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F:\和谐健康偿付能力数据库\4月数据\"/>
    </mc:Choice>
  </mc:AlternateContent>
  <xr:revisionPtr revIDLastSave="0" documentId="13_ncr:1_{549DDCC3-B277-4823-87DD-0A91A0B08A06}" xr6:coauthVersionLast="47" xr6:coauthVersionMax="47" xr10:uidLastSave="{00000000-0000-0000-0000-000000000000}"/>
  <bookViews>
    <workbookView xWindow="-108" yWindow="-108" windowWidth="23256" windowHeight="12576" tabRatio="472" firstSheet="2" activeTab="5" xr2:uid="{00000000-000D-0000-FFFF-FFFF00000000}"/>
  </bookViews>
  <sheets>
    <sheet name="集中度" sheetId="21" r:id="rId1"/>
    <sheet name="Sheet3" sheetId="22" r:id="rId2"/>
    <sheet name="数据" sheetId="4" r:id="rId3"/>
    <sheet name="附件1 资产大类与资产类型对应 " sheetId="19" r:id="rId4"/>
    <sheet name="Sheet4" sheetId="23" r:id="rId5"/>
    <sheet name="Sheet5" sheetId="24" r:id="rId6"/>
    <sheet name="表层资产类型与表层资产大类对应 " sheetId="7" r:id="rId7"/>
    <sheet name="填写说明" sheetId="5" r:id="rId8"/>
    <sheet name="Sheet1" sheetId="20" r:id="rId9"/>
  </sheets>
  <definedNames>
    <definedName name="_xlnm._FilterDatabase" localSheetId="8" hidden="1">Sheet1!$A$1:$BO$93</definedName>
    <definedName name="_xlnm._FilterDatabase" localSheetId="5" hidden="1">Sheet5!$A$1:$J$92</definedName>
    <definedName name="_xlnm._FilterDatabase" localSheetId="0" hidden="1">集中度!$A$1:$B$1</definedName>
    <definedName name="_xlnm._FilterDatabase" localSheetId="2" hidden="1">数据!$A$1:$BP$8137</definedName>
    <definedName name="_xlnm._FilterDatabase" localSheetId="7" hidden="1">填写说明!$A$2:$F$61</definedName>
  </definedNames>
  <calcPr calcId="181029"/>
  <pivotCaches>
    <pivotCache cacheId="12" r:id="rId10"/>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2" i="23" l="1"/>
  <c r="E19" i="23"/>
  <c r="I17" i="23" s="1"/>
  <c r="E18" i="23"/>
  <c r="I15" i="23" s="1"/>
  <c r="E17" i="23"/>
  <c r="I14" i="23" s="1"/>
  <c r="E16" i="23"/>
  <c r="I16" i="23" s="1"/>
  <c r="E13" i="23"/>
  <c r="I20" i="23" s="1"/>
  <c r="BP3" i="4"/>
  <c r="BP4" i="4"/>
  <c r="BP5" i="4"/>
  <c r="BP6" i="4"/>
  <c r="BP7" i="4"/>
  <c r="BP8" i="4"/>
  <c r="BP9" i="4"/>
  <c r="BP10" i="4"/>
  <c r="BP11" i="4"/>
  <c r="BP12" i="4"/>
  <c r="BP13" i="4"/>
  <c r="BP14" i="4"/>
  <c r="BP15" i="4"/>
  <c r="BP16" i="4"/>
  <c r="BP17" i="4"/>
  <c r="BP18" i="4"/>
  <c r="BP19" i="4"/>
  <c r="BP20" i="4"/>
  <c r="BP21" i="4"/>
  <c r="BP22" i="4"/>
  <c r="BP23" i="4"/>
  <c r="BP24" i="4"/>
  <c r="BP25" i="4"/>
  <c r="BP26" i="4"/>
  <c r="BP27" i="4"/>
  <c r="BP28" i="4"/>
  <c r="BP29" i="4"/>
  <c r="BP30" i="4"/>
  <c r="BP31" i="4"/>
  <c r="BP32" i="4"/>
  <c r="BP33" i="4"/>
  <c r="BP34" i="4"/>
  <c r="BP35" i="4"/>
  <c r="BP36" i="4"/>
  <c r="BP37" i="4"/>
  <c r="BP38" i="4"/>
  <c r="BP39" i="4"/>
  <c r="BP40" i="4"/>
  <c r="BP41" i="4"/>
  <c r="BP42" i="4"/>
  <c r="BP43" i="4"/>
  <c r="BP44" i="4"/>
  <c r="BP45" i="4"/>
  <c r="BP46" i="4"/>
  <c r="BP47" i="4"/>
  <c r="BP48" i="4"/>
  <c r="BP49" i="4"/>
  <c r="BP50" i="4"/>
  <c r="BP51" i="4"/>
  <c r="BP52" i="4"/>
  <c r="BP53" i="4"/>
  <c r="BP54" i="4"/>
  <c r="BP55" i="4"/>
  <c r="BP56" i="4"/>
  <c r="BP57" i="4"/>
  <c r="BP58" i="4"/>
  <c r="BP59" i="4"/>
  <c r="BP60" i="4"/>
  <c r="BP61" i="4"/>
  <c r="BP62" i="4"/>
  <c r="BP63" i="4"/>
  <c r="BP64" i="4"/>
  <c r="BP65" i="4"/>
  <c r="BP66" i="4"/>
  <c r="BP67" i="4"/>
  <c r="BP68" i="4"/>
  <c r="BP69" i="4"/>
  <c r="BP70" i="4"/>
  <c r="BP71" i="4"/>
  <c r="BP72" i="4"/>
  <c r="BP73" i="4"/>
  <c r="BP74" i="4"/>
  <c r="BP75" i="4"/>
  <c r="BP76" i="4"/>
  <c r="BP77" i="4"/>
  <c r="BP78" i="4"/>
  <c r="BP79" i="4"/>
  <c r="BP80" i="4"/>
  <c r="BP81" i="4"/>
  <c r="BP82" i="4"/>
  <c r="BP83" i="4"/>
  <c r="BP84" i="4"/>
  <c r="BP85" i="4"/>
  <c r="BP86" i="4"/>
  <c r="BP87" i="4"/>
  <c r="BP88" i="4"/>
  <c r="BP89" i="4"/>
  <c r="BP90" i="4"/>
  <c r="BP91" i="4"/>
  <c r="BP92" i="4"/>
  <c r="BP93" i="4"/>
  <c r="BP94" i="4"/>
  <c r="BP95" i="4"/>
  <c r="BP96" i="4"/>
  <c r="BP97" i="4"/>
  <c r="BP98" i="4"/>
  <c r="BP99" i="4"/>
  <c r="BP100" i="4"/>
  <c r="BP101" i="4"/>
  <c r="BP102" i="4"/>
  <c r="BP103" i="4"/>
  <c r="BP104" i="4"/>
  <c r="BP105" i="4"/>
  <c r="BP106" i="4"/>
  <c r="BP107" i="4"/>
  <c r="BP108" i="4"/>
  <c r="BP109" i="4"/>
  <c r="BP110" i="4"/>
  <c r="BP111" i="4"/>
  <c r="BP112" i="4"/>
  <c r="BP113" i="4"/>
  <c r="BP114" i="4"/>
  <c r="BP115" i="4"/>
  <c r="BP116" i="4"/>
  <c r="BP117" i="4"/>
  <c r="BP118" i="4"/>
  <c r="BP119" i="4"/>
  <c r="BP120" i="4"/>
  <c r="BP121" i="4"/>
  <c r="BP122" i="4"/>
  <c r="BP123" i="4"/>
  <c r="BP124" i="4"/>
  <c r="BP125" i="4"/>
  <c r="BP126" i="4"/>
  <c r="BP127" i="4"/>
  <c r="BP128" i="4"/>
  <c r="BP129" i="4"/>
  <c r="BP130" i="4"/>
  <c r="BP131" i="4"/>
  <c r="BP132" i="4"/>
  <c r="BP133" i="4"/>
  <c r="BP134" i="4"/>
  <c r="BP135" i="4"/>
  <c r="BP136" i="4"/>
  <c r="BP137" i="4"/>
  <c r="BP138" i="4"/>
  <c r="BP139" i="4"/>
  <c r="BP140" i="4"/>
  <c r="BP141" i="4"/>
  <c r="BP142" i="4"/>
  <c r="BP143" i="4"/>
  <c r="BP144" i="4"/>
  <c r="BP145" i="4"/>
  <c r="BP146" i="4"/>
  <c r="BP147" i="4"/>
  <c r="BP148" i="4"/>
  <c r="BP149" i="4"/>
  <c r="BP150" i="4"/>
  <c r="BP151" i="4"/>
  <c r="BP152" i="4"/>
  <c r="BP153" i="4"/>
  <c r="BP154" i="4"/>
  <c r="BP155" i="4"/>
  <c r="BP156" i="4"/>
  <c r="BP157" i="4"/>
  <c r="BP158" i="4"/>
  <c r="BP159" i="4"/>
  <c r="BP160" i="4"/>
  <c r="BP161" i="4"/>
  <c r="BP162" i="4"/>
  <c r="BP163" i="4"/>
  <c r="BP164" i="4"/>
  <c r="BP165" i="4"/>
  <c r="BP166" i="4"/>
  <c r="BP167" i="4"/>
  <c r="BP168" i="4"/>
  <c r="BP169" i="4"/>
  <c r="BP170" i="4"/>
  <c r="BP171" i="4"/>
  <c r="BP172" i="4"/>
  <c r="BP173" i="4"/>
  <c r="BP174" i="4"/>
  <c r="BP175" i="4"/>
  <c r="BP176" i="4"/>
  <c r="BP177" i="4"/>
  <c r="BP178" i="4"/>
  <c r="BP179" i="4"/>
  <c r="BP180" i="4"/>
  <c r="BP181" i="4"/>
  <c r="BP182" i="4"/>
  <c r="BP183" i="4"/>
  <c r="BP184" i="4"/>
  <c r="BP185" i="4"/>
  <c r="BP186" i="4"/>
  <c r="BP187" i="4"/>
  <c r="BP188" i="4"/>
  <c r="BP189" i="4"/>
  <c r="BP190" i="4"/>
  <c r="BP191" i="4"/>
  <c r="BP192" i="4"/>
  <c r="BP193" i="4"/>
  <c r="BP194" i="4"/>
  <c r="BP195" i="4"/>
  <c r="BP196" i="4"/>
  <c r="BP197" i="4"/>
  <c r="BP198" i="4"/>
  <c r="BP199" i="4"/>
  <c r="BP200" i="4"/>
  <c r="BP201" i="4"/>
  <c r="BP202" i="4"/>
  <c r="BP203" i="4"/>
  <c r="BP204" i="4"/>
  <c r="BP205" i="4"/>
  <c r="BP206" i="4"/>
  <c r="BP207" i="4"/>
  <c r="BP208" i="4"/>
  <c r="BP209" i="4"/>
  <c r="BP210" i="4"/>
  <c r="BP211" i="4"/>
  <c r="BP212" i="4"/>
  <c r="BP213" i="4"/>
  <c r="BP214" i="4"/>
  <c r="BP215" i="4"/>
  <c r="BP216" i="4"/>
  <c r="BP217" i="4"/>
  <c r="BP218" i="4"/>
  <c r="BP219" i="4"/>
  <c r="BP220" i="4"/>
  <c r="BP221" i="4"/>
  <c r="BP222" i="4"/>
  <c r="BP223" i="4"/>
  <c r="BP224" i="4"/>
  <c r="BP225" i="4"/>
  <c r="BP226" i="4"/>
  <c r="BP227" i="4"/>
  <c r="BP228" i="4"/>
  <c r="BP229" i="4"/>
  <c r="BP230" i="4"/>
  <c r="BP231" i="4"/>
  <c r="BP232" i="4"/>
  <c r="BP233" i="4"/>
  <c r="BP234" i="4"/>
  <c r="BP235" i="4"/>
  <c r="BP236" i="4"/>
  <c r="BP237" i="4"/>
  <c r="BP238" i="4"/>
  <c r="BP239" i="4"/>
  <c r="BP240" i="4"/>
  <c r="BP241" i="4"/>
  <c r="BP242" i="4"/>
  <c r="BP243" i="4"/>
  <c r="BP244" i="4"/>
  <c r="BP245" i="4"/>
  <c r="BP246" i="4"/>
  <c r="BP247" i="4"/>
  <c r="BP248" i="4"/>
  <c r="BP249" i="4"/>
  <c r="BP250" i="4"/>
  <c r="BP251" i="4"/>
  <c r="BP252" i="4"/>
  <c r="BP253" i="4"/>
  <c r="BP254" i="4"/>
  <c r="BP255" i="4"/>
  <c r="BP256" i="4"/>
  <c r="BP257" i="4"/>
  <c r="BP258" i="4"/>
  <c r="BP259" i="4"/>
  <c r="BP260" i="4"/>
  <c r="BP261" i="4"/>
  <c r="BP262" i="4"/>
  <c r="BP263" i="4"/>
  <c r="BP264" i="4"/>
  <c r="BP265" i="4"/>
  <c r="BP266" i="4"/>
  <c r="BP267" i="4"/>
  <c r="BP268" i="4"/>
  <c r="BP269" i="4"/>
  <c r="BP270" i="4"/>
  <c r="BP271" i="4"/>
  <c r="BP272" i="4"/>
  <c r="BP273" i="4"/>
  <c r="BP274" i="4"/>
  <c r="BP275" i="4"/>
  <c r="BP276" i="4"/>
  <c r="BP277" i="4"/>
  <c r="BP278" i="4"/>
  <c r="BP279" i="4"/>
  <c r="BP280" i="4"/>
  <c r="BP281" i="4"/>
  <c r="BP282" i="4"/>
  <c r="BP283" i="4"/>
  <c r="BP284" i="4"/>
  <c r="BP285" i="4"/>
  <c r="BP286" i="4"/>
  <c r="BP287" i="4"/>
  <c r="BP288" i="4"/>
  <c r="BP289" i="4"/>
  <c r="BP290" i="4"/>
  <c r="BP291" i="4"/>
  <c r="BP292" i="4"/>
  <c r="BP293" i="4"/>
  <c r="BP294" i="4"/>
  <c r="BP295" i="4"/>
  <c r="BP296" i="4"/>
  <c r="BP297" i="4"/>
  <c r="BP298" i="4"/>
  <c r="BP299" i="4"/>
  <c r="BP300" i="4"/>
  <c r="BP301" i="4"/>
  <c r="BP302" i="4"/>
  <c r="BP303" i="4"/>
  <c r="BP304" i="4"/>
  <c r="BP305" i="4"/>
  <c r="BP306" i="4"/>
  <c r="BP307" i="4"/>
  <c r="BP308" i="4"/>
  <c r="BP309" i="4"/>
  <c r="BP310" i="4"/>
  <c r="BP311" i="4"/>
  <c r="BP312" i="4"/>
  <c r="BP313" i="4"/>
  <c r="BP314" i="4"/>
  <c r="BP315" i="4"/>
  <c r="BP316" i="4"/>
  <c r="BP317" i="4"/>
  <c r="BP318" i="4"/>
  <c r="BP319" i="4"/>
  <c r="BP320" i="4"/>
  <c r="BP321" i="4"/>
  <c r="BP322" i="4"/>
  <c r="BP323" i="4"/>
  <c r="BP324" i="4"/>
  <c r="BP325" i="4"/>
  <c r="BP326" i="4"/>
  <c r="BP327" i="4"/>
  <c r="BP328" i="4"/>
  <c r="BP329" i="4"/>
  <c r="BP330" i="4"/>
  <c r="BP331" i="4"/>
  <c r="BP332" i="4"/>
  <c r="BP333" i="4"/>
  <c r="BP334" i="4"/>
  <c r="BP335" i="4"/>
  <c r="BP336" i="4"/>
  <c r="BP337" i="4"/>
  <c r="BP338" i="4"/>
  <c r="BP339" i="4"/>
  <c r="BP340" i="4"/>
  <c r="BP341" i="4"/>
  <c r="BP342" i="4"/>
  <c r="BP343" i="4"/>
  <c r="BP344" i="4"/>
  <c r="BP345" i="4"/>
  <c r="BP346" i="4"/>
  <c r="BP347" i="4"/>
  <c r="BP348" i="4"/>
  <c r="BP349" i="4"/>
  <c r="BP350" i="4"/>
  <c r="BP351" i="4"/>
  <c r="BP352" i="4"/>
  <c r="BP353" i="4"/>
  <c r="BP354" i="4"/>
  <c r="BP355" i="4"/>
  <c r="BP356" i="4"/>
  <c r="BP357" i="4"/>
  <c r="BP358" i="4"/>
  <c r="BP359" i="4"/>
  <c r="BP360" i="4"/>
  <c r="BP361" i="4"/>
  <c r="BP362" i="4"/>
  <c r="BP363" i="4"/>
  <c r="BP364" i="4"/>
  <c r="BP365" i="4"/>
  <c r="BP366" i="4"/>
  <c r="BP367" i="4"/>
  <c r="BP368" i="4"/>
  <c r="BP369" i="4"/>
  <c r="BP370" i="4"/>
  <c r="BP371" i="4"/>
  <c r="BP372" i="4"/>
  <c r="BP373" i="4"/>
  <c r="BP374" i="4"/>
  <c r="BP375" i="4"/>
  <c r="BP376" i="4"/>
  <c r="BP377" i="4"/>
  <c r="BP378" i="4"/>
  <c r="BP379" i="4"/>
  <c r="BP380" i="4"/>
  <c r="BP381" i="4"/>
  <c r="BP382" i="4"/>
  <c r="BP383" i="4"/>
  <c r="BP384" i="4"/>
  <c r="BP385" i="4"/>
  <c r="BP386" i="4"/>
  <c r="BP387" i="4"/>
  <c r="BP388" i="4"/>
  <c r="BP389" i="4"/>
  <c r="BP390" i="4"/>
  <c r="BP391" i="4"/>
  <c r="BP392" i="4"/>
  <c r="BP393" i="4"/>
  <c r="BP394" i="4"/>
  <c r="BP395" i="4"/>
  <c r="BP396" i="4"/>
  <c r="BP397" i="4"/>
  <c r="BP398" i="4"/>
  <c r="BP399" i="4"/>
  <c r="BP400" i="4"/>
  <c r="BP401" i="4"/>
  <c r="BP402" i="4"/>
  <c r="BP403" i="4"/>
  <c r="BP404" i="4"/>
  <c r="BP405" i="4"/>
  <c r="BP406" i="4"/>
  <c r="BP407" i="4"/>
  <c r="BP408" i="4"/>
  <c r="BP409" i="4"/>
  <c r="BP410" i="4"/>
  <c r="BP411" i="4"/>
  <c r="BP412" i="4"/>
  <c r="BP413" i="4"/>
  <c r="BP414" i="4"/>
  <c r="BP415" i="4"/>
  <c r="BP416" i="4"/>
  <c r="BP417" i="4"/>
  <c r="BP418" i="4"/>
  <c r="BP419" i="4"/>
  <c r="BP420" i="4"/>
  <c r="BP421" i="4"/>
  <c r="BP422" i="4"/>
  <c r="BP423" i="4"/>
  <c r="BP424" i="4"/>
  <c r="BP425" i="4"/>
  <c r="BP426" i="4"/>
  <c r="BP427" i="4"/>
  <c r="BP428" i="4"/>
  <c r="BP429" i="4"/>
  <c r="BP430" i="4"/>
  <c r="BP431" i="4"/>
  <c r="BP432" i="4"/>
  <c r="BP433" i="4"/>
  <c r="BP434" i="4"/>
  <c r="BP435" i="4"/>
  <c r="BP436" i="4"/>
  <c r="BP437" i="4"/>
  <c r="BP438" i="4"/>
  <c r="BP439" i="4"/>
  <c r="BP440" i="4"/>
  <c r="BP441" i="4"/>
  <c r="BP442" i="4"/>
  <c r="BP443" i="4"/>
  <c r="BP444" i="4"/>
  <c r="BP445" i="4"/>
  <c r="BP446" i="4"/>
  <c r="BP447" i="4"/>
  <c r="BP448" i="4"/>
  <c r="BP449" i="4"/>
  <c r="BP450" i="4"/>
  <c r="BP451" i="4"/>
  <c r="BP452" i="4"/>
  <c r="BP453" i="4"/>
  <c r="BP454" i="4"/>
  <c r="BP455" i="4"/>
  <c r="BP456" i="4"/>
  <c r="BP457" i="4"/>
  <c r="BP458" i="4"/>
  <c r="BP459" i="4"/>
  <c r="BP460" i="4"/>
  <c r="BP461" i="4"/>
  <c r="BP462" i="4"/>
  <c r="BP463" i="4"/>
  <c r="BP464" i="4"/>
  <c r="BP465" i="4"/>
  <c r="BP466" i="4"/>
  <c r="BP467" i="4"/>
  <c r="BP468" i="4"/>
  <c r="BP469" i="4"/>
  <c r="BP470" i="4"/>
  <c r="BP471" i="4"/>
  <c r="BP472" i="4"/>
  <c r="BP473" i="4"/>
  <c r="BP474" i="4"/>
  <c r="BP475" i="4"/>
  <c r="BP476" i="4"/>
  <c r="BP477" i="4"/>
  <c r="BP478" i="4"/>
  <c r="BP479" i="4"/>
  <c r="BP480" i="4"/>
  <c r="BP481" i="4"/>
  <c r="BP482" i="4"/>
  <c r="BP483" i="4"/>
  <c r="BP484" i="4"/>
  <c r="BP485" i="4"/>
  <c r="BP486" i="4"/>
  <c r="BP487" i="4"/>
  <c r="BP488" i="4"/>
  <c r="BP489" i="4"/>
  <c r="BP490" i="4"/>
  <c r="BP491" i="4"/>
  <c r="BP492" i="4"/>
  <c r="BP493" i="4"/>
  <c r="BP494" i="4"/>
  <c r="BP495" i="4"/>
  <c r="BP496" i="4"/>
  <c r="BP497" i="4"/>
  <c r="BP498" i="4"/>
  <c r="BP499" i="4"/>
  <c r="BP500" i="4"/>
  <c r="BP501" i="4"/>
  <c r="BP502" i="4"/>
  <c r="BP503" i="4"/>
  <c r="BP504" i="4"/>
  <c r="BP505" i="4"/>
  <c r="BP506" i="4"/>
  <c r="BP507" i="4"/>
  <c r="BP508" i="4"/>
  <c r="BP509" i="4"/>
  <c r="BP510" i="4"/>
  <c r="BP511" i="4"/>
  <c r="BP512" i="4"/>
  <c r="BP513" i="4"/>
  <c r="BP514" i="4"/>
  <c r="BP515" i="4"/>
  <c r="BP516" i="4"/>
  <c r="BP517" i="4"/>
  <c r="BP518" i="4"/>
  <c r="BP519" i="4"/>
  <c r="BP520" i="4"/>
  <c r="BP521" i="4"/>
  <c r="BP522" i="4"/>
  <c r="BP523" i="4"/>
  <c r="BP524" i="4"/>
  <c r="BP525" i="4"/>
  <c r="BP526" i="4"/>
  <c r="BP527" i="4"/>
  <c r="BP528" i="4"/>
  <c r="BP529" i="4"/>
  <c r="BP530" i="4"/>
  <c r="BP531" i="4"/>
  <c r="BP532" i="4"/>
  <c r="BP533" i="4"/>
  <c r="BP534" i="4"/>
  <c r="BP535" i="4"/>
  <c r="BP536" i="4"/>
  <c r="BP537" i="4"/>
  <c r="BP538" i="4"/>
  <c r="BP539" i="4"/>
  <c r="BP540" i="4"/>
  <c r="BP541" i="4"/>
  <c r="BP542" i="4"/>
  <c r="BP543" i="4"/>
  <c r="BP544" i="4"/>
  <c r="BP545" i="4"/>
  <c r="BP546" i="4"/>
  <c r="BP547" i="4"/>
  <c r="BP548" i="4"/>
  <c r="BP549" i="4"/>
  <c r="BP550" i="4"/>
  <c r="BP551" i="4"/>
  <c r="BP552" i="4"/>
  <c r="BP553" i="4"/>
  <c r="BP554" i="4"/>
  <c r="BP555" i="4"/>
  <c r="BP556" i="4"/>
  <c r="BP557" i="4"/>
  <c r="BP558" i="4"/>
  <c r="BP559" i="4"/>
  <c r="BP560" i="4"/>
  <c r="BP561" i="4"/>
  <c r="BP562" i="4"/>
  <c r="BP563" i="4"/>
  <c r="BP564" i="4"/>
  <c r="BP565" i="4"/>
  <c r="BP566" i="4"/>
  <c r="BP567" i="4"/>
  <c r="BP568" i="4"/>
  <c r="BP569" i="4"/>
  <c r="BP570" i="4"/>
  <c r="BP571" i="4"/>
  <c r="BP572" i="4"/>
  <c r="BP573" i="4"/>
  <c r="BP574" i="4"/>
  <c r="BP575" i="4"/>
  <c r="BP576" i="4"/>
  <c r="BP577" i="4"/>
  <c r="BP578" i="4"/>
  <c r="BP579" i="4"/>
  <c r="BP580" i="4"/>
  <c r="BP581" i="4"/>
  <c r="BP582" i="4"/>
  <c r="BP583" i="4"/>
  <c r="BP584" i="4"/>
  <c r="BP585" i="4"/>
  <c r="BP586" i="4"/>
  <c r="BP587" i="4"/>
  <c r="BP588" i="4"/>
  <c r="BP589" i="4"/>
  <c r="BP590" i="4"/>
  <c r="BP591" i="4"/>
  <c r="BP592" i="4"/>
  <c r="BP593" i="4"/>
  <c r="BP594" i="4"/>
  <c r="BP595" i="4"/>
  <c r="BP596" i="4"/>
  <c r="BP597" i="4"/>
  <c r="BP598" i="4"/>
  <c r="BP599" i="4"/>
  <c r="BP600" i="4"/>
  <c r="BP601" i="4"/>
  <c r="BP602" i="4"/>
  <c r="BP603" i="4"/>
  <c r="BP604" i="4"/>
  <c r="BP605" i="4"/>
  <c r="BP606" i="4"/>
  <c r="BP607" i="4"/>
  <c r="BP608" i="4"/>
  <c r="BP609" i="4"/>
  <c r="BP610" i="4"/>
  <c r="BP611" i="4"/>
  <c r="BP612" i="4"/>
  <c r="BP613" i="4"/>
  <c r="BP614" i="4"/>
  <c r="BP615" i="4"/>
  <c r="BP616" i="4"/>
  <c r="BP617" i="4"/>
  <c r="BP618" i="4"/>
  <c r="BP619" i="4"/>
  <c r="BP620" i="4"/>
  <c r="BP621" i="4"/>
  <c r="BP622" i="4"/>
  <c r="BP623" i="4"/>
  <c r="BP624" i="4"/>
  <c r="BP625" i="4"/>
  <c r="BP626" i="4"/>
  <c r="BP627" i="4"/>
  <c r="BP628" i="4"/>
  <c r="BP629" i="4"/>
  <c r="BP630" i="4"/>
  <c r="BP631" i="4"/>
  <c r="BP632" i="4"/>
  <c r="BP633" i="4"/>
  <c r="BP634" i="4"/>
  <c r="BP635" i="4"/>
  <c r="BP636" i="4"/>
  <c r="BP637" i="4"/>
  <c r="BP638" i="4"/>
  <c r="BP639" i="4"/>
  <c r="BP640" i="4"/>
  <c r="BP641" i="4"/>
  <c r="BP642" i="4"/>
  <c r="BP643" i="4"/>
  <c r="BP644" i="4"/>
  <c r="BP645" i="4"/>
  <c r="BP646" i="4"/>
  <c r="BP647" i="4"/>
  <c r="BP648" i="4"/>
  <c r="BP649" i="4"/>
  <c r="BP650" i="4"/>
  <c r="BP651" i="4"/>
  <c r="BP652" i="4"/>
  <c r="BP653" i="4"/>
  <c r="BP654" i="4"/>
  <c r="BP655" i="4"/>
  <c r="BP656" i="4"/>
  <c r="BP657" i="4"/>
  <c r="BP658" i="4"/>
  <c r="BP659" i="4"/>
  <c r="BP660" i="4"/>
  <c r="BP661" i="4"/>
  <c r="BP662" i="4"/>
  <c r="BP663" i="4"/>
  <c r="BP664" i="4"/>
  <c r="BP665" i="4"/>
  <c r="BP666" i="4"/>
  <c r="BP667" i="4"/>
  <c r="BP668" i="4"/>
  <c r="BP669" i="4"/>
  <c r="BP670" i="4"/>
  <c r="BP671" i="4"/>
  <c r="BP672" i="4"/>
  <c r="BP673" i="4"/>
  <c r="BP674" i="4"/>
  <c r="BP675" i="4"/>
  <c r="BP676" i="4"/>
  <c r="BP677" i="4"/>
  <c r="BP678" i="4"/>
  <c r="BP679" i="4"/>
  <c r="BP680" i="4"/>
  <c r="BP681" i="4"/>
  <c r="BP682" i="4"/>
  <c r="BP683" i="4"/>
  <c r="BP684" i="4"/>
  <c r="BP685" i="4"/>
  <c r="BP686" i="4"/>
  <c r="BP687" i="4"/>
  <c r="BP688" i="4"/>
  <c r="BP689" i="4"/>
  <c r="BP690" i="4"/>
  <c r="BP691" i="4"/>
  <c r="BP692" i="4"/>
  <c r="BP693" i="4"/>
  <c r="BP694" i="4"/>
  <c r="BP695" i="4"/>
  <c r="BP696" i="4"/>
  <c r="BP697" i="4"/>
  <c r="BP698" i="4"/>
  <c r="BP699" i="4"/>
  <c r="BP700" i="4"/>
  <c r="BP701" i="4"/>
  <c r="BP702" i="4"/>
  <c r="BP703" i="4"/>
  <c r="BP704" i="4"/>
  <c r="BP705" i="4"/>
  <c r="BP706" i="4"/>
  <c r="BP707" i="4"/>
  <c r="BP708" i="4"/>
  <c r="BP709" i="4"/>
  <c r="BP710" i="4"/>
  <c r="BP711" i="4"/>
  <c r="BP712" i="4"/>
  <c r="BP713" i="4"/>
  <c r="BP714" i="4"/>
  <c r="BP715" i="4"/>
  <c r="BP716" i="4"/>
  <c r="BP717" i="4"/>
  <c r="BP718" i="4"/>
  <c r="BP719" i="4"/>
  <c r="BP720" i="4"/>
  <c r="BP721" i="4"/>
  <c r="BP722" i="4"/>
  <c r="BP723" i="4"/>
  <c r="BP724" i="4"/>
  <c r="BP725" i="4"/>
  <c r="BP726" i="4"/>
  <c r="BP727" i="4"/>
  <c r="BP728" i="4"/>
  <c r="BP729" i="4"/>
  <c r="BP730" i="4"/>
  <c r="BP731" i="4"/>
  <c r="BP732" i="4"/>
  <c r="BP733" i="4"/>
  <c r="BP734" i="4"/>
  <c r="BP735" i="4"/>
  <c r="BP736" i="4"/>
  <c r="BP737" i="4"/>
  <c r="BP738" i="4"/>
  <c r="BP739" i="4"/>
  <c r="BP740" i="4"/>
  <c r="BP741" i="4"/>
  <c r="BP742" i="4"/>
  <c r="BP743" i="4"/>
  <c r="BP744" i="4"/>
  <c r="BP745" i="4"/>
  <c r="BP746" i="4"/>
  <c r="BP747" i="4"/>
  <c r="BP748" i="4"/>
  <c r="BP749" i="4"/>
  <c r="BP750" i="4"/>
  <c r="BP751" i="4"/>
  <c r="BP752" i="4"/>
  <c r="BP753" i="4"/>
  <c r="BP754" i="4"/>
  <c r="BP755" i="4"/>
  <c r="BP756" i="4"/>
  <c r="BP757" i="4"/>
  <c r="BP758" i="4"/>
  <c r="BP759" i="4"/>
  <c r="BP760" i="4"/>
  <c r="BP761" i="4"/>
  <c r="BP762" i="4"/>
  <c r="BP763" i="4"/>
  <c r="BP764" i="4"/>
  <c r="BP765" i="4"/>
  <c r="BP766" i="4"/>
  <c r="BP767" i="4"/>
  <c r="BP768" i="4"/>
  <c r="BP769" i="4"/>
  <c r="BP770" i="4"/>
  <c r="BP771" i="4"/>
  <c r="BP772" i="4"/>
  <c r="BP773" i="4"/>
  <c r="BP774" i="4"/>
  <c r="BP775" i="4"/>
  <c r="BP776" i="4"/>
  <c r="BP777" i="4"/>
  <c r="BP778" i="4"/>
  <c r="BP779" i="4"/>
  <c r="BP780" i="4"/>
  <c r="BP781" i="4"/>
  <c r="BP782" i="4"/>
  <c r="BP783" i="4"/>
  <c r="BP784" i="4"/>
  <c r="BP785" i="4"/>
  <c r="BP786" i="4"/>
  <c r="BP787" i="4"/>
  <c r="BP788" i="4"/>
  <c r="BP789" i="4"/>
  <c r="BP790" i="4"/>
  <c r="BP791" i="4"/>
  <c r="BP792" i="4"/>
  <c r="BP793" i="4"/>
  <c r="BP794" i="4"/>
  <c r="BP795" i="4"/>
  <c r="BP796" i="4"/>
  <c r="BP797" i="4"/>
  <c r="BP798" i="4"/>
  <c r="BP799" i="4"/>
  <c r="BP800" i="4"/>
  <c r="BP801" i="4"/>
  <c r="BP802" i="4"/>
  <c r="BP803" i="4"/>
  <c r="BP804" i="4"/>
  <c r="BP805" i="4"/>
  <c r="BP806" i="4"/>
  <c r="BP807" i="4"/>
  <c r="BP808" i="4"/>
  <c r="BP809" i="4"/>
  <c r="BP810" i="4"/>
  <c r="BP811" i="4"/>
  <c r="BP812" i="4"/>
  <c r="BP813" i="4"/>
  <c r="BP814" i="4"/>
  <c r="BP815" i="4"/>
  <c r="BP816" i="4"/>
  <c r="BP817" i="4"/>
  <c r="BP818" i="4"/>
  <c r="BP819" i="4"/>
  <c r="BP820" i="4"/>
  <c r="BP821" i="4"/>
  <c r="BP822" i="4"/>
  <c r="BP823" i="4"/>
  <c r="BP824" i="4"/>
  <c r="BP825" i="4"/>
  <c r="BP826" i="4"/>
  <c r="BP827" i="4"/>
  <c r="BP828" i="4"/>
  <c r="BP829" i="4"/>
  <c r="BP830" i="4"/>
  <c r="BP831" i="4"/>
  <c r="BP832" i="4"/>
  <c r="BP833" i="4"/>
  <c r="BP834" i="4"/>
  <c r="BP835" i="4"/>
  <c r="BP836" i="4"/>
  <c r="BP837" i="4"/>
  <c r="BP838" i="4"/>
  <c r="BP839" i="4"/>
  <c r="BP840" i="4"/>
  <c r="BP841" i="4"/>
  <c r="BP842" i="4"/>
  <c r="BP843" i="4"/>
  <c r="BP844" i="4"/>
  <c r="BP845" i="4"/>
  <c r="BP846" i="4"/>
  <c r="BP847" i="4"/>
  <c r="BP848" i="4"/>
  <c r="BP849" i="4"/>
  <c r="BP850" i="4"/>
  <c r="BP851" i="4"/>
  <c r="BP852" i="4"/>
  <c r="BP853" i="4"/>
  <c r="BP854" i="4"/>
  <c r="BP855" i="4"/>
  <c r="BP856" i="4"/>
  <c r="BP857" i="4"/>
  <c r="BP858" i="4"/>
  <c r="BP859" i="4"/>
  <c r="BP860" i="4"/>
  <c r="BP861" i="4"/>
  <c r="BP862" i="4"/>
  <c r="BP863" i="4"/>
  <c r="BP864" i="4"/>
  <c r="BP865" i="4"/>
  <c r="BP866" i="4"/>
  <c r="BP867" i="4"/>
  <c r="BP868" i="4"/>
  <c r="BP869" i="4"/>
  <c r="BP870" i="4"/>
  <c r="BP871" i="4"/>
  <c r="BP872" i="4"/>
  <c r="BP873" i="4"/>
  <c r="BP874" i="4"/>
  <c r="BP875" i="4"/>
  <c r="BP876" i="4"/>
  <c r="BP877" i="4"/>
  <c r="BP878" i="4"/>
  <c r="BP879" i="4"/>
  <c r="BP880" i="4"/>
  <c r="BP881" i="4"/>
  <c r="BP882" i="4"/>
  <c r="BP883" i="4"/>
  <c r="BP884" i="4"/>
  <c r="BP885" i="4"/>
  <c r="BP886" i="4"/>
  <c r="BP887" i="4"/>
  <c r="BP888" i="4"/>
  <c r="BP889" i="4"/>
  <c r="BP890" i="4"/>
  <c r="BP891" i="4"/>
  <c r="BP892" i="4"/>
  <c r="BP893" i="4"/>
  <c r="BP894" i="4"/>
  <c r="BP895" i="4"/>
  <c r="BP896" i="4"/>
  <c r="BP897" i="4"/>
  <c r="BP898" i="4"/>
  <c r="BP899" i="4"/>
  <c r="BP900" i="4"/>
  <c r="BP901" i="4"/>
  <c r="BP902" i="4"/>
  <c r="BP903" i="4"/>
  <c r="BP904" i="4"/>
  <c r="BP905" i="4"/>
  <c r="BP906" i="4"/>
  <c r="BP907" i="4"/>
  <c r="BP908" i="4"/>
  <c r="BP909" i="4"/>
  <c r="BP910" i="4"/>
  <c r="BP911" i="4"/>
  <c r="BP912" i="4"/>
  <c r="BP913" i="4"/>
  <c r="BP914" i="4"/>
  <c r="BP915" i="4"/>
  <c r="BP916" i="4"/>
  <c r="BP917" i="4"/>
  <c r="BP918" i="4"/>
  <c r="BP919" i="4"/>
  <c r="BP920" i="4"/>
  <c r="BP921" i="4"/>
  <c r="BP922" i="4"/>
  <c r="BP923" i="4"/>
  <c r="BP924" i="4"/>
  <c r="BP925" i="4"/>
  <c r="BP926" i="4"/>
  <c r="BP927" i="4"/>
  <c r="BP928" i="4"/>
  <c r="BP929" i="4"/>
  <c r="BP930" i="4"/>
  <c r="BP931" i="4"/>
  <c r="BP932" i="4"/>
  <c r="BP933" i="4"/>
  <c r="BP934" i="4"/>
  <c r="BP935" i="4"/>
  <c r="BP936" i="4"/>
  <c r="BP937" i="4"/>
  <c r="BP938" i="4"/>
  <c r="BP939" i="4"/>
  <c r="BP940" i="4"/>
  <c r="BP941" i="4"/>
  <c r="BP942" i="4"/>
  <c r="BP943" i="4"/>
  <c r="BP944" i="4"/>
  <c r="BP945" i="4"/>
  <c r="BP946" i="4"/>
  <c r="BP947" i="4"/>
  <c r="BP948" i="4"/>
  <c r="BP949" i="4"/>
  <c r="BP950" i="4"/>
  <c r="BP951" i="4"/>
  <c r="BP952" i="4"/>
  <c r="BP953" i="4"/>
  <c r="BP954" i="4"/>
  <c r="BP955" i="4"/>
  <c r="BP956" i="4"/>
  <c r="BP957" i="4"/>
  <c r="BP958" i="4"/>
  <c r="BP959" i="4"/>
  <c r="BP960" i="4"/>
  <c r="BP961" i="4"/>
  <c r="BP962" i="4"/>
  <c r="BP963" i="4"/>
  <c r="BP964" i="4"/>
  <c r="BP965" i="4"/>
  <c r="BP966" i="4"/>
  <c r="BP967" i="4"/>
  <c r="BP968" i="4"/>
  <c r="BP969" i="4"/>
  <c r="BP970" i="4"/>
  <c r="BP971" i="4"/>
  <c r="BP972" i="4"/>
  <c r="BP973" i="4"/>
  <c r="BP974" i="4"/>
  <c r="BP975" i="4"/>
  <c r="BP976" i="4"/>
  <c r="BP977" i="4"/>
  <c r="BP978" i="4"/>
  <c r="BP979" i="4"/>
  <c r="BP980" i="4"/>
  <c r="BP981" i="4"/>
  <c r="BP982" i="4"/>
  <c r="BP983" i="4"/>
  <c r="BP984" i="4"/>
  <c r="BP985" i="4"/>
  <c r="BP986" i="4"/>
  <c r="BP987" i="4"/>
  <c r="BP988" i="4"/>
  <c r="BP989" i="4"/>
  <c r="BP990" i="4"/>
  <c r="BP991" i="4"/>
  <c r="BP992" i="4"/>
  <c r="BP993" i="4"/>
  <c r="BP994" i="4"/>
  <c r="BP995" i="4"/>
  <c r="BP996" i="4"/>
  <c r="BP997" i="4"/>
  <c r="BP998" i="4"/>
  <c r="BP999" i="4"/>
  <c r="BP1000" i="4"/>
  <c r="BP1001" i="4"/>
  <c r="BP1002" i="4"/>
  <c r="BP1003" i="4"/>
  <c r="BP1004" i="4"/>
  <c r="BP1005" i="4"/>
  <c r="BP1006" i="4"/>
  <c r="BP1007" i="4"/>
  <c r="BP1008" i="4"/>
  <c r="BP1009" i="4"/>
  <c r="BP1010" i="4"/>
  <c r="BP1011" i="4"/>
  <c r="BP1012" i="4"/>
  <c r="BP1013" i="4"/>
  <c r="BP1014" i="4"/>
  <c r="BP1015" i="4"/>
  <c r="BP1016" i="4"/>
  <c r="BP1017" i="4"/>
  <c r="BP1018" i="4"/>
  <c r="BP1019" i="4"/>
  <c r="BP1020" i="4"/>
  <c r="BP1021" i="4"/>
  <c r="BP1022" i="4"/>
  <c r="BP1023" i="4"/>
  <c r="BP1024" i="4"/>
  <c r="BP1025" i="4"/>
  <c r="BP1026" i="4"/>
  <c r="BP1027" i="4"/>
  <c r="BP1028" i="4"/>
  <c r="BP1029" i="4"/>
  <c r="BP1030" i="4"/>
  <c r="BP1031" i="4"/>
  <c r="BP1032" i="4"/>
  <c r="BP1033" i="4"/>
  <c r="BP1034" i="4"/>
  <c r="BP1035" i="4"/>
  <c r="BP1036" i="4"/>
  <c r="BP1037" i="4"/>
  <c r="BP1038" i="4"/>
  <c r="BP1039" i="4"/>
  <c r="BP1040" i="4"/>
  <c r="BP1041" i="4"/>
  <c r="BP1042" i="4"/>
  <c r="BP1043" i="4"/>
  <c r="BP1044" i="4"/>
  <c r="BP1045" i="4"/>
  <c r="BP1046" i="4"/>
  <c r="BP1047" i="4"/>
  <c r="BP1048" i="4"/>
  <c r="BP1049" i="4"/>
  <c r="BP1050" i="4"/>
  <c r="BP1051" i="4"/>
  <c r="BP1052" i="4"/>
  <c r="BP1053" i="4"/>
  <c r="BP1054" i="4"/>
  <c r="BP1055" i="4"/>
  <c r="BP1056" i="4"/>
  <c r="BP1057" i="4"/>
  <c r="BP1058" i="4"/>
  <c r="BP1059" i="4"/>
  <c r="BP1060" i="4"/>
  <c r="BP1061" i="4"/>
  <c r="BP1062" i="4"/>
  <c r="BP1063" i="4"/>
  <c r="BP1064" i="4"/>
  <c r="BP1065" i="4"/>
  <c r="BP1066" i="4"/>
  <c r="BP1067" i="4"/>
  <c r="BP1068" i="4"/>
  <c r="BP1069" i="4"/>
  <c r="BP1070" i="4"/>
  <c r="BP1071" i="4"/>
  <c r="BP1072" i="4"/>
  <c r="BP1073" i="4"/>
  <c r="BP1074" i="4"/>
  <c r="BP1075" i="4"/>
  <c r="BP1076" i="4"/>
  <c r="BP1077" i="4"/>
  <c r="BP1078" i="4"/>
  <c r="BP1079" i="4"/>
  <c r="BP1080" i="4"/>
  <c r="BP1081" i="4"/>
  <c r="BP1082" i="4"/>
  <c r="BP1083" i="4"/>
  <c r="BP1084" i="4"/>
  <c r="BP1085" i="4"/>
  <c r="BP1086" i="4"/>
  <c r="BP1087" i="4"/>
  <c r="BP1088" i="4"/>
  <c r="BP1089" i="4"/>
  <c r="BP1090" i="4"/>
  <c r="BP1091" i="4"/>
  <c r="BP1092" i="4"/>
  <c r="BP1093" i="4"/>
  <c r="BP1094" i="4"/>
  <c r="BP1095" i="4"/>
  <c r="BP1096" i="4"/>
  <c r="BP1097" i="4"/>
  <c r="BP1098" i="4"/>
  <c r="BP1099" i="4"/>
  <c r="BP1100" i="4"/>
  <c r="BP1101" i="4"/>
  <c r="BP1102" i="4"/>
  <c r="BP1103" i="4"/>
  <c r="BP1104" i="4"/>
  <c r="BP1105" i="4"/>
  <c r="BP1106" i="4"/>
  <c r="BP1107" i="4"/>
  <c r="BP1108" i="4"/>
  <c r="BP1109" i="4"/>
  <c r="BP1110" i="4"/>
  <c r="BP1111" i="4"/>
  <c r="BP1112" i="4"/>
  <c r="BP1113" i="4"/>
  <c r="BP1114" i="4"/>
  <c r="BP1115" i="4"/>
  <c r="BP1116" i="4"/>
  <c r="BP1117" i="4"/>
  <c r="BP1118" i="4"/>
  <c r="BP1119" i="4"/>
  <c r="BP1120" i="4"/>
  <c r="BP1121" i="4"/>
  <c r="BP1122" i="4"/>
  <c r="BP1123" i="4"/>
  <c r="BP1124" i="4"/>
  <c r="BP1125" i="4"/>
  <c r="BP1126" i="4"/>
  <c r="BP1127" i="4"/>
  <c r="BP1128" i="4"/>
  <c r="BP1129" i="4"/>
  <c r="BP1130" i="4"/>
  <c r="BP1131" i="4"/>
  <c r="BP1132" i="4"/>
  <c r="BP1133" i="4"/>
  <c r="BP1134" i="4"/>
  <c r="BP1135" i="4"/>
  <c r="BP1136" i="4"/>
  <c r="BP1137" i="4"/>
  <c r="BP1138" i="4"/>
  <c r="BP1139" i="4"/>
  <c r="BP1140" i="4"/>
  <c r="BP1141" i="4"/>
  <c r="BP1142" i="4"/>
  <c r="BP1143" i="4"/>
  <c r="BP1144" i="4"/>
  <c r="BP1145" i="4"/>
  <c r="BP1146" i="4"/>
  <c r="BP1147" i="4"/>
  <c r="BP1148" i="4"/>
  <c r="BP1149" i="4"/>
  <c r="BP1150" i="4"/>
  <c r="BP1151" i="4"/>
  <c r="BP1152" i="4"/>
  <c r="BP1153" i="4"/>
  <c r="BP1154" i="4"/>
  <c r="BP1155" i="4"/>
  <c r="BP1156" i="4"/>
  <c r="BP1157" i="4"/>
  <c r="BP1158" i="4"/>
  <c r="BP1159" i="4"/>
  <c r="BP1160" i="4"/>
  <c r="BP1161" i="4"/>
  <c r="BP1162" i="4"/>
  <c r="BP1163" i="4"/>
  <c r="BP1164" i="4"/>
  <c r="BP1165" i="4"/>
  <c r="BP1166" i="4"/>
  <c r="BP1167" i="4"/>
  <c r="BP1168" i="4"/>
  <c r="BP1169" i="4"/>
  <c r="BP1170" i="4"/>
  <c r="BP1171" i="4"/>
  <c r="BP1172" i="4"/>
  <c r="BP1173" i="4"/>
  <c r="BP1174" i="4"/>
  <c r="BP1175" i="4"/>
  <c r="BP1176" i="4"/>
  <c r="BP1177" i="4"/>
  <c r="BP1178" i="4"/>
  <c r="BP1179" i="4"/>
  <c r="BP1180" i="4"/>
  <c r="BP1181" i="4"/>
  <c r="BP1182" i="4"/>
  <c r="BP1183" i="4"/>
  <c r="BP1184" i="4"/>
  <c r="BP1185" i="4"/>
  <c r="BP1186" i="4"/>
  <c r="BP1187" i="4"/>
  <c r="BP1188" i="4"/>
  <c r="BP1189" i="4"/>
  <c r="BP1190" i="4"/>
  <c r="BP1191" i="4"/>
  <c r="BP1192" i="4"/>
  <c r="BP1193" i="4"/>
  <c r="BP1194" i="4"/>
  <c r="BP1195" i="4"/>
  <c r="BP1196" i="4"/>
  <c r="BP1197" i="4"/>
  <c r="BP1198" i="4"/>
  <c r="BP1199" i="4"/>
  <c r="BP1200" i="4"/>
  <c r="BP1201" i="4"/>
  <c r="BP1202" i="4"/>
  <c r="BP1203" i="4"/>
  <c r="BP1204" i="4"/>
  <c r="BP1205" i="4"/>
  <c r="BP1206" i="4"/>
  <c r="BP1207" i="4"/>
  <c r="BP1208" i="4"/>
  <c r="BP1209" i="4"/>
  <c r="BP1210" i="4"/>
  <c r="BP1211" i="4"/>
  <c r="BP1212" i="4"/>
  <c r="BP1213" i="4"/>
  <c r="BP1214" i="4"/>
  <c r="BP1215" i="4"/>
  <c r="BP1216" i="4"/>
  <c r="BP1217" i="4"/>
  <c r="BP1218" i="4"/>
  <c r="BP1219" i="4"/>
  <c r="BP1220" i="4"/>
  <c r="BP1221" i="4"/>
  <c r="BP1222" i="4"/>
  <c r="BP1223" i="4"/>
  <c r="BP1224" i="4"/>
  <c r="BP1225" i="4"/>
  <c r="BP1226" i="4"/>
  <c r="BP1227" i="4"/>
  <c r="BP1228" i="4"/>
  <c r="BP1229" i="4"/>
  <c r="BP1230" i="4"/>
  <c r="BP1231" i="4"/>
  <c r="BP1232" i="4"/>
  <c r="BP1233" i="4"/>
  <c r="BP1234" i="4"/>
  <c r="BP1235" i="4"/>
  <c r="BP1236" i="4"/>
  <c r="BP1237" i="4"/>
  <c r="BP1238" i="4"/>
  <c r="BP1239" i="4"/>
  <c r="BP1240" i="4"/>
  <c r="BP1241" i="4"/>
  <c r="BP1242" i="4"/>
  <c r="BP1243" i="4"/>
  <c r="BP1244" i="4"/>
  <c r="BP1245" i="4"/>
  <c r="BP1246" i="4"/>
  <c r="BP1247" i="4"/>
  <c r="BP1248" i="4"/>
  <c r="BP1249" i="4"/>
  <c r="BP1250" i="4"/>
  <c r="BP1251" i="4"/>
  <c r="BP1252" i="4"/>
  <c r="BP1253" i="4"/>
  <c r="BP1254" i="4"/>
  <c r="BP1255" i="4"/>
  <c r="BP1256" i="4"/>
  <c r="BP1257" i="4"/>
  <c r="BP1258" i="4"/>
  <c r="BP1259" i="4"/>
  <c r="BP1260" i="4"/>
  <c r="BP1261" i="4"/>
  <c r="BP1262" i="4"/>
  <c r="BP1263" i="4"/>
  <c r="BP1264" i="4"/>
  <c r="BP1265" i="4"/>
  <c r="BP1266" i="4"/>
  <c r="BP1267" i="4"/>
  <c r="BP1268" i="4"/>
  <c r="BP1269" i="4"/>
  <c r="BP1270" i="4"/>
  <c r="BP1271" i="4"/>
  <c r="BP1272" i="4"/>
  <c r="BP1273" i="4"/>
  <c r="BP1274" i="4"/>
  <c r="BP1275" i="4"/>
  <c r="BP1276" i="4"/>
  <c r="BP1277" i="4"/>
  <c r="BP1278" i="4"/>
  <c r="BP1279" i="4"/>
  <c r="BP1280" i="4"/>
  <c r="BP1281" i="4"/>
  <c r="BP1282" i="4"/>
  <c r="BP1283" i="4"/>
  <c r="BP1284" i="4"/>
  <c r="BP1285" i="4"/>
  <c r="BP1286" i="4"/>
  <c r="BP1287" i="4"/>
  <c r="BP1288" i="4"/>
  <c r="BP1289" i="4"/>
  <c r="BP1290" i="4"/>
  <c r="BP1291" i="4"/>
  <c r="BP1292" i="4"/>
  <c r="BP1293" i="4"/>
  <c r="BP1294" i="4"/>
  <c r="BP1295" i="4"/>
  <c r="BP1296" i="4"/>
  <c r="BP1297" i="4"/>
  <c r="BP1298" i="4"/>
  <c r="BP1299" i="4"/>
  <c r="BP1300" i="4"/>
  <c r="BP1301" i="4"/>
  <c r="BP1302" i="4"/>
  <c r="BP1303" i="4"/>
  <c r="BP1304" i="4"/>
  <c r="BP1305" i="4"/>
  <c r="BP1306" i="4"/>
  <c r="BP1307" i="4"/>
  <c r="BP1308" i="4"/>
  <c r="BP1309" i="4"/>
  <c r="BP1310" i="4"/>
  <c r="BP1311" i="4"/>
  <c r="BP1312" i="4"/>
  <c r="BP1313" i="4"/>
  <c r="BP1314" i="4"/>
  <c r="BP1315" i="4"/>
  <c r="BP1316" i="4"/>
  <c r="BP1317" i="4"/>
  <c r="BP1318" i="4"/>
  <c r="BP1319" i="4"/>
  <c r="BP1320" i="4"/>
  <c r="BP1321" i="4"/>
  <c r="BP1322" i="4"/>
  <c r="BP1323" i="4"/>
  <c r="BP1324" i="4"/>
  <c r="BP1325" i="4"/>
  <c r="BP1326" i="4"/>
  <c r="BP1327" i="4"/>
  <c r="BP1328" i="4"/>
  <c r="BP1329" i="4"/>
  <c r="BP1330" i="4"/>
  <c r="BP1331" i="4"/>
  <c r="BP1332" i="4"/>
  <c r="BP1333" i="4"/>
  <c r="BP1334" i="4"/>
  <c r="BP1335" i="4"/>
  <c r="BP1336" i="4"/>
  <c r="BP1337" i="4"/>
  <c r="BP1338" i="4"/>
  <c r="BP1339" i="4"/>
  <c r="BP1340" i="4"/>
  <c r="BP1341" i="4"/>
  <c r="BP1342" i="4"/>
  <c r="BP1343" i="4"/>
  <c r="BP1344" i="4"/>
  <c r="BP1345" i="4"/>
  <c r="BP1346" i="4"/>
  <c r="BP1347" i="4"/>
  <c r="BP1348" i="4"/>
  <c r="BP1349" i="4"/>
  <c r="BP1350" i="4"/>
  <c r="BP1351" i="4"/>
  <c r="BP1352" i="4"/>
  <c r="BP1353" i="4"/>
  <c r="BP1354" i="4"/>
  <c r="BP1355" i="4"/>
  <c r="BP1356" i="4"/>
  <c r="BP1357" i="4"/>
  <c r="BP1358" i="4"/>
  <c r="BP1359" i="4"/>
  <c r="BP1360" i="4"/>
  <c r="BP1361" i="4"/>
  <c r="BP1362" i="4"/>
  <c r="BP1363" i="4"/>
  <c r="BP1364" i="4"/>
  <c r="BP1365" i="4"/>
  <c r="BP1366" i="4"/>
  <c r="BP1367" i="4"/>
  <c r="BP1368" i="4"/>
  <c r="BP1369" i="4"/>
  <c r="BP1370" i="4"/>
  <c r="BP1371" i="4"/>
  <c r="BP1372" i="4"/>
  <c r="BP1373" i="4"/>
  <c r="BP1374" i="4"/>
  <c r="BP1375" i="4"/>
  <c r="BP1376" i="4"/>
  <c r="BP1377" i="4"/>
  <c r="BP1378" i="4"/>
  <c r="BP1379" i="4"/>
  <c r="BP1380" i="4"/>
  <c r="BP1381" i="4"/>
  <c r="BP1382" i="4"/>
  <c r="BP1383" i="4"/>
  <c r="BP1384" i="4"/>
  <c r="BP1385" i="4"/>
  <c r="BP1386" i="4"/>
  <c r="BP1387" i="4"/>
  <c r="BP1388" i="4"/>
  <c r="BP1389" i="4"/>
  <c r="BP1390" i="4"/>
  <c r="BP1391" i="4"/>
  <c r="BP1392" i="4"/>
  <c r="BP1393" i="4"/>
  <c r="BP1394" i="4"/>
  <c r="BP1395" i="4"/>
  <c r="BP1396" i="4"/>
  <c r="BP1397" i="4"/>
  <c r="BP1398" i="4"/>
  <c r="BP1399" i="4"/>
  <c r="BP1400" i="4"/>
  <c r="BP1401" i="4"/>
  <c r="BP1402" i="4"/>
  <c r="BP1403" i="4"/>
  <c r="BP1404" i="4"/>
  <c r="BP1405" i="4"/>
  <c r="BP1406" i="4"/>
  <c r="BP1407" i="4"/>
  <c r="BP1408" i="4"/>
  <c r="BP1409" i="4"/>
  <c r="BP1410" i="4"/>
  <c r="BP1411" i="4"/>
  <c r="BP1412" i="4"/>
  <c r="BP1413" i="4"/>
  <c r="BP1414" i="4"/>
  <c r="BP1415" i="4"/>
  <c r="BP1416" i="4"/>
  <c r="BP1417" i="4"/>
  <c r="BP1418" i="4"/>
  <c r="BP1419" i="4"/>
  <c r="BP1420" i="4"/>
  <c r="BP1421" i="4"/>
  <c r="BP1422" i="4"/>
  <c r="BP1423" i="4"/>
  <c r="BP1424" i="4"/>
  <c r="BP1425" i="4"/>
  <c r="BP1426" i="4"/>
  <c r="BP1427" i="4"/>
  <c r="BP1428" i="4"/>
  <c r="BP1429" i="4"/>
  <c r="BP1430" i="4"/>
  <c r="BP1431" i="4"/>
  <c r="BP1432" i="4"/>
  <c r="BP1433" i="4"/>
  <c r="BP1434" i="4"/>
  <c r="BP1435" i="4"/>
  <c r="BP1436" i="4"/>
  <c r="BP1437" i="4"/>
  <c r="BP1438" i="4"/>
  <c r="BP1439" i="4"/>
  <c r="BP1440" i="4"/>
  <c r="BP1441" i="4"/>
  <c r="BP1442" i="4"/>
  <c r="BP1443" i="4"/>
  <c r="BP1444" i="4"/>
  <c r="BP1445" i="4"/>
  <c r="BP1446" i="4"/>
  <c r="BP1447" i="4"/>
  <c r="BP1448" i="4"/>
  <c r="BP1449" i="4"/>
  <c r="BP1450" i="4"/>
  <c r="BP1451" i="4"/>
  <c r="BP1452" i="4"/>
  <c r="BP1453" i="4"/>
  <c r="BP1454" i="4"/>
  <c r="BP1455" i="4"/>
  <c r="BP1456" i="4"/>
  <c r="BP1457" i="4"/>
  <c r="BP1458" i="4"/>
  <c r="BP1459" i="4"/>
  <c r="BP1460" i="4"/>
  <c r="BP1461" i="4"/>
  <c r="BP1462" i="4"/>
  <c r="BP1463" i="4"/>
  <c r="BP1464" i="4"/>
  <c r="BP1465" i="4"/>
  <c r="BP1466" i="4"/>
  <c r="BP1467" i="4"/>
  <c r="BP1468" i="4"/>
  <c r="BP1469" i="4"/>
  <c r="BP1470" i="4"/>
  <c r="BP1471" i="4"/>
  <c r="BP1472" i="4"/>
  <c r="BP1473" i="4"/>
  <c r="BP1474" i="4"/>
  <c r="BP1475" i="4"/>
  <c r="BP1476" i="4"/>
  <c r="BP1477" i="4"/>
  <c r="BP1478" i="4"/>
  <c r="BP1479" i="4"/>
  <c r="BP1480" i="4"/>
  <c r="BP1481" i="4"/>
  <c r="BP1482" i="4"/>
  <c r="BP1483" i="4"/>
  <c r="BP1484" i="4"/>
  <c r="BP1485" i="4"/>
  <c r="BP1486" i="4"/>
  <c r="BP1487" i="4"/>
  <c r="BP1488" i="4"/>
  <c r="BP1489" i="4"/>
  <c r="BP1490" i="4"/>
  <c r="BP1491" i="4"/>
  <c r="BP1492" i="4"/>
  <c r="BP1493" i="4"/>
  <c r="BP1494" i="4"/>
  <c r="BP1495" i="4"/>
  <c r="BP1496" i="4"/>
  <c r="BP1497" i="4"/>
  <c r="BP1498" i="4"/>
  <c r="BP1499" i="4"/>
  <c r="BP1500" i="4"/>
  <c r="BP1501" i="4"/>
  <c r="BP1502" i="4"/>
  <c r="BP1503" i="4"/>
  <c r="BP1504" i="4"/>
  <c r="BP1505" i="4"/>
  <c r="BP1506" i="4"/>
  <c r="BP1507" i="4"/>
  <c r="BP1508" i="4"/>
  <c r="BP1509" i="4"/>
  <c r="BP1510" i="4"/>
  <c r="BP1511" i="4"/>
  <c r="BP1512" i="4"/>
  <c r="BP1513" i="4"/>
  <c r="BP1514" i="4"/>
  <c r="BP1515" i="4"/>
  <c r="BP1516" i="4"/>
  <c r="BP1517" i="4"/>
  <c r="BP1518" i="4"/>
  <c r="BP1519" i="4"/>
  <c r="BP1520" i="4"/>
  <c r="BP1521" i="4"/>
  <c r="BP1522" i="4"/>
  <c r="BP1523" i="4"/>
  <c r="BP1524" i="4"/>
  <c r="BP1525" i="4"/>
  <c r="BP1526" i="4"/>
  <c r="BP1527" i="4"/>
  <c r="BP1528" i="4"/>
  <c r="BP1529" i="4"/>
  <c r="BP1530" i="4"/>
  <c r="BP1531" i="4"/>
  <c r="BP1532" i="4"/>
  <c r="BP1533" i="4"/>
  <c r="BP1534" i="4"/>
  <c r="BP1535" i="4"/>
  <c r="BP1536" i="4"/>
  <c r="BP1537" i="4"/>
  <c r="BP1538" i="4"/>
  <c r="BP1539" i="4"/>
  <c r="BP1540" i="4"/>
  <c r="BP1541" i="4"/>
  <c r="BP1542" i="4"/>
  <c r="BP1543" i="4"/>
  <c r="BP1544" i="4"/>
  <c r="BP1545" i="4"/>
  <c r="BP1546" i="4"/>
  <c r="BP1547" i="4"/>
  <c r="BP1548" i="4"/>
  <c r="BP1549" i="4"/>
  <c r="BP1550" i="4"/>
  <c r="BP1551" i="4"/>
  <c r="BP1552" i="4"/>
  <c r="BP1553" i="4"/>
  <c r="BP1554" i="4"/>
  <c r="BP1555" i="4"/>
  <c r="BP1556" i="4"/>
  <c r="BP1557" i="4"/>
  <c r="BP1558" i="4"/>
  <c r="BP1559" i="4"/>
  <c r="BP1560" i="4"/>
  <c r="BP1561" i="4"/>
  <c r="BP1562" i="4"/>
  <c r="BP1563" i="4"/>
  <c r="BP1564" i="4"/>
  <c r="BP1565" i="4"/>
  <c r="BP1566" i="4"/>
  <c r="BP1567" i="4"/>
  <c r="BP1568" i="4"/>
  <c r="BP1569" i="4"/>
  <c r="BP1570" i="4"/>
  <c r="BP1571" i="4"/>
  <c r="BP1572" i="4"/>
  <c r="BP1573" i="4"/>
  <c r="BP1574" i="4"/>
  <c r="BP1575" i="4"/>
  <c r="BP1576" i="4"/>
  <c r="BP1577" i="4"/>
  <c r="BP1578" i="4"/>
  <c r="BP1579" i="4"/>
  <c r="BP1580" i="4"/>
  <c r="BP1581" i="4"/>
  <c r="BP1582" i="4"/>
  <c r="BP1583" i="4"/>
  <c r="BP1584" i="4"/>
  <c r="BP1585" i="4"/>
  <c r="BP1586" i="4"/>
  <c r="BP1587" i="4"/>
  <c r="BP1588" i="4"/>
  <c r="BP1589" i="4"/>
  <c r="BP1590" i="4"/>
  <c r="BP1591" i="4"/>
  <c r="BP1592" i="4"/>
  <c r="BP1593" i="4"/>
  <c r="BP1594" i="4"/>
  <c r="BP1595" i="4"/>
  <c r="BP1596" i="4"/>
  <c r="BP1597" i="4"/>
  <c r="BP1598" i="4"/>
  <c r="BP1599" i="4"/>
  <c r="BP1600" i="4"/>
  <c r="BP1601" i="4"/>
  <c r="BP1602" i="4"/>
  <c r="BP1603" i="4"/>
  <c r="BP1604" i="4"/>
  <c r="BP1605" i="4"/>
  <c r="BP1606" i="4"/>
  <c r="BP1607" i="4"/>
  <c r="BP1608" i="4"/>
  <c r="BP1609" i="4"/>
  <c r="BP1610" i="4"/>
  <c r="BP1611" i="4"/>
  <c r="BP1612" i="4"/>
  <c r="BP1613" i="4"/>
  <c r="BP1614" i="4"/>
  <c r="BP1615" i="4"/>
  <c r="BP1616" i="4"/>
  <c r="BP1617" i="4"/>
  <c r="BP1618" i="4"/>
  <c r="BP1619" i="4"/>
  <c r="BP1620" i="4"/>
  <c r="BP1621" i="4"/>
  <c r="BP1622" i="4"/>
  <c r="BP1623" i="4"/>
  <c r="BP1624" i="4"/>
  <c r="BP1625" i="4"/>
  <c r="BP1626" i="4"/>
  <c r="BP1627" i="4"/>
  <c r="BP1628" i="4"/>
  <c r="BP1629" i="4"/>
  <c r="BP1630" i="4"/>
  <c r="BP1631" i="4"/>
  <c r="BP1632" i="4"/>
  <c r="BP1633" i="4"/>
  <c r="BP1634" i="4"/>
  <c r="BP1635" i="4"/>
  <c r="BP1636" i="4"/>
  <c r="BP1637" i="4"/>
  <c r="BP1638" i="4"/>
  <c r="BP1639" i="4"/>
  <c r="BP1640" i="4"/>
  <c r="BP1641" i="4"/>
  <c r="BP1642" i="4"/>
  <c r="BP1643" i="4"/>
  <c r="BP1644" i="4"/>
  <c r="BP1645" i="4"/>
  <c r="BP1646" i="4"/>
  <c r="BP1647" i="4"/>
  <c r="BP1648" i="4"/>
  <c r="BP1649" i="4"/>
  <c r="BP1650" i="4"/>
  <c r="BP1651" i="4"/>
  <c r="BP1652" i="4"/>
  <c r="BP1653" i="4"/>
  <c r="BP1654" i="4"/>
  <c r="BP1655" i="4"/>
  <c r="BP1656" i="4"/>
  <c r="BP1657" i="4"/>
  <c r="BP1658" i="4"/>
  <c r="BP1659" i="4"/>
  <c r="BP1660" i="4"/>
  <c r="BP1661" i="4"/>
  <c r="BP1662" i="4"/>
  <c r="BP1663" i="4"/>
  <c r="BP1664" i="4"/>
  <c r="BP1665" i="4"/>
  <c r="BP1666" i="4"/>
  <c r="BP1667" i="4"/>
  <c r="BP1668" i="4"/>
  <c r="BP1669" i="4"/>
  <c r="BP1670" i="4"/>
  <c r="BP1671" i="4"/>
  <c r="BP1672" i="4"/>
  <c r="BP1673" i="4"/>
  <c r="BP1674" i="4"/>
  <c r="BP1675" i="4"/>
  <c r="BP1676" i="4"/>
  <c r="BP1677" i="4"/>
  <c r="BP1678" i="4"/>
  <c r="BP1679" i="4"/>
  <c r="BP1680" i="4"/>
  <c r="BP1681" i="4"/>
  <c r="BP1682" i="4"/>
  <c r="BP1683" i="4"/>
  <c r="BP1684" i="4"/>
  <c r="BP1685" i="4"/>
  <c r="BP1686" i="4"/>
  <c r="BP1687" i="4"/>
  <c r="BP1688" i="4"/>
  <c r="BP1689" i="4"/>
  <c r="BP1690" i="4"/>
  <c r="BP1691" i="4"/>
  <c r="BP1692" i="4"/>
  <c r="BP1693" i="4"/>
  <c r="BP1694" i="4"/>
  <c r="BP1695" i="4"/>
  <c r="BP1696" i="4"/>
  <c r="BP1697" i="4"/>
  <c r="BP1698" i="4"/>
  <c r="BP1699" i="4"/>
  <c r="BP1700" i="4"/>
  <c r="BP1701" i="4"/>
  <c r="BP1702" i="4"/>
  <c r="BP1703" i="4"/>
  <c r="BP1704" i="4"/>
  <c r="BP1705" i="4"/>
  <c r="BP1706" i="4"/>
  <c r="BP1707" i="4"/>
  <c r="BP1708" i="4"/>
  <c r="BP1709" i="4"/>
  <c r="BP1710" i="4"/>
  <c r="BP1711" i="4"/>
  <c r="BP1712" i="4"/>
  <c r="BP1713" i="4"/>
  <c r="BP1714" i="4"/>
  <c r="BP1715" i="4"/>
  <c r="BP1716" i="4"/>
  <c r="BP1717" i="4"/>
  <c r="BP1718" i="4"/>
  <c r="BP1719" i="4"/>
  <c r="BP1720" i="4"/>
  <c r="BP1721" i="4"/>
  <c r="BP1722" i="4"/>
  <c r="BP1723" i="4"/>
  <c r="BP1724" i="4"/>
  <c r="BP1725" i="4"/>
  <c r="BP1726" i="4"/>
  <c r="BP1727" i="4"/>
  <c r="BP1728" i="4"/>
  <c r="BP1729" i="4"/>
  <c r="BP1730" i="4"/>
  <c r="BP1731" i="4"/>
  <c r="BP1732" i="4"/>
  <c r="BP1733" i="4"/>
  <c r="BP1734" i="4"/>
  <c r="BP1735" i="4"/>
  <c r="BP1736" i="4"/>
  <c r="BP1737" i="4"/>
  <c r="BP1738" i="4"/>
  <c r="BP1739" i="4"/>
  <c r="BP1740" i="4"/>
  <c r="BP1741" i="4"/>
  <c r="BP1742" i="4"/>
  <c r="BP1743" i="4"/>
  <c r="BP1744" i="4"/>
  <c r="BP1745" i="4"/>
  <c r="BP1746" i="4"/>
  <c r="BP1747" i="4"/>
  <c r="BP1748" i="4"/>
  <c r="BP1749" i="4"/>
  <c r="BP1750" i="4"/>
  <c r="BP1751" i="4"/>
  <c r="BP1752" i="4"/>
  <c r="BP1753" i="4"/>
  <c r="BP1754" i="4"/>
  <c r="BP1755" i="4"/>
  <c r="BP1756" i="4"/>
  <c r="BP1757" i="4"/>
  <c r="BP1758" i="4"/>
  <c r="BP1759" i="4"/>
  <c r="BP1760" i="4"/>
  <c r="BP1761" i="4"/>
  <c r="BP1762" i="4"/>
  <c r="BP1763" i="4"/>
  <c r="BP1764" i="4"/>
  <c r="BP1765" i="4"/>
  <c r="BP1766" i="4"/>
  <c r="BP1767" i="4"/>
  <c r="BP1768" i="4"/>
  <c r="BP1769" i="4"/>
  <c r="BP1770" i="4"/>
  <c r="BP1771" i="4"/>
  <c r="BP1772" i="4"/>
  <c r="BP1773" i="4"/>
  <c r="BP1774" i="4"/>
  <c r="BP1775" i="4"/>
  <c r="BP1776" i="4"/>
  <c r="BP1777" i="4"/>
  <c r="BP1778" i="4"/>
  <c r="BP1779" i="4"/>
  <c r="BP1780" i="4"/>
  <c r="BP1781" i="4"/>
  <c r="BP1782" i="4"/>
  <c r="BP1783" i="4"/>
  <c r="BP1784" i="4"/>
  <c r="BP1785" i="4"/>
  <c r="BP1786" i="4"/>
  <c r="BP1787" i="4"/>
  <c r="BP1788" i="4"/>
  <c r="BP1789" i="4"/>
  <c r="BP1790" i="4"/>
  <c r="BP1791" i="4"/>
  <c r="BP1792" i="4"/>
  <c r="BP1793" i="4"/>
  <c r="BP1794" i="4"/>
  <c r="BP1795" i="4"/>
  <c r="BP1796" i="4"/>
  <c r="BP1797" i="4"/>
  <c r="BP1798" i="4"/>
  <c r="BP1799" i="4"/>
  <c r="BP1800" i="4"/>
  <c r="BP1801" i="4"/>
  <c r="BP1802" i="4"/>
  <c r="BP1803" i="4"/>
  <c r="BP1804" i="4"/>
  <c r="BP1805" i="4"/>
  <c r="BP1806" i="4"/>
  <c r="BP1807" i="4"/>
  <c r="BP1808" i="4"/>
  <c r="BP1809" i="4"/>
  <c r="BP1810" i="4"/>
  <c r="BP1811" i="4"/>
  <c r="BP1812" i="4"/>
  <c r="BP1813" i="4"/>
  <c r="BP1814" i="4"/>
  <c r="BP1815" i="4"/>
  <c r="BP1816" i="4"/>
  <c r="BP1817" i="4"/>
  <c r="BP1818" i="4"/>
  <c r="BP1819" i="4"/>
  <c r="BP1820" i="4"/>
  <c r="BP1821" i="4"/>
  <c r="BP1822" i="4"/>
  <c r="BP1823" i="4"/>
  <c r="BP1824" i="4"/>
  <c r="BP1825" i="4"/>
  <c r="BP1826" i="4"/>
  <c r="BP1827" i="4"/>
  <c r="BP1828" i="4"/>
  <c r="BP1829" i="4"/>
  <c r="BP1830" i="4"/>
  <c r="BP1831" i="4"/>
  <c r="BP1832" i="4"/>
  <c r="BP1833" i="4"/>
  <c r="BP1834" i="4"/>
  <c r="BP1835" i="4"/>
  <c r="BP1836" i="4"/>
  <c r="BP1837" i="4"/>
  <c r="BP1838" i="4"/>
  <c r="BP1839" i="4"/>
  <c r="BP1840" i="4"/>
  <c r="BP1841" i="4"/>
  <c r="BP1842" i="4"/>
  <c r="BP1843" i="4"/>
  <c r="BP1844" i="4"/>
  <c r="BP1845" i="4"/>
  <c r="BP1846" i="4"/>
  <c r="BP1847" i="4"/>
  <c r="BP1848" i="4"/>
  <c r="BP1849" i="4"/>
  <c r="BP1850" i="4"/>
  <c r="BP1851" i="4"/>
  <c r="BP1852" i="4"/>
  <c r="BP1853" i="4"/>
  <c r="BP1854" i="4"/>
  <c r="BP1855" i="4"/>
  <c r="BP1856" i="4"/>
  <c r="BP1857" i="4"/>
  <c r="BP1858" i="4"/>
  <c r="BP1859" i="4"/>
  <c r="BP1860" i="4"/>
  <c r="BP1861" i="4"/>
  <c r="BP1862" i="4"/>
  <c r="BP1863" i="4"/>
  <c r="BP1864" i="4"/>
  <c r="BP1865" i="4"/>
  <c r="BP1866" i="4"/>
  <c r="BP1867" i="4"/>
  <c r="BP1868" i="4"/>
  <c r="BP1869" i="4"/>
  <c r="BP1870" i="4"/>
  <c r="BP1871" i="4"/>
  <c r="BP1872" i="4"/>
  <c r="BP1873" i="4"/>
  <c r="BP1874" i="4"/>
  <c r="BP1875" i="4"/>
  <c r="BP1876" i="4"/>
  <c r="BP1877" i="4"/>
  <c r="BP1878" i="4"/>
  <c r="BP1879" i="4"/>
  <c r="BP1880" i="4"/>
  <c r="BP1881" i="4"/>
  <c r="BP1882" i="4"/>
  <c r="BP1883" i="4"/>
  <c r="BP1884" i="4"/>
  <c r="BP1885" i="4"/>
  <c r="BP1886" i="4"/>
  <c r="BP1887" i="4"/>
  <c r="BP1888" i="4"/>
  <c r="BP1889" i="4"/>
  <c r="BP1890" i="4"/>
  <c r="BP1891" i="4"/>
  <c r="BP1892" i="4"/>
  <c r="BP1893" i="4"/>
  <c r="BP1894" i="4"/>
  <c r="BP1895" i="4"/>
  <c r="BP1896" i="4"/>
  <c r="BP1897" i="4"/>
  <c r="BP1898" i="4"/>
  <c r="BP1899" i="4"/>
  <c r="BP1900" i="4"/>
  <c r="BP1901" i="4"/>
  <c r="BP1902" i="4"/>
  <c r="BP1903" i="4"/>
  <c r="BP1904" i="4"/>
  <c r="BP1905" i="4"/>
  <c r="BP1906" i="4"/>
  <c r="BP1907" i="4"/>
  <c r="BP1908" i="4"/>
  <c r="BP1909" i="4"/>
  <c r="BP1910" i="4"/>
  <c r="BP1911" i="4"/>
  <c r="BP1912" i="4"/>
  <c r="BP1913" i="4"/>
  <c r="BP1914" i="4"/>
  <c r="BP1915" i="4"/>
  <c r="BP1916" i="4"/>
  <c r="BP1917" i="4"/>
  <c r="BP1918" i="4"/>
  <c r="BP1919" i="4"/>
  <c r="BP1920" i="4"/>
  <c r="BP1921" i="4"/>
  <c r="BP1922" i="4"/>
  <c r="BP1923" i="4"/>
  <c r="BP1924" i="4"/>
  <c r="BP1925" i="4"/>
  <c r="BP1926" i="4"/>
  <c r="BP1927" i="4"/>
  <c r="BP1928" i="4"/>
  <c r="BP1929" i="4"/>
  <c r="BP1930" i="4"/>
  <c r="BP1931" i="4"/>
  <c r="BP1932" i="4"/>
  <c r="BP1933" i="4"/>
  <c r="BP1934" i="4"/>
  <c r="BP1935" i="4"/>
  <c r="BP1936" i="4"/>
  <c r="BP1937" i="4"/>
  <c r="BP1938" i="4"/>
  <c r="BP1939" i="4"/>
  <c r="BP1940" i="4"/>
  <c r="BP1941" i="4"/>
  <c r="BP1942" i="4"/>
  <c r="BP1943" i="4"/>
  <c r="BP1944" i="4"/>
  <c r="BP1945" i="4"/>
  <c r="BP1946" i="4"/>
  <c r="BP1947" i="4"/>
  <c r="BP1948" i="4"/>
  <c r="BP1949" i="4"/>
  <c r="BP1950" i="4"/>
  <c r="BP1951" i="4"/>
  <c r="BP1952" i="4"/>
  <c r="BP1953" i="4"/>
  <c r="BP1954" i="4"/>
  <c r="BP1955" i="4"/>
  <c r="BP1956" i="4"/>
  <c r="BP1957" i="4"/>
  <c r="BP1958" i="4"/>
  <c r="BP1959" i="4"/>
  <c r="BP1960" i="4"/>
  <c r="BP1961" i="4"/>
  <c r="BP1962" i="4"/>
  <c r="BP1963" i="4"/>
  <c r="BP1964" i="4"/>
  <c r="BP1965" i="4"/>
  <c r="BP1966" i="4"/>
  <c r="BP1967" i="4"/>
  <c r="BP1968" i="4"/>
  <c r="BP1969" i="4"/>
  <c r="BP1970" i="4"/>
  <c r="BP1971" i="4"/>
  <c r="BP1972" i="4"/>
  <c r="BP1973" i="4"/>
  <c r="BP1974" i="4"/>
  <c r="BP1975" i="4"/>
  <c r="BP1976" i="4"/>
  <c r="BP1977" i="4"/>
  <c r="BP1978" i="4"/>
  <c r="BP1979" i="4"/>
  <c r="BP1980" i="4"/>
  <c r="BP1981" i="4"/>
  <c r="BP1982" i="4"/>
  <c r="BP1983" i="4"/>
  <c r="BP1984" i="4"/>
  <c r="BP1985" i="4"/>
  <c r="BP1986" i="4"/>
  <c r="BP1987" i="4"/>
  <c r="BP1988" i="4"/>
  <c r="BP1989" i="4"/>
  <c r="BP1990" i="4"/>
  <c r="BP1991" i="4"/>
  <c r="BP1992" i="4"/>
  <c r="BP1993" i="4"/>
  <c r="BP1994" i="4"/>
  <c r="BP1995" i="4"/>
  <c r="BP1996" i="4"/>
  <c r="BP1997" i="4"/>
  <c r="BP1998" i="4"/>
  <c r="BP1999" i="4"/>
  <c r="BP2000" i="4"/>
  <c r="BP2001" i="4"/>
  <c r="BP2002" i="4"/>
  <c r="BP2003" i="4"/>
  <c r="BP2004" i="4"/>
  <c r="BP2005" i="4"/>
  <c r="BP2006" i="4"/>
  <c r="BP2007" i="4"/>
  <c r="BP2008" i="4"/>
  <c r="BP2009" i="4"/>
  <c r="BP2010" i="4"/>
  <c r="BP2011" i="4"/>
  <c r="BP2012" i="4"/>
  <c r="BP2013" i="4"/>
  <c r="BP2014" i="4"/>
  <c r="BP2015" i="4"/>
  <c r="BP2016" i="4"/>
  <c r="BP2017" i="4"/>
  <c r="BP2018" i="4"/>
  <c r="BP2019" i="4"/>
  <c r="BP2020" i="4"/>
  <c r="BP2021" i="4"/>
  <c r="BP2022" i="4"/>
  <c r="BP2023" i="4"/>
  <c r="BP2024" i="4"/>
  <c r="BP2025" i="4"/>
  <c r="BP2026" i="4"/>
  <c r="BP2027" i="4"/>
  <c r="BP2028" i="4"/>
  <c r="BP2029" i="4"/>
  <c r="BP2030" i="4"/>
  <c r="BP2031" i="4"/>
  <c r="BP2032" i="4"/>
  <c r="BP2033" i="4"/>
  <c r="BP2034" i="4"/>
  <c r="BP2035" i="4"/>
  <c r="BP2036" i="4"/>
  <c r="BP2037" i="4"/>
  <c r="BP2038" i="4"/>
  <c r="BP2039" i="4"/>
  <c r="BP2040" i="4"/>
  <c r="BP2041" i="4"/>
  <c r="BP2042" i="4"/>
  <c r="BP2043" i="4"/>
  <c r="BP2044" i="4"/>
  <c r="BP2045" i="4"/>
  <c r="BP2046" i="4"/>
  <c r="BP2047" i="4"/>
  <c r="BP2048" i="4"/>
  <c r="BP2049" i="4"/>
  <c r="BP2050" i="4"/>
  <c r="BP2051" i="4"/>
  <c r="BP2052" i="4"/>
  <c r="BP2053" i="4"/>
  <c r="BP2054" i="4"/>
  <c r="BP2055" i="4"/>
  <c r="BP2056" i="4"/>
  <c r="BP2057" i="4"/>
  <c r="BP2058" i="4"/>
  <c r="BP2059" i="4"/>
  <c r="BP2060" i="4"/>
  <c r="BP2061" i="4"/>
  <c r="BP2062" i="4"/>
  <c r="BP2063" i="4"/>
  <c r="BP2064" i="4"/>
  <c r="BP2065" i="4"/>
  <c r="BP2066" i="4"/>
  <c r="BP2067" i="4"/>
  <c r="BP2068" i="4"/>
  <c r="BP2069" i="4"/>
  <c r="BP2070" i="4"/>
  <c r="BP2071" i="4"/>
  <c r="BP2072" i="4"/>
  <c r="BP2073" i="4"/>
  <c r="BP2074" i="4"/>
  <c r="BP2075" i="4"/>
  <c r="BP2076" i="4"/>
  <c r="BP2077" i="4"/>
  <c r="BP2078" i="4"/>
  <c r="BP2079" i="4"/>
  <c r="BP2080" i="4"/>
  <c r="BP2081" i="4"/>
  <c r="BP2082" i="4"/>
  <c r="BP2083" i="4"/>
  <c r="BP2084" i="4"/>
  <c r="BP2085" i="4"/>
  <c r="BP2086" i="4"/>
  <c r="BP2087" i="4"/>
  <c r="BP2088" i="4"/>
  <c r="BP2089" i="4"/>
  <c r="BP2090" i="4"/>
  <c r="BP2091" i="4"/>
  <c r="BP2092" i="4"/>
  <c r="BP2093" i="4"/>
  <c r="BP2094" i="4"/>
  <c r="BP2095" i="4"/>
  <c r="BP2096" i="4"/>
  <c r="BP2097" i="4"/>
  <c r="BP2098" i="4"/>
  <c r="BP2099" i="4"/>
  <c r="BP2100" i="4"/>
  <c r="BP2101" i="4"/>
  <c r="BP2102" i="4"/>
  <c r="BP2103" i="4"/>
  <c r="BP2104" i="4"/>
  <c r="BP2105" i="4"/>
  <c r="BP2106" i="4"/>
  <c r="BP2107" i="4"/>
  <c r="BP2108" i="4"/>
  <c r="BP2109" i="4"/>
  <c r="BP2110" i="4"/>
  <c r="BP2111" i="4"/>
  <c r="BP2112" i="4"/>
  <c r="BP2113" i="4"/>
  <c r="BP2114" i="4"/>
  <c r="BP2115" i="4"/>
  <c r="BP2116" i="4"/>
  <c r="BP2117" i="4"/>
  <c r="BP2118" i="4"/>
  <c r="BP2119" i="4"/>
  <c r="BP2120" i="4"/>
  <c r="BP2121" i="4"/>
  <c r="BP2122" i="4"/>
  <c r="BP2123" i="4"/>
  <c r="BP2124" i="4"/>
  <c r="BP2125" i="4"/>
  <c r="BP2126" i="4"/>
  <c r="BP2127" i="4"/>
  <c r="BP2128" i="4"/>
  <c r="BP2129" i="4"/>
  <c r="BP2130" i="4"/>
  <c r="BP2131" i="4"/>
  <c r="BP2132" i="4"/>
  <c r="BP2133" i="4"/>
  <c r="BP2134" i="4"/>
  <c r="BP2135" i="4"/>
  <c r="BP2136" i="4"/>
  <c r="BP2137" i="4"/>
  <c r="BP2138" i="4"/>
  <c r="BP2139" i="4"/>
  <c r="BP2140" i="4"/>
  <c r="BP2141" i="4"/>
  <c r="BP2142" i="4"/>
  <c r="BP2143" i="4"/>
  <c r="BP2144" i="4"/>
  <c r="BP2145" i="4"/>
  <c r="BP2146" i="4"/>
  <c r="BP2147" i="4"/>
  <c r="BP2148" i="4"/>
  <c r="BP2149" i="4"/>
  <c r="BP2150" i="4"/>
  <c r="BP2151" i="4"/>
  <c r="BP2152" i="4"/>
  <c r="BP2153" i="4"/>
  <c r="BP2154" i="4"/>
  <c r="BP2155" i="4"/>
  <c r="BP2156" i="4"/>
  <c r="BP2157" i="4"/>
  <c r="BP2158" i="4"/>
  <c r="BP2159" i="4"/>
  <c r="BP2160" i="4"/>
  <c r="BP2161" i="4"/>
  <c r="BP2162" i="4"/>
  <c r="BP2163" i="4"/>
  <c r="BP2164" i="4"/>
  <c r="BP2165" i="4"/>
  <c r="BP2166" i="4"/>
  <c r="BP2167" i="4"/>
  <c r="BP2168" i="4"/>
  <c r="BP2169" i="4"/>
  <c r="BP2170" i="4"/>
  <c r="BP2171" i="4"/>
  <c r="BP2172" i="4"/>
  <c r="BP2173" i="4"/>
  <c r="BP2174" i="4"/>
  <c r="BP2175" i="4"/>
  <c r="BP2176" i="4"/>
  <c r="BP2177" i="4"/>
  <c r="BP2178" i="4"/>
  <c r="BP2179" i="4"/>
  <c r="BP2180" i="4"/>
  <c r="BP2181" i="4"/>
  <c r="BP2182" i="4"/>
  <c r="BP2183" i="4"/>
  <c r="BP2184" i="4"/>
  <c r="BP2185" i="4"/>
  <c r="BP2186" i="4"/>
  <c r="BP2187" i="4"/>
  <c r="BP2188" i="4"/>
  <c r="BP2189" i="4"/>
  <c r="BP2190" i="4"/>
  <c r="BP2191" i="4"/>
  <c r="BP2192" i="4"/>
  <c r="BP2193" i="4"/>
  <c r="BP2194" i="4"/>
  <c r="BP2195" i="4"/>
  <c r="BP2196" i="4"/>
  <c r="BP2197" i="4"/>
  <c r="BP2198" i="4"/>
  <c r="BP2199" i="4"/>
  <c r="BP2200" i="4"/>
  <c r="BP2201" i="4"/>
  <c r="BP2202" i="4"/>
  <c r="BP2203" i="4"/>
  <c r="BP2204" i="4"/>
  <c r="BP2205" i="4"/>
  <c r="BP2206" i="4"/>
  <c r="BP2207" i="4"/>
  <c r="BP2208" i="4"/>
  <c r="BP2209" i="4"/>
  <c r="BP2210" i="4"/>
  <c r="BP2211" i="4"/>
  <c r="BP2212" i="4"/>
  <c r="BP2213" i="4"/>
  <c r="BP2214" i="4"/>
  <c r="BP2215" i="4"/>
  <c r="BP2216" i="4"/>
  <c r="BP2217" i="4"/>
  <c r="BP2218" i="4"/>
  <c r="BP2219" i="4"/>
  <c r="BP2220" i="4"/>
  <c r="BP2221" i="4"/>
  <c r="BP2222" i="4"/>
  <c r="BP2223" i="4"/>
  <c r="BP2224" i="4"/>
  <c r="BP2225" i="4"/>
  <c r="BP2226" i="4"/>
  <c r="BP2227" i="4"/>
  <c r="BP2228" i="4"/>
  <c r="BP2229" i="4"/>
  <c r="BP2230" i="4"/>
  <c r="BP2231" i="4"/>
  <c r="BP2232" i="4"/>
  <c r="BP2233" i="4"/>
  <c r="BP2234" i="4"/>
  <c r="BP2235" i="4"/>
  <c r="BP2236" i="4"/>
  <c r="BP2237" i="4"/>
  <c r="BP2238" i="4"/>
  <c r="BP2239" i="4"/>
  <c r="BP2240" i="4"/>
  <c r="BP2241" i="4"/>
  <c r="BP2242" i="4"/>
  <c r="BP2243" i="4"/>
  <c r="BP2244" i="4"/>
  <c r="BP2245" i="4"/>
  <c r="BP2246" i="4"/>
  <c r="BP2247" i="4"/>
  <c r="BP2248" i="4"/>
  <c r="BP2249" i="4"/>
  <c r="BP2250" i="4"/>
  <c r="BP2251" i="4"/>
  <c r="BP2252" i="4"/>
  <c r="BP2253" i="4"/>
  <c r="BP2254" i="4"/>
  <c r="BP2255" i="4"/>
  <c r="BP2256" i="4"/>
  <c r="BP2257" i="4"/>
  <c r="BP2258" i="4"/>
  <c r="BP2259" i="4"/>
  <c r="BP2260" i="4"/>
  <c r="BP2261" i="4"/>
  <c r="BP2262" i="4"/>
  <c r="BP2263" i="4"/>
  <c r="BP2264" i="4"/>
  <c r="BP2265" i="4"/>
  <c r="BP2266" i="4"/>
  <c r="BP2267" i="4"/>
  <c r="BP2268" i="4"/>
  <c r="BP2269" i="4"/>
  <c r="BP2270" i="4"/>
  <c r="BP2271" i="4"/>
  <c r="BP2272" i="4"/>
  <c r="BP2273" i="4"/>
  <c r="BP2274" i="4"/>
  <c r="BP2275" i="4"/>
  <c r="BP2276" i="4"/>
  <c r="BP2277" i="4"/>
  <c r="BP2278" i="4"/>
  <c r="BP2279" i="4"/>
  <c r="BP2280" i="4"/>
  <c r="BP2281" i="4"/>
  <c r="BP2282" i="4"/>
  <c r="BP2283" i="4"/>
  <c r="BP2284" i="4"/>
  <c r="BP2285" i="4"/>
  <c r="BP2286" i="4"/>
  <c r="BP2287" i="4"/>
  <c r="BP2288" i="4"/>
  <c r="BP2289" i="4"/>
  <c r="BP2290" i="4"/>
  <c r="BP2291" i="4"/>
  <c r="BP2292" i="4"/>
  <c r="BP2293" i="4"/>
  <c r="BP2294" i="4"/>
  <c r="BP2295" i="4"/>
  <c r="BP2296" i="4"/>
  <c r="BP2297" i="4"/>
  <c r="BP2298" i="4"/>
  <c r="BP2299" i="4"/>
  <c r="BP2300" i="4"/>
  <c r="BP2301" i="4"/>
  <c r="BP2302" i="4"/>
  <c r="BP2303" i="4"/>
  <c r="BP2304" i="4"/>
  <c r="BP2305" i="4"/>
  <c r="BP2306" i="4"/>
  <c r="BP2307" i="4"/>
  <c r="BP2308" i="4"/>
  <c r="BP2309" i="4"/>
  <c r="BP2310" i="4"/>
  <c r="BP2311" i="4"/>
  <c r="BP2312" i="4"/>
  <c r="BP2313" i="4"/>
  <c r="BP2314" i="4"/>
  <c r="BP2315" i="4"/>
  <c r="BP2316" i="4"/>
  <c r="BP2317" i="4"/>
  <c r="BP2318" i="4"/>
  <c r="BP2319" i="4"/>
  <c r="BP2320" i="4"/>
  <c r="BP2321" i="4"/>
  <c r="BP2322" i="4"/>
  <c r="BP2323" i="4"/>
  <c r="BP2324" i="4"/>
  <c r="BP2325" i="4"/>
  <c r="BP2326" i="4"/>
  <c r="BP2327" i="4"/>
  <c r="BP2328" i="4"/>
  <c r="BP2329" i="4"/>
  <c r="BP2330" i="4"/>
  <c r="BP2331" i="4"/>
  <c r="BP2332" i="4"/>
  <c r="BP2333" i="4"/>
  <c r="BP2334" i="4"/>
  <c r="BP2335" i="4"/>
  <c r="BP2336" i="4"/>
  <c r="BP2337" i="4"/>
  <c r="BP2338" i="4"/>
  <c r="BP2339" i="4"/>
  <c r="BP2340" i="4"/>
  <c r="BP2341" i="4"/>
  <c r="BP2342" i="4"/>
  <c r="BP2343" i="4"/>
  <c r="BP2344" i="4"/>
  <c r="BP2345" i="4"/>
  <c r="BP2346" i="4"/>
  <c r="BP2347" i="4"/>
  <c r="BP2348" i="4"/>
  <c r="BP2349" i="4"/>
  <c r="BP2350" i="4"/>
  <c r="BP2351" i="4"/>
  <c r="BP2352" i="4"/>
  <c r="BP2353" i="4"/>
  <c r="BP2354" i="4"/>
  <c r="BP2355" i="4"/>
  <c r="BP2356" i="4"/>
  <c r="BP2357" i="4"/>
  <c r="BP2358" i="4"/>
  <c r="BP2359" i="4"/>
  <c r="BP2360" i="4"/>
  <c r="BP2361" i="4"/>
  <c r="BP2362" i="4"/>
  <c r="BP2363" i="4"/>
  <c r="BP2364" i="4"/>
  <c r="BP2365" i="4"/>
  <c r="BP2366" i="4"/>
  <c r="BP2367" i="4"/>
  <c r="BP2368" i="4"/>
  <c r="BP2369" i="4"/>
  <c r="BP2370" i="4"/>
  <c r="BP2371" i="4"/>
  <c r="BP2372" i="4"/>
  <c r="BP2373" i="4"/>
  <c r="BP2374" i="4"/>
  <c r="BP2375" i="4"/>
  <c r="BP2376" i="4"/>
  <c r="BP2377" i="4"/>
  <c r="BP2378" i="4"/>
  <c r="BP2379" i="4"/>
  <c r="BP2380" i="4"/>
  <c r="BP2381" i="4"/>
  <c r="BP2382" i="4"/>
  <c r="BP2383" i="4"/>
  <c r="BP2384" i="4"/>
  <c r="BP2385" i="4"/>
  <c r="BP2386" i="4"/>
  <c r="BP2387" i="4"/>
  <c r="BP2388" i="4"/>
  <c r="BP2389" i="4"/>
  <c r="BP2390" i="4"/>
  <c r="BP2391" i="4"/>
  <c r="BP2392" i="4"/>
  <c r="BP2393" i="4"/>
  <c r="BP2394" i="4"/>
  <c r="BP2395" i="4"/>
  <c r="BP2396" i="4"/>
  <c r="BP2397" i="4"/>
  <c r="BP2398" i="4"/>
  <c r="BP2399" i="4"/>
  <c r="BP2400" i="4"/>
  <c r="BP2401" i="4"/>
  <c r="BP2402" i="4"/>
  <c r="BP2403" i="4"/>
  <c r="BP2404" i="4"/>
  <c r="BP2405" i="4"/>
  <c r="BP2406" i="4"/>
  <c r="BP2407" i="4"/>
  <c r="BP2408" i="4"/>
  <c r="BP2409" i="4"/>
  <c r="BP2410" i="4"/>
  <c r="BP2411" i="4"/>
  <c r="BP2412" i="4"/>
  <c r="BP2413" i="4"/>
  <c r="BP2414" i="4"/>
  <c r="BP2415" i="4"/>
  <c r="BP2416" i="4"/>
  <c r="BP2417" i="4"/>
  <c r="BP2418" i="4"/>
  <c r="BP2419" i="4"/>
  <c r="BP2420" i="4"/>
  <c r="BP2421" i="4"/>
  <c r="BP2422" i="4"/>
  <c r="BP2423" i="4"/>
  <c r="BP2424" i="4"/>
  <c r="BP2425" i="4"/>
  <c r="BP2426" i="4"/>
  <c r="BP2427" i="4"/>
  <c r="BP2428" i="4"/>
  <c r="BP2429" i="4"/>
  <c r="BP2430" i="4"/>
  <c r="BP2431" i="4"/>
  <c r="BP2432" i="4"/>
  <c r="BP2433" i="4"/>
  <c r="BP2434" i="4"/>
  <c r="BP2435" i="4"/>
  <c r="BP2436" i="4"/>
  <c r="BP2437" i="4"/>
  <c r="BP2438" i="4"/>
  <c r="BP2439" i="4"/>
  <c r="BP2440" i="4"/>
  <c r="BP2441" i="4"/>
  <c r="BP2442" i="4"/>
  <c r="BP2443" i="4"/>
  <c r="BP2444" i="4"/>
  <c r="BP2445" i="4"/>
  <c r="BP2446" i="4"/>
  <c r="BP2447" i="4"/>
  <c r="BP2448" i="4"/>
  <c r="BP2449" i="4"/>
  <c r="BP2450" i="4"/>
  <c r="BP2451" i="4"/>
  <c r="BP2452" i="4"/>
  <c r="BP2453" i="4"/>
  <c r="BP2454" i="4"/>
  <c r="BP2455" i="4"/>
  <c r="BP2456" i="4"/>
  <c r="BP2457" i="4"/>
  <c r="BP2458" i="4"/>
  <c r="BP2459" i="4"/>
  <c r="BP2460" i="4"/>
  <c r="BP2461" i="4"/>
  <c r="BP2462" i="4"/>
  <c r="BP2463" i="4"/>
  <c r="BP2464" i="4"/>
  <c r="BP2465" i="4"/>
  <c r="BP2466" i="4"/>
  <c r="BP2467" i="4"/>
  <c r="BP2468" i="4"/>
  <c r="BP2469" i="4"/>
  <c r="BP2470" i="4"/>
  <c r="BP2471" i="4"/>
  <c r="BP2472" i="4"/>
  <c r="BP2473" i="4"/>
  <c r="BP2474" i="4"/>
  <c r="BP2475" i="4"/>
  <c r="BP2476" i="4"/>
  <c r="BP2477" i="4"/>
  <c r="BP2478" i="4"/>
  <c r="BP2479" i="4"/>
  <c r="BP2480" i="4"/>
  <c r="BP2481" i="4"/>
  <c r="BP2482" i="4"/>
  <c r="BP2483" i="4"/>
  <c r="BP2484" i="4"/>
  <c r="BP2485" i="4"/>
  <c r="BP2486" i="4"/>
  <c r="BP2487" i="4"/>
  <c r="BP2488" i="4"/>
  <c r="BP2489" i="4"/>
  <c r="BP2490" i="4"/>
  <c r="BP2491" i="4"/>
  <c r="BP2492" i="4"/>
  <c r="BP2493" i="4"/>
  <c r="BP2494" i="4"/>
  <c r="BP2495" i="4"/>
  <c r="BP2496" i="4"/>
  <c r="BP2497" i="4"/>
  <c r="BP2498" i="4"/>
  <c r="BP2499" i="4"/>
  <c r="BP2500" i="4"/>
  <c r="BP2501" i="4"/>
  <c r="BP2502" i="4"/>
  <c r="BP2503" i="4"/>
  <c r="BP2504" i="4"/>
  <c r="BP2505" i="4"/>
  <c r="BP2506" i="4"/>
  <c r="BP2507" i="4"/>
  <c r="BP2508" i="4"/>
  <c r="BP2509" i="4"/>
  <c r="BP2510" i="4"/>
  <c r="BP2511" i="4"/>
  <c r="BP2512" i="4"/>
  <c r="BP2513" i="4"/>
  <c r="BP2514" i="4"/>
  <c r="BP2515" i="4"/>
  <c r="BP2516" i="4"/>
  <c r="BP2517" i="4"/>
  <c r="BP2518" i="4"/>
  <c r="BP2519" i="4"/>
  <c r="BP2520" i="4"/>
  <c r="BP2521" i="4"/>
  <c r="BP2522" i="4"/>
  <c r="BP2523" i="4"/>
  <c r="BP2524" i="4"/>
  <c r="BP2525" i="4"/>
  <c r="BP2526" i="4"/>
  <c r="BP2527" i="4"/>
  <c r="BP2528" i="4"/>
  <c r="BP2529" i="4"/>
  <c r="BP2530" i="4"/>
  <c r="BP2531" i="4"/>
  <c r="BP2532" i="4"/>
  <c r="BP2533" i="4"/>
  <c r="BP2534" i="4"/>
  <c r="BP2535" i="4"/>
  <c r="BP2536" i="4"/>
  <c r="BP2537" i="4"/>
  <c r="BP2538" i="4"/>
  <c r="BP2539" i="4"/>
  <c r="BP2540" i="4"/>
  <c r="BP2541" i="4"/>
  <c r="BP2542" i="4"/>
  <c r="BP2543" i="4"/>
  <c r="BP2544" i="4"/>
  <c r="BP2545" i="4"/>
  <c r="BP2546" i="4"/>
  <c r="BP2547" i="4"/>
  <c r="BP2548" i="4"/>
  <c r="BP2549" i="4"/>
  <c r="BP2550" i="4"/>
  <c r="BP2551" i="4"/>
  <c r="BP2552" i="4"/>
  <c r="BP2553" i="4"/>
  <c r="BP2554" i="4"/>
  <c r="BP2555" i="4"/>
  <c r="BP2556" i="4"/>
  <c r="BP2557" i="4"/>
  <c r="BP2558" i="4"/>
  <c r="BP2559" i="4"/>
  <c r="BP2560" i="4"/>
  <c r="BP2561" i="4"/>
  <c r="BP2562" i="4"/>
  <c r="BP2563" i="4"/>
  <c r="BP2564" i="4"/>
  <c r="BP2565" i="4"/>
  <c r="BP2566" i="4"/>
  <c r="BP2567" i="4"/>
  <c r="BP2568" i="4"/>
  <c r="BP2569" i="4"/>
  <c r="BP2570" i="4"/>
  <c r="BP2571" i="4"/>
  <c r="BP2572" i="4"/>
  <c r="BP2573" i="4"/>
  <c r="BP2574" i="4"/>
  <c r="BP2575" i="4"/>
  <c r="BP2576" i="4"/>
  <c r="BP2577" i="4"/>
  <c r="BP2578" i="4"/>
  <c r="BP2579" i="4"/>
  <c r="BP2580" i="4"/>
  <c r="BP2581" i="4"/>
  <c r="BP2582" i="4"/>
  <c r="BP2583" i="4"/>
  <c r="BP2584" i="4"/>
  <c r="BP2585" i="4"/>
  <c r="BP2586" i="4"/>
  <c r="BP2587" i="4"/>
  <c r="BP2588" i="4"/>
  <c r="BP2589" i="4"/>
  <c r="BP2590" i="4"/>
  <c r="BP2591" i="4"/>
  <c r="BP2592" i="4"/>
  <c r="BP2593" i="4"/>
  <c r="BP2594" i="4"/>
  <c r="BP2595" i="4"/>
  <c r="BP2596" i="4"/>
  <c r="BP2597" i="4"/>
  <c r="BP2598" i="4"/>
  <c r="BP2599" i="4"/>
  <c r="BP2600" i="4"/>
  <c r="BP2601" i="4"/>
  <c r="BP2602" i="4"/>
  <c r="BP2603" i="4"/>
  <c r="BP2604" i="4"/>
  <c r="BP2605" i="4"/>
  <c r="BP2606" i="4"/>
  <c r="BP2607" i="4"/>
  <c r="BP2608" i="4"/>
  <c r="BP2609" i="4"/>
  <c r="BP2610" i="4"/>
  <c r="BP2611" i="4"/>
  <c r="BP2612" i="4"/>
  <c r="BP2613" i="4"/>
  <c r="BP2614" i="4"/>
  <c r="BP2615" i="4"/>
  <c r="BP2616" i="4"/>
  <c r="BP2617" i="4"/>
  <c r="BP2618" i="4"/>
  <c r="BP2619" i="4"/>
  <c r="BP2620" i="4"/>
  <c r="BP2621" i="4"/>
  <c r="BP2622" i="4"/>
  <c r="BP2623" i="4"/>
  <c r="BP2624" i="4"/>
  <c r="BP2625" i="4"/>
  <c r="BP2626" i="4"/>
  <c r="BP2627" i="4"/>
  <c r="BP2628" i="4"/>
  <c r="BP2629" i="4"/>
  <c r="BP2630" i="4"/>
  <c r="BP2631" i="4"/>
  <c r="BP2632" i="4"/>
  <c r="BP2633" i="4"/>
  <c r="BP2634" i="4"/>
  <c r="BP2635" i="4"/>
  <c r="BP2636" i="4"/>
  <c r="BP2637" i="4"/>
  <c r="BP2638" i="4"/>
  <c r="BP2639" i="4"/>
  <c r="BP2640" i="4"/>
  <c r="BP2641" i="4"/>
  <c r="BP2642" i="4"/>
  <c r="BP2643" i="4"/>
  <c r="BP2644" i="4"/>
  <c r="BP2645" i="4"/>
  <c r="BP2646" i="4"/>
  <c r="BP2647" i="4"/>
  <c r="BP2648" i="4"/>
  <c r="BP2649" i="4"/>
  <c r="BP2650" i="4"/>
  <c r="BP2651" i="4"/>
  <c r="BP2652" i="4"/>
  <c r="BP2653" i="4"/>
  <c r="BP2654" i="4"/>
  <c r="BP2655" i="4"/>
  <c r="BP2656" i="4"/>
  <c r="BP2657" i="4"/>
  <c r="BP2658" i="4"/>
  <c r="BP2659" i="4"/>
  <c r="BP2660" i="4"/>
  <c r="BP2661" i="4"/>
  <c r="BP2662" i="4"/>
  <c r="BP2663" i="4"/>
  <c r="BP2664" i="4"/>
  <c r="BP2665" i="4"/>
  <c r="BP2666" i="4"/>
  <c r="BP2667" i="4"/>
  <c r="BP2668" i="4"/>
  <c r="BP2669" i="4"/>
  <c r="BP2670" i="4"/>
  <c r="BP2671" i="4"/>
  <c r="BP2672" i="4"/>
  <c r="BP2673" i="4"/>
  <c r="BP2674" i="4"/>
  <c r="BP2675" i="4"/>
  <c r="BP2676" i="4"/>
  <c r="BP2677" i="4"/>
  <c r="BP2678" i="4"/>
  <c r="BP2679" i="4"/>
  <c r="BP2680" i="4"/>
  <c r="BP2681" i="4"/>
  <c r="BP2682" i="4"/>
  <c r="BP2683" i="4"/>
  <c r="BP2684" i="4"/>
  <c r="BP2685" i="4"/>
  <c r="BP2686" i="4"/>
  <c r="BP2687" i="4"/>
  <c r="BP2688" i="4"/>
  <c r="BP2689" i="4"/>
  <c r="BP2690" i="4"/>
  <c r="BP2691" i="4"/>
  <c r="BP2692" i="4"/>
  <c r="BP2693" i="4"/>
  <c r="BP2694" i="4"/>
  <c r="BP2695" i="4"/>
  <c r="BP2696" i="4"/>
  <c r="BP2697" i="4"/>
  <c r="BP2698" i="4"/>
  <c r="BP2699" i="4"/>
  <c r="BP2700" i="4"/>
  <c r="BP2701" i="4"/>
  <c r="BP2702" i="4"/>
  <c r="BP2703" i="4"/>
  <c r="BP2704" i="4"/>
  <c r="BP2705" i="4"/>
  <c r="BP2706" i="4"/>
  <c r="BP2707" i="4"/>
  <c r="BP2708" i="4"/>
  <c r="BP2709" i="4"/>
  <c r="BP2710" i="4"/>
  <c r="BP2711" i="4"/>
  <c r="BP2712" i="4"/>
  <c r="BP2713" i="4"/>
  <c r="BP2714" i="4"/>
  <c r="BP2715" i="4"/>
  <c r="BP2716" i="4"/>
  <c r="BP2717" i="4"/>
  <c r="BP2718" i="4"/>
  <c r="BP2719" i="4"/>
  <c r="BP2720" i="4"/>
  <c r="BP2721" i="4"/>
  <c r="BP2722" i="4"/>
  <c r="BP2723" i="4"/>
  <c r="BP2724" i="4"/>
  <c r="BP2725" i="4"/>
  <c r="BP2726" i="4"/>
  <c r="BP2727" i="4"/>
  <c r="BP2728" i="4"/>
  <c r="BP2729" i="4"/>
  <c r="BP2730" i="4"/>
  <c r="BP2731" i="4"/>
  <c r="BP2732" i="4"/>
  <c r="BP2733" i="4"/>
  <c r="BP2734" i="4"/>
  <c r="BP2735" i="4"/>
  <c r="BP2736" i="4"/>
  <c r="BP2737" i="4"/>
  <c r="BP2738" i="4"/>
  <c r="BP2739" i="4"/>
  <c r="BP2740" i="4"/>
  <c r="BP2741" i="4"/>
  <c r="BP2742" i="4"/>
  <c r="BP2743" i="4"/>
  <c r="BP2744" i="4"/>
  <c r="BP2745" i="4"/>
  <c r="BP2746" i="4"/>
  <c r="BP2747" i="4"/>
  <c r="BP2748" i="4"/>
  <c r="BP2749" i="4"/>
  <c r="BP2750" i="4"/>
  <c r="BP2751" i="4"/>
  <c r="BP2752" i="4"/>
  <c r="BP2753" i="4"/>
  <c r="BP2754" i="4"/>
  <c r="BP2755" i="4"/>
  <c r="BP2756" i="4"/>
  <c r="BP2757" i="4"/>
  <c r="BP2758" i="4"/>
  <c r="BP2759" i="4"/>
  <c r="BP2760" i="4"/>
  <c r="BP2761" i="4"/>
  <c r="BP2762" i="4"/>
  <c r="BP2763" i="4"/>
  <c r="BP2764" i="4"/>
  <c r="BP2765" i="4"/>
  <c r="BP2766" i="4"/>
  <c r="BP2767" i="4"/>
  <c r="BP2768" i="4"/>
  <c r="BP2769" i="4"/>
  <c r="BP2770" i="4"/>
  <c r="BP2771" i="4"/>
  <c r="BP2772" i="4"/>
  <c r="BP2773" i="4"/>
  <c r="BP2774" i="4"/>
  <c r="BP2775" i="4"/>
  <c r="BP2776" i="4"/>
  <c r="BP2777" i="4"/>
  <c r="BP2778" i="4"/>
  <c r="BP2779" i="4"/>
  <c r="BP2780" i="4"/>
  <c r="BP2781" i="4"/>
  <c r="BP2782" i="4"/>
  <c r="BP2783" i="4"/>
  <c r="BP2784" i="4"/>
  <c r="BP2785" i="4"/>
  <c r="BP2786" i="4"/>
  <c r="BP2787" i="4"/>
  <c r="BP2788" i="4"/>
  <c r="BP2789" i="4"/>
  <c r="BP2790" i="4"/>
  <c r="BP2791" i="4"/>
  <c r="BP2792" i="4"/>
  <c r="BP2793" i="4"/>
  <c r="BP2794" i="4"/>
  <c r="BP2795" i="4"/>
  <c r="BP2796" i="4"/>
  <c r="BP2797" i="4"/>
  <c r="BP2798" i="4"/>
  <c r="BP2799" i="4"/>
  <c r="BP2800" i="4"/>
  <c r="BP2801" i="4"/>
  <c r="BP2802" i="4"/>
  <c r="BP2803" i="4"/>
  <c r="BP2804" i="4"/>
  <c r="BP2805" i="4"/>
  <c r="BP2806" i="4"/>
  <c r="BP2807" i="4"/>
  <c r="BP2808" i="4"/>
  <c r="BP2809" i="4"/>
  <c r="BP2810" i="4"/>
  <c r="BP2811" i="4"/>
  <c r="BP2812" i="4"/>
  <c r="BP2813" i="4"/>
  <c r="BP2814" i="4"/>
  <c r="BP2815" i="4"/>
  <c r="BP2816" i="4"/>
  <c r="BP2817" i="4"/>
  <c r="BP2818" i="4"/>
  <c r="BP2819" i="4"/>
  <c r="BP2820" i="4"/>
  <c r="BP2821" i="4"/>
  <c r="BP2822" i="4"/>
  <c r="BP2823" i="4"/>
  <c r="BP2824" i="4"/>
  <c r="BP2825" i="4"/>
  <c r="BP2826" i="4"/>
  <c r="BP2827" i="4"/>
  <c r="BP2828" i="4"/>
  <c r="BP2829" i="4"/>
  <c r="BP2830" i="4"/>
  <c r="BP2831" i="4"/>
  <c r="BP2832" i="4"/>
  <c r="BP2833" i="4"/>
  <c r="BP2834" i="4"/>
  <c r="BP2835" i="4"/>
  <c r="BP2836" i="4"/>
  <c r="BP2837" i="4"/>
  <c r="BP2838" i="4"/>
  <c r="BP2839" i="4"/>
  <c r="BP2840" i="4"/>
  <c r="BP2841" i="4"/>
  <c r="BP2842" i="4"/>
  <c r="BP2843" i="4"/>
  <c r="BP2844" i="4"/>
  <c r="BP2845" i="4"/>
  <c r="BP2846" i="4"/>
  <c r="BP2847" i="4"/>
  <c r="BP2848" i="4"/>
  <c r="BP2849" i="4"/>
  <c r="BP2850" i="4"/>
  <c r="BP2851" i="4"/>
  <c r="BP2852" i="4"/>
  <c r="BP2853" i="4"/>
  <c r="BP2854" i="4"/>
  <c r="BP2855" i="4"/>
  <c r="BP2856" i="4"/>
  <c r="BP2857" i="4"/>
  <c r="BP2858" i="4"/>
  <c r="BP2859" i="4"/>
  <c r="BP2860" i="4"/>
  <c r="BP2861" i="4"/>
  <c r="BP2862" i="4"/>
  <c r="BP2863" i="4"/>
  <c r="BP2864" i="4"/>
  <c r="BP2865" i="4"/>
  <c r="BP2866" i="4"/>
  <c r="BP2867" i="4"/>
  <c r="BP2868" i="4"/>
  <c r="BP2869" i="4"/>
  <c r="BP2870" i="4"/>
  <c r="BP2871" i="4"/>
  <c r="BP2872" i="4"/>
  <c r="BP2873" i="4"/>
  <c r="BP2874" i="4"/>
  <c r="BP2875" i="4"/>
  <c r="BP2876" i="4"/>
  <c r="BP2877" i="4"/>
  <c r="BP2878" i="4"/>
  <c r="BP2879" i="4"/>
  <c r="BP2880" i="4"/>
  <c r="BP2881" i="4"/>
  <c r="BP2882" i="4"/>
  <c r="BP2883" i="4"/>
  <c r="BP2884" i="4"/>
  <c r="BP2885" i="4"/>
  <c r="BP2886" i="4"/>
  <c r="BP2887" i="4"/>
  <c r="BP2888" i="4"/>
  <c r="BP2889" i="4"/>
  <c r="BP2890" i="4"/>
  <c r="BP2891" i="4"/>
  <c r="BP2892" i="4"/>
  <c r="BP2893" i="4"/>
  <c r="BP2894" i="4"/>
  <c r="BP2895" i="4"/>
  <c r="BP2896" i="4"/>
  <c r="BP2897" i="4"/>
  <c r="BP2898" i="4"/>
  <c r="BP2899" i="4"/>
  <c r="BP2900" i="4"/>
  <c r="BP2901" i="4"/>
  <c r="BP2902" i="4"/>
  <c r="BP2903" i="4"/>
  <c r="BP2904" i="4"/>
  <c r="BP2905" i="4"/>
  <c r="BP2906" i="4"/>
  <c r="BP2907" i="4"/>
  <c r="BP2908" i="4"/>
  <c r="BP2909" i="4"/>
  <c r="BP2910" i="4"/>
  <c r="BP2911" i="4"/>
  <c r="BP2912" i="4"/>
  <c r="BP2913" i="4"/>
  <c r="BP2914" i="4"/>
  <c r="BP2915" i="4"/>
  <c r="BP2916" i="4"/>
  <c r="BP2917" i="4"/>
  <c r="BP2918" i="4"/>
  <c r="BP2919" i="4"/>
  <c r="BP2920" i="4"/>
  <c r="BP2921" i="4"/>
  <c r="BP2922" i="4"/>
  <c r="BP2923" i="4"/>
  <c r="BP2924" i="4"/>
  <c r="BP2925" i="4"/>
  <c r="BP2926" i="4"/>
  <c r="BP2927" i="4"/>
  <c r="BP2928" i="4"/>
  <c r="BP2929" i="4"/>
  <c r="BP2930" i="4"/>
  <c r="BP2931" i="4"/>
  <c r="BP2932" i="4"/>
  <c r="BP2933" i="4"/>
  <c r="BP2934" i="4"/>
  <c r="BP2935" i="4"/>
  <c r="BP2936" i="4"/>
  <c r="BP2937" i="4"/>
  <c r="BP2938" i="4"/>
  <c r="BP2939" i="4"/>
  <c r="BP2940" i="4"/>
  <c r="BP2941" i="4"/>
  <c r="BP2942" i="4"/>
  <c r="BP2943" i="4"/>
  <c r="BP2944" i="4"/>
  <c r="BP2945" i="4"/>
  <c r="BP2946" i="4"/>
  <c r="BP2947" i="4"/>
  <c r="BP2948" i="4"/>
  <c r="BP2949" i="4"/>
  <c r="BP2950" i="4"/>
  <c r="BP2951" i="4"/>
  <c r="BP2952" i="4"/>
  <c r="BP2953" i="4"/>
  <c r="BP2954" i="4"/>
  <c r="BP2955" i="4"/>
  <c r="BP2956" i="4"/>
  <c r="BP2957" i="4"/>
  <c r="BP2958" i="4"/>
  <c r="BP2959" i="4"/>
  <c r="BP2960" i="4"/>
  <c r="BP2961" i="4"/>
  <c r="BP2962" i="4"/>
  <c r="BP2963" i="4"/>
  <c r="BP2964" i="4"/>
  <c r="BP2965" i="4"/>
  <c r="BP2966" i="4"/>
  <c r="BP2967" i="4"/>
  <c r="BP2968" i="4"/>
  <c r="BP2969" i="4"/>
  <c r="BP2970" i="4"/>
  <c r="BP2971" i="4"/>
  <c r="BP2972" i="4"/>
  <c r="BP2973" i="4"/>
  <c r="BP2974" i="4"/>
  <c r="BP2975" i="4"/>
  <c r="BP2976" i="4"/>
  <c r="BP2977" i="4"/>
  <c r="BP2978" i="4"/>
  <c r="BP2979" i="4"/>
  <c r="BP2980" i="4"/>
  <c r="BP2981" i="4"/>
  <c r="BP2982" i="4"/>
  <c r="BP2983" i="4"/>
  <c r="BP2984" i="4"/>
  <c r="BP2985" i="4"/>
  <c r="BP2986" i="4"/>
  <c r="BP2987" i="4"/>
  <c r="BP2988" i="4"/>
  <c r="BP2989" i="4"/>
  <c r="BP2990" i="4"/>
  <c r="BP2991" i="4"/>
  <c r="BP2992" i="4"/>
  <c r="BP2993" i="4"/>
  <c r="BP2994" i="4"/>
  <c r="BP2995" i="4"/>
  <c r="BP2996" i="4"/>
  <c r="BP2997" i="4"/>
  <c r="BP2998" i="4"/>
  <c r="BP2999" i="4"/>
  <c r="BP3000" i="4"/>
  <c r="BP3001" i="4"/>
  <c r="BP3002" i="4"/>
  <c r="BP3003" i="4"/>
  <c r="BP3004" i="4"/>
  <c r="BP3005" i="4"/>
  <c r="BP3006" i="4"/>
  <c r="BP3007" i="4"/>
  <c r="BP3008" i="4"/>
  <c r="BP3009" i="4"/>
  <c r="BP3010" i="4"/>
  <c r="BP3011" i="4"/>
  <c r="BP3012" i="4"/>
  <c r="BP3013" i="4"/>
  <c r="BP3014" i="4"/>
  <c r="BP3015" i="4"/>
  <c r="BP3016" i="4"/>
  <c r="BP3017" i="4"/>
  <c r="BP3018" i="4"/>
  <c r="BP3019" i="4"/>
  <c r="BP3020" i="4"/>
  <c r="BP3021" i="4"/>
  <c r="BP3022" i="4"/>
  <c r="BP3023" i="4"/>
  <c r="BP3024" i="4"/>
  <c r="BP3025" i="4"/>
  <c r="BP3026" i="4"/>
  <c r="BP3027" i="4"/>
  <c r="BP3028" i="4"/>
  <c r="BP3029" i="4"/>
  <c r="BP3030" i="4"/>
  <c r="BP3031" i="4"/>
  <c r="BP3032" i="4"/>
  <c r="BP3033" i="4"/>
  <c r="BP3034" i="4"/>
  <c r="BP3035" i="4"/>
  <c r="BP3036" i="4"/>
  <c r="BP3037" i="4"/>
  <c r="BP3038" i="4"/>
  <c r="BP3039" i="4"/>
  <c r="BP3040" i="4"/>
  <c r="BP3041" i="4"/>
  <c r="BP3042" i="4"/>
  <c r="BP3043" i="4"/>
  <c r="BP3044" i="4"/>
  <c r="BP3045" i="4"/>
  <c r="BP3046" i="4"/>
  <c r="BP3047" i="4"/>
  <c r="BP3048" i="4"/>
  <c r="BP3049" i="4"/>
  <c r="BP3050" i="4"/>
  <c r="BP3051" i="4"/>
  <c r="BP3052" i="4"/>
  <c r="BP3053" i="4"/>
  <c r="BP3054" i="4"/>
  <c r="BP3055" i="4"/>
  <c r="BP3056" i="4"/>
  <c r="BP3057" i="4"/>
  <c r="BP3058" i="4"/>
  <c r="BP3059" i="4"/>
  <c r="BP3060" i="4"/>
  <c r="BP3061" i="4"/>
  <c r="BP3062" i="4"/>
  <c r="BP3063" i="4"/>
  <c r="BP3064" i="4"/>
  <c r="BP3065" i="4"/>
  <c r="BP3066" i="4"/>
  <c r="BP3067" i="4"/>
  <c r="BP3068" i="4"/>
  <c r="BP3069" i="4"/>
  <c r="BP3070" i="4"/>
  <c r="BP3071" i="4"/>
  <c r="BP3072" i="4"/>
  <c r="BP3073" i="4"/>
  <c r="BP3074" i="4"/>
  <c r="BP3075" i="4"/>
  <c r="BP3076" i="4"/>
  <c r="BP3077" i="4"/>
  <c r="BP3078" i="4"/>
  <c r="BP3079" i="4"/>
  <c r="BP3080" i="4"/>
  <c r="BP3081" i="4"/>
  <c r="BP3082" i="4"/>
  <c r="BP3083" i="4"/>
  <c r="BP3084" i="4"/>
  <c r="BP3085" i="4"/>
  <c r="BP3086" i="4"/>
  <c r="BP3087" i="4"/>
  <c r="BP3088" i="4"/>
  <c r="BP3089" i="4"/>
  <c r="BP3090" i="4"/>
  <c r="BP3091" i="4"/>
  <c r="BP3092" i="4"/>
  <c r="BP3093" i="4"/>
  <c r="BP3094" i="4"/>
  <c r="BP3095" i="4"/>
  <c r="BP3096" i="4"/>
  <c r="BP3097" i="4"/>
  <c r="BP3098" i="4"/>
  <c r="BP3099" i="4"/>
  <c r="BP3100" i="4"/>
  <c r="BP3101" i="4"/>
  <c r="BP3102" i="4"/>
  <c r="BP3103" i="4"/>
  <c r="BP3104" i="4"/>
  <c r="BP3105" i="4"/>
  <c r="BP3106" i="4"/>
  <c r="BP3107" i="4"/>
  <c r="BP3108" i="4"/>
  <c r="BP3109" i="4"/>
  <c r="BP3110" i="4"/>
  <c r="BP3111" i="4"/>
  <c r="BP3112" i="4"/>
  <c r="BP3113" i="4"/>
  <c r="BP3114" i="4"/>
  <c r="BP3115" i="4"/>
  <c r="BP3116" i="4"/>
  <c r="BP3117" i="4"/>
  <c r="BP3118" i="4"/>
  <c r="BP3119" i="4"/>
  <c r="BP3120" i="4"/>
  <c r="BP3121" i="4"/>
  <c r="BP3122" i="4"/>
  <c r="BP3123" i="4"/>
  <c r="BP3124" i="4"/>
  <c r="BP3125" i="4"/>
  <c r="BP3126" i="4"/>
  <c r="BP3127" i="4"/>
  <c r="BP3128" i="4"/>
  <c r="BP3129" i="4"/>
  <c r="BP3130" i="4"/>
  <c r="BP3131" i="4"/>
  <c r="BP3132" i="4"/>
  <c r="BP3133" i="4"/>
  <c r="BP3134" i="4"/>
  <c r="BP3135" i="4"/>
  <c r="BP3136" i="4"/>
  <c r="BP3137" i="4"/>
  <c r="BP3138" i="4"/>
  <c r="BP3139" i="4"/>
  <c r="BP3140" i="4"/>
  <c r="BP3141" i="4"/>
  <c r="BP3142" i="4"/>
  <c r="BP3143" i="4"/>
  <c r="BP3144" i="4"/>
  <c r="BP3145" i="4"/>
  <c r="BP3146" i="4"/>
  <c r="BP3147" i="4"/>
  <c r="BP3148" i="4"/>
  <c r="BP3149" i="4"/>
  <c r="BP3150" i="4"/>
  <c r="BP3151" i="4"/>
  <c r="BP3152" i="4"/>
  <c r="BP3153" i="4"/>
  <c r="BP3154" i="4"/>
  <c r="BP3155" i="4"/>
  <c r="BP3156" i="4"/>
  <c r="BP3157" i="4"/>
  <c r="BP3158" i="4"/>
  <c r="BP3159" i="4"/>
  <c r="BP3160" i="4"/>
  <c r="BP3161" i="4"/>
  <c r="BP3162" i="4"/>
  <c r="BP3163" i="4"/>
  <c r="BP3164" i="4"/>
  <c r="BP3165" i="4"/>
  <c r="BP3166" i="4"/>
  <c r="BP3167" i="4"/>
  <c r="BP3168" i="4"/>
  <c r="BP3169" i="4"/>
  <c r="BP3170" i="4"/>
  <c r="BP3171" i="4"/>
  <c r="BP3172" i="4"/>
  <c r="BP3173" i="4"/>
  <c r="BP3174" i="4"/>
  <c r="BP3175" i="4"/>
  <c r="BP3176" i="4"/>
  <c r="BP3177" i="4"/>
  <c r="BP3178" i="4"/>
  <c r="BP3179" i="4"/>
  <c r="BP3180" i="4"/>
  <c r="BP3181" i="4"/>
  <c r="BP3182" i="4"/>
  <c r="BP3183" i="4"/>
  <c r="BP3184" i="4"/>
  <c r="BP3185" i="4"/>
  <c r="BP3186" i="4"/>
  <c r="BP3187" i="4"/>
  <c r="BP3188" i="4"/>
  <c r="BP3189" i="4"/>
  <c r="BP3190" i="4"/>
  <c r="BP3191" i="4"/>
  <c r="BP3192" i="4"/>
  <c r="BP3193" i="4"/>
  <c r="BP3194" i="4"/>
  <c r="BP3195" i="4"/>
  <c r="BP3196" i="4"/>
  <c r="BP3197" i="4"/>
  <c r="BP3198" i="4"/>
  <c r="BP3199" i="4"/>
  <c r="BP3200" i="4"/>
  <c r="BP3201" i="4"/>
  <c r="BP3202" i="4"/>
  <c r="BP3203" i="4"/>
  <c r="BP3204" i="4"/>
  <c r="BP3205" i="4"/>
  <c r="BP3206" i="4"/>
  <c r="BP3207" i="4"/>
  <c r="BP3208" i="4"/>
  <c r="BP3209" i="4"/>
  <c r="BP3210" i="4"/>
  <c r="BP3211" i="4"/>
  <c r="BP3212" i="4"/>
  <c r="BP3213" i="4"/>
  <c r="BP3214" i="4"/>
  <c r="BP3215" i="4"/>
  <c r="BP3216" i="4"/>
  <c r="BP3217" i="4"/>
  <c r="BP3218" i="4"/>
  <c r="BP3219" i="4"/>
  <c r="BP3220" i="4"/>
  <c r="BP3221" i="4"/>
  <c r="BP3222" i="4"/>
  <c r="BP3223" i="4"/>
  <c r="BP3224" i="4"/>
  <c r="BP3225" i="4"/>
  <c r="BP3226" i="4"/>
  <c r="BP3227" i="4"/>
  <c r="BP3228" i="4"/>
  <c r="BP3229" i="4"/>
  <c r="BP3230" i="4"/>
  <c r="BP3231" i="4"/>
  <c r="BP3232" i="4"/>
  <c r="BP3233" i="4"/>
  <c r="BP3234" i="4"/>
  <c r="BP3235" i="4"/>
  <c r="BP3236" i="4"/>
  <c r="BP3237" i="4"/>
  <c r="BP3238" i="4"/>
  <c r="BP3239" i="4"/>
  <c r="BP3240" i="4"/>
  <c r="BP3241" i="4"/>
  <c r="BP3242" i="4"/>
  <c r="BP3243" i="4"/>
  <c r="BP3244" i="4"/>
  <c r="BP3245" i="4"/>
  <c r="BP3246" i="4"/>
  <c r="BP3247" i="4"/>
  <c r="BP3248" i="4"/>
  <c r="BP3249" i="4"/>
  <c r="BP3250" i="4"/>
  <c r="BP3251" i="4"/>
  <c r="BP3252" i="4"/>
  <c r="BP3253" i="4"/>
  <c r="BP3254" i="4"/>
  <c r="BP3255" i="4"/>
  <c r="BP3256" i="4"/>
  <c r="BP3257" i="4"/>
  <c r="BP3258" i="4"/>
  <c r="BP3259" i="4"/>
  <c r="BP3260" i="4"/>
  <c r="BP3261" i="4"/>
  <c r="BP3262" i="4"/>
  <c r="BP3263" i="4"/>
  <c r="BP3264" i="4"/>
  <c r="BP3265" i="4"/>
  <c r="BP3266" i="4"/>
  <c r="BP3267" i="4"/>
  <c r="BP3268" i="4"/>
  <c r="BP3269" i="4"/>
  <c r="BP3270" i="4"/>
  <c r="BP3271" i="4"/>
  <c r="BP3272" i="4"/>
  <c r="BP3273" i="4"/>
  <c r="BP3274" i="4"/>
  <c r="BP3275" i="4"/>
  <c r="BP3276" i="4"/>
  <c r="BP3277" i="4"/>
  <c r="BP3278" i="4"/>
  <c r="BP3279" i="4"/>
  <c r="BP3280" i="4"/>
  <c r="BP3281" i="4"/>
  <c r="BP3282" i="4"/>
  <c r="BP3283" i="4"/>
  <c r="BP3284" i="4"/>
  <c r="BP3285" i="4"/>
  <c r="BP3286" i="4"/>
  <c r="BP3287" i="4"/>
  <c r="BP3288" i="4"/>
  <c r="BP3289" i="4"/>
  <c r="BP3290" i="4"/>
  <c r="BP3291" i="4"/>
  <c r="BP3292" i="4"/>
  <c r="BP3293" i="4"/>
  <c r="BP3294" i="4"/>
  <c r="BP3295" i="4"/>
  <c r="BP3296" i="4"/>
  <c r="BP3297" i="4"/>
  <c r="BP3298" i="4"/>
  <c r="BP3299" i="4"/>
  <c r="BP3300" i="4"/>
  <c r="BP3301" i="4"/>
  <c r="BP3302" i="4"/>
  <c r="BP3303" i="4"/>
  <c r="BP3304" i="4"/>
  <c r="BP3305" i="4"/>
  <c r="BP3306" i="4"/>
  <c r="BP3307" i="4"/>
  <c r="BP3308" i="4"/>
  <c r="BP3309" i="4"/>
  <c r="BP3310" i="4"/>
  <c r="BP3311" i="4"/>
  <c r="BP3312" i="4"/>
  <c r="BP3313" i="4"/>
  <c r="BP3314" i="4"/>
  <c r="BP3315" i="4"/>
  <c r="BP3316" i="4"/>
  <c r="BP3317" i="4"/>
  <c r="BP3318" i="4"/>
  <c r="BP3319" i="4"/>
  <c r="BP3320" i="4"/>
  <c r="BP3321" i="4"/>
  <c r="BP3322" i="4"/>
  <c r="BP3323" i="4"/>
  <c r="BP3324" i="4"/>
  <c r="BP3325" i="4"/>
  <c r="BP3326" i="4"/>
  <c r="BP3327" i="4"/>
  <c r="BP3328" i="4"/>
  <c r="BP3329" i="4"/>
  <c r="BP3330" i="4"/>
  <c r="BP3331" i="4"/>
  <c r="BP3332" i="4"/>
  <c r="BP3333" i="4"/>
  <c r="BP3334" i="4"/>
  <c r="BP3335" i="4"/>
  <c r="BP3336" i="4"/>
  <c r="BP3337" i="4"/>
  <c r="BP3338" i="4"/>
  <c r="BP3339" i="4"/>
  <c r="BP3340" i="4"/>
  <c r="BP3341" i="4"/>
  <c r="BP3342" i="4"/>
  <c r="BP3343" i="4"/>
  <c r="BP3344" i="4"/>
  <c r="BP3345" i="4"/>
  <c r="BP3346" i="4"/>
  <c r="BP3347" i="4"/>
  <c r="BP3348" i="4"/>
  <c r="BP3349" i="4"/>
  <c r="BP3350" i="4"/>
  <c r="BP3351" i="4"/>
  <c r="BP3352" i="4"/>
  <c r="BP3353" i="4"/>
  <c r="BP3354" i="4"/>
  <c r="BP3355" i="4"/>
  <c r="BP3356" i="4"/>
  <c r="BP3357" i="4"/>
  <c r="BP3358" i="4"/>
  <c r="BP3359" i="4"/>
  <c r="BP3360" i="4"/>
  <c r="BP3361" i="4"/>
  <c r="BP3362" i="4"/>
  <c r="BP3363" i="4"/>
  <c r="BP3364" i="4"/>
  <c r="BP3365" i="4"/>
  <c r="BP3366" i="4"/>
  <c r="BP3367" i="4"/>
  <c r="BP3368" i="4"/>
  <c r="BP3369" i="4"/>
  <c r="BP3370" i="4"/>
  <c r="BP3371" i="4"/>
  <c r="BP3372" i="4"/>
  <c r="BP3373" i="4"/>
  <c r="BP3374" i="4"/>
  <c r="BP3375" i="4"/>
  <c r="BP3376" i="4"/>
  <c r="BP3377" i="4"/>
  <c r="BP3378" i="4"/>
  <c r="BP3379" i="4"/>
  <c r="BP3380" i="4"/>
  <c r="BP3381" i="4"/>
  <c r="BP3382" i="4"/>
  <c r="BP3383" i="4"/>
  <c r="BP3384" i="4"/>
  <c r="BP3385" i="4"/>
  <c r="BP3386" i="4"/>
  <c r="BP3387" i="4"/>
  <c r="BP3388" i="4"/>
  <c r="BP3389" i="4"/>
  <c r="BP3390" i="4"/>
  <c r="BP3391" i="4"/>
  <c r="BP3392" i="4"/>
  <c r="BP3393" i="4"/>
  <c r="BP3394" i="4"/>
  <c r="BP3395" i="4"/>
  <c r="BP3396" i="4"/>
  <c r="BP3397" i="4"/>
  <c r="BP3398" i="4"/>
  <c r="BP3399" i="4"/>
  <c r="BP3400" i="4"/>
  <c r="BP3401" i="4"/>
  <c r="BP3402" i="4"/>
  <c r="BP3403" i="4"/>
  <c r="BP3404" i="4"/>
  <c r="BP3405" i="4"/>
  <c r="BP3406" i="4"/>
  <c r="BP3407" i="4"/>
  <c r="BP3408" i="4"/>
  <c r="BP3409" i="4"/>
  <c r="BP3410" i="4"/>
  <c r="BP3411" i="4"/>
  <c r="BP3412" i="4"/>
  <c r="BP3413" i="4"/>
  <c r="BP3414" i="4"/>
  <c r="BP3415" i="4"/>
  <c r="BP3416" i="4"/>
  <c r="BP3417" i="4"/>
  <c r="BP3418" i="4"/>
  <c r="BP3419" i="4"/>
  <c r="BP3420" i="4"/>
  <c r="BP3421" i="4"/>
  <c r="BP3422" i="4"/>
  <c r="BP3423" i="4"/>
  <c r="BP3424" i="4"/>
  <c r="BP3425" i="4"/>
  <c r="BP3426" i="4"/>
  <c r="BP3427" i="4"/>
  <c r="BP3428" i="4"/>
  <c r="BP3429" i="4"/>
  <c r="BP3430" i="4"/>
  <c r="BP3431" i="4"/>
  <c r="BP3432" i="4"/>
  <c r="BP3433" i="4"/>
  <c r="BP3434" i="4"/>
  <c r="BP3435" i="4"/>
  <c r="BP3436" i="4"/>
  <c r="BP3437" i="4"/>
  <c r="BP3438" i="4"/>
  <c r="BP3439" i="4"/>
  <c r="BP3440" i="4"/>
  <c r="BP3441" i="4"/>
  <c r="BP3442" i="4"/>
  <c r="BP3443" i="4"/>
  <c r="BP3444" i="4"/>
  <c r="BP3445" i="4"/>
  <c r="BP3446" i="4"/>
  <c r="BP3447" i="4"/>
  <c r="BP3448" i="4"/>
  <c r="BP3449" i="4"/>
  <c r="BP3450" i="4"/>
  <c r="BP3451" i="4"/>
  <c r="BP3452" i="4"/>
  <c r="BP3453" i="4"/>
  <c r="BP3454" i="4"/>
  <c r="BP3455" i="4"/>
  <c r="BP3456" i="4"/>
  <c r="BP3457" i="4"/>
  <c r="BP3458" i="4"/>
  <c r="BP3459" i="4"/>
  <c r="BP3460" i="4"/>
  <c r="BP3461" i="4"/>
  <c r="BP3462" i="4"/>
  <c r="BP3463" i="4"/>
  <c r="BP3464" i="4"/>
  <c r="BP3465" i="4"/>
  <c r="BP3466" i="4"/>
  <c r="BP3467" i="4"/>
  <c r="BP3468" i="4"/>
  <c r="BP3469" i="4"/>
  <c r="BP3470" i="4"/>
  <c r="BP3471" i="4"/>
  <c r="BP3472" i="4"/>
  <c r="BP3473" i="4"/>
  <c r="BP3474" i="4"/>
  <c r="BP3475" i="4"/>
  <c r="BP3476" i="4"/>
  <c r="BP3477" i="4"/>
  <c r="BP3478" i="4"/>
  <c r="BP3479" i="4"/>
  <c r="BP3480" i="4"/>
  <c r="BP3481" i="4"/>
  <c r="BP3482" i="4"/>
  <c r="BP3483" i="4"/>
  <c r="BP3484" i="4"/>
  <c r="BP3485" i="4"/>
  <c r="BP3486" i="4"/>
  <c r="BP3487" i="4"/>
  <c r="BP3488" i="4"/>
  <c r="BP3489" i="4"/>
  <c r="BP3490" i="4"/>
  <c r="BP3491" i="4"/>
  <c r="BP3492" i="4"/>
  <c r="BP3493" i="4"/>
  <c r="BP3494" i="4"/>
  <c r="BP3495" i="4"/>
  <c r="BP3496" i="4"/>
  <c r="BP3497" i="4"/>
  <c r="BP3498" i="4"/>
  <c r="BP3499" i="4"/>
  <c r="BP3500" i="4"/>
  <c r="BP3501" i="4"/>
  <c r="BP3502" i="4"/>
  <c r="BP3503" i="4"/>
  <c r="BP3504" i="4"/>
  <c r="BP3505" i="4"/>
  <c r="BP3506" i="4"/>
  <c r="BP3507" i="4"/>
  <c r="BP3508" i="4"/>
  <c r="BP3509" i="4"/>
  <c r="BP3510" i="4"/>
  <c r="BP3511" i="4"/>
  <c r="BP3512" i="4"/>
  <c r="BP3513" i="4"/>
  <c r="BP3514" i="4"/>
  <c r="BP3515" i="4"/>
  <c r="BP3516" i="4"/>
  <c r="BP3517" i="4"/>
  <c r="BP3518" i="4"/>
  <c r="BP3519" i="4"/>
  <c r="BP3520" i="4"/>
  <c r="BP3521" i="4"/>
  <c r="BP3522" i="4"/>
  <c r="BP3523" i="4"/>
  <c r="BP3524" i="4"/>
  <c r="BP3525" i="4"/>
  <c r="BP3526" i="4"/>
  <c r="BP3527" i="4"/>
  <c r="BP3528" i="4"/>
  <c r="BP3529" i="4"/>
  <c r="BP3530" i="4"/>
  <c r="BP3531" i="4"/>
  <c r="BP3532" i="4"/>
  <c r="BP3533" i="4"/>
  <c r="BP3534" i="4"/>
  <c r="BP3535" i="4"/>
  <c r="BP3536" i="4"/>
  <c r="BP3537" i="4"/>
  <c r="BP3538" i="4"/>
  <c r="BP3539" i="4"/>
  <c r="BP3540" i="4"/>
  <c r="BP3541" i="4"/>
  <c r="BP3542" i="4"/>
  <c r="BP3543" i="4"/>
  <c r="BP3544" i="4"/>
  <c r="BP3545" i="4"/>
  <c r="BP3546" i="4"/>
  <c r="BP3547" i="4"/>
  <c r="BP3548" i="4"/>
  <c r="BP3549" i="4"/>
  <c r="BP3550" i="4"/>
  <c r="BP3551" i="4"/>
  <c r="BP3552" i="4"/>
  <c r="BP3553" i="4"/>
  <c r="BP3554" i="4"/>
  <c r="BP3555" i="4"/>
  <c r="BP3556" i="4"/>
  <c r="BP3557" i="4"/>
  <c r="BP3558" i="4"/>
  <c r="BP3559" i="4"/>
  <c r="BP3560" i="4"/>
  <c r="BP3561" i="4"/>
  <c r="BP3562" i="4"/>
  <c r="BP3563" i="4"/>
  <c r="BP3564" i="4"/>
  <c r="BP3565" i="4"/>
  <c r="BP3566" i="4"/>
  <c r="BP3567" i="4"/>
  <c r="BP3568" i="4"/>
  <c r="BP3569" i="4"/>
  <c r="BP3570" i="4"/>
  <c r="BP3571" i="4"/>
  <c r="BP3572" i="4"/>
  <c r="BP3573" i="4"/>
  <c r="BP3574" i="4"/>
  <c r="BP3575" i="4"/>
  <c r="BP3576" i="4"/>
  <c r="BP3577" i="4"/>
  <c r="BP3578" i="4"/>
  <c r="BP3579" i="4"/>
  <c r="BP3580" i="4"/>
  <c r="BP3581" i="4"/>
  <c r="BP3582" i="4"/>
  <c r="BP3583" i="4"/>
  <c r="BP3584" i="4"/>
  <c r="BP3585" i="4"/>
  <c r="BP3586" i="4"/>
  <c r="BP3587" i="4"/>
  <c r="BP3588" i="4"/>
  <c r="BP3589" i="4"/>
  <c r="BP3590" i="4"/>
  <c r="BP3591" i="4"/>
  <c r="BP3592" i="4"/>
  <c r="BP3593" i="4"/>
  <c r="BP3594" i="4"/>
  <c r="BP3595" i="4"/>
  <c r="BP3596" i="4"/>
  <c r="BP3597" i="4"/>
  <c r="BP3598" i="4"/>
  <c r="BP3599" i="4"/>
  <c r="BP3600" i="4"/>
  <c r="BP3601" i="4"/>
  <c r="BP3602" i="4"/>
  <c r="BP3603" i="4"/>
  <c r="BP3604" i="4"/>
  <c r="BP3605" i="4"/>
  <c r="BP3606" i="4"/>
  <c r="BP3607" i="4"/>
  <c r="BP3608" i="4"/>
  <c r="BP3609" i="4"/>
  <c r="BP3610" i="4"/>
  <c r="BP3611" i="4"/>
  <c r="BP3612" i="4"/>
  <c r="BP3613" i="4"/>
  <c r="BP3614" i="4"/>
  <c r="BP3615" i="4"/>
  <c r="BP3616" i="4"/>
  <c r="BP3617" i="4"/>
  <c r="BP3618" i="4"/>
  <c r="BP3619" i="4"/>
  <c r="BP3620" i="4"/>
  <c r="BP3621" i="4"/>
  <c r="BP3622" i="4"/>
  <c r="BP3623" i="4"/>
  <c r="BP3624" i="4"/>
  <c r="BP3625" i="4"/>
  <c r="BP3626" i="4"/>
  <c r="BP3627" i="4"/>
  <c r="BP3628" i="4"/>
  <c r="BP3629" i="4"/>
  <c r="BP3630" i="4"/>
  <c r="BP3631" i="4"/>
  <c r="BP3632" i="4"/>
  <c r="BP3633" i="4"/>
  <c r="BP3634" i="4"/>
  <c r="BP3635" i="4"/>
  <c r="BP3636" i="4"/>
  <c r="BP3637" i="4"/>
  <c r="BP3638" i="4"/>
  <c r="BP3639" i="4"/>
  <c r="BP3640" i="4"/>
  <c r="BP3641" i="4"/>
  <c r="BP3642" i="4"/>
  <c r="BP3643" i="4"/>
  <c r="BP3644" i="4"/>
  <c r="BP3645" i="4"/>
  <c r="BP3646" i="4"/>
  <c r="BP3647" i="4"/>
  <c r="BP3648" i="4"/>
  <c r="BP3649" i="4"/>
  <c r="BP3650" i="4"/>
  <c r="BP3651" i="4"/>
  <c r="BP3652" i="4"/>
  <c r="BP3653" i="4"/>
  <c r="BP3654" i="4"/>
  <c r="BP3655" i="4"/>
  <c r="BP3656" i="4"/>
  <c r="BP3657" i="4"/>
  <c r="BP3658" i="4"/>
  <c r="BP3659" i="4"/>
  <c r="BP3660" i="4"/>
  <c r="BP3661" i="4"/>
  <c r="BP3662" i="4"/>
  <c r="BP3663" i="4"/>
  <c r="BP3664" i="4"/>
  <c r="BP3665" i="4"/>
  <c r="BP3666" i="4"/>
  <c r="BP3667" i="4"/>
  <c r="BP3668" i="4"/>
  <c r="BP3669" i="4"/>
  <c r="BP3670" i="4"/>
  <c r="BP3671" i="4"/>
  <c r="BP3672" i="4"/>
  <c r="BP3673" i="4"/>
  <c r="BP3674" i="4"/>
  <c r="BP3675" i="4"/>
  <c r="BP3676" i="4"/>
  <c r="BP3677" i="4"/>
  <c r="BP3678" i="4"/>
  <c r="BP3679" i="4"/>
  <c r="BP3680" i="4"/>
  <c r="BP3681" i="4"/>
  <c r="BP3682" i="4"/>
  <c r="BP3683" i="4"/>
  <c r="BP3684" i="4"/>
  <c r="BP3685" i="4"/>
  <c r="BP3686" i="4"/>
  <c r="BP3687" i="4"/>
  <c r="BP3688" i="4"/>
  <c r="BP3689" i="4"/>
  <c r="BP3690" i="4"/>
  <c r="BP3691" i="4"/>
  <c r="BP3692" i="4"/>
  <c r="BP3693" i="4"/>
  <c r="BP3694" i="4"/>
  <c r="BP3695" i="4"/>
  <c r="BP3696" i="4"/>
  <c r="BP3697" i="4"/>
  <c r="BP3698" i="4"/>
  <c r="BP3699" i="4"/>
  <c r="BP3700" i="4"/>
  <c r="BP3701" i="4"/>
  <c r="BP3702" i="4"/>
  <c r="BP3703" i="4"/>
  <c r="BP3704" i="4"/>
  <c r="BP3705" i="4"/>
  <c r="BP3706" i="4"/>
  <c r="BP3707" i="4"/>
  <c r="BP3708" i="4"/>
  <c r="BP3709" i="4"/>
  <c r="BP3710" i="4"/>
  <c r="BP3711" i="4"/>
  <c r="BP3712" i="4"/>
  <c r="BP3713" i="4"/>
  <c r="BP3714" i="4"/>
  <c r="BP3715" i="4"/>
  <c r="BP3716" i="4"/>
  <c r="BP3717" i="4"/>
  <c r="BP3718" i="4"/>
  <c r="BP3719" i="4"/>
  <c r="BP3720" i="4"/>
  <c r="BP3721" i="4"/>
  <c r="BP3722" i="4"/>
  <c r="BP3723" i="4"/>
  <c r="BP3724" i="4"/>
  <c r="BP3725" i="4"/>
  <c r="BP3726" i="4"/>
  <c r="BP3727" i="4"/>
  <c r="BP3728" i="4"/>
  <c r="BP3729" i="4"/>
  <c r="BP3730" i="4"/>
  <c r="BP3731" i="4"/>
  <c r="BP3732" i="4"/>
  <c r="BP3733" i="4"/>
  <c r="BP3734" i="4"/>
  <c r="BP3735" i="4"/>
  <c r="BP3736" i="4"/>
  <c r="BP3737" i="4"/>
  <c r="BP3738" i="4"/>
  <c r="BP3739" i="4"/>
  <c r="BP3740" i="4"/>
  <c r="BP3741" i="4"/>
  <c r="BP3742" i="4"/>
  <c r="BP3743" i="4"/>
  <c r="BP3744" i="4"/>
  <c r="BP3745" i="4"/>
  <c r="BP3746" i="4"/>
  <c r="BP3747" i="4"/>
  <c r="BP3748" i="4"/>
  <c r="BP3749" i="4"/>
  <c r="BP3750" i="4"/>
  <c r="BP3751" i="4"/>
  <c r="BP3752" i="4"/>
  <c r="BP3753" i="4"/>
  <c r="BP3754" i="4"/>
  <c r="BP3755" i="4"/>
  <c r="BP3756" i="4"/>
  <c r="BP3757" i="4"/>
  <c r="BP3758" i="4"/>
  <c r="BP3759" i="4"/>
  <c r="BP3760" i="4"/>
  <c r="BP3761" i="4"/>
  <c r="BP3762" i="4"/>
  <c r="BP3763" i="4"/>
  <c r="BP3764" i="4"/>
  <c r="BP3765" i="4"/>
  <c r="BP3766" i="4"/>
  <c r="BP3767" i="4"/>
  <c r="BP3768" i="4"/>
  <c r="BP3769" i="4"/>
  <c r="BP3770" i="4"/>
  <c r="BP3771" i="4"/>
  <c r="BP3772" i="4"/>
  <c r="BP3773" i="4"/>
  <c r="BP3774" i="4"/>
  <c r="BP3775" i="4"/>
  <c r="BP3776" i="4"/>
  <c r="BP3777" i="4"/>
  <c r="BP3778" i="4"/>
  <c r="BP3779" i="4"/>
  <c r="BP3780" i="4"/>
  <c r="BP3781" i="4"/>
  <c r="BP3782" i="4"/>
  <c r="BP3783" i="4"/>
  <c r="BP3784" i="4"/>
  <c r="BP3785" i="4"/>
  <c r="BP3786" i="4"/>
  <c r="BP3787" i="4"/>
  <c r="BP3788" i="4"/>
  <c r="BP3789" i="4"/>
  <c r="BP3790" i="4"/>
  <c r="BP3791" i="4"/>
  <c r="BP3792" i="4"/>
  <c r="BP3793" i="4"/>
  <c r="BP3794" i="4"/>
  <c r="BP3795" i="4"/>
  <c r="BP3796" i="4"/>
  <c r="BP3797" i="4"/>
  <c r="BP3798" i="4"/>
  <c r="BP3799" i="4"/>
  <c r="BP3800" i="4"/>
  <c r="BP3801" i="4"/>
  <c r="BP3802" i="4"/>
  <c r="BP3803" i="4"/>
  <c r="BP3804" i="4"/>
  <c r="BP3805" i="4"/>
  <c r="BP3806" i="4"/>
  <c r="BP3807" i="4"/>
  <c r="BP3808" i="4"/>
  <c r="BP3809" i="4"/>
  <c r="BP3810" i="4"/>
  <c r="BP3811" i="4"/>
  <c r="BP3812" i="4"/>
  <c r="BP3813" i="4"/>
  <c r="BP3814" i="4"/>
  <c r="BP3815" i="4"/>
  <c r="BP3816" i="4"/>
  <c r="BP3817" i="4"/>
  <c r="BP3818" i="4"/>
  <c r="BP3819" i="4"/>
  <c r="BP3820" i="4"/>
  <c r="BP3821" i="4"/>
  <c r="BP3822" i="4"/>
  <c r="BP3823" i="4"/>
  <c r="BP3824" i="4"/>
  <c r="BP3825" i="4"/>
  <c r="BP3826" i="4"/>
  <c r="BP3827" i="4"/>
  <c r="BP3828" i="4"/>
  <c r="BP3829" i="4"/>
  <c r="BP3830" i="4"/>
  <c r="BP3831" i="4"/>
  <c r="BP3832" i="4"/>
  <c r="BP3833" i="4"/>
  <c r="BP3834" i="4"/>
  <c r="BP3835" i="4"/>
  <c r="BP3836" i="4"/>
  <c r="BP3837" i="4"/>
  <c r="BP3838" i="4"/>
  <c r="BP3839" i="4"/>
  <c r="BP3840" i="4"/>
  <c r="BP3841" i="4"/>
  <c r="BP3842" i="4"/>
  <c r="BP3843" i="4"/>
  <c r="BP3844" i="4"/>
  <c r="BP3845" i="4"/>
  <c r="BP3846" i="4"/>
  <c r="BP3847" i="4"/>
  <c r="BP3848" i="4"/>
  <c r="BP3849" i="4"/>
  <c r="BP3850" i="4"/>
  <c r="BP3851" i="4"/>
  <c r="BP3852" i="4"/>
  <c r="BP3853" i="4"/>
  <c r="BP3854" i="4"/>
  <c r="BP3855" i="4"/>
  <c r="BP3856" i="4"/>
  <c r="BP3857" i="4"/>
  <c r="BP3858" i="4"/>
  <c r="BP3859" i="4"/>
  <c r="BP3860" i="4"/>
  <c r="BP3861" i="4"/>
  <c r="BP3862" i="4"/>
  <c r="BP3863" i="4"/>
  <c r="BP3864" i="4"/>
  <c r="BP3865" i="4"/>
  <c r="BP3866" i="4"/>
  <c r="BP3867" i="4"/>
  <c r="BP3868" i="4"/>
  <c r="BP3869" i="4"/>
  <c r="BP3870" i="4"/>
  <c r="BP3871" i="4"/>
  <c r="BP3872" i="4"/>
  <c r="BP3873" i="4"/>
  <c r="BP3874" i="4"/>
  <c r="BP3875" i="4"/>
  <c r="BP3876" i="4"/>
  <c r="BP3877" i="4"/>
  <c r="BP3878" i="4"/>
  <c r="BP3879" i="4"/>
  <c r="BP3880" i="4"/>
  <c r="BP3881" i="4"/>
  <c r="BP3882" i="4"/>
  <c r="BP3883" i="4"/>
  <c r="BP3884" i="4"/>
  <c r="BP3885" i="4"/>
  <c r="BP3886" i="4"/>
  <c r="BP3887" i="4"/>
  <c r="BP3888" i="4"/>
  <c r="BP3889" i="4"/>
  <c r="BP3890" i="4"/>
  <c r="BP3891" i="4"/>
  <c r="BP3892" i="4"/>
  <c r="BP3893" i="4"/>
  <c r="BP3894" i="4"/>
  <c r="BP3895" i="4"/>
  <c r="BP3896" i="4"/>
  <c r="BP3897" i="4"/>
  <c r="BP3898" i="4"/>
  <c r="BP3899" i="4"/>
  <c r="BP3900" i="4"/>
  <c r="BP3901" i="4"/>
  <c r="BP3902" i="4"/>
  <c r="BP3903" i="4"/>
  <c r="BP3904" i="4"/>
  <c r="BP3905" i="4"/>
  <c r="BP3906" i="4"/>
  <c r="BP3907" i="4"/>
  <c r="BP3908" i="4"/>
  <c r="BP3909" i="4"/>
  <c r="BP3910" i="4"/>
  <c r="BP3911" i="4"/>
  <c r="BP3912" i="4"/>
  <c r="BP3913" i="4"/>
  <c r="BP3914" i="4"/>
  <c r="BP3915" i="4"/>
  <c r="BP3916" i="4"/>
  <c r="BP3917" i="4"/>
  <c r="BP3918" i="4"/>
  <c r="BP3919" i="4"/>
  <c r="BP3920" i="4"/>
  <c r="BP3921" i="4"/>
  <c r="BP3922" i="4"/>
  <c r="BP3923" i="4"/>
  <c r="BP3924" i="4"/>
  <c r="BP3925" i="4"/>
  <c r="BP3926" i="4"/>
  <c r="BP3927" i="4"/>
  <c r="BP3928" i="4"/>
  <c r="BP3929" i="4"/>
  <c r="BP3930" i="4"/>
  <c r="BP3931" i="4"/>
  <c r="BP3932" i="4"/>
  <c r="BP3933" i="4"/>
  <c r="BP3934" i="4"/>
  <c r="BP3935" i="4"/>
  <c r="BP3936" i="4"/>
  <c r="BP3937" i="4"/>
  <c r="BP3938" i="4"/>
  <c r="BP3939" i="4"/>
  <c r="BP3940" i="4"/>
  <c r="BP3941" i="4"/>
  <c r="BP3942" i="4"/>
  <c r="BP3943" i="4"/>
  <c r="BP3944" i="4"/>
  <c r="BP3945" i="4"/>
  <c r="BP3946" i="4"/>
  <c r="BP3947" i="4"/>
  <c r="BP3948" i="4"/>
  <c r="BP3949" i="4"/>
  <c r="BP3950" i="4"/>
  <c r="BP3951" i="4"/>
  <c r="BP3952" i="4"/>
  <c r="BP3953" i="4"/>
  <c r="BP3954" i="4"/>
  <c r="BP3955" i="4"/>
  <c r="BP3956" i="4"/>
  <c r="BP3957" i="4"/>
  <c r="BP3958" i="4"/>
  <c r="BP3959" i="4"/>
  <c r="BP3960" i="4"/>
  <c r="BP3961" i="4"/>
  <c r="BP3962" i="4"/>
  <c r="BP3963" i="4"/>
  <c r="BP3964" i="4"/>
  <c r="BP3965" i="4"/>
  <c r="BP3966" i="4"/>
  <c r="BP3967" i="4"/>
  <c r="BP3968" i="4"/>
  <c r="BP3969" i="4"/>
  <c r="BP3970" i="4"/>
  <c r="BP3971" i="4"/>
  <c r="BP3972" i="4"/>
  <c r="BP3973" i="4"/>
  <c r="BP3974" i="4"/>
  <c r="BP3975" i="4"/>
  <c r="BP3976" i="4"/>
  <c r="BP3977" i="4"/>
  <c r="BP3978" i="4"/>
  <c r="BP3979" i="4"/>
  <c r="BP3980" i="4"/>
  <c r="BP3981" i="4"/>
  <c r="BP3982" i="4"/>
  <c r="BP3983" i="4"/>
  <c r="BP3984" i="4"/>
  <c r="BP3985" i="4"/>
  <c r="BP3986" i="4"/>
  <c r="BP3987" i="4"/>
  <c r="BP3988" i="4"/>
  <c r="BP3989" i="4"/>
  <c r="BP3990" i="4"/>
  <c r="BP3991" i="4"/>
  <c r="BP3992" i="4"/>
  <c r="BP3993" i="4"/>
  <c r="BP3994" i="4"/>
  <c r="BP3995" i="4"/>
  <c r="BP3996" i="4"/>
  <c r="BP3997" i="4"/>
  <c r="BP3998" i="4"/>
  <c r="BP3999" i="4"/>
  <c r="BP4000" i="4"/>
  <c r="BP4001" i="4"/>
  <c r="BP4002" i="4"/>
  <c r="BP4003" i="4"/>
  <c r="BP4004" i="4"/>
  <c r="BP4005" i="4"/>
  <c r="BP4006" i="4"/>
  <c r="BP4007" i="4"/>
  <c r="BP4008" i="4"/>
  <c r="BP4009" i="4"/>
  <c r="BP4010" i="4"/>
  <c r="BP4011" i="4"/>
  <c r="BP4012" i="4"/>
  <c r="BP4013" i="4"/>
  <c r="BP4014" i="4"/>
  <c r="BP4015" i="4"/>
  <c r="BP4016" i="4"/>
  <c r="BP4017" i="4"/>
  <c r="BP4018" i="4"/>
  <c r="BP4019" i="4"/>
  <c r="BP4020" i="4"/>
  <c r="BP4021" i="4"/>
  <c r="BP4022" i="4"/>
  <c r="BP4023" i="4"/>
  <c r="BP4024" i="4"/>
  <c r="BP4025" i="4"/>
  <c r="BP4026" i="4"/>
  <c r="BP4027" i="4"/>
  <c r="BP4028" i="4"/>
  <c r="BP4029" i="4"/>
  <c r="BP4030" i="4"/>
  <c r="BP4031" i="4"/>
  <c r="BP4032" i="4"/>
  <c r="BP4033" i="4"/>
  <c r="BP4034" i="4"/>
  <c r="BP4035" i="4"/>
  <c r="BP4036" i="4"/>
  <c r="BP4037" i="4"/>
  <c r="BP4038" i="4"/>
  <c r="BP4039" i="4"/>
  <c r="BP4040" i="4"/>
  <c r="BP4041" i="4"/>
  <c r="BP4042" i="4"/>
  <c r="BP4043" i="4"/>
  <c r="BP4044" i="4"/>
  <c r="BP4045" i="4"/>
  <c r="BP4046" i="4"/>
  <c r="BP4047" i="4"/>
  <c r="BP4048" i="4"/>
  <c r="BP4049" i="4"/>
  <c r="BP4050" i="4"/>
  <c r="BP4051" i="4"/>
  <c r="BP4052" i="4"/>
  <c r="BP4053" i="4"/>
  <c r="BP4054" i="4"/>
  <c r="BP4055" i="4"/>
  <c r="BP4056" i="4"/>
  <c r="BP4057" i="4"/>
  <c r="BP4058" i="4"/>
  <c r="BP4059" i="4"/>
  <c r="BP4060" i="4"/>
  <c r="BP4061" i="4"/>
  <c r="BP4062" i="4"/>
  <c r="BP4063" i="4"/>
  <c r="BP4064" i="4"/>
  <c r="BP4065" i="4"/>
  <c r="BP4066" i="4"/>
  <c r="BP4067" i="4"/>
  <c r="BP4068" i="4"/>
  <c r="BP4069" i="4"/>
  <c r="BP4070" i="4"/>
  <c r="BP4071" i="4"/>
  <c r="BP4072" i="4"/>
  <c r="BP4073" i="4"/>
  <c r="BP4074" i="4"/>
  <c r="BP4075" i="4"/>
  <c r="BP4076" i="4"/>
  <c r="BP4077" i="4"/>
  <c r="BP4078" i="4"/>
  <c r="BP4079" i="4"/>
  <c r="BP4080" i="4"/>
  <c r="BP4081" i="4"/>
  <c r="BP4082" i="4"/>
  <c r="BP4083" i="4"/>
  <c r="BP4084" i="4"/>
  <c r="BP4085" i="4"/>
  <c r="BP4086" i="4"/>
  <c r="BP4087" i="4"/>
  <c r="BP4088" i="4"/>
  <c r="BP4089" i="4"/>
  <c r="BP4090" i="4"/>
  <c r="BP4091" i="4"/>
  <c r="BP4092" i="4"/>
  <c r="BP4093" i="4"/>
  <c r="BP4094" i="4"/>
  <c r="BP4095" i="4"/>
  <c r="BP4096" i="4"/>
  <c r="BP4097" i="4"/>
  <c r="BP4098" i="4"/>
  <c r="BP4099" i="4"/>
  <c r="BP4100" i="4"/>
  <c r="BP4101" i="4"/>
  <c r="BP4102" i="4"/>
  <c r="BP4103" i="4"/>
  <c r="BP4104" i="4"/>
  <c r="BP4105" i="4"/>
  <c r="BP4106" i="4"/>
  <c r="BP4107" i="4"/>
  <c r="BP4108" i="4"/>
  <c r="BP4109" i="4"/>
  <c r="BP4110" i="4"/>
  <c r="BP4111" i="4"/>
  <c r="BP4112" i="4"/>
  <c r="BP4113" i="4"/>
  <c r="BP4114" i="4"/>
  <c r="BP4115" i="4"/>
  <c r="BP4116" i="4"/>
  <c r="BP4117" i="4"/>
  <c r="BP4118" i="4"/>
  <c r="BP4119" i="4"/>
  <c r="BP4120" i="4"/>
  <c r="BP4121" i="4"/>
  <c r="BP4122" i="4"/>
  <c r="BP4123" i="4"/>
  <c r="BP4124" i="4"/>
  <c r="BP4125" i="4"/>
  <c r="BP4126" i="4"/>
  <c r="BP4127" i="4"/>
  <c r="BP4128" i="4"/>
  <c r="BP4129" i="4"/>
  <c r="BP4130" i="4"/>
  <c r="BP4131" i="4"/>
  <c r="BP4132" i="4"/>
  <c r="BP4133" i="4"/>
  <c r="BP4134" i="4"/>
  <c r="BP4135" i="4"/>
  <c r="BP4136" i="4"/>
  <c r="BP4137" i="4"/>
  <c r="BP4138" i="4"/>
  <c r="BP4139" i="4"/>
  <c r="BP4140" i="4"/>
  <c r="BP4141" i="4"/>
  <c r="BP4142" i="4"/>
  <c r="BP4143" i="4"/>
  <c r="BP4144" i="4"/>
  <c r="BP4145" i="4"/>
  <c r="BP4146" i="4"/>
  <c r="BP4147" i="4"/>
  <c r="BP4148" i="4"/>
  <c r="BP4149" i="4"/>
  <c r="BP4150" i="4"/>
  <c r="BP4151" i="4"/>
  <c r="BP4152" i="4"/>
  <c r="BP4153" i="4"/>
  <c r="BP4154" i="4"/>
  <c r="BP4155" i="4"/>
  <c r="BP4156" i="4"/>
  <c r="BP4157" i="4"/>
  <c r="BP4158" i="4"/>
  <c r="BP4159" i="4"/>
  <c r="BP4160" i="4"/>
  <c r="BP4161" i="4"/>
  <c r="BP4162" i="4"/>
  <c r="BP4163" i="4"/>
  <c r="BP4164" i="4"/>
  <c r="BP4165" i="4"/>
  <c r="BP4166" i="4"/>
  <c r="BP4167" i="4"/>
  <c r="BP4168" i="4"/>
  <c r="BP4169" i="4"/>
  <c r="BP4170" i="4"/>
  <c r="BP4171" i="4"/>
  <c r="BP4172" i="4"/>
  <c r="BP4173" i="4"/>
  <c r="BP4174" i="4"/>
  <c r="BP4175" i="4"/>
  <c r="BP4176" i="4"/>
  <c r="BP4177" i="4"/>
  <c r="BP4178" i="4"/>
  <c r="BP4179" i="4"/>
  <c r="BP4180" i="4"/>
  <c r="BP4181" i="4"/>
  <c r="BP4182" i="4"/>
  <c r="BP4183" i="4"/>
  <c r="BP4184" i="4"/>
  <c r="BP4185" i="4"/>
  <c r="BP4186" i="4"/>
  <c r="BP4187" i="4"/>
  <c r="BP4188" i="4"/>
  <c r="BP4189" i="4"/>
  <c r="BP4190" i="4"/>
  <c r="BP4191" i="4"/>
  <c r="BP4192" i="4"/>
  <c r="BP4193" i="4"/>
  <c r="BP4194" i="4"/>
  <c r="BP4195" i="4"/>
  <c r="BP4196" i="4"/>
  <c r="BP4197" i="4"/>
  <c r="BP4198" i="4"/>
  <c r="BP4199" i="4"/>
  <c r="BP4200" i="4"/>
  <c r="BP4201" i="4"/>
  <c r="BP4202" i="4"/>
  <c r="BP4203" i="4"/>
  <c r="BP4204" i="4"/>
  <c r="BP4205" i="4"/>
  <c r="BP4206" i="4"/>
  <c r="BP4207" i="4"/>
  <c r="BP4208" i="4"/>
  <c r="BP4209" i="4"/>
  <c r="BP4210" i="4"/>
  <c r="BP4211" i="4"/>
  <c r="BP4212" i="4"/>
  <c r="BP4213" i="4"/>
  <c r="BP4214" i="4"/>
  <c r="BP4215" i="4"/>
  <c r="BP4216" i="4"/>
  <c r="BP4217" i="4"/>
  <c r="BP4218" i="4"/>
  <c r="BP4219" i="4"/>
  <c r="BP4220" i="4"/>
  <c r="BP4221" i="4"/>
  <c r="BP4222" i="4"/>
  <c r="BP4223" i="4"/>
  <c r="BP4224" i="4"/>
  <c r="BP4225" i="4"/>
  <c r="BP4226" i="4"/>
  <c r="BP4227" i="4"/>
  <c r="BP4228" i="4"/>
  <c r="BP4229" i="4"/>
  <c r="BP4230" i="4"/>
  <c r="BP4231" i="4"/>
  <c r="BP4232" i="4"/>
  <c r="BP4233" i="4"/>
  <c r="BP4234" i="4"/>
  <c r="BP4235" i="4"/>
  <c r="BP4236" i="4"/>
  <c r="BP4237" i="4"/>
  <c r="BP4238" i="4"/>
  <c r="BP4239" i="4"/>
  <c r="BP4240" i="4"/>
  <c r="BP4241" i="4"/>
  <c r="BP4242" i="4"/>
  <c r="BP4243" i="4"/>
  <c r="BP4244" i="4"/>
  <c r="BP4245" i="4"/>
  <c r="BP4246" i="4"/>
  <c r="BP4247" i="4"/>
  <c r="BP4248" i="4"/>
  <c r="BP4249" i="4"/>
  <c r="BP4250" i="4"/>
  <c r="BP4251" i="4"/>
  <c r="BP4252" i="4"/>
  <c r="BP4253" i="4"/>
  <c r="BP4254" i="4"/>
  <c r="BP4255" i="4"/>
  <c r="BP4256" i="4"/>
  <c r="BP4257" i="4"/>
  <c r="BP4258" i="4"/>
  <c r="BP4259" i="4"/>
  <c r="BP4260" i="4"/>
  <c r="BP4261" i="4"/>
  <c r="BP4262" i="4"/>
  <c r="BP4263" i="4"/>
  <c r="BP4264" i="4"/>
  <c r="BP4265" i="4"/>
  <c r="BP4266" i="4"/>
  <c r="BP4267" i="4"/>
  <c r="BP4268" i="4"/>
  <c r="BP4269" i="4"/>
  <c r="BP4270" i="4"/>
  <c r="BP4271" i="4"/>
  <c r="BP4272" i="4"/>
  <c r="BP4273" i="4"/>
  <c r="BP4274" i="4"/>
  <c r="BP4275" i="4"/>
  <c r="BP4276" i="4"/>
  <c r="BP4277" i="4"/>
  <c r="BP4278" i="4"/>
  <c r="BP4279" i="4"/>
  <c r="BP4280" i="4"/>
  <c r="BP4281" i="4"/>
  <c r="BP4282" i="4"/>
  <c r="BP4283" i="4"/>
  <c r="BP4284" i="4"/>
  <c r="BP4285" i="4"/>
  <c r="BP4286" i="4"/>
  <c r="BP4287" i="4"/>
  <c r="BP4288" i="4"/>
  <c r="BP4289" i="4"/>
  <c r="BP4290" i="4"/>
  <c r="BP4291" i="4"/>
  <c r="BP4292" i="4"/>
  <c r="BP4293" i="4"/>
  <c r="BP4294" i="4"/>
  <c r="BP4295" i="4"/>
  <c r="BP4296" i="4"/>
  <c r="BP4297" i="4"/>
  <c r="BP4298" i="4"/>
  <c r="BP4299" i="4"/>
  <c r="BP4300" i="4"/>
  <c r="BP4301" i="4"/>
  <c r="BP4302" i="4"/>
  <c r="BP4303" i="4"/>
  <c r="BP4304" i="4"/>
  <c r="BP4305" i="4"/>
  <c r="BP4306" i="4"/>
  <c r="BP4307" i="4"/>
  <c r="BP4308" i="4"/>
  <c r="BP4309" i="4"/>
  <c r="BP4310" i="4"/>
  <c r="BP4311" i="4"/>
  <c r="BP4312" i="4"/>
  <c r="BP4313" i="4"/>
  <c r="BP4314" i="4"/>
  <c r="BP4315" i="4"/>
  <c r="BP4316" i="4"/>
  <c r="BP4317" i="4"/>
  <c r="BP4318" i="4"/>
  <c r="BP4319" i="4"/>
  <c r="BP4320" i="4"/>
  <c r="BP4321" i="4"/>
  <c r="BP4322" i="4"/>
  <c r="BP4323" i="4"/>
  <c r="BP4324" i="4"/>
  <c r="BP4325" i="4"/>
  <c r="BP4326" i="4"/>
  <c r="BP4327" i="4"/>
  <c r="BP4328" i="4"/>
  <c r="BP4329" i="4"/>
  <c r="BP4330" i="4"/>
  <c r="BP4331" i="4"/>
  <c r="BP4332" i="4"/>
  <c r="BP4333" i="4"/>
  <c r="BP4334" i="4"/>
  <c r="BP4335" i="4"/>
  <c r="BP4336" i="4"/>
  <c r="BP4337" i="4"/>
  <c r="BP4338" i="4"/>
  <c r="BP4339" i="4"/>
  <c r="BP4340" i="4"/>
  <c r="BP4341" i="4"/>
  <c r="BP4342" i="4"/>
  <c r="BP4343" i="4"/>
  <c r="BP4344" i="4"/>
  <c r="BP4345" i="4"/>
  <c r="BP4346" i="4"/>
  <c r="BP4347" i="4"/>
  <c r="BP4348" i="4"/>
  <c r="BP4349" i="4"/>
  <c r="BP4350" i="4"/>
  <c r="BP4351" i="4"/>
  <c r="BP4352" i="4"/>
  <c r="BP4353" i="4"/>
  <c r="BP4354" i="4"/>
  <c r="BP4355" i="4"/>
  <c r="BP4356" i="4"/>
  <c r="BP4357" i="4"/>
  <c r="BP4358" i="4"/>
  <c r="BP4359" i="4"/>
  <c r="BP4360" i="4"/>
  <c r="BP4361" i="4"/>
  <c r="BP4362" i="4"/>
  <c r="BP4363" i="4"/>
  <c r="BP4364" i="4"/>
  <c r="BP4365" i="4"/>
  <c r="BP4366" i="4"/>
  <c r="BP4367" i="4"/>
  <c r="BP4368" i="4"/>
  <c r="BP4369" i="4"/>
  <c r="BP4370" i="4"/>
  <c r="BP4371" i="4"/>
  <c r="BP4372" i="4"/>
  <c r="BP4373" i="4"/>
  <c r="BP4374" i="4"/>
  <c r="BP4375" i="4"/>
  <c r="BP4376" i="4"/>
  <c r="BP4377" i="4"/>
  <c r="BP4378" i="4"/>
  <c r="BP4379" i="4"/>
  <c r="BP4380" i="4"/>
  <c r="BP4381" i="4"/>
  <c r="BP4382" i="4"/>
  <c r="BP4383" i="4"/>
  <c r="BP4384" i="4"/>
  <c r="BP4385" i="4"/>
  <c r="BP4386" i="4"/>
  <c r="BP4387" i="4"/>
  <c r="BP4388" i="4"/>
  <c r="BP4389" i="4"/>
  <c r="BP4390" i="4"/>
  <c r="BP4391" i="4"/>
  <c r="BP4392" i="4"/>
  <c r="BP4393" i="4"/>
  <c r="BP4394" i="4"/>
  <c r="BP4395" i="4"/>
  <c r="BP4396" i="4"/>
  <c r="BP4397" i="4"/>
  <c r="BP4398" i="4"/>
  <c r="BP4399" i="4"/>
  <c r="BP4400" i="4"/>
  <c r="BP4401" i="4"/>
  <c r="BP4402" i="4"/>
  <c r="BP4403" i="4"/>
  <c r="BP4404" i="4"/>
  <c r="BP4405" i="4"/>
  <c r="BP4406" i="4"/>
  <c r="BP4407" i="4"/>
  <c r="BP4408" i="4"/>
  <c r="BP4409" i="4"/>
  <c r="BP4410" i="4"/>
  <c r="BP4411" i="4"/>
  <c r="BP4412" i="4"/>
  <c r="BP4413" i="4"/>
  <c r="BP4414" i="4"/>
  <c r="BP4415" i="4"/>
  <c r="BP4416" i="4"/>
  <c r="BP4417" i="4"/>
  <c r="BP4418" i="4"/>
  <c r="BP4419" i="4"/>
  <c r="BP4420" i="4"/>
  <c r="BP4421" i="4"/>
  <c r="BP4422" i="4"/>
  <c r="BP4423" i="4"/>
  <c r="BP4424" i="4"/>
  <c r="BP4425" i="4"/>
  <c r="BP4426" i="4"/>
  <c r="BP4427" i="4"/>
  <c r="BP4428" i="4"/>
  <c r="BP4429" i="4"/>
  <c r="BP4430" i="4"/>
  <c r="BP4431" i="4"/>
  <c r="BP4432" i="4"/>
  <c r="BP4433" i="4"/>
  <c r="BP4434" i="4"/>
  <c r="BP4435" i="4"/>
  <c r="BP4436" i="4"/>
  <c r="BP4437" i="4"/>
  <c r="BP4438" i="4"/>
  <c r="BP4439" i="4"/>
  <c r="BP4440" i="4"/>
  <c r="BP4441" i="4"/>
  <c r="BP4442" i="4"/>
  <c r="BP4443" i="4"/>
  <c r="BP4444" i="4"/>
  <c r="BP4445" i="4"/>
  <c r="BP4446" i="4"/>
  <c r="BP4447" i="4"/>
  <c r="BP4448" i="4"/>
  <c r="BP4449" i="4"/>
  <c r="BP4450" i="4"/>
  <c r="BP4451" i="4"/>
  <c r="BP4452" i="4"/>
  <c r="BP4453" i="4"/>
  <c r="BP4454" i="4"/>
  <c r="BP4455" i="4"/>
  <c r="BP4456" i="4"/>
  <c r="BP4457" i="4"/>
  <c r="BP4458" i="4"/>
  <c r="BP4459" i="4"/>
  <c r="BP4460" i="4"/>
  <c r="BP4461" i="4"/>
  <c r="BP4462" i="4"/>
  <c r="BP4463" i="4"/>
  <c r="BP4464" i="4"/>
  <c r="BP4465" i="4"/>
  <c r="BP4466" i="4"/>
  <c r="BP4467" i="4"/>
  <c r="BP4468" i="4"/>
  <c r="BP4469" i="4"/>
  <c r="BP4470" i="4"/>
  <c r="BP4471" i="4"/>
  <c r="BP4472" i="4"/>
  <c r="BP4473" i="4"/>
  <c r="BP4474" i="4"/>
  <c r="BP4475" i="4"/>
  <c r="BP4476" i="4"/>
  <c r="BP4477" i="4"/>
  <c r="BP4478" i="4"/>
  <c r="BP4479" i="4"/>
  <c r="BP4480" i="4"/>
  <c r="BP4481" i="4"/>
  <c r="BP4482" i="4"/>
  <c r="BP4483" i="4"/>
  <c r="BP4484" i="4"/>
  <c r="BP4485" i="4"/>
  <c r="BP4486" i="4"/>
  <c r="BP4487" i="4"/>
  <c r="BP4488" i="4"/>
  <c r="BP4489" i="4"/>
  <c r="BP4490" i="4"/>
  <c r="BP4491" i="4"/>
  <c r="BP4492" i="4"/>
  <c r="BP4493" i="4"/>
  <c r="BP4494" i="4"/>
  <c r="BP4495" i="4"/>
  <c r="BP4496" i="4"/>
  <c r="BP4497" i="4"/>
  <c r="BP4498" i="4"/>
  <c r="BP4499" i="4"/>
  <c r="BP4500" i="4"/>
  <c r="BP4501" i="4"/>
  <c r="BP4502" i="4"/>
  <c r="BP4503" i="4"/>
  <c r="BP4504" i="4"/>
  <c r="BP4505" i="4"/>
  <c r="BP4506" i="4"/>
  <c r="BP4507" i="4"/>
  <c r="BP4508" i="4"/>
  <c r="BP4509" i="4"/>
  <c r="BP4510" i="4"/>
  <c r="BP4511" i="4"/>
  <c r="BP4512" i="4"/>
  <c r="BP4513" i="4"/>
  <c r="BP4514" i="4"/>
  <c r="BP4515" i="4"/>
  <c r="BP4516" i="4"/>
  <c r="BP4517" i="4"/>
  <c r="BP4518" i="4"/>
  <c r="BP4519" i="4"/>
  <c r="BP4520" i="4"/>
  <c r="BP4521" i="4"/>
  <c r="BP4522" i="4"/>
  <c r="BP4523" i="4"/>
  <c r="BP4524" i="4"/>
  <c r="BP4525" i="4"/>
  <c r="BP4526" i="4"/>
  <c r="BP4527" i="4"/>
  <c r="BP4528" i="4"/>
  <c r="BP4529" i="4"/>
  <c r="BP4530" i="4"/>
  <c r="BP4531" i="4"/>
  <c r="BP4532" i="4"/>
  <c r="BP4533" i="4"/>
  <c r="BP4534" i="4"/>
  <c r="BP4535" i="4"/>
  <c r="BP4536" i="4"/>
  <c r="BP4537" i="4"/>
  <c r="BP4538" i="4"/>
  <c r="BP4539" i="4"/>
  <c r="BP4540" i="4"/>
  <c r="BP4541" i="4"/>
  <c r="BP4542" i="4"/>
  <c r="BP4543" i="4"/>
  <c r="BP4544" i="4"/>
  <c r="BP4545" i="4"/>
  <c r="BP4546" i="4"/>
  <c r="BP4547" i="4"/>
  <c r="BP4548" i="4"/>
  <c r="BP4549" i="4"/>
  <c r="BP4550" i="4"/>
  <c r="BP4551" i="4"/>
  <c r="BP4552" i="4"/>
  <c r="BP4553" i="4"/>
  <c r="BP4554" i="4"/>
  <c r="BP4555" i="4"/>
  <c r="BP4556" i="4"/>
  <c r="BP4557" i="4"/>
  <c r="BP4558" i="4"/>
  <c r="BP4559" i="4"/>
  <c r="BP4560" i="4"/>
  <c r="BP4561" i="4"/>
  <c r="BP4562" i="4"/>
  <c r="BP4563" i="4"/>
  <c r="BP4564" i="4"/>
  <c r="BP4565" i="4"/>
  <c r="BP4566" i="4"/>
  <c r="BP4567" i="4"/>
  <c r="BP4568" i="4"/>
  <c r="BP4569" i="4"/>
  <c r="BP4570" i="4"/>
  <c r="BP4571" i="4"/>
  <c r="BP4572" i="4"/>
  <c r="BP4573" i="4"/>
  <c r="BP4574" i="4"/>
  <c r="BP4575" i="4"/>
  <c r="BP4576" i="4"/>
  <c r="BP4577" i="4"/>
  <c r="BP4578" i="4"/>
  <c r="BP4579" i="4"/>
  <c r="BP4580" i="4"/>
  <c r="BP4581" i="4"/>
  <c r="BP4582" i="4"/>
  <c r="BP4583" i="4"/>
  <c r="BP4584" i="4"/>
  <c r="BP4585" i="4"/>
  <c r="BP4586" i="4"/>
  <c r="BP4587" i="4"/>
  <c r="BP4588" i="4"/>
  <c r="BP4589" i="4"/>
  <c r="BP4590" i="4"/>
  <c r="BP4591" i="4"/>
  <c r="BP4592" i="4"/>
  <c r="BP4593" i="4"/>
  <c r="BP4594" i="4"/>
  <c r="BP4595" i="4"/>
  <c r="BP4596" i="4"/>
  <c r="BP4597" i="4"/>
  <c r="BP4598" i="4"/>
  <c r="BP4599" i="4"/>
  <c r="BP4600" i="4"/>
  <c r="BP4601" i="4"/>
  <c r="BP4602" i="4"/>
  <c r="BP4603" i="4"/>
  <c r="BP4604" i="4"/>
  <c r="BP4605" i="4"/>
  <c r="BP4606" i="4"/>
  <c r="BP4607" i="4"/>
  <c r="BP4608" i="4"/>
  <c r="BP4609" i="4"/>
  <c r="BP4610" i="4"/>
  <c r="BP4611" i="4"/>
  <c r="BP4612" i="4"/>
  <c r="BP4613" i="4"/>
  <c r="BP4614" i="4"/>
  <c r="BP4615" i="4"/>
  <c r="BP4616" i="4"/>
  <c r="BP4617" i="4"/>
  <c r="BP4618" i="4"/>
  <c r="BP4619" i="4"/>
  <c r="BP4620" i="4"/>
  <c r="BP4621" i="4"/>
  <c r="BP4622" i="4"/>
  <c r="BP4623" i="4"/>
  <c r="BP4624" i="4"/>
  <c r="BP4625" i="4"/>
  <c r="BP4626" i="4"/>
  <c r="BP4627" i="4"/>
  <c r="BP4628" i="4"/>
  <c r="BP4629" i="4"/>
  <c r="BP4630" i="4"/>
  <c r="BP4631" i="4"/>
  <c r="BP4632" i="4"/>
  <c r="BP4633" i="4"/>
  <c r="BP4634" i="4"/>
  <c r="BP4635" i="4"/>
  <c r="BP4636" i="4"/>
  <c r="BP4637" i="4"/>
  <c r="BP4638" i="4"/>
  <c r="BP4639" i="4"/>
  <c r="BP4640" i="4"/>
  <c r="BP4641" i="4"/>
  <c r="BP4642" i="4"/>
  <c r="BP4643" i="4"/>
  <c r="BP4644" i="4"/>
  <c r="BP4645" i="4"/>
  <c r="BP4646" i="4"/>
  <c r="BP4647" i="4"/>
  <c r="BP4648" i="4"/>
  <c r="BP4649" i="4"/>
  <c r="BP4650" i="4"/>
  <c r="BP4651" i="4"/>
  <c r="BP4652" i="4"/>
  <c r="BP4653" i="4"/>
  <c r="BP4654" i="4"/>
  <c r="BP4655" i="4"/>
  <c r="BP4656" i="4"/>
  <c r="BP4657" i="4"/>
  <c r="BP4658" i="4"/>
  <c r="BP4659" i="4"/>
  <c r="BP4660" i="4"/>
  <c r="BP4661" i="4"/>
  <c r="BP4662" i="4"/>
  <c r="BP4663" i="4"/>
  <c r="BP4664" i="4"/>
  <c r="BP4665" i="4"/>
  <c r="BP4666" i="4"/>
  <c r="BP4667" i="4"/>
  <c r="BP4668" i="4"/>
  <c r="BP4669" i="4"/>
  <c r="BP4670" i="4"/>
  <c r="BP4671" i="4"/>
  <c r="BP4672" i="4"/>
  <c r="BP4673" i="4"/>
  <c r="BP4674" i="4"/>
  <c r="BP4675" i="4"/>
  <c r="BP4676" i="4"/>
  <c r="BP4677" i="4"/>
  <c r="BP4678" i="4"/>
  <c r="BP4679" i="4"/>
  <c r="BP4680" i="4"/>
  <c r="BP4681" i="4"/>
  <c r="BP4682" i="4"/>
  <c r="BP4683" i="4"/>
  <c r="BP4684" i="4"/>
  <c r="BP4685" i="4"/>
  <c r="BP4686" i="4"/>
  <c r="BP4687" i="4"/>
  <c r="BP4688" i="4"/>
  <c r="BP4689" i="4"/>
  <c r="BP4690" i="4"/>
  <c r="BP4691" i="4"/>
  <c r="BP4692" i="4"/>
  <c r="BP4693" i="4"/>
  <c r="BP4694" i="4"/>
  <c r="BP4695" i="4"/>
  <c r="BP4696" i="4"/>
  <c r="BP4697" i="4"/>
  <c r="BP4698" i="4"/>
  <c r="BP4699" i="4"/>
  <c r="BP4700" i="4"/>
  <c r="BP4701" i="4"/>
  <c r="BP4702" i="4"/>
  <c r="BP4703" i="4"/>
  <c r="BP4704" i="4"/>
  <c r="BP4705" i="4"/>
  <c r="BP4706" i="4"/>
  <c r="BP4707" i="4"/>
  <c r="BP4708" i="4"/>
  <c r="BP4709" i="4"/>
  <c r="BP4710" i="4"/>
  <c r="BP4711" i="4"/>
  <c r="BP4712" i="4"/>
  <c r="BP4713" i="4"/>
  <c r="BP4714" i="4"/>
  <c r="BP4715" i="4"/>
  <c r="BP4716" i="4"/>
  <c r="BP4717" i="4"/>
  <c r="BP4718" i="4"/>
  <c r="BP4719" i="4"/>
  <c r="BP4720" i="4"/>
  <c r="BP4721" i="4"/>
  <c r="BP4722" i="4"/>
  <c r="BP4723" i="4"/>
  <c r="BP4724" i="4"/>
  <c r="BP4725" i="4"/>
  <c r="BP4726" i="4"/>
  <c r="BP4727" i="4"/>
  <c r="BP4728" i="4"/>
  <c r="BP4729" i="4"/>
  <c r="BP4730" i="4"/>
  <c r="BP4731" i="4"/>
  <c r="BP4732" i="4"/>
  <c r="BP4733" i="4"/>
  <c r="BP4734" i="4"/>
  <c r="BP4735" i="4"/>
  <c r="BP4736" i="4"/>
  <c r="BP4737" i="4"/>
  <c r="BP4738" i="4"/>
  <c r="BP4739" i="4"/>
  <c r="BP4740" i="4"/>
  <c r="BP4741" i="4"/>
  <c r="BP4742" i="4"/>
  <c r="BP4743" i="4"/>
  <c r="BP4744" i="4"/>
  <c r="BP4745" i="4"/>
  <c r="BP4746" i="4"/>
  <c r="BP4747" i="4"/>
  <c r="BP4748" i="4"/>
  <c r="BP4749" i="4"/>
  <c r="BP4750" i="4"/>
  <c r="BP4751" i="4"/>
  <c r="BP4752" i="4"/>
  <c r="BP4753" i="4"/>
  <c r="BP4754" i="4"/>
  <c r="BP4755" i="4"/>
  <c r="BP4756" i="4"/>
  <c r="BP4757" i="4"/>
  <c r="BP4758" i="4"/>
  <c r="BP4759" i="4"/>
  <c r="BP4760" i="4"/>
  <c r="BP4761" i="4"/>
  <c r="BP4762" i="4"/>
  <c r="BP4763" i="4"/>
  <c r="BP4764" i="4"/>
  <c r="BP4765" i="4"/>
  <c r="BP4766" i="4"/>
  <c r="BP4767" i="4"/>
  <c r="BP4768" i="4"/>
  <c r="BP4769" i="4"/>
  <c r="BP4770" i="4"/>
  <c r="BP4771" i="4"/>
  <c r="BP4772" i="4"/>
  <c r="BP4773" i="4"/>
  <c r="BP4774" i="4"/>
  <c r="BP4775" i="4"/>
  <c r="BP4776" i="4"/>
  <c r="BP4777" i="4"/>
  <c r="BP4778" i="4"/>
  <c r="BP4779" i="4"/>
  <c r="BP4780" i="4"/>
  <c r="BP4781" i="4"/>
  <c r="BP4782" i="4"/>
  <c r="BP4783" i="4"/>
  <c r="BP4784" i="4"/>
  <c r="BP4785" i="4"/>
  <c r="BP4786" i="4"/>
  <c r="BP4787" i="4"/>
  <c r="BP4788" i="4"/>
  <c r="BP4789" i="4"/>
  <c r="BP4790" i="4"/>
  <c r="BP4791" i="4"/>
  <c r="BP4792" i="4"/>
  <c r="BP4793" i="4"/>
  <c r="BP4794" i="4"/>
  <c r="BP4795" i="4"/>
  <c r="BP4796" i="4"/>
  <c r="BP4797" i="4"/>
  <c r="BP4798" i="4"/>
  <c r="BP4799" i="4"/>
  <c r="BP4800" i="4"/>
  <c r="BP4801" i="4"/>
  <c r="BP4802" i="4"/>
  <c r="BP4803" i="4"/>
  <c r="BP4804" i="4"/>
  <c r="BP4805" i="4"/>
  <c r="BP4806" i="4"/>
  <c r="BP4807" i="4"/>
  <c r="BP4808" i="4"/>
  <c r="BP4809" i="4"/>
  <c r="BP4810" i="4"/>
  <c r="BP4811" i="4"/>
  <c r="BP4812" i="4"/>
  <c r="BP4813" i="4"/>
  <c r="BP4814" i="4"/>
  <c r="BP4815" i="4"/>
  <c r="BP4816" i="4"/>
  <c r="BP4817" i="4"/>
  <c r="BP4818" i="4"/>
  <c r="BP4819" i="4"/>
  <c r="BP4820" i="4"/>
  <c r="BP4821" i="4"/>
  <c r="BP4822" i="4"/>
  <c r="BP4823" i="4"/>
  <c r="BP4824" i="4"/>
  <c r="BP4825" i="4"/>
  <c r="BP4826" i="4"/>
  <c r="BP4827" i="4"/>
  <c r="BP4828" i="4"/>
  <c r="BP4829" i="4"/>
  <c r="BP4830" i="4"/>
  <c r="BP4831" i="4"/>
  <c r="BP4832" i="4"/>
  <c r="BP4833" i="4"/>
  <c r="BP4834" i="4"/>
  <c r="BP4835" i="4"/>
  <c r="BP4836" i="4"/>
  <c r="BP4837" i="4"/>
  <c r="BP4838" i="4"/>
  <c r="BP4839" i="4"/>
  <c r="BP4840" i="4"/>
  <c r="BP4841" i="4"/>
  <c r="BP4842" i="4"/>
  <c r="BP4843" i="4"/>
  <c r="BP4844" i="4"/>
  <c r="BP4845" i="4"/>
  <c r="BP4846" i="4"/>
  <c r="BP4847" i="4"/>
  <c r="BP4848" i="4"/>
  <c r="BP4849" i="4"/>
  <c r="BP4850" i="4"/>
  <c r="BP4851" i="4"/>
  <c r="BP4852" i="4"/>
  <c r="BP4853" i="4"/>
  <c r="BP4854" i="4"/>
  <c r="BP4855" i="4"/>
  <c r="BP4856" i="4"/>
  <c r="BP4857" i="4"/>
  <c r="BP4858" i="4"/>
  <c r="BP4859" i="4"/>
  <c r="BP4860" i="4"/>
  <c r="BP4861" i="4"/>
  <c r="BP4862" i="4"/>
  <c r="BP4863" i="4"/>
  <c r="BP4864" i="4"/>
  <c r="BP4865" i="4"/>
  <c r="BP4866" i="4"/>
  <c r="BP4867" i="4"/>
  <c r="BP4868" i="4"/>
  <c r="BP4869" i="4"/>
  <c r="BP4870" i="4"/>
  <c r="BP4871" i="4"/>
  <c r="BP4872" i="4"/>
  <c r="BP4873" i="4"/>
  <c r="BP4874" i="4"/>
  <c r="BP4875" i="4"/>
  <c r="BP4876" i="4"/>
  <c r="BP4877" i="4"/>
  <c r="BP4878" i="4"/>
  <c r="BP4879" i="4"/>
  <c r="BP4880" i="4"/>
  <c r="BP4881" i="4"/>
  <c r="BP4882" i="4"/>
  <c r="BP4883" i="4"/>
  <c r="BP4884" i="4"/>
  <c r="BP4885" i="4"/>
  <c r="BP4886" i="4"/>
  <c r="BP4887" i="4"/>
  <c r="BP4888" i="4"/>
  <c r="BP4889" i="4"/>
  <c r="BP4890" i="4"/>
  <c r="BP4891" i="4"/>
  <c r="BP4892" i="4"/>
  <c r="BP4893" i="4"/>
  <c r="BP4894" i="4"/>
  <c r="BP4895" i="4"/>
  <c r="BP4896" i="4"/>
  <c r="BP4897" i="4"/>
  <c r="BP4898" i="4"/>
  <c r="BP4899" i="4"/>
  <c r="BP4900" i="4"/>
  <c r="BP4901" i="4"/>
  <c r="BP4902" i="4"/>
  <c r="BP4903" i="4"/>
  <c r="BP4904" i="4"/>
  <c r="BP4905" i="4"/>
  <c r="BP4906" i="4"/>
  <c r="BP4907" i="4"/>
  <c r="BP4908" i="4"/>
  <c r="BP4909" i="4"/>
  <c r="BP4910" i="4"/>
  <c r="BP4911" i="4"/>
  <c r="BP4912" i="4"/>
  <c r="BP4913" i="4"/>
  <c r="BP4914" i="4"/>
  <c r="BP4915" i="4"/>
  <c r="BP4916" i="4"/>
  <c r="BP4917" i="4"/>
  <c r="BP4918" i="4"/>
  <c r="BP4919" i="4"/>
  <c r="BP4920" i="4"/>
  <c r="BP4921" i="4"/>
  <c r="BP4922" i="4"/>
  <c r="BP4923" i="4"/>
  <c r="BP4924" i="4"/>
  <c r="BP4925" i="4"/>
  <c r="BP4926" i="4"/>
  <c r="BP4927" i="4"/>
  <c r="BP4928" i="4"/>
  <c r="BP4929" i="4"/>
  <c r="BP4930" i="4"/>
  <c r="BP4931" i="4"/>
  <c r="BP4932" i="4"/>
  <c r="BP4933" i="4"/>
  <c r="BP4934" i="4"/>
  <c r="BP4935" i="4"/>
  <c r="BP4936" i="4"/>
  <c r="BP4937" i="4"/>
  <c r="BP4938" i="4"/>
  <c r="BP4939" i="4"/>
  <c r="BP4940" i="4"/>
  <c r="BP4941" i="4"/>
  <c r="BP4942" i="4"/>
  <c r="BP4943" i="4"/>
  <c r="BP4944" i="4"/>
  <c r="BP4945" i="4"/>
  <c r="BP4946" i="4"/>
  <c r="BP4947" i="4"/>
  <c r="BP4948" i="4"/>
  <c r="BP4949" i="4"/>
  <c r="BP4950" i="4"/>
  <c r="BP4951" i="4"/>
  <c r="BP4952" i="4"/>
  <c r="BP4953" i="4"/>
  <c r="BP4954" i="4"/>
  <c r="BP4955" i="4"/>
  <c r="BP4956" i="4"/>
  <c r="BP4957" i="4"/>
  <c r="BP4958" i="4"/>
  <c r="BP4959" i="4"/>
  <c r="BP4960" i="4"/>
  <c r="BP4961" i="4"/>
  <c r="BP4962" i="4"/>
  <c r="BP4963" i="4"/>
  <c r="BP4964" i="4"/>
  <c r="BP4965" i="4"/>
  <c r="BP4966" i="4"/>
  <c r="BP4967" i="4"/>
  <c r="BP4968" i="4"/>
  <c r="BP4969" i="4"/>
  <c r="BP4970" i="4"/>
  <c r="BP4971" i="4"/>
  <c r="BP4972" i="4"/>
  <c r="BP4973" i="4"/>
  <c r="BP4974" i="4"/>
  <c r="BP4975" i="4"/>
  <c r="BP4976" i="4"/>
  <c r="BP4977" i="4"/>
  <c r="BP4978" i="4"/>
  <c r="BP4979" i="4"/>
  <c r="BP4980" i="4"/>
  <c r="BP4981" i="4"/>
  <c r="BP4982" i="4"/>
  <c r="BP4983" i="4"/>
  <c r="BP4984" i="4"/>
  <c r="BP4985" i="4"/>
  <c r="BP4986" i="4"/>
  <c r="BP4987" i="4"/>
  <c r="BP4988" i="4"/>
  <c r="BP4989" i="4"/>
  <c r="BP4990" i="4"/>
  <c r="BP4991" i="4"/>
  <c r="BP4992" i="4"/>
  <c r="BP4993" i="4"/>
  <c r="BP4994" i="4"/>
  <c r="BP4995" i="4"/>
  <c r="BP4996" i="4"/>
  <c r="BP4997" i="4"/>
  <c r="BP4998" i="4"/>
  <c r="BP4999" i="4"/>
  <c r="BP5000" i="4"/>
  <c r="BP5001" i="4"/>
  <c r="BP5002" i="4"/>
  <c r="BP5003" i="4"/>
  <c r="BP5004" i="4"/>
  <c r="BP5005" i="4"/>
  <c r="BP5006" i="4"/>
  <c r="BP5007" i="4"/>
  <c r="BP5008" i="4"/>
  <c r="BP5009" i="4"/>
  <c r="BP5010" i="4"/>
  <c r="BP5011" i="4"/>
  <c r="BP5012" i="4"/>
  <c r="BP5013" i="4"/>
  <c r="BP5014" i="4"/>
  <c r="BP5015" i="4"/>
  <c r="BP5016" i="4"/>
  <c r="BP5017" i="4"/>
  <c r="BP5018" i="4"/>
  <c r="BP5019" i="4"/>
  <c r="BP5020" i="4"/>
  <c r="BP5021" i="4"/>
  <c r="BP5022" i="4"/>
  <c r="BP5023" i="4"/>
  <c r="BP5024" i="4"/>
  <c r="BP5025" i="4"/>
  <c r="BP5026" i="4"/>
  <c r="BP5027" i="4"/>
  <c r="BP5028" i="4"/>
  <c r="BP5029" i="4"/>
  <c r="BP5030" i="4"/>
  <c r="BP5031" i="4"/>
  <c r="BP5032" i="4"/>
  <c r="BP5033" i="4"/>
  <c r="BP5034" i="4"/>
  <c r="BP5035" i="4"/>
  <c r="BP5036" i="4"/>
  <c r="BP5037" i="4"/>
  <c r="BP5038" i="4"/>
  <c r="BP5039" i="4"/>
  <c r="BP5040" i="4"/>
  <c r="BP5041" i="4"/>
  <c r="BP5042" i="4"/>
  <c r="BP5043" i="4"/>
  <c r="BP5044" i="4"/>
  <c r="BP5045" i="4"/>
  <c r="BP5046" i="4"/>
  <c r="BP5047" i="4"/>
  <c r="BP5048" i="4"/>
  <c r="BP5049" i="4"/>
  <c r="BP5050" i="4"/>
  <c r="BP5051" i="4"/>
  <c r="BP5052" i="4"/>
  <c r="BP5053" i="4"/>
  <c r="BP5054" i="4"/>
  <c r="BP5055" i="4"/>
  <c r="BP5056" i="4"/>
  <c r="BP5057" i="4"/>
  <c r="BP5058" i="4"/>
  <c r="BP5059" i="4"/>
  <c r="BP5060" i="4"/>
  <c r="BP5061" i="4"/>
  <c r="BP5062" i="4"/>
  <c r="BP5063" i="4"/>
  <c r="BP5064" i="4"/>
  <c r="BP5065" i="4"/>
  <c r="BP5066" i="4"/>
  <c r="BP5067" i="4"/>
  <c r="BP5068" i="4"/>
  <c r="BP5069" i="4"/>
  <c r="BP5070" i="4"/>
  <c r="BP5071" i="4"/>
  <c r="BP5072" i="4"/>
  <c r="BP5073" i="4"/>
  <c r="BP5074" i="4"/>
  <c r="BP5075" i="4"/>
  <c r="BP5076" i="4"/>
  <c r="BP5077" i="4"/>
  <c r="BP5078" i="4"/>
  <c r="BP5079" i="4"/>
  <c r="BP5080" i="4"/>
  <c r="BP5081" i="4"/>
  <c r="BP5082" i="4"/>
  <c r="BP5083" i="4"/>
  <c r="BP5084" i="4"/>
  <c r="BP5085" i="4"/>
  <c r="BP5086" i="4"/>
  <c r="BP5087" i="4"/>
  <c r="BP5088" i="4"/>
  <c r="BP5089" i="4"/>
  <c r="BP5090" i="4"/>
  <c r="BP5091" i="4"/>
  <c r="BP5092" i="4"/>
  <c r="BP5093" i="4"/>
  <c r="BP5094" i="4"/>
  <c r="BP5095" i="4"/>
  <c r="BP5096" i="4"/>
  <c r="BP5097" i="4"/>
  <c r="BP5098" i="4"/>
  <c r="BP5099" i="4"/>
  <c r="BP5100" i="4"/>
  <c r="BP5101" i="4"/>
  <c r="BP5102" i="4"/>
  <c r="BP5103" i="4"/>
  <c r="BP5104" i="4"/>
  <c r="BP5105" i="4"/>
  <c r="BP5106" i="4"/>
  <c r="BP5107" i="4"/>
  <c r="BP5108" i="4"/>
  <c r="BP5109" i="4"/>
  <c r="BP5110" i="4"/>
  <c r="BP5111" i="4"/>
  <c r="BP5112" i="4"/>
  <c r="BP5113" i="4"/>
  <c r="BP5114" i="4"/>
  <c r="BP5115" i="4"/>
  <c r="BP5116" i="4"/>
  <c r="BP5117" i="4"/>
  <c r="BP5118" i="4"/>
  <c r="BP5119" i="4"/>
  <c r="BP5120" i="4"/>
  <c r="BP5121" i="4"/>
  <c r="BP5122" i="4"/>
  <c r="BP5123" i="4"/>
  <c r="BP5124" i="4"/>
  <c r="BP5125" i="4"/>
  <c r="BP5126" i="4"/>
  <c r="BP5127" i="4"/>
  <c r="BP5128" i="4"/>
  <c r="BP5129" i="4"/>
  <c r="BP5130" i="4"/>
  <c r="BP5131" i="4"/>
  <c r="BP5132" i="4"/>
  <c r="BP5133" i="4"/>
  <c r="BP5134" i="4"/>
  <c r="BP5135" i="4"/>
  <c r="BP5136" i="4"/>
  <c r="BP5137" i="4"/>
  <c r="BP5138" i="4"/>
  <c r="BP5139" i="4"/>
  <c r="BP5140" i="4"/>
  <c r="BP5141" i="4"/>
  <c r="BP5142" i="4"/>
  <c r="BP5143" i="4"/>
  <c r="BP5144" i="4"/>
  <c r="BP5145" i="4"/>
  <c r="BP5146" i="4"/>
  <c r="BP5147" i="4"/>
  <c r="BP5148" i="4"/>
  <c r="BP5149" i="4"/>
  <c r="BP5150" i="4"/>
  <c r="BP5151" i="4"/>
  <c r="BP5152" i="4"/>
  <c r="BP5153" i="4"/>
  <c r="BP5154" i="4"/>
  <c r="BP5155" i="4"/>
  <c r="BP5156" i="4"/>
  <c r="BP5157" i="4"/>
  <c r="BP5158" i="4"/>
  <c r="BP5159" i="4"/>
  <c r="BP5160" i="4"/>
  <c r="BP5161" i="4"/>
  <c r="BP5162" i="4"/>
  <c r="BP5163" i="4"/>
  <c r="BP5164" i="4"/>
  <c r="BP5165" i="4"/>
  <c r="BP5166" i="4"/>
  <c r="BP5167" i="4"/>
  <c r="BP5168" i="4"/>
  <c r="BP5169" i="4"/>
  <c r="BP5170" i="4"/>
  <c r="BP5171" i="4"/>
  <c r="BP5172" i="4"/>
  <c r="BP5173" i="4"/>
  <c r="BP5174" i="4"/>
  <c r="BP5175" i="4"/>
  <c r="BP5176" i="4"/>
  <c r="BP5177" i="4"/>
  <c r="BP5178" i="4"/>
  <c r="BP5179" i="4"/>
  <c r="BP5180" i="4"/>
  <c r="BP5181" i="4"/>
  <c r="BP5182" i="4"/>
  <c r="BP5183" i="4"/>
  <c r="BP5184" i="4"/>
  <c r="BP5185" i="4"/>
  <c r="BP5186" i="4"/>
  <c r="BP5187" i="4"/>
  <c r="BP5188" i="4"/>
  <c r="BP5189" i="4"/>
  <c r="BP5190" i="4"/>
  <c r="BP5191" i="4"/>
  <c r="BP5192" i="4"/>
  <c r="BP5193" i="4"/>
  <c r="BP5194" i="4"/>
  <c r="BP5195" i="4"/>
  <c r="BP5196" i="4"/>
  <c r="BP5197" i="4"/>
  <c r="BP5198" i="4"/>
  <c r="BP5199" i="4"/>
  <c r="BP5200" i="4"/>
  <c r="BP5201" i="4"/>
  <c r="BP5202" i="4"/>
  <c r="BP5203" i="4"/>
  <c r="BP5204" i="4"/>
  <c r="BP5205" i="4"/>
  <c r="BP5206" i="4"/>
  <c r="BP5207" i="4"/>
  <c r="BP5208" i="4"/>
  <c r="BP5209" i="4"/>
  <c r="BP5210" i="4"/>
  <c r="BP5211" i="4"/>
  <c r="BP5212" i="4"/>
  <c r="BP5213" i="4"/>
  <c r="BP5214" i="4"/>
  <c r="BP5215" i="4"/>
  <c r="BP5216" i="4"/>
  <c r="BP5217" i="4"/>
  <c r="BP5218" i="4"/>
  <c r="BP5219" i="4"/>
  <c r="BP5220" i="4"/>
  <c r="BP5221" i="4"/>
  <c r="BP5222" i="4"/>
  <c r="BP5223" i="4"/>
  <c r="BP5224" i="4"/>
  <c r="BP5225" i="4"/>
  <c r="BP5226" i="4"/>
  <c r="BP5227" i="4"/>
  <c r="BP5228" i="4"/>
  <c r="BP5229" i="4"/>
  <c r="BP5230" i="4"/>
  <c r="BP5231" i="4"/>
  <c r="BP5232" i="4"/>
  <c r="BP5233" i="4"/>
  <c r="BP5234" i="4"/>
  <c r="BP5235" i="4"/>
  <c r="BP5236" i="4"/>
  <c r="BP5237" i="4"/>
  <c r="BP5238" i="4"/>
  <c r="BP5239" i="4"/>
  <c r="BP5240" i="4"/>
  <c r="BP5241" i="4"/>
  <c r="BP5242" i="4"/>
  <c r="BP5243" i="4"/>
  <c r="BP5244" i="4"/>
  <c r="BP5245" i="4"/>
  <c r="BP5246" i="4"/>
  <c r="BP5247" i="4"/>
  <c r="BP5248" i="4"/>
  <c r="BP5249" i="4"/>
  <c r="BP5250" i="4"/>
  <c r="BP5251" i="4"/>
  <c r="BP5252" i="4"/>
  <c r="BP5253" i="4"/>
  <c r="BP5254" i="4"/>
  <c r="BP5255" i="4"/>
  <c r="BP5256" i="4"/>
  <c r="BP5257" i="4"/>
  <c r="BP5258" i="4"/>
  <c r="BP5259" i="4"/>
  <c r="BP5260" i="4"/>
  <c r="BP5261" i="4"/>
  <c r="BP5262" i="4"/>
  <c r="BP5263" i="4"/>
  <c r="BP5264" i="4"/>
  <c r="BP5265" i="4"/>
  <c r="BP5266" i="4"/>
  <c r="BP5267" i="4"/>
  <c r="BP5268" i="4"/>
  <c r="BP5269" i="4"/>
  <c r="BP5270" i="4"/>
  <c r="BP5271" i="4"/>
  <c r="BP5272" i="4"/>
  <c r="BP5273" i="4"/>
  <c r="BP5274" i="4"/>
  <c r="BP5275" i="4"/>
  <c r="BP5276" i="4"/>
  <c r="BP5277" i="4"/>
  <c r="BP5278" i="4"/>
  <c r="BP5279" i="4"/>
  <c r="BP5280" i="4"/>
  <c r="BP5281" i="4"/>
  <c r="BP5282" i="4"/>
  <c r="BP5283" i="4"/>
  <c r="BP5284" i="4"/>
  <c r="BP5285" i="4"/>
  <c r="BP5286" i="4"/>
  <c r="BP5287" i="4"/>
  <c r="BP5288" i="4"/>
  <c r="BP5289" i="4"/>
  <c r="BP5290" i="4"/>
  <c r="BP5291" i="4"/>
  <c r="BP5292" i="4"/>
  <c r="BP5293" i="4"/>
  <c r="BP5294" i="4"/>
  <c r="BP5295" i="4"/>
  <c r="BP5296" i="4"/>
  <c r="BP5297" i="4"/>
  <c r="BP5298" i="4"/>
  <c r="BP5299" i="4"/>
  <c r="BP5300" i="4"/>
  <c r="BP5301" i="4"/>
  <c r="BP5302" i="4"/>
  <c r="BP5303" i="4"/>
  <c r="BP5304" i="4"/>
  <c r="BP5305" i="4"/>
  <c r="BP5306" i="4"/>
  <c r="BP5307" i="4"/>
  <c r="BP5308" i="4"/>
  <c r="BP5309" i="4"/>
  <c r="BP5310" i="4"/>
  <c r="BP5311" i="4"/>
  <c r="BP5312" i="4"/>
  <c r="BP5313" i="4"/>
  <c r="BP5314" i="4"/>
  <c r="BP5315" i="4"/>
  <c r="BP5316" i="4"/>
  <c r="BP5317" i="4"/>
  <c r="BP5318" i="4"/>
  <c r="BP5319" i="4"/>
  <c r="BP5320" i="4"/>
  <c r="BP5321" i="4"/>
  <c r="BP5322" i="4"/>
  <c r="BP5323" i="4"/>
  <c r="BP5324" i="4"/>
  <c r="BP5325" i="4"/>
  <c r="BP5326" i="4"/>
  <c r="BP5327" i="4"/>
  <c r="BP5328" i="4"/>
  <c r="BP5329" i="4"/>
  <c r="BP5330" i="4"/>
  <c r="BP5331" i="4"/>
  <c r="BP5332" i="4"/>
  <c r="BP5333" i="4"/>
  <c r="BP5334" i="4"/>
  <c r="BP5335" i="4"/>
  <c r="BP5336" i="4"/>
  <c r="BP5337" i="4"/>
  <c r="BP5338" i="4"/>
  <c r="BP5339" i="4"/>
  <c r="BP5340" i="4"/>
  <c r="BP5341" i="4"/>
  <c r="BP5342" i="4"/>
  <c r="BP5343" i="4"/>
  <c r="BP5344" i="4"/>
  <c r="BP5345" i="4"/>
  <c r="BP5346" i="4"/>
  <c r="BP5347" i="4"/>
  <c r="BP5348" i="4"/>
  <c r="BP5349" i="4"/>
  <c r="BP5350" i="4"/>
  <c r="BP5351" i="4"/>
  <c r="BP5352" i="4"/>
  <c r="BP5353" i="4"/>
  <c r="BP5354" i="4"/>
  <c r="BP5355" i="4"/>
  <c r="BP5356" i="4"/>
  <c r="BP5357" i="4"/>
  <c r="BP5358" i="4"/>
  <c r="BP5359" i="4"/>
  <c r="BP5360" i="4"/>
  <c r="BP5361" i="4"/>
  <c r="BP5362" i="4"/>
  <c r="BP5363" i="4"/>
  <c r="BP5364" i="4"/>
  <c r="BP5365" i="4"/>
  <c r="BP5366" i="4"/>
  <c r="BP5367" i="4"/>
  <c r="BP5368" i="4"/>
  <c r="BP5369" i="4"/>
  <c r="BP5370" i="4"/>
  <c r="BP5371" i="4"/>
  <c r="BP5372" i="4"/>
  <c r="BP5373" i="4"/>
  <c r="BP5374" i="4"/>
  <c r="BP5375" i="4"/>
  <c r="BP5376" i="4"/>
  <c r="BP5377" i="4"/>
  <c r="BP5378" i="4"/>
  <c r="BP5379" i="4"/>
  <c r="BP5380" i="4"/>
  <c r="BP5381" i="4"/>
  <c r="BP5382" i="4"/>
  <c r="BP5383" i="4"/>
  <c r="BP5384" i="4"/>
  <c r="BP5385" i="4"/>
  <c r="BP5386" i="4"/>
  <c r="BP5387" i="4"/>
  <c r="BP5388" i="4"/>
  <c r="BP5389" i="4"/>
  <c r="BP5390" i="4"/>
  <c r="BP5391" i="4"/>
  <c r="BP5392" i="4"/>
  <c r="BP5393" i="4"/>
  <c r="BP5394" i="4"/>
  <c r="BP5395" i="4"/>
  <c r="BP5396" i="4"/>
  <c r="BP5397" i="4"/>
  <c r="BP5398" i="4"/>
  <c r="BP5399" i="4"/>
  <c r="BP5400" i="4"/>
  <c r="BP5401" i="4"/>
  <c r="BP5402" i="4"/>
  <c r="BP5403" i="4"/>
  <c r="BP5404" i="4"/>
  <c r="BP5405" i="4"/>
  <c r="BP5406" i="4"/>
  <c r="BP5407" i="4"/>
  <c r="BP5408" i="4"/>
  <c r="BP5409" i="4"/>
  <c r="BP5410" i="4"/>
  <c r="BP5411" i="4"/>
  <c r="BP5412" i="4"/>
  <c r="BP5413" i="4"/>
  <c r="BP5414" i="4"/>
  <c r="BP5415" i="4"/>
  <c r="BP5416" i="4"/>
  <c r="BP5417" i="4"/>
  <c r="BP5418" i="4"/>
  <c r="BP5419" i="4"/>
  <c r="BP5420" i="4"/>
  <c r="BP5421" i="4"/>
  <c r="BP5422" i="4"/>
  <c r="BP5423" i="4"/>
  <c r="BP5424" i="4"/>
  <c r="BP5425" i="4"/>
  <c r="BP5426" i="4"/>
  <c r="BP5427" i="4"/>
  <c r="BP5428" i="4"/>
  <c r="BP5429" i="4"/>
  <c r="BP5430" i="4"/>
  <c r="BP5431" i="4"/>
  <c r="BP5432" i="4"/>
  <c r="BP5433" i="4"/>
  <c r="BP5434" i="4"/>
  <c r="BP5435" i="4"/>
  <c r="BP5436" i="4"/>
  <c r="BP5437" i="4"/>
  <c r="BP5438" i="4"/>
  <c r="BP5439" i="4"/>
  <c r="BP5440" i="4"/>
  <c r="BP5441" i="4"/>
  <c r="BP5442" i="4"/>
  <c r="BP5443" i="4"/>
  <c r="BP5444" i="4"/>
  <c r="BP5445" i="4"/>
  <c r="BP5446" i="4"/>
  <c r="BP5447" i="4"/>
  <c r="BP5448" i="4"/>
  <c r="BP5449" i="4"/>
  <c r="BP5450" i="4"/>
  <c r="BP5451" i="4"/>
  <c r="BP5452" i="4"/>
  <c r="BP5453" i="4"/>
  <c r="BP5454" i="4"/>
  <c r="BP5455" i="4"/>
  <c r="BP5456" i="4"/>
  <c r="BP5457" i="4"/>
  <c r="BP5458" i="4"/>
  <c r="BP5459" i="4"/>
  <c r="BP5460" i="4"/>
  <c r="BP5461" i="4"/>
  <c r="BP5462" i="4"/>
  <c r="BP5463" i="4"/>
  <c r="BP5464" i="4"/>
  <c r="BP5465" i="4"/>
  <c r="BP5466" i="4"/>
  <c r="BP5467" i="4"/>
  <c r="BP5468" i="4"/>
  <c r="BP5469" i="4"/>
  <c r="BP5470" i="4"/>
  <c r="BP5471" i="4"/>
  <c r="BP5472" i="4"/>
  <c r="BP5473" i="4"/>
  <c r="BP5474" i="4"/>
  <c r="BP5475" i="4"/>
  <c r="BP5476" i="4"/>
  <c r="BP5477" i="4"/>
  <c r="BP5478" i="4"/>
  <c r="BP5479" i="4"/>
  <c r="BP5480" i="4"/>
  <c r="BP5481" i="4"/>
  <c r="BP5482" i="4"/>
  <c r="BP5483" i="4"/>
  <c r="BP5484" i="4"/>
  <c r="BP5485" i="4"/>
  <c r="BP5486" i="4"/>
  <c r="BP5487" i="4"/>
  <c r="BP5488" i="4"/>
  <c r="BP5489" i="4"/>
  <c r="BP5490" i="4"/>
  <c r="BP5491" i="4"/>
  <c r="BP5492" i="4"/>
  <c r="BP5493" i="4"/>
  <c r="BP5494" i="4"/>
  <c r="BP5495" i="4"/>
  <c r="BP5496" i="4"/>
  <c r="BP5497" i="4"/>
  <c r="BP5498" i="4"/>
  <c r="BP5499" i="4"/>
  <c r="BP5500" i="4"/>
  <c r="BP5501" i="4"/>
  <c r="BP5502" i="4"/>
  <c r="BP5503" i="4"/>
  <c r="BP5504" i="4"/>
  <c r="BP5505" i="4"/>
  <c r="BP5506" i="4"/>
  <c r="BP5507" i="4"/>
  <c r="BP5508" i="4"/>
  <c r="BP5509" i="4"/>
  <c r="BP5510" i="4"/>
  <c r="BP5511" i="4"/>
  <c r="BP5512" i="4"/>
  <c r="BP5513" i="4"/>
  <c r="BP5514" i="4"/>
  <c r="BP5515" i="4"/>
  <c r="BP5516" i="4"/>
  <c r="BP5517" i="4"/>
  <c r="BP5518" i="4"/>
  <c r="BP5519" i="4"/>
  <c r="BP5520" i="4"/>
  <c r="BP5521" i="4"/>
  <c r="BP5522" i="4"/>
  <c r="BP5523" i="4"/>
  <c r="BP5524" i="4"/>
  <c r="BP5525" i="4"/>
  <c r="BP5526" i="4"/>
  <c r="BP5527" i="4"/>
  <c r="BP5528" i="4"/>
  <c r="BP5529" i="4"/>
  <c r="BP5530" i="4"/>
  <c r="BP5531" i="4"/>
  <c r="BP5532" i="4"/>
  <c r="BP5533" i="4"/>
  <c r="BP5534" i="4"/>
  <c r="BP5535" i="4"/>
  <c r="BP5536" i="4"/>
  <c r="BP5537" i="4"/>
  <c r="BP5538" i="4"/>
  <c r="BP5539" i="4"/>
  <c r="BP5540" i="4"/>
  <c r="BP5541" i="4"/>
  <c r="BP5542" i="4"/>
  <c r="BP5543" i="4"/>
  <c r="BP5544" i="4"/>
  <c r="BP5545" i="4"/>
  <c r="BP5546" i="4"/>
  <c r="BP5547" i="4"/>
  <c r="BP5548" i="4"/>
  <c r="BP5549" i="4"/>
  <c r="BP5550" i="4"/>
  <c r="BP5551" i="4"/>
  <c r="BP5552" i="4"/>
  <c r="BP5553" i="4"/>
  <c r="BP5554" i="4"/>
  <c r="BP5555" i="4"/>
  <c r="BP5556" i="4"/>
  <c r="BP5557" i="4"/>
  <c r="BP5558" i="4"/>
  <c r="BP5559" i="4"/>
  <c r="BP5560" i="4"/>
  <c r="BP5561" i="4"/>
  <c r="BP5562" i="4"/>
  <c r="BP5563" i="4"/>
  <c r="BP5564" i="4"/>
  <c r="BP5565" i="4"/>
  <c r="BP5566" i="4"/>
  <c r="BP5567" i="4"/>
  <c r="BP5568" i="4"/>
  <c r="BP5569" i="4"/>
  <c r="BP5570" i="4"/>
  <c r="BP5571" i="4"/>
  <c r="BP5572" i="4"/>
  <c r="BP5573" i="4"/>
  <c r="BP5574" i="4"/>
  <c r="BP5575" i="4"/>
  <c r="BP5576" i="4"/>
  <c r="BP5577" i="4"/>
  <c r="BP5578" i="4"/>
  <c r="BP5579" i="4"/>
  <c r="BP5580" i="4"/>
  <c r="BP5581" i="4"/>
  <c r="BP5582" i="4"/>
  <c r="BP5583" i="4"/>
  <c r="BP5584" i="4"/>
  <c r="BP5585" i="4"/>
  <c r="BP5586" i="4"/>
  <c r="BP5587" i="4"/>
  <c r="BP5588" i="4"/>
  <c r="BP5589" i="4"/>
  <c r="BP5590" i="4"/>
  <c r="BP5591" i="4"/>
  <c r="BP5592" i="4"/>
  <c r="BP5593" i="4"/>
  <c r="BP5594" i="4"/>
  <c r="BP5595" i="4"/>
  <c r="BP5596" i="4"/>
  <c r="BP5597" i="4"/>
  <c r="BP5598" i="4"/>
  <c r="BP5599" i="4"/>
  <c r="BP5600" i="4"/>
  <c r="BP5601" i="4"/>
  <c r="BP5602" i="4"/>
  <c r="BP5603" i="4"/>
  <c r="BP5604" i="4"/>
  <c r="BP5605" i="4"/>
  <c r="BP5606" i="4"/>
  <c r="BP5607" i="4"/>
  <c r="BP5608" i="4"/>
  <c r="BP5609" i="4"/>
  <c r="BP5610" i="4"/>
  <c r="BP5611" i="4"/>
  <c r="BP5612" i="4"/>
  <c r="BP5613" i="4"/>
  <c r="BP5614" i="4"/>
  <c r="BP5615" i="4"/>
  <c r="BP5616" i="4"/>
  <c r="BP5617" i="4"/>
  <c r="BP5618" i="4"/>
  <c r="BP5619" i="4"/>
  <c r="BP5620" i="4"/>
  <c r="BP5621" i="4"/>
  <c r="BP5622" i="4"/>
  <c r="BP5623" i="4"/>
  <c r="BP5624" i="4"/>
  <c r="BP5625" i="4"/>
  <c r="BP5626" i="4"/>
  <c r="BP5627" i="4"/>
  <c r="BP5628" i="4"/>
  <c r="BP5629" i="4"/>
  <c r="BP5630" i="4"/>
  <c r="BP5631" i="4"/>
  <c r="BP5632" i="4"/>
  <c r="BP5633" i="4"/>
  <c r="BP5634" i="4"/>
  <c r="BP5635" i="4"/>
  <c r="BP5636" i="4"/>
  <c r="BP5637" i="4"/>
  <c r="BP5638" i="4"/>
  <c r="BP5639" i="4"/>
  <c r="BP5640" i="4"/>
  <c r="BP5641" i="4"/>
  <c r="BP5642" i="4"/>
  <c r="BP5643" i="4"/>
  <c r="BP5644" i="4"/>
  <c r="BP5645" i="4"/>
  <c r="BP5646" i="4"/>
  <c r="BP5647" i="4"/>
  <c r="BP5648" i="4"/>
  <c r="BP5649" i="4"/>
  <c r="BP5650" i="4"/>
  <c r="BP5651" i="4"/>
  <c r="BP5652" i="4"/>
  <c r="BP5653" i="4"/>
  <c r="BP5654" i="4"/>
  <c r="BP5655" i="4"/>
  <c r="BP5656" i="4"/>
  <c r="BP5657" i="4"/>
  <c r="BP5658" i="4"/>
  <c r="BP5659" i="4"/>
  <c r="BP5660" i="4"/>
  <c r="BP5661" i="4"/>
  <c r="BP5662" i="4"/>
  <c r="BP5663" i="4"/>
  <c r="BP5664" i="4"/>
  <c r="BP5665" i="4"/>
  <c r="BP5666" i="4"/>
  <c r="BP5667" i="4"/>
  <c r="BP5668" i="4"/>
  <c r="BP5669" i="4"/>
  <c r="BP5670" i="4"/>
  <c r="BP5671" i="4"/>
  <c r="BP5672" i="4"/>
  <c r="BP5673" i="4"/>
  <c r="BP5674" i="4"/>
  <c r="BP5675" i="4"/>
  <c r="BP5676" i="4"/>
  <c r="BP5677" i="4"/>
  <c r="BP5678" i="4"/>
  <c r="BP5679" i="4"/>
  <c r="BP5680" i="4"/>
  <c r="BP5681" i="4"/>
  <c r="BP5682" i="4"/>
  <c r="BP5683" i="4"/>
  <c r="BP5684" i="4"/>
  <c r="BP5685" i="4"/>
  <c r="BP5686" i="4"/>
  <c r="BP5687" i="4"/>
  <c r="BP5688" i="4"/>
  <c r="BP5689" i="4"/>
  <c r="BP5690" i="4"/>
  <c r="BP5691" i="4"/>
  <c r="BP5692" i="4"/>
  <c r="BP5693" i="4"/>
  <c r="BP5694" i="4"/>
  <c r="BP5695" i="4"/>
  <c r="BP5696" i="4"/>
  <c r="BP5697" i="4"/>
  <c r="BP5698" i="4"/>
  <c r="BP5699" i="4"/>
  <c r="BP5700" i="4"/>
  <c r="BP5701" i="4"/>
  <c r="BP5702" i="4"/>
  <c r="BP5703" i="4"/>
  <c r="BP5704" i="4"/>
  <c r="BP5705" i="4"/>
  <c r="BP5706" i="4"/>
  <c r="BP5707" i="4"/>
  <c r="BP5708" i="4"/>
  <c r="BP5709" i="4"/>
  <c r="BP5710" i="4"/>
  <c r="BP5711" i="4"/>
  <c r="BP5712" i="4"/>
  <c r="BP5713" i="4"/>
  <c r="BP5714" i="4"/>
  <c r="BP5715" i="4"/>
  <c r="BP5716" i="4"/>
  <c r="BP5717" i="4"/>
  <c r="BP5718" i="4"/>
  <c r="BP5719" i="4"/>
  <c r="BP5720" i="4"/>
  <c r="BP5721" i="4"/>
  <c r="BP5722" i="4"/>
  <c r="BP5723" i="4"/>
  <c r="BP5724" i="4"/>
  <c r="BP5725" i="4"/>
  <c r="BP5726" i="4"/>
  <c r="BP5727" i="4"/>
  <c r="BP5728" i="4"/>
  <c r="BP5729" i="4"/>
  <c r="BP5730" i="4"/>
  <c r="BP5731" i="4"/>
  <c r="BP5732" i="4"/>
  <c r="BP5733" i="4"/>
  <c r="BP5734" i="4"/>
  <c r="BP5735" i="4"/>
  <c r="BP5736" i="4"/>
  <c r="BP5737" i="4"/>
  <c r="BP5738" i="4"/>
  <c r="BP5739" i="4"/>
  <c r="BP5740" i="4"/>
  <c r="BP5741" i="4"/>
  <c r="BP5742" i="4"/>
  <c r="BP5743" i="4"/>
  <c r="BP5744" i="4"/>
  <c r="BP5745" i="4"/>
  <c r="BP5746" i="4"/>
  <c r="BP5747" i="4"/>
  <c r="BP5748" i="4"/>
  <c r="BP5749" i="4"/>
  <c r="BP5750" i="4"/>
  <c r="BP5751" i="4"/>
  <c r="BP5752" i="4"/>
  <c r="BP5753" i="4"/>
  <c r="BP5754" i="4"/>
  <c r="BP5755" i="4"/>
  <c r="BP5756" i="4"/>
  <c r="BP5757" i="4"/>
  <c r="BP5758" i="4"/>
  <c r="BP5759" i="4"/>
  <c r="BP5760" i="4"/>
  <c r="BP5761" i="4"/>
  <c r="BP5762" i="4"/>
  <c r="BP5763" i="4"/>
  <c r="BP5764" i="4"/>
  <c r="BP5765" i="4"/>
  <c r="BP5766" i="4"/>
  <c r="BP5767" i="4"/>
  <c r="BP5768" i="4"/>
  <c r="BP5769" i="4"/>
  <c r="BP5770" i="4"/>
  <c r="BP5771" i="4"/>
  <c r="BP5772" i="4"/>
  <c r="BP5773" i="4"/>
  <c r="BP5774" i="4"/>
  <c r="BP5775" i="4"/>
  <c r="BP5776" i="4"/>
  <c r="BP5777" i="4"/>
  <c r="BP5778" i="4"/>
  <c r="BP5779" i="4"/>
  <c r="BP5780" i="4"/>
  <c r="BP5781" i="4"/>
  <c r="BP5782" i="4"/>
  <c r="BP5783" i="4"/>
  <c r="BP5784" i="4"/>
  <c r="BP5785" i="4"/>
  <c r="BP5786" i="4"/>
  <c r="BP5787" i="4"/>
  <c r="BP5788" i="4"/>
  <c r="BP5789" i="4"/>
  <c r="BP5790" i="4"/>
  <c r="BP5791" i="4"/>
  <c r="BP5792" i="4"/>
  <c r="BP5793" i="4"/>
  <c r="BP5794" i="4"/>
  <c r="BP5795" i="4"/>
  <c r="BP5796" i="4"/>
  <c r="BP5797" i="4"/>
  <c r="BP5798" i="4"/>
  <c r="BP5799" i="4"/>
  <c r="BP5800" i="4"/>
  <c r="BP5801" i="4"/>
  <c r="BP5802" i="4"/>
  <c r="BP5803" i="4"/>
  <c r="BP5804" i="4"/>
  <c r="BP5805" i="4"/>
  <c r="BP5806" i="4"/>
  <c r="BP5807" i="4"/>
  <c r="BP5808" i="4"/>
  <c r="BP5809" i="4"/>
  <c r="BP5810" i="4"/>
  <c r="BP5811" i="4"/>
  <c r="BP5812" i="4"/>
  <c r="BP5813" i="4"/>
  <c r="BP5814" i="4"/>
  <c r="BP5815" i="4"/>
  <c r="BP5816" i="4"/>
  <c r="BP5817" i="4"/>
  <c r="BP5818" i="4"/>
  <c r="BP5819" i="4"/>
  <c r="BP5820" i="4"/>
  <c r="BP5821" i="4"/>
  <c r="BP5822" i="4"/>
  <c r="BP5823" i="4"/>
  <c r="BP5824" i="4"/>
  <c r="BP5825" i="4"/>
  <c r="BP5826" i="4"/>
  <c r="BP5827" i="4"/>
  <c r="BP5828" i="4"/>
  <c r="BP5829" i="4"/>
  <c r="BP5830" i="4"/>
  <c r="BP5831" i="4"/>
  <c r="BP5832" i="4"/>
  <c r="BP5833" i="4"/>
  <c r="BP5834" i="4"/>
  <c r="BP5835" i="4"/>
  <c r="BP5836" i="4"/>
  <c r="BP5837" i="4"/>
  <c r="BP5838" i="4"/>
  <c r="BP5839" i="4"/>
  <c r="BP5840" i="4"/>
  <c r="BP5841" i="4"/>
  <c r="BP5842" i="4"/>
  <c r="BP5843" i="4"/>
  <c r="BP5844" i="4"/>
  <c r="BP5845" i="4"/>
  <c r="BP5846" i="4"/>
  <c r="BP5847" i="4"/>
  <c r="BP5848" i="4"/>
  <c r="BP5849" i="4"/>
  <c r="BP5850" i="4"/>
  <c r="BP5851" i="4"/>
  <c r="BP5852" i="4"/>
  <c r="BP5853" i="4"/>
  <c r="BP5854" i="4"/>
  <c r="BP5855" i="4"/>
  <c r="BP5856" i="4"/>
  <c r="BP5857" i="4"/>
  <c r="BP5858" i="4"/>
  <c r="BP5859" i="4"/>
  <c r="BP5860" i="4"/>
  <c r="BP5861" i="4"/>
  <c r="BP5862" i="4"/>
  <c r="BP5863" i="4"/>
  <c r="BP5864" i="4"/>
  <c r="BP5865" i="4"/>
  <c r="BP5866" i="4"/>
  <c r="BP5867" i="4"/>
  <c r="BP5868" i="4"/>
  <c r="BP5869" i="4"/>
  <c r="BP5870" i="4"/>
  <c r="BP5871" i="4"/>
  <c r="BP5872" i="4"/>
  <c r="BP5873" i="4"/>
  <c r="BP5874" i="4"/>
  <c r="BP5875" i="4"/>
  <c r="BP5876" i="4"/>
  <c r="BP5877" i="4"/>
  <c r="BP5878" i="4"/>
  <c r="BP5879" i="4"/>
  <c r="BP5880" i="4"/>
  <c r="BP5881" i="4"/>
  <c r="BP5882" i="4"/>
  <c r="BP5883" i="4"/>
  <c r="BP5884" i="4"/>
  <c r="BP5885" i="4"/>
  <c r="BP5886" i="4"/>
  <c r="BP5887" i="4"/>
  <c r="BP5888" i="4"/>
  <c r="BP5889" i="4"/>
  <c r="BP5890" i="4"/>
  <c r="BP5891" i="4"/>
  <c r="BP5892" i="4"/>
  <c r="BP5893" i="4"/>
  <c r="BP5894" i="4"/>
  <c r="BP5895" i="4"/>
  <c r="BP5896" i="4"/>
  <c r="BP5897" i="4"/>
  <c r="BP5898" i="4"/>
  <c r="BP5899" i="4"/>
  <c r="BP5900" i="4"/>
  <c r="BP5901" i="4"/>
  <c r="BP5902" i="4"/>
  <c r="BP5903" i="4"/>
  <c r="BP5904" i="4"/>
  <c r="BP5905" i="4"/>
  <c r="BP5906" i="4"/>
  <c r="BP5907" i="4"/>
  <c r="BP5908" i="4"/>
  <c r="BP5909" i="4"/>
  <c r="BP5910" i="4"/>
  <c r="BP5911" i="4"/>
  <c r="BP5912" i="4"/>
  <c r="BP5913" i="4"/>
  <c r="BP5914" i="4"/>
  <c r="BP5915" i="4"/>
  <c r="BP5916" i="4"/>
  <c r="BP5917" i="4"/>
  <c r="BP5918" i="4"/>
  <c r="BP5919" i="4"/>
  <c r="BP5920" i="4"/>
  <c r="BP5921" i="4"/>
  <c r="BP5922" i="4"/>
  <c r="BP5923" i="4"/>
  <c r="BP5924" i="4"/>
  <c r="BP5925" i="4"/>
  <c r="BP5926" i="4"/>
  <c r="BP5927" i="4"/>
  <c r="BP5928" i="4"/>
  <c r="BP5929" i="4"/>
  <c r="BP5930" i="4"/>
  <c r="BP5931" i="4"/>
  <c r="BP5932" i="4"/>
  <c r="BP5933" i="4"/>
  <c r="BP5934" i="4"/>
  <c r="BP5935" i="4"/>
  <c r="BP5936" i="4"/>
  <c r="BP5937" i="4"/>
  <c r="BP5938" i="4"/>
  <c r="BP5939" i="4"/>
  <c r="BP5940" i="4"/>
  <c r="BP5941" i="4"/>
  <c r="BP5942" i="4"/>
  <c r="BP5943" i="4"/>
  <c r="BP5944" i="4"/>
  <c r="BP5945" i="4"/>
  <c r="BP5946" i="4"/>
  <c r="BP5947" i="4"/>
  <c r="BP5948" i="4"/>
  <c r="BP5949" i="4"/>
  <c r="BP5950" i="4"/>
  <c r="BP5951" i="4"/>
  <c r="BP5952" i="4"/>
  <c r="BP5953" i="4"/>
  <c r="BP5954" i="4"/>
  <c r="BP5955" i="4"/>
  <c r="BP5956" i="4"/>
  <c r="BP5957" i="4"/>
  <c r="BP5958" i="4"/>
  <c r="BP5959" i="4"/>
  <c r="BP5960" i="4"/>
  <c r="BP5961" i="4"/>
  <c r="BP5962" i="4"/>
  <c r="BP5963" i="4"/>
  <c r="BP5964" i="4"/>
  <c r="BP5965" i="4"/>
  <c r="BP5966" i="4"/>
  <c r="BP5967" i="4"/>
  <c r="BP5968" i="4"/>
  <c r="BP5969" i="4"/>
  <c r="BP5970" i="4"/>
  <c r="BP5971" i="4"/>
  <c r="BP5972" i="4"/>
  <c r="BP5973" i="4"/>
  <c r="BP5974" i="4"/>
  <c r="BP5975" i="4"/>
  <c r="BP5976" i="4"/>
  <c r="BP5977" i="4"/>
  <c r="BP5978" i="4"/>
  <c r="BP5979" i="4"/>
  <c r="BP5980" i="4"/>
  <c r="BP5981" i="4"/>
  <c r="BP5982" i="4"/>
  <c r="BP5983" i="4"/>
  <c r="BP5984" i="4"/>
  <c r="BP5985" i="4"/>
  <c r="BP5986" i="4"/>
  <c r="BP5987" i="4"/>
  <c r="BP5988" i="4"/>
  <c r="BP5989" i="4"/>
  <c r="BP5990" i="4"/>
  <c r="BP5991" i="4"/>
  <c r="BP5992" i="4"/>
  <c r="BP5993" i="4"/>
  <c r="BP5994" i="4"/>
  <c r="BP5995" i="4"/>
  <c r="BP5996" i="4"/>
  <c r="BP5997" i="4"/>
  <c r="BP5998" i="4"/>
  <c r="BP5999" i="4"/>
  <c r="BP6000" i="4"/>
  <c r="BP6001" i="4"/>
  <c r="BP6002" i="4"/>
  <c r="BP6003" i="4"/>
  <c r="BP6004" i="4"/>
  <c r="BP6005" i="4"/>
  <c r="BP6006" i="4"/>
  <c r="BP6007" i="4"/>
  <c r="BP6008" i="4"/>
  <c r="BP6009" i="4"/>
  <c r="BP6010" i="4"/>
  <c r="BP6011" i="4"/>
  <c r="BP6012" i="4"/>
  <c r="BP6013" i="4"/>
  <c r="BP6014" i="4"/>
  <c r="BP6015" i="4"/>
  <c r="BP6016" i="4"/>
  <c r="BP6017" i="4"/>
  <c r="BP6018" i="4"/>
  <c r="BP6019" i="4"/>
  <c r="BP6020" i="4"/>
  <c r="BP6021" i="4"/>
  <c r="BP6022" i="4"/>
  <c r="BP6023" i="4"/>
  <c r="BP6024" i="4"/>
  <c r="BP6025" i="4"/>
  <c r="BP6026" i="4"/>
  <c r="BP6027" i="4"/>
  <c r="BP6028" i="4"/>
  <c r="BP6029" i="4"/>
  <c r="BP6030" i="4"/>
  <c r="BP6031" i="4"/>
  <c r="BP6032" i="4"/>
  <c r="BP6033" i="4"/>
  <c r="BP6034" i="4"/>
  <c r="BP6035" i="4"/>
  <c r="BP6036" i="4"/>
  <c r="BP6037" i="4"/>
  <c r="BP6038" i="4"/>
  <c r="BP6039" i="4"/>
  <c r="BP6040" i="4"/>
  <c r="BP6041" i="4"/>
  <c r="BP6042" i="4"/>
  <c r="BP6043" i="4"/>
  <c r="BP6044" i="4"/>
  <c r="BP6045" i="4"/>
  <c r="BP6046" i="4"/>
  <c r="BP6047" i="4"/>
  <c r="BP6048" i="4"/>
  <c r="BP6049" i="4"/>
  <c r="BP6050" i="4"/>
  <c r="BP6051" i="4"/>
  <c r="BP6052" i="4"/>
  <c r="BP6053" i="4"/>
  <c r="BP6054" i="4"/>
  <c r="BP6055" i="4"/>
  <c r="BP6056" i="4"/>
  <c r="BP6057" i="4"/>
  <c r="BP6058" i="4"/>
  <c r="BP6059" i="4"/>
  <c r="BP6060" i="4"/>
  <c r="BP6061" i="4"/>
  <c r="BP6062" i="4"/>
  <c r="BP6063" i="4"/>
  <c r="BP6064" i="4"/>
  <c r="BP6065" i="4"/>
  <c r="BP6066" i="4"/>
  <c r="BP6067" i="4"/>
  <c r="BP6068" i="4"/>
  <c r="BP6069" i="4"/>
  <c r="BP6070" i="4"/>
  <c r="BP6071" i="4"/>
  <c r="BP6072" i="4"/>
  <c r="BP6073" i="4"/>
  <c r="BP6074" i="4"/>
  <c r="BP6075" i="4"/>
  <c r="BP6076" i="4"/>
  <c r="BP6077" i="4"/>
  <c r="BP6078" i="4"/>
  <c r="BP6079" i="4"/>
  <c r="BP6080" i="4"/>
  <c r="BP6081" i="4"/>
  <c r="BP6082" i="4"/>
  <c r="BP6083" i="4"/>
  <c r="BP6084" i="4"/>
  <c r="BP6085" i="4"/>
  <c r="BP6086" i="4"/>
  <c r="BP6087" i="4"/>
  <c r="BP6088" i="4"/>
  <c r="BP6089" i="4"/>
  <c r="BP6090" i="4"/>
  <c r="BP6091" i="4"/>
  <c r="BP6092" i="4"/>
  <c r="BP6093" i="4"/>
  <c r="BP6094" i="4"/>
  <c r="BP6095" i="4"/>
  <c r="BP6096" i="4"/>
  <c r="BP6097" i="4"/>
  <c r="BP6098" i="4"/>
  <c r="BP6099" i="4"/>
  <c r="BP6100" i="4"/>
  <c r="BP6101" i="4"/>
  <c r="BP6102" i="4"/>
  <c r="BP6103" i="4"/>
  <c r="BP6104" i="4"/>
  <c r="BP6105" i="4"/>
  <c r="BP6106" i="4"/>
  <c r="BP6107" i="4"/>
  <c r="BP6108" i="4"/>
  <c r="BP6109" i="4"/>
  <c r="BP6110" i="4"/>
  <c r="BP6111" i="4"/>
  <c r="BP6112" i="4"/>
  <c r="BP6113" i="4"/>
  <c r="BP6114" i="4"/>
  <c r="BP6115" i="4"/>
  <c r="BP6116" i="4"/>
  <c r="BP6117" i="4"/>
  <c r="BP6118" i="4"/>
  <c r="BP6119" i="4"/>
  <c r="BP6120" i="4"/>
  <c r="BP6121" i="4"/>
  <c r="BP6122" i="4"/>
  <c r="BP6123" i="4"/>
  <c r="BP6124" i="4"/>
  <c r="BP6125" i="4"/>
  <c r="BP6126" i="4"/>
  <c r="BP6127" i="4"/>
  <c r="BP6128" i="4"/>
  <c r="BP6129" i="4"/>
  <c r="BP6130" i="4"/>
  <c r="BP6131" i="4"/>
  <c r="BP6132" i="4"/>
  <c r="BP6133" i="4"/>
  <c r="BP6134" i="4"/>
  <c r="BP6135" i="4"/>
  <c r="BP6136" i="4"/>
  <c r="BP6137" i="4"/>
  <c r="BP6138" i="4"/>
  <c r="BP6139" i="4"/>
  <c r="BP6140" i="4"/>
  <c r="BP6141" i="4"/>
  <c r="BP6142" i="4"/>
  <c r="BP6143" i="4"/>
  <c r="BP6144" i="4"/>
  <c r="BP6145" i="4"/>
  <c r="BP6146" i="4"/>
  <c r="BP6147" i="4"/>
  <c r="BP6148" i="4"/>
  <c r="BP6149" i="4"/>
  <c r="BP6150" i="4"/>
  <c r="BP6151" i="4"/>
  <c r="BP6152" i="4"/>
  <c r="BP6153" i="4"/>
  <c r="BP6154" i="4"/>
  <c r="BP6155" i="4"/>
  <c r="BP6156" i="4"/>
  <c r="BP6157" i="4"/>
  <c r="BP6158" i="4"/>
  <c r="BP6159" i="4"/>
  <c r="BP6160" i="4"/>
  <c r="BP6161" i="4"/>
  <c r="BP6162" i="4"/>
  <c r="BP6163" i="4"/>
  <c r="BP6164" i="4"/>
  <c r="BP6165" i="4"/>
  <c r="BP6166" i="4"/>
  <c r="BP6167" i="4"/>
  <c r="BP6168" i="4"/>
  <c r="BP6169" i="4"/>
  <c r="BP6170" i="4"/>
  <c r="BP6171" i="4"/>
  <c r="BP6172" i="4"/>
  <c r="BP6173" i="4"/>
  <c r="BP6174" i="4"/>
  <c r="BP6175" i="4"/>
  <c r="BP6176" i="4"/>
  <c r="BP6177" i="4"/>
  <c r="BP6178" i="4"/>
  <c r="BP6179" i="4"/>
  <c r="BP6180" i="4"/>
  <c r="BP6181" i="4"/>
  <c r="BP6182" i="4"/>
  <c r="BP6183" i="4"/>
  <c r="BP6184" i="4"/>
  <c r="BP6185" i="4"/>
  <c r="BP6186" i="4"/>
  <c r="BP6187" i="4"/>
  <c r="BP6188" i="4"/>
  <c r="BP6189" i="4"/>
  <c r="BP6190" i="4"/>
  <c r="BP6191" i="4"/>
  <c r="BP6192" i="4"/>
  <c r="BP6193" i="4"/>
  <c r="BP6194" i="4"/>
  <c r="BP6195" i="4"/>
  <c r="BP6196" i="4"/>
  <c r="BP6197" i="4"/>
  <c r="BP6198" i="4"/>
  <c r="BP6199" i="4"/>
  <c r="BP6200" i="4"/>
  <c r="BP6201" i="4"/>
  <c r="BP6202" i="4"/>
  <c r="BP6203" i="4"/>
  <c r="BP6204" i="4"/>
  <c r="BP6205" i="4"/>
  <c r="BP6206" i="4"/>
  <c r="BP6207" i="4"/>
  <c r="BP6208" i="4"/>
  <c r="BP6209" i="4"/>
  <c r="BP6210" i="4"/>
  <c r="BP6211" i="4"/>
  <c r="BP6212" i="4"/>
  <c r="BP6213" i="4"/>
  <c r="BP6214" i="4"/>
  <c r="BP6215" i="4"/>
  <c r="BP6216" i="4"/>
  <c r="BP6217" i="4"/>
  <c r="BP6218" i="4"/>
  <c r="BP6219" i="4"/>
  <c r="BP6220" i="4"/>
  <c r="BP6221" i="4"/>
  <c r="BP6222" i="4"/>
  <c r="BP6223" i="4"/>
  <c r="BP6224" i="4"/>
  <c r="BP6225" i="4"/>
  <c r="BP6226" i="4"/>
  <c r="BP6227" i="4"/>
  <c r="BP6228" i="4"/>
  <c r="BP6229" i="4"/>
  <c r="BP6230" i="4"/>
  <c r="BP6231" i="4"/>
  <c r="BP6232" i="4"/>
  <c r="BP6233" i="4"/>
  <c r="BP6234" i="4"/>
  <c r="BP6235" i="4"/>
  <c r="BP6236" i="4"/>
  <c r="BP6237" i="4"/>
  <c r="BP6238" i="4"/>
  <c r="BP6239" i="4"/>
  <c r="BP6240" i="4"/>
  <c r="BP6241" i="4"/>
  <c r="BP6242" i="4"/>
  <c r="BP6243" i="4"/>
  <c r="BP6244" i="4"/>
  <c r="BP6245" i="4"/>
  <c r="BP6246" i="4"/>
  <c r="BP6247" i="4"/>
  <c r="BP6248" i="4"/>
  <c r="BP6249" i="4"/>
  <c r="BP6250" i="4"/>
  <c r="BP6251" i="4"/>
  <c r="BP6252" i="4"/>
  <c r="BP6253" i="4"/>
  <c r="BP6254" i="4"/>
  <c r="BP6255" i="4"/>
  <c r="BP6256" i="4"/>
  <c r="BP6257" i="4"/>
  <c r="BP6258" i="4"/>
  <c r="BP6259" i="4"/>
  <c r="BP6260" i="4"/>
  <c r="BP6261" i="4"/>
  <c r="BP6262" i="4"/>
  <c r="BP6263" i="4"/>
  <c r="BP6264" i="4"/>
  <c r="BP6265" i="4"/>
  <c r="BP6266" i="4"/>
  <c r="BP6267" i="4"/>
  <c r="BP6268" i="4"/>
  <c r="BP6269" i="4"/>
  <c r="BP6270" i="4"/>
  <c r="BP6271" i="4"/>
  <c r="BP6272" i="4"/>
  <c r="BP6273" i="4"/>
  <c r="BP6274" i="4"/>
  <c r="BP6275" i="4"/>
  <c r="BP6276" i="4"/>
  <c r="BP6277" i="4"/>
  <c r="BP6278" i="4"/>
  <c r="BP6279" i="4"/>
  <c r="BP6280" i="4"/>
  <c r="BP6281" i="4"/>
  <c r="BP6282" i="4"/>
  <c r="BP6283" i="4"/>
  <c r="BP6284" i="4"/>
  <c r="BP6285" i="4"/>
  <c r="BP6286" i="4"/>
  <c r="BP6287" i="4"/>
  <c r="BP6288" i="4"/>
  <c r="BP6289" i="4"/>
  <c r="BP6290" i="4"/>
  <c r="BP6291" i="4"/>
  <c r="BP6292" i="4"/>
  <c r="BP6293" i="4"/>
  <c r="BP6294" i="4"/>
  <c r="BP6295" i="4"/>
  <c r="BP6296" i="4"/>
  <c r="BP6297" i="4"/>
  <c r="BP6298" i="4"/>
  <c r="BP6299" i="4"/>
  <c r="BP6300" i="4"/>
  <c r="BP6301" i="4"/>
  <c r="BP6302" i="4"/>
  <c r="BP6303" i="4"/>
  <c r="BP6304" i="4"/>
  <c r="BP6305" i="4"/>
  <c r="BP6306" i="4"/>
  <c r="BP6307" i="4"/>
  <c r="BP6308" i="4"/>
  <c r="BP6309" i="4"/>
  <c r="BP6310" i="4"/>
  <c r="BP6311" i="4"/>
  <c r="BP6312" i="4"/>
  <c r="BP6313" i="4"/>
  <c r="BP6314" i="4"/>
  <c r="BP6315" i="4"/>
  <c r="BP6316" i="4"/>
  <c r="BP6317" i="4"/>
  <c r="BP6318" i="4"/>
  <c r="BP6319" i="4"/>
  <c r="BP6320" i="4"/>
  <c r="BP6321" i="4"/>
  <c r="BP6322" i="4"/>
  <c r="BP6323" i="4"/>
  <c r="BP6324" i="4"/>
  <c r="BP6325" i="4"/>
  <c r="BP6326" i="4"/>
  <c r="BP6327" i="4"/>
  <c r="BP6328" i="4"/>
  <c r="BP6329" i="4"/>
  <c r="BP6330" i="4"/>
  <c r="BP6331" i="4"/>
  <c r="BP6332" i="4"/>
  <c r="BP6333" i="4"/>
  <c r="BP6334" i="4"/>
  <c r="BP6335" i="4"/>
  <c r="BP6336" i="4"/>
  <c r="BP6337" i="4"/>
  <c r="BP6338" i="4"/>
  <c r="BP6339" i="4"/>
  <c r="BP6340" i="4"/>
  <c r="BP6341" i="4"/>
  <c r="BP6342" i="4"/>
  <c r="BP6343" i="4"/>
  <c r="BP6344" i="4"/>
  <c r="BP6345" i="4"/>
  <c r="BP6346" i="4"/>
  <c r="BP6347" i="4"/>
  <c r="BP6348" i="4"/>
  <c r="BP6349" i="4"/>
  <c r="BP6350" i="4"/>
  <c r="BP6351" i="4"/>
  <c r="BP6352" i="4"/>
  <c r="BP6353" i="4"/>
  <c r="BP6354" i="4"/>
  <c r="BP6355" i="4"/>
  <c r="BP6356" i="4"/>
  <c r="BP6357" i="4"/>
  <c r="BP6358" i="4"/>
  <c r="BP6359" i="4"/>
  <c r="BP6360" i="4"/>
  <c r="BP6361" i="4"/>
  <c r="BP6362" i="4"/>
  <c r="BP6363" i="4"/>
  <c r="BP6364" i="4"/>
  <c r="BP6365" i="4"/>
  <c r="BP6366" i="4"/>
  <c r="BP6367" i="4"/>
  <c r="BP6368" i="4"/>
  <c r="BP6369" i="4"/>
  <c r="BP6370" i="4"/>
  <c r="BP6371" i="4"/>
  <c r="BP6372" i="4"/>
  <c r="BP6373" i="4"/>
  <c r="BP6374" i="4"/>
  <c r="BP6375" i="4"/>
  <c r="BP6376" i="4"/>
  <c r="BP6377" i="4"/>
  <c r="BP6378" i="4"/>
  <c r="BP6379" i="4"/>
  <c r="BP6380" i="4"/>
  <c r="BP6381" i="4"/>
  <c r="BP6382" i="4"/>
  <c r="BP6383" i="4"/>
  <c r="BP6384" i="4"/>
  <c r="BP6385" i="4"/>
  <c r="BP6386" i="4"/>
  <c r="BP6387" i="4"/>
  <c r="BP6388" i="4"/>
  <c r="BP6389" i="4"/>
  <c r="BP6390" i="4"/>
  <c r="BP6391" i="4"/>
  <c r="BP6392" i="4"/>
  <c r="BP6393" i="4"/>
  <c r="BP6394" i="4"/>
  <c r="BP6395" i="4"/>
  <c r="BP6396" i="4"/>
  <c r="BP6397" i="4"/>
  <c r="BP6398" i="4"/>
  <c r="BP6399" i="4"/>
  <c r="BP6400" i="4"/>
  <c r="BP6401" i="4"/>
  <c r="BP6402" i="4"/>
  <c r="BP6403" i="4"/>
  <c r="BP6404" i="4"/>
  <c r="BP6405" i="4"/>
  <c r="BP6406" i="4"/>
  <c r="BP6407" i="4"/>
  <c r="BP6408" i="4"/>
  <c r="BP6409" i="4"/>
  <c r="BP6410" i="4"/>
  <c r="BP6411" i="4"/>
  <c r="BP6412" i="4"/>
  <c r="BP6413" i="4"/>
  <c r="BP6414" i="4"/>
  <c r="BP6415" i="4"/>
  <c r="BP6416" i="4"/>
  <c r="BP6417" i="4"/>
  <c r="BP6418" i="4"/>
  <c r="BP6419" i="4"/>
  <c r="BP6420" i="4"/>
  <c r="BP6421" i="4"/>
  <c r="BP6422" i="4"/>
  <c r="BP6423" i="4"/>
  <c r="BP6424" i="4"/>
  <c r="BP6425" i="4"/>
  <c r="BP6426" i="4"/>
  <c r="BP6427" i="4"/>
  <c r="BP6428" i="4"/>
  <c r="BP6429" i="4"/>
  <c r="BP6430" i="4"/>
  <c r="BP6431" i="4"/>
  <c r="BP6432" i="4"/>
  <c r="BP6433" i="4"/>
  <c r="BP6434" i="4"/>
  <c r="BP6435" i="4"/>
  <c r="BP6436" i="4"/>
  <c r="BP6437" i="4"/>
  <c r="BP6438" i="4"/>
  <c r="BP6439" i="4"/>
  <c r="BP6440" i="4"/>
  <c r="BP6441" i="4"/>
  <c r="BP6442" i="4"/>
  <c r="BP6443" i="4"/>
  <c r="BP6444" i="4"/>
  <c r="BP6445" i="4"/>
  <c r="BP6446" i="4"/>
  <c r="BP6447" i="4"/>
  <c r="BP6448" i="4"/>
  <c r="BP6449" i="4"/>
  <c r="BP6450" i="4"/>
  <c r="BP6451" i="4"/>
  <c r="BP6452" i="4"/>
  <c r="BP6453" i="4"/>
  <c r="BP6454" i="4"/>
  <c r="BP6455" i="4"/>
  <c r="BP6456" i="4"/>
  <c r="BP6457" i="4"/>
  <c r="BP6458" i="4"/>
  <c r="BP6459" i="4"/>
  <c r="BP6460" i="4"/>
  <c r="BP6461" i="4"/>
  <c r="BP6462" i="4"/>
  <c r="BP6463" i="4"/>
  <c r="BP6464" i="4"/>
  <c r="BP6465" i="4"/>
  <c r="BP6466" i="4"/>
  <c r="BP6467" i="4"/>
  <c r="BP6468" i="4"/>
  <c r="BP6469" i="4"/>
  <c r="BP6470" i="4"/>
  <c r="BP6471" i="4"/>
  <c r="BP6472" i="4"/>
  <c r="BP6473" i="4"/>
  <c r="BP6474" i="4"/>
  <c r="BP6475" i="4"/>
  <c r="BP6476" i="4"/>
  <c r="BP6477" i="4"/>
  <c r="BP6478" i="4"/>
  <c r="BP6479" i="4"/>
  <c r="BP6480" i="4"/>
  <c r="BP6481" i="4"/>
  <c r="BP6482" i="4"/>
  <c r="BP6483" i="4"/>
  <c r="BP6484" i="4"/>
  <c r="BP6485" i="4"/>
  <c r="BP6486" i="4"/>
  <c r="BP6487" i="4"/>
  <c r="BP6488" i="4"/>
  <c r="BP6489" i="4"/>
  <c r="BP6490" i="4"/>
  <c r="BP6491" i="4"/>
  <c r="BP6492" i="4"/>
  <c r="BP6493" i="4"/>
  <c r="BP6494" i="4"/>
  <c r="BP6495" i="4"/>
  <c r="BP6496" i="4"/>
  <c r="BP6497" i="4"/>
  <c r="BP6498" i="4"/>
  <c r="BP6499" i="4"/>
  <c r="BP6500" i="4"/>
  <c r="BP6501" i="4"/>
  <c r="BP6502" i="4"/>
  <c r="BP6503" i="4"/>
  <c r="BP6504" i="4"/>
  <c r="BP6505" i="4"/>
  <c r="BP6506" i="4"/>
  <c r="BP6507" i="4"/>
  <c r="BP6508" i="4"/>
  <c r="BP6509" i="4"/>
  <c r="BP6510" i="4"/>
  <c r="BP6511" i="4"/>
  <c r="BP6512" i="4"/>
  <c r="BP6513" i="4"/>
  <c r="BP6514" i="4"/>
  <c r="BP6515" i="4"/>
  <c r="BP6516" i="4"/>
  <c r="BP6517" i="4"/>
  <c r="BP6518" i="4"/>
  <c r="BP6519" i="4"/>
  <c r="BP6520" i="4"/>
  <c r="BP6521" i="4"/>
  <c r="BP6522" i="4"/>
  <c r="BP6523" i="4"/>
  <c r="BP6524" i="4"/>
  <c r="BP6525" i="4"/>
  <c r="BP6526" i="4"/>
  <c r="BP6527" i="4"/>
  <c r="BP6528" i="4"/>
  <c r="BP6529" i="4"/>
  <c r="BP6530" i="4"/>
  <c r="BP6531" i="4"/>
  <c r="BP6532" i="4"/>
  <c r="BP6533" i="4"/>
  <c r="BP6534" i="4"/>
  <c r="BP6535" i="4"/>
  <c r="BP6536" i="4"/>
  <c r="BP6537" i="4"/>
  <c r="BP6538" i="4"/>
  <c r="BP6539" i="4"/>
  <c r="BP6540" i="4"/>
  <c r="BP6541" i="4"/>
  <c r="BP6542" i="4"/>
  <c r="BP6543" i="4"/>
  <c r="BP6544" i="4"/>
  <c r="BP6545" i="4"/>
  <c r="BP6546" i="4"/>
  <c r="BP6547" i="4"/>
  <c r="BP6548" i="4"/>
  <c r="BP6549" i="4"/>
  <c r="BP6550" i="4"/>
  <c r="BP6551" i="4"/>
  <c r="BP6552" i="4"/>
  <c r="BP6553" i="4"/>
  <c r="BP6554" i="4"/>
  <c r="BP6555" i="4"/>
  <c r="BP6556" i="4"/>
  <c r="BP6557" i="4"/>
  <c r="BP6558" i="4"/>
  <c r="BP6559" i="4"/>
  <c r="BP6560" i="4"/>
  <c r="BP6561" i="4"/>
  <c r="BP6562" i="4"/>
  <c r="BP6563" i="4"/>
  <c r="BP6564" i="4"/>
  <c r="BP6565" i="4"/>
  <c r="BP6566" i="4"/>
  <c r="BP6567" i="4"/>
  <c r="BP6568" i="4"/>
  <c r="BP6569" i="4"/>
  <c r="BP6570" i="4"/>
  <c r="BP6571" i="4"/>
  <c r="BP6572" i="4"/>
  <c r="BP6573" i="4"/>
  <c r="BP6574" i="4"/>
  <c r="BP6575" i="4"/>
  <c r="BP6576" i="4"/>
  <c r="BP6577" i="4"/>
  <c r="BP6578" i="4"/>
  <c r="BP6579" i="4"/>
  <c r="BP6580" i="4"/>
  <c r="BP6581" i="4"/>
  <c r="BP6582" i="4"/>
  <c r="BP6583" i="4"/>
  <c r="BP6584" i="4"/>
  <c r="BP6585" i="4"/>
  <c r="BP6586" i="4"/>
  <c r="BP6587" i="4"/>
  <c r="BP6588" i="4"/>
  <c r="BP6589" i="4"/>
  <c r="BP6590" i="4"/>
  <c r="BP6591" i="4"/>
  <c r="BP6592" i="4"/>
  <c r="BP6593" i="4"/>
  <c r="BP6594" i="4"/>
  <c r="BP6595" i="4"/>
  <c r="BP6596" i="4"/>
  <c r="BP6597" i="4"/>
  <c r="BP6598" i="4"/>
  <c r="BP6599" i="4"/>
  <c r="BP6600" i="4"/>
  <c r="BP6601" i="4"/>
  <c r="BP6602" i="4"/>
  <c r="BP6603" i="4"/>
  <c r="BP6604" i="4"/>
  <c r="BP6605" i="4"/>
  <c r="BP6606" i="4"/>
  <c r="BP6607" i="4"/>
  <c r="BP6608" i="4"/>
  <c r="BP6609" i="4"/>
  <c r="BP6610" i="4"/>
  <c r="BP6611" i="4"/>
  <c r="BP6612" i="4"/>
  <c r="BP6613" i="4"/>
  <c r="BP6614" i="4"/>
  <c r="BP6615" i="4"/>
  <c r="BP6616" i="4"/>
  <c r="BP6617" i="4"/>
  <c r="BP6618" i="4"/>
  <c r="BP6619" i="4"/>
  <c r="BP6620" i="4"/>
  <c r="BP6621" i="4"/>
  <c r="BP6622" i="4"/>
  <c r="BP6623" i="4"/>
  <c r="BP6624" i="4"/>
  <c r="BP6625" i="4"/>
  <c r="BP6626" i="4"/>
  <c r="BP6627" i="4"/>
  <c r="BP6628" i="4"/>
  <c r="BP6629" i="4"/>
  <c r="BP6630" i="4"/>
  <c r="BP6631" i="4"/>
  <c r="BP6632" i="4"/>
  <c r="BP6633" i="4"/>
  <c r="BP6634" i="4"/>
  <c r="BP6635" i="4"/>
  <c r="BP6636" i="4"/>
  <c r="BP6637" i="4"/>
  <c r="BP6638" i="4"/>
  <c r="BP6639" i="4"/>
  <c r="BP6640" i="4"/>
  <c r="BP6641" i="4"/>
  <c r="BP6642" i="4"/>
  <c r="BP6643" i="4"/>
  <c r="BP6644" i="4"/>
  <c r="BP6645" i="4"/>
  <c r="BP6646" i="4"/>
  <c r="BP6647" i="4"/>
  <c r="BP6648" i="4"/>
  <c r="BP6649" i="4"/>
  <c r="BP6650" i="4"/>
  <c r="BP6651" i="4"/>
  <c r="BP6652" i="4"/>
  <c r="BP6653" i="4"/>
  <c r="BP6654" i="4"/>
  <c r="BP6655" i="4"/>
  <c r="BP6656" i="4"/>
  <c r="BP6657" i="4"/>
  <c r="BP6658" i="4"/>
  <c r="BP6659" i="4"/>
  <c r="BP6660" i="4"/>
  <c r="BP6661" i="4"/>
  <c r="BP6662" i="4"/>
  <c r="BP6663" i="4"/>
  <c r="BP6664" i="4"/>
  <c r="BP6665" i="4"/>
  <c r="BP6666" i="4"/>
  <c r="BP6667" i="4"/>
  <c r="BP6668" i="4"/>
  <c r="BP6669" i="4"/>
  <c r="BP6670" i="4"/>
  <c r="BP6671" i="4"/>
  <c r="BP6672" i="4"/>
  <c r="BP6673" i="4"/>
  <c r="BP6674" i="4"/>
  <c r="BP6675" i="4"/>
  <c r="BP6676" i="4"/>
  <c r="BP6677" i="4"/>
  <c r="BP6678" i="4"/>
  <c r="BP6679" i="4"/>
  <c r="BP6680" i="4"/>
  <c r="BP6681" i="4"/>
  <c r="BP6682" i="4"/>
  <c r="BP6683" i="4"/>
  <c r="BP6684" i="4"/>
  <c r="BP6685" i="4"/>
  <c r="BP6686" i="4"/>
  <c r="BP6687" i="4"/>
  <c r="BP6688" i="4"/>
  <c r="BP6689" i="4"/>
  <c r="BP6690" i="4"/>
  <c r="BP6691" i="4"/>
  <c r="BP6692" i="4"/>
  <c r="BP6693" i="4"/>
  <c r="BP6694" i="4"/>
  <c r="BP6695" i="4"/>
  <c r="BP6696" i="4"/>
  <c r="BP6697" i="4"/>
  <c r="BP6698" i="4"/>
  <c r="BP6699" i="4"/>
  <c r="BP6700" i="4"/>
  <c r="BP6701" i="4"/>
  <c r="BP6702" i="4"/>
  <c r="BP6703" i="4"/>
  <c r="BP6704" i="4"/>
  <c r="BP6705" i="4"/>
  <c r="BP6706" i="4"/>
  <c r="BP6707" i="4"/>
  <c r="BP6708" i="4"/>
  <c r="BP6709" i="4"/>
  <c r="BP6710" i="4"/>
  <c r="BP6711" i="4"/>
  <c r="BP6712" i="4"/>
  <c r="BP6713" i="4"/>
  <c r="BP6714" i="4"/>
  <c r="BP6715" i="4"/>
  <c r="BP6716" i="4"/>
  <c r="BP6717" i="4"/>
  <c r="BP6718" i="4"/>
  <c r="BP6719" i="4"/>
  <c r="BP6720" i="4"/>
  <c r="BP6721" i="4"/>
  <c r="BP6722" i="4"/>
  <c r="BP6723" i="4"/>
  <c r="BP6724" i="4"/>
  <c r="BP6725" i="4"/>
  <c r="BP6726" i="4"/>
  <c r="BP6727" i="4"/>
  <c r="BP6728" i="4"/>
  <c r="BP6729" i="4"/>
  <c r="BP6730" i="4"/>
  <c r="BP6731" i="4"/>
  <c r="BP6732" i="4"/>
  <c r="BP6733" i="4"/>
  <c r="BP6734" i="4"/>
  <c r="BP6735" i="4"/>
  <c r="BP6736" i="4"/>
  <c r="BP6737" i="4"/>
  <c r="BP6738" i="4"/>
  <c r="BP6739" i="4"/>
  <c r="BP6740" i="4"/>
  <c r="BP6741" i="4"/>
  <c r="BP6742" i="4"/>
  <c r="BP6743" i="4"/>
  <c r="BP6744" i="4"/>
  <c r="BP6745" i="4"/>
  <c r="BP6746" i="4"/>
  <c r="BP6747" i="4"/>
  <c r="BP6748" i="4"/>
  <c r="BP6749" i="4"/>
  <c r="BP6750" i="4"/>
  <c r="BP6751" i="4"/>
  <c r="BP6752" i="4"/>
  <c r="BP6753" i="4"/>
  <c r="BP6754" i="4"/>
  <c r="BP6755" i="4"/>
  <c r="BP6756" i="4"/>
  <c r="BP6757" i="4"/>
  <c r="BP6758" i="4"/>
  <c r="BP6759" i="4"/>
  <c r="BP6760" i="4"/>
  <c r="BP6761" i="4"/>
  <c r="BP6762" i="4"/>
  <c r="BP6763" i="4"/>
  <c r="BP6764" i="4"/>
  <c r="BP6765" i="4"/>
  <c r="BP6766" i="4"/>
  <c r="BP6767" i="4"/>
  <c r="BP6768" i="4"/>
  <c r="BP6769" i="4"/>
  <c r="BP6770" i="4"/>
  <c r="BP6771" i="4"/>
  <c r="BP6772" i="4"/>
  <c r="BP6773" i="4"/>
  <c r="BP6774" i="4"/>
  <c r="BP6775" i="4"/>
  <c r="BP6776" i="4"/>
  <c r="BP6777" i="4"/>
  <c r="BP6778" i="4"/>
  <c r="BP6779" i="4"/>
  <c r="BP6780" i="4"/>
  <c r="BP6781" i="4"/>
  <c r="BP6782" i="4"/>
  <c r="BP6783" i="4"/>
  <c r="BP6784" i="4"/>
  <c r="BP6785" i="4"/>
  <c r="BP6786" i="4"/>
  <c r="BP6787" i="4"/>
  <c r="BP6788" i="4"/>
  <c r="BP6789" i="4"/>
  <c r="BP6790" i="4"/>
  <c r="BP6791" i="4"/>
  <c r="BP6792" i="4"/>
  <c r="BP6793" i="4"/>
  <c r="BP6794" i="4"/>
  <c r="BP6795" i="4"/>
  <c r="BP6796" i="4"/>
  <c r="BP6797" i="4"/>
  <c r="BP6798" i="4"/>
  <c r="BP6799" i="4"/>
  <c r="BP6800" i="4"/>
  <c r="BP6801" i="4"/>
  <c r="BP6802" i="4"/>
  <c r="BP6803" i="4"/>
  <c r="BP6804" i="4"/>
  <c r="BP6805" i="4"/>
  <c r="BP6806" i="4"/>
  <c r="BP6807" i="4"/>
  <c r="BP6808" i="4"/>
  <c r="BP6809" i="4"/>
  <c r="BP6810" i="4"/>
  <c r="BP6811" i="4"/>
  <c r="BP6812" i="4"/>
  <c r="BP6813" i="4"/>
  <c r="BP6814" i="4"/>
  <c r="BP6815" i="4"/>
  <c r="BP6816" i="4"/>
  <c r="BP6817" i="4"/>
  <c r="BP6818" i="4"/>
  <c r="BP6819" i="4"/>
  <c r="BP6820" i="4"/>
  <c r="BP6821" i="4"/>
  <c r="BP6822" i="4"/>
  <c r="BP6823" i="4"/>
  <c r="BP6824" i="4"/>
  <c r="BP6825" i="4"/>
  <c r="BP6826" i="4"/>
  <c r="BP6827" i="4"/>
  <c r="BP6828" i="4"/>
  <c r="BP6829" i="4"/>
  <c r="BP6830" i="4"/>
  <c r="BP6831" i="4"/>
  <c r="BP6832" i="4"/>
  <c r="BP6833" i="4"/>
  <c r="BP6834" i="4"/>
  <c r="BP6835" i="4"/>
  <c r="BP6836" i="4"/>
  <c r="BP6837" i="4"/>
  <c r="BP6838" i="4"/>
  <c r="BP6839" i="4"/>
  <c r="BP6840" i="4"/>
  <c r="BP6841" i="4"/>
  <c r="BP6842" i="4"/>
  <c r="BP6843" i="4"/>
  <c r="BP6844" i="4"/>
  <c r="BP6845" i="4"/>
  <c r="BP6846" i="4"/>
  <c r="BP6847" i="4"/>
  <c r="BP6848" i="4"/>
  <c r="BP6849" i="4"/>
  <c r="BP6850" i="4"/>
  <c r="BP6851" i="4"/>
  <c r="BP6852" i="4"/>
  <c r="BP6853" i="4"/>
  <c r="BP6854" i="4"/>
  <c r="BP6855" i="4"/>
  <c r="BP6856" i="4"/>
  <c r="BP6857" i="4"/>
  <c r="BP6858" i="4"/>
  <c r="BP6859" i="4"/>
  <c r="BP6860" i="4"/>
  <c r="BP6861" i="4"/>
  <c r="BP6862" i="4"/>
  <c r="BP6863" i="4"/>
  <c r="BP6864" i="4"/>
  <c r="BP6865" i="4"/>
  <c r="BP6866" i="4"/>
  <c r="BP6867" i="4"/>
  <c r="BP6868" i="4"/>
  <c r="BP6869" i="4"/>
  <c r="BP6870" i="4"/>
  <c r="BP6871" i="4"/>
  <c r="BP6872" i="4"/>
  <c r="BP6873" i="4"/>
  <c r="BP6874" i="4"/>
  <c r="BP6875" i="4"/>
  <c r="BP6876" i="4"/>
  <c r="BP6877" i="4"/>
  <c r="BP6878" i="4"/>
  <c r="BP6879" i="4"/>
  <c r="BP6880" i="4"/>
  <c r="BP6881" i="4"/>
  <c r="BP6882" i="4"/>
  <c r="BP6883" i="4"/>
  <c r="BP6884" i="4"/>
  <c r="BP6885" i="4"/>
  <c r="BP6886" i="4"/>
  <c r="BP6887" i="4"/>
  <c r="BP6888" i="4"/>
  <c r="BP6889" i="4"/>
  <c r="BP6890" i="4"/>
  <c r="BP6891" i="4"/>
  <c r="BP6892" i="4"/>
  <c r="BP6893" i="4"/>
  <c r="BP6894" i="4"/>
  <c r="BP6895" i="4"/>
  <c r="BP6896" i="4"/>
  <c r="BP6897" i="4"/>
  <c r="BP6898" i="4"/>
  <c r="BP6899" i="4"/>
  <c r="BP6900" i="4"/>
  <c r="BP6901" i="4"/>
  <c r="BP6902" i="4"/>
  <c r="BP6903" i="4"/>
  <c r="BP6904" i="4"/>
  <c r="BP6905" i="4"/>
  <c r="BP6906" i="4"/>
  <c r="BP6907" i="4"/>
  <c r="BP6908" i="4"/>
  <c r="BP6909" i="4"/>
  <c r="BP6910" i="4"/>
  <c r="BP6911" i="4"/>
  <c r="BP6912" i="4"/>
  <c r="BP6913" i="4"/>
  <c r="BP6914" i="4"/>
  <c r="BP6915" i="4"/>
  <c r="BP6916" i="4"/>
  <c r="BP6917" i="4"/>
  <c r="BP6918" i="4"/>
  <c r="BP6919" i="4"/>
  <c r="BP6920" i="4"/>
  <c r="BP6921" i="4"/>
  <c r="BP6922" i="4"/>
  <c r="BP6923" i="4"/>
  <c r="BP6924" i="4"/>
  <c r="BP6925" i="4"/>
  <c r="BP6926" i="4"/>
  <c r="BP6927" i="4"/>
  <c r="BP6928" i="4"/>
  <c r="BP6929" i="4"/>
  <c r="BP6930" i="4"/>
  <c r="BP6931" i="4"/>
  <c r="BP6932" i="4"/>
  <c r="BP6933" i="4"/>
  <c r="BP6934" i="4"/>
  <c r="BP6935" i="4"/>
  <c r="BP6936" i="4"/>
  <c r="BP6937" i="4"/>
  <c r="BP6938" i="4"/>
  <c r="BP6939" i="4"/>
  <c r="BP6940" i="4"/>
  <c r="BP6941" i="4"/>
  <c r="BP6942" i="4"/>
  <c r="BP6943" i="4"/>
  <c r="BP6944" i="4"/>
  <c r="BP6945" i="4"/>
  <c r="BP6946" i="4"/>
  <c r="BP6947" i="4"/>
  <c r="BP6948" i="4"/>
  <c r="BP6949" i="4"/>
  <c r="BP6950" i="4"/>
  <c r="BP6951" i="4"/>
  <c r="BP6952" i="4"/>
  <c r="BP6953" i="4"/>
  <c r="BP6954" i="4"/>
  <c r="BP6955" i="4"/>
  <c r="BP6956" i="4"/>
  <c r="BP6957" i="4"/>
  <c r="BP6958" i="4"/>
  <c r="BP6959" i="4"/>
  <c r="BP6960" i="4"/>
  <c r="BP6961" i="4"/>
  <c r="BP6962" i="4"/>
  <c r="BP6963" i="4"/>
  <c r="BP6964" i="4"/>
  <c r="BP6965" i="4"/>
  <c r="BP6966" i="4"/>
  <c r="BP6967" i="4"/>
  <c r="BP6968" i="4"/>
  <c r="BP6969" i="4"/>
  <c r="BP6970" i="4"/>
  <c r="BP6971" i="4"/>
  <c r="BP6972" i="4"/>
  <c r="BP6973" i="4"/>
  <c r="BP6974" i="4"/>
  <c r="BP6975" i="4"/>
  <c r="BP6976" i="4"/>
  <c r="BP6977" i="4"/>
  <c r="BP6978" i="4"/>
  <c r="BP6979" i="4"/>
  <c r="BP6980" i="4"/>
  <c r="BP6981" i="4"/>
  <c r="BP6982" i="4"/>
  <c r="BP6983" i="4"/>
  <c r="BP6984" i="4"/>
  <c r="BP6985" i="4"/>
  <c r="BP6986" i="4"/>
  <c r="BP6987" i="4"/>
  <c r="BP6988" i="4"/>
  <c r="BP6989" i="4"/>
  <c r="BP6990" i="4"/>
  <c r="BP6991" i="4"/>
  <c r="BP6992" i="4"/>
  <c r="BP6993" i="4"/>
  <c r="BP6994" i="4"/>
  <c r="BP6995" i="4"/>
  <c r="BP6996" i="4"/>
  <c r="BP6997" i="4"/>
  <c r="BP6998" i="4"/>
  <c r="BP6999" i="4"/>
  <c r="BP7000" i="4"/>
  <c r="BP7001" i="4"/>
  <c r="BP7002" i="4"/>
  <c r="BP7003" i="4"/>
  <c r="BP7004" i="4"/>
  <c r="BP7005" i="4"/>
  <c r="BP7006" i="4"/>
  <c r="BP7007" i="4"/>
  <c r="BP7008" i="4"/>
  <c r="BP7009" i="4"/>
  <c r="BP7010" i="4"/>
  <c r="BP7011" i="4"/>
  <c r="BP7012" i="4"/>
  <c r="BP7013" i="4"/>
  <c r="BP7014" i="4"/>
  <c r="BP7015" i="4"/>
  <c r="BP7016" i="4"/>
  <c r="BP7017" i="4"/>
  <c r="BP7018" i="4"/>
  <c r="BP7019" i="4"/>
  <c r="BP7020" i="4"/>
  <c r="BP7021" i="4"/>
  <c r="BP7022" i="4"/>
  <c r="BP7023" i="4"/>
  <c r="BP7024" i="4"/>
  <c r="BP7025" i="4"/>
  <c r="BP7026" i="4"/>
  <c r="BP7027" i="4"/>
  <c r="BP7028" i="4"/>
  <c r="BP7029" i="4"/>
  <c r="BP7030" i="4"/>
  <c r="BP7031" i="4"/>
  <c r="BP7032" i="4"/>
  <c r="BP7033" i="4"/>
  <c r="BP7034" i="4"/>
  <c r="BP7035" i="4"/>
  <c r="BP7036" i="4"/>
  <c r="BP7037" i="4"/>
  <c r="BP7038" i="4"/>
  <c r="BP7039" i="4"/>
  <c r="BP7040" i="4"/>
  <c r="BP7041" i="4"/>
  <c r="BP7042" i="4"/>
  <c r="BP7043" i="4"/>
  <c r="BP7044" i="4"/>
  <c r="BP7045" i="4"/>
  <c r="BP7046" i="4"/>
  <c r="BP7047" i="4"/>
  <c r="BP7048" i="4"/>
  <c r="BP7049" i="4"/>
  <c r="BP7050" i="4"/>
  <c r="BP7051" i="4"/>
  <c r="BP7052" i="4"/>
  <c r="BP7053" i="4"/>
  <c r="BP7054" i="4"/>
  <c r="BP7055" i="4"/>
  <c r="BP7056" i="4"/>
  <c r="BP7057" i="4"/>
  <c r="BP7058" i="4"/>
  <c r="BP7059" i="4"/>
  <c r="BP7060" i="4"/>
  <c r="BP7061" i="4"/>
  <c r="BP7062" i="4"/>
  <c r="BP7063" i="4"/>
  <c r="BP7064" i="4"/>
  <c r="BP7065" i="4"/>
  <c r="BP7066" i="4"/>
  <c r="BP7067" i="4"/>
  <c r="BP7068" i="4"/>
  <c r="BP7069" i="4"/>
  <c r="BP7070" i="4"/>
  <c r="BP7071" i="4"/>
  <c r="BP7072" i="4"/>
  <c r="BP7073" i="4"/>
  <c r="BP7074" i="4"/>
  <c r="BP7075" i="4"/>
  <c r="BP7076" i="4"/>
  <c r="BP7077" i="4"/>
  <c r="BP7078" i="4"/>
  <c r="BP7079" i="4"/>
  <c r="BP7080" i="4"/>
  <c r="BP7081" i="4"/>
  <c r="BP7082" i="4"/>
  <c r="BP7083" i="4"/>
  <c r="BP7084" i="4"/>
  <c r="BP7085" i="4"/>
  <c r="BP7086" i="4"/>
  <c r="BP7087" i="4"/>
  <c r="BP7088" i="4"/>
  <c r="BP7089" i="4"/>
  <c r="BP7090" i="4"/>
  <c r="BP7091" i="4"/>
  <c r="BP7092" i="4"/>
  <c r="BP7093" i="4"/>
  <c r="BP7094" i="4"/>
  <c r="BP7095" i="4"/>
  <c r="BP7096" i="4"/>
  <c r="BP7097" i="4"/>
  <c r="BP7098" i="4"/>
  <c r="BP7099" i="4"/>
  <c r="BP7100" i="4"/>
  <c r="BP7101" i="4"/>
  <c r="BP7102" i="4"/>
  <c r="BP7103" i="4"/>
  <c r="BP7104" i="4"/>
  <c r="BP7105" i="4"/>
  <c r="BP7106" i="4"/>
  <c r="BP7107" i="4"/>
  <c r="BP7108" i="4"/>
  <c r="BP7109" i="4"/>
  <c r="BP7110" i="4"/>
  <c r="BP7111" i="4"/>
  <c r="BP7112" i="4"/>
  <c r="BP7113" i="4"/>
  <c r="BP7114" i="4"/>
  <c r="BP7115" i="4"/>
  <c r="BP7116" i="4"/>
  <c r="BP7117" i="4"/>
  <c r="BP7118" i="4"/>
  <c r="BP7119" i="4"/>
  <c r="BP7120" i="4"/>
  <c r="BP7121" i="4"/>
  <c r="BP7122" i="4"/>
  <c r="BP7123" i="4"/>
  <c r="BP7124" i="4"/>
  <c r="BP7125" i="4"/>
  <c r="BP7126" i="4"/>
  <c r="BP7127" i="4"/>
  <c r="BP7128" i="4"/>
  <c r="BP7129" i="4"/>
  <c r="BP7130" i="4"/>
  <c r="BP7131" i="4"/>
  <c r="BP7132" i="4"/>
  <c r="BP7133" i="4"/>
  <c r="BP7134" i="4"/>
  <c r="BP7135" i="4"/>
  <c r="BP7136" i="4"/>
  <c r="BP7137" i="4"/>
  <c r="BP7138" i="4"/>
  <c r="BP7139" i="4"/>
  <c r="BP7140" i="4"/>
  <c r="BP7141" i="4"/>
  <c r="BP7142" i="4"/>
  <c r="BP7143" i="4"/>
  <c r="BP7144" i="4"/>
  <c r="BP7145" i="4"/>
  <c r="BP7146" i="4"/>
  <c r="BP7147" i="4"/>
  <c r="BP7148" i="4"/>
  <c r="BP7149" i="4"/>
  <c r="BP7150" i="4"/>
  <c r="BP7151" i="4"/>
  <c r="BP7152" i="4"/>
  <c r="BP7153" i="4"/>
  <c r="BP7154" i="4"/>
  <c r="BP7155" i="4"/>
  <c r="BP7156" i="4"/>
  <c r="BP7157" i="4"/>
  <c r="BP7158" i="4"/>
  <c r="BP7159" i="4"/>
  <c r="BP7160" i="4"/>
  <c r="BP7161" i="4"/>
  <c r="BP7162" i="4"/>
  <c r="BP7163" i="4"/>
  <c r="BP7164" i="4"/>
  <c r="BP7165" i="4"/>
  <c r="BP7166" i="4"/>
  <c r="BP7167" i="4"/>
  <c r="BP7168" i="4"/>
  <c r="BP7169" i="4"/>
  <c r="BP7170" i="4"/>
  <c r="BP7171" i="4"/>
  <c r="BP7172" i="4"/>
  <c r="BP7173" i="4"/>
  <c r="BP7174" i="4"/>
  <c r="BP7175" i="4"/>
  <c r="BP7176" i="4"/>
  <c r="BP7177" i="4"/>
  <c r="BP7178" i="4"/>
  <c r="BP7179" i="4"/>
  <c r="BP7180" i="4"/>
  <c r="BP7181" i="4"/>
  <c r="BP7182" i="4"/>
  <c r="BP7183" i="4"/>
  <c r="BP7184" i="4"/>
  <c r="BP7185" i="4"/>
  <c r="BP7186" i="4"/>
  <c r="BP7187" i="4"/>
  <c r="BP7188" i="4"/>
  <c r="BP7189" i="4"/>
  <c r="BP7190" i="4"/>
  <c r="BP7191" i="4"/>
  <c r="BP7192" i="4"/>
  <c r="BP7193" i="4"/>
  <c r="BP7194" i="4"/>
  <c r="BP7195" i="4"/>
  <c r="BP7196" i="4"/>
  <c r="BP7197" i="4"/>
  <c r="BP7198" i="4"/>
  <c r="BP7199" i="4"/>
  <c r="BP7200" i="4"/>
  <c r="BP7201" i="4"/>
  <c r="BP7202" i="4"/>
  <c r="BP7203" i="4"/>
  <c r="BP7204" i="4"/>
  <c r="BP7205" i="4"/>
  <c r="BP7206" i="4"/>
  <c r="BP7207" i="4"/>
  <c r="BP7208" i="4"/>
  <c r="BP7209" i="4"/>
  <c r="BP7210" i="4"/>
  <c r="BP7211" i="4"/>
  <c r="BP7212" i="4"/>
  <c r="BP7213" i="4"/>
  <c r="BP7214" i="4"/>
  <c r="BP7215" i="4"/>
  <c r="BP7216" i="4"/>
  <c r="BP7217" i="4"/>
  <c r="BP7218" i="4"/>
  <c r="BP7219" i="4"/>
  <c r="BP7220" i="4"/>
  <c r="BP7221" i="4"/>
  <c r="BP7222" i="4"/>
  <c r="BP7223" i="4"/>
  <c r="BP7224" i="4"/>
  <c r="BP7225" i="4"/>
  <c r="BP7226" i="4"/>
  <c r="BP7227" i="4"/>
  <c r="BP7228" i="4"/>
  <c r="BP7229" i="4"/>
  <c r="BP7230" i="4"/>
  <c r="BP7231" i="4"/>
  <c r="BP7232" i="4"/>
  <c r="BP7233" i="4"/>
  <c r="BP7234" i="4"/>
  <c r="BP7235" i="4"/>
  <c r="BP7236" i="4"/>
  <c r="BP7237" i="4"/>
  <c r="BP7238" i="4"/>
  <c r="BP7239" i="4"/>
  <c r="BP7240" i="4"/>
  <c r="BP7241" i="4"/>
  <c r="BP7242" i="4"/>
  <c r="BP7243" i="4"/>
  <c r="BP7244" i="4"/>
  <c r="BP7245" i="4"/>
  <c r="BP7246" i="4"/>
  <c r="BP7247" i="4"/>
  <c r="BP7248" i="4"/>
  <c r="BP7249" i="4"/>
  <c r="BP7250" i="4"/>
  <c r="BP7251" i="4"/>
  <c r="BP7252" i="4"/>
  <c r="BP7253" i="4"/>
  <c r="BP7254" i="4"/>
  <c r="BP7255" i="4"/>
  <c r="BP7256" i="4"/>
  <c r="BP7257" i="4"/>
  <c r="BP7258" i="4"/>
  <c r="BP7259" i="4"/>
  <c r="BP7260" i="4"/>
  <c r="BP7261" i="4"/>
  <c r="BP7262" i="4"/>
  <c r="BP7263" i="4"/>
  <c r="BP7264" i="4"/>
  <c r="BP7265" i="4"/>
  <c r="BP7266" i="4"/>
  <c r="BP7267" i="4"/>
  <c r="BP7268" i="4"/>
  <c r="BP7269" i="4"/>
  <c r="BP7270" i="4"/>
  <c r="BP7271" i="4"/>
  <c r="BP7272" i="4"/>
  <c r="BP7273" i="4"/>
  <c r="BP7274" i="4"/>
  <c r="BP7275" i="4"/>
  <c r="BP7276" i="4"/>
  <c r="BP7277" i="4"/>
  <c r="BP7278" i="4"/>
  <c r="BP7279" i="4"/>
  <c r="BP7280" i="4"/>
  <c r="BP7281" i="4"/>
  <c r="BP7282" i="4"/>
  <c r="BP7283" i="4"/>
  <c r="BP7284" i="4"/>
  <c r="BP7285" i="4"/>
  <c r="BP7286" i="4"/>
  <c r="BP7287" i="4"/>
  <c r="BP7288" i="4"/>
  <c r="BP7289" i="4"/>
  <c r="BP7290" i="4"/>
  <c r="BP7291" i="4"/>
  <c r="BP7292" i="4"/>
  <c r="BP7293" i="4"/>
  <c r="BP7294" i="4"/>
  <c r="BP7295" i="4"/>
  <c r="BP7296" i="4"/>
  <c r="BP7297" i="4"/>
  <c r="BP7298" i="4"/>
  <c r="BP7299" i="4"/>
  <c r="BP7300" i="4"/>
  <c r="BP7301" i="4"/>
  <c r="BP7302" i="4"/>
  <c r="BP7303" i="4"/>
  <c r="BP7304" i="4"/>
  <c r="BP7305" i="4"/>
  <c r="BP7306" i="4"/>
  <c r="BP7307" i="4"/>
  <c r="BP7308" i="4"/>
  <c r="BP7309" i="4"/>
  <c r="BP7310" i="4"/>
  <c r="BP7311" i="4"/>
  <c r="BP7312" i="4"/>
  <c r="BP7313" i="4"/>
  <c r="BP7314" i="4"/>
  <c r="BP7315" i="4"/>
  <c r="BP7316" i="4"/>
  <c r="BP7317" i="4"/>
  <c r="BP7318" i="4"/>
  <c r="BP7319" i="4"/>
  <c r="BP7320" i="4"/>
  <c r="BP7321" i="4"/>
  <c r="BP7322" i="4"/>
  <c r="BP7323" i="4"/>
  <c r="BP7324" i="4"/>
  <c r="BP7325" i="4"/>
  <c r="BP7326" i="4"/>
  <c r="BP7327" i="4"/>
  <c r="BP7328" i="4"/>
  <c r="BP7329" i="4"/>
  <c r="BP7330" i="4"/>
  <c r="BP7331" i="4"/>
  <c r="BP7332" i="4"/>
  <c r="BP7333" i="4"/>
  <c r="BP7334" i="4"/>
  <c r="BP7335" i="4"/>
  <c r="BP7336" i="4"/>
  <c r="BP7337" i="4"/>
  <c r="BP7338" i="4"/>
  <c r="BP7339" i="4"/>
  <c r="BP7340" i="4"/>
  <c r="BP7341" i="4"/>
  <c r="BP7342" i="4"/>
  <c r="BP7343" i="4"/>
  <c r="BP7344" i="4"/>
  <c r="BP7345" i="4"/>
  <c r="BP7346" i="4"/>
  <c r="BP7347" i="4"/>
  <c r="BP7348" i="4"/>
  <c r="BP7349" i="4"/>
  <c r="BP7350" i="4"/>
  <c r="BP7351" i="4"/>
  <c r="BP7352" i="4"/>
  <c r="BP7353" i="4"/>
  <c r="BP7354" i="4"/>
  <c r="BP7355" i="4"/>
  <c r="BP7356" i="4"/>
  <c r="BP7357" i="4"/>
  <c r="BP7358" i="4"/>
  <c r="BP7359" i="4"/>
  <c r="BP7360" i="4"/>
  <c r="BP7361" i="4"/>
  <c r="BP7362" i="4"/>
  <c r="BP7363" i="4"/>
  <c r="BP7364" i="4"/>
  <c r="BP7365" i="4"/>
  <c r="BP7366" i="4"/>
  <c r="BP7367" i="4"/>
  <c r="BP7368" i="4"/>
  <c r="BP7369" i="4"/>
  <c r="BP7370" i="4"/>
  <c r="BP7371" i="4"/>
  <c r="BP7372" i="4"/>
  <c r="BP7373" i="4"/>
  <c r="BP7374" i="4"/>
  <c r="BP7375" i="4"/>
  <c r="BP7376" i="4"/>
  <c r="BP7377" i="4"/>
  <c r="BP7378" i="4"/>
  <c r="BP7379" i="4"/>
  <c r="BP7380" i="4"/>
  <c r="BP7381" i="4"/>
  <c r="BP7382" i="4"/>
  <c r="BP7383" i="4"/>
  <c r="BP7384" i="4"/>
  <c r="BP7385" i="4"/>
  <c r="BP7386" i="4"/>
  <c r="BP7387" i="4"/>
  <c r="BP7388" i="4"/>
  <c r="BP7389" i="4"/>
  <c r="BP7390" i="4"/>
  <c r="BP7391" i="4"/>
  <c r="BP7392" i="4"/>
  <c r="BP7393" i="4"/>
  <c r="BP7394" i="4"/>
  <c r="BP7395" i="4"/>
  <c r="BP7396" i="4"/>
  <c r="BP7397" i="4"/>
  <c r="BP7398" i="4"/>
  <c r="BP7399" i="4"/>
  <c r="BP7400" i="4"/>
  <c r="BP7401" i="4"/>
  <c r="BP7402" i="4"/>
  <c r="BP7403" i="4"/>
  <c r="BP7404" i="4"/>
  <c r="BP7405" i="4"/>
  <c r="BP7406" i="4"/>
  <c r="BP7407" i="4"/>
  <c r="BP7408" i="4"/>
  <c r="BP7409" i="4"/>
  <c r="BP7410" i="4"/>
  <c r="BP7411" i="4"/>
  <c r="BP7412" i="4"/>
  <c r="BP7413" i="4"/>
  <c r="BP7414" i="4"/>
  <c r="BP7415" i="4"/>
  <c r="BP7416" i="4"/>
  <c r="BP7417" i="4"/>
  <c r="BP7418" i="4"/>
  <c r="BP7419" i="4"/>
  <c r="BP7420" i="4"/>
  <c r="BP7421" i="4"/>
  <c r="BP7422" i="4"/>
  <c r="BP7423" i="4"/>
  <c r="BP7424" i="4"/>
  <c r="BP7425" i="4"/>
  <c r="BP7426" i="4"/>
  <c r="BP7427" i="4"/>
  <c r="BP7428" i="4"/>
  <c r="BP7429" i="4"/>
  <c r="BP7430" i="4"/>
  <c r="BP7431" i="4"/>
  <c r="BP7432" i="4"/>
  <c r="BP7433" i="4"/>
  <c r="BP7434" i="4"/>
  <c r="BP7435" i="4"/>
  <c r="BP7436" i="4"/>
  <c r="BP7437" i="4"/>
  <c r="BP7438" i="4"/>
  <c r="BP7439" i="4"/>
  <c r="BP7440" i="4"/>
  <c r="BP7441" i="4"/>
  <c r="BP7442" i="4"/>
  <c r="BP7443" i="4"/>
  <c r="BP7444" i="4"/>
  <c r="BP7445" i="4"/>
  <c r="BP7446" i="4"/>
  <c r="BP7447" i="4"/>
  <c r="BP7448" i="4"/>
  <c r="BP7449" i="4"/>
  <c r="BP7450" i="4"/>
  <c r="BP7451" i="4"/>
  <c r="BP7452" i="4"/>
  <c r="BP7453" i="4"/>
  <c r="BP7454" i="4"/>
  <c r="BP7455" i="4"/>
  <c r="BP7456" i="4"/>
  <c r="BP7457" i="4"/>
  <c r="BP7458" i="4"/>
  <c r="BP7459" i="4"/>
  <c r="BP7460" i="4"/>
  <c r="BP7461" i="4"/>
  <c r="BP7462" i="4"/>
  <c r="BP7463" i="4"/>
  <c r="BP7464" i="4"/>
  <c r="BP7465" i="4"/>
  <c r="BP7466" i="4"/>
  <c r="BP7467" i="4"/>
  <c r="BP7468" i="4"/>
  <c r="BP7469" i="4"/>
  <c r="BP7470" i="4"/>
  <c r="BP7471" i="4"/>
  <c r="BP7472" i="4"/>
  <c r="BP7473" i="4"/>
  <c r="BP7474" i="4"/>
  <c r="BP7475" i="4"/>
  <c r="BP7476" i="4"/>
  <c r="BP7477" i="4"/>
  <c r="BP7478" i="4"/>
  <c r="BP7479" i="4"/>
  <c r="BP7480" i="4"/>
  <c r="BP7481" i="4"/>
  <c r="BP7482" i="4"/>
  <c r="BP7483" i="4"/>
  <c r="BP7484" i="4"/>
  <c r="BP7485" i="4"/>
  <c r="BP7486" i="4"/>
  <c r="BP7487" i="4"/>
  <c r="BP7488" i="4"/>
  <c r="BP7489" i="4"/>
  <c r="BP7490" i="4"/>
  <c r="BP7491" i="4"/>
  <c r="BP7492" i="4"/>
  <c r="BP7493" i="4"/>
  <c r="BP7494" i="4"/>
  <c r="BP7495" i="4"/>
  <c r="BP7496" i="4"/>
  <c r="BP7497" i="4"/>
  <c r="BP7498" i="4"/>
  <c r="BP7499" i="4"/>
  <c r="BP7500" i="4"/>
  <c r="BP7501" i="4"/>
  <c r="BP7502" i="4"/>
  <c r="BP7503" i="4"/>
  <c r="BP7504" i="4"/>
  <c r="BP7505" i="4"/>
  <c r="BP7506" i="4"/>
  <c r="BP7507" i="4"/>
  <c r="BP7508" i="4"/>
  <c r="BP7509" i="4"/>
  <c r="BP7510" i="4"/>
  <c r="BP7511" i="4"/>
  <c r="BP7512" i="4"/>
  <c r="BP7513" i="4"/>
  <c r="BP7514" i="4"/>
  <c r="BP7515" i="4"/>
  <c r="BP7516" i="4"/>
  <c r="BP7517" i="4"/>
  <c r="BP7518" i="4"/>
  <c r="BP7519" i="4"/>
  <c r="BP7520" i="4"/>
  <c r="BP7521" i="4"/>
  <c r="BP7522" i="4"/>
  <c r="BP7523" i="4"/>
  <c r="BP7524" i="4"/>
  <c r="BP7525" i="4"/>
  <c r="BP7526" i="4"/>
  <c r="BP7527" i="4"/>
  <c r="BP7528" i="4"/>
  <c r="BP7529" i="4"/>
  <c r="BP7530" i="4"/>
  <c r="BP7531" i="4"/>
  <c r="BP7532" i="4"/>
  <c r="BP7533" i="4"/>
  <c r="BP7534" i="4"/>
  <c r="BP7535" i="4"/>
  <c r="BP7536" i="4"/>
  <c r="BP7537" i="4"/>
  <c r="BP7538" i="4"/>
  <c r="BP7539" i="4"/>
  <c r="BP7540" i="4"/>
  <c r="BP7541" i="4"/>
  <c r="BP7542" i="4"/>
  <c r="BP7543" i="4"/>
  <c r="BP7544" i="4"/>
  <c r="BP7545" i="4"/>
  <c r="BP7546" i="4"/>
  <c r="BP7547" i="4"/>
  <c r="BP7548" i="4"/>
  <c r="BP7549" i="4"/>
  <c r="BP7550" i="4"/>
  <c r="BP7551" i="4"/>
  <c r="BP7552" i="4"/>
  <c r="BP7553" i="4"/>
  <c r="BP7554" i="4"/>
  <c r="BP7555" i="4"/>
  <c r="BP7556" i="4"/>
  <c r="BP7557" i="4"/>
  <c r="BP7558" i="4"/>
  <c r="BP7559" i="4"/>
  <c r="BP7560" i="4"/>
  <c r="BP7561" i="4"/>
  <c r="BP7562" i="4"/>
  <c r="BP7563" i="4"/>
  <c r="BP7564" i="4"/>
  <c r="BP7565" i="4"/>
  <c r="BP7566" i="4"/>
  <c r="BP7567" i="4"/>
  <c r="BP7568" i="4"/>
  <c r="BP7569" i="4"/>
  <c r="BP7570" i="4"/>
  <c r="BP7571" i="4"/>
  <c r="BP7572" i="4"/>
  <c r="BP7573" i="4"/>
  <c r="BP7574" i="4"/>
  <c r="BP7575" i="4"/>
  <c r="BP7576" i="4"/>
  <c r="BP7577" i="4"/>
  <c r="BP7578" i="4"/>
  <c r="BP7579" i="4"/>
  <c r="BP7580" i="4"/>
  <c r="BP7581" i="4"/>
  <c r="BP7582" i="4"/>
  <c r="BP7583" i="4"/>
  <c r="BP7584" i="4"/>
  <c r="BP7585" i="4"/>
  <c r="BP7586" i="4"/>
  <c r="BP7587" i="4"/>
  <c r="BP7588" i="4"/>
  <c r="BP7589" i="4"/>
  <c r="BP7590" i="4"/>
  <c r="BP7591" i="4"/>
  <c r="BP7592" i="4"/>
  <c r="BP7593" i="4"/>
  <c r="BP7594" i="4"/>
  <c r="BP7595" i="4"/>
  <c r="BP7596" i="4"/>
  <c r="BP7597" i="4"/>
  <c r="BP7598" i="4"/>
  <c r="BP7599" i="4"/>
  <c r="BP7600" i="4"/>
  <c r="BP7601" i="4"/>
  <c r="BP7602" i="4"/>
  <c r="BP7603" i="4"/>
  <c r="BP7604" i="4"/>
  <c r="BP7605" i="4"/>
  <c r="BP7606" i="4"/>
  <c r="BP7607" i="4"/>
  <c r="BP7608" i="4"/>
  <c r="BP7609" i="4"/>
  <c r="BP7610" i="4"/>
  <c r="BP7611" i="4"/>
  <c r="BP7612" i="4"/>
  <c r="BP7613" i="4"/>
  <c r="BP7614" i="4"/>
  <c r="BP7615" i="4"/>
  <c r="BP7616" i="4"/>
  <c r="BP7617" i="4"/>
  <c r="BP7618" i="4"/>
  <c r="BP7619" i="4"/>
  <c r="BP7620" i="4"/>
  <c r="BP7621" i="4"/>
  <c r="BP7622" i="4"/>
  <c r="BP7623" i="4"/>
  <c r="BP7624" i="4"/>
  <c r="BP7625" i="4"/>
  <c r="BP7626" i="4"/>
  <c r="BP7627" i="4"/>
  <c r="BP7628" i="4"/>
  <c r="BP7629" i="4"/>
  <c r="BP7630" i="4"/>
  <c r="BP7631" i="4"/>
  <c r="BP7632" i="4"/>
  <c r="BP7633" i="4"/>
  <c r="BP7634" i="4"/>
  <c r="BP7635" i="4"/>
  <c r="BP7636" i="4"/>
  <c r="BP7637" i="4"/>
  <c r="BP7638" i="4"/>
  <c r="BP7639" i="4"/>
  <c r="BP7640" i="4"/>
  <c r="BP7641" i="4"/>
  <c r="BP7642" i="4"/>
  <c r="BP7643" i="4"/>
  <c r="BP7644" i="4"/>
  <c r="BP7645" i="4"/>
  <c r="BP7646" i="4"/>
  <c r="BP7647" i="4"/>
  <c r="BP7648" i="4"/>
  <c r="BP7649" i="4"/>
  <c r="BP7650" i="4"/>
  <c r="BP7651" i="4"/>
  <c r="BP7652" i="4"/>
  <c r="BP7653" i="4"/>
  <c r="BP7654" i="4"/>
  <c r="BP7655" i="4"/>
  <c r="BP7656" i="4"/>
  <c r="BP7657" i="4"/>
  <c r="BP7658" i="4"/>
  <c r="BP7659" i="4"/>
  <c r="BP7660" i="4"/>
  <c r="BP7661" i="4"/>
  <c r="BP7662" i="4"/>
  <c r="BP7663" i="4"/>
  <c r="BP7664" i="4"/>
  <c r="BP7665" i="4"/>
  <c r="BP7666" i="4"/>
  <c r="BP7667" i="4"/>
  <c r="BP7668" i="4"/>
  <c r="BP7669" i="4"/>
  <c r="BP7670" i="4"/>
  <c r="BP7671" i="4"/>
  <c r="BP7672" i="4"/>
  <c r="BP7673" i="4"/>
  <c r="BP7674" i="4"/>
  <c r="BP7675" i="4"/>
  <c r="BP7676" i="4"/>
  <c r="BP7677" i="4"/>
  <c r="BP7678" i="4"/>
  <c r="BP7679" i="4"/>
  <c r="BP7680" i="4"/>
  <c r="BP7681" i="4"/>
  <c r="BP7682" i="4"/>
  <c r="BP7683" i="4"/>
  <c r="BP7684" i="4"/>
  <c r="BP7685" i="4"/>
  <c r="BP7686" i="4"/>
  <c r="BP7687" i="4"/>
  <c r="BP7688" i="4"/>
  <c r="BP7689" i="4"/>
  <c r="BP7690" i="4"/>
  <c r="BP7691" i="4"/>
  <c r="BP7692" i="4"/>
  <c r="BP7693" i="4"/>
  <c r="BP7694" i="4"/>
  <c r="BP7695" i="4"/>
  <c r="BP7696" i="4"/>
  <c r="BP7697" i="4"/>
  <c r="BP7698" i="4"/>
  <c r="BP7699" i="4"/>
  <c r="BP7700" i="4"/>
  <c r="BP7701" i="4"/>
  <c r="BP7702" i="4"/>
  <c r="BP7703" i="4"/>
  <c r="BP7704" i="4"/>
  <c r="BP7705" i="4"/>
  <c r="BP7706" i="4"/>
  <c r="BP7707" i="4"/>
  <c r="BP7708" i="4"/>
  <c r="BP7709" i="4"/>
  <c r="BP7710" i="4"/>
  <c r="BP7711" i="4"/>
  <c r="BP7712" i="4"/>
  <c r="BP7713" i="4"/>
  <c r="BP7714" i="4"/>
  <c r="BP7715" i="4"/>
  <c r="BP7716" i="4"/>
  <c r="BP7717" i="4"/>
  <c r="BP7718" i="4"/>
  <c r="BP7719" i="4"/>
  <c r="BP7720" i="4"/>
  <c r="BP7721" i="4"/>
  <c r="BP7722" i="4"/>
  <c r="BP7723" i="4"/>
  <c r="BP7724" i="4"/>
  <c r="BP7725" i="4"/>
  <c r="BP7726" i="4"/>
  <c r="BP7727" i="4"/>
  <c r="BP7728" i="4"/>
  <c r="BP7729" i="4"/>
  <c r="BP7730" i="4"/>
  <c r="BP7731" i="4"/>
  <c r="BP7732" i="4"/>
  <c r="BP7733" i="4"/>
  <c r="BP7734" i="4"/>
  <c r="BP7735" i="4"/>
  <c r="BP7736" i="4"/>
  <c r="BP7737" i="4"/>
  <c r="BP7738" i="4"/>
  <c r="BP7739" i="4"/>
  <c r="BP7740" i="4"/>
  <c r="BP7741" i="4"/>
  <c r="BP7742" i="4"/>
  <c r="BP7743" i="4"/>
  <c r="BP7744" i="4"/>
  <c r="BP7745" i="4"/>
  <c r="BP7746" i="4"/>
  <c r="BP7747" i="4"/>
  <c r="BP7748" i="4"/>
  <c r="BP7749" i="4"/>
  <c r="BP7750" i="4"/>
  <c r="BP7751" i="4"/>
  <c r="BP7752" i="4"/>
  <c r="BP7753" i="4"/>
  <c r="BP7754" i="4"/>
  <c r="BP7755" i="4"/>
  <c r="BP7756" i="4"/>
  <c r="BP7757" i="4"/>
  <c r="BP7758" i="4"/>
  <c r="BP7759" i="4"/>
  <c r="BP7760" i="4"/>
  <c r="BP7761" i="4"/>
  <c r="BP7762" i="4"/>
  <c r="BP7763" i="4"/>
  <c r="BP7764" i="4"/>
  <c r="BP7765" i="4"/>
  <c r="BP7766" i="4"/>
  <c r="BP7767" i="4"/>
  <c r="BP7768" i="4"/>
  <c r="BP7769" i="4"/>
  <c r="BP7770" i="4"/>
  <c r="BP7771" i="4"/>
  <c r="BP7772" i="4"/>
  <c r="BP7773" i="4"/>
  <c r="BP7774" i="4"/>
  <c r="BP7775" i="4"/>
  <c r="BP7776" i="4"/>
  <c r="BP7777" i="4"/>
  <c r="BP7778" i="4"/>
  <c r="BP7779" i="4"/>
  <c r="BP7780" i="4"/>
  <c r="BP7781" i="4"/>
  <c r="BP7782" i="4"/>
  <c r="BP7783" i="4"/>
  <c r="BP7784" i="4"/>
  <c r="BP7785" i="4"/>
  <c r="BP7786" i="4"/>
  <c r="BP7787" i="4"/>
  <c r="BP7788" i="4"/>
  <c r="BP7789" i="4"/>
  <c r="BP7790" i="4"/>
  <c r="BP7791" i="4"/>
  <c r="BP7792" i="4"/>
  <c r="BP7793" i="4"/>
  <c r="BP7794" i="4"/>
  <c r="BP7795" i="4"/>
  <c r="BP7796" i="4"/>
  <c r="BP7797" i="4"/>
  <c r="BP7798" i="4"/>
  <c r="BP7799" i="4"/>
  <c r="BP7800" i="4"/>
  <c r="BP7801" i="4"/>
  <c r="BP7802" i="4"/>
  <c r="BP7803" i="4"/>
  <c r="BP7804" i="4"/>
  <c r="BP7805" i="4"/>
  <c r="BP7806" i="4"/>
  <c r="BP7807" i="4"/>
  <c r="BP7808" i="4"/>
  <c r="BP7809" i="4"/>
  <c r="BP7810" i="4"/>
  <c r="BP7811" i="4"/>
  <c r="BP7812" i="4"/>
  <c r="BP7813" i="4"/>
  <c r="BP7814" i="4"/>
  <c r="BP7815" i="4"/>
  <c r="BP7816" i="4"/>
  <c r="BP7817" i="4"/>
  <c r="BP7818" i="4"/>
  <c r="BP7819" i="4"/>
  <c r="BP7820" i="4"/>
  <c r="BP7821" i="4"/>
  <c r="BP7822" i="4"/>
  <c r="BP7823" i="4"/>
  <c r="BP7824" i="4"/>
  <c r="BP7825" i="4"/>
  <c r="BP7826" i="4"/>
  <c r="BP7827" i="4"/>
  <c r="BP7828" i="4"/>
  <c r="BP7829" i="4"/>
  <c r="BP7830" i="4"/>
  <c r="BP7831" i="4"/>
  <c r="BP7832" i="4"/>
  <c r="BP7833" i="4"/>
  <c r="BP7834" i="4"/>
  <c r="BP7835" i="4"/>
  <c r="BP7836" i="4"/>
  <c r="BP7837" i="4"/>
  <c r="BP7838" i="4"/>
  <c r="BP7839" i="4"/>
  <c r="BP7840" i="4"/>
  <c r="BP7841" i="4"/>
  <c r="BP7842" i="4"/>
  <c r="BP7843" i="4"/>
  <c r="BP7844" i="4"/>
  <c r="BP7845" i="4"/>
  <c r="BP7846" i="4"/>
  <c r="BP7847" i="4"/>
  <c r="BP7848" i="4"/>
  <c r="BP7849" i="4"/>
  <c r="BP7850" i="4"/>
  <c r="BP7851" i="4"/>
  <c r="BP7852" i="4"/>
  <c r="BP7853" i="4"/>
  <c r="BP7854" i="4"/>
  <c r="BP7855" i="4"/>
  <c r="BP7856" i="4"/>
  <c r="BP7857" i="4"/>
  <c r="BP7858" i="4"/>
  <c r="BP7859" i="4"/>
  <c r="BP7860" i="4"/>
  <c r="BP7861" i="4"/>
  <c r="BP7862" i="4"/>
  <c r="BP7863" i="4"/>
  <c r="BP7864" i="4"/>
  <c r="BP7865" i="4"/>
  <c r="BP7866" i="4"/>
  <c r="BP7867" i="4"/>
  <c r="BP7868" i="4"/>
  <c r="BP7869" i="4"/>
  <c r="BP7870" i="4"/>
  <c r="BP7871" i="4"/>
  <c r="BP7872" i="4"/>
  <c r="BP7873" i="4"/>
  <c r="BP7874" i="4"/>
  <c r="BP7875" i="4"/>
  <c r="BP7876" i="4"/>
  <c r="BP7877" i="4"/>
  <c r="BP7878" i="4"/>
  <c r="BP7879" i="4"/>
  <c r="BP7880" i="4"/>
  <c r="BP7881" i="4"/>
  <c r="BP7882" i="4"/>
  <c r="BP7883" i="4"/>
  <c r="BP7884" i="4"/>
  <c r="BP7885" i="4"/>
  <c r="BP7886" i="4"/>
  <c r="BP7887" i="4"/>
  <c r="BP7888" i="4"/>
  <c r="BP7889" i="4"/>
  <c r="BP7890" i="4"/>
  <c r="BP7891" i="4"/>
  <c r="BP7892" i="4"/>
  <c r="BP7893" i="4"/>
  <c r="BP7894" i="4"/>
  <c r="BP7895" i="4"/>
  <c r="BP7896" i="4"/>
  <c r="BP7897" i="4"/>
  <c r="BP7898" i="4"/>
  <c r="BP7899" i="4"/>
  <c r="BP7900" i="4"/>
  <c r="BP7901" i="4"/>
  <c r="BP7902" i="4"/>
  <c r="BP7903" i="4"/>
  <c r="BP7904" i="4"/>
  <c r="BP7905" i="4"/>
  <c r="BP7906" i="4"/>
  <c r="BP7907" i="4"/>
  <c r="BP7908" i="4"/>
  <c r="BP7909" i="4"/>
  <c r="BP7910" i="4"/>
  <c r="BP7911" i="4"/>
  <c r="BP7912" i="4"/>
  <c r="BP7913" i="4"/>
  <c r="BP7914" i="4"/>
  <c r="BP7915" i="4"/>
  <c r="BP7916" i="4"/>
  <c r="BP7917" i="4"/>
  <c r="BP7918" i="4"/>
  <c r="BP7919" i="4"/>
  <c r="BP7920" i="4"/>
  <c r="BP7921" i="4"/>
  <c r="BP7922" i="4"/>
  <c r="BP7923" i="4"/>
  <c r="BP7924" i="4"/>
  <c r="BP7925" i="4"/>
  <c r="BP7926" i="4"/>
  <c r="BP7927" i="4"/>
  <c r="BP7928" i="4"/>
  <c r="BP7929" i="4"/>
  <c r="BP7930" i="4"/>
  <c r="BP7931" i="4"/>
  <c r="BP7932" i="4"/>
  <c r="BP7933" i="4"/>
  <c r="BP7934" i="4"/>
  <c r="BP7935" i="4"/>
  <c r="BP7936" i="4"/>
  <c r="BP7937" i="4"/>
  <c r="BP7938" i="4"/>
  <c r="BP7939" i="4"/>
  <c r="BP7940" i="4"/>
  <c r="BP7941" i="4"/>
  <c r="BP7942" i="4"/>
  <c r="BP7943" i="4"/>
  <c r="BP7944" i="4"/>
  <c r="BP7945" i="4"/>
  <c r="BP7946" i="4"/>
  <c r="BP7947" i="4"/>
  <c r="BP7948" i="4"/>
  <c r="BP7949" i="4"/>
  <c r="BP7950" i="4"/>
  <c r="BP7951" i="4"/>
  <c r="BP7952" i="4"/>
  <c r="BP7953" i="4"/>
  <c r="BP7954" i="4"/>
  <c r="BP7955" i="4"/>
  <c r="BP7956" i="4"/>
  <c r="BP7957" i="4"/>
  <c r="BP7958" i="4"/>
  <c r="BP7959" i="4"/>
  <c r="BP7960" i="4"/>
  <c r="BP7961" i="4"/>
  <c r="BP7962" i="4"/>
  <c r="BP7963" i="4"/>
  <c r="BP7964" i="4"/>
  <c r="BP7965" i="4"/>
  <c r="BP7966" i="4"/>
  <c r="BP7967" i="4"/>
  <c r="BP7968" i="4"/>
  <c r="BP7969" i="4"/>
  <c r="BP7970" i="4"/>
  <c r="BP7971" i="4"/>
  <c r="BP7972" i="4"/>
  <c r="BP7973" i="4"/>
  <c r="BP7974" i="4"/>
  <c r="BP7975" i="4"/>
  <c r="BP7976" i="4"/>
  <c r="BP7977" i="4"/>
  <c r="BP7978" i="4"/>
  <c r="BP7979" i="4"/>
  <c r="BP7980" i="4"/>
  <c r="BP7981" i="4"/>
  <c r="BP7982" i="4"/>
  <c r="BP7983" i="4"/>
  <c r="BP7984" i="4"/>
  <c r="BP7985" i="4"/>
  <c r="BP7986" i="4"/>
  <c r="BP7987" i="4"/>
  <c r="BP7988" i="4"/>
  <c r="BP7989" i="4"/>
  <c r="BP7990" i="4"/>
  <c r="BP7991" i="4"/>
  <c r="BP7992" i="4"/>
  <c r="BP7993" i="4"/>
  <c r="BP7994" i="4"/>
  <c r="BP7995" i="4"/>
  <c r="BP7996" i="4"/>
  <c r="BP7997" i="4"/>
  <c r="BP7998" i="4"/>
  <c r="BP7999" i="4"/>
  <c r="BP8000" i="4"/>
  <c r="BP8001" i="4"/>
  <c r="BP8002" i="4"/>
  <c r="BP8003" i="4"/>
  <c r="BP8004" i="4"/>
  <c r="BP8005" i="4"/>
  <c r="BP8006" i="4"/>
  <c r="BP8007" i="4"/>
  <c r="BP8008" i="4"/>
  <c r="BP8009" i="4"/>
  <c r="BP8010" i="4"/>
  <c r="BP8011" i="4"/>
  <c r="BP8012" i="4"/>
  <c r="BP8013" i="4"/>
  <c r="BP8014" i="4"/>
  <c r="BP8015" i="4"/>
  <c r="BP8016" i="4"/>
  <c r="BP8017" i="4"/>
  <c r="BP8018" i="4"/>
  <c r="BP8019" i="4"/>
  <c r="BP8020" i="4"/>
  <c r="BP8021" i="4"/>
  <c r="BP8022" i="4"/>
  <c r="BP8023" i="4"/>
  <c r="BP8024" i="4"/>
  <c r="BP8025" i="4"/>
  <c r="BP8026" i="4"/>
  <c r="BP8027" i="4"/>
  <c r="BP8028" i="4"/>
  <c r="BP8029" i="4"/>
  <c r="BP8030" i="4"/>
  <c r="BP8031" i="4"/>
  <c r="BP8032" i="4"/>
  <c r="BP8033" i="4"/>
  <c r="BP8034" i="4"/>
  <c r="BP8035" i="4"/>
  <c r="BP8036" i="4"/>
  <c r="BP8037" i="4"/>
  <c r="BP8038" i="4"/>
  <c r="BP8039" i="4"/>
  <c r="BP8040" i="4"/>
  <c r="BP8041" i="4"/>
  <c r="BP8042" i="4"/>
  <c r="BP8043" i="4"/>
  <c r="BP8044" i="4"/>
  <c r="BP8045" i="4"/>
  <c r="BP8046" i="4"/>
  <c r="BP8047" i="4"/>
  <c r="BP8048" i="4"/>
  <c r="BP8049" i="4"/>
  <c r="BP8050" i="4"/>
  <c r="BP8051" i="4"/>
  <c r="BP8052" i="4"/>
  <c r="BP8053" i="4"/>
  <c r="BP8054" i="4"/>
  <c r="BP8055" i="4"/>
  <c r="BP8056" i="4"/>
  <c r="BP8057" i="4"/>
  <c r="BP8058" i="4"/>
  <c r="BP8059" i="4"/>
  <c r="BP8060" i="4"/>
  <c r="BP8061" i="4"/>
  <c r="BP8062" i="4"/>
  <c r="BP8063" i="4"/>
  <c r="BP8064" i="4"/>
  <c r="BP8065" i="4"/>
  <c r="BP8066" i="4"/>
  <c r="BP8067" i="4"/>
  <c r="BP8068" i="4"/>
  <c r="BP8069" i="4"/>
  <c r="BP8070" i="4"/>
  <c r="BP8071" i="4"/>
  <c r="BP8072" i="4"/>
  <c r="BP8073" i="4"/>
  <c r="BP8074" i="4"/>
  <c r="BP8075" i="4"/>
  <c r="BP8076" i="4"/>
  <c r="BP8077" i="4"/>
  <c r="BP8078" i="4"/>
  <c r="BP8079" i="4"/>
  <c r="BP8080" i="4"/>
  <c r="BP8081" i="4"/>
  <c r="BP8082" i="4"/>
  <c r="BP8083" i="4"/>
  <c r="BP8084" i="4"/>
  <c r="BP8085" i="4"/>
  <c r="BP8086" i="4"/>
  <c r="BP8087" i="4"/>
  <c r="BP8088" i="4"/>
  <c r="BP8089" i="4"/>
  <c r="BP8090" i="4"/>
  <c r="BP8091" i="4"/>
  <c r="BP8092" i="4"/>
  <c r="BP8093" i="4"/>
  <c r="BP8094" i="4"/>
  <c r="BP8095" i="4"/>
  <c r="BP8096" i="4"/>
  <c r="BP8097" i="4"/>
  <c r="BP8098" i="4"/>
  <c r="BP8099" i="4"/>
  <c r="BP8100" i="4"/>
  <c r="BP8101" i="4"/>
  <c r="BP8102" i="4"/>
  <c r="BP8103" i="4"/>
  <c r="BP8104" i="4"/>
  <c r="BP8105" i="4"/>
  <c r="BP8106" i="4"/>
  <c r="BP8107" i="4"/>
  <c r="BP8108" i="4"/>
  <c r="BP8109" i="4"/>
  <c r="BP8110" i="4"/>
  <c r="BP8111" i="4"/>
  <c r="BP8112" i="4"/>
  <c r="BP8113" i="4"/>
  <c r="BP8114" i="4"/>
  <c r="BP8115" i="4"/>
  <c r="BP8116" i="4"/>
  <c r="BP8117" i="4"/>
  <c r="BP8118" i="4"/>
  <c r="BP8119" i="4"/>
  <c r="BP8120" i="4"/>
  <c r="BP8121" i="4"/>
  <c r="BP8122" i="4"/>
  <c r="BP8123" i="4"/>
  <c r="BP8124" i="4"/>
  <c r="BP8125" i="4"/>
  <c r="BP8126" i="4"/>
  <c r="BP8127" i="4"/>
  <c r="BP8128" i="4"/>
  <c r="BP8129" i="4"/>
  <c r="BP8130" i="4"/>
  <c r="BP8131" i="4"/>
  <c r="BP8132" i="4"/>
  <c r="BP8133" i="4"/>
  <c r="BP8134" i="4"/>
  <c r="BP8135" i="4"/>
  <c r="BP8136" i="4"/>
  <c r="BP8137" i="4"/>
  <c r="BP2" i="4"/>
  <c r="H8139" i="4"/>
  <c r="H8140" i="4"/>
  <c r="I7754" i="4"/>
  <c r="I8139" i="4" l="1"/>
  <c r="E2" i="23"/>
  <c r="I19" i="23" s="1"/>
  <c r="E20" i="23"/>
  <c r="E1" i="23"/>
  <c r="I12" i="23" s="1"/>
  <c r="E9" i="23"/>
  <c r="I7" i="23" s="1"/>
  <c r="E8" i="23"/>
  <c r="I6" i="23" s="1"/>
  <c r="E15" i="23"/>
  <c r="I8" i="23" s="1"/>
  <c r="E7" i="23"/>
  <c r="I4" i="23" s="1"/>
  <c r="E14" i="23"/>
  <c r="I13" i="23" s="1"/>
  <c r="E6" i="23"/>
  <c r="I3" i="23" s="1"/>
  <c r="E5" i="23"/>
  <c r="E12" i="23"/>
  <c r="I11" i="23" s="1"/>
  <c r="E4" i="23"/>
  <c r="E11" i="23"/>
  <c r="I10" i="23" s="1"/>
  <c r="E3" i="23"/>
  <c r="I18" i="23" s="1"/>
  <c r="E10" i="23"/>
  <c r="I9" i="23" s="1"/>
  <c r="I1" i="23" l="1"/>
  <c r="I5" i="23"/>
  <c r="E9" i="21" l="1"/>
  <c r="J2" i="21"/>
  <c r="J4" i="21"/>
  <c r="L4" i="21" s="1"/>
  <c r="J3" i="21"/>
  <c r="L3" i="21" s="1"/>
  <c r="I5" i="21"/>
  <c r="J5" i="21" s="1"/>
  <c r="L5" i="21" s="1"/>
  <c r="K2" i="21"/>
  <c r="I2" i="21"/>
  <c r="E4" i="21"/>
  <c r="L2" i="21" l="1"/>
  <c r="H3" i="21"/>
  <c r="F4" i="21" l="1"/>
  <c r="E3" i="21"/>
  <c r="F3" i="21" s="1"/>
  <c r="E2" i="21"/>
  <c r="F2" i="21" s="1"/>
  <c r="BO3" i="4"/>
  <c r="BO4" i="4"/>
  <c r="BO5" i="4"/>
  <c r="BO6" i="4"/>
  <c r="BO7" i="4"/>
  <c r="BO8" i="4"/>
  <c r="BO9" i="4"/>
  <c r="BO10" i="4"/>
  <c r="BO11" i="4"/>
  <c r="BO12" i="4"/>
  <c r="BO13" i="4"/>
  <c r="BO14" i="4"/>
  <c r="BO15" i="4"/>
  <c r="BO16" i="4"/>
  <c r="BO17" i="4"/>
  <c r="BO18" i="4"/>
  <c r="BO19" i="4"/>
  <c r="BO20" i="4"/>
  <c r="BO21" i="4"/>
  <c r="BO22" i="4"/>
  <c r="BO23" i="4"/>
  <c r="BO24" i="4"/>
  <c r="BO25" i="4"/>
  <c r="BO26" i="4"/>
  <c r="BO27" i="4"/>
  <c r="BO28" i="4"/>
  <c r="BO29" i="4"/>
  <c r="BO30" i="4"/>
  <c r="BO31" i="4"/>
  <c r="BO32" i="4"/>
  <c r="BO33" i="4"/>
  <c r="BO34" i="4"/>
  <c r="BO35" i="4"/>
  <c r="BO36" i="4"/>
  <c r="BO37" i="4"/>
  <c r="BO38" i="4"/>
  <c r="BO39" i="4"/>
  <c r="BO40" i="4"/>
  <c r="BO41" i="4"/>
  <c r="BO42" i="4"/>
  <c r="BO43" i="4"/>
  <c r="BO44" i="4"/>
  <c r="BO45" i="4"/>
  <c r="BO46" i="4"/>
  <c r="BO47" i="4"/>
  <c r="BO48" i="4"/>
  <c r="BO49" i="4"/>
  <c r="BO50" i="4"/>
  <c r="BO51" i="4"/>
  <c r="BO52" i="4"/>
  <c r="BO53" i="4"/>
  <c r="BO54" i="4"/>
  <c r="BO55" i="4"/>
  <c r="BO56" i="4"/>
  <c r="BO57" i="4"/>
  <c r="BO58" i="4"/>
  <c r="BO59" i="4"/>
  <c r="BO60" i="4"/>
  <c r="BO61" i="4"/>
  <c r="BO62" i="4"/>
  <c r="BO63" i="4"/>
  <c r="BO64" i="4"/>
  <c r="BO65" i="4"/>
  <c r="BO66" i="4"/>
  <c r="BO67" i="4"/>
  <c r="BO68" i="4"/>
  <c r="BO69" i="4"/>
  <c r="BO70" i="4"/>
  <c r="BO71" i="4"/>
  <c r="BO72" i="4"/>
  <c r="BO73" i="4"/>
  <c r="BO74" i="4"/>
  <c r="BO75" i="4"/>
  <c r="BO76" i="4"/>
  <c r="BO77" i="4"/>
  <c r="BO78" i="4"/>
  <c r="BO79" i="4"/>
  <c r="BO80" i="4"/>
  <c r="BO81" i="4"/>
  <c r="BO82" i="4"/>
  <c r="BO83" i="4"/>
  <c r="BO84" i="4"/>
  <c r="BO85" i="4"/>
  <c r="BO86" i="4"/>
  <c r="BO87" i="4"/>
  <c r="BO88" i="4"/>
  <c r="BO89" i="4"/>
  <c r="BO90" i="4"/>
  <c r="BO91" i="4"/>
  <c r="BO92" i="4"/>
  <c r="BO93" i="4"/>
  <c r="BO94" i="4"/>
  <c r="BO95" i="4"/>
  <c r="BO96" i="4"/>
  <c r="BO97" i="4"/>
  <c r="BO98" i="4"/>
  <c r="BO99" i="4"/>
  <c r="BO100" i="4"/>
  <c r="BO101" i="4"/>
  <c r="BO102" i="4"/>
  <c r="BO103" i="4"/>
  <c r="BO104" i="4"/>
  <c r="BO105" i="4"/>
  <c r="BO106" i="4"/>
  <c r="BO107" i="4"/>
  <c r="BO108" i="4"/>
  <c r="BO109" i="4"/>
  <c r="BO110" i="4"/>
  <c r="BO111" i="4"/>
  <c r="BO112" i="4"/>
  <c r="BO113" i="4"/>
  <c r="BO114" i="4"/>
  <c r="BO115" i="4"/>
  <c r="BO116" i="4"/>
  <c r="BO117" i="4"/>
  <c r="BO118" i="4"/>
  <c r="BO119" i="4"/>
  <c r="BO120" i="4"/>
  <c r="BO121" i="4"/>
  <c r="BO122" i="4"/>
  <c r="BO123" i="4"/>
  <c r="BO124" i="4"/>
  <c r="BO125" i="4"/>
  <c r="BO126" i="4"/>
  <c r="BO127" i="4"/>
  <c r="BO128" i="4"/>
  <c r="BO129" i="4"/>
  <c r="BO130" i="4"/>
  <c r="BO131" i="4"/>
  <c r="BO132" i="4"/>
  <c r="BO133" i="4"/>
  <c r="BO134" i="4"/>
  <c r="BO135" i="4"/>
  <c r="BO136" i="4"/>
  <c r="BO137" i="4"/>
  <c r="BO138" i="4"/>
  <c r="BO139" i="4"/>
  <c r="BO140" i="4"/>
  <c r="BO141" i="4"/>
  <c r="BO142" i="4"/>
  <c r="BO143" i="4"/>
  <c r="BO144" i="4"/>
  <c r="BO145" i="4"/>
  <c r="BO146" i="4"/>
  <c r="BO147" i="4"/>
  <c r="BO148" i="4"/>
  <c r="BO149" i="4"/>
  <c r="BO150" i="4"/>
  <c r="BO151" i="4"/>
  <c r="BO152" i="4"/>
  <c r="BO153" i="4"/>
  <c r="BO154" i="4"/>
  <c r="BO155" i="4"/>
  <c r="BO156" i="4"/>
  <c r="BO157" i="4"/>
  <c r="BO158" i="4"/>
  <c r="BO159" i="4"/>
  <c r="BO160" i="4"/>
  <c r="BO161" i="4"/>
  <c r="BO162" i="4"/>
  <c r="BO163" i="4"/>
  <c r="BO164" i="4"/>
  <c r="BO165" i="4"/>
  <c r="BO166" i="4"/>
  <c r="BO167" i="4"/>
  <c r="BO168" i="4"/>
  <c r="BO169" i="4"/>
  <c r="BO170" i="4"/>
  <c r="BO171" i="4"/>
  <c r="BO172" i="4"/>
  <c r="BO173" i="4"/>
  <c r="BO174" i="4"/>
  <c r="BO175" i="4"/>
  <c r="BO176" i="4"/>
  <c r="BO177" i="4"/>
  <c r="BO178" i="4"/>
  <c r="BO179" i="4"/>
  <c r="BO180" i="4"/>
  <c r="BO181" i="4"/>
  <c r="BO182" i="4"/>
  <c r="BO183" i="4"/>
  <c r="BO184" i="4"/>
  <c r="BO185" i="4"/>
  <c r="BO186" i="4"/>
  <c r="BO187" i="4"/>
  <c r="BO188" i="4"/>
  <c r="BO189" i="4"/>
  <c r="BO190" i="4"/>
  <c r="BO191" i="4"/>
  <c r="BO192" i="4"/>
  <c r="BO193" i="4"/>
  <c r="BO194" i="4"/>
  <c r="BO195" i="4"/>
  <c r="BO196" i="4"/>
  <c r="BO197" i="4"/>
  <c r="BO198" i="4"/>
  <c r="BO199" i="4"/>
  <c r="BO200" i="4"/>
  <c r="BO201" i="4"/>
  <c r="BO202" i="4"/>
  <c r="BO203" i="4"/>
  <c r="BO204" i="4"/>
  <c r="BO205" i="4"/>
  <c r="BO206" i="4"/>
  <c r="BO207" i="4"/>
  <c r="BO208" i="4"/>
  <c r="BO209" i="4"/>
  <c r="BO210" i="4"/>
  <c r="BO211" i="4"/>
  <c r="BO212" i="4"/>
  <c r="BO213" i="4"/>
  <c r="BO214" i="4"/>
  <c r="BO215" i="4"/>
  <c r="BO216" i="4"/>
  <c r="BO217" i="4"/>
  <c r="BO218" i="4"/>
  <c r="BO219" i="4"/>
  <c r="BO220" i="4"/>
  <c r="BO221" i="4"/>
  <c r="BO222" i="4"/>
  <c r="BO223" i="4"/>
  <c r="BO224" i="4"/>
  <c r="BO225" i="4"/>
  <c r="BO226" i="4"/>
  <c r="BO227" i="4"/>
  <c r="BO228" i="4"/>
  <c r="BO229" i="4"/>
  <c r="BO230" i="4"/>
  <c r="BO231" i="4"/>
  <c r="BO232" i="4"/>
  <c r="BO233" i="4"/>
  <c r="BO234" i="4"/>
  <c r="BO235" i="4"/>
  <c r="BO236" i="4"/>
  <c r="BO237" i="4"/>
  <c r="BO238" i="4"/>
  <c r="BO239" i="4"/>
  <c r="BO240" i="4"/>
  <c r="BO241" i="4"/>
  <c r="BO242" i="4"/>
  <c r="BO243" i="4"/>
  <c r="BO244" i="4"/>
  <c r="BO245" i="4"/>
  <c r="BO246" i="4"/>
  <c r="BO247" i="4"/>
  <c r="BO248" i="4"/>
  <c r="BO249" i="4"/>
  <c r="BO250" i="4"/>
  <c r="BO251" i="4"/>
  <c r="BO252" i="4"/>
  <c r="BO253" i="4"/>
  <c r="BO254" i="4"/>
  <c r="BO255" i="4"/>
  <c r="BO256" i="4"/>
  <c r="BO257" i="4"/>
  <c r="BO258" i="4"/>
  <c r="BO259" i="4"/>
  <c r="BO260" i="4"/>
  <c r="BO261" i="4"/>
  <c r="BO262" i="4"/>
  <c r="BO263" i="4"/>
  <c r="BO264" i="4"/>
  <c r="BO265" i="4"/>
  <c r="BO266" i="4"/>
  <c r="BO267" i="4"/>
  <c r="BO268" i="4"/>
  <c r="BO269" i="4"/>
  <c r="BO270" i="4"/>
  <c r="BO271" i="4"/>
  <c r="BO272" i="4"/>
  <c r="BO273" i="4"/>
  <c r="BO274" i="4"/>
  <c r="BO275" i="4"/>
  <c r="BO276" i="4"/>
  <c r="BO277" i="4"/>
  <c r="BO278" i="4"/>
  <c r="BO279" i="4"/>
  <c r="BO280" i="4"/>
  <c r="BO281" i="4"/>
  <c r="BO282" i="4"/>
  <c r="BO283" i="4"/>
  <c r="BO284" i="4"/>
  <c r="BO285" i="4"/>
  <c r="BO286" i="4"/>
  <c r="BO287" i="4"/>
  <c r="BO288" i="4"/>
  <c r="BO289" i="4"/>
  <c r="BO290" i="4"/>
  <c r="BO291" i="4"/>
  <c r="BO292" i="4"/>
  <c r="BO293" i="4"/>
  <c r="BO294" i="4"/>
  <c r="BO295" i="4"/>
  <c r="BO296" i="4"/>
  <c r="BO297" i="4"/>
  <c r="BO298" i="4"/>
  <c r="BO299" i="4"/>
  <c r="BO300" i="4"/>
  <c r="BO301" i="4"/>
  <c r="BO302" i="4"/>
  <c r="BO303" i="4"/>
  <c r="BO304" i="4"/>
  <c r="BO305" i="4"/>
  <c r="BO306" i="4"/>
  <c r="BO307" i="4"/>
  <c r="BO308" i="4"/>
  <c r="BO309" i="4"/>
  <c r="BO310" i="4"/>
  <c r="BO311" i="4"/>
  <c r="BO312" i="4"/>
  <c r="BO313" i="4"/>
  <c r="BO314" i="4"/>
  <c r="BO315" i="4"/>
  <c r="BO316" i="4"/>
  <c r="BO317" i="4"/>
  <c r="BO318" i="4"/>
  <c r="BO319" i="4"/>
  <c r="BO320" i="4"/>
  <c r="BO321" i="4"/>
  <c r="BO322" i="4"/>
  <c r="BO323" i="4"/>
  <c r="BO324" i="4"/>
  <c r="BO325" i="4"/>
  <c r="BO326" i="4"/>
  <c r="BO327" i="4"/>
  <c r="BO328" i="4"/>
  <c r="BO329" i="4"/>
  <c r="BO330" i="4"/>
  <c r="BO331" i="4"/>
  <c r="BO332" i="4"/>
  <c r="BO333" i="4"/>
  <c r="BO334" i="4"/>
  <c r="BO335" i="4"/>
  <c r="BO336" i="4"/>
  <c r="BO337" i="4"/>
  <c r="BO338" i="4"/>
  <c r="BO339" i="4"/>
  <c r="BO340" i="4"/>
  <c r="BO341" i="4"/>
  <c r="BO342" i="4"/>
  <c r="BO343" i="4"/>
  <c r="BO344" i="4"/>
  <c r="BO345" i="4"/>
  <c r="BO346" i="4"/>
  <c r="BO347" i="4"/>
  <c r="BO348" i="4"/>
  <c r="BO349" i="4"/>
  <c r="BO350" i="4"/>
  <c r="BO351" i="4"/>
  <c r="BO352" i="4"/>
  <c r="BO353" i="4"/>
  <c r="BO354" i="4"/>
  <c r="BO355" i="4"/>
  <c r="BO356" i="4"/>
  <c r="BO357" i="4"/>
  <c r="BO358" i="4"/>
  <c r="BO359" i="4"/>
  <c r="BO360" i="4"/>
  <c r="BO361" i="4"/>
  <c r="BO362" i="4"/>
  <c r="BO363" i="4"/>
  <c r="BO364" i="4"/>
  <c r="BO365" i="4"/>
  <c r="BO366" i="4"/>
  <c r="BO367" i="4"/>
  <c r="BO368" i="4"/>
  <c r="BO369" i="4"/>
  <c r="BO370" i="4"/>
  <c r="BO371" i="4"/>
  <c r="BO372" i="4"/>
  <c r="BO373" i="4"/>
  <c r="BO374" i="4"/>
  <c r="BO375" i="4"/>
  <c r="BO376" i="4"/>
  <c r="BO377" i="4"/>
  <c r="BO378" i="4"/>
  <c r="BO379" i="4"/>
  <c r="BO380" i="4"/>
  <c r="BO381" i="4"/>
  <c r="BO382" i="4"/>
  <c r="BO383" i="4"/>
  <c r="BO384" i="4"/>
  <c r="BO385" i="4"/>
  <c r="BO386" i="4"/>
  <c r="BO387" i="4"/>
  <c r="BO388" i="4"/>
  <c r="BO389" i="4"/>
  <c r="BO390" i="4"/>
  <c r="BO391" i="4"/>
  <c r="BO392" i="4"/>
  <c r="BO393" i="4"/>
  <c r="BO394" i="4"/>
  <c r="BO395" i="4"/>
  <c r="BO396" i="4"/>
  <c r="BO397" i="4"/>
  <c r="BO398" i="4"/>
  <c r="BO399" i="4"/>
  <c r="BO400" i="4"/>
  <c r="BO401" i="4"/>
  <c r="BO402" i="4"/>
  <c r="BO403" i="4"/>
  <c r="BO404" i="4"/>
  <c r="BO405" i="4"/>
  <c r="BO406" i="4"/>
  <c r="BO407" i="4"/>
  <c r="BO408" i="4"/>
  <c r="BO409" i="4"/>
  <c r="BO410" i="4"/>
  <c r="BO411" i="4"/>
  <c r="BO412" i="4"/>
  <c r="BO413" i="4"/>
  <c r="BO414" i="4"/>
  <c r="BO415" i="4"/>
  <c r="BO416" i="4"/>
  <c r="BO417" i="4"/>
  <c r="BO418" i="4"/>
  <c r="BO419" i="4"/>
  <c r="BO420" i="4"/>
  <c r="BO421" i="4"/>
  <c r="BO422" i="4"/>
  <c r="BO423" i="4"/>
  <c r="BO424" i="4"/>
  <c r="BO425" i="4"/>
  <c r="BO426" i="4"/>
  <c r="BO427" i="4"/>
  <c r="BO428" i="4"/>
  <c r="BO429" i="4"/>
  <c r="BO430" i="4"/>
  <c r="BO431" i="4"/>
  <c r="BO432" i="4"/>
  <c r="BO433" i="4"/>
  <c r="BO434" i="4"/>
  <c r="BO435" i="4"/>
  <c r="BO436" i="4"/>
  <c r="BO437" i="4"/>
  <c r="BO438" i="4"/>
  <c r="BO439" i="4"/>
  <c r="BO440" i="4"/>
  <c r="BO441" i="4"/>
  <c r="BO442" i="4"/>
  <c r="BO443" i="4"/>
  <c r="BO444" i="4"/>
  <c r="BO445" i="4"/>
  <c r="BO446" i="4"/>
  <c r="BO447" i="4"/>
  <c r="BO448" i="4"/>
  <c r="BO449" i="4"/>
  <c r="BO450" i="4"/>
  <c r="BO451" i="4"/>
  <c r="BO452" i="4"/>
  <c r="BO453" i="4"/>
  <c r="BO454" i="4"/>
  <c r="BO455" i="4"/>
  <c r="BO456" i="4"/>
  <c r="BO457" i="4"/>
  <c r="BO458" i="4"/>
  <c r="BO459" i="4"/>
  <c r="BO460" i="4"/>
  <c r="BO461" i="4"/>
  <c r="BO462" i="4"/>
  <c r="BO463" i="4"/>
  <c r="BO464" i="4"/>
  <c r="BO465" i="4"/>
  <c r="BO466" i="4"/>
  <c r="BO467" i="4"/>
  <c r="BO468" i="4"/>
  <c r="BO469" i="4"/>
  <c r="BO470" i="4"/>
  <c r="BO471" i="4"/>
  <c r="BO472" i="4"/>
  <c r="BO473" i="4"/>
  <c r="BO474" i="4"/>
  <c r="BO475" i="4"/>
  <c r="BO476" i="4"/>
  <c r="BO477" i="4"/>
  <c r="BO478" i="4"/>
  <c r="BO479" i="4"/>
  <c r="BO480" i="4"/>
  <c r="BO481" i="4"/>
  <c r="BO482" i="4"/>
  <c r="BO483" i="4"/>
  <c r="BO484" i="4"/>
  <c r="BO485" i="4"/>
  <c r="BO486" i="4"/>
  <c r="BO487" i="4"/>
  <c r="BO488" i="4"/>
  <c r="BO489" i="4"/>
  <c r="BO490" i="4"/>
  <c r="BO491" i="4"/>
  <c r="BO492" i="4"/>
  <c r="BO493" i="4"/>
  <c r="BO494" i="4"/>
  <c r="BO495" i="4"/>
  <c r="BO496" i="4"/>
  <c r="BO497" i="4"/>
  <c r="BO498" i="4"/>
  <c r="BO499" i="4"/>
  <c r="BO500" i="4"/>
  <c r="BO501" i="4"/>
  <c r="BO502" i="4"/>
  <c r="BO503" i="4"/>
  <c r="BO504" i="4"/>
  <c r="BO505" i="4"/>
  <c r="BO506" i="4"/>
  <c r="BO507" i="4"/>
  <c r="BO508" i="4"/>
  <c r="BO509" i="4"/>
  <c r="BO510" i="4"/>
  <c r="BO511" i="4"/>
  <c r="BO512" i="4"/>
  <c r="BO513" i="4"/>
  <c r="BO514" i="4"/>
  <c r="BO515" i="4"/>
  <c r="BO516" i="4"/>
  <c r="BO517" i="4"/>
  <c r="BO518" i="4"/>
  <c r="BO519" i="4"/>
  <c r="BO520" i="4"/>
  <c r="BO521" i="4"/>
  <c r="BO522" i="4"/>
  <c r="BO523" i="4"/>
  <c r="BO524" i="4"/>
  <c r="BO525" i="4"/>
  <c r="BO526" i="4"/>
  <c r="BO527" i="4"/>
  <c r="BO528" i="4"/>
  <c r="BO529" i="4"/>
  <c r="BO530" i="4"/>
  <c r="BO531" i="4"/>
  <c r="BO532" i="4"/>
  <c r="BO533" i="4"/>
  <c r="BO534" i="4"/>
  <c r="BO535" i="4"/>
  <c r="BO536" i="4"/>
  <c r="BO537" i="4"/>
  <c r="BO538" i="4"/>
  <c r="BO539" i="4"/>
  <c r="BO540" i="4"/>
  <c r="BO541" i="4"/>
  <c r="BO542" i="4"/>
  <c r="BO543" i="4"/>
  <c r="BO544" i="4"/>
  <c r="BO545" i="4"/>
  <c r="BO546" i="4"/>
  <c r="BO547" i="4"/>
  <c r="BO548" i="4"/>
  <c r="BO549" i="4"/>
  <c r="BO550" i="4"/>
  <c r="BO551" i="4"/>
  <c r="BO552" i="4"/>
  <c r="BO553" i="4"/>
  <c r="BO554" i="4"/>
  <c r="BO555" i="4"/>
  <c r="BO556" i="4"/>
  <c r="BO557" i="4"/>
  <c r="BO558" i="4"/>
  <c r="BO559" i="4"/>
  <c r="BO560" i="4"/>
  <c r="BO561" i="4"/>
  <c r="BO562" i="4"/>
  <c r="BO563" i="4"/>
  <c r="BO564" i="4"/>
  <c r="BO565" i="4"/>
  <c r="BO566" i="4"/>
  <c r="BO567" i="4"/>
  <c r="BO568" i="4"/>
  <c r="BO569" i="4"/>
  <c r="BO570" i="4"/>
  <c r="BO571" i="4"/>
  <c r="BO572" i="4"/>
  <c r="BO573" i="4"/>
  <c r="BO574" i="4"/>
  <c r="BO575" i="4"/>
  <c r="BO576" i="4"/>
  <c r="BO577" i="4"/>
  <c r="BO578" i="4"/>
  <c r="BO579" i="4"/>
  <c r="BO580" i="4"/>
  <c r="BO581" i="4"/>
  <c r="BO582" i="4"/>
  <c r="BO583" i="4"/>
  <c r="BO584" i="4"/>
  <c r="BO585" i="4"/>
  <c r="BO586" i="4"/>
  <c r="BO587" i="4"/>
  <c r="BO588" i="4"/>
  <c r="BO589" i="4"/>
  <c r="BO590" i="4"/>
  <c r="BO591" i="4"/>
  <c r="BO592" i="4"/>
  <c r="BO593" i="4"/>
  <c r="BO594" i="4"/>
  <c r="BO595" i="4"/>
  <c r="BO596" i="4"/>
  <c r="BO597" i="4"/>
  <c r="BO598" i="4"/>
  <c r="BO599" i="4"/>
  <c r="BO600" i="4"/>
  <c r="BO601" i="4"/>
  <c r="BO602" i="4"/>
  <c r="BO603" i="4"/>
  <c r="BO604" i="4"/>
  <c r="BO605" i="4"/>
  <c r="BO606" i="4"/>
  <c r="BO607" i="4"/>
  <c r="BO608" i="4"/>
  <c r="BO609" i="4"/>
  <c r="BO610" i="4"/>
  <c r="BO611" i="4"/>
  <c r="BO612" i="4"/>
  <c r="BO613" i="4"/>
  <c r="BO614" i="4"/>
  <c r="BO615" i="4"/>
  <c r="BO616" i="4"/>
  <c r="BO617" i="4"/>
  <c r="BO618" i="4"/>
  <c r="BO619" i="4"/>
  <c r="BO620" i="4"/>
  <c r="BO621" i="4"/>
  <c r="BO622" i="4"/>
  <c r="BO623" i="4"/>
  <c r="BO624" i="4"/>
  <c r="BO625" i="4"/>
  <c r="BO626" i="4"/>
  <c r="BO627" i="4"/>
  <c r="BO628" i="4"/>
  <c r="BO629" i="4"/>
  <c r="BO630" i="4"/>
  <c r="BO631" i="4"/>
  <c r="BO632" i="4"/>
  <c r="BO633" i="4"/>
  <c r="BO634" i="4"/>
  <c r="BO635" i="4"/>
  <c r="BO636" i="4"/>
  <c r="BO637" i="4"/>
  <c r="BO638" i="4"/>
  <c r="BO639" i="4"/>
  <c r="BO640" i="4"/>
  <c r="BO641" i="4"/>
  <c r="BO642" i="4"/>
  <c r="BO643" i="4"/>
  <c r="BO644" i="4"/>
  <c r="BO645" i="4"/>
  <c r="BO646" i="4"/>
  <c r="BO647" i="4"/>
  <c r="BO648" i="4"/>
  <c r="BO649" i="4"/>
  <c r="BO650" i="4"/>
  <c r="BO651" i="4"/>
  <c r="BO652" i="4"/>
  <c r="BO653" i="4"/>
  <c r="BO654" i="4"/>
  <c r="BO655" i="4"/>
  <c r="BO656" i="4"/>
  <c r="BO657" i="4"/>
  <c r="BO658" i="4"/>
  <c r="BO659" i="4"/>
  <c r="BO660" i="4"/>
  <c r="BO661" i="4"/>
  <c r="BO662" i="4"/>
  <c r="BO663" i="4"/>
  <c r="BO664" i="4"/>
  <c r="BO665" i="4"/>
  <c r="BO666" i="4"/>
  <c r="BO667" i="4"/>
  <c r="BO668" i="4"/>
  <c r="BO669" i="4"/>
  <c r="BO670" i="4"/>
  <c r="BO671" i="4"/>
  <c r="BO672" i="4"/>
  <c r="BO673" i="4"/>
  <c r="BO674" i="4"/>
  <c r="BO675" i="4"/>
  <c r="BO676" i="4"/>
  <c r="BO677" i="4"/>
  <c r="BO678" i="4"/>
  <c r="BO679" i="4"/>
  <c r="BO680" i="4"/>
  <c r="BO681" i="4"/>
  <c r="BO682" i="4"/>
  <c r="BO683" i="4"/>
  <c r="BO684" i="4"/>
  <c r="BO685" i="4"/>
  <c r="BO686" i="4"/>
  <c r="BO687" i="4"/>
  <c r="BO688" i="4"/>
  <c r="BO689" i="4"/>
  <c r="BO690" i="4"/>
  <c r="BO691" i="4"/>
  <c r="BO692" i="4"/>
  <c r="BO693" i="4"/>
  <c r="BO694" i="4"/>
  <c r="BO695" i="4"/>
  <c r="BO696" i="4"/>
  <c r="BO697" i="4"/>
  <c r="BO698" i="4"/>
  <c r="BO699" i="4"/>
  <c r="BO700" i="4"/>
  <c r="BO701" i="4"/>
  <c r="BO702" i="4"/>
  <c r="BO703" i="4"/>
  <c r="BO704" i="4"/>
  <c r="BO705" i="4"/>
  <c r="BO706" i="4"/>
  <c r="BO707" i="4"/>
  <c r="BO708" i="4"/>
  <c r="BO709" i="4"/>
  <c r="BO710" i="4"/>
  <c r="BO711" i="4"/>
  <c r="BO712" i="4"/>
  <c r="BO713" i="4"/>
  <c r="BO714" i="4"/>
  <c r="BO715" i="4"/>
  <c r="BO716" i="4"/>
  <c r="BO717" i="4"/>
  <c r="BO718" i="4"/>
  <c r="BO719" i="4"/>
  <c r="BO720" i="4"/>
  <c r="BO721" i="4"/>
  <c r="BO722" i="4"/>
  <c r="BO723" i="4"/>
  <c r="BO724" i="4"/>
  <c r="BO725" i="4"/>
  <c r="BO726" i="4"/>
  <c r="BO727" i="4"/>
  <c r="BO728" i="4"/>
  <c r="BO729" i="4"/>
  <c r="BO730" i="4"/>
  <c r="BO731" i="4"/>
  <c r="BO732" i="4"/>
  <c r="BO733" i="4"/>
  <c r="BO734" i="4"/>
  <c r="BO735" i="4"/>
  <c r="BO736" i="4"/>
  <c r="BO737" i="4"/>
  <c r="BO738" i="4"/>
  <c r="BO739" i="4"/>
  <c r="BO740" i="4"/>
  <c r="BO741" i="4"/>
  <c r="BO742" i="4"/>
  <c r="BO743" i="4"/>
  <c r="BO744" i="4"/>
  <c r="BO745" i="4"/>
  <c r="BO746" i="4"/>
  <c r="BO747" i="4"/>
  <c r="BO748" i="4"/>
  <c r="BO749" i="4"/>
  <c r="BO750" i="4"/>
  <c r="BO751" i="4"/>
  <c r="BO752" i="4"/>
  <c r="BO753" i="4"/>
  <c r="BO754" i="4"/>
  <c r="BO755" i="4"/>
  <c r="BO756" i="4"/>
  <c r="BO757" i="4"/>
  <c r="BO758" i="4"/>
  <c r="BO759" i="4"/>
  <c r="BO760" i="4"/>
  <c r="BO761" i="4"/>
  <c r="BO762" i="4"/>
  <c r="BO763" i="4"/>
  <c r="BO764" i="4"/>
  <c r="BO765" i="4"/>
  <c r="BO766" i="4"/>
  <c r="BO767" i="4"/>
  <c r="BO768" i="4"/>
  <c r="BO769" i="4"/>
  <c r="BO770" i="4"/>
  <c r="BO771" i="4"/>
  <c r="BO772" i="4"/>
  <c r="BO773" i="4"/>
  <c r="BO774" i="4"/>
  <c r="BO775" i="4"/>
  <c r="BO776" i="4"/>
  <c r="BO777" i="4"/>
  <c r="BO778" i="4"/>
  <c r="BO779" i="4"/>
  <c r="BO780" i="4"/>
  <c r="BO781" i="4"/>
  <c r="BO782" i="4"/>
  <c r="BO783" i="4"/>
  <c r="BO784" i="4"/>
  <c r="BO785" i="4"/>
  <c r="BO786" i="4"/>
  <c r="BO787" i="4"/>
  <c r="BO788" i="4"/>
  <c r="BO789" i="4"/>
  <c r="BO790" i="4"/>
  <c r="BO791" i="4"/>
  <c r="BO792" i="4"/>
  <c r="BO793" i="4"/>
  <c r="BO794" i="4"/>
  <c r="BO795" i="4"/>
  <c r="BO796" i="4"/>
  <c r="BO797" i="4"/>
  <c r="BO798" i="4"/>
  <c r="BO799" i="4"/>
  <c r="BO800" i="4"/>
  <c r="BO801" i="4"/>
  <c r="BO802" i="4"/>
  <c r="BO803" i="4"/>
  <c r="BO804" i="4"/>
  <c r="BO805" i="4"/>
  <c r="BO806" i="4"/>
  <c r="BO807" i="4"/>
  <c r="BO808" i="4"/>
  <c r="BO809" i="4"/>
  <c r="BO810" i="4"/>
  <c r="BO811" i="4"/>
  <c r="BO812" i="4"/>
  <c r="BO813" i="4"/>
  <c r="BO814" i="4"/>
  <c r="BO815" i="4"/>
  <c r="BO816" i="4"/>
  <c r="BO817" i="4"/>
  <c r="BO818" i="4"/>
  <c r="BO819" i="4"/>
  <c r="BO820" i="4"/>
  <c r="BO821" i="4"/>
  <c r="BO822" i="4"/>
  <c r="BO823" i="4"/>
  <c r="BO824" i="4"/>
  <c r="BO825" i="4"/>
  <c r="BO826" i="4"/>
  <c r="BO827" i="4"/>
  <c r="BO828" i="4"/>
  <c r="BO829" i="4"/>
  <c r="BO830" i="4"/>
  <c r="BO831" i="4"/>
  <c r="BO832" i="4"/>
  <c r="BO833" i="4"/>
  <c r="BO834" i="4"/>
  <c r="BO835" i="4"/>
  <c r="BO836" i="4"/>
  <c r="BO837" i="4"/>
  <c r="BO838" i="4"/>
  <c r="BO839" i="4"/>
  <c r="BO840" i="4"/>
  <c r="BO841" i="4"/>
  <c r="BO842" i="4"/>
  <c r="BO843" i="4"/>
  <c r="BO844" i="4"/>
  <c r="BO845" i="4"/>
  <c r="BO846" i="4"/>
  <c r="BO847" i="4"/>
  <c r="BO848" i="4"/>
  <c r="BO849" i="4"/>
  <c r="BO850" i="4"/>
  <c r="BO851" i="4"/>
  <c r="BO852" i="4"/>
  <c r="BO853" i="4"/>
  <c r="BO854" i="4"/>
  <c r="BO855" i="4"/>
  <c r="BO856" i="4"/>
  <c r="BO857" i="4"/>
  <c r="BO858" i="4"/>
  <c r="BO859" i="4"/>
  <c r="BO860" i="4"/>
  <c r="BO861" i="4"/>
  <c r="BO862" i="4"/>
  <c r="BO863" i="4"/>
  <c r="BO864" i="4"/>
  <c r="BO865" i="4"/>
  <c r="BO866" i="4"/>
  <c r="BO867" i="4"/>
  <c r="BO868" i="4"/>
  <c r="BO869" i="4"/>
  <c r="BO870" i="4"/>
  <c r="BO871" i="4"/>
  <c r="BO872" i="4"/>
  <c r="BO873" i="4"/>
  <c r="BO874" i="4"/>
  <c r="BO875" i="4"/>
  <c r="BO876" i="4"/>
  <c r="BO877" i="4"/>
  <c r="BO878" i="4"/>
  <c r="BO879" i="4"/>
  <c r="BO880" i="4"/>
  <c r="BO881" i="4"/>
  <c r="BO882" i="4"/>
  <c r="BO883" i="4"/>
  <c r="BO884" i="4"/>
  <c r="BO885" i="4"/>
  <c r="BO886" i="4"/>
  <c r="BO887" i="4"/>
  <c r="BO888" i="4"/>
  <c r="BO889" i="4"/>
  <c r="BO890" i="4"/>
  <c r="BO891" i="4"/>
  <c r="BO892" i="4"/>
  <c r="BO893" i="4"/>
  <c r="BO894" i="4"/>
  <c r="BO895" i="4"/>
  <c r="BO896" i="4"/>
  <c r="BO897" i="4"/>
  <c r="BO898" i="4"/>
  <c r="BO899" i="4"/>
  <c r="BO900" i="4"/>
  <c r="BO901" i="4"/>
  <c r="BO902" i="4"/>
  <c r="BO903" i="4"/>
  <c r="BO904" i="4"/>
  <c r="BO905" i="4"/>
  <c r="BO906" i="4"/>
  <c r="BO907" i="4"/>
  <c r="BO908" i="4"/>
  <c r="BO909" i="4"/>
  <c r="BO910" i="4"/>
  <c r="BO911" i="4"/>
  <c r="BO912" i="4"/>
  <c r="BO913" i="4"/>
  <c r="BO914" i="4"/>
  <c r="BO915" i="4"/>
  <c r="BO916" i="4"/>
  <c r="BO917" i="4"/>
  <c r="BO918" i="4"/>
  <c r="BO919" i="4"/>
  <c r="BO920" i="4"/>
  <c r="BO921" i="4"/>
  <c r="BO922" i="4"/>
  <c r="BO923" i="4"/>
  <c r="BO924" i="4"/>
  <c r="BO925" i="4"/>
  <c r="BO926" i="4"/>
  <c r="BO927" i="4"/>
  <c r="BO928" i="4"/>
  <c r="BO929" i="4"/>
  <c r="BO930" i="4"/>
  <c r="BO931" i="4"/>
  <c r="BO932" i="4"/>
  <c r="BO933" i="4"/>
  <c r="BO934" i="4"/>
  <c r="BO935" i="4"/>
  <c r="BO936" i="4"/>
  <c r="BO937" i="4"/>
  <c r="BO938" i="4"/>
  <c r="BO939" i="4"/>
  <c r="BO940" i="4"/>
  <c r="BO941" i="4"/>
  <c r="BO942" i="4"/>
  <c r="BO943" i="4"/>
  <c r="BO944" i="4"/>
  <c r="BO945" i="4"/>
  <c r="BO946" i="4"/>
  <c r="BO947" i="4"/>
  <c r="BO948" i="4"/>
  <c r="BO949" i="4"/>
  <c r="BO950" i="4"/>
  <c r="BO951" i="4"/>
  <c r="BO952" i="4"/>
  <c r="BO953" i="4"/>
  <c r="BO954" i="4"/>
  <c r="BO955" i="4"/>
  <c r="BO956" i="4"/>
  <c r="BO957" i="4"/>
  <c r="BO958" i="4"/>
  <c r="BO959" i="4"/>
  <c r="BO960" i="4"/>
  <c r="BO961" i="4"/>
  <c r="BO962" i="4"/>
  <c r="BO963" i="4"/>
  <c r="BO964" i="4"/>
  <c r="BO965" i="4"/>
  <c r="BO966" i="4"/>
  <c r="BO967" i="4"/>
  <c r="BO968" i="4"/>
  <c r="BO969" i="4"/>
  <c r="BO970" i="4"/>
  <c r="BO971" i="4"/>
  <c r="BO972" i="4"/>
  <c r="BO973" i="4"/>
  <c r="BO974" i="4"/>
  <c r="BO975" i="4"/>
  <c r="BO976" i="4"/>
  <c r="BO977" i="4"/>
  <c r="BO978" i="4"/>
  <c r="BO979" i="4"/>
  <c r="BO980" i="4"/>
  <c r="BO981" i="4"/>
  <c r="BO982" i="4"/>
  <c r="BO983" i="4"/>
  <c r="BO984" i="4"/>
  <c r="BO985" i="4"/>
  <c r="BO986" i="4"/>
  <c r="BO987" i="4"/>
  <c r="BO988" i="4"/>
  <c r="BO989" i="4"/>
  <c r="BO990" i="4"/>
  <c r="BO991" i="4"/>
  <c r="BO992" i="4"/>
  <c r="BO993" i="4"/>
  <c r="BO994" i="4"/>
  <c r="BO995" i="4"/>
  <c r="BO996" i="4"/>
  <c r="BO997" i="4"/>
  <c r="BO998" i="4"/>
  <c r="BO999" i="4"/>
  <c r="BO1000" i="4"/>
  <c r="BO1001" i="4"/>
  <c r="BO1002" i="4"/>
  <c r="BO1003" i="4"/>
  <c r="BO1004" i="4"/>
  <c r="BO1005" i="4"/>
  <c r="BO1006" i="4"/>
  <c r="BO1007" i="4"/>
  <c r="BO1008" i="4"/>
  <c r="BO1009" i="4"/>
  <c r="BO1010" i="4"/>
  <c r="BO1011" i="4"/>
  <c r="BO1012" i="4"/>
  <c r="BO1013" i="4"/>
  <c r="BO1014" i="4"/>
  <c r="BO1015" i="4"/>
  <c r="BO1016" i="4"/>
  <c r="BO1017" i="4"/>
  <c r="BO1018" i="4"/>
  <c r="BO1019" i="4"/>
  <c r="BO1020" i="4"/>
  <c r="BO1021" i="4"/>
  <c r="BO1022" i="4"/>
  <c r="BO1023" i="4"/>
  <c r="BO1024" i="4"/>
  <c r="BO1025" i="4"/>
  <c r="BO1026" i="4"/>
  <c r="BO1027" i="4"/>
  <c r="BO1028" i="4"/>
  <c r="BO1029" i="4"/>
  <c r="BO1030" i="4"/>
  <c r="BO1031" i="4"/>
  <c r="BO1032" i="4"/>
  <c r="BO1033" i="4"/>
  <c r="BO1034" i="4"/>
  <c r="BO1035" i="4"/>
  <c r="BO1036" i="4"/>
  <c r="BO1037" i="4"/>
  <c r="BO1038" i="4"/>
  <c r="BO1039" i="4"/>
  <c r="BO1040" i="4"/>
  <c r="BO1041" i="4"/>
  <c r="BO1042" i="4"/>
  <c r="BO1043" i="4"/>
  <c r="BO1044" i="4"/>
  <c r="BO1045" i="4"/>
  <c r="BO1046" i="4"/>
  <c r="BO1047" i="4"/>
  <c r="BO1048" i="4"/>
  <c r="BO1049" i="4"/>
  <c r="BO1050" i="4"/>
  <c r="BO1051" i="4"/>
  <c r="BO1052" i="4"/>
  <c r="BO1053" i="4"/>
  <c r="BO1054" i="4"/>
  <c r="BO1055" i="4"/>
  <c r="BO1056" i="4"/>
  <c r="BO1057" i="4"/>
  <c r="BO1058" i="4"/>
  <c r="BO1059" i="4"/>
  <c r="BO1060" i="4"/>
  <c r="BO1061" i="4"/>
  <c r="BO1062" i="4"/>
  <c r="BO1063" i="4"/>
  <c r="BO1064" i="4"/>
  <c r="BO1065" i="4"/>
  <c r="BO1066" i="4"/>
  <c r="BO1067" i="4"/>
  <c r="BO1068" i="4"/>
  <c r="BO1069" i="4"/>
  <c r="BO1070" i="4"/>
  <c r="BO1071" i="4"/>
  <c r="BO1072" i="4"/>
  <c r="BO1073" i="4"/>
  <c r="BO1074" i="4"/>
  <c r="BO1075" i="4"/>
  <c r="BO1076" i="4"/>
  <c r="BO1077" i="4"/>
  <c r="BO1078" i="4"/>
  <c r="BO1079" i="4"/>
  <c r="BO1080" i="4"/>
  <c r="BO1081" i="4"/>
  <c r="BO1082" i="4"/>
  <c r="BO1083" i="4"/>
  <c r="BO1084" i="4"/>
  <c r="BO1085" i="4"/>
  <c r="BO1086" i="4"/>
  <c r="BO1087" i="4"/>
  <c r="BO1088" i="4"/>
  <c r="BO1089" i="4"/>
  <c r="BO1090" i="4"/>
  <c r="BO1091" i="4"/>
  <c r="BO1092" i="4"/>
  <c r="BO1093" i="4"/>
  <c r="BO1094" i="4"/>
  <c r="BO1095" i="4"/>
  <c r="BO1096" i="4"/>
  <c r="BO1097" i="4"/>
  <c r="BO1098" i="4"/>
  <c r="BO1099" i="4"/>
  <c r="BO1100" i="4"/>
  <c r="BO1101" i="4"/>
  <c r="BO1102" i="4"/>
  <c r="BO1103" i="4"/>
  <c r="BO1104" i="4"/>
  <c r="BO1105" i="4"/>
  <c r="BO1106" i="4"/>
  <c r="BO1107" i="4"/>
  <c r="BO1108" i="4"/>
  <c r="BO1109" i="4"/>
  <c r="BO1110" i="4"/>
  <c r="BO1111" i="4"/>
  <c r="BO1112" i="4"/>
  <c r="BO1113" i="4"/>
  <c r="BO1114" i="4"/>
  <c r="BO1115" i="4"/>
  <c r="BO1116" i="4"/>
  <c r="BO1117" i="4"/>
  <c r="BO1118" i="4"/>
  <c r="BO1119" i="4"/>
  <c r="BO1120" i="4"/>
  <c r="BO1121" i="4"/>
  <c r="BO1122" i="4"/>
  <c r="BO1123" i="4"/>
  <c r="BO1124" i="4"/>
  <c r="BO1125" i="4"/>
  <c r="BO1126" i="4"/>
  <c r="BO1127" i="4"/>
  <c r="BO1128" i="4"/>
  <c r="BO1129" i="4"/>
  <c r="BO1130" i="4"/>
  <c r="BO1131" i="4"/>
  <c r="BO1132" i="4"/>
  <c r="BO1133" i="4"/>
  <c r="BO1134" i="4"/>
  <c r="BO1135" i="4"/>
  <c r="BO1136" i="4"/>
  <c r="BO1137" i="4"/>
  <c r="BO1138" i="4"/>
  <c r="BO1139" i="4"/>
  <c r="BO1140" i="4"/>
  <c r="BO1141" i="4"/>
  <c r="BO1142" i="4"/>
  <c r="BO1143" i="4"/>
  <c r="BO1144" i="4"/>
  <c r="BO1145" i="4"/>
  <c r="BO1146" i="4"/>
  <c r="BO1147" i="4"/>
  <c r="BO1148" i="4"/>
  <c r="BO1149" i="4"/>
  <c r="BO1150" i="4"/>
  <c r="BO1151" i="4"/>
  <c r="BO1152" i="4"/>
  <c r="BO1153" i="4"/>
  <c r="BO1154" i="4"/>
  <c r="BO1155" i="4"/>
  <c r="BO1156" i="4"/>
  <c r="BO1157" i="4"/>
  <c r="BO1158" i="4"/>
  <c r="BO1159" i="4"/>
  <c r="BO1160" i="4"/>
  <c r="BO1161" i="4"/>
  <c r="BO1162" i="4"/>
  <c r="BO1163" i="4"/>
  <c r="BO1164" i="4"/>
  <c r="BO1165" i="4"/>
  <c r="BO1166" i="4"/>
  <c r="BO1167" i="4"/>
  <c r="BO1168" i="4"/>
  <c r="BO1169" i="4"/>
  <c r="BO1170" i="4"/>
  <c r="BO1171" i="4"/>
  <c r="BO1172" i="4"/>
  <c r="BO1173" i="4"/>
  <c r="BO1174" i="4"/>
  <c r="BO1175" i="4"/>
  <c r="BO1176" i="4"/>
  <c r="BO1177" i="4"/>
  <c r="BO1178" i="4"/>
  <c r="BO1179" i="4"/>
  <c r="BO1180" i="4"/>
  <c r="BO1181" i="4"/>
  <c r="BO1182" i="4"/>
  <c r="BO1183" i="4"/>
  <c r="BO1184" i="4"/>
  <c r="BO1185" i="4"/>
  <c r="BO1186" i="4"/>
  <c r="BO1187" i="4"/>
  <c r="BO1188" i="4"/>
  <c r="BO1189" i="4"/>
  <c r="BO1190" i="4"/>
  <c r="BO1191" i="4"/>
  <c r="BO1192" i="4"/>
  <c r="BO1193" i="4"/>
  <c r="BO1194" i="4"/>
  <c r="BO1195" i="4"/>
  <c r="BO1196" i="4"/>
  <c r="BO1197" i="4"/>
  <c r="BO1198" i="4"/>
  <c r="BO1199" i="4"/>
  <c r="BO1200" i="4"/>
  <c r="BO1201" i="4"/>
  <c r="BO1202" i="4"/>
  <c r="BO1203" i="4"/>
  <c r="BO1204" i="4"/>
  <c r="BO1205" i="4"/>
  <c r="BO1206" i="4"/>
  <c r="BO1207" i="4"/>
  <c r="BO1208" i="4"/>
  <c r="BO1209" i="4"/>
  <c r="BO1210" i="4"/>
  <c r="BO1211" i="4"/>
  <c r="BO1212" i="4"/>
  <c r="BO1213" i="4"/>
  <c r="BO1214" i="4"/>
  <c r="BO1215" i="4"/>
  <c r="BO1216" i="4"/>
  <c r="BO1217" i="4"/>
  <c r="BO1218" i="4"/>
  <c r="BO1219" i="4"/>
  <c r="BO1220" i="4"/>
  <c r="BO1221" i="4"/>
  <c r="BO1222" i="4"/>
  <c r="BO1223" i="4"/>
  <c r="BO1224" i="4"/>
  <c r="BO1225" i="4"/>
  <c r="BO1226" i="4"/>
  <c r="BO1227" i="4"/>
  <c r="BO1228" i="4"/>
  <c r="BO1229" i="4"/>
  <c r="BO1230" i="4"/>
  <c r="BO1231" i="4"/>
  <c r="BO1232" i="4"/>
  <c r="BO1233" i="4"/>
  <c r="BO1234" i="4"/>
  <c r="BO1235" i="4"/>
  <c r="BO1236" i="4"/>
  <c r="BO1237" i="4"/>
  <c r="BO1238" i="4"/>
  <c r="BO1239" i="4"/>
  <c r="BO1240" i="4"/>
  <c r="BO1241" i="4"/>
  <c r="BO1242" i="4"/>
  <c r="BO1243" i="4"/>
  <c r="BO1244" i="4"/>
  <c r="BO1245" i="4"/>
  <c r="BO1246" i="4"/>
  <c r="BO1247" i="4"/>
  <c r="BO1248" i="4"/>
  <c r="BO1249" i="4"/>
  <c r="BO1250" i="4"/>
  <c r="BO1251" i="4"/>
  <c r="BO1252" i="4"/>
  <c r="BO1253" i="4"/>
  <c r="BO1254" i="4"/>
  <c r="BO1255" i="4"/>
  <c r="BO1256" i="4"/>
  <c r="BO1257" i="4"/>
  <c r="BO1258" i="4"/>
  <c r="BO1259" i="4"/>
  <c r="BO1260" i="4"/>
  <c r="BO1261" i="4"/>
  <c r="BO1262" i="4"/>
  <c r="BO1263" i="4"/>
  <c r="BO1264" i="4"/>
  <c r="BO1265" i="4"/>
  <c r="BO1266" i="4"/>
  <c r="BO1267" i="4"/>
  <c r="BO1268" i="4"/>
  <c r="BO1269" i="4"/>
  <c r="BO1270" i="4"/>
  <c r="BO1271" i="4"/>
  <c r="BO1272" i="4"/>
  <c r="BO1273" i="4"/>
  <c r="BO1274" i="4"/>
  <c r="BO1275" i="4"/>
  <c r="BO1276" i="4"/>
  <c r="BO1277" i="4"/>
  <c r="BO1278" i="4"/>
  <c r="BO1279" i="4"/>
  <c r="BO1280" i="4"/>
  <c r="BO1281" i="4"/>
  <c r="BO1282" i="4"/>
  <c r="BO1283" i="4"/>
  <c r="BO1284" i="4"/>
  <c r="BO1285" i="4"/>
  <c r="BO1286" i="4"/>
  <c r="BO1287" i="4"/>
  <c r="BO1288" i="4"/>
  <c r="BO1289" i="4"/>
  <c r="BO1290" i="4"/>
  <c r="BO1291" i="4"/>
  <c r="BO1292" i="4"/>
  <c r="BO1293" i="4"/>
  <c r="BO1294" i="4"/>
  <c r="BO1295" i="4"/>
  <c r="BO1296" i="4"/>
  <c r="BO1297" i="4"/>
  <c r="BO1298" i="4"/>
  <c r="BO1299" i="4"/>
  <c r="BO1300" i="4"/>
  <c r="BO1301" i="4"/>
  <c r="BO1302" i="4"/>
  <c r="BO1303" i="4"/>
  <c r="BO1304" i="4"/>
  <c r="BO1305" i="4"/>
  <c r="BO1306" i="4"/>
  <c r="BO1307" i="4"/>
  <c r="BO1308" i="4"/>
  <c r="BO1309" i="4"/>
  <c r="BO1310" i="4"/>
  <c r="BO1311" i="4"/>
  <c r="BO1312" i="4"/>
  <c r="BO1313" i="4"/>
  <c r="BO1314" i="4"/>
  <c r="BO1315" i="4"/>
  <c r="BO1316" i="4"/>
  <c r="BO1317" i="4"/>
  <c r="BO1318" i="4"/>
  <c r="BO1319" i="4"/>
  <c r="BO1320" i="4"/>
  <c r="BO1321" i="4"/>
  <c r="BO1322" i="4"/>
  <c r="BO1323" i="4"/>
  <c r="BO1324" i="4"/>
  <c r="BO1325" i="4"/>
  <c r="BO1326" i="4"/>
  <c r="BO1327" i="4"/>
  <c r="BO1328" i="4"/>
  <c r="BO1329" i="4"/>
  <c r="BO1330" i="4"/>
  <c r="BO1331" i="4"/>
  <c r="BO1332" i="4"/>
  <c r="BO1333" i="4"/>
  <c r="BO1334" i="4"/>
  <c r="BO1335" i="4"/>
  <c r="BO1336" i="4"/>
  <c r="BO1337" i="4"/>
  <c r="BO1338" i="4"/>
  <c r="BO1339" i="4"/>
  <c r="BO1340" i="4"/>
  <c r="BO1341" i="4"/>
  <c r="BO1342" i="4"/>
  <c r="BO1343" i="4"/>
  <c r="BO1344" i="4"/>
  <c r="BO1345" i="4"/>
  <c r="BO1346" i="4"/>
  <c r="BO1347" i="4"/>
  <c r="BO1348" i="4"/>
  <c r="BO1349" i="4"/>
  <c r="BO1350" i="4"/>
  <c r="BO1351" i="4"/>
  <c r="BO1352" i="4"/>
  <c r="BO1353" i="4"/>
  <c r="BO1354" i="4"/>
  <c r="BO1355" i="4"/>
  <c r="BO1356" i="4"/>
  <c r="BO1357" i="4"/>
  <c r="BO1358" i="4"/>
  <c r="BO1359" i="4"/>
  <c r="BO1360" i="4"/>
  <c r="BO1361" i="4"/>
  <c r="BO1362" i="4"/>
  <c r="BO1363" i="4"/>
  <c r="BO1364" i="4"/>
  <c r="BO1365" i="4"/>
  <c r="BO1366" i="4"/>
  <c r="BO1367" i="4"/>
  <c r="BO1368" i="4"/>
  <c r="BO1369" i="4"/>
  <c r="BO1370" i="4"/>
  <c r="BO1371" i="4"/>
  <c r="BO1372" i="4"/>
  <c r="BO1373" i="4"/>
  <c r="BO1374" i="4"/>
  <c r="BO1375" i="4"/>
  <c r="BO1376" i="4"/>
  <c r="BO1377" i="4"/>
  <c r="BO1378" i="4"/>
  <c r="BO1379" i="4"/>
  <c r="BO1380" i="4"/>
  <c r="BO1381" i="4"/>
  <c r="BO1382" i="4"/>
  <c r="BO1383" i="4"/>
  <c r="BO1384" i="4"/>
  <c r="BO1385" i="4"/>
  <c r="BO1386" i="4"/>
  <c r="BO1387" i="4"/>
  <c r="BO1388" i="4"/>
  <c r="BO1389" i="4"/>
  <c r="BO1390" i="4"/>
  <c r="BO1391" i="4"/>
  <c r="BO1392" i="4"/>
  <c r="BO1393" i="4"/>
  <c r="BO1394" i="4"/>
  <c r="BO1395" i="4"/>
  <c r="BO1396" i="4"/>
  <c r="BO1397" i="4"/>
  <c r="BO1398" i="4"/>
  <c r="BO1399" i="4"/>
  <c r="BO1400" i="4"/>
  <c r="BO1401" i="4"/>
  <c r="BO1402" i="4"/>
  <c r="BO1403" i="4"/>
  <c r="BO1404" i="4"/>
  <c r="BO1405" i="4"/>
  <c r="BO1406" i="4"/>
  <c r="BO1407" i="4"/>
  <c r="BO1408" i="4"/>
  <c r="BO1409" i="4"/>
  <c r="BO1410" i="4"/>
  <c r="BO1411" i="4"/>
  <c r="BO1412" i="4"/>
  <c r="BO1413" i="4"/>
  <c r="BO1414" i="4"/>
  <c r="BO1415" i="4"/>
  <c r="BO1416" i="4"/>
  <c r="BO1417" i="4"/>
  <c r="BO1418" i="4"/>
  <c r="BO1419" i="4"/>
  <c r="BO1420" i="4"/>
  <c r="BO1421" i="4"/>
  <c r="BO1422" i="4"/>
  <c r="BO1423" i="4"/>
  <c r="BO1424" i="4"/>
  <c r="BO1425" i="4"/>
  <c r="BO1426" i="4"/>
  <c r="BO1427" i="4"/>
  <c r="BO1428" i="4"/>
  <c r="BO1429" i="4"/>
  <c r="BO1430" i="4"/>
  <c r="BO1431" i="4"/>
  <c r="BO1432" i="4"/>
  <c r="BO1433" i="4"/>
  <c r="BO1434" i="4"/>
  <c r="BO1435" i="4"/>
  <c r="BO1436" i="4"/>
  <c r="BO1437" i="4"/>
  <c r="BO1438" i="4"/>
  <c r="BO1439" i="4"/>
  <c r="BO1440" i="4"/>
  <c r="BO1441" i="4"/>
  <c r="BO1442" i="4"/>
  <c r="BO1443" i="4"/>
  <c r="BO1444" i="4"/>
  <c r="BO1445" i="4"/>
  <c r="BO1446" i="4"/>
  <c r="BO1447" i="4"/>
  <c r="BO1448" i="4"/>
  <c r="BO1449" i="4"/>
  <c r="BO1450" i="4"/>
  <c r="BO1451" i="4"/>
  <c r="BO1452" i="4"/>
  <c r="BO1453" i="4"/>
  <c r="BO1454" i="4"/>
  <c r="BO1455" i="4"/>
  <c r="BO1456" i="4"/>
  <c r="BO1457" i="4"/>
  <c r="BO1458" i="4"/>
  <c r="BO1459" i="4"/>
  <c r="BO1460" i="4"/>
  <c r="BO1461" i="4"/>
  <c r="BO1462" i="4"/>
  <c r="BO1463" i="4"/>
  <c r="BO1464" i="4"/>
  <c r="BO1465" i="4"/>
  <c r="BO1466" i="4"/>
  <c r="BO1467" i="4"/>
  <c r="BO1468" i="4"/>
  <c r="BO1469" i="4"/>
  <c r="BO1470" i="4"/>
  <c r="BO1471" i="4"/>
  <c r="BO1472" i="4"/>
  <c r="BO1473" i="4"/>
  <c r="BO1474" i="4"/>
  <c r="BO1475" i="4"/>
  <c r="BO1476" i="4"/>
  <c r="BO1477" i="4"/>
  <c r="BO1478" i="4"/>
  <c r="BO1479" i="4"/>
  <c r="BO1480" i="4"/>
  <c r="BO1481" i="4"/>
  <c r="BO1482" i="4"/>
  <c r="BO1483" i="4"/>
  <c r="BO1484" i="4"/>
  <c r="BO1485" i="4"/>
  <c r="BO1486" i="4"/>
  <c r="BO1487" i="4"/>
  <c r="BO1488" i="4"/>
  <c r="BO1489" i="4"/>
  <c r="BO1490" i="4"/>
  <c r="BO1491" i="4"/>
  <c r="BO1492" i="4"/>
  <c r="BO1493" i="4"/>
  <c r="BO1494" i="4"/>
  <c r="BO1495" i="4"/>
  <c r="BO1496" i="4"/>
  <c r="BO1497" i="4"/>
  <c r="BO1498" i="4"/>
  <c r="BO1499" i="4"/>
  <c r="BO1500" i="4"/>
  <c r="BO1501" i="4"/>
  <c r="BO1502" i="4"/>
  <c r="BO1503" i="4"/>
  <c r="BO1504" i="4"/>
  <c r="BO1505" i="4"/>
  <c r="BO1506" i="4"/>
  <c r="BO1507" i="4"/>
  <c r="BO1508" i="4"/>
  <c r="BO1509" i="4"/>
  <c r="BO1510" i="4"/>
  <c r="BO1511" i="4"/>
  <c r="BO1512" i="4"/>
  <c r="BO1513" i="4"/>
  <c r="BO1514" i="4"/>
  <c r="BO1515" i="4"/>
  <c r="BO1516" i="4"/>
  <c r="BO1517" i="4"/>
  <c r="BO1518" i="4"/>
  <c r="BO1519" i="4"/>
  <c r="BO1520" i="4"/>
  <c r="BO1521" i="4"/>
  <c r="BO1522" i="4"/>
  <c r="BO1523" i="4"/>
  <c r="BO1524" i="4"/>
  <c r="BO1525" i="4"/>
  <c r="BO1526" i="4"/>
  <c r="BO1527" i="4"/>
  <c r="BO1528" i="4"/>
  <c r="BO1529" i="4"/>
  <c r="BO1530" i="4"/>
  <c r="BO1531" i="4"/>
  <c r="BO1532" i="4"/>
  <c r="BO1533" i="4"/>
  <c r="BO1534" i="4"/>
  <c r="BO1535" i="4"/>
  <c r="BO1536" i="4"/>
  <c r="BO1537" i="4"/>
  <c r="BO1538" i="4"/>
  <c r="BO1539" i="4"/>
  <c r="BO1540" i="4"/>
  <c r="BO1541" i="4"/>
  <c r="BO1542" i="4"/>
  <c r="BO1543" i="4"/>
  <c r="BO1544" i="4"/>
  <c r="BO1545" i="4"/>
  <c r="BO1546" i="4"/>
  <c r="BO1547" i="4"/>
  <c r="BO1548" i="4"/>
  <c r="BO1549" i="4"/>
  <c r="BO1550" i="4"/>
  <c r="BO1551" i="4"/>
  <c r="BO1552" i="4"/>
  <c r="BO1553" i="4"/>
  <c r="BO1554" i="4"/>
  <c r="BO1555" i="4"/>
  <c r="BO1556" i="4"/>
  <c r="BO1557" i="4"/>
  <c r="BO1558" i="4"/>
  <c r="BO1559" i="4"/>
  <c r="BO1560" i="4"/>
  <c r="BO1561" i="4"/>
  <c r="BO1562" i="4"/>
  <c r="BO1563" i="4"/>
  <c r="BO1564" i="4"/>
  <c r="BO1565" i="4"/>
  <c r="BO1566" i="4"/>
  <c r="BO1567" i="4"/>
  <c r="BO1568" i="4"/>
  <c r="BO1569" i="4"/>
  <c r="BO1570" i="4"/>
  <c r="BO1571" i="4"/>
  <c r="BO1572" i="4"/>
  <c r="BO1573" i="4"/>
  <c r="BO1574" i="4"/>
  <c r="BO1575" i="4"/>
  <c r="BO1576" i="4"/>
  <c r="BO1577" i="4"/>
  <c r="BO1578" i="4"/>
  <c r="BO1579" i="4"/>
  <c r="BO1580" i="4"/>
  <c r="BO1581" i="4"/>
  <c r="BO1582" i="4"/>
  <c r="BO1583" i="4"/>
  <c r="BO1584" i="4"/>
  <c r="BO1585" i="4"/>
  <c r="BO1586" i="4"/>
  <c r="BO1587" i="4"/>
  <c r="BO1588" i="4"/>
  <c r="BO1589" i="4"/>
  <c r="BO1590" i="4"/>
  <c r="BO1591" i="4"/>
  <c r="BO1592" i="4"/>
  <c r="BO1593" i="4"/>
  <c r="BO1594" i="4"/>
  <c r="BO1595" i="4"/>
  <c r="BO1596" i="4"/>
  <c r="BO1597" i="4"/>
  <c r="BO1598" i="4"/>
  <c r="BO1599" i="4"/>
  <c r="BO1600" i="4"/>
  <c r="BO1601" i="4"/>
  <c r="BO1602" i="4"/>
  <c r="BO1603" i="4"/>
  <c r="BO1604" i="4"/>
  <c r="BO1605" i="4"/>
  <c r="BO1606" i="4"/>
  <c r="BO1607" i="4"/>
  <c r="BO1608" i="4"/>
  <c r="BO1609" i="4"/>
  <c r="BO1610" i="4"/>
  <c r="BO1611" i="4"/>
  <c r="BO1612" i="4"/>
  <c r="BO1613" i="4"/>
  <c r="BO1614" i="4"/>
  <c r="BO1615" i="4"/>
  <c r="BO1616" i="4"/>
  <c r="BO1617" i="4"/>
  <c r="BO1618" i="4"/>
  <c r="BO1619" i="4"/>
  <c r="BO1620" i="4"/>
  <c r="BO1621" i="4"/>
  <c r="BO1622" i="4"/>
  <c r="BO1623" i="4"/>
  <c r="BO1624" i="4"/>
  <c r="BO1625" i="4"/>
  <c r="BO1626" i="4"/>
  <c r="BO1627" i="4"/>
  <c r="BO1628" i="4"/>
  <c r="BO1629" i="4"/>
  <c r="BO1630" i="4"/>
  <c r="BO1631" i="4"/>
  <c r="BO1632" i="4"/>
  <c r="BO1633" i="4"/>
  <c r="BO1634" i="4"/>
  <c r="BO1635" i="4"/>
  <c r="BO1636" i="4"/>
  <c r="BO1637" i="4"/>
  <c r="BO1638" i="4"/>
  <c r="BO1639" i="4"/>
  <c r="BO1640" i="4"/>
  <c r="BO1641" i="4"/>
  <c r="BO1642" i="4"/>
  <c r="BO1643" i="4"/>
  <c r="BO1644" i="4"/>
  <c r="BO1645" i="4"/>
  <c r="BO1646" i="4"/>
  <c r="BO1647" i="4"/>
  <c r="BO1648" i="4"/>
  <c r="BO1649" i="4"/>
  <c r="BO1650" i="4"/>
  <c r="BO1651" i="4"/>
  <c r="BO1652" i="4"/>
  <c r="BO1653" i="4"/>
  <c r="BO1654" i="4"/>
  <c r="BO1655" i="4"/>
  <c r="BO1656" i="4"/>
  <c r="BO1657" i="4"/>
  <c r="BO1658" i="4"/>
  <c r="BO1659" i="4"/>
  <c r="BO1660" i="4"/>
  <c r="BO1661" i="4"/>
  <c r="BO1662" i="4"/>
  <c r="BO1663" i="4"/>
  <c r="BO1664" i="4"/>
  <c r="BO1665" i="4"/>
  <c r="BO1666" i="4"/>
  <c r="BO1667" i="4"/>
  <c r="BO1668" i="4"/>
  <c r="BO1669" i="4"/>
  <c r="BO1670" i="4"/>
  <c r="BO1671" i="4"/>
  <c r="BO1672" i="4"/>
  <c r="BO1673" i="4"/>
  <c r="BO1674" i="4"/>
  <c r="BO1675" i="4"/>
  <c r="BO1676" i="4"/>
  <c r="BO1677" i="4"/>
  <c r="BO1678" i="4"/>
  <c r="BO1679" i="4"/>
  <c r="BO1680" i="4"/>
  <c r="BO1681" i="4"/>
  <c r="BO1682" i="4"/>
  <c r="BO1683" i="4"/>
  <c r="BO1684" i="4"/>
  <c r="BO1685" i="4"/>
  <c r="BO1686" i="4"/>
  <c r="BO1687" i="4"/>
  <c r="BO1688" i="4"/>
  <c r="BO1689" i="4"/>
  <c r="BO1690" i="4"/>
  <c r="BO1691" i="4"/>
  <c r="BO1692" i="4"/>
  <c r="BO1693" i="4"/>
  <c r="BO1694" i="4"/>
  <c r="BO1695" i="4"/>
  <c r="BO1696" i="4"/>
  <c r="BO1697" i="4"/>
  <c r="BO1698" i="4"/>
  <c r="BO1699" i="4"/>
  <c r="BO1700" i="4"/>
  <c r="BO1701" i="4"/>
  <c r="BO1702" i="4"/>
  <c r="BO1703" i="4"/>
  <c r="BO1704" i="4"/>
  <c r="BO1705" i="4"/>
  <c r="BO1706" i="4"/>
  <c r="BO1707" i="4"/>
  <c r="BO1708" i="4"/>
  <c r="BO1709" i="4"/>
  <c r="BO1710" i="4"/>
  <c r="BO1711" i="4"/>
  <c r="BO1712" i="4"/>
  <c r="BO1713" i="4"/>
  <c r="BO1714" i="4"/>
  <c r="BO1715" i="4"/>
  <c r="BO1716" i="4"/>
  <c r="BO1717" i="4"/>
  <c r="BO1718" i="4"/>
  <c r="BO1719" i="4"/>
  <c r="BO1720" i="4"/>
  <c r="BO1721" i="4"/>
  <c r="BO1722" i="4"/>
  <c r="BO1723" i="4"/>
  <c r="BO1724" i="4"/>
  <c r="BO1725" i="4"/>
  <c r="BO1726" i="4"/>
  <c r="BO1727" i="4"/>
  <c r="BO1728" i="4"/>
  <c r="BO1729" i="4"/>
  <c r="BO1730" i="4"/>
  <c r="BO1731" i="4"/>
  <c r="BO1732" i="4"/>
  <c r="BO1733" i="4"/>
  <c r="BO1734" i="4"/>
  <c r="BO1735" i="4"/>
  <c r="BO1736" i="4"/>
  <c r="BO1737" i="4"/>
  <c r="BO1738" i="4"/>
  <c r="BO1739" i="4"/>
  <c r="BO1740" i="4"/>
  <c r="BO1741" i="4"/>
  <c r="BO1742" i="4"/>
  <c r="BO1743" i="4"/>
  <c r="BO1744" i="4"/>
  <c r="BO1745" i="4"/>
  <c r="BO1746" i="4"/>
  <c r="BO1747" i="4"/>
  <c r="BO1748" i="4"/>
  <c r="BO1749" i="4"/>
  <c r="BO1750" i="4"/>
  <c r="BO1751" i="4"/>
  <c r="BO1752" i="4"/>
  <c r="BO1753" i="4"/>
  <c r="BO1754" i="4"/>
  <c r="BO1755" i="4"/>
  <c r="BO1756" i="4"/>
  <c r="BO1757" i="4"/>
  <c r="BO1758" i="4"/>
  <c r="BO1759" i="4"/>
  <c r="BO1760" i="4"/>
  <c r="BO1761" i="4"/>
  <c r="BO1762" i="4"/>
  <c r="BO1763" i="4"/>
  <c r="BO1764" i="4"/>
  <c r="BO1765" i="4"/>
  <c r="BO1766" i="4"/>
  <c r="BO1767" i="4"/>
  <c r="BO1768" i="4"/>
  <c r="BO1769" i="4"/>
  <c r="BO1770" i="4"/>
  <c r="BO1771" i="4"/>
  <c r="BO1772" i="4"/>
  <c r="BO1773" i="4"/>
  <c r="BO1774" i="4"/>
  <c r="BO1775" i="4"/>
  <c r="BO1776" i="4"/>
  <c r="BO1777" i="4"/>
  <c r="BO1778" i="4"/>
  <c r="BO1779" i="4"/>
  <c r="BO1780" i="4"/>
  <c r="BO1781" i="4"/>
  <c r="BO1782" i="4"/>
  <c r="BO1783" i="4"/>
  <c r="BO1784" i="4"/>
  <c r="BO1785" i="4"/>
  <c r="BO1786" i="4"/>
  <c r="BO1787" i="4"/>
  <c r="BO1788" i="4"/>
  <c r="BO1789" i="4"/>
  <c r="BO1790" i="4"/>
  <c r="BO1791" i="4"/>
  <c r="BO1792" i="4"/>
  <c r="BO1793" i="4"/>
  <c r="BO1794" i="4"/>
  <c r="BO1795" i="4"/>
  <c r="BO1796" i="4"/>
  <c r="BO1797" i="4"/>
  <c r="BO1798" i="4"/>
  <c r="BO1799" i="4"/>
  <c r="BO1800" i="4"/>
  <c r="BO1801" i="4"/>
  <c r="BO1802" i="4"/>
  <c r="BO1803" i="4"/>
  <c r="BO1804" i="4"/>
  <c r="BO1805" i="4"/>
  <c r="BO1806" i="4"/>
  <c r="BO1807" i="4"/>
  <c r="BO1808" i="4"/>
  <c r="BO1809" i="4"/>
  <c r="BO1810" i="4"/>
  <c r="BO1811" i="4"/>
  <c r="BO1812" i="4"/>
  <c r="BO1813" i="4"/>
  <c r="BO1814" i="4"/>
  <c r="BO1815" i="4"/>
  <c r="BO1816" i="4"/>
  <c r="BO1817" i="4"/>
  <c r="BO1818" i="4"/>
  <c r="BO1819" i="4"/>
  <c r="BO1820" i="4"/>
  <c r="BO1821" i="4"/>
  <c r="BO1822" i="4"/>
  <c r="BO1823" i="4"/>
  <c r="BO1824" i="4"/>
  <c r="BO1825" i="4"/>
  <c r="BO1826" i="4"/>
  <c r="BO1827" i="4"/>
  <c r="BO1828" i="4"/>
  <c r="BO1829" i="4"/>
  <c r="BO1830" i="4"/>
  <c r="BO1831" i="4"/>
  <c r="BO1832" i="4"/>
  <c r="BO1833" i="4"/>
  <c r="BO1834" i="4"/>
  <c r="BO1835" i="4"/>
  <c r="BO1836" i="4"/>
  <c r="BO1837" i="4"/>
  <c r="BO1838" i="4"/>
  <c r="BO1839" i="4"/>
  <c r="BO1840" i="4"/>
  <c r="BO1841" i="4"/>
  <c r="BO1842" i="4"/>
  <c r="BO1843" i="4"/>
  <c r="BO1844" i="4"/>
  <c r="BO1845" i="4"/>
  <c r="BO1846" i="4"/>
  <c r="BO1847" i="4"/>
  <c r="BO1848" i="4"/>
  <c r="BO1849" i="4"/>
  <c r="BO1850" i="4"/>
  <c r="BO1851" i="4"/>
  <c r="BO1852" i="4"/>
  <c r="BO1853" i="4"/>
  <c r="BO1854" i="4"/>
  <c r="BO1855" i="4"/>
  <c r="BO1856" i="4"/>
  <c r="BO1857" i="4"/>
  <c r="BO1858" i="4"/>
  <c r="BO1859" i="4"/>
  <c r="BO1860" i="4"/>
  <c r="BO1861" i="4"/>
  <c r="BO1862" i="4"/>
  <c r="BO1863" i="4"/>
  <c r="BO1864" i="4"/>
  <c r="BO1865" i="4"/>
  <c r="BO1866" i="4"/>
  <c r="BO1867" i="4"/>
  <c r="BO1868" i="4"/>
  <c r="BO1869" i="4"/>
  <c r="BO1870" i="4"/>
  <c r="BO1871" i="4"/>
  <c r="BO1872" i="4"/>
  <c r="BO1873" i="4"/>
  <c r="BO1874" i="4"/>
  <c r="BO1875" i="4"/>
  <c r="BO1876" i="4"/>
  <c r="BO1877" i="4"/>
  <c r="BO1878" i="4"/>
  <c r="BO1879" i="4"/>
  <c r="BO1880" i="4"/>
  <c r="BO1881" i="4"/>
  <c r="BO1882" i="4"/>
  <c r="BO1883" i="4"/>
  <c r="BO1884" i="4"/>
  <c r="BO1885" i="4"/>
  <c r="BO1886" i="4"/>
  <c r="BO1887" i="4"/>
  <c r="BO1888" i="4"/>
  <c r="BO1889" i="4"/>
  <c r="BO1890" i="4"/>
  <c r="BO1891" i="4"/>
  <c r="BO1892" i="4"/>
  <c r="BO1893" i="4"/>
  <c r="BO1894" i="4"/>
  <c r="BO1895" i="4"/>
  <c r="BO1896" i="4"/>
  <c r="BO1897" i="4"/>
  <c r="BO1898" i="4"/>
  <c r="BO1899" i="4"/>
  <c r="BO1900" i="4"/>
  <c r="BO1901" i="4"/>
  <c r="BO1902" i="4"/>
  <c r="BO1903" i="4"/>
  <c r="BO1904" i="4"/>
  <c r="BO1905" i="4"/>
  <c r="BO1906" i="4"/>
  <c r="BO1907" i="4"/>
  <c r="BO1908" i="4"/>
  <c r="BO1909" i="4"/>
  <c r="BO1910" i="4"/>
  <c r="BO1911" i="4"/>
  <c r="BO1912" i="4"/>
  <c r="BO1913" i="4"/>
  <c r="BO1914" i="4"/>
  <c r="BO1915" i="4"/>
  <c r="BO1916" i="4"/>
  <c r="BO1917" i="4"/>
  <c r="BO1918" i="4"/>
  <c r="BO1919" i="4"/>
  <c r="BO1920" i="4"/>
  <c r="BO1921" i="4"/>
  <c r="BO1922" i="4"/>
  <c r="BO1923" i="4"/>
  <c r="BO1924" i="4"/>
  <c r="BO1925" i="4"/>
  <c r="BO1926" i="4"/>
  <c r="BO1927" i="4"/>
  <c r="BO1928" i="4"/>
  <c r="BO1929" i="4"/>
  <c r="BO1930" i="4"/>
  <c r="BO1931" i="4"/>
  <c r="BO1932" i="4"/>
  <c r="BO1933" i="4"/>
  <c r="BO1934" i="4"/>
  <c r="BO1935" i="4"/>
  <c r="BO1936" i="4"/>
  <c r="BO1937" i="4"/>
  <c r="BO1938" i="4"/>
  <c r="BO1939" i="4"/>
  <c r="BO1940" i="4"/>
  <c r="BO1941" i="4"/>
  <c r="BO1942" i="4"/>
  <c r="BO1943" i="4"/>
  <c r="BO1944" i="4"/>
  <c r="BO1945" i="4"/>
  <c r="BO1946" i="4"/>
  <c r="BO1947" i="4"/>
  <c r="BO1948" i="4"/>
  <c r="BO1949" i="4"/>
  <c r="BO1950" i="4"/>
  <c r="BO1951" i="4"/>
  <c r="BO1952" i="4"/>
  <c r="BO1953" i="4"/>
  <c r="BO1954" i="4"/>
  <c r="BO1955" i="4"/>
  <c r="BO1956" i="4"/>
  <c r="BO1957" i="4"/>
  <c r="BO1958" i="4"/>
  <c r="BO1959" i="4"/>
  <c r="BO1960" i="4"/>
  <c r="BO1961" i="4"/>
  <c r="BO1962" i="4"/>
  <c r="BO1963" i="4"/>
  <c r="BO1964" i="4"/>
  <c r="BO1965" i="4"/>
  <c r="BO1966" i="4"/>
  <c r="BO1967" i="4"/>
  <c r="BO1968" i="4"/>
  <c r="BO1969" i="4"/>
  <c r="BO1970" i="4"/>
  <c r="BO1971" i="4"/>
  <c r="BO1972" i="4"/>
  <c r="BO1973" i="4"/>
  <c r="BO1974" i="4"/>
  <c r="BO1975" i="4"/>
  <c r="BO1976" i="4"/>
  <c r="BO1977" i="4"/>
  <c r="BO1978" i="4"/>
  <c r="BO1979" i="4"/>
  <c r="BO1980" i="4"/>
  <c r="BO1981" i="4"/>
  <c r="BO1982" i="4"/>
  <c r="BO1983" i="4"/>
  <c r="BO1984" i="4"/>
  <c r="BO1985" i="4"/>
  <c r="BO1986" i="4"/>
  <c r="BO1987" i="4"/>
  <c r="BO1988" i="4"/>
  <c r="BO1989" i="4"/>
  <c r="BO1990" i="4"/>
  <c r="BO1991" i="4"/>
  <c r="BO1992" i="4"/>
  <c r="BO1993" i="4"/>
  <c r="BO1994" i="4"/>
  <c r="BO1995" i="4"/>
  <c r="BO1996" i="4"/>
  <c r="BO1997" i="4"/>
  <c r="BO1998" i="4"/>
  <c r="BO1999" i="4"/>
  <c r="BO2000" i="4"/>
  <c r="BO2001" i="4"/>
  <c r="BO2002" i="4"/>
  <c r="BO2003" i="4"/>
  <c r="BO2004" i="4"/>
  <c r="BO2005" i="4"/>
  <c r="BO2006" i="4"/>
  <c r="BO2007" i="4"/>
  <c r="BO2008" i="4"/>
  <c r="BO2009" i="4"/>
  <c r="BO2010" i="4"/>
  <c r="BO2011" i="4"/>
  <c r="BO2012" i="4"/>
  <c r="BO2013" i="4"/>
  <c r="BO2014" i="4"/>
  <c r="BO2015" i="4"/>
  <c r="BO2016" i="4"/>
  <c r="BO2017" i="4"/>
  <c r="BO2018" i="4"/>
  <c r="BO2019" i="4"/>
  <c r="BO2020" i="4"/>
  <c r="BO2021" i="4"/>
  <c r="BO2022" i="4"/>
  <c r="BO2023" i="4"/>
  <c r="BO2024" i="4"/>
  <c r="BO2025" i="4"/>
  <c r="BO2026" i="4"/>
  <c r="BO2027" i="4"/>
  <c r="BO2028" i="4"/>
  <c r="BO2029" i="4"/>
  <c r="BO2030" i="4"/>
  <c r="BO2031" i="4"/>
  <c r="BO2032" i="4"/>
  <c r="BO2033" i="4"/>
  <c r="BO2034" i="4"/>
  <c r="BO2035" i="4"/>
  <c r="BO2036" i="4"/>
  <c r="BO2037" i="4"/>
  <c r="BO2038" i="4"/>
  <c r="BO2039" i="4"/>
  <c r="BO2040" i="4"/>
  <c r="BO2041" i="4"/>
  <c r="BO2042" i="4"/>
  <c r="BO2043" i="4"/>
  <c r="BO2044" i="4"/>
  <c r="BO2045" i="4"/>
  <c r="BO2046" i="4"/>
  <c r="BO2047" i="4"/>
  <c r="BO2048" i="4"/>
  <c r="BO2049" i="4"/>
  <c r="BO2050" i="4"/>
  <c r="BO2051" i="4"/>
  <c r="BO2052" i="4"/>
  <c r="BO2053" i="4"/>
  <c r="BO2054" i="4"/>
  <c r="BO2055" i="4"/>
  <c r="BO2056" i="4"/>
  <c r="BO2057" i="4"/>
  <c r="BO2058" i="4"/>
  <c r="BO2059" i="4"/>
  <c r="BO2060" i="4"/>
  <c r="BO2061" i="4"/>
  <c r="BO2062" i="4"/>
  <c r="BO2063" i="4"/>
  <c r="BO2064" i="4"/>
  <c r="BO2065" i="4"/>
  <c r="BO2066" i="4"/>
  <c r="BO2067" i="4"/>
  <c r="BO2068" i="4"/>
  <c r="BO2069" i="4"/>
  <c r="BO2070" i="4"/>
  <c r="BO2071" i="4"/>
  <c r="BO2072" i="4"/>
  <c r="BO2073" i="4"/>
  <c r="BO2074" i="4"/>
  <c r="BO2075" i="4"/>
  <c r="BO2076" i="4"/>
  <c r="BO2077" i="4"/>
  <c r="BO2078" i="4"/>
  <c r="BO2079" i="4"/>
  <c r="BO2080" i="4"/>
  <c r="BO2081" i="4"/>
  <c r="BO2082" i="4"/>
  <c r="BO2083" i="4"/>
  <c r="BO2084" i="4"/>
  <c r="BO2085" i="4"/>
  <c r="BO2086" i="4"/>
  <c r="BO2087" i="4"/>
  <c r="BO2088" i="4"/>
  <c r="BO2089" i="4"/>
  <c r="BO2090" i="4"/>
  <c r="BO2091" i="4"/>
  <c r="BO2092" i="4"/>
  <c r="BO2093" i="4"/>
  <c r="BO2094" i="4"/>
  <c r="BO2095" i="4"/>
  <c r="BO2096" i="4"/>
  <c r="BO2097" i="4"/>
  <c r="BO2098" i="4"/>
  <c r="BO2099" i="4"/>
  <c r="BO2100" i="4"/>
  <c r="BO2101" i="4"/>
  <c r="BO2102" i="4"/>
  <c r="BO2103" i="4"/>
  <c r="BO2104" i="4"/>
  <c r="BO2105" i="4"/>
  <c r="BO2106" i="4"/>
  <c r="BO2107" i="4"/>
  <c r="BO2108" i="4"/>
  <c r="BO2109" i="4"/>
  <c r="BO2110" i="4"/>
  <c r="BO2111" i="4"/>
  <c r="BO2112" i="4"/>
  <c r="BO2113" i="4"/>
  <c r="BO2114" i="4"/>
  <c r="BO2115" i="4"/>
  <c r="BO2116" i="4"/>
  <c r="BO2117" i="4"/>
  <c r="BO2118" i="4"/>
  <c r="BO2119" i="4"/>
  <c r="BO2120" i="4"/>
  <c r="BO2121" i="4"/>
  <c r="BO2122" i="4"/>
  <c r="BO2123" i="4"/>
  <c r="BO2124" i="4"/>
  <c r="BO2125" i="4"/>
  <c r="BO2126" i="4"/>
  <c r="BO2127" i="4"/>
  <c r="BO2128" i="4"/>
  <c r="BO2129" i="4"/>
  <c r="BO2130" i="4"/>
  <c r="BO2131" i="4"/>
  <c r="BO2132" i="4"/>
  <c r="BO2133" i="4"/>
  <c r="BO2134" i="4"/>
  <c r="BO2135" i="4"/>
  <c r="BO2136" i="4"/>
  <c r="BO2137" i="4"/>
  <c r="BO2138" i="4"/>
  <c r="BO2139" i="4"/>
  <c r="BO2140" i="4"/>
  <c r="BO2141" i="4"/>
  <c r="BO2142" i="4"/>
  <c r="BO2143" i="4"/>
  <c r="BO2144" i="4"/>
  <c r="BO2145" i="4"/>
  <c r="BO2146" i="4"/>
  <c r="BO2147" i="4"/>
  <c r="BO2148" i="4"/>
  <c r="BO2149" i="4"/>
  <c r="BO2150" i="4"/>
  <c r="BO2151" i="4"/>
  <c r="BO2152" i="4"/>
  <c r="BO2153" i="4"/>
  <c r="BO2154" i="4"/>
  <c r="BO2155" i="4"/>
  <c r="BO2156" i="4"/>
  <c r="BO2157" i="4"/>
  <c r="BO2158" i="4"/>
  <c r="BO2159" i="4"/>
  <c r="BO2160" i="4"/>
  <c r="BO2161" i="4"/>
  <c r="BO2162" i="4"/>
  <c r="BO2163" i="4"/>
  <c r="BO2164" i="4"/>
  <c r="BO2165" i="4"/>
  <c r="BO2166" i="4"/>
  <c r="BO2167" i="4"/>
  <c r="BO2168" i="4"/>
  <c r="BO2169" i="4"/>
  <c r="BO2170" i="4"/>
  <c r="BO2171" i="4"/>
  <c r="BO2172" i="4"/>
  <c r="BO2173" i="4"/>
  <c r="BO2174" i="4"/>
  <c r="BO2175" i="4"/>
  <c r="BO2176" i="4"/>
  <c r="BO2177" i="4"/>
  <c r="BO2178" i="4"/>
  <c r="BO2179" i="4"/>
  <c r="BO2180" i="4"/>
  <c r="BO2181" i="4"/>
  <c r="BO2182" i="4"/>
  <c r="BO2183" i="4"/>
  <c r="BO2184" i="4"/>
  <c r="BO2185" i="4"/>
  <c r="BO2186" i="4"/>
  <c r="BO2187" i="4"/>
  <c r="BO2188" i="4"/>
  <c r="BO2189" i="4"/>
  <c r="BO2190" i="4"/>
  <c r="BO2191" i="4"/>
  <c r="BO2192" i="4"/>
  <c r="BO2193" i="4"/>
  <c r="BO2194" i="4"/>
  <c r="BO2195" i="4"/>
  <c r="BO2196" i="4"/>
  <c r="BO2197" i="4"/>
  <c r="BO2198" i="4"/>
  <c r="BO2199" i="4"/>
  <c r="BO2200" i="4"/>
  <c r="BO2201" i="4"/>
  <c r="BO2202" i="4"/>
  <c r="BO2203" i="4"/>
  <c r="BO2204" i="4"/>
  <c r="BO2205" i="4"/>
  <c r="BO2206" i="4"/>
  <c r="BO2207" i="4"/>
  <c r="BO2208" i="4"/>
  <c r="BO2209" i="4"/>
  <c r="BO2210" i="4"/>
  <c r="BO2211" i="4"/>
  <c r="BO2212" i="4"/>
  <c r="BO2213" i="4"/>
  <c r="BO2214" i="4"/>
  <c r="BO2215" i="4"/>
  <c r="BO2216" i="4"/>
  <c r="BO2217" i="4"/>
  <c r="BO2218" i="4"/>
  <c r="BO2219" i="4"/>
  <c r="BO2220" i="4"/>
  <c r="BO2221" i="4"/>
  <c r="BO2222" i="4"/>
  <c r="BO2223" i="4"/>
  <c r="BO2224" i="4"/>
  <c r="BO2225" i="4"/>
  <c r="BO2226" i="4"/>
  <c r="BO2227" i="4"/>
  <c r="BO2228" i="4"/>
  <c r="BO2229" i="4"/>
  <c r="BO2230" i="4"/>
  <c r="BO2231" i="4"/>
  <c r="BO2232" i="4"/>
  <c r="BO2233" i="4"/>
  <c r="BO2234" i="4"/>
  <c r="BO2235" i="4"/>
  <c r="BO2236" i="4"/>
  <c r="BO2237" i="4"/>
  <c r="BO2238" i="4"/>
  <c r="BO2239" i="4"/>
  <c r="BO2240" i="4"/>
  <c r="BO2241" i="4"/>
  <c r="BO2242" i="4"/>
  <c r="BO2243" i="4"/>
  <c r="BO2244" i="4"/>
  <c r="BO2245" i="4"/>
  <c r="BO2246" i="4"/>
  <c r="BO2247" i="4"/>
  <c r="BO2248" i="4"/>
  <c r="BO2249" i="4"/>
  <c r="BO2250" i="4"/>
  <c r="BO2251" i="4"/>
  <c r="BO2252" i="4"/>
  <c r="BO2253" i="4"/>
  <c r="BO2254" i="4"/>
  <c r="BO2255" i="4"/>
  <c r="BO2256" i="4"/>
  <c r="BO2257" i="4"/>
  <c r="BO2258" i="4"/>
  <c r="BO2259" i="4"/>
  <c r="BO2260" i="4"/>
  <c r="BO2261" i="4"/>
  <c r="BO2262" i="4"/>
  <c r="BO2263" i="4"/>
  <c r="BO2264" i="4"/>
  <c r="BO2265" i="4"/>
  <c r="BO2266" i="4"/>
  <c r="BO2267" i="4"/>
  <c r="BO2268" i="4"/>
  <c r="BO2269" i="4"/>
  <c r="BO2270" i="4"/>
  <c r="BO2271" i="4"/>
  <c r="BO2272" i="4"/>
  <c r="BO2273" i="4"/>
  <c r="BO2274" i="4"/>
  <c r="BO2275" i="4"/>
  <c r="BO2276" i="4"/>
  <c r="BO2277" i="4"/>
  <c r="BO2278" i="4"/>
  <c r="BO2279" i="4"/>
  <c r="BO2280" i="4"/>
  <c r="BO2281" i="4"/>
  <c r="BO2282" i="4"/>
  <c r="BO2283" i="4"/>
  <c r="BO2284" i="4"/>
  <c r="BO2285" i="4"/>
  <c r="BO2286" i="4"/>
  <c r="BO2287" i="4"/>
  <c r="BO2288" i="4"/>
  <c r="BO2289" i="4"/>
  <c r="BO2290" i="4"/>
  <c r="BO2291" i="4"/>
  <c r="BO2292" i="4"/>
  <c r="BO2293" i="4"/>
  <c r="BO2294" i="4"/>
  <c r="BO2295" i="4"/>
  <c r="BO2296" i="4"/>
  <c r="BO2297" i="4"/>
  <c r="BO2298" i="4"/>
  <c r="BO2299" i="4"/>
  <c r="BO2300" i="4"/>
  <c r="BO2301" i="4"/>
  <c r="BO2302" i="4"/>
  <c r="BO2303" i="4"/>
  <c r="BO2304" i="4"/>
  <c r="BO2305" i="4"/>
  <c r="BO2306" i="4"/>
  <c r="BO2307" i="4"/>
  <c r="BO2308" i="4"/>
  <c r="BO2309" i="4"/>
  <c r="BO2310" i="4"/>
  <c r="BO2311" i="4"/>
  <c r="BO2312" i="4"/>
  <c r="BO2313" i="4"/>
  <c r="BO2314" i="4"/>
  <c r="BO2315" i="4"/>
  <c r="BO2316" i="4"/>
  <c r="BO2317" i="4"/>
  <c r="BO2318" i="4"/>
  <c r="BO2319" i="4"/>
  <c r="BO2320" i="4"/>
  <c r="BO2321" i="4"/>
  <c r="BO2322" i="4"/>
  <c r="BO2323" i="4"/>
  <c r="BO2324" i="4"/>
  <c r="BO2325" i="4"/>
  <c r="BO2326" i="4"/>
  <c r="BO2327" i="4"/>
  <c r="BO2328" i="4"/>
  <c r="BO2329" i="4"/>
  <c r="BO2330" i="4"/>
  <c r="BO2331" i="4"/>
  <c r="BO2332" i="4"/>
  <c r="BO2333" i="4"/>
  <c r="BO2334" i="4"/>
  <c r="BO2335" i="4"/>
  <c r="BO2336" i="4"/>
  <c r="BO2337" i="4"/>
  <c r="BO2338" i="4"/>
  <c r="BO2339" i="4"/>
  <c r="BO2340" i="4"/>
  <c r="BO2341" i="4"/>
  <c r="BO2342" i="4"/>
  <c r="BO2343" i="4"/>
  <c r="BO2344" i="4"/>
  <c r="BO2345" i="4"/>
  <c r="BO2346" i="4"/>
  <c r="BO2347" i="4"/>
  <c r="BO2348" i="4"/>
  <c r="BO2349" i="4"/>
  <c r="BO2350" i="4"/>
  <c r="BO2351" i="4"/>
  <c r="BO2352" i="4"/>
  <c r="BO2353" i="4"/>
  <c r="BO2354" i="4"/>
  <c r="BO2355" i="4"/>
  <c r="BO2356" i="4"/>
  <c r="BO2357" i="4"/>
  <c r="BO2358" i="4"/>
  <c r="BO2359" i="4"/>
  <c r="BO2360" i="4"/>
  <c r="BO2361" i="4"/>
  <c r="BO2362" i="4"/>
  <c r="BO2363" i="4"/>
  <c r="BO2364" i="4"/>
  <c r="BO2365" i="4"/>
  <c r="BO2366" i="4"/>
  <c r="BO2367" i="4"/>
  <c r="BO2368" i="4"/>
  <c r="BO2369" i="4"/>
  <c r="BO2370" i="4"/>
  <c r="BO2371" i="4"/>
  <c r="BO2372" i="4"/>
  <c r="BO2373" i="4"/>
  <c r="BO2374" i="4"/>
  <c r="BO2375" i="4"/>
  <c r="BO2376" i="4"/>
  <c r="BO2377" i="4"/>
  <c r="BO2378" i="4"/>
  <c r="BO2379" i="4"/>
  <c r="BO2380" i="4"/>
  <c r="BO2381" i="4"/>
  <c r="BO2382" i="4"/>
  <c r="BO2383" i="4"/>
  <c r="BO2384" i="4"/>
  <c r="BO2385" i="4"/>
  <c r="BO2386" i="4"/>
  <c r="BO2387" i="4"/>
  <c r="BO2388" i="4"/>
  <c r="BO2389" i="4"/>
  <c r="BO2390" i="4"/>
  <c r="BO2391" i="4"/>
  <c r="BO2392" i="4"/>
  <c r="BO2393" i="4"/>
  <c r="BO2394" i="4"/>
  <c r="BO2395" i="4"/>
  <c r="BO2396" i="4"/>
  <c r="BO2397" i="4"/>
  <c r="BO2398" i="4"/>
  <c r="BO2399" i="4"/>
  <c r="BO2400" i="4"/>
  <c r="BO2401" i="4"/>
  <c r="BO2402" i="4"/>
  <c r="BO2403" i="4"/>
  <c r="BO2404" i="4"/>
  <c r="BO2405" i="4"/>
  <c r="BO2406" i="4"/>
  <c r="BO2407" i="4"/>
  <c r="BO2408" i="4"/>
  <c r="BO2409" i="4"/>
  <c r="BO2410" i="4"/>
  <c r="BO2411" i="4"/>
  <c r="BO2412" i="4"/>
  <c r="BO2413" i="4"/>
  <c r="BO2414" i="4"/>
  <c r="BO2415" i="4"/>
  <c r="BO2416" i="4"/>
  <c r="BO2417" i="4"/>
  <c r="BO2418" i="4"/>
  <c r="BO2419" i="4"/>
  <c r="BO2420" i="4"/>
  <c r="BO2421" i="4"/>
  <c r="BO2422" i="4"/>
  <c r="BO2423" i="4"/>
  <c r="BO2424" i="4"/>
  <c r="BO2425" i="4"/>
  <c r="BO2426" i="4"/>
  <c r="BO2427" i="4"/>
  <c r="BO2428" i="4"/>
  <c r="BO2429" i="4"/>
  <c r="BO2430" i="4"/>
  <c r="BO2431" i="4"/>
  <c r="BO2432" i="4"/>
  <c r="BO2433" i="4"/>
  <c r="BO2434" i="4"/>
  <c r="BO2435" i="4"/>
  <c r="BO2436" i="4"/>
  <c r="BO2437" i="4"/>
  <c r="BO2438" i="4"/>
  <c r="BO2439" i="4"/>
  <c r="BO2440" i="4"/>
  <c r="BO2441" i="4"/>
  <c r="BO2442" i="4"/>
  <c r="BO2443" i="4"/>
  <c r="BO2444" i="4"/>
  <c r="BO2445" i="4"/>
  <c r="BO2446" i="4"/>
  <c r="BO2447" i="4"/>
  <c r="BO2448" i="4"/>
  <c r="BO2449" i="4"/>
  <c r="BO2450" i="4"/>
  <c r="BO2451" i="4"/>
  <c r="BO2452" i="4"/>
  <c r="BO2453" i="4"/>
  <c r="BO2454" i="4"/>
  <c r="BO2455" i="4"/>
  <c r="BO2456" i="4"/>
  <c r="BO2457" i="4"/>
  <c r="BO2458" i="4"/>
  <c r="BO2459" i="4"/>
  <c r="BO2460" i="4"/>
  <c r="BO2461" i="4"/>
  <c r="BO2462" i="4"/>
  <c r="BO2463" i="4"/>
  <c r="BO2464" i="4"/>
  <c r="BO2465" i="4"/>
  <c r="BO2466" i="4"/>
  <c r="BO2467" i="4"/>
  <c r="BO2468" i="4"/>
  <c r="BO2469" i="4"/>
  <c r="BO2470" i="4"/>
  <c r="BO2471" i="4"/>
  <c r="BO2472" i="4"/>
  <c r="BO2473" i="4"/>
  <c r="BO2474" i="4"/>
  <c r="BO2475" i="4"/>
  <c r="BO2476" i="4"/>
  <c r="BO2477" i="4"/>
  <c r="BO2478" i="4"/>
  <c r="BO2479" i="4"/>
  <c r="BO2480" i="4"/>
  <c r="BO2481" i="4"/>
  <c r="BO2482" i="4"/>
  <c r="BO2483" i="4"/>
  <c r="BO2484" i="4"/>
  <c r="BO2485" i="4"/>
  <c r="BO2486" i="4"/>
  <c r="BO2487" i="4"/>
  <c r="BO2488" i="4"/>
  <c r="BO2489" i="4"/>
  <c r="BO2490" i="4"/>
  <c r="BO2491" i="4"/>
  <c r="BO2492" i="4"/>
  <c r="BO2493" i="4"/>
  <c r="BO2494" i="4"/>
  <c r="BO2495" i="4"/>
  <c r="BO2496" i="4"/>
  <c r="BO2497" i="4"/>
  <c r="BO2498" i="4"/>
  <c r="BO2499" i="4"/>
  <c r="BO2500" i="4"/>
  <c r="BO2501" i="4"/>
  <c r="BO2502" i="4"/>
  <c r="BO2503" i="4"/>
  <c r="BO2504" i="4"/>
  <c r="BO2505" i="4"/>
  <c r="BO2506" i="4"/>
  <c r="BO2507" i="4"/>
  <c r="BO2508" i="4"/>
  <c r="BO2509" i="4"/>
  <c r="BO2510" i="4"/>
  <c r="BO2511" i="4"/>
  <c r="BO2512" i="4"/>
  <c r="BO2513" i="4"/>
  <c r="BO2514" i="4"/>
  <c r="BO2515" i="4"/>
  <c r="BO2516" i="4"/>
  <c r="BO2517" i="4"/>
  <c r="BO2518" i="4"/>
  <c r="BO2519" i="4"/>
  <c r="BO2520" i="4"/>
  <c r="BO2521" i="4"/>
  <c r="BO2522" i="4"/>
  <c r="BO2523" i="4"/>
  <c r="BO2524" i="4"/>
  <c r="BO2525" i="4"/>
  <c r="BO2526" i="4"/>
  <c r="BO2527" i="4"/>
  <c r="BO2528" i="4"/>
  <c r="BO2529" i="4"/>
  <c r="BO2530" i="4"/>
  <c r="BO2531" i="4"/>
  <c r="BO2532" i="4"/>
  <c r="BO2533" i="4"/>
  <c r="BO2534" i="4"/>
  <c r="BO2535" i="4"/>
  <c r="BO2536" i="4"/>
  <c r="BO2537" i="4"/>
  <c r="BO2538" i="4"/>
  <c r="BO2539" i="4"/>
  <c r="BO2540" i="4"/>
  <c r="BO2541" i="4"/>
  <c r="BO2542" i="4"/>
  <c r="BO2543" i="4"/>
  <c r="BO2544" i="4"/>
  <c r="BO2545" i="4"/>
  <c r="BO2546" i="4"/>
  <c r="BO2547" i="4"/>
  <c r="BO2548" i="4"/>
  <c r="BO2549" i="4"/>
  <c r="BO2550" i="4"/>
  <c r="BO2551" i="4"/>
  <c r="BO2552" i="4"/>
  <c r="BO2553" i="4"/>
  <c r="BO2554" i="4"/>
  <c r="BO2555" i="4"/>
  <c r="BO2556" i="4"/>
  <c r="BO2557" i="4"/>
  <c r="BO2558" i="4"/>
  <c r="BO2559" i="4"/>
  <c r="BO2560" i="4"/>
  <c r="BO2561" i="4"/>
  <c r="BO2562" i="4"/>
  <c r="BO2563" i="4"/>
  <c r="BO2564" i="4"/>
  <c r="BO2565" i="4"/>
  <c r="BO2566" i="4"/>
  <c r="BO2567" i="4"/>
  <c r="BO2568" i="4"/>
  <c r="BO2569" i="4"/>
  <c r="BO2570" i="4"/>
  <c r="BO2571" i="4"/>
  <c r="BO2572" i="4"/>
  <c r="BO2573" i="4"/>
  <c r="BO2574" i="4"/>
  <c r="BO2575" i="4"/>
  <c r="BO2576" i="4"/>
  <c r="BO2577" i="4"/>
  <c r="BO2578" i="4"/>
  <c r="BO2579" i="4"/>
  <c r="BO2580" i="4"/>
  <c r="BO2581" i="4"/>
  <c r="BO2582" i="4"/>
  <c r="BO2583" i="4"/>
  <c r="BO2584" i="4"/>
  <c r="BO2585" i="4"/>
  <c r="BO2586" i="4"/>
  <c r="BO2587" i="4"/>
  <c r="BO2588" i="4"/>
  <c r="BO2589" i="4"/>
  <c r="BO2590" i="4"/>
  <c r="BO2591" i="4"/>
  <c r="BO2592" i="4"/>
  <c r="BO2593" i="4"/>
  <c r="BO2594" i="4"/>
  <c r="BO2595" i="4"/>
  <c r="BO2596" i="4"/>
  <c r="BO2597" i="4"/>
  <c r="BO2598" i="4"/>
  <c r="BO2599" i="4"/>
  <c r="BO2600" i="4"/>
  <c r="BO2601" i="4"/>
  <c r="BO2602" i="4"/>
  <c r="BO2603" i="4"/>
  <c r="BO2604" i="4"/>
  <c r="BO2605" i="4"/>
  <c r="BO2606" i="4"/>
  <c r="BO2607" i="4"/>
  <c r="BO2608" i="4"/>
  <c r="BO2609" i="4"/>
  <c r="BO2610" i="4"/>
  <c r="BO2611" i="4"/>
  <c r="BO2612" i="4"/>
  <c r="BO2613" i="4"/>
  <c r="BO2614" i="4"/>
  <c r="BO2615" i="4"/>
  <c r="BO2616" i="4"/>
  <c r="BO2617" i="4"/>
  <c r="BO2618" i="4"/>
  <c r="BO2619" i="4"/>
  <c r="BO2620" i="4"/>
  <c r="BO2621" i="4"/>
  <c r="BO2622" i="4"/>
  <c r="BO2623" i="4"/>
  <c r="BO2624" i="4"/>
  <c r="BO2625" i="4"/>
  <c r="BO2626" i="4"/>
  <c r="BO2627" i="4"/>
  <c r="BO2628" i="4"/>
  <c r="BO2629" i="4"/>
  <c r="BO2630" i="4"/>
  <c r="BO2631" i="4"/>
  <c r="BO2632" i="4"/>
  <c r="BO2633" i="4"/>
  <c r="BO2634" i="4"/>
  <c r="BO2635" i="4"/>
  <c r="BO2636" i="4"/>
  <c r="BO2637" i="4"/>
  <c r="BO2638" i="4"/>
  <c r="BO2639" i="4"/>
  <c r="BO2640" i="4"/>
  <c r="BO2641" i="4"/>
  <c r="BO2642" i="4"/>
  <c r="BO2643" i="4"/>
  <c r="BO2644" i="4"/>
  <c r="BO2645" i="4"/>
  <c r="BO2646" i="4"/>
  <c r="BO2647" i="4"/>
  <c r="BO2648" i="4"/>
  <c r="BO2649" i="4"/>
  <c r="BO2650" i="4"/>
  <c r="BO2651" i="4"/>
  <c r="BO2652" i="4"/>
  <c r="BO2653" i="4"/>
  <c r="BO2654" i="4"/>
  <c r="BO2655" i="4"/>
  <c r="BO2656" i="4"/>
  <c r="BO2657" i="4"/>
  <c r="BO2658" i="4"/>
  <c r="BO2659" i="4"/>
  <c r="BO2660" i="4"/>
  <c r="BO2661" i="4"/>
  <c r="BO2662" i="4"/>
  <c r="BO2663" i="4"/>
  <c r="BO2664" i="4"/>
  <c r="BO2665" i="4"/>
  <c r="BO2666" i="4"/>
  <c r="BO2667" i="4"/>
  <c r="BO2668" i="4"/>
  <c r="BO2669" i="4"/>
  <c r="BO2670" i="4"/>
  <c r="BO2671" i="4"/>
  <c r="BO2672" i="4"/>
  <c r="BO2673" i="4"/>
  <c r="BO2674" i="4"/>
  <c r="BO2675" i="4"/>
  <c r="BO2676" i="4"/>
  <c r="BO2677" i="4"/>
  <c r="BO2678" i="4"/>
  <c r="BO2679" i="4"/>
  <c r="BO2680" i="4"/>
  <c r="BO2681" i="4"/>
  <c r="BO2682" i="4"/>
  <c r="BO2683" i="4"/>
  <c r="BO2684" i="4"/>
  <c r="BO2685" i="4"/>
  <c r="BO2686" i="4"/>
  <c r="BO2687" i="4"/>
  <c r="BO2688" i="4"/>
  <c r="BO2689" i="4"/>
  <c r="BO2690" i="4"/>
  <c r="BO2691" i="4"/>
  <c r="BO2692" i="4"/>
  <c r="BO2693" i="4"/>
  <c r="BO2694" i="4"/>
  <c r="BO2695" i="4"/>
  <c r="BO2696" i="4"/>
  <c r="BO2697" i="4"/>
  <c r="BO2698" i="4"/>
  <c r="BO2699" i="4"/>
  <c r="BO2700" i="4"/>
  <c r="BO2701" i="4"/>
  <c r="BO2702" i="4"/>
  <c r="BO2703" i="4"/>
  <c r="BO2704" i="4"/>
  <c r="BO2705" i="4"/>
  <c r="BO2706" i="4"/>
  <c r="BO2707" i="4"/>
  <c r="BO2708" i="4"/>
  <c r="BO2709" i="4"/>
  <c r="BO2710" i="4"/>
  <c r="BO2711" i="4"/>
  <c r="BO2712" i="4"/>
  <c r="BO2713" i="4"/>
  <c r="BO2714" i="4"/>
  <c r="BO2715" i="4"/>
  <c r="BO2716" i="4"/>
  <c r="BO2717" i="4"/>
  <c r="BO2718" i="4"/>
  <c r="BO2719" i="4"/>
  <c r="BO2720" i="4"/>
  <c r="BO2721" i="4"/>
  <c r="BO2722" i="4"/>
  <c r="BO2723" i="4"/>
  <c r="BO2724" i="4"/>
  <c r="BO2725" i="4"/>
  <c r="BO2726" i="4"/>
  <c r="BO2727" i="4"/>
  <c r="BO2728" i="4"/>
  <c r="BO2729" i="4"/>
  <c r="BO2730" i="4"/>
  <c r="BO2731" i="4"/>
  <c r="BO2732" i="4"/>
  <c r="BO2733" i="4"/>
  <c r="BO2734" i="4"/>
  <c r="BO2735" i="4"/>
  <c r="BO2736" i="4"/>
  <c r="BO2737" i="4"/>
  <c r="BO2738" i="4"/>
  <c r="BO2739" i="4"/>
  <c r="BO2740" i="4"/>
  <c r="BO2741" i="4"/>
  <c r="BO2742" i="4"/>
  <c r="BO2743" i="4"/>
  <c r="BO2744" i="4"/>
  <c r="BO2745" i="4"/>
  <c r="BO2746" i="4"/>
  <c r="BO2747" i="4"/>
  <c r="BO2748" i="4"/>
  <c r="BO2749" i="4"/>
  <c r="BO2750" i="4"/>
  <c r="BO2751" i="4"/>
  <c r="BO2752" i="4"/>
  <c r="BO2753" i="4"/>
  <c r="BO2754" i="4"/>
  <c r="BO2755" i="4"/>
  <c r="BO2756" i="4"/>
  <c r="BO2757" i="4"/>
  <c r="BO2758" i="4"/>
  <c r="BO2759" i="4"/>
  <c r="BO2760" i="4"/>
  <c r="BO2761" i="4"/>
  <c r="BO2762" i="4"/>
  <c r="BO2763" i="4"/>
  <c r="BO2764" i="4"/>
  <c r="BO2765" i="4"/>
  <c r="BO2766" i="4"/>
  <c r="BO2767" i="4"/>
  <c r="BO2768" i="4"/>
  <c r="BO2769" i="4"/>
  <c r="BO2770" i="4"/>
  <c r="BO2771" i="4"/>
  <c r="BO2772" i="4"/>
  <c r="BO2773" i="4"/>
  <c r="BO2774" i="4"/>
  <c r="BO2775" i="4"/>
  <c r="BO2776" i="4"/>
  <c r="BO2777" i="4"/>
  <c r="BO2778" i="4"/>
  <c r="BO2779" i="4"/>
  <c r="BO2780" i="4"/>
  <c r="BO2781" i="4"/>
  <c r="BO2782" i="4"/>
  <c r="BO2783" i="4"/>
  <c r="BO2784" i="4"/>
  <c r="BO2785" i="4"/>
  <c r="BO2786" i="4"/>
  <c r="BO2787" i="4"/>
  <c r="BO2788" i="4"/>
  <c r="BO2789" i="4"/>
  <c r="BO2790" i="4"/>
  <c r="BO2791" i="4"/>
  <c r="BO2792" i="4"/>
  <c r="BO2793" i="4"/>
  <c r="BO2794" i="4"/>
  <c r="BO2795" i="4"/>
  <c r="BO2796" i="4"/>
  <c r="BO2797" i="4"/>
  <c r="BO2798" i="4"/>
  <c r="BO2799" i="4"/>
  <c r="BO2800" i="4"/>
  <c r="BO2801" i="4"/>
  <c r="BO2802" i="4"/>
  <c r="BO2803" i="4"/>
  <c r="BO2804" i="4"/>
  <c r="BO2805" i="4"/>
  <c r="BO2806" i="4"/>
  <c r="BO2807" i="4"/>
  <c r="BO2808" i="4"/>
  <c r="BO2809" i="4"/>
  <c r="BO2810" i="4"/>
  <c r="BO2811" i="4"/>
  <c r="BO2812" i="4"/>
  <c r="BO2813" i="4"/>
  <c r="BO2814" i="4"/>
  <c r="BO2815" i="4"/>
  <c r="BO2816" i="4"/>
  <c r="BO2817" i="4"/>
  <c r="BO2818" i="4"/>
  <c r="BO2819" i="4"/>
  <c r="BO2820" i="4"/>
  <c r="BO2821" i="4"/>
  <c r="BO2822" i="4"/>
  <c r="BO2823" i="4"/>
  <c r="BO2824" i="4"/>
  <c r="BO2825" i="4"/>
  <c r="BO2826" i="4"/>
  <c r="BO2827" i="4"/>
  <c r="BO2828" i="4"/>
  <c r="BO2829" i="4"/>
  <c r="BO2830" i="4"/>
  <c r="BO2831" i="4"/>
  <c r="BO2832" i="4"/>
  <c r="BO2833" i="4"/>
  <c r="BO2834" i="4"/>
  <c r="BO2835" i="4"/>
  <c r="BO2836" i="4"/>
  <c r="BO2837" i="4"/>
  <c r="BO2838" i="4"/>
  <c r="BO2839" i="4"/>
  <c r="BO2840" i="4"/>
  <c r="BO2841" i="4"/>
  <c r="BO2842" i="4"/>
  <c r="BO2843" i="4"/>
  <c r="BO2844" i="4"/>
  <c r="BO2845" i="4"/>
  <c r="BO2846" i="4"/>
  <c r="BO2847" i="4"/>
  <c r="BO2848" i="4"/>
  <c r="BO2849" i="4"/>
  <c r="BO2850" i="4"/>
  <c r="BO2851" i="4"/>
  <c r="BO2852" i="4"/>
  <c r="BO2853" i="4"/>
  <c r="BO2854" i="4"/>
  <c r="BO2855" i="4"/>
  <c r="BO2856" i="4"/>
  <c r="BO2857" i="4"/>
  <c r="BO2858" i="4"/>
  <c r="BO2859" i="4"/>
  <c r="BO2860" i="4"/>
  <c r="BO2861" i="4"/>
  <c r="BO2862" i="4"/>
  <c r="BO2863" i="4"/>
  <c r="BO2864" i="4"/>
  <c r="BO2865" i="4"/>
  <c r="BO2866" i="4"/>
  <c r="BO2867" i="4"/>
  <c r="BO2868" i="4"/>
  <c r="BO2869" i="4"/>
  <c r="BO2870" i="4"/>
  <c r="BO2871" i="4"/>
  <c r="BO2872" i="4"/>
  <c r="BO2873" i="4"/>
  <c r="BO2874" i="4"/>
  <c r="BO2875" i="4"/>
  <c r="BO2876" i="4"/>
  <c r="BO2877" i="4"/>
  <c r="BO2878" i="4"/>
  <c r="BO2879" i="4"/>
  <c r="BO2880" i="4"/>
  <c r="BO2881" i="4"/>
  <c r="BO2882" i="4"/>
  <c r="BO2883" i="4"/>
  <c r="BO2884" i="4"/>
  <c r="BO2885" i="4"/>
  <c r="BO2886" i="4"/>
  <c r="BO2887" i="4"/>
  <c r="BO2888" i="4"/>
  <c r="BO2889" i="4"/>
  <c r="BO2890" i="4"/>
  <c r="BO2891" i="4"/>
  <c r="BO2892" i="4"/>
  <c r="BO2893" i="4"/>
  <c r="BO2894" i="4"/>
  <c r="BO2895" i="4"/>
  <c r="BO2896" i="4"/>
  <c r="BO2897" i="4"/>
  <c r="BO2898" i="4"/>
  <c r="BO2899" i="4"/>
  <c r="BO2900" i="4"/>
  <c r="BO2901" i="4"/>
  <c r="BO2902" i="4"/>
  <c r="BO2903" i="4"/>
  <c r="BO2904" i="4"/>
  <c r="BO2905" i="4"/>
  <c r="BO2906" i="4"/>
  <c r="BO2907" i="4"/>
  <c r="BO2908" i="4"/>
  <c r="BO2909" i="4"/>
  <c r="BO2910" i="4"/>
  <c r="BO2911" i="4"/>
  <c r="BO2912" i="4"/>
  <c r="BO2913" i="4"/>
  <c r="BO2914" i="4"/>
  <c r="BO2915" i="4"/>
  <c r="BO2916" i="4"/>
  <c r="BO2917" i="4"/>
  <c r="BO2918" i="4"/>
  <c r="BO2919" i="4"/>
  <c r="BO2920" i="4"/>
  <c r="BO2921" i="4"/>
  <c r="BO2922" i="4"/>
  <c r="BO2923" i="4"/>
  <c r="BO2924" i="4"/>
  <c r="BO2925" i="4"/>
  <c r="BO2926" i="4"/>
  <c r="BO2927" i="4"/>
  <c r="BO2928" i="4"/>
  <c r="BO2929" i="4"/>
  <c r="BO2930" i="4"/>
  <c r="BO2931" i="4"/>
  <c r="BO2932" i="4"/>
  <c r="BO2933" i="4"/>
  <c r="BO2934" i="4"/>
  <c r="BO2935" i="4"/>
  <c r="BO2936" i="4"/>
  <c r="BO2937" i="4"/>
  <c r="BO2938" i="4"/>
  <c r="BO2939" i="4"/>
  <c r="BO2940" i="4"/>
  <c r="BO2941" i="4"/>
  <c r="BO2942" i="4"/>
  <c r="BO2943" i="4"/>
  <c r="BO2944" i="4"/>
  <c r="BO2945" i="4"/>
  <c r="BO2946" i="4"/>
  <c r="BO2947" i="4"/>
  <c r="BO2948" i="4"/>
  <c r="BO2949" i="4"/>
  <c r="BO2950" i="4"/>
  <c r="BO2951" i="4"/>
  <c r="BO2952" i="4"/>
  <c r="BO2953" i="4"/>
  <c r="BO2954" i="4"/>
  <c r="BO2955" i="4"/>
  <c r="BO2956" i="4"/>
  <c r="BO2957" i="4"/>
  <c r="BO2958" i="4"/>
  <c r="BO2959" i="4"/>
  <c r="BO2960" i="4"/>
  <c r="BO2961" i="4"/>
  <c r="BO2962" i="4"/>
  <c r="BO2963" i="4"/>
  <c r="BO2964" i="4"/>
  <c r="BO2965" i="4"/>
  <c r="BO2966" i="4"/>
  <c r="BO2967" i="4"/>
  <c r="BO2968" i="4"/>
  <c r="BO2969" i="4"/>
  <c r="BO2970" i="4"/>
  <c r="BO2971" i="4"/>
  <c r="BO2972" i="4"/>
  <c r="BO2973" i="4"/>
  <c r="BO2974" i="4"/>
  <c r="BO2975" i="4"/>
  <c r="BO2976" i="4"/>
  <c r="BO2977" i="4"/>
  <c r="BO2978" i="4"/>
  <c r="BO2979" i="4"/>
  <c r="BO2980" i="4"/>
  <c r="BO2981" i="4"/>
  <c r="BO2982" i="4"/>
  <c r="BO2983" i="4"/>
  <c r="BO2984" i="4"/>
  <c r="BO2985" i="4"/>
  <c r="BO2986" i="4"/>
  <c r="BO2987" i="4"/>
  <c r="BO2988" i="4"/>
  <c r="BO2989" i="4"/>
  <c r="BO2990" i="4"/>
  <c r="BO2991" i="4"/>
  <c r="BO2992" i="4"/>
  <c r="BO2993" i="4"/>
  <c r="BO2994" i="4"/>
  <c r="BO2995" i="4"/>
  <c r="BO2996" i="4"/>
  <c r="BO2997" i="4"/>
  <c r="BO2998" i="4"/>
  <c r="BO2999" i="4"/>
  <c r="BO3000" i="4"/>
  <c r="BO3001" i="4"/>
  <c r="BO3002" i="4"/>
  <c r="BO3003" i="4"/>
  <c r="BO3004" i="4"/>
  <c r="BO3005" i="4"/>
  <c r="BO3006" i="4"/>
  <c r="BO3007" i="4"/>
  <c r="BO3008" i="4"/>
  <c r="BO3009" i="4"/>
  <c r="BO3010" i="4"/>
  <c r="BO3011" i="4"/>
  <c r="BO3012" i="4"/>
  <c r="BO3013" i="4"/>
  <c r="BO3014" i="4"/>
  <c r="BO3015" i="4"/>
  <c r="BO3016" i="4"/>
  <c r="BO3017" i="4"/>
  <c r="BO3018" i="4"/>
  <c r="BO3019" i="4"/>
  <c r="BO3020" i="4"/>
  <c r="BO3021" i="4"/>
  <c r="BO3022" i="4"/>
  <c r="BO3023" i="4"/>
  <c r="BO3024" i="4"/>
  <c r="BO3025" i="4"/>
  <c r="BO3026" i="4"/>
  <c r="BO3027" i="4"/>
  <c r="BO3028" i="4"/>
  <c r="BO3029" i="4"/>
  <c r="BO3030" i="4"/>
  <c r="BO3031" i="4"/>
  <c r="BO3032" i="4"/>
  <c r="BO3033" i="4"/>
  <c r="BO3034" i="4"/>
  <c r="BO3035" i="4"/>
  <c r="BO3036" i="4"/>
  <c r="BO3037" i="4"/>
  <c r="BO3038" i="4"/>
  <c r="BO3039" i="4"/>
  <c r="BO3040" i="4"/>
  <c r="BO3041" i="4"/>
  <c r="BO3042" i="4"/>
  <c r="BO3043" i="4"/>
  <c r="BO3044" i="4"/>
  <c r="BO3045" i="4"/>
  <c r="BO3046" i="4"/>
  <c r="BO3047" i="4"/>
  <c r="BO3048" i="4"/>
  <c r="BO3049" i="4"/>
  <c r="BO3050" i="4"/>
  <c r="BO3051" i="4"/>
  <c r="BO3052" i="4"/>
  <c r="BO3053" i="4"/>
  <c r="BO3054" i="4"/>
  <c r="BO3055" i="4"/>
  <c r="BO3056" i="4"/>
  <c r="BO3057" i="4"/>
  <c r="BO3058" i="4"/>
  <c r="BO3059" i="4"/>
  <c r="BO3060" i="4"/>
  <c r="BO3061" i="4"/>
  <c r="BO3062" i="4"/>
  <c r="BO3063" i="4"/>
  <c r="BO3064" i="4"/>
  <c r="BO3065" i="4"/>
  <c r="BO3066" i="4"/>
  <c r="BO3067" i="4"/>
  <c r="BO3068" i="4"/>
  <c r="BO3069" i="4"/>
  <c r="BO3070" i="4"/>
  <c r="BO3071" i="4"/>
  <c r="BO3072" i="4"/>
  <c r="BO3073" i="4"/>
  <c r="BO3074" i="4"/>
  <c r="BO3075" i="4"/>
  <c r="BO3076" i="4"/>
  <c r="BO3077" i="4"/>
  <c r="BO3078" i="4"/>
  <c r="BO3079" i="4"/>
  <c r="BO3080" i="4"/>
  <c r="BO3081" i="4"/>
  <c r="BO3082" i="4"/>
  <c r="BO3083" i="4"/>
  <c r="BO3084" i="4"/>
  <c r="BO3085" i="4"/>
  <c r="BO3086" i="4"/>
  <c r="BO3087" i="4"/>
  <c r="BO3088" i="4"/>
  <c r="BO3089" i="4"/>
  <c r="BO3090" i="4"/>
  <c r="BO3091" i="4"/>
  <c r="BO3092" i="4"/>
  <c r="BO3093" i="4"/>
  <c r="BO3094" i="4"/>
  <c r="BO3095" i="4"/>
  <c r="BO3096" i="4"/>
  <c r="BO3097" i="4"/>
  <c r="BO3098" i="4"/>
  <c r="BO3099" i="4"/>
  <c r="BO3100" i="4"/>
  <c r="BO3101" i="4"/>
  <c r="BO3102" i="4"/>
  <c r="BO3103" i="4"/>
  <c r="BO3104" i="4"/>
  <c r="BO3105" i="4"/>
  <c r="BO3106" i="4"/>
  <c r="BO3107" i="4"/>
  <c r="BO3108" i="4"/>
  <c r="BO3109" i="4"/>
  <c r="BO3110" i="4"/>
  <c r="BO3111" i="4"/>
  <c r="BO3112" i="4"/>
  <c r="BO3113" i="4"/>
  <c r="BO3114" i="4"/>
  <c r="BO3115" i="4"/>
  <c r="BO3116" i="4"/>
  <c r="BO3117" i="4"/>
  <c r="BO3118" i="4"/>
  <c r="BO3119" i="4"/>
  <c r="BO3120" i="4"/>
  <c r="BO3121" i="4"/>
  <c r="BO3122" i="4"/>
  <c r="BO3123" i="4"/>
  <c r="BO3124" i="4"/>
  <c r="BO3125" i="4"/>
  <c r="BO3126" i="4"/>
  <c r="BO3127" i="4"/>
  <c r="BO3128" i="4"/>
  <c r="BO3129" i="4"/>
  <c r="BO3130" i="4"/>
  <c r="BO3131" i="4"/>
  <c r="BO3132" i="4"/>
  <c r="BO3133" i="4"/>
  <c r="BO3134" i="4"/>
  <c r="BO3135" i="4"/>
  <c r="BO3136" i="4"/>
  <c r="BO3137" i="4"/>
  <c r="BO3138" i="4"/>
  <c r="BO3139" i="4"/>
  <c r="BO3140" i="4"/>
  <c r="BO3141" i="4"/>
  <c r="BO3142" i="4"/>
  <c r="BO3143" i="4"/>
  <c r="BO3144" i="4"/>
  <c r="BO3145" i="4"/>
  <c r="BO3146" i="4"/>
  <c r="BO3147" i="4"/>
  <c r="BO3148" i="4"/>
  <c r="BO3149" i="4"/>
  <c r="BO3150" i="4"/>
  <c r="BO3151" i="4"/>
  <c r="BO3152" i="4"/>
  <c r="BO3153" i="4"/>
  <c r="BO3154" i="4"/>
  <c r="BO3155" i="4"/>
  <c r="BO3156" i="4"/>
  <c r="BO3157" i="4"/>
  <c r="BO3158" i="4"/>
  <c r="BO3159" i="4"/>
  <c r="BO3160" i="4"/>
  <c r="BO3161" i="4"/>
  <c r="BO3162" i="4"/>
  <c r="BO3163" i="4"/>
  <c r="BO3164" i="4"/>
  <c r="BO3165" i="4"/>
  <c r="BO3166" i="4"/>
  <c r="BO3167" i="4"/>
  <c r="BO3168" i="4"/>
  <c r="BO3169" i="4"/>
  <c r="BO3170" i="4"/>
  <c r="BO3171" i="4"/>
  <c r="BO3172" i="4"/>
  <c r="BO3173" i="4"/>
  <c r="BO3174" i="4"/>
  <c r="BO3175" i="4"/>
  <c r="BO3176" i="4"/>
  <c r="BO3177" i="4"/>
  <c r="BO3178" i="4"/>
  <c r="BO3179" i="4"/>
  <c r="BO3180" i="4"/>
  <c r="BO3181" i="4"/>
  <c r="BO3182" i="4"/>
  <c r="BO3183" i="4"/>
  <c r="BO3184" i="4"/>
  <c r="BO3185" i="4"/>
  <c r="BO3186" i="4"/>
  <c r="BO3187" i="4"/>
  <c r="BO3188" i="4"/>
  <c r="BO3189" i="4"/>
  <c r="BO3190" i="4"/>
  <c r="BO3191" i="4"/>
  <c r="BO3192" i="4"/>
  <c r="BO3193" i="4"/>
  <c r="BO3194" i="4"/>
  <c r="BO3195" i="4"/>
  <c r="BO3196" i="4"/>
  <c r="BO3197" i="4"/>
  <c r="BO3198" i="4"/>
  <c r="BO3199" i="4"/>
  <c r="BO3200" i="4"/>
  <c r="BO3201" i="4"/>
  <c r="BO3202" i="4"/>
  <c r="BO3203" i="4"/>
  <c r="BO3204" i="4"/>
  <c r="BO3205" i="4"/>
  <c r="BO3206" i="4"/>
  <c r="BO3207" i="4"/>
  <c r="BO3208" i="4"/>
  <c r="BO3209" i="4"/>
  <c r="BO3210" i="4"/>
  <c r="BO3211" i="4"/>
  <c r="BO3212" i="4"/>
  <c r="BO3213" i="4"/>
  <c r="BO3214" i="4"/>
  <c r="BO3215" i="4"/>
  <c r="BO3216" i="4"/>
  <c r="BO3217" i="4"/>
  <c r="BO3218" i="4"/>
  <c r="BO3219" i="4"/>
  <c r="BO3220" i="4"/>
  <c r="BO3221" i="4"/>
  <c r="BO3222" i="4"/>
  <c r="BO3223" i="4"/>
  <c r="BO3224" i="4"/>
  <c r="BO3225" i="4"/>
  <c r="BO3226" i="4"/>
  <c r="BO3227" i="4"/>
  <c r="BO3228" i="4"/>
  <c r="BO3229" i="4"/>
  <c r="BO3230" i="4"/>
  <c r="BO3231" i="4"/>
  <c r="BO3232" i="4"/>
  <c r="BO3233" i="4"/>
  <c r="BO3234" i="4"/>
  <c r="BO3235" i="4"/>
  <c r="BO3236" i="4"/>
  <c r="BO3237" i="4"/>
  <c r="BO3238" i="4"/>
  <c r="BO3239" i="4"/>
  <c r="BO3240" i="4"/>
  <c r="BO3241" i="4"/>
  <c r="BO3242" i="4"/>
  <c r="BO3243" i="4"/>
  <c r="BO3244" i="4"/>
  <c r="BO3245" i="4"/>
  <c r="BO3246" i="4"/>
  <c r="BO3247" i="4"/>
  <c r="BO3248" i="4"/>
  <c r="BO3249" i="4"/>
  <c r="BO3250" i="4"/>
  <c r="BO3251" i="4"/>
  <c r="BO3252" i="4"/>
  <c r="BO3253" i="4"/>
  <c r="BO3254" i="4"/>
  <c r="BO3255" i="4"/>
  <c r="BO3256" i="4"/>
  <c r="BO3257" i="4"/>
  <c r="BO3258" i="4"/>
  <c r="BO3259" i="4"/>
  <c r="BO3260" i="4"/>
  <c r="BO3261" i="4"/>
  <c r="BO3262" i="4"/>
  <c r="BO3263" i="4"/>
  <c r="BO3264" i="4"/>
  <c r="BO3265" i="4"/>
  <c r="BO3266" i="4"/>
  <c r="BO3267" i="4"/>
  <c r="BO3268" i="4"/>
  <c r="BO3269" i="4"/>
  <c r="BO3270" i="4"/>
  <c r="BO3271" i="4"/>
  <c r="BO3272" i="4"/>
  <c r="BO3273" i="4"/>
  <c r="BO3274" i="4"/>
  <c r="BO3275" i="4"/>
  <c r="BO3276" i="4"/>
  <c r="BO3277" i="4"/>
  <c r="BO3278" i="4"/>
  <c r="BO3279" i="4"/>
  <c r="BO3280" i="4"/>
  <c r="BO3281" i="4"/>
  <c r="BO3282" i="4"/>
  <c r="BO3283" i="4"/>
  <c r="BO3284" i="4"/>
  <c r="BO3285" i="4"/>
  <c r="BO3286" i="4"/>
  <c r="BO3287" i="4"/>
  <c r="BO3288" i="4"/>
  <c r="BO3289" i="4"/>
  <c r="BO3290" i="4"/>
  <c r="BO3291" i="4"/>
  <c r="BO3292" i="4"/>
  <c r="BO3293" i="4"/>
  <c r="BO3294" i="4"/>
  <c r="BO3295" i="4"/>
  <c r="BO3296" i="4"/>
  <c r="BO3297" i="4"/>
  <c r="BO3298" i="4"/>
  <c r="BO3299" i="4"/>
  <c r="BO3300" i="4"/>
  <c r="BO3301" i="4"/>
  <c r="BO3302" i="4"/>
  <c r="BO3303" i="4"/>
  <c r="BO3304" i="4"/>
  <c r="BO3305" i="4"/>
  <c r="BO3306" i="4"/>
  <c r="BO3307" i="4"/>
  <c r="BO3308" i="4"/>
  <c r="BO3309" i="4"/>
  <c r="BO3310" i="4"/>
  <c r="BO3311" i="4"/>
  <c r="BO3312" i="4"/>
  <c r="BO3313" i="4"/>
  <c r="BO3314" i="4"/>
  <c r="BO3315" i="4"/>
  <c r="BO3316" i="4"/>
  <c r="BO3317" i="4"/>
  <c r="BO3318" i="4"/>
  <c r="BO3319" i="4"/>
  <c r="BO3320" i="4"/>
  <c r="BO3321" i="4"/>
  <c r="BO3322" i="4"/>
  <c r="BO3323" i="4"/>
  <c r="BO3324" i="4"/>
  <c r="BO3325" i="4"/>
  <c r="BO3326" i="4"/>
  <c r="BO3327" i="4"/>
  <c r="BO3328" i="4"/>
  <c r="BO3329" i="4"/>
  <c r="BO3330" i="4"/>
  <c r="BO3331" i="4"/>
  <c r="BO3332" i="4"/>
  <c r="BO3333" i="4"/>
  <c r="BO3334" i="4"/>
  <c r="BO3335" i="4"/>
  <c r="BO3336" i="4"/>
  <c r="BO3337" i="4"/>
  <c r="BO3338" i="4"/>
  <c r="BO3339" i="4"/>
  <c r="BO3340" i="4"/>
  <c r="BO3341" i="4"/>
  <c r="BO3342" i="4"/>
  <c r="BO3343" i="4"/>
  <c r="BO3344" i="4"/>
  <c r="BO3345" i="4"/>
  <c r="BO3346" i="4"/>
  <c r="BO3347" i="4"/>
  <c r="BO3348" i="4"/>
  <c r="BO3349" i="4"/>
  <c r="BO3350" i="4"/>
  <c r="BO3351" i="4"/>
  <c r="BO3352" i="4"/>
  <c r="BO3353" i="4"/>
  <c r="BO3354" i="4"/>
  <c r="BO3355" i="4"/>
  <c r="BO3356" i="4"/>
  <c r="BO3357" i="4"/>
  <c r="BO3358" i="4"/>
  <c r="BO3359" i="4"/>
  <c r="BO3360" i="4"/>
  <c r="BO3361" i="4"/>
  <c r="BO3362" i="4"/>
  <c r="BO3363" i="4"/>
  <c r="BO3364" i="4"/>
  <c r="BO3365" i="4"/>
  <c r="BO3366" i="4"/>
  <c r="BO3367" i="4"/>
  <c r="BO3368" i="4"/>
  <c r="BO3369" i="4"/>
  <c r="BO3370" i="4"/>
  <c r="BO3371" i="4"/>
  <c r="BO3372" i="4"/>
  <c r="BO3373" i="4"/>
  <c r="BO3374" i="4"/>
  <c r="BO3375" i="4"/>
  <c r="BO3376" i="4"/>
  <c r="BO3377" i="4"/>
  <c r="BO3378" i="4"/>
  <c r="BO3379" i="4"/>
  <c r="BO3380" i="4"/>
  <c r="BO3381" i="4"/>
  <c r="BO3382" i="4"/>
  <c r="BO3383" i="4"/>
  <c r="BO3384" i="4"/>
  <c r="BO3385" i="4"/>
  <c r="BO3386" i="4"/>
  <c r="BO3387" i="4"/>
  <c r="BO3388" i="4"/>
  <c r="BO3389" i="4"/>
  <c r="BO3390" i="4"/>
  <c r="BO3391" i="4"/>
  <c r="BO3392" i="4"/>
  <c r="BO3393" i="4"/>
  <c r="BO3394" i="4"/>
  <c r="BO3395" i="4"/>
  <c r="BO3396" i="4"/>
  <c r="BO3397" i="4"/>
  <c r="BO3398" i="4"/>
  <c r="BO3399" i="4"/>
  <c r="BO3400" i="4"/>
  <c r="BO3401" i="4"/>
  <c r="BO3402" i="4"/>
  <c r="BO3403" i="4"/>
  <c r="BO3404" i="4"/>
  <c r="BO3405" i="4"/>
  <c r="BO3406" i="4"/>
  <c r="BO3407" i="4"/>
  <c r="BO3408" i="4"/>
  <c r="BO3409" i="4"/>
  <c r="BO3410" i="4"/>
  <c r="BO3411" i="4"/>
  <c r="BO3412" i="4"/>
  <c r="BO3413" i="4"/>
  <c r="BO3414" i="4"/>
  <c r="BO3415" i="4"/>
  <c r="BO3416" i="4"/>
  <c r="BO3417" i="4"/>
  <c r="BO3418" i="4"/>
  <c r="BO3419" i="4"/>
  <c r="BO3420" i="4"/>
  <c r="BO3421" i="4"/>
  <c r="BO3422" i="4"/>
  <c r="BO3423" i="4"/>
  <c r="BO3424" i="4"/>
  <c r="BO3425" i="4"/>
  <c r="BO3426" i="4"/>
  <c r="BO3427" i="4"/>
  <c r="BO3428" i="4"/>
  <c r="BO3429" i="4"/>
  <c r="BO3430" i="4"/>
  <c r="BO3431" i="4"/>
  <c r="BO3432" i="4"/>
  <c r="BO3433" i="4"/>
  <c r="BO3434" i="4"/>
  <c r="BO3435" i="4"/>
  <c r="BO3436" i="4"/>
  <c r="BO3437" i="4"/>
  <c r="BO3438" i="4"/>
  <c r="BO3439" i="4"/>
  <c r="BO3440" i="4"/>
  <c r="BO3441" i="4"/>
  <c r="BO3442" i="4"/>
  <c r="BO3443" i="4"/>
  <c r="BO3444" i="4"/>
  <c r="BO3445" i="4"/>
  <c r="BO3446" i="4"/>
  <c r="BO3447" i="4"/>
  <c r="BO3448" i="4"/>
  <c r="BO3449" i="4"/>
  <c r="BO3450" i="4"/>
  <c r="BO3451" i="4"/>
  <c r="BO3452" i="4"/>
  <c r="BO3453" i="4"/>
  <c r="BO3454" i="4"/>
  <c r="BO3455" i="4"/>
  <c r="BO3456" i="4"/>
  <c r="BO3457" i="4"/>
  <c r="BO3458" i="4"/>
  <c r="BO3459" i="4"/>
  <c r="BO3460" i="4"/>
  <c r="BO3461" i="4"/>
  <c r="BO3462" i="4"/>
  <c r="BO3463" i="4"/>
  <c r="BO3464" i="4"/>
  <c r="BO3465" i="4"/>
  <c r="BO3466" i="4"/>
  <c r="BO3467" i="4"/>
  <c r="BO3468" i="4"/>
  <c r="BO3469" i="4"/>
  <c r="BO3470" i="4"/>
  <c r="BO3471" i="4"/>
  <c r="BO3472" i="4"/>
  <c r="BO3473" i="4"/>
  <c r="BO3474" i="4"/>
  <c r="BO3475" i="4"/>
  <c r="BO3476" i="4"/>
  <c r="BO3477" i="4"/>
  <c r="BO3478" i="4"/>
  <c r="BO3479" i="4"/>
  <c r="BO3480" i="4"/>
  <c r="BO3481" i="4"/>
  <c r="BO3482" i="4"/>
  <c r="BO3483" i="4"/>
  <c r="BO3484" i="4"/>
  <c r="BO3485" i="4"/>
  <c r="BO3486" i="4"/>
  <c r="BO3487" i="4"/>
  <c r="BO3488" i="4"/>
  <c r="BO3489" i="4"/>
  <c r="BO3490" i="4"/>
  <c r="BO3491" i="4"/>
  <c r="BO3492" i="4"/>
  <c r="BO3493" i="4"/>
  <c r="BO3494" i="4"/>
  <c r="BO3495" i="4"/>
  <c r="BO3496" i="4"/>
  <c r="BO3497" i="4"/>
  <c r="BO3498" i="4"/>
  <c r="BO3499" i="4"/>
  <c r="BO3500" i="4"/>
  <c r="BO3501" i="4"/>
  <c r="BO3502" i="4"/>
  <c r="BO3503" i="4"/>
  <c r="BO3504" i="4"/>
  <c r="BO3505" i="4"/>
  <c r="BO3506" i="4"/>
  <c r="BO3507" i="4"/>
  <c r="BO3508" i="4"/>
  <c r="BO3509" i="4"/>
  <c r="BO3510" i="4"/>
  <c r="BO3511" i="4"/>
  <c r="BO3512" i="4"/>
  <c r="BO3513" i="4"/>
  <c r="BO3514" i="4"/>
  <c r="BO3515" i="4"/>
  <c r="BO3516" i="4"/>
  <c r="BO3517" i="4"/>
  <c r="BO3518" i="4"/>
  <c r="BO3519" i="4"/>
  <c r="BO3520" i="4"/>
  <c r="BO3521" i="4"/>
  <c r="BO3522" i="4"/>
  <c r="BO3523" i="4"/>
  <c r="BO3524" i="4"/>
  <c r="BO3525" i="4"/>
  <c r="BO3526" i="4"/>
  <c r="BO3527" i="4"/>
  <c r="BO3528" i="4"/>
  <c r="BO3529" i="4"/>
  <c r="BO3530" i="4"/>
  <c r="BO3531" i="4"/>
  <c r="BO3532" i="4"/>
  <c r="BO3533" i="4"/>
  <c r="BO3534" i="4"/>
  <c r="BO3535" i="4"/>
  <c r="BO3536" i="4"/>
  <c r="BO3537" i="4"/>
  <c r="BO3538" i="4"/>
  <c r="BO3539" i="4"/>
  <c r="BO3540" i="4"/>
  <c r="BO3541" i="4"/>
  <c r="BO3542" i="4"/>
  <c r="BO3543" i="4"/>
  <c r="BO3544" i="4"/>
  <c r="BO3545" i="4"/>
  <c r="BO3546" i="4"/>
  <c r="BO3547" i="4"/>
  <c r="BO3548" i="4"/>
  <c r="BO3549" i="4"/>
  <c r="BO3550" i="4"/>
  <c r="BO3551" i="4"/>
  <c r="BO3552" i="4"/>
  <c r="BO3553" i="4"/>
  <c r="BO3554" i="4"/>
  <c r="BO3555" i="4"/>
  <c r="BO3556" i="4"/>
  <c r="BO3557" i="4"/>
  <c r="BO3558" i="4"/>
  <c r="BO3559" i="4"/>
  <c r="BO3560" i="4"/>
  <c r="BO3561" i="4"/>
  <c r="BO3562" i="4"/>
  <c r="BO3563" i="4"/>
  <c r="BO3564" i="4"/>
  <c r="BO3565" i="4"/>
  <c r="BO3566" i="4"/>
  <c r="BO3567" i="4"/>
  <c r="BO3568" i="4"/>
  <c r="BO3569" i="4"/>
  <c r="BO3570" i="4"/>
  <c r="BO3571" i="4"/>
  <c r="BO3572" i="4"/>
  <c r="BO3573" i="4"/>
  <c r="BO3574" i="4"/>
  <c r="BO3575" i="4"/>
  <c r="BO3576" i="4"/>
  <c r="BO3577" i="4"/>
  <c r="BO3578" i="4"/>
  <c r="BO3579" i="4"/>
  <c r="BO3580" i="4"/>
  <c r="BO3581" i="4"/>
  <c r="BO3582" i="4"/>
  <c r="BO3583" i="4"/>
  <c r="BO3584" i="4"/>
  <c r="BO3585" i="4"/>
  <c r="BO3586" i="4"/>
  <c r="BO3587" i="4"/>
  <c r="BO3588" i="4"/>
  <c r="BO3589" i="4"/>
  <c r="BO3590" i="4"/>
  <c r="BO3591" i="4"/>
  <c r="BO3592" i="4"/>
  <c r="BO3593" i="4"/>
  <c r="BO3594" i="4"/>
  <c r="BO3595" i="4"/>
  <c r="BO3596" i="4"/>
  <c r="BO3597" i="4"/>
  <c r="BO3598" i="4"/>
  <c r="BO3599" i="4"/>
  <c r="BO3600" i="4"/>
  <c r="BO3601" i="4"/>
  <c r="BO3602" i="4"/>
  <c r="BO3603" i="4"/>
  <c r="BO3604" i="4"/>
  <c r="BO3605" i="4"/>
  <c r="BO3606" i="4"/>
  <c r="BO3607" i="4"/>
  <c r="BO3608" i="4"/>
  <c r="BO3609" i="4"/>
  <c r="BO3610" i="4"/>
  <c r="BO3611" i="4"/>
  <c r="BO3612" i="4"/>
  <c r="BO3613" i="4"/>
  <c r="BO3614" i="4"/>
  <c r="BO3615" i="4"/>
  <c r="BO3616" i="4"/>
  <c r="BO3617" i="4"/>
  <c r="BO3618" i="4"/>
  <c r="BO3619" i="4"/>
  <c r="BO3620" i="4"/>
  <c r="BO3621" i="4"/>
  <c r="BO3622" i="4"/>
  <c r="BO3623" i="4"/>
  <c r="BO3624" i="4"/>
  <c r="BO3625" i="4"/>
  <c r="BO3626" i="4"/>
  <c r="BO3627" i="4"/>
  <c r="BO3628" i="4"/>
  <c r="BO3629" i="4"/>
  <c r="BO3630" i="4"/>
  <c r="BO3631" i="4"/>
  <c r="BO3632" i="4"/>
  <c r="BO3633" i="4"/>
  <c r="BO3634" i="4"/>
  <c r="BO3635" i="4"/>
  <c r="BO3636" i="4"/>
  <c r="BO3637" i="4"/>
  <c r="BO3638" i="4"/>
  <c r="BO3639" i="4"/>
  <c r="BO3640" i="4"/>
  <c r="BO3641" i="4"/>
  <c r="BO3642" i="4"/>
  <c r="BO3643" i="4"/>
  <c r="BO3644" i="4"/>
  <c r="BO3645" i="4"/>
  <c r="BO3646" i="4"/>
  <c r="BO3647" i="4"/>
  <c r="BO3648" i="4"/>
  <c r="BO3649" i="4"/>
  <c r="BO3650" i="4"/>
  <c r="BO3651" i="4"/>
  <c r="BO3652" i="4"/>
  <c r="BO3653" i="4"/>
  <c r="BO3654" i="4"/>
  <c r="BO3655" i="4"/>
  <c r="BO3656" i="4"/>
  <c r="BO3657" i="4"/>
  <c r="BO3658" i="4"/>
  <c r="BO3659" i="4"/>
  <c r="BO3660" i="4"/>
  <c r="BO3661" i="4"/>
  <c r="BO3662" i="4"/>
  <c r="BO3663" i="4"/>
  <c r="BO3664" i="4"/>
  <c r="BO3665" i="4"/>
  <c r="BO3666" i="4"/>
  <c r="BO3667" i="4"/>
  <c r="BO3668" i="4"/>
  <c r="BO3669" i="4"/>
  <c r="BO3670" i="4"/>
  <c r="BO3671" i="4"/>
  <c r="BO3672" i="4"/>
  <c r="BO3673" i="4"/>
  <c r="BO3674" i="4"/>
  <c r="BO3675" i="4"/>
  <c r="BO3676" i="4"/>
  <c r="BO3677" i="4"/>
  <c r="BO3678" i="4"/>
  <c r="BO3679" i="4"/>
  <c r="BO3680" i="4"/>
  <c r="BO3681" i="4"/>
  <c r="BO3682" i="4"/>
  <c r="BO3683" i="4"/>
  <c r="BO3684" i="4"/>
  <c r="BO3685" i="4"/>
  <c r="BO3686" i="4"/>
  <c r="BO3687" i="4"/>
  <c r="BO3688" i="4"/>
  <c r="BO3689" i="4"/>
  <c r="BO3690" i="4"/>
  <c r="BO3691" i="4"/>
  <c r="BO3692" i="4"/>
  <c r="BO3693" i="4"/>
  <c r="BO3694" i="4"/>
  <c r="BO3695" i="4"/>
  <c r="BO3696" i="4"/>
  <c r="BO3697" i="4"/>
  <c r="BO3698" i="4"/>
  <c r="BO3699" i="4"/>
  <c r="BO3700" i="4"/>
  <c r="BO3701" i="4"/>
  <c r="BO3702" i="4"/>
  <c r="BO3703" i="4"/>
  <c r="BO3704" i="4"/>
  <c r="BO3705" i="4"/>
  <c r="BO3706" i="4"/>
  <c r="BO3707" i="4"/>
  <c r="BO3708" i="4"/>
  <c r="BO3709" i="4"/>
  <c r="BO3710" i="4"/>
  <c r="BO3711" i="4"/>
  <c r="BO3712" i="4"/>
  <c r="BO3713" i="4"/>
  <c r="BO3714" i="4"/>
  <c r="BO3715" i="4"/>
  <c r="BO3716" i="4"/>
  <c r="BO3717" i="4"/>
  <c r="BO3718" i="4"/>
  <c r="BO3719" i="4"/>
  <c r="BO3720" i="4"/>
  <c r="BO3721" i="4"/>
  <c r="BO3722" i="4"/>
  <c r="BO3723" i="4"/>
  <c r="BO3724" i="4"/>
  <c r="BO3725" i="4"/>
  <c r="BO3726" i="4"/>
  <c r="BO3727" i="4"/>
  <c r="BO3728" i="4"/>
  <c r="BO3729" i="4"/>
  <c r="BO3730" i="4"/>
  <c r="BO3731" i="4"/>
  <c r="BO3732" i="4"/>
  <c r="BO3733" i="4"/>
  <c r="BO3734" i="4"/>
  <c r="BO3735" i="4"/>
  <c r="BO3736" i="4"/>
  <c r="BO3737" i="4"/>
  <c r="BO3738" i="4"/>
  <c r="BO3739" i="4"/>
  <c r="BO3740" i="4"/>
  <c r="BO3741" i="4"/>
  <c r="BO3742" i="4"/>
  <c r="BO3743" i="4"/>
  <c r="BO3744" i="4"/>
  <c r="BO3745" i="4"/>
  <c r="BO3746" i="4"/>
  <c r="BO3747" i="4"/>
  <c r="BO3748" i="4"/>
  <c r="BO3749" i="4"/>
  <c r="BO3750" i="4"/>
  <c r="BO3751" i="4"/>
  <c r="BO3752" i="4"/>
  <c r="BO3753" i="4"/>
  <c r="BO3754" i="4"/>
  <c r="BO3755" i="4"/>
  <c r="BO3756" i="4"/>
  <c r="BO3757" i="4"/>
  <c r="BO3758" i="4"/>
  <c r="BO3759" i="4"/>
  <c r="BO3760" i="4"/>
  <c r="BO3761" i="4"/>
  <c r="BO3762" i="4"/>
  <c r="BO3763" i="4"/>
  <c r="BO3764" i="4"/>
  <c r="BO3765" i="4"/>
  <c r="BO3766" i="4"/>
  <c r="BO3767" i="4"/>
  <c r="BO3768" i="4"/>
  <c r="BO3769" i="4"/>
  <c r="BO3770" i="4"/>
  <c r="BO3771" i="4"/>
  <c r="BO3772" i="4"/>
  <c r="BO3773" i="4"/>
  <c r="BO3774" i="4"/>
  <c r="BO3775" i="4"/>
  <c r="BO3776" i="4"/>
  <c r="BO3777" i="4"/>
  <c r="BO3778" i="4"/>
  <c r="BO3779" i="4"/>
  <c r="BO3780" i="4"/>
  <c r="BO3781" i="4"/>
  <c r="BO3782" i="4"/>
  <c r="BO3783" i="4"/>
  <c r="BO3784" i="4"/>
  <c r="BO3785" i="4"/>
  <c r="BO3786" i="4"/>
  <c r="BO3787" i="4"/>
  <c r="BO3788" i="4"/>
  <c r="BO3789" i="4"/>
  <c r="BO3790" i="4"/>
  <c r="BO3791" i="4"/>
  <c r="BO3792" i="4"/>
  <c r="BO3793" i="4"/>
  <c r="BO3794" i="4"/>
  <c r="BO3795" i="4"/>
  <c r="BO3796" i="4"/>
  <c r="BO3797" i="4"/>
  <c r="BO3798" i="4"/>
  <c r="BO3799" i="4"/>
  <c r="BO3800" i="4"/>
  <c r="BO3801" i="4"/>
  <c r="BO3802" i="4"/>
  <c r="BO3803" i="4"/>
  <c r="BO3804" i="4"/>
  <c r="BO3805" i="4"/>
  <c r="BO3806" i="4"/>
  <c r="BO3807" i="4"/>
  <c r="BO3808" i="4"/>
  <c r="BO3809" i="4"/>
  <c r="BO3810" i="4"/>
  <c r="BO3811" i="4"/>
  <c r="BO3812" i="4"/>
  <c r="BO3813" i="4"/>
  <c r="BO3814" i="4"/>
  <c r="BO3815" i="4"/>
  <c r="BO3816" i="4"/>
  <c r="BO3817" i="4"/>
  <c r="BO3818" i="4"/>
  <c r="BO3819" i="4"/>
  <c r="BO3820" i="4"/>
  <c r="BO3821" i="4"/>
  <c r="BO3822" i="4"/>
  <c r="BO3823" i="4"/>
  <c r="BO3824" i="4"/>
  <c r="BO3825" i="4"/>
  <c r="BO3826" i="4"/>
  <c r="BO3827" i="4"/>
  <c r="BO3828" i="4"/>
  <c r="BO3829" i="4"/>
  <c r="BO3830" i="4"/>
  <c r="BO3831" i="4"/>
  <c r="BO3832" i="4"/>
  <c r="BO3833" i="4"/>
  <c r="BO3834" i="4"/>
  <c r="BO3835" i="4"/>
  <c r="BO3836" i="4"/>
  <c r="BO3837" i="4"/>
  <c r="BO3838" i="4"/>
  <c r="BO3839" i="4"/>
  <c r="BO3840" i="4"/>
  <c r="BO3841" i="4"/>
  <c r="BO3842" i="4"/>
  <c r="BO3843" i="4"/>
  <c r="BO3844" i="4"/>
  <c r="BO3845" i="4"/>
  <c r="BO3846" i="4"/>
  <c r="BO3847" i="4"/>
  <c r="BO3848" i="4"/>
  <c r="BO3849" i="4"/>
  <c r="BO3850" i="4"/>
  <c r="BO3851" i="4"/>
  <c r="BO3852" i="4"/>
  <c r="BO3853" i="4"/>
  <c r="BO3854" i="4"/>
  <c r="BO3855" i="4"/>
  <c r="BO3856" i="4"/>
  <c r="BO3857" i="4"/>
  <c r="BO3858" i="4"/>
  <c r="BO3859" i="4"/>
  <c r="BO3860" i="4"/>
  <c r="BO3861" i="4"/>
  <c r="BO3862" i="4"/>
  <c r="BO3863" i="4"/>
  <c r="BO3864" i="4"/>
  <c r="BO3865" i="4"/>
  <c r="BO3866" i="4"/>
  <c r="BO3867" i="4"/>
  <c r="BO3868" i="4"/>
  <c r="BO3869" i="4"/>
  <c r="BO3870" i="4"/>
  <c r="BO3871" i="4"/>
  <c r="BO3872" i="4"/>
  <c r="BO3873" i="4"/>
  <c r="BO3874" i="4"/>
  <c r="BO3875" i="4"/>
  <c r="BO3876" i="4"/>
  <c r="BO3877" i="4"/>
  <c r="BO3878" i="4"/>
  <c r="BO3879" i="4"/>
  <c r="BO3880" i="4"/>
  <c r="BO3881" i="4"/>
  <c r="BO3882" i="4"/>
  <c r="BO3883" i="4"/>
  <c r="BO3884" i="4"/>
  <c r="BO3885" i="4"/>
  <c r="BO3886" i="4"/>
  <c r="BO3887" i="4"/>
  <c r="BO3888" i="4"/>
  <c r="BO3889" i="4"/>
  <c r="BO3890" i="4"/>
  <c r="BO3891" i="4"/>
  <c r="BO3892" i="4"/>
  <c r="BO3893" i="4"/>
  <c r="BO3894" i="4"/>
  <c r="BO3895" i="4"/>
  <c r="BO3896" i="4"/>
  <c r="BO3897" i="4"/>
  <c r="BO3898" i="4"/>
  <c r="BO3899" i="4"/>
  <c r="BO3900" i="4"/>
  <c r="BO3901" i="4"/>
  <c r="BO3902" i="4"/>
  <c r="BO3903" i="4"/>
  <c r="BO3904" i="4"/>
  <c r="BO3905" i="4"/>
  <c r="BO3906" i="4"/>
  <c r="BO3907" i="4"/>
  <c r="BO3908" i="4"/>
  <c r="BO3909" i="4"/>
  <c r="BO3910" i="4"/>
  <c r="BO3911" i="4"/>
  <c r="BO3912" i="4"/>
  <c r="BO3913" i="4"/>
  <c r="BO3914" i="4"/>
  <c r="BO3915" i="4"/>
  <c r="BO3916" i="4"/>
  <c r="BO3917" i="4"/>
  <c r="BO3918" i="4"/>
  <c r="BO3919" i="4"/>
  <c r="BO3920" i="4"/>
  <c r="BO3921" i="4"/>
  <c r="BO3922" i="4"/>
  <c r="BO3923" i="4"/>
  <c r="BO3924" i="4"/>
  <c r="BO3925" i="4"/>
  <c r="BO3926" i="4"/>
  <c r="BO3927" i="4"/>
  <c r="BO3928" i="4"/>
  <c r="BO3929" i="4"/>
  <c r="BO3930" i="4"/>
  <c r="BO3931" i="4"/>
  <c r="BO3932" i="4"/>
  <c r="BO3933" i="4"/>
  <c r="BO3934" i="4"/>
  <c r="BO3935" i="4"/>
  <c r="BO3936" i="4"/>
  <c r="BO3937" i="4"/>
  <c r="BO3938" i="4"/>
  <c r="BO3939" i="4"/>
  <c r="BO3940" i="4"/>
  <c r="BO3941" i="4"/>
  <c r="BO3942" i="4"/>
  <c r="BO3943" i="4"/>
  <c r="BO3944" i="4"/>
  <c r="BO3945" i="4"/>
  <c r="BO3946" i="4"/>
  <c r="BO3947" i="4"/>
  <c r="BO3948" i="4"/>
  <c r="BO3949" i="4"/>
  <c r="BO3950" i="4"/>
  <c r="BO3951" i="4"/>
  <c r="BO3952" i="4"/>
  <c r="BO3953" i="4"/>
  <c r="BO3954" i="4"/>
  <c r="BO3955" i="4"/>
  <c r="BO3956" i="4"/>
  <c r="BO3957" i="4"/>
  <c r="BO3958" i="4"/>
  <c r="BO3959" i="4"/>
  <c r="BO3960" i="4"/>
  <c r="BO3961" i="4"/>
  <c r="BO3962" i="4"/>
  <c r="BO3963" i="4"/>
  <c r="BO3964" i="4"/>
  <c r="BO3965" i="4"/>
  <c r="BO3966" i="4"/>
  <c r="BO3967" i="4"/>
  <c r="BO3968" i="4"/>
  <c r="BO3969" i="4"/>
  <c r="BO3970" i="4"/>
  <c r="BO3971" i="4"/>
  <c r="BO3972" i="4"/>
  <c r="BO3973" i="4"/>
  <c r="BO3974" i="4"/>
  <c r="BO3975" i="4"/>
  <c r="BO3976" i="4"/>
  <c r="BO3977" i="4"/>
  <c r="BO3978" i="4"/>
  <c r="BO3979" i="4"/>
  <c r="BO3980" i="4"/>
  <c r="BO3981" i="4"/>
  <c r="BO3982" i="4"/>
  <c r="BO3983" i="4"/>
  <c r="BO3984" i="4"/>
  <c r="BO3985" i="4"/>
  <c r="BO3986" i="4"/>
  <c r="BO3987" i="4"/>
  <c r="BO3988" i="4"/>
  <c r="BO3989" i="4"/>
  <c r="BO3990" i="4"/>
  <c r="BO3991" i="4"/>
  <c r="BO3992" i="4"/>
  <c r="BO3993" i="4"/>
  <c r="BO3994" i="4"/>
  <c r="BO3995" i="4"/>
  <c r="BO3996" i="4"/>
  <c r="BO3997" i="4"/>
  <c r="BO3998" i="4"/>
  <c r="BO3999" i="4"/>
  <c r="BO4000" i="4"/>
  <c r="BO4001" i="4"/>
  <c r="BO4002" i="4"/>
  <c r="BO4003" i="4"/>
  <c r="BO4004" i="4"/>
  <c r="BO4005" i="4"/>
  <c r="BO4006" i="4"/>
  <c r="BO4007" i="4"/>
  <c r="BO4008" i="4"/>
  <c r="BO4009" i="4"/>
  <c r="BO4010" i="4"/>
  <c r="BO4011" i="4"/>
  <c r="BO4012" i="4"/>
  <c r="BO4013" i="4"/>
  <c r="BO4014" i="4"/>
  <c r="BO4015" i="4"/>
  <c r="BO4016" i="4"/>
  <c r="BO4017" i="4"/>
  <c r="BO4018" i="4"/>
  <c r="BO4019" i="4"/>
  <c r="BO4020" i="4"/>
  <c r="BO4021" i="4"/>
  <c r="BO4022" i="4"/>
  <c r="BO4023" i="4"/>
  <c r="BO4024" i="4"/>
  <c r="BO4025" i="4"/>
  <c r="BO4026" i="4"/>
  <c r="BO4027" i="4"/>
  <c r="BO4028" i="4"/>
  <c r="BO4029" i="4"/>
  <c r="BO4030" i="4"/>
  <c r="BO4031" i="4"/>
  <c r="BO4032" i="4"/>
  <c r="BO4033" i="4"/>
  <c r="BO4034" i="4"/>
  <c r="BO4035" i="4"/>
  <c r="BO4036" i="4"/>
  <c r="BO4037" i="4"/>
  <c r="BO4038" i="4"/>
  <c r="BO4039" i="4"/>
  <c r="BO4040" i="4"/>
  <c r="BO4041" i="4"/>
  <c r="BO4042" i="4"/>
  <c r="BO4043" i="4"/>
  <c r="BO4044" i="4"/>
  <c r="BO4045" i="4"/>
  <c r="BO4046" i="4"/>
  <c r="BO4047" i="4"/>
  <c r="BO4048" i="4"/>
  <c r="BO4049" i="4"/>
  <c r="BO4050" i="4"/>
  <c r="BO4051" i="4"/>
  <c r="BO4052" i="4"/>
  <c r="BO4053" i="4"/>
  <c r="BO4054" i="4"/>
  <c r="BO4055" i="4"/>
  <c r="BO4056" i="4"/>
  <c r="BO4057" i="4"/>
  <c r="BO4058" i="4"/>
  <c r="BO4059" i="4"/>
  <c r="BO4060" i="4"/>
  <c r="BO4061" i="4"/>
  <c r="BO4062" i="4"/>
  <c r="BO4063" i="4"/>
  <c r="BO4064" i="4"/>
  <c r="BO4065" i="4"/>
  <c r="BO4066" i="4"/>
  <c r="BO4067" i="4"/>
  <c r="BO4068" i="4"/>
  <c r="BO4069" i="4"/>
  <c r="BO4070" i="4"/>
  <c r="BO4071" i="4"/>
  <c r="BO4072" i="4"/>
  <c r="BO4073" i="4"/>
  <c r="BO4074" i="4"/>
  <c r="BO4075" i="4"/>
  <c r="BO4076" i="4"/>
  <c r="BO4077" i="4"/>
  <c r="BO4078" i="4"/>
  <c r="BO4079" i="4"/>
  <c r="BO4080" i="4"/>
  <c r="BO4081" i="4"/>
  <c r="BO4082" i="4"/>
  <c r="BO4083" i="4"/>
  <c r="BO4084" i="4"/>
  <c r="BO4085" i="4"/>
  <c r="BO4086" i="4"/>
  <c r="BO4087" i="4"/>
  <c r="BO4088" i="4"/>
  <c r="BO4089" i="4"/>
  <c r="BO4090" i="4"/>
  <c r="BO4091" i="4"/>
  <c r="BO4092" i="4"/>
  <c r="BO4093" i="4"/>
  <c r="BO4094" i="4"/>
  <c r="BO4095" i="4"/>
  <c r="BO4096" i="4"/>
  <c r="BO4097" i="4"/>
  <c r="BO4098" i="4"/>
  <c r="BO4099" i="4"/>
  <c r="BO4100" i="4"/>
  <c r="BO4101" i="4"/>
  <c r="BO4102" i="4"/>
  <c r="BO4103" i="4"/>
  <c r="BO4104" i="4"/>
  <c r="BO4105" i="4"/>
  <c r="BO4106" i="4"/>
  <c r="BO4107" i="4"/>
  <c r="BO4108" i="4"/>
  <c r="BO4109" i="4"/>
  <c r="BO4110" i="4"/>
  <c r="BO4111" i="4"/>
  <c r="BO4112" i="4"/>
  <c r="BO4113" i="4"/>
  <c r="BO4114" i="4"/>
  <c r="BO4115" i="4"/>
  <c r="BO4116" i="4"/>
  <c r="BO4117" i="4"/>
  <c r="BO4118" i="4"/>
  <c r="BO4119" i="4"/>
  <c r="BO4120" i="4"/>
  <c r="BO4121" i="4"/>
  <c r="BO4122" i="4"/>
  <c r="BO4123" i="4"/>
  <c r="BO4124" i="4"/>
  <c r="BO4125" i="4"/>
  <c r="BO4126" i="4"/>
  <c r="BO4127" i="4"/>
  <c r="BO4128" i="4"/>
  <c r="BO4129" i="4"/>
  <c r="BO4130" i="4"/>
  <c r="BO4131" i="4"/>
  <c r="BO4132" i="4"/>
  <c r="BO4133" i="4"/>
  <c r="BO4134" i="4"/>
  <c r="BO4135" i="4"/>
  <c r="BO4136" i="4"/>
  <c r="BO4137" i="4"/>
  <c r="BO4138" i="4"/>
  <c r="BO4139" i="4"/>
  <c r="BO4140" i="4"/>
  <c r="BO4141" i="4"/>
  <c r="BO4142" i="4"/>
  <c r="BO4143" i="4"/>
  <c r="BO4144" i="4"/>
  <c r="BO4145" i="4"/>
  <c r="BO4146" i="4"/>
  <c r="BO4147" i="4"/>
  <c r="BO4148" i="4"/>
  <c r="BO4149" i="4"/>
  <c r="BO4150" i="4"/>
  <c r="BO4151" i="4"/>
  <c r="BO4152" i="4"/>
  <c r="BO4153" i="4"/>
  <c r="BO4154" i="4"/>
  <c r="BO4155" i="4"/>
  <c r="BO4156" i="4"/>
  <c r="BO4157" i="4"/>
  <c r="BO4158" i="4"/>
  <c r="BO4159" i="4"/>
  <c r="BO4160" i="4"/>
  <c r="BO4161" i="4"/>
  <c r="BO4162" i="4"/>
  <c r="BO4163" i="4"/>
  <c r="BO4164" i="4"/>
  <c r="BO4165" i="4"/>
  <c r="BO4166" i="4"/>
  <c r="BO4167" i="4"/>
  <c r="BO4168" i="4"/>
  <c r="BO4169" i="4"/>
  <c r="BO4170" i="4"/>
  <c r="BO4171" i="4"/>
  <c r="BO4172" i="4"/>
  <c r="BO4173" i="4"/>
  <c r="BO4174" i="4"/>
  <c r="BO4175" i="4"/>
  <c r="BO4176" i="4"/>
  <c r="BO4177" i="4"/>
  <c r="BO4178" i="4"/>
  <c r="BO4179" i="4"/>
  <c r="BO4180" i="4"/>
  <c r="BO4181" i="4"/>
  <c r="BO4182" i="4"/>
  <c r="BO4183" i="4"/>
  <c r="BO4184" i="4"/>
  <c r="BO4185" i="4"/>
  <c r="BO4186" i="4"/>
  <c r="BO4187" i="4"/>
  <c r="BO4188" i="4"/>
  <c r="BO4189" i="4"/>
  <c r="BO4190" i="4"/>
  <c r="BO4191" i="4"/>
  <c r="BO4192" i="4"/>
  <c r="BO4193" i="4"/>
  <c r="BO4194" i="4"/>
  <c r="BO4195" i="4"/>
  <c r="BO4196" i="4"/>
  <c r="BO4197" i="4"/>
  <c r="BO4198" i="4"/>
  <c r="BO4199" i="4"/>
  <c r="BO4200" i="4"/>
  <c r="BO4201" i="4"/>
  <c r="BO4202" i="4"/>
  <c r="BO4203" i="4"/>
  <c r="BO4204" i="4"/>
  <c r="BO4205" i="4"/>
  <c r="BO4206" i="4"/>
  <c r="BO4207" i="4"/>
  <c r="BO4208" i="4"/>
  <c r="BO4209" i="4"/>
  <c r="BO4210" i="4"/>
  <c r="BO4211" i="4"/>
  <c r="BO4212" i="4"/>
  <c r="BO4213" i="4"/>
  <c r="BO4214" i="4"/>
  <c r="BO4215" i="4"/>
  <c r="BO4216" i="4"/>
  <c r="BO4217" i="4"/>
  <c r="BO4218" i="4"/>
  <c r="BO4219" i="4"/>
  <c r="BO4220" i="4"/>
  <c r="BO4221" i="4"/>
  <c r="BO4222" i="4"/>
  <c r="BO4223" i="4"/>
  <c r="BO4224" i="4"/>
  <c r="BO4225" i="4"/>
  <c r="BO4226" i="4"/>
  <c r="BO4227" i="4"/>
  <c r="BO4228" i="4"/>
  <c r="BO4229" i="4"/>
  <c r="BO4230" i="4"/>
  <c r="BO4231" i="4"/>
  <c r="BO4232" i="4"/>
  <c r="BO4233" i="4"/>
  <c r="BO4234" i="4"/>
  <c r="BO4235" i="4"/>
  <c r="BO4236" i="4"/>
  <c r="BO4237" i="4"/>
  <c r="BO4238" i="4"/>
  <c r="BO4239" i="4"/>
  <c r="BO4240" i="4"/>
  <c r="BO4241" i="4"/>
  <c r="BO4242" i="4"/>
  <c r="BO4243" i="4"/>
  <c r="BO4244" i="4"/>
  <c r="BO4245" i="4"/>
  <c r="BO4246" i="4"/>
  <c r="BO4247" i="4"/>
  <c r="BO4248" i="4"/>
  <c r="BO4249" i="4"/>
  <c r="BO4250" i="4"/>
  <c r="BO4251" i="4"/>
  <c r="BO4252" i="4"/>
  <c r="BO4253" i="4"/>
  <c r="BO4254" i="4"/>
  <c r="BO4255" i="4"/>
  <c r="BO4256" i="4"/>
  <c r="BO4257" i="4"/>
  <c r="BO4258" i="4"/>
  <c r="BO4259" i="4"/>
  <c r="BO4260" i="4"/>
  <c r="BO4261" i="4"/>
  <c r="BO4262" i="4"/>
  <c r="BO4263" i="4"/>
  <c r="BO4264" i="4"/>
  <c r="BO4265" i="4"/>
  <c r="BO4266" i="4"/>
  <c r="BO4267" i="4"/>
  <c r="BO4268" i="4"/>
  <c r="BO4269" i="4"/>
  <c r="BO4270" i="4"/>
  <c r="BO4271" i="4"/>
  <c r="BO4272" i="4"/>
  <c r="BO4273" i="4"/>
  <c r="BO4274" i="4"/>
  <c r="BO4275" i="4"/>
  <c r="BO4276" i="4"/>
  <c r="BO4277" i="4"/>
  <c r="BO4278" i="4"/>
  <c r="BO4279" i="4"/>
  <c r="BO4280" i="4"/>
  <c r="BO4281" i="4"/>
  <c r="BO4282" i="4"/>
  <c r="BO4283" i="4"/>
  <c r="BO4284" i="4"/>
  <c r="BO4285" i="4"/>
  <c r="BO4286" i="4"/>
  <c r="BO4287" i="4"/>
  <c r="BO4288" i="4"/>
  <c r="BO4289" i="4"/>
  <c r="BO4290" i="4"/>
  <c r="BO4291" i="4"/>
  <c r="BO4292" i="4"/>
  <c r="BO4293" i="4"/>
  <c r="BO4294" i="4"/>
  <c r="BO4295" i="4"/>
  <c r="BO4296" i="4"/>
  <c r="BO4297" i="4"/>
  <c r="BO4298" i="4"/>
  <c r="BO4299" i="4"/>
  <c r="BO4300" i="4"/>
  <c r="BO4301" i="4"/>
  <c r="BO4302" i="4"/>
  <c r="BO4303" i="4"/>
  <c r="BO4304" i="4"/>
  <c r="BO4305" i="4"/>
  <c r="BO4306" i="4"/>
  <c r="BO4307" i="4"/>
  <c r="BO4308" i="4"/>
  <c r="BO4309" i="4"/>
  <c r="BO4310" i="4"/>
  <c r="BO4311" i="4"/>
  <c r="BO4312" i="4"/>
  <c r="BO4313" i="4"/>
  <c r="BO4314" i="4"/>
  <c r="BO4315" i="4"/>
  <c r="BO4316" i="4"/>
  <c r="BO4317" i="4"/>
  <c r="BO4318" i="4"/>
  <c r="BO4319" i="4"/>
  <c r="BO4320" i="4"/>
  <c r="BO4321" i="4"/>
  <c r="BO4322" i="4"/>
  <c r="BO4323" i="4"/>
  <c r="BO4324" i="4"/>
  <c r="BO4325" i="4"/>
  <c r="BO4326" i="4"/>
  <c r="BO4327" i="4"/>
  <c r="BO4328" i="4"/>
  <c r="BO4329" i="4"/>
  <c r="BO4330" i="4"/>
  <c r="BO4331" i="4"/>
  <c r="BO4332" i="4"/>
  <c r="BO4333" i="4"/>
  <c r="BO4334" i="4"/>
  <c r="BO4335" i="4"/>
  <c r="BO4336" i="4"/>
  <c r="BO4337" i="4"/>
  <c r="BO4338" i="4"/>
  <c r="BO4339" i="4"/>
  <c r="BO4340" i="4"/>
  <c r="BO4341" i="4"/>
  <c r="BO4342" i="4"/>
  <c r="BO4343" i="4"/>
  <c r="BO4344" i="4"/>
  <c r="BO4345" i="4"/>
  <c r="BO4346" i="4"/>
  <c r="BO4347" i="4"/>
  <c r="BO4348" i="4"/>
  <c r="BO4349" i="4"/>
  <c r="BO4350" i="4"/>
  <c r="BO4351" i="4"/>
  <c r="BO4352" i="4"/>
  <c r="BO4353" i="4"/>
  <c r="BO4354" i="4"/>
  <c r="BO4355" i="4"/>
  <c r="BO4356" i="4"/>
  <c r="BO4357" i="4"/>
  <c r="BO4358" i="4"/>
  <c r="BO4359" i="4"/>
  <c r="BO4360" i="4"/>
  <c r="BO4361" i="4"/>
  <c r="BO4362" i="4"/>
  <c r="BO4363" i="4"/>
  <c r="BO4364" i="4"/>
  <c r="BO4365" i="4"/>
  <c r="BO4366" i="4"/>
  <c r="BO4367" i="4"/>
  <c r="BO4368" i="4"/>
  <c r="BO4369" i="4"/>
  <c r="BO4370" i="4"/>
  <c r="BO4371" i="4"/>
  <c r="BO4372" i="4"/>
  <c r="BO4373" i="4"/>
  <c r="BO4374" i="4"/>
  <c r="BO4375" i="4"/>
  <c r="BO4376" i="4"/>
  <c r="BO4377" i="4"/>
  <c r="BO4378" i="4"/>
  <c r="BO4379" i="4"/>
  <c r="BO4380" i="4"/>
  <c r="BO4381" i="4"/>
  <c r="BO4382" i="4"/>
  <c r="BO4383" i="4"/>
  <c r="BO4384" i="4"/>
  <c r="BO4385" i="4"/>
  <c r="BO4386" i="4"/>
  <c r="BO4387" i="4"/>
  <c r="BO4388" i="4"/>
  <c r="BO4389" i="4"/>
  <c r="BO4390" i="4"/>
  <c r="BO4391" i="4"/>
  <c r="BO4392" i="4"/>
  <c r="BO4393" i="4"/>
  <c r="BO4394" i="4"/>
  <c r="BO4395" i="4"/>
  <c r="BO4396" i="4"/>
  <c r="BO4397" i="4"/>
  <c r="BO4398" i="4"/>
  <c r="BO4399" i="4"/>
  <c r="BO4400" i="4"/>
  <c r="BO4401" i="4"/>
  <c r="BO4402" i="4"/>
  <c r="BO4403" i="4"/>
  <c r="BO4404" i="4"/>
  <c r="BO4405" i="4"/>
  <c r="BO4406" i="4"/>
  <c r="BO4407" i="4"/>
  <c r="BO4408" i="4"/>
  <c r="BO4409" i="4"/>
  <c r="BO4410" i="4"/>
  <c r="BO4411" i="4"/>
  <c r="BO4412" i="4"/>
  <c r="BO4413" i="4"/>
  <c r="BO4414" i="4"/>
  <c r="BO4415" i="4"/>
  <c r="BO4416" i="4"/>
  <c r="BO4417" i="4"/>
  <c r="BO4418" i="4"/>
  <c r="BO4419" i="4"/>
  <c r="BO4420" i="4"/>
  <c r="BO4421" i="4"/>
  <c r="BO4422" i="4"/>
  <c r="BO4423" i="4"/>
  <c r="BO4424" i="4"/>
  <c r="BO4425" i="4"/>
  <c r="BO4426" i="4"/>
  <c r="BO4427" i="4"/>
  <c r="BO4428" i="4"/>
  <c r="BO4429" i="4"/>
  <c r="BO4430" i="4"/>
  <c r="BO4431" i="4"/>
  <c r="BO4432" i="4"/>
  <c r="BO4433" i="4"/>
  <c r="BO4434" i="4"/>
  <c r="BO4435" i="4"/>
  <c r="BO4436" i="4"/>
  <c r="BO4437" i="4"/>
  <c r="BO4438" i="4"/>
  <c r="BO4439" i="4"/>
  <c r="BO4440" i="4"/>
  <c r="BO4441" i="4"/>
  <c r="BO4442" i="4"/>
  <c r="BO4443" i="4"/>
  <c r="BO4444" i="4"/>
  <c r="BO4445" i="4"/>
  <c r="BO4446" i="4"/>
  <c r="BO4447" i="4"/>
  <c r="BO4448" i="4"/>
  <c r="BO4449" i="4"/>
  <c r="BO4450" i="4"/>
  <c r="BO4451" i="4"/>
  <c r="BO4452" i="4"/>
  <c r="BO4453" i="4"/>
  <c r="BO4454" i="4"/>
  <c r="BO4455" i="4"/>
  <c r="BO4456" i="4"/>
  <c r="BO4457" i="4"/>
  <c r="BO4458" i="4"/>
  <c r="BO4459" i="4"/>
  <c r="BO4460" i="4"/>
  <c r="BO4461" i="4"/>
  <c r="BO4462" i="4"/>
  <c r="BO4463" i="4"/>
  <c r="BO4464" i="4"/>
  <c r="BO4465" i="4"/>
  <c r="BO4466" i="4"/>
  <c r="BO4467" i="4"/>
  <c r="BO4468" i="4"/>
  <c r="BO4469" i="4"/>
  <c r="BO4470" i="4"/>
  <c r="BO4471" i="4"/>
  <c r="BO4472" i="4"/>
  <c r="BO4473" i="4"/>
  <c r="BO4474" i="4"/>
  <c r="BO4475" i="4"/>
  <c r="BO4476" i="4"/>
  <c r="BO4477" i="4"/>
  <c r="BO4478" i="4"/>
  <c r="BO4479" i="4"/>
  <c r="BO4480" i="4"/>
  <c r="BO4481" i="4"/>
  <c r="BO4482" i="4"/>
  <c r="BO4483" i="4"/>
  <c r="BO4484" i="4"/>
  <c r="BO4485" i="4"/>
  <c r="BO4486" i="4"/>
  <c r="BO4487" i="4"/>
  <c r="BO4488" i="4"/>
  <c r="BO4489" i="4"/>
  <c r="BO4490" i="4"/>
  <c r="BO4491" i="4"/>
  <c r="BO4492" i="4"/>
  <c r="BO4493" i="4"/>
  <c r="BO4494" i="4"/>
  <c r="BO4495" i="4"/>
  <c r="BO4496" i="4"/>
  <c r="BO4497" i="4"/>
  <c r="BO4498" i="4"/>
  <c r="BO4499" i="4"/>
  <c r="BO4500" i="4"/>
  <c r="BO4501" i="4"/>
  <c r="BO4502" i="4"/>
  <c r="BO4503" i="4"/>
  <c r="BO4504" i="4"/>
  <c r="BO4505" i="4"/>
  <c r="BO4506" i="4"/>
  <c r="BO4507" i="4"/>
  <c r="BO4508" i="4"/>
  <c r="BO4509" i="4"/>
  <c r="BO4510" i="4"/>
  <c r="BO4511" i="4"/>
  <c r="BO4512" i="4"/>
  <c r="BO4513" i="4"/>
  <c r="BO4514" i="4"/>
  <c r="BO4515" i="4"/>
  <c r="BO4516" i="4"/>
  <c r="BO4517" i="4"/>
  <c r="BO4518" i="4"/>
  <c r="BO4519" i="4"/>
  <c r="BO4520" i="4"/>
  <c r="BO4521" i="4"/>
  <c r="BO4522" i="4"/>
  <c r="BO4523" i="4"/>
  <c r="BO4524" i="4"/>
  <c r="BO4525" i="4"/>
  <c r="BO4526" i="4"/>
  <c r="BO4527" i="4"/>
  <c r="BO4528" i="4"/>
  <c r="BO4529" i="4"/>
  <c r="BO4530" i="4"/>
  <c r="BO4531" i="4"/>
  <c r="BO4532" i="4"/>
  <c r="BO4533" i="4"/>
  <c r="BO4534" i="4"/>
  <c r="BO4535" i="4"/>
  <c r="BO4536" i="4"/>
  <c r="BO4537" i="4"/>
  <c r="BO4538" i="4"/>
  <c r="BO4539" i="4"/>
  <c r="BO4540" i="4"/>
  <c r="BO4541" i="4"/>
  <c r="BO4542" i="4"/>
  <c r="BO4543" i="4"/>
  <c r="BO4544" i="4"/>
  <c r="BO4545" i="4"/>
  <c r="BO4546" i="4"/>
  <c r="BO4547" i="4"/>
  <c r="BO4548" i="4"/>
  <c r="BO4549" i="4"/>
  <c r="BO4550" i="4"/>
  <c r="BO4551" i="4"/>
  <c r="BO4552" i="4"/>
  <c r="BO4553" i="4"/>
  <c r="BO4554" i="4"/>
  <c r="BO4555" i="4"/>
  <c r="BO4556" i="4"/>
  <c r="BO4557" i="4"/>
  <c r="BO4558" i="4"/>
  <c r="BO4559" i="4"/>
  <c r="BO4560" i="4"/>
  <c r="BO4561" i="4"/>
  <c r="BO4562" i="4"/>
  <c r="BO4563" i="4"/>
  <c r="BO4564" i="4"/>
  <c r="BO4565" i="4"/>
  <c r="BO4566" i="4"/>
  <c r="BO4567" i="4"/>
  <c r="BO4568" i="4"/>
  <c r="BO4569" i="4"/>
  <c r="BO4570" i="4"/>
  <c r="BO4571" i="4"/>
  <c r="BO4572" i="4"/>
  <c r="BO4573" i="4"/>
  <c r="BO4574" i="4"/>
  <c r="BO4575" i="4"/>
  <c r="BO4576" i="4"/>
  <c r="BO4577" i="4"/>
  <c r="BO4578" i="4"/>
  <c r="BO4579" i="4"/>
  <c r="BO4580" i="4"/>
  <c r="BO4581" i="4"/>
  <c r="BO4582" i="4"/>
  <c r="BO4583" i="4"/>
  <c r="BO4584" i="4"/>
  <c r="BO4585" i="4"/>
  <c r="BO4586" i="4"/>
  <c r="BO4587" i="4"/>
  <c r="BO4588" i="4"/>
  <c r="BO4589" i="4"/>
  <c r="BO4590" i="4"/>
  <c r="BO4591" i="4"/>
  <c r="BO4592" i="4"/>
  <c r="BO4593" i="4"/>
  <c r="BO4594" i="4"/>
  <c r="BO4595" i="4"/>
  <c r="BO4596" i="4"/>
  <c r="BO4597" i="4"/>
  <c r="BO4598" i="4"/>
  <c r="BO4599" i="4"/>
  <c r="BO4600" i="4"/>
  <c r="BO4601" i="4"/>
  <c r="BO4602" i="4"/>
  <c r="BO4603" i="4"/>
  <c r="BO4604" i="4"/>
  <c r="BO4605" i="4"/>
  <c r="BO4606" i="4"/>
  <c r="BO4607" i="4"/>
  <c r="BO4608" i="4"/>
  <c r="BO4609" i="4"/>
  <c r="BO4610" i="4"/>
  <c r="BO4611" i="4"/>
  <c r="BO4612" i="4"/>
  <c r="BO4613" i="4"/>
  <c r="BO4614" i="4"/>
  <c r="BO4615" i="4"/>
  <c r="BO4616" i="4"/>
  <c r="BO4617" i="4"/>
  <c r="BO4618" i="4"/>
  <c r="BO4619" i="4"/>
  <c r="BO4620" i="4"/>
  <c r="BO4621" i="4"/>
  <c r="BO4622" i="4"/>
  <c r="BO4623" i="4"/>
  <c r="BO4624" i="4"/>
  <c r="BO4625" i="4"/>
  <c r="BO4626" i="4"/>
  <c r="BO4627" i="4"/>
  <c r="BO4628" i="4"/>
  <c r="BO4629" i="4"/>
  <c r="BO4630" i="4"/>
  <c r="BO4631" i="4"/>
  <c r="BO4632" i="4"/>
  <c r="BO4633" i="4"/>
  <c r="BO4634" i="4"/>
  <c r="BO4635" i="4"/>
  <c r="BO4636" i="4"/>
  <c r="BO4637" i="4"/>
  <c r="BO4638" i="4"/>
  <c r="BO4639" i="4"/>
  <c r="BO4640" i="4"/>
  <c r="BO4641" i="4"/>
  <c r="BO4642" i="4"/>
  <c r="BO4643" i="4"/>
  <c r="BO4644" i="4"/>
  <c r="BO4645" i="4"/>
  <c r="BO4646" i="4"/>
  <c r="BO4647" i="4"/>
  <c r="BO4648" i="4"/>
  <c r="BO4649" i="4"/>
  <c r="BO4650" i="4"/>
  <c r="BO4651" i="4"/>
  <c r="BO4652" i="4"/>
  <c r="BO4653" i="4"/>
  <c r="BO4654" i="4"/>
  <c r="BO4655" i="4"/>
  <c r="BO4656" i="4"/>
  <c r="BO4657" i="4"/>
  <c r="BO4658" i="4"/>
  <c r="BO4659" i="4"/>
  <c r="BO4660" i="4"/>
  <c r="BO4661" i="4"/>
  <c r="BO4662" i="4"/>
  <c r="BO4663" i="4"/>
  <c r="BO4664" i="4"/>
  <c r="BO4665" i="4"/>
  <c r="BO4666" i="4"/>
  <c r="BO4667" i="4"/>
  <c r="BO4668" i="4"/>
  <c r="BO4669" i="4"/>
  <c r="BO4670" i="4"/>
  <c r="BO4671" i="4"/>
  <c r="BO4672" i="4"/>
  <c r="BO4673" i="4"/>
  <c r="BO4674" i="4"/>
  <c r="BO4675" i="4"/>
  <c r="BO4676" i="4"/>
  <c r="BO4677" i="4"/>
  <c r="BO4678" i="4"/>
  <c r="BO4679" i="4"/>
  <c r="BO4680" i="4"/>
  <c r="BO4681" i="4"/>
  <c r="BO4682" i="4"/>
  <c r="BO4683" i="4"/>
  <c r="BO4684" i="4"/>
  <c r="BO4685" i="4"/>
  <c r="BO4686" i="4"/>
  <c r="BO4687" i="4"/>
  <c r="BO4688" i="4"/>
  <c r="BO4689" i="4"/>
  <c r="BO4690" i="4"/>
  <c r="BO4691" i="4"/>
  <c r="BO4692" i="4"/>
  <c r="BO4693" i="4"/>
  <c r="BO4694" i="4"/>
  <c r="BO4695" i="4"/>
  <c r="BO4696" i="4"/>
  <c r="BO4697" i="4"/>
  <c r="BO4698" i="4"/>
  <c r="BO4699" i="4"/>
  <c r="BO4700" i="4"/>
  <c r="BO4701" i="4"/>
  <c r="BO4702" i="4"/>
  <c r="BO4703" i="4"/>
  <c r="BO4704" i="4"/>
  <c r="BO4705" i="4"/>
  <c r="BO4706" i="4"/>
  <c r="BO4707" i="4"/>
  <c r="BO4708" i="4"/>
  <c r="BO4709" i="4"/>
  <c r="BO4710" i="4"/>
  <c r="BO4711" i="4"/>
  <c r="BO4712" i="4"/>
  <c r="BO4713" i="4"/>
  <c r="BO4714" i="4"/>
  <c r="BO4715" i="4"/>
  <c r="BO4716" i="4"/>
  <c r="BO4717" i="4"/>
  <c r="BO4718" i="4"/>
  <c r="BO4719" i="4"/>
  <c r="BO4720" i="4"/>
  <c r="BO4721" i="4"/>
  <c r="BO4722" i="4"/>
  <c r="BO4723" i="4"/>
  <c r="BO4724" i="4"/>
  <c r="BO4725" i="4"/>
  <c r="BO4726" i="4"/>
  <c r="BO4727" i="4"/>
  <c r="BO4728" i="4"/>
  <c r="BO4729" i="4"/>
  <c r="BO4730" i="4"/>
  <c r="BO4731" i="4"/>
  <c r="BO4732" i="4"/>
  <c r="BO4733" i="4"/>
  <c r="BO4734" i="4"/>
  <c r="BO4735" i="4"/>
  <c r="BO4736" i="4"/>
  <c r="BO4737" i="4"/>
  <c r="BO4738" i="4"/>
  <c r="BO4739" i="4"/>
  <c r="BO4740" i="4"/>
  <c r="BO4741" i="4"/>
  <c r="BO4742" i="4"/>
  <c r="BO4743" i="4"/>
  <c r="BO4744" i="4"/>
  <c r="BO4745" i="4"/>
  <c r="BO4746" i="4"/>
  <c r="BO4747" i="4"/>
  <c r="BO4748" i="4"/>
  <c r="BO4749" i="4"/>
  <c r="BO4750" i="4"/>
  <c r="BO4751" i="4"/>
  <c r="BO4752" i="4"/>
  <c r="BO4753" i="4"/>
  <c r="BO4754" i="4"/>
  <c r="BO4755" i="4"/>
  <c r="BO4756" i="4"/>
  <c r="BO4757" i="4"/>
  <c r="BO4758" i="4"/>
  <c r="BO4759" i="4"/>
  <c r="BO4760" i="4"/>
  <c r="BO4761" i="4"/>
  <c r="BO4762" i="4"/>
  <c r="BO4763" i="4"/>
  <c r="BO4764" i="4"/>
  <c r="BO4765" i="4"/>
  <c r="BO4766" i="4"/>
  <c r="BO4767" i="4"/>
  <c r="BO4768" i="4"/>
  <c r="BO4769" i="4"/>
  <c r="BO4770" i="4"/>
  <c r="BO4771" i="4"/>
  <c r="BO4772" i="4"/>
  <c r="BO4773" i="4"/>
  <c r="BO4774" i="4"/>
  <c r="BO4775" i="4"/>
  <c r="BO4776" i="4"/>
  <c r="BO4777" i="4"/>
  <c r="BO4778" i="4"/>
  <c r="BO4779" i="4"/>
  <c r="BO4780" i="4"/>
  <c r="BO4781" i="4"/>
  <c r="BO4782" i="4"/>
  <c r="BO4783" i="4"/>
  <c r="BO4784" i="4"/>
  <c r="BO4785" i="4"/>
  <c r="BO4786" i="4"/>
  <c r="BO4787" i="4"/>
  <c r="BO4788" i="4"/>
  <c r="BO4789" i="4"/>
  <c r="BO4790" i="4"/>
  <c r="BO4791" i="4"/>
  <c r="BO4792" i="4"/>
  <c r="BO4793" i="4"/>
  <c r="BO4794" i="4"/>
  <c r="BO4795" i="4"/>
  <c r="BO4796" i="4"/>
  <c r="BO4797" i="4"/>
  <c r="BO4798" i="4"/>
  <c r="BO4799" i="4"/>
  <c r="BO4800" i="4"/>
  <c r="BO4801" i="4"/>
  <c r="BO4802" i="4"/>
  <c r="BO4803" i="4"/>
  <c r="BO4804" i="4"/>
  <c r="BO4805" i="4"/>
  <c r="BO4806" i="4"/>
  <c r="BO4807" i="4"/>
  <c r="BO4808" i="4"/>
  <c r="BO4809" i="4"/>
  <c r="BO4810" i="4"/>
  <c r="BO4811" i="4"/>
  <c r="BO4812" i="4"/>
  <c r="BO4813" i="4"/>
  <c r="BO4814" i="4"/>
  <c r="BO4815" i="4"/>
  <c r="BO4816" i="4"/>
  <c r="BO4817" i="4"/>
  <c r="BO4818" i="4"/>
  <c r="BO4819" i="4"/>
  <c r="BO4820" i="4"/>
  <c r="BO4821" i="4"/>
  <c r="BO4822" i="4"/>
  <c r="BO4823" i="4"/>
  <c r="BO4824" i="4"/>
  <c r="BO4825" i="4"/>
  <c r="BO4826" i="4"/>
  <c r="BO4827" i="4"/>
  <c r="BO4828" i="4"/>
  <c r="BO4829" i="4"/>
  <c r="BO4830" i="4"/>
  <c r="BO4831" i="4"/>
  <c r="BO4832" i="4"/>
  <c r="BO4833" i="4"/>
  <c r="BO4834" i="4"/>
  <c r="BO4835" i="4"/>
  <c r="BO4836" i="4"/>
  <c r="BO4837" i="4"/>
  <c r="BO4838" i="4"/>
  <c r="BO4839" i="4"/>
  <c r="BO4840" i="4"/>
  <c r="BO4841" i="4"/>
  <c r="BO4842" i="4"/>
  <c r="BO4843" i="4"/>
  <c r="BO4844" i="4"/>
  <c r="BO4845" i="4"/>
  <c r="BO4846" i="4"/>
  <c r="BO4847" i="4"/>
  <c r="BO4848" i="4"/>
  <c r="BO4849" i="4"/>
  <c r="BO4850" i="4"/>
  <c r="BO4851" i="4"/>
  <c r="BO4852" i="4"/>
  <c r="BO4853" i="4"/>
  <c r="BO4854" i="4"/>
  <c r="BO4855" i="4"/>
  <c r="BO4856" i="4"/>
  <c r="BO4857" i="4"/>
  <c r="BO4858" i="4"/>
  <c r="BO4859" i="4"/>
  <c r="BO4860" i="4"/>
  <c r="BO4861" i="4"/>
  <c r="BO4862" i="4"/>
  <c r="BO4863" i="4"/>
  <c r="BO4864" i="4"/>
  <c r="BO4865" i="4"/>
  <c r="BO4866" i="4"/>
  <c r="BO4867" i="4"/>
  <c r="BO4868" i="4"/>
  <c r="BO4869" i="4"/>
  <c r="BO4870" i="4"/>
  <c r="BO4871" i="4"/>
  <c r="BO4872" i="4"/>
  <c r="BO4873" i="4"/>
  <c r="BO4874" i="4"/>
  <c r="BO4875" i="4"/>
  <c r="BO4876" i="4"/>
  <c r="BO4877" i="4"/>
  <c r="BO4878" i="4"/>
  <c r="BO4879" i="4"/>
  <c r="BO4880" i="4"/>
  <c r="BO4881" i="4"/>
  <c r="BO4882" i="4"/>
  <c r="BO4883" i="4"/>
  <c r="BO4884" i="4"/>
  <c r="BO4885" i="4"/>
  <c r="BO4886" i="4"/>
  <c r="BO4887" i="4"/>
  <c r="BO4888" i="4"/>
  <c r="BO4889" i="4"/>
  <c r="BO4890" i="4"/>
  <c r="BO4891" i="4"/>
  <c r="BO4892" i="4"/>
  <c r="BO4893" i="4"/>
  <c r="BO4894" i="4"/>
  <c r="BO4895" i="4"/>
  <c r="BO4896" i="4"/>
  <c r="BO4897" i="4"/>
  <c r="BO4898" i="4"/>
  <c r="BO4899" i="4"/>
  <c r="BO4900" i="4"/>
  <c r="BO4901" i="4"/>
  <c r="BO4902" i="4"/>
  <c r="BO4903" i="4"/>
  <c r="BO4904" i="4"/>
  <c r="BO4905" i="4"/>
  <c r="BO4906" i="4"/>
  <c r="BO4907" i="4"/>
  <c r="BO4908" i="4"/>
  <c r="BO4909" i="4"/>
  <c r="BO4910" i="4"/>
  <c r="BO4911" i="4"/>
  <c r="BO4912" i="4"/>
  <c r="BO4913" i="4"/>
  <c r="BO4914" i="4"/>
  <c r="BO4915" i="4"/>
  <c r="BO4916" i="4"/>
  <c r="BO4917" i="4"/>
  <c r="BO4918" i="4"/>
  <c r="BO4919" i="4"/>
  <c r="BO4920" i="4"/>
  <c r="BO4921" i="4"/>
  <c r="BO4922" i="4"/>
  <c r="BO4923" i="4"/>
  <c r="BO4924" i="4"/>
  <c r="BO4925" i="4"/>
  <c r="BO4926" i="4"/>
  <c r="BO4927" i="4"/>
  <c r="BO4928" i="4"/>
  <c r="BO4929" i="4"/>
  <c r="BO4930" i="4"/>
  <c r="BO4931" i="4"/>
  <c r="BO4932" i="4"/>
  <c r="BO4933" i="4"/>
  <c r="BO4934" i="4"/>
  <c r="BO4935" i="4"/>
  <c r="BO4936" i="4"/>
  <c r="BO4937" i="4"/>
  <c r="BO4938" i="4"/>
  <c r="BO4939" i="4"/>
  <c r="BO4940" i="4"/>
  <c r="BO4941" i="4"/>
  <c r="BO4942" i="4"/>
  <c r="BO4943" i="4"/>
  <c r="BO4944" i="4"/>
  <c r="BO4945" i="4"/>
  <c r="BO4946" i="4"/>
  <c r="BO4947" i="4"/>
  <c r="BO4948" i="4"/>
  <c r="BO4949" i="4"/>
  <c r="BO4950" i="4"/>
  <c r="BO4951" i="4"/>
  <c r="BO4952" i="4"/>
  <c r="BO4953" i="4"/>
  <c r="BO4954" i="4"/>
  <c r="BO4955" i="4"/>
  <c r="BO4956" i="4"/>
  <c r="BO4957" i="4"/>
  <c r="BO4958" i="4"/>
  <c r="BO4959" i="4"/>
  <c r="BO4960" i="4"/>
  <c r="BO4961" i="4"/>
  <c r="BO4962" i="4"/>
  <c r="BO4963" i="4"/>
  <c r="BO4964" i="4"/>
  <c r="BO4965" i="4"/>
  <c r="BO4966" i="4"/>
  <c r="BO4967" i="4"/>
  <c r="BO4968" i="4"/>
  <c r="BO4969" i="4"/>
  <c r="BO4970" i="4"/>
  <c r="BO4971" i="4"/>
  <c r="BO4972" i="4"/>
  <c r="BO4973" i="4"/>
  <c r="BO4974" i="4"/>
  <c r="BO4975" i="4"/>
  <c r="BO4976" i="4"/>
  <c r="BO4977" i="4"/>
  <c r="BO4978" i="4"/>
  <c r="BO4979" i="4"/>
  <c r="BO4980" i="4"/>
  <c r="BO4981" i="4"/>
  <c r="BO4982" i="4"/>
  <c r="BO4983" i="4"/>
  <c r="BO4984" i="4"/>
  <c r="BO4985" i="4"/>
  <c r="BO4986" i="4"/>
  <c r="BO4987" i="4"/>
  <c r="BO4988" i="4"/>
  <c r="BO4989" i="4"/>
  <c r="BO4990" i="4"/>
  <c r="BO4991" i="4"/>
  <c r="BO4992" i="4"/>
  <c r="BO4993" i="4"/>
  <c r="BO4994" i="4"/>
  <c r="BO4995" i="4"/>
  <c r="BO4996" i="4"/>
  <c r="BO4997" i="4"/>
  <c r="BO4998" i="4"/>
  <c r="BO4999" i="4"/>
  <c r="BO5000" i="4"/>
  <c r="BO5001" i="4"/>
  <c r="BO5002" i="4"/>
  <c r="BO5003" i="4"/>
  <c r="BO5004" i="4"/>
  <c r="BO5005" i="4"/>
  <c r="BO5006" i="4"/>
  <c r="BO5007" i="4"/>
  <c r="BO5008" i="4"/>
  <c r="BO5009" i="4"/>
  <c r="BO5010" i="4"/>
  <c r="BO5011" i="4"/>
  <c r="BO5012" i="4"/>
  <c r="BO5013" i="4"/>
  <c r="BO5014" i="4"/>
  <c r="BO5015" i="4"/>
  <c r="BO5016" i="4"/>
  <c r="BO5017" i="4"/>
  <c r="BO5018" i="4"/>
  <c r="BO5019" i="4"/>
  <c r="BO5020" i="4"/>
  <c r="BO5021" i="4"/>
  <c r="BO5022" i="4"/>
  <c r="BO5023" i="4"/>
  <c r="BO5024" i="4"/>
  <c r="BO5025" i="4"/>
  <c r="BO5026" i="4"/>
  <c r="BO5027" i="4"/>
  <c r="BO5028" i="4"/>
  <c r="BO5029" i="4"/>
  <c r="BO5030" i="4"/>
  <c r="BO5031" i="4"/>
  <c r="BO5032" i="4"/>
  <c r="BO5033" i="4"/>
  <c r="BO5034" i="4"/>
  <c r="BO5035" i="4"/>
  <c r="BO5036" i="4"/>
  <c r="BO5037" i="4"/>
  <c r="BO5038" i="4"/>
  <c r="BO5039" i="4"/>
  <c r="BO5040" i="4"/>
  <c r="BO5041" i="4"/>
  <c r="BO5042" i="4"/>
  <c r="BO5043" i="4"/>
  <c r="BO5044" i="4"/>
  <c r="BO5045" i="4"/>
  <c r="BO5046" i="4"/>
  <c r="BO5047" i="4"/>
  <c r="BO5048" i="4"/>
  <c r="BO5049" i="4"/>
  <c r="BO5050" i="4"/>
  <c r="BO5051" i="4"/>
  <c r="BO5052" i="4"/>
  <c r="BO5053" i="4"/>
  <c r="BO5054" i="4"/>
  <c r="BO5055" i="4"/>
  <c r="BO5056" i="4"/>
  <c r="BO5057" i="4"/>
  <c r="BO5058" i="4"/>
  <c r="BO5059" i="4"/>
  <c r="BO5060" i="4"/>
  <c r="BO5061" i="4"/>
  <c r="BO5062" i="4"/>
  <c r="BO5063" i="4"/>
  <c r="BO5064" i="4"/>
  <c r="BO5065" i="4"/>
  <c r="BO5066" i="4"/>
  <c r="BO5067" i="4"/>
  <c r="BO5068" i="4"/>
  <c r="BO5069" i="4"/>
  <c r="BO5070" i="4"/>
  <c r="BO5071" i="4"/>
  <c r="BO5072" i="4"/>
  <c r="BO5073" i="4"/>
  <c r="BO5074" i="4"/>
  <c r="BO5075" i="4"/>
  <c r="BO5076" i="4"/>
  <c r="BO5077" i="4"/>
  <c r="BO5078" i="4"/>
  <c r="BO5079" i="4"/>
  <c r="BO5080" i="4"/>
  <c r="BO5081" i="4"/>
  <c r="BO5082" i="4"/>
  <c r="BO5083" i="4"/>
  <c r="BO5084" i="4"/>
  <c r="BO5085" i="4"/>
  <c r="BO5086" i="4"/>
  <c r="BO5087" i="4"/>
  <c r="BO5088" i="4"/>
  <c r="BO5089" i="4"/>
  <c r="BO5090" i="4"/>
  <c r="BO5091" i="4"/>
  <c r="BO5092" i="4"/>
  <c r="BO5093" i="4"/>
  <c r="BO5094" i="4"/>
  <c r="BO5095" i="4"/>
  <c r="BO5096" i="4"/>
  <c r="BO5097" i="4"/>
  <c r="BO5098" i="4"/>
  <c r="BO5099" i="4"/>
  <c r="BO5100" i="4"/>
  <c r="BO5101" i="4"/>
  <c r="BO5102" i="4"/>
  <c r="BO5103" i="4"/>
  <c r="BO5104" i="4"/>
  <c r="BO5105" i="4"/>
  <c r="BO5106" i="4"/>
  <c r="BO5107" i="4"/>
  <c r="BO5108" i="4"/>
  <c r="BO5109" i="4"/>
  <c r="BO5110" i="4"/>
  <c r="BO5111" i="4"/>
  <c r="BO5112" i="4"/>
  <c r="BO5113" i="4"/>
  <c r="BO5114" i="4"/>
  <c r="BO5115" i="4"/>
  <c r="BO5116" i="4"/>
  <c r="BO5117" i="4"/>
  <c r="BO5118" i="4"/>
  <c r="BO5119" i="4"/>
  <c r="BO5120" i="4"/>
  <c r="BO5121" i="4"/>
  <c r="BO5122" i="4"/>
  <c r="BO5123" i="4"/>
  <c r="BO5124" i="4"/>
  <c r="BO5125" i="4"/>
  <c r="BO5126" i="4"/>
  <c r="BO5127" i="4"/>
  <c r="BO5128" i="4"/>
  <c r="BO5129" i="4"/>
  <c r="BO5130" i="4"/>
  <c r="BO5131" i="4"/>
  <c r="BO5132" i="4"/>
  <c r="BO5133" i="4"/>
  <c r="BO5134" i="4"/>
  <c r="BO5135" i="4"/>
  <c r="BO5136" i="4"/>
  <c r="BO5137" i="4"/>
  <c r="BO5138" i="4"/>
  <c r="BO5139" i="4"/>
  <c r="BO5140" i="4"/>
  <c r="BO5141" i="4"/>
  <c r="BO5142" i="4"/>
  <c r="BO5143" i="4"/>
  <c r="BO5144" i="4"/>
  <c r="BO5145" i="4"/>
  <c r="BO5146" i="4"/>
  <c r="BO5147" i="4"/>
  <c r="BO5148" i="4"/>
  <c r="BO5149" i="4"/>
  <c r="BO5150" i="4"/>
  <c r="BO5151" i="4"/>
  <c r="BO5152" i="4"/>
  <c r="BO5153" i="4"/>
  <c r="BO5154" i="4"/>
  <c r="BO5155" i="4"/>
  <c r="BO5156" i="4"/>
  <c r="BO5157" i="4"/>
  <c r="BO5158" i="4"/>
  <c r="BO5159" i="4"/>
  <c r="BO5160" i="4"/>
  <c r="BO5161" i="4"/>
  <c r="BO5162" i="4"/>
  <c r="BO5163" i="4"/>
  <c r="BO5164" i="4"/>
  <c r="BO5165" i="4"/>
  <c r="BO5166" i="4"/>
  <c r="BO5167" i="4"/>
  <c r="BO5168" i="4"/>
  <c r="BO5169" i="4"/>
  <c r="BO5170" i="4"/>
  <c r="BO5171" i="4"/>
  <c r="BO5172" i="4"/>
  <c r="BO5173" i="4"/>
  <c r="BO5174" i="4"/>
  <c r="BO5175" i="4"/>
  <c r="BO5176" i="4"/>
  <c r="BO5177" i="4"/>
  <c r="BO5178" i="4"/>
  <c r="BO5179" i="4"/>
  <c r="BO5180" i="4"/>
  <c r="BO5181" i="4"/>
  <c r="BO5182" i="4"/>
  <c r="BO5183" i="4"/>
  <c r="BO5184" i="4"/>
  <c r="BO5185" i="4"/>
  <c r="BO5186" i="4"/>
  <c r="BO5187" i="4"/>
  <c r="BO5188" i="4"/>
  <c r="BO5189" i="4"/>
  <c r="BO5190" i="4"/>
  <c r="BO5191" i="4"/>
  <c r="BO5192" i="4"/>
  <c r="BO5193" i="4"/>
  <c r="BO5194" i="4"/>
  <c r="BO5195" i="4"/>
  <c r="BO5196" i="4"/>
  <c r="BO5197" i="4"/>
  <c r="BO5198" i="4"/>
  <c r="BO5199" i="4"/>
  <c r="BO5200" i="4"/>
  <c r="BO5201" i="4"/>
  <c r="BO5202" i="4"/>
  <c r="BO5203" i="4"/>
  <c r="BO5204" i="4"/>
  <c r="BO5205" i="4"/>
  <c r="BO5206" i="4"/>
  <c r="BO5207" i="4"/>
  <c r="BO5208" i="4"/>
  <c r="BO5209" i="4"/>
  <c r="BO5210" i="4"/>
  <c r="BO5211" i="4"/>
  <c r="BO5212" i="4"/>
  <c r="BO5213" i="4"/>
  <c r="BO5214" i="4"/>
  <c r="BO5215" i="4"/>
  <c r="BO5216" i="4"/>
  <c r="BO5217" i="4"/>
  <c r="BO5218" i="4"/>
  <c r="BO5219" i="4"/>
  <c r="BO5220" i="4"/>
  <c r="BO5221" i="4"/>
  <c r="BO5222" i="4"/>
  <c r="BO5223" i="4"/>
  <c r="BO5224" i="4"/>
  <c r="BO5225" i="4"/>
  <c r="BO5226" i="4"/>
  <c r="BO5227" i="4"/>
  <c r="BO5228" i="4"/>
  <c r="BO5229" i="4"/>
  <c r="BO5230" i="4"/>
  <c r="BO5231" i="4"/>
  <c r="BO5232" i="4"/>
  <c r="BO5233" i="4"/>
  <c r="BO5234" i="4"/>
  <c r="BO5235" i="4"/>
  <c r="BO5236" i="4"/>
  <c r="BO5237" i="4"/>
  <c r="BO5238" i="4"/>
  <c r="BO5239" i="4"/>
  <c r="BO5240" i="4"/>
  <c r="BO5241" i="4"/>
  <c r="BO5242" i="4"/>
  <c r="BO5243" i="4"/>
  <c r="BO5244" i="4"/>
  <c r="BO5245" i="4"/>
  <c r="BO5246" i="4"/>
  <c r="BO5247" i="4"/>
  <c r="BO5248" i="4"/>
  <c r="BO5249" i="4"/>
  <c r="BO5250" i="4"/>
  <c r="BO5251" i="4"/>
  <c r="BO5252" i="4"/>
  <c r="BO5253" i="4"/>
  <c r="BO5254" i="4"/>
  <c r="BO5255" i="4"/>
  <c r="BO5256" i="4"/>
  <c r="BO5257" i="4"/>
  <c r="BO5258" i="4"/>
  <c r="BO5259" i="4"/>
  <c r="BO5260" i="4"/>
  <c r="BO5261" i="4"/>
  <c r="BO5262" i="4"/>
  <c r="BO5263" i="4"/>
  <c r="BO5264" i="4"/>
  <c r="BO5265" i="4"/>
  <c r="BO5266" i="4"/>
  <c r="BO5267" i="4"/>
  <c r="BO5268" i="4"/>
  <c r="BO5269" i="4"/>
  <c r="BO5270" i="4"/>
  <c r="BO5271" i="4"/>
  <c r="BO5272" i="4"/>
  <c r="BO5273" i="4"/>
  <c r="BO5274" i="4"/>
  <c r="BO5275" i="4"/>
  <c r="BO5276" i="4"/>
  <c r="BO5277" i="4"/>
  <c r="BO5278" i="4"/>
  <c r="BO5279" i="4"/>
  <c r="BO5280" i="4"/>
  <c r="BO5281" i="4"/>
  <c r="BO5282" i="4"/>
  <c r="BO5283" i="4"/>
  <c r="BO5284" i="4"/>
  <c r="BO5285" i="4"/>
  <c r="BO5286" i="4"/>
  <c r="BO5287" i="4"/>
  <c r="BO5288" i="4"/>
  <c r="BO5289" i="4"/>
  <c r="BO5290" i="4"/>
  <c r="BO5291" i="4"/>
  <c r="BO5292" i="4"/>
  <c r="BO5293" i="4"/>
  <c r="BO5294" i="4"/>
  <c r="BO5295" i="4"/>
  <c r="BO5296" i="4"/>
  <c r="BO5297" i="4"/>
  <c r="BO5298" i="4"/>
  <c r="BO5299" i="4"/>
  <c r="BO5300" i="4"/>
  <c r="BO5301" i="4"/>
  <c r="BO5302" i="4"/>
  <c r="BO5303" i="4"/>
  <c r="BO5304" i="4"/>
  <c r="BO5305" i="4"/>
  <c r="BO5306" i="4"/>
  <c r="BO5307" i="4"/>
  <c r="BO5308" i="4"/>
  <c r="BO5309" i="4"/>
  <c r="BO5310" i="4"/>
  <c r="BO5311" i="4"/>
  <c r="BO5312" i="4"/>
  <c r="BO5313" i="4"/>
  <c r="BO5314" i="4"/>
  <c r="BO5315" i="4"/>
  <c r="BO5316" i="4"/>
  <c r="BO5317" i="4"/>
  <c r="BO5318" i="4"/>
  <c r="BO5319" i="4"/>
  <c r="BO5320" i="4"/>
  <c r="BO5321" i="4"/>
  <c r="BO5322" i="4"/>
  <c r="BO5323" i="4"/>
  <c r="BO5324" i="4"/>
  <c r="BO5325" i="4"/>
  <c r="BO5326" i="4"/>
  <c r="BO5327" i="4"/>
  <c r="BO5328" i="4"/>
  <c r="BO5329" i="4"/>
  <c r="BO5330" i="4"/>
  <c r="BO5331" i="4"/>
  <c r="BO5332" i="4"/>
  <c r="BO5333" i="4"/>
  <c r="BO5334" i="4"/>
  <c r="BO5335" i="4"/>
  <c r="BO5336" i="4"/>
  <c r="BO5337" i="4"/>
  <c r="BO5338" i="4"/>
  <c r="BO5339" i="4"/>
  <c r="BO5340" i="4"/>
  <c r="BO5341" i="4"/>
  <c r="BO5342" i="4"/>
  <c r="BO5343" i="4"/>
  <c r="BO5344" i="4"/>
  <c r="BO5345" i="4"/>
  <c r="BO5346" i="4"/>
  <c r="BO5347" i="4"/>
  <c r="BO5348" i="4"/>
  <c r="BO5349" i="4"/>
  <c r="BO5350" i="4"/>
  <c r="BO5351" i="4"/>
  <c r="BO5352" i="4"/>
  <c r="BO5353" i="4"/>
  <c r="BO5354" i="4"/>
  <c r="BO5355" i="4"/>
  <c r="BO5356" i="4"/>
  <c r="BO5357" i="4"/>
  <c r="BO5358" i="4"/>
  <c r="BO5359" i="4"/>
  <c r="BO5360" i="4"/>
  <c r="BO5361" i="4"/>
  <c r="BO5362" i="4"/>
  <c r="BO5363" i="4"/>
  <c r="BO5364" i="4"/>
  <c r="BO5365" i="4"/>
  <c r="BO5366" i="4"/>
  <c r="BO5367" i="4"/>
  <c r="BO5368" i="4"/>
  <c r="BO5369" i="4"/>
  <c r="BO5370" i="4"/>
  <c r="BO5371" i="4"/>
  <c r="BO5372" i="4"/>
  <c r="BO5373" i="4"/>
  <c r="BO5374" i="4"/>
  <c r="BO5375" i="4"/>
  <c r="BO5376" i="4"/>
  <c r="BO5377" i="4"/>
  <c r="BO5378" i="4"/>
  <c r="BO5379" i="4"/>
  <c r="BO5380" i="4"/>
  <c r="BO5381" i="4"/>
  <c r="BO5382" i="4"/>
  <c r="BO5383" i="4"/>
  <c r="BO5384" i="4"/>
  <c r="BO5385" i="4"/>
  <c r="BO5386" i="4"/>
  <c r="BO5387" i="4"/>
  <c r="BO5388" i="4"/>
  <c r="BO5389" i="4"/>
  <c r="BO5390" i="4"/>
  <c r="BO5391" i="4"/>
  <c r="BO5392" i="4"/>
  <c r="BO5393" i="4"/>
  <c r="BO5394" i="4"/>
  <c r="BO5395" i="4"/>
  <c r="BO5396" i="4"/>
  <c r="BO5397" i="4"/>
  <c r="BO5398" i="4"/>
  <c r="BO5399" i="4"/>
  <c r="BO5400" i="4"/>
  <c r="BO5401" i="4"/>
  <c r="BO5402" i="4"/>
  <c r="BO5403" i="4"/>
  <c r="BO5404" i="4"/>
  <c r="BO5405" i="4"/>
  <c r="BO5406" i="4"/>
  <c r="BO5407" i="4"/>
  <c r="BO5408" i="4"/>
  <c r="BO5409" i="4"/>
  <c r="BO5410" i="4"/>
  <c r="BO5411" i="4"/>
  <c r="BO5412" i="4"/>
  <c r="BO5413" i="4"/>
  <c r="BO5414" i="4"/>
  <c r="BO5415" i="4"/>
  <c r="BO5416" i="4"/>
  <c r="BO5417" i="4"/>
  <c r="BO5418" i="4"/>
  <c r="BO5419" i="4"/>
  <c r="BO5420" i="4"/>
  <c r="BO5421" i="4"/>
  <c r="BO5422" i="4"/>
  <c r="BO5423" i="4"/>
  <c r="BO5424" i="4"/>
  <c r="BO5425" i="4"/>
  <c r="BO5426" i="4"/>
  <c r="BO5427" i="4"/>
  <c r="BO5428" i="4"/>
  <c r="BO5429" i="4"/>
  <c r="BO5430" i="4"/>
  <c r="BO5431" i="4"/>
  <c r="BO5432" i="4"/>
  <c r="BO5433" i="4"/>
  <c r="BO5434" i="4"/>
  <c r="BO5435" i="4"/>
  <c r="BO5436" i="4"/>
  <c r="BO5437" i="4"/>
  <c r="BO5438" i="4"/>
  <c r="BO5439" i="4"/>
  <c r="BO5440" i="4"/>
  <c r="BO5441" i="4"/>
  <c r="BO5442" i="4"/>
  <c r="BO5443" i="4"/>
  <c r="BO5444" i="4"/>
  <c r="BO5445" i="4"/>
  <c r="BO5446" i="4"/>
  <c r="BO5447" i="4"/>
  <c r="BO5448" i="4"/>
  <c r="BO5449" i="4"/>
  <c r="BO5450" i="4"/>
  <c r="BO5451" i="4"/>
  <c r="BO5452" i="4"/>
  <c r="BO5453" i="4"/>
  <c r="BO5454" i="4"/>
  <c r="BO5455" i="4"/>
  <c r="BO5456" i="4"/>
  <c r="BO5457" i="4"/>
  <c r="BO5458" i="4"/>
  <c r="BO5459" i="4"/>
  <c r="BO5460" i="4"/>
  <c r="BO5461" i="4"/>
  <c r="BO5462" i="4"/>
  <c r="BO5463" i="4"/>
  <c r="BO5464" i="4"/>
  <c r="BO5465" i="4"/>
  <c r="BO5466" i="4"/>
  <c r="BO5467" i="4"/>
  <c r="BO5468" i="4"/>
  <c r="BO5469" i="4"/>
  <c r="BO5470" i="4"/>
  <c r="BO5471" i="4"/>
  <c r="BO5472" i="4"/>
  <c r="BO5473" i="4"/>
  <c r="BO5474" i="4"/>
  <c r="BO5475" i="4"/>
  <c r="BO5476" i="4"/>
  <c r="BO5477" i="4"/>
  <c r="BO5478" i="4"/>
  <c r="BO5479" i="4"/>
  <c r="BO5480" i="4"/>
  <c r="BO5481" i="4"/>
  <c r="BO5482" i="4"/>
  <c r="BO5483" i="4"/>
  <c r="BO5484" i="4"/>
  <c r="BO5485" i="4"/>
  <c r="BO5486" i="4"/>
  <c r="BO5487" i="4"/>
  <c r="BO5488" i="4"/>
  <c r="BO5489" i="4"/>
  <c r="BO5490" i="4"/>
  <c r="BO5491" i="4"/>
  <c r="BO5492" i="4"/>
  <c r="BO5493" i="4"/>
  <c r="BO5494" i="4"/>
  <c r="BO5495" i="4"/>
  <c r="BO5496" i="4"/>
  <c r="BO5497" i="4"/>
  <c r="BO5498" i="4"/>
  <c r="BO5499" i="4"/>
  <c r="BO5500" i="4"/>
  <c r="BO5501" i="4"/>
  <c r="BO5502" i="4"/>
  <c r="BO5503" i="4"/>
  <c r="BO5504" i="4"/>
  <c r="BO5505" i="4"/>
  <c r="BO5506" i="4"/>
  <c r="BO5507" i="4"/>
  <c r="BO5508" i="4"/>
  <c r="BO5509" i="4"/>
  <c r="BO5510" i="4"/>
  <c r="BO5511" i="4"/>
  <c r="BO5512" i="4"/>
  <c r="BO5513" i="4"/>
  <c r="BO5514" i="4"/>
  <c r="BO5515" i="4"/>
  <c r="BO5516" i="4"/>
  <c r="BO5517" i="4"/>
  <c r="BO5518" i="4"/>
  <c r="BO5519" i="4"/>
  <c r="BO5520" i="4"/>
  <c r="BO5521" i="4"/>
  <c r="BO5522" i="4"/>
  <c r="BO5523" i="4"/>
  <c r="BO5524" i="4"/>
  <c r="BO5525" i="4"/>
  <c r="BO5526" i="4"/>
  <c r="BO5527" i="4"/>
  <c r="BO5528" i="4"/>
  <c r="BO5529" i="4"/>
  <c r="BO5530" i="4"/>
  <c r="BO5531" i="4"/>
  <c r="BO5532" i="4"/>
  <c r="BO5533" i="4"/>
  <c r="BO5534" i="4"/>
  <c r="BO5535" i="4"/>
  <c r="BO5536" i="4"/>
  <c r="BO5537" i="4"/>
  <c r="BO5538" i="4"/>
  <c r="BO5539" i="4"/>
  <c r="BO5540" i="4"/>
  <c r="BO5541" i="4"/>
  <c r="BO5542" i="4"/>
  <c r="BO5543" i="4"/>
  <c r="BO5544" i="4"/>
  <c r="BO5545" i="4"/>
  <c r="BO5546" i="4"/>
  <c r="BO5547" i="4"/>
  <c r="BO5548" i="4"/>
  <c r="BO5549" i="4"/>
  <c r="BO5550" i="4"/>
  <c r="BO5551" i="4"/>
  <c r="BO5552" i="4"/>
  <c r="BO5553" i="4"/>
  <c r="BO5554" i="4"/>
  <c r="BO5555" i="4"/>
  <c r="BO5556" i="4"/>
  <c r="BO5557" i="4"/>
  <c r="BO5558" i="4"/>
  <c r="BO5559" i="4"/>
  <c r="BO5560" i="4"/>
  <c r="BO5561" i="4"/>
  <c r="BO5562" i="4"/>
  <c r="BO5563" i="4"/>
  <c r="BO5564" i="4"/>
  <c r="BO5565" i="4"/>
  <c r="BO5566" i="4"/>
  <c r="BO5567" i="4"/>
  <c r="BO5568" i="4"/>
  <c r="BO5569" i="4"/>
  <c r="BO5570" i="4"/>
  <c r="BO5571" i="4"/>
  <c r="BO5572" i="4"/>
  <c r="BO5573" i="4"/>
  <c r="BO5574" i="4"/>
  <c r="BO5575" i="4"/>
  <c r="BO5576" i="4"/>
  <c r="BO5577" i="4"/>
  <c r="BO5578" i="4"/>
  <c r="BO5579" i="4"/>
  <c r="BO5580" i="4"/>
  <c r="BO5581" i="4"/>
  <c r="BO5582" i="4"/>
  <c r="BO5583" i="4"/>
  <c r="BO5584" i="4"/>
  <c r="BO5585" i="4"/>
  <c r="BO5586" i="4"/>
  <c r="BO5587" i="4"/>
  <c r="BO5588" i="4"/>
  <c r="BO5589" i="4"/>
  <c r="BO5590" i="4"/>
  <c r="BO5591" i="4"/>
  <c r="BO5592" i="4"/>
  <c r="BO5593" i="4"/>
  <c r="BO5594" i="4"/>
  <c r="BO5595" i="4"/>
  <c r="BO5596" i="4"/>
  <c r="BO5597" i="4"/>
  <c r="BO5598" i="4"/>
  <c r="BO5599" i="4"/>
  <c r="BO5600" i="4"/>
  <c r="BO5601" i="4"/>
  <c r="BO5602" i="4"/>
  <c r="BO5603" i="4"/>
  <c r="BO5604" i="4"/>
  <c r="BO5605" i="4"/>
  <c r="BO5606" i="4"/>
  <c r="BO5607" i="4"/>
  <c r="BO5608" i="4"/>
  <c r="BO5609" i="4"/>
  <c r="BO5610" i="4"/>
  <c r="BO5611" i="4"/>
  <c r="BO5612" i="4"/>
  <c r="BO5613" i="4"/>
  <c r="BO5614" i="4"/>
  <c r="BO5615" i="4"/>
  <c r="BO5616" i="4"/>
  <c r="BO5617" i="4"/>
  <c r="BO5618" i="4"/>
  <c r="BO5619" i="4"/>
  <c r="BO5620" i="4"/>
  <c r="BO5621" i="4"/>
  <c r="BO5622" i="4"/>
  <c r="BO5623" i="4"/>
  <c r="BO5624" i="4"/>
  <c r="BO5625" i="4"/>
  <c r="BO5626" i="4"/>
  <c r="BO5627" i="4"/>
  <c r="BO5628" i="4"/>
  <c r="BO5629" i="4"/>
  <c r="BO5630" i="4"/>
  <c r="BO5631" i="4"/>
  <c r="BO5632" i="4"/>
  <c r="BO5633" i="4"/>
  <c r="BO5634" i="4"/>
  <c r="BO5635" i="4"/>
  <c r="BO5636" i="4"/>
  <c r="BO5637" i="4"/>
  <c r="BO5638" i="4"/>
  <c r="BO5639" i="4"/>
  <c r="BO5640" i="4"/>
  <c r="BO5641" i="4"/>
  <c r="BO5642" i="4"/>
  <c r="BO5643" i="4"/>
  <c r="BO5644" i="4"/>
  <c r="BO5645" i="4"/>
  <c r="BO5646" i="4"/>
  <c r="BO5647" i="4"/>
  <c r="BO5648" i="4"/>
  <c r="BO5649" i="4"/>
  <c r="BO5650" i="4"/>
  <c r="BO5651" i="4"/>
  <c r="BO5652" i="4"/>
  <c r="BO5653" i="4"/>
  <c r="BO5654" i="4"/>
  <c r="BO5655" i="4"/>
  <c r="BO5656" i="4"/>
  <c r="BO5657" i="4"/>
  <c r="BO5658" i="4"/>
  <c r="BO5659" i="4"/>
  <c r="BO5660" i="4"/>
  <c r="BO5661" i="4"/>
  <c r="BO5662" i="4"/>
  <c r="BO5663" i="4"/>
  <c r="BO5664" i="4"/>
  <c r="BO5665" i="4"/>
  <c r="BO5666" i="4"/>
  <c r="BO5667" i="4"/>
  <c r="BO5668" i="4"/>
  <c r="BO5669" i="4"/>
  <c r="BO5670" i="4"/>
  <c r="BO5671" i="4"/>
  <c r="BO5672" i="4"/>
  <c r="BO5673" i="4"/>
  <c r="BO5674" i="4"/>
  <c r="BO5675" i="4"/>
  <c r="BO5676" i="4"/>
  <c r="BO5677" i="4"/>
  <c r="BO5678" i="4"/>
  <c r="BO5679" i="4"/>
  <c r="BO5680" i="4"/>
  <c r="BO5681" i="4"/>
  <c r="BO5682" i="4"/>
  <c r="BO5683" i="4"/>
  <c r="BO5684" i="4"/>
  <c r="BO5685" i="4"/>
  <c r="BO5686" i="4"/>
  <c r="BO5687" i="4"/>
  <c r="BO5688" i="4"/>
  <c r="BO5689" i="4"/>
  <c r="BO5690" i="4"/>
  <c r="BO5691" i="4"/>
  <c r="BO5692" i="4"/>
  <c r="BO5693" i="4"/>
  <c r="BO5694" i="4"/>
  <c r="BO5695" i="4"/>
  <c r="BO5696" i="4"/>
  <c r="BO5697" i="4"/>
  <c r="BO5698" i="4"/>
  <c r="BO5699" i="4"/>
  <c r="BO5700" i="4"/>
  <c r="BO5701" i="4"/>
  <c r="BO5702" i="4"/>
  <c r="BO5703" i="4"/>
  <c r="BO5704" i="4"/>
  <c r="BO5705" i="4"/>
  <c r="BO5706" i="4"/>
  <c r="BO5707" i="4"/>
  <c r="BO5708" i="4"/>
  <c r="BO5709" i="4"/>
  <c r="BO5710" i="4"/>
  <c r="BO5711" i="4"/>
  <c r="BO5712" i="4"/>
  <c r="BO5713" i="4"/>
  <c r="BO5714" i="4"/>
  <c r="BO5715" i="4"/>
  <c r="BO5716" i="4"/>
  <c r="BO5717" i="4"/>
  <c r="BO5718" i="4"/>
  <c r="BO5719" i="4"/>
  <c r="BO5720" i="4"/>
  <c r="BO5721" i="4"/>
  <c r="BO5722" i="4"/>
  <c r="BO5723" i="4"/>
  <c r="BO5724" i="4"/>
  <c r="BO5725" i="4"/>
  <c r="BO5726" i="4"/>
  <c r="BO5727" i="4"/>
  <c r="BO5728" i="4"/>
  <c r="BO5729" i="4"/>
  <c r="BO5730" i="4"/>
  <c r="BO5731" i="4"/>
  <c r="BO5732" i="4"/>
  <c r="BO5733" i="4"/>
  <c r="BO5734" i="4"/>
  <c r="BO5735" i="4"/>
  <c r="BO5736" i="4"/>
  <c r="BO5737" i="4"/>
  <c r="BO5738" i="4"/>
  <c r="BO5739" i="4"/>
  <c r="BO5740" i="4"/>
  <c r="BO5741" i="4"/>
  <c r="BO5742" i="4"/>
  <c r="BO5743" i="4"/>
  <c r="BO5744" i="4"/>
  <c r="BO5745" i="4"/>
  <c r="BO5746" i="4"/>
  <c r="BO5747" i="4"/>
  <c r="BO5748" i="4"/>
  <c r="BO5749" i="4"/>
  <c r="BO5750" i="4"/>
  <c r="BO5751" i="4"/>
  <c r="BO5752" i="4"/>
  <c r="BO5753" i="4"/>
  <c r="BO5754" i="4"/>
  <c r="BO5755" i="4"/>
  <c r="BO5756" i="4"/>
  <c r="BO5757" i="4"/>
  <c r="BO5758" i="4"/>
  <c r="BO5759" i="4"/>
  <c r="BO5760" i="4"/>
  <c r="BO5761" i="4"/>
  <c r="BO5762" i="4"/>
  <c r="BO5763" i="4"/>
  <c r="BO5764" i="4"/>
  <c r="BO5765" i="4"/>
  <c r="BO5766" i="4"/>
  <c r="BO5767" i="4"/>
  <c r="BO5768" i="4"/>
  <c r="BO5769" i="4"/>
  <c r="BO5770" i="4"/>
  <c r="BO5771" i="4"/>
  <c r="BO5772" i="4"/>
  <c r="BO5773" i="4"/>
  <c r="BO5774" i="4"/>
  <c r="BO5775" i="4"/>
  <c r="BO5776" i="4"/>
  <c r="BO5777" i="4"/>
  <c r="BO5778" i="4"/>
  <c r="BO5779" i="4"/>
  <c r="BO5780" i="4"/>
  <c r="BO5781" i="4"/>
  <c r="BO5782" i="4"/>
  <c r="BO5783" i="4"/>
  <c r="BO5784" i="4"/>
  <c r="BO5785" i="4"/>
  <c r="BO5786" i="4"/>
  <c r="BO5787" i="4"/>
  <c r="BO5788" i="4"/>
  <c r="BO5789" i="4"/>
  <c r="BO5790" i="4"/>
  <c r="BO5791" i="4"/>
  <c r="BO5792" i="4"/>
  <c r="BO5793" i="4"/>
  <c r="BO5794" i="4"/>
  <c r="BO5795" i="4"/>
  <c r="BO5796" i="4"/>
  <c r="BO5797" i="4"/>
  <c r="BO5798" i="4"/>
  <c r="BO5799" i="4"/>
  <c r="BO5800" i="4"/>
  <c r="BO5801" i="4"/>
  <c r="BO5802" i="4"/>
  <c r="BO5803" i="4"/>
  <c r="BO5804" i="4"/>
  <c r="BO5805" i="4"/>
  <c r="BO5806" i="4"/>
  <c r="BO5807" i="4"/>
  <c r="BO5808" i="4"/>
  <c r="BO5809" i="4"/>
  <c r="BO5810" i="4"/>
  <c r="BO5811" i="4"/>
  <c r="BO5812" i="4"/>
  <c r="BO5813" i="4"/>
  <c r="BO5814" i="4"/>
  <c r="BO5815" i="4"/>
  <c r="BO5816" i="4"/>
  <c r="BO5817" i="4"/>
  <c r="BO5818" i="4"/>
  <c r="BO5819" i="4"/>
  <c r="BO5820" i="4"/>
  <c r="BO5821" i="4"/>
  <c r="BO5822" i="4"/>
  <c r="BO5823" i="4"/>
  <c r="BO5824" i="4"/>
  <c r="BO5825" i="4"/>
  <c r="BO5826" i="4"/>
  <c r="BO5827" i="4"/>
  <c r="BO5828" i="4"/>
  <c r="BO5829" i="4"/>
  <c r="BO5830" i="4"/>
  <c r="BO5831" i="4"/>
  <c r="BO5832" i="4"/>
  <c r="BO5833" i="4"/>
  <c r="BO5834" i="4"/>
  <c r="BO5835" i="4"/>
  <c r="BO5836" i="4"/>
  <c r="BO5837" i="4"/>
  <c r="BO5838" i="4"/>
  <c r="BO5839" i="4"/>
  <c r="BO5840" i="4"/>
  <c r="BO5841" i="4"/>
  <c r="BO5842" i="4"/>
  <c r="BO5843" i="4"/>
  <c r="BO5844" i="4"/>
  <c r="BO5845" i="4"/>
  <c r="BO5846" i="4"/>
  <c r="BO5847" i="4"/>
  <c r="BO5848" i="4"/>
  <c r="BO5849" i="4"/>
  <c r="BO5850" i="4"/>
  <c r="BO5851" i="4"/>
  <c r="BO5852" i="4"/>
  <c r="BO5853" i="4"/>
  <c r="BO5854" i="4"/>
  <c r="BO5855" i="4"/>
  <c r="BO5856" i="4"/>
  <c r="BO5857" i="4"/>
  <c r="BO5858" i="4"/>
  <c r="BO5859" i="4"/>
  <c r="BO5860" i="4"/>
  <c r="BO5861" i="4"/>
  <c r="BO5862" i="4"/>
  <c r="BO5863" i="4"/>
  <c r="BO5864" i="4"/>
  <c r="BO5865" i="4"/>
  <c r="BO5866" i="4"/>
  <c r="BO5867" i="4"/>
  <c r="BO5868" i="4"/>
  <c r="BO5869" i="4"/>
  <c r="BO5870" i="4"/>
  <c r="BO5871" i="4"/>
  <c r="BO5872" i="4"/>
  <c r="BO5873" i="4"/>
  <c r="BO5874" i="4"/>
  <c r="BO5875" i="4"/>
  <c r="BO5876" i="4"/>
  <c r="BO5877" i="4"/>
  <c r="BO5878" i="4"/>
  <c r="BO5879" i="4"/>
  <c r="BO5880" i="4"/>
  <c r="BO5881" i="4"/>
  <c r="BO5882" i="4"/>
  <c r="BO5883" i="4"/>
  <c r="BO5884" i="4"/>
  <c r="BO5885" i="4"/>
  <c r="BO5886" i="4"/>
  <c r="BO5887" i="4"/>
  <c r="BO5888" i="4"/>
  <c r="BO5889" i="4"/>
  <c r="BO5890" i="4"/>
  <c r="BO5891" i="4"/>
  <c r="BO5892" i="4"/>
  <c r="BO5893" i="4"/>
  <c r="BO5894" i="4"/>
  <c r="BO5895" i="4"/>
  <c r="BO5896" i="4"/>
  <c r="BO5897" i="4"/>
  <c r="BO5898" i="4"/>
  <c r="BO5899" i="4"/>
  <c r="BO5900" i="4"/>
  <c r="BO5901" i="4"/>
  <c r="BO5902" i="4"/>
  <c r="BO5903" i="4"/>
  <c r="BO5904" i="4"/>
  <c r="BO5905" i="4"/>
  <c r="BO5906" i="4"/>
  <c r="BO5907" i="4"/>
  <c r="BO5908" i="4"/>
  <c r="BO5909" i="4"/>
  <c r="BO5910" i="4"/>
  <c r="BO5911" i="4"/>
  <c r="BO5912" i="4"/>
  <c r="BO5913" i="4"/>
  <c r="BO5914" i="4"/>
  <c r="BO5915" i="4"/>
  <c r="BO5916" i="4"/>
  <c r="BO5917" i="4"/>
  <c r="BO5918" i="4"/>
  <c r="BO5919" i="4"/>
  <c r="BO5920" i="4"/>
  <c r="BO5921" i="4"/>
  <c r="BO5922" i="4"/>
  <c r="BO5923" i="4"/>
  <c r="BO5924" i="4"/>
  <c r="BO5925" i="4"/>
  <c r="BO5926" i="4"/>
  <c r="BO5927" i="4"/>
  <c r="BO5928" i="4"/>
  <c r="BO5929" i="4"/>
  <c r="BO5930" i="4"/>
  <c r="BO5931" i="4"/>
  <c r="BO5932" i="4"/>
  <c r="BO5933" i="4"/>
  <c r="BO5934" i="4"/>
  <c r="BO5935" i="4"/>
  <c r="BO5936" i="4"/>
  <c r="BO5937" i="4"/>
  <c r="BO5938" i="4"/>
  <c r="BO5939" i="4"/>
  <c r="BO5940" i="4"/>
  <c r="BO5941" i="4"/>
  <c r="BO5942" i="4"/>
  <c r="BO5943" i="4"/>
  <c r="BO5944" i="4"/>
  <c r="BO5945" i="4"/>
  <c r="BO5946" i="4"/>
  <c r="BO5947" i="4"/>
  <c r="BO5948" i="4"/>
  <c r="BO5949" i="4"/>
  <c r="BO5950" i="4"/>
  <c r="BO5951" i="4"/>
  <c r="BO5952" i="4"/>
  <c r="BO5953" i="4"/>
  <c r="BO5954" i="4"/>
  <c r="BO5955" i="4"/>
  <c r="BO5956" i="4"/>
  <c r="BO5957" i="4"/>
  <c r="BO5958" i="4"/>
  <c r="BO5959" i="4"/>
  <c r="BO5960" i="4"/>
  <c r="BO5961" i="4"/>
  <c r="BO5962" i="4"/>
  <c r="BO5963" i="4"/>
  <c r="BO5964" i="4"/>
  <c r="BO5965" i="4"/>
  <c r="BO5966" i="4"/>
  <c r="BO5967" i="4"/>
  <c r="BO5968" i="4"/>
  <c r="BO5969" i="4"/>
  <c r="BO5970" i="4"/>
  <c r="BO5971" i="4"/>
  <c r="BO5972" i="4"/>
  <c r="BO5973" i="4"/>
  <c r="BO5974" i="4"/>
  <c r="BO5975" i="4"/>
  <c r="BO5976" i="4"/>
  <c r="BO5977" i="4"/>
  <c r="BO5978" i="4"/>
  <c r="BO5979" i="4"/>
  <c r="BO5980" i="4"/>
  <c r="BO5981" i="4"/>
  <c r="BO5982" i="4"/>
  <c r="BO5983" i="4"/>
  <c r="BO5984" i="4"/>
  <c r="BO5985" i="4"/>
  <c r="BO5986" i="4"/>
  <c r="BO5987" i="4"/>
  <c r="BO5988" i="4"/>
  <c r="BO5989" i="4"/>
  <c r="BO5990" i="4"/>
  <c r="BO5991" i="4"/>
  <c r="BO5992" i="4"/>
  <c r="BO5993" i="4"/>
  <c r="BO5994" i="4"/>
  <c r="BO5995" i="4"/>
  <c r="BO5996" i="4"/>
  <c r="BO5997" i="4"/>
  <c r="BO5998" i="4"/>
  <c r="BO5999" i="4"/>
  <c r="BO6000" i="4"/>
  <c r="BO6001" i="4"/>
  <c r="BO6002" i="4"/>
  <c r="BO6003" i="4"/>
  <c r="BO6004" i="4"/>
  <c r="BO6005" i="4"/>
  <c r="BO6006" i="4"/>
  <c r="BO6007" i="4"/>
  <c r="BO6008" i="4"/>
  <c r="BO6009" i="4"/>
  <c r="BO6010" i="4"/>
  <c r="BO6011" i="4"/>
  <c r="BO6012" i="4"/>
  <c r="BO6013" i="4"/>
  <c r="BO6014" i="4"/>
  <c r="BO6015" i="4"/>
  <c r="BO6016" i="4"/>
  <c r="BO6017" i="4"/>
  <c r="BO6018" i="4"/>
  <c r="BO6019" i="4"/>
  <c r="BO6020" i="4"/>
  <c r="BO6021" i="4"/>
  <c r="BO6022" i="4"/>
  <c r="BO6023" i="4"/>
  <c r="BO6024" i="4"/>
  <c r="BO6025" i="4"/>
  <c r="BO6026" i="4"/>
  <c r="BO6027" i="4"/>
  <c r="BO6028" i="4"/>
  <c r="BO6029" i="4"/>
  <c r="BO6030" i="4"/>
  <c r="BO6031" i="4"/>
  <c r="BO6032" i="4"/>
  <c r="BO6033" i="4"/>
  <c r="BO6034" i="4"/>
  <c r="BO6035" i="4"/>
  <c r="BO6036" i="4"/>
  <c r="BO6037" i="4"/>
  <c r="BO6038" i="4"/>
  <c r="BO6039" i="4"/>
  <c r="BO6040" i="4"/>
  <c r="BO6041" i="4"/>
  <c r="BO6042" i="4"/>
  <c r="BO6043" i="4"/>
  <c r="BO6044" i="4"/>
  <c r="BO6045" i="4"/>
  <c r="BO6046" i="4"/>
  <c r="BO6047" i="4"/>
  <c r="BO6048" i="4"/>
  <c r="BO6049" i="4"/>
  <c r="BO6050" i="4"/>
  <c r="BO6051" i="4"/>
  <c r="BO6052" i="4"/>
  <c r="BO6053" i="4"/>
  <c r="BO6054" i="4"/>
  <c r="BO6055" i="4"/>
  <c r="BO6056" i="4"/>
  <c r="BO6057" i="4"/>
  <c r="BO6058" i="4"/>
  <c r="BO6059" i="4"/>
  <c r="BO6060" i="4"/>
  <c r="BO6061" i="4"/>
  <c r="BO6062" i="4"/>
  <c r="BO6063" i="4"/>
  <c r="BO6064" i="4"/>
  <c r="BO6065" i="4"/>
  <c r="BO6066" i="4"/>
  <c r="BO6067" i="4"/>
  <c r="BO6068" i="4"/>
  <c r="BO6069" i="4"/>
  <c r="BO6070" i="4"/>
  <c r="BO6071" i="4"/>
  <c r="BO6072" i="4"/>
  <c r="BO6073" i="4"/>
  <c r="BO6074" i="4"/>
  <c r="BO6075" i="4"/>
  <c r="BO6076" i="4"/>
  <c r="BO6077" i="4"/>
  <c r="BO6078" i="4"/>
  <c r="BO6079" i="4"/>
  <c r="BO6080" i="4"/>
  <c r="BO6081" i="4"/>
  <c r="BO6082" i="4"/>
  <c r="BO6083" i="4"/>
  <c r="BO6084" i="4"/>
  <c r="BO6085" i="4"/>
  <c r="BO6086" i="4"/>
  <c r="BO6087" i="4"/>
  <c r="BO6088" i="4"/>
  <c r="BO6089" i="4"/>
  <c r="BO6090" i="4"/>
  <c r="BO6091" i="4"/>
  <c r="BO6092" i="4"/>
  <c r="BO6093" i="4"/>
  <c r="BO6094" i="4"/>
  <c r="BO6095" i="4"/>
  <c r="BO6096" i="4"/>
  <c r="BO6097" i="4"/>
  <c r="BO6098" i="4"/>
  <c r="BO6099" i="4"/>
  <c r="BO6100" i="4"/>
  <c r="BO6101" i="4"/>
  <c r="BO6102" i="4"/>
  <c r="BO6103" i="4"/>
  <c r="BO6104" i="4"/>
  <c r="BO6105" i="4"/>
  <c r="BO6106" i="4"/>
  <c r="BO6107" i="4"/>
  <c r="BO6108" i="4"/>
  <c r="BO6109" i="4"/>
  <c r="BO6110" i="4"/>
  <c r="BO6111" i="4"/>
  <c r="BO6112" i="4"/>
  <c r="BO6113" i="4"/>
  <c r="BO6114" i="4"/>
  <c r="BO6115" i="4"/>
  <c r="BO6116" i="4"/>
  <c r="BO6117" i="4"/>
  <c r="BO6118" i="4"/>
  <c r="BO6119" i="4"/>
  <c r="BO6120" i="4"/>
  <c r="BO6121" i="4"/>
  <c r="BO6122" i="4"/>
  <c r="BO6123" i="4"/>
  <c r="BO6124" i="4"/>
  <c r="BO6125" i="4"/>
  <c r="BO6126" i="4"/>
  <c r="BO6127" i="4"/>
  <c r="BO6128" i="4"/>
  <c r="BO6129" i="4"/>
  <c r="BO6130" i="4"/>
  <c r="BO6131" i="4"/>
  <c r="BO6132" i="4"/>
  <c r="BO6133" i="4"/>
  <c r="BO6134" i="4"/>
  <c r="BO6135" i="4"/>
  <c r="BO6136" i="4"/>
  <c r="BO6137" i="4"/>
  <c r="BO6138" i="4"/>
  <c r="BO6139" i="4"/>
  <c r="BO6140" i="4"/>
  <c r="BO6141" i="4"/>
  <c r="BO6142" i="4"/>
  <c r="BO6143" i="4"/>
  <c r="BO6144" i="4"/>
  <c r="BO6145" i="4"/>
  <c r="BO6146" i="4"/>
  <c r="BO6147" i="4"/>
  <c r="BO6148" i="4"/>
  <c r="BO6149" i="4"/>
  <c r="BO6150" i="4"/>
  <c r="BO6151" i="4"/>
  <c r="BO6152" i="4"/>
  <c r="BO6153" i="4"/>
  <c r="BO6154" i="4"/>
  <c r="BO6155" i="4"/>
  <c r="BO6156" i="4"/>
  <c r="BO6157" i="4"/>
  <c r="BO6158" i="4"/>
  <c r="BO6159" i="4"/>
  <c r="BO6160" i="4"/>
  <c r="BO6161" i="4"/>
  <c r="BO6162" i="4"/>
  <c r="BO6163" i="4"/>
  <c r="BO6164" i="4"/>
  <c r="BO6165" i="4"/>
  <c r="BO6166" i="4"/>
  <c r="BO6167" i="4"/>
  <c r="BO6168" i="4"/>
  <c r="BO6169" i="4"/>
  <c r="BO6170" i="4"/>
  <c r="BO6171" i="4"/>
  <c r="BO6172" i="4"/>
  <c r="BO6173" i="4"/>
  <c r="BO6174" i="4"/>
  <c r="BO6175" i="4"/>
  <c r="BO6176" i="4"/>
  <c r="BO6177" i="4"/>
  <c r="BO6178" i="4"/>
  <c r="BO6179" i="4"/>
  <c r="BO6180" i="4"/>
  <c r="BO6181" i="4"/>
  <c r="BO6182" i="4"/>
  <c r="BO6183" i="4"/>
  <c r="BO6184" i="4"/>
  <c r="BO6185" i="4"/>
  <c r="BO6186" i="4"/>
  <c r="BO6187" i="4"/>
  <c r="BO6188" i="4"/>
  <c r="BO6189" i="4"/>
  <c r="BO6190" i="4"/>
  <c r="BO6191" i="4"/>
  <c r="BO6192" i="4"/>
  <c r="BO6193" i="4"/>
  <c r="BO6194" i="4"/>
  <c r="BO6195" i="4"/>
  <c r="BO6196" i="4"/>
  <c r="BO6197" i="4"/>
  <c r="BO6198" i="4"/>
  <c r="BO6199" i="4"/>
  <c r="BO6200" i="4"/>
  <c r="BO6201" i="4"/>
  <c r="BO6202" i="4"/>
  <c r="BO6203" i="4"/>
  <c r="BO6204" i="4"/>
  <c r="BO6205" i="4"/>
  <c r="BO6206" i="4"/>
  <c r="BO6207" i="4"/>
  <c r="BO6208" i="4"/>
  <c r="BO6209" i="4"/>
  <c r="BO6210" i="4"/>
  <c r="BO6211" i="4"/>
  <c r="BO6212" i="4"/>
  <c r="BO6213" i="4"/>
  <c r="BO6214" i="4"/>
  <c r="BO6215" i="4"/>
  <c r="BO6216" i="4"/>
  <c r="BO6217" i="4"/>
  <c r="BO6218" i="4"/>
  <c r="BO6219" i="4"/>
  <c r="BO6220" i="4"/>
  <c r="BO6221" i="4"/>
  <c r="BO6222" i="4"/>
  <c r="BO6223" i="4"/>
  <c r="BO6224" i="4"/>
  <c r="BO6225" i="4"/>
  <c r="BO6226" i="4"/>
  <c r="BO6227" i="4"/>
  <c r="BO6228" i="4"/>
  <c r="BO6229" i="4"/>
  <c r="BO6230" i="4"/>
  <c r="BO6231" i="4"/>
  <c r="BO6232" i="4"/>
  <c r="BO6233" i="4"/>
  <c r="BO6234" i="4"/>
  <c r="BO6235" i="4"/>
  <c r="BO6236" i="4"/>
  <c r="BO6237" i="4"/>
  <c r="BO6238" i="4"/>
  <c r="BO6239" i="4"/>
  <c r="BO6240" i="4"/>
  <c r="BO6241" i="4"/>
  <c r="BO6242" i="4"/>
  <c r="BO6243" i="4"/>
  <c r="BO6244" i="4"/>
  <c r="BO6245" i="4"/>
  <c r="BO6246" i="4"/>
  <c r="BO6247" i="4"/>
  <c r="BO6248" i="4"/>
  <c r="BO6249" i="4"/>
  <c r="BO6250" i="4"/>
  <c r="BO6251" i="4"/>
  <c r="BO6252" i="4"/>
  <c r="BO6253" i="4"/>
  <c r="BO6254" i="4"/>
  <c r="BO6255" i="4"/>
  <c r="BO6256" i="4"/>
  <c r="BO6257" i="4"/>
  <c r="BO6258" i="4"/>
  <c r="BO6259" i="4"/>
  <c r="BO6260" i="4"/>
  <c r="BO6261" i="4"/>
  <c r="BO6262" i="4"/>
  <c r="BO6263" i="4"/>
  <c r="BO6264" i="4"/>
  <c r="BO6265" i="4"/>
  <c r="BO6266" i="4"/>
  <c r="BO6267" i="4"/>
  <c r="BO6268" i="4"/>
  <c r="BO6269" i="4"/>
  <c r="BO6270" i="4"/>
  <c r="BO6271" i="4"/>
  <c r="BO6272" i="4"/>
  <c r="BO6273" i="4"/>
  <c r="BO6274" i="4"/>
  <c r="BO6275" i="4"/>
  <c r="BO6276" i="4"/>
  <c r="BO6277" i="4"/>
  <c r="BO6278" i="4"/>
  <c r="BO6279" i="4"/>
  <c r="BO6280" i="4"/>
  <c r="BO6281" i="4"/>
  <c r="BO6282" i="4"/>
  <c r="BO6283" i="4"/>
  <c r="BO6284" i="4"/>
  <c r="BO6285" i="4"/>
  <c r="BO6286" i="4"/>
  <c r="BO6287" i="4"/>
  <c r="BO6288" i="4"/>
  <c r="BO6289" i="4"/>
  <c r="BO6290" i="4"/>
  <c r="BO6291" i="4"/>
  <c r="BO6292" i="4"/>
  <c r="BO6293" i="4"/>
  <c r="BO6294" i="4"/>
  <c r="BO6295" i="4"/>
  <c r="BO6296" i="4"/>
  <c r="BO6297" i="4"/>
  <c r="BO6298" i="4"/>
  <c r="BO6299" i="4"/>
  <c r="BO6300" i="4"/>
  <c r="BO6301" i="4"/>
  <c r="BO6302" i="4"/>
  <c r="BO6303" i="4"/>
  <c r="BO6304" i="4"/>
  <c r="BO6305" i="4"/>
  <c r="BO6306" i="4"/>
  <c r="BO6307" i="4"/>
  <c r="BO6308" i="4"/>
  <c r="BO6309" i="4"/>
  <c r="BO6310" i="4"/>
  <c r="BO6311" i="4"/>
  <c r="BO6312" i="4"/>
  <c r="BO6313" i="4"/>
  <c r="BO6314" i="4"/>
  <c r="BO6315" i="4"/>
  <c r="BO6316" i="4"/>
  <c r="BO6317" i="4"/>
  <c r="BO6318" i="4"/>
  <c r="BO6319" i="4"/>
  <c r="BO6320" i="4"/>
  <c r="BO6321" i="4"/>
  <c r="BO6322" i="4"/>
  <c r="BO6323" i="4"/>
  <c r="BO6324" i="4"/>
  <c r="BO6325" i="4"/>
  <c r="BO6326" i="4"/>
  <c r="BO6327" i="4"/>
  <c r="BO6328" i="4"/>
  <c r="BO6329" i="4"/>
  <c r="BO6330" i="4"/>
  <c r="BO6331" i="4"/>
  <c r="BO6332" i="4"/>
  <c r="BO6333" i="4"/>
  <c r="BO6334" i="4"/>
  <c r="BO6335" i="4"/>
  <c r="BO6336" i="4"/>
  <c r="BO6337" i="4"/>
  <c r="BO6338" i="4"/>
  <c r="BO6339" i="4"/>
  <c r="BO6340" i="4"/>
  <c r="BO6341" i="4"/>
  <c r="BO6342" i="4"/>
  <c r="BO6343" i="4"/>
  <c r="BO6344" i="4"/>
  <c r="BO6345" i="4"/>
  <c r="BO6346" i="4"/>
  <c r="BO6347" i="4"/>
  <c r="BO6348" i="4"/>
  <c r="BO6349" i="4"/>
  <c r="BO6350" i="4"/>
  <c r="BO6351" i="4"/>
  <c r="BO6352" i="4"/>
  <c r="BO6353" i="4"/>
  <c r="BO6354" i="4"/>
  <c r="BO6355" i="4"/>
  <c r="BO6356" i="4"/>
  <c r="BO6357" i="4"/>
  <c r="BO6358" i="4"/>
  <c r="BO6359" i="4"/>
  <c r="BO6360" i="4"/>
  <c r="BO6361" i="4"/>
  <c r="BO6362" i="4"/>
  <c r="BO6363" i="4"/>
  <c r="BO6364" i="4"/>
  <c r="BO6365" i="4"/>
  <c r="BO6366" i="4"/>
  <c r="BO6367" i="4"/>
  <c r="BO6368" i="4"/>
  <c r="BO6369" i="4"/>
  <c r="BO6370" i="4"/>
  <c r="BO6371" i="4"/>
  <c r="BO6372" i="4"/>
  <c r="BO6373" i="4"/>
  <c r="BO6374" i="4"/>
  <c r="BO6375" i="4"/>
  <c r="BO6376" i="4"/>
  <c r="BO6377" i="4"/>
  <c r="BO6378" i="4"/>
  <c r="BO6379" i="4"/>
  <c r="BO6380" i="4"/>
  <c r="BO6381" i="4"/>
  <c r="BO6382" i="4"/>
  <c r="BO6383" i="4"/>
  <c r="BO6384" i="4"/>
  <c r="BO6385" i="4"/>
  <c r="BO6386" i="4"/>
  <c r="BO6387" i="4"/>
  <c r="BO6388" i="4"/>
  <c r="BO6389" i="4"/>
  <c r="BO6390" i="4"/>
  <c r="BO6391" i="4"/>
  <c r="BO6392" i="4"/>
  <c r="BO6393" i="4"/>
  <c r="BO6394" i="4"/>
  <c r="BO6395" i="4"/>
  <c r="BO6396" i="4"/>
  <c r="BO6397" i="4"/>
  <c r="BO6398" i="4"/>
  <c r="BO6399" i="4"/>
  <c r="BO6400" i="4"/>
  <c r="BO6401" i="4"/>
  <c r="BO6402" i="4"/>
  <c r="BO6403" i="4"/>
  <c r="BO6404" i="4"/>
  <c r="BO6405" i="4"/>
  <c r="BO6406" i="4"/>
  <c r="BO6407" i="4"/>
  <c r="BO6408" i="4"/>
  <c r="BO6409" i="4"/>
  <c r="BO6410" i="4"/>
  <c r="BO6411" i="4"/>
  <c r="BO6412" i="4"/>
  <c r="BO6413" i="4"/>
  <c r="BO6414" i="4"/>
  <c r="BO6415" i="4"/>
  <c r="BO6416" i="4"/>
  <c r="BO6417" i="4"/>
  <c r="BO6418" i="4"/>
  <c r="BO6419" i="4"/>
  <c r="BO6420" i="4"/>
  <c r="BO6421" i="4"/>
  <c r="BO6422" i="4"/>
  <c r="BO6423" i="4"/>
  <c r="BO6424" i="4"/>
  <c r="BO6425" i="4"/>
  <c r="BO6426" i="4"/>
  <c r="BO6427" i="4"/>
  <c r="BO6428" i="4"/>
  <c r="BO6429" i="4"/>
  <c r="BO6430" i="4"/>
  <c r="BO6431" i="4"/>
  <c r="BO6432" i="4"/>
  <c r="BO6433" i="4"/>
  <c r="BO6434" i="4"/>
  <c r="BO6435" i="4"/>
  <c r="BO6436" i="4"/>
  <c r="BO6437" i="4"/>
  <c r="BO6438" i="4"/>
  <c r="BO6439" i="4"/>
  <c r="BO6440" i="4"/>
  <c r="BO6441" i="4"/>
  <c r="BO6442" i="4"/>
  <c r="BO6443" i="4"/>
  <c r="BO6444" i="4"/>
  <c r="BO6445" i="4"/>
  <c r="BO6446" i="4"/>
  <c r="BO6447" i="4"/>
  <c r="BO6448" i="4"/>
  <c r="BO6449" i="4"/>
  <c r="BO6450" i="4"/>
  <c r="BO6451" i="4"/>
  <c r="BO6452" i="4"/>
  <c r="BO6453" i="4"/>
  <c r="BO6454" i="4"/>
  <c r="BO6455" i="4"/>
  <c r="BO6456" i="4"/>
  <c r="BO6457" i="4"/>
  <c r="BO6458" i="4"/>
  <c r="BO6459" i="4"/>
  <c r="BO6460" i="4"/>
  <c r="BO6461" i="4"/>
  <c r="BO6462" i="4"/>
  <c r="BO6463" i="4"/>
  <c r="BO6464" i="4"/>
  <c r="BO6465" i="4"/>
  <c r="BO6466" i="4"/>
  <c r="BO6467" i="4"/>
  <c r="BO6468" i="4"/>
  <c r="BO6469" i="4"/>
  <c r="BO6470" i="4"/>
  <c r="BO6471" i="4"/>
  <c r="BO6472" i="4"/>
  <c r="BO6473" i="4"/>
  <c r="BO6474" i="4"/>
  <c r="BO6475" i="4"/>
  <c r="BO6476" i="4"/>
  <c r="BO6477" i="4"/>
  <c r="BO6478" i="4"/>
  <c r="BO6479" i="4"/>
  <c r="BO6480" i="4"/>
  <c r="BO6481" i="4"/>
  <c r="BO6482" i="4"/>
  <c r="BO6483" i="4"/>
  <c r="BO6484" i="4"/>
  <c r="BO6485" i="4"/>
  <c r="BO6486" i="4"/>
  <c r="BO6487" i="4"/>
  <c r="BO6488" i="4"/>
  <c r="BO6489" i="4"/>
  <c r="BO6490" i="4"/>
  <c r="BO6491" i="4"/>
  <c r="BO6492" i="4"/>
  <c r="BO6493" i="4"/>
  <c r="BO6494" i="4"/>
  <c r="BO6495" i="4"/>
  <c r="BO6496" i="4"/>
  <c r="BO6497" i="4"/>
  <c r="BO6498" i="4"/>
  <c r="BO6499" i="4"/>
  <c r="BO6500" i="4"/>
  <c r="BO6501" i="4"/>
  <c r="BO6502" i="4"/>
  <c r="BO6503" i="4"/>
  <c r="BO6504" i="4"/>
  <c r="BO6505" i="4"/>
  <c r="BO6506" i="4"/>
  <c r="BO6507" i="4"/>
  <c r="BO6508" i="4"/>
  <c r="BO6509" i="4"/>
  <c r="BO6510" i="4"/>
  <c r="BO6511" i="4"/>
  <c r="BO6512" i="4"/>
  <c r="BO6513" i="4"/>
  <c r="BO6514" i="4"/>
  <c r="BO6515" i="4"/>
  <c r="BO6516" i="4"/>
  <c r="BO6517" i="4"/>
  <c r="BO6518" i="4"/>
  <c r="BO6519" i="4"/>
  <c r="BO6520" i="4"/>
  <c r="BO6521" i="4"/>
  <c r="BO6522" i="4"/>
  <c r="BO6523" i="4"/>
  <c r="BO6524" i="4"/>
  <c r="BO6525" i="4"/>
  <c r="BO6526" i="4"/>
  <c r="BO6527" i="4"/>
  <c r="BO6528" i="4"/>
  <c r="BO6529" i="4"/>
  <c r="BO6530" i="4"/>
  <c r="BO6531" i="4"/>
  <c r="BO6532" i="4"/>
  <c r="BO6533" i="4"/>
  <c r="BO6534" i="4"/>
  <c r="BO6535" i="4"/>
  <c r="BO6536" i="4"/>
  <c r="BO6537" i="4"/>
  <c r="BO6538" i="4"/>
  <c r="BO6539" i="4"/>
  <c r="BO6540" i="4"/>
  <c r="BO6541" i="4"/>
  <c r="BO6542" i="4"/>
  <c r="BO6543" i="4"/>
  <c r="BO6544" i="4"/>
  <c r="BO6545" i="4"/>
  <c r="BO6546" i="4"/>
  <c r="BO6547" i="4"/>
  <c r="BO6548" i="4"/>
  <c r="BO6549" i="4"/>
  <c r="BO6550" i="4"/>
  <c r="BO6551" i="4"/>
  <c r="BO6552" i="4"/>
  <c r="BO6553" i="4"/>
  <c r="BO6554" i="4"/>
  <c r="BO6555" i="4"/>
  <c r="BO6556" i="4"/>
  <c r="BO6557" i="4"/>
  <c r="BO6558" i="4"/>
  <c r="BO6559" i="4"/>
  <c r="BO6560" i="4"/>
  <c r="BO6561" i="4"/>
  <c r="BO6562" i="4"/>
  <c r="BO6563" i="4"/>
  <c r="BO6564" i="4"/>
  <c r="BO6565" i="4"/>
  <c r="BO6566" i="4"/>
  <c r="BO6567" i="4"/>
  <c r="BO6568" i="4"/>
  <c r="BO6569" i="4"/>
  <c r="BO6570" i="4"/>
  <c r="BO6571" i="4"/>
  <c r="BO6572" i="4"/>
  <c r="BO6573" i="4"/>
  <c r="BO6574" i="4"/>
  <c r="BO6575" i="4"/>
  <c r="BO6576" i="4"/>
  <c r="BO6577" i="4"/>
  <c r="BO6578" i="4"/>
  <c r="BO6579" i="4"/>
  <c r="BO6580" i="4"/>
  <c r="BO6581" i="4"/>
  <c r="BO6582" i="4"/>
  <c r="BO6583" i="4"/>
  <c r="BO6584" i="4"/>
  <c r="BO6585" i="4"/>
  <c r="BO6586" i="4"/>
  <c r="BO6587" i="4"/>
  <c r="BO6588" i="4"/>
  <c r="BO6589" i="4"/>
  <c r="BO6590" i="4"/>
  <c r="BO6591" i="4"/>
  <c r="BO6592" i="4"/>
  <c r="BO6593" i="4"/>
  <c r="BO6594" i="4"/>
  <c r="BO6595" i="4"/>
  <c r="BO6596" i="4"/>
  <c r="BO6597" i="4"/>
  <c r="BO6598" i="4"/>
  <c r="BO6599" i="4"/>
  <c r="BO6600" i="4"/>
  <c r="BO6601" i="4"/>
  <c r="BO6602" i="4"/>
  <c r="BO6603" i="4"/>
  <c r="BO6604" i="4"/>
  <c r="BO6605" i="4"/>
  <c r="BO6606" i="4"/>
  <c r="BO6607" i="4"/>
  <c r="BO6608" i="4"/>
  <c r="BO6609" i="4"/>
  <c r="BO6610" i="4"/>
  <c r="BO6611" i="4"/>
  <c r="BO6612" i="4"/>
  <c r="BO6613" i="4"/>
  <c r="BO6614" i="4"/>
  <c r="BO6615" i="4"/>
  <c r="BO6616" i="4"/>
  <c r="BO6617" i="4"/>
  <c r="BO6618" i="4"/>
  <c r="BO6619" i="4"/>
  <c r="BO6620" i="4"/>
  <c r="BO6621" i="4"/>
  <c r="BO6622" i="4"/>
  <c r="BO6623" i="4"/>
  <c r="BO6624" i="4"/>
  <c r="BO6625" i="4"/>
  <c r="BO6626" i="4"/>
  <c r="BO6627" i="4"/>
  <c r="BO6628" i="4"/>
  <c r="BO6629" i="4"/>
  <c r="BO6630" i="4"/>
  <c r="BO6631" i="4"/>
  <c r="BO6632" i="4"/>
  <c r="BO6633" i="4"/>
  <c r="BO6634" i="4"/>
  <c r="BO6635" i="4"/>
  <c r="BO6636" i="4"/>
  <c r="BO6637" i="4"/>
  <c r="BO6638" i="4"/>
  <c r="BO6639" i="4"/>
  <c r="BO6640" i="4"/>
  <c r="BO6641" i="4"/>
  <c r="BO6642" i="4"/>
  <c r="BO6643" i="4"/>
  <c r="BO6644" i="4"/>
  <c r="BO6645" i="4"/>
  <c r="BO6646" i="4"/>
  <c r="BO6647" i="4"/>
  <c r="BO6648" i="4"/>
  <c r="BO6649" i="4"/>
  <c r="BO6650" i="4"/>
  <c r="BO6651" i="4"/>
  <c r="BO6652" i="4"/>
  <c r="BO6653" i="4"/>
  <c r="BO6654" i="4"/>
  <c r="BO6655" i="4"/>
  <c r="BO6656" i="4"/>
  <c r="BO6657" i="4"/>
  <c r="BO6658" i="4"/>
  <c r="BO6659" i="4"/>
  <c r="BO6660" i="4"/>
  <c r="BO6661" i="4"/>
  <c r="BO6662" i="4"/>
  <c r="BO6663" i="4"/>
  <c r="BO6664" i="4"/>
  <c r="BO6665" i="4"/>
  <c r="BO6666" i="4"/>
  <c r="BO6667" i="4"/>
  <c r="BO6668" i="4"/>
  <c r="BO6669" i="4"/>
  <c r="BO6670" i="4"/>
  <c r="BO6671" i="4"/>
  <c r="BO6672" i="4"/>
  <c r="BO6673" i="4"/>
  <c r="BO6674" i="4"/>
  <c r="BO6675" i="4"/>
  <c r="BO6676" i="4"/>
  <c r="BO6677" i="4"/>
  <c r="BO6678" i="4"/>
  <c r="BO6679" i="4"/>
  <c r="BO6680" i="4"/>
  <c r="BO6681" i="4"/>
  <c r="BO6682" i="4"/>
  <c r="BO6683" i="4"/>
  <c r="BO6684" i="4"/>
  <c r="BO6685" i="4"/>
  <c r="BO6686" i="4"/>
  <c r="BO6687" i="4"/>
  <c r="BO6688" i="4"/>
  <c r="BO6689" i="4"/>
  <c r="BO6690" i="4"/>
  <c r="BO6691" i="4"/>
  <c r="BO6692" i="4"/>
  <c r="BO6693" i="4"/>
  <c r="BO6694" i="4"/>
  <c r="BO6695" i="4"/>
  <c r="BO6696" i="4"/>
  <c r="BO6697" i="4"/>
  <c r="BO6698" i="4"/>
  <c r="BO6699" i="4"/>
  <c r="BO6700" i="4"/>
  <c r="BO6701" i="4"/>
  <c r="BO6702" i="4"/>
  <c r="BO6703" i="4"/>
  <c r="BO6704" i="4"/>
  <c r="BO6705" i="4"/>
  <c r="BO6706" i="4"/>
  <c r="BO6707" i="4"/>
  <c r="BO6708" i="4"/>
  <c r="BO6709" i="4"/>
  <c r="BO6710" i="4"/>
  <c r="BO6711" i="4"/>
  <c r="BO6712" i="4"/>
  <c r="BO6713" i="4"/>
  <c r="BO6714" i="4"/>
  <c r="BO6715" i="4"/>
  <c r="BO6716" i="4"/>
  <c r="BO6717" i="4"/>
  <c r="BO6718" i="4"/>
  <c r="BO6719" i="4"/>
  <c r="BO6720" i="4"/>
  <c r="BO6721" i="4"/>
  <c r="BO6722" i="4"/>
  <c r="BO6723" i="4"/>
  <c r="BO6724" i="4"/>
  <c r="BO6725" i="4"/>
  <c r="BO6726" i="4"/>
  <c r="BO6727" i="4"/>
  <c r="BO6728" i="4"/>
  <c r="BO6729" i="4"/>
  <c r="BO6730" i="4"/>
  <c r="BO6731" i="4"/>
  <c r="BO6732" i="4"/>
  <c r="BO6733" i="4"/>
  <c r="BO6734" i="4"/>
  <c r="BO6735" i="4"/>
  <c r="BO6736" i="4"/>
  <c r="BO6737" i="4"/>
  <c r="BO6738" i="4"/>
  <c r="BO6739" i="4"/>
  <c r="BO6740" i="4"/>
  <c r="BO6741" i="4"/>
  <c r="BO6742" i="4"/>
  <c r="BO6743" i="4"/>
  <c r="BO6744" i="4"/>
  <c r="BO6745" i="4"/>
  <c r="BO6746" i="4"/>
  <c r="BO6747" i="4"/>
  <c r="BO6748" i="4"/>
  <c r="BO6749" i="4"/>
  <c r="BO6750" i="4"/>
  <c r="BO6751" i="4"/>
  <c r="BO6752" i="4"/>
  <c r="BO6753" i="4"/>
  <c r="BO6754" i="4"/>
  <c r="BO6755" i="4"/>
  <c r="BO6756" i="4"/>
  <c r="BO6757" i="4"/>
  <c r="BO6758" i="4"/>
  <c r="BO6759" i="4"/>
  <c r="BO6760" i="4"/>
  <c r="BO6761" i="4"/>
  <c r="BO6762" i="4"/>
  <c r="BO6763" i="4"/>
  <c r="BO6764" i="4"/>
  <c r="BO6765" i="4"/>
  <c r="BO6766" i="4"/>
  <c r="BO6767" i="4"/>
  <c r="BO6768" i="4"/>
  <c r="BO6769" i="4"/>
  <c r="BO6770" i="4"/>
  <c r="BO6771" i="4"/>
  <c r="BO6772" i="4"/>
  <c r="BO6773" i="4"/>
  <c r="BO6774" i="4"/>
  <c r="BO6775" i="4"/>
  <c r="BO6776" i="4"/>
  <c r="BO6777" i="4"/>
  <c r="BO6778" i="4"/>
  <c r="BO6779" i="4"/>
  <c r="BO6780" i="4"/>
  <c r="BO6781" i="4"/>
  <c r="BO6782" i="4"/>
  <c r="BO6783" i="4"/>
  <c r="BO6784" i="4"/>
  <c r="BO6785" i="4"/>
  <c r="BO6786" i="4"/>
  <c r="BO6787" i="4"/>
  <c r="BO6788" i="4"/>
  <c r="BO6789" i="4"/>
  <c r="BO6790" i="4"/>
  <c r="BO6791" i="4"/>
  <c r="BO6792" i="4"/>
  <c r="BO6793" i="4"/>
  <c r="BO6794" i="4"/>
  <c r="BO6795" i="4"/>
  <c r="BO6796" i="4"/>
  <c r="BO6797" i="4"/>
  <c r="BO6798" i="4"/>
  <c r="BO6799" i="4"/>
  <c r="BO6800" i="4"/>
  <c r="BO6801" i="4"/>
  <c r="BO6802" i="4"/>
  <c r="BO6803" i="4"/>
  <c r="BO6804" i="4"/>
  <c r="BO6805" i="4"/>
  <c r="BO6806" i="4"/>
  <c r="BO6807" i="4"/>
  <c r="BO6808" i="4"/>
  <c r="BO6809" i="4"/>
  <c r="BO6810" i="4"/>
  <c r="BO6811" i="4"/>
  <c r="BO6812" i="4"/>
  <c r="BO6813" i="4"/>
  <c r="BO6814" i="4"/>
  <c r="BO6815" i="4"/>
  <c r="BO6816" i="4"/>
  <c r="BO6817" i="4"/>
  <c r="BO6818" i="4"/>
  <c r="BO6819" i="4"/>
  <c r="BO6820" i="4"/>
  <c r="BO6821" i="4"/>
  <c r="BO6822" i="4"/>
  <c r="BO6823" i="4"/>
  <c r="BO6824" i="4"/>
  <c r="BO6825" i="4"/>
  <c r="BO6826" i="4"/>
  <c r="BO6827" i="4"/>
  <c r="BO6828" i="4"/>
  <c r="BO6829" i="4"/>
  <c r="BO6830" i="4"/>
  <c r="BO6831" i="4"/>
  <c r="BO6832" i="4"/>
  <c r="BO6833" i="4"/>
  <c r="BO6834" i="4"/>
  <c r="BO6835" i="4"/>
  <c r="BO6836" i="4"/>
  <c r="BO6837" i="4"/>
  <c r="BO6838" i="4"/>
  <c r="BO6839" i="4"/>
  <c r="BO6840" i="4"/>
  <c r="BO6841" i="4"/>
  <c r="BO6842" i="4"/>
  <c r="BO6843" i="4"/>
  <c r="BO6844" i="4"/>
  <c r="BO6845" i="4"/>
  <c r="BO6846" i="4"/>
  <c r="BO6847" i="4"/>
  <c r="BO6848" i="4"/>
  <c r="BO6849" i="4"/>
  <c r="BO6850" i="4"/>
  <c r="BO6851" i="4"/>
  <c r="BO6852" i="4"/>
  <c r="BO6853" i="4"/>
  <c r="BO6854" i="4"/>
  <c r="BO6855" i="4"/>
  <c r="BO6856" i="4"/>
  <c r="BO6857" i="4"/>
  <c r="BO6858" i="4"/>
  <c r="BO6859" i="4"/>
  <c r="BO6860" i="4"/>
  <c r="BO6861" i="4"/>
  <c r="BO6862" i="4"/>
  <c r="BO6863" i="4"/>
  <c r="BO6864" i="4"/>
  <c r="BO6865" i="4"/>
  <c r="BO6866" i="4"/>
  <c r="BO6867" i="4"/>
  <c r="BO6868" i="4"/>
  <c r="BO6869" i="4"/>
  <c r="BO6870" i="4"/>
  <c r="BO6871" i="4"/>
  <c r="BO6872" i="4"/>
  <c r="BO6873" i="4"/>
  <c r="BO6874" i="4"/>
  <c r="BO6875" i="4"/>
  <c r="BO6876" i="4"/>
  <c r="BO6877" i="4"/>
  <c r="BO6878" i="4"/>
  <c r="BO6879" i="4"/>
  <c r="BO6880" i="4"/>
  <c r="BO6881" i="4"/>
  <c r="BO6882" i="4"/>
  <c r="BO6883" i="4"/>
  <c r="BO6884" i="4"/>
  <c r="BO6885" i="4"/>
  <c r="BO6886" i="4"/>
  <c r="BO6887" i="4"/>
  <c r="BO6888" i="4"/>
  <c r="BO6889" i="4"/>
  <c r="BO6890" i="4"/>
  <c r="BO6891" i="4"/>
  <c r="BO6892" i="4"/>
  <c r="BO6893" i="4"/>
  <c r="BO6894" i="4"/>
  <c r="BO6895" i="4"/>
  <c r="BO6896" i="4"/>
  <c r="BO6897" i="4"/>
  <c r="BO6898" i="4"/>
  <c r="BO6899" i="4"/>
  <c r="BO6900" i="4"/>
  <c r="BO6901" i="4"/>
  <c r="BO6902" i="4"/>
  <c r="BO6903" i="4"/>
  <c r="BO6904" i="4"/>
  <c r="BO6905" i="4"/>
  <c r="BO6906" i="4"/>
  <c r="BO6907" i="4"/>
  <c r="BO6908" i="4"/>
  <c r="BO6909" i="4"/>
  <c r="BO6910" i="4"/>
  <c r="BO6911" i="4"/>
  <c r="BO6912" i="4"/>
  <c r="BO6913" i="4"/>
  <c r="BO6914" i="4"/>
  <c r="BO6915" i="4"/>
  <c r="BO6916" i="4"/>
  <c r="BO6917" i="4"/>
  <c r="BO6918" i="4"/>
  <c r="BO6919" i="4"/>
  <c r="BO6920" i="4"/>
  <c r="BO6921" i="4"/>
  <c r="BO6922" i="4"/>
  <c r="BO6923" i="4"/>
  <c r="BO6924" i="4"/>
  <c r="BO6925" i="4"/>
  <c r="BO6926" i="4"/>
  <c r="BO6927" i="4"/>
  <c r="BO6928" i="4"/>
  <c r="BO6929" i="4"/>
  <c r="BO6930" i="4"/>
  <c r="BO6931" i="4"/>
  <c r="BO6932" i="4"/>
  <c r="BO6933" i="4"/>
  <c r="BO6934" i="4"/>
  <c r="BO6935" i="4"/>
  <c r="BO6936" i="4"/>
  <c r="BO6937" i="4"/>
  <c r="BO6938" i="4"/>
  <c r="BO6939" i="4"/>
  <c r="BO6940" i="4"/>
  <c r="BO6941" i="4"/>
  <c r="BO6942" i="4"/>
  <c r="BO6943" i="4"/>
  <c r="BO6944" i="4"/>
  <c r="BO6945" i="4"/>
  <c r="BO6946" i="4"/>
  <c r="BO6947" i="4"/>
  <c r="BO6948" i="4"/>
  <c r="BO6949" i="4"/>
  <c r="BO6950" i="4"/>
  <c r="BO6951" i="4"/>
  <c r="BO6952" i="4"/>
  <c r="BO6953" i="4"/>
  <c r="BO6954" i="4"/>
  <c r="BO6955" i="4"/>
  <c r="BO6956" i="4"/>
  <c r="BO6957" i="4"/>
  <c r="BO6958" i="4"/>
  <c r="BO6959" i="4"/>
  <c r="BO6960" i="4"/>
  <c r="BO6961" i="4"/>
  <c r="BO6962" i="4"/>
  <c r="BO6963" i="4"/>
  <c r="BO6964" i="4"/>
  <c r="BO6965" i="4"/>
  <c r="BO6966" i="4"/>
  <c r="BO6967" i="4"/>
  <c r="BO6968" i="4"/>
  <c r="BO6969" i="4"/>
  <c r="BO6970" i="4"/>
  <c r="BO6971" i="4"/>
  <c r="BO6972" i="4"/>
  <c r="BO6973" i="4"/>
  <c r="BO6974" i="4"/>
  <c r="BO6975" i="4"/>
  <c r="BO6976" i="4"/>
  <c r="BO6977" i="4"/>
  <c r="BO6978" i="4"/>
  <c r="BO6979" i="4"/>
  <c r="BO6980" i="4"/>
  <c r="BO6981" i="4"/>
  <c r="BO6982" i="4"/>
  <c r="BO6983" i="4"/>
  <c r="BO6984" i="4"/>
  <c r="BO6985" i="4"/>
  <c r="BO6986" i="4"/>
  <c r="BO6987" i="4"/>
  <c r="BO6988" i="4"/>
  <c r="BO6989" i="4"/>
  <c r="BO6990" i="4"/>
  <c r="BO6991" i="4"/>
  <c r="BO6992" i="4"/>
  <c r="BO6993" i="4"/>
  <c r="BO6994" i="4"/>
  <c r="BO6995" i="4"/>
  <c r="BO6996" i="4"/>
  <c r="BO6997" i="4"/>
  <c r="BO6998" i="4"/>
  <c r="BO6999" i="4"/>
  <c r="BO7000" i="4"/>
  <c r="BO7001" i="4"/>
  <c r="BO7002" i="4"/>
  <c r="BO7003" i="4"/>
  <c r="BO7004" i="4"/>
  <c r="BO7005" i="4"/>
  <c r="BO7006" i="4"/>
  <c r="BO7007" i="4"/>
  <c r="BO7008" i="4"/>
  <c r="BO7009" i="4"/>
  <c r="BO7010" i="4"/>
  <c r="BO7011" i="4"/>
  <c r="BO7012" i="4"/>
  <c r="BO7013" i="4"/>
  <c r="BO7014" i="4"/>
  <c r="BO7015" i="4"/>
  <c r="BO7016" i="4"/>
  <c r="BO7017" i="4"/>
  <c r="BO7018" i="4"/>
  <c r="BO7019" i="4"/>
  <c r="BO7020" i="4"/>
  <c r="BO7021" i="4"/>
  <c r="BO7022" i="4"/>
  <c r="BO7023" i="4"/>
  <c r="BO7024" i="4"/>
  <c r="BO7025" i="4"/>
  <c r="BO7026" i="4"/>
  <c r="BO7027" i="4"/>
  <c r="BO7028" i="4"/>
  <c r="BO7029" i="4"/>
  <c r="BO7030" i="4"/>
  <c r="BO7031" i="4"/>
  <c r="BO7032" i="4"/>
  <c r="BO7033" i="4"/>
  <c r="BO7034" i="4"/>
  <c r="BO7035" i="4"/>
  <c r="BO7036" i="4"/>
  <c r="BO7037" i="4"/>
  <c r="BO7038" i="4"/>
  <c r="BO7039" i="4"/>
  <c r="BO7040" i="4"/>
  <c r="BO7041" i="4"/>
  <c r="BO7042" i="4"/>
  <c r="BO7043" i="4"/>
  <c r="BO7044" i="4"/>
  <c r="BO7045" i="4"/>
  <c r="BO7046" i="4"/>
  <c r="BO7047" i="4"/>
  <c r="BO7048" i="4"/>
  <c r="BO7049" i="4"/>
  <c r="BO7050" i="4"/>
  <c r="BO7051" i="4"/>
  <c r="BO7052" i="4"/>
  <c r="BO7053" i="4"/>
  <c r="BO7054" i="4"/>
  <c r="BO7055" i="4"/>
  <c r="BO7056" i="4"/>
  <c r="BO7057" i="4"/>
  <c r="BO7058" i="4"/>
  <c r="BO7059" i="4"/>
  <c r="BO7060" i="4"/>
  <c r="BO7061" i="4"/>
  <c r="BO7062" i="4"/>
  <c r="BO7063" i="4"/>
  <c r="BO7064" i="4"/>
  <c r="BO7065" i="4"/>
  <c r="BO7066" i="4"/>
  <c r="BO7067" i="4"/>
  <c r="BO7068" i="4"/>
  <c r="BO7069" i="4"/>
  <c r="BO7070" i="4"/>
  <c r="BO7071" i="4"/>
  <c r="BO7072" i="4"/>
  <c r="BO7073" i="4"/>
  <c r="BO7074" i="4"/>
  <c r="BO7075" i="4"/>
  <c r="BO7076" i="4"/>
  <c r="BO7077" i="4"/>
  <c r="BO7078" i="4"/>
  <c r="BO7079" i="4"/>
  <c r="BO7080" i="4"/>
  <c r="BO7081" i="4"/>
  <c r="BO7082" i="4"/>
  <c r="BO7083" i="4"/>
  <c r="BO7084" i="4"/>
  <c r="BO7085" i="4"/>
  <c r="BO7086" i="4"/>
  <c r="BO7087" i="4"/>
  <c r="BO7088" i="4"/>
  <c r="BO7089" i="4"/>
  <c r="BO7090" i="4"/>
  <c r="BO7091" i="4"/>
  <c r="BO7092" i="4"/>
  <c r="BO7093" i="4"/>
  <c r="BO7094" i="4"/>
  <c r="BO7095" i="4"/>
  <c r="BO7096" i="4"/>
  <c r="BO7097" i="4"/>
  <c r="BO7098" i="4"/>
  <c r="BO7099" i="4"/>
  <c r="BO7100" i="4"/>
  <c r="BO7101" i="4"/>
  <c r="BO7102" i="4"/>
  <c r="BO7103" i="4"/>
  <c r="BO7104" i="4"/>
  <c r="BO7105" i="4"/>
  <c r="BO7106" i="4"/>
  <c r="BO7107" i="4"/>
  <c r="BO7108" i="4"/>
  <c r="BO7109" i="4"/>
  <c r="BO7110" i="4"/>
  <c r="BO7111" i="4"/>
  <c r="BO7112" i="4"/>
  <c r="BO7113" i="4"/>
  <c r="BO7114" i="4"/>
  <c r="BO7115" i="4"/>
  <c r="BO7116" i="4"/>
  <c r="BO7117" i="4"/>
  <c r="BO7118" i="4"/>
  <c r="BO7119" i="4"/>
  <c r="BO7120" i="4"/>
  <c r="BO7121" i="4"/>
  <c r="BO7122" i="4"/>
  <c r="BO7123" i="4"/>
  <c r="BO7124" i="4"/>
  <c r="BO7125" i="4"/>
  <c r="BO7126" i="4"/>
  <c r="BO7127" i="4"/>
  <c r="BO7128" i="4"/>
  <c r="BO7129" i="4"/>
  <c r="BO7130" i="4"/>
  <c r="BO7131" i="4"/>
  <c r="BO7132" i="4"/>
  <c r="BO7133" i="4"/>
  <c r="BO7134" i="4"/>
  <c r="BO7135" i="4"/>
  <c r="BO7136" i="4"/>
  <c r="BO7137" i="4"/>
  <c r="BO7138" i="4"/>
  <c r="BO7139" i="4"/>
  <c r="BO7140" i="4"/>
  <c r="BO7141" i="4"/>
  <c r="BO7142" i="4"/>
  <c r="BO7143" i="4"/>
  <c r="BO7144" i="4"/>
  <c r="BO7145" i="4"/>
  <c r="BO7146" i="4"/>
  <c r="BO7147" i="4"/>
  <c r="BO7148" i="4"/>
  <c r="BO7149" i="4"/>
  <c r="BO7150" i="4"/>
  <c r="BO7151" i="4"/>
  <c r="BO7152" i="4"/>
  <c r="BO7153" i="4"/>
  <c r="BO7154" i="4"/>
  <c r="BO7155" i="4"/>
  <c r="BO7156" i="4"/>
  <c r="BO7157" i="4"/>
  <c r="BO7158" i="4"/>
  <c r="BO7159" i="4"/>
  <c r="BO7160" i="4"/>
  <c r="BO7161" i="4"/>
  <c r="BO7162" i="4"/>
  <c r="BO7163" i="4"/>
  <c r="BO7164" i="4"/>
  <c r="BO7165" i="4"/>
  <c r="BO7166" i="4"/>
  <c r="BO7167" i="4"/>
  <c r="BO7168" i="4"/>
  <c r="BO7169" i="4"/>
  <c r="BO7170" i="4"/>
  <c r="BO7171" i="4"/>
  <c r="BO7172" i="4"/>
  <c r="BO7173" i="4"/>
  <c r="BO7174" i="4"/>
  <c r="BO7175" i="4"/>
  <c r="BO7176" i="4"/>
  <c r="BO7177" i="4"/>
  <c r="BO7178" i="4"/>
  <c r="BO7179" i="4"/>
  <c r="BO7180" i="4"/>
  <c r="BO7181" i="4"/>
  <c r="BO7182" i="4"/>
  <c r="BO7183" i="4"/>
  <c r="BO7184" i="4"/>
  <c r="BO7185" i="4"/>
  <c r="BO7186" i="4"/>
  <c r="BO7187" i="4"/>
  <c r="BO7188" i="4"/>
  <c r="BO7189" i="4"/>
  <c r="BO7190" i="4"/>
  <c r="BO7191" i="4"/>
  <c r="BO7192" i="4"/>
  <c r="BO7193" i="4"/>
  <c r="BO7194" i="4"/>
  <c r="BO7195" i="4"/>
  <c r="BO7196" i="4"/>
  <c r="BO7197" i="4"/>
  <c r="BO7198" i="4"/>
  <c r="BO7199" i="4"/>
  <c r="BO7200" i="4"/>
  <c r="BO7201" i="4"/>
  <c r="BO7202" i="4"/>
  <c r="BO7203" i="4"/>
  <c r="BO7204" i="4"/>
  <c r="BO7205" i="4"/>
  <c r="BO7206" i="4"/>
  <c r="BO7207" i="4"/>
  <c r="BO7208" i="4"/>
  <c r="BO7209" i="4"/>
  <c r="BO7210" i="4"/>
  <c r="BO7211" i="4"/>
  <c r="BO7212" i="4"/>
  <c r="BO7213" i="4"/>
  <c r="BO7214" i="4"/>
  <c r="BO7215" i="4"/>
  <c r="BO7216" i="4"/>
  <c r="BO7217" i="4"/>
  <c r="BO7218" i="4"/>
  <c r="BO7219" i="4"/>
  <c r="BO7220" i="4"/>
  <c r="BO7221" i="4"/>
  <c r="BO7222" i="4"/>
  <c r="BO7223" i="4"/>
  <c r="BO7224" i="4"/>
  <c r="BO7225" i="4"/>
  <c r="BO7226" i="4"/>
  <c r="BO7227" i="4"/>
  <c r="BO7228" i="4"/>
  <c r="BO7229" i="4"/>
  <c r="BO7230" i="4"/>
  <c r="BO7231" i="4"/>
  <c r="BO7232" i="4"/>
  <c r="BO7233" i="4"/>
  <c r="BO7234" i="4"/>
  <c r="BO7235" i="4"/>
  <c r="BO7236" i="4"/>
  <c r="BO7237" i="4"/>
  <c r="BO7238" i="4"/>
  <c r="BO7239" i="4"/>
  <c r="BO7240" i="4"/>
  <c r="BO7241" i="4"/>
  <c r="BO7242" i="4"/>
  <c r="BO7243" i="4"/>
  <c r="BO7244" i="4"/>
  <c r="BO7245" i="4"/>
  <c r="BO7246" i="4"/>
  <c r="BO7247" i="4"/>
  <c r="BO7248" i="4"/>
  <c r="BO7249" i="4"/>
  <c r="BO7250" i="4"/>
  <c r="BO7251" i="4"/>
  <c r="BO7252" i="4"/>
  <c r="BO7253" i="4"/>
  <c r="BO7254" i="4"/>
  <c r="BO7255" i="4"/>
  <c r="BO7256" i="4"/>
  <c r="BO7257" i="4"/>
  <c r="BO7258" i="4"/>
  <c r="BO7259" i="4"/>
  <c r="BO7260" i="4"/>
  <c r="BO7261" i="4"/>
  <c r="BO7262" i="4"/>
  <c r="BO7263" i="4"/>
  <c r="BO7264" i="4"/>
  <c r="BO7265" i="4"/>
  <c r="BO7266" i="4"/>
  <c r="BO7267" i="4"/>
  <c r="BO7268" i="4"/>
  <c r="BO7269" i="4"/>
  <c r="BO7270" i="4"/>
  <c r="BO7271" i="4"/>
  <c r="BO7272" i="4"/>
  <c r="BO7273" i="4"/>
  <c r="BO7274" i="4"/>
  <c r="BO7275" i="4"/>
  <c r="BO7276" i="4"/>
  <c r="BO7277" i="4"/>
  <c r="BO7278" i="4"/>
  <c r="BO7279" i="4"/>
  <c r="BO7280" i="4"/>
  <c r="BO7281" i="4"/>
  <c r="BO7282" i="4"/>
  <c r="BO7283" i="4"/>
  <c r="BO7284" i="4"/>
  <c r="BO7285" i="4"/>
  <c r="BO7286" i="4"/>
  <c r="BO7287" i="4"/>
  <c r="BO7288" i="4"/>
  <c r="BO7289" i="4"/>
  <c r="BO7290" i="4"/>
  <c r="BO7291" i="4"/>
  <c r="BO7292" i="4"/>
  <c r="BO7293" i="4"/>
  <c r="BO7294" i="4"/>
  <c r="BO7295" i="4"/>
  <c r="BO7296" i="4"/>
  <c r="BO7297" i="4"/>
  <c r="BO7298" i="4"/>
  <c r="BO7299" i="4"/>
  <c r="BO7300" i="4"/>
  <c r="BO7301" i="4"/>
  <c r="BO7302" i="4"/>
  <c r="BO7303" i="4"/>
  <c r="BO7304" i="4"/>
  <c r="BO7305" i="4"/>
  <c r="BO7306" i="4"/>
  <c r="BO7307" i="4"/>
  <c r="BO7308" i="4"/>
  <c r="BO7309" i="4"/>
  <c r="BO7310" i="4"/>
  <c r="BO7311" i="4"/>
  <c r="BO7312" i="4"/>
  <c r="BO7313" i="4"/>
  <c r="BO7314" i="4"/>
  <c r="BO7315" i="4"/>
  <c r="BO7316" i="4"/>
  <c r="BO7317" i="4"/>
  <c r="BO7318" i="4"/>
  <c r="BO7319" i="4"/>
  <c r="BO7320" i="4"/>
  <c r="BO7321" i="4"/>
  <c r="BO7322" i="4"/>
  <c r="BO7323" i="4"/>
  <c r="BO7324" i="4"/>
  <c r="BO7325" i="4"/>
  <c r="BO7326" i="4"/>
  <c r="BO7327" i="4"/>
  <c r="BO7328" i="4"/>
  <c r="BO7329" i="4"/>
  <c r="BO7330" i="4"/>
  <c r="BO7331" i="4"/>
  <c r="BO7332" i="4"/>
  <c r="BO7333" i="4"/>
  <c r="BO7334" i="4"/>
  <c r="BO7335" i="4"/>
  <c r="BO7336" i="4"/>
  <c r="BO7337" i="4"/>
  <c r="BO7338" i="4"/>
  <c r="BO7339" i="4"/>
  <c r="BO7340" i="4"/>
  <c r="BO7341" i="4"/>
  <c r="BO7342" i="4"/>
  <c r="BO7343" i="4"/>
  <c r="BO7344" i="4"/>
  <c r="BO7345" i="4"/>
  <c r="BO7346" i="4"/>
  <c r="BO7347" i="4"/>
  <c r="BO7348" i="4"/>
  <c r="BO7349" i="4"/>
  <c r="BO7350" i="4"/>
  <c r="BO7351" i="4"/>
  <c r="BO7352" i="4"/>
  <c r="BO7353" i="4"/>
  <c r="BO7354" i="4"/>
  <c r="BO7355" i="4"/>
  <c r="BO7356" i="4"/>
  <c r="BO7357" i="4"/>
  <c r="BO7358" i="4"/>
  <c r="BO7359" i="4"/>
  <c r="BO7360" i="4"/>
  <c r="BO7361" i="4"/>
  <c r="BO7362" i="4"/>
  <c r="BO7363" i="4"/>
  <c r="BO7364" i="4"/>
  <c r="BO7365" i="4"/>
  <c r="BO7366" i="4"/>
  <c r="BO7367" i="4"/>
  <c r="BO7368" i="4"/>
  <c r="BO7369" i="4"/>
  <c r="BO7370" i="4"/>
  <c r="BO7371" i="4"/>
  <c r="BO7372" i="4"/>
  <c r="BO7373" i="4"/>
  <c r="BO7374" i="4"/>
  <c r="BO7375" i="4"/>
  <c r="BO7376" i="4"/>
  <c r="BO7377" i="4"/>
  <c r="BO7378" i="4"/>
  <c r="BO7379" i="4"/>
  <c r="BO7380" i="4"/>
  <c r="BO7381" i="4"/>
  <c r="BO7382" i="4"/>
  <c r="BO7383" i="4"/>
  <c r="BO7384" i="4"/>
  <c r="BO7385" i="4"/>
  <c r="BO7386" i="4"/>
  <c r="BO7387" i="4"/>
  <c r="BO7388" i="4"/>
  <c r="BO7389" i="4"/>
  <c r="BO7390" i="4"/>
  <c r="BO7391" i="4"/>
  <c r="BO7392" i="4"/>
  <c r="BO7393" i="4"/>
  <c r="BO7394" i="4"/>
  <c r="BO7395" i="4"/>
  <c r="BO7396" i="4"/>
  <c r="BO7397" i="4"/>
  <c r="BO7398" i="4"/>
  <c r="BO7399" i="4"/>
  <c r="BO7400" i="4"/>
  <c r="BO7401" i="4"/>
  <c r="BO7402" i="4"/>
  <c r="BO7403" i="4"/>
  <c r="BO7404" i="4"/>
  <c r="BO7405" i="4"/>
  <c r="BO7406" i="4"/>
  <c r="BO7407" i="4"/>
  <c r="BO7408" i="4"/>
  <c r="BO7409" i="4"/>
  <c r="BO7410" i="4"/>
  <c r="BO7411" i="4"/>
  <c r="BO7412" i="4"/>
  <c r="BO7413" i="4"/>
  <c r="BO7414" i="4"/>
  <c r="BO7415" i="4"/>
  <c r="BO7416" i="4"/>
  <c r="BO7417" i="4"/>
  <c r="BO7418" i="4"/>
  <c r="BO7419" i="4"/>
  <c r="BO7420" i="4"/>
  <c r="BO7421" i="4"/>
  <c r="BO7422" i="4"/>
  <c r="BO7423" i="4"/>
  <c r="BO7424" i="4"/>
  <c r="BO7425" i="4"/>
  <c r="BO7426" i="4"/>
  <c r="BO7427" i="4"/>
  <c r="BO7428" i="4"/>
  <c r="BO7429" i="4"/>
  <c r="BO7430" i="4"/>
  <c r="BO7431" i="4"/>
  <c r="BO7432" i="4"/>
  <c r="BO7433" i="4"/>
  <c r="BO7434" i="4"/>
  <c r="BO7435" i="4"/>
  <c r="BO7436" i="4"/>
  <c r="BO7437" i="4"/>
  <c r="BO7438" i="4"/>
  <c r="BO7439" i="4"/>
  <c r="BO7440" i="4"/>
  <c r="BO7441" i="4"/>
  <c r="BO7442" i="4"/>
  <c r="BO7443" i="4"/>
  <c r="BO7444" i="4"/>
  <c r="BO7445" i="4"/>
  <c r="BO7446" i="4"/>
  <c r="BO7447" i="4"/>
  <c r="BO7448" i="4"/>
  <c r="BO7449" i="4"/>
  <c r="BO7450" i="4"/>
  <c r="BO7451" i="4"/>
  <c r="BO7452" i="4"/>
  <c r="BO7453" i="4"/>
  <c r="BO7454" i="4"/>
  <c r="BO7455" i="4"/>
  <c r="BO7456" i="4"/>
  <c r="BO7457" i="4"/>
  <c r="BO7458" i="4"/>
  <c r="BO7459" i="4"/>
  <c r="BO7460" i="4"/>
  <c r="BO7461" i="4"/>
  <c r="BO7462" i="4"/>
  <c r="BO7463" i="4"/>
  <c r="BO7464" i="4"/>
  <c r="BO7465" i="4"/>
  <c r="BO7466" i="4"/>
  <c r="BO7467" i="4"/>
  <c r="BO7468" i="4"/>
  <c r="BO7469" i="4"/>
  <c r="BO7470" i="4"/>
  <c r="BO7471" i="4"/>
  <c r="BO7472" i="4"/>
  <c r="BO7473" i="4"/>
  <c r="BO7474" i="4"/>
  <c r="BO7475" i="4"/>
  <c r="BO7476" i="4"/>
  <c r="BO7477" i="4"/>
  <c r="BO7478" i="4"/>
  <c r="BO7479" i="4"/>
  <c r="BO7480" i="4"/>
  <c r="BO7481" i="4"/>
  <c r="BO7482" i="4"/>
  <c r="BO7483" i="4"/>
  <c r="BO7484" i="4"/>
  <c r="BO7485" i="4"/>
  <c r="BO7486" i="4"/>
  <c r="BO7487" i="4"/>
  <c r="BO7488" i="4"/>
  <c r="BO7489" i="4"/>
  <c r="BO7490" i="4"/>
  <c r="BO7491" i="4"/>
  <c r="BO7492" i="4"/>
  <c r="BO7493" i="4"/>
  <c r="BO7494" i="4"/>
  <c r="BO7495" i="4"/>
  <c r="BO7496" i="4"/>
  <c r="BO7497" i="4"/>
  <c r="BO7498" i="4"/>
  <c r="BO7499" i="4"/>
  <c r="BO7500" i="4"/>
  <c r="BO7501" i="4"/>
  <c r="BO7502" i="4"/>
  <c r="BO7503" i="4"/>
  <c r="BO7504" i="4"/>
  <c r="BO7505" i="4"/>
  <c r="BO7506" i="4"/>
  <c r="BO7507" i="4"/>
  <c r="BO7508" i="4"/>
  <c r="BO7509" i="4"/>
  <c r="BO7510" i="4"/>
  <c r="BO7511" i="4"/>
  <c r="BO7512" i="4"/>
  <c r="BO7513" i="4"/>
  <c r="BO7514" i="4"/>
  <c r="BO7515" i="4"/>
  <c r="BO7516" i="4"/>
  <c r="BO7517" i="4"/>
  <c r="BO7518" i="4"/>
  <c r="BO7519" i="4"/>
  <c r="BO7520" i="4"/>
  <c r="BO7521" i="4"/>
  <c r="BO7522" i="4"/>
  <c r="BO7523" i="4"/>
  <c r="BO7524" i="4"/>
  <c r="BO7525" i="4"/>
  <c r="BO7526" i="4"/>
  <c r="BO7527" i="4"/>
  <c r="BO7528" i="4"/>
  <c r="BO7529" i="4"/>
  <c r="BO7530" i="4"/>
  <c r="BO7531" i="4"/>
  <c r="BO7532" i="4"/>
  <c r="BO7533" i="4"/>
  <c r="BO7534" i="4"/>
  <c r="BO7535" i="4"/>
  <c r="BO7536" i="4"/>
  <c r="BO7537" i="4"/>
  <c r="BO7538" i="4"/>
  <c r="BO7539" i="4"/>
  <c r="BO7540" i="4"/>
  <c r="BO7541" i="4"/>
  <c r="BO7542" i="4"/>
  <c r="BO7543" i="4"/>
  <c r="BO7544" i="4"/>
  <c r="BO7545" i="4"/>
  <c r="BO7546" i="4"/>
  <c r="BO7547" i="4"/>
  <c r="BO7548" i="4"/>
  <c r="BO7549" i="4"/>
  <c r="BO7550" i="4"/>
  <c r="BO7551" i="4"/>
  <c r="BO7552" i="4"/>
  <c r="BO7553" i="4"/>
  <c r="BO7554" i="4"/>
  <c r="BO7555" i="4"/>
  <c r="BO7556" i="4"/>
  <c r="BO7557" i="4"/>
  <c r="BO7558" i="4"/>
  <c r="BO7559" i="4"/>
  <c r="BO7560" i="4"/>
  <c r="BO7561" i="4"/>
  <c r="BO7562" i="4"/>
  <c r="BO7563" i="4"/>
  <c r="BO7564" i="4"/>
  <c r="BO7565" i="4"/>
  <c r="BO7566" i="4"/>
  <c r="BO7567" i="4"/>
  <c r="BO7568" i="4"/>
  <c r="BO7569" i="4"/>
  <c r="BO7570" i="4"/>
  <c r="BO7571" i="4"/>
  <c r="BO7572" i="4"/>
  <c r="BO7573" i="4"/>
  <c r="BO7574" i="4"/>
  <c r="BO7575" i="4"/>
  <c r="BO7576" i="4"/>
  <c r="BO7577" i="4"/>
  <c r="BO7578" i="4"/>
  <c r="BO7579" i="4"/>
  <c r="BO7580" i="4"/>
  <c r="BO7581" i="4"/>
  <c r="BO7582" i="4"/>
  <c r="BO7583" i="4"/>
  <c r="BO7584" i="4"/>
  <c r="BO7585" i="4"/>
  <c r="BO7586" i="4"/>
  <c r="BO7587" i="4"/>
  <c r="BO7588" i="4"/>
  <c r="BO7589" i="4"/>
  <c r="BO7590" i="4"/>
  <c r="BO7591" i="4"/>
  <c r="BO7592" i="4"/>
  <c r="BO7593" i="4"/>
  <c r="BO7594" i="4"/>
  <c r="BO7595" i="4"/>
  <c r="BO7596" i="4"/>
  <c r="BO7597" i="4"/>
  <c r="BO7598" i="4"/>
  <c r="BO7599" i="4"/>
  <c r="BO7600" i="4"/>
  <c r="BO7601" i="4"/>
  <c r="BO7602" i="4"/>
  <c r="BO7603" i="4"/>
  <c r="BO7604" i="4"/>
  <c r="BO7605" i="4"/>
  <c r="BO7606" i="4"/>
  <c r="BO7607" i="4"/>
  <c r="BO7608" i="4"/>
  <c r="BO7609" i="4"/>
  <c r="BO7610" i="4"/>
  <c r="BO7611" i="4"/>
  <c r="BO7612" i="4"/>
  <c r="BO7613" i="4"/>
  <c r="BO7614" i="4"/>
  <c r="BO7615" i="4"/>
  <c r="BO7616" i="4"/>
  <c r="BO7617" i="4"/>
  <c r="BO7618" i="4"/>
  <c r="BO7619" i="4"/>
  <c r="BO7620" i="4"/>
  <c r="BO7621" i="4"/>
  <c r="BO7622" i="4"/>
  <c r="BO7623" i="4"/>
  <c r="BO7624" i="4"/>
  <c r="BO7625" i="4"/>
  <c r="BO7626" i="4"/>
  <c r="BO7627" i="4"/>
  <c r="BO7628" i="4"/>
  <c r="BO7629" i="4"/>
  <c r="BO7630" i="4"/>
  <c r="BO7631" i="4"/>
  <c r="BO7632" i="4"/>
  <c r="BO7633" i="4"/>
  <c r="BO7634" i="4"/>
  <c r="BO7635" i="4"/>
  <c r="BO7636" i="4"/>
  <c r="BO7637" i="4"/>
  <c r="BO7638" i="4"/>
  <c r="BO7639" i="4"/>
  <c r="BO7640" i="4"/>
  <c r="BO7641" i="4"/>
  <c r="BO7642" i="4"/>
  <c r="BO7643" i="4"/>
  <c r="BO7644" i="4"/>
  <c r="BO7645" i="4"/>
  <c r="BO7646" i="4"/>
  <c r="BO7647" i="4"/>
  <c r="BO7648" i="4"/>
  <c r="BO7649" i="4"/>
  <c r="BO7650" i="4"/>
  <c r="BO7651" i="4"/>
  <c r="BO7652" i="4"/>
  <c r="BO7653" i="4"/>
  <c r="BO7654" i="4"/>
  <c r="BO7655" i="4"/>
  <c r="BO7656" i="4"/>
  <c r="BO7657" i="4"/>
  <c r="BO7658" i="4"/>
  <c r="BO7659" i="4"/>
  <c r="BO7660" i="4"/>
  <c r="BO7661" i="4"/>
  <c r="BO7662" i="4"/>
  <c r="BO7663" i="4"/>
  <c r="BO7664" i="4"/>
  <c r="BO7665" i="4"/>
  <c r="BO7666" i="4"/>
  <c r="BO7667" i="4"/>
  <c r="BO7668" i="4"/>
  <c r="BO7669" i="4"/>
  <c r="BO7670" i="4"/>
  <c r="BO7671" i="4"/>
  <c r="BO7672" i="4"/>
  <c r="BO7673" i="4"/>
  <c r="BO7674" i="4"/>
  <c r="BO7675" i="4"/>
  <c r="BO7676" i="4"/>
  <c r="BO7677" i="4"/>
  <c r="BO7678" i="4"/>
  <c r="BO7679" i="4"/>
  <c r="BO7680" i="4"/>
  <c r="BO7681" i="4"/>
  <c r="BO7682" i="4"/>
  <c r="BO7683" i="4"/>
  <c r="BO7684" i="4"/>
  <c r="BO7685" i="4"/>
  <c r="BO7686" i="4"/>
  <c r="BO7687" i="4"/>
  <c r="BO7688" i="4"/>
  <c r="BO7689" i="4"/>
  <c r="BO7690" i="4"/>
  <c r="BO7691" i="4"/>
  <c r="BO7692" i="4"/>
  <c r="BO7693" i="4"/>
  <c r="BO7694" i="4"/>
  <c r="BO7695" i="4"/>
  <c r="BO7696" i="4"/>
  <c r="BO7697" i="4"/>
  <c r="BO7698" i="4"/>
  <c r="BO7699" i="4"/>
  <c r="BO7700" i="4"/>
  <c r="BO7701" i="4"/>
  <c r="BO7702" i="4"/>
  <c r="BO7703" i="4"/>
  <c r="BO7704" i="4"/>
  <c r="BO7705" i="4"/>
  <c r="BO7706" i="4"/>
  <c r="BO7707" i="4"/>
  <c r="BO7708" i="4"/>
  <c r="BO7709" i="4"/>
  <c r="BO7710" i="4"/>
  <c r="BO7711" i="4"/>
  <c r="BO7712" i="4"/>
  <c r="BO7713" i="4"/>
  <c r="BO7714" i="4"/>
  <c r="BO7715" i="4"/>
  <c r="BO7716" i="4"/>
  <c r="BO7717" i="4"/>
  <c r="BO7718" i="4"/>
  <c r="BO7719" i="4"/>
  <c r="BO7720" i="4"/>
  <c r="BO7721" i="4"/>
  <c r="BO7722" i="4"/>
  <c r="BO7723" i="4"/>
  <c r="BO7724" i="4"/>
  <c r="BO7725" i="4"/>
  <c r="BO7726" i="4"/>
  <c r="BO7727" i="4"/>
  <c r="BO7728" i="4"/>
  <c r="BO7729" i="4"/>
  <c r="BO7730" i="4"/>
  <c r="BO7731" i="4"/>
  <c r="BO7732" i="4"/>
  <c r="BO7733" i="4"/>
  <c r="BO7734" i="4"/>
  <c r="BO7735" i="4"/>
  <c r="BO7736" i="4"/>
  <c r="BO7737" i="4"/>
  <c r="BO7738" i="4"/>
  <c r="BO7739" i="4"/>
  <c r="BO7740" i="4"/>
  <c r="BO7741" i="4"/>
  <c r="BO7742" i="4"/>
  <c r="BO7743" i="4"/>
  <c r="BO7744" i="4"/>
  <c r="BO7745" i="4"/>
  <c r="BO7746" i="4"/>
  <c r="BO7747" i="4"/>
  <c r="BO7748" i="4"/>
  <c r="BO7749" i="4"/>
  <c r="BO7750" i="4"/>
  <c r="BO7751" i="4"/>
  <c r="BO7752" i="4"/>
  <c r="BO7753" i="4"/>
  <c r="BO7754" i="4"/>
  <c r="BO7755" i="4"/>
  <c r="BO7756" i="4"/>
  <c r="BO7757" i="4"/>
  <c r="BO7758" i="4"/>
  <c r="BO7759" i="4"/>
  <c r="BO7760" i="4"/>
  <c r="BO7761" i="4"/>
  <c r="BO7762" i="4"/>
  <c r="BO7763" i="4"/>
  <c r="BO7764" i="4"/>
  <c r="BO7765" i="4"/>
  <c r="BO7766" i="4"/>
  <c r="BO7767" i="4"/>
  <c r="BO7768" i="4"/>
  <c r="BO7769" i="4"/>
  <c r="BO7770" i="4"/>
  <c r="BO7771" i="4"/>
  <c r="BO7772" i="4"/>
  <c r="BO7773" i="4"/>
  <c r="BO7774" i="4"/>
  <c r="BO7775" i="4"/>
  <c r="BO7776" i="4"/>
  <c r="BO7777" i="4"/>
  <c r="BO7778" i="4"/>
  <c r="BO7779" i="4"/>
  <c r="BO7780" i="4"/>
  <c r="BO7781" i="4"/>
  <c r="BO7782" i="4"/>
  <c r="BO7783" i="4"/>
  <c r="BO7784" i="4"/>
  <c r="BO7785" i="4"/>
  <c r="BO7786" i="4"/>
  <c r="BO7787" i="4"/>
  <c r="BO7788" i="4"/>
  <c r="BO7789" i="4"/>
  <c r="BO7790" i="4"/>
  <c r="BO7791" i="4"/>
  <c r="BO7792" i="4"/>
  <c r="BO7793" i="4"/>
  <c r="BO7794" i="4"/>
  <c r="BO7795" i="4"/>
  <c r="BO7796" i="4"/>
  <c r="BO7797" i="4"/>
  <c r="BO7798" i="4"/>
  <c r="BO7799" i="4"/>
  <c r="BO7800" i="4"/>
  <c r="BO7801" i="4"/>
  <c r="BO7802" i="4"/>
  <c r="BO7803" i="4"/>
  <c r="BO7804" i="4"/>
  <c r="BO7805" i="4"/>
  <c r="BO7806" i="4"/>
  <c r="BO7807" i="4"/>
  <c r="BO7808" i="4"/>
  <c r="BO7809" i="4"/>
  <c r="BO7810" i="4"/>
  <c r="BO7811" i="4"/>
  <c r="BO7812" i="4"/>
  <c r="BO7813" i="4"/>
  <c r="BO7814" i="4"/>
  <c r="BO7815" i="4"/>
  <c r="BO7816" i="4"/>
  <c r="BO7817" i="4"/>
  <c r="BO7818" i="4"/>
  <c r="BO7819" i="4"/>
  <c r="BO7820" i="4"/>
  <c r="BO7821" i="4"/>
  <c r="BO7822" i="4"/>
  <c r="BO7823" i="4"/>
  <c r="BO7824" i="4"/>
  <c r="BO7825" i="4"/>
  <c r="BO7826" i="4"/>
  <c r="BO7827" i="4"/>
  <c r="BO7828" i="4"/>
  <c r="BO7829" i="4"/>
  <c r="BO7830" i="4"/>
  <c r="BO7831" i="4"/>
  <c r="BO7832" i="4"/>
  <c r="BO7833" i="4"/>
  <c r="BO7834" i="4"/>
  <c r="BO7835" i="4"/>
  <c r="BO7836" i="4"/>
  <c r="BO7837" i="4"/>
  <c r="BO7838" i="4"/>
  <c r="BO7839" i="4"/>
  <c r="BO7840" i="4"/>
  <c r="BO7841" i="4"/>
  <c r="BO7842" i="4"/>
  <c r="BO7843" i="4"/>
  <c r="BO7844" i="4"/>
  <c r="BO7845" i="4"/>
  <c r="BO7846" i="4"/>
  <c r="BO7847" i="4"/>
  <c r="BO7848" i="4"/>
  <c r="BO7849" i="4"/>
  <c r="BO7850" i="4"/>
  <c r="BO7851" i="4"/>
  <c r="BO7852" i="4"/>
  <c r="BO7853" i="4"/>
  <c r="BO7854" i="4"/>
  <c r="BO7855" i="4"/>
  <c r="BO7856" i="4"/>
  <c r="BO7857" i="4"/>
  <c r="BO7858" i="4"/>
  <c r="BO7859" i="4"/>
  <c r="BO7860" i="4"/>
  <c r="BO7861" i="4"/>
  <c r="BO7862" i="4"/>
  <c r="BO7863" i="4"/>
  <c r="BO7864" i="4"/>
  <c r="BO7865" i="4"/>
  <c r="BO7866" i="4"/>
  <c r="BO7867" i="4"/>
  <c r="BO7868" i="4"/>
  <c r="BO7869" i="4"/>
  <c r="BO7870" i="4"/>
  <c r="BO7871" i="4"/>
  <c r="BO7872" i="4"/>
  <c r="BO7873" i="4"/>
  <c r="BO7874" i="4"/>
  <c r="BO7875" i="4"/>
  <c r="BO7876" i="4"/>
  <c r="BO7877" i="4"/>
  <c r="BO7878" i="4"/>
  <c r="BO7879" i="4"/>
  <c r="BO7880" i="4"/>
  <c r="BO7881" i="4"/>
  <c r="BO7882" i="4"/>
  <c r="BO7883" i="4"/>
  <c r="BO7884" i="4"/>
  <c r="BO7885" i="4"/>
  <c r="BO7886" i="4"/>
  <c r="BO7887" i="4"/>
  <c r="BO7888" i="4"/>
  <c r="BO7889" i="4"/>
  <c r="BO7890" i="4"/>
  <c r="BO7891" i="4"/>
  <c r="BO7892" i="4"/>
  <c r="BO7893" i="4"/>
  <c r="BO7894" i="4"/>
  <c r="BO7895" i="4"/>
  <c r="BO7896" i="4"/>
  <c r="BO7897" i="4"/>
  <c r="BO7898" i="4"/>
  <c r="BO7899" i="4"/>
  <c r="BO7900" i="4"/>
  <c r="BO7901" i="4"/>
  <c r="BO7902" i="4"/>
  <c r="BO7903" i="4"/>
  <c r="BO7904" i="4"/>
  <c r="BO7905" i="4"/>
  <c r="BO7906" i="4"/>
  <c r="BO7907" i="4"/>
  <c r="BO7908" i="4"/>
  <c r="BO7909" i="4"/>
  <c r="BO7910" i="4"/>
  <c r="BO7911" i="4"/>
  <c r="BO7912" i="4"/>
  <c r="BO7913" i="4"/>
  <c r="BO7914" i="4"/>
  <c r="BO7915" i="4"/>
  <c r="BO7916" i="4"/>
  <c r="BO7917" i="4"/>
  <c r="BO7918" i="4"/>
  <c r="BO7919" i="4"/>
  <c r="BO7920" i="4"/>
  <c r="BO7921" i="4"/>
  <c r="BO7922" i="4"/>
  <c r="BO7923" i="4"/>
  <c r="BO7924" i="4"/>
  <c r="BO7925" i="4"/>
  <c r="BO7926" i="4"/>
  <c r="BO7927" i="4"/>
  <c r="BO7928" i="4"/>
  <c r="BO7929" i="4"/>
  <c r="BO7930" i="4"/>
  <c r="BO7931" i="4"/>
  <c r="BO7932" i="4"/>
  <c r="BO7933" i="4"/>
  <c r="BO7934" i="4"/>
  <c r="BO7935" i="4"/>
  <c r="BO7936" i="4"/>
  <c r="BO7937" i="4"/>
  <c r="BO7938" i="4"/>
  <c r="BO7939" i="4"/>
  <c r="BO7940" i="4"/>
  <c r="BO7941" i="4"/>
  <c r="BO7942" i="4"/>
  <c r="BO7943" i="4"/>
  <c r="BO7944" i="4"/>
  <c r="BO7945" i="4"/>
  <c r="BO7946" i="4"/>
  <c r="BO7947" i="4"/>
  <c r="BO7948" i="4"/>
  <c r="BO7949" i="4"/>
  <c r="BO7950" i="4"/>
  <c r="BO7951" i="4"/>
  <c r="BO7952" i="4"/>
  <c r="BO7953" i="4"/>
  <c r="BO7954" i="4"/>
  <c r="BO7955" i="4"/>
  <c r="BO7956" i="4"/>
  <c r="BO7957" i="4"/>
  <c r="BO7958" i="4"/>
  <c r="BO7959" i="4"/>
  <c r="BO7960" i="4"/>
  <c r="BO7961" i="4"/>
  <c r="BO7962" i="4"/>
  <c r="BO7963" i="4"/>
  <c r="BO7964" i="4"/>
  <c r="BO7965" i="4"/>
  <c r="BO7966" i="4"/>
  <c r="BO7967" i="4"/>
  <c r="BO7968" i="4"/>
  <c r="BO7969" i="4"/>
  <c r="BO7970" i="4"/>
  <c r="BO7971" i="4"/>
  <c r="BO7972" i="4"/>
  <c r="BO7973" i="4"/>
  <c r="BO7974" i="4"/>
  <c r="BO7975" i="4"/>
  <c r="BO7976" i="4"/>
  <c r="BO7977" i="4"/>
  <c r="BO7978" i="4"/>
  <c r="BO7979" i="4"/>
  <c r="BO7980" i="4"/>
  <c r="BO7981" i="4"/>
  <c r="BO7982" i="4"/>
  <c r="BO7983" i="4"/>
  <c r="BO7984" i="4"/>
  <c r="BO7985" i="4"/>
  <c r="BO7986" i="4"/>
  <c r="BO7987" i="4"/>
  <c r="BO7988" i="4"/>
  <c r="BO7989" i="4"/>
  <c r="BO7990" i="4"/>
  <c r="BO7991" i="4"/>
  <c r="BO7992" i="4"/>
  <c r="BO7993" i="4"/>
  <c r="BO7994" i="4"/>
  <c r="BO7995" i="4"/>
  <c r="BO7996" i="4"/>
  <c r="BO7997" i="4"/>
  <c r="BO7998" i="4"/>
  <c r="BO7999" i="4"/>
  <c r="BO8000" i="4"/>
  <c r="BO8001" i="4"/>
  <c r="BO8002" i="4"/>
  <c r="BO8003" i="4"/>
  <c r="BO8004" i="4"/>
  <c r="BO8005" i="4"/>
  <c r="BO8006" i="4"/>
  <c r="BO8007" i="4"/>
  <c r="BO8008" i="4"/>
  <c r="BO8009" i="4"/>
  <c r="BO8010" i="4"/>
  <c r="BO8011" i="4"/>
  <c r="BO8012" i="4"/>
  <c r="BO8013" i="4"/>
  <c r="BO8014" i="4"/>
  <c r="BO8015" i="4"/>
  <c r="BO8016" i="4"/>
  <c r="BO8017" i="4"/>
  <c r="BO8018" i="4"/>
  <c r="BO8019" i="4"/>
  <c r="BO8020" i="4"/>
  <c r="BO8021" i="4"/>
  <c r="BO8022" i="4"/>
  <c r="BO8023" i="4"/>
  <c r="BO8024" i="4"/>
  <c r="BO8025" i="4"/>
  <c r="BO8026" i="4"/>
  <c r="BO8027" i="4"/>
  <c r="BO8028" i="4"/>
  <c r="BO8029" i="4"/>
  <c r="BO8030" i="4"/>
  <c r="BO8031" i="4"/>
  <c r="BO8032" i="4"/>
  <c r="BO8033" i="4"/>
  <c r="BO8034" i="4"/>
  <c r="BO8035" i="4"/>
  <c r="BO8036" i="4"/>
  <c r="BO8037" i="4"/>
  <c r="BO8038" i="4"/>
  <c r="BO8039" i="4"/>
  <c r="BO8040" i="4"/>
  <c r="BO8041" i="4"/>
  <c r="BO8042" i="4"/>
  <c r="BO8043" i="4"/>
  <c r="BO8044" i="4"/>
  <c r="BO8045" i="4"/>
  <c r="BO8046" i="4"/>
  <c r="BO8047" i="4"/>
  <c r="BO8048" i="4"/>
  <c r="BO8049" i="4"/>
  <c r="BO8050" i="4"/>
  <c r="BO8051" i="4"/>
  <c r="BO8052" i="4"/>
  <c r="BO8053" i="4"/>
  <c r="BO8054" i="4"/>
  <c r="BO8055" i="4"/>
  <c r="BO8056" i="4"/>
  <c r="BO8057" i="4"/>
  <c r="BO8058" i="4"/>
  <c r="BO8059" i="4"/>
  <c r="BO8060" i="4"/>
  <c r="BO8061" i="4"/>
  <c r="BO8062" i="4"/>
  <c r="BO8063" i="4"/>
  <c r="BO8064" i="4"/>
  <c r="BO8065" i="4"/>
  <c r="BO8066" i="4"/>
  <c r="BO8067" i="4"/>
  <c r="BO8068" i="4"/>
  <c r="BO8069" i="4"/>
  <c r="BO8070" i="4"/>
  <c r="BO8071" i="4"/>
  <c r="BO8072" i="4"/>
  <c r="BO8073" i="4"/>
  <c r="BO8074" i="4"/>
  <c r="BO8075" i="4"/>
  <c r="BO8076" i="4"/>
  <c r="BO8077" i="4"/>
  <c r="BO8078" i="4"/>
  <c r="BO8079" i="4"/>
  <c r="BO8080" i="4"/>
  <c r="BO8081" i="4"/>
  <c r="BO8082" i="4"/>
  <c r="BO8083" i="4"/>
  <c r="BO8084" i="4"/>
  <c r="BO8085" i="4"/>
  <c r="BO8086" i="4"/>
  <c r="BO8087" i="4"/>
  <c r="BO8088" i="4"/>
  <c r="BO8089" i="4"/>
  <c r="BO8090" i="4"/>
  <c r="BO8091" i="4"/>
  <c r="BO8092" i="4"/>
  <c r="BO8093" i="4"/>
  <c r="BO8094" i="4"/>
  <c r="BO8095" i="4"/>
  <c r="BO8096" i="4"/>
  <c r="BO8097" i="4"/>
  <c r="BO8098" i="4"/>
  <c r="BO8099" i="4"/>
  <c r="BO8100" i="4"/>
  <c r="BO8101" i="4"/>
  <c r="BO8102" i="4"/>
  <c r="BO8103" i="4"/>
  <c r="BO8104" i="4"/>
  <c r="BO8105" i="4"/>
  <c r="BO8106" i="4"/>
  <c r="BO8107" i="4"/>
  <c r="BO8108" i="4"/>
  <c r="BO8109" i="4"/>
  <c r="BO8110" i="4"/>
  <c r="BO8111" i="4"/>
  <c r="BO8112" i="4"/>
  <c r="BO8113" i="4"/>
  <c r="BO8114" i="4"/>
  <c r="BO8115" i="4"/>
  <c r="BO8116" i="4"/>
  <c r="BO8117" i="4"/>
  <c r="BO8118" i="4"/>
  <c r="BO8119" i="4"/>
  <c r="BO8120" i="4"/>
  <c r="BO8121" i="4"/>
  <c r="BO8122" i="4"/>
  <c r="BO8123" i="4"/>
  <c r="BO8124" i="4"/>
  <c r="BO8125" i="4"/>
  <c r="BO8126" i="4"/>
  <c r="BO8127" i="4"/>
  <c r="BO8128" i="4"/>
  <c r="BO8129" i="4"/>
  <c r="BO8130" i="4"/>
  <c r="BO8131" i="4"/>
  <c r="BO8132" i="4"/>
  <c r="BO8133" i="4"/>
  <c r="BO8134" i="4"/>
  <c r="BO8135" i="4"/>
  <c r="BO8136" i="4"/>
  <c r="BO8137" i="4"/>
  <c r="BO2" i="4"/>
  <c r="B1251"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22"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B418" i="21"/>
  <c r="B419" i="21"/>
  <c r="B420" i="21"/>
  <c r="B421" i="21"/>
  <c r="B422" i="21"/>
  <c r="B423" i="21"/>
  <c r="B424" i="21"/>
  <c r="B425" i="21"/>
  <c r="B426" i="21"/>
  <c r="B427" i="21"/>
  <c r="B428" i="21"/>
  <c r="B429" i="21"/>
  <c r="B430" i="21"/>
  <c r="B431" i="21"/>
  <c r="B432" i="21"/>
  <c r="B433" i="21"/>
  <c r="B434" i="21"/>
  <c r="B435" i="21"/>
  <c r="B436" i="21"/>
  <c r="B437" i="21"/>
  <c r="B438" i="21"/>
  <c r="B439" i="21"/>
  <c r="B440" i="21"/>
  <c r="B441" i="21"/>
  <c r="B442" i="21"/>
  <c r="B443" i="21"/>
  <c r="B444" i="21"/>
  <c r="B445" i="21"/>
  <c r="B446" i="21"/>
  <c r="B447" i="21"/>
  <c r="B448" i="21"/>
  <c r="B449" i="21"/>
  <c r="B450" i="21"/>
  <c r="B451" i="21"/>
  <c r="B452" i="21"/>
  <c r="B453" i="21"/>
  <c r="B454" i="21"/>
  <c r="B455" i="21"/>
  <c r="B456" i="21"/>
  <c r="B457" i="21"/>
  <c r="B458" i="21"/>
  <c r="B459" i="21"/>
  <c r="B460" i="21"/>
  <c r="B461" i="21"/>
  <c r="B462" i="21"/>
  <c r="B463" i="21"/>
  <c r="B464" i="21"/>
  <c r="B465" i="21"/>
  <c r="B466" i="21"/>
  <c r="B467" i="21"/>
  <c r="B468" i="21"/>
  <c r="B469" i="21"/>
  <c r="B470" i="21"/>
  <c r="B471" i="21"/>
  <c r="B472" i="21"/>
  <c r="B473" i="21"/>
  <c r="B474" i="21"/>
  <c r="B475" i="21"/>
  <c r="B476" i="21"/>
  <c r="B477" i="21"/>
  <c r="B478" i="21"/>
  <c r="B479" i="21"/>
  <c r="B480" i="21"/>
  <c r="B481" i="21"/>
  <c r="B482" i="21"/>
  <c r="B483" i="21"/>
  <c r="B484" i="21"/>
  <c r="B485" i="21"/>
  <c r="B486" i="21"/>
  <c r="B487" i="21"/>
  <c r="B488" i="21"/>
  <c r="B489" i="21"/>
  <c r="B490" i="21"/>
  <c r="B491" i="21"/>
  <c r="B492" i="21"/>
  <c r="B493" i="21"/>
  <c r="B494" i="21"/>
  <c r="B495" i="21"/>
  <c r="B496" i="21"/>
  <c r="B497" i="21"/>
  <c r="B498" i="21"/>
  <c r="B499" i="21"/>
  <c r="B500" i="21"/>
  <c r="B501" i="21"/>
  <c r="B502" i="21"/>
  <c r="B503" i="21"/>
  <c r="B504" i="21"/>
  <c r="B505" i="21"/>
  <c r="B506" i="21"/>
  <c r="B507" i="21"/>
  <c r="B508" i="21"/>
  <c r="B509" i="21"/>
  <c r="B510" i="21"/>
  <c r="B511" i="21"/>
  <c r="B512" i="21"/>
  <c r="B513" i="21"/>
  <c r="B514" i="21"/>
  <c r="B515" i="21"/>
  <c r="B516" i="21"/>
  <c r="B517" i="21"/>
  <c r="B518" i="21"/>
  <c r="B519" i="21"/>
  <c r="B520" i="21"/>
  <c r="B521" i="21"/>
  <c r="B522" i="21"/>
  <c r="B523" i="21"/>
  <c r="B524" i="21"/>
  <c r="B525" i="21"/>
  <c r="B526" i="21"/>
  <c r="B527" i="21"/>
  <c r="B528" i="21"/>
  <c r="B529" i="21"/>
  <c r="B530" i="21"/>
  <c r="B531" i="21"/>
  <c r="B532" i="21"/>
  <c r="B533" i="21"/>
  <c r="B534" i="21"/>
  <c r="B535" i="21"/>
  <c r="B536" i="21"/>
  <c r="B537" i="21"/>
  <c r="B538" i="21"/>
  <c r="B539" i="21"/>
  <c r="B540" i="21"/>
  <c r="B541" i="21"/>
  <c r="B542" i="21"/>
  <c r="B543" i="21"/>
  <c r="B544" i="21"/>
  <c r="B545" i="21"/>
  <c r="B546" i="21"/>
  <c r="B547" i="21"/>
  <c r="B548" i="21"/>
  <c r="B549" i="21"/>
  <c r="B550" i="21"/>
  <c r="B551" i="21"/>
  <c r="B552" i="21"/>
  <c r="B553" i="21"/>
  <c r="B554" i="21"/>
  <c r="B555" i="21"/>
  <c r="B556" i="21"/>
  <c r="B557" i="21"/>
  <c r="B558" i="21"/>
  <c r="B559" i="21"/>
  <c r="B560" i="21"/>
  <c r="B561" i="21"/>
  <c r="B562" i="21"/>
  <c r="B563" i="21"/>
  <c r="B564" i="21"/>
  <c r="B565" i="21"/>
  <c r="B566" i="21"/>
  <c r="B567" i="21"/>
  <c r="B568" i="21"/>
  <c r="B569" i="21"/>
  <c r="B570" i="21"/>
  <c r="B571" i="21"/>
  <c r="B572" i="21"/>
  <c r="B573" i="21"/>
  <c r="B574" i="21"/>
  <c r="B575" i="21"/>
  <c r="B576" i="21"/>
  <c r="B577" i="21"/>
  <c r="B578" i="21"/>
  <c r="B579" i="21"/>
  <c r="B580" i="21"/>
  <c r="B581" i="21"/>
  <c r="B582" i="21"/>
  <c r="B583" i="21"/>
  <c r="B584" i="21"/>
  <c r="B585" i="21"/>
  <c r="B586" i="21"/>
  <c r="B587" i="21"/>
  <c r="B588" i="21"/>
  <c r="B589" i="21"/>
  <c r="B590" i="21"/>
  <c r="B591" i="21"/>
  <c r="B592" i="21"/>
  <c r="B593" i="21"/>
  <c r="B594" i="21"/>
  <c r="B595" i="21"/>
  <c r="B596" i="21"/>
  <c r="B597" i="21"/>
  <c r="B598" i="21"/>
  <c r="B599" i="21"/>
  <c r="B600" i="21"/>
  <c r="B601" i="21"/>
  <c r="B602" i="21"/>
  <c r="B603" i="21"/>
  <c r="B604" i="21"/>
  <c r="B605" i="21"/>
  <c r="B606" i="21"/>
  <c r="B607" i="21"/>
  <c r="B608" i="21"/>
  <c r="B609" i="21"/>
  <c r="B610" i="21"/>
  <c r="B611" i="21"/>
  <c r="B612" i="21"/>
  <c r="B613" i="21"/>
  <c r="B614" i="21"/>
  <c r="B615" i="21"/>
  <c r="B616" i="21"/>
  <c r="B617" i="21"/>
  <c r="B618" i="21"/>
  <c r="B619" i="21"/>
  <c r="B620" i="21"/>
  <c r="B621" i="21"/>
  <c r="B622" i="21"/>
  <c r="B623" i="21"/>
  <c r="B624" i="21"/>
  <c r="B625" i="21"/>
  <c r="B626" i="21"/>
  <c r="B627" i="21"/>
  <c r="B628" i="21"/>
  <c r="B629" i="21"/>
  <c r="B630" i="21"/>
  <c r="B631" i="21"/>
  <c r="B632" i="21"/>
  <c r="B633" i="21"/>
  <c r="B634" i="21"/>
  <c r="B635" i="21"/>
  <c r="B636" i="21"/>
  <c r="B637" i="21"/>
  <c r="B638" i="21"/>
  <c r="B639" i="21"/>
  <c r="B640" i="21"/>
  <c r="B641" i="21"/>
  <c r="B642" i="21"/>
  <c r="B643" i="21"/>
  <c r="B644" i="21"/>
  <c r="B645" i="21"/>
  <c r="B646" i="21"/>
  <c r="B647" i="21"/>
  <c r="B648" i="21"/>
  <c r="B649" i="21"/>
  <c r="B650" i="21"/>
  <c r="B651" i="21"/>
  <c r="B652" i="21"/>
  <c r="B653" i="21"/>
  <c r="B654" i="21"/>
  <c r="B655" i="21"/>
  <c r="B656" i="21"/>
  <c r="B657" i="21"/>
  <c r="B658" i="21"/>
  <c r="B659" i="21"/>
  <c r="B660" i="21"/>
  <c r="B661" i="21"/>
  <c r="B662" i="21"/>
  <c r="B663" i="21"/>
  <c r="B664" i="21"/>
  <c r="B665" i="21"/>
  <c r="B666" i="21"/>
  <c r="B667" i="21"/>
  <c r="B668" i="21"/>
  <c r="B669" i="21"/>
  <c r="B670" i="21"/>
  <c r="B671" i="21"/>
  <c r="B672" i="21"/>
  <c r="B673" i="21"/>
  <c r="B674" i="21"/>
  <c r="B675" i="21"/>
  <c r="B676" i="21"/>
  <c r="B677" i="21"/>
  <c r="B678" i="21"/>
  <c r="B679" i="21"/>
  <c r="B680" i="21"/>
  <c r="B681" i="21"/>
  <c r="B682" i="21"/>
  <c r="B683" i="21"/>
  <c r="B684" i="21"/>
  <c r="B685" i="21"/>
  <c r="B686" i="21"/>
  <c r="B687" i="21"/>
  <c r="B688" i="21"/>
  <c r="B689" i="21"/>
  <c r="B690" i="21"/>
  <c r="B691" i="21"/>
  <c r="B692" i="21"/>
  <c r="B693" i="21"/>
  <c r="B694" i="21"/>
  <c r="B695" i="21"/>
  <c r="B696" i="21"/>
  <c r="B697" i="21"/>
  <c r="B698" i="21"/>
  <c r="B699" i="21"/>
  <c r="B700" i="21"/>
  <c r="B701" i="21"/>
  <c r="B702" i="21"/>
  <c r="B703" i="21"/>
  <c r="B704" i="21"/>
  <c r="B705" i="21"/>
  <c r="B706" i="21"/>
  <c r="B707" i="21"/>
  <c r="B708" i="21"/>
  <c r="B709" i="21"/>
  <c r="B710" i="21"/>
  <c r="B711" i="21"/>
  <c r="B712" i="21"/>
  <c r="B713" i="21"/>
  <c r="B714" i="21"/>
  <c r="B715" i="21"/>
  <c r="B716" i="21"/>
  <c r="B717" i="21"/>
  <c r="B718" i="21"/>
  <c r="B719" i="21"/>
  <c r="B720" i="21"/>
  <c r="B721" i="21"/>
  <c r="B722" i="21"/>
  <c r="B723" i="21"/>
  <c r="B724" i="21"/>
  <c r="B725" i="21"/>
  <c r="B726" i="21"/>
  <c r="B727" i="21"/>
  <c r="B728" i="21"/>
  <c r="B729" i="21"/>
  <c r="B730" i="21"/>
  <c r="B731" i="21"/>
  <c r="B732" i="21"/>
  <c r="B733" i="21"/>
  <c r="B734" i="21"/>
  <c r="B735" i="21"/>
  <c r="B736" i="21"/>
  <c r="B737" i="21"/>
  <c r="B738" i="21"/>
  <c r="B739" i="21"/>
  <c r="B740" i="21"/>
  <c r="B741" i="21"/>
  <c r="B742" i="21"/>
  <c r="B743" i="21"/>
  <c r="B744" i="21"/>
  <c r="B745" i="21"/>
  <c r="B746" i="21"/>
  <c r="B747" i="21"/>
  <c r="B748" i="21"/>
  <c r="B749" i="21"/>
  <c r="B750" i="21"/>
  <c r="B751" i="21"/>
  <c r="B752" i="21"/>
  <c r="B753" i="21"/>
  <c r="B754" i="21"/>
  <c r="B755" i="21"/>
  <c r="B756" i="21"/>
  <c r="B757" i="21"/>
  <c r="B758" i="21"/>
  <c r="B759" i="21"/>
  <c r="B760" i="21"/>
  <c r="B761" i="21"/>
  <c r="B762" i="21"/>
  <c r="B763" i="21"/>
  <c r="B764" i="21"/>
  <c r="B765" i="21"/>
  <c r="B766" i="21"/>
  <c r="B767" i="21"/>
  <c r="B768" i="21"/>
  <c r="B769" i="21"/>
  <c r="B770" i="21"/>
  <c r="B771" i="21"/>
  <c r="B772" i="21"/>
  <c r="B773" i="21"/>
  <c r="B774" i="21"/>
  <c r="B775" i="21"/>
  <c r="B776" i="21"/>
  <c r="B777" i="21"/>
  <c r="B778" i="21"/>
  <c r="B779" i="21"/>
  <c r="B780" i="21"/>
  <c r="B781" i="21"/>
  <c r="B782" i="21"/>
  <c r="B783" i="21"/>
  <c r="B784" i="21"/>
  <c r="B785" i="21"/>
  <c r="B786" i="21"/>
  <c r="B787" i="21"/>
  <c r="B788" i="21"/>
  <c r="B789" i="21"/>
  <c r="B790" i="21"/>
  <c r="B791" i="21"/>
  <c r="B792" i="21"/>
  <c r="B793" i="21"/>
  <c r="B794" i="21"/>
  <c r="B795" i="21"/>
  <c r="B796" i="21"/>
  <c r="B797" i="21"/>
  <c r="B798" i="21"/>
  <c r="B799" i="21"/>
  <c r="B800" i="21"/>
  <c r="B801" i="21"/>
  <c r="B802" i="21"/>
  <c r="B803" i="21"/>
  <c r="B804" i="21"/>
  <c r="B805" i="21"/>
  <c r="B806" i="21"/>
  <c r="B807" i="21"/>
  <c r="B808" i="21"/>
  <c r="B809" i="21"/>
  <c r="B810" i="21"/>
  <c r="B811" i="21"/>
  <c r="B812" i="21"/>
  <c r="B813" i="21"/>
  <c r="B814" i="21"/>
  <c r="B815" i="21"/>
  <c r="B816" i="21"/>
  <c r="B817" i="21"/>
  <c r="B818" i="21"/>
  <c r="B819" i="21"/>
  <c r="B820" i="21"/>
  <c r="B821" i="21"/>
  <c r="B822" i="21"/>
  <c r="B823" i="21"/>
  <c r="B824" i="21"/>
  <c r="B825" i="21"/>
  <c r="B826" i="21"/>
  <c r="B827" i="21"/>
  <c r="B828" i="21"/>
  <c r="B829" i="21"/>
  <c r="B830" i="21"/>
  <c r="B831" i="21"/>
  <c r="B832" i="21"/>
  <c r="B833" i="21"/>
  <c r="B834" i="21"/>
  <c r="B835" i="21"/>
  <c r="B836" i="21"/>
  <c r="B837" i="21"/>
  <c r="B838" i="21"/>
  <c r="B839" i="21"/>
  <c r="B840" i="21"/>
  <c r="B841" i="21"/>
  <c r="B842" i="21"/>
  <c r="B843" i="21"/>
  <c r="B844" i="21"/>
  <c r="B845" i="21"/>
  <c r="B846" i="21"/>
  <c r="B847" i="21"/>
  <c r="B848" i="21"/>
  <c r="B849" i="21"/>
  <c r="B850" i="21"/>
  <c r="B851" i="21"/>
  <c r="B852" i="21"/>
  <c r="B853" i="21"/>
  <c r="B854" i="21"/>
  <c r="B855" i="21"/>
  <c r="B856" i="21"/>
  <c r="B857" i="21"/>
  <c r="B858" i="21"/>
  <c r="B859" i="21"/>
  <c r="B860" i="21"/>
  <c r="B861" i="21"/>
  <c r="B862" i="21"/>
  <c r="B863" i="21"/>
  <c r="B864" i="21"/>
  <c r="B865" i="21"/>
  <c r="B866" i="21"/>
  <c r="B867" i="21"/>
  <c r="B868" i="21"/>
  <c r="B869" i="21"/>
  <c r="B870" i="21"/>
  <c r="B871" i="21"/>
  <c r="B872" i="21"/>
  <c r="B873" i="21"/>
  <c r="B874" i="21"/>
  <c r="B875" i="21"/>
  <c r="B876" i="21"/>
  <c r="B877" i="21"/>
  <c r="B878" i="21"/>
  <c r="B879" i="21"/>
  <c r="B880" i="21"/>
  <c r="B881" i="21"/>
  <c r="B882" i="21"/>
  <c r="B883" i="21"/>
  <c r="B884" i="21"/>
  <c r="B885" i="21"/>
  <c r="B886" i="21"/>
  <c r="B887" i="21"/>
  <c r="B888" i="21"/>
  <c r="B889" i="21"/>
  <c r="B890" i="21"/>
  <c r="B891" i="21"/>
  <c r="B892" i="21"/>
  <c r="B893" i="21"/>
  <c r="B894" i="21"/>
  <c r="B895" i="21"/>
  <c r="B896" i="21"/>
  <c r="B897" i="21"/>
  <c r="B898" i="21"/>
  <c r="B899" i="21"/>
  <c r="B900" i="21"/>
  <c r="B901" i="21"/>
  <c r="B902" i="21"/>
  <c r="B903" i="21"/>
  <c r="B904" i="21"/>
  <c r="B905" i="21"/>
  <c r="B906" i="21"/>
  <c r="B907" i="21"/>
  <c r="B908" i="21"/>
  <c r="B909" i="21"/>
  <c r="B910" i="21"/>
  <c r="B911" i="21"/>
  <c r="B912" i="21"/>
  <c r="B913" i="21"/>
  <c r="B914" i="21"/>
  <c r="B915" i="21"/>
  <c r="B916" i="21"/>
  <c r="B917" i="21"/>
  <c r="B918" i="21"/>
  <c r="B919" i="21"/>
  <c r="B920" i="21"/>
  <c r="B921" i="21"/>
  <c r="B922" i="21"/>
  <c r="B923" i="21"/>
  <c r="B924" i="21"/>
  <c r="B925" i="21"/>
  <c r="B926" i="21"/>
  <c r="B927" i="21"/>
  <c r="B928" i="21"/>
  <c r="B929" i="21"/>
  <c r="B930" i="21"/>
  <c r="B931" i="21"/>
  <c r="B932" i="21"/>
  <c r="B933" i="21"/>
  <c r="B934" i="21"/>
  <c r="B935" i="21"/>
  <c r="B936" i="21"/>
  <c r="B937" i="21"/>
  <c r="B938" i="21"/>
  <c r="B939" i="21"/>
  <c r="B940" i="21"/>
  <c r="B941" i="21"/>
  <c r="B942" i="21"/>
  <c r="B943" i="21"/>
  <c r="B944" i="21"/>
  <c r="B945" i="21"/>
  <c r="B946" i="21"/>
  <c r="B947" i="21"/>
  <c r="B948" i="21"/>
  <c r="B949" i="21"/>
  <c r="B950" i="21"/>
  <c r="B951" i="21"/>
  <c r="B952" i="21"/>
  <c r="B953" i="21"/>
  <c r="B954" i="21"/>
  <c r="B955" i="21"/>
  <c r="B956" i="21"/>
  <c r="B957" i="21"/>
  <c r="B958" i="21"/>
  <c r="B959" i="21"/>
  <c r="B960" i="21"/>
  <c r="B961" i="21"/>
  <c r="B962" i="21"/>
  <c r="B963" i="21"/>
  <c r="B964" i="21"/>
  <c r="B965" i="21"/>
  <c r="B966" i="21"/>
  <c r="B967" i="21"/>
  <c r="B968" i="21"/>
  <c r="B969" i="21"/>
  <c r="B970" i="21"/>
  <c r="B971" i="21"/>
  <c r="B972" i="21"/>
  <c r="B973" i="21"/>
  <c r="B974" i="21"/>
  <c r="B975" i="21"/>
  <c r="B976" i="21"/>
  <c r="B977" i="21"/>
  <c r="B978" i="21"/>
  <c r="B979" i="21"/>
  <c r="B980" i="21"/>
  <c r="B981" i="21"/>
  <c r="B982" i="21"/>
  <c r="B983" i="21"/>
  <c r="B984" i="21"/>
  <c r="B985" i="21"/>
  <c r="B986" i="21"/>
  <c r="B987" i="21"/>
  <c r="B988" i="21"/>
  <c r="B989" i="21"/>
  <c r="B990" i="21"/>
  <c r="B991" i="21"/>
  <c r="B992" i="21"/>
  <c r="B993" i="21"/>
  <c r="B994" i="21"/>
  <c r="B995" i="21"/>
  <c r="B996" i="21"/>
  <c r="B997" i="21"/>
  <c r="B998" i="21"/>
  <c r="B999" i="21"/>
  <c r="B1000" i="21"/>
  <c r="B1001" i="21"/>
  <c r="B1002" i="21"/>
  <c r="B1003" i="21"/>
  <c r="B1004" i="21"/>
  <c r="B1005" i="21"/>
  <c r="B1006" i="21"/>
  <c r="B1007" i="21"/>
  <c r="B1008" i="21"/>
  <c r="B1009" i="21"/>
  <c r="B1010" i="21"/>
  <c r="B1011" i="21"/>
  <c r="B1012" i="21"/>
  <c r="B1013" i="21"/>
  <c r="B1014" i="21"/>
  <c r="B1015" i="21"/>
  <c r="B1016" i="21"/>
  <c r="B1017" i="21"/>
  <c r="B1018" i="21"/>
  <c r="B1019" i="21"/>
  <c r="B1020" i="21"/>
  <c r="B1021" i="21"/>
  <c r="B1022" i="21"/>
  <c r="B1023" i="21"/>
  <c r="B1024" i="21"/>
  <c r="B1025" i="21"/>
  <c r="B1026" i="21"/>
  <c r="B1027" i="21"/>
  <c r="B1028" i="21"/>
  <c r="B1029" i="21"/>
  <c r="B1030" i="21"/>
  <c r="B1031" i="21"/>
  <c r="B1032" i="21"/>
  <c r="B1033" i="21"/>
  <c r="B1034" i="21"/>
  <c r="B1035" i="21"/>
  <c r="B1036" i="21"/>
  <c r="B1037" i="21"/>
  <c r="B1038" i="21"/>
  <c r="B1039" i="21"/>
  <c r="B1040" i="21"/>
  <c r="B1041" i="21"/>
  <c r="B1042" i="21"/>
  <c r="B1043" i="21"/>
  <c r="B1044" i="21"/>
  <c r="B1045" i="21"/>
  <c r="B1046" i="21"/>
  <c r="B1047" i="21"/>
  <c r="B1048" i="21"/>
  <c r="B1049" i="21"/>
  <c r="B1050" i="21"/>
  <c r="B1051" i="21"/>
  <c r="B1052" i="21"/>
  <c r="B1053" i="21"/>
  <c r="B1054" i="21"/>
  <c r="B1055" i="21"/>
  <c r="B1056" i="21"/>
  <c r="B1057" i="21"/>
  <c r="B1058" i="21"/>
  <c r="B1059" i="21"/>
  <c r="B1060" i="21"/>
  <c r="B1061" i="21"/>
  <c r="B1062" i="21"/>
  <c r="B1063" i="21"/>
  <c r="B1064" i="21"/>
  <c r="B1065" i="21"/>
  <c r="B1066" i="21"/>
  <c r="B1067" i="21"/>
  <c r="B1068" i="21"/>
  <c r="B1069" i="21"/>
  <c r="B1070" i="21"/>
  <c r="B1071" i="21"/>
  <c r="B1072" i="21"/>
  <c r="B1073" i="21"/>
  <c r="B1074" i="21"/>
  <c r="B1075" i="21"/>
  <c r="B1076" i="21"/>
  <c r="B1077" i="21"/>
  <c r="B1078" i="21"/>
  <c r="B1079" i="21"/>
  <c r="B1080" i="21"/>
  <c r="B1081" i="21"/>
  <c r="B1082" i="21"/>
  <c r="B1083" i="21"/>
  <c r="B1084" i="21"/>
  <c r="B1085" i="21"/>
  <c r="B1086" i="21"/>
  <c r="B1087" i="21"/>
  <c r="B1088" i="21"/>
  <c r="B1089" i="21"/>
  <c r="B1090" i="21"/>
  <c r="B1091" i="21"/>
  <c r="B1092" i="21"/>
  <c r="B1093" i="21"/>
  <c r="B1094" i="21"/>
  <c r="B1095" i="21"/>
  <c r="B1096" i="21"/>
  <c r="B1097" i="21"/>
  <c r="B1098" i="21"/>
  <c r="B1099" i="21"/>
  <c r="B1100" i="21"/>
  <c r="B1101" i="21"/>
  <c r="B1102" i="21"/>
  <c r="B1103" i="21"/>
  <c r="B1104" i="21"/>
  <c r="B1105" i="21"/>
  <c r="B1106" i="21"/>
  <c r="B1107" i="21"/>
  <c r="B1108" i="21"/>
  <c r="B1109" i="21"/>
  <c r="B1110" i="21"/>
  <c r="B1111" i="21"/>
  <c r="B1112" i="21"/>
  <c r="B1113" i="21"/>
  <c r="B1114" i="21"/>
  <c r="B1115" i="21"/>
  <c r="B1116" i="21"/>
  <c r="B1117" i="21"/>
  <c r="B1118" i="21"/>
  <c r="B1119" i="21"/>
  <c r="B1120" i="21"/>
  <c r="B1121" i="21"/>
  <c r="B1122" i="21"/>
  <c r="B1123" i="21"/>
  <c r="B1124" i="21"/>
  <c r="B1125" i="21"/>
  <c r="B1126" i="21"/>
  <c r="B1127" i="21"/>
  <c r="B1128" i="21"/>
  <c r="B1129" i="21"/>
  <c r="B1130" i="21"/>
  <c r="B1131" i="21"/>
  <c r="B1132" i="21"/>
  <c r="B1133" i="21"/>
  <c r="B1134" i="21"/>
  <c r="B1135" i="21"/>
  <c r="B1136" i="21"/>
  <c r="B1137" i="21"/>
  <c r="B1138" i="21"/>
  <c r="B1139" i="21"/>
  <c r="B1140" i="21"/>
  <c r="B1141" i="21"/>
  <c r="B1142" i="21"/>
  <c r="B1143" i="21"/>
  <c r="B1144" i="21"/>
  <c r="B1145" i="21"/>
  <c r="B1146" i="21"/>
  <c r="B1147" i="21"/>
  <c r="B1148" i="21"/>
  <c r="B1149" i="21"/>
  <c r="B1150" i="21"/>
  <c r="B1151" i="21"/>
  <c r="B1152" i="21"/>
  <c r="B1153" i="21"/>
  <c r="B1154" i="21"/>
  <c r="B1155" i="21"/>
  <c r="B1156" i="21"/>
  <c r="B1157" i="21"/>
  <c r="B1158" i="21"/>
  <c r="B1159" i="21"/>
  <c r="B1160" i="21"/>
  <c r="B1161" i="21"/>
  <c r="B1162" i="21"/>
  <c r="B1163" i="21"/>
  <c r="B1164" i="21"/>
  <c r="B1165" i="21"/>
  <c r="B1166" i="21"/>
  <c r="B1167" i="21"/>
  <c r="B1168" i="21"/>
  <c r="B1169" i="21"/>
  <c r="B1170" i="21"/>
  <c r="B1171" i="21"/>
  <c r="B1172" i="21"/>
  <c r="B1173" i="21"/>
  <c r="B1174" i="21"/>
  <c r="B1175" i="21"/>
  <c r="B1176" i="21"/>
  <c r="B1177" i="21"/>
  <c r="B1178" i="21"/>
  <c r="B1179" i="21"/>
  <c r="B1180" i="21"/>
  <c r="B1181" i="21"/>
  <c r="B1182" i="21"/>
  <c r="B1183" i="21"/>
  <c r="B1184" i="21"/>
  <c r="B1185" i="21"/>
  <c r="B1186" i="21"/>
  <c r="B1187" i="21"/>
  <c r="B1188" i="21"/>
  <c r="B1189" i="21"/>
  <c r="B1190" i="21"/>
  <c r="B1191" i="21"/>
  <c r="B1192" i="21"/>
  <c r="B1193" i="21"/>
  <c r="B1194" i="21"/>
  <c r="B1195" i="21"/>
  <c r="B1196" i="21"/>
  <c r="B1197" i="21"/>
  <c r="B1198" i="21"/>
  <c r="B1199" i="21"/>
  <c r="B1200" i="21"/>
  <c r="B1201" i="21"/>
  <c r="B1202" i="21"/>
  <c r="B1203" i="21"/>
  <c r="B1204" i="21"/>
  <c r="B1205" i="21"/>
  <c r="B1206" i="21"/>
  <c r="B1207" i="21"/>
  <c r="B1208" i="21"/>
  <c r="B1209" i="21"/>
  <c r="B1210" i="21"/>
  <c r="B1211" i="21"/>
  <c r="B1212" i="21"/>
  <c r="B1213" i="21"/>
  <c r="B1214" i="21"/>
  <c r="B1215" i="21"/>
  <c r="B1216" i="21"/>
  <c r="B1217" i="21"/>
  <c r="B1218" i="21"/>
  <c r="B1219" i="21"/>
  <c r="B1220" i="21"/>
  <c r="B1221" i="21"/>
  <c r="B1222" i="21"/>
  <c r="B1223" i="21"/>
  <c r="B1224" i="21"/>
  <c r="B1225" i="21"/>
  <c r="B1226" i="21"/>
  <c r="B1227" i="21"/>
  <c r="B1228" i="21"/>
  <c r="B1229" i="21"/>
  <c r="B1230" i="21"/>
  <c r="B1231" i="21"/>
  <c r="B1232" i="21"/>
  <c r="B1233" i="21"/>
  <c r="B1234" i="21"/>
  <c r="B1235" i="21"/>
  <c r="B1236" i="21"/>
  <c r="B1237" i="21"/>
  <c r="B1238" i="21"/>
  <c r="B1239" i="21"/>
  <c r="B1240" i="21"/>
  <c r="B1241" i="21"/>
  <c r="B1242" i="21"/>
  <c r="B1243" i="21"/>
  <c r="B1244" i="21"/>
  <c r="B1245" i="21"/>
  <c r="B1246" i="21"/>
  <c r="B1247" i="21"/>
  <c r="B1248" i="21"/>
  <c r="B1249" i="21"/>
  <c r="B1250" i="21"/>
  <c r="B1252" i="21"/>
  <c r="B1253" i="21"/>
  <c r="B2" i="21"/>
  <c r="E5" i="21" l="1"/>
  <c r="F5" i="21" s="1"/>
</calcChain>
</file>

<file path=xl/sharedStrings.xml><?xml version="1.0" encoding="utf-8"?>
<sst xmlns="http://schemas.openxmlformats.org/spreadsheetml/2006/main" count="126406" uniqueCount="6249">
  <si>
    <t>产品代码</t>
  </si>
  <si>
    <t>资产简称</t>
  </si>
  <si>
    <t>资产全称</t>
  </si>
  <si>
    <t>资产大类</t>
  </si>
  <si>
    <t>资产类型</t>
  </si>
  <si>
    <t>交易对手</t>
  </si>
  <si>
    <t>持有份数</t>
  </si>
  <si>
    <t>购买成本</t>
  </si>
  <si>
    <t>认可价值</t>
  </si>
  <si>
    <t>应收利息</t>
  </si>
  <si>
    <t>应收股利</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</si>
  <si>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</si>
  <si>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</si>
  <si>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</si>
  <si>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</si>
  <si>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</si>
  <si>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</si>
  <si>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</si>
  <si>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</si>
  <si>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</si>
  <si>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</si>
  <si>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</si>
  <si>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</si>
  <si>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</si>
  <si>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</si>
  <si>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</si>
  <si>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是否带有强制转换为普通股活减记条款</t>
  </si>
  <si>
    <t>发行机构类型</t>
  </si>
  <si>
    <t>发行银行类型</t>
  </si>
  <si>
    <t>是否达到资本充足率要求</t>
  </si>
  <si>
    <t>是否在公开市场交易</t>
  </si>
  <si>
    <t>投资对象性质</t>
  </si>
  <si>
    <t>减值前账面价值</t>
  </si>
  <si>
    <t>所在城市</t>
  </si>
  <si>
    <t>投资时间</t>
  </si>
  <si>
    <t>计量属性</t>
  </si>
  <si>
    <t>账面价值</t>
  </si>
  <si>
    <t>所在国家（地区）</t>
  </si>
  <si>
    <t>活期存款银行账户号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</si>
  <si>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</si>
  <si>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</si>
  <si>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</si>
  <si>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</si>
  <si>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</si>
  <si>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</si>
  <si>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</si>
  <si>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</si>
  <si>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</si>
  <si>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</si>
  <si>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</si>
  <si>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</si>
  <si>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</si>
  <si>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</si>
  <si>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</si>
  <si>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</si>
  <si>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</si>
  <si>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</si>
  <si>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21国债03</t>
  </si>
  <si>
    <t>政府债券</t>
  </si>
  <si>
    <t>国债</t>
  </si>
  <si>
    <t>中华人民共和国财政部</t>
  </si>
  <si>
    <t>华鑫9号</t>
  </si>
  <si>
    <t>华鑫证券鑫源9号单一资产管理计划</t>
  </si>
  <si>
    <t>B0007286</t>
  </si>
  <si>
    <t>组合类保险资管产品</t>
  </si>
  <si>
    <t>固定收益类保险资管产品</t>
  </si>
  <si>
    <t>华鑫证券有限责任公司</t>
  </si>
  <si>
    <t>国债无信用评级</t>
  </si>
  <si>
    <t>否</t>
  </si>
  <si>
    <t>21银开债</t>
  </si>
  <si>
    <t>2021年银川高新技术产业开发总公司企业债券</t>
  </si>
  <si>
    <t>企业债、公司债</t>
  </si>
  <si>
    <t>企业债</t>
  </si>
  <si>
    <t>银川高新技术产业开发有限责任公司</t>
  </si>
  <si>
    <t>AAA</t>
  </si>
  <si>
    <t>21桃源01</t>
  </si>
  <si>
    <t>2021年第一期桃源县城市建设投资开发有限公司公司债券</t>
  </si>
  <si>
    <t>桃源县城市建设投资开发有限公司</t>
  </si>
  <si>
    <t>21西秦债</t>
  </si>
  <si>
    <t>2021年陕西省西咸新区秦汉新城开发建设集团有限责任公司公司债券</t>
  </si>
  <si>
    <t>陕西省西咸新区秦汉新城开发建设集团有限责任公司</t>
  </si>
  <si>
    <t>21宁专02</t>
  </si>
  <si>
    <t>2021年宁乡经济技术开发区建设投资有限公司县城新型城镇化建设专项公司债券(品种二)</t>
  </si>
  <si>
    <t>宁乡经济技术开发区建设投资有限公司</t>
  </si>
  <si>
    <t>AA+</t>
  </si>
  <si>
    <t>21蓝海01</t>
  </si>
  <si>
    <t>2021年第一期威海市文登区蓝海投资开发有限公司公司债券</t>
  </si>
  <si>
    <t>威海市文登区蓝海投资开发有限公司</t>
  </si>
  <si>
    <t>21遂天01</t>
  </si>
  <si>
    <t>2021年遂宁市天泰实业有限责任公司城市停车场建设专项债券</t>
  </si>
  <si>
    <t>遂宁市天泰实业有限责任公司</t>
  </si>
  <si>
    <t>21镇公02</t>
  </si>
  <si>
    <t>镇江城市建设产业集团有限公司2021年公开发行公司债券(面向专业投资者)(第二期)(品种一)</t>
  </si>
  <si>
    <t>镇江城市建设产业集团有限公司</t>
  </si>
  <si>
    <t>21镇公03</t>
  </si>
  <si>
    <t>镇江城市建设产业集团有限公司2021年公开发行公司债券(面向专业投资者)(第二期)(品种二)</t>
  </si>
  <si>
    <t>21镇公04</t>
  </si>
  <si>
    <t>镇江城市建设产业集团有限公司2021年面向专业投资者公开发行公司债券(第三期)(品种一)</t>
  </si>
  <si>
    <t>21镇公05</t>
  </si>
  <si>
    <t>镇江城市建设产业集团有限公司2021年面向专业投资者公开发行公司债券(第三期)(品种二)</t>
  </si>
  <si>
    <t>21水发02</t>
  </si>
  <si>
    <t>水发集团有限公司2021年公开发行公司债券(第二期)</t>
  </si>
  <si>
    <t>水发集团有限公司</t>
  </si>
  <si>
    <t>21河北40</t>
  </si>
  <si>
    <t>2021年雄安新区建设专项债券(二期)-2021年河北省政府专项债券(二十九期)</t>
  </si>
  <si>
    <t>地方政府债</t>
  </si>
  <si>
    <t>河北省人民政府</t>
  </si>
  <si>
    <t>21龙江45</t>
  </si>
  <si>
    <t>2021年黑龙江省城乡发展专项债券(二十八期)-2021年黑龙江省政府专项债券(三十四期)</t>
  </si>
  <si>
    <t>黑龙江省人民政府</t>
  </si>
  <si>
    <t>21河南60</t>
  </si>
  <si>
    <t>2021年河南省城乡发展专项债券(十五期)-2021年河南省政府专项债券(四十七期)</t>
  </si>
  <si>
    <t>河南省人民政府</t>
  </si>
  <si>
    <t>21浙江38</t>
  </si>
  <si>
    <t>2021年浙江省其他项目收益专项债券(十五期)-2021年浙江省政府专项债券(二十六期)</t>
  </si>
  <si>
    <t>浙江省人民政府</t>
  </si>
  <si>
    <t>21潼南城投MTN001</t>
  </si>
  <si>
    <t>重庆市潼南区城市建设投资(集团)有限公司2021年度第一期中期票据</t>
  </si>
  <si>
    <t>重庆市潼南区城市建设投资(集团)有限公司</t>
  </si>
  <si>
    <t>21金潼工业MTN001</t>
  </si>
  <si>
    <t>重庆市金潼工业建设投资有限公司2021年度第一期中期票据</t>
  </si>
  <si>
    <t>重庆市金潼工业建设投资有限公司</t>
  </si>
  <si>
    <t>21曹妃国控CP001</t>
  </si>
  <si>
    <t>曹妃甸国控投资集团有限公司2021年度第一期短期融资券</t>
  </si>
  <si>
    <t>非金融企业债务融资工具</t>
  </si>
  <si>
    <t>短期融资券、超短期融资券</t>
  </si>
  <si>
    <t>042100308.IB</t>
  </si>
  <si>
    <t>曹妃甸国控投资集团有限公司</t>
  </si>
  <si>
    <t>A-1</t>
  </si>
  <si>
    <t>21綦江新城SCP001</t>
  </si>
  <si>
    <t>重庆市綦江区东部新城开发建设有限公司2021年度第一期超短期融资券</t>
  </si>
  <si>
    <t>012103049.IB</t>
  </si>
  <si>
    <t>重庆市綦江区东部新城开发建设有限公司</t>
  </si>
  <si>
    <t>21包钢集SCP001</t>
  </si>
  <si>
    <t>包头钢铁(集团)有限责任公司2021年度第一期超短期融资券</t>
  </si>
  <si>
    <t>012103202.IB</t>
  </si>
  <si>
    <t>包头钢铁(集团)有限责任公司</t>
  </si>
  <si>
    <t>21武清国资CP001</t>
  </si>
  <si>
    <t>天津市武清区国有资产经营投资有限公司2021年度第一期短期融资券</t>
  </si>
  <si>
    <t>042100412.IB</t>
  </si>
  <si>
    <t>天津市武清区国有资产经营投资有限公司</t>
  </si>
  <si>
    <t>21津南城投CP002</t>
  </si>
  <si>
    <t>天津津南城市建设投资有限公司2021年度第二期短期融资券</t>
  </si>
  <si>
    <t>042100302.IB</t>
  </si>
  <si>
    <t>天津津南城市建设投资有限公司</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</si>
  <si>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</si>
  <si>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</si>
  <si>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</si>
  <si>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</si>
  <si>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</si>
  <si>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</si>
  <si>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</si>
  <si>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</si>
  <si>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</si>
  <si>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</si>
  <si>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</si>
  <si>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</si>
  <si>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</si>
  <si>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</si>
  <si>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</si>
  <si>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</si>
  <si>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</si>
  <si>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</si>
  <si>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</si>
  <si>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</si>
  <si>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</si>
  <si>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</si>
  <si>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</si>
  <si>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</si>
  <si>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AA</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</si>
  <si>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</si>
  <si>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</si>
  <si>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</si>
  <si>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</si>
  <si>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</si>
  <si>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</si>
  <si>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</si>
  <si>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</si>
  <si>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</si>
  <si>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</si>
  <si>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</si>
  <si>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</si>
  <si>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</si>
  <si>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</si>
  <si>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浏阳现代制造产业建设投资开发有限公司</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</si>
  <si>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</si>
  <si>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</si>
  <si>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</si>
  <si>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</si>
  <si>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</si>
  <si>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</si>
  <si>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</si>
  <si>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</si>
  <si>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</si>
  <si>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</si>
  <si>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</si>
  <si>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</si>
  <si>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</si>
  <si>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</si>
  <si>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</si>
  <si>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</si>
  <si>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</si>
  <si>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</si>
  <si>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</si>
  <si>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重庆大足永晟实业发展有限公司</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</si>
  <si>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</si>
  <si>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</si>
  <si>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</si>
  <si>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</si>
  <si>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</si>
  <si>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</si>
  <si>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</si>
  <si>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重庆大足工业园区建设发展有限公司</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</si>
  <si>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</si>
  <si>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</si>
  <si>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</si>
  <si>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</si>
  <si>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</si>
  <si>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</si>
  <si>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</si>
  <si>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</si>
  <si>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活期存款</t>
  </si>
  <si>
    <t>现金及流动性管理工具</t>
  </si>
  <si>
    <t>中国工商银行股份有限公司北京市分行</t>
  </si>
  <si>
    <t>存放在中国证券登记结算公司和中央国债登记结算公司的备付金和保证金</t>
  </si>
  <si>
    <t>21仪征债</t>
  </si>
  <si>
    <t>2021年仪征市建设发展有限公司城市停车场建设专项债券</t>
  </si>
  <si>
    <t>152797.SH</t>
  </si>
  <si>
    <t>申港3号</t>
  </si>
  <si>
    <t>申港证券睿丰3号单一资产管理计划</t>
  </si>
  <si>
    <t>B0007111</t>
  </si>
  <si>
    <t>申港证券股份有限公司</t>
  </si>
  <si>
    <t>21镇投G2</t>
  </si>
  <si>
    <t>21中关科技MTN001</t>
  </si>
  <si>
    <t>21环太湖MTN002</t>
  </si>
  <si>
    <t>21泰兴城投MTN001</t>
  </si>
  <si>
    <t>21江津城建MTN001</t>
  </si>
  <si>
    <t>21淮南建发MTN001</t>
  </si>
  <si>
    <t>21郫国投MTN002</t>
  </si>
  <si>
    <t>21宿州城投MTN001</t>
  </si>
  <si>
    <t>21宿迁经开MTN002</t>
  </si>
  <si>
    <t>21丰城城投MTN001</t>
  </si>
  <si>
    <t>21南州旅游MTN001</t>
  </si>
  <si>
    <t>21镇国投CP001</t>
  </si>
  <si>
    <t>国有大型商业银行</t>
  </si>
  <si>
    <t>16国债19</t>
  </si>
  <si>
    <t>2016年记账式附息(十九期)国债</t>
  </si>
  <si>
    <t>019547.SH</t>
  </si>
  <si>
    <t>国联82号</t>
  </si>
  <si>
    <t>国联汇鑫82号单一资产管理计划</t>
  </si>
  <si>
    <t>B0006550</t>
  </si>
  <si>
    <t>国联证券股份有限公司</t>
  </si>
  <si>
    <t>PR晋国电</t>
  </si>
  <si>
    <t>2012年山西国际电力集团有限公司公司债券</t>
  </si>
  <si>
    <t>122631.SH</t>
  </si>
  <si>
    <t>山西国际电力集团有限公司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</si>
  <si>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</si>
  <si>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</si>
  <si>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</si>
  <si>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</si>
  <si>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</si>
  <si>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</si>
  <si>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</si>
  <si>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</si>
  <si>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</si>
  <si>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</si>
  <si>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</si>
  <si>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</si>
  <si>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</si>
  <si>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</si>
  <si>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</si>
  <si>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</si>
  <si>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</si>
  <si>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</si>
  <si>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</si>
  <si>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</si>
  <si>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</si>
  <si>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</si>
  <si>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</si>
  <si>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</si>
  <si>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是</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</si>
  <si>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</si>
  <si>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</si>
  <si>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</si>
  <si>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</si>
  <si>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</si>
  <si>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</si>
  <si>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</si>
  <si>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</si>
  <si>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</si>
  <si>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</si>
  <si>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</si>
  <si>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</si>
  <si>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</si>
  <si>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</si>
  <si>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</si>
  <si>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蒙自新型城镇化开发投资有限责任公司</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</si>
  <si>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</si>
  <si>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</si>
  <si>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</si>
  <si>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</si>
  <si>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</si>
  <si>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</si>
  <si>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</si>
  <si>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</si>
  <si>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</si>
  <si>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</si>
  <si>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</si>
  <si>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</si>
  <si>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</si>
  <si>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</si>
  <si>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</si>
  <si>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</si>
  <si>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</si>
  <si>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</si>
  <si>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</si>
  <si>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</si>
  <si>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</si>
  <si>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</si>
  <si>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</si>
  <si>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</si>
  <si>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</si>
  <si>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</si>
  <si>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</si>
  <si>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</si>
  <si>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</si>
  <si>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</si>
  <si>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</si>
  <si>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桂阳县城市建设投资有限公司</t>
  </si>
  <si>
    <t>21安邦债</t>
  </si>
  <si>
    <t>2021年诸城安邦建设有限公司公司债券</t>
  </si>
  <si>
    <t>2180028.IB</t>
  </si>
  <si>
    <t>诸城安邦建设有限公司</t>
  </si>
  <si>
    <t>21航高01</t>
  </si>
  <si>
    <t>2021年第一期西安航天高技术产业发展集团有限公司公司债券</t>
  </si>
  <si>
    <t>152771.SH</t>
  </si>
  <si>
    <t>西安航天高技术产业发展集团有限公司</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</si>
  <si>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</si>
  <si>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</si>
  <si>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</si>
  <si>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</si>
  <si>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</si>
  <si>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</si>
  <si>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</si>
  <si>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</si>
  <si>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仪征市建设发展有限公司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</si>
  <si>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</si>
  <si>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</si>
  <si>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</si>
  <si>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</si>
  <si>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</si>
  <si>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</si>
  <si>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</si>
  <si>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西安高新控股有限公司</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</si>
  <si>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</si>
  <si>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</si>
  <si>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</si>
  <si>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</si>
  <si>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</si>
  <si>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</si>
  <si>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</si>
  <si>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</si>
  <si>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</si>
  <si>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</si>
  <si>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</si>
  <si>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</si>
  <si>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</si>
  <si>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</si>
  <si>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</si>
  <si>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</si>
  <si>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</si>
  <si>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</si>
  <si>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</si>
  <si>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</si>
  <si>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</si>
  <si>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</si>
  <si>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</si>
  <si>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</si>
  <si>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</si>
  <si>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</si>
  <si>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</si>
  <si>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</si>
  <si>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</si>
  <si>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</si>
  <si>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</si>
  <si>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</si>
  <si>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</si>
  <si>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</si>
  <si>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</si>
  <si>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</si>
  <si>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</si>
  <si>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</si>
  <si>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</si>
  <si>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</si>
  <si>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</si>
  <si>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</si>
  <si>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</si>
  <si>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</si>
  <si>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</si>
  <si>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</si>
  <si>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</si>
  <si>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</si>
  <si>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</si>
  <si>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</si>
  <si>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</si>
  <si>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</si>
  <si>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</si>
  <si>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</si>
  <si>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</si>
  <si>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</si>
  <si>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</si>
  <si>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</si>
  <si>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</si>
  <si>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</si>
  <si>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</si>
  <si>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</si>
  <si>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</si>
  <si>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</si>
  <si>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</si>
  <si>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</si>
  <si>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</si>
  <si>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</si>
  <si>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</si>
  <si>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天津城市基础设施建设投资集团有限公司</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</si>
  <si>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</si>
  <si>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</si>
  <si>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</si>
  <si>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</si>
  <si>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</si>
  <si>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</si>
  <si>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柳州东通投资发展有限公司</t>
  </si>
  <si>
    <t>20红星05</t>
  </si>
  <si>
    <t>红星美凯龙控股集团有限公司公开发行2020年公司债券(第三期)(品种一)</t>
  </si>
  <si>
    <t>175459.SH</t>
  </si>
  <si>
    <t>红星美凯龙控股集团有限公司</t>
  </si>
  <si>
    <t>20柳发02</t>
  </si>
  <si>
    <t>柳州市城市投资建设发展有限公司2020年公开发行公司债券(第二期)</t>
  </si>
  <si>
    <t>175527.SH</t>
  </si>
  <si>
    <t>柳州市城市投资建设发展有限公司</t>
  </si>
  <si>
    <t>21镇投G1</t>
  </si>
  <si>
    <t>镇江国有投资控股集团有限公司2021年公开发行公司债券(第一期)</t>
  </si>
  <si>
    <t>175677.SH</t>
  </si>
  <si>
    <t>镇江国有投资控股集团有限公司</t>
  </si>
  <si>
    <t>21长交01</t>
  </si>
  <si>
    <t>长兴交通投资集团有限公司2021年公开发行公司债券(第一期)品种一</t>
  </si>
  <si>
    <t>175710.SH</t>
  </si>
  <si>
    <t>长兴交通投资集团有限公司</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</si>
  <si>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</si>
  <si>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</si>
  <si>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</si>
  <si>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</si>
  <si>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</si>
  <si>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</si>
  <si>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</si>
  <si>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</si>
  <si>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</si>
  <si>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</si>
  <si>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</si>
  <si>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</si>
  <si>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</si>
  <si>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</si>
  <si>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</si>
  <si>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</si>
  <si>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</si>
  <si>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</si>
  <si>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</si>
  <si>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</si>
  <si>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</si>
  <si>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</si>
  <si>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</si>
  <si>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</si>
  <si>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</si>
  <si>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</si>
  <si>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</si>
  <si>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</si>
  <si>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金科地产集团股份有限公司</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</si>
  <si>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</si>
  <si>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</si>
  <si>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</si>
  <si>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</si>
  <si>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</si>
  <si>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</si>
  <si>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</si>
  <si>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</si>
  <si>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</si>
  <si>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</si>
  <si>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</si>
  <si>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</si>
  <si>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</si>
  <si>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</si>
  <si>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</si>
  <si>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</si>
  <si>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</si>
  <si>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</si>
  <si>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</si>
  <si>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</si>
  <si>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</si>
  <si>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</si>
  <si>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</si>
  <si>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</si>
  <si>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</si>
  <si>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</si>
  <si>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</si>
  <si>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</si>
  <si>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</si>
  <si>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</si>
  <si>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</si>
  <si>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</si>
  <si>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</si>
  <si>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</si>
  <si>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</si>
  <si>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</si>
  <si>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</si>
  <si>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</si>
  <si>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荆门高新技术产业开发有限责任公司</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</si>
  <si>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</si>
  <si>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</si>
  <si>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</si>
  <si>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</si>
  <si>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</si>
  <si>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</si>
  <si>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</si>
  <si>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</si>
  <si>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</si>
  <si>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</si>
  <si>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</si>
  <si>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</si>
  <si>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</si>
  <si>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</si>
  <si>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</si>
  <si>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</si>
  <si>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</si>
  <si>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</si>
  <si>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</si>
  <si>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</si>
  <si>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</si>
  <si>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</si>
  <si>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</si>
  <si>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</si>
  <si>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</si>
  <si>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</si>
  <si>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</si>
  <si>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</si>
  <si>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</si>
  <si>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</si>
  <si>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</si>
  <si>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</si>
  <si>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</si>
  <si>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</si>
  <si>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</si>
  <si>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</si>
  <si>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</si>
  <si>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</si>
  <si>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</si>
  <si>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</si>
  <si>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</si>
  <si>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</si>
  <si>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</si>
  <si>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</si>
  <si>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</si>
  <si>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</si>
  <si>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</si>
  <si>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</si>
  <si>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</si>
  <si>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</si>
  <si>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</si>
  <si>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</si>
  <si>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</si>
  <si>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</si>
  <si>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</si>
  <si>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</si>
  <si>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</si>
  <si>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</si>
  <si>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怀化市城市建设投资有限公司</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</si>
  <si>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</si>
  <si>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</si>
  <si>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</si>
  <si>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</si>
  <si>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</si>
  <si>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</si>
  <si>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</si>
  <si>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</si>
  <si>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</si>
  <si>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</si>
  <si>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</si>
  <si>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</si>
  <si>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</si>
  <si>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</si>
  <si>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</si>
  <si>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</si>
  <si>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</si>
  <si>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</si>
  <si>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株洲市云龙发展投资控股集团有限公司</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</si>
  <si>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</si>
  <si>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</si>
  <si>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</si>
  <si>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</si>
  <si>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</si>
  <si>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</si>
  <si>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</si>
  <si>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</si>
  <si>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</si>
  <si>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</si>
  <si>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</si>
  <si>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</si>
  <si>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</si>
  <si>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</si>
  <si>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</si>
  <si>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</si>
  <si>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宿迁经济开发集团有限公司</t>
  </si>
  <si>
    <t>21环太湖MTN001</t>
  </si>
  <si>
    <t>浙江湖州环太湖集团有限公司2021年度第一期中期票据</t>
  </si>
  <si>
    <t>102100130.IB</t>
  </si>
  <si>
    <t>浙江湖州环太湖集团有限公司</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</si>
  <si>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</si>
  <si>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</si>
  <si>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</si>
  <si>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</si>
  <si>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</si>
  <si>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</si>
  <si>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</si>
  <si>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</si>
  <si>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</si>
  <si>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</si>
  <si>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</si>
  <si>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</si>
  <si>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</si>
  <si>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</si>
  <si>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</si>
  <si>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</si>
  <si>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</si>
  <si>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</si>
  <si>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</si>
  <si>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</si>
  <si>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</si>
  <si>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</si>
  <si>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</si>
  <si>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21黔江城投MTN001</t>
  </si>
  <si>
    <t>重庆市黔江区城市建设投资(集团)有限公司2021年度第一期中期票据</t>
  </si>
  <si>
    <t>102100359.IB</t>
  </si>
  <si>
    <t>重庆市黔江区城市建设投资(集团)有限公司</t>
  </si>
  <si>
    <t>21郫国投MTN001</t>
  </si>
  <si>
    <t>成都市郫都区国有资产投资经营公司2021年度第一期中期票据</t>
  </si>
  <si>
    <t>102100645.IB</t>
  </si>
  <si>
    <t>成都市郫都区国有资产投资经营公司</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</si>
  <si>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</si>
  <si>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</si>
  <si>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</si>
  <si>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</si>
  <si>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</si>
  <si>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</si>
  <si>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</si>
  <si>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</si>
  <si>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</si>
  <si>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</si>
  <si>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晋能控股电力集团有限公司</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</si>
  <si>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</si>
  <si>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</si>
  <si>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</si>
  <si>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</si>
  <si>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</si>
  <si>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</si>
  <si>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</si>
  <si>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股份制商业银行</t>
  </si>
  <si>
    <t>南京银行北京分行</t>
  </si>
  <si>
    <t>发行银行资本充足率</t>
  </si>
  <si>
    <t>-</t>
  </si>
  <si>
    <t>国联汇睿12号</t>
  </si>
  <si>
    <t>国联汇睿12号单一资产管理计划</t>
  </si>
  <si>
    <t>B0006589</t>
  </si>
  <si>
    <t>贵州茅台</t>
  </si>
  <si>
    <t>贵州茅台酒股份有限公司</t>
  </si>
  <si>
    <t>沪深主板股</t>
  </si>
  <si>
    <t>600519.SH</t>
  </si>
  <si>
    <t>金科股份</t>
  </si>
  <si>
    <t>000656.SZ</t>
  </si>
  <si>
    <t>万达信息</t>
  </si>
  <si>
    <t>万达信息酒股份有限公司</t>
  </si>
  <si>
    <t>创业板股</t>
  </si>
  <si>
    <t>300168.SZ</t>
  </si>
  <si>
    <t>康泰生物</t>
  </si>
  <si>
    <t>深圳康泰生物制品股份有限公司</t>
  </si>
  <si>
    <t>300601.SZ</t>
  </si>
  <si>
    <t>平安好医生</t>
  </si>
  <si>
    <t>平安健康医疗科技有限公司</t>
  </si>
  <si>
    <t>境外权益类资产（其他权益类资产）</t>
  </si>
  <si>
    <t>1833.HK</t>
  </si>
  <si>
    <t>中微公司</t>
  </si>
  <si>
    <t>中微半导体设备（上海）股份有限公司</t>
  </si>
  <si>
    <t>科创板股</t>
  </si>
  <si>
    <t>688012.SH</t>
  </si>
  <si>
    <t>中芯国际</t>
  </si>
  <si>
    <t>中芯国际集成电路制造有限公司</t>
  </si>
  <si>
    <t>688981.SH</t>
  </si>
  <si>
    <t>上海浦东发展银行股份有限公司</t>
  </si>
  <si>
    <r>
      <rPr>
        <b/>
        <sz val="18"/>
        <color rgb="FF000000"/>
        <rFont val="等线"/>
        <family val="3"/>
        <charset val="134"/>
      </rPr>
      <t>数据库字段设计与说明</t>
    </r>
  </si>
  <si>
    <r>
      <rPr>
        <b/>
        <sz val="11"/>
        <color rgb="FF000000"/>
        <rFont val="等线"/>
        <family val="3"/>
        <charset val="134"/>
      </rPr>
      <t>序号</t>
    </r>
  </si>
  <si>
    <r>
      <rPr>
        <b/>
        <sz val="11"/>
        <color rgb="FF000000"/>
        <rFont val="等线"/>
        <family val="3"/>
        <charset val="134"/>
      </rPr>
      <t>字段名称</t>
    </r>
  </si>
  <si>
    <r>
      <rPr>
        <b/>
        <sz val="11"/>
        <color rgb="FF000000"/>
        <rFont val="等线"/>
        <family val="3"/>
        <charset val="134"/>
      </rPr>
      <t>字段数据类型</t>
    </r>
  </si>
  <si>
    <r>
      <rPr>
        <b/>
        <sz val="11"/>
        <color rgb="FF000000"/>
        <rFont val="等线"/>
        <family val="3"/>
        <charset val="134"/>
      </rPr>
      <t>对应资产类型</t>
    </r>
  </si>
  <si>
    <r>
      <rPr>
        <b/>
        <sz val="11"/>
        <color rgb="FF000000"/>
        <rFont val="等线"/>
        <family val="3"/>
        <charset val="134"/>
      </rPr>
      <t>填写条件</t>
    </r>
  </si>
  <si>
    <r>
      <rPr>
        <b/>
        <sz val="11"/>
        <color rgb="FF000000"/>
        <rFont val="等线"/>
        <family val="3"/>
        <charset val="134"/>
      </rPr>
      <t>字段释义</t>
    </r>
  </si>
  <si>
    <r>
      <rPr>
        <b/>
        <sz val="11"/>
        <color rgb="FF000000"/>
        <rFont val="等线"/>
        <family val="3"/>
        <charset val="134"/>
      </rPr>
      <t>资产识别</t>
    </r>
  </si>
  <si>
    <r>
      <rPr>
        <sz val="11"/>
        <color rgb="FF000000"/>
        <rFont val="等线"/>
        <family val="3"/>
        <charset val="134"/>
      </rPr>
      <t>文本</t>
    </r>
  </si>
  <si>
    <r>
      <rPr>
        <sz val="11"/>
        <color rgb="FF000000"/>
        <rFont val="等线"/>
        <family val="3"/>
        <charset val="134"/>
      </rPr>
      <t>所有资产</t>
    </r>
  </si>
  <si>
    <r>
      <rPr>
        <sz val="11"/>
        <color rgb="FF000000"/>
        <rFont val="等线"/>
        <family val="3"/>
        <charset val="134"/>
      </rPr>
      <t>必填</t>
    </r>
  </si>
  <si>
    <r>
      <rPr>
        <sz val="11"/>
        <color rgb="FF000000"/>
        <rFont val="等线"/>
        <family val="3"/>
        <charset val="134"/>
      </rPr>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r>
  </si>
  <si>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</si>
  <si>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r>
      <rPr>
        <sz val="11"/>
        <color rgb="FF000000"/>
        <rFont val="等线"/>
        <family val="3"/>
        <charset val="134"/>
      </rPr>
      <t>资产全称</t>
    </r>
  </si>
  <si>
    <r>
      <rPr>
        <sz val="11"/>
        <color rgb="FF000000"/>
        <rFont val="等线"/>
        <family val="3"/>
        <charset val="134"/>
      </rPr>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r>
  </si>
  <si>
    <r>
      <rPr>
        <sz val="11"/>
        <color rgb="FF000000"/>
        <rFont val="等线"/>
        <family val="3"/>
        <charset val="134"/>
      </rPr>
      <t>资产大类</t>
    </r>
  </si>
  <si>
    <r>
      <rPr>
        <sz val="11"/>
        <color rgb="FF000000"/>
        <rFont val="等线"/>
        <family val="3"/>
        <charset val="134"/>
      </rPr>
      <t>参见附件1 资产大类与资产类型对应</t>
    </r>
  </si>
  <si>
    <r>
      <rPr>
        <sz val="11"/>
        <color rgb="FF000000"/>
        <rFont val="等线"/>
        <family val="3"/>
        <charset val="134"/>
      </rPr>
      <t>资产类型</t>
    </r>
  </si>
  <si>
    <r>
      <rPr>
        <sz val="11"/>
        <color rgb="FF000000"/>
        <rFont val="等线"/>
        <family val="3"/>
        <charset val="134"/>
      </rPr>
      <t>产品代码</t>
    </r>
  </si>
  <si>
    <r>
      <rPr>
        <sz val="11"/>
        <color rgb="FF000000"/>
        <rFont val="等线"/>
        <family val="3"/>
        <charset val="134"/>
      </rPr>
      <t>仅标准金融资产填写：股票、基金、债券、资管产品等</t>
    </r>
  </si>
  <si>
    <r>
      <rPr>
        <sz val="11"/>
        <color rgb="FF000000"/>
        <rFont val="等线"/>
        <family val="3"/>
        <charset val="134"/>
      </rPr>
      <t>其中股票代码形式为000000.XX，例如600036.SH</t>
    </r>
  </si>
  <si>
    <r>
      <rPr>
        <sz val="11"/>
        <color rgb="FF000000"/>
        <rFont val="等线"/>
        <family val="3"/>
        <charset val="134"/>
      </rPr>
      <t>交易对手</t>
    </r>
  </si>
  <si>
    <r>
      <rPr>
        <sz val="11"/>
        <color rgb="FF000000"/>
        <rFont val="等线"/>
        <family val="3"/>
        <charset val="134"/>
      </rPr>
      <t>仅投资资产填写</t>
    </r>
  </si>
  <si>
    <r>
      <rPr>
        <sz val="11"/>
        <color rgb="FF000000"/>
        <rFont val="等线"/>
        <family val="3"/>
        <charset val="134"/>
      </rPr>
      <t>融资主体；若融资主体违约则以担保人作为交易对手；不能确定融资主体的以产品发行人为交易对手；衍生品为产品创设机构</t>
    </r>
  </si>
  <si>
    <r>
      <rPr>
        <sz val="11"/>
        <color rgb="FF000000"/>
        <rFont val="等线"/>
        <family val="3"/>
        <charset val="134"/>
      </rPr>
      <t>持有份数</t>
    </r>
  </si>
  <si>
    <r>
      <rPr>
        <sz val="11"/>
        <color rgb="FF000000"/>
        <rFont val="等线"/>
        <family val="3"/>
        <charset val="134"/>
      </rPr>
      <t>数值</t>
    </r>
  </si>
  <si>
    <r>
      <rPr>
        <sz val="11"/>
        <color rgb="FF000000"/>
        <rFont val="等线"/>
        <family val="3"/>
        <charset val="134"/>
      </rPr>
      <t>仅规定标准单位并以标准单位作为交易形式与价格基础的资产填写</t>
    </r>
  </si>
  <si>
    <r>
      <rPr>
        <sz val="11"/>
        <color rgb="FF000000"/>
        <rFont val="等线"/>
        <family val="3"/>
        <charset val="134"/>
      </rPr>
      <t>购买成本</t>
    </r>
  </si>
  <si>
    <r>
      <rPr>
        <sz val="11"/>
        <color rgb="FF000000"/>
        <rFont val="等线"/>
        <family val="3"/>
        <charset val="134"/>
      </rPr>
      <t>认可价值</t>
    </r>
  </si>
  <si>
    <r>
      <rPr>
        <sz val="11"/>
        <color rgb="FF000000"/>
        <rFont val="等线"/>
        <family val="3"/>
        <charset val="134"/>
      </rPr>
      <t>公开市场交易的标准化金融产品为评估时点的市场价格，房地产为成本法计量的账面价值、长股投为以权益法计量并且充分考虑偿付能力口径下减值的账面价值，活期存款与定期存款为不含息口径，其余为账面价值</t>
    </r>
  </si>
  <si>
    <r>
      <rPr>
        <sz val="11"/>
        <color rgb="FF000000"/>
        <rFont val="等线"/>
        <family val="3"/>
        <charset val="134"/>
      </rPr>
      <t>应收利息</t>
    </r>
  </si>
  <si>
    <r>
      <rPr>
        <sz val="11"/>
        <color rgb="FF000000"/>
        <rFont val="等线"/>
        <family val="3"/>
        <charset val="134"/>
      </rPr>
      <t>仅生息债权资产填写：债券、存款、贷款</t>
    </r>
  </si>
  <si>
    <r>
      <rPr>
        <sz val="11"/>
        <color rgb="FF000000"/>
        <rFont val="等线"/>
        <family val="3"/>
        <charset val="134"/>
      </rPr>
      <t>应收股利</t>
    </r>
  </si>
  <si>
    <r>
      <rPr>
        <sz val="11"/>
        <color rgb="FF000000"/>
        <rFont val="等线"/>
        <family val="3"/>
        <charset val="134"/>
      </rPr>
      <t>仅当期分红的权益资产填写：股票、基金、资管产品</t>
    </r>
  </si>
  <si>
    <r>
      <rPr>
        <sz val="11"/>
        <color rgb="FF000000"/>
        <rFont val="等线"/>
        <family val="3"/>
        <charset val="134"/>
      </rPr>
      <t>账户</t>
    </r>
  </si>
  <si>
    <r>
      <rPr>
        <sz val="11"/>
        <color rgb="FF000000"/>
        <rFont val="等线"/>
        <family val="3"/>
        <charset val="134"/>
      </rPr>
      <t>对直接持有的资产填写出资账户
对穿透持有的资产填写对应的表层资产的出资账户</t>
    </r>
  </si>
  <si>
    <r>
      <rPr>
        <sz val="11"/>
        <color rgb="FF000000"/>
        <rFont val="等线"/>
        <family val="3"/>
        <charset val="134"/>
      </rPr>
      <t>表层资产简称</t>
    </r>
  </si>
  <si>
    <r>
      <rPr>
        <sz val="11"/>
        <color rgb="FF000000"/>
        <rFont val="等线"/>
        <family val="3"/>
        <charset val="134"/>
      </rPr>
      <t>穿透计量的非基础资产穿透后得到的基础资产填写或豁免穿透的资管产品填写</t>
    </r>
  </si>
  <si>
    <r>
      <rPr>
        <sz val="11"/>
        <color rgb="FF000000"/>
        <rFont val="等线"/>
        <family val="3"/>
        <charset val="134"/>
      </rPr>
      <t>简化的资产名称，主要用于内部的资产识别，若与全称无区别则该项与全称相同</t>
    </r>
  </si>
  <si>
    <r>
      <rPr>
        <sz val="11"/>
        <color rgb="FF000000"/>
        <rFont val="等线"/>
        <family val="3"/>
        <charset val="134"/>
      </rPr>
      <t>表层资产全称</t>
    </r>
  </si>
  <si>
    <r>
      <rPr>
        <sz val="11"/>
        <color rgb="FF000000"/>
        <rFont val="等线"/>
        <family val="3"/>
        <charset val="134"/>
      </rPr>
      <t>资产的全称，按照监管要求填报时使用，若与全称无区别则该项与全称相同</t>
    </r>
  </si>
  <si>
    <r>
      <rPr>
        <sz val="11"/>
        <color rgb="FF000000"/>
        <rFont val="等线"/>
        <family val="3"/>
        <charset val="134"/>
      </rPr>
      <t>表层资产产品代码</t>
    </r>
  </si>
  <si>
    <r>
      <rPr>
        <sz val="11"/>
        <color rgb="FF000000"/>
        <rFont val="等线"/>
        <family val="3"/>
        <charset val="134"/>
      </rPr>
      <t>有登记代码并且穿透计量的非基础资产穿透后得到的基础资产填写或有登记代码的豁免穿透的资管产品填写</t>
    </r>
  </si>
  <si>
    <r>
      <rPr>
        <sz val="11"/>
        <color rgb="FF000000"/>
        <rFont val="等线"/>
        <family val="3"/>
        <charset val="134"/>
      </rPr>
      <t>表层资产大类</t>
    </r>
  </si>
  <si>
    <r>
      <rPr>
        <sz val="11"/>
        <color rgb="FF000000"/>
        <rFont val="等线"/>
        <family val="3"/>
        <charset val="134"/>
      </rPr>
      <t>参见附件2 表层资产大类与表层资产类型对应</t>
    </r>
  </si>
  <si>
    <r>
      <rPr>
        <sz val="11"/>
        <color rgb="FF000000"/>
        <rFont val="等线"/>
        <family val="3"/>
        <charset val="134"/>
      </rPr>
      <t>表层资产类型</t>
    </r>
  </si>
  <si>
    <r>
      <rPr>
        <sz val="11"/>
        <color rgb="FF000000"/>
        <rFont val="等线"/>
        <family val="3"/>
        <charset val="134"/>
      </rPr>
      <t>交易层级</t>
    </r>
  </si>
  <si>
    <r>
      <rPr>
        <sz val="11"/>
        <color rgb="FF000000"/>
        <rFont val="等线"/>
        <family val="3"/>
        <charset val="134"/>
      </rPr>
      <t>为穿透得到该项目的穿透次数，如：进行穿透1次便得到则填1</t>
    </r>
  </si>
  <si>
    <r>
      <rPr>
        <sz val="11"/>
        <color rgb="FF000000"/>
        <rFont val="等线"/>
        <family val="3"/>
        <charset val="134"/>
      </rPr>
      <t>表层资产交易对手</t>
    </r>
  </si>
  <si>
    <r>
      <rPr>
        <sz val="11"/>
        <color rgb="FF000000"/>
        <rFont val="等线"/>
        <family val="3"/>
        <charset val="134"/>
      </rPr>
      <t>表层产品发行人</t>
    </r>
  </si>
  <si>
    <r>
      <rPr>
        <sz val="11"/>
        <color rgb="FF000000"/>
        <rFont val="等线"/>
        <family val="3"/>
        <charset val="134"/>
      </rPr>
      <t>表层资产购买成本</t>
    </r>
  </si>
  <si>
    <r>
      <rPr>
        <sz val="11"/>
        <color rgb="FF000000"/>
        <rFont val="等线"/>
        <family val="3"/>
        <charset val="134"/>
      </rPr>
      <t>表层资产认可价值</t>
    </r>
  </si>
  <si>
    <r>
      <rPr>
        <sz val="11"/>
        <color rgb="FF000000"/>
        <rFont val="等线"/>
        <family val="3"/>
        <charset val="134"/>
      </rPr>
      <t>表层资产应收利息</t>
    </r>
  </si>
  <si>
    <r>
      <rPr>
        <sz val="11"/>
        <color rgb="FF000000"/>
        <rFont val="等线"/>
        <family val="3"/>
        <charset val="134"/>
      </rPr>
      <t>债权类非基础资产穿透后的底层资产或无法穿透的债权类非基础资产填写</t>
    </r>
  </si>
  <si>
    <r>
      <rPr>
        <sz val="11"/>
        <color rgb="FF000000"/>
        <rFont val="等线"/>
        <family val="3"/>
        <charset val="134"/>
      </rPr>
      <t>表层资产起息日</t>
    </r>
  </si>
  <si>
    <r>
      <rPr>
        <sz val="11"/>
        <color rgb="FF000000"/>
        <rFont val="等线"/>
        <family val="3"/>
        <charset val="134"/>
      </rPr>
      <t>日期</t>
    </r>
  </si>
  <si>
    <r>
      <rPr>
        <sz val="11"/>
        <color rgb="FF000000"/>
        <rFont val="等线"/>
        <family val="3"/>
        <charset val="134"/>
      </rPr>
      <t>表层资产到期日</t>
    </r>
  </si>
  <si>
    <t>如有分期还本的安排，则按最终到期日填写</t>
  </si>
  <si>
    <r>
      <rPr>
        <sz val="11"/>
        <color rgb="FF000000"/>
        <rFont val="等线"/>
        <family val="3"/>
        <charset val="134"/>
      </rPr>
      <t>表层资产信用评级</t>
    </r>
  </si>
  <si>
    <r>
      <rPr>
        <sz val="11"/>
        <color rgb="FF000000"/>
        <rFont val="等线"/>
        <family val="3"/>
        <charset val="134"/>
      </rPr>
      <t>使用标准普尔长期债务形式评级，如AAA，AA+，BBB等，若无评级则填写无评级，若该项资产无评级则使用发行主体评级</t>
    </r>
  </si>
  <si>
    <r>
      <rPr>
        <sz val="11"/>
        <color rgb="FF000000"/>
        <rFont val="等线"/>
        <family val="3"/>
        <charset val="134"/>
      </rPr>
      <t>是否为沪深300成分股</t>
    </r>
  </si>
  <si>
    <r>
      <rPr>
        <sz val="11"/>
        <color rgb="FF000000"/>
        <rFont val="等线"/>
        <family val="3"/>
        <charset val="134"/>
      </rPr>
      <t>境内外上市股票：沪深主板股、科创板股、创业板股、境外权益类资产（其他权益类资产）</t>
    </r>
  </si>
  <si>
    <r>
      <rPr>
        <sz val="11"/>
        <color rgb="FF000000"/>
        <rFont val="等线"/>
        <family val="3"/>
        <charset val="134"/>
      </rPr>
      <t>若机构同时在境内外股市上市且在境内为沪深300成分股，则该企业在境外的股票的沪深300字段也为“是”</t>
    </r>
  </si>
  <si>
    <r>
      <rPr>
        <sz val="11"/>
        <color rgb="FF000000"/>
        <rFont val="等线"/>
        <family val="3"/>
        <charset val="134"/>
      </rPr>
      <t>持股比例</t>
    </r>
  </si>
  <si>
    <r>
      <rPr>
        <sz val="11"/>
        <color rgb="FF000000"/>
        <rFont val="等线"/>
        <family val="3"/>
        <charset val="134"/>
      </rPr>
      <t>股票、投资性房地产、境内外长期股权投资、未上市股权：沪深主板股、科创板股、创业板股、不动产项目公司股权、长期股权投资、境外权益类资产（对子公司、合营企业和联营企业的长期股权投资）</t>
    </r>
  </si>
  <si>
    <t>股票、投资性房地产、境内外长期股权投资、未上市股权：沪深主板股、科创板股、创业板股、不动产项目公司股权、长期股权投资、境外权益类资产（对子公司、合营企业和联营企业的长期股权投资）</t>
  </si>
  <si>
    <r>
      <rPr>
        <sz val="11"/>
        <color rgb="FF000000"/>
        <rFont val="等线"/>
        <family val="3"/>
        <charset val="134"/>
      </rPr>
      <t>优先股、无固定期限资本债</t>
    </r>
  </si>
  <si>
    <r>
      <rPr>
        <sz val="11"/>
        <color rgb="FF000000"/>
        <rFont val="等线"/>
        <family val="3"/>
        <charset val="134"/>
      </rPr>
      <t>填写：银行、金融资产管理公司、保险公司、非金融机构</t>
    </r>
  </si>
  <si>
    <r>
      <rPr>
        <sz val="11"/>
        <color rgb="FF000000"/>
        <rFont val="等线"/>
        <family val="3"/>
        <charset val="134"/>
      </rPr>
      <t>由银行发行的优先股、无固定期限资本债</t>
    </r>
  </si>
  <si>
    <r>
      <rPr>
        <sz val="11"/>
        <color rgb="FF000000"/>
        <rFont val="等线"/>
        <family val="3"/>
        <charset val="134"/>
      </rPr>
      <t>填写：政策性银行、国有大型商业银行、股份制银行、城市商业银行、农村商业银行、其他境内商业银行</t>
    </r>
  </si>
  <si>
    <r>
      <rPr>
        <sz val="11"/>
        <color rgb="FF000000"/>
        <rFont val="等线"/>
        <family val="3"/>
        <charset val="134"/>
      </rPr>
      <t>金融机构发行的优先股、无固定期限资本债</t>
    </r>
  </si>
  <si>
    <r>
      <rPr>
        <sz val="11"/>
        <color rgb="FF000000"/>
        <rFont val="等线"/>
        <family val="3"/>
        <charset val="134"/>
      </rPr>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r>
  </si>
  <si>
    <r>
      <rPr>
        <sz val="11"/>
        <color rgb="FF000000"/>
        <rFont val="等线"/>
        <family val="3"/>
        <charset val="134"/>
      </rPr>
      <t>境内外长股投：长期股权投资、境外权益类资产（对子公司、合营企业和联营企业的长期股权投资）</t>
    </r>
  </si>
  <si>
    <t>是否在公开、规范的证券交易所上市交易</t>
  </si>
  <si>
    <r>
      <rPr>
        <sz val="11"/>
        <color rgb="FF000000"/>
        <rFont val="等线"/>
        <family val="3"/>
        <charset val="134"/>
      </rPr>
      <t>填写：保险类子公司，属于保险主业范围内的子公司，其他子公司”。</t>
    </r>
  </si>
  <si>
    <r>
      <rPr>
        <sz val="10"/>
        <color rgb="FF000000"/>
        <rFont val="等线"/>
        <family val="3"/>
        <charset val="134"/>
      </rPr>
      <t>减值前账面价值</t>
    </r>
  </si>
  <si>
    <r>
      <rPr>
        <sz val="11"/>
        <color rgb="FF000000"/>
        <rFont val="等线"/>
        <family val="3"/>
        <charset val="134"/>
      </rPr>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r>
  </si>
  <si>
    <r>
      <rPr>
        <sz val="10"/>
        <color rgb="FF000000"/>
        <rFont val="等线"/>
        <family val="3"/>
        <charset val="134"/>
      </rPr>
      <t>所在城市</t>
    </r>
  </si>
  <si>
    <r>
      <rPr>
        <sz val="11"/>
        <color rgb="FF000000"/>
        <rFont val="等线"/>
        <family val="3"/>
        <charset val="134"/>
      </rPr>
      <t>投资性房地产：投资性不动产物权，不动产项目公司股权，向控股的经营投资性房地产业务的项目公司提供的各项融资借款</t>
    </r>
  </si>
  <si>
    <r>
      <rPr>
        <sz val="10"/>
        <color rgb="FF000000"/>
        <rFont val="等线"/>
        <family val="3"/>
        <charset val="134"/>
      </rPr>
      <t>投资时间</t>
    </r>
  </si>
  <si>
    <r>
      <rPr>
        <sz val="11"/>
        <color rgb="FF000000"/>
        <rFont val="等线"/>
        <family val="3"/>
        <charset val="134"/>
      </rPr>
      <t>时间</t>
    </r>
  </si>
  <si>
    <r>
      <rPr>
        <sz val="10"/>
        <color rgb="FF000000"/>
        <rFont val="等线"/>
        <family val="3"/>
        <charset val="134"/>
      </rPr>
      <t>计量属性</t>
    </r>
  </si>
  <si>
    <r>
      <rPr>
        <sz val="11"/>
        <color rgb="FF000000"/>
        <rFont val="等线"/>
        <family val="3"/>
        <charset val="134"/>
      </rPr>
      <t>填写：历史成本，公允价值
对以物权方式或通过项目公司方式持有的投资性房地产以成本模式计量金额</t>
    </r>
  </si>
  <si>
    <r>
      <rPr>
        <sz val="10"/>
        <color rgb="FF000000"/>
        <rFont val="等线"/>
        <family val="3"/>
        <charset val="134"/>
      </rPr>
      <t>账面价值</t>
    </r>
  </si>
  <si>
    <r>
      <rPr>
        <sz val="11"/>
        <color rgb="FF000000"/>
        <rFont val="等线"/>
        <family val="3"/>
        <charset val="134"/>
      </rPr>
      <t>若以成本法计量则该字段与认可价值一致，若以公允价值计量则填写以公允价值计量的账面价值</t>
    </r>
  </si>
  <si>
    <r>
      <rPr>
        <sz val="11"/>
        <color rgb="FF000000"/>
        <rFont val="等线"/>
        <family val="3"/>
        <charset val="134"/>
      </rPr>
      <t>境外资产：境外权益类资产（对子公司、合营企业和联营企业的长期股权投资），境外权益类资产（其他权益类资产），境外权益类资产（投资性房地产）</t>
    </r>
  </si>
  <si>
    <t>香港、澳门、台湾为地区</t>
  </si>
  <si>
    <r>
      <rPr>
        <sz val="11"/>
        <color rgb="FF000000"/>
        <rFont val="等线"/>
        <family val="3"/>
        <charset val="134"/>
      </rPr>
      <t>银行存款：定期存款，协议存款，大额存单，保本结构性存款，非保本结构性存款，其他存款</t>
    </r>
  </si>
  <si>
    <t>银行存款：定期存款，协议存款，大额存单，保本结构性存款，非保本结构性存款，其他存款</t>
  </si>
  <si>
    <r>
      <rPr>
        <sz val="11"/>
        <color rgb="FF000000"/>
        <rFont val="等线"/>
        <family val="3"/>
        <charset val="134"/>
      </rPr>
      <t>资本充足率指的是《商业银行资本管理办法（试行）》中规定的资本充足率（狭义）
资本充足率数据使用最近一期，若无法获取则使用最近一年内的充足率数据</t>
    </r>
  </si>
  <si>
    <r>
      <rPr>
        <sz val="10"/>
        <color rgb="FF000000"/>
        <rFont val="等线"/>
        <family val="3"/>
        <charset val="134"/>
      </rPr>
      <t>剩余年限</t>
    </r>
  </si>
  <si>
    <r>
      <rPr>
        <sz val="11"/>
        <color rgb="FF000000"/>
        <rFont val="等线"/>
        <family val="3"/>
        <charset val="134"/>
      </rPr>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r>
  </si>
  <si>
    <r>
      <rPr>
        <sz val="11"/>
        <color rgb="FF000000"/>
        <rFont val="等线"/>
        <family val="3"/>
        <charset val="134"/>
      </rPr>
      <t>对于有选择权的债券，使用到期不行权的剩余年限</t>
    </r>
  </si>
  <si>
    <r>
      <rPr>
        <sz val="10"/>
        <color rgb="FF000000"/>
        <rFont val="等线"/>
        <family val="3"/>
        <charset val="134"/>
      </rPr>
      <t>信用评级</t>
    </r>
  </si>
  <si>
    <r>
      <rPr>
        <sz val="10"/>
        <color rgb="FF000000"/>
        <rFont val="等线"/>
        <family val="3"/>
        <charset val="134"/>
      </rPr>
      <t>修正久期</t>
    </r>
  </si>
  <si>
    <r>
      <rPr>
        <sz val="11"/>
        <color rgb="FF000000"/>
        <rFont val="等线"/>
        <family val="3"/>
        <charset val="134"/>
      </rPr>
      <t>修正久期计算参照中央国债登记结算有限责任公司公布的方法</t>
    </r>
  </si>
  <si>
    <r>
      <rPr>
        <sz val="10"/>
        <color rgb="FF000000"/>
        <rFont val="等线"/>
        <family val="3"/>
        <charset val="134"/>
      </rPr>
      <t>是否为支持碳减排项目的绿色债券</t>
    </r>
  </si>
  <si>
    <r>
      <rPr>
        <sz val="11"/>
        <color rgb="FF000000"/>
        <rFont val="等线"/>
        <family val="3"/>
        <charset val="134"/>
      </rPr>
      <t>名称中带有绿色、碳中和、碳减排等关键字，且融资确实为支持碳减排项目</t>
    </r>
  </si>
  <si>
    <r>
      <rPr>
        <sz val="11"/>
        <color rgb="FF000000"/>
        <rFont val="等线"/>
        <family val="3"/>
        <charset val="134"/>
      </rPr>
      <t>对企业或个人的债权资产：保险公司向其非控股的、经营投资性房地产业务的项目公司的各项融资借款、保险公司向集团外的关联方提供的融资借款、其他底层贷款资产</t>
    </r>
  </si>
  <si>
    <r>
      <rPr>
        <sz val="11"/>
        <color rgb="FF000000"/>
        <rFont val="等线"/>
        <family val="3"/>
        <charset val="134"/>
      </rPr>
      <t>对企业活个人的债权资产：保险公司向其非控股的、经营投资性房地产业务的项目公司的各项融资借款、保险公司向集团外的关联方提供的融资借款、其他底层贷款资产</t>
    </r>
  </si>
  <si>
    <r>
      <rPr>
        <sz val="11"/>
        <color rgb="FF000000"/>
        <rFont val="等线"/>
        <family val="3"/>
        <charset val="134"/>
      </rPr>
      <t>填写：正常类、关注类、次级类、可疑类、损失类</t>
    </r>
  </si>
  <si>
    <r>
      <rPr>
        <sz val="11"/>
        <color rgb="FF000000"/>
        <rFont val="等线"/>
        <family val="3"/>
        <charset val="134"/>
      </rPr>
      <t>再保分出：应收分保准备金、应收分保款项</t>
    </r>
  </si>
  <si>
    <r>
      <rPr>
        <sz val="11"/>
        <color rgb="FF000000"/>
        <rFont val="等线"/>
        <family val="3"/>
        <charset val="134"/>
      </rPr>
      <t>填写：直保公司、再保公司</t>
    </r>
  </si>
  <si>
    <r>
      <rPr>
        <sz val="11"/>
        <color rgb="FF000000"/>
        <rFont val="等线"/>
        <family val="3"/>
        <charset val="134"/>
      </rPr>
      <t>填写：境内或其他具体的境外国家地区
判断条件为该机构的独立法人所在地区，境外机构在境内的分支机构的该字段应填境外机构所在地</t>
    </r>
  </si>
  <si>
    <r>
      <rPr>
        <sz val="11"/>
        <color rgb="FF000000"/>
        <rFont val="等线"/>
        <family val="3"/>
        <charset val="134"/>
      </rPr>
      <t>境内分入人再保分出业务：应收分保准备金、应收分保款项</t>
    </r>
  </si>
  <si>
    <r>
      <rPr>
        <sz val="11"/>
        <color rgb="FF000000"/>
        <rFont val="等线"/>
        <family val="3"/>
        <charset val="134"/>
      </rPr>
      <t>境内分入人综合偿付能力充足率</t>
    </r>
  </si>
  <si>
    <r>
      <rPr>
        <sz val="11"/>
        <color rgb="FF000000"/>
        <rFont val="等线"/>
        <family val="3"/>
        <charset val="134"/>
      </rPr>
      <t>境外分入人再保分出业务：应收分保准备金、应收分保款项</t>
    </r>
  </si>
  <si>
    <r>
      <rPr>
        <sz val="11"/>
        <color rgb="FF000000"/>
        <rFont val="等线"/>
        <family val="3"/>
        <charset val="134"/>
      </rPr>
      <t>境外分入人是否满足当地监管充足率要求</t>
    </r>
  </si>
  <si>
    <r>
      <rPr>
        <sz val="11"/>
        <color rgb="FF000000"/>
        <rFont val="等线"/>
        <family val="3"/>
        <charset val="134"/>
      </rPr>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r>
  </si>
  <si>
    <r>
      <rPr>
        <sz val="11"/>
        <color rgb="FF000000"/>
        <rFont val="等线"/>
        <family val="3"/>
        <charset val="134"/>
      </rPr>
      <t>当前仅有香港地区取得等效资格</t>
    </r>
  </si>
  <si>
    <r>
      <rPr>
        <sz val="11"/>
        <color rgb="FF000000"/>
        <rFont val="等线"/>
        <family val="3"/>
        <charset val="134"/>
      </rPr>
      <t>应收保费：应收保费</t>
    </r>
  </si>
  <si>
    <r>
      <rPr>
        <sz val="11"/>
        <color rgb="FF000000"/>
        <rFont val="等线"/>
        <family val="3"/>
        <charset val="134"/>
      </rPr>
      <t>主要为农业保险、城乡居民保险</t>
    </r>
  </si>
  <si>
    <r>
      <rPr>
        <sz val="11"/>
        <color rgb="FF000000"/>
        <rFont val="等线"/>
        <family val="3"/>
        <charset val="134"/>
      </rPr>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r>
  </si>
  <si>
    <r>
      <rPr>
        <sz val="11"/>
        <color rgb="FF000000"/>
        <rFont val="等线"/>
        <family val="3"/>
        <charset val="134"/>
      </rPr>
      <t>单位为月</t>
    </r>
  </si>
  <si>
    <r>
      <rPr>
        <sz val="11"/>
        <color rgb="FF000000"/>
        <rFont val="等线"/>
        <family val="3"/>
        <charset val="134"/>
      </rPr>
      <t>保单质押贷款：保单质押贷款</t>
    </r>
  </si>
  <si>
    <r>
      <rPr>
        <sz val="11"/>
        <color rgb="FF000000"/>
        <rFont val="等线"/>
        <family val="3"/>
        <charset val="134"/>
      </rPr>
      <t>填写：传统险（不含高利率保单），分红险，万能险，高利率保单，其他</t>
    </r>
  </si>
  <si>
    <r>
      <rPr>
        <sz val="10"/>
        <color rgb="FF000000"/>
        <rFont val="等线"/>
        <family val="3"/>
        <charset val="134"/>
      </rPr>
      <t>资产五大类分类</t>
    </r>
  </si>
  <si>
    <r>
      <rPr>
        <sz val="11"/>
        <color rgb="FF000000"/>
        <rFont val="等线"/>
        <family val="3"/>
        <charset val="134"/>
      </rPr>
      <t>按照资管五大类分类下表层资产的类型进行分类，如：固收类保险资管产品下的股票为固定收益类</t>
    </r>
  </si>
  <si>
    <t>境外权益类资产（投资性房地产）</t>
  </si>
  <si>
    <t>库存现金</t>
  </si>
  <si>
    <t>通知存款</t>
  </si>
  <si>
    <t>买入返售证券</t>
  </si>
  <si>
    <t>商业银行票据</t>
  </si>
  <si>
    <t>大额可转让存单</t>
  </si>
  <si>
    <t>拆出资金</t>
  </si>
  <si>
    <t>其他流动性管理工具</t>
  </si>
  <si>
    <t>银行存款</t>
  </si>
  <si>
    <t>协议存款</t>
  </si>
  <si>
    <t>大额存单</t>
  </si>
  <si>
    <t>保本结构性存款</t>
  </si>
  <si>
    <t>非保本结构性存款</t>
  </si>
  <si>
    <t>其他存款</t>
  </si>
  <si>
    <t>金融债</t>
  </si>
  <si>
    <t>政策性金融债券</t>
  </si>
  <si>
    <t>商业银行债券</t>
  </si>
  <si>
    <t>非银行金融债券</t>
  </si>
  <si>
    <t>银行发行的二级资本工具</t>
  </si>
  <si>
    <t>其他保险公司发行的次级债、资本补充债券</t>
  </si>
  <si>
    <t>政府支持机构债券</t>
  </si>
  <si>
    <t>同业存单</t>
  </si>
  <si>
    <t>信贷资产支持证券</t>
  </si>
  <si>
    <t>资产支持票据</t>
  </si>
  <si>
    <r>
      <rPr>
        <b/>
        <sz val="12"/>
        <color rgb="FF000000"/>
        <rFont val="等线"/>
        <family val="3"/>
        <charset val="134"/>
      </rPr>
      <t>表层资产类型与表层资产大类对应</t>
    </r>
  </si>
  <si>
    <t>发行银行一级资本充足率</t>
  </si>
  <si>
    <t>发行银行 核心一级 资本充足率</t>
  </si>
  <si>
    <t>发行保险公司综合偿付能力充足率</t>
  </si>
  <si>
    <t>发行保险公司核心偿付能力充足率</t>
  </si>
  <si>
    <t>股票</t>
    <phoneticPr fontId="23" type="noConversion"/>
  </si>
  <si>
    <t>未上市股权</t>
  </si>
  <si>
    <t>信达风投资管理有限公司</t>
  </si>
  <si>
    <t>广东道恒创业投资合伙企业（有限合伙）</t>
  </si>
  <si>
    <t>天津佳盛行汽车有限公司</t>
  </si>
  <si>
    <t>珠海讯嘉国际贸易有限公司</t>
  </si>
  <si>
    <t>商汤-W 0020.HK</t>
  </si>
  <si>
    <t>海南玉蝶供应链管理有限公司</t>
  </si>
  <si>
    <t>天津振濠实业有限公司</t>
  </si>
  <si>
    <t>南京领行科技股份有限公司</t>
  </si>
  <si>
    <t>天津航宇供应链管理有限公司</t>
  </si>
  <si>
    <t>嘉兴锦晟股权投资合伙企业(有限合伙)</t>
  </si>
  <si>
    <t>首泰金信(北京)股权投资基金管理股份有限公司</t>
  </si>
  <si>
    <t>海南荟岚贸易合伙企业（有限合伙）</t>
  </si>
  <si>
    <t>广州鸿川科技有限公司</t>
  </si>
  <si>
    <t>北京集创北方科技股份有限公司</t>
  </si>
  <si>
    <t>鑫芯半导体</t>
  </si>
  <si>
    <t>鑫芯半导体科技有限公司</t>
  </si>
  <si>
    <t>华为服务器</t>
  </si>
  <si>
    <t>超聚变数字技术有限公司</t>
  </si>
  <si>
    <t>T3出行</t>
  </si>
  <si>
    <t>合肥长鑫</t>
  </si>
  <si>
    <t>睿力集成电路有限公司</t>
  </si>
  <si>
    <t>山西中南铁路债权计划</t>
  </si>
  <si>
    <t>大家-山西中南部铁路通道债权投资计划</t>
  </si>
  <si>
    <t>对企业或个人的债权资产</t>
  </si>
  <si>
    <t>其他底层贷款资产</t>
  </si>
  <si>
    <t>河南省铁路建设投资集团有限公司</t>
  </si>
  <si>
    <t>金诚12号信托计划</t>
  </si>
  <si>
    <t>云南信托-金诚12号集合资金信托</t>
  </si>
  <si>
    <t>冀中能源集团有限责任公司</t>
  </si>
  <si>
    <t>债权投资计划</t>
  </si>
  <si>
    <t>大家资产管理有限责任公司</t>
  </si>
  <si>
    <t>固定收益类信托计划</t>
  </si>
  <si>
    <t>云南信托国际有限公司</t>
  </si>
  <si>
    <t>文本</t>
  </si>
  <si>
    <t>现金及流动性管理工具：活期存款</t>
  </si>
  <si>
    <t>用于在活期存款之间作出识别使用，活期存款存在存款日相同、存款行相同、存款金额相同、约定利率相同的情况，难以区分，额外增加账户号作为识别条件</t>
  </si>
  <si>
    <t>中国工商银行北京市分行</t>
  </si>
  <si>
    <t>401247.5</t>
  </si>
  <si>
    <t>152.1</t>
  </si>
  <si>
    <t>申港创远8号</t>
  </si>
  <si>
    <t>申港创远8号单一资产管理计划</t>
  </si>
  <si>
    <t>填</t>
  </si>
  <si>
    <r>
      <rPr>
        <sz val="11"/>
        <color rgb="FF000000"/>
        <rFont val="等线"/>
        <family val="3"/>
        <charset val="134"/>
        <scheme val="minor"/>
      </rPr>
      <t>固定收益类保险资管产品</t>
    </r>
  </si>
  <si>
    <t>中国工商银行北京市分行活期存款</t>
  </si>
  <si>
    <t>广发万鑫2号</t>
  </si>
  <si>
    <t>广发资管万鑫2号单一资产管理计划</t>
  </si>
  <si>
    <t>广发证券资产管理（广东）有限公司</t>
  </si>
  <si>
    <t>华鑫鑫源7号</t>
  </si>
  <si>
    <t>华鑫证券鑫源7号单一资产管理计划</t>
  </si>
  <si>
    <t>21碧地01</t>
  </si>
  <si>
    <t>碧桂园地产集团有限公司2021年面向专业投资者公开发行公司债券(第一期)</t>
  </si>
  <si>
    <t>149407.SZ</t>
  </si>
  <si>
    <t>碧桂园地产集团有限公司</t>
  </si>
  <si>
    <t>D00321</t>
  </si>
  <si>
    <t>20乌经开MTN002</t>
  </si>
  <si>
    <t>乌鲁木齐经济技术开发区建设投资开发(集团)有限公司2020年度第二期中期票据</t>
  </si>
  <si>
    <t>102001964.IB</t>
  </si>
  <si>
    <t>乌鲁木齐经济技术开发区建设投资开发(集团)有限公司</t>
  </si>
  <si>
    <t>21抚州02</t>
  </si>
  <si>
    <t>抚州市投资发展(集团)有限公司2021年公开发行公司债券(第一期)品种一</t>
  </si>
  <si>
    <t>175866.SH</t>
  </si>
  <si>
    <t>抚州市投资发展(集团)有限公司</t>
  </si>
  <si>
    <t>20皖出版MTN002</t>
  </si>
  <si>
    <t>安徽出版集团有限责任公司2020年度第二期中期票据</t>
  </si>
  <si>
    <t>102001971.IB</t>
  </si>
  <si>
    <t>安徽出版集团有限责任公司</t>
  </si>
  <si>
    <t>19滨海新城MTN001</t>
  </si>
  <si>
    <t>浙江滨海新城开发投资股份有限公司2019年度第一期中期票据</t>
  </si>
  <si>
    <t>101901258.IB</t>
  </si>
  <si>
    <t>浙江滨海新区开发投资有限公司</t>
  </si>
  <si>
    <t>21诚通控股MTN006</t>
  </si>
  <si>
    <t>中国诚通控股集团有限公司2021年度第六期中期票据</t>
  </si>
  <si>
    <t>102102165.IB</t>
  </si>
  <si>
    <t>中国诚通控股集团有限公司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</si>
  <si>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</si>
  <si>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</si>
  <si>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</si>
  <si>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</si>
  <si>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</si>
  <si>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</si>
  <si>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</si>
  <si>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株洲市国有资产投资控股集团有限公司</t>
  </si>
  <si>
    <t>19农四师MTN001</t>
  </si>
  <si>
    <t>伊犁农四师国有资产投资有限责任公司2019年度第一期中期票据</t>
  </si>
  <si>
    <t>101900034.IB</t>
  </si>
  <si>
    <t>新疆可克达拉市国有资本投资运营有限责任公司</t>
  </si>
  <si>
    <t>21农发05</t>
  </si>
  <si>
    <t>中国农业发展银行2021年第五期金融债券</t>
  </si>
  <si>
    <t>中国农业发展银行</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</si>
  <si>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</si>
  <si>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</si>
  <si>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</si>
  <si>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</si>
  <si>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</si>
  <si>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</si>
  <si>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</si>
  <si>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</si>
  <si>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</si>
  <si>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</si>
  <si>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</si>
  <si>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</si>
  <si>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21鲁黄金MTN001</t>
  </si>
  <si>
    <t>山东黄金集团有限公司2021年度第一期中期票据</t>
  </si>
  <si>
    <t>102100495.IB</t>
  </si>
  <si>
    <t>山东黄金集团有限公司</t>
  </si>
  <si>
    <t>20乌高新MTN003</t>
  </si>
  <si>
    <t>乌鲁木齐高新投资发展集团有限公司2020年度第三期中期票据</t>
  </si>
  <si>
    <t>102001818.IB</t>
  </si>
  <si>
    <t>乌鲁木齐高新投资发展集团有限公司</t>
  </si>
  <si>
    <t>20岳阳交投MTN001</t>
  </si>
  <si>
    <t>岳阳市交通建设投资集团有限公司2020年度第一期中期票据</t>
  </si>
  <si>
    <t>102001175.IB</t>
  </si>
  <si>
    <t>岳阳市交通建设投资集团有限公司</t>
  </si>
  <si>
    <t>17京电城投MTN001</t>
  </si>
  <si>
    <t>北京电子城投资开发集团股份有限公司2017年度第一期中期票据</t>
  </si>
  <si>
    <t>101763009.IB</t>
  </si>
  <si>
    <t>北京电子城高科技集团股份有限公司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</si>
  <si>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</si>
  <si>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</si>
  <si>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</si>
  <si>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</si>
  <si>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</si>
  <si>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</si>
  <si>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重庆市双桥经济技术开发区开发投资集团有限公司</t>
  </si>
  <si>
    <t>22嘉兴经技MTN001</t>
  </si>
  <si>
    <t>嘉兴经济技术开发区投资发展集团有限责任公司2022年度第一期中期票据</t>
  </si>
  <si>
    <t>102280112.IB</t>
  </si>
  <si>
    <t>嘉兴经济技术开发区投资发展集团有限责任公司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</si>
  <si>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</si>
  <si>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</si>
  <si>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</si>
  <si>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</si>
  <si>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</si>
  <si>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</si>
  <si>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</si>
  <si>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</si>
  <si>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</si>
  <si>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</si>
  <si>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</si>
  <si>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</si>
  <si>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</si>
  <si>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</si>
  <si>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21乌高新MTN001</t>
  </si>
  <si>
    <t>乌鲁木齐高新投资发展集团有限公司2021年度第一期中期票据</t>
  </si>
  <si>
    <t>102100392.IB</t>
  </si>
  <si>
    <t>18衡阳交通MTN002</t>
  </si>
  <si>
    <t>衡阳市交通建设投资有限公司2018年度第二期中期票据</t>
  </si>
  <si>
    <t>101801537.IB</t>
  </si>
  <si>
    <t>衡阳市交通建设投资有限公司</t>
  </si>
  <si>
    <t>21泰州城建MTN001</t>
  </si>
  <si>
    <t>泰州市城市建设投资集团有限公司2021年度第一期中期票据</t>
  </si>
  <si>
    <t>102100337.IB</t>
  </si>
  <si>
    <t>泰州市城市建设投资集团有限公司</t>
  </si>
  <si>
    <t>19晋江城投MTN006</t>
  </si>
  <si>
    <t>福建省晋江城市建设投资开发集团有限责任公司2019年度第六期中期票据</t>
  </si>
  <si>
    <t>101901174.IB</t>
  </si>
  <si>
    <t>福建省晋江城市建设投资开发集团有限责任公司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</si>
  <si>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</si>
  <si>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</si>
  <si>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</si>
  <si>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</si>
  <si>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</si>
  <si>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</si>
  <si>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</si>
  <si>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</si>
  <si>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</si>
  <si>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</si>
  <si>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</si>
  <si>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</si>
  <si>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</si>
  <si>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</si>
  <si>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</si>
  <si>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</si>
  <si>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</si>
  <si>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</si>
  <si>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</si>
  <si>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</si>
  <si>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</si>
  <si>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</si>
  <si>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</si>
  <si>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</si>
  <si>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</si>
  <si>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</si>
  <si>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</si>
  <si>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</si>
  <si>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</si>
  <si>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</si>
  <si>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</si>
  <si>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21扬州经开CP002</t>
  </si>
  <si>
    <t>扬州经济技术开发区开发(集团)有限公司2021年度第二期短期融资券</t>
  </si>
  <si>
    <t>042100200.IB</t>
  </si>
  <si>
    <t>扬州经济技术开发区开发(集团)有限公司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</si>
  <si>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</si>
  <si>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</si>
  <si>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</si>
  <si>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</si>
  <si>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</si>
  <si>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</si>
  <si>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</si>
  <si>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</si>
  <si>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</si>
  <si>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</si>
  <si>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</si>
  <si>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</si>
  <si>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</si>
  <si>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</si>
  <si>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</si>
  <si>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</si>
  <si>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</si>
  <si>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</si>
  <si>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</si>
  <si>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</si>
  <si>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</si>
  <si>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</si>
  <si>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</si>
  <si>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</si>
  <si>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</si>
  <si>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</si>
  <si>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</si>
  <si>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</si>
  <si>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20时代07</t>
  </si>
  <si>
    <t>广州市时代控股集团有限公司2020年面向合格投资者公开发行公司债券(第三期)(品种二)</t>
  </si>
  <si>
    <t>163571.SH</t>
  </si>
  <si>
    <t>广州市时代控股集团有限公司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</si>
  <si>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</si>
  <si>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</si>
  <si>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</si>
  <si>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</si>
  <si>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</si>
  <si>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</si>
  <si>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</si>
  <si>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</si>
  <si>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</si>
  <si>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</si>
  <si>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132014.SH</t>
  </si>
  <si>
    <t>中国化学工程集团有限公司</t>
  </si>
  <si>
    <t>博时季季乐A</t>
  </si>
  <si>
    <t>博时季季乐三个月持有期债券型证券投资基金</t>
  </si>
  <si>
    <t>博时基金管理有限公司</t>
  </si>
  <si>
    <t>博时富悦</t>
  </si>
  <si>
    <t>博时富悦纯债债券型证券投资基金</t>
  </si>
  <si>
    <t>博时富顺</t>
  </si>
  <si>
    <t>博时富顺纯债债券型证券投资基金</t>
  </si>
  <si>
    <t>博时景发</t>
  </si>
  <si>
    <t>博时景发纯债债券型证券投资基金</t>
  </si>
  <si>
    <t>博时富信</t>
  </si>
  <si>
    <t>博时富信纯债债券型证券投资基金</t>
  </si>
  <si>
    <t>易方达收益B</t>
  </si>
  <si>
    <t>易方达稳健收益债券型证券投资基金</t>
  </si>
  <si>
    <t>易方达基金管理有限公司</t>
  </si>
  <si>
    <t>博时信用债券A/B</t>
  </si>
  <si>
    <t>博时信用债券投资基金</t>
  </si>
  <si>
    <t>博时恒泰C</t>
  </si>
  <si>
    <t>博时恒泰债券型证券投资基金</t>
  </si>
  <si>
    <t>景顺景颐双利A</t>
  </si>
  <si>
    <t>景顺长城景颐双利债券型证券投资基金</t>
  </si>
  <si>
    <t>景顺长城基金管理有限公司</t>
  </si>
  <si>
    <t>中银添利A</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</si>
  <si>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</si>
  <si>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</si>
  <si>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</si>
  <si>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</si>
  <si>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</si>
  <si>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</si>
  <si>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</si>
  <si>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</si>
  <si>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t>
  </si>
  <si>
    <t>博时富乐纯债债券型证券投资基金</t>
  </si>
  <si>
    <t>博时岁岁增利</t>
  </si>
  <si>
    <t>博时岁岁增利一年定期开放债券型证券投资基金</t>
  </si>
  <si>
    <t>博时富添</t>
  </si>
  <si>
    <t>博时富添纯债债券型证券投资基金</t>
  </si>
  <si>
    <t>博时宏观A/B</t>
  </si>
  <si>
    <t>博时宏观回报债券型证券投资基金</t>
  </si>
  <si>
    <t>华商稳健A</t>
  </si>
  <si>
    <t>华商稳健双利债券型证券投资基金</t>
  </si>
  <si>
    <t>华商基金管理有限公司</t>
  </si>
  <si>
    <t>博时中债1-3年国开债A</t>
  </si>
  <si>
    <t>博时中债1-3年国开行债券指数证券投资基金</t>
  </si>
  <si>
    <t>博时信用债券C</t>
  </si>
  <si>
    <t>安信永鑫增强C</t>
  </si>
  <si>
    <t>安信永鑫增强债券型证券投资基金</t>
  </si>
  <si>
    <t>安信基金管理有限责任公司</t>
  </si>
  <si>
    <t>易方达裕祥</t>
  </si>
  <si>
    <t>易方达裕祥回报债券型证券投资基金</t>
  </si>
  <si>
    <t>招商安华A</t>
  </si>
  <si>
    <t>招商安华债券型证券投资基金</t>
  </si>
  <si>
    <t>招商基金管理有限公司</t>
  </si>
  <si>
    <t>博时臻选A</t>
  </si>
  <si>
    <t>博时臻选纯债债券型证券投资基金</t>
  </si>
  <si>
    <t>博时现金宝B</t>
  </si>
  <si>
    <t>博时现金宝货币市场基金</t>
  </si>
  <si>
    <t>泰康资产管理有限责任公司尊享配置资产管理产品</t>
  </si>
  <si>
    <t>泰康资产管理有限责任公司尊享配置资产管理产品</t>
    <phoneticPr fontId="22" type="noConversion"/>
  </si>
  <si>
    <t>组合类保险资管产品</t>
    <phoneticPr fontId="22" type="noConversion"/>
  </si>
  <si>
    <t>固定收益类保险资管产品</t>
    <phoneticPr fontId="22" type="noConversion"/>
  </si>
  <si>
    <t>TK0354</t>
    <phoneticPr fontId="22" type="noConversion"/>
  </si>
  <si>
    <t>泰康资产管理有限责任公司</t>
    <phoneticPr fontId="22" type="noConversion"/>
  </si>
  <si>
    <t>开泰－稳健增值投资产品</t>
  </si>
  <si>
    <t>T20001</t>
    <phoneticPr fontId="22" type="noConversion"/>
  </si>
  <si>
    <t>中国建设银行股份有限公司北京市分行</t>
  </si>
  <si>
    <t>光大永明资产管理股份有限公司</t>
    <phoneticPr fontId="22" type="noConversion"/>
  </si>
  <si>
    <t>永嘉</t>
    <phoneticPr fontId="22" type="noConversion"/>
  </si>
  <si>
    <t>光大永明-永嘉资产管理产品</t>
    <phoneticPr fontId="22" type="noConversion"/>
  </si>
  <si>
    <t>永鑫</t>
    <phoneticPr fontId="22" type="noConversion"/>
  </si>
  <si>
    <t>光大永明-永鑫资产管理产品</t>
    <phoneticPr fontId="22" type="noConversion"/>
  </si>
  <si>
    <t>聚宝2号</t>
    <phoneticPr fontId="22" type="noConversion"/>
  </si>
  <si>
    <t>光大永明-聚宝2号管理产品</t>
    <phoneticPr fontId="22" type="noConversion"/>
  </si>
  <si>
    <t>21越控01</t>
  </si>
  <si>
    <t>广州越秀金融控股集团股份有限公司2021年面向专业投资者公开发行公司债券(第一期)</t>
  </si>
  <si>
    <t>公司债</t>
  </si>
  <si>
    <t>149352.SZ</t>
  </si>
  <si>
    <t>广州越秀金融控股集团股份有限公司</t>
  </si>
  <si>
    <t>华夏华璟固收1号</t>
  </si>
  <si>
    <t>华夏基金-华璟固收1号单一资产管理计划</t>
  </si>
  <si>
    <t>SLT042</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</si>
  <si>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</si>
  <si>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</si>
  <si>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</si>
  <si>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</si>
  <si>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</si>
  <si>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</si>
  <si>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</si>
  <si>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</si>
  <si>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</si>
  <si>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</si>
  <si>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</si>
  <si>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</si>
  <si>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</si>
  <si>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</si>
  <si>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</si>
  <si>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</si>
  <si>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</si>
  <si>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</si>
  <si>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</si>
  <si>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</si>
  <si>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</si>
  <si>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</si>
  <si>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</si>
  <si>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</si>
  <si>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</si>
  <si>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</si>
  <si>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</si>
  <si>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</si>
  <si>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</si>
  <si>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</si>
  <si>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</si>
  <si>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</si>
  <si>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</si>
  <si>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</si>
  <si>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</si>
  <si>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</si>
  <si>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</si>
  <si>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</si>
  <si>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</si>
  <si>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</si>
  <si>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</si>
  <si>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</si>
  <si>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</si>
  <si>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</si>
  <si>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</si>
  <si>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</si>
  <si>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</si>
  <si>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</si>
  <si>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</si>
  <si>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</si>
  <si>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</si>
  <si>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</si>
  <si>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</si>
  <si>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</si>
  <si>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</si>
  <si>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</si>
  <si>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</si>
  <si>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</si>
  <si>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</si>
  <si>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</si>
  <si>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</si>
  <si>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</si>
  <si>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</si>
  <si>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</si>
  <si>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北京首都创业集团有限公司</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</si>
  <si>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</si>
  <si>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</si>
  <si>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</si>
  <si>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</si>
  <si>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</si>
  <si>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</si>
  <si>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</si>
  <si>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</si>
  <si>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</si>
  <si>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</si>
  <si>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</si>
  <si>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</si>
  <si>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</si>
  <si>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</si>
  <si>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</si>
  <si>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</si>
  <si>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</si>
  <si>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</si>
  <si>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</si>
  <si>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</si>
  <si>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</si>
  <si>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</si>
  <si>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</si>
  <si>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</si>
  <si>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</si>
  <si>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</si>
  <si>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</si>
  <si>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</si>
  <si>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03国债(3)</t>
  </si>
  <si>
    <t>2003记账式三期国债(20年)</t>
  </si>
  <si>
    <t>010303.SH</t>
  </si>
  <si>
    <t>现代转债</t>
  </si>
  <si>
    <t>2019年上海现代制药股份有限公司公开发行可转换公司债券</t>
  </si>
  <si>
    <t>可转债、可交换债</t>
  </si>
  <si>
    <t>可转债</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</si>
  <si>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</si>
  <si>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</si>
  <si>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</si>
  <si>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</si>
  <si>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</si>
  <si>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</si>
  <si>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</si>
  <si>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</si>
  <si>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</si>
  <si>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</si>
  <si>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</si>
  <si>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</si>
  <si>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</si>
  <si>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</si>
  <si>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</si>
  <si>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</si>
  <si>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</si>
  <si>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</si>
  <si>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</si>
  <si>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</si>
  <si>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</si>
  <si>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</si>
  <si>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</si>
  <si>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</si>
  <si>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</si>
  <si>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</si>
  <si>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</si>
  <si>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</si>
  <si>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</si>
  <si>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</si>
  <si>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</si>
  <si>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</si>
  <si>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</si>
  <si>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</si>
  <si>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可交换债</t>
  </si>
  <si>
    <t>132009.SH</t>
  </si>
  <si>
    <t>中国石油天然气集团有限公司</t>
  </si>
  <si>
    <t>18中油EB</t>
  </si>
  <si>
    <t>中国石油天然气集团有限公司2018年公开发行可交换公司债券</t>
  </si>
  <si>
    <t>132015.SH</t>
  </si>
  <si>
    <t>华夏鼎茂债券(A类)</t>
  </si>
  <si>
    <t>华夏纯债债券(A类)</t>
  </si>
  <si>
    <t>华夏双债增强债券(A类)</t>
  </si>
  <si>
    <t>嘉实稳宏A</t>
  </si>
  <si>
    <t>嘉实稳宏债券型证券投资基金</t>
  </si>
  <si>
    <t>证券投资基金</t>
  </si>
  <si>
    <t>债券基金</t>
  </si>
  <si>
    <t>003458.OF</t>
  </si>
  <si>
    <t>嘉实稳宏C</t>
  </si>
  <si>
    <t>003459.OF</t>
  </si>
  <si>
    <t>嘉实稳固收益C</t>
  </si>
  <si>
    <t>嘉实稳固收益债券型证券投资基金</t>
  </si>
  <si>
    <t>070020.OF</t>
  </si>
  <si>
    <t>嘉实信用A</t>
  </si>
  <si>
    <t>嘉实信用债券型证券投资基金</t>
  </si>
  <si>
    <t>070025.OF</t>
  </si>
  <si>
    <t>嘉实薪金宝</t>
  </si>
  <si>
    <t>嘉实薪金宝货币市场基金</t>
  </si>
  <si>
    <t>货币市场基金</t>
  </si>
  <si>
    <t>000618.OF</t>
  </si>
  <si>
    <t>东湖转债</t>
  </si>
  <si>
    <t>2021年武汉东湖高新集团股份有限公司公开发行可转换公司债券</t>
  </si>
  <si>
    <t>110080.SH</t>
  </si>
  <si>
    <t>武汉东湖高新集团股份有限公司</t>
  </si>
  <si>
    <t>成银转债</t>
  </si>
  <si>
    <t>2022年成都银行股份有限公司公开发行A股可转换公司债券</t>
  </si>
  <si>
    <t>113055.SH</t>
  </si>
  <si>
    <t>成都银行股份有限公司</t>
  </si>
  <si>
    <t>温氏转债</t>
  </si>
  <si>
    <t>2021年温氏食品集团股份有限公司创业板向不特定对象发行可转换公司债券</t>
  </si>
  <si>
    <t>123107.SZ</t>
  </si>
  <si>
    <t>温氏食品集团股份有限公司</t>
  </si>
  <si>
    <t>海亮转债</t>
  </si>
  <si>
    <t>2019年浙江海亮股份有限公司公开发行可转换公司债券</t>
  </si>
  <si>
    <t>128081.SZ</t>
  </si>
  <si>
    <t>浙江海亮股份有限公司</t>
  </si>
  <si>
    <t>20国开19</t>
  </si>
  <si>
    <t>国家开发银行2020年二级资本债券</t>
  </si>
  <si>
    <t>200219.IB</t>
  </si>
  <si>
    <t>国家开发银行</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</si>
  <si>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</si>
  <si>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</si>
  <si>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</si>
  <si>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</si>
  <si>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</si>
  <si>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</si>
  <si>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</si>
  <si>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中国农业银行股份有限公司</t>
  </si>
  <si>
    <t>19工商银行二级03</t>
  </si>
  <si>
    <t>2019年中国工商银行股份有限公司二级资本债券(第二期)(品种一)</t>
  </si>
  <si>
    <t>1928011.IB</t>
  </si>
  <si>
    <t>中国工商银行股份有限公司</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</si>
  <si>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</si>
  <si>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</si>
  <si>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</si>
  <si>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</si>
  <si>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</si>
  <si>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</si>
  <si>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</si>
  <si>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</si>
  <si>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</si>
  <si>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</si>
  <si>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</si>
  <si>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</si>
  <si>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</si>
  <si>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</si>
  <si>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</si>
  <si>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</si>
  <si>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</si>
  <si>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</si>
  <si>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</si>
  <si>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</si>
  <si>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</si>
  <si>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</si>
  <si>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</si>
  <si>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</si>
  <si>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</si>
  <si>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</si>
  <si>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</si>
  <si>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</si>
  <si>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</si>
  <si>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</si>
  <si>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</si>
  <si>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</si>
  <si>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</si>
  <si>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</si>
  <si>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</si>
  <si>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</si>
  <si>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</si>
  <si>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</si>
  <si>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保利发展控股集团股份有限公司</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</si>
  <si>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</si>
  <si>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</si>
  <si>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</si>
  <si>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</si>
  <si>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</si>
  <si>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</si>
  <si>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</si>
  <si>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</si>
  <si>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</si>
  <si>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</si>
  <si>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</si>
  <si>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嘉实和谐健康固收1号</t>
  </si>
  <si>
    <t>SNC709</t>
  </si>
  <si>
    <t>南方希元可转债债券型证券投资基金</t>
  </si>
  <si>
    <t>005461.OF</t>
  </si>
  <si>
    <t>南方昌元可转债债券型证券投资基金</t>
  </si>
  <si>
    <t>006030.OF</t>
  </si>
  <si>
    <t>南方晖元6个月持有期债券型证券投资基金</t>
  </si>
  <si>
    <t>011109.OF</t>
  </si>
  <si>
    <t>南方多利增强债券型证券投资基金</t>
  </si>
  <si>
    <t>202103.OF</t>
  </si>
  <si>
    <t>南方广利回报债券型证券投资基金</t>
  </si>
  <si>
    <t>202105.OF</t>
  </si>
  <si>
    <t>17晋交01</t>
  </si>
  <si>
    <t>山西能源交通投资有限公司公开发行2017年公司债券(第一期)</t>
  </si>
  <si>
    <t>143100.SH</t>
  </si>
  <si>
    <t>华远国际陆港集团有限公司</t>
  </si>
  <si>
    <t>20青城G1</t>
  </si>
  <si>
    <t>青岛城市建设投资(集团)有限责任公司2020年公开发行公司债券(第一期)</t>
  </si>
  <si>
    <t>163123.SH</t>
  </si>
  <si>
    <t>青岛城市建设投资(集团)有限责任公司</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</si>
  <si>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</si>
  <si>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</si>
  <si>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</si>
  <si>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</si>
  <si>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</si>
  <si>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</si>
  <si>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</si>
  <si>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</si>
  <si>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</si>
  <si>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</si>
  <si>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</si>
  <si>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</si>
  <si>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</si>
  <si>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</si>
  <si>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</si>
  <si>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</si>
  <si>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</si>
  <si>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</si>
  <si>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</si>
  <si>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</si>
  <si>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</si>
  <si>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</si>
  <si>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</si>
  <si>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</si>
  <si>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</si>
  <si>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</si>
  <si>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</si>
  <si>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</si>
  <si>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</si>
  <si>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</si>
  <si>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</si>
  <si>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</si>
  <si>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</si>
  <si>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</si>
  <si>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</si>
  <si>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</si>
  <si>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</si>
  <si>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</si>
  <si>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</si>
  <si>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闻泰转债</t>
  </si>
  <si>
    <t>2021年闻泰科技股份有限公司公开发行可转换公司债券</t>
  </si>
  <si>
    <t>110081.SH</t>
  </si>
  <si>
    <t>闻泰科技股份有限公司</t>
  </si>
  <si>
    <t>隆22转债</t>
  </si>
  <si>
    <t>2021年隆基绿能科技股份有限公司公开发行可转换公司债券</t>
  </si>
  <si>
    <t>113053.SH</t>
  </si>
  <si>
    <t>隆基绿能科技股份有限公司</t>
  </si>
  <si>
    <t>健友转债</t>
  </si>
  <si>
    <t>2020年南京健友生化制药股份有限公司公开发行可转换公司债券</t>
  </si>
  <si>
    <t>113579.SH</t>
  </si>
  <si>
    <t>南京健友生化制药股份有限公司</t>
  </si>
  <si>
    <t>华友转债</t>
  </si>
  <si>
    <t>2022年浙江华友钴业股份有限公司公开发行可转换公司债券</t>
  </si>
  <si>
    <t>113641.SH</t>
  </si>
  <si>
    <t>浙江华友钴业股份有限公司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</si>
  <si>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</si>
  <si>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</si>
  <si>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</si>
  <si>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</si>
  <si>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</si>
  <si>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</si>
  <si>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</si>
  <si>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</si>
  <si>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金禾转债</t>
  </si>
  <si>
    <t>2017年安徽金禾实业股份有限公司公开发行可转换公司债券</t>
  </si>
  <si>
    <t>128017.SZ</t>
  </si>
  <si>
    <t>安徽金禾实业股份有限公司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</si>
  <si>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</si>
  <si>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</si>
  <si>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</si>
  <si>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</si>
  <si>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</si>
  <si>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</si>
  <si>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</si>
  <si>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</si>
  <si>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</si>
  <si>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</si>
  <si>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</si>
  <si>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</si>
  <si>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</si>
  <si>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</si>
  <si>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</si>
  <si>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</si>
  <si>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</si>
  <si>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</si>
  <si>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</si>
  <si>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</si>
  <si>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</si>
  <si>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</si>
  <si>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</si>
  <si>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</si>
  <si>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</si>
  <si>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</si>
  <si>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</si>
  <si>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</si>
  <si>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</si>
  <si>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</si>
  <si>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</si>
  <si>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</si>
  <si>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</si>
  <si>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</si>
  <si>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</si>
  <si>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</si>
  <si>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</si>
  <si>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</si>
  <si>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</si>
  <si>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</si>
  <si>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</si>
  <si>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</si>
  <si>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</si>
  <si>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</si>
  <si>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</si>
  <si>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</si>
  <si>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</si>
  <si>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</si>
  <si>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</si>
  <si>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</si>
  <si>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</si>
  <si>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</si>
  <si>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南方基金和谐健康保险固收1号单一资产管理计划</t>
  </si>
  <si>
    <t>ZHHX01</t>
  </si>
  <si>
    <t>南方和谐健康固收1号</t>
  </si>
  <si>
    <t>中国巨石</t>
  </si>
  <si>
    <t>中国巨石股份有限公司</t>
  </si>
  <si>
    <t>600176.SH</t>
  </si>
  <si>
    <t>山西汾酒</t>
  </si>
  <si>
    <t>山西杏花村汾酒厂股份有限公司</t>
  </si>
  <si>
    <t>600809.SH</t>
  </si>
  <si>
    <t>伊利股份</t>
  </si>
  <si>
    <t>内蒙古伊利实业集团股份有限公司</t>
  </si>
  <si>
    <t>600887.SH</t>
  </si>
  <si>
    <t>喜临门</t>
  </si>
  <si>
    <t>喜临门家具股份有限公司</t>
  </si>
  <si>
    <t>603008.SH</t>
  </si>
  <si>
    <t>望变电气</t>
  </si>
  <si>
    <t>重庆望变电气(集团)股份有限公司</t>
  </si>
  <si>
    <t>603191.SH</t>
  </si>
  <si>
    <t>纳芯微</t>
  </si>
  <si>
    <t>苏州纳芯微电子股份有限公司</t>
  </si>
  <si>
    <t>688052.SH</t>
  </si>
  <si>
    <t>拓荆科技</t>
  </si>
  <si>
    <t>拓荆科技股份有限公司</t>
  </si>
  <si>
    <t>688072.SH</t>
  </si>
  <si>
    <t>金山办公</t>
  </si>
  <si>
    <t>北京金山办公软件股份有限公司</t>
  </si>
  <si>
    <t>688111.SH</t>
  </si>
  <si>
    <t>安达智能</t>
  </si>
  <si>
    <t>广东安达智能装备股份有限公司</t>
  </si>
  <si>
    <t>688125.SH</t>
  </si>
  <si>
    <t>经纬恒润</t>
  </si>
  <si>
    <t>北京经纬恒润科技股份有限公司</t>
  </si>
  <si>
    <t>688326.SH</t>
  </si>
  <si>
    <t>海泰新光</t>
  </si>
  <si>
    <t>青岛海泰新光科技股份有限公司</t>
  </si>
  <si>
    <t>688677.SH</t>
  </si>
  <si>
    <t>万科A</t>
  </si>
  <si>
    <t>万科企业股份有限公司</t>
  </si>
  <si>
    <t>000002.SZ</t>
  </si>
  <si>
    <t>泸州老窖</t>
  </si>
  <si>
    <t>泸州老窖股份有限公司</t>
  </si>
  <si>
    <t>000568.SZ</t>
  </si>
  <si>
    <t>古井贡酒</t>
  </si>
  <si>
    <t>安徽古井贡酒股份有限公司</t>
  </si>
  <si>
    <t>000596.SZ</t>
  </si>
  <si>
    <t>上峰水泥</t>
  </si>
  <si>
    <t>甘肃上峰水泥股份有限公司</t>
  </si>
  <si>
    <t>000672.SZ</t>
  </si>
  <si>
    <t>利尔化学</t>
  </si>
  <si>
    <t>利尔化学股份有限公司</t>
  </si>
  <si>
    <t>002258.SZ</t>
  </si>
  <si>
    <t>金禾实业</t>
  </si>
  <si>
    <t>002597.SZ</t>
  </si>
  <si>
    <t>中矿资源</t>
  </si>
  <si>
    <t>中矿资源集团股份有限公司</t>
  </si>
  <si>
    <t>002738.SZ</t>
  </si>
  <si>
    <t>永兴材料</t>
  </si>
  <si>
    <t>永兴特种材料科技股份有限公司</t>
  </si>
  <si>
    <t>002756.SZ</t>
  </si>
  <si>
    <t>健帆生物</t>
  </si>
  <si>
    <t>健帆生物科技集团股份有限公司</t>
  </si>
  <si>
    <t>300529.SZ</t>
  </si>
  <si>
    <t>百胜智能</t>
  </si>
  <si>
    <t>江西百胜智能科技股份有限公司</t>
  </si>
  <si>
    <t>301083.SZ</t>
  </si>
  <si>
    <t>军信股份</t>
  </si>
  <si>
    <t>湖南军信环保股份有限公司</t>
  </si>
  <si>
    <t>301109.SZ</t>
  </si>
  <si>
    <t>中一科技</t>
  </si>
  <si>
    <t>湖北中一科技股份有限公司</t>
  </si>
  <si>
    <t>301150.SZ</t>
  </si>
  <si>
    <t>中国海外发展</t>
  </si>
  <si>
    <t>中国海外发展有限公司</t>
  </si>
  <si>
    <t>0688.HK</t>
  </si>
  <si>
    <t>景业智能</t>
  </si>
  <si>
    <t>杭州景业智能科技股份有限公司</t>
  </si>
  <si>
    <t>688290.SH</t>
  </si>
  <si>
    <t>天源环保</t>
  </si>
  <si>
    <t>武汉天源环保股份有限公司</t>
  </si>
  <si>
    <t>301127.SZ</t>
  </si>
  <si>
    <t>华研精机</t>
  </si>
  <si>
    <t>广州华研精密机械股份有限公司</t>
  </si>
  <si>
    <t>301138.SZ</t>
  </si>
  <si>
    <t>德石股份</t>
  </si>
  <si>
    <t>德州联合石油科技股份有限公司</t>
  </si>
  <si>
    <t>301158.SZ</t>
  </si>
  <si>
    <t>优宁维</t>
  </si>
  <si>
    <t>上海优宁维生物科技股份有限公司</t>
  </si>
  <si>
    <t>301166.SZ</t>
  </si>
  <si>
    <t>通灵股份</t>
  </si>
  <si>
    <t>江苏通灵电器股份有限公司</t>
  </si>
  <si>
    <t>301168.SZ</t>
  </si>
  <si>
    <t>迪阿股份</t>
  </si>
  <si>
    <t>迪阿股份有限公司</t>
  </si>
  <si>
    <t>301177.SZ</t>
  </si>
  <si>
    <t>标榜股份</t>
  </si>
  <si>
    <t>江阴标榜汽车部件股份有限公司</t>
  </si>
  <si>
    <t>301181.SZ</t>
  </si>
  <si>
    <t>家联科技</t>
  </si>
  <si>
    <t>宁波家联科技股份有限公司</t>
  </si>
  <si>
    <t>301193.SZ</t>
  </si>
  <si>
    <t>唯科科技</t>
  </si>
  <si>
    <t>厦门唯科模塑科技股份有限公司</t>
  </si>
  <si>
    <t>301196.SZ</t>
  </si>
  <si>
    <t>腾远钴业</t>
  </si>
  <si>
    <t>赣州腾远钴业新材料股份有限公司</t>
  </si>
  <si>
    <t>301219.SZ</t>
  </si>
  <si>
    <t>永泰运</t>
  </si>
  <si>
    <t>永泰运化工物流股份有限公司</t>
  </si>
  <si>
    <t>001228.SZ</t>
  </si>
  <si>
    <t>铭科精技</t>
  </si>
  <si>
    <t>铭科精技控股股份有限公司</t>
  </si>
  <si>
    <t>001319.SZ</t>
  </si>
  <si>
    <t>中国海油</t>
  </si>
  <si>
    <t>中国海洋石油有限公司</t>
  </si>
  <si>
    <t>600938.SH</t>
  </si>
  <si>
    <t>南方收益宝</t>
  </si>
  <si>
    <t>南方收益宝货币市场基金</t>
  </si>
  <si>
    <t>202308.OF</t>
  </si>
  <si>
    <t>南方基金管理股份有限公司</t>
  </si>
  <si>
    <t>19华电01</t>
  </si>
  <si>
    <t>155352.SH</t>
  </si>
  <si>
    <t>19航集01</t>
  </si>
  <si>
    <t>中国南方航空集团有限公司</t>
  </si>
  <si>
    <t>155599.SH</t>
  </si>
  <si>
    <t>19CHNE03</t>
  </si>
  <si>
    <t>155713.SH</t>
  </si>
  <si>
    <t>20中证21</t>
  </si>
  <si>
    <t>中信证券股份有限公司</t>
  </si>
  <si>
    <t>175250.SH</t>
  </si>
  <si>
    <t>19深投02</t>
  </si>
  <si>
    <t>深圳市投资控股有限公司</t>
  </si>
  <si>
    <t>112823.SZ</t>
  </si>
  <si>
    <t>康泰转2</t>
  </si>
  <si>
    <t>123119.SZ</t>
  </si>
  <si>
    <t>GC001</t>
  </si>
  <si>
    <t>1天国债回购</t>
  </si>
  <si>
    <t>204001.SH</t>
  </si>
  <si>
    <t>中国证券登记结算有限责任公司（逆回购）</t>
  </si>
  <si>
    <t>南方和谐健康混合型资管计划</t>
  </si>
  <si>
    <t>南方基金和谐健康保险混合型单一资产管理计划</t>
  </si>
  <si>
    <t>ZHHXJK</t>
  </si>
  <si>
    <t>香港</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</si>
  <si>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</si>
  <si>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</si>
  <si>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</si>
  <si>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</si>
  <si>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</si>
  <si>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</si>
  <si>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</si>
  <si>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</si>
  <si>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</si>
  <si>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</si>
  <si>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</si>
  <si>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</si>
  <si>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</si>
  <si>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</si>
  <si>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</si>
  <si>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</si>
  <si>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</si>
  <si>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</si>
  <si>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</si>
  <si>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</si>
  <si>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</si>
  <si>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</si>
  <si>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</si>
  <si>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</si>
  <si>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</si>
  <si>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工商银行</t>
  </si>
  <si>
    <t>601398.SH</t>
  </si>
  <si>
    <t>星宇股份</t>
  </si>
  <si>
    <t>常州星宇车灯股份有限公司</t>
  </si>
  <si>
    <t>601799.SH</t>
  </si>
  <si>
    <t>京沪高铁</t>
  </si>
  <si>
    <t>京沪高速铁路股份有限公司</t>
  </si>
  <si>
    <t>601816.SH</t>
  </si>
  <si>
    <t>中国银行</t>
  </si>
  <si>
    <t>601988.SH</t>
  </si>
  <si>
    <t>公牛集团</t>
  </si>
  <si>
    <t>公牛集团股份有限公司</t>
  </si>
  <si>
    <t>603195.SH</t>
  </si>
  <si>
    <t>宋城演艺</t>
  </si>
  <si>
    <t>宋城演艺发展股份有限公司</t>
  </si>
  <si>
    <t>300144.SZ</t>
  </si>
  <si>
    <t>信达生物</t>
  </si>
  <si>
    <t>信达生物制药</t>
  </si>
  <si>
    <t>1801.HK</t>
  </si>
  <si>
    <t>海底捞</t>
  </si>
  <si>
    <t>海底捞国际控股有限公司</t>
  </si>
  <si>
    <t>6862.HK</t>
  </si>
  <si>
    <t>倍轻松</t>
  </si>
  <si>
    <t>深圳市倍轻松科技股份有限公司</t>
  </si>
  <si>
    <t>688793.SH</t>
  </si>
  <si>
    <t>星辉环材</t>
  </si>
  <si>
    <t>星辉环保材料股份有限公司</t>
  </si>
  <si>
    <t>300834.SZ</t>
  </si>
  <si>
    <t>争光股份</t>
  </si>
  <si>
    <t>浙江争光实业股份有限公司</t>
  </si>
  <si>
    <t>301092.SZ</t>
  </si>
  <si>
    <t>华兰股份</t>
  </si>
  <si>
    <t>江苏华兰药用新材料股份有限公司</t>
  </si>
  <si>
    <t>301093.SZ</t>
  </si>
  <si>
    <t>百诚医药</t>
  </si>
  <si>
    <t>杭州百诚医药科技股份有限公司</t>
  </si>
  <si>
    <t>301096.SZ</t>
  </si>
  <si>
    <t>何氏眼科</t>
  </si>
  <si>
    <t>辽宁何氏眼科医院集团股份有限公司</t>
  </si>
  <si>
    <t>301103.SZ</t>
  </si>
  <si>
    <t>青木股份</t>
  </si>
  <si>
    <t>青木数字技术股份有限公司</t>
  </si>
  <si>
    <t>301110.SZ</t>
  </si>
  <si>
    <t>益客食品</t>
  </si>
  <si>
    <t>江苏益客食品集团股份有限公司</t>
  </si>
  <si>
    <t>301116.SZ</t>
  </si>
  <si>
    <t>佳缘科技</t>
  </si>
  <si>
    <t>佳缘科技股份有限公司</t>
  </si>
  <si>
    <t>301117.SZ</t>
  </si>
  <si>
    <t>奕东电子</t>
  </si>
  <si>
    <t>奕东电子科技股份有限公司</t>
  </si>
  <si>
    <t>301123.SZ</t>
  </si>
  <si>
    <t>达嘉维康</t>
  </si>
  <si>
    <t>湖南达嘉维康医药产业股份有限公司</t>
  </si>
  <si>
    <t>301126.SZ</t>
  </si>
  <si>
    <t>泽宇智能</t>
  </si>
  <si>
    <t>江苏泽宇智能电力股份有限公司</t>
  </si>
  <si>
    <t>301179.SZ</t>
  </si>
  <si>
    <t>迈赫股份</t>
  </si>
  <si>
    <t>迈赫机器人自动化股份有限公司</t>
  </si>
  <si>
    <t>301199.SZ</t>
  </si>
  <si>
    <t>大族数控</t>
  </si>
  <si>
    <t>深圳市大族数控科技股份有限公司</t>
  </si>
  <si>
    <t>301200.SZ</t>
  </si>
  <si>
    <t>诚达药业</t>
  </si>
  <si>
    <t>诚达药业股份有限公司</t>
  </si>
  <si>
    <t>301201.SZ</t>
  </si>
  <si>
    <t>华兰疫苗</t>
  </si>
  <si>
    <t>华兰生物疫苗股份有限公司</t>
  </si>
  <si>
    <t>301207.SZ</t>
  </si>
  <si>
    <t>华康医疗</t>
  </si>
  <si>
    <t>武汉华康世纪医疗股份有限公司</t>
  </si>
  <si>
    <t>301235.SZ</t>
  </si>
  <si>
    <t>中国移动</t>
  </si>
  <si>
    <t>中国移动有限公司</t>
  </si>
  <si>
    <t>600941.SH</t>
  </si>
  <si>
    <t>汇添富添富通货币B</t>
  </si>
  <si>
    <t>汇添富添富通货币市场基金</t>
  </si>
  <si>
    <t>汇添富基金管理股份有限公司</t>
  </si>
  <si>
    <t>广发货币A</t>
  </si>
  <si>
    <t>广发货币市场基金</t>
  </si>
  <si>
    <t>270004.OF</t>
  </si>
  <si>
    <t>广发基金管理有限公司</t>
  </si>
  <si>
    <t>添富牛233号</t>
  </si>
  <si>
    <t>汇添富基金-添富牛233号单一资产管理计划</t>
  </si>
  <si>
    <t>Z00345</t>
  </si>
  <si>
    <t>和谐健康保险股份有限公司</t>
  </si>
  <si>
    <t>香港联交所</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</si>
  <si>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</si>
  <si>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</si>
  <si>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</si>
  <si>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</si>
  <si>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</si>
  <si>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</si>
  <si>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</si>
  <si>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</si>
  <si>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</si>
  <si>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</si>
  <si>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</si>
  <si>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</si>
  <si>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</si>
  <si>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</si>
  <si>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</si>
  <si>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</si>
  <si>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</si>
  <si>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深信服</t>
  </si>
  <si>
    <t>深信服科技股份有限公司</t>
  </si>
  <si>
    <t>300454.SZ</t>
  </si>
  <si>
    <t>捷佳伟创</t>
  </si>
  <si>
    <t>深圳市捷佳伟创新能源装备股份有限公司</t>
  </si>
  <si>
    <t>300724.SZ</t>
  </si>
  <si>
    <t>金埔园林</t>
  </si>
  <si>
    <t>金埔园林股份有限公司</t>
  </si>
  <si>
    <t>301098.SZ</t>
  </si>
  <si>
    <t>隆华新材</t>
  </si>
  <si>
    <t>山东隆华新材料股份有限公司</t>
  </si>
  <si>
    <t>301149.SZ</t>
  </si>
  <si>
    <t>凯旺科技</t>
  </si>
  <si>
    <t>河南凯旺电子科技股份有限公司</t>
  </si>
  <si>
    <t>301182.SZ</t>
  </si>
  <si>
    <t>善水科技</t>
  </si>
  <si>
    <t>九江善水科技股份有限公司</t>
  </si>
  <si>
    <t>301190.SZ</t>
  </si>
  <si>
    <t>光庭信息</t>
  </si>
  <si>
    <t>武汉光庭信息技术股份有限公司</t>
  </si>
  <si>
    <t>301221.SZ</t>
  </si>
  <si>
    <t>兴全和谐健康保险</t>
  </si>
  <si>
    <t>阳光资产-盈时4号（三期）资产管理产品</t>
    <phoneticPr fontId="41" type="noConversion"/>
  </si>
  <si>
    <t>阳光资产管理股份有限公司</t>
    <phoneticPr fontId="22" type="noConversion"/>
  </si>
  <si>
    <t>YGZ008</t>
  </si>
  <si>
    <t>阳光资产-盈时10号资产管理产品</t>
    <phoneticPr fontId="41" type="noConversion"/>
  </si>
  <si>
    <t>YGZ010</t>
  </si>
  <si>
    <t>阳光资产-积极配置4号资产管理产品</t>
    <phoneticPr fontId="41" type="noConversion"/>
  </si>
  <si>
    <t>YGX004</t>
  </si>
  <si>
    <t>阳光资产-积极配置8号资产管理产品</t>
    <phoneticPr fontId="41" type="noConversion"/>
  </si>
  <si>
    <t>YGX008</t>
  </si>
  <si>
    <t>阳光资产-盈时11号资产管理产品</t>
    <phoneticPr fontId="41" type="noConversion"/>
  </si>
  <si>
    <t>YGZ011</t>
    <phoneticPr fontId="22" type="noConversion"/>
  </si>
  <si>
    <t>阳光资产-盈时12号资产管理产品</t>
  </si>
  <si>
    <t>YGZ012</t>
    <phoneticPr fontId="22" type="noConversion"/>
  </si>
  <si>
    <t>阳光资产-盈时13号资产管理产品</t>
  </si>
  <si>
    <t>YGZ013</t>
    <phoneticPr fontId="22" type="noConversion"/>
  </si>
  <si>
    <t>阳光资产-盈时15号资产管理产品</t>
  </si>
  <si>
    <t>YGZ015</t>
    <phoneticPr fontId="22" type="noConversion"/>
  </si>
  <si>
    <t>阳光资产-盈时16号资产管理产品</t>
  </si>
  <si>
    <t>YGZ016</t>
  </si>
  <si>
    <t>阳光资产-盈时17号资产管理产品</t>
  </si>
  <si>
    <t>YGZ017</t>
  </si>
  <si>
    <t>阳光资产-盈时18号资产管理产品</t>
  </si>
  <si>
    <t>YGZ018</t>
  </si>
  <si>
    <t>阳光资产-盈时19号资产管理产品</t>
    <phoneticPr fontId="41" type="noConversion"/>
  </si>
  <si>
    <t>YGZ019</t>
  </si>
  <si>
    <t>SSJ589</t>
  </si>
  <si>
    <t>银河明汇67号</t>
  </si>
  <si>
    <t>银河金汇资产管理有限公司</t>
  </si>
  <si>
    <t>127418.SH</t>
  </si>
  <si>
    <t>江苏启晟集团有限公司</t>
  </si>
  <si>
    <t>136024.SH</t>
  </si>
  <si>
    <t>上海城开(集团)有限公司</t>
  </si>
  <si>
    <t>143410.SH</t>
  </si>
  <si>
    <t>义乌市国有资本运营有限公司</t>
  </si>
  <si>
    <t>143414.SH</t>
  </si>
  <si>
    <t>泸州市兴泸投资集团有限公司</t>
  </si>
  <si>
    <t>152023.SH</t>
  </si>
  <si>
    <t>南京地铁集团有限公司</t>
  </si>
  <si>
    <t>152422.SH</t>
  </si>
  <si>
    <t>上海国盛(集团)有限公司</t>
  </si>
  <si>
    <t>152642.SH</t>
  </si>
  <si>
    <t>152689.SH</t>
  </si>
  <si>
    <t>上海国际集团有限公司</t>
  </si>
  <si>
    <t>184127.SH</t>
  </si>
  <si>
    <t>江苏高科技投资集团有限公司</t>
  </si>
  <si>
    <t>136462.SH</t>
  </si>
  <si>
    <t>上海市漕河泾新兴技术开发区发展总公司</t>
  </si>
  <si>
    <t>155275.SH</t>
  </si>
  <si>
    <t>唐山三友化工股份有限公司</t>
  </si>
  <si>
    <t>163156.SH</t>
  </si>
  <si>
    <t>163416.SH</t>
  </si>
  <si>
    <t>广东南海产业集团有限公司</t>
  </si>
  <si>
    <t>163900.SH</t>
  </si>
  <si>
    <t>重庆龙湖企业拓展有限公司</t>
  </si>
  <si>
    <t>163910.SH</t>
  </si>
  <si>
    <t>175190.SH</t>
  </si>
  <si>
    <t>中国国际金融股份有限公司</t>
  </si>
  <si>
    <t>175535.SH</t>
  </si>
  <si>
    <t>华泰证券股份有限公司</t>
  </si>
  <si>
    <t>175637.SH</t>
  </si>
  <si>
    <t>招商证券股份有限公司</t>
  </si>
  <si>
    <t>175726.SH</t>
  </si>
  <si>
    <t>175957.SH</t>
  </si>
  <si>
    <t>浙江龙盛集团股份有限公司</t>
  </si>
  <si>
    <t>185047.SH</t>
  </si>
  <si>
    <t>瀚蓝环境股份有限公司</t>
  </si>
  <si>
    <t>188047.SH</t>
  </si>
  <si>
    <t>188261.SH</t>
  </si>
  <si>
    <t>188357.SH</t>
  </si>
  <si>
    <t>光明食品(集团)有限公司</t>
  </si>
  <si>
    <t>188934.SH</t>
  </si>
  <si>
    <t>188980.SH</t>
  </si>
  <si>
    <t>兴业证券股份有限公司</t>
  </si>
  <si>
    <t>111077.SZ</t>
  </si>
  <si>
    <t>深圳能源集团股份有限公司</t>
  </si>
  <si>
    <t>112677.SZ</t>
  </si>
  <si>
    <t>深圳市创新投资集团有限公司</t>
  </si>
  <si>
    <t>1580101.IB</t>
  </si>
  <si>
    <t>石狮市城市建设有限公司</t>
  </si>
  <si>
    <t>042180001.IB</t>
  </si>
  <si>
    <t>辽宁港口集团有限公司</t>
  </si>
  <si>
    <t>012105063.IB</t>
  </si>
  <si>
    <t>浙江荣盛控股集团有限公司</t>
  </si>
  <si>
    <t>012105071.IB</t>
  </si>
  <si>
    <t>晋能控股煤业集团有限公司</t>
  </si>
  <si>
    <t>012105081.IB</t>
  </si>
  <si>
    <t>潞安化工集团有限公司</t>
  </si>
  <si>
    <t>012281394.IB</t>
  </si>
  <si>
    <t>江苏省锡山经济技术开发有限公司</t>
  </si>
  <si>
    <t>220205.IB</t>
  </si>
  <si>
    <t>101671003.IB</t>
  </si>
  <si>
    <t>南京新港开发有限公司</t>
  </si>
  <si>
    <t>102001427.IB</t>
  </si>
  <si>
    <t>大连万达商业管理集团股份有限公司</t>
  </si>
  <si>
    <t>102001628.IB</t>
  </si>
  <si>
    <t>102002330.IB</t>
  </si>
  <si>
    <t>人福医药集团股份公司</t>
  </si>
  <si>
    <t>102002358.IB</t>
  </si>
  <si>
    <t>富通集团有限公司</t>
  </si>
  <si>
    <t>012789.OF</t>
  </si>
  <si>
    <t>470010.OF</t>
  </si>
  <si>
    <t>中意资产-安享稳健11号资产管理产品</t>
  </si>
  <si>
    <t>中意资产-安享稳健11号资产管理产品</t>
    <phoneticPr fontId="22" type="noConversion"/>
  </si>
  <si>
    <t>组合类保险资管产品</t>
    <phoneticPr fontId="23" type="noConversion"/>
  </si>
  <si>
    <t>11920600096</t>
  </si>
  <si>
    <t>中意资产管理有限公司</t>
    <phoneticPr fontId="22" type="noConversion"/>
  </si>
  <si>
    <t>中意资产-安享稳健12号资产管理产品</t>
  </si>
  <si>
    <t>11920600097</t>
  </si>
  <si>
    <t>中意资产管理有限公司</t>
  </si>
  <si>
    <t>中意资产-安享稳健13号资产管理产品</t>
  </si>
  <si>
    <t>11920600098</t>
  </si>
  <si>
    <t>中意资产-安享稳健14号资产管理产品</t>
  </si>
  <si>
    <t>11920600099</t>
  </si>
  <si>
    <t>稳鑫19号</t>
  </si>
  <si>
    <t>中英益利稳鑫19号资产管理产品</t>
  </si>
  <si>
    <t>中英益利资产管理股份有限公司</t>
  </si>
  <si>
    <r>
      <rPr>
        <sz val="11"/>
        <color rgb="FF000000"/>
        <rFont val="等线"/>
        <family val="3"/>
        <charset val="134"/>
        <scheme val="minor"/>
      </rPr>
      <t>稳鑫2</t>
    </r>
    <r>
      <rPr>
        <sz val="11"/>
        <color rgb="FF000000"/>
        <rFont val="等线"/>
        <family val="3"/>
        <charset val="134"/>
        <scheme val="minor"/>
      </rPr>
      <t>0号</t>
    </r>
  </si>
  <si>
    <r>
      <rPr>
        <sz val="11"/>
        <color rgb="FF000000"/>
        <rFont val="等线"/>
        <family val="3"/>
        <charset val="134"/>
        <scheme val="minor"/>
      </rPr>
      <t>中英益利稳鑫2</t>
    </r>
    <r>
      <rPr>
        <sz val="11"/>
        <color rgb="FF000000"/>
        <rFont val="等线"/>
        <family val="3"/>
        <charset val="134"/>
        <scheme val="minor"/>
      </rPr>
      <t>0号资产管理产品</t>
    </r>
  </si>
  <si>
    <t>保利发展</t>
  </si>
  <si>
    <t>建发股份</t>
  </si>
  <si>
    <t>厦门建发股份有限公司</t>
  </si>
  <si>
    <t>圆通速递</t>
  </si>
  <si>
    <t>圆通速递股份有限公司</t>
  </si>
  <si>
    <t>恒生电子</t>
  </si>
  <si>
    <t>恒生电子股份有限公司</t>
  </si>
  <si>
    <t>邮储银行</t>
  </si>
  <si>
    <t>中国邮政储蓄银行股份有限公司</t>
  </si>
  <si>
    <t>中国建筑</t>
  </si>
  <si>
    <t>中国建筑股份有限公司</t>
  </si>
  <si>
    <t>中国中免</t>
  </si>
  <si>
    <t>中国旅游集团中免股份有限公司</t>
  </si>
  <si>
    <t>紫金矿业</t>
  </si>
  <si>
    <t>紫金矿业集团股份有限公司</t>
  </si>
  <si>
    <t>合盛硅业</t>
  </si>
  <si>
    <t>合盛硅业股份有限公司</t>
  </si>
  <si>
    <t>旭升股份</t>
  </si>
  <si>
    <t>宁波旭升汽车技术股份有限公司</t>
  </si>
  <si>
    <t>立昂微</t>
  </si>
  <si>
    <t>杭州立昂微电子股份有限公司</t>
  </si>
  <si>
    <t>嘉环科技</t>
  </si>
  <si>
    <t>嘉环科技股份有限公司</t>
  </si>
  <si>
    <t>圣龙股份</t>
  </si>
  <si>
    <t>宁波圣龙汽车动力系统股份有限公司</t>
  </si>
  <si>
    <t>鼎阳科技</t>
  </si>
  <si>
    <t>深圳市鼎阳科技股份有限公司</t>
  </si>
  <si>
    <t>杭州宏华数码科技股份有限公司</t>
  </si>
  <si>
    <t>粤电力A</t>
  </si>
  <si>
    <t>广东电力发展股份有限公司</t>
  </si>
  <si>
    <t>中信特钢</t>
  </si>
  <si>
    <t>中信泰富特钢集团股份有限公司</t>
  </si>
  <si>
    <t>创维数字</t>
  </si>
  <si>
    <t>创维数字股份有限公司</t>
  </si>
  <si>
    <t>歌尔股份</t>
  </si>
  <si>
    <t>歌尔股份有限公司</t>
  </si>
  <si>
    <t>杭氧股份</t>
  </si>
  <si>
    <t>杭氧集团股份有限公司</t>
  </si>
  <si>
    <t>兆威机电</t>
  </si>
  <si>
    <t>深圳市兆威机电股份有限公司</t>
  </si>
  <si>
    <t>天孚通信</t>
  </si>
  <si>
    <t>苏州天孚光通信股份有限公司</t>
  </si>
  <si>
    <t>三环集团</t>
  </si>
  <si>
    <t>潮州三环(集团)股份有限公司</t>
  </si>
  <si>
    <t>温氏股份</t>
  </si>
  <si>
    <t>宁德时代</t>
  </si>
  <si>
    <t>宁德时代新能源科技股份有限公司</t>
  </si>
  <si>
    <t>卓胜微</t>
  </si>
  <si>
    <t>江苏卓胜微电子股份有限公司</t>
  </si>
  <si>
    <t>国能日新</t>
  </si>
  <si>
    <t>国能日新科技股份有限公司</t>
  </si>
  <si>
    <t>胜宏科技</t>
  </si>
  <si>
    <t>胜宏科技(惠州)股份有限公司</t>
  </si>
  <si>
    <t>迈为股份</t>
  </si>
  <si>
    <t>苏州迈为科技股份有限公司</t>
  </si>
  <si>
    <t>天益医疗</t>
  </si>
  <si>
    <t>宁波天益医疗器械股份有限公司</t>
  </si>
  <si>
    <t>风光股份</t>
  </si>
  <si>
    <t>营口风光新材料股份有限公司</t>
  </si>
  <si>
    <t>明月镜片</t>
  </si>
  <si>
    <t>明月镜片股份有限公司</t>
  </si>
  <si>
    <t>兆讯传媒</t>
  </si>
  <si>
    <t>兆讯传媒广告股份有限公司</t>
  </si>
  <si>
    <t>洁雅股份</t>
  </si>
  <si>
    <t>铜陵洁雅生物科技股份有限公司</t>
  </si>
  <si>
    <t>粤万年青</t>
  </si>
  <si>
    <t>广东万年青制药股份有限公司</t>
  </si>
  <si>
    <t>恒光股份</t>
  </si>
  <si>
    <t>湖南恒光科技股份有限公司</t>
  </si>
  <si>
    <t>采纳股份</t>
  </si>
  <si>
    <t>采纳科技股份有限公司</t>
  </si>
  <si>
    <t>西点药业</t>
  </si>
  <si>
    <t>吉林省西点药业科技发展股份有限公司</t>
  </si>
  <si>
    <t>金钟股份</t>
  </si>
  <si>
    <t>广州市金钟汽车零件股份有限公司</t>
  </si>
  <si>
    <t>瑞德智能</t>
  </si>
  <si>
    <t>广东瑞德智能科技股份有限公司</t>
  </si>
  <si>
    <t>哈焊华通</t>
  </si>
  <si>
    <t>哈焊所华通(常州)焊业股份有限公司</t>
  </si>
  <si>
    <t>嘉戎技术</t>
  </si>
  <si>
    <t>厦门嘉戎技术股份有限公司</t>
  </si>
  <si>
    <t>海力风电</t>
  </si>
  <si>
    <t>江苏海力风电设备科技股份有限公司</t>
  </si>
  <si>
    <t>宏德股份</t>
  </si>
  <si>
    <t>江苏宏德特种部件股份有限公司</t>
  </si>
  <si>
    <t>万祥科技</t>
  </si>
  <si>
    <t>苏州万祥科技股份有限公司</t>
  </si>
  <si>
    <t>欧圣电气</t>
  </si>
  <si>
    <t>苏州欧圣电气股份有限公司</t>
  </si>
  <si>
    <t>三元生物</t>
  </si>
  <si>
    <t>山东三元生物科技股份有限公司</t>
  </si>
  <si>
    <t>亨迪药业</t>
  </si>
  <si>
    <t>湖北亨迪药业股份有限公司</t>
  </si>
  <si>
    <t>联盛化学</t>
  </si>
  <si>
    <t>浙江联盛化学股份有限公司</t>
  </si>
  <si>
    <t>中汽股份</t>
  </si>
  <si>
    <t>中汽研汽车试验场股份有限公司</t>
  </si>
  <si>
    <t>万凯新材</t>
  </si>
  <si>
    <t>万凯新材料股份有限公司</t>
  </si>
  <si>
    <t>铜冠铜箔</t>
  </si>
  <si>
    <t>安徽铜冠铜箔集团股份有限公司</t>
  </si>
  <si>
    <t>实朴检测</t>
  </si>
  <si>
    <t>实朴检测技术(上海)股份有限公司</t>
  </si>
  <si>
    <t>软通动力</t>
  </si>
  <si>
    <t>软通动力信息技术(集团)股份有限公司</t>
  </si>
  <si>
    <t>和顺科技</t>
  </si>
  <si>
    <t>杭州和顺科技股份有限公司</t>
  </si>
  <si>
    <t>华融化学</t>
  </si>
  <si>
    <t>华融化学股份有限公司</t>
  </si>
  <si>
    <t>富士莱</t>
  </si>
  <si>
    <t>苏州富士莱医药股份有限公司</t>
  </si>
  <si>
    <t>艾布鲁</t>
  </si>
  <si>
    <t>湖南艾布鲁环保科技股份有限公司</t>
  </si>
  <si>
    <t>泰恩康</t>
  </si>
  <si>
    <t>广东泰恩康医药股份有限公司</t>
  </si>
  <si>
    <t>铭利达</t>
  </si>
  <si>
    <t>深圳市铭利达精密技术股份有限公司</t>
  </si>
  <si>
    <t>金道科技</t>
  </si>
  <si>
    <t>浙江金道科技股份有限公司</t>
  </si>
  <si>
    <t>清研环境</t>
  </si>
  <si>
    <t>清研环境科技股份有限公司</t>
  </si>
  <si>
    <t>吉利汽车</t>
  </si>
  <si>
    <t>吉利汽车控股有限公司</t>
  </si>
  <si>
    <t>中国电力</t>
  </si>
  <si>
    <t>中国电力国际发展有限公司</t>
  </si>
  <si>
    <t>博时睿弘一年定开混合A</t>
  </si>
  <si>
    <t>博时睿远事件驱动混合(LOF)</t>
  </si>
  <si>
    <t>博时睿利事件驱动混合(LOF)</t>
  </si>
  <si>
    <t>博时恒乐债券A</t>
  </si>
  <si>
    <t>17杭金01</t>
  </si>
  <si>
    <t>18南港02</t>
  </si>
  <si>
    <t>20苏高投</t>
  </si>
  <si>
    <t>20江东01</t>
  </si>
  <si>
    <t>20财信01</t>
  </si>
  <si>
    <t>亚太转债</t>
  </si>
  <si>
    <t>立讯转债</t>
  </si>
  <si>
    <t>建设银行复兴支行</t>
  </si>
  <si>
    <t>陕西煤业</t>
  </si>
  <si>
    <t>东方雨虹</t>
  </si>
  <si>
    <t>兴业银行</t>
  </si>
  <si>
    <t>中国电建</t>
  </si>
  <si>
    <t>隆基股份</t>
  </si>
  <si>
    <t>德赛西威</t>
  </si>
  <si>
    <t>北方华创</t>
  </si>
  <si>
    <t>爱美客</t>
  </si>
  <si>
    <t>成都银行</t>
  </si>
  <si>
    <t>紫光国微</t>
  </si>
  <si>
    <t>中航光电</t>
  </si>
  <si>
    <t>海康威视</t>
  </si>
  <si>
    <t>亚钾国际</t>
  </si>
  <si>
    <t>比亚迪</t>
  </si>
  <si>
    <t>中国核电</t>
  </si>
  <si>
    <t>铜陵有色</t>
  </si>
  <si>
    <t>兆易创新</t>
  </si>
  <si>
    <t>赤峰黄金</t>
  </si>
  <si>
    <t>新和成</t>
  </si>
  <si>
    <t>通威股份</t>
  </si>
  <si>
    <t>锦浪科技</t>
  </si>
  <si>
    <t>恩捷股份</t>
  </si>
  <si>
    <t>中国交建</t>
  </si>
  <si>
    <t>圣邦股份</t>
  </si>
  <si>
    <t>迈瑞医疗</t>
  </si>
  <si>
    <t>口子窖</t>
  </si>
  <si>
    <t>华鲁恒升</t>
  </si>
  <si>
    <t>山西焦煤</t>
  </si>
  <si>
    <t>沪电股份</t>
  </si>
  <si>
    <t>君实生物</t>
  </si>
  <si>
    <t>登海种业</t>
  </si>
  <si>
    <t>贝泰妮</t>
  </si>
  <si>
    <t>德龙激光</t>
  </si>
  <si>
    <t>英集芯科技</t>
  </si>
  <si>
    <t>688209.SH</t>
  </si>
  <si>
    <t>华利集团</t>
  </si>
  <si>
    <t>杰创智能</t>
  </si>
  <si>
    <t>中科曙光</t>
  </si>
  <si>
    <t>立高食品</t>
  </si>
  <si>
    <t>中红医疗</t>
  </si>
  <si>
    <t>怡合达</t>
  </si>
  <si>
    <t>中集车辆</t>
  </si>
  <si>
    <t>震裕科技</t>
  </si>
  <si>
    <t>康冠科技</t>
  </si>
  <si>
    <t>雅创电子</t>
  </si>
  <si>
    <t>君亭酒店</t>
  </si>
  <si>
    <t>孩子王</t>
  </si>
  <si>
    <t>久祺股份</t>
  </si>
  <si>
    <t>内蒙新华</t>
  </si>
  <si>
    <t>致远新能</t>
  </si>
  <si>
    <t>天禄科技</t>
  </si>
  <si>
    <t>能辉科技</t>
  </si>
  <si>
    <t>百川畅银</t>
  </si>
  <si>
    <t>百洋医药</t>
  </si>
  <si>
    <t>中金辐照</t>
  </si>
  <si>
    <t>华尔泰</t>
  </si>
  <si>
    <t>晓鸣股份</t>
  </si>
  <si>
    <t>税友股份</t>
  </si>
  <si>
    <t>金鹰重工</t>
  </si>
  <si>
    <t>普联软件</t>
  </si>
  <si>
    <t>扬电科技</t>
  </si>
  <si>
    <t>天合光能</t>
  </si>
  <si>
    <t>三羊马</t>
  </si>
  <si>
    <t>上海港湾</t>
  </si>
  <si>
    <t>镇洋发展</t>
  </si>
  <si>
    <t>华瓷股份</t>
  </si>
  <si>
    <t>恒辉安防</t>
  </si>
  <si>
    <t>英力股份</t>
  </si>
  <si>
    <t>浩通科技</t>
  </si>
  <si>
    <t>富佳股份</t>
  </si>
  <si>
    <t>建工修复</t>
  </si>
  <si>
    <t>川网传媒</t>
  </si>
  <si>
    <t>英诺激光</t>
  </si>
  <si>
    <t>深水海纳</t>
  </si>
  <si>
    <t>密封科技</t>
  </si>
  <si>
    <t>崧盛股份</t>
  </si>
  <si>
    <t>商络电子</t>
  </si>
  <si>
    <t>中捷精工</t>
  </si>
  <si>
    <t>世茂能源</t>
  </si>
  <si>
    <t>中旗新材</t>
  </si>
  <si>
    <t>嘉益股份</t>
  </si>
  <si>
    <t>嘉亨家化</t>
  </si>
  <si>
    <t>华立科技</t>
  </si>
  <si>
    <t>中洲特材</t>
  </si>
  <si>
    <t>长江材料</t>
  </si>
  <si>
    <t>博亚精工</t>
  </si>
  <si>
    <t>德固特</t>
  </si>
  <si>
    <t>正和生态</t>
  </si>
  <si>
    <t>恒盛能源</t>
  </si>
  <si>
    <t>喜悦智行</t>
  </si>
  <si>
    <t>德迈仕</t>
  </si>
  <si>
    <t>晶雪节能</t>
  </si>
  <si>
    <t>双乐股份</t>
  </si>
  <si>
    <t>迈普医学</t>
  </si>
  <si>
    <t>金房节能</t>
  </si>
  <si>
    <t>新柴股份</t>
  </si>
  <si>
    <t>泰福泵业</t>
  </si>
  <si>
    <t>金百泽</t>
  </si>
  <si>
    <t>保立佳</t>
  </si>
  <si>
    <t>邵阳液压</t>
  </si>
  <si>
    <t>华宝现金添益货币(A类)</t>
  </si>
  <si>
    <t>华宝基金管理有限公司</t>
  </si>
  <si>
    <t>511990.OF</t>
  </si>
  <si>
    <t>上海证券清算款-正数</t>
  </si>
  <si>
    <t>华夏华璟权益1号</t>
  </si>
  <si>
    <t>ZH0228</t>
  </si>
  <si>
    <t>华夏基金管理有限公司</t>
  </si>
  <si>
    <t>嘉实超短债债券A</t>
  </si>
  <si>
    <t>山东华鲁恒升化工股份有限公司</t>
  </si>
  <si>
    <t>闻泰科技</t>
  </si>
  <si>
    <t>600745.SH</t>
  </si>
  <si>
    <t>601012.SH</t>
  </si>
  <si>
    <t>中国神华</t>
  </si>
  <si>
    <t>601088.SH</t>
  </si>
  <si>
    <t>中国神华能源股份有限公司</t>
  </si>
  <si>
    <t>中国中铁</t>
  </si>
  <si>
    <t>中国中铁股份有限公司</t>
  </si>
  <si>
    <t>601677.SH</t>
  </si>
  <si>
    <t>河南明泰铝业股份有限公司</t>
  </si>
  <si>
    <t>601877.SH</t>
  </si>
  <si>
    <t>浙江正泰电器股份有限公司</t>
  </si>
  <si>
    <t>中国核能电力股份有限公司</t>
  </si>
  <si>
    <t>N望变</t>
  </si>
  <si>
    <t>药明康德</t>
  </si>
  <si>
    <t>无锡药明康德新药开发股份有限公司</t>
  </si>
  <si>
    <t>韦尔股份</t>
  </si>
  <si>
    <t>上海韦尔半导体股份有限公司</t>
  </si>
  <si>
    <t>华友钴业</t>
  </si>
  <si>
    <t>天奈科技</t>
  </si>
  <si>
    <t>江苏天奈科技股份有限公司</t>
  </si>
  <si>
    <t>北方华锦化学工业股份有限公司</t>
  </si>
  <si>
    <t>山东华特达因健康股份有限公司</t>
  </si>
  <si>
    <t>中航光电科技股份有限公司</t>
  </si>
  <si>
    <t>海大集团</t>
  </si>
  <si>
    <t>广东海大集团股份有限公司</t>
  </si>
  <si>
    <t>立讯精密</t>
  </si>
  <si>
    <t>立讯精密工业股份有限公司</t>
  </si>
  <si>
    <t>江海股份</t>
  </si>
  <si>
    <t>南通江海电容器股份有限公司</t>
  </si>
  <si>
    <t>鸿路钢构</t>
  </si>
  <si>
    <t>安徽鸿路钢结构(集团)股份有限公司</t>
  </si>
  <si>
    <t>卫星化学</t>
  </si>
  <si>
    <t>卫星化学股份有限公司</t>
  </si>
  <si>
    <t>博腾股份</t>
  </si>
  <si>
    <t>重庆博腾制药科技股份有限公司</t>
  </si>
  <si>
    <t>先导智能</t>
  </si>
  <si>
    <t>无锡先导智能装备股份有限公司</t>
  </si>
  <si>
    <t>深城交</t>
  </si>
  <si>
    <t>深圳市城市交通规划设计研究中心股份有限公司</t>
  </si>
  <si>
    <t>新特电气</t>
  </si>
  <si>
    <t>新华都特种电气股份有限公司</t>
  </si>
  <si>
    <t>招标股份</t>
  </si>
  <si>
    <t>福建省招标股份有限公司</t>
  </si>
  <si>
    <t>C欧圣</t>
  </si>
  <si>
    <t>奥尼电子</t>
  </si>
  <si>
    <t>深圳奥尼电子股份有限公司</t>
  </si>
  <si>
    <t>浙江恒威</t>
  </si>
  <si>
    <t>浙江恒威电池股份有限公司</t>
  </si>
  <si>
    <t>C艾布鲁</t>
  </si>
  <si>
    <t>C清研</t>
  </si>
  <si>
    <t>和谐健康委托投资混合1号单一资产管理计划</t>
  </si>
  <si>
    <t>SNC679</t>
  </si>
  <si>
    <t>DJ0190</t>
  </si>
  <si>
    <t>大家资产管理有限公司</t>
  </si>
  <si>
    <t>招商银行</t>
  </si>
  <si>
    <t>招商银行股份有限公司活期存款</t>
  </si>
  <si>
    <t>稳精1-2期</t>
  </si>
  <si>
    <t>大家资产-稳健精选1号（第二期）集合资产管理产品</t>
  </si>
  <si>
    <t>AB0018</t>
  </si>
  <si>
    <t>厦门银行股份有限公司</t>
  </si>
  <si>
    <t>厦门银行股份有限公司协议存款</t>
  </si>
  <si>
    <t>天津银行股份有限公司协议存款</t>
  </si>
  <si>
    <t>广州发展</t>
  </si>
  <si>
    <t>中盐化工</t>
  </si>
  <si>
    <t>宁波韵升</t>
  </si>
  <si>
    <t>士兰微</t>
  </si>
  <si>
    <t>爱柯迪</t>
  </si>
  <si>
    <t>中国汽研</t>
  </si>
  <si>
    <t>春风动力</t>
  </si>
  <si>
    <t>天目湖</t>
  </si>
  <si>
    <t>新泉股份</t>
  </si>
  <si>
    <t>海容冷链</t>
  </si>
  <si>
    <t>中谷物流</t>
  </si>
  <si>
    <t>高能环境</t>
  </si>
  <si>
    <t>索通发展</t>
  </si>
  <si>
    <t>圣泉集团</t>
  </si>
  <si>
    <t>平安银行</t>
  </si>
  <si>
    <t>新洋丰</t>
  </si>
  <si>
    <t>河钢资源</t>
  </si>
  <si>
    <t>石基信息</t>
  </si>
  <si>
    <t>纳思达</t>
  </si>
  <si>
    <t>视源股份</t>
  </si>
  <si>
    <t>欣旺达</t>
  </si>
  <si>
    <t>菲利华</t>
  </si>
  <si>
    <t>贝斯特</t>
  </si>
  <si>
    <t>普利制药</t>
  </si>
  <si>
    <t>赛意信息</t>
  </si>
  <si>
    <t>宏达电子</t>
  </si>
  <si>
    <t>天宜上佳</t>
  </si>
  <si>
    <t>映翰通</t>
  </si>
  <si>
    <t>晶晨股份</t>
  </si>
  <si>
    <t>石头科技</t>
  </si>
  <si>
    <t>高测股份</t>
  </si>
  <si>
    <t>中控技术</t>
  </si>
  <si>
    <t>华宝添益ETF</t>
  </si>
  <si>
    <t>19陕煤债01</t>
  </si>
  <si>
    <t>19航控04</t>
  </si>
  <si>
    <t>稳精1-5期</t>
  </si>
  <si>
    <t>大家资产-稳健精选1号（第五期）集合资产管理产品</t>
  </si>
  <si>
    <t>AB0020</t>
  </si>
  <si>
    <t>天津银行股份有限公司</t>
  </si>
  <si>
    <t>稳精1-31期</t>
  </si>
  <si>
    <t>大家资产-稳健精选1号（第三十一期）集合资产管理产品</t>
  </si>
  <si>
    <t>AB0070</t>
  </si>
  <si>
    <t>华融湘江银行股份有限公司</t>
  </si>
  <si>
    <t>华融湘江银行股份有限公司协议存款</t>
  </si>
  <si>
    <t>600036.SH</t>
  </si>
  <si>
    <t>招商银行股份有限公司</t>
  </si>
  <si>
    <t>F0200930.00</t>
  </si>
  <si>
    <t>广州发展集团股份有限公司</t>
  </si>
  <si>
    <t>中盐内蒙古化工股份有限公司</t>
  </si>
  <si>
    <t>宁波韵升股份有限公司</t>
  </si>
  <si>
    <t>杭州士兰微电子股份有限公司</t>
  </si>
  <si>
    <t>爱柯迪股份有限公司</t>
  </si>
  <si>
    <t>赤峰吉隆黄金矿业股份有限公司</t>
  </si>
  <si>
    <t>中国汽车工程研究院股份有限公司</t>
  </si>
  <si>
    <t>浙江春风动力股份有限公司</t>
  </si>
  <si>
    <t>江苏天目湖旅游股份有限公司</t>
  </si>
  <si>
    <t>江苏新泉汽车饰件股份有限公司</t>
  </si>
  <si>
    <t>青岛海容商用冷链股份有限公司</t>
  </si>
  <si>
    <t>上海中谷物流股份有限公司</t>
  </si>
  <si>
    <t>北京高能时代环境技术股份有限公司</t>
  </si>
  <si>
    <t>安徽口子酒业股份有限公司</t>
  </si>
  <si>
    <t>索通发展股份有限公司</t>
  </si>
  <si>
    <t>济南圣泉集团股份有限公司</t>
  </si>
  <si>
    <t>平安银行股份有限公司</t>
  </si>
  <si>
    <t>铜陵有色金属集团股份有限公司</t>
  </si>
  <si>
    <t>新洋丰农业科技股份有限公司</t>
  </si>
  <si>
    <t>河钢资源股份有限公司</t>
  </si>
  <si>
    <t>北京中长石基信息技术股份有限公司</t>
  </si>
  <si>
    <t>纳思达股份有限公司</t>
  </si>
  <si>
    <t>杭州海康威视数字技术股份有限公司</t>
  </si>
  <si>
    <t>广州视源电子科技股份有限公司</t>
  </si>
  <si>
    <t>欣旺达电子股份有限公司</t>
  </si>
  <si>
    <t>湖北菲利华石英玻璃股份有限公司</t>
  </si>
  <si>
    <t>无锡贝斯特精机股份有限公司</t>
  </si>
  <si>
    <t>海南普利制药股份有限公司</t>
  </si>
  <si>
    <t>广州赛意信息科技股份有限公司</t>
  </si>
  <si>
    <t>株洲宏达电子股份有限公司</t>
  </si>
  <si>
    <t>北京天宜上佳高新材料股份有限公司</t>
  </si>
  <si>
    <t>北京映翰通网络技术股份有限公司</t>
  </si>
  <si>
    <t>晶晨半导体(上海)股份有限公司</t>
  </si>
  <si>
    <t>北京石头世纪科技股份有限公司</t>
  </si>
  <si>
    <t>青岛高测科技股份有限公司</t>
  </si>
  <si>
    <t>浙江中控技术股份有限公司</t>
  </si>
  <si>
    <t>苏州德龙激光股份有限公司</t>
  </si>
  <si>
    <t>宁波喜悦智行科技股份有限公司</t>
  </si>
  <si>
    <t>华宝现金添益交易型货币市场基金</t>
  </si>
  <si>
    <t>511990.SH</t>
  </si>
  <si>
    <t>陕西煤业化工集团有限责任公司</t>
  </si>
  <si>
    <t>稳精1-32期</t>
  </si>
  <si>
    <t>大家资产-稳健精选1号（第三十二期）集合资产管理产品</t>
  </si>
  <si>
    <t>AB0071</t>
  </si>
  <si>
    <t>19陕煤债02</t>
  </si>
  <si>
    <t>稳精2-1期</t>
  </si>
  <si>
    <t>大家资产-稳健精选2号（第一期）集合资产管理产品</t>
  </si>
  <si>
    <t>AB0021</t>
  </si>
  <si>
    <t>16广越03</t>
  </si>
  <si>
    <t>16金隅02</t>
  </si>
  <si>
    <t>20航集01</t>
  </si>
  <si>
    <t>20京洁01</t>
  </si>
  <si>
    <t>20兵装02</t>
  </si>
  <si>
    <t>18申宏02</t>
  </si>
  <si>
    <t>稳精2-2期</t>
  </si>
  <si>
    <t>大家资产-稳健精选2号（第二期）集合资产管理产品</t>
  </si>
  <si>
    <t>AB0022</t>
  </si>
  <si>
    <t>F0200019.00</t>
  </si>
  <si>
    <t>中航工业产融控股股份有限公司</t>
  </si>
  <si>
    <t>稳精2-3期</t>
  </si>
  <si>
    <t>大家资产-稳健精选2号（第三期）集合资产管理产品</t>
  </si>
  <si>
    <t>AB0023</t>
  </si>
  <si>
    <t>稳精2-6期</t>
  </si>
  <si>
    <t>大家资产-稳健精选2号（第六期）集合资产管理产品</t>
  </si>
  <si>
    <t>AB0078</t>
  </si>
  <si>
    <t>1578.HK</t>
  </si>
  <si>
    <t>稳精2-19期</t>
  </si>
  <si>
    <t>大家资产-稳健精选2号（第十九期）集合资产管理产品</t>
  </si>
  <si>
    <t>AB0091</t>
  </si>
  <si>
    <t>稳精2-20期</t>
  </si>
  <si>
    <t>大家资产-稳健精选2号（第二十期）集合资产管理产品</t>
  </si>
  <si>
    <t>AB0092</t>
  </si>
  <si>
    <t>稳精2-21期</t>
  </si>
  <si>
    <t>大家资产-稳健精选2号（第二十一期）集合资产管理产品</t>
  </si>
  <si>
    <t>AB0093</t>
  </si>
  <si>
    <t>福建海峡银行股份有限公司</t>
  </si>
  <si>
    <t>福建海峡银行股份有限公司协议存款</t>
  </si>
  <si>
    <t>福建海峡银行银行股份有限公司</t>
  </si>
  <si>
    <t>大家资产-稳健精选3号（第二十二期）集合资产管理产品</t>
  </si>
  <si>
    <t>AB0139</t>
  </si>
  <si>
    <t>大家资产-稳健精选3号（第二十三期）集合资产管理产品</t>
  </si>
  <si>
    <t>AB0140</t>
  </si>
  <si>
    <t>大家资产-稳健精选3号（第三十期）集合资产管理产品</t>
  </si>
  <si>
    <t>AB0147</t>
  </si>
  <si>
    <t>大家资产-稳健精选3号（第三十二期）集合资产管理产品</t>
  </si>
  <si>
    <t>AB0149</t>
  </si>
  <si>
    <t>大家资产-稳健精选3号（第三十九期）集合资产管理产品</t>
  </si>
  <si>
    <t>AB0156</t>
  </si>
  <si>
    <t>大家资产-稳健精选3号（第四十一期）集合资产管理产品</t>
  </si>
  <si>
    <t>AB0158</t>
  </si>
  <si>
    <t>大家资产-稳健精选3号（第四十二期）集合资产管理产品</t>
  </si>
  <si>
    <t>AB0159</t>
  </si>
  <si>
    <t>大家资产-稳健精选3号（第四十三期）集合资产管理产品</t>
  </si>
  <si>
    <t>AB0160</t>
  </si>
  <si>
    <t>大家资产-稳健精选3号（第四十六期）集合资产管理产品</t>
  </si>
  <si>
    <t>AB0162</t>
  </si>
  <si>
    <t>大家资产-稳健精选3号（第四十七期）集合资产管理产品</t>
  </si>
  <si>
    <t>AB0163</t>
  </si>
  <si>
    <t>大家资产-稳健精选3号（第四十八期）集合资产管理产品</t>
  </si>
  <si>
    <t>AB0165</t>
  </si>
  <si>
    <t>大家资产-稳健精选3号（第四十九期）集合资产管理产品</t>
  </si>
  <si>
    <t>AB0166</t>
  </si>
  <si>
    <t>城市商业银行</t>
  </si>
  <si>
    <t>深 科 技</t>
  </si>
  <si>
    <t>深圳长城开发科技股份有限公司</t>
  </si>
  <si>
    <t>000021.SZ</t>
  </si>
  <si>
    <t>新动力16号</t>
  </si>
  <si>
    <t>华安财保资管新动力16集合资产管理产品</t>
  </si>
  <si>
    <t>HA0254</t>
  </si>
  <si>
    <t>华安财保资产管理有限责任公司</t>
  </si>
  <si>
    <t>中国天楹</t>
  </si>
  <si>
    <t>中国天楹股份有限公司</t>
  </si>
  <si>
    <t>000035.SZ</t>
  </si>
  <si>
    <t>华安财保资管新动力17集合资产管理产品</t>
  </si>
  <si>
    <t>中集集团</t>
  </si>
  <si>
    <t>中国国际海运集装箱(集团)股份有限公司</t>
  </si>
  <si>
    <t>000039.SZ</t>
  </si>
  <si>
    <t>华安财保资管新动力18集合资产管理产品</t>
  </si>
  <si>
    <t>深圳华强</t>
  </si>
  <si>
    <t>深圳华强实业股份有限公司</t>
  </si>
  <si>
    <t>000062.SZ</t>
  </si>
  <si>
    <t>华安财保资管新动力19集合资产管理产品</t>
  </si>
  <si>
    <t>天健集团</t>
  </si>
  <si>
    <t>深圳市天健(集团)股份有限公司</t>
  </si>
  <si>
    <t>000090.SZ</t>
  </si>
  <si>
    <t>华安财保资管新动力20集合资产管理产品</t>
  </si>
  <si>
    <t>美的集团</t>
  </si>
  <si>
    <t>美的集团股份有限公司</t>
  </si>
  <si>
    <t>000333.SZ</t>
  </si>
  <si>
    <t>华安财保资管新动力21集合资产管理产品</t>
  </si>
  <si>
    <t>粤高速Ａ</t>
  </si>
  <si>
    <t>广东省高速公路发展股份有限公司</t>
  </si>
  <si>
    <t>000429.SZ</t>
  </si>
  <si>
    <t>华安财保资管新动力22集合资产管理产品</t>
  </si>
  <si>
    <t>中兵红箭</t>
  </si>
  <si>
    <t>中兵红箭股份有限公司</t>
  </si>
  <si>
    <t>000519.SZ</t>
  </si>
  <si>
    <t>华安财保资管新动力23集合资产管理产品</t>
  </si>
  <si>
    <t>云南白药</t>
  </si>
  <si>
    <t>云南白药集团股份有限公司</t>
  </si>
  <si>
    <t>000538.SZ</t>
  </si>
  <si>
    <t>兴蓉环境</t>
  </si>
  <si>
    <t>成都市兴蓉环境股份有限公司</t>
  </si>
  <si>
    <t>000598.SZ</t>
  </si>
  <si>
    <t>攀钢钒钛</t>
  </si>
  <si>
    <t>攀钢集团钒钛资源股份有限公司</t>
  </si>
  <si>
    <t>000629.SZ</t>
  </si>
  <si>
    <t>远兴能源</t>
  </si>
  <si>
    <t>内蒙古远兴能源股份有限公司</t>
  </si>
  <si>
    <t>000683.SZ</t>
  </si>
  <si>
    <t>河钢股份</t>
  </si>
  <si>
    <t>河钢股份有限公司</t>
  </si>
  <si>
    <t>000709.SZ</t>
  </si>
  <si>
    <t>京东方Ａ</t>
  </si>
  <si>
    <t>京东方科技集团股份有限公司</t>
  </si>
  <si>
    <t>000725.SZ</t>
  </si>
  <si>
    <t>燕京啤酒</t>
  </si>
  <si>
    <t>北京燕京啤酒股份有限公司</t>
  </si>
  <si>
    <t>000729.SZ</t>
  </si>
  <si>
    <t>振华科技</t>
  </si>
  <si>
    <t>中国振华(集团)科技股份有限公司</t>
  </si>
  <si>
    <t>000733.SZ</t>
  </si>
  <si>
    <t>普洛药业</t>
  </si>
  <si>
    <t>普洛药业股份有限公司</t>
  </si>
  <si>
    <t>000739.SZ</t>
  </si>
  <si>
    <t>中航西飞</t>
  </si>
  <si>
    <t>中航西安飞机工业集团股份有限公司</t>
  </si>
  <si>
    <t>000768.SZ</t>
  </si>
  <si>
    <t>新兴铸管</t>
  </si>
  <si>
    <t>新兴铸管股份有限公司</t>
  </si>
  <si>
    <t>000778.SZ</t>
  </si>
  <si>
    <t>冰轮环境</t>
  </si>
  <si>
    <t>冰轮环境技术股份有限公司</t>
  </si>
  <si>
    <t>000811.SZ</t>
  </si>
  <si>
    <t>吉电股份</t>
  </si>
  <si>
    <t>吉林电力股份有限公司</t>
  </si>
  <si>
    <t>000875.SZ</t>
  </si>
  <si>
    <t>天山股份</t>
  </si>
  <si>
    <t>新疆天山水泥股份有限公司</t>
  </si>
  <si>
    <t>000877.SZ</t>
  </si>
  <si>
    <t>云南铜业</t>
  </si>
  <si>
    <t>云南铜业股份有限公司</t>
  </si>
  <si>
    <t>000878.SZ</t>
  </si>
  <si>
    <t>中国铁物</t>
  </si>
  <si>
    <t>中国铁路物资股份有限公司</t>
  </si>
  <si>
    <t>000927.SZ</t>
  </si>
  <si>
    <t>锡业股份</t>
  </si>
  <si>
    <t>云南锡业股份有限公司</t>
  </si>
  <si>
    <t>000960.SZ</t>
  </si>
  <si>
    <t>浪潮信息</t>
  </si>
  <si>
    <t>浪潮电子信息产业股份有限公司</t>
  </si>
  <si>
    <t>000977.SZ</t>
  </si>
  <si>
    <t>山西焦煤能源集团股份有限公司</t>
  </si>
  <si>
    <t>000983.SZ</t>
  </si>
  <si>
    <t>华工科技</t>
  </si>
  <si>
    <t>华工科技产业股份有限公司</t>
  </si>
  <si>
    <t>000988.SZ</t>
  </si>
  <si>
    <t>永 泰 运</t>
  </si>
  <si>
    <t>招商积余</t>
  </si>
  <si>
    <t>招商局积余产业运营服务股份有限公司</t>
  </si>
  <si>
    <t>001914.SZ</t>
  </si>
  <si>
    <t>亿帆医药</t>
  </si>
  <si>
    <t>亿帆医药股份有限公司</t>
  </si>
  <si>
    <t>002019.SZ</t>
  </si>
  <si>
    <t>旺能环境</t>
  </si>
  <si>
    <t>旺能环境股份有限公司</t>
  </si>
  <si>
    <t>002034.SZ</t>
  </si>
  <si>
    <t>黔源电力</t>
  </si>
  <si>
    <t>贵州黔源电力股份有限公司</t>
  </si>
  <si>
    <t>002039.SZ</t>
  </si>
  <si>
    <t>鲁阳节能</t>
  </si>
  <si>
    <t>山东鲁阳节能材料股份有限公司</t>
  </si>
  <si>
    <t>002088.SZ</t>
  </si>
  <si>
    <t>山河智能</t>
  </si>
  <si>
    <t>山河智能装备股份有限公司</t>
  </si>
  <si>
    <t>002097.SZ</t>
  </si>
  <si>
    <t>韵达股份</t>
  </si>
  <si>
    <t>韵达控股股份有限公司</t>
  </si>
  <si>
    <t>002120.SZ</t>
  </si>
  <si>
    <t>电投能源</t>
  </si>
  <si>
    <t>内蒙古电投能源股份有限公司</t>
  </si>
  <si>
    <t>002128.SZ</t>
  </si>
  <si>
    <t>中环股份</t>
  </si>
  <si>
    <t>天津中环半导体股份有限公司</t>
  </si>
  <si>
    <t>002129.SZ</t>
  </si>
  <si>
    <t>宁波银行</t>
  </si>
  <si>
    <t>宁波银行股份有限公司</t>
  </si>
  <si>
    <t>002142.SZ</t>
  </si>
  <si>
    <t>通富微电</t>
  </si>
  <si>
    <t>通富微电子股份有限公司</t>
  </si>
  <si>
    <t>002156.SZ</t>
  </si>
  <si>
    <t>游族网络</t>
  </si>
  <si>
    <t>游族网络股份有限公司</t>
  </si>
  <si>
    <t>002174.SZ</t>
  </si>
  <si>
    <t>002179.SZ</t>
  </si>
  <si>
    <t>纳 思 达</t>
  </si>
  <si>
    <t>002180.SZ</t>
  </si>
  <si>
    <t>怡 亚 通</t>
  </si>
  <si>
    <t>深圳市怡亚通供应链股份有限公司</t>
  </si>
  <si>
    <t>002183.SZ</t>
  </si>
  <si>
    <t>华天科技</t>
  </si>
  <si>
    <t>天水华天科技股份有限公司</t>
  </si>
  <si>
    <t>002185.SZ</t>
  </si>
  <si>
    <t>科大讯飞</t>
  </si>
  <si>
    <t>科大讯飞股份有限公司</t>
  </si>
  <si>
    <t>002230.SZ</t>
  </si>
  <si>
    <t>塔牌集团</t>
  </si>
  <si>
    <t>广东塔牌集团股份有限公司</t>
  </si>
  <si>
    <t>002233.SZ</t>
  </si>
  <si>
    <t>联化科技</t>
  </si>
  <si>
    <t>联化科技股份有限公司</t>
  </si>
  <si>
    <t>002250.SZ</t>
  </si>
  <si>
    <t>卫 士 通</t>
  </si>
  <si>
    <t>成都卫士通信息产业股份有限公司</t>
  </si>
  <si>
    <t>002268.SZ</t>
  </si>
  <si>
    <t>华明装备</t>
  </si>
  <si>
    <t>华明电力装备股份有限公司</t>
  </si>
  <si>
    <t>002270.SZ</t>
  </si>
  <si>
    <t>北京东方雨虹防水技术股份有限公司</t>
  </si>
  <si>
    <t>002271.SZ</t>
  </si>
  <si>
    <t>万马股份</t>
  </si>
  <si>
    <t>浙江万马股份有限公司</t>
  </si>
  <si>
    <t>002276.SZ</t>
  </si>
  <si>
    <t>保 龄 宝</t>
  </si>
  <si>
    <t>保龄宝生物股份有限公司</t>
  </si>
  <si>
    <t>002286.SZ</t>
  </si>
  <si>
    <t>信 立 泰</t>
  </si>
  <si>
    <t>深圳信立泰药业股份有限公司</t>
  </si>
  <si>
    <t>002294.SZ</t>
  </si>
  <si>
    <t>圣农发展</t>
  </si>
  <si>
    <t>福建圣农发展股份有限公司</t>
  </si>
  <si>
    <t>002299.SZ</t>
  </si>
  <si>
    <t>洋河股份</t>
  </si>
  <si>
    <t>江苏洋河酒厂股份有限公司</t>
  </si>
  <si>
    <t>002304.SZ</t>
  </si>
  <si>
    <t>潮 宏 基</t>
  </si>
  <si>
    <t>广东潮宏基实业股份有限公司</t>
  </si>
  <si>
    <t>002345.SZ</t>
  </si>
  <si>
    <t>太极股份</t>
  </si>
  <si>
    <t>太极计算机股份有限公司</t>
  </si>
  <si>
    <t>002368.SZ</t>
  </si>
  <si>
    <t>东山精密</t>
  </si>
  <si>
    <t>苏州东山精密制造股份有限公司</t>
  </si>
  <si>
    <t>002384.SZ</t>
  </si>
  <si>
    <t>四维图新</t>
  </si>
  <si>
    <t>北京四维图新科技股份有限公司</t>
  </si>
  <si>
    <t>002405.SZ</t>
  </si>
  <si>
    <t>广 联 达</t>
  </si>
  <si>
    <t>广联达科技股份有限公司</t>
  </si>
  <si>
    <t>002410.SZ</t>
  </si>
  <si>
    <t>中粮资本</t>
  </si>
  <si>
    <t>中粮资本控股股份有限公司</t>
  </si>
  <si>
    <t>002423.SZ</t>
  </si>
  <si>
    <t>闰土股份</t>
  </si>
  <si>
    <t>浙江闰土股份有限公司</t>
  </si>
  <si>
    <t>002440.SZ</t>
  </si>
  <si>
    <t>赣锋锂业</t>
  </si>
  <si>
    <t>江西赣锋锂业股份有限公司</t>
  </si>
  <si>
    <t>002460.SZ</t>
  </si>
  <si>
    <t>海格通信</t>
  </si>
  <si>
    <t>广州海格通信集团股份有限公司</t>
  </si>
  <si>
    <t>002465.SZ</t>
  </si>
  <si>
    <t>涪陵榨菜</t>
  </si>
  <si>
    <t>重庆市涪陵榨菜集团股份有限公司</t>
  </si>
  <si>
    <t>002507.SZ</t>
  </si>
  <si>
    <t>三七互娱</t>
  </si>
  <si>
    <t>三七互娱网络科技集团股份有限公司</t>
  </si>
  <si>
    <t>002555.SZ</t>
  </si>
  <si>
    <t>益盛药业</t>
  </si>
  <si>
    <t>吉林省集安益盛药业股份有限公司</t>
  </si>
  <si>
    <t>002566.SZ</t>
  </si>
  <si>
    <t>比 亚 迪</t>
  </si>
  <si>
    <t>比亚迪股份有限公司</t>
  </si>
  <si>
    <t>002594.SZ</t>
  </si>
  <si>
    <t>龙佰集团</t>
  </si>
  <si>
    <t>龙佰集团股份有限公司</t>
  </si>
  <si>
    <t>002601.SZ</t>
  </si>
  <si>
    <t>002648.SZ</t>
  </si>
  <si>
    <t>美亚光电</t>
  </si>
  <si>
    <t>合肥美亚光电技术股份有限公司</t>
  </si>
  <si>
    <t>002690.SZ</t>
  </si>
  <si>
    <t>天赐材料</t>
  </si>
  <si>
    <t>广州天赐高新材料股份有限公司</t>
  </si>
  <si>
    <t>002709.SZ</t>
  </si>
  <si>
    <t>万达电影</t>
  </si>
  <si>
    <t>万达电影股份有限公司</t>
  </si>
  <si>
    <t>002739.SZ</t>
  </si>
  <si>
    <t>南兴股份</t>
  </si>
  <si>
    <t>南兴装备股份有限公司</t>
  </si>
  <si>
    <t>002757.SZ</t>
  </si>
  <si>
    <t>浙农股份</t>
  </si>
  <si>
    <t>浙农集团股份有限公司</t>
  </si>
  <si>
    <t>002758.SZ</t>
  </si>
  <si>
    <t>云南恩捷新材料股份有限公司</t>
  </si>
  <si>
    <t>002812.SZ</t>
  </si>
  <si>
    <t>凯 莱 英</t>
  </si>
  <si>
    <t>凯莱英医药集团(天津)股份有限公司</t>
  </si>
  <si>
    <t>002821.SZ</t>
  </si>
  <si>
    <t>同为股份</t>
  </si>
  <si>
    <t>深圳市同为数码科技股份有限公司</t>
  </si>
  <si>
    <t>002835.SZ</t>
  </si>
  <si>
    <t>科 力 尔</t>
  </si>
  <si>
    <t>科力尔电机集团股份有限公司</t>
  </si>
  <si>
    <t>002892.SZ</t>
  </si>
  <si>
    <t>中大力德</t>
  </si>
  <si>
    <t>宁波中大力德智能传动股份有限公司</t>
  </si>
  <si>
    <t>002896.SZ</t>
  </si>
  <si>
    <t>中新赛克</t>
  </si>
  <si>
    <t>深圳市中新赛克科技股份有限公司</t>
  </si>
  <si>
    <t>002912.SZ</t>
  </si>
  <si>
    <t>惠州市德赛西威汽车电子股份有限公司</t>
  </si>
  <si>
    <t>002920.SZ</t>
  </si>
  <si>
    <t>苏州银行</t>
  </si>
  <si>
    <t>002966.SZ</t>
  </si>
  <si>
    <t>宸展光电</t>
  </si>
  <si>
    <t>宸展光电(厦门)股份有限公司</t>
  </si>
  <si>
    <t>003019.SZ</t>
  </si>
  <si>
    <t>南网能源</t>
  </si>
  <si>
    <t>南方电网综合能源股份有限公司</t>
  </si>
  <si>
    <t>003035.SZ</t>
  </si>
  <si>
    <t>探 路 者</t>
  </si>
  <si>
    <t>探路者控股集团股份有限公司</t>
  </si>
  <si>
    <t>300005.SZ</t>
  </si>
  <si>
    <t>中科电气</t>
  </si>
  <si>
    <t>湖南中科电气股份有限公司</t>
  </si>
  <si>
    <t>300035.SZ</t>
  </si>
  <si>
    <t>新 宙 邦</t>
  </si>
  <si>
    <t>深圳新宙邦科技股份有限公司</t>
  </si>
  <si>
    <t>300037.SZ</t>
  </si>
  <si>
    <t>东方财富</t>
  </si>
  <si>
    <t>东方财富信息股份有限公司</t>
  </si>
  <si>
    <t>300059.SZ</t>
  </si>
  <si>
    <t>智飞生物</t>
  </si>
  <si>
    <t>重庆智飞生物制品股份有限公司</t>
  </si>
  <si>
    <t>300122.SZ</t>
  </si>
  <si>
    <t>秀强股份</t>
  </si>
  <si>
    <t>江苏秀强玻璃工艺股份有限公司</t>
  </si>
  <si>
    <t>300160.SZ</t>
  </si>
  <si>
    <t>汉得信息</t>
  </si>
  <si>
    <t>上海汉得信息技术股份有限公司</t>
  </si>
  <si>
    <t>300170.SZ</t>
  </si>
  <si>
    <t>捷成股份</t>
  </si>
  <si>
    <t>北京捷成世纪科技股份有限公司</t>
  </si>
  <si>
    <t>300182.SZ</t>
  </si>
  <si>
    <t>正海磁材</t>
  </si>
  <si>
    <t>烟台正海磁性材料股份有限公司</t>
  </si>
  <si>
    <t>300224.SZ</t>
  </si>
  <si>
    <t>洲明科技</t>
  </si>
  <si>
    <t>深圳市洲明科技股份有限公司</t>
  </si>
  <si>
    <t>300232.SZ</t>
  </si>
  <si>
    <t>开山股份</t>
  </si>
  <si>
    <t>开山集团股份有限公司</t>
  </si>
  <si>
    <t>300257.SZ</t>
  </si>
  <si>
    <t>博雅生物</t>
  </si>
  <si>
    <t>华润博雅生物制药集团股份有限公司</t>
  </si>
  <si>
    <t>300294.SZ</t>
  </si>
  <si>
    <t>泰格医药</t>
  </si>
  <si>
    <t>杭州泰格医药科技股份有限公司</t>
  </si>
  <si>
    <t>300347.SZ</t>
  </si>
  <si>
    <t>楚天科技</t>
  </si>
  <si>
    <t>楚天科技股份有限公司</t>
  </si>
  <si>
    <t>300358.SZ</t>
  </si>
  <si>
    <t>300363.SZ</t>
  </si>
  <si>
    <t>天华超净</t>
  </si>
  <si>
    <t>苏州天华超净科技股份有限公司</t>
  </si>
  <si>
    <t>300390.SZ</t>
  </si>
  <si>
    <t>花园生物</t>
  </si>
  <si>
    <t>浙江花园生物高科股份有限公司</t>
  </si>
  <si>
    <t>300401.SZ</t>
  </si>
  <si>
    <t>博济医药</t>
  </si>
  <si>
    <t>博济医药科技股份有限公司</t>
  </si>
  <si>
    <t>300404.SZ</t>
  </si>
  <si>
    <t>苏试试验</t>
  </si>
  <si>
    <t>苏州苏试试验集团股份有限公司</t>
  </si>
  <si>
    <t>300416.SZ</t>
  </si>
  <si>
    <t>立中集团</t>
  </si>
  <si>
    <t>立中四通轻合金集团股份有限公司</t>
  </si>
  <si>
    <t>300428.SZ</t>
  </si>
  <si>
    <t>鹏辉能源</t>
  </si>
  <si>
    <t>广州鹏辉能源科技股份有限公司</t>
  </si>
  <si>
    <t>300438.SZ</t>
  </si>
  <si>
    <t>300450.SZ</t>
  </si>
  <si>
    <t>景 嘉 微</t>
  </si>
  <si>
    <t>长沙景嘉微电子股份有限公司</t>
  </si>
  <si>
    <t>300474.SZ</t>
  </si>
  <si>
    <t>香农芯创</t>
  </si>
  <si>
    <t>香农芯创科技股份有限公司</t>
  </si>
  <si>
    <t>300475.SZ</t>
  </si>
  <si>
    <t>星源材质</t>
  </si>
  <si>
    <t>深圳市星源材质科技股份有限公司</t>
  </si>
  <si>
    <t>300568.SZ</t>
  </si>
  <si>
    <t>长川科技</t>
  </si>
  <si>
    <t>杭州长川科技股份有限公司</t>
  </si>
  <si>
    <t>300604.SZ</t>
  </si>
  <si>
    <t>金 太 阳</t>
  </si>
  <si>
    <t>东莞金太阳研磨股份有限公司</t>
  </si>
  <si>
    <t>300606.SZ</t>
  </si>
  <si>
    <t>富 瀚 微</t>
  </si>
  <si>
    <t>上海富瀚微电子股份有限公司</t>
  </si>
  <si>
    <t>300613.SZ</t>
  </si>
  <si>
    <t>同和药业</t>
  </si>
  <si>
    <t>江西同和药业股份有限公司</t>
  </si>
  <si>
    <t>300636.SZ</t>
  </si>
  <si>
    <t>广 和 通</t>
  </si>
  <si>
    <t>深圳市广和通无线股份有限公司</t>
  </si>
  <si>
    <t>300638.SZ</t>
  </si>
  <si>
    <t>凯普生物</t>
  </si>
  <si>
    <t>广东凯普生物科技股份有限公司</t>
  </si>
  <si>
    <t>300639.SZ</t>
  </si>
  <si>
    <t>圣邦微电子(北京)股份有限公司</t>
  </si>
  <si>
    <t>300661.SZ</t>
  </si>
  <si>
    <t>科锐国际</t>
  </si>
  <si>
    <t>北京科锐国际人力资源股份有限公司</t>
  </si>
  <si>
    <t>300662.SZ</t>
  </si>
  <si>
    <t>江丰电子</t>
  </si>
  <si>
    <t>宁波江丰电子材料股份有限公司</t>
  </si>
  <si>
    <t>300666.SZ</t>
  </si>
  <si>
    <t>爱 乐 达</t>
  </si>
  <si>
    <t>成都爱乐达航空制造股份有限公司</t>
  </si>
  <si>
    <t>300696.SZ</t>
  </si>
  <si>
    <t>九典制药</t>
  </si>
  <si>
    <t>湖南九典制药股份有限公司</t>
  </si>
  <si>
    <t>300705.SZ</t>
  </si>
  <si>
    <t>300750.SZ</t>
  </si>
  <si>
    <t>300751.SZ</t>
  </si>
  <si>
    <t>康龙化成</t>
  </si>
  <si>
    <t>康龙化成(北京)新药技术股份有限公司</t>
  </si>
  <si>
    <t>300759.SZ</t>
  </si>
  <si>
    <t>四会富仕</t>
  </si>
  <si>
    <t>四会富仕电子科技股份有限公司</t>
  </si>
  <si>
    <t>300852.SZ</t>
  </si>
  <si>
    <t>美畅股份</t>
  </si>
  <si>
    <t>杨凌美畅新材料股份有限公司</t>
  </si>
  <si>
    <t>300861.SZ</t>
  </si>
  <si>
    <t>爱 美 客</t>
  </si>
  <si>
    <t>爱美客技术发展股份有限公司</t>
  </si>
  <si>
    <t>300896.SZ</t>
  </si>
  <si>
    <t>亿田智能</t>
  </si>
  <si>
    <t>浙江亿田智能厨电股份有限公司</t>
  </si>
  <si>
    <t>300911.SZ</t>
  </si>
  <si>
    <t>深 城 交</t>
  </si>
  <si>
    <t>301091.SZ</t>
  </si>
  <si>
    <t>301100.SZ</t>
  </si>
  <si>
    <t>301101.SZ</t>
  </si>
  <si>
    <t>301102.SZ</t>
  </si>
  <si>
    <t>301111.SZ</t>
  </si>
  <si>
    <t>301120.SZ</t>
  </si>
  <si>
    <t>301130.SZ</t>
  </si>
  <si>
    <t>301135.SZ</t>
  </si>
  <si>
    <t>301136.SZ</t>
  </si>
  <si>
    <t>301137.SZ</t>
  </si>
  <si>
    <t>301148.SZ</t>
  </si>
  <si>
    <t>冠龙节能</t>
  </si>
  <si>
    <t>上海冠龙阀门节能设备股份有限公司</t>
  </si>
  <si>
    <t>301151.SZ</t>
  </si>
  <si>
    <t>301163.SZ</t>
  </si>
  <si>
    <t>优 宁 维</t>
  </si>
  <si>
    <t>301180.SZ</t>
  </si>
  <si>
    <t>鸥玛软件</t>
  </si>
  <si>
    <t>山东山大鸥玛软件股份有限公司</t>
  </si>
  <si>
    <t>301185.SZ</t>
  </si>
  <si>
    <t>力诺特玻</t>
  </si>
  <si>
    <t>山东力诺特种玻璃股份有限公司</t>
  </si>
  <si>
    <t>301188.SZ</t>
  </si>
  <si>
    <t>301189.SZ</t>
  </si>
  <si>
    <t>301198.SZ</t>
  </si>
  <si>
    <t>301211.SZ</t>
  </si>
  <si>
    <t>301215.SZ</t>
  </si>
  <si>
    <t>301216.SZ</t>
  </si>
  <si>
    <t>301217.SZ</t>
  </si>
  <si>
    <t>301222.SZ</t>
  </si>
  <si>
    <t>301236.SZ</t>
  </si>
  <si>
    <t>301237.SZ</t>
  </si>
  <si>
    <t>杰创智能科技股份有限公司</t>
  </si>
  <si>
    <t>301248.SZ</t>
  </si>
  <si>
    <t>301256.SZ</t>
  </si>
  <si>
    <t>富 士 莱</t>
  </si>
  <si>
    <t>301258.SZ</t>
  </si>
  <si>
    <t>Ｃ艾布鲁</t>
  </si>
  <si>
    <t>301259.SZ</t>
  </si>
  <si>
    <t>铭 利 达</t>
  </si>
  <si>
    <t>301268.SZ</t>
  </si>
  <si>
    <t>301279.SZ</t>
  </si>
  <si>
    <t>301288.SZ</t>
  </si>
  <si>
    <t>中国石化</t>
  </si>
  <si>
    <t>中国石油化工股份有限公司</t>
  </si>
  <si>
    <t>600028.SH</t>
  </si>
  <si>
    <t>600048.SH</t>
  </si>
  <si>
    <t>中国联通</t>
  </si>
  <si>
    <t>中国联合网络通信股份有限公司</t>
  </si>
  <si>
    <t>600050.SH</t>
  </si>
  <si>
    <t>厦门象屿</t>
  </si>
  <si>
    <t>厦门象屿股份有限公司</t>
  </si>
  <si>
    <t>600057.SH</t>
  </si>
  <si>
    <t>古越龙山</t>
  </si>
  <si>
    <t>浙江古越龙山绍兴酒股份有限公司</t>
  </si>
  <si>
    <t>600059.SH</t>
  </si>
  <si>
    <t>南京高科</t>
  </si>
  <si>
    <t>南京高科股份有限公司</t>
  </si>
  <si>
    <t>600064.SH</t>
  </si>
  <si>
    <t>宇通客车</t>
  </si>
  <si>
    <t>宇通客车股份有限公司</t>
  </si>
  <si>
    <t>600066.SH</t>
  </si>
  <si>
    <t>特变电工</t>
  </si>
  <si>
    <t>特变电工股份有限公司</t>
  </si>
  <si>
    <t>600089.SH</t>
  </si>
  <si>
    <t>诺德股份</t>
  </si>
  <si>
    <t>诺德投资股份有限公司</t>
  </si>
  <si>
    <t>600110.SH</t>
  </si>
  <si>
    <t>金发科技</t>
  </si>
  <si>
    <t>金发科技股份有限公司</t>
  </si>
  <si>
    <t>600143.SH</t>
  </si>
  <si>
    <t>巨化股份</t>
  </si>
  <si>
    <t>浙江巨化股份有限公司</t>
  </si>
  <si>
    <t>600160.SH</t>
  </si>
  <si>
    <t>中牧股份</t>
  </si>
  <si>
    <t>中牧实业股份有限公司</t>
  </si>
  <si>
    <t>600195.SH</t>
  </si>
  <si>
    <t>生物股份</t>
  </si>
  <si>
    <t>金宇生物技术股份有限公司</t>
  </si>
  <si>
    <t>600201.SH</t>
  </si>
  <si>
    <t>600233.SH</t>
  </si>
  <si>
    <t>广汇能源</t>
  </si>
  <si>
    <t>广汇能源股份有限公司</t>
  </si>
  <si>
    <t>600256.SH</t>
  </si>
  <si>
    <t>航天信息</t>
  </si>
  <si>
    <t>航天信息股份有限公司</t>
  </si>
  <si>
    <t>600271.SH</t>
  </si>
  <si>
    <t>嘉化能源</t>
  </si>
  <si>
    <t>浙江嘉化能源化工股份有限公司</t>
  </si>
  <si>
    <t>600273.SH</t>
  </si>
  <si>
    <t>南钢股份</t>
  </si>
  <si>
    <t>南京钢铁股份有限公司</t>
  </si>
  <si>
    <t>600282.SH</t>
  </si>
  <si>
    <t>华阳股份</t>
  </si>
  <si>
    <t>山西华阳集团新能股份有限公司</t>
  </si>
  <si>
    <t>600348.SH</t>
  </si>
  <si>
    <t>华微电子</t>
  </si>
  <si>
    <t>吉林华微电子股份有限公司</t>
  </si>
  <si>
    <t>600360.SH</t>
  </si>
  <si>
    <t>中航电子</t>
  </si>
  <si>
    <t>中航航空电子系统股份有限公司</t>
  </si>
  <si>
    <t>600372.SH</t>
  </si>
  <si>
    <t>金地集团</t>
  </si>
  <si>
    <t>金地(集团)股份有限公司</t>
  </si>
  <si>
    <t>600383.SH</t>
  </si>
  <si>
    <t>海澜之家</t>
  </si>
  <si>
    <t>海澜之家集团股份有限公司</t>
  </si>
  <si>
    <t>600398.SH</t>
  </si>
  <si>
    <t>三元股份</t>
  </si>
  <si>
    <t>北京三元食品股份有限公司</t>
  </si>
  <si>
    <t>600429.SH</t>
  </si>
  <si>
    <t>冠豪高新</t>
  </si>
  <si>
    <t>广东冠豪高新技术股份有限公司</t>
  </si>
  <si>
    <t>600433.SH</t>
  </si>
  <si>
    <t>片 仔 癀</t>
  </si>
  <si>
    <t>漳州片仔癀药业股份有限公司</t>
  </si>
  <si>
    <t>600436.SH</t>
  </si>
  <si>
    <t>通威股份有限公司</t>
  </si>
  <si>
    <t>600438.SH</t>
  </si>
  <si>
    <t>宝钛股份</t>
  </si>
  <si>
    <t>宝鸡钛业股份有限公司</t>
  </si>
  <si>
    <t>600456.SH</t>
  </si>
  <si>
    <t>士 兰 微</t>
  </si>
  <si>
    <t>600460.SH</t>
  </si>
  <si>
    <t>华光环能</t>
  </si>
  <si>
    <t>无锡华光环保能源集团股份有限公司</t>
  </si>
  <si>
    <t>600475.SH</t>
  </si>
  <si>
    <t>双良节能</t>
  </si>
  <si>
    <t>双良节能系统股份有限公司</t>
  </si>
  <si>
    <t>600481.SH</t>
  </si>
  <si>
    <t>中金黄金</t>
  </si>
  <si>
    <t>中金黄金股份有限公司</t>
  </si>
  <si>
    <t>600489.SH</t>
  </si>
  <si>
    <t>驰宏锌锗</t>
  </si>
  <si>
    <t>云南驰宏锌锗股份有限公司</t>
  </si>
  <si>
    <t>600497.SH</t>
  </si>
  <si>
    <t>中化国际</t>
  </si>
  <si>
    <t>中化国际(控股)股份有限公司</t>
  </si>
  <si>
    <t>600500.SH</t>
  </si>
  <si>
    <t>方大特钢</t>
  </si>
  <si>
    <t>方大特钢科技股份有限公司</t>
  </si>
  <si>
    <t>600507.SH</t>
  </si>
  <si>
    <t>方大炭素</t>
  </si>
  <si>
    <t>方大炭素新材料科技股份有限公司</t>
  </si>
  <si>
    <t>600516.SH</t>
  </si>
  <si>
    <t>中天科技</t>
  </si>
  <si>
    <t>江苏中天科技股份有限公司</t>
  </si>
  <si>
    <t>600522.SH</t>
  </si>
  <si>
    <t>康缘药业</t>
  </si>
  <si>
    <t>江苏康缘药业股份有限公司</t>
  </si>
  <si>
    <t>600557.SH</t>
  </si>
  <si>
    <t>海螺水泥</t>
  </si>
  <si>
    <t>安徽海螺水泥股份有限公司</t>
  </si>
  <si>
    <t>600585.SH</t>
  </si>
  <si>
    <t>浦东金桥</t>
  </si>
  <si>
    <t>上海金桥出口加工区开发股份有限公司</t>
  </si>
  <si>
    <t>600639.SH</t>
  </si>
  <si>
    <t>外服控股</t>
  </si>
  <si>
    <t>上海外服控股集团股份有限公司</t>
  </si>
  <si>
    <t>600662.SH</t>
  </si>
  <si>
    <t>陆 家 嘴</t>
  </si>
  <si>
    <t>600663.SH</t>
  </si>
  <si>
    <t>东 阳 光</t>
  </si>
  <si>
    <t>广东东阳光科技控股股份有限公司</t>
  </si>
  <si>
    <t>600673.SH</t>
  </si>
  <si>
    <t>中航产融</t>
  </si>
  <si>
    <t>600705.SH</t>
  </si>
  <si>
    <t>东软集团</t>
  </si>
  <si>
    <t>东软集团股份有限公司</t>
  </si>
  <si>
    <t>600718.SH</t>
  </si>
  <si>
    <t>佳都科技</t>
  </si>
  <si>
    <t>佳都科技集团股份有限公司</t>
  </si>
  <si>
    <t>600728.SH</t>
  </si>
  <si>
    <t>爱旭股份</t>
  </si>
  <si>
    <t>上海爱旭新能源股份有限公司</t>
  </si>
  <si>
    <t>600732.SH</t>
  </si>
  <si>
    <t>中粮糖业</t>
  </si>
  <si>
    <t>中粮糖业控股股份有限公司</t>
  </si>
  <si>
    <t>600737.SH</t>
  </si>
  <si>
    <t>一汽富维</t>
  </si>
  <si>
    <t>长春一汽富维汽车零部件股份有限公司</t>
  </si>
  <si>
    <t>600742.SH</t>
  </si>
  <si>
    <t>锦江酒店</t>
  </si>
  <si>
    <t>上海锦江国际酒店股份有限公司</t>
  </si>
  <si>
    <t>600754.SH</t>
  </si>
  <si>
    <t>中航重机</t>
  </si>
  <si>
    <t>中航重机股份有限公司</t>
  </si>
  <si>
    <t>600765.SH</t>
  </si>
  <si>
    <t>国电电力</t>
  </si>
  <si>
    <t>国电电力发展股份有限公司</t>
  </si>
  <si>
    <t>600795.SH</t>
  </si>
  <si>
    <t>动力新科</t>
  </si>
  <si>
    <t>上海新动力汽车科技股份有限公司</t>
  </si>
  <si>
    <t>600841.SH</t>
  </si>
  <si>
    <t>上海临港</t>
  </si>
  <si>
    <t>上海临港控股股份有限公司</t>
  </si>
  <si>
    <t>600848.SH</t>
  </si>
  <si>
    <t>王 府 井</t>
  </si>
  <si>
    <t>王府井集团股份有限公司</t>
  </si>
  <si>
    <t>600859.SH</t>
  </si>
  <si>
    <t>中航高科</t>
  </si>
  <si>
    <t>中航航空高科技股份有限公司</t>
  </si>
  <si>
    <t>600862.SH</t>
  </si>
  <si>
    <t>内蒙华电</t>
  </si>
  <si>
    <t>内蒙古蒙电华能热电股份有限公司</t>
  </si>
  <si>
    <t>600863.SH</t>
  </si>
  <si>
    <t>通化东宝</t>
  </si>
  <si>
    <t>通化东宝药业股份有限公司</t>
  </si>
  <si>
    <t>600867.SH</t>
  </si>
  <si>
    <t>远东股份</t>
  </si>
  <si>
    <t>远东智慧能源股份有限公司</t>
  </si>
  <si>
    <t>600869.SH</t>
  </si>
  <si>
    <t>宏发股份</t>
  </si>
  <si>
    <t>宏发科技股份有限公司</t>
  </si>
  <si>
    <t>600885.SH</t>
  </si>
  <si>
    <t>江苏租赁</t>
  </si>
  <si>
    <t>江苏金融租赁股份有限公司</t>
  </si>
  <si>
    <t>600901.SH</t>
  </si>
  <si>
    <t>无锡银行</t>
  </si>
  <si>
    <t>无锡农村商业银行股份有限公司</t>
  </si>
  <si>
    <t>600908.SH</t>
  </si>
  <si>
    <t>爱 柯 迪</t>
  </si>
  <si>
    <t>600933.SH</t>
  </si>
  <si>
    <t>内蒙一机</t>
  </si>
  <si>
    <t>内蒙古第一机械集团股份有限公司</t>
  </si>
  <si>
    <t>600967.SH</t>
  </si>
  <si>
    <t>中材国际</t>
  </si>
  <si>
    <t>中国中材国际工程股份有限公司</t>
  </si>
  <si>
    <t>600970.SH</t>
  </si>
  <si>
    <t>中国电影</t>
  </si>
  <si>
    <t>中国电影股份有限公司</t>
  </si>
  <si>
    <t>600977.SH</t>
  </si>
  <si>
    <t>淮北矿业</t>
  </si>
  <si>
    <t>淮北矿业控股股份有限公司</t>
  </si>
  <si>
    <t>600985.SH</t>
  </si>
  <si>
    <t>宝丰能源</t>
  </si>
  <si>
    <t>宁夏宝丰能源集团股份有限公司</t>
  </si>
  <si>
    <t>600989.SH</t>
  </si>
  <si>
    <t>唐 山 港</t>
  </si>
  <si>
    <t>唐山港集团股份有限公司</t>
  </si>
  <si>
    <t>601000.SH</t>
  </si>
  <si>
    <t>晋控煤业</t>
  </si>
  <si>
    <t>晋能控股山西煤业股份有限公司</t>
  </si>
  <si>
    <t>601001.SH</t>
  </si>
  <si>
    <t>柳钢股份</t>
  </si>
  <si>
    <t>柳州钢铁股份有限公司</t>
  </si>
  <si>
    <t>601003.SH</t>
  </si>
  <si>
    <t>南京银行</t>
  </si>
  <si>
    <t>601009.SH</t>
  </si>
  <si>
    <t>工业富联</t>
  </si>
  <si>
    <t>富士康工业互联网股份有限公司</t>
  </si>
  <si>
    <t>601138.SH</t>
  </si>
  <si>
    <t>中国铁建</t>
  </si>
  <si>
    <t>中国铁建股份有限公司</t>
  </si>
  <si>
    <t>601186.SH</t>
  </si>
  <si>
    <t>上海环境</t>
  </si>
  <si>
    <t>601200.SH</t>
  </si>
  <si>
    <t>国泰君安</t>
  </si>
  <si>
    <t>601211.SH</t>
  </si>
  <si>
    <t>陕西煤业股份有限公司</t>
  </si>
  <si>
    <t>601225.SH</t>
  </si>
  <si>
    <t>中国平安</t>
  </si>
  <si>
    <t>中国平安保险(集团)股份有限公司</t>
  </si>
  <si>
    <t>601318.SH</t>
  </si>
  <si>
    <t>中国人保</t>
  </si>
  <si>
    <t>中国人民保险集团股份有限公司</t>
  </si>
  <si>
    <t>601319.SH</t>
  </si>
  <si>
    <t>601390.SH</t>
  </si>
  <si>
    <t>中新集团</t>
  </si>
  <si>
    <t>中新苏州工业园区开发集团股份有限公司</t>
  </si>
  <si>
    <t>601512.SH</t>
  </si>
  <si>
    <t>东吴证券</t>
  </si>
  <si>
    <t>东吴证券股份有限公司</t>
  </si>
  <si>
    <t>601555.SH</t>
  </si>
  <si>
    <t>旗滨集团</t>
  </si>
  <si>
    <t>601636.SH</t>
  </si>
  <si>
    <t>601668.SH</t>
  </si>
  <si>
    <t>明泰铝业</t>
  </si>
  <si>
    <t>滨化股份</t>
  </si>
  <si>
    <t>滨化集团股份有限公司</t>
  </si>
  <si>
    <t>601678.SH</t>
  </si>
  <si>
    <t>拓普集团</t>
  </si>
  <si>
    <t>宁波拓普集团股份有限公司</t>
  </si>
  <si>
    <t>601689.SH</t>
  </si>
  <si>
    <t>601838.SH</t>
  </si>
  <si>
    <t>正泰电器</t>
  </si>
  <si>
    <t>601899.SH</t>
  </si>
  <si>
    <t>南方传媒</t>
  </si>
  <si>
    <t>南方出版传媒股份有限公司</t>
  </si>
  <si>
    <t>601900.SH</t>
  </si>
  <si>
    <t>金钼股份</t>
  </si>
  <si>
    <t>金堆城钼业股份有限公司</t>
  </si>
  <si>
    <t>601958.SH</t>
  </si>
  <si>
    <t>601985.SH</t>
  </si>
  <si>
    <t>中国重工</t>
  </si>
  <si>
    <t>中国船舶重工股份有限公司</t>
  </si>
  <si>
    <t>601989.SH</t>
  </si>
  <si>
    <t>创力集团</t>
  </si>
  <si>
    <t>上海创力集团股份有限公司</t>
  </si>
  <si>
    <t>603012.SH</t>
  </si>
  <si>
    <t>曙光信息产业股份有限公司</t>
  </si>
  <si>
    <t>603019.SH</t>
  </si>
  <si>
    <t>广州酒家</t>
  </si>
  <si>
    <t>广州酒家集团股份有限公司</t>
  </si>
  <si>
    <t>603043.SH</t>
  </si>
  <si>
    <t>禾望电气</t>
  </si>
  <si>
    <t>深圳市禾望电气股份有限公司</t>
  </si>
  <si>
    <t>603063.SH</t>
  </si>
  <si>
    <t>森特股份</t>
  </si>
  <si>
    <t>森特士兴集团股份有限公司</t>
  </si>
  <si>
    <t>603098.SH</t>
  </si>
  <si>
    <t>川仪股份</t>
  </si>
  <si>
    <t>重庆川仪自动化股份有限公司</t>
  </si>
  <si>
    <t>603100.SH</t>
  </si>
  <si>
    <t>昭衍新药</t>
  </si>
  <si>
    <t>北京昭衍新药研究中心股份有限公司</t>
  </si>
  <si>
    <t>603127.SH</t>
  </si>
  <si>
    <t>603206.SH</t>
  </si>
  <si>
    <t>移远通信</t>
  </si>
  <si>
    <t>上海移远通信技术股份有限公司</t>
  </si>
  <si>
    <t>603236.SH</t>
  </si>
  <si>
    <t>603259.SH</t>
  </si>
  <si>
    <t>景津装备</t>
  </si>
  <si>
    <t>景津装备股份有限公司</t>
  </si>
  <si>
    <t>603279.SH</t>
  </si>
  <si>
    <t>赛腾股份</t>
  </si>
  <si>
    <t>苏州赛腾精密电子股份有限公司</t>
  </si>
  <si>
    <t>603283.SH</t>
  </si>
  <si>
    <t>斯达半导</t>
  </si>
  <si>
    <t>嘉兴斯达半导体股份有限公司</t>
  </si>
  <si>
    <t>603290.SH</t>
  </si>
  <si>
    <t>苏盐井神</t>
  </si>
  <si>
    <t>江苏苏盐井神股份有限公司</t>
  </si>
  <si>
    <t>603299.SH</t>
  </si>
  <si>
    <t>东方时尚</t>
  </si>
  <si>
    <t>东方时尚驾驶学校股份有限公司</t>
  </si>
  <si>
    <t>603377.SH</t>
  </si>
  <si>
    <t>三美股份</t>
  </si>
  <si>
    <t>浙江三美化工股份有限公司</t>
  </si>
  <si>
    <t>603379.SH</t>
  </si>
  <si>
    <t>万泰生物</t>
  </si>
  <si>
    <t>北京万泰生物药业股份有限公司</t>
  </si>
  <si>
    <t>603392.SH</t>
  </si>
  <si>
    <t>吉 比 特</t>
  </si>
  <si>
    <t>厦门吉比特网络技术股份有限公司</t>
  </si>
  <si>
    <t>603444.SH</t>
  </si>
  <si>
    <t>健盛集团</t>
  </si>
  <si>
    <t>浙江健盛集团股份有限公司</t>
  </si>
  <si>
    <t>603558.SH</t>
  </si>
  <si>
    <t>普 莱 柯</t>
  </si>
  <si>
    <t>普莱柯生物工程股份有限公司</t>
  </si>
  <si>
    <t>603566.SH</t>
  </si>
  <si>
    <t>伟明环保</t>
  </si>
  <si>
    <t>浙江伟明环保股份有限公司</t>
  </si>
  <si>
    <t>603568.SH</t>
  </si>
  <si>
    <t>珀 莱 雅</t>
  </si>
  <si>
    <t>珀莱雅化妆品股份有限公司</t>
  </si>
  <si>
    <t>603605.SH</t>
  </si>
  <si>
    <t>禾丰股份</t>
  </si>
  <si>
    <t>禾丰食品股份有限公司</t>
  </si>
  <si>
    <t>603609.SH</t>
  </si>
  <si>
    <t>国联股份</t>
  </si>
  <si>
    <t>北京国联视讯信息技术股份有限公司</t>
  </si>
  <si>
    <t>603613.SH</t>
  </si>
  <si>
    <t>亿 嘉 和</t>
  </si>
  <si>
    <t>亿嘉和科技股份有限公司</t>
  </si>
  <si>
    <t>603666.SH</t>
  </si>
  <si>
    <t>福 龙 马</t>
  </si>
  <si>
    <t>福龙马集团股份有限公司</t>
  </si>
  <si>
    <t>603686.SH</t>
  </si>
  <si>
    <t>603799.SH</t>
  </si>
  <si>
    <t>顾家家居</t>
  </si>
  <si>
    <t>顾家家居股份有限公司</t>
  </si>
  <si>
    <t>603816.SH</t>
  </si>
  <si>
    <t>神力股份</t>
  </si>
  <si>
    <t>常州神力电机股份有限公司</t>
  </si>
  <si>
    <t>603819.SH</t>
  </si>
  <si>
    <t>嘉友国际</t>
  </si>
  <si>
    <t>嘉友国际物流股份有限公司</t>
  </si>
  <si>
    <t>603871.SH</t>
  </si>
  <si>
    <t>寿 仙 谷</t>
  </si>
  <si>
    <t>浙江寿仙谷医药股份有限公司</t>
  </si>
  <si>
    <t>603896.SH</t>
  </si>
  <si>
    <t>亚翔集成</t>
  </si>
  <si>
    <t>亚翔系统集成科技(苏州)股份有限公司</t>
  </si>
  <si>
    <t>603929.SH</t>
  </si>
  <si>
    <t>三孚股份</t>
  </si>
  <si>
    <t>唐山三孚硅业股份有限公司</t>
  </si>
  <si>
    <t>603938.SH</t>
  </si>
  <si>
    <t>洛阳钼业</t>
  </si>
  <si>
    <t>603993.SH</t>
  </si>
  <si>
    <t>甬金股份</t>
  </si>
  <si>
    <t>浙江甬金金属科技股份有限公司</t>
  </si>
  <si>
    <t>603995.SH</t>
  </si>
  <si>
    <t>澳弘电子</t>
  </si>
  <si>
    <t>常州澳弘电子股份有限公司</t>
  </si>
  <si>
    <t>605058.SH</t>
  </si>
  <si>
    <t>三 人 行</t>
  </si>
  <si>
    <t>三人行传媒集团股份有限公司</t>
  </si>
  <si>
    <t>605168.SH</t>
  </si>
  <si>
    <t>立 昂 微</t>
  </si>
  <si>
    <t>605358.SH</t>
  </si>
  <si>
    <t>容百科技</t>
  </si>
  <si>
    <t>宁波容百新能源科技股份有限公司</t>
  </si>
  <si>
    <t>688005.SH</t>
  </si>
  <si>
    <t>洁特生物</t>
  </si>
  <si>
    <t>广州洁特生物过滤股份有限公司</t>
  </si>
  <si>
    <t>688026.SH</t>
  </si>
  <si>
    <t>山石网科</t>
  </si>
  <si>
    <t>山石网科通信技术股份有限公司</t>
  </si>
  <si>
    <t>688030.SH</t>
  </si>
  <si>
    <t>传音控股</t>
  </si>
  <si>
    <t>深圳传音控股股份有限公司</t>
  </si>
  <si>
    <t>688036.SH</t>
  </si>
  <si>
    <t>航天宏图</t>
  </si>
  <si>
    <t>航天宏图信息技术股份有限公司</t>
  </si>
  <si>
    <t>688066.SH</t>
  </si>
  <si>
    <t>大 地 熊</t>
  </si>
  <si>
    <t>安徽大地熊新材料股份有限公司</t>
  </si>
  <si>
    <t>688077.SH</t>
  </si>
  <si>
    <t>688099.SH</t>
  </si>
  <si>
    <t>688116.SH</t>
  </si>
  <si>
    <t>西部超导</t>
  </si>
  <si>
    <t>西部超导材料科技股份有限公司</t>
  </si>
  <si>
    <t>688122.SH</t>
  </si>
  <si>
    <t>安 博 通</t>
  </si>
  <si>
    <t>北京安博通科技股份有限公司</t>
  </si>
  <si>
    <t>688168.SH</t>
  </si>
  <si>
    <t>688169.SH</t>
  </si>
  <si>
    <t>八亿时空</t>
  </si>
  <si>
    <t>北京八亿时空液晶科技股份有限公司</t>
  </si>
  <si>
    <t>688181.SH</t>
  </si>
  <si>
    <t>广大特材</t>
  </si>
  <si>
    <t>张家港广大特材股份有限公司</t>
  </si>
  <si>
    <t>688186.SH</t>
  </si>
  <si>
    <t>华峰测控</t>
  </si>
  <si>
    <t>北京华峰测控技术股份有限公司</t>
  </si>
  <si>
    <t>688200.SH</t>
  </si>
  <si>
    <t>美 迪 西</t>
  </si>
  <si>
    <t>上海美迪西生物医药股份有限公司</t>
  </si>
  <si>
    <t>688202.SH</t>
  </si>
  <si>
    <t>特宝生物</t>
  </si>
  <si>
    <t>厦门特宝生物工程股份有限公司</t>
  </si>
  <si>
    <t>688278.SH</t>
  </si>
  <si>
    <t>仕佳光子</t>
  </si>
  <si>
    <t>河南仕佳光子科技股份有限公司</t>
  </si>
  <si>
    <t>688313.SH</t>
  </si>
  <si>
    <t>微芯生物</t>
  </si>
  <si>
    <t>深圳微芯生物科技股份有限公司</t>
  </si>
  <si>
    <t>688321.SH</t>
  </si>
  <si>
    <t>建龙微纳</t>
  </si>
  <si>
    <t>洛阳建龙微纳新材料股份有限公司</t>
  </si>
  <si>
    <t>688357.SH</t>
  </si>
  <si>
    <t>固 德 威</t>
  </si>
  <si>
    <t>固德威技术股份有限公司</t>
  </si>
  <si>
    <t>688390.SH</t>
  </si>
  <si>
    <t>南亚新材</t>
  </si>
  <si>
    <t>南亚新材料科技股份有限公司</t>
  </si>
  <si>
    <t>688519.SH</t>
  </si>
  <si>
    <t>688556.SH</t>
  </si>
  <si>
    <t>明冠新材</t>
  </si>
  <si>
    <t>明冠新材料股份有限公司</t>
  </si>
  <si>
    <t>688560.SH</t>
  </si>
  <si>
    <t>海优新材</t>
  </si>
  <si>
    <t>上海海优威新材料股份有限公司</t>
  </si>
  <si>
    <t>688680.SH</t>
  </si>
  <si>
    <t>极米科技</t>
  </si>
  <si>
    <t>成都极米科技股份有限公司</t>
  </si>
  <si>
    <t>688696.SH</t>
  </si>
  <si>
    <t>东威科技</t>
  </si>
  <si>
    <t>昆山东威科技股份有限公司</t>
  </si>
  <si>
    <t>688700.SH</t>
  </si>
  <si>
    <t>宏华数科</t>
  </si>
  <si>
    <t>688789.SH</t>
  </si>
  <si>
    <t>8,712.33</t>
  </si>
  <si>
    <t>4,049.23</t>
  </si>
  <si>
    <t>中银转债</t>
  </si>
  <si>
    <t>2022年中国银河证券股份有限公司公开发行A股可转换公司债券</t>
  </si>
  <si>
    <t>113057.SH</t>
  </si>
  <si>
    <t>中国银河证券股份有限公司</t>
  </si>
  <si>
    <t>7.50</t>
  </si>
  <si>
    <t>禾丰转债</t>
  </si>
  <si>
    <t>2022年禾丰食品股份有限公司公开发行可转换公司债券</t>
  </si>
  <si>
    <t>113647.SH</t>
  </si>
  <si>
    <t>2.76</t>
  </si>
  <si>
    <t>17远东五</t>
  </si>
  <si>
    <t>远东国际租赁有限公司公开发行2017年公司债券(品种二)</t>
  </si>
  <si>
    <t>143269.SH</t>
  </si>
  <si>
    <t>远东国际融资租赁有限公司</t>
  </si>
  <si>
    <t>691,052.05</t>
  </si>
  <si>
    <t>20湘路08</t>
  </si>
  <si>
    <t>湖南省高速公路集团有限公司2020年面向专业投资者公开发行公司债券(第四期)(品种二)</t>
  </si>
  <si>
    <t>149278.SZ</t>
  </si>
  <si>
    <t>湖南省高速公路集团有限公司</t>
  </si>
  <si>
    <t>577,808.22</t>
  </si>
  <si>
    <t>21不动01</t>
  </si>
  <si>
    <t>平安不动产有限公司2021年公开发行公司债券(面向专业投资者)(第一期)</t>
  </si>
  <si>
    <t>149367.SZ</t>
  </si>
  <si>
    <t>平安不动产有限公司</t>
  </si>
  <si>
    <t>193,643.84</t>
  </si>
  <si>
    <t>20山高01</t>
  </si>
  <si>
    <t>2020年第一期山东高速集团有限公司公司债券</t>
  </si>
  <si>
    <t>152603.SH</t>
  </si>
  <si>
    <t>山东高速集团有限公司</t>
  </si>
  <si>
    <t>408,109.59</t>
  </si>
  <si>
    <t>18复星05</t>
  </si>
  <si>
    <t>上海复星高科技(集团)有限公司公开发行2018年公司债券(第五期)</t>
  </si>
  <si>
    <t>155043.SH</t>
  </si>
  <si>
    <t>上海复星高科技(集团)有限公司</t>
  </si>
  <si>
    <t>1,194,739.73</t>
  </si>
  <si>
    <t>20北汽01</t>
  </si>
  <si>
    <t>北京汽车集团有限公司2020年公开发行公司债券(面向专业投资者)(第一期)(品种一)</t>
  </si>
  <si>
    <t>163451.SH</t>
  </si>
  <si>
    <t>42,454.80</t>
  </si>
  <si>
    <t>20恒泰G1</t>
  </si>
  <si>
    <t>恒泰证券股份有限公司2020年公开发行公司债券</t>
  </si>
  <si>
    <t>175144.SH</t>
  </si>
  <si>
    <t>恒泰证券股份有限公司</t>
  </si>
  <si>
    <t>536,421.92</t>
  </si>
  <si>
    <t>20恒信G2</t>
  </si>
  <si>
    <t>海通恒信国际融资租赁股份有限公司2020年公开发行公司债券(面向专业投资者)(第二期)</t>
  </si>
  <si>
    <t>175156.SH</t>
  </si>
  <si>
    <t>海通恒信国际融资租赁股份有限公司</t>
  </si>
  <si>
    <t>773,260.28</t>
  </si>
  <si>
    <t>20财证06</t>
  </si>
  <si>
    <t>财信证券有限责任公司2020年面向专业投资者公开发行公司债券(第三期)(品种二)</t>
  </si>
  <si>
    <t>175171.SH</t>
  </si>
  <si>
    <t>财信证券股份有限公司</t>
  </si>
  <si>
    <t>741,369.86</t>
  </si>
  <si>
    <t>20碧地03</t>
  </si>
  <si>
    <t>碧桂园地产集团有限公司2020年面向合格投资者公开发行公司债券(第三期)</t>
  </si>
  <si>
    <t>175214.SH</t>
  </si>
  <si>
    <t>1,041,600.00</t>
  </si>
  <si>
    <t>20金地01</t>
  </si>
  <si>
    <t>金地(集团)股份有限公司公开发行2020年公司债券(第一期)(品种一)</t>
  </si>
  <si>
    <t>175235.SH</t>
  </si>
  <si>
    <t>646,068.49</t>
  </si>
  <si>
    <t>20津投19</t>
  </si>
  <si>
    <t>天津城市基础设施建设投资集团有限公司2020年公开发行公司债券(第十期)</t>
  </si>
  <si>
    <t>175251.SH</t>
  </si>
  <si>
    <t>1,133,041.10</t>
  </si>
  <si>
    <t>20安租08</t>
  </si>
  <si>
    <t>平安国际融资租赁有限公司2020年公开发行公司债券(第三期)(品种二)</t>
  </si>
  <si>
    <t>175270.SH</t>
  </si>
  <si>
    <t>平安国际融资租赁有限公司</t>
  </si>
  <si>
    <t>195,594.52</t>
  </si>
  <si>
    <t>20复星04</t>
  </si>
  <si>
    <t>上海复星高科技(集团)有限公司公开发行2020年公司债券(第三期)(面向专业投资者)</t>
  </si>
  <si>
    <t>175304.SH</t>
  </si>
  <si>
    <t>468,164.38</t>
  </si>
  <si>
    <t>20恒信G3</t>
  </si>
  <si>
    <t>海通恒信国际融资租赁股份有限公司2020年公开发行公司债券(面向专业投资者)(第三期)</t>
  </si>
  <si>
    <t>175344.SH</t>
  </si>
  <si>
    <t>411,589.04</t>
  </si>
  <si>
    <t>20碧地04</t>
  </si>
  <si>
    <t>碧桂园地产集团有限公司2020年面向合格投资者公开发行公司债券(第四期)</t>
  </si>
  <si>
    <t>175366.SH</t>
  </si>
  <si>
    <t>201,246.58</t>
  </si>
  <si>
    <t>20华发04</t>
  </si>
  <si>
    <t>珠海华发实业股份有限公司面向合格投资者公开发行2020年公司债券(第二期)(品种一)</t>
  </si>
  <si>
    <t>175401.SH</t>
  </si>
  <si>
    <t>珠海华发实业股份有限公司</t>
  </si>
  <si>
    <t>771,419.18</t>
  </si>
  <si>
    <t>21招证G5</t>
  </si>
  <si>
    <t>招商证券股份有限公司面向专业投资者公开发行2021年公司债券(第三期)(品种二)</t>
  </si>
  <si>
    <t>188387.SH</t>
  </si>
  <si>
    <t>513,435.62</t>
  </si>
  <si>
    <t>21招证G7</t>
  </si>
  <si>
    <t>招商证券股份有限公司面向专业投资者公开发行2021年公司债券(第四期)(品种二)</t>
  </si>
  <si>
    <t>188482.SH</t>
  </si>
  <si>
    <t>468,427.40</t>
  </si>
  <si>
    <t>20齐鲁银行永续债</t>
  </si>
  <si>
    <t>齐鲁银行股份有限公司2020年无固定期限资本债券</t>
  </si>
  <si>
    <t>2020054.IB</t>
  </si>
  <si>
    <t>齐鲁银行股份有限公司</t>
  </si>
  <si>
    <t>559,726.03</t>
  </si>
  <si>
    <t>20青岛农商永续债01</t>
  </si>
  <si>
    <t>青岛农村商业银行股份有限公司2020年无固定期限资本债券(第一期)</t>
  </si>
  <si>
    <t>2021042.IB</t>
  </si>
  <si>
    <t>青岛农村商业银行股份有限公司</t>
  </si>
  <si>
    <t>347,178.08</t>
  </si>
  <si>
    <t>21齐鲁银行永续债</t>
  </si>
  <si>
    <t>齐鲁银行股份有限公司2021年无固定期限资本债券</t>
  </si>
  <si>
    <t>2120022.IB</t>
  </si>
  <si>
    <t>38,136.99</t>
  </si>
  <si>
    <t>21江西银行永续债01</t>
  </si>
  <si>
    <t>江西银行股份有限公司2021年无固定期限资本债券(第一期)</t>
  </si>
  <si>
    <t>2120072.IB</t>
  </si>
  <si>
    <t>江西银行股份有限公司</t>
  </si>
  <si>
    <t>324,821.92</t>
  </si>
  <si>
    <t>21北京银行永续债01</t>
  </si>
  <si>
    <t>北京银行股份有限公司2021年无固定期限资本债券(第一期)</t>
  </si>
  <si>
    <t>2120089.IB</t>
  </si>
  <si>
    <t>北京银行股份有限公司</t>
  </si>
  <si>
    <t>686,465.75</t>
  </si>
  <si>
    <t>21浙商银行永续债</t>
  </si>
  <si>
    <t>浙商银行股份有限公司2021年无固定期限资本债券</t>
  </si>
  <si>
    <t>2120107.IB</t>
  </si>
  <si>
    <t>浙商银行股份有限公司</t>
  </si>
  <si>
    <t>649,753.42</t>
  </si>
  <si>
    <t>21厦门国际银行永续债01</t>
  </si>
  <si>
    <t>厦门国际银行股份有限公司2021年无固定期限资本债券(第一期)</t>
  </si>
  <si>
    <t>2120115.IB</t>
  </si>
  <si>
    <t>厦门国际银行股份有限公司</t>
  </si>
  <si>
    <t>153,150.68</t>
  </si>
  <si>
    <t>21青岛农商永续债01</t>
  </si>
  <si>
    <t>青岛农村商业银行股份有限公司2021年无固定期限资本债券(第一期)</t>
  </si>
  <si>
    <t>2121009.IB</t>
  </si>
  <si>
    <t>81,534.25</t>
  </si>
  <si>
    <t>21河钢集MTN005(革命老区)</t>
  </si>
  <si>
    <t>河钢集团有限公司2021年度第五期中期票据(革命老区)</t>
  </si>
  <si>
    <t>102102264.IB</t>
  </si>
  <si>
    <t>河钢集团有限公司</t>
  </si>
  <si>
    <t>386,410.96</t>
  </si>
  <si>
    <t>22河钢集MTN001</t>
  </si>
  <si>
    <t>河钢集团有限公司2022年度第一期中期票据</t>
  </si>
  <si>
    <t>102280101.IB</t>
  </si>
  <si>
    <t>441,863.01</t>
  </si>
  <si>
    <t>沪深300股指期货2206合约</t>
  </si>
  <si>
    <t>其他金融衍生品</t>
  </si>
  <si>
    <t>股指期货空头合约</t>
    <phoneticPr fontId="23" type="noConversion"/>
  </si>
  <si>
    <t>IF2206</t>
  </si>
  <si>
    <t>沪深300股指期货2209合约</t>
  </si>
  <si>
    <t>IF2209</t>
  </si>
  <si>
    <t>Z00010</t>
  </si>
  <si>
    <t>Z00011</t>
  </si>
  <si>
    <t>Z00037</t>
  </si>
  <si>
    <t>Z00038</t>
  </si>
  <si>
    <t>Z00131</t>
  </si>
  <si>
    <t>Z11004</t>
  </si>
  <si>
    <t>AAA-</t>
  </si>
  <si>
    <t>新动力17号</t>
  </si>
  <si>
    <t>HA0255</t>
  </si>
  <si>
    <t>四方科技</t>
  </si>
  <si>
    <t>四方科技集团股份有限公司</t>
  </si>
  <si>
    <t>603339.SH</t>
  </si>
  <si>
    <t>新 益 昌</t>
  </si>
  <si>
    <t>深圳新益昌科技股份有限公司</t>
  </si>
  <si>
    <t>688383.SH</t>
  </si>
  <si>
    <t>思 瑞 浦</t>
  </si>
  <si>
    <t>思瑞浦微电子科技(苏州)股份有限公司</t>
  </si>
  <si>
    <t>688536.SH</t>
  </si>
  <si>
    <t>4,055.97</t>
  </si>
  <si>
    <t>192,602.74</t>
  </si>
  <si>
    <t>20青城05</t>
  </si>
  <si>
    <t>青岛城市建设投资(集团)有限责任公司2020年面向专业投资者公开发行公司债券(第一期)(品种一)</t>
  </si>
  <si>
    <t>149320.SZ</t>
  </si>
  <si>
    <t>159,200.00</t>
  </si>
  <si>
    <t>776,580.82</t>
  </si>
  <si>
    <t>21中证12</t>
  </si>
  <si>
    <t>中信证券股份有限公司2021年面向专业投资者公开发行公司债券(第七期)(品种一)</t>
  </si>
  <si>
    <t>188608.SH</t>
  </si>
  <si>
    <t>套期保值组合</t>
  </si>
  <si>
    <t>是否满足会计准则规定的套期有效性要求</t>
  </si>
  <si>
    <t>套期有效性</t>
  </si>
  <si>
    <t>套期期限</t>
  </si>
  <si>
    <t>新动力18号</t>
  </si>
  <si>
    <t>HA0256</t>
  </si>
  <si>
    <t>财通证券</t>
  </si>
  <si>
    <t>财通证券股份有限公司</t>
  </si>
  <si>
    <t>601108.SH</t>
  </si>
  <si>
    <t>泛微网络</t>
  </si>
  <si>
    <t>上海泛微网络科技股份有限公司</t>
  </si>
  <si>
    <t>603039.SH</t>
  </si>
  <si>
    <t>南微医学</t>
  </si>
  <si>
    <t>南微医学科技股份有限公司</t>
  </si>
  <si>
    <t>688029.SH</t>
  </si>
  <si>
    <t>欧 科 亿</t>
  </si>
  <si>
    <t>株洲欧科亿数控精密刀具股份有限公司</t>
  </si>
  <si>
    <t>688308.SH</t>
  </si>
  <si>
    <t>和林微纳</t>
  </si>
  <si>
    <t>苏州和林微纳科技股份有限公司</t>
  </si>
  <si>
    <t>688661.SH</t>
  </si>
  <si>
    <t>4,054.62</t>
  </si>
  <si>
    <t>8.48</t>
  </si>
  <si>
    <t>781,200.00</t>
  </si>
  <si>
    <t>430,712.33</t>
  </si>
  <si>
    <t>205,794.52</t>
  </si>
  <si>
    <t>578,564.39</t>
  </si>
  <si>
    <t>410,679.45</t>
  </si>
  <si>
    <t>457,643.84</t>
  </si>
  <si>
    <t>21招商银行永续债</t>
  </si>
  <si>
    <t>2021年招商银行股份有限公司无固定期限资本债券</t>
  </si>
  <si>
    <t>2128047.IB</t>
  </si>
  <si>
    <t>144,567.12</t>
  </si>
  <si>
    <t>21河钢集MTN003</t>
  </si>
  <si>
    <t>河钢集团有限公司2021年度第三期中期票据</t>
  </si>
  <si>
    <t>102101538.IB</t>
  </si>
  <si>
    <t>644,306.85</t>
  </si>
  <si>
    <t>资产简称</t>
    <phoneticPr fontId="22" type="noConversion"/>
  </si>
  <si>
    <t>新动力19号</t>
  </si>
  <si>
    <t>HA0257</t>
  </si>
  <si>
    <t>凯赛生物</t>
  </si>
  <si>
    <t>上海凯赛生物技术股份有限公司</t>
  </si>
  <si>
    <t>688065.SH</t>
  </si>
  <si>
    <t>柏楚电子</t>
  </si>
  <si>
    <t>上海柏楚电子科技股份有限公司</t>
  </si>
  <si>
    <t>688188.SH</t>
  </si>
  <si>
    <t>神工股份</t>
  </si>
  <si>
    <t>锦州神工半导体股份有限公司</t>
  </si>
  <si>
    <t>688233.SH</t>
  </si>
  <si>
    <t>4,057.99</t>
  </si>
  <si>
    <t>8.28</t>
  </si>
  <si>
    <t>2.70</t>
  </si>
  <si>
    <t>494,246.58</t>
  </si>
  <si>
    <t>402,493.15</t>
  </si>
  <si>
    <t>322,153.42</t>
  </si>
  <si>
    <t>552,328.77</t>
  </si>
  <si>
    <t>新动力20号</t>
  </si>
  <si>
    <t>HA0258</t>
  </si>
  <si>
    <t>比音勒芬</t>
  </si>
  <si>
    <t>比音勒芬服饰股份有限公司</t>
  </si>
  <si>
    <t>002832.SZ</t>
  </si>
  <si>
    <t>芯 源 微</t>
  </si>
  <si>
    <t>沈阳芯源微电子设备股份有限公司</t>
  </si>
  <si>
    <t>688037.SH</t>
  </si>
  <si>
    <t>瑞 华 泰</t>
  </si>
  <si>
    <t>深圳瑞华泰薄膜科技股份有限公司</t>
  </si>
  <si>
    <t>688323.SH</t>
  </si>
  <si>
    <t>688777.SH</t>
  </si>
  <si>
    <t>4,046.53</t>
  </si>
  <si>
    <t>9.67</t>
  </si>
  <si>
    <t>385,205.48</t>
  </si>
  <si>
    <t>318,400.00</t>
  </si>
  <si>
    <t>385,205.43</t>
  </si>
  <si>
    <t>20北汽03</t>
  </si>
  <si>
    <t>北京汽车集团有限公司2020年公开发行公司债券(面向专业投资者)(第二期)(品种一)</t>
  </si>
  <si>
    <t>163521.SH</t>
  </si>
  <si>
    <t>318,400.05</t>
  </si>
  <si>
    <t>193,643.79</t>
  </si>
  <si>
    <t>385,205.44</t>
  </si>
  <si>
    <t>318,400.04</t>
  </si>
  <si>
    <t>193,643.80</t>
  </si>
  <si>
    <t>385,205.45</t>
  </si>
  <si>
    <t>318,400.03</t>
  </si>
  <si>
    <t>193,643.81</t>
  </si>
  <si>
    <t>385,205.46</t>
  </si>
  <si>
    <t>318,400.02</t>
  </si>
  <si>
    <t>193,643.82</t>
  </si>
  <si>
    <t>21中证02</t>
  </si>
  <si>
    <t>中信证券股份有限公司2021年面向专业投资者公开发行公司债券(第一期)(品种二)</t>
  </si>
  <si>
    <t>175668.SH</t>
  </si>
  <si>
    <t>385,205.47</t>
  </si>
  <si>
    <t>21中泰01</t>
  </si>
  <si>
    <t>中泰证券股份有限公司公开发行2021年公司债券(第一期)</t>
  </si>
  <si>
    <t>175675.SH</t>
  </si>
  <si>
    <t>中泰证券股份有限公司</t>
  </si>
  <si>
    <t>318,400.01</t>
  </si>
  <si>
    <t>193,643.83</t>
  </si>
  <si>
    <t>839,589.04</t>
  </si>
  <si>
    <t>21河钢集MTN002</t>
  </si>
  <si>
    <t>河钢集团有限公司2021年度第二期中期票据</t>
  </si>
  <si>
    <t>102101317.IB</t>
  </si>
  <si>
    <t>389,041.10</t>
  </si>
  <si>
    <t>新动力21号</t>
  </si>
  <si>
    <t>HA0259</t>
  </si>
  <si>
    <t>000001.SZ</t>
  </si>
  <si>
    <t>万  科Ａ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</si>
  <si>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</si>
  <si>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</si>
  <si>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</si>
  <si>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</si>
  <si>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</si>
  <si>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</si>
  <si>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</si>
  <si>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</si>
  <si>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</si>
  <si>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</si>
  <si>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</si>
  <si>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</si>
  <si>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</si>
  <si>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</si>
  <si>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</si>
  <si>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</si>
  <si>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申万宏源集团股份有限公司</t>
  </si>
  <si>
    <t>000166.SZ</t>
  </si>
  <si>
    <t>东方盛虹</t>
  </si>
  <si>
    <t>江苏东方盛虹股份有限公司</t>
  </si>
  <si>
    <t>000301.SZ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</si>
  <si>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</si>
  <si>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</si>
  <si>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</si>
  <si>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</si>
  <si>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</si>
  <si>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</si>
  <si>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</si>
  <si>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</si>
  <si>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</si>
  <si>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</si>
  <si>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</si>
  <si>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</si>
  <si>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</si>
  <si>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</si>
  <si>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</si>
  <si>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000708.SZ</t>
  </si>
  <si>
    <t>广发证券</t>
  </si>
  <si>
    <t>广发证券股份有限公司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</si>
  <si>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</si>
  <si>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</si>
  <si>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</si>
  <si>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</si>
  <si>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</si>
  <si>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</si>
  <si>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</si>
  <si>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</si>
  <si>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</si>
  <si>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</si>
  <si>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</si>
  <si>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</si>
  <si>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</si>
  <si>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双汇发展</t>
  </si>
  <si>
    <t>河南双汇投资发展股份有限公司</t>
  </si>
  <si>
    <t>000895.SZ</t>
  </si>
  <si>
    <t>紫光股份</t>
  </si>
  <si>
    <t>紫光股份有限公司</t>
  </si>
  <si>
    <t>000938.SZ</t>
  </si>
  <si>
    <t>华东医药</t>
  </si>
  <si>
    <t>华东医药股份有限公司</t>
  </si>
  <si>
    <t>000963.SZ</t>
  </si>
  <si>
    <t>招商蛇口</t>
  </si>
  <si>
    <t>招商局蛇口工业区控股股份有限公司</t>
  </si>
  <si>
    <t>001979.SZ</t>
  </si>
  <si>
    <t>新 和 成</t>
  </si>
  <si>
    <t>浙江新和成股份有限公司</t>
  </si>
  <si>
    <t>002001.SZ</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</si>
  <si>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</si>
  <si>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</si>
  <si>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</si>
  <si>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</si>
  <si>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</si>
  <si>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</si>
  <si>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</si>
  <si>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</si>
  <si>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</si>
  <si>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</si>
  <si>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</si>
  <si>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</si>
  <si>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002049.SZ</t>
  </si>
  <si>
    <t>三花智控</t>
  </si>
  <si>
    <t>浙江三花智能控制股份有限公司</t>
  </si>
  <si>
    <t>002050.SZ</t>
  </si>
  <si>
    <t>华峰化学</t>
  </si>
  <si>
    <t>华峰化学股份有限公司</t>
  </si>
  <si>
    <t>002064.SZ</t>
  </si>
  <si>
    <t>大华股份</t>
  </si>
  <si>
    <t>浙江大华技术股份有限公司</t>
  </si>
  <si>
    <t>002236.SZ</t>
  </si>
  <si>
    <t>002241.SZ</t>
  </si>
  <si>
    <t>上海莱士</t>
  </si>
  <si>
    <t>上海莱士血液制品股份有限公司</t>
  </si>
  <si>
    <t>002252.SZ</t>
  </si>
  <si>
    <t>002311.SZ</t>
  </si>
  <si>
    <t>顺丰控股</t>
  </si>
  <si>
    <t>顺丰控股股份有限公司</t>
  </si>
  <si>
    <t>002352.SZ</t>
  </si>
  <si>
    <t>北方华创科技集团股份有限公司</t>
  </si>
  <si>
    <t>002371.SZ</t>
  </si>
  <si>
    <t>高德红外</t>
  </si>
  <si>
    <t>武汉高德红外股份有限公司</t>
  </si>
  <si>
    <t>002414.SZ</t>
  </si>
  <si>
    <t>002415.SZ</t>
  </si>
  <si>
    <t>晶澳科技</t>
  </si>
  <si>
    <t>晶澳太阳能科技股份有限公司</t>
  </si>
  <si>
    <t>002459.SZ</t>
  </si>
  <si>
    <t>天齐锂业</t>
  </si>
  <si>
    <t>天齐锂业股份有限公司</t>
  </si>
  <si>
    <t>002466.SZ</t>
  </si>
  <si>
    <t>002475.SZ</t>
  </si>
  <si>
    <t>百润股份</t>
  </si>
  <si>
    <t>上海百润投资控股集团股份有限公司</t>
  </si>
  <si>
    <t>002568.SZ</t>
  </si>
  <si>
    <t>领益智造</t>
  </si>
  <si>
    <t>广东领益智造股份有限公司</t>
  </si>
  <si>
    <t>002600.SZ</t>
  </si>
  <si>
    <t>世纪华通</t>
  </si>
  <si>
    <t>浙江世纪华通集团股份有限公司</t>
  </si>
  <si>
    <t>002602.SZ</t>
  </si>
  <si>
    <t>完美世界</t>
  </si>
  <si>
    <t>完美世界股份有限公司</t>
  </si>
  <si>
    <t>002624.SZ</t>
  </si>
  <si>
    <t>牧原股份</t>
  </si>
  <si>
    <t>牧原食品股份有限公司</t>
  </si>
  <si>
    <t>002714.SZ</t>
  </si>
  <si>
    <t>坚朗五金</t>
  </si>
  <si>
    <t>广东坚朗五金制品股份有限公司</t>
  </si>
  <si>
    <t>002791.SZ</t>
  </si>
  <si>
    <t>002841.SZ</t>
  </si>
  <si>
    <t>深南电路</t>
  </si>
  <si>
    <t>深南电路股份有限公司</t>
  </si>
  <si>
    <t>002916.SZ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</si>
  <si>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</si>
  <si>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</si>
  <si>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</si>
  <si>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</si>
  <si>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</si>
  <si>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</si>
  <si>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</si>
  <si>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</si>
  <si>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</si>
  <si>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</si>
  <si>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</si>
  <si>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爱尔眼科</t>
  </si>
  <si>
    <t>爱尔眼科医院集团股份有限公司</t>
  </si>
  <si>
    <t>300015.SZ</t>
  </si>
  <si>
    <t>同 花 顺</t>
  </si>
  <si>
    <t>浙江核新同花顺网络信息股份有限公司</t>
  </si>
  <si>
    <t>300033.SZ</t>
  </si>
  <si>
    <t>汇川技术</t>
  </si>
  <si>
    <t>深圳市汇川技术股份有限公司</t>
  </si>
  <si>
    <t>300124.SZ</t>
  </si>
  <si>
    <t>沃森生物</t>
  </si>
  <si>
    <t>云南沃森生物技术股份有限公司</t>
  </si>
  <si>
    <t>300142.SZ</t>
  </si>
  <si>
    <t>阳光电源</t>
  </si>
  <si>
    <t>阳光电源股份有限公司</t>
  </si>
  <si>
    <t>300274.SZ</t>
  </si>
  <si>
    <t>晶盛机电</t>
  </si>
  <si>
    <t>浙江晶盛机电股份有限公司</t>
  </si>
  <si>
    <t>300316.SZ</t>
  </si>
  <si>
    <t>300408.SZ</t>
  </si>
  <si>
    <t>芒果超媒</t>
  </si>
  <si>
    <t>芒果超媒股份有限公司</t>
  </si>
  <si>
    <t>300413.SZ</t>
  </si>
  <si>
    <t>贝达药业</t>
  </si>
  <si>
    <t>贝达药业股份有限公司</t>
  </si>
  <si>
    <t>300558.SZ</t>
  </si>
  <si>
    <t>欧普康视</t>
  </si>
  <si>
    <t>欧普康视科技股份有限公司</t>
  </si>
  <si>
    <t>300595.SZ</t>
  </si>
  <si>
    <t>亿联网络</t>
  </si>
  <si>
    <t>厦门亿联网络技术股份有限公司</t>
  </si>
  <si>
    <t>300628.SZ</t>
  </si>
  <si>
    <t>华大基因</t>
  </si>
  <si>
    <t>深圳华大基因股份有限公司</t>
  </si>
  <si>
    <t>300676.SZ</t>
  </si>
  <si>
    <t>英科医疗</t>
  </si>
  <si>
    <t>英科医疗科技股份有限公司</t>
  </si>
  <si>
    <t>300677.SZ</t>
  </si>
  <si>
    <t>深圳迈瑞生物医疗电子股份有限公司</t>
  </si>
  <si>
    <t>300760.SZ</t>
  </si>
  <si>
    <t>卓 胜 微</t>
  </si>
  <si>
    <t>300782.SZ</t>
  </si>
  <si>
    <t>安克创新</t>
  </si>
  <si>
    <t>安克创新科技股份有限公司</t>
  </si>
  <si>
    <t>300866.SZ</t>
  </si>
  <si>
    <t>稳健医疗</t>
  </si>
  <si>
    <t>稳健医疗用品股份有限公司</t>
  </si>
  <si>
    <t>300888.SZ</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</si>
  <si>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</si>
  <si>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</si>
  <si>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</si>
  <si>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</si>
  <si>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</si>
  <si>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</si>
  <si>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</si>
  <si>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</si>
  <si>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</si>
  <si>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</si>
  <si>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</si>
  <si>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</si>
  <si>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</si>
  <si>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</si>
  <si>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</si>
  <si>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中信证券</t>
  </si>
  <si>
    <t>600030.SH</t>
  </si>
  <si>
    <t>三一重工</t>
  </si>
  <si>
    <t>三一重工股份有限公司</t>
  </si>
  <si>
    <t>600031.SH</t>
  </si>
  <si>
    <t>国投资本</t>
  </si>
  <si>
    <t>国投资本股份有限公司</t>
  </si>
  <si>
    <t>600061.SH</t>
  </si>
  <si>
    <t>人福医药</t>
  </si>
  <si>
    <t>600079.SH</t>
  </si>
  <si>
    <t>同 仁 堂</t>
  </si>
  <si>
    <t>北京同仁堂股份有限公司</t>
  </si>
  <si>
    <t>600085.SH</t>
  </si>
  <si>
    <t>上汽集团</t>
  </si>
  <si>
    <t>上海汽车集团股份有限公司</t>
  </si>
  <si>
    <t>600104.SH</t>
  </si>
  <si>
    <t>国金证券</t>
  </si>
  <si>
    <t>国金证券股份有限公司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</si>
  <si>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</si>
  <si>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</si>
  <si>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</si>
  <si>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</si>
  <si>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</si>
  <si>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</si>
  <si>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</si>
  <si>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</si>
  <si>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</si>
  <si>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</si>
  <si>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</si>
  <si>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</si>
  <si>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</si>
  <si>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</si>
  <si>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</si>
  <si>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</si>
  <si>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</si>
  <si>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</si>
  <si>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</si>
  <si>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</si>
  <si>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</si>
  <si>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</si>
  <si>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</si>
  <si>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</si>
  <si>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</si>
  <si>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</si>
  <si>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</si>
  <si>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</si>
  <si>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</si>
  <si>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</si>
  <si>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</si>
  <si>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</si>
  <si>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</si>
  <si>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</si>
  <si>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</si>
  <si>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600426.SH</t>
  </si>
  <si>
    <t>长电科技</t>
  </si>
  <si>
    <t>江苏长电科技股份有限公司</t>
  </si>
  <si>
    <t>600584.SH</t>
  </si>
  <si>
    <t>用友网络</t>
  </si>
  <si>
    <t>用友网络科技股份有限公司</t>
  </si>
  <si>
    <t>600588.SH</t>
  </si>
  <si>
    <t>青岛啤酒</t>
  </si>
  <si>
    <t>青岛啤酒股份有限公司</t>
  </si>
  <si>
    <t>600600.SH</t>
  </si>
  <si>
    <t>绿地控股</t>
  </si>
  <si>
    <t>绿地控股集团股份有限公司</t>
  </si>
  <si>
    <t>600606.SH</t>
  </si>
  <si>
    <t>豫园股份</t>
  </si>
  <si>
    <t>上海豫园旅游商城(集团)股份有限公司</t>
  </si>
  <si>
    <t>600655.SH</t>
  </si>
  <si>
    <t>福耀玻璃</t>
  </si>
  <si>
    <t>福耀玻璃工业集团股份有限公司</t>
  </si>
  <si>
    <t>600660.SH</t>
  </si>
  <si>
    <t>海尔智家</t>
  </si>
  <si>
    <t>海尔智家股份有限公司</t>
  </si>
  <si>
    <t>600690.SH</t>
  </si>
  <si>
    <t>华域汽车</t>
  </si>
  <si>
    <t>华域汽车系统股份有限公司</t>
  </si>
  <si>
    <t>600741.SH</t>
  </si>
  <si>
    <t>中航沈飞</t>
  </si>
  <si>
    <t>中航沈飞股份有限公司</t>
  </si>
  <si>
    <t>600760.SH</t>
  </si>
  <si>
    <t>通策医疗</t>
  </si>
  <si>
    <t>通策医疗股份有限公司</t>
  </si>
  <si>
    <t>600763.SH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</si>
  <si>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</si>
  <si>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</si>
  <si>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</si>
  <si>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</si>
  <si>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</si>
  <si>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</si>
  <si>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</si>
  <si>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</si>
  <si>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</si>
  <si>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</si>
  <si>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</si>
  <si>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</si>
  <si>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</si>
  <si>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</si>
  <si>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</si>
  <si>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</si>
  <si>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</si>
  <si>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</si>
  <si>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</si>
  <si>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</si>
  <si>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</si>
  <si>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</si>
  <si>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</si>
  <si>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</si>
  <si>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</si>
  <si>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</si>
  <si>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</si>
  <si>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</si>
  <si>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</si>
  <si>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</si>
  <si>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</si>
  <si>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</si>
  <si>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</si>
  <si>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</si>
  <si>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</si>
  <si>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天风证券</t>
  </si>
  <si>
    <t>天风证券股份有限公司</t>
  </si>
  <si>
    <t>601162.SH</t>
  </si>
  <si>
    <t>601166.SH</t>
  </si>
  <si>
    <t>君正集团</t>
  </si>
  <si>
    <t>内蒙古君正能源化工集团股份有限公司</t>
  </si>
  <si>
    <t>601216.SH</t>
  </si>
  <si>
    <t>上海银行</t>
  </si>
  <si>
    <t>601229.SH</t>
  </si>
  <si>
    <t>环旭电子</t>
  </si>
  <si>
    <t>601231.SH</t>
  </si>
  <si>
    <t>红塔证券</t>
  </si>
  <si>
    <t>红塔证券股份有限公司</t>
  </si>
  <si>
    <t>601236.SH</t>
  </si>
  <si>
    <t>广汽集团</t>
  </si>
  <si>
    <t>广州汽车集团股份有限公司</t>
  </si>
  <si>
    <t>601238.SH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</si>
  <si>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</si>
  <si>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</si>
  <si>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</si>
  <si>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</si>
  <si>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</si>
  <si>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</si>
  <si>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</si>
  <si>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</si>
  <si>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</si>
  <si>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</si>
  <si>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</si>
  <si>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</si>
  <si>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</si>
  <si>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</si>
  <si>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长城汽车</t>
  </si>
  <si>
    <t>长城汽车股份有限公司</t>
  </si>
  <si>
    <t>601633.SH</t>
  </si>
  <si>
    <t>中国电力建设股份有限公司</t>
  </si>
  <si>
    <t>601669.SH</t>
  </si>
  <si>
    <t>华泰证券</t>
  </si>
  <si>
    <t>601688.SH</t>
  </si>
  <si>
    <t>中银证券</t>
  </si>
  <si>
    <t>中银国际证券股份有限公司</t>
  </si>
  <si>
    <t>601696.SH</t>
  </si>
  <si>
    <t>中国卫通</t>
  </si>
  <si>
    <t>中国卫通集团股份有限公司</t>
  </si>
  <si>
    <t>601698.SH</t>
  </si>
  <si>
    <t>中国中车</t>
  </si>
  <si>
    <t>中国中车股份有限公司</t>
  </si>
  <si>
    <t>601766.SH</t>
  </si>
  <si>
    <t>光大证券</t>
  </si>
  <si>
    <t>光大证券股份有限公司</t>
  </si>
  <si>
    <t>601788.SH</t>
  </si>
  <si>
    <t>中国交通建设股份有限公司</t>
  </si>
  <si>
    <t>601800.SH</t>
  </si>
  <si>
    <t>中海油服</t>
  </si>
  <si>
    <t>中海油田服务股份有限公司</t>
  </si>
  <si>
    <t>601808.SH</t>
  </si>
  <si>
    <t>光大银行</t>
  </si>
  <si>
    <t>中国光大银行股份有限公司</t>
  </si>
  <si>
    <t>601818.SH</t>
  </si>
  <si>
    <t>中国石油</t>
  </si>
  <si>
    <t>中国石油天然气股份有限公司</t>
  </si>
  <si>
    <t>601857.SH</t>
  </si>
  <si>
    <t>福 莱 特</t>
  </si>
  <si>
    <t>福莱特玻璃集团股份有限公司</t>
  </si>
  <si>
    <t>601865.SH</t>
  </si>
  <si>
    <t>中国能建</t>
  </si>
  <si>
    <t>中国能源建设股份有限公司</t>
  </si>
  <si>
    <t>601868.SH</t>
  </si>
  <si>
    <t>浙商证券</t>
  </si>
  <si>
    <t>浙商证券股份有限公司</t>
  </si>
  <si>
    <t>601878.SH</t>
  </si>
  <si>
    <t>中国银河</t>
  </si>
  <si>
    <t>601881.SH</t>
  </si>
  <si>
    <t>601888.SH</t>
  </si>
  <si>
    <t>中煤能源</t>
  </si>
  <si>
    <t>中国中煤能源股份有限公司</t>
  </si>
  <si>
    <t>601898.SH</t>
  </si>
  <si>
    <t>方正证券</t>
  </si>
  <si>
    <t>方正证券股份有限公司</t>
  </si>
  <si>
    <t>601901.SH</t>
  </si>
  <si>
    <t>浙商银行</t>
  </si>
  <si>
    <t>601916.SH</t>
  </si>
  <si>
    <t>中远海控</t>
  </si>
  <si>
    <t>中远海运控股股份有限公司</t>
  </si>
  <si>
    <t>601919.SH</t>
  </si>
  <si>
    <t>建设银行</t>
  </si>
  <si>
    <t>中国建设银行股份有限公司</t>
  </si>
  <si>
    <t>601939.SH</t>
  </si>
  <si>
    <t>玲珑轮胎</t>
  </si>
  <si>
    <t>山东玲珑轮胎股份有限公司</t>
  </si>
  <si>
    <t>601966.SH</t>
  </si>
  <si>
    <t>南京证券</t>
  </si>
  <si>
    <t>南京证券股份有限公司</t>
  </si>
  <si>
    <t>601990.SH</t>
  </si>
  <si>
    <t>甘李药业</t>
  </si>
  <si>
    <t>甘李药业股份有限公司</t>
  </si>
  <si>
    <t>603087.SH</t>
  </si>
  <si>
    <t>汇顶科技</t>
  </si>
  <si>
    <t>深圳市汇顶科技股份有限公司</t>
  </si>
  <si>
    <t>603160.SH</t>
  </si>
  <si>
    <t>大 参 林</t>
  </si>
  <si>
    <t>大参林医药集团股份有限公司</t>
  </si>
  <si>
    <t>603233.SH</t>
  </si>
  <si>
    <t>603260.SH</t>
  </si>
  <si>
    <t>海天味业</t>
  </si>
  <si>
    <t>佛山市海天调味食品股份有限公司</t>
  </si>
  <si>
    <t>603288.SH</t>
  </si>
  <si>
    <t>浙江鼎力</t>
  </si>
  <si>
    <t>浙江鼎力机械股份有限公司</t>
  </si>
  <si>
    <t>603338.SH</t>
  </si>
  <si>
    <t>今 世 缘</t>
  </si>
  <si>
    <t>江苏今世缘酒业股份有限公司</t>
  </si>
  <si>
    <t>603369.SH</t>
  </si>
  <si>
    <t>科 沃 斯</t>
  </si>
  <si>
    <t>科沃斯机器人股份有限公司</t>
  </si>
  <si>
    <t>603486.SH</t>
  </si>
  <si>
    <t>603501.SH</t>
  </si>
  <si>
    <t>绝味食品</t>
  </si>
  <si>
    <t>绝味食品股份有限公司</t>
  </si>
  <si>
    <t>603517.SH</t>
  </si>
  <si>
    <t>安图生物</t>
  </si>
  <si>
    <t>郑州安图生物工程股份有限公司</t>
  </si>
  <si>
    <t>603658.SH</t>
  </si>
  <si>
    <t>璞 泰 来</t>
  </si>
  <si>
    <t>上海璞泰来新能源科技股份有限公司</t>
  </si>
  <si>
    <t>603659.SH</t>
  </si>
  <si>
    <t>福 斯 特</t>
  </si>
  <si>
    <t>杭州福斯特应用材料股份有限公司</t>
  </si>
  <si>
    <t>603806.SH</t>
  </si>
  <si>
    <t>欧派家居</t>
  </si>
  <si>
    <t>欧派家居集团股份有限公司</t>
  </si>
  <si>
    <t>603833.SH</t>
  </si>
  <si>
    <t>金域医学</t>
  </si>
  <si>
    <t>广州金域医学检验集团股份有限公司</t>
  </si>
  <si>
    <t>603882.SH</t>
  </si>
  <si>
    <t>晨光股份</t>
  </si>
  <si>
    <t>上海晨光文具股份有限公司</t>
  </si>
  <si>
    <t>603899.SH</t>
  </si>
  <si>
    <t>益丰药房</t>
  </si>
  <si>
    <t>益丰大药房连锁股份有限公司</t>
  </si>
  <si>
    <t>603939.SH</t>
  </si>
  <si>
    <t>北京兆易创新科技股份有限公司</t>
  </si>
  <si>
    <t>603986.SH</t>
  </si>
  <si>
    <t>东鹏饮料</t>
  </si>
  <si>
    <t>东鹏饮料(集团)股份有限公司</t>
  </si>
  <si>
    <t>605499.SH</t>
  </si>
  <si>
    <t>澜起科技</t>
  </si>
  <si>
    <t>澜起科技股份有限公司</t>
  </si>
  <si>
    <t>688008.SH</t>
  </si>
  <si>
    <t>中国通号</t>
  </si>
  <si>
    <t>中国铁路通信信号股份有限公司</t>
  </si>
  <si>
    <t>688009.SH</t>
  </si>
  <si>
    <t>中微半导体设备(上海)股份有限公司</t>
  </si>
  <si>
    <t>沪硅产业</t>
  </si>
  <si>
    <t>上海硅产业集团股份有限公司</t>
  </si>
  <si>
    <t>688126.SH</t>
  </si>
  <si>
    <t>华熙生物</t>
  </si>
  <si>
    <t>华熙生物科技股份有限公司</t>
  </si>
  <si>
    <t>688363.SH</t>
  </si>
  <si>
    <t>华 润 微</t>
  </si>
  <si>
    <t>华润微电子有限公司</t>
  </si>
  <si>
    <t>688396.SH</t>
  </si>
  <si>
    <t>天合光能股份有限公司</t>
  </si>
  <si>
    <t>688599.SH</t>
  </si>
  <si>
    <t>3,932.63</t>
  </si>
  <si>
    <t>1.38</t>
  </si>
  <si>
    <t>963,013.70</t>
  </si>
  <si>
    <t>1,490,904.11</t>
  </si>
  <si>
    <t>20远东九</t>
  </si>
  <si>
    <t>远东国际融资租赁有限公司公开发行2020年公司债券(面向专业投资者)(第五期)(品种二)</t>
  </si>
  <si>
    <t>175241.SH</t>
  </si>
  <si>
    <t>205,676.71</t>
  </si>
  <si>
    <t>91,682.19</t>
  </si>
  <si>
    <t>95,287.67</t>
  </si>
  <si>
    <t>694,356.16</t>
  </si>
  <si>
    <t>沪深300股指期货2206</t>
  </si>
  <si>
    <t>沪深300股指期货2209</t>
  </si>
  <si>
    <t>新动力22号</t>
  </si>
  <si>
    <t>HA0260</t>
  </si>
  <si>
    <t>3,943.41</t>
  </si>
  <si>
    <t>1.97</t>
  </si>
  <si>
    <t>345,526.03</t>
  </si>
  <si>
    <t>988,493.15</t>
  </si>
  <si>
    <t>381,150.68</t>
  </si>
  <si>
    <t>新动力23号</t>
  </si>
  <si>
    <t>HA0261</t>
  </si>
  <si>
    <t>美年健康</t>
  </si>
  <si>
    <t>美年大健康产业控股股份有限公司</t>
  </si>
  <si>
    <t>002044.SZ</t>
  </si>
  <si>
    <t>中信银行</t>
  </si>
  <si>
    <t>中信银行股份有限公司</t>
  </si>
  <si>
    <t>601998.SH</t>
  </si>
  <si>
    <t>3,960.94</t>
  </si>
  <si>
    <t>204,054.80</t>
  </si>
  <si>
    <t>1,192,723.29</t>
  </si>
  <si>
    <t>571,726.03</t>
  </si>
  <si>
    <t>16附息国债08</t>
  </si>
  <si>
    <t>2016年记账式附息(八期)国债</t>
  </si>
  <si>
    <t>160008</t>
  </si>
  <si>
    <t>中国财政部</t>
  </si>
  <si>
    <t>华安财保资管安华优选22号固定收益集合资产管理产品</t>
  </si>
  <si>
    <t>HA0180</t>
  </si>
  <si>
    <t>16附息国债19</t>
  </si>
  <si>
    <t>160019</t>
  </si>
  <si>
    <t>019547</t>
  </si>
  <si>
    <t>17金隅01</t>
  </si>
  <si>
    <t>北京金隅股份有限公司2017年面向合格投资者公开发行公司债券(第一期)品种一</t>
  </si>
  <si>
    <t>143125</t>
  </si>
  <si>
    <t>金隅集团</t>
  </si>
  <si>
    <t>17平租05</t>
  </si>
  <si>
    <t>平安国际融资租赁有限公司公开发行2017年公司债券(第三期)</t>
  </si>
  <si>
    <t>143282</t>
  </si>
  <si>
    <t>平安国际融资租赁</t>
  </si>
  <si>
    <t>17西宁城投MTN001</t>
  </si>
  <si>
    <t>西宁城市投资管理有限公司2017年度第一期中期票据</t>
  </si>
  <si>
    <t>101764035</t>
  </si>
  <si>
    <t>西宁城投</t>
  </si>
  <si>
    <t>18津城建MTN008B</t>
  </si>
  <si>
    <t>天津城市基础设施建设投资集团有限公司2018年度第八期中期票据(品种二)</t>
  </si>
  <si>
    <t>101800352</t>
  </si>
  <si>
    <t>天津城投集团</t>
  </si>
  <si>
    <t>18眉山发展MTN001</t>
  </si>
  <si>
    <t>眉山发展(控股)有限责任公司2018年度第一期中期票据</t>
  </si>
  <si>
    <t>101800303</t>
  </si>
  <si>
    <t>眉山发展控股集团</t>
  </si>
  <si>
    <t>20淮北小微债01</t>
  </si>
  <si>
    <t>2020年第一期淮北市建投控股集团有限公司小微企业增信集合债券</t>
  </si>
  <si>
    <t>2080436</t>
  </si>
  <si>
    <t>淮北建投</t>
  </si>
  <si>
    <t>20嘉秀01</t>
  </si>
  <si>
    <t>2020年第一期嘉兴市嘉秀发展投资控股集团有限公司公司债券</t>
  </si>
  <si>
    <t>152692</t>
  </si>
  <si>
    <t>嘉秀集团</t>
  </si>
  <si>
    <t>20津投15</t>
  </si>
  <si>
    <t>天津城市基础设施建设投资集团有限公司2020年公开发行公司债券(第八期)(品种一)</t>
  </si>
  <si>
    <t>163912</t>
  </si>
  <si>
    <t>20浏城建</t>
  </si>
  <si>
    <t>2020年浏阳市城市建设集团有限公司公司债券</t>
  </si>
  <si>
    <t>152697</t>
  </si>
  <si>
    <t>浏阳城建</t>
  </si>
  <si>
    <t>20威海债01</t>
  </si>
  <si>
    <t>2020年第一期威海城市投资集团有限公司公司债券</t>
  </si>
  <si>
    <t>2080432</t>
  </si>
  <si>
    <t>威海城投</t>
  </si>
  <si>
    <t>102100147</t>
  </si>
  <si>
    <t>池州建投集团</t>
  </si>
  <si>
    <t>21华发实业MTN002</t>
  </si>
  <si>
    <t>珠海华发实业股份有限公司2021年度第二期中期票据</t>
  </si>
  <si>
    <t>102101186</t>
  </si>
  <si>
    <t>华发股份</t>
  </si>
  <si>
    <t>21淮北建投MTN001</t>
  </si>
  <si>
    <t>淮北市建投控股集团有限公司2021年度第一期中期票据</t>
  </si>
  <si>
    <t>102100096</t>
  </si>
  <si>
    <t>21家庐陵债</t>
  </si>
  <si>
    <t>2021年吉安市家庐陵投资开发有限公司公司债券</t>
  </si>
  <si>
    <t>2180083</t>
  </si>
  <si>
    <t>吉安市家庐陵房地产投资开发</t>
  </si>
  <si>
    <t>21眉山发展MTN001</t>
  </si>
  <si>
    <t>眉山发展控股集团有限公司2021年度第一期中期票据</t>
  </si>
  <si>
    <t>102100526</t>
  </si>
  <si>
    <t>21宁乡城投债</t>
  </si>
  <si>
    <t>2021年宁乡市城市建设投资集团有限公司城市停车场建设专项债券</t>
  </si>
  <si>
    <t>2180125</t>
  </si>
  <si>
    <t>宁乡城投</t>
  </si>
  <si>
    <t>21邵阳城投MTN001</t>
  </si>
  <si>
    <t>邵阳市城市建设投资经营集团有限公司2021年度第一期中期票据</t>
  </si>
  <si>
    <t>102100550</t>
  </si>
  <si>
    <t>邵阳城投</t>
  </si>
  <si>
    <t>21邵阳专项债02</t>
  </si>
  <si>
    <t>2021年第二期邵阳市城市建设投资经营集团有限公司城市停车场建设专项债券</t>
  </si>
  <si>
    <t>2180252</t>
  </si>
  <si>
    <t>21西宁城投MTN001</t>
  </si>
  <si>
    <t>西宁城市投资管理有限公司2021年度第一期中期票据</t>
  </si>
  <si>
    <t>102100897</t>
  </si>
  <si>
    <t>21新余城建MTN002</t>
  </si>
  <si>
    <t>新余市城市建设投资开发有限公司2021年度第二期中期票据</t>
  </si>
  <si>
    <t>102100516</t>
  </si>
  <si>
    <t>新余城投</t>
  </si>
  <si>
    <t>21余姚高铁MTN001</t>
  </si>
  <si>
    <t>余姚市高铁站场建设投资有限公司2021年度第一期中期票据</t>
  </si>
  <si>
    <t>102100055</t>
  </si>
  <si>
    <t>余姚高铁</t>
  </si>
  <si>
    <t>21虞新区债01</t>
  </si>
  <si>
    <t>2021年绍兴市上虞杭州湾新区城市建设投资发展有限公司公司债券(第一期)</t>
  </si>
  <si>
    <t>2180161</t>
  </si>
  <si>
    <t>绍兴市上虞杭州湾新区城市建设投资发展</t>
  </si>
  <si>
    <t>G21新庐1</t>
  </si>
  <si>
    <t>2021年吉安市新庐陵投资发展有限公司绿色债券</t>
  </si>
  <si>
    <t>152785</t>
  </si>
  <si>
    <t>吉安新庐陵</t>
  </si>
  <si>
    <t>HQ1015</t>
  </si>
  <si>
    <t>AA-</t>
  </si>
  <si>
    <t>PR启交通</t>
  </si>
  <si>
    <t>2016年启东江海交通发展有限公司公司债券</t>
  </si>
  <si>
    <t>15沪城开</t>
  </si>
  <si>
    <t>上海城开(集团)有限公司公开发行2015年公司债券</t>
  </si>
  <si>
    <t>17义乌03</t>
  </si>
  <si>
    <t>义乌市国有资本运营有限公司2017年公开发行公司债券(第二期)</t>
  </si>
  <si>
    <t>17兴泸03</t>
  </si>
  <si>
    <t>泸州市兴泸投资集团有限公司2017年公开发行公司债券(第二期)(品种一)</t>
  </si>
  <si>
    <t>18宁地铁</t>
  </si>
  <si>
    <t>2018年南京地铁集团有限公司公司债券</t>
  </si>
  <si>
    <t>20国盛01</t>
  </si>
  <si>
    <t>2020年第一期上海国盛(集团)有限公司公司债券</t>
  </si>
  <si>
    <t>20国盛02</t>
  </si>
  <si>
    <t>2020年第二期上海国盛(集团)有限公司公司债券</t>
  </si>
  <si>
    <t>20沪国际</t>
  </si>
  <si>
    <t>2020年第一期上海国际集团有限公司公司债券</t>
  </si>
  <si>
    <t>21苏高投</t>
  </si>
  <si>
    <t>2021年江苏高科技投资集团有限公司公司债券(第一期)</t>
  </si>
  <si>
    <t>16漕河泾</t>
  </si>
  <si>
    <t>上海市漕河泾新兴技术开发区发展总公司2016年公开发行公司债券</t>
  </si>
  <si>
    <t>19三友01</t>
  </si>
  <si>
    <t>唐山三友化工股份有限公司2019年公司债券(第一期)品种一</t>
  </si>
  <si>
    <t>20中证G1</t>
  </si>
  <si>
    <t>中信证券股份有限公司面向合格投资者公开发行2020年公司债券(第一期)(品种一)</t>
  </si>
  <si>
    <t>20金高01</t>
  </si>
  <si>
    <t>佛山市南海金融高新区投资控股有限公司2020年公开发行公司债券(第一期)品种一</t>
  </si>
  <si>
    <t>20龙湖05</t>
  </si>
  <si>
    <t>重庆龙湖企业拓展有限公司公开发行2020年公司债券(第二期)(品种一)</t>
  </si>
  <si>
    <t>20中证16</t>
  </si>
  <si>
    <t>中信证券股份有限公司面向专业投资者公开发行2020年公司债券(第五期)(品种二)</t>
  </si>
  <si>
    <t>20中金09</t>
  </si>
  <si>
    <t>中国国际金融股份有限公司公开发行2020年公司债券(面向专业投资者)(第五期)(品种一)</t>
  </si>
  <si>
    <t>20华泰G9</t>
  </si>
  <si>
    <t>华泰证券股份有限公司2020年面向专业投资者公开发行公司债券(第六期)(品种二)</t>
  </si>
  <si>
    <t>21招证G1</t>
  </si>
  <si>
    <t>招商证券股份有限公司面向专业投资者公开发行2021年公司债券(第一期)(品种一)</t>
  </si>
  <si>
    <t>21保利01</t>
  </si>
  <si>
    <t>保利发展控股集团股份有限公司公开发行2021年公司债券(第一期)(品种一)</t>
  </si>
  <si>
    <t>21龙盛03</t>
  </si>
  <si>
    <t>浙江龙盛集团股份有限公司2021年面向专业投资者公开发行公司债券(第二期)</t>
  </si>
  <si>
    <t>21瀚蓝01</t>
  </si>
  <si>
    <t>瀚蓝环境股份有限公司2021年面向专业投资者公开发行公司债券(第一期)</t>
  </si>
  <si>
    <t>21华泰G3</t>
  </si>
  <si>
    <t>华泰证券股份有限公司2021年面向专业投资者公开发行公司债券(第二期)</t>
  </si>
  <si>
    <t>21CHNE01</t>
  </si>
  <si>
    <t>国家能源投资集团有限责任公司2021年公开发行公司债券(第一期)</t>
  </si>
  <si>
    <t>21光明01</t>
  </si>
  <si>
    <t>光明食品(集团)有限公司公开发行2021年公司债券(第一期)</t>
  </si>
  <si>
    <t>21龙盛05</t>
  </si>
  <si>
    <t>浙江龙盛集团股份有限公司2021年面向专业投资者公开发行公司债券(第四期)</t>
  </si>
  <si>
    <t>21兴业06</t>
  </si>
  <si>
    <t>兴业证券股份有限公司2021年面向专业投资者公开发行公司债券(第五期)</t>
  </si>
  <si>
    <t>19深能G1</t>
  </si>
  <si>
    <t>2019年第一期深圳能源集团股份有限公司绿色债券</t>
  </si>
  <si>
    <t>18创投S2</t>
  </si>
  <si>
    <t>深圳市创新投资集团有限公司2018年面向合格投资者公开发行创新创业公司债券(第二期)</t>
  </si>
  <si>
    <t>15石狮城投债</t>
  </si>
  <si>
    <t>2015年石狮市城市投资建设有限公司公司债券</t>
  </si>
  <si>
    <t>21辽港集团CP001</t>
  </si>
  <si>
    <t>辽宁港口集团有限公司2021年度第一期短期融资券</t>
  </si>
  <si>
    <t>21荣盛SCP010</t>
  </si>
  <si>
    <t>浙江荣盛控股集团有限公司2021年度第十期超短期融资券</t>
  </si>
  <si>
    <t>21晋能煤业SCP012</t>
  </si>
  <si>
    <t>晋能控股煤业集团有限公司2021年度第十二期超短期融资券</t>
  </si>
  <si>
    <t>21潞安化工SCP004</t>
  </si>
  <si>
    <t>潞安化工集团有限公司2021年度第四期超短期融资券</t>
  </si>
  <si>
    <t>21潞安化工SCP005</t>
  </si>
  <si>
    <t>潞安化工集团有限公司2021年度第五期超短期融资券</t>
  </si>
  <si>
    <t>22锡山经开SCP003</t>
  </si>
  <si>
    <t>江苏省锡山经济技术开发有限公司2022年度第三期超短期融资券</t>
  </si>
  <si>
    <t>22国开05</t>
  </si>
  <si>
    <t>国家开发银行2022年第五期金融债券</t>
  </si>
  <si>
    <t>16新港MTN003</t>
  </si>
  <si>
    <t>南京新港开发总公司2016年度第三期中期票据</t>
  </si>
  <si>
    <t>20大连万达MTN004</t>
  </si>
  <si>
    <t>大连万达商业管理集团股份有限公司2020年度第四期中期票据</t>
  </si>
  <si>
    <t>20晋能MTN013</t>
  </si>
  <si>
    <t>晋能集团有限公司2020年度第十三期中期票据</t>
  </si>
  <si>
    <t>20人福MTN002</t>
  </si>
  <si>
    <t>人福医药集团股份公司2020年度第二期中期票据</t>
  </si>
  <si>
    <t>20富通MTN001</t>
  </si>
  <si>
    <t>富通集团有限公司2020年度第一期中期票据</t>
  </si>
  <si>
    <t>汇添富双享回报债券A</t>
  </si>
  <si>
    <t>汇添富双享回报债券型证券投资基金</t>
  </si>
  <si>
    <t>汇添富多元收益债券A</t>
  </si>
  <si>
    <t>汇添富多元收益债券型证券投资基金</t>
  </si>
  <si>
    <t>银行存款_活期</t>
  </si>
  <si>
    <t>银河明汇67号单一资产管理计划</t>
  </si>
  <si>
    <t>锦晟基金</t>
  </si>
  <si>
    <t>镇江国有投资控股集团有限公司2021年公开发行公司债券(第二期)</t>
  </si>
  <si>
    <t>江苏中关村科技产业园控股集团有限公司2021年度第一期中期票据</t>
  </si>
  <si>
    <t>浙江湖州环太湖集团有限公司2021年度第二期中期票据</t>
  </si>
  <si>
    <t>泰兴市城市投资发展集团有限公司2021年度第一期中期票据</t>
  </si>
  <si>
    <t>重庆市江津区滨江新城开发建设集团有限公司2021年度第一期中期票据</t>
  </si>
  <si>
    <t>淮南建设发展控股(集团)有限公司2021年度第一期中期票据</t>
  </si>
  <si>
    <t>成都市郫都区国有资产投资经营公司2021年度第二期中期票据</t>
  </si>
  <si>
    <t>宿州市城市建设投资集团(控股)有限公司2021年度第一期中期票据</t>
  </si>
  <si>
    <t>宿迁经济开发集团有限公司2021年度第二期中期票据</t>
  </si>
  <si>
    <t>丰城市城市建设投资有限公司2021年度第一期中期票据</t>
  </si>
  <si>
    <t>重庆南州旅游开发建设投资(集团)有限公司2021年度第一期中期票据</t>
  </si>
  <si>
    <t>镇江国有投资控股集团有限公司2021年度第一期短期融资券</t>
  </si>
  <si>
    <t>杭州市金融投资集团有限公司2017年公开发行公司债券(第一期)(品种一)</t>
  </si>
  <si>
    <t>南京新港开发总公司面向合格投资者公开发行2018年公司债券(第二期)品种一</t>
  </si>
  <si>
    <t>2020年江苏高科技投资集团有限公司公司债券(第一期)</t>
  </si>
  <si>
    <t>江东控股集团有限责任公司2020年公开发行公司债券(第一期)(品种一)</t>
  </si>
  <si>
    <t>湖南财信投资控股有限责任公司公开发行2020年公司债券(第一期)</t>
  </si>
  <si>
    <t>2017年浙江亚太机电股份有限公司可转换公司债券</t>
  </si>
  <si>
    <t>2020年立讯精密工业股份有限公司公开发行可转换公司债券</t>
  </si>
  <si>
    <t>亚钾国际投资(广州)股份有限公司</t>
  </si>
  <si>
    <t>锦浪科技股份有限公司</t>
  </si>
  <si>
    <t>沪士电子股份有限公司</t>
  </si>
  <si>
    <t>上海君实生物医药科技股份有限公司</t>
  </si>
  <si>
    <t>山东登海种业股份有限公司</t>
  </si>
  <si>
    <t>云南贝泰妮生物科技集团股份有限公司</t>
  </si>
  <si>
    <t>深圳英集芯科技股份有限公司</t>
  </si>
  <si>
    <t>中山华利实业集团股份有限公司</t>
  </si>
  <si>
    <t>立高食品股份有限公司</t>
  </si>
  <si>
    <t>中红普林医疗用品股份有限公司</t>
  </si>
  <si>
    <t>东莞怡合达自动化股份有限公司</t>
  </si>
  <si>
    <t>中集车辆(集团)股份有限公司</t>
  </si>
  <si>
    <t>宁波震裕科技股份有限公司</t>
  </si>
  <si>
    <t>深圳市康冠科技股份有限公司</t>
  </si>
  <si>
    <t>上海雅创电子集团股份有限公司</t>
  </si>
  <si>
    <t>浙江君亭酒店管理股份有限公司</t>
  </si>
  <si>
    <t>孩子王儿童用品股份有限公司</t>
  </si>
  <si>
    <t>久祺股份有限公司</t>
  </si>
  <si>
    <t>内蒙古新华发行集团股份有限公司</t>
  </si>
  <si>
    <t>长春致远新能源装备股份有限公司</t>
  </si>
  <si>
    <t>苏州天禄光科技股份有限公司</t>
  </si>
  <si>
    <t>上海能辉科技股份有限公司</t>
  </si>
  <si>
    <t>河南百川畅银环保能源股份有限公司</t>
  </si>
  <si>
    <t>青岛百洋医药股份有限公司</t>
  </si>
  <si>
    <t>中金辐照股份有限公司</t>
  </si>
  <si>
    <t>安徽华尔泰化工股份有限公司</t>
  </si>
  <si>
    <t>宁夏晓鸣农牧股份有限公司</t>
  </si>
  <si>
    <t>税友软件集团股份有限公司</t>
  </si>
  <si>
    <t>金鹰重型工程机械股份有限公司</t>
  </si>
  <si>
    <t>普联软件股份有限公司</t>
  </si>
  <si>
    <t>江苏扬电科技股份有限公司</t>
  </si>
  <si>
    <t>三羊马(重庆)物流股份有限公司</t>
  </si>
  <si>
    <t>上海港湾基础建设(集团)股份有限公司</t>
  </si>
  <si>
    <t>浙江镇洋发展股份有限公司</t>
  </si>
  <si>
    <t>湖南华联瓷业股份有限公司</t>
  </si>
  <si>
    <t>江苏恒辉安防股份有限公司</t>
  </si>
  <si>
    <t>安徽英力电子科技股份有限公司</t>
  </si>
  <si>
    <t>徐州浩通新材料科技股份有限公司</t>
  </si>
  <si>
    <t>宁波富佳实业股份有限公司</t>
  </si>
  <si>
    <t>北京建工环境修复股份有限公司</t>
  </si>
  <si>
    <t>四川新闻网传媒(集团)股份有限公司</t>
  </si>
  <si>
    <t>英诺激光科技股份有限公司</t>
  </si>
  <si>
    <t>深水海纳水务集团股份有限公司</t>
  </si>
  <si>
    <t>烟台石川密封科技股份有限公司</t>
  </si>
  <si>
    <t>深圳市崧盛电子股份有限公司</t>
  </si>
  <si>
    <t>南京商络电子股份有限公司</t>
  </si>
  <si>
    <t>江苏中捷精工科技股份有限公司</t>
  </si>
  <si>
    <t>宁波世茂能源股份有限公司</t>
  </si>
  <si>
    <t>广东中旗新材料股份有限公司</t>
  </si>
  <si>
    <t>浙江嘉益保温科技股份有限公司</t>
  </si>
  <si>
    <t>嘉亨家化股份有限公司</t>
  </si>
  <si>
    <t>广州华立科技股份有限公司</t>
  </si>
  <si>
    <t>上海中洲特种合金材料股份有限公司</t>
  </si>
  <si>
    <t>重庆长江造型材料(集团)股份有限公司</t>
  </si>
  <si>
    <t>襄阳博亚精工装备股份有限公司</t>
  </si>
  <si>
    <t>青岛德固特节能装备股份有限公司</t>
  </si>
  <si>
    <t>北京正和恒基滨水生态环境治理股份有限公司</t>
  </si>
  <si>
    <t>恒盛能源股份有限公司</t>
  </si>
  <si>
    <t>大连德迈仕精密科技股份有限公司</t>
  </si>
  <si>
    <t>江苏晶雪节能科技股份有限公司</t>
  </si>
  <si>
    <t>双乐颜料股份有限公司</t>
  </si>
  <si>
    <t>广州迈普再生医学科技股份有限公司</t>
  </si>
  <si>
    <t>北京金房暖通节能技术股份有限公司</t>
  </si>
  <si>
    <t>浙江新柴股份有限公司</t>
  </si>
  <si>
    <t>浙江泰福泵业股份有限公司</t>
  </si>
  <si>
    <t>深圳市金百泽电子科技股份有限公司</t>
  </si>
  <si>
    <t>上海保立佳化工股份有限公司</t>
  </si>
  <si>
    <t>邵阳维克液压股份有限公司</t>
  </si>
  <si>
    <t>北京金隅集团股份有限公司</t>
  </si>
  <si>
    <t>北京京能清洁能源电力股份有限公司</t>
  </si>
  <si>
    <t>中国兵器装备集团有限公司</t>
  </si>
  <si>
    <t>175911.SH</t>
  </si>
  <si>
    <t>102100584.IB</t>
  </si>
  <si>
    <t>102100949.IB</t>
  </si>
  <si>
    <t>102100983.IB</t>
  </si>
  <si>
    <t>102101059.IB</t>
  </si>
  <si>
    <t>102101096.IB</t>
  </si>
  <si>
    <t>102101122.IB</t>
  </si>
  <si>
    <t>102101145.IB</t>
  </si>
  <si>
    <t>102101199.IB</t>
  </si>
  <si>
    <t>102101209.IB</t>
  </si>
  <si>
    <t>102101210.IB</t>
  </si>
  <si>
    <t>042100267.IB</t>
  </si>
  <si>
    <t>600153.SH</t>
  </si>
  <si>
    <t>601012.HTM</t>
  </si>
  <si>
    <t>000893.SZ</t>
  </si>
  <si>
    <t>000630.SZ</t>
  </si>
  <si>
    <t>600988.SH</t>
  </si>
  <si>
    <t>300763.SZ</t>
  </si>
  <si>
    <t>603589.SH</t>
  </si>
  <si>
    <t>002463.SZ</t>
  </si>
  <si>
    <t>1877.HK</t>
  </si>
  <si>
    <t>002041.SZ</t>
  </si>
  <si>
    <t>301212.SZ</t>
  </si>
  <si>
    <t>300957.SZ</t>
  </si>
  <si>
    <t>301162.SZ</t>
  </si>
  <si>
    <t>688170.SH</t>
  </si>
  <si>
    <t>300979.SZ</t>
  </si>
  <si>
    <t>300973.SZ</t>
  </si>
  <si>
    <t>300981.SZ</t>
  </si>
  <si>
    <t>301122.SZ</t>
  </si>
  <si>
    <t>301029.SZ</t>
  </si>
  <si>
    <t>301039.SZ</t>
  </si>
  <si>
    <t>301206.SZ</t>
  </si>
  <si>
    <t>300953.SZ</t>
  </si>
  <si>
    <t>001308.SZ</t>
  </si>
  <si>
    <t>301099.SZ</t>
  </si>
  <si>
    <t>301073.SZ</t>
  </si>
  <si>
    <t>301078.SZ</t>
  </si>
  <si>
    <t>300994.SZ</t>
  </si>
  <si>
    <t>301108.SZ</t>
  </si>
  <si>
    <t>603230.SH</t>
  </si>
  <si>
    <t>300985.SZ</t>
  </si>
  <si>
    <t>301045.SZ</t>
  </si>
  <si>
    <t>301046.SZ</t>
  </si>
  <si>
    <t>301097.SZ</t>
  </si>
  <si>
    <t>300614.SZ</t>
  </si>
  <si>
    <t>301015.SZ</t>
  </si>
  <si>
    <t>300962.SZ</t>
  </si>
  <si>
    <t>001217.SZ</t>
  </si>
  <si>
    <t>300967.SZ</t>
  </si>
  <si>
    <t>603171.SH</t>
  </si>
  <si>
    <t>301048.SZ</t>
  </si>
  <si>
    <t>301228.SZ</t>
  </si>
  <si>
    <t>300996.SZ</t>
  </si>
  <si>
    <t>301012.SZ</t>
  </si>
  <si>
    <t>001317.SZ</t>
  </si>
  <si>
    <t>605598.SH</t>
  </si>
  <si>
    <t>603213.SH</t>
  </si>
  <si>
    <t>001216.SZ</t>
  </si>
  <si>
    <t>300952.SZ</t>
  </si>
  <si>
    <t>300956.SZ</t>
  </si>
  <si>
    <t>301026.SZ</t>
  </si>
  <si>
    <t>603219.SH</t>
  </si>
  <si>
    <t>300958.SZ</t>
  </si>
  <si>
    <t>301133.SZ</t>
  </si>
  <si>
    <t>300987.SZ</t>
  </si>
  <si>
    <t>301021.SZ</t>
  </si>
  <si>
    <t>300961.SZ</t>
  </si>
  <si>
    <t>301020.SZ</t>
  </si>
  <si>
    <t>301002.SZ</t>
  </si>
  <si>
    <t>300975.SZ</t>
  </si>
  <si>
    <t>301072.SZ</t>
  </si>
  <si>
    <t>605028.SH</t>
  </si>
  <si>
    <t>001212.SZ</t>
  </si>
  <si>
    <t>301004.SZ</t>
  </si>
  <si>
    <t>300955.SZ</t>
  </si>
  <si>
    <t>301011.SZ</t>
  </si>
  <si>
    <t>300963.SZ</t>
  </si>
  <si>
    <t>001296.SZ</t>
  </si>
  <si>
    <t>300971.SZ</t>
  </si>
  <si>
    <t>300950.SZ</t>
  </si>
  <si>
    <t>605069.SH</t>
  </si>
  <si>
    <t>605580.SH</t>
  </si>
  <si>
    <t>301007.SZ</t>
  </si>
  <si>
    <t>301010.SZ</t>
  </si>
  <si>
    <t>301036.SZ</t>
  </si>
  <si>
    <t>301033.SZ</t>
  </si>
  <si>
    <t>001210.SZ</t>
  </si>
  <si>
    <t>301032.SZ</t>
  </si>
  <si>
    <t>300992.SZ</t>
  </si>
  <si>
    <t>301041.SZ</t>
  </si>
  <si>
    <t>301037.SZ</t>
  </si>
  <si>
    <t>301079.SZ</t>
  </si>
  <si>
    <t>F0200260.00</t>
  </si>
  <si>
    <t>600098.SH</t>
  </si>
  <si>
    <t>600328.SH</t>
  </si>
  <si>
    <t>600366.SH</t>
  </si>
  <si>
    <t>601965.SH</t>
  </si>
  <si>
    <t>603129.SH</t>
  </si>
  <si>
    <t>603136.SH</t>
  </si>
  <si>
    <t>603179.SH</t>
  </si>
  <si>
    <t>603187.SH</t>
  </si>
  <si>
    <t>603565.SH</t>
  </si>
  <si>
    <t>603588.SH</t>
  </si>
  <si>
    <t>603612.SH</t>
  </si>
  <si>
    <t>605589.SH</t>
  </si>
  <si>
    <t>000902.SZ</t>
  </si>
  <si>
    <t>000923.SZ</t>
  </si>
  <si>
    <t>002153.SZ</t>
  </si>
  <si>
    <t>300207.SZ</t>
  </si>
  <si>
    <t>300395.SZ</t>
  </si>
  <si>
    <t>300580.SZ</t>
  </si>
  <si>
    <t>300630.SZ</t>
  </si>
  <si>
    <t>300687.SZ</t>
  </si>
  <si>
    <t>300726.SZ</t>
  </si>
  <si>
    <t>688033.SH</t>
  </si>
  <si>
    <t>688080.SH</t>
  </si>
  <si>
    <t>301155.SZ</t>
  </si>
  <si>
    <t>1980383.IB</t>
  </si>
  <si>
    <t>155449.SH</t>
  </si>
  <si>
    <t>1980400.IB</t>
  </si>
  <si>
    <t>601187.SH</t>
  </si>
  <si>
    <t>136267.SH</t>
  </si>
  <si>
    <t>136286.SH</t>
  </si>
  <si>
    <t>163207.SH</t>
  </si>
  <si>
    <t>163433.SH</t>
  </si>
  <si>
    <t>163494.SH</t>
  </si>
  <si>
    <t>112729.SZ</t>
  </si>
  <si>
    <t>F0200015.00</t>
  </si>
  <si>
    <t>江苏中关村科技产业园控股集团有限公司</t>
  </si>
  <si>
    <t>泰兴市城市投资发展集团有限公司</t>
  </si>
  <si>
    <t>重庆市江津区滨江新城开发建设集团有限公司</t>
  </si>
  <si>
    <t>淮南建设发展控股(集团)有限公司</t>
  </si>
  <si>
    <t>宿州市城市建设投资集团(控股)有限公司</t>
  </si>
  <si>
    <t>丰城市城市建设投资有限公司</t>
  </si>
  <si>
    <t>重庆南州旅游开发建设投资(集团)有限公司</t>
  </si>
  <si>
    <t>杭州市金融投资集团有限公司</t>
  </si>
  <si>
    <t>江东控股集团有限责任公司</t>
  </si>
  <si>
    <t>湖南财信投资控股有限责任公司</t>
  </si>
  <si>
    <t>浙江亚太机电股份有限公司</t>
  </si>
  <si>
    <t>填写：政策性银行，国有大型商业银行，股份制商业银行，城市商业银行，国际信用评级在A级及以上的外资商业银行，农村商业银行，其他境内商业银行和境外银行，企业集团财务公司</t>
    <phoneticPr fontId="22" type="noConversion"/>
  </si>
  <si>
    <t>固定收益类资产</t>
    <phoneticPr fontId="22" type="noConversion"/>
  </si>
  <si>
    <t>传统&amp;万能</t>
  </si>
  <si>
    <t>传统&amp;万能</t>
    <phoneticPr fontId="22" type="noConversion"/>
  </si>
  <si>
    <t>传统</t>
  </si>
  <si>
    <t>传统</t>
    <phoneticPr fontId="22" type="noConversion"/>
  </si>
  <si>
    <t>万能</t>
  </si>
  <si>
    <t>万能</t>
    <phoneticPr fontId="22" type="noConversion"/>
  </si>
  <si>
    <t>账户</t>
    <phoneticPr fontId="22" type="noConversion"/>
  </si>
  <si>
    <t>资产类型与资产大类对应</t>
    <phoneticPr fontId="23" type="noConversion"/>
  </si>
  <si>
    <t>资产大类</t>
    <phoneticPr fontId="23" type="noConversion"/>
  </si>
  <si>
    <t>资产类型</t>
    <phoneticPr fontId="23" type="noConversion"/>
  </si>
  <si>
    <t>沪深主板股</t>
    <phoneticPr fontId="23" type="noConversion"/>
  </si>
  <si>
    <t>对自持和穿透后的基础资产</t>
    <phoneticPr fontId="23" type="noConversion"/>
  </si>
  <si>
    <t>创业板股</t>
    <phoneticPr fontId="23" type="noConversion"/>
  </si>
  <si>
    <t>优先股</t>
    <phoneticPr fontId="23" type="noConversion"/>
  </si>
  <si>
    <t>无固定期限资产债券</t>
    <phoneticPr fontId="23" type="noConversion"/>
  </si>
  <si>
    <t>未上市股权</t>
    <phoneticPr fontId="23" type="noConversion"/>
  </si>
  <si>
    <t>长期股权投资</t>
    <phoneticPr fontId="23" type="noConversion"/>
  </si>
  <si>
    <t>对子公司的长股投</t>
    <phoneticPr fontId="23" type="noConversion"/>
  </si>
  <si>
    <t>合营企业、联营企业的长股投</t>
    <phoneticPr fontId="23" type="noConversion"/>
  </si>
  <si>
    <t>证券投资基金</t>
    <phoneticPr fontId="23" type="noConversion"/>
  </si>
  <si>
    <t>债券基金</t>
    <phoneticPr fontId="23" type="noConversion"/>
  </si>
  <si>
    <t>股票基金</t>
    <phoneticPr fontId="23" type="noConversion"/>
  </si>
  <si>
    <t>混合基金</t>
    <phoneticPr fontId="23" type="noConversion"/>
  </si>
  <si>
    <t>商品及金融衍生品基金</t>
    <phoneticPr fontId="23" type="noConversion"/>
  </si>
  <si>
    <t>货币市场基金</t>
    <phoneticPr fontId="23" type="noConversion"/>
  </si>
  <si>
    <t>可转债、可交换债</t>
    <phoneticPr fontId="23" type="noConversion"/>
  </si>
  <si>
    <t>可转债</t>
    <phoneticPr fontId="23" type="noConversion"/>
  </si>
  <si>
    <t>可交换债</t>
    <phoneticPr fontId="23" type="noConversion"/>
  </si>
  <si>
    <t>股指期货多头合约</t>
    <phoneticPr fontId="23" type="noConversion"/>
  </si>
  <si>
    <t>投资性房地产</t>
    <phoneticPr fontId="23" type="noConversion"/>
  </si>
  <si>
    <t>投资性不动产物权</t>
    <phoneticPr fontId="23" type="noConversion"/>
  </si>
  <si>
    <t>不动产项目公司股权</t>
    <phoneticPr fontId="23" type="noConversion"/>
  </si>
  <si>
    <t>向控股的经营投资性房地产业务的项目公司提供的各项融资借款</t>
    <phoneticPr fontId="23" type="noConversion"/>
  </si>
  <si>
    <t>境外固定收益类资产</t>
    <phoneticPr fontId="23" type="noConversion"/>
  </si>
  <si>
    <t>境外权益类资产（对子公司、合营企业和联营企业的长期股权投资）</t>
    <phoneticPr fontId="23" type="noConversion"/>
  </si>
  <si>
    <t>对子公司的境外长股投</t>
    <phoneticPr fontId="23" type="noConversion"/>
  </si>
  <si>
    <t>境外权益类资产（对子公司、合营企业和联营企业的长期股权投资）</t>
  </si>
  <si>
    <t>合营企业、联营企业的境外长股投</t>
    <phoneticPr fontId="23" type="noConversion"/>
  </si>
  <si>
    <t>境外权益类资产（其他权益类资产）</t>
    <phoneticPr fontId="23" type="noConversion"/>
  </si>
  <si>
    <t>境外权益类资产（投资性房地产）</t>
    <phoneticPr fontId="23" type="noConversion"/>
  </si>
  <si>
    <t>存放在第三方支付机构账户的资金</t>
    <phoneticPr fontId="23" type="noConversion"/>
  </si>
  <si>
    <t>定期存款</t>
    <phoneticPr fontId="23" type="noConversion"/>
  </si>
  <si>
    <t>企业债</t>
    <phoneticPr fontId="23" type="noConversion"/>
  </si>
  <si>
    <t>公司债</t>
    <phoneticPr fontId="23" type="noConversion"/>
  </si>
  <si>
    <t>政府债券</t>
    <phoneticPr fontId="23" type="noConversion"/>
  </si>
  <si>
    <t>国债</t>
    <phoneticPr fontId="23" type="noConversion"/>
  </si>
  <si>
    <t>地方政府债</t>
    <phoneticPr fontId="23" type="noConversion"/>
  </si>
  <si>
    <t>央行票据</t>
    <phoneticPr fontId="23" type="noConversion"/>
  </si>
  <si>
    <t>对企业或个人的债权资产</t>
    <phoneticPr fontId="23" type="noConversion"/>
  </si>
  <si>
    <t>保险公司向其非控股的、经营投资性房地产业务的项目公司的各项融资借款</t>
    <phoneticPr fontId="23" type="noConversion"/>
  </si>
  <si>
    <t>保险公司向集团外的关联方提供的融资借款</t>
    <phoneticPr fontId="23" type="noConversion"/>
  </si>
  <si>
    <t>其他底层贷款资产</t>
    <phoneticPr fontId="23" type="noConversion"/>
  </si>
  <si>
    <t>再保分出</t>
    <phoneticPr fontId="23" type="noConversion"/>
  </si>
  <si>
    <t>应收分保准备金</t>
    <phoneticPr fontId="23" type="noConversion"/>
  </si>
  <si>
    <t>应收分保款项</t>
    <phoneticPr fontId="23" type="noConversion"/>
  </si>
  <si>
    <t>应收保费</t>
    <phoneticPr fontId="23" type="noConversion"/>
  </si>
  <si>
    <t>其他应收及预付款</t>
    <phoneticPr fontId="23" type="noConversion"/>
  </si>
  <si>
    <t>预付赔款</t>
    <phoneticPr fontId="23" type="noConversion"/>
  </si>
  <si>
    <t>待抵扣预交税费</t>
    <phoneticPr fontId="23" type="noConversion"/>
  </si>
  <si>
    <t>未通过重大保险风险测试的保险业务所对应的应收及预付款</t>
    <phoneticPr fontId="23" type="noConversion"/>
  </si>
  <si>
    <t>保险公司向经营房地产业务的项目公司的各项融资</t>
    <phoneticPr fontId="23" type="noConversion"/>
  </si>
  <si>
    <t>保单质押贷款</t>
    <phoneticPr fontId="23" type="noConversion"/>
  </si>
  <si>
    <t>债务担保</t>
    <phoneticPr fontId="23" type="noConversion"/>
  </si>
  <si>
    <t>权益类信托计划</t>
    <phoneticPr fontId="23" type="noConversion"/>
  </si>
  <si>
    <t>对豁免穿透和无法穿透的非基础资产</t>
    <phoneticPr fontId="23" type="noConversion"/>
  </si>
  <si>
    <t>固定收益类保险资管产品</t>
    <phoneticPr fontId="23" type="noConversion"/>
  </si>
  <si>
    <t>权益类保险资管产品</t>
    <phoneticPr fontId="23" type="noConversion"/>
  </si>
  <si>
    <t>混合类保险资管产品</t>
    <phoneticPr fontId="23" type="noConversion"/>
  </si>
  <si>
    <t>商品及金融衍生品类保险资管产品</t>
    <phoneticPr fontId="23" type="noConversion"/>
  </si>
  <si>
    <t>股权投资计划</t>
    <phoneticPr fontId="23" type="noConversion"/>
  </si>
  <si>
    <t>股权投资基金</t>
    <phoneticPr fontId="23" type="noConversion"/>
  </si>
  <si>
    <t>债转股投资计划</t>
    <phoneticPr fontId="23" type="noConversion"/>
  </si>
  <si>
    <t>商业银行理财产品</t>
    <phoneticPr fontId="23" type="noConversion"/>
  </si>
  <si>
    <t>固定收益类商业银行理财产品</t>
    <phoneticPr fontId="23" type="noConversion"/>
  </si>
  <si>
    <t>权益类商业银行理财产品</t>
    <phoneticPr fontId="23" type="noConversion"/>
  </si>
  <si>
    <t>混合类商业银行理财产品</t>
    <phoneticPr fontId="23" type="noConversion"/>
  </si>
  <si>
    <t>商品及金融衍生品类商业银行理财产品</t>
    <phoneticPr fontId="23" type="noConversion"/>
  </si>
  <si>
    <t>特殊目的载体spv</t>
    <phoneticPr fontId="23" type="noConversion"/>
  </si>
  <si>
    <t>不动产金融产品</t>
    <phoneticPr fontId="23" type="noConversion"/>
  </si>
  <si>
    <t>公募基础设施证券投资基金</t>
    <phoneticPr fontId="23" type="noConversion"/>
  </si>
  <si>
    <t>境外固定收益类非基础资产</t>
    <phoneticPr fontId="23" type="noConversion"/>
  </si>
  <si>
    <t>境外权益类非基础资产</t>
    <phoneticPr fontId="23" type="noConversion"/>
  </si>
  <si>
    <t>固定收益类信托计划</t>
    <phoneticPr fontId="23" type="noConversion"/>
  </si>
  <si>
    <t>债权投资计划</t>
    <phoneticPr fontId="23" type="noConversion"/>
  </si>
  <si>
    <t>资产支持计划</t>
    <phoneticPr fontId="23" type="noConversion"/>
  </si>
  <si>
    <t>中国农业银行上海分行活期存款</t>
  </si>
  <si>
    <t/>
  </si>
  <si>
    <t>中国农业银行上海分行</t>
  </si>
  <si>
    <t>流动性资产</t>
  </si>
  <si>
    <t>券商资金账户</t>
  </si>
  <si>
    <t>国金证券其他流动性管理工具</t>
  </si>
  <si>
    <t>权益类资产</t>
  </si>
  <si>
    <t>143282.SH</t>
  </si>
  <si>
    <t>固定收益类资产</t>
  </si>
  <si>
    <t>17联投01</t>
  </si>
  <si>
    <t>湖北省联合发展投资集团有限公司公开发行2017年公司债券(第一期)</t>
  </si>
  <si>
    <t>143287.SH</t>
  </si>
  <si>
    <t>湖北省联合发展投资集团有限公司</t>
  </si>
  <si>
    <t>1398.HK</t>
  </si>
  <si>
    <t>16国债10</t>
  </si>
  <si>
    <t>2016年记账式附息(十期)国债</t>
  </si>
  <si>
    <t>019538.SH</t>
  </si>
  <si>
    <t>16附息国债10</t>
  </si>
  <si>
    <t>160010.IB</t>
  </si>
  <si>
    <t>16附息国债17</t>
  </si>
  <si>
    <t>2016年记账式附息(十七期)国债</t>
  </si>
  <si>
    <t>160017.IB</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</si>
  <si>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</si>
  <si>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</si>
  <si>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</si>
  <si>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</si>
  <si>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</si>
  <si>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</si>
  <si>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</si>
  <si>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</si>
  <si>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</si>
  <si>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</si>
  <si>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</si>
  <si>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</si>
  <si>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</si>
  <si>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</si>
  <si>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</si>
  <si>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</si>
  <si>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</si>
  <si>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</si>
  <si>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</si>
  <si>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</si>
  <si>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</si>
  <si>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中航资本控股股份有限公司2019年公开发行公司债券(第二期)</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</si>
  <si>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</si>
  <si>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</si>
  <si>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</si>
  <si>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</si>
  <si>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</si>
  <si>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</si>
  <si>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101455002.IB</t>
  </si>
  <si>
    <t>武汉市城市建设投资开发集团有限公司</t>
  </si>
  <si>
    <t>17诚通控股MTN001</t>
  </si>
  <si>
    <t>中国诚通控股集团有限公司2017年度第一期中期票据</t>
  </si>
  <si>
    <t>101756033.IB</t>
  </si>
  <si>
    <t>18河钢集MTN002</t>
  </si>
  <si>
    <t>河钢集团有限公司2018年度第二期中期票据</t>
  </si>
  <si>
    <t>101800180.IB</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</si>
  <si>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</si>
  <si>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</si>
  <si>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</si>
  <si>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</si>
  <si>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</si>
  <si>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</si>
  <si>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</si>
  <si>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</si>
  <si>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</si>
  <si>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</si>
  <si>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</si>
  <si>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</si>
  <si>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</si>
  <si>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</si>
  <si>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</si>
  <si>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</si>
  <si>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</si>
  <si>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</si>
  <si>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</si>
  <si>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</si>
  <si>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</si>
  <si>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</si>
  <si>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</si>
  <si>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</si>
  <si>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</si>
  <si>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</si>
  <si>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</si>
  <si>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</si>
  <si>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</si>
  <si>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</si>
  <si>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</si>
  <si>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</si>
  <si>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</si>
  <si>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</si>
  <si>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</si>
  <si>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</si>
  <si>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</si>
  <si>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</si>
  <si>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</si>
  <si>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</si>
  <si>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</si>
  <si>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</si>
  <si>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</si>
  <si>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</si>
  <si>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</si>
  <si>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</si>
  <si>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</si>
  <si>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</si>
  <si>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</si>
  <si>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</si>
  <si>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</si>
  <si>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</si>
  <si>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</si>
  <si>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</si>
  <si>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</si>
  <si>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</si>
  <si>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</si>
  <si>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</si>
  <si>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</si>
  <si>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</si>
  <si>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</si>
  <si>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</si>
  <si>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</si>
  <si>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</si>
  <si>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160210.IB</t>
  </si>
  <si>
    <t>16国开13</t>
  </si>
  <si>
    <t>国家开发银行2016年第十三期金融债券</t>
  </si>
  <si>
    <t>160213.IB</t>
  </si>
  <si>
    <t>16农发08</t>
  </si>
  <si>
    <t>中国农业发展银行2016年第八期金融债券</t>
  </si>
  <si>
    <t>160408.IB</t>
  </si>
  <si>
    <t>17国开绿债02</t>
  </si>
  <si>
    <t>国家开发银行2017年第二期绿色金融债券</t>
  </si>
  <si>
    <t>1702002.IB</t>
  </si>
  <si>
    <t>中国建设银行北京分行活期存款</t>
  </si>
  <si>
    <t>中国建设银行北京分行</t>
  </si>
  <si>
    <t>华夏聚利债券</t>
  </si>
  <si>
    <t>华夏聚利债券型证券投资基金</t>
  </si>
  <si>
    <t>000014.OF</t>
  </si>
  <si>
    <t>华夏双债增强债券A</t>
  </si>
  <si>
    <t>华夏双债增强债券型证券投资基金</t>
  </si>
  <si>
    <t>000047.OF</t>
  </si>
  <si>
    <t>华夏债券C</t>
  </si>
  <si>
    <t>华夏债券投资基金</t>
  </si>
  <si>
    <t>001003.OF</t>
  </si>
  <si>
    <t>华夏可转债增强债券A</t>
  </si>
  <si>
    <t>华夏可转债增强债券型证券投资基金</t>
  </si>
  <si>
    <t>001045.OF</t>
  </si>
  <si>
    <t>易方达裕祥回报债券</t>
  </si>
  <si>
    <t>002351.OF</t>
  </si>
  <si>
    <t>华夏鼎利债券A</t>
  </si>
  <si>
    <t>华夏鼎利债券型发起式证券投资基金</t>
  </si>
  <si>
    <t>002459.OF</t>
  </si>
  <si>
    <t>兴全恒益债券A</t>
  </si>
  <si>
    <t>兴全恒益债券型证券投资基金</t>
  </si>
  <si>
    <t>004952.OF</t>
  </si>
  <si>
    <t>嘉实稳固收益债券A</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</si>
  <si>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</si>
  <si>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</si>
  <si>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</si>
  <si>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</si>
  <si>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</si>
  <si>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</si>
  <si>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</si>
  <si>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</si>
  <si>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</si>
  <si>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</si>
  <si>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</si>
  <si>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</si>
  <si>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北京新锦城房地产经营管理有限公司</t>
  </si>
  <si>
    <t>SK大厦（北京新锦城房地产经营管理有限公司）</t>
  </si>
  <si>
    <t>投资性房地产</t>
  </si>
  <si>
    <t>不动产项目公司股权</t>
  </si>
  <si>
    <t>北京</t>
  </si>
  <si>
    <t>历史成本</t>
  </si>
  <si>
    <t>盛京银行50（20190926）</t>
  </si>
  <si>
    <t>盛京银行北京分行协议存款</t>
  </si>
  <si>
    <t>盛京银行</t>
  </si>
  <si>
    <t>中信证券其他流动性管理工具</t>
  </si>
  <si>
    <t>富国信用债债券A/B</t>
  </si>
  <si>
    <t>富国信用债债券型证券投资基金</t>
  </si>
  <si>
    <t>000191.OF</t>
  </si>
  <si>
    <t>富国泓利纯债债券A</t>
  </si>
  <si>
    <t>富国泓利纯债债券型发起式证券投资基金</t>
  </si>
  <si>
    <t>004920.OF</t>
  </si>
  <si>
    <t>双鹭药业</t>
  </si>
  <si>
    <t>002038.SZ</t>
  </si>
  <si>
    <t>北京双鹭药业股份有限公司</t>
  </si>
  <si>
    <t>16国债08</t>
  </si>
  <si>
    <t>019536.SH</t>
  </si>
  <si>
    <t>12农行次级债</t>
  </si>
  <si>
    <t>2012年中国农业银行股份有限公司次级债券(第一期)</t>
  </si>
  <si>
    <t>1225001.IB</t>
  </si>
  <si>
    <t>13甘公投MTN1</t>
  </si>
  <si>
    <t>甘肃省公路航空旅游投资集团有限公司2013年度第一期中期票据</t>
  </si>
  <si>
    <t>1382138.IB</t>
  </si>
  <si>
    <t>甘肃省公路航空旅游投资集团有限公司</t>
  </si>
  <si>
    <t>15中煤MTN001</t>
  </si>
  <si>
    <t>中国中煤能源股份有限公司2015年度第一期中期票据</t>
  </si>
  <si>
    <t>101554043.IB</t>
  </si>
  <si>
    <t>20绵阳富诚债</t>
  </si>
  <si>
    <t>2020年绵阳富诚投资集团有限公司公司债券</t>
  </si>
  <si>
    <t>2080301.IB</t>
  </si>
  <si>
    <t>绵阳富诚投资集团有限公司</t>
  </si>
  <si>
    <t>浦发银行优先股</t>
  </si>
  <si>
    <t>浦发优1</t>
  </si>
  <si>
    <t>优先股</t>
  </si>
  <si>
    <t>360003.SH</t>
  </si>
  <si>
    <t>银行</t>
  </si>
  <si>
    <t>股份制银行</t>
  </si>
  <si>
    <t>2021年记账式附息(三期)国债</t>
  </si>
  <si>
    <t>019651.SH</t>
  </si>
  <si>
    <t>18金隅01</t>
  </si>
  <si>
    <t>北京金隅集团股份有限公司2018年面向合格投资者公开发行公司债券(第一期)品种一</t>
  </si>
  <si>
    <t>143731.SH</t>
  </si>
  <si>
    <t>20宁经开</t>
  </si>
  <si>
    <t>2020年宁乡经济技术开发区建设投资有限公司公司债券</t>
  </si>
  <si>
    <t>152392.SH</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</si>
  <si>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</si>
  <si>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</si>
  <si>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</si>
  <si>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</si>
  <si>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</si>
  <si>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</si>
  <si>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</si>
  <si>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</si>
  <si>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</si>
  <si>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</si>
  <si>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</si>
  <si>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20蒙开01</t>
  </si>
  <si>
    <t>2020年第一期蒙自新型城镇化开发投资有限责任公司公司债券</t>
  </si>
  <si>
    <t>152570.SH</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</si>
  <si>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</si>
  <si>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</si>
  <si>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</si>
  <si>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</si>
  <si>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</si>
  <si>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</si>
  <si>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</si>
  <si>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</si>
  <si>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</si>
  <si>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</si>
  <si>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</si>
  <si>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</si>
  <si>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</si>
  <si>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</si>
  <si>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</si>
  <si>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</si>
  <si>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</si>
  <si>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</si>
  <si>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</si>
  <si>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</si>
  <si>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</si>
  <si>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</si>
  <si>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</si>
  <si>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</si>
  <si>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</si>
  <si>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</si>
  <si>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</si>
  <si>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</si>
  <si>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</si>
  <si>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</si>
  <si>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</si>
  <si>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</si>
  <si>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</si>
  <si>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</si>
  <si>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</si>
  <si>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</si>
  <si>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</si>
  <si>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</si>
  <si>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</si>
  <si>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</si>
  <si>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</si>
  <si>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</si>
  <si>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</si>
  <si>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</si>
  <si>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</si>
  <si>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</si>
  <si>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</si>
  <si>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</si>
  <si>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</si>
  <si>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</si>
  <si>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</si>
  <si>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</si>
  <si>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</si>
  <si>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</si>
  <si>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</si>
  <si>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</si>
  <si>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</si>
  <si>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</si>
  <si>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</si>
  <si>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</si>
  <si>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</si>
  <si>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</si>
  <si>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</si>
  <si>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</si>
  <si>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</si>
  <si>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</si>
  <si>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</si>
  <si>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</si>
  <si>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</si>
  <si>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</si>
  <si>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</si>
  <si>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</si>
  <si>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</si>
  <si>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</si>
  <si>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</si>
  <si>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</si>
  <si>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</si>
  <si>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</si>
  <si>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</si>
  <si>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</si>
  <si>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</si>
  <si>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</si>
  <si>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</si>
  <si>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22云龙01</t>
  </si>
  <si>
    <t>株洲市云龙发展投资控股集团有限公司2022年面向专业投资者公开发行公司债券(第一期)(品种一)</t>
  </si>
  <si>
    <t>185625.SH</t>
  </si>
  <si>
    <t>21水发01</t>
  </si>
  <si>
    <t>水发集团有限公司2021年公开发行公司债券(第一期)</t>
  </si>
  <si>
    <t>188081.SH</t>
  </si>
  <si>
    <t>21曹国04</t>
  </si>
  <si>
    <t>曹妃甸国控投资集团有限公司2021年公开发行公司债券(面向专业投资者)(第二期)</t>
  </si>
  <si>
    <t>188715.SH</t>
  </si>
  <si>
    <t>申万宏源集团股份有限公司2018年面向合格投资者公开发行公司债券(第一期)(品种二)</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</si>
  <si>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</si>
  <si>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</si>
  <si>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</si>
  <si>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</si>
  <si>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</si>
  <si>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</si>
  <si>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</si>
  <si>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</si>
  <si>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</si>
  <si>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</si>
  <si>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</si>
  <si>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</si>
  <si>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</si>
  <si>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</si>
  <si>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</si>
  <si>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</si>
  <si>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</si>
  <si>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</si>
  <si>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</si>
  <si>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</si>
  <si>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</si>
  <si>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</si>
  <si>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</si>
  <si>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</si>
  <si>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</si>
  <si>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</si>
  <si>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15闽高速MTN001</t>
  </si>
  <si>
    <t>福建省高速公路有限责任公司2015年度第一期中期票据</t>
  </si>
  <si>
    <t>101556023.IB</t>
  </si>
  <si>
    <t>福建省高速公路集团有限公司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</si>
  <si>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</si>
  <si>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</si>
  <si>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</si>
  <si>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</si>
  <si>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</si>
  <si>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</si>
  <si>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</si>
  <si>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17河钢集MTN005</t>
  </si>
  <si>
    <t>河钢集团有限公司2017年度第五期中期票据</t>
  </si>
  <si>
    <t>101754051.IB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</si>
  <si>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</si>
  <si>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</si>
  <si>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</si>
  <si>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</si>
  <si>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</si>
  <si>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</si>
  <si>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</si>
  <si>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</si>
  <si>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</si>
  <si>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</si>
  <si>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19大足永晟MTN001</t>
  </si>
  <si>
    <t>重庆大足永晟实业发展有限公司2019年度第一期中期票据</t>
  </si>
  <si>
    <t>101900628.IB</t>
  </si>
  <si>
    <t>19悦达MTN001</t>
  </si>
  <si>
    <t>江苏悦达集团有限公司2019年度第一期中期票据</t>
  </si>
  <si>
    <t>101900742.IB</t>
  </si>
  <si>
    <t>19广州发展MTN001</t>
  </si>
  <si>
    <t>广州发展集团股份有限公司2019年度第一期中期票据</t>
  </si>
  <si>
    <t>101900759.IB</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</si>
  <si>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</si>
  <si>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</si>
  <si>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</si>
  <si>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</si>
  <si>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</si>
  <si>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</si>
  <si>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</si>
  <si>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</si>
  <si>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</si>
  <si>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</si>
  <si>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</si>
  <si>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</si>
  <si>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</si>
  <si>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</si>
  <si>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</si>
  <si>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</si>
  <si>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</si>
  <si>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</si>
  <si>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</si>
  <si>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</si>
  <si>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</si>
  <si>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</si>
  <si>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</si>
  <si>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</si>
  <si>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</si>
  <si>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</si>
  <si>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</si>
  <si>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</si>
  <si>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</si>
  <si>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</si>
  <si>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</si>
  <si>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</si>
  <si>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</si>
  <si>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</si>
  <si>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</si>
  <si>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</si>
  <si>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</si>
  <si>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</si>
  <si>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</si>
  <si>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20浏阳现代MTN001</t>
  </si>
  <si>
    <t>浏阳现代制造产业建设投资开发有限公司2020年度第一期中期票据</t>
  </si>
  <si>
    <t>102001562.IB</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</si>
  <si>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</si>
  <si>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</si>
  <si>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</si>
  <si>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</si>
  <si>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</si>
  <si>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</si>
  <si>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</si>
  <si>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</si>
  <si>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</si>
  <si>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</si>
  <si>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</si>
  <si>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</si>
  <si>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</si>
  <si>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</si>
  <si>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</si>
  <si>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</si>
  <si>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</si>
  <si>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</si>
  <si>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</si>
  <si>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</si>
  <si>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</si>
  <si>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</si>
  <si>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</si>
  <si>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</si>
  <si>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</si>
  <si>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</si>
  <si>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</si>
  <si>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</si>
  <si>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</si>
  <si>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</si>
  <si>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</si>
  <si>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</si>
  <si>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</si>
  <si>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</si>
  <si>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</si>
  <si>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</si>
  <si>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</si>
  <si>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</si>
  <si>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</si>
  <si>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</si>
  <si>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</si>
  <si>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</si>
  <si>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</si>
  <si>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</si>
  <si>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</si>
  <si>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</si>
  <si>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</si>
  <si>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</si>
  <si>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</si>
  <si>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</si>
  <si>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</si>
  <si>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21怀化城投MTN002</t>
  </si>
  <si>
    <t>怀化市城市建设投资有限公司2021年度第二期中期票据</t>
  </si>
  <si>
    <t>102102280.IB</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</si>
  <si>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</si>
  <si>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</si>
  <si>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</si>
  <si>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</si>
  <si>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</si>
  <si>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</si>
  <si>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</si>
  <si>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</si>
  <si>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</si>
  <si>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</si>
  <si>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</si>
  <si>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</si>
  <si>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</si>
  <si>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</si>
  <si>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</si>
  <si>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</si>
  <si>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</si>
  <si>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</si>
  <si>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</si>
  <si>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</si>
  <si>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</si>
  <si>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</si>
  <si>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</si>
  <si>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</si>
  <si>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</si>
  <si>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</si>
  <si>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</si>
  <si>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</si>
  <si>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</si>
  <si>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</si>
  <si>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</si>
  <si>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</si>
  <si>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</si>
  <si>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</si>
  <si>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</si>
  <si>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</si>
  <si>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</si>
  <si>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</si>
  <si>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</si>
  <si>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</si>
  <si>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</si>
  <si>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</si>
  <si>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</si>
  <si>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</si>
  <si>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</si>
  <si>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</si>
  <si>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</si>
  <si>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</si>
  <si>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</si>
  <si>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</si>
  <si>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</si>
  <si>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</si>
  <si>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</si>
  <si>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</si>
  <si>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</si>
  <si>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</si>
  <si>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</si>
  <si>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</si>
  <si>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</si>
  <si>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</si>
  <si>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</si>
  <si>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</si>
  <si>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</si>
  <si>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</si>
  <si>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</si>
  <si>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</si>
  <si>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</si>
  <si>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</si>
  <si>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</si>
  <si>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</si>
  <si>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</si>
  <si>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</si>
  <si>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</si>
  <si>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</si>
  <si>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</si>
  <si>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</si>
  <si>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</si>
  <si>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</si>
  <si>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</si>
  <si>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</si>
  <si>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</si>
  <si>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</si>
  <si>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</si>
  <si>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</si>
  <si>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</si>
  <si>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</si>
  <si>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</si>
  <si>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</si>
  <si>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</si>
  <si>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</si>
  <si>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</si>
  <si>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</si>
  <si>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</si>
  <si>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</si>
  <si>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</si>
  <si>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</si>
  <si>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</si>
  <si>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</si>
  <si>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</si>
  <si>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</si>
  <si>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</si>
  <si>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</si>
  <si>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</si>
  <si>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</si>
  <si>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</si>
  <si>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</si>
  <si>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</si>
  <si>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</si>
  <si>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</si>
  <si>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</si>
  <si>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</si>
  <si>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</si>
  <si>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</si>
  <si>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</si>
  <si>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</si>
  <si>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</si>
  <si>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</si>
  <si>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</si>
  <si>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</si>
  <si>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</si>
  <si>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</si>
  <si>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</si>
  <si>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</si>
  <si>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</si>
  <si>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</si>
  <si>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</si>
  <si>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</si>
  <si>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</si>
  <si>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</si>
  <si>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</si>
  <si>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</si>
  <si>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</si>
  <si>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</si>
  <si>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</si>
  <si>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</si>
  <si>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</si>
  <si>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</si>
  <si>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</si>
  <si>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</si>
  <si>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</si>
  <si>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</si>
  <si>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</si>
  <si>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</si>
  <si>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</si>
  <si>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</si>
  <si>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</si>
  <si>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</si>
  <si>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</si>
  <si>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</si>
  <si>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</si>
  <si>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</si>
  <si>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</si>
  <si>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</si>
  <si>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</si>
  <si>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</si>
  <si>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</si>
  <si>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</si>
  <si>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</si>
  <si>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</si>
  <si>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</si>
  <si>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</si>
  <si>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</si>
  <si>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</si>
  <si>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</si>
  <si>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</si>
  <si>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</si>
  <si>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</si>
  <si>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</si>
  <si>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</si>
  <si>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</si>
  <si>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</si>
  <si>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</si>
  <si>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</si>
  <si>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</si>
  <si>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</si>
  <si>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</si>
  <si>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</si>
  <si>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</si>
  <si>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</si>
  <si>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</si>
  <si>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</si>
  <si>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</si>
  <si>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</si>
  <si>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</si>
  <si>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</si>
  <si>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</si>
  <si>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</si>
  <si>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</si>
  <si>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</si>
  <si>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</si>
  <si>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</si>
  <si>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</si>
  <si>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</si>
  <si>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</si>
  <si>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</si>
  <si>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</si>
  <si>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</si>
  <si>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</si>
  <si>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</si>
  <si>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21临汾投资CP001</t>
  </si>
  <si>
    <t>临汾市投资集团有限公司2021年度第一期短期融资券</t>
  </si>
  <si>
    <t>042100446.IB</t>
  </si>
  <si>
    <t>临汾市投资集团有限公司</t>
  </si>
  <si>
    <t>21恒逸CP004</t>
  </si>
  <si>
    <t>浙江恒逸集团有限公司2021年度第四期短期融资券</t>
  </si>
  <si>
    <t>042100629.IB</t>
  </si>
  <si>
    <t>21昆明土地CP002</t>
  </si>
  <si>
    <t>昆明市土地开发投资经营有限责任公司2021年度第二期短期融资券</t>
  </si>
  <si>
    <t>042100653.IB</t>
  </si>
  <si>
    <t>21武清国资CP003</t>
  </si>
  <si>
    <t>天津市武清区国有资产经营投资有限公司2021年度第三期短期融资券</t>
  </si>
  <si>
    <t>042100657.IB</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</si>
  <si>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</si>
  <si>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</si>
  <si>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</si>
  <si>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</si>
  <si>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</si>
  <si>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</si>
  <si>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</si>
  <si>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</si>
  <si>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</si>
  <si>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</si>
  <si>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</si>
  <si>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</si>
  <si>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</si>
  <si>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</si>
  <si>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</si>
  <si>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</si>
  <si>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</si>
  <si>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</si>
  <si>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</si>
  <si>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</si>
  <si>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</si>
  <si>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</si>
  <si>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</si>
  <si>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</si>
  <si>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</si>
  <si>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</si>
  <si>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</si>
  <si>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</si>
  <si>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</si>
  <si>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</si>
  <si>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</si>
  <si>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</si>
  <si>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</si>
  <si>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</si>
  <si>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</si>
  <si>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</si>
  <si>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</si>
  <si>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</si>
  <si>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</si>
  <si>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</si>
  <si>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</si>
  <si>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</si>
  <si>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</si>
  <si>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</si>
  <si>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</si>
  <si>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</si>
  <si>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</si>
  <si>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</si>
  <si>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</si>
  <si>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</si>
  <si>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</si>
  <si>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</si>
  <si>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</si>
  <si>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</si>
  <si>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</si>
  <si>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</si>
  <si>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</si>
  <si>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</si>
  <si>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</si>
  <si>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</si>
  <si>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</si>
  <si>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</si>
  <si>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金 融 街</t>
  </si>
  <si>
    <t>长期股权投资</t>
  </si>
  <si>
    <t>000402.SZ</t>
  </si>
  <si>
    <t>金融街控股股份有限公司</t>
  </si>
  <si>
    <t>金风科技</t>
  </si>
  <si>
    <t>002202.SZ</t>
  </si>
  <si>
    <t>新疆金风科技股份有限公司</t>
  </si>
  <si>
    <t>万达信息股份有限公司</t>
  </si>
  <si>
    <t>广发聚鑫债券A</t>
  </si>
  <si>
    <t>广发聚鑫债券型证券投资基金</t>
  </si>
  <si>
    <t>000118.OF</t>
  </si>
  <si>
    <t>易方达裕丰回报债券</t>
  </si>
  <si>
    <t>易方达裕丰回报债券型证券投资基金</t>
  </si>
  <si>
    <t>000171.OF</t>
  </si>
  <si>
    <t>鹏华双债保利债券</t>
  </si>
  <si>
    <t>鹏华双债保利债券型证券投资基金</t>
  </si>
  <si>
    <t>000338.OF</t>
  </si>
  <si>
    <t>博时宏观回报债券A/B</t>
  </si>
  <si>
    <t>050016.OF</t>
  </si>
  <si>
    <t>博时天颐债券A</t>
  </si>
  <si>
    <t>博时天颐债券型证券投资基金</t>
  </si>
  <si>
    <t>050023.OF</t>
  </si>
  <si>
    <t>南方广利回报债券A/B</t>
  </si>
  <si>
    <t>鹏华信用增利债券A</t>
  </si>
  <si>
    <t>鹏华信用增利债券型证券投资基金</t>
  </si>
  <si>
    <t>206003.OF</t>
  </si>
  <si>
    <t>Meto Target Limited</t>
  </si>
  <si>
    <t>股票</t>
  </si>
  <si>
    <t>混合基金</t>
  </si>
  <si>
    <t>股票基金</t>
  </si>
  <si>
    <t>股指期货空头合约</t>
  </si>
  <si>
    <t xml:space="preserve"> 2021年记账式附息(三期)国债</t>
  </si>
  <si>
    <t>证券交易所</t>
  </si>
  <si>
    <t>南京银行北京分行活期存款</t>
  </si>
  <si>
    <t>权益类保险资管产品</t>
  </si>
  <si>
    <t>中国</t>
  </si>
  <si>
    <t>0506010000000396</t>
  </si>
  <si>
    <t>广东道恒创业投资合伙企业(有限合伙)</t>
  </si>
  <si>
    <t>道恒基金</t>
  </si>
  <si>
    <t>无评级</t>
  </si>
  <si>
    <t>嘉兴锦晟</t>
  </si>
  <si>
    <t>正常类</t>
  </si>
  <si>
    <t>不动产类资产</t>
  </si>
  <si>
    <t>其他金融资产</t>
  </si>
  <si>
    <t>中国工商银行北京海淀支行</t>
  </si>
  <si>
    <t>广发同盈天麒9号</t>
  </si>
  <si>
    <t>广发同盈天麒9号单一资产管理计划</t>
  </si>
  <si>
    <t>国联87号</t>
  </si>
  <si>
    <t>国联87号单一资产管理计划</t>
  </si>
  <si>
    <t>和谐固收1号</t>
  </si>
  <si>
    <t>博时基金和谐固收1号单一资产管理计划</t>
  </si>
  <si>
    <t>210405.IB</t>
  </si>
  <si>
    <t>中国建设银行北京市分行活期存款</t>
  </si>
  <si>
    <t>中国建设银行北京复兴支行</t>
  </si>
  <si>
    <t>聚宝15号</t>
  </si>
  <si>
    <t>光大永明-聚宝15资产管理产品</t>
  </si>
  <si>
    <t>光大永明资产管理股份有限公司</t>
  </si>
  <si>
    <t>永嘉</t>
  </si>
  <si>
    <t>光大永明-永嘉资产管理产品</t>
  </si>
  <si>
    <t>聚宝16号</t>
  </si>
  <si>
    <t>光大永明-聚宝16资产管理产品</t>
  </si>
  <si>
    <t>永鑫</t>
  </si>
  <si>
    <t>光大永明-永鑫资产管理产品</t>
  </si>
  <si>
    <t>004042.OF</t>
  </si>
  <si>
    <t>000015.OF</t>
  </si>
  <si>
    <t>存放在中国证券登记结算公司和中央国债登记结算公司的备付金</t>
  </si>
  <si>
    <t>存放在中国证券登记结算公司和中央国债登记结算公司的保证金</t>
  </si>
  <si>
    <t>嘉实基金-和谐健康委托投资固收1号单一资产管理计划</t>
  </si>
  <si>
    <t>南方希元可转债</t>
  </si>
  <si>
    <t>南方昌元可转债A</t>
  </si>
  <si>
    <t>南方晖元6个月持有A</t>
  </si>
  <si>
    <t>南方多利增强A</t>
  </si>
  <si>
    <t>南方广利回报AB</t>
  </si>
  <si>
    <t>混合类保险资管产品</t>
  </si>
  <si>
    <t>000980.OF</t>
  </si>
  <si>
    <t>中国建设银行股份有限公司北京分行</t>
  </si>
  <si>
    <t>兴全-和谐健康保险混合型单一资产管理计划</t>
  </si>
  <si>
    <t>SND971</t>
  </si>
  <si>
    <t>兴证全球基金管理有限公司</t>
  </si>
  <si>
    <t>中国工商银行北京分行</t>
  </si>
  <si>
    <t>债添利115号</t>
  </si>
  <si>
    <t>汇添富基金-债添利115号单一资产管理计划</t>
  </si>
  <si>
    <t>Z00346</t>
  </si>
  <si>
    <t>012105084.IB</t>
  </si>
  <si>
    <t>安享稳健16号</t>
  </si>
  <si>
    <t>中意资产-安享稳健16号资产管理产品</t>
  </si>
  <si>
    <t>安享稳健17号</t>
  </si>
  <si>
    <t>中意资产-安享稳健17号资产管理产品</t>
  </si>
  <si>
    <t>安享稳健18号</t>
  </si>
  <si>
    <t>中意资产-安享稳健18号资产管理产品</t>
  </si>
  <si>
    <t>安享稳健19号</t>
  </si>
  <si>
    <t>中意资产-安享稳健19号资产管理产品</t>
  </si>
  <si>
    <t xml:space="preserve">600048.SH   </t>
  </si>
  <si>
    <t>博时基金凯旋2号</t>
  </si>
  <si>
    <t>博时基金凯旋2号单一资产管理计划</t>
  </si>
  <si>
    <t xml:space="preserve">600153.SH   </t>
  </si>
  <si>
    <t xml:space="preserve">600233.SH   </t>
  </si>
  <si>
    <t xml:space="preserve">600570.SH   </t>
  </si>
  <si>
    <t xml:space="preserve">601398.SH   </t>
  </si>
  <si>
    <t xml:space="preserve">601658.SH   </t>
  </si>
  <si>
    <t xml:space="preserve">601668.SH   </t>
  </si>
  <si>
    <t xml:space="preserve">601888.SH  </t>
  </si>
  <si>
    <t xml:space="preserve">601899.SH   </t>
  </si>
  <si>
    <t xml:space="preserve">603260.SH   </t>
  </si>
  <si>
    <t xml:space="preserve">603305.SH   </t>
  </si>
  <si>
    <t xml:space="preserve">605358.SH   </t>
  </si>
  <si>
    <t xml:space="preserve">603206.SH   </t>
  </si>
  <si>
    <t xml:space="preserve">603178.SH   </t>
  </si>
  <si>
    <t xml:space="preserve">688112.SH   </t>
  </si>
  <si>
    <t>杭州宏华数码科技</t>
  </si>
  <si>
    <t xml:space="preserve">000539.SZ   </t>
  </si>
  <si>
    <t xml:space="preserve">000708.SZ   </t>
  </si>
  <si>
    <t xml:space="preserve">000810.SZ   </t>
  </si>
  <si>
    <t xml:space="preserve">002241.SZ   </t>
  </si>
  <si>
    <t xml:space="preserve">002430.SZ   </t>
  </si>
  <si>
    <t xml:space="preserve">003021.SZ   </t>
  </si>
  <si>
    <t xml:space="preserve">001228.SZ   </t>
  </si>
  <si>
    <t xml:space="preserve">001319.SZ   </t>
  </si>
  <si>
    <t xml:space="preserve">300394.SZ  </t>
  </si>
  <si>
    <t xml:space="preserve">300408.SZ   </t>
  </si>
  <si>
    <t xml:space="preserve">300498.SZ   </t>
  </si>
  <si>
    <t xml:space="preserve">300750.SZ   </t>
  </si>
  <si>
    <t xml:space="preserve">300782.SZ   </t>
  </si>
  <si>
    <t xml:space="preserve">301162.SZ   </t>
  </si>
  <si>
    <t xml:space="preserve">300476.SZ   </t>
  </si>
  <si>
    <t xml:space="preserve">300751.SZ   </t>
  </si>
  <si>
    <t xml:space="preserve">301092.SZ   </t>
  </si>
  <si>
    <t xml:space="preserve">301096.SZ   </t>
  </si>
  <si>
    <t xml:space="preserve">301097.SZ   </t>
  </si>
  <si>
    <t xml:space="preserve">301100.SZ   </t>
  </si>
  <si>
    <t xml:space="preserve">301101.SZ   </t>
  </si>
  <si>
    <t xml:space="preserve">301102.SZ   </t>
  </si>
  <si>
    <t xml:space="preserve">301108.SZ   </t>
  </si>
  <si>
    <t xml:space="preserve">301111.SZ   </t>
  </si>
  <si>
    <t xml:space="preserve">301117.SZ   </t>
  </si>
  <si>
    <t xml:space="preserve">301118.SZ   </t>
  </si>
  <si>
    <t xml:space="preserve">301122.SZ   </t>
  </si>
  <si>
    <t xml:space="preserve">301130.SZ   </t>
  </si>
  <si>
    <t xml:space="preserve">301133.SZ   </t>
  </si>
  <si>
    <t xml:space="preserve">301135.SZ   </t>
  </si>
  <si>
    <t xml:space="preserve">301137.SZ   </t>
  </si>
  <si>
    <t xml:space="preserve">301138.SZ   </t>
  </si>
  <si>
    <t xml:space="preserve">301148.SZ   </t>
  </si>
  <si>
    <t xml:space="preserve">301149.SZ   </t>
  </si>
  <si>
    <t xml:space="preserve">301150.SZ   </t>
  </si>
  <si>
    <t xml:space="preserve">301155.SZ   </t>
  </si>
  <si>
    <t xml:space="preserve">301158.SZ   </t>
  </si>
  <si>
    <t xml:space="preserve">301163.SZ   </t>
  </si>
  <si>
    <t xml:space="preserve">301166.SZ   </t>
  </si>
  <si>
    <t xml:space="preserve">301168.SZ   </t>
  </si>
  <si>
    <t xml:space="preserve">301177.SZ   </t>
  </si>
  <si>
    <t xml:space="preserve">301179.SZ   </t>
  </si>
  <si>
    <t xml:space="preserve">301180.SZ   </t>
  </si>
  <si>
    <t xml:space="preserve">301182.SZ   </t>
  </si>
  <si>
    <t xml:space="preserve">301187.SZ   </t>
  </si>
  <si>
    <t xml:space="preserve">301190.SZ   </t>
  </si>
  <si>
    <t xml:space="preserve">301200.SZ   </t>
  </si>
  <si>
    <t xml:space="preserve">301206.SZ   </t>
  </si>
  <si>
    <t xml:space="preserve">301207.SZ   </t>
  </si>
  <si>
    <t xml:space="preserve">301211.SZ   </t>
  </si>
  <si>
    <t xml:space="preserve">301212.SZ   </t>
  </si>
  <si>
    <t xml:space="preserve">301215.SZ   </t>
  </si>
  <si>
    <t xml:space="preserve">301216.SZ   </t>
  </si>
  <si>
    <t xml:space="preserve">301217.SZ   </t>
  </si>
  <si>
    <t xml:space="preserve">301219.SZ   </t>
  </si>
  <si>
    <t xml:space="preserve">301221.SZ   </t>
  </si>
  <si>
    <t xml:space="preserve">301228.SZ  </t>
  </si>
  <si>
    <t xml:space="preserve">301236.SZ   </t>
  </si>
  <si>
    <t xml:space="preserve">301237.SZ   </t>
  </si>
  <si>
    <t xml:space="preserve">301256.SZ   </t>
  </si>
  <si>
    <t xml:space="preserve">301258.SZ   </t>
  </si>
  <si>
    <t xml:space="preserve">301259.SZ   </t>
  </si>
  <si>
    <t xml:space="preserve">301263.SZ   </t>
  </si>
  <si>
    <t xml:space="preserve">301268.SZ   </t>
  </si>
  <si>
    <t xml:space="preserve">301279.SZ   </t>
  </si>
  <si>
    <t xml:space="preserve">301288.SZ   </t>
  </si>
  <si>
    <t xml:space="preserve">0175.HK   </t>
  </si>
  <si>
    <t xml:space="preserve">2380.HK   </t>
  </si>
  <si>
    <t>012084.OTC</t>
  </si>
  <si>
    <t>160518.OTC</t>
  </si>
  <si>
    <t>160519.OTC</t>
  </si>
  <si>
    <t>014846.OTC</t>
  </si>
  <si>
    <t xml:space="preserve">143178.SH   </t>
  </si>
  <si>
    <t xml:space="preserve">143844.SH   </t>
  </si>
  <si>
    <t xml:space="preserve">152625.SH   </t>
  </si>
  <si>
    <t xml:space="preserve">163094.SH   </t>
  </si>
  <si>
    <t xml:space="preserve">163746.SH   </t>
  </si>
  <si>
    <t xml:space="preserve">128023.SZ   </t>
  </si>
  <si>
    <t xml:space="preserve">128136.SZ   </t>
  </si>
  <si>
    <t>建设银行复兴支行活期存款</t>
  </si>
  <si>
    <t>华夏基金-华璟权益1号单一资产管理计划 </t>
  </si>
  <si>
    <t>中国建设银行北京复兴支行活期存款</t>
  </si>
  <si>
    <t>嘉实和谐健康混合1号</t>
  </si>
  <si>
    <t>上海存出保证金</t>
  </si>
  <si>
    <t>上海证券交易所</t>
  </si>
  <si>
    <t>深圳存出保证金</t>
  </si>
  <si>
    <t>嘉实绝对收益策略定期混合A</t>
  </si>
  <si>
    <t>嘉实绝对收益策略定期开放混合型发起式证券投资基金</t>
  </si>
  <si>
    <t>000414</t>
  </si>
  <si>
    <t>012773</t>
  </si>
  <si>
    <t>华锦股份</t>
  </si>
  <si>
    <t>000059.SZ</t>
  </si>
  <si>
    <t>华特达因</t>
  </si>
  <si>
    <t>000915.SZ</t>
  </si>
  <si>
    <t>002484.SZ</t>
  </si>
  <si>
    <t>002541.SZ</t>
  </si>
  <si>
    <t>301187.SZ</t>
  </si>
  <si>
    <t>301263.SZ</t>
  </si>
  <si>
    <t>浦发银行活期存款</t>
  </si>
  <si>
    <t>厚坤3号</t>
  </si>
  <si>
    <t>大家资产-厚坤3号资产管理产品</t>
  </si>
  <si>
    <t>望变电器</t>
  </si>
  <si>
    <t>稳精3-22期</t>
  </si>
  <si>
    <t>稳精3-23期</t>
  </si>
  <si>
    <t>稳精3-30期</t>
  </si>
  <si>
    <t>稳精3-32期</t>
  </si>
  <si>
    <t>稳精3-39期</t>
  </si>
  <si>
    <t>稳精3-41期</t>
  </si>
  <si>
    <t>稳精3-42期</t>
  </si>
  <si>
    <t>稳精3-43期</t>
  </si>
  <si>
    <t>稳精3-46期</t>
  </si>
  <si>
    <t>稳精3-47期</t>
  </si>
  <si>
    <t>稳精3-48期</t>
  </si>
  <si>
    <t>稳精3-49期</t>
  </si>
  <si>
    <t xml:space="preserve">	上海环境集团股份有限公司</t>
  </si>
  <si>
    <t>中国金融期货交易所</t>
  </si>
  <si>
    <t>中国工商银行活期存款</t>
  </si>
  <si>
    <t>浙商银行活期存款</t>
  </si>
  <si>
    <t>招商银行活期存款</t>
  </si>
  <si>
    <t>传统户</t>
  </si>
  <si>
    <t>股票</t>
    <phoneticPr fontId="22" type="noConversion"/>
  </si>
  <si>
    <t>未通过重大保险风险测试的保险业务所对应的应收及预付款</t>
  </si>
  <si>
    <t>除上述外的其他应收及预付款</t>
    <phoneticPr fontId="23" type="noConversion"/>
  </si>
  <si>
    <t>除上述外的其他应收及预付款</t>
  </si>
  <si>
    <t>应收保费</t>
    <phoneticPr fontId="22" type="noConversion"/>
  </si>
  <si>
    <t xml:space="preserve"> </t>
    <phoneticPr fontId="22" type="noConversion"/>
  </si>
  <si>
    <t>非投资资产</t>
    <phoneticPr fontId="22" type="noConversion"/>
  </si>
  <si>
    <t>否</t>
    <phoneticPr fontId="22" type="noConversion"/>
  </si>
  <si>
    <t>传统</t>
    <phoneticPr fontId="22" type="noConversion"/>
  </si>
  <si>
    <t>预付赔款</t>
    <phoneticPr fontId="22" type="noConversion"/>
  </si>
  <si>
    <t>未通过重大保险风险测试的保险业务所对应的应收及预付款项</t>
  </si>
  <si>
    <t>其他应收及预付款</t>
  </si>
  <si>
    <t>万能</t>
    <phoneticPr fontId="22" type="noConversion"/>
  </si>
  <si>
    <t>保单质押贷款</t>
    <phoneticPr fontId="22" type="noConversion"/>
  </si>
  <si>
    <t>传统险（不含高利率保单）</t>
  </si>
  <si>
    <t>万能险</t>
  </si>
  <si>
    <t>厚德成都金融广场</t>
    <phoneticPr fontId="22" type="noConversion"/>
  </si>
  <si>
    <t>温州金融广场</t>
    <phoneticPr fontId="22" type="noConversion"/>
  </si>
  <si>
    <t>沈阳国际大厦</t>
    <phoneticPr fontId="22" type="noConversion"/>
  </si>
  <si>
    <t>投资性不动产物权</t>
  </si>
  <si>
    <t>厚德成都金融广场项目（成都厚德天府置业有限公司）</t>
    <phoneticPr fontId="22" type="noConversion"/>
  </si>
  <si>
    <t>成都厚德天府置业有限公司</t>
  </si>
  <si>
    <t>温州金融广场项目（温州荣悦置业有限公司）</t>
    <phoneticPr fontId="22" type="noConversion"/>
  </si>
  <si>
    <t>温州荣悦置业有限公司</t>
  </si>
  <si>
    <t>沈阳国际大厦项目（沈阳广和置业有限公司）</t>
    <phoneticPr fontId="22" type="noConversion"/>
  </si>
  <si>
    <t>沈阳广和置业有限公司</t>
  </si>
  <si>
    <t>成都</t>
  </si>
  <si>
    <t>温州</t>
  </si>
  <si>
    <t>沈阳</t>
  </si>
  <si>
    <t>历史价值</t>
    <phoneticPr fontId="22" type="noConversion"/>
  </si>
  <si>
    <t>交行北京天坛支行定期存款</t>
  </si>
  <si>
    <t>江苏银行北京分行定期存款</t>
  </si>
  <si>
    <t>广发银行北京大红门支行定期存款</t>
  </si>
  <si>
    <t>渤海银行北京分行定期存款</t>
  </si>
  <si>
    <t>中国民生银行天津分行定期存款</t>
  </si>
  <si>
    <t>成都农商行营业部定期存款</t>
  </si>
  <si>
    <t>中国工商银行北京丽泽支行定期存款</t>
  </si>
  <si>
    <t>农行淮北淮海路支行定期存款</t>
  </si>
  <si>
    <t>广西北部湾银行营业部定期存款</t>
  </si>
  <si>
    <t>富滇银行总行营业部定期存款</t>
  </si>
  <si>
    <t>盛京银行北京分行定期存款</t>
  </si>
  <si>
    <t>建行上海浦东分行定期存款</t>
  </si>
  <si>
    <t>邮储银行武汉市分行定期存款</t>
  </si>
  <si>
    <t>广东南粤银行定期存款</t>
  </si>
  <si>
    <t>富滇银行定期存款</t>
  </si>
  <si>
    <t>山西尧都农村商业银行股份有限公司定期存款</t>
  </si>
  <si>
    <t>乐山银行公司营业部定期存款</t>
  </si>
  <si>
    <t>达州银行定期存款</t>
  </si>
  <si>
    <t>工行成都航空路支行定期存款</t>
  </si>
  <si>
    <t>焦作中旅银行营业部定期存款</t>
  </si>
  <si>
    <t>建行济南槐荫支行定期存款</t>
  </si>
  <si>
    <t>建设银行深圳分行定期存款</t>
  </si>
  <si>
    <t>农业银行烟台莱山支行定期存款</t>
  </si>
  <si>
    <t>中国工商银行股份有限公司成都航空路支行定期存款</t>
  </si>
  <si>
    <t>中国工商银行杭州高新支行定期存款</t>
  </si>
  <si>
    <t>龙江银行股份有限公司哈尔滨红旗大街支行定期存款</t>
  </si>
  <si>
    <t>农业银行荆州沙市支行定期存款</t>
  </si>
  <si>
    <t>交通银行四川分行定期存款</t>
  </si>
  <si>
    <t>建设银行北京农大南路支行定期存款</t>
  </si>
  <si>
    <t>建设银行北京金源支行定期存款</t>
  </si>
  <si>
    <t>建设银行北京世纪城支行定期存款</t>
  </si>
  <si>
    <t>建设银行北京齐园路支行定期存款</t>
  </si>
  <si>
    <t>建设银行北京清华大学支行定期存款</t>
  </si>
  <si>
    <t>定期存款</t>
  </si>
  <si>
    <t>广发银行股份有限公司</t>
  </si>
  <si>
    <t>渤海银行股份有限公司</t>
  </si>
  <si>
    <t>中国民生银行股份有限公司</t>
  </si>
  <si>
    <t>成都农商银行股份有限公司</t>
  </si>
  <si>
    <t>广西北部湾银行股份有限公司</t>
  </si>
  <si>
    <t>富滇银行股份有限公司</t>
  </si>
  <si>
    <t>盛京银行股份有限公司</t>
  </si>
  <si>
    <t>广东南粤银行股份有限公司</t>
  </si>
  <si>
    <t>山西尧都农村商业银行股份有限公司</t>
  </si>
  <si>
    <t>乐山银行股份有限公司</t>
  </si>
  <si>
    <t>达州银行股份有限公司</t>
  </si>
  <si>
    <t>焦作中旅银行股份有限公司</t>
  </si>
  <si>
    <t>龙江银行股份有限公司</t>
  </si>
  <si>
    <t>固定收益类资产</t>
    <phoneticPr fontId="22" type="noConversion"/>
  </si>
  <si>
    <t>农村商业银行</t>
  </si>
  <si>
    <t>招行宁波分行(0804)活期存款</t>
  </si>
  <si>
    <t>招商银行九堡支行(0406)活期存款</t>
  </si>
  <si>
    <t>招商银行宁波分行营业部(0102)活期存款</t>
  </si>
  <si>
    <t>招行上海市分行营业部（总公司0001）活期存款</t>
  </si>
  <si>
    <t>招行北京分行营业部(0909)活期存款</t>
  </si>
  <si>
    <t>招商银行股份有限公司北京分行营业部(0207)活期存款</t>
  </si>
  <si>
    <t>中国建设银行成都市第三支行基本户（1818）活期存款</t>
  </si>
  <si>
    <t>中国建设银行成都市第三支行芳草街分理处(3333)活期存款</t>
  </si>
  <si>
    <t>建行成都玉林支行(9999)活期存款</t>
  </si>
  <si>
    <t>建行北京朝阳支行营业部(0284)活期存款</t>
  </si>
  <si>
    <t>中国建设银行杭州高新支行(6468)活期存款</t>
  </si>
  <si>
    <t>建行广州长堤支行(0037)活期存款</t>
  </si>
  <si>
    <t>中国建设银行股份有限公司北京华远街支行（0715）活期存款</t>
  </si>
  <si>
    <t>中国建设银行北京复兴支行(2432)活期存款</t>
  </si>
  <si>
    <t>中国建设银行股份有限公司杭州分行（1473）活期存款</t>
  </si>
  <si>
    <t>建行上海浦东分行（6707）活期存款</t>
  </si>
  <si>
    <t>工商银行商务中心区支行(9647总公司)活期存款</t>
  </si>
  <si>
    <t>工行宁波市分行营业部（总公司6410）活期存款</t>
  </si>
  <si>
    <t>中国工商银行股份有限公司杭州城站支行(6676)活期存款</t>
  </si>
  <si>
    <t>中国工商银行中山南路支行（0275）活期存款</t>
  </si>
  <si>
    <t>中国工商银行股份有限公司北京二里庄支行（2468）活期存款</t>
  </si>
  <si>
    <t>中国工商银行东大支行（8372）活期存款</t>
  </si>
  <si>
    <t>工行宁波市分行营业部（0576）活期存款</t>
  </si>
  <si>
    <t>工行宁波分行营业部(7436)活期存款</t>
  </si>
  <si>
    <t>中国工商银行股份有限公司深圳上步支行（7980）活期存款</t>
  </si>
  <si>
    <t>中国工商银行股份有限公司深圳上步支行(8235)活期存款</t>
  </si>
  <si>
    <t>工行大连沙河口支行营业部(7016)活期存款</t>
  </si>
  <si>
    <t>中国工商银行股份有限公司广州北京路支行(9151)活期存款</t>
  </si>
  <si>
    <t>中国工商银行苏州市阊门支行(3707)活期存款</t>
  </si>
  <si>
    <t>民生银行长椿街支行（7189）活期存款</t>
  </si>
  <si>
    <t>中国民生银行股份有限公司北京国贸支行（0631）活期存款</t>
  </si>
  <si>
    <t>平安银行股份有限公司天津北辰支行(0209)活期存款</t>
  </si>
  <si>
    <t>平安银行股份有限公司广州分行营业部(7885)活期存款</t>
  </si>
  <si>
    <t>平安银行南京分行营业部（1077）活期存款</t>
  </si>
  <si>
    <t>交通银行杭州武林支行（6382）活期存款</t>
  </si>
  <si>
    <t>交通银行北京市分行(5758)活期存款</t>
  </si>
  <si>
    <t>交通银行北京天坛支行(0844)活期存款</t>
  </si>
  <si>
    <t>交行成都金牛支行（4862）活期存款</t>
  </si>
  <si>
    <t>邮储北京东城区支行收入户(0001)活期存款</t>
  </si>
  <si>
    <t>中国邮政储蓄银行浙江省分行营业部(8915)活期存款</t>
  </si>
  <si>
    <t>邮储银行上海分行营业部（0294）活期存款</t>
  </si>
  <si>
    <t>中国邮政储蓄银行股份有限公司上海分行营业部（0384）活期存款</t>
  </si>
  <si>
    <t>中国邮政储蓄银行股份有限公司济南市辛庄支行（8898）活期存款</t>
  </si>
  <si>
    <t>中国邮政储蓄银行股份有限公司济南市历下支行（5990）活期存款</t>
  </si>
  <si>
    <t>农业银行北京市海淀东区支行营业部(7124)活期存款</t>
  </si>
  <si>
    <t>农业银行浙江省杭州市保俶支行(3583)活期存款</t>
  </si>
  <si>
    <t>农行托管户（6871）活期存款</t>
  </si>
  <si>
    <t>农行四川省成都市新都区支行（4548）活期存款</t>
  </si>
  <si>
    <t>农行上海卢湾支行(1019)活期存款</t>
  </si>
  <si>
    <t>农行北京朝阳东区支行(4305)活期存款</t>
  </si>
  <si>
    <t>农行张家港支行(8582)活期存款</t>
  </si>
  <si>
    <t>中国银行杭州市开元支行营业部（8597）活期存款</t>
  </si>
  <si>
    <t>中行杭州市开元支行(2300)活期存款</t>
  </si>
  <si>
    <t>中国银行浙江省分行营业部（1352）活期存款</t>
  </si>
  <si>
    <t>中国银行股份有限公司北京国贸支行（1398）活期存款</t>
  </si>
  <si>
    <t>中国银行北京建外支行（4984）活期存款</t>
  </si>
  <si>
    <t>江南农村商业银行营业部(9729)活期存款</t>
  </si>
  <si>
    <t>上海农商行滨江支行(6115)活期存款</t>
  </si>
  <si>
    <t>成都农商银行营业部(0010)活期存款</t>
  </si>
  <si>
    <t>北京农商银行总行营业部(0124)活期存款</t>
  </si>
  <si>
    <t>东亚银行北京分行(3400)活期存款</t>
  </si>
  <si>
    <t>兴业银行股份有限公司北京分行营业部(4248)活期存款</t>
  </si>
  <si>
    <t>兴业银行北京通州运河支行（9800）活期存款</t>
  </si>
  <si>
    <t>兴业银行股份有限公司北京通州运河支行(7349)活期存款</t>
  </si>
  <si>
    <t>兴业银行股份有限公司北京丽泽支行(9881)活期存款</t>
  </si>
  <si>
    <t>华夏银行紫竹桥支行(8556)活期存款</t>
  </si>
  <si>
    <t>华夏银行东单支行(2994)活期存款</t>
  </si>
  <si>
    <t>光大银行北京分行营业部（9681）活期存款</t>
  </si>
  <si>
    <t>中国光大银行杭州分行（9546）活期存款</t>
  </si>
  <si>
    <t>中国光大银行成都分行（3334）活期存款</t>
  </si>
  <si>
    <t>中国光大银行股份有限公司拉萨分行（8252）活期存款</t>
  </si>
  <si>
    <t>浦发银行金融街支行(0173)活期存款</t>
  </si>
  <si>
    <t>上海浦东发展银行杭州文晖支行(0757)活期存款</t>
  </si>
  <si>
    <t>上海浦东发展银行股份有限公司北京三里屯支行（0478）活期存款</t>
  </si>
  <si>
    <t>浦发银行上海分行营业部(3801)活期存款</t>
  </si>
  <si>
    <t>中信银行北京万柳支行(0487)活期存款</t>
  </si>
  <si>
    <t>中信银行宁波分行营业部(1407)活期存款</t>
  </si>
  <si>
    <t>中信银行南京分行营业部（7496）活期存款</t>
  </si>
  <si>
    <t>苏州银行苏州自贸试验区苏州片区支行（0968）活期存款</t>
  </si>
  <si>
    <t>江苏银行南京城北支行(7075)活期存款</t>
  </si>
  <si>
    <t>广发大红门支行（0037）活期存款</t>
  </si>
  <si>
    <t>恒丰银行济南分行营业部（0957）活期存款</t>
  </si>
  <si>
    <t>广东华兴银行股份有限公司总行营业部(6059)活期存款</t>
  </si>
  <si>
    <t>杭州银行股份有限公司总行营业部(8044)活期存款</t>
  </si>
  <si>
    <t>珠海华润银行股份有限公司深圳福田支行（0001）活期存款</t>
  </si>
  <si>
    <t>上海银行营业部(1767)活期存款</t>
  </si>
  <si>
    <t>哈尔滨银行股份有限公司哈尔滨分行营业部(4580)活期存款</t>
  </si>
  <si>
    <t>河北银行股份有限公司石家庄分行（3233）活期存款</t>
  </si>
  <si>
    <t>河北银行股份有限公司石家庄分行（3234）活期存款</t>
  </si>
  <si>
    <t>盛京银行股份有限公司北京分行（7065）活期存款</t>
  </si>
  <si>
    <t>北京银行西单支行（1407）活期存款</t>
  </si>
  <si>
    <t>渤海银行成都分行营业部(0188)活期存款</t>
  </si>
  <si>
    <t>广东南粤银行佛山分行营业部（4580）活期存款</t>
  </si>
  <si>
    <t>广东南粤银行佛山分行营业部（4572）活期存款</t>
  </si>
  <si>
    <t>湖北银行股份有限公司武汉盘龙城支行（0055）活期存款</t>
  </si>
  <si>
    <t>恒丰银行股份有限公司北京分行（8339）活期存款</t>
  </si>
  <si>
    <t>宁波通商银行股份有限公司上海分行（0003）活期存款</t>
  </si>
  <si>
    <t>大连银行青泥支行（0001）活期存款</t>
  </si>
  <si>
    <t>浙商银行延安路支行（8842）活期存款</t>
  </si>
  <si>
    <t>盛京银行大连分行营业部（6938）活期存款</t>
  </si>
  <si>
    <t>西安银行股份有限公司高新支行（0684）活期存款</t>
  </si>
  <si>
    <t>浙商银行股份有限公司北京分行（3428）活期存款</t>
  </si>
  <si>
    <t>盛京银行北京分行营业部（7453）活期存款</t>
  </si>
  <si>
    <t>昆仑银行大庆乘风支行（0015）活期存款</t>
  </si>
  <si>
    <t>恒丰银行北京分行营业部（2896）活期存款</t>
  </si>
  <si>
    <t>广发银行股份有限公司深圳高新支行（0375）活期存款</t>
  </si>
  <si>
    <t>廊坊银行石家庄西大街支行(0205)活期存款</t>
  </si>
  <si>
    <t>宁波银行北京分行营业部（0939）活期存款</t>
  </si>
  <si>
    <t>焦作中旅银行营业部（0015）活期存款</t>
  </si>
  <si>
    <t>宁波通商银行股份有限公司上海分行（0002）活期存款</t>
  </si>
  <si>
    <t>盛京银行北京分行营业部（7503）活期存款</t>
  </si>
  <si>
    <t>盛京银行北京分行营业部（7511）活期存款</t>
  </si>
  <si>
    <t>盛京银行北京分行营业部（7529）活期存款</t>
  </si>
  <si>
    <t>盛京银行北京分行营业部（7537）活期存款</t>
  </si>
  <si>
    <t>盛京银行北京分行营业部（7545）活期存款</t>
  </si>
  <si>
    <t>盛京银行北京分行营业部（7552）活期存款</t>
  </si>
  <si>
    <t>中国建设银行北京复兴支行（1664）活期存款</t>
  </si>
  <si>
    <t>民生银行国贸支行（8999）活期存款</t>
  </si>
  <si>
    <t>农行托管户（2234）活期存款</t>
  </si>
  <si>
    <t>吉林银行大连分行（0091）活期存款</t>
  </si>
  <si>
    <t>盛京银行北京分行营业部（7479）活期存款</t>
  </si>
  <si>
    <t>恒丰银行北京分行营业部（2903）活期存款</t>
  </si>
  <si>
    <t>盛京银行大连分行营业部（6953）活期存款</t>
  </si>
  <si>
    <t>招行上海分行营业部基本户(上分0001)活期存款</t>
  </si>
  <si>
    <t>中国建设银行上海市浦东分行（2057）活期存款</t>
  </si>
  <si>
    <t>工行静安支行(8519)活期存款</t>
  </si>
  <si>
    <t>社保账户（0335）活期存款</t>
  </si>
  <si>
    <t>收入户民生银行市北支行（5874）活期存款</t>
  </si>
  <si>
    <t>农行浦东分行（8258）活期存款</t>
  </si>
  <si>
    <t>中国农业银行上海定西路支行（2084）活期存款</t>
  </si>
  <si>
    <t>中国银行上海市大华新村支行(4414)活期存款</t>
  </si>
  <si>
    <t>招商银行汉中门支行基本户(0460)活期存款</t>
  </si>
  <si>
    <t>招商银行汉中门支行纳税户(0170)活期存款</t>
  </si>
  <si>
    <t>招商银行汉中门支行收入户(0869)活期存款</t>
  </si>
  <si>
    <t>中国建设银行南京雨花支行(8988)活期存款</t>
  </si>
  <si>
    <t>中国农业银行建邺支行营业部(3979)活期存款</t>
  </si>
  <si>
    <t>中国银行南京城中支行(0944)活期存款</t>
  </si>
  <si>
    <t>江苏紫金农村商业银行股份有限公司营业部(3749)活期存款</t>
  </si>
  <si>
    <t>徽商银行南京分行营业部(1703)活期存款</t>
  </si>
  <si>
    <t>建行苏州新区支行(6663)活期存款</t>
  </si>
  <si>
    <t>工行苏州分行新区支行(2308)活期存款</t>
  </si>
  <si>
    <t>交通银行苏州相城支行（7366）活期存款</t>
  </si>
  <si>
    <t>农行苏州分行凤凰支行基本户（6858户）活期存款</t>
  </si>
  <si>
    <t>农行苏州分行常熟虹桥支行基本户（6228）活期存款</t>
  </si>
  <si>
    <t>农行苏州分行凤凰支行收入专用户（6841）活期存款</t>
  </si>
  <si>
    <t>张家港农村商业银行（6588）活期存款</t>
  </si>
  <si>
    <t>昆山农村商业银行营业部(0004)活期存款</t>
  </si>
  <si>
    <t>中国农业银行股份有限公司常州新市路支行基本户（6147）活期存款</t>
  </si>
  <si>
    <t>农行徐州泉山支行基本户（0912）活期存款</t>
  </si>
  <si>
    <t>农行徐州中山支行收入户（9073）活期存款</t>
  </si>
  <si>
    <t>招行南通分行营业部(0111)活期存款</t>
  </si>
  <si>
    <t>农业银行南通分行桃坞路支行基本户（7006）活期存款</t>
  </si>
  <si>
    <t>农业银行南通分行桃坞路支行保户收款户（7188）活期存款</t>
  </si>
  <si>
    <t>中国工商银行无锡分行（3528）活期存款</t>
  </si>
  <si>
    <t>农业银行太湖支行营业部基本户（5957）活期存款</t>
  </si>
  <si>
    <t>无锡锡州农村商业银行(9536)活期存款</t>
  </si>
  <si>
    <t>中国农业银行股份泰州济川路支行(8720)活期存款</t>
  </si>
  <si>
    <t>中国农业银行股份泰州济川路支行(8787)活期存款</t>
  </si>
  <si>
    <t>中国工商银行淮安市和平支行(9818)活期存款</t>
  </si>
  <si>
    <t>中国工商银行淮安市和平支行(0273)活期存款</t>
  </si>
  <si>
    <t>中国银行股份有限公司扬州盐阜支行(8269)活期存款</t>
  </si>
  <si>
    <t>中国银行股份有限公司扬州安墩支行（8295）活期存款</t>
  </si>
  <si>
    <t>招商银行北京分行富力城支行(0802)活期存款</t>
  </si>
  <si>
    <t>中国建设银行股份有限公司北京丰台支行(8067)活期存款</t>
  </si>
  <si>
    <t>中国建设银行股份有限公司天津和平路支行（1605）活期存款</t>
  </si>
  <si>
    <t>工行北京商务中心区支行(7297北分）活期存款</t>
  </si>
  <si>
    <t>工行北京东城海运仓支行（7123）活期存款</t>
  </si>
  <si>
    <t>中国工商银行股份有限公司天津第二支行（3514）活期存款</t>
  </si>
  <si>
    <t>中国农业银行股份有限公司北京水碓西里支行(7333)活期存款</t>
  </si>
  <si>
    <t>中国农业银行股份有限公司天津翠亨广场支行 (9409)活期存款</t>
  </si>
  <si>
    <t>中国银行股份有限公司北京丰树大厦支行(0943)活期存款</t>
  </si>
  <si>
    <t>中国光大银行天津滨海分行营业部（8069）活期存款</t>
  </si>
  <si>
    <t>建行宝石支行（5726）活期存款</t>
  </si>
  <si>
    <t>中国工商银行杭州市高新支行基本户活期存款</t>
  </si>
  <si>
    <t>中国农业银行杭州城西支行(6545)活期存款</t>
  </si>
  <si>
    <t>中国银行杭州市高新技术开发区支行营业部(0823)活期存款</t>
  </si>
  <si>
    <t>兴业银行杭州武林支行（7708）活期存款</t>
  </si>
  <si>
    <t>嘉兴银行股份有限公司总行营业部（0570）活期存款</t>
  </si>
  <si>
    <t>中国工商银行金华市铁岭头支行(0505)活期存款</t>
  </si>
  <si>
    <t>招商银行嘉兴分行营业部（0555）活期存款</t>
  </si>
  <si>
    <t>建行绍兴龙山支行(0037)活期存款</t>
  </si>
  <si>
    <t>招商银行股份有限公司温州经济技术开发区支行(0701)活期存款</t>
  </si>
  <si>
    <t>广州建行东山支行(7292)活期存款</t>
  </si>
  <si>
    <t>中国工商银行广州黄埔大道西支行(5519)活期存款</t>
  </si>
  <si>
    <t>中国工商银行广州黄埔大道西支行(5933)活期存款</t>
  </si>
  <si>
    <t>中国工商银行广东荔湾支行（6223）活期存款</t>
  </si>
  <si>
    <t>中国农业银行广州东城支行(8180)活期存款</t>
  </si>
  <si>
    <t>中行广州越秀支行(0505)活期存款</t>
  </si>
  <si>
    <t>中行广州茶窖支行（1198）活期存款</t>
  </si>
  <si>
    <t>东莞农村商业银行股份有限公司中心支行(0227)活期存款</t>
  </si>
  <si>
    <t>东亚银行（中国）广州分行(5400)活期存款</t>
  </si>
  <si>
    <t>农行茂名河东支行(9237)活期存款</t>
  </si>
  <si>
    <t>中行东莞分行(3847)活期存款</t>
  </si>
  <si>
    <t>中国建设银行股份有限公司珠海柠溪支行(0484)活期存款</t>
  </si>
  <si>
    <t>成都建行一支行南部新区益州分理处(0225)活期存款</t>
  </si>
  <si>
    <t>工行成都高新支行科创中心分理处(3705)活期存款</t>
  </si>
  <si>
    <t>工行成都府河音乐花园支行(6128)活期存款</t>
  </si>
  <si>
    <t>工行成都城南支行营业室(2101)活期存款</t>
  </si>
  <si>
    <t>交行成都金牛支行（8378）活期存款</t>
  </si>
  <si>
    <t>农行成都金牛支行(1235)活期存款</t>
  </si>
  <si>
    <t>中国银行四川省分行营业部（9320）活期存款</t>
  </si>
  <si>
    <t>成都市农村商业银行营业部（0041）活期存款</t>
  </si>
  <si>
    <t>中国工商银行绵阳御营支行（3653）活期存款</t>
  </si>
  <si>
    <t>中国工商银行股份有限公司乐山天星路支行(6136)活期存款</t>
  </si>
  <si>
    <t>成都农村商业银行股份有限公司宜宾分行(0706)活期存款</t>
  </si>
  <si>
    <t>中国建设银行股份有限公司济南历下支行(8888)活期存款</t>
  </si>
  <si>
    <t>中国工商银行济南高新支行(1195)活期存款</t>
  </si>
  <si>
    <t>中国工商银行济南高新支行（6353）活期存款</t>
  </si>
  <si>
    <t>中国工商银行济南高新支行（6477）活期存款</t>
  </si>
  <si>
    <t>中国农业银行股份有限公司济南纬二路分理处(1677)活期存款</t>
  </si>
  <si>
    <t>中国银行济南舜耕支行活期存款</t>
  </si>
  <si>
    <t>齐商银行股份有限公司济南分行(4765)活期存款</t>
  </si>
  <si>
    <t>中国工商银行济宁市任城支行(3038)活期存款</t>
  </si>
  <si>
    <t>中国工商银行济宁市任城支行(4230)活期存款</t>
  </si>
  <si>
    <t>中国工商银行股份有限公司泰安岱岳区支行(8235)活期存款</t>
  </si>
  <si>
    <t>工行潍坊开发支行(9220)活期存款</t>
  </si>
  <si>
    <t>中国建设银行武汉沿港路支行（0062）活期存款</t>
  </si>
  <si>
    <t>中国工商银行武汉市王家巷支行基本户（7819）活期存款</t>
  </si>
  <si>
    <t>中国工商银行王家巷支行收入户(8860)活期存款</t>
  </si>
  <si>
    <t>中国工商银行武汉市王家巷支行（1161）活期存款</t>
  </si>
  <si>
    <t>中国农业银行武汉市京汉大道支行(0060)活期存款</t>
  </si>
  <si>
    <t>中国银行湖北省分行营业部(1465)活期存款</t>
  </si>
  <si>
    <t>汉口银行沿江支行(5870)活期存款</t>
  </si>
  <si>
    <t>中国工商银行荆州市分行营业部(7291)活期存款</t>
  </si>
  <si>
    <t>中国工商银行襄阳襄州支行(2677)活期存款</t>
  </si>
  <si>
    <t>工行孝感北京路支行(1863)活期存款</t>
  </si>
  <si>
    <t>中国工商银行股份有限公司十堰茅箭支行（0416）活期存款</t>
  </si>
  <si>
    <t>中国建设银行石家庄平安大街支行（8699）活期存款</t>
  </si>
  <si>
    <t>中国工商银行石家庄市桥西支行(7165)活期存款</t>
  </si>
  <si>
    <t>工行石家庄裕华支行（3688）活期存款</t>
  </si>
  <si>
    <t>工行和平支行(7454)活期存款</t>
  </si>
  <si>
    <t>农行石家庄槐安支行(5200)活期存款</t>
  </si>
  <si>
    <t>中国银行河北省分行营业部(7173)活期存款</t>
  </si>
  <si>
    <t>石家庄市栾城农村信用合作联社营业部（2487）活期存款</t>
  </si>
  <si>
    <t>中国工商银行唐山市车站支行(8449)活期存款</t>
  </si>
  <si>
    <t>中国工商银行股份有限公司秦皇岛人民支行(8647)活期存款</t>
  </si>
  <si>
    <t>中国建设银行沈阳北站开发区支行（9954）活期存款</t>
  </si>
  <si>
    <t>中国工商银行沈阳新北支行(6718)活期存款</t>
  </si>
  <si>
    <t>中国工商银行沈阳新北支行(6857银保通专用)活期存款</t>
  </si>
  <si>
    <t>中国工商银行沈阳新北支行（7112团险和交叉销售）活期存款</t>
  </si>
  <si>
    <t>中国农业银行沈阳北站支行(5657农行银保通）活期存款</t>
  </si>
  <si>
    <t>中国银行沈阳分行营业部(4514)活期存款</t>
  </si>
  <si>
    <t>沈阳市苏家屯区农村信用合作联社营业部（3881）活期存款</t>
  </si>
  <si>
    <t>中国工商银行鞍山市广场支行(3994)活期存款</t>
  </si>
  <si>
    <t>中国工商银行股份有限公司营口新华支行(5889)活期存款</t>
  </si>
  <si>
    <t>中国工商银行股份有限公司营口新华支行（0362）活期存款</t>
  </si>
  <si>
    <t>中国工商银行抚顺市分行中央路支行（9940）活期存款</t>
  </si>
  <si>
    <t>中国工商银行股份有限公司盘锦城建支行(2123)活期存款</t>
  </si>
  <si>
    <t>中国工商银行丹东振兴支行(2643)活期存款</t>
  </si>
  <si>
    <t>招商银行深圳分行百花支行(0608)活期存款</t>
  </si>
  <si>
    <t>建行深圳长城支行（3078）活期存款</t>
  </si>
  <si>
    <t>中国工商银行股份有限公司深圳海王支行(5791)活期存款</t>
  </si>
  <si>
    <t>中国工商银行股份有限公司深圳海岸城支行(1484)活期存款</t>
  </si>
  <si>
    <t>中国工商银行股份有限公司深圳海岸城支行(1511)活期存款</t>
  </si>
  <si>
    <t>中国工商银行股份有限公司深圳光明支行（2018）活期存款</t>
  </si>
  <si>
    <t>农行深圳车公庙支行(5766)活期存款</t>
  </si>
  <si>
    <t>中国银行深圳中建大厦支行（4887）活期存款</t>
  </si>
  <si>
    <t>中国建设银行股份有限公司福州城南支行(0193)活期存款</t>
  </si>
  <si>
    <t>中国工商银行股份有限公司福州鼓楼支行（0643）活期存款</t>
  </si>
  <si>
    <t>中国工商银行股份有限公司福州金山支行(0983)活期存款</t>
  </si>
  <si>
    <t>中国银行股份有限公司福建省分公司(0631)活期存款</t>
  </si>
  <si>
    <t>福建海峡银行福州东大支行(0001)活期存款</t>
  </si>
  <si>
    <t>中国建设银行股份有限公司泉州分行(0571)活期存款</t>
  </si>
  <si>
    <t>中国建设银行合肥城西支行(1293)活期存款</t>
  </si>
  <si>
    <t>中国工商银行合肥市四牌楼支行(8726)活期存款</t>
  </si>
  <si>
    <t>中国工商银行股份有限公司合肥五里墩支行(0993)活期存款</t>
  </si>
  <si>
    <t>中国农业银行合肥瑶海万达支行（6318）活期存款</t>
  </si>
  <si>
    <t>中国农业银行合肥瑶海万达支行(7050)活期存款</t>
  </si>
  <si>
    <t>中国银行合肥市梅山路支行(5288)活期存款</t>
  </si>
  <si>
    <t>中国工商银行股份有限公司宿州汴河支行(0942)活期存款</t>
  </si>
  <si>
    <t>中国工商银行股份有限公司滁州丰乐支行(1288)活期存款</t>
  </si>
  <si>
    <t>中国工商银行股份有限公司芜湖环城路支行(7507)活期存款</t>
  </si>
  <si>
    <t>招商银行股份有限公司哈尔滨爱建支行（0101）活期存款</t>
  </si>
  <si>
    <t>招商银行哈尔滨分行黄河路支行(0102)活期存款</t>
  </si>
  <si>
    <t>中国建设银行股份有限公司黑龙江省分行（0043）活期存款</t>
  </si>
  <si>
    <t>工行哈尔滨开发区支行营业室(6932)活期存款</t>
  </si>
  <si>
    <t>农行哈尔滨三和支行（9917）活期存款</t>
  </si>
  <si>
    <t>中国银行黑龙江省分行营业部(0501)活期存款</t>
  </si>
  <si>
    <t>中国工商银行股份有限公司大庆市分行通达支行（2831）活期存款</t>
  </si>
  <si>
    <t>中国建设银行股份有限公司西安长安路支行（0340）活期存款</t>
  </si>
  <si>
    <t>中国工商银行股份有限公司西安电子工业区支行（8166）活期存款</t>
  </si>
  <si>
    <t>中国工商银行股份有限公司西安曲江新区新开门支行(9278)活期存款</t>
  </si>
  <si>
    <t>中国民生银行西安高新开发区支行(5945)活期存款</t>
  </si>
  <si>
    <t>中国农业银行股份有限公司西安高新四路支行(6625)活期存款</t>
  </si>
  <si>
    <t>中国银行西安二环世纪星支行（8568）活期存款</t>
  </si>
  <si>
    <t>沈阳市苏家屯区农村信用合作联社</t>
  </si>
  <si>
    <t>中国工商银行股份有公司</t>
  </si>
  <si>
    <t>江南农村商业银行股份有限公司</t>
  </si>
  <si>
    <t>上海农商银行股份有限公司</t>
  </si>
  <si>
    <t>北京农商银行股份有限公司</t>
  </si>
  <si>
    <t>东亚银行股份有限公司</t>
  </si>
  <si>
    <t>华夏银行股份有限公司</t>
  </si>
  <si>
    <t>恒丰银行股份有限公司</t>
  </si>
  <si>
    <t>广东华兴银行股份有限公司</t>
  </si>
  <si>
    <t>珠海华润银行股份有限公司</t>
  </si>
  <si>
    <t>哈尔滨银行股份有限公司</t>
  </si>
  <si>
    <t>河北银行股份有限公司</t>
  </si>
  <si>
    <t>湖北银行股份有限公司</t>
  </si>
  <si>
    <t>宁波通商银行股份有限公司</t>
  </si>
  <si>
    <t>大连银行股份有限公司</t>
  </si>
  <si>
    <t>西安银行股份有限公司</t>
  </si>
  <si>
    <t>昆仑银行股份有限公司</t>
  </si>
  <si>
    <t>廊坊银行股份有限公司</t>
  </si>
  <si>
    <t>吉林银行股份有限公司</t>
  </si>
  <si>
    <t>社保账户</t>
  </si>
  <si>
    <t>江苏紫金农村商业银行股份有限公司</t>
  </si>
  <si>
    <t>徽商银行股份有限公司</t>
  </si>
  <si>
    <t>张家港农村商业银行股份有限公司</t>
  </si>
  <si>
    <t>昆山农村商业银行股份有限公司</t>
  </si>
  <si>
    <t>无锡锡州农村商业银行股份有限公司</t>
  </si>
  <si>
    <t>嘉兴银行股份有限公司</t>
  </si>
  <si>
    <t>东莞农村商业银行股份有限公司</t>
  </si>
  <si>
    <t>成都市农村商业银行股份有限公司</t>
  </si>
  <si>
    <t>成都农村商业银行股份有限公司</t>
  </si>
  <si>
    <t>齐商银行股份有限公司</t>
  </si>
  <si>
    <t>汉口银行股份有限公司</t>
  </si>
  <si>
    <t>石家庄市栾城农村信用合作联社</t>
  </si>
  <si>
    <t>0804</t>
  </si>
  <si>
    <t>0406</t>
  </si>
  <si>
    <t>0102</t>
  </si>
  <si>
    <t>0001</t>
  </si>
  <si>
    <t>0909</t>
  </si>
  <si>
    <t>0207</t>
  </si>
  <si>
    <t>1818</t>
  </si>
  <si>
    <t>3333</t>
  </si>
  <si>
    <t>9999</t>
  </si>
  <si>
    <t>0284</t>
  </si>
  <si>
    <t>6468</t>
  </si>
  <si>
    <t>0037</t>
  </si>
  <si>
    <t>0715</t>
  </si>
  <si>
    <t>2432</t>
  </si>
  <si>
    <t>1473</t>
  </si>
  <si>
    <t>6707</t>
  </si>
  <si>
    <t>6410</t>
  </si>
  <si>
    <t>6676</t>
  </si>
  <si>
    <t>0275</t>
  </si>
  <si>
    <t>2468</t>
  </si>
  <si>
    <t>8372</t>
  </si>
  <si>
    <t>0576</t>
  </si>
  <si>
    <t>7436</t>
  </si>
  <si>
    <t>7980</t>
  </si>
  <si>
    <t>8235</t>
  </si>
  <si>
    <t>7016</t>
  </si>
  <si>
    <t>9151</t>
  </si>
  <si>
    <t>3707</t>
  </si>
  <si>
    <t>7189</t>
  </si>
  <si>
    <t>0631</t>
  </si>
  <si>
    <t>0209</t>
  </si>
  <si>
    <t>7885</t>
  </si>
  <si>
    <t>1077</t>
  </si>
  <si>
    <t>6382</t>
  </si>
  <si>
    <t>5758</t>
  </si>
  <si>
    <t>0844</t>
  </si>
  <si>
    <t>4862</t>
  </si>
  <si>
    <t>8915</t>
  </si>
  <si>
    <t>0294</t>
  </si>
  <si>
    <t>0384</t>
  </si>
  <si>
    <t>8898</t>
  </si>
  <si>
    <t>5990</t>
  </si>
  <si>
    <t>7124</t>
  </si>
  <si>
    <t>3583</t>
  </si>
  <si>
    <t>6871</t>
  </si>
  <si>
    <t>4548</t>
  </si>
  <si>
    <t>1019</t>
  </si>
  <si>
    <t>4305</t>
  </si>
  <si>
    <t>8582</t>
  </si>
  <si>
    <t>8597</t>
  </si>
  <si>
    <t>2300</t>
  </si>
  <si>
    <t>1352</t>
  </si>
  <si>
    <t>1398</t>
  </si>
  <si>
    <t>4984</t>
  </si>
  <si>
    <t>9729</t>
  </si>
  <si>
    <t>6115</t>
  </si>
  <si>
    <t>0010</t>
  </si>
  <si>
    <t>0124</t>
  </si>
  <si>
    <t>3400</t>
  </si>
  <si>
    <t>4248</t>
  </si>
  <si>
    <t>9800</t>
  </si>
  <si>
    <t>7349</t>
  </si>
  <si>
    <t>9881</t>
  </si>
  <si>
    <t>8556</t>
  </si>
  <si>
    <t>2994</t>
  </si>
  <si>
    <t>9681</t>
  </si>
  <si>
    <t>9546</t>
  </si>
  <si>
    <t>3334</t>
  </si>
  <si>
    <t>8252</t>
  </si>
  <si>
    <t>0173</t>
  </si>
  <si>
    <t>0757</t>
  </si>
  <si>
    <t>0478</t>
  </si>
  <si>
    <t>3801</t>
  </si>
  <si>
    <t>0487</t>
  </si>
  <si>
    <t>1407</t>
  </si>
  <si>
    <t>7496</t>
  </si>
  <si>
    <t>0968</t>
  </si>
  <si>
    <t>7075</t>
  </si>
  <si>
    <t>0957</t>
  </si>
  <si>
    <t>6059</t>
  </si>
  <si>
    <t>8044</t>
  </si>
  <si>
    <t>1767</t>
  </si>
  <si>
    <t>4580</t>
  </si>
  <si>
    <t>3233</t>
  </si>
  <si>
    <t>3234</t>
  </si>
  <si>
    <t>7065</t>
  </si>
  <si>
    <t>0188</t>
  </si>
  <si>
    <t>4572</t>
  </si>
  <si>
    <t>0055</t>
  </si>
  <si>
    <t>8339</t>
  </si>
  <si>
    <t>0003</t>
  </si>
  <si>
    <t>8842</t>
  </si>
  <si>
    <t>6938</t>
  </si>
  <si>
    <t>0684</t>
  </si>
  <si>
    <t>3428</t>
  </si>
  <si>
    <t>7453</t>
  </si>
  <si>
    <t>0015</t>
  </si>
  <si>
    <t>2896</t>
  </si>
  <si>
    <t>0375</t>
  </si>
  <si>
    <t>0205</t>
  </si>
  <si>
    <t>0939</t>
  </si>
  <si>
    <t>0002</t>
  </si>
  <si>
    <t>7503</t>
  </si>
  <si>
    <t>7511</t>
  </si>
  <si>
    <t>7529</t>
  </si>
  <si>
    <t>7537</t>
  </si>
  <si>
    <t>7545</t>
  </si>
  <si>
    <t>7552</t>
  </si>
  <si>
    <t>1664</t>
  </si>
  <si>
    <t>8999</t>
  </si>
  <si>
    <t>2234</t>
  </si>
  <si>
    <t>0091</t>
  </si>
  <si>
    <t>7479</t>
  </si>
  <si>
    <t>2903</t>
  </si>
  <si>
    <t>6953</t>
  </si>
  <si>
    <t>2057</t>
  </si>
  <si>
    <t>8519</t>
  </si>
  <si>
    <t>0335</t>
  </si>
  <si>
    <t>5874</t>
  </si>
  <si>
    <t>8258</t>
  </si>
  <si>
    <t>2084</t>
  </si>
  <si>
    <t>4414</t>
  </si>
  <si>
    <t>0460</t>
  </si>
  <si>
    <t>0170</t>
  </si>
  <si>
    <t>0869</t>
  </si>
  <si>
    <t>8988</t>
  </si>
  <si>
    <t>3979</t>
  </si>
  <si>
    <t>0944</t>
  </si>
  <si>
    <t>3749</t>
  </si>
  <si>
    <t>1703</t>
  </si>
  <si>
    <t>6663</t>
  </si>
  <si>
    <t>2308</t>
  </si>
  <si>
    <t>7366</t>
  </si>
  <si>
    <t>858户</t>
  </si>
  <si>
    <t>6228</t>
  </si>
  <si>
    <t>6841</t>
  </si>
  <si>
    <t>6588</t>
  </si>
  <si>
    <t>0004</t>
  </si>
  <si>
    <t>6147</t>
  </si>
  <si>
    <t>0912</t>
  </si>
  <si>
    <t>9073</t>
  </si>
  <si>
    <t>0111</t>
  </si>
  <si>
    <t>7006</t>
  </si>
  <si>
    <t>7188</t>
  </si>
  <si>
    <t>3528</t>
  </si>
  <si>
    <t>5957</t>
  </si>
  <si>
    <t>9536</t>
  </si>
  <si>
    <t>8720</t>
  </si>
  <si>
    <t>8787</t>
  </si>
  <si>
    <t>9818</t>
  </si>
  <si>
    <t>0273</t>
  </si>
  <si>
    <t>8269</t>
  </si>
  <si>
    <t>8295</t>
  </si>
  <si>
    <t>0802</t>
  </si>
  <si>
    <t>8067</t>
  </si>
  <si>
    <t>1605</t>
  </si>
  <si>
    <t>7123</t>
  </si>
  <si>
    <t>3514</t>
  </si>
  <si>
    <t>7333</t>
  </si>
  <si>
    <t>9409</t>
  </si>
  <si>
    <t>0943</t>
  </si>
  <si>
    <t>8069</t>
  </si>
  <si>
    <t>5726</t>
  </si>
  <si>
    <t>6545</t>
  </si>
  <si>
    <t>0823</t>
  </si>
  <si>
    <t>7708</t>
  </si>
  <si>
    <t>0570</t>
  </si>
  <si>
    <t>0505</t>
  </si>
  <si>
    <t>0555</t>
  </si>
  <si>
    <t>0701</t>
  </si>
  <si>
    <t>7292</t>
  </si>
  <si>
    <t>5519</t>
  </si>
  <si>
    <t>5933</t>
  </si>
  <si>
    <t>6223</t>
  </si>
  <si>
    <t>8180</t>
  </si>
  <si>
    <t>1198</t>
  </si>
  <si>
    <t>0227</t>
  </si>
  <si>
    <t>5400</t>
  </si>
  <si>
    <t>9237</t>
  </si>
  <si>
    <t>3847</t>
  </si>
  <si>
    <t>0484</t>
  </si>
  <si>
    <t>0225</t>
  </si>
  <si>
    <t>3705</t>
  </si>
  <si>
    <t>6128</t>
  </si>
  <si>
    <t>2101</t>
  </si>
  <si>
    <t>8378</t>
  </si>
  <si>
    <t>1235</t>
  </si>
  <si>
    <t>9320</t>
  </si>
  <si>
    <t>0041</t>
  </si>
  <si>
    <t>3653</t>
  </si>
  <si>
    <t>6136</t>
  </si>
  <si>
    <t>0706</t>
  </si>
  <si>
    <t>8888</t>
  </si>
  <si>
    <t>1195</t>
  </si>
  <si>
    <t>6353</t>
  </si>
  <si>
    <t>6477</t>
  </si>
  <si>
    <t>1677</t>
  </si>
  <si>
    <t>4765</t>
  </si>
  <si>
    <t>3038</t>
  </si>
  <si>
    <t>4230</t>
  </si>
  <si>
    <t>9220</t>
  </si>
  <si>
    <t>0062</t>
  </si>
  <si>
    <t>7819</t>
  </si>
  <si>
    <t>8860</t>
  </si>
  <si>
    <t>1161</t>
  </si>
  <si>
    <t>0060</t>
  </si>
  <si>
    <t>1465</t>
  </si>
  <si>
    <t>5870</t>
  </si>
  <si>
    <t>7291</t>
  </si>
  <si>
    <t>2677</t>
  </si>
  <si>
    <t>1863</t>
  </si>
  <si>
    <t>0416</t>
  </si>
  <si>
    <t>8699</t>
  </si>
  <si>
    <t>7165</t>
  </si>
  <si>
    <t>3688</t>
  </si>
  <si>
    <t>7454</t>
  </si>
  <si>
    <t>5200</t>
  </si>
  <si>
    <t>7173</t>
  </si>
  <si>
    <t>2487</t>
  </si>
  <si>
    <t>8449</t>
  </si>
  <si>
    <t>8647</t>
  </si>
  <si>
    <t>9954</t>
  </si>
  <si>
    <t>6718</t>
  </si>
  <si>
    <t>4514</t>
  </si>
  <si>
    <t>3881</t>
  </si>
  <si>
    <t>3994</t>
  </si>
  <si>
    <t>5889</t>
  </si>
  <si>
    <t>0362</t>
  </si>
  <si>
    <t>9940</t>
  </si>
  <si>
    <t>2123</t>
  </si>
  <si>
    <t>2643</t>
  </si>
  <si>
    <t>0608</t>
  </si>
  <si>
    <t>3078</t>
  </si>
  <si>
    <t>5791</t>
  </si>
  <si>
    <t>1484</t>
  </si>
  <si>
    <t>1511</t>
  </si>
  <si>
    <t>2018</t>
  </si>
  <si>
    <t>5766</t>
  </si>
  <si>
    <t>4887</t>
  </si>
  <si>
    <t>0193</t>
  </si>
  <si>
    <t>0643</t>
  </si>
  <si>
    <t>0983</t>
  </si>
  <si>
    <t>0571</t>
  </si>
  <si>
    <t>1293</t>
  </si>
  <si>
    <t>8726</t>
  </si>
  <si>
    <t>0993</t>
  </si>
  <si>
    <t>6318</t>
  </si>
  <si>
    <t>7050</t>
  </si>
  <si>
    <t>5288</t>
  </si>
  <si>
    <t>0942</t>
  </si>
  <si>
    <t>1288</t>
  </si>
  <si>
    <t>7507</t>
  </si>
  <si>
    <t>0101</t>
  </si>
  <si>
    <t>0043</t>
  </si>
  <si>
    <t>6932</t>
  </si>
  <si>
    <t>9917</t>
  </si>
  <si>
    <t>0501</t>
  </si>
  <si>
    <t>2831</t>
  </si>
  <si>
    <t>0340</t>
  </si>
  <si>
    <t>8166</t>
  </si>
  <si>
    <t>9278</t>
  </si>
  <si>
    <t>5945</t>
  </si>
  <si>
    <t>6625</t>
  </si>
  <si>
    <t>8568</t>
  </si>
  <si>
    <t>流动性资产</t>
    <phoneticPr fontId="22" type="noConversion"/>
  </si>
  <si>
    <t>不动产类资产</t>
    <phoneticPr fontId="22" type="noConversion"/>
  </si>
  <si>
    <t>行标签</t>
  </si>
  <si>
    <t>泰康资产管理有限责任公司</t>
  </si>
  <si>
    <t>阳光资产管理股份有限公司</t>
  </si>
  <si>
    <t>(空白)</t>
  </si>
  <si>
    <t>总计</t>
  </si>
  <si>
    <t>交易对手</t>
    <phoneticPr fontId="22" type="noConversion"/>
  </si>
  <si>
    <t>交易金额</t>
    <phoneticPr fontId="22" type="noConversion"/>
  </si>
  <si>
    <t>权益类资产</t>
    <phoneticPr fontId="22" type="noConversion"/>
  </si>
  <si>
    <t>其他金融资产</t>
    <phoneticPr fontId="22" type="noConversion"/>
  </si>
  <si>
    <t>境内外资产</t>
    <phoneticPr fontId="22" type="noConversion"/>
  </si>
  <si>
    <t>境外资产</t>
    <phoneticPr fontId="22" type="noConversion"/>
  </si>
  <si>
    <t>总资产</t>
    <phoneticPr fontId="22" type="noConversion"/>
  </si>
  <si>
    <t>交易对手集中度阈值</t>
    <phoneticPr fontId="22" type="noConversion"/>
  </si>
  <si>
    <t>投资性房地产</t>
    <phoneticPr fontId="22" type="noConversion"/>
  </si>
  <si>
    <t>认可资产表分类</t>
  </si>
  <si>
    <t>认可资产表分类</t>
    <phoneticPr fontId="22" type="noConversion"/>
  </si>
  <si>
    <t>权益投资</t>
  </si>
  <si>
    <t>衍生金融资产</t>
  </si>
  <si>
    <t>流动性管理工具</t>
  </si>
  <si>
    <t>金融债券</t>
  </si>
  <si>
    <t>企业债券</t>
  </si>
  <si>
    <t>公司债券</t>
  </si>
  <si>
    <t>其他投资资产</t>
  </si>
  <si>
    <t>资产证券化产品</t>
  </si>
  <si>
    <t>保险资产管理产品</t>
  </si>
  <si>
    <t>信托计划</t>
  </si>
  <si>
    <t>商业银行理财产品</t>
  </si>
  <si>
    <t>基础设施投资</t>
  </si>
  <si>
    <t xml:space="preserve">库存现金     </t>
  </si>
  <si>
    <t>投资资产</t>
  </si>
  <si>
    <t>活期存款</t>
    <phoneticPr fontId="22" type="noConversion"/>
  </si>
  <si>
    <t>长股投</t>
    <phoneticPr fontId="22" type="noConversion"/>
  </si>
  <si>
    <t>国债</t>
    <phoneticPr fontId="22" type="noConversion"/>
  </si>
  <si>
    <t>债券基金</t>
    <phoneticPr fontId="22" type="noConversion"/>
  </si>
  <si>
    <t>对子公司的境外长股投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</si>
</sst>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 #,##0.00_ ;_ * \-#,##0.00_ ;_ * &quot;-&quot;??_ ;_ @_ "/>
    <numFmt numFmtId="176" formatCode="###,###,##0.00"/>
    <numFmt numFmtId="177" formatCode="#,##0.00_ "/>
    <numFmt numFmtId="178" formatCode="_([$€-2]* #,##0.00_);_([$€-2]* \(#,##0.00\);_([$€-2]* &quot;-&quot;??_)"/>
    <numFmt numFmtId="179" formatCode="0.00_ "/>
    <numFmt numFmtId="180" formatCode="_ * #,##0_ ;_ * \-#,##0_ ;_ * &quot;-&quot;??_ ;_ @_ "/>
    <numFmt numFmtId="181" formatCode="###,###,##0.0000"/>
    <numFmt numFmtId="182" formatCode="#,##0_ "/>
    <numFmt numFmtId="183" formatCode="0.00000000000"/>
    <numFmt numFmtId="184" formatCode="0.00_);[Red]\(0.00\)"/>
    <numFmt numFmtId="185" formatCode="#,##0.00_ ;[Red]\-#,##0.00\ "/>
    <numFmt numFmtId="186" formatCode="000000"/>
    <numFmt numFmtId="188" formatCode="#,##0.00##_ ;[Red]\-#,##0.00##\ "/>
    <numFmt numFmtId="191" formatCode="0.000000%"/>
    <numFmt numFmtId="192" formatCode="0.0000%"/>
  </numFmts>
  <fonts count="61">
    <font>
      <sz val="11"/>
      <color rgb="FF000000"/>
      <name val="等线"/>
      <charset val="134"/>
      <scheme val="minor"/>
    </font>
    <font>
      <b/>
      <sz val="12"/>
      <color rgb="FF000000"/>
      <name val="等线"/>
      <family val="3"/>
      <charset val="134"/>
    </font>
    <font>
      <sz val="11"/>
      <color rgb="FF000000"/>
      <name val="等线"/>
      <family val="3"/>
      <charset val="134"/>
    </font>
    <font>
      <b/>
      <sz val="18"/>
      <color rgb="FF000000"/>
      <name val="等线"/>
      <family val="3"/>
      <charset val="134"/>
    </font>
    <font>
      <b/>
      <sz val="11"/>
      <color rgb="FF000000"/>
      <name val="等线"/>
      <family val="3"/>
      <charset val="134"/>
    </font>
    <font>
      <sz val="10"/>
      <color rgb="FF000000"/>
      <name val="等线"/>
      <family val="3"/>
      <charset val="134"/>
    </font>
    <font>
      <u/>
      <sz val="11"/>
      <color rgb="FF0000FF"/>
      <name val="等线"/>
      <family val="3"/>
      <charset val="134"/>
      <scheme val="minor"/>
    </font>
    <font>
      <u/>
      <sz val="11"/>
      <color rgb="FF800080"/>
      <name val="等线"/>
      <family val="3"/>
      <charset val="134"/>
      <scheme val="minor"/>
    </font>
    <font>
      <sz val="10"/>
      <color theme="1"/>
      <name val="宋体"/>
      <family val="3"/>
      <charset val="134"/>
    </font>
    <font>
      <sz val="11"/>
      <color theme="1"/>
      <name val="等线"/>
      <family val="3"/>
      <charset val="134"/>
      <scheme val="minor"/>
    </font>
    <font>
      <sz val="10"/>
      <color theme="1"/>
      <name val="Arial"/>
      <family val="2"/>
    </font>
    <font>
      <sz val="11"/>
      <color rgb="FF000000"/>
      <name val="等线"/>
      <family val="3"/>
      <charset val="134"/>
      <scheme val="minor"/>
    </font>
    <font>
      <sz val="10"/>
      <color rgb="FF000000"/>
      <name val="等线"/>
      <family val="3"/>
      <charset val="134"/>
      <scheme val="minor"/>
    </font>
    <font>
      <sz val="11"/>
      <name val="等线"/>
      <family val="3"/>
      <charset val="134"/>
      <scheme val="minor"/>
    </font>
    <font>
      <sz val="11"/>
      <color rgb="FFFF0000"/>
      <name val="等线"/>
      <family val="3"/>
      <charset val="134"/>
      <scheme val="minor"/>
    </font>
    <font>
      <sz val="10"/>
      <color indexed="8"/>
      <name val="宋体"/>
      <family val="3"/>
      <charset val="134"/>
    </font>
    <font>
      <sz val="10"/>
      <name val="宋体"/>
      <family val="3"/>
      <charset val="134"/>
    </font>
    <font>
      <sz val="11"/>
      <name val="等线"/>
      <family val="3"/>
      <charset val="134"/>
      <scheme val="minor"/>
    </font>
    <font>
      <sz val="11"/>
      <color theme="1"/>
      <name val="等线"/>
      <family val="3"/>
      <charset val="134"/>
      <scheme val="minor"/>
    </font>
    <font>
      <sz val="10"/>
      <name val="Arial"/>
      <family val="2"/>
    </font>
    <font>
      <sz val="11"/>
      <color rgb="FF000000"/>
      <name val="宋体"/>
      <family val="3"/>
      <charset val="134"/>
    </font>
    <font>
      <sz val="10.5"/>
      <color theme="1"/>
      <name val="等线"/>
      <family val="3"/>
      <charset val="134"/>
      <scheme val="minor"/>
    </font>
    <font>
      <sz val="9"/>
      <name val="等线"/>
      <family val="3"/>
      <charset val="134"/>
      <scheme val="minor"/>
    </font>
    <font>
      <sz val="9"/>
      <name val="等线"/>
      <family val="2"/>
      <charset val="134"/>
      <scheme val="minor"/>
    </font>
    <font>
      <sz val="11"/>
      <name val="等线"/>
      <family val="2"/>
      <charset val="134"/>
      <scheme val="minor"/>
    </font>
    <font>
      <sz val="10.5"/>
      <name val="等线"/>
      <family val="3"/>
      <charset val="134"/>
      <scheme val="minor"/>
    </font>
    <font>
      <sz val="11"/>
      <color theme="1"/>
      <name val="等线"/>
      <family val="3"/>
      <charset val="134"/>
      <scheme val="minor"/>
    </font>
    <font>
      <sz val="11"/>
      <name val="等线"/>
      <family val="3"/>
      <charset val="134"/>
      <scheme val="minor"/>
    </font>
    <font>
      <sz val="10"/>
      <color rgb="FF000000"/>
      <name val="宋体"/>
      <family val="3"/>
      <charset val="134"/>
    </font>
    <font>
      <sz val="11"/>
      <color rgb="FF000000"/>
      <name val="等线"/>
      <family val="3"/>
      <charset val="134"/>
      <scheme val="minor"/>
    </font>
    <font>
      <sz val="11"/>
      <color rgb="FFFF0000"/>
      <name val="等线"/>
      <family val="3"/>
      <charset val="134"/>
    </font>
    <font>
      <sz val="10"/>
      <color rgb="FFFF0000"/>
      <name val="等线"/>
      <family val="3"/>
      <charset val="134"/>
    </font>
    <font>
      <sz val="11"/>
      <color rgb="FFFF0000"/>
      <name val="等线"/>
      <family val="3"/>
      <charset val="134"/>
      <scheme val="minor"/>
    </font>
    <font>
      <sz val="11"/>
      <color rgb="FF000000"/>
      <name val="宋体"/>
      <family val="3"/>
      <charset val="134"/>
    </font>
    <font>
      <sz val="11"/>
      <name val="宋体"/>
      <family val="3"/>
      <charset val="134"/>
    </font>
    <font>
      <sz val="11"/>
      <color indexed="8"/>
      <name val="宋体"/>
      <family val="3"/>
      <charset val="134"/>
    </font>
    <font>
      <sz val="10"/>
      <color theme="1"/>
      <name val="宋体"/>
      <family val="3"/>
      <charset val="134"/>
    </font>
    <font>
      <sz val="11"/>
      <color rgb="FF000000"/>
      <name val="等线"/>
      <family val="2"/>
      <scheme val="minor"/>
    </font>
    <font>
      <sz val="12"/>
      <color indexed="8"/>
      <name val="等线"/>
      <family val="3"/>
      <charset val="134"/>
      <scheme val="minor"/>
    </font>
    <font>
      <sz val="12"/>
      <color theme="1"/>
      <name val="等线"/>
      <family val="3"/>
      <charset val="134"/>
      <scheme val="minor"/>
    </font>
    <font>
      <sz val="11"/>
      <color rgb="FF000000"/>
      <name val="等线"/>
      <family val="2"/>
    </font>
    <font>
      <sz val="9"/>
      <name val="宋体"/>
      <family val="3"/>
      <charset val="134"/>
    </font>
    <font>
      <sz val="11"/>
      <color rgb="FF000000"/>
      <name val="等线"/>
      <family val="4"/>
      <charset val="134"/>
      <scheme val="minor"/>
    </font>
    <font>
      <sz val="9"/>
      <color theme="1"/>
      <name val="宋体"/>
      <family val="3"/>
      <charset val="134"/>
    </font>
    <font>
      <sz val="11"/>
      <color theme="1"/>
      <name val="等线"/>
      <family val="4"/>
      <charset val="134"/>
      <scheme val="minor"/>
    </font>
    <font>
      <sz val="11"/>
      <name val="等线"/>
      <family val="4"/>
      <charset val="134"/>
      <scheme val="minor"/>
    </font>
    <font>
      <sz val="10"/>
      <color theme="1"/>
      <name val="微软雅黑"/>
      <family val="2"/>
      <charset val="134"/>
    </font>
    <font>
      <sz val="11"/>
      <color rgb="FF000000"/>
      <name val="Simsun"/>
      <family val="3"/>
      <charset val="134"/>
    </font>
    <font>
      <sz val="11"/>
      <color rgb="FF303133"/>
      <name val="Arial"/>
      <family val="2"/>
    </font>
    <font>
      <sz val="10"/>
      <color rgb="FF000000"/>
      <name val="Arial"/>
      <family val="2"/>
    </font>
    <font>
      <sz val="12"/>
      <name val="宋体"/>
      <family val="3"/>
      <charset val="134"/>
    </font>
    <font>
      <sz val="11"/>
      <color rgb="FF006100"/>
      <name val="等线"/>
      <family val="2"/>
      <charset val="134"/>
      <scheme val="minor"/>
    </font>
    <font>
      <sz val="11"/>
      <color theme="1"/>
      <name val="等线"/>
      <family val="2"/>
      <charset val="134"/>
      <scheme val="minor"/>
    </font>
    <font>
      <b/>
      <sz val="12"/>
      <name val="等线"/>
      <family val="3"/>
      <charset val="134"/>
      <scheme val="minor"/>
    </font>
    <font>
      <sz val="10"/>
      <color theme="1"/>
      <name val="Microsoft YaHei Light"/>
      <family val="2"/>
    </font>
    <font>
      <sz val="10"/>
      <name val="Times New Roman"/>
      <family val="1"/>
    </font>
    <font>
      <sz val="11"/>
      <name val="Times New Roman"/>
      <family val="1"/>
    </font>
    <font>
      <sz val="11"/>
      <color indexed="8"/>
      <name val="等线"/>
      <family val="3"/>
      <charset val="134"/>
      <scheme val="minor"/>
    </font>
    <font>
      <sz val="10"/>
      <name val="等线"/>
      <family val="3"/>
      <charset val="134"/>
      <scheme val="minor"/>
    </font>
    <font>
      <sz val="10"/>
      <color theme="1"/>
      <name val="等线"/>
      <family val="3"/>
      <charset val="134"/>
      <scheme val="minor"/>
    </font>
    <font>
      <b/>
      <sz val="11"/>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rgb="FFF7CAAC"/>
        <bgColor indexed="64"/>
      </patternFill>
    </fill>
    <fill>
      <patternFill patternType="solid">
        <fgColor rgb="FFFFD965"/>
        <bgColor indexed="64"/>
      </patternFill>
    </fill>
    <fill>
      <patternFill patternType="solid">
        <fgColor rgb="FFFFFFFF"/>
        <bgColor indexed="64"/>
      </patternFill>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59999389629810485"/>
        <bgColor indexed="64"/>
      </patternFill>
    </fill>
  </fills>
  <borders count="26">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indexed="64"/>
      </left>
      <right style="thin">
        <color indexed="64"/>
      </right>
      <top style="thin">
        <color indexed="64"/>
      </top>
      <bottom style="thin">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thin">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auto="1"/>
      </left>
      <right style="thin">
        <color auto="1"/>
      </right>
      <top style="thin">
        <color auto="1"/>
      </top>
      <bottom/>
      <diagonal/>
    </border>
    <border>
      <left/>
      <right/>
      <top style="thin">
        <color auto="1"/>
      </top>
      <bottom/>
      <diagonal/>
    </border>
    <border>
      <left style="thin">
        <color auto="1"/>
      </left>
      <right/>
      <top style="thin">
        <color auto="1"/>
      </top>
      <bottom/>
      <diagonal/>
    </border>
  </borders>
  <cellStyleXfs count="12">
    <xf numFmtId="0" fontId="0" fillId="0" borderId="0">
      <alignment vertical="center"/>
    </xf>
    <xf numFmtId="43" fontId="11" fillId="0" borderId="0" applyFont="0" applyFill="0" applyBorder="0" applyAlignment="0" applyProtection="0">
      <alignment vertical="center"/>
    </xf>
    <xf numFmtId="0" fontId="6" fillId="0" borderId="0" applyNumberFormat="0" applyFill="0" applyBorder="0" applyAlignment="0" applyProtection="0">
      <alignment vertical="center"/>
    </xf>
    <xf numFmtId="9" fontId="18" fillId="0" borderId="0" applyFont="0" applyFill="0" applyBorder="0" applyAlignment="0" applyProtection="0">
      <alignment vertical="center"/>
    </xf>
    <xf numFmtId="178" fontId="20" fillId="0" borderId="0">
      <alignment vertical="center"/>
    </xf>
    <xf numFmtId="0" fontId="18" fillId="0" borderId="0">
      <alignment vertical="center"/>
    </xf>
    <xf numFmtId="0" fontId="19" fillId="0" borderId="0"/>
    <xf numFmtId="0" fontId="51" fillId="8" borderId="0" applyNumberFormat="0" applyBorder="0" applyAlignment="0" applyProtection="0">
      <alignment vertical="center"/>
    </xf>
    <xf numFmtId="0" fontId="52" fillId="0" borderId="0">
      <alignment vertical="center"/>
    </xf>
    <xf numFmtId="178" fontId="35" fillId="0" borderId="0">
      <alignment vertical="center"/>
    </xf>
    <xf numFmtId="43" fontId="9" fillId="0" borderId="0" applyFont="0" applyFill="0" applyBorder="0" applyAlignment="0" applyProtection="0">
      <alignment vertical="center"/>
    </xf>
    <xf numFmtId="43" fontId="35" fillId="0" borderId="0" applyFont="0" applyBorder="0" applyAlignment="0" applyProtection="0">
      <alignment vertical="center"/>
    </xf>
  </cellStyleXfs>
  <cellXfs count="360">
    <xf numFmtId="0" fontId="0" fillId="0" borderId="0" xfId="0" applyAlignment="1">
      <alignment vertical="center"/>
    </xf>
    <xf numFmtId="0" fontId="0" fillId="0" borderId="0" xfId="0">
      <alignment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0" xfId="0" applyFont="1">
      <alignment vertical="center"/>
    </xf>
    <xf numFmtId="0" fontId="2" fillId="3" borderId="0" xfId="0" applyFont="1" applyFill="1">
      <alignment vertical="center"/>
    </xf>
    <xf numFmtId="0" fontId="2" fillId="0" borderId="0" xfId="0" applyFont="1" applyAlignment="1">
      <alignment vertical="center" wrapText="1"/>
    </xf>
    <xf numFmtId="0" fontId="4" fillId="4" borderId="8" xfId="0" applyFont="1" applyFill="1" applyBorder="1">
      <alignment vertical="center"/>
    </xf>
    <xf numFmtId="0" fontId="2" fillId="0" borderId="3" xfId="0" applyFont="1" applyBorder="1">
      <alignment vertical="center"/>
    </xf>
    <xf numFmtId="0" fontId="4" fillId="5" borderId="8" xfId="0" applyFont="1" applyFill="1" applyBorder="1">
      <alignment vertical="center"/>
    </xf>
    <xf numFmtId="0" fontId="2" fillId="0" borderId="8" xfId="0" applyFont="1" applyBorder="1">
      <alignment vertical="center"/>
    </xf>
    <xf numFmtId="0" fontId="2" fillId="0" borderId="8" xfId="0" applyFont="1" applyBorder="1" applyAlignment="1">
      <alignment vertical="center" wrapText="1"/>
    </xf>
    <xf numFmtId="0" fontId="2" fillId="0" borderId="4" xfId="0" applyFont="1" applyBorder="1" applyAlignment="1">
      <alignment vertical="center" wrapText="1"/>
    </xf>
    <xf numFmtId="0" fontId="2" fillId="3" borderId="3" xfId="0" applyFont="1" applyFill="1" applyBorder="1">
      <alignment vertical="center"/>
    </xf>
    <xf numFmtId="0" fontId="2" fillId="3" borderId="8" xfId="0" applyFont="1" applyFill="1" applyBorder="1">
      <alignment vertical="center"/>
    </xf>
    <xf numFmtId="0" fontId="2" fillId="3" borderId="8" xfId="0" applyFont="1" applyFill="1" applyBorder="1" applyAlignment="1">
      <alignment vertical="center" wrapText="1"/>
    </xf>
    <xf numFmtId="0" fontId="2" fillId="3" borderId="4" xfId="0" applyFont="1" applyFill="1" applyBorder="1" applyAlignment="1">
      <alignment vertical="center" wrapText="1"/>
    </xf>
    <xf numFmtId="0" fontId="2" fillId="0" borderId="4" xfId="0" applyFont="1" applyBorder="1">
      <alignment vertical="center"/>
    </xf>
    <xf numFmtId="0" fontId="5" fillId="3" borderId="8" xfId="0" applyFont="1" applyFill="1" applyBorder="1">
      <alignment vertical="center"/>
    </xf>
    <xf numFmtId="0" fontId="2" fillId="3" borderId="4" xfId="0" applyFont="1" applyFill="1" applyBorder="1">
      <alignment vertical="center"/>
    </xf>
    <xf numFmtId="0" fontId="5" fillId="0" borderId="8" xfId="0" applyFont="1" applyBorder="1">
      <alignment vertical="center"/>
    </xf>
    <xf numFmtId="0" fontId="2" fillId="0" borderId="5" xfId="0" applyFont="1" applyBorder="1">
      <alignment vertical="center"/>
    </xf>
    <xf numFmtId="0" fontId="5" fillId="0" borderId="9" xfId="0" applyFont="1" applyBorder="1" applyAlignment="1">
      <alignment horizontal="justify" vertical="center"/>
    </xf>
    <xf numFmtId="0" fontId="2" fillId="0" borderId="9" xfId="0" applyFont="1" applyBorder="1">
      <alignment vertical="center"/>
    </xf>
    <xf numFmtId="0" fontId="2" fillId="0" borderId="9" xfId="0" applyFont="1" applyBorder="1" applyAlignment="1">
      <alignment vertical="center" wrapText="1"/>
    </xf>
    <xf numFmtId="0" fontId="2" fillId="0" borderId="6" xfId="0" applyFont="1" applyBorder="1" applyAlignment="1">
      <alignment vertical="center" wrapText="1"/>
    </xf>
    <xf numFmtId="0" fontId="30" fillId="0" borderId="3" xfId="0" applyFont="1" applyBorder="1">
      <alignment vertical="center"/>
    </xf>
    <xf numFmtId="0" fontId="31" fillId="0" borderId="8" xfId="0" applyFont="1" applyBorder="1">
      <alignment vertical="center"/>
    </xf>
    <xf numFmtId="0" fontId="30" fillId="0" borderId="8" xfId="0" applyFont="1" applyBorder="1">
      <alignment vertical="center"/>
    </xf>
    <xf numFmtId="0" fontId="30" fillId="0" borderId="8" xfId="0" applyFont="1" applyBorder="1" applyAlignment="1">
      <alignment vertical="center" wrapText="1"/>
    </xf>
    <xf numFmtId="0" fontId="30" fillId="0" borderId="4" xfId="0" applyFont="1" applyBorder="1">
      <alignment vertical="center"/>
    </xf>
    <xf numFmtId="0" fontId="32" fillId="0" borderId="0" xfId="0" applyFont="1">
      <alignment vertical="center"/>
    </xf>
    <xf numFmtId="0" fontId="11" fillId="0" borderId="0" xfId="0" applyFont="1">
      <alignment vertical="center"/>
    </xf>
    <xf numFmtId="181" fontId="0" fillId="0" borderId="0" xfId="0" applyNumberFormat="1">
      <alignment vertical="center"/>
    </xf>
    <xf numFmtId="0" fontId="11" fillId="7" borderId="0" xfId="0" applyFont="1" applyFill="1">
      <alignment vertical="center"/>
    </xf>
    <xf numFmtId="43" fontId="0" fillId="0" borderId="0" xfId="1" applyFont="1" applyAlignment="1">
      <alignment vertical="center"/>
    </xf>
    <xf numFmtId="0" fontId="0" fillId="0" borderId="0" xfId="0" applyAlignment="1">
      <alignment horizontal="left" vertical="center"/>
    </xf>
    <xf numFmtId="0" fontId="6" fillId="7" borderId="10" xfId="2" applyFont="1" applyFill="1" applyBorder="1" applyAlignment="1">
      <alignment vertical="center"/>
    </xf>
    <xf numFmtId="0" fontId="7" fillId="7" borderId="10" xfId="2" applyFont="1" applyFill="1" applyBorder="1" applyAlignment="1">
      <alignment vertical="center"/>
    </xf>
    <xf numFmtId="0" fontId="0" fillId="7" borderId="10" xfId="0" applyFont="1" applyFill="1" applyBorder="1" applyAlignment="1">
      <alignment vertical="center"/>
    </xf>
    <xf numFmtId="0" fontId="12" fillId="7" borderId="10" xfId="0" applyFont="1" applyFill="1" applyBorder="1" applyAlignment="1">
      <alignment vertical="center"/>
    </xf>
    <xf numFmtId="0" fontId="12" fillId="7" borderId="10" xfId="0" applyFont="1" applyFill="1" applyBorder="1" applyAlignment="1">
      <alignment horizontal="justify" vertical="center"/>
    </xf>
    <xf numFmtId="0" fontId="0" fillId="7" borderId="10" xfId="0" applyFill="1" applyBorder="1">
      <alignment vertical="center"/>
    </xf>
    <xf numFmtId="0" fontId="13" fillId="7" borderId="10" xfId="0" applyFont="1" applyFill="1" applyBorder="1">
      <alignment vertical="center"/>
    </xf>
    <xf numFmtId="183" fontId="0" fillId="7" borderId="10" xfId="0" applyNumberFormat="1" applyFill="1" applyBorder="1">
      <alignment vertical="center"/>
    </xf>
    <xf numFmtId="0" fontId="17" fillId="7" borderId="10" xfId="0" applyFont="1" applyFill="1" applyBorder="1">
      <alignment vertical="center"/>
    </xf>
    <xf numFmtId="0" fontId="24" fillId="7" borderId="10" xfId="0" applyFont="1" applyFill="1" applyBorder="1">
      <alignment vertical="center"/>
    </xf>
    <xf numFmtId="0" fontId="33" fillId="7" borderId="10" xfId="0" applyFont="1" applyFill="1" applyBorder="1">
      <alignment vertical="center"/>
    </xf>
    <xf numFmtId="43" fontId="0" fillId="0" borderId="10" xfId="1" applyFont="1" applyBorder="1" applyAlignment="1">
      <alignment vertical="center"/>
    </xf>
    <xf numFmtId="49" fontId="38" fillId="7" borderId="10" xfId="0" applyNumberFormat="1" applyFont="1" applyFill="1" applyBorder="1" applyAlignment="1">
      <alignment horizontal="left" vertical="top"/>
    </xf>
    <xf numFmtId="0" fontId="11" fillId="7" borderId="10" xfId="0" applyFont="1" applyFill="1" applyBorder="1">
      <alignment vertical="center"/>
    </xf>
    <xf numFmtId="177" fontId="39" fillId="7" borderId="10" xfId="0" applyNumberFormat="1" applyFont="1" applyFill="1" applyBorder="1" applyAlignment="1">
      <alignment horizontal="right" vertical="center"/>
    </xf>
    <xf numFmtId="177" fontId="39" fillId="7" borderId="10" xfId="0" applyNumberFormat="1" applyFont="1" applyFill="1" applyBorder="1" applyAlignment="1">
      <alignment horizontal="right"/>
    </xf>
    <xf numFmtId="181" fontId="11" fillId="7" borderId="10" xfId="0" applyNumberFormat="1" applyFont="1" applyFill="1" applyBorder="1">
      <alignment vertical="center"/>
    </xf>
    <xf numFmtId="0" fontId="9" fillId="7" borderId="10" xfId="0" applyFont="1" applyFill="1" applyBorder="1">
      <alignment vertical="center"/>
    </xf>
    <xf numFmtId="0" fontId="21" fillId="7" borderId="10" xfId="0" applyFont="1" applyFill="1" applyBorder="1">
      <alignment vertical="center"/>
    </xf>
    <xf numFmtId="0" fontId="12" fillId="7" borderId="10" xfId="0" applyFont="1" applyFill="1" applyBorder="1">
      <alignment vertical="center"/>
    </xf>
    <xf numFmtId="0" fontId="0" fillId="7" borderId="10" xfId="0" applyFont="1" applyFill="1" applyBorder="1">
      <alignment vertical="center"/>
    </xf>
    <xf numFmtId="0" fontId="0" fillId="7" borderId="10" xfId="0" applyFill="1" applyBorder="1" applyAlignment="1">
      <alignment vertical="center"/>
    </xf>
    <xf numFmtId="0" fontId="9" fillId="7" borderId="10" xfId="0" applyFont="1" applyFill="1" applyBorder="1" applyAlignment="1">
      <alignment vertical="center" wrapText="1"/>
    </xf>
    <xf numFmtId="0" fontId="10" fillId="7" borderId="10" xfId="0" applyFont="1" applyFill="1" applyBorder="1" applyAlignment="1">
      <alignment horizontal="center"/>
    </xf>
    <xf numFmtId="4" fontId="8" fillId="7" borderId="10" xfId="0" applyNumberFormat="1" applyFont="1" applyFill="1" applyBorder="1" applyAlignment="1">
      <alignment horizontal="right" vertical="center"/>
    </xf>
    <xf numFmtId="40" fontId="8" fillId="7" borderId="10" xfId="0" applyNumberFormat="1" applyFont="1" applyFill="1" applyBorder="1" applyAlignment="1">
      <alignment horizontal="right" vertical="center"/>
    </xf>
    <xf numFmtId="0" fontId="9" fillId="7" borderId="10" xfId="0" applyFont="1" applyFill="1" applyBorder="1" applyAlignment="1">
      <alignment horizontal="center" vertical="center"/>
    </xf>
    <xf numFmtId="0" fontId="9" fillId="7" borderId="10" xfId="0" applyFont="1" applyFill="1" applyBorder="1" applyAlignment="1">
      <alignment horizontal="left" vertical="center"/>
    </xf>
    <xf numFmtId="176" fontId="9" fillId="7" borderId="10" xfId="0" applyNumberFormat="1" applyFont="1" applyFill="1" applyBorder="1">
      <alignment vertical="center"/>
    </xf>
    <xf numFmtId="0" fontId="8" fillId="7" borderId="10" xfId="0" applyFont="1" applyFill="1" applyBorder="1" applyAlignment="1">
      <alignment horizontal="center"/>
    </xf>
    <xf numFmtId="181" fontId="9" fillId="7" borderId="10" xfId="0" applyNumberFormat="1" applyFont="1" applyFill="1" applyBorder="1">
      <alignment vertical="center"/>
    </xf>
    <xf numFmtId="49" fontId="8" fillId="7" borderId="10" xfId="0" applyNumberFormat="1" applyFont="1" applyFill="1" applyBorder="1" applyAlignment="1">
      <alignment horizontal="center" vertical="center"/>
    </xf>
    <xf numFmtId="0" fontId="26" fillId="7" borderId="10" xfId="0" applyFont="1" applyFill="1" applyBorder="1" applyAlignment="1">
      <alignment horizontal="left" vertical="center"/>
    </xf>
    <xf numFmtId="0" fontId="26" fillId="7" borderId="10" xfId="0" applyFont="1" applyFill="1" applyBorder="1" applyAlignment="1">
      <alignment vertical="center" wrapText="1"/>
    </xf>
    <xf numFmtId="186" fontId="26" fillId="7" borderId="10" xfId="0" applyNumberFormat="1" applyFont="1" applyFill="1" applyBorder="1">
      <alignment vertical="center"/>
    </xf>
    <xf numFmtId="0" fontId="9" fillId="7" borderId="10" xfId="0" applyFont="1" applyFill="1" applyBorder="1" applyAlignment="1">
      <alignment horizontal="center" vertical="center" wrapText="1"/>
    </xf>
    <xf numFmtId="180" fontId="9" fillId="7" borderId="10" xfId="1" applyNumberFormat="1" applyFont="1" applyFill="1" applyBorder="1" applyAlignment="1">
      <alignment horizontal="center" vertical="center"/>
    </xf>
    <xf numFmtId="43" fontId="10" fillId="7" borderId="10" xfId="1" applyFont="1" applyFill="1" applyBorder="1" applyAlignment="1">
      <alignment horizontal="center" vertical="center"/>
    </xf>
    <xf numFmtId="10" fontId="9" fillId="7" borderId="10" xfId="0" applyNumberFormat="1" applyFont="1" applyFill="1" applyBorder="1">
      <alignment vertical="center"/>
    </xf>
    <xf numFmtId="176" fontId="9" fillId="7" borderId="10" xfId="0" applyNumberFormat="1" applyFont="1" applyFill="1" applyBorder="1" applyAlignment="1">
      <alignment horizontal="center" vertical="center"/>
    </xf>
    <xf numFmtId="0" fontId="0" fillId="7" borderId="10" xfId="0" applyFill="1" applyBorder="1" applyAlignment="1">
      <alignment horizontal="center" vertical="center"/>
    </xf>
    <xf numFmtId="49" fontId="8" fillId="7" borderId="10" xfId="0" applyNumberFormat="1" applyFont="1" applyFill="1" applyBorder="1" applyAlignment="1">
      <alignment horizontal="left" vertical="center"/>
    </xf>
    <xf numFmtId="182" fontId="8" fillId="7" borderId="10" xfId="0" applyNumberFormat="1" applyFont="1" applyFill="1" applyBorder="1" applyAlignment="1">
      <alignment horizontal="right" vertical="center"/>
    </xf>
    <xf numFmtId="177" fontId="8" fillId="7" borderId="10" xfId="0" applyNumberFormat="1" applyFont="1" applyFill="1" applyBorder="1" applyAlignment="1">
      <alignment horizontal="right" vertical="center"/>
    </xf>
    <xf numFmtId="0" fontId="14" fillId="7" borderId="10" xfId="0" applyFont="1" applyFill="1" applyBorder="1">
      <alignment vertical="center"/>
    </xf>
    <xf numFmtId="49" fontId="21" fillId="7" borderId="10" xfId="0" applyNumberFormat="1" applyFont="1" applyFill="1" applyBorder="1">
      <alignment vertical="center"/>
    </xf>
    <xf numFmtId="0" fontId="21" fillId="7" borderId="10" xfId="0" applyFont="1" applyFill="1" applyBorder="1" applyAlignment="1">
      <alignment horizontal="justify" vertical="center"/>
    </xf>
    <xf numFmtId="0" fontId="0" fillId="7" borderId="10" xfId="0" applyFill="1" applyBorder="1" applyAlignment="1">
      <alignment vertical="center" wrapText="1"/>
    </xf>
    <xf numFmtId="49" fontId="15" fillId="7" borderId="10" xfId="0" applyNumberFormat="1" applyFont="1" applyFill="1" applyBorder="1" applyAlignment="1">
      <alignment horizontal="left" vertical="center"/>
    </xf>
    <xf numFmtId="182" fontId="15" fillId="7" borderId="10" xfId="0" applyNumberFormat="1" applyFont="1" applyFill="1" applyBorder="1" applyAlignment="1">
      <alignment horizontal="right" vertical="center"/>
    </xf>
    <xf numFmtId="183" fontId="0" fillId="7" borderId="10" xfId="1" applyNumberFormat="1" applyFont="1" applyFill="1" applyBorder="1">
      <alignment vertical="center"/>
    </xf>
    <xf numFmtId="49" fontId="16" fillId="7" borderId="10" xfId="0" applyNumberFormat="1" applyFont="1" applyFill="1" applyBorder="1" applyAlignment="1">
      <alignment horizontal="left" vertical="center"/>
    </xf>
    <xf numFmtId="182" fontId="16" fillId="7" borderId="10" xfId="0" applyNumberFormat="1" applyFont="1" applyFill="1" applyBorder="1" applyAlignment="1">
      <alignment horizontal="right" vertical="center"/>
    </xf>
    <xf numFmtId="183" fontId="17" fillId="7" borderId="10" xfId="1" applyNumberFormat="1" applyFont="1" applyFill="1" applyBorder="1">
      <alignment vertical="center"/>
    </xf>
    <xf numFmtId="0" fontId="25" fillId="7" borderId="10" xfId="0" applyFont="1" applyFill="1" applyBorder="1">
      <alignment vertical="center"/>
    </xf>
    <xf numFmtId="10" fontId="0" fillId="7" borderId="10" xfId="0" applyNumberFormat="1" applyFill="1" applyBorder="1">
      <alignment vertical="center"/>
    </xf>
    <xf numFmtId="184" fontId="0" fillId="7" borderId="10" xfId="1" applyNumberFormat="1" applyFont="1" applyFill="1" applyBorder="1">
      <alignment vertical="center"/>
    </xf>
    <xf numFmtId="9" fontId="0" fillId="7" borderId="10" xfId="3" applyFont="1" applyFill="1" applyBorder="1">
      <alignment vertical="center"/>
    </xf>
    <xf numFmtId="184" fontId="27" fillId="7" borderId="10" xfId="4" applyNumberFormat="1" applyFont="1" applyFill="1" applyBorder="1" applyAlignment="1">
      <alignment horizontal="right" vertical="center"/>
    </xf>
    <xf numFmtId="10" fontId="28" fillId="7" borderId="10" xfId="0" applyNumberFormat="1" applyFont="1" applyFill="1" applyBorder="1" applyAlignment="1">
      <alignment horizontal="right" vertical="center"/>
    </xf>
    <xf numFmtId="14" fontId="0" fillId="7" borderId="10" xfId="0" applyNumberFormat="1" applyFill="1" applyBorder="1" applyAlignment="1">
      <alignment vertical="center" wrapText="1"/>
    </xf>
    <xf numFmtId="0" fontId="29" fillId="7" borderId="10" xfId="0" applyFont="1" applyFill="1" applyBorder="1">
      <alignment vertical="center"/>
    </xf>
    <xf numFmtId="0" fontId="33" fillId="7" borderId="10" xfId="0" applyFont="1" applyFill="1" applyBorder="1" applyAlignment="1">
      <alignment horizontal="right"/>
    </xf>
    <xf numFmtId="4" fontId="34" fillId="7" borderId="10" xfId="0" applyNumberFormat="1" applyFont="1" applyFill="1" applyBorder="1" applyAlignment="1">
      <alignment horizontal="right" vertical="center"/>
    </xf>
    <xf numFmtId="185" fontId="35" fillId="7" borderId="10" xfId="0" applyNumberFormat="1" applyFont="1" applyFill="1" applyBorder="1" applyAlignment="1">
      <alignment horizontal="right" vertical="center"/>
    </xf>
    <xf numFmtId="4" fontId="0" fillId="7" borderId="10" xfId="0" applyNumberFormat="1" applyFill="1" applyBorder="1">
      <alignment vertical="center"/>
    </xf>
    <xf numFmtId="179" fontId="0" fillId="7" borderId="10" xfId="0" applyNumberFormat="1" applyFill="1" applyBorder="1">
      <alignment vertical="center"/>
    </xf>
    <xf numFmtId="186" fontId="0" fillId="7" borderId="10" xfId="0" applyNumberFormat="1" applyFill="1" applyBorder="1">
      <alignment vertical="center"/>
    </xf>
    <xf numFmtId="43" fontId="0" fillId="7" borderId="10" xfId="1" applyFont="1" applyFill="1" applyBorder="1" applyAlignment="1">
      <alignment vertical="center"/>
    </xf>
    <xf numFmtId="43" fontId="0" fillId="7" borderId="10" xfId="0" applyNumberFormat="1" applyFill="1" applyBorder="1">
      <alignment vertical="center"/>
    </xf>
    <xf numFmtId="49" fontId="11" fillId="7" borderId="10" xfId="0" applyNumberFormat="1" applyFont="1" applyFill="1" applyBorder="1">
      <alignment vertical="center"/>
    </xf>
    <xf numFmtId="181" fontId="0" fillId="7" borderId="10" xfId="0" applyNumberFormat="1" applyFill="1" applyBorder="1">
      <alignment vertical="center"/>
    </xf>
    <xf numFmtId="0" fontId="37" fillId="7" borderId="10" xfId="0" applyFont="1" applyFill="1" applyBorder="1">
      <alignment vertical="center"/>
    </xf>
    <xf numFmtId="177" fontId="0" fillId="7" borderId="10" xfId="0" applyNumberFormat="1" applyFill="1" applyBorder="1">
      <alignment vertical="center"/>
    </xf>
    <xf numFmtId="0" fontId="40" fillId="7" borderId="10" xfId="0" applyFont="1" applyFill="1" applyBorder="1">
      <alignment vertical="center"/>
    </xf>
    <xf numFmtId="43" fontId="40" fillId="7" borderId="10" xfId="1" applyFont="1" applyFill="1" applyBorder="1" applyAlignment="1" applyProtection="1">
      <alignment vertical="center"/>
    </xf>
    <xf numFmtId="0" fontId="40" fillId="7" borderId="10" xfId="0" applyFont="1" applyFill="1" applyBorder="1" applyAlignment="1">
      <alignment horizontal="center" vertical="center"/>
    </xf>
    <xf numFmtId="10" fontId="40" fillId="7" borderId="10" xfId="3" applyNumberFormat="1" applyFont="1" applyFill="1" applyBorder="1" applyAlignment="1" applyProtection="1">
      <alignment vertical="center"/>
    </xf>
    <xf numFmtId="14" fontId="40" fillId="7" borderId="10" xfId="0" applyNumberFormat="1" applyFont="1" applyFill="1" applyBorder="1">
      <alignment vertical="center"/>
    </xf>
    <xf numFmtId="10" fontId="0" fillId="7" borderId="10" xfId="3" applyNumberFormat="1" applyFont="1" applyFill="1" applyBorder="1" applyAlignment="1">
      <alignment vertical="center"/>
    </xf>
    <xf numFmtId="0" fontId="11" fillId="7" borderId="10" xfId="0" applyFont="1" applyFill="1" applyBorder="1" applyAlignment="1">
      <alignment vertical="top" wrapText="1"/>
    </xf>
    <xf numFmtId="3" fontId="0" fillId="7" borderId="10" xfId="0" applyNumberFormat="1" applyFill="1" applyBorder="1">
      <alignment vertical="center"/>
    </xf>
    <xf numFmtId="4" fontId="41" fillId="7" borderId="10" xfId="0" applyNumberFormat="1" applyFont="1" applyFill="1" applyBorder="1" applyAlignment="1">
      <alignment horizontal="right" vertical="center"/>
    </xf>
    <xf numFmtId="4" fontId="43" fillId="7" borderId="10" xfId="0" applyNumberFormat="1" applyFont="1" applyFill="1" applyBorder="1" applyAlignment="1">
      <alignment horizontal="right" vertical="center"/>
    </xf>
    <xf numFmtId="0" fontId="44" fillId="7" borderId="10" xfId="0" applyFont="1" applyFill="1" applyBorder="1">
      <alignment vertical="center"/>
    </xf>
    <xf numFmtId="0" fontId="41" fillId="7" borderId="10" xfId="0" applyFont="1" applyFill="1" applyBorder="1" applyAlignment="1">
      <alignment horizontal="left" vertical="center"/>
    </xf>
    <xf numFmtId="49" fontId="41" fillId="7" borderId="10" xfId="0" applyNumberFormat="1" applyFont="1" applyFill="1" applyBorder="1" applyAlignment="1">
      <alignment horizontal="left" vertical="center"/>
    </xf>
    <xf numFmtId="188" fontId="41" fillId="7" borderId="10" xfId="0" applyNumberFormat="1" applyFont="1" applyFill="1" applyBorder="1" applyAlignment="1">
      <alignment horizontal="right" vertical="center"/>
    </xf>
    <xf numFmtId="0" fontId="47" fillId="7" borderId="10" xfId="0" applyFont="1" applyFill="1" applyBorder="1">
      <alignment vertical="center"/>
    </xf>
    <xf numFmtId="182" fontId="46" fillId="7" borderId="10" xfId="5" applyNumberFormat="1" applyFont="1" applyFill="1" applyBorder="1">
      <alignment vertical="center"/>
    </xf>
    <xf numFmtId="191" fontId="0" fillId="7" borderId="10" xfId="0" applyNumberFormat="1" applyFill="1" applyBorder="1" applyAlignment="1">
      <alignment horizontal="center" vertical="center"/>
    </xf>
    <xf numFmtId="0" fontId="11" fillId="7" borderId="10" xfId="0" applyFont="1" applyFill="1" applyBorder="1" applyAlignment="1">
      <alignment vertical="center"/>
    </xf>
    <xf numFmtId="4" fontId="9" fillId="7" borderId="10" xfId="0" applyNumberFormat="1" applyFont="1" applyFill="1" applyBorder="1">
      <alignment vertical="center"/>
    </xf>
    <xf numFmtId="0" fontId="49" fillId="7" borderId="10" xfId="0" applyFont="1" applyFill="1" applyBorder="1" applyAlignment="1">
      <alignment horizontal="left"/>
    </xf>
    <xf numFmtId="0" fontId="49" fillId="7" borderId="10" xfId="0" applyFont="1" applyFill="1" applyBorder="1" applyAlignment="1"/>
    <xf numFmtId="192" fontId="0" fillId="7" borderId="10" xfId="3" applyNumberFormat="1" applyFont="1" applyFill="1" applyBorder="1" applyAlignment="1">
      <alignment vertical="center"/>
    </xf>
    <xf numFmtId="0" fontId="0" fillId="7" borderId="10" xfId="0" applyFont="1" applyFill="1" applyBorder="1" applyAlignment="1">
      <alignment horizontal="left" vertical="center"/>
    </xf>
    <xf numFmtId="0" fontId="0" fillId="0" borderId="10" xfId="0" applyBorder="1" applyAlignment="1">
      <alignment horizontal="left" vertical="center"/>
    </xf>
    <xf numFmtId="0" fontId="6" fillId="7" borderId="10" xfId="2" applyFont="1" applyFill="1" applyBorder="1" applyAlignment="1">
      <alignment horizontal="left" vertical="center"/>
    </xf>
    <xf numFmtId="0" fontId="9" fillId="7" borderId="10" xfId="0" applyFont="1" applyFill="1" applyBorder="1" applyAlignment="1">
      <alignment horizontal="left" vertical="center" wrapText="1"/>
    </xf>
    <xf numFmtId="0" fontId="0" fillId="7" borderId="10" xfId="0" applyFill="1" applyBorder="1" applyAlignment="1">
      <alignment horizontal="left" vertical="center"/>
    </xf>
    <xf numFmtId="0" fontId="11" fillId="7" borderId="10" xfId="0" applyFont="1" applyFill="1" applyBorder="1" applyAlignment="1">
      <alignment horizontal="left" vertical="center"/>
    </xf>
    <xf numFmtId="0" fontId="40" fillId="7" borderId="10" xfId="0" applyFont="1" applyFill="1" applyBorder="1" applyAlignment="1">
      <alignment horizontal="left" vertical="center"/>
    </xf>
    <xf numFmtId="14" fontId="0" fillId="7" borderId="10" xfId="0" applyNumberFormat="1" applyFill="1" applyBorder="1">
      <alignment vertical="center"/>
    </xf>
    <xf numFmtId="4" fontId="9" fillId="7" borderId="10" xfId="0" applyNumberFormat="1" applyFont="1" applyFill="1" applyBorder="1" applyAlignment="1">
      <alignment horizontal="right" vertical="center"/>
    </xf>
    <xf numFmtId="0" fontId="50" fillId="7" borderId="10" xfId="0" applyFont="1" applyFill="1" applyBorder="1" applyAlignment="1">
      <alignment horizontal="left"/>
    </xf>
    <xf numFmtId="49" fontId="36" fillId="7" borderId="10" xfId="0" applyNumberFormat="1" applyFont="1" applyFill="1" applyBorder="1" applyAlignment="1">
      <alignment horizontal="left" vertical="center"/>
    </xf>
    <xf numFmtId="0" fontId="26" fillId="7" borderId="10" xfId="0" applyFont="1" applyFill="1" applyBorder="1" applyAlignment="1">
      <alignment horizontal="left" vertical="center" wrapText="1"/>
    </xf>
    <xf numFmtId="0" fontId="29" fillId="7" borderId="10" xfId="0" applyFont="1" applyFill="1" applyBorder="1" applyAlignment="1">
      <alignment horizontal="left" vertical="center"/>
    </xf>
    <xf numFmtId="10" fontId="0" fillId="7" borderId="10" xfId="3" applyNumberFormat="1" applyFont="1" applyFill="1" applyBorder="1">
      <alignment vertical="center"/>
    </xf>
    <xf numFmtId="177" fontId="50" fillId="7" borderId="10" xfId="0" applyNumberFormat="1" applyFont="1" applyFill="1" applyBorder="1" applyAlignment="1">
      <alignment horizontal="left"/>
    </xf>
    <xf numFmtId="186" fontId="0" fillId="7" borderId="10" xfId="0" applyNumberFormat="1" applyFill="1" applyBorder="1" applyAlignment="1">
      <alignment horizontal="left" vertical="center"/>
    </xf>
    <xf numFmtId="179" fontId="11" fillId="7" borderId="10" xfId="0" applyNumberFormat="1" applyFont="1" applyFill="1" applyBorder="1">
      <alignment vertical="center"/>
    </xf>
    <xf numFmtId="14" fontId="0" fillId="7" borderId="10" xfId="0" applyNumberFormat="1" applyFill="1" applyBorder="1" applyAlignment="1">
      <alignment vertical="center"/>
    </xf>
    <xf numFmtId="49" fontId="8" fillId="7" borderId="10" xfId="6" applyNumberFormat="1" applyFont="1" applyFill="1" applyBorder="1" applyAlignment="1">
      <alignment horizontal="left" vertical="center"/>
    </xf>
    <xf numFmtId="0" fontId="0" fillId="7" borderId="10" xfId="0" applyFill="1" applyBorder="1" applyAlignment="1">
      <alignment horizontal="left" vertical="center" wrapText="1"/>
    </xf>
    <xf numFmtId="0" fontId="46" fillId="7" borderId="10" xfId="5" applyFont="1" applyFill="1" applyBorder="1" applyAlignment="1">
      <alignment horizontal="left" vertical="center" wrapText="1"/>
    </xf>
    <xf numFmtId="0" fontId="0" fillId="0" borderId="10" xfId="0" applyBorder="1">
      <alignment vertical="center"/>
    </xf>
    <xf numFmtId="0" fontId="11" fillId="0" borderId="10" xfId="0" applyFont="1" applyBorder="1">
      <alignment vertical="center"/>
    </xf>
    <xf numFmtId="49" fontId="11" fillId="0" borderId="10" xfId="0" applyNumberFormat="1" applyFont="1" applyBorder="1">
      <alignment vertical="center"/>
    </xf>
    <xf numFmtId="186" fontId="9" fillId="0" borderId="10" xfId="0" applyNumberFormat="1" applyFont="1" applyBorder="1">
      <alignment vertical="center"/>
    </xf>
    <xf numFmtId="43" fontId="0" fillId="0" borderId="10" xfId="0" applyNumberFormat="1" applyBorder="1">
      <alignment vertical="center"/>
    </xf>
    <xf numFmtId="186" fontId="0" fillId="0" borderId="10" xfId="0" applyNumberFormat="1" applyBorder="1">
      <alignment vertical="center"/>
    </xf>
    <xf numFmtId="49" fontId="45" fillId="0" borderId="10" xfId="0" applyNumberFormat="1" applyFont="1" applyBorder="1" applyAlignment="1">
      <alignment horizontal="left" vertical="center"/>
    </xf>
    <xf numFmtId="0" fontId="11" fillId="0" borderId="10" xfId="0" applyFont="1" applyBorder="1" applyAlignment="1">
      <alignment horizontal="left" vertical="center"/>
    </xf>
    <xf numFmtId="43" fontId="0" fillId="0" borderId="10" xfId="1" applyFont="1" applyBorder="1" applyAlignment="1">
      <alignment horizontal="left" vertical="center"/>
    </xf>
    <xf numFmtId="49" fontId="11" fillId="0" borderId="10" xfId="0" applyNumberFormat="1" applyFont="1" applyBorder="1" applyAlignment="1">
      <alignment horizontal="left" vertical="center"/>
    </xf>
    <xf numFmtId="186" fontId="9" fillId="0" borderId="10" xfId="0" applyNumberFormat="1" applyFont="1" applyBorder="1" applyAlignment="1">
      <alignment horizontal="left" vertical="center"/>
    </xf>
    <xf numFmtId="43" fontId="0" fillId="0" borderId="10" xfId="0" applyNumberFormat="1" applyBorder="1" applyAlignment="1">
      <alignment horizontal="left" vertical="center"/>
    </xf>
    <xf numFmtId="0" fontId="0" fillId="0" borderId="10" xfId="0" applyBorder="1" applyAlignment="1">
      <alignment horizontal="left"/>
    </xf>
    <xf numFmtId="43" fontId="13" fillId="0" borderId="10" xfId="0" applyNumberFormat="1" applyFont="1" applyBorder="1" applyAlignment="1">
      <alignment horizontal="left" vertical="center"/>
    </xf>
    <xf numFmtId="186" fontId="0" fillId="0" borderId="10" xfId="0" applyNumberFormat="1" applyBorder="1" applyAlignment="1">
      <alignment horizontal="left" vertical="center"/>
    </xf>
    <xf numFmtId="0" fontId="13" fillId="7" borderId="10" xfId="0" applyFont="1" applyFill="1" applyBorder="1" applyAlignment="1">
      <alignment horizontal="left" vertical="center"/>
    </xf>
    <xf numFmtId="186" fontId="13" fillId="0" borderId="10" xfId="0" applyNumberFormat="1" applyFont="1" applyBorder="1" applyAlignment="1">
      <alignment horizontal="left" vertical="center"/>
    </xf>
    <xf numFmtId="0" fontId="13" fillId="0" borderId="10" xfId="0" applyFont="1" applyBorder="1" applyAlignment="1">
      <alignment horizontal="left" vertical="center"/>
    </xf>
    <xf numFmtId="0" fontId="14" fillId="0" borderId="10" xfId="0" applyFont="1" applyBorder="1" applyAlignment="1">
      <alignment horizontal="left" vertical="center"/>
    </xf>
    <xf numFmtId="178" fontId="13" fillId="0" borderId="10" xfId="4" applyFont="1" applyBorder="1" applyAlignment="1">
      <alignment horizontal="left" vertical="center" wrapText="1"/>
    </xf>
    <xf numFmtId="2" fontId="0" fillId="0" borderId="10" xfId="0" applyNumberFormat="1" applyBorder="1" applyAlignment="1">
      <alignment horizontal="left" vertical="center"/>
    </xf>
    <xf numFmtId="0" fontId="42" fillId="0" borderId="10" xfId="0" applyFont="1" applyBorder="1" applyAlignment="1">
      <alignment horizontal="left" vertical="center"/>
    </xf>
    <xf numFmtId="43" fontId="13" fillId="0" borderId="10" xfId="1" applyFont="1" applyBorder="1" applyAlignment="1">
      <alignment horizontal="left" vertical="center"/>
    </xf>
    <xf numFmtId="43" fontId="43" fillId="0" borderId="10" xfId="1" applyFont="1" applyBorder="1" applyAlignment="1">
      <alignment horizontal="left" vertical="center"/>
    </xf>
    <xf numFmtId="0" fontId="0" fillId="7" borderId="10" xfId="0" applyFont="1" applyFill="1" applyBorder="1" applyAlignment="1">
      <alignment horizontal="right" vertical="center"/>
    </xf>
    <xf numFmtId="0" fontId="0" fillId="0" borderId="0" xfId="0" applyAlignment="1">
      <alignment horizontal="right" vertical="center"/>
    </xf>
    <xf numFmtId="0" fontId="17" fillId="7" borderId="10" xfId="0" applyFont="1" applyFill="1" applyBorder="1" applyAlignment="1">
      <alignment horizontal="left" vertical="center"/>
    </xf>
    <xf numFmtId="0" fontId="0" fillId="7" borderId="10" xfId="0" applyFill="1" applyBorder="1" applyAlignment="1">
      <alignment horizontal="left"/>
    </xf>
    <xf numFmtId="0" fontId="48" fillId="7" borderId="10" xfId="0" applyFont="1" applyFill="1" applyBorder="1" applyAlignment="1">
      <alignment horizontal="left" vertical="center"/>
    </xf>
    <xf numFmtId="0" fontId="9" fillId="7" borderId="11" xfId="0" applyFont="1" applyFill="1" applyBorder="1">
      <alignment vertical="center"/>
    </xf>
    <xf numFmtId="0" fontId="9" fillId="7" borderId="12" xfId="0" applyFont="1" applyFill="1" applyBorder="1">
      <alignment vertical="center"/>
    </xf>
    <xf numFmtId="0" fontId="0" fillId="7" borderId="11" xfId="0" applyFill="1" applyBorder="1">
      <alignment vertical="center"/>
    </xf>
    <xf numFmtId="0" fontId="0" fillId="7" borderId="12" xfId="0" applyFill="1" applyBorder="1">
      <alignment vertical="center"/>
    </xf>
    <xf numFmtId="10" fontId="0" fillId="0" borderId="0" xfId="3" applyNumberFormat="1" applyFont="1">
      <alignment vertical="center"/>
    </xf>
    <xf numFmtId="0" fontId="9" fillId="7" borderId="0" xfId="0" applyFont="1" applyFill="1">
      <alignment vertical="center"/>
    </xf>
    <xf numFmtId="43" fontId="9" fillId="7" borderId="0" xfId="1" applyFont="1" applyFill="1" applyAlignment="1">
      <alignment vertical="center"/>
    </xf>
    <xf numFmtId="0" fontId="9" fillId="7" borderId="0" xfId="0" applyFont="1" applyFill="1" applyAlignment="1">
      <alignment vertical="center"/>
    </xf>
    <xf numFmtId="181" fontId="0" fillId="7" borderId="0" xfId="0" applyNumberFormat="1" applyFill="1">
      <alignment vertical="center"/>
    </xf>
    <xf numFmtId="0" fontId="0" fillId="7" borderId="0" xfId="0" applyFill="1">
      <alignment vertical="center"/>
    </xf>
    <xf numFmtId="0" fontId="11" fillId="6" borderId="10" xfId="0" applyFont="1" applyFill="1" applyBorder="1" applyAlignment="1">
      <alignment horizontal="left" vertical="center"/>
    </xf>
    <xf numFmtId="0" fontId="13" fillId="6" borderId="10" xfId="0" applyFont="1" applyFill="1" applyBorder="1" applyAlignment="1">
      <alignment horizontal="left" vertical="center"/>
    </xf>
    <xf numFmtId="0" fontId="0" fillId="6" borderId="10" xfId="0" applyFill="1" applyBorder="1" applyAlignment="1">
      <alignment horizontal="left" vertical="center"/>
    </xf>
    <xf numFmtId="43" fontId="0" fillId="6" borderId="10" xfId="1" applyFont="1" applyFill="1" applyBorder="1" applyAlignment="1">
      <alignment horizontal="right" vertical="center"/>
    </xf>
    <xf numFmtId="0" fontId="0" fillId="6" borderId="0" xfId="0" applyFill="1" applyAlignment="1">
      <alignment horizontal="left" vertical="center"/>
    </xf>
    <xf numFmtId="0" fontId="0" fillId="6" borderId="10" xfId="0" applyFill="1" applyBorder="1" applyAlignment="1">
      <alignment horizontal="left"/>
    </xf>
    <xf numFmtId="0" fontId="0" fillId="6" borderId="10" xfId="1" applyNumberFormat="1" applyFont="1" applyFill="1" applyBorder="1" applyAlignment="1">
      <alignment horizontal="right" vertical="center"/>
    </xf>
    <xf numFmtId="49" fontId="11" fillId="6" borderId="10" xfId="0" applyNumberFormat="1" applyFont="1" applyFill="1" applyBorder="1" applyAlignment="1">
      <alignment horizontal="left" vertical="center"/>
    </xf>
    <xf numFmtId="49" fontId="45" fillId="6" borderId="10" xfId="0" applyNumberFormat="1" applyFont="1" applyFill="1" applyBorder="1" applyAlignment="1">
      <alignment horizontal="left" vertical="center"/>
    </xf>
    <xf numFmtId="0" fontId="42" fillId="6" borderId="10" xfId="0" applyFont="1" applyFill="1" applyBorder="1" applyAlignment="1">
      <alignment horizontal="left" vertical="center"/>
    </xf>
    <xf numFmtId="0" fontId="52" fillId="0" borderId="13" xfId="8" applyBorder="1">
      <alignment vertical="center"/>
    </xf>
    <xf numFmtId="0" fontId="52" fillId="0" borderId="0" xfId="8">
      <alignment vertical="center"/>
    </xf>
    <xf numFmtId="0" fontId="13" fillId="8" borderId="5" xfId="7" applyFont="1" applyBorder="1" applyAlignment="1">
      <alignment horizontal="center" vertical="center"/>
    </xf>
    <xf numFmtId="0" fontId="13" fillId="8" borderId="6" xfId="7" applyFont="1" applyBorder="1" applyAlignment="1">
      <alignment horizontal="center" vertical="center"/>
    </xf>
    <xf numFmtId="0" fontId="52" fillId="0" borderId="14" xfId="8" applyBorder="1">
      <alignment vertical="center"/>
    </xf>
    <xf numFmtId="0" fontId="52" fillId="9" borderId="15" xfId="8" applyFill="1" applyBorder="1">
      <alignment vertical="center"/>
    </xf>
    <xf numFmtId="0" fontId="52" fillId="9" borderId="16" xfId="8" applyFill="1" applyBorder="1">
      <alignment vertical="center"/>
    </xf>
    <xf numFmtId="0" fontId="52" fillId="9" borderId="11" xfId="8" applyFill="1" applyBorder="1">
      <alignment vertical="center"/>
    </xf>
    <xf numFmtId="0" fontId="52" fillId="9" borderId="17" xfId="8" applyFill="1" applyBorder="1">
      <alignment vertical="center"/>
    </xf>
    <xf numFmtId="0" fontId="52" fillId="9" borderId="5" xfId="8" applyFill="1" applyBorder="1">
      <alignment vertical="center"/>
    </xf>
    <xf numFmtId="0" fontId="52" fillId="9" borderId="19" xfId="8" applyFill="1" applyBorder="1">
      <alignment vertical="center"/>
    </xf>
    <xf numFmtId="0" fontId="52" fillId="10" borderId="11" xfId="8" applyFill="1" applyBorder="1">
      <alignment vertical="center"/>
    </xf>
    <xf numFmtId="0" fontId="52" fillId="10" borderId="17" xfId="8" applyFill="1" applyBorder="1">
      <alignment vertical="center"/>
    </xf>
    <xf numFmtId="0" fontId="52" fillId="10" borderId="5" xfId="8" applyFill="1" applyBorder="1">
      <alignment vertical="center"/>
    </xf>
    <xf numFmtId="0" fontId="52" fillId="10" borderId="19" xfId="8" applyFill="1" applyBorder="1">
      <alignment vertical="center"/>
    </xf>
    <xf numFmtId="0" fontId="0" fillId="9" borderId="11" xfId="0" applyFill="1" applyBorder="1">
      <alignment vertical="center"/>
    </xf>
    <xf numFmtId="0" fontId="0" fillId="9" borderId="12" xfId="0" applyFill="1" applyBorder="1">
      <alignment vertical="center"/>
    </xf>
    <xf numFmtId="0" fontId="0" fillId="9" borderId="5" xfId="0" applyFill="1" applyBorder="1">
      <alignment vertical="center"/>
    </xf>
    <xf numFmtId="0" fontId="0" fillId="9" borderId="6" xfId="0" applyFill="1" applyBorder="1">
      <alignment vertical="center"/>
    </xf>
    <xf numFmtId="0" fontId="54" fillId="0" borderId="10" xfId="0" applyFont="1" applyBorder="1">
      <alignment vertical="center"/>
    </xf>
    <xf numFmtId="14" fontId="54" fillId="0" borderId="10" xfId="0" applyNumberFormat="1" applyFont="1" applyBorder="1">
      <alignment vertical="center"/>
    </xf>
    <xf numFmtId="43" fontId="54" fillId="0" borderId="10" xfId="0" applyNumberFormat="1" applyFont="1" applyBorder="1">
      <alignment vertical="center"/>
    </xf>
    <xf numFmtId="0" fontId="54" fillId="0" borderId="10" xfId="0" applyFont="1" applyBorder="1" applyAlignment="1">
      <alignment horizontal="center" vertical="center"/>
    </xf>
    <xf numFmtId="10" fontId="54" fillId="0" borderId="10" xfId="3" applyNumberFormat="1" applyFont="1" applyFill="1" applyBorder="1">
      <alignment vertical="center"/>
    </xf>
    <xf numFmtId="181" fontId="54" fillId="0" borderId="10" xfId="0" applyNumberFormat="1" applyFont="1" applyBorder="1">
      <alignment vertical="center"/>
    </xf>
    <xf numFmtId="0" fontId="54" fillId="0" borderId="10" xfId="0" applyFont="1" applyBorder="1" applyAlignment="1">
      <alignment horizontal="left" vertical="center"/>
    </xf>
    <xf numFmtId="10" fontId="54" fillId="0" borderId="10" xfId="3" applyNumberFormat="1" applyFont="1" applyBorder="1">
      <alignment vertical="center"/>
    </xf>
    <xf numFmtId="14" fontId="54" fillId="0" borderId="10" xfId="0" applyNumberFormat="1" applyFont="1" applyBorder="1" applyAlignment="1">
      <alignment horizontal="center" vertical="center"/>
    </xf>
    <xf numFmtId="0" fontId="54" fillId="11" borderId="10" xfId="0" applyFont="1" applyFill="1" applyBorder="1">
      <alignment vertical="center"/>
    </xf>
    <xf numFmtId="9" fontId="54" fillId="0" borderId="10" xfId="0" applyNumberFormat="1" applyFont="1" applyBorder="1">
      <alignment vertical="center"/>
    </xf>
    <xf numFmtId="0" fontId="6" fillId="12" borderId="10" xfId="2" applyFont="1" applyFill="1" applyBorder="1" applyAlignment="1">
      <alignment vertical="center"/>
    </xf>
    <xf numFmtId="0" fontId="0" fillId="9" borderId="16" xfId="0" applyFill="1" applyBorder="1">
      <alignment vertical="center"/>
    </xf>
    <xf numFmtId="0" fontId="0" fillId="9" borderId="17" xfId="0" applyFill="1" applyBorder="1">
      <alignment vertical="center"/>
    </xf>
    <xf numFmtId="0" fontId="0" fillId="9" borderId="19" xfId="0" applyFill="1" applyBorder="1">
      <alignment vertical="center"/>
    </xf>
    <xf numFmtId="0" fontId="0" fillId="10" borderId="17" xfId="0" applyFill="1" applyBorder="1">
      <alignment vertical="center"/>
    </xf>
    <xf numFmtId="0" fontId="0" fillId="10" borderId="19" xfId="0" applyFill="1" applyBorder="1">
      <alignment vertical="center"/>
    </xf>
    <xf numFmtId="0" fontId="11" fillId="9" borderId="17" xfId="0" applyFont="1" applyFill="1" applyBorder="1">
      <alignment vertical="center"/>
    </xf>
    <xf numFmtId="0" fontId="11" fillId="0" borderId="0" xfId="0" applyFont="1" applyAlignment="1">
      <alignment horizontal="left" vertical="center"/>
    </xf>
    <xf numFmtId="0" fontId="11" fillId="0" borderId="0" xfId="0" applyFont="1" applyAlignment="1">
      <alignment vertical="center"/>
    </xf>
    <xf numFmtId="0" fontId="6" fillId="0" borderId="10" xfId="2" applyFont="1" applyFill="1" applyBorder="1" applyAlignment="1">
      <alignment vertical="center"/>
    </xf>
    <xf numFmtId="0" fontId="9" fillId="0" borderId="10" xfId="0" applyFont="1" applyFill="1" applyBorder="1">
      <alignment vertical="center"/>
    </xf>
    <xf numFmtId="0" fontId="9" fillId="0" borderId="10" xfId="0" applyFont="1" applyFill="1" applyBorder="1" applyAlignment="1">
      <alignment vertical="center" wrapText="1"/>
    </xf>
    <xf numFmtId="0" fontId="9" fillId="0" borderId="10" xfId="0" applyFont="1" applyFill="1" applyBorder="1" applyAlignment="1">
      <alignment horizontal="left" vertical="center"/>
    </xf>
    <xf numFmtId="0" fontId="9" fillId="0" borderId="10" xfId="0" applyFont="1" applyFill="1" applyBorder="1" applyAlignment="1">
      <alignment horizontal="left" vertical="center" wrapText="1"/>
    </xf>
    <xf numFmtId="0" fontId="9" fillId="0" borderId="10" xfId="0" applyFont="1" applyFill="1" applyBorder="1" applyAlignment="1">
      <alignment vertical="center"/>
    </xf>
    <xf numFmtId="0" fontId="9" fillId="0" borderId="10" xfId="0" applyFont="1" applyFill="1" applyBorder="1" applyAlignment="1">
      <alignment horizontal="center" vertical="center"/>
    </xf>
    <xf numFmtId="0" fontId="9" fillId="0" borderId="10" xfId="0" applyFont="1" applyFill="1" applyBorder="1" applyAlignment="1">
      <alignment horizontal="center" vertical="center" wrapText="1"/>
    </xf>
    <xf numFmtId="0" fontId="0" fillId="0" borderId="10" xfId="0" applyFill="1" applyBorder="1" applyAlignment="1">
      <alignment vertical="center"/>
    </xf>
    <xf numFmtId="0" fontId="0" fillId="0" borderId="10" xfId="0" applyFill="1" applyBorder="1" applyAlignment="1">
      <alignment vertical="center" wrapText="1"/>
    </xf>
    <xf numFmtId="0" fontId="0" fillId="0" borderId="10" xfId="0" applyFill="1" applyBorder="1">
      <alignment vertical="center"/>
    </xf>
    <xf numFmtId="0" fontId="17" fillId="0" borderId="10" xfId="0" applyFont="1" applyFill="1" applyBorder="1">
      <alignment vertical="center"/>
    </xf>
    <xf numFmtId="0" fontId="17" fillId="0" borderId="10" xfId="0" applyFont="1" applyFill="1" applyBorder="1" applyAlignment="1">
      <alignment vertical="center" wrapText="1"/>
    </xf>
    <xf numFmtId="0" fontId="0" fillId="0" borderId="10" xfId="0" applyFill="1" applyBorder="1" applyAlignment="1">
      <alignment horizontal="left" vertical="center"/>
    </xf>
    <xf numFmtId="0" fontId="11" fillId="0" borderId="10" xfId="0" applyFont="1" applyFill="1" applyBorder="1" applyAlignment="1">
      <alignment vertical="center"/>
    </xf>
    <xf numFmtId="0" fontId="11" fillId="0" borderId="10" xfId="0" applyFont="1" applyFill="1" applyBorder="1">
      <alignment vertical="center"/>
    </xf>
    <xf numFmtId="0" fontId="11" fillId="0" borderId="10" xfId="0" applyFont="1" applyFill="1" applyBorder="1" applyAlignment="1">
      <alignment horizontal="left" vertical="center"/>
    </xf>
    <xf numFmtId="0" fontId="40" fillId="0" borderId="10" xfId="0" applyFont="1" applyFill="1" applyBorder="1">
      <alignment vertical="center"/>
    </xf>
    <xf numFmtId="0" fontId="40" fillId="0" borderId="10" xfId="0" applyFont="1" applyFill="1" applyBorder="1" applyAlignment="1">
      <alignment horizontal="left" vertical="center"/>
    </xf>
    <xf numFmtId="0" fontId="40" fillId="0" borderId="10" xfId="0" applyFont="1" applyFill="1" applyBorder="1" applyAlignment="1">
      <alignment vertical="center"/>
    </xf>
    <xf numFmtId="0" fontId="13" fillId="0" borderId="10" xfId="0" applyFont="1" applyFill="1" applyBorder="1" applyAlignment="1">
      <alignment vertical="center"/>
    </xf>
    <xf numFmtId="0" fontId="50" fillId="0" borderId="10" xfId="0" applyFont="1" applyFill="1" applyBorder="1" applyAlignment="1">
      <alignment horizontal="left"/>
    </xf>
    <xf numFmtId="0" fontId="50" fillId="0" borderId="10" xfId="0" applyFont="1" applyFill="1" applyBorder="1" applyAlignment="1"/>
    <xf numFmtId="0" fontId="9" fillId="0" borderId="0" xfId="0" applyFont="1" applyFill="1">
      <alignment vertical="center"/>
    </xf>
    <xf numFmtId="0" fontId="0" fillId="0" borderId="0" xfId="0" applyFill="1">
      <alignment vertical="center"/>
    </xf>
    <xf numFmtId="0" fontId="11" fillId="0" borderId="0" xfId="0" applyFont="1" applyFill="1">
      <alignment vertical="center"/>
    </xf>
    <xf numFmtId="0" fontId="13" fillId="0" borderId="10" xfId="0" applyFont="1" applyFill="1" applyBorder="1" applyAlignment="1">
      <alignment horizontal="left" vertical="center"/>
    </xf>
    <xf numFmtId="0" fontId="54" fillId="0" borderId="10" xfId="0" applyFont="1" applyFill="1" applyBorder="1">
      <alignment vertical="center"/>
    </xf>
    <xf numFmtId="0" fontId="54" fillId="0" borderId="10" xfId="0" applyFont="1" applyFill="1" applyBorder="1" applyAlignment="1">
      <alignment horizontal="left" vertical="center"/>
    </xf>
    <xf numFmtId="0" fontId="11" fillId="0" borderId="0" xfId="0" applyFont="1" applyFill="1" applyAlignment="1">
      <alignment vertical="center"/>
    </xf>
    <xf numFmtId="0" fontId="52" fillId="0" borderId="11" xfId="8" applyFill="1" applyBorder="1">
      <alignment vertical="center"/>
    </xf>
    <xf numFmtId="0" fontId="52" fillId="0" borderId="17" xfId="8" applyFill="1" applyBorder="1">
      <alignment vertical="center"/>
    </xf>
    <xf numFmtId="0" fontId="0" fillId="0" borderId="0" xfId="0" applyFill="1" applyAlignment="1">
      <alignment vertical="center"/>
    </xf>
    <xf numFmtId="178" fontId="57" fillId="0" borderId="24" xfId="0" applyNumberFormat="1" applyFont="1" applyBorder="1">
      <alignment vertical="center"/>
    </xf>
    <xf numFmtId="0" fontId="0" fillId="0" borderId="0" xfId="0" applyFill="1" applyBorder="1">
      <alignment vertical="center"/>
    </xf>
    <xf numFmtId="0" fontId="54" fillId="0" borderId="0" xfId="0" applyFont="1" applyFill="1" applyBorder="1">
      <alignment vertical="center"/>
    </xf>
    <xf numFmtId="0" fontId="54" fillId="0" borderId="0" xfId="0" applyFont="1" applyBorder="1">
      <alignment vertical="center"/>
    </xf>
    <xf numFmtId="0" fontId="54" fillId="0" borderId="0" xfId="0" applyFont="1" applyBorder="1" applyAlignment="1">
      <alignment horizontal="center" vertical="center"/>
    </xf>
    <xf numFmtId="9" fontId="54" fillId="0" borderId="0" xfId="0" applyNumberFormat="1" applyFont="1" applyBorder="1">
      <alignment vertical="center"/>
    </xf>
    <xf numFmtId="0" fontId="54" fillId="0" borderId="0" xfId="0" applyFont="1" applyBorder="1" applyAlignment="1">
      <alignment horizontal="left" vertical="center"/>
    </xf>
    <xf numFmtId="178" fontId="58" fillId="0" borderId="25" xfId="4" applyFont="1" applyBorder="1">
      <alignment vertical="center"/>
    </xf>
    <xf numFmtId="178" fontId="58" fillId="0" borderId="17" xfId="4" applyFont="1" applyBorder="1" applyAlignment="1">
      <alignment horizontal="left" vertical="center"/>
    </xf>
    <xf numFmtId="178" fontId="58" fillId="0" borderId="10" xfId="4" applyFont="1" applyBorder="1" applyAlignment="1">
      <alignment horizontal="left" vertical="center"/>
    </xf>
    <xf numFmtId="178" fontId="58" fillId="0" borderId="25" xfId="4" applyFont="1" applyBorder="1" applyAlignment="1">
      <alignment horizontal="left" vertical="center"/>
    </xf>
    <xf numFmtId="14" fontId="58" fillId="0" borderId="25" xfId="4" applyNumberFormat="1" applyFont="1" applyBorder="1" applyAlignment="1">
      <alignment horizontal="right" vertical="center"/>
    </xf>
    <xf numFmtId="14" fontId="58" fillId="0" borderId="23" xfId="4" applyNumberFormat="1" applyFont="1" applyBorder="1" applyAlignment="1">
      <alignment horizontal="right" vertical="center" wrapText="1"/>
    </xf>
    <xf numFmtId="0" fontId="59" fillId="0" borderId="0" xfId="0" applyFont="1">
      <alignment vertical="center"/>
    </xf>
    <xf numFmtId="43" fontId="59" fillId="0" borderId="0" xfId="10" applyFont="1" applyFill="1">
      <alignment vertical="center"/>
    </xf>
    <xf numFmtId="10" fontId="0" fillId="0" borderId="0" xfId="3" applyNumberFormat="1" applyFont="1" applyAlignment="1">
      <alignment vertical="center"/>
    </xf>
    <xf numFmtId="0" fontId="53" fillId="8" borderId="1" xfId="7" applyFont="1" applyBorder="1" applyAlignment="1">
      <alignment horizontal="center" vertical="center"/>
    </xf>
    <xf numFmtId="0" fontId="53" fillId="8" borderId="2" xfId="7" applyFont="1" applyBorder="1" applyAlignment="1">
      <alignment horizontal="center" vertical="center"/>
    </xf>
    <xf numFmtId="0" fontId="52" fillId="0" borderId="13" xfId="8" applyBorder="1" applyAlignment="1">
      <alignment horizontal="center" vertical="center" wrapText="1"/>
    </xf>
    <xf numFmtId="0" fontId="52" fillId="0" borderId="18" xfId="8" applyBorder="1" applyAlignment="1">
      <alignment horizontal="center" vertical="center" wrapText="1"/>
    </xf>
    <xf numFmtId="0" fontId="52" fillId="0" borderId="20" xfId="8" applyBorder="1" applyAlignment="1">
      <alignment horizontal="center" vertical="center" wrapText="1"/>
    </xf>
    <xf numFmtId="0" fontId="52" fillId="0" borderId="21" xfId="8" applyBorder="1" applyAlignment="1">
      <alignment horizontal="center" vertical="center" wrapText="1"/>
    </xf>
    <xf numFmtId="0" fontId="52" fillId="0" borderId="22" xfId="8" applyBorder="1" applyAlignment="1">
      <alignment horizontal="center" vertical="center"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2" xfId="0" applyFont="1" applyFill="1" applyBorder="1" applyAlignment="1">
      <alignment horizontal="center" vertical="center"/>
    </xf>
    <xf numFmtId="0" fontId="0" fillId="0" borderId="0" xfId="0" pivotButton="1" applyAlignment="1">
      <alignment vertical="center"/>
    </xf>
    <xf numFmtId="184" fontId="6" fillId="7" borderId="10" xfId="2" applyNumberFormat="1" applyFont="1" applyFill="1" applyBorder="1" applyAlignment="1">
      <alignment vertical="center"/>
    </xf>
    <xf numFmtId="184" fontId="8" fillId="7" borderId="10" xfId="0" applyNumberFormat="1" applyFont="1" applyFill="1" applyBorder="1" applyAlignment="1">
      <alignment horizontal="right" vertical="center"/>
    </xf>
    <xf numFmtId="184" fontId="9" fillId="7" borderId="10" xfId="1" applyNumberFormat="1" applyFont="1" applyFill="1" applyBorder="1" applyAlignment="1">
      <alignment horizontal="center" vertical="center"/>
    </xf>
    <xf numFmtId="184" fontId="0" fillId="7" borderId="10" xfId="0" applyNumberFormat="1" applyFill="1" applyBorder="1">
      <alignment vertical="center"/>
    </xf>
    <xf numFmtId="184" fontId="17" fillId="7" borderId="10" xfId="0" applyNumberFormat="1" applyFont="1" applyFill="1" applyBorder="1">
      <alignment vertical="center"/>
    </xf>
    <xf numFmtId="184" fontId="0" fillId="7" borderId="10" xfId="0" applyNumberFormat="1" applyFill="1" applyBorder="1" applyAlignment="1">
      <alignment vertical="center" wrapText="1"/>
    </xf>
    <xf numFmtId="184" fontId="33" fillId="7" borderId="10" xfId="0" applyNumberFormat="1" applyFont="1" applyFill="1" applyBorder="1" applyAlignment="1">
      <alignment horizontal="right"/>
    </xf>
    <xf numFmtId="184" fontId="34" fillId="7" borderId="10" xfId="0" applyNumberFormat="1" applyFont="1" applyFill="1" applyBorder="1" applyAlignment="1">
      <alignment horizontal="right" vertical="center"/>
    </xf>
    <xf numFmtId="184" fontId="29" fillId="7" borderId="10" xfId="0" applyNumberFormat="1" applyFont="1" applyFill="1" applyBorder="1">
      <alignment vertical="center"/>
    </xf>
    <xf numFmtId="184" fontId="11" fillId="0" borderId="10" xfId="0" applyNumberFormat="1" applyFont="1" applyBorder="1">
      <alignment vertical="center"/>
    </xf>
    <xf numFmtId="184" fontId="0" fillId="0" borderId="10" xfId="0" applyNumberFormat="1" applyBorder="1">
      <alignment vertical="center"/>
    </xf>
    <xf numFmtId="184" fontId="0" fillId="7" borderId="10" xfId="1" applyNumberFormat="1" applyFont="1" applyFill="1" applyBorder="1" applyAlignment="1">
      <alignment vertical="center"/>
    </xf>
    <xf numFmtId="184" fontId="39" fillId="7" borderId="10" xfId="0" applyNumberFormat="1" applyFont="1" applyFill="1" applyBorder="1" applyAlignment="1">
      <alignment horizontal="right"/>
    </xf>
    <xf numFmtId="184" fontId="39" fillId="7" borderId="10" xfId="0" applyNumberFormat="1" applyFont="1" applyFill="1" applyBorder="1" applyAlignment="1">
      <alignment horizontal="right" vertical="center"/>
    </xf>
    <xf numFmtId="184" fontId="11" fillId="7" borderId="10" xfId="1" applyNumberFormat="1" applyFont="1" applyFill="1" applyBorder="1" applyAlignment="1">
      <alignment vertical="center"/>
    </xf>
    <xf numFmtId="184" fontId="40" fillId="7" borderId="10" xfId="1" applyNumberFormat="1" applyFont="1" applyFill="1" applyBorder="1" applyAlignment="1" applyProtection="1">
      <alignment vertical="center"/>
    </xf>
    <xf numFmtId="184" fontId="41" fillId="7" borderId="10" xfId="0" applyNumberFormat="1" applyFont="1" applyFill="1" applyBorder="1" applyAlignment="1">
      <alignment horizontal="right" vertical="center"/>
    </xf>
    <xf numFmtId="184" fontId="43" fillId="7" borderId="10" xfId="0" applyNumberFormat="1" applyFont="1" applyFill="1" applyBorder="1" applyAlignment="1">
      <alignment horizontal="right" vertical="center"/>
    </xf>
    <xf numFmtId="184" fontId="46" fillId="7" borderId="10" xfId="5" applyNumberFormat="1" applyFont="1" applyFill="1" applyBorder="1">
      <alignment vertical="center"/>
    </xf>
    <xf numFmtId="184" fontId="9" fillId="7" borderId="10" xfId="0" applyNumberFormat="1" applyFont="1" applyFill="1" applyBorder="1">
      <alignment vertical="center"/>
    </xf>
    <xf numFmtId="184" fontId="0" fillId="0" borderId="10" xfId="1" applyNumberFormat="1" applyFont="1" applyBorder="1" applyAlignment="1">
      <alignment vertical="center"/>
    </xf>
    <xf numFmtId="184" fontId="50" fillId="7" borderId="10" xfId="0" applyNumberFormat="1" applyFont="1" applyFill="1" applyBorder="1" applyAlignment="1">
      <alignment horizontal="left"/>
    </xf>
    <xf numFmtId="184" fontId="9" fillId="7" borderId="0" xfId="1" applyNumberFormat="1" applyFont="1" applyFill="1" applyAlignment="1">
      <alignment vertical="center"/>
    </xf>
    <xf numFmtId="184" fontId="0" fillId="0" borderId="0" xfId="1" applyNumberFormat="1" applyFont="1" applyAlignment="1">
      <alignment vertical="center"/>
    </xf>
    <xf numFmtId="184" fontId="14" fillId="6" borderId="10" xfId="1" applyNumberFormat="1" applyFont="1" applyFill="1" applyBorder="1" applyAlignment="1">
      <alignment horizontal="right" vertical="center"/>
    </xf>
    <xf numFmtId="184" fontId="54" fillId="0" borderId="10" xfId="0" applyNumberFormat="1" applyFont="1" applyBorder="1">
      <alignment vertical="center"/>
    </xf>
    <xf numFmtId="184" fontId="58" fillId="0" borderId="25" xfId="4" applyNumberFormat="1" applyFont="1" applyBorder="1" applyAlignment="1">
      <alignment horizontal="right" vertical="center" wrapText="1"/>
    </xf>
    <xf numFmtId="184" fontId="55" fillId="0" borderId="10" xfId="6" applyNumberFormat="1" applyFont="1" applyBorder="1" applyAlignment="1">
      <alignment vertical="center"/>
    </xf>
    <xf numFmtId="184" fontId="56" fillId="0" borderId="10" xfId="8" applyNumberFormat="1" applyFont="1" applyBorder="1">
      <alignment vertical="center"/>
    </xf>
    <xf numFmtId="184" fontId="0" fillId="0" borderId="0" xfId="0" applyNumberFormat="1" applyAlignment="1">
      <alignment vertical="center"/>
    </xf>
    <xf numFmtId="184" fontId="57" fillId="0" borderId="23" xfId="0" applyNumberFormat="1" applyFont="1" applyBorder="1" applyAlignment="1">
      <alignment horizontal="right" vertical="center"/>
    </xf>
    <xf numFmtId="184" fontId="7" fillId="7" borderId="10" xfId="2" applyNumberFormat="1" applyFont="1" applyFill="1" applyBorder="1" applyAlignment="1">
      <alignment vertical="center"/>
    </xf>
    <xf numFmtId="184" fontId="33" fillId="7" borderId="10" xfId="0" applyNumberFormat="1" applyFont="1" applyFill="1" applyBorder="1">
      <alignment vertical="center"/>
    </xf>
    <xf numFmtId="184" fontId="11" fillId="7" borderId="10" xfId="0" applyNumberFormat="1" applyFont="1" applyFill="1" applyBorder="1">
      <alignment vertical="center"/>
    </xf>
    <xf numFmtId="184" fontId="40" fillId="7" borderId="10" xfId="0" applyNumberFormat="1" applyFont="1" applyFill="1" applyBorder="1">
      <alignment vertical="center"/>
    </xf>
    <xf numFmtId="184" fontId="0" fillId="7" borderId="10" xfId="0" applyNumberFormat="1" applyFill="1" applyBorder="1" applyAlignment="1">
      <alignment horizontal="right" vertical="center"/>
    </xf>
    <xf numFmtId="184" fontId="43" fillId="7" borderId="10" xfId="0" applyNumberFormat="1" applyFont="1" applyFill="1" applyBorder="1">
      <alignment vertical="center"/>
    </xf>
    <xf numFmtId="184" fontId="9" fillId="7" borderId="0" xfId="0" applyNumberFormat="1" applyFont="1" applyFill="1">
      <alignment vertical="center"/>
    </xf>
    <xf numFmtId="184" fontId="0" fillId="0" borderId="0" xfId="0" applyNumberFormat="1">
      <alignment vertical="center"/>
    </xf>
    <xf numFmtId="184" fontId="59" fillId="0" borderId="0" xfId="10" applyNumberFormat="1" applyFont="1">
      <alignment vertical="center"/>
    </xf>
    <xf numFmtId="184" fontId="59" fillId="0" borderId="0" xfId="10" applyNumberFormat="1" applyFont="1" applyFill="1">
      <alignment vertical="center"/>
    </xf>
    <xf numFmtId="184" fontId="59" fillId="0" borderId="0" xfId="1" applyNumberFormat="1" applyFont="1" applyFill="1">
      <alignment vertical="center"/>
    </xf>
    <xf numFmtId="43" fontId="58" fillId="0" borderId="25" xfId="1" applyFont="1" applyBorder="1" applyAlignment="1">
      <alignment horizontal="right" vertical="center" wrapText="1"/>
    </xf>
    <xf numFmtId="43" fontId="0" fillId="0" borderId="0" xfId="1" applyFont="1">
      <alignment vertical="center"/>
    </xf>
    <xf numFmtId="43" fontId="0" fillId="0" borderId="0" xfId="0" applyNumberFormat="1">
      <alignment vertical="center"/>
    </xf>
    <xf numFmtId="43" fontId="0" fillId="0" borderId="0" xfId="0" applyNumberFormat="1" applyAlignment="1">
      <alignment vertical="center"/>
    </xf>
    <xf numFmtId="43" fontId="54" fillId="0" borderId="10" xfId="1" applyFont="1" applyBorder="1">
      <alignment vertical="center"/>
    </xf>
    <xf numFmtId="0" fontId="13" fillId="0" borderId="10" xfId="6" applyFont="1" applyBorder="1" applyAlignment="1" applyProtection="1">
      <alignment horizontal="left" vertical="center" wrapText="1" indent="1"/>
      <protection locked="0"/>
    </xf>
    <xf numFmtId="0" fontId="57" fillId="0" borderId="10" xfId="6" applyFont="1" applyBorder="1" applyAlignment="1" applyProtection="1">
      <alignment horizontal="left" vertical="center" wrapText="1" indent="1"/>
      <protection locked="0"/>
    </xf>
    <xf numFmtId="0" fontId="0" fillId="0" borderId="10" xfId="0" applyBorder="1" applyAlignment="1">
      <alignment vertical="center"/>
    </xf>
    <xf numFmtId="0" fontId="52" fillId="9" borderId="10" xfId="8" applyFill="1" applyBorder="1">
      <alignment vertical="center"/>
    </xf>
    <xf numFmtId="178" fontId="60" fillId="0" borderId="10" xfId="0" applyNumberFormat="1" applyFont="1" applyBorder="1" applyAlignment="1" applyProtection="1">
      <alignment horizontal="left" vertical="center" wrapText="1"/>
      <protection locked="0"/>
    </xf>
    <xf numFmtId="178" fontId="57" fillId="0" borderId="10" xfId="0" applyNumberFormat="1" applyFont="1" applyBorder="1" applyAlignment="1" applyProtection="1">
      <alignment horizontal="left" vertical="center" wrapText="1" indent="1"/>
      <protection locked="0"/>
    </xf>
    <xf numFmtId="178" fontId="13" fillId="0" borderId="10" xfId="0" applyNumberFormat="1" applyFont="1" applyBorder="1" applyAlignment="1" applyProtection="1">
      <alignment horizontal="left" vertical="center" wrapText="1" indent="1"/>
      <protection locked="0"/>
    </xf>
    <xf numFmtId="0" fontId="52" fillId="7" borderId="11" xfId="8" applyFill="1" applyBorder="1">
      <alignment vertical="center"/>
    </xf>
    <xf numFmtId="0" fontId="52" fillId="7" borderId="17" xfId="8" applyFill="1" applyBorder="1">
      <alignment vertical="center"/>
    </xf>
  </cellXfs>
  <cellStyles count="12">
    <cellStyle name="Normal" xfId="5" xr:uid="{00000000-0005-0000-0000-000032000000}"/>
    <cellStyle name="百分比" xfId="3" builtinId="5"/>
    <cellStyle name="常规" xfId="0" builtinId="0"/>
    <cellStyle name="常规 2" xfId="6" xr:uid="{00000000-0005-0000-0000-000033000000}"/>
    <cellStyle name="常规 3" xfId="8" xr:uid="{A083AB9F-93CE-4220-BC4F-7E6EAEAC79F1}"/>
    <cellStyle name="常规 5" xfId="9" xr:uid="{4AA968AB-683C-46EA-A83B-54C07525C44E}"/>
    <cellStyle name="常规 8 2" xfId="4" xr:uid="{00000000-0005-0000-0000-000021000000}"/>
    <cellStyle name="超链接" xfId="2" builtinId="8"/>
    <cellStyle name="好" xfId="7" builtinId="26"/>
    <cellStyle name="千位分隔" xfId="1" builtinId="3"/>
    <cellStyle name="千位分隔 2" xfId="11" xr:uid="{B3C445CD-B8AC-4E2D-AFF0-E83CDA71ACEC}"/>
    <cellStyle name="千位分隔 4" xfId="10" xr:uid="{AE4CDAC3-B2ED-4B26-918B-26FB1AEF7ACF}"/>
  </cellStyles>
  <dxfs count="29">
    <dxf>
      <font>
        <b/>
        <i val="0"/>
        <color theme="0"/>
      </font>
      <fill>
        <patternFill>
          <bgColor rgb="FF0070C0"/>
        </patternFill>
      </fill>
      <border>
        <left/>
        <right/>
        <top/>
        <bottom/>
      </border>
    </dxf>
    <dxf>
      <font>
        <b/>
        <i val="0"/>
        <color theme="0"/>
      </font>
      <fill>
        <patternFill>
          <bgColor rgb="FF0070C0"/>
        </patternFill>
      </fill>
      <border>
        <left/>
        <right/>
        <top/>
        <bottom/>
      </border>
    </dxf>
    <dxf>
      <fill>
        <patternFill>
          <bgColor theme="4" tint="0.79995117038483843"/>
        </patternFill>
      </fill>
    </dxf>
    <dxf>
      <font>
        <b/>
        <i val="0"/>
      </font>
      <fill>
        <patternFill>
          <bgColor theme="4" tint="0.39994506668294322"/>
        </patternFill>
      </fill>
    </dxf>
    <dxf>
      <font>
        <b/>
        <i val="0"/>
        <color theme="0"/>
      </font>
      <fill>
        <patternFill>
          <bgColor rgb="FF0070C0"/>
        </patternFill>
      </fill>
      <border>
        <left/>
        <right/>
        <top/>
        <bottom/>
      </border>
    </dxf>
    <dxf>
      <font>
        <b/>
        <i val="0"/>
        <color theme="0"/>
      </font>
      <fill>
        <patternFill>
          <bgColor rgb="FF0070C0"/>
        </patternFill>
      </fill>
      <border>
        <left/>
        <right/>
        <top/>
        <bottom/>
      </border>
    </dxf>
    <dxf>
      <fill>
        <patternFill>
          <bgColor theme="4" tint="0.79995117038483843"/>
        </patternFill>
      </fill>
    </dxf>
    <dxf>
      <font>
        <b/>
        <i val="0"/>
      </font>
      <fill>
        <patternFill>
          <bgColor theme="4" tint="0.39994506668294322"/>
        </patternFill>
      </fill>
    </dxf>
    <dxf>
      <font>
        <b/>
        <i val="0"/>
        <color theme="0"/>
      </font>
      <fill>
        <patternFill>
          <bgColor rgb="FF0070C0"/>
        </patternFill>
      </fill>
      <border>
        <left/>
        <right/>
        <top/>
        <bottom/>
      </border>
    </dxf>
    <dxf>
      <font>
        <b/>
        <i val="0"/>
        <color theme="0"/>
      </font>
      <fill>
        <patternFill>
          <bgColor rgb="FF0070C0"/>
        </patternFill>
      </fill>
      <border>
        <left/>
        <right/>
        <top/>
        <bottom/>
      </border>
    </dxf>
    <dxf>
      <fill>
        <patternFill>
          <bgColor theme="4" tint="0.79995117038483843"/>
        </patternFill>
      </fill>
    </dxf>
    <dxf>
      <font>
        <b/>
        <i val="0"/>
      </font>
      <fill>
        <patternFill>
          <bgColor theme="4" tint="0.39994506668294322"/>
        </patternFill>
      </fill>
    </dxf>
    <dxf>
      <font>
        <b/>
        <i val="0"/>
        <color theme="0"/>
      </font>
      <fill>
        <patternFill>
          <bgColor rgb="FF0070C0"/>
        </patternFill>
      </fill>
      <border>
        <left/>
        <right/>
        <top/>
        <bottom/>
      </border>
    </dxf>
    <dxf>
      <font>
        <b/>
        <i val="0"/>
        <color theme="0"/>
      </font>
      <fill>
        <patternFill>
          <bgColor rgb="FF0070C0"/>
        </patternFill>
      </fill>
      <border>
        <left/>
        <right/>
        <top/>
        <bottom/>
      </border>
    </dxf>
    <dxf>
      <fill>
        <patternFill>
          <bgColor theme="4" tint="0.79995117038483843"/>
        </patternFill>
      </fill>
    </dxf>
    <dxf>
      <font>
        <b/>
        <i val="0"/>
      </font>
      <fill>
        <patternFill>
          <bgColor theme="4" tint="0.39994506668294322"/>
        </patternFill>
      </fill>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
      <font>
        <b val="0"/>
        <i val="0"/>
        <strike val="0"/>
        <condense val="0"/>
        <extend val="0"/>
        <outline val="0"/>
        <shadow val="0"/>
        <u val="none"/>
        <vertAlign val="baseline"/>
        <sz val="11"/>
        <color rgb="FFFF0000"/>
        <name val="宋体"/>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y-h" refreshedDate="44707.450488888891" createdVersion="7" refreshedVersion="7" minRefreshableVersion="3" recordCount="8136" xr:uid="{9C55F0C1-2609-4391-941A-CD509735A9B3}">
  <cacheSource type="worksheet">
    <worksheetSource ref="A1:BN8137" sheet="数据"/>
  </cacheSource>
  <cacheFields count="66">
    <cacheField name="资产简称" numFmtId="0">
      <sharedItems/>
    </cacheField>
    <cacheField name="资产全称" numFmtId="0">
      <sharedItems/>
    </cacheField>
    <cacheField name="资产大类" numFmtId="0">
      <sharedItems/>
    </cacheField>
    <cacheField name="资产类型" numFmtId="0">
      <sharedItems/>
    </cacheField>
    <cacheField name="产品代码" numFmtId="0">
      <sharedItems containsBlank="1" containsMixedTypes="1" containsNumber="1" containsInteger="1" minValue="0" maxValue="11917683317"/>
    </cacheField>
    <cacheField name="交易对手" numFmtId="0">
      <sharedItems containsBlank="1" count="1251">
        <s v="中华人民共和国财政部"/>
        <s v="银川高新技术产业开发有限责任公司"/>
        <s v="桃源县城市建设投资开发有限公司"/>
        <s v="陕西省西咸新区秦汉新城开发建设集团有限责任公司"/>
        <s v="宁乡经济技术开发区建设投资有限公司"/>
        <s v="威海市文登区蓝海投资开发有限公司"/>
        <s v="遂宁市天泰实业有限责任公司"/>
        <s v="镇江城市建设产业集团有限公司"/>
        <s v="水发集团有限公司"/>
        <s v="河北省人民政府"/>
        <s v="黑龙江省人民政府"/>
        <s v="河南省人民政府"/>
        <s v="浙江省人民政府"/>
        <s v="重庆市潼南区城市建设投资(集团)有限公司"/>
        <s v="重庆市金潼工业建设投资有限公司"/>
        <s v="曹妃甸国控投资集团有限公司"/>
        <s v="重庆市綦江区东部新城开发建设有限公司"/>
        <s v="包头钢铁(集团)有限责任公司"/>
        <s v="天津市武清区国有资产经营投资有限公司"/>
        <s v="天津津南城市建设投资有限公司"/>
        <s v="西宁城市投资管理有限公司"/>
        <s v="重庆大足石刻国际旅游集团有限公司"/>
        <s v="泸州临港投资集团有限公司"/>
        <s v="赣州开发区建设投资(集团)有限公司"/>
        <s v="怀化市水业投资有限公司"/>
        <s v="湖南德山建设投资股份有限公司"/>
        <s v="重庆共享工业投资有限公司"/>
        <s v="浏阳现代制造产业建设投资开发有限公司"/>
        <s v="昆明市国有资产管理营运有限责任公司"/>
        <s v="鄂尔多斯市国有资产投资控股集团有限公司"/>
        <s v="张家口建设发展集团有限公司"/>
        <s v="重庆市长寿生态旅业开发集团有限公司"/>
        <s v="重庆大足永晟实业发展有限公司"/>
        <s v="赣州市章贡区建设投资集团有限公司"/>
        <s v="重庆大足工业园区建设发展有限公司"/>
        <s v="山西路桥建设集团有限公司"/>
        <s v="镇江交通产业集团有限公司"/>
        <s v="中国工商银行股份有限公司北京市分行"/>
        <s v="证券交易所"/>
        <s v="仪征市建设发展有限公司"/>
        <s v="镇江国有投资控股集团有限公司"/>
        <s v="江苏中关村科技产业园控股集团有限公司"/>
        <s v="浙江湖州环太湖集团有限公司"/>
        <s v="泰兴市城市投资发展集团有限公司"/>
        <s v="重庆市江津区滨江新城开发建设集团有限公司"/>
        <s v="淮南建设发展控股(集团)有限公司"/>
        <s v="成都市郫都区国有资产投资经营公司"/>
        <s v="宿州市城市建设投资集团(控股)有限公司"/>
        <s v="宿迁经济开发集团有限公司"/>
        <s v="丰城市城市建设投资有限公司"/>
        <s v="重庆南州旅游开发建设投资(集团)有限公司"/>
        <s v="山西国际电力集团有限公司"/>
        <s v="资中县兴资投资开发集团有限责任公司"/>
        <s v="聊城市兴业控股集团有限公司"/>
        <s v="成都花园水城城乡建设投资有限责任公司"/>
        <s v="重庆市双福建设开发有限公司"/>
        <s v="宜春交通投资集团有限公司"/>
        <s v="宜都市国通投资开发有限责任公司"/>
        <s v="赤壁市蓝天城市建设投资开发有限责任公司"/>
        <s v="威海市文登区城市资产经营有限公司"/>
        <s v="常德市经济建设投资集团有限公司"/>
        <s v="蒙自新型城镇化开发投资有限责任公司"/>
        <s v="攀枝花市国有投资(集团)有限责任公司"/>
        <s v="绵阳科技城发展投资(集团)有限公司"/>
        <s v="德兴市投资控股集团有限公司"/>
        <s v="远安县栖凤城市建设投资开发有限公司"/>
        <s v="永州潇湘源城市发展集团有限公司"/>
        <s v="东海县城市建设投资发展集团有限公司"/>
        <s v="重庆铝产业开发投资集团有限公司"/>
        <s v="桂阳县城市建设投资有限公司"/>
        <s v="诸城安邦建设有限公司"/>
        <s v="西安航天高技术产业发展集团有限公司"/>
        <s v="天门市城市建设投资有限公司"/>
        <s v="临沂罗美城市建设有限公司"/>
        <s v="广饶县经济发展投资集团有限公司"/>
        <s v="西安高新控股有限公司"/>
        <s v="彭水县城市建设投资有限责任公司"/>
        <s v="江苏双溪实业有限公司"/>
        <s v="扬中市交通投资发展有限公司"/>
        <s v="金湖县国有资产经营投资有限责任公司"/>
        <s v="泰州市龙马建设发展有限公司"/>
        <s v="绵阳新兴投资控股有限公司"/>
        <s v="西安世园投资(集团)有限公司"/>
        <s v="江苏博融农业发展有限公司"/>
        <s v="泰州海陵城市发展集团有限公司"/>
        <s v="成都市兴蒲投资有限公司"/>
        <s v="萍乡市昌兴投资有限公司"/>
        <s v="广元市投资发展集团有限公司"/>
        <s v="邹城市城资控股集团有限公司"/>
        <s v="长沙金洲新城开发建设投资有限公司"/>
        <s v="天津泰达投资控股有限公司"/>
        <s v="天津城市基础设施建设投资集团有限公司"/>
        <s v="柳州东通投资发展有限公司"/>
        <s v="红星美凯龙控股集团有限公司"/>
        <s v="柳州市城市投资建设发展有限公司"/>
        <s v="长兴交通投资集团有限公司"/>
        <s v="长春市轨道交通集团有限公司"/>
        <s v="重庆市南部新城产业投资集团有限公司"/>
        <s v="吉林省人民政府"/>
        <s v="湖北省人民政府"/>
        <s v="金科地产集团股份有限公司"/>
        <s v="青岛少海发展集团有限公司"/>
        <s v="兰州市轨道交通有限公司"/>
        <s v="诸城市经济开发投资公司"/>
        <s v="咸宁高新投资集团有限公司"/>
        <s v="黄石市城市发展投资集团有限公司"/>
        <s v="荆门高新技术产业开发有限责任公司"/>
        <s v="宁乡市城市建设投资集团有限公司"/>
        <s v="金华融盛投资发展集团有限公司"/>
        <s v="北京市海淀区国有资产投资集团有限公司"/>
        <s v="河南能源化工集团有限公司"/>
        <s v="江苏悦达集团有限公司"/>
        <s v="潍坊滨海投资发展有限公司"/>
        <s v="重庆大足国有资产经营管理集团有限公司"/>
        <s v="天津北辰科技园区管理有限公司"/>
        <s v="泸州产业发展投资集团有限公司"/>
        <s v="怀化市城市建设投资有限公司"/>
        <s v="新沂市城市投资发展集团有限公司"/>
        <s v="广西柳州市东城投资开发集团有限公司"/>
        <s v="望城经开区投资建设集团有限公司"/>
        <s v="株洲市云龙发展投资控股集团有限公司"/>
        <s v="浏阳市水利建设投资有限公司"/>
        <s v="池州建设投资集团有限公司"/>
        <s v="江苏高淳经济开发区开发集团有限公司"/>
        <s v="襄阳高新国有资本投资运营集团有限公司"/>
        <s v="江苏宜兴环保科技工业园发展集团有限公司"/>
        <s v="南通苏通控股集团有限公司"/>
        <s v="重庆市黔江区城市建设投资(集团)有限公司"/>
        <s v="沛县国有资产经营有限公司"/>
        <s v="晋能控股电力集团有限公司"/>
        <s v="南京银行北京分行"/>
        <s v="贵州茅台酒股份有限公司"/>
        <s v="万达信息酒股份有限公司"/>
        <s v="深圳康泰生物制品股份有限公司"/>
        <s v="平安健康医疗科技有限公司"/>
        <s v="中微半导体设备（上海）股份有限公司"/>
        <s v="中芯国际集成电路制造有限公司"/>
        <s v="信达风投资管理有限公司"/>
        <s v="首泰金信(北京)股权投资基金管理股份有限公司"/>
        <s v="鑫芯半导体科技有限公司"/>
        <s v="超聚变数字技术有限公司"/>
        <s v="南京领行科技股份有限公司"/>
        <s v="睿力集成电路有限公司"/>
        <s v="河南省铁路建设投资集团有限公司"/>
        <s v="冀中能源集团有限责任公司"/>
        <s v="中国工商银行北京市分行"/>
        <s v="中国工商银行北京海淀支行"/>
        <s v="碧桂园地产集团有限公司"/>
        <s v="乌鲁木齐经济技术开发区建设投资开发(集团)有限公司"/>
        <s v="抚州市投资发展(集团)有限公司"/>
        <s v="安徽出版集团有限责任公司"/>
        <s v="浙江滨海新区开发投资有限公司"/>
        <s v="中国诚通控股集团有限公司"/>
        <s v="景德镇市国资运营投资控股集团有限责任公司"/>
        <s v="株洲市国有资产投资控股集团有限公司"/>
        <s v="新疆可克达拉市国有资本投资运营有限责任公司"/>
        <s v="中国农业发展银行"/>
        <s v="中材科技股份有限公司"/>
        <s v="北京市谷财集团有限公司"/>
        <s v="无锡市国联发展(集团)有限公司"/>
        <s v="山东黄金集团有限公司"/>
        <s v="乌鲁木齐高新投资发展集团有限公司"/>
        <s v="岳阳市交通建设投资集团有限公司"/>
        <s v="北京电子城高科技集团股份有限公司"/>
        <s v="重庆市双桥经济技术开发区开发投资集团有限公司"/>
        <s v="嘉兴经济技术开发区投资发展集团有限责任公司"/>
        <s v="江苏瀚瑞投资控股有限公司"/>
        <s v="株洲市湘江投资集团有限公司"/>
        <s v="淮安市交通控股集团有限公司"/>
        <s v="衡阳市交通建设投资有限公司"/>
        <s v="泰州市城市建设投资集团有限公司"/>
        <s v="福建省晋江城市建设投资开发集团有限责任公司"/>
        <s v="昌吉州国有资产投资经营集团有限公司"/>
        <s v="杭州银行股份有限公司"/>
        <s v="南通高新控股集团有限公司"/>
        <s v="泰州市新滨江开发有限责任公司"/>
        <s v="吉安市新庐陵投资发展有限公司"/>
        <s v="滁州市同创建设投资有限责任公司"/>
        <s v="天津市西青经济开发集团有限公司"/>
        <s v="扬州经济技术开发区开发(集团)有限公司"/>
        <s v="重庆缙云资产经营(集团)有限公司"/>
        <s v="江苏银行股份有限公司"/>
        <s v="苏州银行股份有限公司"/>
        <s v="兴业银行股份有限公司"/>
        <s v="国泰君安证券股份有限公司"/>
        <s v="紫光国芯微电子股份有限公司"/>
        <s v="南京银行股份有限公司"/>
        <s v="广州市时代控股集团有限公司"/>
        <s v="株洲旗滨集团股份有限公司"/>
        <s v="四川川投能源股份有限公司"/>
        <s v="中国化学工程集团有限公司"/>
        <s v="博时基金管理有限公司"/>
        <s v="易方达基金管理有限公司"/>
        <s v="景顺长城基金管理有限公司"/>
        <s v="中银基金管理有限公司"/>
        <s v="泓德基金管理有限公司"/>
        <s v="嘉实基金管理有限公司"/>
        <s v="华商基金管理有限公司"/>
        <s v="安信基金管理有限责任公司"/>
        <s v="招商基金管理有限公司"/>
        <s v="中国建设银行北京复兴支行"/>
        <s v="中国建设银行股份有限公司北京市分行"/>
        <s v="光大永明资产管理股份有限公司"/>
        <s v="广州越秀金融控股集团股份有限公司"/>
        <s v="招商局公路网络科技控股股份有限公司"/>
        <s v="深圳市盐田港集团有限公司"/>
        <s v="中国南方电网有限责任公司"/>
        <s v="中国华电集团有限公司"/>
        <s v="中国保利集团有限公司"/>
        <s v="中国电信股份有限公司"/>
        <s v="中国建材股份有限公司"/>
        <s v="中广核风电有限公司"/>
        <s v="国家能源投资集团有限责任公司"/>
        <s v="中国第一汽车集团有限公司"/>
        <s v="上海奉贤交通能源(集团)有限公司"/>
        <s v="中国邮政集团有限公司"/>
        <s v="中国大唐集团新能源股份有限公司"/>
        <s v="北京首都创业集团有限公司"/>
        <s v="中国中化股份有限公司"/>
        <s v="国家开发投资集团有限公司"/>
        <s v="中国华能集团有限公司"/>
        <s v="中国长江电力股份有限公司"/>
        <s v="山东能源集团有限公司"/>
        <s v="上海陆家嘴金融贸易区开发股份有限公司"/>
        <s v="四川高速公路建设开发集团有限公司"/>
        <s v="上海现代制药股份有限公司"/>
        <s v="上海浦东发展银行股份有限公司"/>
        <s v="上海银行股份有限公司"/>
        <s v="大秦铁路股份有限公司"/>
        <s v="环旭电子股份有限公司"/>
        <s v="宁波金田铜业(集团)股份有限公司"/>
        <s v="鲁泰纺织股份有限公司"/>
        <s v="本钢板材股份有限公司"/>
        <s v="中国石油天然气集团有限公司"/>
        <s v="华夏基金管理有限公司"/>
        <s v="中国建设银行北京分行"/>
        <s v="武汉东湖高新集团股份有限公司"/>
        <s v="成都银行股份有限公司"/>
        <s v="温氏食品集团股份有限公司"/>
        <s v="浙江海亮股份有限公司"/>
        <s v="国家开发银行"/>
        <s v="中国银行股份有限公司"/>
        <s v="中国农业银行股份有限公司"/>
        <s v="中国工商银行股份有限公司"/>
        <s v="交通银行股份有限公司"/>
        <s v="际华集团股份有限公司"/>
        <s v="南京紫金投资集团有限责任公司"/>
        <s v="广州开发区控股集团有限公司"/>
        <s v="北京汽车集团有限公司"/>
        <s v="保利发展控股集团股份有限公司"/>
        <s v="新疆投资发展(集团)有限责任公司"/>
        <s v="广州市城市建设投资集团有限公司"/>
        <s v="南方基金管理股份有限公司"/>
        <s v="华远国际陆港集团有限公司"/>
        <s v="青岛城市建设投资(集团)有限责任公司"/>
        <s v="湖北省科技投资集团有限公司"/>
        <s v="新希望集团有限公司"/>
        <s v="复地(集团)股份有限公司"/>
        <s v="美的置业集团有限公司"/>
        <s v="兖矿能源集团股份有限公司"/>
        <s v="广州越秀集团股份有限公司"/>
        <s v="济南城市投资集团有限公司"/>
        <s v="上海张江高科技园区开发股份有限公司"/>
        <s v="福建福能股份有限公司"/>
        <s v="闻泰科技股份有限公司"/>
        <s v="隆基绿能科技股份有限公司"/>
        <s v="南京健友生化制药股份有限公司"/>
        <s v="浙江华友钴业股份有限公司"/>
        <s v="杭州滨江房产集团股份有限公司"/>
        <s v="深圳市地铁集团有限公司"/>
        <s v="安徽金禾实业股份有限公司"/>
        <s v="江苏张家港农村商业银行股份有限公司"/>
        <s v="南平武夷新区投资开发集团有限公司"/>
        <s v="浙江海正药业股份有限公司"/>
        <s v="贵州铁路投资集团有限责任公司"/>
        <s v="歌尔集团有限公司"/>
        <s v="乐普(北京)医疗器械股份有限公司"/>
        <s v="洛阳栾川钼业集团股份有限公司"/>
        <s v="深圳市百业源投资有限公司"/>
        <s v="华润置地控股有限公司"/>
        <s v="上海复星医药(集团)股份有限公司"/>
        <s v="中国巨石股份有限公司"/>
        <s v="山西杏花村汾酒厂股份有限公司"/>
        <s v="内蒙古伊利实业集团股份有限公司"/>
        <s v="喜临门家具股份有限公司"/>
        <s v="重庆望变电气(集团)股份有限公司"/>
        <s v="苏州纳芯微电子股份有限公司"/>
        <s v="拓荆科技股份有限公司"/>
        <s v="北京金山办公软件股份有限公司"/>
        <s v="广东安达智能装备股份有限公司"/>
        <s v="北京经纬恒润科技股份有限公司"/>
        <s v="青岛海泰新光科技股份有限公司"/>
        <s v="万科企业股份有限公司"/>
        <s v="泸州老窖股份有限公司"/>
        <s v="安徽古井贡酒股份有限公司"/>
        <s v="甘肃上峰水泥股份有限公司"/>
        <s v="利尔化学股份有限公司"/>
        <s v="中矿资源集团股份有限公司"/>
        <s v="永兴特种材料科技股份有限公司"/>
        <s v="健帆生物科技集团股份有限公司"/>
        <s v="江西百胜智能科技股份有限公司"/>
        <s v="湖南军信环保股份有限公司"/>
        <s v="湖北中一科技股份有限公司"/>
        <s v="中国海外发展有限公司"/>
        <s v="杭州景业智能科技股份有限公司"/>
        <s v="武汉天源环保股份有限公司"/>
        <s v="广州华研精密机械股份有限公司"/>
        <s v="德州联合石油科技股份有限公司"/>
        <s v="上海优宁维生物科技股份有限公司"/>
        <s v="江苏通灵电器股份有限公司"/>
        <s v="迪阿股份有限公司"/>
        <s v="江阴标榜汽车部件股份有限公司"/>
        <s v="宁波家联科技股份有限公司"/>
        <s v="厦门唯科模塑科技股份有限公司"/>
        <s v="赣州腾远钴业新材料股份有限公司"/>
        <s v="永泰运化工物流股份有限公司"/>
        <s v="铭科精技控股股份有限公司"/>
        <s v="中国海洋石油有限公司"/>
        <s v="中国南方航空集团有限公司"/>
        <s v="中信证券股份有限公司"/>
        <s v="深圳市投资控股有限公司"/>
        <s v="中国证券登记结算有限责任公司（逆回购）"/>
        <s v="北京首旅酒店(集团)股份有限公司"/>
        <s v="中炬高新技术实业(集团)股份有限公司"/>
        <s v="常州星宇车灯股份有限公司"/>
        <s v="京沪高速铁路股份有限公司"/>
        <s v="公牛集团股份有限公司"/>
        <s v="宋城演艺发展股份有限公司"/>
        <s v="信达生物制药"/>
        <s v="海底捞国际控股有限公司"/>
        <s v="深圳市倍轻松科技股份有限公司"/>
        <s v="星辉环保材料股份有限公司"/>
        <s v="浙江争光实业股份有限公司"/>
        <s v="江苏华兰药用新材料股份有限公司"/>
        <s v="杭州百诚医药科技股份有限公司"/>
        <s v="辽宁何氏眼科医院集团股份有限公司"/>
        <s v="青木数字技术股份有限公司"/>
        <s v="江苏益客食品集团股份有限公司"/>
        <s v="佳缘科技股份有限公司"/>
        <s v="奕东电子科技股份有限公司"/>
        <s v="湖南达嘉维康医药产业股份有限公司"/>
        <s v="江苏泽宇智能电力股份有限公司"/>
        <s v="迈赫机器人自动化股份有限公司"/>
        <s v="深圳市大族数控科技股份有限公司"/>
        <s v="诚达药业股份有限公司"/>
        <s v="华兰生物疫苗股份有限公司"/>
        <s v="武汉华康世纪医疗股份有限公司"/>
        <s v="中国移动有限公司"/>
        <s v="汇添富基金管理股份有限公司"/>
        <s v="广发基金管理有限公司"/>
        <s v="中国建设银行股份有限公司北京分行"/>
        <s v="邵阳维克液压股份有限公司"/>
        <s v="深信服科技股份有限公司"/>
        <s v="深圳市捷佳伟创新能源装备股份有限公司"/>
        <s v="金埔园林股份有限公司"/>
        <s v="山东隆华新材料股份有限公司"/>
        <s v="河南凯旺电子科技股份有限公司"/>
        <s v="九江善水科技股份有限公司"/>
        <s v="武汉光庭信息技术股份有限公司"/>
        <s v="中国工商银行北京分行"/>
        <s v="江苏启晟集团有限公司"/>
        <s v="上海城开(集团)有限公司"/>
        <s v="义乌市国有资本运营有限公司"/>
        <s v="泸州市兴泸投资集团有限公司"/>
        <s v="南京地铁集团有限公司"/>
        <s v="上海国盛(集团)有限公司"/>
        <s v="上海国际集团有限公司"/>
        <s v="江苏高科技投资集团有限公司"/>
        <s v="上海市漕河泾新兴技术开发区发展总公司"/>
        <s v="唐山三友化工股份有限公司"/>
        <s v="广东南海产业集团有限公司"/>
        <s v="重庆龙湖企业拓展有限公司"/>
        <s v="中国国际金融股份有限公司"/>
        <s v="华泰证券股份有限公司"/>
        <s v="招商证券股份有限公司"/>
        <s v="浙江龙盛集团股份有限公司"/>
        <s v="瀚蓝环境股份有限公司"/>
        <s v="光明食品(集团)有限公司"/>
        <s v="兴业证券股份有限公司"/>
        <s v="深圳能源集团股份有限公司"/>
        <s v="深圳市创新投资集团有限公司"/>
        <s v="石狮市城市建设有限公司"/>
        <s v="辽宁港口集团有限公司"/>
        <s v="浙江荣盛控股集团有限公司"/>
        <s v="晋能控股煤业集团有限公司"/>
        <s v="潞安化工集团有限公司"/>
        <s v="江苏省锡山经济技术开发有限公司"/>
        <s v="南京新港开发有限公司"/>
        <s v="大连万达商业管理集团股份有限公司"/>
        <s v="人福医药集团股份公司"/>
        <s v="富通集团有限公司"/>
        <s v="厦门建发股份有限公司"/>
        <s v="圆通速递股份有限公司"/>
        <s v="恒生电子股份有限公司"/>
        <s v="中国邮政储蓄银行股份有限公司"/>
        <s v="中国建筑股份有限公司"/>
        <s v="中国旅游集团中免股份有限公司"/>
        <s v="紫金矿业集团股份有限公司"/>
        <s v="合盛硅业股份有限公司"/>
        <s v="宁波旭升汽车技术股份有限公司"/>
        <s v="杭州立昂微电子股份有限公司"/>
        <s v="嘉环科技股份有限公司"/>
        <s v="宁波圣龙汽车动力系统股份有限公司"/>
        <s v="深圳市鼎阳科技股份有限公司"/>
        <s v="杭州宏华数码科技股份有限公司"/>
        <s v="广东电力发展股份有限公司"/>
        <s v="中信泰富特钢集团股份有限公司"/>
        <s v="创维数字股份有限公司"/>
        <s v="歌尔股份有限公司"/>
        <s v="杭氧集团股份有限公司"/>
        <s v="深圳市兆威机电股份有限公司"/>
        <s v="苏州天孚光通信股份有限公司"/>
        <s v="潮州三环(集团)股份有限公司"/>
        <s v="宁德时代新能源科技股份有限公司"/>
        <s v="江苏卓胜微电子股份有限公司"/>
        <s v="国能日新科技股份有限公司"/>
        <s v="胜宏科技(惠州)股份有限公司"/>
        <s v="苏州迈为科技股份有限公司"/>
        <s v="宁波天益医疗器械股份有限公司"/>
        <s v="营口风光新材料股份有限公司"/>
        <s v="明月镜片股份有限公司"/>
        <s v="兆讯传媒广告股份有限公司"/>
        <s v="铜陵洁雅生物科技股份有限公司"/>
        <s v="广东万年青制药股份有限公司"/>
        <s v="湖南恒光科技股份有限公司"/>
        <s v="采纳科技股份有限公司"/>
        <s v="吉林省西点药业科技发展股份有限公司"/>
        <s v="广州市金钟汽车零件股份有限公司"/>
        <s v="广东瑞德智能科技股份有限公司"/>
        <s v="哈焊所华通(常州)焊业股份有限公司"/>
        <s v="厦门嘉戎技术股份有限公司"/>
        <s v="江苏海力风电设备科技股份有限公司"/>
        <s v="江苏宏德特种部件股份有限公司"/>
        <s v="苏州万祥科技股份有限公司"/>
        <s v="苏州欧圣电气股份有限公司"/>
        <s v="山东三元生物科技股份有限公司"/>
        <s v="湖北亨迪药业股份有限公司"/>
        <s v="浙江联盛化学股份有限公司"/>
        <s v="中汽研汽车试验场股份有限公司"/>
        <s v="万凯新材料股份有限公司"/>
        <s v="安徽铜冠铜箔集团股份有限公司"/>
        <s v="实朴检测技术(上海)股份有限公司"/>
        <s v="软通动力信息技术(集团)股份有限公司"/>
        <s v="杭州和顺科技股份有限公司"/>
        <s v="华融化学股份有限公司"/>
        <s v="苏州富士莱医药股份有限公司"/>
        <s v="湖南艾布鲁环保科技股份有限公司"/>
        <s v="广东泰恩康医药股份有限公司"/>
        <s v="深圳市铭利达精密技术股份有限公司"/>
        <s v="浙江金道科技股份有限公司"/>
        <s v="清研环境科技股份有限公司"/>
        <s v="吉利汽车控股有限公司"/>
        <s v="中国电力国际发展有限公司"/>
        <s v="杭州市金融投资集团有限公司"/>
        <s v="江东控股集团有限责任公司"/>
        <s v="湖南财信投资控股有限责任公司"/>
        <s v="浙江亚太机电股份有限公司"/>
        <s v="立讯精密工业股份有限公司"/>
        <s v="建设银行复兴支行"/>
        <s v="陕西煤业股份有限公司"/>
        <s v="北京东方雨虹防水技术股份有限公司"/>
        <s v="中国电力建设股份有限公司"/>
        <s v="惠州市德赛西威汽车电子股份有限公司"/>
        <s v="北方华创科技集团股份有限公司"/>
        <s v="爱美客技术发展股份有限公司"/>
        <s v="中航光电科技股份有限公司"/>
        <s v="杭州海康威视数字技术股份有限公司"/>
        <s v="亚钾国际投资(广州)股份有限公司"/>
        <s v="比亚迪股份有限公司"/>
        <s v="中国核能电力股份有限公司"/>
        <s v="铜陵有色金属集团股份有限公司"/>
        <s v="北京兆易创新科技股份有限公司"/>
        <s v="赤峰吉隆黄金矿业股份有限公司"/>
        <s v="浙江新和成股份有限公司"/>
        <s v="通威股份有限公司"/>
        <s v="锦浪科技股份有限公司"/>
        <s v="云南恩捷新材料股份有限公司"/>
        <s v="中国交通建设股份有限公司"/>
        <s v="圣邦微电子(北京)股份有限公司"/>
        <s v="深圳迈瑞生物医疗电子股份有限公司"/>
        <s v="安徽口子酒业股份有限公司"/>
        <s v="山东华鲁恒升化工股份有限公司"/>
        <s v="山西焦煤能源集团股份有限公司"/>
        <s v="沪士电子股份有限公司"/>
        <s v="上海君实生物医药科技股份有限公司"/>
        <s v="山东登海种业股份有限公司"/>
        <s v="云南贝泰妮生物科技集团股份有限公司"/>
        <s v="苏州德龙激光股份有限公司"/>
        <s v="深圳英集芯科技股份有限公司"/>
        <s v="中山华利实业集团股份有限公司"/>
        <s v="杰创智能科技股份有限公司"/>
        <s v="曙光信息产业股份有限公司"/>
        <s v="立高食品股份有限公司"/>
        <s v="中红普林医疗用品股份有限公司"/>
        <s v="东莞怡合达自动化股份有限公司"/>
        <s v="中集车辆(集团)股份有限公司"/>
        <s v="宁波震裕科技股份有限公司"/>
        <s v="深圳市康冠科技股份有限公司"/>
        <s v="上海雅创电子集团股份有限公司"/>
        <s v="浙江君亭酒店管理股份有限公司"/>
        <s v="孩子王儿童用品股份有限公司"/>
        <s v="久祺股份有限公司"/>
        <s v="内蒙古新华发行集团股份有限公司"/>
        <s v="长春致远新能源装备股份有限公司"/>
        <s v="苏州天禄光科技股份有限公司"/>
        <s v="上海能辉科技股份有限公司"/>
        <s v="河南百川畅银环保能源股份有限公司"/>
        <s v="青岛百洋医药股份有限公司"/>
        <s v="中金辐照股份有限公司"/>
        <s v="安徽华尔泰化工股份有限公司"/>
        <s v="宁夏晓鸣农牧股份有限公司"/>
        <s v="税友软件集团股份有限公司"/>
        <s v="金鹰重型工程机械股份有限公司"/>
        <s v="普联软件股份有限公司"/>
        <s v="江苏扬电科技股份有限公司"/>
        <s v="天合光能股份有限公司"/>
        <s v="三羊马(重庆)物流股份有限公司"/>
        <s v="上海港湾基础建设(集团)股份有限公司"/>
        <s v="浙江镇洋发展股份有限公司"/>
        <s v="湖南华联瓷业股份有限公司"/>
        <s v="江苏恒辉安防股份有限公司"/>
        <s v="安徽英力电子科技股份有限公司"/>
        <s v="徐州浩通新材料科技股份有限公司"/>
        <s v="宁波富佳实业股份有限公司"/>
        <s v="北京建工环境修复股份有限公司"/>
        <s v="四川新闻网传媒(集团)股份有限公司"/>
        <s v="英诺激光科技股份有限公司"/>
        <s v="深水海纳水务集团股份有限公司"/>
        <s v="烟台石川密封科技股份有限公司"/>
        <s v="深圳市崧盛电子股份有限公司"/>
        <s v="南京商络电子股份有限公司"/>
        <s v="江苏中捷精工科技股份有限公司"/>
        <s v="宁波世茂能源股份有限公司"/>
        <s v="广东中旗新材料股份有限公司"/>
        <s v="浙江嘉益保温科技股份有限公司"/>
        <s v="嘉亨家化股份有限公司"/>
        <s v="广州华立科技股份有限公司"/>
        <s v="上海中洲特种合金材料股份有限公司"/>
        <s v="重庆长江造型材料(集团)股份有限公司"/>
        <s v="襄阳博亚精工装备股份有限公司"/>
        <s v="青岛德固特节能装备股份有限公司"/>
        <s v="北京正和恒基滨水生态环境治理股份有限公司"/>
        <s v="恒盛能源股份有限公司"/>
        <s v="宁波喜悦智行科技股份有限公司"/>
        <s v="大连德迈仕精密科技股份有限公司"/>
        <s v="江苏晶雪节能科技股份有限公司"/>
        <s v="双乐颜料股份有限公司"/>
        <s v="广州迈普再生医学科技股份有限公司"/>
        <s v="北京金房暖通节能技术股份有限公司"/>
        <s v="浙江新柴股份有限公司"/>
        <s v="浙江泰福泵业股份有限公司"/>
        <s v="深圳市金百泽电子科技股份有限公司"/>
        <s v="上海保立佳化工股份有限公司"/>
        <s v="华宝基金管理有限公司"/>
        <s v="上海证券交易所"/>
        <s v="中国神华能源股份有限公司"/>
        <s v="中国中铁股份有限公司"/>
        <s v="河南明泰铝业股份有限公司"/>
        <s v="浙江正泰电器股份有限公司"/>
        <s v="无锡药明康德新药开发股份有限公司"/>
        <s v="上海韦尔半导体股份有限公司"/>
        <s v="江苏天奈科技股份有限公司"/>
        <s v="北方华锦化学工业股份有限公司"/>
        <s v="山东华特达因健康股份有限公司"/>
        <s v="广东海大集团股份有限公司"/>
        <s v="南通江海电容器股份有限公司"/>
        <s v="安徽鸿路钢结构(集团)股份有限公司"/>
        <s v="卫星化学股份有限公司"/>
        <s v="重庆博腾制药科技股份有限公司"/>
        <s v="无锡先导智能装备股份有限公司"/>
        <s v="深圳市城市交通规划设计研究中心股份有限公司"/>
        <s v="新华都特种电气股份有限公司"/>
        <s v="福建省招标股份有限公司"/>
        <s v="深圳奥尼电子股份有限公司"/>
        <s v="浙江恒威电池股份有限公司"/>
        <s v="GC001"/>
        <s v="招商银行股份有限公司"/>
        <s v="厦门银行股份有限公司"/>
        <s v="天津银行股份有限公司"/>
        <s v="广州发展集团股份有限公司"/>
        <s v="中盐内蒙古化工股份有限公司"/>
        <s v="宁波韵升股份有限公司"/>
        <s v="杭州士兰微电子股份有限公司"/>
        <s v="爱柯迪股份有限公司"/>
        <s v="中国汽车工程研究院股份有限公司"/>
        <s v="浙江春风动力股份有限公司"/>
        <s v="江苏天目湖旅游股份有限公司"/>
        <s v="江苏新泉汽车饰件股份有限公司"/>
        <s v="青岛海容商用冷链股份有限公司"/>
        <s v="上海中谷物流股份有限公司"/>
        <s v="北京高能时代环境技术股份有限公司"/>
        <s v="索通发展股份有限公司"/>
        <s v="济南圣泉集团股份有限公司"/>
        <s v="平安银行股份有限公司"/>
        <s v="新洋丰农业科技股份有限公司"/>
        <s v="河钢资源股份有限公司"/>
        <s v="北京中长石基信息技术股份有限公司"/>
        <s v="纳思达股份有限公司"/>
        <s v="广州视源电子科技股份有限公司"/>
        <s v="欣旺达电子股份有限公司"/>
        <s v="湖北菲利华石英玻璃股份有限公司"/>
        <s v="无锡贝斯特精机股份有限公司"/>
        <s v="海南普利制药股份有限公司"/>
        <s v="广州赛意信息科技股份有限公司"/>
        <s v="株洲宏达电子股份有限公司"/>
        <s v="北京天宜上佳高新材料股份有限公司"/>
        <s v="北京映翰通网络技术股份有限公司"/>
        <s v="晶晨半导体(上海)股份有限公司"/>
        <s v="北京石头世纪科技股份有限公司"/>
        <s v="青岛高测科技股份有限公司"/>
        <s v="浙江中控技术股份有限公司"/>
        <s v="华宝现金添益交易型货币市场基金"/>
        <s v="陕西煤业化工集团有限责任公司"/>
        <s v="中航工业产融控股股份有限公司"/>
        <s v="华融湘江银行股份有限公司"/>
        <s v="北京金隅集团股份有限公司"/>
        <s v="北京京能清洁能源电力股份有限公司"/>
        <s v="中国兵器装备集团有限公司"/>
        <s v="申万宏源集团股份有限公司"/>
        <s v="福建海峡银行银行股份有限公司"/>
        <s v="福建海峡银行股份有限公司"/>
        <s v="深圳长城开发科技股份有限公司"/>
        <s v="中国天楹股份有限公司"/>
        <s v="中国国际海运集装箱(集团)股份有限公司"/>
        <s v="深圳华强实业股份有限公司"/>
        <s v="深圳市天健(集团)股份有限公司"/>
        <s v="美的集团股份有限公司"/>
        <s v="广东省高速公路发展股份有限公司"/>
        <s v="中兵红箭股份有限公司"/>
        <s v="云南白药集团股份有限公司"/>
        <s v="成都市兴蓉环境股份有限公司"/>
        <s v="攀钢集团钒钛资源股份有限公司"/>
        <s v="内蒙古远兴能源股份有限公司"/>
        <s v="河钢股份有限公司"/>
        <s v="京东方科技集团股份有限公司"/>
        <s v="北京燕京啤酒股份有限公司"/>
        <s v="中国振华(集团)科技股份有限公司"/>
        <s v="普洛药业股份有限公司"/>
        <s v="中航西安飞机工业集团股份有限公司"/>
        <s v="新兴铸管股份有限公司"/>
        <s v="冰轮环境技术股份有限公司"/>
        <s v="吉林电力股份有限公司"/>
        <s v="新疆天山水泥股份有限公司"/>
        <s v="云南铜业股份有限公司"/>
        <s v="中国铁路物资股份有限公司"/>
        <s v="云南锡业股份有限公司"/>
        <s v="浪潮电子信息产业股份有限公司"/>
        <s v="华工科技产业股份有限公司"/>
        <s v="招商局积余产业运营服务股份有限公司"/>
        <s v="亿帆医药股份有限公司"/>
        <s v="旺能环境股份有限公司"/>
        <s v="贵州黔源电力股份有限公司"/>
        <s v="山东鲁阳节能材料股份有限公司"/>
        <s v="山河智能装备股份有限公司"/>
        <s v="韵达控股股份有限公司"/>
        <s v="内蒙古电投能源股份有限公司"/>
        <s v="天津中环半导体股份有限公司"/>
        <s v="宁波银行股份有限公司"/>
        <s v="通富微电子股份有限公司"/>
        <s v="游族网络股份有限公司"/>
        <s v="深圳市怡亚通供应链股份有限公司"/>
        <s v="天水华天科技股份有限公司"/>
        <s v="科大讯飞股份有限公司"/>
        <s v="广东塔牌集团股份有限公司"/>
        <s v="联化科技股份有限公司"/>
        <s v="成都卫士通信息产业股份有限公司"/>
        <s v="华明电力装备股份有限公司"/>
        <s v="浙江万马股份有限公司"/>
        <s v="保龄宝生物股份有限公司"/>
        <s v="深圳信立泰药业股份有限公司"/>
        <s v="福建圣农发展股份有限公司"/>
        <s v="江苏洋河酒厂股份有限公司"/>
        <s v="广东潮宏基实业股份有限公司"/>
        <s v="太极计算机股份有限公司"/>
        <s v="苏州东山精密制造股份有限公司"/>
        <s v="北京四维图新科技股份有限公司"/>
        <s v="广联达科技股份有限公司"/>
        <s v="中粮资本控股股份有限公司"/>
        <s v="浙江闰土股份有限公司"/>
        <s v="江西赣锋锂业股份有限公司"/>
        <s v="广州海格通信集团股份有限公司"/>
        <s v="重庆市涪陵榨菜集团股份有限公司"/>
        <s v="三七互娱网络科技集团股份有限公司"/>
        <s v="吉林省集安益盛药业股份有限公司"/>
        <s v="龙佰集团股份有限公司"/>
        <s v="合肥美亚光电技术股份有限公司"/>
        <s v="广州天赐高新材料股份有限公司"/>
        <s v="万达电影股份有限公司"/>
        <s v="南兴装备股份有限公司"/>
        <s v="浙农集团股份有限公司"/>
        <s v="凯莱英医药集团(天津)股份有限公司"/>
        <s v="深圳市同为数码科技股份有限公司"/>
        <s v="科力尔电机集团股份有限公司"/>
        <s v="宁波中大力德智能传动股份有限公司"/>
        <s v="深圳市中新赛克科技股份有限公司"/>
        <s v="宸展光电(厦门)股份有限公司"/>
        <s v="南方电网综合能源股份有限公司"/>
        <s v="探路者控股集团股份有限公司"/>
        <s v="湖南中科电气股份有限公司"/>
        <s v="深圳新宙邦科技股份有限公司"/>
        <s v="东方财富信息股份有限公司"/>
        <s v="重庆智飞生物制品股份有限公司"/>
        <s v="江苏秀强玻璃工艺股份有限公司"/>
        <s v="上海汉得信息技术股份有限公司"/>
        <s v="北京捷成世纪科技股份有限公司"/>
        <s v="烟台正海磁性材料股份有限公司"/>
        <s v="深圳市洲明科技股份有限公司"/>
        <s v="开山集团股份有限公司"/>
        <s v="华润博雅生物制药集团股份有限公司"/>
        <s v="杭州泰格医药科技股份有限公司"/>
        <s v="楚天科技股份有限公司"/>
        <s v="苏州天华超净科技股份有限公司"/>
        <s v="浙江花园生物高科股份有限公司"/>
        <s v="博济医药科技股份有限公司"/>
        <s v="苏州苏试试验集团股份有限公司"/>
        <s v="立中四通轻合金集团股份有限公司"/>
        <s v="广州鹏辉能源科技股份有限公司"/>
        <s v="长沙景嘉微电子股份有限公司"/>
        <s v="香农芯创科技股份有限公司"/>
        <s v="深圳市星源材质科技股份有限公司"/>
        <s v="杭州长川科技股份有限公司"/>
        <s v="东莞金太阳研磨股份有限公司"/>
        <s v="上海富瀚微电子股份有限公司"/>
        <s v="江西同和药业股份有限公司"/>
        <s v="深圳市广和通无线股份有限公司"/>
        <s v="广东凯普生物科技股份有限公司"/>
        <s v="北京科锐国际人力资源股份有限公司"/>
        <s v="宁波江丰电子材料股份有限公司"/>
        <s v="成都爱乐达航空制造股份有限公司"/>
        <s v="湖南九典制药股份有限公司"/>
        <s v="康龙化成(北京)新药技术股份有限公司"/>
        <s v="四会富仕电子科技股份有限公司"/>
        <s v="杨凌美畅新材料股份有限公司"/>
        <s v="浙江亿田智能厨电股份有限公司"/>
        <s v="上海冠龙阀门节能设备股份有限公司"/>
        <s v="山东山大鸥玛软件股份有限公司"/>
        <s v="山东力诺特种玻璃股份有限公司"/>
        <s v="中国石油化工股份有限公司"/>
        <s v="中国联合网络通信股份有限公司"/>
        <s v="厦门象屿股份有限公司"/>
        <s v="浙江古越龙山绍兴酒股份有限公司"/>
        <s v="南京高科股份有限公司"/>
        <s v="宇通客车股份有限公司"/>
        <s v="特变电工股份有限公司"/>
        <s v="诺德投资股份有限公司"/>
        <s v="金发科技股份有限公司"/>
        <s v="浙江巨化股份有限公司"/>
        <s v="中牧实业股份有限公司"/>
        <s v="金宇生物技术股份有限公司"/>
        <s v="广汇能源股份有限公司"/>
        <s v="航天信息股份有限公司"/>
        <s v="浙江嘉化能源化工股份有限公司"/>
        <s v="南京钢铁股份有限公司"/>
        <s v="山西华阳集团新能股份有限公司"/>
        <s v="吉林华微电子股份有限公司"/>
        <s v="中航航空电子系统股份有限公司"/>
        <s v="金地(集团)股份有限公司"/>
        <s v="海澜之家集团股份有限公司"/>
        <s v="北京三元食品股份有限公司"/>
        <s v="广东冠豪高新技术股份有限公司"/>
        <s v="漳州片仔癀药业股份有限公司"/>
        <s v="宝鸡钛业股份有限公司"/>
        <s v="无锡华光环保能源集团股份有限公司"/>
        <s v="双良节能系统股份有限公司"/>
        <s v="中金黄金股份有限公司"/>
        <s v="云南驰宏锌锗股份有限公司"/>
        <s v="中化国际(控股)股份有限公司"/>
        <s v="方大特钢科技股份有限公司"/>
        <s v="方大炭素新材料科技股份有限公司"/>
        <s v="江苏中天科技股份有限公司"/>
        <s v="江苏康缘药业股份有限公司"/>
        <s v="安徽海螺水泥股份有限公司"/>
        <s v="上海金桥出口加工区开发股份有限公司"/>
        <s v="上海外服控股集团股份有限公司"/>
        <s v="广东东阳光科技控股股份有限公司"/>
        <s v="东软集团股份有限公司"/>
        <s v="佳都科技集团股份有限公司"/>
        <s v="上海爱旭新能源股份有限公司"/>
        <s v="中粮糖业控股股份有限公司"/>
        <s v="长春一汽富维汽车零部件股份有限公司"/>
        <s v="上海锦江国际酒店股份有限公司"/>
        <s v="中航重机股份有限公司"/>
        <s v="国电电力发展股份有限公司"/>
        <s v="上海新动力汽车科技股份有限公司"/>
        <s v="上海临港控股股份有限公司"/>
        <s v="王府井集团股份有限公司"/>
        <s v="中航航空高科技股份有限公司"/>
        <s v="内蒙古蒙电华能热电股份有限公司"/>
        <s v="通化东宝药业股份有限公司"/>
        <s v="远东智慧能源股份有限公司"/>
        <s v="宏发科技股份有限公司"/>
        <s v="江苏金融租赁股份有限公司"/>
        <s v="无锡农村商业银行股份有限公司"/>
        <s v="内蒙古第一机械集团股份有限公司"/>
        <s v="中国中材国际工程股份有限公司"/>
        <s v="中国电影股份有限公司"/>
        <s v="淮北矿业控股股份有限公司"/>
        <s v="宁夏宝丰能源集团股份有限公司"/>
        <s v="唐山港集团股份有限公司"/>
        <s v="晋能控股山西煤业股份有限公司"/>
        <s v="柳州钢铁股份有限公司"/>
        <s v="富士康工业互联网股份有限公司"/>
        <s v="中国铁建股份有限公司"/>
        <s v="_x0009_上海环境集团股份有限公司"/>
        <s v="中国平安保险(集团)股份有限公司"/>
        <s v="中国人民保险集团股份有限公司"/>
        <s v="中新苏州工业园区开发集团股份有限公司"/>
        <s v="东吴证券股份有限公司"/>
        <s v="滨化集团股份有限公司"/>
        <s v="宁波拓普集团股份有限公司"/>
        <s v="南方出版传媒股份有限公司"/>
        <s v="金堆城钼业股份有限公司"/>
        <s v="中国船舶重工股份有限公司"/>
        <s v="上海创力集团股份有限公司"/>
        <s v="广州酒家集团股份有限公司"/>
        <s v="深圳市禾望电气股份有限公司"/>
        <s v="森特士兴集团股份有限公司"/>
        <s v="重庆川仪自动化股份有限公司"/>
        <s v="北京昭衍新药研究中心股份有限公司"/>
        <s v="上海移远通信技术股份有限公司"/>
        <s v="景津装备股份有限公司"/>
        <s v="苏州赛腾精密电子股份有限公司"/>
        <s v="嘉兴斯达半导体股份有限公司"/>
        <s v="江苏苏盐井神股份有限公司"/>
        <s v="东方时尚驾驶学校股份有限公司"/>
        <s v="浙江三美化工股份有限公司"/>
        <s v="北京万泰生物药业股份有限公司"/>
        <s v="厦门吉比特网络技术股份有限公司"/>
        <s v="浙江健盛集团股份有限公司"/>
        <s v="普莱柯生物工程股份有限公司"/>
        <s v="浙江伟明环保股份有限公司"/>
        <s v="珀莱雅化妆品股份有限公司"/>
        <s v="禾丰食品股份有限公司"/>
        <s v="北京国联视讯信息技术股份有限公司"/>
        <s v="亿嘉和科技股份有限公司"/>
        <s v="福龙马集团股份有限公司"/>
        <s v="顾家家居股份有限公司"/>
        <s v="常州神力电机股份有限公司"/>
        <s v="嘉友国际物流股份有限公司"/>
        <s v="浙江寿仙谷医药股份有限公司"/>
        <s v="亚翔系统集成科技(苏州)股份有限公司"/>
        <s v="唐山三孚硅业股份有限公司"/>
        <s v="浙江甬金金属科技股份有限公司"/>
        <s v="常州澳弘电子股份有限公司"/>
        <s v="三人行传媒集团股份有限公司"/>
        <s v="宁波容百新能源科技股份有限公司"/>
        <s v="广州洁特生物过滤股份有限公司"/>
        <s v="山石网科通信技术股份有限公司"/>
        <s v="深圳传音控股股份有限公司"/>
        <s v="航天宏图信息技术股份有限公司"/>
        <s v="安徽大地熊新材料股份有限公司"/>
        <s v="西部超导材料科技股份有限公司"/>
        <s v="北京安博通科技股份有限公司"/>
        <s v="北京八亿时空液晶科技股份有限公司"/>
        <s v="张家港广大特材股份有限公司"/>
        <s v="北京华峰测控技术股份有限公司"/>
        <s v="上海美迪西生物医药股份有限公司"/>
        <s v="厦门特宝生物工程股份有限公司"/>
        <s v="河南仕佳光子科技股份有限公司"/>
        <s v="深圳微芯生物科技股份有限公司"/>
        <s v="洛阳建龙微纳新材料股份有限公司"/>
        <s v="固德威技术股份有限公司"/>
        <s v="南亚新材料科技股份有限公司"/>
        <s v="明冠新材料股份有限公司"/>
        <s v="上海海优威新材料股份有限公司"/>
        <s v="成都极米科技股份有限公司"/>
        <s v="昆山东威科技股份有限公司"/>
        <s v="中国银河证券股份有限公司"/>
        <s v="远东国际融资租赁有限公司"/>
        <s v="湖南省高速公路集团有限公司"/>
        <s v="平安不动产有限公司"/>
        <s v="山东高速集团有限公司"/>
        <s v="上海复星高科技(集团)有限公司"/>
        <s v="恒泰证券股份有限公司"/>
        <s v="海通恒信国际融资租赁股份有限公司"/>
        <s v="财信证券股份有限公司"/>
        <s v="平安国际融资租赁有限公司"/>
        <s v="珠海华发实业股份有限公司"/>
        <s v="齐鲁银行股份有限公司"/>
        <s v="青岛农村商业银行股份有限公司"/>
        <s v="江西银行股份有限公司"/>
        <s v="北京银行股份有限公司"/>
        <s v="浙商银行股份有限公司"/>
        <s v="厦门国际银行股份有限公司"/>
        <s v="河钢集团有限公司"/>
        <s v="中国金融期货交易所"/>
        <s v="四方科技集团股份有限公司"/>
        <s v="深圳新益昌科技股份有限公司"/>
        <s v="思瑞浦微电子科技(苏州)股份有限公司"/>
        <s v="财通证券股份有限公司"/>
        <s v="上海泛微网络科技股份有限公司"/>
        <s v="南微医学科技股份有限公司"/>
        <s v="株洲欧科亿数控精密刀具股份有限公司"/>
        <s v="苏州和林微纳科技股份有限公司"/>
        <s v="上海凯赛生物技术股份有限公司"/>
        <s v="上海柏楚电子科技股份有限公司"/>
        <s v="锦州神工半导体股份有限公司"/>
        <s v="比音勒芬服饰股份有限公司"/>
        <s v="沈阳芯源微电子设备股份有限公司"/>
        <s v="深圳瑞华泰薄膜科技股份有限公司"/>
        <s v="中泰证券股份有限公司"/>
        <s v="中兴通讯股份有限公司"/>
        <s v="中国长城科技集团股份有限公司"/>
        <s v="深圳华侨城股份有限公司"/>
        <s v="TCL科技集团股份有限公司"/>
        <s v="中联重科股份有限公司"/>
        <s v="江苏东方盛虹股份有限公司"/>
        <s v="潍柴动力股份有限公司"/>
        <s v="徐工集团工程机械股份有限公司"/>
        <s v="重庆长安汽车股份有限公司"/>
        <s v="珠海格力电器股份有限公司"/>
        <s v="长春高新技术产业(集团)股份有限公司"/>
        <s v="广发证券股份有限公司"/>
        <s v="长江证券股份有限公司"/>
        <s v="北新集团建材股份有限公司"/>
        <s v="一汽解放集团股份有限公司"/>
        <s v="宜宾五粮液股份有限公司"/>
        <s v="河南双汇投资发展股份有限公司"/>
        <s v="紫光股份有限公司"/>
        <s v="华东医药股份有限公司"/>
        <s v="招商局蛇口工业区控股股份有限公司"/>
        <s v="华兰生物工程股份有限公司"/>
        <s v="大族激光科技产业集团股份有限公司"/>
        <s v="分众传媒信息技术股份有限公司"/>
        <s v="浙江苏泊尔股份有限公司"/>
        <s v="浙江三花智能控制股份有限公司"/>
        <s v="华峰化学股份有限公司"/>
        <s v="浙江大华技术股份有限公司"/>
        <s v="上海莱士血液制品股份有限公司"/>
        <s v="顺丰控股股份有限公司"/>
        <s v="武汉高德红外股份有限公司"/>
        <s v="晶澳太阳能科技股份有限公司"/>
        <s v="天齐锂业股份有限公司"/>
        <s v="上海百润投资控股集团股份有限公司"/>
        <s v="广东领益智造股份有限公司"/>
        <s v="浙江世纪华通集团股份有限公司"/>
        <s v="完美世界股份有限公司"/>
        <s v="牧原食品股份有限公司"/>
        <s v="广东坚朗五金制品股份有限公司"/>
        <s v="深南电路股份有限公司"/>
        <s v="鹏鼎控股(深圳)股份有限公司"/>
        <s v="中国广核电力股份有限公司"/>
        <s v="惠州亿纬锂能股份有限公司"/>
        <s v="爱尔眼科医院集团股份有限公司"/>
        <s v="浙江核新同花顺网络信息股份有限公司"/>
        <s v="深圳市汇川技术股份有限公司"/>
        <s v="云南沃森生物技术股份有限公司"/>
        <s v="阳光电源股份有限公司"/>
        <s v="浙江晶盛机电股份有限公司"/>
        <s v="芒果超媒股份有限公司"/>
        <s v="贝达药业股份有限公司"/>
        <s v="欧普康视科技股份有限公司"/>
        <s v="厦门亿联网络技术股份有限公司"/>
        <s v="深圳华大基因股份有限公司"/>
        <s v="英科医疗科技股份有限公司"/>
        <s v="安克创新科技股份有限公司"/>
        <s v="稳健医疗用品股份有限公司"/>
        <s v="益海嘉里金龙鱼粮油食品股份有限公司"/>
        <s v="内蒙古包钢钢联股份有限公司"/>
        <s v="上海国际港务(集团)股份有限公司"/>
        <s v="宝山钢铁股份有限公司"/>
        <s v="华能澜沧江水电股份有限公司"/>
        <s v="三一重工股份有限公司"/>
        <s v="国投资本股份有限公司"/>
        <s v="北京同仁堂股份有限公司"/>
        <s v="上海汽车集团股份有限公司"/>
        <s v="国金证券股份有限公司"/>
        <s v="中国北方稀土(集团)高科技股份有限公司"/>
        <s v="重庆啤酒股份有限公司"/>
        <s v="中国船舶工业股份有限公司"/>
        <s v="北京天坛生物制品股份有限公司"/>
        <s v="广东生益科技股份有限公司"/>
        <s v="江苏恒瑞医药股份有限公司"/>
        <s v="万华化学集团股份有限公司"/>
        <s v="广州白云山医药集团股份有限公司"/>
        <s v="江西铜业股份有限公司"/>
        <s v="国电南瑞科技股份有限公司"/>
        <s v="江苏长电科技股份有限公司"/>
        <s v="用友网络科技股份有限公司"/>
        <s v="青岛啤酒股份有限公司"/>
        <s v="绿地控股集团股份有限公司"/>
        <s v="上海豫园旅游商城(集团)股份有限公司"/>
        <s v="福耀玻璃工业集团股份有限公司"/>
        <s v="海尔智家股份有限公司"/>
        <s v="华域汽车系统股份有限公司"/>
        <s v="中航沈飞股份有限公司"/>
        <s v="通策医疗股份有限公司"/>
        <s v="上海宝信软件股份有限公司"/>
        <s v="国投电力控股股份有限公司"/>
        <s v="中国航发动力股份有限公司"/>
        <s v="中国三峡新能源(集团)股份有限公司"/>
        <s v="东方证券股份有限公司"/>
        <s v="春秋航空股份有限公司"/>
        <s v="中信建投证券股份有限公司"/>
        <s v="江苏恒立液压股份有限公司"/>
        <s v="新城控股集团股份有限公司"/>
        <s v="天风证券股份有限公司"/>
        <s v="内蒙古君正能源化工集团股份有限公司"/>
        <s v="红塔证券股份有限公司"/>
        <s v="广州汽车集团股份有限公司"/>
        <s v="三六零安全科技股份有限公司"/>
        <s v="中国铝业股份有限公司"/>
        <s v="上海医药集团股份有限公司"/>
        <s v="中国冶金科工股份有限公司"/>
        <s v="长城汽车股份有限公司"/>
        <s v="中银国际证券股份有限公司"/>
        <s v="中国卫通集团股份有限公司"/>
        <s v="中国中车股份有限公司"/>
        <s v="光大证券股份有限公司"/>
        <s v="中海油田服务股份有限公司"/>
        <s v="中国光大银行股份有限公司"/>
        <s v="中国石油天然气股份有限公司"/>
        <s v="福莱特玻璃集团股份有限公司"/>
        <s v="中国能源建设股份有限公司"/>
        <s v="浙商证券股份有限公司"/>
        <s v="中国中煤能源股份有限公司"/>
        <s v="方正证券股份有限公司"/>
        <s v="中远海运控股股份有限公司"/>
        <s v="中国建设银行股份有限公司"/>
        <s v="山东玲珑轮胎股份有限公司"/>
        <s v="南京证券股份有限公司"/>
        <s v="甘李药业股份有限公司"/>
        <s v="深圳市汇顶科技股份有限公司"/>
        <s v="大参林医药集团股份有限公司"/>
        <s v="佛山市海天调味食品股份有限公司"/>
        <s v="浙江鼎力机械股份有限公司"/>
        <s v="江苏今世缘酒业股份有限公司"/>
        <s v="科沃斯机器人股份有限公司"/>
        <s v="绝味食品股份有限公司"/>
        <s v="郑州安图生物工程股份有限公司"/>
        <s v="上海璞泰来新能源科技股份有限公司"/>
        <s v="杭州福斯特应用材料股份有限公司"/>
        <s v="欧派家居集团股份有限公司"/>
        <s v="广州金域医学检验集团股份有限公司"/>
        <s v="上海晨光文具股份有限公司"/>
        <s v="益丰大药房连锁股份有限公司"/>
        <s v="东鹏饮料(集团)股份有限公司"/>
        <s v="澜起科技股份有限公司"/>
        <s v="中国铁路通信信号股份有限公司"/>
        <s v="中微半导体设备(上海)股份有限公司"/>
        <s v="上海硅产业集团股份有限公司"/>
        <s v="华熙生物科技股份有限公司"/>
        <s v="华润微电子有限公司"/>
        <s v="美年大健康产业控股股份有限公司"/>
        <s v="中信银行股份有限公司"/>
        <s v="中国财政部"/>
        <s v="金隅集团"/>
        <s v="平安国际融资租赁"/>
        <s v="西宁城投"/>
        <s v="天津城投集团"/>
        <s v="眉山发展控股集团"/>
        <s v="淮北建投"/>
        <s v="嘉秀集团"/>
        <s v="浏阳城建"/>
        <s v="威海城投"/>
        <s v="池州建投集团"/>
        <s v="华发股份"/>
        <s v="吉安市家庐陵房地产投资开发"/>
        <s v="宁乡城投"/>
        <s v="邵阳城投"/>
        <s v="新余城投"/>
        <s v="余姚高铁"/>
        <s v="绍兴市上虞杭州湾新区城市建设投资发展"/>
        <s v="吉安新庐陵"/>
        <s v="浙商银行"/>
        <s v="泰康资产管理有限责任公司"/>
        <s v="平安资产管理有限公司"/>
        <s v="新华资产管理股份有限公司"/>
        <s v="阳光资产管理股份有限公司"/>
        <s v="中英益利资产管理股份有限公司"/>
        <s v="中意资产管理有限公司"/>
        <s v="中国农业银行上海分行"/>
        <s v="湖北省联合发展投资集团有限公司"/>
        <s v="常德鼎力投资开发有限公司"/>
        <s v="成都隆博投资有限责任公司"/>
        <s v="资兴市城市建设投资有限责任公司"/>
        <s v="湖北松滋金松投资控股集团有限公司"/>
        <s v="新余市城市建设投资开发有限公司"/>
        <s v="重庆两江新区开发投资集团有限公司"/>
        <s v="武汉市城市建设投资开发集团有限公司"/>
        <s v="北京国有资本运营管理有限公司"/>
        <s v="北京市热力集团有限责任公司"/>
        <s v="首钢集团有限公司"/>
        <s v="苏州国际发展集团有限公司"/>
        <s v="四川发展(控股)有限责任公司"/>
        <s v="北京市基础设施投资有限公司"/>
        <s v="扬州绿色产业投资发展控股(集团)有限责任公司"/>
        <s v="荆门市城市建设投资有限公司"/>
        <s v="华夏聚利债券型证券投资基金"/>
        <s v="华夏双债增强债券型证券投资基金"/>
        <s v="华夏债券投资基金"/>
        <s v="华夏可转债增强债券型证券投资基金"/>
        <s v="易方达裕祥回报债券型证券投资基金"/>
        <s v="华夏鼎利债券型发起式证券投资基金"/>
        <s v="兴全恒益债券型证券投资基金"/>
        <s v="嘉实稳固收益债券型证券投资基金"/>
        <s v="华夏鼎清债券型证券投资基金"/>
        <s v="易方达增强回报债券型证券投资基金"/>
        <s v="汇添富双利债券型证券投资基金"/>
        <s v="中国邮政储蓄银行上海分行"/>
        <s v="北京新锦城房地产经营管理有限公司"/>
        <s v="盛京银行"/>
        <s v="富国信用债债券型证券投资基金"/>
        <s v="富国泓利纯债债券型发起式证券投资基金"/>
        <s v="北京双鹭药业股份有限公司"/>
        <s v="甘肃省公路航空旅游投资集团有限公司"/>
        <s v="绵阳富诚投资集团有限公司"/>
        <s v="永兴银都投资发展集团有限公司"/>
        <s v="荆州开发区城市建设投资开发有限公司"/>
        <s v="醴陵市高新技术产业发展集团有限公司"/>
        <s v="成都铸康实业有限公司"/>
        <s v="江苏瀛洲发展集团有限公司"/>
        <s v="句容市城市建设投资有限责任公司"/>
        <s v="昆明交通产业股份有限公司"/>
        <s v="江油鸿飞投资(集团)有限公司"/>
        <s v="重庆市通达投资有限公司"/>
        <s v="重庆市铜梁区龙廷城市开发建设有限公司"/>
        <s v="株洲金城投资控股集团有限公司"/>
        <s v="响水县灌江新城建设发展有限公司"/>
        <s v="桃源县鑫达交通建设有限责任公司"/>
        <s v="嘉鱼县城镇建设投资有限公司"/>
        <s v="西安航天城投资发展集团有限公司"/>
        <s v="昆明市高速公路建设开发股份有限公司"/>
        <s v="潍坊市投资集团有限公司"/>
        <s v="长春新区发展集团有限公司"/>
        <s v="潍坊渤海水产综合开发有限公司"/>
        <s v="兰陵县国有资产运营有限公司"/>
        <s v="山东城资国有资产运营(集团)有限公司"/>
        <s v="福建省高速公路集团有限公司"/>
        <s v="雅安发展投资有限责任公司"/>
        <s v="淄博高新城市投资运营集团有限公司"/>
        <s v="南方水泥有限公司"/>
        <s v="西南水泥有限公司"/>
        <s v="江苏交通控股有限公司"/>
        <s v="福建省投资开发集团有限责任公司"/>
        <s v="自贡市城市建设投资开发集团有限公司"/>
        <s v="天津经济技术开发区国有资产经营有限公司"/>
        <s v="江苏润城资产经营集团有限公司"/>
        <s v="徐州市贾汪城市建设投资有限公司"/>
        <s v="浙江恒逸集团有限公司"/>
        <s v="南昌市红谷滩城市投资集团有限公司"/>
        <s v="湖南金阳投资集团有限公司"/>
        <s v="广元市城市发展集团有限公司"/>
        <s v="山西潞安矿业(集团)有限责任公司"/>
        <s v="黄石磁湖高新科技发展有限公司"/>
        <s v="益阳市城市建设投资运营集团有限责任公司"/>
        <s v="昆明市土地开发投资经营有限责任公司"/>
        <s v="淮北市建投控股集团有限公司"/>
        <s v="吉首华泰国有资产投资管理有限责任公司"/>
        <s v="陕西安康高新产业发展投资(集团)有限公司"/>
        <s v="北京兆泰集团股份有限公司"/>
        <s v="泸州市高新投资集团有限公司"/>
        <s v="昆明市公共租赁住房开发建设管理有限公司"/>
        <s v="淄博市临淄区公有资产经营有限公司"/>
        <s v="重庆市合川农村农业投资(集团)有限公司"/>
        <s v="西安浐灞发展集团有限公司"/>
        <s v="黄石市国有资产经营有限公司"/>
        <s v="寿光市城市建设投资开发有限公司"/>
        <s v="吉林省国有资本运营有限责任公司"/>
        <s v="新疆中泰化学股份有限公司"/>
        <s v="遂宁兴业投资集团有限公司"/>
        <s v="邛崃市建设投资集团有限公司"/>
        <s v="常德市德源投资集团有限公司"/>
        <s v="寿光市惠农新农村建设投资开发有限公司"/>
        <s v="广西钦州临海工业投资集团有限公司"/>
        <s v="广安金财投融资(集团)有限责任公司"/>
        <s v="常德市鼎城江南新城建设投资开发有限公司"/>
        <s v="青州市城市建设投资开发有限公司"/>
        <s v="禹州市投资总公司"/>
        <s v="黄石市城市建设投资开发有限责任公司"/>
        <s v="萍乡市城市建设投资集团有限公司"/>
        <s v="应城市蒲阳开发投资有限公司"/>
        <s v="衡阳高新投资(集团)有限公司"/>
        <s v="内江建工集团有限责任公司"/>
        <s v="仁怀市城市开发建设投资经营有限责任公司"/>
        <s v="孝感市长兴投资有限公司"/>
        <s v="当阳市鑫源投资开发有限责任公司"/>
        <s v="延安市新区投资开发建设有限公司"/>
        <s v="益阳高新产业发展投资集团有限公司"/>
        <s v="内江投资控股集团有限公司"/>
        <s v="宁乡沩东新城建设开发有限公司"/>
        <s v="沂南县城市发展集团有限公司"/>
        <s v="孝昌县顺和开发投资有限责任公司"/>
        <s v="临汾市投资集团有限公司"/>
        <s v="娄底市城市发展集团有限公司"/>
        <s v="中国进出口银行"/>
        <s v="湖南省人民政府"/>
        <s v="广东省人民政府"/>
        <s v="重庆市人民政府"/>
        <s v="中条山有色金属集团有限公司"/>
        <s v="大连装备投资集团有限公司"/>
        <s v="天津武清经济技术开发区有限公司"/>
        <s v="金融街控股股份有限公司"/>
        <s v="新疆金风科技股份有限公司"/>
        <s v="万达信息股份有限公司"/>
        <s v="广发聚鑫债券型证券投资基金"/>
        <s v="易方达裕丰回报债券型证券投资基金"/>
        <s v="鹏华双债保利债券型证券投资基金"/>
        <s v="博时宏观回报债券型证券投资基金"/>
        <s v="博时天颐债券型证券投资基金"/>
        <s v="南方广利回报债券型证券投资基金"/>
        <s v="鹏华信用增利债券型证券投资基金"/>
        <m/>
        <s v="成都厚德天府置业有限公司"/>
        <s v="温州荣悦置业有限公司"/>
        <s v="沈阳广和置业有限公司"/>
        <s v="广发银行股份有限公司"/>
        <s v="渤海银行股份有限公司"/>
        <s v="中国民生银行股份有限公司"/>
        <s v="成都农商银行股份有限公司"/>
        <s v="广西北部湾银行股份有限公司"/>
        <s v="富滇银行股份有限公司"/>
        <s v="盛京银行股份有限公司"/>
        <s v="广东南粤银行股份有限公司"/>
        <s v="山西尧都农村商业银行股份有限公司"/>
        <s v="乐山银行股份有限公司"/>
        <s v="达州银行股份有限公司"/>
        <s v="焦作中旅银行股份有限公司"/>
        <s v="龙江银行股份有限公司"/>
        <s v="中国工商银行股份有公司"/>
        <s v="江南农村商业银行股份有限公司"/>
        <s v="上海农商银行股份有限公司"/>
        <s v="北京农商银行股份有限公司"/>
        <s v="东亚银行股份有限公司"/>
        <s v="华夏银行股份有限公司"/>
        <s v="恒丰银行股份有限公司"/>
        <s v="广东华兴银行股份有限公司"/>
        <s v="珠海华润银行股份有限公司"/>
        <s v="哈尔滨银行股份有限公司"/>
        <s v="河北银行股份有限公司"/>
        <s v="湖北银行股份有限公司"/>
        <s v="宁波通商银行股份有限公司"/>
        <s v="大连银行股份有限公司"/>
        <s v="西安银行股份有限公司"/>
        <s v="昆仑银行股份有限公司"/>
        <s v="廊坊银行股份有限公司"/>
        <s v="吉林银行股份有限公司"/>
        <s v="社保账户"/>
        <s v="江苏紫金农村商业银行股份有限公司"/>
        <s v="徽商银行股份有限公司"/>
        <s v="张家港农村商业银行股份有限公司"/>
        <s v="昆山农村商业银行股份有限公司"/>
        <s v="无锡锡州农村商业银行股份有限公司"/>
        <s v="嘉兴银行股份有限公司"/>
        <s v="东莞农村商业银行股份有限公司"/>
        <s v="成都市农村商业银行股份有限公司"/>
        <s v="成都农村商业银行股份有限公司"/>
        <s v="齐商银行股份有限公司"/>
        <s v="汉口银行股份有限公司"/>
        <s v="石家庄市栾城农村信用合作联社"/>
        <s v="沈阳市苏家屯区农村信用合作联社"/>
      </sharedItems>
    </cacheField>
    <cacheField name="持有份数" numFmtId="0">
      <sharedItems containsBlank="1" containsMixedTypes="1" containsNumber="1" minValue="0" maxValue="9057228691"/>
    </cacheField>
    <cacheField name="购买成本" numFmtId="184">
      <sharedItems containsString="0" containsBlank="1" containsNumber="1" minValue="0.09" maxValue="49072979350.860001"/>
    </cacheField>
    <cacheField name="认可价值" numFmtId="184">
      <sharedItems containsMixedTypes="1" containsNumber="1" minValue="0.09" maxValue="49072979350.860001" count="6922">
        <n v="2801880000"/>
        <n v="213780000"/>
        <n v="20340000"/>
        <n v="214179000"/>
        <n v="122028000"/>
        <n v="100690000"/>
        <n v="132431000"/>
        <n v="153840000"/>
        <n v="93492000"/>
        <n v="215229000"/>
        <n v="31167000"/>
        <n v="299220000"/>
        <n v="538745000"/>
        <n v="83232000"/>
        <n v="10422000"/>
        <n v="51195000"/>
        <n v="160992000"/>
        <n v="146475000"/>
        <n v="299760000"/>
        <n v="10006000"/>
        <n v="190076000"/>
        <n v="120732000"/>
        <n v="170340000"/>
        <n v="238992000"/>
        <n v="144885000"/>
        <n v="90315000"/>
        <n v="171972000"/>
        <n v="406692000"/>
        <n v="150915000"/>
        <n v="300600000"/>
        <n v="141652000"/>
        <n v="251925000"/>
        <n v="151860000"/>
        <n v="100890000"/>
        <n v="238344000"/>
        <n v="80672000"/>
        <n v="160464000"/>
        <n v="211512000"/>
        <n v="150975000"/>
        <n v="121056000"/>
        <n v="304950000"/>
        <n v="310410000"/>
        <n v="52728.6"/>
        <n v="296446.65000000002"/>
        <n v="10389000"/>
        <n v="152565000"/>
        <n v="61962000"/>
        <n v="152820000"/>
        <n v="267072000"/>
        <n v="121596000"/>
        <n v="156855000"/>
        <n v="182286000"/>
        <n v="103030000"/>
        <n v="153705000"/>
        <n v="335313000"/>
        <n v="151680000"/>
        <n v="160448000"/>
        <n v="322381.15000000002"/>
        <n v="91.88"/>
        <n v="4214860000"/>
        <n v="6014000"/>
        <n v="121500000"/>
        <n v="105490000"/>
        <n v="109857000"/>
        <n v="202540000"/>
        <n v="222642000"/>
        <n v="468720000"/>
        <n v="350132000"/>
        <n v="181620000"/>
        <n v="113025000"/>
        <n v="59328000"/>
        <n v="312750000"/>
        <n v="479040000"/>
        <n v="134108000"/>
        <n v="90018000"/>
        <n v="249120000"/>
        <n v="250032000"/>
        <n v="245952000"/>
        <n v="103700000"/>
        <n v="280908000"/>
        <n v="218001000"/>
        <n v="312720000"/>
        <n v="103820000"/>
        <n v="238947000"/>
        <n v="196498000"/>
        <n v="409734000"/>
        <n v="187866000"/>
        <n v="83976000"/>
        <n v="135603000"/>
        <n v="156540000"/>
        <n v="206480000"/>
        <n v="145362000"/>
        <n v="218484000"/>
        <n v="114796000"/>
        <n v="177412000"/>
        <n v="216846000"/>
        <n v="155145000"/>
        <n v="123468000"/>
        <n v="151005000"/>
        <n v="129753000"/>
        <n v="116196000"/>
        <n v="111023000"/>
        <n v="49795000"/>
        <n v="60162000"/>
        <n v="20064000"/>
        <n v="97490000"/>
        <n v="487250000"/>
        <n v="446338000"/>
        <n v="151965000"/>
        <n v="226798000"/>
        <n v="771120000"/>
        <n v="102080000"/>
        <n v="257200000"/>
        <n v="246768000"/>
        <n v="142058000"/>
        <n v="435162000"/>
        <n v="30678000"/>
        <n v="378312000"/>
        <n v="170850000"/>
        <n v="251460000"/>
        <n v="19860000"/>
        <n v="30405000"/>
        <n v="20486000"/>
        <n v="462960000"/>
        <n v="166848000"/>
        <n v="88407000"/>
        <n v="182934000"/>
        <n v="211029000"/>
        <n v="163600000"/>
        <n v="184554000"/>
        <n v="307290000"/>
        <n v="245280000"/>
        <n v="115037400"/>
        <n v="43420000"/>
        <n v="9997000"/>
        <n v="140952000"/>
        <n v="48725000"/>
        <n v="49875000"/>
        <n v="364896000"/>
        <n v="294780000"/>
        <n v="20196000"/>
        <n v="350320000"/>
        <n v="295320000"/>
        <n v="38748000"/>
        <n v="88587000"/>
        <n v="100570000"/>
        <n v="226446000"/>
        <n v="290790000"/>
        <n v="51440000"/>
        <n v="183240000"/>
        <n v="85875000"/>
        <n v="146700000"/>
        <n v="372348000"/>
        <n v="156150000"/>
        <n v="156105000"/>
        <n v="304230000"/>
        <n v="51520000"/>
        <n v="154545000"/>
        <n v="71904000"/>
        <n v="154845000"/>
        <n v="185166000"/>
        <n v="123180000"/>
        <n v="40744000"/>
        <n v="121836000"/>
        <n v="367056000"/>
        <n v="127712000"/>
        <n v="104230000"/>
        <n v="326935000"/>
        <n v="162266000"/>
        <n v="192915613.03999999"/>
        <n v="19861390.859999999"/>
        <n v="33956.199999999997"/>
        <n v="117821.31"/>
        <n v="69042090.75"/>
        <n v="4472050975"/>
        <n v="138191536.34999999"/>
        <n v="14485515"/>
        <n v="6165"/>
        <n v="4605388.1900000004"/>
        <n v="61858185.200000003"/>
        <n v="792215733.15999997"/>
        <n v="6905226.2999992399"/>
        <n v="45000000"/>
        <n v="40000000"/>
        <n v="1952000000"/>
        <n v="500000000"/>
        <n v="450000000"/>
        <n v="420000000"/>
        <n v="1000000000"/>
        <n v="4000000000"/>
        <n v="2995000000"/>
        <n v="476400000"/>
        <n v="1500000000"/>
        <n v="2000000000"/>
        <n v="50000000"/>
        <n v="2900000000"/>
        <s v="401247.5"/>
        <n v="49793.599999999999"/>
        <n v="786.63"/>
        <n v="37821.870000000003"/>
        <n v="82.4"/>
        <n v="33404000"/>
        <n v="30957000"/>
        <n v="30744000"/>
        <n v="30462000"/>
        <n v="30360000"/>
        <n v="30267000"/>
        <n v="30138000"/>
        <n v="30120000"/>
        <n v="20584000"/>
        <n v="20552000"/>
        <n v="20390000"/>
        <n v="20352000"/>
        <n v="20350000"/>
        <n v="20322000"/>
        <n v="20298000"/>
        <n v="20258000"/>
        <n v="20108000"/>
        <n v="20092000"/>
        <n v="20074000"/>
        <n v="20036000"/>
        <n v="19520000"/>
        <n v="18147000"/>
        <n v="11712000"/>
        <n v="10406000"/>
        <n v="10264000"/>
        <n v="10263000"/>
        <n v="10231000"/>
        <n v="10227000"/>
        <n v="10194000"/>
        <n v="10157000"/>
        <n v="10136000"/>
        <n v="10122000"/>
        <n v="10087000"/>
        <n v="10074000"/>
        <n v="10068000"/>
        <n v="10014000"/>
        <n v="10000000"/>
        <n v="6054000"/>
        <n v="5067296"/>
        <n v="5030374.83"/>
        <n v="4817462.8"/>
        <n v="4428185.5999999996"/>
        <n v="3527168.73"/>
        <n v="3056352"/>
        <n v="2885298.6"/>
        <n v="2420800"/>
        <n v="962518"/>
        <n v="776160"/>
        <n v="86527652.049999997"/>
        <n v="79726880"/>
        <n v="58245290.829999998"/>
        <n v="52436343.719999999"/>
        <n v="31092853.25"/>
        <n v="14525172.859999999"/>
        <n v="13724667.720000001"/>
        <n v="13515922.189999999"/>
        <n v="12921418.98"/>
        <n v="12500875.32"/>
        <n v="12180648.9"/>
        <n v="11000046.02"/>
        <n v="10544130.67"/>
        <n v="10270426.449999999"/>
        <n v="10052245.529999999"/>
        <n v="9639140.9700000007"/>
        <n v="5180785.8899999997"/>
        <n v="5027500.8499999996"/>
        <n v="4898589.33"/>
        <n v="4710207.8099999996"/>
        <n v="4369159.53"/>
        <n v="4036206.06"/>
        <n v="1003642.46"/>
        <n v="41.4"/>
        <n v="5625700.9699999997"/>
        <n v="55903.05"/>
        <n v="155220.24"/>
        <n v="741914868.17999995"/>
        <n v="194384.56"/>
        <n v="742202040.66999996"/>
        <n v="9111600"/>
        <n v="10148000"/>
        <n v="20136000"/>
        <n v="10291000"/>
        <n v="10021000"/>
        <n v="20084000"/>
        <n v="10056000"/>
        <n v="10052000"/>
        <n v="30141000"/>
        <n v="5098500"/>
        <n v="10145000"/>
        <n v="14995500"/>
        <n v="20270000"/>
        <n v="20158000"/>
        <n v="20254000"/>
        <n v="10097000"/>
        <n v="20176000"/>
        <n v="25120000"/>
        <n v="20124000"/>
        <n v="30174000"/>
        <n v="10109000"/>
        <n v="20208000"/>
        <n v="8099361.5999999996"/>
        <n v="427480.3"/>
        <n v="5351598.5999999996"/>
        <n v="2070587.2"/>
        <n v="13960022.4"/>
        <n v="22794330"/>
        <n v="2739500"/>
        <n v="5191060"/>
        <n v="677190.06"/>
        <n v="5207846.4000000004"/>
        <n v="113.3"/>
        <n v="63702022.5"/>
        <n v="6038380"/>
        <n v="26589815.260000002"/>
        <n v="10514755.41"/>
        <n v="5172839.05"/>
        <n v="7258034.79"/>
        <n v="529104.9"/>
        <n v="26678.78"/>
        <n v="4736373.72"/>
        <n v="6593234.6399999997"/>
        <n v="44017108.640000001"/>
        <n v="20493433.920000002"/>
        <n v="4529.92"/>
        <n v="3654300"/>
        <n v="10480000"/>
        <n v="3308400"/>
        <n v="5075552.5"/>
        <n v="538306.69999999995"/>
        <n v="6349500"/>
        <n v="104091"/>
        <n v="2244600"/>
        <n v="1075453.78"/>
        <n v="11435.15"/>
        <n v="41020160"/>
        <n v="10305230"/>
        <n v="10297980"/>
        <n v="10321310"/>
        <n v="30853500"/>
        <n v="10279950"/>
        <n v="40175840"/>
        <n v="41304040"/>
        <n v="30961080"/>
        <n v="41213640"/>
        <n v="20128700"/>
        <n v="10103370"/>
        <n v="30274590"/>
        <n v="20013880"/>
        <n v="30139410"/>
        <n v="18673800"/>
        <n v="20121080"/>
        <n v="10197440"/>
        <n v="45466542.960000001"/>
        <n v="23227165.02"/>
        <n v="28024893.809999999"/>
        <n v="20260980.760000002"/>
        <n v="49054660.689999998"/>
        <n v="10000100"/>
        <n v="4079008"/>
        <n v="18118800"/>
        <n v="10061780"/>
        <n v="19200740"/>
        <n v="19811160"/>
        <n v="19983340"/>
        <n v="30931260"/>
        <n v="30614250"/>
        <n v="10255280"/>
        <n v="30475560"/>
        <n v="535973.81999999995"/>
        <n v="216079.61"/>
        <n v="1278345.3799999999"/>
        <n v="1269888"/>
        <n v="1326878.43"/>
        <n v="507436.21"/>
        <n v="15019440"/>
        <n v="30507720"/>
        <n v="244915"/>
        <n v="249695.69"/>
        <n v="541832.77"/>
        <n v="17176460"/>
        <n v="20125020"/>
        <n v="20000149.170000002"/>
        <n v="9943240"/>
        <n v="20321420"/>
        <n v="15141375"/>
        <n v="20058040"/>
        <n v="30332580"/>
        <n v="10183210"/>
        <n v="10113590"/>
        <n v="30520680"/>
        <n v="10110440"/>
        <n v="20081960"/>
        <n v="238020.48000000001"/>
        <n v="17350559.059999999"/>
        <n v="18709340.739999998"/>
        <n v="22020000"/>
        <n v="4950400"/>
        <n v="2588080"/>
        <n v="316400"/>
        <n v="6200.04"/>
        <n v="311240"/>
        <n v="321436.5"/>
        <n v="1499911.66"/>
        <n v="55762.400000000001"/>
        <n v="258320.7"/>
        <n v="1462619.36"/>
        <n v="20570000"/>
        <n v="12840000"/>
        <n v="19800000"/>
        <n v="18583744"/>
        <n v="6217243.2000000002"/>
        <n v="22536000"/>
        <n v="5177700"/>
        <n v="4945000"/>
        <n v="227070"/>
        <n v="1452.1"/>
        <n v="105274.32"/>
        <n v="97931.7"/>
        <n v="12094344"/>
        <n v="49556.5"/>
        <n v="11012.4"/>
        <n v="8169.6"/>
        <n v="3133.48"/>
        <n v="10059.049999999999"/>
        <n v="2778.84"/>
        <n v="6285.6"/>
        <n v="4714.2"/>
        <n v="7492.32"/>
        <n v="2606.52"/>
        <n v="3211.47"/>
        <n v="5637.6"/>
        <n v="14463.32"/>
        <n v="4995.4399999999996"/>
        <n v="3067.34"/>
        <n v="119784"/>
        <n v="50022878.579999998"/>
        <n v="20001020"/>
        <n v="20063860"/>
        <n v="20088260"/>
        <n v="20113480"/>
        <n v="20067820"/>
        <n v="774.65"/>
        <n v="141600000"/>
        <n v="12425491.51"/>
        <n v="31040047.060000002"/>
        <n v="4565814"/>
        <n v="8036364"/>
        <n v="19030"/>
        <n v="8322717"/>
        <n v="3661800"/>
        <n v="19789938"/>
        <n v="8765356.7699999996"/>
        <n v="12177"/>
        <n v="15746592"/>
        <n v="6000828.7000000002"/>
        <n v="5027474.9000000004"/>
        <n v="3328800"/>
        <n v="2416.86"/>
        <n v="8691014.2699999996"/>
        <n v="9017898.75"/>
        <n v="5886.57"/>
        <n v="3714.86"/>
        <n v="4694.5600000000004"/>
        <n v="7652.07"/>
        <n v="3824.07"/>
        <n v="2978.43"/>
        <n v="5036.46"/>
        <n v="6894.95"/>
        <n v="6766.48"/>
        <n v="3700.78"/>
        <n v="7648.41"/>
        <n v="5800.41"/>
        <n v="5481"/>
        <n v="3147.3"/>
        <n v="13009.77"/>
        <n v="11661.46"/>
        <n v="6375.98"/>
        <n v="4779.25"/>
        <n v="516964.56"/>
        <n v="1135767.1599999999"/>
        <n v="111704.17"/>
        <n v="286648993.00999999"/>
        <n v="2898661.86"/>
        <n v="339949.05"/>
        <n v="15732830.369999999"/>
        <n v="288248.08"/>
        <n v="1263.78"/>
        <n v="2479800"/>
        <n v="12976800"/>
        <n v="5582.72"/>
        <n v="7055.1"/>
        <n v="3392.94"/>
        <n v="4217.67"/>
        <n v="5309.37"/>
        <n v="1823.58"/>
        <n v="6689.51"/>
        <n v="5115.66"/>
        <n v="351.2"/>
        <n v="6060630"/>
        <n v="10095230"/>
        <n v="20147780"/>
        <n v="20145460"/>
        <n v="14256480"/>
        <n v="10058410"/>
        <n v="10145480"/>
        <n v="10129380"/>
        <n v="10051670"/>
        <n v="20254580"/>
        <n v="20495940"/>
        <n v="10051630"/>
        <n v="10051470"/>
        <n v="19964580"/>
        <n v="10131900"/>
        <n v="10174750"/>
        <n v="20377780"/>
        <n v="10063170"/>
        <n v="10153780"/>
        <n v="20217220"/>
        <n v="10043500"/>
        <n v="20278960"/>
        <n v="20246820"/>
        <n v="10098100"/>
        <n v="20151400"/>
        <n v="20110240"/>
        <n v="10239950"/>
        <n v="15374805"/>
        <n v="6003300"/>
        <n v="20055160"/>
        <n v="10013970"/>
        <n v="20028700"/>
        <n v="10016780"/>
        <n v="10015630"/>
        <n v="10000270"/>
        <n v="9939000"/>
        <n v="10119820"/>
        <n v="9598540"/>
        <n v="15269325"/>
        <n v="20291020"/>
        <n v="10285760"/>
        <n v="49806773.969999999"/>
        <n v="11414235.58"/>
        <n v="11310722.83"/>
        <n v="9863772.3699999992"/>
        <n v="632.07000000000005"/>
        <n v="925341.39372325304"/>
        <n v="927402.04992867296"/>
        <n v="928598.14122681902"/>
        <n v="931156.85592011397"/>
        <n v="42529540"/>
        <n v="26820612"/>
        <n v="32752116"/>
        <n v="4154400"/>
        <n v="24630849"/>
        <n v="24711512"/>
        <n v="25629875.219999999"/>
        <n v="181580"/>
        <n v="39877920"/>
        <n v="777000"/>
        <n v="265020"/>
        <n v="22161177.030000001"/>
        <n v="4969.26"/>
        <n v="6301916.5800000001"/>
        <n v="2206481.7400000002"/>
        <n v="155080"/>
        <n v="9592725"/>
        <n v="2809.95"/>
        <n v="25769530.280000001"/>
        <n v="100229826"/>
        <n v="13199010"/>
        <n v="11042767.609999999"/>
        <n v="24447708.48"/>
        <n v="246500"/>
        <n v="28871136"/>
        <n v="23792500"/>
        <n v="18330"/>
        <n v="83400.240000000005"/>
        <n v="19758924.899999999"/>
        <n v="7606015.7199999997"/>
        <n v="11071.08"/>
        <n v="3761.65"/>
        <n v="5532.8"/>
        <n v="4325.8599999999997"/>
        <n v="8253.6"/>
        <n v="5522.44"/>
        <n v="2952.02"/>
        <n v="4598.8500000000004"/>
        <n v="14047.65"/>
        <n v="2736.15"/>
        <n v="2644.53"/>
        <n v="2328.83"/>
        <n v="2685.9"/>
        <n v="3919.32"/>
        <n v="16181.95"/>
        <n v="43133.31"/>
        <n v="3741.21"/>
        <n v="12591.26"/>
        <n v="3962.7"/>
        <n v="6326.21"/>
        <n v="6932.03"/>
        <n v="27511.7"/>
        <n v="21974.04"/>
        <n v="13963.04"/>
        <n v="8330.85"/>
        <n v="8515.7999999999993"/>
        <n v="9255.24"/>
        <n v="20444.400000000001"/>
        <n v="31838.79"/>
        <n v="20908.93"/>
        <n v="5894.13"/>
        <n v="3439.8"/>
        <n v="23218.44"/>
        <n v="3267"/>
        <n v="6389.79"/>
        <n v="4282.74"/>
        <n v="4015.5"/>
        <n v="6363.63"/>
        <n v="5206.75"/>
        <n v="2992.32"/>
        <n v="3009.15"/>
        <n v="101037.12"/>
        <n v="27584472"/>
        <n v="7724227.5"/>
        <n v="20346226.57"/>
        <n v="20125669.760000002"/>
        <n v="19999000"/>
        <n v="10051000"/>
        <n v="36260000"/>
        <n v="40692000"/>
        <n v="20186000"/>
        <n v="20338000"/>
        <n v="52715632.579999998"/>
        <n v="6582180"/>
        <n v="115681737.42"/>
        <n v="4371361.3499999996"/>
        <n v="22754000"/>
        <n v="20161904"/>
        <n v="19402000"/>
        <n v="18652084.800000001"/>
        <n v="18643985"/>
        <n v="14727633"/>
        <n v="13673556"/>
        <n v="12691800"/>
        <n v="12438750"/>
        <n v="11231753.6"/>
        <n v="11001584.85"/>
        <n v="10935120"/>
        <n v="9571010"/>
        <n v="9260580"/>
        <n v="9092742.9600000009"/>
        <n v="8991402"/>
        <n v="7709520"/>
        <n v="7442427"/>
        <n v="7339668"/>
        <n v="7214578"/>
        <n v="7129131"/>
        <n v="7080160"/>
        <n v="6805344"/>
        <n v="6714387"/>
        <n v="6056507"/>
        <n v="5835900"/>
        <n v="5518800"/>
        <n v="5430568"/>
        <n v="5407284"/>
        <n v="5363670"/>
        <n v="5219478"/>
        <n v="4252092"/>
        <n v="3845835"/>
        <n v="3777378"/>
        <n v="3693495"/>
        <n v="1827450.9"/>
        <n v="1809780"/>
        <n v="196465.5"/>
        <n v="92553.1"/>
        <n v="83457.899999999994"/>
        <n v="70702.649999999994"/>
        <n v="67965.36"/>
        <n v="62214.18"/>
        <n v="50864.1"/>
        <n v="44506.95"/>
        <n v="43426.75"/>
        <n v="40783.06"/>
        <n v="38360.82"/>
        <n v="36780"/>
        <n v="34093.300000000003"/>
        <n v="32569.13"/>
        <n v="24820.91"/>
        <n v="15210"/>
        <n v="15047.26"/>
        <n v="12732.22"/>
        <n v="11519.47"/>
        <n v="10233.719999999999"/>
        <n v="10099.18"/>
        <n v="8646.5499999999993"/>
        <n v="8017.1"/>
        <n v="7789.32"/>
        <n v="7495.95"/>
        <n v="6988.32"/>
        <n v="6337.45"/>
        <n v="5768.4"/>
        <n v="5177.5200000000004"/>
        <n v="4399.76"/>
        <n v="4288.67"/>
        <n v="4201.12"/>
        <n v="4134.97"/>
        <n v="3957.6"/>
        <n v="3915.1"/>
        <n v="3906"/>
        <n v="3833.79"/>
        <n v="3731.96"/>
        <n v="3731.25"/>
        <n v="3712"/>
        <n v="3695.2"/>
        <n v="3640.9"/>
        <n v="3611.2"/>
        <n v="3577.65"/>
        <n v="3418.8"/>
        <n v="3362.33"/>
        <n v="3353.4"/>
        <n v="3326.4"/>
        <n v="2932.5"/>
        <n v="2896.77"/>
        <n v="2878.2"/>
        <n v="2846.6"/>
        <n v="2818.82"/>
        <n v="2816.19"/>
        <n v="2700.39"/>
        <n v="2649.96"/>
        <n v="2622.48"/>
        <n v="2570.4"/>
        <n v="2546.34"/>
        <n v="2542.64"/>
        <n v="2524.8000000000002"/>
        <n v="2516.04"/>
        <n v="2376.9"/>
        <n v="2302.88"/>
        <n v="2299.9899999999998"/>
        <n v="2298.88"/>
        <n v="2253.2199999999998"/>
        <n v="2170.7399999999998"/>
        <n v="2165.2199999999998"/>
        <n v="2158.83"/>
        <n v="2156.6999999999998"/>
        <n v="2101.1999999999998"/>
        <n v="2097.6"/>
        <n v="1994.56"/>
        <n v="1921.92"/>
        <n v="1909.53"/>
        <n v="1819"/>
        <n v="1794"/>
        <n v="1742.4"/>
        <n v="1720.32"/>
        <n v="1673.48"/>
        <n v="1589.77"/>
        <n v="1529.5"/>
        <n v="1304.51"/>
        <n v="1686427.2"/>
        <n v="21710668.390000001"/>
        <n v="11238948.220000001"/>
        <n v="3683275.12"/>
        <n v="1876076.87"/>
        <n v="218224.31"/>
        <n v="24675921.850000001"/>
        <n v="13814153.640000001"/>
        <n v="120212.27"/>
        <n v="60113.17"/>
        <n v="63712.62"/>
        <n v="34251270.539999999"/>
        <n v="100075131.7"/>
        <n v="1376249"/>
        <n v="23855000"/>
        <n v="4501860"/>
        <n v="6550126"/>
        <n v="6348214"/>
        <n v="12995844"/>
        <n v="2601900"/>
        <n v="2486832"/>
        <n v="6785840"/>
        <n v="2780700"/>
        <n v="4864762.8"/>
        <n v="2305155"/>
        <n v="4833504"/>
        <n v="1831032"/>
        <n v="1418497"/>
        <n v="1463226.57"/>
        <n v="71847.899999999994"/>
        <n v="2267300"/>
        <n v="2873812.89"/>
        <n v="451840"/>
        <n v="2409342"/>
        <n v="1484195"/>
        <n v="5824810"/>
        <n v="3503900"/>
        <n v="8282134.4000000004"/>
        <n v="1950880"/>
        <n v="6475392"/>
        <n v="15751100"/>
        <n v="6576.21"/>
        <n v="6442.8"/>
        <n v="3109.63"/>
        <n v="4409.08"/>
        <n v="6512.4"/>
        <n v="4914"/>
        <n v="5950.8"/>
        <n v="4352.6000000000004"/>
        <n v="3212.91"/>
        <n v="8123.71"/>
        <n v="56458.17"/>
        <n v="7959.77"/>
        <n v="19702.87"/>
        <n v="4516.32"/>
        <n v="4971.78"/>
        <n v="4154.16"/>
        <n v="6022.58"/>
        <n v="4698"/>
        <n v="14828.34"/>
        <n v="10333.67"/>
        <n v="7978.88"/>
        <n v="7840.8"/>
        <n v="9868.84"/>
        <n v="16315.8"/>
        <n v="11790.75"/>
        <n v="2808.32"/>
        <n v="10637.2"/>
        <n v="180000000"/>
        <n v="3560972.45"/>
        <n v="238.73"/>
        <n v="9233884.2558184322"/>
        <n v="369316934.40240669"/>
        <n v="99815386.285383806"/>
        <n v="227790.85246331358"/>
        <n v="38226.40745445338"/>
        <n v="1198516.509894901"/>
        <n v="1999485.8963734519"/>
        <n v="3323230.9179857173"/>
        <n v="2028001.3947054232"/>
        <n v="2194771.505655793"/>
        <n v="4192360.0094106928"/>
        <n v="2381133.4904986736"/>
        <n v="5091848.7801493378"/>
        <n v="3255432.2456607511"/>
        <n v="2606475.9588660472"/>
        <n v="810629.29986802128"/>
        <n v="3115487.8965658196"/>
        <n v="3808176.0438365266"/>
        <n v="6188.6002055486006"/>
        <n v="5936153.7795781344"/>
        <n v="3935139.7879300262"/>
        <n v="1969723.0338278839"/>
        <n v="1619867.3614774996"/>
        <n v="344529.62768764247"/>
        <n v="1463980.492560596"/>
        <n v="2748579.177232882"/>
        <n v="4931877.3915772187"/>
        <n v="880162.9949565971"/>
        <n v="3280475.9516944564"/>
        <n v="3340751.4208634361"/>
        <n v="1590989.0138821816"/>
        <n v="6647787.8847345179"/>
        <n v="564723.75290623144"/>
        <n v="2664265.034201113"/>
        <n v="1146991.355532913"/>
        <n v="970619.18425013602"/>
        <n v="3145373.6918668724"/>
        <n v="137645.55847142148"/>
        <n v="1155099.766915703"/>
        <n v="1055224.1397072906"/>
        <n v="140952.44560134038"/>
        <n v="2037842.8924313483"/>
        <n v="1843428.1333588986"/>
        <n v="2835260.4645346017"/>
        <n v="4960.0911377062794"/>
        <n v="67839.956010958733"/>
        <n v="49218.967410789475"/>
        <n v="122413.71494514235"/>
        <n v="8734.6038491210402"/>
        <n v="3700.8987887369703"/>
        <n v="10118.56555856118"/>
        <n v="5519.5569500574884"/>
        <n v="4316.3411269698136"/>
        <n v="2942.5605973440934"/>
        <n v="6884.074602361854"/>
        <n v="11020.109031128059"/>
        <n v="3691.4163173411871"/>
        <n v="3126.4606531292616"/>
        <n v="28118.582042441532"/>
        <n v="6173.0888786548667"/>
        <n v="4701.9083954711969"/>
        <n v="9654.154035791069"/>
        <n v="5785.9345438882947"/>
        <n v="1819.2271096042643"/>
        <n v="5617.5358334480225"/>
        <n v="3204.0172875979306"/>
        <n v="5561.120119417531"/>
        <n v="1916.4573768319742"/>
        <n v="3135.6536596087526"/>
        <n v="13131.326388880583"/>
        <n v="16892.853105257542"/>
        <n v="11551.965879394282"/>
        <n v="5880.0805125251654"/>
        <n v="5079.9595576978163"/>
        <n v="16161472.711648127"/>
        <n v="30211153.86696529"/>
        <n v="10021475.033017198"/>
        <n v="16387.819567127026"/>
        <n v="655444.56876394886"/>
        <n v="177147.17827844081"/>
        <n v="404.27140797856663"/>
        <n v="67.842248257370784"/>
        <n v="2127.065032248403"/>
        <n v="3548.58401827337"/>
        <n v="5897.8981277062612"/>
        <n v="3599.1918479347173"/>
        <n v="3895.1668040559516"/>
        <n v="7440.3834281732561"/>
        <n v="4225.9124033255521"/>
        <n v="9036.7495152003339"/>
        <n v="5777.5725552634176"/>
        <n v="4625.8385460090713"/>
        <n v="1438.6629000350399"/>
        <n v="5529.2065720140954"/>
        <n v="6758.5536224286589"/>
        <n v="10.983207145758909"/>
        <n v="10535.178302797915"/>
        <n v="6983.8823001690262"/>
        <n v="3495.7624312049993"/>
        <n v="2874.8567024591239"/>
        <n v="611.453340506931"/>
        <n v="2598.1967606708272"/>
        <n v="4878.0359786373119"/>
        <n v="8752.8405794595856"/>
        <n v="1562.0677010243078"/>
        <n v="5822.0188277531252"/>
        <n v="5928.9926088510147"/>
        <n v="2823.60490671665"/>
        <n v="11798.149658083012"/>
        <n v="1002.2424703955616"/>
        <n v="4728.3996040974289"/>
        <n v="2035.6208567032561"/>
        <n v="1722.6046611814952"/>
        <n v="5582.246333770383"/>
        <n v="244.28620870190414"/>
        <n v="2050.0112453020161"/>
        <n v="1872.7571545531787"/>
        <n v="250.15510072097163"/>
        <n v="3616.6580284211282"/>
        <n v="3271.6207824909334"/>
        <n v="5031.8734382363737"/>
        <n v="8.8029128749385368"/>
        <n v="120.39884059071825"/>
        <n v="87.351274378393455"/>
        <n v="217.25352164758175"/>
        <n v="15.501722558362491"/>
        <n v="6.5681635058186947"/>
        <n v="17.957906126813285"/>
        <n v="9.7958238247385161"/>
        <n v="7.6604186948065118"/>
        <n v="5.222304157021127"/>
        <n v="12.217499087565573"/>
        <n v="19.55791879223494"/>
        <n v="6.5513345066695425"/>
        <n v="5.5486804520990001"/>
        <n v="49.903403186435916"/>
        <n v="10.955678446098087"/>
        <n v="8.344703514946989"/>
        <n v="17.133692607431595"/>
        <n v="10.268576982942122"/>
        <n v="3.2286700588687705"/>
        <n v="9.9697116727891242"/>
        <n v="5.6863239504031196"/>
        <n v="9.869587985219642"/>
        <n v="3.4012293017233932"/>
        <n v="5.5649957239057048"/>
        <n v="23.304798021745977"/>
        <n v="29.980560833703567"/>
        <n v="20.501830782406969"/>
        <n v="10.435662372389283"/>
        <n v="9.0156491389197679"/>
        <n v="28682.544788305011"/>
        <n v="53617.191289198927"/>
        <n v="17785.594890261909"/>
        <n v="9118242.9039805401"/>
        <n v="369317171.79795003"/>
        <n v="99815450.446340561"/>
        <n v="223580.29976572926"/>
        <n v="39185.909025013556"/>
        <n v="1193157.1851255544"/>
        <n v="1997844.2176407329"/>
        <n v="3318640.919872955"/>
        <n v="2028149.7765137944"/>
        <n v="2192125.278970975"/>
        <n v="4185653.0029868814"/>
        <n v="2377986.4293115661"/>
        <n v="5088014.3448067093"/>
        <n v="3261585.4716655505"/>
        <n v="2593355.2329613436"/>
        <n v="809593.23642439768"/>
        <n v="3111535.8458177736"/>
        <n v="3803168.4496893119"/>
        <n v="6188.6041835576525"/>
        <n v="5926410.46686849"/>
        <n v="3930947.0697499961"/>
        <n v="1967408.3395822779"/>
        <n v="1617683.8195762273"/>
        <n v="344338.50273578305"/>
        <n v="1462138.1397930644"/>
        <n v="2744508.4694657535"/>
        <n v="4925549.4609031891"/>
        <n v="878840.00649542664"/>
        <n v="3275524.8633007673"/>
        <n v="3332634.3616298712"/>
        <n v="1590990.0365639655"/>
        <n v="6636860.8576715272"/>
        <n v="567446.48528845923"/>
        <n v="2659665.2498087189"/>
        <n v="1145152.7417202757"/>
        <n v="969416.63149022602"/>
        <n v="3141506.8628849494"/>
        <n v="142561.56291195247"/>
        <n v="1154022.5014421032"/>
        <n v="1053937.7463592214"/>
        <n v="142289.06645352457"/>
        <n v="2035056.4537823084"/>
        <n v="1849137.4902736873"/>
        <n v="2831514.0533267432"/>
        <n v="4960.0943260343001"/>
        <n v="67839.999618228583"/>
        <n v="49218.999048557533"/>
        <n v="122413.7936322202"/>
        <n v="8734.609463691706"/>
        <n v="3700.9011676608616"/>
        <n v="10118.572062737254"/>
        <n v="5519.5604980080398"/>
        <n v="4316.3439014977366"/>
        <n v="2942.5624888110333"/>
        <n v="6884.0790274192459"/>
        <n v="11020.116114812903"/>
        <n v="3691.4186901697813"/>
        <n v="3126.4626628064689"/>
        <n v="28118.600116960839"/>
        <n v="6173.0928466932955"/>
        <n v="4701.911417840317"/>
        <n v="9654.1602414451554"/>
        <n v="5785.9382630653663"/>
        <n v="1819.2282789966423"/>
        <n v="5617.5394443790337"/>
        <n v="3204.0193471282528"/>
        <n v="5561.1236940847321"/>
        <n v="1916.4586087236039"/>
        <n v="3135.6556751951903"/>
        <n v="13131.334829648044"/>
        <n v="16892.863963920299"/>
        <n v="11551.973304954718"/>
        <n v="5880.0842922189131"/>
        <n v="5079.9628230768094"/>
        <n v="16161083.818009041"/>
        <n v="30211173.286581937"/>
        <n v="10021481.474783845"/>
        <n v="16176.713281614053"/>
        <n v="655207.1557058387"/>
        <n v="177083.01258795382"/>
        <n v="396.65475495817549"/>
        <n v="69.519886852359477"/>
        <n v="2116.7852059795255"/>
        <n v="3544.383872028252"/>
        <n v="5887.6148848788425"/>
        <n v="3598.1490921360187"/>
        <n v="3889.0587242209926"/>
        <n v="7425.7846866622731"/>
        <n v="4218.7957767333992"/>
        <n v="9026.667757748206"/>
        <n v="5786.3925730228766"/>
        <n v="4600.8824817197046"/>
        <n v="1436.3027831441295"/>
        <n v="5520.1888974996773"/>
        <n v="6747.2172237753221"/>
        <n v="10.979228843213434"/>
        <n v="10514.069862060416"/>
        <n v="6973.9098137851406"/>
        <n v="3490.3874521027797"/>
        <n v="2869.9397027652112"/>
        <n v="610.89239333000842"/>
        <n v="2593.985454721706"/>
        <n v="4869.0440775741436"/>
        <n v="8738.4381204251367"/>
        <n v="1559.1537706548786"/>
        <n v="5811.1225066490797"/>
        <n v="5912.4407090544391"/>
        <n v="2822.5821494801953"/>
        <n v="11774.4829036799"/>
        <n v="1006.7092083238741"/>
        <n v="4718.5233629217964"/>
        <n v="2031.6203200044367"/>
        <n v="1719.8461439538507"/>
        <n v="5573.360605575409"/>
        <n v="252.9190714143713"/>
        <n v="2047.3561982221772"/>
        <n v="1869.7954111401007"/>
        <n v="252.43563429554672"/>
        <n v="3610.4022574747719"/>
        <n v="3280.5626383765693"/>
        <n v="5023.4010517017177"/>
        <n v="8.7997243116861821"/>
        <n v="120.3552301035775"/>
        <n v="87.319634276135673"/>
        <n v="217.17482876428144"/>
        <n v="15.496107573459197"/>
        <n v="6.5657844064128899"/>
        <n v="17.951401470868294"/>
        <n v="9.7922756124231327"/>
        <n v="7.6576439621816492"/>
        <n v="5.2204125505308356"/>
        <n v="12.213073703697784"/>
        <n v="19.550834584764139"/>
        <n v="6.5489615030105686"/>
        <n v="5.5466706266196422"/>
        <n v="49.885327333609887"/>
        <n v="10.95171011491111"/>
        <n v="8.3416809228394015"/>
        <n v="17.127486495500083"/>
        <n v="10.264857531473393"/>
        <n v="3.227500580214381"/>
        <n v="9.9661004753675382"/>
        <n v="5.6842642681312592"/>
        <n v="9.8660130542834121"/>
        <n v="3.3999973192059718"/>
        <n v="5.5629799887602083"/>
        <n v="23.296356631534419"/>
        <n v="29.969701369805943"/>
        <n v="20.494404674121281"/>
        <n v="10.431882399779385"/>
        <n v="9.0123835190108927"/>
        <n v="28671.447119481425"/>
        <n v="53597.770239795391"/>
        <n v="17779.152648347896"/>
        <n v="8265858.7664605696"/>
        <n v="469081717.51555139"/>
        <n v="253676.08980702265"/>
        <n v="34640.546778519143"/>
        <n v="1170518.9275018007"/>
        <n v="1954916.9549106734"/>
        <n v="3247218.2442343682"/>
        <n v="1985813.0543485933"/>
        <n v="2145304.0928991786"/>
        <n v="4100600.1464427244"/>
        <n v="2327158.826898355"/>
        <n v="4979516.4334841175"/>
        <n v="3185495.4296702314"/>
        <n v="2541568.3965029484"/>
        <n v="792404.39012706536"/>
        <n v="3045510.2653373135"/>
        <n v="3722091.3800242213"/>
        <n v="6187.9388367646407"/>
        <n v="5801341.3985918956"/>
        <n v="3968277.6170237623"/>
        <n v="1923903.0857837291"/>
        <n v="1585680.8248794272"/>
        <n v="337286.20146668341"/>
        <n v="1430742.0339313266"/>
        <n v="2686186.8798946175"/>
        <n v="4820599.3125774004"/>
        <n v="860217.75398343289"/>
        <n v="3207313.0829615169"/>
        <n v="3262810.3222908122"/>
        <n v="1554107.7792807061"/>
        <n v="6497624.7135602664"/>
        <n v="550382.96839456575"/>
        <n v="2604167.2778266761"/>
        <n v="1121284.111347337"/>
        <n v="948713.29168021376"/>
        <n v="3073471.5042028194"/>
        <n v="142546.23588894744"/>
        <n v="1129466.210394711"/>
        <n v="1031563.968494346"/>
        <n v="134872.24318633854"/>
        <n v="1994698.3981271563"/>
        <n v="1811591.4030558129"/>
        <n v="2773456.1756361201"/>
        <n v="4959.5610583126982"/>
        <n v="67832.706030717542"/>
        <n v="49213.707434778255"/>
        <n v="122400.63272830748"/>
        <n v="8463.049619071724"/>
        <n v="3700.5032778217119"/>
        <n v="9792.8590373163752"/>
        <n v="5518.967081178128"/>
        <n v="4315.8798444200465"/>
        <n v="2942.2461291833861"/>
        <n v="6883.3389090067758"/>
        <n v="10704.665903381725"/>
        <n v="3691.0218198070434"/>
        <n v="3126.1265317752268"/>
        <n v="27054.611869661199"/>
        <n v="5986.7922001039824"/>
        <n v="4701.4059077785814"/>
        <n v="9289.8327579507986"/>
        <n v="5785.3162075333412"/>
        <n v="1819.0326908372954"/>
        <n v="5480.6021079061429"/>
        <n v="3203.6748778530928"/>
        <n v="5341.853445464124"/>
        <n v="1916.2525671750682"/>
        <n v="3135.3185558083946"/>
        <n v="13129.923058712671"/>
        <n v="16331.741566891313"/>
        <n v="5879.4521148958165"/>
        <n v="5079.4166681002262"/>
        <n v="21568784.380535938"/>
        <n v="20138616.823155481"/>
        <n v="15554.908654054498"/>
        <n v="882730.21272123174"/>
        <n v="477.3742833203035"/>
        <n v="65.187484578458822"/>
        <n v="2202.7130525154976"/>
        <n v="3678.813722693063"/>
        <n v="6110.700000560646"/>
        <n v="3736.9548085864549"/>
        <n v="4037.0892054940059"/>
        <n v="7716.6163258837651"/>
        <n v="4379.308187887269"/>
        <n v="9370.5839226884364"/>
        <n v="5994.548397981619"/>
        <n v="4782.7897091645418"/>
        <n v="1491.1672523986454"/>
        <n v="5731.1206640168721"/>
        <n v="7004.3286552682948"/>
        <n v="11.644624724693374"/>
        <n v="10917.115580565631"/>
        <n v="7467.6083381914295"/>
        <n v="3620.4510147266665"/>
        <n v="2983.9755411217666"/>
        <n v="634.71397253667431"/>
        <n v="2692.4076825047805"/>
        <n v="5054.9365438011264"/>
        <n v="9071.5295389746188"/>
        <n v="1618.7802095169095"/>
        <n v="6035.6054270913846"/>
        <n v="6140.0415797900141"/>
        <n v="2924.5605602838227"/>
        <n v="12227.399686268169"/>
        <n v="1035.7250274904841"/>
        <n v="4900.5899170252824"/>
        <n v="2110.061691111971"/>
        <n v="1785.3134208936017"/>
        <n v="5783.7388527248531"/>
        <n v="268.24722522827773"/>
        <n v="2125.4589785416506"/>
        <n v="1941.2239858066594"/>
        <n v="253.8061055728937"/>
        <n v="3753.6754802964797"/>
        <n v="3409.0999603505038"/>
        <n v="5219.1621810780143"/>
        <n v="9.3330313771249536"/>
        <n v="127.64935572652533"/>
        <n v="92.611638464170227"/>
        <n v="230.33670367229814"/>
        <n v="15.925987544517445"/>
        <n v="6.9637036013855731"/>
        <n v="18.428457597844311"/>
        <n v="10.385736223898625"/>
        <n v="8.1217352774314442"/>
        <n v="5.53679551880247"/>
        <n v="12.95324672119297"/>
        <n v="20.144319544256369"/>
        <n v="6.9458611463555107"/>
        <n v="5.8828264571960132"/>
        <n v="50.912074376475012"/>
        <n v="11.266101736613507"/>
        <n v="8.8472282804853855"/>
        <n v="17.481849623138871"/>
        <n v="10.886958957990489"/>
        <n v="3.4231031698148553"/>
        <n v="10.31354001638751"/>
        <n v="6.0287589578103127"/>
        <n v="10.052439163937063"/>
        <n v="3.6060540692336303"/>
        <n v="5.9001242478093685"/>
        <n v="24.708231725630181"/>
        <n v="30.733497318560925"/>
        <n v="11.06410636414159"/>
        <n v="9.5585787902365507"/>
        <n v="40588.701101397455"/>
        <n v="37897.374483852182"/>
        <n v="8145511.6460448429"/>
        <n v="469080818.4976207"/>
        <n v="254498.59260282794"/>
        <n v="33050.403004704247"/>
        <n v="1171588.5858707426"/>
        <n v="1956555.9924258159"/>
        <n v="3251427.2892884989"/>
        <n v="1985662.186319076"/>
        <n v="2147947.3290697061"/>
        <n v="4102325.1952324747"/>
        <n v="2330285.9566193772"/>
        <n v="4988733.6284260582"/>
        <n v="3191527.5046238159"/>
        <n v="2531804.1297261417"/>
        <n v="793211.31888929568"/>
        <n v="3048569.0693571046"/>
        <n v="3726911.5768343727"/>
        <n v="6187.9269772788402"/>
        <n v="5808105.6171460645"/>
        <n v="3958482.1715698014"/>
        <n v="1925711.6909219273"/>
        <n v="1585920.4907440434"/>
        <n v="337413.10535831633"/>
        <n v="1432301.2343029641"/>
        <n v="2689235.7533625322"/>
        <n v="4826246.7006746437"/>
        <n v="861539.51472708303"/>
        <n v="3209807.6208364759"/>
        <n v="3268682.8510921882"/>
        <n v="1558183.8159826312"/>
        <n v="6504155.452084383"/>
        <n v="548853.36572966038"/>
        <n v="2608763.2802530052"/>
        <n v="1121881.3889591284"/>
        <n v="949865.41455624625"/>
        <n v="3077334.04120111"/>
        <n v="137630.58466828472"/>
        <n v="1129389.19224533"/>
        <n v="1032605.4488576975"/>
        <n v="131274.02778828252"/>
        <n v="1996367.0412961678"/>
        <n v="1813449.0877916263"/>
        <n v="2777260.1234437623"/>
        <n v="4959.5515530726652"/>
        <n v="67832.576026036637"/>
        <n v="49213.613114313892"/>
        <n v="122400.39814154053"/>
        <n v="8463.0333992254327"/>
        <n v="3700.4961856271643"/>
        <n v="9792.8402688256447"/>
        <n v="5518.9565038092396"/>
        <n v="4315.8715728263742"/>
        <n v="2942.2404902255503"/>
        <n v="6883.3257167529091"/>
        <n v="10704.645387368779"/>
        <n v="3691.0147457841717"/>
        <n v="3126.1205404016541"/>
        <n v="27054.560018181448"/>
        <n v="6079.5990319568991"/>
        <n v="4701.3968973054534"/>
        <n v="9289.8149535344037"/>
        <n v="5785.3051196933957"/>
        <n v="1819.0292045726544"/>
        <n v="5480.5916040655929"/>
        <n v="3203.6687378543429"/>
        <n v="5341.8432075421342"/>
        <n v="1916.2488945838047"/>
        <n v="3135.3125468178609"/>
        <n v="13129.897894576407"/>
        <n v="16331.710266314121"/>
        <n v="5879.4408466398254"/>
        <n v="5079.4069331510873"/>
        <n v="22066189.219507024"/>
        <n v="20140574.319115199"/>
        <n v="15344.078132190667"/>
        <n v="883629.29698029871"/>
        <n v="479.41080427114713"/>
        <n v="62.258577243679163"/>
        <n v="2206.9757654956375"/>
        <n v="3685.6552813800117"/>
        <n v="6124.8644082664141"/>
        <n v="3740.4839689610712"/>
        <n v="4046.1880202551965"/>
        <n v="7727.7402641571143"/>
        <n v="4389.6677510830423"/>
        <n v="9397.5089474490051"/>
        <n v="6012.0284053318928"/>
        <n v="4769.2768815552736"/>
        <n v="1494.2089559573819"/>
        <n v="5742.7309694300911"/>
        <n v="7020.5562169295936"/>
        <n v="11.6564850854716"/>
        <n v="10940.99797067727"/>
        <n v="7456.7764880605791"/>
        <n v="3627.5524398674938"/>
        <n v="2987.4719942527722"/>
        <n v="635.60071809080125"/>
        <n v="2698.0922749830197"/>
        <n v="5065.8381337544961"/>
        <n v="9091.4247843887333"/>
        <n v="1622.9219479860303"/>
        <n v="6046.4635081984852"/>
        <n v="6157.3695104669878"/>
        <n v="2935.2231333880377"/>
        <n v="12252.179332302099"/>
        <n v="1033.9005445975843"/>
        <n v="4914.2484032944385"/>
        <n v="2113.340012913498"/>
        <n v="1789.3055426535059"/>
        <n v="5796.9168812087573"/>
        <n v="259.26111658739842"/>
        <n v="2127.4828102269767"/>
        <n v="1945.1667833157865"/>
        <n v="247.28697553195869"/>
        <n v="3760.6492008458017"/>
        <n v="3416.0781668436671"/>
        <n v="5231.6537228487787"/>
        <n v="9.3425373184415914"/>
        <n v="127.77936999901745"/>
        <n v="92.705965887373353"/>
        <n v="230.57130774676244"/>
        <n v="15.942208587487336"/>
        <n v="6.9707963191860811"/>
        <n v="18.447227473290205"/>
        <n v="10.396314373171373"/>
        <n v="8.1300074813721448"/>
        <n v="5.5424348926733176"/>
        <n v="12.966439948368162"/>
        <n v="20.164837070846996"/>
        <n v="6.952935691139813"/>
        <n v="5.8888182728042988"/>
        <n v="50.963929681763844"/>
        <n v="11.45242270987772"/>
        <n v="8.8562394183944821"/>
        <n v="17.499655353121859"/>
        <n v="10.898047615982678"/>
        <n v="3.4265896916680672"/>
        <n v="10.324044631897843"/>
        <n v="6.0348994095616657"/>
        <n v="10.062677841267096"/>
        <n v="3.6097269314561635"/>
        <n v="5.906133681678627"/>
        <n v="24.733397718471203"/>
        <n v="30.76480020506802"/>
        <n v="11.075375451490462"/>
        <n v="9.5683144576075136"/>
        <n v="41567.104213548519"/>
        <n v="37939.734102492388"/>
        <n v="11887172.220062764"/>
        <n v="359462811.52387273"/>
        <n v="99850780.978853539"/>
        <n v="295531.87121060328"/>
        <n v="91987.951350048927"/>
        <n v="1493313.362390195"/>
        <n v="2485038.3086268371"/>
        <n v="4130095.3422140321"/>
        <n v="2521928.0598385371"/>
        <n v="2727950.0164709566"/>
        <n v="5208168.7076313505"/>
        <n v="2958937.673856596"/>
        <n v="6328058.8212566748"/>
        <n v="4056899.7871279521"/>
        <n v="3213844.7655571261"/>
        <n v="1007563.1872498047"/>
        <n v="3872454.6856080345"/>
        <n v="4733183.9743974283"/>
        <n v="6190.7883610013105"/>
        <n v="7377973.6573481923"/>
        <n v="5030478.3516834024"/>
        <n v="2445661.1146997041"/>
        <n v="2014064.0221004628"/>
        <n v="427554.95325381117"/>
        <n v="1820504.4015017024"/>
        <n v="3415635.6052560345"/>
        <n v="6129822.0702559277"/>
        <n v="1094965.6612297276"/>
        <n v="4076587.775001755"/>
        <n v="4150658.9715116285"/>
        <n v="1979237.1880237858"/>
        <n v="8262590.7177698286"/>
        <n v="702137.37174911553"/>
        <n v="3314247.1222501067"/>
        <n v="1424023.9099455392"/>
        <n v="1206352.4026366298"/>
        <n v="3908918.4334477666"/>
        <n v="177035.43467550733"/>
        <n v="1433807.2894658474"/>
        <n v="1311640.9073714204"/>
        <n v="184300.57749952871"/>
        <n v="2505954.9903158187"/>
        <n v="2295557.0732070017"/>
        <n v="3531467.6235514907"/>
        <n v="4961.8449188697778"/>
        <n v="67863.942755089331"/>
        <n v="49236.370175282187"/>
        <n v="122456.99779246598"/>
        <n v="10903.655357500318"/>
        <n v="3702.2073466653437"/>
        <n v="6954.8065967391067"/>
        <n v="11042.338107201847"/>
        <n v="5521.508546256252"/>
        <n v="4317.8672920247591"/>
        <n v="2943.6010232566023"/>
        <n v="6886.5086625495705"/>
        <n v="11672.476415803196"/>
        <n v="3692.7215224723527"/>
        <n v="3127.566102132042"/>
        <n v="35317.460874094846"/>
        <n v="6268.1327759475307"/>
        <n v="4703.5708887898754"/>
        <n v="11994.075811179888"/>
        <n v="5787.9803254545177"/>
        <n v="2623.4794194383981"/>
        <n v="1819.8703490424866"/>
        <n v="6219.6652068603953"/>
        <n v="3205.1501589526115"/>
        <n v="6906.9780726502358"/>
        <n v="1917.134994793988"/>
        <n v="3136.7623590601943"/>
        <n v="26195.55283745929"/>
        <n v="13135.969342454056"/>
        <n v="20983.641622706069"/>
        <n v="14454.119472312097"/>
        <n v="5882.1595820737721"/>
        <n v="5081.7557217472831"/>
        <n v="18867659.588937994"/>
        <n v="30224831.402298965"/>
        <n v="20203807.023261223"/>
        <n v="30212849.308581505"/>
        <n v="10009541.539225172"/>
        <n v="20016087.555020981"/>
        <n v="9907194.4887218475"/>
        <n v="39916348.204106487"/>
        <n v="20489380.256860744"/>
        <n v="16887.409002714627"/>
        <n v="510667.75235442061"/>
        <n v="141852.15343178352"/>
        <n v="419.84481170785045"/>
        <n v="130.68189212807496"/>
        <n v="2121.4627880413668"/>
        <n v="3530.3483055765805"/>
        <n v="5867.3844353377035"/>
        <n v="3582.7554134393686"/>
        <n v="3875.4387346517228"/>
        <n v="7398.9400921160277"/>
        <n v="4203.5893639718397"/>
        <n v="8989.9023526752153"/>
        <n v="5763.3997993758267"/>
        <n v="4565.7209319804178"/>
        <n v="1431.3859784456254"/>
        <n v="5501.3694518507009"/>
        <n v="6724.1571149981792"/>
        <n v="8.7948902536319498"/>
        <n v="10481.45483688764"/>
        <n v="7146.5058158071161"/>
        <n v="3474.4074336083609"/>
        <n v="2861.2627350900284"/>
        <n v="607.40226801353765"/>
        <n v="2586.2839244066349"/>
        <n v="4852.393353302391"/>
        <n v="8708.279016902492"/>
        <n v="1555.5535515760066"/>
        <n v="5791.3693700618005"/>
        <n v="5896.597978483197"/>
        <n v="2811.7862927171409"/>
        <n v="11738.178457405724"/>
        <n v="997.4854198550338"/>
        <n v="4708.3566767077582"/>
        <n v="2023.0273232104491"/>
        <n v="1713.7941679980709"/>
        <n v="5553.1713616860879"/>
        <n v="251.50386803455214"/>
        <n v="2036.9259972036953"/>
        <n v="1863.3713769275191"/>
        <n v="261.82503071824874"/>
        <n v="3560.0634095661785"/>
        <n v="3261.1634177296773"/>
        <n v="5016.9491141135159"/>
        <n v="7.0490023196242451"/>
        <n v="96.410326747664016"/>
        <n v="69.947225931135719"/>
        <n v="173.9674809687393"/>
        <n v="15.490184228674044"/>
        <n v="5.259509033651609"/>
        <n v="9.880286190830585"/>
        <n v="15.687202684575448"/>
        <n v="7.8440836396093916"/>
        <n v="6.1341410412812998"/>
        <n v="4.1818014831689778"/>
        <n v="9.7832593178832443"/>
        <n v="16.582403254452746"/>
        <n v="5.2460330790755902"/>
        <n v="4.4431498906516955"/>
        <n v="50.173447113990058"/>
        <n v="8.9047689316802092"/>
        <n v="6.6820875395575943"/>
        <n v="17.039280670225835"/>
        <n v="8.222644481472793"/>
        <n v="3.7270234792666801"/>
        <n v="2.585383163232343"/>
        <n v="8.8359138964044224"/>
        <n v="4.5533690138681919"/>
        <n v="9.8123390093367604"/>
        <n v="2.7235613458902432"/>
        <n v="4.4562144739827625"/>
        <n v="37.214486896368108"/>
        <n v="18.661501896871712"/>
        <n v="29.810230043689302"/>
        <n v="20.534120544755371"/>
        <n v="8.3564394325896494"/>
        <n v="7.2193525706804742"/>
        <n v="26804.178361664563"/>
        <n v="42938.646843800867"/>
        <n v="28702.364725387073"/>
        <n v="42921.62458538905"/>
        <n v="14219.969120769138"/>
        <n v="28435.682676935321"/>
        <n v="14074.570663501559"/>
        <n v="56706.816855889774"/>
        <n v="29108.061884201976"/>
        <n v="8574791.538535554"/>
        <n v="99812385.269035056"/>
        <n v="369305825.49542969"/>
        <n v="251148.98182522986"/>
        <n v="37078.634260612533"/>
        <n v="1203303.1824686425"/>
        <n v="2010924.11851066"/>
        <n v="3339856.1596981734"/>
        <n v="2039939.5489646529"/>
        <n v="2206399.9277428212"/>
        <n v="4215175.5447356114"/>
        <n v="2393236.9650487085"/>
        <n v="5117820.5664881524"/>
        <n v="3270851.8652662789"/>
        <n v="2602816.2044319529"/>
        <n v="814874.69134782092"/>
        <n v="3131815.0491344016"/>
        <n v="3827884.6453134157"/>
        <n v="6188.4078116342807"/>
        <n v="5966017.5827330863"/>
        <n v="3955993.0233446634"/>
        <n v="1979227.4179699465"/>
        <n v="1628381.6835240158"/>
        <n v="346389.80014912668"/>
        <n v="1471464.1273516954"/>
        <n v="2762746.9368157289"/>
        <n v="4957549.1245272607"/>
        <n v="885429.68097849376"/>
        <n v="3297474.1340836301"/>
        <n v="3356605.4964078767"/>
        <n v="1599098.2168906215"/>
        <n v="6678366.3493809942"/>
        <n v="565418.17823340534"/>
        <n v="2677986.2592452643"/>
        <n v="1152568.9462859328"/>
        <n v="975671.65549839265"/>
        <n v="3160383.2901586737"/>
        <n v="142557.03926049932"/>
        <n v="1159226.0331338365"/>
        <n v="1060791.6576558258"/>
        <n v="130256.16089994344"/>
        <n v="2047815.1154682054"/>
        <n v="1863100.6184787792"/>
        <n v="2849488.890233784"/>
        <n v="4959.9369362200514"/>
        <n v="67837.846972686646"/>
        <n v="49217.437269968548"/>
        <n v="122409.90929394458"/>
        <n v="8635.9172920548153"/>
        <n v="3700.7837335741201"/>
        <n v="9955.9261059992768"/>
        <n v="5519.385355652993"/>
        <n v="4316.2069386659359"/>
        <n v="2942.4691177311533"/>
        <n v="6883.8605872348098"/>
        <n v="10901.907968625084"/>
        <n v="3691.3015569735617"/>
        <n v="3126.3634563508235"/>
        <n v="27587.185089462706"/>
        <n v="6172.8969669634726"/>
        <n v="4701.7622204831659"/>
        <n v="9446.2441418614781"/>
        <n v="5785.7546682204666"/>
        <n v="1819.1705526749058"/>
        <n v="5535.5549620665761"/>
        <n v="3203.917679704864"/>
        <n v="5467.2234031113949"/>
        <n v="1916.3977971654731"/>
        <n v="3135.5561770341014"/>
        <n v="13130.918156453175"/>
        <n v="16612.653629315872"/>
        <n v="11406.759013315865"/>
        <n v="5879.8977100062202"/>
        <n v="5079.8016296896358"/>
        <n v="19264560.908538043"/>
        <n v="20140143.099585894"/>
        <n v="10021163.481011119"/>
        <n v="15485.173899409396"/>
        <n v="180250.69603847462"/>
        <n v="666927.57534235611"/>
        <n v="453.54871202938784"/>
        <n v="66.960123391669484"/>
        <n v="2173.0393036962369"/>
        <n v="3631.5179831149899"/>
        <n v="6031.4298253800525"/>
        <n v="3683.9168063781658"/>
        <n v="3984.5267863592908"/>
        <n v="7612.1648011417738"/>
        <n v="4321.9348738363915"/>
        <n v="9242.2470099579477"/>
        <n v="5906.8153091808135"/>
        <n v="4700.4129922805105"/>
        <n v="1471.5782004775838"/>
        <n v="5655.7294062120254"/>
        <n v="6912.7580691810799"/>
        <n v="11.175615254663843"/>
        <n v="10774.001833207698"/>
        <n v="7144.108359490755"/>
        <n v="3574.2770673790628"/>
        <n v="2940.686479742561"/>
        <n v="625.54363778818674"/>
        <n v="2657.3098362080045"/>
        <n v="4989.2311159273549"/>
        <n v="8952.8136005601755"/>
        <n v="1598.9931095155462"/>
        <n v="5954.8923336053531"/>
        <n v="6061.6773702310156"/>
        <n v="2887.8036112602435"/>
        <n v="12060.428970124027"/>
        <n v="1021.0859093755722"/>
        <n v="4836.1622248514823"/>
        <n v="2081.418595902664"/>
        <n v="1761.9606478150677"/>
        <n v="5707.32065228174"/>
        <n v="257.44305661695137"/>
        <n v="2093.4405963256463"/>
        <n v="1915.6784413966789"/>
        <n v="235.22896083716978"/>
        <n v="3698.1392532231766"/>
        <n v="3364.5642508725427"/>
        <n v="5145.8779833195913"/>
        <n v="8.9571257379615048"/>
        <n v="122.50803446505502"/>
        <n v="88.881528091223814"/>
        <n v="221.05945362158528"/>
        <n v="15.595560597292883"/>
        <n v="6.6832271572969386"/>
        <n v="17.979358027332104"/>
        <n v="9.9674308892571553"/>
        <n v="7.7946168989309657"/>
        <n v="5.3137905192142316"/>
        <n v="12.431530004381518"/>
        <n v="19.687702024106351"/>
        <n v="6.666103341173284"/>
        <n v="5.6458844015955174"/>
        <n v="49.819561978352418"/>
        <n v="11.147604296499463"/>
        <n v="8.4908892875883861"/>
        <n v="17.05892587308124"/>
        <n v="10.448465921775032"/>
        <n v="3.2852311609276348"/>
        <n v="9.9966315020153882"/>
        <n v="5.7859391924174126"/>
        <n v="9.8732318755074484"/>
        <n v="3.4608133639387129"/>
        <n v="5.6624854907006608"/>
        <n v="23.713060568037569"/>
        <n v="30.000709547808473"/>
        <n v="20.599410044668957"/>
        <n v="10.618478378278521"/>
        <n v="9.1735887988341087"/>
        <n v="34789.775870799022"/>
        <n v="36370.985446643412"/>
        <n v="18097.169882262853"/>
        <n v="8184970.6711250572"/>
        <n v="469075298.90042245"/>
        <n v="259797.5040008816"/>
        <n v="35385.832929661337"/>
        <n v="1078318.281372698"/>
        <n v="1959814.5633918804"/>
        <n v="3254301.3657852919"/>
        <n v="1988076.0307802144"/>
        <n v="2150248.9548134329"/>
        <n v="4106625.0964611182"/>
        <n v="2332336.0015861699"/>
        <n v="4996845.9794333382"/>
        <n v="3194951.7034148453"/>
        <n v="2531660.8170690848"/>
        <n v="794153.93240667169"/>
        <n v="3052223.3078453187"/>
        <n v="3730594.5358967306"/>
        <n v="6187.8417365842024"/>
        <n v="5813393.6863734219"/>
        <n v="3964020.6166131049"/>
        <n v="1927799.4756191408"/>
        <n v="1589209.7868295484"/>
        <n v="337599.78022370441"/>
        <n v="1433843.4248324891"/>
        <n v="2692252.6878762203"/>
        <n v="4831554.7226556335"/>
        <n v="862851.03790416603"/>
        <n v="3213433.1903489181"/>
        <n v="3270557.3998161727"/>
        <n v="1558162.3514968131"/>
        <n v="6511798.6114442702"/>
        <n v="557744.76233677741"/>
        <n v="2608727.3436954194"/>
        <n v="1122983.0325144657"/>
        <n v="950760.73908085946"/>
        <n v="3081160.024096908"/>
        <n v="142543.99907543155"/>
        <n v="1131993.4699900674"/>
        <n v="1033808.5745877051"/>
        <n v="136926.07384668587"/>
        <n v="1998569.4647837782"/>
        <n v="1815595.4265617968"/>
        <n v="2780170.932211549"/>
        <n v="4959.4832336466243"/>
        <n v="67831.641610371953"/>
        <n v="49212.935180882734"/>
        <n v="122398.71203648469"/>
        <n v="8462.9168182043031"/>
        <n v="9792.7053692849659"/>
        <n v="5518.8804783991491"/>
        <n v="4315.8121203001583"/>
        <n v="2942.1999599115857"/>
        <n v="6883.230896715816"/>
        <n v="10508.085121410144"/>
        <n v="3690.9639008627619"/>
        <n v="3126.077477080551"/>
        <n v="27054.187332870595"/>
        <n v="6079.5152835147301"/>
        <n v="4701.3321340432558"/>
        <n v="9289.686983330068"/>
        <n v="5785.225425245012"/>
        <n v="1819.0041468572786"/>
        <n v="5480.516107144399"/>
        <n v="3203.624606281749"/>
        <n v="5404.2464596082918"/>
        <n v="1916.2224976357681"/>
        <n v="3135.2693568738978"/>
        <n v="13129.71702598808"/>
        <n v="15995.90682682678"/>
        <n v="5879.3598554413693"/>
        <n v="5079.3369626784361"/>
        <n v="9219095.6220313832"/>
        <n v="20138300.811090901"/>
        <n v="15531.381813675836"/>
        <n v="890093.30140766071"/>
        <n v="492.97845905696312"/>
        <n v="67.146347141396674"/>
        <n v="2046.1616318002098"/>
        <n v="3718.843901960835"/>
        <n v="6175.1958656475763"/>
        <n v="3772.471417349675"/>
        <n v="4080.2024654138886"/>
        <n v="7792.5217940938519"/>
        <n v="4425.7215344960632"/>
        <n v="9481.7594208975534"/>
        <n v="6062.5769811303699"/>
        <n v="4803.9501120433179"/>
        <n v="1506.9458937162851"/>
        <n v="5791.7428759986315"/>
        <n v="7078.985430385258"/>
        <n v="11.741732069062877"/>
        <n v="11031.198596080903"/>
        <n v="7521.9228250989272"/>
        <n v="3658.0937084688876"/>
        <n v="3015.6032285314682"/>
        <n v="640.61208006096331"/>
        <n v="2720.7879645390294"/>
        <n v="5108.6810343515936"/>
        <n v="9168.1111840708236"/>
        <n v="1637.3020083374381"/>
        <n v="6097.6465057005889"/>
        <n v="6206.0424845854322"/>
        <n v="2956.6892028295483"/>
        <n v="12356.456069524729"/>
        <n v="1058.3479411832363"/>
        <n v="4950.1876122349831"/>
        <n v="2130.9151796709261"/>
        <n v="1804.1149620989081"/>
        <n v="5846.6517091020805"/>
        <n v="270.4842037735088"/>
        <n v="2148.0129250831997"/>
        <n v="1961.7022881728415"/>
        <n v="259.82391612750087"/>
        <n v="3792.3832211415825"/>
        <n v="3445.1810424409118"/>
        <n v="5275.510199174043"/>
        <n v="9.4108617850064515"/>
        <n v="128.71385460374503"/>
        <n v="93.383949335631229"/>
        <n v="232.25753720135214"/>
        <n v="16.058798209822129"/>
        <n v="18.582136966691447"/>
        <n v="10.47234539232346"/>
        <n v="8.1894643939216483"/>
        <n v="5.5829681969144334"/>
        <n v="13.061266981166712"/>
        <n v="19.939605003959525"/>
        <n v="7.0037843638252486"/>
        <n v="5.9318847710662359"/>
        <n v="51.336642488881253"/>
        <n v="11.536177330903756"/>
        <n v="8.9210074587466526"/>
        <n v="17.627634998941502"/>
        <n v="10.977747944124868"/>
        <n v="3.4516492557714642"/>
        <n v="10.399547123161522"/>
        <n v="6.0790342381287372"/>
        <n v="10.254821739983706"/>
        <n v="3.6361258270270396"/>
        <n v="5.9493268121427567"/>
        <n v="24.914279651060895"/>
        <n v="30.353014856836591"/>
        <n v="11.156372625377571"/>
        <n v="9.6382900925937829"/>
        <n v="17493.684441373247"/>
        <n v="38213.409863412293"/>
        <n v="8341062.6180577697"/>
        <n v="369290596.27754718"/>
        <n v="99808269.264201939"/>
        <n v="263345.46586523188"/>
        <n v="36660.385747722408"/>
        <n v="1192625.2682050122"/>
        <n v="1994412.7520757595"/>
        <n v="3312953.8471751227"/>
        <n v="2021324.9240494089"/>
        <n v="2188092.9442690019"/>
        <n v="4180322.9394000876"/>
        <n v="2374114.8379807752"/>
        <n v="5076238.5939503843"/>
        <n v="3247349.3727464164"/>
        <n v="2579827.6755766631"/>
        <n v="808165.97085792234"/>
        <n v="3106115.1024361458"/>
        <n v="3797000.7776263789"/>
        <n v="6188.1526176882262"/>
        <n v="5916726.7541899802"/>
        <n v="4046720.2888209121"/>
        <n v="1959209.8565032752"/>
        <n v="1614947.9403692659"/>
        <n v="343463.01082351111"/>
        <n v="1460469.452075751"/>
        <n v="2740575.3807641626"/>
        <n v="4917590.1560903192"/>
        <n v="877452.42224391969"/>
        <n v="3269650.9915488483"/>
        <n v="3329311.7138688136"/>
        <n v="1586794.7823180661"/>
        <n v="6623958.9378928617"/>
        <n v="556788.61436843011"/>
        <n v="2654870.0199469924"/>
        <n v="1143120.9754804105"/>
        <n v="967774.5143641748"/>
        <n v="3135436.0970843523"/>
        <n v="142551.16057659642"/>
        <n v="1151947.1205397132"/>
        <n v="1052086.9010713592"/>
        <n v="126549.89884815957"/>
        <n v="2032120.4160120443"/>
        <n v="1836346.2363488122"/>
        <n v="2829279.8603027989"/>
        <n v="4959.7324012382815"/>
        <n v="67835.049515184204"/>
        <n v="49215.407670043343"/>
        <n v="122404.86142561726"/>
        <n v="8635.5611691426475"/>
        <n v="9955.515549334792"/>
        <n v="5519.1577504641336"/>
        <n v="4316.0289494457375"/>
        <n v="2942.3477779086734"/>
        <n v="6883.5767146134795"/>
        <n v="10901.458402113192"/>
        <n v="3691.1493372364216"/>
        <n v="56297.283454030941"/>
        <n v="3126.2345332010386"/>
        <n v="27586.047465240481"/>
        <n v="6172.642412644569"/>
        <n v="4701.5683319594973"/>
        <n v="9445.8546031640726"/>
        <n v="5785.5160786495089"/>
        <n v="1819.0955347824181"/>
        <n v="5535.3266900849339"/>
        <n v="3203.7855584193239"/>
        <n v="5466.9979489466614"/>
        <n v="1916.3187698726774"/>
        <n v="3135.4268748002719"/>
        <n v="13130.376671321352"/>
        <n v="16611.968566410655"/>
        <n v="11406.288628051527"/>
        <n v="5879.6552382195041"/>
        <n v="5079.5921517976622"/>
        <n v="21469018.599501345"/>
        <n v="30211963.106273927"/>
        <n v="15407.708609251691"/>
        <n v="682157.91681781691"/>
        <n v="184367.00454535591"/>
        <n v="486.45483044748295"/>
        <n v="67.719494142246049"/>
        <n v="2203.0313706974985"/>
        <n v="3684.1026063073023"/>
        <n v="6119.7271679348178"/>
        <n v="3733.815085735806"/>
        <n v="4041.8709268851676"/>
        <n v="7721.9415189865649"/>
        <n v="4385.4927487675677"/>
        <n v="9376.8874144763486"/>
        <n v="5998.5418140121319"/>
        <n v="4765.48791293261"/>
        <n v="1492.8536515160854"/>
        <n v="5737.6522149016"/>
        <n v="7013.8643299613377"/>
        <n v="11.430828028613886"/>
        <n v="10929.446992972014"/>
        <n v="7475.1491372711835"/>
        <n v="3619.0754050957312"/>
        <n v="2983.1507595269422"/>
        <n v="634.44889831760611"/>
        <n v="2697.7962857610569"/>
        <n v="5062.4229576082016"/>
        <n v="9083.8301610073595"/>
        <n v="1620.8403964199513"/>
        <n v="6039.7376255959671"/>
        <n v="6149.9436109740691"/>
        <n v="2931.1459160740228"/>
        <n v="12235.854570105887"/>
        <n v="1028.5064529506408"/>
        <n v="4904.1070108051044"/>
        <n v="2111.5864610817293"/>
        <n v="1787.6844233852983"/>
        <n v="5791.8142998013045"/>
        <n v="263.32217424190458"/>
        <n v="2127.89021966068"/>
        <n v="1943.4272520894581"/>
        <n v="233.76445607319314"/>
        <n v="3753.7566449915421"/>
        <n v="3392.1202862216146"/>
        <n v="5226.2789116574804"/>
        <n v="9.1616758100705535"/>
        <n v="125.30569836046752"/>
        <n v="90.911277757812726"/>
        <n v="226.10769437442451"/>
        <n v="15.951709783771012"/>
        <n v="18.38994498218289"/>
        <n v="10.195052870547274"/>
        <n v="7.9726192509557352"/>
        <n v="5.4351392939970928"/>
        <n v="12.715423569484107"/>
        <n v="20.137301704461954"/>
        <n v="6.8183343088981703"/>
        <n v="103.99300169192756"/>
        <n v="5.7748170631714562"/>
        <n v="50.957270133092742"/>
        <n v="11.402177396107538"/>
        <n v="8.6847921161135364"/>
        <n v="17.448493310172484"/>
        <n v="10.687073095577466"/>
        <n v="3.3602545881432024"/>
        <n v="10.224920325283621"/>
        <n v="5.9180702257031985"/>
        <n v="10.098702673971871"/>
        <n v="3.5398464872708337"/>
        <n v="5.791797264290083"/>
        <n v="24.254585649968845"/>
        <n v="30.685822996123587"/>
        <n v="21.069830013452368"/>
        <n v="10.860968054264644"/>
        <n v="9.3830821458290732"/>
        <n v="39657.82273251249"/>
        <n v="55807.89227587924"/>
        <n v="8630147.9117745589"/>
        <n v="369289376.68356794"/>
        <n v="99807939.644207552"/>
        <n v="259520.32520063748"/>
        <n v="37945.162148226191"/>
        <n v="1193066.1834897923"/>
        <n v="1996049.0041505424"/>
        <n v="3315452.0776419728"/>
        <n v="2026524.4203262688"/>
        <n v="2190338.0139306188"/>
        <n v="4181829.1088630171"/>
        <n v="2376255.8723120922"/>
        <n v="5083896.6608373122"/>
        <n v="3247001.7964751823"/>
        <n v="2601941.1862038155"/>
        <n v="808930.31589938467"/>
        <n v="3109052.6120045236"/>
        <n v="3800115.4801598345"/>
        <n v="6188.1321811167263"/>
        <n v="5922023.4240314411"/>
        <n v="3926592.1611617384"/>
        <n v="1965949.3648675766"/>
        <n v="1616398.8846379162"/>
        <n v="343823.2810754088"/>
        <n v="1460464.6288287782"/>
        <n v="2742263.0649004602"/>
        <n v="4922024.1520047504"/>
        <n v="878772.97770897555"/>
        <n v="3274511.8189561395"/>
        <n v="3331660.308154142"/>
        <n v="1586789.5418776588"/>
        <n v="6629811.2583448412"/>
        <n v="559697.39465375501"/>
        <n v="2659462.3981716256"/>
        <n v="1144043.6175826867"/>
        <n v="968679.77012459852"/>
        <n v="3137398.7056342922"/>
        <n v="142550.68979683943"/>
        <n v="1152332.5671621982"/>
        <n v="1053092.1354628077"/>
        <n v="123876.62428940821"/>
        <n v="2033786.2264373139"/>
        <n v="1837270.7809860064"/>
        <n v="2840883.0106006712"/>
        <n v="4959.7160215637487"/>
        <n v="67834.825487768379"/>
        <n v="49215.24513458892"/>
        <n v="122404.45717965615"/>
        <n v="8561.7246785594125"/>
        <n v="3700.618901364141"/>
        <n v="9955.4826709269837"/>
        <n v="5519.1395232695322"/>
        <n v="4316.0146956223962"/>
        <n v="2942.3380607112385"/>
        <n v="6883.5539813817068"/>
        <n v="10901.422399698926"/>
        <n v="3691.1371470979411"/>
        <n v="3126.2242087117265"/>
        <n v="27585.956361438384"/>
        <n v="6079.8006434269037"/>
        <n v="4701.5528048800415"/>
        <n v="9445.8234079278027"/>
        <n v="5785.4969717980284"/>
        <n v="1819.0895271613624"/>
        <n v="5535.3084094918931"/>
        <n v="3203.7749778152761"/>
        <n v="5466.9798940114688"/>
        <n v="1916.312441168785"/>
        <n v="3135.416519952958"/>
        <n v="13130.333307833369"/>
        <n v="16611.913704854334"/>
        <n v="5879.6358204704447"/>
        <n v="5079.5753762824779"/>
        <n v="19771945.228171721"/>
        <n v="30211863.330301628"/>
        <n v="15970.266535325918"/>
        <n v="683377.60077721055"/>
        <n v="184696.64885870556"/>
        <n v="480.24770921178941"/>
        <n v="70.218304417070627"/>
        <n v="2207.7935557303999"/>
        <n v="3693.7298108603668"/>
        <n v="6135.312384716116"/>
        <n v="3750.125196440873"/>
        <n v="4053.2656267922098"/>
        <n v="7738.5609327284765"/>
        <n v="4397.3104545729866"/>
        <n v="9407.8555247995173"/>
        <n v="6008.6437289958385"/>
        <n v="4814.9457781856963"/>
        <n v="1496.9422176174676"/>
        <n v="5753.3659206837146"/>
        <n v="7032.1919975866958"/>
        <n v="11.451266107899288"/>
        <n v="10958.826369730023"/>
        <n v="7266.2397018384363"/>
        <n v="3638.029808162813"/>
        <n v="2991.1794419944104"/>
        <n v="636.25206612426302"/>
        <n v="2702.6198885872236"/>
        <n v="5074.6143060524792"/>
        <n v="9108.3071118145144"/>
        <n v="1626.1875024073133"/>
        <n v="6059.5515924421043"/>
        <n v="6165.3060492502063"/>
        <n v="2936.38674311471"/>
        <n v="12268.602341127229"/>
        <n v="1035.7315613968428"/>
        <n v="4921.3899661592968"/>
        <n v="2117.0762874071188"/>
        <n v="1792.5618743059376"/>
        <n v="5805.8209510181396"/>
        <n v="263.79298873244619"/>
        <n v="2132.4151593981851"/>
        <n v="1948.7686956848902"/>
        <n v="229.2362457309824"/>
        <n v="3763.5633182792053"/>
        <n v="3399.9074372619407"/>
        <n v="5257.1125476391489"/>
        <n v="9.1780566930761118"/>
        <n v="125.52974230475513"/>
        <n v="91.073825203903283"/>
        <n v="226.51197016031651"/>
        <n v="15.843647932397481"/>
        <n v="6.8480715283937688"/>
        <n v="18.422825815719989"/>
        <n v="10.213281409929158"/>
        <n v="7.9868741259267759"/>
        <n v="5.44485720835464"/>
        <n v="12.738158478487206"/>
        <n v="20.173306774943256"/>
        <n v="6.830525346752192"/>
        <n v="5.7851423142119183"/>
        <n v="51.048380656717171"/>
        <n v="11.25079636522805"/>
        <n v="8.700320341138184"/>
        <n v="17.479690847987893"/>
        <n v="10.706181356738384"/>
        <n v="3.3662626524338815"/>
        <n v="10.243202267044268"/>
        <n v="5.928651610375133"/>
        <n v="10.116758941235597"/>
        <n v="3.5461756580871469"/>
        <n v="5.8021528755718057"/>
        <n v="24.297952337255868"/>
        <n v="30.740688600064324"/>
        <n v="10.880387235941916"/>
        <n v="9.3998588986905318"/>
        <n v="36588.392046555266"/>
        <n v="55907.675609530175"/>
        <n v="8383678.3706442593"/>
        <n v="469061941.4316808"/>
        <n v="263370.68530245411"/>
        <n v="34029.865008472632"/>
        <n v="1081867.5754936957"/>
        <n v="1969615.0441707645"/>
        <n v="3271713.0295107579"/>
        <n v="2002077.962853699"/>
        <n v="2161171.7773776739"/>
        <n v="4127883.0087696547"/>
        <n v="2344495.5952688218"/>
        <n v="5016665.3678101003"/>
        <n v="3212113.7198312092"/>
        <n v="2537769.4145426932"/>
        <n v="798277.02710190485"/>
        <n v="3068067.1728673708"/>
        <n v="3749371.7785243373"/>
        <n v="6187.665530540592"/>
        <n v="5845149.0557963634"/>
        <n v="3938740.0683133528"/>
        <n v="1937057.3550155784"/>
        <n v="1597537.4974542486"/>
        <n v="339354.53817707876"/>
        <n v="1441611.9767837357"/>
        <n v="2705748.8790040761"/>
        <n v="4855860.255643121"/>
        <n v="866796.52764182491"/>
        <n v="3230244.9498957638"/>
        <n v="3286900.167349813"/>
        <n v="1566275.6667625771"/>
        <n v="6546930.0515244231"/>
        <n v="556514.4685547644"/>
        <n v="2622455.4542553779"/>
        <n v="1128441.0250796452"/>
        <n v="955692.94718113088"/>
        <n v="3097318.9932996775"/>
        <n v="134970.57763870474"/>
        <n v="1135703.7506398233"/>
        <n v="1039170.1044902919"/>
        <n v="118830.35583486674"/>
        <n v="2008546.9258285202"/>
        <n v="1825159.2955532547"/>
        <n v="2792993.5617868989"/>
        <n v="4959.3420065506261"/>
        <n v="67829.710024900211"/>
        <n v="49211.533784891719"/>
        <n v="122395.22658974752"/>
        <n v="8462.6758267320856"/>
        <n v="3700.3398355827662"/>
        <n v="9792.4265105256727"/>
        <n v="5518.7233218111733"/>
        <n v="4315.689222493289"/>
        <n v="2942.1161773204149"/>
        <n v="6883.0348886510983"/>
        <n v="10507.785891374213"/>
        <n v="3690.8587963410619"/>
        <n v="3125.9884583616335"/>
        <n v="27053.41693318748"/>
        <n v="6079.342162193795"/>
        <n v="4701.1982581022885"/>
        <n v="9289.4224486086914"/>
        <n v="5785.0606841726039"/>
        <n v="1818.9523485829086"/>
        <n v="5480.3600430268452"/>
        <n v="3203.5333793174668"/>
        <n v="5341.6175087761385"/>
        <n v="1916.1679309549513"/>
        <n v="3135.1800764054333"/>
        <n v="13129.343141911957"/>
        <n v="15995.451324637826"/>
        <n v="5879.1924337807659"/>
        <n v="5079.1923226070739"/>
        <n v="8315503.4210504228"/>
        <n v="20137727.349379692"/>
        <n v="16147.651884992703"/>
        <n v="903451.75564691424"/>
        <n v="507.27353256625202"/>
        <n v="65.544309974272409"/>
        <n v="2083.765648250981"/>
        <n v="3793.6400556680646"/>
        <n v="6301.5875290638951"/>
        <n v="3856.1662985518983"/>
        <n v="4162.5940287692401"/>
        <n v="7950.6411029537621"/>
        <n v="4515.6907319895681"/>
        <n v="9662.5087940570902"/>
        <n v="6186.7943723200651"/>
        <n v="4887.9519536325015"/>
        <n v="1537.5470016316797"/>
        <n v="5909.3489130868084"/>
        <n v="7221.5974409302617"/>
        <n v="11.917951112938498"/>
        <n v="11258.236301071298"/>
        <n v="7586.3362925871443"/>
        <n v="3730.9312770848342"/>
        <n v="3076.988195592151"/>
        <n v="653.62466280476247"/>
        <n v="2776.6628590918926"/>
        <n v="5211.4941741269959"/>
        <n v="9352.7849642771034"/>
        <n v="1669.5211773021585"/>
        <n v="6221.7166079289964"/>
        <n v="6330.8392016725638"/>
        <n v="3016.7753466517288"/>
        <n v="12609.92403496625"/>
        <n v="1071.8924927571475"/>
        <n v="5051.0642091774398"/>
        <n v="2173.4699305181189"/>
        <n v="1840.7429695848059"/>
        <n v="5965.6903174752624"/>
        <n v="259.96439821184367"/>
        <n v="2187.4585353878665"/>
        <n v="2001.5268185092871"/>
        <n v="228.87700774758892"/>
        <n v="3868.626051604936"/>
        <n v="3515.4064405010849"/>
        <n v="5379.5345859975887"/>
        <n v="9.552099300565926"/>
        <n v="130.6455825854778"/>
        <n v="94.785448719918207"/>
        <n v="235.74324109050548"/>
        <n v="16.299807462092712"/>
        <n v="7.1271578988984894"/>
        <n v="18.861016299840596"/>
        <n v="10.629513575119322"/>
        <n v="8.3123712680405628"/>
        <n v="5.6667569694619218"/>
        <n v="13.257289507118379"/>
        <n v="20.238857116713255"/>
        <n v="7.1088966400077531"/>
        <n v="6.0209100576755121"/>
        <n v="52.107099011135837"/>
        <n v="11.7093114245174"/>
        <n v="9.0548932769156494"/>
        <n v="17.892189237364846"/>
        <n v="11.142501170926751"/>
        <n v="3.5034513517542756"/>
        <n v="10.55562275493407"/>
        <n v="6.1702679330239496"/>
        <n v="10.288393259040381"/>
        <n v="3.6906965337065434"/>
        <n v="6.0386138676106356"/>
        <n v="25.288191311890525"/>
        <n v="30.808550652182085"/>
        <n v="11.323806638145085"/>
        <n v="9.7829408353226039"/>
        <n v="16016.341342692691"/>
        <n v="38786.913883922207"/>
        <n v="8923742.490110917"/>
        <n v="99810358.315354183"/>
        <n v="369298325.76681048"/>
        <n v="265116.24381413625"/>
        <n v="34413.104410723558"/>
        <n v="1182332.5843525829"/>
        <n v="1974739.9544406172"/>
        <n v="3282075.9897267898"/>
        <n v="2006101.3072406698"/>
        <n v="2167828.0731385504"/>
        <n v="4138944.1230704896"/>
        <n v="2351792.3672863026"/>
        <n v="5032073.3595901579"/>
        <n v="3214367.6369564026"/>
        <n v="2564374.1875598752"/>
        <n v="800782.05801284267"/>
        <n v="3077684.3379686074"/>
        <n v="3761131.2750668707"/>
        <n v="6188.2821396952859"/>
        <n v="5863218.1178629277"/>
        <n v="3996464.6369546046"/>
        <n v="1942637.2302610702"/>
        <n v="1602776.452561927"/>
        <n v="339834.8070439095"/>
        <n v="1446441.7316702814"/>
        <n v="2714163.0357410894"/>
        <n v="4871074.1612992166"/>
        <n v="869529.87577886891"/>
        <n v="3241382.1188983559"/>
        <n v="3297866.1181657445"/>
        <n v="1570510.9975741825"/>
        <n v="6565577.2713703224"/>
        <n v="553784.87761444831"/>
        <n v="2631919.3004892375"/>
        <n v="1131564.4049127677"/>
        <n v="958734.5850403501"/>
        <n v="3106525.5391074121"/>
        <n v="142554.14426390463"/>
        <n v="1140757.5377757619"/>
        <n v="1042473.7788908409"/>
        <n v="139403.13125188887"/>
        <n v="2014322.2872136722"/>
        <n v="1830676.7973314147"/>
        <n v="2801443.8404598273"/>
        <n v="4959.8362116215694"/>
        <n v="67836.469346320402"/>
        <n v="49216.437780121989"/>
        <n v="122407.42343795038"/>
        <n v="8635.7419169819168"/>
        <n v="9955.723924666645"/>
        <n v="5519.2732699791295"/>
        <n v="4316.1192867025238"/>
        <n v="2942.4093631366413"/>
        <n v="6883.7207922933476"/>
        <n v="11667.751038778251"/>
        <n v="3691.2265953617543"/>
        <n v="3126.2999672968499"/>
        <n v="27586.624858924071"/>
        <n v="6172.7716100130792"/>
        <n v="4701.6667388030746"/>
        <n v="9446.0523109651203"/>
        <n v="5785.6371732153157"/>
        <n v="1819.1336096198138"/>
        <n v="5535.4425480262171"/>
        <n v="3203.8526157078804"/>
        <n v="5467.1123767235258"/>
        <n v="1916.3588796548004"/>
        <n v="3135.4925012976937"/>
        <n v="13130.651498534735"/>
        <n v="16612.316265577574"/>
        <n v="11551.372160982548"/>
        <n v="5879.7783031783574"/>
        <n v="5079.6984709224789"/>
        <n v="28798536.282887548"/>
        <n v="30209601.151308253"/>
        <n v="16296.907152362561"/>
        <n v="182277.79926549047"/>
        <n v="674427.8572823148"/>
        <n v="484.16623572565595"/>
        <n v="62.846632791972205"/>
        <n v="2159.2246046722739"/>
        <n v="3606.3516762437876"/>
        <n v="5993.862746583035"/>
        <n v="3663.6250741843178"/>
        <n v="3958.9771745850626"/>
        <n v="7558.7107267208994"/>
        <n v="4294.9403676509992"/>
        <n v="9189.7802313319153"/>
        <n v="5870.2109558953043"/>
        <n v="4683.1660690445387"/>
        <n v="1462.421272596684"/>
        <n v="5620.5942692471635"/>
        <n v="6868.7332972166423"/>
        <n v="11.301296465580116"/>
        <n v="10707.651121348577"/>
        <n v="7298.5088037138121"/>
        <n v="3547.7243552658733"/>
        <n v="2927.0565642543661"/>
        <n v="620.6203623281383"/>
        <n v="2641.5516391755614"/>
        <n v="4956.7166509863355"/>
        <n v="8895.7568449489154"/>
        <n v="1587.9713771970853"/>
        <n v="5919.5459187166834"/>
        <n v="6022.6993313879748"/>
        <n v="2868.1320575525292"/>
        <n v="11990.328420139582"/>
        <n v="1011.3448189329087"/>
        <n v="4806.5197443915713"/>
        <n v="2066.5096582759597"/>
        <n v="1750.8807020682232"/>
        <n v="5673.2652621229199"/>
        <n v="260.33826680093676"/>
        <n v="2083.298537255107"/>
        <n v="1903.8086769293823"/>
        <n v="254.58375667812524"/>
        <n v="3678.6385673986192"/>
        <n v="3343.2575878513162"/>
        <n v="5116.1124619099519"/>
        <n v="9.0578577677803125"/>
        <n v="123.88576247086796"/>
        <n v="89.88109167891372"/>
        <n v="223.54549301919752"/>
        <n v="15.770948609149134"/>
        <n v="18.181554276655319"/>
        <n v="10.079524832663386"/>
        <n v="7.8822753291974568"/>
        <n v="5.3735495223466589"/>
        <n v="12.571335259742346"/>
        <n v="21.308128911896425"/>
        <n v="6.741070483556074"/>
        <n v="5.7093781397133982"/>
        <n v="50.379833850108618"/>
        <n v="11.272970495574258"/>
        <n v="8.5863780122001945"/>
        <n v="17.250770922486019"/>
        <n v="10.5659695955632"/>
        <n v="3.3221769416329026"/>
        <n v="10.109053836144396"/>
        <n v="5.8510079897426852"/>
        <n v="9.9842664547672406"/>
        <n v="3.4997337458974171"/>
        <n v="5.7261659250257502"/>
        <n v="23.979738160170864"/>
        <n v="30.338098176389117"/>
        <n v="21.09559299795286"/>
        <n v="10.73789401583041"/>
        <n v="9.2767551769182397"/>
        <n v="52593.076553504339"/>
        <n v="55170.021503686003"/>
        <n v="9058976.0544675682"/>
        <n v="99773877.98587738"/>
        <n v="189639154.38089982"/>
        <n v="179657965.85551536"/>
        <n v="262577.21196633019"/>
        <n v="35063.596227366681"/>
        <n v="1186661.2136153865"/>
        <n v="1989522.3363317163"/>
        <n v="3305489.6362762698"/>
        <n v="2019422.3226866156"/>
        <n v="2183551.1433131681"/>
        <n v="4170101.8211302436"/>
        <n v="2368879.6365080373"/>
        <n v="5066795.9926218493"/>
        <n v="3240786.6880209395"/>
        <n v="2544307.548578768"/>
        <n v="806398.62511189631"/>
        <n v="3099296.3336719954"/>
        <n v="3788663.1792392274"/>
        <n v="6188.2711767034734"/>
        <n v="5903992.3168230383"/>
        <n v="4024424.369781516"/>
        <n v="1955219.8526243507"/>
        <n v="1611164.7349332399"/>
        <n v="342959.3615945967"/>
        <n v="1455811.3452358618"/>
        <n v="2733840.7951945281"/>
        <n v="4906307.8082514005"/>
        <n v="876145.75037651847"/>
        <n v="3262844.4886056697"/>
        <n v="3319936.9304841156"/>
        <n v="1582745.9416527303"/>
        <n v="6609288.4880780308"/>
        <n v="563437.3177159722"/>
        <n v="2650319.63532031"/>
        <n v="1140513.4272456157"/>
        <n v="965632.36517827271"/>
        <n v="3127797.5701624192"/>
        <n v="137638.24028028996"/>
        <n v="1149468.94568526"/>
        <n v="1049776.5402053765"/>
        <n v="143412.25927972054"/>
        <n v="2027699.1917782091"/>
        <n v="1833837.696603996"/>
        <n v="2821285.0142144063"/>
        <n v="4959.82742491105"/>
        <n v="67836.349169082008"/>
        <n v="49216.350589623522"/>
        <n v="122407.20658429849"/>
        <n v="8635.7266181371342"/>
        <n v="9955.7062873777486"/>
        <n v="5519.2634921851795"/>
        <n v="4316.1116403833466"/>
        <n v="2942.4041504444876"/>
        <n v="6883.708597281392"/>
        <n v="11667.730368508828"/>
        <n v="3691.2200560854212"/>
        <n v="3126.2944288291183"/>
        <n v="27586.57598721208"/>
        <n v="6172.7606744992991"/>
        <n v="4701.6584094585496"/>
        <n v="9446.0355765965505"/>
        <n v="5785.6269235383415"/>
        <n v="1819.1303868923401"/>
        <n v="5535.4327415872149"/>
        <n v="3203.8469398499929"/>
        <n v="5467.1026913363912"/>
        <n v="1916.3554846856907"/>
        <n v="3135.48694654472"/>
        <n v="13130.628236630768"/>
        <n v="16612.286835651288"/>
        <n v="11551.35169688677"/>
        <n v="5879.7678867235254"/>
        <n v="5079.6894718672502"/>
        <n v="25690271.888899673"/>
        <n v="30212541.938247841"/>
        <n v="16559.955429789778"/>
        <n v="182388.27021610027"/>
        <n v="346663.45571605529"/>
        <n v="328417.68090410164"/>
        <n v="479.99541017623926"/>
        <n v="64.096823663307973"/>
        <n v="2169.2359809296363"/>
        <n v="3636.8791592043603"/>
        <n v="6042.4887670800072"/>
        <n v="3691.5368201156361"/>
        <n v="3991.5669712031049"/>
        <n v="7623.0138903552652"/>
        <n v="4330.3504682257726"/>
        <n v="9262.1854065146599"/>
        <n v="5924.2107262901927"/>
        <n v="4651.0355420757805"/>
        <n v="1474.1097901358366"/>
        <n v="5665.5640594179304"/>
        <n v="6925.7378548589968"/>
        <n v="11.312260266227765"/>
        <n v="10792.593891027467"/>
        <n v="7356.7131421299082"/>
        <n v="3574.1736615951772"/>
        <n v="2945.2353157932753"/>
        <n v="626.93528585217973"/>
        <n v="2661.2467950391442"/>
        <n v="4997.5053966762307"/>
        <n v="8968.8103976612219"/>
        <n v="1601.608668463095"/>
        <n v="5964.5327441833942"/>
        <n v="6068.8986556506916"/>
        <n v="2893.2852998903682"/>
        <n v="12081.886752666509"/>
        <n v="1029.9725722594585"/>
        <n v="4844.8273592639016"/>
        <n v="2084.8770775754342"/>
        <n v="1765.1916544175615"/>
        <n v="5717.6647828482073"/>
        <n v="251.6049397605191"/>
        <n v="2101.2479108042107"/>
        <n v="1919.0085736529404"/>
        <n v="262.15994031537485"/>
        <n v="3706.6670713085837"/>
        <n v="3352.285108012175"/>
        <n v="5157.3548499538801"/>
        <n v="9.0666451265725687"/>
        <n v="124.00594857579402"/>
        <n v="89.96828861018281"/>
        <n v="223.76236267026877"/>
        <n v="15.78624858266117"/>
        <n v="18.199192866808296"/>
        <n v="10.089303348006732"/>
        <n v="7.8899222125105721"/>
        <n v="5.3787625990863699"/>
        <n v="12.583531171431098"/>
        <n v="21.328800706347263"/>
        <n v="6.7476102423491096"/>
        <n v="5.7149170160659049"/>
        <n v="50.428709167792448"/>
        <n v="11.283906816163382"/>
        <n v="8.5947079712538184"/>
        <n v="17.26750652569654"/>
        <n v="10.576220028745597"/>
        <n v="3.3253999068754498"/>
        <n v="10.118860998653"/>
        <n v="5.8566842663878225"/>
        <n v="9.9939525564774723"/>
        <n v="3.5031289654836599"/>
        <n v="5.7317210878222093"/>
        <n v="24.003001780373353"/>
        <n v="30.367530273976136"/>
        <n v="21.116058603547579"/>
        <n v="10.748311239174981"/>
        <n v="9.2857548960855549"/>
        <n v="46962.234462420587"/>
        <n v="55229.017596453326"/>
        <n v="7879694.9795891102"/>
        <n v="99773991.656344607"/>
        <n v="369297721.36667496"/>
        <n v="261107.18569477921"/>
        <n v="33798.520720856453"/>
        <n v="1192558.3596935782"/>
        <n v="1978024.4607427684"/>
        <n v="3302984.171335794"/>
        <n v="2006600.0783930032"/>
        <n v="2171066.9238955886"/>
        <n v="4155884.3036525669"/>
        <n v="2355222.4979459271"/>
        <n v="5038171.3815662144"/>
        <n v="3233167.3688907614"/>
        <n v="2577385.832410662"/>
        <n v="801672.96741074568"/>
        <n v="3081144.9308806215"/>
        <n v="3767201.3552868357"/>
        <n v="6188.2782268822402"/>
        <n v="5871006.4905412784"/>
        <n v="4000657.1367218979"/>
        <n v="1944649.774459474"/>
        <n v="1605133.2777018612"/>
        <n v="342917.23313586757"/>
        <n v="1448002.8482139702"/>
        <n v="2718233.5796367591"/>
        <n v="4878389.07238294"/>
        <n v="870852.81049486285"/>
        <n v="3244189.439752405"/>
        <n v="3303463.1908855755"/>
        <n v="1574589.2513147234"/>
        <n v="6573529.4976782026"/>
        <n v="559145.21864280174"/>
        <n v="2650322.6547786831"/>
        <n v="1139397.5499764686"/>
        <n v="960059.85879983555"/>
        <n v="3110392.2219124446"/>
        <n v="132722.7400500103"/>
        <n v="1140142.9831662136"/>
        <n v="1043655.7719289246"/>
        <n v="137552.56023502251"/>
        <n v="2016551.0949578222"/>
        <n v="1820624.8229266482"/>
        <n v="2805681.6511472594"/>
        <n v="4959.8330755473899"/>
        <n v="67836.426453734675"/>
        <n v="49216.406660868626"/>
        <n v="122407.34604048327"/>
        <n v="8635.7364566549841"/>
        <n v="9955.7176297231417"/>
        <n v="5519.2697801763115"/>
        <n v="4316.1165576466292"/>
        <n v="2942.4075026691512"/>
        <n v="6883.7164397586848"/>
        <n v="11667.743661330449"/>
        <n v="3691.2242614216962"/>
        <n v="3126.2979905564521"/>
        <n v="27586.607416069462"/>
        <n v="6172.7677070072477"/>
        <n v="4701.6637659678781"/>
        <n v="9446.0463382838698"/>
        <n v="5785.6335149922261"/>
        <n v="1819.13245939273"/>
        <n v="5535.4390479996628"/>
        <n v="3203.8505899314164"/>
        <n v="5467.1089199017215"/>
        <n v="1916.3576679527714"/>
        <n v="3135.4905187449131"/>
        <n v="13130.643196103896"/>
        <n v="16612.305761711341"/>
        <n v="11551.364857120399"/>
        <n v="5879.7745854304058"/>
        <n v="5079.695259060124"/>
        <n v="27090595.802315004"/>
        <n v="30212576.358817913"/>
        <n v="14395.216214382801"/>
        <n v="182274.59136241858"/>
        <n v="674660.70200973598"/>
        <n v="477.01013845606309"/>
        <n v="61.745665887234203"/>
        <n v="2178.6548185592255"/>
        <n v="3613.6030472609596"/>
        <n v="6034.1385576757602"/>
        <n v="3665.8071231294034"/>
        <n v="3966.2674591246255"/>
        <n v="7592.2803189721944"/>
        <n v="4302.6966372089582"/>
        <n v="9204.1083507198455"/>
        <n v="5906.5920004554064"/>
        <n v="4708.561235116892"/>
        <n v="1464.5561444949881"/>
        <n v="5628.8660389477336"/>
        <n v="6882.2052342053657"/>
        <n v="11.305209567308971"/>
        <n v="10725.593826449551"/>
        <n v="7308.6997189488166"/>
        <n v="3552.6316738283967"/>
        <n v="2932.3775406626369"/>
        <n v="626.46685276720405"/>
        <n v="2645.3199182297735"/>
        <n v="4965.8724355986815"/>
        <n v="8912.2060760906134"/>
        <n v="1590.9390567082817"/>
        <n v="5926.7279439906069"/>
        <n v="6035.0136664214515"/>
        <n v="2876.5774284705294"/>
        <n v="12009.015406791199"/>
        <n v="1021.4883112164825"/>
        <n v="4841.807678119746"/>
        <n v="2081.5366747742537"/>
        <n v="1753.9091655162163"/>
        <n v="5682.2971779929185"/>
        <n v="242.46782959673007"/>
        <n v="2082.8984878859992"/>
        <n v="1906.6284328544996"/>
        <n v="251.29130639626817"/>
        <n v="3683.9863845569753"/>
        <n v="3326.0536149164677"/>
        <n v="5125.6291140215444"/>
        <n v="9.0609940733359426"/>
        <n v="123.92865822117251"/>
        <n v="89.912213228225454"/>
        <n v="223.62289619660069"/>
        <n v="15.776409338938507"/>
        <n v="18.187849684592798"/>
        <n v="10.083014892955925"/>
        <n v="7.8850045864390426"/>
        <n v="5.3754101271002837"/>
        <n v="12.57568811553095"/>
        <n v="21.315506904000053"/>
        <n v="6.743404595809821"/>
        <n v="5.7113550259527113"/>
        <n v="50.397277991631562"/>
        <n v="11.276873789366251"/>
        <n v="8.5893510667295114"/>
        <n v="17.256744044395212"/>
        <n v="10.569628088552687"/>
        <n v="3.3233272535792762"/>
        <n v="10.112554120927101"/>
        <n v="5.8530339156663116"/>
        <n v="9.9877235316118735"/>
        <n v="3.5009455373244727"/>
        <n v="5.7281486240770647"/>
        <n v="23.98804120355512"/>
        <n v="30.348602817585441"/>
        <n v="21.102897398972949"/>
        <n v="10.74161203807375"/>
        <n v="9.2799672762407841"/>
        <n v="49491.126872414927"/>
        <n v="55194.594486881135"/>
        <n v="8745302.3472934216"/>
        <n v="369297338.55517942"/>
        <n v="955953.72032704146"/>
        <n v="33653.970508915743"/>
        <n v="1195773.0078736942"/>
        <n v="1999379.7951653334"/>
        <n v="3322218.1638415474"/>
        <n v="2028040.850661468"/>
        <n v="2194773.5863291249"/>
        <n v="4190598.1724076234"/>
        <n v="2381023.7957703788"/>
        <n v="5093960.8546981569"/>
        <n v="3253961.9661160405"/>
        <n v="2595493.2708560545"/>
        <n v="810565.55385997554"/>
        <n v="3115299.1800459572"/>
        <n v="3807882.8790715402"/>
        <n v="6188.271812155298"/>
        <n v="5935890.9029457849"/>
        <n v="3999254.6488817134"/>
        <n v="1969568.16770286"/>
        <n v="1619642.7081976188"/>
        <n v="344787.71990424057"/>
        <n v="1463621.6422319193"/>
        <n v="2748093.9713039636"/>
        <n v="4931662.6958306702"/>
        <n v="880116.28977239178"/>
        <n v="3279457.4415708473"/>
        <n v="3340454.1645823345"/>
        <n v="1590904.5892524393"/>
        <n v="6648550.5037867492"/>
        <n v="566745.92373335105"/>
        <n v="2664123.6569904066"/>
        <n v="1146494.5203858563"/>
        <n v="970567.67907660187"/>
        <n v="3145206.7849888112"/>
        <n v="137638.25441387726"/>
        <n v="1155457.6752247794"/>
        <n v="1055202.9288875521"/>
        <n v="143720.68749870808"/>
        <n v="2037734.7558382198"/>
        <n v="1853319.0776832444"/>
        <n v="2846476.9970774688"/>
        <n v="4959.8279342183014"/>
        <n v="67836.356134958362"/>
        <n v="49216.35564347764"/>
        <n v="122407.21915386445"/>
        <n v="8635.7275049095588"/>
        <n v="9955.7073096942459"/>
        <n v="5519.2640589389557"/>
        <n v="4316.1120835896863"/>
        <n v="2942.4044525896315"/>
        <n v="6883.7093041452408"/>
        <n v="11667.731566627064"/>
        <n v="3691.2204351238393"/>
        <n v="3126.2947498573089"/>
        <n v="27586.578819980641"/>
        <n v="6172.7613083584038"/>
        <n v="4701.6588922553319"/>
        <n v="9446.0365465767536"/>
        <n v="5785.6275176440422"/>
        <n v="1819.1305736924478"/>
        <n v="5535.4333100013546"/>
        <n v="3203.8472688417778"/>
        <n v="5467.1032527339576"/>
        <n v="1916.3556814695021"/>
        <n v="3135.487268516858"/>
        <n v="13130.629584968845"/>
        <n v="16612.288541508657"/>
        <n v="11551.352883054489"/>
        <n v="5879.7684904962307"/>
        <n v="5079.6899934827143"/>
        <n v="125060485.18870951"/>
        <n v="30212545.04066762"/>
        <n v="15985.655063955164"/>
        <n v="675043.54174865398"/>
        <n v="1747.400584152728"/>
        <n v="61.51654256465428"/>
        <n v="2185.7694656575222"/>
        <n v="3654.6930544083548"/>
        <n v="6072.7269916304003"/>
        <n v="3707.082980878065"/>
        <n v="4011.8559772145113"/>
        <n v="7660.0504174085763"/>
        <n v="4352.3052247626811"/>
        <n v="9311.319140120615"/>
        <n v="5947.9605753892547"/>
        <n v="4744.3368452049635"/>
        <n v="1481.6436111828111"/>
        <n v="5694.4970151488969"/>
        <n v="6960.4800167506182"/>
        <n v="11.311624767521861"/>
        <n v="10850.294329861317"/>
        <n v="7310.2910329598917"/>
        <n v="3600.1999820610363"/>
        <n v="2960.5665569824841"/>
        <n v="630.24208218285071"/>
        <n v="2675.373564883113"/>
        <n v="5023.2777054524313"/>
        <n v="9014.652165996662"/>
        <n v="1608.7763310806224"/>
        <n v="5994.5640957853475"/>
        <n v="6106.0608211552853"/>
        <n v="2908.0357652041148"/>
        <n v="12152.974340757159"/>
        <n v="1035.9624500012746"/>
        <n v="4869.7872454406224"/>
        <n v="2095.6926596454573"/>
        <n v="1774.1136347039926"/>
        <n v="5749.1655260155867"/>
        <n v="251.59080513049346"/>
        <n v="2112.0765301910183"/>
        <n v="1928.8195392000505"/>
        <n v="262.70896587353354"/>
        <n v="3724.8025997344903"/>
        <n v="3387.7067164477126"/>
        <n v="5203.1133534046385"/>
        <n v="9.0661357817458743"/>
        <n v="123.99898218552455"/>
        <n v="89.963234383207947"/>
        <n v="223.74979217696676"/>
        <n v="15.785361744813626"/>
        <n v="18.198170474886332"/>
        <n v="10.088736552417677"/>
        <n v="7.889478973472773"/>
        <n v="5.3784604316511579"/>
        <n v="12.58282425543138"/>
        <n v="21.327602499717607"/>
        <n v="6.7472311759666139"/>
        <n v="5.7145959641909849"/>
        <n v="50.425876190238682"/>
        <n v="11.283272910293958"/>
        <n v="8.5942251388520852"/>
        <n v="17.266536473930312"/>
        <n v="10.575625879213723"/>
        <n v="3.3252130929861208"/>
        <n v="10.118292542578038"/>
        <n v="5.8563552503305019"/>
        <n v="9.9933911174929513"/>
        <n v="3.5029321671540785"/>
        <n v="5.7313990919303022"/>
        <n v="24.001653342818852"/>
        <n v="30.365824290756475"/>
        <n v="21.114872348316478"/>
        <n v="10.747707421925167"/>
        <n v="9.2852332421383394"/>
        <n v="228599.73262974803"/>
        <n v="55225.914947788522"/>
        <n v="8439994.9528722931"/>
        <n v="99774496.891509742"/>
        <n v="369299591.41509283"/>
        <n v="258653.91077400069"/>
        <n v="34726.153791245488"/>
        <n v="1178082.1109035446"/>
        <n v="1968177.1623859094"/>
        <n v="3269795.2409579791"/>
        <n v="1997697.7237948847"/>
        <n v="2159697.5700975363"/>
        <n v="4124672.3528507967"/>
        <n v="2342973.8252613097"/>
        <n v="5010687.4402145548"/>
        <n v="3206808.7369264481"/>
        <n v="2548010.4419151954"/>
        <n v="797696.73188767547"/>
        <n v="3065789.5900259078"/>
        <n v="3746999.0428905864"/>
        <n v="6188.3095630623402"/>
        <n v="5839111.9850690849"/>
        <n v="3981100.5047999551"/>
        <n v="1935748.6332628883"/>
        <n v="1596559.5234158114"/>
        <n v="338560.73098958289"/>
        <n v="1440199.9854564716"/>
        <n v="2703994.3618885437"/>
        <n v="4852902.5341547318"/>
        <n v="866886.74666720442"/>
        <n v="3228502.5445747036"/>
        <n v="3286402.4007550697"/>
        <n v="1566438.6898707978"/>
        <n v="6538985.8280857727"/>
        <n v="551798.00264440954"/>
        <n v="2622728.4080197727"/>
        <n v="1127386.797933883"/>
        <n v="955104.92204270046"/>
        <n v="3094933.3057760438"/>
        <n v="137639.09406169906"/>
        <n v="1136944.8299179217"/>
        <n v="1038443.4471864471"/>
        <n v="140123.38488925213"/>
        <n v="2007083.4124694846"/>
        <n v="1823550.0347022212"/>
        <n v="2794390.2492363937"/>
        <n v="4959.858191131535"/>
        <n v="67836.769963576793"/>
        <n v="49216.655882724277"/>
        <n v="122407.96588634353"/>
        <n v="8635.7801862648994"/>
        <n v="9955.7680434487738"/>
        <n v="5519.2977286339456"/>
        <n v="4316.1384135814824"/>
        <n v="2942.422402421239"/>
        <n v="6883.751297496201"/>
        <n v="11667.802744407087"/>
        <n v="3691.2429530292816"/>
        <n v="3126.3138214925038"/>
        <n v="27586.74710902874"/>
        <n v="6172.7989646452352"/>
        <n v="4701.6875742352404"/>
        <n v="9446.0941711379255"/>
        <n v="5785.6628122615421"/>
        <n v="1819.1416711088621"/>
        <n v="5535.4670783351748"/>
        <n v="3203.8668135780299"/>
        <n v="5467.1366042273867"/>
        <n v="1916.3673719975504"/>
        <n v="3135.5063962300546"/>
        <n v="13130.709687005716"/>
        <n v="16612.389883043015"/>
        <n v="11551.423350878484"/>
        <n v="5879.8043594109213"/>
        <n v="5079.7209816019449"/>
        <n v="28797466.134044848"/>
        <n v="30212729.349148881"/>
        <n v="15375.994688842815"/>
        <n v="181769.31892165681"/>
        <n v="672790.51562203094"/>
        <n v="471.21605883851714"/>
        <n v="63.264155872085716"/>
        <n v="2146.2316484098164"/>
        <n v="3585.6279256717435"/>
        <n v="5956.9175739214616"/>
        <n v="3639.4085260122201"/>
        <n v="3934.540074105767"/>
        <n v="7514.3339000537289"/>
        <n v="4268.4330138201612"/>
        <n v="9128.4774337419167"/>
        <n v="5842.1686721904234"/>
        <n v="4641.969010736314"/>
        <n v="1453.2450293276568"/>
        <n v="5585.2597918089332"/>
        <n v="6826.2881321958221"/>
        <n v="11.273871075264077"/>
        <n v="10637.70243599803"/>
        <n v="7252.7745051223601"/>
        <n v="3526.5495856553357"/>
        <n v="2908.6143877501418"/>
        <n v="616.79041641783977"/>
        <n v="2623.7583613381198"/>
        <n v="4926.1407357725784"/>
        <n v="8841.0246697174844"/>
        <n v="1579.2954956740778"/>
        <n v="5881.6904815093785"/>
        <n v="5987.1725210230506"/>
        <n v="2853.7402107870344"/>
        <n v="11912.733588643725"/>
        <n v="1005.2663781614106"/>
        <n v="4778.0903065901857"/>
        <n v="2053.8748558615625"/>
        <n v="1740.0114917863038"/>
        <n v="5638.3538541975295"/>
        <n v="250.7510953605003"/>
        <n v="2071.287691988005"/>
        <n v="1891.837734235673"/>
        <n v="255.27697988807307"/>
        <n v="3656.5073868548639"/>
        <n v="3322.1460208193971"/>
        <n v="5090.8240906223054"/>
        <n v="9.0358766361937626"/>
        <n v="123.58512303532076"/>
        <n v="89.662972985290068"/>
        <n v="223.00300460487134"/>
        <n v="15.732676502707415"/>
        <n v="18.137432239497176"/>
        <n v="10.055064373318928"/>
        <n v="7.8631470390813529"/>
        <n v="5.3605092757270114"/>
        <n v="12.540827806253072"/>
        <n v="21.256419468285856"/>
        <n v="6.7247116091806856"/>
        <n v="5.6955229219142378"/>
        <n v="50.257574725980291"/>
        <n v="11.245613845228528"/>
        <n v="8.5655410428221384"/>
        <n v="17.208907661289157"/>
        <n v="10.540328657719629"/>
        <n v="3.314114857817942"/>
        <n v="10.08452171737143"/>
        <n v="5.8368090720919819"/>
        <n v="9.9600371634310392"/>
        <n v="3.4912407765928974"/>
        <n v="5.712269967514457"/>
        <n v="23.921545396117459"/>
        <n v="30.264475279541145"/>
        <n v="21.044399325290684"/>
        <n v="10.711835860869755"/>
        <n v="9.2542428366422218"/>
        <n v="52463.264350473873"/>
        <n v="55041.592868472399"/>
        <n v="7977678.6154580545"/>
        <n v="99774152.546655566"/>
        <n v="369298316.87682986"/>
        <n v="261976.81608101435"/>
        <n v="34940.277087397037"/>
        <n v="1191488.3184515992"/>
        <n v="1989527.811159516"/>
        <n v="3323063.3764968361"/>
        <n v="2020133.8191883941"/>
        <n v="2184149.8764691879"/>
        <n v="4180540.3950867169"/>
        <n v="2369419.2229469721"/>
        <n v="5068319.0696815224"/>
        <n v="3253733.5364949214"/>
        <n v="2573702.8905071933"/>
        <n v="806587.41986973735"/>
        <n v="3100006.7295371601"/>
        <n v="3789979.1856500469"/>
        <n v="6188.2882057754532"/>
        <n v="5905650.3757442702"/>
        <n v="4025833.7888050675"/>
        <n v="1955627.9882102127"/>
        <n v="1615122.021966506"/>
        <n v="344703.59478774981"/>
        <n v="1457377.385020419"/>
        <n v="2734866.3849131763"/>
        <n v="4908248.7492965749"/>
        <n v="876148.16138092044"/>
        <n v="3263795.338750469"/>
        <n v="3320585.9711835743"/>
        <n v="1582750.2971009316"/>
        <n v="6615106.6613253448"/>
        <n v="566412.3813854208"/>
        <n v="2664130.7146363221"/>
        <n v="1146565.6782507084"/>
        <n v="965905.10952900525"/>
        <n v="3129740.5039707478"/>
        <n v="137638.61903736671"/>
        <n v="1147660.5490494976"/>
        <n v="1050057.7005640022"/>
        <n v="125010.6001246708"/>
        <n v="2028262.2929082245"/>
        <n v="1832663.9416027209"/>
        <n v="2822337.3142976756"/>
        <n v="4959.8410735143207"/>
        <n v="67836.535843201462"/>
        <n v="49216.486024667145"/>
        <n v="122407.54342815556"/>
        <n v="8635.7503821910959"/>
        <n v="9955.7336837917283"/>
        <n v="5519.2786802615583"/>
        <n v="4316.1235175900329"/>
        <n v="2942.4122474413125"/>
        <n v="6883.7275400791204"/>
        <n v="11667.762476122507"/>
        <n v="3691.2302136965263"/>
        <n v="3126.3030318607789"/>
        <n v="27586.651900787092"/>
        <n v="6172.777660889009"/>
        <n v="4701.6713476245077"/>
        <n v="9446.061570483238"/>
        <n v="5785.6428446016744"/>
        <n v="2622.4199250092624"/>
        <n v="1819.1353928304145"/>
        <n v="5535.4479741586238"/>
        <n v="3203.8557562930014"/>
        <n v="5467.1177358750983"/>
        <n v="1916.3607581707329"/>
        <n v="3135.4955748726293"/>
        <n v="13130.66436989109"/>
        <n v="16612.332549845156"/>
        <n v="11551.383484246096"/>
        <n v="5879.7840668468116"/>
        <n v="5079.7034503105315"/>
        <n v="26774427.316107325"/>
        <n v="30212625.078035459"/>
        <n v="14561.331233391114"/>
        <n v="182113.68918116382"/>
        <n v="674065.1479187964"/>
        <n v="478.17559196144725"/>
        <n v="63.775061967301625"/>
        <n v="2174.7750068637938"/>
        <n v="3631.4039274787133"/>
        <n v="6065.4519775917561"/>
        <n v="3687.267825001079"/>
        <n v="3986.6396413879647"/>
        <n v="7630.5697887447704"/>
        <n v="4324.804219267744"/>
        <n v="9250.9959760904585"/>
        <n v="5938.907049764035"/>
        <n v="4697.6748615060123"/>
        <n v="1472.231103249977"/>
        <n v="5658.3157821205714"/>
        <n v="6917.6943507067526"/>
        <n v="11.295229937864592"/>
        <n v="10779.342640249426"/>
        <n v="7348.1901333778715"/>
        <n v="3569.5279639920873"/>
        <n v="2948.0163187607104"/>
        <n v="629.17340532109915"/>
        <n v="2660.0914699942737"/>
        <n v="4991.8400112814206"/>
        <n v="8958.8261522467292"/>
        <n v="1599.1974861802173"/>
        <n v="5957.2724468312999"/>
        <n v="6060.9300707684015"/>
        <n v="2888.9295303495469"/>
        <n v="12074.284247691481"/>
        <n v="1033.849406275363"/>
        <n v="4862.7290788202645"/>
        <n v="2092.779544853563"/>
        <n v="1763.0271809425615"/>
        <n v="5712.5876272545011"/>
        <n v="251.2261547395706"/>
        <n v="2094.7779678444372"/>
        <n v="1916.627471362174"/>
        <n v="228.17674712706119"/>
        <n v="3702.1043963850179"/>
        <n v="3345.0867074866665"/>
        <n v="5151.4971292796654"/>
        <n v="9.0529955163245734"/>
        <n v="123.81926068376086"/>
        <n v="89.83284357433277"/>
        <n v="223.42549396128311"/>
        <n v="15.762482775416792"/>
        <n v="18.171794431555551"/>
        <n v="10.07411415107098"/>
        <n v="7.8780441295389405"/>
        <n v="5.3706650048749394"/>
        <n v="12.564586976126691"/>
        <n v="21.296690723808567"/>
        <n v="6.7374518818279157"/>
        <n v="5.706313349684355"/>
        <n v="50.352789991973765"/>
        <n v="11.266919173218813"/>
        <n v="8.5817688507340204"/>
        <n v="17.241510721213171"/>
        <n v="10.560297790776195"/>
        <n v="4.7865960765971565"/>
        <n v="3.3203935994691367"/>
        <n v="10.103627303404416"/>
        <n v="5.8478671729132508"/>
        <n v="9.9789069078027417"/>
        <n v="3.4978550913703814"/>
        <n v="5.723092123325773"/>
        <n v="23.966865854183432"/>
        <n v="30.321812707373784"/>
        <n v="21.084268898988885"/>
        <n v="10.732129922139764"/>
        <n v="9.2717754214926309"/>
        <n v="48870.269601830609"/>
        <n v="55145.87167488617"/>
        <n v="8446210.7136512771"/>
        <n v="99774489.148069277"/>
        <n v="369299562.75396711"/>
        <n v="260826.212720549"/>
        <n v="34475.845589787968"/>
        <n v="1196852.1776739703"/>
        <n v="1984605.8661446485"/>
        <n v="3314743.899428986"/>
        <n v="2014287.2004877196"/>
        <n v="2178506.5867053745"/>
        <n v="4169314.1066358224"/>
        <n v="2363280.2590275053"/>
        <n v="5062116.3589630062"/>
        <n v="3243039.805862831"/>
        <n v="2558746.2423853916"/>
        <n v="804496.34013022925"/>
        <n v="3092015.8755744547"/>
        <n v="3779881.278066928"/>
        <n v="6188.3090827912474"/>
        <n v="5890503.031195648"/>
        <n v="4028644.0689088684"/>
        <n v="1951002.8859007428"/>
        <n v="1607377.7715749203"/>
        <n v="343684.29214492009"/>
        <n v="1452696.1849517941"/>
        <n v="2727749.1207382302"/>
        <n v="4895352.9852753822"/>
        <n v="873504.13495648222"/>
        <n v="3255102.129822718"/>
        <n v="3315117.9703185363"/>
        <n v="1578676.3696152524"/>
        <n v="6597580.2446662197"/>
        <n v="561556.14164489368"/>
        <n v="2659538.4248849847"/>
        <n v="1143722.0941383408"/>
        <n v="963354.8088137398"/>
        <n v="3120079.396737915"/>
        <n v="137639.08337960934"/>
        <n v="1146586.4642723713"/>
        <n v="1047348.0862909157"/>
        <n v="139814.95866436313"/>
        <n v="2023251.4273798922"/>
        <n v="1839122.5327797574"/>
        <n v="2815649.4917026395"/>
        <n v="4959.8578061998369"/>
        <n v="67836.764698804676"/>
        <n v="49216.652063048343"/>
        <n v="122407.95638633276"/>
        <n v="8635.7795160470396"/>
        <n v="9955.7672707874281"/>
        <n v="5519.297300284471"/>
        <n v="4316.1380786085001"/>
        <n v="2942.422174061554"/>
        <n v="6883.750763252282"/>
        <n v="11667.801838875726"/>
        <n v="3691.2426665540711"/>
        <n v="3126.313578861113"/>
        <n v="27586.744968037401"/>
        <n v="6172.7984855779105"/>
        <n v="4701.6872093400125"/>
        <n v="9446.0934380320723"/>
        <n v="5785.6623632396286"/>
        <n v="1819.141529926339"/>
        <n v="5535.4666487308059"/>
        <n v="3203.8665649277968"/>
        <n v="5467.1361799261067"/>
        <n v="1916.3672232693975"/>
        <n v="3135.5061528852334"/>
        <n v="13130.708667939003"/>
        <n v="16612.388593765136"/>
        <n v="11551.422454379262"/>
        <n v="5879.8039030827376"/>
        <n v="5079.7205873677649"/>
        <n v="27090431.43871684"/>
        <n v="30212727.004356593"/>
        <n v="15387.975318678322"/>
        <n v="181777.06293340979"/>
        <n v="672819.17886229162"/>
        <n v="475.1938425264654"/>
        <n v="62.810824760596397"/>
        <n v="2180.5200455615645"/>
        <n v="3615.7120773909869"/>
        <n v="6039.0628462195309"/>
        <n v="3669.7878820069445"/>
        <n v="3968.9757601735978"/>
        <n v="7595.9865013827421"/>
        <n v="4305.6110639363842"/>
        <n v="9222.5643229692032"/>
        <n v="5908.4266521377467"/>
        <n v="4661.7264663962014"/>
        <n v="1465.6951200474311"/>
        <n v="5633.279300195506"/>
        <n v="6886.4869450177011"/>
        <n v="11.274351381790098"/>
        <n v="10731.78474130842"/>
        <n v="7339.7026905702414"/>
        <n v="3554.4915078175186"/>
        <n v="2928.4480716080147"/>
        <n v="626.15125104512208"/>
        <n v="2646.636911798375"/>
        <n v="4969.629289217778"/>
        <n v="8918.7416070361123"/>
        <n v="1591.4189836335609"/>
        <n v="5930.4027488364281"/>
        <n v="6039.7443581792713"/>
        <n v="2876.1575853840559"/>
        <n v="12019.993984265064"/>
        <n v="1023.0874341931112"/>
        <n v="4845.3576436426638"/>
        <n v="2083.7234533567093"/>
        <n v="1755.1160542557061"/>
        <n v="5684.4076446873814"/>
        <n v="250.76177823834274"/>
        <n v="2088.9419896234849"/>
        <n v="1908.1416564544163"/>
        <n v="254.72596008431509"/>
        <n v="3686.1196202081755"/>
        <n v="3350.6590235428648"/>
        <n v="5129.773143634864"/>
        <n v="9.0362615962920021"/>
        <n v="123.59038819586026"/>
        <n v="89.666792943029492"/>
        <n v="223.01250531653628"/>
        <n v="15.733346770013611"/>
        <n v="18.138204957848462"/>
        <n v="10.055492754396361"/>
        <n v="7.8634820367775937"/>
        <n v="5.360737652259858"/>
        <n v="12.541362089588123"/>
        <n v="21.257325066453717"/>
        <n v="6.7249981055269661"/>
        <n v="5.6957655712057038"/>
        <n v="50.259715875276903"/>
        <n v="11.24609294789725"/>
        <n v="8.5659059649712646"/>
        <n v="17.209640821230426"/>
        <n v="10.540777712760875"/>
        <n v="3.3142560507572232"/>
        <n v="10.084951353435237"/>
        <n v="5.8370577406699482"/>
        <n v="9.960461496015391"/>
        <n v="3.4913895157187675"/>
        <n v="5.7125133302889175"/>
        <n v="23.922564538015532"/>
        <n v="30.265764652542337"/>
        <n v="21.045295890655378"/>
        <n v="10.712292222720558"/>
        <n v="9.2546370999079741"/>
        <n v="49355.492597118908"/>
        <n v="55043.937833753698"/>
        <n v="8522005.2178668547"/>
        <n v="99776480.020449966"/>
        <n v="369306931.65463465"/>
        <n v="265468.67921580019"/>
        <n v="33373.712036823163"/>
        <n v="1201164.0165502001"/>
        <n v="2007646.3244721249"/>
        <n v="3336465.2429627469"/>
        <n v="2037447.4474954989"/>
        <n v="2204077.3153868206"/>
        <n v="4208395.7518679155"/>
        <n v="2391097.5577300377"/>
        <n v="5117021.7722210838"/>
        <n v="3278675.2976437188"/>
        <n v="2592090.4021276748"/>
        <n v="814131.63034192997"/>
        <n v="3128996.6449211314"/>
        <n v="3823861.669673786"/>
        <n v="6188.4325625879501"/>
        <n v="5960229.8149021473"/>
        <n v="4063683.8831136082"/>
        <n v="1977573.9302631037"/>
        <n v="1626862.4980478105"/>
        <n v="346454.96592773235"/>
        <n v="1469907.9424944974"/>
        <n v="2759703.715403154"/>
        <n v="4952460.3346437244"/>
        <n v="884109.70479196962"/>
        <n v="3294726.6007476225"/>
        <n v="3352459.4431726527"/>
        <n v="1599104.612591597"/>
        <n v="6671626.2522333115"/>
        <n v="571807.35992727103"/>
        <n v="2677996.9700316"/>
        <n v="1152014.9538147124"/>
        <n v="974693.39996362675"/>
        <n v="3158829.0891962736"/>
        <n v="137641.82979156237"/>
        <n v="1160353.5633617477"/>
        <n v="1059856.7119679558"/>
        <n v="147322.67175783039"/>
        <n v="2046150.7030880582"/>
        <n v="1861184.7176434067"/>
        <n v="2848947.2842053305"/>
        <n v="4959.9567738217493"/>
        <n v="67838.118294722706"/>
        <n v="49217.634118422407"/>
        <n v="122410.3988806179"/>
        <n v="8635.9518319874278"/>
        <n v="3700.7985351078128"/>
        <n v="9955.9659253960072"/>
        <n v="5519.4074308063082"/>
        <n v="4316.2242016261707"/>
        <n v="2942.4808863344874"/>
        <n v="6883.8881196986749"/>
        <n v="11668.034654945472"/>
        <n v="3691.3163205826509"/>
        <n v="56299.830278316789"/>
        <n v="3126.375960451945"/>
        <n v="27587.295426266741"/>
        <n v="6172.9216558804746"/>
        <n v="4701.7810254977067"/>
        <n v="9446.2819227508789"/>
        <n v="5785.7778087357801"/>
        <n v="2622.4810993063884"/>
        <n v="1819.1778285700045"/>
        <n v="5535.577101891321"/>
        <n v="3203.9304939893232"/>
        <n v="5467.2452696394694"/>
        <n v="1916.4054619274816"/>
        <n v="3135.5687179021288"/>
        <n v="13130.970674444365"/>
        <n v="16612.720072742486"/>
        <n v="11551.652948247167"/>
        <n v="5879.9212270529679"/>
        <n v="5079.8219466982446"/>
        <n v="26792919.091572925"/>
        <n v="30213329.860700455"/>
        <n v="15355.699077874086"/>
        <n v="179786.04366861153"/>
        <n v="665449.7345263398"/>
        <n v="478.34483181164876"/>
        <n v="60.135691782333687"/>
        <n v="2164.3630471670072"/>
        <n v="3617.5538532597461"/>
        <n v="6011.9367384694369"/>
        <n v="3671.2521397111809"/>
        <n v="3971.5005018408533"/>
        <n v="7583.0578736096022"/>
        <n v="4308.4900353455487"/>
        <n v="9220.3002110840225"/>
        <n v="5907.805728529981"/>
        <n v="4670.6566330501955"/>
        <n v="1466.9740284950174"/>
        <n v="5638.10155787647"/>
        <n v="6890.1705190020466"/>
        <n v="11.150862474900496"/>
        <n v="10739.666678533176"/>
        <n v="7322.3032914686419"/>
        <n v="3563.3667665096955"/>
        <n v="2931.4240395822999"/>
        <n v="624.2730513315787"/>
        <n v="2648.6095068095269"/>
        <n v="4972.6770536323766"/>
        <n v="8923.7789287498617"/>
        <n v="1593.0666822581245"/>
        <n v="5936.7283792407006"/>
        <n v="6040.7564961597591"/>
        <n v="2881.4074384178139"/>
        <n v="12021.523393878329"/>
        <n v="1030.3328295490835"/>
        <n v="4825.4506482873539"/>
        <n v="2075.8019400060543"/>
        <n v="1756.2883570702434"/>
        <n v="5691.8562817161246"/>
        <n v="248.01516365842451"/>
        <n v="2090.8271806223947"/>
        <n v="1909.7431084087925"/>
        <n v="265.45895678622048"/>
        <n v="3686.9344316671832"/>
        <n v="3353.6464390506453"/>
        <n v="5133.4839707988513"/>
        <n v="8.9372866726705045"/>
        <n v="122.23669241119462"/>
        <n v="88.684665114131462"/>
        <n v="220.5698308271877"/>
        <n v="15.561018116368656"/>
        <n v="6.6684245315655319"/>
        <n v="17.939535692776413"/>
        <n v="9.9453541072647536"/>
        <n v="7.7773526650572755"/>
        <n v="5.3020210476072185"/>
        <n v="12.403995509205382"/>
        <n v="21.024491819825162"/>
        <n v="6.6513386428435961"/>
        <n v="101.44598950452362"/>
        <n v="5.633379377936647"/>
        <n v="49.709217033805231"/>
        <n v="11.122913557980612"/>
        <n v="8.472082885637235"/>
        <n v="17.021142196253297"/>
        <n v="10.425323699182982"/>
        <n v="4.7254172661069225"/>
        <n v="3.2779547290225377"/>
        <n v="9.9744900438221613"/>
        <n v="5.7731239625360642"/>
        <n v="9.8513637341480802"/>
        <n v="3.453148036433467"/>
        <n v="5.6499436974239137"/>
        <n v="23.660538702137561"/>
        <n v="29.934261219080341"/>
        <n v="20.81478501719592"/>
        <n v="10.594959596472776"/>
        <n v="9.1532702912618049"/>
        <n v="48277.839835799226"/>
        <n v="54441.037011896376"/>
        <n v="8583356.6724199839"/>
        <n v="99776798.391667947"/>
        <n v="369308110.05557257"/>
        <n v="263311.89638222812"/>
        <n v="35260.346060995878"/>
        <n v="1100936.5294137588"/>
        <n v="1991223.4938114458"/>
        <n v="3324105.0331602446"/>
        <n v="2020893.3479007559"/>
        <n v="2184681.9885902274"/>
        <n v="4182713.4946032944"/>
        <n v="2370248.3611308709"/>
        <n v="5072549.8028411055"/>
        <n v="3259060.0080162906"/>
        <n v="2575614.738756658"/>
        <n v="806961.23931533215"/>
        <n v="3101445.9156704894"/>
        <n v="3791476.3943233103"/>
        <n v="6188.4523089130544"/>
        <n v="5907292.4722629404"/>
        <n v="4027478.7669685329"/>
        <n v="1956485.3798864598"/>
        <n v="1612113.4459899524"/>
        <n v="344946.59785550332"/>
        <n v="1457416.0322510584"/>
        <n v="2736296.3672331832"/>
        <n v="4910322.0693996921"/>
        <n v="876171.39537673723"/>
        <n v="3264612.6708219531"/>
        <n v="3323353.7000090051"/>
        <n v="1582792.2690132209"/>
        <n v="6615653.8867888823"/>
        <n v="567453.50036324072"/>
        <n v="2664201.3629634059"/>
        <n v="1146868.5730415704"/>
        <n v="966176.26396347873"/>
        <n v="3129823.4994970551"/>
        <n v="142558.0643061185"/>
        <n v="1147571.2073798745"/>
        <n v="1050433.3950161275"/>
        <n v="147939.98681785379"/>
        <n v="2028873.6150901201"/>
        <n v="1840778.2380344756"/>
        <n v="2823702.5018711942"/>
        <n v="4959.9726002718189"/>
        <n v="67838.33475559947"/>
        <n v="49217.791164232367"/>
        <n v="122410.78947314808"/>
        <n v="8635.9793879655754"/>
        <n v="3700.810343779925"/>
        <n v="9955.9976933336729"/>
        <n v="5519.4250423763478"/>
        <n v="4316.2379740257966"/>
        <n v="2942.4902753330116"/>
        <n v="6883.9100851142175"/>
        <n v="11668.071885827978"/>
        <n v="3691.3280989984924"/>
        <n v="3126.3859362310282"/>
        <n v="27587.383453032606"/>
        <n v="6172.9413527126899"/>
        <n v="4701.7960281491469"/>
        <n v="9446.3120643662205"/>
        <n v="5785.7962702522373"/>
        <n v="1819.1836332833084"/>
        <n v="5535.5947650562648"/>
        <n v="3203.940717232852"/>
        <n v="5467.2627147681715"/>
        <n v="1916.4115768790305"/>
        <n v="3135.5787230138699"/>
        <n v="13131.012573328007"/>
        <n v="16892.449395847325"/>
        <n v="11551.689807773761"/>
        <n v="5879.9399889664192"/>
        <n v="5079.8381556194245"/>
        <n v="27492722.422968388"/>
        <n v="30213426.266733468"/>
        <n v="15438.80808994464"/>
        <n v="179467.64896159785"/>
        <n v="664271.24664745084"/>
        <n v="473.61679016636543"/>
        <n v="63.422474073568857"/>
        <n v="1980.2448442395382"/>
        <n v="3581.5961701701685"/>
        <n v="5979.0384620368914"/>
        <n v="3634.9630755457051"/>
        <n v="3929.5682617711436"/>
        <n v="7523.4099435594608"/>
        <n v="4263.3448625743858"/>
        <n v="9123.9506782223143"/>
        <n v="5862.0425478824818"/>
        <n v="4632.7355582307164"/>
        <n v="1451.4740777165862"/>
        <n v="5578.5434674100898"/>
        <n v="6819.6952152297426"/>
        <n v="11.131114692935896"/>
        <n v="10625.394969719797"/>
        <n v="7244.1906054479759"/>
        <n v="3519.1130304425865"/>
        <n v="2899.6942643467"/>
        <n v="620.45240910033624"/>
        <n v="2621.4413880098973"/>
        <n v="4921.7521889388336"/>
        <n v="8832.1530821237557"/>
        <n v="1575.961776187806"/>
        <n v="5872.0300735925875"/>
        <n v="5977.6870457115201"/>
        <n v="2846.9545214242576"/>
        <n v="11899.518410532653"/>
        <n v="1020.6736159788859"/>
        <n v="4792.0755393896752"/>
        <n v="2062.8624067867572"/>
        <n v="1737.8527410286756"/>
        <n v="5629.5859776394991"/>
        <n v="256.41793537115393"/>
        <n v="2064.1262289859837"/>
        <n v="1889.4053009625977"/>
        <n v="266.09835201754822"/>
        <n v="3649.3171118912946"/>
        <n v="3310.9916129289959"/>
        <n v="5078.968833902004"/>
        <n v="8.9214590549445862"/>
        <n v="122.02021556420243"/>
        <n v="88.527607717520269"/>
        <n v="220.17920947956114"/>
        <n v="15.53346010517437"/>
        <n v="6.6566149882236463"/>
        <n v="17.907765411311232"/>
        <n v="9.9277412378644652"/>
        <n v="7.7635792493204159"/>
        <n v="5.2926313563743168"/>
        <n v="12.382028473080865"/>
        <n v="20.987258190470577"/>
        <n v="6.6395593580046652"/>
        <n v="5.6234028628527444"/>
        <n v="49.621183773434197"/>
        <n v="11.103215272556636"/>
        <n v="8.457079127319151"/>
        <n v="16.990998357098555"/>
        <n v="10.406860820658093"/>
        <n v="3.2721495874539572"/>
        <n v="9.9568255757115693"/>
        <n v="5.7628999647490415"/>
        <n v="9.8339173183651027"/>
        <n v="3.4470326337308985"/>
        <n v="5.6399378475176718"/>
        <n v="23.618636727244901"/>
        <n v="30.384300029100224"/>
        <n v="20.777922771151292"/>
        <n v="10.576196298790123"/>
        <n v="9.1370601742074733"/>
        <n v="49450.917811930594"/>
        <n v="54344.623866163696"/>
        <n v="8601603.33223534"/>
        <n v="99776834.354889795"/>
        <n v="369308243.16777605"/>
        <n v="264328.00919338956"/>
        <n v="33055.855839576252"/>
        <n v="1201704.2787787209"/>
        <n v="2004367.6056569642"/>
        <n v="3346572.851331437"/>
        <n v="2033160.1029677938"/>
        <n v="2199659.3482563542"/>
        <n v="4209746.7957467735"/>
        <n v="2386208.3582029594"/>
        <n v="5105602.5562448269"/>
        <n v="3269641.3754286952"/>
        <n v="2604571.0095497919"/>
        <n v="812268.71454693412"/>
        <n v="3121825.1235427498"/>
        <n v="3816800.6337361746"/>
        <n v="6188.4545394585011"/>
        <n v="5946073.6828064984"/>
        <n v="4066495.0785550084"/>
        <n v="1973402.2561619491"/>
        <n v="1623331.416880013"/>
        <n v="346838.87986178533"/>
        <n v="1466789.0113036607"/>
        <n v="2753944.3164592404"/>
        <n v="4942762.1112837754"/>
        <n v="882789.32229271997"/>
        <n v="3286098.8352723927"/>
        <n v="3345712.1726156818"/>
        <n v="1595030.9284749543"/>
        <n v="6660124.0228420701"/>
        <n v="573631.23987637716"/>
        <n v="2682607.8660597112"/>
        <n v="1154594.0742098507"/>
        <n v="972732.5388006568"/>
        <n v="3149942.1653797533"/>
        <n v="142558.11568927948"/>
        <n v="1157453.1217616124"/>
        <n v="1057425.5342938455"/>
        <n v="136117.17383356151"/>
        <n v="2041697.6796948037"/>
        <n v="1856910.3017812704"/>
        <n v="2842935.7947247685"/>
        <n v="4959.9743880280694"/>
        <n v="67838.359207026282"/>
        <n v="49217.80890413154"/>
        <n v="122410.83359449141"/>
        <n v="8635.9825006896517"/>
        <n v="3700.8116776878633"/>
        <n v="9956.0012818408177"/>
        <n v="5519.4270317798018"/>
        <n v="4316.2395297564508"/>
        <n v="2942.4913359145521"/>
        <n v="6883.9125663281839"/>
        <n v="11668.076091429526"/>
        <n v="3691.3294294886814"/>
        <n v="3126.3870630953179"/>
        <n v="27587.393396538584"/>
        <n v="6172.9435776674181"/>
        <n v="4701.7977228490809"/>
        <n v="9446.3154691639502"/>
        <n v="5785.7983556656618"/>
        <n v="2622.4904124768977"/>
        <n v="1819.1842889838886"/>
        <n v="5535.59676028788"/>
        <n v="3203.9418720507319"/>
        <n v="5467.2646853704073"/>
        <n v="1916.4122676241318"/>
        <n v="3135.5798531915771"/>
        <n v="13131.017306227099"/>
        <n v="16892.455484506365"/>
        <n v="11551.693971426936"/>
        <n v="5879.9421083126972"/>
        <n v="5079.8399865796227"/>
        <n v="27583765.558246776"/>
        <n v="30213437.156761702"/>
        <n v="7864092.641875443"/>
        <n v="369294533.59361708"/>
        <n v="99809233.157512948"/>
        <n v="265091.70985755906"/>
        <n v="35406.238796034959"/>
        <n v="1174850.1162761988"/>
        <n v="1955007.3005726337"/>
        <n v="3256953.4920531581"/>
        <n v="1989434.4886721608"/>
        <n v="2145995.9555440638"/>
        <n v="4102445.1930236192"/>
        <n v="2328099.2852850826"/>
        <n v="4980166.9570688996"/>
        <n v="3192953.6870114892"/>
        <n v="2539300.1091212644"/>
        <n v="792503.20201960928"/>
        <n v="3045838.1749587799"/>
        <n v="3723447.5140652424"/>
        <n v="6188.2248097462416"/>
        <n v="5803147.0594804147"/>
        <n v="3954757.3736783913"/>
        <n v="1924092.6859094787"/>
        <n v="1586482.2561916932"/>
        <n v="338045.86833394738"/>
        <n v="1430808.1550705521"/>
        <n v="2686989.7250362984"/>
        <n v="4821903.3301346768"/>
        <n v="860257.50858386164"/>
        <n v="3206941.6597466096"/>
        <n v="3265200.7555361646"/>
        <n v="1554179.6017157841"/>
        <n v="6500453.1714981757"/>
        <n v="549884.90363168367"/>
        <n v="2613490.0581003246"/>
        <n v="1123692.8808900865"/>
        <n v="949027.22039200843"/>
        <n v="3073613.5433911677"/>
        <n v="142552.82360307465"/>
        <n v="1127751.7812233996"/>
        <n v="1031681.2089630086"/>
        <n v="135803.70970001852"/>
        <n v="1994790.5822717245"/>
        <n v="1803113.3919222965"/>
        <n v="2774075.8912414992"/>
        <n v="4959.7902623337286"/>
        <n v="67835.840890596635"/>
        <n v="49215.98182549575"/>
        <n v="122406.28942188744"/>
        <n v="8463.4407353378738"/>
        <n v="9793.3116101635187"/>
        <n v="5519.2221379123966"/>
        <n v="4316.079300985456"/>
        <n v="2942.3821038464139"/>
        <n v="6883.6570196092089"/>
        <n v="11667.642945521122"/>
        <n v="3691.1923988225781"/>
        <n v="3126.2710043934499"/>
        <n v="27055.862187129831"/>
        <n v="6079.8916504682593"/>
        <n v="4701.62318126829"/>
        <n v="9290.2620836507522"/>
        <n v="5785.5835734800667"/>
        <n v="1819.1167566653444"/>
        <n v="5480.855391619365"/>
        <n v="3203.8229343353996"/>
        <n v="5342.1003169664727"/>
        <n v="1916.3411259786683"/>
        <n v="3135.4634532321288"/>
        <n v="13130.529852565089"/>
        <n v="16332.496331434697"/>
        <n v="5879.7238312937689"/>
        <n v="5079.6514111976758"/>
        <n v="29096412.190844841"/>
        <n v="20141543.709504962"/>
        <n v="14434.725049321414"/>
        <n v="677848.71025756211"/>
        <n v="183202.17011949242"/>
        <n v="486.58200238798253"/>
        <n v="64.988975248071128"/>
        <n v="2156.4647283409795"/>
        <n v="3588.4613951409506"/>
        <n v="5978.2139271699589"/>
        <n v="3651.6533000521104"/>
        <n v="3939.0255158345799"/>
        <n v="7530.1336197234732"/>
        <n v="4273.280415297545"/>
        <n v="9141.2123430760385"/>
        <n v="5860.7407956776588"/>
        <n v="4660.9444422994457"/>
        <n v="1454.6580696348149"/>
        <n v="5590.7068497824648"/>
        <n v="6834.4745603471729"/>
        <n v="11.358630644357953"/>
        <n v="10651.8114726076"/>
        <n v="7259.0491904747078"/>
        <n v="3531.7169005132855"/>
        <n v="2912.0251002400259"/>
        <n v="620.49105798630865"/>
        <n v="2626.2816649429524"/>
        <n v="4932.032169193898"/>
        <n v="8850.715772888243"/>
        <n v="1579.0226760427547"/>
        <n v="5886.4160451468351"/>
        <n v="5993.3519712149382"/>
        <n v="2852.7328262350011"/>
        <n v="11931.733068214246"/>
        <n v="1009.3265369777004"/>
        <n v="4797.121820123486"/>
        <n v="2062.5644323106621"/>
        <n v="1741.9615478249821"/>
        <n v="5641.6891849002141"/>
        <n v="261.65902506764871"/>
        <n v="2070.0146383270549"/>
        <n v="1893.6748672865408"/>
        <n v="249.27086944008045"/>
        <n v="3661.4845344956675"/>
        <n v="3309.6565910928284"/>
        <n v="5091.880853844159"/>
        <n v="9.1038104457039335"/>
        <n v="124.51426456132869"/>
        <n v="90.337079944929144"/>
        <n v="224.67959274844347"/>
        <n v="15.534842422290454"/>
        <n v="17.975851360434238"/>
        <n v="10.130660671857736"/>
        <n v="7.9222639963629247"/>
        <n v="5.400810823731339"/>
        <n v="12.635112648951933"/>
        <n v="21.416230144014062"/>
        <n v="6.775269545711053"/>
        <n v="5.7383431799607347"/>
        <n v="49.661664660961243"/>
        <n v="11.159782609484209"/>
        <n v="8.6299387606067999"/>
        <n v="17.052492248063533"/>
        <n v="10.619573285334393"/>
        <n v="3.339031139492707"/>
        <n v="10.060237616205011"/>
        <n v="5.8806915520787566"/>
        <n v="9.8055494477127692"/>
        <n v="3.5174887318738706"/>
        <n v="5.7552161337214427"/>
        <n v="24.101393104708276"/>
        <n v="29.978677089578031"/>
        <n v="10.792369919287696"/>
        <n v="9.3238183737303562"/>
        <n v="53407.141678382737"/>
        <n v="36970.27219229933"/>
        <n v="7975136.1000069855"/>
        <n v="369294930.30801159"/>
        <n v="99809340.377511874"/>
        <n v="269292.65881661751"/>
        <n v="36312.507538399514"/>
        <n v="1175269.4406009817"/>
        <n v="1959937.9958657701"/>
        <n v="3264484.6264052032"/>
        <n v="1991495.5968392722"/>
        <n v="2150740.0125461295"/>
        <n v="4112624.8833350576"/>
        <n v="2333282.4902912932"/>
        <n v="4990574.4573587151"/>
        <n v="3204485.119009655"/>
        <n v="2545158.762534718"/>
        <n v="794224.68002154469"/>
        <n v="3052462.3328034934"/>
        <n v="3731861.8052418497"/>
        <n v="6188.2314574424163"/>
        <n v="5815505.8620178886"/>
        <n v="3918125.3323847693"/>
        <n v="1927971.2356604463"/>
        <n v="1589847.3224153062"/>
        <n v="338556.45785238664"/>
        <n v="1433933.7307442848"/>
        <n v="2692761.6029951251"/>
        <n v="4832642.5271332776"/>
        <n v="862905.38173862686"/>
        <n v="3214317.616385066"/>
        <n v="3270723.3914331854"/>
        <n v="1558260.4872272846"/>
        <n v="6515554.8505181586"/>
        <n v="555350.84522193077"/>
        <n v="2618094.085474066"/>
        <n v="1126282.6484587104"/>
        <n v="951115.25738332223"/>
        <n v="3081354.0808262173"/>
        <n v="137637.35685274759"/>
        <n v="1132094.7077375869"/>
        <n v="1033943.252870269"/>
        <n v="133130.95608269572"/>
        <n v="1998695.3381076562"/>
        <n v="1815833.859088934"/>
        <n v="2780038.818366162"/>
        <n v="4959.7955903849497"/>
        <n v="67835.913763201286"/>
        <n v="49216.03469572981"/>
        <n v="122406.42091675827"/>
        <n v="8463.4498271831653"/>
        <n v="9793.3221306216674"/>
        <n v="5519.2280669329193"/>
        <n v="4316.0839375306268"/>
        <n v="2942.3852646983314"/>
        <n v="6883.6644143729491"/>
        <n v="11667.655479478399"/>
        <n v="3691.1963640834319"/>
        <n v="3126.2743627878904"/>
        <n v="27055.891251870868"/>
        <n v="6079.8981817876138"/>
        <n v="4701.6282319837046"/>
        <n v="9290.2720637083003"/>
        <n v="5785.5897886391758"/>
        <n v="1819.1187108502481"/>
        <n v="5480.8612794244373"/>
        <n v="3203.8263760399464"/>
        <n v="5342.1060557140027"/>
        <n v="1916.3431846067831"/>
        <n v="3135.4668215015513"/>
        <n v="13130.543958027602"/>
        <n v="16332.513876607461"/>
        <n v="5879.7301475829836"/>
        <n v="5079.6568680096525"/>
        <n v="29096343.638104428"/>
        <n v="20141565.34654421"/>
        <n v="14629.964268120468"/>
        <n v="677451.96659396391"/>
        <n v="183094.94221000106"/>
        <n v="494.00310248634122"/>
        <n v="66.61336949123347"/>
        <n v="2155.9694663256255"/>
        <n v="3595.4023213751479"/>
        <n v="5988.5239373024469"/>
        <n v="3653.2930669173506"/>
        <n v="3945.4185030822587"/>
        <n v="7544.3922632646099"/>
        <n v="4280.282998601474"/>
        <n v="9154.9442007000653"/>
        <n v="5878.4580226529242"/>
        <n v="4668.9587846085806"/>
        <n v="1456.9630591714208"/>
        <n v="5599.5802828568203"/>
        <n v="6845.9025876942687"/>
        <n v="11.351982457724112"/>
        <n v="10668.237117895995"/>
        <n v="7187.5931510130085"/>
        <n v="3536.7609949191574"/>
        <n v="2916.4906061832044"/>
        <n v="621.06386888087229"/>
        <n v="2630.4753900843384"/>
        <n v="4939.7283683159922"/>
        <n v="8865.2264495520412"/>
        <n v="1582.9541644554386"/>
        <n v="5896.4952176881943"/>
        <n v="5999.9686209156207"/>
        <n v="2858.5462320247043"/>
        <n v="11952.439864941762"/>
        <n v="1018.7616762879109"/>
        <n v="4802.7547669098176"/>
        <n v="2066.1057938234544"/>
        <n v="1744.7705037121584"/>
        <n v="5652.5806625262812"/>
        <n v="252.4884324811058"/>
        <n v="2076.7677083673434"/>
        <n v="1896.7140692110611"/>
        <n v="244.22167923489701"/>
        <n v="3666.5006104846734"/>
        <n v="3331.0509240451875"/>
        <n v="5099.8337917580084"/>
        <n v="9.098482001385495"/>
        <n v="124.4413865802324"/>
        <n v="90.284205810164622"/>
        <n v="224.54808817609003"/>
        <n v="15.525749906213088"/>
        <n v="17.965330126098152"/>
        <n v="10.124731213899345"/>
        <n v="7.9176271091130914"/>
        <n v="5.3976497386098616"/>
        <n v="12.627717339635174"/>
        <n v="21.403695261998031"/>
        <n v="6.771303992305473"/>
        <n v="5.7349845377419779"/>
        <n v="49.632597775563632"/>
        <n v="11.153250808257114"/>
        <n v="8.6248876725561789"/>
        <n v="17.042511454199659"/>
        <n v="10.613357667679132"/>
        <n v="3.3370768104114474"/>
        <n v="10.054349376737823"/>
        <n v="5.8772495936069671"/>
        <n v="9.7998102767847914"/>
        <n v="3.5154299518761647"/>
        <n v="5.7518476157923839"/>
        <n v="24.087286601511497"/>
        <n v="29.961130622352584"/>
        <n v="10.786053164065049"/>
        <n v="9.3183611591567512"/>
        <n v="53375.699476532973"/>
        <n v="36948.633556698442"/>
        <n v="8252478.1822049702"/>
        <n v="369285633.81382698"/>
        <n v="99806827.814039603"/>
        <n v="275461.36975360278"/>
        <n v="37807.640890692281"/>
        <n v="1179972.4146435778"/>
        <n v="1974674.0702823533"/>
        <n v="3281297.3819967881"/>
        <n v="2008152.1222083585"/>
        <n v="2167242.0700599514"/>
        <n v="4139367.5479133502"/>
        <n v="2351047.5916338884"/>
        <n v="5028876.5285151703"/>
        <n v="3226511.7072524317"/>
        <n v="2571228.8126828461"/>
        <n v="800548.04195459199"/>
        <n v="3076786.2336763726"/>
        <n v="3759882.4226862406"/>
        <n v="6188.0756771891938"/>
        <n v="5861354.6852518106"/>
        <n v="4007937.1617363547"/>
        <n v="1942119.3331751185"/>
        <n v="1592321.0899041744"/>
        <n v="340461.23588959739"/>
        <n v="1444831.4933760115"/>
        <n v="2713393.7940777205"/>
        <n v="4869344.6750650927"/>
        <n v="869500.86525329459"/>
        <n v="3240364.6133781867"/>
        <n v="3296956.2364153494"/>
        <n v="1570458.5998927122"/>
        <n v="6565581.2897012895"/>
        <n v="553305.73211481085"/>
        <n v="2631831.490553888"/>
        <n v="1132711.9103730922"/>
        <n v="958432.52051842108"/>
        <n v="3106421.8946656166"/>
        <n v="132718.39587716098"/>
        <n v="1138309.1384234694"/>
        <n v="1042125.9536139525"/>
        <n v="138062.06417215115"/>
        <n v="2013697.5803531583"/>
        <n v="1830181.4392770641"/>
        <n v="2800551.6389131518"/>
        <n v="4959.6707343225489"/>
        <n v="67834.206086961916"/>
        <n v="49214.795749449244"/>
        <n v="122403.33950272623"/>
        <n v="8463.2367714230058"/>
        <n v="3700.5851109575842"/>
        <n v="9793.075597147299"/>
        <n v="5519.0891279239677"/>
        <n v="4315.975286027634"/>
        <n v="2942.3111941783832"/>
        <n v="6883.4911275473114"/>
        <n v="10704.902626960538"/>
        <n v="3691.1034432694246"/>
        <n v="3126.1956631117023"/>
        <n v="27055.210156856992"/>
        <n v="6079.7451286762625"/>
        <n v="4701.5098749310355"/>
        <n v="9290.0381938305272"/>
        <n v="5785.4441443386168"/>
        <n v="1819.0729170276727"/>
        <n v="5480.7233062468249"/>
        <n v="3203.7457240980189"/>
        <n v="5404.4507752227028"/>
        <n v="1916.294943291213"/>
        <n v="3135.3878904178023"/>
        <n v="13130.213414563481"/>
        <n v="16332.102727935186"/>
        <n v="5879.5821334277971"/>
        <n v="5079.5289946037165"/>
        <n v="22672272.948227596"/>
        <n v="20139062.169651091"/>
        <n v="15346.880112690846"/>
        <n v="686749.14666246285"/>
        <n v="185607.69105611675"/>
        <n v="512.26704560115695"/>
        <n v="70.309708100081494"/>
        <n v="2194.3584440933146"/>
        <n v="3672.2406953598702"/>
        <n v="6102.1279213047292"/>
        <n v="3734.4987998917577"/>
        <n v="4030.3534877693191"/>
        <n v="7697.8546440962209"/>
        <n v="4372.1709686962577"/>
        <n v="9352.0471645798734"/>
        <n v="6000.2446853081137"/>
        <n v="4781.6352202698827"/>
        <n v="1488.7545962640602"/>
        <n v="5721.8048225112043"/>
        <n v="6992.1378166384793"/>
        <n v="11.507774204221704"/>
        <n v="10900.181214230577"/>
        <n v="7453.4375932068988"/>
        <n v="3611.6996510270019"/>
        <n v="2961.1906057943979"/>
        <n v="633.1452994911333"/>
        <n v="2686.9087348446856"/>
        <n v="5046.0150680584793"/>
        <n v="9055.370678438645"/>
        <n v="1616.9840431323464"/>
        <n v="6026.0065091906363"/>
        <n v="6131.2482117384488"/>
        <n v="2920.5336048592962"/>
        <n v="12209.809792705149"/>
        <n v="1028.9656693356808"/>
        <n v="4894.3361582499947"/>
        <n v="2106.4695364112022"/>
        <n v="1782.3675099459942"/>
        <n v="5776.9173506779553"/>
        <n v="246.81232295378436"/>
        <n v="2116.8785294380191"/>
        <n v="1938.0096159386269"/>
        <n v="256.7497786942962"/>
        <n v="3744.8115180158361"/>
        <n v="3403.5321891093322"/>
        <n v="5208.0998341175009"/>
        <n v="9.2233472755128592"/>
        <n v="126.14918880985311"/>
        <n v="91.523243498664854"/>
        <n v="227.62972955105934"/>
        <n v="15.738821385364993"/>
        <n v="6.8818644279651391"/>
        <n v="18.211881789402231"/>
        <n v="10.26368047359969"/>
        <n v="8.0262866282798182"/>
        <n v="5.471725723389782"/>
        <n v="12.801016950161008"/>
        <n v="19.907578500267793"/>
        <n v="6.8642316618958708"/>
        <n v="5.8136900202952546"/>
        <n v="50.313743039790701"/>
        <n v="11.306315211678717"/>
        <n v="8.7432534574626555"/>
        <n v="17.276398586605186"/>
        <n v="10.759012713695018"/>
        <n v="3.3828740115987053"/>
        <n v="10.192332733841512"/>
        <n v="5.9579074859354808"/>
        <n v="10.050491051419041"/>
        <n v="3.5636748266310656"/>
        <n v="5.8307845229792505"/>
        <n v="24.417854452722736"/>
        <n v="30.372309628669917"/>
        <n v="10.934078239553269"/>
        <n v="9.4462439994348006"/>
        <n v="42162.929381496986"/>
        <n v="37451.995131125856"/>
        <n v="302940"/>
        <n v="376156"/>
        <n v="483875"/>
        <n v="248976"/>
        <n v="438590"/>
        <n v="1230768"/>
        <n v="122400"/>
        <n v="665522"/>
        <n v="538448"/>
        <n v="476766"/>
        <n v="300879"/>
        <n v="396060"/>
        <n v="298959"/>
        <n v="992970"/>
        <n v="603004"/>
        <n v="528550"/>
        <n v="294398"/>
        <n v="672870"/>
        <n v="445560"/>
        <n v="246448"/>
        <n v="342307"/>
        <n v="295314"/>
        <n v="461264"/>
        <n v="31707"/>
        <n v="504310"/>
        <n v="595341"/>
        <n v="557667"/>
        <n v="369840"/>
        <n v="450939"/>
        <n v="324148"/>
        <n v="357960"/>
        <n v="308160"/>
        <n v="308374"/>
        <n v="255759"/>
        <n v="580508"/>
        <n v="386760"/>
        <n v="1277536"/>
        <n v="3027420"/>
        <n v="321750"/>
        <n v="245939"/>
        <n v="473020"/>
        <n v="577008"/>
        <n v="411264"/>
        <n v="403942"/>
        <n v="638487"/>
        <n v="300713"/>
        <n v="340285"/>
        <n v="255992"/>
        <n v="303030"/>
        <n v="783660"/>
        <n v="347358"/>
        <n v="566200"/>
        <n v="341802"/>
        <n v="569232"/>
        <n v="1518300"/>
        <n v="269598"/>
        <n v="287756"/>
        <n v="433080"/>
        <n v="510068"/>
        <n v="589239"/>
        <n v="488565"/>
        <n v="280388"/>
        <n v="688025"/>
        <n v="303752"/>
        <n v="1115725"/>
        <n v="693620"/>
        <n v="155844"/>
        <n v="1368682"/>
        <n v="474516"/>
        <n v="642532"/>
        <n v="333102"/>
        <n v="494592"/>
        <n v="537163"/>
        <n v="229596"/>
        <n v="285844"/>
        <n v="512676"/>
        <n v="558800"/>
        <n v="94572"/>
        <n v="211554"/>
        <n v="76734"/>
        <n v="184140"/>
        <n v="898960"/>
        <n v="1178064"/>
        <n v="7200"/>
        <n v="450240"/>
        <n v="392277"/>
        <n v="484044"/>
        <n v="434160"/>
        <n v="2335118.6"/>
        <n v="777876"/>
        <n v="321255"/>
        <n v="229400"/>
        <n v="222750"/>
        <n v="183430"/>
        <n v="232484"/>
        <n v="18465"/>
        <n v="306795"/>
        <n v="569910"/>
        <n v="355266"/>
        <n v="412960"/>
        <n v="631086"/>
        <n v="372337"/>
        <n v="200784"/>
        <n v="405020"/>
        <n v="263680"/>
        <n v="310998"/>
        <n v="407193.59999999998"/>
        <n v="477935"/>
        <n v="255816"/>
        <n v="440347.2"/>
        <n v="344190"/>
        <n v="18120"/>
        <n v="232344"/>
        <n v="193920"/>
        <n v="308580"/>
        <n v="303620"/>
        <n v="797674"/>
        <n v="81270"/>
        <n v="391096"/>
        <n v="420852"/>
        <n v="195126"/>
        <n v="1782500"/>
        <n v="481310.8"/>
        <n v="730113"/>
        <n v="13522.82"/>
        <n v="153630"/>
        <n v="271710"/>
        <n v="651430"/>
        <n v="335286"/>
        <n v="7285.32"/>
        <n v="3755.8"/>
        <n v="7035.6"/>
        <n v="11756.52"/>
        <n v="5812.48"/>
        <n v="4496.8"/>
        <n v="8858.14"/>
        <n v="4764.3900000000003"/>
        <n v="17477.04"/>
        <n v="3306.03"/>
        <n v="3120.86"/>
        <n v="5565.56"/>
        <n v="3656.61"/>
        <n v="3876.04"/>
        <n v="8688.7099999999991"/>
        <n v="3493.05"/>
        <n v="2506.14"/>
        <n v="60229.08"/>
        <n v="3078.6"/>
        <n v="3283.52"/>
        <n v="4257.8999999999996"/>
        <n v="7507.5"/>
        <n v="3097.56"/>
        <n v="4153.05"/>
        <n v="6789.15"/>
        <n v="4910.3999999999996"/>
        <n v="6044.22"/>
        <n v="4081.84"/>
        <n v="2831.56"/>
        <n v="1924.56"/>
        <n v="2821.5"/>
        <n v="3363.03"/>
        <n v="6486.6"/>
        <n v="7271.6"/>
        <n v="3333.87"/>
        <n v="7567.56"/>
        <n v="2002.56"/>
        <n v="3320.85"/>
        <n v="33126.120000000003"/>
        <n v="8982.6299999999992"/>
        <n v="12121.52"/>
        <n v="22600.86"/>
        <n v="38164.32"/>
        <n v="6212.13"/>
        <n v="3304.96"/>
        <n v="27939.599999999999"/>
        <n v="3463.9"/>
        <n v="4396.1099999999997"/>
        <n v="7534.23"/>
        <n v="4830.84"/>
        <n v="4522.5"/>
        <n v="5619.75"/>
        <n v="3299.04"/>
        <n v="3626.1"/>
        <n v="441072"/>
        <n v="998580"/>
        <n v="498023"/>
        <n v="297500"/>
        <n v="533634"/>
        <n v="322710"/>
        <n v="369964"/>
        <n v="422464"/>
        <n v="160176"/>
        <n v="238882"/>
        <n v="421126"/>
        <n v="177072"/>
        <n v="177741"/>
        <n v="577612"/>
        <n v="624516"/>
        <n v="222158"/>
        <n v="263310"/>
        <n v="204941"/>
        <n v="281929"/>
        <n v="180895"/>
        <n v="421028"/>
        <n v="686854"/>
        <n v="333135"/>
        <n v="265550"/>
        <n v="133496"/>
        <n v="763750"/>
        <n v="674900"/>
        <n v="201020"/>
        <n v="443408"/>
        <n v="40590"/>
        <n v="277605"/>
        <n v="257250"/>
        <n v="264984"/>
        <n v="215710"/>
        <n v="268926"/>
        <n v="278390"/>
        <n v="3119500"/>
        <n v="341880"/>
        <n v="192240"/>
        <n v="537340"/>
        <n v="250958"/>
        <n v="147246"/>
        <n v="296225"/>
        <n v="375705"/>
        <n v="506415"/>
        <n v="292752"/>
        <n v="212800"/>
        <n v="204852"/>
        <n v="410454"/>
        <n v="231248"/>
        <n v="531400"/>
        <n v="424970"/>
        <n v="395700"/>
        <n v="90516"/>
        <n v="332514"/>
        <n v="476320"/>
        <n v="372930"/>
        <n v="462678"/>
        <n v="357120"/>
        <n v="222456"/>
        <n v="512784"/>
        <n v="1804044"/>
        <n v="366444"/>
        <n v="710226"/>
        <n v="173630"/>
        <n v="531826.47"/>
        <n v="280704"/>
        <n v="374633"/>
        <n v="332655"/>
        <n v="255675"/>
        <n v="281632"/>
        <n v="259164"/>
        <n v="207825"/>
        <n v="141520"/>
        <n v="2458215"/>
        <n v="574762"/>
        <n v="388104"/>
        <n v="577545"/>
        <n v="231748"/>
        <n v="953710"/>
        <n v="494760"/>
        <n v="1327264"/>
        <n v="900576"/>
        <n v="709416"/>
        <n v="213891"/>
        <n v="618976"/>
        <n v="283290"/>
        <n v="1367016"/>
        <n v="319260"/>
        <n v="234201"/>
        <n v="518466"/>
        <n v="1526952"/>
        <n v="322400"/>
        <n v="714960"/>
        <n v="239020"/>
        <n v="245555"/>
        <n v="742095"/>
        <n v="440856"/>
        <n v="150150"/>
        <n v="326116"/>
        <n v="411255"/>
        <n v="192423"/>
        <n v="173786"/>
        <n v="162624"/>
        <n v="302346"/>
        <n v="541196"/>
        <n v="780796.8"/>
        <n v="203608"/>
        <n v="106855"/>
        <n v="440648"/>
        <n v="207669"/>
        <n v="213004"/>
        <n v="201080"/>
        <n v="661692"/>
        <n v="222530"/>
        <n v="196747"/>
        <n v="140100"/>
        <n v="338541"/>
        <n v="665278"/>
        <n v="289296"/>
        <n v="469050"/>
        <n v="211629"/>
        <n v="144092"/>
        <n v="368339"/>
        <n v="540000"/>
        <n v="32457"/>
        <n v="120750"/>
        <n v="176564"/>
        <n v="101152"/>
        <n v="164736"/>
        <n v="509332"/>
        <n v="144309"/>
        <n v="17820"/>
        <n v="175968"/>
        <n v="251163"/>
        <n v="414414"/>
        <n v="100232"/>
        <n v="91850"/>
        <n v="11926.5"/>
        <n v="218010"/>
        <n v="148008"/>
        <n v="350200"/>
        <n v="226980"/>
        <n v="311477"/>
        <n v="82908"/>
        <n v="446864"/>
        <n v="121040"/>
        <n v="97240"/>
        <n v="224000"/>
        <n v="225612"/>
        <n v="171150"/>
        <n v="49309.95"/>
        <n v="156291"/>
        <n v="182280"/>
        <n v="173199.6"/>
        <n v="119945"/>
        <n v="99401.55"/>
        <n v="385640.64"/>
        <n v="134467"/>
        <n v="163770"/>
        <n v="261891"/>
        <n v="115159"/>
        <n v="124064"/>
        <n v="447338"/>
        <n v="6131002.3300000001"/>
        <n v="6564340.6399999997"/>
        <n v="38007.5"/>
        <n v="48002.76"/>
        <n v="20851052.050000001"/>
        <n v="30930308.219999999"/>
        <n v="20464443.84"/>
        <n v="20812109.59"/>
        <n v="61194739.729999997"/>
        <n v="37042454.799999997"/>
        <n v="20762421.920000002"/>
        <n v="30773260.280000001"/>
        <n v="31260369.859999999"/>
        <n v="29841600"/>
        <n v="30856068.489999998"/>
        <n v="51033041.100000001"/>
        <n v="10261594.52"/>
        <n v="20440984.379999999"/>
        <n v="20511589.039999999"/>
        <n v="7500246.5800000001"/>
        <n v="40771419.18"/>
        <n v="20713435.620000001"/>
        <n v="22068427.399999999"/>
        <n v="21108266.030000001"/>
        <n v="21084978.079999998"/>
        <n v="10405206.99"/>
        <n v="10682611.92"/>
        <n v="31425425.75"/>
        <n v="40711953.420000002"/>
        <n v="10297690.68"/>
        <n v="20815794.25"/>
        <n v="20687770.960000001"/>
        <n v="40768023.009999998"/>
        <n v="32632320"/>
        <n v="34489800"/>
        <n v="31743249.489999998"/>
        <n v="12677.53"/>
        <n v="69014730"/>
        <n v="8725875.5999999996"/>
        <n v="13223200.550000001"/>
        <n v="1387410.84"/>
        <n v="374508"/>
        <n v="482650"/>
        <n v="247912"/>
        <n v="436760"/>
        <n v="1226185.92"/>
        <n v="128800"/>
        <n v="663553"/>
        <n v="476280"/>
        <n v="300576"/>
        <n v="395255"/>
        <n v="298732"/>
        <n v="991100"/>
        <n v="601710"/>
        <n v="670831"/>
        <n v="445090"/>
        <n v="245604"/>
        <n v="341688"/>
        <n v="292942"/>
        <n v="460248"/>
        <n v="39024"/>
        <n v="593060"/>
        <n v="449128"/>
        <n v="356076"/>
        <n v="254477"/>
        <n v="579099"/>
        <n v="1269840"/>
        <n v="3023790"/>
        <n v="319176"/>
        <n v="409836"/>
        <n v="403088"/>
        <n v="299782"/>
        <n v="301275"/>
        <n v="779220"/>
        <n v="346104"/>
        <n v="565250"/>
        <n v="339568"/>
        <n v="570840"/>
        <n v="507760"/>
        <n v="585060"/>
        <n v="487872"/>
        <n v="691425"/>
        <n v="639096"/>
        <n v="535085"/>
        <n v="208926"/>
        <n v="81432"/>
        <n v="1175148"/>
        <n v="14400"/>
        <n v="449120"/>
        <n v="391590"/>
        <n v="2331582.2000000002"/>
        <n v="222300"/>
        <n v="231952"/>
        <n v="24620"/>
        <n v="304080"/>
        <n v="352342"/>
        <n v="262032"/>
        <n v="401280"/>
        <n v="252054"/>
        <n v="438357.2"/>
        <n v="19630"/>
        <n v="90300"/>
        <n v="1783275"/>
        <n v="151923"/>
        <n v="34514.639999999999"/>
        <n v="38519.279999999999"/>
        <n v="29093.8"/>
        <n v="440640"/>
        <n v="996800"/>
        <n v="497674"/>
        <n v="296650"/>
        <n v="534540"/>
        <n v="370688"/>
        <n v="238091"/>
        <n v="422217"/>
        <n v="623664"/>
        <n v="264315"/>
        <n v="204600"/>
        <n v="324225"/>
        <n v="47520"/>
        <n v="216293"/>
        <n v="3057110"/>
        <n v="146740"/>
        <n v="375100"/>
        <n v="293664"/>
        <n v="212240"/>
        <n v="411145"/>
        <n v="232024"/>
        <n v="395400"/>
        <n v="331296"/>
        <n v="370925"/>
        <n v="462324"/>
        <n v="222084"/>
        <n v="508036"/>
        <n v="1800238"/>
        <n v="366930"/>
        <n v="373870"/>
        <n v="333648"/>
        <n v="282986"/>
        <n v="258888"/>
        <n v="141056"/>
        <n v="389046"/>
        <n v="576714"/>
        <n v="230832"/>
        <n v="899728"/>
        <n v="707292"/>
        <n v="618309"/>
        <n v="282225"/>
        <n v="1363926"/>
        <n v="1526986.16"/>
        <n v="716040"/>
        <n v="246288"/>
        <n v="741378"/>
        <n v="440154"/>
        <n v="149625"/>
        <n v="409032"/>
        <n v="189924"/>
        <n v="782862.4"/>
        <n v="2856"/>
        <n v="213521"/>
        <n v="197834"/>
        <n v="684845"/>
        <n v="290080"/>
        <n v="143208"/>
        <n v="35598"/>
        <n v="21060"/>
        <n v="423423"/>
        <n v="223600"/>
        <n v="339900"/>
        <n v="174116"/>
        <n v="21498.84"/>
        <n v="98920.02"/>
        <n v="49300"/>
        <n v="385392"/>
        <n v="133950"/>
        <n v="224478"/>
        <n v="6575266.6399999997"/>
        <n v="10310102.74"/>
        <n v="10159200"/>
        <n v="39776580.82"/>
        <n v="20570712.329999998"/>
        <n v="51013041.100000001"/>
        <n v="20523189.039999999"/>
        <n v="40909148.770000003"/>
        <n v="30578564.390000001"/>
        <n v="22410679.449999999"/>
        <n v="20950283.84"/>
        <n v="10343885.48"/>
        <n v="34520099.130000003"/>
        <n v="14097.43"/>
        <n v="69027330.730000004"/>
        <n v="13269851.27"/>
        <n v="1431516.37"/>
        <n v="306612"/>
        <n v="382748"/>
        <n v="492450"/>
        <n v="250040"/>
        <n v="446520"/>
        <n v="1241424"/>
        <n v="13600"/>
        <n v="675367"/>
        <n v="481140"/>
        <n v="303303"/>
        <n v="399280"/>
        <n v="301456"/>
        <n v="1000450"/>
        <n v="607533"/>
        <n v="538160"/>
        <n v="296140"/>
        <n v="685104"/>
        <n v="448850"/>
        <n v="249824"/>
        <n v="344783"/>
        <n v="296500"/>
        <n v="464312"/>
        <n v="509527"/>
        <n v="597622"/>
        <n v="563343"/>
        <n v="374664"/>
        <n v="456372"/>
        <n v="326480"/>
        <n v="363612"/>
        <n v="309872"/>
        <n v="311256"/>
        <n v="260246"/>
        <n v="591780"/>
        <n v="389690"/>
        <n v="1285232"/>
        <n v="3049200"/>
        <n v="323037"/>
        <n v="247641"/>
        <n v="487140"/>
        <n v="581015"/>
        <n v="418880"/>
        <n v="406504"/>
        <n v="641976"/>
        <n v="302575"/>
        <n v="342815"/>
        <n v="258901"/>
        <n v="308880"/>
        <n v="788100"/>
        <n v="354255"/>
        <n v="570950"/>
        <n v="344036"/>
        <n v="574056"/>
        <n v="1532760"/>
        <n v="271956"/>
        <n v="289429"/>
        <n v="436288"/>
        <n v="513530"/>
        <n v="593418"/>
        <n v="478170"/>
        <n v="282680"/>
        <n v="698610"/>
        <n v="306401"/>
        <n v="1122591"/>
        <n v="698010"/>
        <n v="157950"/>
        <n v="479808"/>
        <n v="645968"/>
        <n v="339591"/>
        <n v="541319"/>
        <n v="235011"/>
        <n v="288236"/>
        <n v="531664"/>
        <n v="95424"/>
        <n v="215496"/>
        <n v="25056"/>
        <n v="186120"/>
        <n v="910197"/>
        <n v="1186812"/>
        <n v="31200"/>
        <n v="453600"/>
        <n v="395712"/>
        <n v="491568"/>
        <n v="447120"/>
        <n v="2283419.7999999998"/>
        <n v="787248"/>
        <n v="325149"/>
        <n v="230880"/>
        <n v="224550"/>
        <n v="184535"/>
        <n v="234080"/>
        <n v="361114"/>
        <n v="420080"/>
        <n v="636984"/>
        <n v="374811"/>
        <n v="201912"/>
        <n v="412910"/>
        <n v="265328"/>
        <n v="317096"/>
        <n v="413952"/>
        <n v="485770"/>
        <n v="441342.2"/>
        <n v="350448"/>
        <n v="243408"/>
        <n v="195840"/>
        <n v="311360"/>
        <n v="130935"/>
        <n v="429104"/>
        <n v="197039"/>
        <n v="1821250"/>
        <n v="533344.4"/>
        <n v="277748"/>
        <n v="341495"/>
        <n v="33969.15"/>
        <n v="28656"/>
        <n v="443232"/>
        <n v="1003920"/>
        <n v="500117"/>
        <n v="301750"/>
        <n v="537258"/>
        <n v="324792"/>
        <n v="372136"/>
        <n v="428122"/>
        <n v="161028"/>
        <n v="239673"/>
        <n v="423308"/>
        <n v="178126"/>
        <n v="178524"/>
        <n v="587716"/>
        <n v="627924"/>
        <n v="223141"/>
        <n v="265320"/>
        <n v="205964"/>
        <n v="284123"/>
        <n v="181500"/>
        <n v="428883"/>
        <n v="691000"/>
        <n v="318285"/>
        <n v="266490"/>
        <n v="134088"/>
        <n v="678870"/>
        <n v="196650"/>
        <n v="447367"/>
        <n v="281585"/>
        <n v="258622"/>
        <n v="266448"/>
        <n v="216876"/>
        <n v="269724"/>
        <n v="279069"/>
        <n v="343420"/>
        <n v="252360"/>
        <n v="149270"/>
        <n v="298275"/>
        <n v="376310"/>
        <n v="493801"/>
        <n v="294576"/>
        <n v="213360"/>
        <n v="206043"/>
        <n v="413218"/>
        <n v="536714"/>
        <n v="431508"/>
        <n v="397500"/>
        <n v="92104"/>
        <n v="333732"/>
        <n v="478400"/>
        <n v="376940"/>
        <n v="464448"/>
        <n v="358080"/>
        <n v="225804"/>
        <n v="517532"/>
        <n v="1807850"/>
        <n v="357696"/>
        <n v="714153"/>
        <n v="174600"/>
        <n v="284784"/>
        <n v="379974"/>
        <n v="334641"/>
        <n v="257136"/>
        <n v="263028"/>
        <n v="209100"/>
        <n v="141984"/>
        <n v="2470005"/>
        <n v="176855.7"/>
        <n v="390930"/>
        <n v="585855"/>
        <n v="234496"/>
        <n v="931070"/>
        <n v="498232"/>
        <n v="1335996"/>
        <n v="906088"/>
        <n v="719328"/>
        <n v="214750"/>
        <n v="602968"/>
        <n v="284355"/>
        <n v="1386174"/>
        <n v="235235"/>
        <n v="523549"/>
        <n v="1533784"/>
        <n v="328600"/>
        <n v="718200"/>
        <n v="240426"/>
        <n v="247021"/>
        <n v="744963"/>
        <n v="447525"/>
        <n v="152775"/>
        <n v="8366"/>
        <n v="194922"/>
        <n v="176589"/>
        <n v="165088"/>
        <n v="786993.6"/>
        <n v="206892"/>
        <n v="208692"/>
        <n v="214038"/>
        <n v="202908"/>
        <n v="343147"/>
        <n v="145860"/>
        <n v="545400"/>
        <n v="122500"/>
        <n v="181336"/>
        <n v="102080"/>
        <n v="511562"/>
        <n v="258774"/>
        <n v="405405"/>
        <n v="101872.16"/>
        <n v="13386.6"/>
        <n v="93520"/>
        <n v="123176"/>
        <n v="99110"/>
        <n v="173432"/>
        <n v="22500"/>
        <n v="157174"/>
        <n v="98599"/>
        <n v="391608"/>
        <n v="136300"/>
        <n v="4878.5"/>
        <n v="451129"/>
        <n v="6573081.4400000004"/>
        <n v="43008.480000000003"/>
        <n v="22381200"/>
        <n v="10255794.52"/>
        <n v="10153857.119999999"/>
        <n v="21139866.850000001"/>
        <n v="33797760"/>
        <n v="32668647.960000001"/>
        <n v="16355.54"/>
        <n v="70125690"/>
        <n v="8877382.8000000007"/>
        <n v="12979826.189999999"/>
        <n v="1379977.45"/>
        <n v="302022"/>
        <n v="378216"/>
        <n v="486325"/>
        <n v="246848"/>
        <n v="441030"/>
        <n v="1220112"/>
        <n v="3200"/>
        <n v="669460"/>
        <n v="531072"/>
        <n v="473850"/>
        <n v="299061"/>
        <n v="393645"/>
        <n v="297370"/>
        <n v="987360"/>
        <n v="599122"/>
        <n v="292656"/>
        <n v="676948"/>
        <n v="442740"/>
        <n v="248136"/>
        <n v="339831"/>
        <n v="459232"/>
        <n v="590779"/>
        <n v="556248"/>
        <n v="368232"/>
        <n v="322982"/>
        <n v="306448"/>
        <n v="306933"/>
        <n v="257041"/>
        <n v="584735"/>
        <n v="385295"/>
        <n v="1265992"/>
        <n v="3009270"/>
        <n v="244237"/>
        <n v="480080"/>
        <n v="573001"/>
        <n v="413644"/>
        <n v="402234"/>
        <n v="634998"/>
        <n v="298851"/>
        <n v="337755"/>
        <n v="253083"/>
        <n v="304785"/>
        <n v="349239"/>
        <n v="562400"/>
        <n v="337334"/>
        <n v="567624"/>
        <n v="1489380"/>
        <n v="268419"/>
        <n v="286083"/>
        <n v="429872"/>
        <n v="506606"/>
        <n v="465696"/>
        <n v="278860"/>
        <n v="301986"/>
        <n v="1112292"/>
        <n v="689230"/>
        <n v="1345484"/>
        <n v="472752"/>
        <n v="635660"/>
        <n v="335265"/>
        <n v="487424"/>
        <n v="534046"/>
        <n v="231762"/>
        <n v="284648"/>
        <n v="15660"/>
        <n v="887723"/>
        <n v="1170774"/>
        <n v="19200"/>
        <n v="447479.2"/>
        <n v="390216"/>
        <n v="489060"/>
        <n v="2223301"/>
        <n v="768504"/>
        <n v="320606"/>
        <n v="228660"/>
        <n v="221400"/>
        <n v="231420"/>
        <n v="561275"/>
        <n v="356728"/>
        <n v="625188"/>
        <n v="369863"/>
        <n v="199656"/>
        <n v="407650"/>
        <n v="409728"/>
        <n v="244530"/>
        <n v="437382.1"/>
        <n v="347319"/>
        <n v="300390"/>
        <n v="108360"/>
        <n v="386384"/>
        <n v="193213"/>
        <n v="717304"/>
        <n v="150785"/>
        <n v="34217.1"/>
        <n v="38653.919999999998"/>
        <n v="28855"/>
        <n v="436320"/>
        <n v="987900"/>
        <n v="491043"/>
        <n v="526386"/>
        <n v="319587"/>
        <n v="365620"/>
        <n v="158472"/>
        <n v="234927"/>
        <n v="415671"/>
        <n v="174964"/>
        <n v="175392"/>
        <n v="617700"/>
        <n v="219209"/>
        <n v="260295"/>
        <n v="201872"/>
        <n v="277541"/>
        <n v="178475"/>
        <n v="419457"/>
        <n v="679944"/>
        <n v="316800"/>
        <n v="261790"/>
        <n v="131720"/>
        <n v="666960"/>
        <n v="439449"/>
        <n v="253134"/>
        <n v="261568"/>
        <n v="212795"/>
        <n v="264936"/>
        <n v="274316"/>
        <n v="3125005"/>
        <n v="337260"/>
        <n v="189570"/>
        <n v="529320"/>
        <n v="248154"/>
        <n v="146234"/>
        <n v="293150"/>
        <n v="369655"/>
        <n v="478590"/>
        <n v="289104"/>
        <n v="209440"/>
        <n v="202470"/>
        <n v="404926"/>
        <n v="228144"/>
        <n v="526086"/>
        <n v="390300"/>
        <n v="328860"/>
        <n v="468000"/>
        <n v="455952"/>
        <n v="352320"/>
        <n v="1775879.6"/>
        <n v="346518"/>
        <n v="700689"/>
        <n v="171690"/>
        <n v="279888"/>
        <n v="328683"/>
        <n v="252753"/>
        <n v="278924"/>
        <n v="258612"/>
        <n v="206550"/>
        <n v="139200"/>
        <n v="2425203"/>
        <n v="568304"/>
        <n v="248224.5"/>
        <n v="383394"/>
        <n v="575883"/>
        <n v="229916"/>
        <n v="901355"/>
        <n v="489552"/>
        <n v="1314166"/>
        <n v="891672"/>
        <n v="211314"/>
        <n v="584292"/>
        <n v="277965"/>
        <n v="1362690"/>
        <n v="313000"/>
        <n v="230582"/>
        <n v="513383"/>
        <n v="1506456"/>
        <n v="706320"/>
        <n v="236208"/>
        <n v="242623"/>
        <n v="731340"/>
        <n v="321212"/>
        <n v="406809"/>
        <n v="293184"/>
        <n v="526954"/>
        <n v="772534.4"/>
        <n v="105350"/>
        <n v="205623"/>
        <n v="210419"/>
        <n v="199252"/>
        <n v="194573"/>
        <n v="138232"/>
        <n v="285376"/>
        <n v="460200"/>
        <n v="352665"/>
        <n v="534600"/>
        <n v="501750"/>
        <n v="400900.5"/>
        <n v="9668.9599999999991"/>
        <n v="391006"/>
        <n v="37237.199999999997"/>
        <n v="263214"/>
        <n v="2032.4"/>
        <n v="168868"/>
        <n v="18000"/>
        <n v="153642"/>
        <n v="180110"/>
        <n v="164952"/>
        <n v="443547"/>
        <n v="6578544.4400000004"/>
        <n v="42008.28"/>
        <n v="47002.7"/>
        <n v="20840246.579999998"/>
        <n v="15000493.15"/>
        <n v="10569933.42"/>
        <n v="50960028.770000003"/>
        <n v="32190480"/>
        <n v="34047069.039999999"/>
        <n v="13595.28"/>
        <n v="67486995"/>
        <n v="8578471.1999999993"/>
        <n v="13022126.92"/>
        <n v="1088616.52"/>
        <n v="369152"/>
        <n v="496125"/>
        <n v="448350"/>
        <n v="1257408"/>
        <n v="679305"/>
        <n v="545824"/>
        <n v="482112"/>
        <n v="304515"/>
        <n v="400890"/>
        <n v="302591"/>
        <n v="1002320"/>
        <n v="610768"/>
        <n v="297882"/>
        <n v="687143"/>
        <n v="450730"/>
        <n v="251512"/>
        <n v="346021"/>
        <n v="297686"/>
        <n v="466344"/>
        <n v="511266"/>
        <n v="599903"/>
        <n v="567600"/>
        <n v="459994"/>
        <n v="327646"/>
        <n v="365496"/>
        <n v="311584"/>
        <n v="261528"/>
        <n v="596007"/>
        <n v="391155"/>
        <n v="3063720"/>
        <n v="421260"/>
        <n v="407358"/>
        <n v="645465"/>
        <n v="303506"/>
        <n v="344080"/>
        <n v="310050"/>
        <n v="790320"/>
        <n v="356136"/>
        <n v="574750"/>
        <n v="578880"/>
        <n v="275886"/>
        <n v="514684"/>
        <n v="444906"/>
        <n v="284208"/>
        <n v="307284"/>
        <n v="1132890"/>
        <n v="1415078"/>
        <n v="548592"/>
        <n v="293020"/>
        <n v="12894"/>
        <n v="96276"/>
        <n v="188100"/>
        <n v="921434"/>
        <n v="1192644"/>
        <n v="33600"/>
        <n v="455280"/>
        <n v="401208"/>
        <n v="496584"/>
        <n v="2123439.7999999998"/>
        <n v="329043"/>
        <n v="231620"/>
        <n v="225000"/>
        <n v="185640"/>
        <n v="234612"/>
        <n v="362576"/>
        <n v="270272"/>
        <n v="320145"/>
        <n v="142956"/>
        <n v="443332.2"/>
        <n v="356706"/>
        <n v="314140"/>
        <n v="306850"/>
        <n v="135450"/>
        <n v="433230"/>
        <n v="347704"/>
        <n v="33423.660000000003"/>
        <n v="38592.720000000001"/>
        <n v="28178.400000000001"/>
        <n v="441504"/>
        <n v="1000360"/>
        <n v="494882"/>
        <n v="299200"/>
        <n v="532728"/>
        <n v="323751"/>
        <n v="372860"/>
        <n v="426236"/>
        <n v="237300"/>
        <n v="420035"/>
        <n v="176958"/>
        <n v="582664"/>
        <n v="626220"/>
        <n v="221175"/>
        <n v="204259"/>
        <n v="180290"/>
        <n v="424170"/>
        <n v="689618"/>
        <n v="304425"/>
        <n v="265080"/>
        <n v="132904"/>
        <n v="670930"/>
        <n v="280590"/>
        <n v="255878"/>
        <n v="264008"/>
        <n v="215127"/>
        <n v="267330"/>
        <n v="277032"/>
        <n v="3040595"/>
        <n v="340340"/>
        <n v="190905"/>
        <n v="533330"/>
        <n v="147752"/>
        <n v="297250"/>
        <n v="373285"/>
        <n v="453362"/>
        <n v="291840"/>
        <n v="211120"/>
        <n v="409763"/>
        <n v="232800"/>
        <n v="428239"/>
        <n v="394800"/>
        <n v="91310"/>
        <n v="374935"/>
        <n v="460554"/>
        <n v="354240"/>
        <n v="224316"/>
        <n v="328050"/>
        <n v="707421"/>
        <n v="175570"/>
        <n v="283152"/>
        <n v="377471.36"/>
        <n v="335634"/>
        <n v="261372"/>
        <n v="140592"/>
        <n v="2448783"/>
        <n v="605272.80000000005"/>
        <n v="387162"/>
        <n v="581700"/>
        <n v="232664"/>
        <n v="854660"/>
        <n v="1331630"/>
        <n v="903544"/>
        <n v="714372"/>
        <n v="553610"/>
        <n v="281160"/>
        <n v="1376904"/>
        <n v="316130"/>
        <n v="233167"/>
        <n v="1521828"/>
        <n v="712800"/>
        <n v="738510"/>
        <n v="444717"/>
        <n v="151725"/>
        <n v="323664"/>
        <n v="20915"/>
        <n v="163856"/>
        <n v="214555"/>
        <n v="137316.68"/>
        <n v="340844"/>
        <n v="288512"/>
        <n v="507102"/>
        <n v="19659.3"/>
        <n v="154525"/>
        <n v="95.55"/>
        <n v="96135"/>
        <n v="184.68"/>
        <n v="6559970.2300000004"/>
        <n v="49009.67"/>
        <n v="20620205.48"/>
        <n v="20318400"/>
        <n v="38256723.289999999"/>
        <n v="51044041.100000001"/>
        <n v="10191682.189999999"/>
        <n v="10268287.67"/>
        <n v="31662399.039999999"/>
        <n v="10731031.1"/>
        <n v="32779790.609999999"/>
        <n v="13950.92"/>
        <n v="69937072.939999998"/>
        <n v="12864263.07"/>
        <n v="1254704.05"/>
        <n v="3977762.83"/>
        <n v="3259895"/>
        <n v="1273470"/>
        <n v="708976.42"/>
        <n v="152150"/>
        <n v="201620"/>
        <n v="511632"/>
        <n v="282183"/>
        <n v="553608"/>
        <n v="196896"/>
        <n v="2296368"/>
        <n v="530565"/>
        <n v="231336"/>
        <n v="324544"/>
        <n v="1926000"/>
        <n v="277200"/>
        <n v="299461.12"/>
        <n v="1257865"/>
        <n v="369336"/>
        <n v="170300"/>
        <n v="1063656"/>
        <n v="258953"/>
        <n v="562870"/>
        <n v="249912"/>
        <n v="326485"/>
        <n v="100477"/>
        <n v="3632115"/>
        <n v="400554"/>
        <n v="214336"/>
        <n v="232920"/>
        <n v="218976"/>
        <n v="486640"/>
        <n v="330498"/>
        <n v="144522"/>
        <n v="225760"/>
        <n v="485480"/>
        <n v="176528"/>
        <n v="752199"/>
        <n v="290400"/>
        <n v="123648"/>
        <n v="163444"/>
        <n v="846560"/>
        <n v="3154470"/>
        <n v="381240"/>
        <n v="614064"/>
        <n v="267592"/>
        <n v="825721"/>
        <n v="181864"/>
        <n v="1001220"/>
        <n v="1012200"/>
        <n v="591552"/>
        <n v="893000"/>
        <n v="546756"/>
        <n v="409542"/>
        <n v="112330.98"/>
        <n v="1164795"/>
        <n v="496944"/>
        <n v="994990"/>
        <n v="833760"/>
        <n v="1340184"/>
        <n v="300715"/>
        <n v="135102"/>
        <n v="1739850"/>
        <n v="101556"/>
        <n v="269892"/>
        <n v="178200"/>
        <n v="179457"/>
        <n v="594944"/>
        <n v="1542264"/>
        <n v="70620"/>
        <n v="1139280"/>
        <n v="355600"/>
        <n v="238400"/>
        <n v="147328"/>
        <n v="147940"/>
        <n v="329499"/>
        <n v="171697.46"/>
        <n v="785625"/>
        <n v="791085.24"/>
        <n v="196020"/>
        <n v="2590160.4"/>
        <n v="646668"/>
        <n v="931068"/>
        <n v="697620"/>
        <n v="157200"/>
        <n v="560832"/>
        <n v="286681"/>
        <n v="440385"/>
        <n v="278545"/>
        <n v="142895.04000000001"/>
        <n v="270336"/>
        <n v="160515"/>
        <n v="93357"/>
        <n v="148680"/>
        <n v="197280"/>
        <n v="227804.5"/>
        <n v="128100"/>
        <n v="119260"/>
        <n v="4870100"/>
        <n v="294607"/>
        <n v="1307900"/>
        <n v="348270"/>
        <n v="57607"/>
        <n v="43624"/>
        <n v="450990"/>
        <n v="320298"/>
        <n v="38237.760000000002"/>
        <n v="27501.8"/>
        <n v="160706"/>
        <n v="71004"/>
        <n v="227520"/>
        <n v="75020"/>
        <n v="370224"/>
        <n v="788152.3"/>
        <n v="310866"/>
        <n v="478820"/>
        <n v="162285"/>
        <n v="65544.960000000006"/>
        <n v="45440"/>
        <n v="78078"/>
        <n v="192875"/>
        <n v="81679"/>
        <n v="303858"/>
        <n v="113760"/>
        <n v="61698"/>
        <n v="93086"/>
        <n v="42108"/>
        <n v="157256.32999999999"/>
        <n v="68250"/>
        <n v="148820"/>
        <n v="379010.9"/>
        <n v="495814"/>
        <n v="63074"/>
        <n v="109668"/>
        <n v="45981"/>
        <n v="216974"/>
        <n v="240855.2"/>
        <n v="182714"/>
        <n v="274950"/>
        <n v="230260"/>
        <n v="79576"/>
        <n v="16882000"/>
        <n v="104250"/>
        <n v="356890"/>
        <n v="107970"/>
        <n v="107770"/>
        <n v="51777.9"/>
        <n v="34809"/>
        <n v="160693"/>
        <n v="294360"/>
        <n v="82632"/>
        <n v="150480"/>
        <n v="116767.05"/>
        <n v="94328"/>
        <n v="132900"/>
        <n v="429760"/>
        <n v="58931.199999999997"/>
        <n v="36783.599999999999"/>
        <n v="58464"/>
        <n v="161670"/>
        <n v="924858"/>
        <n v="141320"/>
        <n v="1456533"/>
        <n v="314705"/>
        <n v="73112"/>
        <n v="723111.5"/>
        <n v="390400"/>
        <n v="185322"/>
        <n v="117798"/>
        <n v="172161"/>
        <n v="131240"/>
        <n v="515223"/>
        <n v="676798.4"/>
        <n v="50523"/>
        <n v="99813"/>
        <n v="555538"/>
        <n v="62188"/>
        <n v="99221.7"/>
        <n v="117750"/>
        <n v="69795"/>
        <n v="89257"/>
        <n v="2860695"/>
        <n v="127974"/>
        <n v="277340"/>
        <n v="57680"/>
        <n v="390600"/>
        <n v="508313"/>
        <n v="19397"/>
        <n v="31476"/>
        <n v="63855"/>
        <n v="1526940"/>
        <n v="2912122"/>
        <n v="837400"/>
        <n v="73191"/>
        <n v="138483"/>
        <n v="216648"/>
        <n v="1452465"/>
        <n v="157170"/>
        <n v="51300"/>
        <n v="75680"/>
        <n v="73536"/>
        <n v="363384"/>
        <n v="149156"/>
        <n v="316356"/>
        <n v="75274"/>
        <n v="12978"/>
        <n v="168300"/>
        <n v="88150"/>
        <n v="73062"/>
        <n v="83304"/>
        <n v="43128"/>
        <n v="362520"/>
        <n v="472439"/>
        <n v="288652"/>
        <n v="514374"/>
        <n v="91080"/>
        <n v="88908"/>
        <n v="105307"/>
        <n v="70982.28"/>
        <n v="54060"/>
        <n v="544740"/>
        <n v="96492"/>
        <n v="688262.4"/>
        <n v="109554"/>
        <n v="71825"/>
        <n v="273748.2"/>
        <n v="462220"/>
        <n v="37926"/>
        <n v="294687"/>
        <n v="131625"/>
        <n v="66157"/>
        <n v="102984"/>
        <n v="28035"/>
        <n v="46215"/>
        <n v="31928"/>
        <n v="769126.16"/>
        <n v="62160"/>
        <n v="427863.03999999998"/>
        <n v="23674"/>
        <n v="141112"/>
        <n v="149222.39999999999"/>
        <n v="72450"/>
        <n v="276108"/>
        <n v="59150"/>
        <n v="34538.400000000001"/>
        <n v="150059"/>
        <n v="313480"/>
        <n v="119574"/>
        <n v="67020"/>
        <n v="75123"/>
        <n v="52800"/>
        <n v="46830"/>
        <n v="215779.20000000001"/>
        <n v="136476"/>
        <n v="11994"/>
        <n v="97988"/>
        <n v="29540"/>
        <n v="2941394.11"/>
        <n v="39755"/>
        <n v="63596"/>
        <n v="48192"/>
        <n v="26000"/>
        <n v="32424"/>
        <n v="136080"/>
        <n v="5700488.79"/>
        <n v="6375320.8399999999"/>
        <n v="7001.38"/>
        <n v="51550513.700000003"/>
        <n v="47820904.109999999"/>
        <n v="10200926.710000001"/>
        <n v="42169956.159999996"/>
        <n v="41955840"/>
        <n v="33340140"/>
        <n v="30071908.370000001"/>
        <n v="14865.08"/>
        <n v="77348965.340000004"/>
        <n v="9788477.4000000004"/>
        <n v="11720430.539999999"/>
        <n v="1123521.55"/>
        <n v="3958873.57"/>
        <n v="2826515.2"/>
        <n v="1258528.7"/>
        <n v="742123"/>
        <n v="158950"/>
        <n v="210515"/>
        <n v="539376"/>
        <n v="290598"/>
        <n v="523512"/>
        <n v="184004"/>
        <n v="2376288"/>
        <n v="546840"/>
        <n v="237654"/>
        <n v="339296"/>
        <n v="1840400"/>
        <n v="237600"/>
        <n v="311113.59999999998"/>
        <n v="1309392"/>
        <n v="400114"/>
        <n v="160575.87"/>
        <n v="1120504"/>
        <n v="269148"/>
        <n v="529760"/>
        <n v="235494"/>
        <n v="103545"/>
        <n v="3416510"/>
        <n v="381480"/>
        <n v="225368"/>
        <n v="236155"/>
        <n v="232662"/>
        <n v="478740"/>
        <n v="335744"/>
        <n v="147630"/>
        <n v="239360"/>
        <n v="505090"/>
        <n v="181720"/>
        <n v="787185"/>
        <n v="297000"/>
        <n v="117504"/>
        <n v="167671"/>
        <n v="888888"/>
        <n v="2731575"/>
        <n v="395360"/>
        <n v="648954"/>
        <n v="282100"/>
        <n v="866305.02"/>
        <n v="185420"/>
        <n v="943500"/>
        <n v="939900"/>
        <n v="560742"/>
        <n v="912000"/>
        <n v="570528"/>
        <n v="437541.3"/>
        <n v="119607.6"/>
        <n v="1226100"/>
        <n v="528496"/>
        <n v="931480"/>
        <n v="799020"/>
        <n v="1410720"/>
        <n v="319943.2"/>
        <n v="123354"/>
        <n v="1809444"/>
        <n v="106795"/>
        <n v="255780"/>
        <n v="188760"/>
        <n v="191129"/>
        <n v="602112"/>
        <n v="1452477.6"/>
        <n v="84744"/>
        <n v="1063328"/>
        <n v="330200"/>
        <n v="260750"/>
        <n v="165744"/>
        <n v="159320"/>
        <n v="251658"/>
        <n v="175054"/>
        <n v="810765"/>
        <n v="809305.2"/>
        <n v="174240"/>
        <n v="2444157.6"/>
        <n v="665412"/>
        <n v="964620"/>
        <n v="712569"/>
        <n v="162000"/>
        <n v="566928"/>
        <n v="306117"/>
        <n v="451092.4"/>
        <n v="295800"/>
        <n v="148849"/>
        <n v="274560"/>
        <n v="168345"/>
        <n v="89298"/>
        <n v="155760"/>
        <n v="203445"/>
        <n v="239008"/>
        <n v="122820"/>
        <n v="5037500"/>
        <n v="281798"/>
        <n v="1339800"/>
        <n v="384930"/>
        <n v="62844"/>
        <n v="501100"/>
        <n v="292446"/>
        <n v="39841.199999999997"/>
        <n v="242788"/>
        <n v="116982"/>
        <n v="343176"/>
        <n v="90520"/>
        <n v="430704"/>
        <n v="2187268.1"/>
        <n v="509694"/>
        <n v="758280"/>
        <n v="271871"/>
        <n v="99068.88"/>
        <n v="73840"/>
        <n v="127764"/>
        <n v="320944"/>
        <n v="122122"/>
        <n v="464724"/>
        <n v="164320"/>
        <n v="93338"/>
        <n v="151074"/>
        <n v="66990"/>
        <n v="236313.22"/>
        <n v="110500"/>
        <n v="255120"/>
        <n v="618503"/>
        <n v="767712"/>
        <n v="103212"/>
        <n v="165984"/>
        <n v="69823"/>
        <n v="344118"/>
        <n v="394020.4"/>
        <n v="279375.59999999998"/>
        <n v="437170.5"/>
        <n v="120736"/>
        <n v="6633525"/>
        <n v="173055"/>
        <n v="178770"/>
        <n v="165800"/>
        <n v="81290.850000000006"/>
        <n v="56883"/>
        <n v="266682"/>
        <n v="488147"/>
        <n v="138972"/>
        <n v="263340"/>
        <n v="183795.6"/>
        <n v="141492"/>
        <n v="162600"/>
        <n v="674560"/>
        <n v="91159.2"/>
        <n v="58707.6"/>
        <n v="85260"/>
        <n v="196857"/>
        <n v="1391892.26"/>
        <n v="226112"/>
        <n v="1774071"/>
        <n v="383216"/>
        <n v="1001418.9"/>
        <n v="543067.75"/>
        <n v="274756"/>
        <n v="177374"/>
        <n v="257631"/>
        <n v="216240"/>
        <n v="712116"/>
        <n v="959465.06"/>
        <n v="96453"/>
        <n v="148701"/>
        <n v="649168"/>
        <n v="103409.76"/>
        <n v="149343.29999999999"/>
        <n v="197820"/>
        <n v="113740"/>
        <n v="134316"/>
        <n v="3961610"/>
        <n v="211905"/>
        <n v="421670"/>
        <n v="87344"/>
        <n v="456568"/>
        <n v="703818"/>
        <n v="34230"/>
        <n v="44720"/>
        <n v="106812"/>
        <n v="2115072"/>
        <n v="3389325.8"/>
        <n v="974352"/>
        <n v="124346"/>
        <n v="209898"/>
        <n v="356832"/>
        <n v="2012463"/>
        <n v="237615"/>
        <n v="87210"/>
        <n v="124184"/>
        <n v="121794"/>
        <n v="597606"/>
        <n v="140785"/>
        <n v="474534"/>
        <n v="111060"/>
        <n v="24102"/>
        <n v="134375"/>
        <n v="137772"/>
        <n v="50316"/>
        <n v="596448"/>
        <n v="654588"/>
        <n v="597772"/>
        <n v="134640"/>
        <n v="146268"/>
        <n v="179800"/>
        <n v="107748"/>
        <n v="79783.55"/>
        <n v="907900"/>
        <n v="113520"/>
        <n v="1040515.2"/>
        <n v="164920"/>
        <n v="99125"/>
        <n v="449920"/>
        <n v="642510"/>
        <n v="59598"/>
        <n v="359934"/>
        <n v="215865"/>
        <n v="99599"/>
        <n v="166736"/>
        <n v="36045"/>
        <n v="66755"/>
        <n v="49120"/>
        <n v="1264147.2"/>
        <n v="69930"/>
        <n v="653427.19999999995"/>
        <n v="40584"/>
        <n v="209392"/>
        <n v="172538.4"/>
        <n v="103500"/>
        <n v="494088"/>
        <n v="92950"/>
        <n v="46494"/>
        <n v="242403"/>
        <n v="478057"/>
        <n v="202356"/>
        <n v="82658"/>
        <n v="116858"/>
        <n v="96000"/>
        <n v="70245"/>
        <n v="381763.2"/>
        <n v="206944"/>
        <n v="23988"/>
        <n v="155109.24"/>
        <n v="48952"/>
        <n v="1120512.04"/>
        <n v="87461"/>
        <n v="158990"/>
        <n v="74296"/>
        <n v="111716"/>
        <n v="52000"/>
        <n v="64848"/>
        <n v="223560"/>
        <n v="382891"/>
        <n v="6392802.4400000004"/>
        <n v="10001.969999999999"/>
        <n v="10425526.029999999"/>
        <n v="41680493.149999999"/>
        <n v="41073150.68"/>
        <n v="34963200"/>
        <n v="39088440"/>
        <n v="32926010.890000001"/>
        <n v="22564.27"/>
        <n v="75649680"/>
        <n v="9626713.1999999993"/>
        <n v="13012983.58"/>
        <n v="1351560.51"/>
        <n v="4794723.22"/>
        <n v="2751097.85"/>
        <n v="1230460"/>
        <n v="733397.72"/>
        <n v="153850"/>
        <n v="211108"/>
        <n v="527544"/>
        <n v="295086"/>
        <n v="519552"/>
        <n v="236744"/>
        <n v="2365632"/>
        <n v="552991.94999999995"/>
        <n v="242028"/>
        <n v="331920"/>
        <n v="1712000"/>
        <n v="292073.59999999998"/>
        <n v="1288175"/>
        <n v="384725"/>
        <n v="153270"/>
        <n v="1098064"/>
        <n v="502670"/>
        <n v="250980"/>
        <n v="317968"/>
        <n v="102011"/>
        <n v="3250660"/>
        <n v="365585"/>
        <n v="220640"/>
        <n v="223215"/>
        <n v="225819"/>
        <n v="451880"/>
        <n v="306366.40000000002"/>
        <n v="236640"/>
        <n v="479650"/>
        <n v="119595"/>
        <n v="769692"/>
        <n v="295350"/>
        <n v="173307"/>
        <n v="877344"/>
        <n v="2708706"/>
        <n v="393877.4"/>
        <n v="610575"/>
        <n v="277264"/>
        <n v="882552"/>
        <n v="177292"/>
        <n v="983726.4"/>
        <n v="882060"/>
        <n v="556921.56000000006"/>
        <n v="902500"/>
        <n v="413637.42"/>
        <n v="134337.60000000001"/>
        <n v="1185230"/>
        <n v="544272"/>
        <n v="942065"/>
        <n v="792072"/>
        <n v="1360757"/>
        <n v="307300"/>
        <n v="117480"/>
        <n v="1716652"/>
        <n v="271656"/>
        <n v="179080"/>
        <n v="616448"/>
        <n v="1353615.9"/>
        <n v="77682"/>
        <n v="1044340"/>
        <n v="253300"/>
        <n v="162165"/>
        <n v="261702"/>
        <n v="168630"/>
        <n v="798195"/>
        <n v="730563.9"/>
        <n v="2365262.2000000002"/>
        <n v="618552"/>
        <n v="975804"/>
        <n v="687654"/>
        <n v="158400"/>
        <n v="579120"/>
        <n v="296399"/>
        <n v="416638.75"/>
        <n v="293335"/>
        <n v="142515"/>
        <n v="152685"/>
        <n v="145140"/>
        <n v="246477"/>
        <n v="4960000"/>
        <n v="435506"/>
        <n v="403260"/>
        <n v="54530"/>
        <n v="283162"/>
        <n v="33671.61"/>
        <n v="39767.760000000002"/>
        <n v="246974"/>
        <n v="357080"/>
        <n v="94240"/>
        <n v="429408"/>
        <n v="2187061.63"/>
        <n v="542832"/>
        <n v="725955.2"/>
        <n v="336785"/>
        <n v="99965.759999999995"/>
        <n v="76680"/>
        <n v="120666"/>
        <n v="316315"/>
        <n v="122915"/>
        <n v="461745"/>
        <n v="96502"/>
        <n v="154126"/>
        <n v="68904"/>
        <n v="238324.33"/>
        <n v="603310.69999999995"/>
        <n v="759715"/>
        <n v="166972"/>
        <n v="66417"/>
        <n v="330298"/>
        <n v="409220"/>
        <n v="282912"/>
        <n v="427700"/>
        <n v="524040"/>
        <n v="120050"/>
        <n v="6606000"/>
        <n v="557390"/>
        <n v="177000"/>
        <n v="157510"/>
        <n v="81743.850000000006"/>
        <n v="73014"/>
        <n v="259844"/>
        <n v="497959"/>
        <n v="135216"/>
        <n v="184743"/>
        <n v="647360"/>
        <n v="95763.199999999997"/>
        <n v="61143.6"/>
        <n v="82824"/>
        <n v="208269"/>
        <n v="1305458"/>
        <n v="272041"/>
        <n v="1855043.19"/>
        <n v="404939"/>
        <n v="108965"/>
        <n v="1001788.4"/>
        <n v="530959.25"/>
        <n v="260926"/>
        <n v="182790"/>
        <n v="258852"/>
        <n v="219640"/>
        <n v="723906"/>
        <n v="1549920"/>
        <n v="91860"/>
        <n v="652289"/>
        <n v="115492"/>
        <n v="150432.9"/>
        <n v="195936"/>
        <n v="105985"/>
        <n v="135751"/>
        <n v="3932140"/>
        <n v="226863"/>
        <n v="423085"/>
        <n v="444416"/>
        <n v="694844"/>
        <n v="44806"/>
        <n v="107973"/>
        <n v="2100690"/>
        <n v="3316544.58"/>
        <n v="963328"/>
        <n v="122772"/>
        <n v="207414"/>
        <n v="374532"/>
        <n v="2001015"/>
        <n v="232500"/>
        <n v="85500"/>
        <n v="130032"/>
        <n v="117198"/>
        <n v="632214"/>
        <n v="289180"/>
        <n v="473248"/>
        <n v="113528"/>
        <n v="22248"/>
        <n v="284130"/>
        <n v="133300"/>
        <n v="85239"/>
        <n v="153792"/>
        <n v="654816"/>
        <n v="645975"/>
        <n v="401380"/>
        <n v="610204"/>
        <n v="146520"/>
        <n v="156545"/>
        <n v="189100"/>
        <n v="79288"/>
        <n v="889742"/>
        <n v="110682"/>
        <n v="1004400"/>
        <n v="167865"/>
        <n v="97825"/>
        <n v="444296"/>
        <n v="646745"/>
        <n v="57792"/>
        <n v="374274"/>
        <n v="221832"/>
        <n v="100326"/>
        <n v="315630"/>
        <n v="161832"/>
        <n v="71890"/>
        <n v="1276540.8"/>
        <n v="85470"/>
        <n v="660788.47999999998"/>
        <n v="191184"/>
        <n v="158548.79999999999"/>
        <n v="88725"/>
        <n v="43837.2"/>
        <n v="230860"/>
        <n v="193158"/>
        <n v="100530"/>
        <n v="125205"/>
        <n v="91200"/>
        <n v="405475.2"/>
        <n v="202930"/>
        <n v="149691.07999999999"/>
        <n v="49796"/>
        <n v="170017"/>
        <n v="76304"/>
        <n v="88008"/>
        <n v="233280"/>
        <n v="386682"/>
        <n v="6421210.04"/>
        <n v="10406054.800000001"/>
        <n v="10205676.710000001"/>
        <n v="20432830.379999999"/>
        <n v="61609726.030000001"/>
        <n v="36128640"/>
        <n v="37938780"/>
        <n v="33127095.93"/>
        <n v="14987.69"/>
        <n v="75715818.239999995"/>
        <n v="9628764.5999999996"/>
        <n v="14940753.49"/>
        <n v="1502537.01"/>
        <n v="11210754.667298904"/>
        <n v="82215041.796305597"/>
        <n v="18669275.072805356"/>
        <n v="73872177.530712098"/>
        <n v="42428803.225692108"/>
        <n v="282080174.98751712"/>
        <n v="37848963.88477461"/>
        <n v="167716698.48559529"/>
        <n v="130062316.98303288"/>
        <n v="141556616.94158474"/>
        <n v="215872394.5534628"/>
        <n v="184839305.32806721"/>
        <n v="18374674.224002533"/>
        <n v="37061561.803135544"/>
        <n v="141253586.33219337"/>
        <n v="85334797.016463935"/>
        <n v="280176591.79579514"/>
        <n v="44995454.121745333"/>
        <n v="56976145.756607503"/>
        <n v="139913502.33275318"/>
        <n v="342525966.12518114"/>
        <n v="229105686.16910845"/>
        <n v="441093981.2953248"/>
        <n v="315274864.19441283"/>
        <n v="9713373998.2731457"/>
        <n v="646155556.83834505"/>
        <n v="1170179052.6449542"/>
        <n v="997744.82270109805"/>
        <n v="7317048.2036944209"/>
        <n v="1661544.9271946473"/>
        <n v="6574542.469287917"/>
        <n v="3776116.7743078978"/>
        <n v="25104825.012482904"/>
        <n v="3368516.115225398"/>
        <n v="14926601.514404736"/>
        <n v="11575403.016967138"/>
        <n v="12598383.058415294"/>
        <n v="19212405.446537238"/>
        <n v="16450494.671932815"/>
        <n v="1635325.7759974704"/>
        <n v="3298438.1968644629"/>
        <n v="12571413.66780664"/>
        <n v="7594702.9835360777"/>
        <n v="24935408.204204906"/>
        <n v="4004545.8782546748"/>
        <n v="5070814.2433925038"/>
        <n v="12452147.667246824"/>
        <n v="30484433.874818932"/>
        <n v="20390153.830891591"/>
        <n v="39256878.704675272"/>
        <n v="28059115.805587206"/>
        <n v="864479591.7268554"/>
        <n v="57507133.161655046"/>
        <n v="104144647.35504586"/>
        <n v="15468.522058488945"/>
        <n v="179431.68308642751"/>
        <n v="664138.12462309503"/>
        <n v="475.34901145247863"/>
        <n v="59.445340068226017"/>
        <n v="2161.0609587641243"/>
        <n v="3604.5145682587654"/>
        <n v="6018.2426428757153"/>
        <n v="3656.2929824181879"/>
        <n v="3955.7135844838435"/>
        <n v="7570.5143163977373"/>
        <n v="4291.1902815473004"/>
        <n v="9181.558683039937"/>
        <n v="5879.894455214705"/>
        <n v="4683.8784070796855"/>
        <n v="1460.7272671250337"/>
        <n v="5614.0720422778022"/>
        <n v="6863.8674111538603"/>
        <n v="11.12888398292287"/>
        <n v="10693.003196183243"/>
        <n v="7312.9004435290626"/>
        <n v="3548.8286486445222"/>
        <n v="2919.285726202047"/>
        <n v="623.73079258112841"/>
        <n v="2637.7708085503577"/>
        <n v="4952.5009189106022"/>
        <n v="8888.717811681181"/>
        <n v="1587.5465977032841"/>
        <n v="5909.4904003874954"/>
        <n v="6016.6948584469646"/>
        <n v="2868.3921064603546"/>
        <n v="11977.101405445977"/>
        <n v="1031.578316825286"/>
        <n v="4824.2144339428451"/>
        <n v="2076.3412605396638"/>
        <n v="1749.2941899632617"/>
        <n v="5664.6357645370235"/>
        <n v="256.36654841919716"/>
        <n v="2081.4827717687335"/>
        <n v="1901.6001518153109"/>
        <n v="244.78360889916158"/>
        <n v="3671.6463635062082"/>
        <n v="3339.337662327936"/>
        <n v="5112.5369716554487"/>
        <n v="8.9196711667955864"/>
        <n v="121.99576233340217"/>
        <n v="88.509866509526972"/>
        <n v="220.13508488101058"/>
        <n v="15.53034715144517"/>
        <n v="6.6552809818714787"/>
        <n v="17.904176639412292"/>
        <n v="9.9257516876354952"/>
        <n v="7.7620234038865918"/>
        <n v="5.2915706965852838"/>
        <n v="12.379547076054743"/>
        <n v="20.983052278638482"/>
        <n v="6.6382287696538533"/>
        <n v="5.6222759154247921"/>
        <n v="49.611239533835999"/>
        <n v="11.10099015367425"/>
        <n v="8.4553843023523196"/>
        <n v="16.987593308169309"/>
        <n v="10.404775253374204"/>
        <n v="4.7161034084830984"/>
        <n v="3.2714938384970731"/>
        <n v="9.9548301968908142"/>
        <n v="5.7617450616678987"/>
        <n v="9.8319465707414828"/>
        <n v="3.4463418376674846"/>
        <n v="5.6388075864273537"/>
        <n v="23.613903478967899"/>
        <n v="30.378210920849757"/>
        <n v="20.773758810788465"/>
        <n v="10.574076796149619"/>
        <n v="9.1352290789234445"/>
        <n v="49604.715483089414"/>
        <n v="54333.733034476441"/>
        <n v="566166758.46000004"/>
        <n v="1200672278"/>
        <n v="13371442.029999999"/>
        <n v="15810279.57"/>
        <n v="533791982.74000001"/>
        <n v="699949361.27999997"/>
        <n v="689869493.27999997"/>
        <n v="671014229.75999999"/>
        <n v="696391819"/>
        <n v="686923905.54999995"/>
        <n v="686088031.75"/>
        <n v="640919728.88"/>
        <n v="641714767.95000005"/>
        <n v="655225753.41999996"/>
        <n v="655739087.62"/>
        <n v="652347010.00999999"/>
        <n v="650211990.86000001"/>
        <n v="649612560.14999998"/>
        <n v="1047655847.9400001"/>
        <n v="1001270256.55"/>
        <n v="693574234.75999999"/>
        <n v="668255356.49000001"/>
        <n v="690660682.38999999"/>
        <n v="692763289.38999999"/>
        <n v="693002198.89999998"/>
        <n v="693166809.67999995"/>
        <n v="720262405.49000001"/>
        <n v="721085270.02999997"/>
        <n v="720872154.02999997"/>
        <n v="717642104.60000002"/>
        <n v="674312078.26999998"/>
        <n v="671198169.90999997"/>
        <n v="12337199.119999999"/>
        <n v="12339855.65"/>
        <n v="11247090.640000001"/>
        <n v="11251340.890000001"/>
        <n v="234795.99"/>
        <n v="395483.15"/>
        <n v="6547324.6399999997"/>
        <n v="10090000"/>
        <n v="101050000"/>
        <n v="45160492072.410004"/>
        <n v="1930736717.9100001"/>
        <n v="20282000"/>
        <n v="273213000"/>
        <n v="733504000"/>
        <n v="39300000"/>
        <n v="92907000"/>
        <n v="280746000"/>
        <n v="187110000"/>
        <n v="20640000"/>
        <n v="51735000"/>
        <n v="150600000"/>
        <n v="35740000"/>
        <n v="31089000"/>
        <n v="101010000"/>
        <n v="20518000"/>
        <n v="20394000"/>
        <n v="30666000"/>
        <n v="113091000"/>
        <n v="143444000"/>
        <n v="205020000"/>
        <n v="20638000"/>
        <n v="30987000"/>
        <n v="10356000"/>
        <n v="287756000"/>
        <n v="61638000"/>
        <n v="164448000"/>
        <n v="92115000"/>
        <n v="102380000"/>
        <n v="244608000"/>
        <n v="193914000"/>
        <n v="306360000"/>
        <n v="81896000"/>
        <n v="103740000"/>
        <n v="405120000"/>
        <n v="1611360000"/>
        <n v="244920000"/>
        <n v="100010000"/>
        <n v="2928.75"/>
        <n v="153363794.56999999"/>
        <n v="304992581.30000001"/>
        <n v="151699029.13"/>
        <n v="84071015.569999993"/>
        <n v="2009881638.6700001"/>
        <n v="482706908.02999997"/>
        <n v="528098573.33999997"/>
        <n v="705823366.15999997"/>
        <n v="1471172971.22"/>
        <n v="516757464.11000001"/>
        <n v="2400534451.27"/>
        <n v="5007.54"/>
        <n v="3338.36"/>
        <n v="9057228691"/>
        <n v="25858.83"/>
        <n v="5000000000"/>
        <n v="128210.87"/>
        <n v="449794674.77999997"/>
        <n v="101248330.17"/>
        <n v="972.48"/>
        <n v="9210600"/>
        <n v="60288000"/>
        <n v="5081000000"/>
        <n v="202100000"/>
        <n v="20535000"/>
        <n v="20072000"/>
        <n v="20194000"/>
        <n v="363615348.30000001"/>
        <n v="405.2"/>
        <n v="1176973"/>
        <n v="79650946.980000004"/>
        <n v="4864800"/>
        <n v="20518191240.880001"/>
        <n v="70833000"/>
        <n v="294750000"/>
        <n v="18068726.399999999"/>
        <n v="247560000"/>
        <n v="246264000"/>
        <n v="286720000"/>
        <n v="349200000"/>
        <n v="121356000"/>
        <n v="92916000"/>
        <n v="90297000"/>
        <n v="216006000"/>
        <n v="200070000"/>
        <n v="60306000"/>
        <n v="489550000"/>
        <n v="9600000"/>
        <n v="397280000"/>
        <n v="55000000"/>
        <n v="243096000"/>
        <n v="261716000"/>
        <n v="150000000"/>
        <n v="150900000"/>
        <n v="177523700"/>
        <n v="172057000"/>
        <n v="271539000"/>
        <n v="207410023.68000001"/>
        <n v="64713184.020000003"/>
        <n v="120000000"/>
        <n v="299297193.73000002"/>
        <n v="270000000"/>
        <n v="69650000"/>
        <n v="298140000"/>
        <n v="30780000"/>
        <n v="403936000"/>
        <n v="600444000"/>
        <n v="70952000"/>
        <n v="53265000"/>
        <n v="203400000"/>
        <n v="163020000"/>
        <n v="40840000"/>
        <n v="30075000"/>
        <n v="282228000"/>
        <n v="93840000"/>
        <n v="100200000"/>
        <n v="80784000"/>
        <n v="184428000"/>
        <n v="30834000"/>
        <n v="20502000"/>
        <n v="134147000"/>
        <n v="250350000"/>
        <n v="51645000"/>
        <n v="202800000"/>
        <n v="160224000"/>
        <n v="100150000"/>
        <n v="103110000"/>
        <n v="100190000"/>
        <n v="100240000"/>
        <n v="20548000"/>
        <n v="133211000"/>
        <n v="61620000"/>
        <n v="71708000"/>
        <n v="102180000"/>
        <n v="71344000"/>
        <n v="404440000"/>
        <n v="292170000"/>
        <n v="195120000"/>
        <n v="150615000"/>
        <n v="203020000"/>
        <n v="61260000"/>
        <n v="201560000"/>
        <n v="332724000"/>
        <n v="50105000"/>
        <n v="112772000"/>
        <n v="112057000"/>
        <n v="295290000"/>
        <n v="307890000"/>
        <n v="183114000"/>
        <n v="121272000"/>
        <n v="158115000"/>
        <n v="60486000"/>
        <n v="305940000"/>
        <n v="423040000"/>
        <n v="451755000"/>
        <n v="228873000"/>
        <n v="381900000"/>
        <n v="421440000"/>
        <n v="71484000"/>
        <n v="150795000"/>
        <n v="105367500"/>
        <n v="261196000"/>
        <n v="20098000"/>
        <n v="149775000"/>
        <n v="200193000"/>
        <n v="142114000"/>
        <n v="120036000"/>
        <n v="210630000"/>
        <n v="170595000"/>
        <n v="130871000"/>
        <n v="219164000"/>
        <n v="150165000"/>
        <n v="99620000"/>
        <n v="300330000"/>
        <n v="150120000"/>
        <n v="59370000"/>
        <n v="399880000"/>
        <n v="240216000"/>
        <n v="9996000"/>
        <n v="59964000"/>
        <n v="202280000"/>
        <n v="308040000"/>
        <n v="103257000"/>
        <n v="151410000"/>
        <n v="204400000"/>
        <n v="245664000"/>
        <n v="297696000"/>
        <n v="198560000"/>
        <n v="233082000"/>
        <n v="396606000"/>
        <n v="205300000"/>
        <n v="273132000"/>
        <n v="150885000"/>
        <n v="152805000"/>
        <n v="153780000"/>
        <n v="257348000"/>
        <n v="20218000"/>
        <n v="152993200"/>
        <n v="61416000"/>
        <n v="90576000"/>
        <n v="130546000"/>
        <n v="156565500"/>
        <n v="300570000"/>
        <n v="310310000"/>
        <n v="36918600"/>
        <n v="40152000"/>
        <n v="50030000"/>
        <n v="316291500"/>
        <n v="140756000"/>
        <n v="49990000"/>
        <n v="60270000"/>
        <n v="131027000"/>
        <n v="170799000"/>
        <n v="60420000"/>
        <n v="282100000"/>
        <n v="149700000"/>
        <n v="150045000"/>
        <n v="876605000"/>
        <n v="911520000"/>
        <n v="335874000"/>
        <n v="226138000"/>
        <n v="1023300000"/>
        <n v="501840000"/>
        <n v="148946000"/>
        <n v="31362000"/>
        <n v="150090000"/>
        <n v="149910000"/>
        <n v="167160000"/>
        <n v="60060000"/>
        <n v="301020000"/>
        <n v="268174800"/>
        <n v="6410080789.96"/>
        <n v="8874894431.0100002"/>
        <n v="1527023800.3499999"/>
        <n v="62093.61"/>
        <n v="1208.6500000000001"/>
        <n v="255127637.52000001"/>
        <n v="203197960.34"/>
        <n v="190526315"/>
        <n v="1973672470.1099999"/>
        <n v="722251651.59000003"/>
        <n v="455182209.91000003"/>
        <n v="332950031.49000001"/>
        <n v="774468113.96000004"/>
        <n v="206821006.31999999"/>
        <n v="994288798.72000003"/>
        <n v="489767997.35000002"/>
        <n v="1029028917.05"/>
        <n v="279393471.22000003"/>
        <n v="272565913.06"/>
        <n v="0.89"/>
        <n v="3069332000"/>
        <n v="2400150000"/>
        <n v="5852000000"/>
        <n v="102595283.92000006"/>
        <n v="23182.520000000044"/>
        <n v="140430.82000000004"/>
        <n v="1579812.5"/>
        <n v="2291000"/>
        <n v="6000"/>
        <n v="17332671.73"/>
        <n v="17484628.23"/>
        <n v="140978401.11999986"/>
        <n v="374924375.33269912"/>
        <n v="7807797.21"/>
        <n v="678291475.00999999"/>
        <n v="100000000"/>
        <n v="630000000"/>
        <n v="660000000"/>
        <n v="300000000"/>
        <n v="160000000"/>
        <n v="220000000"/>
        <n v="60000000"/>
        <n v="200000000"/>
        <n v="90000000"/>
        <n v="654000000"/>
        <n v="76000000"/>
        <n v="1400000000"/>
        <n v="30000000"/>
        <n v="250000000"/>
        <n v="15110000"/>
        <n v="3000000"/>
        <n v="400000000"/>
        <n v="5000000"/>
        <n v="80000000"/>
        <n v="1200000000"/>
        <n v="700000000"/>
        <n v="800000000"/>
        <n v="6234722.4000000004"/>
        <n v="140000000"/>
        <n v="6530.3"/>
        <n v="432.74"/>
        <n v="259996751.16"/>
        <n v="1027.56"/>
        <n v="878.11"/>
        <n v="955.29"/>
        <n v="1675347.49"/>
        <n v="480.49"/>
        <n v="353.08"/>
        <n v="990"/>
        <n v="401.58"/>
        <n v="607.72"/>
        <n v="1000"/>
        <n v="6095.42"/>
        <n v="3671944.17"/>
        <n v="1292.3499999999999"/>
        <n v="152.22"/>
        <n v="667.66"/>
        <n v="1139886.42"/>
        <n v="2016.13"/>
        <n v="6048485.6900000004"/>
        <n v="38832.839999999997"/>
        <n v="971"/>
        <n v="384.59"/>
        <n v="980"/>
        <n v="45986.8"/>
        <n v="7584.82"/>
        <n v="1467.42"/>
        <n v="16151.88"/>
        <n v="4470561.57"/>
        <n v="482.25"/>
        <n v="928.54"/>
        <n v="1672.2"/>
        <n v="6681.86"/>
        <n v="476.82"/>
        <n v="5039.63"/>
        <n v="57942.16"/>
        <n v="18590817.800000001"/>
        <n v="11418227.17"/>
        <n v="34538.67"/>
        <n v="5015.04"/>
        <n v="3343.36"/>
        <n v="6.38"/>
        <n v="34.729999999999997"/>
        <n v="1948101.85"/>
        <n v="2134.0700000000002"/>
        <n v="584.86"/>
        <n v="1736.08"/>
        <n v="254.49"/>
        <n v="48.64"/>
        <n v="501702.40000000002"/>
        <n v="265397.68"/>
        <n v="50173.25"/>
        <n v="8949.85"/>
        <n v="558463.54"/>
        <n v="109.52"/>
        <n v="250304.73"/>
        <n v="200071.54"/>
        <n v="5448395.6900000004"/>
        <n v="11081.34"/>
        <n v="504140.09"/>
        <n v="426.13"/>
        <n v="1730251.06"/>
        <n v="516.16999999999996"/>
        <n v="830866.38"/>
        <n v="856.29"/>
        <n v="970.91"/>
        <n v="902.29"/>
        <n v="10000"/>
        <n v="980106.02"/>
        <n v="2191001"/>
        <n v="4775.5"/>
        <n v="20948353.989999998"/>
        <n v="93.15"/>
        <n v="1269.82"/>
        <n v="790482.32"/>
        <n v="8550096.9399999995"/>
        <n v="597.85"/>
        <n v="135.29"/>
        <n v="1065.22"/>
        <n v="33046.050000000003"/>
        <n v="9410.66"/>
        <n v="1189.17"/>
        <n v="620271.19999999995"/>
        <n v="401.61"/>
        <n v="10966.5"/>
        <n v="705096.1"/>
        <n v="605490.30000000005"/>
        <n v="31055.599999999999"/>
        <n v="140970.42000000001"/>
        <n v="255.5"/>
        <n v="780476.95"/>
        <n v="481.1"/>
        <n v="8012.74"/>
        <n v="740772.65"/>
        <n v="4500009562"/>
        <n v="249.56"/>
        <n v="185.87"/>
        <n v="6686326154.8699999"/>
        <n v="100920.98"/>
        <n v="61705819.840000004"/>
        <n v="5.01"/>
        <n v="0.83"/>
        <n v="100525.53"/>
        <n v="479.12"/>
        <n v="280.67"/>
        <n v="200"/>
        <n v="392.51"/>
        <n v="26164.6"/>
        <n v="825.6"/>
        <n v="3.58"/>
        <n v="200.85"/>
        <n v="406.74"/>
        <n v="49072979350.860001"/>
        <n v="191046201.58000001"/>
        <n v="2000000005.3900001"/>
        <n v="61787.839999999997"/>
        <n v="22496.33"/>
        <n v="101020"/>
        <n v="9025.26"/>
        <n v="47448"/>
        <n v="24690.97"/>
        <n v="2180985"/>
        <n v="13521.33"/>
        <n v="15098.33"/>
        <n v="2561.63"/>
        <n v="80500"/>
        <n v="101000"/>
        <n v="490785.42"/>
        <n v="2321.63"/>
        <n v="1315.79"/>
        <n v="301000"/>
        <n v="10800"/>
        <n v="7113.38"/>
        <n v="54568.74"/>
        <n v="2350.58"/>
        <n v="665.54"/>
        <n v="674.94"/>
        <n v="30398.720000000001"/>
        <n v="44851.19"/>
        <n v="338.87"/>
        <n v="15252.61"/>
        <n v="0.09"/>
        <n v="32583.24"/>
        <n v="471.74"/>
        <n v="8646.94"/>
        <n v="11862.07"/>
        <n v="950"/>
        <n v="15210.16"/>
        <n v="3567.07"/>
        <n v="3594291.99"/>
        <n v="30500"/>
        <n v="1051000"/>
        <n v="289986.5"/>
        <n v="263235.82"/>
        <n v="550293.06999999995"/>
        <n v="11000"/>
        <n v="201.93"/>
        <n v="220460.51"/>
        <n v="104700"/>
        <n v="254023.37"/>
        <n v="141000"/>
        <n v="250754"/>
        <n v="0.2"/>
        <n v="527.74"/>
        <n v="68935.429999999993"/>
        <n v="52355.44"/>
        <n v="57317.8"/>
        <n v="7598.53"/>
        <n v="121000"/>
        <n v="24983.3"/>
        <n v="985"/>
        <n v="2436000"/>
        <n v="1030539.58"/>
        <n v="218930.87"/>
        <n v="179.54"/>
        <n v="8.84"/>
        <n v="105.29"/>
        <n v="3555.58"/>
        <n v="28221.21"/>
        <n v="820863"/>
        <n v="95206.82"/>
        <n v="1965948.6"/>
        <n v="24.76"/>
        <n v="424000"/>
        <n v="827.9"/>
        <n v="2130.12"/>
        <n v="22390.49"/>
        <n v="10409.540000000001"/>
        <n v="33079.79"/>
        <n v="51930.47"/>
        <n v="800.11"/>
        <n v="149935.34"/>
        <n v="7761.31"/>
        <n v="619458.4"/>
        <n v="161000"/>
        <n v="30905"/>
        <n v="82.37"/>
        <n v="5920.16"/>
        <n v="5856.86"/>
        <n v="1312.35"/>
        <n v="241000"/>
        <n v="98521.31"/>
        <n v="484000"/>
        <n v="10797.98"/>
        <n v="137.61000000000001"/>
        <n v="11554.15"/>
        <n v="21180.17"/>
        <n v="5559.19"/>
        <n v="3378.73"/>
        <n v="300500"/>
        <n v="38086.92"/>
        <n v="37980"/>
        <n v="821000"/>
        <n v="30851.599999999999"/>
        <n v="1000.33"/>
        <n v="11358.98"/>
        <n v="11328.76"/>
        <n v="10500"/>
        <n v="43634.95"/>
        <n v="410974"/>
        <n v="6201000"/>
        <n v="530842"/>
        <n v="965433.38"/>
        <n v="9592.7800000000007"/>
        <n v="1.78"/>
        <n v="1009.31"/>
        <n v="368.16"/>
        <n v="1514.77"/>
        <n v="902"/>
        <n v="58428.12"/>
        <n v="1389310"/>
        <n v="941.69"/>
        <n v="100905"/>
        <n v="970"/>
        <n v="192357.07"/>
        <n v="10455"/>
        <n v="63.67"/>
        <n v="1862.44"/>
        <n v="595980"/>
        <n v="1754.67"/>
        <n v="291000"/>
        <n v="2100781.7999999998"/>
        <n v="10636.17"/>
        <n v="21981.17"/>
        <n v="14237.79"/>
        <n v="90700.53"/>
        <n v="21000"/>
        <n v="30875"/>
        <n v="468.12"/>
        <n v="40.659999999999997"/>
        <n v="2403.2800000000002"/>
        <n v="850.25"/>
      </sharedItems>
    </cacheField>
    <cacheField name="应收利息" numFmtId="0">
      <sharedItems containsBlank="1" containsMixedTypes="1" containsNumber="1" minValue="0" maxValue="629709047"/>
    </cacheField>
    <cacheField name="应收股利" numFmtId="0">
      <sharedItems containsBlank="1" containsMixedTypes="1" containsNumber="1" minValue="0" maxValue="88779.43"/>
    </cacheField>
    <cacheField name="账户" numFmtId="0">
      <sharedItems/>
    </cacheField>
    <cacheField name="表层资产简称" numFmtId="0">
      <sharedItems containsBlank="1"/>
    </cacheField>
    <cacheField name="表层资产全称" numFmtId="0">
      <sharedItems containsBlank="1"/>
    </cacheField>
    <cacheField name="表层资产产品代码" numFmtId="0">
      <sharedItems containsBlank="1" containsMixedTypes="1" containsNumber="1" containsInteger="1" minValue="11921600392" maxValue="11921600393"/>
    </cacheField>
    <cacheField name="表层资产大类" numFmtId="0">
      <sharedItems containsBlank="1"/>
    </cacheField>
    <cacheField name="表层资产类型" numFmtId="0">
      <sharedItems containsBlank="1"/>
    </cacheField>
    <cacheField name="交易层级" numFmtId="0">
      <sharedItems containsString="0" containsBlank="1" containsNumber="1" containsInteger="1" minValue="1" maxValue="3"/>
    </cacheField>
    <cacheField name="表层资产交易对手" numFmtId="0">
      <sharedItems containsBlank="1"/>
    </cacheField>
    <cacheField name="表层资产购买成本" numFmtId="0">
      <sharedItems containsString="0" containsBlank="1" containsNumber="1" minValue="3000" maxValue="19774559211.650002"/>
    </cacheField>
    <cacheField name="表层资产认可价值" numFmtId="0">
      <sharedItems containsString="0" containsBlank="1" containsNumber="1" minValue="-7392.1" maxValue="20759218389.43"/>
    </cacheField>
    <cacheField name="表层资产应收利息" numFmtId="0">
      <sharedItems containsBlank="1" containsMixedTypes="1" containsNumber="1" minValue="0" maxValue="629709047"/>
    </cacheField>
    <cacheField name="表层资产起息日" numFmtId="0">
      <sharedItems containsNonDate="0" containsDate="1" containsString="0" containsBlank="1" minDate="2013-10-23T00:00:00" maxDate="2020-11-24T00:00:00"/>
    </cacheField>
    <cacheField name="表层资产到期日" numFmtId="0">
      <sharedItems containsNonDate="0" containsDate="1" containsString="0" containsBlank="1" minDate="2023-10-24T00:00:00" maxDate="2023-11-22T00:00:00"/>
    </cacheField>
    <cacheField name="表层资产信用评级" numFmtId="0">
      <sharedItems containsBlank="1"/>
    </cacheField>
    <cacheField name="是否为沪深300成分股" numFmtId="0">
      <sharedItems containsBlank="1"/>
    </cacheField>
    <cacheField name="持股比例" numFmtId="0">
      <sharedItems containsBlank="1" containsMixedTypes="1" containsNumber="1" minValue="0" maxValue="1"/>
    </cacheField>
    <cacheField name="是否带有强制转换为普通股活减记条款" numFmtId="0">
      <sharedItems containsBlank="1"/>
    </cacheField>
    <cacheField name="发行机构类型" numFmtId="0">
      <sharedItems containsBlank="1"/>
    </cacheField>
    <cacheField name="发行银行类型" numFmtId="0">
      <sharedItems containsBlank="1"/>
    </cacheField>
    <cacheField name="发行银行资本充足率" numFmtId="0">
      <sharedItems containsBlank="1" containsMixedTypes="1" containsNumber="1" minValue="9.4" maxValue="9.4"/>
    </cacheField>
    <cacheField name="发行银行一级资本充足率" numFmtId="0">
      <sharedItems containsNonDate="0" containsString="0" containsBlank="1"/>
    </cacheField>
    <cacheField name="发行银行 核心一级 资本充足率" numFmtId="0">
      <sharedItems containsNonDate="0" containsString="0" containsBlank="1"/>
    </cacheField>
    <cacheField name="发行保险公司综合偿付能力充足率" numFmtId="0">
      <sharedItems containsNonDate="0" containsString="0" containsBlank="1"/>
    </cacheField>
    <cacheField name="发行保险公司核心偿付能力充足率" numFmtId="0">
      <sharedItems containsNonDate="0" containsString="0" containsBlank="1"/>
    </cacheField>
    <cacheField name="是否在公开市场交易" numFmtId="0">
      <sharedItems containsBlank="1"/>
    </cacheField>
    <cacheField name="投资对象性质" numFmtId="0">
      <sharedItems containsNonDate="0" containsString="0" containsBlank="1"/>
    </cacheField>
    <cacheField name="减值前账面价值" numFmtId="0">
      <sharedItems containsString="0" containsBlank="1" containsNumber="1" minValue="405.2" maxValue="45160492072.410004"/>
    </cacheField>
    <cacheField name="套期保值组合" numFmtId="0">
      <sharedItems containsBlank="1"/>
    </cacheField>
    <cacheField name="是否满足会计准则规定的套期有效性要求" numFmtId="0">
      <sharedItems containsBlank="1"/>
    </cacheField>
    <cacheField name="套期有效性" numFmtId="0">
      <sharedItems containsString="0" containsBlank="1" containsNumber="1" minValue="0.61099999999999999" maxValue="0.61099999999999999"/>
    </cacheField>
    <cacheField name="套期期限" numFmtId="0">
      <sharedItems containsString="0" containsBlank="1" containsNumber="1" minValue="0.38333333333333336" maxValue="1.6333333333333333"/>
    </cacheField>
    <cacheField name="所在城市" numFmtId="0">
      <sharedItems containsBlank="1"/>
    </cacheField>
    <cacheField name="投资时间" numFmtId="0">
      <sharedItems containsNonDate="0" containsDate="1" containsString="0" containsBlank="1" minDate="2018-05-30T00:00:00" maxDate="2021-05-02T00:00:00"/>
    </cacheField>
    <cacheField name="计量属性" numFmtId="0">
      <sharedItems containsBlank="1"/>
    </cacheField>
    <cacheField name="账面价值" numFmtId="0">
      <sharedItems containsString="0" containsBlank="1" containsNumber="1" minValue="0.89" maxValue="45160492072.410004"/>
    </cacheField>
    <cacheField name="所在国家（地区）" numFmtId="0">
      <sharedItems containsBlank="1"/>
    </cacheField>
    <cacheField name="活期存款银行账户号" numFmtId="0">
      <sharedItems containsBlank="1" containsMixedTypes="1" containsNumber="1" containsInteger="1" minValue="5657" maxValue="2.0004962920148099E+17"/>
    </cacheField>
    <cacheField name="存款银行类型" numFmtId="0">
      <sharedItems containsBlank="1" containsMixedTypes="1" containsNumber="1" containsInteger="1" minValue="0" maxValue="0"/>
    </cacheField>
    <cacheField name="银行资本充足率" numFmtId="0">
      <sharedItems containsString="0" containsBlank="1" containsNumber="1" minValue="0" maxValue="12.12"/>
    </cacheField>
    <cacheField name="剩余年限" numFmtId="0">
      <sharedItems containsBlank="1" containsMixedTypes="1" containsNumber="1" minValue="5.4794520547945197E-3" maxValue="48.893150684931499"/>
    </cacheField>
    <cacheField name="信用评级" numFmtId="0">
      <sharedItems containsBlank="1"/>
    </cacheField>
    <cacheField name="修正久期" numFmtId="0">
      <sharedItems containsBlank="1" containsMixedTypes="1" containsNumber="1" minValue="0" maxValue="57.970422290000002"/>
    </cacheField>
    <cacheField name="是否为支持碳减排项目的绿色债券" numFmtId="0">
      <sharedItems containsBlank="1"/>
    </cacheField>
    <cacheField name="资产风险分类等级" numFmtId="0">
      <sharedItems containsBlank="1"/>
    </cacheField>
    <cacheField name="再保分入人类型" numFmtId="0">
      <sharedItems containsNonDate="0" containsString="0" containsBlank="1"/>
    </cacheField>
    <cacheField name="再保分入独立法人地区" numFmtId="0">
      <sharedItems containsNonDate="0" containsString="0" containsBlank="1"/>
    </cacheField>
    <cacheField name="偿付能力" numFmtId="0">
      <sharedItems containsNonDate="0" containsString="0" containsBlank="1"/>
    </cacheField>
    <cacheField name="各级偿付能力是否达到监管要求" numFmtId="0">
      <sharedItems containsNonDate="0" containsString="0" containsBlank="1"/>
    </cacheField>
    <cacheField name="再保公司评级" numFmtId="0">
      <sharedItems containsNonDate="0" containsString="0" containsBlank="1"/>
    </cacheField>
    <cacheField name="有无担保措施" numFmtId="0">
      <sharedItems containsNonDate="0" containsString="0" containsBlank="1"/>
    </cacheField>
    <cacheField name="地区是否获得偿付能力等效资格" numFmtId="0">
      <sharedItems containsNonDate="0" containsString="0" containsBlank="1"/>
    </cacheField>
    <cacheField name="是否是享受各级政府保费补贴的业务" numFmtId="0">
      <sharedItems containsBlank="1"/>
    </cacheField>
    <cacheField name="账龄" numFmtId="0">
      <sharedItems containsBlank="1" containsMixedTypes="1" containsNumber="1" containsInteger="1" minValue="3" maxValue="21"/>
    </cacheField>
    <cacheField name="账户类别" numFmtId="0">
      <sharedItems containsBlank="1"/>
    </cacheField>
    <cacheField name="资产五大类分类"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
  <r>
    <s v="21国债03"/>
    <s v=" 2021年记账式附息(三期)国债"/>
    <s v="政府债券"/>
    <s v="国债"/>
    <n v="19651"/>
    <x v="0"/>
    <n v="25800000"/>
    <n v="2703698100"/>
    <x v="0"/>
    <n v="10099462.89000000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8.879452054794498"/>
    <s v="国债无信用评级"/>
    <n v="23.216000000000001"/>
    <s v="否"/>
    <m/>
    <m/>
    <m/>
    <m/>
    <m/>
    <m/>
    <m/>
    <m/>
    <m/>
    <m/>
    <m/>
    <s v="固定收益类资产"/>
  </r>
  <r>
    <s v="21银开债"/>
    <s v="2021年银川高新技术产业开发总公司企业债券"/>
    <s v="企业债、公司债"/>
    <s v="企业债"/>
    <n v="139472"/>
    <x v="1"/>
    <n v="2100000"/>
    <n v="210000000"/>
    <x v="1"/>
    <n v="10406794.52"/>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25479452054795"/>
    <s v="AAA"/>
    <n v="3.0106000000000002"/>
    <s v="否"/>
    <m/>
    <m/>
    <m/>
    <m/>
    <m/>
    <m/>
    <m/>
    <m/>
    <m/>
    <m/>
    <m/>
    <s v="固定收益类资产"/>
  </r>
  <r>
    <s v="21桃源01"/>
    <s v="2021年第一期桃源县城市建设投资开发有限公司公司债券"/>
    <s v="企业债、公司债"/>
    <s v="企业债"/>
    <n v="152988"/>
    <x v="2"/>
    <n v="200000"/>
    <n v="20000000"/>
    <x v="2"/>
    <n v="859178.08"/>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3698630136986303"/>
    <s v="AAA"/>
    <n v="3.4868999999999999"/>
    <s v="否"/>
    <m/>
    <m/>
    <m/>
    <m/>
    <m/>
    <m/>
    <m/>
    <m/>
    <m/>
    <m/>
    <m/>
    <s v="固定收益类资产"/>
  </r>
  <r>
    <s v="21西秦债"/>
    <s v="2021年陕西省西咸新区秦汉新城开发建设集团有限责任公司公司债券"/>
    <s v="企业债、公司债"/>
    <s v="企业债"/>
    <n v="152991"/>
    <x v="3"/>
    <n v="2100000"/>
    <n v="210000000"/>
    <x v="3"/>
    <n v="9723287.6799999997"/>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2712328767123298"/>
    <s v="AAA"/>
    <n v="3.4586999999999999"/>
    <s v="否"/>
    <m/>
    <m/>
    <m/>
    <m/>
    <m/>
    <m/>
    <m/>
    <m/>
    <m/>
    <m/>
    <m/>
    <s v="固定收益类资产"/>
  </r>
  <r>
    <s v="21宁专02"/>
    <s v="2021年宁乡经济技术开发区建设投资有限公司县城新型城镇化建设专项公司债券(品种二)"/>
    <s v="企业债、公司债"/>
    <s v="企业债"/>
    <n v="152997"/>
    <x v="4"/>
    <n v="1200000"/>
    <n v="120000000"/>
    <x v="4"/>
    <n v="4909808.22"/>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2657534246575297"/>
    <s v="AA+"/>
    <n v="3.1164000000000001"/>
    <s v="否"/>
    <m/>
    <m/>
    <m/>
    <m/>
    <m/>
    <m/>
    <m/>
    <m/>
    <m/>
    <m/>
    <m/>
    <s v="固定收益类资产"/>
  </r>
  <r>
    <s v="21蓝海01"/>
    <s v="2021年第一期威海市文登区蓝海投资开发有限公司公司债券"/>
    <s v="企业债、公司债"/>
    <s v="企业债"/>
    <n v="184006"/>
    <x v="5"/>
    <n v="1000000"/>
    <n v="100000000"/>
    <x v="5"/>
    <n v="3479452.05"/>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2876712328767104"/>
    <s v="AAA"/>
    <n v="3.6242999999999999"/>
    <s v="否"/>
    <m/>
    <m/>
    <m/>
    <m/>
    <m/>
    <m/>
    <m/>
    <m/>
    <m/>
    <m/>
    <m/>
    <s v="固定收益类资产"/>
  </r>
  <r>
    <s v="21遂天01"/>
    <s v="2021年遂宁市天泰实业有限责任公司城市停车场建设专项债券"/>
    <s v="企业债、公司债"/>
    <s v="企业债"/>
    <n v="184053"/>
    <x v="6"/>
    <n v="1300000"/>
    <n v="130000000"/>
    <x v="6"/>
    <n v="5185753.4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3698630136986303"/>
    <s v="AAA"/>
    <n v="3.5358999999999998"/>
    <s v="否"/>
    <m/>
    <m/>
    <m/>
    <m/>
    <m/>
    <m/>
    <m/>
    <m/>
    <m/>
    <m/>
    <m/>
    <s v="固定收益类资产"/>
  </r>
  <r>
    <s v="21镇公02"/>
    <s v="镇江城市建设产业集团有限公司2021年公开发行公司债券(面向专业投资者)(第二期)(品种一)"/>
    <s v="企业债、公司债"/>
    <s v="企业债"/>
    <n v="188517"/>
    <x v="7"/>
    <n v="1500000"/>
    <n v="150000000"/>
    <x v="7"/>
    <n v="6602054.7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2849315068493103"/>
    <s v="AA+"/>
    <n v="1.1808000000000001"/>
    <s v="否"/>
    <m/>
    <m/>
    <m/>
    <m/>
    <m/>
    <m/>
    <m/>
    <m/>
    <m/>
    <m/>
    <m/>
    <s v="固定收益类资产"/>
  </r>
  <r>
    <s v="21镇公03"/>
    <s v="镇江城市建设产业集团有限公司2021年公开发行公司债券(面向专业投资者)(第二期)(品种二)"/>
    <s v="企业债、公司债"/>
    <s v="企业债"/>
    <n v="188518"/>
    <x v="7"/>
    <n v="900000"/>
    <n v="90000000"/>
    <x v="8"/>
    <n v="4086986.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2849315068493103"/>
    <s v="AA+"/>
    <n v="2.0228000000000002"/>
    <s v="否"/>
    <m/>
    <m/>
    <m/>
    <m/>
    <m/>
    <m/>
    <m/>
    <m/>
    <m/>
    <m/>
    <m/>
    <s v="固定收益类资产"/>
  </r>
  <r>
    <s v="21镇公04"/>
    <s v="镇江城市建设产业集团有限公司2021年面向专业投资者公开发行公司债券(第三期)(品种一)"/>
    <s v="企业债、公司债"/>
    <s v="企业债"/>
    <n v="188674"/>
    <x v="7"/>
    <n v="2100000"/>
    <n v="210000000"/>
    <x v="9"/>
    <n v="8646361.6500000004"/>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205479452054796"/>
    <s v="AA+"/>
    <n v="1.2155"/>
    <s v="否"/>
    <m/>
    <m/>
    <m/>
    <m/>
    <m/>
    <m/>
    <m/>
    <m/>
    <m/>
    <m/>
    <m/>
    <s v="固定收益类资产"/>
  </r>
  <r>
    <s v="21镇公05"/>
    <s v="镇江城市建设产业集团有限公司2021年面向专业投资者公开发行公司债券(第三期)(品种二)"/>
    <s v="企业债、公司债"/>
    <s v="企业债"/>
    <n v="188675"/>
    <x v="7"/>
    <n v="300000"/>
    <n v="30000000"/>
    <x v="10"/>
    <n v="1292876.7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205479452054796"/>
    <s v="AA+"/>
    <n v="2.0565000000000002"/>
    <s v="否"/>
    <m/>
    <m/>
    <m/>
    <m/>
    <m/>
    <m/>
    <m/>
    <m/>
    <m/>
    <m/>
    <m/>
    <s v="固定收益类资产"/>
  </r>
  <r>
    <s v="21水发02"/>
    <s v="水发集团有限公司2021年公开发行公司债券(第二期)"/>
    <s v="企业债、公司债"/>
    <s v="企业债"/>
    <n v="188705"/>
    <x v="8"/>
    <n v="3000000"/>
    <n v="300000000"/>
    <x v="11"/>
    <n v="9616438.3499999996"/>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424657534246602"/>
    <s v="AAA"/>
    <n v="2.0941000000000001"/>
    <s v="否"/>
    <m/>
    <m/>
    <m/>
    <m/>
    <m/>
    <m/>
    <m/>
    <m/>
    <m/>
    <m/>
    <m/>
    <s v="固定收益类资产"/>
  </r>
  <r>
    <s v="21河北40"/>
    <s v="2021年雄安新区建设专项债券(二期)-2021年河北省政府专项债券(二十九期)"/>
    <s v="政府债券"/>
    <s v="地方政府债"/>
    <n v="186428"/>
    <x v="9"/>
    <n v="5300000"/>
    <n v="530000000"/>
    <x v="12"/>
    <n v="2672942.48"/>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9.345205479452101"/>
    <s v="AAA"/>
    <n v="18.184699999999999"/>
    <s v="否"/>
    <m/>
    <m/>
    <m/>
    <m/>
    <m/>
    <m/>
    <m/>
    <m/>
    <m/>
    <m/>
    <m/>
    <s v="固定收益类资产"/>
  </r>
  <r>
    <s v="21龙江45"/>
    <s v="2021年黑龙江省城乡发展专项债券(二十八期)-2021年黑龙江省政府专项债券(三十四期)"/>
    <s v="政府债券"/>
    <s v="地方政府债"/>
    <n v="186499"/>
    <x v="10"/>
    <n v="800000"/>
    <n v="80000000"/>
    <x v="13"/>
    <n v="361972.6"/>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9.364383561643798"/>
    <s v="AAA"/>
    <n v="18.065999999999999"/>
    <s v="否"/>
    <m/>
    <m/>
    <m/>
    <m/>
    <m/>
    <m/>
    <m/>
    <m/>
    <m/>
    <m/>
    <m/>
    <s v="固定收益类资产"/>
  </r>
  <r>
    <s v="21河南60"/>
    <s v="2021年河南省城乡发展专项债券(十五期)-2021年河南省政府专项债券(四十七期)"/>
    <s v="政府债券"/>
    <s v="地方政府债"/>
    <n v="186541"/>
    <x v="11"/>
    <n v="100000"/>
    <n v="10000000"/>
    <x v="14"/>
    <n v="38312.3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9.383561643835598"/>
    <s v="AAA"/>
    <n v="18.0745"/>
    <s v="否"/>
    <m/>
    <m/>
    <m/>
    <m/>
    <m/>
    <m/>
    <m/>
    <m/>
    <m/>
    <m/>
    <m/>
    <s v="固定收益类资产"/>
  </r>
  <r>
    <s v="21浙江38"/>
    <s v="2021年浙江省其他项目收益专项债券(十五期)-2021年浙江省政府专项债券(二十六期)"/>
    <s v="政府债券"/>
    <s v="地方政府债"/>
    <n v="186554"/>
    <x v="12"/>
    <n v="500000"/>
    <n v="50000000"/>
    <x v="15"/>
    <n v="186356.17"/>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9.383561643835598"/>
    <s v="AAA"/>
    <n v="18.179300000000001"/>
    <s v="否"/>
    <m/>
    <m/>
    <m/>
    <m/>
    <m/>
    <m/>
    <m/>
    <m/>
    <m/>
    <m/>
    <m/>
    <s v="固定收益类资产"/>
  </r>
  <r>
    <s v="21潼南城投MTN001"/>
    <s v="重庆市潼南区城市建设投资(集团)有限公司2021年度第一期中期票据"/>
    <s v="企业债、公司债"/>
    <s v="企业债"/>
    <n v="102101560"/>
    <x v="13"/>
    <n v="1600000"/>
    <n v="160000000"/>
    <x v="16"/>
    <n v="7294246.580000000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2821917808219201"/>
    <s v="AAA"/>
    <n v="1.9812000000000001"/>
    <s v="否"/>
    <m/>
    <m/>
    <m/>
    <m/>
    <m/>
    <m/>
    <m/>
    <m/>
    <m/>
    <m/>
    <m/>
    <s v="固定收益类资产"/>
  </r>
  <r>
    <s v="21金潼工业MTN001"/>
    <s v="重庆市金潼工业建设投资有限公司2021年度第一期中期票据"/>
    <s v="企业债、公司债"/>
    <s v="企业债"/>
    <n v="102101814"/>
    <x v="14"/>
    <n v="1500000"/>
    <n v="150000000"/>
    <x v="17"/>
    <n v="6846575.339999999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315068493150699"/>
    <s v="AAA"/>
    <n v="1.9754"/>
    <s v="否"/>
    <m/>
    <m/>
    <m/>
    <m/>
    <m/>
    <m/>
    <m/>
    <m/>
    <m/>
    <m/>
    <m/>
    <s v="固定收益类资产"/>
  </r>
  <r>
    <s v="21曹妃国控CP001"/>
    <s v="曹妃甸国控投资集团有限公司2021年度第一期短期融资券"/>
    <s v="非金融企业债务融资工具"/>
    <s v="短期融资券、超短期融资券"/>
    <s v="042100308.IB"/>
    <x v="15"/>
    <n v="3000000"/>
    <n v="300000000"/>
    <x v="18"/>
    <n v="11539726.02999999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0.243835616438356"/>
    <s v="A-1"/>
    <n v="0.2407"/>
    <s v="否"/>
    <m/>
    <m/>
    <m/>
    <m/>
    <m/>
    <m/>
    <m/>
    <m/>
    <m/>
    <m/>
    <m/>
    <s v="固定收益类资产"/>
  </r>
  <r>
    <s v="21綦江新城SCP001"/>
    <s v="重庆市綦江区东部新城开发建设有限公司2021年度第一期超短期融资券"/>
    <s v="非金融企业债务融资工具"/>
    <s v="短期融资券、超短期融资券"/>
    <s v="012103049.IB"/>
    <x v="16"/>
    <n v="100000"/>
    <n v="10000000"/>
    <x v="19"/>
    <n v="429753.42"/>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3.0136986301369899E-2"/>
    <s v="A-1"/>
    <n v="3.0099999999999998E-2"/>
    <s v="否"/>
    <m/>
    <m/>
    <m/>
    <m/>
    <m/>
    <m/>
    <m/>
    <m/>
    <m/>
    <m/>
    <m/>
    <s v="固定收益类资产"/>
  </r>
  <r>
    <s v="21包钢集SCP001"/>
    <s v="包头钢铁(集团)有限责任公司2021年度第一期超短期融资券"/>
    <s v="非金融企业债务融资工具"/>
    <s v="短期融资券、超短期融资券"/>
    <s v="012103202.IB"/>
    <x v="17"/>
    <n v="1900000"/>
    <n v="190000000"/>
    <x v="20"/>
    <n v="7180438.360000000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6.02739726027397E-2"/>
    <s v="A-1"/>
    <n v="6.0100000000000001E-2"/>
    <s v="否"/>
    <m/>
    <m/>
    <m/>
    <m/>
    <m/>
    <m/>
    <m/>
    <m/>
    <m/>
    <m/>
    <m/>
    <s v="固定收益类资产"/>
  </r>
  <r>
    <s v="21武清国资CP001"/>
    <s v="天津市武清区国有资产经营投资有限公司2021年度第一期短期融资券"/>
    <s v="非金融企业债务融资工具"/>
    <s v="短期融资券、超短期融资券"/>
    <s v="042100412.IB"/>
    <x v="18"/>
    <n v="1200000"/>
    <n v="120000000"/>
    <x v="21"/>
    <n v="5178082.1900000004"/>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0.36712328767123298"/>
    <s v="A-1"/>
    <n v="0.36030000000000001"/>
    <s v="否"/>
    <m/>
    <m/>
    <m/>
    <m/>
    <m/>
    <m/>
    <m/>
    <m/>
    <m/>
    <m/>
    <m/>
    <s v="固定收益类资产"/>
  </r>
  <r>
    <s v="21津南城投CP002"/>
    <s v="天津津南城市建设投资有限公司2021年度第二期短期融资券"/>
    <s v="非金融企业债务融资工具"/>
    <s v="短期融资券、超短期融资券"/>
    <s v="042100302.IB"/>
    <x v="19"/>
    <n v="1700000"/>
    <n v="170000000"/>
    <x v="22"/>
    <n v="8933150.6799999997"/>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0.232876712328767"/>
    <s v="A-1"/>
    <n v="0.22969999999999999"/>
    <s v="否"/>
    <m/>
    <m/>
    <m/>
    <m/>
    <m/>
    <m/>
    <m/>
    <m/>
    <m/>
    <m/>
    <m/>
    <s v="固定收益类资产"/>
  </r>
  <r>
    <s v="21西宁城投CP001"/>
    <s v="西宁城市投资管理有限公司2021年度第一期短期融资券"/>
    <s v="非金融企业债务融资工具"/>
    <s v="短期融资券、超短期融资券"/>
    <s v="042100306.IB"/>
    <x v="20"/>
    <n v="2400000"/>
    <n v="240000000"/>
    <x v="23"/>
    <n v="10770410.96000000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0.235616438356164"/>
    <s v="A-1"/>
    <n v="0.2369"/>
    <s v="否"/>
    <m/>
    <m/>
    <m/>
    <m/>
    <m/>
    <m/>
    <m/>
    <m/>
    <m/>
    <m/>
    <m/>
    <s v="固定收益类资产"/>
  </r>
  <r>
    <s v="21西宁城投MTN002"/>
    <s v="西宁城市投资管理有限公司2021年度第二期中期票据"/>
    <s v="非金融企业债务融资工具"/>
    <s v="中期票据"/>
    <s v="102101432.IB"/>
    <x v="20"/>
    <n v="1500000"/>
    <n v="150000000"/>
    <x v="24"/>
    <n v="6731506.8499999996"/>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1.2356164383561601"/>
    <s v="AA+"/>
    <n v="1.08"/>
    <s v="否"/>
    <m/>
    <m/>
    <m/>
    <m/>
    <m/>
    <m/>
    <m/>
    <m/>
    <m/>
    <m/>
    <m/>
    <s v="固定收益类资产"/>
  </r>
  <r>
    <s v="21大足石刻MTN001"/>
    <s v="重庆大足石刻国际旅游集团有限公司2021年度第一期中期票据"/>
    <s v="非金融企业债务融资工具"/>
    <s v="中期票据"/>
    <s v="102101433.IB"/>
    <x v="21"/>
    <n v="900000"/>
    <n v="90000000"/>
    <x v="25"/>
    <n v="4038904.1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2356164383561601"/>
    <s v="AAA"/>
    <n v="1.9558"/>
    <s v="否"/>
    <m/>
    <m/>
    <m/>
    <m/>
    <m/>
    <m/>
    <m/>
    <m/>
    <m/>
    <m/>
    <m/>
    <s v="固定收益类资产"/>
  </r>
  <r>
    <s v="21临港投资MTN001"/>
    <s v="泸州临港投资集团有限公司2021年度第一期中期票据"/>
    <s v="非金融企业债务融资工具"/>
    <s v="中期票据"/>
    <s v="102101434.IB"/>
    <x v="22"/>
    <n v="1700000"/>
    <n v="170000000"/>
    <x v="26"/>
    <n v="6287671.2300000004"/>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2438356164383597"/>
    <s v="AAA"/>
    <n v="2.0148999999999999"/>
    <s v="否"/>
    <m/>
    <m/>
    <m/>
    <m/>
    <m/>
    <m/>
    <m/>
    <m/>
    <m/>
    <m/>
    <m/>
    <s v="固定收益类资产"/>
  </r>
  <r>
    <s v="21赣州开投MTN002"/>
    <s v="赣州开发区建设投资(集团)有限公司2021年度第二期中期票据"/>
    <s v="非金融企业债务融资工具"/>
    <s v="中期票据"/>
    <s v="102101064.IB"/>
    <x v="23"/>
    <n v="3950000"/>
    <n v="395000000"/>
    <x v="27"/>
    <n v="20163289.03999999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1589041095890402"/>
    <s v="AA+"/>
    <n v="1.0658000000000001"/>
    <s v="否"/>
    <m/>
    <m/>
    <m/>
    <m/>
    <m/>
    <m/>
    <m/>
    <m/>
    <m/>
    <m/>
    <m/>
    <s v="固定收益类资产"/>
  </r>
  <r>
    <s v="21怀化水业MTN001"/>
    <s v="怀化市水业投资有限公司2021年度第一期中期票据"/>
    <s v="非金融企业债务融资工具"/>
    <s v="中期票据"/>
    <s v="102101588.IB"/>
    <x v="24"/>
    <n v="1500000"/>
    <n v="150000000"/>
    <x v="28"/>
    <n v="6993698.629999999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2876712328767099"/>
    <s v="AA"/>
    <n v="1.9778"/>
    <s v="否"/>
    <m/>
    <m/>
    <m/>
    <m/>
    <m/>
    <m/>
    <m/>
    <m/>
    <m/>
    <m/>
    <m/>
    <s v="固定收益类资产"/>
  </r>
  <r>
    <s v="21津南城投MTN001"/>
    <s v="天津津南城市建设投资有限公司2021年度第一期中期票据"/>
    <s v="非金融企业债务融资工具"/>
    <s v="中期票据"/>
    <s v="102101648.IB"/>
    <x v="19"/>
    <n v="3000000"/>
    <n v="300000000"/>
    <x v="29"/>
    <n v="15287671.2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1.3041095890411001"/>
    <s v="AA+"/>
    <n v="1.1509"/>
    <s v="否"/>
    <m/>
    <m/>
    <m/>
    <m/>
    <m/>
    <m/>
    <m/>
    <m/>
    <m/>
    <m/>
    <m/>
    <s v="固定收益类资产"/>
  </r>
  <r>
    <s v="21德山建投MTN002"/>
    <s v="湖南德山建设投资股份有限公司2021年度第二期中期票据"/>
    <s v="非金融企业债务融资工具"/>
    <s v="中期票据"/>
    <s v="102101804.IB"/>
    <x v="25"/>
    <n v="1400000"/>
    <n v="140000000"/>
    <x v="30"/>
    <n v="4936438.360000000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424657534246598"/>
    <s v="AA+"/>
    <n v="2.0870000000000002"/>
    <s v="否"/>
    <m/>
    <m/>
    <m/>
    <m/>
    <m/>
    <m/>
    <m/>
    <m/>
    <m/>
    <m/>
    <m/>
    <s v="固定收益类资产"/>
  </r>
  <r>
    <s v="21共享工业MTN001"/>
    <s v="重庆共享工业投资有限公司2021年度第一期中期票据"/>
    <s v="非金融企业债务融资工具"/>
    <s v="中期票据"/>
    <s v="102101912.IB"/>
    <x v="26"/>
    <n v="2500000"/>
    <n v="250000000"/>
    <x v="31"/>
    <n v="9972602.7400000002"/>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698630136986298"/>
    <s v="AA+"/>
    <n v="2.0649999999999999"/>
    <s v="否"/>
    <m/>
    <m/>
    <m/>
    <m/>
    <m/>
    <m/>
    <m/>
    <m/>
    <m/>
    <m/>
    <m/>
    <s v="固定收益类资产"/>
  </r>
  <r>
    <s v="21浏阳现代MTN001"/>
    <s v="浏阳现代制造产业建设投资开发有限公司2021年度第一期中期票据"/>
    <s v="非金融企业债务融资工具"/>
    <s v="中期票据"/>
    <s v="102101758.IB"/>
    <x v="27"/>
    <n v="1500000"/>
    <n v="150000000"/>
    <x v="32"/>
    <n v="6203835.620000000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260273972602699"/>
    <s v="AA"/>
    <n v="1.2039"/>
    <s v="否"/>
    <m/>
    <m/>
    <m/>
    <m/>
    <m/>
    <m/>
    <m/>
    <m/>
    <m/>
    <m/>
    <m/>
    <s v="固定收益类资产"/>
  </r>
  <r>
    <s v="21昆明国资MTN001"/>
    <s v="昆明市国有资产管理营运有限责任公司2021年度第一期中期票据"/>
    <s v="非金融企业债务融资工具"/>
    <s v="中期票据"/>
    <s v="102101813.IB"/>
    <x v="28"/>
    <n v="1000000"/>
    <n v="100000000"/>
    <x v="33"/>
    <n v="4184931.5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397260273972602"/>
    <s v="AAA"/>
    <n v="2.0379999999999998"/>
    <s v="否"/>
    <m/>
    <m/>
    <m/>
    <m/>
    <m/>
    <m/>
    <m/>
    <m/>
    <m/>
    <m/>
    <m/>
    <s v="固定收益类资产"/>
  </r>
  <r>
    <s v="21鄂国资MTN001"/>
    <s v="鄂尔多斯市国有资产投资控股集团有限公司2021年度第一期中期票据"/>
    <s v="非金融企业债务融资工具"/>
    <s v="中期票据"/>
    <s v="102101763.IB"/>
    <x v="29"/>
    <n v="2400000"/>
    <n v="240000000"/>
    <x v="34"/>
    <n v="8679452.0500000007"/>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260273972602699"/>
    <s v="AA+"/>
    <n v="2.0526"/>
    <s v="否"/>
    <m/>
    <m/>
    <m/>
    <m/>
    <m/>
    <m/>
    <m/>
    <m/>
    <m/>
    <m/>
    <m/>
    <s v="固定收益类资产"/>
  </r>
  <r>
    <s v="21张家建设MTN001"/>
    <s v="张家口建设发展集团有限公司2021年度第一期中期票据"/>
    <s v="非金融企业债务融资工具"/>
    <s v="中期票据"/>
    <s v="102101843.IB"/>
    <x v="30"/>
    <n v="800000"/>
    <n v="80000000"/>
    <x v="35"/>
    <n v="2885917.81"/>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506849315068501"/>
    <s v="AA"/>
    <n v="2.0825999999999998"/>
    <s v="否"/>
    <m/>
    <m/>
    <m/>
    <m/>
    <m/>
    <m/>
    <m/>
    <m/>
    <m/>
    <m/>
    <m/>
    <s v="固定收益类资产"/>
  </r>
  <r>
    <s v="21长寿生态MTN001"/>
    <s v="重庆市长寿生态旅业开发集团有限公司2021年度第一期中期票据"/>
    <s v="非金融企业债务融资工具"/>
    <s v="中期票据"/>
    <s v="102101272.IB"/>
    <x v="31"/>
    <n v="1600000"/>
    <n v="160000000"/>
    <x v="36"/>
    <n v="8376986.2999999998"/>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17808219178082"/>
    <s v="AAA"/>
    <n v="1.8801000000000001"/>
    <s v="否"/>
    <m/>
    <m/>
    <m/>
    <m/>
    <m/>
    <m/>
    <m/>
    <m/>
    <m/>
    <m/>
    <m/>
    <s v="固定收益类资产"/>
  </r>
  <r>
    <s v="21大足永晟MTN001"/>
    <s v="重庆大足永晟实业发展有限公司2021年度第一期中期票据"/>
    <s v="非金融企业债务融资工具"/>
    <s v="中期票据"/>
    <s v="102101715.IB"/>
    <x v="32"/>
    <n v="2100000"/>
    <n v="210000000"/>
    <x v="37"/>
    <n v="8739452.0500000007"/>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123287671232902"/>
    <s v="AAA"/>
    <n v="2.0232000000000001"/>
    <s v="否"/>
    <m/>
    <m/>
    <m/>
    <m/>
    <m/>
    <m/>
    <m/>
    <m/>
    <m/>
    <m/>
    <m/>
    <s v="固定收益类资产"/>
  </r>
  <r>
    <s v="21贡区建设MTN001"/>
    <s v="赣州市章贡区建设投资集团有限公司2021年度第一期中期票据"/>
    <s v="非金融企业债务融资工具"/>
    <s v="中期票据"/>
    <s v="102101281.IB"/>
    <x v="33"/>
    <n v="1500000"/>
    <n v="150000000"/>
    <x v="38"/>
    <n v="6864657.5300000003"/>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1945205479452099"/>
    <s v="AA"/>
    <n v="1.0837000000000001"/>
    <s v="否"/>
    <m/>
    <m/>
    <m/>
    <m/>
    <m/>
    <m/>
    <m/>
    <m/>
    <m/>
    <m/>
    <m/>
    <s v="固定收益类资产"/>
  </r>
  <r>
    <s v="21大足工业MTN002"/>
    <s v="重庆大足工业园区建设发展有限公司2021年度第二期中期票据"/>
    <s v="非金融企业债务融资工具"/>
    <s v="中期票据"/>
    <s v="102101744.IB"/>
    <x v="34"/>
    <n v="1200000"/>
    <n v="120000000"/>
    <x v="39"/>
    <n v="4753972.5999999996"/>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4.3232876712328796"/>
    <s v="AAA"/>
    <n v="2.0436999999999999"/>
    <s v="否"/>
    <m/>
    <m/>
    <m/>
    <m/>
    <m/>
    <m/>
    <m/>
    <m/>
    <m/>
    <m/>
    <m/>
    <s v="固定收益类资产"/>
  </r>
  <r>
    <s v="21晋路桥MTN001"/>
    <s v="山西路桥建设集团有限公司2021年度第一期中期票据"/>
    <s v="非金融企业债务融资工具"/>
    <s v="中期票据"/>
    <s v="102101770.IB"/>
    <x v="35"/>
    <n v="3000000"/>
    <n v="300000000"/>
    <x v="40"/>
    <n v="10804109.5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287671232876699"/>
    <s v="AA+"/>
    <n v="1.226"/>
    <s v="否"/>
    <m/>
    <m/>
    <m/>
    <m/>
    <m/>
    <m/>
    <m/>
    <m/>
    <m/>
    <m/>
    <m/>
    <s v="固定收益类资产"/>
  </r>
  <r>
    <s v="21镇江交通MTN001"/>
    <s v="镇江交通产业集团有限公司2021年度第一期中期票据"/>
    <s v="非金融企业债务融资工具"/>
    <s v="中期票据"/>
    <s v="102101901.IB"/>
    <x v="36"/>
    <n v="3000000"/>
    <n v="300000000"/>
    <x v="41"/>
    <n v="11967123.289999999"/>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n v="2.3698630136986298"/>
    <s v="AA+"/>
    <n v="1.2629999999999999"/>
    <s v="否"/>
    <m/>
    <m/>
    <m/>
    <m/>
    <m/>
    <m/>
    <m/>
    <m/>
    <m/>
    <m/>
    <m/>
    <s v="固定收益类资产"/>
  </r>
  <r>
    <s v="中国工商银行北京市分行活期存款"/>
    <s v="中国工商银行北京市分行活期存款"/>
    <s v="现金及流动性管理工具"/>
    <s v="活期存款"/>
    <m/>
    <x v="37"/>
    <m/>
    <n v="52728.6"/>
    <x v="42"/>
    <n v="560.79999999999995"/>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n v="2.0004962920148099E+17"/>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296446.65000000002"/>
    <x v="43"/>
    <n v="565.54"/>
    <m/>
    <s v="万能"/>
    <s v="华鑫9号"/>
    <s v="华鑫证券鑫源9号单一资产管理计划"/>
    <s v="B0007286"/>
    <s v="组合类保险资管产品"/>
    <s v="固定收益类保险资管产品"/>
    <n v="1"/>
    <s v="华鑫证券有限责任公司"/>
    <n v="6910659903.0100002"/>
    <n v="7339320550.9399996"/>
    <m/>
    <m/>
    <m/>
    <m/>
    <m/>
    <m/>
    <m/>
    <m/>
    <m/>
    <m/>
    <m/>
    <m/>
    <m/>
    <m/>
    <m/>
    <m/>
    <m/>
    <m/>
    <m/>
    <m/>
    <m/>
    <m/>
    <m/>
    <m/>
    <m/>
    <m/>
    <m/>
    <m/>
    <m/>
    <m/>
    <m/>
    <m/>
    <m/>
    <m/>
    <m/>
    <m/>
    <m/>
    <m/>
    <m/>
    <m/>
    <m/>
    <m/>
    <m/>
    <m/>
    <s v="固定收益类资产"/>
  </r>
  <r>
    <s v="21仪征债"/>
    <s v="2021年仪征市建设发展有限公司城市停车场建设专项债券"/>
    <s v="企业债、公司债"/>
    <s v="企业债"/>
    <s v="152797.SH"/>
    <x v="39"/>
    <n v="100000"/>
    <n v="10000000"/>
    <x v="44"/>
    <n v="23893.15"/>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5.9369863013698598"/>
    <s v="AAA"/>
    <n v="3.4946999999999999"/>
    <s v="否"/>
    <m/>
    <m/>
    <m/>
    <m/>
    <m/>
    <m/>
    <m/>
    <m/>
    <m/>
    <m/>
    <m/>
    <s v="固定收益类资产"/>
  </r>
  <r>
    <s v="21镇投G2"/>
    <s v="镇江国有投资控股集团有限公司2021年公开发行公司债券(第二期)"/>
    <s v="企业债、公司债"/>
    <s v="企业债"/>
    <s v="175911.SH"/>
    <x v="40"/>
    <n v="1500000"/>
    <n v="150000000"/>
    <x v="45"/>
    <n v="207123.29"/>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3.9616438356164401"/>
    <s v="AA+"/>
    <n v="0.92310000000000003"/>
    <s v="否"/>
    <m/>
    <m/>
    <m/>
    <m/>
    <m/>
    <m/>
    <m/>
    <m/>
    <m/>
    <m/>
    <m/>
    <s v="固定收益类资产"/>
  </r>
  <r>
    <s v="21中关科技MTN001"/>
    <s v="江苏中关村科技产业园控股集团有限公司2021年度第一期中期票据"/>
    <s v="非金融企业债务融资工具"/>
    <s v="中期票据"/>
    <s v="102100584.IB"/>
    <x v="41"/>
    <n v="600000"/>
    <n v="60000000"/>
    <x v="46"/>
    <n v="49315.07"/>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1.9671232876712299"/>
    <s v="AA+"/>
    <n v="1.8595999999999999"/>
    <s v="否"/>
    <m/>
    <m/>
    <m/>
    <m/>
    <m/>
    <m/>
    <m/>
    <m/>
    <m/>
    <m/>
    <m/>
    <s v="固定收益类资产"/>
  </r>
  <r>
    <s v="21环太湖MTN002"/>
    <s v="浙江湖州环太湖集团有限公司2021年度第二期中期票据"/>
    <s v="非金融企业债务融资工具"/>
    <s v="中期票据"/>
    <s v="102100949.IB"/>
    <x v="42"/>
    <n v="1500000"/>
    <n v="150000000"/>
    <x v="47"/>
    <n v="7732150.6799999997"/>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4.0164383561643797"/>
    <s v="AA+"/>
    <n v="1.7917000000000001"/>
    <s v="否"/>
    <m/>
    <m/>
    <m/>
    <m/>
    <m/>
    <m/>
    <m/>
    <m/>
    <m/>
    <m/>
    <m/>
    <s v="固定收益类资产"/>
  </r>
  <r>
    <s v="21泰兴城投MTN001"/>
    <s v="泰兴市城市投资发展集团有限公司2021年度第一期中期票据"/>
    <s v="非金融企业债务融资工具"/>
    <s v="中期票据"/>
    <s v="102100983.IB"/>
    <x v="43"/>
    <n v="2600000"/>
    <n v="260000000"/>
    <x v="48"/>
    <n v="12073972.6"/>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2.0547945205479499"/>
    <s v="AA+"/>
    <n v="1.8504"/>
    <s v="否"/>
    <m/>
    <m/>
    <m/>
    <m/>
    <m/>
    <m/>
    <m/>
    <m/>
    <m/>
    <m/>
    <m/>
    <s v="固定收益类资产"/>
  </r>
  <r>
    <s v="21江津城建MTN001"/>
    <s v="重庆市江津区滨江新城开发建设集团有限公司2021年度第一期中期票据"/>
    <s v="非金融企业债务融资工具"/>
    <s v="中期票据"/>
    <s v="102101059.IB"/>
    <x v="44"/>
    <n v="1200000"/>
    <n v="120000000"/>
    <x v="49"/>
    <n v="6796273.9699999997"/>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2.0986301369863001"/>
    <s v="AA"/>
    <n v="1.8198000000000001"/>
    <s v="否"/>
    <m/>
    <m/>
    <m/>
    <m/>
    <m/>
    <m/>
    <m/>
    <m/>
    <m/>
    <m/>
    <m/>
    <s v="固定收益类资产"/>
  </r>
  <r>
    <s v="21淮南建发MTN001"/>
    <s v="淮南建设发展控股(集团)有限公司2021年度第一期中期票据"/>
    <s v="非金融企业债务融资工具"/>
    <s v="中期票据"/>
    <s v="102101096.IB"/>
    <x v="45"/>
    <n v="1500000"/>
    <n v="150000000"/>
    <x v="50"/>
    <n v="7686164.3799999999"/>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4.1150684931506802"/>
    <s v="AA"/>
    <n v="1.8877999999999999"/>
    <s v="否"/>
    <m/>
    <m/>
    <m/>
    <m/>
    <m/>
    <m/>
    <m/>
    <m/>
    <m/>
    <m/>
    <m/>
    <s v="固定收益类资产"/>
  </r>
  <r>
    <s v="21郫国投MTN002"/>
    <s v="成都市郫都区国有资产投资经营公司2021年度第二期中期票据"/>
    <s v="非金融企业债务融资工具"/>
    <s v="中期票据"/>
    <s v="102101122.IB"/>
    <x v="46"/>
    <n v="1800000"/>
    <n v="180000000"/>
    <x v="51"/>
    <n v="8383956.1600000001"/>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2.1178082191780798"/>
    <s v="AA"/>
    <n v="1.0245"/>
    <s v="否"/>
    <m/>
    <m/>
    <m/>
    <m/>
    <m/>
    <m/>
    <m/>
    <m/>
    <m/>
    <m/>
    <m/>
    <s v="固定收益类资产"/>
  </r>
  <r>
    <s v="21宿州城投MTN001"/>
    <s v="宿州市城市建设投资集团(控股)有限公司2021年度第一期中期票据"/>
    <s v="非金融企业债务融资工具"/>
    <s v="中期票据"/>
    <s v="102101145.IB"/>
    <x v="47"/>
    <n v="1000000"/>
    <n v="100000000"/>
    <x v="52"/>
    <n v="4315068.49"/>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4.1205479452054803"/>
    <s v="AA+"/>
    <n v="3.5287999999999999"/>
    <s v="否"/>
    <m/>
    <m/>
    <m/>
    <m/>
    <m/>
    <m/>
    <m/>
    <m/>
    <m/>
    <m/>
    <m/>
    <s v="固定收益类资产"/>
  </r>
  <r>
    <s v="21宿迁经开MTN002"/>
    <s v="宿迁经济开发集团有限公司2021年度第二期中期票据"/>
    <s v="非金融企业债务融资工具"/>
    <s v="中期票据"/>
    <s v="102101199.IB"/>
    <x v="48"/>
    <n v="1500000"/>
    <n v="150000000"/>
    <x v="53"/>
    <n v="8227397.2599999998"/>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2.13972602739726"/>
    <s v="AA"/>
    <n v="1.0376000000000001"/>
    <s v="否"/>
    <m/>
    <m/>
    <m/>
    <m/>
    <m/>
    <m/>
    <m/>
    <m/>
    <m/>
    <m/>
    <m/>
    <s v="固定收益类资产"/>
  </r>
  <r>
    <s v="21丰城城投MTN001"/>
    <s v="丰城市城市建设投资有限公司2021年度第一期中期票据"/>
    <s v="非金融企业债务融资工具"/>
    <s v="中期票据"/>
    <s v="102101209.IB"/>
    <x v="49"/>
    <n v="3300000"/>
    <n v="330000000"/>
    <x v="54"/>
    <n v="17452931.510000002"/>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2.1506849315068499"/>
    <s v="AA+"/>
    <n v="1.8736999999999999"/>
    <s v="否"/>
    <m/>
    <m/>
    <m/>
    <m/>
    <m/>
    <m/>
    <m/>
    <m/>
    <m/>
    <m/>
    <m/>
    <s v="固定收益类资产"/>
  </r>
  <r>
    <s v="21南州旅游MTN001"/>
    <s v="重庆南州旅游开发建设投资(集团)有限公司2021年度第一期中期票据"/>
    <s v="非金融企业债务融资工具"/>
    <s v="中期票据"/>
    <s v="102101210.IB"/>
    <x v="50"/>
    <n v="1500000"/>
    <n v="150000000"/>
    <x v="55"/>
    <n v="8120547.9500000002"/>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4.1506849315068504"/>
    <s v="AAA"/>
    <n v="1.8625"/>
    <s v="否"/>
    <m/>
    <m/>
    <m/>
    <m/>
    <m/>
    <m/>
    <m/>
    <m/>
    <m/>
    <m/>
    <m/>
    <s v="固定收益类资产"/>
  </r>
  <r>
    <s v="21镇国投CP001"/>
    <s v="镇江国有投资控股集团有限公司2021年度第一期短期融资券"/>
    <s v="非金融企业债务融资工具"/>
    <s v="短期融资券、超短期融资券"/>
    <s v="042100267.IB"/>
    <x v="40"/>
    <n v="1600000"/>
    <n v="160000000"/>
    <x v="56"/>
    <n v="6663013.7000000002"/>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n v="0.150684931506849"/>
    <s v="AA+"/>
    <n v="0.15"/>
    <s v="否"/>
    <m/>
    <m/>
    <m/>
    <m/>
    <m/>
    <m/>
    <m/>
    <m/>
    <m/>
    <m/>
    <m/>
    <s v="固定收益类资产"/>
  </r>
  <r>
    <s v="中国工商银行北京市分行活期存款"/>
    <s v="中国工商银行北京市分行活期存款"/>
    <s v="现金及流动性管理工具"/>
    <s v="活期存款"/>
    <m/>
    <x v="37"/>
    <m/>
    <n v="322381.15000000002"/>
    <x v="57"/>
    <n v="180.2"/>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n v="2.0004962920148099E+17"/>
    <s v="国有大型商业银行"/>
    <n v="0.1825"/>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91.88"/>
    <x v="58"/>
    <n v="0"/>
    <m/>
    <s v="传统"/>
    <s v="申港3号"/>
    <s v="申港证券睿丰3号单一资产管理计划"/>
    <s v="B0007111"/>
    <s v="组合类保险资管产品"/>
    <s v="固定收益类保险资管产品"/>
    <n v="1"/>
    <s v="申港证券股份有限公司"/>
    <n v="1962283977.3800001"/>
    <n v="2096133228.3099999"/>
    <m/>
    <m/>
    <m/>
    <m/>
    <m/>
    <m/>
    <m/>
    <m/>
    <m/>
    <m/>
    <m/>
    <m/>
    <m/>
    <m/>
    <m/>
    <m/>
    <m/>
    <m/>
    <m/>
    <m/>
    <m/>
    <m/>
    <m/>
    <m/>
    <m/>
    <m/>
    <m/>
    <m/>
    <m/>
    <m/>
    <m/>
    <m/>
    <m/>
    <m/>
    <m/>
    <m/>
    <m/>
    <m/>
    <m/>
    <m/>
    <m/>
    <m/>
    <m/>
    <m/>
    <s v="固定收益类资产"/>
  </r>
  <r>
    <s v="16国债19"/>
    <s v="2016年记账式附息(十九期)国债"/>
    <s v="政府债券"/>
    <s v="国债"/>
    <s v="019547.SH"/>
    <x v="0"/>
    <n v="43000000"/>
    <n v="4078856000"/>
    <x v="59"/>
    <n v="25425369.80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0"/>
    <s v="国债无信用评级"/>
    <n v="16.484100000000002"/>
    <s v="否"/>
    <m/>
    <m/>
    <m/>
    <m/>
    <m/>
    <m/>
    <m/>
    <m/>
    <m/>
    <m/>
    <m/>
    <s v="固定收益类资产"/>
  </r>
  <r>
    <s v="PR晋国电"/>
    <s v="2012年山西国际电力集团有限公司公司债券"/>
    <s v="企业债、公司债"/>
    <s v="企业债"/>
    <s v="122631.SH"/>
    <x v="51"/>
    <n v="200000"/>
    <n v="5778000"/>
    <x v="60"/>
    <n v="328635.6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10"/>
    <s v="AA+"/>
    <n v="5.1999999999999998E-2"/>
    <s v="否"/>
    <m/>
    <m/>
    <m/>
    <m/>
    <m/>
    <m/>
    <m/>
    <m/>
    <m/>
    <m/>
    <m/>
    <s v="固定收益类资产"/>
  </r>
  <r>
    <s v="20资中债"/>
    <s v="2020年资中县兴资投资开发集团有限责任公司公司债券"/>
    <s v="企业债、公司债"/>
    <s v="企业债"/>
    <s v="152581.SH"/>
    <x v="52"/>
    <n v="1200000"/>
    <n v="120000000"/>
    <x v="61"/>
    <n v="5018301.3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2.7850000000000001"/>
    <s v="否"/>
    <m/>
    <m/>
    <m/>
    <m/>
    <m/>
    <m/>
    <m/>
    <m/>
    <m/>
    <m/>
    <m/>
    <s v="固定收益类资产"/>
  </r>
  <r>
    <s v="20聊开债"/>
    <s v="2020年聊城市兴业经济开发有限公司公司债券"/>
    <s v="企业债、公司债"/>
    <s v="企业债"/>
    <s v="152606.SH"/>
    <x v="53"/>
    <n v="1100000"/>
    <n v="104804700"/>
    <x v="62"/>
    <n v="4578410.9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2.7021999999999999"/>
    <s v="否"/>
    <m/>
    <m/>
    <m/>
    <m/>
    <m/>
    <m/>
    <m/>
    <m/>
    <m/>
    <m/>
    <m/>
    <s v="固定收益类资产"/>
  </r>
  <r>
    <s v="20蓉园01"/>
    <s v="2020年第一期成都花园水城城乡建设投资有限责任公司公司债券"/>
    <s v="企业债、公司债"/>
    <s v="企业债"/>
    <s v="2080337.IB"/>
    <x v="54"/>
    <n v="1100000"/>
    <n v="110000000"/>
    <x v="63"/>
    <n v="3627287.6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2.8835000000000002"/>
    <s v="否"/>
    <m/>
    <m/>
    <m/>
    <m/>
    <m/>
    <m/>
    <m/>
    <m/>
    <m/>
    <m/>
    <m/>
    <s v="固定收益类资产"/>
  </r>
  <r>
    <s v="20双福债"/>
    <s v="2020年重庆市双福建设开发有限公司公司债券"/>
    <s v="企业债、公司债"/>
    <s v="企业债"/>
    <s v="152646.SH"/>
    <x v="55"/>
    <n v="2000000"/>
    <n v="200000000"/>
    <x v="64"/>
    <n v="5361698.639999999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0426000000000002"/>
    <s v="否"/>
    <m/>
    <m/>
    <m/>
    <m/>
    <m/>
    <m/>
    <m/>
    <m/>
    <m/>
    <m/>
    <m/>
    <s v="固定收益类资产"/>
  </r>
  <r>
    <s v="20宜管廊"/>
    <s v="2020年宜春交通投资集团有限公司城市地下综合管廊建设专项债券"/>
    <s v="企业债、公司债"/>
    <s v="企业债"/>
    <s v="152678.SH"/>
    <x v="56"/>
    <n v="2100000"/>
    <n v="210000000"/>
    <x v="65"/>
    <n v="4478465.7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1713"/>
    <s v="否"/>
    <m/>
    <m/>
    <m/>
    <m/>
    <m/>
    <m/>
    <m/>
    <m/>
    <m/>
    <m/>
    <m/>
    <s v="固定收益类资产"/>
  </r>
  <r>
    <s v="G20国通"/>
    <s v="2020年湖北省宜都市国通投资开发有限责任公司绿色债券"/>
    <s v="企业债、公司债"/>
    <s v="企业债"/>
    <s v="152679.SH"/>
    <x v="57"/>
    <n v="4500000"/>
    <n v="450000000"/>
    <x v="66"/>
    <n v="9543575.33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2.6818"/>
    <s v="是"/>
    <m/>
    <m/>
    <m/>
    <m/>
    <m/>
    <m/>
    <m/>
    <m/>
    <m/>
    <m/>
    <m/>
    <s v="固定收益类资产"/>
  </r>
  <r>
    <s v="20赤壁债"/>
    <s v="2020年湖北省赤壁市蓝天城市建设投资开发有限责任公司公司债券"/>
    <s v="企业债、公司债"/>
    <s v="企业债"/>
    <s v="2080393.IB"/>
    <x v="58"/>
    <n v="3400000"/>
    <n v="340000000"/>
    <x v="67"/>
    <n v="78880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0909"/>
    <s v="否"/>
    <m/>
    <m/>
    <m/>
    <m/>
    <m/>
    <m/>
    <m/>
    <m/>
    <m/>
    <m/>
    <m/>
    <s v="固定收益类资产"/>
  </r>
  <r>
    <s v="20文登债"/>
    <s v="2020年威海市文登区城市资产经营有限公司公司债券"/>
    <s v="企业债、公司债"/>
    <s v="企业债"/>
    <s v="2080396.IB"/>
    <x v="59"/>
    <n v="1800000"/>
    <n v="180000000"/>
    <x v="68"/>
    <n v="4311123.2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0392999999999999"/>
    <s v="否"/>
    <m/>
    <m/>
    <m/>
    <m/>
    <m/>
    <m/>
    <m/>
    <m/>
    <m/>
    <m/>
    <m/>
    <s v="固定收益类资产"/>
  </r>
  <r>
    <s v="20常经02"/>
    <s v="2020年常德市经济建设投资集团有限公司公司债券"/>
    <s v="企业债、公司债"/>
    <s v="企业债"/>
    <s v="152683.SH"/>
    <x v="60"/>
    <n v="1100000"/>
    <n v="110000000"/>
    <x v="69"/>
    <n v="2040063.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1829999999999998"/>
    <s v="否"/>
    <m/>
    <m/>
    <m/>
    <m/>
    <m/>
    <m/>
    <m/>
    <m/>
    <m/>
    <m/>
    <m/>
    <s v="固定收益类资产"/>
  </r>
  <r>
    <s v="20蒙开02"/>
    <s v="2020年第二期蒙自新型城镇化开发投资有限责任公司公司债券"/>
    <s v="企业债、公司债"/>
    <s v="企业债"/>
    <s v="152684.SH"/>
    <x v="61"/>
    <n v="600000"/>
    <n v="60000000"/>
    <x v="70"/>
    <n v="1506575.3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2.984"/>
    <s v="否"/>
    <m/>
    <m/>
    <m/>
    <m/>
    <m/>
    <m/>
    <m/>
    <m/>
    <m/>
    <m/>
    <m/>
    <s v="固定收益类资产"/>
  </r>
  <r>
    <s v="21攀国投"/>
    <s v="2021年攀枝花市国有投资(集团)有限责任公司公司债券"/>
    <s v="企业债、公司债"/>
    <s v="企业债"/>
    <s v="2180002.IB"/>
    <x v="62"/>
    <n v="3000000"/>
    <n v="300000000"/>
    <x v="71"/>
    <n v="4638904.110000000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2.7547000000000001"/>
    <s v="否"/>
    <m/>
    <m/>
    <m/>
    <m/>
    <m/>
    <m/>
    <m/>
    <m/>
    <m/>
    <m/>
    <m/>
    <s v="固定收益类资产"/>
  </r>
  <r>
    <s v="20绵科债"/>
    <s v="2020年绵阳科技城发展投资(集团)有限公司公司债券"/>
    <s v="企业债、公司债"/>
    <s v="企业债"/>
    <s v="152706.SH"/>
    <x v="63"/>
    <n v="4800000"/>
    <n v="480000000"/>
    <x v="72"/>
    <n v="11026849.3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2.3620999999999999"/>
    <s v="否"/>
    <m/>
    <m/>
    <m/>
    <m/>
    <m/>
    <m/>
    <m/>
    <m/>
    <m/>
    <m/>
    <m/>
    <s v="固定收益类资产"/>
  </r>
  <r>
    <s v="21德兴债"/>
    <s v="2021年德兴市投资控股集团有限公司公司债券"/>
    <s v="企业债、公司债"/>
    <s v="企业债"/>
    <s v="2180006.IB"/>
    <x v="64"/>
    <n v="1300000"/>
    <n v="130000000"/>
    <x v="73"/>
    <n v="2047945.2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2164000000000001"/>
    <s v="否"/>
    <m/>
    <m/>
    <m/>
    <m/>
    <m/>
    <m/>
    <m/>
    <m/>
    <m/>
    <m/>
    <m/>
    <s v="固定收益类资产"/>
  </r>
  <r>
    <s v="21远安01"/>
    <s v="2021年第一期远安县栖凤城市建设投资开发有限公司公司债券"/>
    <s v="企业债、公司债"/>
    <s v="企业债"/>
    <s v="152724.SH"/>
    <x v="65"/>
    <n v="900000"/>
    <n v="90000000"/>
    <x v="74"/>
    <n v="1329041.10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1943000000000001"/>
    <s v="否"/>
    <m/>
    <m/>
    <m/>
    <m/>
    <m/>
    <m/>
    <m/>
    <m/>
    <m/>
    <m/>
    <m/>
    <s v="固定收益类资产"/>
  </r>
  <r>
    <s v="21永城01"/>
    <s v="2021年永州市零陵城建投资有限公司城市停车场建设专项债券(第一期)(品种一)"/>
    <s v="企业债、公司债"/>
    <s v="企业债"/>
    <s v="152732.SH"/>
    <x v="66"/>
    <n v="2400000"/>
    <n v="240000000"/>
    <x v="75"/>
    <n v="3632876.7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2033"/>
    <s v="否"/>
    <m/>
    <m/>
    <m/>
    <m/>
    <m/>
    <m/>
    <m/>
    <m/>
    <m/>
    <m/>
    <m/>
    <s v="固定收益类资产"/>
  </r>
  <r>
    <s v="21东海投"/>
    <s v="2021年东海县城市建设投资发展集团有限公司公司债券(第一期)"/>
    <s v="企业债、公司债"/>
    <s v="企业债"/>
    <s v="152734.SH"/>
    <x v="67"/>
    <n v="2400000"/>
    <n v="240000000"/>
    <x v="76"/>
    <n v="3026169.8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039999999999998"/>
    <s v="否"/>
    <m/>
    <m/>
    <m/>
    <m/>
    <m/>
    <m/>
    <m/>
    <m/>
    <m/>
    <m/>
    <m/>
    <s v="固定收益类资产"/>
  </r>
  <r>
    <s v="21渝铝01"/>
    <s v="2021年重庆铝产业开发投资集团有限公司公司债券(第一期)"/>
    <s v="企业债、公司债"/>
    <s v="企业债"/>
    <s v="152743.SH"/>
    <x v="68"/>
    <n v="2400000"/>
    <n v="240000000"/>
    <x v="77"/>
    <n v="3491506.8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2195"/>
    <s v="否"/>
    <m/>
    <m/>
    <m/>
    <m/>
    <m/>
    <m/>
    <m/>
    <m/>
    <m/>
    <m/>
    <m/>
    <s v="固定收益类资产"/>
  </r>
  <r>
    <s v="21桂城01"/>
    <s v="2021年第一期桂阳县城市建设投资有限公司公司债券"/>
    <s v="企业债、公司债"/>
    <s v="企业债"/>
    <s v="152758.SH"/>
    <x v="69"/>
    <n v="1000000"/>
    <n v="100000000"/>
    <x v="78"/>
    <n v="1380821.9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2.7854000000000001"/>
    <s v="否"/>
    <m/>
    <m/>
    <m/>
    <m/>
    <m/>
    <m/>
    <m/>
    <m/>
    <m/>
    <m/>
    <m/>
    <s v="固定收益类资产"/>
  </r>
  <r>
    <s v="21安邦债"/>
    <s v="2021年诸城安邦建设有限公司公司债券"/>
    <s v="企业债、公司债"/>
    <s v="企业债"/>
    <s v="2180028.IB"/>
    <x v="70"/>
    <n v="2700000"/>
    <n v="270000000"/>
    <x v="79"/>
    <n v="3223356.1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157000000000001"/>
    <s v="否"/>
    <m/>
    <m/>
    <m/>
    <m/>
    <m/>
    <m/>
    <m/>
    <m/>
    <m/>
    <m/>
    <m/>
    <s v="固定收益类资产"/>
  </r>
  <r>
    <s v="21航高01"/>
    <s v="2021年第一期西安航天高技术产业发展集团有限公司公司债券"/>
    <s v="企业债、公司债"/>
    <s v="企业债"/>
    <s v="152771.SH"/>
    <x v="71"/>
    <n v="2100000"/>
    <n v="210000000"/>
    <x v="80"/>
    <n v="1941780.8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2726999999999999"/>
    <s v="否"/>
    <m/>
    <m/>
    <m/>
    <m/>
    <m/>
    <m/>
    <m/>
    <m/>
    <m/>
    <m/>
    <m/>
    <s v="固定收益类资产"/>
  </r>
  <r>
    <s v="21天门债"/>
    <s v="2021年天门市城市建设投资有限公司公司债券"/>
    <s v="企业债、公司债"/>
    <s v="企业债"/>
    <s v="2180084.IB"/>
    <x v="72"/>
    <n v="3000000"/>
    <n v="300000000"/>
    <x v="81"/>
    <n v="1626986.3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291"/>
    <s v="否"/>
    <m/>
    <m/>
    <m/>
    <m/>
    <m/>
    <m/>
    <m/>
    <m/>
    <m/>
    <m/>
    <m/>
    <s v="固定收益类资产"/>
  </r>
  <r>
    <s v="21罗美债"/>
    <s v="2021年临沂罗美城市建设有限公司公司债券"/>
    <s v="企业债、公司债"/>
    <s v="企业债"/>
    <s v="152788.SH"/>
    <x v="73"/>
    <n v="1000000"/>
    <n v="100000000"/>
    <x v="82"/>
    <n v="525095.8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375"/>
    <s v="否"/>
    <m/>
    <m/>
    <m/>
    <m/>
    <m/>
    <m/>
    <m/>
    <m/>
    <m/>
    <m/>
    <m/>
    <s v="固定收益类资产"/>
  </r>
  <r>
    <s v="21仪征债"/>
    <s v="2021年仪征市建设发展有限公司城市停车场建设专项债券"/>
    <s v="企业债、公司债"/>
    <s v="企业债"/>
    <s v="152797.SH"/>
    <x v="39"/>
    <n v="2300000"/>
    <n v="230000000"/>
    <x v="83"/>
    <n v="549542.4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946999999999999"/>
    <s v="否"/>
    <m/>
    <m/>
    <m/>
    <m/>
    <m/>
    <m/>
    <m/>
    <m/>
    <m/>
    <m/>
    <m/>
    <s v="固定收益类资产"/>
  </r>
  <r>
    <s v="21广饶债"/>
    <s v="2021年广饶县经济发展投资集团有限公司公司债券"/>
    <s v="企业债、公司债"/>
    <s v="企业债"/>
    <s v="152798.SH"/>
    <x v="74"/>
    <n v="1900000"/>
    <n v="190000000"/>
    <x v="84"/>
    <n v="936986.2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497"/>
    <s v="否"/>
    <m/>
    <m/>
    <m/>
    <m/>
    <m/>
    <m/>
    <m/>
    <m/>
    <m/>
    <m/>
    <m/>
    <s v="固定收益类资产"/>
  </r>
  <r>
    <s v="21西高债"/>
    <s v="2021年西安高新控股有限公司公司债券"/>
    <s v="企业债、公司债"/>
    <s v="企业债"/>
    <s v="152803.SH"/>
    <x v="75"/>
    <n v="3900000"/>
    <n v="390000000"/>
    <x v="85"/>
    <n v="1856079.4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076"/>
    <s v="否"/>
    <m/>
    <m/>
    <m/>
    <m/>
    <m/>
    <m/>
    <m/>
    <m/>
    <m/>
    <m/>
    <m/>
    <s v="固定收益类资产"/>
  </r>
  <r>
    <s v="21彭水债"/>
    <s v="2021年彭水县城市建设投资有限责任公司城市地下综合管廊建设专项债券"/>
    <s v="企业债、公司债"/>
    <s v="企业债"/>
    <s v="152808.SH"/>
    <x v="76"/>
    <n v="1800000"/>
    <n v="180000000"/>
    <x v="86"/>
    <n v="652438.3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919999999999999"/>
    <s v="否"/>
    <m/>
    <m/>
    <m/>
    <m/>
    <m/>
    <m/>
    <m/>
    <m/>
    <m/>
    <m/>
    <m/>
    <s v="固定收益类资产"/>
  </r>
  <r>
    <s v="21双溪债"/>
    <s v="2021年江苏双溪实业有限公司公司债券"/>
    <s v="企业债、公司债"/>
    <s v="企业债"/>
    <s v="2180123.IB"/>
    <x v="77"/>
    <n v="800000"/>
    <n v="80000000"/>
    <x v="87"/>
    <n v="108493.1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994000000000001"/>
    <s v="否"/>
    <m/>
    <m/>
    <m/>
    <m/>
    <m/>
    <m/>
    <m/>
    <m/>
    <m/>
    <m/>
    <m/>
    <s v="固定收益类资产"/>
  </r>
  <r>
    <s v="21扬中债"/>
    <s v="2021年扬中市交通投资发展有限公司公司债券"/>
    <s v="企业债、公司债"/>
    <s v="企业债"/>
    <s v="152843.SH"/>
    <x v="78"/>
    <n v="1300000"/>
    <n v="130000000"/>
    <x v="88"/>
    <n v="35901.37000000000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5476999999999999"/>
    <s v="否"/>
    <m/>
    <m/>
    <m/>
    <m/>
    <m/>
    <m/>
    <m/>
    <m/>
    <m/>
    <m/>
    <m/>
    <s v="固定收益类资产"/>
  </r>
  <r>
    <s v="21金湖02"/>
    <s v="2021年金湖县国有资产经营投资有限责任公司公司债券(品种一)"/>
    <s v="企业债、公司债"/>
    <s v="企业债"/>
    <s v="152844.SH"/>
    <x v="79"/>
    <n v="1500000"/>
    <n v="150000000"/>
    <x v="89"/>
    <n v="21904.1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5257999999999998"/>
    <s v="否"/>
    <m/>
    <m/>
    <m/>
    <m/>
    <m/>
    <m/>
    <m/>
    <m/>
    <m/>
    <m/>
    <m/>
    <s v="固定收益类资产"/>
  </r>
  <r>
    <s v="21龙马01"/>
    <s v="2021年第一期泰州市龙马建设发展有限公司公司债券"/>
    <s v="企业债、公司债"/>
    <s v="企业债"/>
    <s v="152850.SH"/>
    <x v="80"/>
    <n v="2000000"/>
    <n v="200000000"/>
    <x v="90"/>
    <n v="100000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5406"/>
    <s v="否"/>
    <m/>
    <m/>
    <m/>
    <m/>
    <m/>
    <m/>
    <m/>
    <m/>
    <m/>
    <m/>
    <m/>
    <s v="固定收益类资产"/>
  </r>
  <r>
    <s v="21绵兴债"/>
    <s v="2021年绵阳新兴投资控股有限公司公司债券"/>
    <s v="企业债、公司债"/>
    <s v="企业债"/>
    <s v="152854.SH"/>
    <x v="81"/>
    <n v="1400000"/>
    <n v="140000000"/>
    <x v="91"/>
    <n v="49863.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161000000000001"/>
    <s v="否"/>
    <m/>
    <m/>
    <m/>
    <m/>
    <m/>
    <m/>
    <m/>
    <m/>
    <m/>
    <m/>
    <m/>
    <s v="固定收益类资产"/>
  </r>
  <r>
    <s v="21世园债"/>
    <s v="2021年西安世园投资(集团)有限公司公司债券"/>
    <s v="企业债、公司债"/>
    <s v="企业债"/>
    <s v="2180174.IB"/>
    <x v="82"/>
    <n v="2100000"/>
    <n v="210000000"/>
    <x v="92"/>
    <n v="122850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788999999999999"/>
    <s v="否"/>
    <m/>
    <m/>
    <m/>
    <m/>
    <m/>
    <m/>
    <m/>
    <m/>
    <m/>
    <m/>
    <m/>
    <s v="固定收益类资产"/>
  </r>
  <r>
    <s v="21博融债"/>
    <s v="2021年江苏博融农业发展有限公司农村产业融合发展专项债券"/>
    <s v="企业债、公司债"/>
    <s v="企业债"/>
    <s v="152867.SH"/>
    <x v="83"/>
    <n v="1100000"/>
    <n v="110000000"/>
    <x v="93"/>
    <n v="7130410.9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4317000000000002"/>
    <s v="否"/>
    <m/>
    <m/>
    <m/>
    <m/>
    <m/>
    <m/>
    <m/>
    <m/>
    <m/>
    <m/>
    <m/>
    <s v="固定收益类资产"/>
  </r>
  <r>
    <s v="21海陵G2"/>
    <s v="2021年泰州海陵城市发展集团有限公司公司债券(品种二)"/>
    <s v="企业债、公司债"/>
    <s v="企业债"/>
    <s v="152873.SH"/>
    <x v="84"/>
    <n v="1700000"/>
    <n v="170000000"/>
    <x v="94"/>
    <n v="10807808.2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2477"/>
    <s v="否"/>
    <m/>
    <m/>
    <m/>
    <m/>
    <m/>
    <m/>
    <m/>
    <m/>
    <m/>
    <m/>
    <m/>
    <s v="固定收益类资产"/>
  </r>
  <r>
    <s v="21永城02"/>
    <s v="2021年永州市零陵城建投资有限公司城市停车场建设专项债券(第二期)(品种二)"/>
    <s v="企业债、公司债"/>
    <s v="企业债"/>
    <s v="152913.SH"/>
    <x v="66"/>
    <n v="2100000"/>
    <n v="210000000"/>
    <x v="95"/>
    <n v="11055205.4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858000000000001"/>
    <s v="否"/>
    <m/>
    <m/>
    <m/>
    <m/>
    <m/>
    <m/>
    <m/>
    <m/>
    <m/>
    <m/>
    <m/>
    <s v="固定收益类资产"/>
  </r>
  <r>
    <s v="21兴蒲债"/>
    <s v="2021年成都市兴蒲投资有限公司县城新型城镇化建设专项债券"/>
    <s v="企业债、公司债"/>
    <s v="企业债"/>
    <s v="152915.SH"/>
    <x v="85"/>
    <n v="1500000"/>
    <n v="150000000"/>
    <x v="96"/>
    <n v="8523287.66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342000000000001"/>
    <s v="否"/>
    <m/>
    <m/>
    <m/>
    <m/>
    <m/>
    <m/>
    <m/>
    <m/>
    <m/>
    <m/>
    <m/>
    <s v="固定收益类资产"/>
  </r>
  <r>
    <s v="21昌兴债"/>
    <s v="2021年萍乡市昌兴投资有限公司公司债券"/>
    <s v="企业债、公司债"/>
    <s v="企业债"/>
    <s v="152917.SH"/>
    <x v="86"/>
    <n v="1200000"/>
    <n v="120000000"/>
    <x v="97"/>
    <n v="6475068.49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A"/>
    <n v="3.3633000000000002"/>
    <s v="否"/>
    <m/>
    <m/>
    <m/>
    <m/>
    <m/>
    <m/>
    <m/>
    <m/>
    <m/>
    <m/>
    <m/>
    <s v="固定收益类资产"/>
  </r>
  <r>
    <s v="21广元G1"/>
    <s v="2021年第一期广元市投资控股(集团)有限公司小微企业增信集合债券"/>
    <s v="企业债、公司债"/>
    <s v="企业债"/>
    <s v="152971.SH"/>
    <x v="87"/>
    <n v="1500000"/>
    <n v="150000000"/>
    <x v="98"/>
    <n v="7171643.83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1.9359999999999999"/>
    <s v="否"/>
    <m/>
    <m/>
    <m/>
    <m/>
    <m/>
    <m/>
    <m/>
    <m/>
    <m/>
    <m/>
    <m/>
    <s v="固定收益类资产"/>
  </r>
  <r>
    <s v="21水集01"/>
    <s v="2021年第一期水发集团有限公司公司债券"/>
    <s v="企业债、公司债"/>
    <s v="企业债"/>
    <s v="152973.SH"/>
    <x v="8"/>
    <n v="1300000"/>
    <n v="130000000"/>
    <x v="99"/>
    <n v="4986301.3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1.9754"/>
    <s v="否"/>
    <m/>
    <m/>
    <m/>
    <m/>
    <m/>
    <m/>
    <m/>
    <m/>
    <m/>
    <m/>
    <m/>
    <s v="固定收益类资产"/>
  </r>
  <r>
    <s v="21邹城02"/>
    <s v="2021年邹城市城资控股集团有限公司公司债券(第二期)"/>
    <s v="企业债、公司债"/>
    <s v="企业债"/>
    <s v="152986.SH"/>
    <x v="88"/>
    <n v="1200000"/>
    <n v="115378800"/>
    <x v="100"/>
    <n v="5748493.150000000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2961"/>
    <s v="否"/>
    <m/>
    <m/>
    <m/>
    <m/>
    <m/>
    <m/>
    <m/>
    <m/>
    <m/>
    <m/>
    <m/>
    <s v="固定收益类资产"/>
  </r>
  <r>
    <s v="21金洲债"/>
    <s v="2021年长沙金洲新城开发建设投资有限公司公司债券"/>
    <s v="企业债、公司债"/>
    <s v="企业债"/>
    <s v="152990.SH"/>
    <x v="89"/>
    <n v="1100000"/>
    <n v="110000000"/>
    <x v="101"/>
    <n v="4442191.7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1.996"/>
    <s v="否"/>
    <m/>
    <m/>
    <m/>
    <m/>
    <m/>
    <m/>
    <m/>
    <m/>
    <m/>
    <m/>
    <m/>
    <s v="固定收益类资产"/>
  </r>
  <r>
    <s v="19泰达02"/>
    <s v="天津泰达投资控股有限公司2019年公开发行公司债券(面向合格投资者)(第二期)"/>
    <s v="企业债、公司债"/>
    <s v="企业债"/>
    <s v="155451.SH"/>
    <x v="90"/>
    <n v="500000"/>
    <n v="39450000"/>
    <x v="102"/>
    <n v="2278698.6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9.7799999999999998E-2"/>
    <s v="否"/>
    <m/>
    <m/>
    <m/>
    <m/>
    <m/>
    <m/>
    <m/>
    <m/>
    <m/>
    <m/>
    <m/>
    <s v="固定收益类资产"/>
  </r>
  <r>
    <s v="19津投17"/>
    <s v="天津城市基础设施建设投资集团有限公司2019年公开发行公司债券(第九期)(品种一)"/>
    <s v="企业债、公司债"/>
    <s v="企业债"/>
    <s v="155508.SH"/>
    <x v="91"/>
    <n v="600000"/>
    <n v="55699200"/>
    <x v="103"/>
    <n v="1974739.7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0.18260000000000001"/>
    <s v="否"/>
    <m/>
    <m/>
    <m/>
    <m/>
    <m/>
    <m/>
    <m/>
    <m/>
    <m/>
    <m/>
    <m/>
    <s v="固定收益类资产"/>
  </r>
  <r>
    <s v="19津投21"/>
    <s v="天津城市基础设施建设投资集团有限公司2019年公开发行公司债券(第十一期)"/>
    <s v="企业债、公司债"/>
    <s v="企业债"/>
    <s v="155609.SH"/>
    <x v="91"/>
    <n v="200000"/>
    <n v="18269400"/>
    <x v="104"/>
    <n v="527589.0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A"/>
    <n v="0.315"/>
    <s v="否"/>
    <m/>
    <m/>
    <m/>
    <m/>
    <m/>
    <m/>
    <m/>
    <m/>
    <m/>
    <m/>
    <m/>
    <s v="固定收益类资产"/>
  </r>
  <r>
    <s v="20柳投05"/>
    <s v="柳州东通投资发展有限公司2020年公开发行公司债券(第三期)(面向合格机构投资者)"/>
    <s v="企业债、公司债"/>
    <s v="企业债"/>
    <s v="175364.SH"/>
    <x v="92"/>
    <n v="1000000"/>
    <n v="100000000"/>
    <x v="105"/>
    <n v="2531506.8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4308000000000001"/>
    <s v="否"/>
    <m/>
    <m/>
    <m/>
    <m/>
    <m/>
    <m/>
    <m/>
    <m/>
    <m/>
    <m/>
    <m/>
    <s v="固定收益类资产"/>
  </r>
  <r>
    <s v="20红星05"/>
    <s v="红星美凯龙控股集团有限公司公开发行2020年公司债券(第三期)(品种一)"/>
    <s v="企业债、公司债"/>
    <s v="企业债"/>
    <s v="175459.SH"/>
    <x v="93"/>
    <n v="5000000"/>
    <n v="500000000"/>
    <x v="106"/>
    <n v="14513972.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A"/>
    <n v="0.53249999999999997"/>
    <s v="否"/>
    <m/>
    <m/>
    <m/>
    <m/>
    <m/>
    <m/>
    <m/>
    <m/>
    <m/>
    <m/>
    <m/>
    <s v="固定收益类资产"/>
  </r>
  <r>
    <s v="20柳发02"/>
    <s v="柳州市城市投资建设发展有限公司2020年公开发行公司债券(第二期)"/>
    <s v="企业债、公司债"/>
    <s v="企业债"/>
    <s v="175527.SH"/>
    <x v="94"/>
    <n v="4600000"/>
    <n v="460000000"/>
    <x v="107"/>
    <n v="11990246.56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4079999999999999"/>
    <s v="否"/>
    <m/>
    <m/>
    <m/>
    <m/>
    <m/>
    <m/>
    <m/>
    <m/>
    <m/>
    <m/>
    <m/>
    <s v="固定收益类资产"/>
  </r>
  <r>
    <s v="21镇投G1"/>
    <s v="镇江国有投资控股集团有限公司2021年公开发行公司债券(第一期)"/>
    <s v="企业债、公司债"/>
    <s v="企业债"/>
    <s v="175677.SH"/>
    <x v="40"/>
    <n v="1500000"/>
    <n v="148080000"/>
    <x v="108"/>
    <n v="2102876.72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0.72609999999999997"/>
    <s v="否"/>
    <m/>
    <m/>
    <m/>
    <m/>
    <m/>
    <m/>
    <m/>
    <m/>
    <m/>
    <m/>
    <m/>
    <s v="固定收益类资产"/>
  </r>
  <r>
    <s v="21长交01"/>
    <s v="长兴交通投资集团有限公司2021年公开发行公司债券(第一期)品种一"/>
    <s v="企业债、公司债"/>
    <s v="企业债"/>
    <s v="175710.SH"/>
    <x v="95"/>
    <n v="2200000"/>
    <n v="220000000"/>
    <x v="109"/>
    <n v="1226575.35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7643"/>
    <s v="否"/>
    <m/>
    <m/>
    <m/>
    <m/>
    <m/>
    <m/>
    <m/>
    <m/>
    <m/>
    <m/>
    <m/>
    <s v="固定收益类资产"/>
  </r>
  <r>
    <s v="21红星01"/>
    <s v="红星美凯龙控股集团有限公司公开发行2021年公司债券(第一期)(品种一)"/>
    <s v="企业债、公司债"/>
    <s v="企业债"/>
    <s v="175752.SH"/>
    <x v="93"/>
    <n v="8000000"/>
    <n v="800000000"/>
    <x v="110"/>
    <n v="7671232.87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A"/>
    <n v="0.77139999999999997"/>
    <s v="否"/>
    <m/>
    <m/>
    <m/>
    <m/>
    <m/>
    <m/>
    <m/>
    <m/>
    <m/>
    <m/>
    <m/>
    <s v="固定收益类资产"/>
  </r>
  <r>
    <s v="G21长轨1"/>
    <s v="2021年吉林省长春市轨道交通集团有限公司绿色债券(第一期)"/>
    <s v="企业债、公司债"/>
    <s v="企业债"/>
    <s v="184023.SH"/>
    <x v="96"/>
    <n v="1000000"/>
    <n v="98947000"/>
    <x v="111"/>
    <n v="4027397.2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10"/>
    <s v="AA+"/>
    <n v="2.0499000000000001"/>
    <s v="是"/>
    <m/>
    <m/>
    <m/>
    <m/>
    <m/>
    <m/>
    <m/>
    <m/>
    <m/>
    <m/>
    <m/>
    <s v="固定收益类资产"/>
  </r>
  <r>
    <s v="21南司01"/>
    <s v="重庆市南部新城产业投资集团有限公司面向专业投资者公开发行2021年公司债券(第一期)"/>
    <s v="企业债、公司债"/>
    <s v="企业债"/>
    <s v="188157.SH"/>
    <x v="97"/>
    <n v="2500000"/>
    <n v="250000000"/>
    <x v="112"/>
    <n v="9623287.679999999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2.0032999999999999"/>
    <s v="否"/>
    <m/>
    <m/>
    <m/>
    <m/>
    <m/>
    <m/>
    <m/>
    <m/>
    <m/>
    <m/>
    <m/>
    <s v="固定收益类资产"/>
  </r>
  <r>
    <s v="21镇公01"/>
    <s v="镇江城市建设产业集团有限公司2021年公开发行公司债券(面向专业投资者)(第一期)"/>
    <s v="企业债、公司债"/>
    <s v="企业债"/>
    <s v="188233.SH"/>
    <x v="7"/>
    <n v="2400000"/>
    <n v="240000000"/>
    <x v="113"/>
    <n v="11681753.4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1100000000000001"/>
    <s v="否"/>
    <m/>
    <m/>
    <m/>
    <m/>
    <m/>
    <m/>
    <m/>
    <m/>
    <m/>
    <m/>
    <m/>
    <s v="固定收益类资产"/>
  </r>
  <r>
    <s v="21吉林34"/>
    <s v="2021年吉林省政府专项债券(二十二期)"/>
    <s v="政府债券"/>
    <s v="地方政府债"/>
    <s v="186398.SH"/>
    <x v="98"/>
    <n v="1400000"/>
    <n v="140000000"/>
    <x v="114"/>
    <n v="796580.8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20"/>
    <s v="AAA"/>
    <n v="12.632300000000001"/>
    <s v="否"/>
    <m/>
    <m/>
    <m/>
    <m/>
    <m/>
    <m/>
    <m/>
    <m/>
    <m/>
    <m/>
    <m/>
    <s v="固定收益类资产"/>
  </r>
  <r>
    <s v="21吉林37"/>
    <s v="2021年吉林省政府专项债券(二十五期)"/>
    <s v="政府债券"/>
    <s v="地方政府债"/>
    <s v="186401.SH"/>
    <x v="98"/>
    <n v="4200000"/>
    <n v="421740000"/>
    <x v="115"/>
    <n v="2484789.049999999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0"/>
    <s v="AAA"/>
    <n v="15.984400000000001"/>
    <s v="否"/>
    <m/>
    <m/>
    <m/>
    <m/>
    <m/>
    <m/>
    <m/>
    <m/>
    <m/>
    <m/>
    <m/>
    <s v="固定收益类资产"/>
  </r>
  <r>
    <s v="21鄂103"/>
    <s v="2021年湖北省政府专项债券(六十九期)"/>
    <s v="政府债券"/>
    <s v="地方政府债"/>
    <s v="186420.SH"/>
    <x v="99"/>
    <n v="300000"/>
    <n v="30000000"/>
    <x v="116"/>
    <n v="166783.5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0"/>
    <s v="AAA"/>
    <n v="13.6524"/>
    <s v="否"/>
    <m/>
    <m/>
    <m/>
    <m/>
    <m/>
    <m/>
    <m/>
    <m/>
    <m/>
    <m/>
    <m/>
    <s v="固定收益类资产"/>
  </r>
  <r>
    <s v="21金科03"/>
    <s v="金科地产集团股份有限公司2021年面向专业投资者公开发行公司债券(第二期)"/>
    <s v="企业债、公司债"/>
    <s v="企业债"/>
    <s v="149388.SZ"/>
    <x v="100"/>
    <n v="6600000"/>
    <n v="660000000"/>
    <x v="117"/>
    <n v="6379397.24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0.45200000000000001"/>
    <s v="否"/>
    <m/>
    <m/>
    <m/>
    <m/>
    <m/>
    <m/>
    <m/>
    <m/>
    <m/>
    <m/>
    <m/>
    <s v="固定收益类资产"/>
  </r>
  <r>
    <s v="21金科04"/>
    <s v="金科地产集团股份有限公司2021年面向专业投资者公开发行公司债券(第三期)"/>
    <s v="企业债、公司债"/>
    <s v="企业债"/>
    <s v="149495.SZ"/>
    <x v="100"/>
    <n v="3000000"/>
    <n v="300000000"/>
    <x v="118"/>
    <n v="16000273.9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0.6089"/>
    <s v="否"/>
    <m/>
    <m/>
    <m/>
    <m/>
    <m/>
    <m/>
    <m/>
    <m/>
    <m/>
    <m/>
    <m/>
    <s v="固定收益类资产"/>
  </r>
  <r>
    <s v="22金科01"/>
    <s v="金科地产集团股份有限公司2022年面向专业投资者公开发行公司债券(第一期)"/>
    <s v="企业债、公司债"/>
    <s v="企业债"/>
    <s v="149803.SZ"/>
    <x v="100"/>
    <n v="4500000"/>
    <n v="450000000"/>
    <x v="119"/>
    <n v="7002739.7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1.1317999999999999"/>
    <s v="否"/>
    <m/>
    <m/>
    <m/>
    <m/>
    <m/>
    <m/>
    <m/>
    <m/>
    <m/>
    <m/>
    <m/>
    <s v="固定收益类资产"/>
  </r>
  <r>
    <s v="16文登债"/>
    <s v="2016年威海市文登区城市资产经营有限公司公司债券"/>
    <s v="企业债、公司债"/>
    <s v="企业债"/>
    <s v="1680245.IB"/>
    <x v="59"/>
    <n v="500000"/>
    <n v="19573050"/>
    <x v="120"/>
    <n v="888986.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0.50129999999999997"/>
    <s v="否"/>
    <m/>
    <m/>
    <m/>
    <m/>
    <m/>
    <m/>
    <m/>
    <m/>
    <m/>
    <m/>
    <m/>
    <s v="固定收益类资产"/>
  </r>
  <r>
    <s v="17少海专项债"/>
    <s v="2017年青岛少海投资发展有限公司停车场建设专项债券"/>
    <s v="企业债、公司债"/>
    <s v="企业债"/>
    <s v="1780348.IB"/>
    <x v="101"/>
    <n v="500000"/>
    <n v="29830537.5"/>
    <x v="121"/>
    <n v="957205.4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1.3434999999999999"/>
    <s v="否"/>
    <m/>
    <m/>
    <m/>
    <m/>
    <m/>
    <m/>
    <m/>
    <m/>
    <m/>
    <m/>
    <m/>
    <s v="固定收益类资产"/>
  </r>
  <r>
    <s v="18兰轨道债02"/>
    <s v="2018年第二期兰州市轨道交通有限公司公司债券"/>
    <s v="企业债、公司债"/>
    <s v="企业债"/>
    <s v="1880045.IB"/>
    <x v="102"/>
    <n v="200000"/>
    <n v="19998360"/>
    <x v="122"/>
    <n v="126684.9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15"/>
    <s v="AA+"/>
    <n v="0.86240000000000006"/>
    <s v="否"/>
    <m/>
    <m/>
    <m/>
    <m/>
    <m/>
    <m/>
    <m/>
    <m/>
    <m/>
    <m/>
    <m/>
    <s v="固定收益类资产"/>
  </r>
  <r>
    <s v="21诸城债"/>
    <s v="2021年诸城市经济开发投资公司企业债券"/>
    <s v="企业债、公司债"/>
    <s v="企业债"/>
    <s v="2180164.IB"/>
    <x v="103"/>
    <n v="4500000"/>
    <n v="450000000"/>
    <x v="123"/>
    <n v="270000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0001000000000002"/>
    <s v="否"/>
    <m/>
    <m/>
    <m/>
    <m/>
    <m/>
    <m/>
    <m/>
    <m/>
    <m/>
    <m/>
    <m/>
    <s v="固定收益类资产"/>
  </r>
  <r>
    <s v="21咸高投债"/>
    <s v="2021年湖北省咸宁高新投资集团有限公司公司债券"/>
    <s v="企业债、公司债"/>
    <s v="企业债"/>
    <s v="2180175.IB"/>
    <x v="104"/>
    <n v="1580000"/>
    <n v="158000000"/>
    <x v="124"/>
    <n v="100962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4565000000000001"/>
    <s v="否"/>
    <m/>
    <m/>
    <m/>
    <m/>
    <m/>
    <m/>
    <m/>
    <m/>
    <m/>
    <m/>
    <m/>
    <s v="固定收益类资产"/>
  </r>
  <r>
    <s v="21金潼小微债"/>
    <s v="2021年重庆市金潼工业建设投资有限公司小微企业增信集合债券"/>
    <s v="企业债、公司债"/>
    <s v="企业债"/>
    <s v="2180191.IB"/>
    <x v="14"/>
    <n v="900000"/>
    <n v="90000000"/>
    <x v="125"/>
    <n v="6110136.99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A"/>
    <n v="1.6840999999999999"/>
    <s v="否"/>
    <m/>
    <m/>
    <m/>
    <m/>
    <m/>
    <m/>
    <m/>
    <m/>
    <m/>
    <m/>
    <m/>
    <s v="固定收益类资产"/>
  </r>
  <r>
    <s v="21文登债01"/>
    <s v="2021年第一期威海市文登区城市资产经营有限公司公司债券"/>
    <s v="企业债、公司债"/>
    <s v="企业债"/>
    <s v="2180237.IB"/>
    <x v="59"/>
    <n v="1800000"/>
    <n v="180000000"/>
    <x v="126"/>
    <n v="9776712.33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3382000000000001"/>
    <s v="否"/>
    <m/>
    <m/>
    <m/>
    <m/>
    <m/>
    <m/>
    <m/>
    <m/>
    <m/>
    <m/>
    <m/>
    <s v="固定收益类资产"/>
  </r>
  <r>
    <s v="21黄石城发债01"/>
    <s v="2021年第一期黄石市城市发展投资集团有限公司公司债券"/>
    <s v="企业债、公司债"/>
    <s v="企业债"/>
    <s v="2180264.IB"/>
    <x v="105"/>
    <n v="2100000"/>
    <n v="210000000"/>
    <x v="127"/>
    <n v="8371232.87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5259"/>
    <s v="否"/>
    <m/>
    <m/>
    <m/>
    <m/>
    <m/>
    <m/>
    <m/>
    <m/>
    <m/>
    <m/>
    <m/>
    <s v="固定收益类资产"/>
  </r>
  <r>
    <s v="21荆门高新债"/>
    <s v="2021年荆门高新技术产业开发有限责任公司公司债券"/>
    <s v="企业债、公司债"/>
    <s v="企业债"/>
    <s v="2180283.IB"/>
    <x v="106"/>
    <n v="1600000"/>
    <n v="160000000"/>
    <x v="128"/>
    <n v="7082082.190000000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9662999999999999"/>
    <s v="否"/>
    <m/>
    <m/>
    <m/>
    <m/>
    <m/>
    <m/>
    <m/>
    <m/>
    <m/>
    <m/>
    <m/>
    <s v="固定收益类资产"/>
  </r>
  <r>
    <s v="21宁乡城投02"/>
    <s v="2021年第二期宁乡市城市建设投资集团有限公司城市停车场建设专项债券"/>
    <s v="企业债、公司债"/>
    <s v="企业债"/>
    <s v="2180290.IB"/>
    <x v="107"/>
    <n v="1800000"/>
    <n v="180000000"/>
    <x v="129"/>
    <n v="6830136.99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3.5943999999999998"/>
    <s v="否"/>
    <m/>
    <m/>
    <m/>
    <m/>
    <m/>
    <m/>
    <m/>
    <m/>
    <m/>
    <m/>
    <m/>
    <s v="固定收益类资产"/>
  </r>
  <r>
    <s v="21金华融盛债01"/>
    <s v="2021年第一期金华融盛投资发展集团有限公司公司债券"/>
    <s v="企业债、公司债"/>
    <s v="企业债"/>
    <s v="2180294.IB"/>
    <x v="108"/>
    <n v="3000000"/>
    <n v="300000000"/>
    <x v="130"/>
    <n v="12408082.18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7"/>
    <s v="AA"/>
    <n v="1.9906999999999999"/>
    <s v="否"/>
    <m/>
    <m/>
    <m/>
    <m/>
    <m/>
    <m/>
    <m/>
    <m/>
    <m/>
    <m/>
    <m/>
    <s v="固定收益类资产"/>
  </r>
  <r>
    <s v="21金科地产SCP003"/>
    <s v="金科地产集团股份有限公司2021年度第三期超短期融资券"/>
    <s v="非金融企业债务融资工具"/>
    <s v="短期融资券、超短期融资券"/>
    <s v="012103505.IB"/>
    <x v="100"/>
    <n v="3000000"/>
    <n v="300000000"/>
    <x v="131"/>
    <n v="12184109.5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0.73970000000000002"/>
    <s v="A-1"/>
    <n v="0.1067"/>
    <s v="否"/>
    <m/>
    <m/>
    <m/>
    <m/>
    <m/>
    <m/>
    <m/>
    <m/>
    <m/>
    <m/>
    <m/>
    <s v="固定收益类资产"/>
  </r>
  <r>
    <s v="18海国鑫泰MTN001"/>
    <s v="北京海国鑫泰投资控股中心2018年度第一期中期票据"/>
    <s v="非金融企业债务融资工具"/>
    <s v="中期票据"/>
    <s v="101800081.IB"/>
    <x v="109"/>
    <n v="1140000"/>
    <n v="109582300"/>
    <x v="132"/>
    <n v="1752632.8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0.71779999999999999"/>
    <s v="否"/>
    <m/>
    <m/>
    <m/>
    <m/>
    <m/>
    <m/>
    <m/>
    <m/>
    <m/>
    <m/>
    <m/>
    <s v="固定收益类资产"/>
  </r>
  <r>
    <s v="18豫能化MTN002"/>
    <s v="河南能源化工集团有限公司2018年度第二期中期票据"/>
    <s v="非金融企业债务融资工具"/>
    <s v="中期票据"/>
    <s v="101801047.IB"/>
    <x v="110"/>
    <n v="1000000"/>
    <n v="33618280"/>
    <x v="133"/>
    <n v="2317808.220000000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BB"/>
    <n v="0.2737"/>
    <s v="否"/>
    <m/>
    <m/>
    <m/>
    <m/>
    <m/>
    <m/>
    <m/>
    <m/>
    <m/>
    <m/>
    <m/>
    <s v="固定收益类资产"/>
  </r>
  <r>
    <s v="19海国鑫泰MTN003"/>
    <s v="北京海国鑫泰投资控股中心2019年度第三期中期票据"/>
    <s v="非金融企业债务融资工具"/>
    <s v="中期票据"/>
    <s v="101900840.IB"/>
    <x v="109"/>
    <n v="100000"/>
    <n v="9625530"/>
    <x v="134"/>
    <n v="419054.7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A"/>
    <n v="0.1361"/>
    <s v="否"/>
    <m/>
    <m/>
    <m/>
    <m/>
    <m/>
    <m/>
    <m/>
    <m/>
    <m/>
    <m/>
    <m/>
    <s v="固定收益类资产"/>
  </r>
  <r>
    <s v="19悦达MTN002"/>
    <s v="江苏悦达集团有限公司2019年度第二期中期票据"/>
    <s v="非金融企业债务融资工具"/>
    <s v="中期票据"/>
    <s v="101901409.IB"/>
    <x v="111"/>
    <n v="1400000"/>
    <n v="139818000"/>
    <x v="135"/>
    <n v="4712054.7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0.46079999999999999"/>
    <s v="否"/>
    <m/>
    <m/>
    <m/>
    <m/>
    <m/>
    <m/>
    <m/>
    <m/>
    <m/>
    <m/>
    <m/>
    <s v="固定收益类资产"/>
  </r>
  <r>
    <s v="20潍坊滨投MTN001"/>
    <s v="潍坊滨海投资发展有限公司2020年度第一期中期票据"/>
    <s v="非金融企业债务融资工具"/>
    <s v="中期票据"/>
    <s v="102000050.IB"/>
    <x v="112"/>
    <n v="500000"/>
    <n v="49063050"/>
    <x v="136"/>
    <n v="675287.6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0.66190000000000004"/>
    <s v="否"/>
    <m/>
    <m/>
    <m/>
    <m/>
    <m/>
    <m/>
    <m/>
    <m/>
    <m/>
    <m/>
    <m/>
    <s v="固定收益类资产"/>
  </r>
  <r>
    <s v="20大足国资MTN001"/>
    <s v="重庆大足国有资产经营管理集团有限公司2020年度第一期中期票据"/>
    <s v="非金融企业债务融资工具"/>
    <s v="中期票据"/>
    <s v="102000389.IB"/>
    <x v="113"/>
    <n v="500000"/>
    <n v="50063200"/>
    <x v="137"/>
    <n v="373972.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0.82640000000000002"/>
    <s v="否"/>
    <m/>
    <m/>
    <m/>
    <m/>
    <m/>
    <m/>
    <m/>
    <m/>
    <m/>
    <m/>
    <m/>
    <s v="固定收益类资产"/>
  </r>
  <r>
    <s v="20镇国投MTN002"/>
    <s v="镇江国有投资控股集团有限公司2020年度第二期中期票据"/>
    <s v="非金融企业债务融资工具"/>
    <s v="中期票据"/>
    <s v="102001521.IB"/>
    <x v="40"/>
    <n v="3600000"/>
    <n v="353733480"/>
    <x v="138"/>
    <n v="15071671.2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1653"/>
    <s v="否"/>
    <m/>
    <m/>
    <m/>
    <m/>
    <m/>
    <m/>
    <m/>
    <m/>
    <m/>
    <m/>
    <m/>
    <s v="固定收益类资产"/>
  </r>
  <r>
    <s v="20北辰科技MTN002"/>
    <s v="天津北辰科技园区总公司2020年度第二期中期票据"/>
    <s v="非金融企业债务融资工具"/>
    <s v="中期票据"/>
    <s v="102001483.IB"/>
    <x v="114"/>
    <n v="3000000"/>
    <n v="286426800"/>
    <x v="139"/>
    <n v="14157534.2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1077999999999999"/>
    <s v="否"/>
    <m/>
    <m/>
    <m/>
    <m/>
    <m/>
    <m/>
    <m/>
    <m/>
    <m/>
    <m/>
    <m/>
    <s v="固定收益类资产"/>
  </r>
  <r>
    <s v="20泸州工投MTN001"/>
    <s v="泸州市工业投资集团有限公司2020年度第一期中期票据"/>
    <s v="非金融企业债务融资工具"/>
    <s v="中期票据"/>
    <s v="102001404.IB"/>
    <x v="115"/>
    <n v="200000"/>
    <n v="19765760"/>
    <x v="140"/>
    <n v="902136.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1.1059000000000001"/>
    <s v="否"/>
    <m/>
    <m/>
    <m/>
    <m/>
    <m/>
    <m/>
    <m/>
    <m/>
    <m/>
    <m/>
    <m/>
    <s v="固定收益类资产"/>
  </r>
  <r>
    <s v="20豫能化MTN001"/>
    <s v="河南能源化工集团有限公司2020年度第一期中期票据"/>
    <s v="非金融企业债务融资工具"/>
    <s v="中期票据"/>
    <s v="102001435.IB"/>
    <x v="110"/>
    <n v="8000000"/>
    <n v="318936000"/>
    <x v="141"/>
    <n v="39035616.43999999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BB"/>
    <n v="0.182"/>
    <s v="否"/>
    <m/>
    <m/>
    <m/>
    <m/>
    <m/>
    <m/>
    <m/>
    <m/>
    <m/>
    <m/>
    <m/>
    <s v="固定收益类资产"/>
  </r>
  <r>
    <s v="20大足国资MTN002"/>
    <s v="重庆大足国有资产经营管理集团有限公司2020年度第二期中期票据"/>
    <s v="非金融企业债务融资工具"/>
    <s v="中期票据"/>
    <s v="102001678.IB"/>
    <x v="113"/>
    <n v="3000000"/>
    <n v="296950200"/>
    <x v="142"/>
    <n v="11832328.7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1761999999999999"/>
    <s v="否"/>
    <m/>
    <m/>
    <m/>
    <m/>
    <m/>
    <m/>
    <m/>
    <m/>
    <m/>
    <m/>
    <m/>
    <s v="固定收益类资产"/>
  </r>
  <r>
    <s v="20邹城资产MTN001"/>
    <s v="邹城市城市资产经营有限公司2020年度第一期中期票据"/>
    <s v="非金融企业债务融资工具"/>
    <s v="中期票据"/>
    <s v="102001637.IB"/>
    <x v="88"/>
    <n v="400000"/>
    <n v="38739800"/>
    <x v="143"/>
    <n v="1415342.4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169"/>
    <s v="否"/>
    <m/>
    <m/>
    <m/>
    <m/>
    <m/>
    <m/>
    <m/>
    <m/>
    <m/>
    <m/>
    <m/>
    <s v="固定收益类资产"/>
  </r>
  <r>
    <s v="20怀化城投MTN002"/>
    <s v="怀化市城市建设投资有限公司2020年度第二期中期票据"/>
    <s v="非金融企业债务融资工具"/>
    <s v="中期票据"/>
    <s v="102001801.IB"/>
    <x v="116"/>
    <n v="900000"/>
    <n v="87315120"/>
    <x v="144"/>
    <n v="3238520.5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2355"/>
    <s v="否"/>
    <m/>
    <m/>
    <m/>
    <m/>
    <m/>
    <m/>
    <m/>
    <m/>
    <m/>
    <m/>
    <m/>
    <s v="固定收益类资产"/>
  </r>
  <r>
    <s v="20新沂城投MTN001"/>
    <s v="新沂市城市投资发展有限公司2020年度第一期中期票据"/>
    <s v="非金融企业债务融资工具"/>
    <s v="中期票据"/>
    <s v="102002047.IB"/>
    <x v="117"/>
    <n v="1000000"/>
    <n v="100000000"/>
    <x v="145"/>
    <n v="3060000"/>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4006000000000001"/>
    <s v="否"/>
    <m/>
    <m/>
    <m/>
    <m/>
    <m/>
    <m/>
    <m/>
    <m/>
    <m/>
    <m/>
    <m/>
    <s v="固定收益类资产"/>
  </r>
  <r>
    <s v="20南部新城MTN003"/>
    <s v="重庆市南部新城产业投资集团有限公司2020年度第三期中期票据"/>
    <s v="非金融企业债务融资工具"/>
    <s v="中期票据"/>
    <s v="102002182.IB"/>
    <x v="97"/>
    <n v="2200000"/>
    <n v="220000000"/>
    <x v="146"/>
    <n v="5015397.2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4555"/>
    <s v="否"/>
    <m/>
    <m/>
    <m/>
    <m/>
    <m/>
    <m/>
    <m/>
    <m/>
    <m/>
    <m/>
    <m/>
    <s v="固定收益类资产"/>
  </r>
  <r>
    <s v="20柳州东投MTN002"/>
    <s v="广西柳州市东城投资开发集团有限公司2020年度第二期中期票据"/>
    <s v="非金融企业债务融资工具"/>
    <s v="中期票据"/>
    <s v="102002304.IB"/>
    <x v="118"/>
    <n v="3000000"/>
    <n v="300000000"/>
    <x v="147"/>
    <n v="7709589.0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421"/>
    <s v="否"/>
    <m/>
    <m/>
    <m/>
    <m/>
    <m/>
    <m/>
    <m/>
    <m/>
    <m/>
    <m/>
    <m/>
    <s v="固定收益类资产"/>
  </r>
  <r>
    <s v="20望城经开MTN003"/>
    <s v="望城经开区投资建设集团有限公司2020年度第三期中期票据"/>
    <s v="非金融企业债务融资工具"/>
    <s v="中期票据"/>
    <s v="102002346.IB"/>
    <x v="119"/>
    <n v="500000"/>
    <n v="50000000"/>
    <x v="148"/>
    <n v="817232.8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5565"/>
    <s v="否"/>
    <m/>
    <m/>
    <m/>
    <m/>
    <m/>
    <m/>
    <m/>
    <m/>
    <m/>
    <m/>
    <m/>
    <s v="固定收益类资产"/>
  </r>
  <r>
    <s v="21株洲云龙MTN001"/>
    <s v="株洲市云龙发展投资控股集团有限公司2021年度第一期中期票据"/>
    <s v="非金融企业债务融资工具"/>
    <s v="中期票据"/>
    <s v="102100500.IB"/>
    <x v="120"/>
    <n v="1800000"/>
    <n v="180000000"/>
    <x v="149"/>
    <n v="10480438.35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8428"/>
    <s v="否"/>
    <m/>
    <m/>
    <m/>
    <m/>
    <m/>
    <m/>
    <m/>
    <m/>
    <m/>
    <m/>
    <m/>
    <s v="固定收益类资产"/>
  </r>
  <r>
    <s v="21金科地产MTN001"/>
    <s v="金科地产集团股份有限公司2021年度第一期中期票据"/>
    <s v="非金融企业债务融资工具"/>
    <s v="中期票据"/>
    <s v="102100601.IB"/>
    <x v="100"/>
    <n v="1500000"/>
    <n v="150000000"/>
    <x v="150"/>
    <n v="750821.9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4"/>
    <s v="AAA"/>
    <n v="0.49280000000000002"/>
    <s v="否"/>
    <m/>
    <m/>
    <m/>
    <m/>
    <m/>
    <m/>
    <m/>
    <m/>
    <m/>
    <m/>
    <m/>
    <s v="固定收益类资产"/>
  </r>
  <r>
    <s v="21邹城资产MTN001"/>
    <s v="邹城市城市资产经营有限公司2021年度第一期中期票据"/>
    <s v="非金融企业债务融资工具"/>
    <s v="中期票据"/>
    <s v="102100039.IB"/>
    <x v="88"/>
    <n v="1500000"/>
    <n v="150000000"/>
    <x v="151"/>
    <n v="2858219.1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5112000000000001"/>
    <s v="否"/>
    <m/>
    <m/>
    <m/>
    <m/>
    <m/>
    <m/>
    <m/>
    <m/>
    <m/>
    <m/>
    <m/>
    <s v="固定收益类资产"/>
  </r>
  <r>
    <s v="21南部新城MTN001"/>
    <s v="重庆市南部新城产业投资集团有限公司2021年度第一期中期票据"/>
    <s v="非金融企业债务融资工具"/>
    <s v="中期票据"/>
    <s v="102100396.IB"/>
    <x v="97"/>
    <n v="3600000"/>
    <n v="360000000"/>
    <x v="152"/>
    <n v="2609753.42"/>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7387999999999999"/>
    <s v="否"/>
    <m/>
    <m/>
    <m/>
    <m/>
    <m/>
    <m/>
    <m/>
    <m/>
    <m/>
    <m/>
    <m/>
    <s v="固定收益类资产"/>
  </r>
  <r>
    <s v="21浏阳水利MTN001"/>
    <s v="浏阳市水利建设投资有限公司2021年度第一期中期票据"/>
    <s v="非金融企业债务融资工具"/>
    <s v="中期票据"/>
    <s v="102100406.IB"/>
    <x v="121"/>
    <n v="1500000"/>
    <n v="150000000"/>
    <x v="153"/>
    <n v="1268630.139999999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7231000000000001"/>
    <s v="否"/>
    <m/>
    <m/>
    <m/>
    <m/>
    <m/>
    <m/>
    <m/>
    <m/>
    <m/>
    <m/>
    <m/>
    <s v="固定收益类资产"/>
  </r>
  <r>
    <s v="21宿迁经开MTN001"/>
    <s v="宿迁市经济开发总公司2021年度第一期中期票据"/>
    <s v="非金融企业债务融资工具"/>
    <s v="中期票据"/>
    <s v="102100419.IB"/>
    <x v="48"/>
    <n v="1500000"/>
    <n v="150000000"/>
    <x v="154"/>
    <n v="1361095.8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7134"/>
    <s v="否"/>
    <m/>
    <m/>
    <m/>
    <m/>
    <m/>
    <m/>
    <m/>
    <m/>
    <m/>
    <m/>
    <m/>
    <s v="固定收益类资产"/>
  </r>
  <r>
    <s v="21环太湖MTN001"/>
    <s v="浙江湖州环太湖集团有限公司2021年度第一期中期票据"/>
    <s v="非金融企业债务融资工具"/>
    <s v="中期票据"/>
    <s v="102100130.IB"/>
    <x v="42"/>
    <n v="3000000"/>
    <n v="300000000"/>
    <x v="155"/>
    <n v="4050082.1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6025"/>
    <s v="否"/>
    <m/>
    <m/>
    <m/>
    <m/>
    <m/>
    <m/>
    <m/>
    <m/>
    <m/>
    <m/>
    <m/>
    <s v="固定收益类资产"/>
  </r>
  <r>
    <s v="21池州建设MTN001"/>
    <s v="池州建设投资集团有限公司2021年度第一期中期票据"/>
    <s v="非金融企业债务融资工具"/>
    <s v="中期票据"/>
    <s v="102100147.IB"/>
    <x v="122"/>
    <n v="500000"/>
    <n v="50000000"/>
    <x v="156"/>
    <n v="409589.04"/>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7186999999999999"/>
    <s v="否"/>
    <m/>
    <m/>
    <m/>
    <m/>
    <m/>
    <m/>
    <m/>
    <m/>
    <m/>
    <m/>
    <m/>
    <s v="固定收益类资产"/>
  </r>
  <r>
    <s v="21高淳经开MTN002"/>
    <s v="江苏高淳经济开发区开发集团有限公司2021年度第二期中期票据"/>
    <s v="非金融企业债务融资工具"/>
    <s v="中期票据"/>
    <s v="102100943.IB"/>
    <x v="123"/>
    <n v="1500000"/>
    <n v="150000000"/>
    <x v="157"/>
    <n v="7666767.12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8029999999999999"/>
    <s v="否"/>
    <m/>
    <m/>
    <m/>
    <m/>
    <m/>
    <m/>
    <m/>
    <m/>
    <m/>
    <m/>
    <m/>
    <s v="固定收益类资产"/>
  </r>
  <r>
    <s v="21襄阳高新MTN001"/>
    <s v="襄阳高新国有资本投资运营集团有限公司2021年度第一期中期票据"/>
    <s v="非金融企业债务融资工具"/>
    <s v="中期票据"/>
    <s v="102100225.IB"/>
    <x v="124"/>
    <n v="700000"/>
    <n v="70000000"/>
    <x v="158"/>
    <n v="834246.5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643"/>
    <s v="否"/>
    <m/>
    <m/>
    <m/>
    <m/>
    <m/>
    <m/>
    <m/>
    <m/>
    <m/>
    <m/>
    <m/>
    <s v="固定收益类资产"/>
  </r>
  <r>
    <s v="21高淳经开MTN001"/>
    <s v="江苏高淳经济开发区开发集团有限公司2021年度第一期中期票据"/>
    <s v="非金融企业债务融资工具"/>
    <s v="中期票据"/>
    <s v="102100269.IB"/>
    <x v="123"/>
    <n v="1500000"/>
    <n v="150000000"/>
    <x v="159"/>
    <n v="1808219.1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6540999999999999"/>
    <s v="否"/>
    <m/>
    <m/>
    <m/>
    <m/>
    <m/>
    <m/>
    <m/>
    <m/>
    <m/>
    <m/>
    <m/>
    <s v="固定收益类资产"/>
  </r>
  <r>
    <s v="21宜兴环保MTN001"/>
    <s v="中国宜兴环保科技工业园发展总公司2021年度第一期中期票据"/>
    <s v="非金融企业债务融资工具"/>
    <s v="中期票据"/>
    <s v="102100308.IB"/>
    <x v="125"/>
    <n v="1800000"/>
    <n v="180000000"/>
    <x v="160"/>
    <n v="1405479.45"/>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7228000000000001"/>
    <s v="否"/>
    <m/>
    <m/>
    <m/>
    <m/>
    <m/>
    <m/>
    <m/>
    <m/>
    <m/>
    <m/>
    <m/>
    <s v="固定收益类资产"/>
  </r>
  <r>
    <s v="21苏通MTN001"/>
    <s v="南通苏通科技产业园控股发展有限公司2021年度第一期中期票据"/>
    <s v="非金融企业债务融资工具"/>
    <s v="中期票据"/>
    <s v="102100644.IB"/>
    <x v="126"/>
    <n v="1200000"/>
    <n v="120000000"/>
    <x v="161"/>
    <n v="331397.2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8161"/>
    <s v="否"/>
    <m/>
    <m/>
    <m/>
    <m/>
    <m/>
    <m/>
    <m/>
    <m/>
    <m/>
    <m/>
    <m/>
    <s v="固定收益类资产"/>
  </r>
  <r>
    <s v="21黔江城投MTN001"/>
    <s v="重庆市黔江区城市建设投资(集团)有限公司2021年度第一期中期票据"/>
    <s v="非金融企业债务融资工具"/>
    <s v="中期票据"/>
    <s v="102100359.IB"/>
    <x v="127"/>
    <n v="400000"/>
    <n v="40000000"/>
    <x v="162"/>
    <n v="363287.6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A"/>
    <n v="1.6919"/>
    <s v="否"/>
    <m/>
    <m/>
    <m/>
    <m/>
    <m/>
    <m/>
    <m/>
    <m/>
    <m/>
    <m/>
    <m/>
    <s v="固定收益类资产"/>
  </r>
  <r>
    <s v="21郫国投MTN001"/>
    <s v="成都市郫都区国有资产投资经营公司2021年度第一期中期票据"/>
    <s v="非金融企业债务融资工具"/>
    <s v="中期票据"/>
    <s v="102100645.IB"/>
    <x v="46"/>
    <n v="1200000"/>
    <n v="120000000"/>
    <x v="163"/>
    <n v="380054.7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0.89749999999999996"/>
    <s v="否"/>
    <m/>
    <m/>
    <m/>
    <m/>
    <m/>
    <m/>
    <m/>
    <m/>
    <m/>
    <m/>
    <m/>
    <s v="固定收益类资产"/>
  </r>
  <r>
    <s v="21沛县国资MTN002"/>
    <s v="沛县国有资产经营有限公司2021年度第二期中期票据"/>
    <s v="非金融企业债务融资工具"/>
    <s v="中期票据"/>
    <s v="102101094.IB"/>
    <x v="128"/>
    <n v="3600000"/>
    <n v="360000000"/>
    <x v="164"/>
    <n v="16883506.85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3"/>
    <s v="AA"/>
    <n v="1.0289999999999999"/>
    <s v="否"/>
    <m/>
    <m/>
    <m/>
    <m/>
    <m/>
    <m/>
    <m/>
    <m/>
    <m/>
    <m/>
    <m/>
    <s v="固定收益类资产"/>
  </r>
  <r>
    <s v="21聊城兴业MTN001"/>
    <s v="聊城市兴业经济开发有限公司2021年度第一期中期票据"/>
    <s v="非金融企业债务融资工具"/>
    <s v="中期票据"/>
    <s v="102101146.IB"/>
    <x v="53"/>
    <n v="1300000"/>
    <n v="127400000"/>
    <x v="165"/>
    <n v="7853424.6600000001"/>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5"/>
    <s v="AA"/>
    <n v="1.7849999999999999"/>
    <s v="否"/>
    <m/>
    <m/>
    <m/>
    <m/>
    <m/>
    <m/>
    <m/>
    <m/>
    <m/>
    <m/>
    <m/>
    <s v="固定收益类资产"/>
  </r>
  <r>
    <s v="21晋能电力GN001(碳中和债)"/>
    <s v="晋能控股电力集团有限公司2021年度第一期绿色中期票据(碳中和债)"/>
    <s v="非金融企业债务融资工具"/>
    <s v="中期票据"/>
    <s v="132100062.IB"/>
    <x v="129"/>
    <n v="1000000"/>
    <n v="99978800"/>
    <x v="166"/>
    <n v="5887123.2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2"/>
    <s v="AAA"/>
    <n v="1.0262"/>
    <s v="是"/>
    <m/>
    <m/>
    <m/>
    <m/>
    <m/>
    <m/>
    <m/>
    <m/>
    <m/>
    <m/>
    <m/>
    <s v="固定收益类资产"/>
  </r>
  <r>
    <s v="金科优01"/>
    <s v="申万宏源-金科股份应收账款(一期)资产支持专项计划优先级资产支持证券"/>
    <s v="其他债券类资产"/>
    <s v="证券交易所挂票交易的资产支持证券"/>
    <s v="137431.SZ"/>
    <x v="100"/>
    <n v="3500000"/>
    <n v="350000000"/>
    <x v="167"/>
    <n v="3241095.9"/>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2"/>
    <s v="AAA"/>
    <n v="1.2179"/>
    <s v="否"/>
    <m/>
    <m/>
    <m/>
    <m/>
    <m/>
    <m/>
    <m/>
    <m/>
    <m/>
    <m/>
    <m/>
    <s v="固定收益类资产"/>
  </r>
  <r>
    <s v="21金优01"/>
    <s v="申万菱信-金科昆明爱琴海资产支持专项计划优先级资产支持证券"/>
    <s v="其他债券类资产"/>
    <s v="证券交易所挂票交易的资产支持证券"/>
    <m/>
    <x v="100"/>
    <n v="2600000"/>
    <n v="259012000"/>
    <x v="168"/>
    <n v="2980412.06"/>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n v="18.057500000000001"/>
    <s v="AAA"/>
    <n v="0"/>
    <s v="否"/>
    <m/>
    <m/>
    <m/>
    <m/>
    <m/>
    <m/>
    <m/>
    <m/>
    <m/>
    <m/>
    <m/>
    <s v="固定收益类资产"/>
  </r>
  <r>
    <s v="南京银行北京分行活期存款"/>
    <s v="南京银行北京分行活期存款"/>
    <s v="现金及流动性管理工具"/>
    <s v="活期存款"/>
    <m/>
    <x v="130"/>
    <m/>
    <n v="192915613.03999999"/>
    <x v="169"/>
    <n v="81888.63"/>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n v="506090000000397"/>
    <s v="股份制商业银行"/>
    <n v="0.1293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19861390.859999999"/>
    <x v="170"/>
    <n v="41118.239999999998"/>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33956.199999999997"/>
    <x v="171"/>
    <n v="46.87"/>
    <m/>
    <s v="万能"/>
    <s v="国联82号"/>
    <s v="国联汇鑫82号单一资产管理计划"/>
    <s v="B0006550"/>
    <s v="组合类保险资管产品"/>
    <s v="固定收益类保险资管产品"/>
    <n v="1"/>
    <s v="国联证券股份有限公司"/>
    <n v="19774559211.650002"/>
    <n v="20759218389.43"/>
    <m/>
    <m/>
    <m/>
    <m/>
    <m/>
    <m/>
    <m/>
    <m/>
    <m/>
    <m/>
    <m/>
    <m/>
    <m/>
    <m/>
    <m/>
    <m/>
    <m/>
    <m/>
    <m/>
    <m/>
    <m/>
    <m/>
    <m/>
    <m/>
    <m/>
    <m/>
    <m/>
    <m/>
    <m/>
    <m/>
    <m/>
    <m/>
    <m/>
    <m/>
    <m/>
    <m/>
    <m/>
    <m/>
    <m/>
    <m/>
    <m/>
    <m/>
    <m/>
    <m/>
    <s v="固定收益类资产"/>
  </r>
  <r>
    <s v="南京银行北京分行活期存款"/>
    <s v="南京银行北京分行活期存款"/>
    <s v="现金及流动性管理工具"/>
    <s v="活期存款"/>
    <s v="-"/>
    <x v="130"/>
    <s v="-"/>
    <n v="117821.31"/>
    <x v="172"/>
    <n v="44.85"/>
    <s v="-"/>
    <s v="万能"/>
    <s v="国联汇睿12号"/>
    <s v="国联汇睿12号单一资产管理计划"/>
    <s v="B0006589"/>
    <s v="组合类保险资管产品"/>
    <s v="权益类保险资管产品"/>
    <n v="1"/>
    <s v="国联证券股份有限公司"/>
    <n v="6550420660.9200001"/>
    <n v="5551042829.7299995"/>
    <m/>
    <m/>
    <m/>
    <m/>
    <s v="否"/>
    <s v="-"/>
    <s v="-"/>
    <s v="-"/>
    <s v="-"/>
    <s v="-"/>
    <m/>
    <m/>
    <m/>
    <m/>
    <s v="是"/>
    <m/>
    <m/>
    <m/>
    <m/>
    <m/>
    <m/>
    <m/>
    <m/>
    <m/>
    <m/>
    <s v="中国"/>
    <s v="0506010000000396"/>
    <m/>
    <m/>
    <m/>
    <m/>
    <m/>
    <m/>
    <m/>
    <m/>
    <m/>
    <m/>
    <m/>
    <m/>
    <m/>
    <m/>
    <m/>
    <m/>
    <s v="银行存款"/>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
    <x v="38"/>
    <s v="-"/>
    <n v="69042090.75"/>
    <x v="173"/>
    <n v="26168.61"/>
    <s v="-"/>
    <s v="万能"/>
    <s v="国联汇睿12号"/>
    <s v="国联汇睿12号单一资产管理计划"/>
    <s v="B0006589"/>
    <s v="组合类保险资管产品"/>
    <s v="权益类保险资管产品"/>
    <n v="1"/>
    <s v="国联证券股份有限公司"/>
    <n v="6550420660.9200001"/>
    <n v="5551042829.7299995"/>
    <m/>
    <m/>
    <m/>
    <m/>
    <s v="否"/>
    <s v="-"/>
    <s v="-"/>
    <s v="-"/>
    <s v="-"/>
    <s v="-"/>
    <m/>
    <m/>
    <m/>
    <m/>
    <s v="是"/>
    <m/>
    <m/>
    <m/>
    <m/>
    <m/>
    <m/>
    <m/>
    <m/>
    <m/>
    <m/>
    <m/>
    <m/>
    <m/>
    <m/>
    <m/>
    <m/>
    <m/>
    <m/>
    <m/>
    <m/>
    <m/>
    <m/>
    <m/>
    <m/>
    <m/>
    <m/>
    <m/>
    <m/>
    <s v="银行存款"/>
    <s v="权益类资产"/>
  </r>
  <r>
    <s v="贵州茅台"/>
    <s v="贵州茅台酒股份有限公司"/>
    <s v="股票"/>
    <s v="沪深主板股"/>
    <s v="600519.SH"/>
    <x v="131"/>
    <n v="2437085"/>
    <n v="4991849257.4799995"/>
    <x v="174"/>
    <s v="-"/>
    <s v="-"/>
    <s v="万能"/>
    <s v="国联汇睿12号"/>
    <s v="国联汇睿12号单一资产管理计划"/>
    <s v="B0006589"/>
    <s v="组合类保险资管产品"/>
    <s v="权益类保险资管产品"/>
    <n v="1"/>
    <s v="国联证券股份有限公司"/>
    <n v="6550420660.9200001"/>
    <n v="5551042829.7299995"/>
    <m/>
    <m/>
    <m/>
    <m/>
    <s v="是"/>
    <n v="1.9400487725738701E-3"/>
    <s v="-"/>
    <s v="-"/>
    <s v="-"/>
    <s v="-"/>
    <m/>
    <m/>
    <m/>
    <m/>
    <s v="是"/>
    <m/>
    <m/>
    <m/>
    <m/>
    <m/>
    <m/>
    <m/>
    <m/>
    <m/>
    <m/>
    <s v="中国"/>
    <s v="-"/>
    <m/>
    <m/>
    <m/>
    <m/>
    <m/>
    <m/>
    <m/>
    <m/>
    <m/>
    <m/>
    <m/>
    <m/>
    <m/>
    <m/>
    <m/>
    <m/>
    <s v="股票"/>
    <s v="权益类资产"/>
  </r>
  <r>
    <s v="金科股份"/>
    <s v="金科地产集团股份有限公司"/>
    <s v="股票"/>
    <s v="沪深主板股"/>
    <s v="000656.SZ"/>
    <x v="100"/>
    <n v="34121367"/>
    <n v="235114919.5"/>
    <x v="175"/>
    <s v="-"/>
    <s v="-"/>
    <s v="万能"/>
    <s v="国联汇睿12号"/>
    <s v="国联汇睿12号单一资产管理计划"/>
    <s v="B0006589"/>
    <s v="组合类保险资管产品"/>
    <s v="权益类保险资管产品"/>
    <n v="1"/>
    <s v="国联证券股份有限公司"/>
    <n v="6550420660.9200001"/>
    <n v="5551042829.7299995"/>
    <m/>
    <m/>
    <m/>
    <m/>
    <s v="否"/>
    <n v="6.3901091698097996E-3"/>
    <s v="-"/>
    <s v="-"/>
    <s v="-"/>
    <s v="-"/>
    <m/>
    <m/>
    <m/>
    <m/>
    <s v="是"/>
    <m/>
    <m/>
    <m/>
    <m/>
    <m/>
    <m/>
    <m/>
    <m/>
    <m/>
    <m/>
    <s v="中国"/>
    <s v="-"/>
    <m/>
    <m/>
    <m/>
    <m/>
    <m/>
    <m/>
    <m/>
    <m/>
    <m/>
    <m/>
    <m/>
    <m/>
    <m/>
    <m/>
    <m/>
    <m/>
    <s v="股票"/>
    <s v="权益类资产"/>
  </r>
  <r>
    <s v="万达信息"/>
    <s v="万达信息酒股份有限公司"/>
    <s v="股票"/>
    <s v="创业板股"/>
    <s v="300168.SZ"/>
    <x v="132"/>
    <n v="1908500"/>
    <n v="44396124"/>
    <x v="176"/>
    <s v="-"/>
    <s v="-"/>
    <s v="万能"/>
    <s v="国联汇睿12号"/>
    <s v="国联汇睿12号单一资产管理计划"/>
    <s v="B0006589"/>
    <s v="组合类保险资管产品"/>
    <s v="权益类保险资管产品"/>
    <n v="1"/>
    <s v="国联证券股份有限公司"/>
    <n v="6550420660.9200001"/>
    <n v="5551042829.7299995"/>
    <m/>
    <m/>
    <m/>
    <m/>
    <s v="否"/>
    <n v="1.60704318636247E-3"/>
    <s v="-"/>
    <s v="-"/>
    <s v="-"/>
    <s v="-"/>
    <m/>
    <m/>
    <m/>
    <m/>
    <s v="是"/>
    <m/>
    <m/>
    <m/>
    <m/>
    <m/>
    <m/>
    <m/>
    <m/>
    <m/>
    <m/>
    <s v="中国"/>
    <s v="-"/>
    <m/>
    <m/>
    <m/>
    <m/>
    <m/>
    <m/>
    <m/>
    <m/>
    <m/>
    <m/>
    <m/>
    <m/>
    <m/>
    <m/>
    <m/>
    <m/>
    <s v="股票"/>
    <s v="权益类资产"/>
  </r>
  <r>
    <s v="康泰生物"/>
    <s v="深圳康泰生物制品股份有限公司"/>
    <s v="股票"/>
    <s v="创业板股"/>
    <s v="300601.SZ"/>
    <x v="133"/>
    <n v="100"/>
    <n v="12893"/>
    <x v="177"/>
    <s v="-"/>
    <s v="-"/>
    <s v="万能"/>
    <s v="国联汇睿12号"/>
    <s v="国联汇睿12号单一资产管理计划"/>
    <s v="B0006589"/>
    <s v="组合类保险资管产品"/>
    <s v="权益类保险资管产品"/>
    <n v="1"/>
    <s v="国联证券股份有限公司"/>
    <n v="6550420660.9200001"/>
    <n v="5551042829.7299995"/>
    <m/>
    <m/>
    <m/>
    <m/>
    <s v="否"/>
    <n v="1.42795062295824E-7"/>
    <s v="-"/>
    <s v="-"/>
    <s v="-"/>
    <s v="-"/>
    <m/>
    <m/>
    <m/>
    <m/>
    <s v="是"/>
    <m/>
    <m/>
    <m/>
    <m/>
    <m/>
    <m/>
    <m/>
    <m/>
    <m/>
    <m/>
    <s v="中国"/>
    <s v="-"/>
    <m/>
    <m/>
    <m/>
    <m/>
    <m/>
    <m/>
    <m/>
    <m/>
    <m/>
    <m/>
    <m/>
    <m/>
    <m/>
    <m/>
    <m/>
    <m/>
    <s v="股票"/>
    <s v="权益类资产"/>
  </r>
  <r>
    <s v="平安好医生"/>
    <s v="平安健康医疗科技有限公司"/>
    <s v="境外权益类资产（其他权益类资产）"/>
    <s v="境外权益类资产（其他权益类资产）"/>
    <s v="1833.HK"/>
    <x v="134"/>
    <n v="291700"/>
    <n v="24875366.219999999"/>
    <x v="178"/>
    <s v="-"/>
    <s v="-"/>
    <s v="万能"/>
    <s v="国联汇睿12号"/>
    <s v="国联汇睿12号单一资产管理计划"/>
    <s v="B0006589"/>
    <s v="组合类保险资管产品"/>
    <s v="权益类保险资管产品"/>
    <n v="1"/>
    <s v="国联证券股份有限公司"/>
    <n v="6550420660.9200001"/>
    <n v="5551042829.7299995"/>
    <m/>
    <m/>
    <m/>
    <m/>
    <s v="否"/>
    <n v="2.5829423795761802E-4"/>
    <s v="-"/>
    <s v="-"/>
    <s v="-"/>
    <s v="-"/>
    <m/>
    <m/>
    <m/>
    <m/>
    <s v="是"/>
    <m/>
    <m/>
    <m/>
    <m/>
    <m/>
    <m/>
    <m/>
    <m/>
    <m/>
    <m/>
    <s v="中国"/>
    <s v="-"/>
    <m/>
    <m/>
    <m/>
    <m/>
    <m/>
    <m/>
    <m/>
    <m/>
    <m/>
    <m/>
    <m/>
    <m/>
    <m/>
    <m/>
    <m/>
    <m/>
    <s v="股票"/>
    <s v="权益类资产"/>
  </r>
  <r>
    <s v="中微公司"/>
    <s v="中微半导体设备（上海）股份有限公司"/>
    <s v="股票"/>
    <s v="科创板股"/>
    <s v="688012.SH"/>
    <x v="135"/>
    <n v="618520"/>
    <n v="68845743.689999998"/>
    <x v="179"/>
    <s v="-"/>
    <s v="-"/>
    <s v="万能"/>
    <s v="国联汇睿12号"/>
    <s v="国联汇睿12号单一资产管理计划"/>
    <s v="B0006589"/>
    <s v="组合类保险资管产品"/>
    <s v="权益类保险资管产品"/>
    <n v="1"/>
    <s v="国联证券股份有限公司"/>
    <n v="6550420660.9200001"/>
    <n v="5551042829.7299995"/>
    <m/>
    <m/>
    <m/>
    <m/>
    <s v="是"/>
    <n v="1.0036925604591199E-3"/>
    <s v="-"/>
    <s v="-"/>
    <s v="-"/>
    <s v="-"/>
    <m/>
    <m/>
    <m/>
    <m/>
    <s v="是"/>
    <m/>
    <m/>
    <m/>
    <m/>
    <m/>
    <m/>
    <m/>
    <m/>
    <m/>
    <m/>
    <s v="中国"/>
    <s v="-"/>
    <m/>
    <m/>
    <m/>
    <m/>
    <m/>
    <m/>
    <m/>
    <m/>
    <m/>
    <m/>
    <m/>
    <m/>
    <m/>
    <m/>
    <m/>
    <m/>
    <s v="股票"/>
    <s v="权益类资产"/>
  </r>
  <r>
    <s v="中芯国际"/>
    <s v="中芯国际集成电路制造有限公司"/>
    <s v="股票"/>
    <s v="科创板股"/>
    <s v="688981.SH"/>
    <x v="136"/>
    <n v="20897276"/>
    <n v="1171881536.8099999"/>
    <x v="180"/>
    <s v="-"/>
    <s v="-"/>
    <s v="万能"/>
    <s v="国联汇睿12号"/>
    <s v="国联汇睿12号单一资产管理计划"/>
    <s v="B0006589"/>
    <s v="组合类保险资管产品"/>
    <s v="权益类保险资管产品"/>
    <n v="1"/>
    <s v="国联证券股份有限公司"/>
    <n v="6550420660.9200001"/>
    <n v="5551042829.7299995"/>
    <m/>
    <m/>
    <m/>
    <m/>
    <s v="是"/>
    <n v="2.6424137214373102E-3"/>
    <s v="-"/>
    <s v="-"/>
    <s v="-"/>
    <s v="-"/>
    <m/>
    <m/>
    <m/>
    <m/>
    <s v="是"/>
    <m/>
    <m/>
    <m/>
    <m/>
    <m/>
    <m/>
    <m/>
    <m/>
    <m/>
    <m/>
    <s v="中国"/>
    <s v="-"/>
    <m/>
    <m/>
    <m/>
    <m/>
    <m/>
    <m/>
    <m/>
    <m/>
    <m/>
    <m/>
    <m/>
    <m/>
    <m/>
    <m/>
    <m/>
    <m/>
    <s v="股票"/>
    <s v="权益类资产"/>
  </r>
  <r>
    <s v="信达风投资管理有限公司"/>
    <s v="广东道恒创业投资合伙企业(有限合伙)"/>
    <s v="未上市股权"/>
    <s v="未上市股权"/>
    <m/>
    <x v="137"/>
    <n v="6905226.2999992399"/>
    <n v="6905226.2999992399"/>
    <x v="181"/>
    <m/>
    <m/>
    <s v="传统&amp;万能"/>
    <s v="道恒基金"/>
    <s v="广东道恒创业投资合伙企业（有限合伙）"/>
    <m/>
    <s v="未上市股权"/>
    <s v="未上市股权"/>
    <n v="1"/>
    <s v="道恒基金"/>
    <n v="4418122331.8099995"/>
    <n v="4418122331.8099995"/>
    <m/>
    <m/>
    <m/>
    <s v="无评级"/>
    <m/>
    <n v="7.2400000000000006E-2"/>
    <m/>
    <m/>
    <m/>
    <m/>
    <m/>
    <m/>
    <m/>
    <m/>
    <m/>
    <m/>
    <m/>
    <m/>
    <m/>
    <m/>
    <m/>
    <m/>
    <m/>
    <m/>
    <m/>
    <m/>
    <m/>
    <m/>
    <m/>
    <m/>
    <m/>
    <m/>
    <m/>
    <m/>
    <m/>
    <m/>
    <m/>
    <m/>
    <m/>
    <m/>
    <m/>
    <m/>
    <m/>
    <m/>
    <s v="固定收益类资产"/>
  </r>
  <r>
    <s v="天津佳盛行汽车有限公司"/>
    <s v="天津佳盛行汽车有限公司"/>
    <s v="未上市股权"/>
    <s v="未上市股权"/>
    <m/>
    <x v="137"/>
    <n v="45000000"/>
    <n v="45000000"/>
    <x v="182"/>
    <m/>
    <m/>
    <s v="传统&amp;万能"/>
    <s v="道恒基金"/>
    <s v="广东道恒创业投资合伙企业（有限合伙）"/>
    <m/>
    <s v="未上市股权"/>
    <s v="未上市股权"/>
    <n v="3"/>
    <s v="道恒基金"/>
    <n v="4418122331.8099995"/>
    <n v="4418122331.8099995"/>
    <m/>
    <m/>
    <m/>
    <s v="无评级"/>
    <m/>
    <n v="1.8599999999999998E-2"/>
    <m/>
    <m/>
    <m/>
    <m/>
    <m/>
    <m/>
    <m/>
    <m/>
    <m/>
    <m/>
    <m/>
    <m/>
    <m/>
    <m/>
    <m/>
    <m/>
    <m/>
    <m/>
    <m/>
    <m/>
    <m/>
    <m/>
    <m/>
    <m/>
    <m/>
    <m/>
    <m/>
    <m/>
    <m/>
    <m/>
    <m/>
    <m/>
    <m/>
    <m/>
    <m/>
    <m/>
    <m/>
    <m/>
    <s v="权益类资产"/>
  </r>
  <r>
    <s v="珠海讯嘉国际贸易有限公司"/>
    <s v="珠海讯嘉国际贸易有限公司"/>
    <s v="未上市股权"/>
    <s v="未上市股权"/>
    <m/>
    <x v="137"/>
    <n v="40000000"/>
    <n v="40000000"/>
    <x v="183"/>
    <m/>
    <m/>
    <s v="传统&amp;万能"/>
    <s v="道恒基金"/>
    <s v="广东道恒创业投资合伙企业（有限合伙）"/>
    <m/>
    <s v="未上市股权"/>
    <s v="未上市股权"/>
    <n v="2"/>
    <s v="道恒基金"/>
    <n v="4418122331.8099995"/>
    <n v="4418122331.8099995"/>
    <m/>
    <m/>
    <m/>
    <s v="无评级"/>
    <m/>
    <n v="0.99990000000000001"/>
    <m/>
    <m/>
    <m/>
    <m/>
    <m/>
    <m/>
    <m/>
    <m/>
    <m/>
    <m/>
    <m/>
    <m/>
    <m/>
    <m/>
    <m/>
    <m/>
    <m/>
    <m/>
    <m/>
    <m/>
    <m/>
    <m/>
    <m/>
    <m/>
    <m/>
    <m/>
    <m/>
    <m/>
    <m/>
    <m/>
    <m/>
    <m/>
    <m/>
    <m/>
    <m/>
    <m/>
    <m/>
    <m/>
    <s v="权益类资产"/>
  </r>
  <r>
    <s v="商汤-W 0020.HK"/>
    <s v="商汤-W 0020.HK"/>
    <s v="境外权益类资产（其他权益类资产）"/>
    <s v="境外权益类资产（其他权益类资产）"/>
    <m/>
    <x v="137"/>
    <n v="1952000000"/>
    <n v="1952000000"/>
    <x v="184"/>
    <m/>
    <m/>
    <s v="传统&amp;万能"/>
    <s v="道恒基金"/>
    <s v="广东道恒创业投资合伙企业（有限合伙）"/>
    <m/>
    <s v="未上市股权"/>
    <s v="未上市股权"/>
    <n v="3"/>
    <s v="道恒基金"/>
    <n v="4418122331.8099995"/>
    <n v="4418122331.8099995"/>
    <m/>
    <m/>
    <m/>
    <s v="无评级"/>
    <s v="否"/>
    <n v="0.99980000000000002"/>
    <m/>
    <m/>
    <m/>
    <m/>
    <m/>
    <m/>
    <m/>
    <m/>
    <m/>
    <m/>
    <m/>
    <m/>
    <m/>
    <m/>
    <m/>
    <m/>
    <m/>
    <m/>
    <m/>
    <m/>
    <m/>
    <m/>
    <m/>
    <m/>
    <m/>
    <m/>
    <m/>
    <m/>
    <m/>
    <m/>
    <m/>
    <m/>
    <m/>
    <m/>
    <m/>
    <m/>
    <m/>
    <m/>
    <s v="权益类资产"/>
  </r>
  <r>
    <s v="海南玉蝶供应链管理有限公司"/>
    <s v="海南玉蝶供应链管理有限公司"/>
    <s v="未上市股权"/>
    <s v="未上市股权"/>
    <m/>
    <x v="137"/>
    <n v="500000000"/>
    <n v="500000000"/>
    <x v="185"/>
    <m/>
    <m/>
    <s v="传统&amp;万能"/>
    <s v="道恒基金"/>
    <s v="广东道恒创业投资合伙企业（有限合伙）"/>
    <m/>
    <s v="未上市股权"/>
    <s v="未上市股权"/>
    <n v="2"/>
    <s v="道恒基金"/>
    <n v="4418122331.8099995"/>
    <n v="4418122331.8099995"/>
    <m/>
    <m/>
    <m/>
    <s v="无评级"/>
    <m/>
    <n v="2.3E-2"/>
    <m/>
    <m/>
    <m/>
    <m/>
    <m/>
    <m/>
    <m/>
    <m/>
    <m/>
    <m/>
    <m/>
    <m/>
    <m/>
    <m/>
    <m/>
    <m/>
    <m/>
    <m/>
    <m/>
    <m/>
    <m/>
    <m/>
    <m/>
    <m/>
    <m/>
    <m/>
    <m/>
    <m/>
    <m/>
    <m/>
    <m/>
    <m/>
    <m/>
    <m/>
    <m/>
    <m/>
    <m/>
    <m/>
    <s v="权益类资产"/>
  </r>
  <r>
    <s v="天津振濠实业有限公司"/>
    <s v="天津振濠实业有限公司"/>
    <s v="未上市股权"/>
    <s v="未上市股权"/>
    <m/>
    <x v="137"/>
    <n v="450000000"/>
    <n v="450000000"/>
    <x v="186"/>
    <m/>
    <m/>
    <s v="传统&amp;万能"/>
    <s v="道恒基金"/>
    <s v="广东道恒创业投资合伙企业（有限合伙）"/>
    <m/>
    <s v="未上市股权"/>
    <s v="未上市股权"/>
    <n v="2"/>
    <s v="道恒基金"/>
    <n v="4418122331.8099995"/>
    <n v="4418122331.8099995"/>
    <m/>
    <m/>
    <m/>
    <s v="无评级"/>
    <m/>
    <n v="0.90890000000000004"/>
    <m/>
    <m/>
    <m/>
    <m/>
    <m/>
    <m/>
    <m/>
    <m/>
    <m/>
    <m/>
    <m/>
    <m/>
    <m/>
    <m/>
    <m/>
    <m/>
    <m/>
    <m/>
    <m/>
    <m/>
    <m/>
    <m/>
    <m/>
    <m/>
    <m/>
    <m/>
    <m/>
    <m/>
    <m/>
    <m/>
    <m/>
    <m/>
    <m/>
    <m/>
    <m/>
    <m/>
    <m/>
    <m/>
    <s v="权益类资产"/>
  </r>
  <r>
    <s v="南京领行科技股份有限公司"/>
    <s v="南京领行科技股份有限公司"/>
    <s v="未上市股权"/>
    <s v="未上市股权"/>
    <m/>
    <x v="137"/>
    <n v="420000000"/>
    <n v="420000000"/>
    <x v="187"/>
    <m/>
    <m/>
    <s v="传统&amp;万能"/>
    <s v="道恒基金"/>
    <s v="广东道恒创业投资合伙企业（有限合伙）"/>
    <m/>
    <s v="未上市股权"/>
    <s v="未上市股权"/>
    <n v="3"/>
    <s v="道恒基金"/>
    <n v="4418122331.8099995"/>
    <n v="4418122331.8099995"/>
    <m/>
    <m/>
    <m/>
    <s v="无评级"/>
    <m/>
    <n v="0.99980000000000002"/>
    <m/>
    <m/>
    <m/>
    <m/>
    <m/>
    <m/>
    <m/>
    <m/>
    <m/>
    <m/>
    <m/>
    <m/>
    <m/>
    <m/>
    <m/>
    <m/>
    <m/>
    <m/>
    <m/>
    <m/>
    <m/>
    <m/>
    <m/>
    <m/>
    <m/>
    <m/>
    <m/>
    <m/>
    <m/>
    <m/>
    <m/>
    <m/>
    <m/>
    <m/>
    <m/>
    <m/>
    <m/>
    <m/>
    <s v="权益类资产"/>
  </r>
  <r>
    <s v="天津航宇供应链管理有限公司"/>
    <s v="天津航宇供应链管理有限公司"/>
    <s v="未上市股权"/>
    <s v="未上市股权"/>
    <m/>
    <x v="137"/>
    <n v="1000000000"/>
    <n v="1000000000"/>
    <x v="188"/>
    <m/>
    <m/>
    <s v="传统&amp;万能"/>
    <s v="道恒基金"/>
    <s v="广东道恒创业投资合伙企业（有限合伙）"/>
    <m/>
    <s v="未上市股权"/>
    <s v="未上市股权"/>
    <n v="2"/>
    <s v="道恒基金"/>
    <n v="4418122331.8099995"/>
    <n v="4418122331.8099995"/>
    <m/>
    <m/>
    <m/>
    <s v="无评级"/>
    <m/>
    <n v="3.2899999999999999E-2"/>
    <m/>
    <m/>
    <m/>
    <m/>
    <m/>
    <m/>
    <m/>
    <m/>
    <m/>
    <m/>
    <m/>
    <m/>
    <m/>
    <m/>
    <m/>
    <m/>
    <m/>
    <m/>
    <m/>
    <m/>
    <m/>
    <m/>
    <m/>
    <m/>
    <m/>
    <m/>
    <m/>
    <m/>
    <m/>
    <m/>
    <m/>
    <m/>
    <m/>
    <m/>
    <m/>
    <m/>
    <m/>
    <m/>
    <s v="权益类资产"/>
  </r>
  <r>
    <s v="首泰金信(北京)股权投资基金管理股份有限公司"/>
    <s v="首泰金信(北京)股权投资基金管理股份有限公司"/>
    <s v="未上市股权"/>
    <s v="未上市股权"/>
    <m/>
    <x v="138"/>
    <n v="5000000"/>
    <n v="4000000000"/>
    <x v="189"/>
    <m/>
    <m/>
    <s v="传统"/>
    <s v="嘉兴锦晟"/>
    <s v="嘉兴锦晟股权投资合伙企业(有限合伙)"/>
    <m/>
    <s v="未上市股权"/>
    <s v="未上市股权"/>
    <n v="1"/>
    <s v="锦晟基金"/>
    <n v="4008955821.9200001"/>
    <n v="4008955821.9200001"/>
    <m/>
    <m/>
    <m/>
    <s v="无评级"/>
    <m/>
    <n v="0.99319999999999997"/>
    <m/>
    <m/>
    <m/>
    <m/>
    <m/>
    <m/>
    <m/>
    <m/>
    <m/>
    <m/>
    <m/>
    <m/>
    <m/>
    <m/>
    <m/>
    <m/>
    <m/>
    <m/>
    <m/>
    <m/>
    <m/>
    <m/>
    <m/>
    <m/>
    <m/>
    <m/>
    <m/>
    <m/>
    <m/>
    <m/>
    <m/>
    <m/>
    <m/>
    <m/>
    <m/>
    <m/>
    <m/>
    <m/>
    <s v="权益类资产"/>
  </r>
  <r>
    <s v="海南荟岚贸易合伙企业（有限合伙）"/>
    <s v="海南荟岚贸易合伙企业（有限合伙）"/>
    <s v="未上市股权"/>
    <s v="未上市股权"/>
    <m/>
    <x v="138"/>
    <n v="2995000000"/>
    <n v="2995000000"/>
    <x v="190"/>
    <m/>
    <m/>
    <s v="传统"/>
    <s v="嘉兴锦晟"/>
    <s v="嘉兴锦晟股权投资合伙企业(有限合伙)"/>
    <m/>
    <s v="未上市股权"/>
    <s v="未上市股权"/>
    <n v="2"/>
    <s v="锦晟基金"/>
    <n v="4008955821.9200001"/>
    <n v="4008955821.9200001"/>
    <m/>
    <m/>
    <m/>
    <s v="无评级"/>
    <m/>
    <n v="0.99660000000000004"/>
    <m/>
    <m/>
    <m/>
    <m/>
    <m/>
    <m/>
    <m/>
    <m/>
    <m/>
    <m/>
    <m/>
    <m/>
    <m/>
    <m/>
    <m/>
    <m/>
    <m/>
    <m/>
    <m/>
    <m/>
    <m/>
    <m/>
    <m/>
    <m/>
    <m/>
    <m/>
    <m/>
    <m/>
    <m/>
    <m/>
    <m/>
    <m/>
    <m/>
    <m/>
    <m/>
    <m/>
    <m/>
    <m/>
    <s v="权益类资产"/>
  </r>
  <r>
    <s v="广州鸿川科技有限公司"/>
    <s v="广州鸿川科技有限公司"/>
    <s v="未上市股权"/>
    <s v="未上市股权"/>
    <m/>
    <x v="138"/>
    <n v="500000000"/>
    <n v="500000000"/>
    <x v="185"/>
    <m/>
    <m/>
    <s v="传统"/>
    <s v="嘉兴锦晟"/>
    <s v="嘉兴锦晟股权投资合伙企业(有限合伙)"/>
    <m/>
    <s v="未上市股权"/>
    <s v="未上市股权"/>
    <n v="2"/>
    <s v="锦晟基金"/>
    <n v="4008955821.9200001"/>
    <n v="4008955821.9200001"/>
    <m/>
    <m/>
    <m/>
    <s v="无评级"/>
    <m/>
    <n v="0.66649999999999998"/>
    <m/>
    <m/>
    <m/>
    <m/>
    <m/>
    <m/>
    <m/>
    <m/>
    <m/>
    <m/>
    <m/>
    <m/>
    <m/>
    <m/>
    <m/>
    <m/>
    <m/>
    <m/>
    <m/>
    <m/>
    <m/>
    <m/>
    <m/>
    <m/>
    <m/>
    <m/>
    <m/>
    <m/>
    <m/>
    <m/>
    <m/>
    <m/>
    <m/>
    <m/>
    <m/>
    <m/>
    <m/>
    <m/>
    <s v="权益类资产"/>
  </r>
  <r>
    <s v="北京集创北方科技股份有限公司"/>
    <s v="北京集创北方科技股份有限公司"/>
    <s v="未上市股权"/>
    <s v="未上市股权"/>
    <m/>
    <x v="138"/>
    <n v="500000000"/>
    <n v="500000000"/>
    <x v="185"/>
    <m/>
    <m/>
    <s v="传统"/>
    <s v="嘉兴锦晟"/>
    <s v="嘉兴锦晟股权投资合伙企业(有限合伙)"/>
    <m/>
    <s v="未上市股权"/>
    <s v="未上市股权"/>
    <n v="3"/>
    <s v="锦晟基金"/>
    <n v="4008955821.9200001"/>
    <n v="4008955821.9200001"/>
    <m/>
    <m/>
    <m/>
    <s v="无评级"/>
    <m/>
    <n v="1.5900000000000001E-2"/>
    <m/>
    <m/>
    <m/>
    <m/>
    <m/>
    <m/>
    <m/>
    <m/>
    <m/>
    <m/>
    <m/>
    <m/>
    <m/>
    <m/>
    <m/>
    <m/>
    <m/>
    <m/>
    <m/>
    <m/>
    <m/>
    <m/>
    <m/>
    <m/>
    <m/>
    <m/>
    <m/>
    <m/>
    <m/>
    <m/>
    <m/>
    <m/>
    <m/>
    <m/>
    <m/>
    <m/>
    <m/>
    <m/>
    <s v="权益类资产"/>
  </r>
  <r>
    <s v="鑫芯半导体"/>
    <s v="鑫芯半导体科技有限公司"/>
    <s v="未上市股权"/>
    <s v="未上市股权"/>
    <m/>
    <x v="139"/>
    <n v="476400000"/>
    <n v="476400000"/>
    <x v="191"/>
    <m/>
    <m/>
    <s v="传统"/>
    <s v="鑫芯半导体"/>
    <s v="鑫芯半导体科技有限公司"/>
    <m/>
    <s v="未上市股权"/>
    <s v="未上市股权"/>
    <n v="1"/>
    <s v="鑫芯半导体科技有限公司"/>
    <n v="476400000"/>
    <n v="476400000"/>
    <m/>
    <m/>
    <m/>
    <s v="无评级"/>
    <m/>
    <n v="7.9839999999999994E-2"/>
    <m/>
    <m/>
    <m/>
    <m/>
    <m/>
    <m/>
    <m/>
    <m/>
    <m/>
    <m/>
    <m/>
    <m/>
    <m/>
    <m/>
    <m/>
    <m/>
    <m/>
    <m/>
    <m/>
    <m/>
    <m/>
    <m/>
    <m/>
    <m/>
    <m/>
    <m/>
    <m/>
    <m/>
    <m/>
    <m/>
    <m/>
    <m/>
    <m/>
    <m/>
    <m/>
    <m/>
    <m/>
    <m/>
    <s v="权益类资产"/>
  </r>
  <r>
    <s v="华为服务器"/>
    <s v="超聚变数字技术有限公司"/>
    <s v="未上市股权"/>
    <s v="未上市股权"/>
    <m/>
    <x v="140"/>
    <n v="1000000000"/>
    <n v="1000000000"/>
    <x v="188"/>
    <m/>
    <m/>
    <s v="传统"/>
    <s v="华为服务器"/>
    <s v="超聚变数字技术有限公司"/>
    <m/>
    <s v="未上市股权"/>
    <s v="未上市股权"/>
    <n v="1"/>
    <s v="超聚变数字技术有限公司"/>
    <n v="1000000000"/>
    <n v="1000000000"/>
    <m/>
    <m/>
    <m/>
    <s v="无评级"/>
    <m/>
    <n v="1.7544000000000001E-2"/>
    <m/>
    <m/>
    <m/>
    <m/>
    <m/>
    <m/>
    <m/>
    <m/>
    <m/>
    <m/>
    <m/>
    <m/>
    <m/>
    <m/>
    <m/>
    <m/>
    <m/>
    <m/>
    <m/>
    <m/>
    <m/>
    <m/>
    <m/>
    <m/>
    <m/>
    <m/>
    <m/>
    <m/>
    <m/>
    <m/>
    <m/>
    <m/>
    <m/>
    <m/>
    <m/>
    <m/>
    <m/>
    <m/>
    <s v="权益类资产"/>
  </r>
  <r>
    <s v="T3出行"/>
    <s v="南京领行科技股份有限公司"/>
    <s v="未上市股权"/>
    <s v="未上市股权"/>
    <m/>
    <x v="141"/>
    <n v="1500000000"/>
    <n v="1500000000"/>
    <x v="192"/>
    <m/>
    <m/>
    <s v="传统"/>
    <s v="T3出行"/>
    <s v="南京领行科技股份有限公司"/>
    <m/>
    <s v="未上市股权"/>
    <s v="未上市股权"/>
    <n v="1"/>
    <s v="南京领行科技股份有限公司"/>
    <n v="1500000000"/>
    <n v="1500000000"/>
    <m/>
    <m/>
    <m/>
    <s v="无评级"/>
    <m/>
    <n v="7.2400000000000006E-2"/>
    <m/>
    <m/>
    <m/>
    <m/>
    <m/>
    <m/>
    <m/>
    <m/>
    <m/>
    <m/>
    <m/>
    <m/>
    <m/>
    <m/>
    <m/>
    <m/>
    <m/>
    <m/>
    <m/>
    <m/>
    <m/>
    <m/>
    <m/>
    <m/>
    <m/>
    <m/>
    <m/>
    <m/>
    <m/>
    <m/>
    <m/>
    <m/>
    <m/>
    <m/>
    <m/>
    <m/>
    <m/>
    <m/>
    <s v="权益类资产"/>
  </r>
  <r>
    <s v="合肥长鑫"/>
    <s v="睿力集成电路有限公司"/>
    <s v="未上市股权"/>
    <s v="未上市股权"/>
    <m/>
    <x v="142"/>
    <n v="2000000000"/>
    <n v="2000000000"/>
    <x v="193"/>
    <m/>
    <m/>
    <s v="传统"/>
    <s v="合肥长鑫"/>
    <s v="睿力集成电路有限公司"/>
    <m/>
    <s v="未上市股权"/>
    <s v="未上市股权"/>
    <n v="1"/>
    <s v="睿力集成电路有限公司"/>
    <n v="2000000000"/>
    <n v="2000000000"/>
    <m/>
    <m/>
    <m/>
    <s v="无评级"/>
    <m/>
    <n v="1.8599999999999998E-2"/>
    <m/>
    <m/>
    <m/>
    <m/>
    <m/>
    <m/>
    <m/>
    <m/>
    <m/>
    <m/>
    <m/>
    <m/>
    <m/>
    <m/>
    <m/>
    <m/>
    <m/>
    <m/>
    <m/>
    <m/>
    <m/>
    <m/>
    <m/>
    <m/>
    <m/>
    <m/>
    <m/>
    <m/>
    <m/>
    <m/>
    <m/>
    <m/>
    <m/>
    <m/>
    <m/>
    <m/>
    <m/>
    <m/>
    <s v="权益类资产"/>
  </r>
  <r>
    <s v="山西中南铁路债权计划"/>
    <s v="大家-山西中南部铁路通道债权投资计划"/>
    <s v="对企业或个人的债权资产"/>
    <s v="其他底层贷款资产"/>
    <m/>
    <x v="143"/>
    <m/>
    <n v="50000000"/>
    <x v="194"/>
    <n v="4901390"/>
    <m/>
    <s v="万能"/>
    <s v="山西中南铁路债权计划"/>
    <s v="大家-山西中南部铁路通道债权投资计划"/>
    <m/>
    <s v="债权投资计划"/>
    <s v="债权投资计划"/>
    <n v="1"/>
    <s v="大家资产管理有限责任公司"/>
    <n v="50000000"/>
    <n v="50000000"/>
    <n v="4901390"/>
    <d v="2013-10-23T00:00:00"/>
    <d v="2023-10-24T00:00:00"/>
    <s v="AAA"/>
    <m/>
    <m/>
    <m/>
    <m/>
    <m/>
    <m/>
    <m/>
    <m/>
    <m/>
    <m/>
    <m/>
    <m/>
    <m/>
    <m/>
    <m/>
    <m/>
    <m/>
    <m/>
    <m/>
    <m/>
    <m/>
    <m/>
    <m/>
    <m/>
    <m/>
    <m/>
    <m/>
    <m/>
    <m/>
    <s v="正常类"/>
    <m/>
    <m/>
    <m/>
    <m/>
    <m/>
    <m/>
    <m/>
    <m/>
    <m/>
    <m/>
    <s v="不动产类资产"/>
  </r>
  <r>
    <s v="金诚12号信托计划"/>
    <s v="云南信托-金诚12号集合资金信托"/>
    <s v="对企业或个人的债权资产"/>
    <s v="其他底层贷款资产"/>
    <m/>
    <x v="144"/>
    <m/>
    <n v="2900000000"/>
    <x v="195"/>
    <n v="629709047"/>
    <m/>
    <s v="万能"/>
    <s v="金诚12号信托计划"/>
    <s v="云南信托-金诚12号集合资金信托"/>
    <m/>
    <s v="固定收益类信托计划"/>
    <s v="固定收益类信托计划"/>
    <n v="1"/>
    <s v="云南信托国际有限公司"/>
    <n v="2900000000"/>
    <n v="2900000000"/>
    <n v="629709047"/>
    <d v="2020-11-23T00:00:00"/>
    <d v="2023-11-21T00:00:00"/>
    <s v="AAA"/>
    <m/>
    <m/>
    <m/>
    <m/>
    <m/>
    <m/>
    <m/>
    <m/>
    <m/>
    <m/>
    <m/>
    <m/>
    <m/>
    <m/>
    <m/>
    <m/>
    <m/>
    <m/>
    <m/>
    <m/>
    <m/>
    <m/>
    <m/>
    <m/>
    <m/>
    <m/>
    <m/>
    <m/>
    <m/>
    <s v="正常类"/>
    <m/>
    <m/>
    <m/>
    <m/>
    <m/>
    <m/>
    <m/>
    <m/>
    <m/>
    <m/>
    <s v="其他金融资产"/>
  </r>
  <r>
    <s v="中国工商银行北京市分行活期存款"/>
    <s v="中国工商银行北京市分行活期存款"/>
    <s v="现金及流动性管理工具"/>
    <s v="活期存款"/>
    <m/>
    <x v="145"/>
    <s v="401247.5"/>
    <n v="401247.5"/>
    <x v="196"/>
    <s v="152.1"/>
    <m/>
    <s v="传统"/>
    <s v="申港创远8号"/>
    <s v="申港创远8号单一资产管理计划"/>
    <s v="填"/>
    <s v="组合类保险资管产品"/>
    <s v="固定收益类保险资管产品"/>
    <n v="1"/>
    <s v="申港证券股份有限公司"/>
    <n v="400000"/>
    <n v="401240"/>
    <s v="152.1"/>
    <m/>
    <m/>
    <m/>
    <m/>
    <m/>
    <m/>
    <m/>
    <m/>
    <m/>
    <m/>
    <m/>
    <m/>
    <m/>
    <m/>
    <m/>
    <m/>
    <m/>
    <m/>
    <m/>
    <m/>
    <m/>
    <m/>
    <m/>
    <m/>
    <m/>
    <m/>
    <m/>
    <m/>
    <m/>
    <m/>
    <m/>
    <m/>
    <m/>
    <m/>
    <m/>
    <m/>
    <m/>
    <m/>
    <m/>
    <m/>
    <m/>
    <m/>
    <m/>
    <s v="权益类资产"/>
  </r>
  <r>
    <s v="中国工商银行北京市分行活期存款"/>
    <s v="中国工商银行北京市分行活期存款"/>
    <s v="现金及流动性管理工具"/>
    <s v="活期存款"/>
    <m/>
    <x v="145"/>
    <n v="49793.599999999999"/>
    <n v="49793.599999999999"/>
    <x v="197"/>
    <n v="18.72"/>
    <m/>
    <s v="传统"/>
    <s v="广发万鑫2号"/>
    <s v="广发资管万鑫2号单一资产管理计划"/>
    <m/>
    <s v="组合类保险资管产品"/>
    <s v="固定收益类保险资管产品"/>
    <n v="1"/>
    <s v="广发证券资产管理（广东）有限公司"/>
    <n v="50000"/>
    <n v="49810"/>
    <n v="18.72"/>
    <m/>
    <m/>
    <m/>
    <m/>
    <m/>
    <m/>
    <m/>
    <m/>
    <m/>
    <m/>
    <m/>
    <m/>
    <m/>
    <m/>
    <m/>
    <m/>
    <m/>
    <m/>
    <m/>
    <m/>
    <m/>
    <m/>
    <m/>
    <m/>
    <m/>
    <m/>
    <m/>
    <m/>
    <m/>
    <m/>
    <m/>
    <m/>
    <m/>
    <m/>
    <m/>
    <m/>
    <m/>
    <m/>
    <m/>
    <m/>
    <m/>
    <m/>
    <m/>
    <s v="权益类资产"/>
  </r>
  <r>
    <s v="中国工商银行北京市分行活期存款"/>
    <s v="中国工商银行北京市分行活期存款"/>
    <s v="现金及流动性管理工具"/>
    <s v="活期存款"/>
    <m/>
    <x v="145"/>
    <n v="786.63"/>
    <n v="786.63"/>
    <x v="198"/>
    <n v="0.39"/>
    <m/>
    <s v="万能"/>
    <s v="华鑫鑫源7号"/>
    <s v="华鑫证券鑫源7号单一资产管理计划"/>
    <m/>
    <s v="组合类保险资管产品"/>
    <s v="固定收益类保险资管产品"/>
    <n v="1"/>
    <s v="华鑫证券有限责任公司"/>
    <n v="14500"/>
    <n v="-7392.1"/>
    <n v="0.39"/>
    <m/>
    <m/>
    <m/>
    <m/>
    <m/>
    <m/>
    <m/>
    <m/>
    <m/>
    <m/>
    <m/>
    <m/>
    <m/>
    <m/>
    <m/>
    <m/>
    <m/>
    <m/>
    <m/>
    <m/>
    <m/>
    <m/>
    <m/>
    <m/>
    <m/>
    <m/>
    <m/>
    <m/>
    <m/>
    <m/>
    <m/>
    <m/>
    <m/>
    <m/>
    <m/>
    <m/>
    <m/>
    <m/>
    <m/>
    <m/>
    <m/>
    <m/>
    <m/>
    <s v="权益类资产"/>
  </r>
  <r>
    <s v="中国工商银行北京市分行活期存款"/>
    <s v="中国工商银行北京市分行活期存款"/>
    <s v="现金及流动性管理工具"/>
    <s v="活期存款"/>
    <m/>
    <x v="146"/>
    <n v="37821.870000000003"/>
    <n v="37821.870000000003"/>
    <x v="199"/>
    <n v="15.55"/>
    <m/>
    <s v="传统"/>
    <s v="广发同盈天麒9号"/>
    <s v="广发同盈天麒9号单一资产管理计划"/>
    <s v="填"/>
    <s v="组合类保险资管产品"/>
    <s v="固定收益类保险资管产品"/>
    <n v="1"/>
    <s v="广发证券股份有限公司"/>
    <n v="50000"/>
    <n v="37820"/>
    <n v="15.55"/>
    <m/>
    <m/>
    <m/>
    <m/>
    <m/>
    <m/>
    <m/>
    <m/>
    <m/>
    <m/>
    <m/>
    <m/>
    <m/>
    <m/>
    <m/>
    <m/>
    <m/>
    <m/>
    <m/>
    <m/>
    <m/>
    <m/>
    <m/>
    <m/>
    <m/>
    <m/>
    <m/>
    <m/>
    <m/>
    <m/>
    <m/>
    <m/>
    <m/>
    <m/>
    <m/>
    <m/>
    <m/>
    <m/>
    <m/>
    <m/>
    <m/>
    <m/>
    <m/>
    <s v="固定收益类资产"/>
  </r>
  <r>
    <s v="南京银行北京分行活期存款"/>
    <s v="南京银行北京分行活期存款"/>
    <s v="现金及流动性管理工具"/>
    <s v="活期存款"/>
    <m/>
    <x v="130"/>
    <n v="82.4"/>
    <n v="82.4"/>
    <x v="200"/>
    <n v="0"/>
    <m/>
    <s v="传统"/>
    <s v="国联87号"/>
    <s v="国联87号单一资产管理计划"/>
    <m/>
    <s v="组合类保险资管产品"/>
    <s v="固定收益类保险资管产品"/>
    <n v="1"/>
    <s v="国联证券股份有限公司"/>
    <n v="4500"/>
    <n v="4500"/>
    <n v="0"/>
    <m/>
    <m/>
    <m/>
    <m/>
    <m/>
    <m/>
    <m/>
    <m/>
    <m/>
    <m/>
    <m/>
    <m/>
    <m/>
    <m/>
    <m/>
    <m/>
    <m/>
    <m/>
    <m/>
    <m/>
    <m/>
    <m/>
    <m/>
    <m/>
    <m/>
    <m/>
    <m/>
    <m/>
    <m/>
    <m/>
    <m/>
    <m/>
    <m/>
    <m/>
    <m/>
    <m/>
    <m/>
    <m/>
    <m/>
    <m/>
    <m/>
    <m/>
    <m/>
    <s v="固定收益类资产"/>
  </r>
  <r>
    <s v="21碧地01"/>
    <s v="碧桂园地产集团有限公司2021年面向专业投资者公开发行公司债券(第一期)"/>
    <s v="企业债、公司债"/>
    <s v="公司债"/>
    <s v="149407.SZ"/>
    <x v="147"/>
    <n v="400000"/>
    <n v="40000000"/>
    <x v="201"/>
    <n v="252493.1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87"/>
    <s v="AAA"/>
    <n v="1.58"/>
    <s v="否"/>
    <m/>
    <m/>
    <m/>
    <m/>
    <m/>
    <m/>
    <m/>
    <m/>
    <m/>
    <m/>
    <m/>
    <s v="固定收益类资产"/>
  </r>
  <r>
    <s v="20乌经开MTN002"/>
    <s v="乌鲁木齐经济技术开发区建设投资开发(集团)有限公司2020年度第二期中期票据"/>
    <s v="非金融企业债务融资工具"/>
    <s v="中期票据"/>
    <s v="102001964.IB"/>
    <x v="148"/>
    <n v="300000"/>
    <n v="29920440"/>
    <x v="202"/>
    <n v="760241.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49"/>
    <s v="AA+"/>
    <n v="3.1"/>
    <s v="否"/>
    <m/>
    <m/>
    <m/>
    <m/>
    <m/>
    <m/>
    <m/>
    <m/>
    <m/>
    <m/>
    <m/>
    <s v="固定收益类资产"/>
  </r>
  <r>
    <s v="21抚州02"/>
    <s v="抚州市投资发展(集团)有限公司2021年公开发行公司债券(第一期)品种一"/>
    <s v="企业债、公司债"/>
    <s v="公司债"/>
    <s v="175866.SH"/>
    <x v="149"/>
    <n v="300000"/>
    <n v="30000000"/>
    <x v="203"/>
    <n v="140547.9500000000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9"/>
    <s v="AA+"/>
    <n v="1.8"/>
    <s v="否"/>
    <m/>
    <m/>
    <m/>
    <m/>
    <m/>
    <m/>
    <m/>
    <m/>
    <m/>
    <m/>
    <m/>
    <s v="固定收益类资产"/>
  </r>
  <r>
    <s v="20皖出版MTN002"/>
    <s v="安徽出版集团有限责任公司2020年度第二期中期票据"/>
    <s v="非金融企业债务融资工具"/>
    <s v="中期票据"/>
    <s v="102001971.IB"/>
    <x v="150"/>
    <n v="300000"/>
    <n v="29836480"/>
    <x v="204"/>
    <n v="608219.1800000000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5"/>
    <s v="AA+"/>
    <n v="1.42"/>
    <s v="否"/>
    <m/>
    <m/>
    <m/>
    <m/>
    <m/>
    <m/>
    <m/>
    <m/>
    <m/>
    <m/>
    <m/>
    <s v="固定收益类资产"/>
  </r>
  <r>
    <s v="19滨海新城MTN001"/>
    <s v="浙江滨海新城开发投资股份有限公司2019年度第一期中期票据"/>
    <s v="非金融企业债务融资工具"/>
    <s v="中期票据"/>
    <s v="101901258.IB"/>
    <x v="151"/>
    <n v="300000"/>
    <n v="30629220"/>
    <x v="205"/>
    <n v="1061235.620000000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39"/>
    <s v="AA"/>
    <n v="0.39"/>
    <s v="否"/>
    <m/>
    <m/>
    <m/>
    <m/>
    <m/>
    <m/>
    <m/>
    <m/>
    <m/>
    <m/>
    <m/>
    <s v="固定收益类资产"/>
  </r>
  <r>
    <s v="21诚通控股MTN006"/>
    <s v="中国诚通控股集团有限公司2021年度第六期中期票据"/>
    <s v="非金融企业债务融资工具"/>
    <s v="中期票据"/>
    <s v="102102165.IB"/>
    <x v="152"/>
    <n v="300000"/>
    <n v="30174840"/>
    <x v="206"/>
    <n v="530950.6800000000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4.5"/>
    <s v="AAA"/>
    <n v="2.33"/>
    <s v="否"/>
    <m/>
    <m/>
    <m/>
    <m/>
    <m/>
    <m/>
    <m/>
    <m/>
    <m/>
    <m/>
    <m/>
    <s v="固定收益类资产"/>
  </r>
  <r>
    <s v="20景国资MTN001"/>
    <s v="景德镇市国资运营投资控股集团有限责任公司2020年度第一期中期票据"/>
    <s v="非金融企业债务融资工具"/>
    <s v="中期票据"/>
    <s v="102000587.IB"/>
    <x v="153"/>
    <n v="300000"/>
    <n v="29604750"/>
    <x v="207"/>
    <n v="72328.77"/>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2.94"/>
    <s v="AA+"/>
    <n v="0.91"/>
    <s v="否"/>
    <m/>
    <m/>
    <m/>
    <m/>
    <m/>
    <m/>
    <m/>
    <m/>
    <m/>
    <m/>
    <m/>
    <s v="固定收益类资产"/>
  </r>
  <r>
    <s v="20株国投MTN002"/>
    <s v="株洲市国有资产投资控股集团有限公司2020年度第二期中期票据"/>
    <s v="非金融企业债务融资工具"/>
    <s v="中期票据"/>
    <s v="102000438.IB"/>
    <x v="154"/>
    <n v="300000"/>
    <n v="29634600"/>
    <x v="208"/>
    <n v="131178.07999999999"/>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89"/>
    <s v="AA+"/>
    <n v="0.87"/>
    <s v="否"/>
    <m/>
    <m/>
    <m/>
    <m/>
    <m/>
    <m/>
    <m/>
    <m/>
    <m/>
    <m/>
    <m/>
    <s v="固定收益类资产"/>
  </r>
  <r>
    <s v="19农四师MTN001"/>
    <s v="伊犁农四师国有资产投资有限责任公司2019年度第一期中期票据"/>
    <s v="非金融企业债务融资工具"/>
    <s v="中期票据"/>
    <s v="101900034.IB"/>
    <x v="155"/>
    <n v="200000"/>
    <n v="19860700"/>
    <x v="209"/>
    <n v="292931.5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71"/>
    <s v="AA+"/>
    <n v="1.61"/>
    <s v="否"/>
    <m/>
    <m/>
    <m/>
    <m/>
    <m/>
    <m/>
    <m/>
    <m/>
    <m/>
    <m/>
    <m/>
    <s v="固定收益类资产"/>
  </r>
  <r>
    <s v="21农发05"/>
    <s v="中国农业发展银行2021年第五期金融债券"/>
    <s v="金融债"/>
    <s v="政策性金融债券"/>
    <s v="210405.IB"/>
    <x v="156"/>
    <n v="200000"/>
    <n v="20341680"/>
    <x v="210"/>
    <n v="655780.8199999999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9.07"/>
    <m/>
    <n v="7.46"/>
    <s v="否"/>
    <m/>
    <m/>
    <m/>
    <m/>
    <m/>
    <m/>
    <m/>
    <m/>
    <m/>
    <m/>
    <m/>
    <s v="固定收益类资产"/>
  </r>
  <r>
    <s v="21中材01"/>
    <s v="中材科技股份有限公司2021年面向专业投资者公开发行公司债券(第一期)"/>
    <s v="企业债、公司债"/>
    <s v="公司债"/>
    <s v="149414.SZ"/>
    <x v="157"/>
    <n v="200000"/>
    <n v="20000000"/>
    <x v="211"/>
    <n v="81205.4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9"/>
    <s v="AAA"/>
    <n v="1.81"/>
    <s v="否"/>
    <m/>
    <m/>
    <m/>
    <m/>
    <m/>
    <m/>
    <m/>
    <m/>
    <m/>
    <m/>
    <m/>
    <s v="固定收益类资产"/>
  </r>
  <r>
    <s v="20谷财MTN001"/>
    <s v="北京市谷财集团有限公司2020年度第一期中期票据"/>
    <s v="非金融企业债务融资工具"/>
    <s v="中期票据"/>
    <s v="102002069.IB"/>
    <x v="158"/>
    <n v="200000"/>
    <n v="19795150"/>
    <x v="212"/>
    <n v="392504.1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52"/>
    <s v="AA"/>
    <n v="1.44"/>
    <s v="否"/>
    <m/>
    <m/>
    <m/>
    <m/>
    <m/>
    <m/>
    <m/>
    <m/>
    <m/>
    <m/>
    <m/>
    <s v="固定收益类资产"/>
  </r>
  <r>
    <s v="21国联MTN001"/>
    <s v="无锡市国联发展(集团)有限公司2021年度第一期中期票据"/>
    <s v="非金融企业债务融资工具"/>
    <s v="中期票据"/>
    <s v="102100420.IB"/>
    <x v="159"/>
    <n v="200000"/>
    <n v="20000000"/>
    <x v="213"/>
    <n v="99945.2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87"/>
    <s v="AAA"/>
    <n v="1.78"/>
    <s v="否"/>
    <m/>
    <m/>
    <m/>
    <m/>
    <m/>
    <m/>
    <m/>
    <m/>
    <m/>
    <m/>
    <m/>
    <s v="固定收益类资产"/>
  </r>
  <r>
    <s v="21鲁黄金MTN001"/>
    <s v="山东黄金集团有限公司2021年度第一期中期票据"/>
    <s v="非金融企业债务融资工具"/>
    <s v="中期票据"/>
    <s v="102100495.IB"/>
    <x v="160"/>
    <n v="200000"/>
    <n v="20000000"/>
    <x v="214"/>
    <n v="85369.8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89"/>
    <s v="AAA"/>
    <n v="1.8"/>
    <s v="否"/>
    <m/>
    <m/>
    <m/>
    <m/>
    <m/>
    <m/>
    <m/>
    <m/>
    <m/>
    <m/>
    <m/>
    <s v="固定收益类资产"/>
  </r>
  <r>
    <s v="20乌高新MTN003"/>
    <s v="乌鲁木齐高新投资发展集团有限公司2020年度第三期中期票据"/>
    <s v="非金融企业债务融资工具"/>
    <s v="中期票据"/>
    <s v="102001818.IB"/>
    <x v="161"/>
    <n v="200000"/>
    <n v="19557300"/>
    <x v="215"/>
    <n v="481391.7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41"/>
    <s v="AA+"/>
    <n v="1.33"/>
    <s v="否"/>
    <m/>
    <m/>
    <m/>
    <m/>
    <m/>
    <m/>
    <m/>
    <m/>
    <m/>
    <m/>
    <m/>
    <s v="固定收益类资产"/>
  </r>
  <r>
    <s v="20岳阳交投MTN001"/>
    <s v="岳阳市交通建设投资集团有限公司2020年度第一期中期票据"/>
    <s v="非金融企业债务融资工具"/>
    <s v="中期票据"/>
    <s v="102001175.IB"/>
    <x v="162"/>
    <n v="200000"/>
    <n v="19629060"/>
    <x v="216"/>
    <n v="866756.1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13"/>
    <s v="AA"/>
    <n v="1.05"/>
    <s v="否"/>
    <m/>
    <m/>
    <m/>
    <m/>
    <m/>
    <m/>
    <m/>
    <m/>
    <m/>
    <m/>
    <m/>
    <s v="固定收益类资产"/>
  </r>
  <r>
    <s v="17京电城投MTN001"/>
    <s v="北京电子城投资开发集团股份有限公司2017年度第一期中期票据"/>
    <s v="非金融企业债务融资工具"/>
    <s v="中期票据"/>
    <s v="101763009.IB"/>
    <x v="163"/>
    <n v="200000"/>
    <n v="20246200"/>
    <x v="217"/>
    <n v="892054.79"/>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19"/>
    <s v="AA"/>
    <n v="0.19"/>
    <s v="否"/>
    <m/>
    <m/>
    <m/>
    <m/>
    <m/>
    <m/>
    <m/>
    <m/>
    <m/>
    <m/>
    <m/>
    <s v="固定收益类资产"/>
  </r>
  <r>
    <s v="19鲁黄金MTN008"/>
    <s v="山东黄金集团有限公司2019年度第八期中期票据"/>
    <s v="非金融企业债务融资工具"/>
    <s v="中期票据"/>
    <s v="101901333.IB"/>
    <x v="160"/>
    <n v="200000"/>
    <n v="20119120"/>
    <x v="218"/>
    <n v="389041.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45"/>
    <s v="AAA"/>
    <n v="0.45"/>
    <s v="否"/>
    <m/>
    <m/>
    <m/>
    <m/>
    <m/>
    <m/>
    <m/>
    <m/>
    <m/>
    <m/>
    <m/>
    <s v="固定收益类资产"/>
  </r>
  <r>
    <s v="17双桥经开MTN001"/>
    <s v="重庆市双桥经济技术开发区开发投资集团有限公司2017年度第一期中期票据"/>
    <s v="非金融企业债务融资工具"/>
    <s v="中期票据"/>
    <s v="101774007.IB"/>
    <x v="164"/>
    <n v="200000"/>
    <n v="19494300"/>
    <x v="219"/>
    <n v="614794.52"/>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55000000000000004"/>
    <s v="AA"/>
    <n v="0.53"/>
    <s v="否"/>
    <m/>
    <m/>
    <m/>
    <m/>
    <m/>
    <m/>
    <m/>
    <m/>
    <m/>
    <m/>
    <m/>
    <s v="固定收益类资产"/>
  </r>
  <r>
    <s v="22嘉兴经技MTN001"/>
    <s v="嘉兴经济技术开发区投资发展集团有限责任公司2022年度第一期中期票据"/>
    <s v="非金融企业债务融资工具"/>
    <s v="中期票据"/>
    <s v="102280112.IB"/>
    <x v="165"/>
    <n v="200000"/>
    <n v="20017800"/>
    <x v="220"/>
    <n v="200087.67"/>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4.72"/>
    <s v="AA"/>
    <n v="2.5299999999999998"/>
    <s v="否"/>
    <m/>
    <m/>
    <m/>
    <m/>
    <m/>
    <m/>
    <m/>
    <m/>
    <m/>
    <m/>
    <m/>
    <s v="固定收益类资产"/>
  </r>
  <r>
    <s v="PR瀚瑞02"/>
    <s v="2016年江苏瀚瑞投资控股有限公司公司债券(第二期)"/>
    <s v="企业债、公司债"/>
    <s v="企业债"/>
    <s v="139103.SH"/>
    <x v="166"/>
    <n v="500000"/>
    <n v="19375333.329999998"/>
    <x v="221"/>
    <n v="660273.9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34"/>
    <s v="AA+"/>
    <n v="0.75"/>
    <s v="否"/>
    <m/>
    <m/>
    <m/>
    <m/>
    <m/>
    <m/>
    <m/>
    <m/>
    <m/>
    <m/>
    <m/>
    <s v="固定收益类资产"/>
  </r>
  <r>
    <s v="17株洲湘江债"/>
    <s v="2017年株洲市湘江建设发展集团有限公司公司债券"/>
    <s v="企业债、公司债"/>
    <s v="企业债"/>
    <s v="1780213.IB"/>
    <x v="167"/>
    <n v="300000"/>
    <n v="18208530"/>
    <x v="222"/>
    <n v="830071.2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2.2799999999999998"/>
    <s v="AA+"/>
    <n v="1.1399999999999999"/>
    <s v="否"/>
    <m/>
    <m/>
    <m/>
    <m/>
    <m/>
    <m/>
    <m/>
    <m/>
    <m/>
    <m/>
    <m/>
    <s v="固定收益类资产"/>
  </r>
  <r>
    <s v="16瀚瑞债02"/>
    <s v="2016年江苏瀚瑞投资控股有限公司公司债券(第二期)"/>
    <s v="企业债、公司债"/>
    <s v="企业债"/>
    <s v="1680327.IB"/>
    <x v="166"/>
    <n v="300000"/>
    <n v="11621500"/>
    <x v="223"/>
    <n v="396164.3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34"/>
    <s v="AA+"/>
    <n v="0.75"/>
    <s v="否"/>
    <m/>
    <m/>
    <m/>
    <m/>
    <m/>
    <m/>
    <m/>
    <m/>
    <m/>
    <m/>
    <m/>
    <s v="固定收益类资产"/>
  </r>
  <r>
    <s v="19淮安交通MTN001"/>
    <s v="淮安市交通控股有限公司2019年度第一期中期票据"/>
    <s v="非金融企业债务融资工具"/>
    <s v="中期票据"/>
    <s v="101900170.IB"/>
    <x v="168"/>
    <n v="100000"/>
    <n v="10324160"/>
    <x v="224"/>
    <n v="140205.4800000000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76"/>
    <s v="AA+"/>
    <n v="1.65"/>
    <s v="否"/>
    <m/>
    <m/>
    <m/>
    <m/>
    <m/>
    <m/>
    <m/>
    <m/>
    <m/>
    <m/>
    <m/>
    <s v="固定收益类资产"/>
  </r>
  <r>
    <s v="21乌高新MTN001"/>
    <s v="乌鲁木齐高新投资发展集团有限公司2021年度第一期中期票据"/>
    <s v="非金融企业债务融资工具"/>
    <s v="中期票据"/>
    <s v="102100392.IB"/>
    <x v="161"/>
    <n v="100000"/>
    <n v="10000000"/>
    <x v="225"/>
    <n v="61753.42"/>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87"/>
    <s v="AA+"/>
    <n v="1.77"/>
    <s v="否"/>
    <m/>
    <m/>
    <m/>
    <m/>
    <m/>
    <m/>
    <m/>
    <m/>
    <m/>
    <m/>
    <m/>
    <s v="固定收益类资产"/>
  </r>
  <r>
    <s v="18衡阳交通MTN002"/>
    <s v="衡阳市交通建设投资有限公司2018年度第二期中期票据"/>
    <s v="非金融企业债务融资工具"/>
    <s v="中期票据"/>
    <s v="101801537.IB"/>
    <x v="169"/>
    <n v="100000"/>
    <n v="10156890"/>
    <x v="226"/>
    <n v="176712.3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65"/>
    <s v="AA"/>
    <n v="1.55"/>
    <s v="否"/>
    <m/>
    <m/>
    <m/>
    <m/>
    <m/>
    <m/>
    <m/>
    <m/>
    <m/>
    <m/>
    <m/>
    <s v="固定收益类资产"/>
  </r>
  <r>
    <s v="21泰州城建MTN001"/>
    <s v="泰州市城市建设投资集团有限公司2021年度第一期中期票据"/>
    <s v="非金融企业债务融资工具"/>
    <s v="中期票据"/>
    <s v="102100337.IB"/>
    <x v="170"/>
    <n v="100000"/>
    <n v="10000000"/>
    <x v="227"/>
    <n v="63287.67"/>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85"/>
    <s v="AA+"/>
    <n v="1.76"/>
    <s v="否"/>
    <m/>
    <m/>
    <m/>
    <m/>
    <m/>
    <m/>
    <m/>
    <m/>
    <m/>
    <m/>
    <m/>
    <s v="固定收益类资产"/>
  </r>
  <r>
    <s v="19晋江城投MTN006"/>
    <s v="福建省晋江城市建设投资开发集团有限责任公司2019年度第六期中期票据"/>
    <s v="非金融企业债务融资工具"/>
    <s v="中期票据"/>
    <s v="101901174.IB"/>
    <x v="171"/>
    <n v="100000"/>
    <n v="10212480"/>
    <x v="228"/>
    <n v="276287.67"/>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2.34"/>
    <s v="AA+"/>
    <n v="2.15"/>
    <s v="否"/>
    <m/>
    <m/>
    <m/>
    <m/>
    <m/>
    <m/>
    <m/>
    <m/>
    <m/>
    <m/>
    <m/>
    <s v="固定收益类资产"/>
  </r>
  <r>
    <s v="20昌投G1"/>
    <s v="昌吉州国有资产投资经营集团有限公司2020年公开发行公司债券(面向专业投资者)(第一期)"/>
    <s v="企业债、公司债"/>
    <s v="公司债"/>
    <s v="175353.SH"/>
    <x v="172"/>
    <n v="100000"/>
    <n v="10000000"/>
    <x v="229"/>
    <n v="208356.1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54"/>
    <s v="AA+"/>
    <n v="1.45"/>
    <s v="否"/>
    <m/>
    <m/>
    <m/>
    <m/>
    <m/>
    <m/>
    <m/>
    <m/>
    <m/>
    <m/>
    <m/>
    <s v="固定收益类资产"/>
  </r>
  <r>
    <s v="21晋江城投MTN002"/>
    <s v="福建省晋江城市建设投资开发集团有限责任公司2021年度第二期中期票据"/>
    <s v="非金融企业债务融资工具"/>
    <s v="中期票据"/>
    <s v="102100478.IB"/>
    <x v="171"/>
    <n v="100000"/>
    <n v="10000000"/>
    <x v="229"/>
    <n v="46372.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89"/>
    <s v="AA+"/>
    <n v="1.8"/>
    <s v="否"/>
    <m/>
    <m/>
    <m/>
    <m/>
    <m/>
    <m/>
    <m/>
    <m/>
    <m/>
    <m/>
    <m/>
    <s v="固定收益类资产"/>
  </r>
  <r>
    <s v="21杭州银行小微债01"/>
    <s v="杭州银行股份有限公司2021年小型微型企业贷款专项金融债券(第一期)"/>
    <s v="金融债"/>
    <s v="商业银行债券"/>
    <s v="2120025.IB"/>
    <x v="173"/>
    <n v="100000"/>
    <n v="10000000"/>
    <x v="230"/>
    <n v="19178.080000000002"/>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95"/>
    <s v="AAA"/>
    <n v="1.86"/>
    <s v="否"/>
    <m/>
    <m/>
    <m/>
    <m/>
    <m/>
    <m/>
    <m/>
    <m/>
    <m/>
    <m/>
    <m/>
    <s v="固定收益类资产"/>
  </r>
  <r>
    <s v="20镇国投MTN002"/>
    <s v="镇江国有投资控股集团有限公司2020年度第二期中期票据"/>
    <s v="非金融企业债务融资工具"/>
    <s v="中期票据"/>
    <s v="102001521.IB"/>
    <x v="40"/>
    <n v="100000"/>
    <n v="9938240"/>
    <x v="231"/>
    <n v="418657.5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29"/>
    <s v="AA+"/>
    <n v="1.18"/>
    <s v="否"/>
    <m/>
    <m/>
    <m/>
    <m/>
    <m/>
    <m/>
    <m/>
    <m/>
    <m/>
    <m/>
    <m/>
    <s v="固定收益类资产"/>
  </r>
  <r>
    <s v="21南通高新MTN002"/>
    <s v="南通高新控股集团有限公司2021年度第二期中期票据"/>
    <s v="非金融企业债务融资工具"/>
    <s v="中期票据"/>
    <s v="102102160.IB"/>
    <x v="174"/>
    <n v="100000"/>
    <n v="10000000"/>
    <x v="232"/>
    <n v="185506.8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2.5"/>
    <s v="AA+"/>
    <n v="2.3199999999999998"/>
    <s v="否"/>
    <m/>
    <m/>
    <m/>
    <m/>
    <m/>
    <m/>
    <m/>
    <m/>
    <m/>
    <m/>
    <m/>
    <s v="固定收益类资产"/>
  </r>
  <r>
    <s v="20泰州滨江MTN001"/>
    <s v="泰州市新滨江开发有限责任公司2020年度第一期中期票据"/>
    <s v="非金融企业债务融资工具"/>
    <s v="中期票据"/>
    <s v="102001106.IB"/>
    <x v="175"/>
    <n v="100000"/>
    <n v="9780680"/>
    <x v="233"/>
    <n v="344178.0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08"/>
    <s v="AAA"/>
    <n v="1.02"/>
    <s v="否"/>
    <m/>
    <m/>
    <m/>
    <m/>
    <m/>
    <m/>
    <m/>
    <m/>
    <m/>
    <m/>
    <m/>
    <s v="固定收益类资产"/>
  </r>
  <r>
    <s v="19新庐陵MTN001"/>
    <s v="吉安市新庐陵投资发展有限公司2019年度第一期中期票据"/>
    <s v="非金融企业债务融资工具"/>
    <s v="中期票据"/>
    <s v="101900953.IB"/>
    <x v="176"/>
    <n v="100000"/>
    <n v="10192190"/>
    <x v="234"/>
    <n v="466849.32"/>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22"/>
    <s v="AA"/>
    <n v="0.22"/>
    <s v="否"/>
    <m/>
    <m/>
    <m/>
    <m/>
    <m/>
    <m/>
    <m/>
    <m/>
    <m/>
    <m/>
    <m/>
    <s v="固定收益类资产"/>
  </r>
  <r>
    <s v="17滁州同创MTN001"/>
    <s v="滁州市同创建设投资有限责任公司2017年度第一期中期票据"/>
    <s v="非金融企业债务融资工具"/>
    <s v="中期票据"/>
    <s v="101760038.IB"/>
    <x v="177"/>
    <n v="100000"/>
    <n v="10178400"/>
    <x v="235"/>
    <n v="454290.4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23"/>
    <s v="AA"/>
    <n v="0.23"/>
    <s v="否"/>
    <m/>
    <m/>
    <m/>
    <m/>
    <m/>
    <m/>
    <m/>
    <m/>
    <m/>
    <m/>
    <m/>
    <s v="固定收益类资产"/>
  </r>
  <r>
    <s v="22西青经开SCP001"/>
    <s v="天津市西青经济开发集团有限公司2022年度第一期超短期融资券"/>
    <s v="非金融企业债务融资工具"/>
    <s v="短期融资券、超短期融资券"/>
    <s v="012281125.IB"/>
    <x v="178"/>
    <n v="100000"/>
    <n v="10000000"/>
    <x v="236"/>
    <n v="52712.3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64"/>
    <s v="AA+"/>
    <n v="0.62"/>
    <s v="否"/>
    <m/>
    <m/>
    <m/>
    <m/>
    <m/>
    <m/>
    <m/>
    <m/>
    <m/>
    <m/>
    <m/>
    <s v="固定收益类资产"/>
  </r>
  <r>
    <s v="21扬州经开CP002"/>
    <s v="扬州经济技术开发区开发(集团)有限公司2021年度第二期短期融资券"/>
    <s v="非金融企业债务融资工具"/>
    <s v="短期融资券、超短期融资券"/>
    <s v="042100200.IB"/>
    <x v="179"/>
    <n v="100000"/>
    <n v="10018050"/>
    <x v="237"/>
    <n v="33800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
    <s v="A-1"/>
    <n v="0"/>
    <s v="否"/>
    <m/>
    <m/>
    <m/>
    <m/>
    <m/>
    <m/>
    <m/>
    <m/>
    <m/>
    <m/>
    <m/>
    <s v="固定收益类资产"/>
  </r>
  <r>
    <s v="15渝缙云债"/>
    <s v="2015年重庆缙云资产经营(集团)有限公司公司债券"/>
    <s v="企业债、公司债"/>
    <s v="企业债"/>
    <s v="1580326.IB"/>
    <x v="180"/>
    <n v="300000"/>
    <n v="5990415"/>
    <x v="238"/>
    <n v="88027.4"/>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68"/>
    <s v="AAA"/>
    <n v="0.67"/>
    <s v="否"/>
    <m/>
    <m/>
    <m/>
    <m/>
    <m/>
    <m/>
    <m/>
    <m/>
    <m/>
    <m/>
    <m/>
    <s v="固定收益类资产"/>
  </r>
  <r>
    <s v="苏银转债"/>
    <s v="2019年江苏银行股份有限公司公开发行A股可转换公司债券"/>
    <s v="可转债、可交换债"/>
    <s v="可转债"/>
    <s v="110053.SH"/>
    <x v="181"/>
    <n v="41600"/>
    <n v="4952705.6500000004"/>
    <x v="239"/>
    <n v="12058.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2.88"/>
    <s v="AAA"/>
    <n v="0"/>
    <s v="否"/>
    <m/>
    <m/>
    <m/>
    <m/>
    <m/>
    <m/>
    <m/>
    <m/>
    <m/>
    <m/>
    <m/>
    <s v="固定收益类资产"/>
  </r>
  <r>
    <s v="苏行转债"/>
    <s v="2021年苏州银行股份有限公司公开发行A股可转换公司债券"/>
    <s v="可转债、可交换债"/>
    <s v="可转债"/>
    <s v="127032.SZ"/>
    <x v="182"/>
    <n v="44367"/>
    <n v="4993894.51"/>
    <x v="240"/>
    <n v="826.5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4.96"/>
    <s v="AAA"/>
    <n v="0"/>
    <s v="否"/>
    <m/>
    <m/>
    <m/>
    <m/>
    <m/>
    <m/>
    <m/>
    <m/>
    <m/>
    <m/>
    <m/>
    <s v="固定收益类资产"/>
  </r>
  <r>
    <s v="兴业转债"/>
    <s v="2021年兴业银行股份有限公司公开发行A股可转换公司债券"/>
    <s v="可转债、可交换债"/>
    <s v="可转债"/>
    <s v="113052.SH"/>
    <x v="183"/>
    <n v="44120"/>
    <n v="4997777.79"/>
    <x v="241"/>
    <n v="2973.57"/>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5.67"/>
    <s v="AAA"/>
    <n v="0"/>
    <s v="否"/>
    <m/>
    <m/>
    <m/>
    <m/>
    <m/>
    <m/>
    <m/>
    <m/>
    <m/>
    <m/>
    <m/>
    <s v="固定收益类资产"/>
  </r>
  <r>
    <s v="国君转债"/>
    <s v="2017年国泰君安证券股份有限公司公开发行A股可转换公司债券"/>
    <s v="可转债、可交换债"/>
    <s v="可转债"/>
    <s v="113013.SH"/>
    <x v="184"/>
    <n v="40960"/>
    <n v="4967666.9400000004"/>
    <x v="242"/>
    <n v="59790.3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1.19"/>
    <s v="AAA"/>
    <n v="0"/>
    <s v="否"/>
    <m/>
    <m/>
    <m/>
    <m/>
    <m/>
    <m/>
    <m/>
    <m/>
    <m/>
    <m/>
    <m/>
    <s v="固定收益类资产"/>
  </r>
  <r>
    <s v="国微转债"/>
    <s v="2021年紫光国芯微电子股份有限公司公开发行可转换公司债券"/>
    <s v="可转债、可交换债"/>
    <s v="可转债"/>
    <s v="127038.SZ"/>
    <x v="185"/>
    <n v="23610"/>
    <n v="3992928.04"/>
    <x v="243"/>
    <n v="4178.649999999999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5.12"/>
    <s v="AA+"/>
    <n v="0"/>
    <s v="否"/>
    <m/>
    <m/>
    <m/>
    <m/>
    <m/>
    <m/>
    <m/>
    <m/>
    <m/>
    <m/>
    <m/>
    <s v="固定收益类资产"/>
  </r>
  <r>
    <s v="南银转债"/>
    <s v="2021年南京银行股份有限公司公开发行A股可转换公司债券"/>
    <s v="可转债、可交换债"/>
    <s v="可转债"/>
    <s v="113050.SH"/>
    <x v="186"/>
    <n v="24960"/>
    <n v="2996640"/>
    <x v="244"/>
    <n v="4349.189999999999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5.13"/>
    <s v="AAA"/>
    <n v="0"/>
    <s v="否"/>
    <m/>
    <m/>
    <m/>
    <m/>
    <m/>
    <m/>
    <m/>
    <m/>
    <m/>
    <m/>
    <m/>
    <s v="固定收益类资产"/>
  </r>
  <r>
    <s v="20时代07"/>
    <s v="广州市时代控股集团有限公司2020年面向合格投资者公开发行公司债券(第三期)(品种二)"/>
    <s v="企业债、公司债"/>
    <s v="公司债"/>
    <s v="163571.SH"/>
    <x v="187"/>
    <n v="61220"/>
    <n v="6124938.5599999996"/>
    <x v="245"/>
    <n v="296184.0399999999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08"/>
    <s v="AAA"/>
    <n v="0.47"/>
    <s v="否"/>
    <m/>
    <m/>
    <m/>
    <m/>
    <m/>
    <m/>
    <m/>
    <m/>
    <m/>
    <m/>
    <m/>
    <s v="固定收益类资产"/>
  </r>
  <r>
    <s v="旗滨转债"/>
    <s v="2021年株洲旗滨集团股份有限公司公开发行可转换公司债券"/>
    <s v="可转债、可交换债"/>
    <s v="可转债"/>
    <s v="113047.SH"/>
    <x v="188"/>
    <n v="20000"/>
    <n v="2986131.58"/>
    <x v="246"/>
    <n v="438.36"/>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4.95"/>
    <s v="AA+"/>
    <n v="0"/>
    <s v="否"/>
    <m/>
    <m/>
    <m/>
    <m/>
    <m/>
    <m/>
    <m/>
    <m/>
    <m/>
    <m/>
    <m/>
    <s v="固定收益类资产"/>
  </r>
  <r>
    <s v="川投转债"/>
    <s v="2019年四川川投能源股份有限公司公开发行可转换公司债券"/>
    <s v="可转债、可交换债"/>
    <s v="可转债"/>
    <s v="110061.SH"/>
    <x v="189"/>
    <n v="7400"/>
    <n v="996323.83999999997"/>
    <x v="247"/>
    <n v="3426.3"/>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3.54"/>
    <s v="AAA"/>
    <n v="0"/>
    <s v="否"/>
    <m/>
    <m/>
    <m/>
    <m/>
    <m/>
    <m/>
    <m/>
    <m/>
    <m/>
    <m/>
    <m/>
    <s v="固定收益类资产"/>
  </r>
  <r>
    <s v="18中化EB"/>
    <s v="中国化学工程集团有限公司公开发行2018年可交换公司债券(第一期)"/>
    <s v="可转债、可交换债"/>
    <s v="可交换债"/>
    <s v="132014.SH"/>
    <x v="190"/>
    <n v="5880"/>
    <n v="999583.8"/>
    <x v="248"/>
    <n v="72.489999999999995"/>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n v="0.99"/>
    <s v="AAA"/>
    <n v="0"/>
    <s v="否"/>
    <m/>
    <m/>
    <m/>
    <m/>
    <m/>
    <m/>
    <m/>
    <m/>
    <m/>
    <m/>
    <m/>
    <s v="固定收益类资产"/>
  </r>
  <r>
    <s v="博时季季乐A"/>
    <s v="博时季季乐三个月持有期债券型证券投资基金"/>
    <s v="证券投资基金"/>
    <s v="债券基金"/>
    <n v="9356"/>
    <x v="191"/>
    <n v="82556675.939999998"/>
    <n v="83661091.629999995"/>
    <x v="249"/>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富悦"/>
    <s v="博时富悦纯债债券型证券投资基金"/>
    <s v="证券投资基金"/>
    <s v="债券基金"/>
    <n v="7985"/>
    <x v="191"/>
    <n v="72400000"/>
    <n v="75042600"/>
    <x v="250"/>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富顺"/>
    <s v="博时富顺纯债债券型证券投资基金"/>
    <s v="证券投资基金"/>
    <s v="债券基金"/>
    <n v="7996"/>
    <x v="191"/>
    <n v="57209793.57"/>
    <n v="59584000"/>
    <x v="251"/>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景发"/>
    <s v="博时景发纯债债券型证券投资基金"/>
    <s v="证券投资基金"/>
    <s v="债券基金"/>
    <n v="3023"/>
    <x v="191"/>
    <n v="47791053.340000004"/>
    <n v="49999000"/>
    <x v="252"/>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富信"/>
    <s v="博时富信纯债债券型证券投资基金"/>
    <s v="证券投资基金"/>
    <s v="债券基金"/>
    <n v="8411"/>
    <x v="191"/>
    <n v="29805265.77"/>
    <n v="29999000"/>
    <x v="253"/>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易方达收益B"/>
    <s v="易方达稳健收益债券型证券投资基金"/>
    <s v="证券投资基金"/>
    <s v="混合基金"/>
    <n v="110008"/>
    <x v="192"/>
    <n v="10906422.029999999"/>
    <n v="15339845.119999999"/>
    <x v="254"/>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信用债券A/B"/>
    <s v="博时信用债券投资基金"/>
    <s v="证券投资基金"/>
    <s v="混合基金"/>
    <n v="50011"/>
    <x v="191"/>
    <n v="4466211.43"/>
    <n v="15047000"/>
    <x v="255"/>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恒泰C"/>
    <s v="博时恒泰债券型证券投资基金"/>
    <s v="证券投资基金"/>
    <s v="混合基金"/>
    <n v="11865"/>
    <x v="191"/>
    <n v="13326683.289999999"/>
    <n v="13691286.060000001"/>
    <x v="256"/>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景顺景颐双利A"/>
    <s v="景顺长城景颐双利债券型证券投资基金"/>
    <s v="证券投资基金"/>
    <s v="混合基金"/>
    <n v="385"/>
    <x v="193"/>
    <n v="8363377.9800000004"/>
    <n v="13766371.67"/>
    <x v="257"/>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中银添利A"/>
    <s v="中银稳健添利债券型发起式证券投资基金"/>
    <s v="证券投资基金"/>
    <s v="混合基金"/>
    <n v="380009"/>
    <x v="194"/>
    <n v="9376594.1500000004"/>
    <n v="12499000"/>
    <x v="258"/>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泓德裕康A"/>
    <s v="泓德裕康债券型证券投资基金"/>
    <s v="证券投资基金"/>
    <s v="混合基金"/>
    <n v="2738"/>
    <x v="195"/>
    <n v="9917479.9700000007"/>
    <n v="12499000"/>
    <x v="259"/>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嘉实短债A"/>
    <s v="嘉实超短债证券投资基金"/>
    <s v="证券投资基金"/>
    <s v="债券基金"/>
    <n v="12773"/>
    <x v="196"/>
    <n v="10460294.810000001"/>
    <n v="10999000"/>
    <x v="260"/>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富乐"/>
    <s v="博时富乐纯债债券型证券投资基金"/>
    <s v="证券投资基金"/>
    <s v="债券基金"/>
    <n v="7536"/>
    <x v="191"/>
    <n v="9875555.5600000005"/>
    <n v="9999000"/>
    <x v="261"/>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岁岁增利"/>
    <s v="博时岁岁增利一年定期开放债券型证券投资基金"/>
    <s v="证券投资基金"/>
    <s v="债券基金"/>
    <n v="200"/>
    <x v="191"/>
    <n v="8755691.7699999996"/>
    <n v="9999000"/>
    <x v="262"/>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富添"/>
    <s v="博时富添纯债债券型证券投资基金"/>
    <s v="证券投资基金"/>
    <s v="债券基金"/>
    <n v="8170"/>
    <x v="191"/>
    <n v="9724528.9100000001"/>
    <n v="9990981"/>
    <x v="263"/>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宏观A/B"/>
    <s v="博时宏观回报债券型证券投资基金"/>
    <s v="证券投资基金"/>
    <s v="混合基金"/>
    <n v="50016"/>
    <x v="191"/>
    <n v="6924670.2400000002"/>
    <n v="9859785.1999999993"/>
    <x v="264"/>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华商稳健A"/>
    <s v="华商稳健双利债券型证券投资基金"/>
    <s v="证券投资基金"/>
    <s v="混合基金"/>
    <n v="630007"/>
    <x v="197"/>
    <n v="3213887.03"/>
    <n v="5235421.97"/>
    <x v="265"/>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中债1-3年国开债A"/>
    <s v="博时中债1-3年国开行债券指数证券投资基金"/>
    <s v="证券投资基金"/>
    <s v="债券基金"/>
    <n v="7147"/>
    <x v="191"/>
    <n v="5000000.8499999996"/>
    <n v="5027500.8600000003"/>
    <x v="266"/>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信用债券C"/>
    <s v="博时信用债券投资基金"/>
    <s v="证券投资基金"/>
    <s v="混合基金"/>
    <n v="50111"/>
    <x v="191"/>
    <n v="1647138.31"/>
    <n v="5180249.99"/>
    <x v="267"/>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安信永鑫增强C"/>
    <s v="安信永鑫增强债券型证券投资基金"/>
    <s v="证券投资基金"/>
    <s v="混合基金"/>
    <n v="3638"/>
    <x v="198"/>
    <n v="4543901.03"/>
    <n v="4809664.5199999996"/>
    <x v="268"/>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易方达裕祥"/>
    <s v="易方达裕祥回报债券型证券投资基金"/>
    <s v="证券投资基金"/>
    <s v="混合基金"/>
    <n v="2351"/>
    <x v="192"/>
    <n v="2690369.17"/>
    <n v="4654138.34"/>
    <x v="269"/>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招商安华A"/>
    <s v="招商安华债券型证券投资基金"/>
    <s v="证券投资基金"/>
    <s v="混合基金"/>
    <n v="8791"/>
    <x v="199"/>
    <n v="3771097.88"/>
    <n v="4198740.38"/>
    <x v="270"/>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臻选A"/>
    <s v="博时臻选纯债债券型证券投资基金"/>
    <s v="证券投资基金"/>
    <s v="债券基金"/>
    <n v="3566"/>
    <x v="191"/>
    <n v="952674.38"/>
    <n v="988304.4"/>
    <x v="271"/>
    <n v="0"/>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博时现金宝B"/>
    <s v="博时现金宝货币市场基金"/>
    <s v="证券投资基金"/>
    <s v="货币市场基金"/>
    <n v="891"/>
    <x v="191"/>
    <n v="41.4"/>
    <n v="41.4"/>
    <x v="272"/>
    <n v="0"/>
    <n v="0.56999999999999995"/>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中国建设银行北京市分行活期存款"/>
    <s v="中国建设银行北京市分行活期存款"/>
    <s v="现金及流动性管理工具"/>
    <s v="活期存款"/>
    <m/>
    <x v="200"/>
    <m/>
    <n v="5625700.9699999997"/>
    <x v="273"/>
    <n v="3378.11"/>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55903.05"/>
    <x v="274"/>
    <n v="61.48"/>
    <n v="0"/>
    <s v="万能"/>
    <s v="和谐固收1号"/>
    <s v="博时基金和谐固收1号单一资产管理计划"/>
    <s v="D00321"/>
    <s v="组合类保险资管产品"/>
    <s v="固定收益类保险资管产品"/>
    <n v="1"/>
    <s v="博时基金管理有限公司"/>
    <n v="1000000000"/>
    <n v="1033000000"/>
    <m/>
    <m/>
    <m/>
    <m/>
    <m/>
    <m/>
    <m/>
    <m/>
    <m/>
    <m/>
    <m/>
    <m/>
    <m/>
    <m/>
    <m/>
    <m/>
    <m/>
    <m/>
    <m/>
    <m/>
    <m/>
    <m/>
    <m/>
    <m/>
    <m/>
    <m/>
    <m/>
    <m/>
    <m/>
    <m/>
    <m/>
    <m/>
    <m/>
    <m/>
    <m/>
    <m/>
    <m/>
    <m/>
    <m/>
    <m/>
    <m/>
    <m/>
    <m/>
    <m/>
    <s v="固定收益类资产"/>
  </r>
  <r>
    <s v="中国建设银行北京市分行活期存款"/>
    <s v="中国建设银行北京市分行活期存款"/>
    <s v="现金及流动性管理工具"/>
    <s v="活期存款"/>
    <m/>
    <x v="201"/>
    <n v="155220.24"/>
    <n v="155220.24"/>
    <x v="275"/>
    <n v="60.63"/>
    <m/>
    <s v="传统&amp;万能"/>
    <s v="聚宝15号"/>
    <s v="光大永明-聚宝15资产管理产品"/>
    <n v="11921600393"/>
    <s v="组合类保险资管产品"/>
    <s v="固定收益类保险资管产品"/>
    <n v="1"/>
    <s v="光大永明资产管理股份有限公司"/>
    <n v="740000000"/>
    <n v="742073866.48000002"/>
    <m/>
    <m/>
    <m/>
    <m/>
    <m/>
    <m/>
    <m/>
    <m/>
    <m/>
    <m/>
    <m/>
    <m/>
    <m/>
    <m/>
    <m/>
    <m/>
    <m/>
    <m/>
    <m/>
    <m/>
    <m/>
    <m/>
    <m/>
    <m/>
    <m/>
    <m/>
    <m/>
    <m/>
    <m/>
    <m/>
    <m/>
    <m/>
    <m/>
    <m/>
    <m/>
    <m/>
    <m/>
    <m/>
    <m/>
    <m/>
    <m/>
    <m/>
    <m/>
    <m/>
    <s v="固定收益类资产"/>
  </r>
  <r>
    <s v="永嘉"/>
    <s v="光大永明-永嘉资产管理产品"/>
    <s v="组合类保险资管产品"/>
    <s v="固定收益类保险资管产品"/>
    <n v="11916680218"/>
    <x v="202"/>
    <m/>
    <n v="739700391.35000002"/>
    <x v="276"/>
    <m/>
    <m/>
    <s v="传统&amp;万能"/>
    <s v="聚宝15号"/>
    <s v="光大永明-聚宝15资产管理产品"/>
    <n v="11921600393"/>
    <s v="组合类保险资管产品"/>
    <s v="固定收益类保险资管产品"/>
    <n v="1"/>
    <s v="光大永明资产管理股份有限公司"/>
    <n v="740000000"/>
    <n v="742073866.48000002"/>
    <m/>
    <m/>
    <m/>
    <m/>
    <m/>
    <m/>
    <m/>
    <m/>
    <m/>
    <m/>
    <m/>
    <m/>
    <m/>
    <m/>
    <m/>
    <m/>
    <m/>
    <m/>
    <m/>
    <m/>
    <m/>
    <m/>
    <m/>
    <m/>
    <m/>
    <m/>
    <m/>
    <m/>
    <m/>
    <m/>
    <m/>
    <m/>
    <m/>
    <m/>
    <m/>
    <m/>
    <m/>
    <m/>
    <m/>
    <m/>
    <m/>
    <m/>
    <m/>
    <m/>
    <m/>
  </r>
  <r>
    <s v="中国建设银行北京市分行活期存款"/>
    <s v="中国建设银行北京市分行活期存款"/>
    <s v="现金及流动性管理工具"/>
    <s v="活期存款"/>
    <m/>
    <x v="201"/>
    <m/>
    <n v="194384.56"/>
    <x v="277"/>
    <n v="73.27"/>
    <m/>
    <s v="万能"/>
    <s v="聚宝16号"/>
    <s v="光大永明-聚宝16资产管理产品"/>
    <n v="11921600392"/>
    <s v="组合类保险资管产品"/>
    <s v="固定收益类保险资管产品"/>
    <n v="1"/>
    <s v="光大永明资产管理股份有限公司"/>
    <n v="750000000"/>
    <n v="742343875.10000002"/>
    <m/>
    <m/>
    <m/>
    <m/>
    <m/>
    <m/>
    <m/>
    <m/>
    <m/>
    <m/>
    <m/>
    <m/>
    <m/>
    <m/>
    <m/>
    <m/>
    <m/>
    <m/>
    <m/>
    <m/>
    <m/>
    <m/>
    <m/>
    <m/>
    <m/>
    <m/>
    <m/>
    <m/>
    <m/>
    <m/>
    <m/>
    <m/>
    <m/>
    <m/>
    <m/>
    <m/>
    <m/>
    <m/>
    <m/>
    <m/>
    <m/>
    <m/>
    <m/>
    <m/>
    <s v="固定收益类资产"/>
  </r>
  <r>
    <s v="永鑫"/>
    <s v="光大永明-永鑫资产管理产品"/>
    <s v="组合类保险资管产品"/>
    <s v="固定收益类保险资管产品"/>
    <n v="11916680217"/>
    <x v="202"/>
    <m/>
    <n v="749700359.75999999"/>
    <x v="278"/>
    <m/>
    <m/>
    <s v="万能"/>
    <s v="聚宝16号"/>
    <s v="光大永明-聚宝16资产管理产品"/>
    <n v="11921600392"/>
    <s v="组合类保险资管产品"/>
    <s v="固定收益类保险资管产品"/>
    <n v="1"/>
    <s v="光大永明资产管理股份有限公司"/>
    <n v="750000000"/>
    <n v="742343875.10000002"/>
    <m/>
    <m/>
    <m/>
    <m/>
    <m/>
    <m/>
    <m/>
    <m/>
    <m/>
    <m/>
    <m/>
    <m/>
    <m/>
    <m/>
    <m/>
    <m/>
    <m/>
    <m/>
    <m/>
    <m/>
    <m/>
    <m/>
    <m/>
    <m/>
    <m/>
    <m/>
    <m/>
    <m/>
    <m/>
    <m/>
    <m/>
    <m/>
    <m/>
    <m/>
    <m/>
    <m/>
    <m/>
    <m/>
    <m/>
    <m/>
    <m/>
    <m/>
    <m/>
    <m/>
    <m/>
  </r>
  <r>
    <s v="21越控01"/>
    <s v="广州越秀金融控股集团股份有限公司2021年面向专业投资者公开发行公司债券(第一期)"/>
    <s v="企业债、公司债"/>
    <s v="公司债"/>
    <s v="149352.SZ"/>
    <x v="203"/>
    <n v="90000"/>
    <n v="9018990"/>
    <x v="279"/>
    <n v="88520.55000000074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3.7260273972602738"/>
    <s v="AAA"/>
    <n v="1.6444000000000001"/>
    <s v="否"/>
    <m/>
    <m/>
    <m/>
    <m/>
    <m/>
    <m/>
    <m/>
    <m/>
    <m/>
    <m/>
    <m/>
    <s v="固定收益类资产"/>
  </r>
  <r>
    <s v="21招路01"/>
    <s v="招商局公路网络科技控股股份有限公司2021年面向专业投资者公开发行公司债券(第一期)"/>
    <s v="企业债、公司债"/>
    <s v="公司债"/>
    <s v="149528.SZ"/>
    <x v="204"/>
    <n v="100000"/>
    <n v="10135700"/>
    <x v="280"/>
    <n v="295454.8000000007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1534246575342464"/>
    <s v="AAA"/>
    <n v="1.9978"/>
    <s v="否"/>
    <m/>
    <m/>
    <m/>
    <m/>
    <m/>
    <m/>
    <m/>
    <m/>
    <m/>
    <m/>
    <m/>
    <s v="固定收益类资产"/>
  </r>
  <r>
    <s v="21盐港03"/>
    <s v="深圳市盐田港集团有限公司2021年面向专业投资者公开发行公司债券(第二期)(品种二)"/>
    <s v="企业债、公司债"/>
    <s v="公司债"/>
    <s v="149619.SZ"/>
    <x v="205"/>
    <n v="200000"/>
    <n v="20043200"/>
    <x v="281"/>
    <n v="408186.3000000007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3479452054794523"/>
    <s v="AAA"/>
    <n v="2.1955"/>
    <s v="否"/>
    <m/>
    <m/>
    <m/>
    <m/>
    <m/>
    <m/>
    <m/>
    <m/>
    <m/>
    <m/>
    <m/>
    <s v="固定收益类资产"/>
  </r>
  <r>
    <s v="19南网04"/>
    <s v="中国南方电网有限责任公司公开发行2019年公司债券(第三期)"/>
    <s v="企业债、公司债"/>
    <s v="公司债"/>
    <s v="155435.SH"/>
    <x v="206"/>
    <n v="100000"/>
    <n v="10280800"/>
    <x v="282"/>
    <n v="375178.08000000007"/>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0849315068493151"/>
    <s v="AAA"/>
    <n v="1.9194"/>
    <s v="否"/>
    <m/>
    <m/>
    <m/>
    <m/>
    <m/>
    <m/>
    <m/>
    <m/>
    <m/>
    <m/>
    <m/>
    <s v="固定收益类资产"/>
  </r>
  <r>
    <s v="19华电02"/>
    <s v="中国华电集团有限公司公开发行2019年公司债券(第二期)(品种一)"/>
    <s v="企业债、公司债"/>
    <s v="公司债"/>
    <s v="155472.SH"/>
    <x v="207"/>
    <n v="100000"/>
    <n v="10051900"/>
    <x v="283"/>
    <n v="317287.66999999993"/>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14246575342465753"/>
    <s v="AAA"/>
    <n v="0.14199999999999999"/>
    <s v="否"/>
    <m/>
    <m/>
    <m/>
    <m/>
    <m/>
    <m/>
    <m/>
    <m/>
    <m/>
    <m/>
    <m/>
    <s v="固定收益类资产"/>
  </r>
  <r>
    <s v="19保利03"/>
    <s v="中国保利集团有限公司公开发行2019年公司债券(第二期)(品种一)"/>
    <s v="企业债、公司债"/>
    <s v="公司债"/>
    <s v="155743.SH"/>
    <x v="208"/>
    <n v="200000"/>
    <n v="20091000"/>
    <x v="219"/>
    <n v="395950.6799999997"/>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40547945205479452"/>
    <s v="AAA"/>
    <n v="0.40699999999999997"/>
    <s v="否"/>
    <m/>
    <m/>
    <m/>
    <m/>
    <m/>
    <m/>
    <m/>
    <m/>
    <m/>
    <m/>
    <m/>
    <s v="固定收益类资产"/>
  </r>
  <r>
    <s v="20电信01"/>
    <s v="中国电信股份有限公司公开发行2020年公司债券(第一期)"/>
    <s v="企业债、公司债"/>
    <s v="公司债"/>
    <s v="163253.SH"/>
    <x v="209"/>
    <n v="200000"/>
    <n v="20043800"/>
    <x v="284"/>
    <n v="79452.05000000074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86301369863013699"/>
    <s v="AAA"/>
    <n v="0.84560000000000002"/>
    <s v="否"/>
    <m/>
    <m/>
    <m/>
    <m/>
    <m/>
    <m/>
    <m/>
    <m/>
    <m/>
    <m/>
    <m/>
    <s v="固定收益类资产"/>
  </r>
  <r>
    <s v="20建材01"/>
    <s v="中国建材股份有限公司2020年公开发行公司债券(第一期)(疫情防控债)"/>
    <s v="企业债、公司债"/>
    <s v="公司债"/>
    <s v="163255.SH"/>
    <x v="210"/>
    <n v="100000"/>
    <n v="10065500"/>
    <x v="285"/>
    <n v="44432.88000000082"/>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86027397260274"/>
    <s v="AAA"/>
    <n v="2.6880999999999999"/>
    <s v="否"/>
    <m/>
    <m/>
    <m/>
    <m/>
    <m/>
    <m/>
    <m/>
    <m/>
    <m/>
    <m/>
    <m/>
    <s v="固定收益类资产"/>
  </r>
  <r>
    <s v="20风电03"/>
    <s v="中广核风电有限公司2020年公开发行公司债券(第二期)品种一"/>
    <s v="企业债、公司债"/>
    <s v="公司债"/>
    <s v="163271.SH"/>
    <x v="211"/>
    <n v="100000"/>
    <n v="10037910"/>
    <x v="286"/>
    <n v="37008.220000000671"/>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8794520547945206"/>
    <s v="AAA"/>
    <n v="0.86099999999999999"/>
    <s v="否"/>
    <m/>
    <m/>
    <m/>
    <m/>
    <m/>
    <m/>
    <m/>
    <m/>
    <m/>
    <m/>
    <m/>
    <s v="固定收益类资产"/>
  </r>
  <r>
    <s v="20CHNE03"/>
    <s v="国家能源投资集团有限责任公司2020年公开发行公司债券(第三期)"/>
    <s v="企业债、公司债"/>
    <s v="公司债"/>
    <s v="163281.SH"/>
    <x v="212"/>
    <n v="300000"/>
    <n v="30083100"/>
    <x v="287"/>
    <n v="107769.8599999994"/>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8794520547945206"/>
    <s v="AAA"/>
    <n v="0.86129999999999995"/>
    <s v="否"/>
    <m/>
    <m/>
    <m/>
    <m/>
    <m/>
    <m/>
    <m/>
    <m/>
    <m/>
    <m/>
    <m/>
    <s v="固定收益类资产"/>
  </r>
  <r>
    <s v="20一汽01"/>
    <s v="中国第一汽车集团有限公司2020年公开发行公司债券(第一期)"/>
    <s v="企业债、公司债"/>
    <s v="公司债"/>
    <s v="163495.SH"/>
    <x v="213"/>
    <n v="100000"/>
    <n v="9951400"/>
    <x v="237"/>
    <n v="1364.3800000008196"/>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9945205479452055"/>
    <s v="AAA"/>
    <n v="0.97030000000000005"/>
    <s v="否"/>
    <m/>
    <m/>
    <m/>
    <m/>
    <m/>
    <m/>
    <m/>
    <m/>
    <m/>
    <m/>
    <m/>
    <s v="固定收益类资产"/>
  </r>
  <r>
    <s v="20奉交01"/>
    <s v="上海奉贤交通能源(集团)有限公司公开发行2020年公司债券(第一期)"/>
    <s v="企业债、公司债"/>
    <s v="公司债"/>
    <s v="175509.SH"/>
    <x v="214"/>
    <n v="50000"/>
    <n v="5000000"/>
    <x v="288"/>
    <n v="74698.62999999988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3.6356164383561644"/>
    <s v="AA+"/>
    <n v="1.5544"/>
    <s v="否"/>
    <m/>
    <m/>
    <m/>
    <m/>
    <m/>
    <m/>
    <m/>
    <m/>
    <m/>
    <m/>
    <m/>
    <s v="固定收益类资产"/>
  </r>
  <r>
    <s v="GC国能01"/>
    <s v="国家能源投资集团有限责任公司2021年度第一期绿色公司债券(专项用于碳中和)"/>
    <s v="企业债、公司债"/>
    <s v="公司债"/>
    <s v="175789.SH"/>
    <x v="212"/>
    <n v="100000"/>
    <n v="10126700"/>
    <x v="289"/>
    <n v="55767.1199999991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1.8383561643835615"/>
    <s v="AAA"/>
    <n v="1.7586999999999999"/>
    <s v="否"/>
    <m/>
    <m/>
    <m/>
    <m/>
    <m/>
    <m/>
    <m/>
    <m/>
    <m/>
    <m/>
    <m/>
    <s v="固定收益类资产"/>
  </r>
  <r>
    <s v="22邮政04"/>
    <s v="中国邮政集团有限公司2022年面向专业投资者公开发行公司债券(第二期)"/>
    <s v="企业债、公司债"/>
    <s v="公司债"/>
    <s v="185384.SH"/>
    <x v="215"/>
    <n v="150000"/>
    <n v="14999550"/>
    <x v="290"/>
    <n v="84908.220000000671"/>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8054794520547945"/>
    <s v="AAA"/>
    <n v="2.6442000000000001"/>
    <s v="否"/>
    <m/>
    <m/>
    <m/>
    <m/>
    <m/>
    <m/>
    <m/>
    <m/>
    <m/>
    <m/>
    <m/>
    <s v="固定收益类资产"/>
  </r>
  <r>
    <s v="21诚通05"/>
    <s v="中国诚通控股集团有限公司公开发行2021年公司债券(第三期)(品种一)"/>
    <s v="企业债、公司债"/>
    <s v="公司债"/>
    <s v="188059.SH"/>
    <x v="152"/>
    <n v="200000"/>
    <n v="20000000"/>
    <x v="291"/>
    <n v="12164.379999998957"/>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3.9835616438356163"/>
    <s v="AAA"/>
    <n v="1.8913"/>
    <s v="否"/>
    <m/>
    <m/>
    <m/>
    <m/>
    <m/>
    <m/>
    <m/>
    <m/>
    <m/>
    <m/>
    <m/>
    <s v="固定收益类资产"/>
  </r>
  <r>
    <s v="21唐新01"/>
    <s v="中国大唐集团新能源股份有限公司公开发行2021年公司债券(第一期)"/>
    <s v="企业债、公司债"/>
    <s v="公司债"/>
    <s v="188095.SH"/>
    <x v="216"/>
    <n v="200000"/>
    <n v="20000000"/>
    <x v="292"/>
    <n v="651265.7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0191780821917806"/>
    <s v="AAA"/>
    <n v="0.96309999999999996"/>
    <s v="否"/>
    <m/>
    <m/>
    <m/>
    <m/>
    <m/>
    <m/>
    <m/>
    <m/>
    <m/>
    <m/>
    <m/>
    <s v="固定收益类资产"/>
  </r>
  <r>
    <s v="21诚通07"/>
    <s v="中国诚通控股集团有限公司公开发行2021年公司债券(第四期)(品种一)"/>
    <s v="企业债、公司债"/>
    <s v="公司债"/>
    <s v="188115.SH"/>
    <x v="152"/>
    <n v="200000"/>
    <n v="20000000"/>
    <x v="293"/>
    <n v="690197.26000000164"/>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0493150684931507"/>
    <s v="AAA"/>
    <n v="1.8893"/>
    <s v="否"/>
    <m/>
    <m/>
    <m/>
    <m/>
    <m/>
    <m/>
    <m/>
    <m/>
    <m/>
    <m/>
    <m/>
    <s v="固定收益类资产"/>
  </r>
  <r>
    <s v="21首创01"/>
    <s v="北京首都创业集团有限公司2021年公开发行公司债券(第一期)(面向专业投资者)"/>
    <s v="企业债、公司债"/>
    <s v="公司债"/>
    <s v="188153.SH"/>
    <x v="217"/>
    <n v="100000"/>
    <n v="10000000"/>
    <x v="294"/>
    <n v="326887.66999999993"/>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0739726027397261"/>
    <s v="AAA"/>
    <n v="1.9166000000000001"/>
    <s v="否"/>
    <m/>
    <m/>
    <m/>
    <m/>
    <m/>
    <m/>
    <m/>
    <m/>
    <m/>
    <m/>
    <m/>
    <s v="固定收益类资产"/>
  </r>
  <r>
    <s v="21中化01"/>
    <s v="中国中化股份有限公司2021年公开发行公司债券(面向专业投资者)(第一期)(品种一)"/>
    <s v="企业债、公司债"/>
    <s v="公司债"/>
    <s v="188403.SH"/>
    <x v="218"/>
    <n v="200000"/>
    <n v="20185400"/>
    <x v="295"/>
    <n v="504197.26000000164"/>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2219178082191782"/>
    <s v="AAA"/>
    <n v="2.0703"/>
    <s v="否"/>
    <m/>
    <m/>
    <m/>
    <m/>
    <m/>
    <m/>
    <m/>
    <m/>
    <m/>
    <m/>
    <m/>
    <s v="固定收益类资产"/>
  </r>
  <r>
    <s v="21国投05"/>
    <s v="国家开发投资集团有限公司2021年面向专业投资者公开发行公司债券(第三期)(品种一)"/>
    <s v="企业债、公司债"/>
    <s v="公司债"/>
    <s v="188583.SH"/>
    <x v="219"/>
    <n v="250000"/>
    <n v="25003750"/>
    <x v="296"/>
    <n v="529534.2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2986301369863016"/>
    <s v="AAA"/>
    <n v="2.1511999999999998"/>
    <s v="否"/>
    <m/>
    <m/>
    <m/>
    <m/>
    <m/>
    <m/>
    <m/>
    <m/>
    <m/>
    <m/>
    <m/>
    <s v="固定收益类资产"/>
  </r>
  <r>
    <s v="GC华能04"/>
    <s v="中国华能集团有限公司2021年面向专业投资者公开发行碳中和绿色公司债券(第三期)"/>
    <s v="企业债、公司债"/>
    <s v="公司债"/>
    <s v="188937.SH"/>
    <x v="220"/>
    <n v="200000"/>
    <n v="20099400"/>
    <x v="297"/>
    <n v="309150.6799999997"/>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5013698630136987"/>
    <s v="AAA"/>
    <n v="2.3452999999999999"/>
    <s v="否"/>
    <m/>
    <m/>
    <m/>
    <m/>
    <m/>
    <m/>
    <m/>
    <m/>
    <m/>
    <m/>
    <m/>
    <s v="固定收益类资产"/>
  </r>
  <r>
    <s v="21长电01"/>
    <s v="中国长江电力股份有限公司2021年公开发行公司债券(第二期)(面向专业投资者)"/>
    <s v="企业债、公司债"/>
    <s v="公司债"/>
    <s v="188971.SH"/>
    <x v="221"/>
    <n v="300000"/>
    <n v="30040200"/>
    <x v="298"/>
    <n v="428671.2300000004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5315068493150683"/>
    <s v="AAA"/>
    <n v="2.3757000000000001"/>
    <s v="否"/>
    <m/>
    <m/>
    <m/>
    <m/>
    <m/>
    <m/>
    <m/>
    <m/>
    <m/>
    <m/>
    <m/>
    <s v="固定收益类资产"/>
  </r>
  <r>
    <s v="20兖矿MTN005"/>
    <s v="兖矿集团有限公司2020年度第五期中期票据"/>
    <s v="非金融企业债务融资工具"/>
    <s v="中期票据"/>
    <s v="102002198.IB"/>
    <x v="222"/>
    <n v="100000"/>
    <n v="10000000"/>
    <x v="299"/>
    <n v="189397.2599999997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1.5753424657534247"/>
    <s v="AAA"/>
    <n v="0.56720000000000004"/>
    <s v="否"/>
    <m/>
    <m/>
    <m/>
    <m/>
    <m/>
    <m/>
    <m/>
    <m/>
    <m/>
    <m/>
    <m/>
    <s v="固定收益类资产"/>
  </r>
  <r>
    <s v="21陆金开MTN002"/>
    <s v="上海陆家嘴金融贸易区开发股份有限公司2021年度第二期中期票据"/>
    <s v="非金融企业债务融资工具"/>
    <s v="中期票据"/>
    <s v="102100483.IB"/>
    <x v="223"/>
    <n v="200000"/>
    <n v="20000000"/>
    <x v="300"/>
    <n v="82000"/>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8876712328767122"/>
    <s v="AAA"/>
    <n v="0.87150000000000005"/>
    <s v="否"/>
    <m/>
    <m/>
    <m/>
    <m/>
    <m/>
    <m/>
    <m/>
    <m/>
    <m/>
    <m/>
    <m/>
    <s v="固定收益类资产"/>
  </r>
  <r>
    <s v="21川高速MTN004(权益出资)"/>
    <s v="四川高速公路建设开发集团有限公司2021年度第四期中期票据(权益出资)"/>
    <s v="非金融企业债务融资工具"/>
    <s v="中期票据"/>
    <s v="102100570.IB"/>
    <x v="224"/>
    <n v="200000"/>
    <n v="20000000"/>
    <x v="213"/>
    <n v="70049.32000000029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1.9068493150684933"/>
    <s v="AAA"/>
    <n v="1.8199000000000001"/>
    <s v="否"/>
    <m/>
    <m/>
    <m/>
    <m/>
    <m/>
    <m/>
    <m/>
    <m/>
    <m/>
    <m/>
    <m/>
    <s v="固定收益类资产"/>
  </r>
  <r>
    <s v="03国债(3)"/>
    <s v="2003记账式三期国债(20年)"/>
    <s v="政府债券"/>
    <s v="国债"/>
    <s v="010303.SH"/>
    <x v="0"/>
    <n v="79970"/>
    <n v="8113756.2000000002"/>
    <x v="301"/>
    <n v="8939.1100000003353"/>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9671232876712329"/>
    <m/>
    <n v="0.94930000000000003"/>
    <s v="否"/>
    <m/>
    <m/>
    <m/>
    <m/>
    <m/>
    <m/>
    <m/>
    <m/>
    <m/>
    <m/>
    <m/>
    <s v="固定收益类资产"/>
  </r>
  <r>
    <s v="现代转债"/>
    <s v="2019年上海现代制药股份有限公司公开发行可转换公司债券"/>
    <s v="可转债、可交换债"/>
    <s v="可转债"/>
    <s v="110057.SH"/>
    <x v="225"/>
    <n v="3770"/>
    <n v="435215.79"/>
    <x v="302"/>
    <n v="433.80999999999767"/>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2.9232876712328766"/>
    <s v="AAA"/>
    <n v="0"/>
    <s v="否"/>
    <m/>
    <m/>
    <m/>
    <m/>
    <m/>
    <m/>
    <m/>
    <m/>
    <m/>
    <m/>
    <m/>
    <s v="固定收益类资产"/>
  </r>
  <r>
    <s v="浦发转债"/>
    <s v="2019年上海浦东发展银行股份有限公司公开发行可转换公司债券"/>
    <s v="可转债、可交换债"/>
    <s v="可转债"/>
    <s v="110059.SH"/>
    <x v="226"/>
    <n v="51060"/>
    <n v="5319616.38"/>
    <x v="303"/>
    <n v="38399.919999999925"/>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3.4986301369863013"/>
    <s v="AAA"/>
    <n v="0"/>
    <s v="否"/>
    <m/>
    <m/>
    <m/>
    <m/>
    <m/>
    <m/>
    <m/>
    <m/>
    <m/>
    <m/>
    <m/>
    <s v="固定收益类资产"/>
  </r>
  <r>
    <s v="杭银转债"/>
    <s v="2021年杭州银行股份有限公司公开发行A股可转换公司债券"/>
    <s v="可转债、可交换债"/>
    <s v="可转债"/>
    <s v="110079.SH"/>
    <x v="173"/>
    <n v="16570"/>
    <n v="1841858.12"/>
    <x v="304"/>
    <n v="562.92999999993481"/>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9150684931506845"/>
    <s v="AAA"/>
    <n v="0"/>
    <s v="否"/>
    <m/>
    <m/>
    <m/>
    <m/>
    <m/>
    <m/>
    <m/>
    <m/>
    <m/>
    <m/>
    <m/>
    <s v="固定收益类资产"/>
  </r>
  <r>
    <s v="上银转债"/>
    <s v="2021年上海银行股份有限公司公开发行A股可转换公司债券"/>
    <s v="可转债、可交换债"/>
    <s v="可转债"/>
    <s v="113042.SH"/>
    <x v="227"/>
    <n v="133410"/>
    <n v="13895908.779999999"/>
    <x v="305"/>
    <n v="27486.1199999991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742465753424657"/>
    <s v="AAA"/>
    <n v="0"/>
    <s v="否"/>
    <m/>
    <m/>
    <m/>
    <m/>
    <m/>
    <m/>
    <m/>
    <m/>
    <m/>
    <m/>
    <m/>
    <s v="固定收益类资产"/>
  </r>
  <r>
    <s v="大秦转债"/>
    <s v="2020年大秦铁路股份有限公司公开发行可转换公司债券"/>
    <s v="可转债、可交换债"/>
    <s v="可转债"/>
    <s v="113044.SH"/>
    <x v="228"/>
    <n v="211000"/>
    <n v="22614360.870000001"/>
    <x v="306"/>
    <n v="39309.589999999851"/>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6273972602739724"/>
    <s v="AAA"/>
    <n v="0"/>
    <s v="否"/>
    <m/>
    <m/>
    <m/>
    <m/>
    <m/>
    <m/>
    <m/>
    <m/>
    <m/>
    <m/>
    <m/>
    <s v="固定收益类资产"/>
  </r>
  <r>
    <s v="环旭转债"/>
    <s v="2021年环旭电子股份有限公司公开发行可转换公司债券"/>
    <s v="可转债、可交换债"/>
    <s v="可转债"/>
    <s v="113045.SH"/>
    <x v="229"/>
    <n v="25000"/>
    <n v="2902219.5"/>
    <x v="307"/>
    <n v="767.12000000011176"/>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8465753424657532"/>
    <s v="AA+"/>
    <n v="0"/>
    <s v="否"/>
    <m/>
    <m/>
    <m/>
    <m/>
    <m/>
    <m/>
    <m/>
    <m/>
    <m/>
    <m/>
    <m/>
    <s v="固定收益类资产"/>
  </r>
  <r>
    <s v="金田转债"/>
    <s v="2021年宁波金田铜业(集团)股份有限公司可转换公司债券"/>
    <s v="可转债、可交换债"/>
    <s v="可转债"/>
    <s v="113046.SH"/>
    <x v="230"/>
    <n v="49000"/>
    <n v="5299894.4800000004"/>
    <x v="308"/>
    <n v="2550.679999999702"/>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8958904109589039"/>
    <s v="AA+"/>
    <n v="0"/>
    <s v="否"/>
    <m/>
    <m/>
    <m/>
    <m/>
    <m/>
    <m/>
    <m/>
    <m/>
    <m/>
    <m/>
    <m/>
    <s v="固定收益类资产"/>
  </r>
  <r>
    <s v="鲁泰转债"/>
    <s v="2020年鲁泰纺织股份有限公司公开发行A股可转换公司债券"/>
    <s v="可转债、可交换债"/>
    <s v="可转债"/>
    <s v="127016.SZ"/>
    <x v="231"/>
    <n v="6220"/>
    <n v="661947.14"/>
    <x v="309"/>
    <n v="340.81999999994878"/>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3.9452054794520546"/>
    <s v="AA+"/>
    <n v="0"/>
    <s v="否"/>
    <m/>
    <m/>
    <m/>
    <m/>
    <m/>
    <m/>
    <m/>
    <m/>
    <m/>
    <m/>
    <m/>
    <s v="固定收益类资产"/>
  </r>
  <r>
    <s v="本钢转债"/>
    <s v="2020年本钢板材股份有限公司可转换公司债券"/>
    <s v="可转债、可交换债"/>
    <s v="可转债"/>
    <s v="127018.SZ"/>
    <x v="232"/>
    <n v="44231"/>
    <n v="4843342.16"/>
    <x v="310"/>
    <n v="29471.179999999702"/>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1671232876712327"/>
    <s v="AAA"/>
    <n v="0"/>
    <s v="否"/>
    <m/>
    <m/>
    <m/>
    <m/>
    <m/>
    <m/>
    <m/>
    <m/>
    <m/>
    <m/>
    <m/>
    <s v="固定收益类资产"/>
  </r>
  <r>
    <s v="苏行转债"/>
    <s v="2021年苏州银行股份有限公司公开发行A股可转换公司债券"/>
    <s v="可转债、可交换债"/>
    <s v="可转债"/>
    <s v="127032.SZ"/>
    <x v="182"/>
    <n v="1"/>
    <n v="115.14"/>
    <x v="311"/>
    <n v="2.0000000000010232E-2"/>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4.9534246575342467"/>
    <s v="AAA"/>
    <n v="0"/>
    <s v="否"/>
    <m/>
    <m/>
    <m/>
    <m/>
    <m/>
    <m/>
    <m/>
    <m/>
    <m/>
    <m/>
    <m/>
    <s v="固定收益类资产"/>
  </r>
  <r>
    <s v="17中油EB"/>
    <s v="中国石油天然气集团公司2017年可交换公司债券"/>
    <s v="可转债、可交换债"/>
    <s v="可交换债"/>
    <s v="132009.SH"/>
    <x v="233"/>
    <n v="608250"/>
    <n v="63407199.299999997"/>
    <x v="312"/>
    <n v="483267.11999999732"/>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20547945205479451"/>
    <s v="AAA"/>
    <n v="0"/>
    <s v="否"/>
    <m/>
    <m/>
    <m/>
    <m/>
    <m/>
    <m/>
    <m/>
    <m/>
    <m/>
    <m/>
    <m/>
    <s v="固定收益类资产"/>
  </r>
  <r>
    <s v="18中油EB"/>
    <s v="中国石油天然气集团有限公司2018年公开发行可交换公司债券"/>
    <s v="可转债、可交换债"/>
    <s v="可交换债"/>
    <s v="132015.SH"/>
    <x v="233"/>
    <n v="58000"/>
    <n v="6056332.7999999998"/>
    <x v="313"/>
    <n v="19354.519999999553"/>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n v="0.76164383561643834"/>
    <s v="AAA"/>
    <n v="0"/>
    <s v="否"/>
    <m/>
    <m/>
    <m/>
    <m/>
    <m/>
    <m/>
    <m/>
    <m/>
    <m/>
    <m/>
    <m/>
    <s v="固定收益类资产"/>
  </r>
  <r>
    <s v="华夏鼎茂债券(A类)"/>
    <s v="华夏基金管理有限公司"/>
    <s v="证券投资基金"/>
    <s v="债券基金"/>
    <s v="004042.OF"/>
    <x v="234"/>
    <n v="22075396.649999999"/>
    <n v="25330256.670000002"/>
    <x v="314"/>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华夏纯债债券(A类)"/>
    <s v="华夏基金管理有限公司"/>
    <s v="证券投资基金"/>
    <s v="债券基金"/>
    <s v="000015.OF"/>
    <x v="234"/>
    <n v="8318635.6100000003"/>
    <n v="9999000"/>
    <x v="315"/>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华夏双债增强债券(A类)"/>
    <s v="华夏基金管理有限公司"/>
    <s v="证券投资基金"/>
    <s v="债券基金"/>
    <s v="000047.OF"/>
    <x v="234"/>
    <n v="3257455.32"/>
    <n v="5204677.72"/>
    <x v="316"/>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中国建设银行北京分行活期存款"/>
    <s v="中国建设银行北京分行活期存款"/>
    <s v="现金及流动性管理工具"/>
    <s v="活期存款"/>
    <m/>
    <x v="235"/>
    <n v="0"/>
    <n v="7258034.79"/>
    <x v="317"/>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m/>
    <x v="38"/>
    <n v="0"/>
    <n v="529104.9"/>
    <x v="318"/>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存放在中国证券登记结算公司和中央国债登记结算公司的备付金"/>
    <s v="存放在中国证券登记结算公司和中央国债登记结算公司的保证金"/>
    <s v="现金及流动性管理工具"/>
    <s v="存放在中国证券登记结算公司和中央国债登记结算公司的备付金和保证金"/>
    <m/>
    <x v="38"/>
    <n v="0"/>
    <n v="26678.78"/>
    <x v="319"/>
    <m/>
    <m/>
    <s v="万能"/>
    <s v="华夏华璟固收1号"/>
    <s v="华夏基金-华璟固收1号单一资产管理计划"/>
    <s v="SLT042"/>
    <s v="组合类保险资管产品"/>
    <s v="固定收益类保险资管产品"/>
    <n v="1"/>
    <s v="华夏基金管理有限公司"/>
    <n v="500000000"/>
    <n v="540629133.61000001"/>
    <m/>
    <m/>
    <m/>
    <m/>
    <m/>
    <m/>
    <m/>
    <m/>
    <m/>
    <m/>
    <m/>
    <m/>
    <m/>
    <m/>
    <m/>
    <m/>
    <m/>
    <m/>
    <m/>
    <m/>
    <m/>
    <m/>
    <m/>
    <m/>
    <m/>
    <m/>
    <m/>
    <m/>
    <m/>
    <m/>
    <m/>
    <m/>
    <m/>
    <m/>
    <m/>
    <m/>
    <m/>
    <m/>
    <m/>
    <m/>
    <m/>
    <m/>
    <m/>
    <m/>
    <s v="固定收益类资产"/>
  </r>
  <r>
    <s v="嘉实稳宏A"/>
    <s v="嘉实稳宏债券型证券投资基金"/>
    <s v="证券投资基金"/>
    <s v="债券基金"/>
    <s v="003458.OF"/>
    <x v="196"/>
    <n v="3250325.09"/>
    <n v="4999000"/>
    <x v="320"/>
    <m/>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嘉实稳宏C"/>
    <s v="嘉实稳宏债券型证券投资基金"/>
    <s v="证券投资基金"/>
    <s v="债券基金"/>
    <s v="003459.OF"/>
    <x v="196"/>
    <n v="4602285.8"/>
    <n v="6000000"/>
    <x v="321"/>
    <m/>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嘉实稳固收益C"/>
    <s v="嘉实稳固收益债券型证券投资基金"/>
    <s v="证券投资基金"/>
    <s v="债券基金"/>
    <s v="070020.OF"/>
    <x v="196"/>
    <n v="41060735.670000002"/>
    <n v="48000000"/>
    <x v="322"/>
    <m/>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嘉实信用A"/>
    <s v="嘉实信用债券型证券投资基金"/>
    <s v="证券投资基金"/>
    <s v="债券基金"/>
    <s v="070025.OF"/>
    <x v="196"/>
    <n v="17049445.859999999"/>
    <n v="19999000"/>
    <x v="323"/>
    <m/>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嘉实薪金宝"/>
    <s v="嘉实薪金宝货币市场基金"/>
    <s v="证券投资基金"/>
    <s v="货币市场基金"/>
    <s v="000618.OF"/>
    <x v="196"/>
    <n v="4529.92"/>
    <n v="4529.92"/>
    <x v="324"/>
    <n v="6.97"/>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苏银转债"/>
    <s v="2019年江苏银行股份有限公司公开发行A股可转换公司债券"/>
    <s v="可转债、可交换债"/>
    <s v="可转债"/>
    <s v="110053.SH"/>
    <x v="181"/>
    <n v="30000"/>
    <n v="3695187.72"/>
    <x v="325"/>
    <n v="8695.89"/>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2.8767123287671232"/>
    <s v="AAA"/>
    <n v="0"/>
    <m/>
    <m/>
    <m/>
    <m/>
    <m/>
    <m/>
    <m/>
    <m/>
    <m/>
    <m/>
    <m/>
    <m/>
    <s v="固定收益类资产"/>
  </r>
  <r>
    <s v="浦发转债"/>
    <s v="2019年上海浦东发展银行股份有限公司公开发行可转换公司债券"/>
    <s v="可转债、可交换债"/>
    <s v="可转债"/>
    <s v="110059.SH"/>
    <x v="226"/>
    <n v="100000"/>
    <n v="10184530.01"/>
    <x v="326"/>
    <n v="75205.48"/>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3.5013698630136987"/>
    <s v="AAA"/>
    <n v="0"/>
    <m/>
    <m/>
    <m/>
    <m/>
    <m/>
    <m/>
    <m/>
    <m/>
    <m/>
    <m/>
    <m/>
    <m/>
    <s v="固定收益类资产"/>
  </r>
  <r>
    <s v="东湖转债"/>
    <s v="2021年武汉东湖高新集团股份有限公司公开发行可转换公司债券"/>
    <s v="可转债、可交换债"/>
    <s v="可转债"/>
    <s v="110080.SH"/>
    <x v="236"/>
    <n v="30000"/>
    <n v="3630526.37"/>
    <x v="327"/>
    <n v="698.6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4.956164383561644"/>
    <s v="AA"/>
    <n v="0"/>
    <m/>
    <m/>
    <m/>
    <m/>
    <m/>
    <m/>
    <m/>
    <m/>
    <m/>
    <m/>
    <m/>
    <m/>
    <s v="固定收益类资产"/>
  </r>
  <r>
    <s v="南银转债"/>
    <s v="2021年南京银行股份有限公司公开发行A股可转换公司债券"/>
    <s v="可转债、可交换债"/>
    <s v="可转债"/>
    <s v="113050.SH"/>
    <x v="186"/>
    <n v="41450"/>
    <n v="4985239.9800000004"/>
    <x v="328"/>
    <n v="7222.52"/>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5.1315068493150688"/>
    <s v="AAA"/>
    <n v="0"/>
    <m/>
    <m/>
    <m/>
    <m/>
    <m/>
    <m/>
    <m/>
    <m/>
    <m/>
    <m/>
    <m/>
    <m/>
    <s v="固定收益类资产"/>
  </r>
  <r>
    <s v="兴业转债"/>
    <s v="2021年兴业银行股份有限公司公开发行A股可转换公司债券"/>
    <s v="可转债、可交换债"/>
    <s v="可转债"/>
    <s v="113052.SH"/>
    <x v="183"/>
    <n v="4930"/>
    <n v="493000"/>
    <x v="329"/>
    <n v="332.27"/>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5.6657534246575345"/>
    <s v="AAA"/>
    <n v="0"/>
    <m/>
    <m/>
    <m/>
    <m/>
    <m/>
    <m/>
    <m/>
    <m/>
    <m/>
    <m/>
    <m/>
    <m/>
    <s v="固定收益类资产"/>
  </r>
  <r>
    <s v="成银转债"/>
    <s v="2022年成都银行股份有限公司公开发行A股可转换公司债券"/>
    <s v="可转债、可交换债"/>
    <s v="可转债"/>
    <s v="113055.SH"/>
    <x v="237"/>
    <n v="50000"/>
    <n v="6068986.9400000004"/>
    <x v="330"/>
    <n v="1561.64"/>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5.8465753424657532"/>
    <s v="AAA"/>
    <n v="0"/>
    <m/>
    <m/>
    <m/>
    <m/>
    <m/>
    <m/>
    <m/>
    <m/>
    <m/>
    <m/>
    <m/>
    <m/>
    <s v="固定收益类资产"/>
  </r>
  <r>
    <s v="温氏转债"/>
    <s v="2021年温氏食品集团股份有限公司创业板向不特定对象发行可转换公司债券"/>
    <s v="可转债、可交换债"/>
    <s v="可转债"/>
    <s v="123107.SZ"/>
    <x v="238"/>
    <n v="850"/>
    <n v="85000"/>
    <x v="331"/>
    <n v="36.1"/>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4.9178082191780819"/>
    <s v="AAA"/>
    <n v="0"/>
    <m/>
    <m/>
    <m/>
    <m/>
    <m/>
    <m/>
    <m/>
    <m/>
    <m/>
    <m/>
    <m/>
    <m/>
    <s v="固定收益类资产"/>
  </r>
  <r>
    <s v="海亮转债"/>
    <s v="2019年浙江海亮股份有限公司公开发行可转换公司债券"/>
    <s v="可转债、可交换债"/>
    <s v="可转债"/>
    <s v="128081.SZ"/>
    <x v="239"/>
    <n v="20000"/>
    <n v="2335810.75"/>
    <x v="332"/>
    <n v="8712.3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3.5671232876712331"/>
    <s v="AA"/>
    <n v="0"/>
    <m/>
    <m/>
    <m/>
    <m/>
    <m/>
    <m/>
    <m/>
    <m/>
    <m/>
    <m/>
    <m/>
    <m/>
    <s v="固定收益类资产"/>
  </r>
  <r>
    <s v="中国建设银行北京市分行活期存款"/>
    <s v="中国建设银行北京市分行活期存款"/>
    <s v="现金及流动性管理工具"/>
    <s v="活期存款"/>
    <m/>
    <x v="201"/>
    <m/>
    <n v="1075453.78"/>
    <x v="333"/>
    <n v="989.38"/>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11435.15"/>
    <x v="334"/>
    <n v="112.43999999999998"/>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m/>
    <m/>
    <m/>
    <m/>
    <m/>
    <m/>
    <m/>
    <m/>
    <m/>
    <m/>
    <m/>
    <m/>
    <m/>
    <m/>
    <m/>
    <s v="固定收益类资产"/>
  </r>
  <r>
    <s v="20国开19"/>
    <s v="国家开发银行2020年二级资本债券"/>
    <s v="金融债"/>
    <s v="政策性金融债券"/>
    <s v="200219.IB"/>
    <x v="240"/>
    <n v="400000"/>
    <n v="40000000"/>
    <x v="335"/>
    <n v="514498.6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8.6712328767123292"/>
    <m/>
    <n v="3.3511000000000002"/>
    <s v="否"/>
    <m/>
    <m/>
    <m/>
    <m/>
    <m/>
    <m/>
    <m/>
    <m/>
    <m/>
    <m/>
    <m/>
    <s v="固定收益类资产"/>
  </r>
  <r>
    <s v="18中国银行二级01"/>
    <s v="中国银行股份有限公司2018年二级资本债券(第一期)"/>
    <s v="金融债"/>
    <s v="银行发行的二级资本工具"/>
    <s v="1828006.IB"/>
    <x v="241"/>
    <n v="100000"/>
    <n v="10000000"/>
    <x v="336"/>
    <n v="314235.62"/>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6.3561643835616435"/>
    <s v="AAA"/>
    <n v="1.2784"/>
    <s v="否"/>
    <m/>
    <m/>
    <m/>
    <m/>
    <m/>
    <m/>
    <m/>
    <m/>
    <m/>
    <m/>
    <m/>
    <s v="固定收益类资产"/>
  </r>
  <r>
    <s v="19农业银行二级04"/>
    <s v="中国农业银行股份有限公司2019年二级资本债券(第二期)(品种二)"/>
    <s v="金融债"/>
    <s v="银行发行的二级资本工具"/>
    <s v="1928009.IB"/>
    <x v="242"/>
    <n v="100000"/>
    <n v="10000000"/>
    <x v="337"/>
    <n v="21205.48"/>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6.9534246575342467"/>
    <s v="AAA"/>
    <n v="1.8623000000000001"/>
    <s v="否"/>
    <m/>
    <m/>
    <m/>
    <m/>
    <m/>
    <m/>
    <m/>
    <m/>
    <m/>
    <m/>
    <m/>
    <s v="固定收益类资产"/>
  </r>
  <r>
    <s v="19工商银行二级03"/>
    <s v="2019年中国工商银行股份有限公司二级资本债券(第二期)(品种一)"/>
    <s v="金融债"/>
    <s v="银行发行的二级资本工具"/>
    <s v="1928011.IB"/>
    <x v="243"/>
    <n v="100000"/>
    <n v="10000000"/>
    <x v="338"/>
    <n v="3616.44"/>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6.9945205479452053"/>
    <s v="AAA"/>
    <n v="1.9013"/>
    <s v="否"/>
    <m/>
    <m/>
    <m/>
    <m/>
    <m/>
    <m/>
    <m/>
    <m/>
    <m/>
    <m/>
    <m/>
    <s v="固定收益类资产"/>
  </r>
  <r>
    <s v="19兴业银行二级01"/>
    <s v="兴业银行股份有限公司2019年第一期二级资本债券"/>
    <s v="金融债"/>
    <s v="银行发行的二级资本工具"/>
    <s v="1928022.IB"/>
    <x v="183"/>
    <n v="300000"/>
    <n v="30000000"/>
    <x v="339"/>
    <n v="835684.9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7.3315068493150681"/>
    <s v="AAA"/>
    <n v="2.1541000000000001"/>
    <s v="否"/>
    <m/>
    <m/>
    <m/>
    <m/>
    <m/>
    <m/>
    <m/>
    <m/>
    <m/>
    <m/>
    <m/>
    <s v="固定收益类资产"/>
  </r>
  <r>
    <s v="19兴业银行二级02"/>
    <s v="兴业银行股份有限公司2019年第二期二级资本债券"/>
    <s v="金融债"/>
    <s v="银行发行的二级资本工具"/>
    <s v="1928026.IB"/>
    <x v="183"/>
    <n v="100000"/>
    <n v="10000000"/>
    <x v="340"/>
    <n v="250586.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7.3945205479452056"/>
    <s v="AAA"/>
    <n v="2.2155999999999998"/>
    <s v="否"/>
    <m/>
    <m/>
    <m/>
    <m/>
    <m/>
    <m/>
    <m/>
    <m/>
    <m/>
    <m/>
    <m/>
    <s v="固定收益类资产"/>
  </r>
  <r>
    <s v="20交通银行二级"/>
    <s v="交通银行股份有限公司2020年二级资本债券"/>
    <s v="金融债"/>
    <s v="银行发行的二级资本工具"/>
    <s v="2028018.IB"/>
    <x v="244"/>
    <n v="400000"/>
    <n v="40000000"/>
    <x v="341"/>
    <n v="1217884.9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8.0630136986301366"/>
    <s v="AAA"/>
    <n v="2.7930000000000001"/>
    <s v="否"/>
    <m/>
    <m/>
    <m/>
    <m/>
    <m/>
    <m/>
    <m/>
    <m/>
    <m/>
    <m/>
    <m/>
    <s v="固定收益类资产"/>
  </r>
  <r>
    <s v="20浦发银行二级03"/>
    <s v="上海浦东发展银行股份有限公司2020年第二期二级资本债券(品种一)"/>
    <s v="金融债"/>
    <s v="银行发行的二级资本工具"/>
    <s v="2028034.IB"/>
    <x v="226"/>
    <n v="400000"/>
    <n v="40000000"/>
    <x v="342"/>
    <n v="1048197.26"/>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8.3890410958904109"/>
    <s v="AAA"/>
    <n v="3.0560999999999998"/>
    <s v="否"/>
    <m/>
    <m/>
    <m/>
    <m/>
    <m/>
    <m/>
    <m/>
    <m/>
    <m/>
    <m/>
    <m/>
    <s v="固定收益类资产"/>
  </r>
  <r>
    <s v="20工商银行二级01"/>
    <s v="中国工商银行股份有限公司2020年二级资本债券(第一期)"/>
    <s v="金融债"/>
    <s v="银行发行的二级资本工具"/>
    <s v="2028041.IB"/>
    <x v="243"/>
    <n v="300000"/>
    <n v="30000000"/>
    <x v="343"/>
    <n v="749095.89"/>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8.4082191780821915"/>
    <s v="AAA"/>
    <n v="3.0794999999999999"/>
    <s v="否"/>
    <m/>
    <m/>
    <m/>
    <m/>
    <m/>
    <m/>
    <m/>
    <m/>
    <m/>
    <m/>
    <m/>
    <s v="固定收益类资产"/>
  </r>
  <r>
    <s v="20工商银行二级02"/>
    <s v="中国工商银行股份有限公司2020年二级资本债券(第二期)(品种一)"/>
    <s v="金融债"/>
    <s v="银行发行的二级资本工具"/>
    <s v="2028049.IB"/>
    <x v="243"/>
    <n v="400000"/>
    <n v="40000000"/>
    <x v="344"/>
    <n v="745863.01"/>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8.5534246575342472"/>
    <s v="AAA"/>
    <n v="3.2210000000000001"/>
    <s v="否"/>
    <m/>
    <m/>
    <m/>
    <m/>
    <m/>
    <m/>
    <m/>
    <m/>
    <m/>
    <m/>
    <m/>
    <s v="固定收益类资产"/>
  </r>
  <r>
    <s v="15际华03"/>
    <s v="际华集团股份有限公司2015年公司债券(第二期)"/>
    <s v="企业债、公司债"/>
    <s v="公司债"/>
    <s v="122358.SH"/>
    <x v="245"/>
    <n v="200000"/>
    <n v="20000000"/>
    <x v="345"/>
    <n v="507726.0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0.38356164383561642"/>
    <s v="AAA"/>
    <n v="0.38009999999999999"/>
    <s v="否"/>
    <m/>
    <m/>
    <m/>
    <m/>
    <m/>
    <m/>
    <m/>
    <m/>
    <m/>
    <m/>
    <m/>
    <s v="固定收益类资产"/>
  </r>
  <r>
    <s v="18紫金01"/>
    <s v="南京紫金投资集团有限责任公司2018年公开发行公司债券(第一期)"/>
    <s v="企业债、公司债"/>
    <s v="公司债"/>
    <s v="143461.SH"/>
    <x v="246"/>
    <n v="100000"/>
    <n v="10000000"/>
    <x v="346"/>
    <n v="99369.86"/>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0.74794520547945209"/>
    <s v="AAA"/>
    <n v="0.73440000000000005"/>
    <s v="否"/>
    <m/>
    <m/>
    <m/>
    <m/>
    <m/>
    <m/>
    <m/>
    <m/>
    <m/>
    <m/>
    <m/>
    <s v="固定收益类资产"/>
  </r>
  <r>
    <s v="18广开02"/>
    <s v="广州开发区金融控股集团有限公司公开发行2018年公司债券(第一期)(品种二)"/>
    <s v="企业债、公司债"/>
    <s v="公司债"/>
    <s v="143739.SH"/>
    <x v="247"/>
    <n v="300000"/>
    <n v="30000000"/>
    <x v="347"/>
    <n v="787068.49"/>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1.2356164383561643"/>
    <s v="AAA"/>
    <n v="1.1717"/>
    <s v="否"/>
    <m/>
    <m/>
    <m/>
    <m/>
    <m/>
    <m/>
    <m/>
    <m/>
    <m/>
    <m/>
    <m/>
    <s v="固定收益类资产"/>
  </r>
  <r>
    <s v="19北汽05"/>
    <s v="北京汽车集团有限公司2019年公开发行公司债券(第三期)(品种一)"/>
    <s v="企业债、公司债"/>
    <s v="公司债"/>
    <s v="155562.SH"/>
    <x v="248"/>
    <n v="200000"/>
    <n v="20000000"/>
    <x v="348"/>
    <n v="519726.03"/>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0.26027397260273971"/>
    <s v="AAA"/>
    <n v="0.25819999999999999"/>
    <s v="否"/>
    <m/>
    <m/>
    <m/>
    <m/>
    <m/>
    <m/>
    <m/>
    <m/>
    <m/>
    <m/>
    <m/>
    <s v="固定收益类资产"/>
  </r>
  <r>
    <s v="20保利01"/>
    <s v="保利发展控股集团股份有限公司公开发行2020年公司债券(第一期)(品种一)"/>
    <s v="企业债、公司债"/>
    <s v="公司债"/>
    <s v="163301.SH"/>
    <x v="249"/>
    <n v="300000"/>
    <n v="30000000"/>
    <x v="349"/>
    <n v="69041.100000000006"/>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2.9260273972602739"/>
    <s v="AAA"/>
    <n v="0.91059999999999997"/>
    <s v="否"/>
    <m/>
    <m/>
    <m/>
    <m/>
    <m/>
    <m/>
    <m/>
    <m/>
    <m/>
    <m/>
    <m/>
    <s v="固定收益类资产"/>
  </r>
  <r>
    <s v="19西宁城投MTN002"/>
    <s v="西宁城市投资管理有限公司2019年度第二期中期票据"/>
    <s v="非金融企业债务融资工具"/>
    <s v="中期票据"/>
    <s v="101900578.IB"/>
    <x v="20"/>
    <n v="200000"/>
    <n v="20000000"/>
    <x v="350"/>
    <n v="20520.55"/>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1.9835616438356163"/>
    <s v="AA+"/>
    <n v="1.7690999999999999"/>
    <s v="否"/>
    <m/>
    <m/>
    <m/>
    <m/>
    <m/>
    <m/>
    <m/>
    <m/>
    <m/>
    <m/>
    <m/>
    <s v="固定收益类资产"/>
  </r>
  <r>
    <s v="20新投MTN002"/>
    <s v="新疆投资发展(集团)有限责任公司2020年度第二期中期票据"/>
    <s v="非金融企业债务融资工具"/>
    <s v="中期票据"/>
    <s v="102000561.IB"/>
    <x v="250"/>
    <n v="200000"/>
    <n v="20000000"/>
    <x v="351"/>
    <n v="66131.509999999995"/>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0.92876712328767119"/>
    <s v="AA+"/>
    <n v="0.89990000000000003"/>
    <s v="否"/>
    <m/>
    <m/>
    <m/>
    <m/>
    <m/>
    <m/>
    <m/>
    <m/>
    <m/>
    <m/>
    <m/>
    <s v="固定收益类资产"/>
  </r>
  <r>
    <s v="20广州城投MTN003"/>
    <s v="广州市城市建设投资集团有限公司2020年度第三期中期票据"/>
    <s v="非金融企业债务融资工具"/>
    <s v="中期票据"/>
    <s v="102002268.IB"/>
    <x v="251"/>
    <n v="100000"/>
    <n v="10000000"/>
    <x v="352"/>
    <n v="150356.16"/>
    <m/>
    <s v="万能"/>
    <s v="嘉实和谐健康固收1号"/>
    <s v="嘉实基金-和谐健康委托投资固收1号单一资产管理计划"/>
    <s v="SNC709"/>
    <s v="组合类保险资管产品"/>
    <s v="固定收益类保险资管产品"/>
    <n v="1"/>
    <s v="嘉实基金管理有限公司"/>
    <n v="500000000"/>
    <n v="532054283.06"/>
    <m/>
    <m/>
    <m/>
    <m/>
    <m/>
    <m/>
    <m/>
    <m/>
    <m/>
    <m/>
    <m/>
    <m/>
    <m/>
    <m/>
    <m/>
    <m/>
    <m/>
    <m/>
    <m/>
    <m/>
    <m/>
    <m/>
    <m/>
    <m/>
    <m/>
    <m/>
    <m/>
    <m/>
    <m/>
    <n v="3.6191780821917807"/>
    <s v="AAA"/>
    <n v="1.5409999999999999"/>
    <s v="否"/>
    <m/>
    <m/>
    <m/>
    <m/>
    <m/>
    <m/>
    <m/>
    <m/>
    <m/>
    <m/>
    <m/>
    <s v="固定收益类资产"/>
  </r>
  <r>
    <s v="南方希元可转债"/>
    <s v="南方希元可转债债券型证券投资基金"/>
    <s v="证券投资基金"/>
    <s v="债券基金"/>
    <s v="005461.OF"/>
    <x v="252"/>
    <n v="31975907.559999999"/>
    <n v="47999600"/>
    <x v="353"/>
    <m/>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南方昌元可转债A"/>
    <s v="南方昌元可转债债券型证券投资基金"/>
    <s v="证券投资基金"/>
    <s v="债券基金"/>
    <s v="006030.OF"/>
    <x v="252"/>
    <n v="16551817.16"/>
    <n v="25624982.600000001"/>
    <x v="354"/>
    <m/>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南方晖元6个月持有A"/>
    <s v="南方晖元6个月持有期债券型证券投资基金"/>
    <s v="证券投资基金"/>
    <s v="债券基金"/>
    <s v="011109.OF"/>
    <x v="252"/>
    <n v="29125850.98"/>
    <n v="30022927.199999999"/>
    <x v="355"/>
    <m/>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南方多利增强A"/>
    <s v="南方多利增强债券型证券投资基金"/>
    <s v="证券投资基金"/>
    <s v="债券基金"/>
    <s v="202103.OF"/>
    <x v="252"/>
    <n v="18499799.82"/>
    <n v="21008372.68"/>
    <x v="356"/>
    <m/>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南方广利回报AB"/>
    <s v="南方广利回报债券型证券投资基金"/>
    <s v="证券投资基金"/>
    <s v="债券基金"/>
    <s v="202105.OF"/>
    <x v="252"/>
    <n v="32594458.93"/>
    <n v="49999900"/>
    <x v="357"/>
    <m/>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17晋交01"/>
    <s v="山西能源交通投资有限公司公开发行2017年公司债券(第一期)"/>
    <s v="企业债、公司债"/>
    <s v="公司债"/>
    <s v="143100.SH"/>
    <x v="253"/>
    <n v="100000"/>
    <n v="9998964.9100000001"/>
    <x v="358"/>
    <n v="356054.8"/>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3698630136986301E-2"/>
    <s v="AAA"/>
    <n v="1.9199999999999998E-2"/>
    <s v="否"/>
    <m/>
    <m/>
    <m/>
    <m/>
    <m/>
    <m/>
    <m/>
    <m/>
    <m/>
    <m/>
    <m/>
    <s v="固定收益类资产"/>
  </r>
  <r>
    <s v="20青城G1"/>
    <s v="青岛城市建设投资(集团)有限责任公司2020年公开发行公司债券(第一期)"/>
    <s v="企业债、公司债"/>
    <s v="公司债"/>
    <s v="163123.SH"/>
    <x v="254"/>
    <n v="40000"/>
    <n v="4054424.37"/>
    <x v="359"/>
    <n v="43796.16000000000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7205479452054799"/>
    <s v="AAA"/>
    <n v="2.5324"/>
    <s v="否"/>
    <m/>
    <m/>
    <m/>
    <m/>
    <m/>
    <m/>
    <m/>
    <m/>
    <m/>
    <m/>
    <m/>
    <s v="固定收益类资产"/>
  </r>
  <r>
    <s v="20碧地01"/>
    <s v="碧桂园地产集团有限公司2020年面向合格投资者公开发行公司债券(第一期)"/>
    <s v="企业债、公司债"/>
    <s v="公司债"/>
    <s v="163363.SH"/>
    <x v="147"/>
    <n v="200000"/>
    <n v="19959890.530000001"/>
    <x v="360"/>
    <n v="64438.36"/>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9260273972602739"/>
    <s v="AAA"/>
    <n v="0.81140000000000001"/>
    <s v="否"/>
    <m/>
    <m/>
    <m/>
    <m/>
    <m/>
    <m/>
    <m/>
    <m/>
    <m/>
    <m/>
    <m/>
    <s v="固定收益类资产"/>
  </r>
  <r>
    <s v="20HBST01"/>
    <s v="湖北省科技投资集团有限公司公开发行2020年创新创业公司债券(第一期)(疫情防控债)"/>
    <s v="企业债、公司债"/>
    <s v="公司债"/>
    <s v="163409.SH"/>
    <x v="255"/>
    <n v="100000"/>
    <n v="9938597.3100000005"/>
    <x v="361"/>
    <n v="15561.64"/>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7.9589041095890414"/>
    <s v="AAA"/>
    <n v="2.7656000000000001"/>
    <s v="否"/>
    <m/>
    <m/>
    <m/>
    <m/>
    <m/>
    <m/>
    <m/>
    <m/>
    <m/>
    <m/>
    <m/>
    <s v="固定收益类资产"/>
  </r>
  <r>
    <s v="20新望01"/>
    <s v="新希望集团有限公司2020年面向专业投资者公开发行公司债券(第一期)品种一"/>
    <s v="企业债、公司债"/>
    <s v="公司债"/>
    <s v="163727.SH"/>
    <x v="256"/>
    <n v="200000"/>
    <n v="19997958.010000002"/>
    <x v="362"/>
    <n v="584547.9499999999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3068493150684932"/>
    <s v="AAA"/>
    <n v="1.1771"/>
    <s v="否"/>
    <m/>
    <m/>
    <m/>
    <m/>
    <m/>
    <m/>
    <m/>
    <m/>
    <m/>
    <m/>
    <m/>
    <s v="固定收益类资产"/>
  </r>
  <r>
    <s v="20复地02"/>
    <s v="复地(集团)股份有限公司2020年公开发行公司债券(第二期)"/>
    <s v="企业债、公司债"/>
    <s v="公司债"/>
    <s v="163739.SH"/>
    <x v="257"/>
    <n v="200000"/>
    <n v="19949866.09"/>
    <x v="363"/>
    <n v="716175.34"/>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2191780821917808"/>
    <s v="AAA"/>
    <n v="0.21759999999999999"/>
    <s v="否"/>
    <m/>
    <m/>
    <m/>
    <m/>
    <m/>
    <m/>
    <m/>
    <m/>
    <m/>
    <m/>
    <m/>
    <s v="固定收益类资产"/>
  </r>
  <r>
    <s v="20美置06"/>
    <s v="美的置业集团有限公司2020年面向合格投资者公开发行公司债券(第四期)(品种二)"/>
    <s v="企业债、公司债"/>
    <s v="公司债"/>
    <s v="175036.SH"/>
    <x v="258"/>
    <n v="200000"/>
    <n v="19923529.420000002"/>
    <x v="364"/>
    <n v="547386.3000000000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3150684931506849"/>
    <s v="AAA"/>
    <n v="0.31359999999999999"/>
    <s v="否"/>
    <m/>
    <m/>
    <m/>
    <m/>
    <m/>
    <m/>
    <m/>
    <m/>
    <m/>
    <m/>
    <m/>
    <s v="固定收益类资产"/>
  </r>
  <r>
    <s v="20兖煤05"/>
    <s v="兖州煤业股份有限公司公开发行2020年公司债券(第二期)(品种二)"/>
    <s v="企业债、公司债"/>
    <s v="公司债"/>
    <s v="175275.SH"/>
    <x v="259"/>
    <n v="300000"/>
    <n v="30718058.030000001"/>
    <x v="365"/>
    <n v="659802.74"/>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8.4876712328767123"/>
    <s v="AAA"/>
    <n v="3.1488999999999998"/>
    <s v="否"/>
    <m/>
    <m/>
    <m/>
    <m/>
    <m/>
    <m/>
    <m/>
    <m/>
    <m/>
    <m/>
    <m/>
    <s v="固定收益类资产"/>
  </r>
  <r>
    <s v="21广越02"/>
    <s v="广州越秀集团股份有限公司2021年面向专业投资者公开发行公司债券(第一期)(品种二)"/>
    <s v="企业债、公司债"/>
    <s v="公司债"/>
    <s v="175615.SH"/>
    <x v="260"/>
    <n v="300000"/>
    <n v="30399249.09"/>
    <x v="366"/>
    <n v="346684.9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6986301369863011"/>
    <s v="AAA"/>
    <n v="3.3788"/>
    <s v="否"/>
    <m/>
    <m/>
    <m/>
    <m/>
    <m/>
    <m/>
    <m/>
    <m/>
    <m/>
    <m/>
    <m/>
    <s v="固定收益类资产"/>
  </r>
  <r>
    <s v="21济城G1"/>
    <s v="济南城市投资集团有限公司2021年公开发行公司债券(面向专业投资者)(第一期)"/>
    <s v="企业债、公司债"/>
    <s v="公司债"/>
    <s v="175657.SH"/>
    <x v="261"/>
    <n v="100000"/>
    <n v="10174904.01"/>
    <x v="367"/>
    <n v="112328.77"/>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7287671232876711"/>
    <s v="AAA"/>
    <n v="3.3883999999999999"/>
    <s v="否"/>
    <m/>
    <m/>
    <m/>
    <m/>
    <m/>
    <m/>
    <m/>
    <m/>
    <m/>
    <m/>
    <m/>
    <s v="固定收益类资产"/>
  </r>
  <r>
    <s v="G21张江1"/>
    <s v="上海张江高科技园区开发股份有限公司2021年公开发行创新创业绿色专项公司债券"/>
    <s v="企业债、公司债"/>
    <s v="公司债"/>
    <s v="188126.SH"/>
    <x v="262"/>
    <n v="300000"/>
    <n v="30255098.260000002"/>
    <x v="368"/>
    <n v="1025358.9"/>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4.0739726027397261"/>
    <s v="AAA"/>
    <n v="3.6173000000000002"/>
    <s v="否"/>
    <m/>
    <m/>
    <m/>
    <m/>
    <m/>
    <m/>
    <m/>
    <m/>
    <m/>
    <m/>
    <m/>
    <s v="固定收益类资产"/>
  </r>
  <r>
    <s v="福能转债"/>
    <s v="2018年福建福能股份有限公司可转换公司债券"/>
    <s v="可转债、可交换债"/>
    <s v="可转债"/>
    <s v="110048.SH"/>
    <x v="263"/>
    <n v="3140"/>
    <n v="583531.55000000005"/>
    <x v="369"/>
    <n v="1845.29"/>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6109589041095891"/>
    <s v="AA+"/>
    <n v="0"/>
    <s v="否"/>
    <m/>
    <m/>
    <m/>
    <m/>
    <m/>
    <m/>
    <m/>
    <m/>
    <m/>
    <m/>
    <m/>
    <s v="固定收益类资产"/>
  </r>
  <r>
    <s v="闻泰转债"/>
    <s v="2021年闻泰科技股份有限公司公开发行可转换公司债券"/>
    <s v="可转债、可交换债"/>
    <s v="可转债"/>
    <s v="110081.SH"/>
    <x v="264"/>
    <n v="1960"/>
    <n v="267677.94"/>
    <x v="370"/>
    <n v="147.66999999999999"/>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2493150684931509"/>
    <s v="AA+"/>
    <n v="0"/>
    <s v="否"/>
    <m/>
    <m/>
    <m/>
    <m/>
    <m/>
    <m/>
    <m/>
    <m/>
    <m/>
    <m/>
    <m/>
    <s v="固定收益类资产"/>
  </r>
  <r>
    <s v="隆22转债"/>
    <s v="2021年隆基绿能科技股份有限公司公开发行可转换公司债券"/>
    <s v="可转债、可交换债"/>
    <s v="可转债"/>
    <s v="113053.SH"/>
    <x v="265"/>
    <n v="10730"/>
    <n v="1337000.55"/>
    <x v="371"/>
    <n v="670.26"/>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6904109589041099"/>
    <s v="AAA"/>
    <n v="0"/>
    <s v="否"/>
    <m/>
    <m/>
    <m/>
    <m/>
    <m/>
    <m/>
    <m/>
    <m/>
    <m/>
    <m/>
    <m/>
    <s v="固定收益类资产"/>
  </r>
  <r>
    <s v="成银转债"/>
    <s v="2022年成都银行股份有限公司公开发行A股可转换公司债券"/>
    <s v="可转债、可交换债"/>
    <s v="可转债"/>
    <s v="113055.SH"/>
    <x v="237"/>
    <n v="10000"/>
    <n v="1197591.77"/>
    <x v="372"/>
    <n v="312.3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8465753424657532"/>
    <s v="AAA"/>
    <n v="0"/>
    <s v="否"/>
    <m/>
    <m/>
    <m/>
    <m/>
    <m/>
    <m/>
    <m/>
    <m/>
    <m/>
    <m/>
    <m/>
    <s v="固定收益类资产"/>
  </r>
  <r>
    <s v="健友转债"/>
    <s v="2020年南京健友生化制药股份有限公司公开发行可转换公司债券"/>
    <s v="可转债、可交换债"/>
    <s v="可转债"/>
    <s v="113579.SH"/>
    <x v="266"/>
    <n v="11120"/>
    <n v="1458740.6"/>
    <x v="373"/>
    <n v="182.79"/>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9863013698630136"/>
    <s v="AA"/>
    <n v="0"/>
    <s v="否"/>
    <m/>
    <m/>
    <m/>
    <m/>
    <m/>
    <m/>
    <m/>
    <m/>
    <m/>
    <m/>
    <m/>
    <s v="固定收益类资产"/>
  </r>
  <r>
    <s v="华友转债"/>
    <s v="2022年浙江华友钴业股份有限公司公开发行可转换公司债券"/>
    <s v="可转债、可交换债"/>
    <s v="可转债"/>
    <s v="113641.SH"/>
    <x v="267"/>
    <n v="4410"/>
    <n v="544756.59"/>
    <x v="374"/>
    <n v="154.6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5.8273972602739725"/>
    <s v="AA+"/>
    <n v="0"/>
    <s v="否"/>
    <m/>
    <m/>
    <m/>
    <m/>
    <m/>
    <m/>
    <m/>
    <m/>
    <m/>
    <m/>
    <m/>
    <s v="固定收益类资产"/>
  </r>
  <r>
    <s v="17滨房01"/>
    <s v="杭州滨江房产集团股份有限公司2017年面向合格投资者公开发行公司债券(第一期)"/>
    <s v="企业债、公司债"/>
    <s v="公司债"/>
    <s v="112607.SZ"/>
    <x v="268"/>
    <n v="150000"/>
    <n v="14941167.98"/>
    <x v="375"/>
    <n v="295150.68"/>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50958904109589043"/>
    <s v="AAA"/>
    <n v="0.50029999999999997"/>
    <s v="否"/>
    <m/>
    <m/>
    <m/>
    <m/>
    <m/>
    <m/>
    <m/>
    <m/>
    <m/>
    <m/>
    <m/>
    <s v="固定收益类资产"/>
  </r>
  <r>
    <s v="21深铁09"/>
    <s v="深圳市地铁集团有限公司2021年面向专业投资者公开发行公司债券(第五期)(品种二)"/>
    <s v="企业债、公司债"/>
    <s v="公司债"/>
    <s v="149459.SZ"/>
    <x v="269"/>
    <n v="300000"/>
    <n v="30348336.390000001"/>
    <x v="376"/>
    <n v="24591.78"/>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9808219178082194"/>
    <s v="AAA"/>
    <n v="3.6518999999999999"/>
    <s v="否"/>
    <m/>
    <m/>
    <m/>
    <m/>
    <m/>
    <m/>
    <m/>
    <m/>
    <m/>
    <m/>
    <m/>
    <s v="固定收益类资产"/>
  </r>
  <r>
    <s v="温氏转债"/>
    <s v="2021年温氏食品集团股份有限公司创业板向不特定对象发行可转换公司债券"/>
    <s v="可转债、可交换债"/>
    <s v="可转债"/>
    <s v="123107.SZ"/>
    <x v="238"/>
    <n v="2000"/>
    <n v="281338.26"/>
    <x v="377"/>
    <n v="84.9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4.9178082191780819"/>
    <s v="AAA"/>
    <n v="0"/>
    <s v="否"/>
    <m/>
    <m/>
    <m/>
    <m/>
    <m/>
    <m/>
    <m/>
    <m/>
    <m/>
    <m/>
    <m/>
    <s v="固定收益类资产"/>
  </r>
  <r>
    <s v="金禾转债"/>
    <s v="2017年安徽金禾实业股份有限公司公开发行可转换公司债券"/>
    <s v="可转债、可交换债"/>
    <s v="可转债"/>
    <s v="128017.SZ"/>
    <x v="270"/>
    <n v="1320"/>
    <n v="264953.79000000004"/>
    <x v="378"/>
    <n v="971.01"/>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5123287671232877"/>
    <s v="AA"/>
    <n v="0"/>
    <s v="否"/>
    <m/>
    <m/>
    <m/>
    <m/>
    <m/>
    <m/>
    <m/>
    <m/>
    <m/>
    <m/>
    <m/>
    <s v="固定收益类资产"/>
  </r>
  <r>
    <s v="张行转债"/>
    <s v="2018年江苏张家港农村商业银行股份有限公司公开发行A股可转换公司债券"/>
    <s v="可转债、可交换债"/>
    <s v="可转债"/>
    <s v="128048.SZ"/>
    <x v="271"/>
    <n v="4420"/>
    <n v="562774.12"/>
    <x v="379"/>
    <n v="3051.62"/>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5424657534246577"/>
    <s v="AA+"/>
    <n v="0"/>
    <s v="否"/>
    <m/>
    <m/>
    <m/>
    <m/>
    <m/>
    <m/>
    <m/>
    <m/>
    <m/>
    <m/>
    <m/>
    <s v="固定收益类资产"/>
  </r>
  <r>
    <s v="19武夷管廊债"/>
    <s v="2019年南平市武夷新区投资开发有限公司城市地下综合管廊建设专项债券"/>
    <s v="企业债、公司债"/>
    <s v="企业债"/>
    <s v="1980086.IB"/>
    <x v="272"/>
    <n v="200000"/>
    <n v="16944431.100000001"/>
    <x v="380"/>
    <n v="122919.4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8958904109589039"/>
    <s v="AA"/>
    <n v="2.1876000000000002"/>
    <s v="否"/>
    <m/>
    <m/>
    <m/>
    <m/>
    <m/>
    <m/>
    <m/>
    <m/>
    <m/>
    <m/>
    <m/>
    <s v="固定收益类资产"/>
  </r>
  <r>
    <s v="22津城建SCP021"/>
    <s v="天津城市基础设施建设投资集团有限公司2022年度第二十一期超短期融资券"/>
    <s v="非金融企业债务融资工具"/>
    <s v="短期融资券、超短期融资券"/>
    <s v="012200109.IB"/>
    <x v="91"/>
    <n v="200000"/>
    <n v="20004799.379999999"/>
    <x v="381"/>
    <n v="131506.8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60547945205479448"/>
    <s v="AAA"/>
    <n v="0.59209999999999996"/>
    <s v="否"/>
    <m/>
    <m/>
    <m/>
    <m/>
    <m/>
    <m/>
    <m/>
    <m/>
    <m/>
    <m/>
    <m/>
    <s v="固定收益类资产"/>
  </r>
  <r>
    <s v="22海正SCP001"/>
    <s v="浙江海正药业股份有限公司2022年度第一期超短期融资券"/>
    <s v="非金融企业债务融资工具"/>
    <s v="短期融资券、超短期融资券"/>
    <s v="012281686.IB"/>
    <x v="273"/>
    <n v="200000"/>
    <n v="20004650.210000001"/>
    <x v="382"/>
    <n v="1808.22"/>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49315068493150682"/>
    <s v="AA+"/>
    <n v="0.48259999999999997"/>
    <s v="否"/>
    <m/>
    <m/>
    <m/>
    <m/>
    <m/>
    <m/>
    <m/>
    <m/>
    <m/>
    <m/>
    <m/>
    <s v="固定收益类资产"/>
  </r>
  <r>
    <s v="20黔铁投MTN001"/>
    <s v="贵州铁路投资有限责任公司2020年度第一期中期票据"/>
    <s v="非金融企业债务融资工具"/>
    <s v="中期票据"/>
    <s v="102000156.IB"/>
    <x v="274"/>
    <n v="100000"/>
    <n v="9751288.6500000004"/>
    <x v="383"/>
    <n v="70838.36"/>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8273972602739725"/>
    <s v="AAA"/>
    <n v="2.6013999999999999"/>
    <s v="否"/>
    <m/>
    <m/>
    <m/>
    <m/>
    <m/>
    <m/>
    <m/>
    <m/>
    <m/>
    <m/>
    <m/>
    <s v="固定收益类资产"/>
  </r>
  <r>
    <s v="20歌尔MTN001"/>
    <s v="歌尔集团有限公司2020年度第一期中期票据"/>
    <s v="非金融企业债务融资工具"/>
    <s v="中期票据"/>
    <s v="102000354.IB"/>
    <x v="275"/>
    <n v="200000"/>
    <n v="20071449.670000002"/>
    <x v="384"/>
    <n v="167397.26"/>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87397260273972599"/>
    <s v="AA"/>
    <n v="0.84050000000000002"/>
    <s v="否"/>
    <m/>
    <m/>
    <m/>
    <m/>
    <m/>
    <m/>
    <m/>
    <m/>
    <m/>
    <m/>
    <m/>
    <s v="固定收益类资产"/>
  </r>
  <r>
    <s v="20乐普MTN001"/>
    <s v="乐普(北京)医疗器械股份有限公司2020年度第一期中期票据"/>
    <s v="非金融企业债务融资工具"/>
    <s v="中期票据"/>
    <s v="102000638.IB"/>
    <x v="276"/>
    <n v="150000"/>
    <n v="14957030.109999999"/>
    <x v="385"/>
    <n v="27287.67"/>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95890410958904104"/>
    <s v="AA+"/>
    <n v="0.93089999999999995"/>
    <s v="否"/>
    <m/>
    <m/>
    <m/>
    <m/>
    <m/>
    <m/>
    <m/>
    <m/>
    <m/>
    <m/>
    <m/>
    <s v="固定收益类资产"/>
  </r>
  <r>
    <s v="20青岛城投MTN003"/>
    <s v="青岛城市建设投资(集团)有限责任公司2020年度第三期中期票据"/>
    <s v="非金融企业债务融资工具"/>
    <s v="中期票据"/>
    <s v="102000692.IB"/>
    <x v="254"/>
    <n v="200000"/>
    <n v="19728806.960000001"/>
    <x v="386"/>
    <n v="23435.62"/>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2.967123287671233"/>
    <s v="AAA"/>
    <n v="2.7841"/>
    <s v="否"/>
    <m/>
    <m/>
    <m/>
    <m/>
    <m/>
    <m/>
    <m/>
    <m/>
    <m/>
    <m/>
    <m/>
    <s v="固定收益类资产"/>
  </r>
  <r>
    <s v="20栾川钼业MTN001"/>
    <s v="洛阳栾川钼业集团股份有限公司2020年度第一期中期票据"/>
    <s v="非金融企业债务融资工具"/>
    <s v="中期票据"/>
    <s v="102001086.IB"/>
    <x v="277"/>
    <n v="300000"/>
    <n v="30025460.239999998"/>
    <x v="387"/>
    <n v="1159890.4099999999"/>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0821917808219177"/>
    <s v="AAA"/>
    <n v="2.7441"/>
    <s v="否"/>
    <m/>
    <m/>
    <m/>
    <m/>
    <m/>
    <m/>
    <m/>
    <m/>
    <m/>
    <m/>
    <m/>
    <s v="固定收益类资产"/>
  </r>
  <r>
    <s v="20乐普MTN002"/>
    <s v="乐普(北京)医疗器械股份有限公司2020年度第二期中期票据"/>
    <s v="非金融企业债务融资工具"/>
    <s v="中期票据"/>
    <s v="102001717.IB"/>
    <x v="276"/>
    <n v="100000"/>
    <n v="10037728.59"/>
    <x v="388"/>
    <n v="306465.7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3506849315068492"/>
    <s v="AA+"/>
    <n v="1.2648999999999999"/>
    <s v="否"/>
    <m/>
    <m/>
    <m/>
    <m/>
    <m/>
    <m/>
    <m/>
    <m/>
    <m/>
    <m/>
    <m/>
    <s v="固定收益类资产"/>
  </r>
  <r>
    <s v="20百业源MTN002"/>
    <s v="深圳市百业源投资有限公司2020年度第二期中期票据"/>
    <s v="非金融企业债务融资工具"/>
    <s v="中期票据"/>
    <s v="102002178.IB"/>
    <x v="278"/>
    <n v="100000"/>
    <n v="10000051.890000001"/>
    <x v="389"/>
    <n v="206465.75"/>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0.57260273972602738"/>
    <s v="AA+"/>
    <n v="0.56379999999999997"/>
    <s v="否"/>
    <m/>
    <m/>
    <m/>
    <m/>
    <m/>
    <m/>
    <m/>
    <m/>
    <m/>
    <m/>
    <m/>
    <s v="固定收益类资产"/>
  </r>
  <r>
    <s v="21华润控股MTN001C"/>
    <s v="华润置地控股有限公司2021年度第一期中期票据(品种三)"/>
    <s v="非金融企业债务融资工具"/>
    <s v="中期票据"/>
    <s v="102100957.IB"/>
    <x v="279"/>
    <n v="300000"/>
    <n v="30376040.25"/>
    <x v="390"/>
    <n v="1114126.0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4.0356164383561648"/>
    <s v="AAA"/>
    <n v="3.5634000000000001"/>
    <s v="否"/>
    <m/>
    <m/>
    <m/>
    <m/>
    <m/>
    <m/>
    <m/>
    <m/>
    <m/>
    <m/>
    <m/>
    <s v="固定收益类资产"/>
  </r>
  <r>
    <s v="21百业源MTN001"/>
    <s v="深圳市百业源投资有限公司2021年度第一期中期票据"/>
    <s v="非金融企业债务融资工具"/>
    <s v="中期票据"/>
    <s v="102100978.IB"/>
    <x v="278"/>
    <n v="100000"/>
    <n v="10013356.720000001"/>
    <x v="391"/>
    <n v="371671.2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1.0712328767123287"/>
    <s v="AA+"/>
    <n v="1.0039"/>
    <s v="否"/>
    <m/>
    <m/>
    <m/>
    <m/>
    <m/>
    <m/>
    <m/>
    <m/>
    <m/>
    <m/>
    <m/>
    <s v="固定收益类资产"/>
  </r>
  <r>
    <s v="22复星医药MTN001"/>
    <s v="上海复星医药(集团)股份有限公司2022年度第一期中期票据"/>
    <s v="非金融企业债务融资工具"/>
    <s v="中期票据"/>
    <s v="102280457.IB"/>
    <x v="280"/>
    <n v="200000"/>
    <n v="20000076.859999999"/>
    <x v="392"/>
    <n v="97808.22"/>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n v="3.8630136986301369"/>
    <s v="AAA"/>
    <n v="1.7714000000000001"/>
    <s v="否"/>
    <m/>
    <m/>
    <m/>
    <m/>
    <m/>
    <m/>
    <m/>
    <m/>
    <m/>
    <m/>
    <m/>
    <s v="固定收益类资产"/>
  </r>
  <r>
    <s v="中国建设银行北京市分行活期存款"/>
    <s v="中国建设银行北京市分行活期存款"/>
    <s v="现金及流动性管理工具"/>
    <s v="活期存款"/>
    <m/>
    <x v="201"/>
    <m/>
    <n v="238020.48000000001"/>
    <x v="393"/>
    <n v="552.73"/>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m/>
    <x v="394"/>
    <n v="30135.86"/>
    <m/>
    <s v="万能"/>
    <s v="南方和谐健康固收1号"/>
    <s v="南方基金和谐健康保险固收1号单一资产管理计划"/>
    <s v="ZHHX01"/>
    <s v="组合类保险资管产品"/>
    <s v="固定收益类保险资管产品"/>
    <n v="1"/>
    <s v="南方基金管理股份有限公司"/>
    <n v="500000000"/>
    <n v="520996827.85000002"/>
    <m/>
    <m/>
    <m/>
    <m/>
    <m/>
    <m/>
    <m/>
    <m/>
    <m/>
    <m/>
    <m/>
    <m/>
    <m/>
    <m/>
    <m/>
    <m/>
    <m/>
    <m/>
    <m/>
    <m/>
    <m/>
    <m/>
    <m/>
    <m/>
    <m/>
    <m/>
    <m/>
    <m/>
    <m/>
    <m/>
    <m/>
    <m/>
    <m/>
    <m/>
    <m/>
    <m/>
    <m/>
    <m/>
    <m/>
    <m/>
    <m/>
    <m/>
    <m/>
    <m/>
    <s v="固定收益类资产"/>
  </r>
  <r>
    <s v="中国巨石"/>
    <s v="中国巨石股份有限公司"/>
    <s v="股票"/>
    <s v="沪深主板股"/>
    <s v="600176.SH"/>
    <x v="281"/>
    <n v="1200086"/>
    <n v="19049255.18"/>
    <x v="395"/>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2.9978641289116616E-4"/>
    <m/>
    <m/>
    <m/>
    <m/>
    <m/>
    <m/>
    <m/>
    <m/>
    <m/>
    <m/>
    <m/>
    <m/>
    <m/>
    <m/>
    <m/>
    <m/>
    <m/>
    <m/>
    <m/>
    <m/>
    <m/>
    <m/>
    <m/>
    <m/>
    <m/>
    <m/>
    <m/>
    <m/>
    <m/>
    <m/>
    <m/>
    <m/>
    <m/>
    <m/>
    <m/>
    <m/>
    <m/>
    <m/>
    <s v="权益类资产"/>
  </r>
  <r>
    <s v="贵州茅台"/>
    <s v="贵州茅台酒股份有限公司"/>
    <s v="股票"/>
    <s v="沪深主板股"/>
    <s v="600519.SH"/>
    <x v="131"/>
    <n v="12000"/>
    <n v="22280499.859999999"/>
    <x v="396"/>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9.5526357393716187E-6"/>
    <m/>
    <m/>
    <m/>
    <m/>
    <m/>
    <m/>
    <m/>
    <m/>
    <m/>
    <m/>
    <m/>
    <m/>
    <m/>
    <m/>
    <m/>
    <m/>
    <m/>
    <m/>
    <m/>
    <m/>
    <m/>
    <m/>
    <m/>
    <m/>
    <m/>
    <m/>
    <m/>
    <m/>
    <m/>
    <m/>
    <m/>
    <m/>
    <m/>
    <m/>
    <m/>
    <m/>
    <m/>
    <m/>
    <s v="权益类资产"/>
  </r>
  <r>
    <s v="山西汾酒"/>
    <s v="山西杏花村汾酒厂股份有限公司"/>
    <s v="股票"/>
    <s v="沪深主板股"/>
    <s v="600809.SH"/>
    <x v="282"/>
    <n v="18200"/>
    <n v="4847585.84"/>
    <x v="397"/>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1.4916634389091517E-5"/>
    <m/>
    <m/>
    <m/>
    <m/>
    <m/>
    <m/>
    <m/>
    <m/>
    <m/>
    <m/>
    <m/>
    <m/>
    <m/>
    <m/>
    <m/>
    <m/>
    <m/>
    <m/>
    <m/>
    <m/>
    <m/>
    <m/>
    <m/>
    <m/>
    <m/>
    <m/>
    <m/>
    <m/>
    <m/>
    <m/>
    <m/>
    <m/>
    <m/>
    <m/>
    <m/>
    <m/>
    <m/>
    <m/>
    <s v="权益类资产"/>
  </r>
  <r>
    <s v="伊利股份"/>
    <s v="内蒙古伊利实业集团股份有限公司"/>
    <s v="股票"/>
    <s v="沪深主板股"/>
    <s v="600887.SH"/>
    <x v="283"/>
    <n v="68000"/>
    <n v="2554061.9900000002"/>
    <x v="398"/>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1.0624782660109951E-5"/>
    <m/>
    <m/>
    <m/>
    <m/>
    <m/>
    <m/>
    <m/>
    <m/>
    <m/>
    <m/>
    <m/>
    <m/>
    <m/>
    <m/>
    <m/>
    <m/>
    <m/>
    <m/>
    <m/>
    <m/>
    <m/>
    <m/>
    <m/>
    <m/>
    <m/>
    <m/>
    <m/>
    <m/>
    <m/>
    <m/>
    <m/>
    <m/>
    <m/>
    <m/>
    <m/>
    <m/>
    <m/>
    <m/>
    <s v="权益类资产"/>
  </r>
  <r>
    <s v="喜临门"/>
    <s v="喜临门家具股份有限公司"/>
    <s v="股票"/>
    <s v="沪深主板股"/>
    <s v="603008.SH"/>
    <x v="284"/>
    <n v="14000"/>
    <n v="371470.62"/>
    <x v="399"/>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3.6136699113404416E-5"/>
    <m/>
    <m/>
    <m/>
    <m/>
    <m/>
    <m/>
    <m/>
    <m/>
    <m/>
    <m/>
    <m/>
    <m/>
    <m/>
    <m/>
    <m/>
    <m/>
    <m/>
    <m/>
    <m/>
    <m/>
    <m/>
    <m/>
    <m/>
    <m/>
    <m/>
    <m/>
    <m/>
    <m/>
    <m/>
    <m/>
    <m/>
    <m/>
    <m/>
    <m/>
    <m/>
    <m/>
    <m/>
    <m/>
    <s v="权益类资产"/>
  </r>
  <r>
    <s v="望变电气"/>
    <s v="重庆望变电气(集团)股份有限公司"/>
    <s v="股票"/>
    <s v="沪深主板股"/>
    <s v="603191.SH"/>
    <x v="285"/>
    <n v="363"/>
    <n v="4305.18"/>
    <x v="400"/>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0895423513020889E-6"/>
    <m/>
    <m/>
    <m/>
    <m/>
    <m/>
    <m/>
    <m/>
    <m/>
    <m/>
    <m/>
    <m/>
    <m/>
    <m/>
    <m/>
    <m/>
    <m/>
    <m/>
    <m/>
    <m/>
    <m/>
    <m/>
    <m/>
    <m/>
    <m/>
    <m/>
    <m/>
    <m/>
    <m/>
    <m/>
    <m/>
    <m/>
    <m/>
    <m/>
    <m/>
    <m/>
    <m/>
    <m/>
    <m/>
    <s v="权益类资产"/>
  </r>
  <r>
    <s v="纳芯微"/>
    <s v="苏州纳芯微电子股份有限公司"/>
    <s v="股票"/>
    <s v="科创板股"/>
    <s v="688052.SH"/>
    <x v="286"/>
    <n v="1240"/>
    <n v="286626"/>
    <x v="401"/>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2269453019868598E-5"/>
    <m/>
    <m/>
    <m/>
    <m/>
    <m/>
    <m/>
    <m/>
    <m/>
    <m/>
    <m/>
    <m/>
    <m/>
    <m/>
    <m/>
    <m/>
    <m/>
    <m/>
    <m/>
    <m/>
    <m/>
    <m/>
    <m/>
    <m/>
    <m/>
    <m/>
    <m/>
    <m/>
    <m/>
    <m/>
    <m/>
    <m/>
    <m/>
    <m/>
    <m/>
    <m/>
    <m/>
    <m/>
    <m/>
    <s v="权益类资产"/>
  </r>
  <r>
    <s v="拓荆科技"/>
    <s v="拓荆科技股份有限公司"/>
    <s v="股票"/>
    <s v="科创板股"/>
    <s v="688072.SH"/>
    <x v="287"/>
    <n v="2783"/>
    <n v="201042.25"/>
    <x v="402"/>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2003688096432476E-5"/>
    <m/>
    <m/>
    <m/>
    <m/>
    <m/>
    <m/>
    <m/>
    <m/>
    <m/>
    <m/>
    <m/>
    <m/>
    <m/>
    <m/>
    <m/>
    <m/>
    <m/>
    <m/>
    <m/>
    <m/>
    <m/>
    <m/>
    <m/>
    <m/>
    <m/>
    <m/>
    <m/>
    <m/>
    <m/>
    <m/>
    <m/>
    <m/>
    <m/>
    <m/>
    <m/>
    <m/>
    <m/>
    <m/>
    <s v="权益类资产"/>
  </r>
  <r>
    <s v="金山办公"/>
    <s v="北京金山办公软件股份有限公司"/>
    <s v="股票"/>
    <s v="科创板股"/>
    <s v="688111.SH"/>
    <x v="288"/>
    <n v="9434"/>
    <n v="1762172.78"/>
    <x v="403"/>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2.0464208242950108E-5"/>
    <m/>
    <m/>
    <m/>
    <m/>
    <m/>
    <m/>
    <m/>
    <m/>
    <m/>
    <m/>
    <m/>
    <m/>
    <m/>
    <m/>
    <m/>
    <m/>
    <m/>
    <m/>
    <m/>
    <m/>
    <m/>
    <m/>
    <m/>
    <m/>
    <m/>
    <m/>
    <m/>
    <m/>
    <m/>
    <m/>
    <m/>
    <m/>
    <m/>
    <m/>
    <m/>
    <m/>
    <m/>
    <m/>
    <s v="权益类资产"/>
  </r>
  <r>
    <s v="安达智能"/>
    <s v="广东安达智能装备股份有限公司"/>
    <s v="股票"/>
    <s v="科创板股"/>
    <s v="688125.SH"/>
    <x v="289"/>
    <n v="1621"/>
    <n v="98642.31"/>
    <x v="404"/>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0059875200598753E-5"/>
    <m/>
    <m/>
    <m/>
    <m/>
    <m/>
    <m/>
    <m/>
    <m/>
    <m/>
    <m/>
    <m/>
    <m/>
    <m/>
    <m/>
    <m/>
    <m/>
    <m/>
    <m/>
    <m/>
    <m/>
    <m/>
    <m/>
    <m/>
    <m/>
    <m/>
    <m/>
    <m/>
    <m/>
    <m/>
    <m/>
    <m/>
    <m/>
    <m/>
    <m/>
    <m/>
    <m/>
    <m/>
    <m/>
    <s v="权益类资产"/>
  </r>
  <r>
    <s v="经纬恒润"/>
    <s v="北京经纬恒润科技股份有限公司"/>
    <s v="股票"/>
    <s v="科创板股"/>
    <s v="688326.SH"/>
    <x v="290"/>
    <n v="2959"/>
    <n v="359829.2"/>
    <x v="405"/>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4658333333333334E-5"/>
    <m/>
    <m/>
    <m/>
    <m/>
    <m/>
    <m/>
    <m/>
    <m/>
    <m/>
    <m/>
    <m/>
    <m/>
    <m/>
    <m/>
    <m/>
    <m/>
    <m/>
    <m/>
    <m/>
    <m/>
    <m/>
    <m/>
    <m/>
    <m/>
    <m/>
    <m/>
    <m/>
    <m/>
    <m/>
    <m/>
    <m/>
    <m/>
    <m/>
    <m/>
    <m/>
    <m/>
    <m/>
    <m/>
    <s v="权益类资产"/>
  </r>
  <r>
    <s v="海泰新光"/>
    <s v="青岛海泰新光科技股份有限公司"/>
    <s v="股票"/>
    <s v="科创板股"/>
    <s v="688677.SH"/>
    <x v="291"/>
    <n v="20003"/>
    <n v="1440544.61"/>
    <x v="406"/>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2997240744998852E-4"/>
    <m/>
    <m/>
    <m/>
    <m/>
    <m/>
    <m/>
    <m/>
    <m/>
    <m/>
    <m/>
    <m/>
    <m/>
    <m/>
    <m/>
    <m/>
    <m/>
    <m/>
    <m/>
    <m/>
    <m/>
    <m/>
    <m/>
    <m/>
    <m/>
    <m/>
    <m/>
    <m/>
    <m/>
    <m/>
    <m/>
    <m/>
    <m/>
    <m/>
    <m/>
    <m/>
    <m/>
    <m/>
    <m/>
    <s v="权益类资产"/>
  </r>
  <r>
    <s v="万科A"/>
    <s v="万科企业股份有限公司"/>
    <s v="股票"/>
    <s v="沪深主板股"/>
    <s v="000002.SZ"/>
    <x v="292"/>
    <n v="1100000"/>
    <n v="20133221.800000001"/>
    <x v="407"/>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1.1311988566531371E-4"/>
    <m/>
    <m/>
    <m/>
    <m/>
    <m/>
    <m/>
    <m/>
    <m/>
    <m/>
    <m/>
    <m/>
    <m/>
    <m/>
    <m/>
    <m/>
    <m/>
    <m/>
    <m/>
    <m/>
    <m/>
    <m/>
    <m/>
    <m/>
    <m/>
    <m/>
    <m/>
    <m/>
    <m/>
    <m/>
    <m/>
    <m/>
    <m/>
    <m/>
    <m/>
    <m/>
    <m/>
    <m/>
    <m/>
    <s v="权益类资产"/>
  </r>
  <r>
    <s v="泸州老窖"/>
    <s v="泸州老窖股份有限公司"/>
    <s v="股票"/>
    <s v="沪深主板股"/>
    <s v="000568.SZ"/>
    <x v="293"/>
    <n v="60000"/>
    <n v="12327882.68"/>
    <x v="408"/>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4.0771531209836562E-5"/>
    <m/>
    <m/>
    <m/>
    <m/>
    <m/>
    <m/>
    <m/>
    <m/>
    <m/>
    <m/>
    <m/>
    <m/>
    <m/>
    <m/>
    <m/>
    <m/>
    <m/>
    <m/>
    <m/>
    <m/>
    <m/>
    <m/>
    <m/>
    <m/>
    <m/>
    <m/>
    <m/>
    <m/>
    <m/>
    <m/>
    <m/>
    <m/>
    <m/>
    <m/>
    <m/>
    <m/>
    <m/>
    <m/>
    <s v="权益类资产"/>
  </r>
  <r>
    <s v="古井贡酒"/>
    <s v="安徽古井贡酒股份有限公司"/>
    <s v="股票"/>
    <s v="沪深主板股"/>
    <s v="000596.SZ"/>
    <x v="294"/>
    <n v="100000"/>
    <n v="19531921.23"/>
    <x v="409"/>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2.4473813020068529E-4"/>
    <m/>
    <m/>
    <m/>
    <m/>
    <m/>
    <m/>
    <m/>
    <m/>
    <m/>
    <m/>
    <m/>
    <m/>
    <m/>
    <m/>
    <m/>
    <m/>
    <m/>
    <m/>
    <m/>
    <m/>
    <m/>
    <m/>
    <m/>
    <m/>
    <m/>
    <m/>
    <m/>
    <m/>
    <m/>
    <m/>
    <m/>
    <m/>
    <m/>
    <m/>
    <m/>
    <m/>
    <m/>
    <m/>
    <s v="权益类资产"/>
  </r>
  <r>
    <s v="上峰水泥"/>
    <s v="甘肃上峰水泥股份有限公司"/>
    <s v="股票"/>
    <s v="沪深主板股"/>
    <s v="000672.SZ"/>
    <x v="295"/>
    <n v="889600"/>
    <n v="19414574.829999998"/>
    <x v="410"/>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0933852917168981E-3"/>
    <m/>
    <m/>
    <m/>
    <m/>
    <m/>
    <m/>
    <m/>
    <m/>
    <m/>
    <m/>
    <m/>
    <m/>
    <m/>
    <m/>
    <m/>
    <m/>
    <m/>
    <m/>
    <m/>
    <m/>
    <m/>
    <m/>
    <m/>
    <m/>
    <m/>
    <m/>
    <m/>
    <m/>
    <m/>
    <m/>
    <m/>
    <m/>
    <m/>
    <m/>
    <m/>
    <m/>
    <m/>
    <m/>
    <s v="权益类资产"/>
  </r>
  <r>
    <s v="利尔化学"/>
    <s v="利尔化学股份有限公司"/>
    <s v="股票"/>
    <s v="沪深主板股"/>
    <s v="002258.SZ"/>
    <x v="296"/>
    <n v="300060"/>
    <n v="6640882.9000000004"/>
    <x v="411"/>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4.0550829625701491E-4"/>
    <m/>
    <m/>
    <m/>
    <m/>
    <m/>
    <m/>
    <m/>
    <m/>
    <m/>
    <m/>
    <m/>
    <m/>
    <m/>
    <m/>
    <m/>
    <m/>
    <m/>
    <m/>
    <m/>
    <m/>
    <m/>
    <m/>
    <m/>
    <m/>
    <m/>
    <m/>
    <m/>
    <m/>
    <m/>
    <m/>
    <m/>
    <m/>
    <m/>
    <m/>
    <m/>
    <m/>
    <m/>
    <m/>
    <s v="权益类资产"/>
  </r>
  <r>
    <s v="金禾实业"/>
    <s v="安徽金禾实业股份有限公司"/>
    <s v="股票"/>
    <s v="沪深主板股"/>
    <s v="002597.SZ"/>
    <x v="270"/>
    <n v="600000"/>
    <n v="23757449.760000002"/>
    <x v="412"/>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0696788766784392E-3"/>
    <m/>
    <m/>
    <m/>
    <m/>
    <m/>
    <m/>
    <m/>
    <m/>
    <m/>
    <m/>
    <m/>
    <m/>
    <m/>
    <m/>
    <m/>
    <m/>
    <m/>
    <m/>
    <m/>
    <m/>
    <m/>
    <m/>
    <m/>
    <m/>
    <m/>
    <m/>
    <m/>
    <m/>
    <m/>
    <m/>
    <m/>
    <m/>
    <m/>
    <m/>
    <m/>
    <m/>
    <m/>
    <m/>
    <s v="权益类资产"/>
  </r>
  <r>
    <s v="中矿资源"/>
    <s v="中矿资源集团股份有限公司"/>
    <s v="股票"/>
    <s v="沪深主板股"/>
    <s v="002738.SZ"/>
    <x v="297"/>
    <n v="66000"/>
    <n v="5196279.9000000004"/>
    <x v="413"/>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0267087354079082E-4"/>
    <m/>
    <m/>
    <m/>
    <m/>
    <m/>
    <m/>
    <m/>
    <m/>
    <m/>
    <m/>
    <m/>
    <m/>
    <m/>
    <m/>
    <m/>
    <m/>
    <m/>
    <m/>
    <m/>
    <m/>
    <m/>
    <m/>
    <m/>
    <m/>
    <m/>
    <m/>
    <m/>
    <m/>
    <m/>
    <m/>
    <m/>
    <m/>
    <m/>
    <m/>
    <m/>
    <m/>
    <m/>
    <m/>
    <s v="权益类资产"/>
  </r>
  <r>
    <s v="永兴材料"/>
    <s v="永兴特种材料科技股份有限公司"/>
    <s v="股票"/>
    <s v="沪深主板股"/>
    <s v="002756.SZ"/>
    <x v="298"/>
    <n v="50000"/>
    <n v="5014490.67"/>
    <x v="414"/>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2316783230650365E-4"/>
    <m/>
    <m/>
    <m/>
    <m/>
    <m/>
    <m/>
    <m/>
    <m/>
    <m/>
    <m/>
    <m/>
    <m/>
    <m/>
    <m/>
    <m/>
    <m/>
    <m/>
    <m/>
    <m/>
    <m/>
    <m/>
    <m/>
    <m/>
    <m/>
    <m/>
    <m/>
    <m/>
    <m/>
    <m/>
    <m/>
    <m/>
    <m/>
    <m/>
    <m/>
    <m/>
    <m/>
    <m/>
    <m/>
    <s v="权益类资产"/>
  </r>
  <r>
    <s v="健帆生物"/>
    <s v="健帆生物科技集团股份有限公司"/>
    <s v="股票"/>
    <s v="创业板股"/>
    <s v="300529.SZ"/>
    <x v="299"/>
    <n v="5800"/>
    <n v="272398.88"/>
    <x v="415"/>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是"/>
    <n v="7.2005203821046022E-6"/>
    <m/>
    <m/>
    <m/>
    <m/>
    <m/>
    <m/>
    <m/>
    <m/>
    <m/>
    <m/>
    <m/>
    <m/>
    <m/>
    <m/>
    <m/>
    <m/>
    <m/>
    <m/>
    <m/>
    <m/>
    <m/>
    <m/>
    <m/>
    <m/>
    <m/>
    <m/>
    <m/>
    <m/>
    <m/>
    <m/>
    <m/>
    <m/>
    <m/>
    <m/>
    <m/>
    <m/>
    <m/>
    <m/>
    <s v="权益类资产"/>
  </r>
  <r>
    <s v="百胜智能"/>
    <s v="江西百胜智能科技股份有限公司"/>
    <s v="股票"/>
    <s v="创业板股"/>
    <s v="301083.SZ"/>
    <x v="300"/>
    <n v="130"/>
    <n v="1180.4000000000001"/>
    <x v="416"/>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7.308845563514156E-7"/>
    <m/>
    <m/>
    <m/>
    <m/>
    <m/>
    <m/>
    <m/>
    <m/>
    <m/>
    <m/>
    <m/>
    <m/>
    <m/>
    <m/>
    <m/>
    <m/>
    <m/>
    <m/>
    <m/>
    <m/>
    <m/>
    <m/>
    <m/>
    <m/>
    <m/>
    <m/>
    <m/>
    <m/>
    <m/>
    <m/>
    <m/>
    <m/>
    <m/>
    <m/>
    <m/>
    <m/>
    <m/>
    <m/>
    <s v="权益类资产"/>
  </r>
  <r>
    <s v="军信股份"/>
    <s v="湖南军信环保股份有限公司"/>
    <s v="股票"/>
    <s v="创业板股"/>
    <s v="301109.SZ"/>
    <x v="301"/>
    <n v="4343"/>
    <n v="151179.82999999999"/>
    <x v="417"/>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5888636862515548E-5"/>
    <m/>
    <m/>
    <m/>
    <m/>
    <m/>
    <m/>
    <m/>
    <m/>
    <m/>
    <m/>
    <m/>
    <m/>
    <m/>
    <m/>
    <m/>
    <m/>
    <m/>
    <m/>
    <m/>
    <m/>
    <m/>
    <m/>
    <m/>
    <m/>
    <m/>
    <m/>
    <m/>
    <m/>
    <m/>
    <m/>
    <m/>
    <m/>
    <m/>
    <m/>
    <m/>
    <m/>
    <m/>
    <m/>
    <s v="权益类资产"/>
  </r>
  <r>
    <s v="中一科技"/>
    <s v="湖北中一科技股份有限公司"/>
    <s v="股票"/>
    <s v="创业板股"/>
    <s v="301150.SZ"/>
    <x v="302"/>
    <n v="1026"/>
    <n v="167812.56"/>
    <x v="418"/>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5234492018410572E-5"/>
    <m/>
    <m/>
    <m/>
    <m/>
    <m/>
    <m/>
    <m/>
    <m/>
    <m/>
    <m/>
    <m/>
    <m/>
    <m/>
    <m/>
    <m/>
    <m/>
    <m/>
    <m/>
    <m/>
    <m/>
    <m/>
    <m/>
    <m/>
    <m/>
    <m/>
    <m/>
    <m/>
    <m/>
    <m/>
    <m/>
    <m/>
    <m/>
    <m/>
    <m/>
    <m/>
    <m/>
    <m/>
    <m/>
    <s v="权益类资产"/>
  </r>
  <r>
    <s v="中国海外发展"/>
    <s v="中国海外发展有限公司"/>
    <s v="境外权益类资产（其他权益类资产）"/>
    <s v="境外权益类资产（其他权益类资产）"/>
    <s v="0688.HK"/>
    <x v="303"/>
    <n v="600000"/>
    <n v="12930281.439999999"/>
    <x v="419"/>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5.4820478745532306E-5"/>
    <m/>
    <m/>
    <m/>
    <m/>
    <m/>
    <m/>
    <m/>
    <m/>
    <m/>
    <m/>
    <m/>
    <m/>
    <m/>
    <m/>
    <m/>
    <m/>
    <m/>
    <m/>
    <m/>
    <s v="香港"/>
    <m/>
    <m/>
    <m/>
    <m/>
    <m/>
    <m/>
    <m/>
    <m/>
    <m/>
    <m/>
    <m/>
    <m/>
    <m/>
    <m/>
    <m/>
    <m/>
    <m/>
    <m/>
    <s v="权益类资产"/>
  </r>
  <r>
    <s v="景业智能"/>
    <s v="杭州景业智能科技股份有限公司"/>
    <s v="股票"/>
    <s v="创业板股"/>
    <s v="688290.SH"/>
    <x v="304"/>
    <n v="1455"/>
    <n v="49556.5"/>
    <x v="420"/>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7657766990291263E-5"/>
    <m/>
    <m/>
    <m/>
    <m/>
    <m/>
    <m/>
    <m/>
    <m/>
    <m/>
    <m/>
    <m/>
    <m/>
    <m/>
    <m/>
    <m/>
    <m/>
    <m/>
    <m/>
    <m/>
    <m/>
    <m/>
    <m/>
    <m/>
    <m/>
    <m/>
    <m/>
    <m/>
    <m/>
    <m/>
    <m/>
    <m/>
    <m/>
    <m/>
    <m/>
    <m/>
    <m/>
    <m/>
    <m/>
    <s v="权益类资产"/>
  </r>
  <r>
    <s v="军信股份"/>
    <s v="湖南军信环保股份有限公司"/>
    <s v="股票"/>
    <s v="创业板股"/>
    <s v="301109.SZ"/>
    <x v="301"/>
    <n v="483"/>
    <n v="16813.23"/>
    <x v="421"/>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7670300724372577E-6"/>
    <m/>
    <m/>
    <m/>
    <m/>
    <m/>
    <m/>
    <m/>
    <m/>
    <m/>
    <m/>
    <m/>
    <m/>
    <m/>
    <m/>
    <m/>
    <m/>
    <m/>
    <m/>
    <m/>
    <m/>
    <m/>
    <m/>
    <m/>
    <m/>
    <m/>
    <m/>
    <m/>
    <m/>
    <m/>
    <m/>
    <m/>
    <m/>
    <m/>
    <m/>
    <m/>
    <m/>
    <m/>
    <m/>
    <s v="权益类资产"/>
  </r>
  <r>
    <s v="天源环保"/>
    <s v="武汉天源环保股份有限公司"/>
    <s v="股票"/>
    <s v="创业板股"/>
    <s v="301127.SZ"/>
    <x v="305"/>
    <n v="851"/>
    <n v="10237.530000000001"/>
    <x v="422"/>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2.0756310186592154E-6"/>
    <m/>
    <m/>
    <m/>
    <m/>
    <m/>
    <m/>
    <m/>
    <m/>
    <m/>
    <m/>
    <m/>
    <m/>
    <m/>
    <m/>
    <m/>
    <m/>
    <m/>
    <m/>
    <m/>
    <m/>
    <m/>
    <m/>
    <m/>
    <m/>
    <m/>
    <m/>
    <m/>
    <m/>
    <m/>
    <m/>
    <m/>
    <m/>
    <m/>
    <m/>
    <m/>
    <m/>
    <m/>
    <m/>
    <s v="权益类资产"/>
  </r>
  <r>
    <s v="华研精机"/>
    <s v="广州华研精密机械股份有限公司"/>
    <s v="股票"/>
    <s v="创业板股"/>
    <s v="301138.SZ"/>
    <x v="306"/>
    <n v="124"/>
    <n v="3245.08"/>
    <x v="423"/>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0333333333333333E-6"/>
    <m/>
    <m/>
    <m/>
    <m/>
    <m/>
    <m/>
    <m/>
    <m/>
    <m/>
    <m/>
    <m/>
    <m/>
    <m/>
    <m/>
    <m/>
    <m/>
    <m/>
    <m/>
    <m/>
    <m/>
    <m/>
    <m/>
    <m/>
    <m/>
    <m/>
    <m/>
    <m/>
    <m/>
    <m/>
    <m/>
    <m/>
    <m/>
    <m/>
    <m/>
    <m/>
    <m/>
    <m/>
    <m/>
    <s v="权益类资产"/>
  </r>
  <r>
    <s v="中一科技"/>
    <s v="湖北中一科技股份有限公司"/>
    <s v="股票"/>
    <s v="创业板股"/>
    <s v="301150.SZ"/>
    <x v="302"/>
    <n v="115"/>
    <n v="18809.400000000001"/>
    <x v="424"/>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7075697681454345E-6"/>
    <m/>
    <m/>
    <m/>
    <m/>
    <m/>
    <m/>
    <m/>
    <m/>
    <m/>
    <m/>
    <m/>
    <m/>
    <m/>
    <m/>
    <m/>
    <m/>
    <m/>
    <m/>
    <m/>
    <m/>
    <m/>
    <m/>
    <m/>
    <m/>
    <m/>
    <m/>
    <m/>
    <m/>
    <m/>
    <m/>
    <m/>
    <m/>
    <m/>
    <m/>
    <m/>
    <m/>
    <m/>
    <m/>
    <s v="权益类资产"/>
  </r>
  <r>
    <s v="德石股份"/>
    <s v="德州联合石油科技股份有限公司"/>
    <s v="股票"/>
    <s v="创业板股"/>
    <s v="301158.SZ"/>
    <x v="307"/>
    <n v="166"/>
    <n v="2596.2399999999998"/>
    <x v="425"/>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1039398616124931E-6"/>
    <m/>
    <m/>
    <m/>
    <m/>
    <m/>
    <m/>
    <m/>
    <m/>
    <m/>
    <m/>
    <m/>
    <m/>
    <m/>
    <m/>
    <m/>
    <m/>
    <m/>
    <m/>
    <m/>
    <m/>
    <m/>
    <m/>
    <m/>
    <m/>
    <m/>
    <m/>
    <m/>
    <m/>
    <m/>
    <m/>
    <m/>
    <m/>
    <m/>
    <m/>
    <m/>
    <m/>
    <m/>
    <m/>
    <s v="权益类资产"/>
  </r>
  <r>
    <s v="优宁维"/>
    <s v="上海优宁维生物科技股份有限公司"/>
    <s v="股票"/>
    <s v="创业板股"/>
    <s v="301166.SZ"/>
    <x v="308"/>
    <n v="135"/>
    <n v="11618.1"/>
    <x v="426"/>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5576922837278114E-6"/>
    <m/>
    <m/>
    <m/>
    <m/>
    <m/>
    <m/>
    <m/>
    <m/>
    <m/>
    <m/>
    <m/>
    <m/>
    <m/>
    <m/>
    <m/>
    <m/>
    <m/>
    <m/>
    <m/>
    <m/>
    <m/>
    <m/>
    <m/>
    <m/>
    <m/>
    <m/>
    <m/>
    <m/>
    <m/>
    <m/>
    <m/>
    <m/>
    <m/>
    <m/>
    <m/>
    <m/>
    <m/>
    <m/>
    <s v="权益类资产"/>
  </r>
  <r>
    <s v="通灵股份"/>
    <s v="江苏通灵电器股份有限公司"/>
    <s v="股票"/>
    <s v="创业板股"/>
    <s v="301168.SZ"/>
    <x v="309"/>
    <n v="180"/>
    <n v="7034.4"/>
    <x v="427"/>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5E-6"/>
    <m/>
    <m/>
    <m/>
    <m/>
    <m/>
    <m/>
    <m/>
    <m/>
    <m/>
    <m/>
    <m/>
    <m/>
    <m/>
    <m/>
    <m/>
    <m/>
    <m/>
    <m/>
    <m/>
    <m/>
    <m/>
    <m/>
    <m/>
    <m/>
    <m/>
    <m/>
    <m/>
    <m/>
    <m/>
    <m/>
    <m/>
    <m/>
    <m/>
    <m/>
    <m/>
    <m/>
    <m/>
    <m/>
    <s v="权益类资产"/>
  </r>
  <r>
    <s v="迪阿股份"/>
    <s v="迪阿股份有限公司"/>
    <s v="股票"/>
    <s v="创业板股"/>
    <s v="301177.SZ"/>
    <x v="310"/>
    <n v="144"/>
    <n v="16830.72"/>
    <x v="428"/>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3.5999100022499435E-7"/>
    <m/>
    <m/>
    <m/>
    <m/>
    <m/>
    <m/>
    <m/>
    <m/>
    <m/>
    <m/>
    <m/>
    <m/>
    <m/>
    <m/>
    <m/>
    <m/>
    <m/>
    <m/>
    <m/>
    <m/>
    <m/>
    <m/>
    <m/>
    <m/>
    <m/>
    <m/>
    <m/>
    <m/>
    <m/>
    <m/>
    <m/>
    <m/>
    <m/>
    <m/>
    <m/>
    <m/>
    <m/>
    <m/>
    <s v="权益类资产"/>
  </r>
  <r>
    <s v="标榜股份"/>
    <s v="江阴标榜汽车部件股份有限公司"/>
    <s v="股票"/>
    <s v="创业板股"/>
    <s v="301181.SZ"/>
    <x v="311"/>
    <n v="116"/>
    <n v="4669"/>
    <x v="429"/>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2888888888888889E-6"/>
    <m/>
    <m/>
    <m/>
    <m/>
    <m/>
    <m/>
    <m/>
    <m/>
    <m/>
    <m/>
    <m/>
    <m/>
    <m/>
    <m/>
    <m/>
    <m/>
    <m/>
    <m/>
    <m/>
    <m/>
    <m/>
    <m/>
    <m/>
    <m/>
    <m/>
    <m/>
    <m/>
    <m/>
    <m/>
    <m/>
    <m/>
    <m/>
    <m/>
    <m/>
    <m/>
    <m/>
    <m/>
    <m/>
    <s v="权益类资产"/>
  </r>
  <r>
    <s v="家联科技"/>
    <s v="宁波家联科技股份有限公司"/>
    <s v="股票"/>
    <s v="创业板股"/>
    <s v="301193.SZ"/>
    <x v="312"/>
    <n v="153"/>
    <n v="4701.6899999999996"/>
    <x v="430"/>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2750000000000001E-6"/>
    <m/>
    <m/>
    <m/>
    <m/>
    <m/>
    <m/>
    <m/>
    <m/>
    <m/>
    <m/>
    <m/>
    <m/>
    <m/>
    <m/>
    <m/>
    <m/>
    <m/>
    <m/>
    <m/>
    <m/>
    <m/>
    <m/>
    <m/>
    <m/>
    <m/>
    <m/>
    <m/>
    <m/>
    <m/>
    <m/>
    <m/>
    <m/>
    <m/>
    <m/>
    <m/>
    <m/>
    <m/>
    <m/>
    <s v="权益类资产"/>
  </r>
  <r>
    <s v="唯科科技"/>
    <s v="厦门唯科模塑科技股份有限公司"/>
    <s v="股票"/>
    <s v="创业板股"/>
    <s v="301196.SZ"/>
    <x v="313"/>
    <n v="180"/>
    <n v="11534.4"/>
    <x v="431"/>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4423076923076922E-6"/>
    <m/>
    <m/>
    <m/>
    <m/>
    <m/>
    <m/>
    <m/>
    <m/>
    <m/>
    <m/>
    <m/>
    <m/>
    <m/>
    <m/>
    <m/>
    <m/>
    <m/>
    <m/>
    <m/>
    <m/>
    <m/>
    <m/>
    <m/>
    <m/>
    <m/>
    <m/>
    <m/>
    <m/>
    <m/>
    <m/>
    <m/>
    <m/>
    <m/>
    <m/>
    <m/>
    <m/>
    <m/>
    <m/>
    <s v="权益类资产"/>
  </r>
  <r>
    <s v="腾远钴业"/>
    <s v="赣州腾远钴业新材料股份有限公司"/>
    <s v="股票"/>
    <s v="创业板股"/>
    <s v="301219.SZ"/>
    <x v="314"/>
    <n v="92"/>
    <n v="16006.16"/>
    <x v="432"/>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7.304630085830834E-7"/>
    <m/>
    <m/>
    <m/>
    <m/>
    <m/>
    <m/>
    <m/>
    <m/>
    <m/>
    <m/>
    <m/>
    <m/>
    <m/>
    <m/>
    <m/>
    <m/>
    <m/>
    <m/>
    <m/>
    <m/>
    <m/>
    <m/>
    <m/>
    <m/>
    <m/>
    <m/>
    <m/>
    <m/>
    <m/>
    <m/>
    <m/>
    <m/>
    <m/>
    <m/>
    <m/>
    <m/>
    <m/>
    <m/>
    <s v="权益类资产"/>
  </r>
  <r>
    <s v="永泰运"/>
    <s v="永泰运化工物流股份有限公司"/>
    <s v="股票"/>
    <s v="沪深主板股"/>
    <s v="001228.SZ"/>
    <x v="315"/>
    <n v="164"/>
    <n v="4995.4399999999996"/>
    <x v="433"/>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5789786490218242E-6"/>
    <m/>
    <m/>
    <m/>
    <m/>
    <m/>
    <m/>
    <m/>
    <m/>
    <m/>
    <m/>
    <m/>
    <m/>
    <m/>
    <m/>
    <m/>
    <m/>
    <m/>
    <m/>
    <m/>
    <m/>
    <m/>
    <m/>
    <m/>
    <m/>
    <m/>
    <m/>
    <m/>
    <m/>
    <m/>
    <m/>
    <m/>
    <m/>
    <m/>
    <m/>
    <m/>
    <m/>
    <m/>
    <m/>
    <s v="权益类资产"/>
  </r>
  <r>
    <s v="铭科精技"/>
    <s v="铭科精技控股股份有限公司"/>
    <s v="股票"/>
    <s v="沪深主板股"/>
    <s v="001319.SZ"/>
    <x v="316"/>
    <n v="206"/>
    <n v="3067.34"/>
    <x v="434"/>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1.4568599717114568E-6"/>
    <m/>
    <m/>
    <m/>
    <m/>
    <m/>
    <m/>
    <m/>
    <m/>
    <m/>
    <m/>
    <m/>
    <m/>
    <m/>
    <m/>
    <m/>
    <m/>
    <m/>
    <m/>
    <m/>
    <m/>
    <m/>
    <m/>
    <m/>
    <m/>
    <m/>
    <m/>
    <m/>
    <m/>
    <m/>
    <m/>
    <m/>
    <m/>
    <m/>
    <m/>
    <m/>
    <m/>
    <m/>
    <m/>
    <s v="权益类资产"/>
  </r>
  <r>
    <s v="中国海油"/>
    <s v="中国海洋石油有限公司"/>
    <s v="股票"/>
    <s v="沪深主板股"/>
    <s v="600938.SH"/>
    <x v="317"/>
    <n v="8400"/>
    <n v="90720"/>
    <x v="435"/>
    <m/>
    <m/>
    <s v="万能"/>
    <s v="南方和谐健康混合型资管计划"/>
    <s v="南方基金和谐健康保险混合型单一资产管理计划"/>
    <s v="ZHHXJK"/>
    <s v="组合类保险资管产品"/>
    <s v="混合类保险资管产品"/>
    <n v="1"/>
    <s v="南方基金管理股份有限公司"/>
    <n v="500000000"/>
    <n v="490211758.94"/>
    <m/>
    <m/>
    <m/>
    <m/>
    <s v="否"/>
    <n v="3.2307692307692309E-6"/>
    <m/>
    <m/>
    <m/>
    <m/>
    <m/>
    <m/>
    <m/>
    <m/>
    <m/>
    <m/>
    <m/>
    <m/>
    <m/>
    <m/>
    <m/>
    <m/>
    <m/>
    <m/>
    <m/>
    <m/>
    <m/>
    <m/>
    <m/>
    <m/>
    <m/>
    <m/>
    <m/>
    <m/>
    <m/>
    <m/>
    <m/>
    <m/>
    <m/>
    <m/>
    <m/>
    <m/>
    <m/>
    <m/>
    <s v="权益类资产"/>
  </r>
  <r>
    <s v="南方收益宝"/>
    <s v="南方收益宝货币市场基金"/>
    <s v="证券投资基金"/>
    <s v="货币市场基金"/>
    <s v="202308.OF"/>
    <x v="252"/>
    <n v="50022878.579999998"/>
    <n v="50022878.579999998"/>
    <x v="436"/>
    <m/>
    <n v="88779.43"/>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m/>
    <m/>
    <m/>
    <m/>
    <m/>
    <m/>
    <m/>
    <m/>
    <m/>
    <m/>
    <m/>
    <m/>
    <m/>
    <m/>
    <m/>
    <s v="权益类资产"/>
  </r>
  <r>
    <s v="19华电01"/>
    <s v="中国华电集团有限公司"/>
    <s v="企业债、公司债"/>
    <s v="公司债"/>
    <s v="155352.SH"/>
    <x v="207"/>
    <n v="200000"/>
    <n v="20000000"/>
    <x v="437"/>
    <n v="780000"/>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3"/>
    <s v="AAA"/>
    <n v="8.0100000000000005E-2"/>
    <s v="否"/>
    <m/>
    <m/>
    <m/>
    <m/>
    <m/>
    <m/>
    <m/>
    <m/>
    <m/>
    <m/>
    <m/>
    <s v="权益类资产"/>
  </r>
  <r>
    <s v="19航集01"/>
    <s v="中国南方航空集团有限公司"/>
    <s v="企业债、公司债"/>
    <s v="公司债"/>
    <s v="155599.SH"/>
    <x v="318"/>
    <n v="200000"/>
    <n v="20000000"/>
    <x v="438"/>
    <n v="489616.44"/>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0.29315068493150687"/>
    <s v="AAA"/>
    <n v="0.36330000000000001"/>
    <s v="否"/>
    <m/>
    <m/>
    <m/>
    <m/>
    <m/>
    <m/>
    <m/>
    <m/>
    <m/>
    <m/>
    <m/>
    <s v="权益类资产"/>
  </r>
  <r>
    <s v="19CHNE03"/>
    <s v="国家能源投资集团有限责任公司"/>
    <s v="企业债、公司债"/>
    <s v="公司债"/>
    <s v="155713.SH"/>
    <x v="212"/>
    <n v="200000"/>
    <n v="20000000"/>
    <x v="439"/>
    <n v="427671.23"/>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0.39178082191780822"/>
    <s v="AAA"/>
    <n v="0.45939999999999998"/>
    <s v="否"/>
    <m/>
    <m/>
    <m/>
    <m/>
    <m/>
    <m/>
    <m/>
    <m/>
    <m/>
    <m/>
    <m/>
    <s v="权益类资产"/>
  </r>
  <r>
    <s v="20中证21"/>
    <s v="中信证券股份有限公司"/>
    <s v="金融债"/>
    <s v="非银行金融债券"/>
    <s v="175250.SH"/>
    <x v="319"/>
    <n v="200000"/>
    <n v="20000000"/>
    <x v="440"/>
    <n v="362301.37"/>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0.48219178082191783"/>
    <s v="AAA"/>
    <n v="0.54759999999999998"/>
    <s v="否"/>
    <m/>
    <m/>
    <m/>
    <m/>
    <m/>
    <m/>
    <m/>
    <m/>
    <m/>
    <m/>
    <m/>
    <s v="权益类资产"/>
  </r>
  <r>
    <s v="19深投02"/>
    <s v="深圳市投资控股有限公司"/>
    <s v="企业债、公司债"/>
    <s v="公司债"/>
    <s v="112823.SZ"/>
    <x v="320"/>
    <n v="200000"/>
    <n v="20000000"/>
    <x v="441"/>
    <n v="495780.82"/>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0.29041095890410956"/>
    <s v="AAA"/>
    <n v="0.3609"/>
    <s v="否"/>
    <m/>
    <m/>
    <m/>
    <m/>
    <m/>
    <m/>
    <m/>
    <m/>
    <m/>
    <m/>
    <m/>
    <s v="权益类资产"/>
  </r>
  <r>
    <s v="康泰转2"/>
    <s v="深圳康泰生物制品股份有限公司"/>
    <s v="可转债、可交换债"/>
    <s v="可转债"/>
    <s v="123119.SZ"/>
    <x v="133"/>
    <n v="7"/>
    <n v="700"/>
    <x v="442"/>
    <n v="1.66"/>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n v="5.2164383561643834"/>
    <s v="AA"/>
    <n v="0"/>
    <s v="否"/>
    <m/>
    <m/>
    <m/>
    <m/>
    <m/>
    <m/>
    <m/>
    <m/>
    <m/>
    <m/>
    <m/>
    <s v="权益类资产"/>
  </r>
  <r>
    <s v="GC001"/>
    <s v="1天国债回购"/>
    <s v="现金及流动性管理工具"/>
    <s v="买入返售证券"/>
    <s v="204001.SH"/>
    <x v="321"/>
    <m/>
    <n v="141600000"/>
    <x v="443"/>
    <m/>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m/>
    <m/>
    <m/>
    <m/>
    <m/>
    <m/>
    <m/>
    <m/>
    <m/>
    <m/>
    <m/>
    <m/>
    <m/>
    <m/>
    <m/>
    <s v="权益类资产"/>
  </r>
  <r>
    <s v="中国建设银行北京市分行活期存款"/>
    <s v="中国建设银行北京市分行活期存款"/>
    <s v="现金及流动性管理工具"/>
    <s v="活期存款"/>
    <m/>
    <x v="201"/>
    <m/>
    <n v="12425491.51"/>
    <x v="444"/>
    <n v="4558.42"/>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m/>
    <x v="445"/>
    <n v="26381.919999999998"/>
    <m/>
    <s v="万能"/>
    <s v="南方和谐健康混合型资管计划"/>
    <s v="南方基金和谐健康保险混合型单一资产管理计划"/>
    <s v="ZHHXJK"/>
    <s v="组合类保险资管产品"/>
    <s v="混合类保险资管产品"/>
    <n v="1"/>
    <s v="南方基金管理股份有限公司"/>
    <n v="500000000"/>
    <n v="490211758.94"/>
    <m/>
    <m/>
    <m/>
    <m/>
    <m/>
    <m/>
    <m/>
    <m/>
    <m/>
    <m/>
    <m/>
    <m/>
    <m/>
    <m/>
    <m/>
    <m/>
    <m/>
    <m/>
    <m/>
    <m/>
    <m/>
    <m/>
    <m/>
    <m/>
    <m/>
    <m/>
    <m/>
    <m/>
    <m/>
    <m/>
    <m/>
    <m/>
    <m/>
    <m/>
    <m/>
    <m/>
    <m/>
    <m/>
    <m/>
    <m/>
    <m/>
    <m/>
    <m/>
    <m/>
    <s v="权益类资产"/>
  </r>
  <r>
    <s v="首旅酒店"/>
    <s v="北京首旅酒店(集团)股份有限公司"/>
    <s v="股票"/>
    <s v="沪深主板股"/>
    <s v="600258.SH"/>
    <x v="322"/>
    <n v="198600"/>
    <n v="5285630.1399999997"/>
    <x v="446"/>
    <n v="0"/>
    <n v="0"/>
    <s v="传统"/>
    <s v="添富牛233号"/>
    <s v="汇添富基金-添富牛233号单一资产管理计划"/>
    <s v="Z00345"/>
    <s v="组合类保险资管产品"/>
    <s v="权益类保险资管产品"/>
    <n v="1"/>
    <s v="和谐健康保险股份有限公司"/>
    <n v="500000000"/>
    <n v="392800000"/>
    <m/>
    <m/>
    <m/>
    <m/>
    <s v="否"/>
    <n v="1.7710271904734445E-4"/>
    <m/>
    <m/>
    <m/>
    <m/>
    <m/>
    <m/>
    <m/>
    <m/>
    <m/>
    <m/>
    <m/>
    <m/>
    <m/>
    <m/>
    <m/>
    <m/>
    <m/>
    <m/>
    <m/>
    <m/>
    <m/>
    <m/>
    <m/>
    <m/>
    <m/>
    <m/>
    <m/>
    <m/>
    <m/>
    <m/>
    <m/>
    <m/>
    <m/>
    <m/>
    <m/>
    <m/>
    <m/>
    <m/>
    <s v="权益类资产"/>
  </r>
  <r>
    <s v="中炬高新"/>
    <s v="中炬高新技术实业(集团)股份有限公司"/>
    <s v="股票"/>
    <s v="沪深主板股"/>
    <s v="600872.SH"/>
    <x v="323"/>
    <n v="329900"/>
    <n v="11593309.029999999"/>
    <x v="447"/>
    <n v="0"/>
    <n v="0"/>
    <s v="传统"/>
    <s v="添富牛233号"/>
    <s v="汇添富基金-添富牛233号单一资产管理计划"/>
    <s v="Z00345"/>
    <s v="组合类保险资管产品"/>
    <s v="权益类保险资管产品"/>
    <n v="1"/>
    <s v="和谐健康保险股份有限公司"/>
    <n v="500000000"/>
    <n v="392800000"/>
    <m/>
    <m/>
    <m/>
    <m/>
    <s v="是"/>
    <n v="4.1411573861312834E-4"/>
    <m/>
    <m/>
    <m/>
    <m/>
    <m/>
    <m/>
    <m/>
    <m/>
    <m/>
    <m/>
    <m/>
    <m/>
    <m/>
    <m/>
    <m/>
    <m/>
    <m/>
    <m/>
    <m/>
    <m/>
    <m/>
    <m/>
    <m/>
    <m/>
    <m/>
    <m/>
    <m/>
    <m/>
    <m/>
    <m/>
    <m/>
    <m/>
    <m/>
    <m/>
    <m/>
    <m/>
    <m/>
    <m/>
    <s v="权益类资产"/>
  </r>
  <r>
    <s v="伊利股份"/>
    <s v="内蒙古伊利实业集团股份有限公司"/>
    <s v="股票"/>
    <s v="沪深主板股"/>
    <s v="600887.SH"/>
    <x v="283"/>
    <n v="500"/>
    <n v="17303.05"/>
    <x v="448"/>
    <n v="0"/>
    <n v="0"/>
    <s v="传统"/>
    <s v="添富牛233号"/>
    <s v="汇添富基金-添富牛233号单一资产管理计划"/>
    <s v="Z00345"/>
    <s v="组合类保险资管产品"/>
    <s v="权益类保险资管产品"/>
    <n v="1"/>
    <s v="和谐健康保险股份有限公司"/>
    <n v="500000000"/>
    <n v="392800000"/>
    <m/>
    <m/>
    <m/>
    <m/>
    <s v="是"/>
    <n v="7.8123401912573183E-8"/>
    <m/>
    <m/>
    <m/>
    <m/>
    <m/>
    <m/>
    <m/>
    <m/>
    <m/>
    <m/>
    <m/>
    <m/>
    <m/>
    <m/>
    <m/>
    <m/>
    <m/>
    <m/>
    <m/>
    <m/>
    <m/>
    <m/>
    <m/>
    <m/>
    <m/>
    <m/>
    <m/>
    <m/>
    <m/>
    <m/>
    <m/>
    <m/>
    <m/>
    <m/>
    <m/>
    <m/>
    <m/>
    <m/>
    <s v="权益类资产"/>
  </r>
  <r>
    <s v="长江电力"/>
    <s v="中国长江电力股份有限公司"/>
    <s v="股票"/>
    <s v="沪深主板股"/>
    <s v="600900.SH"/>
    <x v="221"/>
    <n v="361700"/>
    <n v="8232563"/>
    <x v="449"/>
    <n v="0"/>
    <n v="0"/>
    <s v="传统"/>
    <s v="添富牛233号"/>
    <s v="汇添富基金-添富牛233号单一资产管理计划"/>
    <s v="Z00345"/>
    <s v="组合类保险资管产品"/>
    <s v="权益类保险资管产品"/>
    <n v="1"/>
    <s v="和谐健康保险股份有限公司"/>
    <n v="500000000"/>
    <n v="392800000"/>
    <m/>
    <m/>
    <m/>
    <m/>
    <s v="是"/>
    <n v="1.5904592335303096E-5"/>
    <m/>
    <m/>
    <m/>
    <m/>
    <m/>
    <m/>
    <m/>
    <m/>
    <m/>
    <m/>
    <m/>
    <m/>
    <m/>
    <m/>
    <m/>
    <m/>
    <m/>
    <m/>
    <m/>
    <m/>
    <m/>
    <m/>
    <m/>
    <m/>
    <m/>
    <m/>
    <m/>
    <m/>
    <m/>
    <m/>
    <m/>
    <m/>
    <m/>
    <m/>
    <m/>
    <m/>
    <m/>
    <m/>
    <s v="权益类资产"/>
  </r>
  <r>
    <s v="大秦铁路"/>
    <s v="大秦铁路股份有限公司"/>
    <s v="股票"/>
    <s v="沪深主板股"/>
    <s v="601006.SH"/>
    <x v="228"/>
    <n v="538500"/>
    <n v="3600379.95"/>
    <x v="450"/>
    <n v="0"/>
    <n v="0"/>
    <s v="传统"/>
    <s v="添富牛233号"/>
    <s v="汇添富基金-添富牛233号单一资产管理计划"/>
    <s v="Z00345"/>
    <s v="组合类保险资管产品"/>
    <s v="权益类保险资管产品"/>
    <n v="1"/>
    <s v="和谐健康保险股份有限公司"/>
    <n v="500000000"/>
    <n v="392800000"/>
    <m/>
    <m/>
    <m/>
    <m/>
    <s v="是"/>
    <n v="3.6221359277757709E-5"/>
    <m/>
    <m/>
    <m/>
    <m/>
    <m/>
    <m/>
    <m/>
    <m/>
    <m/>
    <m/>
    <m/>
    <m/>
    <m/>
    <m/>
    <m/>
    <m/>
    <m/>
    <m/>
    <m/>
    <m/>
    <m/>
    <m/>
    <m/>
    <m/>
    <m/>
    <m/>
    <m/>
    <m/>
    <m/>
    <m/>
    <m/>
    <m/>
    <m/>
    <m/>
    <m/>
    <m/>
    <m/>
    <m/>
    <s v="权益类资产"/>
  </r>
  <r>
    <s v="农业银行"/>
    <s v="中国农业银行股份有限公司"/>
    <s v="股票"/>
    <s v="沪深主板股"/>
    <s v="601288.SH"/>
    <x v="242"/>
    <n v="6467300"/>
    <n v="19287822.550000001"/>
    <x v="451"/>
    <n v="0"/>
    <n v="0"/>
    <s v="传统"/>
    <s v="添富牛233号"/>
    <s v="汇添富基金-添富牛233号单一资产管理计划"/>
    <s v="Z00345"/>
    <s v="组合类保险资管产品"/>
    <s v="权益类保险资管产品"/>
    <n v="1"/>
    <s v="和谐健康保险股份有限公司"/>
    <n v="500000000"/>
    <n v="392800000"/>
    <m/>
    <m/>
    <m/>
    <m/>
    <s v="是"/>
    <n v="1.8478895757977855E-5"/>
    <m/>
    <m/>
    <m/>
    <m/>
    <m/>
    <m/>
    <m/>
    <m/>
    <m/>
    <m/>
    <m/>
    <m/>
    <m/>
    <m/>
    <m/>
    <m/>
    <m/>
    <m/>
    <m/>
    <m/>
    <m/>
    <m/>
    <m/>
    <m/>
    <m/>
    <m/>
    <m/>
    <m/>
    <m/>
    <m/>
    <m/>
    <m/>
    <m/>
    <m/>
    <m/>
    <m/>
    <m/>
    <m/>
    <s v="权益类资产"/>
  </r>
  <r>
    <s v="工商银行"/>
    <s v="中国工商银行股份有限公司"/>
    <s v="股票"/>
    <s v="沪深主板股"/>
    <s v="601398.SH"/>
    <x v="243"/>
    <n v="1837601"/>
    <n v="8534459.8300000001"/>
    <x v="452"/>
    <n v="0"/>
    <n v="0"/>
    <s v="传统"/>
    <s v="添富牛233号"/>
    <s v="汇添富基金-添富牛233号单一资产管理计划"/>
    <s v="Z00345"/>
    <s v="组合类保险资管产品"/>
    <s v="权益类保险资管产品"/>
    <n v="1"/>
    <s v="和谐健康保险股份有限公司"/>
    <n v="500000000"/>
    <n v="392800000"/>
    <m/>
    <m/>
    <m/>
    <m/>
    <s v="是"/>
    <n v="5.1559167760096968E-6"/>
    <m/>
    <m/>
    <m/>
    <m/>
    <m/>
    <m/>
    <m/>
    <m/>
    <m/>
    <m/>
    <m/>
    <m/>
    <m/>
    <m/>
    <m/>
    <m/>
    <m/>
    <m/>
    <m/>
    <m/>
    <m/>
    <m/>
    <m/>
    <m/>
    <m/>
    <m/>
    <m/>
    <m/>
    <m/>
    <m/>
    <m/>
    <m/>
    <m/>
    <m/>
    <m/>
    <m/>
    <m/>
    <m/>
    <s v="权益类资产"/>
  </r>
  <r>
    <s v="星宇股份"/>
    <s v="常州星宇车灯股份有限公司"/>
    <s v="股票"/>
    <s v="沪深主板股"/>
    <s v="601799.SH"/>
    <x v="324"/>
    <n v="100"/>
    <n v="13909"/>
    <x v="453"/>
    <n v="0"/>
    <n v="0"/>
    <s v="传统"/>
    <s v="添富牛233号"/>
    <s v="汇添富基金-添富牛233号单一资产管理计划"/>
    <s v="Z00345"/>
    <s v="组合类保险资管产品"/>
    <s v="权益类保险资管产品"/>
    <n v="1"/>
    <s v="和谐健康保险股份有限公司"/>
    <n v="500000000"/>
    <n v="392800000"/>
    <m/>
    <m/>
    <m/>
    <m/>
    <s v="是"/>
    <n v="3.5004271693789744E-7"/>
    <m/>
    <m/>
    <m/>
    <m/>
    <m/>
    <m/>
    <m/>
    <m/>
    <m/>
    <m/>
    <m/>
    <m/>
    <m/>
    <m/>
    <m/>
    <m/>
    <m/>
    <m/>
    <m/>
    <m/>
    <m/>
    <m/>
    <m/>
    <m/>
    <m/>
    <m/>
    <m/>
    <m/>
    <m/>
    <m/>
    <m/>
    <m/>
    <m/>
    <m/>
    <m/>
    <m/>
    <m/>
    <m/>
    <s v="权益类资产"/>
  </r>
  <r>
    <s v="京沪高铁"/>
    <s v="京沪高速铁路股份有限公司"/>
    <s v="股票"/>
    <s v="沪深主板股"/>
    <s v="601816.SH"/>
    <x v="325"/>
    <n v="3453200"/>
    <n v="17526189.460000001"/>
    <x v="454"/>
    <n v="0"/>
    <n v="0"/>
    <s v="传统"/>
    <s v="添富牛233号"/>
    <s v="汇添富基金-添富牛233号单一资产管理计划"/>
    <s v="Z00345"/>
    <s v="组合类保险资管产品"/>
    <s v="权益类保险资管产品"/>
    <n v="1"/>
    <s v="和谐健康保险股份有限公司"/>
    <n v="500000000"/>
    <n v="392800000"/>
    <m/>
    <m/>
    <m/>
    <m/>
    <s v="是"/>
    <n v="7.0320651688972105E-5"/>
    <m/>
    <m/>
    <m/>
    <m/>
    <m/>
    <m/>
    <m/>
    <m/>
    <m/>
    <m/>
    <m/>
    <m/>
    <m/>
    <m/>
    <m/>
    <m/>
    <m/>
    <m/>
    <m/>
    <m/>
    <m/>
    <m/>
    <m/>
    <m/>
    <m/>
    <m/>
    <m/>
    <m/>
    <m/>
    <m/>
    <m/>
    <m/>
    <m/>
    <m/>
    <m/>
    <m/>
    <m/>
    <m/>
    <s v="权益类资产"/>
  </r>
  <r>
    <s v="中国银行"/>
    <s v="中国银行股份有限公司"/>
    <s v="股票"/>
    <s v="沪深主板股"/>
    <s v="601988.SH"/>
    <x v="241"/>
    <n v="1840745"/>
    <n v="5743124.4000000004"/>
    <x v="455"/>
    <n v="0"/>
    <n v="0"/>
    <s v="传统"/>
    <s v="添富牛233号"/>
    <s v="汇添富基金-添富牛233号单一资产管理计划"/>
    <s v="Z00345"/>
    <s v="组合类保险资管产品"/>
    <s v="权益类保险资管产品"/>
    <n v="1"/>
    <s v="和谐健康保险股份有限公司"/>
    <n v="500000000"/>
    <n v="392800000"/>
    <m/>
    <m/>
    <m/>
    <m/>
    <s v="是"/>
    <n v="6.2527898736570829E-6"/>
    <m/>
    <m/>
    <m/>
    <m/>
    <m/>
    <m/>
    <m/>
    <m/>
    <m/>
    <m/>
    <m/>
    <m/>
    <m/>
    <m/>
    <m/>
    <m/>
    <m/>
    <m/>
    <m/>
    <m/>
    <m/>
    <m/>
    <m/>
    <m/>
    <m/>
    <m/>
    <m/>
    <m/>
    <m/>
    <m/>
    <m/>
    <m/>
    <m/>
    <m/>
    <m/>
    <m/>
    <m/>
    <m/>
    <s v="权益类资产"/>
  </r>
  <r>
    <s v="公牛集团"/>
    <s v="公牛集团股份有限公司"/>
    <s v="股票"/>
    <s v="沪深主板股"/>
    <s v="603195.SH"/>
    <x v="326"/>
    <n v="36926"/>
    <n v="5873445.9800000004"/>
    <x v="456"/>
    <n v="0"/>
    <n v="0"/>
    <s v="传统"/>
    <s v="添富牛233号"/>
    <s v="汇添富基金-添富牛233号单一资产管理计划"/>
    <s v="Z00345"/>
    <s v="组合类保险资管产品"/>
    <s v="权益类保险资管产品"/>
    <n v="1"/>
    <s v="和谐健康保险股份有限公司"/>
    <n v="500000000"/>
    <n v="392800000"/>
    <m/>
    <m/>
    <m/>
    <m/>
    <s v="是"/>
    <n v="6.1422482551497183E-5"/>
    <m/>
    <m/>
    <m/>
    <m/>
    <m/>
    <m/>
    <m/>
    <m/>
    <m/>
    <m/>
    <m/>
    <m/>
    <m/>
    <m/>
    <m/>
    <m/>
    <m/>
    <m/>
    <m/>
    <m/>
    <m/>
    <m/>
    <m/>
    <m/>
    <m/>
    <m/>
    <m/>
    <m/>
    <m/>
    <m/>
    <m/>
    <m/>
    <m/>
    <m/>
    <m/>
    <m/>
    <m/>
    <m/>
    <s v="权益类资产"/>
  </r>
  <r>
    <s v="宋城演艺"/>
    <s v="宋城演艺发展股份有限公司"/>
    <s v="股票"/>
    <s v="创业板股"/>
    <s v="300144.SZ"/>
    <x v="327"/>
    <n v="277400"/>
    <n v="4165539.38"/>
    <x v="457"/>
    <n v="0"/>
    <n v="0"/>
    <s v="传统"/>
    <s v="添富牛233号"/>
    <s v="汇添富基金-添富牛233号单一资产管理计划"/>
    <s v="Z00345"/>
    <s v="组合类保险资管产品"/>
    <s v="权益类保险资管产品"/>
    <n v="1"/>
    <s v="和谐健康保险股份有限公司"/>
    <n v="500000000"/>
    <n v="392800000"/>
    <m/>
    <m/>
    <m/>
    <m/>
    <s v="是"/>
    <n v="1.0609271897831686E-4"/>
    <m/>
    <m/>
    <m/>
    <m/>
    <m/>
    <m/>
    <m/>
    <m/>
    <m/>
    <m/>
    <m/>
    <m/>
    <m/>
    <m/>
    <m/>
    <m/>
    <m/>
    <m/>
    <m/>
    <m/>
    <m/>
    <m/>
    <m/>
    <m/>
    <m/>
    <m/>
    <m/>
    <m/>
    <m/>
    <m/>
    <m/>
    <m/>
    <m/>
    <m/>
    <m/>
    <m/>
    <m/>
    <m/>
    <s v="权益类资产"/>
  </r>
  <r>
    <s v="信达生物"/>
    <s v="信达生物制药"/>
    <s v="境外权益类资产（其他权益类资产）"/>
    <s v="境外权益类资产（其他权益类资产）"/>
    <s v="1801.HK"/>
    <x v="328"/>
    <n v="112"/>
    <n v="6695.31"/>
    <x v="458"/>
    <n v="0"/>
    <n v="0"/>
    <s v="传统"/>
    <s v="添富牛233号"/>
    <s v="汇添富基金-添富牛233号单一资产管理计划"/>
    <s v="Z00345"/>
    <s v="组合类保险资管产品"/>
    <s v="权益类保险资管产品"/>
    <n v="1"/>
    <s v="和谐健康保险股份有限公司"/>
    <n v="500000000"/>
    <n v="392800000"/>
    <m/>
    <m/>
    <m/>
    <m/>
    <s v="否"/>
    <n v="7.6384055835522675E-8"/>
    <m/>
    <m/>
    <m/>
    <m/>
    <m/>
    <m/>
    <m/>
    <m/>
    <m/>
    <m/>
    <m/>
    <m/>
    <m/>
    <m/>
    <m/>
    <m/>
    <m/>
    <m/>
    <m/>
    <s v="香港联交所"/>
    <m/>
    <m/>
    <m/>
    <m/>
    <m/>
    <m/>
    <m/>
    <m/>
    <m/>
    <m/>
    <m/>
    <m/>
    <m/>
    <m/>
    <m/>
    <m/>
    <m/>
    <m/>
    <s v="权益类资产"/>
  </r>
  <r>
    <s v="海底捞"/>
    <s v="海底捞国际控股有限公司"/>
    <s v="境外权益类资产（其他权益类资产）"/>
    <s v="境外权益类资产（其他权益类资产）"/>
    <s v="6862.HK"/>
    <x v="329"/>
    <n v="689972"/>
    <n v="11868295.369999999"/>
    <x v="459"/>
    <n v="0"/>
    <n v="0"/>
    <s v="传统"/>
    <s v="添富牛233号"/>
    <s v="汇添富基金-添富牛233号单一资产管理计划"/>
    <s v="Z00345"/>
    <s v="组合类保险资管产品"/>
    <s v="权益类保险资管产品"/>
    <n v="1"/>
    <s v="和谐健康保险股份有限公司"/>
    <n v="500000000"/>
    <n v="392800000"/>
    <m/>
    <m/>
    <m/>
    <m/>
    <s v="否"/>
    <n v="1.2378399712952996E-4"/>
    <m/>
    <m/>
    <m/>
    <m/>
    <m/>
    <m/>
    <m/>
    <m/>
    <m/>
    <m/>
    <m/>
    <m/>
    <m/>
    <m/>
    <m/>
    <m/>
    <m/>
    <m/>
    <m/>
    <s v="香港联交所"/>
    <m/>
    <m/>
    <m/>
    <m/>
    <m/>
    <m/>
    <m/>
    <m/>
    <m/>
    <m/>
    <m/>
    <m/>
    <m/>
    <m/>
    <m/>
    <m/>
    <m/>
    <m/>
    <s v="权益类资产"/>
  </r>
  <r>
    <s v="倍轻松"/>
    <s v="深圳市倍轻松科技股份有限公司"/>
    <s v="股票"/>
    <s v="科创板股"/>
    <s v="688793.SH"/>
    <x v="330"/>
    <n v="209475"/>
    <n v="28836237.84"/>
    <x v="460"/>
    <n v="0"/>
    <n v="0"/>
    <s v="传统"/>
    <s v="添富牛233号"/>
    <s v="汇添富基金-添富牛233号单一资产管理计划"/>
    <s v="Z00345"/>
    <s v="组合类保险资管产品"/>
    <s v="权益类保险资管产品"/>
    <n v="1"/>
    <s v="和谐健康保险股份有限公司"/>
    <n v="500000000"/>
    <n v="392800000"/>
    <m/>
    <m/>
    <m/>
    <m/>
    <s v="否"/>
    <n v="3.3983614536015573E-3"/>
    <m/>
    <m/>
    <m/>
    <m/>
    <m/>
    <m/>
    <m/>
    <m/>
    <m/>
    <m/>
    <m/>
    <m/>
    <m/>
    <m/>
    <m/>
    <m/>
    <m/>
    <m/>
    <m/>
    <m/>
    <m/>
    <m/>
    <m/>
    <m/>
    <m/>
    <m/>
    <m/>
    <m/>
    <m/>
    <m/>
    <m/>
    <m/>
    <m/>
    <m/>
    <m/>
    <m/>
    <m/>
    <m/>
    <s v="权益类资产"/>
  </r>
  <r>
    <s v="星辉环材"/>
    <s v="星辉环保材料股份有限公司"/>
    <s v="股票"/>
    <s v="创业板股"/>
    <s v="300834.SZ"/>
    <x v="331"/>
    <n v="239"/>
    <n v="13281.23"/>
    <x v="461"/>
    <n v="0"/>
    <n v="0"/>
    <s v="传统"/>
    <s v="添富牛233号"/>
    <s v="汇添富基金-添富牛233号单一资产管理计划"/>
    <s v="Z00345"/>
    <s v="组合类保险资管产品"/>
    <s v="权益类保险资管产品"/>
    <n v="1"/>
    <s v="和谐健康保险股份有限公司"/>
    <n v="500000000"/>
    <n v="392800000"/>
    <m/>
    <m/>
    <m/>
    <m/>
    <s v="否"/>
    <n v="1.2337881208845777E-6"/>
    <m/>
    <m/>
    <m/>
    <m/>
    <m/>
    <m/>
    <m/>
    <m/>
    <m/>
    <m/>
    <m/>
    <m/>
    <m/>
    <m/>
    <m/>
    <m/>
    <m/>
    <m/>
    <m/>
    <m/>
    <m/>
    <m/>
    <m/>
    <m/>
    <m/>
    <m/>
    <m/>
    <m/>
    <m/>
    <m/>
    <m/>
    <m/>
    <m/>
    <m/>
    <m/>
    <m/>
    <m/>
    <m/>
    <s v="权益类资产"/>
  </r>
  <r>
    <s v="争光股份"/>
    <s v="浙江争光实业股份有限公司"/>
    <s v="股票"/>
    <s v="创业板股"/>
    <s v="301092.SZ"/>
    <x v="332"/>
    <n v="178"/>
    <n v="6463.18"/>
    <x v="462"/>
    <n v="0"/>
    <n v="0"/>
    <s v="传统"/>
    <s v="添富牛233号"/>
    <s v="汇添富基金-添富牛233号单一资产管理计划"/>
    <s v="Z00345"/>
    <s v="组合类保险资管产品"/>
    <s v="权益类保险资管产品"/>
    <n v="1"/>
    <s v="和谐健康保险股份有限公司"/>
    <n v="500000000"/>
    <n v="392800000"/>
    <m/>
    <m/>
    <m/>
    <m/>
    <s v="否"/>
    <n v="1.334999993325E-6"/>
    <m/>
    <m/>
    <m/>
    <m/>
    <m/>
    <m/>
    <m/>
    <m/>
    <m/>
    <m/>
    <m/>
    <m/>
    <m/>
    <m/>
    <m/>
    <m/>
    <m/>
    <m/>
    <m/>
    <m/>
    <m/>
    <m/>
    <m/>
    <m/>
    <m/>
    <m/>
    <m/>
    <m/>
    <m/>
    <m/>
    <m/>
    <m/>
    <m/>
    <m/>
    <m/>
    <m/>
    <m/>
    <m/>
    <s v="权益类资产"/>
  </r>
  <r>
    <s v="华兰股份"/>
    <s v="江苏华兰药用新材料股份有限公司"/>
    <s v="股票"/>
    <s v="创业板股"/>
    <s v="301093.SZ"/>
    <x v="333"/>
    <n v="148"/>
    <n v="8595.84"/>
    <x v="463"/>
    <n v="0"/>
    <n v="0"/>
    <s v="传统"/>
    <s v="添富牛233号"/>
    <s v="汇添富基金-添富牛233号单一资产管理计划"/>
    <s v="Z00345"/>
    <s v="组合类保险资管产品"/>
    <s v="权益类保险资管产品"/>
    <n v="1"/>
    <s v="和谐健康保险股份有限公司"/>
    <n v="500000000"/>
    <n v="392800000"/>
    <m/>
    <m/>
    <m/>
    <m/>
    <s v="否"/>
    <n v="1.0990098982697776E-6"/>
    <m/>
    <m/>
    <m/>
    <m/>
    <m/>
    <m/>
    <m/>
    <m/>
    <m/>
    <m/>
    <m/>
    <m/>
    <m/>
    <m/>
    <m/>
    <m/>
    <m/>
    <m/>
    <m/>
    <m/>
    <m/>
    <m/>
    <m/>
    <m/>
    <m/>
    <m/>
    <m/>
    <m/>
    <m/>
    <m/>
    <m/>
    <m/>
    <m/>
    <m/>
    <m/>
    <m/>
    <m/>
    <m/>
    <s v="权益类资产"/>
  </r>
  <r>
    <s v="百诚医药"/>
    <s v="杭州百诚医药科技股份有限公司"/>
    <s v="股票"/>
    <s v="创业板股"/>
    <s v="301096.SZ"/>
    <x v="334"/>
    <n v="141"/>
    <n v="11223.6"/>
    <x v="464"/>
    <n v="0"/>
    <n v="0"/>
    <s v="传统"/>
    <s v="添富牛233号"/>
    <s v="汇添富基金-添富牛233号单一资产管理计划"/>
    <s v="Z00345"/>
    <s v="组合类保险资管产品"/>
    <s v="权益类保险资管产品"/>
    <n v="1"/>
    <s v="和谐健康保险股份有限公司"/>
    <n v="500000000"/>
    <n v="392800000"/>
    <m/>
    <m/>
    <m/>
    <m/>
    <s v="否"/>
    <n v="1.3035439096963208E-6"/>
    <m/>
    <m/>
    <m/>
    <m/>
    <m/>
    <m/>
    <m/>
    <m/>
    <m/>
    <m/>
    <m/>
    <m/>
    <m/>
    <m/>
    <m/>
    <m/>
    <m/>
    <m/>
    <m/>
    <m/>
    <m/>
    <m/>
    <m/>
    <m/>
    <m/>
    <m/>
    <m/>
    <m/>
    <m/>
    <m/>
    <m/>
    <m/>
    <m/>
    <m/>
    <m/>
    <m/>
    <m/>
    <m/>
    <s v="权益类资产"/>
  </r>
  <r>
    <s v="何氏眼科"/>
    <s v="辽宁何氏眼科医院集团股份有限公司"/>
    <s v="股票"/>
    <s v="创业板股"/>
    <s v="301103.SZ"/>
    <x v="335"/>
    <n v="123"/>
    <n v="5227.5"/>
    <x v="465"/>
    <n v="0"/>
    <n v="0"/>
    <s v="传统"/>
    <s v="添富牛233号"/>
    <s v="汇添富基金-添富牛233号单一资产管理计划"/>
    <s v="Z00345"/>
    <s v="组合类保险资管产品"/>
    <s v="权益类保险资管产品"/>
    <n v="1"/>
    <s v="和谐健康保险股份有限公司"/>
    <n v="500000000"/>
    <n v="392800000"/>
    <m/>
    <m/>
    <m/>
    <m/>
    <s v="否"/>
    <n v="1.011855790904986E-6"/>
    <m/>
    <m/>
    <m/>
    <m/>
    <m/>
    <m/>
    <m/>
    <m/>
    <m/>
    <m/>
    <m/>
    <m/>
    <m/>
    <m/>
    <m/>
    <m/>
    <m/>
    <m/>
    <m/>
    <m/>
    <m/>
    <m/>
    <m/>
    <m/>
    <m/>
    <m/>
    <m/>
    <m/>
    <m/>
    <m/>
    <m/>
    <m/>
    <m/>
    <m/>
    <m/>
    <m/>
    <m/>
    <m/>
    <s v="权益类资产"/>
  </r>
  <r>
    <s v="青木股份"/>
    <s v="青木数字技术股份有限公司"/>
    <s v="股票"/>
    <s v="创业板股"/>
    <s v="301110.SZ"/>
    <x v="336"/>
    <n v="91"/>
    <n v="5742.1"/>
    <x v="466"/>
    <n v="0"/>
    <n v="0"/>
    <s v="传统"/>
    <s v="添富牛233号"/>
    <s v="汇添富基金-添富牛233号单一资产管理计划"/>
    <s v="Z00345"/>
    <s v="组合类保险资管产品"/>
    <s v="权益类保险资管产品"/>
    <n v="1"/>
    <s v="和谐健康保险股份有限公司"/>
    <n v="500000000"/>
    <n v="392800000"/>
    <m/>
    <m/>
    <m/>
    <m/>
    <s v="否"/>
    <n v="1.3649999931750001E-6"/>
    <m/>
    <m/>
    <m/>
    <m/>
    <m/>
    <m/>
    <m/>
    <m/>
    <m/>
    <m/>
    <m/>
    <m/>
    <m/>
    <m/>
    <m/>
    <m/>
    <m/>
    <m/>
    <m/>
    <m/>
    <m/>
    <m/>
    <m/>
    <m/>
    <m/>
    <m/>
    <m/>
    <m/>
    <m/>
    <m/>
    <m/>
    <m/>
    <m/>
    <m/>
    <m/>
    <m/>
    <m/>
    <m/>
    <s v="权益类资产"/>
  </r>
  <r>
    <s v="益客食品"/>
    <s v="江苏益客食品集团股份有限公司"/>
    <s v="股票"/>
    <s v="创业板股"/>
    <s v="301116.SZ"/>
    <x v="337"/>
    <n v="286"/>
    <n v="3260.4"/>
    <x v="467"/>
    <n v="0"/>
    <n v="0"/>
    <s v="传统"/>
    <s v="添富牛233号"/>
    <s v="汇添富基金-添富牛233号单一资产管理计划"/>
    <s v="Z00345"/>
    <s v="组合类保险资管产品"/>
    <s v="权益类保险资管产品"/>
    <n v="1"/>
    <s v="和谐健康保险股份有限公司"/>
    <n v="500000000"/>
    <n v="392800000"/>
    <m/>
    <m/>
    <m/>
    <m/>
    <s v="否"/>
    <n v="6.3699999834959092E-7"/>
    <m/>
    <m/>
    <m/>
    <m/>
    <m/>
    <m/>
    <m/>
    <m/>
    <m/>
    <m/>
    <m/>
    <m/>
    <m/>
    <m/>
    <m/>
    <m/>
    <m/>
    <m/>
    <m/>
    <m/>
    <m/>
    <m/>
    <m/>
    <m/>
    <m/>
    <m/>
    <m/>
    <m/>
    <m/>
    <m/>
    <m/>
    <m/>
    <m/>
    <m/>
    <m/>
    <m/>
    <m/>
    <m/>
    <s v="权益类资产"/>
  </r>
  <r>
    <s v="佳缘科技"/>
    <s v="佳缘科技股份有限公司"/>
    <s v="股票"/>
    <s v="创业板股"/>
    <s v="301117.SZ"/>
    <x v="338"/>
    <n v="185"/>
    <n v="8658"/>
    <x v="468"/>
    <n v="0"/>
    <n v="0"/>
    <s v="传统"/>
    <s v="添富牛233号"/>
    <s v="汇添富基金-添富牛233号单一资产管理计划"/>
    <s v="Z00345"/>
    <s v="组合类保险资管产品"/>
    <s v="权益类保险资管产品"/>
    <n v="1"/>
    <s v="和谐健康保险股份有限公司"/>
    <n v="500000000"/>
    <n v="392800000"/>
    <m/>
    <m/>
    <m/>
    <m/>
    <s v="否"/>
    <n v="2.0051309675678194E-6"/>
    <m/>
    <m/>
    <m/>
    <m/>
    <m/>
    <m/>
    <m/>
    <m/>
    <m/>
    <m/>
    <m/>
    <m/>
    <m/>
    <m/>
    <m/>
    <m/>
    <m/>
    <m/>
    <m/>
    <m/>
    <m/>
    <m/>
    <m/>
    <m/>
    <m/>
    <m/>
    <m/>
    <m/>
    <m/>
    <m/>
    <m/>
    <m/>
    <m/>
    <m/>
    <m/>
    <m/>
    <m/>
    <m/>
    <s v="权益类资产"/>
  </r>
  <r>
    <s v="奕东电子"/>
    <s v="奕东电子科技股份有限公司"/>
    <s v="股票"/>
    <s v="创业板股"/>
    <s v="301123.SZ"/>
    <x v="339"/>
    <n v="344"/>
    <n v="12807.12"/>
    <x v="469"/>
    <n v="0"/>
    <n v="0"/>
    <s v="传统"/>
    <s v="添富牛233号"/>
    <s v="汇添富基金-添富牛233号单一资产管理计划"/>
    <s v="Z00345"/>
    <s v="组合类保险资管产品"/>
    <s v="权益类保险资管产品"/>
    <n v="1"/>
    <s v="和谐健康保险股份有限公司"/>
    <n v="500000000"/>
    <n v="392800000"/>
    <m/>
    <m/>
    <m/>
    <m/>
    <s v="否"/>
    <n v="1.4726027397260275E-6"/>
    <m/>
    <m/>
    <m/>
    <m/>
    <m/>
    <m/>
    <m/>
    <m/>
    <m/>
    <m/>
    <m/>
    <m/>
    <m/>
    <m/>
    <m/>
    <m/>
    <m/>
    <m/>
    <m/>
    <m/>
    <m/>
    <m/>
    <m/>
    <m/>
    <m/>
    <m/>
    <m/>
    <m/>
    <m/>
    <m/>
    <m/>
    <m/>
    <m/>
    <m/>
    <m/>
    <m/>
    <m/>
    <m/>
    <s v="权益类资产"/>
  </r>
  <r>
    <s v="达嘉维康"/>
    <s v="湖南达嘉维康医药产业股份有限公司"/>
    <s v="股票"/>
    <s v="创业板股"/>
    <s v="301126.SZ"/>
    <x v="340"/>
    <n v="254"/>
    <n v="3141.98"/>
    <x v="470"/>
    <n v="0"/>
    <n v="0"/>
    <s v="传统"/>
    <s v="添富牛233号"/>
    <s v="汇添富基金-添富牛233号单一资产管理计划"/>
    <s v="Z00345"/>
    <s v="组合类保险资管产品"/>
    <s v="权益类保险资管产品"/>
    <n v="1"/>
    <s v="和谐健康保险股份有限公司"/>
    <n v="500000000"/>
    <n v="392800000"/>
    <m/>
    <m/>
    <m/>
    <m/>
    <s v="否"/>
    <n v="1.2299902617700142E-6"/>
    <m/>
    <m/>
    <m/>
    <m/>
    <m/>
    <m/>
    <m/>
    <m/>
    <m/>
    <m/>
    <m/>
    <m/>
    <m/>
    <m/>
    <m/>
    <m/>
    <m/>
    <m/>
    <m/>
    <m/>
    <m/>
    <m/>
    <m/>
    <m/>
    <m/>
    <m/>
    <m/>
    <m/>
    <m/>
    <m/>
    <m/>
    <m/>
    <m/>
    <m/>
    <m/>
    <m/>
    <m/>
    <m/>
    <s v="权益类资产"/>
  </r>
  <r>
    <s v="迪阿股份"/>
    <s v="迪阿股份有限公司"/>
    <s v="股票"/>
    <s v="创业板股"/>
    <s v="301177.SZ"/>
    <x v="310"/>
    <n v="147"/>
    <n v="17181.36"/>
    <x v="471"/>
    <n v="0"/>
    <n v="0"/>
    <s v="传统"/>
    <s v="添富牛233号"/>
    <s v="汇添富基金-添富牛233号单一资产管理计划"/>
    <s v="Z00345"/>
    <s v="组合类保险资管产品"/>
    <s v="权益类保险资管产品"/>
    <n v="1"/>
    <s v="和谐健康保险股份有限公司"/>
    <n v="500000000"/>
    <n v="392800000"/>
    <m/>
    <m/>
    <m/>
    <m/>
    <s v="否"/>
    <n v="3.6749081272968177E-7"/>
    <m/>
    <m/>
    <m/>
    <m/>
    <m/>
    <m/>
    <m/>
    <m/>
    <m/>
    <m/>
    <m/>
    <m/>
    <m/>
    <m/>
    <m/>
    <m/>
    <m/>
    <m/>
    <m/>
    <m/>
    <m/>
    <m/>
    <m/>
    <m/>
    <m/>
    <m/>
    <m/>
    <m/>
    <m/>
    <m/>
    <m/>
    <m/>
    <m/>
    <m/>
    <m/>
    <m/>
    <m/>
    <m/>
    <s v="权益类资产"/>
  </r>
  <r>
    <s v="泽宇智能"/>
    <s v="江苏泽宇智能电力股份有限公司"/>
    <s v="股票"/>
    <s v="创业板股"/>
    <s v="301179.SZ"/>
    <x v="341"/>
    <n v="189"/>
    <n v="8314.11"/>
    <x v="472"/>
    <n v="0"/>
    <n v="0"/>
    <s v="传统"/>
    <s v="添富牛233号"/>
    <s v="汇添富基金-添富牛233号单一资产管理计划"/>
    <s v="Z00345"/>
    <s v="组合类保险资管产品"/>
    <s v="权益类保险资管产品"/>
    <n v="1"/>
    <s v="和谐健康保险股份有限公司"/>
    <n v="500000000"/>
    <n v="392800000"/>
    <m/>
    <m/>
    <m/>
    <m/>
    <s v="否"/>
    <n v="1.4318181818181817E-6"/>
    <m/>
    <m/>
    <m/>
    <m/>
    <m/>
    <m/>
    <m/>
    <m/>
    <m/>
    <m/>
    <m/>
    <m/>
    <m/>
    <m/>
    <m/>
    <m/>
    <m/>
    <m/>
    <m/>
    <m/>
    <m/>
    <m/>
    <m/>
    <m/>
    <m/>
    <m/>
    <m/>
    <m/>
    <m/>
    <m/>
    <m/>
    <m/>
    <m/>
    <m/>
    <m/>
    <m/>
    <m/>
    <m/>
    <s v="权益类资产"/>
  </r>
  <r>
    <s v="标榜股份"/>
    <s v="江阴标榜汽车部件股份有限公司"/>
    <s v="股票"/>
    <s v="创业板股"/>
    <s v="301181.SZ"/>
    <x v="311"/>
    <n v="116"/>
    <n v="4669"/>
    <x v="429"/>
    <n v="0"/>
    <n v="0"/>
    <s v="传统"/>
    <s v="添富牛233号"/>
    <s v="汇添富基金-添富牛233号单一资产管理计划"/>
    <s v="Z00345"/>
    <s v="组合类保险资管产品"/>
    <s v="权益类保险资管产品"/>
    <n v="1"/>
    <s v="和谐健康保险股份有限公司"/>
    <n v="500000000"/>
    <n v="392800000"/>
    <m/>
    <m/>
    <m/>
    <m/>
    <s v="否"/>
    <n v="1.2888888888888889E-6"/>
    <m/>
    <m/>
    <m/>
    <m/>
    <m/>
    <m/>
    <m/>
    <m/>
    <m/>
    <m/>
    <m/>
    <m/>
    <m/>
    <m/>
    <m/>
    <m/>
    <m/>
    <m/>
    <m/>
    <m/>
    <m/>
    <m/>
    <m/>
    <m/>
    <m/>
    <m/>
    <m/>
    <m/>
    <m/>
    <m/>
    <m/>
    <m/>
    <m/>
    <m/>
    <m/>
    <m/>
    <m/>
    <m/>
    <s v="权益类资产"/>
  </r>
  <r>
    <s v="唯科科技"/>
    <s v="厦门唯科模塑科技股份有限公司"/>
    <s v="股票"/>
    <s v="创业板股"/>
    <s v="301196.SZ"/>
    <x v="313"/>
    <n v="175"/>
    <n v="11214"/>
    <x v="473"/>
    <n v="0"/>
    <n v="0"/>
    <s v="传统"/>
    <s v="添富牛233号"/>
    <s v="汇添富基金-添富牛233号单一资产管理计划"/>
    <s v="Z00345"/>
    <s v="组合类保险资管产品"/>
    <s v="权益类保险资管产品"/>
    <n v="1"/>
    <s v="和谐健康保险股份有限公司"/>
    <n v="500000000"/>
    <n v="392800000"/>
    <m/>
    <m/>
    <m/>
    <m/>
    <s v="否"/>
    <n v="1.4022435897435898E-6"/>
    <m/>
    <m/>
    <m/>
    <m/>
    <m/>
    <m/>
    <m/>
    <m/>
    <m/>
    <m/>
    <m/>
    <m/>
    <m/>
    <m/>
    <m/>
    <m/>
    <m/>
    <m/>
    <m/>
    <m/>
    <m/>
    <m/>
    <m/>
    <m/>
    <m/>
    <m/>
    <m/>
    <m/>
    <m/>
    <m/>
    <m/>
    <m/>
    <m/>
    <m/>
    <m/>
    <m/>
    <m/>
    <m/>
    <s v="权益类资产"/>
  </r>
  <r>
    <s v="迈赫股份"/>
    <s v="迈赫机器人自动化股份有限公司"/>
    <s v="股票"/>
    <s v="创业板股"/>
    <s v="301199.SZ"/>
    <x v="342"/>
    <n v="195"/>
    <n v="5709.6"/>
    <x v="474"/>
    <n v="0"/>
    <n v="0"/>
    <s v="传统"/>
    <s v="添富牛233号"/>
    <s v="汇添富基金-添富牛233号单一资产管理计划"/>
    <s v="Z00345"/>
    <s v="组合类保险资管产品"/>
    <s v="权益类保险资管产品"/>
    <n v="1"/>
    <s v="和谐健康保险股份有限公司"/>
    <n v="500000000"/>
    <n v="392800000"/>
    <m/>
    <m/>
    <m/>
    <m/>
    <s v="否"/>
    <n v="1.4624268786560671E-6"/>
    <m/>
    <m/>
    <m/>
    <m/>
    <m/>
    <m/>
    <m/>
    <m/>
    <m/>
    <m/>
    <m/>
    <m/>
    <m/>
    <m/>
    <m/>
    <m/>
    <m/>
    <m/>
    <m/>
    <m/>
    <m/>
    <m/>
    <m/>
    <m/>
    <m/>
    <m/>
    <m/>
    <m/>
    <m/>
    <m/>
    <m/>
    <m/>
    <m/>
    <m/>
    <m/>
    <m/>
    <m/>
    <m/>
    <s v="权益类资产"/>
  </r>
  <r>
    <s v="大族数控"/>
    <s v="深圳市大族数控科技股份有限公司"/>
    <s v="股票"/>
    <s v="创业板股"/>
    <s v="301200.SZ"/>
    <x v="343"/>
    <n v="279"/>
    <n v="21360.240000000002"/>
    <x v="475"/>
    <n v="0"/>
    <n v="0"/>
    <s v="传统"/>
    <s v="添富牛233号"/>
    <s v="汇添富基金-添富牛233号单一资产管理计划"/>
    <s v="Z00345"/>
    <s v="组合类保险资管产品"/>
    <s v="权益类保险资管产品"/>
    <n v="1"/>
    <s v="和谐健康保险股份有限公司"/>
    <n v="500000000"/>
    <n v="392800000"/>
    <m/>
    <m/>
    <m/>
    <m/>
    <s v="否"/>
    <n v="6.6428571428571426E-7"/>
    <m/>
    <m/>
    <m/>
    <m/>
    <m/>
    <m/>
    <m/>
    <m/>
    <m/>
    <m/>
    <m/>
    <m/>
    <m/>
    <m/>
    <m/>
    <m/>
    <m/>
    <m/>
    <m/>
    <m/>
    <m/>
    <m/>
    <m/>
    <m/>
    <m/>
    <m/>
    <m/>
    <m/>
    <m/>
    <m/>
    <m/>
    <m/>
    <m/>
    <m/>
    <m/>
    <m/>
    <m/>
    <m/>
    <s v="权益类资产"/>
  </r>
  <r>
    <s v="诚达药业"/>
    <s v="诚达药业股份有限公司"/>
    <s v="股票"/>
    <s v="创业板股"/>
    <s v="301201.SZ"/>
    <x v="344"/>
    <n v="202"/>
    <n v="14683.38"/>
    <x v="476"/>
    <n v="0"/>
    <n v="0"/>
    <s v="传统"/>
    <s v="添富牛233号"/>
    <s v="汇添富基金-添富牛233号单一资产管理计划"/>
    <s v="Z00345"/>
    <s v="组合类保险资管产品"/>
    <s v="权益类保险资管产品"/>
    <n v="1"/>
    <s v="和谐健康保险股份有限公司"/>
    <n v="500000000"/>
    <n v="392800000"/>
    <m/>
    <m/>
    <m/>
    <m/>
    <s v="否"/>
    <n v="2.0890182379565511E-6"/>
    <m/>
    <m/>
    <m/>
    <m/>
    <m/>
    <m/>
    <m/>
    <m/>
    <m/>
    <m/>
    <m/>
    <m/>
    <m/>
    <m/>
    <m/>
    <m/>
    <m/>
    <m/>
    <m/>
    <m/>
    <m/>
    <m/>
    <m/>
    <m/>
    <m/>
    <m/>
    <m/>
    <m/>
    <m/>
    <m/>
    <m/>
    <m/>
    <m/>
    <m/>
    <m/>
    <m/>
    <m/>
    <m/>
    <s v="权益类资产"/>
  </r>
  <r>
    <s v="华兰疫苗"/>
    <s v="华兰生物疫苗股份有限公司"/>
    <s v="股票"/>
    <s v="创业板股"/>
    <s v="301207.SZ"/>
    <x v="345"/>
    <n v="179"/>
    <n v="10181.52"/>
    <x v="477"/>
    <n v="0"/>
    <n v="0"/>
    <s v="传统"/>
    <s v="添富牛233号"/>
    <s v="汇添富基金-添富牛233号单一资产管理计划"/>
    <s v="Z00345"/>
    <s v="组合类保险资管产品"/>
    <s v="权益类保险资管产品"/>
    <n v="1"/>
    <s v="和谐健康保险股份有限公司"/>
    <n v="500000000"/>
    <n v="392800000"/>
    <m/>
    <m/>
    <m/>
    <m/>
    <s v="否"/>
    <n v="4.4748881277968051E-7"/>
    <m/>
    <m/>
    <m/>
    <m/>
    <m/>
    <m/>
    <m/>
    <m/>
    <m/>
    <m/>
    <m/>
    <m/>
    <m/>
    <m/>
    <m/>
    <m/>
    <m/>
    <m/>
    <m/>
    <m/>
    <m/>
    <m/>
    <m/>
    <m/>
    <m/>
    <m/>
    <m/>
    <m/>
    <m/>
    <m/>
    <m/>
    <m/>
    <m/>
    <m/>
    <m/>
    <m/>
    <m/>
    <m/>
    <s v="权益类资产"/>
  </r>
  <r>
    <s v="华康医疗"/>
    <s v="武汉华康世纪医疗股份有限公司"/>
    <s v="股票"/>
    <s v="创业板股"/>
    <s v="301235.SZ"/>
    <x v="346"/>
    <n v="175"/>
    <n v="6877.5"/>
    <x v="478"/>
    <n v="0"/>
    <n v="0"/>
    <s v="传统"/>
    <s v="添富牛233号"/>
    <s v="汇添富基金-添富牛233号单一资产管理计划"/>
    <s v="Z00345"/>
    <s v="组合类保险资管产品"/>
    <s v="权益类保险资管产品"/>
    <n v="1"/>
    <s v="和谐健康保险股份有限公司"/>
    <n v="500000000"/>
    <n v="392800000"/>
    <m/>
    <m/>
    <m/>
    <m/>
    <s v="否"/>
    <n v="1.6571969696969697E-6"/>
    <m/>
    <m/>
    <m/>
    <m/>
    <m/>
    <m/>
    <m/>
    <m/>
    <m/>
    <m/>
    <m/>
    <m/>
    <m/>
    <m/>
    <m/>
    <m/>
    <m/>
    <m/>
    <m/>
    <m/>
    <m/>
    <m/>
    <m/>
    <m/>
    <m/>
    <m/>
    <m/>
    <m/>
    <m/>
    <m/>
    <m/>
    <m/>
    <m/>
    <m/>
    <m/>
    <m/>
    <m/>
    <m/>
    <s v="权益类资产"/>
  </r>
  <r>
    <s v="中国移动"/>
    <s v="中国移动有限公司"/>
    <s v="股票"/>
    <s v="沪深主板股"/>
    <s v="600941.SH"/>
    <x v="347"/>
    <n v="8211"/>
    <n v="472789.38"/>
    <x v="479"/>
    <n v="0"/>
    <n v="0"/>
    <s v="传统"/>
    <s v="添富牛233号"/>
    <s v="汇添富基金-添富牛233号单一资产管理计划"/>
    <s v="Z00345"/>
    <s v="组合类保险资管产品"/>
    <s v="权益类保险资管产品"/>
    <n v="1"/>
    <s v="和谐健康保险股份有限公司"/>
    <n v="500000000"/>
    <n v="392800000"/>
    <m/>
    <m/>
    <m/>
    <m/>
    <s v="否"/>
    <n v="3.8435924658795304E-7"/>
    <m/>
    <m/>
    <m/>
    <m/>
    <m/>
    <m/>
    <m/>
    <m/>
    <m/>
    <m/>
    <m/>
    <m/>
    <m/>
    <m/>
    <m/>
    <m/>
    <m/>
    <m/>
    <m/>
    <m/>
    <m/>
    <m/>
    <m/>
    <m/>
    <m/>
    <m/>
    <m/>
    <m/>
    <m/>
    <m/>
    <m/>
    <m/>
    <m/>
    <m/>
    <m/>
    <m/>
    <m/>
    <m/>
    <s v="权益类资产"/>
  </r>
  <r>
    <s v="汇添富添富通货币B"/>
    <s v="汇添富添富通货币市场基金"/>
    <s v="证券投资基金"/>
    <s v="货币市场基金"/>
    <s v="000980.OF"/>
    <x v="348"/>
    <n v="1135767.1599999999"/>
    <n v="1135767.1599999999"/>
    <x v="480"/>
    <n v="0"/>
    <n v="7816.12"/>
    <s v="传统"/>
    <s v="添富牛233号"/>
    <s v="汇添富基金-添富牛233号单一资产管理计划"/>
    <s v="Z00345"/>
    <s v="组合类保险资管产品"/>
    <s v="权益类保险资管产品"/>
    <n v="1"/>
    <s v="和谐健康保险股份有限公司"/>
    <n v="500000000"/>
    <n v="392800000"/>
    <m/>
    <m/>
    <m/>
    <m/>
    <m/>
    <m/>
    <m/>
    <m/>
    <m/>
    <m/>
    <m/>
    <m/>
    <m/>
    <m/>
    <m/>
    <m/>
    <m/>
    <m/>
    <m/>
    <m/>
    <m/>
    <m/>
    <m/>
    <m/>
    <m/>
    <m/>
    <m/>
    <m/>
    <m/>
    <m/>
    <m/>
    <m/>
    <m/>
    <m/>
    <m/>
    <m/>
    <m/>
    <m/>
    <m/>
    <m/>
    <m/>
    <m/>
    <m/>
    <m/>
    <s v="权益类资产"/>
  </r>
  <r>
    <s v="广发货币A"/>
    <s v="广发货币市场基金"/>
    <s v="证券投资基金"/>
    <s v="货币市场基金"/>
    <s v="270004.OF"/>
    <x v="349"/>
    <n v="111704.17"/>
    <n v="111704.17"/>
    <x v="481"/>
    <n v="0"/>
    <n v="833.66"/>
    <s v="传统"/>
    <s v="添富牛233号"/>
    <s v="汇添富基金-添富牛233号单一资产管理计划"/>
    <s v="Z00345"/>
    <s v="组合类保险资管产品"/>
    <s v="权益类保险资管产品"/>
    <n v="1"/>
    <s v="和谐健康保险股份有限公司"/>
    <n v="500000000"/>
    <n v="392800000"/>
    <m/>
    <m/>
    <m/>
    <m/>
    <m/>
    <m/>
    <m/>
    <m/>
    <m/>
    <m/>
    <m/>
    <m/>
    <m/>
    <m/>
    <m/>
    <m/>
    <m/>
    <m/>
    <m/>
    <m/>
    <m/>
    <m/>
    <m/>
    <m/>
    <m/>
    <m/>
    <m/>
    <m/>
    <m/>
    <m/>
    <m/>
    <m/>
    <m/>
    <m/>
    <m/>
    <m/>
    <m/>
    <m/>
    <m/>
    <m/>
    <m/>
    <m/>
    <m/>
    <m/>
    <s v="权益类资产"/>
  </r>
  <r>
    <s v="中国建设银行北京市分行活期存款"/>
    <s v="中国建设银行北京市分行活期存款"/>
    <s v="现金及流动性管理工具"/>
    <s v="活期存款"/>
    <m/>
    <x v="350"/>
    <n v="286648993.00999999"/>
    <n v="286648993.00999999"/>
    <x v="482"/>
    <n v="87014.57"/>
    <n v="0"/>
    <s v="传统"/>
    <s v="添富牛233号"/>
    <s v="汇添富基金-添富牛233号单一资产管理计划"/>
    <s v="Z00345"/>
    <s v="组合类保险资管产品"/>
    <s v="权益类保险资管产品"/>
    <n v="1"/>
    <s v="和谐健康保险股份有限公司"/>
    <n v="500000000"/>
    <n v="392800000"/>
    <m/>
    <m/>
    <m/>
    <m/>
    <m/>
    <m/>
    <m/>
    <m/>
    <m/>
    <m/>
    <m/>
    <m/>
    <m/>
    <m/>
    <m/>
    <m/>
    <m/>
    <m/>
    <m/>
    <m/>
    <m/>
    <m/>
    <m/>
    <m/>
    <m/>
    <m/>
    <m/>
    <m/>
    <m/>
    <m/>
    <m/>
    <m/>
    <m/>
    <m/>
    <m/>
    <m/>
    <m/>
    <m/>
    <m/>
    <m/>
    <m/>
    <m/>
    <m/>
    <m/>
    <s v="权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m/>
    <x v="38"/>
    <n v="2898661.86"/>
    <n v="2898661.86"/>
    <x v="483"/>
    <n v="1974.21"/>
    <n v="0"/>
    <s v="传统"/>
    <s v="添富牛233号"/>
    <s v="汇添富基金-添富牛233号单一资产管理计划"/>
    <s v="Z00345"/>
    <s v="组合类保险资管产品"/>
    <s v="权益类保险资管产品"/>
    <n v="1"/>
    <s v="和谐健康保险股份有限公司"/>
    <n v="500000000"/>
    <n v="392800000"/>
    <m/>
    <m/>
    <m/>
    <m/>
    <m/>
    <m/>
    <m/>
    <m/>
    <m/>
    <m/>
    <m/>
    <m/>
    <m/>
    <m/>
    <m/>
    <m/>
    <m/>
    <m/>
    <m/>
    <m/>
    <m/>
    <m/>
    <m/>
    <m/>
    <m/>
    <m/>
    <m/>
    <m/>
    <m/>
    <m/>
    <m/>
    <m/>
    <m/>
    <m/>
    <m/>
    <m/>
    <m/>
    <m/>
    <m/>
    <m/>
    <m/>
    <m/>
    <m/>
    <m/>
    <s v="权益类资产"/>
  </r>
  <r>
    <s v="存放在中国证券登记结算公司和中央国债登记结算公司的备付金"/>
    <s v="存放在中国证券登记结算公司和中央国债登记结算公司的保证金"/>
    <s v="现金及流动性管理工具"/>
    <s v="存放在中国证券登记结算公司和中央国债登记结算公司的备付金和保证金"/>
    <m/>
    <x v="38"/>
    <n v="339949.05"/>
    <n v="339949.05"/>
    <x v="484"/>
    <n v="476.36"/>
    <n v="0"/>
    <s v="传统"/>
    <s v="添富牛233号"/>
    <s v="汇添富基金-添富牛233号单一资产管理计划"/>
    <s v="Z00345"/>
    <s v="组合类保险资管产品"/>
    <s v="权益类保险资管产品"/>
    <n v="1"/>
    <s v="和谐健康保险股份有限公司"/>
    <n v="500000000"/>
    <n v="392800000"/>
    <m/>
    <m/>
    <m/>
    <m/>
    <m/>
    <m/>
    <m/>
    <m/>
    <m/>
    <m/>
    <m/>
    <m/>
    <m/>
    <m/>
    <m/>
    <m/>
    <m/>
    <m/>
    <m/>
    <m/>
    <m/>
    <m/>
    <m/>
    <m/>
    <m/>
    <m/>
    <m/>
    <m/>
    <m/>
    <m/>
    <m/>
    <m/>
    <m/>
    <m/>
    <m/>
    <m/>
    <m/>
    <m/>
    <m/>
    <m/>
    <m/>
    <m/>
    <m/>
    <m/>
    <s v="权益类资产"/>
  </r>
  <r>
    <s v="中国建设银行北京市分行活期存款"/>
    <s v="中国建设银行北京市分行活期存款"/>
    <s v="现金及流动性管理工具"/>
    <s v="活期存款"/>
    <m/>
    <x v="235"/>
    <m/>
    <n v="15732830.369999999"/>
    <x v="485"/>
    <n v="5092.6899999999996"/>
    <m/>
    <s v="传统"/>
    <s v="兴全和谐健康保险"/>
    <s v="兴全-和谐健康保险混合型单一资产管理计划"/>
    <s v="SND971"/>
    <s v="组合类保险资管产品"/>
    <s v="混合类保险资管产品"/>
    <n v="1"/>
    <s v="兴证全球基金管理有限公司"/>
    <n v="500000000"/>
    <n v="31550000"/>
    <m/>
    <m/>
    <m/>
    <m/>
    <m/>
    <m/>
    <m/>
    <m/>
    <m/>
    <m/>
    <m/>
    <m/>
    <m/>
    <m/>
    <m/>
    <m/>
    <m/>
    <m/>
    <m/>
    <m/>
    <m/>
    <m/>
    <m/>
    <m/>
    <m/>
    <m/>
    <m/>
    <m/>
    <m/>
    <m/>
    <m/>
    <m/>
    <m/>
    <m/>
    <m/>
    <m/>
    <m/>
    <m/>
    <m/>
    <m/>
    <m/>
    <m/>
    <m/>
    <m/>
    <s v="权益类资产"/>
  </r>
  <r>
    <s v="存放在中国证券登记结算公司和中央国债登记结算公司的备付金"/>
    <s v="存放在中国证券登记结算公司和中央国债登记结算公司的保证金"/>
    <s v="现金及流动性管理工具"/>
    <s v="存放在中国证券登记结算公司和中央国债登记结算公司的备付金和保证金"/>
    <m/>
    <x v="38"/>
    <m/>
    <n v="288248.08"/>
    <x v="486"/>
    <n v="613.03"/>
    <m/>
    <s v="传统"/>
    <s v="兴全和谐健康保险"/>
    <s v="兴全-和谐健康保险混合型单一资产管理计划"/>
    <s v="SND971"/>
    <s v="组合类保险资管产品"/>
    <s v="混合类保险资管产品"/>
    <n v="1"/>
    <s v="兴证全球基金管理有限公司"/>
    <n v="500000000"/>
    <n v="31550000"/>
    <m/>
    <m/>
    <m/>
    <m/>
    <m/>
    <m/>
    <m/>
    <m/>
    <m/>
    <m/>
    <m/>
    <m/>
    <m/>
    <m/>
    <m/>
    <m/>
    <m/>
    <m/>
    <m/>
    <m/>
    <m/>
    <m/>
    <m/>
    <m/>
    <m/>
    <m/>
    <m/>
    <m/>
    <m/>
    <m/>
    <m/>
    <m/>
    <m/>
    <m/>
    <m/>
    <m/>
    <m/>
    <m/>
    <m/>
    <m/>
    <m/>
    <m/>
    <m/>
    <m/>
    <s v="权益类资产"/>
  </r>
  <r>
    <s v="邵阳液压"/>
    <s v="邵阳维克液压股份有限公司"/>
    <s v="股票"/>
    <s v="创业板股"/>
    <s v="301079.SZ"/>
    <x v="351"/>
    <n v="63"/>
    <n v="750.96"/>
    <x v="487"/>
    <m/>
    <m/>
    <s v="传统"/>
    <s v="兴全和谐健康保险"/>
    <s v="兴全-和谐健康保险混合型单一资产管理计划"/>
    <s v="SND971"/>
    <s v="组合类保险资管产品"/>
    <s v="混合类保险资管产品"/>
    <n v="1"/>
    <s v="兴证全球基金管理有限公司"/>
    <n v="500000000"/>
    <n v="31550000"/>
    <m/>
    <m/>
    <m/>
    <m/>
    <s v="否"/>
    <n v="4.0000000000000003E-5"/>
    <m/>
    <m/>
    <m/>
    <m/>
    <m/>
    <m/>
    <m/>
    <m/>
    <m/>
    <m/>
    <m/>
    <m/>
    <m/>
    <m/>
    <m/>
    <m/>
    <m/>
    <m/>
    <m/>
    <m/>
    <m/>
    <m/>
    <m/>
    <m/>
    <m/>
    <m/>
    <m/>
    <m/>
    <m/>
    <m/>
    <m/>
    <m/>
    <m/>
    <m/>
    <m/>
    <m/>
    <m/>
    <m/>
    <s v="权益类资产"/>
  </r>
  <r>
    <s v="百胜智能"/>
    <s v="江西百胜智能科技股份有限公司"/>
    <s v="股票"/>
    <s v="创业板股"/>
    <s v="301083.SZ"/>
    <x v="300"/>
    <n v="130"/>
    <n v="1180.4000000000001"/>
    <x v="416"/>
    <m/>
    <m/>
    <s v="传统"/>
    <s v="兴全和谐健康保险"/>
    <s v="兴全-和谐健康保险混合型单一资产管理计划"/>
    <s v="SND971"/>
    <s v="组合类保险资管产品"/>
    <s v="混合类保险资管产品"/>
    <n v="1"/>
    <s v="兴证全球基金管理有限公司"/>
    <n v="500000000"/>
    <n v="31550000"/>
    <m/>
    <m/>
    <m/>
    <m/>
    <s v="否"/>
    <n v="4.6E-5"/>
    <m/>
    <m/>
    <m/>
    <m/>
    <m/>
    <m/>
    <m/>
    <m/>
    <m/>
    <m/>
    <m/>
    <m/>
    <m/>
    <m/>
    <m/>
    <m/>
    <m/>
    <m/>
    <m/>
    <m/>
    <m/>
    <m/>
    <m/>
    <m/>
    <m/>
    <m/>
    <m/>
    <m/>
    <m/>
    <m/>
    <m/>
    <m/>
    <m/>
    <m/>
    <m/>
    <m/>
    <m/>
    <m/>
    <s v="权益类资产"/>
  </r>
  <r>
    <s v="深信服"/>
    <s v="深信服科技股份有限公司"/>
    <s v="股票"/>
    <s v="创业板股"/>
    <s v="300454.SZ"/>
    <x v="352"/>
    <n v="30000"/>
    <n v="5586986.2599999998"/>
    <x v="488"/>
    <m/>
    <m/>
    <s v="传统"/>
    <s v="兴全和谐健康保险"/>
    <s v="兴全-和谐健康保险混合型单一资产管理计划"/>
    <s v="SND971"/>
    <s v="组合类保险资管产品"/>
    <s v="混合类保险资管产品"/>
    <n v="1"/>
    <s v="兴证全球基金管理有限公司"/>
    <n v="500000000"/>
    <n v="31550000"/>
    <m/>
    <m/>
    <m/>
    <m/>
    <s v="否"/>
    <n v="7.8601000000000004E-2"/>
    <m/>
    <m/>
    <m/>
    <m/>
    <m/>
    <m/>
    <m/>
    <m/>
    <m/>
    <m/>
    <m/>
    <m/>
    <m/>
    <m/>
    <m/>
    <m/>
    <m/>
    <m/>
    <m/>
    <m/>
    <m/>
    <m/>
    <m/>
    <m/>
    <m/>
    <m/>
    <m/>
    <m/>
    <m/>
    <m/>
    <m/>
    <m/>
    <m/>
    <m/>
    <m/>
    <m/>
    <m/>
    <m/>
    <s v="权益类资产"/>
  </r>
  <r>
    <s v="捷佳伟创"/>
    <s v="深圳市捷佳伟创新能源装备股份有限公司"/>
    <s v="股票"/>
    <s v="创业板股"/>
    <s v="300724.SZ"/>
    <x v="353"/>
    <n v="240000"/>
    <n v="26779106.640000001"/>
    <x v="489"/>
    <m/>
    <m/>
    <s v="传统"/>
    <s v="兴全和谐健康保险"/>
    <s v="兴全-和谐健康保险混合型单一资产管理计划"/>
    <s v="SND971"/>
    <s v="组合类保险资管产品"/>
    <s v="混合类保险资管产品"/>
    <n v="1"/>
    <s v="兴证全球基金管理有限公司"/>
    <n v="500000000"/>
    <n v="31550000"/>
    <m/>
    <m/>
    <m/>
    <m/>
    <s v="否"/>
    <n v="0.41132000000000002"/>
    <m/>
    <m/>
    <m/>
    <m/>
    <m/>
    <m/>
    <m/>
    <m/>
    <m/>
    <m/>
    <m/>
    <m/>
    <m/>
    <m/>
    <m/>
    <m/>
    <m/>
    <m/>
    <m/>
    <m/>
    <m/>
    <m/>
    <m/>
    <m/>
    <m/>
    <m/>
    <m/>
    <m/>
    <m/>
    <m/>
    <m/>
    <m/>
    <m/>
    <m/>
    <m/>
    <m/>
    <m/>
    <m/>
    <s v="权益类资产"/>
  </r>
  <r>
    <s v="争光股份"/>
    <s v="浙江争光实业股份有限公司"/>
    <s v="股票"/>
    <s v="创业板股"/>
    <s v="301092.SZ"/>
    <x v="332"/>
    <n v="178"/>
    <n v="6463.18"/>
    <x v="462"/>
    <m/>
    <m/>
    <s v="传统"/>
    <s v="兴全和谐健康保险"/>
    <s v="兴全-和谐健康保险混合型单一资产管理计划"/>
    <s v="SND971"/>
    <s v="组合类保险资管产品"/>
    <s v="混合类保险资管产品"/>
    <n v="1"/>
    <s v="兴证全球基金管理有限公司"/>
    <n v="500000000"/>
    <n v="31550000"/>
    <m/>
    <m/>
    <m/>
    <m/>
    <s v="否"/>
    <n v="1.18E-4"/>
    <m/>
    <m/>
    <m/>
    <m/>
    <m/>
    <m/>
    <m/>
    <m/>
    <m/>
    <m/>
    <m/>
    <m/>
    <m/>
    <m/>
    <m/>
    <m/>
    <m/>
    <m/>
    <m/>
    <m/>
    <m/>
    <m/>
    <m/>
    <m/>
    <m/>
    <m/>
    <m/>
    <m/>
    <m/>
    <m/>
    <m/>
    <m/>
    <m/>
    <m/>
    <m/>
    <m/>
    <m/>
    <m/>
    <s v="权益类资产"/>
  </r>
  <r>
    <s v="华兰股份"/>
    <s v="江苏华兰药用新材料股份有限公司"/>
    <s v="股票"/>
    <s v="创业板股"/>
    <s v="301093.SZ"/>
    <x v="333"/>
    <n v="176"/>
    <n v="10222.08"/>
    <x v="490"/>
    <m/>
    <m/>
    <s v="传统"/>
    <s v="兴全和谐健康保险"/>
    <s v="兴全-和谐健康保险混合型单一资产管理计划"/>
    <s v="SND971"/>
    <s v="组合类保险资管产品"/>
    <s v="混合类保险资管产品"/>
    <n v="1"/>
    <s v="兴证全球基金管理有限公司"/>
    <n v="500000000"/>
    <n v="31550000"/>
    <m/>
    <m/>
    <m/>
    <m/>
    <s v="否"/>
    <n v="1.7699999999999999E-4"/>
    <m/>
    <m/>
    <m/>
    <m/>
    <m/>
    <m/>
    <m/>
    <m/>
    <m/>
    <m/>
    <m/>
    <m/>
    <m/>
    <m/>
    <m/>
    <m/>
    <m/>
    <m/>
    <m/>
    <m/>
    <m/>
    <m/>
    <m/>
    <m/>
    <m/>
    <m/>
    <m/>
    <m/>
    <m/>
    <m/>
    <m/>
    <m/>
    <m/>
    <m/>
    <m/>
    <m/>
    <m/>
    <m/>
    <s v="权益类资产"/>
  </r>
  <r>
    <s v="百诚医药"/>
    <s v="杭州百诚医药科技股份有限公司"/>
    <s v="股票"/>
    <s v="创业板股"/>
    <s v="301096.SZ"/>
    <x v="334"/>
    <n v="130"/>
    <n v="10348"/>
    <x v="491"/>
    <m/>
    <m/>
    <s v="传统"/>
    <s v="兴全和谐健康保险"/>
    <s v="兴全-和谐健康保险混合型单一资产管理计划"/>
    <s v="SND971"/>
    <s v="组合类保险资管产品"/>
    <s v="混合类保险资管产品"/>
    <n v="1"/>
    <s v="兴证全球基金管理有限公司"/>
    <n v="500000000"/>
    <n v="31550000"/>
    <m/>
    <m/>
    <m/>
    <m/>
    <s v="否"/>
    <n v="2.24E-4"/>
    <m/>
    <m/>
    <m/>
    <m/>
    <m/>
    <m/>
    <m/>
    <m/>
    <m/>
    <m/>
    <m/>
    <m/>
    <m/>
    <m/>
    <m/>
    <m/>
    <m/>
    <m/>
    <m/>
    <m/>
    <m/>
    <m/>
    <m/>
    <m/>
    <m/>
    <m/>
    <m/>
    <m/>
    <m/>
    <m/>
    <m/>
    <m/>
    <m/>
    <m/>
    <m/>
    <m/>
    <m/>
    <m/>
    <s v="权益类资产"/>
  </r>
  <r>
    <s v="金埔园林"/>
    <s v="金埔园林股份有限公司"/>
    <s v="股票"/>
    <s v="创业板股"/>
    <s v="301098.SZ"/>
    <x v="354"/>
    <n v="193"/>
    <n v="2385.48"/>
    <x v="492"/>
    <m/>
    <m/>
    <s v="传统"/>
    <s v="兴全和谐健康保险"/>
    <s v="兴全-和谐健康保险混合型单一资产管理计划"/>
    <s v="SND971"/>
    <s v="组合类保险资管产品"/>
    <s v="混合类保险资管产品"/>
    <n v="1"/>
    <s v="兴证全球基金管理有限公司"/>
    <n v="500000000"/>
    <n v="31550000"/>
    <m/>
    <m/>
    <m/>
    <m/>
    <s v="否"/>
    <n v="1.08E-4"/>
    <m/>
    <m/>
    <m/>
    <m/>
    <m/>
    <m/>
    <m/>
    <m/>
    <m/>
    <m/>
    <m/>
    <m/>
    <m/>
    <m/>
    <m/>
    <m/>
    <m/>
    <m/>
    <m/>
    <m/>
    <m/>
    <m/>
    <m/>
    <m/>
    <m/>
    <m/>
    <m/>
    <m/>
    <m/>
    <m/>
    <m/>
    <m/>
    <m/>
    <m/>
    <m/>
    <m/>
    <m/>
    <m/>
    <s v="权益类资产"/>
  </r>
  <r>
    <s v="华研精机"/>
    <s v="广州华研精密机械股份有限公司"/>
    <s v="股票"/>
    <s v="创业板股"/>
    <s v="301138.SZ"/>
    <x v="306"/>
    <n v="124"/>
    <n v="3245.08"/>
    <x v="423"/>
    <m/>
    <m/>
    <s v="传统"/>
    <s v="兴全和谐健康保险"/>
    <s v="兴全-和谐健康保险混合型单一资产管理计划"/>
    <s v="SND971"/>
    <s v="组合类保险资管产品"/>
    <s v="混合类保险资管产品"/>
    <n v="1"/>
    <s v="兴证全球基金管理有限公司"/>
    <n v="500000000"/>
    <n v="31550000"/>
    <m/>
    <m/>
    <m/>
    <m/>
    <s v="否"/>
    <n v="9.8999999999999994E-5"/>
    <m/>
    <m/>
    <m/>
    <m/>
    <m/>
    <m/>
    <m/>
    <m/>
    <m/>
    <m/>
    <m/>
    <m/>
    <m/>
    <m/>
    <m/>
    <m/>
    <m/>
    <m/>
    <m/>
    <m/>
    <m/>
    <m/>
    <m/>
    <m/>
    <m/>
    <m/>
    <m/>
    <m/>
    <m/>
    <m/>
    <m/>
    <m/>
    <m/>
    <m/>
    <m/>
    <m/>
    <m/>
    <m/>
    <s v="权益类资产"/>
  </r>
  <r>
    <s v="隆华新材"/>
    <s v="山东隆华新材料股份有限公司"/>
    <s v="股票"/>
    <s v="创业板股"/>
    <s v="301149.SZ"/>
    <x v="355"/>
    <n v="381"/>
    <n v="3836.67"/>
    <x v="493"/>
    <m/>
    <m/>
    <s v="传统"/>
    <s v="兴全和谐健康保险"/>
    <s v="兴全-和谐健康保险混合型单一资产管理计划"/>
    <s v="SND971"/>
    <s v="组合类保险资管产品"/>
    <s v="混合类保险资管产品"/>
    <n v="1"/>
    <s v="兴证全球基金管理有限公司"/>
    <n v="500000000"/>
    <n v="31550000"/>
    <m/>
    <m/>
    <m/>
    <m/>
    <s v="否"/>
    <n v="1.34E-4"/>
    <m/>
    <m/>
    <m/>
    <m/>
    <m/>
    <m/>
    <m/>
    <m/>
    <m/>
    <m/>
    <m/>
    <m/>
    <m/>
    <m/>
    <m/>
    <m/>
    <m/>
    <m/>
    <m/>
    <m/>
    <m/>
    <m/>
    <m/>
    <m/>
    <m/>
    <m/>
    <m/>
    <m/>
    <m/>
    <m/>
    <m/>
    <m/>
    <m/>
    <m/>
    <m/>
    <m/>
    <m/>
    <m/>
    <s v="权益类资产"/>
  </r>
  <r>
    <s v="泽宇智能"/>
    <s v="江苏泽宇智能电力股份有限公司"/>
    <s v="股票"/>
    <s v="创业板股"/>
    <s v="301179.SZ"/>
    <x v="341"/>
    <n v="173"/>
    <n v="7610.27"/>
    <x v="494"/>
    <m/>
    <m/>
    <s v="传统"/>
    <s v="兴全和谐健康保险"/>
    <s v="兴全-和谐健康保险混合型单一资产管理计划"/>
    <s v="SND971"/>
    <s v="组合类保险资管产品"/>
    <s v="混合类保险资管产品"/>
    <n v="1"/>
    <s v="兴证全球基金管理有限公司"/>
    <n v="500000000"/>
    <n v="31550000"/>
    <m/>
    <m/>
    <m/>
    <m/>
    <s v="否"/>
    <n v="1.6799999999999999E-4"/>
    <m/>
    <m/>
    <m/>
    <m/>
    <m/>
    <m/>
    <m/>
    <m/>
    <m/>
    <m/>
    <m/>
    <m/>
    <m/>
    <m/>
    <m/>
    <m/>
    <m/>
    <m/>
    <m/>
    <m/>
    <m/>
    <m/>
    <m/>
    <m/>
    <m/>
    <m/>
    <m/>
    <m/>
    <m/>
    <m/>
    <m/>
    <m/>
    <m/>
    <m/>
    <m/>
    <m/>
    <m/>
    <m/>
    <s v="权益类资产"/>
  </r>
  <r>
    <s v="凯旺科技"/>
    <s v="河南凯旺电子科技股份有限公司"/>
    <s v="股票"/>
    <s v="创业板股"/>
    <s v="301182.SZ"/>
    <x v="356"/>
    <n v="99"/>
    <n v="2684.88"/>
    <x v="495"/>
    <m/>
    <m/>
    <s v="传统"/>
    <s v="兴全和谐健康保险"/>
    <s v="兴全-和谐健康保险混合型单一资产管理计划"/>
    <s v="SND971"/>
    <s v="组合类保险资管产品"/>
    <s v="混合类保险资管产品"/>
    <n v="1"/>
    <s v="兴证全球基金管理有限公司"/>
    <n v="500000000"/>
    <n v="31550000"/>
    <m/>
    <m/>
    <m/>
    <m/>
    <s v="否"/>
    <n v="5.8E-5"/>
    <m/>
    <m/>
    <m/>
    <m/>
    <m/>
    <m/>
    <m/>
    <m/>
    <m/>
    <m/>
    <m/>
    <m/>
    <m/>
    <m/>
    <m/>
    <m/>
    <m/>
    <m/>
    <m/>
    <m/>
    <m/>
    <m/>
    <m/>
    <m/>
    <m/>
    <m/>
    <m/>
    <m/>
    <m/>
    <m/>
    <m/>
    <m/>
    <m/>
    <m/>
    <m/>
    <m/>
    <m/>
    <m/>
    <s v="权益类资产"/>
  </r>
  <r>
    <s v="善水科技"/>
    <s v="九江善水科技股份有限公司"/>
    <s v="股票"/>
    <s v="创业板股"/>
    <s v="301190.SZ"/>
    <x v="357"/>
    <n v="331"/>
    <n v="9218.35"/>
    <x v="496"/>
    <m/>
    <m/>
    <s v="传统"/>
    <s v="兴全和谐健康保险"/>
    <s v="兴全-和谐健康保险混合型单一资产管理计划"/>
    <s v="SND971"/>
    <s v="组合类保险资管产品"/>
    <s v="混合类保险资管产品"/>
    <n v="1"/>
    <s v="兴证全球基金管理有限公司"/>
    <n v="500000000"/>
    <n v="31550000"/>
    <m/>
    <m/>
    <m/>
    <m/>
    <s v="否"/>
    <n v="2.12E-4"/>
    <m/>
    <m/>
    <m/>
    <m/>
    <m/>
    <m/>
    <m/>
    <m/>
    <m/>
    <m/>
    <m/>
    <m/>
    <m/>
    <m/>
    <m/>
    <m/>
    <m/>
    <m/>
    <m/>
    <m/>
    <m/>
    <m/>
    <m/>
    <m/>
    <m/>
    <m/>
    <m/>
    <m/>
    <m/>
    <m/>
    <m/>
    <m/>
    <m/>
    <m/>
    <m/>
    <m/>
    <m/>
    <m/>
    <s v="权益类资产"/>
  </r>
  <r>
    <s v="光庭信息"/>
    <s v="武汉光庭信息技术股份有限公司"/>
    <s v="股票"/>
    <s v="创业板股"/>
    <s v="301221.SZ"/>
    <x v="358"/>
    <n v="138"/>
    <n v="9644.82"/>
    <x v="497"/>
    <m/>
    <m/>
    <s v="传统"/>
    <s v="兴全和谐健康保险"/>
    <s v="兴全-和谐健康保险混合型单一资产管理计划"/>
    <s v="SND971"/>
    <s v="组合类保险资管产品"/>
    <s v="混合类保险资管产品"/>
    <n v="1"/>
    <s v="兴证全球基金管理有限公司"/>
    <n v="500000000"/>
    <n v="31550000"/>
    <m/>
    <m/>
    <m/>
    <m/>
    <s v="否"/>
    <n v="1.6200000000000001E-4"/>
    <m/>
    <m/>
    <m/>
    <m/>
    <m/>
    <m/>
    <m/>
    <m/>
    <m/>
    <m/>
    <m/>
    <m/>
    <m/>
    <m/>
    <m/>
    <m/>
    <m/>
    <m/>
    <m/>
    <m/>
    <m/>
    <m/>
    <m/>
    <m/>
    <m/>
    <m/>
    <m/>
    <m/>
    <m/>
    <m/>
    <m/>
    <m/>
    <m/>
    <m/>
    <m/>
    <m/>
    <m/>
    <m/>
    <s v="权益类资产"/>
  </r>
  <r>
    <s v="中国工商银行北京市分行活期存款"/>
    <s v="中国工商银行北京市分行活期存款"/>
    <s v="现金及流动性管理工具"/>
    <s v="活期存款"/>
    <s v="SSJ589"/>
    <x v="359"/>
    <n v="351.2"/>
    <n v="351.2"/>
    <x v="498"/>
    <n v="0"/>
    <n v="0"/>
    <s v="万能"/>
    <s v="银河明汇67号"/>
    <s v="银河明汇67号单一资产管理计划"/>
    <s v="SSJ589"/>
    <s v="组合类保险资管产品"/>
    <s v="固定收益类保险资管产品"/>
    <n v="1"/>
    <s v="银河金汇资产管理有限公司"/>
    <n v="3000"/>
    <n v="3351"/>
    <m/>
    <m/>
    <m/>
    <m/>
    <m/>
    <m/>
    <m/>
    <m/>
    <m/>
    <m/>
    <m/>
    <m/>
    <m/>
    <m/>
    <m/>
    <m/>
    <m/>
    <m/>
    <m/>
    <m/>
    <m/>
    <m/>
    <m/>
    <m/>
    <m/>
    <m/>
    <m/>
    <m/>
    <m/>
    <m/>
    <m/>
    <m/>
    <m/>
    <m/>
    <m/>
    <m/>
    <m/>
    <m/>
    <m/>
    <m/>
    <m/>
    <m/>
    <m/>
    <m/>
    <s v="固定收益类资产"/>
  </r>
  <r>
    <s v="PR启交通"/>
    <s v="2016年启东江海交通发展有限公司公司债券"/>
    <s v="企业债、公司债"/>
    <s v="企业债"/>
    <s v="127418.SH"/>
    <x v="360"/>
    <n v="300000"/>
    <n v="5990700"/>
    <x v="499"/>
    <n v="27616.4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88767123287671235"/>
    <s v="AAA"/>
    <n v="0.87129999999999996"/>
    <s v="否"/>
    <m/>
    <m/>
    <m/>
    <m/>
    <m/>
    <m/>
    <m/>
    <m/>
    <m/>
    <m/>
    <m/>
    <s v="固定收益类资产"/>
  </r>
  <r>
    <s v="15沪城开"/>
    <s v="上海城开(集团)有限公司公开发行2015年公司债券"/>
    <s v="企业债、公司债"/>
    <s v="公司债"/>
    <s v="136024.SH"/>
    <x v="361"/>
    <n v="100000"/>
    <n v="10072700"/>
    <x v="500"/>
    <n v="213090.41"/>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52602739726027392"/>
    <s v="AA"/>
    <n v="0.52170000000000005"/>
    <s v="否"/>
    <m/>
    <m/>
    <m/>
    <m/>
    <m/>
    <m/>
    <m/>
    <m/>
    <m/>
    <m/>
    <m/>
    <s v="固定收益类资产"/>
  </r>
  <r>
    <s v="17义乌03"/>
    <s v="义乌市国有资本运营有限公司2017年公开发行公司债券(第二期)"/>
    <s v="企业债、公司债"/>
    <s v="公司债"/>
    <s v="143410.SH"/>
    <x v="362"/>
    <n v="200000"/>
    <n v="19898000"/>
    <x v="501"/>
    <n v="338038.36"/>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56712328767123288"/>
    <s v="AA+"/>
    <n v="0.55910000000000004"/>
    <s v="否"/>
    <m/>
    <m/>
    <m/>
    <m/>
    <m/>
    <m/>
    <m/>
    <m/>
    <m/>
    <m/>
    <m/>
    <s v="固定收益类资产"/>
  </r>
  <r>
    <s v="17兴泸03"/>
    <s v="泸州市兴泸投资集团有限公司2017年公开发行公司债券(第二期)(品种一)"/>
    <s v="企业债、公司债"/>
    <s v="公司债"/>
    <s v="143414.SH"/>
    <x v="363"/>
    <n v="200000"/>
    <n v="19867100"/>
    <x v="502"/>
    <n v="326531.51"/>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57534246575342463"/>
    <s v="AA+"/>
    <n v="0.56720000000000004"/>
    <s v="否"/>
    <m/>
    <m/>
    <m/>
    <m/>
    <m/>
    <m/>
    <m/>
    <m/>
    <m/>
    <m/>
    <m/>
    <s v="固定收益类资产"/>
  </r>
  <r>
    <s v="18宁地铁"/>
    <s v="2018年南京地铁集团有限公司公司债券"/>
    <s v="企业债、公司债"/>
    <s v="企业债"/>
    <s v="152023.SH"/>
    <x v="364"/>
    <n v="200000"/>
    <n v="14183680"/>
    <x v="503"/>
    <n v="246031.7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5863013698630137"/>
    <s v="AAA"/>
    <n v="1.1099000000000001"/>
    <s v="否"/>
    <m/>
    <m/>
    <m/>
    <m/>
    <m/>
    <m/>
    <m/>
    <m/>
    <m/>
    <m/>
    <m/>
    <s v="固定收益类资产"/>
  </r>
  <r>
    <s v="20国盛01"/>
    <s v="2020年第一期上海国盛(集团)有限公司公司债券"/>
    <s v="企业债、公司债"/>
    <s v="企业债"/>
    <s v="152422.SH"/>
    <x v="365"/>
    <n v="100000"/>
    <n v="9924680"/>
    <x v="504"/>
    <n v="34484.93"/>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2.8904109589041096"/>
    <s v="AAA"/>
    <n v="0.87439999999999996"/>
    <s v="否"/>
    <m/>
    <m/>
    <m/>
    <m/>
    <m/>
    <m/>
    <m/>
    <m/>
    <m/>
    <m/>
    <m/>
    <s v="固定收益类资产"/>
  </r>
  <r>
    <s v="20国盛02"/>
    <s v="2020年第二期上海国盛(集团)有限公司公司债券"/>
    <s v="企业债、公司债"/>
    <s v="企业债"/>
    <s v="152642.SH"/>
    <x v="365"/>
    <n v="100000"/>
    <n v="9999120"/>
    <x v="505"/>
    <n v="171616.4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3.526027397260274"/>
    <s v="AAA"/>
    <n v="1.4537"/>
    <s v="否"/>
    <m/>
    <m/>
    <m/>
    <m/>
    <m/>
    <m/>
    <m/>
    <m/>
    <m/>
    <m/>
    <m/>
    <s v="固定收益类资产"/>
  </r>
  <r>
    <s v="20沪国际"/>
    <s v="2020年第一期上海国际集团有限公司公司债券"/>
    <s v="企业债、公司债"/>
    <s v="企业债"/>
    <s v="152689.SH"/>
    <x v="366"/>
    <n v="100000"/>
    <n v="9963080"/>
    <x v="506"/>
    <n v="127972.6"/>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3.6328767123287671"/>
    <s v="AAA"/>
    <n v="1.5586"/>
    <s v="否"/>
    <m/>
    <m/>
    <m/>
    <m/>
    <m/>
    <m/>
    <m/>
    <m/>
    <m/>
    <m/>
    <m/>
    <s v="固定收益类资产"/>
  </r>
  <r>
    <s v="21苏高投"/>
    <s v="2021年江苏高科技投资集团有限公司公司债券(第一期)"/>
    <s v="企业债、公司债"/>
    <s v="企业债"/>
    <s v="184127.SH"/>
    <x v="367"/>
    <n v="100000"/>
    <n v="10000000"/>
    <x v="507"/>
    <n v="141764.3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6.580821917808219"/>
    <s v="AAA"/>
    <n v="2.4089"/>
    <s v="否"/>
    <m/>
    <m/>
    <m/>
    <m/>
    <m/>
    <m/>
    <m/>
    <m/>
    <m/>
    <m/>
    <m/>
    <s v="固定收益类资产"/>
  </r>
  <r>
    <s v="16漕河泾"/>
    <s v="上海市漕河泾新兴技术开发区发展总公司2016年公开发行公司债券"/>
    <s v="企业债、公司债"/>
    <s v="公司债"/>
    <s v="136462.SH"/>
    <x v="368"/>
    <n v="200000"/>
    <n v="20102200"/>
    <x v="508"/>
    <n v="681950.6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095890410958904"/>
    <s v="AA+"/>
    <n v="1.0336000000000001"/>
    <s v="否"/>
    <m/>
    <m/>
    <m/>
    <m/>
    <m/>
    <m/>
    <m/>
    <m/>
    <m/>
    <m/>
    <m/>
    <s v="固定收益类资产"/>
  </r>
  <r>
    <s v="19三友01"/>
    <s v="唐山三友化工股份有限公司2019年公司债券(第一期)品种一"/>
    <s v="企业债、公司债"/>
    <s v="公司债"/>
    <s v="155275.SH"/>
    <x v="369"/>
    <n v="200000"/>
    <n v="20014800"/>
    <x v="509"/>
    <n v="84958.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9068493150684933"/>
    <s v="AA+"/>
    <n v="1.8093999999999999"/>
    <s v="否"/>
    <m/>
    <m/>
    <m/>
    <m/>
    <m/>
    <m/>
    <m/>
    <m/>
    <m/>
    <m/>
    <m/>
    <s v="固定收益类资产"/>
  </r>
  <r>
    <s v="20中证G1"/>
    <s v="中信证券股份有限公司面向合格投资者公开发行2020年公司债券(第一期)(品种一)"/>
    <s v="金融债"/>
    <s v="非银行金融债券"/>
    <s v="163156.SH"/>
    <x v="319"/>
    <n v="100000"/>
    <n v="9992200"/>
    <x v="510"/>
    <n v="55435.6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81917808219178079"/>
    <s v="AAA"/>
    <n v="0.80359999999999998"/>
    <s v="否"/>
    <m/>
    <m/>
    <m/>
    <m/>
    <m/>
    <m/>
    <m/>
    <m/>
    <m/>
    <m/>
    <m/>
    <s v="固定收益类资产"/>
  </r>
  <r>
    <s v="20金高01"/>
    <s v="佛山市南海金融高新区投资控股有限公司2020年公开发行公司债券(第一期)品种一"/>
    <s v="企业债、公司债"/>
    <s v="公司债"/>
    <s v="163416.SH"/>
    <x v="370"/>
    <n v="100000"/>
    <n v="9787000"/>
    <x v="511"/>
    <n v="8013.7"/>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2.978082191780822"/>
    <s v="AA+"/>
    <n v="0.95279999999999998"/>
    <s v="否"/>
    <m/>
    <m/>
    <m/>
    <m/>
    <m/>
    <m/>
    <m/>
    <m/>
    <m/>
    <m/>
    <m/>
    <s v="固定收益类资产"/>
  </r>
  <r>
    <s v="20龙湖05"/>
    <s v="重庆龙湖企业拓展有限公司公开发行2020年公司债券(第二期)(品种一)"/>
    <s v="企业债、公司债"/>
    <s v="公司债"/>
    <s v="163900.SH"/>
    <x v="371"/>
    <n v="200000"/>
    <n v="20089800"/>
    <x v="512"/>
    <n v="548876.71"/>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3.2767123287671232"/>
    <s v="AAA"/>
    <n v="1.1935"/>
    <s v="否"/>
    <m/>
    <m/>
    <m/>
    <m/>
    <m/>
    <m/>
    <m/>
    <m/>
    <m/>
    <m/>
    <m/>
    <s v="固定收益类资产"/>
  </r>
  <r>
    <s v="20中证16"/>
    <s v="中信证券股份有限公司面向专业投资者公开发行2020年公司债券(第五期)(品种二)"/>
    <s v="金融债"/>
    <s v="非银行金融债券"/>
    <s v="163910.SH"/>
    <x v="319"/>
    <n v="100000"/>
    <n v="10083600"/>
    <x v="513"/>
    <n v="257739.73"/>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2767123287671232"/>
    <s v="AAA"/>
    <n v="1.2126999999999999"/>
    <s v="否"/>
    <m/>
    <m/>
    <m/>
    <m/>
    <m/>
    <m/>
    <m/>
    <m/>
    <m/>
    <m/>
    <m/>
    <s v="固定收益类资产"/>
  </r>
  <r>
    <s v="20中金09"/>
    <s v="中国国际金融股份有限公司公开发行2020年公司债券(面向专业投资者)(第五期)(品种一)"/>
    <s v="金融债"/>
    <s v="非银行金融债券"/>
    <s v="175190.SH"/>
    <x v="372"/>
    <n v="100000"/>
    <n v="10065300"/>
    <x v="514"/>
    <n v="226958.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3.4054794520547946"/>
    <s v="AAA"/>
    <n v="1.3357000000000001"/>
    <s v="否"/>
    <m/>
    <m/>
    <m/>
    <m/>
    <m/>
    <m/>
    <m/>
    <m/>
    <m/>
    <m/>
    <m/>
    <s v="固定收益类资产"/>
  </r>
  <r>
    <s v="20华泰G9"/>
    <s v="华泰证券股份有限公司2020年面向专业投资者公开发行公司债券(第六期)(品种二)"/>
    <s v="金融债"/>
    <s v="非银行金融债券"/>
    <s v="175535.SH"/>
    <x v="373"/>
    <n v="200000"/>
    <n v="20277200"/>
    <x v="515"/>
    <n v="292816.4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6164383561643836"/>
    <s v="AAA"/>
    <n v="1.5407"/>
    <s v="否"/>
    <m/>
    <m/>
    <m/>
    <m/>
    <m/>
    <m/>
    <m/>
    <m/>
    <m/>
    <m/>
    <m/>
    <s v="固定收益类资产"/>
  </r>
  <r>
    <s v="21招证G1"/>
    <s v="招商证券股份有限公司面向专业投资者公开发行2021年公司债券(第一期)(品种一)"/>
    <s v="金融债"/>
    <s v="非银行金融债券"/>
    <s v="175637.SH"/>
    <x v="374"/>
    <n v="100000"/>
    <n v="10032700"/>
    <x v="516"/>
    <n v="89654.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72602739726027399"/>
    <s v="AAA"/>
    <n v="0.71389999999999998"/>
    <s v="否"/>
    <m/>
    <m/>
    <m/>
    <m/>
    <m/>
    <m/>
    <m/>
    <m/>
    <m/>
    <m/>
    <m/>
    <s v="固定收益类资产"/>
  </r>
  <r>
    <s v="21保利01"/>
    <s v="保利发展控股集团股份有限公司公开发行2021年公司债券(第一期)(品种一)"/>
    <s v="企业债、公司债"/>
    <s v="公司债"/>
    <s v="175726.SH"/>
    <x v="249"/>
    <n v="100000"/>
    <n v="10022800"/>
    <x v="517"/>
    <n v="90739.73"/>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3.7561643835616438"/>
    <s v="AAA"/>
    <n v="1.6747000000000001"/>
    <s v="否"/>
    <m/>
    <m/>
    <m/>
    <m/>
    <m/>
    <m/>
    <m/>
    <m/>
    <m/>
    <m/>
    <m/>
    <s v="固定收益类资产"/>
  </r>
  <r>
    <s v="21龙盛03"/>
    <s v="浙江龙盛集团股份有限公司2021年面向专业投资者公开发行公司债券(第二期)"/>
    <s v="企业债、公司债"/>
    <s v="公司债"/>
    <s v="175957.SH"/>
    <x v="375"/>
    <n v="200000"/>
    <n v="20000000"/>
    <x v="518"/>
    <n v="17315.07"/>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98082191780821915"/>
    <s v="AAA"/>
    <n v="0.95450000000000002"/>
    <s v="否"/>
    <m/>
    <m/>
    <m/>
    <m/>
    <m/>
    <m/>
    <m/>
    <m/>
    <m/>
    <m/>
    <m/>
    <s v="固定收益类资产"/>
  </r>
  <r>
    <s v="21瀚蓝01"/>
    <s v="瀚蓝环境股份有限公司2021年面向专业投资者公开发行公司债券(第一期)"/>
    <s v="企业债、公司债"/>
    <s v="公司债"/>
    <s v="185047.SH"/>
    <x v="376"/>
    <n v="100000"/>
    <n v="10000000"/>
    <x v="519"/>
    <n v="135063.01"/>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5726027397260274"/>
    <s v="AA+"/>
    <n v="1.4996"/>
    <s v="否"/>
    <m/>
    <m/>
    <m/>
    <m/>
    <m/>
    <m/>
    <m/>
    <m/>
    <m/>
    <m/>
    <m/>
    <s v="固定收益类资产"/>
  </r>
  <r>
    <s v="21华泰G3"/>
    <s v="华泰证券股份有限公司2021年面向专业投资者公开发行公司债券(第二期)"/>
    <s v="金融债"/>
    <s v="非银行金融债券"/>
    <s v="188047.SH"/>
    <x v="373"/>
    <n v="200000"/>
    <n v="19992400"/>
    <x v="520"/>
    <n v="5621.9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9945205479452055"/>
    <s v="AAA"/>
    <n v="1.9101999999999999"/>
    <s v="否"/>
    <m/>
    <m/>
    <m/>
    <m/>
    <m/>
    <m/>
    <m/>
    <m/>
    <m/>
    <m/>
    <m/>
    <s v="固定收益类资产"/>
  </r>
  <r>
    <s v="21CHNE01"/>
    <s v="国家能源投资集团有限责任公司2021年公开发行公司债券(第一期)"/>
    <s v="企业债、公司债"/>
    <s v="公司债"/>
    <s v="188261.SH"/>
    <x v="212"/>
    <n v="200000"/>
    <n v="19954600"/>
    <x v="521"/>
    <n v="587210.96"/>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2.1315068493150684"/>
    <s v="AAA"/>
    <n v="1.9809000000000001"/>
    <s v="否"/>
    <m/>
    <m/>
    <m/>
    <m/>
    <m/>
    <m/>
    <m/>
    <m/>
    <m/>
    <m/>
    <m/>
    <s v="固定收益类资产"/>
  </r>
  <r>
    <s v="21光明01"/>
    <s v="光明食品(集团)有限公司公开发行2021年公司债券(第一期)"/>
    <s v="企业债、公司债"/>
    <s v="公司债"/>
    <s v="188357.SH"/>
    <x v="377"/>
    <n v="100000"/>
    <n v="10054900"/>
    <x v="522"/>
    <n v="259109.5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2.2054794520547945"/>
    <s v="AAA"/>
    <n v="2.0554999999999999"/>
    <s v="否"/>
    <m/>
    <m/>
    <m/>
    <m/>
    <m/>
    <m/>
    <m/>
    <m/>
    <m/>
    <m/>
    <m/>
    <s v="固定收益类资产"/>
  </r>
  <r>
    <s v="21龙盛05"/>
    <s v="浙江龙盛集团股份有限公司2021年面向专业投资者公开发行公司债券(第四期)"/>
    <s v="企业债、公司债"/>
    <s v="公司债"/>
    <s v="188934.SH"/>
    <x v="375"/>
    <n v="200000"/>
    <n v="20000000"/>
    <x v="523"/>
    <n v="353967.1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5013698630136987"/>
    <s v="AAA"/>
    <n v="1.4247000000000001"/>
    <s v="否"/>
    <m/>
    <m/>
    <m/>
    <m/>
    <m/>
    <m/>
    <m/>
    <m/>
    <m/>
    <m/>
    <m/>
    <s v="固定收益类资产"/>
  </r>
  <r>
    <s v="21兴业06"/>
    <s v="兴业证券股份有限公司2021年面向专业投资者公开发行公司债券(第五期)"/>
    <s v="金融债"/>
    <s v="非银行金融债券"/>
    <s v="188980.SH"/>
    <x v="378"/>
    <n v="200000"/>
    <n v="20000000"/>
    <x v="524"/>
    <n v="288767.1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2.536986301369863"/>
    <s v="AAA"/>
    <n v="2.3797999999999999"/>
    <s v="否"/>
    <m/>
    <m/>
    <m/>
    <m/>
    <m/>
    <m/>
    <m/>
    <m/>
    <m/>
    <m/>
    <m/>
    <s v="固定收益类资产"/>
  </r>
  <r>
    <s v="19深能G1"/>
    <s v="2019年第一期深圳能源集团股份有限公司绿色债券"/>
    <s v="企业债、公司债"/>
    <s v="企业债"/>
    <s v="111077.SZ"/>
    <x v="379"/>
    <n v="100000"/>
    <n v="10105550"/>
    <x v="525"/>
    <n v="73232.8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6.8219178082191778"/>
    <s v="AAA"/>
    <n v="1.7369000000000001"/>
    <s v="是"/>
    <m/>
    <m/>
    <m/>
    <m/>
    <m/>
    <m/>
    <m/>
    <m/>
    <m/>
    <m/>
    <m/>
    <s v="固定收益类资产"/>
  </r>
  <r>
    <s v="18创投S2"/>
    <s v="深圳市创新投资集团有限公司2018年面向合格投资者公开发行创新创业公司债券(第二期)"/>
    <s v="企业债、公司债"/>
    <s v="公司债"/>
    <s v="112677.SZ"/>
    <x v="380"/>
    <n v="150000"/>
    <n v="15453450"/>
    <x v="526"/>
    <n v="25643.8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96986301369863015"/>
    <s v="AAA"/>
    <n v="0.94640000000000002"/>
    <s v="否"/>
    <m/>
    <m/>
    <m/>
    <m/>
    <m/>
    <m/>
    <m/>
    <m/>
    <m/>
    <m/>
    <m/>
    <s v="固定收益类资产"/>
  </r>
  <r>
    <s v="15石狮城投债"/>
    <s v="2015年石狮市城市投资建设有限公司公司债券"/>
    <s v="企业债、公司债"/>
    <s v="企业债"/>
    <s v="1580101.IB"/>
    <x v="381"/>
    <n v="300000"/>
    <n v="6086715"/>
    <x v="527"/>
    <n v="360986.3"/>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643835616438356E-2"/>
    <s v="AA"/>
    <n v="1.9199999999999998E-2"/>
    <s v="否"/>
    <m/>
    <m/>
    <m/>
    <m/>
    <m/>
    <m/>
    <m/>
    <m/>
    <m/>
    <m/>
    <m/>
    <s v="固定收益类资产"/>
  </r>
  <r>
    <s v="21辽港集团CP001"/>
    <s v="辽宁港口集团有限公司2021年度第一期短期融资券"/>
    <s v="非金融企业债务融资工具"/>
    <s v="短期融资券、超短期融资券"/>
    <s v="042180001.IB"/>
    <x v="382"/>
    <n v="200000"/>
    <n v="20000000"/>
    <x v="528"/>
    <n v="273178.0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53972602739726028"/>
    <s v="A-1"/>
    <n v="0.53280000000000005"/>
    <s v="否"/>
    <m/>
    <m/>
    <m/>
    <m/>
    <m/>
    <m/>
    <m/>
    <m/>
    <m/>
    <m/>
    <m/>
    <s v="固定收益类资产"/>
  </r>
  <r>
    <s v="21荣盛SCP010"/>
    <s v="浙江荣盛控股集团有限公司2021年度第十期超短期融资券"/>
    <s v="非金融企业债务融资工具"/>
    <s v="短期融资券、超短期融资券"/>
    <s v="012105063.IB"/>
    <x v="383"/>
    <n v="100000"/>
    <n v="10000000"/>
    <x v="529"/>
    <n v="135416.4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30136986301369861"/>
    <s v="AAA"/>
    <n v="0.29909999999999998"/>
    <s v="否"/>
    <m/>
    <m/>
    <m/>
    <m/>
    <m/>
    <m/>
    <m/>
    <m/>
    <m/>
    <m/>
    <m/>
    <s v="固定收益类资产"/>
  </r>
  <r>
    <s v="21晋能煤业SCP012"/>
    <s v="晋能控股煤业集团有限公司2021年度第十二期超短期融资券"/>
    <s v="非金融企业债务融资工具"/>
    <s v="短期融资券、超短期融资券"/>
    <s v="012105071.IB"/>
    <x v="384"/>
    <n v="200000"/>
    <n v="20000000"/>
    <x v="530"/>
    <n v="262893.1500000000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30136986301369861"/>
    <s v="AAA"/>
    <n v="0.29909999999999998"/>
    <s v="否"/>
    <m/>
    <m/>
    <m/>
    <m/>
    <m/>
    <m/>
    <m/>
    <m/>
    <m/>
    <m/>
    <m/>
    <s v="固定收益类资产"/>
  </r>
  <r>
    <s v="21潞安化工SCP004"/>
    <s v="潞安化工集团有限公司2021年度第四期超短期融资券"/>
    <s v="非金融企业债务融资工具"/>
    <s v="短期融资券、超短期融资券"/>
    <s v="012105081.IB"/>
    <x v="385"/>
    <n v="100000"/>
    <n v="10000000"/>
    <x v="531"/>
    <n v="136356.16"/>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24383561643835616"/>
    <s v="AAA"/>
    <n v="0.2424"/>
    <s v="否"/>
    <m/>
    <m/>
    <m/>
    <m/>
    <m/>
    <m/>
    <m/>
    <m/>
    <m/>
    <m/>
    <m/>
    <s v="固定收益类资产"/>
  </r>
  <r>
    <s v="21潞安化工SCP005"/>
    <s v="潞安化工集团有限公司2021年度第五期超短期融资券"/>
    <s v="非金融企业债务融资工具"/>
    <s v="短期融资券、超短期融资券"/>
    <s v="012105084.IB"/>
    <x v="385"/>
    <n v="100000"/>
    <n v="10000000"/>
    <x v="532"/>
    <n v="133758.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25205479452054796"/>
    <s v="AAA"/>
    <n v="0.2505"/>
    <s v="否"/>
    <m/>
    <m/>
    <m/>
    <m/>
    <m/>
    <m/>
    <m/>
    <m/>
    <m/>
    <m/>
    <m/>
    <s v="固定收益类资产"/>
  </r>
  <r>
    <s v="22锡山经开SCP003"/>
    <s v="江苏省锡山经济技术开发有限公司2022年度第三期超短期融资券"/>
    <s v="非金融企业债务融资工具"/>
    <s v="短期融资券、超短期融资券"/>
    <s v="012281394.IB"/>
    <x v="386"/>
    <n v="100000"/>
    <n v="9992190"/>
    <x v="533"/>
    <n v="12063.01"/>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69315068493150689"/>
    <s v="AA"/>
    <n v="0.68100000000000005"/>
    <s v="否"/>
    <m/>
    <m/>
    <m/>
    <m/>
    <m/>
    <m/>
    <m/>
    <m/>
    <m/>
    <m/>
    <m/>
    <s v="固定收益类资产"/>
  </r>
  <r>
    <s v="22国开05"/>
    <s v="国家开发银行2022年第五期金融债券"/>
    <s v="金融债"/>
    <s v="政策性金融债券"/>
    <s v="220205.IB"/>
    <x v="240"/>
    <n v="100000"/>
    <n v="9964120"/>
    <x v="534"/>
    <n v="83835.62"/>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9.7232876712328764"/>
    <m/>
    <n v="8.2514000000000003"/>
    <s v="否"/>
    <m/>
    <m/>
    <m/>
    <m/>
    <m/>
    <m/>
    <m/>
    <m/>
    <m/>
    <m/>
    <m/>
    <s v="固定收益类资产"/>
  </r>
  <r>
    <s v="16新港MTN003"/>
    <s v="南京新港开发总公司2016年度第三期中期票据"/>
    <s v="非金融企业债务融资工具"/>
    <s v="中期票据"/>
    <s v="101671003.IB"/>
    <x v="387"/>
    <n v="100000"/>
    <n v="10121140"/>
    <x v="535"/>
    <n v="114273.97"/>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73698630136986298"/>
    <s v="AA+"/>
    <n v="0.73109999999999997"/>
    <s v="否"/>
    <m/>
    <m/>
    <m/>
    <m/>
    <m/>
    <m/>
    <m/>
    <m/>
    <m/>
    <m/>
    <m/>
    <s v="固定收益类资产"/>
  </r>
  <r>
    <s v="20大连万达MTN004"/>
    <s v="大连万达商业管理集团股份有限公司2020年度第四期中期票据"/>
    <s v="非金融企业债务融资工具"/>
    <s v="中期票据"/>
    <s v="102001427.IB"/>
    <x v="388"/>
    <n v="100000"/>
    <n v="9881236.6600000001"/>
    <x v="536"/>
    <n v="403868.4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252054794520548"/>
    <s v="AAA"/>
    <n v="0.2382"/>
    <s v="否"/>
    <m/>
    <m/>
    <m/>
    <m/>
    <m/>
    <m/>
    <m/>
    <m/>
    <m/>
    <m/>
    <m/>
    <s v="固定收益类资产"/>
  </r>
  <r>
    <s v="20晋能MTN013"/>
    <s v="晋能集团有限公司2020年度第十三期中期票据"/>
    <s v="非金融企业债务融资工具"/>
    <s v="中期票据"/>
    <s v="102001628.IB"/>
    <x v="129"/>
    <n v="150000"/>
    <n v="14933295"/>
    <x v="537"/>
    <n v="447854.7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3287671232876712"/>
    <s v="AAA"/>
    <n v="1.2492000000000001"/>
    <s v="否"/>
    <m/>
    <m/>
    <m/>
    <m/>
    <m/>
    <m/>
    <m/>
    <m/>
    <m/>
    <m/>
    <m/>
    <s v="固定收益类资产"/>
  </r>
  <r>
    <s v="20人福MTN002"/>
    <s v="人福医药集团股份公司2020年度第二期中期票据"/>
    <s v="非金融企业债务融资工具"/>
    <s v="中期票据"/>
    <s v="102002330.IB"/>
    <x v="389"/>
    <n v="200000"/>
    <n v="20000000"/>
    <x v="538"/>
    <n v="374630.14"/>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0.64931506849315068"/>
    <s v="AAA"/>
    <n v="0.6371"/>
    <s v="否"/>
    <m/>
    <m/>
    <m/>
    <m/>
    <m/>
    <m/>
    <m/>
    <m/>
    <m/>
    <m/>
    <m/>
    <s v="固定收益类资产"/>
  </r>
  <r>
    <s v="20富通MTN001"/>
    <s v="富通集团有限公司2020年度第一期中期票据"/>
    <s v="非金融企业债务融资工具"/>
    <s v="中期票据"/>
    <s v="102002358.IB"/>
    <x v="390"/>
    <n v="100000"/>
    <n v="10273920"/>
    <x v="539"/>
    <n v="177534.25"/>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n v="1.6739726027397261"/>
    <s v="AAA"/>
    <n v="1.5671999999999999"/>
    <s v="否"/>
    <m/>
    <m/>
    <m/>
    <m/>
    <m/>
    <m/>
    <m/>
    <m/>
    <m/>
    <m/>
    <m/>
    <s v="固定收益类资产"/>
  </r>
  <r>
    <s v="汇添富双享回报债券A"/>
    <s v="汇添富双享回报债券型证券投资基金"/>
    <s v="证券投资基金"/>
    <s v="债券基金"/>
    <s v="012789.OF"/>
    <x v="348"/>
    <n v="50585795.219999999"/>
    <n v="49999000"/>
    <x v="540"/>
    <n v="0"/>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m/>
    <m/>
    <m/>
    <m/>
    <m/>
    <m/>
    <m/>
    <m/>
    <m/>
    <m/>
    <m/>
    <m/>
    <m/>
    <m/>
    <m/>
    <s v="固定收益类资产"/>
  </r>
  <r>
    <s v="汇添富多元收益债券A"/>
    <s v="汇添富多元收益债券型证券投资基金"/>
    <s v="证券投资基金"/>
    <s v="债券基金"/>
    <s v="470010.OF"/>
    <x v="348"/>
    <n v="9441055.0700000003"/>
    <n v="11998000"/>
    <x v="541"/>
    <n v="0"/>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m/>
    <m/>
    <m/>
    <m/>
    <m/>
    <m/>
    <m/>
    <m/>
    <m/>
    <m/>
    <m/>
    <m/>
    <m/>
    <m/>
    <m/>
    <s v="固定收益类资产"/>
  </r>
  <r>
    <s v="银行存款_活期"/>
    <s v="银行存款_活期"/>
    <s v="现金及流动性管理工具"/>
    <s v="活期存款"/>
    <m/>
    <x v="350"/>
    <n v="11310722.83"/>
    <n v="11310722.83"/>
    <x v="542"/>
    <n v="2398.4699999999998"/>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n v="9863772.3699999992"/>
    <n v="9863772.3699999992"/>
    <x v="543"/>
    <n v="18488.689999999999"/>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m/>
    <x v="38"/>
    <n v="632.07000000000005"/>
    <n v="632.07000000000005"/>
    <x v="544"/>
    <n v="1.17"/>
    <n v="0"/>
    <s v="传统"/>
    <s v="债添利115号"/>
    <s v="汇添富基金-债添利115号单一资产管理计划"/>
    <s v="Z00346"/>
    <s v="组合类保险资管产品"/>
    <s v="固定收益类保险资管产品"/>
    <n v="1"/>
    <s v="和谐健康保险股份有限公司"/>
    <n v="500000000"/>
    <n v="535142669"/>
    <m/>
    <m/>
    <m/>
    <m/>
    <m/>
    <m/>
    <m/>
    <m/>
    <m/>
    <m/>
    <m/>
    <m/>
    <m/>
    <m/>
    <m/>
    <m/>
    <m/>
    <m/>
    <m/>
    <m/>
    <m/>
    <m/>
    <m/>
    <m/>
    <m/>
    <m/>
    <m/>
    <m/>
    <m/>
    <m/>
    <m/>
    <m/>
    <m/>
    <m/>
    <m/>
    <m/>
    <m/>
    <m/>
    <m/>
    <m/>
    <m/>
    <m/>
    <m/>
    <m/>
    <s v="固定收益类资产"/>
  </r>
  <r>
    <s v="中国工商银行北京市分行活期存款"/>
    <s v="中国工商银行北京市分行活期存款"/>
    <s v="现金及流动性管理工具"/>
    <s v="活期存款"/>
    <m/>
    <x v="37"/>
    <m/>
    <n v="925715.69900142704"/>
    <x v="545"/>
    <n v="374.30527817403703"/>
    <m/>
    <s v="万能"/>
    <s v="安享稳健16号"/>
    <s v="中意资产-安享稳健16号资产管理产品"/>
    <m/>
    <s v="组合类保险资管产品"/>
    <s v="固定收益类保险资管产品"/>
    <n v="1"/>
    <s v="中意资产管理有限公司"/>
    <n v="714350000"/>
    <n v="680275505"/>
    <m/>
    <m/>
    <m/>
    <m/>
    <m/>
    <m/>
    <m/>
    <m/>
    <m/>
    <m/>
    <m/>
    <m/>
    <m/>
    <m/>
    <m/>
    <m/>
    <m/>
    <m/>
    <m/>
    <m/>
    <m/>
    <m/>
    <m/>
    <m/>
    <m/>
    <m/>
    <m/>
    <m/>
    <m/>
    <m/>
    <m/>
    <m/>
    <m/>
    <m/>
    <m/>
    <m/>
    <m/>
    <m/>
    <m/>
    <m/>
    <m/>
    <m/>
    <m/>
    <m/>
    <s v="固定收益类资产"/>
  </r>
  <r>
    <s v="中国工商银行北京市分行活期存款"/>
    <s v="中国工商银行北京市分行活期存款"/>
    <s v="现金及流动性管理工具"/>
    <s v="活期存款"/>
    <m/>
    <x v="37"/>
    <m/>
    <n v="927776.43509272498"/>
    <x v="546"/>
    <n v="374.38516405135499"/>
    <m/>
    <s v="万能"/>
    <s v="安享稳健17号"/>
    <s v="中意资产-安享稳健17号资产管理产品"/>
    <m/>
    <s v="组合类保险资管产品"/>
    <s v="固定收益类保险资管产品"/>
    <n v="1"/>
    <s v="中意资产管理有限公司"/>
    <n v="712040000"/>
    <n v="678645324"/>
    <m/>
    <m/>
    <m/>
    <m/>
    <m/>
    <m/>
    <m/>
    <m/>
    <m/>
    <m/>
    <m/>
    <m/>
    <m/>
    <m/>
    <m/>
    <m/>
    <m/>
    <m/>
    <m/>
    <m/>
    <m/>
    <m/>
    <m/>
    <m/>
    <m/>
    <m/>
    <m/>
    <m/>
    <m/>
    <m/>
    <m/>
    <m/>
    <m/>
    <m/>
    <m/>
    <m/>
    <m/>
    <m/>
    <m/>
    <m/>
    <m/>
    <m/>
    <m/>
    <m/>
    <s v="固定收益类资产"/>
  </r>
  <r>
    <s v="中国工商银行北京市分行活期存款"/>
    <s v="中国工商银行北京市分行活期存款"/>
    <s v="现金及流动性管理工具"/>
    <s v="活期存款"/>
    <m/>
    <x v="37"/>
    <m/>
    <n v="928972.56633380905"/>
    <x v="547"/>
    <n v="374.425106990014"/>
    <m/>
    <s v="万能"/>
    <s v="安享稳健18号"/>
    <s v="中意资产-安享稳健18号资产管理产品"/>
    <m/>
    <s v="组合类保险资管产品"/>
    <s v="固定收益类保险资管产品"/>
    <n v="1"/>
    <s v="中意资产管理有限公司"/>
    <n v="709030000"/>
    <n v="674996560"/>
    <m/>
    <m/>
    <m/>
    <m/>
    <m/>
    <m/>
    <m/>
    <m/>
    <m/>
    <m/>
    <m/>
    <m/>
    <m/>
    <m/>
    <m/>
    <m/>
    <m/>
    <m/>
    <m/>
    <m/>
    <m/>
    <m/>
    <m/>
    <m/>
    <m/>
    <m/>
    <m/>
    <m/>
    <m/>
    <m/>
    <m/>
    <m/>
    <m/>
    <m/>
    <m/>
    <m/>
    <m/>
    <m/>
    <m/>
    <m/>
    <m/>
    <m/>
    <m/>
    <m/>
    <s v="固定收益类资产"/>
  </r>
  <r>
    <s v="中国工商银行北京市分行活期存款"/>
    <s v="中国工商银行北京市分行活期存款"/>
    <s v="现金及流动性管理工具"/>
    <s v="活期存款"/>
    <m/>
    <x v="37"/>
    <m/>
    <n v="931531.40085592004"/>
    <x v="548"/>
    <n v="374.54493580599097"/>
    <m/>
    <s v="万能"/>
    <s v="安享稳健19号"/>
    <s v="中意资产-安享稳健19号资产管理产品"/>
    <m/>
    <s v="组合类保险资管产品"/>
    <s v="固定收益类保险资管产品"/>
    <n v="1"/>
    <s v="中意资产管理有限公司"/>
    <n v="706440000"/>
    <n v="672460236"/>
    <m/>
    <m/>
    <m/>
    <m/>
    <m/>
    <m/>
    <m/>
    <m/>
    <m/>
    <m/>
    <m/>
    <m/>
    <m/>
    <m/>
    <m/>
    <m/>
    <m/>
    <m/>
    <m/>
    <m/>
    <m/>
    <m/>
    <m/>
    <m/>
    <m/>
    <m/>
    <m/>
    <m/>
    <m/>
    <m/>
    <m/>
    <m/>
    <m/>
    <m/>
    <m/>
    <m/>
    <m/>
    <m/>
    <m/>
    <m/>
    <m/>
    <m/>
    <m/>
    <m/>
    <s v="固定收益类资产"/>
  </r>
  <r>
    <s v="保利发展"/>
    <s v="保利发展控股集团股份有限公司"/>
    <s v="股票"/>
    <s v="沪深主板股"/>
    <s v="600048.SH   "/>
    <x v="249"/>
    <n v="2389300"/>
    <n v="39984947.509999998"/>
    <x v="549"/>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建发股份"/>
    <s v="厦门建发股份有限公司"/>
    <s v="股票"/>
    <s v="沪深主板股"/>
    <s v="600153.SH   "/>
    <x v="391"/>
    <n v="1910300"/>
    <n v="24987137.640000001"/>
    <x v="55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圆通速递"/>
    <s v="圆通速递股份有限公司"/>
    <s v="股票"/>
    <s v="沪深主板股"/>
    <s v="600233.SH   "/>
    <x v="392"/>
    <n v="1944900"/>
    <n v="24972508.210000001"/>
    <x v="55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恒生电子"/>
    <s v="恒生电子股份有限公司"/>
    <s v="股票"/>
    <s v="沪深主板股"/>
    <s v="600570.SH   "/>
    <x v="393"/>
    <n v="120000"/>
    <n v="4522597.95"/>
    <x v="552"/>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工商银行"/>
    <s v="中国工商银行股份有限公司"/>
    <s v="股票"/>
    <s v="沪深主板股"/>
    <s v="601398.SH   "/>
    <x v="243"/>
    <n v="5163700"/>
    <n v="24942289"/>
    <x v="553"/>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邮储银行"/>
    <s v="中国邮政储蓄银行股份有限公司"/>
    <s v="股票"/>
    <s v="沪深主板股"/>
    <s v="601658.SH   "/>
    <x v="394"/>
    <n v="4509400"/>
    <n v="24972548"/>
    <x v="554"/>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中国建筑"/>
    <s v="中国建筑股份有限公司"/>
    <s v="股票"/>
    <s v="沪深主板股"/>
    <s v="601668.SH   "/>
    <x v="395"/>
    <n v="4147229"/>
    <n v="24945060.050000001"/>
    <x v="555"/>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中国中免"/>
    <s v="中国旅游集团中免股份有限公司"/>
    <s v="股票"/>
    <s v="沪深主板股"/>
    <s v="601888.SH  "/>
    <x v="396"/>
    <n v="1000"/>
    <n v="281516.83"/>
    <x v="556"/>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紫金矿业"/>
    <s v="紫金矿业集团股份有限公司"/>
    <s v="股票"/>
    <s v="沪深主板股"/>
    <s v="601899.SH   "/>
    <x v="397"/>
    <n v="3692400"/>
    <n v="39985229"/>
    <x v="557"/>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N望变"/>
    <s v="重庆望变电气(集团)股份有限公司"/>
    <s v="股票"/>
    <s v="沪深主板股"/>
    <s v="603191.SH"/>
    <x v="285"/>
    <n v="363"/>
    <n v="4305.18"/>
    <x v="40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合盛硅业"/>
    <s v="合盛硅业股份有限公司"/>
    <s v="股票"/>
    <s v="沪深主板股"/>
    <s v="603260.SH   "/>
    <x v="398"/>
    <n v="10000"/>
    <n v="1251951.8500000001"/>
    <x v="558"/>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旭升股份"/>
    <s v="宁波旭升汽车技术股份有限公司"/>
    <s v="股票"/>
    <s v="沪深主板股"/>
    <s v="603305.SH   "/>
    <x v="399"/>
    <n v="14000"/>
    <n v="470649.2"/>
    <x v="55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立昂微"/>
    <s v="杭州立昂微电子股份有限公司"/>
    <s v="股票"/>
    <s v="沪深主板股"/>
    <s v="605358.SH   "/>
    <x v="400"/>
    <n v="291173"/>
    <n v="26680181.989999998"/>
    <x v="56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嘉环科技"/>
    <s v="嘉环科技股份有限公司"/>
    <s v="股票"/>
    <s v="沪深主板股"/>
    <s v="603206.SH   "/>
    <x v="401"/>
    <n v="342"/>
    <n v="4969.26"/>
    <x v="56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圣龙股份"/>
    <s v="宁波圣龙汽车动力系统股份有限公司"/>
    <s v="股票"/>
    <s v="沪深主板股"/>
    <s v="603178.SH   "/>
    <x v="402"/>
    <n v="798722"/>
    <n v="9999999.4399999995"/>
    <x v="56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鼎阳科技"/>
    <s v="深圳市鼎阳科技股份有限公司"/>
    <s v="股票"/>
    <s v="沪深主板股"/>
    <s v="688112.SH   "/>
    <x v="403"/>
    <n v="49943"/>
    <n v="2742961.73"/>
    <x v="56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杭州宏华数码科技"/>
    <s v="杭州宏华数码科技股份有限公司"/>
    <s v="股票"/>
    <s v="沪深主板股"/>
    <s v="688789.SH"/>
    <x v="404"/>
    <n v="1000"/>
    <n v="286868.5"/>
    <x v="56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粤电力A"/>
    <s v="广东电力发展股份有限公司"/>
    <s v="股票"/>
    <s v="沪深主板股"/>
    <s v="000539.SZ   "/>
    <x v="405"/>
    <n v="2311500"/>
    <n v="9997149.2699999996"/>
    <x v="56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中信特钢"/>
    <s v="中信泰富特钢集团股份有限公司"/>
    <s v="股票"/>
    <s v="沪深主板股"/>
    <s v="000708.SZ   "/>
    <x v="406"/>
    <n v="165"/>
    <n v="3624.84"/>
    <x v="566"/>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创维数字"/>
    <s v="创维数字股份有限公司"/>
    <s v="股票"/>
    <s v="沪深主板股"/>
    <s v="000810.SZ   "/>
    <x v="407"/>
    <n v="2154643"/>
    <n v="26136927.399999999"/>
    <x v="56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歌尔股份"/>
    <s v="歌尔股份有限公司"/>
    <s v="股票"/>
    <s v="沪深主板股"/>
    <s v="002241.SZ   "/>
    <x v="408"/>
    <n v="2998200"/>
    <n v="114988211.61"/>
    <x v="568"/>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杭氧股份"/>
    <s v="杭氧集团股份有限公司"/>
    <s v="股票"/>
    <s v="沪深主板股"/>
    <s v="002430.SZ   "/>
    <x v="409"/>
    <n v="521700"/>
    <n v="14990839.060000001"/>
    <x v="56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兆威机电"/>
    <s v="深圳市兆威机电股份有限公司"/>
    <s v="股票"/>
    <s v="沪深主板股"/>
    <s v="003021.SZ   "/>
    <x v="410"/>
    <n v="416237"/>
    <n v="14996295.880000001"/>
    <x v="57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永泰运"/>
    <s v="永泰运化工物流股份有限公司"/>
    <s v="股票"/>
    <s v="沪深主板股"/>
    <s v="001228.SZ   "/>
    <x v="315"/>
    <n v="164"/>
    <n v="4995.4399999999996"/>
    <x v="43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铭科精技"/>
    <s v="铭科精技控股股份有限公司"/>
    <s v="股票"/>
    <s v="沪深主板股"/>
    <s v="001319.SZ   "/>
    <x v="316"/>
    <n v="206"/>
    <n v="3067.34"/>
    <x v="43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天孚通信"/>
    <s v="苏州天孚光通信股份有限公司"/>
    <s v="股票"/>
    <s v="创业板股"/>
    <s v="300394.SZ  "/>
    <x v="411"/>
    <n v="1184482"/>
    <n v="29988586.859999999"/>
    <x v="57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三环集团"/>
    <s v="潮州三环(集团)股份有限公司"/>
    <s v="股票"/>
    <s v="创业板股"/>
    <s v="300408.SZ   "/>
    <x v="412"/>
    <n v="10000"/>
    <n v="431807.34"/>
    <x v="572"/>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温氏股份"/>
    <s v="温氏食品集团股份有限公司"/>
    <s v="股票"/>
    <s v="创业板股"/>
    <s v="300498.SZ   "/>
    <x v="238"/>
    <n v="1432100"/>
    <n v="29990476.699999999"/>
    <x v="573"/>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宁德时代"/>
    <s v="宁德时代新能源科技股份有限公司"/>
    <s v="股票"/>
    <s v="创业板股"/>
    <s v="300750.SZ   "/>
    <x v="413"/>
    <n v="61400"/>
    <n v="24940045"/>
    <x v="574"/>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卓胜微"/>
    <s v="江苏卓胜微电子股份有限公司"/>
    <s v="股票"/>
    <s v="创业板股"/>
    <s v="300782.SZ   "/>
    <x v="414"/>
    <n v="100"/>
    <n v="50754.71"/>
    <x v="575"/>
    <m/>
    <m/>
    <s v="万能"/>
    <s v="博时基金凯旋2号"/>
    <s v="博时基金凯旋2号单一资产管理计划"/>
    <m/>
    <s v="组合类保险资管产品"/>
    <s v="混合类保险资管产品"/>
    <n v="1"/>
    <s v="博时基金管理有限公司"/>
    <n v="1000000000"/>
    <n v="886000000"/>
    <m/>
    <m/>
    <m/>
    <m/>
    <s v="是"/>
    <m/>
    <m/>
    <m/>
    <m/>
    <m/>
    <m/>
    <m/>
    <m/>
    <m/>
    <m/>
    <m/>
    <m/>
    <m/>
    <m/>
    <m/>
    <m/>
    <m/>
    <m/>
    <m/>
    <m/>
    <m/>
    <m/>
    <m/>
    <m/>
    <m/>
    <m/>
    <m/>
    <m/>
    <m/>
    <m/>
    <m/>
    <m/>
    <m/>
    <m/>
    <m/>
    <m/>
    <m/>
    <m/>
    <m/>
    <s v="权益类资产"/>
  </r>
  <r>
    <s v="国能日新"/>
    <s v="国能日新科技股份有限公司"/>
    <s v="股票"/>
    <s v="创业板股"/>
    <s v="301162.SZ   "/>
    <x v="415"/>
    <n v="1848"/>
    <n v="83400.240000000005"/>
    <x v="57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胜宏科技"/>
    <s v="胜宏科技(惠州)股份有限公司"/>
    <s v="股票"/>
    <s v="创业板股"/>
    <s v="300476.SZ   "/>
    <x v="416"/>
    <n v="1291433"/>
    <n v="29999988.59"/>
    <x v="57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迈为股份"/>
    <s v="苏州迈为科技股份有限公司"/>
    <s v="股票"/>
    <s v="创业板股"/>
    <s v="300751.SZ   "/>
    <x v="417"/>
    <n v="24806"/>
    <n v="10000080"/>
    <x v="57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争光股份"/>
    <s v="浙江争光实业股份有限公司"/>
    <s v="股票"/>
    <s v="创业板股"/>
    <s v="301092.SZ   "/>
    <x v="332"/>
    <n v="178"/>
    <n v="6463.18"/>
    <x v="46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百诚医药"/>
    <s v="杭州百诚医药科技股份有限公司"/>
    <s v="股票"/>
    <s v="创业板股"/>
    <s v="301096.SZ   "/>
    <x v="334"/>
    <n v="204"/>
    <n v="16238.4"/>
    <x v="57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天益医疗"/>
    <s v="宁波天益医疗器械股份有限公司"/>
    <s v="股票"/>
    <s v="创业板股"/>
    <s v="301097.SZ   "/>
    <x v="418"/>
    <n v="115"/>
    <n v="6022.55"/>
    <x v="58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风光股份"/>
    <s v="营口风光新材料股份有限公司"/>
    <s v="股票"/>
    <s v="创业板股"/>
    <s v="301100.SZ   "/>
    <x v="419"/>
    <n v="304"/>
    <n v="8454.24"/>
    <x v="58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明月镜片"/>
    <s v="明月镜片股份有限公司"/>
    <s v="股票"/>
    <s v="创业板股"/>
    <s v="301101.SZ   "/>
    <x v="420"/>
    <n v="154"/>
    <n v="4144.1400000000003"/>
    <x v="58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兆讯传媒"/>
    <s v="广东万年青制药股份有限公司"/>
    <s v="股票"/>
    <s v="创业板股"/>
    <s v="301102.SZ   "/>
    <x v="421"/>
    <n v="362"/>
    <n v="14436.56"/>
    <x v="58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洁雅股份"/>
    <s v="佳缘科技股份有限公司"/>
    <s v="股票"/>
    <s v="创业板股"/>
    <s v="301108.SZ   "/>
    <x v="422"/>
    <n v="163"/>
    <n v="9335.01"/>
    <x v="58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粤万年青"/>
    <s v="湖南恒光科技股份有限公司"/>
    <s v="股票"/>
    <s v="创业板股"/>
    <s v="301111.SZ   "/>
    <x v="423"/>
    <n v="134"/>
    <n v="1404.32"/>
    <x v="58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佳缘科技"/>
    <s v="采纳科技股份有限公司"/>
    <s v="股票"/>
    <s v="创业板股"/>
    <s v="301117.SZ   "/>
    <x v="338"/>
    <n v="185"/>
    <n v="8658"/>
    <x v="46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恒光股份"/>
    <s v="吉林省西点药业科技发展股份有限公司"/>
    <s v="股票"/>
    <s v="创业板股"/>
    <s v="301118.SZ   "/>
    <x v="424"/>
    <n v="129"/>
    <n v="2928.3"/>
    <x v="58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采纳股份"/>
    <s v="广州市金钟汽车零件股份有限公司"/>
    <s v="股票"/>
    <s v="创业板股"/>
    <s v="301122.SZ   "/>
    <x v="425"/>
    <n v="279"/>
    <n v="14036.49"/>
    <x v="58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西点药业"/>
    <s v="广东瑞德智能科技股份有限公司"/>
    <s v="股票"/>
    <s v="创业板股"/>
    <s v="301130.SZ   "/>
    <x v="426"/>
    <n v="87"/>
    <n v="1961.85"/>
    <x v="58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金钟股份"/>
    <s v="哈焊所华通(常州)焊业股份有限公司"/>
    <s v="股票"/>
    <s v="创业板股"/>
    <s v="301133.SZ   "/>
    <x v="427"/>
    <n v="147"/>
    <n v="2106.5100000000002"/>
    <x v="58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瑞德智能"/>
    <s v="广州华研精密机械股份有限公司"/>
    <s v="股票"/>
    <s v="创业板股"/>
    <s v="301135.SZ   "/>
    <x v="428"/>
    <n v="119"/>
    <n v="3805.62"/>
    <x v="59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哈焊华通"/>
    <s v="厦门嘉戎技术股份有限公司"/>
    <s v="股票"/>
    <s v="创业板股"/>
    <s v="301137.SZ   "/>
    <x v="429"/>
    <n v="210"/>
    <n v="3227.7"/>
    <x v="59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华研精机"/>
    <s v="山东隆华新材料股份有限公司"/>
    <s v="股票"/>
    <s v="创业板股"/>
    <s v="301138.SZ   "/>
    <x v="306"/>
    <n v="124"/>
    <n v="3245.08"/>
    <x v="42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嘉戎技术"/>
    <s v="湖北中一科技股份有限公司"/>
    <s v="股票"/>
    <s v="创业板股"/>
    <s v="301148.SZ   "/>
    <x v="430"/>
    <n v="171"/>
    <n v="6564.69"/>
    <x v="59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隆华新材"/>
    <s v="江苏海力风电设备科技股份有限公司"/>
    <s v="股票"/>
    <s v="创业板股"/>
    <s v="301149.SZ   "/>
    <x v="355"/>
    <n v="381"/>
    <n v="3836.67"/>
    <x v="49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中一科技"/>
    <s v="德州联合石油科技股份有限公司"/>
    <s v="股票"/>
    <s v="创业板股"/>
    <s v="301150.SZ   "/>
    <x v="302"/>
    <n v="185"/>
    <n v="30258.6"/>
    <x v="59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海力风电"/>
    <s v="江苏宏德特种部件股份有限公司"/>
    <s v="股票"/>
    <s v="创业板股"/>
    <s v="301155.SZ   "/>
    <x v="431"/>
    <n v="891"/>
    <n v="54048.06"/>
    <x v="59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德石股份"/>
    <s v="上海优宁维生物科技股份有限公司"/>
    <s v="股票"/>
    <s v="创业板股"/>
    <s v="301158.SZ   "/>
    <x v="307"/>
    <n v="166"/>
    <n v="2596.2399999999998"/>
    <x v="42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宏德股份"/>
    <s v="江苏通灵电器股份有限公司"/>
    <s v="股票"/>
    <s v="创业板股"/>
    <s v="301163.SZ   "/>
    <x v="432"/>
    <n v="99"/>
    <n v="2600.73"/>
    <x v="59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优宁维"/>
    <s v="迪阿股份有限公司"/>
    <s v="股票"/>
    <s v="创业板股"/>
    <s v="301166.SZ   "/>
    <x v="308"/>
    <n v="135"/>
    <n v="11618.1"/>
    <x v="42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通灵股份"/>
    <s v="江苏泽宇智能电力股份有限公司"/>
    <s v="股票"/>
    <s v="创业板股"/>
    <s v="301168.SZ   "/>
    <x v="309"/>
    <n v="180"/>
    <n v="7034.4"/>
    <x v="42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迪阿股份"/>
    <s v="苏州万祥科技股份有限公司"/>
    <s v="股票"/>
    <s v="创业板股"/>
    <s v="301177.SZ   "/>
    <x v="310"/>
    <n v="242"/>
    <n v="28284.959999999999"/>
    <x v="59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泽宇智能"/>
    <s v="河南凯旺电子科技股份有限公司"/>
    <s v="股票"/>
    <s v="创业板股"/>
    <s v="301179.SZ   "/>
    <x v="341"/>
    <n v="189"/>
    <n v="8314.11"/>
    <x v="47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万祥科技"/>
    <s v="苏州欧圣电气股份有限公司"/>
    <s v="股票"/>
    <s v="创业板股"/>
    <s v="301180.SZ   "/>
    <x v="433"/>
    <n v="259"/>
    <n v="3159.8"/>
    <x v="59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凯旺科技"/>
    <s v="九江善水科技股份有限公司"/>
    <s v="股票"/>
    <s v="创业板股"/>
    <s v="301182.SZ   "/>
    <x v="356"/>
    <n v="99"/>
    <n v="2684.88"/>
    <x v="49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欧圣电气"/>
    <s v="深圳市大族数控科技股份有限公司"/>
    <s v="股票"/>
    <s v="创业板股"/>
    <s v="301187.SZ   "/>
    <x v="434"/>
    <n v="289"/>
    <n v="6164.37"/>
    <x v="59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善水科技"/>
    <s v="山东三元生物科技股份有限公司"/>
    <s v="股票"/>
    <s v="创业板股"/>
    <s v="301190.SZ   "/>
    <x v="357"/>
    <n v="343"/>
    <n v="9552.5499999999993"/>
    <x v="59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大族数控"/>
    <s v="华兰生物疫苗股份有限公司"/>
    <s v="股票"/>
    <s v="创业板股"/>
    <s v="301200.SZ   "/>
    <x v="343"/>
    <n v="590"/>
    <n v="45170.400000000001"/>
    <x v="60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三元生物"/>
    <s v="湖北亨迪药业股份有限公司"/>
    <s v="股票"/>
    <s v="创业板股"/>
    <s v="301206.SZ   "/>
    <x v="435"/>
    <n v="396"/>
    <n v="43282.8"/>
    <x v="60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华兰疫苗"/>
    <s v="浙江联盛化学股份有限公司"/>
    <s v="股票"/>
    <s v="创业板股"/>
    <s v="301207.SZ   "/>
    <x v="345"/>
    <n v="392"/>
    <n v="22296.959999999999"/>
    <x v="60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亨迪药业"/>
    <s v="中汽研汽车试验场股份有限公司"/>
    <s v="股票"/>
    <s v="创业板股"/>
    <s v="301211.SZ   "/>
    <x v="436"/>
    <n v="459"/>
    <n v="11842.2"/>
    <x v="60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联盛化学"/>
    <s v="万凯新材料股份有限公司"/>
    <s v="股票"/>
    <s v="创业板股"/>
    <s v="301212.SZ   "/>
    <x v="437"/>
    <n v="180"/>
    <n v="5340.6"/>
    <x v="60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中汽股份"/>
    <s v="安徽铜冠铜箔集团股份有限公司"/>
    <s v="股票"/>
    <s v="创业板股"/>
    <s v="301215.SZ   "/>
    <x v="438"/>
    <n v="2188"/>
    <n v="8314.4"/>
    <x v="60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万凯新材"/>
    <s v="赣州腾远钴业新材料股份有限公司"/>
    <s v="股票"/>
    <s v="创业板股"/>
    <s v="301216.SZ   "/>
    <x v="439"/>
    <n v="810"/>
    <n v="28900.799999999999"/>
    <x v="60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铜冠铜箔"/>
    <s v="武汉光庭信息技术股份有限公司"/>
    <s v="股票"/>
    <s v="创业板股"/>
    <s v="301217.SZ   "/>
    <x v="440"/>
    <n v="2771"/>
    <n v="47855.17"/>
    <x v="60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腾远钴业"/>
    <s v="实朴检测技术(上海)股份有限公司"/>
    <s v="股票"/>
    <s v="创业板股"/>
    <s v="301219.SZ   "/>
    <x v="314"/>
    <n v="133"/>
    <n v="23139.34"/>
    <x v="60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光庭信息"/>
    <s v="软通动力信息技术(集团)股份有限公司"/>
    <s v="股票"/>
    <s v="创业板股"/>
    <s v="301221.SZ   "/>
    <x v="358"/>
    <n v="159"/>
    <n v="11112.51"/>
    <x v="60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实朴检测"/>
    <s v="杭州和顺科技股份有限公司"/>
    <s v="股票"/>
    <s v="创业板股"/>
    <s v="301228.SZ  "/>
    <x v="441"/>
    <n v="210"/>
    <n v="4216.8"/>
    <x v="610"/>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软通动力"/>
    <s v="华融化学股份有限公司"/>
    <s v="股票"/>
    <s v="创业板股"/>
    <s v="301236.SZ   "/>
    <x v="442"/>
    <n v="633"/>
    <n v="46133.04"/>
    <x v="611"/>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和顺科技"/>
    <s v="苏州富士莱医药股份有限公司"/>
    <s v="股票"/>
    <s v="创业板股"/>
    <s v="301237.SZ   "/>
    <x v="443"/>
    <n v="110"/>
    <n v="6235.9"/>
    <x v="612"/>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华融化学"/>
    <s v="湖南艾布鲁环保科技股份有限公司"/>
    <s v="股票"/>
    <s v="创业板股"/>
    <s v="301256.SZ   "/>
    <x v="444"/>
    <n v="867"/>
    <n v="6979.35"/>
    <x v="613"/>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富士莱"/>
    <s v="广东泰恩康医药股份有限公司"/>
    <s v="股票"/>
    <s v="创业板股"/>
    <s v="301258.SZ   "/>
    <x v="445"/>
    <n v="126"/>
    <n v="6085.8"/>
    <x v="614"/>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艾布鲁"/>
    <s v="深圳市铭利达精密技术股份有限公司"/>
    <s v="股票"/>
    <s v="创业板股"/>
    <s v="301259.SZ   "/>
    <x v="446"/>
    <n v="150"/>
    <n v="2758.5"/>
    <x v="615"/>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泰恩康"/>
    <s v="浙江金道科技股份有限公司"/>
    <s v="股票"/>
    <s v="创业板股"/>
    <s v="301263.SZ   "/>
    <x v="447"/>
    <n v="351"/>
    <n v="6995.43"/>
    <x v="616"/>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铭利达"/>
    <s v="清研环境科技股份有限公司"/>
    <s v="股票"/>
    <s v="创业板股"/>
    <s v="301268.SZ   "/>
    <x v="448"/>
    <n v="295"/>
    <n v="8407.5"/>
    <x v="617"/>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金道科技"/>
    <s v="吉利汽车控股有限公司"/>
    <s v="股票"/>
    <s v="创业板股"/>
    <s v="301279.SZ   "/>
    <x v="449"/>
    <n v="144"/>
    <n v="4492.8"/>
    <x v="618"/>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清研环境"/>
    <s v="中国电力国际发展有限公司"/>
    <s v="股票"/>
    <s v="创业板股"/>
    <s v="301288.SZ   "/>
    <x v="450"/>
    <n v="135"/>
    <n v="2577.15"/>
    <x v="619"/>
    <m/>
    <m/>
    <s v="万能"/>
    <s v="博时基金凯旋2号"/>
    <s v="博时基金凯旋2号单一资产管理计划"/>
    <m/>
    <s v="组合类保险资管产品"/>
    <s v="混合类保险资管产品"/>
    <n v="1"/>
    <s v="博时基金管理有限公司"/>
    <n v="1000000000"/>
    <n v="886000000"/>
    <m/>
    <m/>
    <m/>
    <m/>
    <s v="否"/>
    <m/>
    <m/>
    <m/>
    <m/>
    <m/>
    <m/>
    <m/>
    <m/>
    <m/>
    <m/>
    <m/>
    <m/>
    <m/>
    <m/>
    <m/>
    <m/>
    <m/>
    <m/>
    <m/>
    <m/>
    <m/>
    <m/>
    <m/>
    <m/>
    <m/>
    <m/>
    <m/>
    <m/>
    <m/>
    <m/>
    <m/>
    <m/>
    <m/>
    <m/>
    <m/>
    <m/>
    <m/>
    <m/>
    <m/>
    <s v="权益类资产"/>
  </r>
  <r>
    <s v="吉利汽车"/>
    <s v="吉利汽车控股有限公司"/>
    <s v="境外权益类资产（其他权益类资产）"/>
    <s v="境外权益类资产（其他权益类资产）"/>
    <s v="0175.HK   "/>
    <x v="451"/>
    <n v="10000"/>
    <n v="220063.29"/>
    <x v="620"/>
    <m/>
    <m/>
    <s v="万能"/>
    <s v="博时基金凯旋2号"/>
    <s v="博时基金凯旋2号单一资产管理计划"/>
    <m/>
    <s v="组合类保险资管产品"/>
    <s v="混合类保险资管产品"/>
    <n v="1"/>
    <s v="博时基金管理有限公司"/>
    <n v="1000000000"/>
    <n v="886000000"/>
    <m/>
    <m/>
    <m/>
    <m/>
    <s v="否"/>
    <m/>
    <m/>
    <m/>
    <m/>
    <m/>
    <m/>
    <m/>
    <m/>
    <m/>
    <m/>
    <m/>
    <m/>
    <m/>
    <m/>
    <m/>
    <m/>
    <m/>
    <m/>
    <m/>
    <m/>
    <s v="香港"/>
    <m/>
    <m/>
    <m/>
    <m/>
    <m/>
    <m/>
    <m/>
    <m/>
    <m/>
    <m/>
    <m/>
    <m/>
    <m/>
    <m/>
    <m/>
    <m/>
    <m/>
    <m/>
    <s v="权益类资产"/>
  </r>
  <r>
    <s v="中国电力"/>
    <s v="中国电力国际发展有限公司"/>
    <s v="境外权益类资产（其他权益类资产）"/>
    <s v="境外权益类资产（其他权益类资产）"/>
    <s v="2380.HK   "/>
    <x v="452"/>
    <n v="8500000"/>
    <n v="29871277.18"/>
    <x v="621"/>
    <m/>
    <m/>
    <s v="万能"/>
    <s v="博时基金凯旋2号"/>
    <s v="博时基金凯旋2号单一资产管理计划"/>
    <m/>
    <s v="组合类保险资管产品"/>
    <s v="混合类保险资管产品"/>
    <n v="1"/>
    <s v="博时基金管理有限公司"/>
    <n v="1000000000"/>
    <n v="886000000"/>
    <m/>
    <m/>
    <m/>
    <m/>
    <s v="否"/>
    <m/>
    <m/>
    <m/>
    <m/>
    <m/>
    <m/>
    <m/>
    <m/>
    <m/>
    <m/>
    <m/>
    <m/>
    <m/>
    <m/>
    <m/>
    <m/>
    <m/>
    <m/>
    <m/>
    <m/>
    <s v="香港"/>
    <m/>
    <m/>
    <m/>
    <m/>
    <m/>
    <m/>
    <m/>
    <m/>
    <m/>
    <m/>
    <m/>
    <m/>
    <m/>
    <m/>
    <m/>
    <m/>
    <m/>
    <m/>
    <s v="权益类资产"/>
  </r>
  <r>
    <s v="博时睿弘一年定开混合A"/>
    <s v="博时基金管理有限公司"/>
    <s v="证券投资基金"/>
    <s v="混合基金"/>
    <s v="012084.OTC"/>
    <x v="191"/>
    <n v="9999000"/>
    <n v="9999000"/>
    <x v="622"/>
    <m/>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博时睿远事件驱动混合(LOF)"/>
    <s v="博时基金管理有限公司"/>
    <s v="证券投资基金"/>
    <s v="混合基金"/>
    <s v="160518.OTC"/>
    <x v="191"/>
    <n v="10444674.83"/>
    <n v="24997000"/>
    <x v="623"/>
    <m/>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博时睿利事件驱动混合(LOF)"/>
    <s v="博时基金管理有限公司"/>
    <s v="证券投资基金"/>
    <s v="混合基金"/>
    <s v="160519.OTC"/>
    <x v="191"/>
    <n v="12400289.439999999"/>
    <n v="24997000"/>
    <x v="624"/>
    <m/>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博时恒乐债券A"/>
    <s v="博时基金管理有限公司"/>
    <s v="证券投资基金"/>
    <s v="债券基金"/>
    <s v="014846.OTC"/>
    <x v="191"/>
    <n v="19999000"/>
    <n v="19999000"/>
    <x v="625"/>
    <m/>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17杭金01"/>
    <s v="杭州市金融投资集团有限公司2017年公开发行公司债券(第一期)(品种一)"/>
    <s v="企业债、公司债"/>
    <s v="企业债"/>
    <s v="143178.SH   "/>
    <x v="453"/>
    <n v="100000"/>
    <n v="10207100"/>
    <x v="626"/>
    <n v="379263.01"/>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5"/>
    <s v="AAA"/>
    <n v="0.2072"/>
    <s v="否"/>
    <m/>
    <m/>
    <m/>
    <m/>
    <m/>
    <m/>
    <m/>
    <m/>
    <m/>
    <m/>
    <m/>
    <s v="权益类资产"/>
  </r>
  <r>
    <s v="18南港02"/>
    <s v="南京新港开发总公司面向合格投资者公开发行2018年公司债券(第二期)品种一"/>
    <s v="企业债、公司债"/>
    <s v="企业债"/>
    <s v="143844.SH   "/>
    <x v="387"/>
    <n v="350000"/>
    <n v="35664300"/>
    <x v="627"/>
    <n v="1017876.71"/>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5"/>
    <s v="AA+"/>
    <n v="1.3796999999999999"/>
    <s v="否"/>
    <m/>
    <m/>
    <m/>
    <m/>
    <m/>
    <m/>
    <m/>
    <m/>
    <m/>
    <m/>
    <m/>
    <s v="权益类资产"/>
  </r>
  <r>
    <s v="20苏高投"/>
    <s v="2020年江苏高科技投资集团有限公司公司债券(第一期)"/>
    <s v="企业债、公司债"/>
    <s v="企业债"/>
    <s v="152625.SH   "/>
    <x v="367"/>
    <n v="400000"/>
    <n v="39876800"/>
    <x v="628"/>
    <n v="802191.78"/>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7"/>
    <s v="AAA"/>
    <n v="1.421"/>
    <s v="否"/>
    <m/>
    <m/>
    <m/>
    <m/>
    <m/>
    <m/>
    <m/>
    <m/>
    <m/>
    <m/>
    <m/>
    <s v="权益类资产"/>
  </r>
  <r>
    <s v="20江东01"/>
    <s v="江东控股集团有限责任公司2020年公开发行公司债券(第一期)(品种一)"/>
    <s v="企业债、公司债"/>
    <s v="企业债"/>
    <s v="163094.SH   "/>
    <x v="454"/>
    <n v="200000"/>
    <n v="20050800"/>
    <x v="629"/>
    <n v="222443.84"/>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5"/>
    <s v="AA+"/>
    <n v="0.70699999999999996"/>
    <s v="否"/>
    <m/>
    <m/>
    <m/>
    <m/>
    <m/>
    <m/>
    <m/>
    <m/>
    <m/>
    <m/>
    <m/>
    <s v="权益类资产"/>
  </r>
  <r>
    <s v="20财信01"/>
    <s v="湖南财信投资控股有限责任公司公开发行2020年公司债券(第一期)"/>
    <s v="企业债、公司债"/>
    <s v="企业债"/>
    <s v="163746.SH   "/>
    <x v="455"/>
    <n v="200000"/>
    <n v="20014600"/>
    <x v="630"/>
    <n v="426367.12"/>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5"/>
    <s v="AAA"/>
    <n v="1.3868"/>
    <s v="否"/>
    <m/>
    <m/>
    <m/>
    <m/>
    <m/>
    <m/>
    <m/>
    <m/>
    <m/>
    <m/>
    <m/>
    <s v="权益类资产"/>
  </r>
  <r>
    <s v="亚太转债"/>
    <s v="2017年浙江亚太机电股份有限公司可转换公司债券"/>
    <s v="可转债、可交换债"/>
    <s v="可转债"/>
    <s v="128023.SZ   "/>
    <x v="456"/>
    <n v="500006"/>
    <n v="51845226"/>
    <x v="631"/>
    <n v="360004.32"/>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6"/>
    <s v="AA"/>
    <n v="0"/>
    <s v="否"/>
    <m/>
    <m/>
    <m/>
    <m/>
    <m/>
    <m/>
    <m/>
    <m/>
    <m/>
    <m/>
    <m/>
    <s v="权益类资产"/>
  </r>
  <r>
    <s v="立讯转债"/>
    <s v="2020年立讯精密工业股份有限公司公开发行可转换公司债券"/>
    <s v="可转债、可交换债"/>
    <s v="可转债"/>
    <s v="128136.SZ   "/>
    <x v="457"/>
    <n v="60000"/>
    <n v="6724712.3300000001"/>
    <x v="632"/>
    <n v="5819.18"/>
    <m/>
    <s v="万能"/>
    <s v="博时基金凯旋2号"/>
    <s v="博时基金凯旋2号单一资产管理计划"/>
    <m/>
    <s v="组合类保险资管产品"/>
    <s v="混合类保险资管产品"/>
    <n v="1"/>
    <s v="博时基金管理有限公司"/>
    <n v="1000000000"/>
    <n v="886000000"/>
    <m/>
    <m/>
    <m/>
    <m/>
    <m/>
    <m/>
    <m/>
    <m/>
    <m/>
    <m/>
    <m/>
    <m/>
    <m/>
    <m/>
    <m/>
    <m/>
    <m/>
    <m/>
    <m/>
    <m/>
    <m/>
    <m/>
    <m/>
    <m/>
    <m/>
    <m/>
    <m/>
    <m/>
    <m/>
    <n v="6"/>
    <s v="AA+"/>
    <n v="0"/>
    <s v="否"/>
    <m/>
    <m/>
    <m/>
    <m/>
    <m/>
    <m/>
    <m/>
    <m/>
    <m/>
    <m/>
    <m/>
    <s v="权益类资产"/>
  </r>
  <r>
    <s v="建设银行复兴支行活期存款"/>
    <s v="建设银行复兴支行活期存款"/>
    <s v="现金及流动性管理工具"/>
    <s v="活期存款"/>
    <m/>
    <x v="458"/>
    <n v="115681737.42"/>
    <n v="115681737.42"/>
    <x v="633"/>
    <n v="10177.34"/>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n v="42739320.459999993"/>
    <n v="23023446.149999999"/>
    <x v="634"/>
    <n v="8694.23"/>
    <m/>
    <s v="万能"/>
    <s v="博时基金凯旋2号"/>
    <s v="博时基金凯旋2号单一资产管理计划"/>
    <m/>
    <s v="组合类保险资管产品"/>
    <s v="混合类保险资管产品"/>
    <n v="1"/>
    <s v="博时基金管理有限公司"/>
    <n v="1000000000"/>
    <n v="886000000"/>
    <m/>
    <m/>
    <m/>
    <m/>
    <m/>
    <m/>
    <m/>
    <m/>
    <m/>
    <m/>
    <m/>
    <m/>
    <m/>
    <m/>
    <m/>
    <m/>
    <m/>
    <m/>
    <m/>
    <m/>
    <m/>
    <m/>
    <m/>
    <m/>
    <m/>
    <m/>
    <m/>
    <m/>
    <m/>
    <m/>
    <m/>
    <m/>
    <m/>
    <m/>
    <m/>
    <m/>
    <m/>
    <m/>
    <m/>
    <m/>
    <m/>
    <m/>
    <m/>
    <m/>
    <s v="权益类资产"/>
  </r>
  <r>
    <s v="贵州茅台"/>
    <s v="贵州茅台酒股份有限公司"/>
    <s v="股票"/>
    <s v="沪深主板股"/>
    <s v="600519.SH"/>
    <x v="131"/>
    <n v="12400"/>
    <n v="23691079.079999998"/>
    <x v="635"/>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陕西煤业"/>
    <s v="陕西煤业股份有限公司"/>
    <s v="股票"/>
    <s v="沪深主板股"/>
    <s v="601225.SH"/>
    <x v="459"/>
    <n v="1161400"/>
    <n v="17196940.149999999"/>
    <x v="636"/>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保利发展"/>
    <s v="保利发展控股集团股份有限公司"/>
    <s v="股票"/>
    <s v="沪深主板股"/>
    <s v="600048.SH"/>
    <x v="249"/>
    <n v="1090000"/>
    <n v="17210315.98"/>
    <x v="637"/>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东方雨虹"/>
    <s v="北京东方雨虹防水技术股份有限公司"/>
    <s v="股票"/>
    <s v="沪深主板股"/>
    <s v="002271.SZ"/>
    <x v="460"/>
    <n v="420092"/>
    <n v="19715874.309999999"/>
    <x v="638"/>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兴业银行"/>
    <s v="兴业银行股份有限公司"/>
    <s v="股票"/>
    <s v="沪深主板股"/>
    <s v="601166.SH"/>
    <x v="183"/>
    <n v="885700"/>
    <n v="19516284.359999999"/>
    <x v="639"/>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中国电建"/>
    <s v="中国电力建设股份有限公司"/>
    <s v="股票"/>
    <s v="沪深主板股"/>
    <s v="601669.SH"/>
    <x v="461"/>
    <n v="1935300"/>
    <n v="15583860.84"/>
    <x v="640"/>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建发股份"/>
    <s v="厦门建发股份有限公司"/>
    <s v="股票"/>
    <s v="沪深主板股"/>
    <s v="600153.SH"/>
    <x v="391"/>
    <n v="973900"/>
    <n v="12997789.460000001"/>
    <x v="64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古井贡酒"/>
    <s v="安徽古井贡酒股份有限公司"/>
    <s v="股票"/>
    <s v="沪深主板股"/>
    <s v="000596.SZ"/>
    <x v="294"/>
    <n v="64100"/>
    <n v="13550197.85"/>
    <x v="642"/>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宁德时代"/>
    <s v="宁德时代新能源科技股份有限公司"/>
    <s v="股票"/>
    <s v="创业板股"/>
    <s v="300750.SZ"/>
    <x v="413"/>
    <n v="32100"/>
    <n v="13213829.07"/>
    <x v="643"/>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隆基股份"/>
    <s v="隆基绿能科技股份有限公司"/>
    <s v="股票"/>
    <s v="沪深主板股"/>
    <s v="601012.HTM"/>
    <x v="265"/>
    <n v="173920"/>
    <n v="13903369.99"/>
    <x v="644"/>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德赛西威"/>
    <s v="惠州市德赛西威汽车电子股份有限公司"/>
    <s v="股票"/>
    <s v="沪深主板股"/>
    <s v="002920.SZ"/>
    <x v="462"/>
    <n v="97905"/>
    <n v="12140777.48"/>
    <x v="64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北方华创"/>
    <s v="北方华创科技集团股份有限公司"/>
    <s v="股票"/>
    <s v="沪深主板股"/>
    <s v="002371.SZ"/>
    <x v="463"/>
    <n v="46000"/>
    <n v="13737215.869999999"/>
    <x v="646"/>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爱美客"/>
    <s v="爱美客技术发展股份有限公司"/>
    <s v="股票"/>
    <s v="创业板股"/>
    <s v="300896.SZ"/>
    <x v="464"/>
    <n v="19100"/>
    <n v="8940024.0500000007"/>
    <x v="647"/>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中国中免"/>
    <s v="中国旅游集团中免股份有限公司"/>
    <s v="股票"/>
    <s v="沪深主板股"/>
    <s v="601888.SH"/>
    <x v="396"/>
    <n v="51000"/>
    <n v="9998174.9900000002"/>
    <x v="648"/>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成都银行"/>
    <s v="成都银行股份有限公司"/>
    <s v="股票"/>
    <s v="沪深主板股"/>
    <s v="601838.SH"/>
    <x v="237"/>
    <n v="532362"/>
    <n v="7797010.5899999999"/>
    <x v="649"/>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紫光国微"/>
    <s v="紫光国芯微电子股份有限公司"/>
    <s v="股票"/>
    <s v="沪深主板股"/>
    <s v="002049.SZ"/>
    <x v="185"/>
    <n v="51400"/>
    <n v="10596192.23"/>
    <x v="650"/>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中航光电"/>
    <s v="中航光电科技股份有限公司"/>
    <s v="股票"/>
    <s v="沪深主板股"/>
    <s v="002179.SZ"/>
    <x v="465"/>
    <n v="109200"/>
    <n v="9563019.8300000001"/>
    <x v="651"/>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海康威视"/>
    <s v="杭州海康威视数字技术股份有限公司"/>
    <s v="股票"/>
    <s v="沪深主板股"/>
    <s v="002415.SZ"/>
    <x v="466"/>
    <n v="182100"/>
    <n v="9248296.6300000008"/>
    <x v="652"/>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亚钾国际"/>
    <s v="亚钾国际投资(广州)股份有限公司"/>
    <s v="股票"/>
    <s v="沪深主板股"/>
    <s v="000893.SZ"/>
    <x v="467"/>
    <n v="200100"/>
    <n v="7718913"/>
    <x v="65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比亚迪"/>
    <s v="比亚迪股份有限公司"/>
    <s v="股票"/>
    <s v="沪深主板股"/>
    <s v="002594.SZ"/>
    <x v="468"/>
    <n v="31100"/>
    <n v="7620133.9900000002"/>
    <x v="654"/>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中国核电"/>
    <s v="中国核能电力股份有限公司"/>
    <s v="股票"/>
    <s v="沪深主板股"/>
    <s v="601985.SH"/>
    <x v="469"/>
    <n v="994300"/>
    <n v="7814026.6399999997"/>
    <x v="655"/>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铜陵有色"/>
    <s v="铜陵有色金属集团股份有限公司"/>
    <s v="股票"/>
    <s v="沪深主板股"/>
    <s v="000630.SZ"/>
    <x v="470"/>
    <n v="2082400"/>
    <n v="7866391"/>
    <x v="65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兆易创新"/>
    <s v="北京兆易创新科技股份有限公司"/>
    <s v="股票"/>
    <s v="沪深主板股"/>
    <s v="603986.SH"/>
    <x v="471"/>
    <n v="57400"/>
    <n v="9077216.4800000004"/>
    <x v="657"/>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赤峰黄金"/>
    <s v="赤峰吉隆黄金矿业股份有限公司"/>
    <s v="股票"/>
    <s v="沪深主板股"/>
    <s v="600988.SH"/>
    <x v="472"/>
    <n v="402300"/>
    <n v="6727270"/>
    <x v="65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新和成"/>
    <s v="浙江新和成股份有限公司"/>
    <s v="股票"/>
    <s v="沪深主板股"/>
    <s v="002001.SZ"/>
    <x v="473"/>
    <n v="230900"/>
    <n v="7543148.0800000001"/>
    <x v="659"/>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通威股份"/>
    <s v="通威股份有限公司"/>
    <s v="股票"/>
    <s v="沪深主板股"/>
    <s v="600438.SH"/>
    <x v="474"/>
    <n v="147000"/>
    <n v="6380366.0599999996"/>
    <x v="660"/>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锦浪科技"/>
    <s v="锦浪科技股份有限公司"/>
    <s v="股票"/>
    <s v="创业板股"/>
    <s v="300763.SZ"/>
    <x v="475"/>
    <n v="29200"/>
    <n v="6267146.3700000001"/>
    <x v="66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恩捷股份"/>
    <s v="云南恩捷新材料股份有限公司"/>
    <s v="股票"/>
    <s v="沪深主板股"/>
    <s v="002812.SZ"/>
    <x v="476"/>
    <n v="28600"/>
    <n v="6285000.3700000001"/>
    <x v="662"/>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中国交建"/>
    <s v="中国交通建设股份有限公司"/>
    <s v="股票"/>
    <s v="沪深主板股"/>
    <s v="601800.SH"/>
    <x v="477"/>
    <n v="506300"/>
    <n v="5184749.34"/>
    <x v="663"/>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圣邦股份"/>
    <s v="圣邦微电子(北京)股份有限公司"/>
    <s v="股票"/>
    <s v="创业板股"/>
    <s v="300661.SZ"/>
    <x v="478"/>
    <n v="19500"/>
    <n v="6196263.9199999999"/>
    <x v="66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迈瑞医疗"/>
    <s v="深圳迈瑞生物医疗电子股份有限公司"/>
    <s v="股票"/>
    <s v="创业板股"/>
    <s v="300760.SZ"/>
    <x v="479"/>
    <n v="16362"/>
    <n v="5635215.4000000004"/>
    <x v="665"/>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口子窖"/>
    <s v="安徽口子酒业股份有限公司"/>
    <s v="股票"/>
    <s v="沪深主板股"/>
    <s v="603589.SH"/>
    <x v="480"/>
    <n v="84300"/>
    <n v="5212653"/>
    <x v="66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华鲁恒升"/>
    <s v="山东华鲁恒升化工股份有限公司"/>
    <s v="股票"/>
    <s v="沪深主板股"/>
    <s v="600426.SH"/>
    <x v="481"/>
    <n v="130500"/>
    <n v="4715094.5599999996"/>
    <x v="667"/>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山西焦煤"/>
    <s v="山西焦煤能源集团股份有限公司"/>
    <s v="股票"/>
    <s v="沪深主板股"/>
    <s v="000983.SZ"/>
    <x v="482"/>
    <n v="266200"/>
    <n v="3626241"/>
    <x v="66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沪电股份"/>
    <s v="沪士电子股份有限公司"/>
    <s v="股票"/>
    <s v="沪深主板股"/>
    <s v="002463.SZ"/>
    <x v="483"/>
    <n v="305500"/>
    <n v="5149329.0599999996"/>
    <x v="66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君实生物"/>
    <s v="上海君实生物医药科技股份有限公司"/>
    <s v="股票"/>
    <s v="沪深主板股"/>
    <s v="1877.HK"/>
    <x v="484"/>
    <n v="19206"/>
    <n v="1813347.83"/>
    <x v="67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登海种业"/>
    <s v="山东登海种业股份有限公司"/>
    <s v="股票"/>
    <s v="沪深主板股"/>
    <s v="002041.SZ"/>
    <x v="485"/>
    <n v="83400"/>
    <n v="1824873"/>
    <x v="67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拓荆科技"/>
    <s v="拓荆科技股份有限公司"/>
    <s v="股票"/>
    <s v="科创板股"/>
    <s v="688072.SH"/>
    <x v="287"/>
    <n v="1701"/>
    <n v="122267.88"/>
    <x v="67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联盛化学"/>
    <s v="浙江联盛化学股份有限公司"/>
    <s v="股票"/>
    <s v="创业板股"/>
    <s v="301212.SZ"/>
    <x v="437"/>
    <n v="1793"/>
    <n v="53198.31"/>
    <x v="67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贝泰妮"/>
    <s v="云南贝泰妮生物科技集团股份有限公司"/>
    <s v="股票"/>
    <s v="创业板股"/>
    <s v="300957.SZ"/>
    <x v="486"/>
    <n v="423"/>
    <n v="20020.59"/>
    <x v="67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国能日新"/>
    <s v="国能日新科技股份有限公司"/>
    <s v="股票"/>
    <s v="创业板股"/>
    <s v="301162.SZ"/>
    <x v="415"/>
    <n v="1848"/>
    <n v="83400.240000000005"/>
    <x v="57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一科技"/>
    <s v="湖北中一科技股份有限公司"/>
    <s v="股票"/>
    <s v="创业板股"/>
    <s v="301150.SZ"/>
    <x v="302"/>
    <n v="747"/>
    <n v="122179.32"/>
    <x v="67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德龙激光"/>
    <s v="苏州德龙激光股份有限公司"/>
    <s v="股票"/>
    <s v="科创板股"/>
    <s v="688170.SH"/>
    <x v="487"/>
    <n v="2252"/>
    <n v="67965.36"/>
    <x v="67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英集芯科技"/>
    <s v="深圳英集芯科技股份有限公司"/>
    <s v="股票"/>
    <s v="科创板股"/>
    <s v="688209.SH"/>
    <x v="488"/>
    <n v="3507"/>
    <n v="84974.61"/>
    <x v="67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华利集团"/>
    <s v="中山华利实业集团股份有限公司"/>
    <s v="股票"/>
    <s v="创业板股"/>
    <s v="300979.SZ"/>
    <x v="489"/>
    <n v="742"/>
    <n v="28927.15"/>
    <x v="67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艾布鲁"/>
    <s v="湖南艾布鲁环保科技股份有限公司"/>
    <s v="股票"/>
    <s v="创业板股"/>
    <s v="301259.SZ"/>
    <x v="446"/>
    <n v="1493"/>
    <n v="27456.27"/>
    <x v="67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杰创智能"/>
    <s v="杰创智能科技股份有限公司"/>
    <s v="股票"/>
    <s v="创业板股"/>
    <s v="301248.SZ"/>
    <x v="490"/>
    <n v="1623"/>
    <n v="63410.61"/>
    <x v="68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宏德股份"/>
    <s v="江苏宏德特种部件股份有限公司"/>
    <s v="股票"/>
    <s v="创业板股"/>
    <s v="301163.SZ"/>
    <x v="432"/>
    <n v="982"/>
    <n v="25797.14"/>
    <x v="68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嘉戎技术"/>
    <s v="厦门嘉戎技术股份有限公司"/>
    <s v="股票"/>
    <s v="创业板股"/>
    <s v="301148.SZ"/>
    <x v="430"/>
    <n v="1553"/>
    <n v="59619.67"/>
    <x v="68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科曙光"/>
    <s v="曙光信息产业股份有限公司"/>
    <s v="股票"/>
    <s v="沪深主板股"/>
    <s v="603019.SH"/>
    <x v="491"/>
    <n v="1500"/>
    <n v="46611.19"/>
    <x v="683"/>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西点药业"/>
    <s v="吉林省西点药业科技发展股份有限公司"/>
    <s v="股票"/>
    <s v="创业板股"/>
    <s v="301130.SZ"/>
    <x v="426"/>
    <n v="868"/>
    <n v="19573.400000000001"/>
    <x v="68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金道科技"/>
    <s v="浙江金道科技股份有限公司"/>
    <s v="股票"/>
    <s v="创业板股"/>
    <s v="301279.SZ"/>
    <x v="449"/>
    <n v="1435"/>
    <n v="44772"/>
    <x v="68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瑞德智能"/>
    <s v="广东瑞德智能科技股份有限公司"/>
    <s v="股票"/>
    <s v="创业板股"/>
    <s v="301135.SZ"/>
    <x v="428"/>
    <n v="1187"/>
    <n v="37960.26"/>
    <x v="68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立高食品"/>
    <s v="立高食品股份有限公司"/>
    <s v="股票"/>
    <s v="创业板股"/>
    <s v="300973.SZ"/>
    <x v="492"/>
    <n v="234"/>
    <n v="6617.52"/>
    <x v="68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红医疗"/>
    <s v="中红普林医疗用品股份有限公司"/>
    <s v="股票"/>
    <s v="创业板股"/>
    <s v="300981.SZ"/>
    <x v="493"/>
    <n v="331"/>
    <n v="16083.29"/>
    <x v="68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采纳股份"/>
    <s v="采纳科技股份有限公司"/>
    <s v="股票"/>
    <s v="创业板股"/>
    <s v="301122.SZ"/>
    <x v="425"/>
    <n v="279"/>
    <n v="14036.49"/>
    <x v="58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怡合达"/>
    <s v="东莞怡合达自动化股份有限公司"/>
    <s v="股票"/>
    <s v="创业板股"/>
    <s v="301029.SZ"/>
    <x v="494"/>
    <n v="194"/>
    <n v="2743.16"/>
    <x v="68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集车辆"/>
    <s v="中集车辆(集团)股份有限公司"/>
    <s v="股票"/>
    <s v="创业板股"/>
    <s v="301039.SZ"/>
    <x v="495"/>
    <n v="1373"/>
    <n v="9556.08"/>
    <x v="69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软通动力"/>
    <s v="软通动力信息技术(集团)股份有限公司"/>
    <s v="股票"/>
    <s v="创业板股"/>
    <s v="301236.SZ"/>
    <x v="442"/>
    <n v="279"/>
    <n v="20333.52"/>
    <x v="69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三元生物"/>
    <s v="山东三元生物科技股份有限公司"/>
    <s v="股票"/>
    <s v="创业板股"/>
    <s v="301206.SZ"/>
    <x v="435"/>
    <n v="182"/>
    <n v="19892.599999999999"/>
    <x v="69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腾远钴业"/>
    <s v="赣州腾远钴业新材料股份有限公司"/>
    <s v="股票"/>
    <s v="创业板股"/>
    <s v="301219.SZ"/>
    <x v="314"/>
    <n v="55"/>
    <n v="9568.9"/>
    <x v="69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天源环保"/>
    <s v="武汉天源环保股份有限公司"/>
    <s v="股票"/>
    <s v="创业板股"/>
    <s v="301127.SZ"/>
    <x v="305"/>
    <n v="851"/>
    <n v="10237.530000000001"/>
    <x v="42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震裕科技"/>
    <s v="宁波震裕科技股份有限公司"/>
    <s v="股票"/>
    <s v="创业板股"/>
    <s v="300953.SZ"/>
    <x v="496"/>
    <n v="91"/>
    <n v="2618.0700000000002"/>
    <x v="69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奕东电子"/>
    <s v="奕东电子科技股份有限公司"/>
    <s v="股票"/>
    <s v="创业板股"/>
    <s v="301123.SZ"/>
    <x v="339"/>
    <n v="396"/>
    <n v="14743.08"/>
    <x v="69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百诚医药"/>
    <s v="杭州百诚医药科技股份有限公司"/>
    <s v="股票"/>
    <s v="创业板股"/>
    <s v="301096.SZ"/>
    <x v="334"/>
    <n v="141"/>
    <n v="11223.6"/>
    <x v="46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亨迪药业"/>
    <s v="湖北亨迪药业股份有限公司"/>
    <s v="股票"/>
    <s v="创业板股"/>
    <s v="301211.SZ"/>
    <x v="436"/>
    <n v="413"/>
    <n v="10655.4"/>
    <x v="69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康冠科技"/>
    <s v="深圳市康冠科技股份有限公司"/>
    <s v="股票"/>
    <s v="沪深主板股"/>
    <s v="001308.SZ"/>
    <x v="497"/>
    <n v="211"/>
    <n v="10305.24"/>
    <x v="69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雅创电子"/>
    <s v="上海雅创电子集团股份有限公司"/>
    <s v="股票"/>
    <s v="创业板股"/>
    <s v="301099.SZ"/>
    <x v="498"/>
    <n v="133"/>
    <n v="2924.67"/>
    <x v="69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泽宇智能"/>
    <s v="江苏泽宇智能电力股份有限公司"/>
    <s v="股票"/>
    <s v="创业板股"/>
    <s v="301179.SZ"/>
    <x v="341"/>
    <n v="189"/>
    <n v="8314.11"/>
    <x v="47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兆讯传媒"/>
    <s v="兆讯传媒广告股份有限公司"/>
    <s v="股票"/>
    <s v="创业板股"/>
    <s v="301102.SZ"/>
    <x v="421"/>
    <n v="253"/>
    <n v="10089.64"/>
    <x v="69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唯科科技"/>
    <s v="厦门唯科模塑科技股份有限公司"/>
    <s v="股票"/>
    <s v="创业板股"/>
    <s v="301196.SZ"/>
    <x v="313"/>
    <n v="175"/>
    <n v="11214"/>
    <x v="47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君亭酒店"/>
    <s v="浙江君亭酒店管理股份有限公司"/>
    <s v="股票"/>
    <s v="创业板股"/>
    <s v="301073.SZ"/>
    <x v="499"/>
    <n v="72"/>
    <n v="881.28"/>
    <x v="70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永泰运"/>
    <s v="永泰运化工物流股份有限公司"/>
    <s v="股票"/>
    <s v="沪深主板股"/>
    <s v="001228.SZ"/>
    <x v="315"/>
    <n v="164"/>
    <n v="4995.4399999999996"/>
    <x v="43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嘉环科技"/>
    <s v="嘉环科技股份有限公司"/>
    <s v="股票"/>
    <s v="沪深主板股"/>
    <s v="603206.SH"/>
    <x v="401"/>
    <n v="342"/>
    <n v="4969.26"/>
    <x v="56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孩子王"/>
    <s v="孩子王儿童用品股份有限公司"/>
    <s v="股票"/>
    <s v="创业板股"/>
    <s v="301078.SZ"/>
    <x v="500"/>
    <n v="344"/>
    <n v="1984.88"/>
    <x v="70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久祺股份"/>
    <s v="久祺股份有限公司"/>
    <s v="股票"/>
    <s v="创业板股"/>
    <s v="300994.SZ"/>
    <x v="501"/>
    <n v="173"/>
    <n v="2058.6999999999998"/>
    <x v="70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洁雅股份"/>
    <s v="铜陵洁雅生物科技股份有限公司"/>
    <s v="股票"/>
    <s v="创业板股"/>
    <s v="301108.SZ"/>
    <x v="422"/>
    <n v="124"/>
    <n v="7101.48"/>
    <x v="70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何氏眼科"/>
    <s v="辽宁何氏眼科医院集团股份有限公司"/>
    <s v="股票"/>
    <s v="创业板股"/>
    <s v="301103.SZ"/>
    <x v="335"/>
    <n v="133"/>
    <n v="5652.5"/>
    <x v="70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内蒙新华"/>
    <s v="内蒙古新华发行集团股份有限公司"/>
    <s v="股票"/>
    <s v="沪深主板股"/>
    <s v="603230.SH"/>
    <x v="502"/>
    <n v="388"/>
    <n v="4326.2"/>
    <x v="70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致远新能"/>
    <s v="长春致远新能源装备股份有限公司"/>
    <s v="股票"/>
    <s v="创业板股"/>
    <s v="300985.SZ"/>
    <x v="503"/>
    <n v="170"/>
    <n v="4233"/>
    <x v="70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天禄科技"/>
    <s v="苏州天禄光科技股份有限公司"/>
    <s v="股票"/>
    <s v="创业板股"/>
    <s v="301045.SZ"/>
    <x v="504"/>
    <n v="200"/>
    <n v="3162"/>
    <x v="70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能辉科技"/>
    <s v="上海能辉科技股份有限公司"/>
    <s v="股票"/>
    <s v="创业板股"/>
    <s v="301046.SZ"/>
    <x v="505"/>
    <n v="141"/>
    <n v="1175.94"/>
    <x v="70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天益医疗"/>
    <s v="宁波天益医疗器械股份有限公司"/>
    <s v="股票"/>
    <s v="创业板股"/>
    <s v="301097.SZ"/>
    <x v="418"/>
    <n v="115"/>
    <n v="6022.55"/>
    <x v="58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百川畅银"/>
    <s v="河南百川畅银环保能源股份有限公司"/>
    <s v="股票"/>
    <s v="创业板股"/>
    <s v="300614.SZ"/>
    <x v="506"/>
    <n v="158"/>
    <n v="1452.02"/>
    <x v="70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百洋医药"/>
    <s v="青岛百洋医药股份有限公司"/>
    <s v="股票"/>
    <s v="创业板股"/>
    <s v="301015.SZ"/>
    <x v="507"/>
    <n v="199"/>
    <n v="1520.36"/>
    <x v="71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金辐照"/>
    <s v="中金辐照股份有限公司"/>
    <s v="股票"/>
    <s v="创业板股"/>
    <s v="300962.SZ"/>
    <x v="508"/>
    <n v="290"/>
    <n v="986"/>
    <x v="71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华尔泰"/>
    <s v="安徽华尔泰化工股份有限公司"/>
    <s v="股票"/>
    <s v="沪深主板股"/>
    <s v="001217.SZ"/>
    <x v="509"/>
    <n v="310"/>
    <n v="3242.6"/>
    <x v="71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晓鸣股份"/>
    <s v="宁夏晓鸣农牧股份有限公司"/>
    <s v="股票"/>
    <s v="创业板股"/>
    <s v="300967.SZ"/>
    <x v="510"/>
    <n v="230"/>
    <n v="1044.2"/>
    <x v="71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税友股份"/>
    <s v="税友软件集团股份有限公司"/>
    <s v="股票"/>
    <s v="沪深主板股"/>
    <s v="603171.SH"/>
    <x v="511"/>
    <n v="148"/>
    <n v="1972.84"/>
    <x v="71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金鹰重工"/>
    <s v="金鹰重型工程机械股份有限公司"/>
    <s v="股票"/>
    <s v="创业板股"/>
    <s v="301048.SZ"/>
    <x v="512"/>
    <n v="391"/>
    <n v="1614.83"/>
    <x v="71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实朴检测"/>
    <s v="实朴检测技术(上海)股份有限公司"/>
    <s v="股票"/>
    <s v="创业板股"/>
    <s v="301228.SZ"/>
    <x v="441"/>
    <n v="210"/>
    <n v="4216.8"/>
    <x v="61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普联软件"/>
    <s v="普联软件股份有限公司"/>
    <s v="股票"/>
    <s v="创业板股"/>
    <s v="300996.SZ"/>
    <x v="513"/>
    <n v="165"/>
    <n v="2143.4299999999998"/>
    <x v="71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扬电科技"/>
    <s v="江苏扬电科技股份有限公司"/>
    <s v="股票"/>
    <s v="创业板股"/>
    <s v="301012.SZ"/>
    <x v="514"/>
    <n v="83"/>
    <n v="668.15"/>
    <x v="71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天合光能"/>
    <s v="天合光能股份有限公司"/>
    <s v="股票"/>
    <s v="科创板股"/>
    <s v="688599.SH"/>
    <x v="515"/>
    <n v="69"/>
    <n v="4652.47"/>
    <x v="718"/>
    <m/>
    <m/>
    <s v="万能"/>
    <s v="华夏华璟权益1号"/>
    <s v="华夏基金-华璟权益1号单一资产管理计划 "/>
    <s v="ZH0228"/>
    <s v="组合类保险资管产品"/>
    <s v="权益类保险资管产品"/>
    <n v="1"/>
    <s v="华夏基金管理有限公司"/>
    <n v="500000000"/>
    <n v="367541943.31999999"/>
    <m/>
    <m/>
    <m/>
    <m/>
    <s v="是"/>
    <m/>
    <m/>
    <m/>
    <m/>
    <m/>
    <m/>
    <m/>
    <m/>
    <m/>
    <m/>
    <m/>
    <m/>
    <m/>
    <m/>
    <m/>
    <m/>
    <m/>
    <m/>
    <m/>
    <m/>
    <m/>
    <m/>
    <m/>
    <m/>
    <m/>
    <m/>
    <m/>
    <m/>
    <m/>
    <m/>
    <m/>
    <m/>
    <m/>
    <m/>
    <m/>
    <m/>
    <m/>
    <m/>
    <m/>
    <s v="权益类资产"/>
  </r>
  <r>
    <s v="三羊马"/>
    <s v="三羊马(重庆)物流股份有限公司"/>
    <s v="股票"/>
    <s v="沪深主板股"/>
    <s v="001317.SZ"/>
    <x v="516"/>
    <n v="63"/>
    <n v="1008"/>
    <x v="71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和顺科技"/>
    <s v="杭州和顺科技股份有限公司"/>
    <s v="股票"/>
    <s v="创业板股"/>
    <s v="301237.SZ"/>
    <x v="443"/>
    <n v="110"/>
    <n v="6235.9"/>
    <x v="61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家联科技"/>
    <s v="宁波家联科技股份有限公司"/>
    <s v="股票"/>
    <s v="创业板股"/>
    <s v="301193.SZ"/>
    <x v="312"/>
    <n v="153"/>
    <n v="4701.6899999999996"/>
    <x v="43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铭科精技"/>
    <s v="铭科精技控股股份有限公司"/>
    <s v="股票"/>
    <s v="沪深主板股"/>
    <s v="001319.SZ"/>
    <x v="316"/>
    <n v="206"/>
    <n v="3067.34"/>
    <x v="43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粤万年青"/>
    <s v="广东万年青制药股份有限公司"/>
    <s v="股票"/>
    <s v="创业板股"/>
    <s v="301111.SZ"/>
    <x v="423"/>
    <n v="134"/>
    <n v="1404.32"/>
    <x v="58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上海港湾"/>
    <s v="上海港湾基础建设(集团)股份有限公司"/>
    <s v="股票"/>
    <s v="沪深主板股"/>
    <s v="605598.SH"/>
    <x v="517"/>
    <n v="150"/>
    <n v="2080.5"/>
    <x v="72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镇洋发展"/>
    <s v="浙江镇洋发展股份有限公司"/>
    <s v="股票"/>
    <s v="沪深主板股"/>
    <s v="603213.SH"/>
    <x v="518"/>
    <n v="223"/>
    <n v="1335.77"/>
    <x v="72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华瓷股份"/>
    <s v="湖南华联瓷业股份有限公司"/>
    <s v="股票"/>
    <s v="沪深主板股"/>
    <s v="001216.SZ"/>
    <x v="519"/>
    <n v="260"/>
    <n v="2436.1999999999998"/>
    <x v="72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恒辉安防"/>
    <s v="江苏恒辉安防股份有限公司"/>
    <s v="股票"/>
    <s v="创业板股"/>
    <s v="300952.SZ"/>
    <x v="520"/>
    <n v="172"/>
    <n v="2015.84"/>
    <x v="72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英力股份"/>
    <s v="安徽英力电子科技股份有限公司"/>
    <s v="股票"/>
    <s v="创业板股"/>
    <s v="300956.SZ"/>
    <x v="521"/>
    <n v="194"/>
    <n v="2492.9"/>
    <x v="72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浩通科技"/>
    <s v="徐州浩通新材料科技股份有限公司"/>
    <s v="股票"/>
    <s v="创业板股"/>
    <s v="301026.SZ"/>
    <x v="522"/>
    <n v="87"/>
    <n v="1568.61"/>
    <x v="72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富佳股份"/>
    <s v="宁波富佳实业股份有限公司"/>
    <s v="股票"/>
    <s v="沪深主板股"/>
    <s v="603219.SH"/>
    <x v="523"/>
    <n v="147"/>
    <n v="1405.32"/>
    <x v="72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建工修复"/>
    <s v="北京建工环境修复股份有限公司"/>
    <s v="股票"/>
    <s v="创业板股"/>
    <s v="300958.SZ"/>
    <x v="524"/>
    <n v="153"/>
    <n v="1305.0899999999999"/>
    <x v="72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金钟股份"/>
    <s v="广州市金钟汽车零件股份有限公司"/>
    <s v="股票"/>
    <s v="创业板股"/>
    <s v="301133.SZ"/>
    <x v="427"/>
    <n v="147"/>
    <n v="2106.5100000000002"/>
    <x v="58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川网传媒"/>
    <s v="四川新闻网传媒(集团)股份有限公司"/>
    <s v="股票"/>
    <s v="创业板股"/>
    <s v="300987.SZ"/>
    <x v="525"/>
    <n v="147"/>
    <n v="998.13"/>
    <x v="72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标榜股份"/>
    <s v="江阴标榜汽车部件股份有限公司"/>
    <s v="股票"/>
    <s v="创业板股"/>
    <s v="301181.SZ"/>
    <x v="311"/>
    <n v="116"/>
    <n v="4669"/>
    <x v="42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英诺激光"/>
    <s v="英诺激光科技股份有限公司"/>
    <s v="股票"/>
    <s v="创业板股"/>
    <s v="301021.SZ"/>
    <x v="526"/>
    <n v="126"/>
    <n v="1191.96"/>
    <x v="72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深水海纳"/>
    <s v="深水海纳水务集团股份有限公司"/>
    <s v="股票"/>
    <s v="创业板股"/>
    <s v="300961.SZ"/>
    <x v="527"/>
    <n v="222"/>
    <n v="1882.56"/>
    <x v="73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密封科技"/>
    <s v="烟台石川密封科技股份有限公司"/>
    <s v="股票"/>
    <s v="创业板股"/>
    <s v="301020.SZ"/>
    <x v="528"/>
    <n v="148"/>
    <n v="1574.72"/>
    <x v="73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崧盛股份"/>
    <s v="深圳市崧盛电子股份有限公司"/>
    <s v="股票"/>
    <s v="创业板股"/>
    <s v="301002.SZ"/>
    <x v="529"/>
    <n v="96"/>
    <n v="1796.16"/>
    <x v="73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商络电子"/>
    <s v="南京商络电子股份有限公司"/>
    <s v="股票"/>
    <s v="创业板股"/>
    <s v="300975.SZ"/>
    <x v="530"/>
    <n v="241"/>
    <n v="1320.68"/>
    <x v="73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捷精工"/>
    <s v="江苏中捷精工科技股份有限公司"/>
    <s v="股票"/>
    <s v="创业板股"/>
    <s v="301072.SZ"/>
    <x v="531"/>
    <n v="95"/>
    <n v="708.7"/>
    <x v="73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世茂能源"/>
    <s v="宁波世茂能源股份有限公司"/>
    <s v="股票"/>
    <s v="沪深主板股"/>
    <s v="605028.SH"/>
    <x v="532"/>
    <n v="148"/>
    <n v="2098.64"/>
    <x v="73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旗新材"/>
    <s v="广东中旗新材料股份有限公司"/>
    <s v="股票"/>
    <s v="沪深主板股"/>
    <s v="001212.SZ"/>
    <x v="533"/>
    <n v="103"/>
    <n v="3262.01"/>
    <x v="73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嘉益股份"/>
    <s v="浙江嘉益保温科技股份有限公司"/>
    <s v="股票"/>
    <s v="创业板股"/>
    <s v="301004.SZ"/>
    <x v="534"/>
    <n v="128"/>
    <n v="999.68"/>
    <x v="73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嘉亨家化"/>
    <s v="嘉亨家化股份有限公司"/>
    <s v="股票"/>
    <s v="创业板股"/>
    <s v="300955.SZ"/>
    <x v="535"/>
    <n v="113"/>
    <n v="1867.89"/>
    <x v="73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华立科技"/>
    <s v="广州华立科技股份有限公司"/>
    <s v="股票"/>
    <s v="创业板股"/>
    <s v="301011.SZ"/>
    <x v="536"/>
    <n v="78"/>
    <n v="1107.5999999999999"/>
    <x v="73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中洲特材"/>
    <s v="上海中洲特种合金材料股份有限公司"/>
    <s v="股票"/>
    <s v="创业板股"/>
    <s v="300963.SZ"/>
    <x v="537"/>
    <n v="138"/>
    <n v="1673.94"/>
    <x v="74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长江材料"/>
    <s v="重庆长江造型材料(集团)股份有限公司"/>
    <s v="股票"/>
    <s v="沪深主板股"/>
    <s v="001296.SZ"/>
    <x v="538"/>
    <n v="83"/>
    <n v="2121.48"/>
    <x v="74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博亚精工"/>
    <s v="襄阳博亚精工装备股份有限公司"/>
    <s v="股票"/>
    <s v="创业板股"/>
    <s v="300971.SZ"/>
    <x v="539"/>
    <n v="105"/>
    <n v="1915.2"/>
    <x v="74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德固特"/>
    <s v="青岛德固特节能装备股份有限公司"/>
    <s v="股票"/>
    <s v="创业板股"/>
    <s v="300950.SZ"/>
    <x v="540"/>
    <n v="103"/>
    <n v="866.23"/>
    <x v="74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正和生态"/>
    <s v="北京正和恒基滨水生态环境治理股份有限公司"/>
    <s v="股票"/>
    <s v="沪深主板股"/>
    <s v="605069.SH"/>
    <x v="541"/>
    <n v="152"/>
    <n v="2299.7600000000002"/>
    <x v="74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恒盛能源"/>
    <s v="恒盛能源股份有限公司"/>
    <s v="股票"/>
    <s v="沪深主板股"/>
    <s v="605580.SH"/>
    <x v="542"/>
    <n v="184"/>
    <n v="1541.92"/>
    <x v="74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喜悦智行"/>
    <s v="宁波喜悦智行科技股份有限公司"/>
    <s v="股票"/>
    <s v="创业板股"/>
    <s v="301198.SZ"/>
    <x v="543"/>
    <n v="96"/>
    <n v="2088.96"/>
    <x v="746"/>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德迈仕"/>
    <s v="大连德迈仕精密科技股份有限公司"/>
    <s v="股票"/>
    <s v="创业板股"/>
    <s v="301007.SZ"/>
    <x v="544"/>
    <n v="147"/>
    <n v="777.63"/>
    <x v="74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晶雪节能"/>
    <s v="江苏晶雪节能科技股份有限公司"/>
    <s v="股票"/>
    <s v="创业板股"/>
    <s v="301010.SZ"/>
    <x v="545"/>
    <n v="100"/>
    <n v="783"/>
    <x v="748"/>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双乐股份"/>
    <s v="双乐颜料股份有限公司"/>
    <s v="股票"/>
    <s v="创业板股"/>
    <s v="301036.SZ"/>
    <x v="546"/>
    <n v="92"/>
    <n v="2150.96"/>
    <x v="749"/>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迈普医学"/>
    <s v="广州迈普再生医学科技股份有限公司"/>
    <s v="股票"/>
    <s v="创业板股"/>
    <s v="301033.SZ"/>
    <x v="547"/>
    <n v="55"/>
    <n v="832.7"/>
    <x v="750"/>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金房节能"/>
    <s v="北京金房暖通节能技术股份有限公司"/>
    <s v="股票"/>
    <s v="沪深主板股"/>
    <s v="001210.SZ"/>
    <x v="548"/>
    <n v="84"/>
    <n v="2352.84"/>
    <x v="751"/>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新柴股份"/>
    <s v="浙江新柴股份有限公司"/>
    <s v="股票"/>
    <s v="创业板股"/>
    <s v="301032.SZ"/>
    <x v="549"/>
    <n v="214"/>
    <n v="1063.58"/>
    <x v="752"/>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泰福泵业"/>
    <s v="浙江泰福泵业股份有限公司"/>
    <s v="股票"/>
    <s v="创业板股"/>
    <s v="300992.SZ"/>
    <x v="550"/>
    <n v="91"/>
    <n v="851.76"/>
    <x v="753"/>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金百泽"/>
    <s v="深圳市金百泽电子科技股份有限公司"/>
    <s v="股票"/>
    <s v="创业板股"/>
    <s v="301041.SZ"/>
    <x v="551"/>
    <n v="95"/>
    <n v="694.45"/>
    <x v="754"/>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保立佳"/>
    <s v="上海保立佳化工股份有限公司"/>
    <s v="股票"/>
    <s v="创业板股"/>
    <s v="301037.SZ"/>
    <x v="552"/>
    <n v="73"/>
    <n v="1081.8599999999999"/>
    <x v="755"/>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邵阳液压"/>
    <s v="邵阳维克液压股份有限公司"/>
    <s v="股票"/>
    <s v="创业板股"/>
    <s v="301079.SZ"/>
    <x v="351"/>
    <n v="63"/>
    <n v="750.96"/>
    <x v="487"/>
    <m/>
    <m/>
    <s v="万能"/>
    <s v="华夏华璟权益1号"/>
    <s v="华夏基金-华璟权益1号单一资产管理计划 "/>
    <s v="ZH0228"/>
    <s v="组合类保险资管产品"/>
    <s v="权益类保险资管产品"/>
    <n v="1"/>
    <s v="华夏基金管理有限公司"/>
    <n v="500000000"/>
    <n v="367541943.31999999"/>
    <m/>
    <m/>
    <m/>
    <m/>
    <s v="否"/>
    <m/>
    <m/>
    <m/>
    <m/>
    <m/>
    <m/>
    <m/>
    <m/>
    <m/>
    <m/>
    <m/>
    <m/>
    <m/>
    <m/>
    <m/>
    <m/>
    <m/>
    <m/>
    <m/>
    <m/>
    <m/>
    <m/>
    <m/>
    <m/>
    <m/>
    <m/>
    <m/>
    <m/>
    <m/>
    <m/>
    <m/>
    <m/>
    <m/>
    <m/>
    <m/>
    <m/>
    <m/>
    <m/>
    <m/>
    <s v="权益类资产"/>
  </r>
  <r>
    <s v="成银转债"/>
    <s v="成都银行股份有限公司"/>
    <s v="可转债、可交换债"/>
    <s v="可转债"/>
    <s v="113055.SH"/>
    <x v="237"/>
    <n v="13280"/>
    <n v="1328000"/>
    <x v="756"/>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n v="6"/>
    <s v="AAA"/>
    <n v="0"/>
    <s v="否"/>
    <m/>
    <m/>
    <m/>
    <m/>
    <m/>
    <m/>
    <m/>
    <m/>
    <m/>
    <m/>
    <m/>
    <s v="权益类资产"/>
  </r>
  <r>
    <s v="华宝现金添益货币(A类)"/>
    <s v="华宝基金管理有限公司"/>
    <s v="证券投资基金"/>
    <s v="货币市场基金"/>
    <s v="511990.OF"/>
    <x v="553"/>
    <m/>
    <n v="21707655.949999999"/>
    <x v="757"/>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m/>
    <m/>
    <m/>
    <m/>
    <m/>
    <m/>
    <m/>
    <m/>
    <m/>
    <m/>
    <m/>
    <m/>
    <m/>
    <m/>
    <m/>
    <s v="权益类资产"/>
  </r>
  <r>
    <s v="中国建设银行北京分行活期存款"/>
    <s v="中国建设银行北京分行活期存款"/>
    <s v="现金及流动性管理工具"/>
    <s v="活期存款"/>
    <m/>
    <x v="235"/>
    <m/>
    <n v="11238948.220000001"/>
    <x v="758"/>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m/>
    <m/>
    <m/>
    <m/>
    <m/>
    <m/>
    <m/>
    <m/>
    <m/>
    <m/>
    <m/>
    <m/>
    <m/>
    <m/>
    <m/>
    <s v="权益类资产"/>
  </r>
  <r>
    <s v="上海证券清算款-正数"/>
    <s v="其他流动性管理工具"/>
    <s v="其他流动性管理工具"/>
    <s v="其他流动性管理工具"/>
    <m/>
    <x v="38"/>
    <m/>
    <n v="3683275.12"/>
    <x v="759"/>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1876076.87"/>
    <x v="760"/>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218224.31"/>
    <x v="761"/>
    <m/>
    <m/>
    <s v="万能"/>
    <s v="华夏华璟权益1号"/>
    <s v="华夏基金-华璟权益1号单一资产管理计划 "/>
    <s v="ZH0228"/>
    <s v="组合类保险资管产品"/>
    <s v="权益类保险资管产品"/>
    <n v="1"/>
    <s v="华夏基金管理有限公司"/>
    <n v="500000000"/>
    <n v="367541943.31999999"/>
    <m/>
    <m/>
    <m/>
    <m/>
    <m/>
    <m/>
    <m/>
    <m/>
    <m/>
    <m/>
    <m/>
    <m/>
    <m/>
    <m/>
    <m/>
    <m/>
    <m/>
    <m/>
    <m/>
    <m/>
    <m/>
    <m/>
    <m/>
    <m/>
    <m/>
    <m/>
    <m/>
    <m/>
    <m/>
    <m/>
    <m/>
    <m/>
    <m/>
    <m/>
    <m/>
    <m/>
    <m/>
    <m/>
    <m/>
    <m/>
    <m/>
    <m/>
    <m/>
    <m/>
    <s v="权益类资产"/>
  </r>
  <r>
    <s v="中国建设银行北京复兴支行活期存款"/>
    <s v="中国建设银行北京复兴支行活期存款"/>
    <s v="现金及流动性管理工具"/>
    <s v="活期存款"/>
    <m/>
    <x v="200"/>
    <m/>
    <n v="24675921.850000001"/>
    <x v="762"/>
    <n v="7371.74"/>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13814153.640000001"/>
    <x v="763"/>
    <n v="19325.240000000002"/>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120212.27"/>
    <x v="764"/>
    <n v="370.03"/>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上海存出保证金"/>
    <s v="上海存出保证金"/>
    <s v="现金及流动性管理工具"/>
    <s v="存放在中国证券登记结算公司和中央国债登记结算公司的备付金和保证金"/>
    <m/>
    <x v="554"/>
    <m/>
    <n v="60113.17"/>
    <x v="765"/>
    <n v="103.13"/>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深圳存出保证金"/>
    <s v="深圳存出保证金"/>
    <s v="现金及流动性管理工具"/>
    <s v="存放在中国证券登记结算公司和中央国债登记结算公司的备付金和保证金"/>
    <m/>
    <x v="554"/>
    <m/>
    <n v="63712.62"/>
    <x v="766"/>
    <n v="108.09"/>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嘉实绝对收益策略定期混合A"/>
    <s v="嘉实绝对收益策略定期开放混合型发起式证券投资基金"/>
    <s v="证券投资基金"/>
    <s v="股票基金"/>
    <s v="000414"/>
    <x v="196"/>
    <m/>
    <n v="35297482.240000002"/>
    <x v="767"/>
    <m/>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嘉实超短债债券A"/>
    <s v="嘉实超短债证券投资基金"/>
    <s v="证券投资基金"/>
    <s v="债券基金"/>
    <s v="012773"/>
    <x v="196"/>
    <m/>
    <n v="99999000"/>
    <x v="768"/>
    <m/>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华鲁恒升"/>
    <s v="山东华鲁恒升化工股份有限公司"/>
    <s v="股票"/>
    <s v="沪深主板股"/>
    <s v="600426.SH"/>
    <x v="481"/>
    <n v="46700"/>
    <n v="1510494.58"/>
    <x v="769"/>
    <m/>
    <m/>
    <s v="万能"/>
    <s v="嘉实和谐健康混合1号"/>
    <s v="和谐健康委托投资混合1号单一资产管理计划"/>
    <s v="SNC679"/>
    <s v="组合类保险资管产品"/>
    <s v="混合类保险资管产品"/>
    <n v="1"/>
    <s v="嘉实基金管理有限公司"/>
    <n v="500000000"/>
    <n v="486104723.86000001"/>
    <m/>
    <m/>
    <m/>
    <m/>
    <s v="是"/>
    <n v="2.2002563049829712E-5"/>
    <m/>
    <m/>
    <m/>
    <m/>
    <m/>
    <m/>
    <m/>
    <m/>
    <m/>
    <m/>
    <m/>
    <m/>
    <m/>
    <m/>
    <m/>
    <m/>
    <m/>
    <m/>
    <m/>
    <m/>
    <m/>
    <m/>
    <m/>
    <m/>
    <m/>
    <m/>
    <m/>
    <m/>
    <m/>
    <m/>
    <m/>
    <m/>
    <m/>
    <m/>
    <m/>
    <m/>
    <m/>
    <m/>
    <s v="权益类资产"/>
  </r>
  <r>
    <s v="贵州茅台"/>
    <s v="贵州茅台酒股份有限公司"/>
    <s v="股票"/>
    <s v="沪深主板股"/>
    <s v="600519.SH"/>
    <x v="131"/>
    <n v="13000"/>
    <n v="24778180.77"/>
    <x v="770"/>
    <m/>
    <m/>
    <s v="万能"/>
    <s v="嘉实和谐健康混合1号"/>
    <s v="和谐健康委托投资混合1号单一资产管理计划"/>
    <s v="SNC679"/>
    <s v="组合类保险资管产品"/>
    <s v="混合类保险资管产品"/>
    <n v="1"/>
    <s v="嘉实基金管理有限公司"/>
    <n v="500000000"/>
    <n v="486104723.86000001"/>
    <m/>
    <m/>
    <m/>
    <m/>
    <s v="是"/>
    <n v="1.0348688717652587E-5"/>
    <m/>
    <m/>
    <m/>
    <m/>
    <m/>
    <m/>
    <m/>
    <m/>
    <m/>
    <m/>
    <m/>
    <m/>
    <m/>
    <m/>
    <m/>
    <m/>
    <m/>
    <m/>
    <m/>
    <m/>
    <m/>
    <m/>
    <m/>
    <m/>
    <m/>
    <m/>
    <m/>
    <m/>
    <m/>
    <m/>
    <m/>
    <m/>
    <m/>
    <m/>
    <m/>
    <m/>
    <m/>
    <m/>
    <s v="权益类资产"/>
  </r>
  <r>
    <s v="闻泰科技"/>
    <s v="闻泰科技股份有限公司"/>
    <s v="股票"/>
    <s v="沪深主板股"/>
    <s v="600745.SH"/>
    <x v="264"/>
    <n v="71800"/>
    <n v="8441533.0299999993"/>
    <x v="771"/>
    <m/>
    <m/>
    <s v="万能"/>
    <s v="嘉实和谐健康混合1号"/>
    <s v="和谐健康委托投资混合1号单一资产管理计划"/>
    <s v="SNC679"/>
    <s v="组合类保险资管产品"/>
    <s v="混合类保险资管产品"/>
    <n v="1"/>
    <s v="嘉实基金管理有限公司"/>
    <n v="500000000"/>
    <n v="486104723.86000001"/>
    <m/>
    <m/>
    <m/>
    <m/>
    <s v="是"/>
    <n v="5.7608724201005006E-5"/>
    <m/>
    <m/>
    <m/>
    <m/>
    <m/>
    <m/>
    <m/>
    <m/>
    <m/>
    <m/>
    <m/>
    <m/>
    <m/>
    <m/>
    <m/>
    <m/>
    <m/>
    <m/>
    <m/>
    <m/>
    <m/>
    <m/>
    <m/>
    <m/>
    <m/>
    <m/>
    <m/>
    <m/>
    <m/>
    <m/>
    <m/>
    <m/>
    <m/>
    <m/>
    <m/>
    <m/>
    <m/>
    <m/>
    <s v="权益类资产"/>
  </r>
  <r>
    <s v="伊利股份"/>
    <s v="内蒙古伊利实业集团股份有限公司"/>
    <s v="股票"/>
    <s v="沪深主板股"/>
    <s v="600887.SH"/>
    <x v="283"/>
    <n v="172100"/>
    <n v="6487159.2199999997"/>
    <x v="772"/>
    <m/>
    <m/>
    <s v="万能"/>
    <s v="嘉实和谐健康混合1号"/>
    <s v="和谐健康委托投资混合1号单一资产管理计划"/>
    <s v="SNC679"/>
    <s v="组合类保险资管产品"/>
    <s v="混合类保险资管产品"/>
    <n v="1"/>
    <s v="嘉实基金管理有限公司"/>
    <n v="500000000"/>
    <n v="486104723.86000001"/>
    <m/>
    <m/>
    <m/>
    <m/>
    <s v="是"/>
    <n v="2.689007493830769E-5"/>
    <m/>
    <m/>
    <m/>
    <m/>
    <m/>
    <m/>
    <m/>
    <m/>
    <m/>
    <m/>
    <m/>
    <m/>
    <m/>
    <m/>
    <m/>
    <m/>
    <m/>
    <m/>
    <m/>
    <m/>
    <m/>
    <m/>
    <m/>
    <m/>
    <m/>
    <m/>
    <m/>
    <m/>
    <m/>
    <m/>
    <m/>
    <m/>
    <m/>
    <m/>
    <m/>
    <m/>
    <m/>
    <m/>
    <s v="权益类资产"/>
  </r>
  <r>
    <s v="隆基股份"/>
    <s v="隆基绿能科技股份有限公司"/>
    <s v="股票"/>
    <s v="沪深主板股"/>
    <s v="601012.SH"/>
    <x v="265"/>
    <n v="98300"/>
    <n v="7392148.8300000001"/>
    <x v="773"/>
    <m/>
    <m/>
    <s v="万能"/>
    <s v="嘉实和谐健康混合1号"/>
    <s v="和谐健康委托投资混合1号单一资产管理计划"/>
    <s v="SNC679"/>
    <s v="组合类保险资管产品"/>
    <s v="混合类保险资管产品"/>
    <n v="1"/>
    <s v="嘉实基金管理有限公司"/>
    <n v="500000000"/>
    <n v="486104723.86000001"/>
    <m/>
    <m/>
    <m/>
    <m/>
    <s v="是"/>
    <n v="1.8160143881308779E-5"/>
    <m/>
    <m/>
    <m/>
    <m/>
    <m/>
    <m/>
    <m/>
    <m/>
    <m/>
    <m/>
    <m/>
    <m/>
    <m/>
    <m/>
    <m/>
    <m/>
    <m/>
    <m/>
    <m/>
    <m/>
    <m/>
    <m/>
    <m/>
    <m/>
    <m/>
    <m/>
    <m/>
    <m/>
    <m/>
    <m/>
    <m/>
    <m/>
    <m/>
    <m/>
    <m/>
    <m/>
    <m/>
    <m/>
    <s v="权益类资产"/>
  </r>
  <r>
    <s v="中国神华"/>
    <s v="中国神华能源股份有限公司"/>
    <s v="股票"/>
    <s v="沪深主板股"/>
    <s v="601088.SH"/>
    <x v="555"/>
    <n v="416400"/>
    <n v="9588898.5700000003"/>
    <x v="774"/>
    <m/>
    <m/>
    <s v="万能"/>
    <s v="嘉实和谐健康混合1号"/>
    <s v="和谐健康委托投资混合1号单一资产管理计划"/>
    <s v="SNC679"/>
    <s v="组合类保险资管产品"/>
    <s v="混合类保险资管产品"/>
    <n v="1"/>
    <s v="嘉实基金管理有限公司"/>
    <n v="500000000"/>
    <n v="486104723.86000001"/>
    <m/>
    <m/>
    <m/>
    <m/>
    <s v="是"/>
    <n v="2.208615512451394E-5"/>
    <m/>
    <m/>
    <m/>
    <m/>
    <m/>
    <m/>
    <m/>
    <m/>
    <m/>
    <m/>
    <m/>
    <m/>
    <m/>
    <m/>
    <m/>
    <m/>
    <m/>
    <m/>
    <m/>
    <m/>
    <m/>
    <m/>
    <m/>
    <m/>
    <m/>
    <m/>
    <m/>
    <m/>
    <m/>
    <m/>
    <m/>
    <m/>
    <m/>
    <m/>
    <m/>
    <m/>
    <m/>
    <m/>
    <s v="权益类资产"/>
  </r>
  <r>
    <s v="中国中铁"/>
    <s v="中国中铁股份有限公司"/>
    <s v="股票"/>
    <s v="沪深主板股"/>
    <s v="601390.SH"/>
    <x v="556"/>
    <n v="367500"/>
    <n v="2499111.35"/>
    <x v="775"/>
    <m/>
    <m/>
    <s v="万能"/>
    <s v="嘉实和谐健康混合1号"/>
    <s v="和谐健康委托投资混合1号单一资产管理计划"/>
    <s v="SNC679"/>
    <s v="组合类保险资管产品"/>
    <s v="混合类保险资管产品"/>
    <n v="1"/>
    <s v="嘉实基金管理有限公司"/>
    <n v="500000000"/>
    <n v="486104723.86000001"/>
    <m/>
    <m/>
    <m/>
    <m/>
    <s v="是"/>
    <n v="1.5811113081373568E-5"/>
    <m/>
    <m/>
    <m/>
    <m/>
    <m/>
    <m/>
    <m/>
    <m/>
    <m/>
    <m/>
    <m/>
    <m/>
    <m/>
    <m/>
    <m/>
    <m/>
    <m/>
    <m/>
    <m/>
    <m/>
    <m/>
    <m/>
    <m/>
    <m/>
    <m/>
    <m/>
    <m/>
    <m/>
    <m/>
    <m/>
    <m/>
    <m/>
    <m/>
    <m/>
    <m/>
    <m/>
    <m/>
    <m/>
    <s v="权益类资产"/>
  </r>
  <r>
    <s v="中国建筑"/>
    <s v="中国建筑股份有限公司"/>
    <s v="股票"/>
    <s v="沪深主板股"/>
    <s v="601668.SH"/>
    <x v="395"/>
    <n v="402400"/>
    <n v="2494658.5099999998"/>
    <x v="776"/>
    <m/>
    <m/>
    <s v="万能"/>
    <s v="嘉实和谐健康混合1号"/>
    <s v="和谐健康委托投资混合1号单一资产管理计划"/>
    <s v="SNC679"/>
    <s v="组合类保险资管产品"/>
    <s v="混合类保险资管产品"/>
    <n v="1"/>
    <s v="嘉实基金管理有限公司"/>
    <n v="500000000"/>
    <n v="486104723.86000001"/>
    <m/>
    <m/>
    <m/>
    <m/>
    <s v="是"/>
    <n v="9.5944625620742811E-6"/>
    <m/>
    <m/>
    <m/>
    <m/>
    <m/>
    <m/>
    <m/>
    <m/>
    <m/>
    <m/>
    <m/>
    <m/>
    <m/>
    <m/>
    <m/>
    <m/>
    <m/>
    <m/>
    <m/>
    <m/>
    <m/>
    <m/>
    <m/>
    <m/>
    <m/>
    <m/>
    <m/>
    <m/>
    <m/>
    <m/>
    <m/>
    <m/>
    <m/>
    <m/>
    <m/>
    <m/>
    <m/>
    <m/>
    <s v="权益类资产"/>
  </r>
  <r>
    <s v="明泰铝业"/>
    <s v="河南明泰铝业股份有限公司"/>
    <s v="股票"/>
    <s v="沪深主板股"/>
    <s v="601677.SH"/>
    <x v="557"/>
    <n v="216800"/>
    <n v="7942479.9299999997"/>
    <x v="777"/>
    <m/>
    <m/>
    <s v="万能"/>
    <s v="嘉实和谐健康混合1号"/>
    <s v="和谐健康委托投资混合1号单一资产管理计划"/>
    <s v="SNC679"/>
    <s v="组合类保险资管产品"/>
    <s v="混合类保险资管产品"/>
    <n v="1"/>
    <s v="嘉实基金管理有限公司"/>
    <n v="500000000"/>
    <n v="486104723.86000001"/>
    <m/>
    <m/>
    <m/>
    <m/>
    <s v="否"/>
    <n v="3.1426152699902095E-4"/>
    <m/>
    <m/>
    <m/>
    <m/>
    <m/>
    <m/>
    <m/>
    <m/>
    <m/>
    <m/>
    <m/>
    <m/>
    <m/>
    <m/>
    <m/>
    <m/>
    <m/>
    <m/>
    <m/>
    <m/>
    <m/>
    <m/>
    <m/>
    <m/>
    <m/>
    <m/>
    <m/>
    <m/>
    <m/>
    <m/>
    <m/>
    <m/>
    <m/>
    <m/>
    <m/>
    <m/>
    <m/>
    <m/>
    <s v="权益类资产"/>
  </r>
  <r>
    <s v="正泰电器"/>
    <s v="浙江正泰电器股份有限公司"/>
    <s v="股票"/>
    <s v="沪深主板股"/>
    <s v="601877.SH"/>
    <x v="558"/>
    <n v="89700"/>
    <n v="4192718.62"/>
    <x v="778"/>
    <m/>
    <m/>
    <s v="万能"/>
    <s v="嘉实和谐健康混合1号"/>
    <s v="和谐健康委托投资混合1号单一资产管理计划"/>
    <s v="SNC679"/>
    <s v="组合类保险资管产品"/>
    <s v="混合类保险资管产品"/>
    <n v="1"/>
    <s v="嘉实基金管理有限公司"/>
    <n v="500000000"/>
    <n v="486104723.86000001"/>
    <m/>
    <m/>
    <m/>
    <m/>
    <s v="是"/>
    <n v="4.1721443483934284E-5"/>
    <m/>
    <m/>
    <m/>
    <m/>
    <m/>
    <m/>
    <m/>
    <m/>
    <m/>
    <m/>
    <m/>
    <m/>
    <m/>
    <m/>
    <m/>
    <m/>
    <m/>
    <m/>
    <m/>
    <m/>
    <m/>
    <m/>
    <m/>
    <m/>
    <m/>
    <m/>
    <m/>
    <m/>
    <m/>
    <m/>
    <m/>
    <m/>
    <m/>
    <m/>
    <m/>
    <m/>
    <m/>
    <m/>
    <s v="权益类资产"/>
  </r>
  <r>
    <s v="紫金矿业"/>
    <s v="紫金矿业集团股份有限公司"/>
    <s v="股票"/>
    <s v="沪深主板股"/>
    <s v="601899.SH"/>
    <x v="397"/>
    <n v="450441"/>
    <n v="4566084.76"/>
    <x v="779"/>
    <m/>
    <m/>
    <s v="万能"/>
    <s v="嘉实和谐健康混合1号"/>
    <s v="和谐健康委托投资混合1号单一资产管理计划"/>
    <s v="SNC679"/>
    <s v="组合类保险资管产品"/>
    <s v="混合类保险资管产品"/>
    <n v="1"/>
    <s v="嘉实基金管理有限公司"/>
    <n v="500000000"/>
    <n v="486104723.86000001"/>
    <m/>
    <m/>
    <m/>
    <m/>
    <s v="是"/>
    <n v="1.7537817257795538E-5"/>
    <m/>
    <m/>
    <m/>
    <m/>
    <m/>
    <m/>
    <m/>
    <m/>
    <m/>
    <m/>
    <m/>
    <m/>
    <m/>
    <m/>
    <m/>
    <m/>
    <m/>
    <m/>
    <m/>
    <m/>
    <m/>
    <m/>
    <m/>
    <m/>
    <m/>
    <m/>
    <m/>
    <m/>
    <m/>
    <m/>
    <m/>
    <m/>
    <m/>
    <m/>
    <m/>
    <m/>
    <m/>
    <m/>
    <s v="权益类资产"/>
  </r>
  <r>
    <s v="中国核电"/>
    <s v="中国核能电力股份有限公司"/>
    <s v="股票"/>
    <s v="沪深主板股"/>
    <s v="601985.SH"/>
    <x v="469"/>
    <n v="321500"/>
    <n v="2478185.14"/>
    <x v="780"/>
    <m/>
    <m/>
    <s v="万能"/>
    <s v="嘉实和谐健康混合1号"/>
    <s v="和谐健康委托投资混合1号单一资产管理计划"/>
    <s v="SNC679"/>
    <s v="组合类保险资管产品"/>
    <s v="混合类保险资管产品"/>
    <n v="1"/>
    <s v="嘉实基金管理有限公司"/>
    <n v="500000000"/>
    <n v="486104723.86000001"/>
    <m/>
    <m/>
    <m/>
    <m/>
    <s v="是"/>
    <n v="1.7056670925923069E-5"/>
    <m/>
    <m/>
    <m/>
    <m/>
    <m/>
    <m/>
    <m/>
    <m/>
    <m/>
    <m/>
    <m/>
    <m/>
    <m/>
    <m/>
    <m/>
    <m/>
    <m/>
    <m/>
    <m/>
    <m/>
    <m/>
    <m/>
    <m/>
    <m/>
    <m/>
    <m/>
    <m/>
    <m/>
    <m/>
    <m/>
    <m/>
    <m/>
    <m/>
    <m/>
    <m/>
    <m/>
    <m/>
    <m/>
    <s v="权益类资产"/>
  </r>
  <r>
    <s v="N望变"/>
    <s v="重庆望变电气(集团)股份有限公司"/>
    <s v="股票"/>
    <s v="沪深主板股"/>
    <s v="603191.SH"/>
    <x v="285"/>
    <n v="363"/>
    <n v="4305.18"/>
    <x v="400"/>
    <m/>
    <m/>
    <s v="万能"/>
    <s v="嘉实和谐健康混合1号"/>
    <s v="和谐健康委托投资混合1号单一资产管理计划"/>
    <s v="SNC679"/>
    <s v="组合类保险资管产品"/>
    <s v="混合类保险资管产品"/>
    <n v="1"/>
    <s v="嘉实基金管理有限公司"/>
    <n v="500000000"/>
    <n v="486104723.86000001"/>
    <m/>
    <m/>
    <m/>
    <m/>
    <s v="否"/>
    <n v="1.0895423513020889E-6"/>
    <m/>
    <m/>
    <m/>
    <m/>
    <m/>
    <m/>
    <m/>
    <m/>
    <m/>
    <m/>
    <m/>
    <m/>
    <m/>
    <m/>
    <m/>
    <m/>
    <m/>
    <m/>
    <m/>
    <m/>
    <m/>
    <m/>
    <m/>
    <m/>
    <m/>
    <m/>
    <m/>
    <m/>
    <m/>
    <m/>
    <m/>
    <m/>
    <m/>
    <m/>
    <m/>
    <m/>
    <m/>
    <m/>
    <s v="权益类资产"/>
  </r>
  <r>
    <s v="药明康德"/>
    <s v="无锡药明康德新药开发股份有限公司"/>
    <s v="股票"/>
    <s v="沪深主板股"/>
    <s v="603259.SH"/>
    <x v="559"/>
    <n v="46800"/>
    <n v="5046558.3899999997"/>
    <x v="781"/>
    <m/>
    <m/>
    <s v="万能"/>
    <s v="嘉实和谐健康混合1号"/>
    <s v="和谐健康委托投资混合1号单一资产管理计划"/>
    <s v="SNC679"/>
    <s v="组合类保险资管产品"/>
    <s v="混合类保险资管产品"/>
    <n v="1"/>
    <s v="嘉实基金管理有限公司"/>
    <n v="500000000"/>
    <n v="486104723.86000001"/>
    <m/>
    <m/>
    <m/>
    <m/>
    <s v="是"/>
    <n v="1.6180484431249063E-5"/>
    <m/>
    <m/>
    <m/>
    <m/>
    <m/>
    <m/>
    <m/>
    <m/>
    <m/>
    <m/>
    <m/>
    <m/>
    <m/>
    <m/>
    <m/>
    <m/>
    <m/>
    <m/>
    <m/>
    <m/>
    <m/>
    <m/>
    <m/>
    <m/>
    <m/>
    <m/>
    <m/>
    <m/>
    <m/>
    <m/>
    <m/>
    <m/>
    <m/>
    <m/>
    <m/>
    <m/>
    <m/>
    <m/>
    <s v="权益类资产"/>
  </r>
  <r>
    <s v="韦尔股份"/>
    <s v="上海韦尔半导体股份有限公司"/>
    <s v="股票"/>
    <s v="沪深主板股"/>
    <s v="603501.SH"/>
    <x v="560"/>
    <n v="12600"/>
    <n v="3409295.52"/>
    <x v="782"/>
    <m/>
    <m/>
    <s v="万能"/>
    <s v="嘉实和谐健康混合1号"/>
    <s v="和谐健康委托投资混合1号单一资产管理计划"/>
    <s v="SNC679"/>
    <s v="组合类保险资管产品"/>
    <s v="混合类保险资管产品"/>
    <n v="1"/>
    <s v="嘉实基金管理有限公司"/>
    <n v="500000000"/>
    <n v="486104723.86000001"/>
    <m/>
    <m/>
    <m/>
    <m/>
    <s v="是"/>
    <n v="1.4368648364648708E-5"/>
    <m/>
    <m/>
    <m/>
    <m/>
    <m/>
    <m/>
    <m/>
    <m/>
    <m/>
    <m/>
    <m/>
    <m/>
    <m/>
    <m/>
    <m/>
    <m/>
    <m/>
    <m/>
    <m/>
    <m/>
    <m/>
    <m/>
    <m/>
    <m/>
    <m/>
    <m/>
    <m/>
    <m/>
    <m/>
    <m/>
    <m/>
    <m/>
    <m/>
    <m/>
    <m/>
    <m/>
    <m/>
    <m/>
    <s v="权益类资产"/>
  </r>
  <r>
    <s v="华友钴业"/>
    <s v="浙江华友钴业股份有限公司"/>
    <s v="股票"/>
    <s v="沪深主板股"/>
    <s v="603799.SH"/>
    <x v="267"/>
    <n v="18100"/>
    <n v="1448201.59"/>
    <x v="783"/>
    <m/>
    <m/>
    <s v="万能"/>
    <s v="嘉实和谐健康混合1号"/>
    <s v="和谐健康委托投资混合1号单一资产管理计划"/>
    <s v="SNC679"/>
    <s v="组合类保险资管产品"/>
    <s v="混合类保险资管产品"/>
    <n v="1"/>
    <s v="嘉实基金管理有限公司"/>
    <n v="500000000"/>
    <n v="486104723.86000001"/>
    <m/>
    <m/>
    <m/>
    <m/>
    <s v="是"/>
    <n v="1.4820688708348098E-5"/>
    <m/>
    <m/>
    <m/>
    <m/>
    <m/>
    <m/>
    <m/>
    <m/>
    <m/>
    <m/>
    <m/>
    <m/>
    <m/>
    <m/>
    <m/>
    <m/>
    <m/>
    <m/>
    <m/>
    <m/>
    <m/>
    <m/>
    <m/>
    <m/>
    <m/>
    <m/>
    <m/>
    <m/>
    <m/>
    <m/>
    <m/>
    <m/>
    <m/>
    <m/>
    <m/>
    <m/>
    <m/>
    <m/>
    <s v="权益类资产"/>
  </r>
  <r>
    <s v="天奈科技"/>
    <s v="江苏天奈科技股份有限公司"/>
    <s v="股票"/>
    <s v="科创板股"/>
    <s v="688116.SH"/>
    <x v="561"/>
    <n v="12893"/>
    <n v="1878802.24"/>
    <x v="784"/>
    <m/>
    <m/>
    <s v="万能"/>
    <s v="嘉实和谐健康混合1号"/>
    <s v="和谐健康委托投资混合1号单一资产管理计划"/>
    <s v="SNC679"/>
    <s v="组合类保险资管产品"/>
    <s v="混合类保险资管产品"/>
    <n v="1"/>
    <s v="嘉实基金管理有限公司"/>
    <n v="500000000"/>
    <n v="486104723.86000001"/>
    <m/>
    <m/>
    <m/>
    <m/>
    <s v="否"/>
    <n v="5.5518430831514866E-5"/>
    <m/>
    <m/>
    <m/>
    <m/>
    <m/>
    <m/>
    <m/>
    <m/>
    <m/>
    <m/>
    <m/>
    <m/>
    <m/>
    <m/>
    <m/>
    <m/>
    <m/>
    <m/>
    <m/>
    <m/>
    <m/>
    <m/>
    <m/>
    <m/>
    <m/>
    <m/>
    <m/>
    <m/>
    <m/>
    <m/>
    <m/>
    <m/>
    <m/>
    <m/>
    <m/>
    <m/>
    <m/>
    <m/>
    <s v="权益类资产"/>
  </r>
  <r>
    <s v="经纬恒润"/>
    <s v="北京经纬恒润科技股份有限公司"/>
    <s v="股票"/>
    <s v="科创板股"/>
    <s v="688326.SH"/>
    <x v="290"/>
    <n v="823"/>
    <n v="100080.91"/>
    <x v="785"/>
    <m/>
    <m/>
    <s v="万能"/>
    <s v="嘉实和谐健康混合1号"/>
    <s v="和谐健康委托投资混合1号单一资产管理计划"/>
    <s v="SNC679"/>
    <s v="组合类保险资管产品"/>
    <s v="混合类保险资管产品"/>
    <n v="1"/>
    <s v="嘉实基金管理有限公司"/>
    <n v="500000000"/>
    <n v="486104723.86000001"/>
    <m/>
    <m/>
    <m/>
    <m/>
    <s v="否"/>
    <n v="6.8583333333333326E-6"/>
    <m/>
    <m/>
    <m/>
    <m/>
    <m/>
    <m/>
    <m/>
    <m/>
    <m/>
    <m/>
    <m/>
    <m/>
    <m/>
    <m/>
    <m/>
    <m/>
    <m/>
    <m/>
    <m/>
    <m/>
    <m/>
    <m/>
    <m/>
    <m/>
    <m/>
    <m/>
    <m/>
    <m/>
    <m/>
    <m/>
    <m/>
    <m/>
    <m/>
    <m/>
    <m/>
    <m/>
    <m/>
    <m/>
    <s v="权益类资产"/>
  </r>
  <r>
    <s v="嘉环科技"/>
    <s v="嘉环科技股份有限公司"/>
    <s v="股票"/>
    <s v="沪深主板股"/>
    <s v="603206.SH"/>
    <x v="401"/>
    <n v="342"/>
    <n v="4969.26"/>
    <x v="561"/>
    <m/>
    <m/>
    <s v="万能"/>
    <s v="嘉实和谐健康混合1号"/>
    <s v="和谐健康委托投资混合1号单一资产管理计划"/>
    <s v="SNC679"/>
    <s v="组合类保险资管产品"/>
    <s v="混合类保险资管产品"/>
    <n v="1"/>
    <s v="嘉实基金管理有限公司"/>
    <n v="500000000"/>
    <n v="486104723.86000001"/>
    <m/>
    <m/>
    <m/>
    <m/>
    <s v="否"/>
    <m/>
    <m/>
    <m/>
    <m/>
    <m/>
    <m/>
    <m/>
    <m/>
    <m/>
    <m/>
    <m/>
    <m/>
    <m/>
    <m/>
    <m/>
    <m/>
    <m/>
    <m/>
    <m/>
    <m/>
    <m/>
    <m/>
    <m/>
    <m/>
    <m/>
    <m/>
    <m/>
    <m/>
    <m/>
    <m/>
    <m/>
    <m/>
    <m/>
    <m/>
    <m/>
    <m/>
    <m/>
    <m/>
    <m/>
    <s v="权益类资产"/>
  </r>
  <r>
    <s v="华锦股份"/>
    <s v="北方华锦化学工业股份有限公司"/>
    <s v="股票"/>
    <s v="沪深主板股"/>
    <s v="000059.SZ"/>
    <x v="562"/>
    <n v="395000"/>
    <n v="2907716.24"/>
    <x v="786"/>
    <m/>
    <m/>
    <s v="万能"/>
    <s v="嘉实和谐健康混合1号"/>
    <s v="和谐健康委托投资混合1号单一资产管理计划"/>
    <s v="SNC679"/>
    <s v="组合类保险资管产品"/>
    <s v="混合类保险资管产品"/>
    <n v="1"/>
    <s v="嘉实基金管理有限公司"/>
    <n v="500000000"/>
    <n v="486104723.86000001"/>
    <m/>
    <m/>
    <m/>
    <m/>
    <s v="否"/>
    <n v="2.4696104477806566E-4"/>
    <m/>
    <m/>
    <m/>
    <m/>
    <m/>
    <m/>
    <m/>
    <m/>
    <m/>
    <m/>
    <m/>
    <m/>
    <m/>
    <m/>
    <m/>
    <m/>
    <m/>
    <m/>
    <m/>
    <m/>
    <m/>
    <m/>
    <m/>
    <m/>
    <m/>
    <m/>
    <m/>
    <m/>
    <m/>
    <m/>
    <m/>
    <m/>
    <m/>
    <m/>
    <m/>
    <m/>
    <m/>
    <m/>
    <s v="权益类资产"/>
  </r>
  <r>
    <s v="华特达因"/>
    <s v="山东华特达因健康股份有限公司"/>
    <s v="股票"/>
    <s v="沪深主板股"/>
    <s v="000915.SZ"/>
    <x v="563"/>
    <n v="89499"/>
    <n v="2941934.81"/>
    <x v="787"/>
    <m/>
    <m/>
    <s v="万能"/>
    <s v="嘉实和谐健康混合1号"/>
    <s v="和谐健康委托投资混合1号单一资产管理计划"/>
    <s v="SNC679"/>
    <s v="组合类保险资管产品"/>
    <s v="混合类保险资管产品"/>
    <n v="1"/>
    <s v="嘉实基金管理有限公司"/>
    <n v="500000000"/>
    <n v="486104723.86000001"/>
    <m/>
    <m/>
    <m/>
    <m/>
    <s v="否"/>
    <n v="3.8193331126630298E-4"/>
    <m/>
    <m/>
    <m/>
    <m/>
    <m/>
    <m/>
    <m/>
    <m/>
    <m/>
    <m/>
    <m/>
    <m/>
    <m/>
    <m/>
    <m/>
    <m/>
    <m/>
    <m/>
    <m/>
    <m/>
    <m/>
    <m/>
    <m/>
    <m/>
    <m/>
    <m/>
    <m/>
    <m/>
    <m/>
    <m/>
    <m/>
    <m/>
    <m/>
    <m/>
    <m/>
    <m/>
    <m/>
    <m/>
    <s v="权益类资产"/>
  </r>
  <r>
    <s v="中航光电"/>
    <s v="中航光电科技股份有限公司"/>
    <s v="股票"/>
    <s v="沪深主板股"/>
    <s v="002179.SZ"/>
    <x v="465"/>
    <n v="6400"/>
    <n v="433017.07"/>
    <x v="788"/>
    <m/>
    <m/>
    <s v="万能"/>
    <s v="嘉实和谐健康混合1号"/>
    <s v="和谐健康委托投资混合1号单一资产管理计划"/>
    <s v="SNC679"/>
    <s v="组合类保险资管产品"/>
    <s v="混合类保险资管产品"/>
    <n v="1"/>
    <s v="嘉实基金管理有限公司"/>
    <n v="500000000"/>
    <n v="486104723.86000001"/>
    <m/>
    <m/>
    <m/>
    <m/>
    <s v="是"/>
    <n v="5.6365496425018387E-6"/>
    <m/>
    <m/>
    <m/>
    <m/>
    <m/>
    <m/>
    <m/>
    <m/>
    <m/>
    <m/>
    <m/>
    <m/>
    <m/>
    <m/>
    <m/>
    <m/>
    <m/>
    <m/>
    <m/>
    <m/>
    <m/>
    <m/>
    <m/>
    <m/>
    <m/>
    <m/>
    <m/>
    <m/>
    <m/>
    <m/>
    <m/>
    <m/>
    <m/>
    <m/>
    <m/>
    <m/>
    <m/>
    <m/>
    <s v="权益类资产"/>
  </r>
  <r>
    <s v="海大集团"/>
    <s v="广东海大集团股份有限公司"/>
    <s v="股票"/>
    <s v="沪深主板股"/>
    <s v="002311.SZ"/>
    <x v="564"/>
    <n v="39100"/>
    <n v="2736891.42"/>
    <x v="789"/>
    <m/>
    <m/>
    <s v="万能"/>
    <s v="嘉实和谐健康混合1号"/>
    <s v="和谐健康委托投资混合1号单一资产管理计划"/>
    <s v="SNC679"/>
    <s v="组合类保险资管产品"/>
    <s v="混合类保险资管产品"/>
    <n v="1"/>
    <s v="嘉实基金管理有限公司"/>
    <n v="500000000"/>
    <n v="486104723.86000001"/>
    <m/>
    <m/>
    <m/>
    <m/>
    <s v="是"/>
    <n v="2.3537753754270071E-5"/>
    <m/>
    <m/>
    <m/>
    <m/>
    <m/>
    <m/>
    <m/>
    <m/>
    <m/>
    <m/>
    <m/>
    <m/>
    <m/>
    <m/>
    <m/>
    <m/>
    <m/>
    <m/>
    <m/>
    <m/>
    <m/>
    <m/>
    <m/>
    <m/>
    <m/>
    <m/>
    <m/>
    <m/>
    <m/>
    <m/>
    <m/>
    <m/>
    <m/>
    <m/>
    <m/>
    <m/>
    <m/>
    <m/>
    <s v="权益类资产"/>
  </r>
  <r>
    <s v="立讯精密"/>
    <s v="立讯精密工业股份有限公司"/>
    <s v="股票"/>
    <s v="沪深主板股"/>
    <s v="002475.SZ"/>
    <x v="457"/>
    <n v="50500"/>
    <n v="1454981.49"/>
    <x v="790"/>
    <m/>
    <m/>
    <s v="万能"/>
    <s v="嘉实和谐健康混合1号"/>
    <s v="和谐健康委托投资混合1号单一资产管理计划"/>
    <s v="SNC679"/>
    <s v="组合类保险资管产品"/>
    <s v="混合类保险资管产品"/>
    <n v="1"/>
    <s v="嘉实基金管理有限公司"/>
    <n v="500000000"/>
    <n v="486104723.86000001"/>
    <m/>
    <m/>
    <m/>
    <m/>
    <s v="是"/>
    <n v="7.1284374562480245E-6"/>
    <m/>
    <m/>
    <m/>
    <m/>
    <m/>
    <m/>
    <m/>
    <m/>
    <m/>
    <m/>
    <m/>
    <m/>
    <m/>
    <m/>
    <m/>
    <m/>
    <m/>
    <m/>
    <m/>
    <m/>
    <m/>
    <m/>
    <m/>
    <m/>
    <m/>
    <m/>
    <m/>
    <m/>
    <m/>
    <m/>
    <m/>
    <m/>
    <m/>
    <m/>
    <m/>
    <m/>
    <m/>
    <m/>
    <s v="权益类资产"/>
  </r>
  <r>
    <s v="江海股份"/>
    <s v="南通江海电容器股份有限公司"/>
    <s v="股票"/>
    <s v="沪深主板股"/>
    <s v="002484.SZ"/>
    <x v="565"/>
    <n v="333800"/>
    <n v="7833960.6799999997"/>
    <x v="791"/>
    <m/>
    <m/>
    <s v="万能"/>
    <s v="嘉实和谐健康混合1号"/>
    <s v="和谐健康委托投资混合1号单一资产管理计划"/>
    <s v="SNC679"/>
    <s v="组合类保险资管产品"/>
    <s v="混合类保险资管产品"/>
    <n v="1"/>
    <s v="嘉实基金管理有限公司"/>
    <n v="500000000"/>
    <n v="486104723.86000001"/>
    <m/>
    <m/>
    <m/>
    <m/>
    <s v="否"/>
    <n v="3.9953514074405136E-4"/>
    <m/>
    <m/>
    <m/>
    <m/>
    <m/>
    <m/>
    <m/>
    <m/>
    <m/>
    <m/>
    <m/>
    <m/>
    <m/>
    <m/>
    <m/>
    <m/>
    <m/>
    <m/>
    <m/>
    <m/>
    <m/>
    <m/>
    <m/>
    <m/>
    <m/>
    <m/>
    <m/>
    <m/>
    <m/>
    <m/>
    <m/>
    <m/>
    <m/>
    <m/>
    <m/>
    <m/>
    <m/>
    <m/>
    <s v="权益类资产"/>
  </r>
  <r>
    <s v="鸿路钢构"/>
    <s v="安徽鸿路钢结构(集团)股份有限公司"/>
    <s v="股票"/>
    <s v="沪深主板股"/>
    <s v="002541.SZ"/>
    <x v="566"/>
    <n v="94700"/>
    <n v="4430992.3099999996"/>
    <x v="792"/>
    <m/>
    <m/>
    <s v="万能"/>
    <s v="嘉实和谐健康混合1号"/>
    <s v="和谐健康委托投资混合1号单一资产管理计划"/>
    <s v="SNC679"/>
    <s v="组合类保险资管产品"/>
    <s v="混合类保险资管产品"/>
    <n v="1"/>
    <s v="嘉实基金管理有限公司"/>
    <n v="500000000"/>
    <n v="486104723.86000001"/>
    <m/>
    <m/>
    <m/>
    <m/>
    <s v="否"/>
    <n v="1.7841749100179079E-4"/>
    <m/>
    <m/>
    <m/>
    <m/>
    <m/>
    <m/>
    <m/>
    <m/>
    <m/>
    <m/>
    <m/>
    <m/>
    <m/>
    <m/>
    <m/>
    <m/>
    <m/>
    <m/>
    <m/>
    <m/>
    <m/>
    <m/>
    <m/>
    <m/>
    <m/>
    <m/>
    <m/>
    <m/>
    <m/>
    <m/>
    <m/>
    <m/>
    <m/>
    <m/>
    <m/>
    <m/>
    <m/>
    <m/>
    <s v="权益类资产"/>
  </r>
  <r>
    <s v="卫星化学"/>
    <s v="卫星化学股份有限公司"/>
    <s v="股票"/>
    <s v="沪深主板股"/>
    <s v="002648.SZ"/>
    <x v="567"/>
    <n v="241040"/>
    <n v="10193420.289999999"/>
    <x v="793"/>
    <m/>
    <m/>
    <s v="万能"/>
    <s v="嘉实和谐健康混合1号"/>
    <s v="和谐健康委托投资混合1号单一资产管理计划"/>
    <s v="SNC679"/>
    <s v="组合类保险资管产品"/>
    <s v="混合类保险资管产品"/>
    <n v="1"/>
    <s v="嘉实基金管理有限公司"/>
    <n v="500000000"/>
    <n v="486104723.86000001"/>
    <m/>
    <m/>
    <m/>
    <m/>
    <s v="否"/>
    <n v="1.4013370719538257E-4"/>
    <m/>
    <m/>
    <m/>
    <m/>
    <m/>
    <m/>
    <m/>
    <m/>
    <m/>
    <m/>
    <m/>
    <m/>
    <m/>
    <m/>
    <m/>
    <m/>
    <m/>
    <m/>
    <m/>
    <m/>
    <m/>
    <m/>
    <m/>
    <m/>
    <m/>
    <m/>
    <m/>
    <m/>
    <m/>
    <m/>
    <m/>
    <m/>
    <m/>
    <m/>
    <m/>
    <m/>
    <m/>
    <m/>
    <s v="权益类资产"/>
  </r>
  <r>
    <s v="博腾股份"/>
    <s v="重庆博腾制药科技股份有限公司"/>
    <s v="股票"/>
    <s v="创业板股"/>
    <s v="300363.SZ"/>
    <x v="568"/>
    <n v="27400"/>
    <n v="2520794.69"/>
    <x v="794"/>
    <m/>
    <m/>
    <s v="万能"/>
    <s v="嘉实和谐健康混合1号"/>
    <s v="和谐健康委托投资混合1号单一资产管理计划"/>
    <s v="SNC679"/>
    <s v="组合类保险资管产品"/>
    <s v="混合类保险资管产品"/>
    <n v="1"/>
    <s v="嘉实基金管理有限公司"/>
    <n v="500000000"/>
    <n v="486104723.86000001"/>
    <m/>
    <m/>
    <m/>
    <m/>
    <s v="否"/>
    <n v="5.0352345129233889E-5"/>
    <m/>
    <m/>
    <m/>
    <m/>
    <m/>
    <m/>
    <m/>
    <m/>
    <m/>
    <m/>
    <m/>
    <m/>
    <m/>
    <m/>
    <m/>
    <m/>
    <m/>
    <m/>
    <m/>
    <m/>
    <m/>
    <m/>
    <m/>
    <m/>
    <m/>
    <m/>
    <m/>
    <m/>
    <m/>
    <m/>
    <m/>
    <m/>
    <m/>
    <m/>
    <m/>
    <m/>
    <m/>
    <m/>
    <s v="权益类资产"/>
  </r>
  <r>
    <s v="先导智能"/>
    <s v="无锡先导智能装备股份有限公司"/>
    <s v="股票"/>
    <s v="创业板股"/>
    <s v="300450.SZ"/>
    <x v="569"/>
    <n v="153300"/>
    <n v="10810105.84"/>
    <x v="795"/>
    <m/>
    <m/>
    <s v="万能"/>
    <s v="嘉实和谐健康混合1号"/>
    <s v="和谐健康委托投资混合1号单一资产管理计划"/>
    <s v="SNC679"/>
    <s v="组合类保险资管产品"/>
    <s v="混合类保险资管产品"/>
    <n v="1"/>
    <s v="嘉实基金管理有限公司"/>
    <n v="500000000"/>
    <n v="486104723.86000001"/>
    <m/>
    <m/>
    <m/>
    <m/>
    <s v="是"/>
    <n v="9.8032549465387536E-5"/>
    <m/>
    <m/>
    <m/>
    <m/>
    <m/>
    <m/>
    <m/>
    <m/>
    <m/>
    <m/>
    <m/>
    <m/>
    <m/>
    <m/>
    <m/>
    <m/>
    <m/>
    <m/>
    <m/>
    <m/>
    <m/>
    <m/>
    <m/>
    <m/>
    <m/>
    <m/>
    <m/>
    <m/>
    <m/>
    <m/>
    <m/>
    <m/>
    <m/>
    <m/>
    <m/>
    <m/>
    <m/>
    <m/>
    <s v="权益类资产"/>
  </r>
  <r>
    <s v="宁德时代"/>
    <s v="宁德时代新能源科技股份有限公司"/>
    <s v="股票"/>
    <s v="创业板股"/>
    <s v="300750.SZ"/>
    <x v="413"/>
    <n v="40648"/>
    <n v="19198316.91"/>
    <x v="796"/>
    <m/>
    <m/>
    <s v="万能"/>
    <s v="嘉实和谐健康混合1号"/>
    <s v="和谐健康委托投资混合1号单一资产管理计划"/>
    <s v="SNC679"/>
    <s v="组合类保险资管产品"/>
    <s v="混合类保险资管产品"/>
    <n v="1"/>
    <s v="嘉实基金管理有限公司"/>
    <n v="500000000"/>
    <n v="486104723.86000001"/>
    <m/>
    <m/>
    <m/>
    <m/>
    <s v="是"/>
    <n v="1.743912266900607E-5"/>
    <m/>
    <m/>
    <m/>
    <m/>
    <m/>
    <m/>
    <m/>
    <m/>
    <m/>
    <m/>
    <m/>
    <m/>
    <m/>
    <m/>
    <m/>
    <m/>
    <m/>
    <m/>
    <m/>
    <m/>
    <m/>
    <m/>
    <m/>
    <m/>
    <m/>
    <m/>
    <m/>
    <m/>
    <m/>
    <m/>
    <m/>
    <m/>
    <m/>
    <m/>
    <m/>
    <m/>
    <m/>
    <m/>
    <s v="权益类资产"/>
  </r>
  <r>
    <s v="景业智能"/>
    <s v="杭州景业智能科技股份有限公司"/>
    <s v="股票"/>
    <s v="创业板股"/>
    <s v="688290.SH"/>
    <x v="304"/>
    <n v="1455"/>
    <n v="49556.5"/>
    <x v="420"/>
    <m/>
    <m/>
    <s v="万能"/>
    <s v="嘉实和谐健康混合1号"/>
    <s v="和谐健康委托投资混合1号单一资产管理计划"/>
    <s v="SNC679"/>
    <s v="组合类保险资管产品"/>
    <s v="混合类保险资管产品"/>
    <n v="1"/>
    <s v="嘉实基金管理有限公司"/>
    <n v="500000000"/>
    <n v="486104723.86000001"/>
    <m/>
    <m/>
    <m/>
    <m/>
    <s v="否"/>
    <m/>
    <m/>
    <m/>
    <m/>
    <m/>
    <m/>
    <m/>
    <m/>
    <m/>
    <m/>
    <m/>
    <m/>
    <m/>
    <m/>
    <m/>
    <m/>
    <m/>
    <m/>
    <m/>
    <m/>
    <m/>
    <m/>
    <m/>
    <m/>
    <m/>
    <m/>
    <m/>
    <m/>
    <m/>
    <m/>
    <m/>
    <m/>
    <m/>
    <m/>
    <m/>
    <m/>
    <m/>
    <m/>
    <m/>
    <s v="权益类资产"/>
  </r>
  <r>
    <s v="永泰运"/>
    <s v="永泰运化工物流股份有限公司"/>
    <s v="股票"/>
    <s v="沪深主板股"/>
    <s v="001228.SZ"/>
    <x v="315"/>
    <n v="164"/>
    <n v="4995.4399999999996"/>
    <x v="433"/>
    <m/>
    <m/>
    <s v="万能"/>
    <s v="嘉实和谐健康混合1号"/>
    <s v="和谐健康委托投资混合1号单一资产管理计划"/>
    <s v="SNC679"/>
    <s v="组合类保险资管产品"/>
    <s v="混合类保险资管产品"/>
    <n v="1"/>
    <s v="嘉实基金管理有限公司"/>
    <n v="500000000"/>
    <n v="486104723.86000001"/>
    <m/>
    <m/>
    <m/>
    <m/>
    <s v="否"/>
    <m/>
    <m/>
    <m/>
    <m/>
    <m/>
    <m/>
    <m/>
    <m/>
    <m/>
    <m/>
    <m/>
    <m/>
    <m/>
    <m/>
    <m/>
    <m/>
    <m/>
    <m/>
    <m/>
    <m/>
    <m/>
    <m/>
    <m/>
    <m/>
    <m/>
    <m/>
    <m/>
    <m/>
    <m/>
    <m/>
    <m/>
    <m/>
    <m/>
    <m/>
    <m/>
    <m/>
    <m/>
    <m/>
    <m/>
    <s v="权益类资产"/>
  </r>
  <r>
    <s v="铭科精技"/>
    <s v="铭科精技控股股份有限公司"/>
    <s v="股票"/>
    <s v="沪深主板股"/>
    <s v="001319.SZ"/>
    <x v="316"/>
    <n v="206"/>
    <n v="3067.34"/>
    <x v="434"/>
    <m/>
    <m/>
    <s v="万能"/>
    <s v="嘉实和谐健康混合1号"/>
    <s v="和谐健康委托投资混合1号单一资产管理计划"/>
    <s v="SNC679"/>
    <s v="组合类保险资管产品"/>
    <s v="混合类保险资管产品"/>
    <n v="1"/>
    <s v="嘉实基金管理有限公司"/>
    <n v="500000000"/>
    <n v="486104723.86000001"/>
    <m/>
    <m/>
    <m/>
    <m/>
    <s v="否"/>
    <m/>
    <m/>
    <m/>
    <m/>
    <m/>
    <m/>
    <m/>
    <m/>
    <m/>
    <m/>
    <m/>
    <m/>
    <m/>
    <m/>
    <m/>
    <m/>
    <m/>
    <m/>
    <m/>
    <m/>
    <m/>
    <m/>
    <m/>
    <m/>
    <m/>
    <m/>
    <m/>
    <m/>
    <m/>
    <m/>
    <m/>
    <m/>
    <m/>
    <m/>
    <m/>
    <m/>
    <m/>
    <m/>
    <m/>
    <s v="权益类资产"/>
  </r>
  <r>
    <s v="星辉环材"/>
    <s v="星辉环保材料股份有限公司"/>
    <s v="股票"/>
    <s v="创业板股"/>
    <s v="300834.SZ"/>
    <x v="331"/>
    <n v="267"/>
    <n v="14837.19"/>
    <x v="797"/>
    <m/>
    <m/>
    <s v="万能"/>
    <s v="嘉实和谐健康混合1号"/>
    <s v="和谐健康委托投资混合1号单一资产管理计划"/>
    <s v="SNC679"/>
    <s v="组合类保险资管产品"/>
    <s v="混合类保险资管产品"/>
    <n v="1"/>
    <s v="嘉实基金管理有限公司"/>
    <n v="500000000"/>
    <n v="486104723.86000001"/>
    <m/>
    <m/>
    <m/>
    <m/>
    <s v="否"/>
    <n v="1.3230056676856298E-6"/>
    <m/>
    <m/>
    <m/>
    <m/>
    <m/>
    <m/>
    <m/>
    <m/>
    <m/>
    <m/>
    <m/>
    <m/>
    <m/>
    <m/>
    <m/>
    <m/>
    <m/>
    <m/>
    <m/>
    <m/>
    <m/>
    <m/>
    <m/>
    <m/>
    <m/>
    <m/>
    <m/>
    <m/>
    <m/>
    <m/>
    <m/>
    <m/>
    <m/>
    <m/>
    <m/>
    <m/>
    <m/>
    <m/>
    <s v="权益类资产"/>
  </r>
  <r>
    <s v="深城交"/>
    <s v="深圳市城市交通规划设计研究中心股份有限公司"/>
    <s v="股票"/>
    <s v="创业板股"/>
    <s v="301091.SZ"/>
    <x v="570"/>
    <n v="260"/>
    <n v="9490"/>
    <x v="798"/>
    <m/>
    <m/>
    <s v="万能"/>
    <s v="嘉实和谐健康混合1号"/>
    <s v="和谐健康委托投资混合1号单一资产管理计划"/>
    <s v="SNC679"/>
    <s v="组合类保险资管产品"/>
    <s v="混合类保险资管产品"/>
    <n v="1"/>
    <s v="嘉实基金管理有限公司"/>
    <n v="500000000"/>
    <n v="486104723.86000001"/>
    <m/>
    <m/>
    <m/>
    <m/>
    <s v="否"/>
    <n v="1.6250000000000001E-6"/>
    <m/>
    <m/>
    <m/>
    <m/>
    <m/>
    <m/>
    <m/>
    <m/>
    <m/>
    <m/>
    <m/>
    <m/>
    <m/>
    <m/>
    <m/>
    <m/>
    <m/>
    <m/>
    <m/>
    <m/>
    <m/>
    <m/>
    <m/>
    <m/>
    <m/>
    <m/>
    <m/>
    <m/>
    <m/>
    <m/>
    <m/>
    <m/>
    <m/>
    <m/>
    <m/>
    <m/>
    <m/>
    <m/>
    <s v="权益类资产"/>
  </r>
  <r>
    <s v="争光股份"/>
    <s v="浙江争光实业股份有限公司"/>
    <s v="股票"/>
    <s v="创业板股"/>
    <s v="301092.SZ"/>
    <x v="332"/>
    <n v="149"/>
    <n v="5410.19"/>
    <x v="799"/>
    <m/>
    <m/>
    <s v="万能"/>
    <s v="嘉实和谐健康混合1号"/>
    <s v="和谐健康委托投资混合1号单一资产管理计划"/>
    <s v="SNC679"/>
    <s v="组合类保险资管产品"/>
    <s v="混合类保险资管产品"/>
    <n v="1"/>
    <s v="嘉实基金管理有限公司"/>
    <n v="500000000"/>
    <n v="486104723.86000001"/>
    <m/>
    <m/>
    <m/>
    <m/>
    <s v="否"/>
    <n v="1.1053187148525534E-6"/>
    <m/>
    <m/>
    <m/>
    <m/>
    <m/>
    <m/>
    <m/>
    <m/>
    <m/>
    <m/>
    <m/>
    <m/>
    <m/>
    <m/>
    <m/>
    <m/>
    <m/>
    <m/>
    <m/>
    <m/>
    <m/>
    <m/>
    <m/>
    <m/>
    <m/>
    <m/>
    <m/>
    <m/>
    <m/>
    <m/>
    <m/>
    <m/>
    <m/>
    <m/>
    <m/>
    <m/>
    <m/>
    <m/>
    <s v="权益类资产"/>
  </r>
  <r>
    <s v="华兰股份"/>
    <s v="江苏华兰药用新材料股份有限公司"/>
    <s v="股票"/>
    <s v="创业板股"/>
    <s v="301093.SZ"/>
    <x v="333"/>
    <n v="139"/>
    <n v="8073.12"/>
    <x v="800"/>
    <m/>
    <m/>
    <s v="万能"/>
    <s v="嘉实和谐健康混合1号"/>
    <s v="和谐健康委托投资混合1号单一资产管理计划"/>
    <s v="SNC679"/>
    <s v="组合类保险资管产品"/>
    <s v="混合类保险资管产品"/>
    <n v="1"/>
    <s v="嘉实基金管理有限公司"/>
    <n v="500000000"/>
    <n v="486104723.86000001"/>
    <m/>
    <m/>
    <m/>
    <m/>
    <s v="否"/>
    <n v="1.0237865224598377E-6"/>
    <m/>
    <m/>
    <m/>
    <m/>
    <m/>
    <m/>
    <m/>
    <m/>
    <m/>
    <m/>
    <m/>
    <m/>
    <m/>
    <m/>
    <m/>
    <m/>
    <m/>
    <m/>
    <m/>
    <m/>
    <m/>
    <m/>
    <m/>
    <m/>
    <m/>
    <m/>
    <m/>
    <m/>
    <m/>
    <m/>
    <m/>
    <m/>
    <m/>
    <m/>
    <m/>
    <m/>
    <m/>
    <m/>
    <s v="权益类资产"/>
  </r>
  <r>
    <s v="百诚医药"/>
    <s v="杭州百诚医药科技股份有限公司"/>
    <s v="股票"/>
    <s v="创业板股"/>
    <s v="301096.SZ"/>
    <x v="334"/>
    <n v="120"/>
    <n v="9552"/>
    <x v="801"/>
    <m/>
    <m/>
    <s v="万能"/>
    <s v="嘉实和谐健康混合1号"/>
    <s v="和谐健康委托投资混合1号单一资产管理计划"/>
    <s v="SNC679"/>
    <s v="组合类保险资管产品"/>
    <s v="混合类保险资管产品"/>
    <n v="1"/>
    <s v="嘉实基金管理有限公司"/>
    <n v="500000000"/>
    <n v="486104723.86000001"/>
    <m/>
    <m/>
    <m/>
    <m/>
    <s v="否"/>
    <n v="1.0447178143655872E-6"/>
    <m/>
    <m/>
    <m/>
    <m/>
    <m/>
    <m/>
    <m/>
    <m/>
    <m/>
    <m/>
    <m/>
    <m/>
    <m/>
    <m/>
    <m/>
    <m/>
    <m/>
    <m/>
    <m/>
    <m/>
    <m/>
    <m/>
    <m/>
    <m/>
    <m/>
    <m/>
    <m/>
    <m/>
    <m/>
    <m/>
    <m/>
    <m/>
    <m/>
    <m/>
    <m/>
    <m/>
    <m/>
    <m/>
    <s v="权益类资产"/>
  </r>
  <r>
    <s v="天益医疗"/>
    <s v="宁波天益医疗器械股份有限公司"/>
    <s v="股票"/>
    <s v="创业板股"/>
    <s v="301097.SZ"/>
    <x v="418"/>
    <n v="115"/>
    <n v="6022.55"/>
    <x v="580"/>
    <m/>
    <m/>
    <s v="万能"/>
    <s v="嘉实和谐健康混合1号"/>
    <s v="和谐健康委托投资混合1号单一资产管理计划"/>
    <s v="SNC679"/>
    <s v="组合类保险资管产品"/>
    <s v="混合类保险资管产品"/>
    <n v="1"/>
    <s v="嘉实基金管理有限公司"/>
    <n v="500000000"/>
    <n v="486104723.86000001"/>
    <m/>
    <m/>
    <m/>
    <m/>
    <s v="否"/>
    <n v="1.7925198262066023E-6"/>
    <m/>
    <m/>
    <m/>
    <m/>
    <m/>
    <m/>
    <m/>
    <m/>
    <m/>
    <m/>
    <m/>
    <m/>
    <m/>
    <m/>
    <m/>
    <m/>
    <m/>
    <m/>
    <m/>
    <m/>
    <m/>
    <m/>
    <m/>
    <m/>
    <m/>
    <m/>
    <m/>
    <m/>
    <m/>
    <m/>
    <m/>
    <m/>
    <m/>
    <m/>
    <m/>
    <m/>
    <m/>
    <m/>
    <s v="权益类资产"/>
  </r>
  <r>
    <s v="风光股份"/>
    <s v="营口风光新材料股份有限公司"/>
    <s v="股票"/>
    <s v="创业板股"/>
    <s v="301100.SZ"/>
    <x v="419"/>
    <n v="270"/>
    <n v="7508.7"/>
    <x v="802"/>
    <m/>
    <m/>
    <s v="万能"/>
    <s v="嘉实和谐健康混合1号"/>
    <s v="和谐健康委托投资混合1号单一资产管理计划"/>
    <s v="SNC679"/>
    <s v="组合类保险资管产品"/>
    <s v="混合类保险资管产品"/>
    <n v="1"/>
    <s v="嘉实基金管理有限公司"/>
    <n v="500000000"/>
    <n v="486104723.86000001"/>
    <m/>
    <m/>
    <m/>
    <m/>
    <s v="否"/>
    <n v="1.2850418410041842E-6"/>
    <m/>
    <m/>
    <m/>
    <m/>
    <m/>
    <m/>
    <m/>
    <m/>
    <m/>
    <m/>
    <m/>
    <m/>
    <m/>
    <m/>
    <m/>
    <m/>
    <m/>
    <m/>
    <m/>
    <m/>
    <m/>
    <m/>
    <m/>
    <m/>
    <m/>
    <m/>
    <m/>
    <m/>
    <m/>
    <m/>
    <m/>
    <m/>
    <m/>
    <m/>
    <m/>
    <m/>
    <m/>
    <m/>
    <s v="权益类资产"/>
  </r>
  <r>
    <s v="明月镜片"/>
    <s v="明月镜片股份有限公司"/>
    <s v="股票"/>
    <s v="创业板股"/>
    <s v="301101.SZ"/>
    <x v="420"/>
    <n v="154"/>
    <n v="4144.1400000000003"/>
    <x v="582"/>
    <m/>
    <m/>
    <s v="万能"/>
    <s v="嘉实和谐健康混合1号"/>
    <s v="和谐健康委托投资混合1号单一资产管理计划"/>
    <s v="SNC679"/>
    <s v="组合类保险资管产品"/>
    <s v="混合类保险资管产品"/>
    <n v="1"/>
    <s v="嘉实基金管理有限公司"/>
    <n v="500000000"/>
    <n v="486104723.86000001"/>
    <m/>
    <m/>
    <m/>
    <m/>
    <s v="否"/>
    <n v="1.1027567854061287E-6"/>
    <m/>
    <m/>
    <m/>
    <m/>
    <m/>
    <m/>
    <m/>
    <m/>
    <m/>
    <m/>
    <m/>
    <m/>
    <m/>
    <m/>
    <m/>
    <m/>
    <m/>
    <m/>
    <m/>
    <m/>
    <m/>
    <m/>
    <m/>
    <m/>
    <m/>
    <m/>
    <m/>
    <m/>
    <m/>
    <m/>
    <m/>
    <m/>
    <m/>
    <m/>
    <m/>
    <m/>
    <m/>
    <m/>
    <s v="权益类资产"/>
  </r>
  <r>
    <s v="兆讯传媒"/>
    <s v="兆讯传媒广告股份有限公司"/>
    <s v="股票"/>
    <s v="创业板股"/>
    <s v="301102.SZ"/>
    <x v="421"/>
    <n v="261"/>
    <n v="10408.68"/>
    <x v="803"/>
    <m/>
    <m/>
    <s v="万能"/>
    <s v="嘉实和谐健康混合1号"/>
    <s v="和谐健康委托投资混合1号单一资产管理计划"/>
    <s v="SNC679"/>
    <s v="组合类保险资管产品"/>
    <s v="混合类保险资管产品"/>
    <n v="1"/>
    <s v="嘉实基金管理有限公司"/>
    <n v="500000000"/>
    <n v="486104723.86000001"/>
    <m/>
    <m/>
    <m/>
    <m/>
    <s v="否"/>
    <n v="1.2159378831221904E-6"/>
    <m/>
    <m/>
    <m/>
    <m/>
    <m/>
    <m/>
    <m/>
    <m/>
    <m/>
    <m/>
    <m/>
    <m/>
    <m/>
    <m/>
    <m/>
    <m/>
    <m/>
    <m/>
    <m/>
    <m/>
    <m/>
    <m/>
    <m/>
    <m/>
    <m/>
    <m/>
    <m/>
    <m/>
    <m/>
    <m/>
    <m/>
    <m/>
    <m/>
    <m/>
    <m/>
    <m/>
    <m/>
    <m/>
    <s v="权益类资产"/>
  </r>
  <r>
    <s v="何氏眼科"/>
    <s v="辽宁何氏眼科医院集团股份有限公司"/>
    <s v="股票"/>
    <s v="创业板股"/>
    <s v="301103.SZ"/>
    <x v="335"/>
    <n v="140"/>
    <n v="5950"/>
    <x v="804"/>
    <m/>
    <m/>
    <s v="万能"/>
    <s v="嘉实和谐健康混合1号"/>
    <s v="和谐健康委托投资混合1号单一资产管理计划"/>
    <s v="SNC679"/>
    <s v="组合类保险资管产品"/>
    <s v="混合类保险资管产品"/>
    <n v="1"/>
    <s v="嘉实基金管理有限公司"/>
    <n v="500000000"/>
    <n v="486104723.86000001"/>
    <m/>
    <m/>
    <m/>
    <m/>
    <s v="否"/>
    <n v="1.0596783855070996E-6"/>
    <m/>
    <m/>
    <m/>
    <m/>
    <m/>
    <m/>
    <m/>
    <m/>
    <m/>
    <m/>
    <m/>
    <m/>
    <m/>
    <m/>
    <m/>
    <m/>
    <m/>
    <m/>
    <m/>
    <m/>
    <m/>
    <m/>
    <m/>
    <m/>
    <m/>
    <m/>
    <m/>
    <m/>
    <m/>
    <m/>
    <m/>
    <m/>
    <m/>
    <m/>
    <m/>
    <m/>
    <m/>
    <m/>
    <s v="权益类资产"/>
  </r>
  <r>
    <s v="青木股份"/>
    <s v="青木数字技术股份有限公司"/>
    <s v="股票"/>
    <s v="创业板股"/>
    <s v="301110.SZ"/>
    <x v="336"/>
    <n v="91"/>
    <n v="5742.1"/>
    <x v="466"/>
    <m/>
    <m/>
    <s v="万能"/>
    <s v="嘉实和谐健康混合1号"/>
    <s v="和谐健康委托投资混合1号单一资产管理计划"/>
    <s v="SNC679"/>
    <s v="组合类保险资管产品"/>
    <s v="混合类保险资管产品"/>
    <n v="1"/>
    <s v="嘉实基金管理有限公司"/>
    <n v="500000000"/>
    <n v="486104723.86000001"/>
    <m/>
    <m/>
    <m/>
    <m/>
    <s v="否"/>
    <n v="1.2297398782443642E-6"/>
    <m/>
    <m/>
    <m/>
    <m/>
    <m/>
    <m/>
    <m/>
    <m/>
    <m/>
    <m/>
    <m/>
    <m/>
    <m/>
    <m/>
    <m/>
    <m/>
    <m/>
    <m/>
    <m/>
    <m/>
    <m/>
    <m/>
    <m/>
    <m/>
    <m/>
    <m/>
    <m/>
    <m/>
    <m/>
    <m/>
    <m/>
    <m/>
    <m/>
    <m/>
    <m/>
    <m/>
    <m/>
    <m/>
    <s v="权益类资产"/>
  </r>
  <r>
    <s v="粤万年青"/>
    <s v="广东万年青制药股份有限公司"/>
    <s v="股票"/>
    <s v="创业板股"/>
    <s v="301111.SZ"/>
    <x v="423"/>
    <n v="134"/>
    <n v="1404.32"/>
    <x v="585"/>
    <m/>
    <m/>
    <s v="万能"/>
    <s v="嘉实和谐健康混合1号"/>
    <s v="和谐健康委托投资混合1号单一资产管理计划"/>
    <s v="SNC679"/>
    <s v="组合类保险资管产品"/>
    <s v="混合类保险资管产品"/>
    <n v="1"/>
    <s v="嘉实基金管理有限公司"/>
    <n v="500000000"/>
    <n v="486104723.86000001"/>
    <m/>
    <m/>
    <m/>
    <m/>
    <s v="否"/>
    <n v="7.9219085444396732E-7"/>
    <m/>
    <m/>
    <m/>
    <m/>
    <m/>
    <m/>
    <m/>
    <m/>
    <m/>
    <m/>
    <m/>
    <m/>
    <m/>
    <m/>
    <m/>
    <m/>
    <m/>
    <m/>
    <m/>
    <m/>
    <m/>
    <m/>
    <m/>
    <m/>
    <m/>
    <m/>
    <m/>
    <m/>
    <m/>
    <m/>
    <m/>
    <m/>
    <m/>
    <m/>
    <m/>
    <m/>
    <m/>
    <m/>
    <s v="权益类资产"/>
  </r>
  <r>
    <s v="佳缘科技"/>
    <s v="佳缘科技股份有限公司"/>
    <s v="股票"/>
    <s v="创业板股"/>
    <s v="301117.SZ"/>
    <x v="338"/>
    <n v="185"/>
    <n v="8658"/>
    <x v="468"/>
    <m/>
    <m/>
    <s v="万能"/>
    <s v="嘉实和谐健康混合1号"/>
    <s v="和谐健康委托投资混合1号单一资产管理计划"/>
    <s v="SNC679"/>
    <s v="组合类保险资管产品"/>
    <s v="混合类保险资管产品"/>
    <n v="1"/>
    <s v="嘉实基金管理有限公司"/>
    <n v="500000000"/>
    <n v="486104723.86000001"/>
    <m/>
    <m/>
    <m/>
    <m/>
    <s v="否"/>
    <n v="1.8420318255176888E-6"/>
    <m/>
    <m/>
    <m/>
    <m/>
    <m/>
    <m/>
    <m/>
    <m/>
    <m/>
    <m/>
    <m/>
    <m/>
    <m/>
    <m/>
    <m/>
    <m/>
    <m/>
    <m/>
    <m/>
    <m/>
    <m/>
    <m/>
    <m/>
    <m/>
    <m/>
    <m/>
    <m/>
    <m/>
    <m/>
    <m/>
    <m/>
    <m/>
    <m/>
    <m/>
    <m/>
    <m/>
    <m/>
    <m/>
    <s v="权益类资产"/>
  </r>
  <r>
    <s v="新特电气"/>
    <s v="新华都特种电气股份有限公司"/>
    <s v="股票"/>
    <s v="创业板股"/>
    <s v="301120.SZ"/>
    <x v="571"/>
    <n v="261"/>
    <n v="3583.53"/>
    <x v="805"/>
    <m/>
    <m/>
    <s v="万能"/>
    <s v="嘉实和谐健康混合1号"/>
    <s v="和谐健康委托投资混合1号单一资产管理计划"/>
    <s v="SNC679"/>
    <s v="组合类保险资管产品"/>
    <s v="混合类保险资管产品"/>
    <n v="1"/>
    <s v="嘉实基金管理有限公司"/>
    <n v="500000000"/>
    <n v="486104723.86000001"/>
    <m/>
    <m/>
    <m/>
    <m/>
    <s v="否"/>
    <n v="9.2610830722775697E-7"/>
    <m/>
    <m/>
    <m/>
    <m/>
    <m/>
    <m/>
    <m/>
    <m/>
    <m/>
    <m/>
    <m/>
    <m/>
    <m/>
    <m/>
    <m/>
    <m/>
    <m/>
    <m/>
    <m/>
    <m/>
    <m/>
    <m/>
    <m/>
    <m/>
    <m/>
    <m/>
    <m/>
    <m/>
    <m/>
    <m/>
    <m/>
    <m/>
    <m/>
    <m/>
    <m/>
    <m/>
    <m/>
    <m/>
    <s v="权益类资产"/>
  </r>
  <r>
    <s v="奕东电子"/>
    <s v="奕东电子科技股份有限公司"/>
    <s v="股票"/>
    <s v="创业板股"/>
    <s v="301123.SZ"/>
    <x v="339"/>
    <n v="413"/>
    <n v="15375.99"/>
    <x v="806"/>
    <m/>
    <m/>
    <s v="万能"/>
    <s v="嘉实和谐健康混合1号"/>
    <s v="和谐健康委托投资混合1号单一资产管理计划"/>
    <s v="SNC679"/>
    <s v="组合类保险资管产品"/>
    <s v="混合类保险资管产品"/>
    <n v="1"/>
    <s v="嘉实基金管理有限公司"/>
    <n v="500000000"/>
    <n v="486104723.86000001"/>
    <m/>
    <m/>
    <m/>
    <m/>
    <s v="否"/>
    <n v="1.6655247041148376E-6"/>
    <m/>
    <m/>
    <m/>
    <m/>
    <m/>
    <m/>
    <m/>
    <m/>
    <m/>
    <m/>
    <m/>
    <m/>
    <m/>
    <m/>
    <m/>
    <m/>
    <m/>
    <m/>
    <m/>
    <m/>
    <m/>
    <m/>
    <m/>
    <m/>
    <m/>
    <m/>
    <m/>
    <m/>
    <m/>
    <m/>
    <m/>
    <m/>
    <m/>
    <m/>
    <m/>
    <m/>
    <m/>
    <m/>
    <s v="权益类资产"/>
  </r>
  <r>
    <s v="达嘉维康"/>
    <s v="湖南达嘉维康医药产业股份有限公司"/>
    <s v="股票"/>
    <s v="创业板股"/>
    <s v="301126.SZ"/>
    <x v="340"/>
    <n v="254"/>
    <n v="3141.98"/>
    <x v="470"/>
    <m/>
    <m/>
    <s v="万能"/>
    <s v="嘉实和谐健康混合1号"/>
    <s v="和谐健康委托投资混合1号单一资产管理计划"/>
    <s v="SNC679"/>
    <s v="组合类保险资管产品"/>
    <s v="混合类保险资管产品"/>
    <n v="1"/>
    <s v="嘉实基金管理有限公司"/>
    <n v="500000000"/>
    <n v="486104723.86000001"/>
    <m/>
    <m/>
    <m/>
    <m/>
    <s v="否"/>
    <n v="1.1743747125811996E-6"/>
    <m/>
    <m/>
    <m/>
    <m/>
    <m/>
    <m/>
    <m/>
    <m/>
    <m/>
    <m/>
    <m/>
    <m/>
    <m/>
    <m/>
    <m/>
    <m/>
    <m/>
    <m/>
    <m/>
    <m/>
    <m/>
    <m/>
    <m/>
    <m/>
    <m/>
    <m/>
    <m/>
    <m/>
    <m/>
    <m/>
    <m/>
    <m/>
    <m/>
    <m/>
    <m/>
    <m/>
    <m/>
    <m/>
    <s v="权益类资产"/>
  </r>
  <r>
    <s v="天源环保"/>
    <s v="武汉天源环保股份有限公司"/>
    <s v="股票"/>
    <s v="创业板股"/>
    <s v="301127.SZ"/>
    <x v="305"/>
    <n v="851"/>
    <n v="10237.530000000001"/>
    <x v="422"/>
    <m/>
    <m/>
    <s v="万能"/>
    <s v="嘉实和谐健康混合1号"/>
    <s v="和谐健康委托投资混合1号单一资产管理计划"/>
    <s v="SNC679"/>
    <s v="组合类保险资管产品"/>
    <s v="混合类保险资管产品"/>
    <n v="1"/>
    <s v="嘉实基金管理有限公司"/>
    <n v="500000000"/>
    <n v="486104723.86000001"/>
    <m/>
    <m/>
    <m/>
    <m/>
    <s v="否"/>
    <n v="1.9516217217559714E-6"/>
    <m/>
    <m/>
    <m/>
    <m/>
    <m/>
    <m/>
    <m/>
    <m/>
    <m/>
    <m/>
    <m/>
    <m/>
    <m/>
    <m/>
    <m/>
    <m/>
    <m/>
    <m/>
    <m/>
    <m/>
    <m/>
    <m/>
    <m/>
    <m/>
    <m/>
    <m/>
    <m/>
    <m/>
    <m/>
    <m/>
    <m/>
    <m/>
    <m/>
    <m/>
    <m/>
    <m/>
    <m/>
    <m/>
    <s v="权益类资产"/>
  </r>
  <r>
    <s v="西点药业"/>
    <s v="吉林省西点药业科技发展股份有限公司"/>
    <s v="股票"/>
    <s v="创业板股"/>
    <s v="301130.SZ"/>
    <x v="426"/>
    <n v="87"/>
    <n v="1961.85"/>
    <x v="588"/>
    <m/>
    <m/>
    <s v="万能"/>
    <s v="嘉实和谐健康混合1号"/>
    <s v="和谐健康委托投资混合1号单一资产管理计划"/>
    <s v="SNC679"/>
    <s v="组合类保险资管产品"/>
    <s v="混合类保险资管产品"/>
    <n v="1"/>
    <s v="嘉实基金管理有限公司"/>
    <n v="500000000"/>
    <n v="486104723.86000001"/>
    <m/>
    <m/>
    <m/>
    <m/>
    <s v="否"/>
    <n v="8.4337708954972592E-7"/>
    <m/>
    <m/>
    <m/>
    <m/>
    <m/>
    <m/>
    <m/>
    <m/>
    <m/>
    <m/>
    <m/>
    <m/>
    <m/>
    <m/>
    <m/>
    <m/>
    <m/>
    <m/>
    <m/>
    <m/>
    <m/>
    <m/>
    <m/>
    <m/>
    <m/>
    <m/>
    <m/>
    <m/>
    <m/>
    <m/>
    <m/>
    <m/>
    <m/>
    <m/>
    <m/>
    <m/>
    <m/>
    <m/>
    <s v="权益类资产"/>
  </r>
  <r>
    <s v="金钟股份"/>
    <s v="广州市金钟汽车零件股份有限公司"/>
    <s v="股票"/>
    <s v="创业板股"/>
    <s v="301133.SZ"/>
    <x v="427"/>
    <n v="147"/>
    <n v="2106.5100000000002"/>
    <x v="589"/>
    <m/>
    <m/>
    <s v="万能"/>
    <s v="嘉实和谐健康混合1号"/>
    <s v="和谐健康委托投资混合1号单一资产管理计划"/>
    <s v="SNC679"/>
    <s v="组合类保险资管产品"/>
    <s v="混合类保险资管产品"/>
    <n v="1"/>
    <s v="嘉实基金管理有限公司"/>
    <n v="500000000"/>
    <n v="486104723.86000001"/>
    <m/>
    <m/>
    <m/>
    <m/>
    <s v="否"/>
    <n v="1.3188188982598866E-6"/>
    <m/>
    <m/>
    <m/>
    <m/>
    <m/>
    <m/>
    <m/>
    <m/>
    <m/>
    <m/>
    <m/>
    <m/>
    <m/>
    <m/>
    <m/>
    <m/>
    <m/>
    <m/>
    <m/>
    <m/>
    <m/>
    <m/>
    <m/>
    <m/>
    <m/>
    <m/>
    <m/>
    <m/>
    <m/>
    <m/>
    <m/>
    <m/>
    <m/>
    <m/>
    <m/>
    <m/>
    <m/>
    <m/>
    <s v="权益类资产"/>
  </r>
  <r>
    <s v="瑞德智能"/>
    <s v="广东瑞德智能科技股份有限公司"/>
    <s v="股票"/>
    <s v="创业板股"/>
    <s v="301135.SZ"/>
    <x v="428"/>
    <n v="119"/>
    <n v="3805.62"/>
    <x v="590"/>
    <m/>
    <m/>
    <s v="万能"/>
    <s v="嘉实和谐健康混合1号"/>
    <s v="和谐健康委托投资混合1号单一资产管理计划"/>
    <s v="SNC679"/>
    <s v="组合类保险资管产品"/>
    <s v="混合类保险资管产品"/>
    <n v="1"/>
    <s v="嘉实基金管理有限公司"/>
    <n v="500000000"/>
    <n v="486104723.86000001"/>
    <m/>
    <m/>
    <m/>
    <m/>
    <s v="否"/>
    <n v="1.0846351395498708E-6"/>
    <m/>
    <m/>
    <m/>
    <m/>
    <m/>
    <m/>
    <m/>
    <m/>
    <m/>
    <m/>
    <m/>
    <m/>
    <m/>
    <m/>
    <m/>
    <m/>
    <m/>
    <m/>
    <m/>
    <m/>
    <m/>
    <m/>
    <m/>
    <m/>
    <m/>
    <m/>
    <m/>
    <m/>
    <m/>
    <m/>
    <m/>
    <m/>
    <m/>
    <m/>
    <m/>
    <m/>
    <m/>
    <m/>
    <s v="权益类资产"/>
  </r>
  <r>
    <s v="招标股份"/>
    <s v="福建省招标股份有限公司"/>
    <s v="股票"/>
    <s v="创业板股"/>
    <s v="301136.SZ"/>
    <x v="572"/>
    <n v="2637"/>
    <n v="27741.24"/>
    <x v="807"/>
    <m/>
    <m/>
    <s v="万能"/>
    <s v="嘉实和谐健康混合1号"/>
    <s v="和谐健康委托投资混合1号单一资产管理计划"/>
    <s v="SNC679"/>
    <s v="组合类保险资管产品"/>
    <s v="混合类保险资管产品"/>
    <n v="1"/>
    <s v="嘉实基金管理有限公司"/>
    <n v="500000000"/>
    <n v="486104723.86000001"/>
    <m/>
    <m/>
    <m/>
    <m/>
    <s v="否"/>
    <n v="8.9820333148461377E-6"/>
    <m/>
    <m/>
    <m/>
    <m/>
    <m/>
    <m/>
    <m/>
    <m/>
    <m/>
    <m/>
    <m/>
    <m/>
    <m/>
    <m/>
    <m/>
    <m/>
    <m/>
    <m/>
    <m/>
    <m/>
    <m/>
    <m/>
    <m/>
    <m/>
    <m/>
    <m/>
    <m/>
    <m/>
    <m/>
    <m/>
    <m/>
    <m/>
    <m/>
    <m/>
    <m/>
    <m/>
    <m/>
    <m/>
    <s v="权益类资产"/>
  </r>
  <r>
    <s v="哈焊华通"/>
    <s v="哈焊所华通(常州)焊业股份有限公司"/>
    <s v="股票"/>
    <s v="创业板股"/>
    <s v="301137.SZ"/>
    <x v="429"/>
    <n v="210"/>
    <n v="3227.7"/>
    <x v="591"/>
    <m/>
    <m/>
    <s v="万能"/>
    <s v="嘉实和谐健康混合1号"/>
    <s v="和谐健康委托投资混合1号单一资产管理计划"/>
    <s v="SNC679"/>
    <s v="组合类保险资管产品"/>
    <s v="混合类保险资管产品"/>
    <n v="1"/>
    <s v="嘉实基金管理有限公司"/>
    <n v="500000000"/>
    <n v="486104723.86000001"/>
    <m/>
    <m/>
    <m/>
    <m/>
    <s v="否"/>
    <n v="1.0076970344920344E-6"/>
    <m/>
    <m/>
    <m/>
    <m/>
    <m/>
    <m/>
    <m/>
    <m/>
    <m/>
    <m/>
    <m/>
    <m/>
    <m/>
    <m/>
    <m/>
    <m/>
    <m/>
    <m/>
    <m/>
    <m/>
    <m/>
    <m/>
    <m/>
    <m/>
    <m/>
    <m/>
    <m/>
    <m/>
    <m/>
    <m/>
    <m/>
    <m/>
    <m/>
    <m/>
    <m/>
    <m/>
    <m/>
    <m/>
    <s v="权益类资产"/>
  </r>
  <r>
    <s v="华研精机"/>
    <s v="广州华研精密机械股份有限公司"/>
    <s v="股票"/>
    <s v="创业板股"/>
    <s v="301138.SZ"/>
    <x v="306"/>
    <n v="124"/>
    <n v="3245.08"/>
    <x v="423"/>
    <m/>
    <m/>
    <s v="万能"/>
    <s v="嘉实和谐健康混合1号"/>
    <s v="和谐健康委托投资混合1号单一资产管理计划"/>
    <s v="SNC679"/>
    <s v="组合类保险资管产品"/>
    <s v="混合类保险资管产品"/>
    <n v="1"/>
    <s v="嘉实基金管理有限公司"/>
    <n v="500000000"/>
    <n v="486104723.86000001"/>
    <m/>
    <m/>
    <m/>
    <m/>
    <s v="否"/>
    <n v="9.8611530715005031E-7"/>
    <m/>
    <m/>
    <m/>
    <m/>
    <m/>
    <m/>
    <m/>
    <m/>
    <m/>
    <m/>
    <m/>
    <m/>
    <m/>
    <m/>
    <m/>
    <m/>
    <m/>
    <m/>
    <m/>
    <m/>
    <m/>
    <m/>
    <m/>
    <m/>
    <m/>
    <m/>
    <m/>
    <m/>
    <m/>
    <m/>
    <m/>
    <m/>
    <m/>
    <m/>
    <m/>
    <m/>
    <m/>
    <m/>
    <s v="权益类资产"/>
  </r>
  <r>
    <s v="嘉戎技术"/>
    <s v="厦门嘉戎技术股份有限公司"/>
    <s v="股票"/>
    <s v="创业板股"/>
    <s v="301148.SZ"/>
    <x v="430"/>
    <n v="171"/>
    <n v="6564.69"/>
    <x v="592"/>
    <m/>
    <m/>
    <s v="万能"/>
    <s v="嘉实和谐健康混合1号"/>
    <s v="和谐健康委托投资混合1号单一资产管理计划"/>
    <s v="SNC679"/>
    <s v="组合类保险资管产品"/>
    <s v="混合类保险资管产品"/>
    <n v="1"/>
    <s v="嘉实基金管理有限公司"/>
    <n v="500000000"/>
    <n v="486104723.86000001"/>
    <m/>
    <m/>
    <m/>
    <m/>
    <s v="否"/>
    <n v="1.3511275101363417E-6"/>
    <m/>
    <m/>
    <m/>
    <m/>
    <m/>
    <m/>
    <m/>
    <m/>
    <m/>
    <m/>
    <m/>
    <m/>
    <m/>
    <m/>
    <m/>
    <m/>
    <m/>
    <m/>
    <m/>
    <m/>
    <m/>
    <m/>
    <m/>
    <m/>
    <m/>
    <m/>
    <m/>
    <m/>
    <m/>
    <m/>
    <m/>
    <m/>
    <m/>
    <m/>
    <m/>
    <m/>
    <m/>
    <m/>
    <s v="权益类资产"/>
  </r>
  <r>
    <s v="隆华新材"/>
    <s v="山东隆华新材料股份有限公司"/>
    <s v="股票"/>
    <s v="创业板股"/>
    <s v="301149.SZ"/>
    <x v="355"/>
    <n v="381"/>
    <n v="3836.67"/>
    <x v="493"/>
    <m/>
    <m/>
    <s v="万能"/>
    <s v="嘉实和谐健康混合1号"/>
    <s v="和谐健康委托投资混合1号单一资产管理计划"/>
    <s v="SNC679"/>
    <s v="组合类保险资管产品"/>
    <s v="混合类保险资管产品"/>
    <n v="1"/>
    <s v="嘉实基金管理有限公司"/>
    <n v="500000000"/>
    <n v="486104723.86000001"/>
    <m/>
    <m/>
    <m/>
    <m/>
    <s v="否"/>
    <n v="8.6342733038126022E-7"/>
    <m/>
    <m/>
    <m/>
    <m/>
    <m/>
    <m/>
    <m/>
    <m/>
    <m/>
    <m/>
    <m/>
    <m/>
    <m/>
    <m/>
    <m/>
    <m/>
    <m/>
    <m/>
    <m/>
    <m/>
    <m/>
    <m/>
    <m/>
    <m/>
    <m/>
    <m/>
    <m/>
    <m/>
    <m/>
    <m/>
    <m/>
    <m/>
    <m/>
    <m/>
    <m/>
    <m/>
    <m/>
    <m/>
    <s v="权益类资产"/>
  </r>
  <r>
    <s v="中一科技"/>
    <s v="湖北中一科技股份有限公司"/>
    <s v="股票"/>
    <s v="创业板股"/>
    <s v="301150.SZ"/>
    <x v="302"/>
    <n v="91"/>
    <n v="14883.96"/>
    <x v="808"/>
    <m/>
    <m/>
    <s v="万能"/>
    <s v="嘉实和谐健康混合1号"/>
    <s v="和谐健康委托投资混合1号单一资产管理计划"/>
    <s v="SNC679"/>
    <s v="组合类保险资管产品"/>
    <s v="混合类保险资管产品"/>
    <n v="1"/>
    <s v="嘉实基金管理有限公司"/>
    <n v="500000000"/>
    <n v="486104723.86000001"/>
    <m/>
    <m/>
    <m/>
    <m/>
    <s v="否"/>
    <n v="1.2382410652871739E-6"/>
    <m/>
    <m/>
    <m/>
    <m/>
    <m/>
    <m/>
    <m/>
    <m/>
    <m/>
    <m/>
    <m/>
    <m/>
    <m/>
    <m/>
    <m/>
    <m/>
    <m/>
    <m/>
    <m/>
    <m/>
    <m/>
    <m/>
    <m/>
    <m/>
    <m/>
    <m/>
    <m/>
    <m/>
    <m/>
    <m/>
    <m/>
    <m/>
    <m/>
    <m/>
    <m/>
    <m/>
    <m/>
    <m/>
    <s v="权益类资产"/>
  </r>
  <r>
    <s v="海力风电"/>
    <s v="江苏海力风电设备科技股份有限公司"/>
    <s v="股票"/>
    <s v="创业板股"/>
    <s v="301155.SZ"/>
    <x v="431"/>
    <n v="407"/>
    <n v="24688.62"/>
    <x v="809"/>
    <m/>
    <m/>
    <s v="万能"/>
    <s v="嘉实和谐健康混合1号"/>
    <s v="和谐健康委托投资混合1号单一资产管理计划"/>
    <s v="SNC679"/>
    <s v="组合类保险资管产品"/>
    <s v="混合类保险资管产品"/>
    <n v="1"/>
    <s v="嘉实基金管理有限公司"/>
    <n v="500000000"/>
    <n v="486104723.86000001"/>
    <m/>
    <m/>
    <m/>
    <m/>
    <s v="否"/>
    <n v="1.7670721310636787E-6"/>
    <m/>
    <m/>
    <m/>
    <m/>
    <m/>
    <m/>
    <m/>
    <m/>
    <m/>
    <m/>
    <m/>
    <m/>
    <m/>
    <m/>
    <m/>
    <m/>
    <m/>
    <m/>
    <m/>
    <m/>
    <m/>
    <m/>
    <m/>
    <m/>
    <m/>
    <m/>
    <m/>
    <m/>
    <m/>
    <m/>
    <m/>
    <m/>
    <m/>
    <m/>
    <m/>
    <m/>
    <m/>
    <m/>
    <s v="权益类资产"/>
  </r>
  <r>
    <s v="德石股份"/>
    <s v="德州联合石油科技股份有限公司"/>
    <s v="股票"/>
    <s v="创业板股"/>
    <s v="301158.SZ"/>
    <x v="307"/>
    <n v="166"/>
    <n v="2596.2399999999998"/>
    <x v="425"/>
    <m/>
    <m/>
    <s v="万能"/>
    <s v="嘉实和谐健康混合1号"/>
    <s v="和谐健康委托投资混合1号单一资产管理计划"/>
    <s v="SNC679"/>
    <s v="组合类保险资管产品"/>
    <s v="混合类保险资管产品"/>
    <n v="1"/>
    <s v="嘉实基金管理有限公司"/>
    <n v="500000000"/>
    <n v="486104723.86000001"/>
    <m/>
    <m/>
    <m/>
    <m/>
    <s v="否"/>
    <n v="9.9035119417969641E-7"/>
    <m/>
    <m/>
    <m/>
    <m/>
    <m/>
    <m/>
    <m/>
    <m/>
    <m/>
    <m/>
    <m/>
    <m/>
    <m/>
    <m/>
    <m/>
    <m/>
    <m/>
    <m/>
    <m/>
    <m/>
    <m/>
    <m/>
    <m/>
    <m/>
    <m/>
    <m/>
    <m/>
    <m/>
    <m/>
    <m/>
    <m/>
    <m/>
    <m/>
    <m/>
    <m/>
    <m/>
    <m/>
    <m/>
    <s v="权益类资产"/>
  </r>
  <r>
    <s v="国能日新"/>
    <s v="国能日新科技股份有限公司"/>
    <s v="股票"/>
    <s v="创业板股"/>
    <s v="301162.SZ"/>
    <x v="415"/>
    <n v="1848"/>
    <n v="83400.240000000005"/>
    <x v="576"/>
    <m/>
    <m/>
    <s v="万能"/>
    <s v="嘉实和谐健康混合1号"/>
    <s v="和谐健康委托投资混合1号单一资产管理计划"/>
    <s v="SNC679"/>
    <s v="组合类保险资管产品"/>
    <s v="混合类保险资管产品"/>
    <n v="1"/>
    <s v="嘉实基金管理有限公司"/>
    <n v="500000000"/>
    <n v="486104723.86000001"/>
    <m/>
    <m/>
    <m/>
    <m/>
    <s v="否"/>
    <m/>
    <m/>
    <m/>
    <m/>
    <m/>
    <m/>
    <m/>
    <m/>
    <m/>
    <m/>
    <m/>
    <m/>
    <m/>
    <m/>
    <m/>
    <m/>
    <m/>
    <m/>
    <m/>
    <m/>
    <m/>
    <m/>
    <m/>
    <m/>
    <m/>
    <m/>
    <m/>
    <m/>
    <m/>
    <m/>
    <m/>
    <m/>
    <m/>
    <m/>
    <m/>
    <m/>
    <m/>
    <m/>
    <m/>
    <s v="权益类资产"/>
  </r>
  <r>
    <s v="宏德股份"/>
    <s v="江苏宏德特种部件股份有限公司"/>
    <s v="股票"/>
    <s v="创业板股"/>
    <s v="301163.SZ"/>
    <x v="432"/>
    <n v="99"/>
    <n v="2600.73"/>
    <x v="595"/>
    <m/>
    <m/>
    <s v="万能"/>
    <s v="嘉实和谐健康混合1号"/>
    <s v="和谐健康委托投资混合1号单一资产管理计划"/>
    <s v="SNC679"/>
    <s v="组合类保险资管产品"/>
    <s v="混合类保险资管产品"/>
    <n v="1"/>
    <s v="嘉实基金管理有限公司"/>
    <n v="500000000"/>
    <n v="486104723.86000001"/>
    <m/>
    <m/>
    <m/>
    <m/>
    <s v="否"/>
    <n v="1.0929239991586623E-6"/>
    <m/>
    <m/>
    <m/>
    <m/>
    <m/>
    <m/>
    <m/>
    <m/>
    <m/>
    <m/>
    <m/>
    <m/>
    <m/>
    <m/>
    <m/>
    <m/>
    <m/>
    <m/>
    <m/>
    <m/>
    <m/>
    <m/>
    <m/>
    <m/>
    <m/>
    <m/>
    <m/>
    <m/>
    <m/>
    <m/>
    <m/>
    <m/>
    <m/>
    <m/>
    <m/>
    <m/>
    <m/>
    <m/>
    <s v="权益类资产"/>
  </r>
  <r>
    <s v="优宁维"/>
    <s v="上海优宁维生物科技股份有限公司"/>
    <s v="股票"/>
    <s v="创业板股"/>
    <s v="301166.SZ"/>
    <x v="308"/>
    <n v="97"/>
    <n v="8347.82"/>
    <x v="810"/>
    <m/>
    <m/>
    <s v="万能"/>
    <s v="嘉实和谐健康混合1号"/>
    <s v="和谐健康委托投资混合1号单一资产管理计划"/>
    <s v="SNC679"/>
    <s v="组合类保险资管产品"/>
    <s v="混合类保险资管产品"/>
    <n v="1"/>
    <s v="嘉实基金管理有限公司"/>
    <n v="500000000"/>
    <n v="486104723.86000001"/>
    <m/>
    <m/>
    <m/>
    <m/>
    <s v="否"/>
    <n v="1.0362176141115732E-6"/>
    <m/>
    <m/>
    <m/>
    <m/>
    <m/>
    <m/>
    <m/>
    <m/>
    <m/>
    <m/>
    <m/>
    <m/>
    <m/>
    <m/>
    <m/>
    <m/>
    <m/>
    <m/>
    <m/>
    <m/>
    <m/>
    <m/>
    <m/>
    <m/>
    <m/>
    <m/>
    <m/>
    <m/>
    <m/>
    <m/>
    <m/>
    <m/>
    <m/>
    <m/>
    <m/>
    <m/>
    <m/>
    <m/>
    <s v="权益类资产"/>
  </r>
  <r>
    <s v="通灵股份"/>
    <s v="江苏通灵电器股份有限公司"/>
    <s v="股票"/>
    <s v="创业板股"/>
    <s v="301168.SZ"/>
    <x v="309"/>
    <n v="180"/>
    <n v="7034.4"/>
    <x v="427"/>
    <m/>
    <m/>
    <s v="万能"/>
    <s v="嘉实和谐健康混合1号"/>
    <s v="和谐健康委托投资混合1号单一资产管理计划"/>
    <s v="SNC679"/>
    <s v="组合类保险资管产品"/>
    <s v="混合类保险资管产品"/>
    <n v="1"/>
    <s v="嘉实基金管理有限公司"/>
    <n v="500000000"/>
    <n v="486104723.86000001"/>
    <m/>
    <m/>
    <m/>
    <m/>
    <s v="否"/>
    <n v="1.4400659824046921E-6"/>
    <m/>
    <m/>
    <m/>
    <m/>
    <m/>
    <m/>
    <m/>
    <m/>
    <m/>
    <m/>
    <m/>
    <m/>
    <m/>
    <m/>
    <m/>
    <m/>
    <m/>
    <m/>
    <m/>
    <m/>
    <m/>
    <m/>
    <m/>
    <m/>
    <m/>
    <m/>
    <m/>
    <m/>
    <m/>
    <m/>
    <m/>
    <m/>
    <m/>
    <m/>
    <m/>
    <m/>
    <m/>
    <m/>
    <s v="权益类资产"/>
  </r>
  <r>
    <s v="泽宇智能"/>
    <s v="江苏泽宇智能电力股份有限公司"/>
    <s v="股票"/>
    <s v="创业板股"/>
    <s v="301179.SZ"/>
    <x v="341"/>
    <n v="162"/>
    <n v="7126.38"/>
    <x v="811"/>
    <m/>
    <m/>
    <s v="万能"/>
    <s v="嘉实和谐健康混合1号"/>
    <s v="和谐健康委托投资混合1号单一资产管理计划"/>
    <s v="SNC679"/>
    <s v="组合类保险资管产品"/>
    <s v="混合类保险资管产品"/>
    <n v="1"/>
    <s v="嘉实基金管理有限公司"/>
    <n v="500000000"/>
    <n v="486104723.86000001"/>
    <m/>
    <m/>
    <m/>
    <m/>
    <s v="否"/>
    <n v="1.1777673545966228E-6"/>
    <m/>
    <m/>
    <m/>
    <m/>
    <m/>
    <m/>
    <m/>
    <m/>
    <m/>
    <m/>
    <m/>
    <m/>
    <m/>
    <m/>
    <m/>
    <m/>
    <m/>
    <m/>
    <m/>
    <m/>
    <m/>
    <m/>
    <m/>
    <m/>
    <m/>
    <m/>
    <m/>
    <m/>
    <m/>
    <m/>
    <m/>
    <m/>
    <m/>
    <m/>
    <m/>
    <m/>
    <m/>
    <m/>
    <s v="权益类资产"/>
  </r>
  <r>
    <s v="万祥科技"/>
    <s v="苏州万祥科技股份有限公司"/>
    <s v="股票"/>
    <s v="创业板股"/>
    <s v="301180.SZ"/>
    <x v="433"/>
    <n v="259"/>
    <n v="3159.8"/>
    <x v="597"/>
    <m/>
    <m/>
    <s v="万能"/>
    <s v="嘉实和谐健康混合1号"/>
    <s v="和谐健康委托投资混合1号单一资产管理计划"/>
    <s v="SNC679"/>
    <s v="组合类保险资管产品"/>
    <s v="混合类保险资管产品"/>
    <n v="1"/>
    <s v="嘉实基金管理有限公司"/>
    <n v="500000000"/>
    <n v="486104723.86000001"/>
    <m/>
    <m/>
    <m/>
    <m/>
    <s v="否"/>
    <n v="6.2858517369553063E-7"/>
    <m/>
    <m/>
    <m/>
    <m/>
    <m/>
    <m/>
    <m/>
    <m/>
    <m/>
    <m/>
    <m/>
    <m/>
    <m/>
    <m/>
    <m/>
    <m/>
    <m/>
    <m/>
    <m/>
    <m/>
    <m/>
    <m/>
    <m/>
    <m/>
    <m/>
    <m/>
    <m/>
    <m/>
    <m/>
    <m/>
    <m/>
    <m/>
    <m/>
    <m/>
    <m/>
    <m/>
    <m/>
    <m/>
    <s v="权益类资产"/>
  </r>
  <r>
    <s v="标榜股份"/>
    <s v="江阴标榜汽车部件股份有限公司"/>
    <s v="股票"/>
    <s v="创业板股"/>
    <s v="301181.SZ"/>
    <x v="311"/>
    <n v="116"/>
    <n v="4669"/>
    <x v="429"/>
    <m/>
    <m/>
    <s v="万能"/>
    <s v="嘉实和谐健康混合1号"/>
    <s v="和谐健康委托投资混合1号单一资产管理计划"/>
    <s v="SNC679"/>
    <s v="组合类保险资管产品"/>
    <s v="混合类保险资管产品"/>
    <n v="1"/>
    <s v="嘉实基金管理有限公司"/>
    <n v="500000000"/>
    <n v="486104723.86000001"/>
    <m/>
    <m/>
    <m/>
    <m/>
    <s v="否"/>
    <n v="1.1864536392188994E-6"/>
    <m/>
    <m/>
    <m/>
    <m/>
    <m/>
    <m/>
    <m/>
    <m/>
    <m/>
    <m/>
    <m/>
    <m/>
    <m/>
    <m/>
    <m/>
    <m/>
    <m/>
    <m/>
    <m/>
    <m/>
    <m/>
    <m/>
    <m/>
    <m/>
    <m/>
    <m/>
    <m/>
    <m/>
    <m/>
    <m/>
    <m/>
    <m/>
    <m/>
    <m/>
    <m/>
    <m/>
    <m/>
    <m/>
    <s v="权益类资产"/>
  </r>
  <r>
    <s v="凯旺科技"/>
    <s v="河南凯旺电子科技股份有限公司"/>
    <s v="股票"/>
    <s v="创业板股"/>
    <s v="301182.SZ"/>
    <x v="356"/>
    <n v="99"/>
    <n v="2684.88"/>
    <x v="495"/>
    <m/>
    <m/>
    <s v="万能"/>
    <s v="嘉实和谐健康混合1号"/>
    <s v="和谐健康委托投资混合1号单一资产管理计划"/>
    <s v="SNC679"/>
    <s v="组合类保险资管产品"/>
    <s v="混合类保险资管产品"/>
    <n v="1"/>
    <s v="嘉实基金管理有限公司"/>
    <n v="500000000"/>
    <n v="486104723.86000001"/>
    <m/>
    <m/>
    <m/>
    <m/>
    <s v="否"/>
    <n v="9.7895941687066223E-7"/>
    <m/>
    <m/>
    <m/>
    <m/>
    <m/>
    <m/>
    <m/>
    <m/>
    <m/>
    <m/>
    <m/>
    <m/>
    <m/>
    <m/>
    <m/>
    <m/>
    <m/>
    <m/>
    <m/>
    <m/>
    <m/>
    <m/>
    <m/>
    <m/>
    <m/>
    <m/>
    <m/>
    <m/>
    <m/>
    <m/>
    <m/>
    <m/>
    <m/>
    <m/>
    <m/>
    <m/>
    <m/>
    <m/>
    <s v="权益类资产"/>
  </r>
  <r>
    <s v="C欧圣"/>
    <s v="苏州欧圣电气股份有限公司"/>
    <s v="股票"/>
    <s v="创业板股"/>
    <s v="301187.SZ"/>
    <x v="434"/>
    <n v="289"/>
    <n v="6164.37"/>
    <x v="598"/>
    <m/>
    <m/>
    <s v="万能"/>
    <s v="嘉实和谐健康混合1号"/>
    <s v="和谐健康委托投资混合1号单一资产管理计划"/>
    <s v="SNC679"/>
    <s v="组合类保险资管产品"/>
    <s v="混合类保险资管产品"/>
    <n v="1"/>
    <s v="嘉实基金管理有限公司"/>
    <n v="500000000"/>
    <n v="486104723.86000001"/>
    <m/>
    <m/>
    <m/>
    <m/>
    <s v="否"/>
    <n v="1.3671557711953357E-6"/>
    <m/>
    <m/>
    <m/>
    <m/>
    <m/>
    <m/>
    <m/>
    <m/>
    <m/>
    <m/>
    <m/>
    <m/>
    <m/>
    <m/>
    <m/>
    <m/>
    <m/>
    <m/>
    <m/>
    <m/>
    <m/>
    <m/>
    <m/>
    <m/>
    <m/>
    <m/>
    <m/>
    <m/>
    <m/>
    <m/>
    <m/>
    <m/>
    <m/>
    <m/>
    <m/>
    <m/>
    <m/>
    <m/>
    <s v="权益类资产"/>
  </r>
  <r>
    <s v="奥尼电子"/>
    <s v="深圳奥尼电子股份有限公司"/>
    <s v="股票"/>
    <s v="创业板股"/>
    <s v="301189.SZ"/>
    <x v="573"/>
    <n v="152"/>
    <n v="10059.36"/>
    <x v="812"/>
    <m/>
    <m/>
    <s v="万能"/>
    <s v="嘉实和谐健康混合1号"/>
    <s v="和谐健康委托投资混合1号单一资产管理计划"/>
    <s v="SNC679"/>
    <s v="组合类保险资管产品"/>
    <s v="混合类保险资管产品"/>
    <n v="1"/>
    <s v="嘉实基金管理有限公司"/>
    <n v="500000000"/>
    <n v="486104723.86000001"/>
    <m/>
    <m/>
    <m/>
    <m/>
    <s v="否"/>
    <n v="1.2708499666812851E-6"/>
    <m/>
    <m/>
    <m/>
    <m/>
    <m/>
    <m/>
    <m/>
    <m/>
    <m/>
    <m/>
    <m/>
    <m/>
    <m/>
    <m/>
    <m/>
    <m/>
    <m/>
    <m/>
    <m/>
    <m/>
    <m/>
    <m/>
    <m/>
    <m/>
    <m/>
    <m/>
    <m/>
    <m/>
    <m/>
    <m/>
    <m/>
    <m/>
    <m/>
    <m/>
    <m/>
    <m/>
    <m/>
    <m/>
    <s v="权益类资产"/>
  </r>
  <r>
    <s v="善水科技"/>
    <s v="九江善水科技股份有限公司"/>
    <s v="股票"/>
    <s v="创业板股"/>
    <s v="301190.SZ"/>
    <x v="357"/>
    <n v="298"/>
    <n v="8299.2999999999993"/>
    <x v="813"/>
    <m/>
    <m/>
    <s v="万能"/>
    <s v="嘉实和谐健康混合1号"/>
    <s v="和谐健康委托投资混合1号单一资产管理计划"/>
    <s v="SNC679"/>
    <s v="组合类保险资管产品"/>
    <s v="混合类保险资管产品"/>
    <n v="1"/>
    <s v="嘉实基金管理有限公司"/>
    <n v="500000000"/>
    <n v="486104723.86000001"/>
    <m/>
    <m/>
    <m/>
    <m/>
    <s v="否"/>
    <n v="1.3235584919813309E-6"/>
    <m/>
    <m/>
    <m/>
    <m/>
    <m/>
    <m/>
    <m/>
    <m/>
    <m/>
    <m/>
    <m/>
    <m/>
    <m/>
    <m/>
    <m/>
    <m/>
    <m/>
    <m/>
    <m/>
    <m/>
    <m/>
    <m/>
    <m/>
    <m/>
    <m/>
    <m/>
    <m/>
    <m/>
    <m/>
    <m/>
    <m/>
    <m/>
    <m/>
    <m/>
    <m/>
    <m/>
    <m/>
    <m/>
    <s v="权益类资产"/>
  </r>
  <r>
    <s v="家联科技"/>
    <s v="宁波家联科技股份有限公司"/>
    <s v="股票"/>
    <s v="创业板股"/>
    <s v="301193.SZ"/>
    <x v="312"/>
    <n v="153"/>
    <n v="4701.6899999999996"/>
    <x v="430"/>
    <m/>
    <m/>
    <s v="万能"/>
    <s v="嘉实和谐健康混合1号"/>
    <s v="和谐健康委托投资混合1号单一资产管理计划"/>
    <s v="SNC679"/>
    <s v="组合类保险资管产品"/>
    <s v="混合类保险资管产品"/>
    <n v="1"/>
    <s v="嘉实基金管理有限公司"/>
    <n v="500000000"/>
    <n v="486104723.86000001"/>
    <m/>
    <m/>
    <m/>
    <m/>
    <s v="否"/>
    <n v="1.228189536484626E-6"/>
    <m/>
    <m/>
    <m/>
    <m/>
    <m/>
    <m/>
    <m/>
    <m/>
    <m/>
    <m/>
    <m/>
    <m/>
    <m/>
    <m/>
    <m/>
    <m/>
    <m/>
    <m/>
    <m/>
    <m/>
    <m/>
    <m/>
    <m/>
    <m/>
    <m/>
    <m/>
    <m/>
    <m/>
    <m/>
    <m/>
    <m/>
    <m/>
    <m/>
    <m/>
    <m/>
    <m/>
    <m/>
    <m/>
    <s v="权益类资产"/>
  </r>
  <r>
    <s v="唯科科技"/>
    <s v="厦门唯科模塑科技股份有限公司"/>
    <s v="股票"/>
    <s v="创业板股"/>
    <s v="301196.SZ"/>
    <x v="313"/>
    <n v="150"/>
    <n v="9612"/>
    <x v="814"/>
    <m/>
    <m/>
    <s v="万能"/>
    <s v="嘉实和谐健康混合1号"/>
    <s v="和谐健康委托投资混合1号单一资产管理计划"/>
    <s v="SNC679"/>
    <s v="组合类保险资管产品"/>
    <s v="混合类保险资管产品"/>
    <n v="1"/>
    <s v="嘉实基金管理有限公司"/>
    <n v="500000000"/>
    <n v="486104723.86000001"/>
    <m/>
    <m/>
    <m/>
    <m/>
    <s v="否"/>
    <n v="1.1490912933220627E-6"/>
    <m/>
    <m/>
    <m/>
    <m/>
    <m/>
    <m/>
    <m/>
    <m/>
    <m/>
    <m/>
    <m/>
    <m/>
    <m/>
    <m/>
    <m/>
    <m/>
    <m/>
    <m/>
    <m/>
    <m/>
    <m/>
    <m/>
    <m/>
    <m/>
    <m/>
    <m/>
    <m/>
    <m/>
    <m/>
    <m/>
    <m/>
    <m/>
    <m/>
    <m/>
    <m/>
    <m/>
    <m/>
    <m/>
    <s v="权益类资产"/>
  </r>
  <r>
    <s v="迈赫股份"/>
    <s v="迈赫机器人自动化股份有限公司"/>
    <s v="股票"/>
    <s v="创业板股"/>
    <s v="301199.SZ"/>
    <x v="342"/>
    <n v="195"/>
    <n v="5709.6"/>
    <x v="474"/>
    <m/>
    <m/>
    <s v="万能"/>
    <s v="嘉实和谐健康混合1号"/>
    <s v="和谐健康委托投资混合1号单一资产管理计划"/>
    <s v="SNC679"/>
    <s v="组合类保险资管产品"/>
    <s v="混合类保险资管产品"/>
    <n v="1"/>
    <s v="嘉实基金管理有限公司"/>
    <n v="500000000"/>
    <n v="486104723.86000001"/>
    <m/>
    <m/>
    <m/>
    <m/>
    <s v="否"/>
    <n v="1.3859994023199604E-6"/>
    <m/>
    <m/>
    <m/>
    <m/>
    <m/>
    <m/>
    <m/>
    <m/>
    <m/>
    <m/>
    <m/>
    <m/>
    <m/>
    <m/>
    <m/>
    <m/>
    <m/>
    <m/>
    <m/>
    <m/>
    <m/>
    <m/>
    <m/>
    <m/>
    <m/>
    <m/>
    <m/>
    <m/>
    <m/>
    <m/>
    <m/>
    <m/>
    <m/>
    <m/>
    <m/>
    <m/>
    <m/>
    <m/>
    <s v="权益类资产"/>
  </r>
  <r>
    <s v="大族数控"/>
    <s v="深圳市大族数控科技股份有限公司"/>
    <s v="股票"/>
    <s v="创业板股"/>
    <s v="301200.SZ"/>
    <x v="343"/>
    <n v="318"/>
    <n v="24346.080000000002"/>
    <x v="815"/>
    <m/>
    <m/>
    <s v="万能"/>
    <s v="嘉实和谐健康混合1号"/>
    <s v="和谐健康委托投资混合1号单一资产管理计划"/>
    <s v="SNC679"/>
    <s v="组合类保险资管产品"/>
    <s v="混合类保险资管产品"/>
    <n v="1"/>
    <s v="嘉实基金管理有限公司"/>
    <n v="500000000"/>
    <n v="486104723.86000001"/>
    <m/>
    <m/>
    <m/>
    <m/>
    <s v="否"/>
    <n v="7.1194941376429584E-7"/>
    <m/>
    <m/>
    <m/>
    <m/>
    <m/>
    <m/>
    <m/>
    <m/>
    <m/>
    <m/>
    <m/>
    <m/>
    <m/>
    <m/>
    <m/>
    <m/>
    <m/>
    <m/>
    <m/>
    <m/>
    <m/>
    <m/>
    <m/>
    <m/>
    <m/>
    <m/>
    <m/>
    <m/>
    <m/>
    <m/>
    <m/>
    <m/>
    <m/>
    <m/>
    <m/>
    <m/>
    <m/>
    <m/>
    <s v="权益类资产"/>
  </r>
  <r>
    <s v="诚达药业"/>
    <s v="诚达药业股份有限公司"/>
    <s v="股票"/>
    <s v="创业板股"/>
    <s v="301201.SZ"/>
    <x v="344"/>
    <n v="179"/>
    <n v="13011.51"/>
    <x v="816"/>
    <m/>
    <m/>
    <s v="万能"/>
    <s v="嘉实和谐健康混合1号"/>
    <s v="和谐健康委托投资混合1号单一资产管理计划"/>
    <s v="SNC679"/>
    <s v="组合类保险资管产品"/>
    <s v="混合类保险资管产品"/>
    <n v="1"/>
    <s v="嘉实基金管理有限公司"/>
    <n v="500000000"/>
    <n v="486104723.86000001"/>
    <m/>
    <m/>
    <m/>
    <m/>
    <s v="否"/>
    <n v="1.6046163808628786E-6"/>
    <m/>
    <m/>
    <m/>
    <m/>
    <m/>
    <m/>
    <m/>
    <m/>
    <m/>
    <m/>
    <m/>
    <m/>
    <m/>
    <m/>
    <m/>
    <m/>
    <m/>
    <m/>
    <m/>
    <m/>
    <m/>
    <m/>
    <m/>
    <m/>
    <m/>
    <m/>
    <m/>
    <m/>
    <m/>
    <m/>
    <m/>
    <m/>
    <m/>
    <m/>
    <m/>
    <m/>
    <m/>
    <m/>
    <s v="权益类资产"/>
  </r>
  <r>
    <s v="华兰疫苗"/>
    <s v="华兰生物疫苗股份有限公司"/>
    <s v="股票"/>
    <s v="创业板股"/>
    <s v="301207.SZ"/>
    <x v="345"/>
    <n v="224"/>
    <n v="12741.12"/>
    <x v="817"/>
    <m/>
    <m/>
    <s v="万能"/>
    <s v="嘉实和谐健康混合1号"/>
    <s v="和谐健康委托投资混合1号单一资产管理计划"/>
    <s v="SNC679"/>
    <s v="组合类保险资管产品"/>
    <s v="混合类保险资管产品"/>
    <n v="1"/>
    <s v="嘉实基金管理有限公司"/>
    <n v="500000000"/>
    <n v="486104723.86000001"/>
    <m/>
    <m/>
    <m/>
    <m/>
    <s v="否"/>
    <n v="5.1276867178577611E-7"/>
    <m/>
    <m/>
    <m/>
    <m/>
    <m/>
    <m/>
    <m/>
    <m/>
    <m/>
    <m/>
    <m/>
    <m/>
    <m/>
    <m/>
    <m/>
    <m/>
    <m/>
    <m/>
    <m/>
    <m/>
    <m/>
    <m/>
    <m/>
    <m/>
    <m/>
    <m/>
    <m/>
    <m/>
    <m/>
    <m/>
    <m/>
    <m/>
    <m/>
    <m/>
    <m/>
    <m/>
    <m/>
    <m/>
    <s v="权益类资产"/>
  </r>
  <r>
    <s v="亨迪药业"/>
    <s v="湖北亨迪药业股份有限公司"/>
    <s v="股票"/>
    <s v="创业板股"/>
    <s v="301211.SZ"/>
    <x v="436"/>
    <n v="432"/>
    <n v="11145.6"/>
    <x v="818"/>
    <m/>
    <m/>
    <s v="万能"/>
    <s v="嘉实和谐健康混合1号"/>
    <s v="和谐健康委托投资混合1号单一资产管理计划"/>
    <s v="SNC679"/>
    <s v="组合类保险资管产品"/>
    <s v="混合类保险资管产品"/>
    <n v="1"/>
    <s v="嘉实基金管理有限公司"/>
    <n v="500000000"/>
    <n v="486104723.86000001"/>
    <m/>
    <m/>
    <m/>
    <m/>
    <s v="否"/>
    <n v="1.6693919264179868E-6"/>
    <m/>
    <m/>
    <m/>
    <m/>
    <m/>
    <m/>
    <m/>
    <m/>
    <m/>
    <m/>
    <m/>
    <m/>
    <m/>
    <m/>
    <m/>
    <m/>
    <m/>
    <m/>
    <m/>
    <m/>
    <m/>
    <m/>
    <m/>
    <m/>
    <m/>
    <m/>
    <m/>
    <m/>
    <m/>
    <m/>
    <m/>
    <m/>
    <m/>
    <m/>
    <m/>
    <m/>
    <m/>
    <m/>
    <s v="权益类资产"/>
  </r>
  <r>
    <s v="联盛化学"/>
    <s v="浙江联盛化学股份有限公司"/>
    <s v="股票"/>
    <s v="创业板股"/>
    <s v="301212.SZ"/>
    <x v="437"/>
    <n v="180"/>
    <n v="5340.6"/>
    <x v="604"/>
    <m/>
    <m/>
    <s v="万能"/>
    <s v="嘉实和谐健康混合1号"/>
    <s v="和谐健康委托投资混合1号单一资产管理计划"/>
    <s v="SNC679"/>
    <s v="组合类保险资管产品"/>
    <s v="混合类保险资管产品"/>
    <n v="1"/>
    <s v="嘉实基金管理有限公司"/>
    <n v="500000000"/>
    <n v="486104723.86000001"/>
    <m/>
    <m/>
    <m/>
    <m/>
    <s v="否"/>
    <n v="1.5134357005758156E-6"/>
    <m/>
    <m/>
    <m/>
    <m/>
    <m/>
    <m/>
    <m/>
    <m/>
    <m/>
    <m/>
    <m/>
    <m/>
    <m/>
    <m/>
    <m/>
    <m/>
    <m/>
    <m/>
    <m/>
    <m/>
    <m/>
    <m/>
    <m/>
    <m/>
    <m/>
    <m/>
    <m/>
    <m/>
    <m/>
    <m/>
    <m/>
    <m/>
    <m/>
    <m/>
    <m/>
    <m/>
    <m/>
    <m/>
    <s v="权益类资产"/>
  </r>
  <r>
    <s v="中汽股份"/>
    <s v="中汽研汽车试验场股份有限公司"/>
    <s v="股票"/>
    <s v="创业板股"/>
    <s v="301215.SZ"/>
    <x v="438"/>
    <n v="2188"/>
    <n v="8314.4"/>
    <x v="605"/>
    <m/>
    <m/>
    <s v="万能"/>
    <s v="嘉实和谐健康混合1号"/>
    <s v="和谐健康委托投资混合1号单一资产管理计划"/>
    <s v="SNC679"/>
    <s v="组合类保险资管产品"/>
    <s v="混合类保险资管产品"/>
    <n v="1"/>
    <s v="嘉实基金管理有限公司"/>
    <n v="500000000"/>
    <n v="486104723.86000001"/>
    <m/>
    <m/>
    <m/>
    <m/>
    <s v="否"/>
    <n v="1.2633249687145786E-6"/>
    <m/>
    <m/>
    <m/>
    <m/>
    <m/>
    <m/>
    <m/>
    <m/>
    <m/>
    <m/>
    <m/>
    <m/>
    <m/>
    <m/>
    <m/>
    <m/>
    <m/>
    <m/>
    <m/>
    <m/>
    <m/>
    <m/>
    <m/>
    <m/>
    <m/>
    <m/>
    <m/>
    <m/>
    <m/>
    <m/>
    <m/>
    <m/>
    <m/>
    <m/>
    <m/>
    <m/>
    <m/>
    <m/>
    <s v="权益类资产"/>
  </r>
  <r>
    <s v="万凯新材"/>
    <s v="万凯新材料股份有限公司"/>
    <s v="股票"/>
    <s v="创业板股"/>
    <s v="301216.SZ"/>
    <x v="439"/>
    <n v="391"/>
    <n v="13950.88"/>
    <x v="819"/>
    <m/>
    <m/>
    <s v="万能"/>
    <s v="嘉实和谐健康混合1号"/>
    <s v="和谐健康委托投资混合1号单一资产管理计划"/>
    <s v="SNC679"/>
    <s v="组合类保险资管产品"/>
    <s v="混合类保险资管产品"/>
    <n v="1"/>
    <s v="嘉实基金管理有限公司"/>
    <n v="500000000"/>
    <n v="486104723.86000001"/>
    <m/>
    <m/>
    <m/>
    <m/>
    <s v="否"/>
    <n v="1.0655913545945411E-6"/>
    <m/>
    <m/>
    <m/>
    <m/>
    <m/>
    <m/>
    <m/>
    <m/>
    <m/>
    <m/>
    <m/>
    <m/>
    <m/>
    <m/>
    <m/>
    <m/>
    <m/>
    <m/>
    <m/>
    <m/>
    <m/>
    <m/>
    <m/>
    <m/>
    <m/>
    <m/>
    <m/>
    <m/>
    <m/>
    <m/>
    <m/>
    <m/>
    <m/>
    <m/>
    <m/>
    <m/>
    <m/>
    <m/>
    <s v="权益类资产"/>
  </r>
  <r>
    <s v="铜冠铜箔"/>
    <s v="安徽铜冠铜箔集团股份有限公司"/>
    <s v="股票"/>
    <s v="创业板股"/>
    <s v="301217.SZ"/>
    <x v="440"/>
    <n v="1420"/>
    <n v="24523.4"/>
    <x v="820"/>
    <m/>
    <m/>
    <s v="万能"/>
    <s v="嘉实和谐健康混合1号"/>
    <s v="和谐健康委托投资混合1号单一资产管理计划"/>
    <s v="SNC679"/>
    <s v="组合类保险资管产品"/>
    <s v="混合类保险资管产品"/>
    <n v="1"/>
    <s v="嘉实基金管理有限公司"/>
    <n v="500000000"/>
    <n v="486104723.86000001"/>
    <m/>
    <m/>
    <m/>
    <m/>
    <s v="否"/>
    <n v="1.6079194241000039E-6"/>
    <m/>
    <m/>
    <m/>
    <m/>
    <m/>
    <m/>
    <m/>
    <m/>
    <m/>
    <m/>
    <m/>
    <m/>
    <m/>
    <m/>
    <m/>
    <m/>
    <m/>
    <m/>
    <m/>
    <m/>
    <m/>
    <m/>
    <m/>
    <m/>
    <m/>
    <m/>
    <m/>
    <m/>
    <m/>
    <m/>
    <m/>
    <m/>
    <m/>
    <m/>
    <m/>
    <m/>
    <m/>
    <m/>
    <s v="权益类资产"/>
  </r>
  <r>
    <s v="腾远钴业"/>
    <s v="赣州腾远钴业新材料股份有限公司"/>
    <s v="股票"/>
    <s v="创业板股"/>
    <s v="301219.SZ"/>
    <x v="314"/>
    <n v="75"/>
    <n v="13048.5"/>
    <x v="821"/>
    <m/>
    <m/>
    <s v="万能"/>
    <s v="嘉实和谐健康混合1号"/>
    <s v="和谐健康委托投资混合1号单一资产管理计划"/>
    <s v="SNC679"/>
    <s v="组合类保险资管产品"/>
    <s v="混合类保险资管产品"/>
    <n v="1"/>
    <s v="嘉实基金管理有限公司"/>
    <n v="500000000"/>
    <n v="486104723.86000001"/>
    <m/>
    <m/>
    <m/>
    <m/>
    <s v="否"/>
    <n v="5.5760544031489234E-7"/>
    <m/>
    <m/>
    <m/>
    <m/>
    <m/>
    <m/>
    <m/>
    <m/>
    <m/>
    <m/>
    <m/>
    <m/>
    <m/>
    <m/>
    <m/>
    <m/>
    <m/>
    <m/>
    <m/>
    <m/>
    <m/>
    <m/>
    <m/>
    <m/>
    <m/>
    <m/>
    <m/>
    <m/>
    <m/>
    <m/>
    <m/>
    <m/>
    <m/>
    <m/>
    <m/>
    <m/>
    <m/>
    <m/>
    <s v="权益类资产"/>
  </r>
  <r>
    <s v="光庭信息"/>
    <s v="武汉光庭信息技术股份有限公司"/>
    <s v="股票"/>
    <s v="创业板股"/>
    <s v="301221.SZ"/>
    <x v="358"/>
    <n v="159"/>
    <n v="11112.51"/>
    <x v="609"/>
    <m/>
    <m/>
    <s v="万能"/>
    <s v="嘉实和谐健康混合1号"/>
    <s v="和谐健康委托投资混合1号单一资产管理计划"/>
    <s v="SNC679"/>
    <s v="组合类保险资管产品"/>
    <s v="混合类保险资管产品"/>
    <n v="1"/>
    <s v="嘉实基金管理有限公司"/>
    <n v="500000000"/>
    <n v="486104723.86000001"/>
    <m/>
    <m/>
    <m/>
    <m/>
    <s v="否"/>
    <n v="1.6287736617807499E-6"/>
    <m/>
    <m/>
    <m/>
    <m/>
    <m/>
    <m/>
    <m/>
    <m/>
    <m/>
    <m/>
    <m/>
    <m/>
    <m/>
    <m/>
    <m/>
    <m/>
    <m/>
    <m/>
    <m/>
    <m/>
    <m/>
    <m/>
    <m/>
    <m/>
    <m/>
    <m/>
    <m/>
    <m/>
    <m/>
    <m/>
    <m/>
    <m/>
    <m/>
    <m/>
    <m/>
    <m/>
    <m/>
    <m/>
    <s v="权益类资产"/>
  </r>
  <r>
    <s v="浙江恒威"/>
    <s v="浙江恒威电池股份有限公司"/>
    <s v="股票"/>
    <s v="创业板股"/>
    <s v="301222.SZ"/>
    <x v="574"/>
    <n v="128"/>
    <n v="4349.4399999999996"/>
    <x v="822"/>
    <m/>
    <m/>
    <s v="万能"/>
    <s v="嘉实和谐健康混合1号"/>
    <s v="和谐健康委托投资混合1号单一资产管理计划"/>
    <s v="SNC679"/>
    <s v="组合类保险资管产品"/>
    <s v="混合类保险资管产品"/>
    <n v="1"/>
    <s v="嘉实基金管理有限公司"/>
    <n v="500000000"/>
    <n v="486104723.86000001"/>
    <m/>
    <m/>
    <m/>
    <m/>
    <s v="否"/>
    <n v="1.0733410525891298E-6"/>
    <m/>
    <m/>
    <m/>
    <m/>
    <m/>
    <m/>
    <m/>
    <m/>
    <m/>
    <m/>
    <m/>
    <m/>
    <m/>
    <m/>
    <m/>
    <m/>
    <m/>
    <m/>
    <m/>
    <m/>
    <m/>
    <m/>
    <m/>
    <m/>
    <m/>
    <m/>
    <m/>
    <m/>
    <m/>
    <m/>
    <m/>
    <m/>
    <m/>
    <m/>
    <m/>
    <m/>
    <m/>
    <m/>
    <s v="权益类资产"/>
  </r>
  <r>
    <s v="软通动力"/>
    <s v="软通动力信息技术(集团)股份有限公司"/>
    <s v="股票"/>
    <s v="创业板股"/>
    <s v="301236.SZ"/>
    <x v="442"/>
    <n v="290"/>
    <n v="21135.200000000001"/>
    <x v="823"/>
    <m/>
    <m/>
    <s v="万能"/>
    <s v="嘉实和谐健康混合1号"/>
    <s v="和谐健康委托投资混合1号单一资产管理计划"/>
    <s v="SNC679"/>
    <s v="组合类保险资管产品"/>
    <s v="混合类保险资管产品"/>
    <n v="1"/>
    <s v="嘉实基金管理有限公司"/>
    <n v="500000000"/>
    <n v="486104723.86000001"/>
    <m/>
    <m/>
    <m/>
    <m/>
    <s v="否"/>
    <n v="6.3104550495371852E-7"/>
    <m/>
    <m/>
    <m/>
    <m/>
    <m/>
    <m/>
    <m/>
    <m/>
    <m/>
    <m/>
    <m/>
    <m/>
    <m/>
    <m/>
    <m/>
    <m/>
    <m/>
    <m/>
    <m/>
    <m/>
    <m/>
    <m/>
    <m/>
    <m/>
    <m/>
    <m/>
    <m/>
    <m/>
    <m/>
    <m/>
    <m/>
    <m/>
    <m/>
    <m/>
    <m/>
    <m/>
    <m/>
    <m/>
    <s v="权益类资产"/>
  </r>
  <r>
    <s v="华融化学"/>
    <s v="华融化学股份有限公司"/>
    <s v="股票"/>
    <s v="创业板股"/>
    <s v="301256.SZ"/>
    <x v="444"/>
    <n v="867"/>
    <n v="6979.35"/>
    <x v="613"/>
    <m/>
    <m/>
    <s v="万能"/>
    <s v="嘉实和谐健康混合1号"/>
    <s v="和谐健康委托投资混合1号单一资产管理计划"/>
    <s v="SNC679"/>
    <s v="组合类保险资管产品"/>
    <s v="混合类保险资管产品"/>
    <n v="1"/>
    <s v="嘉实基金管理有限公司"/>
    <n v="500000000"/>
    <n v="486104723.86000001"/>
    <m/>
    <m/>
    <m/>
    <m/>
    <s v="否"/>
    <n v="1.5318829113924052E-6"/>
    <m/>
    <m/>
    <m/>
    <m/>
    <m/>
    <m/>
    <m/>
    <m/>
    <m/>
    <m/>
    <m/>
    <m/>
    <m/>
    <m/>
    <m/>
    <m/>
    <m/>
    <m/>
    <m/>
    <m/>
    <m/>
    <m/>
    <m/>
    <m/>
    <m/>
    <m/>
    <m/>
    <m/>
    <m/>
    <m/>
    <m/>
    <m/>
    <m/>
    <m/>
    <m/>
    <m/>
    <m/>
    <m/>
    <s v="权益类资产"/>
  </r>
  <r>
    <s v="富士莱"/>
    <s v="苏州富士莱医药股份有限公司"/>
    <s v="股票"/>
    <s v="创业板股"/>
    <s v="301258.SZ"/>
    <x v="445"/>
    <n v="126"/>
    <n v="6085.8"/>
    <x v="614"/>
    <m/>
    <m/>
    <s v="万能"/>
    <s v="嘉实和谐健康混合1号"/>
    <s v="和谐健康委托投资混合1号单一资产管理计划"/>
    <s v="SNC679"/>
    <s v="组合类保险资管产品"/>
    <s v="混合类保险资管产品"/>
    <n v="1"/>
    <s v="嘉实基金管理有限公司"/>
    <n v="500000000"/>
    <n v="486104723.86000001"/>
    <m/>
    <m/>
    <m/>
    <m/>
    <s v="否"/>
    <n v="1.2185472384871021E-6"/>
    <m/>
    <m/>
    <m/>
    <m/>
    <m/>
    <m/>
    <m/>
    <m/>
    <m/>
    <m/>
    <m/>
    <m/>
    <m/>
    <m/>
    <m/>
    <m/>
    <m/>
    <m/>
    <m/>
    <m/>
    <m/>
    <m/>
    <m/>
    <m/>
    <m/>
    <m/>
    <m/>
    <m/>
    <m/>
    <m/>
    <m/>
    <m/>
    <m/>
    <m/>
    <m/>
    <m/>
    <m/>
    <m/>
    <s v="权益类资产"/>
  </r>
  <r>
    <s v="C艾布鲁"/>
    <s v="湖南艾布鲁环保科技股份有限公司"/>
    <s v="股票"/>
    <s v="创业板股"/>
    <s v="301259.SZ"/>
    <x v="446"/>
    <n v="150"/>
    <n v="2758.5"/>
    <x v="615"/>
    <m/>
    <m/>
    <s v="万能"/>
    <s v="嘉实和谐健康混合1号"/>
    <s v="和谐健康委托投资混合1号单一资产管理计划"/>
    <s v="SNC679"/>
    <s v="组合类保险资管产品"/>
    <s v="混合类保险资管产品"/>
    <n v="1"/>
    <s v="嘉实基金管理有限公司"/>
    <n v="500000000"/>
    <n v="486104723.86000001"/>
    <m/>
    <m/>
    <m/>
    <m/>
    <s v="否"/>
    <n v="1.1098673300165837E-6"/>
    <m/>
    <m/>
    <m/>
    <m/>
    <m/>
    <m/>
    <m/>
    <m/>
    <m/>
    <m/>
    <m/>
    <m/>
    <m/>
    <m/>
    <m/>
    <m/>
    <m/>
    <m/>
    <m/>
    <m/>
    <m/>
    <m/>
    <m/>
    <m/>
    <m/>
    <m/>
    <m/>
    <m/>
    <m/>
    <m/>
    <m/>
    <m/>
    <m/>
    <m/>
    <m/>
    <m/>
    <m/>
    <m/>
    <s v="权益类资产"/>
  </r>
  <r>
    <s v="泰恩康"/>
    <s v="广东泰恩康医药股份有限公司"/>
    <s v="股票"/>
    <s v="创业板股"/>
    <s v="301263.SZ"/>
    <x v="447"/>
    <n v="351"/>
    <n v="6995.43"/>
    <x v="616"/>
    <m/>
    <m/>
    <s v="万能"/>
    <s v="嘉实和谐健康混合1号"/>
    <s v="和谐健康委托投资混合1号单一资产管理计划"/>
    <s v="SNC679"/>
    <s v="组合类保险资管产品"/>
    <s v="混合类保险资管产品"/>
    <n v="1"/>
    <s v="嘉实基金管理有限公司"/>
    <n v="500000000"/>
    <n v="486104723.86000001"/>
    <m/>
    <m/>
    <m/>
    <m/>
    <s v="否"/>
    <n v="1.2632722703827838E-6"/>
    <m/>
    <m/>
    <m/>
    <m/>
    <m/>
    <m/>
    <m/>
    <m/>
    <m/>
    <m/>
    <m/>
    <m/>
    <m/>
    <m/>
    <m/>
    <m/>
    <m/>
    <m/>
    <m/>
    <m/>
    <m/>
    <m/>
    <m/>
    <m/>
    <m/>
    <m/>
    <m/>
    <m/>
    <m/>
    <m/>
    <m/>
    <m/>
    <m/>
    <m/>
    <m/>
    <m/>
    <m/>
    <m/>
    <s v="权益类资产"/>
  </r>
  <r>
    <s v="铭利达"/>
    <s v="深圳市铭利达精密技术股份有限公司"/>
    <s v="股票"/>
    <s v="创业板股"/>
    <s v="301268.SZ"/>
    <x v="448"/>
    <n v="295"/>
    <n v="8407.5"/>
    <x v="617"/>
    <m/>
    <m/>
    <s v="万能"/>
    <s v="嘉实和谐健康混合1号"/>
    <s v="和谐健康委托投资混合1号单一资产管理计划"/>
    <s v="SNC679"/>
    <s v="组合类保险资管产品"/>
    <s v="混合类保险资管产品"/>
    <n v="1"/>
    <s v="嘉实基金管理有限公司"/>
    <n v="500000000"/>
    <n v="486104723.86000001"/>
    <m/>
    <m/>
    <m/>
    <m/>
    <s v="否"/>
    <n v="6.8328344284831203E-7"/>
    <m/>
    <m/>
    <m/>
    <m/>
    <m/>
    <m/>
    <m/>
    <m/>
    <m/>
    <m/>
    <m/>
    <m/>
    <m/>
    <m/>
    <m/>
    <m/>
    <m/>
    <m/>
    <m/>
    <m/>
    <m/>
    <m/>
    <m/>
    <m/>
    <m/>
    <m/>
    <m/>
    <m/>
    <m/>
    <m/>
    <m/>
    <m/>
    <m/>
    <m/>
    <m/>
    <m/>
    <m/>
    <m/>
    <s v="权益类资产"/>
  </r>
  <r>
    <s v="金道科技"/>
    <s v="浙江金道科技股份有限公司"/>
    <s v="股票"/>
    <s v="创业板股"/>
    <s v="301279.SZ"/>
    <x v="449"/>
    <n v="144"/>
    <n v="4492.8"/>
    <x v="618"/>
    <m/>
    <m/>
    <s v="万能"/>
    <s v="嘉实和谐健康混合1号"/>
    <s v="和谐健康委托投资混合1号单一资产管理计划"/>
    <s v="SNC679"/>
    <s v="组合类保险资管产品"/>
    <s v="混合类保险资管产品"/>
    <n v="1"/>
    <s v="嘉实基金管理有限公司"/>
    <n v="500000000"/>
    <n v="486104723.86000001"/>
    <m/>
    <m/>
    <m/>
    <m/>
    <s v="否"/>
    <n v="1.3061195984286338E-6"/>
    <m/>
    <m/>
    <m/>
    <m/>
    <m/>
    <m/>
    <m/>
    <m/>
    <m/>
    <m/>
    <m/>
    <m/>
    <m/>
    <m/>
    <m/>
    <m/>
    <m/>
    <m/>
    <m/>
    <m/>
    <m/>
    <m/>
    <m/>
    <m/>
    <m/>
    <m/>
    <m/>
    <m/>
    <m/>
    <m/>
    <m/>
    <m/>
    <m/>
    <m/>
    <m/>
    <m/>
    <m/>
    <m/>
    <s v="权益类资产"/>
  </r>
  <r>
    <s v="C清研"/>
    <s v="清研环境科技股份有限公司"/>
    <s v="股票"/>
    <s v="创业板股"/>
    <s v="301288.SZ"/>
    <x v="450"/>
    <n v="135"/>
    <n v="2577.15"/>
    <x v="619"/>
    <m/>
    <m/>
    <s v="万能"/>
    <s v="嘉实和谐健康混合1号"/>
    <s v="和谐健康委托投资混合1号单一资产管理计划"/>
    <s v="SNC679"/>
    <s v="组合类保险资管产品"/>
    <s v="混合类保险资管产品"/>
    <n v="1"/>
    <s v="嘉实基金管理有限公司"/>
    <n v="500000000"/>
    <n v="486104723.86000001"/>
    <m/>
    <m/>
    <m/>
    <m/>
    <s v="否"/>
    <n v="1.0372271175630232E-6"/>
    <m/>
    <m/>
    <m/>
    <m/>
    <m/>
    <m/>
    <m/>
    <m/>
    <m/>
    <m/>
    <m/>
    <m/>
    <m/>
    <m/>
    <m/>
    <m/>
    <m/>
    <m/>
    <m/>
    <m/>
    <m/>
    <m/>
    <m/>
    <m/>
    <m/>
    <m/>
    <m/>
    <m/>
    <m/>
    <m/>
    <m/>
    <m/>
    <m/>
    <m/>
    <m/>
    <m/>
    <m/>
    <m/>
    <s v="权益类资产"/>
  </r>
  <r>
    <s v="GC001"/>
    <s v="1天国债回购"/>
    <s v="现金及流动性管理工具"/>
    <s v="买入返售证券"/>
    <s v="204001.SH"/>
    <x v="575"/>
    <m/>
    <n v="180000000"/>
    <x v="824"/>
    <m/>
    <m/>
    <s v="万能"/>
    <s v="嘉实和谐健康混合1号"/>
    <s v="和谐健康委托投资混合1号单一资产管理计划"/>
    <s v="SNC679"/>
    <s v="组合类保险资管产品"/>
    <s v="混合类保险资管产品"/>
    <n v="1"/>
    <s v="嘉实基金管理有限公司"/>
    <n v="500000000"/>
    <n v="486104723.86000001"/>
    <m/>
    <m/>
    <m/>
    <m/>
    <m/>
    <m/>
    <m/>
    <m/>
    <m/>
    <m/>
    <m/>
    <m/>
    <m/>
    <m/>
    <m/>
    <m/>
    <m/>
    <m/>
    <m/>
    <m/>
    <m/>
    <m/>
    <m/>
    <m/>
    <m/>
    <m/>
    <m/>
    <m/>
    <m/>
    <m/>
    <m/>
    <m/>
    <m/>
    <m/>
    <m/>
    <m/>
    <m/>
    <m/>
    <m/>
    <m/>
    <m/>
    <m/>
    <m/>
    <m/>
    <s v="权益类资产"/>
  </r>
  <r>
    <s v="浦发银行活期存款"/>
    <s v="浦发银行活期存款"/>
    <s v="现金及流动性管理工具"/>
    <s v="活期存款"/>
    <n v="0"/>
    <x v="226"/>
    <m/>
    <n v="3560972.45"/>
    <x v="825"/>
    <n v="1353"/>
    <n v="0"/>
    <s v="万能"/>
    <s v="厚坤3号"/>
    <s v="大家资产-厚坤3号资产管理产品"/>
    <s v="DJ0190"/>
    <s v="组合类保险资管产品"/>
    <s v="固定收益类保险资管产品"/>
    <n v="2"/>
    <s v="大家资产管理有限公司"/>
    <n v="16867538196.9"/>
    <n v="14487907740.719999"/>
    <m/>
    <m/>
    <m/>
    <m/>
    <m/>
    <m/>
    <m/>
    <m/>
    <m/>
    <m/>
    <m/>
    <m/>
    <m/>
    <m/>
    <m/>
    <m/>
    <m/>
    <m/>
    <m/>
    <m/>
    <m/>
    <m/>
    <m/>
    <m/>
    <m/>
    <m/>
    <m/>
    <n v="0"/>
    <n v="0"/>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238.73"/>
    <x v="826"/>
    <n v="0"/>
    <n v="0"/>
    <s v="万能"/>
    <s v="厚坤3号"/>
    <s v="大家资产-厚坤3号资产管理产品"/>
    <s v="DJ0190"/>
    <s v="组合类保险资管产品"/>
    <s v="固定收益类保险资管产品"/>
    <n v="2"/>
    <s v="大家资产管理有限公司"/>
    <n v="16867538196.9"/>
    <n v="14487907740.719999"/>
    <m/>
    <m/>
    <m/>
    <m/>
    <m/>
    <m/>
    <m/>
    <m/>
    <m/>
    <m/>
    <m/>
    <m/>
    <m/>
    <m/>
    <m/>
    <m/>
    <m/>
    <m/>
    <m/>
    <m/>
    <m/>
    <m/>
    <m/>
    <m/>
    <m/>
    <m/>
    <m/>
    <m/>
    <m/>
    <m/>
    <m/>
    <m/>
    <m/>
    <m/>
    <m/>
    <m/>
    <m/>
    <m/>
    <m/>
    <m/>
    <m/>
    <m/>
    <m/>
    <m/>
    <s v="固定收益类资产"/>
  </r>
  <r>
    <s v="招商银行"/>
    <s v="招商银行股份有限公司活期存款"/>
    <s v="现金及流动性管理工具"/>
    <s v="活期存款"/>
    <s v="600036.SH"/>
    <x v="576"/>
    <m/>
    <n v="9233884.2558184322"/>
    <x v="827"/>
    <n v="4198.7684632109394"/>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n v="0"/>
    <n v="0"/>
    <m/>
    <m/>
    <m/>
    <m/>
    <m/>
    <m/>
    <m/>
    <m/>
    <m/>
    <m/>
    <m/>
    <m/>
    <m/>
    <m/>
    <m/>
    <s v="固定收益类资产"/>
  </r>
  <r>
    <s v="厦门银行股份有限公司"/>
    <s v="厦门银行股份有限公司协议存款"/>
    <s v="银行存款"/>
    <s v="协议存款"/>
    <s v="F0200260.00"/>
    <x v="577"/>
    <m/>
    <n v="369317306.9936617"/>
    <x v="828"/>
    <n v="3274613.1891691643"/>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津银行股份有限公司"/>
    <s v="天津银行股份有限公司协议存款"/>
    <s v="银行存款"/>
    <s v="协议存款"/>
    <s v="1578.HK"/>
    <x v="578"/>
    <m/>
    <n v="99815488.376665324"/>
    <x v="829"/>
    <n v="2273712.7007268323"/>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27790.85246331358"/>
    <x v="830"/>
    <n v="0"/>
    <n v="0"/>
    <s v="万能"/>
    <s v="稳精1-2期"/>
    <s v="大家资产-厚坤3号资产管理产品"/>
    <s v="AB001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8226.40745445338"/>
    <x v="831"/>
    <n v="0"/>
    <n v="0"/>
    <s v="万能"/>
    <s v="稳精1-2期"/>
    <s v="大家资产-厚坤3号资产管理产品"/>
    <s v="AB001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98613.7312921847"/>
    <x v="83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31023.0410165456"/>
    <x v="83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57213.7512367042"/>
    <x v="83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38150.7126252204"/>
    <x v="835"/>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58691.4682018999"/>
    <x v="83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24124.7167390017"/>
    <x v="83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90694.0820910684"/>
    <x v="838"/>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80697.9155215072"/>
    <x v="839"/>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79966.6235227892"/>
    <x v="84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139765.37898455"/>
    <x v="84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39045.26488805388"/>
    <x v="84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98650.9938464724"/>
    <x v="84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77353.9922499917"/>
    <x v="84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2364424945199"/>
    <x v="84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13359.3022941565"/>
    <x v="84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38603.31661746"/>
    <x v="84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67000.9913144745"/>
    <x v="848"/>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42940.3949564949"/>
    <x v="84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78863.99428852566"/>
    <x v="85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21020.4326922975"/>
    <x v="851"/>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213639.5006774412"/>
    <x v="85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246990.1571282027"/>
    <x v="85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9579.4566280153"/>
    <x v="85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91811.9528295342"/>
    <x v="85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3026131.7538065822"/>
    <x v="85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84590.8410772372"/>
    <x v="857"/>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74446.1211905442"/>
    <x v="858"/>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0276.5745882662"/>
    <x v="85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73288.0913462904"/>
    <x v="86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52088.910189013"/>
    <x v="86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07466.7462551668"/>
    <x v="86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31396.1500515044"/>
    <x v="86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2372.74325417477"/>
    <x v="86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860600.6694625877"/>
    <x v="86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96619.0577079277"/>
    <x v="86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4973.33234410122"/>
    <x v="86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50180.5789045393"/>
    <x v="868"/>
    <n v="0"/>
    <n v="0"/>
    <s v="万能"/>
    <s v="稳精1-2期"/>
    <s v="大家资产-厚坤3号资产管理产品"/>
    <s v="AB001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57674.6356170482"/>
    <x v="86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79920.5203301734"/>
    <x v="87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60.0911377062794"/>
    <x v="87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9.956010958733"/>
    <x v="87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8.967410789475"/>
    <x v="87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52.611055310772"/>
    <x v="87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690.950746274084"/>
    <x v="87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1.2546816629574"/>
    <x v="87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857.735075843386"/>
    <x v="87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6409445353893"/>
    <x v="878"/>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4935800127387"/>
    <x v="87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7288663711863"/>
    <x v="88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2.0249836516832"/>
    <x v="88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0847.492846996829"/>
    <x v="88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1826816971488"/>
    <x v="88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9.0924502134908"/>
    <x v="88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5299.527870333259"/>
    <x v="88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860836495436"/>
    <x v="88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4207143681451"/>
    <x v="88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699.567763524235"/>
    <x v="888"/>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7695006731701"/>
    <x v="88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9260843274119"/>
    <x v="89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607.925382781485"/>
    <x v="89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3.0148354568355"/>
    <x v="892"/>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385.194161414551"/>
    <x v="893"/>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1056259931879"/>
    <x v="894"/>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9.0651243540833"/>
    <x v="895"/>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2.740298227549"/>
    <x v="896"/>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947.695296299949"/>
    <x v="897"/>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1.24088257847"/>
    <x v="898"/>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2.006127405772"/>
    <x v="899"/>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7.0850824254521"/>
    <x v="900"/>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16160423.151787845"/>
    <x v="901"/>
    <n v="0"/>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30246758.051669247"/>
    <x v="902"/>
    <n v="470516.53748569271"/>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n v="3"/>
    <s v="AAA"/>
    <n v="0.62180000000000002"/>
    <s v="否"/>
    <m/>
    <m/>
    <m/>
    <m/>
    <m/>
    <m/>
    <m/>
    <m/>
    <m/>
    <m/>
    <m/>
    <s v="固定收益类资产"/>
  </r>
  <r>
    <s v="19航控04"/>
    <s v="中航工业产融控股股份有限公司"/>
    <s v="企业债、公司债"/>
    <s v="公司债"/>
    <s v="155449.SH"/>
    <x v="613"/>
    <m/>
    <n v="10031456.581854865"/>
    <x v="903"/>
    <n v="339186.70422581636"/>
    <n v="0"/>
    <s v="万能"/>
    <s v="稳精1-2期"/>
    <s v="大家资产-厚坤3号资产管理产品"/>
    <s v="AB0018"/>
    <s v="组合类保险资管产品"/>
    <s v="固定收益类保险资管产品"/>
    <n v="2"/>
    <s v="大家资产管理有限公司"/>
    <n v="16867538196.9"/>
    <n v="14487907740.719999"/>
    <m/>
    <m/>
    <m/>
    <m/>
    <s v="否"/>
    <m/>
    <m/>
    <m/>
    <m/>
    <m/>
    <m/>
    <m/>
    <m/>
    <m/>
    <m/>
    <m/>
    <m/>
    <m/>
    <m/>
    <m/>
    <m/>
    <m/>
    <m/>
    <m/>
    <m/>
    <m/>
    <m/>
    <s v="城市商业银行"/>
    <m/>
    <n v="3"/>
    <s v="AAA"/>
    <n v="0.1148"/>
    <s v="否"/>
    <m/>
    <m/>
    <m/>
    <m/>
    <m/>
    <m/>
    <m/>
    <m/>
    <m/>
    <m/>
    <m/>
    <s v="固定收益类资产"/>
  </r>
  <r>
    <s v="招商银行"/>
    <s v="招商银行股份有限公司活期存款"/>
    <s v="现金及流动性管理工具"/>
    <s v="活期存款"/>
    <s v="600036.SH"/>
    <x v="576"/>
    <m/>
    <n v="16387.819567127026"/>
    <x v="904"/>
    <n v="7.4517568200929709"/>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n v="0"/>
    <m/>
    <m/>
    <m/>
    <m/>
    <m/>
    <m/>
    <m/>
    <m/>
    <m/>
    <m/>
    <m/>
    <m/>
    <m/>
    <m/>
    <m/>
    <s v="固定收益类资产"/>
  </r>
  <r>
    <s v="厦门银行股份有限公司"/>
    <s v="厦门银行股份有限公司协议存款"/>
    <s v="银行存款"/>
    <s v="协议存款"/>
    <s v="F0200260.00"/>
    <x v="577"/>
    <m/>
    <n v="655445.23001961224"/>
    <x v="905"/>
    <n v="5811.6139004476036"/>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n v="0.15620000000000001"/>
    <m/>
    <m/>
    <m/>
    <m/>
    <m/>
    <m/>
    <m/>
    <m/>
    <m/>
    <m/>
    <m/>
    <m/>
    <m/>
    <m/>
    <m/>
    <s v="固定收益类资产"/>
  </r>
  <r>
    <s v="天津银行股份有限公司"/>
    <s v="天津银行股份有限公司协议存款"/>
    <s v="银行存款"/>
    <s v="协议存款"/>
    <s v="1578.HK"/>
    <x v="578"/>
    <m/>
    <n v="177147.35946476005"/>
    <x v="906"/>
    <n v="4035.2675488126779"/>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04.27140797856663"/>
    <x v="907"/>
    <n v="0"/>
    <n v="0"/>
    <s v="传统"/>
    <s v="稳精1-2期"/>
    <s v="大家资产-稳健精选1号（第二期）集合资产管理产品"/>
    <s v="AB0018"/>
    <s v="组合类保险资管产品"/>
    <s v="固定收益类保险资管产品"/>
    <n v="1"/>
    <s v="大家资产管理有限公司"/>
    <n v="1203338.99"/>
    <n v="1124216.18"/>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7.842248257370784"/>
    <x v="908"/>
    <n v="0"/>
    <n v="0"/>
    <s v="传统"/>
    <s v="稳精1-2期"/>
    <s v="大家资产-稳健精选1号（第二期）集合资产管理产品"/>
    <s v="AB0018"/>
    <s v="组合类保险资管产品"/>
    <s v="固定收益类保险资管产品"/>
    <n v="1"/>
    <s v="大家资产管理有限公司"/>
    <n v="1203338.99"/>
    <n v="1124216.18"/>
    <m/>
    <m/>
    <m/>
    <m/>
    <m/>
    <m/>
    <m/>
    <m/>
    <m/>
    <m/>
    <m/>
    <m/>
    <m/>
    <m/>
    <m/>
    <m/>
    <m/>
    <m/>
    <m/>
    <m/>
    <m/>
    <m/>
    <m/>
    <m/>
    <m/>
    <m/>
    <m/>
    <s v="城市商业银行"/>
    <m/>
    <m/>
    <m/>
    <m/>
    <m/>
    <m/>
    <m/>
    <m/>
    <m/>
    <m/>
    <m/>
    <m/>
    <m/>
    <m/>
    <m/>
    <m/>
    <s v="固定收益类资产"/>
  </r>
  <r>
    <s v="广州发展"/>
    <s v="广州发展集团股份有限公司"/>
    <s v="股票"/>
    <s v="沪深主板股"/>
    <s v="600098.SH"/>
    <x v="579"/>
    <m/>
    <n v="3369.5613237171083"/>
    <x v="90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中盐化工"/>
    <s v="中盐内蒙古化工股份有限公司"/>
    <s v="股票"/>
    <s v="沪深主板股"/>
    <s v="600328.SH"/>
    <x v="580"/>
    <m/>
    <n v="4136.978972735571"/>
    <x v="91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宁波韵升"/>
    <s v="宁波韵升股份有限公司"/>
    <s v="股票"/>
    <s v="沪深主板股"/>
    <s v="600366.SH"/>
    <x v="581"/>
    <m/>
    <n v="9152.755880724706"/>
    <x v="91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华鲁恒升"/>
    <s v="山东华鲁恒升化工股份有限公司"/>
    <s v="股票"/>
    <s v="沪深主板股"/>
    <s v="600426.SH"/>
    <x v="481"/>
    <m/>
    <n v="4327.103616312641"/>
    <x v="912"/>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士兰微"/>
    <s v="杭州士兰微电子股份有限公司"/>
    <s v="股票"/>
    <s v="沪深主板股"/>
    <s v="600460.SH"/>
    <x v="582"/>
    <m/>
    <n v="5960.8316757770708"/>
    <x v="91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爱柯迪"/>
    <s v="爱柯迪股份有限公司"/>
    <s v="股票"/>
    <s v="沪深主板股"/>
    <s v="600933.SH"/>
    <x v="583"/>
    <m/>
    <n v="11756.153493007323"/>
    <x v="91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赤峰黄金"/>
    <s v="赤峰吉隆黄金矿业股份有限公司"/>
    <s v="股票"/>
    <s v="沪深主板股"/>
    <s v="600988.SH"/>
    <x v="472"/>
    <m/>
    <n v="4597.8296884304182"/>
    <x v="915"/>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紫金矿业"/>
    <s v="紫金矿业集团股份有限公司"/>
    <s v="股票"/>
    <s v="沪深主板股"/>
    <s v="601899.SH"/>
    <x v="397"/>
    <m/>
    <n v="8839.4847170084686"/>
    <x v="916"/>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中国汽研"/>
    <s v="中国汽车工程研究院股份有限公司"/>
    <s v="股票"/>
    <s v="沪深主板股"/>
    <s v="601965.SH"/>
    <x v="584"/>
    <m/>
    <n v="7773.3379310122309"/>
    <x v="91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春风动力"/>
    <s v="浙江春风动力股份有限公司"/>
    <s v="股票"/>
    <s v="沪深主板股"/>
    <s v="603129.SH"/>
    <x v="585"/>
    <m/>
    <n v="5572.2929905136089"/>
    <x v="91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天目湖"/>
    <s v="江苏天目湖旅游股份有限公司"/>
    <s v="股票"/>
    <s v="沪深主板股"/>
    <s v="603136.SH"/>
    <x v="586"/>
    <m/>
    <n v="1311.6192619907986"/>
    <x v="91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新泉股份"/>
    <s v="江苏新泉汽车饰件股份有限公司"/>
    <s v="股票"/>
    <s v="沪深主板股"/>
    <s v="603179.SH"/>
    <x v="587"/>
    <m/>
    <n v="6564.1742358572283"/>
    <x v="92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海容冷链"/>
    <s v="青岛海容商用冷链股份有限公司"/>
    <s v="股票"/>
    <s v="沪深主板股"/>
    <s v="603187.SH"/>
    <x v="588"/>
    <m/>
    <n v="8478.6004528868416"/>
    <x v="92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望变电气"/>
    <s v="重庆望变电气(集团)股份有限公司"/>
    <s v="股票"/>
    <s v="沪深主板股"/>
    <s v="603191.SH"/>
    <x v="285"/>
    <m/>
    <n v="7.626512690204958"/>
    <x v="92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中谷物流"/>
    <s v="上海中谷物流股份有限公司"/>
    <s v="股票"/>
    <s v="沪深主板股"/>
    <s v="603565.SH"/>
    <x v="589"/>
    <m/>
    <n v="11382.097950700037"/>
    <x v="92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高能环境"/>
    <s v="北京高能时代环境技术股份有限公司"/>
    <s v="股票"/>
    <s v="沪深主板股"/>
    <s v="603588.SH"/>
    <x v="590"/>
    <m/>
    <n v="8232.3529394798879"/>
    <x v="92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口子窖"/>
    <s v="安徽口子酒业股份有限公司"/>
    <s v="股票"/>
    <s v="沪深主板股"/>
    <s v="603589.SH"/>
    <x v="480"/>
    <m/>
    <n v="5088.2048813672918"/>
    <x v="925"/>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索通发展"/>
    <s v="索通发展股份有限公司"/>
    <s v="股票"/>
    <s v="沪深主板股"/>
    <s v="603612.SH"/>
    <x v="591"/>
    <m/>
    <n v="3270.755169633645"/>
    <x v="92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圣泉集团"/>
    <s v="济南圣泉集团股份有限公司"/>
    <s v="股票"/>
    <s v="沪深主板股"/>
    <s v="605589.SH"/>
    <x v="592"/>
    <m/>
    <n v="1027.3378384973055"/>
    <x v="92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平安银行"/>
    <s v="平安银行股份有限公司"/>
    <s v="股票"/>
    <s v="沪深主板股"/>
    <s v="000001.SZ"/>
    <x v="593"/>
    <m/>
    <n v="2699.4282923969304"/>
    <x v="928"/>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铜陵有色"/>
    <s v="铜陵有色金属集团股份有限公司"/>
    <s v="股票"/>
    <s v="沪深主板股"/>
    <s v="000630.SZ"/>
    <x v="470"/>
    <m/>
    <n v="5703.4009558555217"/>
    <x v="92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新洋丰"/>
    <s v="新洋丰农业科技股份有限公司"/>
    <s v="股票"/>
    <s v="沪深主板股"/>
    <s v="000902.SZ"/>
    <x v="594"/>
    <m/>
    <n v="9312.0863965049957"/>
    <x v="93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河钢资源"/>
    <s v="河钢资源股份有限公司"/>
    <s v="股票"/>
    <s v="沪深主板股"/>
    <s v="000923.SZ"/>
    <x v="595"/>
    <m/>
    <n v="2022.4666023788407"/>
    <x v="93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石基信息"/>
    <s v="北京中长石基信息技术股份有限公司"/>
    <s v="股票"/>
    <s v="沪深主板股"/>
    <s v="002153.SZ"/>
    <x v="596"/>
    <m/>
    <n v="9391.6337982568875"/>
    <x v="93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纳思达"/>
    <s v="纳思达股份有限公司"/>
    <s v="股票"/>
    <s v="沪深主板股"/>
    <s v="002180.SZ"/>
    <x v="597"/>
    <m/>
    <n v="5370.6219174760981"/>
    <x v="93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海康威视"/>
    <s v="杭州海康威视数字技术股份有限公司"/>
    <s v="股票"/>
    <s v="沪深主板股"/>
    <s v="002415.SZ"/>
    <x v="466"/>
    <m/>
    <n v="2812.2497609749589"/>
    <x v="934"/>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视源股份"/>
    <s v="广州视源电子科技股份有限公司"/>
    <s v="股票"/>
    <s v="沪深主板股"/>
    <s v="002841.SZ"/>
    <x v="598"/>
    <m/>
    <n v="14152.633990349239"/>
    <x v="935"/>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欣旺达"/>
    <s v="欣旺达电子股份有限公司"/>
    <s v="股票"/>
    <s v="创业板股"/>
    <s v="300207.SZ"/>
    <x v="599"/>
    <m/>
    <n v="1260.5620803374327"/>
    <x v="93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菲利华"/>
    <s v="湖北菲利华石英玻璃股份有限公司"/>
    <s v="股票"/>
    <s v="创业板股"/>
    <s v="300395.SZ"/>
    <x v="600"/>
    <m/>
    <n v="5631.7873643182984"/>
    <x v="93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贝斯特"/>
    <s v="无锡贝斯特精机股份有限公司"/>
    <s v="股票"/>
    <s v="创业板股"/>
    <s v="300580.SZ"/>
    <x v="601"/>
    <m/>
    <n v="4174.3655863706254"/>
    <x v="93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普利制药"/>
    <s v="海南普利制药股份有限公司"/>
    <s v="股票"/>
    <s v="创业板股"/>
    <s v="300630.SZ"/>
    <x v="602"/>
    <m/>
    <n v="3385.2731961880036"/>
    <x v="93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赛意信息"/>
    <s v="广州赛意信息科技股份有限公司"/>
    <s v="股票"/>
    <s v="创业板股"/>
    <s v="300687.SZ"/>
    <x v="603"/>
    <m/>
    <n v="7509.6627489548127"/>
    <x v="94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宏达电子"/>
    <s v="株洲宏达电子股份有限公司"/>
    <s v="股票"/>
    <s v="创业板股"/>
    <s v="300726.SZ"/>
    <x v="604"/>
    <m/>
    <n v="376.90814623674703"/>
    <x v="94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天宜上佳"/>
    <s v="北京天宜上佳高新材料股份有限公司"/>
    <s v="股票"/>
    <s v="科创板股"/>
    <s v="688033.SH"/>
    <x v="605"/>
    <m/>
    <n v="3302.0977102258576"/>
    <x v="94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映翰通"/>
    <s v="北京映翰通网络技术股份有限公司"/>
    <s v="股票"/>
    <s v="科创板股"/>
    <s v="688080.SH"/>
    <x v="606"/>
    <m/>
    <n v="4075.9205648941665"/>
    <x v="94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晶晨股份"/>
    <s v="晶晨半导体(上海)股份有限公司"/>
    <s v="股票"/>
    <s v="科创板股"/>
    <s v="688099.SH"/>
    <x v="607"/>
    <m/>
    <n v="292.78612650350863"/>
    <x v="94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石头科技"/>
    <s v="北京石头世纪科技股份有限公司"/>
    <s v="股票"/>
    <s v="科创板股"/>
    <s v="688169.SH"/>
    <x v="608"/>
    <m/>
    <n v="5413.3025268045485"/>
    <x v="945"/>
    <n v="0"/>
    <n v="0"/>
    <s v="传统"/>
    <s v="稳精1-2期"/>
    <s v="大家资产-稳健精选1号（第二期）集合资产管理产品"/>
    <s v="AB0018"/>
    <s v="组合类保险资管产品"/>
    <s v="固定收益类保险资管产品"/>
    <n v="1"/>
    <s v="大家资产管理有限公司"/>
    <n v="1203338.99"/>
    <n v="1124216.18"/>
    <m/>
    <m/>
    <m/>
    <m/>
    <s v="是"/>
    <m/>
    <m/>
    <m/>
    <m/>
    <m/>
    <m/>
    <m/>
    <m/>
    <m/>
    <m/>
    <m/>
    <m/>
    <m/>
    <m/>
    <m/>
    <m/>
    <m/>
    <m/>
    <m/>
    <m/>
    <m/>
    <m/>
    <s v="城市商业银行"/>
    <m/>
    <m/>
    <m/>
    <m/>
    <m/>
    <m/>
    <m/>
    <m/>
    <m/>
    <m/>
    <m/>
    <m/>
    <m/>
    <m/>
    <m/>
    <m/>
    <s v="固定收益类资产"/>
  </r>
  <r>
    <s v="高测股份"/>
    <s v="青岛高测科技股份有限公司"/>
    <s v="股票"/>
    <s v="科创板股"/>
    <s v="688556.SH"/>
    <x v="609"/>
    <m/>
    <n v="3474.379558030294"/>
    <x v="94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中控技术"/>
    <s v="浙江中控技术股份有限公司"/>
    <s v="股票"/>
    <s v="科创板股"/>
    <s v="688777.SH"/>
    <x v="610"/>
    <m/>
    <n v="6353.4575403475765"/>
    <x v="94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嘉环科技"/>
    <s v="嘉环科技股份有限公司"/>
    <s v="股票"/>
    <s v="沪深主板股"/>
    <s v="603206.SH"/>
    <x v="401"/>
    <m/>
    <n v="8.8029128749385368"/>
    <x v="94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德龙激光"/>
    <s v="苏州德龙激光股份有限公司"/>
    <s v="股票"/>
    <s v="科创板股"/>
    <s v="688170.SH"/>
    <x v="487"/>
    <m/>
    <n v="120.39884059071825"/>
    <x v="94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景业智能"/>
    <s v="杭州景业智能科技股份有限公司"/>
    <s v="股票"/>
    <s v="科创板股"/>
    <s v="688290.SH"/>
    <x v="304"/>
    <m/>
    <n v="87.351274378393455"/>
    <x v="95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中国海油"/>
    <s v="中国海洋石油有限公司"/>
    <s v="股票"/>
    <s v="沪深主板股"/>
    <s v="600938.SH"/>
    <x v="317"/>
    <m/>
    <n v="160.70808450643034"/>
    <x v="95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星辉环材"/>
    <s v="星辉环保材料股份有限公司"/>
    <s v="股票"/>
    <s v="创业板股"/>
    <s v="300834.SZ"/>
    <x v="331"/>
    <m/>
    <n v="34.946479617371345"/>
    <x v="95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争光股份"/>
    <s v="浙江争光实业股份有限公司"/>
    <s v="股票"/>
    <s v="创业板股"/>
    <s v="301092.SZ"/>
    <x v="332"/>
    <m/>
    <n v="11.44935270745448"/>
    <x v="95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百诚医药"/>
    <s v="杭州百诚医药科技股份有限公司"/>
    <s v="股票"/>
    <s v="创业板股"/>
    <s v="301096.SZ"/>
    <x v="334"/>
    <m/>
    <n v="26.368738751048468"/>
    <x v="95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风光股份"/>
    <s v="营口风光新材料股份有限公司"/>
    <s v="股票"/>
    <s v="创业板股"/>
    <s v="301100.SZ"/>
    <x v="419"/>
    <m/>
    <n v="14.97646292281353"/>
    <x v="955"/>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明月镜片"/>
    <s v="明月镜片股份有限公司"/>
    <s v="股票"/>
    <s v="创业板股"/>
    <s v="301101.SZ"/>
    <x v="420"/>
    <m/>
    <n v="7.3412345825229082"/>
    <x v="95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粤万年青"/>
    <s v="广东万年青制药股份有限公司"/>
    <s v="股票"/>
    <s v="创业板股"/>
    <s v="301111.SZ"/>
    <x v="423"/>
    <m/>
    <n v="2.4877157984355183"/>
    <x v="95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佳缘科技"/>
    <s v="佳缘科技股份有限公司"/>
    <s v="股票"/>
    <s v="创业板股"/>
    <s v="301117.SZ"/>
    <x v="338"/>
    <m/>
    <n v="15.337418382458926"/>
    <x v="95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奕东电子"/>
    <s v="奕东电子科技股份有限公司"/>
    <s v="股票"/>
    <s v="创业板股"/>
    <s v="301123.SZ"/>
    <x v="339"/>
    <m/>
    <n v="36.999050642017622"/>
    <x v="95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达嘉维康"/>
    <s v="湖南达嘉维康医药产业股份有限公司"/>
    <s v="股票"/>
    <s v="创业板股"/>
    <s v="301126.SZ"/>
    <x v="340"/>
    <m/>
    <n v="5.5659346049108684"/>
    <x v="96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华研精机"/>
    <s v="广州华研精密机械股份有限公司"/>
    <s v="股票"/>
    <s v="创业板股"/>
    <s v="301138.SZ"/>
    <x v="306"/>
    <m/>
    <n v="5.7485735325190355"/>
    <x v="96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海力风电"/>
    <s v="江苏海力风电设备科技股份有限公司"/>
    <s v="股票"/>
    <s v="创业板股"/>
    <s v="301155.SZ"/>
    <x v="431"/>
    <m/>
    <n v="62.647773950521575"/>
    <x v="96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优宁维"/>
    <s v="上海优宁维生物科技股份有限公司"/>
    <s v="股票"/>
    <s v="创业板股"/>
    <s v="301166.SZ"/>
    <x v="308"/>
    <m/>
    <n v="20.276251334864543"/>
    <x v="96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通灵股份"/>
    <s v="江苏通灵电器股份有限公司"/>
    <s v="股票"/>
    <s v="创业板股"/>
    <s v="301168.SZ"/>
    <x v="309"/>
    <m/>
    <n v="12.461253854189081"/>
    <x v="96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迪阿股份"/>
    <s v="迪阿股份有限公司"/>
    <s v="股票"/>
    <s v="创业板股"/>
    <s v="301177.SZ"/>
    <x v="310"/>
    <m/>
    <n v="38.511269076088553"/>
    <x v="965"/>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泽宇智能"/>
    <s v="江苏泽宇智能电力股份有限公司"/>
    <s v="股票"/>
    <s v="创业板股"/>
    <s v="301179.SZ"/>
    <x v="341"/>
    <m/>
    <n v="14.728226327995564"/>
    <x v="96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凯旺科技"/>
    <s v="河南凯旺电子科技股份有限公司"/>
    <s v="股票"/>
    <s v="创业板股"/>
    <s v="301182.SZ"/>
    <x v="356"/>
    <m/>
    <n v="4.7561940247974501"/>
    <x v="96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奥尼电子"/>
    <s v="深圳奥尼电子股份有限公司"/>
    <s v="股票"/>
    <s v="创业板股"/>
    <s v="301189.SZ"/>
    <x v="573"/>
    <m/>
    <n v="24.150641233718311"/>
    <x v="96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家联科技"/>
    <s v="宁波家联科技股份有限公司"/>
    <s v="股票"/>
    <s v="创业板股"/>
    <s v="301193.SZ"/>
    <x v="312"/>
    <m/>
    <n v="8.3289196852186773"/>
    <x v="969"/>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唯科科技"/>
    <s v="厦门唯科模塑科技股份有限公司"/>
    <s v="股票"/>
    <s v="创业板股"/>
    <s v="301196.SZ"/>
    <x v="313"/>
    <m/>
    <n v="20.205852974213247"/>
    <x v="970"/>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喜悦智行"/>
    <s v="宁波喜悦智行科技股份有限公司"/>
    <s v="股票"/>
    <s v="创业板股"/>
    <s v="301198.SZ"/>
    <x v="543"/>
    <m/>
    <n v="3.7005374802750519"/>
    <x v="971"/>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迈赫股份"/>
    <s v="迈赫机器人自动化股份有限公司"/>
    <s v="股票"/>
    <s v="创业板股"/>
    <s v="301199.SZ"/>
    <x v="342"/>
    <m/>
    <n v="10.114405635999942"/>
    <x v="972"/>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诚达药业"/>
    <s v="诚达药业股份有限公司"/>
    <s v="股票"/>
    <s v="创业板股"/>
    <s v="301201.SZ"/>
    <x v="344"/>
    <m/>
    <n v="29.359198755644972"/>
    <x v="973"/>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三元生物"/>
    <s v="山东三元生物科技股份有限公司"/>
    <s v="股票"/>
    <s v="创业板股"/>
    <s v="301206.SZ"/>
    <x v="435"/>
    <m/>
    <n v="58.47386329628479"/>
    <x v="974"/>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华兰疫苗"/>
    <s v="华兰生物疫苗股份有限公司"/>
    <s v="股票"/>
    <s v="创业板股"/>
    <s v="301207.SZ"/>
    <x v="345"/>
    <m/>
    <n v="32.142892362274218"/>
    <x v="975"/>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光庭信息"/>
    <s v="武汉光庭信息技术股份有限公司"/>
    <s v="股票"/>
    <s v="创业板股"/>
    <s v="301221.SZ"/>
    <x v="358"/>
    <m/>
    <n v="19.68551803525741"/>
    <x v="976"/>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华康医疗"/>
    <s v="武汉华康世纪医疗股份有限公司"/>
    <s v="股票"/>
    <s v="创业板股"/>
    <s v="301235.SZ"/>
    <x v="346"/>
    <m/>
    <n v="12.87949876988538"/>
    <x v="977"/>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8680.68208382024"/>
    <x v="978"/>
    <n v="0"/>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m/>
    <m/>
    <m/>
    <m/>
    <m/>
    <m/>
    <m/>
    <m/>
    <m/>
    <m/>
    <m/>
    <m/>
    <m/>
    <m/>
    <m/>
    <s v="固定收益类资产"/>
  </r>
  <r>
    <s v="19陕煤债01"/>
    <s v="陕西煤业化工集团有限责任公司"/>
    <s v="企业债、公司债"/>
    <s v="企业债"/>
    <s v="1980383.IB"/>
    <x v="612"/>
    <m/>
    <n v="53680.379752320012"/>
    <x v="979"/>
    <n v="835.04838332863221"/>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n v="0.63561643835616399"/>
    <s v="AAA"/>
    <n v="5.7611999999999997"/>
    <s v="否"/>
    <m/>
    <m/>
    <m/>
    <m/>
    <m/>
    <m/>
    <m/>
    <m/>
    <m/>
    <m/>
    <m/>
    <s v="固定收益类资产"/>
  </r>
  <r>
    <s v="19航控04"/>
    <s v="中航工业产融控股股份有限公司"/>
    <s v="企业债、公司债"/>
    <s v="公司债"/>
    <s v="155449.SH"/>
    <x v="613"/>
    <m/>
    <n v="17803.309626208385"/>
    <x v="980"/>
    <n v="601.97099664950144"/>
    <n v="0"/>
    <s v="传统"/>
    <s v="稳精1-2期"/>
    <s v="大家资产-稳健精选1号（第二期）集合资产管理产品"/>
    <s v="AB0018"/>
    <s v="组合类保险资管产品"/>
    <s v="固定收益类保险资管产品"/>
    <n v="1"/>
    <s v="大家资产管理有限公司"/>
    <n v="1203338.99"/>
    <n v="1124216.18"/>
    <m/>
    <m/>
    <m/>
    <m/>
    <s v="否"/>
    <m/>
    <m/>
    <m/>
    <m/>
    <m/>
    <m/>
    <m/>
    <m/>
    <m/>
    <m/>
    <m/>
    <m/>
    <m/>
    <m/>
    <m/>
    <m/>
    <m/>
    <m/>
    <m/>
    <m/>
    <m/>
    <m/>
    <s v="城市商业银行"/>
    <m/>
    <n v="0.117808219178082"/>
    <s v="AAA"/>
    <n v="0.1174"/>
    <s v="否"/>
    <m/>
    <m/>
    <m/>
    <m/>
    <m/>
    <m/>
    <m/>
    <m/>
    <m/>
    <m/>
    <m/>
    <s v="固定收益类资产"/>
  </r>
  <r>
    <s v="招商银行"/>
    <s v="招商银行股份有限公司活期存款"/>
    <s v="现金及流动性管理工具"/>
    <s v="活期存款"/>
    <s v="600036.SH"/>
    <x v="576"/>
    <m/>
    <n v="9118242.9039805401"/>
    <x v="981"/>
    <n v="4120.5457136398081"/>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厦门银行股份有限公司"/>
    <s v="厦门银行股份有限公司协议存款"/>
    <s v="银行存款"/>
    <s v="协议存款"/>
    <s v="F0200260.00"/>
    <x v="577"/>
    <m/>
    <n v="369317544.38944447"/>
    <x v="982"/>
    <n v="3274615.2940782676"/>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津银行股份有限公司"/>
    <s v="天津银行股份有限公司协议存款"/>
    <s v="银行存款"/>
    <s v="协议存款"/>
    <s v="F0200019.00"/>
    <x v="578"/>
    <m/>
    <n v="99815552.537687704"/>
    <x v="983"/>
    <n v="2273714.1622608472"/>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23580.29976572926"/>
    <x v="984"/>
    <n v="0"/>
    <n v="0"/>
    <s v="万能"/>
    <s v="稳精1-5期"/>
    <s v="大家资产-厚坤3号资产管理产品"/>
    <s v="AB0020"/>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9185.909025013556"/>
    <x v="985"/>
    <n v="0"/>
    <n v="0"/>
    <s v="万能"/>
    <s v="稳精1-5期"/>
    <s v="大家资产-厚坤3号资产管理产品"/>
    <s v="AB0020"/>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广州发展"/>
    <s v="广州发展集团股份有限公司"/>
    <s v="股票"/>
    <s v="沪深主板股"/>
    <s v="600098.SH"/>
    <x v="579"/>
    <m/>
    <n v="1859633.3551434616"/>
    <x v="98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盐化工"/>
    <s v="中盐内蒙古化工股份有限公司"/>
    <s v="股票"/>
    <s v="沪深主板股"/>
    <s v="600328.SH"/>
    <x v="580"/>
    <m/>
    <n v="2329146.9988646442"/>
    <x v="98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宁波韵升"/>
    <s v="宁波韵升股份有限公司"/>
    <s v="股票"/>
    <s v="沪深主板股"/>
    <s v="600366.SH"/>
    <x v="581"/>
    <m/>
    <n v="5196003.5933106029"/>
    <x v="98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鲁恒升"/>
    <s v="山东华鲁恒升化工股份有限公司"/>
    <s v="股票"/>
    <s v="沪深主板股"/>
    <s v="600426.SH"/>
    <x v="481"/>
    <m/>
    <n v="2438271.459629104"/>
    <x v="989"/>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士兰微"/>
    <s v="杭州士兰微电子股份有限公司"/>
    <s v="股票"/>
    <s v="沪深主板股"/>
    <s v="600460.SH"/>
    <x v="582"/>
    <m/>
    <n v="3489496.5386801194"/>
    <x v="99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爱柯迪"/>
    <s v="爱柯迪股份有限公司"/>
    <s v="股票"/>
    <s v="沪深主板股"/>
    <s v="600933.SH"/>
    <x v="583"/>
    <m/>
    <n v="6608451.9839462312"/>
    <x v="99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赤峰黄金"/>
    <s v="赤峰吉隆黄金矿业股份有限公司"/>
    <s v="股票"/>
    <s v="沪深主板股"/>
    <s v="600988.SH"/>
    <x v="472"/>
    <m/>
    <n v="2551610.7319150208"/>
    <x v="992"/>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紫金矿业"/>
    <s v="紫金矿业集团股份有限公司"/>
    <s v="股票"/>
    <s v="沪深主板股"/>
    <s v="601899.SH"/>
    <x v="397"/>
    <m/>
    <n v="4982857.6321080644"/>
    <x v="993"/>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4391279.7588012042"/>
    <x v="99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春风动力"/>
    <s v="浙江春风动力股份有限公司"/>
    <s v="股票"/>
    <s v="沪深主板股"/>
    <s v="603129.SH"/>
    <x v="585"/>
    <m/>
    <n v="3099638.9698525802"/>
    <x v="99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目湖"/>
    <s v="江苏天目湖旅游股份有限公司"/>
    <s v="股票"/>
    <s v="沪深主板股"/>
    <s v="603136.SH"/>
    <x v="586"/>
    <m/>
    <n v="731152.66542178253"/>
    <x v="99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泉股份"/>
    <s v="江苏新泉汽车饰件股份有限公司"/>
    <s v="股票"/>
    <s v="沪深主板股"/>
    <s v="603179.SH"/>
    <x v="587"/>
    <m/>
    <n v="3606586.2106662001"/>
    <x v="99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容冷链"/>
    <s v="青岛海容商用冷链股份有限公司"/>
    <s v="股票"/>
    <s v="沪深主板股"/>
    <s v="603187.SH"/>
    <x v="588"/>
    <m/>
    <n v="4772770.0094537251"/>
    <x v="99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望变电气"/>
    <s v="重庆望变电气(集团)股份有限公司"/>
    <s v="股票"/>
    <s v="沪深主板股"/>
    <s v="603191.SH"/>
    <x v="285"/>
    <m/>
    <n v="4297.2392047420235"/>
    <x v="99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谷物流"/>
    <s v="上海中谷物流股份有限公司"/>
    <s v="股票"/>
    <s v="沪深主板股"/>
    <s v="603565.SH"/>
    <x v="589"/>
    <m/>
    <n v="6415842.1244305726"/>
    <x v="100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4614948.1158473818"/>
    <x v="100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口子窖"/>
    <s v="安徽口子酒业股份有限公司"/>
    <s v="股票"/>
    <s v="沪深主板股"/>
    <s v="603589.SH"/>
    <x v="480"/>
    <m/>
    <n v="2864092.9413535167"/>
    <x v="1002"/>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索通发展"/>
    <s v="索通发展股份有限公司"/>
    <s v="股票"/>
    <s v="沪深主板股"/>
    <s v="603612.SH"/>
    <x v="591"/>
    <m/>
    <n v="1843923.5949422154"/>
    <x v="100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圣泉集团"/>
    <s v="济南圣泉集团股份有限公司"/>
    <s v="股票"/>
    <s v="沪深主板股"/>
    <s v="605589.SH"/>
    <x v="592"/>
    <m/>
    <n v="579063.82779877086"/>
    <x v="100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平安银行"/>
    <s v="平安银行股份有限公司"/>
    <s v="股票"/>
    <s v="沪深主板股"/>
    <s v="000001.SZ"/>
    <x v="593"/>
    <m/>
    <n v="1518976.1098746001"/>
    <x v="1005"/>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铜陵有色"/>
    <s v="铜陵有色金属集团股份有限公司"/>
    <s v="股票"/>
    <s v="沪深主板股"/>
    <s v="000630.SZ"/>
    <x v="470"/>
    <m/>
    <n v="3204460.531870469"/>
    <x v="100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洋丰"/>
    <s v="新洋丰农业科技股份有限公司"/>
    <s v="股票"/>
    <s v="沪深主板股"/>
    <s v="000902.SZ"/>
    <x v="594"/>
    <m/>
    <n v="5252367.5692778025"/>
    <x v="100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河钢资源"/>
    <s v="河钢资源股份有限公司"/>
    <s v="股票"/>
    <s v="沪深主板股"/>
    <s v="000923.SZ"/>
    <x v="595"/>
    <m/>
    <n v="1137838.4077536426"/>
    <x v="100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5281321.3860121779"/>
    <x v="100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纳思达"/>
    <s v="纳思达股份有限公司"/>
    <s v="股票"/>
    <s v="沪深主板股"/>
    <s v="002180.SZ"/>
    <x v="597"/>
    <m/>
    <n v="2978569.2425430561"/>
    <x v="101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1584626.7950896879"/>
    <x v="1011"/>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视源股份"/>
    <s v="广州视源电子科技股份有限公司"/>
    <s v="股票"/>
    <s v="沪深主板股"/>
    <s v="002841.SZ"/>
    <x v="598"/>
    <m/>
    <n v="7985546.0053196698"/>
    <x v="1012"/>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欣旺达"/>
    <s v="欣旺达电子股份有限公司"/>
    <s v="股票"/>
    <s v="创业板股"/>
    <s v="300207.SZ"/>
    <x v="599"/>
    <m/>
    <n v="713424.81441621878"/>
    <x v="101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菲利华"/>
    <s v="湖北菲利华石英玻璃股份有限公司"/>
    <s v="股票"/>
    <s v="创业板股"/>
    <s v="300395.SZ"/>
    <x v="600"/>
    <m/>
    <n v="3168333.2907849783"/>
    <x v="101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贝斯特"/>
    <s v="无锡贝斯特精机股份有限公司"/>
    <s v="股票"/>
    <s v="创业板股"/>
    <s v="300580.SZ"/>
    <x v="601"/>
    <m/>
    <n v="2359982.0393176964"/>
    <x v="101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普利制药"/>
    <s v="海南普利制药股份有限公司"/>
    <s v="股票"/>
    <s v="创业板股"/>
    <s v="300630.SZ"/>
    <x v="602"/>
    <m/>
    <n v="1905539.3262799645"/>
    <x v="101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赛意信息"/>
    <s v="广州赛意信息科技股份有限公司"/>
    <s v="股票"/>
    <s v="创业板股"/>
    <s v="300687.SZ"/>
    <x v="603"/>
    <m/>
    <n v="4220680.3465542933"/>
    <x v="101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宏达电子"/>
    <s v="株洲宏达电子股份有限公司"/>
    <s v="股票"/>
    <s v="创业板股"/>
    <s v="300726.SZ"/>
    <x v="604"/>
    <m/>
    <n v="219960.81814427336"/>
    <x v="101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1867761.076066169"/>
    <x v="101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映翰通"/>
    <s v="北京映翰通网络技术股份有限公司"/>
    <s v="股票"/>
    <s v="科创板股"/>
    <s v="688080.SH"/>
    <x v="606"/>
    <m/>
    <n v="2297274.675189619"/>
    <x v="102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晶晨股份"/>
    <s v="晶晨半导体(上海)股份有限公司"/>
    <s v="股票"/>
    <s v="科创板股"/>
    <s v="688099.SH"/>
    <x v="607"/>
    <m/>
    <n v="166219.24628111997"/>
    <x v="102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头科技"/>
    <s v="北京石头世纪科技股份有限公司"/>
    <s v="股票"/>
    <s v="科创板股"/>
    <s v="688169.SH"/>
    <x v="608"/>
    <m/>
    <n v="3052425.7343876013"/>
    <x v="1022"/>
    <n v="0"/>
    <n v="0"/>
    <s v="万能"/>
    <s v="稳精1-5期"/>
    <s v="大家资产-厚坤3号资产管理产品"/>
    <s v="AB002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高测股份"/>
    <s v="青岛高测科技股份有限公司"/>
    <s v="股票"/>
    <s v="科创板股"/>
    <s v="688556.SH"/>
    <x v="609"/>
    <m/>
    <n v="1951333.4241451833"/>
    <x v="102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控技术"/>
    <s v="浙江中控技术股份有限公司"/>
    <s v="股票"/>
    <s v="科创板股"/>
    <s v="688777.SH"/>
    <x v="610"/>
    <m/>
    <n v="3592456.7602373962"/>
    <x v="102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嘉环科技"/>
    <s v="嘉环科技股份有限公司"/>
    <s v="股票"/>
    <s v="沪深主板股"/>
    <s v="603206.SH"/>
    <x v="401"/>
    <m/>
    <n v="4960.0943260343001"/>
    <x v="102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德龙激光"/>
    <s v="苏州德龙激光股份有限公司"/>
    <s v="股票"/>
    <s v="科创板股"/>
    <s v="688170.SH"/>
    <x v="487"/>
    <m/>
    <n v="67839.999618228583"/>
    <x v="102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景业智能"/>
    <s v="杭州景业智能科技股份有限公司"/>
    <s v="股票"/>
    <s v="科创板股"/>
    <s v="688290.SH"/>
    <x v="304"/>
    <m/>
    <n v="49218.999048557533"/>
    <x v="102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国海油"/>
    <s v="中国海洋石油有限公司"/>
    <s v="股票"/>
    <s v="沪深主板股"/>
    <s v="600938.SH"/>
    <x v="317"/>
    <m/>
    <n v="90552.669262190277"/>
    <x v="102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星辉环材"/>
    <s v="星辉环保材料股份有限公司"/>
    <s v="股票"/>
    <s v="创业板股"/>
    <s v="300834.SZ"/>
    <x v="331"/>
    <m/>
    <n v="19690.963403543534"/>
    <x v="102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争光股份"/>
    <s v="浙江争光实业股份有限公司"/>
    <s v="股票"/>
    <s v="创业板股"/>
    <s v="301092.SZ"/>
    <x v="332"/>
    <m/>
    <n v="6451.2588285053243"/>
    <x v="103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百诚医药"/>
    <s v="杭州百诚医药科技股份有限公司"/>
    <s v="股票"/>
    <s v="创业板股"/>
    <s v="301096.SZ"/>
    <x v="334"/>
    <m/>
    <n v="14857.744626339891"/>
    <x v="103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风光股份"/>
    <s v="营口风光新材料股份有限公司"/>
    <s v="股票"/>
    <s v="创业板股"/>
    <s v="301100.SZ"/>
    <x v="419"/>
    <m/>
    <n v="8438.646368862208"/>
    <x v="1032"/>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明月镜片"/>
    <s v="明月镜片股份有限公司"/>
    <s v="股票"/>
    <s v="创业板股"/>
    <s v="301101.SZ"/>
    <x v="420"/>
    <m/>
    <n v="4136.4962389353313"/>
    <x v="103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粤万年青"/>
    <s v="广东万年青制药股份有限公司"/>
    <s v="股票"/>
    <s v="创业板股"/>
    <s v="301111.SZ"/>
    <x v="423"/>
    <m/>
    <n v="1401.729767397256"/>
    <x v="103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佳缘科技"/>
    <s v="佳缘科技股份有限公司"/>
    <s v="股票"/>
    <s v="创业板股"/>
    <s v="301117.SZ"/>
    <x v="338"/>
    <m/>
    <n v="8642.0305387130011"/>
    <x v="103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奕东电子"/>
    <s v="奕东电子科技股份有限公司"/>
    <s v="股票"/>
    <s v="创业板股"/>
    <s v="301123.SZ"/>
    <x v="339"/>
    <m/>
    <n v="20847.506247687212"/>
    <x v="103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3136.1846976236402"/>
    <x v="103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研精机"/>
    <s v="广州华研精密机械股份有限公司"/>
    <s v="股票"/>
    <s v="创业板股"/>
    <s v="301138.SZ"/>
    <x v="306"/>
    <m/>
    <n v="3239.0945322899961"/>
    <x v="103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35299.550560737669"/>
    <x v="103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优宁维"/>
    <s v="上海优宁维生物科技股份有限公司"/>
    <s v="股票"/>
    <s v="创业板股"/>
    <s v="301166.SZ"/>
    <x v="308"/>
    <m/>
    <n v="11424.868180353227"/>
    <x v="104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通灵股份"/>
    <s v="江苏通灵电器股份有限公司"/>
    <s v="股票"/>
    <s v="创业板股"/>
    <s v="301168.SZ"/>
    <x v="309"/>
    <m/>
    <n v="7021.4252277111036"/>
    <x v="104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迪阿股份"/>
    <s v="迪阿股份有限公司"/>
    <s v="股票"/>
    <s v="创业板股"/>
    <s v="301177.SZ"/>
    <x v="310"/>
    <m/>
    <n v="21699.581711925188"/>
    <x v="1042"/>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泽宇智能"/>
    <s v="江苏泽宇智能电力股份有限公司"/>
    <s v="股票"/>
    <s v="创业板股"/>
    <s v="301179.SZ"/>
    <x v="341"/>
    <m/>
    <n v="8298.7748350911479"/>
    <x v="104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凯旺科技"/>
    <s v="河南凯旺电子科技股份有限公司"/>
    <s v="股票"/>
    <s v="创业板股"/>
    <s v="301182.SZ"/>
    <x v="356"/>
    <m/>
    <n v="2679.9278069738698"/>
    <x v="104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奥尼电子"/>
    <s v="深圳奥尼电子股份有限公司"/>
    <s v="股票"/>
    <s v="创业板股"/>
    <s v="301189.SZ"/>
    <x v="573"/>
    <m/>
    <n v="13607.934129904994"/>
    <x v="104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家联科技"/>
    <s v="宁波家联科技股份有限公司"/>
    <s v="股票"/>
    <s v="创业板股"/>
    <s v="301193.SZ"/>
    <x v="312"/>
    <m/>
    <n v="4693.0178521092084"/>
    <x v="1046"/>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唯科科技"/>
    <s v="厦门唯科模塑科技股份有限公司"/>
    <s v="股票"/>
    <s v="创业板股"/>
    <s v="301196.SZ"/>
    <x v="313"/>
    <m/>
    <n v="11385.201479774749"/>
    <x v="1047"/>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喜悦智行"/>
    <s v="宁波喜悦智行科技股份有限公司"/>
    <s v="股票"/>
    <s v="创业板股"/>
    <s v="301198.SZ"/>
    <x v="543"/>
    <m/>
    <n v="2085.106966291281"/>
    <x v="1048"/>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迈赫股份"/>
    <s v="迈赫机器人自动化股份有限公司"/>
    <s v="股票"/>
    <s v="创业板股"/>
    <s v="301199.SZ"/>
    <x v="342"/>
    <m/>
    <n v="5699.0687876918173"/>
    <x v="1049"/>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诚达药业"/>
    <s v="诚达药业股份有限公司"/>
    <s v="股票"/>
    <s v="创业板股"/>
    <s v="301201.SZ"/>
    <x v="344"/>
    <m/>
    <n v="16542.750931839102"/>
    <x v="1050"/>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三元生物"/>
    <s v="山东三元生物科技股份有限公司"/>
    <s v="股票"/>
    <s v="创业板股"/>
    <s v="301206.SZ"/>
    <x v="435"/>
    <m/>
    <n v="32947.716474955181"/>
    <x v="1051"/>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兰疫苗"/>
    <s v="华兰生物疫苗股份有限公司"/>
    <s v="股票"/>
    <s v="创业板股"/>
    <s v="301207.SZ"/>
    <x v="345"/>
    <m/>
    <n v="18111.25252441633"/>
    <x v="1052"/>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光庭信息"/>
    <s v="武汉光庭信息技术股份有限公司"/>
    <s v="股票"/>
    <s v="创业板股"/>
    <s v="301221.SZ"/>
    <x v="358"/>
    <m/>
    <n v="11092.0132573058"/>
    <x v="1053"/>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康医疗"/>
    <s v="武汉华康世纪医疗股份有限公司"/>
    <s v="股票"/>
    <s v="创业板股"/>
    <s v="301235.SZ"/>
    <x v="346"/>
    <m/>
    <n v="7257.0897472525839"/>
    <x v="1054"/>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16160042.023124095"/>
    <x v="1055"/>
    <n v="0"/>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19陕煤债01"/>
    <s v="陕西煤业化工集团有限责任公司"/>
    <s v="企业债、公司债"/>
    <s v="企业债"/>
    <s v="1980383.IB"/>
    <x v="612"/>
    <m/>
    <n v="30246777.49417213"/>
    <x v="1056"/>
    <n v="470516.83993196214"/>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n v="3"/>
    <s v="AAA"/>
    <n v="0.62180000000000002"/>
    <s v="否"/>
    <m/>
    <m/>
    <m/>
    <m/>
    <m/>
    <m/>
    <m/>
    <m/>
    <m/>
    <m/>
    <m/>
    <s v="固定收益类资产"/>
  </r>
  <r>
    <s v="19航控04"/>
    <s v="中航工业产融控股股份有限公司"/>
    <s v="企业债、公司债"/>
    <s v="公司债"/>
    <s v="155449.SH"/>
    <x v="613"/>
    <m/>
    <n v="10031463.030037614"/>
    <x v="1057"/>
    <n v="339186.92225376051"/>
    <n v="0"/>
    <s v="万能"/>
    <s v="稳精1-5期"/>
    <s v="大家资产-厚坤3号资产管理产品"/>
    <s v="AB0020"/>
    <s v="组合类保险资管产品"/>
    <s v="固定收益类保险资管产品"/>
    <n v="2"/>
    <s v="大家资产管理有限公司"/>
    <n v="16867538196.9"/>
    <n v="14487907740.719999"/>
    <m/>
    <m/>
    <m/>
    <m/>
    <s v="否"/>
    <m/>
    <m/>
    <m/>
    <m/>
    <m/>
    <m/>
    <m/>
    <m/>
    <m/>
    <m/>
    <m/>
    <m/>
    <m/>
    <m/>
    <m/>
    <m/>
    <m/>
    <m/>
    <m/>
    <m/>
    <m/>
    <m/>
    <s v="城市商业银行"/>
    <n v="0.15620000000000001"/>
    <n v="3"/>
    <s v="AAA"/>
    <n v="0.1148"/>
    <s v="否"/>
    <m/>
    <m/>
    <m/>
    <m/>
    <m/>
    <m/>
    <m/>
    <m/>
    <m/>
    <m/>
    <m/>
    <s v="固定收益类资产"/>
  </r>
  <r>
    <s v="招商银行"/>
    <s v="招商银行股份有限公司活期存款"/>
    <s v="现金及流动性管理工具"/>
    <s v="活期存款"/>
    <s v="600036.SH"/>
    <x v="576"/>
    <m/>
    <n v="16176.713281614053"/>
    <x v="1058"/>
    <n v="7.3102775694027731"/>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厦门银行股份有限公司"/>
    <s v="厦门银行股份有限公司协议存款"/>
    <s v="银行存款"/>
    <s v="协议存款"/>
    <s v="F0200260.00"/>
    <x v="577"/>
    <m/>
    <n v="655207.81672198419"/>
    <x v="1059"/>
    <n v="5809.5088360464097"/>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天津银行股份有限公司"/>
    <s v="天津银行股份有限公司协议存款"/>
    <s v="银行存款"/>
    <s v="协议存款"/>
    <s v="F0200019.00"/>
    <x v="578"/>
    <m/>
    <n v="177083.19370864436"/>
    <x v="1060"/>
    <n v="4033.8059069672613"/>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396.65475495817549"/>
    <x v="1061"/>
    <n v="0"/>
    <n v="0"/>
    <s v="传统"/>
    <s v="稳精1-5期"/>
    <s v="大家资产-稳健精选1号（第五期）集合资产管理产品"/>
    <s v="AB0020"/>
    <s v="组合类保险资管产品"/>
    <s v="固定收益类保险资管产品"/>
    <n v="1"/>
    <s v="大家资产管理有限公司"/>
    <n v="1186664.51"/>
    <n v="1123397.3400000001"/>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9.519886852359477"/>
    <x v="1062"/>
    <n v="0"/>
    <n v="0"/>
    <s v="传统"/>
    <s v="稳精1-5期"/>
    <s v="大家资产-稳健精选1号（第五期）集合资产管理产品"/>
    <s v="AB0020"/>
    <s v="组合类保险资管产品"/>
    <s v="固定收益类保险资管产品"/>
    <n v="1"/>
    <s v="大家资产管理有限公司"/>
    <n v="1186664.51"/>
    <n v="1123397.3400000001"/>
    <m/>
    <m/>
    <m/>
    <m/>
    <m/>
    <m/>
    <m/>
    <m/>
    <m/>
    <m/>
    <m/>
    <m/>
    <m/>
    <m/>
    <m/>
    <m/>
    <m/>
    <m/>
    <m/>
    <m/>
    <m/>
    <m/>
    <m/>
    <m/>
    <m/>
    <m/>
    <m/>
    <s v="城市商业银行"/>
    <n v="0.15620000000000001"/>
    <m/>
    <m/>
    <m/>
    <m/>
    <m/>
    <m/>
    <m/>
    <m/>
    <m/>
    <m/>
    <m/>
    <m/>
    <m/>
    <m/>
    <m/>
    <s v="固定收益类资产"/>
  </r>
  <r>
    <s v="广州发展"/>
    <s v="广州发展集团股份有限公司"/>
    <s v="股票"/>
    <s v="沪深主板股"/>
    <s v="600098.SH"/>
    <x v="579"/>
    <m/>
    <n v="3299.1833966113368"/>
    <x v="106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中盐化工"/>
    <s v="中盐内蒙古化工股份有限公司"/>
    <s v="股票"/>
    <s v="沪深主板股"/>
    <s v="600328.SH"/>
    <x v="580"/>
    <m/>
    <n v="4132.1495367179805"/>
    <x v="106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宁波韵升"/>
    <s v="宁波韵升股份有限公司"/>
    <s v="股票"/>
    <s v="沪深主板股"/>
    <s v="600366.SH"/>
    <x v="581"/>
    <m/>
    <n v="9218.251940023265"/>
    <x v="106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华鲁恒升"/>
    <s v="山东华鲁恒升化工股份有限公司"/>
    <s v="股票"/>
    <s v="沪深主板股"/>
    <s v="600426.SH"/>
    <x v="481"/>
    <m/>
    <n v="4325.7477038634051"/>
    <x v="1066"/>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士兰微"/>
    <s v="杭州士兰微电子股份有限公司"/>
    <s v="股票"/>
    <s v="沪深主板股"/>
    <s v="600460.SH"/>
    <x v="582"/>
    <m/>
    <n v="6190.7305604647254"/>
    <x v="106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爱柯迪"/>
    <s v="爱柯迪股份有限公司"/>
    <s v="股票"/>
    <s v="沪深主板股"/>
    <s v="600933.SH"/>
    <x v="583"/>
    <m/>
    <n v="11724.082600710666"/>
    <x v="106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赤峰黄金"/>
    <s v="赤峰吉隆黄金矿业股份有限公司"/>
    <s v="股票"/>
    <s v="沪深主板股"/>
    <s v="600988.SH"/>
    <x v="472"/>
    <m/>
    <n v="4526.8233859463726"/>
    <x v="1069"/>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紫金矿业"/>
    <s v="紫金矿业集团股份有限公司"/>
    <s v="股票"/>
    <s v="沪深主板股"/>
    <s v="601899.SH"/>
    <x v="397"/>
    <m/>
    <n v="8840.1087892192536"/>
    <x v="1070"/>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7790.5879834010175"/>
    <x v="107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春风动力"/>
    <s v="浙江春风动力股份有限公司"/>
    <s v="股票"/>
    <s v="沪深主板股"/>
    <s v="603129.SH"/>
    <x v="585"/>
    <m/>
    <n v="5499.0825995580153"/>
    <x v="107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天目湖"/>
    <s v="江苏天目湖旅游股份有限公司"/>
    <s v="股票"/>
    <s v="沪深主板股"/>
    <s v="603136.SH"/>
    <x v="586"/>
    <m/>
    <n v="1297.1410345355841"/>
    <x v="107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新泉股份"/>
    <s v="江苏新泉汽车饰件股份有限公司"/>
    <s v="股票"/>
    <s v="沪深主板股"/>
    <s v="603179.SH"/>
    <x v="587"/>
    <m/>
    <n v="6398.4598425098648"/>
    <x v="107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海容冷链"/>
    <s v="青岛海容商用冷链股份有限公司"/>
    <s v="股票"/>
    <s v="沪深主板股"/>
    <s v="603187.SH"/>
    <x v="588"/>
    <m/>
    <n v="8467.391449762159"/>
    <x v="107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望变电气"/>
    <s v="重庆望变电气(集团)股份有限公司"/>
    <s v="股票"/>
    <s v="沪深主板股"/>
    <s v="603191.SH"/>
    <x v="285"/>
    <m/>
    <n v="7.6237502389058163"/>
    <x v="107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中谷物流"/>
    <s v="上海中谷物流股份有限公司"/>
    <s v="股票"/>
    <s v="沪深主板股"/>
    <s v="603565.SH"/>
    <x v="589"/>
    <m/>
    <n v="11382.372634721869"/>
    <x v="107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8187.3989611526822"/>
    <x v="107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口子窖"/>
    <s v="安徽口子酒业股份有限公司"/>
    <s v="股票"/>
    <s v="沪深主板股"/>
    <s v="603589.SH"/>
    <x v="480"/>
    <m/>
    <n v="5081.1993946711573"/>
    <x v="1079"/>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索通发展"/>
    <s v="索通发展股份有限公司"/>
    <s v="股票"/>
    <s v="沪深主板股"/>
    <s v="603612.SH"/>
    <x v="591"/>
    <m/>
    <n v="3271.3126446282399"/>
    <x v="108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圣泉集团"/>
    <s v="济南圣泉集团股份有限公司"/>
    <s v="股票"/>
    <s v="沪深主板股"/>
    <s v="605589.SH"/>
    <x v="592"/>
    <m/>
    <n v="1027.319584781555"/>
    <x v="108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平安银行"/>
    <s v="平安银行股份有限公司"/>
    <s v="股票"/>
    <s v="沪深主板股"/>
    <s v="000001.SZ"/>
    <x v="593"/>
    <m/>
    <n v="2694.8219377152195"/>
    <x v="1082"/>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铜陵有色"/>
    <s v="铜陵有色金属集团股份有限公司"/>
    <s v="股票"/>
    <s v="沪深主板股"/>
    <s v="000630.SZ"/>
    <x v="470"/>
    <m/>
    <n v="5685.046975847451"/>
    <x v="108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新洋丰"/>
    <s v="新洋丰农业科技股份有限公司"/>
    <s v="股票"/>
    <s v="沪深主板股"/>
    <s v="000902.SZ"/>
    <x v="594"/>
    <m/>
    <n v="9318.2475080548138"/>
    <x v="108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河钢资源"/>
    <s v="河钢资源股份有限公司"/>
    <s v="股票"/>
    <s v="沪深主板股"/>
    <s v="000923.SZ"/>
    <x v="595"/>
    <m/>
    <n v="2018.6439291942577"/>
    <x v="108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9369.6145967200991"/>
    <x v="108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纳思达"/>
    <s v="纳思达股份有限公司"/>
    <s v="股票"/>
    <s v="沪深主板股"/>
    <s v="002180.SZ"/>
    <x v="597"/>
    <m/>
    <n v="5284.2922845386174"/>
    <x v="108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2811.293095881269"/>
    <x v="1088"/>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视源股份"/>
    <s v="广州视源电子科技股份有限公司"/>
    <s v="股票"/>
    <s v="沪深主板股"/>
    <s v="002841.SZ"/>
    <x v="598"/>
    <m/>
    <n v="14167.190925436047"/>
    <x v="1089"/>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欣旺达"/>
    <s v="欣旺达电子股份有限公司"/>
    <s v="股票"/>
    <s v="创业板股"/>
    <s v="300207.SZ"/>
    <x v="599"/>
    <m/>
    <n v="1265.6899791254473"/>
    <x v="109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菲利华"/>
    <s v="湖北菲利华石英玻璃股份有限公司"/>
    <s v="股票"/>
    <s v="创业板股"/>
    <s v="300395.SZ"/>
    <x v="600"/>
    <m/>
    <n v="5620.9534847165442"/>
    <x v="109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贝斯特"/>
    <s v="无锡贝斯特精机股份有限公司"/>
    <s v="股票"/>
    <s v="创业板股"/>
    <s v="300580.SZ"/>
    <x v="601"/>
    <m/>
    <n v="4186.8541123350924"/>
    <x v="109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普利制药"/>
    <s v="海南普利制药股份有限公司"/>
    <s v="股票"/>
    <s v="创业板股"/>
    <s v="300630.SZ"/>
    <x v="602"/>
    <m/>
    <n v="3380.625374063492"/>
    <x v="109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赛意信息"/>
    <s v="广州赛意信息科技股份有限公司"/>
    <s v="股票"/>
    <s v="创业板股"/>
    <s v="300687.SZ"/>
    <x v="603"/>
    <m/>
    <n v="7487.9268449567462"/>
    <x v="109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宏达电子"/>
    <s v="株洲宏达电子股份有限公司"/>
    <s v="股票"/>
    <s v="创业板股"/>
    <s v="300726.SZ"/>
    <x v="604"/>
    <m/>
    <n v="390.2334173128707"/>
    <x v="109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3313.602820658728"/>
    <x v="109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映翰通"/>
    <s v="北京映翰通网络技术股份有限公司"/>
    <s v="股票"/>
    <s v="科创板股"/>
    <s v="688080.SH"/>
    <x v="606"/>
    <m/>
    <n v="4075.6047125518462"/>
    <x v="109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晶晨股份"/>
    <s v="晶晨半导体(上海)股份有限公司"/>
    <s v="股票"/>
    <s v="科创板股"/>
    <s v="688099.SH"/>
    <x v="607"/>
    <m/>
    <n v="294.89026748803195"/>
    <x v="109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石头科技"/>
    <s v="北京石头世纪科技股份有限公司"/>
    <s v="股票"/>
    <s v="科创板股"/>
    <s v="688169.SH"/>
    <x v="608"/>
    <m/>
    <n v="5415.3213989344958"/>
    <x v="1099"/>
    <n v="0"/>
    <n v="0"/>
    <s v="传统"/>
    <s v="稳精1-5期"/>
    <s v="大家资产-稳健精选1号（第五期）集合资产管理产品"/>
    <s v="AB0020"/>
    <s v="组合类保险资管产品"/>
    <s v="固定收益类保险资管产品"/>
    <n v="1"/>
    <s v="大家资产管理有限公司"/>
    <n v="1186664.51"/>
    <n v="1123397.3400000001"/>
    <m/>
    <m/>
    <m/>
    <m/>
    <s v="是"/>
    <m/>
    <m/>
    <m/>
    <m/>
    <m/>
    <m/>
    <m/>
    <m/>
    <m/>
    <m/>
    <m/>
    <m/>
    <m/>
    <m/>
    <m/>
    <m/>
    <m/>
    <m/>
    <m/>
    <m/>
    <m/>
    <m/>
    <s v="城市商业银行"/>
    <n v="0.15620000000000001"/>
    <m/>
    <m/>
    <m/>
    <m/>
    <m/>
    <m/>
    <m/>
    <m/>
    <m/>
    <m/>
    <m/>
    <m/>
    <m/>
    <m/>
    <m/>
    <s v="固定收益类资产"/>
  </r>
  <r>
    <s v="高测股份"/>
    <s v="青岛高测科技股份有限公司"/>
    <s v="股票"/>
    <s v="科创板股"/>
    <s v="688556.SH"/>
    <x v="609"/>
    <m/>
    <n v="3461.8688766721389"/>
    <x v="110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中控技术"/>
    <s v="浙江中控技术股份有限公司"/>
    <s v="股票"/>
    <s v="科创板股"/>
    <s v="688777.SH"/>
    <x v="610"/>
    <m/>
    <n v="6373.3927247745214"/>
    <x v="110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嘉环科技"/>
    <s v="嘉环科技股份有限公司"/>
    <s v="股票"/>
    <s v="沪深主板股"/>
    <s v="603206.SH"/>
    <x v="401"/>
    <m/>
    <n v="8.7997243116861821"/>
    <x v="110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德龙激光"/>
    <s v="苏州德龙激光股份有限公司"/>
    <s v="股票"/>
    <s v="科创板股"/>
    <s v="688170.SH"/>
    <x v="487"/>
    <m/>
    <n v="120.3552301035775"/>
    <x v="110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景业智能"/>
    <s v="杭州景业智能科技股份有限公司"/>
    <s v="股票"/>
    <s v="科创板股"/>
    <s v="688290.SH"/>
    <x v="304"/>
    <m/>
    <n v="87.319634276135673"/>
    <x v="110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中国海油"/>
    <s v="中国海洋石油有限公司"/>
    <s v="股票"/>
    <s v="沪深主板股"/>
    <s v="600938.SH"/>
    <x v="317"/>
    <m/>
    <n v="160.64987333248217"/>
    <x v="110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星辉环材"/>
    <s v="星辉环保材料股份有限公司"/>
    <s v="股票"/>
    <s v="创业板股"/>
    <s v="300834.SZ"/>
    <x v="331"/>
    <m/>
    <n v="34.933821414082253"/>
    <x v="110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争光股份"/>
    <s v="浙江争光实业股份有限公司"/>
    <s v="股票"/>
    <s v="创业板股"/>
    <s v="301092.SZ"/>
    <x v="332"/>
    <m/>
    <n v="11.445205559138362"/>
    <x v="110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百诚医药"/>
    <s v="杭州百诚医药科技股份有限公司"/>
    <s v="股票"/>
    <s v="创业板股"/>
    <s v="301096.SZ"/>
    <x v="334"/>
    <m/>
    <n v="26.359187549919131"/>
    <x v="110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风光股份"/>
    <s v="营口风光新材料股份有限公司"/>
    <s v="股票"/>
    <s v="创业板股"/>
    <s v="301100.SZ"/>
    <x v="419"/>
    <m/>
    <n v="14.971038195793694"/>
    <x v="1109"/>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明月镜片"/>
    <s v="明月镜片股份有限公司"/>
    <s v="股票"/>
    <s v="创业板股"/>
    <s v="301101.SZ"/>
    <x v="420"/>
    <m/>
    <n v="7.3385754637574152"/>
    <x v="111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粤万年青"/>
    <s v="广东万年青制药股份有限公司"/>
    <s v="股票"/>
    <s v="创业板股"/>
    <s v="301111.SZ"/>
    <x v="423"/>
    <m/>
    <n v="2.4868147058892345"/>
    <x v="111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佳缘科技"/>
    <s v="佳缘科技股份有限公司"/>
    <s v="股票"/>
    <s v="创业板股"/>
    <s v="301117.SZ"/>
    <x v="338"/>
    <m/>
    <n v="15.331862911294429"/>
    <x v="111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奕东电子"/>
    <s v="奕东电子科技股份有限公司"/>
    <s v="股票"/>
    <s v="创业板股"/>
    <s v="301123.SZ"/>
    <x v="339"/>
    <m/>
    <n v="36.985648962945575"/>
    <x v="111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5.5639185296868643"/>
    <x v="111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华研精机"/>
    <s v="广州华研精密机械股份有限公司"/>
    <s v="股票"/>
    <s v="创业板股"/>
    <s v="301138.SZ"/>
    <x v="306"/>
    <m/>
    <n v="5.746491302400476"/>
    <x v="111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62.625081872035921"/>
    <x v="111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优宁维"/>
    <s v="上海优宁维生物科技股份有限公司"/>
    <s v="股票"/>
    <s v="创业板股"/>
    <s v="301166.SZ"/>
    <x v="308"/>
    <m/>
    <n v="20.268906935252691"/>
    <x v="111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通灵股份"/>
    <s v="江苏通灵电器股份有限公司"/>
    <s v="股票"/>
    <s v="创业板股"/>
    <s v="301168.SZ"/>
    <x v="309"/>
    <m/>
    <n v="12.456740178240878"/>
    <x v="111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迪阿股份"/>
    <s v="迪阿股份有限公司"/>
    <s v="股票"/>
    <s v="创业板股"/>
    <s v="301177.SZ"/>
    <x v="310"/>
    <m/>
    <n v="38.497319646039415"/>
    <x v="1119"/>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泽宇智能"/>
    <s v="江苏泽宇智能电力股份有限公司"/>
    <s v="股票"/>
    <s v="创业板股"/>
    <s v="301179.SZ"/>
    <x v="341"/>
    <m/>
    <n v="14.722891516449772"/>
    <x v="112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凯旺科技"/>
    <s v="河南凯旺电子科技股份有限公司"/>
    <s v="股票"/>
    <s v="创业板股"/>
    <s v="301182.SZ"/>
    <x v="356"/>
    <m/>
    <n v="4.7544712512446514"/>
    <x v="112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奥尼电子"/>
    <s v="深圳奥尼电子股份有限公司"/>
    <s v="股票"/>
    <s v="创业板股"/>
    <s v="301189.SZ"/>
    <x v="573"/>
    <m/>
    <n v="24.141893464854451"/>
    <x v="112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家联科技"/>
    <s v="宁波家联科技股份有限公司"/>
    <s v="股票"/>
    <s v="创业板股"/>
    <s v="301193.SZ"/>
    <x v="312"/>
    <m/>
    <n v="8.3259028102799597"/>
    <x v="1123"/>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唯科科技"/>
    <s v="厦门唯科模塑科技股份有限公司"/>
    <s v="股票"/>
    <s v="创业板股"/>
    <s v="301196.SZ"/>
    <x v="313"/>
    <m/>
    <n v="20.198534074072878"/>
    <x v="1124"/>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喜悦智行"/>
    <s v="宁波喜悦智行科技股份有限公司"/>
    <s v="股票"/>
    <s v="创业板股"/>
    <s v="301198.SZ"/>
    <x v="543"/>
    <m/>
    <n v="3.6991970832960974"/>
    <x v="1125"/>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迈赫股份"/>
    <s v="迈赫机器人自动化股份有限公司"/>
    <s v="股票"/>
    <s v="创业板股"/>
    <s v="301199.SZ"/>
    <x v="342"/>
    <m/>
    <n v="10.11074202798876"/>
    <x v="1126"/>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诚达药业"/>
    <s v="诚达药业股份有限公司"/>
    <s v="股票"/>
    <s v="创业板股"/>
    <s v="301201.SZ"/>
    <x v="344"/>
    <m/>
    <n v="29.3485643595535"/>
    <x v="1127"/>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三元生物"/>
    <s v="山东三元生物科技股份有限公司"/>
    <s v="股票"/>
    <s v="创业板股"/>
    <s v="301206.SZ"/>
    <x v="435"/>
    <m/>
    <n v="58.452683078511583"/>
    <x v="1128"/>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华兰疫苗"/>
    <s v="华兰生物疫苗股份有限公司"/>
    <s v="股票"/>
    <s v="创业板股"/>
    <s v="301207.SZ"/>
    <x v="345"/>
    <m/>
    <n v="32.13124966549114"/>
    <x v="1129"/>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光庭信息"/>
    <s v="武汉光庭信息技术股份有限公司"/>
    <s v="股票"/>
    <s v="创业板股"/>
    <s v="301221.SZ"/>
    <x v="358"/>
    <m/>
    <n v="19.678387609192477"/>
    <x v="1130"/>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华康医疗"/>
    <s v="武汉华康世纪医疗股份有限公司"/>
    <s v="股票"/>
    <s v="创业板股"/>
    <s v="301235.SZ"/>
    <x v="346"/>
    <m/>
    <n v="12.874833598586989"/>
    <x v="1131"/>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28669.598866772052"/>
    <x v="1132"/>
    <n v="0"/>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m/>
    <m/>
    <m/>
    <m/>
    <m/>
    <m/>
    <m/>
    <m/>
    <m/>
    <m/>
    <m/>
    <m/>
    <m/>
    <m/>
    <m/>
    <s v="固定收益类资产"/>
  </r>
  <r>
    <s v="19陕煤债01"/>
    <s v="陕西煤业化工集团有限责任公司"/>
    <s v="企业债、公司债"/>
    <s v="企业债"/>
    <s v="1980383.IB"/>
    <x v="612"/>
    <m/>
    <n v="53660.935814991266"/>
    <x v="1133"/>
    <n v="834.74591474501142"/>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n v="0.63561643835616399"/>
    <s v="AAA"/>
    <n v="5.7611999999999997"/>
    <s v="否"/>
    <m/>
    <m/>
    <m/>
    <m/>
    <m/>
    <m/>
    <m/>
    <m/>
    <m/>
    <m/>
    <m/>
    <s v="固定收益类资产"/>
  </r>
  <r>
    <s v="19航控04"/>
    <s v="中航工业产融控股股份有限公司"/>
    <s v="企业债、公司债"/>
    <s v="公司债"/>
    <s v="155449.SH"/>
    <x v="613"/>
    <m/>
    <n v="17796.86096771876"/>
    <x v="1134"/>
    <n v="601.75295261951169"/>
    <n v="0"/>
    <s v="传统"/>
    <s v="稳精1-5期"/>
    <s v="大家资产-稳健精选1号（第五期）集合资产管理产品"/>
    <s v="AB0020"/>
    <s v="组合类保险资管产品"/>
    <s v="固定收益类保险资管产品"/>
    <n v="1"/>
    <s v="大家资产管理有限公司"/>
    <n v="1186664.51"/>
    <n v="1123397.3400000001"/>
    <m/>
    <m/>
    <m/>
    <m/>
    <s v="否"/>
    <m/>
    <m/>
    <m/>
    <m/>
    <m/>
    <m/>
    <m/>
    <m/>
    <m/>
    <m/>
    <m/>
    <m/>
    <m/>
    <m/>
    <m/>
    <m/>
    <m/>
    <m/>
    <m/>
    <m/>
    <m/>
    <m/>
    <s v="城市商业银行"/>
    <n v="0.15620000000000001"/>
    <n v="0.117808219178082"/>
    <s v="AAA"/>
    <n v="0.1174"/>
    <s v="否"/>
    <m/>
    <m/>
    <m/>
    <m/>
    <m/>
    <m/>
    <m/>
    <m/>
    <m/>
    <m/>
    <m/>
    <s v="固定收益类资产"/>
  </r>
  <r>
    <s v="招商银行"/>
    <s v="招商银行股份有限公司活期存款"/>
    <s v="现金及流动性管理工具"/>
    <s v="活期存款"/>
    <s v="600036.SH"/>
    <x v="576"/>
    <m/>
    <n v="8265858.7664605696"/>
    <x v="1135"/>
    <n v="3876.1697436282138"/>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华融湘江银行股份有限公司"/>
    <s v="华融湘江银行股份有限公司协议存款"/>
    <s v="银行存款"/>
    <s v="协议存款"/>
    <s v="F0200930.00"/>
    <x v="614"/>
    <m/>
    <n v="469082659.67306358"/>
    <x v="1136"/>
    <n v="1992686.2530877655"/>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3676.08980702265"/>
    <x v="1137"/>
    <n v="0"/>
    <n v="0"/>
    <s v="万能"/>
    <s v="稳精1-31期"/>
    <s v="大家资产-厚坤3号资产管理产品"/>
    <s v="AB0070"/>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640.546778519143"/>
    <x v="1138"/>
    <n v="0"/>
    <n v="0"/>
    <s v="万能"/>
    <s v="稳精1-31期"/>
    <s v="大家资产-厚坤3号资产管理产品"/>
    <s v="AB0070"/>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广州发展"/>
    <s v="广州发展集团股份有限公司"/>
    <s v="股票"/>
    <s v="沪深主板股"/>
    <s v="600098.SH"/>
    <x v="579"/>
    <m/>
    <n v="1801038.5901878977"/>
    <x v="113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盐化工"/>
    <s v="中盐内蒙古化工股份有限公司"/>
    <s v="股票"/>
    <s v="沪深主板股"/>
    <s v="600328.SH"/>
    <x v="580"/>
    <m/>
    <n v="2279652.8997202148"/>
    <x v="114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宁波韵升"/>
    <s v="宁波韵升股份有限公司"/>
    <s v="股票"/>
    <s v="沪深主板股"/>
    <s v="600366.SH"/>
    <x v="581"/>
    <m/>
    <n v="5064522.5051975185"/>
    <x v="114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鲁恒升"/>
    <s v="山东华鲁恒升化工股份有限公司"/>
    <s v="股票"/>
    <s v="沪深主板股"/>
    <s v="600426.SH"/>
    <x v="481"/>
    <m/>
    <n v="2386130.351897724"/>
    <x v="1142"/>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士兰微"/>
    <s v="杭州士兰微电子股份有限公司"/>
    <s v="股票"/>
    <s v="沪深主板股"/>
    <s v="600460.SH"/>
    <x v="582"/>
    <m/>
    <n v="3261049.7852056841"/>
    <x v="114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爱柯迪"/>
    <s v="爱柯迪股份有限公司"/>
    <s v="股票"/>
    <s v="沪深主板股"/>
    <s v="600933.SH"/>
    <x v="583"/>
    <m/>
    <n v="6529338.0747571224"/>
    <x v="114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赤峰黄金"/>
    <s v="赤峰吉隆黄金矿业股份有限公司"/>
    <s v="股票"/>
    <s v="沪深主板股"/>
    <s v="600988.SH"/>
    <x v="472"/>
    <m/>
    <n v="2549625.7295433315"/>
    <x v="1145"/>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紫金矿业"/>
    <s v="紫金矿业集团股份有限公司"/>
    <s v="股票"/>
    <s v="沪深主板股"/>
    <s v="601899.SH"/>
    <x v="397"/>
    <m/>
    <n v="4872575.347990172"/>
    <x v="1146"/>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4294591.3862322476"/>
    <x v="114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春风动力"/>
    <s v="浙江春风动力股份有限公司"/>
    <s v="股票"/>
    <s v="沪深主板股"/>
    <s v="603129.SH"/>
    <x v="585"/>
    <m/>
    <n v="3049663.1738891844"/>
    <x v="1148"/>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目湖"/>
    <s v="江苏天目湖旅游股份有限公司"/>
    <s v="股票"/>
    <s v="沪深主板股"/>
    <s v="603136.SH"/>
    <x v="586"/>
    <m/>
    <n v="715283.46817650052"/>
    <x v="114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泉股份"/>
    <s v="江苏新泉汽车饰件股份有限公司"/>
    <s v="股票"/>
    <s v="沪深主板股"/>
    <s v="603179.SH"/>
    <x v="587"/>
    <m/>
    <n v="3647556.49081547"/>
    <x v="115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容冷链"/>
    <s v="青岛海容商用冷链股份有限公司"/>
    <s v="股票"/>
    <s v="沪深主板股"/>
    <s v="603187.SH"/>
    <x v="588"/>
    <m/>
    <n v="4674113.6905710725"/>
    <x v="115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望变电气"/>
    <s v="重庆望变电气(集团)股份有限公司"/>
    <s v="股票"/>
    <s v="沪深主板股"/>
    <s v="603191.SH"/>
    <x v="285"/>
    <m/>
    <n v="4296.7772016410208"/>
    <x v="115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谷物流"/>
    <s v="上海中谷物流股份有限公司"/>
    <s v="股票"/>
    <s v="沪深主板股"/>
    <s v="603565.SH"/>
    <x v="589"/>
    <m/>
    <n v="6291523.1966874106"/>
    <x v="115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4641139.7645409256"/>
    <x v="115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口子窖"/>
    <s v="安徽口子酒业股份有限公司"/>
    <s v="股票"/>
    <s v="沪深主板股"/>
    <s v="603589.SH"/>
    <x v="480"/>
    <m/>
    <n v="2800157.6381264227"/>
    <x v="1155"/>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索通发展"/>
    <s v="索通发展股份有限公司"/>
    <s v="股票"/>
    <s v="沪深主板股"/>
    <s v="603612.SH"/>
    <x v="591"/>
    <m/>
    <n v="1803652.5383382028"/>
    <x v="115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圣泉集团"/>
    <s v="济南圣泉集团股份有限公司"/>
    <s v="股票"/>
    <s v="沪深主板股"/>
    <s v="605589.SH"/>
    <x v="592"/>
    <m/>
    <n v="578284.26448445464"/>
    <x v="115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平安银行"/>
    <s v="平安银行股份有限公司"/>
    <s v="股票"/>
    <s v="沪深主板股"/>
    <s v="000001.SZ"/>
    <x v="593"/>
    <m/>
    <n v="1481177.4022800897"/>
    <x v="1158"/>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铜陵有色"/>
    <s v="铜陵有色金属集团股份有限公司"/>
    <s v="股票"/>
    <s v="沪深主板股"/>
    <s v="000630.SZ"/>
    <x v="470"/>
    <m/>
    <n v="3141841.0104643991"/>
    <x v="115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洋丰"/>
    <s v="新洋丰农业科技股份有限公司"/>
    <s v="股票"/>
    <s v="沪深主板股"/>
    <s v="000902.SZ"/>
    <x v="594"/>
    <m/>
    <n v="4943483.0305817965"/>
    <x v="116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河钢资源"/>
    <s v="河钢资源股份有限公司"/>
    <s v="股票"/>
    <s v="沪深主板股"/>
    <s v="000923.SZ"/>
    <x v="595"/>
    <m/>
    <n v="1113671.0993904858"/>
    <x v="116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5244314.6028982559"/>
    <x v="116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纳思达"/>
    <s v="纳思达股份有限公司"/>
    <s v="股票"/>
    <s v="沪深主板股"/>
    <s v="002180.SZ"/>
    <x v="597"/>
    <m/>
    <n v="2912789.5146817346"/>
    <x v="116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1550579.6788510375"/>
    <x v="1164"/>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视源股份"/>
    <s v="广州视源电子科技股份有限公司"/>
    <s v="股票"/>
    <s v="沪深主板股"/>
    <s v="002841.SZ"/>
    <x v="598"/>
    <m/>
    <n v="7708992.6864705198"/>
    <x v="1165"/>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欣旺达"/>
    <s v="欣旺达电子股份有限公司"/>
    <s v="股票"/>
    <s v="创业板股"/>
    <s v="300207.SZ"/>
    <x v="599"/>
    <m/>
    <n v="700587.32801955007"/>
    <x v="116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菲利华"/>
    <s v="湖北菲利华石英玻璃股份有限公司"/>
    <s v="股票"/>
    <s v="创业板股"/>
    <s v="300395.SZ"/>
    <x v="600"/>
    <m/>
    <n v="3102482.7696312801"/>
    <x v="116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贝斯特"/>
    <s v="无锡贝斯特精机股份有限公司"/>
    <s v="股票"/>
    <s v="创业板股"/>
    <s v="300580.SZ"/>
    <x v="601"/>
    <m/>
    <n v="2301999.1492860592"/>
    <x v="1168"/>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普利制药"/>
    <s v="海南普利制药股份有限公司"/>
    <s v="股票"/>
    <s v="创业板股"/>
    <s v="300630.SZ"/>
    <x v="602"/>
    <m/>
    <n v="1875311.6913506233"/>
    <x v="116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赛意信息"/>
    <s v="广州赛意信息科技股份有限公司"/>
    <s v="股票"/>
    <s v="创业板股"/>
    <s v="300687.SZ"/>
    <x v="603"/>
    <m/>
    <n v="4134409.1294314289"/>
    <x v="117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宏达电子"/>
    <s v="株洲宏达电子股份有限公司"/>
    <s v="股票"/>
    <s v="创业板股"/>
    <s v="300726.SZ"/>
    <x v="604"/>
    <m/>
    <n v="219858.11440392767"/>
    <x v="117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1910112.1853356087"/>
    <x v="117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映翰通"/>
    <s v="北京映翰通网络技术股份有限公司"/>
    <s v="股票"/>
    <s v="科创板股"/>
    <s v="688080.SH"/>
    <x v="606"/>
    <m/>
    <n v="2260952.0412099212"/>
    <x v="117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晶晨股份"/>
    <s v="晶晨半导体(上海)股份有限公司"/>
    <s v="股票"/>
    <s v="科创板股"/>
    <s v="688099.SH"/>
    <x v="607"/>
    <m/>
    <n v="157739.46393840163"/>
    <x v="117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头科技"/>
    <s v="北京石头世纪科技股份有限公司"/>
    <s v="股票"/>
    <s v="科创板股"/>
    <s v="688169.SH"/>
    <x v="608"/>
    <m/>
    <n v="2942337.5803410579"/>
    <x v="1175"/>
    <n v="0"/>
    <n v="0"/>
    <s v="万能"/>
    <s v="稳精1-31期"/>
    <s v="大家资产-厚坤3号资产管理产品"/>
    <s v="AB0070"/>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高测股份"/>
    <s v="青岛高测科技股份有限公司"/>
    <s v="股票"/>
    <s v="科创板股"/>
    <s v="688556.SH"/>
    <x v="609"/>
    <m/>
    <n v="1919383.0152556016"/>
    <x v="117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控技术"/>
    <s v="浙江中控技术股份有限公司"/>
    <s v="股票"/>
    <s v="科创板股"/>
    <s v="688777.SH"/>
    <x v="610"/>
    <m/>
    <n v="3472889.1511131073"/>
    <x v="117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嘉环科技"/>
    <s v="嘉环科技股份有限公司"/>
    <s v="股票"/>
    <s v="沪深主板股"/>
    <s v="603206.SH"/>
    <x v="401"/>
    <m/>
    <n v="4959.5610583126982"/>
    <x v="1178"/>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德龙激光"/>
    <s v="苏州德龙激光股份有限公司"/>
    <s v="股票"/>
    <s v="科创板股"/>
    <s v="688170.SH"/>
    <x v="487"/>
    <m/>
    <n v="67832.706030717542"/>
    <x v="117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景业智能"/>
    <s v="杭州景业智能科技股份有限公司"/>
    <s v="股票"/>
    <s v="科创板股"/>
    <s v="688290.SH"/>
    <x v="304"/>
    <m/>
    <n v="49213.707434778255"/>
    <x v="118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国海油"/>
    <s v="中国海洋石油有限公司"/>
    <s v="股票"/>
    <s v="沪深主板股"/>
    <s v="600938.SH"/>
    <x v="317"/>
    <m/>
    <n v="90542.933799021965"/>
    <x v="118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星辉环材"/>
    <s v="星辉环保材料股份有限公司"/>
    <s v="股票"/>
    <s v="创业板股"/>
    <s v="300834.SZ"/>
    <x v="331"/>
    <m/>
    <n v="19078.769465793739"/>
    <x v="118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争光股份"/>
    <s v="浙江争光实业股份有限公司"/>
    <s v="股票"/>
    <s v="创业板股"/>
    <s v="301092.SZ"/>
    <x v="332"/>
    <m/>
    <n v="6450.5652432888319"/>
    <x v="118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百诚医药"/>
    <s v="杭州百诚医药科技股份有限公司"/>
    <s v="股票"/>
    <s v="创业板股"/>
    <s v="301096.SZ"/>
    <x v="334"/>
    <m/>
    <n v="14379.479420224747"/>
    <x v="118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风光股份"/>
    <s v="营口风光新材料股份有限公司"/>
    <s v="股票"/>
    <s v="创业板股"/>
    <s v="301100.SZ"/>
    <x v="419"/>
    <m/>
    <n v="8437.7391164136188"/>
    <x v="1185"/>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明月镜片"/>
    <s v="明月镜片股份有限公司"/>
    <s v="股票"/>
    <s v="创业板股"/>
    <s v="301101.SZ"/>
    <x v="420"/>
    <m/>
    <n v="4136.0515175692126"/>
    <x v="118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粤万年青"/>
    <s v="广东万年青制药股份有限公司"/>
    <s v="股票"/>
    <s v="创业板股"/>
    <s v="301111.SZ"/>
    <x v="423"/>
    <m/>
    <n v="1401.5790651746311"/>
    <x v="118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佳缘科技"/>
    <s v="佳缘科技股份有限公司"/>
    <s v="股票"/>
    <s v="创业板股"/>
    <s v="301117.SZ"/>
    <x v="338"/>
    <m/>
    <n v="8641.101420105073"/>
    <x v="1188"/>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奕东电子"/>
    <s v="奕东电子科技股份有限公司"/>
    <s v="股票"/>
    <s v="创业板股"/>
    <s v="301123.SZ"/>
    <x v="339"/>
    <m/>
    <n v="20250.747539781583"/>
    <x v="118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3135.8475213607921"/>
    <x v="119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研精机"/>
    <s v="广州华研精密机械股份有限公司"/>
    <s v="股票"/>
    <s v="创业板股"/>
    <s v="301138.SZ"/>
    <x v="306"/>
    <m/>
    <n v="3238.7462920252447"/>
    <x v="119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33963.840149289084"/>
    <x v="119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优宁维"/>
    <s v="上海优宁维生物科技股份有限公司"/>
    <s v="股票"/>
    <s v="创业板股"/>
    <s v="301166.SZ"/>
    <x v="308"/>
    <m/>
    <n v="11080.071757869864"/>
    <x v="119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通灵股份"/>
    <s v="江苏通灵电器股份有限公司"/>
    <s v="股票"/>
    <s v="创业板股"/>
    <s v="301168.SZ"/>
    <x v="309"/>
    <m/>
    <n v="7020.6703429876552"/>
    <x v="119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迪阿股份"/>
    <s v="迪阿股份有限公司"/>
    <s v="股票"/>
    <s v="创业板股"/>
    <s v="301177.SZ"/>
    <x v="310"/>
    <m/>
    <n v="20880.685629794029"/>
    <x v="1195"/>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泽宇智能"/>
    <s v="江苏泽宇智能电力股份有限公司"/>
    <s v="股票"/>
    <s v="创业板股"/>
    <s v="301179.SZ"/>
    <x v="341"/>
    <m/>
    <n v="8297.882620456201"/>
    <x v="119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凯旺科技"/>
    <s v="河南凯旺电子科技股份有限公司"/>
    <s v="股票"/>
    <s v="创业板股"/>
    <s v="301182.SZ"/>
    <x v="356"/>
    <m/>
    <n v="2679.6396836234362"/>
    <x v="119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奥尼电子"/>
    <s v="深圳奥尼电子股份有限公司"/>
    <s v="股票"/>
    <s v="创业板股"/>
    <s v="301189.SZ"/>
    <x v="573"/>
    <m/>
    <n v="13276.216965637943"/>
    <x v="1198"/>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家联科技"/>
    <s v="宁波家联科技股份有限公司"/>
    <s v="股票"/>
    <s v="创业板股"/>
    <s v="301193.SZ"/>
    <x v="312"/>
    <m/>
    <n v="4692.5132982090345"/>
    <x v="1199"/>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唯科科技"/>
    <s v="厦门唯科模塑科技股份有限公司"/>
    <s v="股票"/>
    <s v="创业板股"/>
    <s v="301196.SZ"/>
    <x v="313"/>
    <m/>
    <n v="10936.292932439012"/>
    <x v="1200"/>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喜悦智行"/>
    <s v="宁波喜悦智行科技股份有限公司"/>
    <s v="股票"/>
    <s v="创业板股"/>
    <s v="301198.SZ"/>
    <x v="543"/>
    <m/>
    <n v="2084.8827930864741"/>
    <x v="1201"/>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迈赫股份"/>
    <s v="迈赫机器人自动化股份有限公司"/>
    <s v="股票"/>
    <s v="创业板股"/>
    <s v="301199.SZ"/>
    <x v="342"/>
    <m/>
    <n v="5698.4560716368596"/>
    <x v="1202"/>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诚达药业"/>
    <s v="诚达药业股份有限公司"/>
    <s v="股票"/>
    <s v="创业板股"/>
    <s v="301201.SZ"/>
    <x v="344"/>
    <m/>
    <n v="16540.97239406974"/>
    <x v="1203"/>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三元生物"/>
    <s v="山东三元生物科技股份有限公司"/>
    <s v="股票"/>
    <s v="创业板股"/>
    <s v="301206.SZ"/>
    <x v="435"/>
    <m/>
    <n v="31853.307517152396"/>
    <x v="1204"/>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光庭信息"/>
    <s v="武汉光庭信息技术股份有限公司"/>
    <s v="股票"/>
    <s v="创业板股"/>
    <s v="301221.SZ"/>
    <x v="358"/>
    <m/>
    <n v="11090.820737113863"/>
    <x v="1205"/>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康医疗"/>
    <s v="武汉华康世纪医疗股份有限公司"/>
    <s v="股票"/>
    <s v="创业板股"/>
    <s v="301235.SZ"/>
    <x v="346"/>
    <m/>
    <n v="7256.3095258574649"/>
    <x v="1206"/>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21566954.628807306"/>
    <x v="1207"/>
    <n v="0"/>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19陕煤债01"/>
    <s v="陕西煤业化工集团有限责任公司"/>
    <s v="企业债、公司债"/>
    <s v="企业债"/>
    <s v="1980383.IB"/>
    <x v="612"/>
    <m/>
    <n v="20162350.409638513"/>
    <x v="1208"/>
    <n v="313644.1659461438"/>
    <n v="0"/>
    <s v="万能"/>
    <s v="稳精1-31期"/>
    <s v="大家资产-厚坤3号资产管理产品"/>
    <s v="AB0070"/>
    <s v="组合类保险资管产品"/>
    <s v="固定收益类保险资管产品"/>
    <n v="2"/>
    <s v="大家资产管理有限公司"/>
    <n v="16867538196.9"/>
    <n v="14487907740.719999"/>
    <m/>
    <m/>
    <m/>
    <m/>
    <s v="否"/>
    <m/>
    <m/>
    <m/>
    <m/>
    <m/>
    <m/>
    <m/>
    <m/>
    <m/>
    <m/>
    <m/>
    <m/>
    <m/>
    <m/>
    <m/>
    <m/>
    <m/>
    <m/>
    <m/>
    <m/>
    <m/>
    <m/>
    <s v="城市商业银行"/>
    <n v="0.15620000000000001"/>
    <n v="3"/>
    <s v="AAA"/>
    <n v="0.62180000000000002"/>
    <s v="否"/>
    <m/>
    <m/>
    <m/>
    <m/>
    <m/>
    <m/>
    <m/>
    <m/>
    <m/>
    <m/>
    <m/>
    <s v="固定收益类资产"/>
  </r>
  <r>
    <s v="招商银行"/>
    <s v="招商银行股份有限公司活期存款"/>
    <s v="现金及流动性管理工具"/>
    <s v="活期存款"/>
    <s v="600036.SH"/>
    <x v="576"/>
    <m/>
    <n v="15554.908654054498"/>
    <x v="1209"/>
    <n v="7.2942773392636004"/>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华融湘江银行股份有限公司"/>
    <s v="华融湘江银行股份有限公司协议存款"/>
    <s v="银行存款"/>
    <s v="协议存款"/>
    <s v="F0200930.00"/>
    <x v="614"/>
    <m/>
    <n v="882731.98569781578"/>
    <x v="1210"/>
    <n v="3749.8889732715315"/>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7.3742833203035"/>
    <x v="1211"/>
    <n v="0"/>
    <n v="0"/>
    <s v="传统"/>
    <s v="稳精1-31期"/>
    <s v="大家资产-稳健精选1号（第三十一期）集合资产管理产品"/>
    <s v="AB0070"/>
    <s v="组合类保险资管产品"/>
    <s v="固定收益类保险资管产品"/>
    <n v="1"/>
    <s v="大家资产管理有限公司"/>
    <n v="1234052.79"/>
    <n v="1151263.24"/>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5.187484578458822"/>
    <x v="1212"/>
    <n v="0"/>
    <n v="0"/>
    <s v="传统"/>
    <s v="稳精1-31期"/>
    <s v="大家资产-稳健精选1号（第三十一期）集合资产管理产品"/>
    <s v="AB0070"/>
    <s v="组合类保险资管产品"/>
    <s v="固定收益类保险资管产品"/>
    <n v="1"/>
    <s v="大家资产管理有限公司"/>
    <n v="1234052.79"/>
    <n v="1151263.24"/>
    <m/>
    <m/>
    <m/>
    <m/>
    <m/>
    <m/>
    <m/>
    <m/>
    <m/>
    <m/>
    <m/>
    <m/>
    <m/>
    <m/>
    <m/>
    <m/>
    <m/>
    <m/>
    <m/>
    <m/>
    <m/>
    <m/>
    <m/>
    <m/>
    <m/>
    <m/>
    <m/>
    <s v="城市商业银行"/>
    <n v="0.15620000000000001"/>
    <m/>
    <m/>
    <m/>
    <m/>
    <m/>
    <m/>
    <m/>
    <m/>
    <m/>
    <m/>
    <m/>
    <m/>
    <m/>
    <m/>
    <m/>
    <s v="固定收益类资产"/>
  </r>
  <r>
    <s v="广州发展"/>
    <s v="广州发展集团股份有限公司"/>
    <s v="股票"/>
    <s v="沪深主板股"/>
    <s v="600098.SH"/>
    <x v="579"/>
    <m/>
    <n v="3389.2414018097029"/>
    <x v="121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中盐化工"/>
    <s v="中盐内蒙古化工股份有限公司"/>
    <s v="股票"/>
    <s v="沪深主板股"/>
    <s v="600328.SH"/>
    <x v="580"/>
    <m/>
    <n v="4289.9102948600503"/>
    <x v="121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宁波韵升"/>
    <s v="宁波韵升股份有限公司"/>
    <s v="股票"/>
    <s v="沪深主板股"/>
    <s v="600366.SH"/>
    <x v="581"/>
    <m/>
    <n v="9530.5505659496484"/>
    <x v="121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华鲁恒升"/>
    <s v="山东华鲁恒升化工股份有限公司"/>
    <s v="股票"/>
    <s v="沪深主板股"/>
    <s v="600426.SH"/>
    <x v="481"/>
    <m/>
    <n v="4490.2823419917995"/>
    <x v="1216"/>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士兰微"/>
    <s v="杭州士兰微电子股份有限公司"/>
    <s v="股票"/>
    <s v="沪深主板股"/>
    <s v="600460.SH"/>
    <x v="582"/>
    <m/>
    <n v="6136.7285551769692"/>
    <x v="121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爱柯迪"/>
    <s v="爱柯迪股份有限公司"/>
    <s v="股票"/>
    <s v="沪深主板股"/>
    <s v="600933.SH"/>
    <x v="583"/>
    <m/>
    <n v="12287.078716659025"/>
    <x v="121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赤峰黄金"/>
    <s v="赤峰吉隆黄金矿业股份有限公司"/>
    <s v="股票"/>
    <s v="沪深主板股"/>
    <s v="600988.SH"/>
    <x v="472"/>
    <m/>
    <n v="4797.952208667557"/>
    <x v="1219"/>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紫金矿业"/>
    <s v="紫金矿业集团股份有限公司"/>
    <s v="股票"/>
    <s v="沪深主板股"/>
    <s v="601899.SH"/>
    <x v="397"/>
    <m/>
    <n v="9169.3393982872476"/>
    <x v="1220"/>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8081.6741014722675"/>
    <x v="122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春风动力"/>
    <s v="浙江春风动力股份有限公司"/>
    <s v="股票"/>
    <s v="沪深主板股"/>
    <s v="603129.SH"/>
    <x v="585"/>
    <m/>
    <n v="5738.9357156646338"/>
    <x v="1222"/>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天目湖"/>
    <s v="江苏天目湖旅游股份有限公司"/>
    <s v="股票"/>
    <s v="沪深主板股"/>
    <s v="603136.SH"/>
    <x v="586"/>
    <m/>
    <n v="1346.0390896571023"/>
    <x v="122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新泉股份"/>
    <s v="江苏新泉汽车饰件股份有限公司"/>
    <s v="股票"/>
    <s v="沪深主板股"/>
    <s v="603179.SH"/>
    <x v="587"/>
    <m/>
    <n v="6864.0669564008404"/>
    <x v="122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海容冷链"/>
    <s v="青岛海容商用冷链股份有限公司"/>
    <s v="股票"/>
    <s v="沪深主板股"/>
    <s v="603187.SH"/>
    <x v="588"/>
    <m/>
    <n v="8795.8690741858572"/>
    <x v="122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望变电气"/>
    <s v="重庆望变电气(集团)股份有限公司"/>
    <s v="股票"/>
    <s v="沪深主板股"/>
    <s v="603191.SH"/>
    <x v="285"/>
    <m/>
    <n v="8.0857874259287712"/>
    <x v="122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中谷物流"/>
    <s v="上海中谷物流股份有限公司"/>
    <s v="股票"/>
    <s v="沪深主板股"/>
    <s v="603565.SH"/>
    <x v="589"/>
    <m/>
    <n v="11839.552475349501"/>
    <x v="122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8733.8178800079877"/>
    <x v="122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口子窖"/>
    <s v="安徽口子酒业股份有限公司"/>
    <s v="股票"/>
    <s v="沪深主板股"/>
    <s v="603589.SH"/>
    <x v="480"/>
    <m/>
    <n v="5269.4096897399804"/>
    <x v="1229"/>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索通发展"/>
    <s v="索通发展股份有限公司"/>
    <s v="股票"/>
    <s v="沪深主板股"/>
    <s v="603612.SH"/>
    <x v="591"/>
    <m/>
    <n v="3394.1603976277065"/>
    <x v="123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圣泉集团"/>
    <s v="济南圣泉集团股份有限公司"/>
    <s v="股票"/>
    <s v="沪深主板股"/>
    <s v="605589.SH"/>
    <x v="592"/>
    <m/>
    <n v="1088.230414319612"/>
    <x v="123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平安银行"/>
    <s v="平安银行股份有限公司"/>
    <s v="股票"/>
    <s v="沪深主板股"/>
    <s v="000001.SZ"/>
    <x v="593"/>
    <m/>
    <n v="2787.3182743457451"/>
    <x v="1232"/>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铜陵有色"/>
    <s v="铜陵有色金属集团股份有限公司"/>
    <s v="股票"/>
    <s v="沪深主板股"/>
    <s v="000630.SZ"/>
    <x v="470"/>
    <m/>
    <n v="5912.3983731290546"/>
    <x v="123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新洋丰"/>
    <s v="新洋丰农业科技股份有限公司"/>
    <s v="股票"/>
    <s v="沪深主板股"/>
    <s v="000902.SZ"/>
    <x v="594"/>
    <m/>
    <n v="9302.7753251214654"/>
    <x v="123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河钢资源"/>
    <s v="河钢资源股份有限公司"/>
    <s v="股票"/>
    <s v="沪深主板股"/>
    <s v="000923.SZ"/>
    <x v="595"/>
    <m/>
    <n v="2095.7353266147279"/>
    <x v="123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9868.8880255495442"/>
    <x v="123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纳思达"/>
    <s v="纳思达股份有限公司"/>
    <s v="股票"/>
    <s v="沪深主板股"/>
    <s v="002180.SZ"/>
    <x v="597"/>
    <m/>
    <n v="5481.3632932132732"/>
    <x v="123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2917.9212888594789"/>
    <x v="1238"/>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视源股份"/>
    <s v="广州视源电子科技股份有限公司"/>
    <s v="股票"/>
    <s v="沪深主板股"/>
    <s v="002841.SZ"/>
    <x v="598"/>
    <m/>
    <n v="14506.983538041937"/>
    <x v="1239"/>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欣旺达"/>
    <s v="欣旺达电子股份有限公司"/>
    <s v="股票"/>
    <s v="创业板股"/>
    <s v="300207.SZ"/>
    <x v="599"/>
    <m/>
    <n v="1318.3835097388851"/>
    <x v="124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菲利华"/>
    <s v="湖北菲利华石英玻璃股份有限公司"/>
    <s v="股票"/>
    <s v="创业板股"/>
    <s v="300395.SZ"/>
    <x v="600"/>
    <m/>
    <n v="5838.3330088105222"/>
    <x v="124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贝斯特"/>
    <s v="无锡贝斯特精机股份有限公司"/>
    <s v="股票"/>
    <s v="创业板股"/>
    <s v="300580.SZ"/>
    <x v="601"/>
    <m/>
    <n v="4331.9620502285079"/>
    <x v="1242"/>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普利制药"/>
    <s v="海南普利制药股份有限公司"/>
    <s v="股票"/>
    <s v="创业板股"/>
    <s v="300630.SZ"/>
    <x v="602"/>
    <m/>
    <n v="3529.0104611030115"/>
    <x v="124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赛意信息"/>
    <s v="广州赛意信息科技股份有限公司"/>
    <s v="股票"/>
    <s v="创业板股"/>
    <s v="300687.SZ"/>
    <x v="603"/>
    <m/>
    <n v="7780.2389520299612"/>
    <x v="124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宏达电子"/>
    <s v="株洲宏达电子股份有限公司"/>
    <s v="股票"/>
    <s v="创业板股"/>
    <s v="300726.SZ"/>
    <x v="604"/>
    <m/>
    <n v="413.7347350141265"/>
    <x v="124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3594.4989385070617"/>
    <x v="124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映翰通"/>
    <s v="北京映翰通网络技术股份有限公司"/>
    <s v="股票"/>
    <s v="科创板股"/>
    <s v="688080.SH"/>
    <x v="606"/>
    <m/>
    <n v="4254.7185314754252"/>
    <x v="124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晶晨股份"/>
    <s v="晶晨半导体(上海)股份有限公司"/>
    <s v="股票"/>
    <s v="科创板股"/>
    <s v="688099.SH"/>
    <x v="607"/>
    <m/>
    <n v="296.83823810989202"/>
    <x v="124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石头科技"/>
    <s v="北京石头世纪科技股份有限公司"/>
    <s v="股票"/>
    <s v="科创板股"/>
    <s v="688169.SH"/>
    <x v="608"/>
    <m/>
    <n v="5536.9676139766179"/>
    <x v="1249"/>
    <n v="0"/>
    <n v="0"/>
    <s v="传统"/>
    <s v="稳精1-31期"/>
    <s v="大家资产-稳健精选1号（第三十一期）集合资产管理产品"/>
    <s v="AB0070"/>
    <s v="组合类保险资管产品"/>
    <s v="固定收益类保险资管产品"/>
    <n v="1"/>
    <s v="大家资产管理有限公司"/>
    <n v="1234052.79"/>
    <n v="1151263.24"/>
    <m/>
    <m/>
    <m/>
    <m/>
    <s v="是"/>
    <m/>
    <m/>
    <m/>
    <m/>
    <m/>
    <m/>
    <m/>
    <m/>
    <m/>
    <m/>
    <m/>
    <m/>
    <m/>
    <m/>
    <m/>
    <m/>
    <m/>
    <m/>
    <m/>
    <m/>
    <m/>
    <m/>
    <s v="城市商业银行"/>
    <n v="0.15620000000000001"/>
    <m/>
    <m/>
    <m/>
    <m/>
    <m/>
    <m/>
    <m/>
    <m/>
    <m/>
    <m/>
    <m/>
    <m/>
    <m/>
    <m/>
    <m/>
    <s v="固定收益类资产"/>
  </r>
  <r>
    <s v="高测股份"/>
    <s v="青岛高测科技股份有限公司"/>
    <s v="股票"/>
    <s v="科创板股"/>
    <s v="688556.SH"/>
    <x v="609"/>
    <m/>
    <n v="3611.9450280940141"/>
    <x v="125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中控技术"/>
    <s v="浙江中控技术股份有限公司"/>
    <s v="股票"/>
    <s v="科创板股"/>
    <s v="688777.SH"/>
    <x v="610"/>
    <m/>
    <n v="6535.3734000892873"/>
    <x v="125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嘉环科技"/>
    <s v="嘉环科技股份有限公司"/>
    <s v="股票"/>
    <s v="沪深主板股"/>
    <s v="603206.SH"/>
    <x v="401"/>
    <m/>
    <n v="9.3330313771249536"/>
    <x v="1252"/>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德龙激光"/>
    <s v="苏州德龙激光股份有限公司"/>
    <s v="股票"/>
    <s v="科创板股"/>
    <s v="688170.SH"/>
    <x v="487"/>
    <m/>
    <n v="127.64935572652533"/>
    <x v="125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景业智能"/>
    <s v="杭州景业智能科技股份有限公司"/>
    <s v="股票"/>
    <s v="科创板股"/>
    <s v="688290.SH"/>
    <x v="304"/>
    <m/>
    <n v="92.611638464170227"/>
    <x v="125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中国海油"/>
    <s v="中国海洋石油有限公司"/>
    <s v="股票"/>
    <s v="沪深主板股"/>
    <s v="600938.SH"/>
    <x v="317"/>
    <m/>
    <n v="170.38605477128903"/>
    <x v="125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星辉环材"/>
    <s v="星辉环保材料股份有限公司"/>
    <s v="股票"/>
    <s v="创业板股"/>
    <s v="300834.SZ"/>
    <x v="331"/>
    <m/>
    <n v="35.902926079060222"/>
    <x v="125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争光股份"/>
    <s v="浙江争光实业股份有限公司"/>
    <s v="股票"/>
    <s v="创业板股"/>
    <s v="301092.SZ"/>
    <x v="332"/>
    <m/>
    <n v="12.138841947494488"/>
    <x v="125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百诚医药"/>
    <s v="杭州百诚医药科技股份有限公司"/>
    <s v="股票"/>
    <s v="创业板股"/>
    <s v="301096.SZ"/>
    <x v="334"/>
    <m/>
    <n v="27.05967948327628"/>
    <x v="125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风光股份"/>
    <s v="营口风光新材料股份有限公司"/>
    <s v="股票"/>
    <s v="创业板股"/>
    <s v="301100.SZ"/>
    <x v="419"/>
    <m/>
    <n v="15.878357580352983"/>
    <x v="1259"/>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明月镜片"/>
    <s v="明月镜片股份有限公司"/>
    <s v="股票"/>
    <s v="创业板股"/>
    <s v="301101.SZ"/>
    <x v="420"/>
    <m/>
    <n v="7.7833296408718011"/>
    <x v="126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粤万年青"/>
    <s v="广东万年青制药股份有限公司"/>
    <s v="股票"/>
    <s v="创业板股"/>
    <s v="301111.SZ"/>
    <x v="423"/>
    <m/>
    <n v="2.6375280471386309"/>
    <x v="126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佳缘科技"/>
    <s v="佳缘科技股份有限公司"/>
    <s v="股票"/>
    <s v="创业板股"/>
    <s v="301117.SZ"/>
    <x v="338"/>
    <m/>
    <n v="16.261050068450402"/>
    <x v="1262"/>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奕东电子"/>
    <s v="奕东电子科技股份有限公司"/>
    <s v="股票"/>
    <s v="创业板股"/>
    <s v="301123.SZ"/>
    <x v="339"/>
    <m/>
    <n v="38.108384991497182"/>
    <x v="126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5.9011196689847303"/>
    <x v="126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华研精机"/>
    <s v="广州华研精密机械股份有限公司"/>
    <s v="股票"/>
    <s v="创业板股"/>
    <s v="301138.SZ"/>
    <x v="306"/>
    <m/>
    <n v="6.0947572598899322"/>
    <x v="126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63.914040390665861"/>
    <x v="126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优宁维"/>
    <s v="上海优宁维生物科技股份有限公司"/>
    <s v="股票"/>
    <s v="创业板股"/>
    <s v="301166.SZ"/>
    <x v="308"/>
    <m/>
    <n v="20.850768074257168"/>
    <x v="126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通灵股份"/>
    <s v="江苏通灵电器股份有限公司"/>
    <s v="股票"/>
    <s v="创业板股"/>
    <s v="301168.SZ"/>
    <x v="309"/>
    <m/>
    <n v="13.211680596154713"/>
    <x v="126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迪阿股份"/>
    <s v="迪阿股份有限公司"/>
    <s v="股票"/>
    <s v="创业板股"/>
    <s v="301177.SZ"/>
    <x v="310"/>
    <m/>
    <n v="39.293818922162906"/>
    <x v="1269"/>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泽宇智能"/>
    <s v="江苏泽宇智能电力股份有限公司"/>
    <s v="股票"/>
    <s v="创业板股"/>
    <s v="301179.SZ"/>
    <x v="341"/>
    <m/>
    <n v="15.615171977893761"/>
    <x v="127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凯旺科技"/>
    <s v="河南凯旺电子科技股份有限公司"/>
    <s v="股票"/>
    <s v="创业板股"/>
    <s v="301182.SZ"/>
    <x v="356"/>
    <m/>
    <n v="5.0426158590645782"/>
    <x v="127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奥尼电子"/>
    <s v="深圳奥尼电子股份有限公司"/>
    <s v="股票"/>
    <s v="创业板股"/>
    <s v="301189.SZ"/>
    <x v="573"/>
    <m/>
    <n v="24.983531415978238"/>
    <x v="1272"/>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家联科技"/>
    <s v="宁波家联科技股份有限公司"/>
    <s v="股票"/>
    <s v="创业板股"/>
    <s v="301193.SZ"/>
    <x v="312"/>
    <m/>
    <n v="8.8304939358203463"/>
    <x v="1273"/>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唯科科技"/>
    <s v="厦门唯科模塑科技股份有限公司"/>
    <s v="股票"/>
    <s v="创业板股"/>
    <s v="301196.SZ"/>
    <x v="313"/>
    <m/>
    <n v="20.580201329874985"/>
    <x v="1274"/>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喜悦智行"/>
    <s v="宁波喜悦智行科技股份有限公司"/>
    <s v="股票"/>
    <s v="创业板股"/>
    <s v="301198.SZ"/>
    <x v="543"/>
    <m/>
    <n v="3.92338682732619"/>
    <x v="1275"/>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迈赫股份"/>
    <s v="迈赫机器人自动化股份有限公司"/>
    <s v="股票"/>
    <s v="创业板股"/>
    <s v="301199.SZ"/>
    <x v="342"/>
    <m/>
    <n v="10.72350328838351"/>
    <x v="1276"/>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诚达药业"/>
    <s v="诚达药业股份有限公司"/>
    <s v="股票"/>
    <s v="创业板股"/>
    <s v="301201.SZ"/>
    <x v="344"/>
    <m/>
    <n v="31.127233347245369"/>
    <x v="1277"/>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三元生物"/>
    <s v="山东三元生物科技股份有限公司"/>
    <s v="股票"/>
    <s v="创业板股"/>
    <s v="301206.SZ"/>
    <x v="435"/>
    <m/>
    <n v="59.942385027100443"/>
    <x v="1278"/>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光庭信息"/>
    <s v="武汉光庭信息技术股份有限公司"/>
    <s v="股票"/>
    <s v="创业板股"/>
    <s v="301221.SZ"/>
    <x v="358"/>
    <m/>
    <n v="20.870995783801778"/>
    <x v="1279"/>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华康医疗"/>
    <s v="武汉华康世纪医疗股份有限公司"/>
    <s v="股票"/>
    <s v="创业板股"/>
    <s v="301235.SZ"/>
    <x v="346"/>
    <m/>
    <n v="13.655112557480786"/>
    <x v="1280"/>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40585.257826862697"/>
    <x v="1281"/>
    <n v="0"/>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m/>
    <m/>
    <m/>
    <m/>
    <m/>
    <m/>
    <m/>
    <m/>
    <m/>
    <m/>
    <m/>
    <m/>
    <m/>
    <m/>
    <m/>
    <s v="固定收益类资产"/>
  </r>
  <r>
    <s v="19陕煤债01"/>
    <s v="陕西煤业化工集团有限责任公司"/>
    <s v="企业债、公司债"/>
    <s v="企业债"/>
    <s v="1980383.IB"/>
    <x v="612"/>
    <m/>
    <n v="37942.03696602217"/>
    <x v="1282"/>
    <n v="590.2237733561509"/>
    <n v="0"/>
    <s v="传统"/>
    <s v="稳精1-31期"/>
    <s v="大家资产-稳健精选1号（第三十一期）集合资产管理产品"/>
    <s v="AB0070"/>
    <s v="组合类保险资管产品"/>
    <s v="固定收益类保险资管产品"/>
    <n v="1"/>
    <s v="大家资产管理有限公司"/>
    <n v="1234052.79"/>
    <n v="1151263.24"/>
    <m/>
    <m/>
    <m/>
    <m/>
    <s v="否"/>
    <m/>
    <m/>
    <m/>
    <m/>
    <m/>
    <m/>
    <m/>
    <m/>
    <m/>
    <m/>
    <m/>
    <m/>
    <m/>
    <m/>
    <m/>
    <m/>
    <m/>
    <m/>
    <m/>
    <m/>
    <m/>
    <m/>
    <s v="城市商业银行"/>
    <n v="0.15620000000000001"/>
    <n v="0.63561643835616399"/>
    <s v="AAA"/>
    <n v="5.7611999999999997"/>
    <s v="否"/>
    <m/>
    <m/>
    <m/>
    <m/>
    <m/>
    <m/>
    <m/>
    <m/>
    <m/>
    <m/>
    <m/>
    <s v="固定收益类资产"/>
  </r>
  <r>
    <s v="招商银行"/>
    <s v="招商银行股份有限公司活期存款"/>
    <s v="现金及流动性管理工具"/>
    <s v="活期存款"/>
    <s v="600036.SH"/>
    <x v="576"/>
    <m/>
    <n v="8145511.6460448429"/>
    <x v="1283"/>
    <n v="3761.7363065499053"/>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华融湘江银行股份有限公司"/>
    <s v="华融湘江银行股份有限公司协议存款"/>
    <s v="银行存款"/>
    <s v="协议存款"/>
    <s v="F0200930.00"/>
    <x v="614"/>
    <m/>
    <n v="469081760.65332723"/>
    <x v="1284"/>
    <n v="1992682.4340076249"/>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4498.59260282794"/>
    <x v="1285"/>
    <n v="0"/>
    <n v="0"/>
    <s v="万能"/>
    <s v="稳精1-32期"/>
    <s v="大家资产-厚坤3号资产管理产品"/>
    <s v="AB0071"/>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3050.403004704247"/>
    <x v="1286"/>
    <n v="0"/>
    <n v="0"/>
    <s v="万能"/>
    <s v="稳精1-32期"/>
    <s v="大家资产-厚坤3号资产管理产品"/>
    <s v="AB0071"/>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广州发展"/>
    <s v="广州发展集团股份有限公司"/>
    <s v="股票"/>
    <s v="沪深主板股"/>
    <s v="600098.SH"/>
    <x v="579"/>
    <m/>
    <n v="1801542.2058126293"/>
    <x v="128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盐化工"/>
    <s v="中盐内蒙古化工股份有限公司"/>
    <s v="股票"/>
    <s v="沪深主板股"/>
    <s v="600328.SH"/>
    <x v="580"/>
    <m/>
    <n v="2281182.5278165019"/>
    <x v="128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宁波韵升"/>
    <s v="宁波韵升股份有限公司"/>
    <s v="股票"/>
    <s v="沪深主板股"/>
    <s v="600366.SH"/>
    <x v="581"/>
    <m/>
    <n v="5092097.2315726895"/>
    <x v="128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鲁恒升"/>
    <s v="山东华鲁恒升化工股份有限公司"/>
    <s v="股票"/>
    <s v="沪深主板股"/>
    <s v="600426.SH"/>
    <x v="481"/>
    <m/>
    <n v="2387093.4245718154"/>
    <x v="1290"/>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士兰微"/>
    <s v="杭州士兰微电子股份有限公司"/>
    <s v="股票"/>
    <s v="沪深主板股"/>
    <s v="600460.SH"/>
    <x v="582"/>
    <m/>
    <n v="3269772.0090381103"/>
    <x v="129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爱柯迪"/>
    <s v="爱柯迪股份有限公司"/>
    <s v="股票"/>
    <s v="沪深主板股"/>
    <s v="600933.SH"/>
    <x v="583"/>
    <m/>
    <n v="6544955.5648373039"/>
    <x v="129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赤峰黄金"/>
    <s v="赤峰吉隆黄金矿业股份有限公司"/>
    <s v="股票"/>
    <s v="沪深主板股"/>
    <s v="600988.SH"/>
    <x v="472"/>
    <m/>
    <n v="2499870.5105889225"/>
    <x v="1293"/>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紫金矿业"/>
    <s v="紫金矿业集团股份有限公司"/>
    <s v="股票"/>
    <s v="沪深主板股"/>
    <s v="601899.SH"/>
    <x v="397"/>
    <m/>
    <n v="4885696.7057941016"/>
    <x v="1294"/>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4299672.1336361011"/>
    <x v="129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春风动力"/>
    <s v="浙江春风动力股份有限公司"/>
    <s v="股票"/>
    <s v="沪深主板股"/>
    <s v="603129.SH"/>
    <x v="585"/>
    <m/>
    <n v="3039509.2441927721"/>
    <x v="1296"/>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目湖"/>
    <s v="江苏天目湖旅游股份有限公司"/>
    <s v="股票"/>
    <s v="沪深主板股"/>
    <s v="603136.SH"/>
    <x v="586"/>
    <m/>
    <n v="715864.53716026142"/>
    <x v="129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泉股份"/>
    <s v="江苏新泉汽车饰件股份有限公司"/>
    <s v="股票"/>
    <s v="沪深主板股"/>
    <s v="603179.SH"/>
    <x v="587"/>
    <m/>
    <n v="3746316.5111872274"/>
    <x v="129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容冷链"/>
    <s v="青岛海容商用冷链股份有限公司"/>
    <s v="股票"/>
    <s v="沪深主板股"/>
    <s v="603187.SH"/>
    <x v="588"/>
    <m/>
    <n v="4681616.8272900945"/>
    <x v="129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望变电气"/>
    <s v="重庆望变电气(集团)股份有限公司"/>
    <s v="股票"/>
    <s v="沪深主板股"/>
    <s v="603191.SH"/>
    <x v="285"/>
    <m/>
    <n v="4296.768966658492"/>
    <x v="130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谷物流"/>
    <s v="上海中谷物流股份有限公司"/>
    <s v="股票"/>
    <s v="沪深主板股"/>
    <s v="603565.SH"/>
    <x v="589"/>
    <m/>
    <n v="6288615.4969686326"/>
    <x v="130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4631325.06468054"/>
    <x v="130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口子窖"/>
    <s v="安徽口子酒业股份有限公司"/>
    <s v="股票"/>
    <s v="沪深主板股"/>
    <s v="603589.SH"/>
    <x v="480"/>
    <m/>
    <n v="2803696.2141312165"/>
    <x v="1303"/>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索通发展"/>
    <s v="索通发展股份有限公司"/>
    <s v="股票"/>
    <s v="沪深主板股"/>
    <s v="603612.SH"/>
    <x v="591"/>
    <m/>
    <n v="1816012.7992619306"/>
    <x v="130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圣泉集团"/>
    <s v="济南圣泉集团股份有限公司"/>
    <s v="股票"/>
    <s v="沪深主板股"/>
    <s v="605589.SH"/>
    <x v="592"/>
    <m/>
    <n v="578078.50678086665"/>
    <x v="130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平安银行"/>
    <s v="平安银行股份有限公司"/>
    <s v="股票"/>
    <s v="沪深主板股"/>
    <s v="000001.SZ"/>
    <x v="593"/>
    <m/>
    <n v="1488028.9259446929"/>
    <x v="1306"/>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铜陵有色"/>
    <s v="铜陵有色金属集团股份有限公司"/>
    <s v="股票"/>
    <s v="沪深主板股"/>
    <s v="000630.SZ"/>
    <x v="470"/>
    <m/>
    <n v="3139450.4467746029"/>
    <x v="130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洋丰"/>
    <s v="新洋丰农业科技股份有限公司"/>
    <s v="股票"/>
    <s v="沪深主板股"/>
    <s v="000902.SZ"/>
    <x v="594"/>
    <m/>
    <n v="5000650.9399888832"/>
    <x v="130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河钢资源"/>
    <s v="河钢资源股份有限公司"/>
    <s v="股票"/>
    <s v="沪深主板股"/>
    <s v="000923.SZ"/>
    <x v="595"/>
    <m/>
    <n v="1115405.5655463645"/>
    <x v="130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5245390.9652328026"/>
    <x v="131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纳思达"/>
    <s v="纳思达股份有限公司"/>
    <s v="股票"/>
    <s v="沪深主板股"/>
    <s v="002180.SZ"/>
    <x v="597"/>
    <m/>
    <n v="2913196.1452614549"/>
    <x v="131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1551959.0012141315"/>
    <x v="1312"/>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视源股份"/>
    <s v="广州视源电子科技股份有限公司"/>
    <s v="股票"/>
    <s v="沪深主板股"/>
    <s v="002841.SZ"/>
    <x v="598"/>
    <m/>
    <n v="7700232.1917779939"/>
    <x v="1313"/>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欣旺达"/>
    <s v="欣旺达电子股份有限公司"/>
    <s v="股票"/>
    <s v="创业板股"/>
    <s v="300207.SZ"/>
    <x v="599"/>
    <m/>
    <n v="698788.74345599534"/>
    <x v="131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菲利华"/>
    <s v="湖北菲利华石英玻璃股份有限公司"/>
    <s v="股票"/>
    <s v="创业板股"/>
    <s v="300395.SZ"/>
    <x v="600"/>
    <m/>
    <n v="3107569.8538372642"/>
    <x v="131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贝斯特"/>
    <s v="无锡贝斯特精机股份有限公司"/>
    <s v="股票"/>
    <s v="创业板股"/>
    <s v="300580.SZ"/>
    <x v="601"/>
    <m/>
    <n v="2308389.8987035635"/>
    <x v="1316"/>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普利制药"/>
    <s v="海南普利制药股份有限公司"/>
    <s v="股票"/>
    <s v="创业板股"/>
    <s v="300630.SZ"/>
    <x v="602"/>
    <m/>
    <n v="1876759.4062506121"/>
    <x v="131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赛意信息"/>
    <s v="广州赛意信息科技股份有限公司"/>
    <s v="股票"/>
    <s v="创业板股"/>
    <s v="300687.SZ"/>
    <x v="603"/>
    <m/>
    <n v="4132441.6415312374"/>
    <x v="131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宏达电子"/>
    <s v="株洲宏达电子股份有限公司"/>
    <s v="股票"/>
    <s v="创业板股"/>
    <s v="300726.SZ"/>
    <x v="604"/>
    <m/>
    <n v="212273.25975409738"/>
    <x v="131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1908512.7981871101"/>
    <x v="132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映翰通"/>
    <s v="北京映翰通网络技术股份有限公司"/>
    <s v="股票"/>
    <s v="科创板股"/>
    <s v="688080.SH"/>
    <x v="606"/>
    <m/>
    <n v="2262877.7898016395"/>
    <x v="132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晶晨股份"/>
    <s v="晶晨半导体(上海)股份有限公司"/>
    <s v="股票"/>
    <s v="科创板股"/>
    <s v="688099.SH"/>
    <x v="607"/>
    <m/>
    <n v="153568.6055913918"/>
    <x v="132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头科技"/>
    <s v="北京石头世纪科技股份有限公司"/>
    <s v="股票"/>
    <s v="科创板股"/>
    <s v="688169.SH"/>
    <x v="608"/>
    <m/>
    <n v="3054665.235957629"/>
    <x v="1323"/>
    <n v="0"/>
    <n v="0"/>
    <s v="万能"/>
    <s v="稳精1-32期"/>
    <s v="大家资产-厚坤3号资产管理产品"/>
    <s v="AB007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高测股份"/>
    <s v="青岛高测科技股份有限公司"/>
    <s v="股票"/>
    <s v="科创板股"/>
    <s v="688556.SH"/>
    <x v="609"/>
    <m/>
    <n v="1921240.2039701201"/>
    <x v="132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控技术"/>
    <s v="浙江中控技术股份有限公司"/>
    <s v="股票"/>
    <s v="科创板股"/>
    <s v="688777.SH"/>
    <x v="610"/>
    <m/>
    <n v="3484161.4762628488"/>
    <x v="132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嘉环科技"/>
    <s v="嘉环科技股份有限公司"/>
    <s v="股票"/>
    <s v="沪深主板股"/>
    <s v="603206.SH"/>
    <x v="401"/>
    <m/>
    <n v="4959.5515530726652"/>
    <x v="1326"/>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德龙激光"/>
    <s v="苏州德龙激光股份有限公司"/>
    <s v="股票"/>
    <s v="科创板股"/>
    <s v="688170.SH"/>
    <x v="487"/>
    <m/>
    <n v="67832.576026036637"/>
    <x v="132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景业智能"/>
    <s v="杭州景业智能科技股份有限公司"/>
    <s v="股票"/>
    <s v="科创板股"/>
    <s v="688290.SH"/>
    <x v="304"/>
    <m/>
    <n v="49213.613114313892"/>
    <x v="132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国海油"/>
    <s v="中国海洋石油有限公司"/>
    <s v="股票"/>
    <s v="沪深主板股"/>
    <s v="600938.SH"/>
    <x v="317"/>
    <m/>
    <n v="90542.760269084771"/>
    <x v="132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星辉环材"/>
    <s v="星辉环保材料股份有限公司"/>
    <s v="股票"/>
    <s v="创业板股"/>
    <s v="300834.SZ"/>
    <x v="331"/>
    <m/>
    <n v="19078.732900403949"/>
    <x v="133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争光股份"/>
    <s v="浙江争光实业股份有限公司"/>
    <s v="股票"/>
    <s v="创业板股"/>
    <s v="301092.SZ"/>
    <x v="332"/>
    <m/>
    <n v="6450.5528804667474"/>
    <x v="133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百诚医药"/>
    <s v="杭州百诚医药科技股份有限公司"/>
    <s v="股票"/>
    <s v="创业板股"/>
    <s v="301096.SZ"/>
    <x v="334"/>
    <m/>
    <n v="14379.45186125293"/>
    <x v="133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风光股份"/>
    <s v="营口风光新材料股份有限公司"/>
    <s v="股票"/>
    <s v="创业板股"/>
    <s v="301100.SZ"/>
    <x v="419"/>
    <m/>
    <n v="8437.7229450761388"/>
    <x v="1333"/>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明月镜片"/>
    <s v="明月镜片股份有限公司"/>
    <s v="股票"/>
    <s v="创业板股"/>
    <s v="301101.SZ"/>
    <x v="420"/>
    <m/>
    <n v="4136.043590625276"/>
    <x v="133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粤万年青"/>
    <s v="广东万年青制药股份有限公司"/>
    <s v="股票"/>
    <s v="创业板股"/>
    <s v="301111.SZ"/>
    <x v="423"/>
    <m/>
    <n v="1401.5763789801711"/>
    <x v="133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佳缘科技"/>
    <s v="佳缘科技股份有限公司"/>
    <s v="股票"/>
    <s v="创业板股"/>
    <s v="301117.SZ"/>
    <x v="338"/>
    <m/>
    <n v="8641.0848590138448"/>
    <x v="1336"/>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奕东电子"/>
    <s v="奕东电子科技股份有限公司"/>
    <s v="股票"/>
    <s v="创业板股"/>
    <s v="301123.SZ"/>
    <x v="339"/>
    <m/>
    <n v="20250.708728238802"/>
    <x v="133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3135.8415113564702"/>
    <x v="133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研精机"/>
    <s v="广州华研精密机械股份有限公司"/>
    <s v="股票"/>
    <s v="创业板股"/>
    <s v="301138.SZ"/>
    <x v="306"/>
    <m/>
    <n v="3238.7400848104235"/>
    <x v="133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33963.775055937222"/>
    <x v="134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优宁维"/>
    <s v="上海优宁维生物科技股份有限公司"/>
    <s v="股票"/>
    <s v="创业板股"/>
    <s v="301166.SZ"/>
    <x v="308"/>
    <m/>
    <n v="11251.834251402383"/>
    <x v="134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通灵股份"/>
    <s v="江苏通灵电器股份有限公司"/>
    <s v="股票"/>
    <s v="创业板股"/>
    <s v="301168.SZ"/>
    <x v="309"/>
    <m/>
    <n v="7020.6568875314142"/>
    <x v="134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迪阿股份"/>
    <s v="迪阿股份有限公司"/>
    <s v="股票"/>
    <s v="创业板股"/>
    <s v="301177.SZ"/>
    <x v="310"/>
    <m/>
    <n v="20880.645610944252"/>
    <x v="1343"/>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泽宇智能"/>
    <s v="江苏泽宇智能电力股份有限公司"/>
    <s v="股票"/>
    <s v="创业板股"/>
    <s v="301179.SZ"/>
    <x v="341"/>
    <m/>
    <n v="8297.8667171604993"/>
    <x v="134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凯旺科技"/>
    <s v="河南凯旺电子科技股份有限公司"/>
    <s v="股票"/>
    <s v="创业板股"/>
    <s v="301182.SZ"/>
    <x v="356"/>
    <m/>
    <n v="2679.6345479636279"/>
    <x v="134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奥尼电子"/>
    <s v="深圳奥尼电子股份有限公司"/>
    <s v="股票"/>
    <s v="创业板股"/>
    <s v="301189.SZ"/>
    <x v="573"/>
    <m/>
    <n v="13276.191521122289"/>
    <x v="1346"/>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家联科技"/>
    <s v="宁波家联科技股份有限公司"/>
    <s v="股票"/>
    <s v="创业板股"/>
    <s v="301193.SZ"/>
    <x v="312"/>
    <m/>
    <n v="4692.504304779025"/>
    <x v="1347"/>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唯科科技"/>
    <s v="厦门唯科模塑科技股份有限公司"/>
    <s v="股票"/>
    <s v="创业板股"/>
    <s v="301196.SZ"/>
    <x v="313"/>
    <m/>
    <n v="10936.271972501598"/>
    <x v="1348"/>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喜悦智行"/>
    <s v="宁波喜悦智行科技股份有限公司"/>
    <s v="股票"/>
    <s v="创业板股"/>
    <s v="301198.SZ"/>
    <x v="543"/>
    <m/>
    <n v="2084.8787973071794"/>
    <x v="1349"/>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迈赫股份"/>
    <s v="迈赫机器人自动化股份有限公司"/>
    <s v="股票"/>
    <s v="创业板股"/>
    <s v="301199.SZ"/>
    <x v="342"/>
    <m/>
    <n v="5698.4451502685897"/>
    <x v="1350"/>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诚达药业"/>
    <s v="诚达药业股份有限公司"/>
    <s v="股票"/>
    <s v="创业板股"/>
    <s v="301201.SZ"/>
    <x v="344"/>
    <m/>
    <n v="16540.940692491491"/>
    <x v="1351"/>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三元生物"/>
    <s v="山东三元生物科技股份有限公司"/>
    <s v="股票"/>
    <s v="创业板股"/>
    <s v="301206.SZ"/>
    <x v="435"/>
    <m/>
    <n v="31853.246468738998"/>
    <x v="1352"/>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光庭信息"/>
    <s v="武汉光庭信息技术股份有限公司"/>
    <s v="股票"/>
    <s v="创业板股"/>
    <s v="301221.SZ"/>
    <x v="358"/>
    <m/>
    <n v="11090.799481016395"/>
    <x v="1353"/>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康医疗"/>
    <s v="武汉华康世纪医疗股份有限公司"/>
    <s v="股票"/>
    <s v="创业板股"/>
    <s v="301235.SZ"/>
    <x v="346"/>
    <m/>
    <n v="7256.2956187872669"/>
    <x v="1354"/>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22064495.524956711"/>
    <x v="1355"/>
    <n v="0"/>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19陕煤债02"/>
    <s v="陕西煤业化工集团有限责任公司"/>
    <s v="企业债、公司债"/>
    <s v="企业债"/>
    <s v="1980400.IB"/>
    <x v="612"/>
    <m/>
    <n v="20161193.955657959"/>
    <x v="1356"/>
    <n v="291210.76759674796"/>
    <n v="0"/>
    <s v="万能"/>
    <s v="稳精1-32期"/>
    <s v="大家资产-厚坤3号资产管理产品"/>
    <s v="AB0071"/>
    <s v="组合类保险资管产品"/>
    <s v="固定收益类保险资管产品"/>
    <n v="2"/>
    <s v="大家资产管理有限公司"/>
    <n v="16867538196.9"/>
    <n v="14487907740.719999"/>
    <m/>
    <m/>
    <m/>
    <m/>
    <s v="否"/>
    <m/>
    <m/>
    <m/>
    <m/>
    <m/>
    <m/>
    <m/>
    <m/>
    <m/>
    <m/>
    <m/>
    <m/>
    <m/>
    <m/>
    <m/>
    <m/>
    <m/>
    <m/>
    <m/>
    <m/>
    <m/>
    <m/>
    <s v="城市商业银行"/>
    <n v="0.15620000000000001"/>
    <n v="3"/>
    <s v="AAA"/>
    <n v="0.6482"/>
    <s v="否"/>
    <m/>
    <m/>
    <m/>
    <m/>
    <m/>
    <m/>
    <m/>
    <m/>
    <m/>
    <m/>
    <m/>
    <s v="固定收益类资产"/>
  </r>
  <r>
    <s v="招商银行"/>
    <s v="招商银行股份有限公司活期存款"/>
    <s v="现金及流动性管理工具"/>
    <s v="活期存款"/>
    <s v="600036.SH"/>
    <x v="576"/>
    <m/>
    <n v="15344.078132190667"/>
    <x v="1357"/>
    <n v="7.0861571757038675"/>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华融湘江银行股份有限公司"/>
    <s v="华融湘江银行股份有限公司协议存款"/>
    <s v="银行存款"/>
    <s v="协议存款"/>
    <s v="F0200930.00"/>
    <x v="614"/>
    <m/>
    <n v="883631.07176270674"/>
    <x v="1358"/>
    <n v="3753.7083351790889"/>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9.41080427114713"/>
    <x v="1359"/>
    <n v="0"/>
    <n v="0"/>
    <s v="传统"/>
    <s v="稳精1-32期"/>
    <s v="大家资产-稳健精选1号（第三十二期）集合资产管理产品"/>
    <s v="AB0071"/>
    <s v="组合类保险资管产品"/>
    <s v="固定收益类保险资管产品"/>
    <n v="1"/>
    <s v="大家资产管理有限公司"/>
    <n v="1237146.18"/>
    <n v="1153241.56"/>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2.258577243679163"/>
    <x v="1360"/>
    <n v="0"/>
    <n v="0"/>
    <s v="传统"/>
    <s v="稳精1-32期"/>
    <s v="大家资产-稳健精选1号（第三十二期）集合资产管理产品"/>
    <s v="AB0071"/>
    <s v="组合类保险资管产品"/>
    <s v="固定收益类保险资管产品"/>
    <n v="1"/>
    <s v="大家资产管理有限公司"/>
    <n v="1237146.18"/>
    <n v="1153241.56"/>
    <m/>
    <m/>
    <m/>
    <m/>
    <m/>
    <m/>
    <m/>
    <m/>
    <m/>
    <m/>
    <m/>
    <m/>
    <m/>
    <m/>
    <m/>
    <m/>
    <m/>
    <m/>
    <m/>
    <m/>
    <m/>
    <m/>
    <m/>
    <m/>
    <m/>
    <m/>
    <m/>
    <s v="城市商业银行"/>
    <n v="0.15620000000000001"/>
    <m/>
    <m/>
    <m/>
    <m/>
    <m/>
    <m/>
    <m/>
    <m/>
    <m/>
    <m/>
    <m/>
    <m/>
    <m/>
    <m/>
    <m/>
    <s v="固定收益类资产"/>
  </r>
  <r>
    <s v="广州发展"/>
    <s v="广州发展集团股份有限公司"/>
    <s v="股票"/>
    <s v="沪深主板股"/>
    <s v="600098.SH"/>
    <x v="579"/>
    <m/>
    <n v="3393.6486209372142"/>
    <x v="136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中盐化工"/>
    <s v="中盐内蒙古化工股份有限公司"/>
    <s v="股票"/>
    <s v="沪深主板股"/>
    <s v="600328.SH"/>
    <x v="580"/>
    <m/>
    <n v="4297.1693444942275"/>
    <x v="136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宁波韵升"/>
    <s v="宁波韵升股份有限公司"/>
    <s v="股票"/>
    <s v="沪深主板股"/>
    <s v="600366.SH"/>
    <x v="581"/>
    <m/>
    <n v="9592.2197614071156"/>
    <x v="136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华鲁恒升"/>
    <s v="山东华鲁恒升化工股份有限公司"/>
    <s v="股票"/>
    <s v="沪深主板股"/>
    <s v="600426.SH"/>
    <x v="481"/>
    <m/>
    <n v="4496.6786135839102"/>
    <x v="1364"/>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士兰微"/>
    <s v="杭州士兰微电子股份有限公司"/>
    <s v="股票"/>
    <s v="沪深主板股"/>
    <s v="600460.SH"/>
    <x v="582"/>
    <m/>
    <n v="6159.4212078123155"/>
    <x v="136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爱柯迪"/>
    <s v="爱柯迪股份有限公司"/>
    <s v="股票"/>
    <s v="沪深主板股"/>
    <s v="600933.SH"/>
    <x v="583"/>
    <m/>
    <n v="12329.036397283031"/>
    <x v="136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赤峰黄金"/>
    <s v="赤峰吉隆黄金矿业股份有限公司"/>
    <s v="股票"/>
    <s v="沪深主板股"/>
    <s v="600988.SH"/>
    <x v="472"/>
    <m/>
    <n v="4709.1220418868497"/>
    <x v="1367"/>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紫金矿业"/>
    <s v="紫金矿业集团股份有限公司"/>
    <s v="股票"/>
    <s v="沪深主板股"/>
    <s v="601899.SH"/>
    <x v="397"/>
    <m/>
    <n v="9203.4135167300628"/>
    <x v="1368"/>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8099.4918463286522"/>
    <x v="136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春风动力"/>
    <s v="浙江春风动力股份有限公司"/>
    <s v="股票"/>
    <s v="沪深主板股"/>
    <s v="603129.SH"/>
    <x v="585"/>
    <m/>
    <n v="5725.6645565113886"/>
    <x v="1370"/>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天目湖"/>
    <s v="江苏天目湖旅游股份有限公司"/>
    <s v="股票"/>
    <s v="沪深主板股"/>
    <s v="603136.SH"/>
    <x v="586"/>
    <m/>
    <n v="1348.5072353417011"/>
    <x v="137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新泉股份"/>
    <s v="江苏新泉汽车饰件股份有限公司"/>
    <s v="股票"/>
    <s v="沪深主板股"/>
    <s v="603179.SH"/>
    <x v="587"/>
    <m/>
    <n v="7057.1101919036291"/>
    <x v="137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海容冷链"/>
    <s v="青岛海容商用冷链股份有限公司"/>
    <s v="股票"/>
    <s v="沪深主板股"/>
    <s v="603187.SH"/>
    <x v="588"/>
    <m/>
    <n v="8818.9787829716297"/>
    <x v="137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望变电气"/>
    <s v="重庆望变电气(集团)股份有限公司"/>
    <s v="股票"/>
    <s v="沪深主板股"/>
    <s v="603191.SH"/>
    <x v="285"/>
    <m/>
    <n v="8.0940230160241917"/>
    <x v="137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中谷物流"/>
    <s v="上海中谷物流股份有限公司"/>
    <s v="股票"/>
    <s v="沪深主板股"/>
    <s v="603565.SH"/>
    <x v="589"/>
    <m/>
    <n v="11846.156720633398"/>
    <x v="137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8724.2418568681242"/>
    <x v="137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口子窖"/>
    <s v="安徽口子酒业股份有限公司"/>
    <s v="股票"/>
    <s v="沪深主板股"/>
    <s v="603589.SH"/>
    <x v="480"/>
    <m/>
    <n v="5281.4526131634148"/>
    <x v="1377"/>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索通发展"/>
    <s v="索通发展股份有限公司"/>
    <s v="股票"/>
    <s v="沪深主板股"/>
    <s v="603612.SH"/>
    <x v="591"/>
    <m/>
    <n v="3420.9075490627497"/>
    <x v="137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圣泉集团"/>
    <s v="济南圣泉集团股份有限公司"/>
    <s v="股票"/>
    <s v="沪深主板股"/>
    <s v="605589.SH"/>
    <x v="592"/>
    <m/>
    <n v="1088.9532984576495"/>
    <x v="137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平安银行"/>
    <s v="平安银行股份有限公司"/>
    <s v="股票"/>
    <s v="沪深主板股"/>
    <s v="000001.SZ"/>
    <x v="593"/>
    <m/>
    <n v="2803.0691127599953"/>
    <x v="1380"/>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铜陵有色"/>
    <s v="铜陵有色金属集团股份有限公司"/>
    <s v="股票"/>
    <s v="沪深主板股"/>
    <s v="000630.SZ"/>
    <x v="470"/>
    <m/>
    <n v="5913.9284357712413"/>
    <x v="138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新洋丰"/>
    <s v="新洋丰农业科技股份有限公司"/>
    <s v="股票"/>
    <s v="沪深主板股"/>
    <s v="000902.SZ"/>
    <x v="594"/>
    <m/>
    <n v="9419.9581400463085"/>
    <x v="138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河钢资源"/>
    <s v="河钢资源股份有限公司"/>
    <s v="股票"/>
    <s v="沪深主板股"/>
    <s v="000923.SZ"/>
    <x v="595"/>
    <m/>
    <n v="2101.1412039578972"/>
    <x v="138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9880.9862783143872"/>
    <x v="138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纳思达"/>
    <s v="纳思达股份有限公司"/>
    <s v="股票"/>
    <s v="沪深主板股"/>
    <s v="002180.SZ"/>
    <x v="597"/>
    <m/>
    <n v="5487.7227127891028"/>
    <x v="138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2923.4971610591356"/>
    <x v="1386"/>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视源股份"/>
    <s v="广州视源电子科技股份有限公司"/>
    <s v="股票"/>
    <s v="沪深主板股"/>
    <s v="002841.SZ"/>
    <x v="598"/>
    <m/>
    <n v="14505.284569081919"/>
    <x v="1387"/>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欣旺达"/>
    <s v="欣旺达电子股份有限公司"/>
    <s v="股票"/>
    <s v="创业板股"/>
    <s v="300207.SZ"/>
    <x v="599"/>
    <m/>
    <n v="1316.3407706488842"/>
    <x v="138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菲利华"/>
    <s v="湖北菲利华石英玻璃股份有限公司"/>
    <s v="股票"/>
    <s v="创业板股"/>
    <s v="300395.SZ"/>
    <x v="600"/>
    <m/>
    <n v="5853.8734840152492"/>
    <x v="138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贝斯特"/>
    <s v="无锡贝斯特精机股份有限公司"/>
    <s v="股票"/>
    <s v="创业板股"/>
    <s v="300580.SZ"/>
    <x v="601"/>
    <m/>
    <n v="4348.4211310981136"/>
    <x v="1390"/>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普利制药"/>
    <s v="海南普利制药股份有限公司"/>
    <s v="股票"/>
    <s v="创业板股"/>
    <s v="300630.SZ"/>
    <x v="602"/>
    <m/>
    <n v="3535.3387504903976"/>
    <x v="139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赛意信息"/>
    <s v="广州赛意信息科技股份有限公司"/>
    <s v="股票"/>
    <s v="创业板股"/>
    <s v="300687.SZ"/>
    <x v="603"/>
    <m/>
    <n v="7784.4720110568333"/>
    <x v="139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宏达电子"/>
    <s v="株洲宏达电子股份有限公司"/>
    <s v="股票"/>
    <s v="创业板股"/>
    <s v="300726.SZ"/>
    <x v="604"/>
    <m/>
    <n v="399.86898608428356"/>
    <x v="139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3595.1540878206529"/>
    <x v="139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映翰通"/>
    <s v="北京映翰通网络技术股份有限公司"/>
    <s v="股票"/>
    <s v="科创板股"/>
    <s v="688080.SH"/>
    <x v="606"/>
    <m/>
    <n v="4262.6878603966989"/>
    <x v="139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晶晨股份"/>
    <s v="晶晨半导体(上海)股份有限公司"/>
    <s v="股票"/>
    <s v="科创板股"/>
    <s v="688099.SH"/>
    <x v="607"/>
    <m/>
    <n v="289.28430591466321"/>
    <x v="139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石头科技"/>
    <s v="北京石头世纪科技股份有限公司"/>
    <s v="股票"/>
    <s v="科创板股"/>
    <s v="688169.SH"/>
    <x v="608"/>
    <m/>
    <n v="5754.2146012373969"/>
    <x v="1397"/>
    <n v="0"/>
    <n v="0"/>
    <s v="传统"/>
    <s v="稳精1-32期"/>
    <s v="大家资产-稳健精选1号（第三十二期）集合资产管理产品"/>
    <s v="AB0071"/>
    <s v="组合类保险资管产品"/>
    <s v="固定收益类保险资管产品"/>
    <n v="1"/>
    <s v="大家资产管理有限公司"/>
    <n v="1237146.18"/>
    <n v="1153241.56"/>
    <m/>
    <m/>
    <m/>
    <m/>
    <s v="是"/>
    <m/>
    <m/>
    <m/>
    <m/>
    <m/>
    <m/>
    <m/>
    <m/>
    <m/>
    <m/>
    <m/>
    <m/>
    <m/>
    <m/>
    <m/>
    <m/>
    <m/>
    <m/>
    <m/>
    <m/>
    <m/>
    <m/>
    <s v="城市商业银行"/>
    <n v="0.15620000000000001"/>
    <m/>
    <m/>
    <m/>
    <m/>
    <m/>
    <m/>
    <m/>
    <m/>
    <m/>
    <m/>
    <m/>
    <m/>
    <m/>
    <m/>
    <m/>
    <s v="固定收益类资产"/>
  </r>
  <r>
    <s v="高测股份"/>
    <s v="青岛高测科技股份有限公司"/>
    <s v="股票"/>
    <s v="科创板股"/>
    <s v="688556.SH"/>
    <x v="609"/>
    <m/>
    <n v="3619.1292924782297"/>
    <x v="139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中控技术"/>
    <s v="浙江中控技术股份有限公司"/>
    <s v="股票"/>
    <s v="科创板股"/>
    <s v="688777.SH"/>
    <x v="610"/>
    <m/>
    <n v="6563.2765920732209"/>
    <x v="139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嘉环科技"/>
    <s v="嘉环科技股份有限公司"/>
    <s v="股票"/>
    <s v="沪深主板股"/>
    <s v="603206.SH"/>
    <x v="401"/>
    <m/>
    <n v="9.3425373184415914"/>
    <x v="1400"/>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德龙激光"/>
    <s v="苏州德龙激光股份有限公司"/>
    <s v="股票"/>
    <s v="科创板股"/>
    <s v="688170.SH"/>
    <x v="487"/>
    <m/>
    <n v="127.77936999901745"/>
    <x v="140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景业智能"/>
    <s v="杭州景业智能科技股份有限公司"/>
    <s v="股票"/>
    <s v="科创板股"/>
    <s v="688290.SH"/>
    <x v="304"/>
    <m/>
    <n v="92.705965887373353"/>
    <x v="140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中国海油"/>
    <s v="中国海洋石油有限公司"/>
    <s v="股票"/>
    <s v="沪深主板股"/>
    <s v="600938.SH"/>
    <x v="317"/>
    <m/>
    <n v="170.55959751130374"/>
    <x v="140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星辉环材"/>
    <s v="星辉环保材料股份有限公司"/>
    <s v="股票"/>
    <s v="创业板股"/>
    <s v="300834.SZ"/>
    <x v="331"/>
    <m/>
    <n v="35.939494166599246"/>
    <x v="140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争光股份"/>
    <s v="浙江争光实业股份有限公司"/>
    <s v="股票"/>
    <s v="创业板股"/>
    <s v="301092.SZ"/>
    <x v="332"/>
    <m/>
    <n v="12.151205681692108"/>
    <x v="140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百诚医药"/>
    <s v="杭州百诚医药科技股份有限公司"/>
    <s v="股票"/>
    <s v="创业板股"/>
    <s v="301096.SZ"/>
    <x v="334"/>
    <m/>
    <n v="27.08724048835824"/>
    <x v="140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风光股份"/>
    <s v="营口风光新材料股份有限公司"/>
    <s v="股票"/>
    <s v="创业板股"/>
    <s v="301100.SZ"/>
    <x v="419"/>
    <m/>
    <n v="15.894530110934353"/>
    <x v="1407"/>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明月镜片"/>
    <s v="明月镜片股份有限公司"/>
    <s v="股票"/>
    <s v="创业板股"/>
    <s v="301101.SZ"/>
    <x v="420"/>
    <m/>
    <n v="7.7912571696483059"/>
    <x v="140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粤万年青"/>
    <s v="广东万年青制药股份有限公司"/>
    <s v="股票"/>
    <s v="创业板股"/>
    <s v="301111.SZ"/>
    <x v="423"/>
    <m/>
    <n v="2.6402144397825622"/>
    <x v="140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佳缘科技"/>
    <s v="佳缘科技股份有限公司"/>
    <s v="股票"/>
    <s v="创业板股"/>
    <s v="301117.SZ"/>
    <x v="338"/>
    <m/>
    <n v="16.277612381535139"/>
    <x v="1410"/>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奕东电子"/>
    <s v="奕东电子科技股份有限公司"/>
    <s v="股票"/>
    <s v="创业板股"/>
    <s v="301123.SZ"/>
    <x v="339"/>
    <m/>
    <n v="38.147199397745609"/>
    <x v="141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5.9071301167169983"/>
    <x v="141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华研精机"/>
    <s v="广州华研精密机械股份有限公司"/>
    <s v="股票"/>
    <s v="创业板股"/>
    <s v="301138.SZ"/>
    <x v="306"/>
    <m/>
    <n v="6.1009649326717534"/>
    <x v="141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63.979138545028874"/>
    <x v="141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优宁维"/>
    <s v="上海优宁维生物科技股份有限公司"/>
    <s v="股票"/>
    <s v="创业板股"/>
    <s v="301166.SZ"/>
    <x v="308"/>
    <m/>
    <n v="21.195602116388745"/>
    <x v="141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通灵股份"/>
    <s v="江苏通灵电器股份有限公司"/>
    <s v="股票"/>
    <s v="创业板股"/>
    <s v="301168.SZ"/>
    <x v="309"/>
    <m/>
    <n v="13.225137045122519"/>
    <x v="141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迪阿股份"/>
    <s v="迪阿股份有限公司"/>
    <s v="股票"/>
    <s v="创业板股"/>
    <s v="301177.SZ"/>
    <x v="310"/>
    <m/>
    <n v="39.33384072447852"/>
    <x v="1417"/>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泽宇智能"/>
    <s v="江苏泽宇智能电力股份有限公司"/>
    <s v="股票"/>
    <s v="创业板股"/>
    <s v="301179.SZ"/>
    <x v="341"/>
    <m/>
    <n v="15.631076446921357"/>
    <x v="141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凯旺科技"/>
    <s v="河南凯旺电子科技股份有限公司"/>
    <s v="股票"/>
    <s v="创业板股"/>
    <s v="301182.SZ"/>
    <x v="356"/>
    <m/>
    <n v="5.0477518977750133"/>
    <x v="141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奥尼电子"/>
    <s v="深圳奥尼电子股份有限公司"/>
    <s v="股票"/>
    <s v="创业板股"/>
    <s v="301189.SZ"/>
    <x v="573"/>
    <m/>
    <n v="25.00897780889456"/>
    <x v="1420"/>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家联科技"/>
    <s v="宁波家联科技股份有限公司"/>
    <s v="股票"/>
    <s v="创业板股"/>
    <s v="301193.SZ"/>
    <x v="312"/>
    <m/>
    <n v="8.8394880293531912"/>
    <x v="1421"/>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唯科科技"/>
    <s v="厦门唯科模塑科技股份有限公司"/>
    <s v="股票"/>
    <s v="创业板股"/>
    <s v="301196.SZ"/>
    <x v="313"/>
    <m/>
    <n v="20.601162813686759"/>
    <x v="1422"/>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喜悦智行"/>
    <s v="宁波喜悦智行科技股份有限公司"/>
    <s v="股票"/>
    <s v="创业板股"/>
    <s v="301198.SZ"/>
    <x v="543"/>
    <m/>
    <n v="3.927382901424306"/>
    <x v="1423"/>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迈赫股份"/>
    <s v="迈赫机器人自动化股份有限公司"/>
    <s v="股票"/>
    <s v="创业板股"/>
    <s v="301199.SZ"/>
    <x v="342"/>
    <m/>
    <n v="10.734425462417768"/>
    <x v="1424"/>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诚达药业"/>
    <s v="诚达药业股份有限公司"/>
    <s v="股票"/>
    <s v="创业板股"/>
    <s v="301201.SZ"/>
    <x v="344"/>
    <m/>
    <n v="31.158937264396389"/>
    <x v="1425"/>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三元生物"/>
    <s v="山东三元生物科技股份有限公司"/>
    <s v="股票"/>
    <s v="创业板股"/>
    <s v="301206.SZ"/>
    <x v="435"/>
    <m/>
    <n v="60.003437944574131"/>
    <x v="1426"/>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光庭信息"/>
    <s v="武汉光庭信息技术股份有限公司"/>
    <s v="股票"/>
    <s v="创业板股"/>
    <s v="301221.SZ"/>
    <x v="358"/>
    <m/>
    <n v="20.892253449518716"/>
    <x v="1427"/>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华康医疗"/>
    <s v="武汉华康世纪医疗股份有限公司"/>
    <s v="股票"/>
    <s v="创业板股"/>
    <s v="301235.SZ"/>
    <x v="346"/>
    <m/>
    <n v="13.669020653725021"/>
    <x v="1428"/>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41563.913722558958"/>
    <x v="1429"/>
    <n v="0"/>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m/>
    <m/>
    <m/>
    <m/>
    <m/>
    <m/>
    <m/>
    <m/>
    <m/>
    <m/>
    <m/>
    <m/>
    <m/>
    <m/>
    <m/>
    <s v="固定收益类资产"/>
  </r>
  <r>
    <s v="19陕煤债02"/>
    <s v="陕西煤业化工集团有限责任公司"/>
    <s v="企业债、公司债"/>
    <s v="企业债"/>
    <s v="1980400.IB"/>
    <x v="612"/>
    <m/>
    <n v="37978.576268327743"/>
    <x v="1430"/>
    <n v="548.56723126893917"/>
    <n v="0"/>
    <s v="传统"/>
    <s v="稳精1-32期"/>
    <s v="大家资产-稳健精选1号（第三十二期）集合资产管理产品"/>
    <s v="AB0071"/>
    <s v="组合类保险资管产品"/>
    <s v="固定收益类保险资管产品"/>
    <n v="1"/>
    <s v="大家资产管理有限公司"/>
    <n v="1237146.18"/>
    <n v="1153241.56"/>
    <m/>
    <m/>
    <m/>
    <m/>
    <s v="否"/>
    <m/>
    <m/>
    <m/>
    <m/>
    <m/>
    <m/>
    <m/>
    <m/>
    <m/>
    <m/>
    <m/>
    <m/>
    <m/>
    <m/>
    <m/>
    <m/>
    <m/>
    <m/>
    <m/>
    <m/>
    <m/>
    <m/>
    <s v="城市商业银行"/>
    <n v="0.15620000000000001"/>
    <n v="3"/>
    <s v="AAA"/>
    <n v="0.6482"/>
    <s v="否"/>
    <m/>
    <m/>
    <m/>
    <m/>
    <m/>
    <m/>
    <m/>
    <m/>
    <m/>
    <m/>
    <m/>
    <s v="固定收益类资产"/>
  </r>
  <r>
    <s v="招商银行"/>
    <s v="招商银行股份有限公司活期存款"/>
    <s v="现金及流动性管理工具"/>
    <s v="活期存款"/>
    <s v="600036.SH"/>
    <x v="576"/>
    <m/>
    <n v="11887172.220062764"/>
    <x v="1431"/>
    <n v="4852.4883435417369"/>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厦门银行股份有限公司"/>
    <s v="厦门银行股份有限公司协议存款"/>
    <s v="银行存款"/>
    <s v="协议存款"/>
    <s v="601187.SH"/>
    <x v="577"/>
    <m/>
    <n v="359462811.52387273"/>
    <x v="1432"/>
    <n v="3186874.2807935677"/>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津银行股份有限公司"/>
    <s v="天津银行股份有限公司协议存款"/>
    <s v="银行存款"/>
    <s v="协议存款"/>
    <s v="1578.HK"/>
    <x v="578"/>
    <m/>
    <n v="99850780.978853539"/>
    <x v="1433"/>
    <n v="2274414.5090812892"/>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95531.87121060328"/>
    <x v="1434"/>
    <n v="0"/>
    <n v="0"/>
    <s v="万能"/>
    <s v="稳精2-1期"/>
    <s v="大家资产-厚坤3号资产管理产品"/>
    <s v="AB0021"/>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91987.951350048927"/>
    <x v="1435"/>
    <n v="0"/>
    <n v="0"/>
    <s v="万能"/>
    <s v="稳精2-1期"/>
    <s v="大家资产-厚坤3号资产管理产品"/>
    <s v="AB0021"/>
    <s v="组合类保险资管产品"/>
    <s v="固定收益类保险资管产品"/>
    <n v="2"/>
    <s v="大家资产管理有限公司"/>
    <n v="16867538196.9"/>
    <n v="14487907740.719999"/>
    <m/>
    <m/>
    <m/>
    <m/>
    <m/>
    <m/>
    <m/>
    <m/>
    <m/>
    <m/>
    <m/>
    <m/>
    <m/>
    <m/>
    <m/>
    <m/>
    <m/>
    <m/>
    <m/>
    <m/>
    <m/>
    <m/>
    <m/>
    <m/>
    <m/>
    <m/>
    <m/>
    <s v="城市商业银行"/>
    <n v="0.15620000000000001"/>
    <m/>
    <m/>
    <m/>
    <m/>
    <m/>
    <m/>
    <m/>
    <m/>
    <m/>
    <m/>
    <m/>
    <m/>
    <m/>
    <m/>
    <m/>
    <s v="固定收益类资产"/>
  </r>
  <r>
    <s v="广州发展"/>
    <s v="广州发展集团股份有限公司"/>
    <s v="股票"/>
    <s v="沪深主板股"/>
    <s v="600098.SH"/>
    <x v="579"/>
    <m/>
    <n v="2366703.4306553644"/>
    <x v="143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盐化工"/>
    <s v="中盐内蒙古化工股份有限公司"/>
    <s v="股票"/>
    <s v="沪深主板股"/>
    <s v="600328.SH"/>
    <x v="580"/>
    <m/>
    <n v="2897282.2429761318"/>
    <x v="143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宁波韵升"/>
    <s v="宁波韵升股份有限公司"/>
    <s v="股票"/>
    <s v="沪深主板股"/>
    <s v="600366.SH"/>
    <x v="581"/>
    <m/>
    <n v="6456153.9333374249"/>
    <x v="143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鲁恒升"/>
    <s v="山东华鲁恒升化工股份有限公司"/>
    <s v="股票"/>
    <s v="沪深主板股"/>
    <s v="600426.SH"/>
    <x v="481"/>
    <m/>
    <n v="3031706.7762421933"/>
    <x v="1439"/>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士兰微"/>
    <s v="杭州士兰微电子股份有限公司"/>
    <s v="股票"/>
    <s v="沪深主板股"/>
    <s v="600460.SH"/>
    <x v="582"/>
    <m/>
    <n v="4141213.1076011853"/>
    <x v="144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爱柯迪"/>
    <s v="爱柯迪股份有限公司"/>
    <s v="股票"/>
    <s v="沪深主板股"/>
    <s v="600933.SH"/>
    <x v="583"/>
    <m/>
    <n v="8219701.6021293411"/>
    <x v="144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赤峰黄金"/>
    <s v="赤峰吉隆黄金矿业股份有限公司"/>
    <s v="股票"/>
    <s v="沪深主板股"/>
    <s v="600988.SH"/>
    <x v="472"/>
    <m/>
    <n v="3159915.4186609159"/>
    <x v="1442"/>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紫金矿业"/>
    <s v="紫金矿业集团股份有限公司"/>
    <s v="股票"/>
    <s v="沪深主板股"/>
    <s v="601899.SH"/>
    <x v="397"/>
    <m/>
    <n v="6193357.8810587088"/>
    <x v="1443"/>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中国汽研"/>
    <s v="中国汽车工程研究院股份有限公司"/>
    <s v="股票"/>
    <s v="沪深主板股"/>
    <s v="601965.SH"/>
    <x v="584"/>
    <m/>
    <n v="5487378.4110187767"/>
    <x v="144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春风动力"/>
    <s v="浙江春风动力股份有限公司"/>
    <s v="股票"/>
    <s v="沪深主板股"/>
    <s v="603129.SH"/>
    <x v="585"/>
    <m/>
    <n v="3768469.812699548"/>
    <x v="144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目湖"/>
    <s v="江苏天目湖旅游股份有限公司"/>
    <s v="股票"/>
    <s v="沪深主板股"/>
    <s v="603136.SH"/>
    <x v="586"/>
    <m/>
    <n v="909242.42977296817"/>
    <x v="144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泉股份"/>
    <s v="江苏新泉汽车饰件股份有限公司"/>
    <s v="股票"/>
    <s v="沪深主板股"/>
    <s v="603179.SH"/>
    <x v="587"/>
    <m/>
    <n v="4603969.0757483141"/>
    <x v="144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容冷链"/>
    <s v="青岛海容商用冷链股份有限公司"/>
    <s v="股票"/>
    <s v="沪深主板股"/>
    <s v="603187.SH"/>
    <x v="588"/>
    <m/>
    <n v="6117945.3690377893"/>
    <x v="144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望变电气"/>
    <s v="重庆望变电气(集团)股份有限公司"/>
    <s v="股票"/>
    <s v="沪深主板股"/>
    <s v="603191.SH"/>
    <x v="285"/>
    <m/>
    <n v="4298.7558525454069"/>
    <x v="144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谷物流"/>
    <s v="上海中谷物流股份有限公司"/>
    <s v="股票"/>
    <s v="沪深主板股"/>
    <s v="603565.SH"/>
    <x v="589"/>
    <m/>
    <n v="7989508.1678406848"/>
    <x v="145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高能环境"/>
    <s v="北京高能时代环境技术股份有限公司"/>
    <s v="股票"/>
    <s v="沪深主板股"/>
    <s v="603588.SH"/>
    <x v="590"/>
    <m/>
    <n v="5886468.7124224622"/>
    <x v="145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口子窖"/>
    <s v="安徽口子酒业股份有限公司"/>
    <s v="股票"/>
    <s v="沪深主板股"/>
    <s v="603589.SH"/>
    <x v="480"/>
    <m/>
    <n v="3560633.5573916654"/>
    <x v="1452"/>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索通发展"/>
    <s v="索通发展股份有限公司"/>
    <s v="股票"/>
    <s v="沪深主板股"/>
    <s v="603612.SH"/>
    <x v="591"/>
    <m/>
    <n v="2296236.6875775778"/>
    <x v="145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圣泉集团"/>
    <s v="济南圣泉集团股份有限公司"/>
    <s v="股票"/>
    <s v="沪深主板股"/>
    <s v="605589.SH"/>
    <x v="592"/>
    <m/>
    <n v="716797.15387500974"/>
    <x v="145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平安银行"/>
    <s v="平安银行股份有限公司"/>
    <s v="股票"/>
    <s v="沪深主板股"/>
    <s v="000001.SZ"/>
    <x v="593"/>
    <m/>
    <n v="1884710.4506867249"/>
    <x v="1455"/>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铜陵有色"/>
    <s v="铜陵有色金属集团股份有限公司"/>
    <s v="股票"/>
    <s v="沪深主板股"/>
    <s v="000630.SZ"/>
    <x v="470"/>
    <m/>
    <n v="3986263.8469017963"/>
    <x v="145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新洋丰"/>
    <s v="新洋丰农业科技股份有限公司"/>
    <s v="股票"/>
    <s v="沪深主板股"/>
    <s v="000902.SZ"/>
    <x v="594"/>
    <m/>
    <n v="6792807.3616636274"/>
    <x v="145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河钢资源"/>
    <s v="河钢资源股份有限公司"/>
    <s v="股票"/>
    <s v="沪深主板股"/>
    <s v="000923.SZ"/>
    <x v="595"/>
    <m/>
    <n v="1417613.489806697"/>
    <x v="145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基信息"/>
    <s v="北京中长石基信息技术股份有限公司"/>
    <s v="股票"/>
    <s v="沪深主板股"/>
    <s v="002153.SZ"/>
    <x v="596"/>
    <m/>
    <n v="6571460.0974799339"/>
    <x v="145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纳思达"/>
    <s v="纳思达股份有限公司"/>
    <s v="股票"/>
    <s v="沪深主板股"/>
    <s v="002180.SZ"/>
    <x v="597"/>
    <m/>
    <n v="3759536.9421614613"/>
    <x v="146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康威视"/>
    <s v="杭州海康威视数字技术股份有限公司"/>
    <s v="股票"/>
    <s v="沪深主板股"/>
    <s v="002415.SZ"/>
    <x v="466"/>
    <m/>
    <n v="1974284.5892872347"/>
    <x v="1461"/>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视源股份"/>
    <s v="广州视源电子科技股份有限公司"/>
    <s v="股票"/>
    <s v="沪深主板股"/>
    <s v="002841.SZ"/>
    <x v="598"/>
    <m/>
    <n v="9852196.1094092429"/>
    <x v="1462"/>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欣旺达"/>
    <s v="欣旺达电子股份有限公司"/>
    <s v="股票"/>
    <s v="创业板股"/>
    <s v="300207.SZ"/>
    <x v="599"/>
    <m/>
    <n v="931914.94750515069"/>
    <x v="146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菲利华"/>
    <s v="湖北菲利华石英玻璃股份有限公司"/>
    <s v="股票"/>
    <s v="创业板股"/>
    <s v="300395.SZ"/>
    <x v="600"/>
    <m/>
    <n v="3947554.6946397242"/>
    <x v="146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贝斯特"/>
    <s v="无锡贝斯特精机股份有限公司"/>
    <s v="股票"/>
    <s v="创业板股"/>
    <s v="300580.SZ"/>
    <x v="601"/>
    <m/>
    <n v="2932087.958612632"/>
    <x v="146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普利制药"/>
    <s v="海南普利制药股份有限公司"/>
    <s v="股票"/>
    <s v="创业板股"/>
    <s v="300630.SZ"/>
    <x v="602"/>
    <m/>
    <n v="2381664.4625874721"/>
    <x v="146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赛意信息"/>
    <s v="广州赛意信息科技股份有限公司"/>
    <s v="股票"/>
    <s v="创业板股"/>
    <s v="300687.SZ"/>
    <x v="603"/>
    <m/>
    <n v="5247423.8140085796"/>
    <x v="146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宏达电子"/>
    <s v="株洲宏达电子股份有限公司"/>
    <s v="股票"/>
    <s v="创业板股"/>
    <s v="300726.SZ"/>
    <x v="604"/>
    <m/>
    <n v="273275.61141416553"/>
    <x v="146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天宜上佳"/>
    <s v="北京天宜上佳高新材料股份有限公司"/>
    <s v="股票"/>
    <s v="科创板股"/>
    <s v="688033.SH"/>
    <x v="605"/>
    <m/>
    <n v="2284789.9637924898"/>
    <x v="146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映翰通"/>
    <s v="北京映翰通网络技术股份有限公司"/>
    <s v="股票"/>
    <s v="科创板股"/>
    <s v="688080.SH"/>
    <x v="606"/>
    <m/>
    <n v="2839251.4653407466"/>
    <x v="147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晶晨股份"/>
    <s v="晶晨半导体(上海)股份有限公司"/>
    <s v="股票"/>
    <s v="科创板股"/>
    <s v="688099.SH"/>
    <x v="607"/>
    <m/>
    <n v="215817.83747050553"/>
    <x v="147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石头科技"/>
    <s v="北京石头世纪科技股份有限公司"/>
    <s v="股票"/>
    <s v="科创板股"/>
    <s v="688169.SH"/>
    <x v="608"/>
    <m/>
    <n v="3706812.1551466677"/>
    <x v="1472"/>
    <n v="0"/>
    <n v="0"/>
    <s v="万能"/>
    <s v="稳精2-1期"/>
    <s v="大家资产-厚坤3号资产管理产品"/>
    <s v="AB0021"/>
    <s v="组合类保险资管产品"/>
    <s v="固定收益类保险资管产品"/>
    <n v="2"/>
    <s v="大家资产管理有限公司"/>
    <n v="16867538196.9"/>
    <n v="14487907740.719999"/>
    <m/>
    <m/>
    <m/>
    <m/>
    <s v="是"/>
    <m/>
    <m/>
    <m/>
    <m/>
    <m/>
    <m/>
    <m/>
    <m/>
    <m/>
    <m/>
    <m/>
    <m/>
    <m/>
    <m/>
    <m/>
    <m/>
    <m/>
    <m/>
    <m/>
    <m/>
    <m/>
    <m/>
    <s v="城市商业银行"/>
    <n v="0.15620000000000001"/>
    <m/>
    <m/>
    <m/>
    <m/>
    <m/>
    <m/>
    <m/>
    <m/>
    <m/>
    <m/>
    <m/>
    <m/>
    <m/>
    <m/>
    <m/>
    <s v="固定收益类资产"/>
  </r>
  <r>
    <s v="高测股份"/>
    <s v="青岛高测科技股份有限公司"/>
    <s v="股票"/>
    <s v="科创板股"/>
    <s v="688556.SH"/>
    <x v="609"/>
    <m/>
    <n v="2434862.0430502007"/>
    <x v="147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控技术"/>
    <s v="浙江中控技术股份有限公司"/>
    <s v="股票"/>
    <s v="科创板股"/>
    <s v="688777.SH"/>
    <x v="610"/>
    <m/>
    <n v="4474632.199385155"/>
    <x v="147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嘉环科技"/>
    <s v="嘉环科技股份有限公司"/>
    <s v="股票"/>
    <s v="沪深主板股"/>
    <s v="603206.SH"/>
    <x v="401"/>
    <m/>
    <n v="4961.8449188697778"/>
    <x v="147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德龙激光"/>
    <s v="苏州德龙激光股份有限公司"/>
    <s v="股票"/>
    <s v="科创板股"/>
    <s v="688170.SH"/>
    <x v="487"/>
    <m/>
    <n v="67863.942755089331"/>
    <x v="147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景业智能"/>
    <s v="杭州景业智能科技股份有限公司"/>
    <s v="股票"/>
    <s v="科创板股"/>
    <s v="688290.SH"/>
    <x v="304"/>
    <m/>
    <n v="49236.370175282187"/>
    <x v="147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中国海油"/>
    <s v="中国海洋石油有限公司"/>
    <s v="股票"/>
    <s v="沪深主板股"/>
    <s v="600938.SH"/>
    <x v="317"/>
    <m/>
    <n v="90584.628504015927"/>
    <x v="147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星辉环材"/>
    <s v="星辉环保材料股份有限公司"/>
    <s v="股票"/>
    <s v="创业板股"/>
    <s v="300834.SZ"/>
    <x v="331"/>
    <m/>
    <n v="24580.775992547366"/>
    <x v="147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争光股份"/>
    <s v="浙江争光实业股份有限公司"/>
    <s v="股票"/>
    <s v="创业板股"/>
    <s v="301092.SZ"/>
    <x v="332"/>
    <m/>
    <n v="6453.5357060690667"/>
    <x v="148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兰股份"/>
    <s v="江苏华兰药用新材料股份有限公司"/>
    <s v="股票"/>
    <s v="创业板股"/>
    <s v="301093.SZ"/>
    <x v="333"/>
    <m/>
    <n v="12758.53339035399"/>
    <x v="148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百诚医药"/>
    <s v="杭州百诚医药科技股份有限公司"/>
    <s v="股票"/>
    <s v="创业板股"/>
    <s v="301096.SZ"/>
    <x v="334"/>
    <m/>
    <n v="16214.169218470153"/>
    <x v="1482"/>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风光股份"/>
    <s v="营口风光新材料股份有限公司"/>
    <s v="股票"/>
    <s v="创业板股"/>
    <s v="301100.SZ"/>
    <x v="419"/>
    <m/>
    <n v="8441.6246658266264"/>
    <x v="148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明月镜片"/>
    <s v="明月镜片股份有限公司"/>
    <s v="股票"/>
    <s v="创业板股"/>
    <s v="301101.SZ"/>
    <x v="420"/>
    <m/>
    <n v="4137.9561548570609"/>
    <x v="148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粤万年青"/>
    <s v="广东万年青制药股份有限公司"/>
    <s v="股票"/>
    <s v="创业板股"/>
    <s v="301111.SZ"/>
    <x v="423"/>
    <m/>
    <n v="1402.2244874422358"/>
    <x v="148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佳缘科技"/>
    <s v="佳缘科技股份有限公司"/>
    <s v="股票"/>
    <s v="创业板股"/>
    <s v="301117.SZ"/>
    <x v="338"/>
    <m/>
    <n v="8645.0806171491386"/>
    <x v="148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奕东电子"/>
    <s v="奕东电子科技股份有限公司"/>
    <s v="股票"/>
    <s v="创业板股"/>
    <s v="301123.SZ"/>
    <x v="339"/>
    <m/>
    <n v="22081.620780505738"/>
    <x v="148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达嘉维康"/>
    <s v="湖南达嘉维康医药产业股份有限公司"/>
    <s v="股票"/>
    <s v="创业板股"/>
    <s v="301126.SZ"/>
    <x v="340"/>
    <m/>
    <n v="3137.2915681993823"/>
    <x v="148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研精机"/>
    <s v="广州华研精密机械股份有限公司"/>
    <s v="股票"/>
    <s v="创业板股"/>
    <s v="301138.SZ"/>
    <x v="306"/>
    <m/>
    <n v="3240.2377233885804"/>
    <x v="148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海力风电"/>
    <s v="江苏海力风电设备科技股份有限公司"/>
    <s v="股票"/>
    <s v="创业板股"/>
    <s v="301155.SZ"/>
    <x v="431"/>
    <m/>
    <n v="44336.862098977515"/>
    <x v="149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优宁维"/>
    <s v="上海优宁维生物科技股份有限公司"/>
    <s v="股票"/>
    <s v="创业板股"/>
    <s v="301166.SZ"/>
    <x v="308"/>
    <m/>
    <n v="11600.763584904184"/>
    <x v="149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通灵股份"/>
    <s v="江苏通灵电器股份有限公司"/>
    <s v="股票"/>
    <s v="创业板股"/>
    <s v="301168.SZ"/>
    <x v="309"/>
    <m/>
    <n v="7023.9033371764726"/>
    <x v="1492"/>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迪阿股份"/>
    <s v="迪阿股份有限公司"/>
    <s v="股票"/>
    <s v="创业板股"/>
    <s v="301177.SZ"/>
    <x v="310"/>
    <m/>
    <n v="26958.991938667405"/>
    <x v="149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泽宇智能"/>
    <s v="江苏泽宇智能电力股份有限公司"/>
    <s v="股票"/>
    <s v="创业板股"/>
    <s v="301179.SZ"/>
    <x v="341"/>
    <m/>
    <n v="8301.70376644096"/>
    <x v="149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标榜股份"/>
    <s v="江阴标榜汽车部件股份有限公司"/>
    <s v="股票"/>
    <s v="创业板股"/>
    <s v="301181.SZ"/>
    <x v="311"/>
    <m/>
    <n v="4662.0329639026713"/>
    <x v="149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凯旺科技"/>
    <s v="河南凯旺电子科技股份有限公司"/>
    <s v="股票"/>
    <s v="创业板股"/>
    <s v="301182.SZ"/>
    <x v="356"/>
    <m/>
    <n v="2680.873648345043"/>
    <x v="149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奥尼电子"/>
    <s v="深圳奥尼电子股份有限公司"/>
    <s v="股票"/>
    <s v="创业板股"/>
    <s v="301189.SZ"/>
    <x v="573"/>
    <m/>
    <n v="15066.524282211603"/>
    <x v="149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家联科技"/>
    <s v="宁波家联科技股份有限公司"/>
    <s v="股票"/>
    <s v="创业板股"/>
    <s v="301193.SZ"/>
    <x v="312"/>
    <m/>
    <n v="4694.6741842046586"/>
    <x v="149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唯科科技"/>
    <s v="厦门唯科模塑科技股份有限公司"/>
    <s v="股票"/>
    <s v="创业板股"/>
    <s v="301196.SZ"/>
    <x v="313"/>
    <m/>
    <n v="14140.548079726106"/>
    <x v="1499"/>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喜悦智行"/>
    <s v="宁波喜悦智行科技股份有限公司"/>
    <s v="股票"/>
    <s v="创业板股"/>
    <s v="301198.SZ"/>
    <x v="543"/>
    <m/>
    <n v="2085.8428743358591"/>
    <x v="1500"/>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迈赫股份"/>
    <s v="迈赫机器人自动化股份有限公司"/>
    <s v="股票"/>
    <s v="创业板股"/>
    <s v="301199.SZ"/>
    <x v="342"/>
    <m/>
    <n v="5701.0801907686218"/>
    <x v="1501"/>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大族数控"/>
    <s v="深圳市大族数控科技股份有限公司"/>
    <s v="股票"/>
    <s v="创业板股"/>
    <s v="301200.SZ"/>
    <x v="343"/>
    <m/>
    <n v="42580.287159997519"/>
    <x v="1502"/>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诚达药业"/>
    <s v="诚达药业股份有限公司"/>
    <s v="股票"/>
    <s v="创业板股"/>
    <s v="301201.SZ"/>
    <x v="344"/>
    <m/>
    <n v="16548.589454124529"/>
    <x v="1503"/>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三元生物"/>
    <s v="山东三元生物科技股份有限公司"/>
    <s v="股票"/>
    <s v="创业板股"/>
    <s v="301206.SZ"/>
    <x v="435"/>
    <m/>
    <n v="40926.338853707595"/>
    <x v="1504"/>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兰疫苗"/>
    <s v="华兰生物疫苗股份有限公司"/>
    <s v="股票"/>
    <s v="创业板股"/>
    <s v="301207.SZ"/>
    <x v="345"/>
    <m/>
    <n v="22661.254564087983"/>
    <x v="1505"/>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光庭信息"/>
    <s v="武汉光庭信息技术股份有限公司"/>
    <s v="股票"/>
    <s v="创业板股"/>
    <s v="301221.SZ"/>
    <x v="358"/>
    <m/>
    <n v="11095.928021353197"/>
    <x v="1506"/>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康医疗"/>
    <s v="武汉华康世纪医疗股份有限公司"/>
    <s v="股票"/>
    <s v="创业板股"/>
    <s v="301235.SZ"/>
    <x v="346"/>
    <m/>
    <n v="7259.6510310675467"/>
    <x v="1507"/>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华宝添益ETF"/>
    <s v="华宝现金添益交易型货币市场基金"/>
    <s v="证券投资基金"/>
    <s v="货币市场基金"/>
    <s v="511990.SH"/>
    <x v="611"/>
    <m/>
    <n v="18866261.128824994"/>
    <x v="1508"/>
    <n v="0"/>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m/>
    <m/>
    <m/>
    <m/>
    <m/>
    <m/>
    <m/>
    <m/>
    <m/>
    <m/>
    <m/>
    <m/>
    <m/>
    <m/>
    <m/>
    <s v="固定收益类资产"/>
  </r>
  <r>
    <s v="19陕煤债02"/>
    <s v="陕西煤业化工集团有限责任公司"/>
    <s v="企业债、公司债"/>
    <s v="企业债"/>
    <s v="1980400.IB"/>
    <x v="612"/>
    <m/>
    <n v="30255775.159324311"/>
    <x v="1509"/>
    <n v="437018.14127475431"/>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3"/>
    <s v="AAA"/>
    <n v="0.6482"/>
    <s v="否"/>
    <m/>
    <m/>
    <m/>
    <m/>
    <m/>
    <m/>
    <m/>
    <m/>
    <m/>
    <m/>
    <m/>
    <s v="固定收益类资产"/>
  </r>
  <r>
    <s v="16广越03"/>
    <s v="广州越秀集团股份有限公司"/>
    <s v="企业债、公司债"/>
    <s v="公司债"/>
    <s v="136267.SH"/>
    <x v="260"/>
    <m/>
    <n v="20111345.200074807"/>
    <x v="1510"/>
    <n v="94871.921486904961"/>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7"/>
    <s v="AAA"/>
    <n v="0.8427"/>
    <s v="否"/>
    <m/>
    <m/>
    <m/>
    <m/>
    <m/>
    <m/>
    <m/>
    <m/>
    <m/>
    <m/>
    <m/>
    <s v="固定收益类资产"/>
  </r>
  <r>
    <s v="16金隅02"/>
    <s v="北京金隅集团股份有限公司"/>
    <s v="企业债、公司债"/>
    <s v="公司债"/>
    <s v="136286.SH"/>
    <x v="615"/>
    <m/>
    <n v="30184192.134440571"/>
    <x v="1511"/>
    <n v="132131.31030471085"/>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7"/>
    <s v="AAA"/>
    <n v="0.85529999999999995"/>
    <s v="否"/>
    <m/>
    <m/>
    <m/>
    <m/>
    <m/>
    <m/>
    <m/>
    <m/>
    <m/>
    <m/>
    <m/>
    <s v="固定收益类资产"/>
  </r>
  <r>
    <s v="20航集01"/>
    <s v="中国南方航空集团有限公司"/>
    <s v="企业债、公司债"/>
    <s v="公司债"/>
    <s v="163207.SH"/>
    <x v="318"/>
    <m/>
    <n v="10009541.539225172"/>
    <x v="1512"/>
    <n v="45138.024825239445"/>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3"/>
    <s v="AAA"/>
    <n v="0.83509999999999995"/>
    <s v="否"/>
    <m/>
    <m/>
    <m/>
    <m/>
    <m/>
    <m/>
    <m/>
    <m/>
    <m/>
    <m/>
    <m/>
    <s v="固定收益类资产"/>
  </r>
  <r>
    <s v="20京洁01"/>
    <s v="北京京能清洁能源电力股份有限公司"/>
    <s v="企业债、公司债"/>
    <s v="公司债"/>
    <s v="163433.SH"/>
    <x v="616"/>
    <m/>
    <n v="19915038.56467038"/>
    <x v="1513"/>
    <n v="18848.542358113344"/>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3"/>
    <s v="AAA"/>
    <n v="0.94479999999999997"/>
    <s v="否"/>
    <m/>
    <m/>
    <m/>
    <m/>
    <m/>
    <m/>
    <m/>
    <m/>
    <m/>
    <m/>
    <m/>
    <s v="固定收益类资产"/>
  </r>
  <r>
    <s v="20兵装02"/>
    <s v="中国兵器装备集团有限公司"/>
    <s v="企业债、公司债"/>
    <s v="公司债"/>
    <s v="163494.SH"/>
    <x v="617"/>
    <m/>
    <n v="9925966.4355458729"/>
    <x v="1514"/>
    <n v="3310.12328499568"/>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3"/>
    <s v="AAA"/>
    <n v="0.96299999999999997"/>
    <s v="否"/>
    <m/>
    <m/>
    <m/>
    <m/>
    <m/>
    <m/>
    <m/>
    <m/>
    <m/>
    <m/>
    <m/>
    <s v="固定收益类资产"/>
  </r>
  <r>
    <s v="20一汽01"/>
    <s v="中国第一汽车集团有限公司"/>
    <s v="企业债、公司债"/>
    <s v="公司债"/>
    <s v="163495.SH"/>
    <x v="213"/>
    <m/>
    <n v="39731424.557733655"/>
    <x v="1515"/>
    <n v="5449.3963122333234"/>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3"/>
    <s v="AAA"/>
    <n v="0.97030000000000005"/>
    <s v="否"/>
    <m/>
    <m/>
    <m/>
    <m/>
    <m/>
    <m/>
    <m/>
    <m/>
    <m/>
    <m/>
    <m/>
    <s v="固定收益类资产"/>
  </r>
  <r>
    <s v="18申宏02"/>
    <s v="申万宏源集团股份有限公司"/>
    <s v="企业债、公司债"/>
    <s v="公司债"/>
    <s v="112729.SZ"/>
    <x v="618"/>
    <m/>
    <n v="20575251.92850256"/>
    <x v="1516"/>
    <n v="751096.72590272815"/>
    <n v="0"/>
    <s v="万能"/>
    <s v="稳精2-1期"/>
    <s v="大家资产-厚坤3号资产管理产品"/>
    <s v="AB0021"/>
    <s v="组合类保险资管产品"/>
    <s v="固定收益类保险资管产品"/>
    <n v="2"/>
    <s v="大家资产管理有限公司"/>
    <n v="16867538196.9"/>
    <n v="14487907740.719999"/>
    <m/>
    <m/>
    <m/>
    <m/>
    <s v="否"/>
    <m/>
    <m/>
    <m/>
    <m/>
    <m/>
    <m/>
    <m/>
    <m/>
    <m/>
    <m/>
    <m/>
    <m/>
    <m/>
    <m/>
    <m/>
    <m/>
    <m/>
    <m/>
    <m/>
    <m/>
    <m/>
    <m/>
    <s v="城市商业银行"/>
    <n v="0.15620000000000001"/>
    <n v="5"/>
    <s v="AAA"/>
    <n v="1.1419999999999999"/>
    <s v="否"/>
    <m/>
    <m/>
    <m/>
    <m/>
    <m/>
    <m/>
    <m/>
    <m/>
    <m/>
    <m/>
    <m/>
    <s v="固定收益类资产"/>
  </r>
  <r>
    <s v="招商银行"/>
    <s v="招商银行股份有限公司活期存款"/>
    <s v="现金及流动性管理工具"/>
    <s v="活期存款"/>
    <s v="600036.SH"/>
    <x v="576"/>
    <m/>
    <n v="16887.409002714627"/>
    <x v="1517"/>
    <n v="6.8936458411857551"/>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n v="0.15620000000000001"/>
    <m/>
    <m/>
    <m/>
    <m/>
    <m/>
    <m/>
    <m/>
    <m/>
    <m/>
    <m/>
    <m/>
    <m/>
    <m/>
    <m/>
    <m/>
    <s v="固定收益类资产"/>
  </r>
  <r>
    <s v="厦门银行股份有限公司"/>
    <s v="厦门银行股份有限公司协议存款"/>
    <s v="银行存款"/>
    <s v="协议存款"/>
    <s v="601187.SH"/>
    <x v="577"/>
    <m/>
    <n v="510667.75235442061"/>
    <x v="1518"/>
    <n v="4527.4055447064802"/>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n v="0.15620000000000001"/>
    <m/>
    <m/>
    <m/>
    <m/>
    <m/>
    <m/>
    <m/>
    <m/>
    <m/>
    <m/>
    <m/>
    <m/>
    <m/>
    <m/>
    <m/>
    <s v="固定收益类资产"/>
  </r>
  <r>
    <s v="天津银行股份有限公司"/>
    <s v="天津银行股份有限公司协议存款"/>
    <s v="银行存款"/>
    <s v="协议存款"/>
    <s v="1578.HK"/>
    <x v="578"/>
    <m/>
    <n v="141852.15343178352"/>
    <x v="1519"/>
    <n v="3231.1274157985858"/>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19.84481170785045"/>
    <x v="1520"/>
    <n v="0"/>
    <n v="0"/>
    <s v="传统"/>
    <s v="稳精2-1期"/>
    <s v="大家资产-稳健精选2号（第一期）集合资产管理产品"/>
    <s v="AB0021"/>
    <s v="组合类保险资管产品"/>
    <s v="固定收益类保险资管产品"/>
    <n v="1"/>
    <s v="大家资产管理有限公司"/>
    <n v="1205411.5900000001"/>
    <n v="1126289.18"/>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130.68189212807496"/>
    <x v="1521"/>
    <n v="0"/>
    <n v="0"/>
    <s v="传统"/>
    <s v="稳精2-1期"/>
    <s v="大家资产-稳健精选2号（第一期）集合资产管理产品"/>
    <s v="AB0021"/>
    <s v="组合类保险资管产品"/>
    <s v="固定收益类保险资管产品"/>
    <n v="1"/>
    <s v="大家资产管理有限公司"/>
    <n v="1205411.5900000001"/>
    <n v="1126289.18"/>
    <m/>
    <m/>
    <m/>
    <m/>
    <m/>
    <m/>
    <m/>
    <m/>
    <m/>
    <m/>
    <m/>
    <m/>
    <m/>
    <m/>
    <m/>
    <m/>
    <m/>
    <m/>
    <m/>
    <m/>
    <m/>
    <m/>
    <m/>
    <m/>
    <m/>
    <m/>
    <m/>
    <s v="城市商业银行"/>
    <m/>
    <m/>
    <m/>
    <m/>
    <m/>
    <m/>
    <m/>
    <m/>
    <m/>
    <m/>
    <m/>
    <m/>
    <m/>
    <m/>
    <m/>
    <m/>
    <s v="固定收益类资产"/>
  </r>
  <r>
    <s v="广州发展"/>
    <s v="广州发展集团股份有限公司"/>
    <s v="股票"/>
    <s v="沪深主板股"/>
    <s v="600098.SH"/>
    <x v="579"/>
    <m/>
    <n v="3362.2368786875345"/>
    <x v="152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中盐化工"/>
    <s v="中盐内蒙古化工股份有限公司"/>
    <s v="股票"/>
    <s v="沪深主板股"/>
    <s v="600328.SH"/>
    <x v="580"/>
    <m/>
    <n v="4115.9991062350418"/>
    <x v="152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宁波韵升"/>
    <s v="宁波韵升股份有限公司"/>
    <s v="股票"/>
    <s v="沪深主板股"/>
    <s v="600366.SH"/>
    <x v="581"/>
    <m/>
    <n v="9171.8795722283412"/>
    <x v="152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鲁恒升"/>
    <s v="山东华鲁恒升化工股份有限公司"/>
    <s v="股票"/>
    <s v="沪深主板股"/>
    <s v="600426.SH"/>
    <x v="481"/>
    <m/>
    <n v="4306.9681635716252"/>
    <x v="1525"/>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士兰微"/>
    <s v="杭州士兰微电子股份有限公司"/>
    <s v="股票"/>
    <s v="沪深主板股"/>
    <s v="600460.SH"/>
    <x v="582"/>
    <m/>
    <n v="5883.1787931389817"/>
    <x v="152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爱柯迪"/>
    <s v="爱柯迪股份有限公司"/>
    <s v="股票"/>
    <s v="沪深主板股"/>
    <s v="600933.SH"/>
    <x v="583"/>
    <m/>
    <n v="11677.248404052649"/>
    <x v="152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赤峰黄金"/>
    <s v="赤峰吉隆黄金矿业股份有限公司"/>
    <s v="股票"/>
    <s v="沪深主板股"/>
    <s v="600988.SH"/>
    <x v="472"/>
    <m/>
    <n v="4489.1066690232037"/>
    <x v="1528"/>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紫金矿业"/>
    <s v="紫金矿业集团股份有限公司"/>
    <s v="股票"/>
    <s v="沪深主板股"/>
    <s v="601899.SH"/>
    <x v="397"/>
    <m/>
    <n v="8798.5406202075028"/>
    <x v="1529"/>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中国汽研"/>
    <s v="中国汽车工程研究院股份有限公司"/>
    <s v="股票"/>
    <s v="沪深主板股"/>
    <s v="601965.SH"/>
    <x v="584"/>
    <m/>
    <n v="7795.5969564518591"/>
    <x v="153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春风动力"/>
    <s v="浙江春风动力股份有限公司"/>
    <s v="股票"/>
    <s v="沪深主板股"/>
    <s v="603129.SH"/>
    <x v="585"/>
    <m/>
    <n v="5353.6442362660273"/>
    <x v="153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天目湖"/>
    <s v="江苏天目湖旅游股份有限公司"/>
    <s v="股票"/>
    <s v="沪深主板股"/>
    <s v="603136.SH"/>
    <x v="586"/>
    <m/>
    <n v="1291.7074397460924"/>
    <x v="153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新泉股份"/>
    <s v="江苏新泉汽车饰件股份有限公司"/>
    <s v="股票"/>
    <s v="沪深主板股"/>
    <s v="603179.SH"/>
    <x v="587"/>
    <m/>
    <n v="6540.5890802851773"/>
    <x v="153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海容冷链"/>
    <s v="青岛海容商用冷链股份有限公司"/>
    <s v="股票"/>
    <s v="沪深主板股"/>
    <s v="603187.SH"/>
    <x v="588"/>
    <m/>
    <n v="8691.4064834386263"/>
    <x v="153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望变电气"/>
    <s v="重庆望变电气(集团)股份有限公司"/>
    <s v="股票"/>
    <s v="沪深主板股"/>
    <s v="603191.SH"/>
    <x v="285"/>
    <m/>
    <n v="6.1069905391144577"/>
    <x v="153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中谷物流"/>
    <s v="上海中谷物流股份有限公司"/>
    <s v="股票"/>
    <s v="沪深主板股"/>
    <s v="603565.SH"/>
    <x v="589"/>
    <m/>
    <n v="11350.226080946142"/>
    <x v="153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高能环境"/>
    <s v="北京高能时代环境技术股份有限公司"/>
    <s v="股票"/>
    <s v="沪深主板股"/>
    <s v="603588.SH"/>
    <x v="590"/>
    <m/>
    <n v="8362.5611615675061"/>
    <x v="153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口子窖"/>
    <s v="安徽口子酒业股份有限公司"/>
    <s v="股票"/>
    <s v="沪深主板股"/>
    <s v="603589.SH"/>
    <x v="480"/>
    <m/>
    <n v="5058.3834472406033"/>
    <x v="1538"/>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索通发展"/>
    <s v="索通发展股份有限公司"/>
    <s v="股票"/>
    <s v="沪深主板股"/>
    <s v="603612.SH"/>
    <x v="591"/>
    <m/>
    <n v="3262.1289060415797"/>
    <x v="153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圣泉集团"/>
    <s v="济南圣泉集团股份有限公司"/>
    <s v="股票"/>
    <s v="沪深主板股"/>
    <s v="605589.SH"/>
    <x v="592"/>
    <m/>
    <n v="1018.3117132802126"/>
    <x v="154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平安银行"/>
    <s v="平安银行股份有限公司"/>
    <s v="股票"/>
    <s v="沪深主板股"/>
    <s v="000001.SZ"/>
    <x v="593"/>
    <m/>
    <n v="2677.4976961063403"/>
    <x v="1541"/>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铜陵有色"/>
    <s v="铜陵有色金属集团股份有限公司"/>
    <s v="股票"/>
    <s v="沪深主板股"/>
    <s v="000630.SZ"/>
    <x v="470"/>
    <m/>
    <n v="5663.0514582558817"/>
    <x v="154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新洋丰"/>
    <s v="新洋丰农业科技股份有限公司"/>
    <s v="股票"/>
    <s v="沪深主板股"/>
    <s v="000902.SZ"/>
    <x v="594"/>
    <m/>
    <n v="9650.143370469219"/>
    <x v="154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河钢资源"/>
    <s v="河钢资源股份有限公司"/>
    <s v="股票"/>
    <s v="沪深主板股"/>
    <s v="000923.SZ"/>
    <x v="595"/>
    <m/>
    <n v="2013.9204149601285"/>
    <x v="154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石基信息"/>
    <s v="北京中长石基信息技术股份有限公司"/>
    <s v="股票"/>
    <s v="沪深主板股"/>
    <s v="002153.SZ"/>
    <x v="596"/>
    <m/>
    <n v="9335.6882828586331"/>
    <x v="154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纳思达"/>
    <s v="纳思达股份有限公司"/>
    <s v="股票"/>
    <s v="沪深主板股"/>
    <s v="002180.SZ"/>
    <x v="597"/>
    <m/>
    <n v="5340.9538305452825"/>
    <x v="154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海康威视"/>
    <s v="杭州海康威视数字技术股份有限公司"/>
    <s v="股票"/>
    <s v="沪深主板股"/>
    <s v="002415.SZ"/>
    <x v="466"/>
    <m/>
    <n v="2804.7504259069246"/>
    <x v="1547"/>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视源股份"/>
    <s v="广州视源电子科技股份有限公司"/>
    <s v="股票"/>
    <s v="沪深主板股"/>
    <s v="002841.SZ"/>
    <x v="598"/>
    <m/>
    <n v="13996.437688834058"/>
    <x v="1548"/>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欣旺达"/>
    <s v="欣旺达电子股份有限公司"/>
    <s v="股票"/>
    <s v="创业板股"/>
    <s v="300207.SZ"/>
    <x v="599"/>
    <m/>
    <n v="1323.9169571129269"/>
    <x v="154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菲利华"/>
    <s v="湖北菲利华石英玻璃股份有限公司"/>
    <s v="股票"/>
    <s v="创业板股"/>
    <s v="300395.SZ"/>
    <x v="600"/>
    <m/>
    <n v="5608.0596339349822"/>
    <x v="155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贝斯特"/>
    <s v="无锡贝斯特精机股份有限公司"/>
    <s v="股票"/>
    <s v="创业板股"/>
    <s v="300580.SZ"/>
    <x v="601"/>
    <m/>
    <n v="4165.4455468774786"/>
    <x v="155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普利制药"/>
    <s v="海南普利制药股份有限公司"/>
    <s v="股票"/>
    <s v="创业板股"/>
    <s v="300630.SZ"/>
    <x v="602"/>
    <m/>
    <n v="3383.4911400596175"/>
    <x v="155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赛意信息"/>
    <s v="广州赛意信息科技股份有限公司"/>
    <s v="股票"/>
    <s v="创业板股"/>
    <s v="300687.SZ"/>
    <x v="603"/>
    <m/>
    <n v="7454.7075214562456"/>
    <x v="155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宏达电子"/>
    <s v="株洲宏达电子股份有限公司"/>
    <s v="股票"/>
    <s v="创业板股"/>
    <s v="300726.SZ"/>
    <x v="604"/>
    <m/>
    <n v="388.22664759824238"/>
    <x v="155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天宜上佳"/>
    <s v="北京天宜上佳高新材料股份有限公司"/>
    <s v="股票"/>
    <s v="科创板股"/>
    <s v="688033.SH"/>
    <x v="605"/>
    <m/>
    <n v="3245.8672163208212"/>
    <x v="155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映翰通"/>
    <s v="北京映翰通网络技术股份有限公司"/>
    <s v="股票"/>
    <s v="科创板股"/>
    <s v="688080.SH"/>
    <x v="606"/>
    <m/>
    <n v="4033.5581809643254"/>
    <x v="155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晶晨股份"/>
    <s v="晶晨半导体(上海)股份有限公司"/>
    <s v="股票"/>
    <s v="科创板股"/>
    <s v="688099.SH"/>
    <x v="607"/>
    <m/>
    <n v="306.59975509520922"/>
    <x v="155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石头科技"/>
    <s v="北京石头世纪科技股份有限公司"/>
    <s v="股票"/>
    <s v="科创板股"/>
    <s v="688169.SH"/>
    <x v="608"/>
    <m/>
    <n v="5266.0508152262082"/>
    <x v="1558"/>
    <n v="0"/>
    <n v="0"/>
    <s v="传统"/>
    <s v="稳精2-1期"/>
    <s v="大家资产-稳健精选2号（第一期）集合资产管理产品"/>
    <s v="AB0021"/>
    <s v="组合类保险资管产品"/>
    <s v="固定收益类保险资管产品"/>
    <n v="1"/>
    <s v="大家资产管理有限公司"/>
    <n v="1205411.5900000001"/>
    <n v="1126289.18"/>
    <m/>
    <m/>
    <m/>
    <m/>
    <s v="是"/>
    <m/>
    <m/>
    <m/>
    <m/>
    <m/>
    <m/>
    <m/>
    <m/>
    <m/>
    <m/>
    <m/>
    <m/>
    <m/>
    <m/>
    <m/>
    <m/>
    <m/>
    <m/>
    <m/>
    <m/>
    <m/>
    <m/>
    <s v="城市商业银行"/>
    <m/>
    <m/>
    <m/>
    <m/>
    <m/>
    <m/>
    <m/>
    <m/>
    <m/>
    <m/>
    <m/>
    <m/>
    <m/>
    <m/>
    <m/>
    <m/>
    <s v="固定收益类资产"/>
  </r>
  <r>
    <s v="高测股份"/>
    <s v="青岛高测科技股份有限公司"/>
    <s v="股票"/>
    <s v="科创板股"/>
    <s v="688556.SH"/>
    <x v="609"/>
    <m/>
    <n v="3459.0658253251913"/>
    <x v="155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中控技术"/>
    <s v="浙江中控技术股份有限公司"/>
    <s v="股票"/>
    <s v="科创板股"/>
    <s v="688777.SH"/>
    <x v="610"/>
    <m/>
    <n v="6356.847758981542"/>
    <x v="156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嘉环科技"/>
    <s v="嘉环科技股份有限公司"/>
    <s v="股票"/>
    <s v="沪深主板股"/>
    <s v="603206.SH"/>
    <x v="401"/>
    <m/>
    <n v="7.0490023196242451"/>
    <x v="156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德龙激光"/>
    <s v="苏州德龙激光股份有限公司"/>
    <s v="股票"/>
    <s v="科创板股"/>
    <s v="688170.SH"/>
    <x v="487"/>
    <m/>
    <n v="96.410326747664016"/>
    <x v="156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景业智能"/>
    <s v="杭州景业智能科技股份有限公司"/>
    <s v="股票"/>
    <s v="科创板股"/>
    <s v="688290.SH"/>
    <x v="304"/>
    <m/>
    <n v="69.947225931135719"/>
    <x v="156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中国海油"/>
    <s v="中国海洋石油有限公司"/>
    <s v="股票"/>
    <s v="沪深主板股"/>
    <s v="600938.SH"/>
    <x v="317"/>
    <m/>
    <n v="128.68827359331399"/>
    <x v="156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星辉环材"/>
    <s v="星辉环保材料股份有限公司"/>
    <s v="股票"/>
    <s v="创业板股"/>
    <s v="300834.SZ"/>
    <x v="331"/>
    <m/>
    <n v="34.920468056284648"/>
    <x v="156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争光股份"/>
    <s v="浙江争光实业股份有限公司"/>
    <s v="股票"/>
    <s v="创业板股"/>
    <s v="301092.SZ"/>
    <x v="332"/>
    <m/>
    <n v="9.1681600101723451"/>
    <x v="156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兰股份"/>
    <s v="江苏华兰药用新材料股份有限公司"/>
    <s v="股票"/>
    <s v="创业板股"/>
    <s v="301093.SZ"/>
    <x v="333"/>
    <m/>
    <n v="18.12530075689957"/>
    <x v="156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百诚医药"/>
    <s v="杭州百诚医药科技股份有限公司"/>
    <s v="股票"/>
    <s v="创业板股"/>
    <s v="301096.SZ"/>
    <x v="334"/>
    <m/>
    <n v="23.034520082866731"/>
    <x v="1568"/>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风光股份"/>
    <s v="营口风光新材料股份有限公司"/>
    <s v="股票"/>
    <s v="创业板股"/>
    <s v="301100.SZ"/>
    <x v="419"/>
    <m/>
    <n v="11.992521496291214"/>
    <x v="156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明月镜片"/>
    <s v="明月镜片股份有限公司"/>
    <s v="股票"/>
    <s v="创业板股"/>
    <s v="301101.SZ"/>
    <x v="420"/>
    <m/>
    <n v="5.878551831227913"/>
    <x v="157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粤万年青"/>
    <s v="广东万年青制药股份有限公司"/>
    <s v="股票"/>
    <s v="创业板股"/>
    <s v="301111.SZ"/>
    <x v="423"/>
    <m/>
    <n v="1.992058161073222"/>
    <x v="157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佳缘科技"/>
    <s v="佳缘科技股份有限公司"/>
    <s v="股票"/>
    <s v="创业板股"/>
    <s v="301117.SZ"/>
    <x v="338"/>
    <m/>
    <n v="12.281559444123817"/>
    <x v="157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奕东电子"/>
    <s v="奕东电子科技股份有限公司"/>
    <s v="股票"/>
    <s v="创业板股"/>
    <s v="301123.SZ"/>
    <x v="339"/>
    <m/>
    <n v="31.37006469325588"/>
    <x v="157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达嘉维康"/>
    <s v="湖南达嘉维康医药产业股份有限公司"/>
    <s v="股票"/>
    <s v="创业板股"/>
    <s v="301126.SZ"/>
    <x v="340"/>
    <m/>
    <n v="4.4569662903959513"/>
    <x v="157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研精机"/>
    <s v="广州华研精密机械股份有限公司"/>
    <s v="股票"/>
    <s v="创业板股"/>
    <s v="301138.SZ"/>
    <x v="306"/>
    <m/>
    <n v="4.60321586058412"/>
    <x v="157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海力风电"/>
    <s v="江苏海力风电设备科技股份有限公司"/>
    <s v="股票"/>
    <s v="创业板股"/>
    <s v="301155.SZ"/>
    <x v="431"/>
    <m/>
    <n v="62.986781910898948"/>
    <x v="157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优宁维"/>
    <s v="上海优宁维生物科技股份有限公司"/>
    <s v="股票"/>
    <s v="创业板股"/>
    <s v="301166.SZ"/>
    <x v="308"/>
    <m/>
    <n v="16.48052503785804"/>
    <x v="157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通灵股份"/>
    <s v="江苏通灵电器股份有限公司"/>
    <s v="股票"/>
    <s v="创业板股"/>
    <s v="301168.SZ"/>
    <x v="309"/>
    <m/>
    <n v="9.9784478810053781"/>
    <x v="1578"/>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迪阿股份"/>
    <s v="迪阿股份有限公司"/>
    <s v="股票"/>
    <s v="创业板股"/>
    <s v="301177.SZ"/>
    <x v="310"/>
    <m/>
    <n v="38.299060091076839"/>
    <x v="157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泽宇智能"/>
    <s v="江苏泽宇智能电力股份有限公司"/>
    <s v="股票"/>
    <s v="创业板股"/>
    <s v="301179.SZ"/>
    <x v="341"/>
    <m/>
    <n v="11.793744073687256"/>
    <x v="158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标榜股份"/>
    <s v="江阴标榜汽车部件股份有限公司"/>
    <s v="股票"/>
    <s v="创业板股"/>
    <s v="301181.SZ"/>
    <x v="311"/>
    <m/>
    <n v="6.623077043729972"/>
    <x v="158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凯旺科技"/>
    <s v="河南凯旺电子科技股份有限公司"/>
    <s v="股票"/>
    <s v="创业板股"/>
    <s v="301182.SZ"/>
    <x v="356"/>
    <m/>
    <n v="3.808560097059269"/>
    <x v="158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奥尼电子"/>
    <s v="深圳奥尼电子股份有限公司"/>
    <s v="股票"/>
    <s v="创业板股"/>
    <s v="301189.SZ"/>
    <x v="573"/>
    <m/>
    <n v="21.404128172183189"/>
    <x v="158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家联科技"/>
    <s v="宁波家联科技股份有限公司"/>
    <s v="股票"/>
    <s v="创业板股"/>
    <s v="301193.SZ"/>
    <x v="312"/>
    <m/>
    <n v="6.669448512686821"/>
    <x v="158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唯科科技"/>
    <s v="厦门唯科模塑科技股份有限公司"/>
    <s v="股票"/>
    <s v="创业板股"/>
    <s v="301196.SZ"/>
    <x v="313"/>
    <m/>
    <n v="20.088648042118198"/>
    <x v="1585"/>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喜悦智行"/>
    <s v="宁波喜悦智行科技股份有限公司"/>
    <s v="股票"/>
    <s v="创业板股"/>
    <s v="301198.SZ"/>
    <x v="543"/>
    <m/>
    <n v="2.9632347443285849"/>
    <x v="1586"/>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迈赫股份"/>
    <s v="迈赫机器人自动化股份有限公司"/>
    <s v="股票"/>
    <s v="创业板股"/>
    <s v="301199.SZ"/>
    <x v="342"/>
    <m/>
    <n v="8.0991905523411116"/>
    <x v="1587"/>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大族数控"/>
    <s v="深圳市大族数控科技股份有限公司"/>
    <s v="股票"/>
    <s v="创业板股"/>
    <s v="301200.SZ"/>
    <x v="343"/>
    <m/>
    <n v="60.491318827727007"/>
    <x v="1588"/>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诚达药业"/>
    <s v="诚达药业股份有限公司"/>
    <s v="股票"/>
    <s v="创业板股"/>
    <s v="301201.SZ"/>
    <x v="344"/>
    <m/>
    <n v="23.509611315140461"/>
    <x v="1589"/>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三元生物"/>
    <s v="山东三元生物科技股份有限公司"/>
    <s v="股票"/>
    <s v="创业板股"/>
    <s v="301206.SZ"/>
    <x v="435"/>
    <m/>
    <n v="58.141651387852264"/>
    <x v="1590"/>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兰疫苗"/>
    <s v="华兰生物疫苗股份有限公司"/>
    <s v="股票"/>
    <s v="创业板股"/>
    <s v="301207.SZ"/>
    <x v="345"/>
    <m/>
    <n v="32.193516443927386"/>
    <x v="1591"/>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光庭信息"/>
    <s v="武汉光庭信息技术股份有限公司"/>
    <s v="股票"/>
    <s v="创业板股"/>
    <s v="301221.SZ"/>
    <x v="358"/>
    <m/>
    <n v="15.763334735322285"/>
    <x v="1592"/>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康医疗"/>
    <s v="武汉华康世纪医疗股份有限公司"/>
    <s v="股票"/>
    <s v="创业板股"/>
    <s v="301235.SZ"/>
    <x v="346"/>
    <m/>
    <n v="10.31336081525782"/>
    <x v="1593"/>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6802.191651329675"/>
    <x v="1594"/>
    <n v="0"/>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m/>
    <m/>
    <m/>
    <m/>
    <m/>
    <m/>
    <m/>
    <m/>
    <m/>
    <m/>
    <m/>
    <m/>
    <m/>
    <m/>
    <m/>
    <s v="固定收益类资产"/>
  </r>
  <r>
    <s v="19陕煤债02"/>
    <s v="陕西煤业化工集团有限责任公司"/>
    <s v="企业债、公司债"/>
    <s v="企业债"/>
    <s v="1980400.IB"/>
    <x v="612"/>
    <m/>
    <n v="42982.606826149378"/>
    <x v="1595"/>
    <n v="620.84606470637402"/>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3"/>
    <s v="AAA"/>
    <n v="0.6482"/>
    <s v="否"/>
    <m/>
    <m/>
    <m/>
    <m/>
    <m/>
    <m/>
    <m/>
    <m/>
    <m/>
    <m/>
    <m/>
    <s v="固定收益类资产"/>
  </r>
  <r>
    <s v="16广越03"/>
    <s v="广州越秀集团股份有限公司"/>
    <s v="企业债、公司债"/>
    <s v="公司债"/>
    <s v="136267.SH"/>
    <x v="260"/>
    <m/>
    <n v="28571.009631309244"/>
    <x v="1596"/>
    <n v="134.77897950521449"/>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7"/>
    <s v="AAA"/>
    <n v="0.8427"/>
    <s v="否"/>
    <m/>
    <m/>
    <m/>
    <m/>
    <m/>
    <m/>
    <m/>
    <m/>
    <m/>
    <m/>
    <m/>
    <s v="固定收益类资产"/>
  </r>
  <r>
    <s v="16金隅02"/>
    <s v="北京金隅集团股份有限公司"/>
    <s v="企业债、公司债"/>
    <s v="公司债"/>
    <s v="136286.SH"/>
    <x v="615"/>
    <m/>
    <n v="42880.913017354134"/>
    <x v="1597"/>
    <n v="187.71120985479189"/>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7"/>
    <s v="AAA"/>
    <n v="0.85529999999999995"/>
    <s v="否"/>
    <m/>
    <m/>
    <m/>
    <m/>
    <m/>
    <m/>
    <m/>
    <m/>
    <m/>
    <m/>
    <m/>
    <s v="固定收益类资产"/>
  </r>
  <r>
    <s v="20航集01"/>
    <s v="中国南方航空集团有限公司"/>
    <s v="企业债、公司债"/>
    <s v="公司债"/>
    <s v="163207.SH"/>
    <x v="318"/>
    <m/>
    <n v="14219.969120769138"/>
    <x v="1598"/>
    <n v="64.124946849174208"/>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3"/>
    <s v="AAA"/>
    <n v="0.83509999999999995"/>
    <s v="否"/>
    <m/>
    <m/>
    <m/>
    <m/>
    <m/>
    <m/>
    <m/>
    <m/>
    <m/>
    <m/>
    <m/>
    <s v="固定收益类资产"/>
  </r>
  <r>
    <s v="20京洁01"/>
    <s v="北京京能清洁能源电力股份有限公司"/>
    <s v="企业债、公司债"/>
    <s v="公司债"/>
    <s v="163433.SH"/>
    <x v="616"/>
    <m/>
    <n v="28292.128297662355"/>
    <x v="1599"/>
    <n v="26.777019632072818"/>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3"/>
    <s v="AAA"/>
    <n v="0.94479999999999997"/>
    <s v="否"/>
    <m/>
    <m/>
    <m/>
    <m/>
    <m/>
    <m/>
    <m/>
    <m/>
    <m/>
    <m/>
    <m/>
    <s v="固定收益类资产"/>
  </r>
  <r>
    <s v="20兵装02"/>
    <s v="中国兵器装备集团有限公司"/>
    <s v="企业债、公司债"/>
    <s v="公司债"/>
    <s v="163494.SH"/>
    <x v="617"/>
    <m/>
    <n v="14101.238868346734"/>
    <x v="1600"/>
    <n v="4.7024981827710253"/>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3"/>
    <s v="AAA"/>
    <n v="0.96299999999999997"/>
    <s v="否"/>
    <m/>
    <m/>
    <m/>
    <m/>
    <m/>
    <m/>
    <m/>
    <m/>
    <m/>
    <m/>
    <m/>
    <s v="固定收益类资产"/>
  </r>
  <r>
    <s v="20一汽01"/>
    <s v="中国第一汽车集团有限公司"/>
    <s v="企业债、公司债"/>
    <s v="公司债"/>
    <s v="163495.SH"/>
    <x v="213"/>
    <m/>
    <n v="56444.106667734108"/>
    <x v="1601"/>
    <n v="7.7416380144009578"/>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3"/>
    <s v="AAA"/>
    <n v="0.97030000000000005"/>
    <s v="否"/>
    <m/>
    <m/>
    <m/>
    <m/>
    <m/>
    <m/>
    <m/>
    <m/>
    <m/>
    <m/>
    <m/>
    <s v="固定收益类资产"/>
  </r>
  <r>
    <s v="18申宏02"/>
    <s v="申万宏源集团股份有限公司"/>
    <s v="企业债、公司债"/>
    <s v="公司债"/>
    <s v="112729.SZ"/>
    <x v="618"/>
    <m/>
    <n v="29230.05473615331"/>
    <x v="1602"/>
    <n v="1067.0391053569037"/>
    <n v="0"/>
    <s v="传统"/>
    <s v="稳精2-1期"/>
    <s v="大家资产-稳健精选2号（第一期）集合资产管理产品"/>
    <s v="AB0021"/>
    <s v="组合类保险资管产品"/>
    <s v="固定收益类保险资管产品"/>
    <n v="1"/>
    <s v="大家资产管理有限公司"/>
    <n v="1205411.5900000001"/>
    <n v="1126289.18"/>
    <m/>
    <m/>
    <m/>
    <m/>
    <s v="否"/>
    <m/>
    <m/>
    <m/>
    <m/>
    <m/>
    <m/>
    <m/>
    <m/>
    <m/>
    <m/>
    <m/>
    <m/>
    <m/>
    <m/>
    <m/>
    <m/>
    <m/>
    <m/>
    <m/>
    <m/>
    <m/>
    <m/>
    <s v="城市商业银行"/>
    <m/>
    <n v="5"/>
    <s v="AAA"/>
    <n v="1.1419999999999999"/>
    <s v="否"/>
    <m/>
    <m/>
    <m/>
    <m/>
    <m/>
    <m/>
    <m/>
    <m/>
    <m/>
    <m/>
    <m/>
    <s v="固定收益类资产"/>
  </r>
  <r>
    <s v="招商银行"/>
    <s v="招商银行股份有限公司活期存款"/>
    <s v="现金及流动性管理工具"/>
    <s v="活期存款"/>
    <s v="600036.SH"/>
    <x v="576"/>
    <m/>
    <n v="8574791.538535554"/>
    <x v="1603"/>
    <n v="4336.3690404902818"/>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F0200019.00"/>
    <x v="578"/>
    <m/>
    <n v="99812385.269035056"/>
    <x v="1604"/>
    <n v="2273539.9264426604"/>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369305825.49542969"/>
    <x v="1605"/>
    <n v="1559575.2471834398"/>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1148.98182522986"/>
    <x v="1606"/>
    <n v="0"/>
    <n v="0"/>
    <s v="万能"/>
    <s v="稳精2-2期"/>
    <s v="大家资产-厚坤3号资产管理产品"/>
    <s v="AB002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7078.634260612533"/>
    <x v="1607"/>
    <n v="0"/>
    <n v="0"/>
    <s v="万能"/>
    <s v="稳精2-2期"/>
    <s v="大家资产-厚坤3号资产管理产品"/>
    <s v="AB002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61204.0334400898"/>
    <x v="160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44438.2207724666"/>
    <x v="160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080322.6503407396"/>
    <x v="161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52347.7260966352"/>
    <x v="1611"/>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70679.2523368197"/>
    <x v="161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86230.2604075726"/>
    <x v="161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67373.9642841108"/>
    <x v="1614"/>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5009302.1656888872"/>
    <x v="1615"/>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95998.1472173883"/>
    <x v="161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115801.5093664248"/>
    <x v="161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35953.42758389737"/>
    <x v="161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34725.61129945"/>
    <x v="161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801821.1523250528"/>
    <x v="162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1028481254434"/>
    <x v="162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57746.4827760775"/>
    <x v="162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44670.5342331296"/>
    <x v="162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81276.0407580282"/>
    <x v="1624"/>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64331.7643261189"/>
    <x v="162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94091.38196202635"/>
    <x v="162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28769.2124814361"/>
    <x v="1627"/>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65564.3714156961"/>
    <x v="162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94566.2596153198"/>
    <x v="162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46235.4511910717"/>
    <x v="163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03701.1715746764"/>
    <x v="163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64732.1804342652"/>
    <x v="163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92677.2861462643"/>
    <x v="1633"/>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8044110.4059855891"/>
    <x v="1634"/>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9296.62368124293"/>
    <x v="163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90395.0977486148"/>
    <x v="163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63889.6184887416"/>
    <x v="163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18573.816957962"/>
    <x v="163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48363.9014492165"/>
    <x v="163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6079.06856282256"/>
    <x v="164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873390.7763380904"/>
    <x v="164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27897.9710474247"/>
    <x v="164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52543.49797515239"/>
    <x v="164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60887.4698507581"/>
    <x v="1644"/>
    <n v="0"/>
    <n v="0"/>
    <s v="万能"/>
    <s v="稳精2-2期"/>
    <s v="大家资产-厚坤3号资产管理产品"/>
    <s v="AB002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68991.8475041389"/>
    <x v="164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74774.4399487963"/>
    <x v="164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9369362200514"/>
    <x v="164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7.846972686646"/>
    <x v="164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7.437269968548"/>
    <x v="164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9.7959160686"/>
    <x v="165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475615394975"/>
    <x v="165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1.0541222312204"/>
    <x v="165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92119604395"/>
    <x v="165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3786003688692"/>
    <x v="1654"/>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3649828881898"/>
    <x v="165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85288810113"/>
    <x v="165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7563165930551"/>
    <x v="165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0623.883824792272"/>
    <x v="165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851826760277"/>
    <x v="165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917518884026"/>
    <x v="166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2.422341200487"/>
    <x v="166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505655416699"/>
    <x v="166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2024293650011"/>
    <x v="166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2.250294245569"/>
    <x v="1664"/>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5115048913704"/>
    <x v="166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427696112685"/>
    <x v="166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334823922623"/>
    <x v="166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8689369556942"/>
    <x v="1668"/>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960884069591"/>
    <x v="1669"/>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408033160347"/>
    <x v="1670"/>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887949320826"/>
    <x v="1671"/>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2.226010270038"/>
    <x v="1672"/>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1.196318419428"/>
    <x v="1673"/>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7883.584693423549"/>
    <x v="1674"/>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661294260048"/>
    <x v="1675"/>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8594709851932"/>
    <x v="1676"/>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19262622.462184969"/>
    <x v="1677"/>
    <n v="0"/>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20163878.484802868"/>
    <x v="1678"/>
    <n v="313667.93658055342"/>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n v="3"/>
    <s v="AAA"/>
    <n v="0.62180000000000002"/>
    <s v="否"/>
    <m/>
    <m/>
    <m/>
    <m/>
    <m/>
    <m/>
    <m/>
    <m/>
    <m/>
    <m/>
    <m/>
    <s v="固定收益类资产"/>
  </r>
  <r>
    <s v="19航控04"/>
    <s v="中航工业产融控股股份有限公司"/>
    <s v="企业债、公司债"/>
    <s v="公司债"/>
    <s v="155449.SH"/>
    <x v="613"/>
    <m/>
    <n v="10031144.719538024"/>
    <x v="1679"/>
    <n v="339176.15944096301"/>
    <n v="0"/>
    <s v="万能"/>
    <s v="稳精2-2期"/>
    <s v="大家资产-厚坤3号资产管理产品"/>
    <s v="AB0022"/>
    <s v="组合类保险资管产品"/>
    <s v="固定收益类保险资管产品"/>
    <n v="2"/>
    <s v="大家资产管理有限公司"/>
    <n v="16867538196.9"/>
    <n v="14487907740.719999"/>
    <m/>
    <m/>
    <m/>
    <m/>
    <s v="否"/>
    <m/>
    <m/>
    <m/>
    <m/>
    <m/>
    <m/>
    <m/>
    <m/>
    <m/>
    <m/>
    <m/>
    <m/>
    <m/>
    <m/>
    <m/>
    <m/>
    <m/>
    <m/>
    <m/>
    <m/>
    <m/>
    <m/>
    <s v="城市商业银行"/>
    <m/>
    <n v="3"/>
    <s v="AAA"/>
    <n v="0.1148"/>
    <s v="否"/>
    <m/>
    <m/>
    <m/>
    <m/>
    <m/>
    <m/>
    <m/>
    <m/>
    <m/>
    <m/>
    <m/>
    <s v="固定收益类资产"/>
  </r>
  <r>
    <s v="招商银行"/>
    <s v="招商银行股份有限公司活期存款"/>
    <s v="现金及流动性管理工具"/>
    <s v="活期存款"/>
    <s v="600036.SH"/>
    <x v="576"/>
    <m/>
    <n v="15485.173899409396"/>
    <x v="1680"/>
    <n v="7.8310275395307389"/>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n v="0"/>
    <m/>
    <m/>
    <m/>
    <m/>
    <m/>
    <m/>
    <m/>
    <m/>
    <m/>
    <m/>
    <m/>
    <m/>
    <m/>
    <m/>
    <m/>
    <s v="固定收益类资产"/>
  </r>
  <r>
    <s v="天津银行股份有限公司"/>
    <s v="天津银行股份有限公司协议存款"/>
    <s v="银行存款"/>
    <s v="协议存款"/>
    <s v="F0200019.00"/>
    <x v="578"/>
    <m/>
    <n v="180250.69603847462"/>
    <x v="1681"/>
    <n v="4105.7745800579223"/>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666927.57534235611"/>
    <x v="1682"/>
    <n v="2816.4292744980789"/>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53.54871202938784"/>
    <x v="1683"/>
    <n v="0"/>
    <n v="0"/>
    <s v="传统"/>
    <s v="稳精2-2期"/>
    <s v="大家资产-稳健精选2号（第二期）集合资产管理产品"/>
    <s v="AB0022"/>
    <s v="组合类保险资管产品"/>
    <s v="固定收益类保险资管产品"/>
    <n v="1"/>
    <s v="大家资产管理有限公司"/>
    <n v="1193906.31"/>
    <n v="1127552.47"/>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6.960123391669484"/>
    <x v="1684"/>
    <n v="0"/>
    <n v="0"/>
    <s v="传统"/>
    <s v="稳精2-2期"/>
    <s v="大家资产-稳健精选2号（第二期）集合资产管理产品"/>
    <s v="AB0022"/>
    <s v="组合类保险资管产品"/>
    <s v="固定收益类保险资管产品"/>
    <n v="1"/>
    <s v="大家资产管理有限公司"/>
    <n v="1193906.31"/>
    <n v="1127552.47"/>
    <m/>
    <m/>
    <m/>
    <m/>
    <m/>
    <m/>
    <m/>
    <m/>
    <m/>
    <m/>
    <m/>
    <m/>
    <m/>
    <m/>
    <m/>
    <m/>
    <m/>
    <m/>
    <m/>
    <m/>
    <m/>
    <m/>
    <m/>
    <m/>
    <m/>
    <m/>
    <m/>
    <s v="城市商业银行"/>
    <m/>
    <m/>
    <m/>
    <m/>
    <m/>
    <m/>
    <m/>
    <m/>
    <m/>
    <m/>
    <m/>
    <m/>
    <m/>
    <m/>
    <m/>
    <m/>
    <s v="固定收益类资产"/>
  </r>
  <r>
    <s v="广州发展"/>
    <s v="广州发展集团股份有限公司"/>
    <s v="股票"/>
    <s v="沪深主板股"/>
    <s v="600098.SH"/>
    <x v="579"/>
    <m/>
    <n v="3361.1392172717678"/>
    <x v="168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中盐化工"/>
    <s v="中盐内蒙古化工股份有限公司"/>
    <s v="股票"/>
    <s v="沪深主板股"/>
    <s v="600328.SH"/>
    <x v="580"/>
    <m/>
    <n v="4233.8094613649091"/>
    <x v="168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宁波韵升"/>
    <s v="宁波韵升股份有限公司"/>
    <s v="股票"/>
    <s v="沪深主板股"/>
    <s v="600366.SH"/>
    <x v="581"/>
    <m/>
    <n v="9174.529707467429"/>
    <x v="168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华鲁恒升"/>
    <s v="山东华鲁恒升化工股份有限公司"/>
    <s v="股票"/>
    <s v="沪深主板股"/>
    <s v="600426.SH"/>
    <x v="481"/>
    <m/>
    <n v="4428.6827067183913"/>
    <x v="1688"/>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士兰微"/>
    <s v="杭州士兰微电子股份有限公司"/>
    <s v="股票"/>
    <s v="沪深主板股"/>
    <s v="600460.SH"/>
    <x v="582"/>
    <m/>
    <n v="6087.0930968989023"/>
    <x v="168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爱柯迪"/>
    <s v="爱柯迪股份有限公司"/>
    <s v="股票"/>
    <s v="沪深主板股"/>
    <s v="600933.SH"/>
    <x v="583"/>
    <m/>
    <n v="12255.219876959558"/>
    <x v="169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赤峰黄金"/>
    <s v="赤峰吉隆黄金矿业股份有限公司"/>
    <s v="股票"/>
    <s v="沪深主板股"/>
    <s v="600988.SH"/>
    <x v="472"/>
    <m/>
    <n v="4636.4080249751823"/>
    <x v="1691"/>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紫金矿业"/>
    <s v="紫金矿业集团股份有限公司"/>
    <s v="股票"/>
    <s v="沪深主板股"/>
    <s v="601899.SH"/>
    <x v="397"/>
    <m/>
    <n v="9046.2741632583511"/>
    <x v="1692"/>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中国汽研"/>
    <s v="中国汽车工程研究院股份有限公司"/>
    <s v="股票"/>
    <s v="沪深主板股"/>
    <s v="601965.SH"/>
    <x v="584"/>
    <m/>
    <n v="7938.7114503274061"/>
    <x v="169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春风动力"/>
    <s v="浙江春风动力股份有限公司"/>
    <s v="股票"/>
    <s v="沪深主板股"/>
    <s v="603129.SH"/>
    <x v="585"/>
    <m/>
    <n v="5626.8106334421191"/>
    <x v="169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天目湖"/>
    <s v="江苏天目湖旅游股份有限公司"/>
    <s v="股票"/>
    <s v="沪深主板股"/>
    <s v="603136.SH"/>
    <x v="586"/>
    <m/>
    <n v="1329.0546780976765"/>
    <x v="169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新泉股份"/>
    <s v="江苏新泉汽车饰件股份有限公司"/>
    <s v="股票"/>
    <s v="沪深主板股"/>
    <s v="603179.SH"/>
    <x v="587"/>
    <m/>
    <n v="6563.9331189177374"/>
    <x v="169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海容冷链"/>
    <s v="青岛海容商用冷链股份有限公司"/>
    <s v="股票"/>
    <s v="沪深主板股"/>
    <s v="603187.SH"/>
    <x v="588"/>
    <m/>
    <n v="8671.585220871144"/>
    <x v="169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望变电气"/>
    <s v="重庆望变电气(集团)股份有限公司"/>
    <s v="股票"/>
    <s v="沪深主板股"/>
    <s v="603191.SH"/>
    <x v="285"/>
    <m/>
    <n v="7.7601169157092027"/>
    <x v="169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中谷物流"/>
    <s v="上海中谷物流股份有限公司"/>
    <s v="股票"/>
    <s v="沪深主板股"/>
    <s v="603565.SH"/>
    <x v="589"/>
    <m/>
    <n v="11662.012637238447"/>
    <x v="169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高能环境"/>
    <s v="北京高能时代环境技术股份有限公司"/>
    <s v="股票"/>
    <s v="沪深主板股"/>
    <s v="603588.SH"/>
    <x v="590"/>
    <m/>
    <n v="8387.7876919613391"/>
    <x v="170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口子窖"/>
    <s v="安徽口子酒业股份有限公司"/>
    <s v="股票"/>
    <s v="沪深主板股"/>
    <s v="603589.SH"/>
    <x v="480"/>
    <m/>
    <n v="5203.2822422362678"/>
    <x v="1701"/>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索通发展"/>
    <s v="索通发展股份有限公司"/>
    <s v="股票"/>
    <s v="沪深主板股"/>
    <s v="603612.SH"/>
    <x v="591"/>
    <m/>
    <n v="3366.7875711078991"/>
    <x v="170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圣泉集团"/>
    <s v="济南圣泉集团股份有限公司"/>
    <s v="股票"/>
    <s v="沪深主板股"/>
    <s v="605589.SH"/>
    <x v="592"/>
    <m/>
    <n v="1072.8667070772408"/>
    <x v="170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平安银行"/>
    <s v="平安银行股份有限公司"/>
    <s v="股票"/>
    <s v="沪深主板股"/>
    <s v="000001.SZ"/>
    <x v="593"/>
    <m/>
    <n v="2760.796807823182"/>
    <x v="1704"/>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铜陵有色"/>
    <s v="铜陵有色金属集团股份有限公司"/>
    <s v="股票"/>
    <s v="沪深主板股"/>
    <s v="000630.SZ"/>
    <x v="470"/>
    <m/>
    <n v="5716.6771414618443"/>
    <x v="170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新洋丰"/>
    <s v="新洋丰农业科技股份有限公司"/>
    <s v="股票"/>
    <s v="沪深主板股"/>
    <s v="000902.SZ"/>
    <x v="594"/>
    <m/>
    <n v="9380.8416800165814"/>
    <x v="170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河钢资源"/>
    <s v="河钢资源股份有限公司"/>
    <s v="股票"/>
    <s v="沪深主板股"/>
    <s v="000923.SZ"/>
    <x v="595"/>
    <m/>
    <n v="2069.9809682362388"/>
    <x v="170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石基信息"/>
    <s v="北京中长石基信息技术股份有限公司"/>
    <s v="股票"/>
    <s v="沪深主板股"/>
    <s v="002153.SZ"/>
    <x v="596"/>
    <m/>
    <n v="9577.9278811903987"/>
    <x v="170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纳思达"/>
    <s v="纳思达股份有限公司"/>
    <s v="股票"/>
    <s v="沪深主板股"/>
    <s v="002180.SZ"/>
    <x v="597"/>
    <m/>
    <n v="5353.9952747399875"/>
    <x v="170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海康威视"/>
    <s v="杭州海康威视数字技术股份有限公司"/>
    <s v="股票"/>
    <s v="沪深主板股"/>
    <s v="002415.SZ"/>
    <x v="466"/>
    <m/>
    <n v="2876.2080839840883"/>
    <x v="1710"/>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视源股份"/>
    <s v="广州视源电子科技股份有限公司"/>
    <s v="股票"/>
    <s v="沪深主板股"/>
    <s v="002841.SZ"/>
    <x v="598"/>
    <m/>
    <n v="14526.8194501215"/>
    <x v="1711"/>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欣旺达"/>
    <s v="欣旺达电子股份有限公司"/>
    <s v="股票"/>
    <s v="创业板股"/>
    <s v="300207.SZ"/>
    <x v="599"/>
    <m/>
    <n v="1280.9152869323075"/>
    <x v="171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菲利华"/>
    <s v="湖北菲利华石英玻璃股份有限公司"/>
    <s v="股票"/>
    <s v="创业板股"/>
    <s v="300395.SZ"/>
    <x v="600"/>
    <m/>
    <n v="5761.5188281181199"/>
    <x v="171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贝斯特"/>
    <s v="无锡贝斯特精机股份有限公司"/>
    <s v="股票"/>
    <s v="创业板股"/>
    <s v="300580.SZ"/>
    <x v="601"/>
    <m/>
    <n v="4268.9366449086092"/>
    <x v="171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普利制药"/>
    <s v="海南普利制药股份有限公司"/>
    <s v="股票"/>
    <s v="创业板股"/>
    <s v="300630.SZ"/>
    <x v="602"/>
    <m/>
    <n v="3464.7430273881173"/>
    <x v="171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赛意信息"/>
    <s v="广州赛意信息科技股份有限公司"/>
    <s v="股票"/>
    <s v="创业板股"/>
    <s v="300687.SZ"/>
    <x v="603"/>
    <m/>
    <n v="7672.099491429718"/>
    <x v="171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宏达电子"/>
    <s v="株洲宏达电子股份有限公司"/>
    <s v="股票"/>
    <s v="创业板股"/>
    <s v="300726.SZ"/>
    <x v="604"/>
    <m/>
    <n v="372.15717716078996"/>
    <x v="171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天宜上佳"/>
    <s v="北京天宜上佳高新材料股份有限公司"/>
    <s v="股票"/>
    <s v="科创板股"/>
    <s v="688033.SH"/>
    <x v="605"/>
    <m/>
    <n v="3383.1471963806293"/>
    <x v="171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映翰通"/>
    <s v="北京映翰通网络技术股份有限公司"/>
    <s v="股票"/>
    <s v="科创板股"/>
    <s v="688080.SH"/>
    <x v="606"/>
    <m/>
    <n v="4203.9395056720077"/>
    <x v="171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晶晨股份"/>
    <s v="晶晨半导体(上海)股份有限公司"/>
    <s v="股票"/>
    <s v="科创板股"/>
    <s v="688099.SH"/>
    <x v="607"/>
    <m/>
    <n v="275.47755333220169"/>
    <x v="172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石头科技"/>
    <s v="北京石头世纪科技股份有限公司"/>
    <s v="股票"/>
    <s v="科创板股"/>
    <s v="688169.SH"/>
    <x v="608"/>
    <m/>
    <n v="5527.6416393508207"/>
    <x v="1721"/>
    <n v="0"/>
    <n v="0"/>
    <s v="传统"/>
    <s v="稳精2-2期"/>
    <s v="大家资产-稳健精选2号（第二期）集合资产管理产品"/>
    <s v="AB0022"/>
    <s v="组合类保险资管产品"/>
    <s v="固定收益类保险资管产品"/>
    <n v="1"/>
    <s v="大家资产管理有限公司"/>
    <n v="1193906.31"/>
    <n v="1127552.47"/>
    <m/>
    <m/>
    <m/>
    <m/>
    <s v="是"/>
    <m/>
    <m/>
    <m/>
    <m/>
    <m/>
    <m/>
    <m/>
    <m/>
    <m/>
    <m/>
    <m/>
    <m/>
    <m/>
    <m/>
    <m/>
    <m/>
    <m/>
    <m/>
    <m/>
    <m/>
    <m/>
    <m/>
    <s v="城市商业银行"/>
    <m/>
    <m/>
    <m/>
    <m/>
    <m/>
    <m/>
    <m/>
    <m/>
    <m/>
    <m/>
    <m/>
    <m/>
    <m/>
    <m/>
    <m/>
    <m/>
    <s v="固定收益类资产"/>
  </r>
  <r>
    <s v="高测股份"/>
    <s v="青岛高测科技股份有限公司"/>
    <s v="股票"/>
    <s v="科创板股"/>
    <s v="688556.SH"/>
    <x v="609"/>
    <m/>
    <n v="3555.7927009766399"/>
    <x v="172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中控技术"/>
    <s v="浙江中控技术股份有限公司"/>
    <s v="股票"/>
    <s v="科创板股"/>
    <s v="688777.SH"/>
    <x v="610"/>
    <m/>
    <n v="6455.6675932001626"/>
    <x v="172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嘉环科技"/>
    <s v="嘉环科技股份有限公司"/>
    <s v="股票"/>
    <s v="沪深主板股"/>
    <s v="603206.SH"/>
    <x v="401"/>
    <m/>
    <n v="8.9571257379615048"/>
    <x v="172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德龙激光"/>
    <s v="苏州德龙激光股份有限公司"/>
    <s v="股票"/>
    <s v="科创板股"/>
    <s v="688170.SH"/>
    <x v="487"/>
    <m/>
    <n v="122.50803446505502"/>
    <x v="172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景业智能"/>
    <s v="杭州景业智能科技股份有限公司"/>
    <s v="股票"/>
    <s v="科创板股"/>
    <s v="688290.SH"/>
    <x v="304"/>
    <m/>
    <n v="88.881528091223814"/>
    <x v="172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中国海油"/>
    <s v="中国海洋石油有限公司"/>
    <s v="股票"/>
    <s v="沪深主板股"/>
    <s v="600938.SH"/>
    <x v="317"/>
    <m/>
    <n v="163.52343144610418"/>
    <x v="172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星辉环材"/>
    <s v="星辉环保材料股份有限公司"/>
    <s v="股票"/>
    <s v="创业板股"/>
    <s v="300834.SZ"/>
    <x v="331"/>
    <m/>
    <n v="35.158024437791703"/>
    <x v="172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争光股份"/>
    <s v="浙江争光实业股份有限公司"/>
    <s v="股票"/>
    <s v="创业板股"/>
    <s v="301092.SZ"/>
    <x v="332"/>
    <m/>
    <n v="11.649926936219485"/>
    <x v="172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百诚医药"/>
    <s v="杭州百诚医药科技股份有限公司"/>
    <s v="股票"/>
    <s v="创业板股"/>
    <s v="301096.SZ"/>
    <x v="334"/>
    <m/>
    <n v="26.400237944579146"/>
    <x v="173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风光股份"/>
    <s v="营口风光新材料股份有限公司"/>
    <s v="股票"/>
    <s v="创业板股"/>
    <s v="301100.SZ"/>
    <x v="419"/>
    <m/>
    <n v="15.238826444763138"/>
    <x v="1731"/>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明月镜片"/>
    <s v="明月镜片股份有限公司"/>
    <s v="股票"/>
    <s v="创业板股"/>
    <s v="301101.SZ"/>
    <x v="420"/>
    <m/>
    <n v="7.4698411948088435"/>
    <x v="173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粤万年青"/>
    <s v="广东万年青制药股份有限公司"/>
    <s v="股票"/>
    <s v="创业板股"/>
    <s v="301111.SZ"/>
    <x v="423"/>
    <m/>
    <n v="2.5312965746075067"/>
    <x v="173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佳缘科技"/>
    <s v="佳缘科技股份有限公司"/>
    <s v="股票"/>
    <s v="创业板股"/>
    <s v="301117.SZ"/>
    <x v="338"/>
    <m/>
    <n v="15.606105263011134"/>
    <x v="173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奕东电子"/>
    <s v="奕东电子科技股份有限公司"/>
    <s v="股票"/>
    <s v="创业板股"/>
    <s v="301123.SZ"/>
    <x v="339"/>
    <m/>
    <n v="37.244570444993883"/>
    <x v="173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达嘉维康"/>
    <s v="湖南达嘉维康医药产业股份有限公司"/>
    <s v="股票"/>
    <s v="创业板股"/>
    <s v="301126.SZ"/>
    <x v="340"/>
    <m/>
    <n v="5.663440819389665"/>
    <x v="173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华研精机"/>
    <s v="广州华研精密机械股份有限公司"/>
    <s v="股票"/>
    <s v="创业板股"/>
    <s v="301138.SZ"/>
    <x v="306"/>
    <m/>
    <n v="5.8492792870053325"/>
    <x v="173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海力风电"/>
    <s v="江苏海力风电设备科技股份有限公司"/>
    <s v="股票"/>
    <s v="创业板股"/>
    <s v="301155.SZ"/>
    <x v="431"/>
    <m/>
    <n v="62.542521308088936"/>
    <x v="173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优宁维"/>
    <s v="上海优宁维生物科技股份有限公司"/>
    <s v="股票"/>
    <s v="创业板股"/>
    <s v="301166.SZ"/>
    <x v="308"/>
    <m/>
    <n v="20.631458618424599"/>
    <x v="173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通灵股份"/>
    <s v="江苏通灵电器股份有限公司"/>
    <s v="股票"/>
    <s v="创业板股"/>
    <s v="301168.SZ"/>
    <x v="309"/>
    <m/>
    <n v="12.679554962130458"/>
    <x v="174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迪阿股份"/>
    <s v="迪阿股份有限公司"/>
    <s v="股票"/>
    <s v="创业板股"/>
    <s v="301177.SZ"/>
    <x v="310"/>
    <m/>
    <n v="38.343216462417985"/>
    <x v="1741"/>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泽宇智能"/>
    <s v="江苏泽宇智能电力股份有限公司"/>
    <s v="股票"/>
    <s v="创业板股"/>
    <s v="301179.SZ"/>
    <x v="341"/>
    <m/>
    <n v="14.986241144404424"/>
    <x v="174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凯旺科技"/>
    <s v="河南凯旺电子科技股份有限公司"/>
    <s v="股票"/>
    <s v="创业板股"/>
    <s v="301182.SZ"/>
    <x v="356"/>
    <m/>
    <n v="4.8395148877977974"/>
    <x v="174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奥尼电子"/>
    <s v="深圳奥尼电子股份有限公司"/>
    <s v="股票"/>
    <s v="创业板股"/>
    <s v="301189.SZ"/>
    <x v="573"/>
    <m/>
    <n v="24.215851859567291"/>
    <x v="174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家联科技"/>
    <s v="宁波家联科技股份有限公司"/>
    <s v="股票"/>
    <s v="创业板股"/>
    <s v="301193.SZ"/>
    <x v="312"/>
    <m/>
    <n v="8.4748289505713572"/>
    <x v="1745"/>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唯科科技"/>
    <s v="厦门唯科模塑科技股份有限公司"/>
    <s v="股票"/>
    <s v="创业板股"/>
    <s v="301196.SZ"/>
    <x v="313"/>
    <m/>
    <n v="20.213313053754543"/>
    <x v="1746"/>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喜悦智行"/>
    <s v="宁波喜悦智行科技股份有限公司"/>
    <s v="股票"/>
    <s v="创业板股"/>
    <s v="301198.SZ"/>
    <x v="543"/>
    <m/>
    <n v="3.7653649399653197"/>
    <x v="1747"/>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迈赫股份"/>
    <s v="迈赫机器人自动化股份有限公司"/>
    <s v="股票"/>
    <s v="创业板股"/>
    <s v="301199.SZ"/>
    <x v="342"/>
    <m/>
    <n v="10.291593741012749"/>
    <x v="1748"/>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诚达药业"/>
    <s v="诚达药业股份有限公司"/>
    <s v="股票"/>
    <s v="创业板股"/>
    <s v="301201.SZ"/>
    <x v="344"/>
    <m/>
    <n v="29.873524656683724"/>
    <x v="1749"/>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三元生物"/>
    <s v="山东三元生物科技股份有限公司"/>
    <s v="股票"/>
    <s v="创业板股"/>
    <s v="301206.SZ"/>
    <x v="435"/>
    <m/>
    <n v="58.513161198705667"/>
    <x v="1750"/>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华兰疫苗"/>
    <s v="华兰生物疫苗股份有限公司"/>
    <s v="股票"/>
    <s v="创业板股"/>
    <s v="301207.SZ"/>
    <x v="345"/>
    <m/>
    <n v="32.295877710605581"/>
    <x v="1751"/>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光庭信息"/>
    <s v="武汉光庭信息技术股份有限公司"/>
    <s v="股票"/>
    <s v="创业板股"/>
    <s v="301221.SZ"/>
    <x v="358"/>
    <m/>
    <n v="20.030376622345099"/>
    <x v="1752"/>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华康医疗"/>
    <s v="武汉华康世纪医疗股份有限公司"/>
    <s v="股票"/>
    <s v="创业板股"/>
    <s v="301235.SZ"/>
    <x v="346"/>
    <m/>
    <n v="13.105126855477298"/>
    <x v="1753"/>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华宝添益ETF"/>
    <s v="华宝现金添益交易型货币市场基金"/>
    <s v="证券投资基金"/>
    <s v="货币市场基金"/>
    <s v="511990.SH"/>
    <x v="611"/>
    <m/>
    <n v="34786.275240056326"/>
    <x v="1754"/>
    <n v="0"/>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m/>
    <m/>
    <m/>
    <m/>
    <m/>
    <m/>
    <m/>
    <m/>
    <m/>
    <m/>
    <m/>
    <m/>
    <m/>
    <m/>
    <m/>
    <s v="固定收益类资产"/>
  </r>
  <r>
    <s v="19陕煤债01"/>
    <s v="陕西煤业化工集团有限责任公司"/>
    <s v="企业债、公司债"/>
    <s v="企业债"/>
    <s v="1980383.IB"/>
    <x v="612"/>
    <m/>
    <n v="36413.84906216136"/>
    <x v="1755"/>
    <n v="566.45138517831822"/>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n v="0.63561643835616399"/>
    <s v="AAA"/>
    <n v="5.7611999999999997"/>
    <s v="否"/>
    <m/>
    <m/>
    <m/>
    <m/>
    <m/>
    <m/>
    <m/>
    <m/>
    <m/>
    <m/>
    <m/>
    <s v="固定收益类资产"/>
  </r>
  <r>
    <s v="19航控04"/>
    <s v="中航工业产融控股股份有限公司"/>
    <s v="企业债、公司债"/>
    <s v="公司债"/>
    <s v="155449.SH"/>
    <x v="613"/>
    <m/>
    <n v="18115.194951866699"/>
    <x v="1756"/>
    <n v="612.51655948409405"/>
    <n v="0"/>
    <s v="传统"/>
    <s v="稳精2-2期"/>
    <s v="大家资产-稳健精选2号（第二期）集合资产管理产品"/>
    <s v="AB0022"/>
    <s v="组合类保险资管产品"/>
    <s v="固定收益类保险资管产品"/>
    <n v="1"/>
    <s v="大家资产管理有限公司"/>
    <n v="1193906.31"/>
    <n v="1127552.47"/>
    <m/>
    <m/>
    <m/>
    <m/>
    <s v="否"/>
    <m/>
    <m/>
    <m/>
    <m/>
    <m/>
    <m/>
    <m/>
    <m/>
    <m/>
    <m/>
    <m/>
    <m/>
    <m/>
    <m/>
    <m/>
    <m/>
    <m/>
    <m/>
    <m/>
    <m/>
    <m/>
    <m/>
    <s v="城市商业银行"/>
    <m/>
    <n v="0.117808219178082"/>
    <s v="AAA"/>
    <n v="0.1174"/>
    <s v="否"/>
    <m/>
    <m/>
    <m/>
    <m/>
    <m/>
    <m/>
    <m/>
    <m/>
    <m/>
    <m/>
    <m/>
    <s v="固定收益类资产"/>
  </r>
  <r>
    <s v="招商银行"/>
    <s v="招商银行股份有限公司活期存款"/>
    <s v="现金及流动性管理工具"/>
    <s v="活期存款"/>
    <s v="600036.SH"/>
    <x v="576"/>
    <m/>
    <n v="8184970.6711250572"/>
    <x v="1757"/>
    <n v="3860.2302214872552"/>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华融湘江银行股份有限公司"/>
    <s v="华融湘江银行股份有限公司协议存款"/>
    <s v="银行存款"/>
    <s v="协议存款"/>
    <s v="F0200930.00"/>
    <x v="614"/>
    <m/>
    <n v="469075298.90042245"/>
    <x v="1758"/>
    <n v="1991712.8414348678"/>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9797.5040008816"/>
    <x v="1759"/>
    <n v="0"/>
    <n v="0"/>
    <s v="万能"/>
    <s v="稳精2-3期"/>
    <s v="大家资产-厚坤3号资产管理产品"/>
    <s v="AB002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5385.832929661337"/>
    <x v="1760"/>
    <n v="0"/>
    <n v="0"/>
    <s v="万能"/>
    <s v="稳精2-3期"/>
    <s v="大家资产-厚坤3号资产管理产品"/>
    <s v="AB002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681804.6220719847"/>
    <x v="176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284839.8320976356"/>
    <x v="176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080429.059797206"/>
    <x v="176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390151.5781423766"/>
    <x v="1764"/>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67502.9910565689"/>
    <x v="176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560204.9067765782"/>
    <x v="176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01523.8269505384"/>
    <x v="1767"/>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68709.0864680018"/>
    <x v="1768"/>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07177.4620406041"/>
    <x v="176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37707.0940587106"/>
    <x v="1770"/>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18003.55974071706"/>
    <x v="177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57554.112501835"/>
    <x v="177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693751.7973704198"/>
    <x v="177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器"/>
    <s v="重庆望变电气(集团)股份有限公司"/>
    <s v="股票"/>
    <s v="沪深主板股"/>
    <s v="603191.SH"/>
    <x v="285"/>
    <m/>
    <n v="4296.7097772768529"/>
    <x v="177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299128.2843372226"/>
    <x v="177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20669.5564116435"/>
    <x v="177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06725.1950593721"/>
    <x v="1777"/>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09894.5448674241"/>
    <x v="177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79626.56613225362"/>
    <x v="177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89632.4463925629"/>
    <x v="1780"/>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084590.2619741862"/>
    <x v="178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64149.4322768226"/>
    <x v="178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16936.1528953637"/>
    <x v="178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191731.8754808055"/>
    <x v="178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04263.6747588734"/>
    <x v="178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52001.4965604038"/>
    <x v="1786"/>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837362.6504223859"/>
    <x v="1787"/>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0203.31657562742"/>
    <x v="178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07717.6702750786"/>
    <x v="178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294688.3873684662"/>
    <x v="1790"/>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89644.1522624928"/>
    <x v="179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19749.2245048215"/>
    <x v="179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9841.4105520804"/>
    <x v="179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18134.3886721332"/>
    <x v="179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58126.2732743705"/>
    <x v="179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0281.9118378174"/>
    <x v="179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27667.3357117875"/>
    <x v="1797"/>
    <n v="0"/>
    <n v="0"/>
    <s v="万能"/>
    <s v="稳精2-3期"/>
    <s v="大家资产-厚坤3号资产管理产品"/>
    <s v="AB002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68443.5927478485"/>
    <x v="179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461883.1341088912"/>
    <x v="179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4832336466243"/>
    <x v="1800"/>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1.641610371953"/>
    <x v="180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2.935180882734"/>
    <x v="180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1.513013290052"/>
    <x v="180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078.470084690187"/>
    <x v="180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379.253779654737"/>
    <x v="180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7.6067127146962"/>
    <x v="180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5.986615287653"/>
    <x v="1807"/>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5570718124281"/>
    <x v="180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0.9658252762929"/>
    <x v="180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19878.862249496935"/>
    <x v="1810"/>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7983141258496"/>
    <x v="181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6954701186869"/>
    <x v="181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3963.307193955508"/>
    <x v="181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1.679253747909"/>
    <x v="181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5601757130453"/>
    <x v="181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0880.357973300353"/>
    <x v="181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7.7524113638119"/>
    <x v="1817"/>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5976351314175"/>
    <x v="181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276.008637291961"/>
    <x v="1819"/>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4396640151635"/>
    <x v="1820"/>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064.029173536721"/>
    <x v="1821"/>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8500774277159"/>
    <x v="1822"/>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3666523443662"/>
    <x v="1823"/>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0.712835685848"/>
    <x v="1824"/>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1198.29793312218"/>
    <x v="1825"/>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0.646701667943"/>
    <x v="1826"/>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1956609691943"/>
    <x v="1827"/>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9218179.2485038415"/>
    <x v="1828"/>
    <n v="0"/>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20162034.025150161"/>
    <x v="1829"/>
    <n v="313639.2442903372"/>
    <n v="0"/>
    <s v="万能"/>
    <s v="稳精2-3期"/>
    <s v="大家资产-厚坤3号资产管理产品"/>
    <s v="AB0023"/>
    <s v="组合类保险资管产品"/>
    <s v="固定收益类保险资管产品"/>
    <n v="2"/>
    <s v="大家资产管理有限公司"/>
    <n v="16867538196.9"/>
    <n v="14487907740.719999"/>
    <m/>
    <m/>
    <m/>
    <m/>
    <s v="否"/>
    <m/>
    <m/>
    <m/>
    <m/>
    <m/>
    <m/>
    <m/>
    <m/>
    <m/>
    <m/>
    <m/>
    <m/>
    <m/>
    <m/>
    <m/>
    <m/>
    <m/>
    <m/>
    <m/>
    <m/>
    <m/>
    <m/>
    <s v="城市商业银行"/>
    <m/>
    <n v="0.63561643835616399"/>
    <s v="AAA"/>
    <n v="5.7611999999999997"/>
    <s v="否"/>
    <m/>
    <m/>
    <m/>
    <m/>
    <m/>
    <m/>
    <m/>
    <m/>
    <m/>
    <m/>
    <m/>
    <s v="固定收益类资产"/>
  </r>
  <r>
    <s v="招商银行"/>
    <s v="招商银行股份有限公司活期存款"/>
    <s v="现金及流动性管理工具"/>
    <s v="活期存款"/>
    <s v="600036.SH"/>
    <x v="576"/>
    <m/>
    <n v="15531.381813675836"/>
    <x v="1830"/>
    <n v="7.3249754785459711"/>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n v="0"/>
    <m/>
    <m/>
    <m/>
    <m/>
    <m/>
    <m/>
    <m/>
    <m/>
    <m/>
    <m/>
    <m/>
    <m/>
    <m/>
    <m/>
    <m/>
    <s v="固定收益类资产"/>
  </r>
  <r>
    <s v="华融湘江银行股份有限公司"/>
    <s v="华融湘江银行股份有限公司协议存款"/>
    <s v="银行存款"/>
    <s v="协议存款"/>
    <s v="F0200930.00"/>
    <x v="614"/>
    <m/>
    <n v="890093.30140766071"/>
    <x v="1831"/>
    <n v="3779.3724432825761"/>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92.97845905696312"/>
    <x v="1832"/>
    <n v="0"/>
    <n v="0"/>
    <s v="传统"/>
    <s v="稳精2-3期"/>
    <s v="大家资产-稳健精选2号（第三期）集合资产管理产品"/>
    <s v="AB0023"/>
    <s v="组合类保险资管产品"/>
    <s v="固定收益类保险资管产品"/>
    <n v="1"/>
    <s v="大家资产管理有限公司"/>
    <n v="1220424.1100000001"/>
    <n v="1137377.2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7.146347141396674"/>
    <x v="1833"/>
    <n v="0"/>
    <n v="0"/>
    <s v="传统"/>
    <s v="稳精2-3期"/>
    <s v="大家资产-稳健精选2号（第三期）集合资产管理产品"/>
    <s v="AB0023"/>
    <s v="组合类保险资管产品"/>
    <s v="固定收益类保险资管产品"/>
    <n v="1"/>
    <s v="大家资产管理有限公司"/>
    <n v="1220424.1100000001"/>
    <n v="1137377.29"/>
    <m/>
    <m/>
    <m/>
    <m/>
    <m/>
    <m/>
    <m/>
    <m/>
    <m/>
    <m/>
    <m/>
    <m/>
    <m/>
    <m/>
    <m/>
    <m/>
    <m/>
    <m/>
    <m/>
    <m/>
    <m/>
    <m/>
    <m/>
    <m/>
    <m/>
    <m/>
    <m/>
    <s v="城市商业银行"/>
    <m/>
    <m/>
    <m/>
    <m/>
    <m/>
    <m/>
    <m/>
    <m/>
    <m/>
    <m/>
    <m/>
    <m/>
    <m/>
    <m/>
    <m/>
    <m/>
    <s v="固定收益类资产"/>
  </r>
  <r>
    <s v="广州发展"/>
    <s v="广州发展集团股份有限公司"/>
    <s v="股票"/>
    <s v="沪深主板股"/>
    <s v="600098.SH"/>
    <x v="579"/>
    <m/>
    <n v="3191.3064531255536"/>
    <x v="183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中盐化工"/>
    <s v="中盐内蒙古化工股份有限公司"/>
    <s v="股票"/>
    <s v="沪深主板股"/>
    <s v="600328.SH"/>
    <x v="580"/>
    <m/>
    <n v="4335.5952319528078"/>
    <x v="183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宁波韵升"/>
    <s v="宁波韵升股份有限公司"/>
    <s v="股票"/>
    <s v="沪深主板股"/>
    <s v="600366.SH"/>
    <x v="581"/>
    <m/>
    <n v="9640.3624002428587"/>
    <x v="183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华鲁恒升"/>
    <s v="山东华鲁恒升化工股份有限公司"/>
    <s v="股票"/>
    <s v="沪深主板股"/>
    <s v="600426.SH"/>
    <x v="481"/>
    <m/>
    <n v="4535.4294162164042"/>
    <x v="1837"/>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士兰微"/>
    <s v="杭州士兰微电子股份有限公司"/>
    <s v="股票"/>
    <s v="沪深主板股"/>
    <s v="600460.SH"/>
    <x v="582"/>
    <m/>
    <n v="6200.2465947079272"/>
    <x v="183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爱柯迪"/>
    <s v="爱柯迪股份有限公司"/>
    <s v="股票"/>
    <s v="沪深主板股"/>
    <s v="600933.SH"/>
    <x v="583"/>
    <m/>
    <n v="12448.30938033058"/>
    <x v="183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赤峰黄金"/>
    <s v="赤峰吉隆黄金矿业股份有限公司"/>
    <s v="股票"/>
    <s v="沪深主板股"/>
    <s v="600988.SH"/>
    <x v="472"/>
    <m/>
    <n v="4746.7637006249643"/>
    <x v="1840"/>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紫金矿业"/>
    <s v="紫金矿业集团股份有限公司"/>
    <s v="股票"/>
    <s v="沪深主板股"/>
    <s v="601899.SH"/>
    <x v="397"/>
    <m/>
    <n v="9428.3682915637801"/>
    <x v="1841"/>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中国汽研"/>
    <s v="中国汽车工程研究院股份有限公司"/>
    <s v="股票"/>
    <s v="沪深主板股"/>
    <s v="601965.SH"/>
    <x v="584"/>
    <m/>
    <n v="8173.0797079345803"/>
    <x v="184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春风动力"/>
    <s v="浙江春风动力股份有限公司"/>
    <s v="股票"/>
    <s v="沪深主板股"/>
    <s v="603129.SH"/>
    <x v="585"/>
    <m/>
    <n v="5764.1976509920078"/>
    <x v="1843"/>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天目湖"/>
    <s v="江苏天目湖旅游股份有限公司"/>
    <s v="股票"/>
    <s v="沪深主板股"/>
    <s v="603136.SH"/>
    <x v="586"/>
    <m/>
    <n v="1362.4468404330464"/>
    <x v="184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新泉股份"/>
    <s v="江苏新泉汽车饰件股份有限公司"/>
    <s v="股票"/>
    <s v="沪深主板股"/>
    <s v="603179.SH"/>
    <x v="587"/>
    <m/>
    <n v="6940.3876578140425"/>
    <x v="184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海容冷链"/>
    <s v="青岛海容商用冷链股份有限公司"/>
    <s v="股票"/>
    <s v="沪深主板股"/>
    <s v="603187.SH"/>
    <x v="588"/>
    <m/>
    <n v="8906.6233994906615"/>
    <x v="184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望变电器"/>
    <s v="重庆望变电气(集团)股份有限公司"/>
    <s v="股票"/>
    <s v="沪深主板股"/>
    <s v="603191.SH"/>
    <x v="285"/>
    <m/>
    <n v="8.1532167645834743"/>
    <x v="184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中谷物流"/>
    <s v="上海中谷物流股份有限公司"/>
    <s v="股票"/>
    <s v="沪深主板股"/>
    <s v="603565.SH"/>
    <x v="589"/>
    <m/>
    <n v="11952.903731531454"/>
    <x v="184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高能环境"/>
    <s v="北京高能时代环境技术股份有限公司"/>
    <s v="股票"/>
    <s v="沪深主板股"/>
    <s v="603588.SH"/>
    <x v="590"/>
    <m/>
    <n v="8767.946276048533"/>
    <x v="184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口子窖"/>
    <s v="安徽口子酒业股份有限公司"/>
    <s v="股票"/>
    <s v="沪深主板股"/>
    <s v="603589.SH"/>
    <x v="480"/>
    <m/>
    <n v="5325.8982105233326"/>
    <x v="1850"/>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索通发展"/>
    <s v="索通发展股份有限公司"/>
    <s v="股票"/>
    <s v="沪深主板股"/>
    <s v="603612.SH"/>
    <x v="591"/>
    <m/>
    <n v="3434.3633408476421"/>
    <x v="185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圣泉集团"/>
    <s v="济南圣泉集团股份有限公司"/>
    <s v="股票"/>
    <s v="沪深主板股"/>
    <s v="605589.SH"/>
    <x v="592"/>
    <m/>
    <n v="1099.8697331572041"/>
    <x v="185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平安银行"/>
    <s v="平安银行股份有限公司"/>
    <s v="股票"/>
    <s v="沪深主板股"/>
    <s v="000001.SZ"/>
    <x v="593"/>
    <m/>
    <n v="2826.6503591249589"/>
    <x v="1853"/>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铜陵有色"/>
    <s v="铜陵有色金属集团股份有限公司"/>
    <s v="股票"/>
    <s v="沪深主板股"/>
    <s v="000630.SZ"/>
    <x v="470"/>
    <m/>
    <n v="5853.1607530955662"/>
    <x v="185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新洋丰"/>
    <s v="新洋丰农业科技股份有限公司"/>
    <s v="股票"/>
    <s v="沪深主板股"/>
    <s v="000902.SZ"/>
    <x v="594"/>
    <m/>
    <n v="9609.4710115057569"/>
    <x v="185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河钢资源"/>
    <s v="河钢资源股份有限公司"/>
    <s v="股票"/>
    <s v="沪深主板股"/>
    <s v="000923.SZ"/>
    <x v="595"/>
    <m/>
    <n v="2119.4409301080141"/>
    <x v="185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石基信息"/>
    <s v="北京中长石基信息技术股份有限公司"/>
    <s v="股票"/>
    <s v="沪深主板股"/>
    <s v="002153.SZ"/>
    <x v="596"/>
    <m/>
    <n v="9851.5649319046552"/>
    <x v="185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纳思达"/>
    <s v="纳思达股份有限公司"/>
    <s v="股票"/>
    <s v="沪深主板股"/>
    <s v="002180.SZ"/>
    <x v="597"/>
    <m/>
    <n v="5510.9822420498858"/>
    <x v="185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海康威视"/>
    <s v="杭州海康威视数字技术股份有限公司"/>
    <s v="股票"/>
    <s v="沪深主板股"/>
    <s v="002415.SZ"/>
    <x v="466"/>
    <m/>
    <n v="2944.9986795325494"/>
    <x v="1859"/>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视源股份"/>
    <s v="广州视源电子科技股份有限公司"/>
    <s v="股票"/>
    <s v="沪深主板股"/>
    <s v="002841.SZ"/>
    <x v="598"/>
    <m/>
    <n v="14871.778608245264"/>
    <x v="1860"/>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欣旺达"/>
    <s v="欣旺达电子股份有限公司"/>
    <s v="股票"/>
    <s v="创业板股"/>
    <s v="300207.SZ"/>
    <x v="599"/>
    <m/>
    <n v="1347.6454978620939"/>
    <x v="186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菲利华"/>
    <s v="湖北菲利华石英玻璃股份有限公司"/>
    <s v="股票"/>
    <s v="创业板股"/>
    <s v="300395.SZ"/>
    <x v="600"/>
    <m/>
    <n v="5897.0461404860334"/>
    <x v="186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贝斯特"/>
    <s v="无锡贝斯特精机股份有限公司"/>
    <s v="股票"/>
    <s v="创业板股"/>
    <s v="300580.SZ"/>
    <x v="601"/>
    <m/>
    <n v="4354.2833468368326"/>
    <x v="1863"/>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普利制药"/>
    <s v="海南普利制药股份有限公司"/>
    <s v="股票"/>
    <s v="创业板股"/>
    <s v="300630.SZ"/>
    <x v="602"/>
    <m/>
    <n v="3585.6921179088927"/>
    <x v="186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赛意信息"/>
    <s v="广州赛意信息科技股份有限公司"/>
    <s v="股票"/>
    <s v="创业板股"/>
    <s v="300687.SZ"/>
    <x v="603"/>
    <m/>
    <n v="7817.4254683779172"/>
    <x v="186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宏达电子"/>
    <s v="株洲宏达电子股份有限公司"/>
    <s v="股票"/>
    <s v="创业板股"/>
    <s v="300726.SZ"/>
    <x v="604"/>
    <m/>
    <n v="417.15981925101948"/>
    <x v="186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天宜上佳"/>
    <s v="北京天宜上佳高新材料股份有限公司"/>
    <s v="股票"/>
    <s v="科创板股"/>
    <s v="688033.SH"/>
    <x v="605"/>
    <m/>
    <n v="3639.7537336946448"/>
    <x v="186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映翰通"/>
    <s v="北京映翰通网络技术股份有限公司"/>
    <s v="股票"/>
    <s v="科创板股"/>
    <s v="688080.SH"/>
    <x v="606"/>
    <m/>
    <n v="4284.904948705991"/>
    <x v="186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晶晨股份"/>
    <s v="晶晨半导体(上海)股份有限公司"/>
    <s v="股票"/>
    <s v="科创板股"/>
    <s v="688099.SH"/>
    <x v="607"/>
    <m/>
    <n v="304.14276001759856"/>
    <x v="186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石头科技"/>
    <s v="北京石头世纪科技股份有限公司"/>
    <s v="股票"/>
    <s v="科创板股"/>
    <s v="688169.SH"/>
    <x v="608"/>
    <m/>
    <n v="5745.1467189278037"/>
    <x v="1870"/>
    <n v="0"/>
    <n v="0"/>
    <s v="传统"/>
    <s v="稳精2-3期"/>
    <s v="大家资产-稳健精选2号（第三期）集合资产管理产品"/>
    <s v="AB0023"/>
    <s v="组合类保险资管产品"/>
    <s v="固定收益类保险资管产品"/>
    <n v="1"/>
    <s v="大家资产管理有限公司"/>
    <n v="1220424.1100000001"/>
    <n v="1137377.29"/>
    <m/>
    <m/>
    <m/>
    <m/>
    <s v="是"/>
    <m/>
    <m/>
    <m/>
    <m/>
    <m/>
    <m/>
    <m/>
    <m/>
    <m/>
    <m/>
    <m/>
    <m/>
    <m/>
    <m/>
    <m/>
    <m/>
    <m/>
    <m/>
    <m/>
    <m/>
    <m/>
    <m/>
    <s v="城市商业银行"/>
    <m/>
    <m/>
    <m/>
    <m/>
    <m/>
    <m/>
    <m/>
    <m/>
    <m/>
    <m/>
    <m/>
    <m/>
    <m/>
    <m/>
    <m/>
    <m/>
    <s v="固定收益类资产"/>
  </r>
  <r>
    <s v="高测股份"/>
    <s v="青岛高测科技股份有限公司"/>
    <s v="股票"/>
    <s v="科创板股"/>
    <s v="688556.SH"/>
    <x v="609"/>
    <m/>
    <n v="3735.2179068282871"/>
    <x v="187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中控技术"/>
    <s v="浙江中控技术股份有限公司"/>
    <s v="股票"/>
    <s v="科创板股"/>
    <s v="688777.SH"/>
    <x v="610"/>
    <m/>
    <n v="6569.0924146927136"/>
    <x v="187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嘉环科技"/>
    <s v="嘉环科技股份有限公司"/>
    <s v="股票"/>
    <s v="沪深主板股"/>
    <s v="603206.SH"/>
    <x v="401"/>
    <m/>
    <n v="9.4108617850064515"/>
    <x v="1873"/>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德龙激光"/>
    <s v="苏州德龙激光股份有限公司"/>
    <s v="股票"/>
    <s v="科创板股"/>
    <s v="688170.SH"/>
    <x v="487"/>
    <m/>
    <n v="128.71385460374503"/>
    <x v="187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景业智能"/>
    <s v="杭州景业智能科技股份有限公司"/>
    <s v="股票"/>
    <s v="科创板股"/>
    <s v="688290.SH"/>
    <x v="304"/>
    <m/>
    <n v="93.383949335631229"/>
    <x v="187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中国海油"/>
    <s v="中国海洋石油有限公司"/>
    <s v="股票"/>
    <s v="沪深主板股"/>
    <s v="600938.SH"/>
    <x v="317"/>
    <m/>
    <n v="171.80694532702762"/>
    <x v="187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星辉环材"/>
    <s v="星辉环保材料股份有限公司"/>
    <s v="股票"/>
    <s v="创业板股"/>
    <s v="300834.SZ"/>
    <x v="331"/>
    <m/>
    <n v="36.202329270580755"/>
    <x v="187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百诚医药"/>
    <s v="杭州百诚医药科技股份有限公司"/>
    <s v="股票"/>
    <s v="创业板股"/>
    <s v="301096.SZ"/>
    <x v="334"/>
    <m/>
    <n v="27.285336700768113"/>
    <x v="187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风光股份"/>
    <s v="营口风光新材料股份有限公司"/>
    <s v="股票"/>
    <s v="创业板股"/>
    <s v="301100.SZ"/>
    <x v="419"/>
    <m/>
    <n v="16.01077104785681"/>
    <x v="187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明月镜片"/>
    <s v="明月镜片股份有限公司"/>
    <s v="股票"/>
    <s v="创业板股"/>
    <s v="301101.SZ"/>
    <x v="420"/>
    <m/>
    <n v="7.8482367108415811"/>
    <x v="1880"/>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粤万年青"/>
    <s v="广东万年青制药股份有限公司"/>
    <s v="股票"/>
    <s v="创业板股"/>
    <s v="301111.SZ"/>
    <x v="423"/>
    <m/>
    <n v="2.6595230319846936"/>
    <x v="188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佳缘科技"/>
    <s v="佳缘科技股份有限公司"/>
    <s v="股票"/>
    <s v="创业板股"/>
    <s v="301117.SZ"/>
    <x v="338"/>
    <m/>
    <n v="16.396654901250056"/>
    <x v="188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奕东电子"/>
    <s v="奕东电子科技股份有限公司"/>
    <s v="股票"/>
    <s v="创业板股"/>
    <s v="301123.SZ"/>
    <x v="339"/>
    <m/>
    <n v="37.721112515112459"/>
    <x v="1883"/>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达嘉维康"/>
    <s v="湖南达嘉维康医药产业股份有限公司"/>
    <s v="股票"/>
    <s v="创业板股"/>
    <s v="301126.SZ"/>
    <x v="340"/>
    <m/>
    <n v="5.9503305343762589"/>
    <x v="188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华研精机"/>
    <s v="广州华研精密机械股份有限公司"/>
    <s v="股票"/>
    <s v="创业板股"/>
    <s v="301138.SZ"/>
    <x v="306"/>
    <m/>
    <n v="6.1455829160254716"/>
    <x v="188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海力风电"/>
    <s v="江苏海力风电设备科技股份有限公司"/>
    <s v="股票"/>
    <s v="创业板股"/>
    <s v="301155.SZ"/>
    <x v="431"/>
    <m/>
    <n v="64.44703504502354"/>
    <x v="188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优宁维"/>
    <s v="上海优宁维生物科技股份有限公司"/>
    <s v="股票"/>
    <s v="创业板股"/>
    <s v="301166.SZ"/>
    <x v="308"/>
    <m/>
    <n v="21.35061120639951"/>
    <x v="188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通灵股份"/>
    <s v="江苏通灵电器股份有限公司"/>
    <s v="股票"/>
    <s v="创业板股"/>
    <s v="301168.SZ"/>
    <x v="309"/>
    <m/>
    <n v="13.321855998770316"/>
    <x v="188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迪阿股份"/>
    <s v="迪阿股份有限公司"/>
    <s v="股票"/>
    <s v="创业板股"/>
    <s v="301177.SZ"/>
    <x v="310"/>
    <m/>
    <n v="39.621499589928511"/>
    <x v="188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泽宇智能"/>
    <s v="江苏泽宇智能电力股份有限公司"/>
    <s v="股票"/>
    <s v="创业板股"/>
    <s v="301179.SZ"/>
    <x v="341"/>
    <m/>
    <n v="15.745390676949885"/>
    <x v="1890"/>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凯旺科技"/>
    <s v="河南凯旺电子科技股份有限公司"/>
    <s v="股票"/>
    <s v="创业板股"/>
    <s v="301182.SZ"/>
    <x v="356"/>
    <m/>
    <n v="5.0846674533689367"/>
    <x v="189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奥尼电子"/>
    <s v="深圳奥尼电子股份有限公司"/>
    <s v="股票"/>
    <s v="创业板股"/>
    <s v="301189.SZ"/>
    <x v="573"/>
    <m/>
    <n v="25.191875132167993"/>
    <x v="1892"/>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家联科技"/>
    <s v="宁波家联科技股份有限公司"/>
    <s v="股票"/>
    <s v="创业板股"/>
    <s v="301193.SZ"/>
    <x v="312"/>
    <m/>
    <n v="8.9041335623306033"/>
    <x v="1893"/>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唯科科技"/>
    <s v="厦门唯科模塑科技股份有限公司"/>
    <s v="股票"/>
    <s v="创业板股"/>
    <s v="301196.SZ"/>
    <x v="313"/>
    <m/>
    <n v="20.994536009525749"/>
    <x v="1894"/>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喜悦智行"/>
    <s v="宁波喜悦智行科技股份有限公司"/>
    <s v="股票"/>
    <s v="创业板股"/>
    <s v="301198.SZ"/>
    <x v="543"/>
    <m/>
    <n v="3.9561048998054189"/>
    <x v="1895"/>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迈赫股份"/>
    <s v="迈赫机器人自动化股份有限公司"/>
    <s v="股票"/>
    <s v="创业板股"/>
    <s v="301199.SZ"/>
    <x v="342"/>
    <m/>
    <n v="10.812929178121658"/>
    <x v="1896"/>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诚达药业"/>
    <s v="诚达药业股份有限公司"/>
    <s v="股票"/>
    <s v="创业板股"/>
    <s v="301201.SZ"/>
    <x v="344"/>
    <m/>
    <n v="31.386810881033213"/>
    <x v="1897"/>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三元生物"/>
    <s v="山东三元生物科技股份有限公司"/>
    <s v="股票"/>
    <s v="创业板股"/>
    <s v="301206.SZ"/>
    <x v="435"/>
    <m/>
    <n v="59.200294858177003"/>
    <x v="1898"/>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光庭信息"/>
    <s v="武汉光庭信息技术股份有限公司"/>
    <s v="股票"/>
    <s v="创业板股"/>
    <s v="301221.SZ"/>
    <x v="358"/>
    <m/>
    <n v="21.045044069841794"/>
    <x v="1899"/>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华康医疗"/>
    <s v="武汉华康世纪医疗股份有限公司"/>
    <s v="股票"/>
    <s v="创业板股"/>
    <s v="301235.SZ"/>
    <x v="346"/>
    <m/>
    <n v="13.768985846562547"/>
    <x v="1900"/>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17491.945577825401"/>
    <x v="1901"/>
    <n v="0"/>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m/>
    <m/>
    <m/>
    <m/>
    <m/>
    <m/>
    <m/>
    <m/>
    <m/>
    <m/>
    <m/>
    <m/>
    <m/>
    <m/>
    <m/>
    <s v="固定收益类资产"/>
  </r>
  <r>
    <s v="19陕煤债01"/>
    <s v="陕西煤业化工集团有限责任公司"/>
    <s v="企业债、公司债"/>
    <s v="企业债"/>
    <s v="1980383.IB"/>
    <x v="612"/>
    <m/>
    <n v="38258.444796832453"/>
    <x v="1902"/>
    <n v="595.14579227641912"/>
    <n v="0"/>
    <s v="传统"/>
    <s v="稳精2-3期"/>
    <s v="大家资产-稳健精选2号（第三期）集合资产管理产品"/>
    <s v="AB0023"/>
    <s v="组合类保险资管产品"/>
    <s v="固定收益类保险资管产品"/>
    <n v="1"/>
    <s v="大家资产管理有限公司"/>
    <n v="1220424.1100000001"/>
    <n v="1137377.29"/>
    <m/>
    <m/>
    <m/>
    <m/>
    <s v="否"/>
    <m/>
    <m/>
    <m/>
    <m/>
    <m/>
    <m/>
    <m/>
    <m/>
    <m/>
    <m/>
    <m/>
    <m/>
    <m/>
    <m/>
    <m/>
    <m/>
    <m/>
    <m/>
    <m/>
    <m/>
    <m/>
    <m/>
    <s v="城市商业银行"/>
    <m/>
    <n v="0.63561643835616399"/>
    <s v="AAA"/>
    <n v="5.7611999999999997"/>
    <s v="否"/>
    <m/>
    <m/>
    <m/>
    <m/>
    <m/>
    <m/>
    <m/>
    <m/>
    <m/>
    <m/>
    <m/>
    <s v="固定收益类资产"/>
  </r>
  <r>
    <s v="招商银行"/>
    <s v="招商银行股份有限公司活期存款"/>
    <s v="现金及流动性管理工具"/>
    <s v="活期存款"/>
    <s v="600036.SH"/>
    <x v="576"/>
    <m/>
    <n v="8341062.6180577697"/>
    <x v="1903"/>
    <n v="3772.4032492444089"/>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90596.27754718"/>
    <x v="1904"/>
    <n v="1599888.3197572019"/>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99808269.264201939"/>
    <x v="1905"/>
    <n v="432301.97202415403"/>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3345.46586523188"/>
    <x v="1906"/>
    <n v="0"/>
    <n v="0"/>
    <s v="万能"/>
    <s v="稳精2-6期"/>
    <s v="大家资产-厚坤3号资产管理产品"/>
    <s v="AB007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6660.385747722408"/>
    <x v="1907"/>
    <n v="0"/>
    <n v="0"/>
    <s v="万能"/>
    <s v="稳精2-6期"/>
    <s v="大家资产-厚坤3号资产管理产品"/>
    <s v="AB007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75745.3011201827"/>
    <x v="190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25351.0228058444"/>
    <x v="190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029851.7127079805"/>
    <x v="191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30014.5950791533"/>
    <x v="1911"/>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30713.5808955911"/>
    <x v="191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05117.2635213751"/>
    <x v="191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46365.9951464548"/>
    <x v="1914"/>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68865.1373391105"/>
    <x v="1915"/>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77436.2166695576"/>
    <x v="191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96853.9130927743"/>
    <x v="191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9326.05159284035"/>
    <x v="191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66504.1104825707"/>
    <x v="191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68843.1077551665"/>
    <x v="192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9256467085697"/>
    <x v="192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09943.0803193646"/>
    <x v="192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31233.4455584716"/>
    <x v="192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53792.9409081447"/>
    <x v="1924"/>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42822.1861109235"/>
    <x v="192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8877.15259175585"/>
    <x v="192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17379.1291275064"/>
    <x v="1927"/>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40861.4350617076"/>
    <x v="192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96495.2211622084"/>
    <x v="192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5957.8358035879"/>
    <x v="193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97432.5824027471"/>
    <x v="193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76163.0989985387"/>
    <x v="193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80614.6542852267"/>
    <x v="1933"/>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32990.4607899627"/>
    <x v="1934"/>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9524.1508557843"/>
    <x v="193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62632.6128363083"/>
    <x v="193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47968.4249914014"/>
    <x v="193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43051.7760221707"/>
    <x v="193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15252.629797115"/>
    <x v="193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6056.76691094579"/>
    <x v="194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45398.3183367064"/>
    <x v="194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10267.1088610417"/>
    <x v="194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48187.60302427292"/>
    <x v="194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60851.3736285996"/>
    <x v="1944"/>
    <n v="0"/>
    <n v="0"/>
    <s v="万能"/>
    <s v="稳精2-6期"/>
    <s v="大家资产-厚坤3号资产管理产品"/>
    <s v="AB007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50745.7958832092"/>
    <x v="194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35863.998894175"/>
    <x v="194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7324012382815"/>
    <x v="194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5.049515184204"/>
    <x v="194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5.407670043343"/>
    <x v="194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6.061876484004"/>
    <x v="195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7.672785771072"/>
    <x v="195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318349512074"/>
    <x v="195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0306234418658"/>
    <x v="195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1944098854983"/>
    <x v="1954"/>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274869310407"/>
    <x v="195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3999528946042"/>
    <x v="195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0623.033349119625"/>
    <x v="195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9558586273724"/>
    <x v="195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招标股份"/>
    <s v="福建省招标股份有限公司"/>
    <s v="股票"/>
    <s v="创业板股"/>
    <s v="301136.SZ"/>
    <x v="572"/>
    <m/>
    <n v="27688.051516428495"/>
    <x v="195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8581842387644"/>
    <x v="196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0.994189600322"/>
    <x v="196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034538326701"/>
    <x v="196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9128931210207"/>
    <x v="196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37473111186"/>
    <x v="1964"/>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1692957219402"/>
    <x v="196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322598207052"/>
    <x v="196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8.781857606917"/>
    <x v="196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6754151680561"/>
    <x v="1968"/>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499315287607"/>
    <x v="1969"/>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54821621473"/>
    <x v="1970"/>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6529419088747"/>
    <x v="1971"/>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543851617833"/>
    <x v="1972"/>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399.860176814498"/>
    <x v="1973"/>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7882.847220605592"/>
    <x v="1974"/>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203902811367"/>
    <x v="1975"/>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5602168538026"/>
    <x v="1976"/>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1467260.726358932"/>
    <x v="1977"/>
    <n v="0"/>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2893.688918903"/>
    <x v="1978"/>
    <n v="436832.07973034459"/>
    <n v="0"/>
    <s v="万能"/>
    <s v="稳精2-6期"/>
    <s v="大家资产-厚坤3号资产管理产品"/>
    <s v="AB0078"/>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407.708609251691"/>
    <x v="1979"/>
    <n v="6.9684274872985457"/>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82157.91681781691"/>
    <x v="1980"/>
    <n v="2955.3324518626141"/>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84367.00454535591"/>
    <x v="1981"/>
    <n v="798.55326846881007"/>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86.45483044748295"/>
    <x v="1982"/>
    <n v="0"/>
    <n v="0"/>
    <s v="传统"/>
    <s v="稳精2-6期"/>
    <s v="大家资产-稳健精选2号（第六期）集合资产管理产品"/>
    <s v="AB0078"/>
    <s v="组合类保险资管产品"/>
    <s v="固定收益类保险资管产品"/>
    <n v="1"/>
    <s v="大家资产管理有限公司"/>
    <n v="1234151.77"/>
    <n v="1152258.379999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7.719494142246049"/>
    <x v="1983"/>
    <n v="0"/>
    <n v="0"/>
    <s v="传统"/>
    <s v="稳精2-6期"/>
    <s v="大家资产-稳健精选2号（第六期）集合资产管理产品"/>
    <s v="AB0078"/>
    <s v="组合类保险资管产品"/>
    <s v="固定收益类保险资管产品"/>
    <n v="1"/>
    <s v="大家资产管理有限公司"/>
    <n v="1234151.77"/>
    <n v="1152258.3799999999"/>
    <m/>
    <m/>
    <m/>
    <m/>
    <m/>
    <m/>
    <m/>
    <m/>
    <m/>
    <m/>
    <m/>
    <m/>
    <m/>
    <m/>
    <m/>
    <m/>
    <m/>
    <m/>
    <m/>
    <m/>
    <m/>
    <m/>
    <m/>
    <m/>
    <m/>
    <m/>
    <m/>
    <s v="城市商业银行"/>
    <m/>
    <m/>
    <m/>
    <m/>
    <m/>
    <m/>
    <m/>
    <m/>
    <m/>
    <m/>
    <m/>
    <m/>
    <m/>
    <m/>
    <m/>
    <m/>
    <s v="固定收益类资产"/>
  </r>
  <r>
    <s v="广州发展"/>
    <s v="广州发展集团股份有限公司"/>
    <s v="股票"/>
    <s v="沪深主板股"/>
    <s v="600098.SH"/>
    <x v="579"/>
    <m/>
    <n v="3464.8987003483826"/>
    <x v="198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中盐化工"/>
    <s v="中盐内蒙古化工股份有限公司"/>
    <s v="股票"/>
    <s v="沪深主板股"/>
    <s v="600328.SH"/>
    <x v="580"/>
    <m/>
    <n v="4295.4156579585206"/>
    <x v="198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宁波韵升"/>
    <s v="宁波韵升股份有限公司"/>
    <s v="股票"/>
    <s v="沪深主板股"/>
    <s v="600366.SH"/>
    <x v="581"/>
    <m/>
    <n v="9291.2010238805487"/>
    <x v="198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华鲁恒升"/>
    <s v="山东华鲁恒升化工股份有限公司"/>
    <s v="股票"/>
    <s v="沪深主板股"/>
    <s v="600426.SH"/>
    <x v="481"/>
    <m/>
    <n v="4488.7514351170912"/>
    <x v="1987"/>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士兰微"/>
    <s v="杭州士兰微电子股份有限公司"/>
    <s v="股票"/>
    <s v="沪深主板股"/>
    <s v="600460.SH"/>
    <x v="582"/>
    <m/>
    <n v="6152.5331561731118"/>
    <x v="198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爱柯迪"/>
    <s v="爱柯迪股份有限公司"/>
    <s v="股票"/>
    <s v="沪深主板股"/>
    <s v="600933.SH"/>
    <x v="583"/>
    <m/>
    <n v="12385.771180226009"/>
    <x v="198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赤峰黄金"/>
    <s v="赤峰吉隆黄金矿业股份有限公司"/>
    <s v="股票"/>
    <s v="沪深主板股"/>
    <s v="600988.SH"/>
    <x v="472"/>
    <m/>
    <n v="4703.677104735536"/>
    <x v="1990"/>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紫金矿业"/>
    <s v="紫金矿业集团股份有限公司"/>
    <s v="股票"/>
    <s v="沪深主板股"/>
    <s v="601899.SH"/>
    <x v="397"/>
    <m/>
    <n v="9178.5459072140675"/>
    <x v="1991"/>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中国汽研"/>
    <s v="中国汽车工程研究院股份有限公司"/>
    <s v="股票"/>
    <s v="沪深主板股"/>
    <s v="601965.SH"/>
    <x v="584"/>
    <m/>
    <n v="8086.051474546377"/>
    <x v="199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春风动力"/>
    <s v="浙江春风动力股份有限公司"/>
    <s v="股票"/>
    <s v="沪深主板股"/>
    <s v="603129.SH"/>
    <x v="585"/>
    <m/>
    <n v="5720.5448374232374"/>
    <x v="199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天目湖"/>
    <s v="江苏天目湖旅游股份有限公司"/>
    <s v="股票"/>
    <s v="沪深主板股"/>
    <s v="603136.SH"/>
    <x v="586"/>
    <m/>
    <n v="1347.2196287977465"/>
    <x v="199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新泉股份"/>
    <s v="江苏新泉汽车饰件股份有限公司"/>
    <s v="股票"/>
    <s v="沪深主板股"/>
    <s v="603179.SH"/>
    <x v="587"/>
    <m/>
    <n v="6772.8093572439066"/>
    <x v="199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海容冷链"/>
    <s v="青岛海容商用冷链股份有限公司"/>
    <s v="股票"/>
    <s v="沪深主板股"/>
    <s v="603187.SH"/>
    <x v="588"/>
    <m/>
    <n v="8809.0628702939885"/>
    <x v="199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望变电气"/>
    <s v="重庆望变电气(集团)股份有限公司"/>
    <s v="股票"/>
    <s v="沪深主板股"/>
    <s v="603191.SH"/>
    <x v="285"/>
    <m/>
    <n v="7.9373314062857547"/>
    <x v="199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中谷物流"/>
    <s v="上海中谷物流股份有限公司"/>
    <s v="股票"/>
    <s v="沪深主板股"/>
    <s v="603565.SH"/>
    <x v="589"/>
    <m/>
    <n v="11840.521970142816"/>
    <x v="199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高能环境"/>
    <s v="北京高能时代环境技术股份有限公司"/>
    <s v="股票"/>
    <s v="沪深主板股"/>
    <s v="603588.SH"/>
    <x v="590"/>
    <m/>
    <n v="8739.5898615715105"/>
    <x v="199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口子窖"/>
    <s v="安徽口子酒业股份有限公司"/>
    <s v="股票"/>
    <s v="沪深主板股"/>
    <s v="603589.SH"/>
    <x v="480"/>
    <m/>
    <n v="5271.5597613977279"/>
    <x v="2000"/>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索通发展"/>
    <s v="索通发展股份有限公司"/>
    <s v="股票"/>
    <s v="沪深主板股"/>
    <s v="603612.SH"/>
    <x v="591"/>
    <m/>
    <n v="3404.0827365078349"/>
    <x v="200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圣泉集团"/>
    <s v="济南圣泉集团股份有限公司"/>
    <s v="股票"/>
    <s v="沪深主板股"/>
    <s v="605589.SH"/>
    <x v="592"/>
    <m/>
    <n v="1087.7807767725808"/>
    <x v="200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平安银行"/>
    <s v="平安银行股份有限公司"/>
    <s v="股票"/>
    <s v="沪深主板股"/>
    <s v="000001.SZ"/>
    <x v="593"/>
    <m/>
    <n v="2802.9205080827733"/>
    <x v="2003"/>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铜陵有色"/>
    <s v="铜陵有色金属集团股份有限公司"/>
    <s v="股票"/>
    <s v="沪深主板股"/>
    <s v="000630.SZ"/>
    <x v="470"/>
    <m/>
    <n v="5801.8360476875787"/>
    <x v="200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新洋丰"/>
    <s v="新洋丰农业科技股份有限公司"/>
    <s v="股票"/>
    <s v="沪深主板股"/>
    <s v="000902.SZ"/>
    <x v="594"/>
    <m/>
    <n v="9414.305693630653"/>
    <x v="200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河钢资源"/>
    <s v="河钢资源股份有限公司"/>
    <s v="股票"/>
    <s v="沪深主板股"/>
    <s v="000923.SZ"/>
    <x v="595"/>
    <m/>
    <n v="2098.3546255325141"/>
    <x v="200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石基信息"/>
    <s v="北京中长石基信息技术股份有限公司"/>
    <s v="股票"/>
    <s v="沪深主板股"/>
    <s v="002153.SZ"/>
    <x v="596"/>
    <m/>
    <n v="9785.4795419127167"/>
    <x v="200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纳思达"/>
    <s v="纳思达股份有限公司"/>
    <s v="股票"/>
    <s v="沪深主板股"/>
    <s v="002180.SZ"/>
    <x v="597"/>
    <m/>
    <n v="5497.6033513646717"/>
    <x v="200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海康威视"/>
    <s v="杭州海康威视数字技术股份有限公司"/>
    <s v="股票"/>
    <s v="沪深主板股"/>
    <s v="002415.SZ"/>
    <x v="466"/>
    <m/>
    <n v="2919.7299111525745"/>
    <x v="2009"/>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视源股份"/>
    <s v="广州视源电子科技股份有限公司"/>
    <s v="股票"/>
    <s v="沪深主板股"/>
    <s v="002841.SZ"/>
    <x v="598"/>
    <m/>
    <n v="14653.912938527528"/>
    <x v="2010"/>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欣旺达"/>
    <s v="欣旺达电子股份有限公司"/>
    <s v="股票"/>
    <s v="创业板股"/>
    <s v="300207.SZ"/>
    <x v="599"/>
    <m/>
    <n v="1310.6413257161507"/>
    <x v="201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菲利华"/>
    <s v="湖北菲利华石英玻璃股份有限公司"/>
    <s v="股票"/>
    <s v="创业板股"/>
    <s v="300395.SZ"/>
    <x v="600"/>
    <m/>
    <n v="5842.0520223890571"/>
    <x v="201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贝斯特"/>
    <s v="无锡贝斯特精机股份有限公司"/>
    <s v="股票"/>
    <s v="创业板股"/>
    <s v="300580.SZ"/>
    <x v="601"/>
    <m/>
    <n v="4337.1947883080366"/>
    <x v="201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普利制药"/>
    <s v="海南普利制药股份有限公司"/>
    <s v="股票"/>
    <s v="创业板股"/>
    <s v="300630.SZ"/>
    <x v="602"/>
    <m/>
    <n v="3589.2280094894786"/>
    <x v="201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赛意信息"/>
    <s v="广州赛意信息科技股份有限公司"/>
    <s v="股票"/>
    <s v="创业板股"/>
    <s v="300687.SZ"/>
    <x v="603"/>
    <m/>
    <n v="7786.4640523965936"/>
    <x v="201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宏达电子"/>
    <s v="株洲宏达电子股份有限公司"/>
    <s v="股票"/>
    <s v="创业板股"/>
    <s v="300726.SZ"/>
    <x v="604"/>
    <m/>
    <n v="380.63047442600549"/>
    <x v="201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天宜上佳"/>
    <s v="北京天宜上佳高新材料股份有限公司"/>
    <s v="股票"/>
    <s v="科创板股"/>
    <s v="688033.SH"/>
    <x v="605"/>
    <m/>
    <n v="3593.5625699498419"/>
    <x v="201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映翰通"/>
    <s v="北京映翰通网络技术股份有限公司"/>
    <s v="股票"/>
    <s v="科创板股"/>
    <s v="688080.SH"/>
    <x v="606"/>
    <m/>
    <n v="4267.5524753652853"/>
    <x v="201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晶晨股份"/>
    <s v="晶晨半导体(上海)股份有限公司"/>
    <s v="股票"/>
    <s v="科创板股"/>
    <s v="688099.SH"/>
    <x v="607"/>
    <m/>
    <n v="273.73387677949313"/>
    <x v="201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石头科技"/>
    <s v="北京石头世纪科技股份有限公司"/>
    <s v="股票"/>
    <s v="科创板股"/>
    <s v="688169.SH"/>
    <x v="608"/>
    <m/>
    <n v="5654.0405246446508"/>
    <x v="2020"/>
    <n v="0"/>
    <n v="0"/>
    <s v="传统"/>
    <s v="稳精2-6期"/>
    <s v="大家资产-稳健精选2号（第六期）集合资产管理产品"/>
    <s v="AB0078"/>
    <s v="组合类保险资管产品"/>
    <s v="固定收益类保险资管产品"/>
    <n v="1"/>
    <s v="大家资产管理有限公司"/>
    <n v="1234151.77"/>
    <n v="1152258.3799999999"/>
    <m/>
    <m/>
    <m/>
    <m/>
    <s v="是"/>
    <m/>
    <m/>
    <m/>
    <m/>
    <m/>
    <m/>
    <m/>
    <m/>
    <m/>
    <m/>
    <m/>
    <m/>
    <m/>
    <m/>
    <m/>
    <m/>
    <m/>
    <m/>
    <m/>
    <m/>
    <m/>
    <m/>
    <s v="城市商业银行"/>
    <m/>
    <m/>
    <m/>
    <m/>
    <m/>
    <m/>
    <m/>
    <m/>
    <m/>
    <m/>
    <m/>
    <m/>
    <m/>
    <m/>
    <m/>
    <m/>
    <s v="固定收益类资产"/>
  </r>
  <r>
    <s v="高测股份"/>
    <s v="青岛高测科技股份有限公司"/>
    <s v="股票"/>
    <s v="科创板股"/>
    <s v="688556.SH"/>
    <x v="609"/>
    <m/>
    <n v="3603.4404931358704"/>
    <x v="202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中控技术"/>
    <s v="浙江中控技术股份有限公司"/>
    <s v="股票"/>
    <s v="科创板股"/>
    <s v="688777.SH"/>
    <x v="610"/>
    <m/>
    <n v="6531.4894122675405"/>
    <x v="202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嘉环科技"/>
    <s v="嘉环科技股份有限公司"/>
    <s v="股票"/>
    <s v="沪深主板股"/>
    <s v="603206.SH"/>
    <x v="401"/>
    <m/>
    <n v="9.1616758100705535"/>
    <x v="202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德龙激光"/>
    <s v="苏州德龙激光股份有限公司"/>
    <s v="股票"/>
    <s v="科创板股"/>
    <s v="688170.SH"/>
    <x v="487"/>
    <m/>
    <n v="125.30569836046752"/>
    <x v="202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景业智能"/>
    <s v="杭州景业智能科技股份有限公司"/>
    <s v="股票"/>
    <s v="科创板股"/>
    <s v="688290.SH"/>
    <x v="304"/>
    <m/>
    <n v="90.911277757812726"/>
    <x v="202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中国海油"/>
    <s v="中国海洋石油有限公司"/>
    <s v="股票"/>
    <s v="沪深主板股"/>
    <s v="600938.SH"/>
    <x v="317"/>
    <m/>
    <n v="167.2577465235469"/>
    <x v="202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星辉环材"/>
    <s v="星辉环保材料股份有限公司"/>
    <s v="股票"/>
    <s v="创业板股"/>
    <s v="300834.SZ"/>
    <x v="331"/>
    <m/>
    <n v="35.960913293474853"/>
    <x v="202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百诚医药"/>
    <s v="杭州百诚医药科技股份有限公司"/>
    <s v="股票"/>
    <s v="创业板股"/>
    <s v="301096.SZ"/>
    <x v="334"/>
    <m/>
    <n v="27.003128953731011"/>
    <x v="202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风光股份"/>
    <s v="营口风光新材料股份有限公司"/>
    <s v="股票"/>
    <s v="创业板股"/>
    <s v="301100.SZ"/>
    <x v="419"/>
    <m/>
    <n v="15.586829045075298"/>
    <x v="202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明月镜片"/>
    <s v="明月镜片股份有限公司"/>
    <s v="股票"/>
    <s v="创业板股"/>
    <s v="301101.SZ"/>
    <x v="420"/>
    <m/>
    <n v="7.640426782165914"/>
    <x v="2030"/>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粤万年青"/>
    <s v="广东万年青制药股份有限公司"/>
    <s v="股票"/>
    <s v="创业板股"/>
    <s v="301111.SZ"/>
    <x v="423"/>
    <m/>
    <n v="2.5891027182313424"/>
    <x v="203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佳缘科技"/>
    <s v="佳缘科技股份有限公司"/>
    <s v="股票"/>
    <s v="创业板股"/>
    <s v="301117.SZ"/>
    <x v="338"/>
    <m/>
    <n v="15.962495253536916"/>
    <x v="203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奕东电子"/>
    <s v="奕东电子科技股份有限公司"/>
    <s v="股票"/>
    <s v="创业板股"/>
    <s v="301123.SZ"/>
    <x v="339"/>
    <m/>
    <n v="38.095108864690992"/>
    <x v="203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达嘉维康"/>
    <s v="湖南达嘉维康医药产业股份有限公司"/>
    <s v="股票"/>
    <s v="创业板股"/>
    <s v="301126.SZ"/>
    <x v="340"/>
    <m/>
    <n v="5.7927744094141742"/>
    <x v="203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招标股份"/>
    <s v="福建省招标股份有限公司"/>
    <s v="股票"/>
    <s v="创业板股"/>
    <s v="301136.SZ"/>
    <x v="572"/>
    <m/>
    <n v="51.145693211738099"/>
    <x v="203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华研精机"/>
    <s v="广州华研精密机械股份有限公司"/>
    <s v="股票"/>
    <s v="创业板股"/>
    <s v="301138.SZ"/>
    <x v="306"/>
    <m/>
    <n v="5.9828567911004358"/>
    <x v="203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海力风电"/>
    <s v="江苏海力风电设备科技股份有限公司"/>
    <s v="股票"/>
    <s v="创业板股"/>
    <s v="301155.SZ"/>
    <x v="431"/>
    <m/>
    <n v="63.970778275525774"/>
    <x v="203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优宁维"/>
    <s v="上海优宁维生物科技股份有限公司"/>
    <s v="股票"/>
    <s v="创业板股"/>
    <s v="301166.SZ"/>
    <x v="308"/>
    <m/>
    <n v="21.102610466860529"/>
    <x v="203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通灵股份"/>
    <s v="江苏通灵电器股份有限公司"/>
    <s v="股票"/>
    <s v="创业板股"/>
    <s v="301168.SZ"/>
    <x v="309"/>
    <m/>
    <n v="12.969112567738517"/>
    <x v="203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迪阿股份"/>
    <s v="迪阿股份有限公司"/>
    <s v="股票"/>
    <s v="创业板股"/>
    <s v="301177.SZ"/>
    <x v="310"/>
    <m/>
    <n v="39.218844194095382"/>
    <x v="2040"/>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泽宇智能"/>
    <s v="江苏泽宇智能电力股份有限公司"/>
    <s v="股票"/>
    <s v="创业板股"/>
    <s v="301179.SZ"/>
    <x v="341"/>
    <m/>
    <n v="15.328475561605893"/>
    <x v="204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凯旺科技"/>
    <s v="河南凯旺电子科技股份有限公司"/>
    <s v="股票"/>
    <s v="创业板股"/>
    <s v="301182.SZ"/>
    <x v="356"/>
    <m/>
    <n v="4.9500328316373521"/>
    <x v="204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奥尼电子"/>
    <s v="深圳奥尼电子股份有限公司"/>
    <s v="股票"/>
    <s v="创业板股"/>
    <s v="301189.SZ"/>
    <x v="573"/>
    <m/>
    <n v="24.76885897244766"/>
    <x v="204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家联科技"/>
    <s v="宁波家联科技股份有限公司"/>
    <s v="股票"/>
    <s v="创业板股"/>
    <s v="301193.SZ"/>
    <x v="312"/>
    <m/>
    <n v="8.6683650160085435"/>
    <x v="2044"/>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唯科科技"/>
    <s v="厦门唯科模塑科技股份有限公司"/>
    <s v="股票"/>
    <s v="创业板股"/>
    <s v="301196.SZ"/>
    <x v="313"/>
    <m/>
    <n v="20.674915889716214"/>
    <x v="2045"/>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喜悦智行"/>
    <s v="宁波喜悦智行科技股份有限公司"/>
    <s v="股票"/>
    <s v="创业板股"/>
    <s v="301198.SZ"/>
    <x v="543"/>
    <m/>
    <n v="3.851352978150667"/>
    <x v="2046"/>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迈赫股份"/>
    <s v="迈赫机器人自动化股份有限公司"/>
    <s v="股票"/>
    <s v="创业板股"/>
    <s v="301199.SZ"/>
    <x v="342"/>
    <m/>
    <n v="10.526618491521642"/>
    <x v="2047"/>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诚达药业"/>
    <s v="诚达药业股份有限公司"/>
    <s v="股票"/>
    <s v="创业板股"/>
    <s v="301201.SZ"/>
    <x v="344"/>
    <m/>
    <n v="30.555733637716383"/>
    <x v="2048"/>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三元生物"/>
    <s v="山东三元生物科技股份有限公司"/>
    <s v="股票"/>
    <s v="创业板股"/>
    <s v="301206.SZ"/>
    <x v="435"/>
    <m/>
    <n v="59.849401382517982"/>
    <x v="2049"/>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华兰疫苗"/>
    <s v="华兰生物疫苗股份有限公司"/>
    <s v="股票"/>
    <s v="创业板股"/>
    <s v="301207.SZ"/>
    <x v="345"/>
    <m/>
    <n v="33.033404938400516"/>
    <x v="2050"/>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光庭信息"/>
    <s v="武汉光庭信息技术股份有限公司"/>
    <s v="股票"/>
    <s v="创业板股"/>
    <s v="301221.SZ"/>
    <x v="358"/>
    <m/>
    <n v="20.487801816803131"/>
    <x v="2051"/>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华康医疗"/>
    <s v="武汉华康世纪医疗股份有限公司"/>
    <s v="股票"/>
    <s v="创业板股"/>
    <s v="301235.SZ"/>
    <x v="346"/>
    <m/>
    <n v="13.404403065470103"/>
    <x v="2052"/>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39654.575568644941"/>
    <x v="2053"/>
    <n v="0"/>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m/>
    <m/>
    <m/>
    <m/>
    <m/>
    <m/>
    <m/>
    <m/>
    <m/>
    <m/>
    <m/>
    <m/>
    <m/>
    <m/>
    <m/>
    <s v="固定收益类资产"/>
  </r>
  <r>
    <s v="19陕煤债02"/>
    <s v="陕西煤业化工集团有限责任公司"/>
    <s v="企业债、公司债"/>
    <s v="企业债"/>
    <s v="1980400.IB"/>
    <x v="612"/>
    <m/>
    <n v="55865.027610587844"/>
    <x v="2054"/>
    <n v="806.92133650781511"/>
    <n v="0"/>
    <s v="传统"/>
    <s v="稳精2-6期"/>
    <s v="大家资产-稳健精选2号（第六期）集合资产管理产品"/>
    <s v="AB0078"/>
    <s v="组合类保险资管产品"/>
    <s v="固定收益类保险资管产品"/>
    <n v="1"/>
    <s v="大家资产管理有限公司"/>
    <n v="1234151.77"/>
    <n v="1152258.3799999999"/>
    <m/>
    <m/>
    <m/>
    <m/>
    <s v="否"/>
    <m/>
    <m/>
    <m/>
    <m/>
    <m/>
    <m/>
    <m/>
    <m/>
    <m/>
    <m/>
    <m/>
    <m/>
    <m/>
    <m/>
    <m/>
    <m/>
    <m/>
    <m/>
    <m/>
    <m/>
    <m/>
    <m/>
    <s v="城市商业银行"/>
    <m/>
    <n v="0.66027397260274001"/>
    <s v="AAA"/>
    <n v="5.7888000000000002"/>
    <s v="否"/>
    <m/>
    <m/>
    <m/>
    <m/>
    <m/>
    <m/>
    <m/>
    <m/>
    <m/>
    <m/>
    <m/>
    <s v="固定收益类资产"/>
  </r>
  <r>
    <s v="招商银行"/>
    <s v="招商银行股份有限公司活期存款"/>
    <s v="现金及流动性管理工具"/>
    <s v="活期存款"/>
    <s v="600036.SH"/>
    <x v="576"/>
    <m/>
    <n v="8630147.9117745589"/>
    <x v="2055"/>
    <n v="3985.3410107871723"/>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89376.68356794"/>
    <x v="2056"/>
    <n v="1599883.0360749695"/>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99807939.644207552"/>
    <x v="2057"/>
    <n v="432300.54433309555"/>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9520.32520063748"/>
    <x v="2058"/>
    <n v="0"/>
    <n v="0"/>
    <s v="万能"/>
    <s v="稳精2-19期"/>
    <s v="大家资产-厚坤3号资产管理产品"/>
    <s v="AB0091"/>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7945.162148226191"/>
    <x v="2059"/>
    <n v="0"/>
    <n v="0"/>
    <s v="万能"/>
    <s v="稳精2-19期"/>
    <s v="大家资产-厚坤3号资产管理产品"/>
    <s v="AB0091"/>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75044.7026521852"/>
    <x v="206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27008.1396931489"/>
    <x v="206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35493.7725475412"/>
    <x v="206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35906.0275556887"/>
    <x v="2063"/>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28948.8657810036"/>
    <x v="206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76536.1357550686"/>
    <x v="206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49432.8379854299"/>
    <x v="2066"/>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77490.0390330562"/>
    <x v="2067"/>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80739.825096258"/>
    <x v="206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92343.6550399531"/>
    <x v="2069"/>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30008.88436070154"/>
    <x v="207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828281.2907082238"/>
    <x v="207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90555.6168247182"/>
    <x v="207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9114559744949"/>
    <x v="207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19717.1523016132"/>
    <x v="207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09638.9247021433"/>
    <x v="207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61360.4957887391"/>
    <x v="2076"/>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43241.8209176031"/>
    <x v="207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90596.50551406469"/>
    <x v="207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17437.995015881"/>
    <x v="2079"/>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42394.093013485"/>
    <x v="208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80452.3686865428"/>
    <x v="208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7625.8672556244"/>
    <x v="208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39271.8525157925"/>
    <x v="208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51090.6980167497"/>
    <x v="208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80349.9336118144"/>
    <x v="2085"/>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48509.4682049165"/>
    <x v="2086"/>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2026.61762532615"/>
    <x v="208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68007.445255795"/>
    <x v="208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35945.661226057"/>
    <x v="2089"/>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24653.7300318463"/>
    <x v="209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22070.4724322855"/>
    <x v="209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6083.7032587968"/>
    <x v="209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31820.6986386417"/>
    <x v="209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91724.9251607917"/>
    <x v="209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44975.40392096789"/>
    <x v="209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151018.8963098992"/>
    <x v="2096"/>
    <n v="0"/>
    <n v="0"/>
    <s v="万能"/>
    <s v="稳精2-19期"/>
    <s v="大家资产-厚坤3号资产管理产品"/>
    <s v="AB0091"/>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50788.1396038632"/>
    <x v="209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56256.6275972016"/>
    <x v="209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7160215637487"/>
    <x v="2099"/>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4.825487768379"/>
    <x v="210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5.24513458892"/>
    <x v="210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5.762845225094"/>
    <x v="210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301.218676979577"/>
    <x v="210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0.7667934964938"/>
    <x v="210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270072049216"/>
    <x v="210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0027565764522"/>
    <x v="2106"/>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1807499714632"/>
    <x v="210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228580115355"/>
    <x v="210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3714143954894"/>
    <x v="2109"/>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0622.965240893853"/>
    <x v="211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9455020330724"/>
    <x v="211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8474878062502"/>
    <x v="211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0.879819636844"/>
    <x v="211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2.207384372459"/>
    <x v="211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8897063321356"/>
    <x v="211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304613819262"/>
    <x v="2116"/>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141890753026"/>
    <x v="211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234099193997"/>
    <x v="211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8.737574676923"/>
    <x v="2119"/>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6599174577414"/>
    <x v="2120"/>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462351701435"/>
    <x v="2121"/>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479359916381"/>
    <x v="2122"/>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6341219256747"/>
    <x v="2123"/>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489222641379"/>
    <x v="2124"/>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399.753175242298"/>
    <x v="2125"/>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16727375653"/>
    <x v="2126"/>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5362518321099"/>
    <x v="2127"/>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19770275.930400379"/>
    <x v="2128"/>
    <n v="0"/>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2793.810797367"/>
    <x v="2129"/>
    <n v="436830.63707846083"/>
    <n v="0"/>
    <s v="万能"/>
    <s v="稳精2-19期"/>
    <s v="大家资产-厚坤3号资产管理产品"/>
    <s v="AB0091"/>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970.266535325918"/>
    <x v="2130"/>
    <n v="7.3749556585929996"/>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83377.60077721055"/>
    <x v="2131"/>
    <n v="2960.6165239188722"/>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84696.64885870556"/>
    <x v="2132"/>
    <n v="799.98106486061374"/>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80.24770921178941"/>
    <x v="2133"/>
    <n v="0"/>
    <n v="0"/>
    <s v="传统"/>
    <s v="稳精2-19期"/>
    <s v="大家资产-稳健精选2号（第十九期）集合资产管理产品"/>
    <s v="AB0091"/>
    <s v="组合类保险资管产品"/>
    <s v="固定收益类保险资管产品"/>
    <n v="1"/>
    <s v="大家资产管理有限公司"/>
    <n v="1234146.82"/>
    <n v="1151575.33"/>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70.218304417070627"/>
    <x v="2134"/>
    <n v="0"/>
    <n v="0"/>
    <s v="传统"/>
    <s v="稳精2-19期"/>
    <s v="大家资产-稳健精选2号（第十九期）集合资产管理产品"/>
    <s v="AB0091"/>
    <s v="组合类保险资管产品"/>
    <s v="固定收益类保险资管产品"/>
    <n v="1"/>
    <s v="大家资产管理有限公司"/>
    <n v="1234146.82"/>
    <n v="1151575.33"/>
    <m/>
    <m/>
    <m/>
    <m/>
    <m/>
    <m/>
    <m/>
    <m/>
    <m/>
    <m/>
    <m/>
    <m/>
    <m/>
    <m/>
    <m/>
    <m/>
    <m/>
    <m/>
    <m/>
    <m/>
    <m/>
    <m/>
    <m/>
    <m/>
    <m/>
    <m/>
    <m/>
    <s v="城市商业银行"/>
    <m/>
    <m/>
    <m/>
    <m/>
    <m/>
    <m/>
    <m/>
    <m/>
    <m/>
    <m/>
    <m/>
    <m/>
    <m/>
    <m/>
    <m/>
    <m/>
    <s v="固定收益类资产"/>
  </r>
  <r>
    <s v="广州发展"/>
    <s v="广州发展集团股份有限公司"/>
    <s v="股票"/>
    <s v="沪深主板股"/>
    <s v="600098.SH"/>
    <x v="579"/>
    <m/>
    <n v="3469.8088576385649"/>
    <x v="213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中盐化工"/>
    <s v="中盐内蒙古化工股份有限公司"/>
    <s v="股票"/>
    <s v="沪深主板股"/>
    <s v="600328.SH"/>
    <x v="580"/>
    <m/>
    <n v="4306.1765106098801"/>
    <x v="213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宁波韵升"/>
    <s v="宁波韵升股份有限公司"/>
    <s v="股票"/>
    <s v="沪深主板股"/>
    <s v="600366.SH"/>
    <x v="581"/>
    <m/>
    <n v="9503.3370431801104"/>
    <x v="213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华鲁恒升"/>
    <s v="山东华鲁恒升化工股份有限公司"/>
    <s v="股票"/>
    <s v="沪深主板股"/>
    <s v="600426.SH"/>
    <x v="481"/>
    <m/>
    <n v="4507.6942959454027"/>
    <x v="2138"/>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士兰微"/>
    <s v="杭州士兰微电子股份有限公司"/>
    <s v="股票"/>
    <s v="沪深主板股"/>
    <s v="600460.SH"/>
    <x v="582"/>
    <m/>
    <n v="6160.2884692693215"/>
    <x v="213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爱柯迪"/>
    <s v="爱柯迪股份有限公司"/>
    <s v="股票"/>
    <s v="沪深主板股"/>
    <s v="600933.SH"/>
    <x v="583"/>
    <m/>
    <n v="12540.119750047574"/>
    <x v="214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赤峰黄金"/>
    <s v="赤峰吉隆黄金矿业股份有限公司"/>
    <s v="股票"/>
    <s v="沪深主板股"/>
    <s v="600988.SH"/>
    <x v="472"/>
    <m/>
    <n v="4717.7779978706894"/>
    <x v="2141"/>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紫金矿业"/>
    <s v="紫金矿业集团股份有限公司"/>
    <s v="股票"/>
    <s v="沪深主板股"/>
    <s v="601899.SH"/>
    <x v="397"/>
    <m/>
    <n v="9210.9478786374966"/>
    <x v="2142"/>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中国汽研"/>
    <s v="中国汽车工程研究院股份有限公司"/>
    <s v="股票"/>
    <s v="沪深主板股"/>
    <s v="601965.SH"/>
    <x v="584"/>
    <m/>
    <n v="8106.6493116823704"/>
    <x v="214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春风动力"/>
    <s v="浙江春风动力股份有限公司"/>
    <s v="股票"/>
    <s v="沪深主板股"/>
    <s v="603129.SH"/>
    <x v="585"/>
    <m/>
    <n v="5722.4456515319653"/>
    <x v="2144"/>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天目湖"/>
    <s v="江苏天目湖旅游股份有限公司"/>
    <s v="股票"/>
    <s v="沪深主板股"/>
    <s v="603136.SH"/>
    <x v="586"/>
    <m/>
    <n v="1350.8964823754768"/>
    <x v="214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新泉股份"/>
    <s v="江苏新泉汽车饰件股份有限公司"/>
    <s v="股票"/>
    <s v="沪深主板股"/>
    <s v="603179.SH"/>
    <x v="587"/>
    <m/>
    <n v="7084.3134103642869"/>
    <x v="214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海容冷链"/>
    <s v="青岛海容商用冷链股份有限公司"/>
    <s v="股票"/>
    <s v="沪深主板股"/>
    <s v="603187.SH"/>
    <x v="588"/>
    <m/>
    <n v="8865.021878548765"/>
    <x v="214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望变电气"/>
    <s v="重庆望变电气(集团)股份有限公司"/>
    <s v="股票"/>
    <s v="沪深主板股"/>
    <s v="603191.SH"/>
    <x v="285"/>
    <m/>
    <n v="7.9515231873352201"/>
    <x v="214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中谷物流"/>
    <s v="上海中谷物流股份有限公司"/>
    <s v="股票"/>
    <s v="沪深主板股"/>
    <s v="603565.SH"/>
    <x v="589"/>
    <m/>
    <n v="11879.818868895702"/>
    <x v="214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高能环境"/>
    <s v="北京高能时代环境技术股份有限公司"/>
    <s v="股票"/>
    <s v="沪深主板股"/>
    <s v="603588.SH"/>
    <x v="590"/>
    <m/>
    <n v="8530.2318119793363"/>
    <x v="215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口子窖"/>
    <s v="安徽口子酒业股份有限公司"/>
    <s v="股票"/>
    <s v="沪深主板股"/>
    <s v="603589.SH"/>
    <x v="480"/>
    <m/>
    <n v="5295.0065559191753"/>
    <x v="2151"/>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索通发展"/>
    <s v="索通发展股份有限公司"/>
    <s v="股票"/>
    <s v="沪深主板股"/>
    <s v="603612.SH"/>
    <x v="591"/>
    <m/>
    <n v="3410.9569696889075"/>
    <x v="215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圣泉集团"/>
    <s v="济南圣泉集团股份有限公司"/>
    <s v="股票"/>
    <s v="沪深主板股"/>
    <s v="605589.SH"/>
    <x v="592"/>
    <m/>
    <n v="1092.9110027214192"/>
    <x v="215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平安银行"/>
    <s v="平安银行股份有限公司"/>
    <s v="股票"/>
    <s v="沪深主板股"/>
    <s v="000001.SZ"/>
    <x v="593"/>
    <m/>
    <n v="2808.0502766552386"/>
    <x v="2154"/>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铜陵有色"/>
    <s v="铜陵有色金属集团股份有限公司"/>
    <s v="股票"/>
    <s v="沪深主板股"/>
    <s v="000630.SZ"/>
    <x v="470"/>
    <m/>
    <n v="5815.0650182935178"/>
    <x v="215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新洋丰"/>
    <s v="新洋丰农业科技股份有限公司"/>
    <s v="股票"/>
    <s v="沪深主板股"/>
    <s v="000902.SZ"/>
    <x v="594"/>
    <m/>
    <n v="9401.481791204722"/>
    <x v="215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河钢资源"/>
    <s v="河钢资源股份有限公司"/>
    <s v="股票"/>
    <s v="沪深主板股"/>
    <s v="000923.SZ"/>
    <x v="595"/>
    <m/>
    <n v="2105.2001081888548"/>
    <x v="215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石基信息"/>
    <s v="北京中长石基信息技术股份有限公司"/>
    <s v="股票"/>
    <s v="沪深主板股"/>
    <s v="002153.SZ"/>
    <x v="596"/>
    <m/>
    <n v="9880.4325790178918"/>
    <x v="215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纳思达"/>
    <s v="纳思达股份有限公司"/>
    <s v="股票"/>
    <s v="沪深主板股"/>
    <s v="002180.SZ"/>
    <x v="597"/>
    <m/>
    <n v="5461.0541440369743"/>
    <x v="215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海康威视"/>
    <s v="杭州海康威视数字技术股份有限公司"/>
    <s v="股票"/>
    <s v="沪深主板股"/>
    <s v="002415.SZ"/>
    <x v="466"/>
    <m/>
    <n v="2924.4701153303467"/>
    <x v="2160"/>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视源股份"/>
    <s v="广州视源电子科技股份有限公司"/>
    <s v="股票"/>
    <s v="沪深主板股"/>
    <s v="002841.SZ"/>
    <x v="598"/>
    <m/>
    <n v="14708.88055030941"/>
    <x v="2161"/>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欣旺达"/>
    <s v="欣旺达电子股份有限公司"/>
    <s v="股票"/>
    <s v="创业板股"/>
    <s v="300207.SZ"/>
    <x v="599"/>
    <m/>
    <n v="1317.6199272562474"/>
    <x v="216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菲利华"/>
    <s v="湖北菲利华石英玻璃股份有限公司"/>
    <s v="股票"/>
    <s v="创业板股"/>
    <s v="300395.SZ"/>
    <x v="600"/>
    <m/>
    <n v="5862.4630543821922"/>
    <x v="216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贝斯特"/>
    <s v="无锡贝斯特精机股份有限公司"/>
    <s v="股票"/>
    <s v="创业板股"/>
    <s v="300580.SZ"/>
    <x v="601"/>
    <m/>
    <n v="4322.7155783645603"/>
    <x v="2164"/>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普利制药"/>
    <s v="海南普利制药股份有限公司"/>
    <s v="股票"/>
    <s v="创业板股"/>
    <s v="300630.SZ"/>
    <x v="602"/>
    <m/>
    <n v="3561.6113850008751"/>
    <x v="216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赛意信息"/>
    <s v="广州赛意信息科技股份有限公司"/>
    <s v="股票"/>
    <s v="创业板股"/>
    <s v="300687.SZ"/>
    <x v="603"/>
    <m/>
    <n v="7813.0284051885201"/>
    <x v="216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宏达电子"/>
    <s v="株洲宏达电子股份有限公司"/>
    <s v="股票"/>
    <s v="创业板股"/>
    <s v="300726.SZ"/>
    <x v="604"/>
    <m/>
    <n v="381.36213924440716"/>
    <x v="216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天宜上佳"/>
    <s v="北京天宜上佳高新材料股份有限公司"/>
    <s v="股票"/>
    <s v="科创板股"/>
    <s v="688033.SH"/>
    <x v="605"/>
    <m/>
    <n v="3574.8740080834614"/>
    <x v="216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映翰通"/>
    <s v="北京映翰通网络技术股份有限公司"/>
    <s v="股票"/>
    <s v="科创板股"/>
    <s v="688080.SH"/>
    <x v="606"/>
    <m/>
    <n v="4240.8841951055256"/>
    <x v="216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晶晨股份"/>
    <s v="晶晨半导体(上海)股份有限公司"/>
    <s v="股票"/>
    <s v="科创板股"/>
    <s v="688099.SH"/>
    <x v="607"/>
    <m/>
    <n v="268.27997218048984"/>
    <x v="217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石头科技"/>
    <s v="北京石头世纪科技股份有限公司"/>
    <s v="股票"/>
    <s v="科创板股"/>
    <s v="688169.SH"/>
    <x v="608"/>
    <m/>
    <n v="5831.025394507994"/>
    <x v="2171"/>
    <n v="0"/>
    <n v="0"/>
    <s v="传统"/>
    <s v="稳精2-19期"/>
    <s v="大家资产-稳健精选2号（第十九期）集合资产管理产品"/>
    <s v="AB0091"/>
    <s v="组合类保险资管产品"/>
    <s v="固定收益类保险资管产品"/>
    <n v="1"/>
    <s v="大家资产管理有限公司"/>
    <n v="1234146.82"/>
    <n v="1151575.33"/>
    <m/>
    <m/>
    <m/>
    <m/>
    <s v="是"/>
    <m/>
    <m/>
    <m/>
    <m/>
    <m/>
    <m/>
    <m/>
    <m/>
    <m/>
    <m/>
    <m/>
    <m/>
    <m/>
    <m/>
    <m/>
    <m/>
    <m/>
    <m/>
    <m/>
    <m/>
    <m/>
    <m/>
    <s v="城市商业银行"/>
    <m/>
    <m/>
    <m/>
    <m/>
    <m/>
    <m/>
    <m/>
    <m/>
    <m/>
    <m/>
    <m/>
    <m/>
    <m/>
    <m/>
    <m/>
    <m/>
    <s v="固定收益类资产"/>
  </r>
  <r>
    <s v="高测股份"/>
    <s v="青岛高测科技股份有限公司"/>
    <s v="股票"/>
    <s v="科创板股"/>
    <s v="688556.SH"/>
    <x v="609"/>
    <m/>
    <n v="3609.9736484145806"/>
    <x v="217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中控技术"/>
    <s v="浙江中控技术股份有限公司"/>
    <s v="股票"/>
    <s v="科创板股"/>
    <s v="688777.SH"/>
    <x v="610"/>
    <m/>
    <n v="6580.926166196884"/>
    <x v="217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嘉环科技"/>
    <s v="嘉环科技股份有限公司"/>
    <s v="股票"/>
    <s v="沪深主板股"/>
    <s v="603206.SH"/>
    <x v="401"/>
    <m/>
    <n v="9.1780566930761118"/>
    <x v="2174"/>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德龙激光"/>
    <s v="苏州德龙激光股份有限公司"/>
    <s v="股票"/>
    <s v="科创板股"/>
    <s v="688170.SH"/>
    <x v="487"/>
    <m/>
    <n v="125.52974230475513"/>
    <x v="217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景业智能"/>
    <s v="杭州景业智能科技股份有限公司"/>
    <s v="股票"/>
    <s v="科创板股"/>
    <s v="688290.SH"/>
    <x v="304"/>
    <m/>
    <n v="91.073825203903283"/>
    <x v="217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中国海油"/>
    <s v="中国海洋石油有限公司"/>
    <s v="股票"/>
    <s v="沪深主板股"/>
    <s v="600938.SH"/>
    <x v="317"/>
    <m/>
    <n v="167.55679984461767"/>
    <x v="217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星辉环材"/>
    <s v="星辉环保材料股份有限公司"/>
    <s v="股票"/>
    <s v="创业板股"/>
    <s v="300834.SZ"/>
    <x v="331"/>
    <m/>
    <n v="35.717302864232373"/>
    <x v="217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争光股份"/>
    <s v="浙江争光实业股份有限公司"/>
    <s v="股票"/>
    <s v="创业板股"/>
    <s v="301092.SZ"/>
    <x v="332"/>
    <m/>
    <n v="11.937276869706087"/>
    <x v="217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百诚医药"/>
    <s v="杭州百诚医药科技股份有限公司"/>
    <s v="股票"/>
    <s v="创业板股"/>
    <s v="301096.SZ"/>
    <x v="334"/>
    <m/>
    <n v="27.051409978441452"/>
    <x v="218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风光股份"/>
    <s v="营口风光新材料股份有限公司"/>
    <s v="股票"/>
    <s v="创业板股"/>
    <s v="301100.SZ"/>
    <x v="419"/>
    <m/>
    <n v="15.614697966472228"/>
    <x v="2181"/>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明月镜片"/>
    <s v="明月镜片股份有限公司"/>
    <s v="股票"/>
    <s v="创业板股"/>
    <s v="301101.SZ"/>
    <x v="420"/>
    <m/>
    <n v="7.6540877040131612"/>
    <x v="218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粤万年青"/>
    <s v="广东万年青制药股份有限公司"/>
    <s v="股票"/>
    <s v="创业板股"/>
    <s v="301111.SZ"/>
    <x v="423"/>
    <m/>
    <n v="2.5937319792525737"/>
    <x v="218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佳缘科技"/>
    <s v="佳缘科技股份有限公司"/>
    <s v="股票"/>
    <s v="创业板股"/>
    <s v="301117.SZ"/>
    <x v="338"/>
    <m/>
    <n v="15.991035858186727"/>
    <x v="2184"/>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奕东电子"/>
    <s v="奕东电子科技股份有限公司"/>
    <s v="股票"/>
    <s v="创业板股"/>
    <s v="301123.SZ"/>
    <x v="339"/>
    <m/>
    <n v="38.163222115403329"/>
    <x v="218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达嘉维康"/>
    <s v="湖南达嘉维康医药产业股份有限公司"/>
    <s v="股票"/>
    <s v="创业板股"/>
    <s v="301126.SZ"/>
    <x v="340"/>
    <m/>
    <n v="5.8031317678107568"/>
    <x v="218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华研精机"/>
    <s v="广州华研精密机械股份有限公司"/>
    <s v="股票"/>
    <s v="创业板股"/>
    <s v="301138.SZ"/>
    <x v="306"/>
    <m/>
    <n v="5.9935540127840818"/>
    <x v="218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海力风电"/>
    <s v="江苏海力风电设备科技股份有限公司"/>
    <s v="股票"/>
    <s v="创业板股"/>
    <s v="301155.SZ"/>
    <x v="431"/>
    <m/>
    <n v="64.085156677079127"/>
    <x v="218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优宁维"/>
    <s v="上海优宁维生物科技股份有限公司"/>
    <s v="股票"/>
    <s v="创业板股"/>
    <s v="301166.SZ"/>
    <x v="308"/>
    <m/>
    <n v="20.822441617022065"/>
    <x v="218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通灵股份"/>
    <s v="江苏通灵电器股份有限公司"/>
    <s v="股票"/>
    <s v="创业板股"/>
    <s v="301168.SZ"/>
    <x v="309"/>
    <m/>
    <n v="12.992301067316783"/>
    <x v="219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迪阿股份"/>
    <s v="迪阿股份有限公司"/>
    <s v="股票"/>
    <s v="创业板股"/>
    <s v="301177.SZ"/>
    <x v="310"/>
    <m/>
    <n v="39.28896665986202"/>
    <x v="2191"/>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泽宇智能"/>
    <s v="江苏泽宇智能电力股份有限公司"/>
    <s v="股票"/>
    <s v="创业板股"/>
    <s v="301179.SZ"/>
    <x v="341"/>
    <m/>
    <n v="15.355882552426525"/>
    <x v="219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凯旺科技"/>
    <s v="河南凯旺电子科技股份有限公司"/>
    <s v="股票"/>
    <s v="创业板股"/>
    <s v="301182.SZ"/>
    <x v="356"/>
    <m/>
    <n v="4.9588833858776145"/>
    <x v="219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奥尼电子"/>
    <s v="深圳奥尼电子股份有限公司"/>
    <s v="股票"/>
    <s v="创业板股"/>
    <s v="301189.SZ"/>
    <x v="573"/>
    <m/>
    <n v="24.813145169582345"/>
    <x v="2194"/>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家联科技"/>
    <s v="宁波家联科技股份有限公司"/>
    <s v="股票"/>
    <s v="创业板股"/>
    <s v="301193.SZ"/>
    <x v="312"/>
    <m/>
    <n v="8.6838638697248722"/>
    <x v="2195"/>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唯科科技"/>
    <s v="厦门唯科模塑科技股份有限公司"/>
    <s v="股票"/>
    <s v="创业板股"/>
    <s v="301196.SZ"/>
    <x v="313"/>
    <m/>
    <n v="20.711882203015243"/>
    <x v="2196"/>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喜悦智行"/>
    <s v="宁波喜悦智行科技股份有限公司"/>
    <s v="股票"/>
    <s v="创业板股"/>
    <s v="301198.SZ"/>
    <x v="543"/>
    <m/>
    <n v="3.8582391159988156"/>
    <x v="2197"/>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迈赫股份"/>
    <s v="迈赫机器人自动化股份有限公司"/>
    <s v="股票"/>
    <s v="创业板股"/>
    <s v="301199.SZ"/>
    <x v="342"/>
    <m/>
    <n v="10.545439863236654"/>
    <x v="2198"/>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诚达药业"/>
    <s v="诚达药业股份有限公司"/>
    <s v="股票"/>
    <s v="创业板股"/>
    <s v="301201.SZ"/>
    <x v="344"/>
    <m/>
    <n v="30.610366644629618"/>
    <x v="2199"/>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三元生物"/>
    <s v="山东三元生物科技股份有限公司"/>
    <s v="股票"/>
    <s v="创业板股"/>
    <s v="301206.SZ"/>
    <x v="435"/>
    <m/>
    <n v="59.956410849161855"/>
    <x v="2200"/>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光庭信息"/>
    <s v="武汉光庭信息技术股份有限公司"/>
    <s v="股票"/>
    <s v="创业板股"/>
    <s v="301221.SZ"/>
    <x v="358"/>
    <m/>
    <n v="20.52443357408854"/>
    <x v="2201"/>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华康医疗"/>
    <s v="武汉华康世纪医疗股份有限公司"/>
    <s v="股票"/>
    <s v="创业板股"/>
    <s v="301235.SZ"/>
    <x v="346"/>
    <m/>
    <n v="13.428369855272187"/>
    <x v="2202"/>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华宝添益ETF"/>
    <s v="华宝现金添益交易型货币市场基金"/>
    <s v="证券投资基金"/>
    <s v="货币市场基金"/>
    <s v="511990.SH"/>
    <x v="611"/>
    <m/>
    <n v="36585.302976633437"/>
    <x v="2203"/>
    <n v="0"/>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m/>
    <m/>
    <m/>
    <m/>
    <m/>
    <m/>
    <m/>
    <m/>
    <m/>
    <m/>
    <m/>
    <m/>
    <m/>
    <m/>
    <m/>
    <s v="固定收益类资产"/>
  </r>
  <r>
    <s v="19陕煤债02"/>
    <s v="陕西煤业化工集团有限责任公司"/>
    <s v="企业债、公司债"/>
    <s v="企业债"/>
    <s v="1980400.IB"/>
    <x v="612"/>
    <m/>
    <n v="55964.913101011487"/>
    <x v="2204"/>
    <n v="808.36409482867759"/>
    <n v="0"/>
    <s v="传统"/>
    <s v="稳精2-19期"/>
    <s v="大家资产-稳健精选2号（第十九期）集合资产管理产品"/>
    <s v="AB0091"/>
    <s v="组合类保险资管产品"/>
    <s v="固定收益类保险资管产品"/>
    <n v="1"/>
    <s v="大家资产管理有限公司"/>
    <n v="1234146.82"/>
    <n v="1151575.33"/>
    <m/>
    <m/>
    <m/>
    <m/>
    <s v="否"/>
    <m/>
    <m/>
    <m/>
    <m/>
    <m/>
    <m/>
    <m/>
    <m/>
    <m/>
    <m/>
    <m/>
    <m/>
    <m/>
    <m/>
    <m/>
    <m/>
    <m/>
    <m/>
    <m/>
    <m/>
    <m/>
    <m/>
    <s v="城市商业银行"/>
    <m/>
    <n v="0.66027397260274001"/>
    <s v="AAA"/>
    <n v="5.7888000000000002"/>
    <s v="否"/>
    <m/>
    <m/>
    <m/>
    <m/>
    <m/>
    <m/>
    <m/>
    <m/>
    <m/>
    <m/>
    <m/>
    <s v="固定收益类资产"/>
  </r>
  <r>
    <s v="招商银行"/>
    <s v="招商银行股份有限公司活期存款"/>
    <s v="现金及流动性管理工具"/>
    <s v="活期存款"/>
    <s v="600036.SH"/>
    <x v="576"/>
    <m/>
    <n v="8383678.3706442593"/>
    <x v="2205"/>
    <n v="3879.3518365074483"/>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华融湘江银行股份有限公司"/>
    <s v="华融湘江银行股份有限公司协议存款"/>
    <s v="银行存款"/>
    <s v="协议存款"/>
    <s v="F0200930.00"/>
    <x v="614"/>
    <m/>
    <n v="469061941.4316808"/>
    <x v="2206"/>
    <n v="1991656.1250780609"/>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3370.68530245411"/>
    <x v="2207"/>
    <n v="0"/>
    <n v="0"/>
    <s v="万能"/>
    <s v="稳精2-20期"/>
    <s v="大家资产-厚坤3号资产管理产品"/>
    <s v="AB009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029.865008472632"/>
    <x v="2208"/>
    <n v="0"/>
    <n v="0"/>
    <s v="万能"/>
    <s v="稳精2-20期"/>
    <s v="大家资产-厚坤3号资产管理产品"/>
    <s v="AB009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676846.0414096583"/>
    <x v="220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296482.3550636275"/>
    <x v="221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62638.4141943464"/>
    <x v="221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06906.591965849"/>
    <x v="2212"/>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86015.0075461664"/>
    <x v="221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551676.5491900183"/>
    <x v="221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14205.8583739223"/>
    <x v="2215"/>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5001005.0263124704"/>
    <x v="2216"/>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26067.3476880016"/>
    <x v="221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27715.2810322409"/>
    <x v="2218"/>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1495.71902663982"/>
    <x v="221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61114.4109700462"/>
    <x v="222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12607.201803524"/>
    <x v="222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5874234315825"/>
    <x v="222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66304.3477806794"/>
    <x v="222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586581.4757072609"/>
    <x v="222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20883.7952036415"/>
    <x v="2225"/>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20376.3008765997"/>
    <x v="222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2279.23261426075"/>
    <x v="222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7699.8089293961"/>
    <x v="2228"/>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58052.3350729467"/>
    <x v="222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22826.1670694416"/>
    <x v="223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22137.8804911408"/>
    <x v="223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94907.9613668844"/>
    <x v="223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3002533.4312254074"/>
    <x v="223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59821.5740493035"/>
    <x v="2234"/>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790639.5556964464"/>
    <x v="2235"/>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8894.89891226694"/>
    <x v="223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24415.6038516415"/>
    <x v="223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10341.2991053332"/>
    <x v="2238"/>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89154.1747059182"/>
    <x v="223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50908.9600732969"/>
    <x v="224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8154.56984479976"/>
    <x v="224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22711.5246786668"/>
    <x v="224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72655.0862833592"/>
    <x v="224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39139.59019410823"/>
    <x v="224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2961887.2379521732"/>
    <x v="2245"/>
    <n v="0"/>
    <n v="0"/>
    <s v="万能"/>
    <s v="稳精2-20期"/>
    <s v="大家资产-厚坤3号资产管理产品"/>
    <s v="AB009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78561.2330387412"/>
    <x v="224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04824.4491311237"/>
    <x v="224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3420065506261"/>
    <x v="2248"/>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29.710024900211"/>
    <x v="224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1.533784891719"/>
    <x v="225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38.934737621457"/>
    <x v="225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077.926802900693"/>
    <x v="225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0.2803374944915"/>
    <x v="225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378.844313555499"/>
    <x v="225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7.3664419773886"/>
    <x v="2255"/>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5.8688382227356"/>
    <x v="225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5171608326339"/>
    <x v="225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0.7197636499841"/>
    <x v="2258"/>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19878.296175602743"/>
    <x v="225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7090185947072"/>
    <x v="226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6032444704651"/>
    <x v="226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3962.340048989085"/>
    <x v="226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1.358848997806"/>
    <x v="226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3602570362027"/>
    <x v="226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0879.763380641998"/>
    <x v="2265"/>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7.5161231416005"/>
    <x v="226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5213304491303"/>
    <x v="226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275.630587390799"/>
    <x v="2268"/>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3060412977002"/>
    <x v="2269"/>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0935.809902951278"/>
    <x v="2270"/>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7907088789871"/>
    <x v="2271"/>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2043846772867"/>
    <x v="2272"/>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0.241819507453"/>
    <x v="2273"/>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1197.40952503416"/>
    <x v="2274"/>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0.33088250844"/>
    <x v="2275"/>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5.9890322958199"/>
    <x v="2276"/>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8314703.021737597"/>
    <x v="2277"/>
    <n v="0"/>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20161459.887607872"/>
    <x v="2278"/>
    <n v="313630.31304537167"/>
    <n v="0"/>
    <s v="万能"/>
    <s v="稳精2-20期"/>
    <s v="大家资产-厚坤3号资产管理产品"/>
    <s v="AB0092"/>
    <s v="组合类保险资管产品"/>
    <s v="固定收益类保险资管产品"/>
    <n v="2"/>
    <s v="大家资产管理有限公司"/>
    <n v="16867538196.9"/>
    <n v="14487907740.719999"/>
    <m/>
    <m/>
    <m/>
    <m/>
    <s v="否"/>
    <m/>
    <m/>
    <m/>
    <m/>
    <m/>
    <m/>
    <m/>
    <m/>
    <m/>
    <m/>
    <m/>
    <m/>
    <m/>
    <m/>
    <m/>
    <m/>
    <m/>
    <m/>
    <m/>
    <m/>
    <m/>
    <m/>
    <s v="城市商业银行"/>
    <m/>
    <n v="3"/>
    <s v="AAA"/>
    <n v="0.62180000000000002"/>
    <s v="否"/>
    <m/>
    <m/>
    <m/>
    <m/>
    <m/>
    <m/>
    <m/>
    <m/>
    <m/>
    <m/>
    <m/>
    <s v="固定收益类资产"/>
  </r>
  <r>
    <s v="招商银行"/>
    <s v="招商银行股份有限公司活期存款"/>
    <s v="现金及流动性管理工具"/>
    <s v="活期存款"/>
    <s v="600036.SH"/>
    <x v="576"/>
    <m/>
    <n v="16147.651884992703"/>
    <x v="2279"/>
    <n v="7.4719496891333552"/>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n v="0"/>
    <m/>
    <m/>
    <m/>
    <m/>
    <m/>
    <m/>
    <m/>
    <m/>
    <m/>
    <m/>
    <m/>
    <m/>
    <m/>
    <m/>
    <m/>
    <s v="固定收益类资产"/>
  </r>
  <r>
    <s v="华融湘江银行股份有限公司"/>
    <s v="华融湘江银行股份有限公司协议存款"/>
    <s v="银行存款"/>
    <s v="协议存款"/>
    <s v="F0200930.00"/>
    <x v="614"/>
    <m/>
    <n v="903451.75564691424"/>
    <x v="2280"/>
    <n v="3836.0929845526239"/>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507.27353256625202"/>
    <x v="2281"/>
    <n v="0"/>
    <n v="0"/>
    <s v="传统"/>
    <s v="稳精2-20期"/>
    <s v="大家资产-稳健精选2号（第二十期）集合资产管理产品"/>
    <s v="AB0092"/>
    <s v="组合类保险资管产品"/>
    <s v="固定收益类保险资管产品"/>
    <n v="1"/>
    <s v="大家资产管理有限公司"/>
    <n v="1237114.0900000001"/>
    <n v="1153880.28"/>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5.544309974272409"/>
    <x v="2282"/>
    <n v="0"/>
    <n v="0"/>
    <s v="传统"/>
    <s v="稳精2-20期"/>
    <s v="大家资产-稳健精选2号（第二十期）集合资产管理产品"/>
    <s v="AB0092"/>
    <s v="组合类保险资管产品"/>
    <s v="固定收益类保险资管产品"/>
    <n v="1"/>
    <s v="大家资产管理有限公司"/>
    <n v="1237114.0900000001"/>
    <n v="1153880.28"/>
    <m/>
    <m/>
    <m/>
    <m/>
    <m/>
    <m/>
    <m/>
    <m/>
    <m/>
    <m/>
    <m/>
    <m/>
    <m/>
    <m/>
    <m/>
    <m/>
    <m/>
    <m/>
    <m/>
    <m/>
    <m/>
    <m/>
    <m/>
    <m/>
    <m/>
    <m/>
    <m/>
    <s v="城市商业银行"/>
    <m/>
    <m/>
    <m/>
    <m/>
    <m/>
    <m/>
    <m/>
    <m/>
    <m/>
    <m/>
    <m/>
    <m/>
    <m/>
    <m/>
    <m/>
    <m/>
    <s v="固定收益类资产"/>
  </r>
  <r>
    <s v="广州发展"/>
    <s v="广州发展集团股份有限公司"/>
    <s v="股票"/>
    <s v="沪深主板股"/>
    <s v="600098.SH"/>
    <x v="579"/>
    <m/>
    <n v="3229.7429534299308"/>
    <x v="228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中盐化工"/>
    <s v="中盐内蒙古化工股份有限公司"/>
    <s v="股票"/>
    <s v="沪深主板股"/>
    <s v="600328.SH"/>
    <x v="580"/>
    <m/>
    <n v="4423.2132949472834"/>
    <x v="228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宁波韵升"/>
    <s v="宁波韵升股份有限公司"/>
    <s v="股票"/>
    <s v="沪深主板股"/>
    <s v="600366.SH"/>
    <x v="581"/>
    <m/>
    <n v="9558.4484519465677"/>
    <x v="228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华鲁恒升"/>
    <s v="山东华鲁恒升化工股份有限公司"/>
    <s v="股票"/>
    <s v="沪深主板股"/>
    <s v="600426.SH"/>
    <x v="481"/>
    <m/>
    <n v="4635.8994284476576"/>
    <x v="2286"/>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士兰微"/>
    <s v="杭州士兰微电子股份有限公司"/>
    <s v="股票"/>
    <s v="沪深主板股"/>
    <s v="600460.SH"/>
    <x v="582"/>
    <m/>
    <n v="6329.1343113201474"/>
    <x v="228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爱柯迪"/>
    <s v="爱柯迪股份有限公司"/>
    <s v="股票"/>
    <s v="沪深主板股"/>
    <s v="600933.SH"/>
    <x v="583"/>
    <m/>
    <n v="12619.066178615909"/>
    <x v="228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赤峰黄金"/>
    <s v="赤峰吉隆黄金矿业股份有限公司"/>
    <s v="股票"/>
    <s v="沪深主板股"/>
    <s v="600988.SH"/>
    <x v="472"/>
    <m/>
    <n v="4842.5666125728894"/>
    <x v="2289"/>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紫金矿业"/>
    <s v="紫金矿业集团股份有限公司"/>
    <s v="股票"/>
    <s v="沪深主板股"/>
    <s v="601899.SH"/>
    <x v="397"/>
    <m/>
    <n v="9632.3456924059956"/>
    <x v="2290"/>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中国汽研"/>
    <s v="中国汽车工程研究院股份有限公司"/>
    <s v="股票"/>
    <s v="沪深主板股"/>
    <s v="601965.SH"/>
    <x v="584"/>
    <m/>
    <n v="8332.3603880251612"/>
    <x v="229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春风动力"/>
    <s v="浙江春风动力股份有限公司"/>
    <s v="股票"/>
    <s v="沪深主板股"/>
    <s v="603129.SH"/>
    <x v="585"/>
    <m/>
    <n v="5831.6278611275493"/>
    <x v="2292"/>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天目湖"/>
    <s v="江苏天目湖旅游股份有限公司"/>
    <s v="股票"/>
    <s v="沪深主板股"/>
    <s v="603136.SH"/>
    <x v="586"/>
    <m/>
    <n v="1389.6599072966806"/>
    <x v="229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新泉股份"/>
    <s v="江苏新泉汽车饰件股份有限公司"/>
    <s v="股票"/>
    <s v="沪深主板股"/>
    <s v="603179.SH"/>
    <x v="587"/>
    <m/>
    <n v="7051.6065151639823"/>
    <x v="229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海容冷链"/>
    <s v="青岛海容商用冷链股份有限公司"/>
    <s v="股票"/>
    <s v="沪深主板股"/>
    <s v="603187.SH"/>
    <x v="588"/>
    <m/>
    <n v="9076.8678378563582"/>
    <x v="229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望变电气"/>
    <s v="重庆望变电气(集团)股份有限公司"/>
    <s v="股票"/>
    <s v="沪深主板股"/>
    <s v="603191.SH"/>
    <x v="285"/>
    <m/>
    <n v="8.2755796369701766"/>
    <x v="229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中谷物流"/>
    <s v="上海中谷物流股份有限公司"/>
    <s v="股票"/>
    <s v="沪深主板股"/>
    <s v="603565.SH"/>
    <x v="589"/>
    <m/>
    <n v="12262.024120801048"/>
    <x v="229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高能环境"/>
    <s v="北京高能时代环境技术股份有限公司"/>
    <s v="股票"/>
    <s v="沪深主板股"/>
    <s v="603588.SH"/>
    <x v="590"/>
    <m/>
    <n v="8834.1319570666583"/>
    <x v="229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口子窖"/>
    <s v="安徽口子酒业股份有限公司"/>
    <s v="股票"/>
    <s v="沪深主板股"/>
    <s v="603589.SH"/>
    <x v="480"/>
    <m/>
    <n v="5433.2534621631767"/>
    <x v="2299"/>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索通发展"/>
    <s v="索通发展股份有限公司"/>
    <s v="股票"/>
    <s v="沪深主板股"/>
    <s v="603612.SH"/>
    <x v="591"/>
    <m/>
    <n v="3506.1940006158866"/>
    <x v="230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圣泉集团"/>
    <s v="济南圣泉集团股份有限公司"/>
    <s v="股票"/>
    <s v="沪深主板股"/>
    <s v="605589.SH"/>
    <x v="592"/>
    <m/>
    <n v="1121.517540682232"/>
    <x v="230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平安银行"/>
    <s v="平安银行股份有限公司"/>
    <s v="股票"/>
    <s v="沪深主板股"/>
    <s v="000001.SZ"/>
    <x v="593"/>
    <m/>
    <n v="2884.6926222139277"/>
    <x v="2302"/>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铜陵有色"/>
    <s v="铜陵有色金属集团股份有限公司"/>
    <s v="股票"/>
    <s v="沪深主板股"/>
    <s v="000630.SZ"/>
    <x v="470"/>
    <m/>
    <n v="6082.6677130062017"/>
    <x v="230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新洋丰"/>
    <s v="新洋丰农业科技股份有限公司"/>
    <s v="股票"/>
    <s v="沪深主板股"/>
    <s v="000902.SZ"/>
    <x v="594"/>
    <m/>
    <n v="9674.3749985290469"/>
    <x v="230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河钢资源"/>
    <s v="河钢资源股份有限公司"/>
    <s v="股票"/>
    <s v="沪深主板股"/>
    <s v="000923.SZ"/>
    <x v="595"/>
    <m/>
    <n v="2161.3295572718912"/>
    <x v="230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石基信息"/>
    <s v="北京中长石基信息技术股份有限公司"/>
    <s v="股票"/>
    <s v="沪深主板股"/>
    <s v="002153.SZ"/>
    <x v="596"/>
    <m/>
    <n v="10198.426841207462"/>
    <x v="230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纳思达"/>
    <s v="纳思达股份有限公司"/>
    <s v="股票"/>
    <s v="沪深主板股"/>
    <s v="002180.SZ"/>
    <x v="597"/>
    <m/>
    <n v="5783.1255538438227"/>
    <x v="230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海康威视"/>
    <s v="杭州海康威视数字技术股份有限公司"/>
    <s v="股票"/>
    <s v="沪深主板股"/>
    <s v="002415.SZ"/>
    <x v="466"/>
    <m/>
    <n v="3004.3442349415827"/>
    <x v="2308"/>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视源股份"/>
    <s v="广州视源电子科技股份有限公司"/>
    <s v="股票"/>
    <s v="沪深主板股"/>
    <s v="002841.SZ"/>
    <x v="598"/>
    <m/>
    <n v="15005.410506602375"/>
    <x v="2309"/>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欣旺达"/>
    <s v="欣旺达电子股份有限公司"/>
    <s v="股票"/>
    <s v="创业板股"/>
    <s v="300207.SZ"/>
    <x v="599"/>
    <m/>
    <n v="1365.3896946672485"/>
    <x v="231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菲利华"/>
    <s v="湖北菲利华石英玻璃股份有限公司"/>
    <s v="股票"/>
    <s v="创业板股"/>
    <s v="300395.SZ"/>
    <x v="600"/>
    <m/>
    <n v="6017.8806109374282"/>
    <x v="231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贝斯特"/>
    <s v="无锡贝斯特精机股份有限公司"/>
    <s v="股票"/>
    <s v="创业板股"/>
    <s v="300580.SZ"/>
    <x v="601"/>
    <m/>
    <n v="4449.9067574091387"/>
    <x v="2312"/>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普利制药"/>
    <s v="海南普利制药股份有限公司"/>
    <s v="股票"/>
    <s v="创业板股"/>
    <s v="300630.SZ"/>
    <x v="602"/>
    <m/>
    <n v="3638.6658244247042"/>
    <x v="231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赛意信息"/>
    <s v="广州赛意信息科技股份有限公司"/>
    <s v="股票"/>
    <s v="创业板股"/>
    <s v="300687.SZ"/>
    <x v="603"/>
    <m/>
    <n v="7994.9909729671353"/>
    <x v="231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宏达电子"/>
    <s v="株洲宏达电子股份有限公司"/>
    <s v="股票"/>
    <s v="创业板股"/>
    <s v="300726.SZ"/>
    <x v="604"/>
    <m/>
    <n v="400.92276725376428"/>
    <x v="231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天宜上佳"/>
    <s v="北京天宜上佳高新材料股份有限公司"/>
    <s v="股票"/>
    <s v="科创板股"/>
    <s v="688033.SH"/>
    <x v="605"/>
    <m/>
    <n v="3703.3000317006181"/>
    <x v="231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映翰通"/>
    <s v="北京映翰通网络技术股份有限公司"/>
    <s v="股票"/>
    <s v="科创板股"/>
    <s v="688080.SH"/>
    <x v="606"/>
    <m/>
    <n v="4377.320021777221"/>
    <x v="231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晶晨股份"/>
    <s v="晶晨半导体(上海)股份有限公司"/>
    <s v="股票"/>
    <s v="科创板股"/>
    <s v="688099.SH"/>
    <x v="607"/>
    <m/>
    <n v="267.99425819365564"/>
    <x v="231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石头科技"/>
    <s v="北京石头世纪科技股份有限公司"/>
    <s v="股票"/>
    <s v="科创板股"/>
    <s v="688169.SH"/>
    <x v="608"/>
    <m/>
    <n v="5704.8376531862177"/>
    <x v="2319"/>
    <n v="0"/>
    <n v="0"/>
    <s v="传统"/>
    <s v="稳精2-20期"/>
    <s v="大家资产-稳健精选2号（第二十期）集合资产管理产品"/>
    <s v="AB0092"/>
    <s v="组合类保险资管产品"/>
    <s v="固定收益类保险资管产品"/>
    <n v="1"/>
    <s v="大家资产管理有限公司"/>
    <n v="1237114.0900000001"/>
    <n v="1153880.28"/>
    <m/>
    <m/>
    <m/>
    <m/>
    <s v="是"/>
    <m/>
    <m/>
    <m/>
    <m/>
    <m/>
    <m/>
    <m/>
    <m/>
    <m/>
    <m/>
    <m/>
    <m/>
    <m/>
    <m/>
    <m/>
    <m/>
    <m/>
    <m/>
    <m/>
    <m/>
    <m/>
    <m/>
    <s v="城市商业银行"/>
    <m/>
    <m/>
    <m/>
    <m/>
    <m/>
    <m/>
    <m/>
    <m/>
    <m/>
    <m/>
    <m/>
    <m/>
    <m/>
    <m/>
    <m/>
    <m/>
    <s v="固定收益类资产"/>
  </r>
  <r>
    <s v="高测股份"/>
    <s v="青岛高测科技股份有限公司"/>
    <s v="股票"/>
    <s v="科创板股"/>
    <s v="688556.SH"/>
    <x v="609"/>
    <m/>
    <n v="3810.8711488888293"/>
    <x v="232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中控技术"/>
    <s v="浙江中控技术股份有限公司"/>
    <s v="股票"/>
    <s v="科创板股"/>
    <s v="688777.SH"/>
    <x v="610"/>
    <m/>
    <n v="6750.579235094342"/>
    <x v="232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嘉环科技"/>
    <s v="嘉环科技股份有限公司"/>
    <s v="股票"/>
    <s v="沪深主板股"/>
    <s v="603206.SH"/>
    <x v="401"/>
    <m/>
    <n v="9.552099300565926"/>
    <x v="2322"/>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德龙激光"/>
    <s v="苏州德龙激光股份有限公司"/>
    <s v="股票"/>
    <s v="科创板股"/>
    <s v="688170.SH"/>
    <x v="487"/>
    <m/>
    <n v="130.6455825854778"/>
    <x v="232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景业智能"/>
    <s v="杭州景业智能科技股份有限公司"/>
    <s v="股票"/>
    <s v="科创板股"/>
    <s v="688290.SH"/>
    <x v="304"/>
    <m/>
    <n v="94.785448719918207"/>
    <x v="232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中国海油"/>
    <s v="中国海洋石油有限公司"/>
    <s v="股票"/>
    <s v="沪深主板股"/>
    <s v="600938.SH"/>
    <x v="317"/>
    <m/>
    <n v="174.38541121763419"/>
    <x v="232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星辉环材"/>
    <s v="星辉环保材料股份有限公司"/>
    <s v="股票"/>
    <s v="创业板股"/>
    <s v="300834.SZ"/>
    <x v="331"/>
    <m/>
    <n v="36.745651142738012"/>
    <x v="232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争光股份"/>
    <s v="浙江争光实业股份有限公司"/>
    <s v="股票"/>
    <s v="创业板股"/>
    <s v="301092.SZ"/>
    <x v="332"/>
    <m/>
    <n v="12.423768761834094"/>
    <x v="232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百诚医药"/>
    <s v="杭州百诚医药科技股份有限公司"/>
    <s v="股票"/>
    <s v="创业板股"/>
    <s v="301096.SZ"/>
    <x v="334"/>
    <m/>
    <n v="27.694833009911665"/>
    <x v="232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风光股份"/>
    <s v="营口风光新材料股份有限公司"/>
    <s v="股票"/>
    <s v="创业板股"/>
    <s v="301100.SZ"/>
    <x v="419"/>
    <m/>
    <n v="16.251059512043337"/>
    <x v="2329"/>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明月镜片"/>
    <s v="明月镜片股份有限公司"/>
    <s v="股票"/>
    <s v="创业板股"/>
    <s v="301101.SZ"/>
    <x v="420"/>
    <m/>
    <n v="7.9660224652055396"/>
    <x v="233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粤万年青"/>
    <s v="广东万年青制药股份有限公司"/>
    <s v="股票"/>
    <s v="创业板股"/>
    <s v="301111.SZ"/>
    <x v="423"/>
    <m/>
    <n v="2.6994369563618608"/>
    <x v="233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佳缘科技"/>
    <s v="佳缘科技股份有限公司"/>
    <s v="股票"/>
    <s v="创业板股"/>
    <s v="301117.SZ"/>
    <x v="338"/>
    <m/>
    <n v="16.642734681682946"/>
    <x v="2332"/>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奕东电子"/>
    <s v="奕东电子科技股份有限公司"/>
    <s v="股票"/>
    <s v="创业板股"/>
    <s v="301123.SZ"/>
    <x v="339"/>
    <m/>
    <n v="38.287228173538345"/>
    <x v="233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达嘉维康"/>
    <s v="湖南达嘉维康医药产业股份有限公司"/>
    <s v="股票"/>
    <s v="创业板股"/>
    <s v="301126.SZ"/>
    <x v="340"/>
    <m/>
    <n v="6.0396326536329612"/>
    <x v="233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华研精机"/>
    <s v="广州华研精密机械股份有限公司"/>
    <s v="股票"/>
    <s v="创业板股"/>
    <s v="301138.SZ"/>
    <x v="306"/>
    <m/>
    <n v="6.2378153685418907"/>
    <x v="233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海力风电"/>
    <s v="江苏海力风电设备科技股份有限公司"/>
    <s v="股票"/>
    <s v="创业板股"/>
    <s v="301155.SZ"/>
    <x v="431"/>
    <m/>
    <n v="65.414251366214813"/>
    <x v="233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优宁维"/>
    <s v="上海优宁维生物科技股份有限公司"/>
    <s v="股票"/>
    <s v="创业板股"/>
    <s v="301166.SZ"/>
    <x v="308"/>
    <m/>
    <n v="21.671039595569194"/>
    <x v="233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通灵股份"/>
    <s v="江苏通灵电器股份有限公司"/>
    <s v="股票"/>
    <s v="创业板股"/>
    <s v="301168.SZ"/>
    <x v="309"/>
    <m/>
    <n v="13.521789425367349"/>
    <x v="233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迪阿股份"/>
    <s v="迪阿股份有限公司"/>
    <s v="股票"/>
    <s v="创业板股"/>
    <s v="301177.SZ"/>
    <x v="310"/>
    <m/>
    <n v="40.216136116600069"/>
    <x v="2339"/>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泽宇智能"/>
    <s v="江苏泽宇智能电力股份有限公司"/>
    <s v="股票"/>
    <s v="创业板股"/>
    <s v="301179.SZ"/>
    <x v="341"/>
    <m/>
    <n v="15.981696332216101"/>
    <x v="234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凯旺科技"/>
    <s v="河南凯旺电子科技股份有限公司"/>
    <s v="股票"/>
    <s v="创业板股"/>
    <s v="301182.SZ"/>
    <x v="356"/>
    <m/>
    <n v="5.1609777653218876"/>
    <x v="234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奥尼电子"/>
    <s v="深圳奥尼电子股份有限公司"/>
    <s v="股票"/>
    <s v="创业板股"/>
    <s v="301189.SZ"/>
    <x v="573"/>
    <m/>
    <n v="25.569952925385682"/>
    <x v="2342"/>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家联科技"/>
    <s v="宁波家联科技股份有限公司"/>
    <s v="股票"/>
    <s v="创业板股"/>
    <s v="301193.SZ"/>
    <x v="312"/>
    <m/>
    <n v="9.0377661383139145"/>
    <x v="2343"/>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唯科科技"/>
    <s v="厦门唯科模塑科技股份有限公司"/>
    <s v="股票"/>
    <s v="创业板股"/>
    <s v="301196.SZ"/>
    <x v="313"/>
    <m/>
    <n v="21.063266454929959"/>
    <x v="2344"/>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喜悦智行"/>
    <s v="宁波喜悦智行科技股份有限公司"/>
    <s v="股票"/>
    <s v="创业板股"/>
    <s v="301198.SZ"/>
    <x v="543"/>
    <m/>
    <n v="4.0154778286727195"/>
    <x v="2345"/>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迈赫股份"/>
    <s v="迈赫机器人自动化股份有限公司"/>
    <s v="股票"/>
    <s v="创业板股"/>
    <s v="301199.SZ"/>
    <x v="342"/>
    <m/>
    <n v="10.975208817109834"/>
    <x v="2346"/>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诚达药业"/>
    <s v="诚达药业股份有限公司"/>
    <s v="股票"/>
    <s v="创业板股"/>
    <s v="301201.SZ"/>
    <x v="344"/>
    <m/>
    <n v="31.857861810421525"/>
    <x v="2347"/>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三元生物"/>
    <s v="山东三元生物科技股份有限公司"/>
    <s v="股票"/>
    <s v="创业板股"/>
    <s v="301206.SZ"/>
    <x v="435"/>
    <m/>
    <n v="60.088768491854069"/>
    <x v="2348"/>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光庭信息"/>
    <s v="武汉光庭信息技术股份有限公司"/>
    <s v="股票"/>
    <s v="创业板股"/>
    <s v="301221.SZ"/>
    <x v="358"/>
    <m/>
    <n v="21.360886530093389"/>
    <x v="2349"/>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华康医疗"/>
    <s v="武汉华康世纪医疗股份有限公司"/>
    <s v="股票"/>
    <s v="创业板股"/>
    <s v="301235.SZ"/>
    <x v="346"/>
    <m/>
    <n v="13.975629764746575"/>
    <x v="2350"/>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华宝添益ETF"/>
    <s v="华宝现金添益交易型货币市场基金"/>
    <s v="证券投资基金"/>
    <s v="货币市场基金"/>
    <s v="511990.SH"/>
    <x v="611"/>
    <m/>
    <n v="16014.799707994756"/>
    <x v="2351"/>
    <n v="0"/>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m/>
    <m/>
    <m/>
    <m/>
    <m/>
    <m/>
    <m/>
    <m/>
    <m/>
    <m/>
    <m/>
    <m/>
    <m/>
    <m/>
    <m/>
    <s v="固定收益类资产"/>
  </r>
  <r>
    <s v="19陕煤债01"/>
    <s v="陕西煤业化工集团有限责任公司"/>
    <s v="企业债、公司债"/>
    <s v="企业债"/>
    <s v="1980383.IB"/>
    <x v="612"/>
    <m/>
    <n v="38832.624698282387"/>
    <x v="2352"/>
    <n v="604.07769617821884"/>
    <n v="0"/>
    <s v="传统"/>
    <s v="稳精2-20期"/>
    <s v="大家资产-稳健精选2号（第二十期）集合资产管理产品"/>
    <s v="AB0092"/>
    <s v="组合类保险资管产品"/>
    <s v="固定收益类保险资管产品"/>
    <n v="1"/>
    <s v="大家资产管理有限公司"/>
    <n v="1237114.0900000001"/>
    <n v="1153880.28"/>
    <m/>
    <m/>
    <m/>
    <m/>
    <s v="否"/>
    <m/>
    <m/>
    <m/>
    <m/>
    <m/>
    <m/>
    <m/>
    <m/>
    <m/>
    <m/>
    <m/>
    <m/>
    <m/>
    <m/>
    <m/>
    <m/>
    <m/>
    <m/>
    <m/>
    <m/>
    <m/>
    <m/>
    <s v="城市商业银行"/>
    <m/>
    <n v="3"/>
    <s v="AAA"/>
    <n v="0.62180000000000002"/>
    <s v="否"/>
    <m/>
    <m/>
    <m/>
    <m/>
    <m/>
    <m/>
    <m/>
    <m/>
    <m/>
    <m/>
    <m/>
    <s v="固定收益类资产"/>
  </r>
  <r>
    <s v="招商银行"/>
    <s v="招商银行股份有限公司活期存款"/>
    <s v="现金及流动性管理工具"/>
    <s v="活期存款"/>
    <s v="600036.SH"/>
    <x v="576"/>
    <m/>
    <n v="8923742.490110917"/>
    <x v="2353"/>
    <n v="4311.9971189040998"/>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19"/>
    <m/>
    <n v="99810358.315354183"/>
    <x v="2354"/>
    <n v="439459.04898411309"/>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华融湘江银行股份有限公司"/>
    <s v="华融湘江银行股份有限公司协议存款"/>
    <s v="银行存款"/>
    <s v="协议存款"/>
    <s v="F0200930.00"/>
    <x v="614"/>
    <m/>
    <n v="369298325.76681048"/>
    <x v="2355"/>
    <n v="1559543.5758955595"/>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5116.24381413625"/>
    <x v="2356"/>
    <n v="0"/>
    <n v="0"/>
    <s v="万能"/>
    <s v="稳精2-21期"/>
    <s v="大家资产-厚坤3号资产管理产品"/>
    <s v="AB009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413.104410723558"/>
    <x v="2357"/>
    <n v="0"/>
    <n v="0"/>
    <s v="万能"/>
    <s v="稳精2-21期"/>
    <s v="大家资产-厚坤3号资产管理产品"/>
    <s v="AB009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12864.5709192057"/>
    <x v="235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02827.5813626014"/>
    <x v="235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893365.5072942926"/>
    <x v="236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10800.1213688743"/>
    <x v="2361"/>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91108.4179318598"/>
    <x v="236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567833.8837614749"/>
    <x v="236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11682.752344646"/>
    <x v="2364"/>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28065.1572627043"/>
    <x v="2365"/>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18571.5174149377"/>
    <x v="236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67666.5220200326"/>
    <x v="2367"/>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2323.77033460222"/>
    <x v="236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528179.408290613"/>
    <x v="236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23743.7320726328"/>
    <x v="237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155841209653"/>
    <x v="237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61438.0799324634"/>
    <x v="237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95017.9616132192"/>
    <x v="237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28374.5216249391"/>
    <x v="2374"/>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28095.1724704804"/>
    <x v="237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73918.18392824498"/>
    <x v="237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7358.9878612761"/>
    <x v="2377"/>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67760.3118098951"/>
    <x v="237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51454.6347781913"/>
    <x v="237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25658.226769815"/>
    <x v="238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21243.2010857854"/>
    <x v="238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32624.0354556907"/>
    <x v="238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66175.2356089633"/>
    <x v="2383"/>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808580.9693888733"/>
    <x v="2384"/>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695387.85910671519"/>
    <x v="238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35674.1561498279"/>
    <x v="238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17275.9292116151"/>
    <x v="2387"/>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85962.4933989409"/>
    <x v="238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73643.1941388221"/>
    <x v="238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20062.64655345192"/>
    <x v="239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13614.344327024"/>
    <x v="239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95521.1836649142"/>
    <x v="239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3201.96299378108"/>
    <x v="239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2906121.740348469"/>
    <x v="2394"/>
    <n v="0"/>
    <n v="0"/>
    <s v="万能"/>
    <s v="稳精2-21期"/>
    <s v="大家资产-厚坤3号资产管理产品"/>
    <s v="AB009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43357.7612377487"/>
    <x v="239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474862.2819011766"/>
    <x v="239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362116215694"/>
    <x v="2397"/>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469346320402"/>
    <x v="239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437780121989"/>
    <x v="239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957063689319"/>
    <x v="240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080256660654"/>
    <x v="240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624320300036"/>
    <x v="240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2072368400004"/>
    <x v="240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809830899196"/>
    <x v="2404"/>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568238941818"/>
    <x v="240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80822943366"/>
    <x v="240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681462078977"/>
    <x v="2407"/>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214961967654"/>
    <x v="240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259756198958"/>
    <x v="240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719038541676"/>
    <x v="241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273650703777"/>
    <x v="241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598453352741"/>
    <x v="241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819117415445"/>
    <x v="241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429817326942"/>
    <x v="2414"/>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883483372816"/>
    <x v="241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062512019585"/>
    <x v="241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736358771763"/>
    <x v="2417"/>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33581483819"/>
    <x v="2418"/>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984610644228"/>
    <x v="2419"/>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722183734631"/>
    <x v="2420"/>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890076750256"/>
    <x v="2421"/>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538326688591"/>
    <x v="2422"/>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310047317736"/>
    <x v="2423"/>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36048829566"/>
    <x v="2424"/>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7121013178257"/>
    <x v="2425"/>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8796315.163059816"/>
    <x v="2426"/>
    <n v="0"/>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30245203.506119337"/>
    <x v="2427"/>
    <n v="470492.3550794904"/>
    <n v="0"/>
    <s v="万能"/>
    <s v="稳精2-21期"/>
    <s v="大家资产-厚坤3号资产管理产品"/>
    <s v="AB0093"/>
    <s v="组合类保险资管产品"/>
    <s v="固定收益类保险资管产品"/>
    <n v="2"/>
    <s v="大家资产管理有限公司"/>
    <n v="16867538196.9"/>
    <n v="14487907740.719999"/>
    <m/>
    <m/>
    <m/>
    <m/>
    <s v="否"/>
    <m/>
    <m/>
    <m/>
    <m/>
    <m/>
    <m/>
    <m/>
    <m/>
    <m/>
    <m/>
    <m/>
    <m/>
    <m/>
    <m/>
    <m/>
    <m/>
    <m/>
    <m/>
    <m/>
    <m/>
    <m/>
    <m/>
    <s v="城市商业银行"/>
    <m/>
    <n v="3"/>
    <s v="AAA"/>
    <n v="0.62180000000000002"/>
    <s v="否"/>
    <m/>
    <m/>
    <m/>
    <m/>
    <m/>
    <m/>
    <m/>
    <m/>
    <m/>
    <m/>
    <m/>
    <s v="固定收益类资产"/>
  </r>
  <r>
    <s v="招商银行"/>
    <s v="招商银行股份有限公司活期存款"/>
    <s v="现金及流动性管理工具"/>
    <s v="活期存款"/>
    <s v="600036.SH"/>
    <x v="576"/>
    <m/>
    <n v="16296.907152362561"/>
    <x v="2428"/>
    <n v="7.874747256087792"/>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19"/>
    <m/>
    <n v="182277.79926549047"/>
    <x v="2429"/>
    <n v="802.55826818133846"/>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n v="0.12970000000000001"/>
    <m/>
    <m/>
    <m/>
    <m/>
    <m/>
    <m/>
    <m/>
    <m/>
    <m/>
    <m/>
    <m/>
    <m/>
    <m/>
    <m/>
    <m/>
    <s v="固定收益类资产"/>
  </r>
  <r>
    <s v="华融湘江银行股份有限公司"/>
    <s v="华融湘江银行股份有限公司协议存款"/>
    <s v="银行存款"/>
    <s v="协议存款"/>
    <s v="F0200930.00"/>
    <x v="614"/>
    <m/>
    <n v="674427.8572823148"/>
    <x v="2430"/>
    <n v="2848.102899046959"/>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84.16623572565595"/>
    <x v="2431"/>
    <n v="0"/>
    <n v="0"/>
    <s v="传统"/>
    <s v="稳精2-21期"/>
    <s v="大家资产-稳健精选2号（第二十一期）集合资产管理产品"/>
    <s v="AB0093"/>
    <s v="组合类保险资管产品"/>
    <s v="固定收益类保险资管产品"/>
    <n v="1"/>
    <s v="大家资产管理有限公司"/>
    <n v="1236267.1599999999"/>
    <n v="1152061.22"/>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2.846632791972205"/>
    <x v="2432"/>
    <n v="0"/>
    <n v="0"/>
    <s v="传统"/>
    <s v="稳精2-21期"/>
    <s v="大家资产-稳健精选2号（第二十一期）集合资产管理产品"/>
    <s v="AB0093"/>
    <s v="组合类保险资管产品"/>
    <s v="固定收益类保险资管产品"/>
    <n v="1"/>
    <s v="大家资产管理有限公司"/>
    <n v="1236267.1599999999"/>
    <n v="1152061.22"/>
    <m/>
    <m/>
    <m/>
    <m/>
    <m/>
    <m/>
    <m/>
    <m/>
    <m/>
    <m/>
    <m/>
    <m/>
    <m/>
    <m/>
    <m/>
    <m/>
    <m/>
    <m/>
    <m/>
    <m/>
    <m/>
    <m/>
    <m/>
    <m/>
    <m/>
    <m/>
    <m/>
    <s v="城市商业银行"/>
    <m/>
    <m/>
    <m/>
    <m/>
    <m/>
    <m/>
    <m/>
    <m/>
    <m/>
    <m/>
    <m/>
    <m/>
    <m/>
    <m/>
    <m/>
    <m/>
    <s v="固定收益类资产"/>
  </r>
  <r>
    <s v="广州发展"/>
    <s v="广州发展集团股份有限公司"/>
    <s v="股票"/>
    <s v="沪深主板股"/>
    <s v="600098.SH"/>
    <x v="579"/>
    <m/>
    <n v="3310.7281641999371"/>
    <x v="243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中盐化工"/>
    <s v="中盐内蒙古化工股份有限公司"/>
    <s v="股票"/>
    <s v="沪深主板股"/>
    <s v="600328.SH"/>
    <x v="580"/>
    <m/>
    <n v="4205.518852987374"/>
    <x v="243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宁波韵升"/>
    <s v="宁波韵升股份有限公司"/>
    <s v="股票"/>
    <s v="沪深主板股"/>
    <s v="600366.SH"/>
    <x v="581"/>
    <m/>
    <n v="8936.4662218034737"/>
    <x v="243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华鲁恒升"/>
    <s v="山东华鲁恒升化工股份有限公司"/>
    <s v="股票"/>
    <s v="沪深主板股"/>
    <s v="600426.SH"/>
    <x v="481"/>
    <m/>
    <n v="4402.7027656156188"/>
    <x v="2436"/>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士兰微"/>
    <s v="杭州士兰微电子股份有限公司"/>
    <s v="股票"/>
    <s v="沪深主板股"/>
    <s v="600460.SH"/>
    <x v="582"/>
    <m/>
    <n v="6010.3581400775847"/>
    <x v="243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爱柯迪"/>
    <s v="爱柯迪股份有限公司"/>
    <s v="股票"/>
    <s v="沪深主板股"/>
    <s v="600933.SH"/>
    <x v="583"/>
    <m/>
    <n v="11994.449538903174"/>
    <x v="243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赤峰黄金"/>
    <s v="赤峰吉隆黄金矿业股份有限公司"/>
    <s v="股票"/>
    <s v="沪深主板股"/>
    <s v="600988.SH"/>
    <x v="472"/>
    <m/>
    <n v="4586.9387935063978"/>
    <x v="2439"/>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紫金矿业"/>
    <s v="紫金矿业集团股份有限公司"/>
    <s v="股票"/>
    <s v="沪深主板股"/>
    <s v="601899.SH"/>
    <x v="397"/>
    <m/>
    <n v="8999.8361559293571"/>
    <x v="2440"/>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中国汽研"/>
    <s v="中国汽车工程研究院股份有限公司"/>
    <s v="股票"/>
    <s v="沪深主板股"/>
    <s v="601965.SH"/>
    <x v="584"/>
    <m/>
    <n v="7886.7536942198312"/>
    <x v="244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春风动力"/>
    <s v="浙江春风动力股份有限公司"/>
    <s v="股票"/>
    <s v="沪深主板股"/>
    <s v="603129.SH"/>
    <x v="585"/>
    <m/>
    <n v="5602.2993199515849"/>
    <x v="2442"/>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天目湖"/>
    <s v="江苏天目湖旅游股份有限公司"/>
    <s v="股票"/>
    <s v="沪深主板股"/>
    <s v="603136.SH"/>
    <x v="586"/>
    <m/>
    <n v="1319.1375067279823"/>
    <x v="244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新泉股份"/>
    <s v="江苏新泉汽车饰件股份有限公司"/>
    <s v="股票"/>
    <s v="沪深主板股"/>
    <s v="603179.SH"/>
    <x v="587"/>
    <m/>
    <n v="6443.3069754655071"/>
    <x v="244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海容冷链"/>
    <s v="青岛海容商用冷链股份有限公司"/>
    <s v="股票"/>
    <s v="沪深主板股"/>
    <s v="603187.SH"/>
    <x v="588"/>
    <m/>
    <n v="8626.6959292530482"/>
    <x v="244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望变电气"/>
    <s v="重庆望变电气(集团)股份有限公司"/>
    <s v="股票"/>
    <s v="沪深主板股"/>
    <s v="603191.SH"/>
    <x v="285"/>
    <m/>
    <n v="7.8473873584180431"/>
    <x v="244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中谷物流"/>
    <s v="上海中谷物流股份有限公司"/>
    <s v="股票"/>
    <s v="沪深主板股"/>
    <s v="603565.SH"/>
    <x v="589"/>
    <m/>
    <n v="11617.520996269173"/>
    <x v="244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高能环境"/>
    <s v="北京高能时代环境技术股份有限公司"/>
    <s v="股票"/>
    <s v="沪深主板股"/>
    <s v="603588.SH"/>
    <x v="590"/>
    <m/>
    <n v="8574.2357406521423"/>
    <x v="244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口子窖"/>
    <s v="安徽口子酒业股份有限公司"/>
    <s v="股票"/>
    <s v="沪深主板股"/>
    <s v="603589.SH"/>
    <x v="480"/>
    <m/>
    <n v="5165.2943842910681"/>
    <x v="2449"/>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索通发展"/>
    <s v="索通发展股份有限公司"/>
    <s v="股票"/>
    <s v="沪深主板股"/>
    <s v="603612.SH"/>
    <x v="591"/>
    <m/>
    <n v="3338.5429178899744"/>
    <x v="245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圣泉集团"/>
    <s v="济南圣泉集团股份有限公司"/>
    <s v="股票"/>
    <s v="沪深主板股"/>
    <s v="605589.SH"/>
    <x v="592"/>
    <m/>
    <n v="1048.1130945784269"/>
    <x v="245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平安银行"/>
    <s v="平安银行股份有限公司"/>
    <s v="股票"/>
    <s v="沪深主板股"/>
    <s v="000001.SZ"/>
    <x v="593"/>
    <m/>
    <n v="2734.5388356928588"/>
    <x v="2452"/>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铜陵有色"/>
    <s v="铜陵有色金属集团股份有限公司"/>
    <s v="股票"/>
    <s v="沪深主板股"/>
    <s v="000630.SZ"/>
    <x v="470"/>
    <m/>
    <n v="5785.0947334836501"/>
    <x v="245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新洋丰"/>
    <s v="新洋丰农业科技股份有限公司"/>
    <s v="股票"/>
    <s v="沪深主板股"/>
    <s v="000902.SZ"/>
    <x v="594"/>
    <m/>
    <n v="9225.1751166710874"/>
    <x v="245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河钢资源"/>
    <s v="河钢资源股份有限公司"/>
    <s v="股票"/>
    <s v="沪深主板股"/>
    <s v="000923.SZ"/>
    <x v="595"/>
    <m/>
    <n v="2055.7235517822237"/>
    <x v="245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石基信息"/>
    <s v="北京中长石基信息技术股份有限公司"/>
    <s v="股票"/>
    <s v="沪深主板股"/>
    <s v="002153.SZ"/>
    <x v="596"/>
    <m/>
    <n v="9717.8741407359594"/>
    <x v="245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纳思达"/>
    <s v="纳思达股份有限公司"/>
    <s v="股票"/>
    <s v="沪深主板股"/>
    <s v="002180.SZ"/>
    <x v="597"/>
    <m/>
    <n v="5355.6791527289097"/>
    <x v="245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海康威视"/>
    <s v="杭州海康威视数字技术股份有限公司"/>
    <s v="股票"/>
    <s v="沪深主板股"/>
    <s v="002415.SZ"/>
    <x v="466"/>
    <m/>
    <n v="2860.2139099524366"/>
    <x v="2458"/>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视源股份"/>
    <s v="广州视源电子科技股份有限公司"/>
    <s v="股票"/>
    <s v="沪深主板股"/>
    <s v="002841.SZ"/>
    <x v="598"/>
    <m/>
    <n v="14260.353118756793"/>
    <x v="2459"/>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欣旺达"/>
    <s v="欣旺达电子股份有限公司"/>
    <s v="股票"/>
    <s v="创业板股"/>
    <s v="300207.SZ"/>
    <x v="599"/>
    <m/>
    <n v="1269.9460329901851"/>
    <x v="246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菲利华"/>
    <s v="湖北菲利华石英玻璃股份有限公司"/>
    <s v="股票"/>
    <s v="创业板股"/>
    <s v="300395.SZ"/>
    <x v="600"/>
    <m/>
    <n v="5726.4976706204134"/>
    <x v="246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贝斯特"/>
    <s v="无锡贝斯特精机股份有限公司"/>
    <s v="股票"/>
    <s v="创业板股"/>
    <s v="300580.SZ"/>
    <x v="601"/>
    <m/>
    <n v="4231.9050226534473"/>
    <x v="2462"/>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普利制药"/>
    <s v="海南普利制药股份有限公司"/>
    <s v="股票"/>
    <s v="创业板股"/>
    <s v="300630.SZ"/>
    <x v="602"/>
    <m/>
    <n v="3444.2226097201856"/>
    <x v="246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赛意信息"/>
    <s v="广州赛意信息科技股份有限公司"/>
    <s v="股票"/>
    <s v="创业板股"/>
    <s v="300687.SZ"/>
    <x v="603"/>
    <m/>
    <n v="7622.0796036355468"/>
    <x v="246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宏达电子"/>
    <s v="株洲宏达电子股份有限公司"/>
    <s v="股票"/>
    <s v="创业板股"/>
    <s v="300726.SZ"/>
    <x v="604"/>
    <m/>
    <n v="401.88749535960773"/>
    <x v="246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天宜上佳"/>
    <s v="北京天宜上佳高新材料股份有限公司"/>
    <s v="股票"/>
    <s v="科创板股"/>
    <s v="688033.SH"/>
    <x v="605"/>
    <m/>
    <n v="3494.721562112114"/>
    <x v="246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映翰通"/>
    <s v="北京映翰通网络技术股份有限公司"/>
    <s v="股票"/>
    <s v="科创板股"/>
    <s v="688080.SH"/>
    <x v="606"/>
    <m/>
    <n v="4192.1756077033024"/>
    <x v="246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晶晨股份"/>
    <s v="晶晨半导体(上海)股份有限公司"/>
    <s v="股票"/>
    <s v="科创板股"/>
    <s v="688099.SH"/>
    <x v="607"/>
    <m/>
    <n v="298.04616627388839"/>
    <x v="246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石头科技"/>
    <s v="北京石头世纪科技股份有限公司"/>
    <s v="股票"/>
    <s v="科创板股"/>
    <s v="688169.SH"/>
    <x v="608"/>
    <m/>
    <n v="5307.2795666622415"/>
    <x v="2469"/>
    <n v="0"/>
    <n v="0"/>
    <s v="传统"/>
    <s v="稳精2-21期"/>
    <s v="大家资产-稳健精选2号（第二十一期）集合资产管理产品"/>
    <s v="AB0093"/>
    <s v="组合类保险资管产品"/>
    <s v="固定收益类保险资管产品"/>
    <n v="1"/>
    <s v="大家资产管理有限公司"/>
    <n v="1236267.1599999999"/>
    <n v="1152061.22"/>
    <m/>
    <m/>
    <m/>
    <m/>
    <s v="是"/>
    <m/>
    <m/>
    <m/>
    <m/>
    <m/>
    <m/>
    <m/>
    <m/>
    <m/>
    <m/>
    <m/>
    <m/>
    <m/>
    <m/>
    <m/>
    <m/>
    <m/>
    <m/>
    <m/>
    <m/>
    <m/>
    <m/>
    <s v="城市商业银行"/>
    <m/>
    <m/>
    <m/>
    <m/>
    <m/>
    <m/>
    <m/>
    <m/>
    <m/>
    <m/>
    <m/>
    <m/>
    <m/>
    <m/>
    <m/>
    <m/>
    <s v="固定收益类资产"/>
  </r>
  <r>
    <s v="高测股份"/>
    <s v="青岛高测科技股份有限公司"/>
    <s v="股票"/>
    <s v="科创板股"/>
    <s v="688556.SH"/>
    <x v="609"/>
    <m/>
    <n v="3549.0402186987708"/>
    <x v="247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中控技术"/>
    <s v="浙江中控技术股份有限公司"/>
    <s v="股票"/>
    <s v="科创板股"/>
    <s v="688777.SH"/>
    <x v="610"/>
    <m/>
    <n v="6345.9370368593309"/>
    <x v="247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嘉环科技"/>
    <s v="嘉环科技股份有限公司"/>
    <s v="股票"/>
    <s v="沪深主板股"/>
    <s v="603206.SH"/>
    <x v="401"/>
    <m/>
    <n v="9.0578577677803125"/>
    <x v="2472"/>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德龙激光"/>
    <s v="苏州德龙激光股份有限公司"/>
    <s v="股票"/>
    <s v="科创板股"/>
    <s v="688170.SH"/>
    <x v="487"/>
    <m/>
    <n v="123.88576247086796"/>
    <x v="247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景业智能"/>
    <s v="杭州景业智能科技股份有限公司"/>
    <s v="股票"/>
    <s v="科创板股"/>
    <s v="688290.SH"/>
    <x v="304"/>
    <m/>
    <n v="89.88109167891372"/>
    <x v="247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中国海油"/>
    <s v="中国海洋石油有限公司"/>
    <s v="股票"/>
    <s v="沪深主板股"/>
    <s v="600938.SH"/>
    <x v="317"/>
    <m/>
    <n v="165.36241949365296"/>
    <x v="247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星辉环材"/>
    <s v="星辉环保材料股份有限公司"/>
    <s v="股票"/>
    <s v="创业板股"/>
    <s v="300834.SZ"/>
    <x v="331"/>
    <m/>
    <n v="35.5534123411934"/>
    <x v="247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百诚医药"/>
    <s v="杭州百诚医药科技股份有限公司"/>
    <s v="股票"/>
    <s v="创业板股"/>
    <s v="301096.SZ"/>
    <x v="334"/>
    <m/>
    <n v="26.697135591620796"/>
    <x v="247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风光股份"/>
    <s v="营口风光新材料股份有限公司"/>
    <s v="股票"/>
    <s v="创业板股"/>
    <s v="301100.SZ"/>
    <x v="419"/>
    <m/>
    <n v="15.410202616622801"/>
    <x v="247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明月镜片"/>
    <s v="明月镜片股份有限公司"/>
    <s v="股票"/>
    <s v="创业板股"/>
    <s v="301101.SZ"/>
    <x v="420"/>
    <m/>
    <n v="7.553847190480897"/>
    <x v="2479"/>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粤万年青"/>
    <s v="广东万年青制药股份有限公司"/>
    <s v="股票"/>
    <s v="创业板股"/>
    <s v="301111.SZ"/>
    <x v="423"/>
    <m/>
    <n v="2.5597635906451357"/>
    <x v="248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佳缘科技"/>
    <s v="佳缘科技股份有限公司"/>
    <s v="股票"/>
    <s v="创业板股"/>
    <s v="301117.SZ"/>
    <x v="338"/>
    <m/>
    <n v="15.781611860406166"/>
    <x v="248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奕东电子"/>
    <s v="奕东电子科技股份有限公司"/>
    <s v="股票"/>
    <s v="创业板股"/>
    <s v="301123.SZ"/>
    <x v="339"/>
    <m/>
    <n v="40.310042651926004"/>
    <x v="2482"/>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达嘉维康"/>
    <s v="湖南达嘉维康医药产业股份有限公司"/>
    <s v="股票"/>
    <s v="创业板股"/>
    <s v="301126.SZ"/>
    <x v="340"/>
    <m/>
    <n v="5.727131997361858"/>
    <x v="248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华研精机"/>
    <s v="广州华研精密机械股份有限公司"/>
    <s v="股票"/>
    <s v="创业板股"/>
    <s v="301138.SZ"/>
    <x v="306"/>
    <m/>
    <n v="5.9150604084045781"/>
    <x v="248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海力风电"/>
    <s v="江苏海力风电设备科技股份有限公司"/>
    <s v="股票"/>
    <s v="创业板股"/>
    <s v="301155.SZ"/>
    <x v="431"/>
    <m/>
    <n v="63.245875855703403"/>
    <x v="248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优宁维"/>
    <s v="上海优宁维生物科技股份有限公司"/>
    <s v="股票"/>
    <s v="创业板股"/>
    <s v="301166.SZ"/>
    <x v="308"/>
    <m/>
    <n v="20.863480448368186"/>
    <x v="248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通灵股份"/>
    <s v="江苏通灵电器股份有限公司"/>
    <s v="股票"/>
    <s v="创业板股"/>
    <s v="301168.SZ"/>
    <x v="309"/>
    <m/>
    <n v="12.822149511531661"/>
    <x v="248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迪阿股份"/>
    <s v="迪阿股份有限公司"/>
    <s v="股票"/>
    <s v="创业板股"/>
    <s v="301177.SZ"/>
    <x v="310"/>
    <m/>
    <n v="38.774425104233956"/>
    <x v="248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泽宇智能"/>
    <s v="江苏泽宇智能电力股份有限公司"/>
    <s v="股票"/>
    <s v="创业板股"/>
    <s v="301179.SZ"/>
    <x v="341"/>
    <m/>
    <n v="15.154776736512071"/>
    <x v="2489"/>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凯旺科技"/>
    <s v="河南凯旺电子科技股份有限公司"/>
    <s v="股票"/>
    <s v="创业板股"/>
    <s v="301182.SZ"/>
    <x v="356"/>
    <m/>
    <n v="4.8939401769193012"/>
    <x v="249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奥尼电子"/>
    <s v="深圳奥尼电子股份有限公司"/>
    <s v="股票"/>
    <s v="创业板股"/>
    <s v="301189.SZ"/>
    <x v="573"/>
    <m/>
    <n v="24.488183853442024"/>
    <x v="249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家联科技"/>
    <s v="宁波家联科技股份有限公司"/>
    <s v="股票"/>
    <s v="创业板股"/>
    <s v="301193.SZ"/>
    <x v="312"/>
    <m/>
    <n v="8.5701370602856386"/>
    <x v="2492"/>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唯科科技"/>
    <s v="厦门唯科模塑科技股份有限公司"/>
    <s v="股票"/>
    <s v="创业板股"/>
    <s v="301196.SZ"/>
    <x v="313"/>
    <m/>
    <n v="20.440632409632101"/>
    <x v="2493"/>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喜悦智行"/>
    <s v="宁波喜悦智行科技股份有限公司"/>
    <s v="股票"/>
    <s v="创业板股"/>
    <s v="301198.SZ"/>
    <x v="543"/>
    <m/>
    <n v="3.8077103155363896"/>
    <x v="2494"/>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迈赫股份"/>
    <s v="迈赫机器人自动化股份有限公司"/>
    <s v="股票"/>
    <s v="创业板股"/>
    <s v="301199.SZ"/>
    <x v="342"/>
    <m/>
    <n v="10.407333226862445"/>
    <x v="2495"/>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诚达药业"/>
    <s v="诚达药业股份有限公司"/>
    <s v="股票"/>
    <s v="创业板股"/>
    <s v="301201.SZ"/>
    <x v="344"/>
    <m/>
    <n v="30.209482961227383"/>
    <x v="2496"/>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三元生物"/>
    <s v="山东三元生物科技股份有限公司"/>
    <s v="股票"/>
    <s v="创业板股"/>
    <s v="301206.SZ"/>
    <x v="435"/>
    <m/>
    <n v="59.171201475362778"/>
    <x v="2497"/>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华兰疫苗"/>
    <s v="华兰生物疫苗股份有限公司"/>
    <s v="股票"/>
    <s v="创业板股"/>
    <s v="301207.SZ"/>
    <x v="345"/>
    <m/>
    <n v="33.073796298885306"/>
    <x v="2498"/>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光庭信息"/>
    <s v="武汉光庭信息技术股份有限公司"/>
    <s v="股票"/>
    <s v="创业板股"/>
    <s v="301221.SZ"/>
    <x v="358"/>
    <m/>
    <n v="20.255638671157556"/>
    <x v="2499"/>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华康医疗"/>
    <s v="武汉华康世纪医疗股份有限公司"/>
    <s v="股票"/>
    <s v="创业板股"/>
    <s v="301235.SZ"/>
    <x v="346"/>
    <m/>
    <n v="13.252507395597485"/>
    <x v="2500"/>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华宝添益ETF"/>
    <s v="华宝现金添益交易型货币市场基金"/>
    <s v="证券投资基金"/>
    <s v="货币市场基金"/>
    <s v="511990.SH"/>
    <x v="611"/>
    <m/>
    <n v="52589.020252726164"/>
    <x v="2501"/>
    <n v="0"/>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m/>
    <m/>
    <m/>
    <m/>
    <m/>
    <m/>
    <m/>
    <m/>
    <m/>
    <m/>
    <m/>
    <m/>
    <m/>
    <m/>
    <m/>
    <s v="固定收益类资产"/>
  </r>
  <r>
    <s v="19陕煤债01"/>
    <s v="陕西煤业化工集团有限责任公司"/>
    <s v="企业债、公司债"/>
    <s v="企业债"/>
    <s v="1980383.IB"/>
    <x v="612"/>
    <m/>
    <n v="55235.039994684004"/>
    <x v="2502"/>
    <n v="859.23257367902272"/>
    <n v="0"/>
    <s v="传统"/>
    <s v="稳精2-21期"/>
    <s v="大家资产-稳健精选2号（第二十一期）集合资产管理产品"/>
    <s v="AB0093"/>
    <s v="组合类保险资管产品"/>
    <s v="固定收益类保险资管产品"/>
    <n v="1"/>
    <s v="大家资产管理有限公司"/>
    <n v="1236267.1599999999"/>
    <n v="1152061.22"/>
    <m/>
    <m/>
    <m/>
    <m/>
    <s v="否"/>
    <m/>
    <m/>
    <m/>
    <m/>
    <m/>
    <m/>
    <m/>
    <m/>
    <m/>
    <m/>
    <m/>
    <m/>
    <m/>
    <m/>
    <m/>
    <m/>
    <m/>
    <m/>
    <m/>
    <m/>
    <m/>
    <m/>
    <s v="城市商业银行"/>
    <m/>
    <n v="3"/>
    <s v="AAA"/>
    <n v="0.62180000000000002"/>
    <s v="否"/>
    <m/>
    <m/>
    <m/>
    <m/>
    <m/>
    <m/>
    <m/>
    <m/>
    <m/>
    <m/>
    <m/>
    <s v="固定收益类资产"/>
  </r>
  <r>
    <s v="招商银行"/>
    <s v="招商银行股份有限公司活期存款"/>
    <s v="现金及流动性管理工具"/>
    <s v="活期存款"/>
    <s v="600036.SH"/>
    <x v="576"/>
    <m/>
    <n v="9058976.0544675682"/>
    <x v="2503"/>
    <n v="4209.0552397128331"/>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0181.49404639"/>
    <x v="2504"/>
    <n v="475761.77861946385"/>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F0200019.00"/>
    <x v="578"/>
    <m/>
    <n v="189639344.83868814"/>
    <x v="2505"/>
    <n v="821770.45104990329"/>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79658326.68928349"/>
    <x v="2506"/>
    <n v="759056.43026222277"/>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2577.21196633019"/>
    <x v="2507"/>
    <n v="0"/>
    <n v="0"/>
    <s v="万能"/>
    <s v="稳精3-22期"/>
    <s v="大家资产-厚坤3号资产管理产品"/>
    <s v="AB013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5063.596227366681"/>
    <x v="2508"/>
    <n v="0"/>
    <n v="0"/>
    <s v="万能"/>
    <s v="稳精3-22期"/>
    <s v="大家资产-厚坤3号资产管理产品"/>
    <s v="AB013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29392.6801142131"/>
    <x v="250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19511.7640818879"/>
    <x v="251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37192.1136296"/>
    <x v="251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27931.5119455014"/>
    <x v="2512"/>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16264.275121788"/>
    <x v="251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16358.4424739797"/>
    <x v="251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41478.7383958818"/>
    <x v="2515"/>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61986.8281686911"/>
    <x v="2516"/>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68856.8398258016"/>
    <x v="251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52296.0186369936"/>
    <x v="2518"/>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7328.95940824016"/>
    <x v="251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822990.6254729847"/>
    <x v="252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66030.1575886281"/>
    <x v="252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079716453865"/>
    <x v="252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89776.5547792632"/>
    <x v="252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29918.2650060477"/>
    <x v="252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47366.8020003233"/>
    <x v="2525"/>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36351.7254364863"/>
    <x v="252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8897.8470081978"/>
    <x v="252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12535.4675825583"/>
    <x v="2528"/>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30653.5386956898"/>
    <x v="252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01031.9728052849"/>
    <x v="253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4374.6519379152"/>
    <x v="253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64210.6010012263"/>
    <x v="253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42974.366011363"/>
    <x v="253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76141.5019432693"/>
    <x v="2534"/>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08692.4680619733"/>
    <x v="2535"/>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7827.89643266122"/>
    <x v="253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57148.7502343734"/>
    <x v="253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20706.1226566997"/>
    <x v="2538"/>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09323.1687091829"/>
    <x v="253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05085.5093263062"/>
    <x v="254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2350.78233998688"/>
    <x v="254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26616.6799955673"/>
    <x v="254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84284.549023998"/>
    <x v="254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8013.20332688309"/>
    <x v="254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42598.9604539392"/>
    <x v="2545"/>
    <n v="0"/>
    <n v="0"/>
    <s v="万能"/>
    <s v="稳精3-22期"/>
    <s v="大家资产-厚坤3号资产管理产品"/>
    <s v="AB013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29868.6354428974"/>
    <x v="254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11856.9579319791"/>
    <x v="254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2742491105"/>
    <x v="2548"/>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349169082008"/>
    <x v="254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350589623522"/>
    <x v="255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796651398879"/>
    <x v="255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045767540792"/>
    <x v="255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59842234401"/>
    <x v="255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1922879422673"/>
    <x v="255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73655367374"/>
    <x v="2555"/>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543407571921"/>
    <x v="255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655137545364"/>
    <x v="255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64235871868"/>
    <x v="2558"/>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159405066388"/>
    <x v="255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202376270005"/>
    <x v="256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657685933045"/>
    <x v="256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25341177225"/>
    <x v="256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474070171986"/>
    <x v="256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78150370394"/>
    <x v="256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282806146617"/>
    <x v="2565"/>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836008973527"/>
    <x v="256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038756890261"/>
    <x v="256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653222874296"/>
    <x v="2568"/>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13752742362"/>
    <x v="2569"/>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947673380316"/>
    <x v="2570"/>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62122584073"/>
    <x v="2571"/>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86077158909"/>
    <x v="2572"/>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480926778833"/>
    <x v="2573"/>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277963586534"/>
    <x v="2574"/>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16399544054"/>
    <x v="2575"/>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6992455246427"/>
    <x v="2576"/>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5688013.024796169"/>
    <x v="2577"/>
    <n v="0"/>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233.569057263"/>
    <x v="2578"/>
    <n v="436840.44901022519"/>
    <n v="0"/>
    <s v="万能"/>
    <s v="稳精3-22期"/>
    <s v="大家资产-厚坤3号资产管理产品"/>
    <s v="AB0139"/>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6559.955429789778"/>
    <x v="2579"/>
    <n v="7.6942213724908983"/>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82454.63361894063"/>
    <x v="2580"/>
    <n v="869.70026212293453"/>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n v="0.12970000000000001"/>
    <m/>
    <m/>
    <m/>
    <m/>
    <m/>
    <m/>
    <m/>
    <m/>
    <m/>
    <m/>
    <m/>
    <m/>
    <m/>
    <m/>
    <m/>
    <s v="固定收益类资产"/>
  </r>
  <r>
    <s v="天津银行股份有限公司"/>
    <s v="天津银行股份有限公司协议存款"/>
    <s v="银行存款"/>
    <s v="协议存款"/>
    <s v="F0200019.00"/>
    <x v="578"/>
    <m/>
    <n v="346663.80387598719"/>
    <x v="2581"/>
    <n v="1502.20973773227"/>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328418.34051409311"/>
    <x v="2582"/>
    <n v="1387.5674886720435"/>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9.99541017623926"/>
    <x v="2583"/>
    <n v="0"/>
    <n v="0"/>
    <s v="传统"/>
    <s v="稳精3-22期"/>
    <s v="大家资产-稳健精选3号（第二十二期）集合资产管理产品"/>
    <s v="AB0139"/>
    <s v="组合类保险资管产品"/>
    <s v="固定收益类保险资管产品"/>
    <n v="1"/>
    <s v="大家资产管理有限公司"/>
    <n v="1235528.9099999999"/>
    <n v="1148747.3500000001"/>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4.096823663307973"/>
    <x v="2584"/>
    <n v="0"/>
    <n v="0"/>
    <s v="传统"/>
    <s v="稳精3-22期"/>
    <s v="大家资产-稳健精选3号（第二十二期）集合资产管理产品"/>
    <s v="AB0139"/>
    <s v="组合类保险资管产品"/>
    <s v="固定收益类保险资管产品"/>
    <n v="1"/>
    <s v="大家资产管理有限公司"/>
    <n v="1235528.9099999999"/>
    <n v="1148747.3500000001"/>
    <m/>
    <m/>
    <m/>
    <m/>
    <m/>
    <m/>
    <m/>
    <m/>
    <m/>
    <m/>
    <m/>
    <m/>
    <m/>
    <m/>
    <m/>
    <m/>
    <m/>
    <m/>
    <m/>
    <m/>
    <m/>
    <m/>
    <m/>
    <m/>
    <m/>
    <m/>
    <m/>
    <s v="城市商业银行"/>
    <m/>
    <m/>
    <m/>
    <m/>
    <m/>
    <m/>
    <m/>
    <m/>
    <m/>
    <m/>
    <m/>
    <m/>
    <m/>
    <m/>
    <m/>
    <m/>
    <s v="固定收益类资产"/>
  </r>
  <r>
    <s v="广州发展"/>
    <s v="广州发展集团股份有限公司"/>
    <s v="股票"/>
    <s v="沪深主板股"/>
    <s v="600098.SH"/>
    <x v="579"/>
    <m/>
    <n v="3344.1595456403456"/>
    <x v="258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中盐化工"/>
    <s v="中盐内蒙古化工股份有限公司"/>
    <s v="股票"/>
    <s v="沪深主板股"/>
    <s v="600328.SH"/>
    <x v="580"/>
    <m/>
    <n v="4240.1051952362932"/>
    <x v="258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宁波韵升"/>
    <s v="宁波韵升股份有限公司"/>
    <s v="股票"/>
    <s v="沪深主板股"/>
    <s v="600366.SH"/>
    <x v="581"/>
    <m/>
    <n v="9390.8706596060983"/>
    <x v="258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华鲁恒升"/>
    <s v="山东华鲁恒升化工股份有限公司"/>
    <s v="股票"/>
    <s v="沪深主板股"/>
    <s v="600426.SH"/>
    <x v="481"/>
    <m/>
    <n v="4438.2982560784239"/>
    <x v="2588"/>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士兰微"/>
    <s v="杭州士兰微电子股份有限公司"/>
    <s v="股票"/>
    <s v="沪深主板股"/>
    <s v="600460.SH"/>
    <x v="582"/>
    <m/>
    <n v="6062.1849819701947"/>
    <x v="258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爱柯迪"/>
    <s v="爱柯迪股份有限公司"/>
    <s v="股票"/>
    <s v="沪深主板股"/>
    <s v="600933.SH"/>
    <x v="583"/>
    <m/>
    <n v="12094.810744184273"/>
    <x v="259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赤峰黄金"/>
    <s v="赤峰吉隆黄金矿业股份有限公司"/>
    <s v="股票"/>
    <s v="沪深主板股"/>
    <s v="600988.SH"/>
    <x v="472"/>
    <m/>
    <n v="4645.8644310952159"/>
    <x v="2591"/>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紫金矿业"/>
    <s v="紫金矿业集团股份有限公司"/>
    <s v="股票"/>
    <s v="沪深主板股"/>
    <s v="601899.SH"/>
    <x v="397"/>
    <m/>
    <n v="9070.5925508163782"/>
    <x v="2592"/>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中国汽研"/>
    <s v="中国汽车工程研究院股份有限公司"/>
    <s v="股票"/>
    <s v="沪深主板股"/>
    <s v="601965.SH"/>
    <x v="584"/>
    <m/>
    <n v="7986.3412941651331"/>
    <x v="259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春风动力"/>
    <s v="浙江春风动力股份有限公司"/>
    <s v="股票"/>
    <s v="沪深主板股"/>
    <s v="603129.SH"/>
    <x v="585"/>
    <m/>
    <n v="5579.646719810672"/>
    <x v="2594"/>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天目湖"/>
    <s v="江苏天目湖旅游股份有限公司"/>
    <s v="股票"/>
    <s v="沪深主板股"/>
    <s v="603136.SH"/>
    <x v="586"/>
    <m/>
    <n v="1329.5691564010583"/>
    <x v="259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新泉股份"/>
    <s v="江苏新泉汽车饰件股份有限公司"/>
    <s v="股票"/>
    <s v="沪深主板股"/>
    <s v="603179.SH"/>
    <x v="587"/>
    <m/>
    <n v="6988.4889843720484"/>
    <x v="259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海容冷链"/>
    <s v="青岛海容商用冷链股份有限公司"/>
    <s v="股票"/>
    <s v="沪深主板股"/>
    <s v="603187.SH"/>
    <x v="588"/>
    <m/>
    <n v="8712.3805728328934"/>
    <x v="259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望变电气"/>
    <s v="重庆望变电气(集团)股份有限公司"/>
    <s v="股票"/>
    <s v="沪深主板股"/>
    <s v="603191.SH"/>
    <x v="285"/>
    <m/>
    <n v="7.8550003956359085"/>
    <x v="259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中谷物流"/>
    <s v="上海中谷物流股份有限公司"/>
    <s v="股票"/>
    <s v="沪深主板股"/>
    <s v="603565.SH"/>
    <x v="589"/>
    <m/>
    <n v="11680.615371676175"/>
    <x v="259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高能环境"/>
    <s v="北京高能时代环境技术股份有限公司"/>
    <s v="股票"/>
    <s v="沪深主板股"/>
    <s v="603588.SH"/>
    <x v="590"/>
    <m/>
    <n v="8646.3674463981479"/>
    <x v="260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口子窖"/>
    <s v="安徽口子酒业股份有限公司"/>
    <s v="股票"/>
    <s v="沪深主板股"/>
    <s v="603589.SH"/>
    <x v="480"/>
    <m/>
    <n v="5205.0327818379164"/>
    <x v="2601"/>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索通发展"/>
    <s v="索通发展股份有限公司"/>
    <s v="股票"/>
    <s v="沪深主板股"/>
    <s v="603612.SH"/>
    <x v="591"/>
    <m/>
    <n v="3356.8807935692321"/>
    <x v="260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圣泉集团"/>
    <s v="济南圣泉集团股份有限公司"/>
    <s v="股票"/>
    <s v="沪深主板股"/>
    <s v="605589.SH"/>
    <x v="592"/>
    <m/>
    <n v="1076.5148335219974"/>
    <x v="260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平安银行"/>
    <s v="平安银行股份有限公司"/>
    <s v="股票"/>
    <s v="沪深主板股"/>
    <s v="000001.SZ"/>
    <x v="593"/>
    <m/>
    <n v="2764.9394124174605"/>
    <x v="2604"/>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铜陵有色"/>
    <s v="铜陵有色金属集团股份有限公司"/>
    <s v="股票"/>
    <s v="沪深主板股"/>
    <s v="000630.SZ"/>
    <x v="470"/>
    <m/>
    <n v="5722.8855397345787"/>
    <x v="260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新洋丰"/>
    <s v="新洋丰农业科技股份有限公司"/>
    <s v="股票"/>
    <s v="沪深主板股"/>
    <s v="000902.SZ"/>
    <x v="594"/>
    <m/>
    <n v="9324.7693346014621"/>
    <x v="260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河钢资源"/>
    <s v="河钢资源股份有限公司"/>
    <s v="股票"/>
    <s v="沪深主板股"/>
    <s v="000923.SZ"/>
    <x v="595"/>
    <m/>
    <n v="2073.6552965620181"/>
    <x v="260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石基信息"/>
    <s v="北京中长石基信息技术股份有限公司"/>
    <s v="股票"/>
    <s v="沪深主板股"/>
    <s v="002153.SZ"/>
    <x v="596"/>
    <m/>
    <n v="9805.8641434180372"/>
    <x v="260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纳思达"/>
    <s v="纳思达股份有限公司"/>
    <s v="股票"/>
    <s v="沪深主板股"/>
    <s v="002180.SZ"/>
    <x v="597"/>
    <m/>
    <n v="5379.8049624082341"/>
    <x v="260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海康威视"/>
    <s v="杭州海康威视数字技术股份有限公司"/>
    <s v="股票"/>
    <s v="沪深主板股"/>
    <s v="002415.SZ"/>
    <x v="466"/>
    <m/>
    <n v="2881.2122767838027"/>
    <x v="2610"/>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视源股份"/>
    <s v="广州视源电子科技股份有限公司"/>
    <s v="股票"/>
    <s v="沪深主板股"/>
    <s v="002841.SZ"/>
    <x v="598"/>
    <m/>
    <n v="14457.218342511433"/>
    <x v="2611"/>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欣旺达"/>
    <s v="欣旺达电子股份有限公司"/>
    <s v="股票"/>
    <s v="创业板股"/>
    <s v="300207.SZ"/>
    <x v="599"/>
    <m/>
    <n v="1293.9208964026395"/>
    <x v="261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菲利华"/>
    <s v="湖北菲利华石英玻璃股份有限公司"/>
    <s v="股票"/>
    <s v="创业板股"/>
    <s v="300395.SZ"/>
    <x v="600"/>
    <m/>
    <n v="5771.3192169565291"/>
    <x v="261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贝斯特"/>
    <s v="无锡贝斯特精机股份有限公司"/>
    <s v="股票"/>
    <s v="创业板股"/>
    <s v="300580.SZ"/>
    <x v="601"/>
    <m/>
    <n v="4242.2885021185675"/>
    <x v="2614"/>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普利制药"/>
    <s v="海南普利制药股份有限公司"/>
    <s v="股票"/>
    <s v="创业板股"/>
    <s v="300630.SZ"/>
    <x v="602"/>
    <m/>
    <n v="3490.2737776082336"/>
    <x v="261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赛意信息"/>
    <s v="广州赛意信息科技股份有限公司"/>
    <s v="股票"/>
    <s v="创业板股"/>
    <s v="300687.SZ"/>
    <x v="603"/>
    <m/>
    <n v="7686.9646408388971"/>
    <x v="261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宏达电子"/>
    <s v="株洲宏达电子股份有限公司"/>
    <s v="股票"/>
    <s v="创业板股"/>
    <s v="300726.SZ"/>
    <x v="604"/>
    <m/>
    <n v="388.18068067383274"/>
    <x v="261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天宜上佳"/>
    <s v="北京天宜上佳高新材料股份有限公司"/>
    <s v="股票"/>
    <s v="科创板股"/>
    <s v="688033.SH"/>
    <x v="605"/>
    <m/>
    <n v="3521.8865972475855"/>
    <x v="261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映翰通"/>
    <s v="北京映翰通网络技术股份有限公司"/>
    <s v="股票"/>
    <s v="科创板股"/>
    <s v="688080.SH"/>
    <x v="606"/>
    <m/>
    <n v="4175.709273692094"/>
    <x v="261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晶晨股份"/>
    <s v="晶晨半导体(上海)股份有限公司"/>
    <s v="股票"/>
    <s v="科创板股"/>
    <s v="688099.SH"/>
    <x v="607"/>
    <m/>
    <n v="307.13086578226057"/>
    <x v="262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石头科技"/>
    <s v="北京石头世纪科技股份有限公司"/>
    <s v="股票"/>
    <s v="科创板股"/>
    <s v="688169.SH"/>
    <x v="608"/>
    <m/>
    <n v="5561.9203398814234"/>
    <x v="2621"/>
    <n v="0"/>
    <n v="0"/>
    <s v="传统"/>
    <s v="稳精3-22期"/>
    <s v="大家资产-稳健精选3号（第二十二期）集合资产管理产品"/>
    <s v="AB0139"/>
    <s v="组合类保险资管产品"/>
    <s v="固定收益类保险资管产品"/>
    <n v="1"/>
    <s v="大家资产管理有限公司"/>
    <n v="1235528.9099999999"/>
    <n v="1148747.3500000001"/>
    <m/>
    <m/>
    <m/>
    <m/>
    <s v="是"/>
    <m/>
    <m/>
    <m/>
    <m/>
    <m/>
    <m/>
    <m/>
    <m/>
    <m/>
    <m/>
    <m/>
    <m/>
    <m/>
    <m/>
    <m/>
    <m/>
    <m/>
    <m/>
    <m/>
    <m/>
    <m/>
    <m/>
    <s v="城市商业银行"/>
    <m/>
    <m/>
    <m/>
    <m/>
    <m/>
    <m/>
    <m/>
    <m/>
    <m/>
    <m/>
    <m/>
    <m/>
    <m/>
    <m/>
    <m/>
    <m/>
    <s v="固定收益类资产"/>
  </r>
  <r>
    <s v="高测股份"/>
    <s v="青岛高测科技股份有限公司"/>
    <s v="股票"/>
    <s v="科创板股"/>
    <s v="688556.SH"/>
    <x v="609"/>
    <m/>
    <n v="3527.8312246473779"/>
    <x v="262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中控技术"/>
    <s v="浙江中控技术股份有限公司"/>
    <s v="股票"/>
    <s v="科创板股"/>
    <s v="688777.SH"/>
    <x v="610"/>
    <m/>
    <n v="6419.7315843957977"/>
    <x v="262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嘉环科技"/>
    <s v="嘉环科技股份有限公司"/>
    <s v="股票"/>
    <s v="沪深主板股"/>
    <s v="603206.SH"/>
    <x v="401"/>
    <m/>
    <n v="9.0666451265725687"/>
    <x v="2624"/>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德龙激光"/>
    <s v="苏州德龙激光股份有限公司"/>
    <s v="股票"/>
    <s v="科创板股"/>
    <s v="688170.SH"/>
    <x v="487"/>
    <m/>
    <n v="124.00594857579402"/>
    <x v="262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景业智能"/>
    <s v="杭州景业智能科技股份有限公司"/>
    <s v="股票"/>
    <s v="科创板股"/>
    <s v="688290.SH"/>
    <x v="304"/>
    <m/>
    <n v="89.96828861018281"/>
    <x v="262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中国海油"/>
    <s v="中国海洋石油有限公司"/>
    <s v="股票"/>
    <s v="沪深主板股"/>
    <s v="600938.SH"/>
    <x v="317"/>
    <m/>
    <n v="165.52284361910293"/>
    <x v="262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星辉环材"/>
    <s v="星辉环保材料股份有限公司"/>
    <s v="股票"/>
    <s v="创业板股"/>
    <s v="300834.SZ"/>
    <x v="331"/>
    <m/>
    <n v="35.587904005617901"/>
    <x v="262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百诚医药"/>
    <s v="杭州百诚医药科技股份有限公司"/>
    <s v="股票"/>
    <s v="创业板股"/>
    <s v="301096.SZ"/>
    <x v="334"/>
    <m/>
    <n v="26.723035458364517"/>
    <x v="262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风光股份"/>
    <s v="营口风光新材料股份有限公司"/>
    <s v="股票"/>
    <s v="创业板股"/>
    <s v="301100.SZ"/>
    <x v="419"/>
    <m/>
    <n v="15.425152617265924"/>
    <x v="263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明月镜片"/>
    <s v="明月镜片股份有限公司"/>
    <s v="股票"/>
    <s v="创业板股"/>
    <s v="301101.SZ"/>
    <x v="420"/>
    <m/>
    <n v="7.5611754536559665"/>
    <x v="2631"/>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粤万年青"/>
    <s v="广东万年青制药股份有限公司"/>
    <s v="股票"/>
    <s v="创业板股"/>
    <s v="301111.SZ"/>
    <x v="423"/>
    <m/>
    <n v="2.5622469108375068"/>
    <x v="263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佳缘科技"/>
    <s v="佳缘科技股份有限公司"/>
    <s v="股票"/>
    <s v="创业板股"/>
    <s v="301117.SZ"/>
    <x v="338"/>
    <m/>
    <n v="15.796922178727879"/>
    <x v="263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奕东电子"/>
    <s v="奕东电子科技股份有限公司"/>
    <s v="股票"/>
    <s v="创业板股"/>
    <s v="301123.SZ"/>
    <x v="339"/>
    <m/>
    <n v="40.349148897220964"/>
    <x v="2634"/>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达嘉维康"/>
    <s v="湖南达嘉维康医药产业股份有限公司"/>
    <s v="股票"/>
    <s v="创业板股"/>
    <s v="301126.SZ"/>
    <x v="340"/>
    <m/>
    <n v="5.7326880973803904"/>
    <x v="263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华研精机"/>
    <s v="广州华研精密机械股份有限公司"/>
    <s v="股票"/>
    <s v="创业板股"/>
    <s v="301138.SZ"/>
    <x v="306"/>
    <m/>
    <n v="5.9207988246415182"/>
    <x v="263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海力风电"/>
    <s v="江苏海力风电设备科技股份有限公司"/>
    <s v="股票"/>
    <s v="创业板股"/>
    <s v="301155.SZ"/>
    <x v="431"/>
    <m/>
    <n v="63.307232990858637"/>
    <x v="263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优宁维"/>
    <s v="上海优宁维生物科技股份有限公司"/>
    <s v="股票"/>
    <s v="创业板股"/>
    <s v="301166.SZ"/>
    <x v="308"/>
    <m/>
    <n v="20.883720873097218"/>
    <x v="263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通灵股份"/>
    <s v="江苏通灵电器股份有限公司"/>
    <s v="股票"/>
    <s v="创业板股"/>
    <s v="301168.SZ"/>
    <x v="309"/>
    <m/>
    <n v="12.834588747290759"/>
    <x v="263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迪阿股份"/>
    <s v="迪阿股份有限公司"/>
    <s v="股票"/>
    <s v="创业板股"/>
    <s v="301177.SZ"/>
    <x v="310"/>
    <m/>
    <n v="38.812041590834838"/>
    <x v="264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泽宇智能"/>
    <s v="江苏泽宇智能电力股份有限公司"/>
    <s v="股票"/>
    <s v="创业板股"/>
    <s v="301179.SZ"/>
    <x v="341"/>
    <m/>
    <n v="15.169478939175706"/>
    <x v="2641"/>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凯旺科技"/>
    <s v="河南凯旺电子科技股份有限公司"/>
    <s v="股票"/>
    <s v="创业板股"/>
    <s v="301182.SZ"/>
    <x v="356"/>
    <m/>
    <n v="4.8986879671082129"/>
    <x v="264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奥尼电子"/>
    <s v="深圳奥尼电子股份有限公司"/>
    <s v="股票"/>
    <s v="创业板股"/>
    <s v="301189.SZ"/>
    <x v="573"/>
    <m/>
    <n v="24.511940735390027"/>
    <x v="264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家联科技"/>
    <s v="宁波家联科技股份有限公司"/>
    <s v="股票"/>
    <s v="创业板股"/>
    <s v="301193.SZ"/>
    <x v="312"/>
    <m/>
    <n v="8.5784512633983692"/>
    <x v="2644"/>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唯科科技"/>
    <s v="厦门唯科模塑科技股份有限公司"/>
    <s v="股票"/>
    <s v="创业板股"/>
    <s v="301196.SZ"/>
    <x v="313"/>
    <m/>
    <n v="20.460462614028"/>
    <x v="2645"/>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喜悦智行"/>
    <s v="宁波喜悦智行科技股份有限公司"/>
    <s v="股票"/>
    <s v="创业板股"/>
    <s v="301198.SZ"/>
    <x v="543"/>
    <m/>
    <n v="3.811404314446222"/>
    <x v="2646"/>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迈赫股份"/>
    <s v="迈赫机器人自动化股份有限公司"/>
    <s v="股票"/>
    <s v="创业板股"/>
    <s v="301199.SZ"/>
    <x v="342"/>
    <m/>
    <n v="10.417429761107034"/>
    <x v="2647"/>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诚达药业"/>
    <s v="诚达药业股份有限公司"/>
    <s v="股票"/>
    <s v="创业板股"/>
    <s v="301201.SZ"/>
    <x v="344"/>
    <m/>
    <n v="30.238790284494609"/>
    <x v="2648"/>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三元生物"/>
    <s v="山东三元生物科技股份有限公司"/>
    <s v="股票"/>
    <s v="创业板股"/>
    <s v="301206.SZ"/>
    <x v="435"/>
    <m/>
    <n v="59.228605620014122"/>
    <x v="2649"/>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华兰疫苗"/>
    <s v="华兰生物疫苗股份有限公司"/>
    <s v="股票"/>
    <s v="创业板股"/>
    <s v="301207.SZ"/>
    <x v="345"/>
    <m/>
    <n v="33.105882397182647"/>
    <x v="2650"/>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光庭信息"/>
    <s v="武汉光庭信息技术股份有限公司"/>
    <s v="股票"/>
    <s v="创业板股"/>
    <s v="301221.SZ"/>
    <x v="358"/>
    <m/>
    <n v="20.275289406368138"/>
    <x v="2651"/>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华康医疗"/>
    <s v="武汉华康世纪医疗股份有限公司"/>
    <s v="股票"/>
    <s v="创业板股"/>
    <s v="301235.SZ"/>
    <x v="346"/>
    <m/>
    <n v="13.265364137265077"/>
    <x v="2652"/>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6958.105222134378"/>
    <x v="2653"/>
    <n v="0"/>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m/>
    <m/>
    <m/>
    <m/>
    <m/>
    <m/>
    <m/>
    <m/>
    <m/>
    <m/>
    <m/>
    <m/>
    <m/>
    <m/>
    <m/>
    <s v="固定收益类资产"/>
  </r>
  <r>
    <s v="19陕煤债02"/>
    <s v="陕西煤业化工集团有限责任公司"/>
    <s v="企业债、公司债"/>
    <s v="企业债"/>
    <s v="1980400.IB"/>
    <x v="612"/>
    <m/>
    <n v="55285.122396291146"/>
    <x v="2654"/>
    <n v="798.55143915201086"/>
    <n v="0"/>
    <s v="传统"/>
    <s v="稳精3-22期"/>
    <s v="大家资产-稳健精选3号（第二十二期）集合资产管理产品"/>
    <s v="AB0139"/>
    <s v="组合类保险资管产品"/>
    <s v="固定收益类保险资管产品"/>
    <n v="1"/>
    <s v="大家资产管理有限公司"/>
    <n v="1235528.9099999999"/>
    <n v="1148747.3500000001"/>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7879694.9795891102"/>
    <x v="2655"/>
    <n v="3677.7498715689035"/>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0295.205873504"/>
    <x v="2656"/>
    <n v="475762.32064574125"/>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298092.26173198"/>
    <x v="2657"/>
    <n v="1600291.689883044"/>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1107.18569477921"/>
    <x v="2658"/>
    <n v="0"/>
    <n v="0"/>
    <s v="万能"/>
    <s v="稳精3-23期"/>
    <s v="大家资产-厚坤3号资产管理产品"/>
    <s v="AB0140"/>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3798.520720856453"/>
    <x v="2659"/>
    <n v="0"/>
    <n v="0"/>
    <s v="万能"/>
    <s v="稳精3-23期"/>
    <s v="大家资产-厚坤3号资产管理产品"/>
    <s v="AB0140"/>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20375.7263729027"/>
    <x v="266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06584.9810162229"/>
    <x v="266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20971.9371089833"/>
    <x v="266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12630.0061603677"/>
    <x v="2663"/>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95108.799689047"/>
    <x v="266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49915.1350436788"/>
    <x v="266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28346.4393083416"/>
    <x v="2666"/>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34399.0867490554"/>
    <x v="2667"/>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49124.8602982815"/>
    <x v="266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88942.5103832851"/>
    <x v="2669"/>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3357.86728555663"/>
    <x v="267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771028.4213600322"/>
    <x v="267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37036.2052148646"/>
    <x v="267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128671442253"/>
    <x v="267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51146.850051811"/>
    <x v="267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03349.4520625798"/>
    <x v="267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31480.3567453064"/>
    <x v="2676"/>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24161.2813443237"/>
    <x v="267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4005.41801605723"/>
    <x v="267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85741.120831311"/>
    <x v="2679"/>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73216.8141268296"/>
    <x v="268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65965.3348895451"/>
    <x v="268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27445.1174101224"/>
    <x v="268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43563.56681839"/>
    <x v="268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23776.703364403"/>
    <x v="268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70676.6877426533"/>
    <x v="2685"/>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822149.3538881633"/>
    <x v="2686"/>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3430.36256858229"/>
    <x v="268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57385.9032042259"/>
    <x v="268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29141.7883398058"/>
    <x v="2689"/>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96023.5959793054"/>
    <x v="269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87594.5035478603"/>
    <x v="269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4784.27603422289"/>
    <x v="269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816351.1357254935"/>
    <x v="269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89329.8869723561"/>
    <x v="269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1026.09517698266"/>
    <x v="269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07447.0649926858"/>
    <x v="2696"/>
    <n v="0"/>
    <n v="0"/>
    <s v="万能"/>
    <s v="稳精3-23期"/>
    <s v="大家资产-厚坤3号资产管理产品"/>
    <s v="AB014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33552.3967300975"/>
    <x v="269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15343.4399333419"/>
    <x v="269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330755473899"/>
    <x v="2699"/>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426453734675"/>
    <x v="270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406660868626"/>
    <x v="270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899810768446"/>
    <x v="270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067947112271"/>
    <x v="270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615077033057"/>
    <x v="270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2019014130401"/>
    <x v="270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783677446869"/>
    <x v="2706"/>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559376351229"/>
    <x v="270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753589245287"/>
    <x v="270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667505657144"/>
    <x v="2709"/>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195133095044"/>
    <x v="271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239276667599"/>
    <x v="271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697141117002"/>
    <x v="271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266427205241"/>
    <x v="271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554059619662"/>
    <x v="271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805692665741"/>
    <x v="271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377347410515"/>
    <x v="2716"/>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866539234569"/>
    <x v="271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05403355116"/>
    <x v="271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706686650336"/>
    <x v="2719"/>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26504386656"/>
    <x v="2720"/>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971427326154"/>
    <x v="2721"/>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68615074554"/>
    <x v="2722"/>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879617414077"/>
    <x v="2723"/>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517840025863"/>
    <x v="2724"/>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298596279172"/>
    <x v="2725"/>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29035782216"/>
    <x v="2726"/>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7075129430341"/>
    <x v="2727"/>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7088272.987181883"/>
    <x v="2728"/>
    <n v="0"/>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268.024593718"/>
    <x v="2729"/>
    <n v="436840.94669417763"/>
    <n v="0"/>
    <s v="万能"/>
    <s v="稳精3-23期"/>
    <s v="大家资产-厚坤3号资产管理产品"/>
    <s v="AB0140"/>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4395.216214382801"/>
    <x v="2730"/>
    <n v="6.7187885725005083"/>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82340.91340231628"/>
    <x v="2731"/>
    <n v="869.15819585558268"/>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74661.37958857021"/>
    <x v="2732"/>
    <n v="2923.5325658694087"/>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7.01013845606309"/>
    <x v="2733"/>
    <n v="0"/>
    <n v="0"/>
    <s v="传统"/>
    <s v="稳精3-23期"/>
    <s v="大家资产-稳健精选3号（第二十三期）集合资产管理产品"/>
    <s v="AB0140"/>
    <s v="组合类保险资管产品"/>
    <s v="固定收益类保险资管产品"/>
    <n v="1"/>
    <s v="大家资产管理有限公司"/>
    <n v="1235109.24"/>
    <n v="1147832.3"/>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1.745665887234203"/>
    <x v="2734"/>
    <n v="0"/>
    <n v="0"/>
    <s v="传统"/>
    <s v="稳精3-23期"/>
    <s v="大家资产-稳健精选3号（第二十三期）集合资产管理产品"/>
    <s v="AB0140"/>
    <s v="组合类保险资管产品"/>
    <s v="固定收益类保险资管产品"/>
    <n v="1"/>
    <s v="大家资产管理有限公司"/>
    <n v="1235109.24"/>
    <n v="1147832.3"/>
    <m/>
    <m/>
    <m/>
    <m/>
    <m/>
    <m/>
    <m/>
    <m/>
    <m/>
    <m/>
    <m/>
    <m/>
    <m/>
    <m/>
    <m/>
    <m/>
    <m/>
    <m/>
    <m/>
    <m/>
    <m/>
    <m/>
    <m/>
    <m/>
    <m/>
    <m/>
    <m/>
    <s v="城市商业银行"/>
    <m/>
    <m/>
    <m/>
    <m/>
    <m/>
    <m/>
    <m/>
    <m/>
    <m/>
    <m/>
    <m/>
    <m/>
    <m/>
    <m/>
    <m/>
    <m/>
    <s v="固定收益类资产"/>
  </r>
  <r>
    <s v="广州发展"/>
    <s v="广州发展集团股份有限公司"/>
    <s v="股票"/>
    <s v="沪深主板股"/>
    <s v="600098.SH"/>
    <x v="579"/>
    <m/>
    <n v="3325.5985466988895"/>
    <x v="273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中盐化工"/>
    <s v="中盐内蒙古化工股份有限公司"/>
    <s v="股票"/>
    <s v="沪深主板股"/>
    <s v="600328.SH"/>
    <x v="580"/>
    <m/>
    <n v="4213.8419830443745"/>
    <x v="273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宁波韵升"/>
    <s v="宁波韵升股份有限公司"/>
    <s v="股票"/>
    <s v="沪深主板股"/>
    <s v="600366.SH"/>
    <x v="581"/>
    <m/>
    <n v="8989.9996387027495"/>
    <x v="273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华鲁恒升"/>
    <s v="山东华鲁恒升化工股份有限公司"/>
    <s v="股票"/>
    <s v="沪深主板股"/>
    <s v="600426.SH"/>
    <x v="481"/>
    <m/>
    <n v="4407.5729674750974"/>
    <x v="2738"/>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士兰微"/>
    <s v="杭州士兰微电子股份有限公司"/>
    <s v="股票"/>
    <s v="沪深主板股"/>
    <s v="600460.SH"/>
    <x v="582"/>
    <m/>
    <n v="6019.751239649212"/>
    <x v="273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爱柯迪"/>
    <s v="爱柯迪股份有限公司"/>
    <s v="股票"/>
    <s v="沪深主板股"/>
    <s v="600933.SH"/>
    <x v="583"/>
    <m/>
    <n v="12148.562403013482"/>
    <x v="274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赤峰黄金"/>
    <s v="赤峰吉隆黄金矿业股份有限公司"/>
    <s v="股票"/>
    <s v="沪深主板股"/>
    <s v="600988.SH"/>
    <x v="472"/>
    <m/>
    <n v="4618.9724034985866"/>
    <x v="2741"/>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紫金矿业"/>
    <s v="紫金矿业集团股份有限公司"/>
    <s v="股票"/>
    <s v="沪深主板股"/>
    <s v="601899.SH"/>
    <x v="397"/>
    <m/>
    <n v="9014.5293600577497"/>
    <x v="2742"/>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中国汽研"/>
    <s v="中国汽车工程研究院股份有限公司"/>
    <s v="股票"/>
    <s v="沪深主板股"/>
    <s v="601965.SH"/>
    <x v="584"/>
    <m/>
    <n v="7945.3066228466887"/>
    <x v="274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春风动力"/>
    <s v="浙江春风动力股份有限公司"/>
    <s v="股票"/>
    <s v="沪深主板股"/>
    <s v="603129.SH"/>
    <x v="585"/>
    <m/>
    <n v="5643.1112404663763"/>
    <x v="2744"/>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天目湖"/>
    <s v="江苏天目湖旅游股份有限公司"/>
    <s v="股票"/>
    <s v="沪深主板股"/>
    <s v="603136.SH"/>
    <x v="586"/>
    <m/>
    <n v="1321.4842613734513"/>
    <x v="274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新泉股份"/>
    <s v="江苏新泉汽车饰件股份有限公司"/>
    <s v="股票"/>
    <s v="沪深主板股"/>
    <s v="603179.SH"/>
    <x v="587"/>
    <m/>
    <n v="6889.1968047843156"/>
    <x v="274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海容冷链"/>
    <s v="青岛海容商用冷链股份有限公司"/>
    <s v="股票"/>
    <s v="沪深主板股"/>
    <s v="603187.SH"/>
    <x v="588"/>
    <m/>
    <n v="8653.972084714278"/>
    <x v="274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望变电气"/>
    <s v="重庆望变电气(集团)股份有限公司"/>
    <s v="股票"/>
    <s v="沪深主板股"/>
    <s v="603191.SH"/>
    <x v="285"/>
    <m/>
    <n v="7.8501045356138404"/>
    <x v="274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中谷物流"/>
    <s v="上海中谷物流股份有限公司"/>
    <s v="股票"/>
    <s v="沪深主板股"/>
    <s v="603565.SH"/>
    <x v="589"/>
    <m/>
    <n v="11602.750151194246"/>
    <x v="274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高能环境"/>
    <s v="北京高能时代环境技术股份有限公司"/>
    <s v="股票"/>
    <s v="沪深主板股"/>
    <s v="603588.SH"/>
    <x v="590"/>
    <m/>
    <n v="8592.4306041818709"/>
    <x v="275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口子窖"/>
    <s v="安徽口子酒业股份有限公司"/>
    <s v="股票"/>
    <s v="沪深主板股"/>
    <s v="603589.SH"/>
    <x v="480"/>
    <m/>
    <n v="5172.7601192314005"/>
    <x v="2751"/>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索通发展"/>
    <s v="索通发展股份有限公司"/>
    <s v="股票"/>
    <s v="沪深主板股"/>
    <s v="603612.SH"/>
    <x v="591"/>
    <m/>
    <n v="3332.5142816919556"/>
    <x v="275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圣泉集团"/>
    <s v="济南圣泉集团股份有限公司"/>
    <s v="股票"/>
    <s v="沪深主板股"/>
    <s v="605589.SH"/>
    <x v="592"/>
    <m/>
    <n v="1066.9047830517079"/>
    <x v="275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平安银行"/>
    <s v="平安银行股份有限公司"/>
    <s v="股票"/>
    <s v="沪深主板股"/>
    <s v="000001.SZ"/>
    <x v="593"/>
    <m/>
    <n v="2714.2630175871896"/>
    <x v="2754"/>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铜陵有色"/>
    <s v="铜陵有色金属集团股份有限公司"/>
    <s v="股票"/>
    <s v="沪深主板股"/>
    <s v="000630.SZ"/>
    <x v="470"/>
    <m/>
    <n v="5797.069842524872"/>
    <x v="275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新洋丰"/>
    <s v="新洋丰农业科技股份有限公司"/>
    <s v="股票"/>
    <s v="沪深主板股"/>
    <s v="000902.SZ"/>
    <x v="594"/>
    <m/>
    <n v="9254.8844237249796"/>
    <x v="275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河钢资源"/>
    <s v="河钢资源股份有限公司"/>
    <s v="股票"/>
    <s v="沪深主板股"/>
    <s v="000923.SZ"/>
    <x v="595"/>
    <m/>
    <n v="2059.7010768829564"/>
    <x v="275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石基信息"/>
    <s v="北京中长石基信息技术股份有限公司"/>
    <s v="股票"/>
    <s v="沪深主板股"/>
    <s v="002153.SZ"/>
    <x v="596"/>
    <m/>
    <n v="9762.0216390229343"/>
    <x v="275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纳思达"/>
    <s v="纳思达股份有限公司"/>
    <s v="股票"/>
    <s v="沪深主板股"/>
    <s v="002180.SZ"/>
    <x v="597"/>
    <m/>
    <n v="5341.3739892886897"/>
    <x v="275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海康威视"/>
    <s v="杭州海康威视数字技术股份有限公司"/>
    <s v="股票"/>
    <s v="沪深主板股"/>
    <s v="002415.SZ"/>
    <x v="466"/>
    <m/>
    <n v="2869.4296646651583"/>
    <x v="2760"/>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视源股份"/>
    <s v="广州视源电子科技股份有限公司"/>
    <s v="股票"/>
    <s v="沪深主板股"/>
    <s v="002841.SZ"/>
    <x v="598"/>
    <m/>
    <n v="14290.087560760694"/>
    <x v="2761"/>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欣旺达"/>
    <s v="欣旺达电子股份有限公司"/>
    <s v="股票"/>
    <s v="创业板股"/>
    <s v="300207.SZ"/>
    <x v="599"/>
    <m/>
    <n v="1285.0792051172079"/>
    <x v="276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菲利华"/>
    <s v="湖北菲利华石英玻璃股份有限公司"/>
    <s v="股票"/>
    <s v="创业板股"/>
    <s v="300395.SZ"/>
    <x v="600"/>
    <m/>
    <n v="5768.1487502501313"/>
    <x v="276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贝斯特"/>
    <s v="无锡贝斯特精机股份有限公司"/>
    <s v="股票"/>
    <s v="创业板股"/>
    <s v="300580.SZ"/>
    <x v="601"/>
    <m/>
    <n v="4255.0504459823751"/>
    <x v="2764"/>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普利制药"/>
    <s v="海南普利制药股份有限公司"/>
    <s v="股票"/>
    <s v="创业板股"/>
    <s v="300630.SZ"/>
    <x v="602"/>
    <m/>
    <n v="3463.7977335915762"/>
    <x v="276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赛意信息"/>
    <s v="广州赛意信息科技股份有限公司"/>
    <s v="股票"/>
    <s v="创业板股"/>
    <s v="300687.SZ"/>
    <x v="603"/>
    <m/>
    <n v="7650.2108841624022"/>
    <x v="276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宏达电子"/>
    <s v="株洲宏达电子股份有限公司"/>
    <s v="股票"/>
    <s v="创业板股"/>
    <s v="300726.SZ"/>
    <x v="604"/>
    <m/>
    <n v="374.11523395950138"/>
    <x v="276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天宜上佳"/>
    <s v="北京天宜上佳高新材料股份有限公司"/>
    <s v="股票"/>
    <s v="科创板股"/>
    <s v="688033.SH"/>
    <x v="605"/>
    <m/>
    <n v="3318.2461234523157"/>
    <x v="276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映翰通"/>
    <s v="北京映翰通网络技术股份有限公司"/>
    <s v="股票"/>
    <s v="科创板股"/>
    <s v="688080.SH"/>
    <x v="606"/>
    <m/>
    <n v="4182.319086510387"/>
    <x v="276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晶晨股份"/>
    <s v="晶晨半导体(上海)股份有限公司"/>
    <s v="股票"/>
    <s v="科创板股"/>
    <s v="688099.SH"/>
    <x v="607"/>
    <m/>
    <n v="294.174515921595"/>
    <x v="277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石头科技"/>
    <s v="北京石头世纪科技股份有限公司"/>
    <s v="股票"/>
    <s v="科创板股"/>
    <s v="688169.SH"/>
    <x v="608"/>
    <m/>
    <n v="5494.2292647142795"/>
    <x v="2771"/>
    <n v="0"/>
    <n v="0"/>
    <s v="传统"/>
    <s v="稳精3-23期"/>
    <s v="大家资产-稳健精选3号（第二十三期）集合资产管理产品"/>
    <s v="AB0140"/>
    <s v="组合类保险资管产品"/>
    <s v="固定收益类保险资管产品"/>
    <n v="1"/>
    <s v="大家资产管理有限公司"/>
    <n v="1235109.24"/>
    <n v="1147832.3"/>
    <m/>
    <m/>
    <m/>
    <m/>
    <s v="是"/>
    <m/>
    <m/>
    <m/>
    <m/>
    <m/>
    <m/>
    <m/>
    <m/>
    <m/>
    <m/>
    <m/>
    <m/>
    <m/>
    <m/>
    <m/>
    <m/>
    <m/>
    <m/>
    <m/>
    <m/>
    <m/>
    <m/>
    <s v="城市商业银行"/>
    <m/>
    <m/>
    <m/>
    <m/>
    <m/>
    <m/>
    <m/>
    <m/>
    <m/>
    <m/>
    <m/>
    <m/>
    <m/>
    <m/>
    <m/>
    <m/>
    <s v="固定收益类资产"/>
  </r>
  <r>
    <s v="高测股份"/>
    <s v="青岛高测科技股份有限公司"/>
    <s v="股票"/>
    <s v="科创板股"/>
    <s v="688556.SH"/>
    <x v="609"/>
    <m/>
    <n v="3532.3581540740342"/>
    <x v="277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中控技术"/>
    <s v="浙江中控技术股份有限公司"/>
    <s v="股票"/>
    <s v="科创板股"/>
    <s v="688777.SH"/>
    <x v="610"/>
    <m/>
    <n v="6422.0923546829254"/>
    <x v="277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嘉环科技"/>
    <s v="嘉环科技股份有限公司"/>
    <s v="股票"/>
    <s v="沪深主板股"/>
    <s v="603206.SH"/>
    <x v="401"/>
    <m/>
    <n v="9.0609940733359426"/>
    <x v="2774"/>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德龙激光"/>
    <s v="苏州德龙激光股份有限公司"/>
    <s v="股票"/>
    <s v="科创板股"/>
    <s v="688170.SH"/>
    <x v="487"/>
    <m/>
    <n v="123.92865822117251"/>
    <x v="277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景业智能"/>
    <s v="杭州景业智能科技股份有限公司"/>
    <s v="股票"/>
    <s v="科创板股"/>
    <s v="688290.SH"/>
    <x v="304"/>
    <m/>
    <n v="89.912213228225454"/>
    <x v="277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中国海油"/>
    <s v="中国海洋石油有限公司"/>
    <s v="股票"/>
    <s v="沪深主板股"/>
    <s v="600938.SH"/>
    <x v="317"/>
    <m/>
    <n v="165.41967663858134"/>
    <x v="277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星辉环材"/>
    <s v="星辉环保材料股份有限公司"/>
    <s v="股票"/>
    <s v="创业板股"/>
    <s v="300834.SZ"/>
    <x v="331"/>
    <m/>
    <n v="35.565722797761168"/>
    <x v="277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百诚医药"/>
    <s v="杭州百诚医药科技股份有限公司"/>
    <s v="股票"/>
    <s v="创业板股"/>
    <s v="301096.SZ"/>
    <x v="334"/>
    <m/>
    <n v="26.706379540556853"/>
    <x v="277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风光股份"/>
    <s v="营口风光新材料股份有限公司"/>
    <s v="股票"/>
    <s v="创业板股"/>
    <s v="301100.SZ"/>
    <x v="419"/>
    <m/>
    <n v="15.415538437223983"/>
    <x v="278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明月镜片"/>
    <s v="明月镜片股份有限公司"/>
    <s v="股票"/>
    <s v="创业板股"/>
    <s v="301101.SZ"/>
    <x v="420"/>
    <m/>
    <n v="7.5564627286707502"/>
    <x v="2781"/>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粤万年青"/>
    <s v="广东万年青制药股份有限公司"/>
    <s v="股票"/>
    <s v="创业板股"/>
    <s v="301111.SZ"/>
    <x v="423"/>
    <m/>
    <n v="2.5606499150914077"/>
    <x v="278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佳缘科技"/>
    <s v="佳缘科技股份有限公司"/>
    <s v="股票"/>
    <s v="创业板股"/>
    <s v="301117.SZ"/>
    <x v="338"/>
    <m/>
    <n v="15.787076282372544"/>
    <x v="278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奕东电子"/>
    <s v="奕东电子科技股份有限公司"/>
    <s v="股票"/>
    <s v="创业板股"/>
    <s v="301123.SZ"/>
    <x v="339"/>
    <m/>
    <n v="40.324000103451311"/>
    <x v="2784"/>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达嘉维康"/>
    <s v="湖南达嘉维康医药产业股份有限公司"/>
    <s v="股票"/>
    <s v="创业板股"/>
    <s v="301126.SZ"/>
    <x v="340"/>
    <m/>
    <n v="5.7291150309180967"/>
    <x v="278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华研精机"/>
    <s v="广州华研精密机械股份有限公司"/>
    <s v="股票"/>
    <s v="创业板股"/>
    <s v="301138.SZ"/>
    <x v="306"/>
    <m/>
    <n v="5.9171085126358847"/>
    <x v="278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海力风电"/>
    <s v="江苏海力风电设备科技股份有限公司"/>
    <s v="股票"/>
    <s v="创业板股"/>
    <s v="301155.SZ"/>
    <x v="431"/>
    <m/>
    <n v="63.267774895951369"/>
    <x v="278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优宁维"/>
    <s v="上海优宁维生物科技股份有限公司"/>
    <s v="股票"/>
    <s v="创业板股"/>
    <s v="301166.SZ"/>
    <x v="308"/>
    <m/>
    <n v="20.870704479846442"/>
    <x v="278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通灵股份"/>
    <s v="江苏通灵电器股份有限公司"/>
    <s v="股票"/>
    <s v="创业板股"/>
    <s v="301168.SZ"/>
    <x v="309"/>
    <m/>
    <n v="12.826589212372536"/>
    <x v="278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迪阿股份"/>
    <s v="迪阿股份有限公司"/>
    <s v="股票"/>
    <s v="创业板股"/>
    <s v="301177.SZ"/>
    <x v="310"/>
    <m/>
    <n v="38.787850844402165"/>
    <x v="279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泽宇智能"/>
    <s v="江苏泽宇智能电力股份有限公司"/>
    <s v="股票"/>
    <s v="创业板股"/>
    <s v="301179.SZ"/>
    <x v="341"/>
    <m/>
    <n v="15.16002411527332"/>
    <x v="2791"/>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凯旺科技"/>
    <s v="河南凯旺电子科技股份有限公司"/>
    <s v="股票"/>
    <s v="创业板股"/>
    <s v="301182.SZ"/>
    <x v="356"/>
    <m/>
    <n v="4.8956347157561098"/>
    <x v="279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奥尼电子"/>
    <s v="深圳奥尼电子股份有限公司"/>
    <s v="股票"/>
    <s v="创业板股"/>
    <s v="301189.SZ"/>
    <x v="573"/>
    <m/>
    <n v="24.496662947399543"/>
    <x v="279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家联科技"/>
    <s v="宁波家联科技股份有限公司"/>
    <s v="股票"/>
    <s v="创业板股"/>
    <s v="301193.SZ"/>
    <x v="312"/>
    <m/>
    <n v="8.5731044913453633"/>
    <x v="2794"/>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唯科科技"/>
    <s v="厦门唯科模塑科技股份有限公司"/>
    <s v="股票"/>
    <s v="创业板股"/>
    <s v="301196.SZ"/>
    <x v="313"/>
    <m/>
    <n v="20.447710028935749"/>
    <x v="2795"/>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喜悦智行"/>
    <s v="宁波喜悦智行科技股份有限公司"/>
    <s v="股票"/>
    <s v="创业板股"/>
    <s v="301198.SZ"/>
    <x v="543"/>
    <m/>
    <n v="3.8090287446090261"/>
    <x v="2796"/>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迈赫股份"/>
    <s v="迈赫机器人自动化股份有限公司"/>
    <s v="股票"/>
    <s v="创业板股"/>
    <s v="301199.SZ"/>
    <x v="342"/>
    <m/>
    <n v="10.410936791618651"/>
    <x v="2797"/>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诚达药业"/>
    <s v="诚达药业股份有限公司"/>
    <s v="股票"/>
    <s v="创业板股"/>
    <s v="301201.SZ"/>
    <x v="344"/>
    <m/>
    <n v="30.219943069088764"/>
    <x v="2798"/>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三元生物"/>
    <s v="山东三元生物科技股份有限公司"/>
    <s v="股票"/>
    <s v="创业板股"/>
    <s v="301206.SZ"/>
    <x v="435"/>
    <m/>
    <n v="59.191689649573313"/>
    <x v="2799"/>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华兰疫苗"/>
    <s v="华兰生物疫苗股份有限公司"/>
    <s v="股票"/>
    <s v="创业板股"/>
    <s v="301207.SZ"/>
    <x v="345"/>
    <m/>
    <n v="33.085248182292766"/>
    <x v="2800"/>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光庭信息"/>
    <s v="武汉光庭信息技术股份有限公司"/>
    <s v="股票"/>
    <s v="创业板股"/>
    <s v="301221.SZ"/>
    <x v="358"/>
    <m/>
    <n v="20.262652235923738"/>
    <x v="2801"/>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华康医疗"/>
    <s v="武汉华康世纪医疗股份有限公司"/>
    <s v="股票"/>
    <s v="创业板股"/>
    <s v="301235.SZ"/>
    <x v="346"/>
    <m/>
    <n v="13.257096108915405"/>
    <x v="2802"/>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9486.883379975952"/>
    <x v="2803"/>
    <n v="0"/>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m/>
    <m/>
    <m/>
    <m/>
    <m/>
    <m/>
    <m/>
    <m/>
    <m/>
    <m/>
    <m/>
    <m/>
    <m/>
    <m/>
    <m/>
    <s v="固定收益类资产"/>
  </r>
  <r>
    <s v="19陕煤债02"/>
    <s v="陕西煤业化工集团有限责任公司"/>
    <s v="企业债、公司债"/>
    <s v="企业债"/>
    <s v="1980400.IB"/>
    <x v="612"/>
    <m/>
    <n v="55250.664317752351"/>
    <x v="2804"/>
    <n v="798.05371848115249"/>
    <n v="0"/>
    <s v="传统"/>
    <s v="稳精3-23期"/>
    <s v="大家资产-稳健精选3号（第二十三期）集合资产管理产品"/>
    <s v="AB0140"/>
    <s v="组合类保险资管产品"/>
    <s v="固定收益类保险资管产品"/>
    <n v="1"/>
    <s v="大家资产管理有限公司"/>
    <n v="1235109.24"/>
    <n v="1147832.3"/>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745302.3472934216"/>
    <x v="2805"/>
    <n v="4000.2527507991454"/>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97709.44985199"/>
    <x v="2806"/>
    <n v="1600290.0310316088"/>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955953.72032704146"/>
    <x v="2807"/>
    <n v="0"/>
    <n v="0"/>
    <s v="万能"/>
    <s v="稳精3-30期"/>
    <s v="大家资产-厚坤3号资产管理产品"/>
    <s v="AB0147"/>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3653.970508915743"/>
    <x v="2808"/>
    <n v="0"/>
    <n v="0"/>
    <s v="万能"/>
    <s v="稳精3-30期"/>
    <s v="大家资产-厚坤3号资产管理产品"/>
    <s v="AB0147"/>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27977.7989936613"/>
    <x v="280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31005.1458436307"/>
    <x v="281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55184.7640984077"/>
    <x v="281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37250.8292629179"/>
    <x v="2812"/>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29005.0173356249"/>
    <x v="281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87580.5805965867"/>
    <x v="281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54579.0770566803"/>
    <x v="2815"/>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89592.720757789"/>
    <x v="2816"/>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76138.4818601031"/>
    <x v="281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115766.411515546"/>
    <x v="2818"/>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31775.50827012095"/>
    <x v="281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65930.6085880999"/>
    <x v="282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73988.7331656264"/>
    <x v="282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084128900371"/>
    <x v="282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42716.7063008873"/>
    <x v="282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98987.4724733252"/>
    <x v="282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66912.0758488574"/>
    <x v="2825"/>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47661.8959013547"/>
    <x v="282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6877.82904731948"/>
    <x v="282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15299.3671088803"/>
    <x v="2828"/>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47270.8597540609"/>
    <x v="282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06325.6107388223"/>
    <x v="283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9463.091997931"/>
    <x v="283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77253.918506342"/>
    <x v="283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64923.7378419437"/>
    <x v="283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84099.5303793878"/>
    <x v="2834"/>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22391.8397348225"/>
    <x v="2835"/>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1980.43241022842"/>
    <x v="283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73745.5131139453"/>
    <x v="283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36328.0333503149"/>
    <x v="2838"/>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08100.4403965368"/>
    <x v="283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27595.6645677062"/>
    <x v="284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2391.47679867796"/>
    <x v="284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37429.375790721"/>
    <x v="284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19619.1884293142"/>
    <x v="284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8055.98924673055"/>
    <x v="284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44523.9727012357"/>
    <x v="2845"/>
    <n v="0"/>
    <n v="0"/>
    <s v="万能"/>
    <s v="稳精3-30期"/>
    <s v="大家资产-厚坤3号资产管理产品"/>
    <s v="AB0147"/>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49365.1975323705"/>
    <x v="284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46533.9842098239"/>
    <x v="284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279342183014"/>
    <x v="2848"/>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356134958362"/>
    <x v="284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35564347764"/>
    <x v="285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805949433969"/>
    <x v="285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04776664601"/>
    <x v="285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599923476519"/>
    <x v="285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1931544305844"/>
    <x v="285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74080106783"/>
    <x v="2855"/>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544846881516"/>
    <x v="285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664011265362"/>
    <x v="285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644625280769"/>
    <x v="2858"/>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162625330972"/>
    <x v="285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205702203394"/>
    <x v="286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661242136288"/>
    <x v="286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254584888693"/>
    <x v="286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481279838878"/>
    <x v="286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783683920981"/>
    <x v="286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291327408351"/>
    <x v="2865"/>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83876074915"/>
    <x v="286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040133817336"/>
    <x v="286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65804171012"/>
    <x v="2868"/>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14902082811"/>
    <x v="2869"/>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949814388183"/>
    <x v="2870"/>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627077699326"/>
    <x v="2871"/>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862470214652"/>
    <x v="2872"/>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484253870378"/>
    <x v="2873"/>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279823267349"/>
    <x v="2874"/>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17538482634"/>
    <x v="2875"/>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6999906895917"/>
    <x v="2876"/>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股票"/>
    <s v="沪深主板股"/>
    <s v="511990.SH"/>
    <x v="611"/>
    <m/>
    <n v="125048765.54586215"/>
    <x v="2877"/>
    <n v="0"/>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236.674628656"/>
    <x v="2878"/>
    <n v="436840.49386783602"/>
    <n v="0"/>
    <s v="万能"/>
    <s v="稳精3-30期"/>
    <s v="大家资产-厚坤3号资产管理产品"/>
    <s v="AB0147"/>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985.655063955164"/>
    <x v="2879"/>
    <n v="7.3121154767969507"/>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75044.21971198393"/>
    <x v="2880"/>
    <n v="2925.1915396926975"/>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1747.400584152728"/>
    <x v="2881"/>
    <n v="0"/>
    <n v="0"/>
    <s v="传统"/>
    <s v="稳精3-30期"/>
    <s v="大家资产-稳健精选3号（第三十期）集合资产管理产品"/>
    <s v="AB0147"/>
    <s v="组合类保险资管产品"/>
    <s v="固定收益类保险资管产品"/>
    <n v="1"/>
    <s v="大家资产管理有限公司"/>
    <n v="1235517.3500000001"/>
    <n v="1148744.46"/>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1.51654256465428"/>
    <x v="2882"/>
    <n v="0"/>
    <n v="0"/>
    <s v="传统"/>
    <s v="稳精3-30期"/>
    <s v="大家资产-稳健精选3号（第三十期）集合资产管理产品"/>
    <s v="AB0147"/>
    <s v="组合类保险资管产品"/>
    <s v="固定收益类保险资管产品"/>
    <n v="1"/>
    <s v="大家资产管理有限公司"/>
    <n v="1235517.3500000001"/>
    <n v="1148744.46"/>
    <m/>
    <m/>
    <m/>
    <m/>
    <m/>
    <m/>
    <m/>
    <m/>
    <m/>
    <m/>
    <m/>
    <m/>
    <m/>
    <m/>
    <m/>
    <m/>
    <m/>
    <m/>
    <m/>
    <m/>
    <m/>
    <m/>
    <m/>
    <m/>
    <m/>
    <m/>
    <m/>
    <s v="城市商业银行"/>
    <m/>
    <m/>
    <m/>
    <m/>
    <m/>
    <m/>
    <m/>
    <m/>
    <m/>
    <m/>
    <m/>
    <m/>
    <m/>
    <m/>
    <m/>
    <m/>
    <s v="固定收益类资产"/>
  </r>
  <r>
    <s v="广州发展"/>
    <s v="广州发展集团股份有限公司"/>
    <s v="股票"/>
    <s v="沪深主板股"/>
    <s v="600098.SH"/>
    <x v="579"/>
    <m/>
    <n v="3341.3850543800077"/>
    <x v="288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中盐化工"/>
    <s v="中盐内蒙古化工股份有限公司"/>
    <s v="股票"/>
    <s v="沪深主板股"/>
    <s v="600328.SH"/>
    <x v="580"/>
    <m/>
    <n v="4260.8754659343685"/>
    <x v="288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宁波韵升"/>
    <s v="宁波韵升股份有限公司"/>
    <s v="股票"/>
    <s v="沪深主板股"/>
    <s v="600366.SH"/>
    <x v="581"/>
    <m/>
    <n v="9057.6484690158723"/>
    <x v="288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华鲁恒升"/>
    <s v="山东华鲁恒升化工股份有限公司"/>
    <s v="股票"/>
    <s v="沪深主板股"/>
    <s v="600426.SH"/>
    <x v="481"/>
    <m/>
    <n v="4455.0833709018325"/>
    <x v="2886"/>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士兰微"/>
    <s v="杭州士兰微电子股份有限公司"/>
    <s v="股票"/>
    <s v="沪深主板股"/>
    <s v="600460.SH"/>
    <x v="582"/>
    <m/>
    <n v="6085.1327718558832"/>
    <x v="288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爱柯迪"/>
    <s v="爱柯迪股份有限公司"/>
    <s v="股票"/>
    <s v="沪深主板股"/>
    <s v="600933.SH"/>
    <x v="583"/>
    <m/>
    <n v="12224.317939894681"/>
    <x v="288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赤峰黄金"/>
    <s v="赤峰吉隆黄金矿业股份有限公司"/>
    <s v="股票"/>
    <s v="沪深主板股"/>
    <s v="600988.SH"/>
    <x v="472"/>
    <m/>
    <n v="4669.5492434362241"/>
    <x v="2889"/>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紫金矿业"/>
    <s v="紫金矿业集团股份有限公司"/>
    <s v="股票"/>
    <s v="沪深主板股"/>
    <s v="601899.SH"/>
    <x v="397"/>
    <m/>
    <n v="9120.5432329439172"/>
    <x v="2890"/>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中国汽研"/>
    <s v="中国汽车工程研究院股份有限公司"/>
    <s v="股票"/>
    <s v="沪深主板股"/>
    <s v="601965.SH"/>
    <x v="584"/>
    <m/>
    <n v="7999.2020292776369"/>
    <x v="289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春风动力"/>
    <s v="浙江春风动力股份有限公司"/>
    <s v="股票"/>
    <s v="沪深主板股"/>
    <s v="603129.SH"/>
    <x v="585"/>
    <m/>
    <n v="5695.3510737979013"/>
    <x v="2892"/>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天目湖"/>
    <s v="江苏天目湖旅游股份有限公司"/>
    <s v="股票"/>
    <s v="沪深主板股"/>
    <s v="603136.SH"/>
    <x v="586"/>
    <m/>
    <n v="1337.6222336186013"/>
    <x v="289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新泉股份"/>
    <s v="江苏新泉汽车饰件股份有限公司"/>
    <s v="股票"/>
    <s v="沪深主板股"/>
    <s v="603179.SH"/>
    <x v="587"/>
    <m/>
    <n v="6701.0035639787102"/>
    <x v="289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海容冷链"/>
    <s v="青岛海容商用冷链股份有限公司"/>
    <s v="股票"/>
    <s v="沪深主板股"/>
    <s v="603187.SH"/>
    <x v="588"/>
    <m/>
    <n v="8726.4378219253649"/>
    <x v="289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望变电气"/>
    <s v="重庆望变电气(集团)股份有限公司"/>
    <s v="股票"/>
    <s v="沪深主板股"/>
    <s v="603191.SH"/>
    <x v="285"/>
    <m/>
    <n v="7.8545591184314567"/>
    <x v="289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中谷物流"/>
    <s v="上海中谷物流股份有限公司"/>
    <s v="股票"/>
    <s v="沪深主板股"/>
    <s v="603565.SH"/>
    <x v="589"/>
    <m/>
    <n v="11776.727990837499"/>
    <x v="289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高能环境"/>
    <s v="北京高能时代环境技术股份有限公司"/>
    <s v="股票"/>
    <s v="沪深主板股"/>
    <s v="603588.SH"/>
    <x v="590"/>
    <m/>
    <n v="8589.3420149221947"/>
    <x v="289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口子窖"/>
    <s v="安徽口子酒业股份有限公司"/>
    <s v="股票"/>
    <s v="沪深主板股"/>
    <s v="603589.SH"/>
    <x v="480"/>
    <m/>
    <n v="5240.466907057963"/>
    <x v="2899"/>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索通发展"/>
    <s v="索通发展股份有限公司"/>
    <s v="股票"/>
    <s v="沪深主板股"/>
    <s v="603612.SH"/>
    <x v="591"/>
    <m/>
    <n v="3377.3658782458901"/>
    <x v="290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圣泉集团"/>
    <s v="济南圣泉集团股份有限公司"/>
    <s v="股票"/>
    <s v="沪深主板股"/>
    <s v="605589.SH"/>
    <x v="592"/>
    <m/>
    <n v="1072.7618288390922"/>
    <x v="290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平安银行"/>
    <s v="平安银行股份有限公司"/>
    <s v="股票"/>
    <s v="沪深主板股"/>
    <s v="000001.SZ"/>
    <x v="593"/>
    <m/>
    <n v="2769.8359689907011"/>
    <x v="2902"/>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铜陵有色"/>
    <s v="铜陵有色金属集团股份有限公司"/>
    <s v="股票"/>
    <s v="沪深主板股"/>
    <s v="000630.SZ"/>
    <x v="470"/>
    <m/>
    <n v="5752.9384758706256"/>
    <x v="290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新洋丰"/>
    <s v="新洋丰农业科技股份有限公司"/>
    <s v="股票"/>
    <s v="沪深主板股"/>
    <s v="000902.SZ"/>
    <x v="594"/>
    <m/>
    <n v="9333.920842973941"/>
    <x v="290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河钢资源"/>
    <s v="河钢资源股份有限公司"/>
    <s v="股票"/>
    <s v="沪深主板股"/>
    <s v="000923.SZ"/>
    <x v="595"/>
    <m/>
    <n v="2082.8398177021409"/>
    <x v="290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石基信息"/>
    <s v="北京中长石基信息技术股份有限公司"/>
    <s v="股票"/>
    <s v="沪深主板股"/>
    <s v="002153.SZ"/>
    <x v="596"/>
    <m/>
    <n v="9829.1543183920949"/>
    <x v="290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纳思达"/>
    <s v="纳思达股份有限公司"/>
    <s v="股票"/>
    <s v="沪深主板股"/>
    <s v="002180.SZ"/>
    <x v="597"/>
    <m/>
    <n v="5419.6237341917149"/>
    <x v="290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海康威视"/>
    <s v="杭州海康威视数字技术股份有限公司"/>
    <s v="股票"/>
    <s v="沪深主板股"/>
    <s v="002415.SZ"/>
    <x v="466"/>
    <m/>
    <n v="2895.5967071230439"/>
    <x v="2908"/>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视源股份"/>
    <s v="广州视源电子科技股份有限公司"/>
    <s v="股票"/>
    <s v="沪深主板股"/>
    <s v="002841.SZ"/>
    <x v="598"/>
    <m/>
    <n v="14481.445946884753"/>
    <x v="2909"/>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欣旺达"/>
    <s v="欣旺达电子股份有限公司"/>
    <s v="股票"/>
    <s v="创业板股"/>
    <s v="300207.SZ"/>
    <x v="599"/>
    <m/>
    <n v="1301.4385498424763"/>
    <x v="291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菲利华"/>
    <s v="湖北菲利华石英玻璃股份有限公司"/>
    <s v="股票"/>
    <s v="创业板股"/>
    <s v="300395.SZ"/>
    <x v="600"/>
    <m/>
    <n v="5801.3318486486269"/>
    <x v="291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贝斯特"/>
    <s v="无锡贝斯特精机股份有限公司"/>
    <s v="股票"/>
    <s v="创业板股"/>
    <s v="300580.SZ"/>
    <x v="601"/>
    <m/>
    <n v="4270.6052431618436"/>
    <x v="2912"/>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普利制药"/>
    <s v="海南普利制药股份有限公司"/>
    <s v="股票"/>
    <s v="创业板股"/>
    <s v="300630.SZ"/>
    <x v="602"/>
    <m/>
    <n v="3487.8423016443903"/>
    <x v="291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赛意信息"/>
    <s v="广州赛意信息科技股份有限公司"/>
    <s v="股票"/>
    <s v="创业板股"/>
    <s v="300687.SZ"/>
    <x v="603"/>
    <m/>
    <n v="7727.6786278941181"/>
    <x v="291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宏达电子"/>
    <s v="株洲宏达电子股份有限公司"/>
    <s v="股票"/>
    <s v="创业板股"/>
    <s v="300726.SZ"/>
    <x v="604"/>
    <m/>
    <n v="388.23321959571649"/>
    <x v="291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天宜上佳"/>
    <s v="北京天宜上佳高新材料股份有限公司"/>
    <s v="股票"/>
    <s v="科创板股"/>
    <s v="688033.SH"/>
    <x v="605"/>
    <m/>
    <n v="3541.4530547076688"/>
    <x v="291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映翰通"/>
    <s v="北京映翰通网络技术股份有限公司"/>
    <s v="股票"/>
    <s v="科创板股"/>
    <s v="688080.SH"/>
    <x v="606"/>
    <m/>
    <n v="4240.0629221742911"/>
    <x v="291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晶晨股份"/>
    <s v="晶晨半导体(上海)股份有限公司"/>
    <s v="股票"/>
    <s v="科创板股"/>
    <s v="688099.SH"/>
    <x v="607"/>
    <m/>
    <n v="307.19178924230465"/>
    <x v="291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石头科技"/>
    <s v="北京石头世纪科技股份有限公司"/>
    <s v="股票"/>
    <s v="科创板股"/>
    <s v="688169.SH"/>
    <x v="608"/>
    <m/>
    <n v="5565.1260675517815"/>
    <x v="2919"/>
    <n v="0"/>
    <n v="0"/>
    <s v="传统"/>
    <s v="稳精3-30期"/>
    <s v="大家资产-稳健精选3号（第三十期）集合资产管理产品"/>
    <s v="AB0147"/>
    <s v="组合类保险资管产品"/>
    <s v="固定收益类保险资管产品"/>
    <n v="1"/>
    <s v="大家资产管理有限公司"/>
    <n v="1235517.3500000001"/>
    <n v="1148744.46"/>
    <m/>
    <m/>
    <m/>
    <m/>
    <s v="是"/>
    <m/>
    <m/>
    <m/>
    <m/>
    <m/>
    <m/>
    <m/>
    <m/>
    <m/>
    <m/>
    <m/>
    <m/>
    <m/>
    <m/>
    <m/>
    <m/>
    <m/>
    <m/>
    <m/>
    <m/>
    <m/>
    <m/>
    <s v="城市商业银行"/>
    <m/>
    <m/>
    <m/>
    <m/>
    <m/>
    <m/>
    <m/>
    <m/>
    <m/>
    <m/>
    <m/>
    <m/>
    <m/>
    <m/>
    <m/>
    <m/>
    <s v="固定收益类资产"/>
  </r>
  <r>
    <s v="高测股份"/>
    <s v="青岛高测科技股份有限公司"/>
    <s v="股票"/>
    <s v="科创板股"/>
    <s v="688556.SH"/>
    <x v="609"/>
    <m/>
    <n v="3563.2707028220207"/>
    <x v="292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中控技术"/>
    <s v="浙江中控技术股份有限公司"/>
    <s v="股票"/>
    <s v="科创板股"/>
    <s v="688777.SH"/>
    <x v="610"/>
    <m/>
    <n v="6482.7568782363423"/>
    <x v="292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嘉环科技"/>
    <s v="嘉环科技股份有限公司"/>
    <s v="股票"/>
    <s v="沪深主板股"/>
    <s v="603206.SH"/>
    <x v="401"/>
    <m/>
    <n v="9.0661357817458743"/>
    <x v="2922"/>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德龙激光"/>
    <s v="苏州德龙激光股份有限公司"/>
    <s v="股票"/>
    <s v="科创板股"/>
    <s v="688170.SH"/>
    <x v="487"/>
    <m/>
    <n v="123.99898218552455"/>
    <x v="292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景业智能"/>
    <s v="杭州景业智能科技股份有限公司"/>
    <s v="股票"/>
    <s v="科创板股"/>
    <s v="688290.SH"/>
    <x v="304"/>
    <m/>
    <n v="89.963234383207947"/>
    <x v="292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中国海油"/>
    <s v="中国海洋石油有限公司"/>
    <s v="股票"/>
    <s v="沪深主板股"/>
    <s v="600938.SH"/>
    <x v="317"/>
    <m/>
    <n v="165.5135448980302"/>
    <x v="292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星辉环材"/>
    <s v="星辉环保材料股份有限公司"/>
    <s v="股票"/>
    <s v="创业板股"/>
    <s v="300834.SZ"/>
    <x v="331"/>
    <m/>
    <n v="35.585904752912505"/>
    <x v="292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百诚医药"/>
    <s v="杭州百诚医药科技股份有限公司"/>
    <s v="股票"/>
    <s v="创业板股"/>
    <s v="301096.SZ"/>
    <x v="334"/>
    <m/>
    <n v="26.721534215107027"/>
    <x v="292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风光股份"/>
    <s v="营口风光新材料股份有限公司"/>
    <s v="股票"/>
    <s v="创业板股"/>
    <s v="301100.SZ"/>
    <x v="419"/>
    <m/>
    <n v="15.424286065021196"/>
    <x v="292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明月镜片"/>
    <s v="明月镜片股份有限公司"/>
    <s v="股票"/>
    <s v="创业板股"/>
    <s v="301101.SZ"/>
    <x v="420"/>
    <m/>
    <n v="7.5607506829114088"/>
    <x v="2929"/>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粤万年青"/>
    <s v="广东万年青制药股份有限公司"/>
    <s v="股票"/>
    <s v="创业板股"/>
    <s v="301111.SZ"/>
    <x v="423"/>
    <m/>
    <n v="2.5621029692592789"/>
    <x v="293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佳缘科技"/>
    <s v="佳缘科技股份有限公司"/>
    <s v="股票"/>
    <s v="创业板股"/>
    <s v="301117.SZ"/>
    <x v="338"/>
    <m/>
    <n v="15.796034741260423"/>
    <x v="293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奕东电子"/>
    <s v="奕东电子科技股份有限公司"/>
    <s v="股票"/>
    <s v="创业板股"/>
    <s v="301123.SZ"/>
    <x v="339"/>
    <m/>
    <n v="40.346882167910898"/>
    <x v="2932"/>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达嘉维康"/>
    <s v="湖南达嘉维康医药产业股份有限公司"/>
    <s v="股票"/>
    <s v="创业板股"/>
    <s v="301126.SZ"/>
    <x v="340"/>
    <m/>
    <n v="5.7323660471639437"/>
    <x v="293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华研精机"/>
    <s v="广州华研精密机械股份有限公司"/>
    <s v="股票"/>
    <s v="创业板股"/>
    <s v="301138.SZ"/>
    <x v="306"/>
    <m/>
    <n v="5.9204662067647691"/>
    <x v="293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海力风电"/>
    <s v="江苏海力风电设备科技股份有限公司"/>
    <s v="股票"/>
    <s v="创业板股"/>
    <s v="301155.SZ"/>
    <x v="431"/>
    <m/>
    <n v="63.30367652524582"/>
    <x v="293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优宁维"/>
    <s v="上海优宁维生物科技股份有限公司"/>
    <s v="股票"/>
    <s v="创业板股"/>
    <s v="301166.SZ"/>
    <x v="308"/>
    <m/>
    <n v="20.882547670105332"/>
    <x v="293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通灵股份"/>
    <s v="江苏通灵电器股份有限公司"/>
    <s v="股票"/>
    <s v="创业板股"/>
    <s v="301168.SZ"/>
    <x v="309"/>
    <m/>
    <n v="12.833867727410755"/>
    <x v="293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迪阿股份"/>
    <s v="迪阿股份有限公司"/>
    <s v="股票"/>
    <s v="创业板股"/>
    <s v="301177.SZ"/>
    <x v="310"/>
    <m/>
    <n v="38.809861212941826"/>
    <x v="293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泽宇智能"/>
    <s v="江苏泽宇智能电力股份有限公司"/>
    <s v="股票"/>
    <s v="创业板股"/>
    <s v="301179.SZ"/>
    <x v="341"/>
    <m/>
    <n v="15.168626750134061"/>
    <x v="2939"/>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凯旺科技"/>
    <s v="河南凯旺电子科技股份有限公司"/>
    <s v="股票"/>
    <s v="创业板股"/>
    <s v="301182.SZ"/>
    <x v="356"/>
    <m/>
    <n v="4.8984127692440849"/>
    <x v="294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奥尼电子"/>
    <s v="深圳奥尼电子股份有限公司"/>
    <s v="股票"/>
    <s v="创业板股"/>
    <s v="301189.SZ"/>
    <x v="573"/>
    <m/>
    <n v="24.510563706728206"/>
    <x v="294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家联科技"/>
    <s v="宁波家联科技股份有限公司"/>
    <s v="股票"/>
    <s v="创业板股"/>
    <s v="301193.SZ"/>
    <x v="312"/>
    <m/>
    <n v="8.5779693442638845"/>
    <x v="2942"/>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唯科科技"/>
    <s v="厦门唯科模塑科技股份有限公司"/>
    <s v="股票"/>
    <s v="创业板股"/>
    <s v="301196.SZ"/>
    <x v="313"/>
    <m/>
    <n v="20.459313188784289"/>
    <x v="2943"/>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喜悦智行"/>
    <s v="宁波喜悦智行科技股份有限公司"/>
    <s v="股票"/>
    <s v="创业板股"/>
    <s v="301198.SZ"/>
    <x v="543"/>
    <m/>
    <n v="3.8111901978636378"/>
    <x v="2944"/>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迈赫股份"/>
    <s v="迈赫机器人自动化股份有限公司"/>
    <s v="股票"/>
    <s v="创业板股"/>
    <s v="301199.SZ"/>
    <x v="342"/>
    <m/>
    <n v="10.416844532074442"/>
    <x v="2945"/>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诚达药业"/>
    <s v="诚达药业股份有限公司"/>
    <s v="股票"/>
    <s v="创业板股"/>
    <s v="301201.SZ"/>
    <x v="344"/>
    <m/>
    <n v="30.237091533613558"/>
    <x v="2946"/>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三元生物"/>
    <s v="山东三元生物科技股份有限公司"/>
    <s v="股票"/>
    <s v="创业板股"/>
    <s v="301206.SZ"/>
    <x v="435"/>
    <m/>
    <n v="59.22527828300646"/>
    <x v="2947"/>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华兰疫苗"/>
    <s v="华兰生物疫苗股份有限公司"/>
    <s v="股票"/>
    <s v="创业板股"/>
    <s v="301207.SZ"/>
    <x v="345"/>
    <m/>
    <n v="33.104022579168728"/>
    <x v="2948"/>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光庭信息"/>
    <s v="武汉光庭信息技术股份有限公司"/>
    <s v="股票"/>
    <s v="创业板股"/>
    <s v="301221.SZ"/>
    <x v="358"/>
    <m/>
    <n v="20.274150383761132"/>
    <x v="2949"/>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华康医疗"/>
    <s v="武汉华康世纪医疗股份有限公司"/>
    <s v="股票"/>
    <s v="创业板股"/>
    <s v="301235.SZ"/>
    <x v="346"/>
    <m/>
    <n v="13.264618917340483"/>
    <x v="2950"/>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华宝添益ETF"/>
    <s v="华宝现金添益交易型货币市场基金"/>
    <s v="股票"/>
    <s v="沪深主板股"/>
    <s v="511990.SH"/>
    <x v="611"/>
    <m/>
    <n v="228578.31013792433"/>
    <x v="2951"/>
    <n v="0"/>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m/>
    <m/>
    <m/>
    <m/>
    <m/>
    <m/>
    <m/>
    <m/>
    <m/>
    <m/>
    <m/>
    <m/>
    <m/>
    <m/>
    <m/>
    <s v="固定收益类资产"/>
  </r>
  <r>
    <s v="19陕煤债02"/>
    <s v="陕西煤业化工集团有限责任公司"/>
    <s v="企业债、公司债"/>
    <s v="企业债"/>
    <s v="1980400.IB"/>
    <x v="612"/>
    <m/>
    <n v="55282.016595778099"/>
    <x v="2952"/>
    <n v="798.50657823171412"/>
    <n v="0"/>
    <s v="传统"/>
    <s v="稳精3-30期"/>
    <s v="大家资产-稳健精选3号（第三十期）集合资产管理产品"/>
    <s v="AB0147"/>
    <s v="组合类保险资管产品"/>
    <s v="固定收益类保险资管产品"/>
    <n v="1"/>
    <s v="大家资产管理有限公司"/>
    <n v="1235517.3500000001"/>
    <n v="1148744.46"/>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439994.9528722931"/>
    <x v="2953"/>
    <n v="4040.7504335773974"/>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0800.624872416"/>
    <x v="2954"/>
    <n v="475764.729809198"/>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299962.31202793"/>
    <x v="2955"/>
    <n v="1600299.7934341077"/>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58653.91077400069"/>
    <x v="2956"/>
    <n v="0"/>
    <n v="0"/>
    <s v="万能"/>
    <s v="稳精3-32期"/>
    <s v="大家资产-厚坤3号资产管理产品"/>
    <s v="AB014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726.153791245488"/>
    <x v="2957"/>
    <n v="0"/>
    <n v="0"/>
    <s v="万能"/>
    <s v="稳精3-32期"/>
    <s v="大家资产-厚坤3号资产管理产品"/>
    <s v="AB014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61381.7815927493"/>
    <x v="295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294759.100138498"/>
    <x v="295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22672.1542105628"/>
    <x v="296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01633.1318425504"/>
    <x v="2961"/>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85996.79960457"/>
    <x v="296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548983.5965141244"/>
    <x v="296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02390.9273626716"/>
    <x v="2964"/>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03613.2978363307"/>
    <x v="2965"/>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15383.2750071948"/>
    <x v="296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53101.3316369918"/>
    <x v="2967"/>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19480.84636979969"/>
    <x v="296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25352.8130724519"/>
    <x v="296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30343.6643189238"/>
    <x v="297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346263418824"/>
    <x v="297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08855.738122467"/>
    <x v="297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57730.7678860053"/>
    <x v="297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18223.351679842"/>
    <x v="2974"/>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21576.6853441468"/>
    <x v="297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69903.72180208168"/>
    <x v="297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1042.6091867753"/>
    <x v="2977"/>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55897.7427977161"/>
    <x v="297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28890.6845055176"/>
    <x v="297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22339.5154624842"/>
    <x v="298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94612.7270690091"/>
    <x v="298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27558.7376894639"/>
    <x v="298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62517.1235142464"/>
    <x v="2983"/>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788325.2051281482"/>
    <x v="2984"/>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693075.89906448964"/>
    <x v="298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24558.1495095124"/>
    <x v="298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16187.5408111322"/>
    <x v="2987"/>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95530.0907348571"/>
    <x v="298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62940.8119183788"/>
    <x v="298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2489.57896626569"/>
    <x v="299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822737.634671615"/>
    <x v="299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74962.9652992827"/>
    <x v="299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3844.65931168082"/>
    <x v="299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2969757.8458964541"/>
    <x v="2994"/>
    <n v="0"/>
    <n v="0"/>
    <s v="万能"/>
    <s v="稳精3-32期"/>
    <s v="大家资产-厚坤3号资产管理产品"/>
    <s v="AB014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25613.7048323178"/>
    <x v="299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490960.254941598"/>
    <x v="299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58191131535"/>
    <x v="2997"/>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769963576793"/>
    <x v="299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655882724277"/>
    <x v="299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8.358326884263"/>
    <x v="300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166529441802"/>
    <x v="300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689102721313"/>
    <x v="300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2446307482132"/>
    <x v="300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993130155883"/>
    <x v="3004"/>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630353352084"/>
    <x v="300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6191181014547"/>
    <x v="300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779277148162"/>
    <x v="3007"/>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353934733666"/>
    <x v="300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403289176098"/>
    <x v="300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872508975226"/>
    <x v="301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324277362772"/>
    <x v="301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909591560248"/>
    <x v="301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913206203863"/>
    <x v="301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797558325805"/>
    <x v="3014"/>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002238170748"/>
    <x v="301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121934268736"/>
    <x v="301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944318995633"/>
    <x v="3017"/>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83182073194"/>
    <x v="3018"/>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077007333348"/>
    <x v="3019"/>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974724777159"/>
    <x v="3020"/>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963382122107"/>
    <x v="3021"/>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681909646708"/>
    <x v="3022"/>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390303141354"/>
    <x v="3023"/>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8520051901"/>
    <x v="3024"/>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7442594313497"/>
    <x v="3025"/>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8795243.736777056"/>
    <x v="3026"/>
    <n v="0"/>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421.17034103"/>
    <x v="3027"/>
    <n v="436843.1587677268"/>
    <n v="0"/>
    <s v="万能"/>
    <s v="稳精3-32期"/>
    <s v="大家资产-厚坤3号资产管理产品"/>
    <s v="AB0149"/>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375.994688842815"/>
    <x v="3028"/>
    <n v="7.3614448293575272"/>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81835.45711421341"/>
    <x v="3029"/>
    <n v="866.74885465368777"/>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72791.19132258964"/>
    <x v="3030"/>
    <n v="2915.4284169358571"/>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1.21605883851714"/>
    <x v="3031"/>
    <n v="0"/>
    <n v="0"/>
    <s v="传统"/>
    <s v="稳精3-32期"/>
    <s v="大家资产-稳健精选3号（第三十二期）集合资产管理产品"/>
    <s v="AB0149"/>
    <s v="组合类保险资管产品"/>
    <s v="固定收益类保险资管产品"/>
    <n v="1"/>
    <s v="大家资产管理有限公司"/>
    <n v="1232887.24"/>
    <n v="1147776.149999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3.264155872085716"/>
    <x v="3032"/>
    <n v="0"/>
    <n v="0"/>
    <s v="传统"/>
    <s v="稳精3-32期"/>
    <s v="大家资产-稳健精选3号（第三十二期）集合资产管理产品"/>
    <s v="AB0149"/>
    <s v="组合类保险资管产品"/>
    <s v="固定收益类保险资管产品"/>
    <n v="1"/>
    <s v="大家资产管理有限公司"/>
    <n v="1232887.24"/>
    <n v="1147776.1499999999"/>
    <m/>
    <m/>
    <m/>
    <m/>
    <m/>
    <m/>
    <m/>
    <m/>
    <m/>
    <m/>
    <m/>
    <m/>
    <m/>
    <m/>
    <m/>
    <m/>
    <m/>
    <m/>
    <m/>
    <m/>
    <m/>
    <m/>
    <m/>
    <m/>
    <m/>
    <m/>
    <m/>
    <s v="城市商业银行"/>
    <m/>
    <m/>
    <m/>
    <m/>
    <m/>
    <m/>
    <m/>
    <m/>
    <m/>
    <m/>
    <m/>
    <m/>
    <m/>
    <m/>
    <m/>
    <m/>
    <s v="固定收益类资产"/>
  </r>
  <r>
    <s v="广州发展"/>
    <s v="广州发展集团股份有限公司"/>
    <s v="股票"/>
    <s v="沪深主板股"/>
    <s v="600098.SH"/>
    <x v="579"/>
    <m/>
    <n v="3391.0679505725002"/>
    <x v="303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中盐化工"/>
    <s v="中盐内蒙古化工股份有限公司"/>
    <s v="股票"/>
    <s v="沪深主板股"/>
    <s v="600328.SH"/>
    <x v="580"/>
    <m/>
    <n v="4180.5953597040207"/>
    <x v="303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宁波韵升"/>
    <s v="宁波韵升股份有限公司"/>
    <s v="股票"/>
    <s v="沪深主板股"/>
    <s v="600366.SH"/>
    <x v="581"/>
    <m/>
    <n v="9332.4913433768052"/>
    <x v="303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华鲁恒升"/>
    <s v="山东华鲁恒升化工股份有限公司"/>
    <s v="股票"/>
    <s v="沪深主板股"/>
    <s v="600426.SH"/>
    <x v="481"/>
    <m/>
    <n v="4375.29862114347"/>
    <x v="3036"/>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士兰微"/>
    <s v="杭州士兰微电子股份有限公司"/>
    <s v="股票"/>
    <s v="沪深主板股"/>
    <s v="600460.SH"/>
    <x v="582"/>
    <m/>
    <n v="5986.4335962759751"/>
    <x v="303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爱柯迪"/>
    <s v="爱柯迪股份有限公司"/>
    <s v="股票"/>
    <s v="沪深主板股"/>
    <s v="600933.SH"/>
    <x v="583"/>
    <m/>
    <n v="11930.947537243575"/>
    <x v="303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赤峰黄金"/>
    <s v="赤峰吉隆黄金矿业股份有限公司"/>
    <s v="股票"/>
    <s v="沪深主板股"/>
    <s v="600988.SH"/>
    <x v="472"/>
    <m/>
    <n v="4558.8593148912378"/>
    <x v="3039"/>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紫金矿业"/>
    <s v="紫金矿业集团股份有限公司"/>
    <s v="股票"/>
    <s v="沪深主板股"/>
    <s v="601899.SH"/>
    <x v="397"/>
    <m/>
    <n v="8933.4096103944994"/>
    <x v="3040"/>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中国汽研"/>
    <s v="中国汽车工程研究院股份有限公司"/>
    <s v="股票"/>
    <s v="沪深主板股"/>
    <s v="601965.SH"/>
    <x v="584"/>
    <m/>
    <n v="7861.7713265634638"/>
    <x v="304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春风动力"/>
    <s v="浙江春风动力股份有限公司"/>
    <s v="股票"/>
    <s v="沪深主板股"/>
    <s v="603129.SH"/>
    <x v="585"/>
    <m/>
    <n v="5562.1443048106576"/>
    <x v="3042"/>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天目湖"/>
    <s v="江苏天目湖旅游股份有限公司"/>
    <s v="股票"/>
    <s v="沪深主板股"/>
    <s v="603136.SH"/>
    <x v="586"/>
    <m/>
    <n v="1310.751218961489"/>
    <x v="304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新泉股份"/>
    <s v="江苏新泉汽车饰件股份有限公司"/>
    <s v="股票"/>
    <s v="沪深主板股"/>
    <s v="603179.SH"/>
    <x v="587"/>
    <m/>
    <n v="6604.672859432555"/>
    <x v="304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海容冷链"/>
    <s v="青岛海容商用冷链股份有限公司"/>
    <s v="股票"/>
    <s v="沪深主板股"/>
    <s v="603187.SH"/>
    <x v="588"/>
    <m/>
    <n v="8617.7467480850028"/>
    <x v="304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望变电气"/>
    <s v="重庆望变电气(集团)股份有限公司"/>
    <s v="股票"/>
    <s v="沪深主板股"/>
    <s v="603191.SH"/>
    <x v="285"/>
    <m/>
    <n v="7.8283437325896932"/>
    <x v="304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中谷物流"/>
    <s v="上海中谷物流股份有限公司"/>
    <s v="股票"/>
    <s v="沪深主板股"/>
    <s v="603565.SH"/>
    <x v="589"/>
    <m/>
    <n v="11493.482266720304"/>
    <x v="304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高能环境"/>
    <s v="北京高能时代环境技术股份有限公司"/>
    <s v="股票"/>
    <s v="沪深主板股"/>
    <s v="603588.SH"/>
    <x v="590"/>
    <m/>
    <n v="8485.460471122944"/>
    <x v="304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口子窖"/>
    <s v="安徽口子酒业股份有限公司"/>
    <s v="股票"/>
    <s v="沪深主板股"/>
    <s v="603589.SH"/>
    <x v="480"/>
    <m/>
    <n v="5134.2432702113174"/>
    <x v="3049"/>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索通发展"/>
    <s v="索通发展股份有限公司"/>
    <s v="股票"/>
    <s v="沪深主板股"/>
    <s v="603612.SH"/>
    <x v="591"/>
    <m/>
    <n v="3318.5509701803376"/>
    <x v="305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圣泉集团"/>
    <s v="济南圣泉集团股份有限公司"/>
    <s v="股票"/>
    <s v="沪深主板股"/>
    <s v="605589.SH"/>
    <x v="592"/>
    <m/>
    <n v="1038.2514028161117"/>
    <x v="305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平安银行"/>
    <s v="平安银行股份有限公司"/>
    <s v="股票"/>
    <s v="沪深主板股"/>
    <s v="000001.SZ"/>
    <x v="593"/>
    <m/>
    <n v="2716.383524837529"/>
    <x v="3052"/>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铜陵有色"/>
    <s v="铜陵有色金属集团股份有限公司"/>
    <s v="股票"/>
    <s v="沪深主板股"/>
    <s v="000630.SZ"/>
    <x v="470"/>
    <m/>
    <n v="5749.4189514028913"/>
    <x v="305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新洋丰"/>
    <s v="新洋丰农业科技股份有限公司"/>
    <s v="股票"/>
    <s v="沪深主板股"/>
    <s v="000902.SZ"/>
    <x v="594"/>
    <m/>
    <n v="9161.6401298217643"/>
    <x v="305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河钢资源"/>
    <s v="河钢资源股份有限公司"/>
    <s v="股票"/>
    <s v="沪深主板股"/>
    <s v="000923.SZ"/>
    <x v="595"/>
    <m/>
    <n v="2044.6797095484822"/>
    <x v="305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石基信息"/>
    <s v="北京中长石基信息技术股份有限公司"/>
    <s v="股票"/>
    <s v="沪深主板股"/>
    <s v="002153.SZ"/>
    <x v="596"/>
    <m/>
    <n v="9645.7329211064625"/>
    <x v="305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纳思达"/>
    <s v="纳思达股份有限公司"/>
    <s v="股票"/>
    <s v="沪深主板股"/>
    <s v="002180.SZ"/>
    <x v="597"/>
    <m/>
    <n v="5333.430630390294"/>
    <x v="305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海康威视"/>
    <s v="杭州海康威视数字技术股份有限公司"/>
    <s v="股票"/>
    <s v="沪深主板股"/>
    <s v="002415.SZ"/>
    <x v="466"/>
    <m/>
    <n v="2846.5958956770169"/>
    <x v="3058"/>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视源股份"/>
    <s v="广州视源电子科技股份有限公司"/>
    <s v="股票"/>
    <s v="沪深主板股"/>
    <s v="002841.SZ"/>
    <x v="598"/>
    <m/>
    <n v="14188.781824837075"/>
    <x v="3059"/>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欣旺达"/>
    <s v="欣旺达电子股份有限公司"/>
    <s v="股票"/>
    <s v="创业板股"/>
    <s v="300207.SZ"/>
    <x v="599"/>
    <m/>
    <n v="1262.6466487819239"/>
    <x v="306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菲利华"/>
    <s v="湖北菲利华石英玻璃股份有限公司"/>
    <s v="股票"/>
    <s v="创业板股"/>
    <s v="300395.SZ"/>
    <x v="600"/>
    <m/>
    <n v="5692.3244362235992"/>
    <x v="306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贝斯特"/>
    <s v="无锡贝斯特精机股份有限公司"/>
    <s v="股票"/>
    <s v="创业板股"/>
    <s v="300580.SZ"/>
    <x v="601"/>
    <m/>
    <n v="4219.6337230931458"/>
    <x v="3062"/>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普利制药"/>
    <s v="海南普利制药股份有限公司"/>
    <s v="股票"/>
    <s v="创业板股"/>
    <s v="300630.SZ"/>
    <x v="602"/>
    <m/>
    <n v="3453.2793882491687"/>
    <x v="306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赛意信息"/>
    <s v="广州赛意信息科技股份有限公司"/>
    <s v="股票"/>
    <s v="创业板股"/>
    <s v="300687.SZ"/>
    <x v="603"/>
    <m/>
    <n v="7584.0514326658895"/>
    <x v="306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宏达电子"/>
    <s v="株洲宏达电子股份有限公司"/>
    <s v="股票"/>
    <s v="创业板股"/>
    <s v="300726.SZ"/>
    <x v="604"/>
    <m/>
    <n v="387.11381415078256"/>
    <x v="306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天宜上佳"/>
    <s v="北京天宜上佳高新材料股份有限公司"/>
    <s v="股票"/>
    <s v="科创板股"/>
    <s v="688033.SH"/>
    <x v="605"/>
    <m/>
    <n v="3320.6659892997618"/>
    <x v="306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映翰通"/>
    <s v="北京映翰通网络技术股份有限公司"/>
    <s v="股票"/>
    <s v="科创板股"/>
    <s v="688080.SH"/>
    <x v="606"/>
    <m/>
    <n v="4144.5307333805413"/>
    <x v="306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晶晨股份"/>
    <s v="晶晨半导体(上海)股份有限公司"/>
    <s v="股票"/>
    <s v="科创板股"/>
    <s v="688099.SH"/>
    <x v="607"/>
    <m/>
    <n v="298.49243103093409"/>
    <x v="306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石头科技"/>
    <s v="北京石头世纪科技股份有限公司"/>
    <s v="股票"/>
    <s v="科创板股"/>
    <s v="688169.SH"/>
    <x v="608"/>
    <m/>
    <n v="5410.3090251390695"/>
    <x v="3069"/>
    <n v="0"/>
    <n v="0"/>
    <s v="传统"/>
    <s v="稳精3-32期"/>
    <s v="大家资产-稳健精选3号（第三十二期）集合资产管理产品"/>
    <s v="AB0149"/>
    <s v="组合类保险资管产品"/>
    <s v="固定收益类保险资管产品"/>
    <n v="1"/>
    <s v="大家资产管理有限公司"/>
    <n v="1232887.24"/>
    <n v="1147776.1499999999"/>
    <m/>
    <m/>
    <m/>
    <m/>
    <s v="是"/>
    <m/>
    <m/>
    <m/>
    <m/>
    <m/>
    <m/>
    <m/>
    <m/>
    <m/>
    <m/>
    <m/>
    <m/>
    <m/>
    <m/>
    <m/>
    <m/>
    <m/>
    <m/>
    <m/>
    <m/>
    <m/>
    <m/>
    <s v="城市商业银行"/>
    <m/>
    <m/>
    <m/>
    <m/>
    <m/>
    <m/>
    <m/>
    <m/>
    <m/>
    <m/>
    <m/>
    <m/>
    <m/>
    <m/>
    <m/>
    <m/>
    <s v="固定收益类资产"/>
  </r>
  <r>
    <s v="高测股份"/>
    <s v="青岛高测科技股份有限公司"/>
    <s v="股票"/>
    <s v="科创板股"/>
    <s v="688556.SH"/>
    <x v="609"/>
    <m/>
    <n v="3508.0857587703185"/>
    <x v="307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中控技术"/>
    <s v="浙江中控技术股份有限公司"/>
    <s v="股票"/>
    <s v="科创板股"/>
    <s v="688777.SH"/>
    <x v="610"/>
    <m/>
    <n v="6359.8363078020629"/>
    <x v="307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嘉环科技"/>
    <s v="嘉环科技股份有限公司"/>
    <s v="股票"/>
    <s v="沪深主板股"/>
    <s v="603206.SH"/>
    <x v="401"/>
    <m/>
    <n v="9.0358766361937626"/>
    <x v="3072"/>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德龙激光"/>
    <s v="苏州德龙激光股份有限公司"/>
    <s v="股票"/>
    <s v="科创板股"/>
    <s v="688170.SH"/>
    <x v="487"/>
    <m/>
    <n v="123.58512303532076"/>
    <x v="307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景业智能"/>
    <s v="杭州景业智能科技股份有限公司"/>
    <s v="股票"/>
    <s v="科创板股"/>
    <s v="688290.SH"/>
    <x v="304"/>
    <m/>
    <n v="89.662972985290068"/>
    <x v="307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中国海油"/>
    <s v="中国海洋石油有限公司"/>
    <s v="股票"/>
    <s v="沪深主板股"/>
    <s v="600938.SH"/>
    <x v="317"/>
    <m/>
    <n v="164.96112669401441"/>
    <x v="307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星辉环材"/>
    <s v="星辉环保材料股份有限公司"/>
    <s v="股票"/>
    <s v="创业板股"/>
    <s v="300834.SZ"/>
    <x v="331"/>
    <m/>
    <n v="35.467133194947309"/>
    <x v="307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百诚医药"/>
    <s v="杭州百诚医药科技股份有限公司"/>
    <s v="股票"/>
    <s v="创业板股"/>
    <s v="301096.SZ"/>
    <x v="334"/>
    <m/>
    <n v="26.632348390776151"/>
    <x v="307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风光股份"/>
    <s v="营口风光新材料股份有限公司"/>
    <s v="股票"/>
    <s v="创业板股"/>
    <s v="301100.SZ"/>
    <x v="419"/>
    <m/>
    <n v="15.372805949532676"/>
    <x v="307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明月镜片"/>
    <s v="明月镜片股份有限公司"/>
    <s v="股票"/>
    <s v="创业板股"/>
    <s v="301101.SZ"/>
    <x v="420"/>
    <m/>
    <n v="7.535515912452964"/>
    <x v="3079"/>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粤万年青"/>
    <s v="广东万年青制药股份有限公司"/>
    <s v="股票"/>
    <s v="创业板股"/>
    <s v="301111.SZ"/>
    <x v="423"/>
    <m/>
    <n v="2.5535516913463217"/>
    <x v="308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佳缘科技"/>
    <s v="佳缘科技股份有限公司"/>
    <s v="股票"/>
    <s v="创业板股"/>
    <s v="301117.SZ"/>
    <x v="338"/>
    <m/>
    <n v="15.743313876948598"/>
    <x v="308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奕东电子"/>
    <s v="奕东电子科技股份有限公司"/>
    <s v="股票"/>
    <s v="创业板股"/>
    <s v="301123.SZ"/>
    <x v="339"/>
    <m/>
    <n v="40.212220366071257"/>
    <x v="3082"/>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达嘉维康"/>
    <s v="湖南达嘉维康医药产业股份有限公司"/>
    <s v="股票"/>
    <s v="创业板股"/>
    <s v="301126.SZ"/>
    <x v="340"/>
    <m/>
    <n v="5.7132336954371628"/>
    <x v="308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华研精机"/>
    <s v="广州华研精密机械股份有限公司"/>
    <s v="股票"/>
    <s v="创业板股"/>
    <s v="301138.SZ"/>
    <x v="306"/>
    <m/>
    <n v="5.9007060517219161"/>
    <x v="308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海力风电"/>
    <s v="江苏海力风电设备科技股份有限公司"/>
    <s v="股票"/>
    <s v="创业板股"/>
    <s v="301155.SZ"/>
    <x v="431"/>
    <m/>
    <n v="63.092394099295618"/>
    <x v="308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优宁维"/>
    <s v="上海优宁维生物科技股份有限公司"/>
    <s v="股票"/>
    <s v="创业板股"/>
    <s v="301166.SZ"/>
    <x v="308"/>
    <m/>
    <n v="20.812850054201444"/>
    <x v="308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通灵股份"/>
    <s v="江苏通灵电器股份有限公司"/>
    <s v="股票"/>
    <s v="创业板股"/>
    <s v="301168.SZ"/>
    <x v="309"/>
    <m/>
    <n v="12.791033395242227"/>
    <x v="308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迪阿股份"/>
    <s v="迪阿股份有限公司"/>
    <s v="股票"/>
    <s v="创业板股"/>
    <s v="301177.SZ"/>
    <x v="310"/>
    <m/>
    <n v="38.680329374066858"/>
    <x v="308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泽宇智能"/>
    <s v="江苏泽宇智能电力股份有限公司"/>
    <s v="股票"/>
    <s v="创业板股"/>
    <s v="301179.SZ"/>
    <x v="341"/>
    <m/>
    <n v="15.11799992347853"/>
    <x v="3089"/>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凯旺科技"/>
    <s v="河南凯旺电子科技股份有限公司"/>
    <s v="股票"/>
    <s v="创业板股"/>
    <s v="301182.SZ"/>
    <x v="356"/>
    <m/>
    <n v="4.8820638209680931"/>
    <x v="309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奥尼电子"/>
    <s v="深圳奥尼电子股份有限公司"/>
    <s v="股票"/>
    <s v="创业板股"/>
    <s v="301189.SZ"/>
    <x v="573"/>
    <m/>
    <n v="24.428757220191848"/>
    <x v="309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家联科技"/>
    <s v="宁波家联科技股份有限公司"/>
    <s v="股票"/>
    <s v="创业板股"/>
    <s v="301193.SZ"/>
    <x v="312"/>
    <m/>
    <n v="8.5493395035932593"/>
    <x v="3092"/>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唯科科技"/>
    <s v="厦门唯科模塑科技股份有限公司"/>
    <s v="股票"/>
    <s v="创业板股"/>
    <s v="301196.SZ"/>
    <x v="313"/>
    <m/>
    <n v="20.391028160787894"/>
    <x v="3093"/>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喜悦智行"/>
    <s v="宁波喜悦智行科技股份有限公司"/>
    <s v="股票"/>
    <s v="创业板股"/>
    <s v="301198.SZ"/>
    <x v="543"/>
    <m/>
    <n v="3.7984699649330724"/>
    <x v="3094"/>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迈赫股份"/>
    <s v="迈赫机器人自动化股份有限公司"/>
    <s v="股票"/>
    <s v="创业板股"/>
    <s v="301199.SZ"/>
    <x v="342"/>
    <m/>
    <n v="10.38207725939313"/>
    <x v="3095"/>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诚达药业"/>
    <s v="诚达药业股份有限公司"/>
    <s v="股票"/>
    <s v="创业板股"/>
    <s v="301201.SZ"/>
    <x v="344"/>
    <m/>
    <n v="30.136172181001353"/>
    <x v="3096"/>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三元生物"/>
    <s v="山东三元生物科技股份有限公司"/>
    <s v="股票"/>
    <s v="创业板股"/>
    <s v="301206.SZ"/>
    <x v="435"/>
    <m/>
    <n v="59.02760792387307"/>
    <x v="3097"/>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华兰疫苗"/>
    <s v="华兰生物疫苗股份有限公司"/>
    <s v="股票"/>
    <s v="创业板股"/>
    <s v="301207.SZ"/>
    <x v="345"/>
    <m/>
    <n v="32.993534554094104"/>
    <x v="3098"/>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光庭信息"/>
    <s v="武汉光庭信息技术股份有限公司"/>
    <s v="股票"/>
    <s v="创业板股"/>
    <s v="301221.SZ"/>
    <x v="358"/>
    <m/>
    <n v="20.206483355362678"/>
    <x v="3099"/>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华康医疗"/>
    <s v="武汉华康世纪医疗股份有限公司"/>
    <s v="股票"/>
    <s v="创业板股"/>
    <s v="301235.SZ"/>
    <x v="346"/>
    <m/>
    <n v="13.220346909488887"/>
    <x v="3100"/>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52459.215584002224"/>
    <x v="3101"/>
    <n v="0"/>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m/>
    <m/>
    <m/>
    <m/>
    <m/>
    <m/>
    <m/>
    <m/>
    <m/>
    <m/>
    <m/>
    <m/>
    <m/>
    <m/>
    <m/>
    <s v="固定收益类资产"/>
  </r>
  <r>
    <s v="19陕煤债02"/>
    <s v="陕西煤业化工集团有限责任公司"/>
    <s v="企业债、公司债"/>
    <s v="企业债"/>
    <s v="1980400.IB"/>
    <x v="612"/>
    <m/>
    <n v="55097.507271535018"/>
    <x v="3102"/>
    <n v="795.84148172790026"/>
    <n v="0"/>
    <s v="传统"/>
    <s v="稳精3-32期"/>
    <s v="大家资产-稳健精选3号（第三十二期）集合资产管理产品"/>
    <s v="AB0149"/>
    <s v="组合类保险资管产品"/>
    <s v="固定收益类保险资管产品"/>
    <n v="1"/>
    <s v="大家资产管理有限公司"/>
    <n v="1232887.24"/>
    <n v="1147776.149999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7977678.6154580545"/>
    <x v="3103"/>
    <n v="3719.8259093848555"/>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0456.154725671"/>
    <x v="3104"/>
    <n v="475763.08783513034"/>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298687.77248496"/>
    <x v="3105"/>
    <n v="1600294.2704295707"/>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1976.81608101435"/>
    <x v="3106"/>
    <n v="0"/>
    <n v="0"/>
    <s v="万能"/>
    <s v="稳精3-39期"/>
    <s v="大家资产-厚坤3号资产管理产品"/>
    <s v="AB0156"/>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940.277087397037"/>
    <x v="3107"/>
    <n v="0"/>
    <n v="0"/>
    <s v="万能"/>
    <s v="稳精3-39期"/>
    <s v="大家资产-厚坤3号资产管理产品"/>
    <s v="AB0156"/>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30722.0094056835"/>
    <x v="310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20025.1841018512"/>
    <x v="310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40370.0497276569"/>
    <x v="311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27630.7570338962"/>
    <x v="3111"/>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17290.6191821238"/>
    <x v="311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73557.5907913558"/>
    <x v="311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41716.5238317866"/>
    <x v="3114"/>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63819.0591685502"/>
    <x v="3115"/>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76843.6277956758"/>
    <x v="311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86359.326473665"/>
    <x v="311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7845.29415570211"/>
    <x v="311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80866.933958164"/>
    <x v="311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66696.4724439709"/>
    <x v="312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197962820184"/>
    <x v="312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86748.841494197"/>
    <x v="312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20209.6926036328"/>
    <x v="312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48030.7315229829"/>
    <x v="3124"/>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37735.27095576"/>
    <x v="312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7669.01423269277"/>
    <x v="312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5561.8712315324"/>
    <x v="3127"/>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93337.730423416"/>
    <x v="312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81769.4469045689"/>
    <x v="312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4093.3137443857"/>
    <x v="313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72579.9966307962"/>
    <x v="313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45119.5861024186"/>
    <x v="313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78512.3451326019"/>
    <x v="3133"/>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878538.0771039929"/>
    <x v="3134"/>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21263.89248731569"/>
    <x v="313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73287.805991055"/>
    <x v="313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64844.6402531695"/>
    <x v="313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99358.7156948315"/>
    <x v="313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13386.618860851"/>
    <x v="313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198875.46793661418"/>
    <x v="314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59129.2891068924"/>
    <x v="314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06695.8470189846"/>
    <x v="314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46208.72408254482"/>
    <x v="314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06695.710704227"/>
    <x v="3144"/>
    <n v="0"/>
    <n v="0"/>
    <s v="万能"/>
    <s v="稳精3-39期"/>
    <s v="大家资产-厚坤3号资产管理产品"/>
    <s v="AB015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37389.9828747017"/>
    <x v="314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20262.1984478263"/>
    <x v="314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410735143207"/>
    <x v="314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535843201462"/>
    <x v="314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486024667145"/>
    <x v="314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8.045823567125"/>
    <x v="315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099340298551"/>
    <x v="315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638650245741"/>
    <x v="315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2155084152782"/>
    <x v="315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850376904489"/>
    <x v="3154"/>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581978720435"/>
    <x v="315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892938761481"/>
    <x v="315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703098884194"/>
    <x v="315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245702902494"/>
    <x v="315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291505857718"/>
    <x v="315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752986377163"/>
    <x v="316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284849378668"/>
    <x v="316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667277480225"/>
    <x v="316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839929963091"/>
    <x v="316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51116205662"/>
    <x v="3164"/>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标榜股份"/>
    <s v="江阴标榜汽车部件股份有限公司"/>
    <s v="股票"/>
    <s v="创业板股"/>
    <s v="301181.SZ"/>
    <x v="311"/>
    <m/>
    <n v="4660.1501978641418"/>
    <x v="316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909752069986"/>
    <x v="316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075656289082"/>
    <x v="316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782359811208"/>
    <x v="3168"/>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44553190936"/>
    <x v="3169"/>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005048897574"/>
    <x v="3170"/>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778046102176"/>
    <x v="3171"/>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906291982381"/>
    <x v="3172"/>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570087403201"/>
    <x v="3173"/>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32779999774"/>
    <x v="3174"/>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46921239505"/>
    <x v="3175"/>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7192147293299"/>
    <x v="3176"/>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6772568.615849674"/>
    <x v="3177"/>
    <n v="0"/>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316.793303039"/>
    <x v="3178"/>
    <n v="436841.65112099849"/>
    <n v="0"/>
    <s v="万能"/>
    <s v="稳精3-39期"/>
    <s v="大家资产-厚坤3号资产管理产品"/>
    <s v="AB0156"/>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4561.331233391114"/>
    <x v="3179"/>
    <n v="6.7896464382694584"/>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82179.9526755407"/>
    <x v="3180"/>
    <n v="868.39094986411828"/>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74065.82489950059"/>
    <x v="3181"/>
    <n v="2920.9518289531898"/>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8.17559196144725"/>
    <x v="3182"/>
    <n v="0"/>
    <n v="0"/>
    <s v="传统"/>
    <s v="稳精3-39期"/>
    <s v="大家资产-稳健精选3号（第三十九期）集合资产管理产品"/>
    <s v="AB0156"/>
    <s v="组合类保险资管产品"/>
    <s v="固定收益类保险资管产品"/>
    <n v="1"/>
    <s v="大家资产管理有限公司"/>
    <n v="1235002.2"/>
    <n v="1147363.42"/>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3.775061967301625"/>
    <x v="3183"/>
    <n v="0"/>
    <n v="0"/>
    <s v="传统"/>
    <s v="稳精3-39期"/>
    <s v="大家资产-稳健精选3号（第三十九期）集合资产管理产品"/>
    <s v="AB0156"/>
    <s v="组合类保险资管产品"/>
    <s v="固定收益类保险资管产品"/>
    <n v="1"/>
    <s v="大家资产管理有限公司"/>
    <n v="1235002.2"/>
    <n v="1147363.42"/>
    <m/>
    <m/>
    <m/>
    <m/>
    <m/>
    <m/>
    <m/>
    <m/>
    <m/>
    <m/>
    <m/>
    <m/>
    <m/>
    <m/>
    <m/>
    <m/>
    <m/>
    <m/>
    <m/>
    <m/>
    <m/>
    <m/>
    <m/>
    <m/>
    <m/>
    <m/>
    <m/>
    <s v="城市商业银行"/>
    <m/>
    <m/>
    <m/>
    <m/>
    <m/>
    <m/>
    <m/>
    <m/>
    <m/>
    <m/>
    <m/>
    <m/>
    <m/>
    <m/>
    <m/>
    <m/>
    <s v="固定收益类资产"/>
  </r>
  <r>
    <s v="广州发展"/>
    <s v="广州发展集团股份有限公司"/>
    <s v="股票"/>
    <s v="沪深主板股"/>
    <s v="600098.SH"/>
    <x v="579"/>
    <m/>
    <n v="3341.5421778914206"/>
    <x v="318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中盐化工"/>
    <s v="中盐内蒙古化工股份有限公司"/>
    <s v="股票"/>
    <s v="沪深主板股"/>
    <s v="600328.SH"/>
    <x v="580"/>
    <m/>
    <n v="4234.6472957755968"/>
    <x v="318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宁波韵升"/>
    <s v="宁波韵升股份有限公司"/>
    <s v="股票"/>
    <s v="沪深主板股"/>
    <s v="600366.SH"/>
    <x v="581"/>
    <m/>
    <n v="9017.4558511566283"/>
    <x v="318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华鲁恒升"/>
    <s v="山东华鲁恒升化工股份有限公司"/>
    <s v="股票"/>
    <s v="沪深主板股"/>
    <s v="600426.SH"/>
    <x v="481"/>
    <m/>
    <n v="4431.0553570111351"/>
    <x v="3187"/>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士兰微"/>
    <s v="杭州士兰微电子股份有限公司"/>
    <s v="股票"/>
    <s v="沪深主板股"/>
    <s v="600460.SH"/>
    <x v="582"/>
    <m/>
    <n v="6054.9151992328698"/>
    <x v="318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爱柯迪"/>
    <s v="爱柯迪股份有限公司"/>
    <s v="股票"/>
    <s v="沪深主板股"/>
    <s v="600933.SH"/>
    <x v="583"/>
    <m/>
    <n v="12180.972344051364"/>
    <x v="318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赤峰黄金"/>
    <s v="赤峰吉隆黄金矿业股份有限公司"/>
    <s v="股票"/>
    <s v="沪深主板股"/>
    <s v="600988.SH"/>
    <x v="472"/>
    <m/>
    <n v="4639.291451674133"/>
    <x v="3190"/>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紫金矿业"/>
    <s v="紫金矿业集团股份有限公司"/>
    <s v="股票"/>
    <s v="沪深主板股"/>
    <s v="601899.SH"/>
    <x v="397"/>
    <m/>
    <n v="9060.2563712104384"/>
    <x v="3191"/>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中国汽研"/>
    <s v="中国汽车工程研究院股份有限公司"/>
    <s v="股票"/>
    <s v="沪深主板股"/>
    <s v="601965.SH"/>
    <x v="584"/>
    <m/>
    <n v="7988.8740689049073"/>
    <x v="319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春风动力"/>
    <s v="浙江春风动力股份有限公司"/>
    <s v="股票"/>
    <s v="沪深主板股"/>
    <s v="603129.SH"/>
    <x v="585"/>
    <m/>
    <n v="5633.4057342153956"/>
    <x v="319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天目湖"/>
    <s v="江苏天目湖旅游股份有限公司"/>
    <s v="股票"/>
    <s v="沪深主板股"/>
    <s v="603136.SH"/>
    <x v="586"/>
    <m/>
    <n v="1328.5063143970285"/>
    <x v="319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新泉股份"/>
    <s v="江苏新泉汽车饰件股份有限公司"/>
    <s v="股票"/>
    <s v="沪深主板股"/>
    <s v="603179.SH"/>
    <x v="587"/>
    <m/>
    <n v="6718.536210213596"/>
    <x v="319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海容冷链"/>
    <s v="青岛海容商用冷链股份有限公司"/>
    <s v="股票"/>
    <s v="沪深主板股"/>
    <s v="603187.SH"/>
    <x v="588"/>
    <m/>
    <n v="8700.4565576007935"/>
    <x v="319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望变电气"/>
    <s v="重庆望变电气(集团)股份有限公司"/>
    <s v="股票"/>
    <s v="沪深主板股"/>
    <s v="603191.SH"/>
    <x v="285"/>
    <m/>
    <n v="7.8431748865968434"/>
    <x v="319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中谷物流"/>
    <s v="上海中谷物流股份有限公司"/>
    <s v="股票"/>
    <s v="沪深主板股"/>
    <s v="603565.SH"/>
    <x v="589"/>
    <m/>
    <n v="11657.472037701811"/>
    <x v="319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高能环境"/>
    <s v="北京高能时代环境技术股份有限公司"/>
    <s v="股票"/>
    <s v="沪深主板股"/>
    <s v="603588.SH"/>
    <x v="590"/>
    <m/>
    <n v="8615.6061353341865"/>
    <x v="319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口子窖"/>
    <s v="安徽口子酒业股份有限公司"/>
    <s v="股票"/>
    <s v="沪深主板股"/>
    <s v="603589.SH"/>
    <x v="480"/>
    <m/>
    <n v="5198.3942752753028"/>
    <x v="3200"/>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索通发展"/>
    <s v="索通发展股份有限公司"/>
    <s v="股票"/>
    <s v="沪深主板股"/>
    <s v="603612.SH"/>
    <x v="591"/>
    <m/>
    <n v="3354.3431980101295"/>
    <x v="320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圣泉集团"/>
    <s v="济南圣泉集团股份有限公司"/>
    <s v="股票"/>
    <s v="沪深主板股"/>
    <s v="605589.SH"/>
    <x v="592"/>
    <m/>
    <n v="1072.6482707966729"/>
    <x v="320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平安银行"/>
    <s v="平安银行股份有限公司"/>
    <s v="股票"/>
    <s v="沪深主板股"/>
    <s v="000001.SZ"/>
    <x v="593"/>
    <m/>
    <n v="2729.7880544893551"/>
    <x v="3203"/>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铜陵有色"/>
    <s v="铜陵有色金属集团股份有限公司"/>
    <s v="股票"/>
    <s v="沪深主板股"/>
    <s v="000630.SZ"/>
    <x v="470"/>
    <m/>
    <n v="5828.6690495003022"/>
    <x v="320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新洋丰"/>
    <s v="新洋丰农业科技股份有限公司"/>
    <s v="股票"/>
    <s v="沪深主板股"/>
    <s v="000902.SZ"/>
    <x v="594"/>
    <m/>
    <n v="9275.5464007690516"/>
    <x v="320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河钢资源"/>
    <s v="河钢资源股份有限公司"/>
    <s v="股票"/>
    <s v="沪深主板股"/>
    <s v="000923.SZ"/>
    <x v="595"/>
    <m/>
    <n v="2070.014246877251"/>
    <x v="320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石基信息"/>
    <s v="北京中长石基信息技术股份有限公司"/>
    <s v="股票"/>
    <s v="沪深主板股"/>
    <s v="002153.SZ"/>
    <x v="596"/>
    <m/>
    <n v="9806.3510301411789"/>
    <x v="320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纳思达"/>
    <s v="纳思达股份有限公司"/>
    <s v="股票"/>
    <s v="沪深主板股"/>
    <s v="002180.SZ"/>
    <x v="597"/>
    <m/>
    <n v="5375.6065996552734"/>
    <x v="320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海康威视"/>
    <s v="杭州海康威视数字技术股份有限公司"/>
    <s v="股票"/>
    <s v="沪深主板股"/>
    <s v="002415.SZ"/>
    <x v="466"/>
    <m/>
    <n v="2881.1941695589435"/>
    <x v="3209"/>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视源股份"/>
    <s v="广州视源电子科技股份有限公司"/>
    <s v="股票"/>
    <s v="沪深主板股"/>
    <s v="002841.SZ"/>
    <x v="598"/>
    <m/>
    <n v="14380.374054339936"/>
    <x v="3210"/>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欣旺达"/>
    <s v="欣旺达电子股份有限公司"/>
    <s v="股票"/>
    <s v="创业板股"/>
    <s v="300207.SZ"/>
    <x v="599"/>
    <m/>
    <n v="1316.493550497556"/>
    <x v="321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菲利华"/>
    <s v="湖北菲利华石英玻璃股份有限公司"/>
    <s v="股票"/>
    <s v="创业板股"/>
    <s v="300395.SZ"/>
    <x v="600"/>
    <m/>
    <n v="5792.0727406068399"/>
    <x v="321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贝斯特"/>
    <s v="无锡贝斯特精机股份有限公司"/>
    <s v="股票"/>
    <s v="创业板股"/>
    <s v="300580.SZ"/>
    <x v="601"/>
    <m/>
    <n v="4316.4544201507524"/>
    <x v="321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普利制药"/>
    <s v="海南普利制药股份有限公司"/>
    <s v="股票"/>
    <s v="创业板股"/>
    <s v="300630.SZ"/>
    <x v="602"/>
    <m/>
    <n v="3466.8219570377855"/>
    <x v="321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赛意信息"/>
    <s v="广州赛意信息科技股份有限公司"/>
    <s v="股票"/>
    <s v="创业板股"/>
    <s v="300687.SZ"/>
    <x v="603"/>
    <m/>
    <n v="7690.5226606509532"/>
    <x v="321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宏达电子"/>
    <s v="株洲宏达电子股份有限公司"/>
    <s v="股票"/>
    <s v="创业板股"/>
    <s v="300726.SZ"/>
    <x v="604"/>
    <m/>
    <n v="362.99927615652888"/>
    <x v="321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天宜上佳"/>
    <s v="北京天宜上佳高新材料股份有限公司"/>
    <s v="股票"/>
    <s v="科创板股"/>
    <s v="688033.SH"/>
    <x v="605"/>
    <m/>
    <n v="3575.9187456419686"/>
    <x v="321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映翰通"/>
    <s v="北京映翰通网络技术股份有限公司"/>
    <s v="股票"/>
    <s v="科创板股"/>
    <s v="688080.SH"/>
    <x v="606"/>
    <m/>
    <n v="4210.3178007256129"/>
    <x v="321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晶晨股份"/>
    <s v="晶晨半导体(上海)股份有限公司"/>
    <s v="股票"/>
    <s v="科创板股"/>
    <s v="688099.SH"/>
    <x v="607"/>
    <m/>
    <n v="266.86881776011273"/>
    <x v="321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石头科技"/>
    <s v="北京石头世纪科技股份有限公司"/>
    <s v="股票"/>
    <s v="科创板股"/>
    <s v="688169.SH"/>
    <x v="608"/>
    <m/>
    <n v="5487.9989871673661"/>
    <x v="3220"/>
    <n v="0"/>
    <n v="0"/>
    <s v="传统"/>
    <s v="稳精3-39期"/>
    <s v="大家资产-稳健精选3号（第三十九期）集合资产管理产品"/>
    <s v="AB0156"/>
    <s v="组合类保险资管产品"/>
    <s v="固定收益类保险资管产品"/>
    <n v="1"/>
    <s v="大家资产管理有限公司"/>
    <n v="1235002.2"/>
    <n v="1147363.42"/>
    <m/>
    <m/>
    <m/>
    <m/>
    <s v="是"/>
    <m/>
    <m/>
    <m/>
    <m/>
    <m/>
    <m/>
    <m/>
    <m/>
    <m/>
    <m/>
    <m/>
    <m/>
    <m/>
    <m/>
    <m/>
    <m/>
    <m/>
    <m/>
    <m/>
    <m/>
    <m/>
    <m/>
    <s v="城市商业银行"/>
    <m/>
    <m/>
    <m/>
    <m/>
    <m/>
    <m/>
    <m/>
    <m/>
    <m/>
    <m/>
    <m/>
    <m/>
    <m/>
    <m/>
    <m/>
    <m/>
    <s v="固定收益类资产"/>
  </r>
  <r>
    <s v="高测股份"/>
    <s v="青岛高测科技股份有限公司"/>
    <s v="股票"/>
    <s v="科创板股"/>
    <s v="688556.SH"/>
    <x v="609"/>
    <m/>
    <n v="3536.238877087515"/>
    <x v="322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中控技术"/>
    <s v="浙江中控技术股份有限公司"/>
    <s v="股票"/>
    <s v="科创板股"/>
    <s v="688777.SH"/>
    <x v="610"/>
    <m/>
    <n v="6425.3909402492554"/>
    <x v="322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嘉环科技"/>
    <s v="嘉环科技股份有限公司"/>
    <s v="股票"/>
    <s v="沪深主板股"/>
    <s v="603206.SH"/>
    <x v="401"/>
    <m/>
    <n v="9.0529955163245734"/>
    <x v="322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德龙激光"/>
    <s v="苏州德龙激光股份有限公司"/>
    <s v="股票"/>
    <s v="科创板股"/>
    <s v="688170.SH"/>
    <x v="487"/>
    <m/>
    <n v="123.81926068376086"/>
    <x v="322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景业智能"/>
    <s v="杭州景业智能科技股份有限公司"/>
    <s v="股票"/>
    <s v="科创板股"/>
    <s v="688290.SH"/>
    <x v="304"/>
    <m/>
    <n v="89.83284357433277"/>
    <x v="322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中国海油"/>
    <s v="中国海洋石油有限公司"/>
    <s v="股票"/>
    <s v="沪深主板股"/>
    <s v="600938.SH"/>
    <x v="317"/>
    <m/>
    <n v="165.27365306725051"/>
    <x v="322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星辉环材"/>
    <s v="星辉环保材料股份有限公司"/>
    <s v="股票"/>
    <s v="创业板股"/>
    <s v="300834.SZ"/>
    <x v="331"/>
    <m/>
    <n v="35.534327295331082"/>
    <x v="322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百诚医药"/>
    <s v="杭州百诚医药科技股份有限公司"/>
    <s v="股票"/>
    <s v="创业板股"/>
    <s v="301096.SZ"/>
    <x v="334"/>
    <m/>
    <n v="26.68280458867039"/>
    <x v="322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风光股份"/>
    <s v="营口风光新材料股份有限公司"/>
    <s v="股票"/>
    <s v="创业板股"/>
    <s v="301100.SZ"/>
    <x v="419"/>
    <m/>
    <n v="15.401930431076631"/>
    <x v="322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明月镜片"/>
    <s v="明月镜片股份有限公司"/>
    <s v="股票"/>
    <s v="创业板股"/>
    <s v="301101.SZ"/>
    <x v="420"/>
    <m/>
    <n v="7.5497922908081527"/>
    <x v="3230"/>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粤万年青"/>
    <s v="广东万年青制药股份有限公司"/>
    <s v="股票"/>
    <s v="创业板股"/>
    <s v="301111.SZ"/>
    <x v="423"/>
    <m/>
    <n v="2.5583895114131527"/>
    <x v="323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佳缘科技"/>
    <s v="佳缘科技股份有限公司"/>
    <s v="股票"/>
    <s v="创业板股"/>
    <s v="301117.SZ"/>
    <x v="338"/>
    <m/>
    <n v="15.773140302648313"/>
    <x v="323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奕东电子"/>
    <s v="奕东电子科技股份有限公司"/>
    <s v="股票"/>
    <s v="创业板股"/>
    <s v="301123.SZ"/>
    <x v="339"/>
    <m/>
    <n v="40.288404250375656"/>
    <x v="323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达嘉维康"/>
    <s v="湖南达嘉维康医药产业股份有限公司"/>
    <s v="股票"/>
    <s v="创业板股"/>
    <s v="301126.SZ"/>
    <x v="340"/>
    <m/>
    <n v="5.7240576770749536"/>
    <x v="323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华研精机"/>
    <s v="广州华研精密机械股份有限公司"/>
    <s v="股票"/>
    <s v="创业板股"/>
    <s v="301138.SZ"/>
    <x v="306"/>
    <m/>
    <n v="5.9118852082834357"/>
    <x v="323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海力风电"/>
    <s v="江苏海力风电设备科技股份有限公司"/>
    <s v="股票"/>
    <s v="创业板股"/>
    <s v="301155.SZ"/>
    <x v="431"/>
    <m/>
    <n v="63.211925515586259"/>
    <x v="323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优宁维"/>
    <s v="上海优宁维生物科技股份有限公司"/>
    <s v="股票"/>
    <s v="创业板股"/>
    <s v="301166.SZ"/>
    <x v="308"/>
    <m/>
    <n v="20.852280947251852"/>
    <x v="323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通灵股份"/>
    <s v="江苏通灵电器股份有限公司"/>
    <s v="股票"/>
    <s v="创业板股"/>
    <s v="301168.SZ"/>
    <x v="309"/>
    <m/>
    <n v="12.815266591008234"/>
    <x v="323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迪阿股份"/>
    <s v="迪阿股份有限公司"/>
    <s v="股票"/>
    <s v="创业板股"/>
    <s v="301177.SZ"/>
    <x v="310"/>
    <m/>
    <n v="38.753611021065296"/>
    <x v="323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泽宇智能"/>
    <s v="江苏泽宇智能电力股份有限公司"/>
    <s v="股票"/>
    <s v="创业板股"/>
    <s v="301179.SZ"/>
    <x v="341"/>
    <m/>
    <n v="15.146641663392398"/>
    <x v="3240"/>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标榜股份"/>
    <s v="江阴标榜汽车部件股份有限公司"/>
    <s v="股票"/>
    <s v="创业板股"/>
    <s v="301181.SZ"/>
    <x v="311"/>
    <m/>
    <n v="8.5059819904209952"/>
    <x v="324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凯旺科技"/>
    <s v="河南凯旺电子科技股份有限公司"/>
    <s v="股票"/>
    <s v="创业板股"/>
    <s v="301182.SZ"/>
    <x v="356"/>
    <m/>
    <n v="4.8913131133950571"/>
    <x v="324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奥尼电子"/>
    <s v="深圳奥尼电子股份有限公司"/>
    <s v="股票"/>
    <s v="创业板股"/>
    <s v="301189.SZ"/>
    <x v="573"/>
    <m/>
    <n v="24.475038614176587"/>
    <x v="324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家联科技"/>
    <s v="宁波家联科技股份有限公司"/>
    <s v="股票"/>
    <s v="创业板股"/>
    <s v="301193.SZ"/>
    <x v="312"/>
    <m/>
    <n v="8.5655366169506291"/>
    <x v="3244"/>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唯科科技"/>
    <s v="厦门唯科模塑科技股份有限公司"/>
    <s v="股票"/>
    <s v="创业板股"/>
    <s v="301196.SZ"/>
    <x v="313"/>
    <m/>
    <n v="20.429659893035133"/>
    <x v="3245"/>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喜悦智行"/>
    <s v="宁波喜悦智行科技股份有限公司"/>
    <s v="股票"/>
    <s v="创业板股"/>
    <s v="301198.SZ"/>
    <x v="543"/>
    <m/>
    <n v="3.8056663394109749"/>
    <x v="3246"/>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迈赫股份"/>
    <s v="迈赫机器人自动化股份有限公司"/>
    <s v="股票"/>
    <s v="创业板股"/>
    <s v="301199.SZ"/>
    <x v="342"/>
    <m/>
    <n v="10.401746577962673"/>
    <x v="3247"/>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诚达药业"/>
    <s v="诚达药业股份有限公司"/>
    <s v="股票"/>
    <s v="创业板股"/>
    <s v="301201.SZ"/>
    <x v="344"/>
    <m/>
    <n v="30.193266532765922"/>
    <x v="3248"/>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三元生物"/>
    <s v="山东三元生物科技股份有限公司"/>
    <s v="股票"/>
    <s v="创业板股"/>
    <s v="301206.SZ"/>
    <x v="435"/>
    <m/>
    <n v="59.139438417486694"/>
    <x v="3249"/>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华兰疫苗"/>
    <s v="华兰生物疫苗股份有限公司"/>
    <s v="股票"/>
    <s v="创业板股"/>
    <s v="301207.SZ"/>
    <x v="345"/>
    <m/>
    <n v="33.056042309109365"/>
    <x v="3250"/>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光庭信息"/>
    <s v="武汉光庭信息技术股份有限公司"/>
    <s v="股票"/>
    <s v="创业板股"/>
    <s v="301221.SZ"/>
    <x v="358"/>
    <m/>
    <n v="20.244765459064727"/>
    <x v="3251"/>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华康医疗"/>
    <s v="武汉华康世纪医疗股份有限公司"/>
    <s v="股票"/>
    <s v="创业板股"/>
    <s v="301235.SZ"/>
    <x v="346"/>
    <m/>
    <n v="13.245393459275187"/>
    <x v="3252"/>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8866.876992097896"/>
    <x v="3253"/>
    <n v="0"/>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m/>
    <m/>
    <m/>
    <m/>
    <m/>
    <m/>
    <m/>
    <m/>
    <m/>
    <m/>
    <m/>
    <m/>
    <m/>
    <m/>
    <m/>
    <s v="固定收益类资产"/>
  </r>
  <r>
    <s v="19陕煤债02"/>
    <s v="陕西煤业化工集团有限责任公司"/>
    <s v="企业债、公司债"/>
    <s v="企业债"/>
    <s v="1980400.IB"/>
    <x v="612"/>
    <m/>
    <n v="55201.892010333897"/>
    <x v="3254"/>
    <n v="797.34923968845681"/>
    <n v="0"/>
    <s v="传统"/>
    <s v="稳精3-39期"/>
    <s v="大家资产-稳健精选3号（第三十九期）集合资产管理产品"/>
    <s v="AB0156"/>
    <s v="组合类保险资管产品"/>
    <s v="固定收益类保险资管产品"/>
    <n v="1"/>
    <s v="大家资产管理有限公司"/>
    <n v="1235002.2"/>
    <n v="1147363.42"/>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446210.7136512771"/>
    <x v="3255"/>
    <n v="4084.64690668513"/>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0792.878614455"/>
    <x v="3256"/>
    <n v="475764.69288537506"/>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299933.65087348"/>
    <x v="3257"/>
    <n v="1600299.6692357748"/>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0826.212720549"/>
    <x v="3258"/>
    <n v="0"/>
    <n v="0"/>
    <s v="万能"/>
    <s v="稳精3-41期"/>
    <s v="大家资产-厚坤3号资产管理产品"/>
    <s v="AB015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4475.845589787968"/>
    <x v="3259"/>
    <n v="0"/>
    <n v="0"/>
    <s v="万能"/>
    <s v="稳精3-41期"/>
    <s v="大家资产-厚坤3号资产管理产品"/>
    <s v="AB0158"/>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19497.7746082814"/>
    <x v="326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14017.4145295126"/>
    <x v="326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88238.4446307002"/>
    <x v="326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21638.5716292267"/>
    <x v="3263"/>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08109.6257425337"/>
    <x v="326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15332.8617767505"/>
    <x v="326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34692.280469134"/>
    <x v="3266"/>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52483.3356733965"/>
    <x v="3267"/>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63914.4409681512"/>
    <x v="326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71036.8047165675"/>
    <x v="3269"/>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6015.47300862905"/>
    <x v="327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572651.9140549051"/>
    <x v="327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54118.8269281564"/>
    <x v="327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0342928515338"/>
    <x v="327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89512.589766968"/>
    <x v="327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32961.0149023822"/>
    <x v="327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41566.8213111479"/>
    <x v="3276"/>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32020.9349799685"/>
    <x v="327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9739.94479485159"/>
    <x v="327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0651.0155760006"/>
    <x v="3279"/>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25886.3886675928"/>
    <x v="328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88788.6773710074"/>
    <x v="328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0876.2454732775"/>
    <x v="328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42098.8978418941"/>
    <x v="328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44584.28543797"/>
    <x v="328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74537.2160345763"/>
    <x v="3285"/>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25320.6929515814"/>
    <x v="3286"/>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5213.83579724201"/>
    <x v="328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67914.7173329196"/>
    <x v="328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43754.1438626312"/>
    <x v="3289"/>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02075.7949289144"/>
    <x v="329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03331.8007241385"/>
    <x v="329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198970.74952010531"/>
    <x v="329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07973.2952855746"/>
    <x v="329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00185.075911954"/>
    <x v="329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3594.26124077718"/>
    <x v="329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62236.0080166543"/>
    <x v="3296"/>
    <n v="0"/>
    <n v="0"/>
    <s v="万能"/>
    <s v="稳精3-41期"/>
    <s v="大家资产-厚坤3号资产管理产品"/>
    <s v="AB0158"/>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48560.895080016"/>
    <x v="329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17098.9534653854"/>
    <x v="329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8578061998369"/>
    <x v="3299"/>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6.764698804676"/>
    <x v="330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652063048343"/>
    <x v="330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8.351299479036"/>
    <x v="330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165018528762"/>
    <x v="330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687968173386"/>
    <x v="330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2439758609744"/>
    <x v="330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989919998136"/>
    <x v="3306"/>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629265529584"/>
    <x v="330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6184474304391"/>
    <x v="330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777564092645"/>
    <x v="3309"/>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351500874904"/>
    <x v="331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9400775453419"/>
    <x v="331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1.86982121582"/>
    <x v="331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323390727634"/>
    <x v="331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904142532545"/>
    <x v="331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1.911558407472"/>
    <x v="331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3791118001718"/>
    <x v="3316"/>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000158393438"/>
    <x v="331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120893594611"/>
    <x v="331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940676945273"/>
    <x v="3319"/>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2.782313407824"/>
    <x v="3320"/>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075389171043"/>
    <x v="3321"/>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97030197371"/>
    <x v="3322"/>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962098309985"/>
    <x v="3323"/>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0.679395048701"/>
    <x v="3324"/>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388897604535"/>
    <x v="3325"/>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484339715318"/>
    <x v="3326"/>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7436962396641"/>
    <x v="3327"/>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7088720.352351286"/>
    <x v="3328"/>
    <n v="0"/>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3418.823166769"/>
    <x v="3329"/>
    <n v="436843.12486458424"/>
    <n v="0"/>
    <s v="万能"/>
    <s v="稳精3-41期"/>
    <s v="大家资产-厚坤3号资产管理产品"/>
    <s v="AB0158"/>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387.975318678322"/>
    <x v="3330"/>
    <n v="7.4417330938710036"/>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81843.2039436858"/>
    <x v="3331"/>
    <n v="866.78578120079226"/>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72819.8545916375"/>
    <x v="3332"/>
    <n v="2915.5526244317075"/>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5.1938425264654"/>
    <x v="3333"/>
    <n v="0"/>
    <n v="0"/>
    <s v="传统"/>
    <s v="稳精3-41期"/>
    <s v="大家资产-稳健精选3号（第四十一期）集合资产管理产品"/>
    <s v="AB0158"/>
    <s v="组合类保险资管产品"/>
    <s v="固定收益类保险资管产品"/>
    <n v="1"/>
    <s v="大家资产管理有限公司"/>
    <n v="1234537.45"/>
    <n v="1146256.17"/>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2.810824760596397"/>
    <x v="3334"/>
    <n v="0"/>
    <n v="0"/>
    <s v="传统"/>
    <s v="稳精3-41期"/>
    <s v="大家资产-稳健精选3号（第四十一期）集合资产管理产品"/>
    <s v="AB0158"/>
    <s v="组合类保险资管产品"/>
    <s v="固定收益类保险资管产品"/>
    <n v="1"/>
    <s v="大家资产管理有限公司"/>
    <n v="1234537.45"/>
    <n v="1146256.17"/>
    <m/>
    <m/>
    <m/>
    <m/>
    <m/>
    <m/>
    <m/>
    <m/>
    <m/>
    <m/>
    <m/>
    <m/>
    <m/>
    <m/>
    <m/>
    <m/>
    <m/>
    <m/>
    <m/>
    <m/>
    <m/>
    <m/>
    <m/>
    <m/>
    <m/>
    <m/>
    <m/>
    <s v="城市商业银行"/>
    <m/>
    <m/>
    <m/>
    <m/>
    <m/>
    <m/>
    <m/>
    <m/>
    <m/>
    <m/>
    <m/>
    <m/>
    <m/>
    <m/>
    <m/>
    <m/>
    <s v="固定收益类资产"/>
  </r>
  <r>
    <s v="广州发展"/>
    <s v="广州发展集团股份有限公司"/>
    <s v="股票"/>
    <s v="沪深主板股"/>
    <s v="600098.SH"/>
    <x v="579"/>
    <m/>
    <n v="3314.9050855207388"/>
    <x v="333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中盐化工"/>
    <s v="中盐内蒙古化工股份有限公司"/>
    <s v="股票"/>
    <s v="沪深主板股"/>
    <s v="600328.SH"/>
    <x v="580"/>
    <m/>
    <n v="4215.8601139585699"/>
    <x v="333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宁波韵升"/>
    <s v="宁波韵升股份有限公司"/>
    <s v="股票"/>
    <s v="沪深主板股"/>
    <s v="600366.SH"/>
    <x v="581"/>
    <m/>
    <n v="9452.3435230379309"/>
    <x v="333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华鲁恒升"/>
    <s v="山东华鲁恒升化工股份有限公司"/>
    <s v="股票"/>
    <s v="沪深主板股"/>
    <s v="600426.SH"/>
    <x v="481"/>
    <m/>
    <n v="4411.9328577442957"/>
    <x v="3338"/>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士兰微"/>
    <s v="杭州士兰微电子股份有限公司"/>
    <s v="股票"/>
    <s v="沪深主板股"/>
    <s v="600460.SH"/>
    <x v="582"/>
    <m/>
    <n v="6026.9760012182005"/>
    <x v="333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爱柯迪"/>
    <s v="爱柯迪股份有限公司"/>
    <s v="股票"/>
    <s v="沪深主板股"/>
    <s v="600933.SH"/>
    <x v="583"/>
    <m/>
    <n v="12052.337107495137"/>
    <x v="334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赤峰黄金"/>
    <s v="赤峰吉隆黄金矿业股份有限公司"/>
    <s v="股票"/>
    <s v="沪深主板股"/>
    <s v="600988.SH"/>
    <x v="472"/>
    <m/>
    <n v="4617.9030543558702"/>
    <x v="3341"/>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紫金矿业"/>
    <s v="紫金矿业集团股份有限公司"/>
    <s v="股票"/>
    <s v="沪深主板股"/>
    <s v="601899.SH"/>
    <x v="397"/>
    <m/>
    <n v="9022.8262020902239"/>
    <x v="3342"/>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中国汽研"/>
    <s v="中国汽车工程研究院股份有限公司"/>
    <s v="股票"/>
    <s v="沪深主板股"/>
    <s v="601965.SH"/>
    <x v="584"/>
    <m/>
    <n v="7950.5247959190747"/>
    <x v="334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春风动力"/>
    <s v="浙江春风动力股份有限公司"/>
    <s v="股票"/>
    <s v="沪深主板股"/>
    <s v="603129.SH"/>
    <x v="585"/>
    <m/>
    <n v="5595.0579681077097"/>
    <x v="3344"/>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天目湖"/>
    <s v="江苏天目湖旅游股份有限公司"/>
    <s v="股票"/>
    <s v="沪深主板股"/>
    <s v="603136.SH"/>
    <x v="586"/>
    <m/>
    <n v="1322.7124634220452"/>
    <x v="334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新泉股份"/>
    <s v="江苏新泉汽车饰件股份有限公司"/>
    <s v="股票"/>
    <s v="沪深主板股"/>
    <s v="603179.SH"/>
    <x v="587"/>
    <m/>
    <n v="6508.940084439334"/>
    <x v="334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海容冷链"/>
    <s v="青岛海容商用冷链股份有限公司"/>
    <s v="股票"/>
    <s v="沪深主板股"/>
    <s v="603187.SH"/>
    <x v="588"/>
    <m/>
    <n v="8661.4300366192419"/>
    <x v="334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望变电气"/>
    <s v="重庆望变电气(集团)股份有限公司"/>
    <s v="股票"/>
    <s v="沪深主板股"/>
    <s v="603191.SH"/>
    <x v="285"/>
    <m/>
    <n v="7.8286772475427737"/>
    <x v="334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中谷物流"/>
    <s v="上海中谷物流股份有限公司"/>
    <s v="股票"/>
    <s v="沪深主板股"/>
    <s v="603565.SH"/>
    <x v="589"/>
    <m/>
    <n v="11640.919858985413"/>
    <x v="334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高能环境"/>
    <s v="北京高能时代环境技术股份有限公司"/>
    <s v="股票"/>
    <s v="沪深主板股"/>
    <s v="603588.SH"/>
    <x v="590"/>
    <m/>
    <n v="8622.8830597218221"/>
    <x v="335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口子窖"/>
    <s v="安徽口子酒业股份有限公司"/>
    <s v="股票"/>
    <s v="沪深主板股"/>
    <s v="603589.SH"/>
    <x v="480"/>
    <m/>
    <n v="5176.9913864496193"/>
    <x v="3351"/>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索通发展"/>
    <s v="索通发展股份有限公司"/>
    <s v="股票"/>
    <s v="沪深主板股"/>
    <s v="603612.SH"/>
    <x v="591"/>
    <m/>
    <n v="3337.7207704763496"/>
    <x v="335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圣泉集团"/>
    <s v="济南圣泉集团股份有限公司"/>
    <s v="股票"/>
    <s v="沪深主板股"/>
    <s v="605589.SH"/>
    <x v="592"/>
    <m/>
    <n v="1074.4349179300589"/>
    <x v="335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平安银行"/>
    <s v="平安银行股份有限公司"/>
    <s v="股票"/>
    <s v="沪深主板股"/>
    <s v="000001.SZ"/>
    <x v="593"/>
    <m/>
    <n v="2715.786026906992"/>
    <x v="3354"/>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铜陵有色"/>
    <s v="铜陵有色金属集团股份有限公司"/>
    <s v="股票"/>
    <s v="沪深主板股"/>
    <s v="000630.SZ"/>
    <x v="470"/>
    <m/>
    <n v="5694.9872822928255"/>
    <x v="335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新洋丰"/>
    <s v="新洋丰农业科技股份有限公司"/>
    <s v="股票"/>
    <s v="沪深主板股"/>
    <s v="000902.SZ"/>
    <x v="594"/>
    <m/>
    <n v="9271.1580641472283"/>
    <x v="335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河钢资源"/>
    <s v="河钢资源股份有限公司"/>
    <s v="股票"/>
    <s v="沪深主板股"/>
    <s v="000923.SZ"/>
    <x v="595"/>
    <m/>
    <n v="2060.3198693227491"/>
    <x v="335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石基信息"/>
    <s v="北京中长石基信息技术股份有限公司"/>
    <s v="股票"/>
    <s v="沪深主板股"/>
    <s v="002153.SZ"/>
    <x v="596"/>
    <m/>
    <n v="9732.6586769930454"/>
    <x v="335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纳思达"/>
    <s v="纳思达股份有限公司"/>
    <s v="股票"/>
    <s v="沪深主板股"/>
    <s v="002180.SZ"/>
    <x v="597"/>
    <m/>
    <n v="5364.6767579280058"/>
    <x v="335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海康威视"/>
    <s v="杭州海康威视数字技术股份有限公司"/>
    <s v="股票"/>
    <s v="沪深主板股"/>
    <s v="002415.SZ"/>
    <x v="466"/>
    <m/>
    <n v="2868.6165477165114"/>
    <x v="3360"/>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视源股份"/>
    <s v="广州视源电子科技股份有限公司"/>
    <s v="股票"/>
    <s v="沪深主板股"/>
    <s v="002841.SZ"/>
    <x v="598"/>
    <m/>
    <n v="14438.976642938715"/>
    <x v="3361"/>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欣旺达"/>
    <s v="欣旺达电子股份有限公司"/>
    <s v="股票"/>
    <s v="创业板股"/>
    <s v="300207.SZ"/>
    <x v="599"/>
    <m/>
    <n v="1284.8143939978991"/>
    <x v="336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菲利华"/>
    <s v="湖北菲利华石英玻璃股份有限公司"/>
    <s v="股票"/>
    <s v="创业板股"/>
    <s v="300395.SZ"/>
    <x v="600"/>
    <m/>
    <n v="5771.5578186094326"/>
    <x v="336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贝斯特"/>
    <s v="无锡贝斯特精机股份有限公司"/>
    <s v="股票"/>
    <s v="创业板股"/>
    <s v="300580.SZ"/>
    <x v="601"/>
    <m/>
    <n v="4270.0368415527164"/>
    <x v="3364"/>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普利制药"/>
    <s v="海南普利制药股份有限公司"/>
    <s v="股票"/>
    <s v="创业板股"/>
    <s v="300630.SZ"/>
    <x v="602"/>
    <m/>
    <n v="3465.3522601934501"/>
    <x v="336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赛意信息"/>
    <s v="广州赛意信息科技股份有限公司"/>
    <s v="股票"/>
    <s v="创业板股"/>
    <s v="300687.SZ"/>
    <x v="603"/>
    <m/>
    <n v="7657.9626294685959"/>
    <x v="336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宏达电子"/>
    <s v="株洲宏达电子股份有限公司"/>
    <s v="股票"/>
    <s v="创业板股"/>
    <s v="300726.SZ"/>
    <x v="604"/>
    <m/>
    <n v="362.50066290741603"/>
    <x v="336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天宜上佳"/>
    <s v="北京天宜上佳高新材料股份有限公司"/>
    <s v="股票"/>
    <s v="科创板股"/>
    <s v="688033.SH"/>
    <x v="605"/>
    <m/>
    <n v="3476.0967932162298"/>
    <x v="336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映翰通"/>
    <s v="北京映翰通网络技术股份有限公司"/>
    <s v="股票"/>
    <s v="科创板股"/>
    <s v="688080.SH"/>
    <x v="606"/>
    <m/>
    <n v="4190.6592644341117"/>
    <x v="336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晶晨股份"/>
    <s v="晶晨半导体(上海)股份有限公司"/>
    <s v="股票"/>
    <s v="科创板股"/>
    <s v="688099.SH"/>
    <x v="607"/>
    <m/>
    <n v="298.04897599603379"/>
    <x v="337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石头科技"/>
    <s v="北京石头世纪科技股份有限公司"/>
    <s v="股票"/>
    <s v="科创板股"/>
    <s v="688169.SH"/>
    <x v="608"/>
    <m/>
    <n v="5579.023979968616"/>
    <x v="3371"/>
    <n v="0"/>
    <n v="0"/>
    <s v="传统"/>
    <s v="稳精3-41期"/>
    <s v="大家资产-稳健精选3号（第四十一期）集合资产管理产品"/>
    <s v="AB0158"/>
    <s v="组合类保险资管产品"/>
    <s v="固定收益类保险资管产品"/>
    <n v="1"/>
    <s v="大家资产管理有限公司"/>
    <n v="1234537.45"/>
    <n v="1146256.17"/>
    <m/>
    <m/>
    <m/>
    <m/>
    <s v="是"/>
    <m/>
    <m/>
    <m/>
    <m/>
    <m/>
    <m/>
    <m/>
    <m/>
    <m/>
    <m/>
    <m/>
    <m/>
    <m/>
    <m/>
    <m/>
    <m/>
    <m/>
    <m/>
    <m/>
    <m/>
    <m/>
    <m/>
    <s v="城市商业银行"/>
    <m/>
    <m/>
    <m/>
    <m/>
    <m/>
    <m/>
    <m/>
    <m/>
    <m/>
    <m/>
    <m/>
    <m/>
    <m/>
    <m/>
    <m/>
    <m/>
    <s v="固定收益类资产"/>
  </r>
  <r>
    <s v="高测股份"/>
    <s v="青岛高测科技股份有限公司"/>
    <s v="股票"/>
    <s v="科创板股"/>
    <s v="688556.SH"/>
    <x v="609"/>
    <m/>
    <n v="3550.0424956211914"/>
    <x v="337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中控技术"/>
    <s v="浙江中控技术股份有限公司"/>
    <s v="股票"/>
    <s v="科创板股"/>
    <s v="688777.SH"/>
    <x v="610"/>
    <m/>
    <n v="6407.7293030117062"/>
    <x v="337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嘉环科技"/>
    <s v="嘉环科技股份有限公司"/>
    <s v="股票"/>
    <s v="沪深主板股"/>
    <s v="603206.SH"/>
    <x v="401"/>
    <m/>
    <n v="9.0362615962920021"/>
    <x v="3374"/>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德龙激光"/>
    <s v="苏州德龙激光股份有限公司"/>
    <s v="股票"/>
    <s v="科创板股"/>
    <s v="688170.SH"/>
    <x v="487"/>
    <m/>
    <n v="123.59038819586026"/>
    <x v="337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景业智能"/>
    <s v="杭州景业智能科技股份有限公司"/>
    <s v="股票"/>
    <s v="科创板股"/>
    <s v="688290.SH"/>
    <x v="304"/>
    <m/>
    <n v="89.666792943029492"/>
    <x v="337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中国海油"/>
    <s v="中国海洋石油有限公司"/>
    <s v="股票"/>
    <s v="沪深主板股"/>
    <s v="600938.SH"/>
    <x v="317"/>
    <m/>
    <n v="164.96815461771178"/>
    <x v="337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星辉环材"/>
    <s v="星辉环保材料股份有限公司"/>
    <s v="股票"/>
    <s v="创业板股"/>
    <s v="300834.SZ"/>
    <x v="331"/>
    <m/>
    <n v="35.468644219458675"/>
    <x v="337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百诚医药"/>
    <s v="杭州百诚医药科技股份有限公司"/>
    <s v="股票"/>
    <s v="创业板股"/>
    <s v="301096.SZ"/>
    <x v="334"/>
    <m/>
    <n v="26.633483022407997"/>
    <x v="337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风光股份"/>
    <s v="营口风光新材料股份有限公司"/>
    <s v="股票"/>
    <s v="创业板股"/>
    <s v="301100.SZ"/>
    <x v="419"/>
    <m/>
    <n v="15.373460885088663"/>
    <x v="338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明月镜片"/>
    <s v="明月镜片股份有限公司"/>
    <s v="股票"/>
    <s v="创业板股"/>
    <s v="301101.SZ"/>
    <x v="420"/>
    <m/>
    <n v="7.535836951911862"/>
    <x v="3381"/>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粤万年青"/>
    <s v="广东万年青制药股份有限公司"/>
    <s v="股票"/>
    <s v="创业板股"/>
    <s v="301111.SZ"/>
    <x v="423"/>
    <m/>
    <n v="2.5536604816219683"/>
    <x v="338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佳缘科技"/>
    <s v="佳缘科技股份有限公司"/>
    <s v="股票"/>
    <s v="创业板股"/>
    <s v="301117.SZ"/>
    <x v="338"/>
    <m/>
    <n v="15.743984597444317"/>
    <x v="338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奕东电子"/>
    <s v="奕东电子科技股份有限公司"/>
    <s v="股票"/>
    <s v="创业板股"/>
    <s v="301123.SZ"/>
    <x v="339"/>
    <m/>
    <n v="40.213933547971131"/>
    <x v="3384"/>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达嘉维康"/>
    <s v="湖南达嘉维康医药产业股份有限公司"/>
    <s v="股票"/>
    <s v="创业板股"/>
    <s v="301126.SZ"/>
    <x v="340"/>
    <m/>
    <n v="5.7134770992698192"/>
    <x v="338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华研精机"/>
    <s v="广州华研精密机械股份有限公司"/>
    <s v="股票"/>
    <s v="创业板股"/>
    <s v="301138.SZ"/>
    <x v="306"/>
    <m/>
    <n v="5.9009574425357592"/>
    <x v="338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海力风电"/>
    <s v="江苏海力风电设备科技股份有限公司"/>
    <s v="股票"/>
    <s v="创业板股"/>
    <s v="301155.SZ"/>
    <x v="431"/>
    <m/>
    <n v="63.095082057001164"/>
    <x v="338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优宁维"/>
    <s v="上海优宁维生物科技股份有限公司"/>
    <s v="股票"/>
    <s v="创业板股"/>
    <s v="301166.SZ"/>
    <x v="308"/>
    <m/>
    <n v="20.813736754753489"/>
    <x v="338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通灵股份"/>
    <s v="江苏通灵电器股份有限公司"/>
    <s v="股票"/>
    <s v="创业板股"/>
    <s v="301168.SZ"/>
    <x v="309"/>
    <m/>
    <n v="12.791578338214634"/>
    <x v="338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迪阿股份"/>
    <s v="迪阿股份有限公司"/>
    <s v="股票"/>
    <s v="创业板股"/>
    <s v="301177.SZ"/>
    <x v="310"/>
    <m/>
    <n v="38.681977292027156"/>
    <x v="339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泽宇智能"/>
    <s v="江苏泽宇智能电力股份有限公司"/>
    <s v="股票"/>
    <s v="创业板股"/>
    <s v="301179.SZ"/>
    <x v="341"/>
    <m/>
    <n v="15.118644003402377"/>
    <x v="3391"/>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凯旺科技"/>
    <s v="河南凯旺电子科技股份有限公司"/>
    <s v="股票"/>
    <s v="创业板股"/>
    <s v="301182.SZ"/>
    <x v="356"/>
    <m/>
    <n v="4.8822718140432322"/>
    <x v="339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奥尼电子"/>
    <s v="深圳奥尼电子股份有限公司"/>
    <s v="股票"/>
    <s v="创业板股"/>
    <s v="301189.SZ"/>
    <x v="573"/>
    <m/>
    <n v="24.42979797109605"/>
    <x v="339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家联科技"/>
    <s v="宁波家联科技股份有限公司"/>
    <s v="股票"/>
    <s v="创业板股"/>
    <s v="301193.SZ"/>
    <x v="312"/>
    <m/>
    <n v="8.5497037354998806"/>
    <x v="3394"/>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唯科科技"/>
    <s v="厦门唯科模塑科技股份有限公司"/>
    <s v="股票"/>
    <s v="创业板股"/>
    <s v="301196.SZ"/>
    <x v="313"/>
    <m/>
    <n v="20.391896890244926"/>
    <x v="3395"/>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喜悦智行"/>
    <s v="宁波喜悦智行科技股份有限公司"/>
    <s v="股票"/>
    <s v="创业板股"/>
    <s v="301198.SZ"/>
    <x v="543"/>
    <m/>
    <n v="3.798631793102019"/>
    <x v="3396"/>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迈赫股份"/>
    <s v="迈赫机器人自动化股份有限公司"/>
    <s v="股票"/>
    <s v="创业板股"/>
    <s v="301199.SZ"/>
    <x v="342"/>
    <m/>
    <n v="10.382519572368686"/>
    <x v="3397"/>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诚达药业"/>
    <s v="诚达药业股份有限公司"/>
    <s v="股票"/>
    <s v="创业板股"/>
    <s v="301201.SZ"/>
    <x v="344"/>
    <m/>
    <n v="30.13745608783967"/>
    <x v="3398"/>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三元生物"/>
    <s v="山东三元生物科技股份有限公司"/>
    <s v="股票"/>
    <s v="创业板股"/>
    <s v="301206.SZ"/>
    <x v="435"/>
    <m/>
    <n v="59.03012270740323"/>
    <x v="3399"/>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华兰疫苗"/>
    <s v="华兰生物疫苗股份有限公司"/>
    <s v="股票"/>
    <s v="创业板股"/>
    <s v="301207.SZ"/>
    <x v="345"/>
    <m/>
    <n v="32.994940194610749"/>
    <x v="3400"/>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光庭信息"/>
    <s v="武汉光庭信息技术股份有限公司"/>
    <s v="股票"/>
    <s v="创业板股"/>
    <s v="301221.SZ"/>
    <x v="358"/>
    <m/>
    <n v="20.20734422256248"/>
    <x v="3401"/>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华康医疗"/>
    <s v="武汉华康世纪医疗股份有限公司"/>
    <s v="股票"/>
    <s v="创业板股"/>
    <s v="301235.SZ"/>
    <x v="346"/>
    <m/>
    <n v="13.220910142725677"/>
    <x v="3402"/>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9352.375204520744"/>
    <x v="3403"/>
    <n v="0"/>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m/>
    <m/>
    <m/>
    <m/>
    <m/>
    <m/>
    <m/>
    <m/>
    <m/>
    <m/>
    <m/>
    <m/>
    <m/>
    <m/>
    <m/>
    <s v="固定收益类资产"/>
  </r>
  <r>
    <s v="19陕煤债02"/>
    <s v="陕西煤业化工集团有限责任公司"/>
    <s v="企业债、公司债"/>
    <s v="企业债"/>
    <s v="1980400.IB"/>
    <x v="612"/>
    <m/>
    <n v="55099.854618966376"/>
    <x v="3404"/>
    <n v="795.87538737173816"/>
    <n v="0"/>
    <s v="传统"/>
    <s v="稳精3-41期"/>
    <s v="大家资产-稳健精选3号（第四十一期）集合资产管理产品"/>
    <s v="AB0158"/>
    <s v="组合类保险资管产品"/>
    <s v="固定收益类保险资管产品"/>
    <n v="1"/>
    <s v="大家资产管理有限公司"/>
    <n v="1234537.45"/>
    <n v="1146256.17"/>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522005.2178668547"/>
    <x v="3405"/>
    <n v="3927.453406094528"/>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2784.475389674"/>
    <x v="3406"/>
    <n v="475774.18616161088"/>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307302.55894178"/>
    <x v="3407"/>
    <n v="1600331.6011698744"/>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5468.67921580019"/>
    <x v="3408"/>
    <n v="0"/>
    <n v="0"/>
    <s v="万能"/>
    <s v="稳精3-42期"/>
    <s v="大家资产-厚坤3号资产管理产品"/>
    <s v="AB015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3373.712036823163"/>
    <x v="3409"/>
    <n v="0"/>
    <n v="0"/>
    <s v="万能"/>
    <s v="稳精3-42期"/>
    <s v="大家资产-厚坤3号资产管理产品"/>
    <s v="AB0159"/>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50404.9169575076"/>
    <x v="341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40923.2080911407"/>
    <x v="341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029854.0697853127"/>
    <x v="341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49683.87931256"/>
    <x v="3413"/>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67412.1269203927"/>
    <x v="341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64006.0784616023"/>
    <x v="341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619661.0288189347"/>
    <x v="3416"/>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5011643.5466586873"/>
    <x v="3417"/>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406620.3186319629"/>
    <x v="341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116562.008156301"/>
    <x v="341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34541.425046455"/>
    <x v="342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67534.3476393945"/>
    <x v="342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803542.6446086997"/>
    <x v="342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1200346775813"/>
    <x v="342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60763.6601935085"/>
    <x v="342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75457.0138933817"/>
    <x v="342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78753.7272501173"/>
    <x v="3426"/>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56156.5687752315"/>
    <x v="342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3805.33572257834"/>
    <x v="342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27238.4096414717"/>
    <x v="3429"/>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62130.8961067195"/>
    <x v="343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66972.1818967331"/>
    <x v="343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44571.1658804989"/>
    <x v="343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407110.2828368619"/>
    <x v="343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49495.2696886095"/>
    <x v="343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94835.6197995846"/>
    <x v="3435"/>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94756.0116905691"/>
    <x v="3436"/>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7732.94215952093"/>
    <x v="343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90420.8336105794"/>
    <x v="343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50995.7753113606"/>
    <x v="343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14060.8596201548"/>
    <x v="344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42660.1832121192"/>
    <x v="344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2391.09507742396"/>
    <x v="344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19165.19558672"/>
    <x v="344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04796.3899639677"/>
    <x v="344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72433.64194509806"/>
    <x v="344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2999103.521139076"/>
    <x v="3446"/>
    <n v="0"/>
    <n v="0"/>
    <s v="万能"/>
    <s v="稳精3-42期"/>
    <s v="大家资产-厚坤3号资产管理产品"/>
    <s v="AB0159"/>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52208.3476439179"/>
    <x v="344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31853.6893435968"/>
    <x v="344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9567738217493"/>
    <x v="344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8.118294722706"/>
    <x v="345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7.634118422407"/>
    <x v="345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50.158076073509"/>
    <x v="345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553480873888"/>
    <x v="345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1.0799236564908"/>
    <x v="345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8.979665403473"/>
    <x v="345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4123502321836"/>
    <x v="3456"/>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3815265584135"/>
    <x v="345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908949447923"/>
    <x v="345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7908798792378"/>
    <x v="345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3.21799815142"/>
    <x v="346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0977256598485"/>
    <x v="346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招标股份"/>
    <s v="福建省招标股份有限公司"/>
    <s v="股票"/>
    <s v="创业板股"/>
    <s v="301136.SZ"/>
    <x v="572"/>
    <m/>
    <n v="27689.304092000591"/>
    <x v="346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9.0047064539749"/>
    <x v="346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2.56085590522"/>
    <x v="346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551348496207"/>
    <x v="346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2305111368105"/>
    <x v="3466"/>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2.335214060051"/>
    <x v="346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5446953468199"/>
    <x v="346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标榜股份"/>
    <s v="江阴标榜汽车部件股份有限公司"/>
    <s v="股票"/>
    <s v="创业板股"/>
    <s v="301181.SZ"/>
    <x v="311"/>
    <m/>
    <n v="4660.2589071559441"/>
    <x v="346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534878228425"/>
    <x v="347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388455460017"/>
    <x v="347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8877064009484"/>
    <x v="3472"/>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3.005651070198"/>
    <x v="3473"/>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491425771002"/>
    <x v="3474"/>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9107424068488"/>
    <x v="3475"/>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2.292172016652"/>
    <x v="3476"/>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401.325909185471"/>
    <x v="3477"/>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750267262927"/>
    <x v="3478"/>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705656106125"/>
    <x v="3479"/>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8884952832059"/>
    <x v="3480"/>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6791212.402752459"/>
    <x v="3481"/>
    <n v="0"/>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4022.291926637"/>
    <x v="3482"/>
    <n v="436851.84151068702"/>
    <n v="0"/>
    <s v="万能"/>
    <s v="稳精3-42期"/>
    <s v="大家资产-厚坤3号资产管理产品"/>
    <s v="AB0159"/>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355.699077874086"/>
    <x v="3483"/>
    <n v="7.0768312274578822"/>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79851.46023090972"/>
    <x v="3484"/>
    <n v="857.29180456273752"/>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65450.402854366"/>
    <x v="3485"/>
    <n v="2883.6183344332867"/>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8.34483181164876"/>
    <x v="3486"/>
    <n v="0"/>
    <n v="0"/>
    <s v="传统"/>
    <s v="稳精3-42期"/>
    <s v="大家资产-稳健精选3号（第四十二期）集合资产管理产品"/>
    <s v="AB0159"/>
    <s v="组合类保险资管产品"/>
    <s v="固定收益类保险资管产品"/>
    <n v="1"/>
    <s v="大家资产管理有限公司"/>
    <n v="1221252.99"/>
    <n v="1135277.3500000001"/>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0.135691782333687"/>
    <x v="3487"/>
    <n v="0"/>
    <n v="0"/>
    <s v="传统"/>
    <s v="稳精3-42期"/>
    <s v="大家资产-稳健精选3号（第四十二期）集合资产管理产品"/>
    <s v="AB0159"/>
    <s v="组合类保险资管产品"/>
    <s v="固定收益类保险资管产品"/>
    <n v="1"/>
    <s v="大家资产管理有限公司"/>
    <n v="1221252.99"/>
    <n v="1135277.3500000001"/>
    <m/>
    <m/>
    <m/>
    <m/>
    <m/>
    <m/>
    <m/>
    <m/>
    <m/>
    <m/>
    <m/>
    <m/>
    <m/>
    <m/>
    <m/>
    <m/>
    <m/>
    <m/>
    <m/>
    <m/>
    <m/>
    <m/>
    <m/>
    <m/>
    <m/>
    <m/>
    <m/>
    <s v="城市商业银行"/>
    <m/>
    <m/>
    <m/>
    <m/>
    <m/>
    <m/>
    <m/>
    <m/>
    <m/>
    <m/>
    <m/>
    <m/>
    <m/>
    <m/>
    <m/>
    <m/>
    <s v="固定收益类资产"/>
  </r>
  <r>
    <s v="广州发展"/>
    <s v="广州发展集团股份有限公司"/>
    <s v="股票"/>
    <s v="沪深主板股"/>
    <s v="600098.SH"/>
    <x v="579"/>
    <m/>
    <n v="3334.2224453754152"/>
    <x v="348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中盐化工"/>
    <s v="中盐内蒙古化工股份有限公司"/>
    <s v="股票"/>
    <s v="沪深主板股"/>
    <s v="600328.SH"/>
    <x v="580"/>
    <m/>
    <n v="4218.0814759999585"/>
    <x v="348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宁波韵升"/>
    <s v="宁波韵升股份有限公司"/>
    <s v="股票"/>
    <s v="沪深主板股"/>
    <s v="600366.SH"/>
    <x v="581"/>
    <m/>
    <n v="9063.2337726468486"/>
    <x v="349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华鲁恒升"/>
    <s v="山东华鲁恒升化工股份有限公司"/>
    <s v="股票"/>
    <s v="沪深主板股"/>
    <s v="600426.SH"/>
    <x v="481"/>
    <m/>
    <n v="4414.0560261307501"/>
    <x v="3491"/>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士兰微"/>
    <s v="杭州士兰微电子股份有限公司"/>
    <s v="股票"/>
    <s v="沪深主板股"/>
    <s v="600460.SH"/>
    <x v="582"/>
    <m/>
    <n v="6067.6995578180085"/>
    <x v="349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爱柯迪"/>
    <s v="爱柯迪股份有限公司"/>
    <s v="股票"/>
    <s v="沪深主板股"/>
    <s v="600933.SH"/>
    <x v="583"/>
    <m/>
    <n v="12187.981495717304"/>
    <x v="349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赤峰黄金"/>
    <s v="赤峰吉隆黄金矿业股份有限公司"/>
    <s v="股票"/>
    <s v="沪深主板股"/>
    <s v="600988.SH"/>
    <x v="472"/>
    <m/>
    <n v="4720.3358148901425"/>
    <x v="3494"/>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紫金矿业"/>
    <s v="紫金矿业集团股份有限公司"/>
    <s v="股票"/>
    <s v="沪深主板股"/>
    <s v="601899.SH"/>
    <x v="397"/>
    <m/>
    <n v="9030.4204492523895"/>
    <x v="3495"/>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中国汽研"/>
    <s v="中国汽车工程研究院股份有限公司"/>
    <s v="股票"/>
    <s v="沪深主板股"/>
    <s v="601965.SH"/>
    <x v="584"/>
    <m/>
    <n v="7940.2363450201829"/>
    <x v="349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春风动力"/>
    <s v="浙江春风动力股份有限公司"/>
    <s v="股票"/>
    <s v="沪深主板股"/>
    <s v="603129.SH"/>
    <x v="585"/>
    <m/>
    <n v="5615.6957349014874"/>
    <x v="349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天目湖"/>
    <s v="江苏天目湖旅游股份有限公司"/>
    <s v="股票"/>
    <s v="沪深主板股"/>
    <s v="603136.SH"/>
    <x v="586"/>
    <m/>
    <n v="1323.5613913493371"/>
    <x v="349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新泉股份"/>
    <s v="江苏新泉汽车饰件股份有限公司"/>
    <s v="股票"/>
    <s v="沪深主板股"/>
    <s v="603179.SH"/>
    <x v="587"/>
    <m/>
    <n v="6608.4861907905097"/>
    <x v="349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海容冷链"/>
    <s v="青岛海容商用冷链股份有限公司"/>
    <s v="股票"/>
    <s v="沪深主板股"/>
    <s v="603187.SH"/>
    <x v="588"/>
    <m/>
    <n v="8655.4459276440066"/>
    <x v="350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望变电气"/>
    <s v="重庆望变电气(集团)股份有限公司"/>
    <s v="股票"/>
    <s v="沪深主板股"/>
    <s v="603191.SH"/>
    <x v="285"/>
    <m/>
    <n v="7.7429290955690799"/>
    <x v="350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中谷物流"/>
    <s v="上海中谷物流股份有限公司"/>
    <s v="股票"/>
    <s v="沪深主板股"/>
    <s v="603565.SH"/>
    <x v="589"/>
    <m/>
    <n v="11641.572616172254"/>
    <x v="350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高能环境"/>
    <s v="北京高能时代环境技术股份有限公司"/>
    <s v="股票"/>
    <s v="沪深主板股"/>
    <s v="603588.SH"/>
    <x v="590"/>
    <m/>
    <n v="8604.838766224706"/>
    <x v="350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口子窖"/>
    <s v="安徽口子酒业股份有限公司"/>
    <s v="股票"/>
    <s v="沪深主板股"/>
    <s v="603589.SH"/>
    <x v="480"/>
    <m/>
    <n v="5187.1918433331166"/>
    <x v="3504"/>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索通发展"/>
    <s v="索通发展股份有限公司"/>
    <s v="股票"/>
    <s v="沪深主板股"/>
    <s v="603612.SH"/>
    <x v="591"/>
    <m/>
    <n v="3344.5862778603455"/>
    <x v="350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圣泉集团"/>
    <s v="济南圣泉集团股份有限公司"/>
    <s v="股票"/>
    <s v="沪深主板股"/>
    <s v="605589.SH"/>
    <x v="592"/>
    <m/>
    <n v="1051.9518383558479"/>
    <x v="350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平安银行"/>
    <s v="平安银行股份有限公司"/>
    <s v="股票"/>
    <s v="沪深主板股"/>
    <s v="000001.SZ"/>
    <x v="593"/>
    <m/>
    <n v="2751.9125885369567"/>
    <x v="3507"/>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铜陵有色"/>
    <s v="铜陵有色金属集团股份有限公司"/>
    <s v="股票"/>
    <s v="沪深主板股"/>
    <s v="000630.SZ"/>
    <x v="470"/>
    <m/>
    <n v="5697.8057680205638"/>
    <x v="350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新洋丰"/>
    <s v="新洋丰农业科技股份有限公司"/>
    <s v="股票"/>
    <s v="沪深主板股"/>
    <s v="000902.SZ"/>
    <x v="594"/>
    <m/>
    <n v="9310.3052556934399"/>
    <x v="350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河钢资源"/>
    <s v="河钢资源股份有限公司"/>
    <s v="股票"/>
    <s v="沪深主板股"/>
    <s v="000923.SZ"/>
    <x v="595"/>
    <m/>
    <n v="2062.3890677306836"/>
    <x v="351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石基信息"/>
    <s v="北京中长石基信息技术股份有限公司"/>
    <s v="股票"/>
    <s v="沪深主板股"/>
    <s v="002153.SZ"/>
    <x v="596"/>
    <m/>
    <n v="9743.0072220613747"/>
    <x v="351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纳思达"/>
    <s v="纳思达股份有限公司"/>
    <s v="股票"/>
    <s v="沪深主板股"/>
    <s v="002180.SZ"/>
    <x v="597"/>
    <m/>
    <n v="5314.66018091553"/>
    <x v="351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海康威视"/>
    <s v="杭州海康威视数字技术股份有限公司"/>
    <s v="股票"/>
    <s v="沪深主板股"/>
    <s v="002415.SZ"/>
    <x v="466"/>
    <m/>
    <n v="2873.7151914637379"/>
    <x v="3513"/>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视源股份"/>
    <s v="广州视源电子科技股份有限公司"/>
    <s v="股票"/>
    <s v="沪深主板股"/>
    <s v="002841.SZ"/>
    <x v="598"/>
    <m/>
    <n v="14405.655051602342"/>
    <x v="3514"/>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欣旺达"/>
    <s v="欣旺达电子股份有限公司"/>
    <s v="股票"/>
    <s v="创业板股"/>
    <s v="300207.SZ"/>
    <x v="599"/>
    <m/>
    <n v="1293.2743874613059"/>
    <x v="351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菲利华"/>
    <s v="湖北菲利华石英玻璃股份有限公司"/>
    <s v="股票"/>
    <s v="创业板股"/>
    <s v="300395.SZ"/>
    <x v="600"/>
    <m/>
    <n v="5748.7810673938102"/>
    <x v="351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贝斯特"/>
    <s v="无锡贝斯特精机股份有限公司"/>
    <s v="股票"/>
    <s v="创业板股"/>
    <s v="300580.SZ"/>
    <x v="601"/>
    <m/>
    <n v="4236.2311141685759"/>
    <x v="351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普利制药"/>
    <s v="海南普利制药股份有限公司"/>
    <s v="股票"/>
    <s v="创业板股"/>
    <s v="300630.SZ"/>
    <x v="602"/>
    <m/>
    <n v="3448.9233256326429"/>
    <x v="351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赛意信息"/>
    <s v="广州赛意信息科技股份有限公司"/>
    <s v="股票"/>
    <s v="创业板股"/>
    <s v="300687.SZ"/>
    <x v="603"/>
    <m/>
    <n v="7644.7985418378903"/>
    <x v="351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宏达电子"/>
    <s v="株洲宏达电子股份有限公司"/>
    <s v="股票"/>
    <s v="创业板股"/>
    <s v="300726.SZ"/>
    <x v="604"/>
    <m/>
    <n v="382.70496901261362"/>
    <x v="352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天宜上佳"/>
    <s v="北京天宜上佳高新材料股份有限公司"/>
    <s v="股票"/>
    <s v="科创板股"/>
    <s v="688033.SH"/>
    <x v="605"/>
    <m/>
    <n v="3458.1207674425373"/>
    <x v="352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映翰通"/>
    <s v="北京映翰通网络技术股份有限公司"/>
    <s v="股票"/>
    <s v="科创板股"/>
    <s v="688080.SH"/>
    <x v="606"/>
    <m/>
    <n v="4152.9849953455132"/>
    <x v="352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晶晨股份"/>
    <s v="晶晨半导体(上海)股份有限公司"/>
    <s v="股票"/>
    <s v="科创板股"/>
    <s v="688099.SH"/>
    <x v="607"/>
    <m/>
    <n v="310.70611304713492"/>
    <x v="352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石头科技"/>
    <s v="北京石头世纪科技股份有限公司"/>
    <s v="股票"/>
    <s v="科创板股"/>
    <s v="688169.SH"/>
    <x v="608"/>
    <m/>
    <n v="5404.0486947192749"/>
    <x v="3524"/>
    <n v="0"/>
    <n v="0"/>
    <s v="传统"/>
    <s v="稳精3-42期"/>
    <s v="大家资产-稳健精选3号（第四十二期）集合资产管理产品"/>
    <s v="AB0159"/>
    <s v="组合类保险资管产品"/>
    <s v="固定收益类保险资管产品"/>
    <n v="1"/>
    <s v="大家资产管理有限公司"/>
    <n v="1221252.99"/>
    <n v="1135277.3500000001"/>
    <m/>
    <m/>
    <m/>
    <m/>
    <s v="是"/>
    <m/>
    <m/>
    <m/>
    <m/>
    <m/>
    <m/>
    <m/>
    <m/>
    <m/>
    <m/>
    <m/>
    <m/>
    <m/>
    <m/>
    <m/>
    <m/>
    <m/>
    <m/>
    <m/>
    <m/>
    <m/>
    <m/>
    <s v="城市商业银行"/>
    <m/>
    <m/>
    <m/>
    <m/>
    <m/>
    <m/>
    <m/>
    <m/>
    <m/>
    <m/>
    <m/>
    <m/>
    <m/>
    <m/>
    <m/>
    <m/>
    <s v="固定收益类资产"/>
  </r>
  <r>
    <s v="高测股份"/>
    <s v="青岛高测科技股份有限公司"/>
    <s v="股票"/>
    <s v="科创板股"/>
    <s v="688556.SH"/>
    <x v="609"/>
    <m/>
    <n v="3517.6608271588784"/>
    <x v="352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中控技术"/>
    <s v="浙江中控技术股份有限公司"/>
    <s v="股票"/>
    <s v="科创板股"/>
    <s v="688777.SH"/>
    <x v="610"/>
    <m/>
    <n v="6364.0048385484324"/>
    <x v="352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嘉环科技"/>
    <s v="嘉环科技股份有限公司"/>
    <s v="股票"/>
    <s v="沪深主板股"/>
    <s v="603206.SH"/>
    <x v="401"/>
    <m/>
    <n v="8.9372866726705045"/>
    <x v="352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德龙激光"/>
    <s v="苏州德龙激光股份有限公司"/>
    <s v="股票"/>
    <s v="科创板股"/>
    <s v="688170.SH"/>
    <x v="487"/>
    <m/>
    <n v="122.23669241119462"/>
    <x v="352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景业智能"/>
    <s v="杭州景业智能科技股份有限公司"/>
    <s v="股票"/>
    <s v="科创板股"/>
    <s v="688290.SH"/>
    <x v="304"/>
    <m/>
    <n v="88.684665114131462"/>
    <x v="352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中国海油"/>
    <s v="中国海洋石油有限公司"/>
    <s v="股票"/>
    <s v="沪深主板股"/>
    <s v="600938.SH"/>
    <x v="317"/>
    <m/>
    <n v="163.1612447214813"/>
    <x v="353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星辉环材"/>
    <s v="星辉环保材料股份有限公司"/>
    <s v="股票"/>
    <s v="创业板股"/>
    <s v="300834.SZ"/>
    <x v="331"/>
    <m/>
    <n v="35.080153214061106"/>
    <x v="353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争光股份"/>
    <s v="浙江争光实业股份有限公司"/>
    <s v="股票"/>
    <s v="创业板股"/>
    <s v="301092.SZ"/>
    <x v="332"/>
    <m/>
    <n v="11.624123607352113"/>
    <x v="353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百诚医药"/>
    <s v="杭州百诚医药科技股份有限公司"/>
    <s v="股票"/>
    <s v="创业板股"/>
    <s v="301096.SZ"/>
    <x v="334"/>
    <m/>
    <n v="26.341764271259962"/>
    <x v="353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风光股份"/>
    <s v="营口风光新材料股份有限公司"/>
    <s v="股票"/>
    <s v="创业板股"/>
    <s v="301100.SZ"/>
    <x v="419"/>
    <m/>
    <n v="15.205074091425663"/>
    <x v="3534"/>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明月镜片"/>
    <s v="明月镜片股份有限公司"/>
    <s v="股票"/>
    <s v="创业板股"/>
    <s v="301101.SZ"/>
    <x v="420"/>
    <m/>
    <n v="7.4532963040132234"/>
    <x v="353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粤万年青"/>
    <s v="广东万年青制药股份有限公司"/>
    <s v="股票"/>
    <s v="创业板股"/>
    <s v="301111.SZ"/>
    <x v="423"/>
    <m/>
    <n v="2.5256900263147113"/>
    <x v="353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佳缘科技"/>
    <s v="佳缘科技股份有限公司"/>
    <s v="股票"/>
    <s v="创业板股"/>
    <s v="301117.SZ"/>
    <x v="338"/>
    <m/>
    <n v="15.571539426792164"/>
    <x v="353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奕东电子"/>
    <s v="奕东电子科技股份有限公司"/>
    <s v="股票"/>
    <s v="创业板股"/>
    <s v="301123.SZ"/>
    <x v="339"/>
    <m/>
    <n v="39.773466994516809"/>
    <x v="353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达嘉维康"/>
    <s v="湖南达嘉维康医药产业股份有限公司"/>
    <s v="股票"/>
    <s v="创业板股"/>
    <s v="301126.SZ"/>
    <x v="340"/>
    <m/>
    <n v="5.6508969101631372"/>
    <x v="353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招标股份"/>
    <s v="福建省招标股份有限公司"/>
    <s v="股票"/>
    <s v="创业板股"/>
    <s v="301136.SZ"/>
    <x v="572"/>
    <m/>
    <n v="49.893025226161228"/>
    <x v="354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华研精机"/>
    <s v="广州华研精密机械股份有限公司"/>
    <s v="股票"/>
    <s v="创业板股"/>
    <s v="301138.SZ"/>
    <x v="306"/>
    <m/>
    <n v="5.8363237656612057"/>
    <x v="354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海力风电"/>
    <s v="江苏海力风电设备科技股份有限公司"/>
    <s v="股票"/>
    <s v="创业板股"/>
    <s v="301155.SZ"/>
    <x v="431"/>
    <m/>
    <n v="62.403996383911945"/>
    <x v="354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优宁维"/>
    <s v="上海优宁维生物科技股份有限公司"/>
    <s v="股票"/>
    <s v="创业板股"/>
    <s v="301166.SZ"/>
    <x v="308"/>
    <m/>
    <n v="20.585762167737879"/>
    <x v="354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通灵股份"/>
    <s v="江苏通灵电器股份有限公司"/>
    <s v="股票"/>
    <s v="创业板股"/>
    <s v="301168.SZ"/>
    <x v="309"/>
    <m/>
    <n v="12.651471118483114"/>
    <x v="3544"/>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迪阿股份"/>
    <s v="迪阿股份有限公司"/>
    <s v="股票"/>
    <s v="创业板股"/>
    <s v="301177.SZ"/>
    <x v="310"/>
    <m/>
    <n v="38.258290382655488"/>
    <x v="354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泽宇智能"/>
    <s v="江苏泽宇智能电力股份有限公司"/>
    <s v="股票"/>
    <s v="创业板股"/>
    <s v="301179.SZ"/>
    <x v="341"/>
    <m/>
    <n v="14.95304824020409"/>
    <x v="354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标榜股份"/>
    <s v="江阴标榜汽车部件股份有限公司"/>
    <s v="股票"/>
    <s v="创业板股"/>
    <s v="301181.SZ"/>
    <x v="311"/>
    <m/>
    <n v="8.3972646781811751"/>
    <x v="354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凯旺科技"/>
    <s v="河南凯旺电子科技股份有限公司"/>
    <s v="股票"/>
    <s v="创业板股"/>
    <s v="301182.SZ"/>
    <x v="356"/>
    <m/>
    <n v="4.8287958854476498"/>
    <x v="354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奥尼电子"/>
    <s v="深圳奥尼电子股份有限公司"/>
    <s v="股票"/>
    <s v="创业板股"/>
    <s v="301189.SZ"/>
    <x v="573"/>
    <m/>
    <n v="24.16221636530566"/>
    <x v="354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家联科技"/>
    <s v="宁波家联科技股份有限公司"/>
    <s v="股票"/>
    <s v="创业板股"/>
    <s v="301193.SZ"/>
    <x v="312"/>
    <m/>
    <n v="8.4560581205306597"/>
    <x v="3550"/>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唯科科技"/>
    <s v="厦门唯科模塑科技股份有限公司"/>
    <s v="股票"/>
    <s v="创业板股"/>
    <s v="301196.SZ"/>
    <x v="313"/>
    <m/>
    <n v="20.168542750294218"/>
    <x v="3551"/>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喜悦智行"/>
    <s v="宁波喜悦智行科技股份有限公司"/>
    <s v="股票"/>
    <s v="创业板股"/>
    <s v="301198.SZ"/>
    <x v="543"/>
    <m/>
    <n v="3.7570250636396119"/>
    <x v="3552"/>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迈赫股份"/>
    <s v="迈赫机器人自动化股份有限公司"/>
    <s v="股票"/>
    <s v="创业板股"/>
    <s v="301199.SZ"/>
    <x v="342"/>
    <m/>
    <n v="10.268798973344023"/>
    <x v="3553"/>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诚达药业"/>
    <s v="诚达药业股份有限公司"/>
    <s v="股票"/>
    <s v="创业板股"/>
    <s v="301201.SZ"/>
    <x v="344"/>
    <m/>
    <n v="29.807358028741408"/>
    <x v="3554"/>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三元生物"/>
    <s v="山东三元生物科技股份有限公司"/>
    <s v="股票"/>
    <s v="创业板股"/>
    <s v="301206.SZ"/>
    <x v="435"/>
    <m/>
    <n v="58.383560871618144"/>
    <x v="3555"/>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华兰疫苗"/>
    <s v="华兰生物疫苗股份有限公司"/>
    <s v="股票"/>
    <s v="创业板股"/>
    <s v="301207.SZ"/>
    <x v="345"/>
    <m/>
    <n v="32.633543874809924"/>
    <x v="3556"/>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光庭信息"/>
    <s v="武汉光庭信息技术股份有限公司"/>
    <s v="股票"/>
    <s v="创业板股"/>
    <s v="301221.SZ"/>
    <x v="358"/>
    <m/>
    <n v="19.986011503305868"/>
    <x v="3557"/>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华康医疗"/>
    <s v="武汉华康世纪医疗股份有限公司"/>
    <s v="股票"/>
    <s v="创业板股"/>
    <s v="301235.SZ"/>
    <x v="346"/>
    <m/>
    <n v="13.076100416088291"/>
    <x v="3558"/>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8274.764573665881"/>
    <x v="3559"/>
    <n v="0"/>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m/>
    <m/>
    <m/>
    <m/>
    <m/>
    <m/>
    <m/>
    <m/>
    <m/>
    <m/>
    <m/>
    <m/>
    <m/>
    <m/>
    <m/>
    <s v="固定收益类资产"/>
  </r>
  <r>
    <s v="19陕煤债02"/>
    <s v="陕西煤业化工集团有限责任公司"/>
    <s v="企业债、公司债"/>
    <s v="企业债"/>
    <s v="1980400.IB"/>
    <x v="612"/>
    <m/>
    <n v="54496.341335917379"/>
    <x v="3560"/>
    <n v="787.1580981655834"/>
    <n v="0"/>
    <s v="传统"/>
    <s v="稳精3-42期"/>
    <s v="大家资产-稳健精选3号（第四十二期）集合资产管理产品"/>
    <s v="AB0159"/>
    <s v="组合类保险资管产品"/>
    <s v="固定收益类保险资管产品"/>
    <n v="1"/>
    <s v="大家资产管理有限公司"/>
    <n v="1221252.99"/>
    <n v="1135277.3500000001"/>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583356.6724199839"/>
    <x v="3561"/>
    <n v="4188.1578003043815"/>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3102.962449506"/>
    <x v="3562"/>
    <n v="475775.70428298676"/>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308480.96106315"/>
    <x v="3563"/>
    <n v="1600336.7075789291"/>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3311.89638222812"/>
    <x v="3564"/>
    <n v="0"/>
    <n v="0"/>
    <s v="万能"/>
    <s v="稳精3-43期"/>
    <s v="大家资产-厚坤3号资产管理产品"/>
    <s v="AB0160"/>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5260.346060995878"/>
    <x v="3565"/>
    <n v="0"/>
    <n v="0"/>
    <s v="万能"/>
    <s v="稳精3-43期"/>
    <s v="大家资产-厚坤3号资产管理产品"/>
    <s v="AB0160"/>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717989.1968263411"/>
    <x v="356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21725.2891258774"/>
    <x v="356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5154710.5393296136"/>
    <x v="356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29752.2918077959"/>
    <x v="3569"/>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17843.5276412731"/>
    <x v="357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54151.8035992458"/>
    <x v="357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44504.0525821541"/>
    <x v="3572"/>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67497.0509638842"/>
    <x v="3573"/>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87014.8364765411"/>
    <x v="357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97307.7742160796"/>
    <x v="357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8626.75827840739"/>
    <x v="357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562822.5817201133"/>
    <x v="357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68014.0568791153"/>
    <x v="357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1337461187841"/>
    <x v="357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89389.5998706063"/>
    <x v="358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34376.9014424253"/>
    <x v="358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49174.6959527982"/>
    <x v="3582"/>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33803.98710987"/>
    <x v="358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7035.95280916721"/>
    <x v="358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95645.4488167062"/>
    <x v="3585"/>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94841.7547667949"/>
    <x v="358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40838.1948779626"/>
    <x v="358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34314.0310444019"/>
    <x v="358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59364.3711759727"/>
    <x v="358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27376.1760300258"/>
    <x v="359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78995.3785765292"/>
    <x v="3591"/>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28947.9730552966"/>
    <x v="3592"/>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11946.15221228765"/>
    <x v="359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73468.7750294455"/>
    <x v="359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52998.5109572462"/>
    <x v="359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92825.1417703859"/>
    <x v="359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13493.3602293395"/>
    <x v="359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9944.7899864839"/>
    <x v="359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50365.8585064525"/>
    <x v="359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08639.0427292283"/>
    <x v="360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73224.73189209416"/>
    <x v="360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66916.6706447625"/>
    <x v="3602"/>
    <n v="0"/>
    <n v="0"/>
    <s v="万能"/>
    <s v="稳精3-43期"/>
    <s v="大家资产-厚坤3号资产管理产品"/>
    <s v="AB0160"/>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39466.038092816"/>
    <x v="360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04561.1644741064"/>
    <x v="360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9726002718189"/>
    <x v="360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8.33475559947"/>
    <x v="360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7.791164232367"/>
    <x v="360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50.447007534196"/>
    <x v="360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615601997848"/>
    <x v="360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1.1005080484447"/>
    <x v="361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9.026312292204"/>
    <x v="361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4392758925915"/>
    <x v="3612"/>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3947251080554"/>
    <x v="361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953675222708"/>
    <x v="361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8184544888791"/>
    <x v="361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3.288430354449"/>
    <x v="361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1077324595713"/>
    <x v="361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9.0150416138563"/>
    <x v="361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2.67136301651"/>
    <x v="361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587802461378"/>
    <x v="362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2529147905479"/>
    <x v="362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2.402963136999"/>
    <x v="3622"/>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571174711311"/>
    <x v="362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620388182144"/>
    <x v="362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431242731465"/>
    <x v="362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9026806751917"/>
    <x v="3626"/>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3.041366209087"/>
    <x v="3627"/>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557956443854"/>
    <x v="3628"/>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9289267440172"/>
    <x v="3629"/>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2.344955896235"/>
    <x v="3630"/>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946.907904463107"/>
    <x v="3631"/>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808055848171"/>
    <x v="3632"/>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741048012498"/>
    <x v="3633"/>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9116508848911"/>
    <x v="3634"/>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7490938.653024036"/>
    <x v="3635"/>
    <n v="0"/>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4118.795894418"/>
    <x v="3636"/>
    <n v="436853.2354369192"/>
    <n v="0"/>
    <s v="万能"/>
    <s v="稳精3-43期"/>
    <s v="大家资产-厚坤3号资产管理产品"/>
    <s v="AB0160"/>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5438.80808994464"/>
    <x v="3637"/>
    <n v="7.5332025682994006"/>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179532.94967348428"/>
    <x v="3638"/>
    <n v="855.77357118171881"/>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64271.91379189189"/>
    <x v="3639"/>
    <n v="2878.51154863392"/>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73.61679016636543"/>
    <x v="3640"/>
    <n v="0"/>
    <n v="0"/>
    <s v="传统"/>
    <s v="稳精3-43期"/>
    <s v="大家资产-稳健精选3号（第四十三期）集合资产管理产品"/>
    <s v="AB0160"/>
    <s v="组合类保险资管产品"/>
    <s v="固定收益类保险资管产品"/>
    <n v="1"/>
    <s v="大家资产管理有限公司"/>
    <n v="1218887.4099999999"/>
    <n v="1132966.47"/>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3.422474073568857"/>
    <x v="3641"/>
    <n v="0"/>
    <n v="0"/>
    <s v="传统"/>
    <s v="稳精3-43期"/>
    <s v="大家资产-稳健精选3号（第四十三期）集合资产管理产品"/>
    <s v="AB0160"/>
    <s v="组合类保险资管产品"/>
    <s v="固定收益类保险资管产品"/>
    <n v="1"/>
    <s v="大家资产管理有限公司"/>
    <n v="1218887.4099999999"/>
    <n v="1132966.47"/>
    <m/>
    <m/>
    <m/>
    <m/>
    <m/>
    <m/>
    <m/>
    <m/>
    <m/>
    <m/>
    <m/>
    <m/>
    <m/>
    <m/>
    <m/>
    <m/>
    <m/>
    <m/>
    <m/>
    <m/>
    <m/>
    <m/>
    <m/>
    <m/>
    <m/>
    <m/>
    <m/>
    <s v="城市商业银行"/>
    <m/>
    <m/>
    <m/>
    <m/>
    <m/>
    <m/>
    <m/>
    <m/>
    <m/>
    <m/>
    <m/>
    <m/>
    <m/>
    <m/>
    <m/>
    <m/>
    <s v="固定收益类资产"/>
  </r>
  <r>
    <s v="广州发展"/>
    <s v="广州发展集团股份有限公司"/>
    <s v="股票"/>
    <s v="沪深主板股"/>
    <s v="600098.SH"/>
    <x v="579"/>
    <m/>
    <n v="3090.1320453833519"/>
    <x v="364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中盐化工"/>
    <s v="中盐内蒙古化工股份有限公司"/>
    <s v="股票"/>
    <s v="沪深主板股"/>
    <s v="600328.SH"/>
    <x v="580"/>
    <m/>
    <n v="4176.0668400931827"/>
    <x v="364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宁波韵升"/>
    <s v="宁波韵升股份有限公司"/>
    <s v="股票"/>
    <s v="沪深主板股"/>
    <s v="600366.SH"/>
    <x v="581"/>
    <m/>
    <n v="9271.7324717076553"/>
    <x v="364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华鲁恒升"/>
    <s v="山东华鲁恒升化工股份有限公司"/>
    <s v="股票"/>
    <s v="沪深主板股"/>
    <s v="600426.SH"/>
    <x v="481"/>
    <m/>
    <n v="4370.3740588875571"/>
    <x v="3645"/>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士兰微"/>
    <s v="杭州士兰微电子股份有限公司"/>
    <s v="股票"/>
    <s v="沪深主板股"/>
    <s v="600460.SH"/>
    <x v="582"/>
    <m/>
    <n v="5967.7759471780892"/>
    <x v="364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爱柯迪"/>
    <s v="爱柯迪股份有限公司"/>
    <s v="股票"/>
    <s v="沪深主板股"/>
    <s v="600933.SH"/>
    <x v="583"/>
    <m/>
    <n v="12148.633394343464"/>
    <x v="364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赤峰黄金"/>
    <s v="赤峰吉隆黄金矿业股份有限公司"/>
    <s v="股票"/>
    <s v="沪深主板股"/>
    <s v="600988.SH"/>
    <x v="472"/>
    <m/>
    <n v="4576.7770408667575"/>
    <x v="3648"/>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紫金矿业"/>
    <s v="紫金矿业集团股份有限公司"/>
    <s v="股票"/>
    <s v="沪深主板股"/>
    <s v="601899.SH"/>
    <x v="397"/>
    <m/>
    <n v="8934.9932181689019"/>
    <x v="3649"/>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中国汽研"/>
    <s v="中国汽车工程研究院股份有限公司"/>
    <s v="股票"/>
    <s v="沪深主板股"/>
    <s v="601965.SH"/>
    <x v="584"/>
    <m/>
    <n v="7890.8849687828906"/>
    <x v="365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春风动力"/>
    <s v="浙江春风动力股份有限公司"/>
    <s v="股票"/>
    <s v="沪深主板股"/>
    <s v="603129.SH"/>
    <x v="585"/>
    <m/>
    <n v="5571.1002288028722"/>
    <x v="365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天目湖"/>
    <s v="江苏天目湖旅游股份有限公司"/>
    <s v="股票"/>
    <s v="沪深主板股"/>
    <s v="603136.SH"/>
    <x v="586"/>
    <m/>
    <n v="1310.5745362306193"/>
    <x v="365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新泉股份"/>
    <s v="江苏新泉汽车饰件股份有限公司"/>
    <s v="股票"/>
    <s v="沪深主板股"/>
    <s v="603179.SH"/>
    <x v="587"/>
    <m/>
    <n v="6408.4176152719119"/>
    <x v="365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海容冷链"/>
    <s v="青岛海容商用冷链股份有限公司"/>
    <s v="股票"/>
    <s v="沪深主板股"/>
    <s v="603187.SH"/>
    <x v="588"/>
    <m/>
    <n v="8576.1849126981233"/>
    <x v="365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望变电气"/>
    <s v="重庆望变电气(集团)股份有限公司"/>
    <s v="股票"/>
    <s v="沪深主板股"/>
    <s v="603191.SH"/>
    <x v="285"/>
    <m/>
    <n v="7.7292166427529114"/>
    <x v="365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中谷物流"/>
    <s v="上海中谷物流股份有限公司"/>
    <s v="股票"/>
    <s v="沪深主板股"/>
    <s v="603565.SH"/>
    <x v="589"/>
    <m/>
    <n v="11492.538829390005"/>
    <x v="365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高能环境"/>
    <s v="北京高能时代环境技术股份有限公司"/>
    <s v="股票"/>
    <s v="沪深主板股"/>
    <s v="603588.SH"/>
    <x v="590"/>
    <m/>
    <n v="8515.6820573120294"/>
    <x v="365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口子窖"/>
    <s v="安徽口子酒业股份有限公司"/>
    <s v="股票"/>
    <s v="沪深主板股"/>
    <s v="603589.SH"/>
    <x v="480"/>
    <m/>
    <n v="5124.7854451724324"/>
    <x v="3658"/>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索通发展"/>
    <s v="索通发展股份有限公司"/>
    <s v="股票"/>
    <s v="沪深主板股"/>
    <s v="603612.SH"/>
    <x v="591"/>
    <m/>
    <n v="3298.4470891831652"/>
    <x v="365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圣泉集团"/>
    <s v="济南圣泉集团股份有限公司"/>
    <s v="股票"/>
    <s v="沪深主板股"/>
    <s v="605589.SH"/>
    <x v="592"/>
    <m/>
    <n v="1055.8964008148664"/>
    <x v="366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平安银行"/>
    <s v="平安银行股份有限公司"/>
    <s v="股票"/>
    <s v="沪深主板股"/>
    <s v="000001.SZ"/>
    <x v="593"/>
    <m/>
    <n v="2690.2043030643385"/>
    <x v="3661"/>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铜陵有色"/>
    <s v="铜陵有色金属集团股份有限公司"/>
    <s v="股票"/>
    <s v="沪深主板股"/>
    <s v="000630.SZ"/>
    <x v="470"/>
    <m/>
    <n v="5746.5337410568072"/>
    <x v="366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新洋丰"/>
    <s v="新洋丰农业科技股份有限公司"/>
    <s v="股票"/>
    <s v="沪深主板股"/>
    <s v="000902.SZ"/>
    <x v="594"/>
    <m/>
    <n v="9246.780407856595"/>
    <x v="366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河钢资源"/>
    <s v="河钢资源股份有限公司"/>
    <s v="股票"/>
    <s v="沪深主板股"/>
    <s v="000923.SZ"/>
    <x v="595"/>
    <m/>
    <n v="2040.2806626103516"/>
    <x v="366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石基信息"/>
    <s v="北京中长石基信息技术股份有限公司"/>
    <s v="股票"/>
    <s v="沪深主板股"/>
    <s v="002153.SZ"/>
    <x v="596"/>
    <m/>
    <n v="9639.8415175428563"/>
    <x v="366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纳思达"/>
    <s v="纳思达股份有限公司"/>
    <s v="股票"/>
    <s v="沪深主板股"/>
    <s v="002180.SZ"/>
    <x v="597"/>
    <m/>
    <n v="5265.4457590029597"/>
    <x v="366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海康威视"/>
    <s v="杭州海康威视数字技术股份有限公司"/>
    <s v="股票"/>
    <s v="沪深主板股"/>
    <s v="002415.SZ"/>
    <x v="466"/>
    <m/>
    <n v="2840.1250880186781"/>
    <x v="3667"/>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视源股份"/>
    <s v="广州视源电子科技股份有限公司"/>
    <s v="股票"/>
    <s v="沪深主板股"/>
    <s v="002841.SZ"/>
    <x v="598"/>
    <m/>
    <n v="14261.728922962619"/>
    <x v="3668"/>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欣旺达"/>
    <s v="欣旺达电子股份有限公司"/>
    <s v="股票"/>
    <s v="创业板股"/>
    <s v="300207.SZ"/>
    <x v="599"/>
    <m/>
    <n v="1280.5712769339061"/>
    <x v="366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菲利华"/>
    <s v="湖北菲利华石英玻璃股份有限公司"/>
    <s v="股票"/>
    <s v="创业板股"/>
    <s v="300395.SZ"/>
    <x v="600"/>
    <m/>
    <n v="5708.0903505432234"/>
    <x v="367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贝斯特"/>
    <s v="无锡贝斯特精机股份有限公司"/>
    <s v="股票"/>
    <s v="创业板股"/>
    <s v="300580.SZ"/>
    <x v="601"/>
    <m/>
    <n v="4232.3177089123892"/>
    <x v="367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普利制药"/>
    <s v="海南普利制药股份有限公司"/>
    <s v="股票"/>
    <s v="创业板股"/>
    <s v="300630.SZ"/>
    <x v="602"/>
    <m/>
    <n v="3404.6079205253559"/>
    <x v="367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赛意信息"/>
    <s v="广州赛意信息科技股份有限公司"/>
    <s v="股票"/>
    <s v="创业板股"/>
    <s v="300687.SZ"/>
    <x v="603"/>
    <m/>
    <n v="7578.7734169150217"/>
    <x v="367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宏达电子"/>
    <s v="株洲宏达电子股份有限公司"/>
    <s v="股票"/>
    <s v="创业板股"/>
    <s v="300726.SZ"/>
    <x v="604"/>
    <m/>
    <n v="395.61275764008599"/>
    <x v="367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天宜上佳"/>
    <s v="北京天宜上佳高新材料股份有限公司"/>
    <s v="股票"/>
    <s v="科创板股"/>
    <s v="688033.SH"/>
    <x v="605"/>
    <m/>
    <n v="3508.1059012046949"/>
    <x v="367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映翰通"/>
    <s v="北京映翰通网络技术股份有限公司"/>
    <s v="股票"/>
    <s v="科创板股"/>
    <s v="688080.SH"/>
    <x v="606"/>
    <m/>
    <n v="4152.5287238938663"/>
    <x v="367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晶晨股份"/>
    <s v="晶晨半导体(上海)股份有限公司"/>
    <s v="股票"/>
    <s v="科创板股"/>
    <s v="688099.SH"/>
    <x v="607"/>
    <m/>
    <n v="311.57780040848996"/>
    <x v="367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石头科技"/>
    <s v="北京石头世纪科技股份有限公司"/>
    <s v="股票"/>
    <s v="科创板股"/>
    <s v="688169.SH"/>
    <x v="608"/>
    <m/>
    <n v="5516.4360183329945"/>
    <x v="3678"/>
    <n v="0"/>
    <n v="0"/>
    <s v="传统"/>
    <s v="稳精3-43期"/>
    <s v="大家资产-稳健精选3号（第四十三期）集合资产管理产品"/>
    <s v="AB0160"/>
    <s v="组合类保险资管产品"/>
    <s v="固定收益类保险资管产品"/>
    <n v="1"/>
    <s v="大家资产管理有限公司"/>
    <n v="1218887.4099999999"/>
    <n v="1132966.47"/>
    <m/>
    <m/>
    <m/>
    <m/>
    <s v="是"/>
    <m/>
    <m/>
    <m/>
    <m/>
    <m/>
    <m/>
    <m/>
    <m/>
    <m/>
    <m/>
    <m/>
    <m/>
    <m/>
    <m/>
    <m/>
    <m/>
    <m/>
    <m/>
    <m/>
    <m/>
    <m/>
    <m/>
    <s v="城市商业银行"/>
    <m/>
    <m/>
    <m/>
    <m/>
    <m/>
    <m/>
    <m/>
    <m/>
    <m/>
    <m/>
    <m/>
    <m/>
    <m/>
    <m/>
    <m/>
    <m/>
    <s v="固定收益类资产"/>
  </r>
  <r>
    <s v="高测股份"/>
    <s v="青岛高测科技股份有限公司"/>
    <s v="股票"/>
    <s v="科创板股"/>
    <s v="688556.SH"/>
    <x v="609"/>
    <m/>
    <n v="3488.500490174566"/>
    <x v="367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中控技术"/>
    <s v="浙江中控技术股份有限公司"/>
    <s v="股票"/>
    <s v="科创板股"/>
    <s v="688777.SH"/>
    <x v="610"/>
    <m/>
    <n v="6303.6233169294565"/>
    <x v="368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嘉环科技"/>
    <s v="嘉环科技股份有限公司"/>
    <s v="股票"/>
    <s v="沪深主板股"/>
    <s v="603206.SH"/>
    <x v="401"/>
    <m/>
    <n v="8.9214590549445862"/>
    <x v="368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德龙激光"/>
    <s v="苏州德龙激光股份有限公司"/>
    <s v="股票"/>
    <s v="科创板股"/>
    <s v="688170.SH"/>
    <x v="487"/>
    <m/>
    <n v="122.02021556420243"/>
    <x v="368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景业智能"/>
    <s v="杭州景业智能科技股份有限公司"/>
    <s v="股票"/>
    <s v="科创板股"/>
    <s v="688290.SH"/>
    <x v="304"/>
    <m/>
    <n v="88.527607717520269"/>
    <x v="368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中国海油"/>
    <s v="中国海洋石油有限公司"/>
    <s v="股票"/>
    <s v="沪深主板股"/>
    <s v="600938.SH"/>
    <x v="317"/>
    <m/>
    <n v="162.87229194378494"/>
    <x v="368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星辉环材"/>
    <s v="星辉环保材料股份有限公司"/>
    <s v="股票"/>
    <s v="创业板股"/>
    <s v="300834.SZ"/>
    <x v="331"/>
    <m/>
    <n v="35.018027506877885"/>
    <x v="368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争光股份"/>
    <s v="浙江争光实业股份有限公司"/>
    <s v="股票"/>
    <s v="创业板股"/>
    <s v="301092.SZ"/>
    <x v="332"/>
    <m/>
    <n v="11.603537696706702"/>
    <x v="368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百诚医药"/>
    <s v="杭州百诚医药科技股份有限公司"/>
    <s v="股票"/>
    <s v="创业板股"/>
    <s v="301096.SZ"/>
    <x v="334"/>
    <m/>
    <n v="26.295113940977203"/>
    <x v="368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风光股份"/>
    <s v="营口风光新材料股份有限公司"/>
    <s v="股票"/>
    <s v="创业板股"/>
    <s v="301100.SZ"/>
    <x v="419"/>
    <m/>
    <n v="15.178146444475578"/>
    <x v="3688"/>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明月镜片"/>
    <s v="明月镜片股份有限公司"/>
    <s v="股票"/>
    <s v="创业板股"/>
    <s v="301101.SZ"/>
    <x v="420"/>
    <m/>
    <n v="7.4400967805987328"/>
    <x v="368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粤万年青"/>
    <s v="广东万年青制药股份有限公司"/>
    <s v="股票"/>
    <s v="创业板股"/>
    <s v="301111.SZ"/>
    <x v="423"/>
    <m/>
    <n v="2.5212171188546746"/>
    <x v="369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佳缘科技"/>
    <s v="佳缘科技股份有限公司"/>
    <s v="股票"/>
    <s v="创业板股"/>
    <s v="301117.SZ"/>
    <x v="338"/>
    <m/>
    <n v="15.54396278273027"/>
    <x v="369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奕东电子"/>
    <s v="奕东电子科技股份有限公司"/>
    <s v="股票"/>
    <s v="创业板股"/>
    <s v="301123.SZ"/>
    <x v="339"/>
    <m/>
    <n v="39.703029595082292"/>
    <x v="369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达嘉维康"/>
    <s v="湖南达嘉维康医药产业股份有限公司"/>
    <s v="股票"/>
    <s v="创业板股"/>
    <s v="301126.SZ"/>
    <x v="340"/>
    <m/>
    <n v="5.6408893721509417"/>
    <x v="369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华研精机"/>
    <s v="广州华研精密机械股份有限公司"/>
    <s v="股票"/>
    <s v="创业板股"/>
    <s v="301138.SZ"/>
    <x v="306"/>
    <m/>
    <n v="5.8259878432643042"/>
    <x v="369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海力风电"/>
    <s v="江苏海力风电设备科技股份有限公司"/>
    <s v="股票"/>
    <s v="创业板股"/>
    <s v="301155.SZ"/>
    <x v="431"/>
    <m/>
    <n v="62.293481119547145"/>
    <x v="369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优宁维"/>
    <s v="上海优宁维生物科技股份有限公司"/>
    <s v="股票"/>
    <s v="创业板股"/>
    <s v="301166.SZ"/>
    <x v="308"/>
    <m/>
    <n v="20.549305513037076"/>
    <x v="369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通灵股份"/>
    <s v="江苏通灵电器股份有限公司"/>
    <s v="股票"/>
    <s v="创业板股"/>
    <s v="301168.SZ"/>
    <x v="309"/>
    <m/>
    <n v="12.629065811831579"/>
    <x v="369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迪阿股份"/>
    <s v="迪阿股份有限公司"/>
    <s v="股票"/>
    <s v="创业板股"/>
    <s v="301177.SZ"/>
    <x v="310"/>
    <m/>
    <n v="38.190536307263059"/>
    <x v="3698"/>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泽宇智能"/>
    <s v="江苏泽宇智能电力股份有限公司"/>
    <s v="股票"/>
    <s v="创业板股"/>
    <s v="301179.SZ"/>
    <x v="341"/>
    <m/>
    <n v="14.926566922098127"/>
    <x v="369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凯旺科技"/>
    <s v="河南凯旺电子科技股份有限公司"/>
    <s v="股票"/>
    <s v="创业板股"/>
    <s v="301182.SZ"/>
    <x v="356"/>
    <m/>
    <n v="4.8202442591934451"/>
    <x v="370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奥尼电子"/>
    <s v="深圳奥尼电子股份有限公司"/>
    <s v="股票"/>
    <s v="创业板股"/>
    <s v="301189.SZ"/>
    <x v="573"/>
    <m/>
    <n v="24.119425937064118"/>
    <x v="370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家联科技"/>
    <s v="宁波家联科技股份有限公司"/>
    <s v="股票"/>
    <s v="创业板股"/>
    <s v="301193.SZ"/>
    <x v="312"/>
    <m/>
    <n v="8.4410827415032426"/>
    <x v="3702"/>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唯科科技"/>
    <s v="厦门唯科模塑科技股份有限公司"/>
    <s v="股票"/>
    <s v="创业板股"/>
    <s v="301196.SZ"/>
    <x v="313"/>
    <m/>
    <n v="20.13282497638453"/>
    <x v="3703"/>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喜悦智行"/>
    <s v="宁波喜悦智行科技股份有限公司"/>
    <s v="股票"/>
    <s v="创业板股"/>
    <s v="301198.SZ"/>
    <x v="543"/>
    <m/>
    <n v="3.7503715054992175"/>
    <x v="3704"/>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迈赫股份"/>
    <s v="迈赫机器人自动化股份有限公司"/>
    <s v="股票"/>
    <s v="创业板股"/>
    <s v="301199.SZ"/>
    <x v="342"/>
    <m/>
    <n v="10.25061329455726"/>
    <x v="3705"/>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诚达药业"/>
    <s v="诚达药业股份有限公司"/>
    <s v="股票"/>
    <s v="创业板股"/>
    <s v="301201.SZ"/>
    <x v="344"/>
    <m/>
    <n v="29.754570254825506"/>
    <x v="3706"/>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三元生物"/>
    <s v="山东三元生物科技股份有限公司"/>
    <s v="股票"/>
    <s v="创业板股"/>
    <s v="301206.SZ"/>
    <x v="435"/>
    <m/>
    <n v="59.261313225921732"/>
    <x v="3707"/>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华兰疫苗"/>
    <s v="华兰生物疫苗股份有限公司"/>
    <s v="股票"/>
    <s v="创业板股"/>
    <s v="301207.SZ"/>
    <x v="345"/>
    <m/>
    <n v="32.575751025994641"/>
    <x v="3708"/>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光庭信息"/>
    <s v="武汉光庭信息技术股份有限公司"/>
    <s v="股票"/>
    <s v="创业板股"/>
    <s v="301221.SZ"/>
    <x v="358"/>
    <m/>
    <n v="19.950616985760909"/>
    <x v="3709"/>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华康医疗"/>
    <s v="武汉华康世纪医疗股份有限公司"/>
    <s v="股票"/>
    <s v="创业板股"/>
    <s v="301235.SZ"/>
    <x v="346"/>
    <m/>
    <n v="13.052943106010675"/>
    <x v="3710"/>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华宝添益ETF"/>
    <s v="华宝现金添益交易型货币市场基金"/>
    <s v="证券投资基金"/>
    <s v="货币市场基金"/>
    <s v="511990.SH"/>
    <x v="611"/>
    <m/>
    <n v="49447.709360633686"/>
    <x v="3711"/>
    <n v="0"/>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m/>
    <m/>
    <m/>
    <m/>
    <m/>
    <m/>
    <m/>
    <m/>
    <m/>
    <m/>
    <m/>
    <m/>
    <m/>
    <m/>
    <m/>
    <s v="固定收益类资产"/>
  </r>
  <r>
    <s v="19陕煤债02"/>
    <s v="陕西煤业化工集团有限责任公司"/>
    <s v="企业债、公司债"/>
    <s v="企业债"/>
    <s v="1980400.IB"/>
    <x v="612"/>
    <m/>
    <n v="54399.830248188293"/>
    <x v="3712"/>
    <n v="785.76406909121965"/>
    <n v="0"/>
    <s v="传统"/>
    <s v="稳精3-43期"/>
    <s v="大家资产-稳健精选3号（第四十三期）集合资产管理产品"/>
    <s v="AB0160"/>
    <s v="组合类保险资管产品"/>
    <s v="固定收益类保险资管产品"/>
    <n v="1"/>
    <s v="大家资产管理有限公司"/>
    <n v="1218887.4099999999"/>
    <n v="1132966.47"/>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601603.33223534"/>
    <x v="3713"/>
    <n v="4163.8647918525439"/>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福建海峡银行股份有限公司"/>
    <s v="福建海峡银行股份有限公司协议存款"/>
    <s v="银行存款"/>
    <s v="协议存款"/>
    <s v="F0200015.00"/>
    <x v="620"/>
    <m/>
    <n v="99813138.938756868"/>
    <x v="3714"/>
    <n v="475775.87577002065"/>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369308614.07340038"/>
    <x v="3715"/>
    <n v="1600337.2843990414"/>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4328.00919338956"/>
    <x v="3716"/>
    <n v="0"/>
    <n v="0"/>
    <s v="万能"/>
    <s v="稳精3-46期"/>
    <s v="大家资产-厚坤3号资产管理产品"/>
    <s v="AB016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3055.855839576252"/>
    <x v="3717"/>
    <n v="0"/>
    <n v="0"/>
    <s v="万能"/>
    <s v="稳精3-46期"/>
    <s v="大家资产-厚坤3号资产管理产品"/>
    <s v="AB0162"/>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840546.9557462784"/>
    <x v="371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37197.5118424171"/>
    <x v="371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89592.9388767555"/>
    <x v="372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41763.0238215234"/>
    <x v="3721"/>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61676.6653474742"/>
    <x v="372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742553.1565309893"/>
    <x v="372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60062.2847276521"/>
    <x v="3724"/>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99768.8484663069"/>
    <x v="3725"/>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98533.2170158299"/>
    <x v="372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128288.8227941459"/>
    <x v="372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7500.03075048816"/>
    <x v="372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585193.7170956745"/>
    <x v="372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93547.4573586704"/>
    <x v="373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7.135294963573"/>
    <x v="373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446817.0866461359"/>
    <x v="373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757306.8038070919"/>
    <x v="373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72271.0758851469"/>
    <x v="3734"/>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51602.6183424355"/>
    <x v="373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94341.78747682436"/>
    <x v="373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05230.0455031442"/>
    <x v="3737"/>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214742.6518152948"/>
    <x v="373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73260.5531097911"/>
    <x v="373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42796.5604398453"/>
    <x v="374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94922.048661177"/>
    <x v="374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45557.8550569117"/>
    <x v="374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91391.9909620946"/>
    <x v="3743"/>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955654.2791773872"/>
    <x v="3744"/>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20079.79224470037"/>
    <x v="374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95675.3478838243"/>
    <x v="374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47172.5774337957"/>
    <x v="374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10856.8679370785"/>
    <x v="374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240331.8372198045"/>
    <x v="374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9845.00621715415"/>
    <x v="375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35198.4478497815"/>
    <x v="375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325124.0846124436"/>
    <x v="375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59298.68552026275"/>
    <x v="375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74826.4601566438"/>
    <x v="3754"/>
    <n v="0"/>
    <n v="0"/>
    <s v="万能"/>
    <s v="稳精3-46期"/>
    <s v="大家资产-厚坤3号资产管理产品"/>
    <s v="AB0162"/>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71591.8454478779"/>
    <x v="375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56530.6774260486"/>
    <x v="375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9743880280694"/>
    <x v="375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8.359207026282"/>
    <x v="375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7.80890413154"/>
    <x v="375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50.479645240222"/>
    <x v="376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468.622619201782"/>
    <x v="376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1.1028332619462"/>
    <x v="376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619.031581526086"/>
    <x v="376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4423174159583"/>
    <x v="3764"/>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3962160165993"/>
    <x v="376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958727447502"/>
    <x v="376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8215693175698"/>
    <x v="376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3.296386378111"/>
    <x v="376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6.1088628279531"/>
    <x v="376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9.0162090738113"/>
    <x v="377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4632.683845902946"/>
    <x v="377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424.591920302322"/>
    <x v="377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2554455079126"/>
    <x v="377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1232.410616074663"/>
    <x v="3774"/>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5741658210791"/>
    <x v="377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标榜股份"/>
    <s v="江阴标榜汽车部件股份有限公司"/>
    <s v="股票"/>
    <s v="创业板股"/>
    <s v="301181.SZ"/>
    <x v="311"/>
    <m/>
    <n v="4660.2754570505576"/>
    <x v="377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8630047388951"/>
    <x v="377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409.436075982867"/>
    <x v="377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9043721696371"/>
    <x v="3779"/>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193.045400592195"/>
    <x v="3780"/>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5.0565471750556"/>
    <x v="3781"/>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9309808472626"/>
    <x v="3782"/>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2.35091836478"/>
    <x v="3783"/>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2946.919779738499"/>
    <x v="3784"/>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兰疫苗"/>
    <s v="华兰生物疫苗股份有限公司"/>
    <s v="股票"/>
    <s v="创业板股"/>
    <s v="301207.SZ"/>
    <x v="345"/>
    <m/>
    <n v="18110.814583648404"/>
    <x v="3785"/>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74504588325"/>
    <x v="3786"/>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9142665423178"/>
    <x v="3787"/>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7581994.893124629"/>
    <x v="3788"/>
    <n v="0"/>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30244129.696985371"/>
    <x v="3789"/>
    <n v="436853.39289486606"/>
    <n v="0"/>
    <s v="万能"/>
    <s v="稳精3-46期"/>
    <s v="大家资产-厚坤3号资产管理产品"/>
    <s v="AB0162"/>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7864092.641875443"/>
    <x v="3790"/>
    <n v="3581.7713167178695"/>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94904.48547256"/>
    <x v="3791"/>
    <n v="1600277.8761862931"/>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99809433.644722313"/>
    <x v="3792"/>
    <n v="432507.50254304206"/>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5091.70985755906"/>
    <x v="3793"/>
    <n v="0"/>
    <n v="0"/>
    <s v="万能"/>
    <s v="稳精3-47期"/>
    <s v="大家资产-厚坤3号资产管理产品"/>
    <s v="AB016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5406.238796034959"/>
    <x v="3794"/>
    <n v="0"/>
    <n v="0"/>
    <s v="万能"/>
    <s v="稳精3-47期"/>
    <s v="大家资产-厚坤3号资产管理产品"/>
    <s v="AB0163"/>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795747.4657002594"/>
    <x v="379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279240.2419561869"/>
    <x v="379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858632.4032404656"/>
    <x v="379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391856.1940890341"/>
    <x v="3798"/>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69847.2639481747"/>
    <x v="379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583229.8458250118"/>
    <x v="380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497693.7282691062"/>
    <x v="3801"/>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878298.5346556334"/>
    <x v="3802"/>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298532.2236559987"/>
    <x v="380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40155.9839776121"/>
    <x v="3804"/>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15267.57815382362"/>
    <x v="380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05423.856874695"/>
    <x v="380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674444.4137445688"/>
    <x v="380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9757753858567"/>
    <x v="380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287958.2285262998"/>
    <x v="380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48759.6137855304"/>
    <x v="381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07669.770379527"/>
    <x v="3811"/>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02828.5657415045"/>
    <x v="381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0113.09887683392"/>
    <x v="381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86433.9486294289"/>
    <x v="3814"/>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080500.3943126532"/>
    <x v="381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28030.5011066236"/>
    <x v="381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13694.620588877"/>
    <x v="381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60997.4268799713"/>
    <x v="381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889475.9576592618"/>
    <x v="381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50380.8546712659"/>
    <x v="3820"/>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732849.1852748785"/>
    <x v="3821"/>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0003.68154276267"/>
    <x v="382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13772.8671124582"/>
    <x v="382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13948.1341068968"/>
    <x v="3824"/>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82598.1515086626"/>
    <x v="382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28489.8658766076"/>
    <x v="382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19884.7735532709"/>
    <x v="382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10884.8436696124"/>
    <x v="382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66995.6306175957"/>
    <x v="382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59041.49175533323"/>
    <x v="383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03078.675757837"/>
    <x v="3831"/>
    <n v="0"/>
    <n v="0"/>
    <s v="万能"/>
    <s v="稳精3-47期"/>
    <s v="大家资产-厚坤3号资产管理产品"/>
    <s v="AB0163"/>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09341.7798445215"/>
    <x v="383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453355.2417917061"/>
    <x v="383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7902623337286"/>
    <x v="3834"/>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5.840890596635"/>
    <x v="383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5.98182549575"/>
    <x v="383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118202492085"/>
    <x v="383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079.651183072034"/>
    <x v="383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380.143961797012"/>
    <x v="383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1290629655705"/>
    <x v="384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426634443955"/>
    <x v="3841"/>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438385595643"/>
    <x v="384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007649600575"/>
    <x v="384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47697468249"/>
    <x v="3844"/>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992443230446"/>
    <x v="384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8959693181546"/>
    <x v="384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3965.409773826483"/>
    <x v="384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2.375815898891"/>
    <x v="384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9948003043455"/>
    <x v="384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0881.650621867309"/>
    <x v="385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2661035992223"/>
    <x v="3851"/>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635220404204"/>
    <x v="385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276.830520401523"/>
    <x v="3853"/>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301607305444"/>
    <x v="3854"/>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0936.798348601009"/>
    <x v="3855"/>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791450647913"/>
    <x v="3856"/>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194233790651"/>
    <x v="3857"/>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73682812749"/>
    <x v="3858"/>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1854.779604314994"/>
    <x v="3859"/>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333294713131"/>
    <x v="3860"/>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6448731395358"/>
    <x v="3861"/>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9095144.381475855"/>
    <x v="3862"/>
    <n v="0"/>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20162004.643402129"/>
    <x v="3863"/>
    <n v="291224.78392592666"/>
    <n v="0"/>
    <s v="万能"/>
    <s v="稳精3-47期"/>
    <s v="大家资产-厚坤3号资产管理产品"/>
    <s v="AB0163"/>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4434.725049321414"/>
    <x v="3864"/>
    <n v="6.5744246031718179"/>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77849.39103819383"/>
    <x v="3865"/>
    <n v="2937.3472817777401"/>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83202.53811843076"/>
    <x v="3866"/>
    <n v="793.87758579210004"/>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86.58200238798253"/>
    <x v="3867"/>
    <n v="0"/>
    <n v="0"/>
    <s v="传统"/>
    <s v="稳精3-47期"/>
    <s v="大家资产-稳健精选3号（第四十七期）集合资产管理产品"/>
    <s v="AB0163"/>
    <s v="组合类保险资管产品"/>
    <s v="固定收益类保险资管产品"/>
    <n v="1"/>
    <s v="大家资产管理有限公司"/>
    <n v="1221734.6299999999"/>
    <n v="1136101.48"/>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4.988975248071128"/>
    <x v="3868"/>
    <n v="0"/>
    <n v="0"/>
    <s v="传统"/>
    <s v="稳精3-47期"/>
    <s v="大家资产-稳健精选3号（第四十七期）集合资产管理产品"/>
    <s v="AB0163"/>
    <s v="组合类保险资管产品"/>
    <s v="固定收益类保险资管产品"/>
    <n v="1"/>
    <s v="大家资产管理有限公司"/>
    <n v="1221734.6299999999"/>
    <n v="1136101.48"/>
    <m/>
    <m/>
    <m/>
    <m/>
    <m/>
    <m/>
    <m/>
    <m/>
    <m/>
    <m/>
    <m/>
    <m/>
    <m/>
    <m/>
    <m/>
    <m/>
    <m/>
    <m/>
    <m/>
    <m/>
    <m/>
    <m/>
    <m/>
    <m/>
    <m/>
    <m/>
    <m/>
    <s v="城市商业银行"/>
    <m/>
    <m/>
    <m/>
    <m/>
    <m/>
    <m/>
    <m/>
    <m/>
    <m/>
    <m/>
    <m/>
    <m/>
    <m/>
    <m/>
    <m/>
    <m/>
    <s v="固定收益类资产"/>
  </r>
  <r>
    <s v="广州发展"/>
    <s v="广州发展集团股份有限公司"/>
    <s v="股票"/>
    <s v="沪深主板股"/>
    <s v="600098.SH"/>
    <x v="579"/>
    <m/>
    <n v="3296.1362620999421"/>
    <x v="386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中盐化工"/>
    <s v="中盐内蒙古化工股份有限公司"/>
    <s v="股票"/>
    <s v="沪深主板股"/>
    <s v="600328.SH"/>
    <x v="580"/>
    <m/>
    <n v="4183.5985042694356"/>
    <x v="387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宁波韵升"/>
    <s v="宁波韵升股份有限公司"/>
    <s v="股票"/>
    <s v="沪深主板股"/>
    <s v="600366.SH"/>
    <x v="581"/>
    <m/>
    <n v="8918.1328412955208"/>
    <x v="387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华鲁恒升"/>
    <s v="山东华鲁恒升化工股份有限公司"/>
    <s v="股票"/>
    <s v="沪深主板股"/>
    <s v="600426.SH"/>
    <x v="481"/>
    <m/>
    <n v="4390.3077050930806"/>
    <x v="3872"/>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士兰微"/>
    <s v="杭州士兰微电子股份有限公司"/>
    <s v="股票"/>
    <s v="沪深主板股"/>
    <s v="600460.SH"/>
    <x v="582"/>
    <m/>
    <n v="6001.8807455339975"/>
    <x v="387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爱柯迪"/>
    <s v="爱柯迪股份有限公司"/>
    <s v="股票"/>
    <s v="沪深主板股"/>
    <s v="600933.SH"/>
    <x v="583"/>
    <m/>
    <n v="12083.671580235658"/>
    <x v="387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赤峰黄金"/>
    <s v="赤峰吉隆黄金矿业股份有限公司"/>
    <s v="股票"/>
    <s v="沪深主板股"/>
    <s v="600988.SH"/>
    <x v="472"/>
    <m/>
    <n v="4584.5749620239658"/>
    <x v="3875"/>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紫金矿业"/>
    <s v="紫金矿业集团股份有限公司"/>
    <s v="股票"/>
    <s v="沪深主板股"/>
    <s v="601899.SH"/>
    <x v="397"/>
    <m/>
    <n v="8954.2304831582551"/>
    <x v="3876"/>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中国汽研"/>
    <s v="中国汽车工程研究院股份有限公司"/>
    <s v="股票"/>
    <s v="沪深主板股"/>
    <s v="601965.SH"/>
    <x v="584"/>
    <m/>
    <n v="7890.0559275869837"/>
    <x v="387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春风动力"/>
    <s v="浙江春风动力股份有限公司"/>
    <s v="股票"/>
    <s v="沪深主板股"/>
    <s v="603129.SH"/>
    <x v="585"/>
    <m/>
    <n v="5580.2770560063673"/>
    <x v="3878"/>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天目湖"/>
    <s v="江苏天目湖旅游股份有限公司"/>
    <s v="股票"/>
    <s v="沪深主板股"/>
    <s v="603136.SH"/>
    <x v="586"/>
    <m/>
    <n v="1312.8902846803453"/>
    <x v="387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新泉股份"/>
    <s v="江苏新泉汽车饰件股份有限公司"/>
    <s v="股票"/>
    <s v="沪深主板股"/>
    <s v="603179.SH"/>
    <x v="587"/>
    <m/>
    <n v="6617.8393910475097"/>
    <x v="388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海容冷链"/>
    <s v="青岛海容商用冷链股份有限公司"/>
    <s v="股票"/>
    <s v="沪深主板股"/>
    <s v="603187.SH"/>
    <x v="588"/>
    <m/>
    <n v="8580.051500340398"/>
    <x v="388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望变电气"/>
    <s v="重庆望变电气(集团)股份有限公司"/>
    <s v="股票"/>
    <s v="沪深主板股"/>
    <s v="603191.SH"/>
    <x v="285"/>
    <m/>
    <n v="7.8871990305670581"/>
    <x v="388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中谷物流"/>
    <s v="上海中谷物流股份有限公司"/>
    <s v="股票"/>
    <s v="沪深主板股"/>
    <s v="603565.SH"/>
    <x v="589"/>
    <m/>
    <n v="11541.693655423354"/>
    <x v="388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高能环境"/>
    <s v="北京高能时代环境技术股份有限公司"/>
    <s v="股票"/>
    <s v="沪深主板股"/>
    <s v="603588.SH"/>
    <x v="590"/>
    <m/>
    <n v="8532.9064523050638"/>
    <x v="388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口子窖"/>
    <s v="安徽口子酒业股份有限公司"/>
    <s v="股票"/>
    <s v="沪深主板股"/>
    <s v="603589.SH"/>
    <x v="480"/>
    <m/>
    <n v="5153.5432007645677"/>
    <x v="3885"/>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索通发展"/>
    <s v="索通发展股份有限公司"/>
    <s v="股票"/>
    <s v="沪深主板股"/>
    <s v="603612.SH"/>
    <x v="591"/>
    <m/>
    <n v="3309.1337860097997"/>
    <x v="388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圣泉集团"/>
    <s v="济南圣泉集团股份有限公司"/>
    <s v="股票"/>
    <s v="沪深主板股"/>
    <s v="605589.SH"/>
    <x v="592"/>
    <m/>
    <n v="1064.8110927899638"/>
    <x v="388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平安银行"/>
    <s v="平安银行股份有限公司"/>
    <s v="股票"/>
    <s v="沪深主板股"/>
    <s v="000001.SZ"/>
    <x v="593"/>
    <m/>
    <n v="2728.3841034871161"/>
    <x v="3888"/>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铜陵有色"/>
    <s v="铜陵有色金属集团股份有限公司"/>
    <s v="股票"/>
    <s v="沪深主板股"/>
    <s v="000630.SZ"/>
    <x v="470"/>
    <m/>
    <n v="5654.3301600303857"/>
    <x v="388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新洋丰"/>
    <s v="新洋丰农业科技股份有限公司"/>
    <s v="股票"/>
    <s v="沪深主板股"/>
    <s v="000902.SZ"/>
    <x v="594"/>
    <m/>
    <n v="9229.0669919889551"/>
    <x v="389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河钢资源"/>
    <s v="河钢资源股份有限公司"/>
    <s v="股票"/>
    <s v="沪深主板股"/>
    <s v="000923.SZ"/>
    <x v="595"/>
    <m/>
    <n v="2044.2123928584554"/>
    <x v="389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石基信息"/>
    <s v="北京中长石基信息技术股份有限公司"/>
    <s v="股票"/>
    <s v="沪深主板股"/>
    <s v="002153.SZ"/>
    <x v="596"/>
    <m/>
    <n v="9656.6832056150943"/>
    <x v="389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纳思达"/>
    <s v="纳思达股份有限公司"/>
    <s v="股票"/>
    <s v="沪深主板股"/>
    <s v="002180.SZ"/>
    <x v="597"/>
    <m/>
    <n v="5303.7003612268409"/>
    <x v="389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海康威视"/>
    <s v="杭州海康威视数字技术股份有限公司"/>
    <s v="股票"/>
    <s v="沪深主板股"/>
    <s v="002415.SZ"/>
    <x v="466"/>
    <m/>
    <n v="2845.7601376342136"/>
    <x v="3894"/>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视源股份"/>
    <s v="广州视源电子科技股份有限公司"/>
    <s v="股票"/>
    <s v="沪深主板股"/>
    <s v="002841.SZ"/>
    <x v="598"/>
    <m/>
    <n v="14193.824630566949"/>
    <x v="3895"/>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欣旺达"/>
    <s v="欣旺达电子股份有限公司"/>
    <s v="股票"/>
    <s v="创业板股"/>
    <s v="300207.SZ"/>
    <x v="599"/>
    <m/>
    <n v="1284.8730472448785"/>
    <x v="389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菲利华"/>
    <s v="湖北菲利华石英玻璃股份有限公司"/>
    <s v="股票"/>
    <s v="创业板股"/>
    <s v="300395.SZ"/>
    <x v="600"/>
    <m/>
    <n v="5715.4025581375454"/>
    <x v="389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贝斯特"/>
    <s v="无锡贝斯特精机股份有限公司"/>
    <s v="股票"/>
    <s v="创业板股"/>
    <s v="300580.SZ"/>
    <x v="601"/>
    <m/>
    <n v="4247.3056479987999"/>
    <x v="3898"/>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普利制药"/>
    <s v="海南普利制药股份有限公司"/>
    <s v="股票"/>
    <s v="创业板股"/>
    <s v="300630.SZ"/>
    <x v="602"/>
    <m/>
    <n v="3455.5527170020205"/>
    <x v="389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赛意信息"/>
    <s v="广州赛意信息科技股份有限公司"/>
    <s v="股票"/>
    <s v="创业板股"/>
    <s v="300687.SZ"/>
    <x v="603"/>
    <m/>
    <n v="7577.9392228302486"/>
    <x v="390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宏达电子"/>
    <s v="株洲宏达电子股份有限公司"/>
    <s v="股票"/>
    <s v="创业板股"/>
    <s v="300726.SZ"/>
    <x v="604"/>
    <m/>
    <n v="403.6036187916564"/>
    <x v="390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天宜上佳"/>
    <s v="北京天宜上佳高新材料股份有限公司"/>
    <s v="股票"/>
    <s v="科创板股"/>
    <s v="688033.SH"/>
    <x v="605"/>
    <m/>
    <n v="3507.4735987225504"/>
    <x v="390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映翰通"/>
    <s v="北京映翰通网络技术股份有限公司"/>
    <s v="股票"/>
    <s v="科创板股"/>
    <s v="688080.SH"/>
    <x v="606"/>
    <m/>
    <n v="4161.1232352133193"/>
    <x v="390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晶晨股份"/>
    <s v="晶晨半导体(上海)股份有限公司"/>
    <s v="股票"/>
    <s v="科创板股"/>
    <s v="688099.SH"/>
    <x v="607"/>
    <m/>
    <n v="291.92435916862064"/>
    <x v="390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石头科技"/>
    <s v="北京石头世纪科技股份有限公司"/>
    <s v="股票"/>
    <s v="科创板股"/>
    <s v="688169.SH"/>
    <x v="608"/>
    <m/>
    <n v="5512.2207939435939"/>
    <x v="3905"/>
    <n v="0"/>
    <n v="0"/>
    <s v="传统"/>
    <s v="稳精3-47期"/>
    <s v="大家资产-稳健精选3号（第四十七期）集合资产管理产品"/>
    <s v="AB0163"/>
    <s v="组合类保险资管产品"/>
    <s v="固定收益类保险资管产品"/>
    <n v="1"/>
    <s v="大家资产管理有限公司"/>
    <n v="1221734.6299999999"/>
    <n v="1136101.48"/>
    <m/>
    <m/>
    <m/>
    <m/>
    <s v="是"/>
    <m/>
    <m/>
    <m/>
    <m/>
    <m/>
    <m/>
    <m/>
    <m/>
    <m/>
    <m/>
    <m/>
    <m/>
    <m/>
    <m/>
    <m/>
    <m/>
    <m/>
    <m/>
    <m/>
    <m/>
    <m/>
    <m/>
    <s v="城市商业银行"/>
    <m/>
    <m/>
    <m/>
    <m/>
    <m/>
    <m/>
    <m/>
    <m/>
    <m/>
    <m/>
    <m/>
    <m/>
    <m/>
    <m/>
    <m/>
    <m/>
    <s v="固定收益类资产"/>
  </r>
  <r>
    <s v="高测股份"/>
    <s v="青岛高测科技股份有限公司"/>
    <s v="股票"/>
    <s v="科创板股"/>
    <s v="688556.SH"/>
    <x v="609"/>
    <m/>
    <n v="3504.6412691629857"/>
    <x v="390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中控技术"/>
    <s v="浙江中控技术股份有限公司"/>
    <s v="股票"/>
    <s v="科创板股"/>
    <s v="688777.SH"/>
    <x v="610"/>
    <m/>
    <n v="6338.7139092766647"/>
    <x v="390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嘉环科技"/>
    <s v="嘉环科技股份有限公司"/>
    <s v="股票"/>
    <s v="沪深主板股"/>
    <s v="603206.SH"/>
    <x v="401"/>
    <m/>
    <n v="9.1038104457039335"/>
    <x v="3908"/>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德龙激光"/>
    <s v="苏州德龙激光股份有限公司"/>
    <s v="股票"/>
    <s v="科创板股"/>
    <s v="688170.SH"/>
    <x v="487"/>
    <m/>
    <n v="124.51426456132869"/>
    <x v="390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景业智能"/>
    <s v="杭州景业智能科技股份有限公司"/>
    <s v="股票"/>
    <s v="科创板股"/>
    <s v="688290.SH"/>
    <x v="304"/>
    <m/>
    <n v="90.337079944929144"/>
    <x v="391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中国海油"/>
    <s v="中国海洋石油有限公司"/>
    <s v="股票"/>
    <s v="沪深主板股"/>
    <s v="600938.SH"/>
    <x v="317"/>
    <m/>
    <n v="166.20134258104039"/>
    <x v="391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星辉环材"/>
    <s v="星辉环保材料股份有限公司"/>
    <s v="股票"/>
    <s v="创业板股"/>
    <s v="300834.SZ"/>
    <x v="331"/>
    <m/>
    <n v="35.021143748749722"/>
    <x v="391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百诚医药"/>
    <s v="杭州百诚医药科技股份有限公司"/>
    <s v="股票"/>
    <s v="创业板股"/>
    <s v="301096.SZ"/>
    <x v="334"/>
    <m/>
    <n v="26.395088881951029"/>
    <x v="391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风光股份"/>
    <s v="营口风光新材料股份有限公司"/>
    <s v="股票"/>
    <s v="创业板股"/>
    <s v="301100.SZ"/>
    <x v="419"/>
    <m/>
    <n v="15.48838225862362"/>
    <x v="391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明月镜片"/>
    <s v="明月镜片股份有限公司"/>
    <s v="股票"/>
    <s v="创业板股"/>
    <s v="301101.SZ"/>
    <x v="420"/>
    <m/>
    <n v="7.5921696631811368"/>
    <x v="3915"/>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粤万年青"/>
    <s v="广东万年青制药股份有限公司"/>
    <s v="股票"/>
    <s v="创业板股"/>
    <s v="301111.SZ"/>
    <x v="423"/>
    <m/>
    <n v="2.5727498833047466"/>
    <x v="391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佳缘科技"/>
    <s v="佳缘科技股份有限公司"/>
    <s v="股票"/>
    <s v="创业板股"/>
    <s v="301117.SZ"/>
    <x v="338"/>
    <m/>
    <n v="15.861675750293735"/>
    <x v="391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奕东电子"/>
    <s v="奕东电子科技股份有限公司"/>
    <s v="股票"/>
    <s v="创业板股"/>
    <s v="301123.SZ"/>
    <x v="339"/>
    <m/>
    <n v="40.514545135246109"/>
    <x v="3918"/>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达嘉维康"/>
    <s v="湖南达嘉维康医药产业股份有限公司"/>
    <s v="股票"/>
    <s v="创业板股"/>
    <s v="301126.SZ"/>
    <x v="340"/>
    <m/>
    <n v="5.7561871071734707"/>
    <x v="391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华研精机"/>
    <s v="广州华研精密机械股份有限公司"/>
    <s v="股票"/>
    <s v="创业板股"/>
    <s v="301138.SZ"/>
    <x v="306"/>
    <m/>
    <n v="5.9450689239735723"/>
    <x v="392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海力风电"/>
    <s v="江苏海力风电设备科技股份有限公司"/>
    <s v="股票"/>
    <s v="创业板股"/>
    <s v="301155.SZ"/>
    <x v="431"/>
    <m/>
    <n v="62.344300048301101"/>
    <x v="392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优宁维"/>
    <s v="上海优宁维生物科技股份有限公司"/>
    <s v="股票"/>
    <s v="创业板股"/>
    <s v="301166.SZ"/>
    <x v="308"/>
    <m/>
    <n v="20.653997663918521"/>
    <x v="392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通灵股份"/>
    <s v="江苏通灵电器股份有限公司"/>
    <s v="股票"/>
    <s v="创业板股"/>
    <s v="301168.SZ"/>
    <x v="309"/>
    <m/>
    <n v="12.887199341402892"/>
    <x v="392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迪阿股份"/>
    <s v="迪阿股份有限公司"/>
    <s v="股票"/>
    <s v="创业板股"/>
    <s v="301177.SZ"/>
    <x v="310"/>
    <m/>
    <n v="38.328755652955117"/>
    <x v="392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泽宇智能"/>
    <s v="江苏泽宇智能电力股份有限公司"/>
    <s v="股票"/>
    <s v="创业板股"/>
    <s v="301179.SZ"/>
    <x v="341"/>
    <m/>
    <n v="15.231660541958265"/>
    <x v="3925"/>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凯旺科技"/>
    <s v="河南凯旺电子科技股份有限公司"/>
    <s v="股票"/>
    <s v="创业板股"/>
    <s v="301182.SZ"/>
    <x v="356"/>
    <m/>
    <n v="4.9187683054341242"/>
    <x v="392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奥尼电子"/>
    <s v="深圳奥尼电子股份有限公司"/>
    <s v="股票"/>
    <s v="创业板股"/>
    <s v="301189.SZ"/>
    <x v="573"/>
    <m/>
    <n v="24.369931385082275"/>
    <x v="3927"/>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家联科技"/>
    <s v="宁波家联科技股份有限公司"/>
    <s v="股票"/>
    <s v="创业板股"/>
    <s v="301193.SZ"/>
    <x v="312"/>
    <m/>
    <n v="8.6136154144604458"/>
    <x v="3928"/>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唯科科技"/>
    <s v="厦门唯科模塑科技股份有限公司"/>
    <s v="股票"/>
    <s v="创业板股"/>
    <s v="301196.SZ"/>
    <x v="313"/>
    <m/>
    <n v="20.074747878895664"/>
    <x v="3929"/>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喜悦智行"/>
    <s v="宁波喜悦智行科技股份有限公司"/>
    <s v="股票"/>
    <s v="创业板股"/>
    <s v="301198.SZ"/>
    <x v="543"/>
    <m/>
    <n v="3.8270277402787714"/>
    <x v="3930"/>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迈赫股份"/>
    <s v="迈赫机器人自动化股份有限公司"/>
    <s v="股票"/>
    <s v="创业板股"/>
    <s v="301199.SZ"/>
    <x v="342"/>
    <m/>
    <n v="10.460132116409923"/>
    <x v="3931"/>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诚达药业"/>
    <s v="诚达药业股份有限公司"/>
    <s v="股票"/>
    <s v="创业板股"/>
    <s v="301201.SZ"/>
    <x v="344"/>
    <m/>
    <n v="30.362742890489507"/>
    <x v="3932"/>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三元生物"/>
    <s v="山东三元生物科技股份有限公司"/>
    <s v="股票"/>
    <s v="创业板股"/>
    <s v="301206.SZ"/>
    <x v="435"/>
    <m/>
    <n v="58.470189255725884"/>
    <x v="3933"/>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光庭信息"/>
    <s v="武汉光庭信息技术股份有限公司"/>
    <s v="股票"/>
    <s v="创业板股"/>
    <s v="301221.SZ"/>
    <x v="358"/>
    <m/>
    <n v="20.35840036866443"/>
    <x v="3934"/>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华康医疗"/>
    <s v="武汉华康世纪医疗股份有限公司"/>
    <s v="股票"/>
    <s v="创业板股"/>
    <s v="301235.SZ"/>
    <x v="346"/>
    <m/>
    <n v="13.319740533900509"/>
    <x v="3935"/>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华宝添益ETF"/>
    <s v="华宝现金添益交易型货币市场基金"/>
    <s v="证券投资基金"/>
    <s v="货币市场基金"/>
    <s v="511990.SH"/>
    <x v="611"/>
    <m/>
    <n v="53404.814584782798"/>
    <x v="3936"/>
    <n v="0"/>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m/>
    <m/>
    <m/>
    <m/>
    <m/>
    <m/>
    <m/>
    <m/>
    <m/>
    <m/>
    <m/>
    <m/>
    <m/>
    <m/>
    <m/>
    <s v="固定收益类资产"/>
  </r>
  <r>
    <s v="19陕煤债02"/>
    <s v="陕西煤业化工集团有限责任公司"/>
    <s v="企业债、公司债"/>
    <s v="企业债"/>
    <s v="1980400.IB"/>
    <x v="612"/>
    <m/>
    <n v="37007.828712613606"/>
    <x v="3937"/>
    <n v="534.5498679827698"/>
    <n v="0"/>
    <s v="传统"/>
    <s v="稳精3-47期"/>
    <s v="大家资产-稳健精选3号（第四十七期）集合资产管理产品"/>
    <s v="AB0163"/>
    <s v="组合类保险资管产品"/>
    <s v="固定收益类保险资管产品"/>
    <n v="1"/>
    <s v="大家资产管理有限公司"/>
    <n v="1221734.6299999999"/>
    <n v="1136101.48"/>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7975136.1000069855"/>
    <x v="3938"/>
    <n v="3676.5043996681134"/>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95301.20026547"/>
    <x v="3939"/>
    <n v="1600279.5952836827"/>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99809540.86493662"/>
    <x v="3940"/>
    <n v="432507.9671639243"/>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69292.65881661751"/>
    <x v="3941"/>
    <n v="0"/>
    <n v="0"/>
    <s v="万能"/>
    <s v="稳精3-48期"/>
    <s v="大家资产-厚坤3号资产管理产品"/>
    <s v="AB0165"/>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6312.507538399514"/>
    <x v="3942"/>
    <n v="0"/>
    <n v="0"/>
    <s v="万能"/>
    <s v="稳精3-48期"/>
    <s v="大家资产-厚坤3号资产管理产品"/>
    <s v="AB0165"/>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795340.3153965299"/>
    <x v="394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284927.84187609"/>
    <x v="394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870477.0303603262"/>
    <x v="394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393809.8105008435"/>
    <x v="3946"/>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265684.8461150578"/>
    <x v="394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40897.947593878"/>
    <x v="394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03124.7329519601"/>
    <x v="3949"/>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888939.3600675417"/>
    <x v="3950"/>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16083.0492257141"/>
    <x v="395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45955.6190821049"/>
    <x v="3952"/>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16718.43942492956"/>
    <x v="395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590060.3843632624"/>
    <x v="395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685934.6389019899"/>
    <x v="395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9803914090789"/>
    <x v="395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11581.7173014097"/>
    <x v="395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04287.5599596947"/>
    <x v="395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04238.9191109892"/>
    <x v="3959"/>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21466.9099562694"/>
    <x v="396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5144.3524844615"/>
    <x v="396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484557.1298709807"/>
    <x v="3962"/>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085027.0719300471"/>
    <x v="396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054825.2523378646"/>
    <x v="396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17186.1566185912"/>
    <x v="396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258907.8766209418"/>
    <x v="396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899869.8936237986"/>
    <x v="396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52379.7090795224"/>
    <x v="3968"/>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772052.0202754913"/>
    <x v="3969"/>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7012.23106157489"/>
    <x v="397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18325.1117533357"/>
    <x v="397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07173.023048766"/>
    <x v="3972"/>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889169.7875824519"/>
    <x v="397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45653.1579312962"/>
    <x v="397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198938.51041357749"/>
    <x v="397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919182.4466538597"/>
    <x v="397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47227.1033957084"/>
    <x v="397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55764.46623601479"/>
    <x v="397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3062057.6527669472"/>
    <x v="3979"/>
    <n v="0"/>
    <n v="0"/>
    <s v="万能"/>
    <s v="稳精3-48期"/>
    <s v="大家资产-厚坤3号资产管理产品"/>
    <s v="AB0165"/>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09625.9026970319"/>
    <x v="398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448459.1215379266"/>
    <x v="398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7955903849497"/>
    <x v="3982"/>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5.913763201286"/>
    <x v="398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6.03469572981"/>
    <x v="398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7.215472670505"/>
    <x v="398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079.671679373976"/>
    <x v="398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380.15940965661"/>
    <x v="398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8.1381276198172"/>
    <x v="398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2471068001851"/>
    <x v="3989"/>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453442744778"/>
    <x v="399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5100480862129"/>
    <x v="399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2072.500686025447"/>
    <x v="3992"/>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9958120681358"/>
    <x v="399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8994486998849"/>
    <x v="399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3965.446261144185"/>
    <x v="399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2.387903755744"/>
    <x v="399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1.0023426031012"/>
    <x v="399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0881.673053965889"/>
    <x v="399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2750180057828"/>
    <x v="3999"/>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7664007745102"/>
    <x v="400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276.844783027425"/>
    <x v="4001"/>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7352018926385"/>
    <x v="4002"/>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0936.810097448988"/>
    <x v="4003"/>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813848521799"/>
    <x v="4004"/>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7255452244217"/>
    <x v="4005"/>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754598076714"/>
    <x v="4006"/>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1854.813824289711"/>
    <x v="4007"/>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345209570169"/>
    <x v="4008"/>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6526685852168"/>
    <x v="4009"/>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9095106.708445441"/>
    <x v="4010"/>
    <n v="0"/>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2"/>
    <s v="陕西煤业化工集团有限责任公司"/>
    <s v="企业债、公司债"/>
    <s v="企业债"/>
    <s v="1980400.IB"/>
    <x v="612"/>
    <m/>
    <n v="20162106.150054213"/>
    <x v="4011"/>
    <n v="291225.09677394718"/>
    <n v="0"/>
    <s v="万能"/>
    <s v="稳精3-48期"/>
    <s v="大家资产-厚坤3号资产管理产品"/>
    <s v="AB0165"/>
    <s v="组合类保险资管产品"/>
    <s v="固定收益类保险资管产品"/>
    <n v="2"/>
    <s v="大家资产管理有限公司"/>
    <n v="16867538196.9"/>
    <n v="14487907740.719999"/>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14629.964268120468"/>
    <x v="4012"/>
    <n v="6.7443523626744222"/>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77452.6469761359"/>
    <x v="4013"/>
    <n v="2935.6280575552883"/>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83095.30999355027"/>
    <x v="4014"/>
    <n v="793.41293063075011"/>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494.00310248634122"/>
    <x v="4015"/>
    <n v="0"/>
    <n v="0"/>
    <s v="传统"/>
    <s v="稳精3-48期"/>
    <s v="大家资产-稳健精选3号（第四十八期）集合资产管理产品"/>
    <s v="AB0165"/>
    <s v="组合类保险资管产品"/>
    <s v="固定收益类保险资管产品"/>
    <n v="1"/>
    <s v="大家资产管理有限公司"/>
    <n v="1220927.99"/>
    <n v="1135914.02"/>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66.61336949123347"/>
    <x v="4016"/>
    <n v="0"/>
    <n v="0"/>
    <s v="传统"/>
    <s v="稳精3-48期"/>
    <s v="大家资产-稳健精选3号（第四十八期）集合资产管理产品"/>
    <s v="AB0165"/>
    <s v="组合类保险资管产品"/>
    <s v="固定收益类保险资管产品"/>
    <n v="1"/>
    <s v="大家资产管理有限公司"/>
    <n v="1220927.99"/>
    <n v="1135914.02"/>
    <m/>
    <m/>
    <m/>
    <m/>
    <m/>
    <m/>
    <m/>
    <m/>
    <m/>
    <m/>
    <m/>
    <m/>
    <m/>
    <m/>
    <m/>
    <m/>
    <m/>
    <m/>
    <m/>
    <m/>
    <m/>
    <m/>
    <m/>
    <m/>
    <m/>
    <m/>
    <m/>
    <s v="城市商业银行"/>
    <m/>
    <m/>
    <m/>
    <m/>
    <m/>
    <m/>
    <m/>
    <m/>
    <m/>
    <m/>
    <m/>
    <m/>
    <m/>
    <m/>
    <m/>
    <m/>
    <s v="固定收益类资产"/>
  </r>
  <r>
    <s v="广州发展"/>
    <s v="广州发展集团股份有限公司"/>
    <s v="股票"/>
    <s v="沪深主板股"/>
    <s v="600098.SH"/>
    <x v="579"/>
    <m/>
    <n v="3293.456604877797"/>
    <x v="401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中盐化工"/>
    <s v="中盐内蒙古化工股份有限公司"/>
    <s v="股票"/>
    <s v="沪深主板股"/>
    <s v="600328.SH"/>
    <x v="580"/>
    <m/>
    <n v="4191.5789602451468"/>
    <x v="401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宁波韵升"/>
    <s v="宁波韵升股份有限公司"/>
    <s v="股票"/>
    <s v="沪深主板股"/>
    <s v="600366.SH"/>
    <x v="581"/>
    <m/>
    <n v="8934.6318394253667"/>
    <x v="401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华鲁恒升"/>
    <s v="山东华鲁恒升化工股份有限公司"/>
    <s v="股票"/>
    <s v="沪深主板股"/>
    <s v="600426.SH"/>
    <x v="481"/>
    <m/>
    <n v="4391.3171578693054"/>
    <x v="4020"/>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士兰微"/>
    <s v="杭州士兰微电子股份有限公司"/>
    <s v="股票"/>
    <s v="沪深主板股"/>
    <s v="600460.SH"/>
    <x v="582"/>
    <m/>
    <n v="5990.72567671465"/>
    <x v="402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爱柯迪"/>
    <s v="爱柯迪股份有限公司"/>
    <s v="股票"/>
    <s v="沪深主板股"/>
    <s v="600933.SH"/>
    <x v="583"/>
    <m/>
    <n v="12182.37512980473"/>
    <x v="402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赤峰黄金"/>
    <s v="赤峰吉隆黄金矿业股份有限公司"/>
    <s v="股票"/>
    <s v="沪深主板股"/>
    <s v="600988.SH"/>
    <x v="472"/>
    <m/>
    <n v="4591.8495863291528"/>
    <x v="4023"/>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紫金矿业"/>
    <s v="紫金矿业集团股份有限公司"/>
    <s v="股票"/>
    <s v="沪深主板股"/>
    <s v="601899.SH"/>
    <x v="397"/>
    <m/>
    <n v="8968.5000042486099"/>
    <x v="4024"/>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中国汽研"/>
    <s v="中国汽车工程研究院股份有限公司"/>
    <s v="股票"/>
    <s v="沪深主板股"/>
    <s v="601965.SH"/>
    <x v="584"/>
    <m/>
    <n v="7917.6254795648338"/>
    <x v="402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春风动力"/>
    <s v="浙江春风动力股份有限公司"/>
    <s v="股票"/>
    <s v="沪深主板股"/>
    <s v="603129.SH"/>
    <x v="585"/>
    <m/>
    <n v="5587.6440615744377"/>
    <x v="4026"/>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天目湖"/>
    <s v="江苏天目湖旅游股份有限公司"/>
    <s v="股票"/>
    <s v="沪深主板股"/>
    <s v="603136.SH"/>
    <x v="586"/>
    <m/>
    <n v="1314.7819708155953"/>
    <x v="402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新泉股份"/>
    <s v="江苏新泉汽车饰件股份有限公司"/>
    <s v="股票"/>
    <s v="沪深主板股"/>
    <s v="603179.SH"/>
    <x v="587"/>
    <m/>
    <n v="6585.7754005707011"/>
    <x v="402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海容冷链"/>
    <s v="青岛海容商用冷链股份有限公司"/>
    <s v="股票"/>
    <s v="沪深主板股"/>
    <s v="603187.SH"/>
    <x v="588"/>
    <m/>
    <n v="8596.098608251219"/>
    <x v="402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望变电气"/>
    <s v="重庆望变电气(集团)股份有限公司"/>
    <s v="股票"/>
    <s v="沪深主板股"/>
    <s v="603191.SH"/>
    <x v="285"/>
    <m/>
    <n v="7.8825826667803272"/>
    <x v="403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中谷物流"/>
    <s v="上海中谷物流股份有限公司"/>
    <s v="股票"/>
    <s v="沪深主板股"/>
    <s v="603565.SH"/>
    <x v="589"/>
    <m/>
    <n v="11578.261968389626"/>
    <x v="403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高能环境"/>
    <s v="北京高能时代环境技术股份有限公司"/>
    <s v="股票"/>
    <s v="沪深主板股"/>
    <s v="603588.SH"/>
    <x v="590"/>
    <m/>
    <n v="8446.3213715315669"/>
    <x v="403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口子窖"/>
    <s v="安徽口子酒业股份有限公司"/>
    <s v="股票"/>
    <s v="沪深主板股"/>
    <s v="603589.SH"/>
    <x v="480"/>
    <m/>
    <n v="5144.2275932859129"/>
    <x v="4033"/>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索通发展"/>
    <s v="索通发展股份有限公司"/>
    <s v="股票"/>
    <s v="沪深主板股"/>
    <s v="603612.SH"/>
    <x v="591"/>
    <m/>
    <n v="3341.3844571506038"/>
    <x v="403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圣泉集团"/>
    <s v="济南圣泉集团股份有限公司"/>
    <s v="股票"/>
    <s v="沪深主板股"/>
    <s v="605589.SH"/>
    <x v="592"/>
    <m/>
    <n v="1073.4162854641015"/>
    <x v="403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平安银行"/>
    <s v="平安银行股份有限公司"/>
    <s v="股票"/>
    <s v="沪深主板股"/>
    <s v="000001.SZ"/>
    <x v="593"/>
    <m/>
    <n v="2723.3413313130673"/>
    <x v="4036"/>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铜陵有色"/>
    <s v="铜陵有色金属集团股份有限公司"/>
    <s v="股票"/>
    <s v="沪深主板股"/>
    <s v="000630.SZ"/>
    <x v="470"/>
    <m/>
    <n v="5659.3185699340438"/>
    <x v="403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新洋丰"/>
    <s v="新洋丰农业科技股份有限公司"/>
    <s v="股票"/>
    <s v="沪深主板股"/>
    <s v="000902.SZ"/>
    <x v="594"/>
    <m/>
    <n v="9272.808876983454"/>
    <x v="403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河钢资源"/>
    <s v="河钢资源股份有限公司"/>
    <s v="股票"/>
    <s v="沪深主板股"/>
    <s v="000923.SZ"/>
    <x v="595"/>
    <m/>
    <n v="2049.4187619136069"/>
    <x v="403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石基信息"/>
    <s v="北京中长石基信息技术股份有限公司"/>
    <s v="股票"/>
    <s v="沪深主板股"/>
    <s v="002153.SZ"/>
    <x v="596"/>
    <m/>
    <n v="9647.1876290906512"/>
    <x v="404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纳思达"/>
    <s v="纳思达股份有限公司"/>
    <s v="股票"/>
    <s v="沪深主板股"/>
    <s v="002180.SZ"/>
    <x v="597"/>
    <m/>
    <n v="5319.6575448884587"/>
    <x v="404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海康威视"/>
    <s v="杭州海康威视数字技术股份有限公司"/>
    <s v="股票"/>
    <s v="沪深主板股"/>
    <s v="002415.SZ"/>
    <x v="466"/>
    <m/>
    <n v="2847.7582563598844"/>
    <x v="4042"/>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视源股份"/>
    <s v="广州视源电子科技股份有限公司"/>
    <s v="股票"/>
    <s v="沪深主板股"/>
    <s v="002841.SZ"/>
    <x v="598"/>
    <m/>
    <n v="14257.417293042101"/>
    <x v="4043"/>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欣旺达"/>
    <s v="欣旺达电子股份有限公司"/>
    <s v="股票"/>
    <s v="创业板股"/>
    <s v="300207.SZ"/>
    <x v="599"/>
    <m/>
    <n v="1296.9764462760595"/>
    <x v="404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菲利华"/>
    <s v="湖北菲利华石英玻璃股份有限公司"/>
    <s v="股票"/>
    <s v="创业板股"/>
    <s v="300395.SZ"/>
    <x v="600"/>
    <m/>
    <n v="5720.4020582537905"/>
    <x v="404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贝斯特"/>
    <s v="无锡贝斯特精机股份有限公司"/>
    <s v="股票"/>
    <s v="创业板股"/>
    <s v="300580.SZ"/>
    <x v="601"/>
    <m/>
    <n v="4232.3865654838619"/>
    <x v="4046"/>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普利制药"/>
    <s v="海南普利制药股份有限公司"/>
    <s v="股票"/>
    <s v="创业板股"/>
    <s v="300630.SZ"/>
    <x v="602"/>
    <m/>
    <n v="3465.581795992146"/>
    <x v="404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赛意信息"/>
    <s v="广州赛意信息科技股份有限公司"/>
    <s v="股票"/>
    <s v="创业板股"/>
    <s v="300687.SZ"/>
    <x v="603"/>
    <m/>
    <n v="7604.9808815805054"/>
    <x v="404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宏达电子"/>
    <s v="株洲宏达电子股份有限公司"/>
    <s v="股票"/>
    <s v="创业板股"/>
    <s v="300726.SZ"/>
    <x v="604"/>
    <m/>
    <n v="364.9421479968475"/>
    <x v="404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天宜上佳"/>
    <s v="北京天宜上佳高新材料股份有限公司"/>
    <s v="股票"/>
    <s v="科创板股"/>
    <s v="688033.SH"/>
    <x v="605"/>
    <m/>
    <n v="3520.6384275404894"/>
    <x v="405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映翰通"/>
    <s v="北京映翰通网络技术股份有限公司"/>
    <s v="股票"/>
    <s v="科创板股"/>
    <s v="688080.SH"/>
    <x v="606"/>
    <m/>
    <n v="4122.4189547062742"/>
    <x v="405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晶晨股份"/>
    <s v="晶晨半导体(上海)股份有限公司"/>
    <s v="股票"/>
    <s v="科创板股"/>
    <s v="688099.SH"/>
    <x v="607"/>
    <m/>
    <n v="285.74165339620441"/>
    <x v="405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石头科技"/>
    <s v="北京石头世纪科技股份有限公司"/>
    <s v="股票"/>
    <s v="科创板股"/>
    <s v="688169.SH"/>
    <x v="608"/>
    <m/>
    <n v="5617.1823885069534"/>
    <x v="4053"/>
    <n v="0"/>
    <n v="0"/>
    <s v="传统"/>
    <s v="稳精3-48期"/>
    <s v="大家资产-稳健精选3号（第四十八期）集合资产管理产品"/>
    <s v="AB0165"/>
    <s v="组合类保险资管产品"/>
    <s v="固定收益类保险资管产品"/>
    <n v="1"/>
    <s v="大家资产管理有限公司"/>
    <n v="1220927.99"/>
    <n v="1135914.02"/>
    <m/>
    <m/>
    <m/>
    <m/>
    <s v="是"/>
    <m/>
    <m/>
    <m/>
    <m/>
    <m/>
    <m/>
    <m/>
    <m/>
    <m/>
    <m/>
    <m/>
    <m/>
    <m/>
    <m/>
    <m/>
    <m/>
    <m/>
    <m/>
    <m/>
    <m/>
    <m/>
    <m/>
    <s v="城市商业银行"/>
    <m/>
    <m/>
    <m/>
    <m/>
    <m/>
    <m/>
    <m/>
    <m/>
    <m/>
    <m/>
    <m/>
    <m/>
    <m/>
    <m/>
    <m/>
    <m/>
    <s v="固定收益类资产"/>
  </r>
  <r>
    <s v="高测股份"/>
    <s v="青岛高测科技股份有限公司"/>
    <s v="股票"/>
    <s v="科创板股"/>
    <s v="688556.SH"/>
    <x v="609"/>
    <m/>
    <n v="3503.1074544182889"/>
    <x v="405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中控技术"/>
    <s v="浙江中控技术股份有限公司"/>
    <s v="股票"/>
    <s v="科创板股"/>
    <s v="688777.SH"/>
    <x v="610"/>
    <m/>
    <n v="6326.0153927817946"/>
    <x v="405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嘉环科技"/>
    <s v="嘉环科技股份有限公司"/>
    <s v="股票"/>
    <s v="沪深主板股"/>
    <s v="603206.SH"/>
    <x v="401"/>
    <m/>
    <n v="9.098482001385495"/>
    <x v="4056"/>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德龙激光"/>
    <s v="苏州德龙激光股份有限公司"/>
    <s v="股票"/>
    <s v="科创板股"/>
    <s v="688170.SH"/>
    <x v="487"/>
    <m/>
    <n v="124.4413865802324"/>
    <x v="405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景业智能"/>
    <s v="杭州景业智能科技股份有限公司"/>
    <s v="股票"/>
    <s v="科创板股"/>
    <s v="688290.SH"/>
    <x v="304"/>
    <m/>
    <n v="90.284205810164622"/>
    <x v="405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中国海油"/>
    <s v="中国海洋石油有限公司"/>
    <s v="股票"/>
    <s v="沪深主板股"/>
    <s v="600938.SH"/>
    <x v="317"/>
    <m/>
    <n v="166.1040652261488"/>
    <x v="405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星辉环材"/>
    <s v="星辉环保材料股份有限公司"/>
    <s v="股票"/>
    <s v="创业板股"/>
    <s v="300834.SZ"/>
    <x v="331"/>
    <m/>
    <n v="35.000645934615065"/>
    <x v="406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百诚医药"/>
    <s v="杭州百诚医药科技股份有限公司"/>
    <s v="股票"/>
    <s v="创业板股"/>
    <s v="301096.SZ"/>
    <x v="334"/>
    <m/>
    <n v="26.379639882630748"/>
    <x v="406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风光股份"/>
    <s v="营口风光新材料股份有限公司"/>
    <s v="股票"/>
    <s v="创业板股"/>
    <s v="301100.SZ"/>
    <x v="419"/>
    <m/>
    <n v="15.479316935598723"/>
    <x v="406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明月镜片"/>
    <s v="明月镜片股份有限公司"/>
    <s v="股票"/>
    <s v="创业板股"/>
    <s v="301101.SZ"/>
    <x v="420"/>
    <m/>
    <n v="7.5877259795667138"/>
    <x v="4063"/>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粤万年青"/>
    <s v="广东万年青制药股份有限公司"/>
    <s v="股票"/>
    <s v="创业板股"/>
    <s v="301111.SZ"/>
    <x v="423"/>
    <m/>
    <n v="2.571244057301425"/>
    <x v="406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佳缘科技"/>
    <s v="佳缘科技股份有限公司"/>
    <s v="股票"/>
    <s v="创业板股"/>
    <s v="301117.SZ"/>
    <x v="338"/>
    <m/>
    <n v="15.852391939241581"/>
    <x v="406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奕东电子"/>
    <s v="奕东电子科技股份有限公司"/>
    <s v="股票"/>
    <s v="创业板股"/>
    <s v="301123.SZ"/>
    <x v="339"/>
    <m/>
    <n v="40.490832042895661"/>
    <x v="4066"/>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达嘉维康"/>
    <s v="湖南达嘉维康医药产业股份有限公司"/>
    <s v="股票"/>
    <s v="创业板股"/>
    <s v="301126.SZ"/>
    <x v="340"/>
    <m/>
    <n v="5.7528180209353499"/>
    <x v="406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华研精机"/>
    <s v="广州华研精密机械股份有限公司"/>
    <s v="股票"/>
    <s v="创业板股"/>
    <s v="301138.SZ"/>
    <x v="306"/>
    <m/>
    <n v="5.9415892855387007"/>
    <x v="406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海力风电"/>
    <s v="江苏海力风电设备科技股份有限公司"/>
    <s v="股票"/>
    <s v="创业板股"/>
    <s v="301155.SZ"/>
    <x v="431"/>
    <m/>
    <n v="62.307810038611137"/>
    <x v="406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优宁维"/>
    <s v="上海优宁维生物科技股份有限公司"/>
    <s v="股票"/>
    <s v="创业板股"/>
    <s v="301166.SZ"/>
    <x v="308"/>
    <m/>
    <n v="20.641908915238865"/>
    <x v="407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通灵股份"/>
    <s v="江苏通灵电器股份有限公司"/>
    <s v="股票"/>
    <s v="创业板股"/>
    <s v="301168.SZ"/>
    <x v="309"/>
    <m/>
    <n v="12.879656486186299"/>
    <x v="407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迪阿股份"/>
    <s v="迪阿股份有限公司"/>
    <s v="股票"/>
    <s v="创业板股"/>
    <s v="301177.SZ"/>
    <x v="310"/>
    <m/>
    <n v="38.306321899362615"/>
    <x v="407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泽宇智能"/>
    <s v="江苏泽宇智能电力股份有限公司"/>
    <s v="股票"/>
    <s v="创业板股"/>
    <s v="301179.SZ"/>
    <x v="341"/>
    <m/>
    <n v="15.222745477704763"/>
    <x v="4073"/>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凯旺科技"/>
    <s v="河南凯旺电子科技股份有限公司"/>
    <s v="股票"/>
    <s v="创业板股"/>
    <s v="301182.SZ"/>
    <x v="356"/>
    <m/>
    <n v="4.915889358954832"/>
    <x v="407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奥尼电子"/>
    <s v="深圳奥尼电子股份有限公司"/>
    <s v="股票"/>
    <s v="创业板股"/>
    <s v="301189.SZ"/>
    <x v="573"/>
    <m/>
    <n v="24.355667706900043"/>
    <x v="4075"/>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家联科技"/>
    <s v="宁波家联科技股份有限公司"/>
    <s v="股票"/>
    <s v="创业板股"/>
    <s v="301193.SZ"/>
    <x v="312"/>
    <m/>
    <n v="8.6085738804357526"/>
    <x v="4076"/>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唯科科技"/>
    <s v="厦门唯科模塑科技股份有限公司"/>
    <s v="股票"/>
    <s v="创业板股"/>
    <s v="301196.SZ"/>
    <x v="313"/>
    <m/>
    <n v="20.062998164101259"/>
    <x v="4077"/>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喜悦智行"/>
    <s v="宁波喜悦智行科技股份有限公司"/>
    <s v="股票"/>
    <s v="创业板股"/>
    <s v="301198.SZ"/>
    <x v="543"/>
    <m/>
    <n v="3.8247877876412675"/>
    <x v="4078"/>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迈赫股份"/>
    <s v="迈赫机器人自动化股份有限公司"/>
    <s v="股票"/>
    <s v="创业板股"/>
    <s v="301199.SZ"/>
    <x v="342"/>
    <m/>
    <n v="10.454009819391747"/>
    <x v="4079"/>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诚达药业"/>
    <s v="诚达药业股份有限公司"/>
    <s v="股票"/>
    <s v="创业板股"/>
    <s v="301201.SZ"/>
    <x v="344"/>
    <m/>
    <n v="30.344971630223064"/>
    <x v="4080"/>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三元生物"/>
    <s v="山东三元生物科技股份有限公司"/>
    <s v="股票"/>
    <s v="创业板股"/>
    <s v="301206.SZ"/>
    <x v="435"/>
    <m/>
    <n v="58.435966756301525"/>
    <x v="4081"/>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光庭信息"/>
    <s v="武汉光庭信息技术股份有限公司"/>
    <s v="股票"/>
    <s v="创业板股"/>
    <s v="301221.SZ"/>
    <x v="358"/>
    <m/>
    <n v="20.346484632564273"/>
    <x v="4082"/>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华康医疗"/>
    <s v="武汉华康世纪医疗股份有限公司"/>
    <s v="股票"/>
    <s v="创业板股"/>
    <s v="301235.SZ"/>
    <x v="346"/>
    <m/>
    <n v="13.311944513081071"/>
    <x v="4083"/>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华宝添益ETF"/>
    <s v="华宝现金添益交易型货币市场基金"/>
    <s v="证券投资基金"/>
    <s v="货币市场基金"/>
    <s v="511990.SH"/>
    <x v="611"/>
    <m/>
    <n v="53373.430394665753"/>
    <x v="4084"/>
    <n v="0"/>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m/>
    <m/>
    <m/>
    <m/>
    <m/>
    <m/>
    <m/>
    <m/>
    <m/>
    <m/>
    <m/>
    <m/>
    <m/>
    <m/>
    <m/>
    <s v="固定收益类资产"/>
  </r>
  <r>
    <s v="19陕煤债02"/>
    <s v="陕西煤业化工集团有限责任公司"/>
    <s v="企业债、公司债"/>
    <s v="企业债"/>
    <s v="1980400.IB"/>
    <x v="612"/>
    <m/>
    <n v="36986.314571495117"/>
    <x v="4085"/>
    <n v="534.23699688072293"/>
    <n v="0"/>
    <s v="传统"/>
    <s v="稳精3-48期"/>
    <s v="大家资产-稳健精选3号（第四十八期）集合资产管理产品"/>
    <s v="AB0165"/>
    <s v="组合类保险资管产品"/>
    <s v="固定收益类保险资管产品"/>
    <n v="1"/>
    <s v="大家资产管理有限公司"/>
    <n v="1220927.99"/>
    <n v="1135914.02"/>
    <m/>
    <m/>
    <m/>
    <m/>
    <s v="否"/>
    <m/>
    <m/>
    <m/>
    <m/>
    <m/>
    <m/>
    <m/>
    <m/>
    <m/>
    <m/>
    <m/>
    <m/>
    <m/>
    <m/>
    <m/>
    <m/>
    <m/>
    <m/>
    <m/>
    <m/>
    <m/>
    <m/>
    <s v="城市商业银行"/>
    <m/>
    <n v="3"/>
    <s v="AAA"/>
    <n v="0.6482"/>
    <s v="否"/>
    <m/>
    <m/>
    <m/>
    <m/>
    <m/>
    <m/>
    <m/>
    <m/>
    <m/>
    <m/>
    <m/>
    <s v="固定收益类资产"/>
  </r>
  <r>
    <s v="招商银行"/>
    <s v="招商银行股份有限公司活期存款"/>
    <s v="现金及流动性管理工具"/>
    <s v="活期存款"/>
    <s v="600036.SH"/>
    <x v="576"/>
    <m/>
    <n v="8252478.1822049702"/>
    <x v="4086"/>
    <n v="3725.7664241967705"/>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369286004.69674414"/>
    <x v="4087"/>
    <n v="1600239.3104361792"/>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99807028.296417341"/>
    <x v="4088"/>
    <n v="432497.07936809619"/>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275461.36975360278"/>
    <x v="4089"/>
    <n v="0"/>
    <n v="0"/>
    <s v="万能"/>
    <s v="稳精3-49期"/>
    <s v="大家资产-厚坤3号资产管理产品"/>
    <s v="AB0166"/>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37807.640890692281"/>
    <x v="4090"/>
    <n v="0"/>
    <n v="0"/>
    <s v="万能"/>
    <s v="稳精3-49期"/>
    <s v="大家资产-厚坤3号资产管理产品"/>
    <s v="AB0166"/>
    <s v="组合类保险资管产品"/>
    <s v="固定收益类保险资管产品"/>
    <n v="2"/>
    <s v="大家资产管理有限公司"/>
    <n v="16867538196.9"/>
    <n v="14487907740.719999"/>
    <m/>
    <m/>
    <m/>
    <m/>
    <m/>
    <m/>
    <m/>
    <m/>
    <m/>
    <m/>
    <m/>
    <m/>
    <m/>
    <m/>
    <m/>
    <m/>
    <m/>
    <m/>
    <m/>
    <m/>
    <m/>
    <m/>
    <m/>
    <m/>
    <m/>
    <m/>
    <m/>
    <s v="城市商业银行"/>
    <m/>
    <m/>
    <m/>
    <m/>
    <m/>
    <m/>
    <m/>
    <m/>
    <m/>
    <m/>
    <m/>
    <m/>
    <m/>
    <m/>
    <m/>
    <m/>
    <s v="固定收益类资产"/>
  </r>
  <r>
    <s v="广州发展"/>
    <s v="广州发展集团股份有限公司"/>
    <s v="股票"/>
    <s v="沪深主板股"/>
    <s v="600098.SH"/>
    <x v="579"/>
    <m/>
    <n v="1795000.0706254498"/>
    <x v="409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盐化工"/>
    <s v="中盐内蒙古化工股份有限公司"/>
    <s v="股票"/>
    <s v="沪深主板股"/>
    <s v="600328.SH"/>
    <x v="580"/>
    <m/>
    <n v="2302634.9749129661"/>
    <x v="409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宁波韵升"/>
    <s v="宁波韵升股份有限公司"/>
    <s v="股票"/>
    <s v="沪深主板股"/>
    <s v="600366.SH"/>
    <x v="581"/>
    <m/>
    <n v="4989740.7954217503"/>
    <x v="409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鲁恒升"/>
    <s v="山东华鲁恒升化工股份有限公司"/>
    <s v="股票"/>
    <s v="沪深主板股"/>
    <s v="600426.SH"/>
    <x v="481"/>
    <m/>
    <n v="2414175.1477839621"/>
    <x v="4094"/>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士兰微"/>
    <s v="杭州士兰微电子股份有限公司"/>
    <s v="股票"/>
    <s v="沪深主板股"/>
    <s v="600460.SH"/>
    <x v="582"/>
    <m/>
    <n v="3302106.1293649022"/>
    <x v="409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爱柯迪"/>
    <s v="爱柯迪股份有限公司"/>
    <s v="股票"/>
    <s v="沪深主板股"/>
    <s v="600933.SH"/>
    <x v="583"/>
    <m/>
    <n v="6653714.5985277761"/>
    <x v="409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赤峰黄金"/>
    <s v="赤峰吉隆黄金矿业股份有限公司"/>
    <s v="股票"/>
    <s v="沪深主板股"/>
    <s v="600988.SH"/>
    <x v="472"/>
    <m/>
    <n v="2575514.0973076727"/>
    <x v="4097"/>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紫金矿业"/>
    <s v="紫金矿业集团股份有限公司"/>
    <s v="股票"/>
    <s v="沪深主板股"/>
    <s v="601899.SH"/>
    <x v="397"/>
    <m/>
    <n v="4930309.4328733888"/>
    <x v="4098"/>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中国汽研"/>
    <s v="中国汽车工程研究院股份有限公司"/>
    <s v="股票"/>
    <s v="沪深主板股"/>
    <s v="601965.SH"/>
    <x v="584"/>
    <m/>
    <n v="4347421.3367224438"/>
    <x v="409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春风动力"/>
    <s v="浙江春风动力股份有限公司"/>
    <s v="股票"/>
    <s v="沪深主板股"/>
    <s v="603129.SH"/>
    <x v="585"/>
    <m/>
    <n v="3008901.5950980121"/>
    <x v="4100"/>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目湖"/>
    <s v="江苏天目湖旅游股份有限公司"/>
    <s v="股票"/>
    <s v="沪深主板股"/>
    <s v="603136.SH"/>
    <x v="586"/>
    <m/>
    <n v="723148.75944592326"/>
    <x v="410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泉股份"/>
    <s v="江苏新泉汽车饰件股份有限公司"/>
    <s v="股票"/>
    <s v="沪深主板股"/>
    <s v="603179.SH"/>
    <x v="587"/>
    <m/>
    <n v="3639466.3109818157"/>
    <x v="410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容冷链"/>
    <s v="青岛海容商用冷链股份有限公司"/>
    <s v="股票"/>
    <s v="沪深主板股"/>
    <s v="603187.SH"/>
    <x v="588"/>
    <m/>
    <n v="4719919.5208371775"/>
    <x v="410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望变电气"/>
    <s v="重庆望变电气(集团)股份有限公司"/>
    <s v="股票"/>
    <s v="沪深主板股"/>
    <s v="603191.SH"/>
    <x v="285"/>
    <m/>
    <n v="4296.8722208117006"/>
    <x v="410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谷物流"/>
    <s v="上海中谷物流股份有限公司"/>
    <s v="股票"/>
    <s v="沪深主板股"/>
    <s v="603565.SH"/>
    <x v="589"/>
    <m/>
    <n v="6358630.04917238"/>
    <x v="410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高能环境"/>
    <s v="北京高能时代环境技术股份有限公司"/>
    <s v="股票"/>
    <s v="沪深主板股"/>
    <s v="603588.SH"/>
    <x v="590"/>
    <m/>
    <n v="4670850.054101631"/>
    <x v="410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口子窖"/>
    <s v="安徽口子酒业股份有限公司"/>
    <s v="股票"/>
    <s v="沪深主板股"/>
    <s v="603589.SH"/>
    <x v="480"/>
    <m/>
    <n v="2825065.6723032566"/>
    <x v="4107"/>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索通发展"/>
    <s v="索通发展股份有限公司"/>
    <s v="股票"/>
    <s v="沪深主板股"/>
    <s v="603612.SH"/>
    <x v="591"/>
    <m/>
    <n v="1816490.5199582344"/>
    <x v="410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圣泉集团"/>
    <s v="济南圣泉集团股份有限公司"/>
    <s v="股票"/>
    <s v="沪深主板股"/>
    <s v="605589.SH"/>
    <x v="592"/>
    <m/>
    <n v="583837.00149176968"/>
    <x v="410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平安银行"/>
    <s v="平安银行股份有限公司"/>
    <s v="股票"/>
    <s v="沪深主板股"/>
    <s v="000001.SZ"/>
    <x v="593"/>
    <m/>
    <n v="1501021.8522366115"/>
    <x v="4110"/>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铜陵有色"/>
    <s v="铜陵有色金属集团股份有限公司"/>
    <s v="股票"/>
    <s v="沪深主板股"/>
    <s v="000630.SZ"/>
    <x v="470"/>
    <m/>
    <n v="3111806.4838422081"/>
    <x v="411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新洋丰"/>
    <s v="新洋丰农业科技股份有限公司"/>
    <s v="股票"/>
    <s v="沪深主板股"/>
    <s v="000902.SZ"/>
    <x v="594"/>
    <m/>
    <n v="5109773.4385427572"/>
    <x v="411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河钢资源"/>
    <s v="河钢资源股份有限公司"/>
    <s v="股票"/>
    <s v="沪深主板股"/>
    <s v="000923.SZ"/>
    <x v="595"/>
    <m/>
    <n v="1125721.4760147254"/>
    <x v="411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基信息"/>
    <s v="北京中长石基信息技术股份有限公司"/>
    <s v="股票"/>
    <s v="沪深主板股"/>
    <s v="002153.SZ"/>
    <x v="596"/>
    <m/>
    <n v="5304587.7551834118"/>
    <x v="411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纳思达"/>
    <s v="纳思达股份有限公司"/>
    <s v="股票"/>
    <s v="沪深主板股"/>
    <s v="002180.SZ"/>
    <x v="597"/>
    <m/>
    <n v="2916362.2052003522"/>
    <x v="411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康威视"/>
    <s v="杭州海康威视数字技术股份有限公司"/>
    <s v="股票"/>
    <s v="沪深主板股"/>
    <s v="002415.SZ"/>
    <x v="466"/>
    <m/>
    <n v="1566533.1894698141"/>
    <x v="4116"/>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视源股份"/>
    <s v="广州视源电子科技股份有限公司"/>
    <s v="股票"/>
    <s v="沪深主板股"/>
    <s v="002841.SZ"/>
    <x v="598"/>
    <m/>
    <n v="7842001.0384354731"/>
    <x v="4117"/>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欣旺达"/>
    <s v="欣旺达电子股份有限公司"/>
    <s v="股票"/>
    <s v="创业板股"/>
    <s v="300207.SZ"/>
    <x v="599"/>
    <m/>
    <n v="703014.16863113979"/>
    <x v="411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菲利华"/>
    <s v="湖北菲利华石英玻璃股份有限公司"/>
    <s v="股票"/>
    <s v="创业板股"/>
    <s v="300395.SZ"/>
    <x v="600"/>
    <m/>
    <n v="3135765.1609847629"/>
    <x v="411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贝斯特"/>
    <s v="无锡贝斯特精机股份有限公司"/>
    <s v="股票"/>
    <s v="创业板股"/>
    <s v="300580.SZ"/>
    <x v="601"/>
    <m/>
    <n v="2317269.4798580129"/>
    <x v="4120"/>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普利制药"/>
    <s v="海南普利制药股份有限公司"/>
    <s v="股票"/>
    <s v="创业板股"/>
    <s v="300630.SZ"/>
    <x v="602"/>
    <m/>
    <n v="1947010.7957863032"/>
    <x v="412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赛意信息"/>
    <s v="广州赛意信息科技股份有限公司"/>
    <s v="股票"/>
    <s v="创业板股"/>
    <s v="300687.SZ"/>
    <x v="603"/>
    <m/>
    <n v="4177140.9150705258"/>
    <x v="412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宏达电子"/>
    <s v="株洲宏达电子股份有限公司"/>
    <s v="股票"/>
    <s v="创业板股"/>
    <s v="300726.SZ"/>
    <x v="604"/>
    <m/>
    <n v="204751.62337439277"/>
    <x v="412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天宜上佳"/>
    <s v="北京天宜上佳高新材料股份有限公司"/>
    <s v="股票"/>
    <s v="科创板股"/>
    <s v="688033.SH"/>
    <x v="605"/>
    <m/>
    <n v="1832791.9819284824"/>
    <x v="412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映翰通"/>
    <s v="北京映翰通网络技术股份有限公司"/>
    <s v="股票"/>
    <s v="科创板股"/>
    <s v="688080.SH"/>
    <x v="606"/>
    <m/>
    <n v="2287879.1645057276"/>
    <x v="412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晶晨股份"/>
    <s v="晶晨半导体(上海)股份有限公司"/>
    <s v="股票"/>
    <s v="科创板股"/>
    <s v="688099.SH"/>
    <x v="607"/>
    <m/>
    <n v="161491.92375598039"/>
    <x v="412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石头科技"/>
    <s v="北京石头世纪科技股份有限公司"/>
    <s v="股票"/>
    <s v="科创板股"/>
    <s v="688169.SH"/>
    <x v="608"/>
    <m/>
    <n v="2954352.5528370445"/>
    <x v="4127"/>
    <n v="0"/>
    <n v="0"/>
    <s v="万能"/>
    <s v="稳精3-49期"/>
    <s v="大家资产-厚坤3号资产管理产品"/>
    <s v="AB0166"/>
    <s v="组合类保险资管产品"/>
    <s v="固定收益类保险资管产品"/>
    <n v="2"/>
    <s v="大家资产管理有限公司"/>
    <n v="16867538196.9"/>
    <n v="14487907740.719999"/>
    <m/>
    <m/>
    <m/>
    <m/>
    <s v="是"/>
    <m/>
    <m/>
    <m/>
    <m/>
    <m/>
    <m/>
    <m/>
    <m/>
    <m/>
    <m/>
    <m/>
    <m/>
    <m/>
    <m/>
    <m/>
    <m/>
    <m/>
    <m/>
    <m/>
    <m/>
    <m/>
    <m/>
    <s v="城市商业银行"/>
    <m/>
    <m/>
    <m/>
    <m/>
    <m/>
    <m/>
    <m/>
    <m/>
    <m/>
    <m/>
    <m/>
    <m/>
    <m/>
    <m/>
    <m/>
    <m/>
    <s v="固定收益类资产"/>
  </r>
  <r>
    <s v="高测股份"/>
    <s v="青岛高测科技股份有限公司"/>
    <s v="股票"/>
    <s v="科创板股"/>
    <s v="688556.SH"/>
    <x v="609"/>
    <m/>
    <n v="1941429.5967446705"/>
    <x v="412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控技术"/>
    <s v="浙江中控技术股份有限公司"/>
    <s v="股票"/>
    <s v="科创板股"/>
    <s v="688777.SH"/>
    <x v="610"/>
    <m/>
    <n v="3515920.6401174259"/>
    <x v="412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嘉环科技"/>
    <s v="嘉环科技股份有限公司"/>
    <s v="股票"/>
    <s v="沪深主板股"/>
    <s v="603206.SH"/>
    <x v="401"/>
    <m/>
    <n v="4959.6707343225489"/>
    <x v="4130"/>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德龙激光"/>
    <s v="苏州德龙激光股份有限公司"/>
    <s v="股票"/>
    <s v="科创板股"/>
    <s v="688170.SH"/>
    <x v="487"/>
    <m/>
    <n v="67834.206086961916"/>
    <x v="413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景业智能"/>
    <s v="杭州景业智能科技股份有限公司"/>
    <s v="股票"/>
    <s v="科创板股"/>
    <s v="688290.SH"/>
    <x v="304"/>
    <m/>
    <n v="49214.795749449244"/>
    <x v="413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中国海油"/>
    <s v="中国海洋石油有限公司"/>
    <s v="股票"/>
    <s v="沪深主板股"/>
    <s v="600938.SH"/>
    <x v="317"/>
    <m/>
    <n v="90544.936070509808"/>
    <x v="413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星辉环材"/>
    <s v="星辉环保材料股份有限公司"/>
    <s v="股票"/>
    <s v="创业板股"/>
    <s v="300834.SZ"/>
    <x v="331"/>
    <m/>
    <n v="19079.191374765778"/>
    <x v="413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争光股份"/>
    <s v="浙江争光实业股份有限公司"/>
    <s v="股票"/>
    <s v="创业板股"/>
    <s v="301092.SZ"/>
    <x v="332"/>
    <m/>
    <n v="6450.7078914483864"/>
    <x v="413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百诚医药"/>
    <s v="杭州百诚医药科技股份有限公司"/>
    <s v="股票"/>
    <s v="创业板股"/>
    <s v="301096.SZ"/>
    <x v="334"/>
    <m/>
    <n v="14379.797408834625"/>
    <x v="413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风光股份"/>
    <s v="营口风光新材料股份有限公司"/>
    <s v="股票"/>
    <s v="创业板股"/>
    <s v="301100.SZ"/>
    <x v="419"/>
    <m/>
    <n v="8437.9257090470328"/>
    <x v="4137"/>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明月镜片"/>
    <s v="明月镜片股份有限公司"/>
    <s v="股票"/>
    <s v="创业板股"/>
    <s v="301101.SZ"/>
    <x v="420"/>
    <m/>
    <n v="4136.1429824431498"/>
    <x v="413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粤万年青"/>
    <s v="广东万年青制药股份有限公司"/>
    <s v="股票"/>
    <s v="创业板股"/>
    <s v="301111.SZ"/>
    <x v="423"/>
    <m/>
    <n v="1401.610059772248"/>
    <x v="413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佳缘科技"/>
    <s v="佳缘科技股份有限公司"/>
    <s v="股票"/>
    <s v="创业板股"/>
    <s v="301117.SZ"/>
    <x v="338"/>
    <m/>
    <n v="8641.292509903813"/>
    <x v="4140"/>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奕东电子"/>
    <s v="奕东电子科技股份有限公司"/>
    <s v="股票"/>
    <s v="创业板股"/>
    <s v="301123.SZ"/>
    <x v="339"/>
    <m/>
    <n v="20251.195365942116"/>
    <x v="414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达嘉维康"/>
    <s v="湖南达嘉维康医药产业股份有限公司"/>
    <s v="股票"/>
    <s v="创业板股"/>
    <s v="301126.SZ"/>
    <x v="340"/>
    <m/>
    <n v="3135.9168676677737"/>
    <x v="414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研精机"/>
    <s v="广州华研精密机械股份有限公司"/>
    <s v="股票"/>
    <s v="创业板股"/>
    <s v="301138.SZ"/>
    <x v="306"/>
    <m/>
    <n v="3238.8179138413798"/>
    <x v="414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海力风电"/>
    <s v="江苏海力风电设备科技股份有限公司"/>
    <s v="股票"/>
    <s v="创业板股"/>
    <s v="301155.SZ"/>
    <x v="431"/>
    <m/>
    <n v="33964.591227544392"/>
    <x v="414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优宁维"/>
    <s v="上海优宁维生物科技股份有限公司"/>
    <s v="股票"/>
    <s v="创业板股"/>
    <s v="301166.SZ"/>
    <x v="308"/>
    <m/>
    <n v="11252.104640298478"/>
    <x v="414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通灵股份"/>
    <s v="江苏通灵电器股份有限公司"/>
    <s v="股票"/>
    <s v="创业板股"/>
    <s v="301168.SZ"/>
    <x v="309"/>
    <m/>
    <n v="7020.8255984831812"/>
    <x v="414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迪阿股份"/>
    <s v="迪阿股份有限公司"/>
    <s v="股票"/>
    <s v="创业板股"/>
    <s v="301177.SZ"/>
    <x v="310"/>
    <m/>
    <n v="20881.147386440614"/>
    <x v="4147"/>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泽宇智能"/>
    <s v="江苏泽宇智能电力股份有限公司"/>
    <s v="股票"/>
    <s v="创业板股"/>
    <s v="301179.SZ"/>
    <x v="341"/>
    <m/>
    <n v="8298.0661202952651"/>
    <x v="414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凯旺科技"/>
    <s v="河南凯旺电子科技股份有限公司"/>
    <s v="股票"/>
    <s v="创业板股"/>
    <s v="301182.SZ"/>
    <x v="356"/>
    <m/>
    <n v="2679.6989413248502"/>
    <x v="414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奥尼电子"/>
    <s v="深圳奥尼电子股份有限公司"/>
    <s v="股票"/>
    <s v="创业板股"/>
    <s v="301189.SZ"/>
    <x v="573"/>
    <m/>
    <n v="13276.510556640369"/>
    <x v="4150"/>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家联科技"/>
    <s v="宁波家联科技股份有限公司"/>
    <s v="股票"/>
    <s v="创业板股"/>
    <s v="301193.SZ"/>
    <x v="312"/>
    <m/>
    <n v="4692.6170687098238"/>
    <x v="4151"/>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唯科科技"/>
    <s v="厦门唯科模塑科技股份有限公司"/>
    <s v="股票"/>
    <s v="创业板股"/>
    <s v="301196.SZ"/>
    <x v="313"/>
    <m/>
    <n v="11064.447465695552"/>
    <x v="4152"/>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喜悦智行"/>
    <s v="宁波喜悦智行科技股份有限公司"/>
    <s v="股票"/>
    <s v="创业板股"/>
    <s v="301198.SZ"/>
    <x v="543"/>
    <m/>
    <n v="2084.9288983008396"/>
    <x v="4153"/>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迈赫股份"/>
    <s v="迈赫机器人自动化股份有限公司"/>
    <s v="股票"/>
    <s v="创业板股"/>
    <s v="301199.SZ"/>
    <x v="342"/>
    <m/>
    <n v="5698.5820876122452"/>
    <x v="4154"/>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诚达药业"/>
    <s v="诚达药业股份有限公司"/>
    <s v="股票"/>
    <s v="创业板股"/>
    <s v="301201.SZ"/>
    <x v="344"/>
    <m/>
    <n v="16541.338182055795"/>
    <x v="4155"/>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三元生物"/>
    <s v="山东三元生物科技股份有限公司"/>
    <s v="股票"/>
    <s v="创业板股"/>
    <s v="301206.SZ"/>
    <x v="435"/>
    <m/>
    <n v="31854.011922971371"/>
    <x v="4156"/>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光庭信息"/>
    <s v="武汉光庭信息技术股份有限公司"/>
    <s v="股票"/>
    <s v="创业板股"/>
    <s v="301221.SZ"/>
    <x v="358"/>
    <m/>
    <n v="11091.066000142207"/>
    <x v="4157"/>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康医疗"/>
    <s v="武汉华康世纪医疗股份有限公司"/>
    <s v="股票"/>
    <s v="创业板股"/>
    <s v="301235.SZ"/>
    <x v="346"/>
    <m/>
    <n v="7256.4699922910231"/>
    <x v="4158"/>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华宝添益ETF"/>
    <s v="华宝现金添益交易型货币市场基金"/>
    <s v="证券投资基金"/>
    <s v="货币市场基金"/>
    <s v="511990.SH"/>
    <x v="611"/>
    <m/>
    <n v="22670056.294013351"/>
    <x v="4159"/>
    <n v="0"/>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m/>
    <m/>
    <m/>
    <m/>
    <m/>
    <m/>
    <m/>
    <m/>
    <m/>
    <m/>
    <m/>
    <m/>
    <m/>
    <m/>
    <m/>
    <s v="固定收益类资产"/>
  </r>
  <r>
    <s v="19陕煤债01"/>
    <s v="陕西煤业化工集团有限责任公司"/>
    <s v="企业债、公司债"/>
    <s v="企业债"/>
    <s v="1980383.IB"/>
    <x v="612"/>
    <m/>
    <n v="20160620.487763118"/>
    <x v="4160"/>
    <n v="313651.10189072223"/>
    <n v="0"/>
    <s v="万能"/>
    <s v="稳精3-49期"/>
    <s v="大家资产-厚坤3号资产管理产品"/>
    <s v="AB0166"/>
    <s v="组合类保险资管产品"/>
    <s v="固定收益类保险资管产品"/>
    <n v="2"/>
    <s v="大家资产管理有限公司"/>
    <n v="16867538196.9"/>
    <n v="14487907740.719999"/>
    <m/>
    <m/>
    <m/>
    <m/>
    <s v="否"/>
    <m/>
    <m/>
    <m/>
    <m/>
    <m/>
    <m/>
    <m/>
    <m/>
    <m/>
    <m/>
    <m/>
    <m/>
    <m/>
    <m/>
    <m/>
    <m/>
    <m/>
    <m/>
    <m/>
    <m/>
    <m/>
    <m/>
    <s v="城市商业银行"/>
    <m/>
    <n v="3"/>
    <s v="AAA"/>
    <n v="0.62180000000000002"/>
    <s v="否"/>
    <m/>
    <m/>
    <m/>
    <m/>
    <m/>
    <m/>
    <m/>
    <m/>
    <m/>
    <m/>
    <m/>
    <s v="固定收益类资产"/>
  </r>
  <r>
    <s v="招商银行"/>
    <s v="招商银行股份有限公司活期存款"/>
    <s v="现金及流动性管理工具"/>
    <s v="活期存款"/>
    <s v="600036.SH"/>
    <x v="576"/>
    <m/>
    <n v="15346.880112690846"/>
    <x v="4161"/>
    <n v="6.9286933424838377"/>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s v="城市商业银行"/>
    <n v="0"/>
    <m/>
    <m/>
    <m/>
    <m/>
    <m/>
    <m/>
    <m/>
    <m/>
    <m/>
    <m/>
    <m/>
    <m/>
    <m/>
    <m/>
    <m/>
    <s v="固定收益类资产"/>
  </r>
  <r>
    <s v="天津银行股份有限公司"/>
    <s v="天津银行股份有限公司协议存款"/>
    <s v="银行存款"/>
    <s v="协议存款"/>
    <s v="1578.HK"/>
    <x v="578"/>
    <m/>
    <n v="686749.8363820283"/>
    <x v="4162"/>
    <n v="2975.9158772252949"/>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s v="城市商业银行"/>
    <n v="0.13489999999999999"/>
    <m/>
    <m/>
    <m/>
    <m/>
    <m/>
    <m/>
    <m/>
    <m/>
    <m/>
    <m/>
    <m/>
    <m/>
    <m/>
    <m/>
    <m/>
    <s v="固定收益类资产"/>
  </r>
  <r>
    <s v="华融湘江银行股份有限公司"/>
    <s v="华融湘江银行股份有限公司协议存款"/>
    <s v="银行存款"/>
    <s v="协议存款"/>
    <s v="F0200930.00"/>
    <x v="614"/>
    <m/>
    <n v="185608.06388703469"/>
    <x v="4163"/>
    <n v="804.30152974698922"/>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s v="城市商业银行"/>
    <n v="0.133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n v="0"/>
    <x v="38"/>
    <m/>
    <n v="512.26704560115695"/>
    <x v="4164"/>
    <n v="0"/>
    <n v="0"/>
    <s v="传统"/>
    <s v="稳精3-49期"/>
    <s v="大家资产-稳健精选3号（第四十九期）集合资产管理产品"/>
    <s v="AB0166"/>
    <s v="组合类保险资管产品"/>
    <s v="固定收益类保险资管产品"/>
    <n v="1"/>
    <s v="大家资产管理有限公司"/>
    <n v="1223482.8899999999"/>
    <n v="1141488.31"/>
    <m/>
    <m/>
    <m/>
    <m/>
    <m/>
    <m/>
    <m/>
    <m/>
    <m/>
    <m/>
    <m/>
    <m/>
    <m/>
    <m/>
    <m/>
    <m/>
    <m/>
    <m/>
    <m/>
    <m/>
    <m/>
    <m/>
    <m/>
    <m/>
    <m/>
    <m/>
    <m/>
    <m/>
    <m/>
    <m/>
    <m/>
    <m/>
    <m/>
    <m/>
    <m/>
    <m/>
    <m/>
    <m/>
    <m/>
    <m/>
    <m/>
    <m/>
    <m/>
    <m/>
    <s v="固定收益类资产"/>
  </r>
  <r>
    <s v="存放在中国证券登记结算公司和中央国债登记结算公司的备付金"/>
    <s v="存放在中国证券登记结算公司和中央国债登记结算公司的备付金"/>
    <s v="现金及流动性管理工具"/>
    <s v="存放在中国证券登记结算公司和中央国债登记结算公司的备付金和保证金"/>
    <n v="0"/>
    <x v="38"/>
    <m/>
    <n v="70.309708100081494"/>
    <x v="4165"/>
    <n v="0"/>
    <n v="0"/>
    <s v="传统"/>
    <s v="稳精3-49期"/>
    <s v="大家资产-稳健精选3号（第四十九期）集合资产管理产品"/>
    <s v="AB0166"/>
    <s v="组合类保险资管产品"/>
    <s v="固定收益类保险资管产品"/>
    <n v="1"/>
    <s v="大家资产管理有限公司"/>
    <n v="1223482.8899999999"/>
    <n v="1141488.31"/>
    <m/>
    <m/>
    <m/>
    <m/>
    <m/>
    <m/>
    <m/>
    <m/>
    <m/>
    <m/>
    <m/>
    <m/>
    <m/>
    <m/>
    <m/>
    <m/>
    <m/>
    <m/>
    <m/>
    <m/>
    <m/>
    <m/>
    <m/>
    <m/>
    <m/>
    <m/>
    <m/>
    <m/>
    <m/>
    <m/>
    <m/>
    <m/>
    <m/>
    <m/>
    <m/>
    <m/>
    <m/>
    <m/>
    <m/>
    <m/>
    <m/>
    <m/>
    <m/>
    <m/>
    <s v="固定收益类资产"/>
  </r>
  <r>
    <s v="广州发展"/>
    <s v="广州发展集团股份有限公司"/>
    <s v="股票"/>
    <s v="沪深主板股"/>
    <s v="600098.SH"/>
    <x v="579"/>
    <m/>
    <n v="3338.1064787983423"/>
    <x v="416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中盐化工"/>
    <s v="中盐内蒙古化工股份有限公司"/>
    <s v="股票"/>
    <s v="沪深主板股"/>
    <s v="600328.SH"/>
    <x v="580"/>
    <m/>
    <n v="4282.1395128894719"/>
    <x v="416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宁波韵升"/>
    <s v="宁波韵升股份有限公司"/>
    <s v="股票"/>
    <s v="沪深主板股"/>
    <s v="600366.SH"/>
    <x v="581"/>
    <m/>
    <n v="9279.267644216874"/>
    <x v="416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华鲁恒升"/>
    <s v="山东华鲁恒升化工股份有限公司"/>
    <s v="股票"/>
    <s v="沪深主板股"/>
    <s v="600426.SH"/>
    <x v="481"/>
    <m/>
    <n v="4489.5673452333576"/>
    <x v="4169"/>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士兰微"/>
    <s v="杭州士兰微电子股份有限公司"/>
    <s v="股票"/>
    <s v="沪深主板股"/>
    <s v="600460.SH"/>
    <x v="582"/>
    <m/>
    <n v="6140.825309422924"/>
    <x v="417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爱柯迪"/>
    <s v="爱柯迪股份有限公司"/>
    <s v="股票"/>
    <s v="沪深主板股"/>
    <s v="600933.SH"/>
    <x v="583"/>
    <m/>
    <n v="12373.708599176573"/>
    <x v="417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赤峰黄金"/>
    <s v="赤峰吉隆黄金矿业股份有限公司"/>
    <s v="股票"/>
    <s v="沪深主板股"/>
    <s v="600988.SH"/>
    <x v="472"/>
    <m/>
    <n v="4789.6044324185177"/>
    <x v="4172"/>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紫金矿业"/>
    <s v="紫金矿业集团股份有限公司"/>
    <s v="股票"/>
    <s v="沪深主板股"/>
    <s v="601899.SH"/>
    <x v="397"/>
    <m/>
    <n v="9168.7449653529256"/>
    <x v="4173"/>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中国汽研"/>
    <s v="中国汽车工程研究院股份有限公司"/>
    <s v="股票"/>
    <s v="沪深主板股"/>
    <s v="601965.SH"/>
    <x v="584"/>
    <m/>
    <n v="8084.7658825566095"/>
    <x v="417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春风动力"/>
    <s v="浙江春风动力股份有限公司"/>
    <s v="股票"/>
    <s v="沪深主板股"/>
    <s v="603129.SH"/>
    <x v="585"/>
    <m/>
    <n v="5595.5618459466687"/>
    <x v="4175"/>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天目湖"/>
    <s v="江苏天目湖旅游股份有限公司"/>
    <s v="股票"/>
    <s v="沪深主板股"/>
    <s v="603136.SH"/>
    <x v="586"/>
    <m/>
    <n v="1344.8175287259485"/>
    <x v="417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新泉股份"/>
    <s v="江苏新泉汽车饰件股份有限公司"/>
    <s v="股票"/>
    <s v="沪深主板股"/>
    <s v="603179.SH"/>
    <x v="587"/>
    <m/>
    <n v="6768.2036735650554"/>
    <x v="417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海容冷链"/>
    <s v="青岛海容商用冷链股份有限公司"/>
    <s v="股票"/>
    <s v="沪深主板股"/>
    <s v="603187.SH"/>
    <x v="588"/>
    <m/>
    <n v="8777.489310305973"/>
    <x v="417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望变电气"/>
    <s v="重庆望变电气(集团)股份有限公司"/>
    <s v="股票"/>
    <s v="沪深主板股"/>
    <s v="603191.SH"/>
    <x v="285"/>
    <m/>
    <n v="7.9907612448518401"/>
    <x v="417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中谷物流"/>
    <s v="上海中谷物流股份有限公司"/>
    <s v="股票"/>
    <s v="沪深主板股"/>
    <s v="603565.SH"/>
    <x v="589"/>
    <m/>
    <n v="11824.948929404907"/>
    <x v="418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高能环境"/>
    <s v="北京高能时代环境技术股份有限公司"/>
    <s v="股票"/>
    <s v="沪深主板股"/>
    <s v="603588.SH"/>
    <x v="590"/>
    <m/>
    <n v="8686.2363307091346"/>
    <x v="418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口子窖"/>
    <s v="安徽口子酒业股份有限公司"/>
    <s v="股票"/>
    <s v="沪深主板股"/>
    <s v="603589.SH"/>
    <x v="480"/>
    <m/>
    <n v="5253.6878288034704"/>
    <x v="4182"/>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索通发展"/>
    <s v="索通发展股份有限公司"/>
    <s v="股票"/>
    <s v="沪深主板股"/>
    <s v="603612.SH"/>
    <x v="591"/>
    <m/>
    <n v="3378.0716071144989"/>
    <x v="418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圣泉集团"/>
    <s v="济南圣泉集团股份有限公司"/>
    <s v="股票"/>
    <s v="沪深主板股"/>
    <s v="605589.SH"/>
    <x v="592"/>
    <m/>
    <n v="1085.7437329029162"/>
    <x v="418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平安银行"/>
    <s v="平安银行股份有限公司"/>
    <s v="股票"/>
    <s v="沪深主板股"/>
    <s v="000001.SZ"/>
    <x v="593"/>
    <m/>
    <n v="2791.4042187324476"/>
    <x v="4185"/>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铜陵有色"/>
    <s v="铜陵有色金属集团股份有限公司"/>
    <s v="股票"/>
    <s v="沪深主板股"/>
    <s v="000630.SZ"/>
    <x v="470"/>
    <m/>
    <n v="5786.930905724661"/>
    <x v="418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新洋丰"/>
    <s v="新洋丰农业科技股份有限公司"/>
    <s v="股票"/>
    <s v="沪深主板股"/>
    <s v="000902.SZ"/>
    <x v="594"/>
    <m/>
    <n v="9502.4886625480358"/>
    <x v="418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河钢资源"/>
    <s v="河钢资源股份有限公司"/>
    <s v="股票"/>
    <s v="沪深主板股"/>
    <s v="000923.SZ"/>
    <x v="595"/>
    <m/>
    <n v="2093.4696404205865"/>
    <x v="418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石基信息"/>
    <s v="北京中长石基信息技术股份有限公司"/>
    <s v="股票"/>
    <s v="沪深主板股"/>
    <s v="002153.SZ"/>
    <x v="596"/>
    <m/>
    <n v="9864.7788614081655"/>
    <x v="418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纳思达"/>
    <s v="纳思达股份有限公司"/>
    <s v="股票"/>
    <s v="沪深主板股"/>
    <s v="002180.SZ"/>
    <x v="597"/>
    <m/>
    <n v="5423.46918588689"/>
    <x v="419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海康威视"/>
    <s v="杭州海康威视数字技术股份有限公司"/>
    <s v="股票"/>
    <s v="沪深主板股"/>
    <s v="002415.SZ"/>
    <x v="466"/>
    <m/>
    <n v="2913.2336397066192"/>
    <x v="4191"/>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视源股份"/>
    <s v="广州视源电子科技股份有限公司"/>
    <s v="股票"/>
    <s v="沪深主板股"/>
    <s v="002841.SZ"/>
    <x v="598"/>
    <m/>
    <n v="14583.528380599739"/>
    <x v="4192"/>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欣旺达"/>
    <s v="欣旺达电子股份有限公司"/>
    <s v="股票"/>
    <s v="创业板股"/>
    <s v="300207.SZ"/>
    <x v="599"/>
    <m/>
    <n v="1307.3738488360848"/>
    <x v="419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菲利华"/>
    <s v="湖北菲利华石英玻璃股份有限公司"/>
    <s v="股票"/>
    <s v="创业板股"/>
    <s v="300395.SZ"/>
    <x v="600"/>
    <m/>
    <n v="5831.4861214607436"/>
    <x v="419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贝斯特"/>
    <s v="无锡贝斯特精机股份有限公司"/>
    <s v="股票"/>
    <s v="创业板股"/>
    <s v="300580.SZ"/>
    <x v="601"/>
    <m/>
    <n v="4309.3548520810991"/>
    <x v="4195"/>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普利制药"/>
    <s v="海南普利制药股份有限公司"/>
    <s v="股票"/>
    <s v="创业板股"/>
    <s v="300630.SZ"/>
    <x v="602"/>
    <m/>
    <n v="3620.7961537516539"/>
    <x v="419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赛意信息"/>
    <s v="广州赛意信息科技股份有限公司"/>
    <s v="股票"/>
    <s v="创业板股"/>
    <s v="300687.SZ"/>
    <x v="603"/>
    <m/>
    <n v="7768.1006143871646"/>
    <x v="419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宏达电子"/>
    <s v="株洲宏达电子股份有限公司"/>
    <s v="股票"/>
    <s v="创业板股"/>
    <s v="300726.SZ"/>
    <x v="604"/>
    <m/>
    <n v="380.77030286265449"/>
    <x v="419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天宜上佳"/>
    <s v="北京天宜上佳高新材料股份有限公司"/>
    <s v="股票"/>
    <s v="科创板股"/>
    <s v="688033.SH"/>
    <x v="605"/>
    <m/>
    <n v="3408.3869350675554"/>
    <x v="419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映翰通"/>
    <s v="北京映翰通网络技术股份有限公司"/>
    <s v="股票"/>
    <s v="科创板股"/>
    <s v="688080.SH"/>
    <x v="606"/>
    <m/>
    <n v="4254.6985856569954"/>
    <x v="420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晶晨股份"/>
    <s v="晶晨半导体(上海)股份有限公司"/>
    <s v="股票"/>
    <s v="科创板股"/>
    <s v="688099.SH"/>
    <x v="607"/>
    <m/>
    <n v="300.32156866467983"/>
    <x v="420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石头科技"/>
    <s v="北京石头世纪科技股份有限公司"/>
    <s v="股票"/>
    <s v="科创板股"/>
    <s v="688169.SH"/>
    <x v="608"/>
    <m/>
    <n v="5494.1186681087229"/>
    <x v="4202"/>
    <n v="0"/>
    <n v="0"/>
    <s v="传统"/>
    <s v="稳精3-49期"/>
    <s v="大家资产-稳健精选3号（第四十九期）集合资产管理产品"/>
    <s v="AB0166"/>
    <s v="组合类保险资管产品"/>
    <s v="固定收益类保险资管产品"/>
    <n v="1"/>
    <s v="大家资产管理有限公司"/>
    <n v="1223482.8899999999"/>
    <n v="1141488.31"/>
    <m/>
    <m/>
    <m/>
    <m/>
    <s v="是"/>
    <m/>
    <m/>
    <m/>
    <m/>
    <m/>
    <m/>
    <m/>
    <m/>
    <m/>
    <m/>
    <m/>
    <m/>
    <m/>
    <m/>
    <m/>
    <m/>
    <m/>
    <m/>
    <m/>
    <m/>
    <m/>
    <m/>
    <m/>
    <m/>
    <m/>
    <m/>
    <m/>
    <m/>
    <m/>
    <m/>
    <m/>
    <m/>
    <m/>
    <m/>
    <m/>
    <m/>
    <m/>
    <m/>
    <m/>
    <s v="固定收益类资产"/>
  </r>
  <r>
    <s v="高测股份"/>
    <s v="青岛高测科技股份有限公司"/>
    <s v="股票"/>
    <s v="科创板股"/>
    <s v="688556.SH"/>
    <x v="609"/>
    <m/>
    <n v="3610.4169693798976"/>
    <x v="420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中控技术"/>
    <s v="浙江中控技术股份有限公司"/>
    <s v="股票"/>
    <s v="科创板股"/>
    <s v="688777.SH"/>
    <x v="610"/>
    <m/>
    <n v="6538.4495854795841"/>
    <x v="420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嘉环科技"/>
    <s v="嘉环科技股份有限公司"/>
    <s v="股票"/>
    <s v="沪深主板股"/>
    <s v="603206.SH"/>
    <x v="401"/>
    <m/>
    <n v="9.2233472755128592"/>
    <x v="4205"/>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德龙激光"/>
    <s v="苏州德龙激光股份有限公司"/>
    <s v="股票"/>
    <s v="科创板股"/>
    <s v="688170.SH"/>
    <x v="487"/>
    <m/>
    <n v="126.14918880985311"/>
    <x v="420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景业智能"/>
    <s v="杭州景业智能科技股份有限公司"/>
    <s v="股票"/>
    <s v="科创板股"/>
    <s v="688290.SH"/>
    <x v="304"/>
    <m/>
    <n v="91.523243498664854"/>
    <x v="420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中国海油"/>
    <s v="中国海洋石油有限公司"/>
    <s v="股票"/>
    <s v="沪深主板股"/>
    <s v="600938.SH"/>
    <x v="317"/>
    <m/>
    <n v="168.38363555831785"/>
    <x v="420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星辉环材"/>
    <s v="星辉环保材料股份有限公司"/>
    <s v="股票"/>
    <s v="创业板股"/>
    <s v="300834.SZ"/>
    <x v="331"/>
    <m/>
    <n v="35.480985979096666"/>
    <x v="420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争光股份"/>
    <s v="浙江争光实业股份有限公司"/>
    <s v="股票"/>
    <s v="创业板股"/>
    <s v="301092.SZ"/>
    <x v="332"/>
    <m/>
    <n v="11.996183263534048"/>
    <x v="421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百诚医药"/>
    <s v="杭州百诚医药科技股份有限公司"/>
    <s v="股票"/>
    <s v="创业板股"/>
    <s v="301096.SZ"/>
    <x v="334"/>
    <m/>
    <n v="26.741667412588409"/>
    <x v="421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风光股份"/>
    <s v="营口风光新材料股份有限公司"/>
    <s v="股票"/>
    <s v="创业板股"/>
    <s v="301100.SZ"/>
    <x v="419"/>
    <m/>
    <n v="15.691751180363241"/>
    <x v="4212"/>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明月镜片"/>
    <s v="明月镜片股份有限公司"/>
    <s v="股票"/>
    <s v="创业板股"/>
    <s v="301101.SZ"/>
    <x v="420"/>
    <m/>
    <n v="7.6918580187681593"/>
    <x v="421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粤万年青"/>
    <s v="广东万年青制药股份有限公司"/>
    <s v="股票"/>
    <s v="创业板股"/>
    <s v="301111.SZ"/>
    <x v="423"/>
    <m/>
    <n v="2.6065311627784054"/>
    <x v="421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佳缘科技"/>
    <s v="佳缘科技股份有限公司"/>
    <s v="股票"/>
    <s v="创业板股"/>
    <s v="301117.SZ"/>
    <x v="338"/>
    <m/>
    <n v="16.069946171339463"/>
    <x v="4215"/>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奕东电子"/>
    <s v="奕东电子科技股份有限公司"/>
    <s v="股票"/>
    <s v="创业板股"/>
    <s v="301123.SZ"/>
    <x v="339"/>
    <m/>
    <n v="37.660525790902938"/>
    <x v="421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达嘉维康"/>
    <s v="湖南达嘉维康医药产业股份有限公司"/>
    <s v="股票"/>
    <s v="创业板股"/>
    <s v="301126.SZ"/>
    <x v="340"/>
    <m/>
    <n v="5.8317682457178526"/>
    <x v="421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华研精机"/>
    <s v="广州华研精密机械股份有限公司"/>
    <s v="股票"/>
    <s v="创业板股"/>
    <s v="301138.SZ"/>
    <x v="306"/>
    <m/>
    <n v="6.023130159585385"/>
    <x v="421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海力风电"/>
    <s v="江苏海力风电设备科技股份有限公司"/>
    <s v="股票"/>
    <s v="创业板股"/>
    <s v="301155.SZ"/>
    <x v="431"/>
    <m/>
    <n v="63.162906721724013"/>
    <x v="421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优宁维"/>
    <s v="上海优宁维生物科技股份有限公司"/>
    <s v="股票"/>
    <s v="创业板股"/>
    <s v="301166.SZ"/>
    <x v="308"/>
    <m/>
    <n v="20.925193271334848"/>
    <x v="422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通灵股份"/>
    <s v="江苏通灵电器股份有限公司"/>
    <s v="股票"/>
    <s v="创业板股"/>
    <s v="301168.SZ"/>
    <x v="309"/>
    <m/>
    <n v="13.056413646069567"/>
    <x v="422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迪阿股份"/>
    <s v="迪阿股份有限公司"/>
    <s v="股票"/>
    <s v="创业板股"/>
    <s v="301177.SZ"/>
    <x v="310"/>
    <m/>
    <n v="38.832028207738738"/>
    <x v="4222"/>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泽宇智能"/>
    <s v="江苏泽宇智能电力股份有限公司"/>
    <s v="股票"/>
    <s v="创业板股"/>
    <s v="301179.SZ"/>
    <x v="341"/>
    <m/>
    <n v="15.43165860043834"/>
    <x v="422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凯旺科技"/>
    <s v="河南凯旺电子科技股份有限公司"/>
    <s v="股票"/>
    <s v="创业板股"/>
    <s v="301182.SZ"/>
    <x v="356"/>
    <m/>
    <n v="4.983353785690217"/>
    <x v="422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奥尼电子"/>
    <s v="深圳奥尼电子股份有限公司"/>
    <s v="股票"/>
    <s v="创业板股"/>
    <s v="301189.SZ"/>
    <x v="573"/>
    <m/>
    <n v="24.689918752768349"/>
    <x v="4225"/>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家联科技"/>
    <s v="宁波家联科技股份有限公司"/>
    <s v="股票"/>
    <s v="创业板股"/>
    <s v="301193.SZ"/>
    <x v="312"/>
    <m/>
    <n v="8.7267157789703198"/>
    <x v="4226"/>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唯科科技"/>
    <s v="厦门唯科模塑科技股份有限公司"/>
    <s v="股票"/>
    <s v="创业板股"/>
    <s v="301196.SZ"/>
    <x v="313"/>
    <m/>
    <n v="20.576212989614447"/>
    <x v="4227"/>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喜悦智行"/>
    <s v="宁波喜悦智行科技股份有限公司"/>
    <s v="股票"/>
    <s v="创业板股"/>
    <s v="301198.SZ"/>
    <x v="543"/>
    <m/>
    <n v="3.8772782113745996"/>
    <x v="4228"/>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迈赫股份"/>
    <s v="迈赫机器人自动化股份有限公司"/>
    <s v="股票"/>
    <s v="创业板股"/>
    <s v="301199.SZ"/>
    <x v="342"/>
    <m/>
    <n v="10.597478015694133"/>
    <x v="4229"/>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诚达药业"/>
    <s v="诚达药业股份有限公司"/>
    <s v="股票"/>
    <s v="创业板股"/>
    <s v="301201.SZ"/>
    <x v="344"/>
    <m/>
    <n v="30.761418373802695"/>
    <x v="4230"/>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三元生物"/>
    <s v="山东三元生物科技股份有限公司"/>
    <s v="股票"/>
    <s v="创业板股"/>
    <s v="301206.SZ"/>
    <x v="435"/>
    <m/>
    <n v="59.237927237930435"/>
    <x v="4231"/>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光庭信息"/>
    <s v="武汉光庭信息技术股份有限公司"/>
    <s v="股票"/>
    <s v="创业板股"/>
    <s v="301221.SZ"/>
    <x v="358"/>
    <m/>
    <n v="20.625714660253117"/>
    <x v="4232"/>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华康医疗"/>
    <s v="武汉华康世纪医疗股份有限公司"/>
    <s v="股票"/>
    <s v="创业板股"/>
    <s v="301235.SZ"/>
    <x v="346"/>
    <m/>
    <n v="13.494634284906857"/>
    <x v="4233"/>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华宝添益ETF"/>
    <s v="华宝现金添益交易型货币市场基金"/>
    <s v="证券投资基金"/>
    <s v="货币市场基金"/>
    <s v="511990.SH"/>
    <x v="611"/>
    <m/>
    <n v="42158.807137762895"/>
    <x v="4234"/>
    <n v="0"/>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m/>
    <m/>
    <m/>
    <m/>
    <m/>
    <m/>
    <m/>
    <m/>
    <m/>
    <m/>
    <m/>
    <m/>
    <m/>
    <m/>
    <m/>
    <s v="固定收益类资产"/>
  </r>
  <r>
    <s v="19陕煤债01"/>
    <s v="陕西煤业化工集团有限责任公司"/>
    <s v="企业债、公司债"/>
    <s v="企业债"/>
    <s v="1980383.IB"/>
    <x v="612"/>
    <m/>
    <n v="37492.086472925454"/>
    <x v="4235"/>
    <n v="583.28731705221719"/>
    <n v="0"/>
    <s v="传统"/>
    <s v="稳精3-49期"/>
    <s v="大家资产-稳健精选3号（第四十九期）集合资产管理产品"/>
    <s v="AB0166"/>
    <s v="组合类保险资管产品"/>
    <s v="固定收益类保险资管产品"/>
    <n v="1"/>
    <s v="大家资产管理有限公司"/>
    <n v="1223482.8899999999"/>
    <n v="1141488.31"/>
    <m/>
    <m/>
    <m/>
    <m/>
    <s v="否"/>
    <m/>
    <m/>
    <m/>
    <m/>
    <m/>
    <m/>
    <m/>
    <m/>
    <m/>
    <m/>
    <m/>
    <m/>
    <m/>
    <m/>
    <m/>
    <m/>
    <m/>
    <m/>
    <m/>
    <m/>
    <m/>
    <m/>
    <m/>
    <m/>
    <n v="3"/>
    <s v="AAA"/>
    <n v="0.62180000000000002"/>
    <s v="否"/>
    <m/>
    <m/>
    <m/>
    <m/>
    <m/>
    <m/>
    <m/>
    <m/>
    <m/>
    <m/>
    <m/>
    <s v="固定收益类资产"/>
  </r>
  <r>
    <s v="深 科 技"/>
    <s v="深圳长城开发科技股份有限公司"/>
    <s v="股票"/>
    <s v="沪深主板股"/>
    <s v="000021.SZ"/>
    <x v="621"/>
    <n v="33000"/>
    <n v="362059"/>
    <x v="4236"/>
    <m/>
    <m/>
    <s v="万能"/>
    <s v="新动力16号"/>
    <s v="华安财保资管新动力16集合资产管理产品"/>
    <s v="HA0254"/>
    <s v="组合类保险资管产品"/>
    <s v="固定收益类保险资管产品"/>
    <n v="1"/>
    <s v="华安财保资产管理有限责任公司"/>
    <n v="699571750"/>
    <n v="676520223.12"/>
    <m/>
    <m/>
    <m/>
    <m/>
    <s v="否"/>
    <n v="2.1145881367858201E-5"/>
    <m/>
    <m/>
    <m/>
    <m/>
    <m/>
    <m/>
    <m/>
    <m/>
    <m/>
    <m/>
    <m/>
    <m/>
    <m/>
    <m/>
    <m/>
    <m/>
    <m/>
    <m/>
    <m/>
    <m/>
    <m/>
    <m/>
    <m/>
    <m/>
    <m/>
    <m/>
    <m/>
    <m/>
    <m/>
    <m/>
    <m/>
    <m/>
    <m/>
    <m/>
    <m/>
    <m/>
    <m/>
    <m/>
    <s v="固定收益类资产"/>
  </r>
  <r>
    <s v="中国天楹"/>
    <s v="中国天楹股份有限公司"/>
    <s v="股票"/>
    <s v="沪深主板股"/>
    <s v="000035.SZ"/>
    <x v="622"/>
    <n v="91300"/>
    <n v="452703.25"/>
    <x v="4237"/>
    <m/>
    <m/>
    <s v="万能"/>
    <s v="新动力16号"/>
    <s v="华安财保资管新动力16集合资产管理产品"/>
    <s v="HA0254"/>
    <s v="组合类保险资管产品"/>
    <s v="固定收益类保险资管产品"/>
    <n v="1"/>
    <s v="华安财保资产管理有限责任公司"/>
    <n v="699571750"/>
    <n v="676520223.12"/>
    <m/>
    <m/>
    <m/>
    <m/>
    <s v="否"/>
    <n v="3.6175933632705203E-5"/>
    <m/>
    <m/>
    <m/>
    <m/>
    <m/>
    <m/>
    <m/>
    <m/>
    <m/>
    <m/>
    <m/>
    <m/>
    <m/>
    <m/>
    <m/>
    <m/>
    <m/>
    <m/>
    <m/>
    <m/>
    <m/>
    <m/>
    <m/>
    <m/>
    <m/>
    <m/>
    <m/>
    <m/>
    <m/>
    <m/>
    <m/>
    <m/>
    <m/>
    <m/>
    <m/>
    <m/>
    <m/>
    <m/>
    <s v="固定收益类资产"/>
  </r>
  <r>
    <s v="中集集团"/>
    <s v="中国国际海运集装箱(集团)股份有限公司"/>
    <s v="股票"/>
    <s v="沪深主板股"/>
    <s v="000039.SZ"/>
    <x v="623"/>
    <n v="39500"/>
    <n v="539011"/>
    <x v="4238"/>
    <m/>
    <m/>
    <s v="万能"/>
    <s v="新动力16号"/>
    <s v="华安财保资管新动力16集合资产管理产品"/>
    <s v="HA0254"/>
    <s v="组合类保险资管产品"/>
    <s v="固定收益类保险资管产品"/>
    <n v="1"/>
    <s v="华安财保资产管理有限责任公司"/>
    <n v="699571750"/>
    <n v="676520223.12"/>
    <m/>
    <m/>
    <m/>
    <m/>
    <s v="否"/>
    <n v="1.0987441079464701E-5"/>
    <m/>
    <m/>
    <m/>
    <m/>
    <m/>
    <m/>
    <m/>
    <m/>
    <m/>
    <m/>
    <m/>
    <m/>
    <m/>
    <m/>
    <m/>
    <m/>
    <m/>
    <m/>
    <m/>
    <m/>
    <m/>
    <m/>
    <m/>
    <m/>
    <m/>
    <m/>
    <m/>
    <m/>
    <m/>
    <m/>
    <m/>
    <m/>
    <m/>
    <m/>
    <m/>
    <m/>
    <m/>
    <m/>
    <s v="固定收益类资产"/>
  </r>
  <r>
    <s v="深圳华强"/>
    <s v="深圳华强实业股份有限公司"/>
    <s v="股票"/>
    <s v="沪深主板股"/>
    <s v="000062.SZ"/>
    <x v="624"/>
    <n v="23400"/>
    <n v="295343"/>
    <x v="4239"/>
    <m/>
    <m/>
    <s v="万能"/>
    <s v="新动力16号"/>
    <s v="华安财保资管新动力16集合资产管理产品"/>
    <s v="HA0254"/>
    <s v="组合类保险资管产品"/>
    <s v="固定收益类保险资管产品"/>
    <n v="1"/>
    <s v="华安财保资产管理有限责任公司"/>
    <n v="699571750"/>
    <n v="676520223.12"/>
    <m/>
    <m/>
    <m/>
    <m/>
    <s v="否"/>
    <n v="2.2372876412702998E-5"/>
    <m/>
    <m/>
    <m/>
    <m/>
    <m/>
    <m/>
    <m/>
    <m/>
    <m/>
    <m/>
    <m/>
    <m/>
    <m/>
    <m/>
    <m/>
    <m/>
    <m/>
    <m/>
    <m/>
    <m/>
    <m/>
    <m/>
    <m/>
    <m/>
    <m/>
    <m/>
    <m/>
    <m/>
    <m/>
    <m/>
    <m/>
    <m/>
    <m/>
    <m/>
    <m/>
    <m/>
    <m/>
    <m/>
    <s v="固定收益类资产"/>
  </r>
  <r>
    <s v="天健集团"/>
    <s v="深圳市天健(集团)股份有限公司"/>
    <s v="股票"/>
    <s v="沪深主板股"/>
    <s v="000090.SZ"/>
    <x v="625"/>
    <n v="71900"/>
    <n v="465365.6"/>
    <x v="4240"/>
    <m/>
    <m/>
    <s v="万能"/>
    <s v="新动力16号"/>
    <s v="华安财保资管新动力16集合资产管理产品"/>
    <s v="HA0254"/>
    <s v="组合类保险资管产品"/>
    <s v="固定收益类保险资管产品"/>
    <n v="1"/>
    <s v="华安财保资产管理有限责任公司"/>
    <n v="699571750"/>
    <n v="676520223.12"/>
    <m/>
    <m/>
    <m/>
    <m/>
    <s v="否"/>
    <n v="3.8479128573299999E-5"/>
    <m/>
    <m/>
    <m/>
    <m/>
    <m/>
    <m/>
    <m/>
    <m/>
    <m/>
    <m/>
    <m/>
    <m/>
    <m/>
    <m/>
    <m/>
    <m/>
    <m/>
    <m/>
    <m/>
    <m/>
    <m/>
    <m/>
    <m/>
    <m/>
    <m/>
    <m/>
    <m/>
    <m/>
    <m/>
    <m/>
    <m/>
    <m/>
    <m/>
    <m/>
    <m/>
    <m/>
    <m/>
    <m/>
    <s v="固定收益类资产"/>
  </r>
  <r>
    <s v="美的集团"/>
    <s v="美的集团股份有限公司"/>
    <s v="股票"/>
    <s v="沪深主板股"/>
    <s v="000333.SZ"/>
    <x v="626"/>
    <n v="23100"/>
    <n v="1568116.74"/>
    <x v="4241"/>
    <m/>
    <m/>
    <s v="万能"/>
    <s v="新动力16号"/>
    <s v="华安财保资管新动力16集合资产管理产品"/>
    <s v="HA0254"/>
    <s v="组合类保险资管产品"/>
    <s v="固定收益类保险资管产品"/>
    <n v="1"/>
    <s v="华安财保资产管理有限责任公司"/>
    <n v="699571750"/>
    <n v="676520223.12"/>
    <m/>
    <m/>
    <m/>
    <m/>
    <s v="是"/>
    <n v="3.3026248601863802E-6"/>
    <m/>
    <m/>
    <m/>
    <m/>
    <m/>
    <m/>
    <m/>
    <m/>
    <m/>
    <m/>
    <m/>
    <m/>
    <m/>
    <m/>
    <m/>
    <m/>
    <m/>
    <m/>
    <m/>
    <m/>
    <m/>
    <m/>
    <m/>
    <m/>
    <m/>
    <m/>
    <m/>
    <m/>
    <m/>
    <m/>
    <m/>
    <m/>
    <m/>
    <m/>
    <m/>
    <m/>
    <m/>
    <m/>
    <s v="固定收益类资产"/>
  </r>
  <r>
    <s v="粤高速Ａ"/>
    <s v="广东省高速公路发展股份有限公司"/>
    <s v="股票"/>
    <s v="沪深主板股"/>
    <s v="000429.SZ"/>
    <x v="627"/>
    <n v="15300"/>
    <n v="116488.29"/>
    <x v="4242"/>
    <m/>
    <m/>
    <s v="万能"/>
    <s v="新动力16号"/>
    <s v="华安财保资管新动力16集合资产管理产品"/>
    <s v="HA0254"/>
    <s v="组合类保险资管产品"/>
    <s v="固定收益类保险资管产品"/>
    <n v="1"/>
    <s v="华安财保资产管理有限责任公司"/>
    <n v="699571750"/>
    <n v="676520223.12"/>
    <m/>
    <m/>
    <m/>
    <m/>
    <s v="否"/>
    <n v="7.31775166034691E-6"/>
    <m/>
    <m/>
    <m/>
    <m/>
    <m/>
    <m/>
    <m/>
    <m/>
    <m/>
    <m/>
    <m/>
    <m/>
    <m/>
    <m/>
    <m/>
    <m/>
    <m/>
    <m/>
    <m/>
    <m/>
    <m/>
    <m/>
    <m/>
    <m/>
    <m/>
    <m/>
    <m/>
    <m/>
    <m/>
    <m/>
    <m/>
    <m/>
    <m/>
    <m/>
    <m/>
    <m/>
    <m/>
    <m/>
    <s v="固定收益类资产"/>
  </r>
  <r>
    <s v="中兵红箭"/>
    <s v="中兵红箭股份有限公司"/>
    <s v="股票"/>
    <s v="沪深主板股"/>
    <s v="000519.SZ"/>
    <x v="628"/>
    <n v="33800"/>
    <n v="720248"/>
    <x v="4243"/>
    <m/>
    <m/>
    <s v="万能"/>
    <s v="新动力16号"/>
    <s v="华安财保资管新动力16集合资产管理产品"/>
    <s v="HA0254"/>
    <s v="组合类保险资管产品"/>
    <s v="固定收益类保险资管产品"/>
    <n v="1"/>
    <s v="华安财保资产管理有限责任公司"/>
    <n v="699571750"/>
    <n v="676520223.12"/>
    <m/>
    <m/>
    <m/>
    <m/>
    <s v="否"/>
    <n v="2.42718624035991E-5"/>
    <m/>
    <m/>
    <m/>
    <m/>
    <m/>
    <m/>
    <m/>
    <m/>
    <m/>
    <m/>
    <m/>
    <m/>
    <m/>
    <m/>
    <m/>
    <m/>
    <m/>
    <m/>
    <m/>
    <m/>
    <m/>
    <m/>
    <m/>
    <m/>
    <m/>
    <m/>
    <m/>
    <m/>
    <m/>
    <m/>
    <m/>
    <m/>
    <m/>
    <m/>
    <m/>
    <m/>
    <m/>
    <m/>
    <s v="固定收益类资产"/>
  </r>
  <r>
    <s v="云南白药"/>
    <s v="云南白药集团股份有限公司"/>
    <s v="股票"/>
    <s v="沪深主板股"/>
    <s v="000538.SZ"/>
    <x v="629"/>
    <n v="7300"/>
    <n v="583198"/>
    <x v="4244"/>
    <m/>
    <m/>
    <s v="万能"/>
    <s v="新动力16号"/>
    <s v="华安财保资管新动力16集合资产管理产品"/>
    <s v="HA0254"/>
    <s v="组合类保险资管产品"/>
    <s v="固定收益类保险资管产品"/>
    <n v="1"/>
    <s v="华安财保资产管理有限责任公司"/>
    <n v="699571750"/>
    <n v="676520223.12"/>
    <m/>
    <m/>
    <m/>
    <m/>
    <s v="是"/>
    <n v="5.6897199442447699E-6"/>
    <m/>
    <m/>
    <m/>
    <m/>
    <m/>
    <m/>
    <m/>
    <m/>
    <m/>
    <m/>
    <m/>
    <m/>
    <m/>
    <m/>
    <m/>
    <m/>
    <m/>
    <m/>
    <m/>
    <m/>
    <m/>
    <m/>
    <m/>
    <m/>
    <m/>
    <m/>
    <m/>
    <m/>
    <m/>
    <m/>
    <m/>
    <m/>
    <m/>
    <m/>
    <m/>
    <m/>
    <m/>
    <m/>
    <s v="固定收益类资产"/>
  </r>
  <r>
    <s v="兴蓉环境"/>
    <s v="成都市兴蓉环境股份有限公司"/>
    <s v="股票"/>
    <s v="沪深主板股"/>
    <s v="000598.SZ"/>
    <x v="630"/>
    <n v="98100"/>
    <n v="534388.62"/>
    <x v="4245"/>
    <m/>
    <m/>
    <s v="万能"/>
    <s v="新动力16号"/>
    <s v="华安财保资管新动力16集合资产管理产品"/>
    <s v="HA0254"/>
    <s v="组合类保险资管产品"/>
    <s v="固定收益类保险资管产品"/>
    <n v="1"/>
    <s v="华安财保资产管理有限责任公司"/>
    <n v="699571750"/>
    <n v="676520223.12"/>
    <m/>
    <m/>
    <m/>
    <m/>
    <s v="否"/>
    <n v="3.2850910490711599E-5"/>
    <m/>
    <m/>
    <m/>
    <m/>
    <m/>
    <m/>
    <m/>
    <m/>
    <m/>
    <m/>
    <m/>
    <m/>
    <m/>
    <m/>
    <m/>
    <m/>
    <m/>
    <m/>
    <m/>
    <m/>
    <m/>
    <m/>
    <m/>
    <m/>
    <m/>
    <m/>
    <m/>
    <m/>
    <m/>
    <m/>
    <m/>
    <m/>
    <m/>
    <m/>
    <m/>
    <m/>
    <m/>
    <m/>
    <s v="固定收益类资产"/>
  </r>
  <r>
    <s v="攀钢钒钛"/>
    <s v="攀钢集团钒钛资源股份有限公司"/>
    <s v="股票"/>
    <s v="沪深主板股"/>
    <s v="000629.SZ"/>
    <x v="631"/>
    <n v="99300"/>
    <n v="365079"/>
    <x v="4246"/>
    <m/>
    <m/>
    <s v="万能"/>
    <s v="新动力16号"/>
    <s v="华安财保资管新动力16集合资产管理产品"/>
    <s v="HA0254"/>
    <s v="组合类保险资管产品"/>
    <s v="固定收益类保险资管产品"/>
    <n v="1"/>
    <s v="华安财保资产管理有限责任公司"/>
    <n v="699571750"/>
    <n v="676520223.12"/>
    <m/>
    <m/>
    <m/>
    <m/>
    <s v="否"/>
    <n v="1.15424500249593E-5"/>
    <m/>
    <m/>
    <m/>
    <m/>
    <m/>
    <m/>
    <m/>
    <m/>
    <m/>
    <m/>
    <m/>
    <m/>
    <m/>
    <m/>
    <m/>
    <m/>
    <m/>
    <m/>
    <m/>
    <m/>
    <m/>
    <m/>
    <m/>
    <m/>
    <m/>
    <m/>
    <m/>
    <m/>
    <m/>
    <m/>
    <m/>
    <m/>
    <m/>
    <m/>
    <m/>
    <m/>
    <m/>
    <m/>
    <s v="固定收益类资产"/>
  </r>
  <r>
    <s v="远兴能源"/>
    <s v="内蒙古远兴能源股份有限公司"/>
    <s v="股票"/>
    <s v="沪深主板股"/>
    <s v="000683.SZ"/>
    <x v="632"/>
    <n v="49200"/>
    <n v="460677"/>
    <x v="4247"/>
    <m/>
    <m/>
    <s v="万能"/>
    <s v="新动力16号"/>
    <s v="华安财保资管新动力16集合资产管理产品"/>
    <s v="HA0254"/>
    <s v="组合类保险资管产品"/>
    <s v="固定收益类保险资管产品"/>
    <n v="1"/>
    <s v="华安财保资产管理有限责任公司"/>
    <n v="699571750"/>
    <n v="676520223.12"/>
    <m/>
    <m/>
    <m/>
    <m/>
    <s v="否"/>
    <n v="1.3393540528429E-5"/>
    <m/>
    <m/>
    <m/>
    <m/>
    <m/>
    <m/>
    <m/>
    <m/>
    <m/>
    <m/>
    <m/>
    <m/>
    <m/>
    <m/>
    <m/>
    <m/>
    <m/>
    <m/>
    <m/>
    <m/>
    <m/>
    <m/>
    <m/>
    <m/>
    <m/>
    <m/>
    <m/>
    <m/>
    <m/>
    <m/>
    <m/>
    <m/>
    <m/>
    <m/>
    <m/>
    <m/>
    <m/>
    <m/>
    <s v="固定收益类资产"/>
  </r>
  <r>
    <s v="河钢股份"/>
    <s v="河钢股份有限公司"/>
    <s v="股票"/>
    <s v="沪深主板股"/>
    <s v="000709.SZ"/>
    <x v="633"/>
    <n v="131700"/>
    <n v="327906"/>
    <x v="4248"/>
    <m/>
    <m/>
    <s v="万能"/>
    <s v="新动力16号"/>
    <s v="华安财保资管新动力16集合资产管理产品"/>
    <s v="HA0254"/>
    <s v="组合类保险资管产品"/>
    <s v="固定收益类保险资管产品"/>
    <n v="1"/>
    <s v="华安财保资产管理有限责任公司"/>
    <n v="699571750"/>
    <n v="676520223.12"/>
    <m/>
    <m/>
    <m/>
    <m/>
    <s v="否"/>
    <n v="1.2402755788292399E-5"/>
    <m/>
    <m/>
    <m/>
    <m/>
    <m/>
    <m/>
    <m/>
    <m/>
    <m/>
    <m/>
    <m/>
    <m/>
    <m/>
    <m/>
    <m/>
    <m/>
    <m/>
    <m/>
    <m/>
    <m/>
    <m/>
    <m/>
    <m/>
    <m/>
    <m/>
    <m/>
    <m/>
    <m/>
    <m/>
    <m/>
    <m/>
    <m/>
    <m/>
    <m/>
    <m/>
    <m/>
    <m/>
    <m/>
    <s v="固定收益类资产"/>
  </r>
  <r>
    <s v="京东方Ａ"/>
    <s v="京东方科技集团股份有限公司"/>
    <s v="股票"/>
    <s v="沪深主板股"/>
    <s v="000725.SZ"/>
    <x v="634"/>
    <n v="265500"/>
    <n v="1146049"/>
    <x v="4249"/>
    <m/>
    <m/>
    <s v="万能"/>
    <s v="新动力16号"/>
    <s v="华安财保资管新动力16集合资产管理产品"/>
    <s v="HA0254"/>
    <s v="组合类保险资管产品"/>
    <s v="固定收益类保险资管产品"/>
    <n v="1"/>
    <s v="华安财保资产管理有限责任公司"/>
    <n v="699571750"/>
    <n v="676520223.12"/>
    <m/>
    <m/>
    <m/>
    <m/>
    <s v="是"/>
    <n v="6.9058354771263204E-6"/>
    <m/>
    <m/>
    <m/>
    <m/>
    <m/>
    <m/>
    <m/>
    <m/>
    <m/>
    <m/>
    <m/>
    <m/>
    <m/>
    <m/>
    <m/>
    <m/>
    <m/>
    <m/>
    <m/>
    <m/>
    <m/>
    <m/>
    <m/>
    <m/>
    <m/>
    <m/>
    <m/>
    <m/>
    <m/>
    <m/>
    <m/>
    <m/>
    <m/>
    <m/>
    <m/>
    <m/>
    <m/>
    <m/>
    <s v="固定收益类资产"/>
  </r>
  <r>
    <s v="燕京啤酒"/>
    <s v="北京燕京啤酒股份有限公司"/>
    <s v="股票"/>
    <s v="沪深主板股"/>
    <s v="000729.SZ"/>
    <x v="635"/>
    <n v="93200"/>
    <n v="671990"/>
    <x v="4250"/>
    <m/>
    <m/>
    <s v="万能"/>
    <s v="新动力16号"/>
    <s v="华安财保资管新动力16集合资产管理产品"/>
    <s v="HA0254"/>
    <s v="组合类保险资管产品"/>
    <s v="固定收益类保险资管产品"/>
    <n v="1"/>
    <s v="华安财保资产管理有限责任公司"/>
    <n v="699571750"/>
    <n v="676520223.12"/>
    <m/>
    <m/>
    <m/>
    <m/>
    <s v="否"/>
    <n v="3.3066772794071802E-5"/>
    <m/>
    <m/>
    <m/>
    <m/>
    <m/>
    <m/>
    <m/>
    <m/>
    <m/>
    <m/>
    <m/>
    <m/>
    <m/>
    <m/>
    <m/>
    <m/>
    <m/>
    <m/>
    <m/>
    <m/>
    <m/>
    <m/>
    <m/>
    <m/>
    <m/>
    <m/>
    <m/>
    <m/>
    <m/>
    <m/>
    <m/>
    <m/>
    <m/>
    <m/>
    <m/>
    <m/>
    <m/>
    <m/>
    <s v="固定收益类资产"/>
  </r>
  <r>
    <s v="振华科技"/>
    <s v="中国振华(集团)科技股份有限公司"/>
    <s v="股票"/>
    <s v="沪深主板股"/>
    <s v="000733.SZ"/>
    <x v="636"/>
    <n v="5500"/>
    <n v="618557.13"/>
    <x v="4251"/>
    <m/>
    <m/>
    <s v="万能"/>
    <s v="新动力16号"/>
    <s v="华安财保资管新动力16集合资产管理产品"/>
    <s v="HA0254"/>
    <s v="组合类保险资管产品"/>
    <s v="固定收益类保险资管产品"/>
    <n v="1"/>
    <s v="华安财保资产管理有限责任公司"/>
    <n v="699571750"/>
    <n v="676520223.12"/>
    <m/>
    <m/>
    <m/>
    <m/>
    <s v="否"/>
    <n v="1.06150224747625E-5"/>
    <m/>
    <m/>
    <m/>
    <m/>
    <m/>
    <m/>
    <m/>
    <m/>
    <m/>
    <m/>
    <m/>
    <m/>
    <m/>
    <m/>
    <m/>
    <m/>
    <m/>
    <m/>
    <m/>
    <m/>
    <m/>
    <m/>
    <m/>
    <m/>
    <m/>
    <m/>
    <m/>
    <m/>
    <m/>
    <m/>
    <m/>
    <m/>
    <m/>
    <m/>
    <m/>
    <m/>
    <m/>
    <m/>
    <s v="固定收益类资产"/>
  </r>
  <r>
    <s v="普洛药业"/>
    <s v="普洛药业股份有限公司"/>
    <s v="股票"/>
    <s v="沪深主板股"/>
    <s v="000739.SZ"/>
    <x v="637"/>
    <n v="16900"/>
    <n v="482064"/>
    <x v="4252"/>
    <m/>
    <m/>
    <s v="万能"/>
    <s v="新动力16号"/>
    <s v="华安财保资管新动力16集合资产管理产品"/>
    <s v="HA0254"/>
    <s v="组合类保险资管产品"/>
    <s v="固定收益类保险资管产品"/>
    <n v="1"/>
    <s v="华安财保资产管理有限责任公司"/>
    <n v="699571750"/>
    <n v="676520223.12"/>
    <m/>
    <m/>
    <m/>
    <m/>
    <s v="否"/>
    <n v="1.43399771958046E-5"/>
    <m/>
    <m/>
    <m/>
    <m/>
    <m/>
    <m/>
    <m/>
    <m/>
    <m/>
    <m/>
    <m/>
    <m/>
    <m/>
    <m/>
    <m/>
    <m/>
    <m/>
    <m/>
    <m/>
    <m/>
    <m/>
    <m/>
    <m/>
    <m/>
    <m/>
    <m/>
    <m/>
    <m/>
    <m/>
    <m/>
    <m/>
    <m/>
    <m/>
    <m/>
    <m/>
    <m/>
    <m/>
    <m/>
    <s v="固定收益类资产"/>
  </r>
  <r>
    <s v="中航西飞"/>
    <s v="中航西安飞机工业集团股份有限公司"/>
    <s v="股票"/>
    <s v="沪深主板股"/>
    <s v="000768.SZ"/>
    <x v="638"/>
    <n v="33000"/>
    <n v="961982.76"/>
    <x v="4253"/>
    <m/>
    <m/>
    <s v="万能"/>
    <s v="新动力16号"/>
    <s v="华安财保资管新动力16集合资产管理产品"/>
    <s v="HA0254"/>
    <s v="组合类保险资管产品"/>
    <s v="固定收益类保险资管产品"/>
    <n v="1"/>
    <s v="华安财保资产管理有限责任公司"/>
    <n v="699571750"/>
    <n v="676520223.12"/>
    <m/>
    <m/>
    <m/>
    <m/>
    <s v="是"/>
    <n v="1.1919187600338E-5"/>
    <m/>
    <m/>
    <m/>
    <m/>
    <m/>
    <m/>
    <m/>
    <m/>
    <m/>
    <m/>
    <m/>
    <m/>
    <m/>
    <m/>
    <m/>
    <m/>
    <m/>
    <m/>
    <m/>
    <m/>
    <m/>
    <m/>
    <m/>
    <m/>
    <m/>
    <m/>
    <m/>
    <m/>
    <m/>
    <m/>
    <m/>
    <m/>
    <m/>
    <m/>
    <m/>
    <m/>
    <m/>
    <m/>
    <s v="固定收益类资产"/>
  </r>
  <r>
    <s v="新兴铸管"/>
    <s v="新兴铸管股份有限公司"/>
    <s v="股票"/>
    <s v="沪深主板股"/>
    <s v="000778.SZ"/>
    <x v="639"/>
    <n v="94800"/>
    <n v="461957"/>
    <x v="4254"/>
    <m/>
    <m/>
    <s v="万能"/>
    <s v="新动力16号"/>
    <s v="华安财保资管新动力16集合资产管理产品"/>
    <s v="HA0254"/>
    <s v="组合类保险资管产品"/>
    <s v="固定收益类保险资管产品"/>
    <n v="1"/>
    <s v="华安财保资产管理有限责任公司"/>
    <n v="699571750"/>
    <n v="676520223.12"/>
    <m/>
    <m/>
    <m/>
    <m/>
    <s v="否"/>
    <n v="2.3754158436051201E-5"/>
    <m/>
    <m/>
    <m/>
    <m/>
    <m/>
    <m/>
    <m/>
    <m/>
    <m/>
    <m/>
    <m/>
    <m/>
    <m/>
    <m/>
    <m/>
    <m/>
    <m/>
    <m/>
    <m/>
    <m/>
    <m/>
    <m/>
    <m/>
    <m/>
    <m/>
    <m/>
    <m/>
    <m/>
    <m/>
    <m/>
    <m/>
    <m/>
    <m/>
    <m/>
    <m/>
    <m/>
    <m/>
    <m/>
    <s v="固定收益类资产"/>
  </r>
  <r>
    <s v="冰轮环境"/>
    <s v="冰轮环境技术股份有限公司"/>
    <s v="股票"/>
    <s v="沪深主板股"/>
    <s v="000811.SZ"/>
    <x v="640"/>
    <n v="29200"/>
    <n v="358113.28000000003"/>
    <x v="4255"/>
    <m/>
    <m/>
    <s v="万能"/>
    <s v="新动力16号"/>
    <s v="华安财保资管新动力16集合资产管理产品"/>
    <s v="HA0254"/>
    <s v="组合类保险资管产品"/>
    <s v="固定收益类保险资管产品"/>
    <n v="1"/>
    <s v="华安财保资产管理有限责任公司"/>
    <n v="699571750"/>
    <n v="676520223.12"/>
    <m/>
    <m/>
    <m/>
    <m/>
    <s v="否"/>
    <n v="3.91506033126741E-5"/>
    <m/>
    <m/>
    <m/>
    <m/>
    <m/>
    <m/>
    <m/>
    <m/>
    <m/>
    <m/>
    <m/>
    <m/>
    <m/>
    <m/>
    <m/>
    <m/>
    <m/>
    <m/>
    <m/>
    <m/>
    <m/>
    <m/>
    <m/>
    <m/>
    <m/>
    <m/>
    <m/>
    <m/>
    <m/>
    <m/>
    <m/>
    <m/>
    <m/>
    <m/>
    <m/>
    <m/>
    <m/>
    <m/>
    <s v="固定收益类资产"/>
  </r>
  <r>
    <s v="吉电股份"/>
    <s v="吉林电力股份有限公司"/>
    <s v="股票"/>
    <s v="沪深主板股"/>
    <s v="000875.SZ"/>
    <x v="641"/>
    <n v="55300"/>
    <n v="444337"/>
    <x v="4256"/>
    <m/>
    <m/>
    <s v="万能"/>
    <s v="新动力16号"/>
    <s v="华安财保资管新动力16集合资产管理产品"/>
    <s v="HA0254"/>
    <s v="组合类保险资管产品"/>
    <s v="固定收益类保险资管产品"/>
    <n v="1"/>
    <s v="华安财保资产管理有限责任公司"/>
    <n v="699571750"/>
    <n v="676520223.12"/>
    <m/>
    <m/>
    <m/>
    <m/>
    <s v="否"/>
    <n v="1.9819309725812602E-5"/>
    <m/>
    <m/>
    <m/>
    <m/>
    <m/>
    <m/>
    <m/>
    <m/>
    <m/>
    <m/>
    <m/>
    <m/>
    <m/>
    <m/>
    <m/>
    <m/>
    <m/>
    <m/>
    <m/>
    <m/>
    <m/>
    <m/>
    <m/>
    <m/>
    <m/>
    <m/>
    <m/>
    <m/>
    <m/>
    <m/>
    <m/>
    <m/>
    <m/>
    <m/>
    <m/>
    <m/>
    <m/>
    <m/>
    <s v="固定收益类资产"/>
  </r>
  <r>
    <s v="天山股份"/>
    <s v="新疆天山水泥股份有限公司"/>
    <s v="股票"/>
    <s v="沪深主板股"/>
    <s v="000877.SZ"/>
    <x v="642"/>
    <n v="24900"/>
    <n v="350798"/>
    <x v="4257"/>
    <m/>
    <m/>
    <s v="万能"/>
    <s v="新动力16号"/>
    <s v="华安财保资管新动力16集合资产管理产品"/>
    <s v="HA0254"/>
    <s v="组合类保险资管产品"/>
    <s v="固定收益类保险资管产品"/>
    <n v="1"/>
    <s v="华安财保资产管理有限责任公司"/>
    <n v="699571750"/>
    <n v="676520223.12"/>
    <m/>
    <m/>
    <m/>
    <m/>
    <s v="否"/>
    <n v="2.8741526916776898E-6"/>
    <m/>
    <m/>
    <m/>
    <m/>
    <m/>
    <m/>
    <m/>
    <m/>
    <m/>
    <m/>
    <m/>
    <m/>
    <m/>
    <m/>
    <m/>
    <m/>
    <m/>
    <m/>
    <m/>
    <m/>
    <m/>
    <m/>
    <m/>
    <m/>
    <m/>
    <m/>
    <m/>
    <m/>
    <m/>
    <m/>
    <m/>
    <m/>
    <m/>
    <m/>
    <m/>
    <m/>
    <m/>
    <m/>
    <s v="固定收益类资产"/>
  </r>
  <r>
    <s v="云南铜业"/>
    <s v="云南铜业股份有限公司"/>
    <s v="股票"/>
    <s v="沪深主板股"/>
    <s v="000878.SZ"/>
    <x v="643"/>
    <n v="45400"/>
    <n v="539835.11"/>
    <x v="4258"/>
    <m/>
    <m/>
    <s v="万能"/>
    <s v="新动力16号"/>
    <s v="华安财保资管新动力16集合资产管理产品"/>
    <s v="HA0254"/>
    <s v="组合类保险资管产品"/>
    <s v="固定收益类保险资管产品"/>
    <n v="1"/>
    <s v="华安财保资产管理有限责任公司"/>
    <n v="699571750"/>
    <n v="676520223.12"/>
    <m/>
    <m/>
    <m/>
    <m/>
    <s v="否"/>
    <n v="2.67109329189868E-5"/>
    <m/>
    <m/>
    <m/>
    <m/>
    <m/>
    <m/>
    <m/>
    <m/>
    <m/>
    <m/>
    <m/>
    <m/>
    <m/>
    <m/>
    <m/>
    <m/>
    <m/>
    <m/>
    <m/>
    <m/>
    <m/>
    <m/>
    <m/>
    <m/>
    <m/>
    <m/>
    <m/>
    <m/>
    <m/>
    <m/>
    <m/>
    <m/>
    <m/>
    <m/>
    <m/>
    <m/>
    <m/>
    <m/>
    <s v="固定收益类资产"/>
  </r>
  <r>
    <s v="中国铁物"/>
    <s v="中国铁路物资股份有限公司"/>
    <s v="股票"/>
    <s v="沪深主板股"/>
    <s v="000927.SZ"/>
    <x v="644"/>
    <n v="11700"/>
    <n v="36880.89"/>
    <x v="4259"/>
    <m/>
    <m/>
    <s v="万能"/>
    <s v="新动力16号"/>
    <s v="华安财保资管新动力16集合资产管理产品"/>
    <s v="HA0254"/>
    <s v="组合类保险资管产品"/>
    <s v="固定收益类保险资管产品"/>
    <n v="1"/>
    <s v="华安财保资产管理有限责任公司"/>
    <n v="699571750"/>
    <n v="676520223.12"/>
    <m/>
    <m/>
    <m/>
    <m/>
    <s v="否"/>
    <n v="1.93377126267717E-6"/>
    <m/>
    <m/>
    <m/>
    <m/>
    <m/>
    <m/>
    <m/>
    <m/>
    <m/>
    <m/>
    <m/>
    <m/>
    <m/>
    <m/>
    <m/>
    <m/>
    <m/>
    <m/>
    <m/>
    <m/>
    <m/>
    <m/>
    <m/>
    <m/>
    <m/>
    <m/>
    <m/>
    <m/>
    <m/>
    <m/>
    <m/>
    <m/>
    <m/>
    <m/>
    <m/>
    <m/>
    <m/>
    <m/>
    <s v="固定收益类资产"/>
  </r>
  <r>
    <s v="锡业股份"/>
    <s v="云南锡业股份有限公司"/>
    <s v="股票"/>
    <s v="沪深主板股"/>
    <s v="000960.SZ"/>
    <x v="645"/>
    <n v="29000"/>
    <n v="599531.54"/>
    <x v="4260"/>
    <m/>
    <m/>
    <s v="万能"/>
    <s v="新动力16号"/>
    <s v="华安财保资管新动力16集合资产管理产品"/>
    <s v="HA0254"/>
    <s v="组合类保险资管产品"/>
    <s v="固定收益类保险资管产品"/>
    <n v="1"/>
    <s v="华安财保资产管理有限责任公司"/>
    <n v="699571750"/>
    <n v="676520223.12"/>
    <m/>
    <m/>
    <m/>
    <m/>
    <s v="否"/>
    <n v="1.73780024483436E-5"/>
    <m/>
    <m/>
    <m/>
    <m/>
    <m/>
    <m/>
    <m/>
    <m/>
    <m/>
    <m/>
    <m/>
    <m/>
    <m/>
    <m/>
    <m/>
    <m/>
    <m/>
    <m/>
    <m/>
    <m/>
    <m/>
    <m/>
    <m/>
    <m/>
    <m/>
    <m/>
    <m/>
    <m/>
    <m/>
    <m/>
    <m/>
    <m/>
    <m/>
    <m/>
    <m/>
    <m/>
    <m/>
    <m/>
    <s v="固定收益类资产"/>
  </r>
  <r>
    <s v="浪潮信息"/>
    <s v="浪潮电子信息产业股份有限公司"/>
    <s v="股票"/>
    <s v="沪深主板股"/>
    <s v="000977.SZ"/>
    <x v="646"/>
    <n v="26100"/>
    <n v="705974"/>
    <x v="4261"/>
    <m/>
    <m/>
    <s v="万能"/>
    <s v="新动力16号"/>
    <s v="华安财保资管新动力16集合资产管理产品"/>
    <s v="HA0254"/>
    <s v="组合类保险资管产品"/>
    <s v="固定收益类保险资管产品"/>
    <n v="1"/>
    <s v="华安财保资产管理有限责任公司"/>
    <n v="699571750"/>
    <n v="676520223.12"/>
    <m/>
    <m/>
    <m/>
    <m/>
    <s v="是"/>
    <n v="1.7953922681370099E-5"/>
    <m/>
    <m/>
    <m/>
    <m/>
    <m/>
    <m/>
    <m/>
    <m/>
    <m/>
    <m/>
    <m/>
    <m/>
    <m/>
    <m/>
    <m/>
    <m/>
    <m/>
    <m/>
    <m/>
    <m/>
    <m/>
    <m/>
    <m/>
    <m/>
    <m/>
    <m/>
    <m/>
    <m/>
    <m/>
    <m/>
    <m/>
    <m/>
    <m/>
    <m/>
    <m/>
    <m/>
    <m/>
    <m/>
    <s v="固定收益类资产"/>
  </r>
  <r>
    <s v="山西焦煤"/>
    <s v="山西焦煤能源集团股份有限公司"/>
    <s v="股票"/>
    <s v="沪深主板股"/>
    <s v="000983.SZ"/>
    <x v="482"/>
    <n v="39300"/>
    <n v="467765"/>
    <x v="4262"/>
    <m/>
    <m/>
    <s v="万能"/>
    <s v="新动力16号"/>
    <s v="华安财保资管新动力16集合资产管理产品"/>
    <s v="HA0254"/>
    <s v="组合类保险资管产品"/>
    <s v="固定收益类保险资管产品"/>
    <n v="1"/>
    <s v="华安财保资产管理有限责任公司"/>
    <n v="699571750"/>
    <n v="676520223.12"/>
    <m/>
    <m/>
    <m/>
    <m/>
    <s v="否"/>
    <n v="9.5934149627980602E-6"/>
    <m/>
    <m/>
    <m/>
    <m/>
    <m/>
    <m/>
    <m/>
    <m/>
    <m/>
    <m/>
    <m/>
    <m/>
    <m/>
    <m/>
    <m/>
    <m/>
    <m/>
    <m/>
    <m/>
    <m/>
    <m/>
    <m/>
    <m/>
    <m/>
    <m/>
    <m/>
    <m/>
    <m/>
    <m/>
    <m/>
    <m/>
    <m/>
    <m/>
    <m/>
    <m/>
    <m/>
    <m/>
    <m/>
    <s v="固定收益类资产"/>
  </r>
  <r>
    <s v="华工科技"/>
    <s v="华工科技产业股份有限公司"/>
    <s v="股票"/>
    <s v="沪深主板股"/>
    <s v="000988.SZ"/>
    <x v="647"/>
    <n v="23000"/>
    <n v="477946"/>
    <x v="4263"/>
    <m/>
    <m/>
    <s v="万能"/>
    <s v="新动力16号"/>
    <s v="华安财保资管新动力16集合资产管理产品"/>
    <s v="HA0254"/>
    <s v="组合类保险资管产品"/>
    <s v="固定收益类保险资管产品"/>
    <n v="1"/>
    <s v="华安财保资产管理有限责任公司"/>
    <n v="699571750"/>
    <n v="676520223.12"/>
    <m/>
    <m/>
    <m/>
    <m/>
    <s v="否"/>
    <n v="2.2874130362734101E-5"/>
    <m/>
    <m/>
    <m/>
    <m/>
    <m/>
    <m/>
    <m/>
    <m/>
    <m/>
    <m/>
    <m/>
    <m/>
    <m/>
    <m/>
    <m/>
    <m/>
    <m/>
    <m/>
    <m/>
    <m/>
    <m/>
    <m/>
    <m/>
    <m/>
    <m/>
    <m/>
    <m/>
    <m/>
    <m/>
    <m/>
    <m/>
    <m/>
    <m/>
    <m/>
    <m/>
    <m/>
    <m/>
    <m/>
    <s v="固定收益类资产"/>
  </r>
  <r>
    <s v="永 泰 运"/>
    <s v="永泰运化工物流股份有限公司"/>
    <s v="股票"/>
    <s v="沪深主板股"/>
    <s v="001228.SZ"/>
    <x v="315"/>
    <n v="164"/>
    <n v="4995.4399999999996"/>
    <x v="433"/>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招商积余"/>
    <s v="招商局积余产业运营服务股份有限公司"/>
    <s v="股票"/>
    <s v="沪深主板股"/>
    <s v="001914.SZ"/>
    <x v="648"/>
    <n v="24900"/>
    <n v="454688"/>
    <x v="4264"/>
    <m/>
    <m/>
    <s v="万能"/>
    <s v="新动力16号"/>
    <s v="华安财保资管新动力16集合资产管理产品"/>
    <s v="HA0254"/>
    <s v="组合类保险资管产品"/>
    <s v="固定收益类保险资管产品"/>
    <n v="1"/>
    <s v="华安财保资产管理有限责任公司"/>
    <n v="699571750"/>
    <n v="676520223.12"/>
    <m/>
    <m/>
    <m/>
    <m/>
    <s v="否"/>
    <n v="2.3482899535647799E-5"/>
    <m/>
    <m/>
    <m/>
    <m/>
    <m/>
    <m/>
    <m/>
    <m/>
    <m/>
    <m/>
    <m/>
    <m/>
    <m/>
    <m/>
    <m/>
    <m/>
    <m/>
    <m/>
    <m/>
    <m/>
    <m/>
    <m/>
    <m/>
    <m/>
    <m/>
    <m/>
    <m/>
    <m/>
    <m/>
    <m/>
    <m/>
    <m/>
    <m/>
    <m/>
    <m/>
    <m/>
    <m/>
    <m/>
    <s v="固定收益类资产"/>
  </r>
  <r>
    <s v="亿帆医药"/>
    <s v="亿帆医药股份有限公司"/>
    <s v="股票"/>
    <s v="沪深主板股"/>
    <s v="002019.SZ"/>
    <x v="649"/>
    <n v="27800"/>
    <n v="403059"/>
    <x v="4265"/>
    <m/>
    <m/>
    <s v="万能"/>
    <s v="新动力16号"/>
    <s v="华安财保资管新动力16集合资产管理产品"/>
    <s v="HA0254"/>
    <s v="组合类保险资管产品"/>
    <s v="固定收益类保险资管产品"/>
    <n v="1"/>
    <s v="华安财保资产管理有限责任公司"/>
    <n v="699571750"/>
    <n v="676520223.12"/>
    <m/>
    <m/>
    <m/>
    <m/>
    <s v="否"/>
    <n v="2.2526426632287001E-5"/>
    <m/>
    <m/>
    <m/>
    <m/>
    <m/>
    <m/>
    <m/>
    <m/>
    <m/>
    <m/>
    <m/>
    <m/>
    <m/>
    <m/>
    <m/>
    <m/>
    <m/>
    <m/>
    <m/>
    <m/>
    <m/>
    <m/>
    <m/>
    <m/>
    <m/>
    <m/>
    <m/>
    <m/>
    <m/>
    <m/>
    <m/>
    <m/>
    <m/>
    <m/>
    <m/>
    <m/>
    <m/>
    <m/>
    <s v="固定收益类资产"/>
  </r>
  <r>
    <s v="旺能环境"/>
    <s v="旺能环境股份有限公司"/>
    <s v="股票"/>
    <s v="沪深主板股"/>
    <s v="002034.SZ"/>
    <x v="650"/>
    <n v="19000"/>
    <n v="350119"/>
    <x v="4266"/>
    <m/>
    <m/>
    <s v="万能"/>
    <s v="新动力16号"/>
    <s v="华安财保资管新动力16集合资产管理产品"/>
    <s v="HA0254"/>
    <s v="组合类保险资管产品"/>
    <s v="固定收益类保险资管产品"/>
    <n v="1"/>
    <s v="华安财保资产管理有限责任公司"/>
    <n v="699571750"/>
    <n v="676520223.12"/>
    <m/>
    <m/>
    <m/>
    <m/>
    <s v="否"/>
    <n v="4.4238175337132501E-5"/>
    <m/>
    <m/>
    <m/>
    <m/>
    <m/>
    <m/>
    <m/>
    <m/>
    <m/>
    <m/>
    <m/>
    <m/>
    <m/>
    <m/>
    <m/>
    <m/>
    <m/>
    <m/>
    <m/>
    <m/>
    <m/>
    <m/>
    <m/>
    <m/>
    <m/>
    <m/>
    <m/>
    <m/>
    <m/>
    <m/>
    <m/>
    <m/>
    <m/>
    <m/>
    <m/>
    <m/>
    <m/>
    <m/>
    <s v="固定收益类资产"/>
  </r>
  <r>
    <s v="黔源电力"/>
    <s v="贵州黔源电力股份有限公司"/>
    <s v="股票"/>
    <s v="沪深主板股"/>
    <s v="002039.SZ"/>
    <x v="651"/>
    <n v="18000"/>
    <n v="316174.13"/>
    <x v="4267"/>
    <m/>
    <m/>
    <s v="万能"/>
    <s v="新动力16号"/>
    <s v="华安财保资管新动力16集合资产管理产品"/>
    <s v="HA0254"/>
    <s v="组合类保险资管产品"/>
    <s v="固定收益类保险资管产品"/>
    <n v="1"/>
    <s v="华安财保资产管理有限责任公司"/>
    <n v="699571750"/>
    <n v="676520223.12"/>
    <m/>
    <m/>
    <m/>
    <m/>
    <s v="否"/>
    <n v="5.8939354488723998E-5"/>
    <m/>
    <m/>
    <m/>
    <m/>
    <m/>
    <m/>
    <m/>
    <m/>
    <m/>
    <m/>
    <m/>
    <m/>
    <m/>
    <m/>
    <m/>
    <m/>
    <m/>
    <m/>
    <m/>
    <m/>
    <m/>
    <m/>
    <m/>
    <m/>
    <m/>
    <m/>
    <m/>
    <m/>
    <m/>
    <m/>
    <m/>
    <m/>
    <m/>
    <m/>
    <m/>
    <m/>
    <m/>
    <m/>
    <s v="固定收益类资产"/>
  </r>
  <r>
    <s v="鲁阳节能"/>
    <s v="山东鲁阳节能材料股份有限公司"/>
    <s v="股票"/>
    <s v="沪深主板股"/>
    <s v="002088.SZ"/>
    <x v="652"/>
    <n v="21400"/>
    <n v="337139"/>
    <x v="4268"/>
    <m/>
    <m/>
    <s v="万能"/>
    <s v="新动力16号"/>
    <s v="华安财保资管新动力16集合资产管理产品"/>
    <s v="HA0254"/>
    <s v="组合类保险资管产品"/>
    <s v="固定收益类保险资管产品"/>
    <n v="1"/>
    <s v="华安财保资产管理有限责任公司"/>
    <n v="699571750"/>
    <n v="676520223.12"/>
    <m/>
    <m/>
    <m/>
    <m/>
    <s v="否"/>
    <n v="4.2264710176089703E-5"/>
    <m/>
    <m/>
    <m/>
    <m/>
    <m/>
    <m/>
    <m/>
    <m/>
    <m/>
    <m/>
    <m/>
    <m/>
    <m/>
    <m/>
    <m/>
    <m/>
    <m/>
    <m/>
    <m/>
    <m/>
    <m/>
    <m/>
    <m/>
    <m/>
    <m/>
    <m/>
    <m/>
    <m/>
    <m/>
    <m/>
    <m/>
    <m/>
    <m/>
    <m/>
    <m/>
    <m/>
    <m/>
    <m/>
    <s v="固定收益类资产"/>
  </r>
  <r>
    <s v="山河智能"/>
    <s v="山河智能装备股份有限公司"/>
    <s v="股票"/>
    <s v="沪深主板股"/>
    <s v="002097.SZ"/>
    <x v="653"/>
    <n v="39900"/>
    <n v="294031"/>
    <x v="4269"/>
    <m/>
    <m/>
    <s v="万能"/>
    <s v="新动力16号"/>
    <s v="华安财保资管新动力16集合资产管理产品"/>
    <s v="HA0254"/>
    <s v="组合类保险资管产品"/>
    <s v="固定收益类保险资管产品"/>
    <n v="1"/>
    <s v="华安财保资产管理有限责任公司"/>
    <n v="699571750"/>
    <n v="676520223.12"/>
    <m/>
    <m/>
    <m/>
    <m/>
    <s v="否"/>
    <n v="3.6699358482796598E-5"/>
    <m/>
    <m/>
    <m/>
    <m/>
    <m/>
    <m/>
    <m/>
    <m/>
    <m/>
    <m/>
    <m/>
    <m/>
    <m/>
    <m/>
    <m/>
    <m/>
    <m/>
    <m/>
    <m/>
    <m/>
    <m/>
    <m/>
    <m/>
    <m/>
    <m/>
    <m/>
    <m/>
    <m/>
    <m/>
    <m/>
    <m/>
    <m/>
    <m/>
    <m/>
    <m/>
    <m/>
    <m/>
    <m/>
    <s v="固定收益类资产"/>
  </r>
  <r>
    <s v="韵达股份"/>
    <s v="韵达控股股份有限公司"/>
    <s v="股票"/>
    <s v="沪深主板股"/>
    <s v="002120.SZ"/>
    <x v="654"/>
    <n v="41200"/>
    <n v="746056.97"/>
    <x v="4270"/>
    <m/>
    <m/>
    <s v="万能"/>
    <s v="新动力16号"/>
    <s v="华安财保资管新动力16集合资产管理产品"/>
    <s v="HA0254"/>
    <s v="组合类保险资管产品"/>
    <s v="固定收益类保险资管产品"/>
    <n v="1"/>
    <s v="华安财保资产管理有限责任公司"/>
    <n v="699571750"/>
    <n v="676520223.12"/>
    <m/>
    <m/>
    <m/>
    <m/>
    <s v="是"/>
    <n v="1.41933588868638E-5"/>
    <m/>
    <m/>
    <m/>
    <m/>
    <m/>
    <m/>
    <m/>
    <m/>
    <m/>
    <m/>
    <m/>
    <m/>
    <m/>
    <m/>
    <m/>
    <m/>
    <m/>
    <m/>
    <m/>
    <m/>
    <m/>
    <m/>
    <m/>
    <m/>
    <m/>
    <m/>
    <m/>
    <m/>
    <m/>
    <m/>
    <m/>
    <m/>
    <m/>
    <m/>
    <m/>
    <m/>
    <m/>
    <m/>
    <s v="固定收益类资产"/>
  </r>
  <r>
    <s v="电投能源"/>
    <s v="内蒙古电投能源股份有限公司"/>
    <s v="股票"/>
    <s v="沪深主板股"/>
    <s v="002128.SZ"/>
    <x v="655"/>
    <n v="26400"/>
    <n v="421092"/>
    <x v="4271"/>
    <m/>
    <m/>
    <s v="万能"/>
    <s v="新动力16号"/>
    <s v="华安财保资管新动力16集合资产管理产品"/>
    <s v="HA0254"/>
    <s v="组合类保险资管产品"/>
    <s v="固定收益类保险资管产品"/>
    <n v="1"/>
    <s v="华安财保资产管理有限责任公司"/>
    <n v="699571750"/>
    <n v="676520223.12"/>
    <m/>
    <m/>
    <m/>
    <m/>
    <s v="否"/>
    <n v="1.37387407227312E-5"/>
    <m/>
    <m/>
    <m/>
    <m/>
    <m/>
    <m/>
    <m/>
    <m/>
    <m/>
    <m/>
    <m/>
    <m/>
    <m/>
    <m/>
    <m/>
    <m/>
    <m/>
    <m/>
    <m/>
    <m/>
    <m/>
    <m/>
    <m/>
    <m/>
    <m/>
    <m/>
    <m/>
    <m/>
    <m/>
    <m/>
    <m/>
    <m/>
    <m/>
    <m/>
    <m/>
    <m/>
    <m/>
    <m/>
    <s v="固定收益类资产"/>
  </r>
  <r>
    <s v="中环股份"/>
    <s v="天津中环半导体股份有限公司"/>
    <s v="股票"/>
    <s v="沪深主板股"/>
    <s v="002129.SZ"/>
    <x v="656"/>
    <n v="33200"/>
    <n v="1463660"/>
    <x v="4272"/>
    <m/>
    <m/>
    <s v="万能"/>
    <s v="新动力16号"/>
    <s v="华安财保资管新动力16集合资产管理产品"/>
    <s v="HA0254"/>
    <s v="组合类保险资管产品"/>
    <s v="固定收益类保险资管产品"/>
    <n v="1"/>
    <s v="华安财保资产管理有限责任公司"/>
    <n v="699571750"/>
    <n v="676520223.12"/>
    <m/>
    <m/>
    <m/>
    <m/>
    <s v="是"/>
    <n v="1.02731236828929E-5"/>
    <m/>
    <m/>
    <m/>
    <m/>
    <m/>
    <m/>
    <m/>
    <m/>
    <m/>
    <m/>
    <m/>
    <m/>
    <m/>
    <m/>
    <m/>
    <m/>
    <m/>
    <m/>
    <m/>
    <m/>
    <m/>
    <m/>
    <m/>
    <m/>
    <m/>
    <m/>
    <m/>
    <m/>
    <m/>
    <m/>
    <m/>
    <m/>
    <m/>
    <m/>
    <m/>
    <m/>
    <m/>
    <m/>
    <s v="固定收益类资产"/>
  </r>
  <r>
    <s v="宁波银行"/>
    <s v="宁波银行股份有限公司"/>
    <s v="股票"/>
    <s v="沪深主板股"/>
    <s v="002142.SZ"/>
    <x v="657"/>
    <n v="83400"/>
    <n v="3095306.6"/>
    <x v="4273"/>
    <m/>
    <m/>
    <s v="万能"/>
    <s v="新动力16号"/>
    <s v="华安财保资管新动力16集合资产管理产品"/>
    <s v="HA0254"/>
    <s v="组合类保险资管产品"/>
    <s v="固定收益类保险资管产品"/>
    <n v="1"/>
    <s v="华安财保资产管理有限责任公司"/>
    <n v="699571750"/>
    <n v="676520223.12"/>
    <m/>
    <m/>
    <m/>
    <m/>
    <s v="是"/>
    <n v="1.26294924423597E-5"/>
    <m/>
    <m/>
    <m/>
    <m/>
    <m/>
    <m/>
    <m/>
    <m/>
    <m/>
    <m/>
    <m/>
    <m/>
    <m/>
    <m/>
    <m/>
    <m/>
    <m/>
    <m/>
    <m/>
    <m/>
    <m/>
    <m/>
    <m/>
    <m/>
    <m/>
    <m/>
    <m/>
    <m/>
    <m/>
    <m/>
    <m/>
    <m/>
    <m/>
    <m/>
    <m/>
    <m/>
    <m/>
    <m/>
    <s v="固定收益类资产"/>
  </r>
  <r>
    <s v="通富微电"/>
    <s v="通富微电子股份有限公司"/>
    <s v="股票"/>
    <s v="沪深主板股"/>
    <s v="002156.SZ"/>
    <x v="658"/>
    <n v="25000"/>
    <n v="430283.25"/>
    <x v="4274"/>
    <m/>
    <m/>
    <s v="万能"/>
    <s v="新动力16号"/>
    <s v="华安财保资管新动力16集合资产管理产品"/>
    <s v="HA0254"/>
    <s v="组合类保险资管产品"/>
    <s v="固定收益类保险资管产品"/>
    <n v="1"/>
    <s v="华安财保资产管理有限责任公司"/>
    <n v="699571750"/>
    <n v="676520223.12"/>
    <m/>
    <m/>
    <m/>
    <m/>
    <s v="否"/>
    <n v="1.8810613515172399E-5"/>
    <m/>
    <m/>
    <m/>
    <m/>
    <m/>
    <m/>
    <m/>
    <m/>
    <m/>
    <m/>
    <m/>
    <m/>
    <m/>
    <m/>
    <m/>
    <m/>
    <m/>
    <m/>
    <m/>
    <m/>
    <m/>
    <m/>
    <m/>
    <m/>
    <m/>
    <m/>
    <m/>
    <m/>
    <m/>
    <m/>
    <m/>
    <m/>
    <m/>
    <m/>
    <m/>
    <m/>
    <m/>
    <m/>
    <s v="固定收益类资产"/>
  </r>
  <r>
    <s v="游族网络"/>
    <s v="游族网络股份有限公司"/>
    <s v="股票"/>
    <s v="沪深主板股"/>
    <s v="002174.SZ"/>
    <x v="659"/>
    <n v="28900"/>
    <n v="322738"/>
    <x v="4275"/>
    <m/>
    <m/>
    <s v="万能"/>
    <s v="新动力16号"/>
    <s v="华安财保资管新动力16集合资产管理产品"/>
    <s v="HA0254"/>
    <s v="组合类保险资管产品"/>
    <s v="固定收益类保险资管产品"/>
    <n v="1"/>
    <s v="华安财保资产管理有限责任公司"/>
    <n v="699571750"/>
    <n v="676520223.12"/>
    <m/>
    <m/>
    <m/>
    <m/>
    <s v="否"/>
    <n v="3.1554968741353198E-5"/>
    <m/>
    <m/>
    <m/>
    <m/>
    <m/>
    <m/>
    <m/>
    <m/>
    <m/>
    <m/>
    <m/>
    <m/>
    <m/>
    <m/>
    <m/>
    <m/>
    <m/>
    <m/>
    <m/>
    <m/>
    <m/>
    <m/>
    <m/>
    <m/>
    <m/>
    <m/>
    <m/>
    <m/>
    <m/>
    <m/>
    <m/>
    <m/>
    <m/>
    <m/>
    <m/>
    <m/>
    <m/>
    <m/>
    <s v="固定收益类资产"/>
  </r>
  <r>
    <s v="中航光电"/>
    <s v="中航光电科技股份有限公司"/>
    <s v="股票"/>
    <s v="沪深主板股"/>
    <s v="002179.SZ"/>
    <x v="465"/>
    <n v="6700"/>
    <n v="533866"/>
    <x v="4276"/>
    <m/>
    <m/>
    <s v="万能"/>
    <s v="新动力16号"/>
    <s v="华安财保资管新动力16集合资产管理产品"/>
    <s v="HA0254"/>
    <s v="组合类保险资管产品"/>
    <s v="固定收益类保险资管产品"/>
    <n v="1"/>
    <s v="华安财保资产管理有限责任公司"/>
    <n v="699571750"/>
    <n v="676520223.12"/>
    <m/>
    <m/>
    <m/>
    <m/>
    <s v="是"/>
    <n v="5.9007629069941103E-6"/>
    <m/>
    <m/>
    <m/>
    <m/>
    <m/>
    <m/>
    <m/>
    <m/>
    <m/>
    <m/>
    <m/>
    <m/>
    <m/>
    <m/>
    <m/>
    <m/>
    <m/>
    <m/>
    <m/>
    <m/>
    <m/>
    <m/>
    <m/>
    <m/>
    <m/>
    <m/>
    <m/>
    <m/>
    <m/>
    <m/>
    <m/>
    <m/>
    <m/>
    <m/>
    <m/>
    <m/>
    <m/>
    <m/>
    <s v="固定收益类资产"/>
  </r>
  <r>
    <s v="纳 思 达"/>
    <s v="纳思达股份有限公司"/>
    <s v="股票"/>
    <s v="沪深主板股"/>
    <s v="002180.SZ"/>
    <x v="597"/>
    <n v="14400"/>
    <n v="663608.17000000004"/>
    <x v="4277"/>
    <m/>
    <m/>
    <s v="万能"/>
    <s v="新动力16号"/>
    <s v="华安财保资管新动力16集合资产管理产品"/>
    <s v="HA0254"/>
    <s v="组合类保险资管产品"/>
    <s v="固定收益类保险资管产品"/>
    <n v="1"/>
    <s v="华安财保资产管理有限责任公司"/>
    <n v="699571750"/>
    <n v="676520223.12"/>
    <m/>
    <m/>
    <m/>
    <m/>
    <s v="否"/>
    <n v="1.02059810791317E-5"/>
    <m/>
    <m/>
    <m/>
    <m/>
    <m/>
    <m/>
    <m/>
    <m/>
    <m/>
    <m/>
    <m/>
    <m/>
    <m/>
    <m/>
    <m/>
    <m/>
    <m/>
    <m/>
    <m/>
    <m/>
    <m/>
    <m/>
    <m/>
    <m/>
    <m/>
    <m/>
    <m/>
    <m/>
    <m/>
    <m/>
    <m/>
    <m/>
    <m/>
    <m/>
    <m/>
    <m/>
    <m/>
    <m/>
    <s v="固定收益类资产"/>
  </r>
  <r>
    <s v="怡 亚 通"/>
    <s v="深圳市怡亚通供应链股份有限公司"/>
    <s v="股票"/>
    <s v="沪深主板股"/>
    <s v="002183.SZ"/>
    <x v="660"/>
    <n v="86400"/>
    <n v="445193"/>
    <x v="4278"/>
    <m/>
    <m/>
    <s v="万能"/>
    <s v="新动力16号"/>
    <s v="华安财保资管新动力16集合资产管理产品"/>
    <s v="HA0254"/>
    <s v="组合类保险资管产品"/>
    <s v="固定收益类保险资管产品"/>
    <n v="1"/>
    <s v="华安财保资产管理有限责任公司"/>
    <n v="699571750"/>
    <n v="676520223.12"/>
    <m/>
    <m/>
    <m/>
    <m/>
    <s v="否"/>
    <n v="3.3269040258434698E-5"/>
    <m/>
    <m/>
    <m/>
    <m/>
    <m/>
    <m/>
    <m/>
    <m/>
    <m/>
    <m/>
    <m/>
    <m/>
    <m/>
    <m/>
    <m/>
    <m/>
    <m/>
    <m/>
    <m/>
    <m/>
    <m/>
    <m/>
    <m/>
    <m/>
    <m/>
    <m/>
    <m/>
    <m/>
    <m/>
    <m/>
    <m/>
    <m/>
    <m/>
    <m/>
    <m/>
    <m/>
    <m/>
    <m/>
    <s v="固定收益类资产"/>
  </r>
  <r>
    <s v="华天科技"/>
    <s v="天水华天科技股份有限公司"/>
    <s v="股票"/>
    <s v="沪深主板股"/>
    <s v="002185.SZ"/>
    <x v="661"/>
    <n v="47300"/>
    <n v="481796"/>
    <x v="4279"/>
    <m/>
    <m/>
    <s v="万能"/>
    <s v="新动力16号"/>
    <s v="华安财保资管新动力16集合资产管理产品"/>
    <s v="HA0254"/>
    <s v="组合类保险资管产品"/>
    <s v="固定收益类保险资管产品"/>
    <n v="1"/>
    <s v="华安财保资产管理有限责任公司"/>
    <n v="699571750"/>
    <n v="676520223.12"/>
    <m/>
    <m/>
    <m/>
    <m/>
    <s v="否"/>
    <n v="1.4760563771001701E-5"/>
    <m/>
    <m/>
    <m/>
    <m/>
    <m/>
    <m/>
    <m/>
    <m/>
    <m/>
    <m/>
    <m/>
    <m/>
    <m/>
    <m/>
    <m/>
    <m/>
    <m/>
    <m/>
    <m/>
    <m/>
    <m/>
    <m/>
    <m/>
    <m/>
    <m/>
    <m/>
    <m/>
    <m/>
    <m/>
    <m/>
    <m/>
    <m/>
    <m/>
    <m/>
    <m/>
    <m/>
    <m/>
    <m/>
    <s v="固定收益类资产"/>
  </r>
  <r>
    <s v="科大讯飞"/>
    <s v="科大讯飞股份有限公司"/>
    <s v="股票"/>
    <s v="沪深主板股"/>
    <s v="002230.SZ"/>
    <x v="662"/>
    <n v="18300"/>
    <n v="815827.01"/>
    <x v="4280"/>
    <m/>
    <m/>
    <s v="万能"/>
    <s v="新动力16号"/>
    <s v="华安财保资管新动力16集合资产管理产品"/>
    <s v="HA0254"/>
    <s v="组合类保险资管产品"/>
    <s v="固定收益类保险资管产品"/>
    <n v="1"/>
    <s v="华安财保资产管理有限责任公司"/>
    <n v="699571750"/>
    <n v="676520223.12"/>
    <m/>
    <m/>
    <m/>
    <m/>
    <s v="是"/>
    <n v="7.8732526953214792E-6"/>
    <m/>
    <m/>
    <m/>
    <m/>
    <m/>
    <m/>
    <m/>
    <m/>
    <m/>
    <m/>
    <m/>
    <m/>
    <m/>
    <m/>
    <m/>
    <m/>
    <m/>
    <m/>
    <m/>
    <m/>
    <m/>
    <m/>
    <m/>
    <m/>
    <m/>
    <m/>
    <m/>
    <m/>
    <m/>
    <m/>
    <m/>
    <m/>
    <m/>
    <m/>
    <m/>
    <m/>
    <m/>
    <m/>
    <s v="固定收益类资产"/>
  </r>
  <r>
    <s v="塔牌集团"/>
    <s v="广东塔牌集团股份有限公司"/>
    <s v="股票"/>
    <s v="沪深主板股"/>
    <s v="002233.SZ"/>
    <x v="663"/>
    <n v="32300"/>
    <n v="355504"/>
    <x v="4281"/>
    <m/>
    <m/>
    <s v="万能"/>
    <s v="新动力16号"/>
    <s v="华安财保资管新动力16集合资产管理产品"/>
    <s v="HA0254"/>
    <s v="组合类保险资管产品"/>
    <s v="固定收益类保险资管产品"/>
    <n v="1"/>
    <s v="华安财保资产管理有限责任公司"/>
    <n v="699571750"/>
    <n v="676520223.12"/>
    <m/>
    <m/>
    <m/>
    <m/>
    <s v="否"/>
    <n v="2.7091065036625701E-5"/>
    <m/>
    <m/>
    <m/>
    <m/>
    <m/>
    <m/>
    <m/>
    <m/>
    <m/>
    <m/>
    <m/>
    <m/>
    <m/>
    <m/>
    <m/>
    <m/>
    <m/>
    <m/>
    <m/>
    <m/>
    <m/>
    <m/>
    <m/>
    <m/>
    <m/>
    <m/>
    <m/>
    <m/>
    <m/>
    <m/>
    <m/>
    <m/>
    <m/>
    <m/>
    <m/>
    <m/>
    <m/>
    <m/>
    <s v="固定收益类资产"/>
  </r>
  <r>
    <s v="联化科技"/>
    <s v="联化科技股份有限公司"/>
    <s v="股票"/>
    <s v="沪深主板股"/>
    <s v="002250.SZ"/>
    <x v="664"/>
    <n v="26900"/>
    <n v="368293"/>
    <x v="4282"/>
    <m/>
    <m/>
    <s v="万能"/>
    <s v="新动力16号"/>
    <s v="华安财保资管新动力16集合资产管理产品"/>
    <s v="HA0254"/>
    <s v="组合类保险资管产品"/>
    <s v="固定收益类保险资管产品"/>
    <n v="1"/>
    <s v="华安财保资产管理有限责任公司"/>
    <n v="699571750"/>
    <n v="676520223.12"/>
    <m/>
    <m/>
    <m/>
    <m/>
    <s v="否"/>
    <n v="2.9136321783253499E-5"/>
    <m/>
    <m/>
    <m/>
    <m/>
    <m/>
    <m/>
    <m/>
    <m/>
    <m/>
    <m/>
    <m/>
    <m/>
    <m/>
    <m/>
    <m/>
    <m/>
    <m/>
    <m/>
    <m/>
    <m/>
    <m/>
    <m/>
    <m/>
    <m/>
    <m/>
    <m/>
    <m/>
    <m/>
    <m/>
    <m/>
    <m/>
    <m/>
    <m/>
    <m/>
    <m/>
    <m/>
    <m/>
    <m/>
    <s v="固定收益类资产"/>
  </r>
  <r>
    <s v="卫 士 通"/>
    <s v="成都卫士通信息产业股份有限公司"/>
    <s v="股票"/>
    <s v="沪深主板股"/>
    <s v="002268.SZ"/>
    <x v="665"/>
    <n v="8800"/>
    <n v="382766"/>
    <x v="4283"/>
    <m/>
    <m/>
    <s v="万能"/>
    <s v="新动力16号"/>
    <s v="华安财保资管新动力16集合资产管理产品"/>
    <s v="HA0254"/>
    <s v="组合类保险资管产品"/>
    <s v="固定收益类保险资管产品"/>
    <n v="1"/>
    <s v="华安财保资产管理有限责任公司"/>
    <n v="699571750"/>
    <n v="676520223.12"/>
    <m/>
    <m/>
    <m/>
    <m/>
    <s v="否"/>
    <n v="1.03982702581408E-5"/>
    <m/>
    <m/>
    <m/>
    <m/>
    <m/>
    <m/>
    <m/>
    <m/>
    <m/>
    <m/>
    <m/>
    <m/>
    <m/>
    <m/>
    <m/>
    <m/>
    <m/>
    <m/>
    <m/>
    <m/>
    <m/>
    <m/>
    <m/>
    <m/>
    <m/>
    <m/>
    <m/>
    <m/>
    <m/>
    <m/>
    <m/>
    <m/>
    <m/>
    <m/>
    <m/>
    <m/>
    <m/>
    <m/>
    <s v="固定收益类资产"/>
  </r>
  <r>
    <s v="华明装备"/>
    <s v="华明电力装备股份有限公司"/>
    <s v="股票"/>
    <s v="沪深主板股"/>
    <s v="002270.SZ"/>
    <x v="666"/>
    <n v="51800"/>
    <n v="347569"/>
    <x v="4284"/>
    <m/>
    <m/>
    <s v="万能"/>
    <s v="新动力16号"/>
    <s v="华安财保资管新动力16集合资产管理产品"/>
    <s v="HA0254"/>
    <s v="组合类保险资管产品"/>
    <s v="固定收益类保险资管产品"/>
    <n v="1"/>
    <s v="华安财保资产管理有限责任公司"/>
    <n v="699571750"/>
    <n v="676520223.12"/>
    <m/>
    <m/>
    <m/>
    <m/>
    <s v="否"/>
    <n v="5.7797958201433803E-5"/>
    <m/>
    <m/>
    <m/>
    <m/>
    <m/>
    <m/>
    <m/>
    <m/>
    <m/>
    <m/>
    <m/>
    <m/>
    <m/>
    <m/>
    <m/>
    <m/>
    <m/>
    <m/>
    <m/>
    <m/>
    <m/>
    <m/>
    <m/>
    <m/>
    <m/>
    <m/>
    <m/>
    <m/>
    <m/>
    <m/>
    <m/>
    <m/>
    <m/>
    <m/>
    <m/>
    <m/>
    <m/>
    <m/>
    <s v="固定收益类资产"/>
  </r>
  <r>
    <s v="东方雨虹"/>
    <s v="北京东方雨虹防水技术股份有限公司"/>
    <s v="股票"/>
    <s v="沪深主板股"/>
    <s v="002271.SZ"/>
    <x v="460"/>
    <n v="17650"/>
    <n v="815087.46"/>
    <x v="4285"/>
    <m/>
    <m/>
    <s v="万能"/>
    <s v="新动力16号"/>
    <s v="华安财保资管新动力16集合资产管理产品"/>
    <s v="HA0254"/>
    <s v="组合类保险资管产品"/>
    <s v="固定收益类保险资管产品"/>
    <n v="1"/>
    <s v="华安财保资产管理有限责任公司"/>
    <n v="699571750"/>
    <n v="676520223.12"/>
    <m/>
    <m/>
    <m/>
    <m/>
    <s v="是"/>
    <n v="7.0050042857628303E-6"/>
    <m/>
    <m/>
    <m/>
    <m/>
    <m/>
    <m/>
    <m/>
    <m/>
    <m/>
    <m/>
    <m/>
    <m/>
    <m/>
    <m/>
    <m/>
    <m/>
    <m/>
    <m/>
    <m/>
    <m/>
    <m/>
    <m/>
    <m/>
    <m/>
    <m/>
    <m/>
    <m/>
    <m/>
    <m/>
    <m/>
    <m/>
    <m/>
    <m/>
    <m/>
    <m/>
    <m/>
    <m/>
    <m/>
    <s v="固定收益类资产"/>
  </r>
  <r>
    <s v="万马股份"/>
    <s v="浙江万马股份有限公司"/>
    <s v="股票"/>
    <s v="沪深主板股"/>
    <s v="002276.SZ"/>
    <x v="667"/>
    <n v="55400"/>
    <n v="380853"/>
    <x v="4286"/>
    <m/>
    <m/>
    <s v="万能"/>
    <s v="新动力16号"/>
    <s v="华安财保资管新动力16集合资产管理产品"/>
    <s v="HA0254"/>
    <s v="组合类保险资管产品"/>
    <s v="固定收益类保险资管产品"/>
    <n v="1"/>
    <s v="华安财保资产管理有限责任公司"/>
    <n v="699571750"/>
    <n v="676520223.12"/>
    <m/>
    <m/>
    <m/>
    <m/>
    <s v="否"/>
    <n v="5.3501287562565897E-5"/>
    <m/>
    <m/>
    <m/>
    <m/>
    <m/>
    <m/>
    <m/>
    <m/>
    <m/>
    <m/>
    <m/>
    <m/>
    <m/>
    <m/>
    <m/>
    <m/>
    <m/>
    <m/>
    <m/>
    <m/>
    <m/>
    <m/>
    <m/>
    <m/>
    <m/>
    <m/>
    <m/>
    <m/>
    <m/>
    <m/>
    <m/>
    <m/>
    <m/>
    <m/>
    <m/>
    <m/>
    <m/>
    <m/>
    <s v="固定收益类资产"/>
  </r>
  <r>
    <s v="保 龄 宝"/>
    <s v="保龄宝生物股份有限公司"/>
    <s v="股票"/>
    <s v="沪深主板股"/>
    <s v="002286.SZ"/>
    <x v="668"/>
    <n v="59600"/>
    <n v="670362"/>
    <x v="4287"/>
    <m/>
    <m/>
    <s v="万能"/>
    <s v="新动力16号"/>
    <s v="华安财保资管新动力16集合资产管理产品"/>
    <s v="HA0254"/>
    <s v="组合类保险资管产品"/>
    <s v="固定收益类保险资管产品"/>
    <n v="1"/>
    <s v="华安财保资产管理有限责任公司"/>
    <n v="699571750"/>
    <n v="676520223.12"/>
    <m/>
    <m/>
    <m/>
    <m/>
    <s v="否"/>
    <n v="1.6025300615549E-4"/>
    <m/>
    <m/>
    <m/>
    <m/>
    <m/>
    <m/>
    <m/>
    <m/>
    <m/>
    <m/>
    <m/>
    <m/>
    <m/>
    <m/>
    <m/>
    <m/>
    <m/>
    <m/>
    <m/>
    <m/>
    <m/>
    <m/>
    <m/>
    <m/>
    <m/>
    <m/>
    <m/>
    <m/>
    <m/>
    <m/>
    <m/>
    <m/>
    <m/>
    <m/>
    <m/>
    <m/>
    <m/>
    <m/>
    <s v="固定收益类资产"/>
  </r>
  <r>
    <s v="信 立 泰"/>
    <s v="深圳信立泰药业股份有限公司"/>
    <s v="股票"/>
    <s v="沪深主板股"/>
    <s v="002294.SZ"/>
    <x v="669"/>
    <n v="15300"/>
    <n v="376422.55"/>
    <x v="4288"/>
    <m/>
    <m/>
    <s v="万能"/>
    <s v="新动力16号"/>
    <s v="华安财保资管新动力16集合资产管理产品"/>
    <s v="HA0254"/>
    <s v="组合类保险资管产品"/>
    <s v="固定收益类保险资管产品"/>
    <n v="1"/>
    <s v="华安财保资产管理有限责任公司"/>
    <n v="699571750"/>
    <n v="676520223.12"/>
    <m/>
    <m/>
    <m/>
    <m/>
    <s v="否"/>
    <n v="1.37242313148863E-5"/>
    <m/>
    <m/>
    <m/>
    <m/>
    <m/>
    <m/>
    <m/>
    <m/>
    <m/>
    <m/>
    <m/>
    <m/>
    <m/>
    <m/>
    <m/>
    <m/>
    <m/>
    <m/>
    <m/>
    <m/>
    <m/>
    <m/>
    <m/>
    <m/>
    <m/>
    <m/>
    <m/>
    <m/>
    <m/>
    <m/>
    <m/>
    <m/>
    <m/>
    <m/>
    <m/>
    <m/>
    <m/>
    <m/>
    <s v="固定收益类资产"/>
  </r>
  <r>
    <s v="圣农发展"/>
    <s v="福建圣农发展股份有限公司"/>
    <s v="股票"/>
    <s v="沪深主板股"/>
    <s v="002299.SZ"/>
    <x v="670"/>
    <n v="35400"/>
    <n v="682488"/>
    <x v="4289"/>
    <m/>
    <m/>
    <s v="万能"/>
    <s v="新动力16号"/>
    <s v="华安财保资管新动力16集合资产管理产品"/>
    <s v="HA0254"/>
    <s v="组合类保险资管产品"/>
    <s v="固定收益类保险资管产品"/>
    <n v="1"/>
    <s v="华安财保资产管理有限责任公司"/>
    <n v="699571750"/>
    <n v="676520223.12"/>
    <m/>
    <m/>
    <m/>
    <m/>
    <s v="否"/>
    <n v="2.8457200221346198E-5"/>
    <m/>
    <m/>
    <m/>
    <m/>
    <m/>
    <m/>
    <m/>
    <m/>
    <m/>
    <m/>
    <m/>
    <m/>
    <m/>
    <m/>
    <m/>
    <m/>
    <m/>
    <m/>
    <m/>
    <m/>
    <m/>
    <m/>
    <m/>
    <m/>
    <m/>
    <m/>
    <m/>
    <m/>
    <m/>
    <m/>
    <m/>
    <m/>
    <m/>
    <m/>
    <m/>
    <m/>
    <m/>
    <m/>
    <s v="固定收益类资产"/>
  </r>
  <r>
    <s v="洋河股份"/>
    <s v="江苏洋河酒厂股份有限公司"/>
    <s v="股票"/>
    <s v="沪深主板股"/>
    <s v="002304.SZ"/>
    <x v="671"/>
    <n v="10500"/>
    <n v="1608869.13"/>
    <x v="4290"/>
    <m/>
    <m/>
    <s v="万能"/>
    <s v="新动力16号"/>
    <s v="华安财保资管新动力16集合资产管理产品"/>
    <s v="HA0254"/>
    <s v="组合类保险资管产品"/>
    <s v="固定收益类保险资管产品"/>
    <n v="1"/>
    <s v="华安财保资产管理有限责任公司"/>
    <n v="699571750"/>
    <n v="676520223.12"/>
    <m/>
    <m/>
    <m/>
    <m/>
    <s v="是"/>
    <n v="6.9675405510860103E-6"/>
    <m/>
    <m/>
    <m/>
    <m/>
    <m/>
    <m/>
    <m/>
    <m/>
    <m/>
    <m/>
    <m/>
    <m/>
    <m/>
    <m/>
    <m/>
    <m/>
    <m/>
    <m/>
    <m/>
    <m/>
    <m/>
    <m/>
    <m/>
    <m/>
    <m/>
    <m/>
    <m/>
    <m/>
    <m/>
    <m/>
    <m/>
    <m/>
    <m/>
    <m/>
    <m/>
    <m/>
    <m/>
    <m/>
    <s v="固定收益类资产"/>
  </r>
  <r>
    <s v="潮 宏 基"/>
    <s v="广东潮宏基实业股份有限公司"/>
    <s v="股票"/>
    <s v="沪深主板股"/>
    <s v="002345.SZ"/>
    <x v="672"/>
    <n v="68600"/>
    <n v="324276"/>
    <x v="4291"/>
    <m/>
    <m/>
    <s v="万能"/>
    <s v="新动力16号"/>
    <s v="华安财保资管新动力16集合资产管理产品"/>
    <s v="HA0254"/>
    <s v="组合类保险资管产品"/>
    <s v="固定收益类保险资管产品"/>
    <n v="1"/>
    <s v="华安财保资产管理有限责任公司"/>
    <n v="699571750"/>
    <n v="676520223.12"/>
    <m/>
    <m/>
    <m/>
    <m/>
    <s v="否"/>
    <n v="7.7207674644995299E-5"/>
    <m/>
    <m/>
    <m/>
    <m/>
    <m/>
    <m/>
    <m/>
    <m/>
    <m/>
    <m/>
    <m/>
    <m/>
    <m/>
    <m/>
    <m/>
    <m/>
    <m/>
    <m/>
    <m/>
    <m/>
    <m/>
    <m/>
    <m/>
    <m/>
    <m/>
    <m/>
    <m/>
    <m/>
    <m/>
    <m/>
    <m/>
    <m/>
    <m/>
    <m/>
    <m/>
    <m/>
    <m/>
    <m/>
    <s v="固定收益类资产"/>
  </r>
  <r>
    <s v="太极股份"/>
    <s v="太极计算机股份有限公司"/>
    <s v="股票"/>
    <s v="沪深主板股"/>
    <s v="002368.SZ"/>
    <x v="673"/>
    <n v="17200"/>
    <n v="356034"/>
    <x v="4292"/>
    <m/>
    <m/>
    <s v="万能"/>
    <s v="新动力16号"/>
    <s v="华安财保资管新动力16集合资产管理产品"/>
    <s v="HA0254"/>
    <s v="组合类保险资管产品"/>
    <s v="固定收益类保险资管产品"/>
    <n v="1"/>
    <s v="华安财保资产管理有限责任公司"/>
    <n v="699571750"/>
    <n v="676520223.12"/>
    <m/>
    <m/>
    <m/>
    <m/>
    <s v="否"/>
    <n v="2.96725354002016E-5"/>
    <m/>
    <m/>
    <m/>
    <m/>
    <m/>
    <m/>
    <m/>
    <m/>
    <m/>
    <m/>
    <m/>
    <m/>
    <m/>
    <m/>
    <m/>
    <m/>
    <m/>
    <m/>
    <m/>
    <m/>
    <m/>
    <m/>
    <m/>
    <m/>
    <m/>
    <m/>
    <m/>
    <m/>
    <m/>
    <m/>
    <m/>
    <m/>
    <m/>
    <m/>
    <m/>
    <m/>
    <m/>
    <m/>
    <s v="固定收益类资产"/>
  </r>
  <r>
    <s v="东山精密"/>
    <s v="苏州东山精密制造股份有限公司"/>
    <s v="股票"/>
    <s v="沪深主板股"/>
    <s v="002384.SZ"/>
    <x v="674"/>
    <n v="27000"/>
    <n v="555911.36"/>
    <x v="4293"/>
    <m/>
    <m/>
    <s v="万能"/>
    <s v="新动力16号"/>
    <s v="华安财保资管新动力16集合资产管理产品"/>
    <s v="HA0254"/>
    <s v="组合类保险资管产品"/>
    <s v="固定收益类保险资管产品"/>
    <n v="1"/>
    <s v="华安财保资产管理有限责任公司"/>
    <n v="699571750"/>
    <n v="676520223.12"/>
    <m/>
    <m/>
    <m/>
    <m/>
    <s v="否"/>
    <n v="1.57906988300502E-5"/>
    <m/>
    <m/>
    <m/>
    <m/>
    <m/>
    <m/>
    <m/>
    <m/>
    <m/>
    <m/>
    <m/>
    <m/>
    <m/>
    <m/>
    <m/>
    <m/>
    <m/>
    <m/>
    <m/>
    <m/>
    <m/>
    <m/>
    <m/>
    <m/>
    <m/>
    <m/>
    <m/>
    <m/>
    <m/>
    <m/>
    <m/>
    <m/>
    <m/>
    <m/>
    <m/>
    <m/>
    <m/>
    <m/>
    <s v="固定收益类资产"/>
  </r>
  <r>
    <s v="四维图新"/>
    <s v="北京四维图新科技股份有限公司"/>
    <s v="股票"/>
    <s v="沪深主板股"/>
    <s v="002405.SZ"/>
    <x v="675"/>
    <n v="44200"/>
    <n v="645363"/>
    <x v="4294"/>
    <m/>
    <m/>
    <s v="万能"/>
    <s v="新动力16号"/>
    <s v="华安财保资管新动力16集合资产管理产品"/>
    <s v="HA0254"/>
    <s v="组合类保险资管产品"/>
    <s v="固定收益类保险资管产品"/>
    <n v="1"/>
    <s v="华安财保资产管理有限责任公司"/>
    <n v="699571750"/>
    <n v="676520223.12"/>
    <m/>
    <m/>
    <m/>
    <m/>
    <s v="否"/>
    <n v="1.8614075812352999E-5"/>
    <m/>
    <m/>
    <m/>
    <m/>
    <m/>
    <m/>
    <m/>
    <m/>
    <m/>
    <m/>
    <m/>
    <m/>
    <m/>
    <m/>
    <m/>
    <m/>
    <m/>
    <m/>
    <m/>
    <m/>
    <m/>
    <m/>
    <m/>
    <m/>
    <m/>
    <m/>
    <m/>
    <m/>
    <m/>
    <m/>
    <m/>
    <m/>
    <m/>
    <m/>
    <m/>
    <m/>
    <m/>
    <m/>
    <s v="固定收益类资产"/>
  </r>
  <r>
    <s v="广 联 达"/>
    <s v="广联达科技股份有限公司"/>
    <s v="股票"/>
    <s v="沪深主板股"/>
    <s v="002410.SZ"/>
    <x v="676"/>
    <n v="14100"/>
    <n v="668101.51"/>
    <x v="4295"/>
    <m/>
    <m/>
    <s v="万能"/>
    <s v="新动力16号"/>
    <s v="华安财保资管新动力16集合资产管理产品"/>
    <s v="HA0254"/>
    <s v="组合类保险资管产品"/>
    <s v="固定收益类保险资管产品"/>
    <n v="1"/>
    <s v="华安财保资产管理有限责任公司"/>
    <n v="699571750"/>
    <n v="676520223.12"/>
    <m/>
    <m/>
    <m/>
    <m/>
    <s v="是"/>
    <n v="1.18448809213245E-5"/>
    <m/>
    <m/>
    <m/>
    <m/>
    <m/>
    <m/>
    <m/>
    <m/>
    <m/>
    <m/>
    <m/>
    <m/>
    <m/>
    <m/>
    <m/>
    <m/>
    <m/>
    <m/>
    <m/>
    <m/>
    <m/>
    <m/>
    <m/>
    <m/>
    <m/>
    <m/>
    <m/>
    <m/>
    <m/>
    <m/>
    <m/>
    <m/>
    <m/>
    <m/>
    <m/>
    <m/>
    <m/>
    <m/>
    <s v="固定收益类资产"/>
  </r>
  <r>
    <s v="中粮资本"/>
    <s v="中粮资本控股股份有限公司"/>
    <s v="股票"/>
    <s v="沪深主板股"/>
    <s v="002423.SZ"/>
    <x v="677"/>
    <n v="70500"/>
    <n v="567409"/>
    <x v="4296"/>
    <m/>
    <m/>
    <s v="万能"/>
    <s v="新动力16号"/>
    <s v="华安财保资管新动力16集合资产管理产品"/>
    <s v="HA0254"/>
    <s v="组合类保险资管产品"/>
    <s v="固定收益类保险资管产品"/>
    <n v="1"/>
    <s v="华安财保资产管理有限责任公司"/>
    <n v="699571750"/>
    <n v="676520223.12"/>
    <m/>
    <m/>
    <m/>
    <m/>
    <s v="否"/>
    <n v="3.0597556277341998E-5"/>
    <m/>
    <m/>
    <m/>
    <m/>
    <m/>
    <m/>
    <m/>
    <m/>
    <m/>
    <m/>
    <m/>
    <m/>
    <m/>
    <m/>
    <m/>
    <m/>
    <m/>
    <m/>
    <m/>
    <m/>
    <m/>
    <m/>
    <m/>
    <m/>
    <m/>
    <m/>
    <m/>
    <m/>
    <m/>
    <m/>
    <m/>
    <m/>
    <m/>
    <m/>
    <m/>
    <m/>
    <m/>
    <m/>
    <s v="固定收益类资产"/>
  </r>
  <r>
    <s v="闰土股份"/>
    <s v="浙江闰土股份有限公司"/>
    <s v="股票"/>
    <s v="沪深主板股"/>
    <s v="002440.SZ"/>
    <x v="678"/>
    <n v="36700"/>
    <n v="303491"/>
    <x v="4297"/>
    <m/>
    <m/>
    <s v="万能"/>
    <s v="新动力16号"/>
    <s v="华安财保资管新动力16集合资产管理产品"/>
    <s v="HA0254"/>
    <s v="组合类保险资管产品"/>
    <s v="固定收益类保险资管产品"/>
    <n v="1"/>
    <s v="华安财保资产管理有限责任公司"/>
    <n v="699571750"/>
    <n v="676520223.12"/>
    <m/>
    <m/>
    <m/>
    <m/>
    <s v="否"/>
    <n v="3.1899174272055602E-5"/>
    <m/>
    <m/>
    <m/>
    <m/>
    <m/>
    <m/>
    <m/>
    <m/>
    <m/>
    <m/>
    <m/>
    <m/>
    <m/>
    <m/>
    <m/>
    <m/>
    <m/>
    <m/>
    <m/>
    <m/>
    <m/>
    <m/>
    <m/>
    <m/>
    <m/>
    <m/>
    <m/>
    <m/>
    <m/>
    <m/>
    <m/>
    <m/>
    <m/>
    <m/>
    <m/>
    <m/>
    <m/>
    <m/>
    <s v="固定收益类资产"/>
  </r>
  <r>
    <s v="赣锋锂业"/>
    <s v="江西赣锋锂业股份有限公司"/>
    <s v="股票"/>
    <s v="沪深主板股"/>
    <s v="002460.SZ"/>
    <x v="679"/>
    <n v="6500"/>
    <n v="854356.07"/>
    <x v="4298"/>
    <m/>
    <m/>
    <s v="万能"/>
    <s v="新动力16号"/>
    <s v="华安财保资管新动力16集合资产管理产品"/>
    <s v="HA0254"/>
    <s v="组合类保险资管产品"/>
    <s v="固定收益类保险资管产品"/>
    <n v="1"/>
    <s v="华安财保资产管理有限责任公司"/>
    <n v="699571750"/>
    <n v="676520223.12"/>
    <m/>
    <m/>
    <m/>
    <m/>
    <s v="是"/>
    <n v="4.5218055655885501E-6"/>
    <m/>
    <m/>
    <m/>
    <m/>
    <m/>
    <m/>
    <m/>
    <m/>
    <m/>
    <m/>
    <m/>
    <m/>
    <m/>
    <m/>
    <m/>
    <m/>
    <m/>
    <m/>
    <m/>
    <m/>
    <m/>
    <m/>
    <m/>
    <m/>
    <m/>
    <m/>
    <m/>
    <m/>
    <m/>
    <m/>
    <m/>
    <m/>
    <m/>
    <m/>
    <m/>
    <m/>
    <m/>
    <m/>
    <s v="固定收益类资产"/>
  </r>
  <r>
    <s v="海格通信"/>
    <s v="广州海格通信集团股份有限公司"/>
    <s v="股票"/>
    <s v="沪深主板股"/>
    <s v="002465.SZ"/>
    <x v="680"/>
    <n v="34400"/>
    <n v="347302"/>
    <x v="4299"/>
    <m/>
    <m/>
    <s v="万能"/>
    <s v="新动力16号"/>
    <s v="华安财保资管新动力16集合资产管理产品"/>
    <s v="HA0254"/>
    <s v="组合类保险资管产品"/>
    <s v="固定收益类保险资管产品"/>
    <n v="1"/>
    <s v="华安财保资产管理有限责任公司"/>
    <n v="699571750"/>
    <n v="676520223.12"/>
    <m/>
    <m/>
    <m/>
    <m/>
    <s v="否"/>
    <n v="1.49276486097963E-5"/>
    <m/>
    <m/>
    <m/>
    <m/>
    <m/>
    <m/>
    <m/>
    <m/>
    <m/>
    <m/>
    <m/>
    <m/>
    <m/>
    <m/>
    <m/>
    <m/>
    <m/>
    <m/>
    <m/>
    <m/>
    <m/>
    <m/>
    <m/>
    <m/>
    <m/>
    <m/>
    <m/>
    <m/>
    <m/>
    <m/>
    <m/>
    <m/>
    <m/>
    <m/>
    <m/>
    <m/>
    <m/>
    <m/>
    <s v="固定收益类资产"/>
  </r>
  <r>
    <s v="涪陵榨菜"/>
    <s v="重庆市涪陵榨菜集团股份有限公司"/>
    <s v="股票"/>
    <s v="沪深主板股"/>
    <s v="002507.SZ"/>
    <x v="681"/>
    <n v="32500"/>
    <n v="1094357"/>
    <x v="4300"/>
    <m/>
    <m/>
    <s v="万能"/>
    <s v="新动力16号"/>
    <s v="华安财保资管新动力16集合资产管理产品"/>
    <s v="HA0254"/>
    <s v="组合类保险资管产品"/>
    <s v="固定收益类保险资管产品"/>
    <n v="1"/>
    <s v="华安财保资产管理有限责任公司"/>
    <n v="699571750"/>
    <n v="676520223.12"/>
    <m/>
    <m/>
    <m/>
    <m/>
    <s v="否"/>
    <n v="3.6614354172892097E-5"/>
    <m/>
    <m/>
    <m/>
    <m/>
    <m/>
    <m/>
    <m/>
    <m/>
    <m/>
    <m/>
    <m/>
    <m/>
    <m/>
    <m/>
    <m/>
    <m/>
    <m/>
    <m/>
    <m/>
    <m/>
    <m/>
    <m/>
    <m/>
    <m/>
    <m/>
    <m/>
    <m/>
    <m/>
    <m/>
    <m/>
    <m/>
    <m/>
    <m/>
    <m/>
    <m/>
    <m/>
    <m/>
    <m/>
    <s v="固定收益类资产"/>
  </r>
  <r>
    <s v="三七互娱"/>
    <s v="三七互娱网络科技集团股份有限公司"/>
    <s v="股票"/>
    <s v="沪深主板股"/>
    <s v="002555.SZ"/>
    <x v="682"/>
    <n v="31600"/>
    <n v="815815.52"/>
    <x v="4301"/>
    <m/>
    <m/>
    <s v="万能"/>
    <s v="新动力16号"/>
    <s v="华安财保资管新动力16集合资产管理产品"/>
    <s v="HA0254"/>
    <s v="组合类保险资管产品"/>
    <s v="固定收益类保险资管产品"/>
    <n v="1"/>
    <s v="华安财保资产管理有限责任公司"/>
    <n v="699571750"/>
    <n v="676520223.12"/>
    <m/>
    <m/>
    <m/>
    <m/>
    <s v="是"/>
    <n v="1.42479412607484E-5"/>
    <m/>
    <m/>
    <m/>
    <m/>
    <m/>
    <m/>
    <m/>
    <m/>
    <m/>
    <m/>
    <m/>
    <m/>
    <m/>
    <m/>
    <m/>
    <m/>
    <m/>
    <m/>
    <m/>
    <m/>
    <m/>
    <m/>
    <m/>
    <m/>
    <m/>
    <m/>
    <m/>
    <m/>
    <m/>
    <m/>
    <m/>
    <m/>
    <m/>
    <m/>
    <m/>
    <m/>
    <m/>
    <m/>
    <s v="固定收益类资产"/>
  </r>
  <r>
    <s v="益盛药业"/>
    <s v="吉林省集安益盛药业股份有限公司"/>
    <s v="股票"/>
    <s v="沪深主板股"/>
    <s v="002566.SZ"/>
    <x v="683"/>
    <n v="22200"/>
    <n v="219801"/>
    <x v="4302"/>
    <m/>
    <m/>
    <s v="万能"/>
    <s v="新动力16号"/>
    <s v="华安财保资管新动力16集合资产管理产品"/>
    <s v="HA0254"/>
    <s v="组合类保险资管产品"/>
    <s v="固定收益类保险资管产品"/>
    <n v="1"/>
    <s v="华安财保资产管理有限责任公司"/>
    <n v="699571750"/>
    <n v="676520223.12"/>
    <m/>
    <m/>
    <m/>
    <m/>
    <s v="否"/>
    <n v="6.7079294978480199E-5"/>
    <m/>
    <m/>
    <m/>
    <m/>
    <m/>
    <m/>
    <m/>
    <m/>
    <m/>
    <m/>
    <m/>
    <m/>
    <m/>
    <m/>
    <m/>
    <m/>
    <m/>
    <m/>
    <m/>
    <m/>
    <m/>
    <m/>
    <m/>
    <m/>
    <m/>
    <m/>
    <m/>
    <m/>
    <m/>
    <m/>
    <m/>
    <m/>
    <m/>
    <m/>
    <m/>
    <m/>
    <m/>
    <m/>
    <s v="固定收益类资产"/>
  </r>
  <r>
    <s v="比 亚 迪"/>
    <s v="比亚迪股份有限公司"/>
    <s v="股票"/>
    <s v="沪深主板股"/>
    <s v="002594.SZ"/>
    <x v="468"/>
    <n v="5900"/>
    <n v="1426372.44"/>
    <x v="4303"/>
    <m/>
    <m/>
    <s v="万能"/>
    <s v="新动力16号"/>
    <s v="华安财保资管新动力16集合资产管理产品"/>
    <s v="HA0254"/>
    <s v="组合类保险资管产品"/>
    <s v="固定收益类保险资管产品"/>
    <n v="1"/>
    <s v="华安财保资产管理有限责任公司"/>
    <n v="699571750"/>
    <n v="676520223.12"/>
    <m/>
    <m/>
    <m/>
    <m/>
    <s v="是"/>
    <n v="2.0266954573756201E-6"/>
    <m/>
    <m/>
    <m/>
    <m/>
    <m/>
    <m/>
    <m/>
    <m/>
    <m/>
    <m/>
    <m/>
    <m/>
    <m/>
    <m/>
    <m/>
    <m/>
    <m/>
    <m/>
    <m/>
    <m/>
    <m/>
    <m/>
    <m/>
    <m/>
    <m/>
    <m/>
    <m/>
    <m/>
    <m/>
    <m/>
    <m/>
    <m/>
    <m/>
    <m/>
    <m/>
    <m/>
    <m/>
    <m/>
    <s v="固定收益类资产"/>
  </r>
  <r>
    <s v="龙佰集团"/>
    <s v="龙佰集团股份有限公司"/>
    <s v="股票"/>
    <s v="沪深主板股"/>
    <s v="002601.SZ"/>
    <x v="684"/>
    <n v="26900"/>
    <n v="661173.80000000005"/>
    <x v="4304"/>
    <m/>
    <m/>
    <s v="万能"/>
    <s v="新动力16号"/>
    <s v="华安财保资管新动力16集合资产管理产品"/>
    <s v="HA0254"/>
    <s v="组合类保险资管产品"/>
    <s v="固定收益类保险资管产品"/>
    <n v="1"/>
    <s v="华安财保资产管理有限责任公司"/>
    <n v="699571750"/>
    <n v="676520223.12"/>
    <m/>
    <m/>
    <m/>
    <m/>
    <s v="是"/>
    <n v="1.1296776474156101E-5"/>
    <m/>
    <m/>
    <m/>
    <m/>
    <m/>
    <m/>
    <m/>
    <m/>
    <m/>
    <m/>
    <m/>
    <m/>
    <m/>
    <m/>
    <m/>
    <m/>
    <m/>
    <m/>
    <m/>
    <m/>
    <m/>
    <m/>
    <m/>
    <m/>
    <m/>
    <m/>
    <m/>
    <m/>
    <m/>
    <m/>
    <m/>
    <m/>
    <m/>
    <m/>
    <m/>
    <m/>
    <m/>
    <m/>
    <s v="固定收益类资产"/>
  </r>
  <r>
    <s v="卫星化学"/>
    <s v="卫星化学股份有限公司"/>
    <s v="股票"/>
    <s v="沪深主板股"/>
    <s v="002648.SZ"/>
    <x v="567"/>
    <n v="18700"/>
    <n v="759763.82"/>
    <x v="4305"/>
    <m/>
    <m/>
    <s v="万能"/>
    <s v="新动力16号"/>
    <s v="华安财保资管新动力16集合资产管理产品"/>
    <s v="HA0254"/>
    <s v="组合类保险资管产品"/>
    <s v="固定收益类保险资管产品"/>
    <n v="1"/>
    <s v="华安财保资产管理有限责任公司"/>
    <n v="699571750"/>
    <n v="676520223.12"/>
    <m/>
    <m/>
    <m/>
    <m/>
    <s v="否"/>
    <n v="1.08716409083706E-5"/>
    <m/>
    <m/>
    <m/>
    <m/>
    <m/>
    <m/>
    <m/>
    <m/>
    <m/>
    <m/>
    <m/>
    <m/>
    <m/>
    <m/>
    <m/>
    <m/>
    <m/>
    <m/>
    <m/>
    <m/>
    <m/>
    <m/>
    <m/>
    <m/>
    <m/>
    <m/>
    <m/>
    <m/>
    <m/>
    <m/>
    <m/>
    <m/>
    <m/>
    <m/>
    <m/>
    <m/>
    <m/>
    <m/>
    <s v="固定收益类资产"/>
  </r>
  <r>
    <s v="美亚光电"/>
    <s v="合肥美亚光电技术股份有限公司"/>
    <s v="股票"/>
    <s v="沪深主板股"/>
    <s v="002690.SZ"/>
    <x v="685"/>
    <n v="15400"/>
    <n v="437979"/>
    <x v="4306"/>
    <m/>
    <m/>
    <s v="万能"/>
    <s v="新动力16号"/>
    <s v="华安财保资管新动力16集合资产管理产品"/>
    <s v="HA0254"/>
    <s v="组合类保险资管产品"/>
    <s v="固定收益类保险资管产品"/>
    <n v="1"/>
    <s v="华安财保资产管理有限责任公司"/>
    <n v="699571750"/>
    <n v="676520223.12"/>
    <m/>
    <m/>
    <m/>
    <m/>
    <s v="否"/>
    <n v="2.27048895127E-5"/>
    <m/>
    <m/>
    <m/>
    <m/>
    <m/>
    <m/>
    <m/>
    <m/>
    <m/>
    <m/>
    <m/>
    <m/>
    <m/>
    <m/>
    <m/>
    <m/>
    <m/>
    <m/>
    <m/>
    <m/>
    <m/>
    <m/>
    <m/>
    <m/>
    <m/>
    <m/>
    <m/>
    <m/>
    <m/>
    <m/>
    <m/>
    <m/>
    <m/>
    <m/>
    <m/>
    <m/>
    <m/>
    <m/>
    <s v="固定收益类资产"/>
  </r>
  <r>
    <s v="天赐材料"/>
    <s v="广州天赐高新材料股份有限公司"/>
    <s v="股票"/>
    <s v="沪深主板股"/>
    <s v="002709.SZ"/>
    <x v="686"/>
    <n v="6900"/>
    <n v="645375.76"/>
    <x v="4307"/>
    <m/>
    <m/>
    <s v="万能"/>
    <s v="新动力16号"/>
    <s v="华安财保资管新动力16集合资产管理产品"/>
    <s v="HA0254"/>
    <s v="组合类保险资管产品"/>
    <s v="固定收益类保险资管产品"/>
    <n v="1"/>
    <s v="华安财保资产管理有限责任公司"/>
    <n v="699571750"/>
    <n v="676520223.12"/>
    <m/>
    <m/>
    <m/>
    <m/>
    <s v="是"/>
    <n v="7.1684644339146102E-6"/>
    <m/>
    <m/>
    <m/>
    <m/>
    <m/>
    <m/>
    <m/>
    <m/>
    <m/>
    <m/>
    <m/>
    <m/>
    <m/>
    <m/>
    <m/>
    <m/>
    <m/>
    <m/>
    <m/>
    <m/>
    <m/>
    <m/>
    <m/>
    <m/>
    <m/>
    <m/>
    <m/>
    <m/>
    <m/>
    <m/>
    <m/>
    <m/>
    <m/>
    <m/>
    <m/>
    <m/>
    <m/>
    <m/>
    <s v="固定收益类资产"/>
  </r>
  <r>
    <s v="万达电影"/>
    <s v="万达电影股份有限公司"/>
    <s v="股票"/>
    <s v="沪深主板股"/>
    <s v="002739.SZ"/>
    <x v="687"/>
    <n v="51700"/>
    <n v="650161"/>
    <x v="4308"/>
    <m/>
    <m/>
    <s v="万能"/>
    <s v="新动力16号"/>
    <s v="华安财保资管新动力16集合资产管理产品"/>
    <s v="HA0254"/>
    <s v="组合类保险资管产品"/>
    <s v="固定收益类保险资管产品"/>
    <n v="1"/>
    <s v="华安财保资产管理有限责任公司"/>
    <n v="699571750"/>
    <n v="676520223.12"/>
    <m/>
    <m/>
    <m/>
    <m/>
    <s v="否"/>
    <n v="2.3176320352729098E-5"/>
    <m/>
    <m/>
    <m/>
    <m/>
    <m/>
    <m/>
    <m/>
    <m/>
    <m/>
    <m/>
    <m/>
    <m/>
    <m/>
    <m/>
    <m/>
    <m/>
    <m/>
    <m/>
    <m/>
    <m/>
    <m/>
    <m/>
    <m/>
    <m/>
    <m/>
    <m/>
    <m/>
    <m/>
    <m/>
    <m/>
    <m/>
    <m/>
    <m/>
    <m/>
    <m/>
    <m/>
    <m/>
    <m/>
    <s v="固定收益类资产"/>
  </r>
  <r>
    <s v="南兴股份"/>
    <s v="南兴装备股份有限公司"/>
    <s v="股票"/>
    <s v="沪深主板股"/>
    <s v="002757.SZ"/>
    <x v="688"/>
    <n v="21200"/>
    <n v="315428"/>
    <x v="4309"/>
    <m/>
    <m/>
    <s v="万能"/>
    <s v="新动力16号"/>
    <s v="华安财保资管新动力16集合资产管理产品"/>
    <s v="HA0254"/>
    <s v="组合类保险资管产品"/>
    <s v="固定收益类保险资管产品"/>
    <n v="1"/>
    <s v="华安财保资产管理有限责任公司"/>
    <n v="699571750"/>
    <n v="676520223.12"/>
    <m/>
    <m/>
    <m/>
    <m/>
    <s v="否"/>
    <n v="7.1753514034427195E-5"/>
    <m/>
    <m/>
    <m/>
    <m/>
    <m/>
    <m/>
    <m/>
    <m/>
    <m/>
    <m/>
    <m/>
    <m/>
    <m/>
    <m/>
    <m/>
    <m/>
    <m/>
    <m/>
    <m/>
    <m/>
    <m/>
    <m/>
    <m/>
    <m/>
    <m/>
    <m/>
    <m/>
    <m/>
    <m/>
    <m/>
    <m/>
    <m/>
    <m/>
    <m/>
    <m/>
    <m/>
    <m/>
    <m/>
    <s v="固定收益类资产"/>
  </r>
  <r>
    <s v="浙农股份"/>
    <s v="浙农集团股份有限公司"/>
    <s v="股票"/>
    <s v="沪深主板股"/>
    <s v="002758.SZ"/>
    <x v="689"/>
    <n v="23900"/>
    <n v="343239"/>
    <x v="4310"/>
    <m/>
    <m/>
    <s v="万能"/>
    <s v="新动力16号"/>
    <s v="华安财保资管新动力16集合资产管理产品"/>
    <s v="HA0254"/>
    <s v="组合类保险资管产品"/>
    <s v="固定收益类保险资管产品"/>
    <n v="1"/>
    <s v="华安财保资产管理有限责任公司"/>
    <n v="699571750"/>
    <n v="676520223.12"/>
    <m/>
    <m/>
    <m/>
    <m/>
    <s v="否"/>
    <n v="4.75476888547599E-5"/>
    <m/>
    <m/>
    <m/>
    <m/>
    <m/>
    <m/>
    <m/>
    <m/>
    <m/>
    <m/>
    <m/>
    <m/>
    <m/>
    <m/>
    <m/>
    <m/>
    <m/>
    <m/>
    <m/>
    <m/>
    <m/>
    <m/>
    <m/>
    <m/>
    <m/>
    <m/>
    <m/>
    <m/>
    <m/>
    <m/>
    <m/>
    <m/>
    <m/>
    <m/>
    <m/>
    <m/>
    <m/>
    <m/>
    <s v="固定收益类资产"/>
  </r>
  <r>
    <s v="恩捷股份"/>
    <s v="云南恩捷新材料股份有限公司"/>
    <s v="股票"/>
    <s v="沪深主板股"/>
    <s v="002812.SZ"/>
    <x v="476"/>
    <n v="2700"/>
    <n v="604492.15"/>
    <x v="4311"/>
    <m/>
    <m/>
    <s v="万能"/>
    <s v="新动力16号"/>
    <s v="华安财保资管新动力16集合资产管理产品"/>
    <s v="HA0254"/>
    <s v="组合类保险资管产品"/>
    <s v="固定收益类保险资管产品"/>
    <n v="1"/>
    <s v="华安财保资产管理有限责任公司"/>
    <n v="699571750"/>
    <n v="676520223.12"/>
    <m/>
    <m/>
    <m/>
    <m/>
    <s v="是"/>
    <n v="3.0255250233913401E-6"/>
    <m/>
    <m/>
    <m/>
    <m/>
    <m/>
    <m/>
    <m/>
    <m/>
    <m/>
    <m/>
    <m/>
    <m/>
    <m/>
    <m/>
    <m/>
    <m/>
    <m/>
    <m/>
    <m/>
    <m/>
    <m/>
    <m/>
    <m/>
    <m/>
    <m/>
    <m/>
    <m/>
    <m/>
    <m/>
    <m/>
    <m/>
    <m/>
    <m/>
    <m/>
    <m/>
    <m/>
    <m/>
    <m/>
    <s v="固定收益类资产"/>
  </r>
  <r>
    <s v="凯 莱 英"/>
    <s v="凯莱英医药集团(天津)股份有限公司"/>
    <s v="股票"/>
    <s v="沪深主板股"/>
    <s v="002821.SZ"/>
    <x v="690"/>
    <n v="2200"/>
    <n v="682964.92"/>
    <x v="4312"/>
    <m/>
    <m/>
    <s v="万能"/>
    <s v="新动力16号"/>
    <s v="华安财保资管新动力16集合资产管理产品"/>
    <s v="HA0254"/>
    <s v="组合类保险资管产品"/>
    <s v="固定收益类保险资管产品"/>
    <n v="1"/>
    <s v="华安财保资产管理有限责任公司"/>
    <n v="699571750"/>
    <n v="676520223.12"/>
    <m/>
    <m/>
    <m/>
    <m/>
    <s v="是"/>
    <n v="8.32255127900249E-6"/>
    <m/>
    <m/>
    <m/>
    <m/>
    <m/>
    <m/>
    <m/>
    <m/>
    <m/>
    <m/>
    <m/>
    <m/>
    <m/>
    <m/>
    <m/>
    <m/>
    <m/>
    <m/>
    <m/>
    <m/>
    <m/>
    <m/>
    <m/>
    <m/>
    <m/>
    <m/>
    <m/>
    <m/>
    <m/>
    <m/>
    <m/>
    <m/>
    <m/>
    <m/>
    <m/>
    <m/>
    <m/>
    <m/>
    <s v="固定收益类资产"/>
  </r>
  <r>
    <s v="同为股份"/>
    <s v="深圳市同为数码科技股份有限公司"/>
    <s v="股票"/>
    <s v="沪深主板股"/>
    <s v="002835.SZ"/>
    <x v="691"/>
    <n v="11100"/>
    <n v="130827"/>
    <x v="4313"/>
    <m/>
    <m/>
    <s v="万能"/>
    <s v="新动力16号"/>
    <s v="华安财保资管新动力16集合资产管理产品"/>
    <s v="HA0254"/>
    <s v="组合类保险资管产品"/>
    <s v="固定收益类保险资管产品"/>
    <n v="1"/>
    <s v="华安财保资产管理有限责任公司"/>
    <n v="699571750"/>
    <n v="676520223.12"/>
    <m/>
    <m/>
    <m/>
    <m/>
    <s v="否"/>
    <n v="5.0556715520941699E-5"/>
    <m/>
    <m/>
    <m/>
    <m/>
    <m/>
    <m/>
    <m/>
    <m/>
    <m/>
    <m/>
    <m/>
    <m/>
    <m/>
    <m/>
    <m/>
    <m/>
    <m/>
    <m/>
    <m/>
    <m/>
    <m/>
    <m/>
    <m/>
    <m/>
    <m/>
    <m/>
    <m/>
    <m/>
    <m/>
    <m/>
    <m/>
    <m/>
    <m/>
    <m/>
    <m/>
    <m/>
    <m/>
    <m/>
    <s v="固定收益类资产"/>
  </r>
  <r>
    <s v="科 力 尔"/>
    <s v="科力尔电机集团股份有限公司"/>
    <s v="股票"/>
    <s v="沪深主板股"/>
    <s v="002892.SZ"/>
    <x v="692"/>
    <n v="16100"/>
    <n v="277240"/>
    <x v="4314"/>
    <m/>
    <m/>
    <s v="万能"/>
    <s v="新动力16号"/>
    <s v="华安财保资管新动力16集合资产管理产品"/>
    <s v="HA0254"/>
    <s v="组合类保险资管产品"/>
    <s v="固定收益类保险资管产品"/>
    <n v="1"/>
    <s v="华安财保资产管理有限责任公司"/>
    <n v="699571750"/>
    <n v="676520223.12"/>
    <m/>
    <m/>
    <m/>
    <m/>
    <s v="否"/>
    <n v="7.1552481660943398E-5"/>
    <m/>
    <m/>
    <m/>
    <m/>
    <m/>
    <m/>
    <m/>
    <m/>
    <m/>
    <m/>
    <m/>
    <m/>
    <m/>
    <m/>
    <m/>
    <m/>
    <m/>
    <m/>
    <m/>
    <m/>
    <m/>
    <m/>
    <m/>
    <m/>
    <m/>
    <m/>
    <m/>
    <m/>
    <m/>
    <m/>
    <m/>
    <m/>
    <m/>
    <m/>
    <m/>
    <m/>
    <m/>
    <m/>
    <s v="固定收益类资产"/>
  </r>
  <r>
    <s v="中大力德"/>
    <s v="宁波中大力德智能传动股份有限公司"/>
    <s v="股票"/>
    <s v="沪深主板股"/>
    <s v="002896.SZ"/>
    <x v="693"/>
    <n v="4900"/>
    <n v="92999.06"/>
    <x v="4315"/>
    <m/>
    <m/>
    <s v="万能"/>
    <s v="新动力16号"/>
    <s v="华安财保资管新动力16集合资产管理产品"/>
    <s v="HA0254"/>
    <s v="组合类保险资管产品"/>
    <s v="固定收益类保险资管产品"/>
    <n v="1"/>
    <s v="华安财保资产管理有限责任公司"/>
    <n v="699571750"/>
    <n v="676520223.12"/>
    <m/>
    <m/>
    <m/>
    <m/>
    <s v="否"/>
    <n v="4.7115384615384597E-5"/>
    <m/>
    <m/>
    <m/>
    <m/>
    <m/>
    <m/>
    <m/>
    <m/>
    <m/>
    <m/>
    <m/>
    <m/>
    <m/>
    <m/>
    <m/>
    <m/>
    <m/>
    <m/>
    <m/>
    <m/>
    <m/>
    <m/>
    <m/>
    <m/>
    <m/>
    <m/>
    <m/>
    <m/>
    <m/>
    <m/>
    <m/>
    <m/>
    <m/>
    <m/>
    <m/>
    <m/>
    <m/>
    <m/>
    <s v="固定收益类资产"/>
  </r>
  <r>
    <s v="中新赛克"/>
    <s v="深圳市中新赛克科技股份有限公司"/>
    <s v="股票"/>
    <s v="沪深主板股"/>
    <s v="002912.SZ"/>
    <x v="694"/>
    <n v="9300"/>
    <n v="237460"/>
    <x v="4316"/>
    <m/>
    <m/>
    <s v="万能"/>
    <s v="新动力16号"/>
    <s v="华安财保资管新动力16集合资产管理产品"/>
    <s v="HA0254"/>
    <s v="组合类保险资管产品"/>
    <s v="固定收益类保险资管产品"/>
    <n v="1"/>
    <s v="华安财保资产管理有限责任公司"/>
    <n v="699571750"/>
    <n v="676520223.12"/>
    <m/>
    <m/>
    <m/>
    <m/>
    <s v="否"/>
    <n v="5.3735418172028803E-5"/>
    <m/>
    <m/>
    <m/>
    <m/>
    <m/>
    <m/>
    <m/>
    <m/>
    <m/>
    <m/>
    <m/>
    <m/>
    <m/>
    <m/>
    <m/>
    <m/>
    <m/>
    <m/>
    <m/>
    <m/>
    <m/>
    <m/>
    <m/>
    <m/>
    <m/>
    <m/>
    <m/>
    <m/>
    <m/>
    <m/>
    <m/>
    <m/>
    <m/>
    <m/>
    <m/>
    <m/>
    <m/>
    <m/>
    <s v="固定收益类资产"/>
  </r>
  <r>
    <s v="德赛西威"/>
    <s v="惠州市德赛西威汽车电子股份有限公司"/>
    <s v="股票"/>
    <s v="沪深主板股"/>
    <s v="002920.SZ"/>
    <x v="462"/>
    <n v="8000"/>
    <n v="948591.64"/>
    <x v="4317"/>
    <m/>
    <m/>
    <s v="万能"/>
    <s v="新动力16号"/>
    <s v="华安财保资管新动力16集合资产管理产品"/>
    <s v="HA0254"/>
    <s v="组合类保险资管产品"/>
    <s v="固定收益类保险资管产品"/>
    <n v="1"/>
    <s v="华安财保资产管理有限责任公司"/>
    <n v="699571750"/>
    <n v="676520223.12"/>
    <m/>
    <m/>
    <m/>
    <m/>
    <s v="否"/>
    <n v="1.44073016204613E-5"/>
    <m/>
    <m/>
    <m/>
    <m/>
    <m/>
    <m/>
    <m/>
    <m/>
    <m/>
    <m/>
    <m/>
    <m/>
    <m/>
    <m/>
    <m/>
    <m/>
    <m/>
    <m/>
    <m/>
    <m/>
    <m/>
    <m/>
    <m/>
    <m/>
    <m/>
    <m/>
    <m/>
    <m/>
    <m/>
    <m/>
    <m/>
    <m/>
    <m/>
    <m/>
    <m/>
    <m/>
    <m/>
    <m/>
    <s v="固定收益类资产"/>
  </r>
  <r>
    <s v="苏州银行"/>
    <s v="苏州银行股份有限公司"/>
    <s v="股票"/>
    <s v="沪深主板股"/>
    <s v="002966.SZ"/>
    <x v="182"/>
    <n v="161600"/>
    <n v="1216003"/>
    <x v="4318"/>
    <m/>
    <m/>
    <s v="万能"/>
    <s v="新动力16号"/>
    <s v="华安财保资管新动力16集合资产管理产品"/>
    <s v="HA0254"/>
    <s v="组合类保险资管产品"/>
    <s v="固定收益类保险资管产品"/>
    <n v="1"/>
    <s v="华安财保资产管理有限责任公司"/>
    <n v="699571750"/>
    <n v="676520223.12"/>
    <m/>
    <m/>
    <m/>
    <m/>
    <s v="否"/>
    <n v="4.8479249400629497E-5"/>
    <m/>
    <m/>
    <m/>
    <m/>
    <m/>
    <m/>
    <m/>
    <m/>
    <m/>
    <m/>
    <m/>
    <m/>
    <m/>
    <m/>
    <m/>
    <m/>
    <m/>
    <m/>
    <m/>
    <m/>
    <m/>
    <m/>
    <m/>
    <m/>
    <m/>
    <m/>
    <m/>
    <m/>
    <m/>
    <m/>
    <m/>
    <m/>
    <m/>
    <m/>
    <m/>
    <m/>
    <m/>
    <m/>
    <s v="固定收益类资产"/>
  </r>
  <r>
    <s v="宸展光电"/>
    <s v="宸展光电(厦门)股份有限公司"/>
    <s v="股票"/>
    <s v="沪深主板股"/>
    <s v="003019.SZ"/>
    <x v="695"/>
    <n v="300"/>
    <n v="8173.85"/>
    <x v="4319"/>
    <m/>
    <m/>
    <s v="万能"/>
    <s v="新动力16号"/>
    <s v="华安财保资管新动力16集合资产管理产品"/>
    <s v="HA0254"/>
    <s v="组合类保险资管产品"/>
    <s v="固定收益类保险资管产品"/>
    <n v="1"/>
    <s v="华安财保资产管理有限责任公司"/>
    <n v="699571750"/>
    <n v="676520223.12"/>
    <m/>
    <m/>
    <m/>
    <m/>
    <s v="否"/>
    <n v="2.3437499999999998E-6"/>
    <m/>
    <m/>
    <m/>
    <m/>
    <m/>
    <m/>
    <m/>
    <m/>
    <m/>
    <m/>
    <m/>
    <m/>
    <m/>
    <m/>
    <m/>
    <m/>
    <m/>
    <m/>
    <m/>
    <m/>
    <m/>
    <m/>
    <m/>
    <m/>
    <m/>
    <m/>
    <m/>
    <m/>
    <m/>
    <m/>
    <m/>
    <m/>
    <m/>
    <m/>
    <m/>
    <m/>
    <m/>
    <m/>
    <s v="固定收益类资产"/>
  </r>
  <r>
    <s v="南网能源"/>
    <s v="南方电网综合能源股份有限公司"/>
    <s v="股票"/>
    <s v="沪深主板股"/>
    <s v="003035.SZ"/>
    <x v="696"/>
    <n v="80400"/>
    <n v="531985"/>
    <x v="4320"/>
    <m/>
    <m/>
    <s v="万能"/>
    <s v="新动力16号"/>
    <s v="华安财保资管新动力16集合资产管理产品"/>
    <s v="HA0254"/>
    <s v="组合类保险资管产品"/>
    <s v="固定收益类保险资管产品"/>
    <n v="1"/>
    <s v="华安财保资产管理有限责任公司"/>
    <n v="699571750"/>
    <n v="676520223.12"/>
    <m/>
    <m/>
    <m/>
    <m/>
    <s v="否"/>
    <n v="2.1225600004924299E-5"/>
    <m/>
    <m/>
    <m/>
    <m/>
    <m/>
    <m/>
    <m/>
    <m/>
    <m/>
    <m/>
    <m/>
    <m/>
    <m/>
    <m/>
    <m/>
    <m/>
    <m/>
    <m/>
    <m/>
    <m/>
    <m/>
    <m/>
    <m/>
    <m/>
    <m/>
    <m/>
    <m/>
    <m/>
    <m/>
    <m/>
    <m/>
    <m/>
    <m/>
    <m/>
    <m/>
    <m/>
    <m/>
    <m/>
    <s v="固定收益类资产"/>
  </r>
  <r>
    <s v="探 路 者"/>
    <s v="探路者控股集团股份有限公司"/>
    <s v="股票"/>
    <s v="创业板股"/>
    <s v="300005.SZ"/>
    <x v="697"/>
    <n v="57100"/>
    <n v="435090"/>
    <x v="4321"/>
    <m/>
    <m/>
    <s v="万能"/>
    <s v="新动力16号"/>
    <s v="华安财保资管新动力16集合资产管理产品"/>
    <s v="HA0254"/>
    <s v="组合类保险资管产品"/>
    <s v="固定收益类保险资管产品"/>
    <n v="1"/>
    <s v="华安财保资产管理有限责任公司"/>
    <n v="699571750"/>
    <n v="676520223.12"/>
    <m/>
    <m/>
    <m/>
    <m/>
    <s v="否"/>
    <n v="6.4614528406292695E-5"/>
    <m/>
    <m/>
    <m/>
    <m/>
    <m/>
    <m/>
    <m/>
    <m/>
    <m/>
    <m/>
    <m/>
    <m/>
    <m/>
    <m/>
    <m/>
    <m/>
    <m/>
    <m/>
    <m/>
    <m/>
    <m/>
    <m/>
    <m/>
    <m/>
    <m/>
    <m/>
    <m/>
    <m/>
    <m/>
    <m/>
    <m/>
    <m/>
    <m/>
    <m/>
    <m/>
    <m/>
    <m/>
    <m/>
    <s v="固定收益类资产"/>
  </r>
  <r>
    <s v="中科电气"/>
    <s v="湖南中科电气股份有限公司"/>
    <s v="股票"/>
    <s v="创业板股"/>
    <s v="300035.SZ"/>
    <x v="698"/>
    <n v="19300"/>
    <n v="564420"/>
    <x v="4322"/>
    <m/>
    <m/>
    <s v="万能"/>
    <s v="新动力16号"/>
    <s v="华安财保资管新动力16集合资产管理产品"/>
    <s v="HA0254"/>
    <s v="组合类保险资管产品"/>
    <s v="固定收益类保险资管产品"/>
    <n v="1"/>
    <s v="华安财保资产管理有限责任公司"/>
    <n v="699571750"/>
    <n v="676520223.12"/>
    <m/>
    <m/>
    <m/>
    <m/>
    <s v="否"/>
    <n v="2.66770328363796E-5"/>
    <m/>
    <m/>
    <m/>
    <m/>
    <m/>
    <m/>
    <m/>
    <m/>
    <m/>
    <m/>
    <m/>
    <m/>
    <m/>
    <m/>
    <m/>
    <m/>
    <m/>
    <m/>
    <m/>
    <m/>
    <m/>
    <m/>
    <m/>
    <m/>
    <m/>
    <m/>
    <m/>
    <m/>
    <m/>
    <m/>
    <m/>
    <m/>
    <m/>
    <m/>
    <m/>
    <m/>
    <m/>
    <m/>
    <s v="固定收益类资产"/>
  </r>
  <r>
    <s v="新 宙 邦"/>
    <s v="深圳新宙邦科技股份有限公司"/>
    <s v="股票"/>
    <s v="创业板股"/>
    <s v="300037.SZ"/>
    <x v="699"/>
    <n v="6700"/>
    <n v="547294"/>
    <x v="4323"/>
    <m/>
    <m/>
    <s v="万能"/>
    <s v="新动力16号"/>
    <s v="华安财保资管新动力16集合资产管理产品"/>
    <s v="HA0254"/>
    <s v="组合类保险资管产品"/>
    <s v="固定收益类保险资管产品"/>
    <n v="1"/>
    <s v="华安财保资产管理有限责任公司"/>
    <n v="699571750"/>
    <n v="676520223.12"/>
    <m/>
    <m/>
    <m/>
    <m/>
    <s v="否"/>
    <n v="1.6243514507118002E-5"/>
    <m/>
    <m/>
    <m/>
    <m/>
    <m/>
    <m/>
    <m/>
    <m/>
    <m/>
    <m/>
    <m/>
    <m/>
    <m/>
    <m/>
    <m/>
    <m/>
    <m/>
    <m/>
    <m/>
    <m/>
    <m/>
    <m/>
    <m/>
    <m/>
    <m/>
    <m/>
    <m/>
    <m/>
    <m/>
    <m/>
    <m/>
    <m/>
    <m/>
    <m/>
    <m/>
    <m/>
    <m/>
    <m/>
    <s v="固定收益类资产"/>
  </r>
  <r>
    <s v="东方财富"/>
    <s v="东方财富信息股份有限公司"/>
    <s v="股票"/>
    <s v="创业板股"/>
    <s v="300059.SZ"/>
    <x v="700"/>
    <n v="110932"/>
    <n v="2250608.04"/>
    <x v="4324"/>
    <m/>
    <m/>
    <s v="万能"/>
    <s v="新动力16号"/>
    <s v="华安财保资管新动力16集合资产管理产品"/>
    <s v="HA0254"/>
    <s v="组合类保险资管产品"/>
    <s v="固定收益类保险资管产品"/>
    <n v="1"/>
    <s v="华安财保资产管理有限责任公司"/>
    <n v="699571750"/>
    <n v="676520223.12"/>
    <m/>
    <m/>
    <m/>
    <m/>
    <s v="是"/>
    <n v="8.3949323031726692E-6"/>
    <m/>
    <m/>
    <m/>
    <m/>
    <m/>
    <m/>
    <m/>
    <m/>
    <m/>
    <m/>
    <m/>
    <m/>
    <m/>
    <m/>
    <m/>
    <m/>
    <m/>
    <m/>
    <m/>
    <m/>
    <m/>
    <m/>
    <m/>
    <m/>
    <m/>
    <m/>
    <m/>
    <m/>
    <m/>
    <m/>
    <m/>
    <m/>
    <m/>
    <m/>
    <m/>
    <m/>
    <m/>
    <m/>
    <s v="固定收益类资产"/>
  </r>
  <r>
    <s v="智飞生物"/>
    <s v="重庆智飞生物制品股份有限公司"/>
    <s v="股票"/>
    <s v="创业板股"/>
    <s v="300122.SZ"/>
    <x v="701"/>
    <n v="8300"/>
    <n v="1089137"/>
    <x v="4325"/>
    <m/>
    <m/>
    <s v="万能"/>
    <s v="新动力16号"/>
    <s v="华安财保资管新动力16集合资产管理产品"/>
    <s v="HA0254"/>
    <s v="组合类保险资管产品"/>
    <s v="固定收益类保险资管产品"/>
    <n v="1"/>
    <s v="华安财保资产管理有限责任公司"/>
    <n v="699571750"/>
    <n v="676520223.12"/>
    <m/>
    <m/>
    <m/>
    <m/>
    <s v="是"/>
    <n v="5.1874999999999999E-6"/>
    <m/>
    <m/>
    <m/>
    <m/>
    <m/>
    <m/>
    <m/>
    <m/>
    <m/>
    <m/>
    <m/>
    <m/>
    <m/>
    <m/>
    <m/>
    <m/>
    <m/>
    <m/>
    <m/>
    <m/>
    <m/>
    <m/>
    <m/>
    <m/>
    <m/>
    <m/>
    <m/>
    <m/>
    <m/>
    <m/>
    <m/>
    <m/>
    <m/>
    <m/>
    <m/>
    <m/>
    <m/>
    <m/>
    <s v="固定收益类资产"/>
  </r>
  <r>
    <s v="秀强股份"/>
    <s v="江苏秀强玻璃工艺股份有限公司"/>
    <s v="股票"/>
    <s v="创业板股"/>
    <s v="300160.SZ"/>
    <x v="702"/>
    <n v="49500"/>
    <n v="370897"/>
    <x v="4326"/>
    <m/>
    <m/>
    <s v="万能"/>
    <s v="新动力16号"/>
    <s v="华安财保资管新动力16集合资产管理产品"/>
    <s v="HA0254"/>
    <s v="组合类保险资管产品"/>
    <s v="固定收益类保险资管产品"/>
    <n v="1"/>
    <s v="华安财保资产管理有限责任公司"/>
    <n v="699571750"/>
    <n v="676520223.12"/>
    <m/>
    <m/>
    <m/>
    <m/>
    <s v="否"/>
    <n v="8.0074746394825794E-5"/>
    <m/>
    <m/>
    <m/>
    <m/>
    <m/>
    <m/>
    <m/>
    <m/>
    <m/>
    <m/>
    <m/>
    <m/>
    <m/>
    <m/>
    <m/>
    <m/>
    <m/>
    <m/>
    <m/>
    <m/>
    <m/>
    <m/>
    <m/>
    <m/>
    <m/>
    <m/>
    <m/>
    <m/>
    <m/>
    <m/>
    <m/>
    <m/>
    <m/>
    <m/>
    <m/>
    <m/>
    <m/>
    <m/>
    <s v="固定收益类资产"/>
  </r>
  <r>
    <s v="汉得信息"/>
    <s v="上海汉得信息技术股份有限公司"/>
    <s v="股票"/>
    <s v="创业板股"/>
    <s v="300170.SZ"/>
    <x v="703"/>
    <n v="31000"/>
    <n v="224383"/>
    <x v="4327"/>
    <m/>
    <m/>
    <s v="万能"/>
    <s v="新动力16号"/>
    <s v="华安财保资管新动力16集合资产管理产品"/>
    <s v="HA0254"/>
    <s v="组合类保险资管产品"/>
    <s v="固定收益类保险资管产品"/>
    <n v="1"/>
    <s v="华安财保资产管理有限责任公司"/>
    <n v="699571750"/>
    <n v="676520223.12"/>
    <m/>
    <m/>
    <m/>
    <m/>
    <s v="否"/>
    <n v="3.5065625096794602E-5"/>
    <m/>
    <m/>
    <m/>
    <m/>
    <m/>
    <m/>
    <m/>
    <m/>
    <m/>
    <m/>
    <m/>
    <m/>
    <m/>
    <m/>
    <m/>
    <m/>
    <m/>
    <m/>
    <m/>
    <m/>
    <m/>
    <m/>
    <m/>
    <m/>
    <m/>
    <m/>
    <m/>
    <m/>
    <m/>
    <m/>
    <m/>
    <m/>
    <m/>
    <m/>
    <m/>
    <m/>
    <m/>
    <m/>
    <s v="固定收益类资产"/>
  </r>
  <r>
    <s v="捷成股份"/>
    <s v="北京捷成世纪科技股份有限公司"/>
    <s v="股票"/>
    <s v="创业板股"/>
    <s v="300182.SZ"/>
    <x v="704"/>
    <n v="49500"/>
    <n v="299786"/>
    <x v="4328"/>
    <m/>
    <m/>
    <s v="万能"/>
    <s v="新动力16号"/>
    <s v="华安财保资管新动力16集合资产管理产品"/>
    <s v="HA0254"/>
    <s v="组合类保险资管产品"/>
    <s v="固定收益类保险资管产品"/>
    <n v="1"/>
    <s v="华安财保资产管理有限责任公司"/>
    <n v="699571750"/>
    <n v="676520223.12"/>
    <m/>
    <m/>
    <m/>
    <m/>
    <s v="否"/>
    <n v="1.9223593565166099E-5"/>
    <m/>
    <m/>
    <m/>
    <m/>
    <m/>
    <m/>
    <m/>
    <m/>
    <m/>
    <m/>
    <m/>
    <m/>
    <m/>
    <m/>
    <m/>
    <m/>
    <m/>
    <m/>
    <m/>
    <m/>
    <m/>
    <m/>
    <m/>
    <m/>
    <m/>
    <m/>
    <m/>
    <m/>
    <m/>
    <m/>
    <m/>
    <m/>
    <m/>
    <m/>
    <m/>
    <m/>
    <m/>
    <m/>
    <s v="固定收益类资产"/>
  </r>
  <r>
    <s v="正海磁材"/>
    <s v="烟台正海磁性材料股份有限公司"/>
    <s v="股票"/>
    <s v="创业板股"/>
    <s v="300224.SZ"/>
    <x v="705"/>
    <n v="16600"/>
    <n v="216713"/>
    <x v="4329"/>
    <m/>
    <m/>
    <s v="万能"/>
    <s v="新动力16号"/>
    <s v="华安财保资管新动力16集合资产管理产品"/>
    <s v="HA0254"/>
    <s v="组合类保险资管产品"/>
    <s v="固定收益类保险资管产品"/>
    <n v="1"/>
    <s v="华安财保资产管理有限责任公司"/>
    <n v="699571750"/>
    <n v="676520223.12"/>
    <m/>
    <m/>
    <m/>
    <m/>
    <s v="否"/>
    <n v="2.02385575840534E-5"/>
    <m/>
    <m/>
    <m/>
    <m/>
    <m/>
    <m/>
    <m/>
    <m/>
    <m/>
    <m/>
    <m/>
    <m/>
    <m/>
    <m/>
    <m/>
    <m/>
    <m/>
    <m/>
    <m/>
    <m/>
    <m/>
    <m/>
    <m/>
    <m/>
    <m/>
    <m/>
    <m/>
    <m/>
    <m/>
    <m/>
    <m/>
    <m/>
    <m/>
    <m/>
    <m/>
    <m/>
    <m/>
    <m/>
    <s v="固定收益类资产"/>
  </r>
  <r>
    <s v="洲明科技"/>
    <s v="深圳市洲明科技股份有限公司"/>
    <s v="股票"/>
    <s v="创业板股"/>
    <s v="300232.SZ"/>
    <x v="706"/>
    <n v="43700"/>
    <n v="294898"/>
    <x v="4330"/>
    <m/>
    <m/>
    <s v="万能"/>
    <s v="新动力16号"/>
    <s v="华安财保资管新动力16集合资产管理产品"/>
    <s v="HA0254"/>
    <s v="组合类保险资管产品"/>
    <s v="固定收益类保险资管产品"/>
    <n v="1"/>
    <s v="华安财保资产管理有限责任公司"/>
    <n v="699571750"/>
    <n v="676520223.12"/>
    <m/>
    <m/>
    <m/>
    <m/>
    <s v="否"/>
    <n v="3.9941888591987598E-5"/>
    <m/>
    <m/>
    <m/>
    <m/>
    <m/>
    <m/>
    <m/>
    <m/>
    <m/>
    <m/>
    <m/>
    <m/>
    <m/>
    <m/>
    <m/>
    <m/>
    <m/>
    <m/>
    <m/>
    <m/>
    <m/>
    <m/>
    <m/>
    <m/>
    <m/>
    <m/>
    <m/>
    <m/>
    <m/>
    <m/>
    <m/>
    <m/>
    <m/>
    <m/>
    <m/>
    <m/>
    <m/>
    <m/>
    <s v="固定收益类资产"/>
  </r>
  <r>
    <s v="开山股份"/>
    <s v="开山集团股份有限公司"/>
    <s v="股票"/>
    <s v="创业板股"/>
    <s v="300257.SZ"/>
    <x v="707"/>
    <n v="1500"/>
    <n v="20379.7"/>
    <x v="4331"/>
    <m/>
    <m/>
    <s v="万能"/>
    <s v="新动力16号"/>
    <s v="华安财保资管新动力16集合资产管理产品"/>
    <s v="HA0254"/>
    <s v="组合类保险资管产品"/>
    <s v="固定收益类保险资管产品"/>
    <n v="1"/>
    <s v="华安财保资产管理有限责任公司"/>
    <n v="699571750"/>
    <n v="676520223.12"/>
    <m/>
    <m/>
    <m/>
    <m/>
    <s v="否"/>
    <n v="1.50960863176825E-6"/>
    <m/>
    <m/>
    <m/>
    <m/>
    <m/>
    <m/>
    <m/>
    <m/>
    <m/>
    <m/>
    <m/>
    <m/>
    <m/>
    <m/>
    <m/>
    <m/>
    <m/>
    <m/>
    <m/>
    <m/>
    <m/>
    <m/>
    <m/>
    <m/>
    <m/>
    <m/>
    <m/>
    <m/>
    <m/>
    <m/>
    <m/>
    <m/>
    <m/>
    <m/>
    <m/>
    <m/>
    <m/>
    <m/>
    <s v="固定收益类资产"/>
  </r>
  <r>
    <s v="博雅生物"/>
    <s v="华润博雅生物制药集团股份有限公司"/>
    <s v="股票"/>
    <s v="创业板股"/>
    <s v="300294.SZ"/>
    <x v="708"/>
    <n v="11300"/>
    <n v="324665"/>
    <x v="4332"/>
    <m/>
    <m/>
    <s v="万能"/>
    <s v="新动力16号"/>
    <s v="华安财保资管新动力16集合资产管理产品"/>
    <s v="HA0254"/>
    <s v="组合类保险资管产品"/>
    <s v="固定收益类保险资管产品"/>
    <n v="1"/>
    <s v="华安财保资产管理有限责任公司"/>
    <n v="699571750"/>
    <n v="676520223.12"/>
    <m/>
    <m/>
    <m/>
    <m/>
    <s v="否"/>
    <n v="2.2086124871298999E-5"/>
    <m/>
    <m/>
    <m/>
    <m/>
    <m/>
    <m/>
    <m/>
    <m/>
    <m/>
    <m/>
    <m/>
    <m/>
    <m/>
    <m/>
    <m/>
    <m/>
    <m/>
    <m/>
    <m/>
    <m/>
    <m/>
    <m/>
    <m/>
    <m/>
    <m/>
    <m/>
    <m/>
    <m/>
    <m/>
    <m/>
    <m/>
    <m/>
    <m/>
    <m/>
    <m/>
    <m/>
    <m/>
    <m/>
    <s v="固定收益类资产"/>
  </r>
  <r>
    <s v="泰格医药"/>
    <s v="杭州泰格医药科技股份有限公司"/>
    <s v="股票"/>
    <s v="创业板股"/>
    <s v="300347.SZ"/>
    <x v="709"/>
    <n v="6600"/>
    <n v="726722.57"/>
    <x v="4333"/>
    <m/>
    <m/>
    <s v="万能"/>
    <s v="新动力16号"/>
    <s v="华安财保资管新动力16集合资产管理产品"/>
    <s v="HA0254"/>
    <s v="组合类保险资管产品"/>
    <s v="固定收益类保险资管产品"/>
    <n v="1"/>
    <s v="华安财保资产管理有限责任公司"/>
    <n v="699571750"/>
    <n v="676520223.12"/>
    <m/>
    <m/>
    <m/>
    <m/>
    <s v="是"/>
    <n v="7.5650043284891599E-6"/>
    <m/>
    <m/>
    <m/>
    <m/>
    <m/>
    <m/>
    <m/>
    <m/>
    <m/>
    <m/>
    <m/>
    <m/>
    <m/>
    <m/>
    <m/>
    <m/>
    <m/>
    <m/>
    <m/>
    <m/>
    <m/>
    <m/>
    <m/>
    <m/>
    <m/>
    <m/>
    <m/>
    <m/>
    <m/>
    <m/>
    <m/>
    <m/>
    <m/>
    <m/>
    <m/>
    <m/>
    <m/>
    <m/>
    <s v="固定收益类资产"/>
  </r>
  <r>
    <s v="楚天科技"/>
    <s v="楚天科技股份有限公司"/>
    <s v="股票"/>
    <s v="创业板股"/>
    <s v="300358.SZ"/>
    <x v="710"/>
    <n v="24300"/>
    <n v="506143.86"/>
    <x v="4334"/>
    <m/>
    <m/>
    <s v="万能"/>
    <s v="新动力16号"/>
    <s v="华安财保资管新动力16集合资产管理产品"/>
    <s v="HA0254"/>
    <s v="组合类保险资管产品"/>
    <s v="固定收益类保险资管产品"/>
    <n v="1"/>
    <s v="华安财保资产管理有限责任公司"/>
    <n v="699571750"/>
    <n v="676520223.12"/>
    <m/>
    <m/>
    <m/>
    <m/>
    <s v="否"/>
    <n v="4.2256975750255398E-5"/>
    <m/>
    <m/>
    <m/>
    <m/>
    <m/>
    <m/>
    <m/>
    <m/>
    <m/>
    <m/>
    <m/>
    <m/>
    <m/>
    <m/>
    <m/>
    <m/>
    <m/>
    <m/>
    <m/>
    <m/>
    <m/>
    <m/>
    <m/>
    <m/>
    <m/>
    <m/>
    <m/>
    <m/>
    <m/>
    <m/>
    <m/>
    <m/>
    <m/>
    <m/>
    <m/>
    <m/>
    <m/>
    <m/>
    <s v="固定收益类资产"/>
  </r>
  <r>
    <s v="博腾股份"/>
    <s v="重庆博腾制药科技股份有限公司"/>
    <s v="股票"/>
    <s v="创业板股"/>
    <s v="300363.SZ"/>
    <x v="568"/>
    <n v="5800"/>
    <n v="512413"/>
    <x v="4335"/>
    <m/>
    <m/>
    <s v="万能"/>
    <s v="新动力16号"/>
    <s v="华安财保资管新动力16集合资产管理产品"/>
    <s v="HA0254"/>
    <s v="组合类保险资管产品"/>
    <s v="固定收益类保险资管产品"/>
    <n v="1"/>
    <s v="华安财保资产管理有限责任公司"/>
    <n v="699571750"/>
    <n v="676520223.12"/>
    <m/>
    <m/>
    <m/>
    <m/>
    <s v="否"/>
    <n v="1.0658525611297699E-5"/>
    <m/>
    <m/>
    <m/>
    <m/>
    <m/>
    <m/>
    <m/>
    <m/>
    <m/>
    <m/>
    <m/>
    <m/>
    <m/>
    <m/>
    <m/>
    <m/>
    <m/>
    <m/>
    <m/>
    <m/>
    <m/>
    <m/>
    <m/>
    <m/>
    <m/>
    <m/>
    <m/>
    <m/>
    <m/>
    <m/>
    <m/>
    <m/>
    <m/>
    <m/>
    <m/>
    <m/>
    <m/>
    <m/>
    <s v="固定收益类资产"/>
  </r>
  <r>
    <s v="天华超净"/>
    <s v="苏州天华超净科技股份有限公司"/>
    <s v="股票"/>
    <s v="创业板股"/>
    <s v="300390.SZ"/>
    <x v="711"/>
    <n v="10700"/>
    <n v="743990"/>
    <x v="4336"/>
    <m/>
    <m/>
    <s v="万能"/>
    <s v="新动力16号"/>
    <s v="华安财保资管新动力16集合资产管理产品"/>
    <s v="HA0254"/>
    <s v="组合类保险资管产品"/>
    <s v="固定收益类保险资管产品"/>
    <n v="1"/>
    <s v="华安财保资产管理有限责任公司"/>
    <n v="699571750"/>
    <n v="676520223.12"/>
    <m/>
    <m/>
    <m/>
    <m/>
    <s v="否"/>
    <n v="1.8194009621311999E-5"/>
    <m/>
    <m/>
    <m/>
    <m/>
    <m/>
    <m/>
    <m/>
    <m/>
    <m/>
    <m/>
    <m/>
    <m/>
    <m/>
    <m/>
    <m/>
    <m/>
    <m/>
    <m/>
    <m/>
    <m/>
    <m/>
    <m/>
    <m/>
    <m/>
    <m/>
    <m/>
    <m/>
    <m/>
    <m/>
    <m/>
    <m/>
    <m/>
    <m/>
    <m/>
    <m/>
    <m/>
    <m/>
    <m/>
    <s v="固定收益类资产"/>
  </r>
  <r>
    <s v="花园生物"/>
    <s v="浙江花园生物高科股份有限公司"/>
    <s v="股票"/>
    <s v="创业板股"/>
    <s v="300401.SZ"/>
    <x v="712"/>
    <n v="30100"/>
    <n v="436007"/>
    <x v="4337"/>
    <m/>
    <m/>
    <s v="万能"/>
    <s v="新动力16号"/>
    <s v="华安财保资管新动力16集合资产管理产品"/>
    <s v="HA0254"/>
    <s v="组合类保险资管产品"/>
    <s v="固定收益类保险资管产品"/>
    <n v="1"/>
    <s v="华安财保资产管理有限责任公司"/>
    <n v="699571750"/>
    <n v="676520223.12"/>
    <m/>
    <m/>
    <m/>
    <m/>
    <s v="否"/>
    <n v="5.46271999677856E-5"/>
    <m/>
    <m/>
    <m/>
    <m/>
    <m/>
    <m/>
    <m/>
    <m/>
    <m/>
    <m/>
    <m/>
    <m/>
    <m/>
    <m/>
    <m/>
    <m/>
    <m/>
    <m/>
    <m/>
    <m/>
    <m/>
    <m/>
    <m/>
    <m/>
    <m/>
    <m/>
    <m/>
    <m/>
    <m/>
    <m/>
    <m/>
    <m/>
    <m/>
    <m/>
    <m/>
    <m/>
    <m/>
    <m/>
    <s v="固定收益类资产"/>
  </r>
  <r>
    <s v="博济医药"/>
    <s v="博济医药科技股份有限公司"/>
    <s v="股票"/>
    <s v="创业板股"/>
    <s v="300404.SZ"/>
    <x v="713"/>
    <n v="17800"/>
    <n v="246099"/>
    <x v="4338"/>
    <m/>
    <m/>
    <s v="万能"/>
    <s v="新动力16号"/>
    <s v="华安财保资管新动力16集合资产管理产品"/>
    <s v="HA0254"/>
    <s v="组合类保险资管产品"/>
    <s v="固定收益类保险资管产品"/>
    <n v="1"/>
    <s v="华安财保资产管理有限责任公司"/>
    <n v="699571750"/>
    <n v="676520223.12"/>
    <m/>
    <m/>
    <m/>
    <m/>
    <s v="否"/>
    <n v="6.80771213581585E-5"/>
    <m/>
    <m/>
    <m/>
    <m/>
    <m/>
    <m/>
    <m/>
    <m/>
    <m/>
    <m/>
    <m/>
    <m/>
    <m/>
    <m/>
    <m/>
    <m/>
    <m/>
    <m/>
    <m/>
    <m/>
    <m/>
    <m/>
    <m/>
    <m/>
    <m/>
    <m/>
    <m/>
    <m/>
    <m/>
    <m/>
    <m/>
    <m/>
    <m/>
    <m/>
    <m/>
    <m/>
    <m/>
    <m/>
    <s v="固定收益类资产"/>
  </r>
  <r>
    <s v="苏试试验"/>
    <s v="苏州苏试试验集团股份有限公司"/>
    <s v="股票"/>
    <s v="创业板股"/>
    <s v="300416.SZ"/>
    <x v="714"/>
    <n v="15400"/>
    <n v="446996"/>
    <x v="4339"/>
    <m/>
    <m/>
    <s v="万能"/>
    <s v="新动力16号"/>
    <s v="华安财保资管新动力16集合资产管理产品"/>
    <s v="HA0254"/>
    <s v="组合类保险资管产品"/>
    <s v="固定收益类保险资管产品"/>
    <n v="1"/>
    <s v="华安财保资产管理有限责任公司"/>
    <n v="699571750"/>
    <n v="676520223.12"/>
    <m/>
    <m/>
    <m/>
    <m/>
    <s v="否"/>
    <n v="5.4114020137935201E-5"/>
    <m/>
    <m/>
    <m/>
    <m/>
    <m/>
    <m/>
    <m/>
    <m/>
    <m/>
    <m/>
    <m/>
    <m/>
    <m/>
    <m/>
    <m/>
    <m/>
    <m/>
    <m/>
    <m/>
    <m/>
    <m/>
    <m/>
    <m/>
    <m/>
    <m/>
    <m/>
    <m/>
    <m/>
    <m/>
    <m/>
    <m/>
    <m/>
    <m/>
    <m/>
    <m/>
    <m/>
    <m/>
    <m/>
    <s v="固定收益类资产"/>
  </r>
  <r>
    <s v="立中集团"/>
    <s v="立中四通轻合金集团股份有限公司"/>
    <s v="股票"/>
    <s v="创业板股"/>
    <s v="300428.SZ"/>
    <x v="715"/>
    <n v="16000"/>
    <n v="334326"/>
    <x v="4340"/>
    <m/>
    <m/>
    <s v="万能"/>
    <s v="新动力16号"/>
    <s v="华安财保资管新动力16集合资产管理产品"/>
    <s v="HA0254"/>
    <s v="组合类保险资管产品"/>
    <s v="固定收益类保险资管产品"/>
    <n v="1"/>
    <s v="华安财保资产管理有限责任公司"/>
    <n v="699571750"/>
    <n v="676520223.12"/>
    <m/>
    <m/>
    <m/>
    <m/>
    <s v="否"/>
    <n v="2.59337375338651E-5"/>
    <m/>
    <m/>
    <m/>
    <m/>
    <m/>
    <m/>
    <m/>
    <m/>
    <m/>
    <m/>
    <m/>
    <m/>
    <m/>
    <m/>
    <m/>
    <m/>
    <m/>
    <m/>
    <m/>
    <m/>
    <m/>
    <m/>
    <m/>
    <m/>
    <m/>
    <m/>
    <m/>
    <m/>
    <m/>
    <m/>
    <m/>
    <m/>
    <m/>
    <m/>
    <m/>
    <m/>
    <m/>
    <m/>
    <s v="固定收益类资产"/>
  </r>
  <r>
    <s v="鹏辉能源"/>
    <s v="广州鹏辉能源科技股份有限公司"/>
    <s v="股票"/>
    <s v="创业板股"/>
    <s v="300438.SZ"/>
    <x v="716"/>
    <n v="10200"/>
    <n v="443513.43"/>
    <x v="4341"/>
    <m/>
    <m/>
    <s v="万能"/>
    <s v="新动力16号"/>
    <s v="华安财保资管新动力16集合资产管理产品"/>
    <s v="HA0254"/>
    <s v="组合类保险资管产品"/>
    <s v="固定收益类保险资管产品"/>
    <n v="1"/>
    <s v="华安财保资产管理有限责任公司"/>
    <n v="699571750"/>
    <n v="676520223.12"/>
    <m/>
    <m/>
    <m/>
    <m/>
    <s v="否"/>
    <n v="2.3523421567458302E-5"/>
    <m/>
    <m/>
    <m/>
    <m/>
    <m/>
    <m/>
    <m/>
    <m/>
    <m/>
    <m/>
    <m/>
    <m/>
    <m/>
    <m/>
    <m/>
    <m/>
    <m/>
    <m/>
    <m/>
    <m/>
    <m/>
    <m/>
    <m/>
    <m/>
    <m/>
    <m/>
    <m/>
    <m/>
    <m/>
    <m/>
    <m/>
    <m/>
    <m/>
    <m/>
    <m/>
    <m/>
    <m/>
    <m/>
    <s v="固定收益类资产"/>
  </r>
  <r>
    <s v="先导智能"/>
    <s v="无锡先导智能装备股份有限公司"/>
    <s v="股票"/>
    <s v="创业板股"/>
    <s v="300450.SZ"/>
    <x v="569"/>
    <n v="9640"/>
    <n v="630371.43000000005"/>
    <x v="4342"/>
    <m/>
    <m/>
    <s v="万能"/>
    <s v="新动力16号"/>
    <s v="华安财保资管新动力16集合资产管理产品"/>
    <s v="HA0254"/>
    <s v="组合类保险资管产品"/>
    <s v="固定收益类保险资管产品"/>
    <n v="1"/>
    <s v="华安财保资产管理有限责任公司"/>
    <n v="699571750"/>
    <n v="676520223.12"/>
    <m/>
    <m/>
    <m/>
    <m/>
    <s v="是"/>
    <n v="6.1646038933224797E-6"/>
    <m/>
    <m/>
    <m/>
    <m/>
    <m/>
    <m/>
    <m/>
    <m/>
    <m/>
    <m/>
    <m/>
    <m/>
    <m/>
    <m/>
    <m/>
    <m/>
    <m/>
    <m/>
    <m/>
    <m/>
    <m/>
    <m/>
    <m/>
    <m/>
    <m/>
    <m/>
    <m/>
    <m/>
    <m/>
    <m/>
    <m/>
    <m/>
    <m/>
    <m/>
    <m/>
    <m/>
    <m/>
    <m/>
    <s v="固定收益类资产"/>
  </r>
  <r>
    <s v="景 嘉 微"/>
    <s v="长沙景嘉微电子股份有限公司"/>
    <s v="股票"/>
    <s v="创业板股"/>
    <s v="300474.SZ"/>
    <x v="717"/>
    <n v="6100"/>
    <n v="546621.67000000004"/>
    <x v="4343"/>
    <m/>
    <m/>
    <s v="万能"/>
    <s v="新动力16号"/>
    <s v="华安财保资管新动力16集合资产管理产品"/>
    <s v="HA0254"/>
    <s v="组合类保险资管产品"/>
    <s v="固定收益类保险资管产品"/>
    <n v="1"/>
    <s v="华安财保资产管理有限责任公司"/>
    <n v="699571750"/>
    <n v="676520223.12"/>
    <m/>
    <m/>
    <m/>
    <m/>
    <s v="否"/>
    <n v="2.02497846120041E-5"/>
    <m/>
    <m/>
    <m/>
    <m/>
    <m/>
    <m/>
    <m/>
    <m/>
    <m/>
    <m/>
    <m/>
    <m/>
    <m/>
    <m/>
    <m/>
    <m/>
    <m/>
    <m/>
    <m/>
    <m/>
    <m/>
    <m/>
    <m/>
    <m/>
    <m/>
    <m/>
    <m/>
    <m/>
    <m/>
    <m/>
    <m/>
    <m/>
    <m/>
    <m/>
    <m/>
    <m/>
    <m/>
    <m/>
    <s v="固定收益类资产"/>
  </r>
  <r>
    <s v="香农芯创"/>
    <s v="香农芯创科技股份有限公司"/>
    <s v="股票"/>
    <s v="创业板股"/>
    <s v="300475.SZ"/>
    <x v="718"/>
    <n v="13600"/>
    <n v="284960"/>
    <x v="4344"/>
    <m/>
    <m/>
    <s v="万能"/>
    <s v="新动力16号"/>
    <s v="华安财保资管新动力16集合资产管理产品"/>
    <s v="HA0254"/>
    <s v="组合类保险资管产品"/>
    <s v="固定收益类保险资管产品"/>
    <n v="1"/>
    <s v="华安财保资产管理有限责任公司"/>
    <n v="699571750"/>
    <n v="676520223.12"/>
    <m/>
    <m/>
    <m/>
    <m/>
    <s v="否"/>
    <n v="3.23809523809524E-5"/>
    <m/>
    <m/>
    <m/>
    <m/>
    <m/>
    <m/>
    <m/>
    <m/>
    <m/>
    <m/>
    <m/>
    <m/>
    <m/>
    <m/>
    <m/>
    <m/>
    <m/>
    <m/>
    <m/>
    <m/>
    <m/>
    <m/>
    <m/>
    <m/>
    <m/>
    <m/>
    <m/>
    <m/>
    <m/>
    <m/>
    <m/>
    <m/>
    <m/>
    <m/>
    <m/>
    <m/>
    <m/>
    <m/>
    <s v="固定收益类资产"/>
  </r>
  <r>
    <s v="星源材质"/>
    <s v="深圳市星源材质科技股份有限公司"/>
    <s v="股票"/>
    <s v="创业板股"/>
    <s v="300568.SZ"/>
    <x v="719"/>
    <n v="22128"/>
    <n v="535601"/>
    <x v="4345"/>
    <m/>
    <m/>
    <s v="万能"/>
    <s v="新动力16号"/>
    <s v="华安财保资管新动力16集合资产管理产品"/>
    <s v="HA0254"/>
    <s v="组合类保险资管产品"/>
    <s v="固定收益类保险资管产品"/>
    <n v="1"/>
    <s v="华安财保资产管理有限责任公司"/>
    <n v="699571750"/>
    <n v="676520223.12"/>
    <m/>
    <m/>
    <m/>
    <m/>
    <s v="否"/>
    <n v="1.9156026671768399E-5"/>
    <m/>
    <m/>
    <m/>
    <m/>
    <m/>
    <m/>
    <m/>
    <m/>
    <m/>
    <m/>
    <m/>
    <m/>
    <m/>
    <m/>
    <m/>
    <m/>
    <m/>
    <m/>
    <m/>
    <m/>
    <m/>
    <m/>
    <m/>
    <m/>
    <m/>
    <m/>
    <m/>
    <m/>
    <m/>
    <m/>
    <m/>
    <m/>
    <m/>
    <m/>
    <m/>
    <m/>
    <m/>
    <m/>
    <s v="固定收益类资产"/>
  </r>
  <r>
    <s v="长川科技"/>
    <s v="杭州长川科技股份有限公司"/>
    <s v="股票"/>
    <s v="创业板股"/>
    <s v="300604.SZ"/>
    <x v="720"/>
    <n v="11000"/>
    <n v="452442.62"/>
    <x v="4346"/>
    <m/>
    <m/>
    <s v="万能"/>
    <s v="新动力16号"/>
    <s v="华安财保资管新动力16集合资产管理产品"/>
    <s v="HA0254"/>
    <s v="组合类保险资管产品"/>
    <s v="固定收益类保险资管产品"/>
    <n v="1"/>
    <s v="华安财保资产管理有限责任公司"/>
    <n v="699571750"/>
    <n v="676520223.12"/>
    <m/>
    <m/>
    <m/>
    <m/>
    <s v="否"/>
    <n v="1.8202014053516901E-5"/>
    <m/>
    <m/>
    <m/>
    <m/>
    <m/>
    <m/>
    <m/>
    <m/>
    <m/>
    <m/>
    <m/>
    <m/>
    <m/>
    <m/>
    <m/>
    <m/>
    <m/>
    <m/>
    <m/>
    <m/>
    <m/>
    <m/>
    <m/>
    <m/>
    <m/>
    <m/>
    <m/>
    <m/>
    <m/>
    <m/>
    <m/>
    <m/>
    <m/>
    <m/>
    <m/>
    <m/>
    <m/>
    <m/>
    <s v="固定收益类资产"/>
  </r>
  <r>
    <s v="金 太 阳"/>
    <s v="东莞金太阳研磨股份有限公司"/>
    <s v="股票"/>
    <s v="创业板股"/>
    <s v="300606.SZ"/>
    <x v="721"/>
    <n v="1200"/>
    <n v="20136.57"/>
    <x v="4347"/>
    <m/>
    <m/>
    <s v="万能"/>
    <s v="新动力16号"/>
    <s v="华安财保资管新动力16集合资产管理产品"/>
    <s v="HA0254"/>
    <s v="组合类保险资管产品"/>
    <s v="固定收益类保险资管产品"/>
    <n v="1"/>
    <s v="华安财保资产管理有限责任公司"/>
    <n v="699571750"/>
    <n v="676520223.12"/>
    <m/>
    <m/>
    <m/>
    <m/>
    <s v="否"/>
    <n v="1.28432904510135E-5"/>
    <m/>
    <m/>
    <m/>
    <m/>
    <m/>
    <m/>
    <m/>
    <m/>
    <m/>
    <m/>
    <m/>
    <m/>
    <m/>
    <m/>
    <m/>
    <m/>
    <m/>
    <m/>
    <m/>
    <m/>
    <m/>
    <m/>
    <m/>
    <m/>
    <m/>
    <m/>
    <m/>
    <m/>
    <m/>
    <m/>
    <m/>
    <m/>
    <m/>
    <m/>
    <m/>
    <m/>
    <m/>
    <m/>
    <s v="固定收益类资产"/>
  </r>
  <r>
    <s v="富 瀚 微"/>
    <s v="上海富瀚微电子股份有限公司"/>
    <s v="股票"/>
    <s v="创业板股"/>
    <s v="300613.SZ"/>
    <x v="722"/>
    <n v="2100"/>
    <n v="278664.65999999997"/>
    <x v="4348"/>
    <m/>
    <m/>
    <s v="万能"/>
    <s v="新动力16号"/>
    <s v="华安财保资管新动力16集合资产管理产品"/>
    <s v="HA0254"/>
    <s v="组合类保险资管产品"/>
    <s v="固定收益类保险资管产品"/>
    <n v="1"/>
    <s v="华安财保资产管理有限责任公司"/>
    <n v="699571750"/>
    <n v="676520223.12"/>
    <m/>
    <m/>
    <m/>
    <m/>
    <s v="否"/>
    <n v="1.7466365601972499E-5"/>
    <m/>
    <m/>
    <m/>
    <m/>
    <m/>
    <m/>
    <m/>
    <m/>
    <m/>
    <m/>
    <m/>
    <m/>
    <m/>
    <m/>
    <m/>
    <m/>
    <m/>
    <m/>
    <m/>
    <m/>
    <m/>
    <m/>
    <m/>
    <m/>
    <m/>
    <m/>
    <m/>
    <m/>
    <m/>
    <m/>
    <m/>
    <m/>
    <m/>
    <m/>
    <m/>
    <m/>
    <m/>
    <m/>
    <s v="固定收益类资产"/>
  </r>
  <r>
    <s v="同和药业"/>
    <s v="江西同和药业股份有限公司"/>
    <s v="股票"/>
    <s v="创业板股"/>
    <s v="300636.SZ"/>
    <x v="723"/>
    <n v="10100"/>
    <n v="243811"/>
    <x v="4349"/>
    <m/>
    <m/>
    <s v="万能"/>
    <s v="新动力16号"/>
    <s v="华安财保资管新动力16集合资产管理产品"/>
    <s v="HA0254"/>
    <s v="组合类保险资管产品"/>
    <s v="固定收益类保险资管产品"/>
    <n v="1"/>
    <s v="华安财保资产管理有限责任公司"/>
    <n v="699571750"/>
    <n v="676520223.12"/>
    <m/>
    <m/>
    <m/>
    <m/>
    <s v="否"/>
    <n v="4.8145980060690298E-5"/>
    <m/>
    <m/>
    <m/>
    <m/>
    <m/>
    <m/>
    <m/>
    <m/>
    <m/>
    <m/>
    <m/>
    <m/>
    <m/>
    <m/>
    <m/>
    <m/>
    <m/>
    <m/>
    <m/>
    <m/>
    <m/>
    <m/>
    <m/>
    <m/>
    <m/>
    <m/>
    <m/>
    <m/>
    <m/>
    <m/>
    <m/>
    <m/>
    <m/>
    <m/>
    <m/>
    <m/>
    <m/>
    <m/>
    <s v="固定收益类资产"/>
  </r>
  <r>
    <s v="广 和 通"/>
    <s v="深圳市广和通无线股份有限公司"/>
    <s v="股票"/>
    <s v="创业板股"/>
    <s v="300638.SZ"/>
    <x v="724"/>
    <n v="11100"/>
    <n v="461216.15"/>
    <x v="4350"/>
    <m/>
    <m/>
    <s v="万能"/>
    <s v="新动力16号"/>
    <s v="华安财保资管新动力16集合资产管理产品"/>
    <s v="HA0254"/>
    <s v="组合类保险资管产品"/>
    <s v="固定收益类保险资管产品"/>
    <n v="1"/>
    <s v="华安财保资产管理有限责任公司"/>
    <n v="699571750"/>
    <n v="676520223.12"/>
    <m/>
    <m/>
    <m/>
    <m/>
    <s v="否"/>
    <n v="2.6805894648110401E-5"/>
    <m/>
    <m/>
    <m/>
    <m/>
    <m/>
    <m/>
    <m/>
    <m/>
    <m/>
    <m/>
    <m/>
    <m/>
    <m/>
    <m/>
    <m/>
    <m/>
    <m/>
    <m/>
    <m/>
    <m/>
    <m/>
    <m/>
    <m/>
    <m/>
    <m/>
    <m/>
    <m/>
    <m/>
    <m/>
    <m/>
    <m/>
    <m/>
    <m/>
    <m/>
    <m/>
    <m/>
    <m/>
    <m/>
    <s v="固定收益类资产"/>
  </r>
  <r>
    <s v="凯普生物"/>
    <s v="广东凯普生物科技股份有限公司"/>
    <s v="股票"/>
    <s v="创业板股"/>
    <s v="300639.SZ"/>
    <x v="725"/>
    <n v="9400"/>
    <n v="311313"/>
    <x v="4351"/>
    <m/>
    <m/>
    <s v="万能"/>
    <s v="新动力16号"/>
    <s v="华安财保资管新动力16集合资产管理产品"/>
    <s v="HA0254"/>
    <s v="组合类保险资管产品"/>
    <s v="固定收益类保险资管产品"/>
    <n v="1"/>
    <s v="华安财保资产管理有限责任公司"/>
    <n v="699571750"/>
    <n v="676520223.12"/>
    <m/>
    <m/>
    <m/>
    <m/>
    <s v="否"/>
    <n v="2.13871614635313E-5"/>
    <m/>
    <m/>
    <m/>
    <m/>
    <m/>
    <m/>
    <m/>
    <m/>
    <m/>
    <m/>
    <m/>
    <m/>
    <m/>
    <m/>
    <m/>
    <m/>
    <m/>
    <m/>
    <m/>
    <m/>
    <m/>
    <m/>
    <m/>
    <m/>
    <m/>
    <m/>
    <m/>
    <m/>
    <m/>
    <m/>
    <m/>
    <m/>
    <m/>
    <m/>
    <m/>
    <m/>
    <m/>
    <m/>
    <s v="固定收益类资产"/>
  </r>
  <r>
    <s v="圣邦股份"/>
    <s v="圣邦微电子(北京)股份有限公司"/>
    <s v="股票"/>
    <s v="创业板股"/>
    <s v="300661.SZ"/>
    <x v="478"/>
    <n v="2900"/>
    <n v="870642"/>
    <x v="4352"/>
    <m/>
    <m/>
    <s v="万能"/>
    <s v="新动力16号"/>
    <s v="华安财保资管新动力16集合资产管理产品"/>
    <s v="HA0254"/>
    <s v="组合类保险资管产品"/>
    <s v="固定收益类保险资管产品"/>
    <n v="1"/>
    <s v="华安财保资产管理有限责任公司"/>
    <n v="699571750"/>
    <n v="676520223.12"/>
    <m/>
    <m/>
    <m/>
    <m/>
    <s v="否"/>
    <n v="1.2287051677419999E-5"/>
    <m/>
    <m/>
    <m/>
    <m/>
    <m/>
    <m/>
    <m/>
    <m/>
    <m/>
    <m/>
    <m/>
    <m/>
    <m/>
    <m/>
    <m/>
    <m/>
    <m/>
    <m/>
    <m/>
    <m/>
    <m/>
    <m/>
    <m/>
    <m/>
    <m/>
    <m/>
    <m/>
    <m/>
    <m/>
    <m/>
    <m/>
    <m/>
    <m/>
    <m/>
    <m/>
    <m/>
    <m/>
    <m/>
    <s v="固定收益类资产"/>
  </r>
  <r>
    <s v="科锐国际"/>
    <s v="北京科锐国际人力资源股份有限公司"/>
    <s v="股票"/>
    <s v="创业板股"/>
    <s v="300662.SZ"/>
    <x v="726"/>
    <n v="1800"/>
    <n v="87029.93"/>
    <x v="4353"/>
    <m/>
    <m/>
    <s v="万能"/>
    <s v="新动力16号"/>
    <s v="华安财保资管新动力16集合资产管理产品"/>
    <s v="HA0254"/>
    <s v="组合类保险资管产品"/>
    <s v="固定收益类保险资管产品"/>
    <n v="1"/>
    <s v="华安财保资产管理有限责任公司"/>
    <n v="699571750"/>
    <n v="676520223.12"/>
    <m/>
    <m/>
    <m/>
    <m/>
    <s v="否"/>
    <n v="9.1446168574458105E-6"/>
    <m/>
    <m/>
    <m/>
    <m/>
    <m/>
    <m/>
    <m/>
    <m/>
    <m/>
    <m/>
    <m/>
    <m/>
    <m/>
    <m/>
    <m/>
    <m/>
    <m/>
    <m/>
    <m/>
    <m/>
    <m/>
    <m/>
    <m/>
    <m/>
    <m/>
    <m/>
    <m/>
    <m/>
    <m/>
    <m/>
    <m/>
    <m/>
    <m/>
    <m/>
    <m/>
    <m/>
    <m/>
    <m/>
    <s v="固定收益类资产"/>
  </r>
  <r>
    <s v="江丰电子"/>
    <s v="宁波江丰电子材料股份有限公司"/>
    <s v="股票"/>
    <s v="创业板股"/>
    <s v="300666.SZ"/>
    <x v="727"/>
    <n v="8300"/>
    <n v="429056.34"/>
    <x v="4354"/>
    <m/>
    <m/>
    <s v="万能"/>
    <s v="新动力16号"/>
    <s v="华安财保资管新动力16集合资产管理产品"/>
    <s v="HA0254"/>
    <s v="组合类保险资管产品"/>
    <s v="固定收益类保险资管产品"/>
    <n v="1"/>
    <s v="华安财保资产管理有限责任公司"/>
    <n v="699571750"/>
    <n v="676520223.12"/>
    <m/>
    <m/>
    <m/>
    <m/>
    <s v="否"/>
    <n v="3.5822601763023597E-5"/>
    <m/>
    <m/>
    <m/>
    <m/>
    <m/>
    <m/>
    <m/>
    <m/>
    <m/>
    <m/>
    <m/>
    <m/>
    <m/>
    <m/>
    <m/>
    <m/>
    <m/>
    <m/>
    <m/>
    <m/>
    <m/>
    <m/>
    <m/>
    <m/>
    <m/>
    <m/>
    <m/>
    <m/>
    <m/>
    <m/>
    <m/>
    <m/>
    <m/>
    <m/>
    <m/>
    <m/>
    <m/>
    <m/>
    <s v="固定收益类资产"/>
  </r>
  <r>
    <s v="爱 乐 达"/>
    <s v="成都爱乐达航空制造股份有限公司"/>
    <s v="股票"/>
    <s v="创业板股"/>
    <s v="300696.SZ"/>
    <x v="728"/>
    <n v="10200"/>
    <n v="492591"/>
    <x v="4355"/>
    <m/>
    <m/>
    <s v="万能"/>
    <s v="新动力16号"/>
    <s v="华安财保资管新动力16集合资产管理产品"/>
    <s v="HA0254"/>
    <s v="组合类保险资管产品"/>
    <s v="固定收益类保险资管产品"/>
    <n v="1"/>
    <s v="华安财保资产管理有限责任公司"/>
    <n v="699571750"/>
    <n v="676520223.12"/>
    <m/>
    <m/>
    <m/>
    <m/>
    <s v="否"/>
    <n v="4.1752443719363697E-5"/>
    <m/>
    <m/>
    <m/>
    <m/>
    <m/>
    <m/>
    <m/>
    <m/>
    <m/>
    <m/>
    <m/>
    <m/>
    <m/>
    <m/>
    <m/>
    <m/>
    <m/>
    <m/>
    <m/>
    <m/>
    <m/>
    <m/>
    <m/>
    <m/>
    <m/>
    <m/>
    <m/>
    <m/>
    <m/>
    <m/>
    <m/>
    <m/>
    <m/>
    <m/>
    <m/>
    <m/>
    <m/>
    <m/>
    <s v="固定收益类资产"/>
  </r>
  <r>
    <s v="九典制药"/>
    <s v="湖南九典制药股份有限公司"/>
    <s v="股票"/>
    <s v="创业板股"/>
    <s v="300705.SZ"/>
    <x v="729"/>
    <n v="10200"/>
    <n v="280856.49"/>
    <x v="4356"/>
    <m/>
    <m/>
    <s v="万能"/>
    <s v="新动力16号"/>
    <s v="华安财保资管新动力16集合资产管理产品"/>
    <s v="HA0254"/>
    <s v="组合类保险资管产品"/>
    <s v="固定收益类保险资管产品"/>
    <n v="1"/>
    <s v="华安财保资产管理有限责任公司"/>
    <n v="699571750"/>
    <n v="676520223.12"/>
    <m/>
    <m/>
    <m/>
    <m/>
    <s v="否"/>
    <n v="4.3462051525156901E-5"/>
    <m/>
    <m/>
    <m/>
    <m/>
    <m/>
    <m/>
    <m/>
    <m/>
    <m/>
    <m/>
    <m/>
    <m/>
    <m/>
    <m/>
    <m/>
    <m/>
    <m/>
    <m/>
    <m/>
    <m/>
    <m/>
    <m/>
    <m/>
    <m/>
    <m/>
    <m/>
    <m/>
    <m/>
    <m/>
    <m/>
    <m/>
    <m/>
    <m/>
    <m/>
    <m/>
    <m/>
    <m/>
    <m/>
    <s v="固定收益类资产"/>
  </r>
  <r>
    <s v="宁德时代"/>
    <s v="宁德时代新能源科技股份有限公司"/>
    <s v="股票"/>
    <s v="创业板股"/>
    <s v="300750.SZ"/>
    <x v="413"/>
    <n v="4600"/>
    <n v="2554806.33"/>
    <x v="4357"/>
    <m/>
    <m/>
    <s v="万能"/>
    <s v="新动力16号"/>
    <s v="华安财保资管新动力16集合资产管理产品"/>
    <s v="HA0254"/>
    <s v="组合类保险资管产品"/>
    <s v="固定收益类保险资管产品"/>
    <n v="1"/>
    <s v="华安财保资产管理有限责任公司"/>
    <n v="699571750"/>
    <n v="676520223.12"/>
    <m/>
    <m/>
    <m/>
    <m/>
    <s v="是"/>
    <n v="1.9735279540796099E-6"/>
    <m/>
    <m/>
    <m/>
    <m/>
    <m/>
    <m/>
    <m/>
    <m/>
    <m/>
    <m/>
    <m/>
    <m/>
    <m/>
    <m/>
    <m/>
    <m/>
    <m/>
    <m/>
    <m/>
    <m/>
    <m/>
    <m/>
    <m/>
    <m/>
    <m/>
    <m/>
    <m/>
    <m/>
    <m/>
    <m/>
    <m/>
    <m/>
    <m/>
    <m/>
    <m/>
    <m/>
    <m/>
    <m/>
    <s v="固定收益类资产"/>
  </r>
  <r>
    <s v="迈为股份"/>
    <s v="苏州迈为科技股份有限公司"/>
    <s v="股票"/>
    <s v="创业板股"/>
    <s v="300751.SZ"/>
    <x v="417"/>
    <n v="1480"/>
    <n v="471300.7"/>
    <x v="4358"/>
    <m/>
    <m/>
    <s v="万能"/>
    <s v="新动力16号"/>
    <s v="华安财保资管新动力16集合资产管理产品"/>
    <s v="HA0254"/>
    <s v="组合类保险资管产品"/>
    <s v="固定收益类保险资管产品"/>
    <n v="1"/>
    <s v="华安财保资产管理有限责任公司"/>
    <n v="699571750"/>
    <n v="676520223.12"/>
    <m/>
    <m/>
    <m/>
    <m/>
    <s v="否"/>
    <n v="8.5554626741898696E-6"/>
    <m/>
    <m/>
    <m/>
    <m/>
    <m/>
    <m/>
    <m/>
    <m/>
    <m/>
    <m/>
    <m/>
    <m/>
    <m/>
    <m/>
    <m/>
    <m/>
    <m/>
    <m/>
    <m/>
    <m/>
    <m/>
    <m/>
    <m/>
    <m/>
    <m/>
    <m/>
    <m/>
    <m/>
    <m/>
    <m/>
    <m/>
    <m/>
    <m/>
    <m/>
    <m/>
    <m/>
    <m/>
    <m/>
    <s v="固定收益类资产"/>
  </r>
  <r>
    <s v="康龙化成"/>
    <s v="康龙化成(北京)新药技术股份有限公司"/>
    <s v="股票"/>
    <s v="创业板股"/>
    <s v="300759.SZ"/>
    <x v="730"/>
    <n v="5700"/>
    <n v="702644.27"/>
    <x v="4359"/>
    <m/>
    <m/>
    <s v="万能"/>
    <s v="新动力16号"/>
    <s v="华安财保资管新动力16集合资产管理产品"/>
    <s v="HA0254"/>
    <s v="组合类保险资管产品"/>
    <s v="固定收益类保险资管产品"/>
    <n v="1"/>
    <s v="华安财保资产管理有限责任公司"/>
    <n v="699571750"/>
    <n v="676520223.12"/>
    <m/>
    <m/>
    <m/>
    <m/>
    <s v="是"/>
    <n v="7.1772404597846998E-6"/>
    <m/>
    <m/>
    <m/>
    <m/>
    <m/>
    <m/>
    <m/>
    <m/>
    <m/>
    <m/>
    <m/>
    <m/>
    <m/>
    <m/>
    <m/>
    <m/>
    <m/>
    <m/>
    <m/>
    <m/>
    <m/>
    <m/>
    <m/>
    <m/>
    <m/>
    <m/>
    <m/>
    <m/>
    <m/>
    <m/>
    <m/>
    <m/>
    <m/>
    <m/>
    <m/>
    <m/>
    <m/>
    <m/>
    <s v="固定收益类资产"/>
  </r>
  <r>
    <s v="星辉环材"/>
    <s v="星辉环保材料股份有限公司"/>
    <s v="股票"/>
    <s v="创业板股"/>
    <s v="300834.SZ"/>
    <x v="331"/>
    <n v="527"/>
    <n v="29285.39"/>
    <x v="4360"/>
    <m/>
    <m/>
    <s v="万能"/>
    <s v="新动力16号"/>
    <s v="华安财保资管新动力16集合资产管理产品"/>
    <s v="HA0254"/>
    <s v="组合类保险资管产品"/>
    <s v="固定收益类保险资管产品"/>
    <n v="1"/>
    <s v="华安财保资产管理有限责任公司"/>
    <n v="699571750"/>
    <n v="676520223.12"/>
    <m/>
    <m/>
    <m/>
    <m/>
    <s v="否"/>
    <n v="2.7205286180174602E-6"/>
    <m/>
    <m/>
    <m/>
    <m/>
    <m/>
    <m/>
    <m/>
    <m/>
    <m/>
    <m/>
    <m/>
    <m/>
    <m/>
    <m/>
    <m/>
    <m/>
    <m/>
    <m/>
    <m/>
    <m/>
    <m/>
    <m/>
    <m/>
    <m/>
    <m/>
    <m/>
    <m/>
    <m/>
    <m/>
    <m/>
    <m/>
    <m/>
    <m/>
    <m/>
    <m/>
    <m/>
    <m/>
    <m/>
    <s v="固定收益类资产"/>
  </r>
  <r>
    <s v="四会富仕"/>
    <s v="四会富仕电子科技股份有限公司"/>
    <s v="股票"/>
    <s v="创业板股"/>
    <s v="300852.SZ"/>
    <x v="731"/>
    <n v="5400"/>
    <n v="233756"/>
    <x v="4361"/>
    <m/>
    <m/>
    <s v="万能"/>
    <s v="新动力16号"/>
    <s v="华安财保资管新动力16集合资产管理产品"/>
    <s v="HA0254"/>
    <s v="组合类保险资管产品"/>
    <s v="固定收益类保险资管产品"/>
    <n v="1"/>
    <s v="华安财保资产管理有限责任公司"/>
    <n v="699571750"/>
    <n v="676520223.12"/>
    <m/>
    <m/>
    <m/>
    <m/>
    <s v="否"/>
    <n v="5.2977138598790002E-5"/>
    <m/>
    <m/>
    <m/>
    <m/>
    <m/>
    <m/>
    <m/>
    <m/>
    <m/>
    <m/>
    <m/>
    <m/>
    <m/>
    <m/>
    <m/>
    <m/>
    <m/>
    <m/>
    <m/>
    <m/>
    <m/>
    <m/>
    <m/>
    <m/>
    <m/>
    <m/>
    <m/>
    <m/>
    <m/>
    <m/>
    <m/>
    <m/>
    <m/>
    <m/>
    <m/>
    <m/>
    <m/>
    <m/>
    <s v="固定收益类资产"/>
  </r>
  <r>
    <s v="美畅股份"/>
    <s v="杨凌美畅新材料股份有限公司"/>
    <s v="股票"/>
    <s v="创业板股"/>
    <s v="300861.SZ"/>
    <x v="732"/>
    <n v="4500"/>
    <n v="291878.95"/>
    <x v="4362"/>
    <m/>
    <m/>
    <s v="万能"/>
    <s v="新动力16号"/>
    <s v="华安财保资管新动力16集合资产管理产品"/>
    <s v="HA0254"/>
    <s v="组合类保险资管产品"/>
    <s v="固定收益类保险资管产品"/>
    <n v="1"/>
    <s v="华安财保资产管理有限责任公司"/>
    <n v="699571750"/>
    <n v="676520223.12"/>
    <m/>
    <m/>
    <m/>
    <m/>
    <s v="否"/>
    <n v="1.12497187570311E-5"/>
    <m/>
    <m/>
    <m/>
    <m/>
    <m/>
    <m/>
    <m/>
    <m/>
    <m/>
    <m/>
    <m/>
    <m/>
    <m/>
    <m/>
    <m/>
    <m/>
    <m/>
    <m/>
    <m/>
    <m/>
    <m/>
    <m/>
    <m/>
    <m/>
    <m/>
    <m/>
    <m/>
    <m/>
    <m/>
    <m/>
    <m/>
    <m/>
    <m/>
    <m/>
    <m/>
    <m/>
    <m/>
    <m/>
    <s v="固定收益类资产"/>
  </r>
  <r>
    <s v="爱 美 客"/>
    <s v="爱美客技术发展股份有限公司"/>
    <s v="股票"/>
    <s v="创业板股"/>
    <s v="300896.SZ"/>
    <x v="464"/>
    <n v="1300"/>
    <n v="599938.46"/>
    <x v="4363"/>
    <m/>
    <m/>
    <s v="万能"/>
    <s v="新动力16号"/>
    <s v="华安财保资管新动力16集合资产管理产品"/>
    <s v="HA0254"/>
    <s v="组合类保险资管产品"/>
    <s v="固定收益类保险资管产品"/>
    <n v="1"/>
    <s v="华安财保资产管理有限责任公司"/>
    <n v="699571750"/>
    <n v="676520223.12"/>
    <m/>
    <m/>
    <m/>
    <m/>
    <s v="是"/>
    <n v="6.00850434461083E-6"/>
    <m/>
    <m/>
    <m/>
    <m/>
    <m/>
    <m/>
    <m/>
    <m/>
    <m/>
    <m/>
    <m/>
    <m/>
    <m/>
    <m/>
    <m/>
    <m/>
    <m/>
    <m/>
    <m/>
    <m/>
    <m/>
    <m/>
    <m/>
    <m/>
    <m/>
    <m/>
    <m/>
    <m/>
    <m/>
    <m/>
    <m/>
    <m/>
    <m/>
    <m/>
    <m/>
    <m/>
    <m/>
    <m/>
    <s v="固定收益类资产"/>
  </r>
  <r>
    <s v="亿田智能"/>
    <s v="浙江亿田智能厨电股份有限公司"/>
    <s v="股票"/>
    <s v="创业板股"/>
    <s v="300911.SZ"/>
    <x v="733"/>
    <n v="5400"/>
    <n v="314982"/>
    <x v="4364"/>
    <m/>
    <m/>
    <s v="万能"/>
    <s v="新动力16号"/>
    <s v="华安财保资管新动力16集合资产管理产品"/>
    <s v="HA0254"/>
    <s v="组合类保险资管产品"/>
    <s v="固定收益类保险资管产品"/>
    <n v="1"/>
    <s v="华安财保资产管理有限责任公司"/>
    <n v="699571750"/>
    <n v="676520223.12"/>
    <m/>
    <m/>
    <m/>
    <m/>
    <s v="否"/>
    <n v="4.9956889055000701E-5"/>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16号"/>
    <s v="华安财保资管新动力16集合资产管理产品"/>
    <s v="HA0254"/>
    <s v="组合类保险资管产品"/>
    <s v="固定收益类保险资管产品"/>
    <n v="1"/>
    <s v="华安财保资产管理有限责任公司"/>
    <n v="699571750"/>
    <n v="676520223.12"/>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16号"/>
    <s v="华安财保资管新动力16集合资产管理产品"/>
    <s v="HA0254"/>
    <s v="组合类保险资管产品"/>
    <s v="固定收益类保险资管产品"/>
    <n v="1"/>
    <s v="华安财保资产管理有限责任公司"/>
    <n v="699571750"/>
    <n v="676520223.12"/>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16号"/>
    <s v="华安财保资管新动力16集合资产管理产品"/>
    <s v="HA0254"/>
    <s v="组合类保险资管产品"/>
    <s v="固定收益类保险资管产品"/>
    <n v="1"/>
    <s v="华安财保资产管理有限责任公司"/>
    <n v="699571750"/>
    <n v="676520223.12"/>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16号"/>
    <s v="华安财保资管新动力16集合资产管理产品"/>
    <s v="HA0254"/>
    <s v="组合类保险资管产品"/>
    <s v="固定收益类保险资管产品"/>
    <n v="1"/>
    <s v="华安财保资产管理有限责任公司"/>
    <n v="699571750"/>
    <n v="676520223.12"/>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16号"/>
    <s v="华安财保资管新动力16集合资产管理产品"/>
    <s v="HA0254"/>
    <s v="组合类保险资管产品"/>
    <s v="固定收益类保险资管产品"/>
    <n v="1"/>
    <s v="华安财保资产管理有限责任公司"/>
    <n v="699571750"/>
    <n v="676520223.12"/>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16号"/>
    <s v="华安财保资管新动力16集合资产管理产品"/>
    <s v="HA0254"/>
    <s v="组合类保险资管产品"/>
    <s v="固定收益类保险资管产品"/>
    <n v="1"/>
    <s v="华安财保资产管理有限责任公司"/>
    <n v="699571750"/>
    <n v="676520223.12"/>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16号"/>
    <s v="华安财保资管新动力16集合资产管理产品"/>
    <s v="HA0254"/>
    <s v="组合类保险资管产品"/>
    <s v="固定收益类保险资管产品"/>
    <n v="1"/>
    <s v="华安财保资产管理有限责任公司"/>
    <n v="699571750"/>
    <n v="676520223.12"/>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16号"/>
    <s v="华安财保资管新动力16集合资产管理产品"/>
    <s v="HA0254"/>
    <s v="组合类保险资管产品"/>
    <s v="固定收益类保险资管产品"/>
    <n v="1"/>
    <s v="华安财保资产管理有限责任公司"/>
    <n v="699571750"/>
    <n v="676520223.12"/>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16号"/>
    <s v="华安财保资管新动力16集合资产管理产品"/>
    <s v="HA0254"/>
    <s v="组合类保险资管产品"/>
    <s v="固定收益类保险资管产品"/>
    <n v="1"/>
    <s v="华安财保资产管理有限责任公司"/>
    <n v="699571750"/>
    <n v="676520223.12"/>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16号"/>
    <s v="华安财保资管新动力16集合资产管理产品"/>
    <s v="HA0254"/>
    <s v="组合类保险资管产品"/>
    <s v="固定收益类保险资管产品"/>
    <n v="1"/>
    <s v="华安财保资产管理有限责任公司"/>
    <n v="699571750"/>
    <n v="676520223.12"/>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16号"/>
    <s v="华安财保资管新动力16集合资产管理产品"/>
    <s v="HA0254"/>
    <s v="组合类保险资管产品"/>
    <s v="固定收益类保险资管产品"/>
    <n v="1"/>
    <s v="华安财保资产管理有限责任公司"/>
    <n v="699571750"/>
    <n v="676520223.12"/>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16号"/>
    <s v="华安财保资管新动力16集合资产管理产品"/>
    <s v="HA0254"/>
    <s v="组合类保险资管产品"/>
    <s v="固定收益类保险资管产品"/>
    <n v="1"/>
    <s v="华安财保资产管理有限责任公司"/>
    <n v="699571750"/>
    <n v="676520223.12"/>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16号"/>
    <s v="华安财保资管新动力16集合资产管理产品"/>
    <s v="HA0254"/>
    <s v="组合类保险资管产品"/>
    <s v="固定收益类保险资管产品"/>
    <n v="1"/>
    <s v="华安财保资产管理有限责任公司"/>
    <n v="699571750"/>
    <n v="676520223.12"/>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16号"/>
    <s v="华安财保资管新动力16集合资产管理产品"/>
    <s v="HA0254"/>
    <s v="组合类保险资管产品"/>
    <s v="固定收益类保险资管产品"/>
    <n v="1"/>
    <s v="华安财保资产管理有限责任公司"/>
    <n v="699571750"/>
    <n v="676520223.12"/>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16号"/>
    <s v="华安财保资管新动力16集合资产管理产品"/>
    <s v="HA0254"/>
    <s v="组合类保险资管产品"/>
    <s v="固定收益类保险资管产品"/>
    <n v="1"/>
    <s v="华安财保资产管理有限责任公司"/>
    <n v="699571750"/>
    <n v="676520223.12"/>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16号"/>
    <s v="华安财保资管新动力16集合资产管理产品"/>
    <s v="HA0254"/>
    <s v="组合类保险资管产品"/>
    <s v="固定收益类保险资管产品"/>
    <n v="1"/>
    <s v="华安财保资产管理有限责任公司"/>
    <n v="699571750"/>
    <n v="676520223.12"/>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16号"/>
    <s v="华安财保资管新动力16集合资产管理产品"/>
    <s v="HA0254"/>
    <s v="组合类保险资管产品"/>
    <s v="固定收益类保险资管产品"/>
    <n v="1"/>
    <s v="华安财保资产管理有限责任公司"/>
    <n v="699571750"/>
    <n v="676520223.12"/>
    <m/>
    <m/>
    <m/>
    <m/>
    <s v="否"/>
    <n v="1.1672159447583201E-6"/>
    <m/>
    <m/>
    <m/>
    <m/>
    <m/>
    <m/>
    <m/>
    <m/>
    <m/>
    <m/>
    <m/>
    <m/>
    <m/>
    <m/>
    <m/>
    <m/>
    <m/>
    <m/>
    <m/>
    <m/>
    <m/>
    <m/>
    <m/>
    <m/>
    <m/>
    <m/>
    <m/>
    <m/>
    <m/>
    <m/>
    <m/>
    <m/>
    <m/>
    <m/>
    <m/>
    <m/>
    <m/>
    <m/>
    <s v="固定收益类资产"/>
  </r>
  <r>
    <s v="招标股份"/>
    <s v="福建省招标股份有限公司"/>
    <s v="股票"/>
    <s v="创业板股"/>
    <s v="301136.SZ"/>
    <x v="572"/>
    <n v="2637"/>
    <n v="27741.24"/>
    <x v="4382"/>
    <m/>
    <m/>
    <s v="万能"/>
    <s v="新动力16号"/>
    <s v="华安财保资管新动力16集合资产管理产品"/>
    <s v="HA0254"/>
    <s v="组合类保险资管产品"/>
    <s v="固定收益类保险资管产品"/>
    <n v="1"/>
    <s v="华安财保资产管理有限责任公司"/>
    <n v="699571750"/>
    <n v="676520223.12"/>
    <m/>
    <m/>
    <m/>
    <m/>
    <s v="否"/>
    <n v="9.5819542695509508E-6"/>
    <m/>
    <m/>
    <m/>
    <m/>
    <m/>
    <m/>
    <m/>
    <m/>
    <m/>
    <m/>
    <m/>
    <m/>
    <m/>
    <m/>
    <m/>
    <m/>
    <m/>
    <m/>
    <m/>
    <m/>
    <m/>
    <m/>
    <m/>
    <m/>
    <m/>
    <m/>
    <m/>
    <m/>
    <m/>
    <m/>
    <m/>
    <m/>
    <m/>
    <m/>
    <m/>
    <m/>
    <m/>
    <m/>
    <s v="固定收益类资产"/>
  </r>
  <r>
    <s v="哈焊华通"/>
    <s v="哈焊所华通(常州)焊业股份有限公司"/>
    <s v="股票"/>
    <s v="创业板股"/>
    <s v="301137.SZ"/>
    <x v="429"/>
    <n v="210"/>
    <n v="3227.7"/>
    <x v="4383"/>
    <m/>
    <m/>
    <s v="万能"/>
    <s v="新动力16号"/>
    <s v="华安财保资管新动力16集合资产管理产品"/>
    <s v="HA0254"/>
    <s v="组合类保险资管产品"/>
    <s v="固定收益类保险资管产品"/>
    <n v="1"/>
    <s v="华安财保资产管理有限责任公司"/>
    <n v="699571750"/>
    <n v="676520223.12"/>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16号"/>
    <s v="华安财保资管新动力16集合资产管理产品"/>
    <s v="HA0254"/>
    <s v="组合类保险资管产品"/>
    <s v="固定收益类保险资管产品"/>
    <n v="1"/>
    <s v="华安财保资产管理有限责任公司"/>
    <n v="699571750"/>
    <n v="676520223.12"/>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16号"/>
    <s v="华安财保资管新动力16集合资产管理产品"/>
    <s v="HA0254"/>
    <s v="组合类保险资管产品"/>
    <s v="固定收益类保险资管产品"/>
    <n v="1"/>
    <s v="华安财保资产管理有限责任公司"/>
    <n v="699571750"/>
    <n v="676520223.12"/>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16号"/>
    <s v="华安财保资管新动力16集合资产管理产品"/>
    <s v="HA0254"/>
    <s v="组合类保险资管产品"/>
    <s v="固定收益类保险资管产品"/>
    <n v="1"/>
    <s v="华安财保资产管理有限责任公司"/>
    <n v="699571750"/>
    <n v="676520223.12"/>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16号"/>
    <s v="华安财保资管新动力16集合资产管理产品"/>
    <s v="HA0254"/>
    <s v="组合类保险资管产品"/>
    <s v="固定收益类保险资管产品"/>
    <n v="1"/>
    <s v="华安财保资产管理有限责任公司"/>
    <n v="699571750"/>
    <n v="676520223.12"/>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16号"/>
    <s v="华安财保资管新动力16集合资产管理产品"/>
    <s v="HA0254"/>
    <s v="组合类保险资管产品"/>
    <s v="固定收益类保险资管产品"/>
    <n v="1"/>
    <s v="华安财保资产管理有限责任公司"/>
    <n v="699571750"/>
    <n v="676520223.12"/>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16号"/>
    <s v="华安财保资管新动力16集合资产管理产品"/>
    <s v="HA0254"/>
    <s v="组合类保险资管产品"/>
    <s v="固定收益类保险资管产品"/>
    <n v="1"/>
    <s v="华安财保资产管理有限责任公司"/>
    <n v="699571750"/>
    <n v="676520223.12"/>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16号"/>
    <s v="华安财保资管新动力16集合资产管理产品"/>
    <s v="HA0254"/>
    <s v="组合类保险资管产品"/>
    <s v="固定收益类保险资管产品"/>
    <n v="1"/>
    <s v="华安财保资产管理有限责任公司"/>
    <n v="699571750"/>
    <n v="676520223.12"/>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16号"/>
    <s v="华安财保资管新动力16集合资产管理产品"/>
    <s v="HA0254"/>
    <s v="组合类保险资管产品"/>
    <s v="固定收益类保险资管产品"/>
    <n v="1"/>
    <s v="华安财保资产管理有限责任公司"/>
    <n v="699571750"/>
    <n v="676520223.12"/>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16号"/>
    <s v="华安财保资管新动力16集合资产管理产品"/>
    <s v="HA0254"/>
    <s v="组合类保险资管产品"/>
    <s v="固定收益类保险资管产品"/>
    <n v="1"/>
    <s v="华安财保资产管理有限责任公司"/>
    <n v="699571750"/>
    <n v="676520223.12"/>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16号"/>
    <s v="华安财保资管新动力16集合资产管理产品"/>
    <s v="HA0254"/>
    <s v="组合类保险资管产品"/>
    <s v="固定收益类保险资管产品"/>
    <n v="1"/>
    <s v="华安财保资产管理有限责任公司"/>
    <n v="699571750"/>
    <n v="676520223.12"/>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16号"/>
    <s v="华安财保资管新动力16集合资产管理产品"/>
    <s v="HA0254"/>
    <s v="组合类保险资管产品"/>
    <s v="固定收益类保险资管产品"/>
    <n v="1"/>
    <s v="华安财保资产管理有限责任公司"/>
    <n v="699571750"/>
    <n v="676520223.12"/>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16号"/>
    <s v="华安财保资管新动力16集合资产管理产品"/>
    <s v="HA0254"/>
    <s v="组合类保险资管产品"/>
    <s v="固定收益类保险资管产品"/>
    <n v="1"/>
    <s v="华安财保资产管理有限责任公司"/>
    <n v="699571750"/>
    <n v="676520223.12"/>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16号"/>
    <s v="华安财保资管新动力16集合资产管理产品"/>
    <s v="HA0254"/>
    <s v="组合类保险资管产品"/>
    <s v="固定收益类保险资管产品"/>
    <n v="1"/>
    <s v="华安财保资产管理有限责任公司"/>
    <n v="699571750"/>
    <n v="676520223.12"/>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16号"/>
    <s v="华安财保资管新动力16集合资产管理产品"/>
    <s v="HA0254"/>
    <s v="组合类保险资管产品"/>
    <s v="固定收益类保险资管产品"/>
    <n v="1"/>
    <s v="华安财保资产管理有限责任公司"/>
    <n v="699571750"/>
    <n v="676520223.12"/>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16号"/>
    <s v="华安财保资管新动力16集合资产管理产品"/>
    <s v="HA0254"/>
    <s v="组合类保险资管产品"/>
    <s v="固定收益类保险资管产品"/>
    <n v="1"/>
    <s v="华安财保资产管理有限责任公司"/>
    <n v="699571750"/>
    <n v="676520223.12"/>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16号"/>
    <s v="华安财保资管新动力16集合资产管理产品"/>
    <s v="HA0254"/>
    <s v="组合类保险资管产品"/>
    <s v="固定收益类保险资管产品"/>
    <n v="1"/>
    <s v="华安财保资产管理有限责任公司"/>
    <n v="699571750"/>
    <n v="676520223.12"/>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16号"/>
    <s v="华安财保资管新动力16集合资产管理产品"/>
    <s v="HA0254"/>
    <s v="组合类保险资管产品"/>
    <s v="固定收益类保险资管产品"/>
    <n v="1"/>
    <s v="华安财保资产管理有限责任公司"/>
    <n v="699571750"/>
    <n v="676520223.12"/>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16号"/>
    <s v="华安财保资管新动力16集合资产管理产品"/>
    <s v="HA0254"/>
    <s v="组合类保险资管产品"/>
    <s v="固定收益类保险资管产品"/>
    <n v="1"/>
    <s v="华安财保资产管理有限责任公司"/>
    <n v="699571750"/>
    <n v="676520223.12"/>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16号"/>
    <s v="华安财保资管新动力16集合资产管理产品"/>
    <s v="HA0254"/>
    <s v="组合类保险资管产品"/>
    <s v="固定收益类保险资管产品"/>
    <n v="1"/>
    <s v="华安财保资产管理有限责任公司"/>
    <n v="699571750"/>
    <n v="676520223.12"/>
    <m/>
    <m/>
    <m/>
    <m/>
    <s v="否"/>
    <n v="1.4624268786560701E-6"/>
    <m/>
    <m/>
    <m/>
    <m/>
    <m/>
    <m/>
    <m/>
    <m/>
    <m/>
    <m/>
    <m/>
    <m/>
    <m/>
    <m/>
    <m/>
    <m/>
    <m/>
    <m/>
    <m/>
    <m/>
    <m/>
    <m/>
    <m/>
    <m/>
    <m/>
    <m/>
    <m/>
    <m/>
    <m/>
    <m/>
    <m/>
    <m/>
    <m/>
    <m/>
    <m/>
    <m/>
    <m/>
    <m/>
    <s v="固定收益类资产"/>
  </r>
  <r>
    <s v="大族数控"/>
    <s v="深圳市大族数控科技股份有限公司"/>
    <s v="股票"/>
    <s v="创业板股"/>
    <s v="301200.SZ"/>
    <x v="343"/>
    <n v="668"/>
    <n v="51142.080000000002"/>
    <x v="4403"/>
    <m/>
    <m/>
    <s v="万能"/>
    <s v="新动力16号"/>
    <s v="华安财保资管新动力16集合资产管理产品"/>
    <s v="HA0254"/>
    <s v="组合类保险资管产品"/>
    <s v="固定收益类保险资管产品"/>
    <n v="1"/>
    <s v="华安财保资产管理有限责任公司"/>
    <n v="699571750"/>
    <n v="676520223.12"/>
    <m/>
    <m/>
    <m/>
    <m/>
    <s v="否"/>
    <n v="1.5904761904761899E-6"/>
    <m/>
    <m/>
    <m/>
    <m/>
    <m/>
    <m/>
    <m/>
    <m/>
    <m/>
    <m/>
    <m/>
    <m/>
    <m/>
    <m/>
    <m/>
    <m/>
    <m/>
    <m/>
    <m/>
    <m/>
    <m/>
    <m/>
    <m/>
    <m/>
    <m/>
    <m/>
    <m/>
    <m/>
    <m/>
    <m/>
    <m/>
    <m/>
    <m/>
    <m/>
    <m/>
    <m/>
    <m/>
    <m/>
    <s v="固定收益类资产"/>
  </r>
  <r>
    <s v="亨迪药业"/>
    <s v="湖北亨迪药业股份有限公司"/>
    <s v="股票"/>
    <s v="创业板股"/>
    <s v="301211.SZ"/>
    <x v="436"/>
    <n v="459"/>
    <n v="11842.2"/>
    <x v="4404"/>
    <m/>
    <m/>
    <s v="万能"/>
    <s v="新动力16号"/>
    <s v="华安财保资管新动力16集合资产管理产品"/>
    <s v="HA0254"/>
    <s v="组合类保险资管产品"/>
    <s v="固定收益类保险资管产品"/>
    <n v="1"/>
    <s v="华安财保资产管理有限责任公司"/>
    <n v="699571750"/>
    <n v="676520223.12"/>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16号"/>
    <s v="华安财保资管新动力16集合资产管理产品"/>
    <s v="HA0254"/>
    <s v="组合类保险资管产品"/>
    <s v="固定收益类保险资管产品"/>
    <n v="1"/>
    <s v="华安财保资产管理有限责任公司"/>
    <n v="699571750"/>
    <n v="676520223.12"/>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16号"/>
    <s v="华安财保资管新动力16集合资产管理产品"/>
    <s v="HA0254"/>
    <s v="组合类保险资管产品"/>
    <s v="固定收益类保险资管产品"/>
    <n v="1"/>
    <s v="华安财保资产管理有限责任公司"/>
    <n v="699571750"/>
    <n v="676520223.12"/>
    <m/>
    <m/>
    <m/>
    <m/>
    <s v="否"/>
    <n v="2.4403355432250999E-6"/>
    <m/>
    <m/>
    <m/>
    <m/>
    <m/>
    <m/>
    <m/>
    <m/>
    <m/>
    <m/>
    <m/>
    <m/>
    <m/>
    <m/>
    <m/>
    <m/>
    <m/>
    <m/>
    <m/>
    <m/>
    <m/>
    <m/>
    <m/>
    <m/>
    <m/>
    <m/>
    <m/>
    <m/>
    <m/>
    <m/>
    <m/>
    <m/>
    <m/>
    <m/>
    <m/>
    <m/>
    <m/>
    <m/>
    <s v="固定收益类资产"/>
  </r>
  <r>
    <s v="铜冠铜箔"/>
    <s v="安徽铜冠铜箔集团股份有限公司"/>
    <s v="股票"/>
    <s v="创业板股"/>
    <s v="301217.SZ"/>
    <x v="440"/>
    <n v="3118"/>
    <n v="53847.86"/>
    <x v="4407"/>
    <m/>
    <m/>
    <s v="万能"/>
    <s v="新动力16号"/>
    <s v="华安财保资管新动力16集合资产管理产品"/>
    <s v="HA0254"/>
    <s v="组合类保险资管产品"/>
    <s v="固定收益类保险资管产品"/>
    <n v="1"/>
    <s v="华安财保资产管理有限责任公司"/>
    <n v="699571750"/>
    <n v="676520223.12"/>
    <m/>
    <m/>
    <m/>
    <m/>
    <s v="否"/>
    <n v="3.7610875001880501E-6"/>
    <m/>
    <m/>
    <m/>
    <m/>
    <m/>
    <m/>
    <m/>
    <m/>
    <m/>
    <m/>
    <m/>
    <m/>
    <m/>
    <m/>
    <m/>
    <m/>
    <m/>
    <m/>
    <m/>
    <m/>
    <m/>
    <m/>
    <m/>
    <m/>
    <m/>
    <m/>
    <m/>
    <m/>
    <m/>
    <m/>
    <m/>
    <m/>
    <m/>
    <m/>
    <m/>
    <m/>
    <m/>
    <m/>
    <s v="固定收益类资产"/>
  </r>
  <r>
    <s v="光庭信息"/>
    <s v="武汉光庭信息技术股份有限公司"/>
    <s v="股票"/>
    <s v="创业板股"/>
    <s v="301221.SZ"/>
    <x v="358"/>
    <n v="159"/>
    <n v="11112.51"/>
    <x v="4408"/>
    <m/>
    <m/>
    <s v="万能"/>
    <s v="新动力16号"/>
    <s v="华安财保资管新动力16集合资产管理产品"/>
    <s v="HA0254"/>
    <s v="组合类保险资管产品"/>
    <s v="固定收益类保险资管产品"/>
    <n v="1"/>
    <s v="华安财保资产管理有限责任公司"/>
    <n v="699571750"/>
    <n v="676520223.12"/>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16号"/>
    <s v="华安财保资管新动力16集合资产管理产品"/>
    <s v="HA0254"/>
    <s v="组合类保险资管产品"/>
    <s v="固定收益类保险资管产品"/>
    <n v="1"/>
    <s v="华安财保资产管理有限责任公司"/>
    <n v="699571750"/>
    <n v="676520223.12"/>
    <m/>
    <m/>
    <m/>
    <m/>
    <s v="否"/>
    <n v="1.26315706371246E-6"/>
    <m/>
    <m/>
    <m/>
    <m/>
    <m/>
    <m/>
    <m/>
    <m/>
    <m/>
    <m/>
    <m/>
    <m/>
    <m/>
    <m/>
    <m/>
    <m/>
    <m/>
    <m/>
    <m/>
    <m/>
    <m/>
    <m/>
    <m/>
    <m/>
    <m/>
    <m/>
    <m/>
    <m/>
    <m/>
    <m/>
    <m/>
    <m/>
    <m/>
    <m/>
    <m/>
    <m/>
    <m/>
    <m/>
    <s v="固定收益类资产"/>
  </r>
  <r>
    <s v="软通动力"/>
    <s v="软通动力信息技术(集团)股份有限公司"/>
    <s v="股票"/>
    <s v="创业板股"/>
    <s v="301236.SZ"/>
    <x v="442"/>
    <n v="702"/>
    <n v="51161.760000000002"/>
    <x v="4410"/>
    <m/>
    <m/>
    <s v="万能"/>
    <s v="新动力16号"/>
    <s v="华安财保资管新动力16集合资产管理产品"/>
    <s v="HA0254"/>
    <s v="组合类保险资管产品"/>
    <s v="固定收益类保险资管产品"/>
    <n v="1"/>
    <s v="华安财保资产管理有限责任公司"/>
    <n v="699571750"/>
    <n v="676520223.12"/>
    <m/>
    <m/>
    <m/>
    <m/>
    <s v="否"/>
    <n v="1.65749999907917E-6"/>
    <m/>
    <m/>
    <m/>
    <m/>
    <m/>
    <m/>
    <m/>
    <m/>
    <m/>
    <m/>
    <m/>
    <m/>
    <m/>
    <m/>
    <m/>
    <m/>
    <m/>
    <m/>
    <m/>
    <m/>
    <m/>
    <m/>
    <m/>
    <m/>
    <m/>
    <m/>
    <m/>
    <m/>
    <m/>
    <m/>
    <m/>
    <m/>
    <m/>
    <m/>
    <m/>
    <m/>
    <m/>
    <m/>
    <s v="固定收益类资产"/>
  </r>
  <r>
    <s v="和顺科技"/>
    <s v="杭州和顺科技股份有限公司"/>
    <s v="股票"/>
    <s v="创业板股"/>
    <s v="301237.SZ"/>
    <x v="443"/>
    <n v="110"/>
    <n v="6235.9"/>
    <x v="4411"/>
    <m/>
    <m/>
    <s v="万能"/>
    <s v="新动力16号"/>
    <s v="华安财保资管新动力16集合资产管理产品"/>
    <s v="HA0254"/>
    <s v="组合类保险资管产品"/>
    <s v="固定收益类保险资管产品"/>
    <n v="1"/>
    <s v="华安财保资产管理有限责任公司"/>
    <n v="699571750"/>
    <n v="676520223.12"/>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16号"/>
    <s v="华安财保资管新动力16集合资产管理产品"/>
    <s v="HA0254"/>
    <s v="组合类保险资管产品"/>
    <s v="固定收益类保险资管产品"/>
    <n v="1"/>
    <s v="华安财保资产管理有限责任公司"/>
    <n v="699571750"/>
    <n v="676520223.12"/>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16号"/>
    <s v="华安财保资管新动力16集合资产管理产品"/>
    <s v="HA0254"/>
    <s v="组合类保险资管产品"/>
    <s v="固定收益类保险资管产品"/>
    <n v="1"/>
    <s v="华安财保资产管理有限责任公司"/>
    <n v="699571750"/>
    <n v="676520223.12"/>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16号"/>
    <s v="华安财保资管新动力16集合资产管理产品"/>
    <s v="HA0254"/>
    <s v="组合类保险资管产品"/>
    <s v="固定收益类保险资管产品"/>
    <n v="1"/>
    <s v="华安财保资产管理有限责任公司"/>
    <n v="699571750"/>
    <n v="676520223.12"/>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16号"/>
    <s v="华安财保资管新动力16集合资产管理产品"/>
    <s v="HA0254"/>
    <s v="组合类保险资管产品"/>
    <s v="固定收益类保险资管产品"/>
    <n v="1"/>
    <s v="华安财保资产管理有限责任公司"/>
    <n v="699571750"/>
    <n v="676520223.12"/>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16号"/>
    <s v="华安财保资管新动力16集合资产管理产品"/>
    <s v="HA0254"/>
    <s v="组合类保险资管产品"/>
    <s v="固定收益类保险资管产品"/>
    <n v="1"/>
    <s v="华安财保资产管理有限责任公司"/>
    <n v="699571750"/>
    <n v="676520223.12"/>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16号"/>
    <s v="华安财保资管新动力16集合资产管理产品"/>
    <s v="HA0254"/>
    <s v="组合类保险资管产品"/>
    <s v="固定收益类保险资管产品"/>
    <n v="1"/>
    <s v="华安财保资产管理有限责任公司"/>
    <n v="699571750"/>
    <n v="676520223.12"/>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16号"/>
    <s v="华安财保资管新动力16集合资产管理产品"/>
    <s v="HA0254"/>
    <s v="组合类保险资管产品"/>
    <s v="固定收益类保险资管产品"/>
    <n v="1"/>
    <s v="华安财保资产管理有限责任公司"/>
    <n v="699571750"/>
    <n v="676520223.12"/>
    <m/>
    <m/>
    <m/>
    <m/>
    <s v="否"/>
    <n v="1.249884269975E-6"/>
    <m/>
    <m/>
    <m/>
    <m/>
    <m/>
    <m/>
    <m/>
    <m/>
    <m/>
    <m/>
    <m/>
    <m/>
    <m/>
    <m/>
    <m/>
    <m/>
    <m/>
    <m/>
    <m/>
    <m/>
    <m/>
    <m/>
    <m/>
    <m/>
    <m/>
    <m/>
    <m/>
    <m/>
    <m/>
    <m/>
    <m/>
    <m/>
    <m/>
    <m/>
    <m/>
    <m/>
    <m/>
    <m/>
    <s v="固定收益类资产"/>
  </r>
  <r>
    <s v="中国石化"/>
    <s v="中国石油化工股份有限公司"/>
    <s v="股票"/>
    <s v="沪深主板股"/>
    <s v="600028.SH"/>
    <x v="737"/>
    <n v="102100"/>
    <n v="425341.04"/>
    <x v="4419"/>
    <m/>
    <m/>
    <s v="万能"/>
    <s v="新动力16号"/>
    <s v="华安财保资管新动力16集合资产管理产品"/>
    <s v="HA0254"/>
    <s v="组合类保险资管产品"/>
    <s v="固定收益类保险资管产品"/>
    <n v="1"/>
    <s v="华安财保资产管理有限责任公司"/>
    <n v="699571750"/>
    <n v="676520223.12"/>
    <m/>
    <m/>
    <m/>
    <m/>
    <s v="是"/>
    <n v="8.4330535970136996E-7"/>
    <m/>
    <m/>
    <m/>
    <m/>
    <m/>
    <m/>
    <m/>
    <m/>
    <m/>
    <m/>
    <m/>
    <m/>
    <m/>
    <m/>
    <m/>
    <m/>
    <m/>
    <m/>
    <m/>
    <m/>
    <m/>
    <m/>
    <m/>
    <m/>
    <m/>
    <m/>
    <m/>
    <m/>
    <m/>
    <m/>
    <m/>
    <m/>
    <m/>
    <m/>
    <m/>
    <m/>
    <m/>
    <m/>
    <s v="固定收益类资产"/>
  </r>
  <r>
    <s v="保利发展"/>
    <s v="保利发展控股集团股份有限公司"/>
    <s v="股票"/>
    <s v="沪深主板股"/>
    <s v="600048.SH"/>
    <x v="249"/>
    <n v="56100"/>
    <n v="896937.1"/>
    <x v="4420"/>
    <m/>
    <m/>
    <s v="万能"/>
    <s v="新动力16号"/>
    <s v="华安财保资管新动力16集合资产管理产品"/>
    <s v="HA0254"/>
    <s v="组合类保险资管产品"/>
    <s v="固定收益类保险资管产品"/>
    <n v="1"/>
    <s v="华安财保资产管理有限责任公司"/>
    <n v="699571750"/>
    <n v="676520223.12"/>
    <m/>
    <m/>
    <m/>
    <m/>
    <s v="是"/>
    <n v="4.6866057182498399E-6"/>
    <m/>
    <m/>
    <m/>
    <m/>
    <m/>
    <m/>
    <m/>
    <m/>
    <m/>
    <m/>
    <m/>
    <m/>
    <m/>
    <m/>
    <m/>
    <m/>
    <m/>
    <m/>
    <m/>
    <m/>
    <m/>
    <m/>
    <m/>
    <m/>
    <m/>
    <m/>
    <m/>
    <m/>
    <m/>
    <m/>
    <m/>
    <m/>
    <m/>
    <m/>
    <m/>
    <m/>
    <m/>
    <m/>
    <s v="固定收益类资产"/>
  </r>
  <r>
    <s v="中国联通"/>
    <s v="中国联合网络通信股份有限公司"/>
    <s v="股票"/>
    <s v="沪深主板股"/>
    <s v="600050.SH"/>
    <x v="738"/>
    <n v="142700"/>
    <n v="512748"/>
    <x v="4421"/>
    <m/>
    <m/>
    <s v="万能"/>
    <s v="新动力16号"/>
    <s v="华安财保资管新动力16集合资产管理产品"/>
    <s v="HA0254"/>
    <s v="组合类保险资管产品"/>
    <s v="固定收益类保险资管产品"/>
    <n v="1"/>
    <s v="华安财保资产管理有限责任公司"/>
    <n v="699571750"/>
    <n v="676520223.12"/>
    <m/>
    <m/>
    <m/>
    <m/>
    <s v="是"/>
    <n v="4.6049888320708002E-6"/>
    <m/>
    <m/>
    <m/>
    <m/>
    <m/>
    <m/>
    <m/>
    <m/>
    <m/>
    <m/>
    <m/>
    <m/>
    <m/>
    <m/>
    <m/>
    <m/>
    <m/>
    <m/>
    <m/>
    <m/>
    <m/>
    <m/>
    <m/>
    <m/>
    <m/>
    <m/>
    <m/>
    <m/>
    <m/>
    <m/>
    <m/>
    <m/>
    <m/>
    <m/>
    <m/>
    <m/>
    <m/>
    <m/>
    <s v="固定收益类资产"/>
  </r>
  <r>
    <s v="厦门象屿"/>
    <s v="厦门象屿股份有限公司"/>
    <s v="股票"/>
    <s v="沪深主板股"/>
    <s v="600057.SH"/>
    <x v="739"/>
    <n v="35000"/>
    <n v="311995"/>
    <x v="4422"/>
    <m/>
    <m/>
    <s v="万能"/>
    <s v="新动力16号"/>
    <s v="华安财保资管新动力16集合资产管理产品"/>
    <s v="HA0254"/>
    <s v="组合类保险资管产品"/>
    <s v="固定收益类保险资管产品"/>
    <n v="1"/>
    <s v="华安财保资产管理有限责任公司"/>
    <n v="699571750"/>
    <n v="676520223.12"/>
    <m/>
    <m/>
    <m/>
    <m/>
    <s v="否"/>
    <n v="1.62246183860471E-5"/>
    <m/>
    <m/>
    <m/>
    <m/>
    <m/>
    <m/>
    <m/>
    <m/>
    <m/>
    <m/>
    <m/>
    <m/>
    <m/>
    <m/>
    <m/>
    <m/>
    <m/>
    <m/>
    <m/>
    <m/>
    <m/>
    <m/>
    <m/>
    <m/>
    <m/>
    <m/>
    <m/>
    <m/>
    <m/>
    <m/>
    <m/>
    <m/>
    <m/>
    <m/>
    <m/>
    <m/>
    <m/>
    <m/>
    <s v="固定收益类资产"/>
  </r>
  <r>
    <s v="古越龙山"/>
    <s v="浙江古越龙山绍兴酒股份有限公司"/>
    <s v="股票"/>
    <s v="沪深主板股"/>
    <s v="600059.SH"/>
    <x v="740"/>
    <n v="58900"/>
    <n v="575454"/>
    <x v="4423"/>
    <m/>
    <m/>
    <s v="万能"/>
    <s v="新动力16号"/>
    <s v="华安财保资管新动力16集合资产管理产品"/>
    <s v="HA0254"/>
    <s v="组合类保险资管产品"/>
    <s v="固定收益类保险资管产品"/>
    <n v="1"/>
    <s v="华安财保资产管理有限责任公司"/>
    <n v="699571750"/>
    <n v="676520223.12"/>
    <m/>
    <m/>
    <m/>
    <m/>
    <s v="否"/>
    <n v="6.4615753650071797E-5"/>
    <m/>
    <m/>
    <m/>
    <m/>
    <m/>
    <m/>
    <m/>
    <m/>
    <m/>
    <m/>
    <m/>
    <m/>
    <m/>
    <m/>
    <m/>
    <m/>
    <m/>
    <m/>
    <m/>
    <m/>
    <m/>
    <m/>
    <m/>
    <m/>
    <m/>
    <m/>
    <m/>
    <m/>
    <m/>
    <m/>
    <m/>
    <m/>
    <m/>
    <m/>
    <m/>
    <m/>
    <m/>
    <m/>
    <s v="固定收益类资产"/>
  </r>
  <r>
    <s v="南京高科"/>
    <s v="南京高科股份有限公司"/>
    <s v="股票"/>
    <s v="沪深主板股"/>
    <s v="600064.SH"/>
    <x v="741"/>
    <n v="31000"/>
    <n v="296564.15999999997"/>
    <x v="4424"/>
    <m/>
    <m/>
    <s v="万能"/>
    <s v="新动力16号"/>
    <s v="华安财保资管新动力16集合资产管理产品"/>
    <s v="HA0254"/>
    <s v="组合类保险资管产品"/>
    <s v="固定收益类保险资管产品"/>
    <n v="1"/>
    <s v="华安财保资产管理有限责任公司"/>
    <n v="699571750"/>
    <n v="676520223.12"/>
    <m/>
    <m/>
    <m/>
    <m/>
    <s v="否"/>
    <n v="2.5081781007882501E-5"/>
    <m/>
    <m/>
    <m/>
    <m/>
    <m/>
    <m/>
    <m/>
    <m/>
    <m/>
    <m/>
    <m/>
    <m/>
    <m/>
    <m/>
    <m/>
    <m/>
    <m/>
    <m/>
    <m/>
    <m/>
    <m/>
    <m/>
    <m/>
    <m/>
    <m/>
    <m/>
    <m/>
    <m/>
    <m/>
    <m/>
    <m/>
    <m/>
    <m/>
    <m/>
    <m/>
    <m/>
    <m/>
    <m/>
    <s v="固定收益类资产"/>
  </r>
  <r>
    <s v="宇通客车"/>
    <s v="宇通客车股份有限公司"/>
    <s v="股票"/>
    <s v="沪深主板股"/>
    <s v="600066.SH"/>
    <x v="742"/>
    <n v="51100"/>
    <n v="467102.58"/>
    <x v="4425"/>
    <m/>
    <m/>
    <s v="万能"/>
    <s v="新动力16号"/>
    <s v="华安财保资管新动力16集合资产管理产品"/>
    <s v="HA0254"/>
    <s v="组合类保险资管产品"/>
    <s v="固定收益类保险资管产品"/>
    <n v="1"/>
    <s v="华安财保资产管理有限责任公司"/>
    <n v="699571750"/>
    <n v="676520223.12"/>
    <m/>
    <m/>
    <m/>
    <m/>
    <s v="否"/>
    <n v="2.2581331452157902E-5"/>
    <m/>
    <m/>
    <m/>
    <m/>
    <m/>
    <m/>
    <m/>
    <m/>
    <m/>
    <m/>
    <m/>
    <m/>
    <m/>
    <m/>
    <m/>
    <m/>
    <m/>
    <m/>
    <m/>
    <m/>
    <m/>
    <m/>
    <m/>
    <m/>
    <m/>
    <m/>
    <m/>
    <m/>
    <m/>
    <m/>
    <m/>
    <m/>
    <m/>
    <m/>
    <m/>
    <m/>
    <m/>
    <m/>
    <s v="固定收益类资产"/>
  </r>
  <r>
    <s v="特变电工"/>
    <s v="特变电工股份有限公司"/>
    <s v="股票"/>
    <s v="沪深主板股"/>
    <s v="600089.SH"/>
    <x v="743"/>
    <n v="22400"/>
    <n v="449509"/>
    <x v="4426"/>
    <m/>
    <m/>
    <s v="万能"/>
    <s v="新动力16号"/>
    <s v="华安财保资管新动力16集合资产管理产品"/>
    <s v="HA0254"/>
    <s v="组合类保险资管产品"/>
    <s v="固定收益类保险资管产品"/>
    <n v="1"/>
    <s v="华安财保资产管理有限责任公司"/>
    <n v="699571750"/>
    <n v="676520223.12"/>
    <m/>
    <m/>
    <m/>
    <m/>
    <s v="否"/>
    <n v="5.91011669367369E-6"/>
    <m/>
    <m/>
    <m/>
    <m/>
    <m/>
    <m/>
    <m/>
    <m/>
    <m/>
    <m/>
    <m/>
    <m/>
    <m/>
    <m/>
    <m/>
    <m/>
    <m/>
    <m/>
    <m/>
    <m/>
    <m/>
    <m/>
    <m/>
    <m/>
    <m/>
    <m/>
    <m/>
    <m/>
    <m/>
    <m/>
    <m/>
    <m/>
    <m/>
    <m/>
    <m/>
    <m/>
    <m/>
    <m/>
    <s v="固定收益类资产"/>
  </r>
  <r>
    <s v="诺德股份"/>
    <s v="诺德投资股份有限公司"/>
    <s v="股票"/>
    <s v="沪深主板股"/>
    <s v="600110.SH"/>
    <x v="744"/>
    <n v="18800"/>
    <n v="208393"/>
    <x v="4427"/>
    <m/>
    <m/>
    <s v="万能"/>
    <s v="新动力16号"/>
    <s v="华安财保资管新动力16集合资产管理产品"/>
    <s v="HA0254"/>
    <s v="组合类保险资管产品"/>
    <s v="固定收益类保险资管产品"/>
    <n v="1"/>
    <s v="华安财保资产管理有限责任公司"/>
    <n v="699571750"/>
    <n v="676520223.12"/>
    <m/>
    <m/>
    <m/>
    <m/>
    <s v="否"/>
    <n v="1.0821585008602699E-5"/>
    <m/>
    <m/>
    <m/>
    <m/>
    <m/>
    <m/>
    <m/>
    <m/>
    <m/>
    <m/>
    <m/>
    <m/>
    <m/>
    <m/>
    <m/>
    <m/>
    <m/>
    <m/>
    <m/>
    <m/>
    <m/>
    <m/>
    <m/>
    <m/>
    <m/>
    <m/>
    <m/>
    <m/>
    <m/>
    <m/>
    <m/>
    <m/>
    <m/>
    <m/>
    <m/>
    <m/>
    <m/>
    <m/>
    <s v="固定收益类资产"/>
  </r>
  <r>
    <s v="金发科技"/>
    <s v="金发科技股份有限公司"/>
    <s v="股票"/>
    <s v="沪深主板股"/>
    <s v="600143.SH"/>
    <x v="745"/>
    <n v="30200"/>
    <n v="295329"/>
    <x v="4428"/>
    <m/>
    <m/>
    <s v="万能"/>
    <s v="新动力16号"/>
    <s v="华安财保资管新动力16集合资产管理产品"/>
    <s v="HA0254"/>
    <s v="组合类保险资管产品"/>
    <s v="固定收益类保险资管产品"/>
    <n v="1"/>
    <s v="华安财保资产管理有限责任公司"/>
    <n v="699571750"/>
    <n v="676520223.12"/>
    <m/>
    <m/>
    <m/>
    <m/>
    <s v="是"/>
    <n v="1.1734433407504801E-5"/>
    <m/>
    <m/>
    <m/>
    <m/>
    <m/>
    <m/>
    <m/>
    <m/>
    <m/>
    <m/>
    <m/>
    <m/>
    <m/>
    <m/>
    <m/>
    <m/>
    <m/>
    <m/>
    <m/>
    <m/>
    <m/>
    <m/>
    <m/>
    <m/>
    <m/>
    <m/>
    <m/>
    <m/>
    <m/>
    <m/>
    <m/>
    <m/>
    <m/>
    <m/>
    <m/>
    <m/>
    <m/>
    <m/>
    <s v="固定收益类资产"/>
  </r>
  <r>
    <s v="巨化股份"/>
    <s v="浙江巨化股份有限公司"/>
    <s v="股票"/>
    <s v="沪深主板股"/>
    <s v="600160.SH"/>
    <x v="746"/>
    <n v="38600"/>
    <n v="494849"/>
    <x v="4429"/>
    <m/>
    <m/>
    <s v="万能"/>
    <s v="新动力16号"/>
    <s v="华安财保资管新动力16集合资产管理产品"/>
    <s v="HA0254"/>
    <s v="组合类保险资管产品"/>
    <s v="固定收益类保险资管产品"/>
    <n v="1"/>
    <s v="华安财保资产管理有限责任公司"/>
    <n v="699571750"/>
    <n v="676520223.12"/>
    <m/>
    <m/>
    <m/>
    <m/>
    <s v="否"/>
    <n v="1.42976409046966E-5"/>
    <m/>
    <m/>
    <m/>
    <m/>
    <m/>
    <m/>
    <m/>
    <m/>
    <m/>
    <m/>
    <m/>
    <m/>
    <m/>
    <m/>
    <m/>
    <m/>
    <m/>
    <m/>
    <m/>
    <m/>
    <m/>
    <m/>
    <m/>
    <m/>
    <m/>
    <m/>
    <m/>
    <m/>
    <m/>
    <m/>
    <m/>
    <m/>
    <m/>
    <m/>
    <m/>
    <m/>
    <m/>
    <m/>
    <s v="固定收益类资产"/>
  </r>
  <r>
    <s v="中牧股份"/>
    <s v="中牧实业股份有限公司"/>
    <s v="股票"/>
    <s v="沪深主板股"/>
    <s v="600195.SH"/>
    <x v="747"/>
    <n v="16800"/>
    <n v="211497.92"/>
    <x v="4430"/>
    <m/>
    <m/>
    <s v="万能"/>
    <s v="新动力16号"/>
    <s v="华安财保资管新动力16集合资产管理产品"/>
    <s v="HA0254"/>
    <s v="组合类保险资管产品"/>
    <s v="固定收益类保险资管产品"/>
    <n v="1"/>
    <s v="华安财保资产管理有限责任公司"/>
    <n v="699571750"/>
    <n v="676520223.12"/>
    <m/>
    <m/>
    <m/>
    <m/>
    <s v="否"/>
    <n v="1.6541772982143201E-5"/>
    <m/>
    <m/>
    <m/>
    <m/>
    <m/>
    <m/>
    <m/>
    <m/>
    <m/>
    <m/>
    <m/>
    <m/>
    <m/>
    <m/>
    <m/>
    <m/>
    <m/>
    <m/>
    <m/>
    <m/>
    <m/>
    <m/>
    <m/>
    <m/>
    <m/>
    <m/>
    <m/>
    <m/>
    <m/>
    <m/>
    <m/>
    <m/>
    <m/>
    <m/>
    <m/>
    <m/>
    <m/>
    <m/>
    <s v="固定收益类资产"/>
  </r>
  <r>
    <s v="生物股份"/>
    <s v="金宇生物技术股份有限公司"/>
    <s v="股票"/>
    <s v="沪深主板股"/>
    <s v="600201.SH"/>
    <x v="748"/>
    <n v="22700"/>
    <n v="317106.09999999998"/>
    <x v="4431"/>
    <m/>
    <m/>
    <s v="万能"/>
    <s v="新动力16号"/>
    <s v="华安财保资管新动力16集合资产管理产品"/>
    <s v="HA0254"/>
    <s v="组合类保险资管产品"/>
    <s v="固定收益类保险资管产品"/>
    <n v="1"/>
    <s v="华安财保资产管理有限责任公司"/>
    <n v="699571750"/>
    <n v="676520223.12"/>
    <m/>
    <m/>
    <m/>
    <m/>
    <s v="否"/>
    <n v="2.01562376397367E-5"/>
    <m/>
    <m/>
    <m/>
    <m/>
    <m/>
    <m/>
    <m/>
    <m/>
    <m/>
    <m/>
    <m/>
    <m/>
    <m/>
    <m/>
    <m/>
    <m/>
    <m/>
    <m/>
    <m/>
    <m/>
    <m/>
    <m/>
    <m/>
    <m/>
    <m/>
    <m/>
    <m/>
    <m/>
    <m/>
    <m/>
    <m/>
    <m/>
    <m/>
    <m/>
    <m/>
    <m/>
    <m/>
    <m/>
    <s v="固定收益类资产"/>
  </r>
  <r>
    <s v="圆通速递"/>
    <s v="圆通速递股份有限公司"/>
    <s v="股票"/>
    <s v="沪深主板股"/>
    <s v="600233.SH"/>
    <x v="392"/>
    <n v="34300"/>
    <n v="555404"/>
    <x v="4432"/>
    <m/>
    <m/>
    <s v="万能"/>
    <s v="新动力16号"/>
    <s v="华安财保资管新动力16集合资产管理产品"/>
    <s v="HA0254"/>
    <s v="组合类保险资管产品"/>
    <s v="固定收益类保险资管产品"/>
    <n v="1"/>
    <s v="华安财保资产管理有限责任公司"/>
    <n v="699571750"/>
    <n v="676520223.12"/>
    <m/>
    <m/>
    <m/>
    <m/>
    <s v="否"/>
    <n v="9.98364936121319E-6"/>
    <m/>
    <m/>
    <m/>
    <m/>
    <m/>
    <m/>
    <m/>
    <m/>
    <m/>
    <m/>
    <m/>
    <m/>
    <m/>
    <m/>
    <m/>
    <m/>
    <m/>
    <m/>
    <m/>
    <m/>
    <m/>
    <m/>
    <m/>
    <m/>
    <m/>
    <m/>
    <m/>
    <m/>
    <m/>
    <m/>
    <m/>
    <m/>
    <m/>
    <m/>
    <m/>
    <m/>
    <m/>
    <m/>
    <s v="固定收益类资产"/>
  </r>
  <r>
    <s v="广汇能源"/>
    <s v="广汇能源股份有限公司"/>
    <s v="股票"/>
    <s v="沪深主板股"/>
    <s v="600256.SH"/>
    <x v="749"/>
    <n v="73300"/>
    <n v="524207.12"/>
    <x v="4433"/>
    <m/>
    <m/>
    <s v="万能"/>
    <s v="新动力16号"/>
    <s v="华安财保资管新动力16集合资产管理产品"/>
    <s v="HA0254"/>
    <s v="组合类保险资管产品"/>
    <s v="固定收益类保险资管产品"/>
    <n v="1"/>
    <s v="华安财保资产管理有限责任公司"/>
    <n v="699571750"/>
    <n v="676520223.12"/>
    <m/>
    <m/>
    <m/>
    <m/>
    <s v="否"/>
    <n v="1.1163986235886901E-5"/>
    <m/>
    <m/>
    <m/>
    <m/>
    <m/>
    <m/>
    <m/>
    <m/>
    <m/>
    <m/>
    <m/>
    <m/>
    <m/>
    <m/>
    <m/>
    <m/>
    <m/>
    <m/>
    <m/>
    <m/>
    <m/>
    <m/>
    <m/>
    <m/>
    <m/>
    <m/>
    <m/>
    <m/>
    <m/>
    <m/>
    <m/>
    <m/>
    <m/>
    <m/>
    <m/>
    <m/>
    <m/>
    <m/>
    <s v="固定收益类资产"/>
  </r>
  <r>
    <s v="航天信息"/>
    <s v="航天信息股份有限公司"/>
    <s v="股票"/>
    <s v="沪深主板股"/>
    <s v="600271.SH"/>
    <x v="750"/>
    <n v="22600"/>
    <n v="294995.42"/>
    <x v="4434"/>
    <m/>
    <m/>
    <s v="万能"/>
    <s v="新动力16号"/>
    <s v="华安财保资管新动力16集合资产管理产品"/>
    <s v="HA0254"/>
    <s v="组合类保险资管产品"/>
    <s v="固定收益类保险资管产品"/>
    <n v="1"/>
    <s v="华安财保资产管理有限责任公司"/>
    <n v="699571750"/>
    <n v="676520223.12"/>
    <m/>
    <m/>
    <m/>
    <m/>
    <s v="否"/>
    <n v="1.21971975677851E-5"/>
    <m/>
    <m/>
    <m/>
    <m/>
    <m/>
    <m/>
    <m/>
    <m/>
    <m/>
    <m/>
    <m/>
    <m/>
    <m/>
    <m/>
    <m/>
    <m/>
    <m/>
    <m/>
    <m/>
    <m/>
    <m/>
    <m/>
    <m/>
    <m/>
    <m/>
    <m/>
    <m/>
    <m/>
    <m/>
    <m/>
    <m/>
    <m/>
    <m/>
    <m/>
    <m/>
    <m/>
    <m/>
    <m/>
    <s v="固定收益类资产"/>
  </r>
  <r>
    <s v="嘉化能源"/>
    <s v="浙江嘉化能源化工股份有限公司"/>
    <s v="股票"/>
    <s v="沪深主板股"/>
    <s v="600273.SH"/>
    <x v="751"/>
    <n v="26200"/>
    <n v="273408"/>
    <x v="4435"/>
    <m/>
    <m/>
    <s v="万能"/>
    <s v="新动力16号"/>
    <s v="华安财保资管新动力16集合资产管理产品"/>
    <s v="HA0254"/>
    <s v="组合类保险资管产品"/>
    <s v="固定收益类保险资管产品"/>
    <n v="1"/>
    <s v="华安财保资产管理有限责任公司"/>
    <n v="699571750"/>
    <n v="676520223.12"/>
    <m/>
    <m/>
    <m/>
    <m/>
    <s v="否"/>
    <n v="1.84507042253521E-5"/>
    <m/>
    <m/>
    <m/>
    <m/>
    <m/>
    <m/>
    <m/>
    <m/>
    <m/>
    <m/>
    <m/>
    <m/>
    <m/>
    <m/>
    <m/>
    <m/>
    <m/>
    <m/>
    <m/>
    <m/>
    <m/>
    <m/>
    <m/>
    <m/>
    <m/>
    <m/>
    <m/>
    <m/>
    <m/>
    <m/>
    <m/>
    <m/>
    <m/>
    <m/>
    <m/>
    <m/>
    <m/>
    <m/>
    <s v="固定收益类资产"/>
  </r>
  <r>
    <s v="南钢股份"/>
    <s v="南京钢铁股份有限公司"/>
    <s v="股票"/>
    <s v="沪深主板股"/>
    <s v="600282.SH"/>
    <x v="752"/>
    <n v="60100"/>
    <n v="227179"/>
    <x v="4436"/>
    <m/>
    <m/>
    <s v="万能"/>
    <s v="新动力16号"/>
    <s v="华安财保资管新动力16集合资产管理产品"/>
    <s v="HA0254"/>
    <s v="组合类保险资管产品"/>
    <s v="固定收益类保险资管产品"/>
    <n v="1"/>
    <s v="华安财保资产管理有限责任公司"/>
    <n v="699571750"/>
    <n v="676520223.12"/>
    <m/>
    <m/>
    <m/>
    <m/>
    <s v="否"/>
    <n v="9.7528614981236703E-6"/>
    <m/>
    <m/>
    <m/>
    <m/>
    <m/>
    <m/>
    <m/>
    <m/>
    <m/>
    <m/>
    <m/>
    <m/>
    <m/>
    <m/>
    <m/>
    <m/>
    <m/>
    <m/>
    <m/>
    <m/>
    <m/>
    <m/>
    <m/>
    <m/>
    <m/>
    <m/>
    <m/>
    <m/>
    <m/>
    <m/>
    <m/>
    <m/>
    <m/>
    <m/>
    <m/>
    <m/>
    <m/>
    <m/>
    <s v="固定收益类资产"/>
  </r>
  <r>
    <s v="华阳股份"/>
    <s v="山西华阳集团新能股份有限公司"/>
    <s v="股票"/>
    <s v="沪深主板股"/>
    <s v="600348.SH"/>
    <x v="753"/>
    <n v="25700"/>
    <n v="297370"/>
    <x v="4437"/>
    <m/>
    <m/>
    <s v="万能"/>
    <s v="新动力16号"/>
    <s v="华安财保资管新动力16集合资产管理产品"/>
    <s v="HA0254"/>
    <s v="组合类保险资管产品"/>
    <s v="固定收益类保险资管产品"/>
    <n v="1"/>
    <s v="华安财保资产管理有限责任公司"/>
    <n v="699571750"/>
    <n v="676520223.12"/>
    <m/>
    <m/>
    <m/>
    <m/>
    <s v="否"/>
    <n v="1.0686070686070701E-5"/>
    <m/>
    <m/>
    <m/>
    <m/>
    <m/>
    <m/>
    <m/>
    <m/>
    <m/>
    <m/>
    <m/>
    <m/>
    <m/>
    <m/>
    <m/>
    <m/>
    <m/>
    <m/>
    <m/>
    <m/>
    <m/>
    <m/>
    <m/>
    <m/>
    <m/>
    <m/>
    <m/>
    <m/>
    <m/>
    <m/>
    <m/>
    <m/>
    <m/>
    <m/>
    <m/>
    <m/>
    <m/>
    <m/>
    <s v="固定收益类资产"/>
  </r>
  <r>
    <s v="华微电子"/>
    <s v="吉林华微电子股份有限公司"/>
    <s v="股票"/>
    <s v="沪深主板股"/>
    <s v="600360.SH"/>
    <x v="754"/>
    <n v="29900"/>
    <n v="211648"/>
    <x v="4438"/>
    <m/>
    <m/>
    <s v="万能"/>
    <s v="新动力16号"/>
    <s v="华安财保资管新动力16集合资产管理产品"/>
    <s v="HA0254"/>
    <s v="组合类保险资管产品"/>
    <s v="固定收益类保险资管产品"/>
    <n v="1"/>
    <s v="华安财保资产管理有限责任公司"/>
    <n v="699571750"/>
    <n v="676520223.12"/>
    <m/>
    <m/>
    <m/>
    <m/>
    <s v="否"/>
    <n v="3.1136255561653797E-5"/>
    <m/>
    <m/>
    <m/>
    <m/>
    <m/>
    <m/>
    <m/>
    <m/>
    <m/>
    <m/>
    <m/>
    <m/>
    <m/>
    <m/>
    <m/>
    <m/>
    <m/>
    <m/>
    <m/>
    <m/>
    <m/>
    <m/>
    <m/>
    <m/>
    <m/>
    <m/>
    <m/>
    <m/>
    <m/>
    <m/>
    <m/>
    <m/>
    <m/>
    <m/>
    <m/>
    <m/>
    <m/>
    <m/>
    <s v="固定收益类资产"/>
  </r>
  <r>
    <s v="中航电子"/>
    <s v="中航航空电子系统股份有限公司"/>
    <s v="股票"/>
    <s v="沪深主板股"/>
    <s v="600372.SH"/>
    <x v="755"/>
    <n v="26800"/>
    <n v="486998"/>
    <x v="4439"/>
    <m/>
    <m/>
    <s v="万能"/>
    <s v="新动力16号"/>
    <s v="华安财保资管新动力16集合资产管理产品"/>
    <s v="HA0254"/>
    <s v="组合类保险资管产品"/>
    <s v="固定收益类保险资管产品"/>
    <n v="1"/>
    <s v="华安财保资产管理有限责任公司"/>
    <n v="699571750"/>
    <n v="676520223.12"/>
    <m/>
    <m/>
    <m/>
    <m/>
    <s v="否"/>
    <n v="1.3898870310452799E-5"/>
    <m/>
    <m/>
    <m/>
    <m/>
    <m/>
    <m/>
    <m/>
    <m/>
    <m/>
    <m/>
    <m/>
    <m/>
    <m/>
    <m/>
    <m/>
    <m/>
    <m/>
    <m/>
    <m/>
    <m/>
    <m/>
    <m/>
    <m/>
    <m/>
    <m/>
    <m/>
    <m/>
    <m/>
    <m/>
    <m/>
    <m/>
    <m/>
    <m/>
    <m/>
    <m/>
    <m/>
    <m/>
    <m/>
    <s v="固定收益类资产"/>
  </r>
  <r>
    <s v="金地集团"/>
    <s v="金地(集团)股份有限公司"/>
    <s v="股票"/>
    <s v="沪深主板股"/>
    <s v="600383.SH"/>
    <x v="756"/>
    <n v="49700"/>
    <n v="661608.93999999994"/>
    <x v="4440"/>
    <m/>
    <m/>
    <s v="万能"/>
    <s v="新动力16号"/>
    <s v="华安财保资管新动力16集合资产管理产品"/>
    <s v="HA0254"/>
    <s v="组合类保险资管产品"/>
    <s v="固定收益类保险资管产品"/>
    <n v="1"/>
    <s v="华安财保资产管理有限责任公司"/>
    <n v="699571750"/>
    <n v="676520223.12"/>
    <m/>
    <m/>
    <m/>
    <m/>
    <s v="是"/>
    <n v="1.1008767299878E-5"/>
    <m/>
    <m/>
    <m/>
    <m/>
    <m/>
    <m/>
    <m/>
    <m/>
    <m/>
    <m/>
    <m/>
    <m/>
    <m/>
    <m/>
    <m/>
    <m/>
    <m/>
    <m/>
    <m/>
    <m/>
    <m/>
    <m/>
    <m/>
    <m/>
    <m/>
    <m/>
    <m/>
    <m/>
    <m/>
    <m/>
    <m/>
    <m/>
    <m/>
    <m/>
    <m/>
    <m/>
    <m/>
    <m/>
    <s v="固定收益类资产"/>
  </r>
  <r>
    <s v="海澜之家"/>
    <s v="海澜之家集团股份有限公司"/>
    <s v="股票"/>
    <s v="沪深主板股"/>
    <s v="600398.SH"/>
    <x v="757"/>
    <n v="67300"/>
    <n v="362651"/>
    <x v="4441"/>
    <m/>
    <m/>
    <s v="万能"/>
    <s v="新动力16号"/>
    <s v="华安财保资管新动力16集合资产管理产品"/>
    <s v="HA0254"/>
    <s v="组合类保险资管产品"/>
    <s v="固定收益类保险资管产品"/>
    <n v="1"/>
    <s v="华安财保资产管理有限责任公司"/>
    <n v="699571750"/>
    <n v="676520223.12"/>
    <m/>
    <m/>
    <m/>
    <m/>
    <s v="否"/>
    <n v="1.5580127662454901E-5"/>
    <m/>
    <m/>
    <m/>
    <m/>
    <m/>
    <m/>
    <m/>
    <m/>
    <m/>
    <m/>
    <m/>
    <m/>
    <m/>
    <m/>
    <m/>
    <m/>
    <m/>
    <m/>
    <m/>
    <m/>
    <m/>
    <m/>
    <m/>
    <m/>
    <m/>
    <m/>
    <m/>
    <m/>
    <m/>
    <m/>
    <m/>
    <m/>
    <m/>
    <m/>
    <m/>
    <m/>
    <m/>
    <m/>
    <s v="固定收益类资产"/>
  </r>
  <r>
    <s v="三元股份"/>
    <s v="北京三元食品股份有限公司"/>
    <s v="股票"/>
    <s v="沪深主板股"/>
    <s v="600429.SH"/>
    <x v="758"/>
    <n v="56500"/>
    <n v="301388"/>
    <x v="4442"/>
    <m/>
    <m/>
    <s v="万能"/>
    <s v="新动力16号"/>
    <s v="华安财保资管新动力16集合资产管理产品"/>
    <s v="HA0254"/>
    <s v="组合类保险资管产品"/>
    <s v="固定收益类保险资管产品"/>
    <n v="1"/>
    <s v="华安财保资产管理有限责任公司"/>
    <n v="699571750"/>
    <n v="676520223.12"/>
    <m/>
    <m/>
    <m/>
    <m/>
    <s v="否"/>
    <n v="3.7728102454750198E-5"/>
    <m/>
    <m/>
    <m/>
    <m/>
    <m/>
    <m/>
    <m/>
    <m/>
    <m/>
    <m/>
    <m/>
    <m/>
    <m/>
    <m/>
    <m/>
    <m/>
    <m/>
    <m/>
    <m/>
    <m/>
    <m/>
    <m/>
    <m/>
    <m/>
    <m/>
    <m/>
    <m/>
    <m/>
    <m/>
    <m/>
    <m/>
    <m/>
    <m/>
    <m/>
    <m/>
    <m/>
    <m/>
    <m/>
    <s v="固定收益类资产"/>
  </r>
  <r>
    <s v="冠豪高新"/>
    <s v="广东冠豪高新技术股份有限公司"/>
    <s v="股票"/>
    <s v="沪深主板股"/>
    <s v="600433.SH"/>
    <x v="759"/>
    <n v="45100"/>
    <n v="164604"/>
    <x v="4443"/>
    <m/>
    <m/>
    <s v="万能"/>
    <s v="新动力16号"/>
    <s v="华安财保资管新动力16集合资产管理产品"/>
    <s v="HA0254"/>
    <s v="组合类保险资管产品"/>
    <s v="固定收益类保险资管产品"/>
    <n v="1"/>
    <s v="华安财保资产管理有限责任公司"/>
    <n v="699571750"/>
    <n v="676520223.12"/>
    <m/>
    <m/>
    <m/>
    <m/>
    <s v="否"/>
    <n v="2.44503128110675E-5"/>
    <m/>
    <m/>
    <m/>
    <m/>
    <m/>
    <m/>
    <m/>
    <m/>
    <m/>
    <m/>
    <m/>
    <m/>
    <m/>
    <m/>
    <m/>
    <m/>
    <m/>
    <m/>
    <m/>
    <m/>
    <m/>
    <m/>
    <m/>
    <m/>
    <m/>
    <m/>
    <m/>
    <m/>
    <m/>
    <m/>
    <m/>
    <m/>
    <m/>
    <m/>
    <m/>
    <m/>
    <m/>
    <m/>
    <s v="固定收益类资产"/>
  </r>
  <r>
    <s v="片 仔 癀"/>
    <s v="漳州片仔癀药业股份有限公司"/>
    <s v="股票"/>
    <s v="沪深主板股"/>
    <s v="600436.SH"/>
    <x v="760"/>
    <n v="2500"/>
    <n v="874707.87"/>
    <x v="4444"/>
    <m/>
    <m/>
    <s v="万能"/>
    <s v="新动力16号"/>
    <s v="华安财保资管新动力16集合资产管理产品"/>
    <s v="HA0254"/>
    <s v="组合类保险资管产品"/>
    <s v="固定收益类保险资管产品"/>
    <n v="1"/>
    <s v="华安财保资产管理有限责任公司"/>
    <n v="699571750"/>
    <n v="676520223.12"/>
    <m/>
    <m/>
    <m/>
    <m/>
    <s v="是"/>
    <n v="4.1437571455984202E-6"/>
    <m/>
    <m/>
    <m/>
    <m/>
    <m/>
    <m/>
    <m/>
    <m/>
    <m/>
    <m/>
    <m/>
    <m/>
    <m/>
    <m/>
    <m/>
    <m/>
    <m/>
    <m/>
    <m/>
    <m/>
    <m/>
    <m/>
    <m/>
    <m/>
    <m/>
    <m/>
    <m/>
    <m/>
    <m/>
    <m/>
    <m/>
    <m/>
    <m/>
    <m/>
    <m/>
    <m/>
    <m/>
    <m/>
    <s v="固定收益类资产"/>
  </r>
  <r>
    <s v="通威股份"/>
    <s v="通威股份有限公司"/>
    <s v="股票"/>
    <s v="沪深主板股"/>
    <s v="600438.SH"/>
    <x v="474"/>
    <n v="17000"/>
    <n v="655674.75"/>
    <x v="4445"/>
    <m/>
    <m/>
    <s v="万能"/>
    <s v="新动力16号"/>
    <s v="华安财保资管新动力16集合资产管理产品"/>
    <s v="HA0254"/>
    <s v="组合类保险资管产品"/>
    <s v="固定收益类保险资管产品"/>
    <n v="1"/>
    <s v="华安财保资产管理有限责任公司"/>
    <n v="699571750"/>
    <n v="676520223.12"/>
    <m/>
    <m/>
    <m/>
    <m/>
    <s v="是"/>
    <n v="3.7764785147526899E-6"/>
    <m/>
    <m/>
    <m/>
    <m/>
    <m/>
    <m/>
    <m/>
    <m/>
    <m/>
    <m/>
    <m/>
    <m/>
    <m/>
    <m/>
    <m/>
    <m/>
    <m/>
    <m/>
    <m/>
    <m/>
    <m/>
    <m/>
    <m/>
    <m/>
    <m/>
    <m/>
    <m/>
    <m/>
    <m/>
    <m/>
    <m/>
    <m/>
    <m/>
    <m/>
    <m/>
    <m/>
    <m/>
    <m/>
    <s v="固定收益类资产"/>
  </r>
  <r>
    <s v="宝钛股份"/>
    <s v="宝鸡钛业股份有限公司"/>
    <s v="股票"/>
    <s v="沪深主板股"/>
    <s v="600456.SH"/>
    <x v="761"/>
    <n v="4600"/>
    <n v="238048"/>
    <x v="4446"/>
    <m/>
    <m/>
    <s v="万能"/>
    <s v="新动力16号"/>
    <s v="华安财保资管新动力16集合资产管理产品"/>
    <s v="HA0254"/>
    <s v="组合类保险资管产品"/>
    <s v="固定收益类保险资管产品"/>
    <n v="1"/>
    <s v="华安财保资产管理有限责任公司"/>
    <n v="699571750"/>
    <n v="676520223.12"/>
    <m/>
    <m/>
    <m/>
    <m/>
    <s v="否"/>
    <n v="9.6279117884610305E-6"/>
    <m/>
    <m/>
    <m/>
    <m/>
    <m/>
    <m/>
    <m/>
    <m/>
    <m/>
    <m/>
    <m/>
    <m/>
    <m/>
    <m/>
    <m/>
    <m/>
    <m/>
    <m/>
    <m/>
    <m/>
    <m/>
    <m/>
    <m/>
    <m/>
    <m/>
    <m/>
    <m/>
    <m/>
    <m/>
    <m/>
    <m/>
    <m/>
    <m/>
    <m/>
    <m/>
    <m/>
    <m/>
    <m/>
    <s v="固定收益类资产"/>
  </r>
  <r>
    <s v="士 兰 微"/>
    <s v="杭州士兰微电子股份有限公司"/>
    <s v="股票"/>
    <s v="沪深主板股"/>
    <s v="600460.SH"/>
    <x v="582"/>
    <n v="11200"/>
    <n v="492660"/>
    <x v="4447"/>
    <m/>
    <m/>
    <s v="万能"/>
    <s v="新动力16号"/>
    <s v="华安财保资管新动力16集合资产管理产品"/>
    <s v="HA0254"/>
    <s v="组合类保险资管产品"/>
    <s v="固定收益类保险资管产品"/>
    <n v="1"/>
    <s v="华安财保资产管理有限责任公司"/>
    <n v="699571750"/>
    <n v="676520223.12"/>
    <m/>
    <m/>
    <m/>
    <m/>
    <s v="否"/>
    <n v="7.9092032226655803E-6"/>
    <m/>
    <m/>
    <m/>
    <m/>
    <m/>
    <m/>
    <m/>
    <m/>
    <m/>
    <m/>
    <m/>
    <m/>
    <m/>
    <m/>
    <m/>
    <m/>
    <m/>
    <m/>
    <m/>
    <m/>
    <m/>
    <m/>
    <m/>
    <m/>
    <m/>
    <m/>
    <m/>
    <m/>
    <m/>
    <m/>
    <m/>
    <m/>
    <m/>
    <m/>
    <m/>
    <m/>
    <m/>
    <m/>
    <s v="固定收益类资产"/>
  </r>
  <r>
    <s v="华光环能"/>
    <s v="无锡华光环保能源集团股份有限公司"/>
    <s v="股票"/>
    <s v="沪深主板股"/>
    <s v="600475.SH"/>
    <x v="762"/>
    <n v="4100"/>
    <n v="41788.559999999998"/>
    <x v="4448"/>
    <m/>
    <m/>
    <s v="万能"/>
    <s v="新动力16号"/>
    <s v="华安财保资管新动力16集合资产管理产品"/>
    <s v="HA0254"/>
    <s v="组合类保险资管产品"/>
    <s v="固定收益类保险资管产品"/>
    <n v="1"/>
    <s v="华安财保资产管理有限责任公司"/>
    <n v="699571750"/>
    <n v="676520223.12"/>
    <m/>
    <m/>
    <m/>
    <m/>
    <s v="否"/>
    <n v="5.6409620600806696E-6"/>
    <m/>
    <m/>
    <m/>
    <m/>
    <m/>
    <m/>
    <m/>
    <m/>
    <m/>
    <m/>
    <m/>
    <m/>
    <m/>
    <m/>
    <m/>
    <m/>
    <m/>
    <m/>
    <m/>
    <m/>
    <m/>
    <m/>
    <m/>
    <m/>
    <m/>
    <m/>
    <m/>
    <m/>
    <m/>
    <m/>
    <m/>
    <m/>
    <m/>
    <m/>
    <m/>
    <m/>
    <m/>
    <m/>
    <s v="固定收益类资产"/>
  </r>
  <r>
    <s v="双良节能"/>
    <s v="双良节能系统股份有限公司"/>
    <s v="股票"/>
    <s v="沪深主板股"/>
    <s v="600481.SH"/>
    <x v="763"/>
    <n v="27900"/>
    <n v="319989"/>
    <x v="4449"/>
    <m/>
    <m/>
    <s v="万能"/>
    <s v="新动力16号"/>
    <s v="华安财保资管新动力16集合资产管理产品"/>
    <s v="HA0254"/>
    <s v="组合类保险资管产品"/>
    <s v="固定收益类保险资管产品"/>
    <n v="1"/>
    <s v="华安财保资产管理有限责任公司"/>
    <n v="699571750"/>
    <n v="676520223.12"/>
    <m/>
    <m/>
    <m/>
    <m/>
    <s v="否"/>
    <n v="1.714542966314E-5"/>
    <m/>
    <m/>
    <m/>
    <m/>
    <m/>
    <m/>
    <m/>
    <m/>
    <m/>
    <m/>
    <m/>
    <m/>
    <m/>
    <m/>
    <m/>
    <m/>
    <m/>
    <m/>
    <m/>
    <m/>
    <m/>
    <m/>
    <m/>
    <m/>
    <m/>
    <m/>
    <m/>
    <m/>
    <m/>
    <m/>
    <m/>
    <m/>
    <m/>
    <m/>
    <m/>
    <m/>
    <m/>
    <m/>
    <s v="固定收益类资产"/>
  </r>
  <r>
    <s v="中金黄金"/>
    <s v="中金黄金股份有限公司"/>
    <s v="股票"/>
    <s v="沪深主板股"/>
    <s v="600489.SH"/>
    <x v="764"/>
    <n v="37500"/>
    <n v="295560"/>
    <x v="4450"/>
    <m/>
    <m/>
    <s v="万能"/>
    <s v="新动力16号"/>
    <s v="华安财保资管新动力16集合资产管理产品"/>
    <s v="HA0254"/>
    <s v="组合类保险资管产品"/>
    <s v="固定收益类保险资管产品"/>
    <n v="1"/>
    <s v="华安财保资产管理有限责任公司"/>
    <n v="699571750"/>
    <n v="676520223.12"/>
    <m/>
    <m/>
    <m/>
    <m/>
    <s v="是"/>
    <n v="7.7362454978671795E-6"/>
    <m/>
    <m/>
    <m/>
    <m/>
    <m/>
    <m/>
    <m/>
    <m/>
    <m/>
    <m/>
    <m/>
    <m/>
    <m/>
    <m/>
    <m/>
    <m/>
    <m/>
    <m/>
    <m/>
    <m/>
    <m/>
    <m/>
    <m/>
    <m/>
    <m/>
    <m/>
    <m/>
    <m/>
    <m/>
    <m/>
    <m/>
    <m/>
    <m/>
    <m/>
    <m/>
    <m/>
    <m/>
    <m/>
    <s v="固定收益类资产"/>
  </r>
  <r>
    <s v="驰宏锌锗"/>
    <s v="云南驰宏锌锗股份有限公司"/>
    <s v="股票"/>
    <s v="沪深主板股"/>
    <s v="600497.SH"/>
    <x v="765"/>
    <n v="54300"/>
    <n v="282083"/>
    <x v="4451"/>
    <m/>
    <m/>
    <s v="万能"/>
    <s v="新动力16号"/>
    <s v="华安财保资管新动力16集合资产管理产品"/>
    <s v="HA0254"/>
    <s v="组合类保险资管产品"/>
    <s v="固定收益类保险资管产品"/>
    <n v="1"/>
    <s v="华安财保资产管理有限责任公司"/>
    <n v="699571750"/>
    <n v="676520223.12"/>
    <m/>
    <m/>
    <m/>
    <m/>
    <s v="否"/>
    <n v="1.06652701529193E-5"/>
    <m/>
    <m/>
    <m/>
    <m/>
    <m/>
    <m/>
    <m/>
    <m/>
    <m/>
    <m/>
    <m/>
    <m/>
    <m/>
    <m/>
    <m/>
    <m/>
    <m/>
    <m/>
    <m/>
    <m/>
    <m/>
    <m/>
    <m/>
    <m/>
    <m/>
    <m/>
    <m/>
    <m/>
    <m/>
    <m/>
    <m/>
    <m/>
    <m/>
    <m/>
    <m/>
    <m/>
    <m/>
    <m/>
    <s v="固定收益类资产"/>
  </r>
  <r>
    <s v="中化国际"/>
    <s v="中化国际(控股)股份有限公司"/>
    <s v="股票"/>
    <s v="沪深主板股"/>
    <s v="600500.SH"/>
    <x v="766"/>
    <n v="37000"/>
    <n v="253626"/>
    <x v="4452"/>
    <m/>
    <m/>
    <s v="万能"/>
    <s v="新动力16号"/>
    <s v="华安财保资管新动力16集合资产管理产品"/>
    <s v="HA0254"/>
    <s v="组合类保险资管产品"/>
    <s v="固定收益类保险资管产品"/>
    <n v="1"/>
    <s v="华安财保资产管理有限责任公司"/>
    <n v="699571750"/>
    <n v="676520223.12"/>
    <m/>
    <m/>
    <m/>
    <m/>
    <s v="否"/>
    <n v="1.3380749540637399E-5"/>
    <m/>
    <m/>
    <m/>
    <m/>
    <m/>
    <m/>
    <m/>
    <m/>
    <m/>
    <m/>
    <m/>
    <m/>
    <m/>
    <m/>
    <m/>
    <m/>
    <m/>
    <m/>
    <m/>
    <m/>
    <m/>
    <m/>
    <m/>
    <m/>
    <m/>
    <m/>
    <m/>
    <m/>
    <m/>
    <m/>
    <m/>
    <m/>
    <m/>
    <m/>
    <m/>
    <m/>
    <m/>
    <m/>
    <s v="固定收益类资产"/>
  </r>
  <r>
    <s v="方大特钢"/>
    <s v="方大特钢科技股份有限公司"/>
    <s v="股票"/>
    <s v="沪深主板股"/>
    <s v="600507.SH"/>
    <x v="767"/>
    <n v="33700"/>
    <n v="298177"/>
    <x v="4453"/>
    <m/>
    <m/>
    <s v="万能"/>
    <s v="新动力16号"/>
    <s v="华安财保资管新动力16集合资产管理产品"/>
    <s v="HA0254"/>
    <s v="组合类保险资管产品"/>
    <s v="固定收益类保险资管产品"/>
    <n v="1"/>
    <s v="华安财保资产管理有限责任公司"/>
    <n v="699571750"/>
    <n v="676520223.12"/>
    <m/>
    <m/>
    <m/>
    <m/>
    <s v="否"/>
    <n v="1.5631158660568001E-5"/>
    <m/>
    <m/>
    <m/>
    <m/>
    <m/>
    <m/>
    <m/>
    <m/>
    <m/>
    <m/>
    <m/>
    <m/>
    <m/>
    <m/>
    <m/>
    <m/>
    <m/>
    <m/>
    <m/>
    <m/>
    <m/>
    <m/>
    <m/>
    <m/>
    <m/>
    <m/>
    <m/>
    <m/>
    <m/>
    <m/>
    <m/>
    <m/>
    <m/>
    <m/>
    <m/>
    <m/>
    <m/>
    <m/>
    <s v="固定收益类资产"/>
  </r>
  <r>
    <s v="方大炭素"/>
    <s v="方大炭素新材料科技股份有限公司"/>
    <s v="股票"/>
    <s v="沪深主板股"/>
    <s v="600516.SH"/>
    <x v="768"/>
    <n v="41000"/>
    <n v="340531"/>
    <x v="4454"/>
    <m/>
    <m/>
    <s v="万能"/>
    <s v="新动力16号"/>
    <s v="华安财保资管新动力16集合资产管理产品"/>
    <s v="HA0254"/>
    <s v="组合类保险资管产品"/>
    <s v="固定收益类保险资管产品"/>
    <n v="1"/>
    <s v="华安财保资产管理有限责任公司"/>
    <n v="699571750"/>
    <n v="676520223.12"/>
    <m/>
    <m/>
    <m/>
    <m/>
    <s v="否"/>
    <n v="1.0772548400460899E-5"/>
    <m/>
    <m/>
    <m/>
    <m/>
    <m/>
    <m/>
    <m/>
    <m/>
    <m/>
    <m/>
    <m/>
    <m/>
    <m/>
    <m/>
    <m/>
    <m/>
    <m/>
    <m/>
    <m/>
    <m/>
    <m/>
    <m/>
    <m/>
    <m/>
    <m/>
    <m/>
    <m/>
    <m/>
    <m/>
    <m/>
    <m/>
    <m/>
    <m/>
    <m/>
    <m/>
    <m/>
    <m/>
    <m/>
    <s v="固定收益类资产"/>
  </r>
  <r>
    <s v="贵州茅台"/>
    <s v="贵州茅台酒股份有限公司"/>
    <s v="股票"/>
    <s v="沪深主板股"/>
    <s v="600519.SH"/>
    <x v="131"/>
    <n v="1700"/>
    <n v="2947323.2"/>
    <x v="4455"/>
    <m/>
    <m/>
    <s v="万能"/>
    <s v="新动力16号"/>
    <s v="华安财保资管新动力16集合资产管理产品"/>
    <s v="HA0254"/>
    <s v="组合类保险资管产品"/>
    <s v="固定收益类保险资管产品"/>
    <n v="1"/>
    <s v="华安财保资产管理有限责任公司"/>
    <n v="699571750"/>
    <n v="676520223.12"/>
    <m/>
    <m/>
    <m/>
    <m/>
    <s v="是"/>
    <n v="1.3532900630776499E-6"/>
    <m/>
    <m/>
    <m/>
    <m/>
    <m/>
    <m/>
    <m/>
    <m/>
    <m/>
    <m/>
    <m/>
    <m/>
    <m/>
    <m/>
    <m/>
    <m/>
    <m/>
    <m/>
    <m/>
    <m/>
    <m/>
    <m/>
    <m/>
    <m/>
    <m/>
    <m/>
    <m/>
    <m/>
    <m/>
    <m/>
    <m/>
    <m/>
    <m/>
    <m/>
    <m/>
    <m/>
    <m/>
    <m/>
    <s v="固定收益类资产"/>
  </r>
  <r>
    <s v="中天科技"/>
    <s v="江苏中天科技股份有限公司"/>
    <s v="股票"/>
    <s v="沪深主板股"/>
    <s v="600522.SH"/>
    <x v="769"/>
    <n v="22200"/>
    <n v="352178"/>
    <x v="4456"/>
    <m/>
    <m/>
    <s v="万能"/>
    <s v="新动力16号"/>
    <s v="华安财保资管新动力16集合资产管理产品"/>
    <s v="HA0254"/>
    <s v="组合类保险资管产品"/>
    <s v="固定收益类保险资管产品"/>
    <n v="1"/>
    <s v="华安财保资产管理有限责任公司"/>
    <n v="699571750"/>
    <n v="676520223.12"/>
    <m/>
    <m/>
    <m/>
    <m/>
    <s v="否"/>
    <n v="6.5046374144402402E-6"/>
    <m/>
    <m/>
    <m/>
    <m/>
    <m/>
    <m/>
    <m/>
    <m/>
    <m/>
    <m/>
    <m/>
    <m/>
    <m/>
    <m/>
    <m/>
    <m/>
    <m/>
    <m/>
    <m/>
    <m/>
    <m/>
    <m/>
    <m/>
    <m/>
    <m/>
    <m/>
    <m/>
    <m/>
    <m/>
    <m/>
    <m/>
    <m/>
    <m/>
    <m/>
    <m/>
    <m/>
    <m/>
    <m/>
    <s v="固定收益类资产"/>
  </r>
  <r>
    <s v="康缘药业"/>
    <s v="江苏康缘药业股份有限公司"/>
    <s v="股票"/>
    <s v="沪深主板股"/>
    <s v="600557.SH"/>
    <x v="770"/>
    <n v="14400"/>
    <n v="210873"/>
    <x v="4457"/>
    <m/>
    <m/>
    <s v="万能"/>
    <s v="新动力16号"/>
    <s v="华安财保资管新动力16集合资产管理产品"/>
    <s v="HA0254"/>
    <s v="组合类保险资管产品"/>
    <s v="固定收益类保险资管产品"/>
    <n v="1"/>
    <s v="华安财保资产管理有限责任公司"/>
    <n v="699571750"/>
    <n v="676520223.12"/>
    <m/>
    <m/>
    <m/>
    <m/>
    <s v="否"/>
    <n v="2.49813961461117E-5"/>
    <m/>
    <m/>
    <m/>
    <m/>
    <m/>
    <m/>
    <m/>
    <m/>
    <m/>
    <m/>
    <m/>
    <m/>
    <m/>
    <m/>
    <m/>
    <m/>
    <m/>
    <m/>
    <m/>
    <m/>
    <m/>
    <m/>
    <m/>
    <m/>
    <m/>
    <m/>
    <m/>
    <m/>
    <m/>
    <m/>
    <m/>
    <m/>
    <m/>
    <m/>
    <m/>
    <m/>
    <m/>
    <m/>
    <s v="固定收益类资产"/>
  </r>
  <r>
    <s v="海螺水泥"/>
    <s v="安徽海螺水泥股份有限公司"/>
    <s v="股票"/>
    <s v="沪深主板股"/>
    <s v="600585.SH"/>
    <x v="771"/>
    <n v="13400"/>
    <n v="509932"/>
    <x v="4458"/>
    <m/>
    <m/>
    <s v="万能"/>
    <s v="新动力16号"/>
    <s v="华安财保资管新动力16集合资产管理产品"/>
    <s v="HA0254"/>
    <s v="组合类保险资管产品"/>
    <s v="固定收益类保险资管产品"/>
    <n v="1"/>
    <s v="华安财保资产管理有限责任公司"/>
    <n v="699571750"/>
    <n v="676520223.12"/>
    <m/>
    <m/>
    <m/>
    <m/>
    <s v="是"/>
    <n v="2.5286346269604098E-6"/>
    <m/>
    <m/>
    <m/>
    <m/>
    <m/>
    <m/>
    <m/>
    <m/>
    <m/>
    <m/>
    <m/>
    <m/>
    <m/>
    <m/>
    <m/>
    <m/>
    <m/>
    <m/>
    <m/>
    <m/>
    <m/>
    <m/>
    <m/>
    <m/>
    <m/>
    <m/>
    <m/>
    <m/>
    <m/>
    <m/>
    <m/>
    <m/>
    <m/>
    <m/>
    <m/>
    <m/>
    <m/>
    <m/>
    <s v="固定收益类资产"/>
  </r>
  <r>
    <s v="浦东金桥"/>
    <s v="上海金桥出口加工区开发股份有限公司"/>
    <s v="股票"/>
    <s v="沪深主板股"/>
    <s v="600639.SH"/>
    <x v="772"/>
    <n v="17900"/>
    <n v="269019"/>
    <x v="4459"/>
    <m/>
    <m/>
    <s v="万能"/>
    <s v="新动力16号"/>
    <s v="华安财保资管新动力16集合资产管理产品"/>
    <s v="HA0254"/>
    <s v="组合类保险资管产品"/>
    <s v="固定收益类保险资管产品"/>
    <n v="1"/>
    <s v="华安财保资产管理有限责任公司"/>
    <n v="699571750"/>
    <n v="676520223.12"/>
    <m/>
    <m/>
    <m/>
    <m/>
    <s v="否"/>
    <n v="1.59477854465451E-5"/>
    <m/>
    <m/>
    <m/>
    <m/>
    <m/>
    <m/>
    <m/>
    <m/>
    <m/>
    <m/>
    <m/>
    <m/>
    <m/>
    <m/>
    <m/>
    <m/>
    <m/>
    <m/>
    <m/>
    <m/>
    <m/>
    <m/>
    <m/>
    <m/>
    <m/>
    <m/>
    <m/>
    <m/>
    <m/>
    <m/>
    <m/>
    <m/>
    <m/>
    <m/>
    <m/>
    <m/>
    <m/>
    <m/>
    <s v="固定收益类资产"/>
  </r>
  <r>
    <s v="外服控股"/>
    <s v="上海外服控股集团股份有限公司"/>
    <s v="股票"/>
    <s v="沪深主板股"/>
    <s v="600662.SH"/>
    <x v="773"/>
    <n v="29100"/>
    <n v="170636"/>
    <x v="4460"/>
    <m/>
    <m/>
    <s v="万能"/>
    <s v="新动力16号"/>
    <s v="华安财保资管新动力16集合资产管理产品"/>
    <s v="HA0254"/>
    <s v="组合类保险资管产品"/>
    <s v="固定收益类保险资管产品"/>
    <n v="1"/>
    <s v="华安财保资产管理有限责任公司"/>
    <n v="699571750"/>
    <n v="676520223.12"/>
    <m/>
    <m/>
    <m/>
    <m/>
    <s v="否"/>
    <n v="1.28574489553201E-5"/>
    <m/>
    <m/>
    <m/>
    <m/>
    <m/>
    <m/>
    <m/>
    <m/>
    <m/>
    <m/>
    <m/>
    <m/>
    <m/>
    <m/>
    <m/>
    <m/>
    <m/>
    <m/>
    <m/>
    <m/>
    <m/>
    <m/>
    <m/>
    <m/>
    <m/>
    <m/>
    <m/>
    <m/>
    <m/>
    <m/>
    <m/>
    <m/>
    <m/>
    <m/>
    <m/>
    <m/>
    <m/>
    <m/>
    <s v="固定收益类资产"/>
  </r>
  <r>
    <s v="陆 家 嘴"/>
    <s v="上海陆家嘴金融贸易区开发股份有限公司"/>
    <s v="股票"/>
    <s v="沪深主板股"/>
    <s v="600663.SH"/>
    <x v="223"/>
    <n v="28900"/>
    <n v="344608"/>
    <x v="4461"/>
    <m/>
    <m/>
    <s v="万能"/>
    <s v="新动力16号"/>
    <s v="华安财保资管新动力16集合资产管理产品"/>
    <s v="HA0254"/>
    <s v="组合类保险资管产品"/>
    <s v="固定收益类保险资管产品"/>
    <n v="1"/>
    <s v="华安财保资产管理有限责任公司"/>
    <n v="699571750"/>
    <n v="676520223.12"/>
    <m/>
    <m/>
    <m/>
    <m/>
    <s v="否"/>
    <n v="7.1637544839649697E-6"/>
    <m/>
    <m/>
    <m/>
    <m/>
    <m/>
    <m/>
    <m/>
    <m/>
    <m/>
    <m/>
    <m/>
    <m/>
    <m/>
    <m/>
    <m/>
    <m/>
    <m/>
    <m/>
    <m/>
    <m/>
    <m/>
    <m/>
    <m/>
    <m/>
    <m/>
    <m/>
    <m/>
    <m/>
    <m/>
    <m/>
    <m/>
    <m/>
    <m/>
    <m/>
    <m/>
    <m/>
    <m/>
    <m/>
    <s v="固定收益类资产"/>
  </r>
  <r>
    <s v="东 阳 光"/>
    <s v="广东东阳光科技控股股份有限公司"/>
    <s v="股票"/>
    <s v="沪深主板股"/>
    <s v="600673.SH"/>
    <x v="774"/>
    <n v="62100"/>
    <n v="482347.65"/>
    <x v="4462"/>
    <m/>
    <m/>
    <s v="万能"/>
    <s v="新动力16号"/>
    <s v="华安财保资管新动力16集合资产管理产品"/>
    <s v="HA0254"/>
    <s v="组合类保险资管产品"/>
    <s v="固定收益类保险资管产品"/>
    <n v="1"/>
    <s v="华安财保资产管理有限责任公司"/>
    <n v="699571750"/>
    <n v="676520223.12"/>
    <m/>
    <m/>
    <m/>
    <m/>
    <s v="否"/>
    <n v="2.0604551072389399E-5"/>
    <m/>
    <m/>
    <m/>
    <m/>
    <m/>
    <m/>
    <m/>
    <m/>
    <m/>
    <m/>
    <m/>
    <m/>
    <m/>
    <m/>
    <m/>
    <m/>
    <m/>
    <m/>
    <m/>
    <m/>
    <m/>
    <m/>
    <m/>
    <m/>
    <m/>
    <m/>
    <m/>
    <m/>
    <m/>
    <m/>
    <m/>
    <m/>
    <m/>
    <m/>
    <m/>
    <m/>
    <m/>
    <m/>
    <s v="固定收益类资产"/>
  </r>
  <r>
    <s v="中航产融"/>
    <s v="中航工业产融控股股份有限公司"/>
    <s v="股票"/>
    <s v="沪深主板股"/>
    <s v="600705.SH"/>
    <x v="613"/>
    <n v="136500"/>
    <n v="543188"/>
    <x v="4463"/>
    <m/>
    <m/>
    <s v="万能"/>
    <s v="新动力16号"/>
    <s v="华安财保资管新动力16集合资产管理产品"/>
    <s v="HA0254"/>
    <s v="组合类保险资管产品"/>
    <s v="固定收益类保险资管产品"/>
    <n v="1"/>
    <s v="华安财保资产管理有限责任公司"/>
    <n v="699571750"/>
    <n v="676520223.12"/>
    <m/>
    <m/>
    <m/>
    <m/>
    <s v="否"/>
    <n v="1.53027341116898E-5"/>
    <m/>
    <m/>
    <m/>
    <m/>
    <m/>
    <m/>
    <m/>
    <m/>
    <m/>
    <m/>
    <m/>
    <m/>
    <m/>
    <m/>
    <m/>
    <m/>
    <m/>
    <m/>
    <m/>
    <m/>
    <m/>
    <m/>
    <m/>
    <m/>
    <m/>
    <m/>
    <m/>
    <m/>
    <m/>
    <m/>
    <m/>
    <m/>
    <m/>
    <m/>
    <m/>
    <m/>
    <m/>
    <m/>
    <s v="固定收益类资产"/>
  </r>
  <r>
    <s v="东软集团"/>
    <s v="东软集团股份有限公司"/>
    <s v="股票"/>
    <s v="沪深主板股"/>
    <s v="600718.SH"/>
    <x v="775"/>
    <n v="32100"/>
    <n v="383507"/>
    <x v="4464"/>
    <m/>
    <m/>
    <s v="万能"/>
    <s v="新动力16号"/>
    <s v="华安财保资管新动力16集合资产管理产品"/>
    <s v="HA0254"/>
    <s v="组合类保险资管产品"/>
    <s v="固定收益类保险资管产品"/>
    <n v="1"/>
    <s v="华安财保资产管理有限责任公司"/>
    <n v="699571750"/>
    <n v="676520223.12"/>
    <m/>
    <m/>
    <m/>
    <m/>
    <s v="否"/>
    <n v="2.5837707267461699E-5"/>
    <m/>
    <m/>
    <m/>
    <m/>
    <m/>
    <m/>
    <m/>
    <m/>
    <m/>
    <m/>
    <m/>
    <m/>
    <m/>
    <m/>
    <m/>
    <m/>
    <m/>
    <m/>
    <m/>
    <m/>
    <m/>
    <m/>
    <m/>
    <m/>
    <m/>
    <m/>
    <m/>
    <m/>
    <m/>
    <m/>
    <m/>
    <m/>
    <m/>
    <m/>
    <m/>
    <m/>
    <m/>
    <m/>
    <s v="固定收益类资产"/>
  </r>
  <r>
    <s v="佳都科技"/>
    <s v="佳都科技集团股份有限公司"/>
    <s v="股票"/>
    <s v="沪深主板股"/>
    <s v="600728.SH"/>
    <x v="776"/>
    <n v="38000"/>
    <n v="294278.84000000003"/>
    <x v="4465"/>
    <m/>
    <m/>
    <s v="万能"/>
    <s v="新动力16号"/>
    <s v="华安财保资管新动力16集合资产管理产品"/>
    <s v="HA0254"/>
    <s v="组合类保险资管产品"/>
    <s v="固定收益类保险资管产品"/>
    <n v="1"/>
    <s v="华安财保资产管理有限责任公司"/>
    <n v="699571750"/>
    <n v="676520223.12"/>
    <m/>
    <m/>
    <m/>
    <m/>
    <s v="否"/>
    <n v="2.1612655634489302E-5"/>
    <m/>
    <m/>
    <m/>
    <m/>
    <m/>
    <m/>
    <m/>
    <m/>
    <m/>
    <m/>
    <m/>
    <m/>
    <m/>
    <m/>
    <m/>
    <m/>
    <m/>
    <m/>
    <m/>
    <m/>
    <m/>
    <m/>
    <m/>
    <m/>
    <m/>
    <m/>
    <m/>
    <m/>
    <m/>
    <m/>
    <m/>
    <m/>
    <m/>
    <m/>
    <m/>
    <m/>
    <m/>
    <m/>
    <s v="固定收益类资产"/>
  </r>
  <r>
    <s v="爱旭股份"/>
    <s v="上海爱旭新能源股份有限公司"/>
    <s v="股票"/>
    <s v="沪深主板股"/>
    <s v="600732.SH"/>
    <x v="777"/>
    <n v="17200"/>
    <n v="240211"/>
    <x v="4466"/>
    <m/>
    <m/>
    <s v="万能"/>
    <s v="新动力16号"/>
    <s v="华安财保资管新动力16集合资产管理产品"/>
    <s v="HA0254"/>
    <s v="组合类保险资管产品"/>
    <s v="固定收益类保险资管产品"/>
    <n v="1"/>
    <s v="华安财保资产管理有限责任公司"/>
    <n v="699571750"/>
    <n v="676520223.12"/>
    <m/>
    <m/>
    <m/>
    <m/>
    <s v="否"/>
    <n v="8.4465714629075803E-6"/>
    <m/>
    <m/>
    <m/>
    <m/>
    <m/>
    <m/>
    <m/>
    <m/>
    <m/>
    <m/>
    <m/>
    <m/>
    <m/>
    <m/>
    <m/>
    <m/>
    <m/>
    <m/>
    <m/>
    <m/>
    <m/>
    <m/>
    <m/>
    <m/>
    <m/>
    <m/>
    <m/>
    <m/>
    <m/>
    <m/>
    <m/>
    <m/>
    <m/>
    <m/>
    <m/>
    <m/>
    <m/>
    <m/>
    <s v="固定收益类资产"/>
  </r>
  <r>
    <s v="中粮糖业"/>
    <s v="中粮糖业控股股份有限公司"/>
    <s v="股票"/>
    <s v="沪深主板股"/>
    <s v="600737.SH"/>
    <x v="778"/>
    <n v="59400"/>
    <n v="488566"/>
    <x v="4467"/>
    <m/>
    <m/>
    <s v="万能"/>
    <s v="新动力16号"/>
    <s v="华安财保资管新动力16集合资产管理产品"/>
    <s v="HA0254"/>
    <s v="组合类保险资管产品"/>
    <s v="固定收益类保险资管产品"/>
    <n v="1"/>
    <s v="华安财保资产管理有限责任公司"/>
    <n v="699571750"/>
    <n v="676520223.12"/>
    <m/>
    <m/>
    <m/>
    <m/>
    <s v="否"/>
    <n v="2.7771956524256901E-5"/>
    <m/>
    <m/>
    <m/>
    <m/>
    <m/>
    <m/>
    <m/>
    <m/>
    <m/>
    <m/>
    <m/>
    <m/>
    <m/>
    <m/>
    <m/>
    <m/>
    <m/>
    <m/>
    <m/>
    <m/>
    <m/>
    <m/>
    <m/>
    <m/>
    <m/>
    <m/>
    <m/>
    <m/>
    <m/>
    <m/>
    <m/>
    <m/>
    <m/>
    <m/>
    <m/>
    <m/>
    <m/>
    <m/>
    <s v="固定收益类资产"/>
  </r>
  <r>
    <s v="一汽富维"/>
    <s v="长春一汽富维汽车零部件股份有限公司"/>
    <s v="股票"/>
    <s v="沪深主板股"/>
    <s v="600742.SH"/>
    <x v="779"/>
    <n v="29800"/>
    <n v="311743.07"/>
    <x v="4468"/>
    <m/>
    <m/>
    <s v="万能"/>
    <s v="新动力16号"/>
    <s v="华安财保资管新动力16集合资产管理产品"/>
    <s v="HA0254"/>
    <s v="组合类保险资管产品"/>
    <s v="固定收益类保险资管产品"/>
    <n v="1"/>
    <s v="华安财保资产管理有限责任公司"/>
    <n v="699571750"/>
    <n v="676520223.12"/>
    <m/>
    <m/>
    <m/>
    <m/>
    <s v="否"/>
    <n v="4.3919490074440601E-5"/>
    <m/>
    <m/>
    <m/>
    <m/>
    <m/>
    <m/>
    <m/>
    <m/>
    <m/>
    <m/>
    <m/>
    <m/>
    <m/>
    <m/>
    <m/>
    <m/>
    <m/>
    <m/>
    <m/>
    <m/>
    <m/>
    <m/>
    <m/>
    <m/>
    <m/>
    <m/>
    <m/>
    <m/>
    <m/>
    <m/>
    <m/>
    <m/>
    <m/>
    <m/>
    <m/>
    <m/>
    <m/>
    <m/>
    <s v="固定收益类资产"/>
  </r>
  <r>
    <s v="锦江酒店"/>
    <s v="上海锦江国际酒店股份有限公司"/>
    <s v="股票"/>
    <s v="沪深主板股"/>
    <s v="600754.SH"/>
    <x v="780"/>
    <n v="10000"/>
    <n v="514867"/>
    <x v="4469"/>
    <m/>
    <m/>
    <s v="万能"/>
    <s v="新动力16号"/>
    <s v="华安财保资管新动力16集合资产管理产品"/>
    <s v="HA0254"/>
    <s v="组合类保险资管产品"/>
    <s v="固定收益类保险资管产品"/>
    <n v="1"/>
    <s v="华安财保资产管理有限责任公司"/>
    <n v="699571750"/>
    <n v="676520223.12"/>
    <m/>
    <m/>
    <m/>
    <m/>
    <s v="否"/>
    <n v="9.3454095450646902E-6"/>
    <m/>
    <m/>
    <m/>
    <m/>
    <m/>
    <m/>
    <m/>
    <m/>
    <m/>
    <m/>
    <m/>
    <m/>
    <m/>
    <m/>
    <m/>
    <m/>
    <m/>
    <m/>
    <m/>
    <m/>
    <m/>
    <m/>
    <m/>
    <m/>
    <m/>
    <m/>
    <m/>
    <m/>
    <m/>
    <m/>
    <m/>
    <m/>
    <m/>
    <m/>
    <m/>
    <m/>
    <m/>
    <m/>
    <s v="固定收益类资产"/>
  </r>
  <r>
    <s v="中航重机"/>
    <s v="中航重机股份有限公司"/>
    <s v="股票"/>
    <s v="沪深主板股"/>
    <s v="600765.SH"/>
    <x v="781"/>
    <n v="13000"/>
    <n v="549622"/>
    <x v="4470"/>
    <m/>
    <m/>
    <s v="万能"/>
    <s v="新动力16号"/>
    <s v="华安财保资管新动力16集合资产管理产品"/>
    <s v="HA0254"/>
    <s v="组合类保险资管产品"/>
    <s v="固定收益类保险资管产品"/>
    <n v="1"/>
    <s v="华安财保资产管理有限责任公司"/>
    <n v="699571750"/>
    <n v="676520223.12"/>
    <m/>
    <m/>
    <m/>
    <m/>
    <s v="否"/>
    <n v="1.23616607026218E-5"/>
    <m/>
    <m/>
    <m/>
    <m/>
    <m/>
    <m/>
    <m/>
    <m/>
    <m/>
    <m/>
    <m/>
    <m/>
    <m/>
    <m/>
    <m/>
    <m/>
    <m/>
    <m/>
    <m/>
    <m/>
    <m/>
    <m/>
    <m/>
    <m/>
    <m/>
    <m/>
    <m/>
    <m/>
    <m/>
    <m/>
    <m/>
    <m/>
    <m/>
    <m/>
    <m/>
    <m/>
    <m/>
    <m/>
    <s v="固定收益类资产"/>
  </r>
  <r>
    <s v="国电电力"/>
    <s v="国电电力发展股份有限公司"/>
    <s v="股票"/>
    <s v="沪深主板股"/>
    <s v="600795.SH"/>
    <x v="782"/>
    <n v="131900"/>
    <n v="340369"/>
    <x v="4471"/>
    <m/>
    <m/>
    <s v="万能"/>
    <s v="新动力16号"/>
    <s v="华安财保资管新动力16集合资产管理产品"/>
    <s v="HA0254"/>
    <s v="组合类保险资管产品"/>
    <s v="固定收益类保险资管产品"/>
    <n v="1"/>
    <s v="华安财保资产管理有限责任公司"/>
    <n v="699571750"/>
    <n v="676520223.12"/>
    <m/>
    <m/>
    <m/>
    <m/>
    <s v="是"/>
    <n v="7.3953138039999804E-6"/>
    <m/>
    <m/>
    <m/>
    <m/>
    <m/>
    <m/>
    <m/>
    <m/>
    <m/>
    <m/>
    <m/>
    <m/>
    <m/>
    <m/>
    <m/>
    <m/>
    <m/>
    <m/>
    <m/>
    <m/>
    <m/>
    <m/>
    <m/>
    <m/>
    <m/>
    <m/>
    <m/>
    <m/>
    <m/>
    <m/>
    <m/>
    <m/>
    <m/>
    <m/>
    <m/>
    <m/>
    <m/>
    <m/>
    <s v="固定收益类资产"/>
  </r>
  <r>
    <s v="动力新科"/>
    <s v="上海新动力汽车科技股份有限公司"/>
    <s v="股票"/>
    <s v="沪深主板股"/>
    <s v="600841.SH"/>
    <x v="783"/>
    <n v="11400"/>
    <n v="115956"/>
    <x v="4472"/>
    <m/>
    <m/>
    <s v="万能"/>
    <s v="新动力16号"/>
    <s v="华安财保资管新动力16集合资产管理产品"/>
    <s v="HA0254"/>
    <s v="组合类保险资管产品"/>
    <s v="固定收益类保险资管产品"/>
    <n v="1"/>
    <s v="华安财保资产管理有限责任公司"/>
    <n v="699571750"/>
    <n v="676520223.12"/>
    <m/>
    <m/>
    <m/>
    <m/>
    <s v="否"/>
    <n v="6.9872818452008003E-6"/>
    <m/>
    <m/>
    <m/>
    <m/>
    <m/>
    <m/>
    <m/>
    <m/>
    <m/>
    <m/>
    <m/>
    <m/>
    <m/>
    <m/>
    <m/>
    <m/>
    <m/>
    <m/>
    <m/>
    <m/>
    <m/>
    <m/>
    <m/>
    <m/>
    <m/>
    <m/>
    <m/>
    <m/>
    <m/>
    <m/>
    <m/>
    <m/>
    <m/>
    <m/>
    <m/>
    <m/>
    <m/>
    <m/>
    <s v="固定收益类资产"/>
  </r>
  <r>
    <s v="上海临港"/>
    <s v="上海临港控股股份有限公司"/>
    <s v="股票"/>
    <s v="沪深主板股"/>
    <s v="600848.SH"/>
    <x v="784"/>
    <n v="27300"/>
    <n v="395474"/>
    <x v="4473"/>
    <m/>
    <m/>
    <s v="万能"/>
    <s v="新动力16号"/>
    <s v="华安财保资管新动力16集合资产管理产品"/>
    <s v="HA0254"/>
    <s v="组合类保险资管产品"/>
    <s v="固定收益类保险资管产品"/>
    <n v="1"/>
    <s v="华安财保资产管理有限责任公司"/>
    <n v="699571750"/>
    <n v="676520223.12"/>
    <m/>
    <m/>
    <m/>
    <m/>
    <s v="是"/>
    <n v="1.0822652388975399E-5"/>
    <m/>
    <m/>
    <m/>
    <m/>
    <m/>
    <m/>
    <m/>
    <m/>
    <m/>
    <m/>
    <m/>
    <m/>
    <m/>
    <m/>
    <m/>
    <m/>
    <m/>
    <m/>
    <m/>
    <m/>
    <m/>
    <m/>
    <m/>
    <m/>
    <m/>
    <m/>
    <m/>
    <m/>
    <m/>
    <m/>
    <m/>
    <m/>
    <m/>
    <m/>
    <m/>
    <m/>
    <m/>
    <m/>
    <s v="固定收益类资产"/>
  </r>
  <r>
    <s v="王 府 井"/>
    <s v="王府井集团股份有限公司"/>
    <s v="股票"/>
    <s v="沪深主板股"/>
    <s v="600859.SH"/>
    <x v="785"/>
    <n v="22900"/>
    <n v="493410"/>
    <x v="4474"/>
    <m/>
    <m/>
    <s v="万能"/>
    <s v="新动力16号"/>
    <s v="华安财保资管新动力16集合资产管理产品"/>
    <s v="HA0254"/>
    <s v="组合类保险资管产品"/>
    <s v="固定收益类保险资管产品"/>
    <n v="1"/>
    <s v="华安财保资产管理有限责任公司"/>
    <n v="699571750"/>
    <n v="676520223.12"/>
    <m/>
    <m/>
    <m/>
    <m/>
    <s v="否"/>
    <n v="2.0214655792993199E-5"/>
    <m/>
    <m/>
    <m/>
    <m/>
    <m/>
    <m/>
    <m/>
    <m/>
    <m/>
    <m/>
    <m/>
    <m/>
    <m/>
    <m/>
    <m/>
    <m/>
    <m/>
    <m/>
    <m/>
    <m/>
    <m/>
    <m/>
    <m/>
    <m/>
    <m/>
    <m/>
    <m/>
    <m/>
    <m/>
    <m/>
    <m/>
    <m/>
    <m/>
    <m/>
    <m/>
    <m/>
    <m/>
    <m/>
    <s v="固定收益类资产"/>
  </r>
  <r>
    <s v="中航高科"/>
    <s v="中航航空高科技股份有限公司"/>
    <s v="股票"/>
    <s v="沪深主板股"/>
    <s v="600862.SH"/>
    <x v="786"/>
    <n v="18600"/>
    <n v="438408"/>
    <x v="4475"/>
    <m/>
    <m/>
    <s v="万能"/>
    <s v="新动力16号"/>
    <s v="华安财保资管新动力16集合资产管理产品"/>
    <s v="HA0254"/>
    <s v="组合类保险资管产品"/>
    <s v="固定收益类保险资管产品"/>
    <n v="1"/>
    <s v="华安财保资产管理有限责任公司"/>
    <n v="699571750"/>
    <n v="676520223.12"/>
    <m/>
    <m/>
    <m/>
    <m/>
    <s v="否"/>
    <n v="1.3352005974904901E-5"/>
    <m/>
    <m/>
    <m/>
    <m/>
    <m/>
    <m/>
    <m/>
    <m/>
    <m/>
    <m/>
    <m/>
    <m/>
    <m/>
    <m/>
    <m/>
    <m/>
    <m/>
    <m/>
    <m/>
    <m/>
    <m/>
    <m/>
    <m/>
    <m/>
    <m/>
    <m/>
    <m/>
    <m/>
    <m/>
    <m/>
    <m/>
    <m/>
    <m/>
    <m/>
    <m/>
    <m/>
    <m/>
    <m/>
    <s v="固定收益类资产"/>
  </r>
  <r>
    <s v="内蒙华电"/>
    <s v="内蒙古蒙电华能热电股份有限公司"/>
    <s v="股票"/>
    <s v="沪深主板股"/>
    <s v="600863.SH"/>
    <x v="787"/>
    <n v="130700"/>
    <n v="416842"/>
    <x v="4476"/>
    <m/>
    <m/>
    <s v="万能"/>
    <s v="新动力16号"/>
    <s v="华安财保资管新动力16集合资产管理产品"/>
    <s v="HA0254"/>
    <s v="组合类保险资管产品"/>
    <s v="固定收益类保险资管产品"/>
    <n v="1"/>
    <s v="华安财保资产管理有限责任公司"/>
    <n v="699571750"/>
    <n v="676520223.12"/>
    <m/>
    <m/>
    <m/>
    <m/>
    <s v="否"/>
    <n v="2.0024857755288299E-5"/>
    <m/>
    <m/>
    <m/>
    <m/>
    <m/>
    <m/>
    <m/>
    <m/>
    <m/>
    <m/>
    <m/>
    <m/>
    <m/>
    <m/>
    <m/>
    <m/>
    <m/>
    <m/>
    <m/>
    <m/>
    <m/>
    <m/>
    <m/>
    <m/>
    <m/>
    <m/>
    <m/>
    <m/>
    <m/>
    <m/>
    <m/>
    <m/>
    <m/>
    <m/>
    <m/>
    <m/>
    <m/>
    <m/>
    <s v="固定收益类资产"/>
  </r>
  <r>
    <s v="通化东宝"/>
    <s v="通化东宝药业股份有限公司"/>
    <s v="股票"/>
    <s v="沪深主板股"/>
    <s v="600867.SH"/>
    <x v="788"/>
    <n v="37200"/>
    <n v="388931.99"/>
    <x v="4477"/>
    <m/>
    <m/>
    <s v="万能"/>
    <s v="新动力16号"/>
    <s v="华安财保资管新动力16集合资产管理产品"/>
    <s v="HA0254"/>
    <s v="组合类保险资管产品"/>
    <s v="固定收益类保险资管产品"/>
    <n v="1"/>
    <s v="华安财保资产管理有限责任公司"/>
    <n v="699571750"/>
    <n v="676520223.12"/>
    <m/>
    <m/>
    <m/>
    <m/>
    <s v="否"/>
    <n v="1.8511251774032899E-5"/>
    <m/>
    <m/>
    <m/>
    <m/>
    <m/>
    <m/>
    <m/>
    <m/>
    <m/>
    <m/>
    <m/>
    <m/>
    <m/>
    <m/>
    <m/>
    <m/>
    <m/>
    <m/>
    <m/>
    <m/>
    <m/>
    <m/>
    <m/>
    <m/>
    <m/>
    <m/>
    <m/>
    <m/>
    <m/>
    <m/>
    <m/>
    <m/>
    <m/>
    <m/>
    <m/>
    <m/>
    <m/>
    <m/>
    <s v="固定收益类资产"/>
  </r>
  <r>
    <s v="远东股份"/>
    <s v="远东智慧能源股份有限公司"/>
    <s v="股票"/>
    <s v="沪深主板股"/>
    <s v="600869.SH"/>
    <x v="789"/>
    <n v="59800"/>
    <n v="317819"/>
    <x v="4478"/>
    <m/>
    <m/>
    <s v="万能"/>
    <s v="新动力16号"/>
    <s v="华安财保资管新动力16集合资产管理产品"/>
    <s v="HA0254"/>
    <s v="组合类保险资管产品"/>
    <s v="固定收益类保险资管产品"/>
    <n v="1"/>
    <s v="华安财保资产管理有限责任公司"/>
    <n v="699571750"/>
    <n v="676520223.12"/>
    <m/>
    <m/>
    <m/>
    <m/>
    <s v="否"/>
    <n v="2.69447928490769E-5"/>
    <m/>
    <m/>
    <m/>
    <m/>
    <m/>
    <m/>
    <m/>
    <m/>
    <m/>
    <m/>
    <m/>
    <m/>
    <m/>
    <m/>
    <m/>
    <m/>
    <m/>
    <m/>
    <m/>
    <m/>
    <m/>
    <m/>
    <m/>
    <m/>
    <m/>
    <m/>
    <m/>
    <m/>
    <m/>
    <m/>
    <m/>
    <m/>
    <m/>
    <m/>
    <m/>
    <m/>
    <m/>
    <m/>
    <s v="固定收益类资产"/>
  </r>
  <r>
    <s v="宏发股份"/>
    <s v="宏发科技股份有限公司"/>
    <s v="股票"/>
    <s v="沪深主板股"/>
    <s v="600885.SH"/>
    <x v="790"/>
    <n v="10800"/>
    <n v="530369.19999999995"/>
    <x v="4479"/>
    <m/>
    <m/>
    <s v="万能"/>
    <s v="新动力16号"/>
    <s v="华安财保资管新动力16集合资产管理产品"/>
    <s v="HA0254"/>
    <s v="组合类保险资管产品"/>
    <s v="固定收益类保险资管产品"/>
    <n v="1"/>
    <s v="华安财保资产管理有限责任公司"/>
    <n v="699571750"/>
    <n v="676520223.12"/>
    <m/>
    <m/>
    <m/>
    <m/>
    <s v="否"/>
    <n v="1.45012856410182E-5"/>
    <m/>
    <m/>
    <m/>
    <m/>
    <m/>
    <m/>
    <m/>
    <m/>
    <m/>
    <m/>
    <m/>
    <m/>
    <m/>
    <m/>
    <m/>
    <m/>
    <m/>
    <m/>
    <m/>
    <m/>
    <m/>
    <m/>
    <m/>
    <m/>
    <m/>
    <m/>
    <m/>
    <m/>
    <m/>
    <m/>
    <m/>
    <m/>
    <m/>
    <m/>
    <m/>
    <m/>
    <m/>
    <m/>
    <s v="固定收益类资产"/>
  </r>
  <r>
    <s v="伊利股份"/>
    <s v="内蒙古伊利实业集团股份有限公司"/>
    <s v="股票"/>
    <s v="沪深主板股"/>
    <s v="600887.SH"/>
    <x v="283"/>
    <n v="47400"/>
    <n v="1813231.37"/>
    <x v="4480"/>
    <m/>
    <m/>
    <s v="万能"/>
    <s v="新动力16号"/>
    <s v="华安财保资管新动力16集合资产管理产品"/>
    <s v="HA0254"/>
    <s v="组合类保险资管产品"/>
    <s v="固定收益类保险资管产品"/>
    <n v="1"/>
    <s v="华安财保资产管理有限责任公司"/>
    <n v="699571750"/>
    <n v="676520223.12"/>
    <m/>
    <m/>
    <m/>
    <m/>
    <s v="是"/>
    <n v="7.4060985013119399E-6"/>
    <m/>
    <m/>
    <m/>
    <m/>
    <m/>
    <m/>
    <m/>
    <m/>
    <m/>
    <m/>
    <m/>
    <m/>
    <m/>
    <m/>
    <m/>
    <m/>
    <m/>
    <m/>
    <m/>
    <m/>
    <m/>
    <m/>
    <m/>
    <m/>
    <m/>
    <m/>
    <m/>
    <m/>
    <m/>
    <m/>
    <m/>
    <m/>
    <m/>
    <m/>
    <m/>
    <m/>
    <m/>
    <m/>
    <s v="固定收益类资产"/>
  </r>
  <r>
    <s v="江苏租赁"/>
    <s v="江苏金融租赁股份有限公司"/>
    <s v="股票"/>
    <s v="沪深主板股"/>
    <s v="600901.SH"/>
    <x v="791"/>
    <n v="75400"/>
    <n v="379318"/>
    <x v="4481"/>
    <m/>
    <m/>
    <s v="万能"/>
    <s v="新动力16号"/>
    <s v="华安财保资管新动力16集合资产管理产品"/>
    <s v="HA0254"/>
    <s v="组合类保险资管产品"/>
    <s v="固定收益类保险资管产品"/>
    <n v="1"/>
    <s v="华安财保资产管理有限责任公司"/>
    <n v="699571750"/>
    <n v="676520223.12"/>
    <m/>
    <m/>
    <m/>
    <m/>
    <s v="否"/>
    <n v="2.5245676864668301E-5"/>
    <m/>
    <m/>
    <m/>
    <m/>
    <m/>
    <m/>
    <m/>
    <m/>
    <m/>
    <m/>
    <m/>
    <m/>
    <m/>
    <m/>
    <m/>
    <m/>
    <m/>
    <m/>
    <m/>
    <m/>
    <m/>
    <m/>
    <m/>
    <m/>
    <m/>
    <m/>
    <m/>
    <m/>
    <m/>
    <m/>
    <m/>
    <m/>
    <m/>
    <m/>
    <m/>
    <m/>
    <m/>
    <m/>
    <s v="固定收益类资产"/>
  </r>
  <r>
    <s v="无锡银行"/>
    <s v="无锡农村商业银行股份有限公司"/>
    <s v="股票"/>
    <s v="沪深主板股"/>
    <s v="600908.SH"/>
    <x v="792"/>
    <n v="126600"/>
    <n v="754384.31"/>
    <x v="4482"/>
    <m/>
    <m/>
    <s v="万能"/>
    <s v="新动力16号"/>
    <s v="华安财保资管新动力16集合资产管理产品"/>
    <s v="HA0254"/>
    <s v="组合类保险资管产品"/>
    <s v="固定收益类保险资管产品"/>
    <n v="1"/>
    <s v="华安财保资产管理有限责任公司"/>
    <n v="699571750"/>
    <n v="676520223.12"/>
    <m/>
    <m/>
    <m/>
    <m/>
    <s v="否"/>
    <n v="6.8003199033776201E-5"/>
    <m/>
    <m/>
    <m/>
    <m/>
    <m/>
    <m/>
    <m/>
    <m/>
    <m/>
    <m/>
    <m/>
    <m/>
    <m/>
    <m/>
    <m/>
    <m/>
    <m/>
    <m/>
    <m/>
    <m/>
    <m/>
    <m/>
    <m/>
    <m/>
    <m/>
    <m/>
    <m/>
    <m/>
    <m/>
    <m/>
    <m/>
    <m/>
    <m/>
    <m/>
    <m/>
    <m/>
    <m/>
    <m/>
    <s v="固定收益类资产"/>
  </r>
  <r>
    <s v="爱 柯 迪"/>
    <s v="爱柯迪股份有限公司"/>
    <s v="股票"/>
    <s v="沪深主板股"/>
    <s v="600933.SH"/>
    <x v="583"/>
    <n v="17900"/>
    <n v="202951"/>
    <x v="4483"/>
    <m/>
    <m/>
    <s v="万能"/>
    <s v="新动力16号"/>
    <s v="华安财保资管新动力16集合资产管理产品"/>
    <s v="HA0254"/>
    <s v="组合类保险资管产品"/>
    <s v="固定收益类保险资管产品"/>
    <n v="1"/>
    <s v="华安财保资产管理有限责任公司"/>
    <n v="699571750"/>
    <n v="676520223.12"/>
    <m/>
    <m/>
    <m/>
    <m/>
    <s v="否"/>
    <n v="2.0762633569559499E-5"/>
    <m/>
    <m/>
    <m/>
    <m/>
    <m/>
    <m/>
    <m/>
    <m/>
    <m/>
    <m/>
    <m/>
    <m/>
    <m/>
    <m/>
    <m/>
    <m/>
    <m/>
    <m/>
    <m/>
    <m/>
    <m/>
    <m/>
    <m/>
    <m/>
    <m/>
    <m/>
    <m/>
    <m/>
    <m/>
    <m/>
    <m/>
    <m/>
    <m/>
    <m/>
    <m/>
    <m/>
    <m/>
    <m/>
    <s v="固定收益类资产"/>
  </r>
  <r>
    <s v="中国移动"/>
    <s v="中国移动有限公司"/>
    <s v="股票"/>
    <s v="沪深主板股"/>
    <s v="600941.SH"/>
    <x v="347"/>
    <n v="8211"/>
    <n v="472789.38"/>
    <x v="4484"/>
    <m/>
    <m/>
    <s v="万能"/>
    <s v="新动力16号"/>
    <s v="华安财保资管新动力16集合资产管理产品"/>
    <s v="HA0254"/>
    <s v="组合类保险资管产品"/>
    <s v="固定收益类保险资管产品"/>
    <n v="1"/>
    <s v="华安财保资产管理有限责任公司"/>
    <n v="699571750"/>
    <n v="676520223.12"/>
    <m/>
    <m/>
    <m/>
    <m/>
    <s v="否"/>
    <n v="3.8408193872563902E-7"/>
    <m/>
    <m/>
    <m/>
    <m/>
    <m/>
    <m/>
    <m/>
    <m/>
    <m/>
    <m/>
    <m/>
    <m/>
    <m/>
    <m/>
    <m/>
    <m/>
    <m/>
    <m/>
    <m/>
    <m/>
    <m/>
    <m/>
    <m/>
    <m/>
    <m/>
    <m/>
    <m/>
    <m/>
    <m/>
    <m/>
    <m/>
    <m/>
    <m/>
    <m/>
    <m/>
    <m/>
    <m/>
    <m/>
    <s v="固定收益类资产"/>
  </r>
  <r>
    <s v="内蒙一机"/>
    <s v="内蒙古第一机械集团股份有限公司"/>
    <s v="股票"/>
    <s v="沪深主板股"/>
    <s v="600967.SH"/>
    <x v="793"/>
    <n v="34400"/>
    <n v="326343"/>
    <x v="4485"/>
    <m/>
    <m/>
    <s v="万能"/>
    <s v="新动力16号"/>
    <s v="华安财保资管新动力16集合资产管理产品"/>
    <s v="HA0254"/>
    <s v="组合类保险资管产品"/>
    <s v="固定收益类保险资管产品"/>
    <n v="1"/>
    <s v="华安财保资产管理有限责任公司"/>
    <n v="699571750"/>
    <n v="676520223.12"/>
    <m/>
    <m/>
    <m/>
    <m/>
    <s v="否"/>
    <n v="2.0184810517353298E-5"/>
    <m/>
    <m/>
    <m/>
    <m/>
    <m/>
    <m/>
    <m/>
    <m/>
    <m/>
    <m/>
    <m/>
    <m/>
    <m/>
    <m/>
    <m/>
    <m/>
    <m/>
    <m/>
    <m/>
    <m/>
    <m/>
    <m/>
    <m/>
    <m/>
    <m/>
    <m/>
    <m/>
    <m/>
    <m/>
    <m/>
    <m/>
    <m/>
    <m/>
    <m/>
    <m/>
    <m/>
    <m/>
    <m/>
    <s v="固定收益类资产"/>
  </r>
  <r>
    <s v="中材国际"/>
    <s v="中国中材国际工程股份有限公司"/>
    <s v="股票"/>
    <s v="沪深主板股"/>
    <s v="600970.SH"/>
    <x v="794"/>
    <n v="49100"/>
    <n v="472888"/>
    <x v="4486"/>
    <m/>
    <m/>
    <s v="万能"/>
    <s v="新动力16号"/>
    <s v="华安财保资管新动力16集合资产管理产品"/>
    <s v="HA0254"/>
    <s v="组合类保险资管产品"/>
    <s v="固定收益类保险资管产品"/>
    <n v="1"/>
    <s v="华安财保资产管理有限责任公司"/>
    <n v="699571750"/>
    <n v="676520223.12"/>
    <m/>
    <m/>
    <m/>
    <m/>
    <s v="否"/>
    <n v="2.1671656567798302E-5"/>
    <m/>
    <m/>
    <m/>
    <m/>
    <m/>
    <m/>
    <m/>
    <m/>
    <m/>
    <m/>
    <m/>
    <m/>
    <m/>
    <m/>
    <m/>
    <m/>
    <m/>
    <m/>
    <m/>
    <m/>
    <m/>
    <m/>
    <m/>
    <m/>
    <m/>
    <m/>
    <m/>
    <m/>
    <m/>
    <m/>
    <m/>
    <m/>
    <m/>
    <m/>
    <m/>
    <m/>
    <m/>
    <m/>
    <s v="固定收益类资产"/>
  </r>
  <r>
    <s v="中国电影"/>
    <s v="中国电影股份有限公司"/>
    <s v="股票"/>
    <s v="沪深主板股"/>
    <s v="600977.SH"/>
    <x v="795"/>
    <n v="33500"/>
    <n v="382151"/>
    <x v="4487"/>
    <m/>
    <m/>
    <s v="万能"/>
    <s v="新动力16号"/>
    <s v="华安财保资管新动力16集合资产管理产品"/>
    <s v="HA0254"/>
    <s v="组合类保险资管产品"/>
    <s v="固定收益类保险资管产品"/>
    <n v="1"/>
    <s v="华安财保资产管理有限责任公司"/>
    <n v="699571750"/>
    <n v="676520223.12"/>
    <m/>
    <m/>
    <m/>
    <m/>
    <s v="否"/>
    <n v="1.7943224424210001E-5"/>
    <m/>
    <m/>
    <m/>
    <m/>
    <m/>
    <m/>
    <m/>
    <m/>
    <m/>
    <m/>
    <m/>
    <m/>
    <m/>
    <m/>
    <m/>
    <m/>
    <m/>
    <m/>
    <m/>
    <m/>
    <m/>
    <m/>
    <m/>
    <m/>
    <m/>
    <m/>
    <m/>
    <m/>
    <m/>
    <m/>
    <m/>
    <m/>
    <m/>
    <m/>
    <m/>
    <m/>
    <m/>
    <m/>
    <s v="固定收益类资产"/>
  </r>
  <r>
    <s v="淮北矿业"/>
    <s v="淮北矿业控股股份有限公司"/>
    <s v="股票"/>
    <s v="沪深主板股"/>
    <s v="600985.SH"/>
    <x v="796"/>
    <n v="17500"/>
    <n v="274920"/>
    <x v="4488"/>
    <m/>
    <m/>
    <s v="万能"/>
    <s v="新动力16号"/>
    <s v="华安财保资管新动力16集合资产管理产品"/>
    <s v="HA0254"/>
    <s v="组合类保险资管产品"/>
    <s v="固定收益类保险资管产品"/>
    <n v="1"/>
    <s v="华安财保资产管理有限责任公司"/>
    <n v="699571750"/>
    <n v="676520223.12"/>
    <m/>
    <m/>
    <m/>
    <m/>
    <s v="否"/>
    <n v="7.0535052812667403E-6"/>
    <m/>
    <m/>
    <m/>
    <m/>
    <m/>
    <m/>
    <m/>
    <m/>
    <m/>
    <m/>
    <m/>
    <m/>
    <m/>
    <m/>
    <m/>
    <m/>
    <m/>
    <m/>
    <m/>
    <m/>
    <m/>
    <m/>
    <m/>
    <m/>
    <m/>
    <m/>
    <m/>
    <m/>
    <m/>
    <m/>
    <m/>
    <m/>
    <m/>
    <m/>
    <m/>
    <m/>
    <m/>
    <m/>
    <s v="固定收益类资产"/>
  </r>
  <r>
    <s v="宝丰能源"/>
    <s v="宁夏宝丰能源集团股份有限公司"/>
    <s v="股票"/>
    <s v="沪深主板股"/>
    <s v="600989.SH"/>
    <x v="797"/>
    <n v="20800"/>
    <n v="309027"/>
    <x v="4489"/>
    <m/>
    <m/>
    <s v="万能"/>
    <s v="新动力16号"/>
    <s v="华安财保资管新动力16集合资产管理产品"/>
    <s v="HA0254"/>
    <s v="组合类保险资管产品"/>
    <s v="固定收益类保险资管产品"/>
    <n v="1"/>
    <s v="华安财保资产管理有限责任公司"/>
    <n v="699571750"/>
    <n v="676520223.12"/>
    <m/>
    <m/>
    <m/>
    <m/>
    <s v="是"/>
    <n v="2.8363533223515601E-6"/>
    <m/>
    <m/>
    <m/>
    <m/>
    <m/>
    <m/>
    <m/>
    <m/>
    <m/>
    <m/>
    <m/>
    <m/>
    <m/>
    <m/>
    <m/>
    <m/>
    <m/>
    <m/>
    <m/>
    <m/>
    <m/>
    <m/>
    <m/>
    <m/>
    <m/>
    <m/>
    <m/>
    <m/>
    <m/>
    <m/>
    <m/>
    <m/>
    <m/>
    <m/>
    <m/>
    <m/>
    <m/>
    <m/>
    <s v="固定收益类资产"/>
  </r>
  <r>
    <s v="唐 山 港"/>
    <s v="唐山港集团股份有限公司"/>
    <s v="股票"/>
    <s v="沪深主板股"/>
    <s v="601000.SH"/>
    <x v="798"/>
    <n v="93900"/>
    <n v="294678"/>
    <x v="4490"/>
    <m/>
    <m/>
    <s v="万能"/>
    <s v="新动力16号"/>
    <s v="华安财保资管新动力16集合资产管理产品"/>
    <s v="HA0254"/>
    <s v="组合类保险资管产品"/>
    <s v="固定收益类保险资管产品"/>
    <n v="1"/>
    <s v="华安财保资产管理有限责任公司"/>
    <n v="699571750"/>
    <n v="676520223.12"/>
    <m/>
    <m/>
    <m/>
    <m/>
    <s v="否"/>
    <n v="1.5845617812229701E-5"/>
    <m/>
    <m/>
    <m/>
    <m/>
    <m/>
    <m/>
    <m/>
    <m/>
    <m/>
    <m/>
    <m/>
    <m/>
    <m/>
    <m/>
    <m/>
    <m/>
    <m/>
    <m/>
    <m/>
    <m/>
    <m/>
    <m/>
    <m/>
    <m/>
    <m/>
    <m/>
    <m/>
    <m/>
    <m/>
    <m/>
    <m/>
    <m/>
    <m/>
    <m/>
    <m/>
    <m/>
    <m/>
    <m/>
    <s v="固定收益类资产"/>
  </r>
  <r>
    <s v="晋控煤业"/>
    <s v="晋能控股山西煤业股份有限公司"/>
    <s v="股票"/>
    <s v="沪深主板股"/>
    <s v="601001.SH"/>
    <x v="799"/>
    <n v="16300"/>
    <n v="189027.22"/>
    <x v="4491"/>
    <m/>
    <m/>
    <s v="万能"/>
    <s v="新动力16号"/>
    <s v="华安财保资管新动力16集合资产管理产品"/>
    <s v="HA0254"/>
    <s v="组合类保险资管产品"/>
    <s v="固定收益类保险资管产品"/>
    <n v="1"/>
    <s v="华安财保资产管理有限责任公司"/>
    <n v="699571750"/>
    <n v="676520223.12"/>
    <m/>
    <m/>
    <m/>
    <m/>
    <s v="否"/>
    <n v="9.7389018342594196E-6"/>
    <m/>
    <m/>
    <m/>
    <m/>
    <m/>
    <m/>
    <m/>
    <m/>
    <m/>
    <m/>
    <m/>
    <m/>
    <m/>
    <m/>
    <m/>
    <m/>
    <m/>
    <m/>
    <m/>
    <m/>
    <m/>
    <m/>
    <m/>
    <m/>
    <m/>
    <m/>
    <m/>
    <m/>
    <m/>
    <m/>
    <m/>
    <m/>
    <m/>
    <m/>
    <m/>
    <m/>
    <m/>
    <m/>
    <s v="固定收益类资产"/>
  </r>
  <r>
    <s v="柳钢股份"/>
    <s v="柳州钢铁股份有限公司"/>
    <s v="股票"/>
    <s v="沪深主板股"/>
    <s v="601003.SH"/>
    <x v="800"/>
    <n v="30500"/>
    <n v="166145.20000000001"/>
    <x v="4492"/>
    <m/>
    <m/>
    <s v="万能"/>
    <s v="新动力16号"/>
    <s v="华安财保资管新动力16集合资产管理产品"/>
    <s v="HA0254"/>
    <s v="组合类保险资管产品"/>
    <s v="固定收益类保险资管产品"/>
    <n v="1"/>
    <s v="华安财保资产管理有限责任公司"/>
    <n v="699571750"/>
    <n v="676520223.12"/>
    <m/>
    <m/>
    <m/>
    <m/>
    <s v="否"/>
    <n v="1.190107730893E-5"/>
    <m/>
    <m/>
    <m/>
    <m/>
    <m/>
    <m/>
    <m/>
    <m/>
    <m/>
    <m/>
    <m/>
    <m/>
    <m/>
    <m/>
    <m/>
    <m/>
    <m/>
    <m/>
    <m/>
    <m/>
    <m/>
    <m/>
    <m/>
    <m/>
    <m/>
    <m/>
    <m/>
    <m/>
    <m/>
    <m/>
    <m/>
    <m/>
    <m/>
    <m/>
    <m/>
    <m/>
    <m/>
    <m/>
    <s v="固定收益类资产"/>
  </r>
  <r>
    <s v="南京银行"/>
    <s v="南京银行股份有限公司"/>
    <s v="股票"/>
    <s v="沪深主板股"/>
    <s v="601009.SH"/>
    <x v="186"/>
    <n v="208500"/>
    <n v="2198219.6"/>
    <x v="4493"/>
    <m/>
    <m/>
    <s v="万能"/>
    <s v="新动力16号"/>
    <s v="华安财保资管新动力16集合资产管理产品"/>
    <s v="HA0254"/>
    <s v="组合类保险资管产品"/>
    <s v="固定收益类保险资管产品"/>
    <n v="1"/>
    <s v="华安财保资产管理有限责任公司"/>
    <n v="699571750"/>
    <n v="676520223.12"/>
    <m/>
    <m/>
    <m/>
    <m/>
    <s v="是"/>
    <n v="2.0817889463052E-5"/>
    <m/>
    <m/>
    <m/>
    <m/>
    <m/>
    <m/>
    <m/>
    <m/>
    <m/>
    <m/>
    <m/>
    <m/>
    <m/>
    <m/>
    <m/>
    <m/>
    <m/>
    <m/>
    <m/>
    <m/>
    <m/>
    <m/>
    <m/>
    <m/>
    <m/>
    <m/>
    <m/>
    <m/>
    <m/>
    <m/>
    <m/>
    <m/>
    <m/>
    <m/>
    <m/>
    <m/>
    <m/>
    <m/>
    <s v="固定收益类资产"/>
  </r>
  <r>
    <s v="隆基股份"/>
    <s v="隆基绿能科技股份有限公司"/>
    <s v="股票"/>
    <s v="沪深主板股"/>
    <s v="601012.SH"/>
    <x v="265"/>
    <n v="8900"/>
    <n v="605105"/>
    <x v="4494"/>
    <m/>
    <m/>
    <s v="万能"/>
    <s v="新动力16号"/>
    <s v="华安财保资管新动力16集合资产管理产品"/>
    <s v="HA0254"/>
    <s v="组合类保险资管产品"/>
    <s v="固定收益类保险资管产品"/>
    <n v="1"/>
    <s v="华安财保资产管理有限责任公司"/>
    <n v="699571750"/>
    <n v="676520223.12"/>
    <m/>
    <m/>
    <m/>
    <m/>
    <s v="是"/>
    <n v="1.6442042781652899E-6"/>
    <m/>
    <m/>
    <m/>
    <m/>
    <m/>
    <m/>
    <m/>
    <m/>
    <m/>
    <m/>
    <m/>
    <m/>
    <m/>
    <m/>
    <m/>
    <m/>
    <m/>
    <m/>
    <m/>
    <m/>
    <m/>
    <m/>
    <m/>
    <m/>
    <m/>
    <m/>
    <m/>
    <m/>
    <m/>
    <m/>
    <m/>
    <m/>
    <m/>
    <m/>
    <m/>
    <m/>
    <m/>
    <m/>
    <s v="固定收益类资产"/>
  </r>
  <r>
    <s v="工业富联"/>
    <s v="富士康工业互联网股份有限公司"/>
    <s v="股票"/>
    <s v="沪深主板股"/>
    <s v="601138.SH"/>
    <x v="801"/>
    <n v="41200"/>
    <n v="417715"/>
    <x v="4495"/>
    <m/>
    <m/>
    <s v="万能"/>
    <s v="新动力16号"/>
    <s v="华安财保资管新动力16集合资产管理产品"/>
    <s v="HA0254"/>
    <s v="组合类保险资管产品"/>
    <s v="固定收益类保险资管产品"/>
    <n v="1"/>
    <s v="华安财保资产管理有限责任公司"/>
    <n v="699571750"/>
    <n v="676520223.12"/>
    <m/>
    <m/>
    <m/>
    <m/>
    <s v="是"/>
    <n v="2.0739886374209802E-6"/>
    <m/>
    <m/>
    <m/>
    <m/>
    <m/>
    <m/>
    <m/>
    <m/>
    <m/>
    <m/>
    <m/>
    <m/>
    <m/>
    <m/>
    <m/>
    <m/>
    <m/>
    <m/>
    <m/>
    <m/>
    <m/>
    <m/>
    <m/>
    <m/>
    <m/>
    <m/>
    <m/>
    <m/>
    <m/>
    <m/>
    <m/>
    <m/>
    <m/>
    <m/>
    <m/>
    <m/>
    <m/>
    <m/>
    <s v="固定收益类资产"/>
  </r>
  <r>
    <s v="中国铁建"/>
    <s v="中国铁建股份有限公司"/>
    <s v="股票"/>
    <s v="沪深主板股"/>
    <s v="601186.SH"/>
    <x v="802"/>
    <n v="69500"/>
    <n v="563878"/>
    <x v="4496"/>
    <m/>
    <m/>
    <s v="万能"/>
    <s v="新动力16号"/>
    <s v="华安财保资管新动力16集合资产管理产品"/>
    <s v="HA0254"/>
    <s v="组合类保险资管产品"/>
    <s v="固定收益类保险资管产品"/>
    <n v="1"/>
    <s v="华安财保资产管理有限责任公司"/>
    <n v="699571750"/>
    <n v="676520223.12"/>
    <m/>
    <m/>
    <m/>
    <m/>
    <s v="是"/>
    <n v="5.1179931222272896E-6"/>
    <m/>
    <m/>
    <m/>
    <m/>
    <m/>
    <m/>
    <m/>
    <m/>
    <m/>
    <m/>
    <m/>
    <m/>
    <m/>
    <m/>
    <m/>
    <m/>
    <m/>
    <m/>
    <m/>
    <m/>
    <m/>
    <m/>
    <m/>
    <m/>
    <m/>
    <m/>
    <m/>
    <m/>
    <m/>
    <m/>
    <m/>
    <m/>
    <m/>
    <m/>
    <m/>
    <m/>
    <m/>
    <m/>
    <s v="固定收益类资产"/>
  </r>
  <r>
    <s v="上海环境"/>
    <s v="_x0009_上海环境集团股份有限公司"/>
    <s v="股票"/>
    <s v="沪深主板股"/>
    <s v="601200.SH"/>
    <x v="803"/>
    <n v="25300"/>
    <n v="278236.08"/>
    <x v="4497"/>
    <m/>
    <m/>
    <s v="万能"/>
    <s v="新动力16号"/>
    <s v="华安财保资管新动力16集合资产管理产品"/>
    <s v="HA0254"/>
    <s v="组合类保险资管产品"/>
    <s v="固定收益类保险资管产品"/>
    <n v="1"/>
    <s v="华安财保资产管理有限责任公司"/>
    <n v="699571750"/>
    <n v="676520223.12"/>
    <m/>
    <m/>
    <m/>
    <m/>
    <s v="否"/>
    <n v="2.25518628510368E-5"/>
    <m/>
    <m/>
    <m/>
    <m/>
    <m/>
    <m/>
    <m/>
    <m/>
    <m/>
    <m/>
    <m/>
    <m/>
    <m/>
    <m/>
    <m/>
    <m/>
    <m/>
    <m/>
    <m/>
    <m/>
    <m/>
    <m/>
    <m/>
    <m/>
    <m/>
    <m/>
    <m/>
    <m/>
    <m/>
    <m/>
    <m/>
    <m/>
    <m/>
    <m/>
    <m/>
    <m/>
    <m/>
    <m/>
    <s v="固定收益类资产"/>
  </r>
  <r>
    <s v="国泰君安"/>
    <s v="国泰君安证券股份有限公司"/>
    <s v="股票"/>
    <s v="沪深主板股"/>
    <s v="601211.SH"/>
    <x v="184"/>
    <n v="67400"/>
    <n v="1065475"/>
    <x v="4498"/>
    <m/>
    <m/>
    <s v="万能"/>
    <s v="新动力16号"/>
    <s v="华安财保资管新动力16集合资产管理产品"/>
    <s v="HA0254"/>
    <s v="组合类保险资管产品"/>
    <s v="固定收益类保险资管产品"/>
    <n v="1"/>
    <s v="华安财保资产管理有限责任公司"/>
    <n v="699571750"/>
    <n v="676520223.12"/>
    <m/>
    <m/>
    <m/>
    <m/>
    <s v="是"/>
    <n v="7.5673610516202001E-6"/>
    <m/>
    <m/>
    <m/>
    <m/>
    <m/>
    <m/>
    <m/>
    <m/>
    <m/>
    <m/>
    <m/>
    <m/>
    <m/>
    <m/>
    <m/>
    <m/>
    <m/>
    <m/>
    <m/>
    <m/>
    <m/>
    <m/>
    <m/>
    <m/>
    <m/>
    <m/>
    <m/>
    <m/>
    <m/>
    <m/>
    <m/>
    <m/>
    <m/>
    <m/>
    <m/>
    <m/>
    <m/>
    <m/>
    <s v="固定收益类资产"/>
  </r>
  <r>
    <s v="陕西煤业"/>
    <s v="陕西煤业股份有限公司"/>
    <s v="股票"/>
    <s v="沪深主板股"/>
    <s v="601225.SH"/>
    <x v="459"/>
    <n v="28500"/>
    <n v="455985"/>
    <x v="4499"/>
    <m/>
    <m/>
    <s v="万能"/>
    <s v="新动力16号"/>
    <s v="华安财保资管新动力16集合资产管理产品"/>
    <s v="HA0254"/>
    <s v="组合类保险资管产品"/>
    <s v="固定收益类保险资管产品"/>
    <n v="1"/>
    <s v="华安财保资产管理有限责任公司"/>
    <n v="699571750"/>
    <n v="676520223.12"/>
    <m/>
    <m/>
    <m/>
    <m/>
    <s v="是"/>
    <n v="2.9396596183599799E-6"/>
    <m/>
    <m/>
    <m/>
    <m/>
    <m/>
    <m/>
    <m/>
    <m/>
    <m/>
    <m/>
    <m/>
    <m/>
    <m/>
    <m/>
    <m/>
    <m/>
    <m/>
    <m/>
    <m/>
    <m/>
    <m/>
    <m/>
    <m/>
    <m/>
    <m/>
    <m/>
    <m/>
    <m/>
    <m/>
    <m/>
    <m/>
    <m/>
    <m/>
    <m/>
    <m/>
    <m/>
    <m/>
    <m/>
    <s v="固定收益类资产"/>
  </r>
  <r>
    <s v="中国平安"/>
    <s v="中国平安保险(集团)股份有限公司"/>
    <s v="股票"/>
    <s v="沪深主板股"/>
    <s v="601318.SH"/>
    <x v="804"/>
    <n v="30400"/>
    <n v="1663906.14"/>
    <x v="4500"/>
    <m/>
    <m/>
    <s v="万能"/>
    <s v="新动力16号"/>
    <s v="华安财保资管新动力16集合资产管理产品"/>
    <s v="HA0254"/>
    <s v="组合类保险资管产品"/>
    <s v="固定收益类保险资管产品"/>
    <n v="1"/>
    <s v="华安财保资产管理有限责任公司"/>
    <n v="699571750"/>
    <n v="676520223.12"/>
    <m/>
    <m/>
    <m/>
    <m/>
    <s v="是"/>
    <n v="1.6629977317132201E-6"/>
    <m/>
    <m/>
    <m/>
    <m/>
    <m/>
    <m/>
    <m/>
    <m/>
    <m/>
    <m/>
    <m/>
    <m/>
    <m/>
    <m/>
    <m/>
    <m/>
    <m/>
    <m/>
    <m/>
    <m/>
    <m/>
    <m/>
    <m/>
    <m/>
    <m/>
    <m/>
    <m/>
    <m/>
    <m/>
    <m/>
    <m/>
    <m/>
    <m/>
    <m/>
    <m/>
    <m/>
    <m/>
    <m/>
    <s v="固定收益类资产"/>
  </r>
  <r>
    <s v="中国人保"/>
    <s v="中国人民保险集团股份有限公司"/>
    <s v="股票"/>
    <s v="沪深主板股"/>
    <s v="601319.SH"/>
    <x v="805"/>
    <n v="212400"/>
    <n v="987595"/>
    <x v="4501"/>
    <m/>
    <m/>
    <s v="万能"/>
    <s v="新动力16号"/>
    <s v="华安财保资管新动力16集合资产管理产品"/>
    <s v="HA0254"/>
    <s v="组合类保险资管产品"/>
    <s v="固定收益类保险资管产品"/>
    <n v="1"/>
    <s v="华安财保资产管理有限责任公司"/>
    <n v="699571750"/>
    <n v="676520223.12"/>
    <m/>
    <m/>
    <m/>
    <m/>
    <s v="是"/>
    <n v="4.8028230198124204E-6"/>
    <m/>
    <m/>
    <m/>
    <m/>
    <m/>
    <m/>
    <m/>
    <m/>
    <m/>
    <m/>
    <m/>
    <m/>
    <m/>
    <m/>
    <m/>
    <m/>
    <m/>
    <m/>
    <m/>
    <m/>
    <m/>
    <m/>
    <m/>
    <m/>
    <m/>
    <m/>
    <m/>
    <m/>
    <m/>
    <m/>
    <m/>
    <m/>
    <m/>
    <m/>
    <m/>
    <m/>
    <m/>
    <m/>
    <s v="固定收益类资产"/>
  </r>
  <r>
    <s v="中国中铁"/>
    <s v="中国中铁股份有限公司"/>
    <s v="股票"/>
    <s v="沪深主板股"/>
    <s v="601390.SH"/>
    <x v="556"/>
    <n v="100200"/>
    <n v="648272"/>
    <x v="4502"/>
    <m/>
    <m/>
    <s v="万能"/>
    <s v="新动力16号"/>
    <s v="华安财保资管新动力16集合资产管理产品"/>
    <s v="HA0254"/>
    <s v="组合类保险资管产品"/>
    <s v="固定收益类保险资管产品"/>
    <n v="1"/>
    <s v="华安财保资产管理有限责任公司"/>
    <n v="699571750"/>
    <n v="676520223.12"/>
    <m/>
    <m/>
    <m/>
    <m/>
    <s v="是"/>
    <n v="4.0498505590532698E-6"/>
    <m/>
    <m/>
    <m/>
    <m/>
    <m/>
    <m/>
    <m/>
    <m/>
    <m/>
    <m/>
    <m/>
    <m/>
    <m/>
    <m/>
    <m/>
    <m/>
    <m/>
    <m/>
    <m/>
    <m/>
    <m/>
    <m/>
    <m/>
    <m/>
    <m/>
    <m/>
    <m/>
    <m/>
    <m/>
    <m/>
    <m/>
    <m/>
    <m/>
    <m/>
    <m/>
    <m/>
    <m/>
    <m/>
    <s v="固定收益类资产"/>
  </r>
  <r>
    <s v="中新集团"/>
    <s v="中新苏州工业园区开发集团股份有限公司"/>
    <s v="股票"/>
    <s v="沪深主板股"/>
    <s v="601512.SH"/>
    <x v="806"/>
    <n v="24900"/>
    <n v="234453"/>
    <x v="4503"/>
    <m/>
    <m/>
    <s v="万能"/>
    <s v="新动力16号"/>
    <s v="华安财保资管新动力16集合资产管理产品"/>
    <s v="HA0254"/>
    <s v="组合类保险资管产品"/>
    <s v="固定收益类保险资管产品"/>
    <n v="1"/>
    <s v="华安财保资产管理有限责任公司"/>
    <n v="699571750"/>
    <n v="676520223.12"/>
    <m/>
    <m/>
    <m/>
    <m/>
    <s v="否"/>
    <n v="1.66122930968917E-5"/>
    <m/>
    <m/>
    <m/>
    <m/>
    <m/>
    <m/>
    <m/>
    <m/>
    <m/>
    <m/>
    <m/>
    <m/>
    <m/>
    <m/>
    <m/>
    <m/>
    <m/>
    <m/>
    <m/>
    <m/>
    <m/>
    <m/>
    <m/>
    <m/>
    <m/>
    <m/>
    <m/>
    <m/>
    <m/>
    <m/>
    <m/>
    <m/>
    <m/>
    <m/>
    <m/>
    <m/>
    <m/>
    <m/>
    <s v="固定收益类资产"/>
  </r>
  <r>
    <s v="东吴证券"/>
    <s v="东吴证券股份有限公司"/>
    <s v="股票"/>
    <s v="沪深主板股"/>
    <s v="601555.SH"/>
    <x v="807"/>
    <n v="92800"/>
    <n v="700195"/>
    <x v="4504"/>
    <m/>
    <m/>
    <s v="万能"/>
    <s v="新动力16号"/>
    <s v="华安财保资管新动力16集合资产管理产品"/>
    <s v="HA0254"/>
    <s v="组合类保险资管产品"/>
    <s v="固定收益类保险资管产品"/>
    <n v="1"/>
    <s v="华安财保资产管理有限责任公司"/>
    <n v="699571750"/>
    <n v="676520223.12"/>
    <m/>
    <m/>
    <m/>
    <m/>
    <s v="否"/>
    <n v="1.8532191886402301E-5"/>
    <m/>
    <m/>
    <m/>
    <m/>
    <m/>
    <m/>
    <m/>
    <m/>
    <m/>
    <m/>
    <m/>
    <m/>
    <m/>
    <m/>
    <m/>
    <m/>
    <m/>
    <m/>
    <m/>
    <m/>
    <m/>
    <m/>
    <m/>
    <m/>
    <m/>
    <m/>
    <m/>
    <m/>
    <m/>
    <m/>
    <m/>
    <m/>
    <m/>
    <m/>
    <m/>
    <m/>
    <m/>
    <m/>
    <s v="固定收益类资产"/>
  </r>
  <r>
    <s v="旗滨集团"/>
    <s v="株洲旗滨集团股份有限公司"/>
    <s v="股票"/>
    <s v="沪深主板股"/>
    <s v="601636.SH"/>
    <x v="188"/>
    <n v="26600"/>
    <n v="353807"/>
    <x v="4505"/>
    <m/>
    <m/>
    <s v="万能"/>
    <s v="新动力16号"/>
    <s v="华安财保资管新动力16集合资产管理产品"/>
    <s v="HA0254"/>
    <s v="组合类保险资管产品"/>
    <s v="固定收益类保险资管产品"/>
    <n v="1"/>
    <s v="华安财保资产管理有限责任公司"/>
    <n v="699571750"/>
    <n v="676520223.12"/>
    <m/>
    <m/>
    <m/>
    <m/>
    <s v="否"/>
    <n v="9.9020900285956804E-6"/>
    <m/>
    <m/>
    <m/>
    <m/>
    <m/>
    <m/>
    <m/>
    <m/>
    <m/>
    <m/>
    <m/>
    <m/>
    <m/>
    <m/>
    <m/>
    <m/>
    <m/>
    <m/>
    <m/>
    <m/>
    <m/>
    <m/>
    <m/>
    <m/>
    <m/>
    <m/>
    <m/>
    <m/>
    <m/>
    <m/>
    <m/>
    <m/>
    <m/>
    <m/>
    <m/>
    <m/>
    <m/>
    <m/>
    <s v="固定收益类资产"/>
  </r>
  <r>
    <s v="中国建筑"/>
    <s v="中国建筑股份有限公司"/>
    <s v="股票"/>
    <s v="沪深主板股"/>
    <s v="601668.SH"/>
    <x v="395"/>
    <n v="221200"/>
    <n v="1218274.68"/>
    <x v="4506"/>
    <m/>
    <m/>
    <s v="万能"/>
    <s v="新动力16号"/>
    <s v="华安财保资管新动力16集合资产管理产品"/>
    <s v="HA0254"/>
    <s v="组合类保险资管产品"/>
    <s v="固定收益类保险资管产品"/>
    <n v="1"/>
    <s v="华安财保资产管理有限责任公司"/>
    <n v="699571750"/>
    <n v="676520223.12"/>
    <m/>
    <m/>
    <m/>
    <m/>
    <s v="是"/>
    <n v="5.2740932374026599E-6"/>
    <m/>
    <m/>
    <m/>
    <m/>
    <m/>
    <m/>
    <m/>
    <m/>
    <m/>
    <m/>
    <m/>
    <m/>
    <m/>
    <m/>
    <m/>
    <m/>
    <m/>
    <m/>
    <m/>
    <m/>
    <m/>
    <m/>
    <m/>
    <m/>
    <m/>
    <m/>
    <m/>
    <m/>
    <m/>
    <m/>
    <m/>
    <m/>
    <m/>
    <m/>
    <m/>
    <m/>
    <m/>
    <m/>
    <s v="固定收益类资产"/>
  </r>
  <r>
    <s v="明泰铝业"/>
    <s v="河南明泰铝业股份有限公司"/>
    <s v="股票"/>
    <s v="沪深主板股"/>
    <s v="601677.SH"/>
    <x v="557"/>
    <n v="10200"/>
    <n v="398635.99"/>
    <x v="4507"/>
    <m/>
    <m/>
    <s v="万能"/>
    <s v="新动力16号"/>
    <s v="华安财保资管新动力16集合资产管理产品"/>
    <s v="HA0254"/>
    <s v="组合类保险资管产品"/>
    <s v="固定收益类保险资管产品"/>
    <n v="1"/>
    <s v="华安财保资产管理有限责任公司"/>
    <n v="699571750"/>
    <n v="676520223.12"/>
    <m/>
    <m/>
    <m/>
    <m/>
    <s v="否"/>
    <n v="1.4808409043345E-5"/>
    <m/>
    <m/>
    <m/>
    <m/>
    <m/>
    <m/>
    <m/>
    <m/>
    <m/>
    <m/>
    <m/>
    <m/>
    <m/>
    <m/>
    <m/>
    <m/>
    <m/>
    <m/>
    <m/>
    <m/>
    <m/>
    <m/>
    <m/>
    <m/>
    <m/>
    <m/>
    <m/>
    <m/>
    <m/>
    <m/>
    <m/>
    <m/>
    <m/>
    <m/>
    <m/>
    <m/>
    <m/>
    <m/>
    <s v="固定收益类资产"/>
  </r>
  <r>
    <s v="滨化股份"/>
    <s v="滨化集团股份有限公司"/>
    <s v="股票"/>
    <s v="沪深主板股"/>
    <s v="601678.SH"/>
    <x v="808"/>
    <n v="45300"/>
    <n v="291545"/>
    <x v="4508"/>
    <m/>
    <m/>
    <s v="万能"/>
    <s v="新动力16号"/>
    <s v="华安财保资管新动力16集合资产管理产品"/>
    <s v="HA0254"/>
    <s v="组合类保险资管产品"/>
    <s v="固定收益类保险资管产品"/>
    <n v="1"/>
    <s v="华安财保资产管理有限责任公司"/>
    <n v="699571750"/>
    <n v="676520223.12"/>
    <m/>
    <m/>
    <m/>
    <m/>
    <s v="否"/>
    <n v="2.20112738187711E-5"/>
    <m/>
    <m/>
    <m/>
    <m/>
    <m/>
    <m/>
    <m/>
    <m/>
    <m/>
    <m/>
    <m/>
    <m/>
    <m/>
    <m/>
    <m/>
    <m/>
    <m/>
    <m/>
    <m/>
    <m/>
    <m/>
    <m/>
    <m/>
    <m/>
    <m/>
    <m/>
    <m/>
    <m/>
    <m/>
    <m/>
    <m/>
    <m/>
    <m/>
    <m/>
    <m/>
    <m/>
    <m/>
    <m/>
    <s v="固定收益类资产"/>
  </r>
  <r>
    <s v="拓普集团"/>
    <s v="宁波拓普集团股份有限公司"/>
    <s v="股票"/>
    <s v="沪深主板股"/>
    <s v="601689.SH"/>
    <x v="809"/>
    <n v="10200"/>
    <n v="548016"/>
    <x v="4509"/>
    <m/>
    <m/>
    <s v="万能"/>
    <s v="新动力16号"/>
    <s v="华安财保资管新动力16集合资产管理产品"/>
    <s v="HA0254"/>
    <s v="组合类保险资管产品"/>
    <s v="固定收益类保险资管产品"/>
    <n v="1"/>
    <s v="华安财保资产管理有限责任公司"/>
    <n v="699571750"/>
    <n v="676520223.12"/>
    <m/>
    <m/>
    <m/>
    <m/>
    <s v="否"/>
    <n v="9.2555072164409404E-6"/>
    <m/>
    <m/>
    <m/>
    <m/>
    <m/>
    <m/>
    <m/>
    <m/>
    <m/>
    <m/>
    <m/>
    <m/>
    <m/>
    <m/>
    <m/>
    <m/>
    <m/>
    <m/>
    <m/>
    <m/>
    <m/>
    <m/>
    <m/>
    <m/>
    <m/>
    <m/>
    <m/>
    <m/>
    <m/>
    <m/>
    <m/>
    <m/>
    <m/>
    <m/>
    <m/>
    <m/>
    <m/>
    <m/>
    <s v="固定收益类资产"/>
  </r>
  <r>
    <s v="成都银行"/>
    <s v="成都银行股份有限公司"/>
    <s v="股票"/>
    <s v="沪深主板股"/>
    <s v="601838.SH"/>
    <x v="237"/>
    <n v="89400"/>
    <n v="1236921.6000000001"/>
    <x v="4510"/>
    <m/>
    <m/>
    <s v="万能"/>
    <s v="新动力16号"/>
    <s v="华安财保资管新动力16集合资产管理产品"/>
    <s v="HA0254"/>
    <s v="组合类保险资管产品"/>
    <s v="固定收益类保险资管产品"/>
    <n v="1"/>
    <s v="华安财保资产管理有限责任公司"/>
    <n v="699571750"/>
    <n v="676520223.12"/>
    <m/>
    <m/>
    <m/>
    <m/>
    <s v="是"/>
    <n v="2.4749108446173299E-5"/>
    <m/>
    <m/>
    <m/>
    <m/>
    <m/>
    <m/>
    <m/>
    <m/>
    <m/>
    <m/>
    <m/>
    <m/>
    <m/>
    <m/>
    <m/>
    <m/>
    <m/>
    <m/>
    <m/>
    <m/>
    <m/>
    <m/>
    <m/>
    <m/>
    <m/>
    <m/>
    <m/>
    <m/>
    <m/>
    <m/>
    <m/>
    <m/>
    <m/>
    <m/>
    <m/>
    <m/>
    <m/>
    <m/>
    <s v="固定收益类资产"/>
  </r>
  <r>
    <s v="正泰电器"/>
    <s v="浙江正泰电器股份有限公司"/>
    <s v="股票"/>
    <s v="沪深主板股"/>
    <s v="601877.SH"/>
    <x v="558"/>
    <n v="10400"/>
    <n v="390005"/>
    <x v="4511"/>
    <m/>
    <m/>
    <s v="万能"/>
    <s v="新动力16号"/>
    <s v="华安财保资管新动力16集合资产管理产品"/>
    <s v="HA0254"/>
    <s v="组合类保险资管产品"/>
    <s v="固定收益类保险资管产品"/>
    <n v="1"/>
    <s v="华安财保资产管理有限责任公司"/>
    <n v="699571750"/>
    <n v="676520223.12"/>
    <m/>
    <m/>
    <m/>
    <m/>
    <s v="是"/>
    <n v="4.8372688097315096E-6"/>
    <m/>
    <m/>
    <m/>
    <m/>
    <m/>
    <m/>
    <m/>
    <m/>
    <m/>
    <m/>
    <m/>
    <m/>
    <m/>
    <m/>
    <m/>
    <m/>
    <m/>
    <m/>
    <m/>
    <m/>
    <m/>
    <m/>
    <m/>
    <m/>
    <m/>
    <m/>
    <m/>
    <m/>
    <m/>
    <m/>
    <m/>
    <m/>
    <m/>
    <m/>
    <m/>
    <m/>
    <m/>
    <m/>
    <s v="固定收益类资产"/>
  </r>
  <r>
    <s v="紫金矿业"/>
    <s v="紫金矿业集团股份有限公司"/>
    <s v="股票"/>
    <s v="沪深主板股"/>
    <s v="601899.SH"/>
    <x v="397"/>
    <n v="66200"/>
    <n v="719482.74"/>
    <x v="4512"/>
    <m/>
    <m/>
    <s v="万能"/>
    <s v="新动力16号"/>
    <s v="华安财保资管新动力16集合资产管理产品"/>
    <s v="HA0254"/>
    <s v="组合类保险资管产品"/>
    <s v="固定收益类保险资管产品"/>
    <n v="1"/>
    <s v="华安财保资产管理有限责任公司"/>
    <n v="699571750"/>
    <n v="676520223.12"/>
    <m/>
    <m/>
    <m/>
    <m/>
    <s v="是"/>
    <n v="2.5143079848256601E-6"/>
    <m/>
    <m/>
    <m/>
    <m/>
    <m/>
    <m/>
    <m/>
    <m/>
    <m/>
    <m/>
    <m/>
    <m/>
    <m/>
    <m/>
    <m/>
    <m/>
    <m/>
    <m/>
    <m/>
    <m/>
    <m/>
    <m/>
    <m/>
    <m/>
    <m/>
    <m/>
    <m/>
    <m/>
    <m/>
    <m/>
    <m/>
    <m/>
    <m/>
    <m/>
    <m/>
    <m/>
    <m/>
    <m/>
    <s v="固定收益类资产"/>
  </r>
  <r>
    <s v="南方传媒"/>
    <s v="南方出版传媒股份有限公司"/>
    <s v="股票"/>
    <s v="沪深主板股"/>
    <s v="601900.SH"/>
    <x v="810"/>
    <n v="34000"/>
    <n v="283349"/>
    <x v="4513"/>
    <m/>
    <m/>
    <s v="万能"/>
    <s v="新动力16号"/>
    <s v="华安财保资管新动力16集合资产管理产品"/>
    <s v="HA0254"/>
    <s v="组合类保险资管产品"/>
    <s v="固定收益类保险资管产品"/>
    <n v="1"/>
    <s v="华安财保资产管理有限责任公司"/>
    <n v="699571750"/>
    <n v="676520223.12"/>
    <m/>
    <m/>
    <m/>
    <m/>
    <s v="否"/>
    <n v="3.7951656835725299E-5"/>
    <m/>
    <m/>
    <m/>
    <m/>
    <m/>
    <m/>
    <m/>
    <m/>
    <m/>
    <m/>
    <m/>
    <m/>
    <m/>
    <m/>
    <m/>
    <m/>
    <m/>
    <m/>
    <m/>
    <m/>
    <m/>
    <m/>
    <m/>
    <m/>
    <m/>
    <m/>
    <m/>
    <m/>
    <m/>
    <m/>
    <m/>
    <m/>
    <m/>
    <m/>
    <m/>
    <m/>
    <m/>
    <m/>
    <s v="固定收益类资产"/>
  </r>
  <r>
    <s v="金钼股份"/>
    <s v="金堆城钼业股份有限公司"/>
    <s v="股票"/>
    <s v="沪深主板股"/>
    <s v="601958.SH"/>
    <x v="811"/>
    <n v="33500"/>
    <n v="225988"/>
    <x v="4514"/>
    <m/>
    <m/>
    <s v="万能"/>
    <s v="新动力16号"/>
    <s v="华安财保资管新动力16集合资产管理产品"/>
    <s v="HA0254"/>
    <s v="组合类保险资管产品"/>
    <s v="固定收益类保险资管产品"/>
    <n v="1"/>
    <s v="华安财保资产管理有限责任公司"/>
    <n v="699571750"/>
    <n v="676520223.12"/>
    <m/>
    <m/>
    <m/>
    <m/>
    <s v="否"/>
    <n v="1.03824317601501E-5"/>
    <m/>
    <m/>
    <m/>
    <m/>
    <m/>
    <m/>
    <m/>
    <m/>
    <m/>
    <m/>
    <m/>
    <m/>
    <m/>
    <m/>
    <m/>
    <m/>
    <m/>
    <m/>
    <m/>
    <m/>
    <m/>
    <m/>
    <m/>
    <m/>
    <m/>
    <m/>
    <m/>
    <m/>
    <m/>
    <m/>
    <m/>
    <m/>
    <m/>
    <m/>
    <m/>
    <m/>
    <m/>
    <m/>
    <s v="固定收益类资产"/>
  </r>
  <r>
    <s v="中国核电"/>
    <s v="中国核能电力股份有限公司"/>
    <s v="股票"/>
    <s v="沪深主板股"/>
    <s v="601985.SH"/>
    <x v="469"/>
    <n v="103500"/>
    <n v="771336.1"/>
    <x v="4515"/>
    <m/>
    <m/>
    <s v="万能"/>
    <s v="新动力16号"/>
    <s v="华安财保资管新动力16集合资产管理产品"/>
    <s v="HA0254"/>
    <s v="组合类保险资管产品"/>
    <s v="固定收益类保险资管产品"/>
    <n v="1"/>
    <s v="华安财保资产管理有限责任公司"/>
    <n v="699571750"/>
    <n v="676520223.12"/>
    <m/>
    <m/>
    <m/>
    <m/>
    <s v="是"/>
    <n v="5.4910278097450603E-6"/>
    <m/>
    <m/>
    <m/>
    <m/>
    <m/>
    <m/>
    <m/>
    <m/>
    <m/>
    <m/>
    <m/>
    <m/>
    <m/>
    <m/>
    <m/>
    <m/>
    <m/>
    <m/>
    <m/>
    <m/>
    <m/>
    <m/>
    <m/>
    <m/>
    <m/>
    <m/>
    <m/>
    <m/>
    <m/>
    <m/>
    <m/>
    <m/>
    <m/>
    <m/>
    <m/>
    <m/>
    <m/>
    <m/>
    <s v="固定收益类资产"/>
  </r>
  <r>
    <s v="中国重工"/>
    <s v="中国船舶重工股份有限公司"/>
    <s v="股票"/>
    <s v="沪深主板股"/>
    <s v="601989.SH"/>
    <x v="812"/>
    <n v="125600"/>
    <n v="484826"/>
    <x v="4516"/>
    <m/>
    <m/>
    <s v="万能"/>
    <s v="新动力16号"/>
    <s v="华安财保资管新动力16集合资产管理产品"/>
    <s v="HA0254"/>
    <s v="组合类保险资管产品"/>
    <s v="固定收益类保险资管产品"/>
    <n v="1"/>
    <s v="华安财保资产管理有限责任公司"/>
    <n v="699571750"/>
    <n v="676520223.12"/>
    <m/>
    <m/>
    <m/>
    <m/>
    <s v="是"/>
    <n v="5.5082802133808298E-6"/>
    <m/>
    <m/>
    <m/>
    <m/>
    <m/>
    <m/>
    <m/>
    <m/>
    <m/>
    <m/>
    <m/>
    <m/>
    <m/>
    <m/>
    <m/>
    <m/>
    <m/>
    <m/>
    <m/>
    <m/>
    <m/>
    <m/>
    <m/>
    <m/>
    <m/>
    <m/>
    <m/>
    <m/>
    <m/>
    <m/>
    <m/>
    <m/>
    <m/>
    <m/>
    <m/>
    <m/>
    <m/>
    <m/>
    <s v="固定收益类资产"/>
  </r>
  <r>
    <s v="创力集团"/>
    <s v="上海创力集团股份有限公司"/>
    <s v="股票"/>
    <s v="沪深主板股"/>
    <s v="603012.SH"/>
    <x v="813"/>
    <n v="28600"/>
    <n v="164926"/>
    <x v="4517"/>
    <m/>
    <m/>
    <s v="万能"/>
    <s v="新动力16号"/>
    <s v="华安财保资管新动力16集合资产管理产品"/>
    <s v="HA0254"/>
    <s v="组合类保险资管产品"/>
    <s v="固定收益类保险资管产品"/>
    <n v="1"/>
    <s v="华安财保资产管理有限责任公司"/>
    <n v="699571750"/>
    <n v="676520223.12"/>
    <m/>
    <m/>
    <m/>
    <m/>
    <s v="否"/>
    <n v="4.4928993339198203E-5"/>
    <m/>
    <m/>
    <m/>
    <m/>
    <m/>
    <m/>
    <m/>
    <m/>
    <m/>
    <m/>
    <m/>
    <m/>
    <m/>
    <m/>
    <m/>
    <m/>
    <m/>
    <m/>
    <m/>
    <m/>
    <m/>
    <m/>
    <m/>
    <m/>
    <m/>
    <m/>
    <m/>
    <m/>
    <m/>
    <m/>
    <m/>
    <m/>
    <m/>
    <m/>
    <m/>
    <m/>
    <m/>
    <m/>
    <s v="固定收益类资产"/>
  </r>
  <r>
    <s v="中科曙光"/>
    <s v="曙光信息产业股份有限公司"/>
    <s v="股票"/>
    <s v="沪深主板股"/>
    <s v="603019.SH"/>
    <x v="491"/>
    <n v="13300"/>
    <n v="391343"/>
    <x v="4518"/>
    <m/>
    <m/>
    <s v="万能"/>
    <s v="新动力16号"/>
    <s v="华安财保资管新动力16集合资产管理产品"/>
    <s v="HA0254"/>
    <s v="组合类保险资管产品"/>
    <s v="固定收益类保险资管产品"/>
    <n v="1"/>
    <s v="华安财保资产管理有限责任公司"/>
    <n v="699571750"/>
    <n v="676520223.12"/>
    <m/>
    <m/>
    <m/>
    <m/>
    <s v="是"/>
    <n v="9.0898592277011997E-6"/>
    <m/>
    <m/>
    <m/>
    <m/>
    <m/>
    <m/>
    <m/>
    <m/>
    <m/>
    <m/>
    <m/>
    <m/>
    <m/>
    <m/>
    <m/>
    <m/>
    <m/>
    <m/>
    <m/>
    <m/>
    <m/>
    <m/>
    <m/>
    <m/>
    <m/>
    <m/>
    <m/>
    <m/>
    <m/>
    <m/>
    <m/>
    <m/>
    <m/>
    <m/>
    <m/>
    <m/>
    <m/>
    <m/>
    <s v="固定收益类资产"/>
  </r>
  <r>
    <s v="广州酒家"/>
    <s v="广州酒家集团股份有限公司"/>
    <s v="股票"/>
    <s v="沪深主板股"/>
    <s v="603043.SH"/>
    <x v="814"/>
    <n v="18500"/>
    <n v="411594"/>
    <x v="4519"/>
    <m/>
    <m/>
    <s v="万能"/>
    <s v="新动力16号"/>
    <s v="华安财保资管新动力16集合资产管理产品"/>
    <s v="HA0254"/>
    <s v="组合类保险资管产品"/>
    <s v="固定收益类保险资管产品"/>
    <n v="1"/>
    <s v="华安财保资产管理有限责任公司"/>
    <n v="699571750"/>
    <n v="676520223.12"/>
    <m/>
    <m/>
    <m/>
    <m/>
    <s v="否"/>
    <n v="3.2614978672950802E-5"/>
    <m/>
    <m/>
    <m/>
    <m/>
    <m/>
    <m/>
    <m/>
    <m/>
    <m/>
    <m/>
    <m/>
    <m/>
    <m/>
    <m/>
    <m/>
    <m/>
    <m/>
    <m/>
    <m/>
    <m/>
    <m/>
    <m/>
    <m/>
    <m/>
    <m/>
    <m/>
    <m/>
    <m/>
    <m/>
    <m/>
    <m/>
    <m/>
    <m/>
    <m/>
    <m/>
    <m/>
    <m/>
    <m/>
    <s v="固定收益类资产"/>
  </r>
  <r>
    <s v="禾望电气"/>
    <s v="深圳市禾望电气股份有限公司"/>
    <s v="股票"/>
    <s v="沪深主板股"/>
    <s v="603063.SH"/>
    <x v="815"/>
    <n v="7700"/>
    <n v="249803"/>
    <x v="4520"/>
    <m/>
    <m/>
    <s v="万能"/>
    <s v="新动力16号"/>
    <s v="华安财保资管新动力16集合资产管理产品"/>
    <s v="HA0254"/>
    <s v="组合类保险资管产品"/>
    <s v="固定收益类保险资管产品"/>
    <n v="1"/>
    <s v="华安财保资产管理有限责任公司"/>
    <n v="699571750"/>
    <n v="676520223.12"/>
    <m/>
    <m/>
    <m/>
    <m/>
    <s v="否"/>
    <n v="1.7628649073122301E-5"/>
    <m/>
    <m/>
    <m/>
    <m/>
    <m/>
    <m/>
    <m/>
    <m/>
    <m/>
    <m/>
    <m/>
    <m/>
    <m/>
    <m/>
    <m/>
    <m/>
    <m/>
    <m/>
    <m/>
    <m/>
    <m/>
    <m/>
    <m/>
    <m/>
    <m/>
    <m/>
    <m/>
    <m/>
    <m/>
    <m/>
    <m/>
    <m/>
    <m/>
    <m/>
    <m/>
    <m/>
    <m/>
    <m/>
    <s v="固定收益类资产"/>
  </r>
  <r>
    <s v="森特股份"/>
    <s v="森特士兴集团股份有限公司"/>
    <s v="股票"/>
    <s v="沪深主板股"/>
    <s v="603098.SH"/>
    <x v="816"/>
    <n v="6200"/>
    <n v="247375"/>
    <x v="4521"/>
    <m/>
    <m/>
    <s v="万能"/>
    <s v="新动力16号"/>
    <s v="华安财保资管新动力16集合资产管理产品"/>
    <s v="HA0254"/>
    <s v="组合类保险资管产品"/>
    <s v="固定收益类保险资管产品"/>
    <n v="1"/>
    <s v="华安财保资产管理有限责任公司"/>
    <n v="699571750"/>
    <n v="676520223.12"/>
    <m/>
    <m/>
    <m/>
    <m/>
    <s v="否"/>
    <n v="1.15070531795753E-5"/>
    <m/>
    <m/>
    <m/>
    <m/>
    <m/>
    <m/>
    <m/>
    <m/>
    <m/>
    <m/>
    <m/>
    <m/>
    <m/>
    <m/>
    <m/>
    <m/>
    <m/>
    <m/>
    <m/>
    <m/>
    <m/>
    <m/>
    <m/>
    <m/>
    <m/>
    <m/>
    <m/>
    <m/>
    <m/>
    <m/>
    <m/>
    <m/>
    <m/>
    <m/>
    <m/>
    <m/>
    <m/>
    <m/>
    <s v="固定收益类资产"/>
  </r>
  <r>
    <s v="川仪股份"/>
    <s v="重庆川仪自动化股份有限公司"/>
    <s v="股票"/>
    <s v="沪深主板股"/>
    <s v="603100.SH"/>
    <x v="817"/>
    <n v="13200"/>
    <n v="208378.4"/>
    <x v="4522"/>
    <m/>
    <m/>
    <s v="万能"/>
    <s v="新动力16号"/>
    <s v="华安财保资管新动力16集合资产管理产品"/>
    <s v="HA0254"/>
    <s v="组合类保险资管产品"/>
    <s v="固定收益类保险资管产品"/>
    <n v="1"/>
    <s v="华安财保资产管理有限责任公司"/>
    <n v="699571750"/>
    <n v="676520223.12"/>
    <m/>
    <m/>
    <m/>
    <m/>
    <s v="否"/>
    <n v="3.34177215189873E-5"/>
    <m/>
    <m/>
    <m/>
    <m/>
    <m/>
    <m/>
    <m/>
    <m/>
    <m/>
    <m/>
    <m/>
    <m/>
    <m/>
    <m/>
    <m/>
    <m/>
    <m/>
    <m/>
    <m/>
    <m/>
    <m/>
    <m/>
    <m/>
    <m/>
    <m/>
    <m/>
    <m/>
    <m/>
    <m/>
    <m/>
    <m/>
    <m/>
    <m/>
    <m/>
    <m/>
    <m/>
    <m/>
    <m/>
    <s v="固定收益类资产"/>
  </r>
  <r>
    <s v="昭衍新药"/>
    <s v="北京昭衍新药研究中心股份有限公司"/>
    <s v="股票"/>
    <s v="沪深主板股"/>
    <s v="603127.SH"/>
    <x v="818"/>
    <n v="3300"/>
    <n v="337510.81"/>
    <x v="4523"/>
    <m/>
    <m/>
    <s v="万能"/>
    <s v="新动力16号"/>
    <s v="华安财保资管新动力16集合资产管理产品"/>
    <s v="HA0254"/>
    <s v="组合类保险资管产品"/>
    <s v="固定收益类保险资管产品"/>
    <n v="1"/>
    <s v="华安财保资产管理有限责任公司"/>
    <n v="699571750"/>
    <n v="676520223.12"/>
    <m/>
    <m/>
    <m/>
    <m/>
    <s v="否"/>
    <n v="8.6475088602375794E-6"/>
    <m/>
    <m/>
    <m/>
    <m/>
    <m/>
    <m/>
    <m/>
    <m/>
    <m/>
    <m/>
    <m/>
    <m/>
    <m/>
    <m/>
    <m/>
    <m/>
    <m/>
    <m/>
    <m/>
    <m/>
    <m/>
    <m/>
    <m/>
    <m/>
    <m/>
    <m/>
    <m/>
    <m/>
    <m/>
    <m/>
    <m/>
    <m/>
    <m/>
    <m/>
    <m/>
    <m/>
    <m/>
    <m/>
    <s v="固定收益类资产"/>
  </r>
  <r>
    <s v="望变电气"/>
    <s v="重庆望变电气(集团)股份有限公司"/>
    <s v="股票"/>
    <s v="沪深主板股"/>
    <s v="603191.SH"/>
    <x v="285"/>
    <n v="363"/>
    <n v="4305.18"/>
    <x v="400"/>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嘉环科技"/>
    <s v="嘉环科技股份有限公司"/>
    <s v="股票"/>
    <s v="沪深主板股"/>
    <s v="603206.SH"/>
    <x v="401"/>
    <n v="342"/>
    <n v="4969.26"/>
    <x v="561"/>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移远通信"/>
    <s v="上海移远通信技术股份有限公司"/>
    <s v="股票"/>
    <s v="沪深主板股"/>
    <s v="603236.SH"/>
    <x v="819"/>
    <n v="3800"/>
    <n v="692983.24"/>
    <x v="4524"/>
    <m/>
    <m/>
    <s v="万能"/>
    <s v="新动力16号"/>
    <s v="华安财保资管新动力16集合资产管理产品"/>
    <s v="HA0254"/>
    <s v="组合类保险资管产品"/>
    <s v="固定收益类保险资管产品"/>
    <n v="1"/>
    <s v="华安财保资产管理有限责任公司"/>
    <n v="699571750"/>
    <n v="676520223.12"/>
    <m/>
    <m/>
    <m/>
    <m/>
    <s v="否"/>
    <n v="2.61400450990071E-5"/>
    <m/>
    <m/>
    <m/>
    <m/>
    <m/>
    <m/>
    <m/>
    <m/>
    <m/>
    <m/>
    <m/>
    <m/>
    <m/>
    <m/>
    <m/>
    <m/>
    <m/>
    <m/>
    <m/>
    <m/>
    <m/>
    <m/>
    <m/>
    <m/>
    <m/>
    <m/>
    <m/>
    <m/>
    <m/>
    <m/>
    <m/>
    <m/>
    <m/>
    <m/>
    <m/>
    <m/>
    <m/>
    <m/>
    <s v="固定收益类资产"/>
  </r>
  <r>
    <s v="药明康德"/>
    <s v="无锡药明康德新药开发股份有限公司"/>
    <s v="股票"/>
    <s v="沪深主板股"/>
    <s v="603259.SH"/>
    <x v="559"/>
    <n v="7560"/>
    <n v="845914.93"/>
    <x v="4525"/>
    <m/>
    <m/>
    <s v="万能"/>
    <s v="新动力16号"/>
    <s v="华安财保资管新动力16集合资产管理产品"/>
    <s v="HA0254"/>
    <s v="组合类保险资管产品"/>
    <s v="固定收益类保险资管产品"/>
    <n v="1"/>
    <s v="华安财保资产管理有限责任公司"/>
    <n v="699571750"/>
    <n v="676520223.12"/>
    <m/>
    <m/>
    <m/>
    <m/>
    <s v="是"/>
    <n v="2.5576693637676901E-6"/>
    <m/>
    <m/>
    <m/>
    <m/>
    <m/>
    <m/>
    <m/>
    <m/>
    <m/>
    <m/>
    <m/>
    <m/>
    <m/>
    <m/>
    <m/>
    <m/>
    <m/>
    <m/>
    <m/>
    <m/>
    <m/>
    <m/>
    <m/>
    <m/>
    <m/>
    <m/>
    <m/>
    <m/>
    <m/>
    <m/>
    <m/>
    <m/>
    <m/>
    <m/>
    <m/>
    <m/>
    <m/>
    <m/>
    <s v="固定收益类资产"/>
  </r>
  <r>
    <s v="景津装备"/>
    <s v="景津装备股份有限公司"/>
    <s v="股票"/>
    <s v="沪深主板股"/>
    <s v="603279.SH"/>
    <x v="820"/>
    <n v="6200"/>
    <n v="244530"/>
    <x v="4526"/>
    <m/>
    <m/>
    <s v="万能"/>
    <s v="新动力16号"/>
    <s v="华安财保资管新动力16集合资产管理产品"/>
    <s v="HA0254"/>
    <s v="组合类保险资管产品"/>
    <s v="固定收益类保险资管产品"/>
    <n v="1"/>
    <s v="华安财保资产管理有限责任公司"/>
    <n v="699571750"/>
    <n v="676520223.12"/>
    <m/>
    <m/>
    <m/>
    <m/>
    <s v="否"/>
    <n v="1.5051594194454499E-5"/>
    <m/>
    <m/>
    <m/>
    <m/>
    <m/>
    <m/>
    <m/>
    <m/>
    <m/>
    <m/>
    <m/>
    <m/>
    <m/>
    <m/>
    <m/>
    <m/>
    <m/>
    <m/>
    <m/>
    <m/>
    <m/>
    <m/>
    <m/>
    <m/>
    <m/>
    <m/>
    <m/>
    <m/>
    <m/>
    <m/>
    <m/>
    <m/>
    <m/>
    <m/>
    <m/>
    <m/>
    <m/>
    <m/>
    <s v="固定收益类资产"/>
  </r>
  <r>
    <s v="赛腾股份"/>
    <s v="苏州赛腾精密电子股份有限公司"/>
    <s v="股票"/>
    <s v="沪深主板股"/>
    <s v="603283.SH"/>
    <x v="821"/>
    <n v="7100"/>
    <n v="139569"/>
    <x v="4527"/>
    <m/>
    <m/>
    <s v="万能"/>
    <s v="新动力16号"/>
    <s v="华安财保资管新动力16集合资产管理产品"/>
    <s v="HA0254"/>
    <s v="组合类保险资管产品"/>
    <s v="固定收益类保险资管产品"/>
    <n v="1"/>
    <s v="华安财保资产管理有限责任公司"/>
    <n v="699571750"/>
    <n v="676520223.12"/>
    <m/>
    <m/>
    <m/>
    <m/>
    <s v="否"/>
    <n v="3.9041091837911002E-5"/>
    <m/>
    <m/>
    <m/>
    <m/>
    <m/>
    <m/>
    <m/>
    <m/>
    <m/>
    <m/>
    <m/>
    <m/>
    <m/>
    <m/>
    <m/>
    <m/>
    <m/>
    <m/>
    <m/>
    <m/>
    <m/>
    <m/>
    <m/>
    <m/>
    <m/>
    <m/>
    <m/>
    <m/>
    <m/>
    <m/>
    <m/>
    <m/>
    <m/>
    <m/>
    <m/>
    <m/>
    <m/>
    <m/>
    <s v="固定收益类资产"/>
  </r>
  <r>
    <s v="斯达半导"/>
    <s v="嘉兴斯达半导体股份有限公司"/>
    <s v="股票"/>
    <s v="沪深主板股"/>
    <s v="603290.SH"/>
    <x v="822"/>
    <n v="1300"/>
    <n v="428474.18"/>
    <x v="4528"/>
    <m/>
    <m/>
    <s v="万能"/>
    <s v="新动力16号"/>
    <s v="华安财保资管新动力16集合资产管理产品"/>
    <s v="HA0254"/>
    <s v="组合类保险资管产品"/>
    <s v="固定收益类保险资管产品"/>
    <n v="1"/>
    <s v="华安财保资产管理有限责任公司"/>
    <n v="699571750"/>
    <n v="676520223.12"/>
    <m/>
    <m/>
    <m/>
    <m/>
    <s v="否"/>
    <n v="7.6198934551328404E-6"/>
    <m/>
    <m/>
    <m/>
    <m/>
    <m/>
    <m/>
    <m/>
    <m/>
    <m/>
    <m/>
    <m/>
    <m/>
    <m/>
    <m/>
    <m/>
    <m/>
    <m/>
    <m/>
    <m/>
    <m/>
    <m/>
    <m/>
    <m/>
    <m/>
    <m/>
    <m/>
    <m/>
    <m/>
    <m/>
    <m/>
    <m/>
    <m/>
    <m/>
    <m/>
    <m/>
    <m/>
    <m/>
    <m/>
    <s v="固定收益类资产"/>
  </r>
  <r>
    <s v="苏盐井神"/>
    <s v="江苏苏盐井神股份有限公司"/>
    <s v="股票"/>
    <s v="沪深主板股"/>
    <s v="603299.SH"/>
    <x v="823"/>
    <n v="20300"/>
    <n v="174423"/>
    <x v="4529"/>
    <m/>
    <m/>
    <s v="万能"/>
    <s v="新动力16号"/>
    <s v="华安财保资管新动力16集合资产管理产品"/>
    <s v="HA0254"/>
    <s v="组合类保险资管产品"/>
    <s v="固定收益类保险资管产品"/>
    <n v="1"/>
    <s v="华安财保资产管理有限责任公司"/>
    <n v="699571750"/>
    <n v="676520223.12"/>
    <m/>
    <m/>
    <m/>
    <m/>
    <s v="否"/>
    <n v="2.62638152762628E-5"/>
    <m/>
    <m/>
    <m/>
    <m/>
    <m/>
    <m/>
    <m/>
    <m/>
    <m/>
    <m/>
    <m/>
    <m/>
    <m/>
    <m/>
    <m/>
    <m/>
    <m/>
    <m/>
    <m/>
    <m/>
    <m/>
    <m/>
    <m/>
    <m/>
    <m/>
    <m/>
    <m/>
    <m/>
    <m/>
    <m/>
    <m/>
    <m/>
    <m/>
    <m/>
    <m/>
    <m/>
    <m/>
    <m/>
    <s v="固定收益类资产"/>
  </r>
  <r>
    <s v="东方时尚"/>
    <s v="东方时尚驾驶学校股份有限公司"/>
    <s v="股票"/>
    <s v="沪深主板股"/>
    <s v="603377.SH"/>
    <x v="824"/>
    <n v="41200"/>
    <n v="277995"/>
    <x v="4530"/>
    <m/>
    <m/>
    <s v="万能"/>
    <s v="新动力16号"/>
    <s v="华安财保资管新动力16集合资产管理产品"/>
    <s v="HA0254"/>
    <s v="组合类保险资管产品"/>
    <s v="固定收益类保险资管产品"/>
    <n v="1"/>
    <s v="华安财保资产管理有限责任公司"/>
    <n v="699571750"/>
    <n v="676520223.12"/>
    <m/>
    <m/>
    <m/>
    <m/>
    <s v="否"/>
    <n v="5.6606062947076899E-5"/>
    <m/>
    <m/>
    <m/>
    <m/>
    <m/>
    <m/>
    <m/>
    <m/>
    <m/>
    <m/>
    <m/>
    <m/>
    <m/>
    <m/>
    <m/>
    <m/>
    <m/>
    <m/>
    <m/>
    <m/>
    <m/>
    <m/>
    <m/>
    <m/>
    <m/>
    <m/>
    <m/>
    <m/>
    <m/>
    <m/>
    <m/>
    <m/>
    <m/>
    <m/>
    <m/>
    <m/>
    <m/>
    <m/>
    <s v="固定收益类资产"/>
  </r>
  <r>
    <s v="三美股份"/>
    <s v="浙江三美化工股份有限公司"/>
    <s v="股票"/>
    <s v="沪深主板股"/>
    <s v="603379.SH"/>
    <x v="825"/>
    <n v="11000"/>
    <n v="226585"/>
    <x v="4531"/>
    <m/>
    <m/>
    <s v="万能"/>
    <s v="新动力16号"/>
    <s v="华安财保资管新动力16集合资产管理产品"/>
    <s v="HA0254"/>
    <s v="组合类保险资管产品"/>
    <s v="固定收益类保险资管产品"/>
    <n v="1"/>
    <s v="华安财保资产管理有限责任公司"/>
    <n v="699571750"/>
    <n v="676520223.12"/>
    <m/>
    <m/>
    <m/>
    <m/>
    <s v="否"/>
    <n v="1.80186367316655E-5"/>
    <m/>
    <m/>
    <m/>
    <m/>
    <m/>
    <m/>
    <m/>
    <m/>
    <m/>
    <m/>
    <m/>
    <m/>
    <m/>
    <m/>
    <m/>
    <m/>
    <m/>
    <m/>
    <m/>
    <m/>
    <m/>
    <m/>
    <m/>
    <m/>
    <m/>
    <m/>
    <m/>
    <m/>
    <m/>
    <m/>
    <m/>
    <m/>
    <m/>
    <m/>
    <m/>
    <m/>
    <m/>
    <m/>
    <s v="固定收益类资产"/>
  </r>
  <r>
    <s v="万泰生物"/>
    <s v="北京万泰生物药业股份有限公司"/>
    <s v="股票"/>
    <s v="沪深主板股"/>
    <s v="603392.SH"/>
    <x v="826"/>
    <n v="4115"/>
    <n v="703275.37"/>
    <x v="4532"/>
    <m/>
    <m/>
    <s v="万能"/>
    <s v="新动力16号"/>
    <s v="华安财保资管新动力16集合资产管理产品"/>
    <s v="HA0254"/>
    <s v="组合类保险资管产品"/>
    <s v="固定收益类保险资管产品"/>
    <n v="1"/>
    <s v="华安财保资产管理有限责任公司"/>
    <n v="699571750"/>
    <n v="676520223.12"/>
    <m/>
    <m/>
    <m/>
    <m/>
    <s v="是"/>
    <n v="4.6750313562248897E-6"/>
    <m/>
    <m/>
    <m/>
    <m/>
    <m/>
    <m/>
    <m/>
    <m/>
    <m/>
    <m/>
    <m/>
    <m/>
    <m/>
    <m/>
    <m/>
    <m/>
    <m/>
    <m/>
    <m/>
    <m/>
    <m/>
    <m/>
    <m/>
    <m/>
    <m/>
    <m/>
    <m/>
    <m/>
    <m/>
    <m/>
    <m/>
    <m/>
    <m/>
    <m/>
    <m/>
    <m/>
    <m/>
    <m/>
    <s v="固定收益类资产"/>
  </r>
  <r>
    <s v="吉 比 特"/>
    <s v="厦门吉比特网络技术股份有限公司"/>
    <s v="股票"/>
    <s v="沪深主板股"/>
    <s v="603444.SH"/>
    <x v="827"/>
    <n v="700"/>
    <n v="251667.73"/>
    <x v="4533"/>
    <m/>
    <m/>
    <s v="万能"/>
    <s v="新动力16号"/>
    <s v="华安财保资管新动力16集合资产管理产品"/>
    <s v="HA0254"/>
    <s v="组合类保险资管产品"/>
    <s v="固定收益类保险资管产品"/>
    <n v="1"/>
    <s v="华安财保资产管理有限责任公司"/>
    <n v="699571750"/>
    <n v="676520223.12"/>
    <m/>
    <m/>
    <m/>
    <m/>
    <s v="否"/>
    <n v="9.7403389821640803E-6"/>
    <m/>
    <m/>
    <m/>
    <m/>
    <m/>
    <m/>
    <m/>
    <m/>
    <m/>
    <m/>
    <m/>
    <m/>
    <m/>
    <m/>
    <m/>
    <m/>
    <m/>
    <m/>
    <m/>
    <m/>
    <m/>
    <m/>
    <m/>
    <m/>
    <m/>
    <m/>
    <m/>
    <m/>
    <m/>
    <m/>
    <m/>
    <m/>
    <m/>
    <m/>
    <m/>
    <m/>
    <m/>
    <m/>
    <s v="固定收益类资产"/>
  </r>
  <r>
    <s v="健盛集团"/>
    <s v="浙江健盛集团股份有限公司"/>
    <s v="股票"/>
    <s v="沪深主板股"/>
    <s v="603558.SH"/>
    <x v="828"/>
    <n v="18100"/>
    <n v="216159"/>
    <x v="4534"/>
    <m/>
    <m/>
    <s v="万能"/>
    <s v="新动力16号"/>
    <s v="华安财保资管新动力16集合资产管理产品"/>
    <s v="HA0254"/>
    <s v="组合类保险资管产品"/>
    <s v="固定收益类保险资管产品"/>
    <n v="1"/>
    <s v="华安财保资产管理有限责任公司"/>
    <n v="699571750"/>
    <n v="676520223.12"/>
    <m/>
    <m/>
    <m/>
    <m/>
    <s v="否"/>
    <n v="4.6062701633591302E-5"/>
    <m/>
    <m/>
    <m/>
    <m/>
    <m/>
    <m/>
    <m/>
    <m/>
    <m/>
    <m/>
    <m/>
    <m/>
    <m/>
    <m/>
    <m/>
    <m/>
    <m/>
    <m/>
    <m/>
    <m/>
    <m/>
    <m/>
    <m/>
    <m/>
    <m/>
    <m/>
    <m/>
    <m/>
    <m/>
    <m/>
    <m/>
    <m/>
    <m/>
    <m/>
    <m/>
    <m/>
    <m/>
    <m/>
    <s v="固定收益类资产"/>
  </r>
  <r>
    <s v="普 莱 柯"/>
    <s v="普莱柯生物工程股份有限公司"/>
    <s v="股票"/>
    <s v="沪深主板股"/>
    <s v="603566.SH"/>
    <x v="829"/>
    <n v="7500"/>
    <n v="205846.56"/>
    <x v="4535"/>
    <m/>
    <m/>
    <s v="万能"/>
    <s v="新动力16号"/>
    <s v="华安财保资管新动力16集合资产管理产品"/>
    <s v="HA0254"/>
    <s v="组合类保险资管产品"/>
    <s v="固定收益类保险资管产品"/>
    <n v="1"/>
    <s v="华安财保资产管理有限责任公司"/>
    <n v="699571750"/>
    <n v="676520223.12"/>
    <m/>
    <m/>
    <m/>
    <m/>
    <s v="否"/>
    <n v="2.33284395451265E-5"/>
    <m/>
    <m/>
    <m/>
    <m/>
    <m/>
    <m/>
    <m/>
    <m/>
    <m/>
    <m/>
    <m/>
    <m/>
    <m/>
    <m/>
    <m/>
    <m/>
    <m/>
    <m/>
    <m/>
    <m/>
    <m/>
    <m/>
    <m/>
    <m/>
    <m/>
    <m/>
    <m/>
    <m/>
    <m/>
    <m/>
    <m/>
    <m/>
    <m/>
    <m/>
    <m/>
    <m/>
    <m/>
    <m/>
    <s v="固定收益类资产"/>
  </r>
  <r>
    <s v="伟明环保"/>
    <s v="浙江伟明环保股份有限公司"/>
    <s v="股票"/>
    <s v="沪深主板股"/>
    <s v="603568.SH"/>
    <x v="830"/>
    <n v="14700"/>
    <n v="448237.79"/>
    <x v="4536"/>
    <m/>
    <m/>
    <s v="万能"/>
    <s v="新动力16号"/>
    <s v="华安财保资管新动力16集合资产管理产品"/>
    <s v="HA0254"/>
    <s v="组合类保险资管产品"/>
    <s v="固定收益类保险资管产品"/>
    <n v="1"/>
    <s v="华安财保资产管理有限责任公司"/>
    <n v="699571750"/>
    <n v="676520223.12"/>
    <m/>
    <m/>
    <m/>
    <m/>
    <s v="否"/>
    <n v="1.12795706028608E-5"/>
    <m/>
    <m/>
    <m/>
    <m/>
    <m/>
    <m/>
    <m/>
    <m/>
    <m/>
    <m/>
    <m/>
    <m/>
    <m/>
    <m/>
    <m/>
    <m/>
    <m/>
    <m/>
    <m/>
    <m/>
    <m/>
    <m/>
    <m/>
    <m/>
    <m/>
    <m/>
    <m/>
    <m/>
    <m/>
    <m/>
    <m/>
    <m/>
    <m/>
    <m/>
    <m/>
    <m/>
    <m/>
    <m/>
    <s v="固定收益类资产"/>
  </r>
  <r>
    <s v="珀 莱 雅"/>
    <s v="珀莱雅化妆品股份有限公司"/>
    <s v="股票"/>
    <s v="沪深主板股"/>
    <s v="603605.SH"/>
    <x v="831"/>
    <n v="3400"/>
    <n v="623302"/>
    <x v="4537"/>
    <m/>
    <m/>
    <s v="万能"/>
    <s v="新动力16号"/>
    <s v="华安财保资管新动力16集合资产管理产品"/>
    <s v="HA0254"/>
    <s v="组合类保险资管产品"/>
    <s v="固定收益类保险资管产品"/>
    <n v="1"/>
    <s v="华安财保资产管理有限责任公司"/>
    <n v="699571750"/>
    <n v="676520223.12"/>
    <m/>
    <m/>
    <m/>
    <m/>
    <s v="否"/>
    <n v="1.6914584225142301E-5"/>
    <m/>
    <m/>
    <m/>
    <m/>
    <m/>
    <m/>
    <m/>
    <m/>
    <m/>
    <m/>
    <m/>
    <m/>
    <m/>
    <m/>
    <m/>
    <m/>
    <m/>
    <m/>
    <m/>
    <m/>
    <m/>
    <m/>
    <m/>
    <m/>
    <m/>
    <m/>
    <m/>
    <m/>
    <m/>
    <m/>
    <m/>
    <m/>
    <m/>
    <m/>
    <m/>
    <m/>
    <m/>
    <m/>
    <s v="固定收益类资产"/>
  </r>
  <r>
    <s v="禾丰股份"/>
    <s v="禾丰食品股份有限公司"/>
    <s v="股票"/>
    <s v="沪深主板股"/>
    <s v="603609.SH"/>
    <x v="832"/>
    <n v="36900"/>
    <n v="349870"/>
    <x v="4538"/>
    <m/>
    <m/>
    <s v="万能"/>
    <s v="新动力16号"/>
    <s v="华安财保资管新动力16集合资产管理产品"/>
    <s v="HA0254"/>
    <s v="组合类保险资管产品"/>
    <s v="固定收益类保险资管产品"/>
    <n v="1"/>
    <s v="华安财保资产管理有限责任公司"/>
    <n v="699571750"/>
    <n v="676520223.12"/>
    <m/>
    <m/>
    <m/>
    <m/>
    <s v="否"/>
    <n v="4.0023419839699897E-5"/>
    <m/>
    <m/>
    <m/>
    <m/>
    <m/>
    <m/>
    <m/>
    <m/>
    <m/>
    <m/>
    <m/>
    <m/>
    <m/>
    <m/>
    <m/>
    <m/>
    <m/>
    <m/>
    <m/>
    <m/>
    <m/>
    <m/>
    <m/>
    <m/>
    <m/>
    <m/>
    <m/>
    <m/>
    <m/>
    <m/>
    <m/>
    <m/>
    <m/>
    <m/>
    <m/>
    <m/>
    <m/>
    <m/>
    <s v="固定收益类资产"/>
  </r>
  <r>
    <s v="国联股份"/>
    <s v="北京国联视讯信息技术股份有限公司"/>
    <s v="股票"/>
    <s v="沪深主板股"/>
    <s v="603613.SH"/>
    <x v="833"/>
    <n v="5300"/>
    <n v="572458"/>
    <x v="4539"/>
    <m/>
    <m/>
    <s v="万能"/>
    <s v="新动力16号"/>
    <s v="华安财保资管新动力16集合资产管理产品"/>
    <s v="HA0254"/>
    <s v="组合类保险资管产品"/>
    <s v="固定收益类保险资管产品"/>
    <n v="1"/>
    <s v="华安财保资产管理有限责任公司"/>
    <n v="699571750"/>
    <n v="676520223.12"/>
    <m/>
    <m/>
    <m/>
    <m/>
    <s v="否"/>
    <n v="1.5411444181368799E-5"/>
    <m/>
    <m/>
    <m/>
    <m/>
    <m/>
    <m/>
    <m/>
    <m/>
    <m/>
    <m/>
    <m/>
    <m/>
    <m/>
    <m/>
    <m/>
    <m/>
    <m/>
    <m/>
    <m/>
    <m/>
    <m/>
    <m/>
    <m/>
    <m/>
    <m/>
    <m/>
    <m/>
    <m/>
    <m/>
    <m/>
    <m/>
    <m/>
    <m/>
    <m/>
    <m/>
    <m/>
    <m/>
    <m/>
    <s v="固定收益类资产"/>
  </r>
  <r>
    <s v="亿 嘉 和"/>
    <s v="亿嘉和科技股份有限公司"/>
    <s v="股票"/>
    <s v="沪深主板股"/>
    <s v="603666.SH"/>
    <x v="834"/>
    <n v="5300"/>
    <n v="350651.51"/>
    <x v="4540"/>
    <m/>
    <m/>
    <s v="万能"/>
    <s v="新动力16号"/>
    <s v="华安财保资管新动力16集合资产管理产品"/>
    <s v="HA0254"/>
    <s v="组合类保险资管产品"/>
    <s v="固定收益类保险资管产品"/>
    <n v="1"/>
    <s v="华安财保资产管理有限责任公司"/>
    <n v="699571750"/>
    <n v="676520223.12"/>
    <m/>
    <m/>
    <m/>
    <m/>
    <s v="否"/>
    <n v="2.5659596882891501E-5"/>
    <m/>
    <m/>
    <m/>
    <m/>
    <m/>
    <m/>
    <m/>
    <m/>
    <m/>
    <m/>
    <m/>
    <m/>
    <m/>
    <m/>
    <m/>
    <m/>
    <m/>
    <m/>
    <m/>
    <m/>
    <m/>
    <m/>
    <m/>
    <m/>
    <m/>
    <m/>
    <m/>
    <m/>
    <m/>
    <m/>
    <m/>
    <m/>
    <m/>
    <m/>
    <m/>
    <m/>
    <m/>
    <m/>
    <s v="固定收益类资产"/>
  </r>
  <r>
    <s v="福 龙 马"/>
    <s v="福龙马集团股份有限公司"/>
    <s v="股票"/>
    <s v="沪深主板股"/>
    <s v="603686.SH"/>
    <x v="835"/>
    <n v="16300"/>
    <n v="203647.8"/>
    <x v="4541"/>
    <m/>
    <m/>
    <s v="万能"/>
    <s v="新动力16号"/>
    <s v="华安财保资管新动力16集合资产管理产品"/>
    <s v="HA0254"/>
    <s v="组合类保险资管产品"/>
    <s v="固定收益类保险资管产品"/>
    <n v="1"/>
    <s v="华安财保资产管理有限责任公司"/>
    <n v="699571750"/>
    <n v="676520223.12"/>
    <m/>
    <m/>
    <m/>
    <m/>
    <s v="否"/>
    <n v="3.92151450083317E-5"/>
    <m/>
    <m/>
    <m/>
    <m/>
    <m/>
    <m/>
    <m/>
    <m/>
    <m/>
    <m/>
    <m/>
    <m/>
    <m/>
    <m/>
    <m/>
    <m/>
    <m/>
    <m/>
    <m/>
    <m/>
    <m/>
    <m/>
    <m/>
    <m/>
    <m/>
    <m/>
    <m/>
    <m/>
    <m/>
    <m/>
    <m/>
    <m/>
    <m/>
    <m/>
    <m/>
    <m/>
    <m/>
    <m/>
    <s v="固定收益类资产"/>
  </r>
  <r>
    <s v="华友钴业"/>
    <s v="浙江华友钴业股份有限公司"/>
    <s v="股票"/>
    <s v="沪深主板股"/>
    <s v="603799.SH"/>
    <x v="267"/>
    <n v="4700"/>
    <n v="402039.06"/>
    <x v="4542"/>
    <m/>
    <m/>
    <s v="万能"/>
    <s v="新动力16号"/>
    <s v="华安财保资管新动力16集合资产管理产品"/>
    <s v="HA0254"/>
    <s v="组合类保险资管产品"/>
    <s v="固定收益类保险资管产品"/>
    <n v="1"/>
    <s v="华安财保资产管理有限责任公司"/>
    <n v="699571750"/>
    <n v="676520223.12"/>
    <m/>
    <m/>
    <m/>
    <m/>
    <s v="是"/>
    <n v="3.8484661286870797E-6"/>
    <m/>
    <m/>
    <m/>
    <m/>
    <m/>
    <m/>
    <m/>
    <m/>
    <m/>
    <m/>
    <m/>
    <m/>
    <m/>
    <m/>
    <m/>
    <m/>
    <m/>
    <m/>
    <m/>
    <m/>
    <m/>
    <m/>
    <m/>
    <m/>
    <m/>
    <m/>
    <m/>
    <m/>
    <m/>
    <m/>
    <m/>
    <m/>
    <m/>
    <m/>
    <m/>
    <m/>
    <m/>
    <m/>
    <s v="固定收益类资产"/>
  </r>
  <r>
    <s v="顾家家居"/>
    <s v="顾家家居股份有限公司"/>
    <s v="股票"/>
    <s v="沪深主板股"/>
    <s v="603816.SH"/>
    <x v="836"/>
    <n v="10000"/>
    <n v="705743.58"/>
    <x v="4543"/>
    <m/>
    <m/>
    <s v="万能"/>
    <s v="新动力16号"/>
    <s v="华安财保资管新动力16集合资产管理产品"/>
    <s v="HA0254"/>
    <s v="组合类保险资管产品"/>
    <s v="固定收益类保险资管产品"/>
    <n v="1"/>
    <s v="华安财保资产管理有限责任公司"/>
    <n v="699571750"/>
    <n v="676520223.12"/>
    <m/>
    <m/>
    <m/>
    <m/>
    <s v="否"/>
    <n v="1.5817172591981201E-5"/>
    <m/>
    <m/>
    <m/>
    <m/>
    <m/>
    <m/>
    <m/>
    <m/>
    <m/>
    <m/>
    <m/>
    <m/>
    <m/>
    <m/>
    <m/>
    <m/>
    <m/>
    <m/>
    <m/>
    <m/>
    <m/>
    <m/>
    <m/>
    <m/>
    <m/>
    <m/>
    <m/>
    <m/>
    <m/>
    <m/>
    <m/>
    <m/>
    <m/>
    <m/>
    <m/>
    <m/>
    <m/>
    <m/>
    <s v="固定收益类资产"/>
  </r>
  <r>
    <s v="神力股份"/>
    <s v="常州神力电机股份有限公司"/>
    <s v="股票"/>
    <s v="沪深主板股"/>
    <s v="603819.SH"/>
    <x v="837"/>
    <n v="3100"/>
    <n v="37715.839999999997"/>
    <x v="4544"/>
    <m/>
    <m/>
    <s v="万能"/>
    <s v="新动力16号"/>
    <s v="华安财保资管新动力16集合资产管理产品"/>
    <s v="HA0254"/>
    <s v="组合类保险资管产品"/>
    <s v="固定收益类保险资管产品"/>
    <n v="1"/>
    <s v="华安财保资产管理有限责任公司"/>
    <n v="699571750"/>
    <n v="676520223.12"/>
    <m/>
    <m/>
    <m/>
    <m/>
    <s v="否"/>
    <n v="1.42378052520572E-5"/>
    <m/>
    <m/>
    <m/>
    <m/>
    <m/>
    <m/>
    <m/>
    <m/>
    <m/>
    <m/>
    <m/>
    <m/>
    <m/>
    <m/>
    <m/>
    <m/>
    <m/>
    <m/>
    <m/>
    <m/>
    <m/>
    <m/>
    <m/>
    <m/>
    <m/>
    <m/>
    <m/>
    <m/>
    <m/>
    <m/>
    <m/>
    <m/>
    <m/>
    <m/>
    <m/>
    <m/>
    <m/>
    <m/>
    <s v="固定收益类资产"/>
  </r>
  <r>
    <s v="嘉友国际"/>
    <s v="嘉友国际物流股份有限公司"/>
    <s v="股票"/>
    <s v="沪深主板股"/>
    <s v="603871.SH"/>
    <x v="838"/>
    <n v="6900"/>
    <n v="128483"/>
    <x v="4545"/>
    <m/>
    <m/>
    <s v="万能"/>
    <s v="新动力16号"/>
    <s v="华安财保资管新动力16集合资产管理产品"/>
    <s v="HA0254"/>
    <s v="组合类保险资管产品"/>
    <s v="固定收益类保险资管产品"/>
    <n v="1"/>
    <s v="华安财保资产管理有限责任公司"/>
    <n v="699571750"/>
    <n v="676520223.12"/>
    <m/>
    <m/>
    <m/>
    <m/>
    <s v="否"/>
    <n v="2.1768473225634499E-5"/>
    <m/>
    <m/>
    <m/>
    <m/>
    <m/>
    <m/>
    <m/>
    <m/>
    <m/>
    <m/>
    <m/>
    <m/>
    <m/>
    <m/>
    <m/>
    <m/>
    <m/>
    <m/>
    <m/>
    <m/>
    <m/>
    <m/>
    <m/>
    <m/>
    <m/>
    <m/>
    <m/>
    <m/>
    <m/>
    <m/>
    <m/>
    <m/>
    <m/>
    <m/>
    <m/>
    <m/>
    <m/>
    <m/>
    <s v="固定收益类资产"/>
  </r>
  <r>
    <s v="寿 仙 谷"/>
    <s v="浙江寿仙谷医药股份有限公司"/>
    <s v="股票"/>
    <s v="沪深主板股"/>
    <s v="603896.SH"/>
    <x v="839"/>
    <n v="3700"/>
    <n v="207947"/>
    <x v="4546"/>
    <m/>
    <m/>
    <s v="万能"/>
    <s v="新动力16号"/>
    <s v="华安财保资管新动力16集合资产管理产品"/>
    <s v="HA0254"/>
    <s v="组合类保险资管产品"/>
    <s v="固定收益类保险资管产品"/>
    <n v="1"/>
    <s v="华安财保资产管理有限责任公司"/>
    <n v="699571750"/>
    <n v="676520223.12"/>
    <m/>
    <m/>
    <m/>
    <m/>
    <s v="否"/>
    <n v="2.42599031350588E-5"/>
    <m/>
    <m/>
    <m/>
    <m/>
    <m/>
    <m/>
    <m/>
    <m/>
    <m/>
    <m/>
    <m/>
    <m/>
    <m/>
    <m/>
    <m/>
    <m/>
    <m/>
    <m/>
    <m/>
    <m/>
    <m/>
    <m/>
    <m/>
    <m/>
    <m/>
    <m/>
    <m/>
    <m/>
    <m/>
    <m/>
    <m/>
    <m/>
    <m/>
    <m/>
    <m/>
    <m/>
    <m/>
    <m/>
    <s v="固定收益类资产"/>
  </r>
  <r>
    <s v="亚翔集成"/>
    <s v="亚翔系统集成科技(苏州)股份有限公司"/>
    <s v="股票"/>
    <s v="沪深主板股"/>
    <s v="603929.SH"/>
    <x v="840"/>
    <n v="10900"/>
    <n v="119742"/>
    <x v="4547"/>
    <m/>
    <m/>
    <s v="万能"/>
    <s v="新动力16号"/>
    <s v="华安财保资管新动力16集合资产管理产品"/>
    <s v="HA0254"/>
    <s v="组合类保险资管产品"/>
    <s v="固定收益类保险资管产品"/>
    <n v="1"/>
    <s v="华安财保资产管理有限责任公司"/>
    <n v="699571750"/>
    <n v="676520223.12"/>
    <m/>
    <m/>
    <m/>
    <m/>
    <s v="否"/>
    <n v="5.1087364079490101E-5"/>
    <m/>
    <m/>
    <m/>
    <m/>
    <m/>
    <m/>
    <m/>
    <m/>
    <m/>
    <m/>
    <m/>
    <m/>
    <m/>
    <m/>
    <m/>
    <m/>
    <m/>
    <m/>
    <m/>
    <m/>
    <m/>
    <m/>
    <m/>
    <m/>
    <m/>
    <m/>
    <m/>
    <m/>
    <m/>
    <m/>
    <m/>
    <m/>
    <m/>
    <m/>
    <m/>
    <m/>
    <m/>
    <m/>
    <s v="固定收益类资产"/>
  </r>
  <r>
    <s v="三孚股份"/>
    <s v="唐山三孚硅业股份有限公司"/>
    <s v="股票"/>
    <s v="沪深主板股"/>
    <s v="603938.SH"/>
    <x v="841"/>
    <n v="3900"/>
    <n v="192283"/>
    <x v="4548"/>
    <m/>
    <m/>
    <s v="万能"/>
    <s v="新动力16号"/>
    <s v="华安财保资管新动力16集合资产管理产品"/>
    <s v="HA0254"/>
    <s v="组合类保险资管产品"/>
    <s v="固定收益类保险资管产品"/>
    <n v="1"/>
    <s v="华安财保资产管理有限责任公司"/>
    <n v="699571750"/>
    <n v="676520223.12"/>
    <m/>
    <m/>
    <m/>
    <m/>
    <s v="否"/>
    <n v="1.9977811310903999E-5"/>
    <m/>
    <m/>
    <m/>
    <m/>
    <m/>
    <m/>
    <m/>
    <m/>
    <m/>
    <m/>
    <m/>
    <m/>
    <m/>
    <m/>
    <m/>
    <m/>
    <m/>
    <m/>
    <m/>
    <m/>
    <m/>
    <m/>
    <m/>
    <m/>
    <m/>
    <m/>
    <m/>
    <m/>
    <m/>
    <m/>
    <m/>
    <m/>
    <m/>
    <m/>
    <m/>
    <m/>
    <m/>
    <m/>
    <s v="固定收益类资产"/>
  </r>
  <r>
    <s v="洛阳钼业"/>
    <s v="洛阳栾川钼业集团股份有限公司"/>
    <s v="股票"/>
    <s v="沪深主板股"/>
    <s v="603993.SH"/>
    <x v="277"/>
    <n v="114200"/>
    <n v="600583"/>
    <x v="4549"/>
    <m/>
    <m/>
    <s v="万能"/>
    <s v="新动力16号"/>
    <s v="华安财保资管新动力16集合资产管理产品"/>
    <s v="HA0254"/>
    <s v="组合类保险资管产品"/>
    <s v="固定收益类保险资管产品"/>
    <n v="1"/>
    <s v="华安财保资产管理有限责任公司"/>
    <n v="699571750"/>
    <n v="676520223.12"/>
    <m/>
    <m/>
    <m/>
    <m/>
    <s v="是"/>
    <n v="5.2872229262487502E-6"/>
    <m/>
    <m/>
    <m/>
    <m/>
    <m/>
    <m/>
    <m/>
    <m/>
    <m/>
    <m/>
    <m/>
    <m/>
    <m/>
    <m/>
    <m/>
    <m/>
    <m/>
    <m/>
    <m/>
    <m/>
    <m/>
    <m/>
    <m/>
    <m/>
    <m/>
    <m/>
    <m/>
    <m/>
    <m/>
    <m/>
    <m/>
    <m/>
    <m/>
    <m/>
    <m/>
    <m/>
    <m/>
    <m/>
    <s v="固定收益类资产"/>
  </r>
  <r>
    <s v="甬金股份"/>
    <s v="浙江甬金金属科技股份有限公司"/>
    <s v="股票"/>
    <s v="沪深主板股"/>
    <s v="603995.SH"/>
    <x v="842"/>
    <n v="3300"/>
    <n v="182144"/>
    <x v="4550"/>
    <m/>
    <m/>
    <s v="万能"/>
    <s v="新动力16号"/>
    <s v="华安财保资管新动力16集合资产管理产品"/>
    <s v="HA0254"/>
    <s v="组合类保险资管产品"/>
    <s v="固定收益类保险资管产品"/>
    <n v="1"/>
    <s v="华安财保资产管理有限责任公司"/>
    <n v="699571750"/>
    <n v="676520223.12"/>
    <m/>
    <m/>
    <m/>
    <m/>
    <s v="否"/>
    <n v="1.41557752989442E-5"/>
    <m/>
    <m/>
    <m/>
    <m/>
    <m/>
    <m/>
    <m/>
    <m/>
    <m/>
    <m/>
    <m/>
    <m/>
    <m/>
    <m/>
    <m/>
    <m/>
    <m/>
    <m/>
    <m/>
    <m/>
    <m/>
    <m/>
    <m/>
    <m/>
    <m/>
    <m/>
    <m/>
    <m/>
    <m/>
    <m/>
    <m/>
    <m/>
    <m/>
    <m/>
    <m/>
    <m/>
    <m/>
    <m/>
    <s v="固定收益类资产"/>
  </r>
  <r>
    <s v="澳弘电子"/>
    <s v="常州澳弘电子股份有限公司"/>
    <s v="股票"/>
    <s v="沪深主板股"/>
    <s v="605058.SH"/>
    <x v="843"/>
    <n v="1100"/>
    <n v="22294.44"/>
    <x v="4551"/>
    <m/>
    <m/>
    <s v="万能"/>
    <s v="新动力16号"/>
    <s v="华安财保资管新动力16集合资产管理产品"/>
    <s v="HA0254"/>
    <s v="组合类保险资管产品"/>
    <s v="固定收益类保险资管产品"/>
    <n v="1"/>
    <s v="华安财保资产管理有限责任公司"/>
    <n v="699571750"/>
    <n v="676520223.12"/>
    <m/>
    <m/>
    <m/>
    <m/>
    <s v="否"/>
    <n v="7.6964007781760903E-6"/>
    <m/>
    <m/>
    <m/>
    <m/>
    <m/>
    <m/>
    <m/>
    <m/>
    <m/>
    <m/>
    <m/>
    <m/>
    <m/>
    <m/>
    <m/>
    <m/>
    <m/>
    <m/>
    <m/>
    <m/>
    <m/>
    <m/>
    <m/>
    <m/>
    <m/>
    <m/>
    <m/>
    <m/>
    <m/>
    <m/>
    <m/>
    <m/>
    <m/>
    <m/>
    <m/>
    <m/>
    <m/>
    <m/>
    <s v="固定收益类资产"/>
  </r>
  <r>
    <s v="三 人 行"/>
    <s v="三人行传媒集团股份有限公司"/>
    <s v="股票"/>
    <s v="沪深主板股"/>
    <s v="605168.SH"/>
    <x v="844"/>
    <n v="1600"/>
    <n v="289716"/>
    <x v="4552"/>
    <m/>
    <m/>
    <s v="万能"/>
    <s v="新动力16号"/>
    <s v="华安财保资管新动力16集合资产管理产品"/>
    <s v="HA0254"/>
    <s v="组合类保险资管产品"/>
    <s v="固定收益类保险资管产品"/>
    <n v="1"/>
    <s v="华安财保资产管理有限责任公司"/>
    <n v="699571750"/>
    <n v="676520223.12"/>
    <m/>
    <m/>
    <m/>
    <m/>
    <s v="否"/>
    <n v="2.2962837517832099E-5"/>
    <m/>
    <m/>
    <m/>
    <m/>
    <m/>
    <m/>
    <m/>
    <m/>
    <m/>
    <m/>
    <m/>
    <m/>
    <m/>
    <m/>
    <m/>
    <m/>
    <m/>
    <m/>
    <m/>
    <m/>
    <m/>
    <m/>
    <m/>
    <m/>
    <m/>
    <m/>
    <m/>
    <m/>
    <m/>
    <m/>
    <m/>
    <m/>
    <m/>
    <m/>
    <m/>
    <m/>
    <m/>
    <m/>
    <s v="固定收益类资产"/>
  </r>
  <r>
    <s v="立 昂 微"/>
    <s v="杭州立昂微电子股份有限公司"/>
    <s v="股票"/>
    <s v="沪深主板股"/>
    <s v="605358.SH"/>
    <x v="400"/>
    <n v="3300"/>
    <n v="374854.49"/>
    <x v="4553"/>
    <m/>
    <m/>
    <s v="万能"/>
    <s v="新动力16号"/>
    <s v="华安财保资管新动力16集合资产管理产品"/>
    <s v="HA0254"/>
    <s v="组合类保险资管产品"/>
    <s v="固定收益类保险资管产品"/>
    <n v="1"/>
    <s v="华安财保资产管理有限责任公司"/>
    <n v="699571750"/>
    <n v="676520223.12"/>
    <m/>
    <m/>
    <m/>
    <m/>
    <s v="否"/>
    <n v="7.2157964752854599E-6"/>
    <m/>
    <m/>
    <m/>
    <m/>
    <m/>
    <m/>
    <m/>
    <m/>
    <m/>
    <m/>
    <m/>
    <m/>
    <m/>
    <m/>
    <m/>
    <m/>
    <m/>
    <m/>
    <m/>
    <m/>
    <m/>
    <m/>
    <m/>
    <m/>
    <m/>
    <m/>
    <m/>
    <m/>
    <m/>
    <m/>
    <m/>
    <m/>
    <m/>
    <m/>
    <m/>
    <m/>
    <m/>
    <m/>
    <s v="固定收益类资产"/>
  </r>
  <r>
    <s v="容百科技"/>
    <s v="宁波容百新能源科技股份有限公司"/>
    <s v="股票"/>
    <s v="科创板股"/>
    <s v="688005.SH"/>
    <x v="845"/>
    <n v="4600"/>
    <n v="589377.59"/>
    <x v="4554"/>
    <m/>
    <m/>
    <s v="万能"/>
    <s v="新动力16号"/>
    <s v="华安财保资管新动力16集合资产管理产品"/>
    <s v="HA0254"/>
    <s v="组合类保险资管产品"/>
    <s v="固定收益类保险资管产品"/>
    <n v="1"/>
    <s v="华安财保资产管理有限责任公司"/>
    <n v="699571750"/>
    <n v="676520223.12"/>
    <m/>
    <m/>
    <m/>
    <m/>
    <s v="否"/>
    <n v="1.02669947153011E-5"/>
    <m/>
    <m/>
    <m/>
    <m/>
    <m/>
    <m/>
    <m/>
    <m/>
    <m/>
    <m/>
    <m/>
    <m/>
    <m/>
    <m/>
    <m/>
    <m/>
    <m/>
    <m/>
    <m/>
    <m/>
    <m/>
    <m/>
    <m/>
    <m/>
    <m/>
    <m/>
    <m/>
    <m/>
    <m/>
    <m/>
    <m/>
    <m/>
    <m/>
    <m/>
    <m/>
    <m/>
    <m/>
    <m/>
    <s v="固定收益类资产"/>
  </r>
  <r>
    <s v="洁特生物"/>
    <s v="广州洁特生物过滤股份有限公司"/>
    <s v="股票"/>
    <s v="科创板股"/>
    <s v="688026.SH"/>
    <x v="846"/>
    <n v="2200"/>
    <n v="162184"/>
    <x v="4555"/>
    <m/>
    <m/>
    <s v="万能"/>
    <s v="新动力16号"/>
    <s v="华安财保资管新动力16集合资产管理产品"/>
    <s v="HA0254"/>
    <s v="组合类保险资管产品"/>
    <s v="固定收益类保险资管产品"/>
    <n v="1"/>
    <s v="华安财保资产管理有限责任公司"/>
    <n v="699571750"/>
    <n v="676520223.12"/>
    <m/>
    <m/>
    <m/>
    <m/>
    <s v="否"/>
    <n v="2.1999999999999999E-5"/>
    <m/>
    <m/>
    <m/>
    <m/>
    <m/>
    <m/>
    <m/>
    <m/>
    <m/>
    <m/>
    <m/>
    <m/>
    <m/>
    <m/>
    <m/>
    <m/>
    <m/>
    <m/>
    <m/>
    <m/>
    <m/>
    <m/>
    <m/>
    <m/>
    <m/>
    <m/>
    <m/>
    <m/>
    <m/>
    <m/>
    <m/>
    <m/>
    <m/>
    <m/>
    <m/>
    <m/>
    <m/>
    <m/>
    <s v="固定收益类资产"/>
  </r>
  <r>
    <s v="山石网科"/>
    <s v="山石网科通信技术股份有限公司"/>
    <s v="股票"/>
    <s v="科创板股"/>
    <s v="688030.SH"/>
    <x v="847"/>
    <n v="5500"/>
    <n v="122767.25"/>
    <x v="4556"/>
    <m/>
    <m/>
    <s v="万能"/>
    <s v="新动力16号"/>
    <s v="华安财保资管新动力16集合资产管理产品"/>
    <s v="HA0254"/>
    <s v="组合类保险资管产品"/>
    <s v="固定收益类保险资管产品"/>
    <n v="1"/>
    <s v="华安财保资产管理有限责任公司"/>
    <n v="699571750"/>
    <n v="676520223.12"/>
    <m/>
    <m/>
    <m/>
    <m/>
    <s v="否"/>
    <n v="3.0517670580212099E-5"/>
    <m/>
    <m/>
    <m/>
    <m/>
    <m/>
    <m/>
    <m/>
    <m/>
    <m/>
    <m/>
    <m/>
    <m/>
    <m/>
    <m/>
    <m/>
    <m/>
    <m/>
    <m/>
    <m/>
    <m/>
    <m/>
    <m/>
    <m/>
    <m/>
    <m/>
    <m/>
    <m/>
    <m/>
    <m/>
    <m/>
    <m/>
    <m/>
    <m/>
    <m/>
    <m/>
    <m/>
    <m/>
    <m/>
    <s v="固定收益类资产"/>
  </r>
  <r>
    <s v="传音控股"/>
    <s v="深圳传音控股股份有限公司"/>
    <s v="股票"/>
    <s v="科创板股"/>
    <s v="688036.SH"/>
    <x v="848"/>
    <n v="150"/>
    <n v="22409.22"/>
    <x v="4557"/>
    <m/>
    <m/>
    <s v="万能"/>
    <s v="新动力16号"/>
    <s v="华安财保资管新动力16集合资产管理产品"/>
    <s v="HA0254"/>
    <s v="组合类保险资管产品"/>
    <s v="固定收益类保险资管产品"/>
    <n v="1"/>
    <s v="华安财保资产管理有限责任公司"/>
    <n v="699571750"/>
    <n v="676520223.12"/>
    <m/>
    <m/>
    <m/>
    <m/>
    <s v="是"/>
    <n v="1.8710451951590599E-7"/>
    <m/>
    <m/>
    <m/>
    <m/>
    <m/>
    <m/>
    <m/>
    <m/>
    <m/>
    <m/>
    <m/>
    <m/>
    <m/>
    <m/>
    <m/>
    <m/>
    <m/>
    <m/>
    <m/>
    <m/>
    <m/>
    <m/>
    <m/>
    <m/>
    <m/>
    <m/>
    <m/>
    <m/>
    <m/>
    <m/>
    <m/>
    <m/>
    <m/>
    <m/>
    <m/>
    <m/>
    <m/>
    <m/>
    <s v="固定收益类资产"/>
  </r>
  <r>
    <s v="航天宏图"/>
    <s v="航天宏图信息技术股份有限公司"/>
    <s v="股票"/>
    <s v="科创板股"/>
    <s v="688066.SH"/>
    <x v="849"/>
    <n v="3900"/>
    <n v="273558.53000000003"/>
    <x v="4558"/>
    <m/>
    <m/>
    <s v="万能"/>
    <s v="新动力16号"/>
    <s v="华安财保资管新动力16集合资产管理产品"/>
    <s v="HA0254"/>
    <s v="组合类保险资管产品"/>
    <s v="固定收益类保险资管产品"/>
    <n v="1"/>
    <s v="华安财保资产管理有限责任公司"/>
    <n v="699571750"/>
    <n v="676520223.12"/>
    <m/>
    <m/>
    <m/>
    <m/>
    <s v="否"/>
    <n v="2.11463167825287E-5"/>
    <m/>
    <m/>
    <m/>
    <m/>
    <m/>
    <m/>
    <m/>
    <m/>
    <m/>
    <m/>
    <m/>
    <m/>
    <m/>
    <m/>
    <m/>
    <m/>
    <m/>
    <m/>
    <m/>
    <m/>
    <m/>
    <m/>
    <m/>
    <m/>
    <m/>
    <m/>
    <m/>
    <m/>
    <m/>
    <m/>
    <m/>
    <m/>
    <m/>
    <m/>
    <m/>
    <m/>
    <m/>
    <m/>
    <s v="固定收益类资产"/>
  </r>
  <r>
    <s v="大 地 熊"/>
    <s v="安徽大地熊新材料股份有限公司"/>
    <s v="股票"/>
    <s v="科创板股"/>
    <s v="688077.SH"/>
    <x v="850"/>
    <n v="2400"/>
    <n v="188771.58"/>
    <x v="4559"/>
    <m/>
    <m/>
    <s v="万能"/>
    <s v="新动力16号"/>
    <s v="华安财保资管新动力16集合资产管理产品"/>
    <s v="HA0254"/>
    <s v="组合类保险资管产品"/>
    <s v="固定收益类保险资管产品"/>
    <n v="1"/>
    <s v="华安财保资产管理有限责任公司"/>
    <n v="699571750"/>
    <n v="676520223.12"/>
    <m/>
    <m/>
    <m/>
    <m/>
    <s v="否"/>
    <n v="3.0000000000000001E-5"/>
    <m/>
    <m/>
    <m/>
    <m/>
    <m/>
    <m/>
    <m/>
    <m/>
    <m/>
    <m/>
    <m/>
    <m/>
    <m/>
    <m/>
    <m/>
    <m/>
    <m/>
    <m/>
    <m/>
    <m/>
    <m/>
    <m/>
    <m/>
    <m/>
    <m/>
    <m/>
    <m/>
    <m/>
    <m/>
    <m/>
    <m/>
    <m/>
    <m/>
    <m/>
    <m/>
    <m/>
    <m/>
    <m/>
    <s v="固定收益类资产"/>
  </r>
  <r>
    <s v="晶晨股份"/>
    <s v="晶晨半导体(上海)股份有限公司"/>
    <s v="股票"/>
    <s v="科创板股"/>
    <s v="688099.SH"/>
    <x v="607"/>
    <n v="3400"/>
    <n v="430859.41"/>
    <x v="4560"/>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天奈科技"/>
    <s v="江苏天奈科技股份有限公司"/>
    <s v="股票"/>
    <s v="科创板股"/>
    <s v="688116.SH"/>
    <x v="561"/>
    <n v="2000"/>
    <n v="274068"/>
    <x v="4561"/>
    <m/>
    <m/>
    <s v="万能"/>
    <s v="新动力16号"/>
    <s v="华安财保资管新动力16集合资产管理产品"/>
    <s v="HA0254"/>
    <s v="组合类保险资管产品"/>
    <s v="固定收益类保险资管产品"/>
    <n v="1"/>
    <s v="华安财保资产管理有限责任公司"/>
    <n v="699571750"/>
    <n v="676520223.12"/>
    <m/>
    <m/>
    <m/>
    <m/>
    <s v="否"/>
    <n v="8.6121819330667596E-6"/>
    <m/>
    <m/>
    <m/>
    <m/>
    <m/>
    <m/>
    <m/>
    <m/>
    <m/>
    <m/>
    <m/>
    <m/>
    <m/>
    <m/>
    <m/>
    <m/>
    <m/>
    <m/>
    <m/>
    <m/>
    <m/>
    <m/>
    <m/>
    <m/>
    <m/>
    <m/>
    <m/>
    <m/>
    <m/>
    <m/>
    <m/>
    <m/>
    <m/>
    <m/>
    <m/>
    <m/>
    <m/>
    <m/>
    <s v="固定收益类资产"/>
  </r>
  <r>
    <s v="西部超导"/>
    <s v="西部超导材料科技股份有限公司"/>
    <s v="股票"/>
    <s v="科创板股"/>
    <s v="688122.SH"/>
    <x v="851"/>
    <n v="4100"/>
    <n v="345315.37"/>
    <x v="4562"/>
    <m/>
    <m/>
    <s v="万能"/>
    <s v="新动力16号"/>
    <s v="华安财保资管新动力16集合资产管理产品"/>
    <s v="HA0254"/>
    <s v="组合类保险资管产品"/>
    <s v="固定收益类保险资管产品"/>
    <n v="1"/>
    <s v="华安财保资产管理有限责任公司"/>
    <n v="699571750"/>
    <n v="676520223.12"/>
    <m/>
    <m/>
    <m/>
    <m/>
    <s v="否"/>
    <n v="8.8353296663741393E-6"/>
    <m/>
    <m/>
    <m/>
    <m/>
    <m/>
    <m/>
    <m/>
    <m/>
    <m/>
    <m/>
    <m/>
    <m/>
    <m/>
    <m/>
    <m/>
    <m/>
    <m/>
    <m/>
    <m/>
    <m/>
    <m/>
    <m/>
    <m/>
    <m/>
    <m/>
    <m/>
    <m/>
    <m/>
    <m/>
    <m/>
    <m/>
    <m/>
    <m/>
    <m/>
    <m/>
    <m/>
    <m/>
    <m/>
    <s v="固定收益类资产"/>
  </r>
  <r>
    <s v="安 博 通"/>
    <s v="北京安博通科技股份有限公司"/>
    <s v="股票"/>
    <s v="科创板股"/>
    <s v="688168.SH"/>
    <x v="852"/>
    <n v="2100"/>
    <n v="107976.9"/>
    <x v="4563"/>
    <m/>
    <m/>
    <s v="万能"/>
    <s v="新动力16号"/>
    <s v="华安财保资管新动力16集合资产管理产品"/>
    <s v="HA0254"/>
    <s v="组合类保险资管产品"/>
    <s v="固定收益类保险资管产品"/>
    <n v="1"/>
    <s v="华安财保资产管理有限责任公司"/>
    <n v="699571750"/>
    <n v="676520223.12"/>
    <m/>
    <m/>
    <m/>
    <m/>
    <s v="否"/>
    <n v="4.0940460872616699E-5"/>
    <m/>
    <m/>
    <m/>
    <m/>
    <m/>
    <m/>
    <m/>
    <m/>
    <m/>
    <m/>
    <m/>
    <m/>
    <m/>
    <m/>
    <m/>
    <m/>
    <m/>
    <m/>
    <m/>
    <m/>
    <m/>
    <m/>
    <m/>
    <m/>
    <m/>
    <m/>
    <m/>
    <m/>
    <m/>
    <m/>
    <m/>
    <m/>
    <m/>
    <m/>
    <m/>
    <m/>
    <m/>
    <m/>
    <s v="固定收益类资产"/>
  </r>
  <r>
    <s v="石头科技"/>
    <s v="北京石头世纪科技股份有限公司"/>
    <s v="股票"/>
    <s v="科创板股"/>
    <s v="688169.SH"/>
    <x v="608"/>
    <n v="800"/>
    <n v="433855.75"/>
    <x v="4564"/>
    <m/>
    <m/>
    <s v="万能"/>
    <s v="新动力16号"/>
    <s v="华安财保资管新动力16集合资产管理产品"/>
    <s v="HA0254"/>
    <s v="组合类保险资管产品"/>
    <s v="固定收益类保险资管产品"/>
    <n v="1"/>
    <s v="华安财保资产管理有限责任公司"/>
    <n v="699571750"/>
    <n v="676520223.12"/>
    <m/>
    <m/>
    <m/>
    <m/>
    <s v="是"/>
    <n v="1.19749167406492E-5"/>
    <m/>
    <m/>
    <m/>
    <m/>
    <m/>
    <m/>
    <m/>
    <m/>
    <m/>
    <m/>
    <m/>
    <m/>
    <m/>
    <m/>
    <m/>
    <m/>
    <m/>
    <m/>
    <m/>
    <m/>
    <m/>
    <m/>
    <m/>
    <m/>
    <m/>
    <m/>
    <m/>
    <m/>
    <m/>
    <m/>
    <m/>
    <m/>
    <m/>
    <m/>
    <m/>
    <m/>
    <m/>
    <m/>
    <s v="固定收益类资产"/>
  </r>
  <r>
    <s v="八亿时空"/>
    <s v="北京八亿时空液晶科技股份有限公司"/>
    <s v="股票"/>
    <s v="科创板股"/>
    <s v="688181.SH"/>
    <x v="853"/>
    <n v="3400"/>
    <n v="142987.5"/>
    <x v="4565"/>
    <m/>
    <m/>
    <s v="万能"/>
    <s v="新动力16号"/>
    <s v="华安财保资管新动力16集合资产管理产品"/>
    <s v="HA0254"/>
    <s v="组合类保险资管产品"/>
    <s v="固定收益类保险资管产品"/>
    <n v="1"/>
    <s v="华安财保资产管理有限责任公司"/>
    <n v="699571750"/>
    <n v="676520223.12"/>
    <m/>
    <m/>
    <m/>
    <m/>
    <s v="否"/>
    <n v="3.5243016249082898E-5"/>
    <m/>
    <m/>
    <m/>
    <m/>
    <m/>
    <m/>
    <m/>
    <m/>
    <m/>
    <m/>
    <m/>
    <m/>
    <m/>
    <m/>
    <m/>
    <m/>
    <m/>
    <m/>
    <m/>
    <m/>
    <m/>
    <m/>
    <m/>
    <m/>
    <m/>
    <m/>
    <m/>
    <m/>
    <m/>
    <m/>
    <m/>
    <m/>
    <m/>
    <m/>
    <m/>
    <m/>
    <m/>
    <m/>
    <s v="固定收益类资产"/>
  </r>
  <r>
    <s v="广大特材"/>
    <s v="张家港广大特材股份有限公司"/>
    <s v="股票"/>
    <s v="科创板股"/>
    <s v="688186.SH"/>
    <x v="854"/>
    <n v="5200"/>
    <n v="132560"/>
    <x v="4566"/>
    <m/>
    <m/>
    <s v="万能"/>
    <s v="新动力16号"/>
    <s v="华安财保资管新动力16集合资产管理产品"/>
    <s v="HA0254"/>
    <s v="组合类保险资管产品"/>
    <s v="固定收益类保险资管产品"/>
    <n v="1"/>
    <s v="华安财保资产管理有限责任公司"/>
    <n v="699571750"/>
    <n v="676520223.12"/>
    <m/>
    <m/>
    <m/>
    <m/>
    <s v="否"/>
    <n v="2.42718446601942E-5"/>
    <m/>
    <m/>
    <m/>
    <m/>
    <m/>
    <m/>
    <m/>
    <m/>
    <m/>
    <m/>
    <m/>
    <m/>
    <m/>
    <m/>
    <m/>
    <m/>
    <m/>
    <m/>
    <m/>
    <m/>
    <m/>
    <m/>
    <m/>
    <m/>
    <m/>
    <m/>
    <m/>
    <m/>
    <m/>
    <m/>
    <m/>
    <m/>
    <m/>
    <m/>
    <m/>
    <m/>
    <m/>
    <m/>
    <s v="固定收益类资产"/>
  </r>
  <r>
    <s v="华峰测控"/>
    <s v="北京华峰测控技术股份有限公司"/>
    <s v="股票"/>
    <s v="科创板股"/>
    <s v="688200.SH"/>
    <x v="855"/>
    <n v="700"/>
    <n v="296411"/>
    <x v="4567"/>
    <m/>
    <m/>
    <s v="万能"/>
    <s v="新动力16号"/>
    <s v="华安财保资管新动力16集合资产管理产品"/>
    <s v="HA0254"/>
    <s v="组合类保险资管产品"/>
    <s v="固定收益类保险资管产品"/>
    <n v="1"/>
    <s v="华安财保资产管理有限责任公司"/>
    <n v="699571750"/>
    <n v="676520223.12"/>
    <m/>
    <m/>
    <m/>
    <m/>
    <s v="否"/>
    <n v="1.14138956744499E-5"/>
    <m/>
    <m/>
    <m/>
    <m/>
    <m/>
    <m/>
    <m/>
    <m/>
    <m/>
    <m/>
    <m/>
    <m/>
    <m/>
    <m/>
    <m/>
    <m/>
    <m/>
    <m/>
    <m/>
    <m/>
    <m/>
    <m/>
    <m/>
    <m/>
    <m/>
    <m/>
    <m/>
    <m/>
    <m/>
    <m/>
    <m/>
    <m/>
    <m/>
    <m/>
    <m/>
    <m/>
    <m/>
    <m/>
    <s v="固定收益类资产"/>
  </r>
  <r>
    <s v="美 迪 西"/>
    <s v="上海美迪西生物医药股份有限公司"/>
    <s v="股票"/>
    <s v="科创板股"/>
    <s v="688202.SH"/>
    <x v="856"/>
    <n v="600"/>
    <n v="238289.76"/>
    <x v="4568"/>
    <m/>
    <m/>
    <s v="万能"/>
    <s v="新动力16号"/>
    <s v="华安财保资管新动力16集合资产管理产品"/>
    <s v="HA0254"/>
    <s v="组合类保险资管产品"/>
    <s v="固定收益类保险资管产品"/>
    <n v="1"/>
    <s v="华安财保资产管理有限责任公司"/>
    <n v="699571750"/>
    <n v="676520223.12"/>
    <m/>
    <m/>
    <m/>
    <m/>
    <s v="否"/>
    <n v="9.6650188239128296E-6"/>
    <m/>
    <m/>
    <m/>
    <m/>
    <m/>
    <m/>
    <m/>
    <m/>
    <m/>
    <m/>
    <m/>
    <m/>
    <m/>
    <m/>
    <m/>
    <m/>
    <m/>
    <m/>
    <m/>
    <m/>
    <m/>
    <m/>
    <m/>
    <m/>
    <m/>
    <m/>
    <m/>
    <m/>
    <m/>
    <m/>
    <m/>
    <m/>
    <m/>
    <m/>
    <m/>
    <m/>
    <m/>
    <m/>
    <s v="固定收益类资产"/>
  </r>
  <r>
    <s v="特宝生物"/>
    <s v="厦门特宝生物工程股份有限公司"/>
    <s v="股票"/>
    <s v="科创板股"/>
    <s v="688278.SH"/>
    <x v="857"/>
    <n v="7500"/>
    <n v="196328.83"/>
    <x v="4569"/>
    <m/>
    <m/>
    <s v="万能"/>
    <s v="新动力16号"/>
    <s v="华安财保资管新动力16集合资产管理产品"/>
    <s v="HA0254"/>
    <s v="组合类保险资管产品"/>
    <s v="固定收益类保险资管产品"/>
    <n v="1"/>
    <s v="华安财保资产管理有限责任公司"/>
    <n v="699571750"/>
    <n v="676520223.12"/>
    <m/>
    <m/>
    <m/>
    <m/>
    <s v="否"/>
    <n v="1.8436578171091401E-5"/>
    <m/>
    <m/>
    <m/>
    <m/>
    <m/>
    <m/>
    <m/>
    <m/>
    <m/>
    <m/>
    <m/>
    <m/>
    <m/>
    <m/>
    <m/>
    <m/>
    <m/>
    <m/>
    <m/>
    <m/>
    <m/>
    <m/>
    <m/>
    <m/>
    <m/>
    <m/>
    <m/>
    <m/>
    <m/>
    <m/>
    <m/>
    <m/>
    <m/>
    <m/>
    <m/>
    <m/>
    <m/>
    <m/>
    <s v="固定收益类资产"/>
  </r>
  <r>
    <s v="景业智能"/>
    <s v="杭州景业智能科技股份有限公司"/>
    <s v="股票"/>
    <s v="科创板股"/>
    <s v="688290.SH"/>
    <x v="304"/>
    <n v="1455"/>
    <n v="49309.95"/>
    <x v="4570"/>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仕佳光子"/>
    <s v="河南仕佳光子科技股份有限公司"/>
    <s v="股票"/>
    <s v="科创板股"/>
    <s v="688313.SH"/>
    <x v="858"/>
    <n v="17700"/>
    <n v="183572.26"/>
    <x v="4571"/>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微芯生物"/>
    <s v="深圳微芯生物科技股份有限公司"/>
    <s v="股票"/>
    <s v="科创板股"/>
    <s v="688321.SH"/>
    <x v="859"/>
    <n v="8400"/>
    <n v="225924"/>
    <x v="4572"/>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建龙微纳"/>
    <s v="洛阳建龙微纳新材料股份有限公司"/>
    <s v="股票"/>
    <s v="科创板股"/>
    <s v="688357.SH"/>
    <x v="860"/>
    <n v="1890"/>
    <n v="264163.3"/>
    <x v="4573"/>
    <m/>
    <m/>
    <s v="万能"/>
    <s v="新动力16号"/>
    <s v="华安财保资管新动力16集合资产管理产品"/>
    <s v="HA0254"/>
    <s v="组合类保险资管产品"/>
    <s v="固定收益类保险资管产品"/>
    <n v="1"/>
    <s v="华安财保资产管理有限责任公司"/>
    <n v="699571750"/>
    <n v="676520223.12"/>
    <m/>
    <m/>
    <m/>
    <m/>
    <s v="否"/>
    <n v="3.1910106023437701E-5"/>
    <m/>
    <m/>
    <m/>
    <m/>
    <m/>
    <m/>
    <m/>
    <m/>
    <m/>
    <m/>
    <m/>
    <m/>
    <m/>
    <m/>
    <m/>
    <m/>
    <m/>
    <m/>
    <m/>
    <m/>
    <m/>
    <m/>
    <m/>
    <m/>
    <m/>
    <m/>
    <m/>
    <m/>
    <m/>
    <m/>
    <m/>
    <m/>
    <m/>
    <m/>
    <m/>
    <m/>
    <m/>
    <m/>
    <s v="固定收益类资产"/>
  </r>
  <r>
    <s v="固 德 威"/>
    <s v="固德威技术股份有限公司"/>
    <s v="股票"/>
    <s v="科创板股"/>
    <s v="688390.SH"/>
    <x v="861"/>
    <n v="700"/>
    <n v="216023"/>
    <x v="4574"/>
    <m/>
    <m/>
    <s v="万能"/>
    <s v="新动力16号"/>
    <s v="华安财保资管新动力16集合资产管理产品"/>
    <s v="HA0254"/>
    <s v="组合类保险资管产品"/>
    <s v="固定收益类保险资管产品"/>
    <n v="1"/>
    <s v="华安财保资产管理有限责任公司"/>
    <n v="699571750"/>
    <n v="676520223.12"/>
    <m/>
    <m/>
    <m/>
    <m/>
    <s v="否"/>
    <e v="#DIV/0!"/>
    <m/>
    <m/>
    <m/>
    <m/>
    <m/>
    <m/>
    <m/>
    <m/>
    <m/>
    <m/>
    <m/>
    <m/>
    <m/>
    <m/>
    <m/>
    <m/>
    <m/>
    <m/>
    <m/>
    <m/>
    <m/>
    <m/>
    <m/>
    <m/>
    <m/>
    <m/>
    <m/>
    <m/>
    <m/>
    <m/>
    <m/>
    <m/>
    <m/>
    <m/>
    <m/>
    <m/>
    <m/>
    <m/>
    <s v="固定收益类资产"/>
  </r>
  <r>
    <s v="南亚新材"/>
    <s v="南亚新材料科技股份有限公司"/>
    <s v="股票"/>
    <s v="科创板股"/>
    <s v="688519.SH"/>
    <x v="862"/>
    <n v="4335"/>
    <n v="143725.51999999999"/>
    <x v="4575"/>
    <m/>
    <m/>
    <s v="万能"/>
    <s v="新动力16号"/>
    <s v="华安财保资管新动力16集合资产管理产品"/>
    <s v="HA0254"/>
    <s v="组合类保险资管产品"/>
    <s v="固定收益类保险资管产品"/>
    <n v="1"/>
    <s v="华安财保资产管理有限责任公司"/>
    <n v="699571750"/>
    <n v="676520223.12"/>
    <m/>
    <m/>
    <m/>
    <m/>
    <s v="否"/>
    <n v="1.8494027303754299E-5"/>
    <m/>
    <m/>
    <m/>
    <m/>
    <m/>
    <m/>
    <m/>
    <m/>
    <m/>
    <m/>
    <m/>
    <m/>
    <m/>
    <m/>
    <m/>
    <m/>
    <m/>
    <m/>
    <m/>
    <m/>
    <m/>
    <m/>
    <m/>
    <m/>
    <m/>
    <m/>
    <m/>
    <m/>
    <m/>
    <m/>
    <m/>
    <m/>
    <m/>
    <m/>
    <m/>
    <m/>
    <m/>
    <m/>
    <s v="固定收益类资产"/>
  </r>
  <r>
    <s v="高测股份"/>
    <s v="青岛高测科技股份有限公司"/>
    <s v="股票"/>
    <s v="科创板股"/>
    <s v="688556.SH"/>
    <x v="609"/>
    <n v="6204"/>
    <n v="412704.3"/>
    <x v="4576"/>
    <m/>
    <m/>
    <s v="万能"/>
    <s v="新动力16号"/>
    <s v="华安财保资管新动力16集合资产管理产品"/>
    <s v="HA0254"/>
    <s v="组合类保险资管产品"/>
    <s v="固定收益类保险资管产品"/>
    <n v="1"/>
    <s v="华安财保资产管理有限责任公司"/>
    <n v="699571750"/>
    <n v="676520223.12"/>
    <m/>
    <m/>
    <m/>
    <m/>
    <s v="否"/>
    <n v="3.8331457126722403E-5"/>
    <m/>
    <m/>
    <m/>
    <m/>
    <m/>
    <m/>
    <m/>
    <m/>
    <m/>
    <m/>
    <m/>
    <m/>
    <m/>
    <m/>
    <m/>
    <m/>
    <m/>
    <m/>
    <m/>
    <m/>
    <m/>
    <m/>
    <m/>
    <m/>
    <m/>
    <m/>
    <m/>
    <m/>
    <m/>
    <m/>
    <m/>
    <m/>
    <m/>
    <m/>
    <m/>
    <m/>
    <m/>
    <m/>
    <s v="固定收益类资产"/>
  </r>
  <r>
    <s v="明冠新材"/>
    <s v="明冠新材料股份有限公司"/>
    <s v="股票"/>
    <s v="科创板股"/>
    <s v="688560.SH"/>
    <x v="863"/>
    <n v="5722"/>
    <n v="173475.21"/>
    <x v="4577"/>
    <m/>
    <m/>
    <s v="万能"/>
    <s v="新动力16号"/>
    <s v="华安财保资管新动力16集合资产管理产品"/>
    <s v="HA0254"/>
    <s v="组合类保险资管产品"/>
    <s v="固定收益类保险资管产品"/>
    <n v="1"/>
    <s v="华安财保资产管理有限责任公司"/>
    <n v="699571750"/>
    <n v="676520223.12"/>
    <m/>
    <m/>
    <m/>
    <m/>
    <s v="否"/>
    <n v="3.4871588453143098E-5"/>
    <m/>
    <m/>
    <m/>
    <m/>
    <m/>
    <m/>
    <m/>
    <m/>
    <m/>
    <m/>
    <m/>
    <m/>
    <m/>
    <m/>
    <m/>
    <m/>
    <m/>
    <m/>
    <m/>
    <m/>
    <m/>
    <m/>
    <m/>
    <m/>
    <m/>
    <m/>
    <m/>
    <m/>
    <m/>
    <m/>
    <m/>
    <m/>
    <m/>
    <m/>
    <m/>
    <m/>
    <m/>
    <m/>
    <s v="固定收益类资产"/>
  </r>
  <r>
    <s v="海优新材"/>
    <s v="上海海优威新材料股份有限公司"/>
    <s v="股票"/>
    <s v="科创板股"/>
    <s v="688680.SH"/>
    <x v="864"/>
    <n v="1000"/>
    <n v="186310.86"/>
    <x v="4578"/>
    <m/>
    <m/>
    <s v="万能"/>
    <s v="新动力16号"/>
    <s v="华安财保资管新动力16集合资产管理产品"/>
    <s v="HA0254"/>
    <s v="组合类保险资管产品"/>
    <s v="固定收益类保险资管产品"/>
    <n v="1"/>
    <s v="华安财保资产管理有限责任公司"/>
    <n v="699571750"/>
    <n v="676520223.12"/>
    <m/>
    <m/>
    <m/>
    <m/>
    <s v="否"/>
    <n v="1.1901928112354199E-5"/>
    <m/>
    <m/>
    <m/>
    <m/>
    <m/>
    <m/>
    <m/>
    <m/>
    <m/>
    <m/>
    <m/>
    <m/>
    <m/>
    <m/>
    <m/>
    <m/>
    <m/>
    <m/>
    <m/>
    <m/>
    <m/>
    <m/>
    <m/>
    <m/>
    <m/>
    <m/>
    <m/>
    <m/>
    <m/>
    <m/>
    <m/>
    <m/>
    <m/>
    <m/>
    <m/>
    <m/>
    <m/>
    <m/>
    <s v="固定收益类资产"/>
  </r>
  <r>
    <s v="极米科技"/>
    <s v="成都极米科技股份有限公司"/>
    <s v="股票"/>
    <s v="科创板股"/>
    <s v="688696.SH"/>
    <x v="865"/>
    <n v="700"/>
    <n v="277207"/>
    <x v="4579"/>
    <m/>
    <m/>
    <s v="万能"/>
    <s v="新动力16号"/>
    <s v="华安财保资管新动力16集合资产管理产品"/>
    <s v="HA0254"/>
    <s v="组合类保险资管产品"/>
    <s v="固定收益类保险资管产品"/>
    <n v="1"/>
    <s v="华安财保资产管理有限责任公司"/>
    <n v="699571750"/>
    <n v="676520223.12"/>
    <m/>
    <m/>
    <m/>
    <m/>
    <s v="否"/>
    <n v="1.4E-5"/>
    <m/>
    <m/>
    <m/>
    <m/>
    <m/>
    <m/>
    <m/>
    <m/>
    <m/>
    <m/>
    <m/>
    <m/>
    <m/>
    <m/>
    <m/>
    <m/>
    <m/>
    <m/>
    <m/>
    <m/>
    <m/>
    <m/>
    <m/>
    <m/>
    <m/>
    <m/>
    <m/>
    <m/>
    <m/>
    <m/>
    <m/>
    <m/>
    <m/>
    <m/>
    <m/>
    <m/>
    <m/>
    <m/>
    <s v="固定收益类资产"/>
  </r>
  <r>
    <s v="东威科技"/>
    <s v="昆山东威科技股份有限公司"/>
    <s v="股票"/>
    <s v="科创板股"/>
    <s v="688700.SH"/>
    <x v="866"/>
    <n v="1900"/>
    <n v="144812.06"/>
    <x v="4580"/>
    <m/>
    <m/>
    <s v="万能"/>
    <s v="新动力16号"/>
    <s v="华安财保资管新动力16集合资产管理产品"/>
    <s v="HA0254"/>
    <s v="组合类保险资管产品"/>
    <s v="固定收益类保险资管产品"/>
    <n v="1"/>
    <s v="华安财保资产管理有限责任公司"/>
    <n v="699571750"/>
    <n v="676520223.12"/>
    <m/>
    <m/>
    <m/>
    <m/>
    <s v="否"/>
    <n v="1.29076086956522E-5"/>
    <m/>
    <m/>
    <m/>
    <m/>
    <m/>
    <m/>
    <m/>
    <m/>
    <m/>
    <m/>
    <m/>
    <m/>
    <m/>
    <m/>
    <m/>
    <m/>
    <m/>
    <m/>
    <m/>
    <m/>
    <m/>
    <m/>
    <m/>
    <m/>
    <m/>
    <m/>
    <m/>
    <m/>
    <m/>
    <m/>
    <m/>
    <m/>
    <m/>
    <m/>
    <m/>
    <m/>
    <m/>
    <m/>
    <s v="固定收益类资产"/>
  </r>
  <r>
    <s v="宏华数科"/>
    <s v="杭州宏华数码科技股份有限公司"/>
    <s v="股票"/>
    <s v="科创板股"/>
    <s v="688789.SH"/>
    <x v="404"/>
    <n v="800"/>
    <n v="146394"/>
    <x v="4581"/>
    <m/>
    <m/>
    <s v="万能"/>
    <s v="新动力16号"/>
    <s v="华安财保资管新动力16集合资产管理产品"/>
    <s v="HA0254"/>
    <s v="组合类保险资管产品"/>
    <s v="固定收益类保险资管产品"/>
    <n v="1"/>
    <s v="华安财保资产管理有限责任公司"/>
    <n v="699571750"/>
    <n v="676520223.12"/>
    <m/>
    <m/>
    <m/>
    <m/>
    <s v="否"/>
    <n v="1.05263157894737E-5"/>
    <m/>
    <m/>
    <m/>
    <m/>
    <m/>
    <m/>
    <m/>
    <m/>
    <m/>
    <m/>
    <m/>
    <m/>
    <m/>
    <m/>
    <m/>
    <m/>
    <m/>
    <m/>
    <m/>
    <m/>
    <m/>
    <m/>
    <m/>
    <m/>
    <m/>
    <m/>
    <m/>
    <m/>
    <m/>
    <m/>
    <m/>
    <m/>
    <m/>
    <m/>
    <m/>
    <m/>
    <m/>
    <m/>
    <s v="固定收益类资产"/>
  </r>
  <r>
    <s v="中芯国际"/>
    <s v="中芯国际集成电路制造有限公司"/>
    <s v="股票"/>
    <s v="科创板股"/>
    <s v="688981.SH"/>
    <x v="136"/>
    <n v="11800"/>
    <n v="535298.72"/>
    <x v="4582"/>
    <m/>
    <m/>
    <s v="万能"/>
    <s v="新动力16号"/>
    <s v="华安财保资管新动力16集合资产管理产品"/>
    <s v="HA0254"/>
    <s v="组合类保险资管产品"/>
    <s v="固定收益类保险资管产品"/>
    <n v="1"/>
    <s v="华安财保资产管理有限责任公司"/>
    <n v="699571750"/>
    <n v="676520223.12"/>
    <m/>
    <m/>
    <m/>
    <m/>
    <s v="是"/>
    <n v="1.49211141810418E-6"/>
    <m/>
    <m/>
    <m/>
    <m/>
    <m/>
    <m/>
    <m/>
    <m/>
    <m/>
    <m/>
    <m/>
    <m/>
    <m/>
    <m/>
    <m/>
    <m/>
    <m/>
    <m/>
    <m/>
    <m/>
    <m/>
    <m/>
    <m/>
    <m/>
    <m/>
    <m/>
    <m/>
    <m/>
    <m/>
    <m/>
    <m/>
    <m/>
    <m/>
    <m/>
    <m/>
    <m/>
    <m/>
    <m/>
    <s v="固定收益类资产"/>
  </r>
  <r>
    <s v="南银转债"/>
    <s v="2021年南京银行股份有限公司公开发行A股可转换公司债券"/>
    <s v="可转债、可交换债"/>
    <s v="可转债"/>
    <s v="113050.SH"/>
    <x v="186"/>
    <n v="50000"/>
    <n v="5944335.04"/>
    <x v="4583"/>
    <s v="8,712.33"/>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6"/>
    <s v="AAA"/>
    <n v="0"/>
    <s v="否"/>
    <m/>
    <m/>
    <m/>
    <m/>
    <m/>
    <m/>
    <m/>
    <m/>
    <m/>
    <m/>
    <m/>
    <s v="固定收益类资产"/>
  </r>
  <r>
    <s v="兴业转债"/>
    <s v="2021年兴业银行股份有限公司公开发行A股可转换公司债券"/>
    <s v="可转债、可交换债"/>
    <s v="可转债"/>
    <s v="113052.SH"/>
    <x v="183"/>
    <n v="60080"/>
    <n v="6722730.5700000003"/>
    <x v="4584"/>
    <s v="4,049.23"/>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380"/>
    <n v="38007.5"/>
    <x v="4585"/>
    <s v="7.50"/>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6"/>
    <s v="AAA"/>
    <n v="0"/>
    <s v="否"/>
    <m/>
    <m/>
    <m/>
    <m/>
    <m/>
    <m/>
    <m/>
    <m/>
    <m/>
    <m/>
    <m/>
    <s v="固定收益类资产"/>
  </r>
  <r>
    <s v="禾丰转债"/>
    <s v="2022年禾丰食品股份有限公司公开发行可转换公司债券"/>
    <s v="可转债、可交换债"/>
    <s v="可转债"/>
    <s v="113647.SH"/>
    <x v="832"/>
    <n v="480"/>
    <n v="48002.76"/>
    <x v="4586"/>
    <s v="2.76"/>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6"/>
    <s v="AA"/>
    <n v="0"/>
    <s v="否"/>
    <m/>
    <m/>
    <m/>
    <m/>
    <m/>
    <m/>
    <m/>
    <m/>
    <m/>
    <m/>
    <m/>
    <s v="固定收益类资产"/>
  </r>
  <r>
    <s v="17远东五"/>
    <s v="远东国际租赁有限公司公开发行2017年公司债券(品种二)"/>
    <s v="企业债、公司债"/>
    <s v="公司债"/>
    <s v="143269.SH"/>
    <x v="868"/>
    <n v="200000"/>
    <n v="20955652.050000001"/>
    <x v="4587"/>
    <s v="691,052.05"/>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300000"/>
    <n v="30577808.219999999"/>
    <x v="4588"/>
    <s v="577,808.2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
    <s v="AA+"/>
    <n v="1.4214"/>
    <s v="否"/>
    <m/>
    <m/>
    <m/>
    <m/>
    <m/>
    <m/>
    <m/>
    <m/>
    <m/>
    <m/>
    <m/>
    <s v="固定收益类资产"/>
  </r>
  <r>
    <s v="21不动01"/>
    <s v="平安不动产有限公司2021年公开发行公司债券(面向专业投资者)(第一期)"/>
    <s v="企业债、公司债"/>
    <s v="公司债"/>
    <s v="149367.SZ"/>
    <x v="870"/>
    <n v="200000"/>
    <n v="20158043.84"/>
    <x v="4589"/>
    <s v="193,643.84"/>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48739.729999997"/>
    <x v="4591"/>
    <s v="1,194,739.73"/>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0.56999999999999995"/>
    <s v="AA"/>
    <n v="0.55369999999999997"/>
    <s v="否"/>
    <m/>
    <m/>
    <m/>
    <m/>
    <m/>
    <m/>
    <m/>
    <m/>
    <m/>
    <m/>
    <m/>
    <s v="固定收益类资产"/>
  </r>
  <r>
    <s v="20北汽01"/>
    <s v="北京汽车集团有限公司2020年公开发行公司债券(面向专业投资者)(第一期)(品种一)"/>
    <s v="企业债、公司债"/>
    <s v="公司债"/>
    <s v="163451.SH"/>
    <x v="248"/>
    <n v="400000"/>
    <n v="38556454.799999997"/>
    <x v="4592"/>
    <s v="42,454.80"/>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2.97"/>
    <s v="AA"/>
    <n v="2.7641"/>
    <s v="否"/>
    <m/>
    <m/>
    <m/>
    <m/>
    <m/>
    <m/>
    <m/>
    <m/>
    <m/>
    <m/>
    <m/>
    <s v="固定收益类资产"/>
  </r>
  <r>
    <s v="20恒泰G1"/>
    <s v="恒泰证券股份有限公司2020年公开发行公司债券"/>
    <s v="金融债"/>
    <s v="非银行金融债券"/>
    <s v="175144.SH"/>
    <x v="873"/>
    <n v="200000"/>
    <n v="20536421.920000002"/>
    <x v="4593"/>
    <s v="536,421.9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741,369.86"/>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400000"/>
    <n v="41041600"/>
    <x v="4596"/>
    <s v="1,041,600.00"/>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300000"/>
    <n v="30646068.489999998"/>
    <x v="4597"/>
    <s v="646,068.49"/>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46"/>
    <s v="AA+"/>
    <n v="1.3640000000000001"/>
    <s v="否"/>
    <m/>
    <m/>
    <m/>
    <m/>
    <m/>
    <m/>
    <m/>
    <m/>
    <m/>
    <m/>
    <m/>
    <s v="固定收益类资产"/>
  </r>
  <r>
    <s v="20津投19"/>
    <s v="天津城市基础设施建设投资集团有限公司2020年公开发行公司债券(第十期)"/>
    <s v="企业债、公司债"/>
    <s v="公司债"/>
    <s v="175251.SH"/>
    <x v="91"/>
    <n v="500000"/>
    <n v="51033041.100000001"/>
    <x v="4598"/>
    <s v="1,133,041.10"/>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47"/>
    <s v="AA"/>
    <n v="1.3429"/>
    <s v="否"/>
    <m/>
    <m/>
    <m/>
    <m/>
    <m/>
    <m/>
    <m/>
    <m/>
    <m/>
    <m/>
    <m/>
    <s v="固定收益类资产"/>
  </r>
  <r>
    <s v="20安租08"/>
    <s v="平安国际融资租赁有限公司2020年公开发行公司债券(第三期)(品种二)"/>
    <s v="企业债、公司债"/>
    <s v="公司债"/>
    <s v="175270.SH"/>
    <x v="876"/>
    <n v="100000"/>
    <n v="10195594.52"/>
    <x v="4599"/>
    <s v="195,594.5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
    <s v="AAA-"/>
    <n v="1.4159999999999999"/>
    <s v="否"/>
    <m/>
    <m/>
    <m/>
    <m/>
    <m/>
    <m/>
    <m/>
    <m/>
    <m/>
    <m/>
    <m/>
    <s v="固定收益类资产"/>
  </r>
  <r>
    <s v="20复星04"/>
    <s v="上海复星高科技(集团)有限公司公开发行2020年公司债券(第三期)(面向专业投资者)"/>
    <s v="企业债、公司债"/>
    <s v="公司债"/>
    <s v="175304.SH"/>
    <x v="872"/>
    <n v="200000"/>
    <n v="20440984.379999999"/>
    <x v="4600"/>
    <s v="468,164.3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2"/>
    <s v="AA"/>
    <n v="1.3709"/>
    <s v="否"/>
    <m/>
    <m/>
    <m/>
    <m/>
    <m/>
    <m/>
    <m/>
    <m/>
    <m/>
    <m/>
    <m/>
    <s v="固定收益类资产"/>
  </r>
  <r>
    <s v="20恒信G3"/>
    <s v="海通恒信国际融资租赁股份有限公司2020年公开发行公司债券(面向专业投资者)(第三期)"/>
    <s v="企业债、公司债"/>
    <s v="公司债"/>
    <s v="175344.SH"/>
    <x v="874"/>
    <n v="200000"/>
    <n v="20411589.039999999"/>
    <x v="4601"/>
    <s v="411,589.04"/>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100000"/>
    <n v="10201246.58"/>
    <x v="4602"/>
    <s v="201,246.5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400000"/>
    <n v="40771419.18"/>
    <x v="4603"/>
    <s v="771,419.1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1.55"/>
    <s v="AA"/>
    <n v="1.4359"/>
    <s v="否"/>
    <m/>
    <m/>
    <m/>
    <m/>
    <m/>
    <m/>
    <m/>
    <m/>
    <m/>
    <m/>
    <m/>
    <s v="固定收益类资产"/>
  </r>
  <r>
    <s v="21招证G5"/>
    <s v="招商证券股份有限公司面向专业投资者公开发行2021年公司债券(第三期)(品种二)"/>
    <s v="金融债"/>
    <s v="非银行金融债券"/>
    <s v="188387.SH"/>
    <x v="374"/>
    <n v="200000"/>
    <n v="20513435.620000001"/>
    <x v="4604"/>
    <s v="513,435.6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2.21"/>
    <s v="AAA"/>
    <n v="2.0569000000000002"/>
    <s v="否"/>
    <m/>
    <m/>
    <m/>
    <m/>
    <m/>
    <m/>
    <m/>
    <m/>
    <m/>
    <m/>
    <m/>
    <s v="固定收益类资产"/>
  </r>
  <r>
    <s v="21招证G7"/>
    <s v="招商证券股份有限公司面向专业投资者公开发行2021年公司债券(第四期)(品种二)"/>
    <s v="金融债"/>
    <s v="非银行金融债券"/>
    <s v="188482.SH"/>
    <x v="374"/>
    <n v="200000"/>
    <n v="20468427.399999999"/>
    <x v="4605"/>
    <s v="468,427.40"/>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2.13"/>
    <s v="AAA"/>
    <n v="1.9899"/>
    <s v="否"/>
    <m/>
    <m/>
    <m/>
    <m/>
    <m/>
    <m/>
    <m/>
    <m/>
    <m/>
    <m/>
    <m/>
    <s v="固定收益类资产"/>
  </r>
  <r>
    <s v="20齐鲁银行永续债"/>
    <s v="齐鲁银行股份有限公司2020年无固定期限资本债券"/>
    <s v="金融债"/>
    <s v="商业银行债券"/>
    <s v="2020054.IB"/>
    <x v="878"/>
    <n v="200000"/>
    <n v="20940536.030000001"/>
    <x v="4606"/>
    <s v="559,726.03"/>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200000"/>
    <n v="21031078.079999998"/>
    <x v="4607"/>
    <s v="347,178.0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3.65"/>
    <s v="AA"/>
    <n v="3.2601"/>
    <s v="否"/>
    <m/>
    <m/>
    <m/>
    <m/>
    <m/>
    <m/>
    <m/>
    <m/>
    <m/>
    <m/>
    <m/>
    <s v="固定收益类资产"/>
  </r>
  <r>
    <s v="21齐鲁银行永续债"/>
    <s v="齐鲁银行股份有限公司2021年无固定期限资本债券"/>
    <s v="金融债"/>
    <s v="商业银行债券"/>
    <s v="2120022.IB"/>
    <x v="878"/>
    <n v="100000"/>
    <n v="10328436.99"/>
    <x v="4608"/>
    <s v="38,136.99"/>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3.93"/>
    <s v="AA"/>
    <n v="3.5289999999999999"/>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300000"/>
    <n v="31364035.75"/>
    <x v="4610"/>
    <s v="686,465.75"/>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36523.420000002"/>
    <x v="4611"/>
    <s v="649,753.42"/>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4.58"/>
    <s v="AA+"/>
    <n v="4.069"/>
    <s v="否"/>
    <m/>
    <m/>
    <m/>
    <m/>
    <m/>
    <m/>
    <m/>
    <m/>
    <m/>
    <m/>
    <m/>
    <s v="固定收益类资产"/>
  </r>
  <r>
    <s v="21厦门国际银行永续债01"/>
    <s v="厦门国际银行股份有限公司2021年无固定期限资本债券(第一期)"/>
    <s v="金融债"/>
    <s v="商业银行债券"/>
    <s v="2120115.IB"/>
    <x v="883"/>
    <n v="100000"/>
    <n v="10270980.68"/>
    <x v="4612"/>
    <s v="153,150.68"/>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4.6500000000000004"/>
    <s v="AA"/>
    <n v="4.0928000000000004"/>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3.92"/>
    <s v="AA"/>
    <n v="3.5238"/>
    <s v="否"/>
    <m/>
    <m/>
    <m/>
    <m/>
    <m/>
    <m/>
    <m/>
    <m/>
    <m/>
    <m/>
    <m/>
    <s v="固定收益类资产"/>
  </r>
  <r>
    <s v="21河钢集MTN005(革命老区)"/>
    <s v="河钢集团有限公司2021年度第五期中期票据(革命老区)"/>
    <s v="非金融企业债务融资工具"/>
    <s v="中期票据"/>
    <s v="102102264.IB"/>
    <x v="884"/>
    <n v="200000"/>
    <n v="20489210.960000001"/>
    <x v="4614"/>
    <s v="386,410.96"/>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2.5299999999999998"/>
    <s v="AA+"/>
    <n v="2.3351999999999999"/>
    <s v="否"/>
    <m/>
    <m/>
    <m/>
    <m/>
    <m/>
    <m/>
    <m/>
    <m/>
    <m/>
    <m/>
    <m/>
    <s v="固定收益类资产"/>
  </r>
  <r>
    <s v="22河钢集MTN001"/>
    <s v="河钢集团有限公司2022年度第一期中期票据"/>
    <s v="非金融企业债务融资工具"/>
    <s v="中期票据"/>
    <s v="102280101.IB"/>
    <x v="884"/>
    <n v="400000"/>
    <n v="40441863.009999998"/>
    <x v="4615"/>
    <s v="441,863.01"/>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n v="2.72"/>
    <s v="AA+"/>
    <n v="2.5175999999999998"/>
    <s v="否"/>
    <m/>
    <m/>
    <m/>
    <m/>
    <m/>
    <m/>
    <m/>
    <m/>
    <m/>
    <m/>
    <m/>
    <s v="固定收益类资产"/>
  </r>
  <r>
    <s v="沪深300股指期货2206合约"/>
    <s v="沪深300股指期货2206合约"/>
    <s v="其他金融衍生品"/>
    <s v="股指期货空头合约"/>
    <s v="IF2206"/>
    <x v="885"/>
    <n v="32105280"/>
    <n v="32105280"/>
    <x v="4616"/>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s v="HA0254"/>
    <s v="是"/>
    <n v="0.61099999999999999"/>
    <n v="1.6333333333333333"/>
    <m/>
    <m/>
    <m/>
    <m/>
    <m/>
    <m/>
    <m/>
    <m/>
    <m/>
    <m/>
    <m/>
    <m/>
    <m/>
    <m/>
    <m/>
    <m/>
    <m/>
    <m/>
    <m/>
    <m/>
    <m/>
    <m/>
    <m/>
    <s v="固定收益类资产"/>
  </r>
  <r>
    <s v="沪深300股指期货2209合约"/>
    <s v="沪深300股指期货2209合约"/>
    <s v="其他金融衍生品"/>
    <s v="股指期货空头合约"/>
    <s v="IF2209"/>
    <x v="885"/>
    <n v="36909450"/>
    <n v="36909450"/>
    <x v="4617"/>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s v="HA0254"/>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1743249.489999998"/>
    <n v="31743249.489999998"/>
    <x v="4618"/>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2677.53"/>
    <n v="12677.53"/>
    <x v="4619"/>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其他流动性管理工具"/>
    <s v="其他流动性管理工具"/>
    <s v="现金及流动性管理工具"/>
    <s v="其他流动性管理工具"/>
    <s v="Z00037"/>
    <x v="885"/>
    <n v="69014730"/>
    <n v="69014730"/>
    <x v="4620"/>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8725875.5999999996"/>
    <n v="8725875.5999999996"/>
    <x v="4621"/>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3223200.550000001"/>
    <n v="13223200.550000001"/>
    <x v="4622"/>
    <m/>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中国工商银行活期存款"/>
    <s v="中国工商银行活期存款"/>
    <s v="现金及流动性管理工具"/>
    <s v="活期存款"/>
    <s v="Z11004"/>
    <x v="243"/>
    <n v="1387410.84"/>
    <n v="1387410.84"/>
    <x v="4623"/>
    <n v="1375.93"/>
    <m/>
    <s v="万能"/>
    <s v="新动力16号"/>
    <s v="华安财保资管新动力16集合资产管理产品"/>
    <s v="HA0254"/>
    <s v="组合类保险资管产品"/>
    <s v="固定收益类保险资管产品"/>
    <n v="1"/>
    <s v="华安财保资产管理有限责任公司"/>
    <n v="699571750"/>
    <n v="676520223.12"/>
    <m/>
    <m/>
    <m/>
    <m/>
    <m/>
    <m/>
    <m/>
    <m/>
    <m/>
    <m/>
    <m/>
    <m/>
    <m/>
    <m/>
    <m/>
    <m/>
    <m/>
    <m/>
    <m/>
    <m/>
    <m/>
    <m/>
    <m/>
    <m/>
    <m/>
    <m/>
    <m/>
    <m/>
    <m/>
    <m/>
    <m/>
    <m/>
    <m/>
    <m/>
    <m/>
    <m/>
    <m/>
    <m/>
    <m/>
    <m/>
    <m/>
    <m/>
    <m/>
    <m/>
    <s v="固定收益类资产"/>
  </r>
  <r>
    <s v="深 科 技"/>
    <s v="深圳长城开发科技股份有限公司"/>
    <s v="股票"/>
    <s v="沪深主板股"/>
    <s v="000021.SZ"/>
    <x v="621"/>
    <n v="33000"/>
    <n v="361778"/>
    <x v="4236"/>
    <m/>
    <m/>
    <s v="万能"/>
    <s v="新动力17号"/>
    <s v="华安财保资管新动力17集合资产管理产品"/>
    <s v="HA0255"/>
    <s v="组合类保险资管产品"/>
    <s v="固定收益类保险资管产品"/>
    <n v="1"/>
    <s v="华安财保资产管理有限责任公司"/>
    <n v="700878750"/>
    <n v="678133632.87"/>
    <m/>
    <m/>
    <m/>
    <m/>
    <s v="否"/>
    <n v="2.1145881367858201E-5"/>
    <m/>
    <m/>
    <m/>
    <m/>
    <m/>
    <m/>
    <m/>
    <m/>
    <m/>
    <m/>
    <m/>
    <m/>
    <m/>
    <m/>
    <m/>
    <m/>
    <m/>
    <m/>
    <m/>
    <m/>
    <m/>
    <m/>
    <m/>
    <m/>
    <m/>
    <m/>
    <m/>
    <m/>
    <m/>
    <m/>
    <m/>
    <m/>
    <m/>
    <m/>
    <m/>
    <m/>
    <m/>
    <m/>
    <s v="固定收益类资产"/>
  </r>
  <r>
    <s v="中国天楹"/>
    <s v="中国天楹股份有限公司"/>
    <s v="股票"/>
    <s v="沪深主板股"/>
    <s v="000035.SZ"/>
    <x v="622"/>
    <n v="90900"/>
    <n v="449944"/>
    <x v="4624"/>
    <m/>
    <m/>
    <s v="万能"/>
    <s v="新动力17号"/>
    <s v="华安财保资管新动力17集合资产管理产品"/>
    <s v="HA0255"/>
    <s v="组合类保险资管产品"/>
    <s v="固定收益类保险资管产品"/>
    <n v="1"/>
    <s v="华安财保资产管理有限责任公司"/>
    <n v="700878750"/>
    <n v="678133632.87"/>
    <m/>
    <m/>
    <m/>
    <m/>
    <s v="否"/>
    <n v="3.6017441042857601E-5"/>
    <m/>
    <m/>
    <m/>
    <m/>
    <m/>
    <m/>
    <m/>
    <m/>
    <m/>
    <m/>
    <m/>
    <m/>
    <m/>
    <m/>
    <m/>
    <m/>
    <m/>
    <m/>
    <m/>
    <m/>
    <m/>
    <m/>
    <m/>
    <m/>
    <m/>
    <m/>
    <m/>
    <m/>
    <m/>
    <m/>
    <m/>
    <m/>
    <m/>
    <m/>
    <m/>
    <m/>
    <m/>
    <m/>
    <s v="固定收益类资产"/>
  </r>
  <r>
    <s v="中集集团"/>
    <s v="中国国际海运集装箱(集团)股份有限公司"/>
    <s v="股票"/>
    <s v="沪深主板股"/>
    <s v="000039.SZ"/>
    <x v="623"/>
    <n v="39400"/>
    <n v="537162"/>
    <x v="4625"/>
    <m/>
    <m/>
    <s v="万能"/>
    <s v="新动力17号"/>
    <s v="华安财保资管新动力17集合资产管理产品"/>
    <s v="HA0255"/>
    <s v="组合类保险资管产品"/>
    <s v="固定收益类保险资管产品"/>
    <n v="1"/>
    <s v="华安财保资产管理有限责任公司"/>
    <n v="700878750"/>
    <n v="678133632.87"/>
    <m/>
    <m/>
    <m/>
    <m/>
    <s v="否"/>
    <n v="1.09596247729344E-5"/>
    <m/>
    <m/>
    <m/>
    <m/>
    <m/>
    <m/>
    <m/>
    <m/>
    <m/>
    <m/>
    <m/>
    <m/>
    <m/>
    <m/>
    <m/>
    <m/>
    <m/>
    <m/>
    <m/>
    <m/>
    <m/>
    <m/>
    <m/>
    <m/>
    <m/>
    <m/>
    <m/>
    <m/>
    <m/>
    <m/>
    <m/>
    <m/>
    <m/>
    <m/>
    <m/>
    <m/>
    <m/>
    <m/>
    <s v="固定收益类资产"/>
  </r>
  <r>
    <s v="深圳华强"/>
    <s v="深圳华强实业股份有限公司"/>
    <s v="股票"/>
    <s v="沪深主板股"/>
    <s v="000062.SZ"/>
    <x v="624"/>
    <n v="23300"/>
    <n v="293905"/>
    <x v="4626"/>
    <m/>
    <m/>
    <s v="万能"/>
    <s v="新动力17号"/>
    <s v="华安财保资管新动力17集合资产管理产品"/>
    <s v="HA0255"/>
    <s v="组合类保险资管产品"/>
    <s v="固定收益类保险资管产品"/>
    <n v="1"/>
    <s v="华安财保资产管理有限责任公司"/>
    <n v="700878750"/>
    <n v="678133632.87"/>
    <m/>
    <m/>
    <m/>
    <m/>
    <s v="否"/>
    <n v="2.2277265829742699E-5"/>
    <m/>
    <m/>
    <m/>
    <m/>
    <m/>
    <m/>
    <m/>
    <m/>
    <m/>
    <m/>
    <m/>
    <m/>
    <m/>
    <m/>
    <m/>
    <m/>
    <m/>
    <m/>
    <m/>
    <m/>
    <m/>
    <m/>
    <m/>
    <m/>
    <m/>
    <m/>
    <m/>
    <m/>
    <m/>
    <m/>
    <m/>
    <m/>
    <m/>
    <m/>
    <m/>
    <m/>
    <m/>
    <m/>
    <s v="固定收益类资产"/>
  </r>
  <r>
    <s v="天健集团"/>
    <s v="深圳市天健(集团)股份有限公司"/>
    <s v="股票"/>
    <s v="沪深主板股"/>
    <s v="000090.SZ"/>
    <x v="625"/>
    <n v="71600"/>
    <n v="463266.05"/>
    <x v="4627"/>
    <m/>
    <m/>
    <s v="万能"/>
    <s v="新动力17号"/>
    <s v="华安财保资管新动力17集合资产管理产品"/>
    <s v="HA0255"/>
    <s v="组合类保险资管产品"/>
    <s v="固定收益类保险资管产品"/>
    <n v="1"/>
    <s v="华安财保资产管理有限责任公司"/>
    <n v="700878750"/>
    <n v="678133632.87"/>
    <m/>
    <m/>
    <m/>
    <m/>
    <s v="否"/>
    <n v="3.83185758810936E-5"/>
    <m/>
    <m/>
    <m/>
    <m/>
    <m/>
    <m/>
    <m/>
    <m/>
    <m/>
    <m/>
    <m/>
    <m/>
    <m/>
    <m/>
    <m/>
    <m/>
    <m/>
    <m/>
    <m/>
    <m/>
    <m/>
    <m/>
    <m/>
    <m/>
    <m/>
    <m/>
    <m/>
    <m/>
    <m/>
    <m/>
    <m/>
    <m/>
    <m/>
    <m/>
    <m/>
    <m/>
    <m/>
    <m/>
    <s v="固定收益类资产"/>
  </r>
  <r>
    <s v="美的集团"/>
    <s v="美的集团股份有限公司"/>
    <s v="股票"/>
    <s v="沪深主板股"/>
    <s v="000333.SZ"/>
    <x v="626"/>
    <n v="23014"/>
    <n v="1555966.02"/>
    <x v="4628"/>
    <m/>
    <m/>
    <s v="万能"/>
    <s v="新动力17号"/>
    <s v="华安财保资管新动力17集合资产管理产品"/>
    <s v="HA0255"/>
    <s v="组合类保险资管产品"/>
    <s v="固定收益类保险资管产品"/>
    <n v="1"/>
    <s v="华安财保资产管理有限责任公司"/>
    <n v="700878750"/>
    <n v="678133632.87"/>
    <m/>
    <m/>
    <m/>
    <m/>
    <s v="是"/>
    <n v="3.2903293736939099E-6"/>
    <m/>
    <m/>
    <m/>
    <m/>
    <m/>
    <m/>
    <m/>
    <m/>
    <m/>
    <m/>
    <m/>
    <m/>
    <m/>
    <m/>
    <m/>
    <m/>
    <m/>
    <m/>
    <m/>
    <m/>
    <m/>
    <m/>
    <m/>
    <m/>
    <m/>
    <m/>
    <m/>
    <m/>
    <m/>
    <m/>
    <m/>
    <m/>
    <m/>
    <m/>
    <m/>
    <m/>
    <m/>
    <m/>
    <s v="固定收益类资产"/>
  </r>
  <r>
    <s v="粤高速Ａ"/>
    <s v="广东省高速公路发展股份有限公司"/>
    <s v="股票"/>
    <s v="沪深主板股"/>
    <s v="000429.SZ"/>
    <x v="627"/>
    <n v="16100"/>
    <n v="122659.25"/>
    <x v="4629"/>
    <m/>
    <m/>
    <s v="万能"/>
    <s v="新动力17号"/>
    <s v="华安财保资管新动力17集合资产管理产品"/>
    <s v="HA0255"/>
    <s v="组合类保险资管产品"/>
    <s v="固定收益类保险资管产品"/>
    <n v="1"/>
    <s v="华安财保资产管理有限责任公司"/>
    <n v="700878750"/>
    <n v="678133632.87"/>
    <m/>
    <m/>
    <m/>
    <m/>
    <s v="否"/>
    <n v="7.7003791981428302E-6"/>
    <m/>
    <m/>
    <m/>
    <m/>
    <m/>
    <m/>
    <m/>
    <m/>
    <m/>
    <m/>
    <m/>
    <m/>
    <m/>
    <m/>
    <m/>
    <m/>
    <m/>
    <m/>
    <m/>
    <m/>
    <m/>
    <m/>
    <m/>
    <m/>
    <m/>
    <m/>
    <m/>
    <m/>
    <m/>
    <m/>
    <m/>
    <m/>
    <m/>
    <m/>
    <m/>
    <m/>
    <m/>
    <m/>
    <s v="固定收益类资产"/>
  </r>
  <r>
    <s v="中兵红箭"/>
    <s v="中兵红箭股份有限公司"/>
    <s v="股票"/>
    <s v="沪深主板股"/>
    <s v="000519.SZ"/>
    <x v="628"/>
    <n v="33700"/>
    <n v="718672"/>
    <x v="4630"/>
    <m/>
    <m/>
    <s v="万能"/>
    <s v="新动力17号"/>
    <s v="华安财保资管新动力17集合资产管理产品"/>
    <s v="HA0255"/>
    <s v="组合类保险资管产品"/>
    <s v="固定收益类保险资管产品"/>
    <n v="1"/>
    <s v="华安财保资产管理有限责任公司"/>
    <n v="700878750"/>
    <n v="678133632.87"/>
    <m/>
    <m/>
    <m/>
    <m/>
    <s v="否"/>
    <n v="2.4200052159801399E-5"/>
    <m/>
    <m/>
    <m/>
    <m/>
    <m/>
    <m/>
    <m/>
    <m/>
    <m/>
    <m/>
    <m/>
    <m/>
    <m/>
    <m/>
    <m/>
    <m/>
    <m/>
    <m/>
    <m/>
    <m/>
    <m/>
    <m/>
    <m/>
    <m/>
    <m/>
    <m/>
    <m/>
    <m/>
    <m/>
    <m/>
    <m/>
    <m/>
    <m/>
    <m/>
    <m/>
    <m/>
    <m/>
    <m/>
    <s v="固定收益类资产"/>
  </r>
  <r>
    <s v="云南白药"/>
    <s v="云南白药集团股份有限公司"/>
    <s v="股票"/>
    <s v="沪深主板股"/>
    <s v="000538.SZ"/>
    <x v="629"/>
    <n v="7300"/>
    <n v="583588"/>
    <x v="4244"/>
    <m/>
    <m/>
    <s v="万能"/>
    <s v="新动力17号"/>
    <s v="华安财保资管新动力17集合资产管理产品"/>
    <s v="HA0255"/>
    <s v="组合类保险资管产品"/>
    <s v="固定收益类保险资管产品"/>
    <n v="1"/>
    <s v="华安财保资产管理有限责任公司"/>
    <n v="700878750"/>
    <n v="678133632.87"/>
    <m/>
    <m/>
    <m/>
    <m/>
    <s v="是"/>
    <n v="5.6897199442447699E-6"/>
    <m/>
    <m/>
    <m/>
    <m/>
    <m/>
    <m/>
    <m/>
    <m/>
    <m/>
    <m/>
    <m/>
    <m/>
    <m/>
    <m/>
    <m/>
    <m/>
    <m/>
    <m/>
    <m/>
    <m/>
    <m/>
    <m/>
    <m/>
    <m/>
    <m/>
    <m/>
    <m/>
    <m/>
    <m/>
    <m/>
    <m/>
    <m/>
    <m/>
    <m/>
    <m/>
    <m/>
    <m/>
    <m/>
    <s v="固定收益类资产"/>
  </r>
  <r>
    <s v="兴蓉环境"/>
    <s v="成都市兴蓉环境股份有限公司"/>
    <s v="股票"/>
    <s v="沪深主板股"/>
    <s v="000598.SZ"/>
    <x v="630"/>
    <n v="98000"/>
    <n v="533718.47"/>
    <x v="4631"/>
    <m/>
    <m/>
    <s v="万能"/>
    <s v="新动力17号"/>
    <s v="华安财保资管新动力17集合资产管理产品"/>
    <s v="HA0255"/>
    <s v="组合类保险资管产品"/>
    <s v="固定收益类保险资管产品"/>
    <n v="1"/>
    <s v="华安财保资产管理有限责任公司"/>
    <n v="700878750"/>
    <n v="678133632.87"/>
    <m/>
    <m/>
    <m/>
    <m/>
    <s v="否"/>
    <n v="3.28174233240544E-5"/>
    <m/>
    <m/>
    <m/>
    <m/>
    <m/>
    <m/>
    <m/>
    <m/>
    <m/>
    <m/>
    <m/>
    <m/>
    <m/>
    <m/>
    <m/>
    <m/>
    <m/>
    <m/>
    <m/>
    <m/>
    <m/>
    <m/>
    <m/>
    <m/>
    <m/>
    <m/>
    <m/>
    <m/>
    <m/>
    <m/>
    <m/>
    <m/>
    <m/>
    <m/>
    <m/>
    <m/>
    <m/>
    <m/>
    <s v="固定收益类资产"/>
  </r>
  <r>
    <s v="攀钢钒钛"/>
    <s v="攀钢集团钒钛资源股份有限公司"/>
    <s v="股票"/>
    <s v="沪深主板股"/>
    <s v="000629.SZ"/>
    <x v="631"/>
    <n v="99200"/>
    <n v="363402"/>
    <x v="4632"/>
    <m/>
    <m/>
    <s v="万能"/>
    <s v="新动力17号"/>
    <s v="华安财保资管新动力17集合资产管理产品"/>
    <s v="HA0255"/>
    <s v="组合类保险资管产品"/>
    <s v="固定收益类保险资管产品"/>
    <n v="1"/>
    <s v="华安财保资产管理有限责任公司"/>
    <n v="700878750"/>
    <n v="678133632.87"/>
    <m/>
    <m/>
    <m/>
    <m/>
    <s v="否"/>
    <n v="1.15308262082171E-5"/>
    <m/>
    <m/>
    <m/>
    <m/>
    <m/>
    <m/>
    <m/>
    <m/>
    <m/>
    <m/>
    <m/>
    <m/>
    <m/>
    <m/>
    <m/>
    <m/>
    <m/>
    <m/>
    <m/>
    <m/>
    <m/>
    <m/>
    <m/>
    <m/>
    <m/>
    <m/>
    <m/>
    <m/>
    <m/>
    <m/>
    <m/>
    <m/>
    <m/>
    <m/>
    <m/>
    <m/>
    <m/>
    <m/>
    <s v="固定收益类资产"/>
  </r>
  <r>
    <s v="远兴能源"/>
    <s v="内蒙古远兴能源股份有限公司"/>
    <s v="股票"/>
    <s v="沪深主板股"/>
    <s v="000683.SZ"/>
    <x v="632"/>
    <n v="49100"/>
    <n v="459121"/>
    <x v="4633"/>
    <m/>
    <m/>
    <s v="万能"/>
    <s v="新动力17号"/>
    <s v="华安财保资管新动力17集合资产管理产品"/>
    <s v="HA0255"/>
    <s v="组合类保险资管产品"/>
    <s v="固定收益类保险资管产品"/>
    <n v="1"/>
    <s v="华安财保资产管理有限责任公司"/>
    <n v="700878750"/>
    <n v="678133632.87"/>
    <m/>
    <m/>
    <m/>
    <m/>
    <s v="否"/>
    <n v="1.33663178850785E-5"/>
    <m/>
    <m/>
    <m/>
    <m/>
    <m/>
    <m/>
    <m/>
    <m/>
    <m/>
    <m/>
    <m/>
    <m/>
    <m/>
    <m/>
    <m/>
    <m/>
    <m/>
    <m/>
    <m/>
    <m/>
    <m/>
    <m/>
    <m/>
    <m/>
    <m/>
    <m/>
    <m/>
    <m/>
    <m/>
    <m/>
    <m/>
    <m/>
    <m/>
    <m/>
    <m/>
    <m/>
    <m/>
    <m/>
    <s v="固定收益类资产"/>
  </r>
  <r>
    <s v="河钢股份"/>
    <s v="河钢股份有限公司"/>
    <s v="股票"/>
    <s v="沪深主板股"/>
    <s v="000709.SZ"/>
    <x v="633"/>
    <n v="131600"/>
    <n v="327069"/>
    <x v="4634"/>
    <m/>
    <m/>
    <s v="万能"/>
    <s v="新动力17号"/>
    <s v="华安财保资管新动力17集合资产管理产品"/>
    <s v="HA0255"/>
    <s v="组合类保险资管产品"/>
    <s v="固定收益类保险资管产品"/>
    <n v="1"/>
    <s v="华安财保资产管理有限责任公司"/>
    <n v="700878750"/>
    <n v="678133632.87"/>
    <m/>
    <m/>
    <m/>
    <m/>
    <s v="否"/>
    <n v="1.2393338357929201E-5"/>
    <m/>
    <m/>
    <m/>
    <m/>
    <m/>
    <m/>
    <m/>
    <m/>
    <m/>
    <m/>
    <m/>
    <m/>
    <m/>
    <m/>
    <m/>
    <m/>
    <m/>
    <m/>
    <m/>
    <m/>
    <m/>
    <m/>
    <m/>
    <m/>
    <m/>
    <m/>
    <m/>
    <m/>
    <m/>
    <m/>
    <m/>
    <m/>
    <m/>
    <m/>
    <m/>
    <m/>
    <m/>
    <m/>
    <s v="固定收益类资产"/>
  </r>
  <r>
    <s v="京东方Ａ"/>
    <s v="京东方科技集团股份有限公司"/>
    <s v="股票"/>
    <s v="沪深主板股"/>
    <s v="000725.SZ"/>
    <x v="634"/>
    <n v="265000"/>
    <n v="1144624"/>
    <x v="4635"/>
    <m/>
    <m/>
    <s v="万能"/>
    <s v="新动力17号"/>
    <s v="华安财保资管新动力17集合资产管理产品"/>
    <s v="HA0255"/>
    <s v="组合类保险资管产品"/>
    <s v="固定收益类保险资管产品"/>
    <n v="1"/>
    <s v="华安财保资产管理有限责任公司"/>
    <n v="700878750"/>
    <n v="678133632.87"/>
    <m/>
    <m/>
    <m/>
    <m/>
    <s v="是"/>
    <n v="6.8928301372447297E-6"/>
    <m/>
    <m/>
    <m/>
    <m/>
    <m/>
    <m/>
    <m/>
    <m/>
    <m/>
    <m/>
    <m/>
    <m/>
    <m/>
    <m/>
    <m/>
    <m/>
    <m/>
    <m/>
    <m/>
    <m/>
    <m/>
    <m/>
    <m/>
    <m/>
    <m/>
    <m/>
    <m/>
    <m/>
    <m/>
    <m/>
    <m/>
    <m/>
    <m/>
    <m/>
    <m/>
    <m/>
    <m/>
    <m/>
    <s v="固定收益类资产"/>
  </r>
  <r>
    <s v="燕京啤酒"/>
    <s v="北京燕京啤酒股份有限公司"/>
    <s v="股票"/>
    <s v="沪深主板股"/>
    <s v="000729.SZ"/>
    <x v="635"/>
    <n v="93000"/>
    <n v="670072"/>
    <x v="4636"/>
    <m/>
    <m/>
    <s v="万能"/>
    <s v="新动力17号"/>
    <s v="华安财保资管新动力17集合资产管理产品"/>
    <s v="HA0255"/>
    <s v="组合类保险资管产品"/>
    <s v="固定收益类保险资管产品"/>
    <n v="1"/>
    <s v="华安财保资产管理有限责任公司"/>
    <n v="700878750"/>
    <n v="678133632.87"/>
    <m/>
    <m/>
    <m/>
    <m/>
    <s v="否"/>
    <n v="3.2995814054170398E-5"/>
    <m/>
    <m/>
    <m/>
    <m/>
    <m/>
    <m/>
    <m/>
    <m/>
    <m/>
    <m/>
    <m/>
    <m/>
    <m/>
    <m/>
    <m/>
    <m/>
    <m/>
    <m/>
    <m/>
    <m/>
    <m/>
    <m/>
    <m/>
    <m/>
    <m/>
    <m/>
    <m/>
    <m/>
    <m/>
    <m/>
    <m/>
    <m/>
    <m/>
    <m/>
    <m/>
    <m/>
    <m/>
    <m/>
    <s v="固定收益类资产"/>
  </r>
  <r>
    <s v="振华科技"/>
    <s v="中国振华(集团)科技股份有限公司"/>
    <s v="股票"/>
    <s v="沪深主板股"/>
    <s v="000733.SZ"/>
    <x v="636"/>
    <n v="5500"/>
    <n v="615954.4"/>
    <x v="4251"/>
    <m/>
    <m/>
    <s v="万能"/>
    <s v="新动力17号"/>
    <s v="华安财保资管新动力17集合资产管理产品"/>
    <s v="HA0255"/>
    <s v="组合类保险资管产品"/>
    <s v="固定收益类保险资管产品"/>
    <n v="1"/>
    <s v="华安财保资产管理有限责任公司"/>
    <n v="700878750"/>
    <n v="678133632.87"/>
    <m/>
    <m/>
    <m/>
    <m/>
    <s v="否"/>
    <n v="1.06150224747625E-5"/>
    <m/>
    <m/>
    <m/>
    <m/>
    <m/>
    <m/>
    <m/>
    <m/>
    <m/>
    <m/>
    <m/>
    <m/>
    <m/>
    <m/>
    <m/>
    <m/>
    <m/>
    <m/>
    <m/>
    <m/>
    <m/>
    <m/>
    <m/>
    <m/>
    <m/>
    <m/>
    <m/>
    <m/>
    <m/>
    <m/>
    <m/>
    <m/>
    <m/>
    <m/>
    <m/>
    <m/>
    <m/>
    <m/>
    <s v="固定收益类资产"/>
  </r>
  <r>
    <s v="普洛药业"/>
    <s v="普洛药业股份有限公司"/>
    <s v="股票"/>
    <s v="沪深主板股"/>
    <s v="000739.SZ"/>
    <x v="637"/>
    <n v="16900"/>
    <n v="481742"/>
    <x v="4252"/>
    <m/>
    <m/>
    <s v="万能"/>
    <s v="新动力17号"/>
    <s v="华安财保资管新动力17集合资产管理产品"/>
    <s v="HA0255"/>
    <s v="组合类保险资管产品"/>
    <s v="固定收益类保险资管产品"/>
    <n v="1"/>
    <s v="华安财保资产管理有限责任公司"/>
    <n v="700878750"/>
    <n v="678133632.87"/>
    <m/>
    <m/>
    <m/>
    <m/>
    <s v="否"/>
    <n v="1.43399771958046E-5"/>
    <m/>
    <m/>
    <m/>
    <m/>
    <m/>
    <m/>
    <m/>
    <m/>
    <m/>
    <m/>
    <m/>
    <m/>
    <m/>
    <m/>
    <m/>
    <m/>
    <m/>
    <m/>
    <m/>
    <m/>
    <m/>
    <m/>
    <m/>
    <m/>
    <m/>
    <m/>
    <m/>
    <m/>
    <m/>
    <m/>
    <m/>
    <m/>
    <m/>
    <m/>
    <m/>
    <m/>
    <m/>
    <m/>
    <s v="固定收益类资产"/>
  </r>
  <r>
    <s v="中航西飞"/>
    <s v="中航西安飞机工业集团股份有限公司"/>
    <s v="股票"/>
    <s v="沪深主板股"/>
    <s v="000768.SZ"/>
    <x v="638"/>
    <n v="32900"/>
    <n v="958328"/>
    <x v="4637"/>
    <m/>
    <m/>
    <s v="万能"/>
    <s v="新动力17号"/>
    <s v="华安财保资管新动力17集合资产管理产品"/>
    <s v="HA0255"/>
    <s v="组合类保险资管产品"/>
    <s v="固定收益类保险资管产品"/>
    <n v="1"/>
    <s v="华安财保资产管理有限责任公司"/>
    <n v="700878750"/>
    <n v="678133632.87"/>
    <m/>
    <m/>
    <m/>
    <m/>
    <s v="是"/>
    <n v="1.1883068850033899E-5"/>
    <m/>
    <m/>
    <m/>
    <m/>
    <m/>
    <m/>
    <m/>
    <m/>
    <m/>
    <m/>
    <m/>
    <m/>
    <m/>
    <m/>
    <m/>
    <m/>
    <m/>
    <m/>
    <m/>
    <m/>
    <m/>
    <m/>
    <m/>
    <m/>
    <m/>
    <m/>
    <m/>
    <m/>
    <m/>
    <m/>
    <m/>
    <m/>
    <m/>
    <m/>
    <m/>
    <m/>
    <m/>
    <m/>
    <s v="固定收益类资产"/>
  </r>
  <r>
    <s v="新兴铸管"/>
    <s v="新兴铸管股份有限公司"/>
    <s v="股票"/>
    <s v="沪深主板股"/>
    <s v="000778.SZ"/>
    <x v="639"/>
    <n v="94700"/>
    <n v="461426"/>
    <x v="4638"/>
    <m/>
    <m/>
    <s v="万能"/>
    <s v="新动力17号"/>
    <s v="华安财保资管新动力17集合资产管理产品"/>
    <s v="HA0255"/>
    <s v="组合类保险资管产品"/>
    <s v="固定收益类保险资管产品"/>
    <n v="1"/>
    <s v="华安财保资产管理有限责任公司"/>
    <n v="700878750"/>
    <n v="678133632.87"/>
    <m/>
    <m/>
    <m/>
    <m/>
    <s v="否"/>
    <n v="2.3729101306899301E-5"/>
    <m/>
    <m/>
    <m/>
    <m/>
    <m/>
    <m/>
    <m/>
    <m/>
    <m/>
    <m/>
    <m/>
    <m/>
    <m/>
    <m/>
    <m/>
    <m/>
    <m/>
    <m/>
    <m/>
    <m/>
    <m/>
    <m/>
    <m/>
    <m/>
    <m/>
    <m/>
    <m/>
    <m/>
    <m/>
    <m/>
    <m/>
    <m/>
    <m/>
    <m/>
    <m/>
    <m/>
    <m/>
    <m/>
    <s v="固定收益类资产"/>
  </r>
  <r>
    <s v="冰轮环境"/>
    <s v="冰轮环境技术股份有限公司"/>
    <s v="股票"/>
    <s v="沪深主板股"/>
    <s v="000811.SZ"/>
    <x v="640"/>
    <n v="29100"/>
    <n v="349721.39"/>
    <x v="4639"/>
    <m/>
    <m/>
    <s v="万能"/>
    <s v="新动力17号"/>
    <s v="华安财保资管新动力17集合资产管理产品"/>
    <s v="HA0255"/>
    <s v="组合类保险资管产品"/>
    <s v="固定收益类保险资管产品"/>
    <n v="1"/>
    <s v="华安财保资产管理有限责任公司"/>
    <n v="700878750"/>
    <n v="678133632.87"/>
    <m/>
    <m/>
    <m/>
    <m/>
    <s v="否"/>
    <n v="3.90165259040691E-5"/>
    <m/>
    <m/>
    <m/>
    <m/>
    <m/>
    <m/>
    <m/>
    <m/>
    <m/>
    <m/>
    <m/>
    <m/>
    <m/>
    <m/>
    <m/>
    <m/>
    <m/>
    <m/>
    <m/>
    <m/>
    <m/>
    <m/>
    <m/>
    <m/>
    <m/>
    <m/>
    <m/>
    <m/>
    <m/>
    <m/>
    <m/>
    <m/>
    <m/>
    <m/>
    <m/>
    <m/>
    <m/>
    <m/>
    <s v="固定收益类资产"/>
  </r>
  <r>
    <s v="吉电股份"/>
    <s v="吉林电力股份有限公司"/>
    <s v="股票"/>
    <s v="沪深主板股"/>
    <s v="000875.SZ"/>
    <x v="641"/>
    <n v="55200"/>
    <n v="443720"/>
    <x v="4640"/>
    <m/>
    <m/>
    <s v="万能"/>
    <s v="新动力17号"/>
    <s v="华安财保资管新动力17集合资产管理产品"/>
    <s v="HA0255"/>
    <s v="组合类保险资管产品"/>
    <s v="固定收益类保险资管产品"/>
    <n v="1"/>
    <s v="华安财保资产管理有限责任公司"/>
    <n v="700878750"/>
    <n v="678133632.87"/>
    <m/>
    <m/>
    <m/>
    <m/>
    <s v="否"/>
    <n v="1.9783470106055199E-5"/>
    <m/>
    <m/>
    <m/>
    <m/>
    <m/>
    <m/>
    <m/>
    <m/>
    <m/>
    <m/>
    <m/>
    <m/>
    <m/>
    <m/>
    <m/>
    <m/>
    <m/>
    <m/>
    <m/>
    <m/>
    <m/>
    <m/>
    <m/>
    <m/>
    <m/>
    <m/>
    <m/>
    <m/>
    <m/>
    <m/>
    <m/>
    <m/>
    <m/>
    <m/>
    <m/>
    <m/>
    <m/>
    <m/>
    <s v="固定收益类资产"/>
  </r>
  <r>
    <s v="天山股份"/>
    <s v="新疆天山水泥股份有限公司"/>
    <s v="股票"/>
    <s v="沪深主板股"/>
    <s v="000877.SZ"/>
    <x v="642"/>
    <n v="24700"/>
    <n v="347784"/>
    <x v="4641"/>
    <m/>
    <m/>
    <s v="万能"/>
    <s v="新动力17号"/>
    <s v="华安财保资管新动力17集合资产管理产品"/>
    <s v="HA0255"/>
    <s v="组合类保险资管产品"/>
    <s v="固定收益类保险资管产品"/>
    <n v="1"/>
    <s v="华安财保资产管理有限责任公司"/>
    <n v="700878750"/>
    <n v="678133632.87"/>
    <m/>
    <m/>
    <m/>
    <m/>
    <s v="否"/>
    <n v="2.8510671278891101E-6"/>
    <m/>
    <m/>
    <m/>
    <m/>
    <m/>
    <m/>
    <m/>
    <m/>
    <m/>
    <m/>
    <m/>
    <m/>
    <m/>
    <m/>
    <m/>
    <m/>
    <m/>
    <m/>
    <m/>
    <m/>
    <m/>
    <m/>
    <m/>
    <m/>
    <m/>
    <m/>
    <m/>
    <m/>
    <m/>
    <m/>
    <m/>
    <m/>
    <m/>
    <m/>
    <m/>
    <m/>
    <m/>
    <m/>
    <s v="固定收益类资产"/>
  </r>
  <r>
    <s v="云南铜业"/>
    <s v="云南铜业股份有限公司"/>
    <s v="股票"/>
    <s v="沪深主板股"/>
    <s v="000878.SZ"/>
    <x v="643"/>
    <n v="45300"/>
    <n v="538168.29"/>
    <x v="4642"/>
    <m/>
    <m/>
    <s v="万能"/>
    <s v="新动力17号"/>
    <s v="华安财保资管新动力17集合资产管理产品"/>
    <s v="HA0255"/>
    <s v="组合类保险资管产品"/>
    <s v="固定收益类保险资管产品"/>
    <n v="1"/>
    <s v="华安财保资产管理有限责任公司"/>
    <n v="700878750"/>
    <n v="678133632.87"/>
    <m/>
    <m/>
    <m/>
    <m/>
    <s v="否"/>
    <n v="2.66520982649802E-5"/>
    <m/>
    <m/>
    <m/>
    <m/>
    <m/>
    <m/>
    <m/>
    <m/>
    <m/>
    <m/>
    <m/>
    <m/>
    <m/>
    <m/>
    <m/>
    <m/>
    <m/>
    <m/>
    <m/>
    <m/>
    <m/>
    <m/>
    <m/>
    <m/>
    <m/>
    <m/>
    <m/>
    <m/>
    <m/>
    <m/>
    <m/>
    <m/>
    <m/>
    <m/>
    <m/>
    <m/>
    <m/>
    <m/>
    <s v="固定收益类资产"/>
  </r>
  <r>
    <s v="中国铁物"/>
    <s v="中国铁路物资股份有限公司"/>
    <s v="股票"/>
    <s v="沪深主板股"/>
    <s v="000927.SZ"/>
    <x v="644"/>
    <n v="14400"/>
    <n v="45392.59"/>
    <x v="4643"/>
    <m/>
    <m/>
    <s v="万能"/>
    <s v="新动力17号"/>
    <s v="华安财保资管新动力17集合资产管理产品"/>
    <s v="HA0255"/>
    <s v="组合类保险资管产品"/>
    <s v="固定收益类保险资管产品"/>
    <n v="1"/>
    <s v="华安财保资产管理有限责任公司"/>
    <n v="700878750"/>
    <n v="678133632.87"/>
    <m/>
    <m/>
    <m/>
    <m/>
    <s v="否"/>
    <n v="2.3800261694488301E-6"/>
    <m/>
    <m/>
    <m/>
    <m/>
    <m/>
    <m/>
    <m/>
    <m/>
    <m/>
    <m/>
    <m/>
    <m/>
    <m/>
    <m/>
    <m/>
    <m/>
    <m/>
    <m/>
    <m/>
    <m/>
    <m/>
    <m/>
    <m/>
    <m/>
    <m/>
    <m/>
    <m/>
    <m/>
    <m/>
    <m/>
    <m/>
    <m/>
    <m/>
    <m/>
    <m/>
    <m/>
    <m/>
    <m/>
    <s v="固定收益类资产"/>
  </r>
  <r>
    <s v="锡业股份"/>
    <s v="云南锡业股份有限公司"/>
    <s v="股票"/>
    <s v="沪深主板股"/>
    <s v="000960.SZ"/>
    <x v="645"/>
    <n v="29000"/>
    <n v="606654.18999999994"/>
    <x v="4260"/>
    <m/>
    <m/>
    <s v="万能"/>
    <s v="新动力17号"/>
    <s v="华安财保资管新动力17集合资产管理产品"/>
    <s v="HA0255"/>
    <s v="组合类保险资管产品"/>
    <s v="固定收益类保险资管产品"/>
    <n v="1"/>
    <s v="华安财保资产管理有限责任公司"/>
    <n v="700878750"/>
    <n v="678133632.87"/>
    <m/>
    <m/>
    <m/>
    <m/>
    <s v="否"/>
    <n v="1.73780024483436E-5"/>
    <m/>
    <m/>
    <m/>
    <m/>
    <m/>
    <m/>
    <m/>
    <m/>
    <m/>
    <m/>
    <m/>
    <m/>
    <m/>
    <m/>
    <m/>
    <m/>
    <m/>
    <m/>
    <m/>
    <m/>
    <m/>
    <m/>
    <m/>
    <m/>
    <m/>
    <m/>
    <m/>
    <m/>
    <m/>
    <m/>
    <m/>
    <m/>
    <m/>
    <m/>
    <m/>
    <m/>
    <m/>
    <m/>
    <s v="固定收益类资产"/>
  </r>
  <r>
    <s v="浪潮信息"/>
    <s v="浪潮电子信息产业股份有限公司"/>
    <s v="股票"/>
    <s v="沪深主板股"/>
    <s v="000977.SZ"/>
    <x v="646"/>
    <n v="26000"/>
    <n v="703132"/>
    <x v="4644"/>
    <m/>
    <m/>
    <s v="万能"/>
    <s v="新动力17号"/>
    <s v="华安财保资管新动力17集合资产管理产品"/>
    <s v="HA0255"/>
    <s v="组合类保险资管产品"/>
    <s v="固定收益类保险资管产品"/>
    <n v="1"/>
    <s v="华安财保资产管理有限责任公司"/>
    <n v="700878750"/>
    <n v="678133632.87"/>
    <m/>
    <m/>
    <m/>
    <m/>
    <s v="是"/>
    <n v="1.78851337055794E-5"/>
    <m/>
    <m/>
    <m/>
    <m/>
    <m/>
    <m/>
    <m/>
    <m/>
    <m/>
    <m/>
    <m/>
    <m/>
    <m/>
    <m/>
    <m/>
    <m/>
    <m/>
    <m/>
    <m/>
    <m/>
    <m/>
    <m/>
    <m/>
    <m/>
    <m/>
    <m/>
    <m/>
    <m/>
    <m/>
    <m/>
    <m/>
    <m/>
    <m/>
    <m/>
    <m/>
    <m/>
    <m/>
    <m/>
    <s v="固定收益类资产"/>
  </r>
  <r>
    <s v="山西焦煤"/>
    <s v="山西焦煤能源集团股份有限公司"/>
    <s v="股票"/>
    <s v="沪深主板股"/>
    <s v="000983.SZ"/>
    <x v="482"/>
    <n v="39300"/>
    <n v="466844"/>
    <x v="4262"/>
    <m/>
    <m/>
    <s v="万能"/>
    <s v="新动力17号"/>
    <s v="华安财保资管新动力17集合资产管理产品"/>
    <s v="HA0255"/>
    <s v="组合类保险资管产品"/>
    <s v="固定收益类保险资管产品"/>
    <n v="1"/>
    <s v="华安财保资产管理有限责任公司"/>
    <n v="700878750"/>
    <n v="678133632.87"/>
    <m/>
    <m/>
    <m/>
    <m/>
    <s v="否"/>
    <n v="9.5934149627980602E-6"/>
    <m/>
    <m/>
    <m/>
    <m/>
    <m/>
    <m/>
    <m/>
    <m/>
    <m/>
    <m/>
    <m/>
    <m/>
    <m/>
    <m/>
    <m/>
    <m/>
    <m/>
    <m/>
    <m/>
    <m/>
    <m/>
    <m/>
    <m/>
    <m/>
    <m/>
    <m/>
    <m/>
    <m/>
    <m/>
    <m/>
    <m/>
    <m/>
    <m/>
    <m/>
    <m/>
    <m/>
    <m/>
    <m/>
    <s v="固定收益类资产"/>
  </r>
  <r>
    <s v="华工科技"/>
    <s v="华工科技产业股份有限公司"/>
    <s v="股票"/>
    <s v="沪深主板股"/>
    <s v="000988.SZ"/>
    <x v="647"/>
    <n v="23000"/>
    <n v="478360"/>
    <x v="4263"/>
    <m/>
    <m/>
    <s v="万能"/>
    <s v="新动力17号"/>
    <s v="华安财保资管新动力17集合资产管理产品"/>
    <s v="HA0255"/>
    <s v="组合类保险资管产品"/>
    <s v="固定收益类保险资管产品"/>
    <n v="1"/>
    <s v="华安财保资产管理有限责任公司"/>
    <n v="700878750"/>
    <n v="678133632.87"/>
    <m/>
    <m/>
    <m/>
    <m/>
    <s v="否"/>
    <n v="2.2874130362734101E-5"/>
    <m/>
    <m/>
    <m/>
    <m/>
    <m/>
    <m/>
    <m/>
    <m/>
    <m/>
    <m/>
    <m/>
    <m/>
    <m/>
    <m/>
    <m/>
    <m/>
    <m/>
    <m/>
    <m/>
    <m/>
    <m/>
    <m/>
    <m/>
    <m/>
    <m/>
    <m/>
    <m/>
    <m/>
    <m/>
    <m/>
    <m/>
    <m/>
    <m/>
    <m/>
    <m/>
    <m/>
    <m/>
    <m/>
    <s v="固定收益类资产"/>
  </r>
  <r>
    <s v="永 泰 运"/>
    <s v="永泰运化工物流股份有限公司"/>
    <s v="股票"/>
    <s v="沪深主板股"/>
    <s v="001228.SZ"/>
    <x v="315"/>
    <n v="164"/>
    <n v="4995.4399999999996"/>
    <x v="433"/>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铭科精技"/>
    <s v="铭科精技控股股份有限公司"/>
    <s v="股票"/>
    <s v="沪深主板股"/>
    <s v="001319.SZ"/>
    <x v="316"/>
    <n v="206"/>
    <n v="3067.34"/>
    <x v="434"/>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招商积余"/>
    <s v="招商局积余产业运营服务股份有限公司"/>
    <s v="股票"/>
    <s v="沪深主板股"/>
    <s v="001914.SZ"/>
    <x v="648"/>
    <n v="24800"/>
    <n v="453710"/>
    <x v="4645"/>
    <m/>
    <m/>
    <s v="万能"/>
    <s v="新动力17号"/>
    <s v="华安财保资管新动力17集合资产管理产品"/>
    <s v="HA0255"/>
    <s v="组合类保险资管产品"/>
    <s v="固定收益类保险资管产品"/>
    <n v="1"/>
    <s v="华安财保资产管理有限责任公司"/>
    <n v="700878750"/>
    <n v="678133632.87"/>
    <m/>
    <m/>
    <m/>
    <m/>
    <s v="否"/>
    <n v="2.33885907021713E-5"/>
    <m/>
    <m/>
    <m/>
    <m/>
    <m/>
    <m/>
    <m/>
    <m/>
    <m/>
    <m/>
    <m/>
    <m/>
    <m/>
    <m/>
    <m/>
    <m/>
    <m/>
    <m/>
    <m/>
    <m/>
    <m/>
    <m/>
    <m/>
    <m/>
    <m/>
    <m/>
    <m/>
    <m/>
    <m/>
    <m/>
    <m/>
    <m/>
    <m/>
    <m/>
    <m/>
    <m/>
    <m/>
    <m/>
    <s v="固定收益类资产"/>
  </r>
  <r>
    <s v="亿帆医药"/>
    <s v="亿帆医药股份有限公司"/>
    <s v="股票"/>
    <s v="沪深主板股"/>
    <s v="002019.SZ"/>
    <x v="649"/>
    <n v="27800"/>
    <n v="403095"/>
    <x v="4265"/>
    <m/>
    <m/>
    <s v="万能"/>
    <s v="新动力17号"/>
    <s v="华安财保资管新动力17集合资产管理产品"/>
    <s v="HA0255"/>
    <s v="组合类保险资管产品"/>
    <s v="固定收益类保险资管产品"/>
    <n v="1"/>
    <s v="华安财保资产管理有限责任公司"/>
    <n v="700878750"/>
    <n v="678133632.87"/>
    <m/>
    <m/>
    <m/>
    <m/>
    <s v="否"/>
    <n v="2.2526426632287001E-5"/>
    <m/>
    <m/>
    <m/>
    <m/>
    <m/>
    <m/>
    <m/>
    <m/>
    <m/>
    <m/>
    <m/>
    <m/>
    <m/>
    <m/>
    <m/>
    <m/>
    <m/>
    <m/>
    <m/>
    <m/>
    <m/>
    <m/>
    <m/>
    <m/>
    <m/>
    <m/>
    <m/>
    <m/>
    <m/>
    <m/>
    <m/>
    <m/>
    <m/>
    <m/>
    <m/>
    <m/>
    <m/>
    <m/>
    <s v="固定收益类资产"/>
  </r>
  <r>
    <s v="旺能环境"/>
    <s v="旺能环境股份有限公司"/>
    <s v="股票"/>
    <s v="沪深主板股"/>
    <s v="002034.SZ"/>
    <x v="650"/>
    <n v="18900"/>
    <n v="348534"/>
    <x v="4646"/>
    <m/>
    <m/>
    <s v="万能"/>
    <s v="新动力17号"/>
    <s v="华安财保资管新动力17集合资产管理产品"/>
    <s v="HA0255"/>
    <s v="组合类保险资管产品"/>
    <s v="固定收益类保险资管产品"/>
    <n v="1"/>
    <s v="华安财保资产管理有限责任公司"/>
    <n v="700878750"/>
    <n v="678133632.87"/>
    <m/>
    <m/>
    <m/>
    <m/>
    <s v="否"/>
    <n v="4.4005342835358101E-5"/>
    <m/>
    <m/>
    <m/>
    <m/>
    <m/>
    <m/>
    <m/>
    <m/>
    <m/>
    <m/>
    <m/>
    <m/>
    <m/>
    <m/>
    <m/>
    <m/>
    <m/>
    <m/>
    <m/>
    <m/>
    <m/>
    <m/>
    <m/>
    <m/>
    <m/>
    <m/>
    <m/>
    <m/>
    <m/>
    <m/>
    <m/>
    <m/>
    <m/>
    <m/>
    <m/>
    <m/>
    <m/>
    <m/>
    <s v="固定收益类资产"/>
  </r>
  <r>
    <s v="黔源电力"/>
    <s v="贵州黔源电力股份有限公司"/>
    <s v="股票"/>
    <s v="沪深主板股"/>
    <s v="002039.SZ"/>
    <x v="651"/>
    <n v="18000"/>
    <n v="316349.17"/>
    <x v="4267"/>
    <m/>
    <m/>
    <s v="万能"/>
    <s v="新动力17号"/>
    <s v="华安财保资管新动力17集合资产管理产品"/>
    <s v="HA0255"/>
    <s v="组合类保险资管产品"/>
    <s v="固定收益类保险资管产品"/>
    <n v="1"/>
    <s v="华安财保资产管理有限责任公司"/>
    <n v="700878750"/>
    <n v="678133632.87"/>
    <m/>
    <m/>
    <m/>
    <m/>
    <s v="否"/>
    <n v="5.8939354488723998E-5"/>
    <m/>
    <m/>
    <m/>
    <m/>
    <m/>
    <m/>
    <m/>
    <m/>
    <m/>
    <m/>
    <m/>
    <m/>
    <m/>
    <m/>
    <m/>
    <m/>
    <m/>
    <m/>
    <m/>
    <m/>
    <m/>
    <m/>
    <m/>
    <m/>
    <m/>
    <m/>
    <m/>
    <m/>
    <m/>
    <m/>
    <m/>
    <m/>
    <m/>
    <m/>
    <m/>
    <m/>
    <m/>
    <m/>
    <s v="固定收益类资产"/>
  </r>
  <r>
    <s v="鲁阳节能"/>
    <s v="山东鲁阳节能材料股份有限公司"/>
    <s v="股票"/>
    <s v="沪深主板股"/>
    <s v="002088.SZ"/>
    <x v="652"/>
    <n v="21400"/>
    <n v="337355"/>
    <x v="4268"/>
    <m/>
    <m/>
    <s v="万能"/>
    <s v="新动力17号"/>
    <s v="华安财保资管新动力17集合资产管理产品"/>
    <s v="HA0255"/>
    <s v="组合类保险资管产品"/>
    <s v="固定收益类保险资管产品"/>
    <n v="1"/>
    <s v="华安财保资产管理有限责任公司"/>
    <n v="700878750"/>
    <n v="678133632.87"/>
    <m/>
    <m/>
    <m/>
    <m/>
    <s v="否"/>
    <n v="4.2264710176089703E-5"/>
    <m/>
    <m/>
    <m/>
    <m/>
    <m/>
    <m/>
    <m/>
    <m/>
    <m/>
    <m/>
    <m/>
    <m/>
    <m/>
    <m/>
    <m/>
    <m/>
    <m/>
    <m/>
    <m/>
    <m/>
    <m/>
    <m/>
    <m/>
    <m/>
    <m/>
    <m/>
    <m/>
    <m/>
    <m/>
    <m/>
    <m/>
    <m/>
    <m/>
    <m/>
    <m/>
    <m/>
    <m/>
    <m/>
    <s v="固定收益类资产"/>
  </r>
  <r>
    <s v="山河智能"/>
    <s v="山河智能装备股份有限公司"/>
    <s v="股票"/>
    <s v="沪深主板股"/>
    <s v="002097.SZ"/>
    <x v="653"/>
    <n v="39700"/>
    <n v="292064"/>
    <x v="4647"/>
    <m/>
    <m/>
    <s v="万能"/>
    <s v="新动力17号"/>
    <s v="华安财保资管新动力17集合资产管理产品"/>
    <s v="HA0255"/>
    <s v="组合类保险资管产品"/>
    <s v="固定收益类保险资管产品"/>
    <n v="1"/>
    <s v="华安财保资产管理有限责任公司"/>
    <n v="700878750"/>
    <n v="678133632.87"/>
    <m/>
    <m/>
    <m/>
    <m/>
    <s v="否"/>
    <n v="3.6515401798672301E-5"/>
    <m/>
    <m/>
    <m/>
    <m/>
    <m/>
    <m/>
    <m/>
    <m/>
    <m/>
    <m/>
    <m/>
    <m/>
    <m/>
    <m/>
    <m/>
    <m/>
    <m/>
    <m/>
    <m/>
    <m/>
    <m/>
    <m/>
    <m/>
    <m/>
    <m/>
    <m/>
    <m/>
    <m/>
    <m/>
    <m/>
    <m/>
    <m/>
    <m/>
    <m/>
    <m/>
    <m/>
    <m/>
    <m/>
    <s v="固定收益类资产"/>
  </r>
  <r>
    <s v="韵达股份"/>
    <s v="韵达控股股份有限公司"/>
    <s v="股票"/>
    <s v="沪深主板股"/>
    <s v="002120.SZ"/>
    <x v="654"/>
    <n v="41100"/>
    <n v="744628.18"/>
    <x v="4648"/>
    <m/>
    <m/>
    <s v="万能"/>
    <s v="新动力17号"/>
    <s v="华安财保资管新动力17集合资产管理产品"/>
    <s v="HA0255"/>
    <s v="组合类保险资管产品"/>
    <s v="固定收益类保险资管产品"/>
    <n v="1"/>
    <s v="华安财保资产管理有限责任公司"/>
    <n v="700878750"/>
    <n v="678133632.87"/>
    <m/>
    <m/>
    <m/>
    <m/>
    <s v="是"/>
    <n v="1.4158908986652899E-5"/>
    <m/>
    <m/>
    <m/>
    <m/>
    <m/>
    <m/>
    <m/>
    <m/>
    <m/>
    <m/>
    <m/>
    <m/>
    <m/>
    <m/>
    <m/>
    <m/>
    <m/>
    <m/>
    <m/>
    <m/>
    <m/>
    <m/>
    <m/>
    <m/>
    <m/>
    <m/>
    <m/>
    <m/>
    <m/>
    <m/>
    <m/>
    <m/>
    <m/>
    <m/>
    <m/>
    <m/>
    <m/>
    <m/>
    <s v="固定收益类资产"/>
  </r>
  <r>
    <s v="电投能源"/>
    <s v="内蒙古电投能源股份有限公司"/>
    <s v="股票"/>
    <s v="沪深主板股"/>
    <s v="002128.SZ"/>
    <x v="655"/>
    <n v="26400"/>
    <n v="421283"/>
    <x v="4271"/>
    <m/>
    <m/>
    <s v="万能"/>
    <s v="新动力17号"/>
    <s v="华安财保资管新动力17集合资产管理产品"/>
    <s v="HA0255"/>
    <s v="组合类保险资管产品"/>
    <s v="固定收益类保险资管产品"/>
    <n v="1"/>
    <s v="华安财保资产管理有限责任公司"/>
    <n v="700878750"/>
    <n v="678133632.87"/>
    <m/>
    <m/>
    <m/>
    <m/>
    <s v="否"/>
    <n v="1.37387407227312E-5"/>
    <m/>
    <m/>
    <m/>
    <m/>
    <m/>
    <m/>
    <m/>
    <m/>
    <m/>
    <m/>
    <m/>
    <m/>
    <m/>
    <m/>
    <m/>
    <m/>
    <m/>
    <m/>
    <m/>
    <m/>
    <m/>
    <m/>
    <m/>
    <m/>
    <m/>
    <m/>
    <m/>
    <m/>
    <m/>
    <m/>
    <m/>
    <m/>
    <m/>
    <m/>
    <m/>
    <m/>
    <m/>
    <m/>
    <s v="固定收益类资产"/>
  </r>
  <r>
    <s v="中环股份"/>
    <s v="天津中环半导体股份有限公司"/>
    <s v="股票"/>
    <s v="沪深主板股"/>
    <s v="002129.SZ"/>
    <x v="656"/>
    <n v="33000"/>
    <n v="1456069"/>
    <x v="4649"/>
    <m/>
    <m/>
    <s v="万能"/>
    <s v="新动力17号"/>
    <s v="华安财保资管新动力17集合资产管理产品"/>
    <s v="HA0255"/>
    <s v="组合类保险资管产品"/>
    <s v="固定收益类保险资管产品"/>
    <n v="1"/>
    <s v="华安财保资产管理有限责任公司"/>
    <n v="700878750"/>
    <n v="678133632.87"/>
    <m/>
    <m/>
    <m/>
    <m/>
    <s v="是"/>
    <n v="1.02112373956466E-5"/>
    <m/>
    <m/>
    <m/>
    <m/>
    <m/>
    <m/>
    <m/>
    <m/>
    <m/>
    <m/>
    <m/>
    <m/>
    <m/>
    <m/>
    <m/>
    <m/>
    <m/>
    <m/>
    <m/>
    <m/>
    <m/>
    <m/>
    <m/>
    <m/>
    <m/>
    <m/>
    <m/>
    <m/>
    <m/>
    <m/>
    <m/>
    <m/>
    <m/>
    <m/>
    <m/>
    <m/>
    <m/>
    <m/>
    <s v="固定收益类资产"/>
  </r>
  <r>
    <s v="宁波银行"/>
    <s v="宁波银行股份有限公司"/>
    <s v="股票"/>
    <s v="沪深主板股"/>
    <s v="002142.SZ"/>
    <x v="657"/>
    <n v="83300"/>
    <n v="3089832.92"/>
    <x v="4650"/>
    <m/>
    <m/>
    <s v="万能"/>
    <s v="新动力17号"/>
    <s v="华安财保资管新动力17集合资产管理产品"/>
    <s v="HA0255"/>
    <s v="组合类保险资管产品"/>
    <s v="固定收益类保险资管产品"/>
    <n v="1"/>
    <s v="华安财保资产管理有限责任公司"/>
    <n v="700878750"/>
    <n v="678133632.87"/>
    <m/>
    <m/>
    <m/>
    <m/>
    <s v="是"/>
    <n v="1.2614349166049901E-5"/>
    <m/>
    <m/>
    <m/>
    <m/>
    <m/>
    <m/>
    <m/>
    <m/>
    <m/>
    <m/>
    <m/>
    <m/>
    <m/>
    <m/>
    <m/>
    <m/>
    <m/>
    <m/>
    <m/>
    <m/>
    <m/>
    <m/>
    <m/>
    <m/>
    <m/>
    <m/>
    <m/>
    <m/>
    <m/>
    <m/>
    <m/>
    <m/>
    <m/>
    <m/>
    <m/>
    <m/>
    <m/>
    <m/>
    <s v="固定收益类资产"/>
  </r>
  <r>
    <s v="通富微电"/>
    <s v="通富微电子股份有限公司"/>
    <s v="股票"/>
    <s v="沪深主板股"/>
    <s v="002156.SZ"/>
    <x v="658"/>
    <n v="24800"/>
    <n v="426773.22"/>
    <x v="4651"/>
    <m/>
    <m/>
    <s v="万能"/>
    <s v="新动力17号"/>
    <s v="华安财保资管新动力17集合资产管理产品"/>
    <s v="HA0255"/>
    <s v="组合类保险资管产品"/>
    <s v="固定收益类保险资管产品"/>
    <n v="1"/>
    <s v="华安财保资产管理有限责任公司"/>
    <n v="700878750"/>
    <n v="678133632.87"/>
    <m/>
    <m/>
    <m/>
    <m/>
    <s v="否"/>
    <n v="1.8660128607051001E-5"/>
    <m/>
    <m/>
    <m/>
    <m/>
    <m/>
    <m/>
    <m/>
    <m/>
    <m/>
    <m/>
    <m/>
    <m/>
    <m/>
    <m/>
    <m/>
    <m/>
    <m/>
    <m/>
    <m/>
    <m/>
    <m/>
    <m/>
    <m/>
    <m/>
    <m/>
    <m/>
    <m/>
    <m/>
    <m/>
    <m/>
    <m/>
    <m/>
    <m/>
    <m/>
    <m/>
    <m/>
    <m/>
    <m/>
    <s v="固定收益类资产"/>
  </r>
  <r>
    <s v="游族网络"/>
    <s v="游族网络股份有限公司"/>
    <s v="股票"/>
    <s v="沪深主板股"/>
    <s v="002174.SZ"/>
    <x v="659"/>
    <n v="28900"/>
    <n v="322614"/>
    <x v="4275"/>
    <m/>
    <m/>
    <s v="万能"/>
    <s v="新动力17号"/>
    <s v="华安财保资管新动力17集合资产管理产品"/>
    <s v="HA0255"/>
    <s v="组合类保险资管产品"/>
    <s v="固定收益类保险资管产品"/>
    <n v="1"/>
    <s v="华安财保资产管理有限责任公司"/>
    <n v="700878750"/>
    <n v="678133632.87"/>
    <m/>
    <m/>
    <m/>
    <m/>
    <s v="否"/>
    <n v="3.1554968741353198E-5"/>
    <m/>
    <m/>
    <m/>
    <m/>
    <m/>
    <m/>
    <m/>
    <m/>
    <m/>
    <m/>
    <m/>
    <m/>
    <m/>
    <m/>
    <m/>
    <m/>
    <m/>
    <m/>
    <m/>
    <m/>
    <m/>
    <m/>
    <m/>
    <m/>
    <m/>
    <m/>
    <m/>
    <m/>
    <m/>
    <m/>
    <m/>
    <m/>
    <m/>
    <m/>
    <m/>
    <m/>
    <m/>
    <m/>
    <s v="固定收益类资产"/>
  </r>
  <r>
    <s v="中航光电"/>
    <s v="中航光电科技股份有限公司"/>
    <s v="股票"/>
    <s v="沪深主板股"/>
    <s v="002179.SZ"/>
    <x v="465"/>
    <n v="6700"/>
    <n v="533243"/>
    <x v="4276"/>
    <m/>
    <m/>
    <s v="万能"/>
    <s v="新动力17号"/>
    <s v="华安财保资管新动力17集合资产管理产品"/>
    <s v="HA0255"/>
    <s v="组合类保险资管产品"/>
    <s v="固定收益类保险资管产品"/>
    <n v="1"/>
    <s v="华安财保资产管理有限责任公司"/>
    <n v="700878750"/>
    <n v="678133632.87"/>
    <m/>
    <m/>
    <m/>
    <m/>
    <s v="是"/>
    <n v="5.9007629069941103E-6"/>
    <m/>
    <m/>
    <m/>
    <m/>
    <m/>
    <m/>
    <m/>
    <m/>
    <m/>
    <m/>
    <m/>
    <m/>
    <m/>
    <m/>
    <m/>
    <m/>
    <m/>
    <m/>
    <m/>
    <m/>
    <m/>
    <m/>
    <m/>
    <m/>
    <m/>
    <m/>
    <m/>
    <m/>
    <m/>
    <m/>
    <m/>
    <m/>
    <m/>
    <m/>
    <m/>
    <m/>
    <m/>
    <m/>
    <s v="固定收益类资产"/>
  </r>
  <r>
    <s v="纳 思 达"/>
    <s v="纳思达股份有限公司"/>
    <s v="股票"/>
    <s v="沪深主板股"/>
    <s v="002180.SZ"/>
    <x v="597"/>
    <n v="14400"/>
    <n v="658720.11"/>
    <x v="4277"/>
    <m/>
    <m/>
    <s v="万能"/>
    <s v="新动力17号"/>
    <s v="华安财保资管新动力17集合资产管理产品"/>
    <s v="HA0255"/>
    <s v="组合类保险资管产品"/>
    <s v="固定收益类保险资管产品"/>
    <n v="1"/>
    <s v="华安财保资产管理有限责任公司"/>
    <n v="700878750"/>
    <n v="678133632.87"/>
    <m/>
    <m/>
    <m/>
    <m/>
    <s v="否"/>
    <n v="1.02059810791317E-5"/>
    <m/>
    <m/>
    <m/>
    <m/>
    <m/>
    <m/>
    <m/>
    <m/>
    <m/>
    <m/>
    <m/>
    <m/>
    <m/>
    <m/>
    <m/>
    <m/>
    <m/>
    <m/>
    <m/>
    <m/>
    <m/>
    <m/>
    <m/>
    <m/>
    <m/>
    <m/>
    <m/>
    <m/>
    <m/>
    <m/>
    <m/>
    <m/>
    <m/>
    <m/>
    <m/>
    <m/>
    <m/>
    <m/>
    <s v="固定收益类资产"/>
  </r>
  <r>
    <s v="怡 亚 通"/>
    <s v="深圳市怡亚通供应链股份有限公司"/>
    <s v="股票"/>
    <s v="沪深主板股"/>
    <s v="002183.SZ"/>
    <x v="660"/>
    <n v="86100"/>
    <n v="443274"/>
    <x v="4652"/>
    <m/>
    <m/>
    <s v="万能"/>
    <s v="新动力17号"/>
    <s v="华安财保资管新动力17集合资产管理产品"/>
    <s v="HA0255"/>
    <s v="组合类保险资管产品"/>
    <s v="固定收益类保险资管产品"/>
    <n v="1"/>
    <s v="华安财保资产管理有限责任公司"/>
    <n v="700878750"/>
    <n v="678133632.87"/>
    <m/>
    <m/>
    <m/>
    <m/>
    <s v="否"/>
    <n v="3.3153522757537398E-5"/>
    <m/>
    <m/>
    <m/>
    <m/>
    <m/>
    <m/>
    <m/>
    <m/>
    <m/>
    <m/>
    <m/>
    <m/>
    <m/>
    <m/>
    <m/>
    <m/>
    <m/>
    <m/>
    <m/>
    <m/>
    <m/>
    <m/>
    <m/>
    <m/>
    <m/>
    <m/>
    <m/>
    <m/>
    <m/>
    <m/>
    <m/>
    <m/>
    <m/>
    <m/>
    <m/>
    <m/>
    <m/>
    <m/>
    <s v="固定收益类资产"/>
  </r>
  <r>
    <s v="华天科技"/>
    <s v="天水华天科技股份有限公司"/>
    <s v="股票"/>
    <s v="沪深主板股"/>
    <s v="002185.SZ"/>
    <x v="661"/>
    <n v="47200"/>
    <n v="480553"/>
    <x v="4653"/>
    <m/>
    <m/>
    <s v="万能"/>
    <s v="新动力17号"/>
    <s v="华安财保资管新动力17集合资产管理产品"/>
    <s v="HA0255"/>
    <s v="组合类保险资管产品"/>
    <s v="固定收益类保险资管产品"/>
    <n v="1"/>
    <s v="华安财保资产管理有限责任公司"/>
    <n v="700878750"/>
    <n v="678133632.87"/>
    <m/>
    <m/>
    <m/>
    <m/>
    <s v="否"/>
    <n v="1.47293575051011E-5"/>
    <m/>
    <m/>
    <m/>
    <m/>
    <m/>
    <m/>
    <m/>
    <m/>
    <m/>
    <m/>
    <m/>
    <m/>
    <m/>
    <m/>
    <m/>
    <m/>
    <m/>
    <m/>
    <m/>
    <m/>
    <m/>
    <m/>
    <m/>
    <m/>
    <m/>
    <m/>
    <m/>
    <m/>
    <m/>
    <m/>
    <m/>
    <m/>
    <m/>
    <m/>
    <m/>
    <m/>
    <m/>
    <m/>
    <s v="固定收益类资产"/>
  </r>
  <r>
    <s v="科大讯飞"/>
    <s v="科大讯飞股份有限公司"/>
    <s v="股票"/>
    <s v="沪深主板股"/>
    <s v="002230.SZ"/>
    <x v="662"/>
    <n v="18300"/>
    <n v="815843"/>
    <x v="4280"/>
    <m/>
    <m/>
    <s v="万能"/>
    <s v="新动力17号"/>
    <s v="华安财保资管新动力17集合资产管理产品"/>
    <s v="HA0255"/>
    <s v="组合类保险资管产品"/>
    <s v="固定收益类保险资管产品"/>
    <n v="1"/>
    <s v="华安财保资产管理有限责任公司"/>
    <n v="700878750"/>
    <n v="678133632.87"/>
    <m/>
    <m/>
    <m/>
    <m/>
    <s v="是"/>
    <n v="7.8732526953214792E-6"/>
    <m/>
    <m/>
    <m/>
    <m/>
    <m/>
    <m/>
    <m/>
    <m/>
    <m/>
    <m/>
    <m/>
    <m/>
    <m/>
    <m/>
    <m/>
    <m/>
    <m/>
    <m/>
    <m/>
    <m/>
    <m/>
    <m/>
    <m/>
    <m/>
    <m/>
    <m/>
    <m/>
    <m/>
    <m/>
    <m/>
    <m/>
    <m/>
    <m/>
    <m/>
    <m/>
    <m/>
    <m/>
    <m/>
    <s v="固定收益类资产"/>
  </r>
  <r>
    <s v="塔牌集团"/>
    <s v="广东塔牌集团股份有限公司"/>
    <s v="股票"/>
    <s v="沪深主板股"/>
    <s v="002233.SZ"/>
    <x v="663"/>
    <n v="32200"/>
    <n v="353997"/>
    <x v="4654"/>
    <m/>
    <m/>
    <s v="万能"/>
    <s v="新动力17号"/>
    <s v="华安财保资管新动力17集合资产管理产品"/>
    <s v="HA0255"/>
    <s v="组合类保险资管产品"/>
    <s v="固定收益类保险资管产品"/>
    <n v="1"/>
    <s v="华安财保资产管理有限责任公司"/>
    <n v="700878750"/>
    <n v="678133632.87"/>
    <m/>
    <m/>
    <m/>
    <m/>
    <s v="否"/>
    <n v="2.7007191770258501E-5"/>
    <m/>
    <m/>
    <m/>
    <m/>
    <m/>
    <m/>
    <m/>
    <m/>
    <m/>
    <m/>
    <m/>
    <m/>
    <m/>
    <m/>
    <m/>
    <m/>
    <m/>
    <m/>
    <m/>
    <m/>
    <m/>
    <m/>
    <m/>
    <m/>
    <m/>
    <m/>
    <m/>
    <m/>
    <m/>
    <m/>
    <m/>
    <m/>
    <m/>
    <m/>
    <m/>
    <m/>
    <m/>
    <m/>
    <s v="固定收益类资产"/>
  </r>
  <r>
    <s v="联化科技"/>
    <s v="联化科技股份有限公司"/>
    <s v="股票"/>
    <s v="沪深主板股"/>
    <s v="002250.SZ"/>
    <x v="664"/>
    <n v="26900"/>
    <n v="367529.16"/>
    <x v="4282"/>
    <m/>
    <m/>
    <s v="万能"/>
    <s v="新动力17号"/>
    <s v="华安财保资管新动力17集合资产管理产品"/>
    <s v="HA0255"/>
    <s v="组合类保险资管产品"/>
    <s v="固定收益类保险资管产品"/>
    <n v="1"/>
    <s v="华安财保资产管理有限责任公司"/>
    <n v="700878750"/>
    <n v="678133632.87"/>
    <m/>
    <m/>
    <m/>
    <m/>
    <s v="否"/>
    <n v="2.9136321783253499E-5"/>
    <m/>
    <m/>
    <m/>
    <m/>
    <m/>
    <m/>
    <m/>
    <m/>
    <m/>
    <m/>
    <m/>
    <m/>
    <m/>
    <m/>
    <m/>
    <m/>
    <m/>
    <m/>
    <m/>
    <m/>
    <m/>
    <m/>
    <m/>
    <m/>
    <m/>
    <m/>
    <m/>
    <m/>
    <m/>
    <m/>
    <m/>
    <m/>
    <m/>
    <m/>
    <m/>
    <m/>
    <m/>
    <m/>
    <s v="固定收益类资产"/>
  </r>
  <r>
    <s v="卫 士 通"/>
    <s v="成都卫士通信息产业股份有限公司"/>
    <s v="股票"/>
    <s v="沪深主板股"/>
    <s v="002268.SZ"/>
    <x v="665"/>
    <n v="8800"/>
    <n v="382069"/>
    <x v="4283"/>
    <m/>
    <m/>
    <s v="万能"/>
    <s v="新动力17号"/>
    <s v="华安财保资管新动力17集合资产管理产品"/>
    <s v="HA0255"/>
    <s v="组合类保险资管产品"/>
    <s v="固定收益类保险资管产品"/>
    <n v="1"/>
    <s v="华安财保资产管理有限责任公司"/>
    <n v="700878750"/>
    <n v="678133632.87"/>
    <m/>
    <m/>
    <m/>
    <m/>
    <s v="否"/>
    <n v="1.03982702581408E-5"/>
    <m/>
    <m/>
    <m/>
    <m/>
    <m/>
    <m/>
    <m/>
    <m/>
    <m/>
    <m/>
    <m/>
    <m/>
    <m/>
    <m/>
    <m/>
    <m/>
    <m/>
    <m/>
    <m/>
    <m/>
    <m/>
    <m/>
    <m/>
    <m/>
    <m/>
    <m/>
    <m/>
    <m/>
    <m/>
    <m/>
    <m/>
    <m/>
    <m/>
    <m/>
    <m/>
    <m/>
    <m/>
    <m/>
    <s v="固定收益类资产"/>
  </r>
  <r>
    <s v="华明装备"/>
    <s v="华明电力装备股份有限公司"/>
    <s v="股票"/>
    <s v="沪深主板股"/>
    <s v="002270.SZ"/>
    <x v="666"/>
    <n v="51500"/>
    <n v="345416"/>
    <x v="4655"/>
    <m/>
    <m/>
    <s v="万能"/>
    <s v="新动力17号"/>
    <s v="华安财保资管新动力17集合资产管理产品"/>
    <s v="HA0255"/>
    <s v="组合类保险资管产品"/>
    <s v="固定收益类保险资管产品"/>
    <n v="1"/>
    <s v="华安财保资产管理有限责任公司"/>
    <n v="700878750"/>
    <n v="678133632.87"/>
    <m/>
    <m/>
    <m/>
    <m/>
    <s v="否"/>
    <n v="5.7463220991772999E-5"/>
    <m/>
    <m/>
    <m/>
    <m/>
    <m/>
    <m/>
    <m/>
    <m/>
    <m/>
    <m/>
    <m/>
    <m/>
    <m/>
    <m/>
    <m/>
    <m/>
    <m/>
    <m/>
    <m/>
    <m/>
    <m/>
    <m/>
    <m/>
    <m/>
    <m/>
    <m/>
    <m/>
    <m/>
    <m/>
    <m/>
    <m/>
    <m/>
    <m/>
    <m/>
    <m/>
    <m/>
    <m/>
    <m/>
    <s v="固定收益类资产"/>
  </r>
  <r>
    <s v="东方雨虹"/>
    <s v="北京东方雨虹防水技术股份有限公司"/>
    <s v="股票"/>
    <s v="沪深主板股"/>
    <s v="002271.SZ"/>
    <x v="460"/>
    <n v="17550"/>
    <n v="826963.74"/>
    <x v="4656"/>
    <m/>
    <m/>
    <s v="万能"/>
    <s v="新动力17号"/>
    <s v="华安财保资管新动力17集合资产管理产品"/>
    <s v="HA0255"/>
    <s v="组合类保险资管产品"/>
    <s v="固定收益类保险资管产品"/>
    <n v="1"/>
    <s v="华安财保资产管理有限责任公司"/>
    <n v="700878750"/>
    <n v="678133632.87"/>
    <m/>
    <m/>
    <m/>
    <m/>
    <s v="是"/>
    <n v="6.9653158762117604E-6"/>
    <m/>
    <m/>
    <m/>
    <m/>
    <m/>
    <m/>
    <m/>
    <m/>
    <m/>
    <m/>
    <m/>
    <m/>
    <m/>
    <m/>
    <m/>
    <m/>
    <m/>
    <m/>
    <m/>
    <m/>
    <m/>
    <m/>
    <m/>
    <m/>
    <m/>
    <m/>
    <m/>
    <m/>
    <m/>
    <m/>
    <m/>
    <m/>
    <m/>
    <m/>
    <m/>
    <m/>
    <m/>
    <m/>
    <s v="固定收益类资产"/>
  </r>
  <r>
    <s v="万马股份"/>
    <s v="浙江万马股份有限公司"/>
    <s v="股票"/>
    <s v="沪深主板股"/>
    <s v="002276.SZ"/>
    <x v="667"/>
    <n v="55200"/>
    <n v="379131"/>
    <x v="4657"/>
    <m/>
    <m/>
    <s v="万能"/>
    <s v="新动力17号"/>
    <s v="华安财保资管新动力17集合资产管理产品"/>
    <s v="HA0255"/>
    <s v="组合类保险资管产品"/>
    <s v="固定收益类保险资管产品"/>
    <n v="1"/>
    <s v="华安财保资产管理有限责任公司"/>
    <n v="700878750"/>
    <n v="678133632.87"/>
    <m/>
    <m/>
    <m/>
    <m/>
    <s v="否"/>
    <n v="5.3308142120101798E-5"/>
    <m/>
    <m/>
    <m/>
    <m/>
    <m/>
    <m/>
    <m/>
    <m/>
    <m/>
    <m/>
    <m/>
    <m/>
    <m/>
    <m/>
    <m/>
    <m/>
    <m/>
    <m/>
    <m/>
    <m/>
    <m/>
    <m/>
    <m/>
    <m/>
    <m/>
    <m/>
    <m/>
    <m/>
    <m/>
    <m/>
    <m/>
    <m/>
    <m/>
    <m/>
    <m/>
    <m/>
    <m/>
    <m/>
    <s v="固定收益类资产"/>
  </r>
  <r>
    <s v="保 龄 宝"/>
    <s v="保龄宝生物股份有限公司"/>
    <s v="股票"/>
    <s v="沪深主板股"/>
    <s v="002286.SZ"/>
    <x v="668"/>
    <n v="59500"/>
    <n v="669690"/>
    <x v="4658"/>
    <m/>
    <m/>
    <s v="万能"/>
    <s v="新动力17号"/>
    <s v="华安财保资管新动力17集合资产管理产品"/>
    <s v="HA0255"/>
    <s v="组合类保险资管产品"/>
    <s v="固定收益类保险资管产品"/>
    <n v="1"/>
    <s v="华安财保资产管理有限责任公司"/>
    <n v="700878750"/>
    <n v="678133632.87"/>
    <m/>
    <m/>
    <m/>
    <m/>
    <s v="否"/>
    <n v="1.5998412527267901E-4"/>
    <m/>
    <m/>
    <m/>
    <m/>
    <m/>
    <m/>
    <m/>
    <m/>
    <m/>
    <m/>
    <m/>
    <m/>
    <m/>
    <m/>
    <m/>
    <m/>
    <m/>
    <m/>
    <m/>
    <m/>
    <m/>
    <m/>
    <m/>
    <m/>
    <m/>
    <m/>
    <m/>
    <m/>
    <m/>
    <m/>
    <m/>
    <m/>
    <m/>
    <m/>
    <m/>
    <m/>
    <m/>
    <m/>
    <s v="固定收益类资产"/>
  </r>
  <r>
    <s v="信 立 泰"/>
    <s v="深圳信立泰药业股份有限公司"/>
    <s v="股票"/>
    <s v="沪深主板股"/>
    <s v="002294.SZ"/>
    <x v="669"/>
    <n v="15200"/>
    <n v="373748.91"/>
    <x v="4659"/>
    <m/>
    <m/>
    <s v="万能"/>
    <s v="新动力17号"/>
    <s v="华安财保资管新动力17集合资产管理产品"/>
    <s v="HA0255"/>
    <s v="组合类保险资管产品"/>
    <s v="固定收益类保险资管产品"/>
    <n v="1"/>
    <s v="华安财保资产管理有限责任公司"/>
    <n v="700878750"/>
    <n v="678133632.87"/>
    <m/>
    <m/>
    <m/>
    <m/>
    <s v="否"/>
    <n v="1.3634530456619001E-5"/>
    <m/>
    <m/>
    <m/>
    <m/>
    <m/>
    <m/>
    <m/>
    <m/>
    <m/>
    <m/>
    <m/>
    <m/>
    <m/>
    <m/>
    <m/>
    <m/>
    <m/>
    <m/>
    <m/>
    <m/>
    <m/>
    <m/>
    <m/>
    <m/>
    <m/>
    <m/>
    <m/>
    <m/>
    <m/>
    <m/>
    <m/>
    <m/>
    <m/>
    <m/>
    <m/>
    <m/>
    <m/>
    <m/>
    <s v="固定收益类资产"/>
  </r>
  <r>
    <s v="圣农发展"/>
    <s v="福建圣农发展股份有限公司"/>
    <s v="股票"/>
    <s v="沪深主板股"/>
    <s v="002299.SZ"/>
    <x v="670"/>
    <n v="35500"/>
    <n v="684543"/>
    <x v="4660"/>
    <m/>
    <m/>
    <s v="万能"/>
    <s v="新动力17号"/>
    <s v="华安财保资管新动力17集合资产管理产品"/>
    <s v="HA0255"/>
    <s v="组合类保险资管产品"/>
    <s v="固定收益类保险资管产品"/>
    <n v="1"/>
    <s v="华安财保资产管理有限责任公司"/>
    <n v="700878750"/>
    <n v="678133632.87"/>
    <m/>
    <m/>
    <m/>
    <m/>
    <s v="否"/>
    <n v="2.8537587792592998E-5"/>
    <m/>
    <m/>
    <m/>
    <m/>
    <m/>
    <m/>
    <m/>
    <m/>
    <m/>
    <m/>
    <m/>
    <m/>
    <m/>
    <m/>
    <m/>
    <m/>
    <m/>
    <m/>
    <m/>
    <m/>
    <m/>
    <m/>
    <m/>
    <m/>
    <m/>
    <m/>
    <m/>
    <m/>
    <m/>
    <m/>
    <m/>
    <m/>
    <m/>
    <m/>
    <m/>
    <m/>
    <m/>
    <m/>
    <s v="固定收益类资产"/>
  </r>
  <r>
    <s v="洋河股份"/>
    <s v="江苏洋河酒厂股份有限公司"/>
    <s v="股票"/>
    <s v="沪深主板股"/>
    <s v="002304.SZ"/>
    <x v="671"/>
    <n v="10500"/>
    <n v="1608192.72"/>
    <x v="4290"/>
    <m/>
    <m/>
    <s v="万能"/>
    <s v="新动力17号"/>
    <s v="华安财保资管新动力17集合资产管理产品"/>
    <s v="HA0255"/>
    <s v="组合类保险资管产品"/>
    <s v="固定收益类保险资管产品"/>
    <n v="1"/>
    <s v="华安财保资产管理有限责任公司"/>
    <n v="700878750"/>
    <n v="678133632.87"/>
    <m/>
    <m/>
    <m/>
    <m/>
    <s v="是"/>
    <n v="6.9675405510860103E-6"/>
    <m/>
    <m/>
    <m/>
    <m/>
    <m/>
    <m/>
    <m/>
    <m/>
    <m/>
    <m/>
    <m/>
    <m/>
    <m/>
    <m/>
    <m/>
    <m/>
    <m/>
    <m/>
    <m/>
    <m/>
    <m/>
    <m/>
    <m/>
    <m/>
    <m/>
    <m/>
    <m/>
    <m/>
    <m/>
    <m/>
    <m/>
    <m/>
    <m/>
    <m/>
    <m/>
    <m/>
    <m/>
    <m/>
    <s v="固定收益类资产"/>
  </r>
  <r>
    <s v="潮 宏 基"/>
    <s v="广东潮宏基实业股份有限公司"/>
    <s v="股票"/>
    <s v="沪深主板股"/>
    <s v="002345.SZ"/>
    <x v="672"/>
    <n v="68600"/>
    <n v="324061"/>
    <x v="4291"/>
    <m/>
    <m/>
    <s v="万能"/>
    <s v="新动力17号"/>
    <s v="华安财保资管新动力17集合资产管理产品"/>
    <s v="HA0255"/>
    <s v="组合类保险资管产品"/>
    <s v="固定收益类保险资管产品"/>
    <n v="1"/>
    <s v="华安财保资产管理有限责任公司"/>
    <n v="700878750"/>
    <n v="678133632.87"/>
    <m/>
    <m/>
    <m/>
    <m/>
    <s v="否"/>
    <n v="7.7207674644995299E-5"/>
    <m/>
    <m/>
    <m/>
    <m/>
    <m/>
    <m/>
    <m/>
    <m/>
    <m/>
    <m/>
    <m/>
    <m/>
    <m/>
    <m/>
    <m/>
    <m/>
    <m/>
    <m/>
    <m/>
    <m/>
    <m/>
    <m/>
    <m/>
    <m/>
    <m/>
    <m/>
    <m/>
    <m/>
    <m/>
    <m/>
    <m/>
    <m/>
    <m/>
    <m/>
    <m/>
    <m/>
    <m/>
    <m/>
    <s v="固定收益类资产"/>
  </r>
  <r>
    <s v="太极股份"/>
    <s v="太极计算机股份有限公司"/>
    <s v="股票"/>
    <s v="沪深主板股"/>
    <s v="002368.SZ"/>
    <x v="673"/>
    <n v="17200"/>
    <n v="356049"/>
    <x v="4292"/>
    <m/>
    <m/>
    <s v="万能"/>
    <s v="新动力17号"/>
    <s v="华安财保资管新动力17集合资产管理产品"/>
    <s v="HA0255"/>
    <s v="组合类保险资管产品"/>
    <s v="固定收益类保险资管产品"/>
    <n v="1"/>
    <s v="华安财保资产管理有限责任公司"/>
    <n v="700878750"/>
    <n v="678133632.87"/>
    <m/>
    <m/>
    <m/>
    <m/>
    <s v="否"/>
    <n v="2.96725354002016E-5"/>
    <m/>
    <m/>
    <m/>
    <m/>
    <m/>
    <m/>
    <m/>
    <m/>
    <m/>
    <m/>
    <m/>
    <m/>
    <m/>
    <m/>
    <m/>
    <m/>
    <m/>
    <m/>
    <m/>
    <m/>
    <m/>
    <m/>
    <m/>
    <m/>
    <m/>
    <m/>
    <m/>
    <m/>
    <m/>
    <m/>
    <m/>
    <m/>
    <m/>
    <m/>
    <m/>
    <m/>
    <m/>
    <m/>
    <s v="固定收益类资产"/>
  </r>
  <r>
    <s v="东山精密"/>
    <s v="苏州东山精密制造股份有限公司"/>
    <s v="股票"/>
    <s v="沪深主板股"/>
    <s v="002384.SZ"/>
    <x v="674"/>
    <n v="27000"/>
    <n v="555454.28"/>
    <x v="4293"/>
    <m/>
    <m/>
    <s v="万能"/>
    <s v="新动力17号"/>
    <s v="华安财保资管新动力17集合资产管理产品"/>
    <s v="HA0255"/>
    <s v="组合类保险资管产品"/>
    <s v="固定收益类保险资管产品"/>
    <n v="1"/>
    <s v="华安财保资产管理有限责任公司"/>
    <n v="700878750"/>
    <n v="678133632.87"/>
    <m/>
    <m/>
    <m/>
    <m/>
    <s v="否"/>
    <n v="1.57906988300502E-5"/>
    <m/>
    <m/>
    <m/>
    <m/>
    <m/>
    <m/>
    <m/>
    <m/>
    <m/>
    <m/>
    <m/>
    <m/>
    <m/>
    <m/>
    <m/>
    <m/>
    <m/>
    <m/>
    <m/>
    <m/>
    <m/>
    <m/>
    <m/>
    <m/>
    <m/>
    <m/>
    <m/>
    <m/>
    <m/>
    <m/>
    <m/>
    <m/>
    <m/>
    <m/>
    <m/>
    <m/>
    <m/>
    <m/>
    <s v="固定收益类资产"/>
  </r>
  <r>
    <s v="四维图新"/>
    <s v="北京四维图新科技股份有限公司"/>
    <s v="股票"/>
    <s v="沪深主板股"/>
    <s v="002405.SZ"/>
    <x v="675"/>
    <n v="44000"/>
    <n v="642504"/>
    <x v="4661"/>
    <m/>
    <m/>
    <s v="万能"/>
    <s v="新动力17号"/>
    <s v="华安财保资管新动力17集合资产管理产品"/>
    <s v="HA0255"/>
    <s v="组合类保险资管产品"/>
    <s v="固定收益类保险资管产品"/>
    <n v="1"/>
    <s v="华安财保资产管理有限责任公司"/>
    <n v="700878750"/>
    <n v="678133632.87"/>
    <m/>
    <m/>
    <m/>
    <m/>
    <s v="否"/>
    <n v="1.8529849224966802E-5"/>
    <m/>
    <m/>
    <m/>
    <m/>
    <m/>
    <m/>
    <m/>
    <m/>
    <m/>
    <m/>
    <m/>
    <m/>
    <m/>
    <m/>
    <m/>
    <m/>
    <m/>
    <m/>
    <m/>
    <m/>
    <m/>
    <m/>
    <m/>
    <m/>
    <m/>
    <m/>
    <m/>
    <m/>
    <m/>
    <m/>
    <m/>
    <m/>
    <m/>
    <m/>
    <m/>
    <m/>
    <m/>
    <m/>
    <s v="固定收益类资产"/>
  </r>
  <r>
    <s v="广 联 达"/>
    <s v="广联达科技股份有限公司"/>
    <s v="股票"/>
    <s v="沪深主板股"/>
    <s v="002410.SZ"/>
    <x v="676"/>
    <n v="14000"/>
    <n v="664202.42000000004"/>
    <x v="4662"/>
    <m/>
    <m/>
    <s v="万能"/>
    <s v="新动力17号"/>
    <s v="华安财保资管新动力17集合资产管理产品"/>
    <s v="HA0255"/>
    <s v="组合类保险资管产品"/>
    <s v="固定收益类保险资管产品"/>
    <n v="1"/>
    <s v="华安财保资产管理有限责任公司"/>
    <n v="700878750"/>
    <n v="678133632.87"/>
    <m/>
    <m/>
    <m/>
    <m/>
    <s v="是"/>
    <n v="1.17608746736556E-5"/>
    <m/>
    <m/>
    <m/>
    <m/>
    <m/>
    <m/>
    <m/>
    <m/>
    <m/>
    <m/>
    <m/>
    <m/>
    <m/>
    <m/>
    <m/>
    <m/>
    <m/>
    <m/>
    <m/>
    <m/>
    <m/>
    <m/>
    <m/>
    <m/>
    <m/>
    <m/>
    <m/>
    <m/>
    <m/>
    <m/>
    <m/>
    <m/>
    <m/>
    <m/>
    <m/>
    <m/>
    <m/>
    <m/>
    <s v="固定收益类资产"/>
  </r>
  <r>
    <s v="中粮资本"/>
    <s v="中粮资本控股股份有限公司"/>
    <s v="股票"/>
    <s v="沪深主板股"/>
    <s v="002423.SZ"/>
    <x v="677"/>
    <n v="70400"/>
    <n v="566768"/>
    <x v="4663"/>
    <m/>
    <m/>
    <s v="万能"/>
    <s v="新动力17号"/>
    <s v="华安财保资管新动力17集合资产管理产品"/>
    <s v="HA0255"/>
    <s v="组合类保险资管产品"/>
    <s v="固定收益类保险资管产品"/>
    <n v="1"/>
    <s v="华安财保资产管理有限责任公司"/>
    <n v="700878750"/>
    <n v="678133632.87"/>
    <m/>
    <m/>
    <m/>
    <m/>
    <s v="否"/>
    <n v="3.05541554882961E-5"/>
    <m/>
    <m/>
    <m/>
    <m/>
    <m/>
    <m/>
    <m/>
    <m/>
    <m/>
    <m/>
    <m/>
    <m/>
    <m/>
    <m/>
    <m/>
    <m/>
    <m/>
    <m/>
    <m/>
    <m/>
    <m/>
    <m/>
    <m/>
    <m/>
    <m/>
    <m/>
    <m/>
    <m/>
    <m/>
    <m/>
    <m/>
    <m/>
    <m/>
    <m/>
    <m/>
    <m/>
    <m/>
    <m/>
    <s v="固定收益类资产"/>
  </r>
  <r>
    <s v="闰土股份"/>
    <s v="浙江闰土股份有限公司"/>
    <s v="股票"/>
    <s v="沪深主板股"/>
    <s v="002440.SZ"/>
    <x v="678"/>
    <n v="36700"/>
    <n v="303768"/>
    <x v="4297"/>
    <m/>
    <m/>
    <s v="万能"/>
    <s v="新动力17号"/>
    <s v="华安财保资管新动力17集合资产管理产品"/>
    <s v="HA0255"/>
    <s v="组合类保险资管产品"/>
    <s v="固定收益类保险资管产品"/>
    <n v="1"/>
    <s v="华安财保资产管理有限责任公司"/>
    <n v="700878750"/>
    <n v="678133632.87"/>
    <m/>
    <m/>
    <m/>
    <m/>
    <s v="否"/>
    <n v="3.1899174272055602E-5"/>
    <m/>
    <m/>
    <m/>
    <m/>
    <m/>
    <m/>
    <m/>
    <m/>
    <m/>
    <m/>
    <m/>
    <m/>
    <m/>
    <m/>
    <m/>
    <m/>
    <m/>
    <m/>
    <m/>
    <m/>
    <m/>
    <m/>
    <m/>
    <m/>
    <m/>
    <m/>
    <m/>
    <m/>
    <m/>
    <m/>
    <m/>
    <m/>
    <m/>
    <m/>
    <m/>
    <m/>
    <m/>
    <m/>
    <s v="固定收益类资产"/>
  </r>
  <r>
    <s v="赣锋锂业"/>
    <s v="江西赣锋锂业股份有限公司"/>
    <s v="股票"/>
    <s v="沪深主板股"/>
    <s v="002460.SZ"/>
    <x v="679"/>
    <n v="6500"/>
    <n v="854834"/>
    <x v="4298"/>
    <m/>
    <m/>
    <s v="万能"/>
    <s v="新动力17号"/>
    <s v="华安财保资管新动力17集合资产管理产品"/>
    <s v="HA0255"/>
    <s v="组合类保险资管产品"/>
    <s v="固定收益类保险资管产品"/>
    <n v="1"/>
    <s v="华安财保资产管理有限责任公司"/>
    <n v="700878750"/>
    <n v="678133632.87"/>
    <m/>
    <m/>
    <m/>
    <m/>
    <s v="是"/>
    <n v="4.5218055655885501E-6"/>
    <m/>
    <m/>
    <m/>
    <m/>
    <m/>
    <m/>
    <m/>
    <m/>
    <m/>
    <m/>
    <m/>
    <m/>
    <m/>
    <m/>
    <m/>
    <m/>
    <m/>
    <m/>
    <m/>
    <m/>
    <m/>
    <m/>
    <m/>
    <m/>
    <m/>
    <m/>
    <m/>
    <m/>
    <m/>
    <m/>
    <m/>
    <m/>
    <m/>
    <m/>
    <m/>
    <m/>
    <m/>
    <m/>
    <s v="固定收益类资产"/>
  </r>
  <r>
    <s v="海格通信"/>
    <s v="广州海格通信集团股份有限公司"/>
    <s v="股票"/>
    <s v="沪深主板股"/>
    <s v="002465.SZ"/>
    <x v="680"/>
    <n v="34400"/>
    <n v="347085"/>
    <x v="4299"/>
    <m/>
    <m/>
    <s v="万能"/>
    <s v="新动力17号"/>
    <s v="华安财保资管新动力17集合资产管理产品"/>
    <s v="HA0255"/>
    <s v="组合类保险资管产品"/>
    <s v="固定收益类保险资管产品"/>
    <n v="1"/>
    <s v="华安财保资产管理有限责任公司"/>
    <n v="700878750"/>
    <n v="678133632.87"/>
    <m/>
    <m/>
    <m/>
    <m/>
    <s v="否"/>
    <n v="1.49276486097963E-5"/>
    <m/>
    <m/>
    <m/>
    <m/>
    <m/>
    <m/>
    <m/>
    <m/>
    <m/>
    <m/>
    <m/>
    <m/>
    <m/>
    <m/>
    <m/>
    <m/>
    <m/>
    <m/>
    <m/>
    <m/>
    <m/>
    <m/>
    <m/>
    <m/>
    <m/>
    <m/>
    <m/>
    <m/>
    <m/>
    <m/>
    <m/>
    <m/>
    <m/>
    <m/>
    <m/>
    <m/>
    <m/>
    <m/>
    <s v="固定收益类资产"/>
  </r>
  <r>
    <s v="涪陵榨菜"/>
    <s v="重庆市涪陵榨菜集团股份有限公司"/>
    <s v="股票"/>
    <s v="沪深主板股"/>
    <s v="002507.SZ"/>
    <x v="681"/>
    <n v="32500"/>
    <n v="1095141"/>
    <x v="4300"/>
    <m/>
    <m/>
    <s v="万能"/>
    <s v="新动力17号"/>
    <s v="华安财保资管新动力17集合资产管理产品"/>
    <s v="HA0255"/>
    <s v="组合类保险资管产品"/>
    <s v="固定收益类保险资管产品"/>
    <n v="1"/>
    <s v="华安财保资产管理有限责任公司"/>
    <n v="700878750"/>
    <n v="678133632.87"/>
    <m/>
    <m/>
    <m/>
    <m/>
    <s v="否"/>
    <n v="3.6614354172892097E-5"/>
    <m/>
    <m/>
    <m/>
    <m/>
    <m/>
    <m/>
    <m/>
    <m/>
    <m/>
    <m/>
    <m/>
    <m/>
    <m/>
    <m/>
    <m/>
    <m/>
    <m/>
    <m/>
    <m/>
    <m/>
    <m/>
    <m/>
    <m/>
    <m/>
    <m/>
    <m/>
    <m/>
    <m/>
    <m/>
    <m/>
    <m/>
    <m/>
    <m/>
    <m/>
    <m/>
    <m/>
    <m/>
    <m/>
    <s v="固定收益类资产"/>
  </r>
  <r>
    <s v="三七互娱"/>
    <s v="三七互娱网络科技集团股份有限公司"/>
    <s v="股票"/>
    <s v="沪深主板股"/>
    <s v="002555.SZ"/>
    <x v="682"/>
    <n v="31500"/>
    <n v="856416.68"/>
    <x v="4664"/>
    <m/>
    <m/>
    <s v="万能"/>
    <s v="新动力17号"/>
    <s v="华安财保资管新动力17集合资产管理产品"/>
    <s v="HA0255"/>
    <s v="组合类保险资管产品"/>
    <s v="固定收益类保险资管产品"/>
    <n v="1"/>
    <s v="华安财保资产管理有限责任公司"/>
    <n v="700878750"/>
    <n v="678133632.87"/>
    <m/>
    <m/>
    <m/>
    <m/>
    <s v="是"/>
    <n v="1.42028528390372E-5"/>
    <m/>
    <m/>
    <m/>
    <m/>
    <m/>
    <m/>
    <m/>
    <m/>
    <m/>
    <m/>
    <m/>
    <m/>
    <m/>
    <m/>
    <m/>
    <m/>
    <m/>
    <m/>
    <m/>
    <m/>
    <m/>
    <m/>
    <m/>
    <m/>
    <m/>
    <m/>
    <m/>
    <m/>
    <m/>
    <m/>
    <m/>
    <m/>
    <m/>
    <m/>
    <m/>
    <m/>
    <m/>
    <m/>
    <s v="固定收益类资产"/>
  </r>
  <r>
    <s v="益盛药业"/>
    <s v="吉林省集安益盛药业股份有限公司"/>
    <s v="股票"/>
    <s v="沪深主板股"/>
    <s v="002566.SZ"/>
    <x v="683"/>
    <n v="22200"/>
    <n v="219223"/>
    <x v="4302"/>
    <m/>
    <m/>
    <s v="万能"/>
    <s v="新动力17号"/>
    <s v="华安财保资管新动力17集合资产管理产品"/>
    <s v="HA0255"/>
    <s v="组合类保险资管产品"/>
    <s v="固定收益类保险资管产品"/>
    <n v="1"/>
    <s v="华安财保资产管理有限责任公司"/>
    <n v="700878750"/>
    <n v="678133632.87"/>
    <m/>
    <m/>
    <m/>
    <m/>
    <s v="否"/>
    <n v="6.7079294978480199E-5"/>
    <m/>
    <m/>
    <m/>
    <m/>
    <m/>
    <m/>
    <m/>
    <m/>
    <m/>
    <m/>
    <m/>
    <m/>
    <m/>
    <m/>
    <m/>
    <m/>
    <m/>
    <m/>
    <m/>
    <m/>
    <m/>
    <m/>
    <m/>
    <m/>
    <m/>
    <m/>
    <m/>
    <m/>
    <m/>
    <m/>
    <m/>
    <m/>
    <m/>
    <m/>
    <m/>
    <m/>
    <m/>
    <m/>
    <s v="固定收益类资产"/>
  </r>
  <r>
    <s v="比 亚 迪"/>
    <s v="比亚迪股份有限公司"/>
    <s v="股票"/>
    <s v="沪深主板股"/>
    <s v="002594.SZ"/>
    <x v="468"/>
    <n v="5900"/>
    <n v="1425742.53"/>
    <x v="4303"/>
    <m/>
    <m/>
    <s v="万能"/>
    <s v="新动力17号"/>
    <s v="华安财保资管新动力17集合资产管理产品"/>
    <s v="HA0255"/>
    <s v="组合类保险资管产品"/>
    <s v="固定收益类保险资管产品"/>
    <n v="1"/>
    <s v="华安财保资产管理有限责任公司"/>
    <n v="700878750"/>
    <n v="678133632.87"/>
    <m/>
    <m/>
    <m/>
    <m/>
    <s v="是"/>
    <n v="2.0266954573756201E-6"/>
    <m/>
    <m/>
    <m/>
    <m/>
    <m/>
    <m/>
    <m/>
    <m/>
    <m/>
    <m/>
    <m/>
    <m/>
    <m/>
    <m/>
    <m/>
    <m/>
    <m/>
    <m/>
    <m/>
    <m/>
    <m/>
    <m/>
    <m/>
    <m/>
    <m/>
    <m/>
    <m/>
    <m/>
    <m/>
    <m/>
    <m/>
    <m/>
    <m/>
    <m/>
    <m/>
    <m/>
    <m/>
    <m/>
    <s v="固定收益类资产"/>
  </r>
  <r>
    <s v="龙佰集团"/>
    <s v="龙佰集团股份有限公司"/>
    <s v="股票"/>
    <s v="沪深主板股"/>
    <s v="002601.SZ"/>
    <x v="684"/>
    <n v="26900"/>
    <n v="646672.24"/>
    <x v="4304"/>
    <m/>
    <m/>
    <s v="万能"/>
    <s v="新动力17号"/>
    <s v="华安财保资管新动力17集合资产管理产品"/>
    <s v="HA0255"/>
    <s v="组合类保险资管产品"/>
    <s v="固定收益类保险资管产品"/>
    <n v="1"/>
    <s v="华安财保资产管理有限责任公司"/>
    <n v="700878750"/>
    <n v="678133632.87"/>
    <m/>
    <m/>
    <m/>
    <m/>
    <s v="是"/>
    <n v="1.1296776474156101E-5"/>
    <m/>
    <m/>
    <m/>
    <m/>
    <m/>
    <m/>
    <m/>
    <m/>
    <m/>
    <m/>
    <m/>
    <m/>
    <m/>
    <m/>
    <m/>
    <m/>
    <m/>
    <m/>
    <m/>
    <m/>
    <m/>
    <m/>
    <m/>
    <m/>
    <m/>
    <m/>
    <m/>
    <m/>
    <m/>
    <m/>
    <m/>
    <m/>
    <m/>
    <m/>
    <m/>
    <m/>
    <m/>
    <m/>
    <s v="固定收益类资产"/>
  </r>
  <r>
    <s v="卫星化学"/>
    <s v="卫星化学股份有限公司"/>
    <s v="股票"/>
    <s v="沪深主板股"/>
    <s v="002648.SZ"/>
    <x v="567"/>
    <n v="18600"/>
    <n v="754806.5"/>
    <x v="4665"/>
    <m/>
    <m/>
    <s v="万能"/>
    <s v="新动力17号"/>
    <s v="华安财保资管新动力17集合资产管理产品"/>
    <s v="HA0255"/>
    <s v="组合类保险资管产品"/>
    <s v="固定收益类保险资管产品"/>
    <n v="1"/>
    <s v="华安财保资产管理有限责任公司"/>
    <n v="700878750"/>
    <n v="678133632.87"/>
    <m/>
    <m/>
    <m/>
    <m/>
    <s v="否"/>
    <n v="1.08135037912136E-5"/>
    <m/>
    <m/>
    <m/>
    <m/>
    <m/>
    <m/>
    <m/>
    <m/>
    <m/>
    <m/>
    <m/>
    <m/>
    <m/>
    <m/>
    <m/>
    <m/>
    <m/>
    <m/>
    <m/>
    <m/>
    <m/>
    <m/>
    <m/>
    <m/>
    <m/>
    <m/>
    <m/>
    <m/>
    <m/>
    <m/>
    <m/>
    <m/>
    <m/>
    <m/>
    <m/>
    <m/>
    <m/>
    <m/>
    <s v="固定收益类资产"/>
  </r>
  <r>
    <s v="美亚光电"/>
    <s v="合肥美亚光电技术股份有限公司"/>
    <s v="股票"/>
    <s v="沪深主板股"/>
    <s v="002690.SZ"/>
    <x v="685"/>
    <n v="15400"/>
    <n v="438020"/>
    <x v="4306"/>
    <m/>
    <m/>
    <s v="万能"/>
    <s v="新动力17号"/>
    <s v="华安财保资管新动力17集合资产管理产品"/>
    <s v="HA0255"/>
    <s v="组合类保险资管产品"/>
    <s v="固定收益类保险资管产品"/>
    <n v="1"/>
    <s v="华安财保资产管理有限责任公司"/>
    <n v="700878750"/>
    <n v="678133632.87"/>
    <m/>
    <m/>
    <m/>
    <m/>
    <s v="否"/>
    <n v="2.27048895127E-5"/>
    <m/>
    <m/>
    <m/>
    <m/>
    <m/>
    <m/>
    <m/>
    <m/>
    <m/>
    <m/>
    <m/>
    <m/>
    <m/>
    <m/>
    <m/>
    <m/>
    <m/>
    <m/>
    <m/>
    <m/>
    <m/>
    <m/>
    <m/>
    <m/>
    <m/>
    <m/>
    <m/>
    <m/>
    <m/>
    <m/>
    <m/>
    <m/>
    <m/>
    <m/>
    <m/>
    <m/>
    <m/>
    <m/>
    <s v="固定收益类资产"/>
  </r>
  <r>
    <s v="天赐材料"/>
    <s v="广州天赐高新材料股份有限公司"/>
    <s v="股票"/>
    <s v="沪深主板股"/>
    <s v="002709.SZ"/>
    <x v="686"/>
    <n v="6900"/>
    <n v="645640.81000000006"/>
    <x v="4307"/>
    <m/>
    <m/>
    <s v="万能"/>
    <s v="新动力17号"/>
    <s v="华安财保资管新动力17集合资产管理产品"/>
    <s v="HA0255"/>
    <s v="组合类保险资管产品"/>
    <s v="固定收益类保险资管产品"/>
    <n v="1"/>
    <s v="华安财保资产管理有限责任公司"/>
    <n v="700878750"/>
    <n v="678133632.87"/>
    <m/>
    <m/>
    <m/>
    <m/>
    <s v="是"/>
    <n v="7.1684644339146102E-6"/>
    <m/>
    <m/>
    <m/>
    <m/>
    <m/>
    <m/>
    <m/>
    <m/>
    <m/>
    <m/>
    <m/>
    <m/>
    <m/>
    <m/>
    <m/>
    <m/>
    <m/>
    <m/>
    <m/>
    <m/>
    <m/>
    <m/>
    <m/>
    <m/>
    <m/>
    <m/>
    <m/>
    <m/>
    <m/>
    <m/>
    <m/>
    <m/>
    <m/>
    <m/>
    <m/>
    <m/>
    <m/>
    <m/>
    <s v="固定收益类资产"/>
  </r>
  <r>
    <s v="万达电影"/>
    <s v="万达电影股份有限公司"/>
    <s v="股票"/>
    <s v="沪深主板股"/>
    <s v="002739.SZ"/>
    <x v="687"/>
    <n v="51500"/>
    <n v="646925"/>
    <x v="4666"/>
    <m/>
    <m/>
    <s v="万能"/>
    <s v="新动力17号"/>
    <s v="华安财保资管新动力17集合资产管理产品"/>
    <s v="HA0255"/>
    <s v="组合类保险资管产品"/>
    <s v="固定收益类保险资管产品"/>
    <n v="1"/>
    <s v="华安财保资产管理有限责任公司"/>
    <n v="700878750"/>
    <n v="678133632.87"/>
    <m/>
    <m/>
    <m/>
    <m/>
    <s v="否"/>
    <n v="2.3086663407457399E-5"/>
    <m/>
    <m/>
    <m/>
    <m/>
    <m/>
    <m/>
    <m/>
    <m/>
    <m/>
    <m/>
    <m/>
    <m/>
    <m/>
    <m/>
    <m/>
    <m/>
    <m/>
    <m/>
    <m/>
    <m/>
    <m/>
    <m/>
    <m/>
    <m/>
    <m/>
    <m/>
    <m/>
    <m/>
    <m/>
    <m/>
    <m/>
    <m/>
    <m/>
    <m/>
    <m/>
    <m/>
    <m/>
    <m/>
    <s v="固定收益类资产"/>
  </r>
  <r>
    <s v="南兴股份"/>
    <s v="南兴装备股份有限公司"/>
    <s v="股票"/>
    <s v="沪深主板股"/>
    <s v="002757.SZ"/>
    <x v="688"/>
    <n v="21200"/>
    <n v="315101.75"/>
    <x v="4309"/>
    <m/>
    <m/>
    <s v="万能"/>
    <s v="新动力17号"/>
    <s v="华安财保资管新动力17集合资产管理产品"/>
    <s v="HA0255"/>
    <s v="组合类保险资管产品"/>
    <s v="固定收益类保险资管产品"/>
    <n v="1"/>
    <s v="华安财保资产管理有限责任公司"/>
    <n v="700878750"/>
    <n v="678133632.87"/>
    <m/>
    <m/>
    <m/>
    <m/>
    <s v="否"/>
    <n v="7.1753514034427195E-5"/>
    <m/>
    <m/>
    <m/>
    <m/>
    <m/>
    <m/>
    <m/>
    <m/>
    <m/>
    <m/>
    <m/>
    <m/>
    <m/>
    <m/>
    <m/>
    <m/>
    <m/>
    <m/>
    <m/>
    <m/>
    <m/>
    <m/>
    <m/>
    <m/>
    <m/>
    <m/>
    <m/>
    <m/>
    <m/>
    <m/>
    <m/>
    <m/>
    <m/>
    <m/>
    <m/>
    <m/>
    <m/>
    <m/>
    <s v="固定收益类资产"/>
  </r>
  <r>
    <s v="浙农股份"/>
    <s v="浙农集团股份有限公司"/>
    <s v="股票"/>
    <s v="沪深主板股"/>
    <s v="002758.SZ"/>
    <x v="689"/>
    <n v="23900"/>
    <n v="343070"/>
    <x v="4310"/>
    <m/>
    <m/>
    <s v="万能"/>
    <s v="新动力17号"/>
    <s v="华安财保资管新动力17集合资产管理产品"/>
    <s v="HA0255"/>
    <s v="组合类保险资管产品"/>
    <s v="固定收益类保险资管产品"/>
    <n v="1"/>
    <s v="华安财保资产管理有限责任公司"/>
    <n v="700878750"/>
    <n v="678133632.87"/>
    <m/>
    <m/>
    <m/>
    <m/>
    <s v="否"/>
    <n v="4.75476888547599E-5"/>
    <m/>
    <m/>
    <m/>
    <m/>
    <m/>
    <m/>
    <m/>
    <m/>
    <m/>
    <m/>
    <m/>
    <m/>
    <m/>
    <m/>
    <m/>
    <m/>
    <m/>
    <m/>
    <m/>
    <m/>
    <m/>
    <m/>
    <m/>
    <m/>
    <m/>
    <m/>
    <m/>
    <m/>
    <m/>
    <m/>
    <m/>
    <m/>
    <m/>
    <m/>
    <m/>
    <m/>
    <m/>
    <m/>
    <s v="固定收益类资产"/>
  </r>
  <r>
    <s v="恩捷股份"/>
    <s v="云南恩捷新材料股份有限公司"/>
    <s v="股票"/>
    <s v="沪深主板股"/>
    <s v="002812.SZ"/>
    <x v="476"/>
    <n v="2700"/>
    <n v="609686.18999999994"/>
    <x v="4311"/>
    <m/>
    <m/>
    <s v="万能"/>
    <s v="新动力17号"/>
    <s v="华安财保资管新动力17集合资产管理产品"/>
    <s v="HA0255"/>
    <s v="组合类保险资管产品"/>
    <s v="固定收益类保险资管产品"/>
    <n v="1"/>
    <s v="华安财保资产管理有限责任公司"/>
    <n v="700878750"/>
    <n v="678133632.87"/>
    <m/>
    <m/>
    <m/>
    <m/>
    <s v="是"/>
    <n v="3.0255250233913401E-6"/>
    <m/>
    <m/>
    <m/>
    <m/>
    <m/>
    <m/>
    <m/>
    <m/>
    <m/>
    <m/>
    <m/>
    <m/>
    <m/>
    <m/>
    <m/>
    <m/>
    <m/>
    <m/>
    <m/>
    <m/>
    <m/>
    <m/>
    <m/>
    <m/>
    <m/>
    <m/>
    <m/>
    <m/>
    <m/>
    <m/>
    <m/>
    <m/>
    <m/>
    <m/>
    <m/>
    <m/>
    <m/>
    <m/>
    <s v="固定收益类资产"/>
  </r>
  <r>
    <s v="凯 莱 英"/>
    <s v="凯莱英医药集团(天津)股份有限公司"/>
    <s v="股票"/>
    <s v="沪深主板股"/>
    <s v="002821.SZ"/>
    <x v="690"/>
    <n v="2200"/>
    <n v="667803.82999999996"/>
    <x v="4312"/>
    <m/>
    <m/>
    <s v="万能"/>
    <s v="新动力17号"/>
    <s v="华安财保资管新动力17集合资产管理产品"/>
    <s v="HA0255"/>
    <s v="组合类保险资管产品"/>
    <s v="固定收益类保险资管产品"/>
    <n v="1"/>
    <s v="华安财保资产管理有限责任公司"/>
    <n v="700878750"/>
    <n v="678133632.87"/>
    <m/>
    <m/>
    <m/>
    <m/>
    <s v="是"/>
    <n v="8.32255127900249E-6"/>
    <m/>
    <m/>
    <m/>
    <m/>
    <m/>
    <m/>
    <m/>
    <m/>
    <m/>
    <m/>
    <m/>
    <m/>
    <m/>
    <m/>
    <m/>
    <m/>
    <m/>
    <m/>
    <m/>
    <m/>
    <m/>
    <m/>
    <m/>
    <m/>
    <m/>
    <m/>
    <m/>
    <m/>
    <m/>
    <m/>
    <m/>
    <m/>
    <m/>
    <m/>
    <m/>
    <m/>
    <m/>
    <m/>
    <s v="固定收益类资产"/>
  </r>
  <r>
    <s v="同为股份"/>
    <s v="深圳市同为数码科技股份有限公司"/>
    <s v="股票"/>
    <s v="沪深主板股"/>
    <s v="002835.SZ"/>
    <x v="691"/>
    <n v="11100"/>
    <n v="130859"/>
    <x v="4313"/>
    <m/>
    <m/>
    <s v="万能"/>
    <s v="新动力17号"/>
    <s v="华安财保资管新动力17集合资产管理产品"/>
    <s v="HA0255"/>
    <s v="组合类保险资管产品"/>
    <s v="固定收益类保险资管产品"/>
    <n v="1"/>
    <s v="华安财保资产管理有限责任公司"/>
    <n v="700878750"/>
    <n v="678133632.87"/>
    <m/>
    <m/>
    <m/>
    <m/>
    <s v="否"/>
    <n v="5.0556715520941699E-5"/>
    <m/>
    <m/>
    <m/>
    <m/>
    <m/>
    <m/>
    <m/>
    <m/>
    <m/>
    <m/>
    <m/>
    <m/>
    <m/>
    <m/>
    <m/>
    <m/>
    <m/>
    <m/>
    <m/>
    <m/>
    <m/>
    <m/>
    <m/>
    <m/>
    <m/>
    <m/>
    <m/>
    <m/>
    <m/>
    <m/>
    <m/>
    <m/>
    <m/>
    <m/>
    <m/>
    <m/>
    <m/>
    <m/>
    <s v="固定收益类资产"/>
  </r>
  <r>
    <s v="科 力 尔"/>
    <s v="科力尔电机集团股份有限公司"/>
    <s v="股票"/>
    <s v="沪深主板股"/>
    <s v="002892.SZ"/>
    <x v="692"/>
    <n v="15900"/>
    <n v="273631"/>
    <x v="4667"/>
    <m/>
    <m/>
    <s v="万能"/>
    <s v="新动力17号"/>
    <s v="华安财保资管新动力17集合资产管理产品"/>
    <s v="HA0255"/>
    <s v="组合类保险资管产品"/>
    <s v="固定收益类保险资管产品"/>
    <n v="1"/>
    <s v="华安财保资产管理有限责任公司"/>
    <n v="700878750"/>
    <n v="678133632.87"/>
    <m/>
    <m/>
    <m/>
    <m/>
    <s v="否"/>
    <n v="7.0663630957080797E-5"/>
    <m/>
    <m/>
    <m/>
    <m/>
    <m/>
    <m/>
    <m/>
    <m/>
    <m/>
    <m/>
    <m/>
    <m/>
    <m/>
    <m/>
    <m/>
    <m/>
    <m/>
    <m/>
    <m/>
    <m/>
    <m/>
    <m/>
    <m/>
    <m/>
    <m/>
    <m/>
    <m/>
    <m/>
    <m/>
    <m/>
    <m/>
    <m/>
    <m/>
    <m/>
    <m/>
    <m/>
    <m/>
    <m/>
    <s v="固定收益类资产"/>
  </r>
  <r>
    <s v="中大力德"/>
    <s v="宁波中大力德智能传动股份有限公司"/>
    <s v="股票"/>
    <s v="沪深主板股"/>
    <s v="002896.SZ"/>
    <x v="693"/>
    <n v="5200"/>
    <n v="98724.59"/>
    <x v="4668"/>
    <m/>
    <m/>
    <s v="万能"/>
    <s v="新动力17号"/>
    <s v="华安财保资管新动力17集合资产管理产品"/>
    <s v="HA0255"/>
    <s v="组合类保险资管产品"/>
    <s v="固定收益类保险资管产品"/>
    <n v="1"/>
    <s v="华安财保资产管理有限责任公司"/>
    <n v="700878750"/>
    <n v="678133632.87"/>
    <m/>
    <m/>
    <m/>
    <m/>
    <s v="否"/>
    <n v="5.0000000000000002E-5"/>
    <m/>
    <m/>
    <m/>
    <m/>
    <m/>
    <m/>
    <m/>
    <m/>
    <m/>
    <m/>
    <m/>
    <m/>
    <m/>
    <m/>
    <m/>
    <m/>
    <m/>
    <m/>
    <m/>
    <m/>
    <m/>
    <m/>
    <m/>
    <m/>
    <m/>
    <m/>
    <m/>
    <m/>
    <m/>
    <m/>
    <m/>
    <m/>
    <m/>
    <m/>
    <m/>
    <m/>
    <m/>
    <m/>
    <s v="固定收益类资产"/>
  </r>
  <r>
    <s v="中新赛克"/>
    <s v="深圳市中新赛克科技股份有限公司"/>
    <s v="股票"/>
    <s v="沪深主板股"/>
    <s v="002912.SZ"/>
    <x v="694"/>
    <n v="9300"/>
    <n v="237626"/>
    <x v="4316"/>
    <m/>
    <m/>
    <s v="万能"/>
    <s v="新动力17号"/>
    <s v="华安财保资管新动力17集合资产管理产品"/>
    <s v="HA0255"/>
    <s v="组合类保险资管产品"/>
    <s v="固定收益类保险资管产品"/>
    <n v="1"/>
    <s v="华安财保资产管理有限责任公司"/>
    <n v="700878750"/>
    <n v="678133632.87"/>
    <m/>
    <m/>
    <m/>
    <m/>
    <s v="否"/>
    <n v="5.3735418172028803E-5"/>
    <m/>
    <m/>
    <m/>
    <m/>
    <m/>
    <m/>
    <m/>
    <m/>
    <m/>
    <m/>
    <m/>
    <m/>
    <m/>
    <m/>
    <m/>
    <m/>
    <m/>
    <m/>
    <m/>
    <m/>
    <m/>
    <m/>
    <m/>
    <m/>
    <m/>
    <m/>
    <m/>
    <m/>
    <m/>
    <m/>
    <m/>
    <m/>
    <m/>
    <m/>
    <m/>
    <m/>
    <m/>
    <m/>
    <s v="固定收益类资产"/>
  </r>
  <r>
    <s v="德赛西威"/>
    <s v="惠州市德赛西威汽车电子股份有限公司"/>
    <s v="股票"/>
    <s v="沪深主板股"/>
    <s v="002920.SZ"/>
    <x v="462"/>
    <n v="8000"/>
    <n v="949319.78"/>
    <x v="4317"/>
    <m/>
    <m/>
    <s v="万能"/>
    <s v="新动力17号"/>
    <s v="华安财保资管新动力17集合资产管理产品"/>
    <s v="HA0255"/>
    <s v="组合类保险资管产品"/>
    <s v="固定收益类保险资管产品"/>
    <n v="1"/>
    <s v="华安财保资产管理有限责任公司"/>
    <n v="700878750"/>
    <n v="678133632.87"/>
    <m/>
    <m/>
    <m/>
    <m/>
    <s v="否"/>
    <n v="1.44073016204613E-5"/>
    <m/>
    <m/>
    <m/>
    <m/>
    <m/>
    <m/>
    <m/>
    <m/>
    <m/>
    <m/>
    <m/>
    <m/>
    <m/>
    <m/>
    <m/>
    <m/>
    <m/>
    <m/>
    <m/>
    <m/>
    <m/>
    <m/>
    <m/>
    <m/>
    <m/>
    <m/>
    <m/>
    <m/>
    <m/>
    <m/>
    <m/>
    <m/>
    <m/>
    <m/>
    <m/>
    <m/>
    <m/>
    <m/>
    <s v="固定收益类资产"/>
  </r>
  <r>
    <s v="苏州银行"/>
    <s v="苏州银行股份有限公司"/>
    <s v="股票"/>
    <s v="沪深主板股"/>
    <s v="002966.SZ"/>
    <x v="182"/>
    <n v="161200"/>
    <n v="1213074"/>
    <x v="4669"/>
    <m/>
    <m/>
    <s v="万能"/>
    <s v="新动力17号"/>
    <s v="华安财保资管新动力17集合资产管理产品"/>
    <s v="HA0255"/>
    <s v="组合类保险资管产品"/>
    <s v="固定收益类保险资管产品"/>
    <n v="1"/>
    <s v="华安财保资产管理有限责任公司"/>
    <n v="700878750"/>
    <n v="678133632.87"/>
    <m/>
    <m/>
    <m/>
    <m/>
    <s v="否"/>
    <n v="4.8359251258548698E-5"/>
    <m/>
    <m/>
    <m/>
    <m/>
    <m/>
    <m/>
    <m/>
    <m/>
    <m/>
    <m/>
    <m/>
    <m/>
    <m/>
    <m/>
    <m/>
    <m/>
    <m/>
    <m/>
    <m/>
    <m/>
    <m/>
    <m/>
    <m/>
    <m/>
    <m/>
    <m/>
    <m/>
    <m/>
    <m/>
    <m/>
    <m/>
    <m/>
    <m/>
    <m/>
    <m/>
    <m/>
    <m/>
    <m/>
    <s v="固定收益类资产"/>
  </r>
  <r>
    <s v="宸展光电"/>
    <s v="宸展光电(厦门)股份有限公司"/>
    <s v="股票"/>
    <s v="沪深主板股"/>
    <s v="003019.SZ"/>
    <x v="695"/>
    <n v="600"/>
    <n v="15824.89"/>
    <x v="4670"/>
    <m/>
    <m/>
    <s v="万能"/>
    <s v="新动力17号"/>
    <s v="华安财保资管新动力17集合资产管理产品"/>
    <s v="HA0255"/>
    <s v="组合类保险资管产品"/>
    <s v="固定收益类保险资管产品"/>
    <n v="1"/>
    <s v="华安财保资产管理有限责任公司"/>
    <n v="700878750"/>
    <n v="678133632.87"/>
    <m/>
    <m/>
    <m/>
    <m/>
    <s v="否"/>
    <n v="4.6874999999999996E-6"/>
    <m/>
    <m/>
    <m/>
    <m/>
    <m/>
    <m/>
    <m/>
    <m/>
    <m/>
    <m/>
    <m/>
    <m/>
    <m/>
    <m/>
    <m/>
    <m/>
    <m/>
    <m/>
    <m/>
    <m/>
    <m/>
    <m/>
    <m/>
    <m/>
    <m/>
    <m/>
    <m/>
    <m/>
    <m/>
    <m/>
    <m/>
    <m/>
    <m/>
    <m/>
    <m/>
    <m/>
    <m/>
    <m/>
    <s v="固定收益类资产"/>
  </r>
  <r>
    <s v="南网能源"/>
    <s v="南方电网综合能源股份有限公司"/>
    <s v="股票"/>
    <s v="沪深主板股"/>
    <s v="003035.SZ"/>
    <x v="696"/>
    <n v="80200"/>
    <n v="530594"/>
    <x v="4671"/>
    <m/>
    <m/>
    <s v="万能"/>
    <s v="新动力17号"/>
    <s v="华安财保资管新动力17集合资产管理产品"/>
    <s v="HA0255"/>
    <s v="组合类保险资管产品"/>
    <s v="固定收益类保险资管产品"/>
    <n v="1"/>
    <s v="华安财保资产管理有限责任公司"/>
    <n v="700878750"/>
    <n v="678133632.87"/>
    <m/>
    <m/>
    <m/>
    <m/>
    <s v="否"/>
    <n v="2.1172800004912102E-5"/>
    <m/>
    <m/>
    <m/>
    <m/>
    <m/>
    <m/>
    <m/>
    <m/>
    <m/>
    <m/>
    <m/>
    <m/>
    <m/>
    <m/>
    <m/>
    <m/>
    <m/>
    <m/>
    <m/>
    <m/>
    <m/>
    <m/>
    <m/>
    <m/>
    <m/>
    <m/>
    <m/>
    <m/>
    <m/>
    <m/>
    <m/>
    <m/>
    <m/>
    <m/>
    <m/>
    <m/>
    <m/>
    <m/>
    <s v="固定收益类资产"/>
  </r>
  <r>
    <s v="探 路 者"/>
    <s v="探路者控股集团股份有限公司"/>
    <s v="股票"/>
    <s v="创业板股"/>
    <s v="300005.SZ"/>
    <x v="697"/>
    <n v="57000"/>
    <n v="434962"/>
    <x v="4672"/>
    <m/>
    <m/>
    <s v="万能"/>
    <s v="新动力17号"/>
    <s v="华安财保资管新动力17集合资产管理产品"/>
    <s v="HA0255"/>
    <s v="组合类保险资管产品"/>
    <s v="固定收益类保险资管产品"/>
    <n v="1"/>
    <s v="华安财保资产管理有限责任公司"/>
    <n v="700878750"/>
    <n v="678133632.87"/>
    <m/>
    <m/>
    <m/>
    <m/>
    <s v="否"/>
    <n v="6.4501368111360497E-5"/>
    <m/>
    <m/>
    <m/>
    <m/>
    <m/>
    <m/>
    <m/>
    <m/>
    <m/>
    <m/>
    <m/>
    <m/>
    <m/>
    <m/>
    <m/>
    <m/>
    <m/>
    <m/>
    <m/>
    <m/>
    <m/>
    <m/>
    <m/>
    <m/>
    <m/>
    <m/>
    <m/>
    <m/>
    <m/>
    <m/>
    <m/>
    <m/>
    <m/>
    <m/>
    <m/>
    <m/>
    <m/>
    <m/>
    <s v="固定收益类资产"/>
  </r>
  <r>
    <s v="中科电气"/>
    <s v="湖南中科电气股份有限公司"/>
    <s v="股票"/>
    <s v="创业板股"/>
    <s v="300035.SZ"/>
    <x v="698"/>
    <n v="19300"/>
    <n v="564276"/>
    <x v="4322"/>
    <m/>
    <m/>
    <s v="万能"/>
    <s v="新动力17号"/>
    <s v="华安财保资管新动力17集合资产管理产品"/>
    <s v="HA0255"/>
    <s v="组合类保险资管产品"/>
    <s v="固定收益类保险资管产品"/>
    <n v="1"/>
    <s v="华安财保资产管理有限责任公司"/>
    <n v="700878750"/>
    <n v="678133632.87"/>
    <m/>
    <m/>
    <m/>
    <m/>
    <s v="否"/>
    <n v="2.66770328363796E-5"/>
    <m/>
    <m/>
    <m/>
    <m/>
    <m/>
    <m/>
    <m/>
    <m/>
    <m/>
    <m/>
    <m/>
    <m/>
    <m/>
    <m/>
    <m/>
    <m/>
    <m/>
    <m/>
    <m/>
    <m/>
    <m/>
    <m/>
    <m/>
    <m/>
    <m/>
    <m/>
    <m/>
    <m/>
    <m/>
    <m/>
    <m/>
    <m/>
    <m/>
    <m/>
    <m/>
    <m/>
    <m/>
    <m/>
    <s v="固定收益类资产"/>
  </r>
  <r>
    <s v="新 宙 邦"/>
    <s v="深圳新宙邦科技股份有限公司"/>
    <s v="股票"/>
    <s v="创业板股"/>
    <s v="300037.SZ"/>
    <x v="699"/>
    <n v="6700"/>
    <n v="547470"/>
    <x v="4323"/>
    <m/>
    <m/>
    <s v="万能"/>
    <s v="新动力17号"/>
    <s v="华安财保资管新动力17集合资产管理产品"/>
    <s v="HA0255"/>
    <s v="组合类保险资管产品"/>
    <s v="固定收益类保险资管产品"/>
    <n v="1"/>
    <s v="华安财保资产管理有限责任公司"/>
    <n v="700878750"/>
    <n v="678133632.87"/>
    <m/>
    <m/>
    <m/>
    <m/>
    <s v="否"/>
    <n v="1.6243514507118002E-5"/>
    <m/>
    <m/>
    <m/>
    <m/>
    <m/>
    <m/>
    <m/>
    <m/>
    <m/>
    <m/>
    <m/>
    <m/>
    <m/>
    <m/>
    <m/>
    <m/>
    <m/>
    <m/>
    <m/>
    <m/>
    <m/>
    <m/>
    <m/>
    <m/>
    <m/>
    <m/>
    <m/>
    <m/>
    <m/>
    <m/>
    <m/>
    <m/>
    <m/>
    <m/>
    <m/>
    <m/>
    <m/>
    <m/>
    <s v="固定收益类资产"/>
  </r>
  <r>
    <s v="东方财富"/>
    <s v="东方财富信息股份有限公司"/>
    <s v="股票"/>
    <s v="创业板股"/>
    <s v="300059.SZ"/>
    <x v="700"/>
    <n v="110764"/>
    <n v="2246851.7999999998"/>
    <x v="4673"/>
    <m/>
    <m/>
    <s v="万能"/>
    <s v="新动力17号"/>
    <s v="华安财保资管新动力17集合资产管理产品"/>
    <s v="HA0255"/>
    <s v="组合类保险资管产品"/>
    <s v="固定收益类保险资管产品"/>
    <n v="1"/>
    <s v="华安财保资产管理有限责任公司"/>
    <n v="700878750"/>
    <n v="678133632.87"/>
    <m/>
    <m/>
    <m/>
    <m/>
    <s v="是"/>
    <n v="8.3822186711554598E-6"/>
    <m/>
    <m/>
    <m/>
    <m/>
    <m/>
    <m/>
    <m/>
    <m/>
    <m/>
    <m/>
    <m/>
    <m/>
    <m/>
    <m/>
    <m/>
    <m/>
    <m/>
    <m/>
    <m/>
    <m/>
    <m/>
    <m/>
    <m/>
    <m/>
    <m/>
    <m/>
    <m/>
    <m/>
    <m/>
    <m/>
    <m/>
    <m/>
    <m/>
    <m/>
    <m/>
    <m/>
    <m/>
    <m/>
    <s v="固定收益类资产"/>
  </r>
  <r>
    <s v="智飞生物"/>
    <s v="重庆智飞生物制品股份有限公司"/>
    <s v="股票"/>
    <s v="创业板股"/>
    <s v="300122.SZ"/>
    <x v="701"/>
    <n v="8300"/>
    <n v="1089045"/>
    <x v="4325"/>
    <m/>
    <m/>
    <s v="万能"/>
    <s v="新动力17号"/>
    <s v="华安财保资管新动力17集合资产管理产品"/>
    <s v="HA0255"/>
    <s v="组合类保险资管产品"/>
    <s v="固定收益类保险资管产品"/>
    <n v="1"/>
    <s v="华安财保资产管理有限责任公司"/>
    <n v="700878750"/>
    <n v="678133632.87"/>
    <m/>
    <m/>
    <m/>
    <m/>
    <s v="是"/>
    <n v="5.1874999999999999E-6"/>
    <m/>
    <m/>
    <m/>
    <m/>
    <m/>
    <m/>
    <m/>
    <m/>
    <m/>
    <m/>
    <m/>
    <m/>
    <m/>
    <m/>
    <m/>
    <m/>
    <m/>
    <m/>
    <m/>
    <m/>
    <m/>
    <m/>
    <m/>
    <m/>
    <m/>
    <m/>
    <m/>
    <m/>
    <m/>
    <m/>
    <m/>
    <m/>
    <m/>
    <m/>
    <m/>
    <m/>
    <m/>
    <m/>
    <s v="固定收益类资产"/>
  </r>
  <r>
    <s v="秀强股份"/>
    <s v="江苏秀强玻璃工艺股份有限公司"/>
    <s v="股票"/>
    <s v="创业板股"/>
    <s v="300160.SZ"/>
    <x v="702"/>
    <n v="49500"/>
    <n v="370536"/>
    <x v="4326"/>
    <m/>
    <m/>
    <s v="万能"/>
    <s v="新动力17号"/>
    <s v="华安财保资管新动力17集合资产管理产品"/>
    <s v="HA0255"/>
    <s v="组合类保险资管产品"/>
    <s v="固定收益类保险资管产品"/>
    <n v="1"/>
    <s v="华安财保资产管理有限责任公司"/>
    <n v="700878750"/>
    <n v="678133632.87"/>
    <m/>
    <m/>
    <m/>
    <m/>
    <s v="否"/>
    <n v="8.0074746394825794E-5"/>
    <m/>
    <m/>
    <m/>
    <m/>
    <m/>
    <m/>
    <m/>
    <m/>
    <m/>
    <m/>
    <m/>
    <m/>
    <m/>
    <m/>
    <m/>
    <m/>
    <m/>
    <m/>
    <m/>
    <m/>
    <m/>
    <m/>
    <m/>
    <m/>
    <m/>
    <m/>
    <m/>
    <m/>
    <m/>
    <m/>
    <m/>
    <m/>
    <m/>
    <m/>
    <m/>
    <m/>
    <m/>
    <m/>
    <s v="固定收益类资产"/>
  </r>
  <r>
    <s v="汉得信息"/>
    <s v="上海汉得信息技术股份有限公司"/>
    <s v="股票"/>
    <s v="创业板股"/>
    <s v="300170.SZ"/>
    <x v="703"/>
    <n v="31000"/>
    <n v="224398"/>
    <x v="4327"/>
    <m/>
    <m/>
    <s v="万能"/>
    <s v="新动力17号"/>
    <s v="华安财保资管新动力17集合资产管理产品"/>
    <s v="HA0255"/>
    <s v="组合类保险资管产品"/>
    <s v="固定收益类保险资管产品"/>
    <n v="1"/>
    <s v="华安财保资产管理有限责任公司"/>
    <n v="700878750"/>
    <n v="678133632.87"/>
    <m/>
    <m/>
    <m/>
    <m/>
    <s v="否"/>
    <n v="3.5065625096794602E-5"/>
    <m/>
    <m/>
    <m/>
    <m/>
    <m/>
    <m/>
    <m/>
    <m/>
    <m/>
    <m/>
    <m/>
    <m/>
    <m/>
    <m/>
    <m/>
    <m/>
    <m/>
    <m/>
    <m/>
    <m/>
    <m/>
    <m/>
    <m/>
    <m/>
    <m/>
    <m/>
    <m/>
    <m/>
    <m/>
    <m/>
    <m/>
    <m/>
    <m/>
    <m/>
    <m/>
    <m/>
    <m/>
    <m/>
    <s v="固定收益类资产"/>
  </r>
  <r>
    <s v="捷成股份"/>
    <s v="北京捷成世纪科技股份有限公司"/>
    <s v="股票"/>
    <s v="创业板股"/>
    <s v="300182.SZ"/>
    <x v="704"/>
    <n v="49400"/>
    <n v="299093"/>
    <x v="4674"/>
    <m/>
    <m/>
    <s v="万能"/>
    <s v="新动力17号"/>
    <s v="华安财保资管新动力17集合资产管理产品"/>
    <s v="HA0255"/>
    <s v="组合类保险资管产品"/>
    <s v="固定收益类保险资管产品"/>
    <n v="1"/>
    <s v="华安财保资产管理有限责任公司"/>
    <n v="700878750"/>
    <n v="678133632.87"/>
    <m/>
    <m/>
    <m/>
    <m/>
    <s v="否"/>
    <n v="1.9184758022610201E-5"/>
    <m/>
    <m/>
    <m/>
    <m/>
    <m/>
    <m/>
    <m/>
    <m/>
    <m/>
    <m/>
    <m/>
    <m/>
    <m/>
    <m/>
    <m/>
    <m/>
    <m/>
    <m/>
    <m/>
    <m/>
    <m/>
    <m/>
    <m/>
    <m/>
    <m/>
    <m/>
    <m/>
    <m/>
    <m/>
    <m/>
    <m/>
    <m/>
    <m/>
    <m/>
    <m/>
    <m/>
    <m/>
    <m/>
    <s v="固定收益类资产"/>
  </r>
  <r>
    <s v="正海磁材"/>
    <s v="烟台正海磁性材料股份有限公司"/>
    <s v="股票"/>
    <s v="创业板股"/>
    <s v="300224.SZ"/>
    <x v="705"/>
    <n v="16600"/>
    <n v="216538"/>
    <x v="4329"/>
    <m/>
    <m/>
    <s v="万能"/>
    <s v="新动力17号"/>
    <s v="华安财保资管新动力17集合资产管理产品"/>
    <s v="HA0255"/>
    <s v="组合类保险资管产品"/>
    <s v="固定收益类保险资管产品"/>
    <n v="1"/>
    <s v="华安财保资产管理有限责任公司"/>
    <n v="700878750"/>
    <n v="678133632.87"/>
    <m/>
    <m/>
    <m/>
    <m/>
    <s v="否"/>
    <n v="2.02385575840534E-5"/>
    <m/>
    <m/>
    <m/>
    <m/>
    <m/>
    <m/>
    <m/>
    <m/>
    <m/>
    <m/>
    <m/>
    <m/>
    <m/>
    <m/>
    <m/>
    <m/>
    <m/>
    <m/>
    <m/>
    <m/>
    <m/>
    <m/>
    <m/>
    <m/>
    <m/>
    <m/>
    <m/>
    <m/>
    <m/>
    <m/>
    <m/>
    <m/>
    <m/>
    <m/>
    <m/>
    <m/>
    <m/>
    <m/>
    <s v="固定收益类资产"/>
  </r>
  <r>
    <s v="洲明科技"/>
    <s v="深圳市洲明科技股份有限公司"/>
    <s v="股票"/>
    <s v="创业板股"/>
    <s v="300232.SZ"/>
    <x v="706"/>
    <n v="43600"/>
    <n v="293949"/>
    <x v="4675"/>
    <m/>
    <m/>
    <s v="万能"/>
    <s v="新动力17号"/>
    <s v="华安财保资管新动力17集合资产管理产品"/>
    <s v="HA0255"/>
    <s v="组合类保险资管产品"/>
    <s v="固定收益类保险资管产品"/>
    <n v="1"/>
    <s v="华安财保资产管理有限责任公司"/>
    <n v="700878750"/>
    <n v="678133632.87"/>
    <m/>
    <m/>
    <m/>
    <m/>
    <s v="否"/>
    <n v="3.9850488389260003E-5"/>
    <m/>
    <m/>
    <m/>
    <m/>
    <m/>
    <m/>
    <m/>
    <m/>
    <m/>
    <m/>
    <m/>
    <m/>
    <m/>
    <m/>
    <m/>
    <m/>
    <m/>
    <m/>
    <m/>
    <m/>
    <m/>
    <m/>
    <m/>
    <m/>
    <m/>
    <m/>
    <m/>
    <m/>
    <m/>
    <m/>
    <m/>
    <m/>
    <m/>
    <m/>
    <m/>
    <m/>
    <m/>
    <m/>
    <s v="固定收益类资产"/>
  </r>
  <r>
    <s v="开山股份"/>
    <s v="开山集团股份有限公司"/>
    <s v="股票"/>
    <s v="创业板股"/>
    <s v="300257.SZ"/>
    <x v="707"/>
    <n v="2000"/>
    <n v="27383.21"/>
    <x v="4676"/>
    <m/>
    <m/>
    <s v="万能"/>
    <s v="新动力17号"/>
    <s v="华安财保资管新动力17集合资产管理产品"/>
    <s v="HA0255"/>
    <s v="组合类保险资管产品"/>
    <s v="固定收益类保险资管产品"/>
    <n v="1"/>
    <s v="华安财保资产管理有限责任公司"/>
    <n v="700878750"/>
    <n v="678133632.87"/>
    <m/>
    <m/>
    <m/>
    <m/>
    <s v="否"/>
    <n v="2.0128115090243299E-6"/>
    <m/>
    <m/>
    <m/>
    <m/>
    <m/>
    <m/>
    <m/>
    <m/>
    <m/>
    <m/>
    <m/>
    <m/>
    <m/>
    <m/>
    <m/>
    <m/>
    <m/>
    <m/>
    <m/>
    <m/>
    <m/>
    <m/>
    <m/>
    <m/>
    <m/>
    <m/>
    <m/>
    <m/>
    <m/>
    <m/>
    <m/>
    <m/>
    <m/>
    <m/>
    <m/>
    <m/>
    <m/>
    <m/>
    <s v="固定收益类资产"/>
  </r>
  <r>
    <s v="博雅生物"/>
    <s v="华润博雅生物制药集团股份有限公司"/>
    <s v="股票"/>
    <s v="创业板股"/>
    <s v="300294.SZ"/>
    <x v="708"/>
    <n v="11200"/>
    <n v="321795"/>
    <x v="4677"/>
    <m/>
    <m/>
    <s v="万能"/>
    <s v="新动力17号"/>
    <s v="华安财保资管新动力17集合资产管理产品"/>
    <s v="HA0255"/>
    <s v="组合类保险资管产品"/>
    <s v="固定收益类保险资管产品"/>
    <n v="1"/>
    <s v="华安财保资产管理有限责任公司"/>
    <n v="700878750"/>
    <n v="678133632.87"/>
    <m/>
    <m/>
    <m/>
    <m/>
    <s v="否"/>
    <n v="2.18906724388096E-5"/>
    <m/>
    <m/>
    <m/>
    <m/>
    <m/>
    <m/>
    <m/>
    <m/>
    <m/>
    <m/>
    <m/>
    <m/>
    <m/>
    <m/>
    <m/>
    <m/>
    <m/>
    <m/>
    <m/>
    <m/>
    <m/>
    <m/>
    <m/>
    <m/>
    <m/>
    <m/>
    <m/>
    <m/>
    <m/>
    <m/>
    <m/>
    <m/>
    <m/>
    <m/>
    <m/>
    <m/>
    <m/>
    <m/>
    <s v="固定收益类资产"/>
  </r>
  <r>
    <s v="泰格医药"/>
    <s v="杭州泰格医药科技股份有限公司"/>
    <s v="股票"/>
    <s v="创业板股"/>
    <s v="300347.SZ"/>
    <x v="709"/>
    <n v="6600"/>
    <n v="712197.25"/>
    <x v="4333"/>
    <m/>
    <m/>
    <s v="万能"/>
    <s v="新动力17号"/>
    <s v="华安财保资管新动力17集合资产管理产品"/>
    <s v="HA0255"/>
    <s v="组合类保险资管产品"/>
    <s v="固定收益类保险资管产品"/>
    <n v="1"/>
    <s v="华安财保资产管理有限责任公司"/>
    <n v="700878750"/>
    <n v="678133632.87"/>
    <m/>
    <m/>
    <m/>
    <m/>
    <s v="是"/>
    <n v="7.5650043284891599E-6"/>
    <m/>
    <m/>
    <m/>
    <m/>
    <m/>
    <m/>
    <m/>
    <m/>
    <m/>
    <m/>
    <m/>
    <m/>
    <m/>
    <m/>
    <m/>
    <m/>
    <m/>
    <m/>
    <m/>
    <m/>
    <m/>
    <m/>
    <m/>
    <m/>
    <m/>
    <m/>
    <m/>
    <m/>
    <m/>
    <m/>
    <m/>
    <m/>
    <m/>
    <m/>
    <m/>
    <m/>
    <m/>
    <m/>
    <s v="固定收益类资产"/>
  </r>
  <r>
    <s v="楚天科技"/>
    <s v="楚天科技股份有限公司"/>
    <s v="股票"/>
    <s v="创业板股"/>
    <s v="300358.SZ"/>
    <x v="710"/>
    <n v="24100"/>
    <n v="501774.14"/>
    <x v="4678"/>
    <m/>
    <m/>
    <s v="万能"/>
    <s v="新动力17号"/>
    <s v="华安财保资管新动力17集合资产管理产品"/>
    <s v="HA0255"/>
    <s v="组合类保险资管产品"/>
    <s v="固定收益类保险资管产品"/>
    <n v="1"/>
    <s v="华安财保资产管理有限责任公司"/>
    <n v="700878750"/>
    <n v="678133632.87"/>
    <m/>
    <m/>
    <m/>
    <m/>
    <s v="否"/>
    <n v="4.19091817111586E-5"/>
    <m/>
    <m/>
    <m/>
    <m/>
    <m/>
    <m/>
    <m/>
    <m/>
    <m/>
    <m/>
    <m/>
    <m/>
    <m/>
    <m/>
    <m/>
    <m/>
    <m/>
    <m/>
    <m/>
    <m/>
    <m/>
    <m/>
    <m/>
    <m/>
    <m/>
    <m/>
    <m/>
    <m/>
    <m/>
    <m/>
    <m/>
    <m/>
    <m/>
    <m/>
    <m/>
    <m/>
    <m/>
    <m/>
    <s v="固定收益类资产"/>
  </r>
  <r>
    <s v="博腾股份"/>
    <s v="重庆博腾制药科技股份有限公司"/>
    <s v="股票"/>
    <s v="创业板股"/>
    <s v="300363.SZ"/>
    <x v="568"/>
    <n v="5800"/>
    <n v="512981"/>
    <x v="4335"/>
    <m/>
    <m/>
    <s v="万能"/>
    <s v="新动力17号"/>
    <s v="华安财保资管新动力17集合资产管理产品"/>
    <s v="HA0255"/>
    <s v="组合类保险资管产品"/>
    <s v="固定收益类保险资管产品"/>
    <n v="1"/>
    <s v="华安财保资产管理有限责任公司"/>
    <n v="700878750"/>
    <n v="678133632.87"/>
    <m/>
    <m/>
    <m/>
    <m/>
    <s v="否"/>
    <n v="1.0658525611297699E-5"/>
    <m/>
    <m/>
    <m/>
    <m/>
    <m/>
    <m/>
    <m/>
    <m/>
    <m/>
    <m/>
    <m/>
    <m/>
    <m/>
    <m/>
    <m/>
    <m/>
    <m/>
    <m/>
    <m/>
    <m/>
    <m/>
    <m/>
    <m/>
    <m/>
    <m/>
    <m/>
    <m/>
    <m/>
    <m/>
    <m/>
    <m/>
    <m/>
    <m/>
    <m/>
    <m/>
    <m/>
    <m/>
    <m/>
    <s v="固定收益类资产"/>
  </r>
  <r>
    <s v="天华超净"/>
    <s v="苏州天华超净科技股份有限公司"/>
    <s v="股票"/>
    <s v="创业板股"/>
    <s v="300390.SZ"/>
    <x v="711"/>
    <n v="10700"/>
    <n v="744568"/>
    <x v="4336"/>
    <m/>
    <m/>
    <s v="万能"/>
    <s v="新动力17号"/>
    <s v="华安财保资管新动力17集合资产管理产品"/>
    <s v="HA0255"/>
    <s v="组合类保险资管产品"/>
    <s v="固定收益类保险资管产品"/>
    <n v="1"/>
    <s v="华安财保资产管理有限责任公司"/>
    <n v="700878750"/>
    <n v="678133632.87"/>
    <m/>
    <m/>
    <m/>
    <m/>
    <s v="否"/>
    <n v="1.8194009621311999E-5"/>
    <m/>
    <m/>
    <m/>
    <m/>
    <m/>
    <m/>
    <m/>
    <m/>
    <m/>
    <m/>
    <m/>
    <m/>
    <m/>
    <m/>
    <m/>
    <m/>
    <m/>
    <m/>
    <m/>
    <m/>
    <m/>
    <m/>
    <m/>
    <m/>
    <m/>
    <m/>
    <m/>
    <m/>
    <m/>
    <m/>
    <m/>
    <m/>
    <m/>
    <m/>
    <m/>
    <m/>
    <m/>
    <m/>
    <s v="固定收益类资产"/>
  </r>
  <r>
    <s v="花园生物"/>
    <s v="浙江花园生物高科股份有限公司"/>
    <s v="股票"/>
    <s v="创业板股"/>
    <s v="300401.SZ"/>
    <x v="712"/>
    <n v="30100"/>
    <n v="435975"/>
    <x v="4337"/>
    <m/>
    <m/>
    <s v="万能"/>
    <s v="新动力17号"/>
    <s v="华安财保资管新动力17集合资产管理产品"/>
    <s v="HA0255"/>
    <s v="组合类保险资管产品"/>
    <s v="固定收益类保险资管产品"/>
    <n v="1"/>
    <s v="华安财保资产管理有限责任公司"/>
    <n v="700878750"/>
    <n v="678133632.87"/>
    <m/>
    <m/>
    <m/>
    <m/>
    <s v="否"/>
    <n v="5.46271999677856E-5"/>
    <m/>
    <m/>
    <m/>
    <m/>
    <m/>
    <m/>
    <m/>
    <m/>
    <m/>
    <m/>
    <m/>
    <m/>
    <m/>
    <m/>
    <m/>
    <m/>
    <m/>
    <m/>
    <m/>
    <m/>
    <m/>
    <m/>
    <m/>
    <m/>
    <m/>
    <m/>
    <m/>
    <m/>
    <m/>
    <m/>
    <m/>
    <m/>
    <m/>
    <m/>
    <m/>
    <m/>
    <m/>
    <m/>
    <s v="固定收益类资产"/>
  </r>
  <r>
    <s v="博济医药"/>
    <s v="博济医药科技股份有限公司"/>
    <s v="股票"/>
    <s v="创业板股"/>
    <s v="300404.SZ"/>
    <x v="713"/>
    <n v="17800"/>
    <n v="246641"/>
    <x v="4338"/>
    <m/>
    <m/>
    <s v="万能"/>
    <s v="新动力17号"/>
    <s v="华安财保资管新动力17集合资产管理产品"/>
    <s v="HA0255"/>
    <s v="组合类保险资管产品"/>
    <s v="固定收益类保险资管产品"/>
    <n v="1"/>
    <s v="华安财保资产管理有限责任公司"/>
    <n v="700878750"/>
    <n v="678133632.87"/>
    <m/>
    <m/>
    <m/>
    <m/>
    <s v="否"/>
    <n v="6.80771213581585E-5"/>
    <m/>
    <m/>
    <m/>
    <m/>
    <m/>
    <m/>
    <m/>
    <m/>
    <m/>
    <m/>
    <m/>
    <m/>
    <m/>
    <m/>
    <m/>
    <m/>
    <m/>
    <m/>
    <m/>
    <m/>
    <m/>
    <m/>
    <m/>
    <m/>
    <m/>
    <m/>
    <m/>
    <m/>
    <m/>
    <m/>
    <m/>
    <m/>
    <m/>
    <m/>
    <m/>
    <m/>
    <m/>
    <m/>
    <s v="固定收益类资产"/>
  </r>
  <r>
    <s v="苏试试验"/>
    <s v="苏州苏试试验集团股份有限公司"/>
    <s v="股票"/>
    <s v="创业板股"/>
    <s v="300416.SZ"/>
    <x v="714"/>
    <n v="15400"/>
    <n v="447599"/>
    <x v="4339"/>
    <m/>
    <m/>
    <s v="万能"/>
    <s v="新动力17号"/>
    <s v="华安财保资管新动力17集合资产管理产品"/>
    <s v="HA0255"/>
    <s v="组合类保险资管产品"/>
    <s v="固定收益类保险资管产品"/>
    <n v="1"/>
    <s v="华安财保资产管理有限责任公司"/>
    <n v="700878750"/>
    <n v="678133632.87"/>
    <m/>
    <m/>
    <m/>
    <m/>
    <s v="否"/>
    <n v="5.4114020137935201E-5"/>
    <m/>
    <m/>
    <m/>
    <m/>
    <m/>
    <m/>
    <m/>
    <m/>
    <m/>
    <m/>
    <m/>
    <m/>
    <m/>
    <m/>
    <m/>
    <m/>
    <m/>
    <m/>
    <m/>
    <m/>
    <m/>
    <m/>
    <m/>
    <m/>
    <m/>
    <m/>
    <m/>
    <m/>
    <m/>
    <m/>
    <m/>
    <m/>
    <m/>
    <m/>
    <m/>
    <m/>
    <m/>
    <m/>
    <s v="固定收益类资产"/>
  </r>
  <r>
    <s v="立中集团"/>
    <s v="立中四通轻合金集团股份有限公司"/>
    <s v="股票"/>
    <s v="创业板股"/>
    <s v="300428.SZ"/>
    <x v="715"/>
    <n v="15900"/>
    <n v="331795"/>
    <x v="4679"/>
    <m/>
    <m/>
    <s v="万能"/>
    <s v="新动力17号"/>
    <s v="华安财保资管新动力17集合资产管理产品"/>
    <s v="HA0255"/>
    <s v="组合类保险资管产品"/>
    <s v="固定收益类保险资管产品"/>
    <n v="1"/>
    <s v="华安财保资产管理有限责任公司"/>
    <n v="700878750"/>
    <n v="678133632.87"/>
    <m/>
    <m/>
    <m/>
    <m/>
    <s v="否"/>
    <n v="2.5771651674278401E-5"/>
    <m/>
    <m/>
    <m/>
    <m/>
    <m/>
    <m/>
    <m/>
    <m/>
    <m/>
    <m/>
    <m/>
    <m/>
    <m/>
    <m/>
    <m/>
    <m/>
    <m/>
    <m/>
    <m/>
    <m/>
    <m/>
    <m/>
    <m/>
    <m/>
    <m/>
    <m/>
    <m/>
    <m/>
    <m/>
    <m/>
    <m/>
    <m/>
    <m/>
    <m/>
    <m/>
    <m/>
    <m/>
    <m/>
    <s v="固定收益类资产"/>
  </r>
  <r>
    <s v="鹏辉能源"/>
    <s v="广州鹏辉能源科技股份有限公司"/>
    <s v="股票"/>
    <s v="创业板股"/>
    <s v="300438.SZ"/>
    <x v="716"/>
    <n v="10200"/>
    <n v="443066.61"/>
    <x v="4341"/>
    <m/>
    <m/>
    <s v="万能"/>
    <s v="新动力17号"/>
    <s v="华安财保资管新动力17集合资产管理产品"/>
    <s v="HA0255"/>
    <s v="组合类保险资管产品"/>
    <s v="固定收益类保险资管产品"/>
    <n v="1"/>
    <s v="华安财保资产管理有限责任公司"/>
    <n v="700878750"/>
    <n v="678133632.87"/>
    <m/>
    <m/>
    <m/>
    <m/>
    <s v="否"/>
    <n v="2.3523421567458302E-5"/>
    <m/>
    <m/>
    <m/>
    <m/>
    <m/>
    <m/>
    <m/>
    <m/>
    <m/>
    <m/>
    <m/>
    <m/>
    <m/>
    <m/>
    <m/>
    <m/>
    <m/>
    <m/>
    <m/>
    <m/>
    <m/>
    <m/>
    <m/>
    <m/>
    <m/>
    <m/>
    <m/>
    <m/>
    <m/>
    <m/>
    <m/>
    <m/>
    <m/>
    <m/>
    <m/>
    <m/>
    <m/>
    <m/>
    <s v="固定收益类资产"/>
  </r>
  <r>
    <s v="先导智能"/>
    <s v="无锡先导智能装备股份有限公司"/>
    <s v="股票"/>
    <s v="创业板股"/>
    <s v="300450.SZ"/>
    <x v="569"/>
    <n v="9500"/>
    <n v="621731.78"/>
    <x v="4680"/>
    <m/>
    <m/>
    <s v="万能"/>
    <s v="新动力17号"/>
    <s v="华安财保资管新动力17集合资产管理产品"/>
    <s v="HA0255"/>
    <s v="组合类保险资管产品"/>
    <s v="固定收益类保险资管产品"/>
    <n v="1"/>
    <s v="华安财保资产管理有限责任公司"/>
    <n v="700878750"/>
    <n v="678133632.87"/>
    <m/>
    <m/>
    <m/>
    <m/>
    <s v="是"/>
    <n v="6.0750764508883296E-6"/>
    <m/>
    <m/>
    <m/>
    <m/>
    <m/>
    <m/>
    <m/>
    <m/>
    <m/>
    <m/>
    <m/>
    <m/>
    <m/>
    <m/>
    <m/>
    <m/>
    <m/>
    <m/>
    <m/>
    <m/>
    <m/>
    <m/>
    <m/>
    <m/>
    <m/>
    <m/>
    <m/>
    <m/>
    <m/>
    <m/>
    <m/>
    <m/>
    <m/>
    <m/>
    <m/>
    <m/>
    <m/>
    <m/>
    <s v="固定收益类资产"/>
  </r>
  <r>
    <s v="景 嘉 微"/>
    <s v="长沙景嘉微电子股份有限公司"/>
    <s v="股票"/>
    <s v="创业板股"/>
    <s v="300474.SZ"/>
    <x v="717"/>
    <n v="6100"/>
    <n v="545662"/>
    <x v="4343"/>
    <m/>
    <m/>
    <s v="万能"/>
    <s v="新动力17号"/>
    <s v="华安财保资管新动力17集合资产管理产品"/>
    <s v="HA0255"/>
    <s v="组合类保险资管产品"/>
    <s v="固定收益类保险资管产品"/>
    <n v="1"/>
    <s v="华安财保资产管理有限责任公司"/>
    <n v="700878750"/>
    <n v="678133632.87"/>
    <m/>
    <m/>
    <m/>
    <m/>
    <s v="否"/>
    <n v="2.02497846120041E-5"/>
    <m/>
    <m/>
    <m/>
    <m/>
    <m/>
    <m/>
    <m/>
    <m/>
    <m/>
    <m/>
    <m/>
    <m/>
    <m/>
    <m/>
    <m/>
    <m/>
    <m/>
    <m/>
    <m/>
    <m/>
    <m/>
    <m/>
    <m/>
    <m/>
    <m/>
    <m/>
    <m/>
    <m/>
    <m/>
    <m/>
    <m/>
    <m/>
    <m/>
    <m/>
    <m/>
    <m/>
    <m/>
    <m/>
    <s v="固定收益类资产"/>
  </r>
  <r>
    <s v="香农芯创"/>
    <s v="香农芯创科技股份有限公司"/>
    <s v="股票"/>
    <s v="创业板股"/>
    <s v="300475.SZ"/>
    <x v="718"/>
    <n v="13400"/>
    <n v="281194"/>
    <x v="4681"/>
    <m/>
    <m/>
    <s v="万能"/>
    <s v="新动力17号"/>
    <s v="华安财保资管新动力17集合资产管理产品"/>
    <s v="HA0255"/>
    <s v="组合类保险资管产品"/>
    <s v="固定收益类保险资管产品"/>
    <n v="1"/>
    <s v="华安财保资产管理有限责任公司"/>
    <n v="700878750"/>
    <n v="678133632.87"/>
    <m/>
    <m/>
    <m/>
    <m/>
    <s v="否"/>
    <n v="3.1904761904761902E-5"/>
    <m/>
    <m/>
    <m/>
    <m/>
    <m/>
    <m/>
    <m/>
    <m/>
    <m/>
    <m/>
    <m/>
    <m/>
    <m/>
    <m/>
    <m/>
    <m/>
    <m/>
    <m/>
    <m/>
    <m/>
    <m/>
    <m/>
    <m/>
    <m/>
    <m/>
    <m/>
    <m/>
    <m/>
    <m/>
    <m/>
    <m/>
    <m/>
    <m/>
    <m/>
    <m/>
    <m/>
    <m/>
    <m/>
    <s v="固定收益类资产"/>
  </r>
  <r>
    <s v="星源材质"/>
    <s v="深圳市星源材质科技股份有限公司"/>
    <s v="股票"/>
    <s v="创业板股"/>
    <s v="300568.SZ"/>
    <x v="719"/>
    <n v="22028"/>
    <n v="532801"/>
    <x v="4682"/>
    <m/>
    <m/>
    <s v="万能"/>
    <s v="新动力17号"/>
    <s v="华安财保资管新动力17集合资产管理产品"/>
    <s v="HA0255"/>
    <s v="组合类保险资管产品"/>
    <s v="固定收益类保险资管产品"/>
    <n v="1"/>
    <s v="华安财保资产管理有限责任公司"/>
    <n v="700878750"/>
    <n v="678133632.87"/>
    <m/>
    <m/>
    <m/>
    <m/>
    <s v="否"/>
    <n v="1.9069457498450599E-5"/>
    <m/>
    <m/>
    <m/>
    <m/>
    <m/>
    <m/>
    <m/>
    <m/>
    <m/>
    <m/>
    <m/>
    <m/>
    <m/>
    <m/>
    <m/>
    <m/>
    <m/>
    <m/>
    <m/>
    <m/>
    <m/>
    <m/>
    <m/>
    <m/>
    <m/>
    <m/>
    <m/>
    <m/>
    <m/>
    <m/>
    <m/>
    <m/>
    <m/>
    <m/>
    <m/>
    <m/>
    <m/>
    <m/>
    <s v="固定收益类资产"/>
  </r>
  <r>
    <s v="长川科技"/>
    <s v="杭州长川科技股份有限公司"/>
    <s v="股票"/>
    <s v="创业板股"/>
    <s v="300604.SZ"/>
    <x v="720"/>
    <n v="11000"/>
    <n v="453120.05"/>
    <x v="4346"/>
    <m/>
    <m/>
    <s v="万能"/>
    <s v="新动力17号"/>
    <s v="华安财保资管新动力17集合资产管理产品"/>
    <s v="HA0255"/>
    <s v="组合类保险资管产品"/>
    <s v="固定收益类保险资管产品"/>
    <n v="1"/>
    <s v="华安财保资产管理有限责任公司"/>
    <n v="700878750"/>
    <n v="678133632.87"/>
    <m/>
    <m/>
    <m/>
    <m/>
    <s v="否"/>
    <n v="1.8202014053516901E-5"/>
    <m/>
    <m/>
    <m/>
    <m/>
    <m/>
    <m/>
    <m/>
    <m/>
    <m/>
    <m/>
    <m/>
    <m/>
    <m/>
    <m/>
    <m/>
    <m/>
    <m/>
    <m/>
    <m/>
    <m/>
    <m/>
    <m/>
    <m/>
    <m/>
    <m/>
    <m/>
    <m/>
    <m/>
    <m/>
    <m/>
    <m/>
    <m/>
    <m/>
    <m/>
    <m/>
    <m/>
    <m/>
    <m/>
    <s v="固定收益类资产"/>
  </r>
  <r>
    <s v="金 太 阳"/>
    <s v="东莞金太阳研磨股份有限公司"/>
    <s v="股票"/>
    <s v="创业板股"/>
    <s v="300606.SZ"/>
    <x v="721"/>
    <n v="1300"/>
    <n v="21827.97"/>
    <x v="4683"/>
    <m/>
    <m/>
    <s v="万能"/>
    <s v="新动力17号"/>
    <s v="华安财保资管新动力17集合资产管理产品"/>
    <s v="HA0255"/>
    <s v="组合类保险资管产品"/>
    <s v="固定收益类保险资管产品"/>
    <n v="1"/>
    <s v="华安财保资产管理有限责任公司"/>
    <n v="700878750"/>
    <n v="678133632.87"/>
    <m/>
    <m/>
    <m/>
    <m/>
    <s v="否"/>
    <n v="1.39135646552647E-5"/>
    <m/>
    <m/>
    <m/>
    <m/>
    <m/>
    <m/>
    <m/>
    <m/>
    <m/>
    <m/>
    <m/>
    <m/>
    <m/>
    <m/>
    <m/>
    <m/>
    <m/>
    <m/>
    <m/>
    <m/>
    <m/>
    <m/>
    <m/>
    <m/>
    <m/>
    <m/>
    <m/>
    <m/>
    <m/>
    <m/>
    <m/>
    <m/>
    <m/>
    <m/>
    <m/>
    <m/>
    <m/>
    <m/>
    <s v="固定收益类资产"/>
  </r>
  <r>
    <s v="富 瀚 微"/>
    <s v="上海富瀚微电子股份有限公司"/>
    <s v="股票"/>
    <s v="创业板股"/>
    <s v="300613.SZ"/>
    <x v="722"/>
    <n v="2100"/>
    <n v="276398.52"/>
    <x v="4348"/>
    <m/>
    <m/>
    <s v="万能"/>
    <s v="新动力17号"/>
    <s v="华安财保资管新动力17集合资产管理产品"/>
    <s v="HA0255"/>
    <s v="组合类保险资管产品"/>
    <s v="固定收益类保险资管产品"/>
    <n v="1"/>
    <s v="华安财保资产管理有限责任公司"/>
    <n v="700878750"/>
    <n v="678133632.87"/>
    <m/>
    <m/>
    <m/>
    <m/>
    <s v="否"/>
    <n v="1.7466365601972499E-5"/>
    <m/>
    <m/>
    <m/>
    <m/>
    <m/>
    <m/>
    <m/>
    <m/>
    <m/>
    <m/>
    <m/>
    <m/>
    <m/>
    <m/>
    <m/>
    <m/>
    <m/>
    <m/>
    <m/>
    <m/>
    <m/>
    <m/>
    <m/>
    <m/>
    <m/>
    <m/>
    <m/>
    <m/>
    <m/>
    <m/>
    <m/>
    <m/>
    <m/>
    <m/>
    <m/>
    <m/>
    <m/>
    <m/>
    <s v="固定收益类资产"/>
  </r>
  <r>
    <s v="同和药业"/>
    <s v="江西同和药业股份有限公司"/>
    <s v="股票"/>
    <s v="创业板股"/>
    <s v="300636.SZ"/>
    <x v="723"/>
    <n v="10100"/>
    <n v="243599"/>
    <x v="4349"/>
    <m/>
    <m/>
    <s v="万能"/>
    <s v="新动力17号"/>
    <s v="华安财保资管新动力17集合资产管理产品"/>
    <s v="HA0255"/>
    <s v="组合类保险资管产品"/>
    <s v="固定收益类保险资管产品"/>
    <n v="1"/>
    <s v="华安财保资产管理有限责任公司"/>
    <n v="700878750"/>
    <n v="678133632.87"/>
    <m/>
    <m/>
    <m/>
    <m/>
    <s v="否"/>
    <n v="4.8145980060690298E-5"/>
    <m/>
    <m/>
    <m/>
    <m/>
    <m/>
    <m/>
    <m/>
    <m/>
    <m/>
    <m/>
    <m/>
    <m/>
    <m/>
    <m/>
    <m/>
    <m/>
    <m/>
    <m/>
    <m/>
    <m/>
    <m/>
    <m/>
    <m/>
    <m/>
    <m/>
    <m/>
    <m/>
    <m/>
    <m/>
    <m/>
    <m/>
    <m/>
    <m/>
    <m/>
    <m/>
    <m/>
    <m/>
    <m/>
    <s v="固定收益类资产"/>
  </r>
  <r>
    <s v="广 和 通"/>
    <s v="深圳市广和通无线股份有限公司"/>
    <s v="股票"/>
    <s v="创业板股"/>
    <s v="300638.SZ"/>
    <x v="724"/>
    <n v="11100"/>
    <n v="463317"/>
    <x v="4350"/>
    <m/>
    <m/>
    <s v="万能"/>
    <s v="新动力17号"/>
    <s v="华安财保资管新动力17集合资产管理产品"/>
    <s v="HA0255"/>
    <s v="组合类保险资管产品"/>
    <s v="固定收益类保险资管产品"/>
    <n v="1"/>
    <s v="华安财保资产管理有限责任公司"/>
    <n v="700878750"/>
    <n v="678133632.87"/>
    <m/>
    <m/>
    <m/>
    <m/>
    <s v="否"/>
    <n v="2.6805894648110401E-5"/>
    <m/>
    <m/>
    <m/>
    <m/>
    <m/>
    <m/>
    <m/>
    <m/>
    <m/>
    <m/>
    <m/>
    <m/>
    <m/>
    <m/>
    <m/>
    <m/>
    <m/>
    <m/>
    <m/>
    <m/>
    <m/>
    <m/>
    <m/>
    <m/>
    <m/>
    <m/>
    <m/>
    <m/>
    <m/>
    <m/>
    <m/>
    <m/>
    <m/>
    <m/>
    <m/>
    <m/>
    <m/>
    <m/>
    <s v="固定收益类资产"/>
  </r>
  <r>
    <s v="凯普生物"/>
    <s v="广东凯普生物科技股份有限公司"/>
    <s v="股票"/>
    <s v="创业板股"/>
    <s v="300639.SZ"/>
    <x v="725"/>
    <n v="9400"/>
    <n v="311207"/>
    <x v="4351"/>
    <m/>
    <m/>
    <s v="万能"/>
    <s v="新动力17号"/>
    <s v="华安财保资管新动力17集合资产管理产品"/>
    <s v="HA0255"/>
    <s v="组合类保险资管产品"/>
    <s v="固定收益类保险资管产品"/>
    <n v="1"/>
    <s v="华安财保资产管理有限责任公司"/>
    <n v="700878750"/>
    <n v="678133632.87"/>
    <m/>
    <m/>
    <m/>
    <m/>
    <s v="否"/>
    <n v="2.13871614635313E-5"/>
    <m/>
    <m/>
    <m/>
    <m/>
    <m/>
    <m/>
    <m/>
    <m/>
    <m/>
    <m/>
    <m/>
    <m/>
    <m/>
    <m/>
    <m/>
    <m/>
    <m/>
    <m/>
    <m/>
    <m/>
    <m/>
    <m/>
    <m/>
    <m/>
    <m/>
    <m/>
    <m/>
    <m/>
    <m/>
    <m/>
    <m/>
    <m/>
    <m/>
    <m/>
    <m/>
    <m/>
    <m/>
    <m/>
    <s v="固定收益类资产"/>
  </r>
  <r>
    <s v="圣邦股份"/>
    <s v="圣邦微电子(北京)股份有限公司"/>
    <s v="股票"/>
    <s v="创业板股"/>
    <s v="300661.SZ"/>
    <x v="478"/>
    <n v="2900"/>
    <n v="872919"/>
    <x v="4352"/>
    <m/>
    <m/>
    <s v="万能"/>
    <s v="新动力17号"/>
    <s v="华安财保资管新动力17集合资产管理产品"/>
    <s v="HA0255"/>
    <s v="组合类保险资管产品"/>
    <s v="固定收益类保险资管产品"/>
    <n v="1"/>
    <s v="华安财保资产管理有限责任公司"/>
    <n v="700878750"/>
    <n v="678133632.87"/>
    <m/>
    <m/>
    <m/>
    <m/>
    <s v="否"/>
    <n v="1.2287051677419999E-5"/>
    <m/>
    <m/>
    <m/>
    <m/>
    <m/>
    <m/>
    <m/>
    <m/>
    <m/>
    <m/>
    <m/>
    <m/>
    <m/>
    <m/>
    <m/>
    <m/>
    <m/>
    <m/>
    <m/>
    <m/>
    <m/>
    <m/>
    <m/>
    <m/>
    <m/>
    <m/>
    <m/>
    <m/>
    <m/>
    <m/>
    <m/>
    <m/>
    <m/>
    <m/>
    <m/>
    <m/>
    <m/>
    <m/>
    <s v="固定收益类资产"/>
  </r>
  <r>
    <s v="科锐国际"/>
    <s v="北京科锐国际人力资源股份有限公司"/>
    <s v="股票"/>
    <s v="创业板股"/>
    <s v="300662.SZ"/>
    <x v="726"/>
    <n v="2000"/>
    <n v="96797.77"/>
    <x v="4684"/>
    <m/>
    <m/>
    <s v="万能"/>
    <s v="新动力17号"/>
    <s v="华安财保资管新动力17集合资产管理产品"/>
    <s v="HA0255"/>
    <s v="组合类保险资管产品"/>
    <s v="固定收益类保险资管产品"/>
    <n v="1"/>
    <s v="华安财保资产管理有限责任公司"/>
    <n v="700878750"/>
    <n v="678133632.87"/>
    <m/>
    <m/>
    <m/>
    <m/>
    <s v="否"/>
    <n v="1.0160685397162E-5"/>
    <m/>
    <m/>
    <m/>
    <m/>
    <m/>
    <m/>
    <m/>
    <m/>
    <m/>
    <m/>
    <m/>
    <m/>
    <m/>
    <m/>
    <m/>
    <m/>
    <m/>
    <m/>
    <m/>
    <m/>
    <m/>
    <m/>
    <m/>
    <m/>
    <m/>
    <m/>
    <m/>
    <m/>
    <m/>
    <m/>
    <m/>
    <m/>
    <m/>
    <m/>
    <m/>
    <m/>
    <m/>
    <m/>
    <s v="固定收益类资产"/>
  </r>
  <r>
    <s v="江丰电子"/>
    <s v="宁波江丰电子材料股份有限公司"/>
    <s v="股票"/>
    <s v="创业板股"/>
    <s v="300666.SZ"/>
    <x v="727"/>
    <n v="8300"/>
    <n v="428828"/>
    <x v="4354"/>
    <m/>
    <m/>
    <s v="万能"/>
    <s v="新动力17号"/>
    <s v="华安财保资管新动力17集合资产管理产品"/>
    <s v="HA0255"/>
    <s v="组合类保险资管产品"/>
    <s v="固定收益类保险资管产品"/>
    <n v="1"/>
    <s v="华安财保资产管理有限责任公司"/>
    <n v="700878750"/>
    <n v="678133632.87"/>
    <m/>
    <m/>
    <m/>
    <m/>
    <s v="否"/>
    <n v="3.5822601763023597E-5"/>
    <m/>
    <m/>
    <m/>
    <m/>
    <m/>
    <m/>
    <m/>
    <m/>
    <m/>
    <m/>
    <m/>
    <m/>
    <m/>
    <m/>
    <m/>
    <m/>
    <m/>
    <m/>
    <m/>
    <m/>
    <m/>
    <m/>
    <m/>
    <m/>
    <m/>
    <m/>
    <m/>
    <m/>
    <m/>
    <m/>
    <m/>
    <m/>
    <m/>
    <m/>
    <m/>
    <m/>
    <m/>
    <m/>
    <s v="固定收益类资产"/>
  </r>
  <r>
    <s v="爱 乐 达"/>
    <s v="成都爱乐达航空制造股份有限公司"/>
    <s v="股票"/>
    <s v="创业板股"/>
    <s v="300696.SZ"/>
    <x v="728"/>
    <n v="10200"/>
    <n v="491834"/>
    <x v="4355"/>
    <m/>
    <m/>
    <s v="万能"/>
    <s v="新动力17号"/>
    <s v="华安财保资管新动力17集合资产管理产品"/>
    <s v="HA0255"/>
    <s v="组合类保险资管产品"/>
    <s v="固定收益类保险资管产品"/>
    <n v="1"/>
    <s v="华安财保资产管理有限责任公司"/>
    <n v="700878750"/>
    <n v="678133632.87"/>
    <m/>
    <m/>
    <m/>
    <m/>
    <s v="否"/>
    <n v="4.1752443719363697E-5"/>
    <m/>
    <m/>
    <m/>
    <m/>
    <m/>
    <m/>
    <m/>
    <m/>
    <m/>
    <m/>
    <m/>
    <m/>
    <m/>
    <m/>
    <m/>
    <m/>
    <m/>
    <m/>
    <m/>
    <m/>
    <m/>
    <m/>
    <m/>
    <m/>
    <m/>
    <m/>
    <m/>
    <m/>
    <m/>
    <m/>
    <m/>
    <m/>
    <m/>
    <m/>
    <m/>
    <m/>
    <m/>
    <m/>
    <s v="固定收益类资产"/>
  </r>
  <r>
    <s v="九典制药"/>
    <s v="湖南九典制药股份有限公司"/>
    <s v="股票"/>
    <s v="创业板股"/>
    <s v="300705.SZ"/>
    <x v="729"/>
    <n v="10200"/>
    <n v="280263.81"/>
    <x v="4356"/>
    <m/>
    <m/>
    <s v="万能"/>
    <s v="新动力17号"/>
    <s v="华安财保资管新动力17集合资产管理产品"/>
    <s v="HA0255"/>
    <s v="组合类保险资管产品"/>
    <s v="固定收益类保险资管产品"/>
    <n v="1"/>
    <s v="华安财保资产管理有限责任公司"/>
    <n v="700878750"/>
    <n v="678133632.87"/>
    <m/>
    <m/>
    <m/>
    <m/>
    <s v="否"/>
    <n v="4.3462051525156901E-5"/>
    <m/>
    <m/>
    <m/>
    <m/>
    <m/>
    <m/>
    <m/>
    <m/>
    <m/>
    <m/>
    <m/>
    <m/>
    <m/>
    <m/>
    <m/>
    <m/>
    <m/>
    <m/>
    <m/>
    <m/>
    <m/>
    <m/>
    <m/>
    <m/>
    <m/>
    <m/>
    <m/>
    <m/>
    <m/>
    <m/>
    <m/>
    <m/>
    <m/>
    <m/>
    <m/>
    <m/>
    <m/>
    <m/>
    <s v="固定收益类资产"/>
  </r>
  <r>
    <s v="宁德时代"/>
    <s v="宁德时代新能源科技股份有限公司"/>
    <s v="股票"/>
    <s v="创业板股"/>
    <s v="300750.SZ"/>
    <x v="413"/>
    <n v="4602"/>
    <n v="2538240.08"/>
    <x v="4685"/>
    <m/>
    <m/>
    <s v="万能"/>
    <s v="新动力17号"/>
    <s v="华安财保资管新动力17集合资产管理产品"/>
    <s v="HA0255"/>
    <s v="组合类保险资管产品"/>
    <s v="固定收益类保险资管产品"/>
    <n v="1"/>
    <s v="华安财保资产管理有限责任公司"/>
    <n v="700878750"/>
    <n v="678133632.87"/>
    <m/>
    <m/>
    <m/>
    <m/>
    <s v="是"/>
    <n v="1.9743860097118199E-6"/>
    <m/>
    <m/>
    <m/>
    <m/>
    <m/>
    <m/>
    <m/>
    <m/>
    <m/>
    <m/>
    <m/>
    <m/>
    <m/>
    <m/>
    <m/>
    <m/>
    <m/>
    <m/>
    <m/>
    <m/>
    <m/>
    <m/>
    <m/>
    <m/>
    <m/>
    <m/>
    <m/>
    <m/>
    <m/>
    <m/>
    <m/>
    <m/>
    <m/>
    <m/>
    <m/>
    <m/>
    <m/>
    <m/>
    <s v="固定收益类资产"/>
  </r>
  <r>
    <s v="迈为股份"/>
    <s v="苏州迈为科技股份有限公司"/>
    <s v="股票"/>
    <s v="创业板股"/>
    <s v="300751.SZ"/>
    <x v="417"/>
    <n v="1480"/>
    <n v="471388.36"/>
    <x v="4358"/>
    <m/>
    <m/>
    <s v="万能"/>
    <s v="新动力17号"/>
    <s v="华安财保资管新动力17集合资产管理产品"/>
    <s v="HA0255"/>
    <s v="组合类保险资管产品"/>
    <s v="固定收益类保险资管产品"/>
    <n v="1"/>
    <s v="华安财保资产管理有限责任公司"/>
    <n v="700878750"/>
    <n v="678133632.87"/>
    <m/>
    <m/>
    <m/>
    <m/>
    <s v="否"/>
    <n v="8.5554626741898696E-6"/>
    <m/>
    <m/>
    <m/>
    <m/>
    <m/>
    <m/>
    <m/>
    <m/>
    <m/>
    <m/>
    <m/>
    <m/>
    <m/>
    <m/>
    <m/>
    <m/>
    <m/>
    <m/>
    <m/>
    <m/>
    <m/>
    <m/>
    <m/>
    <m/>
    <m/>
    <m/>
    <m/>
    <m/>
    <m/>
    <m/>
    <m/>
    <m/>
    <m/>
    <m/>
    <m/>
    <m/>
    <m/>
    <m/>
    <s v="固定收益类资产"/>
  </r>
  <r>
    <s v="康龙化成"/>
    <s v="康龙化成(北京)新药技术股份有限公司"/>
    <s v="股票"/>
    <s v="创业板股"/>
    <s v="300759.SZ"/>
    <x v="730"/>
    <n v="5700"/>
    <n v="702742.14"/>
    <x v="4359"/>
    <m/>
    <m/>
    <s v="万能"/>
    <s v="新动力17号"/>
    <s v="华安财保资管新动力17集合资产管理产品"/>
    <s v="HA0255"/>
    <s v="组合类保险资管产品"/>
    <s v="固定收益类保险资管产品"/>
    <n v="1"/>
    <s v="华安财保资产管理有限责任公司"/>
    <n v="700878750"/>
    <n v="678133632.87"/>
    <m/>
    <m/>
    <m/>
    <m/>
    <s v="是"/>
    <n v="7.1772404597846998E-6"/>
    <m/>
    <m/>
    <m/>
    <m/>
    <m/>
    <m/>
    <m/>
    <m/>
    <m/>
    <m/>
    <m/>
    <m/>
    <m/>
    <m/>
    <m/>
    <m/>
    <m/>
    <m/>
    <m/>
    <m/>
    <m/>
    <m/>
    <m/>
    <m/>
    <m/>
    <m/>
    <m/>
    <m/>
    <m/>
    <m/>
    <m/>
    <m/>
    <m/>
    <m/>
    <m/>
    <m/>
    <m/>
    <m/>
    <s v="固定收益类资产"/>
  </r>
  <r>
    <s v="星辉环材"/>
    <s v="星辉环保材料股份有限公司"/>
    <s v="股票"/>
    <s v="创业板股"/>
    <s v="300834.SZ"/>
    <x v="331"/>
    <n v="527"/>
    <n v="29285.39"/>
    <x v="4360"/>
    <m/>
    <m/>
    <s v="万能"/>
    <s v="新动力17号"/>
    <s v="华安财保资管新动力17集合资产管理产品"/>
    <s v="HA0255"/>
    <s v="组合类保险资管产品"/>
    <s v="固定收益类保险资管产品"/>
    <n v="1"/>
    <s v="华安财保资产管理有限责任公司"/>
    <n v="700878750"/>
    <n v="678133632.87"/>
    <m/>
    <m/>
    <m/>
    <m/>
    <s v="否"/>
    <n v="2.7205286180174602E-6"/>
    <m/>
    <m/>
    <m/>
    <m/>
    <m/>
    <m/>
    <m/>
    <m/>
    <m/>
    <m/>
    <m/>
    <m/>
    <m/>
    <m/>
    <m/>
    <m/>
    <m/>
    <m/>
    <m/>
    <m/>
    <m/>
    <m/>
    <m/>
    <m/>
    <m/>
    <m/>
    <m/>
    <m/>
    <m/>
    <m/>
    <m/>
    <m/>
    <m/>
    <m/>
    <m/>
    <m/>
    <m/>
    <m/>
    <s v="固定收益类资产"/>
  </r>
  <r>
    <s v="四会富仕"/>
    <s v="四会富仕电子科技股份有限公司"/>
    <s v="股票"/>
    <s v="创业板股"/>
    <s v="300852.SZ"/>
    <x v="731"/>
    <n v="5340"/>
    <n v="229174.57"/>
    <x v="4686"/>
    <m/>
    <m/>
    <s v="万能"/>
    <s v="新动力17号"/>
    <s v="华安财保资管新动力17集合资产管理产品"/>
    <s v="HA0255"/>
    <s v="组合类保险资管产品"/>
    <s v="固定收益类保险资管产品"/>
    <n v="1"/>
    <s v="华安财保资产管理有限责任公司"/>
    <n v="700878750"/>
    <n v="678133632.87"/>
    <m/>
    <m/>
    <m/>
    <m/>
    <s v="否"/>
    <n v="5.2388503725470102E-5"/>
    <m/>
    <m/>
    <m/>
    <m/>
    <m/>
    <m/>
    <m/>
    <m/>
    <m/>
    <m/>
    <m/>
    <m/>
    <m/>
    <m/>
    <m/>
    <m/>
    <m/>
    <m/>
    <m/>
    <m/>
    <m/>
    <m/>
    <m/>
    <m/>
    <m/>
    <m/>
    <m/>
    <m/>
    <m/>
    <m/>
    <m/>
    <m/>
    <m/>
    <m/>
    <m/>
    <m/>
    <m/>
    <m/>
    <s v="固定收益类资产"/>
  </r>
  <r>
    <s v="美畅股份"/>
    <s v="杨凌美畅新材料股份有限公司"/>
    <s v="股票"/>
    <s v="创业板股"/>
    <s v="300861.SZ"/>
    <x v="732"/>
    <n v="4500"/>
    <n v="292276.78000000003"/>
    <x v="4362"/>
    <m/>
    <m/>
    <s v="万能"/>
    <s v="新动力17号"/>
    <s v="华安财保资管新动力17集合资产管理产品"/>
    <s v="HA0255"/>
    <s v="组合类保险资管产品"/>
    <s v="固定收益类保险资管产品"/>
    <n v="1"/>
    <s v="华安财保资产管理有限责任公司"/>
    <n v="700878750"/>
    <n v="678133632.87"/>
    <m/>
    <m/>
    <m/>
    <m/>
    <s v="否"/>
    <n v="1.12497187570311E-5"/>
    <m/>
    <m/>
    <m/>
    <m/>
    <m/>
    <m/>
    <m/>
    <m/>
    <m/>
    <m/>
    <m/>
    <m/>
    <m/>
    <m/>
    <m/>
    <m/>
    <m/>
    <m/>
    <m/>
    <m/>
    <m/>
    <m/>
    <m/>
    <m/>
    <m/>
    <m/>
    <m/>
    <m/>
    <m/>
    <m/>
    <m/>
    <m/>
    <m/>
    <m/>
    <m/>
    <m/>
    <m/>
    <m/>
    <s v="固定收益类资产"/>
  </r>
  <r>
    <s v="爱 美 客"/>
    <s v="爱美客技术发展股份有限公司"/>
    <s v="股票"/>
    <s v="创业板股"/>
    <s v="300896.SZ"/>
    <x v="464"/>
    <n v="1300"/>
    <n v="600325.73"/>
    <x v="4363"/>
    <m/>
    <m/>
    <s v="万能"/>
    <s v="新动力17号"/>
    <s v="华安财保资管新动力17集合资产管理产品"/>
    <s v="HA0255"/>
    <s v="组合类保险资管产品"/>
    <s v="固定收益类保险资管产品"/>
    <n v="1"/>
    <s v="华安财保资产管理有限责任公司"/>
    <n v="700878750"/>
    <n v="678133632.87"/>
    <m/>
    <m/>
    <m/>
    <m/>
    <s v="是"/>
    <n v="6.00850434461083E-6"/>
    <m/>
    <m/>
    <m/>
    <m/>
    <m/>
    <m/>
    <m/>
    <m/>
    <m/>
    <m/>
    <m/>
    <m/>
    <m/>
    <m/>
    <m/>
    <m/>
    <m/>
    <m/>
    <m/>
    <m/>
    <m/>
    <m/>
    <m/>
    <m/>
    <m/>
    <m/>
    <m/>
    <m/>
    <m/>
    <m/>
    <m/>
    <m/>
    <m/>
    <m/>
    <m/>
    <m/>
    <m/>
    <m/>
    <s v="固定收益类资产"/>
  </r>
  <r>
    <s v="亿田智能"/>
    <s v="浙江亿田智能厨电股份有限公司"/>
    <s v="股票"/>
    <s v="创业板股"/>
    <s v="300911.SZ"/>
    <x v="733"/>
    <n v="5400"/>
    <n v="315058"/>
    <x v="4364"/>
    <m/>
    <m/>
    <s v="万能"/>
    <s v="新动力17号"/>
    <s v="华安财保资管新动力17集合资产管理产品"/>
    <s v="HA0255"/>
    <s v="组合类保险资管产品"/>
    <s v="固定收益类保险资管产品"/>
    <n v="1"/>
    <s v="华安财保资产管理有限责任公司"/>
    <n v="700878750"/>
    <n v="678133632.87"/>
    <m/>
    <m/>
    <m/>
    <m/>
    <s v="否"/>
    <n v="4.9956889055000701E-5"/>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17号"/>
    <s v="华安财保资管新动力17集合资产管理产品"/>
    <s v="HA0255"/>
    <s v="组合类保险资管产品"/>
    <s v="固定收益类保险资管产品"/>
    <n v="1"/>
    <s v="华安财保资产管理有限责任公司"/>
    <n v="700878750"/>
    <n v="678133632.87"/>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17号"/>
    <s v="华安财保资管新动力17集合资产管理产品"/>
    <s v="HA0255"/>
    <s v="组合类保险资管产品"/>
    <s v="固定收益类保险资管产品"/>
    <n v="1"/>
    <s v="华安财保资产管理有限责任公司"/>
    <n v="700878750"/>
    <n v="678133632.87"/>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17号"/>
    <s v="华安财保资管新动力17集合资产管理产品"/>
    <s v="HA0255"/>
    <s v="组合类保险资管产品"/>
    <s v="固定收益类保险资管产品"/>
    <n v="1"/>
    <s v="华安财保资产管理有限责任公司"/>
    <n v="700878750"/>
    <n v="678133632.87"/>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17号"/>
    <s v="华安财保资管新动力17集合资产管理产品"/>
    <s v="HA0255"/>
    <s v="组合类保险资管产品"/>
    <s v="固定收益类保险资管产品"/>
    <n v="1"/>
    <s v="华安财保资产管理有限责任公司"/>
    <n v="700878750"/>
    <n v="678133632.87"/>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17号"/>
    <s v="华安财保资管新动力17集合资产管理产品"/>
    <s v="HA0255"/>
    <s v="组合类保险资管产品"/>
    <s v="固定收益类保险资管产品"/>
    <n v="1"/>
    <s v="华安财保资产管理有限责任公司"/>
    <n v="700878750"/>
    <n v="678133632.87"/>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17号"/>
    <s v="华安财保资管新动力17集合资产管理产品"/>
    <s v="HA0255"/>
    <s v="组合类保险资管产品"/>
    <s v="固定收益类保险资管产品"/>
    <n v="1"/>
    <s v="华安财保资产管理有限责任公司"/>
    <n v="700878750"/>
    <n v="678133632.87"/>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17号"/>
    <s v="华安财保资管新动力17集合资产管理产品"/>
    <s v="HA0255"/>
    <s v="组合类保险资管产品"/>
    <s v="固定收益类保险资管产品"/>
    <n v="1"/>
    <s v="华安财保资产管理有限责任公司"/>
    <n v="700878750"/>
    <n v="678133632.87"/>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17号"/>
    <s v="华安财保资管新动力17集合资产管理产品"/>
    <s v="HA0255"/>
    <s v="组合类保险资管产品"/>
    <s v="固定收益类保险资管产品"/>
    <n v="1"/>
    <s v="华安财保资产管理有限责任公司"/>
    <n v="700878750"/>
    <n v="678133632.87"/>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17号"/>
    <s v="华安财保资管新动力17集合资产管理产品"/>
    <s v="HA0255"/>
    <s v="组合类保险资管产品"/>
    <s v="固定收益类保险资管产品"/>
    <n v="1"/>
    <s v="华安财保资产管理有限责任公司"/>
    <n v="700878750"/>
    <n v="678133632.87"/>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17号"/>
    <s v="华安财保资管新动力17集合资产管理产品"/>
    <s v="HA0255"/>
    <s v="组合类保险资管产品"/>
    <s v="固定收益类保险资管产品"/>
    <n v="1"/>
    <s v="华安财保资产管理有限责任公司"/>
    <n v="700878750"/>
    <n v="678133632.87"/>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17号"/>
    <s v="华安财保资管新动力17集合资产管理产品"/>
    <s v="HA0255"/>
    <s v="组合类保险资管产品"/>
    <s v="固定收益类保险资管产品"/>
    <n v="1"/>
    <s v="华安财保资产管理有限责任公司"/>
    <n v="700878750"/>
    <n v="678133632.87"/>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17号"/>
    <s v="华安财保资管新动力17集合资产管理产品"/>
    <s v="HA0255"/>
    <s v="组合类保险资管产品"/>
    <s v="固定收益类保险资管产品"/>
    <n v="1"/>
    <s v="华安财保资产管理有限责任公司"/>
    <n v="700878750"/>
    <n v="678133632.87"/>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17号"/>
    <s v="华安财保资管新动力17集合资产管理产品"/>
    <s v="HA0255"/>
    <s v="组合类保险资管产品"/>
    <s v="固定收益类保险资管产品"/>
    <n v="1"/>
    <s v="华安财保资产管理有限责任公司"/>
    <n v="700878750"/>
    <n v="678133632.87"/>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17号"/>
    <s v="华安财保资管新动力17集合资产管理产品"/>
    <s v="HA0255"/>
    <s v="组合类保险资管产品"/>
    <s v="固定收益类保险资管产品"/>
    <n v="1"/>
    <s v="华安财保资产管理有限责任公司"/>
    <n v="700878750"/>
    <n v="678133632.87"/>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17号"/>
    <s v="华安财保资管新动力17集合资产管理产品"/>
    <s v="HA0255"/>
    <s v="组合类保险资管产品"/>
    <s v="固定收益类保险资管产品"/>
    <n v="1"/>
    <s v="华安财保资产管理有限责任公司"/>
    <n v="700878750"/>
    <n v="678133632.87"/>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17号"/>
    <s v="华安财保资管新动力17集合资产管理产品"/>
    <s v="HA0255"/>
    <s v="组合类保险资管产品"/>
    <s v="固定收益类保险资管产品"/>
    <n v="1"/>
    <s v="华安财保资产管理有限责任公司"/>
    <n v="700878750"/>
    <n v="678133632.87"/>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17号"/>
    <s v="华安财保资管新动力17集合资产管理产品"/>
    <s v="HA0255"/>
    <s v="组合类保险资管产品"/>
    <s v="固定收益类保险资管产品"/>
    <n v="1"/>
    <s v="华安财保资产管理有限责任公司"/>
    <n v="700878750"/>
    <n v="678133632.87"/>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17号"/>
    <s v="华安财保资管新动力17集合资产管理产品"/>
    <s v="HA0255"/>
    <s v="组合类保险资管产品"/>
    <s v="固定收益类保险资管产品"/>
    <n v="1"/>
    <s v="华安财保资产管理有限责任公司"/>
    <n v="700878750"/>
    <n v="678133632.87"/>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17号"/>
    <s v="华安财保资管新动力17集合资产管理产品"/>
    <s v="HA0255"/>
    <s v="组合类保险资管产品"/>
    <s v="固定收益类保险资管产品"/>
    <n v="1"/>
    <s v="华安财保资产管理有限责任公司"/>
    <n v="700878750"/>
    <n v="678133632.87"/>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17号"/>
    <s v="华安财保资管新动力17集合资产管理产品"/>
    <s v="HA0255"/>
    <s v="组合类保险资管产品"/>
    <s v="固定收益类保险资管产品"/>
    <n v="1"/>
    <s v="华安财保资产管理有限责任公司"/>
    <n v="700878750"/>
    <n v="678133632.87"/>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17号"/>
    <s v="华安财保资管新动力17集合资产管理产品"/>
    <s v="HA0255"/>
    <s v="组合类保险资管产品"/>
    <s v="固定收益类保险资管产品"/>
    <n v="1"/>
    <s v="华安财保资产管理有限责任公司"/>
    <n v="700878750"/>
    <n v="678133632.87"/>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17号"/>
    <s v="华安财保资管新动力17集合资产管理产品"/>
    <s v="HA0255"/>
    <s v="组合类保险资管产品"/>
    <s v="固定收益类保险资管产品"/>
    <n v="1"/>
    <s v="华安财保资产管理有限责任公司"/>
    <n v="700878750"/>
    <n v="678133632.87"/>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17号"/>
    <s v="华安财保资管新动力17集合资产管理产品"/>
    <s v="HA0255"/>
    <s v="组合类保险资管产品"/>
    <s v="固定收益类保险资管产品"/>
    <n v="1"/>
    <s v="华安财保资产管理有限责任公司"/>
    <n v="700878750"/>
    <n v="678133632.87"/>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17号"/>
    <s v="华安财保资管新动力17集合资产管理产品"/>
    <s v="HA0255"/>
    <s v="组合类保险资管产品"/>
    <s v="固定收益类保险资管产品"/>
    <n v="1"/>
    <s v="华安财保资产管理有限责任公司"/>
    <n v="700878750"/>
    <n v="678133632.87"/>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17号"/>
    <s v="华安财保资管新动力17集合资产管理产品"/>
    <s v="HA0255"/>
    <s v="组合类保险资管产品"/>
    <s v="固定收益类保险资管产品"/>
    <n v="1"/>
    <s v="华安财保资产管理有限责任公司"/>
    <n v="700878750"/>
    <n v="678133632.87"/>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17号"/>
    <s v="华安财保资管新动力17集合资产管理产品"/>
    <s v="HA0255"/>
    <s v="组合类保险资管产品"/>
    <s v="固定收益类保险资管产品"/>
    <n v="1"/>
    <s v="华安财保资产管理有限责任公司"/>
    <n v="700878750"/>
    <n v="678133632.87"/>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17号"/>
    <s v="华安财保资管新动力17集合资产管理产品"/>
    <s v="HA0255"/>
    <s v="组合类保险资管产品"/>
    <s v="固定收益类保险资管产品"/>
    <n v="1"/>
    <s v="华安财保资产管理有限责任公司"/>
    <n v="700878750"/>
    <n v="678133632.87"/>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17号"/>
    <s v="华安财保资管新动力17集合资产管理产品"/>
    <s v="HA0255"/>
    <s v="组合类保险资管产品"/>
    <s v="固定收益类保险资管产品"/>
    <n v="1"/>
    <s v="华安财保资产管理有限责任公司"/>
    <n v="700878750"/>
    <n v="678133632.87"/>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17号"/>
    <s v="华安财保资管新动力17集合资产管理产品"/>
    <s v="HA0255"/>
    <s v="组合类保险资管产品"/>
    <s v="固定收益类保险资管产品"/>
    <n v="1"/>
    <s v="华安财保资产管理有限责任公司"/>
    <n v="700878750"/>
    <n v="678133632.87"/>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17号"/>
    <s v="华安财保资管新动力17集合资产管理产品"/>
    <s v="HA0255"/>
    <s v="组合类保险资管产品"/>
    <s v="固定收益类保险资管产品"/>
    <n v="1"/>
    <s v="华安财保资产管理有限责任公司"/>
    <n v="700878750"/>
    <n v="678133632.87"/>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17号"/>
    <s v="华安财保资管新动力17集合资产管理产品"/>
    <s v="HA0255"/>
    <s v="组合类保险资管产品"/>
    <s v="固定收益类保险资管产品"/>
    <n v="1"/>
    <s v="华安财保资产管理有限责任公司"/>
    <n v="700878750"/>
    <n v="678133632.87"/>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17号"/>
    <s v="华安财保资管新动力17集合资产管理产品"/>
    <s v="HA0255"/>
    <s v="组合类保险资管产品"/>
    <s v="固定收益类保险资管产品"/>
    <n v="1"/>
    <s v="华安财保资产管理有限责任公司"/>
    <n v="700878750"/>
    <n v="678133632.87"/>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17号"/>
    <s v="华安财保资管新动力17集合资产管理产品"/>
    <s v="HA0255"/>
    <s v="组合类保险资管产品"/>
    <s v="固定收益类保险资管产品"/>
    <n v="1"/>
    <s v="华安财保资产管理有限责任公司"/>
    <n v="700878750"/>
    <n v="678133632.87"/>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17号"/>
    <s v="华安财保资管新动力17集合资产管理产品"/>
    <s v="HA0255"/>
    <s v="组合类保险资管产品"/>
    <s v="固定收益类保险资管产品"/>
    <n v="1"/>
    <s v="华安财保资产管理有限责任公司"/>
    <n v="700878750"/>
    <n v="678133632.87"/>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17号"/>
    <s v="华安财保资管新动力17集合资产管理产品"/>
    <s v="HA0255"/>
    <s v="组合类保险资管产品"/>
    <s v="固定收益类保险资管产品"/>
    <n v="1"/>
    <s v="华安财保资产管理有限责任公司"/>
    <n v="700878750"/>
    <n v="678133632.87"/>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17号"/>
    <s v="华安财保资管新动力17集合资产管理产品"/>
    <s v="HA0255"/>
    <s v="组合类保险资管产品"/>
    <s v="固定收益类保险资管产品"/>
    <n v="1"/>
    <s v="华安财保资产管理有限责任公司"/>
    <n v="700878750"/>
    <n v="678133632.87"/>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17号"/>
    <s v="华安财保资管新动力17集合资产管理产品"/>
    <s v="HA0255"/>
    <s v="组合类保险资管产品"/>
    <s v="固定收益类保险资管产品"/>
    <n v="1"/>
    <s v="华安财保资产管理有限责任公司"/>
    <n v="700878750"/>
    <n v="678133632.87"/>
    <m/>
    <m/>
    <m/>
    <m/>
    <s v="否"/>
    <n v="1.4624268786560701E-6"/>
    <m/>
    <m/>
    <m/>
    <m/>
    <m/>
    <m/>
    <m/>
    <m/>
    <m/>
    <m/>
    <m/>
    <m/>
    <m/>
    <m/>
    <m/>
    <m/>
    <m/>
    <m/>
    <m/>
    <m/>
    <m/>
    <m/>
    <m/>
    <m/>
    <m/>
    <m/>
    <m/>
    <m/>
    <m/>
    <m/>
    <m/>
    <m/>
    <m/>
    <m/>
    <m/>
    <m/>
    <m/>
    <m/>
    <s v="固定收益类资产"/>
  </r>
  <r>
    <s v="大族数控"/>
    <s v="深圳市大族数控科技股份有限公司"/>
    <s v="股票"/>
    <s v="创业板股"/>
    <s v="301200.SZ"/>
    <x v="343"/>
    <n v="696"/>
    <n v="53285.760000000002"/>
    <x v="4687"/>
    <m/>
    <m/>
    <s v="万能"/>
    <s v="新动力17号"/>
    <s v="华安财保资管新动力17集合资产管理产品"/>
    <s v="HA0255"/>
    <s v="组合类保险资管产品"/>
    <s v="固定收益类保险资管产品"/>
    <n v="1"/>
    <s v="华安财保资产管理有限责任公司"/>
    <n v="700878750"/>
    <n v="678133632.87"/>
    <m/>
    <m/>
    <m/>
    <m/>
    <s v="否"/>
    <n v="1.6571428571428601E-6"/>
    <m/>
    <m/>
    <m/>
    <m/>
    <m/>
    <m/>
    <m/>
    <m/>
    <m/>
    <m/>
    <m/>
    <m/>
    <m/>
    <m/>
    <m/>
    <m/>
    <m/>
    <m/>
    <m/>
    <m/>
    <m/>
    <m/>
    <m/>
    <m/>
    <m/>
    <m/>
    <m/>
    <m/>
    <m/>
    <m/>
    <m/>
    <m/>
    <m/>
    <m/>
    <m/>
    <m/>
    <m/>
    <m/>
    <s v="固定收益类资产"/>
  </r>
  <r>
    <s v="亨迪药业"/>
    <s v="湖北亨迪药业股份有限公司"/>
    <s v="股票"/>
    <s v="创业板股"/>
    <s v="301211.SZ"/>
    <x v="436"/>
    <n v="459"/>
    <n v="11842.2"/>
    <x v="4404"/>
    <m/>
    <m/>
    <s v="万能"/>
    <s v="新动力17号"/>
    <s v="华安财保资管新动力17集合资产管理产品"/>
    <s v="HA0255"/>
    <s v="组合类保险资管产品"/>
    <s v="固定收益类保险资管产品"/>
    <n v="1"/>
    <s v="华安财保资产管理有限责任公司"/>
    <n v="700878750"/>
    <n v="678133632.87"/>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17号"/>
    <s v="华安财保资管新动力17集合资产管理产品"/>
    <s v="HA0255"/>
    <s v="组合类保险资管产品"/>
    <s v="固定收益类保险资管产品"/>
    <n v="1"/>
    <s v="华安财保资产管理有限责任公司"/>
    <n v="700878750"/>
    <n v="678133632.87"/>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17号"/>
    <s v="华安财保资管新动力17集合资产管理产品"/>
    <s v="HA0255"/>
    <s v="组合类保险资管产品"/>
    <s v="固定收益类保险资管产品"/>
    <n v="1"/>
    <s v="华安财保资产管理有限责任公司"/>
    <n v="700878750"/>
    <n v="678133632.87"/>
    <m/>
    <m/>
    <m/>
    <m/>
    <s v="否"/>
    <n v="2.4403355432250999E-6"/>
    <m/>
    <m/>
    <m/>
    <m/>
    <m/>
    <m/>
    <m/>
    <m/>
    <m/>
    <m/>
    <m/>
    <m/>
    <m/>
    <m/>
    <m/>
    <m/>
    <m/>
    <m/>
    <m/>
    <m/>
    <m/>
    <m/>
    <m/>
    <m/>
    <m/>
    <m/>
    <m/>
    <m/>
    <m/>
    <m/>
    <m/>
    <m/>
    <m/>
    <m/>
    <m/>
    <m/>
    <m/>
    <m/>
    <s v="固定收益类资产"/>
  </r>
  <r>
    <s v="铜冠铜箔"/>
    <s v="安徽铜冠铜箔集团股份有限公司"/>
    <s v="股票"/>
    <s v="创业板股"/>
    <s v="301217.SZ"/>
    <x v="440"/>
    <n v="3147"/>
    <n v="54348.69"/>
    <x v="4688"/>
    <m/>
    <m/>
    <s v="万能"/>
    <s v="新动力17号"/>
    <s v="华安财保资管新动力17集合资产管理产品"/>
    <s v="HA0255"/>
    <s v="组合类保险资管产品"/>
    <s v="固定收益类保险资管产品"/>
    <n v="1"/>
    <s v="华安财保资产管理有限责任公司"/>
    <n v="700878750"/>
    <n v="678133632.87"/>
    <m/>
    <m/>
    <m/>
    <m/>
    <s v="否"/>
    <n v="3.7960687501898001E-6"/>
    <m/>
    <m/>
    <m/>
    <m/>
    <m/>
    <m/>
    <m/>
    <m/>
    <m/>
    <m/>
    <m/>
    <m/>
    <m/>
    <m/>
    <m/>
    <m/>
    <m/>
    <m/>
    <m/>
    <m/>
    <m/>
    <m/>
    <m/>
    <m/>
    <m/>
    <m/>
    <m/>
    <m/>
    <m/>
    <m/>
    <m/>
    <m/>
    <m/>
    <m/>
    <m/>
    <m/>
    <m/>
    <m/>
    <s v="固定收益类资产"/>
  </r>
  <r>
    <s v="光庭信息"/>
    <s v="武汉光庭信息技术股份有限公司"/>
    <s v="股票"/>
    <s v="创业板股"/>
    <s v="301221.SZ"/>
    <x v="358"/>
    <n v="159"/>
    <n v="11112.51"/>
    <x v="4408"/>
    <m/>
    <m/>
    <s v="万能"/>
    <s v="新动力17号"/>
    <s v="华安财保资管新动力17集合资产管理产品"/>
    <s v="HA0255"/>
    <s v="组合类保险资管产品"/>
    <s v="固定收益类保险资管产品"/>
    <n v="1"/>
    <s v="华安财保资产管理有限责任公司"/>
    <n v="700878750"/>
    <n v="678133632.87"/>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17号"/>
    <s v="华安财保资管新动力17集合资产管理产品"/>
    <s v="HA0255"/>
    <s v="组合类保险资管产品"/>
    <s v="固定收益类保险资管产品"/>
    <n v="1"/>
    <s v="华安财保资产管理有限责任公司"/>
    <n v="700878750"/>
    <n v="678133632.87"/>
    <m/>
    <m/>
    <m/>
    <m/>
    <s v="否"/>
    <n v="1.26315706371246E-6"/>
    <m/>
    <m/>
    <m/>
    <m/>
    <m/>
    <m/>
    <m/>
    <m/>
    <m/>
    <m/>
    <m/>
    <m/>
    <m/>
    <m/>
    <m/>
    <m/>
    <m/>
    <m/>
    <m/>
    <m/>
    <m/>
    <m/>
    <m/>
    <m/>
    <m/>
    <m/>
    <m/>
    <m/>
    <m/>
    <m/>
    <m/>
    <m/>
    <m/>
    <m/>
    <m/>
    <m/>
    <m/>
    <m/>
    <s v="固定收益类资产"/>
  </r>
  <r>
    <s v="软通动力"/>
    <s v="软通动力信息技术(集团)股份有限公司"/>
    <s v="股票"/>
    <s v="创业板股"/>
    <s v="301236.SZ"/>
    <x v="442"/>
    <n v="731"/>
    <n v="53275.28"/>
    <x v="4689"/>
    <m/>
    <m/>
    <s v="万能"/>
    <s v="新动力17号"/>
    <s v="华安财保资管新动力17集合资产管理产品"/>
    <s v="HA0255"/>
    <s v="组合类保险资管产品"/>
    <s v="固定收益类保险资管产品"/>
    <n v="1"/>
    <s v="华安财保资产管理有限责任公司"/>
    <n v="700878750"/>
    <n v="678133632.87"/>
    <m/>
    <m/>
    <m/>
    <m/>
    <s v="否"/>
    <n v="1.72597222126335E-6"/>
    <m/>
    <m/>
    <m/>
    <m/>
    <m/>
    <m/>
    <m/>
    <m/>
    <m/>
    <m/>
    <m/>
    <m/>
    <m/>
    <m/>
    <m/>
    <m/>
    <m/>
    <m/>
    <m/>
    <m/>
    <m/>
    <m/>
    <m/>
    <m/>
    <m/>
    <m/>
    <m/>
    <m/>
    <m/>
    <m/>
    <m/>
    <m/>
    <m/>
    <m/>
    <m/>
    <m/>
    <m/>
    <m/>
    <s v="固定收益类资产"/>
  </r>
  <r>
    <s v="和顺科技"/>
    <s v="杭州和顺科技股份有限公司"/>
    <s v="股票"/>
    <s v="创业板股"/>
    <s v="301237.SZ"/>
    <x v="443"/>
    <n v="110"/>
    <n v="6235.9"/>
    <x v="4411"/>
    <m/>
    <m/>
    <s v="万能"/>
    <s v="新动力17号"/>
    <s v="华安财保资管新动力17集合资产管理产品"/>
    <s v="HA0255"/>
    <s v="组合类保险资管产品"/>
    <s v="固定收益类保险资管产品"/>
    <n v="1"/>
    <s v="华安财保资产管理有限责任公司"/>
    <n v="700878750"/>
    <n v="678133632.87"/>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17号"/>
    <s v="华安财保资管新动力17集合资产管理产品"/>
    <s v="HA0255"/>
    <s v="组合类保险资管产品"/>
    <s v="固定收益类保险资管产品"/>
    <n v="1"/>
    <s v="华安财保资产管理有限责任公司"/>
    <n v="700878750"/>
    <n v="678133632.87"/>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17号"/>
    <s v="华安财保资管新动力17集合资产管理产品"/>
    <s v="HA0255"/>
    <s v="组合类保险资管产品"/>
    <s v="固定收益类保险资管产品"/>
    <n v="1"/>
    <s v="华安财保资产管理有限责任公司"/>
    <n v="700878750"/>
    <n v="678133632.87"/>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17号"/>
    <s v="华安财保资管新动力17集合资产管理产品"/>
    <s v="HA0255"/>
    <s v="组合类保险资管产品"/>
    <s v="固定收益类保险资管产品"/>
    <n v="1"/>
    <s v="华安财保资产管理有限责任公司"/>
    <n v="700878750"/>
    <n v="678133632.87"/>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17号"/>
    <s v="华安财保资管新动力17集合资产管理产品"/>
    <s v="HA0255"/>
    <s v="组合类保险资管产品"/>
    <s v="固定收益类保险资管产品"/>
    <n v="1"/>
    <s v="华安财保资产管理有限责任公司"/>
    <n v="700878750"/>
    <n v="678133632.87"/>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17号"/>
    <s v="华安财保资管新动力17集合资产管理产品"/>
    <s v="HA0255"/>
    <s v="组合类保险资管产品"/>
    <s v="固定收益类保险资管产品"/>
    <n v="1"/>
    <s v="华安财保资产管理有限责任公司"/>
    <n v="700878750"/>
    <n v="678133632.87"/>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17号"/>
    <s v="华安财保资管新动力17集合资产管理产品"/>
    <s v="HA0255"/>
    <s v="组合类保险资管产品"/>
    <s v="固定收益类保险资管产品"/>
    <n v="1"/>
    <s v="华安财保资产管理有限责任公司"/>
    <n v="700878750"/>
    <n v="678133632.87"/>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17号"/>
    <s v="华安财保资管新动力17集合资产管理产品"/>
    <s v="HA0255"/>
    <s v="组合类保险资管产品"/>
    <s v="固定收益类保险资管产品"/>
    <n v="1"/>
    <s v="华安财保资产管理有限责任公司"/>
    <n v="700878750"/>
    <n v="678133632.87"/>
    <m/>
    <m/>
    <m/>
    <m/>
    <s v="否"/>
    <n v="1.249884269975E-6"/>
    <m/>
    <m/>
    <m/>
    <m/>
    <m/>
    <m/>
    <m/>
    <m/>
    <m/>
    <m/>
    <m/>
    <m/>
    <m/>
    <m/>
    <m/>
    <m/>
    <m/>
    <m/>
    <m/>
    <m/>
    <m/>
    <m/>
    <m/>
    <m/>
    <m/>
    <m/>
    <m/>
    <m/>
    <m/>
    <m/>
    <m/>
    <m/>
    <m/>
    <m/>
    <m/>
    <m/>
    <m/>
    <m/>
    <s v="固定收益类资产"/>
  </r>
  <r>
    <s v="中国石化"/>
    <s v="中国石油化工股份有限公司"/>
    <s v="股票"/>
    <s v="沪深主板股"/>
    <s v="600028.SH"/>
    <x v="737"/>
    <n v="102000"/>
    <n v="424873.12"/>
    <x v="4690"/>
    <m/>
    <m/>
    <s v="万能"/>
    <s v="新动力17号"/>
    <s v="华安财保资管新动力17集合资产管理产品"/>
    <s v="HA0255"/>
    <s v="组合类保险资管产品"/>
    <s v="固定收益类保险资管产品"/>
    <n v="1"/>
    <s v="华安财保资产管理有限责任公司"/>
    <n v="700878750"/>
    <n v="678133632.87"/>
    <m/>
    <m/>
    <m/>
    <m/>
    <s v="是"/>
    <n v="8.4247939950577597E-7"/>
    <m/>
    <m/>
    <m/>
    <m/>
    <m/>
    <m/>
    <m/>
    <m/>
    <m/>
    <m/>
    <m/>
    <m/>
    <m/>
    <m/>
    <m/>
    <m/>
    <m/>
    <m/>
    <m/>
    <m/>
    <m/>
    <m/>
    <m/>
    <m/>
    <m/>
    <m/>
    <m/>
    <m/>
    <m/>
    <m/>
    <m/>
    <m/>
    <m/>
    <m/>
    <m/>
    <m/>
    <m/>
    <m/>
    <s v="固定收益类资产"/>
  </r>
  <r>
    <s v="保利发展"/>
    <s v="保利发展控股集团股份有限公司"/>
    <s v="股票"/>
    <s v="沪深主板股"/>
    <s v="600048.SH"/>
    <x v="249"/>
    <n v="56000"/>
    <n v="899544.13"/>
    <x v="4691"/>
    <m/>
    <m/>
    <s v="万能"/>
    <s v="新动力17号"/>
    <s v="华安财保资管新动力17集合资产管理产品"/>
    <s v="HA0255"/>
    <s v="组合类保险资管产品"/>
    <s v="固定收益类保险资管产品"/>
    <n v="1"/>
    <s v="华安财保资产管理有限责任公司"/>
    <n v="700878750"/>
    <n v="678133632.87"/>
    <m/>
    <m/>
    <m/>
    <m/>
    <s v="是"/>
    <n v="4.67825169736169E-6"/>
    <m/>
    <m/>
    <m/>
    <m/>
    <m/>
    <m/>
    <m/>
    <m/>
    <m/>
    <m/>
    <m/>
    <m/>
    <m/>
    <m/>
    <m/>
    <m/>
    <m/>
    <m/>
    <m/>
    <m/>
    <m/>
    <m/>
    <m/>
    <m/>
    <m/>
    <m/>
    <m/>
    <m/>
    <m/>
    <m/>
    <m/>
    <m/>
    <m/>
    <m/>
    <m/>
    <m/>
    <m/>
    <m/>
    <s v="固定收益类资产"/>
  </r>
  <r>
    <s v="中国联通"/>
    <s v="中国联合网络通信股份有限公司"/>
    <s v="股票"/>
    <s v="沪深主板股"/>
    <s v="600050.SH"/>
    <x v="738"/>
    <n v="142600"/>
    <n v="512547"/>
    <x v="4692"/>
    <m/>
    <m/>
    <s v="万能"/>
    <s v="新动力17号"/>
    <s v="华安财保资管新动力17集合资产管理产品"/>
    <s v="HA0255"/>
    <s v="组合类保险资管产品"/>
    <s v="固定收益类保险资管产品"/>
    <n v="1"/>
    <s v="华安财保资产管理有限责任公司"/>
    <n v="700878750"/>
    <n v="678133632.87"/>
    <m/>
    <m/>
    <m/>
    <m/>
    <s v="是"/>
    <n v="4.6017617901422298E-6"/>
    <m/>
    <m/>
    <m/>
    <m/>
    <m/>
    <m/>
    <m/>
    <m/>
    <m/>
    <m/>
    <m/>
    <m/>
    <m/>
    <m/>
    <m/>
    <m/>
    <m/>
    <m/>
    <m/>
    <m/>
    <m/>
    <m/>
    <m/>
    <m/>
    <m/>
    <m/>
    <m/>
    <m/>
    <m/>
    <m/>
    <m/>
    <m/>
    <m/>
    <m/>
    <m/>
    <m/>
    <m/>
    <m/>
    <s v="固定收益类资产"/>
  </r>
  <r>
    <s v="厦门象屿"/>
    <s v="厦门象屿股份有限公司"/>
    <s v="股票"/>
    <s v="沪深主板股"/>
    <s v="600057.SH"/>
    <x v="739"/>
    <n v="34900"/>
    <n v="310701"/>
    <x v="4693"/>
    <m/>
    <m/>
    <s v="万能"/>
    <s v="新动力17号"/>
    <s v="华安财保资管新动力17集合资产管理产品"/>
    <s v="HA0255"/>
    <s v="组合类保险资管产品"/>
    <s v="固定收益类保险资管产品"/>
    <n v="1"/>
    <s v="华安财保资产管理有限责任公司"/>
    <n v="700878750"/>
    <n v="678133632.87"/>
    <m/>
    <m/>
    <m/>
    <m/>
    <s v="否"/>
    <n v="1.6178262333515601E-5"/>
    <m/>
    <m/>
    <m/>
    <m/>
    <m/>
    <m/>
    <m/>
    <m/>
    <m/>
    <m/>
    <m/>
    <m/>
    <m/>
    <m/>
    <m/>
    <m/>
    <m/>
    <m/>
    <m/>
    <m/>
    <m/>
    <m/>
    <m/>
    <m/>
    <m/>
    <m/>
    <m/>
    <m/>
    <m/>
    <m/>
    <m/>
    <m/>
    <m/>
    <m/>
    <m/>
    <m/>
    <m/>
    <m/>
    <s v="固定收益类资产"/>
  </r>
  <r>
    <s v="古越龙山"/>
    <s v="浙江古越龙山绍兴酒股份有限公司"/>
    <s v="股票"/>
    <s v="沪深主板股"/>
    <s v="600059.SH"/>
    <x v="740"/>
    <n v="59000"/>
    <n v="575906"/>
    <x v="4694"/>
    <m/>
    <m/>
    <s v="万能"/>
    <s v="新动力17号"/>
    <s v="华安财保资管新动力17集合资产管理产品"/>
    <s v="HA0255"/>
    <s v="组合类保险资管产品"/>
    <s v="固定收益类保险资管产品"/>
    <n v="1"/>
    <s v="华安财保资产管理有限责任公司"/>
    <n v="700878750"/>
    <n v="678133632.87"/>
    <m/>
    <m/>
    <m/>
    <m/>
    <s v="否"/>
    <n v="6.4725457815861394E-5"/>
    <m/>
    <m/>
    <m/>
    <m/>
    <m/>
    <m/>
    <m/>
    <m/>
    <m/>
    <m/>
    <m/>
    <m/>
    <m/>
    <m/>
    <m/>
    <m/>
    <m/>
    <m/>
    <m/>
    <m/>
    <m/>
    <m/>
    <m/>
    <m/>
    <m/>
    <m/>
    <m/>
    <m/>
    <m/>
    <m/>
    <m/>
    <m/>
    <m/>
    <m/>
    <m/>
    <m/>
    <m/>
    <m/>
    <s v="固定收益类资产"/>
  </r>
  <r>
    <s v="南京高科"/>
    <s v="南京高科股份有限公司"/>
    <s v="股票"/>
    <s v="沪深主板股"/>
    <s v="600064.SH"/>
    <x v="741"/>
    <n v="31000"/>
    <n v="296203.93"/>
    <x v="4424"/>
    <m/>
    <m/>
    <s v="万能"/>
    <s v="新动力17号"/>
    <s v="华安财保资管新动力17集合资产管理产品"/>
    <s v="HA0255"/>
    <s v="组合类保险资管产品"/>
    <s v="固定收益类保险资管产品"/>
    <n v="1"/>
    <s v="华安财保资产管理有限责任公司"/>
    <n v="700878750"/>
    <n v="678133632.87"/>
    <m/>
    <m/>
    <m/>
    <m/>
    <s v="否"/>
    <n v="2.5081781007882501E-5"/>
    <m/>
    <m/>
    <m/>
    <m/>
    <m/>
    <m/>
    <m/>
    <m/>
    <m/>
    <m/>
    <m/>
    <m/>
    <m/>
    <m/>
    <m/>
    <m/>
    <m/>
    <m/>
    <m/>
    <m/>
    <m/>
    <m/>
    <m/>
    <m/>
    <m/>
    <m/>
    <m/>
    <m/>
    <m/>
    <m/>
    <m/>
    <m/>
    <m/>
    <m/>
    <m/>
    <m/>
    <m/>
    <m/>
    <s v="固定收益类资产"/>
  </r>
  <r>
    <s v="宇通客车"/>
    <s v="宇通客车股份有限公司"/>
    <s v="股票"/>
    <s v="沪深主板股"/>
    <s v="600066.SH"/>
    <x v="742"/>
    <n v="51200"/>
    <n v="467572.78"/>
    <x v="4695"/>
    <m/>
    <m/>
    <s v="万能"/>
    <s v="新动力17号"/>
    <s v="华安财保资管新动力17集合资产管理产品"/>
    <s v="HA0255"/>
    <s v="组合类保险资管产品"/>
    <s v="固定收益类保险资管产品"/>
    <n v="1"/>
    <s v="华安财保资产管理有限责任公司"/>
    <n v="700878750"/>
    <n v="678133632.87"/>
    <m/>
    <m/>
    <m/>
    <m/>
    <s v="否"/>
    <n v="2.2625521924666999E-5"/>
    <m/>
    <m/>
    <m/>
    <m/>
    <m/>
    <m/>
    <m/>
    <m/>
    <m/>
    <m/>
    <m/>
    <m/>
    <m/>
    <m/>
    <m/>
    <m/>
    <m/>
    <m/>
    <m/>
    <m/>
    <m/>
    <m/>
    <m/>
    <m/>
    <m/>
    <m/>
    <m/>
    <m/>
    <m/>
    <m/>
    <m/>
    <m/>
    <m/>
    <m/>
    <m/>
    <m/>
    <m/>
    <m/>
    <s v="固定收益类资产"/>
  </r>
  <r>
    <s v="特变电工"/>
    <s v="特变电工股份有限公司"/>
    <s v="股票"/>
    <s v="沪深主板股"/>
    <s v="600089.SH"/>
    <x v="743"/>
    <n v="22400"/>
    <n v="449539"/>
    <x v="4426"/>
    <m/>
    <m/>
    <s v="万能"/>
    <s v="新动力17号"/>
    <s v="华安财保资管新动力17集合资产管理产品"/>
    <s v="HA0255"/>
    <s v="组合类保险资管产品"/>
    <s v="固定收益类保险资管产品"/>
    <n v="1"/>
    <s v="华安财保资产管理有限责任公司"/>
    <n v="700878750"/>
    <n v="678133632.87"/>
    <m/>
    <m/>
    <m/>
    <m/>
    <s v="否"/>
    <n v="5.91011669367369E-6"/>
    <m/>
    <m/>
    <m/>
    <m/>
    <m/>
    <m/>
    <m/>
    <m/>
    <m/>
    <m/>
    <m/>
    <m/>
    <m/>
    <m/>
    <m/>
    <m/>
    <m/>
    <m/>
    <m/>
    <m/>
    <m/>
    <m/>
    <m/>
    <m/>
    <m/>
    <m/>
    <m/>
    <m/>
    <m/>
    <m/>
    <m/>
    <m/>
    <m/>
    <m/>
    <m/>
    <m/>
    <m/>
    <m/>
    <s v="固定收益类资产"/>
  </r>
  <r>
    <s v="诺德股份"/>
    <s v="诺德投资股份有限公司"/>
    <s v="股票"/>
    <s v="沪深主板股"/>
    <s v="600110.SH"/>
    <x v="744"/>
    <n v="18800"/>
    <n v="208400"/>
    <x v="4427"/>
    <m/>
    <m/>
    <s v="万能"/>
    <s v="新动力17号"/>
    <s v="华安财保资管新动力17集合资产管理产品"/>
    <s v="HA0255"/>
    <s v="组合类保险资管产品"/>
    <s v="固定收益类保险资管产品"/>
    <n v="1"/>
    <s v="华安财保资产管理有限责任公司"/>
    <n v="700878750"/>
    <n v="678133632.87"/>
    <m/>
    <m/>
    <m/>
    <m/>
    <s v="否"/>
    <n v="1.0821585008602699E-5"/>
    <m/>
    <m/>
    <m/>
    <m/>
    <m/>
    <m/>
    <m/>
    <m/>
    <m/>
    <m/>
    <m/>
    <m/>
    <m/>
    <m/>
    <m/>
    <m/>
    <m/>
    <m/>
    <m/>
    <m/>
    <m/>
    <m/>
    <m/>
    <m/>
    <m/>
    <m/>
    <m/>
    <m/>
    <m/>
    <m/>
    <m/>
    <m/>
    <m/>
    <m/>
    <m/>
    <m/>
    <m/>
    <m/>
    <s v="固定收益类资产"/>
  </r>
  <r>
    <s v="金发科技"/>
    <s v="金发科技股份有限公司"/>
    <s v="股票"/>
    <s v="沪深主板股"/>
    <s v="600143.SH"/>
    <x v="745"/>
    <n v="30100"/>
    <n v="294047"/>
    <x v="4696"/>
    <m/>
    <m/>
    <s v="万能"/>
    <s v="新动力17号"/>
    <s v="华安财保资管新动力17集合资产管理产品"/>
    <s v="HA0255"/>
    <s v="组合类保险资管产品"/>
    <s v="固定收益类保险资管产品"/>
    <n v="1"/>
    <s v="华安财保资产管理有限责任公司"/>
    <n v="700878750"/>
    <n v="678133632.87"/>
    <m/>
    <m/>
    <m/>
    <m/>
    <s v="是"/>
    <n v="1.1695577667744899E-5"/>
    <m/>
    <m/>
    <m/>
    <m/>
    <m/>
    <m/>
    <m/>
    <m/>
    <m/>
    <m/>
    <m/>
    <m/>
    <m/>
    <m/>
    <m/>
    <m/>
    <m/>
    <m/>
    <m/>
    <m/>
    <m/>
    <m/>
    <m/>
    <m/>
    <m/>
    <m/>
    <m/>
    <m/>
    <m/>
    <m/>
    <m/>
    <m/>
    <m/>
    <m/>
    <m/>
    <m/>
    <m/>
    <m/>
    <s v="固定收益类资产"/>
  </r>
  <r>
    <s v="巨化股份"/>
    <s v="浙江巨化股份有限公司"/>
    <s v="股票"/>
    <s v="沪深主板股"/>
    <s v="600160.SH"/>
    <x v="746"/>
    <n v="38700"/>
    <n v="495264"/>
    <x v="4697"/>
    <m/>
    <m/>
    <s v="万能"/>
    <s v="新动力17号"/>
    <s v="华安财保资管新动力17集合资产管理产品"/>
    <s v="HA0255"/>
    <s v="组合类保险资管产品"/>
    <s v="固定收益类保险资管产品"/>
    <n v="1"/>
    <s v="华安财保资产管理有限责任公司"/>
    <n v="700878750"/>
    <n v="678133632.87"/>
    <m/>
    <m/>
    <m/>
    <m/>
    <s v="否"/>
    <n v="1.43346814251751E-5"/>
    <m/>
    <m/>
    <m/>
    <m/>
    <m/>
    <m/>
    <m/>
    <m/>
    <m/>
    <m/>
    <m/>
    <m/>
    <m/>
    <m/>
    <m/>
    <m/>
    <m/>
    <m/>
    <m/>
    <m/>
    <m/>
    <m/>
    <m/>
    <m/>
    <m/>
    <m/>
    <m/>
    <m/>
    <m/>
    <m/>
    <m/>
    <m/>
    <m/>
    <m/>
    <m/>
    <m/>
    <m/>
    <m/>
    <s v="固定收益类资产"/>
  </r>
  <r>
    <s v="中牧股份"/>
    <s v="中牧实业股份有限公司"/>
    <s v="股票"/>
    <s v="沪深主板股"/>
    <s v="600195.SH"/>
    <x v="747"/>
    <n v="16800"/>
    <n v="211460.91"/>
    <x v="4430"/>
    <m/>
    <m/>
    <s v="万能"/>
    <s v="新动力17号"/>
    <s v="华安财保资管新动力17集合资产管理产品"/>
    <s v="HA0255"/>
    <s v="组合类保险资管产品"/>
    <s v="固定收益类保险资管产品"/>
    <n v="1"/>
    <s v="华安财保资产管理有限责任公司"/>
    <n v="700878750"/>
    <n v="678133632.87"/>
    <m/>
    <m/>
    <m/>
    <m/>
    <s v="否"/>
    <n v="1.6541772982143201E-5"/>
    <m/>
    <m/>
    <m/>
    <m/>
    <m/>
    <m/>
    <m/>
    <m/>
    <m/>
    <m/>
    <m/>
    <m/>
    <m/>
    <m/>
    <m/>
    <m/>
    <m/>
    <m/>
    <m/>
    <m/>
    <m/>
    <m/>
    <m/>
    <m/>
    <m/>
    <m/>
    <m/>
    <m/>
    <m/>
    <m/>
    <m/>
    <m/>
    <m/>
    <m/>
    <m/>
    <m/>
    <m/>
    <m/>
    <s v="固定收益类资产"/>
  </r>
  <r>
    <s v="生物股份"/>
    <s v="金宇生物技术股份有限公司"/>
    <s v="股票"/>
    <s v="沪深主板股"/>
    <s v="600201.SH"/>
    <x v="748"/>
    <n v="22700"/>
    <n v="316866.28999999998"/>
    <x v="4431"/>
    <m/>
    <m/>
    <s v="万能"/>
    <s v="新动力17号"/>
    <s v="华安财保资管新动力17集合资产管理产品"/>
    <s v="HA0255"/>
    <s v="组合类保险资管产品"/>
    <s v="固定收益类保险资管产品"/>
    <n v="1"/>
    <s v="华安财保资产管理有限责任公司"/>
    <n v="700878750"/>
    <n v="678133632.87"/>
    <m/>
    <m/>
    <m/>
    <m/>
    <s v="否"/>
    <n v="2.01562376397367E-5"/>
    <m/>
    <m/>
    <m/>
    <m/>
    <m/>
    <m/>
    <m/>
    <m/>
    <m/>
    <m/>
    <m/>
    <m/>
    <m/>
    <m/>
    <m/>
    <m/>
    <m/>
    <m/>
    <m/>
    <m/>
    <m/>
    <m/>
    <m/>
    <m/>
    <m/>
    <m/>
    <m/>
    <m/>
    <m/>
    <m/>
    <m/>
    <m/>
    <m/>
    <m/>
    <m/>
    <m/>
    <m/>
    <m/>
    <s v="固定收益类资产"/>
  </r>
  <r>
    <s v="圆通速递"/>
    <s v="圆通速递股份有限公司"/>
    <s v="股票"/>
    <s v="沪深主板股"/>
    <s v="600233.SH"/>
    <x v="392"/>
    <n v="34300"/>
    <n v="554703.15"/>
    <x v="4432"/>
    <m/>
    <m/>
    <s v="万能"/>
    <s v="新动力17号"/>
    <s v="华安财保资管新动力17集合资产管理产品"/>
    <s v="HA0255"/>
    <s v="组合类保险资管产品"/>
    <s v="固定收益类保险资管产品"/>
    <n v="1"/>
    <s v="华安财保资产管理有限责任公司"/>
    <n v="700878750"/>
    <n v="678133632.87"/>
    <m/>
    <m/>
    <m/>
    <m/>
    <s v="否"/>
    <n v="9.98364936121319E-6"/>
    <m/>
    <m/>
    <m/>
    <m/>
    <m/>
    <m/>
    <m/>
    <m/>
    <m/>
    <m/>
    <m/>
    <m/>
    <m/>
    <m/>
    <m/>
    <m/>
    <m/>
    <m/>
    <m/>
    <m/>
    <m/>
    <m/>
    <m/>
    <m/>
    <m/>
    <m/>
    <m/>
    <m/>
    <m/>
    <m/>
    <m/>
    <m/>
    <m/>
    <m/>
    <m/>
    <m/>
    <m/>
    <m/>
    <s v="固定收益类资产"/>
  </r>
  <r>
    <s v="广汇能源"/>
    <s v="广汇能源股份有限公司"/>
    <s v="股票"/>
    <s v="沪深主板股"/>
    <s v="600256.SH"/>
    <x v="749"/>
    <n v="73200"/>
    <n v="521759.79"/>
    <x v="4698"/>
    <m/>
    <m/>
    <s v="万能"/>
    <s v="新动力17号"/>
    <s v="华安财保资管新动力17集合资产管理产品"/>
    <s v="HA0255"/>
    <s v="组合类保险资管产品"/>
    <s v="固定收益类保险资管产品"/>
    <n v="1"/>
    <s v="华安财保资产管理有限责任公司"/>
    <n v="700878750"/>
    <n v="678133632.87"/>
    <m/>
    <m/>
    <m/>
    <m/>
    <s v="否"/>
    <n v="1.11487556953196E-5"/>
    <m/>
    <m/>
    <m/>
    <m/>
    <m/>
    <m/>
    <m/>
    <m/>
    <m/>
    <m/>
    <m/>
    <m/>
    <m/>
    <m/>
    <m/>
    <m/>
    <m/>
    <m/>
    <m/>
    <m/>
    <m/>
    <m/>
    <m/>
    <m/>
    <m/>
    <m/>
    <m/>
    <m/>
    <m/>
    <m/>
    <m/>
    <m/>
    <m/>
    <m/>
    <m/>
    <m/>
    <m/>
    <m/>
    <s v="固定收益类资产"/>
  </r>
  <r>
    <s v="航天信息"/>
    <s v="航天信息股份有限公司"/>
    <s v="股票"/>
    <s v="沪深主板股"/>
    <s v="600271.SH"/>
    <x v="750"/>
    <n v="22600"/>
    <n v="295029.98"/>
    <x v="4434"/>
    <m/>
    <m/>
    <s v="万能"/>
    <s v="新动力17号"/>
    <s v="华安财保资管新动力17集合资产管理产品"/>
    <s v="HA0255"/>
    <s v="组合类保险资管产品"/>
    <s v="固定收益类保险资管产品"/>
    <n v="1"/>
    <s v="华安财保资产管理有限责任公司"/>
    <n v="700878750"/>
    <n v="678133632.87"/>
    <m/>
    <m/>
    <m/>
    <m/>
    <s v="否"/>
    <n v="1.21971975677851E-5"/>
    <m/>
    <m/>
    <m/>
    <m/>
    <m/>
    <m/>
    <m/>
    <m/>
    <m/>
    <m/>
    <m/>
    <m/>
    <m/>
    <m/>
    <m/>
    <m/>
    <m/>
    <m/>
    <m/>
    <m/>
    <m/>
    <m/>
    <m/>
    <m/>
    <m/>
    <m/>
    <m/>
    <m/>
    <m/>
    <m/>
    <m/>
    <m/>
    <m/>
    <m/>
    <m/>
    <m/>
    <m/>
    <m/>
    <s v="固定收益类资产"/>
  </r>
  <r>
    <s v="嘉化能源"/>
    <s v="浙江嘉化能源化工股份有限公司"/>
    <s v="股票"/>
    <s v="沪深主板股"/>
    <s v="600273.SH"/>
    <x v="751"/>
    <n v="26300"/>
    <n v="274510"/>
    <x v="4699"/>
    <m/>
    <m/>
    <s v="万能"/>
    <s v="新动力17号"/>
    <s v="华安财保资管新动力17集合资产管理产品"/>
    <s v="HA0255"/>
    <s v="组合类保险资管产品"/>
    <s v="固定收益类保险资管产品"/>
    <n v="1"/>
    <s v="华安财保资产管理有限责任公司"/>
    <n v="700878750"/>
    <n v="678133632.87"/>
    <m/>
    <m/>
    <m/>
    <m/>
    <s v="否"/>
    <n v="1.8521126760563402E-5"/>
    <m/>
    <m/>
    <m/>
    <m/>
    <m/>
    <m/>
    <m/>
    <m/>
    <m/>
    <m/>
    <m/>
    <m/>
    <m/>
    <m/>
    <m/>
    <m/>
    <m/>
    <m/>
    <m/>
    <m/>
    <m/>
    <m/>
    <m/>
    <m/>
    <m/>
    <m/>
    <m/>
    <m/>
    <m/>
    <m/>
    <m/>
    <m/>
    <m/>
    <m/>
    <m/>
    <m/>
    <m/>
    <m/>
    <s v="固定收益类资产"/>
  </r>
  <r>
    <s v="南钢股份"/>
    <s v="南京钢铁股份有限公司"/>
    <s v="股票"/>
    <s v="沪深主板股"/>
    <s v="600282.SH"/>
    <x v="752"/>
    <n v="60000"/>
    <n v="225725"/>
    <x v="4700"/>
    <m/>
    <m/>
    <s v="万能"/>
    <s v="新动力17号"/>
    <s v="华安财保资管新动力17集合资产管理产品"/>
    <s v="HA0255"/>
    <s v="组合类保险资管产品"/>
    <s v="固定收益类保险资管产品"/>
    <n v="1"/>
    <s v="华安财保资产管理有限责任公司"/>
    <n v="700878750"/>
    <n v="678133632.87"/>
    <m/>
    <m/>
    <m/>
    <m/>
    <s v="否"/>
    <n v="9.7366337751650608E-6"/>
    <m/>
    <m/>
    <m/>
    <m/>
    <m/>
    <m/>
    <m/>
    <m/>
    <m/>
    <m/>
    <m/>
    <m/>
    <m/>
    <m/>
    <m/>
    <m/>
    <m/>
    <m/>
    <m/>
    <m/>
    <m/>
    <m/>
    <m/>
    <m/>
    <m/>
    <m/>
    <m/>
    <m/>
    <m/>
    <m/>
    <m/>
    <m/>
    <m/>
    <m/>
    <m/>
    <m/>
    <m/>
    <m/>
    <s v="固定收益类资产"/>
  </r>
  <r>
    <s v="华阳股份"/>
    <s v="山西华阳集团新能股份有限公司"/>
    <s v="股票"/>
    <s v="沪深主板股"/>
    <s v="600348.SH"/>
    <x v="753"/>
    <n v="25700"/>
    <n v="297199"/>
    <x v="4437"/>
    <m/>
    <m/>
    <s v="万能"/>
    <s v="新动力17号"/>
    <s v="华安财保资管新动力17集合资产管理产品"/>
    <s v="HA0255"/>
    <s v="组合类保险资管产品"/>
    <s v="固定收益类保险资管产品"/>
    <n v="1"/>
    <s v="华安财保资产管理有限责任公司"/>
    <n v="700878750"/>
    <n v="678133632.87"/>
    <m/>
    <m/>
    <m/>
    <m/>
    <s v="否"/>
    <n v="1.0686070686070701E-5"/>
    <m/>
    <m/>
    <m/>
    <m/>
    <m/>
    <m/>
    <m/>
    <m/>
    <m/>
    <m/>
    <m/>
    <m/>
    <m/>
    <m/>
    <m/>
    <m/>
    <m/>
    <m/>
    <m/>
    <m/>
    <m/>
    <m/>
    <m/>
    <m/>
    <m/>
    <m/>
    <m/>
    <m/>
    <m/>
    <m/>
    <m/>
    <m/>
    <m/>
    <m/>
    <m/>
    <m/>
    <m/>
    <m/>
    <s v="固定收益类资产"/>
  </r>
  <r>
    <s v="华微电子"/>
    <s v="吉林华微电子股份有限公司"/>
    <s v="股票"/>
    <s v="沪深主板股"/>
    <s v="600360.SH"/>
    <x v="754"/>
    <n v="29900"/>
    <n v="211503"/>
    <x v="4438"/>
    <m/>
    <m/>
    <s v="万能"/>
    <s v="新动力17号"/>
    <s v="华安财保资管新动力17集合资产管理产品"/>
    <s v="HA0255"/>
    <s v="组合类保险资管产品"/>
    <s v="固定收益类保险资管产品"/>
    <n v="1"/>
    <s v="华安财保资产管理有限责任公司"/>
    <n v="700878750"/>
    <n v="678133632.87"/>
    <m/>
    <m/>
    <m/>
    <m/>
    <s v="否"/>
    <n v="3.1136255561653797E-5"/>
    <m/>
    <m/>
    <m/>
    <m/>
    <m/>
    <m/>
    <m/>
    <m/>
    <m/>
    <m/>
    <m/>
    <m/>
    <m/>
    <m/>
    <m/>
    <m/>
    <m/>
    <m/>
    <m/>
    <m/>
    <m/>
    <m/>
    <m/>
    <m/>
    <m/>
    <m/>
    <m/>
    <m/>
    <m/>
    <m/>
    <m/>
    <m/>
    <m/>
    <m/>
    <m/>
    <m/>
    <m/>
    <m/>
    <s v="固定收益类资产"/>
  </r>
  <r>
    <s v="中航电子"/>
    <s v="中航航空电子系统股份有限公司"/>
    <s v="股票"/>
    <s v="沪深主板股"/>
    <s v="600372.SH"/>
    <x v="755"/>
    <n v="26800"/>
    <n v="486649"/>
    <x v="4439"/>
    <m/>
    <m/>
    <s v="万能"/>
    <s v="新动力17号"/>
    <s v="华安财保资管新动力17集合资产管理产品"/>
    <s v="HA0255"/>
    <s v="组合类保险资管产品"/>
    <s v="固定收益类保险资管产品"/>
    <n v="1"/>
    <s v="华安财保资产管理有限责任公司"/>
    <n v="700878750"/>
    <n v="678133632.87"/>
    <m/>
    <m/>
    <m/>
    <m/>
    <s v="否"/>
    <n v="1.3898870310452799E-5"/>
    <m/>
    <m/>
    <m/>
    <m/>
    <m/>
    <m/>
    <m/>
    <m/>
    <m/>
    <m/>
    <m/>
    <m/>
    <m/>
    <m/>
    <m/>
    <m/>
    <m/>
    <m/>
    <m/>
    <m/>
    <m/>
    <m/>
    <m/>
    <m/>
    <m/>
    <m/>
    <m/>
    <m/>
    <m/>
    <m/>
    <m/>
    <m/>
    <m/>
    <m/>
    <m/>
    <m/>
    <m/>
    <m/>
    <s v="固定收益类资产"/>
  </r>
  <r>
    <s v="金地集团"/>
    <s v="金地(集团)股份有限公司"/>
    <s v="股票"/>
    <s v="沪深主板股"/>
    <s v="600383.SH"/>
    <x v="756"/>
    <n v="49700"/>
    <n v="657359.73"/>
    <x v="4440"/>
    <m/>
    <m/>
    <s v="万能"/>
    <s v="新动力17号"/>
    <s v="华安财保资管新动力17集合资产管理产品"/>
    <s v="HA0255"/>
    <s v="组合类保险资管产品"/>
    <s v="固定收益类保险资管产品"/>
    <n v="1"/>
    <s v="华安财保资产管理有限责任公司"/>
    <n v="700878750"/>
    <n v="678133632.87"/>
    <m/>
    <m/>
    <m/>
    <m/>
    <s v="是"/>
    <n v="1.1008767299878E-5"/>
    <m/>
    <m/>
    <m/>
    <m/>
    <m/>
    <m/>
    <m/>
    <m/>
    <m/>
    <m/>
    <m/>
    <m/>
    <m/>
    <m/>
    <m/>
    <m/>
    <m/>
    <m/>
    <m/>
    <m/>
    <m/>
    <m/>
    <m/>
    <m/>
    <m/>
    <m/>
    <m/>
    <m/>
    <m/>
    <m/>
    <m/>
    <m/>
    <m/>
    <m/>
    <m/>
    <m/>
    <m/>
    <m/>
    <s v="固定收益类资产"/>
  </r>
  <r>
    <s v="海澜之家"/>
    <s v="海澜之家集团股份有限公司"/>
    <s v="股票"/>
    <s v="沪深主板股"/>
    <s v="600398.SH"/>
    <x v="757"/>
    <n v="65500"/>
    <n v="352353"/>
    <x v="4701"/>
    <m/>
    <m/>
    <s v="万能"/>
    <s v="新动力17号"/>
    <s v="华安财保资管新动力17集合资产管理产品"/>
    <s v="HA0255"/>
    <s v="组合类保险资管产品"/>
    <s v="固定收益类保险资管产品"/>
    <n v="1"/>
    <s v="华安财保资产管理有限责任公司"/>
    <n v="700878750"/>
    <n v="678133632.87"/>
    <m/>
    <m/>
    <m/>
    <m/>
    <s v="否"/>
    <n v="1.5163422910710101E-5"/>
    <m/>
    <m/>
    <m/>
    <m/>
    <m/>
    <m/>
    <m/>
    <m/>
    <m/>
    <m/>
    <m/>
    <m/>
    <m/>
    <m/>
    <m/>
    <m/>
    <m/>
    <m/>
    <m/>
    <m/>
    <m/>
    <m/>
    <m/>
    <m/>
    <m/>
    <m/>
    <m/>
    <m/>
    <m/>
    <m/>
    <m/>
    <m/>
    <m/>
    <m/>
    <m/>
    <m/>
    <m/>
    <m/>
    <s v="固定收益类资产"/>
  </r>
  <r>
    <s v="三元股份"/>
    <s v="北京三元食品股份有限公司"/>
    <s v="股票"/>
    <s v="沪深主板股"/>
    <s v="600429.SH"/>
    <x v="758"/>
    <n v="56500"/>
    <n v="301458"/>
    <x v="4442"/>
    <m/>
    <m/>
    <s v="万能"/>
    <s v="新动力17号"/>
    <s v="华安财保资管新动力17集合资产管理产品"/>
    <s v="HA0255"/>
    <s v="组合类保险资管产品"/>
    <s v="固定收益类保险资管产品"/>
    <n v="1"/>
    <s v="华安财保资产管理有限责任公司"/>
    <n v="700878750"/>
    <n v="678133632.87"/>
    <m/>
    <m/>
    <m/>
    <m/>
    <s v="否"/>
    <n v="3.7728102454750198E-5"/>
    <m/>
    <m/>
    <m/>
    <m/>
    <m/>
    <m/>
    <m/>
    <m/>
    <m/>
    <m/>
    <m/>
    <m/>
    <m/>
    <m/>
    <m/>
    <m/>
    <m/>
    <m/>
    <m/>
    <m/>
    <m/>
    <m/>
    <m/>
    <m/>
    <m/>
    <m/>
    <m/>
    <m/>
    <m/>
    <m/>
    <m/>
    <m/>
    <m/>
    <m/>
    <m/>
    <m/>
    <m/>
    <m/>
    <s v="固定收益类资产"/>
  </r>
  <r>
    <s v="冠豪高新"/>
    <s v="广东冠豪高新技术股份有限公司"/>
    <s v="股票"/>
    <s v="沪深主板股"/>
    <s v="600433.SH"/>
    <x v="759"/>
    <n v="45100"/>
    <n v="164415"/>
    <x v="4443"/>
    <m/>
    <m/>
    <s v="万能"/>
    <s v="新动力17号"/>
    <s v="华安财保资管新动力17集合资产管理产品"/>
    <s v="HA0255"/>
    <s v="组合类保险资管产品"/>
    <s v="固定收益类保险资管产品"/>
    <n v="1"/>
    <s v="华安财保资产管理有限责任公司"/>
    <n v="700878750"/>
    <n v="678133632.87"/>
    <m/>
    <m/>
    <m/>
    <m/>
    <s v="否"/>
    <n v="2.44503128110675E-5"/>
    <m/>
    <m/>
    <m/>
    <m/>
    <m/>
    <m/>
    <m/>
    <m/>
    <m/>
    <m/>
    <m/>
    <m/>
    <m/>
    <m/>
    <m/>
    <m/>
    <m/>
    <m/>
    <m/>
    <m/>
    <m/>
    <m/>
    <m/>
    <m/>
    <m/>
    <m/>
    <m/>
    <m/>
    <m/>
    <m/>
    <m/>
    <m/>
    <m/>
    <m/>
    <m/>
    <m/>
    <m/>
    <m/>
    <s v="固定收益类资产"/>
  </r>
  <r>
    <s v="片 仔 癀"/>
    <s v="漳州片仔癀药业股份有限公司"/>
    <s v="股票"/>
    <s v="沪深主板股"/>
    <s v="600436.SH"/>
    <x v="760"/>
    <n v="2500"/>
    <n v="864568.75"/>
    <x v="4444"/>
    <m/>
    <m/>
    <s v="万能"/>
    <s v="新动力17号"/>
    <s v="华安财保资管新动力17集合资产管理产品"/>
    <s v="HA0255"/>
    <s v="组合类保险资管产品"/>
    <s v="固定收益类保险资管产品"/>
    <n v="1"/>
    <s v="华安财保资产管理有限责任公司"/>
    <n v="700878750"/>
    <n v="678133632.87"/>
    <m/>
    <m/>
    <m/>
    <m/>
    <s v="是"/>
    <n v="4.1437571455984202E-6"/>
    <m/>
    <m/>
    <m/>
    <m/>
    <m/>
    <m/>
    <m/>
    <m/>
    <m/>
    <m/>
    <m/>
    <m/>
    <m/>
    <m/>
    <m/>
    <m/>
    <m/>
    <m/>
    <m/>
    <m/>
    <m/>
    <m/>
    <m/>
    <m/>
    <m/>
    <m/>
    <m/>
    <m/>
    <m/>
    <m/>
    <m/>
    <m/>
    <m/>
    <m/>
    <m/>
    <m/>
    <m/>
    <m/>
    <s v="固定收益类资产"/>
  </r>
  <r>
    <s v="通威股份"/>
    <s v="通威股份有限公司"/>
    <s v="股票"/>
    <s v="沪深主板股"/>
    <s v="600438.SH"/>
    <x v="474"/>
    <n v="17000"/>
    <n v="664114.37"/>
    <x v="4445"/>
    <m/>
    <m/>
    <s v="万能"/>
    <s v="新动力17号"/>
    <s v="华安财保资管新动力17集合资产管理产品"/>
    <s v="HA0255"/>
    <s v="组合类保险资管产品"/>
    <s v="固定收益类保险资管产品"/>
    <n v="1"/>
    <s v="华安财保资产管理有限责任公司"/>
    <n v="700878750"/>
    <n v="678133632.87"/>
    <m/>
    <m/>
    <m/>
    <m/>
    <s v="是"/>
    <n v="3.7764785147526899E-6"/>
    <m/>
    <m/>
    <m/>
    <m/>
    <m/>
    <m/>
    <m/>
    <m/>
    <m/>
    <m/>
    <m/>
    <m/>
    <m/>
    <m/>
    <m/>
    <m/>
    <m/>
    <m/>
    <m/>
    <m/>
    <m/>
    <m/>
    <m/>
    <m/>
    <m/>
    <m/>
    <m/>
    <m/>
    <m/>
    <m/>
    <m/>
    <m/>
    <m/>
    <m/>
    <m/>
    <m/>
    <m/>
    <m/>
    <s v="固定收益类资产"/>
  </r>
  <r>
    <s v="宝钛股份"/>
    <s v="宝鸡钛业股份有限公司"/>
    <s v="股票"/>
    <s v="沪深主板股"/>
    <s v="600456.SH"/>
    <x v="761"/>
    <n v="4600"/>
    <n v="237892"/>
    <x v="4446"/>
    <m/>
    <m/>
    <s v="万能"/>
    <s v="新动力17号"/>
    <s v="华安财保资管新动力17集合资产管理产品"/>
    <s v="HA0255"/>
    <s v="组合类保险资管产品"/>
    <s v="固定收益类保险资管产品"/>
    <n v="1"/>
    <s v="华安财保资产管理有限责任公司"/>
    <n v="700878750"/>
    <n v="678133632.87"/>
    <m/>
    <m/>
    <m/>
    <m/>
    <s v="否"/>
    <n v="9.6279117884610305E-6"/>
    <m/>
    <m/>
    <m/>
    <m/>
    <m/>
    <m/>
    <m/>
    <m/>
    <m/>
    <m/>
    <m/>
    <m/>
    <m/>
    <m/>
    <m/>
    <m/>
    <m/>
    <m/>
    <m/>
    <m/>
    <m/>
    <m/>
    <m/>
    <m/>
    <m/>
    <m/>
    <m/>
    <m/>
    <m/>
    <m/>
    <m/>
    <m/>
    <m/>
    <m/>
    <m/>
    <m/>
    <m/>
    <m/>
    <s v="固定收益类资产"/>
  </r>
  <r>
    <s v="士 兰 微"/>
    <s v="杭州士兰微电子股份有限公司"/>
    <s v="股票"/>
    <s v="沪深主板股"/>
    <s v="600460.SH"/>
    <x v="582"/>
    <n v="11200"/>
    <n v="493484"/>
    <x v="4447"/>
    <m/>
    <m/>
    <s v="万能"/>
    <s v="新动力17号"/>
    <s v="华安财保资管新动力17集合资产管理产品"/>
    <s v="HA0255"/>
    <s v="组合类保险资管产品"/>
    <s v="固定收益类保险资管产品"/>
    <n v="1"/>
    <s v="华安财保资产管理有限责任公司"/>
    <n v="700878750"/>
    <n v="678133632.87"/>
    <m/>
    <m/>
    <m/>
    <m/>
    <s v="否"/>
    <n v="7.9092032226655803E-6"/>
    <m/>
    <m/>
    <m/>
    <m/>
    <m/>
    <m/>
    <m/>
    <m/>
    <m/>
    <m/>
    <m/>
    <m/>
    <m/>
    <m/>
    <m/>
    <m/>
    <m/>
    <m/>
    <m/>
    <m/>
    <m/>
    <m/>
    <m/>
    <m/>
    <m/>
    <m/>
    <m/>
    <m/>
    <m/>
    <m/>
    <m/>
    <m/>
    <m/>
    <m/>
    <m/>
    <m/>
    <m/>
    <m/>
    <s v="固定收益类资产"/>
  </r>
  <r>
    <s v="华光环能"/>
    <s v="无锡华光环保能源集团股份有限公司"/>
    <s v="股票"/>
    <s v="沪深主板股"/>
    <s v="600475.SH"/>
    <x v="762"/>
    <n v="4800"/>
    <n v="48936.22"/>
    <x v="4702"/>
    <m/>
    <m/>
    <s v="万能"/>
    <s v="新动力17号"/>
    <s v="华安财保资管新动力17集合资产管理产品"/>
    <s v="HA0255"/>
    <s v="组合类保险资管产品"/>
    <s v="固定收益类保险资管产品"/>
    <n v="1"/>
    <s v="华安财保资产管理有限责任公司"/>
    <n v="700878750"/>
    <n v="678133632.87"/>
    <m/>
    <m/>
    <m/>
    <m/>
    <s v="否"/>
    <n v="6.6040531435090702E-6"/>
    <m/>
    <m/>
    <m/>
    <m/>
    <m/>
    <m/>
    <m/>
    <m/>
    <m/>
    <m/>
    <m/>
    <m/>
    <m/>
    <m/>
    <m/>
    <m/>
    <m/>
    <m/>
    <m/>
    <m/>
    <m/>
    <m/>
    <m/>
    <m/>
    <m/>
    <m/>
    <m/>
    <m/>
    <m/>
    <m/>
    <m/>
    <m/>
    <m/>
    <m/>
    <m/>
    <m/>
    <m/>
    <m/>
    <s v="固定收益类资产"/>
  </r>
  <r>
    <s v="双良节能"/>
    <s v="双良节能系统股份有限公司"/>
    <s v="股票"/>
    <s v="沪深主板股"/>
    <s v="600481.SH"/>
    <x v="763"/>
    <n v="27900"/>
    <n v="319694"/>
    <x v="4449"/>
    <m/>
    <m/>
    <s v="万能"/>
    <s v="新动力17号"/>
    <s v="华安财保资管新动力17集合资产管理产品"/>
    <s v="HA0255"/>
    <s v="组合类保险资管产品"/>
    <s v="固定收益类保险资管产品"/>
    <n v="1"/>
    <s v="华安财保资产管理有限责任公司"/>
    <n v="700878750"/>
    <n v="678133632.87"/>
    <m/>
    <m/>
    <m/>
    <m/>
    <s v="否"/>
    <n v="1.714542966314E-5"/>
    <m/>
    <m/>
    <m/>
    <m/>
    <m/>
    <m/>
    <m/>
    <m/>
    <m/>
    <m/>
    <m/>
    <m/>
    <m/>
    <m/>
    <m/>
    <m/>
    <m/>
    <m/>
    <m/>
    <m/>
    <m/>
    <m/>
    <m/>
    <m/>
    <m/>
    <m/>
    <m/>
    <m/>
    <m/>
    <m/>
    <m/>
    <m/>
    <m/>
    <m/>
    <m/>
    <m/>
    <m/>
    <m/>
    <s v="固定收益类资产"/>
  </r>
  <r>
    <s v="中金黄金"/>
    <s v="中金黄金股份有限公司"/>
    <s v="股票"/>
    <s v="沪深主板股"/>
    <s v="600489.SH"/>
    <x v="764"/>
    <n v="37500"/>
    <n v="295325"/>
    <x v="4450"/>
    <m/>
    <m/>
    <s v="万能"/>
    <s v="新动力17号"/>
    <s v="华安财保资管新动力17集合资产管理产品"/>
    <s v="HA0255"/>
    <s v="组合类保险资管产品"/>
    <s v="固定收益类保险资管产品"/>
    <n v="1"/>
    <s v="华安财保资产管理有限责任公司"/>
    <n v="700878750"/>
    <n v="678133632.87"/>
    <m/>
    <m/>
    <m/>
    <m/>
    <s v="是"/>
    <n v="7.7362454978671795E-6"/>
    <m/>
    <m/>
    <m/>
    <m/>
    <m/>
    <m/>
    <m/>
    <m/>
    <m/>
    <m/>
    <m/>
    <m/>
    <m/>
    <m/>
    <m/>
    <m/>
    <m/>
    <m/>
    <m/>
    <m/>
    <m/>
    <m/>
    <m/>
    <m/>
    <m/>
    <m/>
    <m/>
    <m/>
    <m/>
    <m/>
    <m/>
    <m/>
    <m/>
    <m/>
    <m/>
    <m/>
    <m/>
    <m/>
    <s v="固定收益类资产"/>
  </r>
  <r>
    <s v="驰宏锌锗"/>
    <s v="云南驰宏锌锗股份有限公司"/>
    <s v="股票"/>
    <s v="沪深主板股"/>
    <s v="600497.SH"/>
    <x v="765"/>
    <n v="54300"/>
    <n v="281241"/>
    <x v="4451"/>
    <m/>
    <m/>
    <s v="万能"/>
    <s v="新动力17号"/>
    <s v="华安财保资管新动力17集合资产管理产品"/>
    <s v="HA0255"/>
    <s v="组合类保险资管产品"/>
    <s v="固定收益类保险资管产品"/>
    <n v="1"/>
    <s v="华安财保资产管理有限责任公司"/>
    <n v="700878750"/>
    <n v="678133632.87"/>
    <m/>
    <m/>
    <m/>
    <m/>
    <s v="否"/>
    <n v="1.06652701529193E-5"/>
    <m/>
    <m/>
    <m/>
    <m/>
    <m/>
    <m/>
    <m/>
    <m/>
    <m/>
    <m/>
    <m/>
    <m/>
    <m/>
    <m/>
    <m/>
    <m/>
    <m/>
    <m/>
    <m/>
    <m/>
    <m/>
    <m/>
    <m/>
    <m/>
    <m/>
    <m/>
    <m/>
    <m/>
    <m/>
    <m/>
    <m/>
    <m/>
    <m/>
    <m/>
    <m/>
    <m/>
    <m/>
    <m/>
    <s v="固定收益类资产"/>
  </r>
  <r>
    <s v="中化国际"/>
    <s v="中化国际(控股)股份有限公司"/>
    <s v="股票"/>
    <s v="沪深主板股"/>
    <s v="600500.SH"/>
    <x v="766"/>
    <n v="37100"/>
    <n v="253951"/>
    <x v="4703"/>
    <m/>
    <m/>
    <s v="万能"/>
    <s v="新动力17号"/>
    <s v="华安财保资管新动力17集合资产管理产品"/>
    <s v="HA0255"/>
    <s v="组合类保险资管产品"/>
    <s v="固定收益类保险资管产品"/>
    <n v="1"/>
    <s v="华安财保资产管理有限责任公司"/>
    <n v="700878750"/>
    <n v="678133632.87"/>
    <m/>
    <m/>
    <m/>
    <m/>
    <s v="否"/>
    <n v="1.3416913728585101E-5"/>
    <m/>
    <m/>
    <m/>
    <m/>
    <m/>
    <m/>
    <m/>
    <m/>
    <m/>
    <m/>
    <m/>
    <m/>
    <m/>
    <m/>
    <m/>
    <m/>
    <m/>
    <m/>
    <m/>
    <m/>
    <m/>
    <m/>
    <m/>
    <m/>
    <m/>
    <m/>
    <m/>
    <m/>
    <m/>
    <m/>
    <m/>
    <m/>
    <m/>
    <m/>
    <m/>
    <m/>
    <m/>
    <m/>
    <s v="固定收益类资产"/>
  </r>
  <r>
    <s v="方大特钢"/>
    <s v="方大特钢科技股份有限公司"/>
    <s v="股票"/>
    <s v="沪深主板股"/>
    <s v="600507.SH"/>
    <x v="767"/>
    <n v="33700"/>
    <n v="296793"/>
    <x v="4453"/>
    <m/>
    <m/>
    <s v="万能"/>
    <s v="新动力17号"/>
    <s v="华安财保资管新动力17集合资产管理产品"/>
    <s v="HA0255"/>
    <s v="组合类保险资管产品"/>
    <s v="固定收益类保险资管产品"/>
    <n v="1"/>
    <s v="华安财保资产管理有限责任公司"/>
    <n v="700878750"/>
    <n v="678133632.87"/>
    <m/>
    <m/>
    <m/>
    <m/>
    <s v="否"/>
    <n v="1.5631158660568001E-5"/>
    <m/>
    <m/>
    <m/>
    <m/>
    <m/>
    <m/>
    <m/>
    <m/>
    <m/>
    <m/>
    <m/>
    <m/>
    <m/>
    <m/>
    <m/>
    <m/>
    <m/>
    <m/>
    <m/>
    <m/>
    <m/>
    <m/>
    <m/>
    <m/>
    <m/>
    <m/>
    <m/>
    <m/>
    <m/>
    <m/>
    <m/>
    <m/>
    <m/>
    <m/>
    <m/>
    <m/>
    <m/>
    <m/>
    <s v="固定收益类资产"/>
  </r>
  <r>
    <s v="方大炭素"/>
    <s v="方大炭素新材料科技股份有限公司"/>
    <s v="股票"/>
    <s v="沪深主板股"/>
    <s v="600516.SH"/>
    <x v="768"/>
    <n v="41000"/>
    <n v="339909"/>
    <x v="4454"/>
    <m/>
    <m/>
    <s v="万能"/>
    <s v="新动力17号"/>
    <s v="华安财保资管新动力17集合资产管理产品"/>
    <s v="HA0255"/>
    <s v="组合类保险资管产品"/>
    <s v="固定收益类保险资管产品"/>
    <n v="1"/>
    <s v="华安财保资产管理有限责任公司"/>
    <n v="700878750"/>
    <n v="678133632.87"/>
    <m/>
    <m/>
    <m/>
    <m/>
    <s v="否"/>
    <n v="1.0772548400460899E-5"/>
    <m/>
    <m/>
    <m/>
    <m/>
    <m/>
    <m/>
    <m/>
    <m/>
    <m/>
    <m/>
    <m/>
    <m/>
    <m/>
    <m/>
    <m/>
    <m/>
    <m/>
    <m/>
    <m/>
    <m/>
    <m/>
    <m/>
    <m/>
    <m/>
    <m/>
    <m/>
    <m/>
    <m/>
    <m/>
    <m/>
    <m/>
    <m/>
    <m/>
    <m/>
    <m/>
    <m/>
    <m/>
    <m/>
    <s v="固定收益类资产"/>
  </r>
  <r>
    <s v="贵州茅台"/>
    <s v="贵州茅台酒股份有限公司"/>
    <s v="股票"/>
    <s v="沪深主板股"/>
    <s v="600519.SH"/>
    <x v="131"/>
    <n v="1666"/>
    <n v="2905820.97"/>
    <x v="4704"/>
    <m/>
    <m/>
    <s v="万能"/>
    <s v="新动力17号"/>
    <s v="华安财保资管新动力17集合资产管理产品"/>
    <s v="HA0255"/>
    <s v="组合类保险资管产品"/>
    <s v="固定收益类保险资管产品"/>
    <n v="1"/>
    <s v="华安财保资产管理有限责任公司"/>
    <n v="700878750"/>
    <n v="678133632.87"/>
    <m/>
    <m/>
    <m/>
    <m/>
    <s v="是"/>
    <n v="1.3262242618160899E-6"/>
    <m/>
    <m/>
    <m/>
    <m/>
    <m/>
    <m/>
    <m/>
    <m/>
    <m/>
    <m/>
    <m/>
    <m/>
    <m/>
    <m/>
    <m/>
    <m/>
    <m/>
    <m/>
    <m/>
    <m/>
    <m/>
    <m/>
    <m/>
    <m/>
    <m/>
    <m/>
    <m/>
    <m/>
    <m/>
    <m/>
    <m/>
    <m/>
    <m/>
    <m/>
    <m/>
    <m/>
    <m/>
    <m/>
    <s v="固定收益类资产"/>
  </r>
  <r>
    <s v="中天科技"/>
    <s v="江苏中天科技股份有限公司"/>
    <s v="股票"/>
    <s v="沪深主板股"/>
    <s v="600522.SH"/>
    <x v="769"/>
    <n v="22200"/>
    <n v="351597"/>
    <x v="4456"/>
    <m/>
    <m/>
    <s v="万能"/>
    <s v="新动力17号"/>
    <s v="华安财保资管新动力17集合资产管理产品"/>
    <s v="HA0255"/>
    <s v="组合类保险资管产品"/>
    <s v="固定收益类保险资管产品"/>
    <n v="1"/>
    <s v="华安财保资产管理有限责任公司"/>
    <n v="700878750"/>
    <n v="678133632.87"/>
    <m/>
    <m/>
    <m/>
    <m/>
    <s v="否"/>
    <n v="6.5046374144402402E-6"/>
    <m/>
    <m/>
    <m/>
    <m/>
    <m/>
    <m/>
    <m/>
    <m/>
    <m/>
    <m/>
    <m/>
    <m/>
    <m/>
    <m/>
    <m/>
    <m/>
    <m/>
    <m/>
    <m/>
    <m/>
    <m/>
    <m/>
    <m/>
    <m/>
    <m/>
    <m/>
    <m/>
    <m/>
    <m/>
    <m/>
    <m/>
    <m/>
    <m/>
    <m/>
    <m/>
    <m/>
    <m/>
    <m/>
    <s v="固定收益类资产"/>
  </r>
  <r>
    <s v="康缘药业"/>
    <s v="江苏康缘药业股份有限公司"/>
    <s v="股票"/>
    <s v="沪深主板股"/>
    <s v="600557.SH"/>
    <x v="770"/>
    <n v="14400"/>
    <n v="211191"/>
    <x v="4457"/>
    <m/>
    <m/>
    <s v="万能"/>
    <s v="新动力17号"/>
    <s v="华安财保资管新动力17集合资产管理产品"/>
    <s v="HA0255"/>
    <s v="组合类保险资管产品"/>
    <s v="固定收益类保险资管产品"/>
    <n v="1"/>
    <s v="华安财保资产管理有限责任公司"/>
    <n v="700878750"/>
    <n v="678133632.87"/>
    <m/>
    <m/>
    <m/>
    <m/>
    <s v="否"/>
    <n v="2.49813961461117E-5"/>
    <m/>
    <m/>
    <m/>
    <m/>
    <m/>
    <m/>
    <m/>
    <m/>
    <m/>
    <m/>
    <m/>
    <m/>
    <m/>
    <m/>
    <m/>
    <m/>
    <m/>
    <m/>
    <m/>
    <m/>
    <m/>
    <m/>
    <m/>
    <m/>
    <m/>
    <m/>
    <m/>
    <m/>
    <m/>
    <m/>
    <m/>
    <m/>
    <m/>
    <m/>
    <m/>
    <m/>
    <m/>
    <m/>
    <s v="固定收益类资产"/>
  </r>
  <r>
    <s v="海螺水泥"/>
    <s v="安徽海螺水泥股份有限公司"/>
    <s v="股票"/>
    <s v="沪深主板股"/>
    <s v="600585.SH"/>
    <x v="771"/>
    <n v="13400"/>
    <n v="510453"/>
    <x v="4458"/>
    <m/>
    <m/>
    <s v="万能"/>
    <s v="新动力17号"/>
    <s v="华安财保资管新动力17集合资产管理产品"/>
    <s v="HA0255"/>
    <s v="组合类保险资管产品"/>
    <s v="固定收益类保险资管产品"/>
    <n v="1"/>
    <s v="华安财保资产管理有限责任公司"/>
    <n v="700878750"/>
    <n v="678133632.87"/>
    <m/>
    <m/>
    <m/>
    <m/>
    <s v="是"/>
    <n v="2.5286346269604098E-6"/>
    <m/>
    <m/>
    <m/>
    <m/>
    <m/>
    <m/>
    <m/>
    <m/>
    <m/>
    <m/>
    <m/>
    <m/>
    <m/>
    <m/>
    <m/>
    <m/>
    <m/>
    <m/>
    <m/>
    <m/>
    <m/>
    <m/>
    <m/>
    <m/>
    <m/>
    <m/>
    <m/>
    <m/>
    <m/>
    <m/>
    <m/>
    <m/>
    <m/>
    <m/>
    <m/>
    <m/>
    <m/>
    <m/>
    <s v="固定收益类资产"/>
  </r>
  <r>
    <s v="浦东金桥"/>
    <s v="上海金桥出口加工区开发股份有限公司"/>
    <s v="股票"/>
    <s v="沪深主板股"/>
    <s v="600639.SH"/>
    <x v="772"/>
    <n v="17900"/>
    <n v="269689"/>
    <x v="4459"/>
    <m/>
    <m/>
    <s v="万能"/>
    <s v="新动力17号"/>
    <s v="华安财保资管新动力17集合资产管理产品"/>
    <s v="HA0255"/>
    <s v="组合类保险资管产品"/>
    <s v="固定收益类保险资管产品"/>
    <n v="1"/>
    <s v="华安财保资产管理有限责任公司"/>
    <n v="700878750"/>
    <n v="678133632.87"/>
    <m/>
    <m/>
    <m/>
    <m/>
    <s v="否"/>
    <n v="1.59477854465451E-5"/>
    <m/>
    <m/>
    <m/>
    <m/>
    <m/>
    <m/>
    <m/>
    <m/>
    <m/>
    <m/>
    <m/>
    <m/>
    <m/>
    <m/>
    <m/>
    <m/>
    <m/>
    <m/>
    <m/>
    <m/>
    <m/>
    <m/>
    <m/>
    <m/>
    <m/>
    <m/>
    <m/>
    <m/>
    <m/>
    <m/>
    <m/>
    <m/>
    <m/>
    <m/>
    <m/>
    <m/>
    <m/>
    <m/>
    <s v="固定收益类资产"/>
  </r>
  <r>
    <s v="外服控股"/>
    <s v="上海外服控股集团股份有限公司"/>
    <s v="股票"/>
    <s v="沪深主板股"/>
    <s v="600662.SH"/>
    <x v="773"/>
    <n v="29000"/>
    <n v="169792"/>
    <x v="4705"/>
    <m/>
    <m/>
    <s v="万能"/>
    <s v="新动力17号"/>
    <s v="华安财保资管新动力17集合资产管理产品"/>
    <s v="HA0255"/>
    <s v="组合类保险资管产品"/>
    <s v="固定收益类保险资管产品"/>
    <n v="1"/>
    <s v="华安财保资产管理有限责任公司"/>
    <n v="700878750"/>
    <n v="678133632.87"/>
    <m/>
    <m/>
    <m/>
    <m/>
    <s v="否"/>
    <n v="1.2813265281934101E-5"/>
    <m/>
    <m/>
    <m/>
    <m/>
    <m/>
    <m/>
    <m/>
    <m/>
    <m/>
    <m/>
    <m/>
    <m/>
    <m/>
    <m/>
    <m/>
    <m/>
    <m/>
    <m/>
    <m/>
    <m/>
    <m/>
    <m/>
    <m/>
    <m/>
    <m/>
    <m/>
    <m/>
    <m/>
    <m/>
    <m/>
    <m/>
    <m/>
    <m/>
    <m/>
    <m/>
    <m/>
    <m/>
    <m/>
    <s v="固定收益类资产"/>
  </r>
  <r>
    <s v="陆 家 嘴"/>
    <s v="上海陆家嘴金融贸易区开发股份有限公司"/>
    <s v="股票"/>
    <s v="沪深主板股"/>
    <s v="600663.SH"/>
    <x v="223"/>
    <n v="28900"/>
    <n v="344643"/>
    <x v="4461"/>
    <m/>
    <m/>
    <s v="万能"/>
    <s v="新动力17号"/>
    <s v="华安财保资管新动力17集合资产管理产品"/>
    <s v="HA0255"/>
    <s v="组合类保险资管产品"/>
    <s v="固定收益类保险资管产品"/>
    <n v="1"/>
    <s v="华安财保资产管理有限责任公司"/>
    <n v="700878750"/>
    <n v="678133632.87"/>
    <m/>
    <m/>
    <m/>
    <m/>
    <s v="否"/>
    <n v="7.1637544839649697E-6"/>
    <m/>
    <m/>
    <m/>
    <m/>
    <m/>
    <m/>
    <m/>
    <m/>
    <m/>
    <m/>
    <m/>
    <m/>
    <m/>
    <m/>
    <m/>
    <m/>
    <m/>
    <m/>
    <m/>
    <m/>
    <m/>
    <m/>
    <m/>
    <m/>
    <m/>
    <m/>
    <m/>
    <m/>
    <m/>
    <m/>
    <m/>
    <m/>
    <m/>
    <m/>
    <m/>
    <m/>
    <m/>
    <m/>
    <s v="固定收益类资产"/>
  </r>
  <r>
    <s v="东 阳 光"/>
    <s v="广东东阳光科技控股股份有限公司"/>
    <s v="股票"/>
    <s v="沪深主板股"/>
    <s v="600673.SH"/>
    <x v="774"/>
    <n v="62000"/>
    <n v="481860.05"/>
    <x v="4706"/>
    <m/>
    <m/>
    <s v="万能"/>
    <s v="新动力17号"/>
    <s v="华安财保资管新动力17集合资产管理产品"/>
    <s v="HA0255"/>
    <s v="组合类保险资管产品"/>
    <s v="固定收益类保险资管产品"/>
    <n v="1"/>
    <s v="华安财保资产管理有限责任公司"/>
    <n v="700878750"/>
    <n v="678133632.87"/>
    <m/>
    <m/>
    <m/>
    <m/>
    <s v="否"/>
    <n v="2.05713714410329E-5"/>
    <m/>
    <m/>
    <m/>
    <m/>
    <m/>
    <m/>
    <m/>
    <m/>
    <m/>
    <m/>
    <m/>
    <m/>
    <m/>
    <m/>
    <m/>
    <m/>
    <m/>
    <m/>
    <m/>
    <m/>
    <m/>
    <m/>
    <m/>
    <m/>
    <m/>
    <m/>
    <m/>
    <m/>
    <m/>
    <m/>
    <m/>
    <m/>
    <m/>
    <m/>
    <m/>
    <m/>
    <m/>
    <m/>
    <s v="固定收益类资产"/>
  </r>
  <r>
    <s v="中航产融"/>
    <s v="中航工业产融控股股份有限公司"/>
    <s v="股票"/>
    <s v="沪深主板股"/>
    <s v="600705.SH"/>
    <x v="613"/>
    <n v="136500"/>
    <n v="543273"/>
    <x v="4463"/>
    <m/>
    <m/>
    <s v="万能"/>
    <s v="新动力17号"/>
    <s v="华安财保资管新动力17集合资产管理产品"/>
    <s v="HA0255"/>
    <s v="组合类保险资管产品"/>
    <s v="固定收益类保险资管产品"/>
    <n v="1"/>
    <s v="华安财保资产管理有限责任公司"/>
    <n v="700878750"/>
    <n v="678133632.87"/>
    <m/>
    <m/>
    <m/>
    <m/>
    <s v="否"/>
    <n v="1.53027341116898E-5"/>
    <m/>
    <m/>
    <m/>
    <m/>
    <m/>
    <m/>
    <m/>
    <m/>
    <m/>
    <m/>
    <m/>
    <m/>
    <m/>
    <m/>
    <m/>
    <m/>
    <m/>
    <m/>
    <m/>
    <m/>
    <m/>
    <m/>
    <m/>
    <m/>
    <m/>
    <m/>
    <m/>
    <m/>
    <m/>
    <m/>
    <m/>
    <m/>
    <m/>
    <m/>
    <m/>
    <m/>
    <m/>
    <m/>
    <s v="固定收益类资产"/>
  </r>
  <r>
    <s v="东软集团"/>
    <s v="东软集团股份有限公司"/>
    <s v="股票"/>
    <s v="沪深主板股"/>
    <s v="600718.SH"/>
    <x v="775"/>
    <n v="32200"/>
    <n v="384755"/>
    <x v="4707"/>
    <m/>
    <m/>
    <s v="万能"/>
    <s v="新动力17号"/>
    <s v="华安财保资管新动力17集合资产管理产品"/>
    <s v="HA0255"/>
    <s v="组合类保险资管产品"/>
    <s v="固定收益类保险资管产品"/>
    <n v="1"/>
    <s v="华安财保资产管理有限责任公司"/>
    <n v="700878750"/>
    <n v="678133632.87"/>
    <m/>
    <m/>
    <m/>
    <m/>
    <s v="否"/>
    <n v="2.59181985673603E-5"/>
    <m/>
    <m/>
    <m/>
    <m/>
    <m/>
    <m/>
    <m/>
    <m/>
    <m/>
    <m/>
    <m/>
    <m/>
    <m/>
    <m/>
    <m/>
    <m/>
    <m/>
    <m/>
    <m/>
    <m/>
    <m/>
    <m/>
    <m/>
    <m/>
    <m/>
    <m/>
    <m/>
    <m/>
    <m/>
    <m/>
    <m/>
    <m/>
    <m/>
    <m/>
    <m/>
    <m/>
    <m/>
    <m/>
    <s v="固定收益类资产"/>
  </r>
  <r>
    <s v="佳都科技"/>
    <s v="佳都科技集团股份有限公司"/>
    <s v="股票"/>
    <s v="沪深主板股"/>
    <s v="600728.SH"/>
    <x v="776"/>
    <n v="37900"/>
    <n v="293542.53999999998"/>
    <x v="4708"/>
    <m/>
    <m/>
    <s v="万能"/>
    <s v="新动力17号"/>
    <s v="华安财保资管新动力17集合资产管理产品"/>
    <s v="HA0255"/>
    <s v="组合类保险资管产品"/>
    <s v="固定收益类保险资管产品"/>
    <n v="1"/>
    <s v="华安财保资产管理有限责任公司"/>
    <n v="700878750"/>
    <n v="678133632.87"/>
    <m/>
    <m/>
    <m/>
    <m/>
    <s v="否"/>
    <n v="2.1555780224924801E-5"/>
    <m/>
    <m/>
    <m/>
    <m/>
    <m/>
    <m/>
    <m/>
    <m/>
    <m/>
    <m/>
    <m/>
    <m/>
    <m/>
    <m/>
    <m/>
    <m/>
    <m/>
    <m/>
    <m/>
    <m/>
    <m/>
    <m/>
    <m/>
    <m/>
    <m/>
    <m/>
    <m/>
    <m/>
    <m/>
    <m/>
    <m/>
    <m/>
    <m/>
    <m/>
    <m/>
    <m/>
    <m/>
    <m/>
    <s v="固定收益类资产"/>
  </r>
  <r>
    <s v="爱旭股份"/>
    <s v="上海爱旭新能源股份有限公司"/>
    <s v="股票"/>
    <s v="沪深主板股"/>
    <s v="600732.SH"/>
    <x v="777"/>
    <n v="17200"/>
    <n v="240211"/>
    <x v="4466"/>
    <m/>
    <m/>
    <s v="万能"/>
    <s v="新动力17号"/>
    <s v="华安财保资管新动力17集合资产管理产品"/>
    <s v="HA0255"/>
    <s v="组合类保险资管产品"/>
    <s v="固定收益类保险资管产品"/>
    <n v="1"/>
    <s v="华安财保资产管理有限责任公司"/>
    <n v="700878750"/>
    <n v="678133632.87"/>
    <m/>
    <m/>
    <m/>
    <m/>
    <s v="否"/>
    <n v="8.4465714629075803E-6"/>
    <m/>
    <m/>
    <m/>
    <m/>
    <m/>
    <m/>
    <m/>
    <m/>
    <m/>
    <m/>
    <m/>
    <m/>
    <m/>
    <m/>
    <m/>
    <m/>
    <m/>
    <m/>
    <m/>
    <m/>
    <m/>
    <m/>
    <m/>
    <m/>
    <m/>
    <m/>
    <m/>
    <m/>
    <m/>
    <m/>
    <m/>
    <m/>
    <m/>
    <m/>
    <m/>
    <m/>
    <m/>
    <m/>
    <s v="固定收益类资产"/>
  </r>
  <r>
    <s v="中粮糖业"/>
    <s v="中粮糖业控股股份有限公司"/>
    <s v="股票"/>
    <s v="沪深主板股"/>
    <s v="600737.SH"/>
    <x v="778"/>
    <n v="59500"/>
    <n v="489108"/>
    <x v="4709"/>
    <m/>
    <m/>
    <s v="万能"/>
    <s v="新动力17号"/>
    <s v="华安财保资管新动力17集合资产管理产品"/>
    <s v="HA0255"/>
    <s v="组合类保险资管产品"/>
    <s v="固定收益类保险资管产品"/>
    <n v="1"/>
    <s v="华安财保资产管理有限责任公司"/>
    <n v="700878750"/>
    <n v="678133632.87"/>
    <m/>
    <m/>
    <m/>
    <m/>
    <s v="否"/>
    <n v="2.7818710659819702E-5"/>
    <m/>
    <m/>
    <m/>
    <m/>
    <m/>
    <m/>
    <m/>
    <m/>
    <m/>
    <m/>
    <m/>
    <m/>
    <m/>
    <m/>
    <m/>
    <m/>
    <m/>
    <m/>
    <m/>
    <m/>
    <m/>
    <m/>
    <m/>
    <m/>
    <m/>
    <m/>
    <m/>
    <m/>
    <m/>
    <m/>
    <m/>
    <m/>
    <m/>
    <m/>
    <m/>
    <m/>
    <m/>
    <m/>
    <s v="固定收益类资产"/>
  </r>
  <r>
    <s v="一汽富维"/>
    <s v="长春一汽富维汽车零部件股份有限公司"/>
    <s v="股票"/>
    <s v="沪深主板股"/>
    <s v="600742.SH"/>
    <x v="779"/>
    <n v="29900"/>
    <n v="312507.37"/>
    <x v="4710"/>
    <m/>
    <m/>
    <s v="万能"/>
    <s v="新动力17号"/>
    <s v="华安财保资管新动力17集合资产管理产品"/>
    <s v="HA0255"/>
    <s v="组合类保险资管产品"/>
    <s v="固定收益类保险资管产品"/>
    <n v="1"/>
    <s v="华安财保资产管理有限责任公司"/>
    <n v="700878750"/>
    <n v="678133632.87"/>
    <m/>
    <m/>
    <m/>
    <m/>
    <s v="否"/>
    <n v="4.4066870913616602E-5"/>
    <m/>
    <m/>
    <m/>
    <m/>
    <m/>
    <m/>
    <m/>
    <m/>
    <m/>
    <m/>
    <m/>
    <m/>
    <m/>
    <m/>
    <m/>
    <m/>
    <m/>
    <m/>
    <m/>
    <m/>
    <m/>
    <m/>
    <m/>
    <m/>
    <m/>
    <m/>
    <m/>
    <m/>
    <m/>
    <m/>
    <m/>
    <m/>
    <m/>
    <m/>
    <m/>
    <m/>
    <m/>
    <m/>
    <s v="固定收益类资产"/>
  </r>
  <r>
    <s v="锦江酒店"/>
    <s v="上海锦江国际酒店股份有限公司"/>
    <s v="股票"/>
    <s v="沪深主板股"/>
    <s v="600754.SH"/>
    <x v="780"/>
    <n v="10000"/>
    <n v="514692.68"/>
    <x v="4469"/>
    <m/>
    <m/>
    <s v="万能"/>
    <s v="新动力17号"/>
    <s v="华安财保资管新动力17集合资产管理产品"/>
    <s v="HA0255"/>
    <s v="组合类保险资管产品"/>
    <s v="固定收益类保险资管产品"/>
    <n v="1"/>
    <s v="华安财保资产管理有限责任公司"/>
    <n v="700878750"/>
    <n v="678133632.87"/>
    <m/>
    <m/>
    <m/>
    <m/>
    <s v="否"/>
    <n v="9.3454095450646902E-6"/>
    <m/>
    <m/>
    <m/>
    <m/>
    <m/>
    <m/>
    <m/>
    <m/>
    <m/>
    <m/>
    <m/>
    <m/>
    <m/>
    <m/>
    <m/>
    <m/>
    <m/>
    <m/>
    <m/>
    <m/>
    <m/>
    <m/>
    <m/>
    <m/>
    <m/>
    <m/>
    <m/>
    <m/>
    <m/>
    <m/>
    <m/>
    <m/>
    <m/>
    <m/>
    <m/>
    <m/>
    <m/>
    <m/>
    <s v="固定收益类资产"/>
  </r>
  <r>
    <s v="中航重机"/>
    <s v="中航重机股份有限公司"/>
    <s v="股票"/>
    <s v="沪深主板股"/>
    <s v="600765.SH"/>
    <x v="781"/>
    <n v="13000"/>
    <n v="549637"/>
    <x v="4470"/>
    <m/>
    <m/>
    <s v="万能"/>
    <s v="新动力17号"/>
    <s v="华安财保资管新动力17集合资产管理产品"/>
    <s v="HA0255"/>
    <s v="组合类保险资管产品"/>
    <s v="固定收益类保险资管产品"/>
    <n v="1"/>
    <s v="华安财保资产管理有限责任公司"/>
    <n v="700878750"/>
    <n v="678133632.87"/>
    <m/>
    <m/>
    <m/>
    <m/>
    <s v="否"/>
    <n v="1.23616607026218E-5"/>
    <m/>
    <m/>
    <m/>
    <m/>
    <m/>
    <m/>
    <m/>
    <m/>
    <m/>
    <m/>
    <m/>
    <m/>
    <m/>
    <m/>
    <m/>
    <m/>
    <m/>
    <m/>
    <m/>
    <m/>
    <m/>
    <m/>
    <m/>
    <m/>
    <m/>
    <m/>
    <m/>
    <m/>
    <m/>
    <m/>
    <m/>
    <m/>
    <m/>
    <m/>
    <m/>
    <m/>
    <m/>
    <m/>
    <s v="固定收益类资产"/>
  </r>
  <r>
    <s v="国电电力"/>
    <s v="国电电力发展股份有限公司"/>
    <s v="股票"/>
    <s v="沪深主板股"/>
    <s v="600795.SH"/>
    <x v="782"/>
    <n v="131800"/>
    <n v="339768"/>
    <x v="4711"/>
    <m/>
    <m/>
    <s v="万能"/>
    <s v="新动力17号"/>
    <s v="华安财保资管新动力17集合资产管理产品"/>
    <s v="HA0255"/>
    <s v="组合类保险资管产品"/>
    <s v="固定收益类保险资管产品"/>
    <n v="1"/>
    <s v="华安财保资产管理有限责任公司"/>
    <n v="700878750"/>
    <n v="678133632.87"/>
    <m/>
    <m/>
    <m/>
    <m/>
    <s v="是"/>
    <n v="7.3897070459984602E-6"/>
    <m/>
    <m/>
    <m/>
    <m/>
    <m/>
    <m/>
    <m/>
    <m/>
    <m/>
    <m/>
    <m/>
    <m/>
    <m/>
    <m/>
    <m/>
    <m/>
    <m/>
    <m/>
    <m/>
    <m/>
    <m/>
    <m/>
    <m/>
    <m/>
    <m/>
    <m/>
    <m/>
    <m/>
    <m/>
    <m/>
    <m/>
    <m/>
    <m/>
    <m/>
    <m/>
    <m/>
    <m/>
    <m/>
    <s v="固定收益类资产"/>
  </r>
  <r>
    <s v="动力新科"/>
    <s v="上海新动力汽车科技股份有限公司"/>
    <s v="股票"/>
    <s v="沪深主板股"/>
    <s v="600841.SH"/>
    <x v="783"/>
    <n v="11400"/>
    <n v="115967"/>
    <x v="4472"/>
    <m/>
    <m/>
    <s v="万能"/>
    <s v="新动力17号"/>
    <s v="华安财保资管新动力17集合资产管理产品"/>
    <s v="HA0255"/>
    <s v="组合类保险资管产品"/>
    <s v="固定收益类保险资管产品"/>
    <n v="1"/>
    <s v="华安财保资产管理有限责任公司"/>
    <n v="700878750"/>
    <n v="678133632.87"/>
    <m/>
    <m/>
    <m/>
    <m/>
    <s v="否"/>
    <n v="6.9872818452008003E-6"/>
    <m/>
    <m/>
    <m/>
    <m/>
    <m/>
    <m/>
    <m/>
    <m/>
    <m/>
    <m/>
    <m/>
    <m/>
    <m/>
    <m/>
    <m/>
    <m/>
    <m/>
    <m/>
    <m/>
    <m/>
    <m/>
    <m/>
    <m/>
    <m/>
    <m/>
    <m/>
    <m/>
    <m/>
    <m/>
    <m/>
    <m/>
    <m/>
    <m/>
    <m/>
    <m/>
    <m/>
    <m/>
    <m/>
    <s v="固定收益类资产"/>
  </r>
  <r>
    <s v="上海临港"/>
    <s v="上海临港控股股份有限公司"/>
    <s v="股票"/>
    <s v="沪深主板股"/>
    <s v="600848.SH"/>
    <x v="784"/>
    <n v="27200"/>
    <n v="393133"/>
    <x v="4712"/>
    <m/>
    <m/>
    <s v="万能"/>
    <s v="新动力17号"/>
    <s v="华安财保资管新动力17集合资产管理产品"/>
    <s v="HA0255"/>
    <s v="组合类保险资管产品"/>
    <s v="固定收益类保险资管产品"/>
    <n v="1"/>
    <s v="华安财保资产管理有限责任公司"/>
    <n v="700878750"/>
    <n v="678133632.87"/>
    <m/>
    <m/>
    <m/>
    <m/>
    <s v="是"/>
    <n v="1.07830089736312E-5"/>
    <m/>
    <m/>
    <m/>
    <m/>
    <m/>
    <m/>
    <m/>
    <m/>
    <m/>
    <m/>
    <m/>
    <m/>
    <m/>
    <m/>
    <m/>
    <m/>
    <m/>
    <m/>
    <m/>
    <m/>
    <m/>
    <m/>
    <m/>
    <m/>
    <m/>
    <m/>
    <m/>
    <m/>
    <m/>
    <m/>
    <m/>
    <m/>
    <m/>
    <m/>
    <m/>
    <m/>
    <m/>
    <m/>
    <s v="固定收益类资产"/>
  </r>
  <r>
    <s v="王 府 井"/>
    <s v="王府井集团股份有限公司"/>
    <s v="股票"/>
    <s v="沪深主板股"/>
    <s v="600859.SH"/>
    <x v="785"/>
    <n v="22900"/>
    <n v="493402"/>
    <x v="4474"/>
    <m/>
    <m/>
    <s v="万能"/>
    <s v="新动力17号"/>
    <s v="华安财保资管新动力17集合资产管理产品"/>
    <s v="HA0255"/>
    <s v="组合类保险资管产品"/>
    <s v="固定收益类保险资管产品"/>
    <n v="1"/>
    <s v="华安财保资产管理有限责任公司"/>
    <n v="700878750"/>
    <n v="678133632.87"/>
    <m/>
    <m/>
    <m/>
    <m/>
    <s v="否"/>
    <n v="2.0214655792993199E-5"/>
    <m/>
    <m/>
    <m/>
    <m/>
    <m/>
    <m/>
    <m/>
    <m/>
    <m/>
    <m/>
    <m/>
    <m/>
    <m/>
    <m/>
    <m/>
    <m/>
    <m/>
    <m/>
    <m/>
    <m/>
    <m/>
    <m/>
    <m/>
    <m/>
    <m/>
    <m/>
    <m/>
    <m/>
    <m/>
    <m/>
    <m/>
    <m/>
    <m/>
    <m/>
    <m/>
    <m/>
    <m/>
    <m/>
    <s v="固定收益类资产"/>
  </r>
  <r>
    <s v="中航高科"/>
    <s v="中航航空高科技股份有限公司"/>
    <s v="股票"/>
    <s v="沪深主板股"/>
    <s v="600862.SH"/>
    <x v="786"/>
    <n v="18500"/>
    <n v="436270"/>
    <x v="4713"/>
    <m/>
    <m/>
    <s v="万能"/>
    <s v="新动力17号"/>
    <s v="华安财保资管新动力17集合资产管理产品"/>
    <s v="HA0255"/>
    <s v="组合类保险资管产品"/>
    <s v="固定收益类保险资管产品"/>
    <n v="1"/>
    <s v="华安财保资产管理有限责任公司"/>
    <n v="700878750"/>
    <n v="678133632.87"/>
    <m/>
    <m/>
    <m/>
    <m/>
    <s v="否"/>
    <n v="1.3280220996545199E-5"/>
    <m/>
    <m/>
    <m/>
    <m/>
    <m/>
    <m/>
    <m/>
    <m/>
    <m/>
    <m/>
    <m/>
    <m/>
    <m/>
    <m/>
    <m/>
    <m/>
    <m/>
    <m/>
    <m/>
    <m/>
    <m/>
    <m/>
    <m/>
    <m/>
    <m/>
    <m/>
    <m/>
    <m/>
    <m/>
    <m/>
    <m/>
    <m/>
    <m/>
    <m/>
    <m/>
    <m/>
    <m/>
    <m/>
    <s v="固定收益类资产"/>
  </r>
  <r>
    <s v="内蒙华电"/>
    <s v="内蒙古蒙电华能热电股份有限公司"/>
    <s v="股票"/>
    <s v="沪深主板股"/>
    <s v="600863.SH"/>
    <x v="787"/>
    <n v="130600"/>
    <n v="415229"/>
    <x v="4714"/>
    <m/>
    <m/>
    <s v="万能"/>
    <s v="新动力17号"/>
    <s v="华安财保资管新动力17集合资产管理产品"/>
    <s v="HA0255"/>
    <s v="组合类保险资管产品"/>
    <s v="固定收益类保险资管产品"/>
    <n v="1"/>
    <s v="华安财保资产管理有限责任公司"/>
    <n v="700878750"/>
    <n v="678133632.87"/>
    <m/>
    <m/>
    <m/>
    <m/>
    <s v="否"/>
    <n v="2.0009536517526001E-5"/>
    <m/>
    <m/>
    <m/>
    <m/>
    <m/>
    <m/>
    <m/>
    <m/>
    <m/>
    <m/>
    <m/>
    <m/>
    <m/>
    <m/>
    <m/>
    <m/>
    <m/>
    <m/>
    <m/>
    <m/>
    <m/>
    <m/>
    <m/>
    <m/>
    <m/>
    <m/>
    <m/>
    <m/>
    <m/>
    <m/>
    <m/>
    <m/>
    <m/>
    <m/>
    <m/>
    <m/>
    <m/>
    <m/>
    <s v="固定收益类资产"/>
  </r>
  <r>
    <s v="通化东宝"/>
    <s v="通化东宝药业股份有限公司"/>
    <s v="股票"/>
    <s v="沪深主板股"/>
    <s v="600867.SH"/>
    <x v="788"/>
    <n v="37200"/>
    <n v="388690.71"/>
    <x v="4477"/>
    <m/>
    <m/>
    <s v="万能"/>
    <s v="新动力17号"/>
    <s v="华安财保资管新动力17集合资产管理产品"/>
    <s v="HA0255"/>
    <s v="组合类保险资管产品"/>
    <s v="固定收益类保险资管产品"/>
    <n v="1"/>
    <s v="华安财保资产管理有限责任公司"/>
    <n v="700878750"/>
    <n v="678133632.87"/>
    <m/>
    <m/>
    <m/>
    <m/>
    <s v="否"/>
    <n v="1.8511251774032899E-5"/>
    <m/>
    <m/>
    <m/>
    <m/>
    <m/>
    <m/>
    <m/>
    <m/>
    <m/>
    <m/>
    <m/>
    <m/>
    <m/>
    <m/>
    <m/>
    <m/>
    <m/>
    <m/>
    <m/>
    <m/>
    <m/>
    <m/>
    <m/>
    <m/>
    <m/>
    <m/>
    <m/>
    <m/>
    <m/>
    <m/>
    <m/>
    <m/>
    <m/>
    <m/>
    <m/>
    <m/>
    <m/>
    <m/>
    <s v="固定收益类资产"/>
  </r>
  <r>
    <s v="远东股份"/>
    <s v="远东智慧能源股份有限公司"/>
    <s v="股票"/>
    <s v="沪深主板股"/>
    <s v="600869.SH"/>
    <x v="789"/>
    <n v="59700"/>
    <n v="317139"/>
    <x v="4715"/>
    <m/>
    <m/>
    <s v="万能"/>
    <s v="新动力17号"/>
    <s v="华安财保资管新动力17集合资产管理产品"/>
    <s v="HA0255"/>
    <s v="组合类保险资管产品"/>
    <s v="固定收益类保险资管产品"/>
    <n v="1"/>
    <s v="华安财保资产管理有限责任公司"/>
    <n v="700878750"/>
    <n v="678133632.87"/>
    <m/>
    <m/>
    <m/>
    <m/>
    <s v="否"/>
    <n v="2.6899734667054999E-5"/>
    <m/>
    <m/>
    <m/>
    <m/>
    <m/>
    <m/>
    <m/>
    <m/>
    <m/>
    <m/>
    <m/>
    <m/>
    <m/>
    <m/>
    <m/>
    <m/>
    <m/>
    <m/>
    <m/>
    <m/>
    <m/>
    <m/>
    <m/>
    <m/>
    <m/>
    <m/>
    <m/>
    <m/>
    <m/>
    <m/>
    <m/>
    <m/>
    <m/>
    <m/>
    <m/>
    <m/>
    <m/>
    <m/>
    <s v="固定收益类资产"/>
  </r>
  <r>
    <s v="宏发股份"/>
    <s v="宏发科技股份有限公司"/>
    <s v="股票"/>
    <s v="沪深主板股"/>
    <s v="600885.SH"/>
    <x v="790"/>
    <n v="10700"/>
    <n v="527087.31000000006"/>
    <x v="4716"/>
    <m/>
    <m/>
    <s v="万能"/>
    <s v="新动力17号"/>
    <s v="华安财保资管新动力17集合资产管理产品"/>
    <s v="HA0255"/>
    <s v="组合类保险资管产品"/>
    <s v="固定收益类保险资管产品"/>
    <n v="1"/>
    <s v="华安财保资产管理有限责任公司"/>
    <n v="700878750"/>
    <n v="678133632.87"/>
    <m/>
    <m/>
    <m/>
    <m/>
    <s v="否"/>
    <n v="1.4367014477675399E-5"/>
    <m/>
    <m/>
    <m/>
    <m/>
    <m/>
    <m/>
    <m/>
    <m/>
    <m/>
    <m/>
    <m/>
    <m/>
    <m/>
    <m/>
    <m/>
    <m/>
    <m/>
    <m/>
    <m/>
    <m/>
    <m/>
    <m/>
    <m/>
    <m/>
    <m/>
    <m/>
    <m/>
    <m/>
    <m/>
    <m/>
    <m/>
    <m/>
    <m/>
    <m/>
    <m/>
    <m/>
    <m/>
    <m/>
    <s v="固定收益类资产"/>
  </r>
  <r>
    <s v="伊利股份"/>
    <s v="内蒙古伊利实业集团股份有限公司"/>
    <s v="股票"/>
    <s v="沪深主板股"/>
    <s v="600887.SH"/>
    <x v="283"/>
    <n v="47300"/>
    <n v="1816620.13"/>
    <x v="4717"/>
    <m/>
    <m/>
    <s v="万能"/>
    <s v="新动力17号"/>
    <s v="华安财保资管新动力17集合资产管理产品"/>
    <s v="HA0255"/>
    <s v="组合类保险资管产品"/>
    <s v="固定收益类保险资管产品"/>
    <n v="1"/>
    <s v="华安财保资产管理有限责任公司"/>
    <n v="700878750"/>
    <n v="678133632.87"/>
    <m/>
    <m/>
    <m/>
    <m/>
    <s v="是"/>
    <n v="7.3904738209294197E-6"/>
    <m/>
    <m/>
    <m/>
    <m/>
    <m/>
    <m/>
    <m/>
    <m/>
    <m/>
    <m/>
    <m/>
    <m/>
    <m/>
    <m/>
    <m/>
    <m/>
    <m/>
    <m/>
    <m/>
    <m/>
    <m/>
    <m/>
    <m/>
    <m/>
    <m/>
    <m/>
    <m/>
    <m/>
    <m/>
    <m/>
    <m/>
    <m/>
    <m/>
    <m/>
    <m/>
    <m/>
    <m/>
    <m/>
    <s v="固定收益类资产"/>
  </r>
  <r>
    <s v="江苏租赁"/>
    <s v="江苏金融租赁股份有限公司"/>
    <s v="股票"/>
    <s v="沪深主板股"/>
    <s v="600901.SH"/>
    <x v="791"/>
    <n v="75500"/>
    <n v="379303"/>
    <x v="4718"/>
    <m/>
    <m/>
    <s v="万能"/>
    <s v="新动力17号"/>
    <s v="华安财保资管新动力17集合资产管理产品"/>
    <s v="HA0255"/>
    <s v="组合类保险资管产品"/>
    <s v="固定收益类保险资管产品"/>
    <n v="1"/>
    <s v="华安财保资产管理有限责任公司"/>
    <n v="700878750"/>
    <n v="678133632.87"/>
    <m/>
    <m/>
    <m/>
    <m/>
    <s v="否"/>
    <n v="2.5279159194727601E-5"/>
    <m/>
    <m/>
    <m/>
    <m/>
    <m/>
    <m/>
    <m/>
    <m/>
    <m/>
    <m/>
    <m/>
    <m/>
    <m/>
    <m/>
    <m/>
    <m/>
    <m/>
    <m/>
    <m/>
    <m/>
    <m/>
    <m/>
    <m/>
    <m/>
    <m/>
    <m/>
    <m/>
    <m/>
    <m/>
    <m/>
    <m/>
    <m/>
    <m/>
    <m/>
    <m/>
    <m/>
    <m/>
    <m/>
    <s v="固定收益类资产"/>
  </r>
  <r>
    <s v="无锡银行"/>
    <s v="无锡农村商业银行股份有限公司"/>
    <s v="股票"/>
    <s v="沪深主板股"/>
    <s v="600908.SH"/>
    <x v="792"/>
    <n v="126600"/>
    <n v="754540.57"/>
    <x v="4482"/>
    <m/>
    <m/>
    <s v="万能"/>
    <s v="新动力17号"/>
    <s v="华安财保资管新动力17集合资产管理产品"/>
    <s v="HA0255"/>
    <s v="组合类保险资管产品"/>
    <s v="固定收益类保险资管产品"/>
    <n v="1"/>
    <s v="华安财保资产管理有限责任公司"/>
    <n v="700878750"/>
    <n v="678133632.87"/>
    <m/>
    <m/>
    <m/>
    <m/>
    <s v="否"/>
    <n v="6.8003199033776201E-5"/>
    <m/>
    <m/>
    <m/>
    <m/>
    <m/>
    <m/>
    <m/>
    <m/>
    <m/>
    <m/>
    <m/>
    <m/>
    <m/>
    <m/>
    <m/>
    <m/>
    <m/>
    <m/>
    <m/>
    <m/>
    <m/>
    <m/>
    <m/>
    <m/>
    <m/>
    <m/>
    <m/>
    <m/>
    <m/>
    <m/>
    <m/>
    <m/>
    <m/>
    <m/>
    <m/>
    <m/>
    <m/>
    <m/>
    <s v="固定收益类资产"/>
  </r>
  <r>
    <s v="爱 柯 迪"/>
    <s v="爱柯迪股份有限公司"/>
    <s v="股票"/>
    <s v="沪深主板股"/>
    <s v="600933.SH"/>
    <x v="583"/>
    <n v="17900"/>
    <n v="202646"/>
    <x v="4483"/>
    <m/>
    <m/>
    <s v="万能"/>
    <s v="新动力17号"/>
    <s v="华安财保资管新动力17集合资产管理产品"/>
    <s v="HA0255"/>
    <s v="组合类保险资管产品"/>
    <s v="固定收益类保险资管产品"/>
    <n v="1"/>
    <s v="华安财保资产管理有限责任公司"/>
    <n v="700878750"/>
    <n v="678133632.87"/>
    <m/>
    <m/>
    <m/>
    <m/>
    <s v="否"/>
    <n v="2.0762633569559499E-5"/>
    <m/>
    <m/>
    <m/>
    <m/>
    <m/>
    <m/>
    <m/>
    <m/>
    <m/>
    <m/>
    <m/>
    <m/>
    <m/>
    <m/>
    <m/>
    <m/>
    <m/>
    <m/>
    <m/>
    <m/>
    <m/>
    <m/>
    <m/>
    <m/>
    <m/>
    <m/>
    <m/>
    <m/>
    <m/>
    <m/>
    <m/>
    <m/>
    <m/>
    <m/>
    <m/>
    <m/>
    <m/>
    <m/>
    <s v="固定收益类资产"/>
  </r>
  <r>
    <s v="中国移动"/>
    <s v="中国移动有限公司"/>
    <s v="股票"/>
    <s v="沪深主板股"/>
    <s v="600941.SH"/>
    <x v="347"/>
    <n v="8211"/>
    <n v="472789.38"/>
    <x v="4484"/>
    <m/>
    <m/>
    <s v="万能"/>
    <s v="新动力17号"/>
    <s v="华安财保资管新动力17集合资产管理产品"/>
    <s v="HA0255"/>
    <s v="组合类保险资管产品"/>
    <s v="固定收益类保险资管产品"/>
    <n v="1"/>
    <s v="华安财保资产管理有限责任公司"/>
    <n v="700878750"/>
    <n v="678133632.87"/>
    <m/>
    <m/>
    <m/>
    <m/>
    <s v="否"/>
    <n v="3.8408193872563902E-7"/>
    <m/>
    <m/>
    <m/>
    <m/>
    <m/>
    <m/>
    <m/>
    <m/>
    <m/>
    <m/>
    <m/>
    <m/>
    <m/>
    <m/>
    <m/>
    <m/>
    <m/>
    <m/>
    <m/>
    <m/>
    <m/>
    <m/>
    <m/>
    <m/>
    <m/>
    <m/>
    <m/>
    <m/>
    <m/>
    <m/>
    <m/>
    <m/>
    <m/>
    <m/>
    <m/>
    <m/>
    <m/>
    <m/>
    <s v="固定收益类资产"/>
  </r>
  <r>
    <s v="内蒙一机"/>
    <s v="内蒙古第一机械集团股份有限公司"/>
    <s v="股票"/>
    <s v="沪深主板股"/>
    <s v="600967.SH"/>
    <x v="793"/>
    <n v="34400"/>
    <n v="325995"/>
    <x v="4485"/>
    <m/>
    <m/>
    <s v="万能"/>
    <s v="新动力17号"/>
    <s v="华安财保资管新动力17集合资产管理产品"/>
    <s v="HA0255"/>
    <s v="组合类保险资管产品"/>
    <s v="固定收益类保险资管产品"/>
    <n v="1"/>
    <s v="华安财保资产管理有限责任公司"/>
    <n v="700878750"/>
    <n v="678133632.87"/>
    <m/>
    <m/>
    <m/>
    <m/>
    <s v="否"/>
    <n v="2.0184810517353298E-5"/>
    <m/>
    <m/>
    <m/>
    <m/>
    <m/>
    <m/>
    <m/>
    <m/>
    <m/>
    <m/>
    <m/>
    <m/>
    <m/>
    <m/>
    <m/>
    <m/>
    <m/>
    <m/>
    <m/>
    <m/>
    <m/>
    <m/>
    <m/>
    <m/>
    <m/>
    <m/>
    <m/>
    <m/>
    <m/>
    <m/>
    <m/>
    <m/>
    <m/>
    <m/>
    <m/>
    <m/>
    <m/>
    <m/>
    <s v="固定收益类资产"/>
  </r>
  <r>
    <s v="中材国际"/>
    <s v="中国中材国际工程股份有限公司"/>
    <s v="股票"/>
    <s v="沪深主板股"/>
    <s v="600970.SH"/>
    <x v="794"/>
    <n v="49000"/>
    <n v="471554"/>
    <x v="4719"/>
    <m/>
    <m/>
    <s v="万能"/>
    <s v="新动力17号"/>
    <s v="华安财保资管新动力17集合资产管理产品"/>
    <s v="HA0255"/>
    <s v="组合类保险资管产品"/>
    <s v="固定收益类保险资管产品"/>
    <n v="1"/>
    <s v="华安财保资产管理有限责任公司"/>
    <n v="700878750"/>
    <n v="678133632.87"/>
    <m/>
    <m/>
    <m/>
    <m/>
    <s v="否"/>
    <n v="2.1627518774381198E-5"/>
    <m/>
    <m/>
    <m/>
    <m/>
    <m/>
    <m/>
    <m/>
    <m/>
    <m/>
    <m/>
    <m/>
    <m/>
    <m/>
    <m/>
    <m/>
    <m/>
    <m/>
    <m/>
    <m/>
    <m/>
    <m/>
    <m/>
    <m/>
    <m/>
    <m/>
    <m/>
    <m/>
    <m/>
    <m/>
    <m/>
    <m/>
    <m/>
    <m/>
    <m/>
    <m/>
    <m/>
    <m/>
    <m/>
    <s v="固定收益类资产"/>
  </r>
  <r>
    <s v="中国电影"/>
    <s v="中国电影股份有限公司"/>
    <s v="股票"/>
    <s v="沪深主板股"/>
    <s v="600977.SH"/>
    <x v="795"/>
    <n v="33600"/>
    <n v="382539"/>
    <x v="4720"/>
    <m/>
    <m/>
    <s v="万能"/>
    <s v="新动力17号"/>
    <s v="华安财保资管新动力17集合资产管理产品"/>
    <s v="HA0255"/>
    <s v="组合类保险资管产品"/>
    <s v="固定收益类保险资管产品"/>
    <n v="1"/>
    <s v="华安财保资产管理有限责任公司"/>
    <n v="700878750"/>
    <n v="678133632.87"/>
    <m/>
    <m/>
    <m/>
    <m/>
    <s v="否"/>
    <n v="1.7996786288162799E-5"/>
    <m/>
    <m/>
    <m/>
    <m/>
    <m/>
    <m/>
    <m/>
    <m/>
    <m/>
    <m/>
    <m/>
    <m/>
    <m/>
    <m/>
    <m/>
    <m/>
    <m/>
    <m/>
    <m/>
    <m/>
    <m/>
    <m/>
    <m/>
    <m/>
    <m/>
    <m/>
    <m/>
    <m/>
    <m/>
    <m/>
    <m/>
    <m/>
    <m/>
    <m/>
    <m/>
    <m/>
    <m/>
    <m/>
    <s v="固定收益类资产"/>
  </r>
  <r>
    <s v="淮北矿业"/>
    <s v="淮北矿业控股股份有限公司"/>
    <s v="股票"/>
    <s v="沪深主板股"/>
    <s v="600985.SH"/>
    <x v="796"/>
    <n v="17500"/>
    <n v="274301"/>
    <x v="4488"/>
    <m/>
    <m/>
    <s v="万能"/>
    <s v="新动力17号"/>
    <s v="华安财保资管新动力17集合资产管理产品"/>
    <s v="HA0255"/>
    <s v="组合类保险资管产品"/>
    <s v="固定收益类保险资管产品"/>
    <n v="1"/>
    <s v="华安财保资产管理有限责任公司"/>
    <n v="700878750"/>
    <n v="678133632.87"/>
    <m/>
    <m/>
    <m/>
    <m/>
    <s v="否"/>
    <n v="7.0535052812667403E-6"/>
    <m/>
    <m/>
    <m/>
    <m/>
    <m/>
    <m/>
    <m/>
    <m/>
    <m/>
    <m/>
    <m/>
    <m/>
    <m/>
    <m/>
    <m/>
    <m/>
    <m/>
    <m/>
    <m/>
    <m/>
    <m/>
    <m/>
    <m/>
    <m/>
    <m/>
    <m/>
    <m/>
    <m/>
    <m/>
    <m/>
    <m/>
    <m/>
    <m/>
    <m/>
    <m/>
    <m/>
    <m/>
    <m/>
    <s v="固定收益类资产"/>
  </r>
  <r>
    <s v="宝丰能源"/>
    <s v="宁夏宝丰能源集团股份有限公司"/>
    <s v="股票"/>
    <s v="沪深主板股"/>
    <s v="600989.SH"/>
    <x v="797"/>
    <n v="20900"/>
    <n v="309674"/>
    <x v="4721"/>
    <m/>
    <m/>
    <s v="万能"/>
    <s v="新动力17号"/>
    <s v="华安财保资管新动力17集合资产管理产品"/>
    <s v="HA0255"/>
    <s v="组合类保险资管产品"/>
    <s v="固定收益类保险资管产品"/>
    <n v="1"/>
    <s v="华安财保资产管理有限责任公司"/>
    <n v="700878750"/>
    <n v="678133632.87"/>
    <m/>
    <m/>
    <m/>
    <m/>
    <s v="是"/>
    <n v="2.8499896364013199E-6"/>
    <m/>
    <m/>
    <m/>
    <m/>
    <m/>
    <m/>
    <m/>
    <m/>
    <m/>
    <m/>
    <m/>
    <m/>
    <m/>
    <m/>
    <m/>
    <m/>
    <m/>
    <m/>
    <m/>
    <m/>
    <m/>
    <m/>
    <m/>
    <m/>
    <m/>
    <m/>
    <m/>
    <m/>
    <m/>
    <m/>
    <m/>
    <m/>
    <m/>
    <m/>
    <m/>
    <m/>
    <m/>
    <m/>
    <s v="固定收益类资产"/>
  </r>
  <r>
    <s v="唐 山 港"/>
    <s v="唐山港集团股份有限公司"/>
    <s v="股票"/>
    <s v="沪深主板股"/>
    <s v="601000.SH"/>
    <x v="798"/>
    <n v="93800"/>
    <n v="293997"/>
    <x v="4722"/>
    <m/>
    <m/>
    <s v="万能"/>
    <s v="新动力17号"/>
    <s v="华安财保资管新动力17集合资产管理产品"/>
    <s v="HA0255"/>
    <s v="组合类保险资管产品"/>
    <s v="固定收益类保险资管产品"/>
    <n v="1"/>
    <s v="华安财保资产管理有限责任公司"/>
    <n v="700878750"/>
    <n v="678133632.87"/>
    <m/>
    <m/>
    <m/>
    <m/>
    <s v="否"/>
    <n v="1.5828742819884401E-5"/>
    <m/>
    <m/>
    <m/>
    <m/>
    <m/>
    <m/>
    <m/>
    <m/>
    <m/>
    <m/>
    <m/>
    <m/>
    <m/>
    <m/>
    <m/>
    <m/>
    <m/>
    <m/>
    <m/>
    <m/>
    <m/>
    <m/>
    <m/>
    <m/>
    <m/>
    <m/>
    <m/>
    <m/>
    <m/>
    <m/>
    <m/>
    <m/>
    <m/>
    <m/>
    <m/>
    <m/>
    <m/>
    <m/>
    <s v="固定收益类资产"/>
  </r>
  <r>
    <s v="晋控煤业"/>
    <s v="晋能控股山西煤业股份有限公司"/>
    <s v="股票"/>
    <s v="沪深主板股"/>
    <s v="601001.SH"/>
    <x v="799"/>
    <n v="16300"/>
    <n v="189205.8"/>
    <x v="4491"/>
    <m/>
    <m/>
    <s v="万能"/>
    <s v="新动力17号"/>
    <s v="华安财保资管新动力17集合资产管理产品"/>
    <s v="HA0255"/>
    <s v="组合类保险资管产品"/>
    <s v="固定收益类保险资管产品"/>
    <n v="1"/>
    <s v="华安财保资产管理有限责任公司"/>
    <n v="700878750"/>
    <n v="678133632.87"/>
    <m/>
    <m/>
    <m/>
    <m/>
    <s v="否"/>
    <n v="9.7389018342594196E-6"/>
    <m/>
    <m/>
    <m/>
    <m/>
    <m/>
    <m/>
    <m/>
    <m/>
    <m/>
    <m/>
    <m/>
    <m/>
    <m/>
    <m/>
    <m/>
    <m/>
    <m/>
    <m/>
    <m/>
    <m/>
    <m/>
    <m/>
    <m/>
    <m/>
    <m/>
    <m/>
    <m/>
    <m/>
    <m/>
    <m/>
    <m/>
    <m/>
    <m/>
    <m/>
    <m/>
    <m/>
    <m/>
    <m/>
    <s v="固定收益类资产"/>
  </r>
  <r>
    <s v="柳钢股份"/>
    <s v="柳州钢铁股份有限公司"/>
    <s v="股票"/>
    <s v="沪深主板股"/>
    <s v="601003.SH"/>
    <x v="800"/>
    <n v="30400"/>
    <n v="165661.19"/>
    <x v="4723"/>
    <m/>
    <m/>
    <s v="万能"/>
    <s v="新动力17号"/>
    <s v="华安财保资管新动力17集合资产管理产品"/>
    <s v="HA0255"/>
    <s v="组合类保险资管产品"/>
    <s v="固定收益类保险资管产品"/>
    <n v="1"/>
    <s v="华安财保资产管理有限责任公司"/>
    <n v="700878750"/>
    <n v="678133632.87"/>
    <m/>
    <m/>
    <m/>
    <m/>
    <s v="否"/>
    <n v="1.18620573833269E-5"/>
    <m/>
    <m/>
    <m/>
    <m/>
    <m/>
    <m/>
    <m/>
    <m/>
    <m/>
    <m/>
    <m/>
    <m/>
    <m/>
    <m/>
    <m/>
    <m/>
    <m/>
    <m/>
    <m/>
    <m/>
    <m/>
    <m/>
    <m/>
    <m/>
    <m/>
    <m/>
    <m/>
    <m/>
    <m/>
    <m/>
    <m/>
    <m/>
    <m/>
    <m/>
    <m/>
    <m/>
    <m/>
    <m/>
    <s v="固定收益类资产"/>
  </r>
  <r>
    <s v="南京银行"/>
    <s v="南京银行股份有限公司"/>
    <s v="股票"/>
    <s v="沪深主板股"/>
    <s v="601009.SH"/>
    <x v="186"/>
    <n v="208500"/>
    <n v="2197168.63"/>
    <x v="4493"/>
    <m/>
    <m/>
    <s v="万能"/>
    <s v="新动力17号"/>
    <s v="华安财保资管新动力17集合资产管理产品"/>
    <s v="HA0255"/>
    <s v="组合类保险资管产品"/>
    <s v="固定收益类保险资管产品"/>
    <n v="1"/>
    <s v="华安财保资产管理有限责任公司"/>
    <n v="700878750"/>
    <n v="678133632.87"/>
    <m/>
    <m/>
    <m/>
    <m/>
    <s v="是"/>
    <n v="2.0817889463052E-5"/>
    <m/>
    <m/>
    <m/>
    <m/>
    <m/>
    <m/>
    <m/>
    <m/>
    <m/>
    <m/>
    <m/>
    <m/>
    <m/>
    <m/>
    <m/>
    <m/>
    <m/>
    <m/>
    <m/>
    <m/>
    <m/>
    <m/>
    <m/>
    <m/>
    <m/>
    <m/>
    <m/>
    <m/>
    <m/>
    <m/>
    <m/>
    <m/>
    <m/>
    <m/>
    <m/>
    <m/>
    <m/>
    <m/>
    <s v="固定收益类资产"/>
  </r>
  <r>
    <s v="隆基股份"/>
    <s v="隆基绿能科技股份有限公司"/>
    <s v="股票"/>
    <s v="沪深主板股"/>
    <s v="601012.SH"/>
    <x v="265"/>
    <n v="8900"/>
    <n v="605317"/>
    <x v="4494"/>
    <m/>
    <m/>
    <s v="万能"/>
    <s v="新动力17号"/>
    <s v="华安财保资管新动力17集合资产管理产品"/>
    <s v="HA0255"/>
    <s v="组合类保险资管产品"/>
    <s v="固定收益类保险资管产品"/>
    <n v="1"/>
    <s v="华安财保资产管理有限责任公司"/>
    <n v="700878750"/>
    <n v="678133632.87"/>
    <m/>
    <m/>
    <m/>
    <m/>
    <s v="是"/>
    <n v="1.6442042781652899E-6"/>
    <m/>
    <m/>
    <m/>
    <m/>
    <m/>
    <m/>
    <m/>
    <m/>
    <m/>
    <m/>
    <m/>
    <m/>
    <m/>
    <m/>
    <m/>
    <m/>
    <m/>
    <m/>
    <m/>
    <m/>
    <m/>
    <m/>
    <m/>
    <m/>
    <m/>
    <m/>
    <m/>
    <m/>
    <m/>
    <m/>
    <m/>
    <m/>
    <m/>
    <m/>
    <m/>
    <m/>
    <m/>
    <m/>
    <s v="固定收益类资产"/>
  </r>
  <r>
    <s v="工业富联"/>
    <s v="富士康工业互联网股份有限公司"/>
    <s v="股票"/>
    <s v="沪深主板股"/>
    <s v="601138.SH"/>
    <x v="801"/>
    <n v="41300"/>
    <n v="418362"/>
    <x v="4724"/>
    <m/>
    <m/>
    <s v="万能"/>
    <s v="新动力17号"/>
    <s v="华安财保资管新动力17集合资产管理产品"/>
    <s v="HA0255"/>
    <s v="组合类保险资管产品"/>
    <s v="固定收益类保险资管产品"/>
    <n v="1"/>
    <s v="华安财保资产管理有限责任公司"/>
    <n v="700878750"/>
    <n v="678133632.87"/>
    <m/>
    <m/>
    <m/>
    <m/>
    <s v="是"/>
    <n v="2.0790225904244299E-6"/>
    <m/>
    <m/>
    <m/>
    <m/>
    <m/>
    <m/>
    <m/>
    <m/>
    <m/>
    <m/>
    <m/>
    <m/>
    <m/>
    <m/>
    <m/>
    <m/>
    <m/>
    <m/>
    <m/>
    <m/>
    <m/>
    <m/>
    <m/>
    <m/>
    <m/>
    <m/>
    <m/>
    <m/>
    <m/>
    <m/>
    <m/>
    <m/>
    <m/>
    <m/>
    <m/>
    <m/>
    <m/>
    <m/>
    <s v="固定收益类资产"/>
  </r>
  <r>
    <s v="中国铁建"/>
    <s v="中国铁建股份有限公司"/>
    <s v="股票"/>
    <s v="沪深主板股"/>
    <s v="601186.SH"/>
    <x v="802"/>
    <n v="69400"/>
    <n v="562065"/>
    <x v="4725"/>
    <m/>
    <m/>
    <s v="万能"/>
    <s v="新动力17号"/>
    <s v="华安财保资管新动力17集合资产管理产品"/>
    <s v="HA0255"/>
    <s v="组合类保险资管产品"/>
    <s v="固定收益类保险资管产品"/>
    <n v="1"/>
    <s v="华安财保资产管理有限责任公司"/>
    <n v="700878750"/>
    <n v="678133632.87"/>
    <m/>
    <m/>
    <m/>
    <m/>
    <s v="是"/>
    <n v="5.1106291033463798E-6"/>
    <m/>
    <m/>
    <m/>
    <m/>
    <m/>
    <m/>
    <m/>
    <m/>
    <m/>
    <m/>
    <m/>
    <m/>
    <m/>
    <m/>
    <m/>
    <m/>
    <m/>
    <m/>
    <m/>
    <m/>
    <m/>
    <m/>
    <m/>
    <m/>
    <m/>
    <m/>
    <m/>
    <m/>
    <m/>
    <m/>
    <m/>
    <m/>
    <m/>
    <m/>
    <m/>
    <m/>
    <m/>
    <m/>
    <s v="固定收益类资产"/>
  </r>
  <r>
    <s v="上海环境"/>
    <s v="_x0009_上海环境集团股份有限公司"/>
    <s v="股票"/>
    <s v="沪深主板股"/>
    <s v="601200.SH"/>
    <x v="803"/>
    <n v="25200"/>
    <n v="277014.86"/>
    <x v="4726"/>
    <m/>
    <m/>
    <s v="万能"/>
    <s v="新动力17号"/>
    <s v="华安财保资管新动力17集合资产管理产品"/>
    <s v="HA0255"/>
    <s v="组合类保险资管产品"/>
    <s v="固定收益类保险资管产品"/>
    <n v="1"/>
    <s v="华安财保资产管理有限责任公司"/>
    <n v="700878750"/>
    <n v="678133632.87"/>
    <m/>
    <m/>
    <m/>
    <m/>
    <s v="否"/>
    <n v="2.2462725053206601E-5"/>
    <m/>
    <m/>
    <m/>
    <m/>
    <m/>
    <m/>
    <m/>
    <m/>
    <m/>
    <m/>
    <m/>
    <m/>
    <m/>
    <m/>
    <m/>
    <m/>
    <m/>
    <m/>
    <m/>
    <m/>
    <m/>
    <m/>
    <m/>
    <m/>
    <m/>
    <m/>
    <m/>
    <m/>
    <m/>
    <m/>
    <m/>
    <m/>
    <m/>
    <m/>
    <m/>
    <m/>
    <m/>
    <m/>
    <s v="固定收益类资产"/>
  </r>
  <r>
    <s v="国泰君安"/>
    <s v="国泰君安证券股份有限公司"/>
    <s v="股票"/>
    <s v="沪深主板股"/>
    <s v="601211.SH"/>
    <x v="184"/>
    <n v="67400"/>
    <n v="1064670"/>
    <x v="4498"/>
    <m/>
    <m/>
    <s v="万能"/>
    <s v="新动力17号"/>
    <s v="华安财保资管新动力17集合资产管理产品"/>
    <s v="HA0255"/>
    <s v="组合类保险资管产品"/>
    <s v="固定收益类保险资管产品"/>
    <n v="1"/>
    <s v="华安财保资产管理有限责任公司"/>
    <n v="700878750"/>
    <n v="678133632.87"/>
    <m/>
    <m/>
    <m/>
    <m/>
    <s v="是"/>
    <n v="7.5673610516202001E-6"/>
    <m/>
    <m/>
    <m/>
    <m/>
    <m/>
    <m/>
    <m/>
    <m/>
    <m/>
    <m/>
    <m/>
    <m/>
    <m/>
    <m/>
    <m/>
    <m/>
    <m/>
    <m/>
    <m/>
    <m/>
    <m/>
    <m/>
    <m/>
    <m/>
    <m/>
    <m/>
    <m/>
    <m/>
    <m/>
    <m/>
    <m/>
    <m/>
    <m/>
    <m/>
    <m/>
    <m/>
    <m/>
    <m/>
    <s v="固定收益类资产"/>
  </r>
  <r>
    <s v="陕西煤业"/>
    <s v="陕西煤业股份有限公司"/>
    <s v="股票"/>
    <s v="沪深主板股"/>
    <s v="601225.SH"/>
    <x v="459"/>
    <n v="28500"/>
    <n v="456249"/>
    <x v="4499"/>
    <m/>
    <m/>
    <s v="万能"/>
    <s v="新动力17号"/>
    <s v="华安财保资管新动力17集合资产管理产品"/>
    <s v="HA0255"/>
    <s v="组合类保险资管产品"/>
    <s v="固定收益类保险资管产品"/>
    <n v="1"/>
    <s v="华安财保资产管理有限责任公司"/>
    <n v="700878750"/>
    <n v="678133632.87"/>
    <m/>
    <m/>
    <m/>
    <m/>
    <s v="是"/>
    <n v="2.9396596183599799E-6"/>
    <m/>
    <m/>
    <m/>
    <m/>
    <m/>
    <m/>
    <m/>
    <m/>
    <m/>
    <m/>
    <m/>
    <m/>
    <m/>
    <m/>
    <m/>
    <m/>
    <m/>
    <m/>
    <m/>
    <m/>
    <m/>
    <m/>
    <m/>
    <m/>
    <m/>
    <m/>
    <m/>
    <m/>
    <m/>
    <m/>
    <m/>
    <m/>
    <m/>
    <m/>
    <m/>
    <m/>
    <m/>
    <m/>
    <s v="固定收益类资产"/>
  </r>
  <r>
    <s v="中国平安"/>
    <s v="中国平安保险(集团)股份有限公司"/>
    <s v="股票"/>
    <s v="沪深主板股"/>
    <s v="601318.SH"/>
    <x v="804"/>
    <n v="30400"/>
    <n v="1635136.15"/>
    <x v="4500"/>
    <m/>
    <m/>
    <s v="万能"/>
    <s v="新动力17号"/>
    <s v="华安财保资管新动力17集合资产管理产品"/>
    <s v="HA0255"/>
    <s v="组合类保险资管产品"/>
    <s v="固定收益类保险资管产品"/>
    <n v="1"/>
    <s v="华安财保资产管理有限责任公司"/>
    <n v="700878750"/>
    <n v="678133632.87"/>
    <m/>
    <m/>
    <m/>
    <m/>
    <s v="是"/>
    <n v="1.6629977317132201E-6"/>
    <m/>
    <m/>
    <m/>
    <m/>
    <m/>
    <m/>
    <m/>
    <m/>
    <m/>
    <m/>
    <m/>
    <m/>
    <m/>
    <m/>
    <m/>
    <m/>
    <m/>
    <m/>
    <m/>
    <m/>
    <m/>
    <m/>
    <m/>
    <m/>
    <m/>
    <m/>
    <m/>
    <m/>
    <m/>
    <m/>
    <m/>
    <m/>
    <m/>
    <m/>
    <m/>
    <m/>
    <m/>
    <m/>
    <s v="固定收益类资产"/>
  </r>
  <r>
    <s v="中国人保"/>
    <s v="中国人民保险集团股份有限公司"/>
    <s v="股票"/>
    <s v="沪深主板股"/>
    <s v="601319.SH"/>
    <x v="805"/>
    <n v="212200"/>
    <n v="986837"/>
    <x v="4727"/>
    <m/>
    <m/>
    <s v="万能"/>
    <s v="新动力17号"/>
    <s v="华安财保资管新动力17集合资产管理产品"/>
    <s v="HA0255"/>
    <s v="组合类保险资管产品"/>
    <s v="固定收益类保险资管产品"/>
    <n v="1"/>
    <s v="华安财保资产管理有限责任公司"/>
    <n v="700878750"/>
    <n v="678133632.87"/>
    <m/>
    <m/>
    <m/>
    <m/>
    <s v="是"/>
    <n v="4.7983005875903701E-6"/>
    <m/>
    <m/>
    <m/>
    <m/>
    <m/>
    <m/>
    <m/>
    <m/>
    <m/>
    <m/>
    <m/>
    <m/>
    <m/>
    <m/>
    <m/>
    <m/>
    <m/>
    <m/>
    <m/>
    <m/>
    <m/>
    <m/>
    <m/>
    <m/>
    <m/>
    <m/>
    <m/>
    <m/>
    <m/>
    <m/>
    <m/>
    <m/>
    <m/>
    <m/>
    <m/>
    <m/>
    <m/>
    <m/>
    <s v="固定收益类资产"/>
  </r>
  <r>
    <s v="中国中铁"/>
    <s v="中国中铁股份有限公司"/>
    <s v="股票"/>
    <s v="沪深主板股"/>
    <s v="601390.SH"/>
    <x v="556"/>
    <n v="99900"/>
    <n v="645467"/>
    <x v="4728"/>
    <m/>
    <m/>
    <s v="万能"/>
    <s v="新动力17号"/>
    <s v="华安财保资管新动力17集合资产管理产品"/>
    <s v="HA0255"/>
    <s v="组合类保险资管产品"/>
    <s v="固定收益类保险资管产品"/>
    <n v="1"/>
    <s v="华安财保资产管理有限责任公司"/>
    <n v="700878750"/>
    <n v="678133632.87"/>
    <m/>
    <m/>
    <m/>
    <m/>
    <s v="是"/>
    <n v="4.0377252579782603E-6"/>
    <m/>
    <m/>
    <m/>
    <m/>
    <m/>
    <m/>
    <m/>
    <m/>
    <m/>
    <m/>
    <m/>
    <m/>
    <m/>
    <m/>
    <m/>
    <m/>
    <m/>
    <m/>
    <m/>
    <m/>
    <m/>
    <m/>
    <m/>
    <m/>
    <m/>
    <m/>
    <m/>
    <m/>
    <m/>
    <m/>
    <m/>
    <m/>
    <m/>
    <m/>
    <m/>
    <m/>
    <m/>
    <m/>
    <s v="固定收益类资产"/>
  </r>
  <r>
    <s v="中新集团"/>
    <s v="中新苏州工业园区开发集团股份有限公司"/>
    <s v="股票"/>
    <s v="沪深主板股"/>
    <s v="601512.SH"/>
    <x v="806"/>
    <n v="24900"/>
    <n v="234364"/>
    <x v="4503"/>
    <m/>
    <m/>
    <s v="万能"/>
    <s v="新动力17号"/>
    <s v="华安财保资管新动力17集合资产管理产品"/>
    <s v="HA0255"/>
    <s v="组合类保险资管产品"/>
    <s v="固定收益类保险资管产品"/>
    <n v="1"/>
    <s v="华安财保资产管理有限责任公司"/>
    <n v="700878750"/>
    <n v="678133632.87"/>
    <m/>
    <m/>
    <m/>
    <m/>
    <s v="否"/>
    <n v="1.66122930968917E-5"/>
    <m/>
    <m/>
    <m/>
    <m/>
    <m/>
    <m/>
    <m/>
    <m/>
    <m/>
    <m/>
    <m/>
    <m/>
    <m/>
    <m/>
    <m/>
    <m/>
    <m/>
    <m/>
    <m/>
    <m/>
    <m/>
    <m/>
    <m/>
    <m/>
    <m/>
    <m/>
    <m/>
    <m/>
    <m/>
    <m/>
    <m/>
    <m/>
    <m/>
    <m/>
    <m/>
    <m/>
    <m/>
    <m/>
    <s v="固定收益类资产"/>
  </r>
  <r>
    <s v="东吴证券"/>
    <s v="东吴证券股份有限公司"/>
    <s v="股票"/>
    <s v="沪深主板股"/>
    <s v="601555.SH"/>
    <x v="807"/>
    <n v="92700"/>
    <n v="699079"/>
    <x v="4729"/>
    <m/>
    <m/>
    <s v="万能"/>
    <s v="新动力17号"/>
    <s v="华安财保资管新动力17集合资产管理产品"/>
    <s v="HA0255"/>
    <s v="组合类保险资管产品"/>
    <s v="固定收益类保险资管产品"/>
    <n v="1"/>
    <s v="华安财保资产管理有限责任公司"/>
    <n v="700878750"/>
    <n v="678133632.87"/>
    <m/>
    <m/>
    <m/>
    <m/>
    <s v="否"/>
    <n v="1.85122218520419E-5"/>
    <m/>
    <m/>
    <m/>
    <m/>
    <m/>
    <m/>
    <m/>
    <m/>
    <m/>
    <m/>
    <m/>
    <m/>
    <m/>
    <m/>
    <m/>
    <m/>
    <m/>
    <m/>
    <m/>
    <m/>
    <m/>
    <m/>
    <m/>
    <m/>
    <m/>
    <m/>
    <m/>
    <m/>
    <m/>
    <m/>
    <m/>
    <m/>
    <m/>
    <m/>
    <m/>
    <m/>
    <m/>
    <m/>
    <s v="固定收益类资产"/>
  </r>
  <r>
    <s v="旗滨集团"/>
    <s v="株洲旗滨集团股份有限公司"/>
    <s v="股票"/>
    <s v="沪深主板股"/>
    <s v="601636.SH"/>
    <x v="188"/>
    <n v="26500"/>
    <n v="350812"/>
    <x v="4730"/>
    <m/>
    <m/>
    <s v="万能"/>
    <s v="新动力17号"/>
    <s v="华安财保资管新动力17集合资产管理产品"/>
    <s v="HA0255"/>
    <s v="组合类保险资管产品"/>
    <s v="固定收益类保险资管产品"/>
    <n v="1"/>
    <s v="华安财保资产管理有限责任公司"/>
    <n v="700878750"/>
    <n v="678133632.87"/>
    <m/>
    <m/>
    <m/>
    <m/>
    <s v="否"/>
    <n v="9.8648641262325299E-6"/>
    <m/>
    <m/>
    <m/>
    <m/>
    <m/>
    <m/>
    <m/>
    <m/>
    <m/>
    <m/>
    <m/>
    <m/>
    <m/>
    <m/>
    <m/>
    <m/>
    <m/>
    <m/>
    <m/>
    <m/>
    <m/>
    <m/>
    <m/>
    <m/>
    <m/>
    <m/>
    <m/>
    <m/>
    <m/>
    <m/>
    <m/>
    <m/>
    <m/>
    <m/>
    <m/>
    <m/>
    <m/>
    <m/>
    <s v="固定收益类资产"/>
  </r>
  <r>
    <s v="中国建筑"/>
    <s v="中国建筑股份有限公司"/>
    <s v="股票"/>
    <s v="沪深主板股"/>
    <s v="601668.SH"/>
    <x v="395"/>
    <n v="220700"/>
    <n v="1214298.3"/>
    <x v="4731"/>
    <m/>
    <m/>
    <s v="万能"/>
    <s v="新动力17号"/>
    <s v="华安财保资管新动力17集合资产管理产品"/>
    <s v="HA0255"/>
    <s v="组合类保险资管产品"/>
    <s v="固定收益类保险资管产品"/>
    <n v="1"/>
    <s v="华安财保资产管理有限责任公司"/>
    <n v="700878750"/>
    <n v="678133632.87"/>
    <m/>
    <m/>
    <m/>
    <m/>
    <s v="是"/>
    <n v="5.2621716884935204E-6"/>
    <m/>
    <m/>
    <m/>
    <m/>
    <m/>
    <m/>
    <m/>
    <m/>
    <m/>
    <m/>
    <m/>
    <m/>
    <m/>
    <m/>
    <m/>
    <m/>
    <m/>
    <m/>
    <m/>
    <m/>
    <m/>
    <m/>
    <m/>
    <m/>
    <m/>
    <m/>
    <m/>
    <m/>
    <m/>
    <m/>
    <m/>
    <m/>
    <m/>
    <m/>
    <m/>
    <m/>
    <m/>
    <m/>
    <s v="固定收益类资产"/>
  </r>
  <r>
    <s v="明泰铝业"/>
    <s v="河南明泰铝业股份有限公司"/>
    <s v="股票"/>
    <s v="沪深主板股"/>
    <s v="601677.SH"/>
    <x v="557"/>
    <n v="10200"/>
    <n v="398680.46"/>
    <x v="4507"/>
    <m/>
    <m/>
    <s v="万能"/>
    <s v="新动力17号"/>
    <s v="华安财保资管新动力17集合资产管理产品"/>
    <s v="HA0255"/>
    <s v="组合类保险资管产品"/>
    <s v="固定收益类保险资管产品"/>
    <n v="1"/>
    <s v="华安财保资产管理有限责任公司"/>
    <n v="700878750"/>
    <n v="678133632.87"/>
    <m/>
    <m/>
    <m/>
    <m/>
    <s v="否"/>
    <n v="1.4808409043345E-5"/>
    <m/>
    <m/>
    <m/>
    <m/>
    <m/>
    <m/>
    <m/>
    <m/>
    <m/>
    <m/>
    <m/>
    <m/>
    <m/>
    <m/>
    <m/>
    <m/>
    <m/>
    <m/>
    <m/>
    <m/>
    <m/>
    <m/>
    <m/>
    <m/>
    <m/>
    <m/>
    <m/>
    <m/>
    <m/>
    <m/>
    <m/>
    <m/>
    <m/>
    <m/>
    <m/>
    <m/>
    <m/>
    <m/>
    <s v="固定收益类资产"/>
  </r>
  <r>
    <s v="滨化股份"/>
    <s v="滨化集团股份有限公司"/>
    <s v="股票"/>
    <s v="沪深主板股"/>
    <s v="601678.SH"/>
    <x v="808"/>
    <n v="45300"/>
    <n v="291242"/>
    <x v="4508"/>
    <m/>
    <m/>
    <s v="万能"/>
    <s v="新动力17号"/>
    <s v="华安财保资管新动力17集合资产管理产品"/>
    <s v="HA0255"/>
    <s v="组合类保险资管产品"/>
    <s v="固定收益类保险资管产品"/>
    <n v="1"/>
    <s v="华安财保资产管理有限责任公司"/>
    <n v="700878750"/>
    <n v="678133632.87"/>
    <m/>
    <m/>
    <m/>
    <m/>
    <s v="否"/>
    <n v="2.20112738187711E-5"/>
    <m/>
    <m/>
    <m/>
    <m/>
    <m/>
    <m/>
    <m/>
    <m/>
    <m/>
    <m/>
    <m/>
    <m/>
    <m/>
    <m/>
    <m/>
    <m/>
    <m/>
    <m/>
    <m/>
    <m/>
    <m/>
    <m/>
    <m/>
    <m/>
    <m/>
    <m/>
    <m/>
    <m/>
    <m/>
    <m/>
    <m/>
    <m/>
    <m/>
    <m/>
    <m/>
    <m/>
    <m/>
    <m/>
    <s v="固定收益类资产"/>
  </r>
  <r>
    <s v="拓普集团"/>
    <s v="宁波拓普集团股份有限公司"/>
    <s v="股票"/>
    <s v="沪深主板股"/>
    <s v="601689.SH"/>
    <x v="809"/>
    <n v="10200"/>
    <n v="548025"/>
    <x v="4509"/>
    <m/>
    <m/>
    <s v="万能"/>
    <s v="新动力17号"/>
    <s v="华安财保资管新动力17集合资产管理产品"/>
    <s v="HA0255"/>
    <s v="组合类保险资管产品"/>
    <s v="固定收益类保险资管产品"/>
    <n v="1"/>
    <s v="华安财保资产管理有限责任公司"/>
    <n v="700878750"/>
    <n v="678133632.87"/>
    <m/>
    <m/>
    <m/>
    <m/>
    <s v="否"/>
    <n v="9.2555072164409404E-6"/>
    <m/>
    <m/>
    <m/>
    <m/>
    <m/>
    <m/>
    <m/>
    <m/>
    <m/>
    <m/>
    <m/>
    <m/>
    <m/>
    <m/>
    <m/>
    <m/>
    <m/>
    <m/>
    <m/>
    <m/>
    <m/>
    <m/>
    <m/>
    <m/>
    <m/>
    <m/>
    <m/>
    <m/>
    <m/>
    <m/>
    <m/>
    <m/>
    <m/>
    <m/>
    <m/>
    <m/>
    <m/>
    <m/>
    <s v="固定收益类资产"/>
  </r>
  <r>
    <s v="成都银行"/>
    <s v="成都银行股份有限公司"/>
    <s v="股票"/>
    <s v="沪深主板股"/>
    <s v="601838.SH"/>
    <x v="237"/>
    <n v="89402"/>
    <n v="1253647.4099999999"/>
    <x v="4732"/>
    <m/>
    <m/>
    <s v="万能"/>
    <s v="新动力17号"/>
    <s v="华安财保资管新动力17集合资产管理产品"/>
    <s v="HA0255"/>
    <s v="组合类保险资管产品"/>
    <s v="固定收益类保险资管产品"/>
    <n v="1"/>
    <s v="华安财保资产管理有限责任公司"/>
    <n v="700878750"/>
    <n v="678133632.87"/>
    <m/>
    <m/>
    <m/>
    <m/>
    <s v="是"/>
    <n v="2.4749662117503101E-5"/>
    <m/>
    <m/>
    <m/>
    <m/>
    <m/>
    <m/>
    <m/>
    <m/>
    <m/>
    <m/>
    <m/>
    <m/>
    <m/>
    <m/>
    <m/>
    <m/>
    <m/>
    <m/>
    <m/>
    <m/>
    <m/>
    <m/>
    <m/>
    <m/>
    <m/>
    <m/>
    <m/>
    <m/>
    <m/>
    <m/>
    <m/>
    <m/>
    <m/>
    <m/>
    <m/>
    <m/>
    <m/>
    <m/>
    <s v="固定收益类资产"/>
  </r>
  <r>
    <s v="正泰电器"/>
    <s v="浙江正泰电器股份有限公司"/>
    <s v="股票"/>
    <s v="沪深主板股"/>
    <s v="601877.SH"/>
    <x v="558"/>
    <n v="10400"/>
    <n v="389575"/>
    <x v="4511"/>
    <m/>
    <m/>
    <s v="万能"/>
    <s v="新动力17号"/>
    <s v="华安财保资管新动力17集合资产管理产品"/>
    <s v="HA0255"/>
    <s v="组合类保险资管产品"/>
    <s v="固定收益类保险资管产品"/>
    <n v="1"/>
    <s v="华安财保资产管理有限责任公司"/>
    <n v="700878750"/>
    <n v="678133632.87"/>
    <m/>
    <m/>
    <m/>
    <m/>
    <s v="是"/>
    <n v="4.8372688097315096E-6"/>
    <m/>
    <m/>
    <m/>
    <m/>
    <m/>
    <m/>
    <m/>
    <m/>
    <m/>
    <m/>
    <m/>
    <m/>
    <m/>
    <m/>
    <m/>
    <m/>
    <m/>
    <m/>
    <m/>
    <m/>
    <m/>
    <m/>
    <m/>
    <m/>
    <m/>
    <m/>
    <m/>
    <m/>
    <m/>
    <m/>
    <m/>
    <m/>
    <m/>
    <m/>
    <m/>
    <m/>
    <m/>
    <m/>
    <s v="固定收益类资产"/>
  </r>
  <r>
    <s v="紫金矿业"/>
    <s v="紫金矿业集团股份有限公司"/>
    <s v="股票"/>
    <s v="沪深主板股"/>
    <s v="601899.SH"/>
    <x v="397"/>
    <n v="66300"/>
    <n v="720921.08"/>
    <x v="4733"/>
    <m/>
    <m/>
    <s v="万能"/>
    <s v="新动力17号"/>
    <s v="华安财保资管新动力17集合资产管理产品"/>
    <s v="HA0255"/>
    <s v="组合类保险资管产品"/>
    <s v="固定收益类保险资管产品"/>
    <n v="1"/>
    <s v="华安财保资产管理有限责任公司"/>
    <n v="700878750"/>
    <n v="678133632.87"/>
    <m/>
    <m/>
    <m/>
    <m/>
    <s v="是"/>
    <n v="2.51810603314111E-6"/>
    <m/>
    <m/>
    <m/>
    <m/>
    <m/>
    <m/>
    <m/>
    <m/>
    <m/>
    <m/>
    <m/>
    <m/>
    <m/>
    <m/>
    <m/>
    <m/>
    <m/>
    <m/>
    <m/>
    <m/>
    <m/>
    <m/>
    <m/>
    <m/>
    <m/>
    <m/>
    <m/>
    <m/>
    <m/>
    <m/>
    <m/>
    <m/>
    <m/>
    <m/>
    <m/>
    <m/>
    <m/>
    <m/>
    <s v="固定收益类资产"/>
  </r>
  <r>
    <s v="南方传媒"/>
    <s v="南方出版传媒股份有限公司"/>
    <s v="股票"/>
    <s v="沪深主板股"/>
    <s v="601900.SH"/>
    <x v="810"/>
    <n v="34000"/>
    <n v="283004"/>
    <x v="4513"/>
    <m/>
    <m/>
    <s v="万能"/>
    <s v="新动力17号"/>
    <s v="华安财保资管新动力17集合资产管理产品"/>
    <s v="HA0255"/>
    <s v="组合类保险资管产品"/>
    <s v="固定收益类保险资管产品"/>
    <n v="1"/>
    <s v="华安财保资产管理有限责任公司"/>
    <n v="700878750"/>
    <n v="678133632.87"/>
    <m/>
    <m/>
    <m/>
    <m/>
    <s v="否"/>
    <n v="3.7951656835725299E-5"/>
    <m/>
    <m/>
    <m/>
    <m/>
    <m/>
    <m/>
    <m/>
    <m/>
    <m/>
    <m/>
    <m/>
    <m/>
    <m/>
    <m/>
    <m/>
    <m/>
    <m/>
    <m/>
    <m/>
    <m/>
    <m/>
    <m/>
    <m/>
    <m/>
    <m/>
    <m/>
    <m/>
    <m/>
    <m/>
    <m/>
    <m/>
    <m/>
    <m/>
    <m/>
    <m/>
    <m/>
    <m/>
    <m/>
    <s v="固定收益类资产"/>
  </r>
  <r>
    <s v="金钼股份"/>
    <s v="金堆城钼业股份有限公司"/>
    <s v="股票"/>
    <s v="沪深主板股"/>
    <s v="601958.SH"/>
    <x v="811"/>
    <n v="33600"/>
    <n v="226240"/>
    <x v="4734"/>
    <m/>
    <m/>
    <s v="万能"/>
    <s v="新动力17号"/>
    <s v="华安财保资管新动力17集合资产管理产品"/>
    <s v="HA0255"/>
    <s v="组合类保险资管产品"/>
    <s v="固定收益类保险资管产品"/>
    <n v="1"/>
    <s v="华安财保资产管理有限责任公司"/>
    <n v="700878750"/>
    <n v="678133632.87"/>
    <m/>
    <m/>
    <m/>
    <m/>
    <s v="否"/>
    <n v="1.04134240937625E-5"/>
    <m/>
    <m/>
    <m/>
    <m/>
    <m/>
    <m/>
    <m/>
    <m/>
    <m/>
    <m/>
    <m/>
    <m/>
    <m/>
    <m/>
    <m/>
    <m/>
    <m/>
    <m/>
    <m/>
    <m/>
    <m/>
    <m/>
    <m/>
    <m/>
    <m/>
    <m/>
    <m/>
    <m/>
    <m/>
    <m/>
    <m/>
    <m/>
    <m/>
    <m/>
    <m/>
    <m/>
    <m/>
    <m/>
    <s v="固定收益类资产"/>
  </r>
  <r>
    <s v="中国核电"/>
    <s v="中国核能电力股份有限公司"/>
    <s v="股票"/>
    <s v="沪深主板股"/>
    <s v="601985.SH"/>
    <x v="469"/>
    <n v="103400"/>
    <n v="771039.63"/>
    <x v="4735"/>
    <m/>
    <m/>
    <s v="万能"/>
    <s v="新动力17号"/>
    <s v="华安财保资管新动力17集合资产管理产品"/>
    <s v="HA0255"/>
    <s v="组合类保险资管产品"/>
    <s v="固定收益类保险资管产品"/>
    <n v="1"/>
    <s v="华安财保资产管理有限责任公司"/>
    <n v="700878750"/>
    <n v="678133632.87"/>
    <m/>
    <m/>
    <m/>
    <m/>
    <s v="是"/>
    <n v="5.4857224688660798E-6"/>
    <m/>
    <m/>
    <m/>
    <m/>
    <m/>
    <m/>
    <m/>
    <m/>
    <m/>
    <m/>
    <m/>
    <m/>
    <m/>
    <m/>
    <m/>
    <m/>
    <m/>
    <m/>
    <m/>
    <m/>
    <m/>
    <m/>
    <m/>
    <m/>
    <m/>
    <m/>
    <m/>
    <m/>
    <m/>
    <m/>
    <m/>
    <m/>
    <m/>
    <m/>
    <m/>
    <m/>
    <m/>
    <m/>
    <s v="固定收益类资产"/>
  </r>
  <r>
    <s v="中国重工"/>
    <s v="中国船舶重工股份有限公司"/>
    <s v="股票"/>
    <s v="沪深主板股"/>
    <s v="601989.SH"/>
    <x v="812"/>
    <n v="125400"/>
    <n v="483613"/>
    <x v="4736"/>
    <m/>
    <m/>
    <s v="万能"/>
    <s v="新动力17号"/>
    <s v="华安财保资管新动力17集合资产管理产品"/>
    <s v="HA0255"/>
    <s v="组合类保险资管产品"/>
    <s v="固定收益类保险资管产品"/>
    <n v="1"/>
    <s v="华安财保资产管理有限责任公司"/>
    <n v="700878750"/>
    <n v="678133632.87"/>
    <m/>
    <m/>
    <m/>
    <m/>
    <s v="是"/>
    <n v="5.4995090665442399E-6"/>
    <m/>
    <m/>
    <m/>
    <m/>
    <m/>
    <m/>
    <m/>
    <m/>
    <m/>
    <m/>
    <m/>
    <m/>
    <m/>
    <m/>
    <m/>
    <m/>
    <m/>
    <m/>
    <m/>
    <m/>
    <m/>
    <m/>
    <m/>
    <m/>
    <m/>
    <m/>
    <m/>
    <m/>
    <m/>
    <m/>
    <m/>
    <m/>
    <m/>
    <m/>
    <m/>
    <m/>
    <m/>
    <m/>
    <s v="固定收益类资产"/>
  </r>
  <r>
    <s v="创力集团"/>
    <s v="上海创力集团股份有限公司"/>
    <s v="股票"/>
    <s v="沪深主板股"/>
    <s v="603012.SH"/>
    <x v="813"/>
    <n v="28500"/>
    <n v="164181"/>
    <x v="4737"/>
    <m/>
    <m/>
    <s v="万能"/>
    <s v="新动力17号"/>
    <s v="华安财保资管新动力17集合资产管理产品"/>
    <s v="HA0255"/>
    <s v="组合类保险资管产品"/>
    <s v="固定收益类保险资管产品"/>
    <n v="1"/>
    <s v="华安财保资产管理有限责任公司"/>
    <n v="700878750"/>
    <n v="678133632.87"/>
    <m/>
    <m/>
    <m/>
    <m/>
    <s v="否"/>
    <n v="4.4771898956893302E-5"/>
    <m/>
    <m/>
    <m/>
    <m/>
    <m/>
    <m/>
    <m/>
    <m/>
    <m/>
    <m/>
    <m/>
    <m/>
    <m/>
    <m/>
    <m/>
    <m/>
    <m/>
    <m/>
    <m/>
    <m/>
    <m/>
    <m/>
    <m/>
    <m/>
    <m/>
    <m/>
    <m/>
    <m/>
    <m/>
    <m/>
    <m/>
    <m/>
    <m/>
    <m/>
    <m/>
    <m/>
    <m/>
    <m/>
    <s v="固定收益类资产"/>
  </r>
  <r>
    <s v="中科曙光"/>
    <s v="曙光信息产业股份有限公司"/>
    <s v="股票"/>
    <s v="沪深主板股"/>
    <s v="603019.SH"/>
    <x v="491"/>
    <n v="13300"/>
    <n v="391205"/>
    <x v="4518"/>
    <m/>
    <m/>
    <s v="万能"/>
    <s v="新动力17号"/>
    <s v="华安财保资管新动力17集合资产管理产品"/>
    <s v="HA0255"/>
    <s v="组合类保险资管产品"/>
    <s v="固定收益类保险资管产品"/>
    <n v="1"/>
    <s v="华安财保资产管理有限责任公司"/>
    <n v="700878750"/>
    <n v="678133632.87"/>
    <m/>
    <m/>
    <m/>
    <m/>
    <s v="是"/>
    <n v="9.0898592277011997E-6"/>
    <m/>
    <m/>
    <m/>
    <m/>
    <m/>
    <m/>
    <m/>
    <m/>
    <m/>
    <m/>
    <m/>
    <m/>
    <m/>
    <m/>
    <m/>
    <m/>
    <m/>
    <m/>
    <m/>
    <m/>
    <m/>
    <m/>
    <m/>
    <m/>
    <m/>
    <m/>
    <m/>
    <m/>
    <m/>
    <m/>
    <m/>
    <m/>
    <m/>
    <m/>
    <m/>
    <m/>
    <m/>
    <m/>
    <s v="固定收益类资产"/>
  </r>
  <r>
    <s v="广州酒家"/>
    <s v="广州酒家集团股份有限公司"/>
    <s v="股票"/>
    <s v="沪深主板股"/>
    <s v="603043.SH"/>
    <x v="814"/>
    <n v="18400"/>
    <n v="408590"/>
    <x v="4738"/>
    <m/>
    <m/>
    <s v="万能"/>
    <s v="新动力17号"/>
    <s v="华安财保资管新动力17集合资产管理产品"/>
    <s v="HA0255"/>
    <s v="组合类保险资管产品"/>
    <s v="固定收益类保险资管产品"/>
    <n v="1"/>
    <s v="华安财保资产管理有限责任公司"/>
    <n v="700878750"/>
    <n v="678133632.87"/>
    <m/>
    <m/>
    <m/>
    <m/>
    <s v="否"/>
    <n v="3.2438681490934902E-5"/>
    <m/>
    <m/>
    <m/>
    <m/>
    <m/>
    <m/>
    <m/>
    <m/>
    <m/>
    <m/>
    <m/>
    <m/>
    <m/>
    <m/>
    <m/>
    <m/>
    <m/>
    <m/>
    <m/>
    <m/>
    <m/>
    <m/>
    <m/>
    <m/>
    <m/>
    <m/>
    <m/>
    <m/>
    <m/>
    <m/>
    <m/>
    <m/>
    <m/>
    <m/>
    <m/>
    <m/>
    <m/>
    <m/>
    <s v="固定收益类资产"/>
  </r>
  <r>
    <s v="禾望电气"/>
    <s v="深圳市禾望电气股份有限公司"/>
    <s v="股票"/>
    <s v="沪深主板股"/>
    <s v="603063.SH"/>
    <x v="815"/>
    <n v="7600"/>
    <n v="246944"/>
    <x v="4739"/>
    <m/>
    <m/>
    <s v="万能"/>
    <s v="新动力17号"/>
    <s v="华安财保资管新动力17集合资产管理产品"/>
    <s v="HA0255"/>
    <s v="组合类保险资管产品"/>
    <s v="固定收益类保险资管产品"/>
    <n v="1"/>
    <s v="华安财保资产管理有限责任公司"/>
    <n v="700878750"/>
    <n v="678133632.87"/>
    <m/>
    <m/>
    <m/>
    <m/>
    <s v="否"/>
    <n v="1.7399705578666098E-5"/>
    <m/>
    <m/>
    <m/>
    <m/>
    <m/>
    <m/>
    <m/>
    <m/>
    <m/>
    <m/>
    <m/>
    <m/>
    <m/>
    <m/>
    <m/>
    <m/>
    <m/>
    <m/>
    <m/>
    <m/>
    <m/>
    <m/>
    <m/>
    <m/>
    <m/>
    <m/>
    <m/>
    <m/>
    <m/>
    <m/>
    <m/>
    <m/>
    <m/>
    <m/>
    <m/>
    <m/>
    <m/>
    <m/>
    <s v="固定收益类资产"/>
  </r>
  <r>
    <s v="森特股份"/>
    <s v="森特士兴集团股份有限公司"/>
    <s v="股票"/>
    <s v="沪深主板股"/>
    <s v="603098.SH"/>
    <x v="816"/>
    <n v="6200"/>
    <n v="247422"/>
    <x v="4521"/>
    <m/>
    <m/>
    <s v="万能"/>
    <s v="新动力17号"/>
    <s v="华安财保资管新动力17集合资产管理产品"/>
    <s v="HA0255"/>
    <s v="组合类保险资管产品"/>
    <s v="固定收益类保险资管产品"/>
    <n v="1"/>
    <s v="华安财保资产管理有限责任公司"/>
    <n v="700878750"/>
    <n v="678133632.87"/>
    <m/>
    <m/>
    <m/>
    <m/>
    <s v="否"/>
    <n v="1.15070531795753E-5"/>
    <m/>
    <m/>
    <m/>
    <m/>
    <m/>
    <m/>
    <m/>
    <m/>
    <m/>
    <m/>
    <m/>
    <m/>
    <m/>
    <m/>
    <m/>
    <m/>
    <m/>
    <m/>
    <m/>
    <m/>
    <m/>
    <m/>
    <m/>
    <m/>
    <m/>
    <m/>
    <m/>
    <m/>
    <m/>
    <m/>
    <m/>
    <m/>
    <m/>
    <m/>
    <m/>
    <m/>
    <m/>
    <m/>
    <s v="固定收益类资产"/>
  </r>
  <r>
    <s v="川仪股份"/>
    <s v="重庆川仪自动化股份有限公司"/>
    <s v="股票"/>
    <s v="沪深主板股"/>
    <s v="603100.SH"/>
    <x v="817"/>
    <n v="13200"/>
    <n v="208314.6"/>
    <x v="4522"/>
    <m/>
    <m/>
    <s v="万能"/>
    <s v="新动力17号"/>
    <s v="华安财保资管新动力17集合资产管理产品"/>
    <s v="HA0255"/>
    <s v="组合类保险资管产品"/>
    <s v="固定收益类保险资管产品"/>
    <n v="1"/>
    <s v="华安财保资产管理有限责任公司"/>
    <n v="700878750"/>
    <n v="678133632.87"/>
    <m/>
    <m/>
    <m/>
    <m/>
    <s v="否"/>
    <n v="3.34177215189873E-5"/>
    <m/>
    <m/>
    <m/>
    <m/>
    <m/>
    <m/>
    <m/>
    <m/>
    <m/>
    <m/>
    <m/>
    <m/>
    <m/>
    <m/>
    <m/>
    <m/>
    <m/>
    <m/>
    <m/>
    <m/>
    <m/>
    <m/>
    <m/>
    <m/>
    <m/>
    <m/>
    <m/>
    <m/>
    <m/>
    <m/>
    <m/>
    <m/>
    <m/>
    <m/>
    <m/>
    <m/>
    <m/>
    <m/>
    <s v="固定收益类资产"/>
  </r>
  <r>
    <s v="昭衍新药"/>
    <s v="北京昭衍新药研究中心股份有限公司"/>
    <s v="股票"/>
    <s v="沪深主板股"/>
    <s v="603127.SH"/>
    <x v="818"/>
    <n v="3300"/>
    <n v="337531.67"/>
    <x v="4523"/>
    <m/>
    <m/>
    <s v="万能"/>
    <s v="新动力17号"/>
    <s v="华安财保资管新动力17集合资产管理产品"/>
    <s v="HA0255"/>
    <s v="组合类保险资管产品"/>
    <s v="固定收益类保险资管产品"/>
    <n v="1"/>
    <s v="华安财保资产管理有限责任公司"/>
    <n v="700878750"/>
    <n v="678133632.87"/>
    <m/>
    <m/>
    <m/>
    <m/>
    <s v="否"/>
    <n v="8.6475088602375794E-6"/>
    <m/>
    <m/>
    <m/>
    <m/>
    <m/>
    <m/>
    <m/>
    <m/>
    <m/>
    <m/>
    <m/>
    <m/>
    <m/>
    <m/>
    <m/>
    <m/>
    <m/>
    <m/>
    <m/>
    <m/>
    <m/>
    <m/>
    <m/>
    <m/>
    <m/>
    <m/>
    <m/>
    <m/>
    <m/>
    <m/>
    <m/>
    <m/>
    <m/>
    <m/>
    <m/>
    <m/>
    <m/>
    <m/>
    <s v="固定收益类资产"/>
  </r>
  <r>
    <s v="望变电气"/>
    <s v="重庆望变电气(集团)股份有限公司"/>
    <s v="股票"/>
    <s v="沪深主板股"/>
    <s v="603191.SH"/>
    <x v="285"/>
    <n v="363"/>
    <n v="4305.18"/>
    <x v="400"/>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嘉环科技"/>
    <s v="嘉环科技股份有限公司"/>
    <s v="股票"/>
    <s v="沪深主板股"/>
    <s v="603206.SH"/>
    <x v="401"/>
    <n v="342"/>
    <n v="4969.26"/>
    <x v="561"/>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移远通信"/>
    <s v="上海移远通信技术股份有限公司"/>
    <s v="股票"/>
    <s v="沪深主板股"/>
    <s v="603236.SH"/>
    <x v="819"/>
    <n v="3800"/>
    <n v="689839.75"/>
    <x v="4524"/>
    <m/>
    <m/>
    <s v="万能"/>
    <s v="新动力17号"/>
    <s v="华安财保资管新动力17集合资产管理产品"/>
    <s v="HA0255"/>
    <s v="组合类保险资管产品"/>
    <s v="固定收益类保险资管产品"/>
    <n v="1"/>
    <s v="华安财保资产管理有限责任公司"/>
    <n v="700878750"/>
    <n v="678133632.87"/>
    <m/>
    <m/>
    <m/>
    <m/>
    <s v="否"/>
    <n v="2.61400450990071E-5"/>
    <m/>
    <m/>
    <m/>
    <m/>
    <m/>
    <m/>
    <m/>
    <m/>
    <m/>
    <m/>
    <m/>
    <m/>
    <m/>
    <m/>
    <m/>
    <m/>
    <m/>
    <m/>
    <m/>
    <m/>
    <m/>
    <m/>
    <m/>
    <m/>
    <m/>
    <m/>
    <m/>
    <m/>
    <m/>
    <m/>
    <m/>
    <m/>
    <m/>
    <m/>
    <m/>
    <m/>
    <m/>
    <m/>
    <s v="固定收益类资产"/>
  </r>
  <r>
    <s v="药明康德"/>
    <s v="无锡药明康德新药开发股份有限公司"/>
    <s v="股票"/>
    <s v="沪深主板股"/>
    <s v="603259.SH"/>
    <x v="559"/>
    <n v="7580"/>
    <n v="852163.47"/>
    <x v="4740"/>
    <m/>
    <m/>
    <s v="万能"/>
    <s v="新动力17号"/>
    <s v="华安财保资管新动力17集合资产管理产品"/>
    <s v="HA0255"/>
    <s v="组合类保险资管产品"/>
    <s v="固定收益类保险资管产品"/>
    <n v="1"/>
    <s v="华安财保资产管理有限责任公司"/>
    <n v="700878750"/>
    <n v="678133632.87"/>
    <m/>
    <m/>
    <m/>
    <m/>
    <s v="是"/>
    <n v="2.56443568483586E-6"/>
    <m/>
    <m/>
    <m/>
    <m/>
    <m/>
    <m/>
    <m/>
    <m/>
    <m/>
    <m/>
    <m/>
    <m/>
    <m/>
    <m/>
    <m/>
    <m/>
    <m/>
    <m/>
    <m/>
    <m/>
    <m/>
    <m/>
    <m/>
    <m/>
    <m/>
    <m/>
    <m/>
    <m/>
    <m/>
    <m/>
    <m/>
    <m/>
    <m/>
    <m/>
    <m/>
    <m/>
    <m/>
    <m/>
    <s v="固定收益类资产"/>
  </r>
  <r>
    <s v="景津装备"/>
    <s v="景津装备股份有限公司"/>
    <s v="股票"/>
    <s v="沪深主板股"/>
    <s v="603279.SH"/>
    <x v="820"/>
    <n v="6200"/>
    <n v="244336"/>
    <x v="4526"/>
    <m/>
    <m/>
    <s v="万能"/>
    <s v="新动力17号"/>
    <s v="华安财保资管新动力17集合资产管理产品"/>
    <s v="HA0255"/>
    <s v="组合类保险资管产品"/>
    <s v="固定收益类保险资管产品"/>
    <n v="1"/>
    <s v="华安财保资产管理有限责任公司"/>
    <n v="700878750"/>
    <n v="678133632.87"/>
    <m/>
    <m/>
    <m/>
    <m/>
    <s v="否"/>
    <n v="1.5051594194454499E-5"/>
    <m/>
    <m/>
    <m/>
    <m/>
    <m/>
    <m/>
    <m/>
    <m/>
    <m/>
    <m/>
    <m/>
    <m/>
    <m/>
    <m/>
    <m/>
    <m/>
    <m/>
    <m/>
    <m/>
    <m/>
    <m/>
    <m/>
    <m/>
    <m/>
    <m/>
    <m/>
    <m/>
    <m/>
    <m/>
    <m/>
    <m/>
    <m/>
    <m/>
    <m/>
    <m/>
    <m/>
    <m/>
    <m/>
    <s v="固定收益类资产"/>
  </r>
  <r>
    <s v="赛腾股份"/>
    <s v="苏州赛腾精密电子股份有限公司"/>
    <s v="股票"/>
    <s v="沪深主板股"/>
    <s v="603283.SH"/>
    <x v="821"/>
    <n v="7100"/>
    <n v="139414"/>
    <x v="4527"/>
    <m/>
    <m/>
    <s v="万能"/>
    <s v="新动力17号"/>
    <s v="华安财保资管新动力17集合资产管理产品"/>
    <s v="HA0255"/>
    <s v="组合类保险资管产品"/>
    <s v="固定收益类保险资管产品"/>
    <n v="1"/>
    <s v="华安财保资产管理有限责任公司"/>
    <n v="700878750"/>
    <n v="678133632.87"/>
    <m/>
    <m/>
    <m/>
    <m/>
    <s v="否"/>
    <n v="3.9041091837911002E-5"/>
    <m/>
    <m/>
    <m/>
    <m/>
    <m/>
    <m/>
    <m/>
    <m/>
    <m/>
    <m/>
    <m/>
    <m/>
    <m/>
    <m/>
    <m/>
    <m/>
    <m/>
    <m/>
    <m/>
    <m/>
    <m/>
    <m/>
    <m/>
    <m/>
    <m/>
    <m/>
    <m/>
    <m/>
    <m/>
    <m/>
    <m/>
    <m/>
    <m/>
    <m/>
    <m/>
    <m/>
    <m/>
    <m/>
    <s v="固定收益类资产"/>
  </r>
  <r>
    <s v="斯达半导"/>
    <s v="嘉兴斯达半导体股份有限公司"/>
    <s v="股票"/>
    <s v="沪深主板股"/>
    <s v="603290.SH"/>
    <x v="822"/>
    <n v="1300"/>
    <n v="414676.03"/>
    <x v="4528"/>
    <m/>
    <m/>
    <s v="万能"/>
    <s v="新动力17号"/>
    <s v="华安财保资管新动力17集合资产管理产品"/>
    <s v="HA0255"/>
    <s v="组合类保险资管产品"/>
    <s v="固定收益类保险资管产品"/>
    <n v="1"/>
    <s v="华安财保资产管理有限责任公司"/>
    <n v="700878750"/>
    <n v="678133632.87"/>
    <m/>
    <m/>
    <m/>
    <m/>
    <s v="否"/>
    <n v="7.6198934551328404E-6"/>
    <m/>
    <m/>
    <m/>
    <m/>
    <m/>
    <m/>
    <m/>
    <m/>
    <m/>
    <m/>
    <m/>
    <m/>
    <m/>
    <m/>
    <m/>
    <m/>
    <m/>
    <m/>
    <m/>
    <m/>
    <m/>
    <m/>
    <m/>
    <m/>
    <m/>
    <m/>
    <m/>
    <m/>
    <m/>
    <m/>
    <m/>
    <m/>
    <m/>
    <m/>
    <m/>
    <m/>
    <m/>
    <m/>
    <s v="固定收益类资产"/>
  </r>
  <r>
    <s v="苏盐井神"/>
    <s v="江苏苏盐井神股份有限公司"/>
    <s v="股票"/>
    <s v="沪深主板股"/>
    <s v="603299.SH"/>
    <x v="823"/>
    <n v="20300"/>
    <n v="174226"/>
    <x v="4529"/>
    <m/>
    <m/>
    <s v="万能"/>
    <s v="新动力17号"/>
    <s v="华安财保资管新动力17集合资产管理产品"/>
    <s v="HA0255"/>
    <s v="组合类保险资管产品"/>
    <s v="固定收益类保险资管产品"/>
    <n v="1"/>
    <s v="华安财保资产管理有限责任公司"/>
    <n v="700878750"/>
    <n v="678133632.87"/>
    <m/>
    <m/>
    <m/>
    <m/>
    <s v="否"/>
    <n v="2.62638152762628E-5"/>
    <m/>
    <m/>
    <m/>
    <m/>
    <m/>
    <m/>
    <m/>
    <m/>
    <m/>
    <m/>
    <m/>
    <m/>
    <m/>
    <m/>
    <m/>
    <m/>
    <m/>
    <m/>
    <m/>
    <m/>
    <m/>
    <m/>
    <m/>
    <m/>
    <m/>
    <m/>
    <m/>
    <m/>
    <m/>
    <m/>
    <m/>
    <m/>
    <m/>
    <m/>
    <m/>
    <m/>
    <m/>
    <m/>
    <s v="固定收益类资产"/>
  </r>
  <r>
    <s v="四方科技"/>
    <s v="四方科技集团股份有限公司"/>
    <s v="股票"/>
    <s v="沪深主板股"/>
    <s v="603339.SH"/>
    <x v="886"/>
    <n v="300"/>
    <n v="3363.44"/>
    <x v="4741"/>
    <m/>
    <m/>
    <s v="万能"/>
    <s v="新动力17号"/>
    <s v="华安财保资管新动力17集合资产管理产品"/>
    <s v="HA0255"/>
    <s v="组合类保险资管产品"/>
    <s v="固定收益类保险资管产品"/>
    <n v="1"/>
    <s v="华安财保资产管理有限责任公司"/>
    <n v="700878750"/>
    <n v="678133632.87"/>
    <m/>
    <m/>
    <m/>
    <m/>
    <s v="否"/>
    <n v="9.6948959685148596E-7"/>
    <m/>
    <m/>
    <m/>
    <m/>
    <m/>
    <m/>
    <m/>
    <m/>
    <m/>
    <m/>
    <m/>
    <m/>
    <m/>
    <m/>
    <m/>
    <m/>
    <m/>
    <m/>
    <m/>
    <m/>
    <m/>
    <m/>
    <m/>
    <m/>
    <m/>
    <m/>
    <m/>
    <m/>
    <m/>
    <m/>
    <m/>
    <m/>
    <m/>
    <m/>
    <m/>
    <m/>
    <m/>
    <m/>
    <s v="固定收益类资产"/>
  </r>
  <r>
    <s v="东方时尚"/>
    <s v="东方时尚驾驶学校股份有限公司"/>
    <s v="股票"/>
    <s v="沪深主板股"/>
    <s v="603377.SH"/>
    <x v="824"/>
    <n v="41300"/>
    <n v="278020"/>
    <x v="4742"/>
    <m/>
    <m/>
    <s v="万能"/>
    <s v="新动力17号"/>
    <s v="华安财保资管新动力17集合资产管理产品"/>
    <s v="HA0255"/>
    <s v="组合类保险资管产品"/>
    <s v="固定收益类保险资管产品"/>
    <n v="1"/>
    <s v="华安财保资产管理有限责任公司"/>
    <n v="700878750"/>
    <n v="678133632.87"/>
    <m/>
    <m/>
    <m/>
    <m/>
    <s v="否"/>
    <n v="5.67434563037445E-5"/>
    <m/>
    <m/>
    <m/>
    <m/>
    <m/>
    <m/>
    <m/>
    <m/>
    <m/>
    <m/>
    <m/>
    <m/>
    <m/>
    <m/>
    <m/>
    <m/>
    <m/>
    <m/>
    <m/>
    <m/>
    <m/>
    <m/>
    <m/>
    <m/>
    <m/>
    <m/>
    <m/>
    <m/>
    <m/>
    <m/>
    <m/>
    <m/>
    <m/>
    <m/>
    <m/>
    <m/>
    <m/>
    <m/>
    <s v="固定收益类资产"/>
  </r>
  <r>
    <s v="三美股份"/>
    <s v="浙江三美化工股份有限公司"/>
    <s v="股票"/>
    <s v="沪深主板股"/>
    <s v="603379.SH"/>
    <x v="825"/>
    <n v="11000"/>
    <n v="226628"/>
    <x v="4531"/>
    <m/>
    <m/>
    <s v="万能"/>
    <s v="新动力17号"/>
    <s v="华安财保资管新动力17集合资产管理产品"/>
    <s v="HA0255"/>
    <s v="组合类保险资管产品"/>
    <s v="固定收益类保险资管产品"/>
    <n v="1"/>
    <s v="华安财保资产管理有限责任公司"/>
    <n v="700878750"/>
    <n v="678133632.87"/>
    <m/>
    <m/>
    <m/>
    <m/>
    <s v="否"/>
    <n v="1.80186367316655E-5"/>
    <m/>
    <m/>
    <m/>
    <m/>
    <m/>
    <m/>
    <m/>
    <m/>
    <m/>
    <m/>
    <m/>
    <m/>
    <m/>
    <m/>
    <m/>
    <m/>
    <m/>
    <m/>
    <m/>
    <m/>
    <m/>
    <m/>
    <m/>
    <m/>
    <m/>
    <m/>
    <m/>
    <m/>
    <m/>
    <m/>
    <m/>
    <m/>
    <m/>
    <m/>
    <m/>
    <m/>
    <m/>
    <m/>
    <s v="固定收益类资产"/>
  </r>
  <r>
    <s v="万泰生物"/>
    <s v="北京万泰生物药业股份有限公司"/>
    <s v="股票"/>
    <s v="沪深主板股"/>
    <s v="603392.SH"/>
    <x v="826"/>
    <n v="4115"/>
    <n v="702945.59"/>
    <x v="4532"/>
    <m/>
    <m/>
    <s v="万能"/>
    <s v="新动力17号"/>
    <s v="华安财保资管新动力17集合资产管理产品"/>
    <s v="HA0255"/>
    <s v="组合类保险资管产品"/>
    <s v="固定收益类保险资管产品"/>
    <n v="1"/>
    <s v="华安财保资产管理有限责任公司"/>
    <n v="700878750"/>
    <n v="678133632.87"/>
    <m/>
    <m/>
    <m/>
    <m/>
    <s v="是"/>
    <n v="4.6750313562248897E-6"/>
    <m/>
    <m/>
    <m/>
    <m/>
    <m/>
    <m/>
    <m/>
    <m/>
    <m/>
    <m/>
    <m/>
    <m/>
    <m/>
    <m/>
    <m/>
    <m/>
    <m/>
    <m/>
    <m/>
    <m/>
    <m/>
    <m/>
    <m/>
    <m/>
    <m/>
    <m/>
    <m/>
    <m/>
    <m/>
    <m/>
    <m/>
    <m/>
    <m/>
    <m/>
    <m/>
    <m/>
    <m/>
    <m/>
    <s v="固定收益类资产"/>
  </r>
  <r>
    <s v="吉 比 特"/>
    <s v="厦门吉比特网络技术股份有限公司"/>
    <s v="股票"/>
    <s v="沪深主板股"/>
    <s v="603444.SH"/>
    <x v="827"/>
    <n v="700"/>
    <n v="244285.33"/>
    <x v="4533"/>
    <m/>
    <m/>
    <s v="万能"/>
    <s v="新动力17号"/>
    <s v="华安财保资管新动力17集合资产管理产品"/>
    <s v="HA0255"/>
    <s v="组合类保险资管产品"/>
    <s v="固定收益类保险资管产品"/>
    <n v="1"/>
    <s v="华安财保资产管理有限责任公司"/>
    <n v="700878750"/>
    <n v="678133632.87"/>
    <m/>
    <m/>
    <m/>
    <m/>
    <s v="否"/>
    <n v="9.7403389821640803E-6"/>
    <m/>
    <m/>
    <m/>
    <m/>
    <m/>
    <m/>
    <m/>
    <m/>
    <m/>
    <m/>
    <m/>
    <m/>
    <m/>
    <m/>
    <m/>
    <m/>
    <m/>
    <m/>
    <m/>
    <m/>
    <m/>
    <m/>
    <m/>
    <m/>
    <m/>
    <m/>
    <m/>
    <m/>
    <m/>
    <m/>
    <m/>
    <m/>
    <m/>
    <m/>
    <m/>
    <m/>
    <m/>
    <m/>
    <s v="固定收益类资产"/>
  </r>
  <r>
    <s v="健盛集团"/>
    <s v="浙江健盛集团股份有限公司"/>
    <s v="股票"/>
    <s v="沪深主板股"/>
    <s v="603558.SH"/>
    <x v="828"/>
    <n v="18200"/>
    <n v="216990"/>
    <x v="4743"/>
    <m/>
    <m/>
    <s v="万能"/>
    <s v="新动力17号"/>
    <s v="华安财保资管新动力17集合资产管理产品"/>
    <s v="HA0255"/>
    <s v="组合类保险资管产品"/>
    <s v="固定收益类保险资管产品"/>
    <n v="1"/>
    <s v="华安财保资产管理有限责任公司"/>
    <n v="700878750"/>
    <n v="678133632.87"/>
    <m/>
    <m/>
    <m/>
    <m/>
    <s v="否"/>
    <n v="4.6317191697865302E-5"/>
    <m/>
    <m/>
    <m/>
    <m/>
    <m/>
    <m/>
    <m/>
    <m/>
    <m/>
    <m/>
    <m/>
    <m/>
    <m/>
    <m/>
    <m/>
    <m/>
    <m/>
    <m/>
    <m/>
    <m/>
    <m/>
    <m/>
    <m/>
    <m/>
    <m/>
    <m/>
    <m/>
    <m/>
    <m/>
    <m/>
    <m/>
    <m/>
    <m/>
    <m/>
    <m/>
    <m/>
    <m/>
    <m/>
    <s v="固定收益类资产"/>
  </r>
  <r>
    <s v="普 莱 柯"/>
    <s v="普莱柯生物工程股份有限公司"/>
    <s v="股票"/>
    <s v="沪深主板股"/>
    <s v="603566.SH"/>
    <x v="829"/>
    <n v="7500"/>
    <n v="205999.85"/>
    <x v="4535"/>
    <m/>
    <m/>
    <s v="万能"/>
    <s v="新动力17号"/>
    <s v="华安财保资管新动力17集合资产管理产品"/>
    <s v="HA0255"/>
    <s v="组合类保险资管产品"/>
    <s v="固定收益类保险资管产品"/>
    <n v="1"/>
    <s v="华安财保资产管理有限责任公司"/>
    <n v="700878750"/>
    <n v="678133632.87"/>
    <m/>
    <m/>
    <m/>
    <m/>
    <s v="否"/>
    <n v="2.33284395451265E-5"/>
    <m/>
    <m/>
    <m/>
    <m/>
    <m/>
    <m/>
    <m/>
    <m/>
    <m/>
    <m/>
    <m/>
    <m/>
    <m/>
    <m/>
    <m/>
    <m/>
    <m/>
    <m/>
    <m/>
    <m/>
    <m/>
    <m/>
    <m/>
    <m/>
    <m/>
    <m/>
    <m/>
    <m/>
    <m/>
    <m/>
    <m/>
    <m/>
    <m/>
    <m/>
    <m/>
    <m/>
    <m/>
    <m/>
    <s v="固定收益类资产"/>
  </r>
  <r>
    <s v="伟明环保"/>
    <s v="浙江伟明环保股份有限公司"/>
    <s v="股票"/>
    <s v="沪深主板股"/>
    <s v="603568.SH"/>
    <x v="830"/>
    <n v="14700"/>
    <n v="449997.76"/>
    <x v="4536"/>
    <m/>
    <m/>
    <s v="万能"/>
    <s v="新动力17号"/>
    <s v="华安财保资管新动力17集合资产管理产品"/>
    <s v="HA0255"/>
    <s v="组合类保险资管产品"/>
    <s v="固定收益类保险资管产品"/>
    <n v="1"/>
    <s v="华安财保资产管理有限责任公司"/>
    <n v="700878750"/>
    <n v="678133632.87"/>
    <m/>
    <m/>
    <m/>
    <m/>
    <s v="否"/>
    <n v="1.12795706028608E-5"/>
    <m/>
    <m/>
    <m/>
    <m/>
    <m/>
    <m/>
    <m/>
    <m/>
    <m/>
    <m/>
    <m/>
    <m/>
    <m/>
    <m/>
    <m/>
    <m/>
    <m/>
    <m/>
    <m/>
    <m/>
    <m/>
    <m/>
    <m/>
    <m/>
    <m/>
    <m/>
    <m/>
    <m/>
    <m/>
    <m/>
    <m/>
    <m/>
    <m/>
    <m/>
    <m/>
    <m/>
    <m/>
    <m/>
    <s v="固定收益类资产"/>
  </r>
  <r>
    <s v="珀 莱 雅"/>
    <s v="珀莱雅化妆品股份有限公司"/>
    <s v="股票"/>
    <s v="沪深主板股"/>
    <s v="603605.SH"/>
    <x v="831"/>
    <n v="3500"/>
    <n v="642669"/>
    <x v="4744"/>
    <m/>
    <m/>
    <s v="万能"/>
    <s v="新动力17号"/>
    <s v="华安财保资管新动力17集合资产管理产品"/>
    <s v="HA0255"/>
    <s v="组合类保险资管产品"/>
    <s v="固定收益类保险资管产品"/>
    <n v="1"/>
    <s v="华安财保资产管理有限责任公司"/>
    <n v="700878750"/>
    <n v="678133632.87"/>
    <m/>
    <m/>
    <m/>
    <m/>
    <s v="否"/>
    <n v="1.7412071996470101E-5"/>
    <m/>
    <m/>
    <m/>
    <m/>
    <m/>
    <m/>
    <m/>
    <m/>
    <m/>
    <m/>
    <m/>
    <m/>
    <m/>
    <m/>
    <m/>
    <m/>
    <m/>
    <m/>
    <m/>
    <m/>
    <m/>
    <m/>
    <m/>
    <m/>
    <m/>
    <m/>
    <m/>
    <m/>
    <m/>
    <m/>
    <m/>
    <m/>
    <m/>
    <m/>
    <m/>
    <m/>
    <m/>
    <m/>
    <s v="固定收益类资产"/>
  </r>
  <r>
    <s v="禾丰股份"/>
    <s v="禾丰食品股份有限公司"/>
    <s v="股票"/>
    <s v="沪深主板股"/>
    <s v="603609.SH"/>
    <x v="832"/>
    <n v="37000"/>
    <n v="349874"/>
    <x v="4745"/>
    <m/>
    <m/>
    <s v="万能"/>
    <s v="新动力17号"/>
    <s v="华安财保资管新动力17集合资产管理产品"/>
    <s v="HA0255"/>
    <s v="组合类保险资管产品"/>
    <s v="固定收益类保险资管产品"/>
    <n v="1"/>
    <s v="华安财保资产管理有限责任公司"/>
    <n v="700878750"/>
    <n v="678133632.87"/>
    <m/>
    <m/>
    <m/>
    <m/>
    <s v="否"/>
    <n v="4.0131884392111003E-5"/>
    <m/>
    <m/>
    <m/>
    <m/>
    <m/>
    <m/>
    <m/>
    <m/>
    <m/>
    <m/>
    <m/>
    <m/>
    <m/>
    <m/>
    <m/>
    <m/>
    <m/>
    <m/>
    <m/>
    <m/>
    <m/>
    <m/>
    <m/>
    <m/>
    <m/>
    <m/>
    <m/>
    <m/>
    <m/>
    <m/>
    <m/>
    <m/>
    <m/>
    <m/>
    <m/>
    <m/>
    <m/>
    <m/>
    <s v="固定收益类资产"/>
  </r>
  <r>
    <s v="国联股份"/>
    <s v="北京国联视讯信息技术股份有限公司"/>
    <s v="股票"/>
    <s v="沪深主板股"/>
    <s v="603613.SH"/>
    <x v="833"/>
    <n v="5300"/>
    <n v="572613"/>
    <x v="4539"/>
    <m/>
    <m/>
    <s v="万能"/>
    <s v="新动力17号"/>
    <s v="华安财保资管新动力17集合资产管理产品"/>
    <s v="HA0255"/>
    <s v="组合类保险资管产品"/>
    <s v="固定收益类保险资管产品"/>
    <n v="1"/>
    <s v="华安财保资产管理有限责任公司"/>
    <n v="700878750"/>
    <n v="678133632.87"/>
    <m/>
    <m/>
    <m/>
    <m/>
    <s v="否"/>
    <n v="1.5411444181368799E-5"/>
    <m/>
    <m/>
    <m/>
    <m/>
    <m/>
    <m/>
    <m/>
    <m/>
    <m/>
    <m/>
    <m/>
    <m/>
    <m/>
    <m/>
    <m/>
    <m/>
    <m/>
    <m/>
    <m/>
    <m/>
    <m/>
    <m/>
    <m/>
    <m/>
    <m/>
    <m/>
    <m/>
    <m/>
    <m/>
    <m/>
    <m/>
    <m/>
    <m/>
    <m/>
    <m/>
    <m/>
    <m/>
    <m/>
    <s v="固定收益类资产"/>
  </r>
  <r>
    <s v="亿 嘉 和"/>
    <s v="亿嘉和科技股份有限公司"/>
    <s v="股票"/>
    <s v="沪深主板股"/>
    <s v="603666.SH"/>
    <x v="834"/>
    <n v="5300"/>
    <n v="348739.56"/>
    <x v="4540"/>
    <m/>
    <m/>
    <s v="万能"/>
    <s v="新动力17号"/>
    <s v="华安财保资管新动力17集合资产管理产品"/>
    <s v="HA0255"/>
    <s v="组合类保险资管产品"/>
    <s v="固定收益类保险资管产品"/>
    <n v="1"/>
    <s v="华安财保资产管理有限责任公司"/>
    <n v="700878750"/>
    <n v="678133632.87"/>
    <m/>
    <m/>
    <m/>
    <m/>
    <s v="否"/>
    <n v="2.5659596882891501E-5"/>
    <m/>
    <m/>
    <m/>
    <m/>
    <m/>
    <m/>
    <m/>
    <m/>
    <m/>
    <m/>
    <m/>
    <m/>
    <m/>
    <m/>
    <m/>
    <m/>
    <m/>
    <m/>
    <m/>
    <m/>
    <m/>
    <m/>
    <m/>
    <m/>
    <m/>
    <m/>
    <m/>
    <m/>
    <m/>
    <m/>
    <m/>
    <m/>
    <m/>
    <m/>
    <m/>
    <m/>
    <m/>
    <m/>
    <s v="固定收益类资产"/>
  </r>
  <r>
    <s v="福 龙 马"/>
    <s v="福龙马集团股份有限公司"/>
    <s v="股票"/>
    <s v="沪深主板股"/>
    <s v="603686.SH"/>
    <x v="835"/>
    <n v="16200"/>
    <n v="202194.5"/>
    <x v="4746"/>
    <m/>
    <m/>
    <s v="万能"/>
    <s v="新动力17号"/>
    <s v="华安财保资管新动力17集合资产管理产品"/>
    <s v="HA0255"/>
    <s v="组合类保险资管产品"/>
    <s v="固定收益类保险资管产品"/>
    <n v="1"/>
    <s v="华安财保资产管理有限责任公司"/>
    <n v="700878750"/>
    <n v="678133632.87"/>
    <m/>
    <m/>
    <m/>
    <m/>
    <s v="否"/>
    <n v="3.89745612966242E-5"/>
    <m/>
    <m/>
    <m/>
    <m/>
    <m/>
    <m/>
    <m/>
    <m/>
    <m/>
    <m/>
    <m/>
    <m/>
    <m/>
    <m/>
    <m/>
    <m/>
    <m/>
    <m/>
    <m/>
    <m/>
    <m/>
    <m/>
    <m/>
    <m/>
    <m/>
    <m/>
    <m/>
    <m/>
    <m/>
    <m/>
    <m/>
    <m/>
    <m/>
    <m/>
    <m/>
    <m/>
    <m/>
    <m/>
    <s v="固定收益类资产"/>
  </r>
  <r>
    <s v="华友钴业"/>
    <s v="浙江华友钴业股份有限公司"/>
    <s v="股票"/>
    <s v="沪深主板股"/>
    <s v="603799.SH"/>
    <x v="267"/>
    <n v="4700"/>
    <n v="409495.67"/>
    <x v="4542"/>
    <m/>
    <m/>
    <s v="万能"/>
    <s v="新动力17号"/>
    <s v="华安财保资管新动力17集合资产管理产品"/>
    <s v="HA0255"/>
    <s v="组合类保险资管产品"/>
    <s v="固定收益类保险资管产品"/>
    <n v="1"/>
    <s v="华安财保资产管理有限责任公司"/>
    <n v="700878750"/>
    <n v="678133632.87"/>
    <m/>
    <m/>
    <m/>
    <m/>
    <s v="是"/>
    <n v="3.8484661286870797E-6"/>
    <m/>
    <m/>
    <m/>
    <m/>
    <m/>
    <m/>
    <m/>
    <m/>
    <m/>
    <m/>
    <m/>
    <m/>
    <m/>
    <m/>
    <m/>
    <m/>
    <m/>
    <m/>
    <m/>
    <m/>
    <m/>
    <m/>
    <m/>
    <m/>
    <m/>
    <m/>
    <m/>
    <m/>
    <m/>
    <m/>
    <m/>
    <m/>
    <m/>
    <m/>
    <m/>
    <m/>
    <m/>
    <m/>
    <s v="固定收益类资产"/>
  </r>
  <r>
    <s v="顾家家居"/>
    <s v="顾家家居股份有限公司"/>
    <s v="股票"/>
    <s v="沪深主板股"/>
    <s v="603816.SH"/>
    <x v="836"/>
    <n v="10000"/>
    <n v="703315.56"/>
    <x v="4543"/>
    <m/>
    <m/>
    <s v="万能"/>
    <s v="新动力17号"/>
    <s v="华安财保资管新动力17集合资产管理产品"/>
    <s v="HA0255"/>
    <s v="组合类保险资管产品"/>
    <s v="固定收益类保险资管产品"/>
    <n v="1"/>
    <s v="华安财保资产管理有限责任公司"/>
    <n v="700878750"/>
    <n v="678133632.87"/>
    <m/>
    <m/>
    <m/>
    <m/>
    <s v="否"/>
    <n v="1.5817172591981201E-5"/>
    <m/>
    <m/>
    <m/>
    <m/>
    <m/>
    <m/>
    <m/>
    <m/>
    <m/>
    <m/>
    <m/>
    <m/>
    <m/>
    <m/>
    <m/>
    <m/>
    <m/>
    <m/>
    <m/>
    <m/>
    <m/>
    <m/>
    <m/>
    <m/>
    <m/>
    <m/>
    <m/>
    <m/>
    <m/>
    <m/>
    <m/>
    <m/>
    <m/>
    <m/>
    <m/>
    <m/>
    <m/>
    <m/>
    <s v="固定收益类资产"/>
  </r>
  <r>
    <s v="神力股份"/>
    <s v="常州神力电机股份有限公司"/>
    <s v="股票"/>
    <s v="沪深主板股"/>
    <s v="603819.SH"/>
    <x v="837"/>
    <n v="3400"/>
    <n v="41427.620000000003"/>
    <x v="4747"/>
    <m/>
    <m/>
    <s v="万能"/>
    <s v="新动力17号"/>
    <s v="华安财保资管新动力17集合资产管理产品"/>
    <s v="HA0255"/>
    <s v="组合类保险资管产品"/>
    <s v="固定收益类保险资管产品"/>
    <n v="1"/>
    <s v="华安财保资产管理有限责任公司"/>
    <n v="700878750"/>
    <n v="678133632.87"/>
    <m/>
    <m/>
    <m/>
    <m/>
    <s v="否"/>
    <n v="1.5615657373224E-5"/>
    <m/>
    <m/>
    <m/>
    <m/>
    <m/>
    <m/>
    <m/>
    <m/>
    <m/>
    <m/>
    <m/>
    <m/>
    <m/>
    <m/>
    <m/>
    <m/>
    <m/>
    <m/>
    <m/>
    <m/>
    <m/>
    <m/>
    <m/>
    <m/>
    <m/>
    <m/>
    <m/>
    <m/>
    <m/>
    <m/>
    <m/>
    <m/>
    <m/>
    <m/>
    <m/>
    <m/>
    <m/>
    <m/>
    <s v="固定收益类资产"/>
  </r>
  <r>
    <s v="嘉友国际"/>
    <s v="嘉友国际物流股份有限公司"/>
    <s v="股票"/>
    <s v="沪深主板股"/>
    <s v="603871.SH"/>
    <x v="838"/>
    <n v="6900"/>
    <n v="128460"/>
    <x v="4545"/>
    <m/>
    <m/>
    <s v="万能"/>
    <s v="新动力17号"/>
    <s v="华安财保资管新动力17集合资产管理产品"/>
    <s v="HA0255"/>
    <s v="组合类保险资管产品"/>
    <s v="固定收益类保险资管产品"/>
    <n v="1"/>
    <s v="华安财保资产管理有限责任公司"/>
    <n v="700878750"/>
    <n v="678133632.87"/>
    <m/>
    <m/>
    <m/>
    <m/>
    <s v="否"/>
    <n v="2.1768473225634499E-5"/>
    <m/>
    <m/>
    <m/>
    <m/>
    <m/>
    <m/>
    <m/>
    <m/>
    <m/>
    <m/>
    <m/>
    <m/>
    <m/>
    <m/>
    <m/>
    <m/>
    <m/>
    <m/>
    <m/>
    <m/>
    <m/>
    <m/>
    <m/>
    <m/>
    <m/>
    <m/>
    <m/>
    <m/>
    <m/>
    <m/>
    <m/>
    <m/>
    <m/>
    <m/>
    <m/>
    <m/>
    <m/>
    <m/>
    <s v="固定收益类资产"/>
  </r>
  <r>
    <s v="寿 仙 谷"/>
    <s v="浙江寿仙谷医药股份有限公司"/>
    <s v="股票"/>
    <s v="沪深主板股"/>
    <s v="603896.SH"/>
    <x v="839"/>
    <n v="3700"/>
    <n v="207271"/>
    <x v="4546"/>
    <m/>
    <m/>
    <s v="万能"/>
    <s v="新动力17号"/>
    <s v="华安财保资管新动力17集合资产管理产品"/>
    <s v="HA0255"/>
    <s v="组合类保险资管产品"/>
    <s v="固定收益类保险资管产品"/>
    <n v="1"/>
    <s v="华安财保资产管理有限责任公司"/>
    <n v="700878750"/>
    <n v="678133632.87"/>
    <m/>
    <m/>
    <m/>
    <m/>
    <s v="否"/>
    <n v="2.42599031350588E-5"/>
    <m/>
    <m/>
    <m/>
    <m/>
    <m/>
    <m/>
    <m/>
    <m/>
    <m/>
    <m/>
    <m/>
    <m/>
    <m/>
    <m/>
    <m/>
    <m/>
    <m/>
    <m/>
    <m/>
    <m/>
    <m/>
    <m/>
    <m/>
    <m/>
    <m/>
    <m/>
    <m/>
    <m/>
    <m/>
    <m/>
    <m/>
    <m/>
    <m/>
    <m/>
    <m/>
    <m/>
    <m/>
    <m/>
    <s v="固定收益类资产"/>
  </r>
  <r>
    <s v="亚翔集成"/>
    <s v="亚翔系统集成科技(苏州)股份有限公司"/>
    <s v="股票"/>
    <s v="沪深主板股"/>
    <s v="603929.SH"/>
    <x v="840"/>
    <n v="10900"/>
    <n v="119728"/>
    <x v="4547"/>
    <m/>
    <m/>
    <s v="万能"/>
    <s v="新动力17号"/>
    <s v="华安财保资管新动力17集合资产管理产品"/>
    <s v="HA0255"/>
    <s v="组合类保险资管产品"/>
    <s v="固定收益类保险资管产品"/>
    <n v="1"/>
    <s v="华安财保资产管理有限责任公司"/>
    <n v="700878750"/>
    <n v="678133632.87"/>
    <m/>
    <m/>
    <m/>
    <m/>
    <s v="否"/>
    <n v="5.1087364079490101E-5"/>
    <m/>
    <m/>
    <m/>
    <m/>
    <m/>
    <m/>
    <m/>
    <m/>
    <m/>
    <m/>
    <m/>
    <m/>
    <m/>
    <m/>
    <m/>
    <m/>
    <m/>
    <m/>
    <m/>
    <m/>
    <m/>
    <m/>
    <m/>
    <m/>
    <m/>
    <m/>
    <m/>
    <m/>
    <m/>
    <m/>
    <m/>
    <m/>
    <m/>
    <m/>
    <m/>
    <m/>
    <m/>
    <m/>
    <s v="固定收益类资产"/>
  </r>
  <r>
    <s v="三孚股份"/>
    <s v="唐山三孚硅业股份有限公司"/>
    <s v="股票"/>
    <s v="沪深主板股"/>
    <s v="603938.SH"/>
    <x v="841"/>
    <n v="3900"/>
    <n v="192547"/>
    <x v="4548"/>
    <m/>
    <m/>
    <s v="万能"/>
    <s v="新动力17号"/>
    <s v="华安财保资管新动力17集合资产管理产品"/>
    <s v="HA0255"/>
    <s v="组合类保险资管产品"/>
    <s v="固定收益类保险资管产品"/>
    <n v="1"/>
    <s v="华安财保资产管理有限责任公司"/>
    <n v="700878750"/>
    <n v="678133632.87"/>
    <m/>
    <m/>
    <m/>
    <m/>
    <s v="否"/>
    <n v="1.9977811310903999E-5"/>
    <m/>
    <m/>
    <m/>
    <m/>
    <m/>
    <m/>
    <m/>
    <m/>
    <m/>
    <m/>
    <m/>
    <m/>
    <m/>
    <m/>
    <m/>
    <m/>
    <m/>
    <m/>
    <m/>
    <m/>
    <m/>
    <m/>
    <m/>
    <m/>
    <m/>
    <m/>
    <m/>
    <m/>
    <m/>
    <m/>
    <m/>
    <m/>
    <m/>
    <m/>
    <m/>
    <m/>
    <m/>
    <m/>
    <s v="固定收益类资产"/>
  </r>
  <r>
    <s v="洛阳钼业"/>
    <s v="洛阳栾川钼业集团股份有限公司"/>
    <s v="股票"/>
    <s v="沪深主板股"/>
    <s v="603993.SH"/>
    <x v="277"/>
    <n v="114200"/>
    <n v="599282"/>
    <x v="4549"/>
    <m/>
    <m/>
    <s v="万能"/>
    <s v="新动力17号"/>
    <s v="华安财保资管新动力17集合资产管理产品"/>
    <s v="HA0255"/>
    <s v="组合类保险资管产品"/>
    <s v="固定收益类保险资管产品"/>
    <n v="1"/>
    <s v="华安财保资产管理有限责任公司"/>
    <n v="700878750"/>
    <n v="678133632.87"/>
    <m/>
    <m/>
    <m/>
    <m/>
    <s v="是"/>
    <n v="5.2872229262487502E-6"/>
    <m/>
    <m/>
    <m/>
    <m/>
    <m/>
    <m/>
    <m/>
    <m/>
    <m/>
    <m/>
    <m/>
    <m/>
    <m/>
    <m/>
    <m/>
    <m/>
    <m/>
    <m/>
    <m/>
    <m/>
    <m/>
    <m/>
    <m/>
    <m/>
    <m/>
    <m/>
    <m/>
    <m/>
    <m/>
    <m/>
    <m/>
    <m/>
    <m/>
    <m/>
    <m/>
    <m/>
    <m/>
    <m/>
    <s v="固定收益类资产"/>
  </r>
  <r>
    <s v="甬金股份"/>
    <s v="浙江甬金金属科技股份有限公司"/>
    <s v="股票"/>
    <s v="沪深主板股"/>
    <s v="603995.SH"/>
    <x v="842"/>
    <n v="3300"/>
    <n v="182143"/>
    <x v="4550"/>
    <m/>
    <m/>
    <s v="万能"/>
    <s v="新动力17号"/>
    <s v="华安财保资管新动力17集合资产管理产品"/>
    <s v="HA0255"/>
    <s v="组合类保险资管产品"/>
    <s v="固定收益类保险资管产品"/>
    <n v="1"/>
    <s v="华安财保资产管理有限责任公司"/>
    <n v="700878750"/>
    <n v="678133632.87"/>
    <m/>
    <m/>
    <m/>
    <m/>
    <s v="否"/>
    <n v="1.41557752989442E-5"/>
    <m/>
    <m/>
    <m/>
    <m/>
    <m/>
    <m/>
    <m/>
    <m/>
    <m/>
    <m/>
    <m/>
    <m/>
    <m/>
    <m/>
    <m/>
    <m/>
    <m/>
    <m/>
    <m/>
    <m/>
    <m/>
    <m/>
    <m/>
    <m/>
    <m/>
    <m/>
    <m/>
    <m/>
    <m/>
    <m/>
    <m/>
    <m/>
    <m/>
    <m/>
    <m/>
    <m/>
    <m/>
    <m/>
    <s v="固定收益类资产"/>
  </r>
  <r>
    <s v="澳弘电子"/>
    <s v="常州澳弘电子股份有限公司"/>
    <s v="股票"/>
    <s v="沪深主板股"/>
    <s v="605058.SH"/>
    <x v="843"/>
    <n v="1300"/>
    <n v="26409"/>
    <x v="4748"/>
    <m/>
    <m/>
    <s v="万能"/>
    <s v="新动力17号"/>
    <s v="华安财保资管新动力17集合资产管理产品"/>
    <s v="HA0255"/>
    <s v="组合类保险资管产品"/>
    <s v="固定收益类保险资管产品"/>
    <n v="1"/>
    <s v="华安财保资产管理有限责任公司"/>
    <n v="700878750"/>
    <n v="678133632.87"/>
    <m/>
    <m/>
    <m/>
    <m/>
    <s v="否"/>
    <n v="9.0957463742080998E-6"/>
    <m/>
    <m/>
    <m/>
    <m/>
    <m/>
    <m/>
    <m/>
    <m/>
    <m/>
    <m/>
    <m/>
    <m/>
    <m/>
    <m/>
    <m/>
    <m/>
    <m/>
    <m/>
    <m/>
    <m/>
    <m/>
    <m/>
    <m/>
    <m/>
    <m/>
    <m/>
    <m/>
    <m/>
    <m/>
    <m/>
    <m/>
    <m/>
    <m/>
    <m/>
    <m/>
    <m/>
    <m/>
    <m/>
    <s v="固定收益类资产"/>
  </r>
  <r>
    <s v="三 人 行"/>
    <s v="三人行传媒集团股份有限公司"/>
    <s v="股票"/>
    <s v="沪深主板股"/>
    <s v="605168.SH"/>
    <x v="844"/>
    <n v="1600"/>
    <n v="288555"/>
    <x v="4552"/>
    <m/>
    <m/>
    <s v="万能"/>
    <s v="新动力17号"/>
    <s v="华安财保资管新动力17集合资产管理产品"/>
    <s v="HA0255"/>
    <s v="组合类保险资管产品"/>
    <s v="固定收益类保险资管产品"/>
    <n v="1"/>
    <s v="华安财保资产管理有限责任公司"/>
    <n v="700878750"/>
    <n v="678133632.87"/>
    <m/>
    <m/>
    <m/>
    <m/>
    <s v="否"/>
    <n v="2.2962837517832099E-5"/>
    <m/>
    <m/>
    <m/>
    <m/>
    <m/>
    <m/>
    <m/>
    <m/>
    <m/>
    <m/>
    <m/>
    <m/>
    <m/>
    <m/>
    <m/>
    <m/>
    <m/>
    <m/>
    <m/>
    <m/>
    <m/>
    <m/>
    <m/>
    <m/>
    <m/>
    <m/>
    <m/>
    <m/>
    <m/>
    <m/>
    <m/>
    <m/>
    <m/>
    <m/>
    <m/>
    <m/>
    <m/>
    <m/>
    <s v="固定收益类资产"/>
  </r>
  <r>
    <s v="立 昂 微"/>
    <s v="杭州立昂微电子股份有限公司"/>
    <s v="股票"/>
    <s v="沪深主板股"/>
    <s v="605358.SH"/>
    <x v="400"/>
    <n v="3300"/>
    <n v="374372.89"/>
    <x v="4553"/>
    <m/>
    <m/>
    <s v="万能"/>
    <s v="新动力17号"/>
    <s v="华安财保资管新动力17集合资产管理产品"/>
    <s v="HA0255"/>
    <s v="组合类保险资管产品"/>
    <s v="固定收益类保险资管产品"/>
    <n v="1"/>
    <s v="华安财保资产管理有限责任公司"/>
    <n v="700878750"/>
    <n v="678133632.87"/>
    <m/>
    <m/>
    <m/>
    <m/>
    <s v="否"/>
    <n v="7.2157964752854599E-6"/>
    <m/>
    <m/>
    <m/>
    <m/>
    <m/>
    <m/>
    <m/>
    <m/>
    <m/>
    <m/>
    <m/>
    <m/>
    <m/>
    <m/>
    <m/>
    <m/>
    <m/>
    <m/>
    <m/>
    <m/>
    <m/>
    <m/>
    <m/>
    <m/>
    <m/>
    <m/>
    <m/>
    <m/>
    <m/>
    <m/>
    <m/>
    <m/>
    <m/>
    <m/>
    <m/>
    <m/>
    <m/>
    <m/>
    <s v="固定收益类资产"/>
  </r>
  <r>
    <s v="容百科技"/>
    <s v="宁波容百新能源科技股份有限公司"/>
    <s v="股票"/>
    <s v="科创板股"/>
    <s v="688005.SH"/>
    <x v="845"/>
    <n v="4700"/>
    <n v="605620.31999999995"/>
    <x v="4749"/>
    <m/>
    <m/>
    <s v="万能"/>
    <s v="新动力17号"/>
    <s v="华安财保资管新动力17集合资产管理产品"/>
    <s v="HA0255"/>
    <s v="组合类保险资管产品"/>
    <s v="固定收益类保险资管产品"/>
    <n v="1"/>
    <s v="华安财保资产管理有限责任公司"/>
    <n v="700878750"/>
    <n v="678133632.87"/>
    <m/>
    <m/>
    <m/>
    <m/>
    <s v="否"/>
    <n v="1.04901902525902E-5"/>
    <m/>
    <m/>
    <m/>
    <m/>
    <m/>
    <m/>
    <m/>
    <m/>
    <m/>
    <m/>
    <m/>
    <m/>
    <m/>
    <m/>
    <m/>
    <m/>
    <m/>
    <m/>
    <m/>
    <m/>
    <m/>
    <m/>
    <m/>
    <m/>
    <m/>
    <m/>
    <m/>
    <m/>
    <m/>
    <m/>
    <m/>
    <m/>
    <m/>
    <m/>
    <m/>
    <m/>
    <m/>
    <m/>
    <s v="固定收益类资产"/>
  </r>
  <r>
    <s v="洁特生物"/>
    <s v="广州洁特生物过滤股份有限公司"/>
    <s v="股票"/>
    <s v="科创板股"/>
    <s v="688026.SH"/>
    <x v="846"/>
    <n v="2200"/>
    <n v="161580.65"/>
    <x v="4555"/>
    <m/>
    <m/>
    <s v="万能"/>
    <s v="新动力17号"/>
    <s v="华安财保资管新动力17集合资产管理产品"/>
    <s v="HA0255"/>
    <s v="组合类保险资管产品"/>
    <s v="固定收益类保险资管产品"/>
    <n v="1"/>
    <s v="华安财保资产管理有限责任公司"/>
    <n v="700878750"/>
    <n v="678133632.87"/>
    <m/>
    <m/>
    <m/>
    <m/>
    <s v="否"/>
    <n v="2.1999999999999999E-5"/>
    <m/>
    <m/>
    <m/>
    <m/>
    <m/>
    <m/>
    <m/>
    <m/>
    <m/>
    <m/>
    <m/>
    <m/>
    <m/>
    <m/>
    <m/>
    <m/>
    <m/>
    <m/>
    <m/>
    <m/>
    <m/>
    <m/>
    <m/>
    <m/>
    <m/>
    <m/>
    <m/>
    <m/>
    <m/>
    <m/>
    <m/>
    <m/>
    <m/>
    <m/>
    <m/>
    <m/>
    <m/>
    <m/>
    <s v="固定收益类资产"/>
  </r>
  <r>
    <s v="山石网科"/>
    <s v="山石网科通信技术股份有限公司"/>
    <s v="股票"/>
    <s v="科创板股"/>
    <s v="688030.SH"/>
    <x v="847"/>
    <n v="5500"/>
    <n v="122855.36"/>
    <x v="4556"/>
    <m/>
    <m/>
    <s v="万能"/>
    <s v="新动力17号"/>
    <s v="华安财保资管新动力17集合资产管理产品"/>
    <s v="HA0255"/>
    <s v="组合类保险资管产品"/>
    <s v="固定收益类保险资管产品"/>
    <n v="1"/>
    <s v="华安财保资产管理有限责任公司"/>
    <n v="700878750"/>
    <n v="678133632.87"/>
    <m/>
    <m/>
    <m/>
    <m/>
    <s v="否"/>
    <n v="3.0517670580212099E-5"/>
    <m/>
    <m/>
    <m/>
    <m/>
    <m/>
    <m/>
    <m/>
    <m/>
    <m/>
    <m/>
    <m/>
    <m/>
    <m/>
    <m/>
    <m/>
    <m/>
    <m/>
    <m/>
    <m/>
    <m/>
    <m/>
    <m/>
    <m/>
    <m/>
    <m/>
    <m/>
    <m/>
    <m/>
    <m/>
    <m/>
    <m/>
    <m/>
    <m/>
    <m/>
    <m/>
    <m/>
    <m/>
    <m/>
    <s v="固定收益类资产"/>
  </r>
  <r>
    <s v="航天宏图"/>
    <s v="航天宏图信息技术股份有限公司"/>
    <s v="股票"/>
    <s v="科创板股"/>
    <s v="688066.SH"/>
    <x v="849"/>
    <n v="4000"/>
    <n v="280673.46000000002"/>
    <x v="4750"/>
    <m/>
    <m/>
    <s v="万能"/>
    <s v="新动力17号"/>
    <s v="华安财保资管新动力17集合资产管理产品"/>
    <s v="HA0255"/>
    <s v="组合类保险资管产品"/>
    <s v="固定收益类保险资管产品"/>
    <n v="1"/>
    <s v="华安财保资产管理有限责任公司"/>
    <n v="700878750"/>
    <n v="678133632.87"/>
    <m/>
    <m/>
    <m/>
    <m/>
    <s v="否"/>
    <n v="2.1688530033362801E-5"/>
    <m/>
    <m/>
    <m/>
    <m/>
    <m/>
    <m/>
    <m/>
    <m/>
    <m/>
    <m/>
    <m/>
    <m/>
    <m/>
    <m/>
    <m/>
    <m/>
    <m/>
    <m/>
    <m/>
    <m/>
    <m/>
    <m/>
    <m/>
    <m/>
    <m/>
    <m/>
    <m/>
    <m/>
    <m/>
    <m/>
    <m/>
    <m/>
    <m/>
    <m/>
    <m/>
    <m/>
    <m/>
    <m/>
    <s v="固定收益类资产"/>
  </r>
  <r>
    <s v="大 地 熊"/>
    <s v="安徽大地熊新材料股份有限公司"/>
    <s v="股票"/>
    <s v="科创板股"/>
    <s v="688077.SH"/>
    <x v="850"/>
    <n v="2400"/>
    <n v="187922.96"/>
    <x v="4559"/>
    <m/>
    <m/>
    <s v="万能"/>
    <s v="新动力17号"/>
    <s v="华安财保资管新动力17集合资产管理产品"/>
    <s v="HA0255"/>
    <s v="组合类保险资管产品"/>
    <s v="固定收益类保险资管产品"/>
    <n v="1"/>
    <s v="华安财保资产管理有限责任公司"/>
    <n v="700878750"/>
    <n v="678133632.87"/>
    <m/>
    <m/>
    <m/>
    <m/>
    <s v="否"/>
    <n v="3.0000000000000001E-5"/>
    <m/>
    <m/>
    <m/>
    <m/>
    <m/>
    <m/>
    <m/>
    <m/>
    <m/>
    <m/>
    <m/>
    <m/>
    <m/>
    <m/>
    <m/>
    <m/>
    <m/>
    <m/>
    <m/>
    <m/>
    <m/>
    <m/>
    <m/>
    <m/>
    <m/>
    <m/>
    <m/>
    <m/>
    <m/>
    <m/>
    <m/>
    <m/>
    <m/>
    <m/>
    <m/>
    <m/>
    <m/>
    <m/>
    <s v="固定收益类资产"/>
  </r>
  <r>
    <s v="晶晨股份"/>
    <s v="晶晨半导体(上海)股份有限公司"/>
    <s v="股票"/>
    <s v="科创板股"/>
    <s v="688099.SH"/>
    <x v="607"/>
    <n v="3300"/>
    <n v="420083.85"/>
    <x v="4751"/>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天奈科技"/>
    <s v="江苏天奈科技股份有限公司"/>
    <s v="股票"/>
    <s v="科创板股"/>
    <s v="688116.SH"/>
    <x v="561"/>
    <n v="2000"/>
    <n v="274276"/>
    <x v="4561"/>
    <m/>
    <m/>
    <s v="万能"/>
    <s v="新动力17号"/>
    <s v="华安财保资管新动力17集合资产管理产品"/>
    <s v="HA0255"/>
    <s v="组合类保险资管产品"/>
    <s v="固定收益类保险资管产品"/>
    <n v="1"/>
    <s v="华安财保资产管理有限责任公司"/>
    <n v="700878750"/>
    <n v="678133632.87"/>
    <m/>
    <m/>
    <m/>
    <m/>
    <s v="否"/>
    <n v="8.6121819330667596E-6"/>
    <m/>
    <m/>
    <m/>
    <m/>
    <m/>
    <m/>
    <m/>
    <m/>
    <m/>
    <m/>
    <m/>
    <m/>
    <m/>
    <m/>
    <m/>
    <m/>
    <m/>
    <m/>
    <m/>
    <m/>
    <m/>
    <m/>
    <m/>
    <m/>
    <m/>
    <m/>
    <m/>
    <m/>
    <m/>
    <m/>
    <m/>
    <m/>
    <m/>
    <m/>
    <m/>
    <m/>
    <m/>
    <m/>
    <s v="固定收益类资产"/>
  </r>
  <r>
    <s v="西部超导"/>
    <s v="西部超导材料科技股份有限公司"/>
    <s v="股票"/>
    <s v="科创板股"/>
    <s v="688122.SH"/>
    <x v="851"/>
    <n v="4100"/>
    <n v="344679.23"/>
    <x v="4562"/>
    <m/>
    <m/>
    <s v="万能"/>
    <s v="新动力17号"/>
    <s v="华安财保资管新动力17集合资产管理产品"/>
    <s v="HA0255"/>
    <s v="组合类保险资管产品"/>
    <s v="固定收益类保险资管产品"/>
    <n v="1"/>
    <s v="华安财保资产管理有限责任公司"/>
    <n v="700878750"/>
    <n v="678133632.87"/>
    <m/>
    <m/>
    <m/>
    <m/>
    <s v="否"/>
    <n v="8.8353296663741393E-6"/>
    <m/>
    <m/>
    <m/>
    <m/>
    <m/>
    <m/>
    <m/>
    <m/>
    <m/>
    <m/>
    <m/>
    <m/>
    <m/>
    <m/>
    <m/>
    <m/>
    <m/>
    <m/>
    <m/>
    <m/>
    <m/>
    <m/>
    <m/>
    <m/>
    <m/>
    <m/>
    <m/>
    <m/>
    <m/>
    <m/>
    <m/>
    <m/>
    <m/>
    <m/>
    <m/>
    <m/>
    <m/>
    <m/>
    <s v="固定收益类资产"/>
  </r>
  <r>
    <s v="安 博 通"/>
    <s v="北京安博通科技股份有限公司"/>
    <s v="股票"/>
    <s v="科创板股"/>
    <s v="688168.SH"/>
    <x v="852"/>
    <n v="2100"/>
    <n v="108001.17"/>
    <x v="4563"/>
    <m/>
    <m/>
    <s v="万能"/>
    <s v="新动力17号"/>
    <s v="华安财保资管新动力17集合资产管理产品"/>
    <s v="HA0255"/>
    <s v="组合类保险资管产品"/>
    <s v="固定收益类保险资管产品"/>
    <n v="1"/>
    <s v="华安财保资产管理有限责任公司"/>
    <n v="700878750"/>
    <n v="678133632.87"/>
    <m/>
    <m/>
    <m/>
    <m/>
    <s v="否"/>
    <n v="4.0940460872616699E-5"/>
    <m/>
    <m/>
    <m/>
    <m/>
    <m/>
    <m/>
    <m/>
    <m/>
    <m/>
    <m/>
    <m/>
    <m/>
    <m/>
    <m/>
    <m/>
    <m/>
    <m/>
    <m/>
    <m/>
    <m/>
    <m/>
    <m/>
    <m/>
    <m/>
    <m/>
    <m/>
    <m/>
    <m/>
    <m/>
    <m/>
    <m/>
    <m/>
    <m/>
    <m/>
    <m/>
    <m/>
    <m/>
    <m/>
    <s v="固定收益类资产"/>
  </r>
  <r>
    <s v="石头科技"/>
    <s v="北京石头世纪科技股份有限公司"/>
    <s v="股票"/>
    <s v="科创板股"/>
    <s v="688169.SH"/>
    <x v="608"/>
    <n v="800"/>
    <n v="435028"/>
    <x v="4564"/>
    <m/>
    <m/>
    <s v="万能"/>
    <s v="新动力17号"/>
    <s v="华安财保资管新动力17集合资产管理产品"/>
    <s v="HA0255"/>
    <s v="组合类保险资管产品"/>
    <s v="固定收益类保险资管产品"/>
    <n v="1"/>
    <s v="华安财保资产管理有限责任公司"/>
    <n v="700878750"/>
    <n v="678133632.87"/>
    <m/>
    <m/>
    <m/>
    <m/>
    <s v="是"/>
    <n v="1.19749167406492E-5"/>
    <m/>
    <m/>
    <m/>
    <m/>
    <m/>
    <m/>
    <m/>
    <m/>
    <m/>
    <m/>
    <m/>
    <m/>
    <m/>
    <m/>
    <m/>
    <m/>
    <m/>
    <m/>
    <m/>
    <m/>
    <m/>
    <m/>
    <m/>
    <m/>
    <m/>
    <m/>
    <m/>
    <m/>
    <m/>
    <m/>
    <m/>
    <m/>
    <m/>
    <m/>
    <m/>
    <m/>
    <m/>
    <m/>
    <s v="固定收益类资产"/>
  </r>
  <r>
    <s v="八亿时空"/>
    <s v="北京八亿时空液晶科技股份有限公司"/>
    <s v="股票"/>
    <s v="科创板股"/>
    <s v="688181.SH"/>
    <x v="853"/>
    <n v="3400"/>
    <n v="143070.06"/>
    <x v="4565"/>
    <m/>
    <m/>
    <s v="万能"/>
    <s v="新动力17号"/>
    <s v="华安财保资管新动力17集合资产管理产品"/>
    <s v="HA0255"/>
    <s v="组合类保险资管产品"/>
    <s v="固定收益类保险资管产品"/>
    <n v="1"/>
    <s v="华安财保资产管理有限责任公司"/>
    <n v="700878750"/>
    <n v="678133632.87"/>
    <m/>
    <m/>
    <m/>
    <m/>
    <s v="否"/>
    <n v="3.5243016249082898E-5"/>
    <m/>
    <m/>
    <m/>
    <m/>
    <m/>
    <m/>
    <m/>
    <m/>
    <m/>
    <m/>
    <m/>
    <m/>
    <m/>
    <m/>
    <m/>
    <m/>
    <m/>
    <m/>
    <m/>
    <m/>
    <m/>
    <m/>
    <m/>
    <m/>
    <m/>
    <m/>
    <m/>
    <m/>
    <m/>
    <m/>
    <m/>
    <m/>
    <m/>
    <m/>
    <m/>
    <m/>
    <m/>
    <m/>
    <s v="固定收益类资产"/>
  </r>
  <r>
    <s v="广大特材"/>
    <s v="张家港广大特材股份有限公司"/>
    <s v="股票"/>
    <s v="科创板股"/>
    <s v="688186.SH"/>
    <x v="854"/>
    <n v="5200"/>
    <n v="132432.56"/>
    <x v="4566"/>
    <m/>
    <m/>
    <s v="万能"/>
    <s v="新动力17号"/>
    <s v="华安财保资管新动力17集合资产管理产品"/>
    <s v="HA0255"/>
    <s v="组合类保险资管产品"/>
    <s v="固定收益类保险资管产品"/>
    <n v="1"/>
    <s v="华安财保资产管理有限责任公司"/>
    <n v="700878750"/>
    <n v="678133632.87"/>
    <m/>
    <m/>
    <m/>
    <m/>
    <s v="否"/>
    <n v="2.42718446601942E-5"/>
    <m/>
    <m/>
    <m/>
    <m/>
    <m/>
    <m/>
    <m/>
    <m/>
    <m/>
    <m/>
    <m/>
    <m/>
    <m/>
    <m/>
    <m/>
    <m/>
    <m/>
    <m/>
    <m/>
    <m/>
    <m/>
    <m/>
    <m/>
    <m/>
    <m/>
    <m/>
    <m/>
    <m/>
    <m/>
    <m/>
    <m/>
    <m/>
    <m/>
    <m/>
    <m/>
    <m/>
    <m/>
    <m/>
    <s v="固定收益类资产"/>
  </r>
  <r>
    <s v="华峰测控"/>
    <s v="北京华峰测控技术股份有限公司"/>
    <s v="股票"/>
    <s v="科创板股"/>
    <s v="688200.SH"/>
    <x v="855"/>
    <n v="700"/>
    <n v="298034.99"/>
    <x v="4567"/>
    <m/>
    <m/>
    <s v="万能"/>
    <s v="新动力17号"/>
    <s v="华安财保资管新动力17集合资产管理产品"/>
    <s v="HA0255"/>
    <s v="组合类保险资管产品"/>
    <s v="固定收益类保险资管产品"/>
    <n v="1"/>
    <s v="华安财保资产管理有限责任公司"/>
    <n v="700878750"/>
    <n v="678133632.87"/>
    <m/>
    <m/>
    <m/>
    <m/>
    <s v="否"/>
    <n v="1.14138956744499E-5"/>
    <m/>
    <m/>
    <m/>
    <m/>
    <m/>
    <m/>
    <m/>
    <m/>
    <m/>
    <m/>
    <m/>
    <m/>
    <m/>
    <m/>
    <m/>
    <m/>
    <m/>
    <m/>
    <m/>
    <m/>
    <m/>
    <m/>
    <m/>
    <m/>
    <m/>
    <m/>
    <m/>
    <m/>
    <m/>
    <m/>
    <m/>
    <m/>
    <m/>
    <m/>
    <m/>
    <m/>
    <m/>
    <m/>
    <s v="固定收益类资产"/>
  </r>
  <r>
    <s v="美 迪 西"/>
    <s v="上海美迪西生物医药股份有限公司"/>
    <s v="股票"/>
    <s v="科创板股"/>
    <s v="688202.SH"/>
    <x v="856"/>
    <n v="600"/>
    <n v="239546"/>
    <x v="4568"/>
    <m/>
    <m/>
    <s v="万能"/>
    <s v="新动力17号"/>
    <s v="华安财保资管新动力17集合资产管理产品"/>
    <s v="HA0255"/>
    <s v="组合类保险资管产品"/>
    <s v="固定收益类保险资管产品"/>
    <n v="1"/>
    <s v="华安财保资产管理有限责任公司"/>
    <n v="700878750"/>
    <n v="678133632.87"/>
    <m/>
    <m/>
    <m/>
    <m/>
    <s v="否"/>
    <n v="9.6650188239128296E-6"/>
    <m/>
    <m/>
    <m/>
    <m/>
    <m/>
    <m/>
    <m/>
    <m/>
    <m/>
    <m/>
    <m/>
    <m/>
    <m/>
    <m/>
    <m/>
    <m/>
    <m/>
    <m/>
    <m/>
    <m/>
    <m/>
    <m/>
    <m/>
    <m/>
    <m/>
    <m/>
    <m/>
    <m/>
    <m/>
    <m/>
    <m/>
    <m/>
    <m/>
    <m/>
    <m/>
    <m/>
    <m/>
    <m/>
    <s v="固定收益类资产"/>
  </r>
  <r>
    <s v="特宝生物"/>
    <s v="厦门特宝生物工程股份有限公司"/>
    <s v="股票"/>
    <s v="科创板股"/>
    <s v="688278.SH"/>
    <x v="857"/>
    <n v="7500"/>
    <n v="196179.92"/>
    <x v="4569"/>
    <m/>
    <m/>
    <s v="万能"/>
    <s v="新动力17号"/>
    <s v="华安财保资管新动力17集合资产管理产品"/>
    <s v="HA0255"/>
    <s v="组合类保险资管产品"/>
    <s v="固定收益类保险资管产品"/>
    <n v="1"/>
    <s v="华安财保资产管理有限责任公司"/>
    <n v="700878750"/>
    <n v="678133632.87"/>
    <m/>
    <m/>
    <m/>
    <m/>
    <s v="否"/>
    <n v="1.8436578171091401E-5"/>
    <m/>
    <m/>
    <m/>
    <m/>
    <m/>
    <m/>
    <m/>
    <m/>
    <m/>
    <m/>
    <m/>
    <m/>
    <m/>
    <m/>
    <m/>
    <m/>
    <m/>
    <m/>
    <m/>
    <m/>
    <m/>
    <m/>
    <m/>
    <m/>
    <m/>
    <m/>
    <m/>
    <m/>
    <m/>
    <m/>
    <m/>
    <m/>
    <m/>
    <m/>
    <m/>
    <m/>
    <m/>
    <m/>
    <s v="固定收益类资产"/>
  </r>
  <r>
    <s v="景业智能"/>
    <s v="杭州景业智能科技股份有限公司"/>
    <s v="股票"/>
    <s v="科创板股"/>
    <s v="688290.SH"/>
    <x v="304"/>
    <n v="1455"/>
    <n v="49309.95"/>
    <x v="4570"/>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仕佳光子"/>
    <s v="河南仕佳光子科技股份有限公司"/>
    <s v="股票"/>
    <s v="科创板股"/>
    <s v="688313.SH"/>
    <x v="858"/>
    <n v="17700"/>
    <n v="183356.98"/>
    <x v="4571"/>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微芯生物"/>
    <s v="深圳微芯生物科技股份有限公司"/>
    <s v="股票"/>
    <s v="科创板股"/>
    <s v="688321.SH"/>
    <x v="859"/>
    <n v="8400"/>
    <n v="225818"/>
    <x v="4572"/>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建龙微纳"/>
    <s v="洛阳建龙微纳新材料股份有限公司"/>
    <s v="股票"/>
    <s v="科创板股"/>
    <s v="688357.SH"/>
    <x v="860"/>
    <n v="1900"/>
    <n v="258358.44"/>
    <x v="4752"/>
    <m/>
    <m/>
    <s v="万能"/>
    <s v="新动力17号"/>
    <s v="华安财保资管新动力17集合资产管理产品"/>
    <s v="HA0255"/>
    <s v="组合类保险资管产品"/>
    <s v="固定收益类保险资管产品"/>
    <n v="1"/>
    <s v="华安财保资产管理有限责任公司"/>
    <n v="700878750"/>
    <n v="678133632.87"/>
    <m/>
    <m/>
    <m/>
    <m/>
    <s v="否"/>
    <n v="3.20789425632443E-5"/>
    <m/>
    <m/>
    <m/>
    <m/>
    <m/>
    <m/>
    <m/>
    <m/>
    <m/>
    <m/>
    <m/>
    <m/>
    <m/>
    <m/>
    <m/>
    <m/>
    <m/>
    <m/>
    <m/>
    <m/>
    <m/>
    <m/>
    <m/>
    <m/>
    <m/>
    <m/>
    <m/>
    <m/>
    <m/>
    <m/>
    <m/>
    <m/>
    <m/>
    <m/>
    <m/>
    <m/>
    <m/>
    <m/>
    <s v="固定收益类资产"/>
  </r>
  <r>
    <s v="新 益 昌"/>
    <s v="深圳新益昌科技股份有限公司"/>
    <s v="股票"/>
    <s v="科创板股"/>
    <s v="688383.SH"/>
    <x v="887"/>
    <n v="267"/>
    <n v="28026.14"/>
    <x v="4753"/>
    <m/>
    <m/>
    <s v="万能"/>
    <s v="新动力17号"/>
    <s v="华安财保资管新动力17集合资产管理产品"/>
    <s v="HA0255"/>
    <s v="组合类保险资管产品"/>
    <s v="固定收益类保险资管产品"/>
    <n v="1"/>
    <s v="华安财保资产管理有限责任公司"/>
    <n v="700878750"/>
    <n v="678133632.87"/>
    <m/>
    <m/>
    <m/>
    <m/>
    <s v="否"/>
    <n v="2.6142229393656902E-6"/>
    <m/>
    <m/>
    <m/>
    <m/>
    <m/>
    <m/>
    <m/>
    <m/>
    <m/>
    <m/>
    <m/>
    <m/>
    <m/>
    <m/>
    <m/>
    <m/>
    <m/>
    <m/>
    <m/>
    <m/>
    <m/>
    <m/>
    <m/>
    <m/>
    <m/>
    <m/>
    <m/>
    <m/>
    <m/>
    <m/>
    <m/>
    <m/>
    <m/>
    <m/>
    <m/>
    <m/>
    <m/>
    <m/>
    <s v="固定收益类资产"/>
  </r>
  <r>
    <s v="固 德 威"/>
    <s v="固德威技术股份有限公司"/>
    <s v="股票"/>
    <s v="科创板股"/>
    <s v="688390.SH"/>
    <x v="861"/>
    <n v="700"/>
    <n v="215461"/>
    <x v="4574"/>
    <m/>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m/>
    <m/>
    <m/>
    <m/>
    <m/>
    <m/>
    <m/>
    <m/>
    <m/>
    <m/>
    <m/>
    <m/>
    <m/>
    <m/>
    <m/>
    <s v="固定收益类资产"/>
  </r>
  <r>
    <s v="南亚新材"/>
    <s v="南亚新材料科技股份有限公司"/>
    <s v="股票"/>
    <s v="科创板股"/>
    <s v="688519.SH"/>
    <x v="862"/>
    <n v="4314"/>
    <n v="142822.04"/>
    <x v="4754"/>
    <m/>
    <m/>
    <s v="万能"/>
    <s v="新动力17号"/>
    <s v="华安财保资管新动力17集合资产管理产品"/>
    <s v="HA0255"/>
    <s v="组合类保险资管产品"/>
    <s v="固定收益类保险资管产品"/>
    <n v="1"/>
    <s v="华安财保资产管理有限责任公司"/>
    <n v="700878750"/>
    <n v="678133632.87"/>
    <m/>
    <m/>
    <m/>
    <m/>
    <s v="否"/>
    <n v="1.8404436860068301E-5"/>
    <m/>
    <m/>
    <m/>
    <m/>
    <m/>
    <m/>
    <m/>
    <m/>
    <m/>
    <m/>
    <m/>
    <m/>
    <m/>
    <m/>
    <m/>
    <m/>
    <m/>
    <m/>
    <m/>
    <m/>
    <m/>
    <m/>
    <m/>
    <m/>
    <m/>
    <m/>
    <m/>
    <m/>
    <m/>
    <m/>
    <m/>
    <m/>
    <m/>
    <m/>
    <m/>
    <m/>
    <m/>
    <m/>
    <s v="固定收益类资产"/>
  </r>
  <r>
    <s v="思 瑞 浦"/>
    <s v="思瑞浦微电子科技(苏州)股份有限公司"/>
    <s v="股票"/>
    <s v="科创板股"/>
    <s v="688536.SH"/>
    <x v="888"/>
    <n v="100"/>
    <n v="61466.26"/>
    <x v="4755"/>
    <m/>
    <m/>
    <s v="万能"/>
    <s v="新动力17号"/>
    <s v="华安财保资管新动力17集合资产管理产品"/>
    <s v="HA0255"/>
    <s v="组合类保险资管产品"/>
    <s v="固定收益类保险资管产品"/>
    <n v="1"/>
    <s v="华安财保资产管理有限责任公司"/>
    <n v="700878750"/>
    <n v="678133632.87"/>
    <m/>
    <m/>
    <m/>
    <m/>
    <s v="否"/>
    <n v="1.24632570718265E-6"/>
    <m/>
    <m/>
    <m/>
    <m/>
    <m/>
    <m/>
    <m/>
    <m/>
    <m/>
    <m/>
    <m/>
    <m/>
    <m/>
    <m/>
    <m/>
    <m/>
    <m/>
    <m/>
    <m/>
    <m/>
    <m/>
    <m/>
    <m/>
    <m/>
    <m/>
    <m/>
    <m/>
    <m/>
    <m/>
    <m/>
    <m/>
    <m/>
    <m/>
    <m/>
    <m/>
    <m/>
    <m/>
    <m/>
    <s v="固定收益类资产"/>
  </r>
  <r>
    <s v="高测股份"/>
    <s v="青岛高测科技股份有限公司"/>
    <s v="股票"/>
    <s v="科创板股"/>
    <s v="688556.SH"/>
    <x v="609"/>
    <n v="6200"/>
    <n v="411510.92"/>
    <x v="4756"/>
    <m/>
    <m/>
    <s v="万能"/>
    <s v="新动力17号"/>
    <s v="华安财保资管新动力17集合资产管理产品"/>
    <s v="HA0255"/>
    <s v="组合类保险资管产品"/>
    <s v="固定收益类保险资管产品"/>
    <n v="1"/>
    <s v="华安财保资产管理有限责任公司"/>
    <n v="700878750"/>
    <n v="678133632.87"/>
    <m/>
    <m/>
    <m/>
    <m/>
    <s v="否"/>
    <n v="3.8306743098916699E-5"/>
    <m/>
    <m/>
    <m/>
    <m/>
    <m/>
    <m/>
    <m/>
    <m/>
    <m/>
    <m/>
    <m/>
    <m/>
    <m/>
    <m/>
    <m/>
    <m/>
    <m/>
    <m/>
    <m/>
    <m/>
    <m/>
    <m/>
    <m/>
    <m/>
    <m/>
    <m/>
    <m/>
    <m/>
    <m/>
    <m/>
    <m/>
    <m/>
    <m/>
    <m/>
    <m/>
    <m/>
    <m/>
    <m/>
    <s v="固定收益类资产"/>
  </r>
  <r>
    <s v="明冠新材"/>
    <s v="明冠新材料股份有限公司"/>
    <s v="股票"/>
    <s v="科创板股"/>
    <s v="688560.SH"/>
    <x v="863"/>
    <n v="5700"/>
    <n v="173235.88"/>
    <x v="4757"/>
    <m/>
    <m/>
    <s v="万能"/>
    <s v="新动力17号"/>
    <s v="华安财保资管新动力17集合资产管理产品"/>
    <s v="HA0255"/>
    <s v="组合类保险资管产品"/>
    <s v="固定收益类保险资管产品"/>
    <n v="1"/>
    <s v="华安财保资产管理有限责任公司"/>
    <n v="700878750"/>
    <n v="678133632.87"/>
    <m/>
    <m/>
    <m/>
    <m/>
    <s v="否"/>
    <n v="3.4737513838328497E-5"/>
    <m/>
    <m/>
    <m/>
    <m/>
    <m/>
    <m/>
    <m/>
    <m/>
    <m/>
    <m/>
    <m/>
    <m/>
    <m/>
    <m/>
    <m/>
    <m/>
    <m/>
    <m/>
    <m/>
    <m/>
    <m/>
    <m/>
    <m/>
    <m/>
    <m/>
    <m/>
    <m/>
    <m/>
    <m/>
    <m/>
    <m/>
    <m/>
    <m/>
    <m/>
    <m/>
    <m/>
    <m/>
    <m/>
    <s v="固定收益类资产"/>
  </r>
  <r>
    <s v="海优新材"/>
    <s v="上海海优威新材料股份有限公司"/>
    <s v="股票"/>
    <s v="科创板股"/>
    <s v="688680.SH"/>
    <x v="864"/>
    <n v="1000"/>
    <n v="187020"/>
    <x v="4578"/>
    <m/>
    <m/>
    <s v="万能"/>
    <s v="新动力17号"/>
    <s v="华安财保资管新动力17集合资产管理产品"/>
    <s v="HA0255"/>
    <s v="组合类保险资管产品"/>
    <s v="固定收益类保险资管产品"/>
    <n v="1"/>
    <s v="华安财保资产管理有限责任公司"/>
    <n v="700878750"/>
    <n v="678133632.87"/>
    <m/>
    <m/>
    <m/>
    <m/>
    <s v="否"/>
    <n v="1.1901928112354199E-5"/>
    <m/>
    <m/>
    <m/>
    <m/>
    <m/>
    <m/>
    <m/>
    <m/>
    <m/>
    <m/>
    <m/>
    <m/>
    <m/>
    <m/>
    <m/>
    <m/>
    <m/>
    <m/>
    <m/>
    <m/>
    <m/>
    <m/>
    <m/>
    <m/>
    <m/>
    <m/>
    <m/>
    <m/>
    <m/>
    <m/>
    <m/>
    <m/>
    <m/>
    <m/>
    <m/>
    <m/>
    <m/>
    <m/>
    <s v="固定收益类资产"/>
  </r>
  <r>
    <s v="极米科技"/>
    <s v="成都极米科技股份有限公司"/>
    <s v="股票"/>
    <s v="科创板股"/>
    <s v="688696.SH"/>
    <x v="865"/>
    <n v="600"/>
    <n v="239035.25"/>
    <x v="4758"/>
    <m/>
    <m/>
    <s v="万能"/>
    <s v="新动力17号"/>
    <s v="华安财保资管新动力17集合资产管理产品"/>
    <s v="HA0255"/>
    <s v="组合类保险资管产品"/>
    <s v="固定收益类保险资管产品"/>
    <n v="1"/>
    <s v="华安财保资产管理有限责任公司"/>
    <n v="700878750"/>
    <n v="678133632.87"/>
    <m/>
    <m/>
    <m/>
    <m/>
    <s v="否"/>
    <n v="1.2E-5"/>
    <m/>
    <m/>
    <m/>
    <m/>
    <m/>
    <m/>
    <m/>
    <m/>
    <m/>
    <m/>
    <m/>
    <m/>
    <m/>
    <m/>
    <m/>
    <m/>
    <m/>
    <m/>
    <m/>
    <m/>
    <m/>
    <m/>
    <m/>
    <m/>
    <m/>
    <m/>
    <m/>
    <m/>
    <m/>
    <m/>
    <m/>
    <m/>
    <m/>
    <m/>
    <m/>
    <m/>
    <m/>
    <m/>
    <s v="固定收益类资产"/>
  </r>
  <r>
    <s v="东威科技"/>
    <s v="昆山东威科技股份有限公司"/>
    <s v="股票"/>
    <s v="科创板股"/>
    <s v="688700.SH"/>
    <x v="866"/>
    <n v="1900"/>
    <n v="145162.67000000001"/>
    <x v="4580"/>
    <m/>
    <m/>
    <s v="万能"/>
    <s v="新动力17号"/>
    <s v="华安财保资管新动力17集合资产管理产品"/>
    <s v="HA0255"/>
    <s v="组合类保险资管产品"/>
    <s v="固定收益类保险资管产品"/>
    <n v="1"/>
    <s v="华安财保资产管理有限责任公司"/>
    <n v="700878750"/>
    <n v="678133632.87"/>
    <m/>
    <m/>
    <m/>
    <m/>
    <s v="否"/>
    <n v="1.29076086956522E-5"/>
    <m/>
    <m/>
    <m/>
    <m/>
    <m/>
    <m/>
    <m/>
    <m/>
    <m/>
    <m/>
    <m/>
    <m/>
    <m/>
    <m/>
    <m/>
    <m/>
    <m/>
    <m/>
    <m/>
    <m/>
    <m/>
    <m/>
    <m/>
    <m/>
    <m/>
    <m/>
    <m/>
    <m/>
    <m/>
    <m/>
    <m/>
    <m/>
    <m/>
    <m/>
    <m/>
    <m/>
    <m/>
    <m/>
    <s v="固定收益类资产"/>
  </r>
  <r>
    <s v="宏华数科"/>
    <s v="杭州宏华数码科技股份有限公司"/>
    <s v="股票"/>
    <s v="科创板股"/>
    <s v="688789.SH"/>
    <x v="404"/>
    <n v="800"/>
    <n v="142540"/>
    <x v="4581"/>
    <m/>
    <m/>
    <s v="万能"/>
    <s v="新动力17号"/>
    <s v="华安财保资管新动力17集合资产管理产品"/>
    <s v="HA0255"/>
    <s v="组合类保险资管产品"/>
    <s v="固定收益类保险资管产品"/>
    <n v="1"/>
    <s v="华安财保资产管理有限责任公司"/>
    <n v="700878750"/>
    <n v="678133632.87"/>
    <m/>
    <m/>
    <m/>
    <m/>
    <s v="否"/>
    <n v="1.05263157894737E-5"/>
    <m/>
    <m/>
    <m/>
    <m/>
    <m/>
    <m/>
    <m/>
    <m/>
    <m/>
    <m/>
    <m/>
    <m/>
    <m/>
    <m/>
    <m/>
    <m/>
    <m/>
    <m/>
    <m/>
    <m/>
    <m/>
    <m/>
    <m/>
    <m/>
    <m/>
    <m/>
    <m/>
    <m/>
    <m/>
    <m/>
    <m/>
    <m/>
    <m/>
    <m/>
    <m/>
    <m/>
    <m/>
    <m/>
    <s v="固定收益类资产"/>
  </r>
  <r>
    <s v="中芯国际"/>
    <s v="中芯国际集成电路制造有限公司"/>
    <s v="股票"/>
    <s v="科创板股"/>
    <s v="688981.SH"/>
    <x v="136"/>
    <n v="11800"/>
    <n v="534775.55000000005"/>
    <x v="4582"/>
    <m/>
    <m/>
    <s v="万能"/>
    <s v="新动力17号"/>
    <s v="华安财保资管新动力17集合资产管理产品"/>
    <s v="HA0255"/>
    <s v="组合类保险资管产品"/>
    <s v="固定收益类保险资管产品"/>
    <n v="1"/>
    <s v="华安财保资产管理有限责任公司"/>
    <n v="700878750"/>
    <n v="678133632.87"/>
    <m/>
    <m/>
    <m/>
    <m/>
    <s v="是"/>
    <n v="1.49211141810418E-6"/>
    <m/>
    <m/>
    <m/>
    <m/>
    <m/>
    <m/>
    <m/>
    <m/>
    <m/>
    <m/>
    <m/>
    <m/>
    <m/>
    <m/>
    <m/>
    <m/>
    <m/>
    <m/>
    <m/>
    <m/>
    <m/>
    <m/>
    <m/>
    <m/>
    <m/>
    <m/>
    <m/>
    <m/>
    <m/>
    <m/>
    <m/>
    <m/>
    <m/>
    <m/>
    <m/>
    <m/>
    <m/>
    <m/>
    <s v="固定收益类资产"/>
  </r>
  <r>
    <s v="南银转债"/>
    <s v="2021年南京银行股份有限公司公开发行A股可转换公司债券"/>
    <s v="可转债、可交换债"/>
    <s v="可转债"/>
    <s v="113050.SH"/>
    <x v="186"/>
    <n v="50000"/>
    <n v="5944891.2400000002"/>
    <x v="4583"/>
    <s v="8,712.33"/>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6"/>
    <s v="AAA"/>
    <n v="0"/>
    <s v="否"/>
    <m/>
    <m/>
    <m/>
    <m/>
    <m/>
    <m/>
    <m/>
    <m/>
    <m/>
    <m/>
    <m/>
    <s v="固定收益类资产"/>
  </r>
  <r>
    <s v="兴业转债"/>
    <s v="2021年兴业银行股份有限公司公开发行A股可转换公司债券"/>
    <s v="可转债、可交换债"/>
    <s v="可转债"/>
    <s v="113052.SH"/>
    <x v="183"/>
    <n v="60180"/>
    <n v="6725211.1100000003"/>
    <x v="4759"/>
    <s v="4,055.97"/>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380"/>
    <n v="38007.5"/>
    <x v="4585"/>
    <s v="7.50"/>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6"/>
    <s v="AAA"/>
    <n v="0"/>
    <s v="否"/>
    <m/>
    <m/>
    <m/>
    <m/>
    <m/>
    <m/>
    <m/>
    <m/>
    <m/>
    <m/>
    <m/>
    <s v="固定收益类资产"/>
  </r>
  <r>
    <s v="禾丰转债"/>
    <s v="2022年禾丰食品股份有限公司公开发行可转换公司债券"/>
    <s v="可转债、可交换债"/>
    <s v="可转债"/>
    <s v="113647.SH"/>
    <x v="832"/>
    <n v="480"/>
    <n v="48002.76"/>
    <x v="4586"/>
    <s v="2.76"/>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6"/>
    <s v="AA"/>
    <n v="0"/>
    <s v="否"/>
    <m/>
    <m/>
    <m/>
    <m/>
    <m/>
    <m/>
    <m/>
    <m/>
    <m/>
    <m/>
    <m/>
    <s v="固定收益类资产"/>
  </r>
  <r>
    <s v="17远东五"/>
    <s v="远东国际租赁有限公司公开发行2017年公司债券(品种二)"/>
    <s v="企业债、公司债"/>
    <s v="公司债"/>
    <s v="143269.SH"/>
    <x v="868"/>
    <n v="200000"/>
    <n v="20969352.050000001"/>
    <x v="4587"/>
    <s v="691,052.05"/>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100000"/>
    <n v="10192602.74"/>
    <x v="4760"/>
    <s v="192,602.74"/>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
    <s v="AA+"/>
    <n v="1.4214"/>
    <s v="否"/>
    <m/>
    <m/>
    <m/>
    <m/>
    <m/>
    <m/>
    <m/>
    <m/>
    <m/>
    <m/>
    <m/>
    <s v="固定收益类资产"/>
  </r>
  <r>
    <s v="20青城05"/>
    <s v="青岛城市建设投资(集团)有限责任公司2020年面向专业投资者公开发行公司债券(第一期)(品种一)"/>
    <s v="企业债、公司债"/>
    <s v="公司债"/>
    <s v="149320.SZ"/>
    <x v="254"/>
    <n v="100000"/>
    <n v="10159200"/>
    <x v="4761"/>
    <s v="159,200.00"/>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6"/>
    <s v="AA+"/>
    <n v="1.5226999999999999"/>
    <s v="否"/>
    <m/>
    <m/>
    <m/>
    <m/>
    <m/>
    <m/>
    <m/>
    <m/>
    <m/>
    <m/>
    <m/>
    <s v="固定收益类资产"/>
  </r>
  <r>
    <s v="21不动01"/>
    <s v="平安不动产有限公司2021年公开发行公司债券(面向专业投资者)(第一期)"/>
    <s v="企业债、公司债"/>
    <s v="公司债"/>
    <s v="149367.SZ"/>
    <x v="870"/>
    <n v="200000"/>
    <n v="20158043.84"/>
    <x v="4589"/>
    <s v="193,643.84"/>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390000"/>
    <n v="39815180.82"/>
    <x v="4762"/>
    <s v="776,580.82"/>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0.56999999999999995"/>
    <s v="AA"/>
    <n v="0.55369999999999997"/>
    <s v="否"/>
    <m/>
    <m/>
    <m/>
    <m/>
    <m/>
    <m/>
    <m/>
    <m/>
    <m/>
    <m/>
    <m/>
    <s v="固定收益类资产"/>
  </r>
  <r>
    <s v="20北汽01"/>
    <s v="北京汽车集团有限公司2020年公开发行公司债券(面向专业投资者)(第一期)(品种一)"/>
    <s v="企业债、公司债"/>
    <s v="公司债"/>
    <s v="163451.SH"/>
    <x v="248"/>
    <n v="400000"/>
    <n v="38556454.799999997"/>
    <x v="4592"/>
    <s v="42,454.80"/>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2.97"/>
    <s v="AA"/>
    <n v="2.7641"/>
    <s v="否"/>
    <m/>
    <m/>
    <m/>
    <m/>
    <m/>
    <m/>
    <m/>
    <m/>
    <m/>
    <m/>
    <m/>
    <s v="固定收益类资产"/>
  </r>
  <r>
    <s v="20恒泰G1"/>
    <s v="恒泰证券股份有限公司2020年公开发行公司债券"/>
    <s v="金融债"/>
    <s v="非银行金融债券"/>
    <s v="175144.SH"/>
    <x v="873"/>
    <n v="200000"/>
    <n v="20536421.920000002"/>
    <x v="4593"/>
    <s v="536,421.92"/>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741,369.86"/>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400000"/>
    <n v="41041600"/>
    <x v="4596"/>
    <n v="1041600"/>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200000"/>
    <n v="20430712.329999998"/>
    <x v="4763"/>
    <n v="430712.33"/>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46"/>
    <s v="AA+"/>
    <n v="1.3640000000000001"/>
    <s v="否"/>
    <m/>
    <m/>
    <m/>
    <m/>
    <m/>
    <m/>
    <m/>
    <m/>
    <m/>
    <m/>
    <m/>
    <s v="固定收益类资产"/>
  </r>
  <r>
    <s v="20津投19"/>
    <s v="天津城市基础设施建设投资集团有限公司2020年公开发行公司债券(第十期)"/>
    <s v="企业债、公司债"/>
    <s v="公司债"/>
    <s v="175251.SH"/>
    <x v="91"/>
    <n v="500000"/>
    <n v="51013041.100000001"/>
    <x v="4764"/>
    <n v="1133041.1000000001"/>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47"/>
    <s v="AA"/>
    <n v="1.3429"/>
    <s v="否"/>
    <m/>
    <m/>
    <m/>
    <m/>
    <m/>
    <m/>
    <m/>
    <m/>
    <m/>
    <m/>
    <m/>
    <s v="固定收益类资产"/>
  </r>
  <r>
    <s v="20安租08"/>
    <s v="平安国际融资租赁有限公司2020年公开发行公司债券(第三期)(品种二)"/>
    <s v="企业债、公司债"/>
    <s v="公司债"/>
    <s v="175270.SH"/>
    <x v="876"/>
    <n v="200000"/>
    <n v="20391189.039999999"/>
    <x v="4765"/>
    <n v="391189.04"/>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
    <s v="AAA-"/>
    <n v="1.4159999999999999"/>
    <s v="否"/>
    <m/>
    <m/>
    <m/>
    <m/>
    <m/>
    <m/>
    <m/>
    <m/>
    <m/>
    <m/>
    <m/>
    <s v="固定收益类资产"/>
  </r>
  <r>
    <s v="20复星04"/>
    <s v="上海复星高科技(集团)有限公司公开发行2020年公司债券(第三期)(面向专业投资者)"/>
    <s v="企业债、公司债"/>
    <s v="公司债"/>
    <s v="175304.SH"/>
    <x v="872"/>
    <n v="400000"/>
    <n v="40909148.770000003"/>
    <x v="4766"/>
    <n v="936328.77"/>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2"/>
    <s v="AA"/>
    <n v="1.3709"/>
    <s v="否"/>
    <m/>
    <m/>
    <m/>
    <m/>
    <m/>
    <m/>
    <m/>
    <m/>
    <m/>
    <m/>
    <m/>
    <s v="固定收益类资产"/>
  </r>
  <r>
    <s v="20恒信G3"/>
    <s v="海通恒信国际融资租赁股份有限公司2020年公开发行公司债券(面向专业投资者)(第三期)"/>
    <s v="企业债、公司债"/>
    <s v="公司债"/>
    <s v="175344.SH"/>
    <x v="874"/>
    <n v="200000"/>
    <n v="20392522.370000001"/>
    <x v="4601"/>
    <n v="411589.04"/>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100000"/>
    <n v="10201246.58"/>
    <x v="4602"/>
    <n v="201246.58"/>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n v="578564.39"/>
    <m/>
    <s v="万能"/>
    <s v="新动力17号"/>
    <s v="华安财保资管新动力17集合资产管理产品"/>
    <s v="HA0255"/>
    <s v="组合类保险资管产品"/>
    <s v="固定收益类保险资管产品"/>
    <n v="1"/>
    <s v="华安财保资产管理有限责任公司"/>
    <n v="700878750"/>
    <n v="678133632.87"/>
    <m/>
    <m/>
    <m/>
    <m/>
    <s v="否"/>
    <m/>
    <m/>
    <m/>
    <m/>
    <m/>
    <m/>
    <m/>
    <m/>
    <m/>
    <m/>
    <m/>
    <m/>
    <m/>
    <m/>
    <m/>
    <m/>
    <m/>
    <m/>
    <m/>
    <m/>
    <m/>
    <m/>
    <m/>
    <m/>
    <n v="1.55"/>
    <s v="AA"/>
    <n v="1.4359"/>
    <s v="否"/>
    <m/>
    <m/>
    <m/>
    <m/>
    <m/>
    <m/>
    <m/>
    <m/>
    <m/>
    <m/>
    <m/>
    <s v="固定收益类资产"/>
  </r>
  <r>
    <s v="21招证G5"/>
    <s v="招商证券股份有限公司面向专业投资者公开发行2021年公司债券(第三期)(品种二)"/>
    <s v="金融债"/>
    <s v="非银行金融债券"/>
    <s v="188387.SH"/>
    <x v="374"/>
    <n v="200000"/>
    <n v="20513435.620000001"/>
    <x v="4604"/>
    <n v="513435.62"/>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2.21"/>
    <s v="AAA"/>
    <n v="2.0569000000000002"/>
    <s v="否"/>
    <m/>
    <m/>
    <m/>
    <m/>
    <m/>
    <m/>
    <m/>
    <m/>
    <m/>
    <m/>
    <m/>
    <s v="固定收益类资产"/>
  </r>
  <r>
    <s v="21招证G7"/>
    <s v="招商证券股份有限公司面向专业投资者公开发行2021年公司债券(第四期)(品种二)"/>
    <s v="金融债"/>
    <s v="非银行金融债券"/>
    <s v="188482.SH"/>
    <x v="374"/>
    <n v="200000"/>
    <n v="20468427.399999999"/>
    <x v="4605"/>
    <n v="468427.4"/>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2.13"/>
    <s v="AAA"/>
    <n v="1.9899"/>
    <s v="否"/>
    <m/>
    <m/>
    <m/>
    <m/>
    <m/>
    <m/>
    <m/>
    <m/>
    <m/>
    <m/>
    <m/>
    <s v="固定收益类资产"/>
  </r>
  <r>
    <s v="21中证12"/>
    <s v="中信证券股份有限公司2021年面向专业投资者公开发行公司债券(第七期)(品种一)"/>
    <s v="金融债"/>
    <s v="非银行金融债券"/>
    <s v="188608.SH"/>
    <x v="319"/>
    <n v="200000"/>
    <n v="20410679.449999999"/>
    <x v="4768"/>
    <n v="410679.45"/>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2.3199999999999998"/>
    <s v="AAA"/>
    <n v="2.1736"/>
    <s v="否"/>
    <m/>
    <m/>
    <m/>
    <m/>
    <m/>
    <m/>
    <m/>
    <m/>
    <m/>
    <m/>
    <m/>
    <s v="固定收益类资产"/>
  </r>
  <r>
    <s v="20齐鲁银行永续债"/>
    <s v="齐鲁银行股份有限公司2020年无固定期限资本债券"/>
    <s v="金融债"/>
    <s v="商业银行债券"/>
    <s v="2020054.IB"/>
    <x v="878"/>
    <n v="200000"/>
    <n v="20940536.030000001"/>
    <x v="4606"/>
    <n v="153150.68"/>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200000"/>
    <n v="21031078.079999998"/>
    <x v="4607"/>
    <n v="81534.25"/>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3.65"/>
    <s v="AA"/>
    <n v="3.2601"/>
    <s v="否"/>
    <m/>
    <m/>
    <m/>
    <m/>
    <m/>
    <m/>
    <m/>
    <m/>
    <m/>
    <m/>
    <m/>
    <s v="固定收益类资产"/>
  </r>
  <r>
    <s v="21齐鲁银行永续债"/>
    <s v="齐鲁银行股份有限公司2021年无固定期限资本债券"/>
    <s v="金融债"/>
    <s v="商业银行债券"/>
    <s v="2120022.IB"/>
    <x v="878"/>
    <n v="100000"/>
    <n v="10328436.99"/>
    <x v="4608"/>
    <n v="559726.03"/>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3.93"/>
    <s v="AA"/>
    <n v="3.5289999999999999"/>
    <s v="否"/>
    <m/>
    <m/>
    <m/>
    <m/>
    <m/>
    <m/>
    <m/>
    <m/>
    <m/>
    <m/>
    <m/>
    <s v="固定收益类资产"/>
  </r>
  <r>
    <s v="21江西银行永续债01"/>
    <s v="江西银行股份有限公司2021年无固定期限资本债券(第一期)"/>
    <s v="金融债"/>
    <s v="商业银行债券"/>
    <s v="2120072.IB"/>
    <x v="880"/>
    <n v="100000"/>
    <n v="10581161.92"/>
    <x v="4609"/>
    <n v="324821.92"/>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200000"/>
    <n v="20951323.84"/>
    <x v="4769"/>
    <n v="457643.84"/>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36523.420000002"/>
    <x v="4611"/>
    <n v="649753.42000000004"/>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4.58"/>
    <s v="AA+"/>
    <n v="4.069"/>
    <s v="否"/>
    <m/>
    <m/>
    <m/>
    <m/>
    <m/>
    <m/>
    <m/>
    <m/>
    <m/>
    <m/>
    <m/>
    <s v="固定收益类资产"/>
  </r>
  <r>
    <s v="21厦门国际银行永续债01"/>
    <s v="厦门国际银行股份有限公司2021年无固定期限资本债券(第一期)"/>
    <s v="金融债"/>
    <s v="商业银行债券"/>
    <s v="2120115.IB"/>
    <x v="883"/>
    <n v="100000"/>
    <n v="10284250.68"/>
    <x v="4612"/>
    <n v="153150.68"/>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4.6500000000000004"/>
    <s v="AA"/>
    <n v="4.0928000000000004"/>
    <s v="否"/>
    <m/>
    <m/>
    <m/>
    <m/>
    <m/>
    <m/>
    <m/>
    <m/>
    <m/>
    <m/>
    <m/>
    <s v="固定收益类资产"/>
  </r>
  <r>
    <s v="21青岛农商永续债01"/>
    <s v="青岛农村商业银行股份有限公司2021年无固定期限资本债券(第一期)"/>
    <s v="金融债"/>
    <s v="商业银行债券"/>
    <s v="2121009.IB"/>
    <x v="879"/>
    <n v="200000"/>
    <n v="20769934.25"/>
    <x v="4613"/>
    <n v="81534.25"/>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3.92"/>
    <s v="AA"/>
    <n v="3.5238"/>
    <s v="否"/>
    <m/>
    <m/>
    <m/>
    <m/>
    <m/>
    <m/>
    <m/>
    <m/>
    <m/>
    <m/>
    <m/>
    <s v="固定收益类资产"/>
  </r>
  <r>
    <s v="21河钢集MTN005(革命老区)"/>
    <s v="河钢集团有限公司2021年度第五期中期票据(革命老区)"/>
    <s v="非金融企业债务融资工具"/>
    <s v="中期票据"/>
    <s v="102102264.IB"/>
    <x v="884"/>
    <n v="100000"/>
    <n v="10244605.48"/>
    <x v="4770"/>
    <n v="193205.48"/>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2.5299999999999998"/>
    <s v="AA+"/>
    <n v="2.3351999999999999"/>
    <s v="否"/>
    <m/>
    <m/>
    <m/>
    <m/>
    <m/>
    <m/>
    <m/>
    <m/>
    <m/>
    <m/>
    <m/>
    <s v="固定收益类资产"/>
  </r>
  <r>
    <s v="22河钢集MTN001"/>
    <s v="河钢集团有限公司2022年度第一期中期票据"/>
    <s v="非金融企业债务融资工具"/>
    <s v="中期票据"/>
    <s v="102280101.IB"/>
    <x v="884"/>
    <n v="400000"/>
    <n v="40441863.009999998"/>
    <x v="4615"/>
    <n v="441863.01"/>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n v="2.72"/>
    <s v="AA+"/>
    <n v="2.5175999999999998"/>
    <s v="否"/>
    <m/>
    <m/>
    <m/>
    <m/>
    <m/>
    <m/>
    <m/>
    <m/>
    <m/>
    <m/>
    <m/>
    <s v="固定收益类资产"/>
  </r>
  <r>
    <s v="沪深300股指期货2206合约"/>
    <s v="沪深300股指期货2206合约"/>
    <s v="其他金融衍生品"/>
    <s v="股指期货空头合约"/>
    <s v="IF2206"/>
    <x v="885"/>
    <n v="28"/>
    <n v="32105160"/>
    <x v="4616"/>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s v="HA0255"/>
    <s v="是"/>
    <n v="0.61099999999999999"/>
    <n v="1.6333333333333333"/>
    <m/>
    <m/>
    <m/>
    <m/>
    <m/>
    <m/>
    <m/>
    <m/>
    <m/>
    <m/>
    <m/>
    <m/>
    <m/>
    <m/>
    <m/>
    <m/>
    <m/>
    <m/>
    <m/>
    <m/>
    <m/>
    <m/>
    <m/>
    <s v="固定收益类资产"/>
  </r>
  <r>
    <s v="沪深300股指期货2209合约"/>
    <s v="沪深300股指期货2209合约"/>
    <s v="其他金融衍生品"/>
    <s v="股指期货空头合约"/>
    <s v="IF2209"/>
    <x v="885"/>
    <n v="30"/>
    <n v="36922170.729999997"/>
    <x v="4617"/>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s v="HA0255"/>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4520099.130000003"/>
    <n v="34520099.130000003"/>
    <x v="4771"/>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4097.43"/>
    <n v="14097.43"/>
    <x v="4772"/>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其他流动性管理工具"/>
    <s v="其他流动性管理工具"/>
    <s v="现金及流动性管理工具"/>
    <s v="其他流动性管理工具"/>
    <s v="Z00037"/>
    <x v="885"/>
    <n v="69027330.730000004"/>
    <n v="69027330.730000004"/>
    <x v="4773"/>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8725875.5999999996"/>
    <n v="8725875.5999999996"/>
    <x v="4621"/>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3269851.27"/>
    <n v="13269851.27"/>
    <x v="4774"/>
    <m/>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中国工商银行活期存款"/>
    <s v="中国工商银行活期存款"/>
    <s v="现金及流动性管理工具"/>
    <s v="活期存款"/>
    <s v="Z11004"/>
    <x v="243"/>
    <n v="1431516.37"/>
    <n v="1431516.37"/>
    <x v="4775"/>
    <n v="1368.09"/>
    <m/>
    <s v="万能"/>
    <s v="新动力17号"/>
    <s v="华安财保资管新动力17集合资产管理产品"/>
    <s v="HA0255"/>
    <s v="组合类保险资管产品"/>
    <s v="固定收益类保险资管产品"/>
    <n v="1"/>
    <s v="华安财保资产管理有限责任公司"/>
    <n v="700878750"/>
    <n v="678133632.87"/>
    <m/>
    <m/>
    <m/>
    <m/>
    <m/>
    <m/>
    <m/>
    <m/>
    <m/>
    <m/>
    <m/>
    <m/>
    <m/>
    <m/>
    <m/>
    <m/>
    <m/>
    <m/>
    <m/>
    <m/>
    <m/>
    <m/>
    <m/>
    <m/>
    <m/>
    <m/>
    <m/>
    <m/>
    <m/>
    <m/>
    <m/>
    <m/>
    <m/>
    <m/>
    <m/>
    <m/>
    <m/>
    <m/>
    <m/>
    <m/>
    <m/>
    <m/>
    <m/>
    <m/>
    <s v="固定收益类资产"/>
  </r>
  <r>
    <s v="深 科 技"/>
    <s v="深圳长城开发科技股份有限公司"/>
    <s v="股票"/>
    <s v="沪深主板股"/>
    <s v="000021.SZ"/>
    <x v="621"/>
    <n v="33400"/>
    <n v="366350"/>
    <x v="4776"/>
    <m/>
    <m/>
    <s v="万能"/>
    <s v="新动力18号"/>
    <s v="华安财保资管新动力18集合资产管理产品"/>
    <s v="HA0256"/>
    <s v="组合类保险资管产品"/>
    <s v="固定收益类保险资管产品"/>
    <n v="1"/>
    <s v="华安财保资产管理有限责任公司"/>
    <n v="701989700"/>
    <n v="681313581.63"/>
    <m/>
    <m/>
    <m/>
    <m/>
    <s v="否"/>
    <n v="2.1402195081408001E-5"/>
    <m/>
    <m/>
    <m/>
    <m/>
    <m/>
    <m/>
    <m/>
    <m/>
    <m/>
    <m/>
    <m/>
    <m/>
    <m/>
    <m/>
    <m/>
    <m/>
    <m/>
    <m/>
    <m/>
    <m/>
    <m/>
    <m/>
    <m/>
    <m/>
    <m/>
    <m/>
    <m/>
    <m/>
    <m/>
    <m/>
    <m/>
    <m/>
    <m/>
    <m/>
    <m/>
    <m/>
    <m/>
    <m/>
    <s v="固定收益类资产"/>
  </r>
  <r>
    <s v="中国天楹"/>
    <s v="中国天楹股份有限公司"/>
    <s v="股票"/>
    <s v="沪深主板股"/>
    <s v="000035.SZ"/>
    <x v="622"/>
    <n v="92900"/>
    <n v="460000"/>
    <x v="4777"/>
    <m/>
    <m/>
    <s v="万能"/>
    <s v="新动力18号"/>
    <s v="华安财保资管新动力18集合资产管理产品"/>
    <s v="HA0256"/>
    <s v="组合类保险资管产品"/>
    <s v="固定收益类保险资管产品"/>
    <n v="1"/>
    <s v="华安财保资产管理有限责任公司"/>
    <n v="701989700"/>
    <n v="681313581.63"/>
    <m/>
    <m/>
    <m/>
    <m/>
    <s v="否"/>
    <n v="3.6809903992095399E-5"/>
    <m/>
    <m/>
    <m/>
    <m/>
    <m/>
    <m/>
    <m/>
    <m/>
    <m/>
    <m/>
    <m/>
    <m/>
    <m/>
    <m/>
    <m/>
    <m/>
    <m/>
    <m/>
    <m/>
    <m/>
    <m/>
    <m/>
    <m/>
    <m/>
    <m/>
    <m/>
    <m/>
    <m/>
    <m/>
    <m/>
    <m/>
    <m/>
    <m/>
    <m/>
    <m/>
    <m/>
    <m/>
    <m/>
    <s v="固定收益类资产"/>
  </r>
  <r>
    <s v="中集集团"/>
    <s v="中国国际海运集装箱(集团)股份有限公司"/>
    <s v="股票"/>
    <s v="沪深主板股"/>
    <s v="000039.SZ"/>
    <x v="623"/>
    <n v="40200"/>
    <n v="548301"/>
    <x v="4778"/>
    <m/>
    <m/>
    <s v="万能"/>
    <s v="新动力18号"/>
    <s v="华安财保资管新动力18集合资产管理产品"/>
    <s v="HA0256"/>
    <s v="组合类保险资管产品"/>
    <s v="固定收益类保险资管产品"/>
    <n v="1"/>
    <s v="华安财保资产管理有限责任公司"/>
    <n v="701989700"/>
    <n v="681313581.63"/>
    <m/>
    <m/>
    <m/>
    <m/>
    <s v="否"/>
    <n v="1.11821552251768E-5"/>
    <m/>
    <m/>
    <m/>
    <m/>
    <m/>
    <m/>
    <m/>
    <m/>
    <m/>
    <m/>
    <m/>
    <m/>
    <m/>
    <m/>
    <m/>
    <m/>
    <m/>
    <m/>
    <m/>
    <m/>
    <m/>
    <m/>
    <m/>
    <m/>
    <m/>
    <m/>
    <m/>
    <m/>
    <m/>
    <m/>
    <m/>
    <m/>
    <m/>
    <m/>
    <m/>
    <m/>
    <m/>
    <m/>
    <s v="固定收益类资产"/>
  </r>
  <r>
    <s v="深圳华强"/>
    <s v="深圳华强实业股份有限公司"/>
    <s v="股票"/>
    <s v="沪深主板股"/>
    <s v="000062.SZ"/>
    <x v="624"/>
    <n v="23500"/>
    <n v="296632"/>
    <x v="4779"/>
    <m/>
    <m/>
    <s v="万能"/>
    <s v="新动力18号"/>
    <s v="华安财保资管新动力18集合资产管理产品"/>
    <s v="HA0256"/>
    <s v="组合类保险资管产品"/>
    <s v="固定收益类保险资管产品"/>
    <n v="1"/>
    <s v="华安财保资产管理有限责任公司"/>
    <n v="701989700"/>
    <n v="681313581.63"/>
    <m/>
    <m/>
    <m/>
    <m/>
    <s v="否"/>
    <n v="2.2468486995663301E-5"/>
    <m/>
    <m/>
    <m/>
    <m/>
    <m/>
    <m/>
    <m/>
    <m/>
    <m/>
    <m/>
    <m/>
    <m/>
    <m/>
    <m/>
    <m/>
    <m/>
    <m/>
    <m/>
    <m/>
    <m/>
    <m/>
    <m/>
    <m/>
    <m/>
    <m/>
    <m/>
    <m/>
    <m/>
    <m/>
    <m/>
    <m/>
    <m/>
    <m/>
    <m/>
    <m/>
    <m/>
    <m/>
    <m/>
    <s v="固定收益类资产"/>
  </r>
  <r>
    <s v="天健集团"/>
    <s v="深圳市天健(集团)股份有限公司"/>
    <s v="股票"/>
    <s v="沪深主板股"/>
    <s v="000090.SZ"/>
    <x v="625"/>
    <n v="73200"/>
    <n v="472067.42"/>
    <x v="4780"/>
    <m/>
    <m/>
    <s v="万能"/>
    <s v="新动力18号"/>
    <s v="华安财保资管新动力18集合资产管理产品"/>
    <s v="HA0256"/>
    <s v="组合类保险资管产品"/>
    <s v="固定收益类保险资管产品"/>
    <n v="1"/>
    <s v="华安财保资产管理有限责任公司"/>
    <n v="701989700"/>
    <n v="681313581.63"/>
    <m/>
    <m/>
    <m/>
    <m/>
    <s v="否"/>
    <n v="3.9174856906369499E-5"/>
    <m/>
    <m/>
    <m/>
    <m/>
    <m/>
    <m/>
    <m/>
    <m/>
    <m/>
    <m/>
    <m/>
    <m/>
    <m/>
    <m/>
    <m/>
    <m/>
    <m/>
    <m/>
    <m/>
    <m/>
    <m/>
    <m/>
    <m/>
    <m/>
    <m/>
    <m/>
    <m/>
    <m/>
    <m/>
    <m/>
    <m/>
    <m/>
    <m/>
    <m/>
    <m/>
    <m/>
    <m/>
    <m/>
    <s v="固定收益类资产"/>
  </r>
  <r>
    <s v="美的集团"/>
    <s v="美的集团股份有限公司"/>
    <s v="股票"/>
    <s v="沪深主板股"/>
    <s v="000333.SZ"/>
    <x v="626"/>
    <n v="23300"/>
    <n v="1578229.23"/>
    <x v="4781"/>
    <m/>
    <m/>
    <s v="万能"/>
    <s v="新动力18号"/>
    <s v="华安财保资管新动力18集合资产管理产品"/>
    <s v="HA0256"/>
    <s v="组合类保险资管产品"/>
    <s v="固定收益类保险资管产品"/>
    <n v="1"/>
    <s v="华安财保资产管理有限责任公司"/>
    <n v="701989700"/>
    <n v="681313581.63"/>
    <m/>
    <m/>
    <m/>
    <m/>
    <s v="是"/>
    <n v="3.3312190148200301E-6"/>
    <m/>
    <m/>
    <m/>
    <m/>
    <m/>
    <m/>
    <m/>
    <m/>
    <m/>
    <m/>
    <m/>
    <m/>
    <m/>
    <m/>
    <m/>
    <m/>
    <m/>
    <m/>
    <m/>
    <m/>
    <m/>
    <m/>
    <m/>
    <m/>
    <m/>
    <m/>
    <m/>
    <m/>
    <m/>
    <m/>
    <m/>
    <m/>
    <m/>
    <m/>
    <m/>
    <m/>
    <m/>
    <m/>
    <s v="固定收益类资产"/>
  </r>
  <r>
    <s v="粤高速Ａ"/>
    <s v="广东省高速公路发展股份有限公司"/>
    <s v="股票"/>
    <s v="沪深主板股"/>
    <s v="000429.SZ"/>
    <x v="627"/>
    <n v="1700"/>
    <n v="12945.46"/>
    <x v="4782"/>
    <m/>
    <m/>
    <s v="万能"/>
    <s v="新动力18号"/>
    <s v="华安财保资管新动力18集合资产管理产品"/>
    <s v="HA0256"/>
    <s v="组合类保险资管产品"/>
    <s v="固定收益类保险资管产品"/>
    <n v="1"/>
    <s v="华安财保资产管理有限责任公司"/>
    <n v="701989700"/>
    <n v="681313581.63"/>
    <m/>
    <m/>
    <m/>
    <m/>
    <s v="否"/>
    <n v="2.1402195081408001E-5"/>
    <m/>
    <m/>
    <m/>
    <m/>
    <m/>
    <m/>
    <m/>
    <m/>
    <m/>
    <m/>
    <m/>
    <m/>
    <m/>
    <m/>
    <m/>
    <m/>
    <m/>
    <m/>
    <m/>
    <m/>
    <m/>
    <m/>
    <m/>
    <m/>
    <m/>
    <m/>
    <m/>
    <m/>
    <m/>
    <m/>
    <m/>
    <m/>
    <m/>
    <m/>
    <m/>
    <m/>
    <m/>
    <m/>
    <s v="固定收益类资产"/>
  </r>
  <r>
    <s v="中兵红箭"/>
    <s v="中兵红箭股份有限公司"/>
    <s v="股票"/>
    <s v="沪深主板股"/>
    <s v="000519.SZ"/>
    <x v="628"/>
    <n v="34300"/>
    <n v="731270"/>
    <x v="4783"/>
    <m/>
    <m/>
    <s v="万能"/>
    <s v="新动力18号"/>
    <s v="华安财保资管新动力18集合资产管理产品"/>
    <s v="HA0256"/>
    <s v="组合类保险资管产品"/>
    <s v="固定收益类保险资管产品"/>
    <n v="1"/>
    <s v="华安财保资产管理有限责任公司"/>
    <n v="701989700"/>
    <n v="681313581.63"/>
    <m/>
    <m/>
    <m/>
    <m/>
    <s v="否"/>
    <n v="3.6809903992095399E-5"/>
    <m/>
    <m/>
    <m/>
    <m/>
    <m/>
    <m/>
    <m/>
    <m/>
    <m/>
    <m/>
    <m/>
    <m/>
    <m/>
    <m/>
    <m/>
    <m/>
    <m/>
    <m/>
    <m/>
    <m/>
    <m/>
    <m/>
    <m/>
    <m/>
    <m/>
    <m/>
    <m/>
    <m/>
    <m/>
    <m/>
    <m/>
    <m/>
    <m/>
    <m/>
    <m/>
    <m/>
    <m/>
    <m/>
    <s v="固定收益类资产"/>
  </r>
  <r>
    <s v="云南白药"/>
    <s v="云南白药集团股份有限公司"/>
    <s v="股票"/>
    <s v="沪深主板股"/>
    <s v="000538.SZ"/>
    <x v="629"/>
    <n v="7300"/>
    <n v="582917"/>
    <x v="4244"/>
    <m/>
    <m/>
    <s v="万能"/>
    <s v="新动力18号"/>
    <s v="华安财保资管新动力18集合资产管理产品"/>
    <s v="HA0256"/>
    <s v="组合类保险资管产品"/>
    <s v="固定收益类保险资管产品"/>
    <n v="1"/>
    <s v="华安财保资产管理有限责任公司"/>
    <n v="701989700"/>
    <n v="681313581.63"/>
    <m/>
    <m/>
    <m/>
    <m/>
    <s v="是"/>
    <n v="1.11821552251768E-5"/>
    <m/>
    <m/>
    <m/>
    <m/>
    <m/>
    <m/>
    <m/>
    <m/>
    <m/>
    <m/>
    <m/>
    <m/>
    <m/>
    <m/>
    <m/>
    <m/>
    <m/>
    <m/>
    <m/>
    <m/>
    <m/>
    <m/>
    <m/>
    <m/>
    <m/>
    <m/>
    <m/>
    <m/>
    <m/>
    <m/>
    <m/>
    <m/>
    <m/>
    <m/>
    <m/>
    <m/>
    <m/>
    <m/>
    <s v="固定收益类资产"/>
  </r>
  <r>
    <s v="兴蓉环境"/>
    <s v="成都市兴蓉环境股份有限公司"/>
    <s v="股票"/>
    <s v="沪深主板股"/>
    <s v="000598.SZ"/>
    <x v="630"/>
    <n v="99000"/>
    <n v="543202.78"/>
    <x v="4784"/>
    <m/>
    <m/>
    <s v="万能"/>
    <s v="新动力18号"/>
    <s v="华安财保资管新动力18集合资产管理产品"/>
    <s v="HA0256"/>
    <s v="组合类保险资管产品"/>
    <s v="固定收益类保险资管产品"/>
    <n v="1"/>
    <s v="华安财保资产管理有限责任公司"/>
    <n v="701989700"/>
    <n v="681313581.63"/>
    <m/>
    <m/>
    <m/>
    <m/>
    <s v="否"/>
    <n v="2.2468486995663301E-5"/>
    <m/>
    <m/>
    <m/>
    <m/>
    <m/>
    <m/>
    <m/>
    <m/>
    <m/>
    <m/>
    <m/>
    <m/>
    <m/>
    <m/>
    <m/>
    <m/>
    <m/>
    <m/>
    <m/>
    <m/>
    <m/>
    <m/>
    <m/>
    <m/>
    <m/>
    <m/>
    <m/>
    <m/>
    <m/>
    <m/>
    <m/>
    <m/>
    <m/>
    <m/>
    <m/>
    <m/>
    <m/>
    <m/>
    <s v="固定收益类资产"/>
  </r>
  <r>
    <s v="攀钢钒钛"/>
    <s v="攀钢集团钒钛资源股份有限公司"/>
    <s v="股票"/>
    <s v="沪深主板股"/>
    <s v="000629.SZ"/>
    <x v="631"/>
    <n v="100100"/>
    <n v="367938"/>
    <x v="4785"/>
    <m/>
    <m/>
    <s v="万能"/>
    <s v="新动力18号"/>
    <s v="华安财保资管新动力18集合资产管理产品"/>
    <s v="HA0256"/>
    <s v="组合类保险资管产品"/>
    <s v="固定收益类保险资管产品"/>
    <n v="1"/>
    <s v="华安财保资产管理有限责任公司"/>
    <n v="701989700"/>
    <n v="681313581.63"/>
    <m/>
    <m/>
    <m/>
    <m/>
    <s v="否"/>
    <n v="3.9174856906369499E-5"/>
    <m/>
    <m/>
    <m/>
    <m/>
    <m/>
    <m/>
    <m/>
    <m/>
    <m/>
    <m/>
    <m/>
    <m/>
    <m/>
    <m/>
    <m/>
    <m/>
    <m/>
    <m/>
    <m/>
    <m/>
    <m/>
    <m/>
    <m/>
    <m/>
    <m/>
    <m/>
    <m/>
    <m/>
    <m/>
    <m/>
    <m/>
    <m/>
    <m/>
    <m/>
    <m/>
    <m/>
    <m/>
    <m/>
    <s v="固定收益类资产"/>
  </r>
  <r>
    <s v="远兴能源"/>
    <s v="内蒙古远兴能源股份有限公司"/>
    <s v="股票"/>
    <s v="沪深主板股"/>
    <s v="000683.SZ"/>
    <x v="632"/>
    <n v="49600"/>
    <n v="465295"/>
    <x v="4786"/>
    <m/>
    <m/>
    <s v="万能"/>
    <s v="新动力18号"/>
    <s v="华安财保资管新动力18集合资产管理产品"/>
    <s v="HA0256"/>
    <s v="组合类保险资管产品"/>
    <s v="固定收益类保险资管产品"/>
    <n v="1"/>
    <s v="华安财保资产管理有限责任公司"/>
    <n v="701989700"/>
    <n v="681313581.63"/>
    <m/>
    <m/>
    <m/>
    <m/>
    <s v="否"/>
    <n v="3.3312190148200301E-6"/>
    <m/>
    <m/>
    <m/>
    <m/>
    <m/>
    <m/>
    <m/>
    <m/>
    <m/>
    <m/>
    <m/>
    <m/>
    <m/>
    <m/>
    <m/>
    <m/>
    <m/>
    <m/>
    <m/>
    <m/>
    <m/>
    <m/>
    <m/>
    <m/>
    <m/>
    <m/>
    <m/>
    <m/>
    <m/>
    <m/>
    <m/>
    <m/>
    <m/>
    <m/>
    <m/>
    <m/>
    <m/>
    <m/>
    <s v="固定收益类资产"/>
  </r>
  <r>
    <s v="河钢股份"/>
    <s v="河钢股份有限公司"/>
    <s v="股票"/>
    <s v="沪深主板股"/>
    <s v="000709.SZ"/>
    <x v="633"/>
    <n v="132800"/>
    <n v="331045"/>
    <x v="4787"/>
    <m/>
    <m/>
    <s v="万能"/>
    <s v="新动力18号"/>
    <s v="华安财保资管新动力18集合资产管理产品"/>
    <s v="HA0256"/>
    <s v="组合类保险资管产品"/>
    <s v="固定收益类保险资管产品"/>
    <n v="1"/>
    <s v="华安财保资产管理有限责任公司"/>
    <n v="701989700"/>
    <n v="681313581.63"/>
    <m/>
    <m/>
    <m/>
    <m/>
    <s v="否"/>
    <n v="8.13083517816324E-7"/>
    <m/>
    <m/>
    <m/>
    <m/>
    <m/>
    <m/>
    <m/>
    <m/>
    <m/>
    <m/>
    <m/>
    <m/>
    <m/>
    <m/>
    <m/>
    <m/>
    <m/>
    <m/>
    <m/>
    <m/>
    <m/>
    <m/>
    <m/>
    <m/>
    <m/>
    <m/>
    <m/>
    <m/>
    <m/>
    <m/>
    <m/>
    <m/>
    <m/>
    <m/>
    <m/>
    <m/>
    <m/>
    <m/>
    <s v="固定收益类资产"/>
  </r>
  <r>
    <s v="京东方Ａ"/>
    <s v="京东方科技集团股份有限公司"/>
    <s v="股票"/>
    <s v="沪深主板股"/>
    <s v="000725.SZ"/>
    <x v="634"/>
    <n v="267500"/>
    <n v="1143199"/>
    <x v="4788"/>
    <m/>
    <m/>
    <s v="万能"/>
    <s v="新动力18号"/>
    <s v="华安财保资管新动力18集合资产管理产品"/>
    <s v="HA0256"/>
    <s v="组合类保险资管产品"/>
    <s v="固定收益类保险资管产品"/>
    <n v="1"/>
    <s v="华安财保资产管理有限责任公司"/>
    <n v="701989700"/>
    <n v="681313581.63"/>
    <m/>
    <m/>
    <m/>
    <m/>
    <s v="是"/>
    <n v="2.4630913622587201E-5"/>
    <m/>
    <m/>
    <m/>
    <m/>
    <m/>
    <m/>
    <m/>
    <m/>
    <m/>
    <m/>
    <m/>
    <m/>
    <m/>
    <m/>
    <m/>
    <m/>
    <m/>
    <m/>
    <m/>
    <m/>
    <m/>
    <m/>
    <m/>
    <m/>
    <m/>
    <m/>
    <m/>
    <m/>
    <m/>
    <m/>
    <m/>
    <m/>
    <m/>
    <m/>
    <m/>
    <m/>
    <m/>
    <m/>
    <s v="固定收益类资产"/>
  </r>
  <r>
    <s v="燕京啤酒"/>
    <s v="北京燕京啤酒股份有限公司"/>
    <s v="股票"/>
    <s v="沪深主板股"/>
    <s v="000729.SZ"/>
    <x v="635"/>
    <n v="93900"/>
    <n v="677185"/>
    <x v="4789"/>
    <m/>
    <m/>
    <s v="万能"/>
    <s v="新动力18号"/>
    <s v="华安财保资管新动力18集合资产管理产品"/>
    <s v="HA0256"/>
    <s v="组合类保险资管产品"/>
    <s v="固定收益类保险资管产品"/>
    <n v="1"/>
    <s v="华安财保资产管理有限责任公司"/>
    <n v="701989700"/>
    <n v="681313581.63"/>
    <m/>
    <m/>
    <m/>
    <m/>
    <s v="否"/>
    <n v="5.6897199442447699E-6"/>
    <m/>
    <m/>
    <m/>
    <m/>
    <m/>
    <m/>
    <m/>
    <m/>
    <m/>
    <m/>
    <m/>
    <m/>
    <m/>
    <m/>
    <m/>
    <m/>
    <m/>
    <m/>
    <m/>
    <m/>
    <m/>
    <m/>
    <m/>
    <m/>
    <m/>
    <m/>
    <m/>
    <m/>
    <m/>
    <m/>
    <m/>
    <m/>
    <m/>
    <m/>
    <m/>
    <m/>
    <m/>
    <m/>
    <s v="固定收益类资产"/>
  </r>
  <r>
    <s v="振华科技"/>
    <s v="中国振华(集团)科技股份有限公司"/>
    <s v="股票"/>
    <s v="沪深主板股"/>
    <s v="000733.SZ"/>
    <x v="636"/>
    <n v="5600"/>
    <n v="627262.63"/>
    <x v="4790"/>
    <m/>
    <m/>
    <s v="万能"/>
    <s v="新动力18号"/>
    <s v="华安财保资管新动力18集合资产管理产品"/>
    <s v="HA0256"/>
    <s v="组合类保险资管产品"/>
    <s v="固定收益类保险资管产品"/>
    <n v="1"/>
    <s v="华安财保资产管理有限责任公司"/>
    <n v="701989700"/>
    <n v="681313581.63"/>
    <m/>
    <m/>
    <m/>
    <m/>
    <s v="否"/>
    <n v="3.3152294990626399E-5"/>
    <m/>
    <m/>
    <m/>
    <m/>
    <m/>
    <m/>
    <m/>
    <m/>
    <m/>
    <m/>
    <m/>
    <m/>
    <m/>
    <m/>
    <m/>
    <m/>
    <m/>
    <m/>
    <m/>
    <m/>
    <m/>
    <m/>
    <m/>
    <m/>
    <m/>
    <m/>
    <m/>
    <m/>
    <m/>
    <m/>
    <m/>
    <m/>
    <m/>
    <m/>
    <m/>
    <m/>
    <m/>
    <m/>
    <s v="固定收益类资产"/>
  </r>
  <r>
    <s v="普洛药业"/>
    <s v="普洛药业股份有限公司"/>
    <s v="股票"/>
    <s v="沪深主板股"/>
    <s v="000739.SZ"/>
    <x v="637"/>
    <n v="17000"/>
    <n v="484076"/>
    <x v="4791"/>
    <m/>
    <m/>
    <s v="万能"/>
    <s v="新动力18号"/>
    <s v="华安财保资管新动力18集合资产管理产品"/>
    <s v="HA0256"/>
    <s v="组合类保险资管产品"/>
    <s v="固定收益类保险资管产品"/>
    <n v="1"/>
    <s v="华安财保资产管理有限责任公司"/>
    <n v="701989700"/>
    <n v="681313581.63"/>
    <m/>
    <m/>
    <m/>
    <m/>
    <s v="否"/>
    <n v="1.1635440558896499E-5"/>
    <m/>
    <m/>
    <m/>
    <m/>
    <m/>
    <m/>
    <m/>
    <m/>
    <m/>
    <m/>
    <m/>
    <m/>
    <m/>
    <m/>
    <m/>
    <m/>
    <m/>
    <m/>
    <m/>
    <m/>
    <m/>
    <m/>
    <m/>
    <m/>
    <m/>
    <m/>
    <m/>
    <m/>
    <m/>
    <m/>
    <m/>
    <m/>
    <m/>
    <m/>
    <m/>
    <m/>
    <m/>
    <m/>
    <s v="固定收益类资产"/>
  </r>
  <r>
    <s v="中航西飞"/>
    <s v="中航西安飞机工业集团股份有限公司"/>
    <s v="股票"/>
    <s v="沪深主板股"/>
    <s v="000768.SZ"/>
    <x v="638"/>
    <n v="33600"/>
    <n v="963109"/>
    <x v="4792"/>
    <m/>
    <m/>
    <s v="万能"/>
    <s v="新动力18号"/>
    <s v="华安财保资管新动力18集合资产管理产品"/>
    <s v="HA0256"/>
    <s v="组合类保险资管产品"/>
    <s v="固定收益类保险资管产品"/>
    <n v="1"/>
    <s v="华安财保资产管理有限责任公司"/>
    <n v="701989700"/>
    <n v="681313581.63"/>
    <m/>
    <m/>
    <m/>
    <m/>
    <s v="是"/>
    <n v="1.35024311018308E-5"/>
    <m/>
    <m/>
    <m/>
    <m/>
    <m/>
    <m/>
    <m/>
    <m/>
    <m/>
    <m/>
    <m/>
    <m/>
    <m/>
    <m/>
    <m/>
    <m/>
    <m/>
    <m/>
    <m/>
    <m/>
    <m/>
    <m/>
    <m/>
    <m/>
    <m/>
    <m/>
    <m/>
    <m/>
    <m/>
    <m/>
    <m/>
    <m/>
    <m/>
    <m/>
    <m/>
    <m/>
    <m/>
    <m/>
    <s v="固定收益类资产"/>
  </r>
  <r>
    <s v="新兴铸管"/>
    <s v="新兴铸管股份有限公司"/>
    <s v="股票"/>
    <s v="沪深主板股"/>
    <s v="000778.SZ"/>
    <x v="639"/>
    <n v="95500"/>
    <n v="475121"/>
    <x v="4793"/>
    <m/>
    <m/>
    <s v="万能"/>
    <s v="新动力18号"/>
    <s v="华安财保资管新动力18集合资产管理产品"/>
    <s v="HA0256"/>
    <s v="组合类保险资管产品"/>
    <s v="固定收益类保险资管产品"/>
    <n v="1"/>
    <s v="华安财保资产管理有限责任公司"/>
    <n v="701989700"/>
    <n v="681313581.63"/>
    <m/>
    <m/>
    <m/>
    <m/>
    <s v="否"/>
    <n v="1.2506347522287199E-5"/>
    <m/>
    <m/>
    <m/>
    <m/>
    <m/>
    <m/>
    <m/>
    <m/>
    <m/>
    <m/>
    <m/>
    <m/>
    <m/>
    <m/>
    <m/>
    <m/>
    <m/>
    <m/>
    <m/>
    <m/>
    <m/>
    <m/>
    <m/>
    <m/>
    <m/>
    <m/>
    <m/>
    <m/>
    <m/>
    <m/>
    <m/>
    <m/>
    <m/>
    <m/>
    <m/>
    <m/>
    <m/>
    <m/>
    <s v="固定收益类资产"/>
  </r>
  <r>
    <s v="冰轮环境"/>
    <s v="冰轮环境技术股份有限公司"/>
    <s v="股票"/>
    <s v="沪深主板股"/>
    <s v="000811.SZ"/>
    <x v="640"/>
    <n v="29600"/>
    <n v="355665.14"/>
    <x v="4794"/>
    <m/>
    <m/>
    <s v="万能"/>
    <s v="新动力18号"/>
    <s v="华安财保资管新动力18集合资产管理产品"/>
    <s v="HA0256"/>
    <s v="组合类保险资管产品"/>
    <s v="固定收益类保险资管产品"/>
    <n v="1"/>
    <s v="华安财保资产管理有限责任公司"/>
    <n v="701989700"/>
    <n v="681313581.63"/>
    <m/>
    <m/>
    <m/>
    <m/>
    <s v="否"/>
    <n v="6.9578568366527003E-6"/>
    <m/>
    <m/>
    <m/>
    <m/>
    <m/>
    <m/>
    <m/>
    <m/>
    <m/>
    <m/>
    <m/>
    <m/>
    <m/>
    <m/>
    <m/>
    <m/>
    <m/>
    <m/>
    <m/>
    <m/>
    <m/>
    <m/>
    <m/>
    <m/>
    <m/>
    <m/>
    <m/>
    <m/>
    <m/>
    <m/>
    <m/>
    <m/>
    <m/>
    <m/>
    <m/>
    <m/>
    <m/>
    <m/>
    <s v="固定收益类资产"/>
  </r>
  <r>
    <s v="吉电股份"/>
    <s v="吉林电力股份有限公司"/>
    <s v="股票"/>
    <s v="沪深主板股"/>
    <s v="000875.SZ"/>
    <x v="641"/>
    <n v="55700"/>
    <n v="447502"/>
    <x v="4795"/>
    <m/>
    <m/>
    <s v="万能"/>
    <s v="新动力18号"/>
    <s v="华安财保资管新动力18集合资产管理产品"/>
    <s v="HA0256"/>
    <s v="组合类保险资管产品"/>
    <s v="固定收益类保险资管产品"/>
    <n v="1"/>
    <s v="华安财保资产管理有限责任公司"/>
    <n v="701989700"/>
    <n v="681313581.63"/>
    <m/>
    <m/>
    <m/>
    <m/>
    <s v="否"/>
    <n v="3.3315128383726903E-5"/>
    <m/>
    <m/>
    <m/>
    <m/>
    <m/>
    <m/>
    <m/>
    <m/>
    <m/>
    <m/>
    <m/>
    <m/>
    <m/>
    <m/>
    <m/>
    <m/>
    <m/>
    <m/>
    <m/>
    <m/>
    <m/>
    <m/>
    <m/>
    <m/>
    <m/>
    <m/>
    <m/>
    <m/>
    <m/>
    <m/>
    <m/>
    <m/>
    <m/>
    <m/>
    <m/>
    <m/>
    <m/>
    <m/>
    <s v="固定收益类资产"/>
  </r>
  <r>
    <s v="天山股份"/>
    <s v="新疆天山水泥股份有限公司"/>
    <s v="股票"/>
    <s v="沪深主板股"/>
    <s v="000877.SZ"/>
    <x v="642"/>
    <n v="25000"/>
    <n v="350402"/>
    <x v="4796"/>
    <m/>
    <m/>
    <s v="万能"/>
    <s v="新动力18号"/>
    <s v="华安财保资管新动力18集合资产管理产品"/>
    <s v="HA0256"/>
    <s v="组合类保险资管产品"/>
    <s v="固定收益类保险资管产品"/>
    <n v="1"/>
    <s v="华安财保资产管理有限责任公司"/>
    <n v="701989700"/>
    <n v="681313581.63"/>
    <m/>
    <m/>
    <m/>
    <m/>
    <s v="否"/>
    <n v="1.08080228833945E-5"/>
    <m/>
    <m/>
    <m/>
    <m/>
    <m/>
    <m/>
    <m/>
    <m/>
    <m/>
    <m/>
    <m/>
    <m/>
    <m/>
    <m/>
    <m/>
    <m/>
    <m/>
    <m/>
    <m/>
    <m/>
    <m/>
    <m/>
    <m/>
    <m/>
    <m/>
    <m/>
    <m/>
    <m/>
    <m/>
    <m/>
    <m/>
    <m/>
    <m/>
    <m/>
    <m/>
    <m/>
    <m/>
    <m/>
    <s v="固定收益类资产"/>
  </r>
  <r>
    <s v="云南铜业"/>
    <s v="云南铜业股份有限公司"/>
    <s v="股票"/>
    <s v="沪深主板股"/>
    <s v="000878.SZ"/>
    <x v="643"/>
    <n v="45700"/>
    <n v="543163.38"/>
    <x v="4797"/>
    <m/>
    <m/>
    <s v="万能"/>
    <s v="新动力18号"/>
    <s v="华安财保资管新动力18集合资产管理产品"/>
    <s v="HA0256"/>
    <s v="组合类保险资管产品"/>
    <s v="固定收益类保险资管产品"/>
    <n v="1"/>
    <s v="华安财保资产管理有限责任公司"/>
    <n v="701989700"/>
    <n v="681313581.63"/>
    <m/>
    <m/>
    <m/>
    <m/>
    <s v="否"/>
    <n v="1.4424829131874401E-5"/>
    <m/>
    <m/>
    <m/>
    <m/>
    <m/>
    <m/>
    <m/>
    <m/>
    <m/>
    <m/>
    <m/>
    <m/>
    <m/>
    <m/>
    <m/>
    <m/>
    <m/>
    <m/>
    <m/>
    <m/>
    <m/>
    <m/>
    <m/>
    <m/>
    <m/>
    <m/>
    <m/>
    <m/>
    <m/>
    <m/>
    <m/>
    <m/>
    <m/>
    <m/>
    <m/>
    <m/>
    <m/>
    <m/>
    <s v="固定收益类资产"/>
  </r>
  <r>
    <s v="锡业股份"/>
    <s v="云南锡业股份有限公司"/>
    <s v="股票"/>
    <s v="沪深主板股"/>
    <s v="000960.SZ"/>
    <x v="645"/>
    <n v="29300"/>
    <n v="613122.73"/>
    <x v="4798"/>
    <m/>
    <m/>
    <s v="万能"/>
    <s v="新动力18号"/>
    <s v="华安财保资管新动力18集合资产管理产品"/>
    <s v="HA0256"/>
    <s v="组合类保险资管产品"/>
    <s v="固定收益类保险资管产品"/>
    <n v="1"/>
    <s v="华安财保资产管理有限责任公司"/>
    <n v="701989700"/>
    <n v="681313581.63"/>
    <m/>
    <m/>
    <m/>
    <m/>
    <s v="否"/>
    <n v="1.2135900102162301E-5"/>
    <m/>
    <m/>
    <m/>
    <m/>
    <m/>
    <m/>
    <m/>
    <m/>
    <m/>
    <m/>
    <m/>
    <m/>
    <m/>
    <m/>
    <m/>
    <m/>
    <m/>
    <m/>
    <m/>
    <m/>
    <m/>
    <m/>
    <m/>
    <m/>
    <m/>
    <m/>
    <m/>
    <m/>
    <m/>
    <m/>
    <m/>
    <m/>
    <m/>
    <m/>
    <m/>
    <m/>
    <m/>
    <m/>
    <s v="固定收益类资产"/>
  </r>
  <r>
    <s v="浪潮信息"/>
    <s v="浪潮电子信息产业股份有限公司"/>
    <s v="股票"/>
    <s v="沪深主板股"/>
    <s v="000977.SZ"/>
    <x v="646"/>
    <n v="26200"/>
    <n v="708826"/>
    <x v="4799"/>
    <m/>
    <m/>
    <s v="万能"/>
    <s v="新动力18号"/>
    <s v="华安财保资管新动力18集合资产管理产品"/>
    <s v="HA0256"/>
    <s v="组合类保险资管产品"/>
    <s v="固定收益类保险资管产品"/>
    <n v="1"/>
    <s v="华安财保资产管理有限责任公司"/>
    <n v="701989700"/>
    <n v="681313581.63"/>
    <m/>
    <m/>
    <m/>
    <m/>
    <s v="是"/>
    <n v="2.39295583401149E-5"/>
    <m/>
    <m/>
    <m/>
    <m/>
    <m/>
    <m/>
    <m/>
    <m/>
    <m/>
    <m/>
    <m/>
    <m/>
    <m/>
    <m/>
    <m/>
    <m/>
    <m/>
    <m/>
    <m/>
    <m/>
    <m/>
    <m/>
    <m/>
    <m/>
    <m/>
    <m/>
    <m/>
    <m/>
    <m/>
    <m/>
    <m/>
    <m/>
    <m/>
    <m/>
    <m/>
    <m/>
    <m/>
    <m/>
    <s v="固定收益类资产"/>
  </r>
  <r>
    <s v="山西焦煤"/>
    <s v="山西焦煤能源集团股份有限公司"/>
    <s v="股票"/>
    <s v="沪深主板股"/>
    <s v="000983.SZ"/>
    <x v="482"/>
    <n v="39700"/>
    <n v="472055"/>
    <x v="4800"/>
    <m/>
    <m/>
    <s v="万能"/>
    <s v="新动力18号"/>
    <s v="华安财保资管新动力18集合资产管理产品"/>
    <s v="HA0256"/>
    <s v="组合类保险资管产品"/>
    <s v="固定收益类保险资管产品"/>
    <n v="1"/>
    <s v="华安财保资产管理有限责任公司"/>
    <n v="701989700"/>
    <n v="681313581.63"/>
    <m/>
    <m/>
    <m/>
    <m/>
    <s v="否"/>
    <n v="3.9686912947094298E-5"/>
    <m/>
    <m/>
    <m/>
    <m/>
    <m/>
    <m/>
    <m/>
    <m/>
    <m/>
    <m/>
    <m/>
    <m/>
    <m/>
    <m/>
    <m/>
    <m/>
    <m/>
    <m/>
    <m/>
    <m/>
    <m/>
    <m/>
    <m/>
    <m/>
    <m/>
    <m/>
    <m/>
    <m/>
    <m/>
    <m/>
    <m/>
    <m/>
    <m/>
    <m/>
    <m/>
    <m/>
    <m/>
    <m/>
    <s v="固定收益类资产"/>
  </r>
  <r>
    <s v="华工科技"/>
    <s v="华工科技产业股份有限公司"/>
    <s v="股票"/>
    <s v="沪深主板股"/>
    <s v="000988.SZ"/>
    <x v="647"/>
    <n v="23300"/>
    <n v="464727"/>
    <x v="4801"/>
    <m/>
    <m/>
    <s v="万能"/>
    <s v="新动力18号"/>
    <s v="华安财保资管新动力18集合资产管理产品"/>
    <s v="HA0256"/>
    <s v="组合类保险资管产品"/>
    <s v="固定收益类保险资管产品"/>
    <n v="1"/>
    <s v="华安财保资产管理有限责任公司"/>
    <n v="701989700"/>
    <n v="681313581.63"/>
    <m/>
    <m/>
    <m/>
    <m/>
    <s v="否"/>
    <n v="1.9962668204842E-5"/>
    <m/>
    <m/>
    <m/>
    <m/>
    <m/>
    <m/>
    <m/>
    <m/>
    <m/>
    <m/>
    <m/>
    <m/>
    <m/>
    <m/>
    <m/>
    <m/>
    <m/>
    <m/>
    <m/>
    <m/>
    <m/>
    <m/>
    <m/>
    <m/>
    <m/>
    <m/>
    <m/>
    <m/>
    <m/>
    <m/>
    <m/>
    <m/>
    <m/>
    <m/>
    <m/>
    <m/>
    <m/>
    <m/>
    <s v="固定收益类资产"/>
  </r>
  <r>
    <s v="永 泰 运"/>
    <s v="永泰运化工物流股份有限公司"/>
    <s v="股票"/>
    <s v="沪深主板股"/>
    <s v="001228.SZ"/>
    <x v="315"/>
    <n v="164"/>
    <n v="4995.4399999999996"/>
    <x v="433"/>
    <m/>
    <m/>
    <s v="万能"/>
    <s v="新动力18号"/>
    <s v="华安财保资管新动力18集合资产管理产品"/>
    <s v="HA0256"/>
    <s v="组合类保险资管产品"/>
    <s v="固定收益类保险资管产品"/>
    <n v="1"/>
    <s v="华安财保资产管理有限责任公司"/>
    <n v="701989700"/>
    <n v="681313581.63"/>
    <m/>
    <m/>
    <m/>
    <m/>
    <s v="否"/>
    <n v="2.8856954735719799E-6"/>
    <m/>
    <m/>
    <m/>
    <m/>
    <m/>
    <m/>
    <m/>
    <m/>
    <m/>
    <m/>
    <m/>
    <m/>
    <m/>
    <m/>
    <m/>
    <m/>
    <m/>
    <m/>
    <m/>
    <m/>
    <m/>
    <m/>
    <m/>
    <m/>
    <m/>
    <m/>
    <m/>
    <m/>
    <m/>
    <m/>
    <m/>
    <m/>
    <m/>
    <m/>
    <m/>
    <m/>
    <m/>
    <m/>
    <s v="固定收益类资产"/>
  </r>
  <r>
    <s v="铭科精技"/>
    <s v="铭科精技控股股份有限公司"/>
    <s v="股票"/>
    <s v="沪深主板股"/>
    <s v="001319.SZ"/>
    <x v="316"/>
    <n v="206"/>
    <n v="3067.34"/>
    <x v="434"/>
    <m/>
    <m/>
    <s v="万能"/>
    <s v="新动力18号"/>
    <s v="华安财保资管新动力18集合资产管理产品"/>
    <s v="HA0256"/>
    <s v="组合类保险资管产品"/>
    <s v="固定收益类保险资管产品"/>
    <n v="1"/>
    <s v="华安财保资产管理有限责任公司"/>
    <n v="701989700"/>
    <n v="681313581.63"/>
    <m/>
    <m/>
    <m/>
    <m/>
    <s v="否"/>
    <n v="2.6887436881006502E-5"/>
    <m/>
    <m/>
    <m/>
    <m/>
    <m/>
    <m/>
    <m/>
    <m/>
    <m/>
    <m/>
    <m/>
    <m/>
    <m/>
    <m/>
    <m/>
    <m/>
    <m/>
    <m/>
    <m/>
    <m/>
    <m/>
    <m/>
    <m/>
    <m/>
    <m/>
    <m/>
    <m/>
    <m/>
    <m/>
    <m/>
    <m/>
    <m/>
    <m/>
    <m/>
    <m/>
    <m/>
    <m/>
    <m/>
    <s v="固定收益类资产"/>
  </r>
  <r>
    <s v="招商积余"/>
    <s v="招商局积余产业运营服务股份有限公司"/>
    <s v="股票"/>
    <s v="沪深主板股"/>
    <s v="001914.SZ"/>
    <x v="648"/>
    <n v="25200"/>
    <n v="461018"/>
    <x v="4802"/>
    <m/>
    <m/>
    <s v="万能"/>
    <s v="新动力18号"/>
    <s v="华安财保资管新动力18集合资产管理产品"/>
    <s v="HA0256"/>
    <s v="组合类保险资管产品"/>
    <s v="固定收益类保险资管产品"/>
    <n v="1"/>
    <s v="华安财保资产管理有限责任公司"/>
    <n v="701989700"/>
    <n v="681313581.63"/>
    <m/>
    <m/>
    <m/>
    <m/>
    <s v="否"/>
    <n v="1.75577748874644E-5"/>
    <m/>
    <m/>
    <m/>
    <m/>
    <m/>
    <m/>
    <m/>
    <m/>
    <m/>
    <m/>
    <m/>
    <m/>
    <m/>
    <m/>
    <m/>
    <m/>
    <m/>
    <m/>
    <m/>
    <m/>
    <m/>
    <m/>
    <m/>
    <m/>
    <m/>
    <m/>
    <m/>
    <m/>
    <m/>
    <m/>
    <m/>
    <m/>
    <m/>
    <m/>
    <m/>
    <m/>
    <m/>
    <m/>
    <s v="固定收益类资产"/>
  </r>
  <r>
    <s v="亿帆医药"/>
    <s v="亿帆医药股份有限公司"/>
    <s v="股票"/>
    <s v="沪深主板股"/>
    <s v="002019.SZ"/>
    <x v="649"/>
    <n v="28000"/>
    <n v="405841"/>
    <x v="4803"/>
    <m/>
    <m/>
    <s v="万能"/>
    <s v="新动力18号"/>
    <s v="华安财保资管新动力18集合资产管理产品"/>
    <s v="HA0256"/>
    <s v="组合类保险资管产品"/>
    <s v="固定收益类保险资管产品"/>
    <n v="1"/>
    <s v="华安财保资产管理有限责任公司"/>
    <n v="701989700"/>
    <n v="681313581.63"/>
    <m/>
    <m/>
    <m/>
    <m/>
    <s v="否"/>
    <n v="1.8022711657160801E-5"/>
    <m/>
    <m/>
    <m/>
    <m/>
    <m/>
    <m/>
    <m/>
    <m/>
    <m/>
    <m/>
    <m/>
    <m/>
    <m/>
    <m/>
    <m/>
    <m/>
    <m/>
    <m/>
    <m/>
    <m/>
    <m/>
    <m/>
    <m/>
    <m/>
    <m/>
    <m/>
    <m/>
    <m/>
    <m/>
    <m/>
    <m/>
    <m/>
    <m/>
    <m/>
    <m/>
    <m/>
    <m/>
    <m/>
    <s v="固定收益类资产"/>
  </r>
  <r>
    <s v="旺能环境"/>
    <s v="旺能环境股份有限公司"/>
    <s v="股票"/>
    <s v="沪深主板股"/>
    <s v="002034.SZ"/>
    <x v="650"/>
    <n v="19300"/>
    <n v="356252"/>
    <x v="4804"/>
    <m/>
    <m/>
    <s v="万能"/>
    <s v="新动力18号"/>
    <s v="华安财保资管新动力18集合资产管理产品"/>
    <s v="HA0256"/>
    <s v="组合类保险资管产品"/>
    <s v="固定收益类保险资管产品"/>
    <n v="1"/>
    <s v="华安财保资产管理有限责任公司"/>
    <n v="701989700"/>
    <n v="681313581.63"/>
    <m/>
    <m/>
    <m/>
    <m/>
    <s v="否"/>
    <n v="9.6910578631827706E-6"/>
    <m/>
    <m/>
    <m/>
    <m/>
    <m/>
    <m/>
    <m/>
    <m/>
    <m/>
    <m/>
    <m/>
    <m/>
    <m/>
    <m/>
    <m/>
    <m/>
    <m/>
    <m/>
    <m/>
    <m/>
    <m/>
    <m/>
    <m/>
    <m/>
    <m/>
    <m/>
    <m/>
    <m/>
    <m/>
    <m/>
    <m/>
    <m/>
    <m/>
    <m/>
    <m/>
    <m/>
    <m/>
    <m/>
    <s v="固定收益类资产"/>
  </r>
  <r>
    <s v="黔源电力"/>
    <s v="贵州黔源电力股份有限公司"/>
    <s v="股票"/>
    <s v="沪深主板股"/>
    <s v="002039.SZ"/>
    <x v="651"/>
    <n v="18100"/>
    <n v="317105.5"/>
    <x v="4805"/>
    <m/>
    <m/>
    <s v="万能"/>
    <s v="新动力18号"/>
    <s v="华安财保资管新动力18集合资产管理产品"/>
    <s v="HA0256"/>
    <s v="组合类保险资管产品"/>
    <s v="固定收益类保险资管产品"/>
    <n v="1"/>
    <s v="华安财保资产管理有限责任公司"/>
    <n v="701989700"/>
    <n v="681313581.63"/>
    <m/>
    <m/>
    <m/>
    <m/>
    <s v="否"/>
    <n v="2.31724885848567E-5"/>
    <m/>
    <m/>
    <m/>
    <m/>
    <m/>
    <m/>
    <m/>
    <m/>
    <m/>
    <m/>
    <m/>
    <m/>
    <m/>
    <m/>
    <m/>
    <m/>
    <m/>
    <m/>
    <m/>
    <m/>
    <m/>
    <m/>
    <m/>
    <m/>
    <m/>
    <m/>
    <m/>
    <m/>
    <m/>
    <m/>
    <m/>
    <m/>
    <m/>
    <m/>
    <m/>
    <m/>
    <m/>
    <m/>
    <s v="固定收益类资产"/>
  </r>
  <r>
    <s v="鲁阳节能"/>
    <s v="山东鲁阳节能材料股份有限公司"/>
    <s v="股票"/>
    <s v="沪深主板股"/>
    <s v="002088.SZ"/>
    <x v="652"/>
    <n v="21600"/>
    <n v="345168"/>
    <x v="4806"/>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山河智能"/>
    <s v="山河智能装备股份有限公司"/>
    <s v="股票"/>
    <s v="沪深主板股"/>
    <s v="002097.SZ"/>
    <x v="653"/>
    <n v="40600"/>
    <n v="299327"/>
    <x v="4807"/>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韵达股份"/>
    <s v="韵达控股股份有限公司"/>
    <s v="股票"/>
    <s v="沪深主板股"/>
    <s v="002120.SZ"/>
    <x v="654"/>
    <n v="42000"/>
    <n v="762775.18"/>
    <x v="4808"/>
    <m/>
    <m/>
    <s v="万能"/>
    <s v="新动力18号"/>
    <s v="华安财保资管新动力18集合资产管理产品"/>
    <s v="HA0256"/>
    <s v="组合类保险资管产品"/>
    <s v="固定收益类保险资管产品"/>
    <n v="1"/>
    <s v="华安财保资产管理有限责任公司"/>
    <n v="701989700"/>
    <n v="681313581.63"/>
    <m/>
    <m/>
    <m/>
    <m/>
    <s v="是"/>
    <n v="2.3765826036077301E-5"/>
    <m/>
    <m/>
    <m/>
    <m/>
    <m/>
    <m/>
    <m/>
    <m/>
    <m/>
    <m/>
    <m/>
    <m/>
    <m/>
    <m/>
    <m/>
    <m/>
    <m/>
    <m/>
    <m/>
    <m/>
    <m/>
    <m/>
    <m/>
    <m/>
    <m/>
    <m/>
    <m/>
    <m/>
    <m/>
    <m/>
    <m/>
    <m/>
    <m/>
    <m/>
    <m/>
    <m/>
    <m/>
    <m/>
    <s v="固定收益类资产"/>
  </r>
  <r>
    <s v="电投能源"/>
    <s v="内蒙古电投能源股份有限公司"/>
    <s v="股票"/>
    <s v="沪深主板股"/>
    <s v="002128.SZ"/>
    <x v="655"/>
    <n v="26600"/>
    <n v="425475"/>
    <x v="4809"/>
    <m/>
    <m/>
    <s v="万能"/>
    <s v="新动力18号"/>
    <s v="华安财保资管新动力18集合资产管理产品"/>
    <s v="HA0256"/>
    <s v="组合类保险资管产品"/>
    <s v="固定收益类保险资管产品"/>
    <n v="1"/>
    <s v="华安财保资产管理有限责任公司"/>
    <n v="701989700"/>
    <n v="681313581.63"/>
    <m/>
    <m/>
    <m/>
    <m/>
    <s v="否"/>
    <n v="2.26884872555408E-5"/>
    <m/>
    <m/>
    <m/>
    <m/>
    <m/>
    <m/>
    <m/>
    <m/>
    <m/>
    <m/>
    <m/>
    <m/>
    <m/>
    <m/>
    <m/>
    <m/>
    <m/>
    <m/>
    <m/>
    <m/>
    <m/>
    <m/>
    <m/>
    <m/>
    <m/>
    <m/>
    <m/>
    <m/>
    <m/>
    <m/>
    <m/>
    <m/>
    <m/>
    <m/>
    <m/>
    <m/>
    <m/>
    <m/>
    <s v="固定收益类资产"/>
  </r>
  <r>
    <s v="中环股份"/>
    <s v="天津中环半导体股份有限公司"/>
    <s v="股票"/>
    <s v="沪深主板股"/>
    <s v="002129.SZ"/>
    <x v="656"/>
    <n v="33400"/>
    <n v="1432659"/>
    <x v="4810"/>
    <m/>
    <m/>
    <s v="万能"/>
    <s v="新动力18号"/>
    <s v="华安财保资管新动力18集合资产管理产品"/>
    <s v="HA0256"/>
    <s v="组合类保险资管产品"/>
    <s v="固定收益类保险资管产品"/>
    <n v="1"/>
    <s v="华安财保资产管理有限责任公司"/>
    <n v="701989700"/>
    <n v="681313581.63"/>
    <m/>
    <m/>
    <m/>
    <m/>
    <s v="是"/>
    <n v="4.4936672842455598E-5"/>
    <m/>
    <m/>
    <m/>
    <m/>
    <m/>
    <m/>
    <m/>
    <m/>
    <m/>
    <m/>
    <m/>
    <m/>
    <m/>
    <m/>
    <m/>
    <m/>
    <m/>
    <m/>
    <m/>
    <m/>
    <m/>
    <m/>
    <m/>
    <m/>
    <m/>
    <m/>
    <m/>
    <m/>
    <m/>
    <m/>
    <m/>
    <m/>
    <m/>
    <m/>
    <m/>
    <m/>
    <m/>
    <m/>
    <s v="固定收益类资产"/>
  </r>
  <r>
    <s v="宁波银行"/>
    <s v="宁波银行股份有限公司"/>
    <s v="股票"/>
    <s v="沪深主板股"/>
    <s v="002142.SZ"/>
    <x v="657"/>
    <n v="84000"/>
    <n v="3109338.93"/>
    <x v="4811"/>
    <m/>
    <m/>
    <s v="万能"/>
    <s v="新动力18号"/>
    <s v="华安财保资管新动力18集合资产管理产品"/>
    <s v="HA0256"/>
    <s v="组合类保险资管产品"/>
    <s v="固定收益类保险资管产品"/>
    <n v="1"/>
    <s v="华安财保资产管理有限责任公司"/>
    <n v="701989700"/>
    <n v="681313581.63"/>
    <m/>
    <m/>
    <m/>
    <m/>
    <s v="是"/>
    <n v="5.9266795346994697E-5"/>
    <m/>
    <m/>
    <m/>
    <m/>
    <m/>
    <m/>
    <m/>
    <m/>
    <m/>
    <m/>
    <m/>
    <m/>
    <m/>
    <m/>
    <m/>
    <m/>
    <m/>
    <m/>
    <m/>
    <m/>
    <m/>
    <m/>
    <m/>
    <m/>
    <m/>
    <m/>
    <m/>
    <m/>
    <m/>
    <m/>
    <m/>
    <m/>
    <m/>
    <m/>
    <m/>
    <m/>
    <m/>
    <m/>
    <s v="固定收益类资产"/>
  </r>
  <r>
    <s v="通富微电"/>
    <s v="通富微电子股份有限公司"/>
    <s v="股票"/>
    <s v="沪深主板股"/>
    <s v="002156.SZ"/>
    <x v="658"/>
    <n v="25100"/>
    <n v="431263.47"/>
    <x v="4812"/>
    <m/>
    <m/>
    <s v="万能"/>
    <s v="新动力18号"/>
    <s v="华安财保资管新动力18集合资产管理产品"/>
    <s v="HA0256"/>
    <s v="组合类保险资管产品"/>
    <s v="固定收益类保险资管产品"/>
    <n v="1"/>
    <s v="华安财保资产管理有限责任公司"/>
    <n v="701989700"/>
    <n v="681313581.63"/>
    <m/>
    <m/>
    <m/>
    <m/>
    <s v="否"/>
    <n v="4.2659707467455E-5"/>
    <m/>
    <m/>
    <m/>
    <m/>
    <m/>
    <m/>
    <m/>
    <m/>
    <m/>
    <m/>
    <m/>
    <m/>
    <m/>
    <m/>
    <m/>
    <m/>
    <m/>
    <m/>
    <m/>
    <m/>
    <m/>
    <m/>
    <m/>
    <m/>
    <m/>
    <m/>
    <m/>
    <m/>
    <m/>
    <m/>
    <m/>
    <m/>
    <m/>
    <m/>
    <m/>
    <m/>
    <m/>
    <m/>
    <s v="固定收益类资产"/>
  </r>
  <r>
    <s v="游族网络"/>
    <s v="游族网络股份有限公司"/>
    <s v="股票"/>
    <s v="沪深主板股"/>
    <s v="002174.SZ"/>
    <x v="659"/>
    <n v="29100"/>
    <n v="324866"/>
    <x v="4813"/>
    <m/>
    <m/>
    <s v="万能"/>
    <s v="新动力18号"/>
    <s v="华安财保资管新动力18集合资产管理产品"/>
    <s v="HA0256"/>
    <s v="组合类保险资管产品"/>
    <s v="固定收益类保险资管产品"/>
    <n v="1"/>
    <s v="华安财保资产管理有限责任公司"/>
    <n v="701989700"/>
    <n v="681313581.63"/>
    <m/>
    <m/>
    <m/>
    <m/>
    <s v="否"/>
    <n v="3.73432068772317E-5"/>
    <m/>
    <m/>
    <m/>
    <m/>
    <m/>
    <m/>
    <m/>
    <m/>
    <m/>
    <m/>
    <m/>
    <m/>
    <m/>
    <m/>
    <m/>
    <m/>
    <m/>
    <m/>
    <m/>
    <m/>
    <m/>
    <m/>
    <m/>
    <m/>
    <m/>
    <m/>
    <m/>
    <m/>
    <m/>
    <m/>
    <m/>
    <m/>
    <m/>
    <m/>
    <m/>
    <m/>
    <m/>
    <m/>
    <s v="固定收益类资产"/>
  </r>
  <r>
    <s v="中航光电"/>
    <s v="中航光电科技股份有限公司"/>
    <s v="股票"/>
    <s v="沪深主板股"/>
    <s v="002179.SZ"/>
    <x v="465"/>
    <n v="6900"/>
    <n v="549040.24"/>
    <x v="4814"/>
    <m/>
    <m/>
    <s v="万能"/>
    <s v="新动力18号"/>
    <s v="华安财保资管新动力18集合资产管理产品"/>
    <s v="HA0256"/>
    <s v="组合类保险资管产品"/>
    <s v="固定收益类保险资管产品"/>
    <n v="1"/>
    <s v="华安财保资产管理有限责任公司"/>
    <n v="701989700"/>
    <n v="681313581.63"/>
    <m/>
    <m/>
    <m/>
    <m/>
    <s v="是"/>
    <n v="1.44689580885504E-5"/>
    <m/>
    <m/>
    <m/>
    <m/>
    <m/>
    <m/>
    <m/>
    <m/>
    <m/>
    <m/>
    <m/>
    <m/>
    <m/>
    <m/>
    <m/>
    <m/>
    <m/>
    <m/>
    <m/>
    <m/>
    <m/>
    <m/>
    <m/>
    <m/>
    <m/>
    <m/>
    <m/>
    <m/>
    <m/>
    <m/>
    <m/>
    <m/>
    <m/>
    <m/>
    <m/>
    <m/>
    <m/>
    <m/>
    <s v="固定收益类资产"/>
  </r>
  <r>
    <s v="纳 思 达"/>
    <s v="纳思达股份有限公司"/>
    <s v="股票"/>
    <s v="沪深主板股"/>
    <s v="002180.SZ"/>
    <x v="597"/>
    <n v="14500"/>
    <n v="666133.81999999995"/>
    <x v="4815"/>
    <m/>
    <m/>
    <s v="万能"/>
    <s v="新动力18号"/>
    <s v="华安财保资管新动力18集合资产管理产品"/>
    <s v="HA0256"/>
    <s v="组合类保险资管产品"/>
    <s v="固定收益类保险资管产品"/>
    <n v="1"/>
    <s v="华安财保资产管理有限责任公司"/>
    <n v="701989700"/>
    <n v="681313581.63"/>
    <m/>
    <m/>
    <m/>
    <m/>
    <s v="否"/>
    <n v="1.3842822091842801E-5"/>
    <m/>
    <m/>
    <m/>
    <m/>
    <m/>
    <m/>
    <m/>
    <m/>
    <m/>
    <m/>
    <m/>
    <m/>
    <m/>
    <m/>
    <m/>
    <m/>
    <m/>
    <m/>
    <m/>
    <m/>
    <m/>
    <m/>
    <m/>
    <m/>
    <m/>
    <m/>
    <m/>
    <m/>
    <m/>
    <m/>
    <m/>
    <m/>
    <m/>
    <m/>
    <m/>
    <m/>
    <m/>
    <m/>
    <s v="固定收益类资产"/>
  </r>
  <r>
    <s v="怡 亚 通"/>
    <s v="深圳市怡亚通供应链股份有限公司"/>
    <s v="股票"/>
    <s v="沪深主板股"/>
    <s v="002183.SZ"/>
    <x v="660"/>
    <n v="88000"/>
    <n v="459856.69"/>
    <x v="4816"/>
    <m/>
    <m/>
    <s v="万能"/>
    <s v="新动力18号"/>
    <s v="华安财保资管新动力18集合资产管理产品"/>
    <s v="HA0256"/>
    <s v="组合类保险资管产品"/>
    <s v="固定收益类保险资管产品"/>
    <n v="1"/>
    <s v="华安财保资产管理有限责任公司"/>
    <n v="701989700"/>
    <n v="681313581.63"/>
    <m/>
    <m/>
    <m/>
    <m/>
    <s v="否"/>
    <n v="1.0335009970139299E-5"/>
    <m/>
    <m/>
    <m/>
    <m/>
    <m/>
    <m/>
    <m/>
    <m/>
    <m/>
    <m/>
    <m/>
    <m/>
    <m/>
    <m/>
    <m/>
    <m/>
    <m/>
    <m/>
    <m/>
    <m/>
    <m/>
    <m/>
    <m/>
    <m/>
    <m/>
    <m/>
    <m/>
    <m/>
    <m/>
    <m/>
    <m/>
    <m/>
    <m/>
    <m/>
    <m/>
    <m/>
    <m/>
    <m/>
    <s v="固定收益类资产"/>
  </r>
  <r>
    <s v="华天科技"/>
    <s v="天水华天科技股份有限公司"/>
    <s v="股票"/>
    <s v="沪深主板股"/>
    <s v="002185.SZ"/>
    <x v="661"/>
    <n v="47600"/>
    <n v="484879"/>
    <x v="4817"/>
    <m/>
    <m/>
    <s v="万能"/>
    <s v="新动力18号"/>
    <s v="华安财保资管新动力18集合资产管理产品"/>
    <s v="HA0256"/>
    <s v="组合类保险资管产品"/>
    <s v="固定收益类保险资管产品"/>
    <n v="1"/>
    <s v="华安财保资产管理有限责任公司"/>
    <n v="701989700"/>
    <n v="681313581.63"/>
    <m/>
    <m/>
    <m/>
    <m/>
    <s v="否"/>
    <n v="1.27203521002184E-5"/>
    <m/>
    <m/>
    <m/>
    <m/>
    <m/>
    <m/>
    <m/>
    <m/>
    <m/>
    <m/>
    <m/>
    <m/>
    <m/>
    <m/>
    <m/>
    <m/>
    <m/>
    <m/>
    <m/>
    <m/>
    <m/>
    <m/>
    <m/>
    <m/>
    <m/>
    <m/>
    <m/>
    <m/>
    <m/>
    <m/>
    <m/>
    <m/>
    <m/>
    <m/>
    <m/>
    <m/>
    <m/>
    <m/>
    <s v="固定收益类资产"/>
  </r>
  <r>
    <s v="科大讯飞"/>
    <s v="科大讯飞股份有限公司"/>
    <s v="股票"/>
    <s v="沪深主板股"/>
    <s v="002230.SZ"/>
    <x v="662"/>
    <n v="18400"/>
    <n v="819843"/>
    <x v="4818"/>
    <m/>
    <m/>
    <s v="万能"/>
    <s v="新动力18号"/>
    <s v="华安财保资管新动力18集合资产管理产品"/>
    <s v="HA0256"/>
    <s v="组合类保险资管产品"/>
    <s v="固定收益类保险资管产品"/>
    <n v="1"/>
    <s v="华安财保资产管理有限责任公司"/>
    <n v="701989700"/>
    <n v="681313581.63"/>
    <m/>
    <m/>
    <m/>
    <m/>
    <s v="是"/>
    <n v="1.8885855969233101E-5"/>
    <m/>
    <m/>
    <m/>
    <m/>
    <m/>
    <m/>
    <m/>
    <m/>
    <m/>
    <m/>
    <m/>
    <m/>
    <m/>
    <m/>
    <m/>
    <m/>
    <m/>
    <m/>
    <m/>
    <m/>
    <m/>
    <m/>
    <m/>
    <m/>
    <m/>
    <m/>
    <m/>
    <m/>
    <m/>
    <m/>
    <m/>
    <m/>
    <m/>
    <m/>
    <m/>
    <m/>
    <m/>
    <m/>
    <s v="固定收益类资产"/>
  </r>
  <r>
    <s v="塔牌集团"/>
    <s v="广东塔牌集团股份有限公司"/>
    <s v="股票"/>
    <s v="沪深主板股"/>
    <s v="002233.SZ"/>
    <x v="663"/>
    <n v="32500"/>
    <n v="358061"/>
    <x v="4819"/>
    <m/>
    <m/>
    <s v="万能"/>
    <s v="新动力18号"/>
    <s v="华安财保资管新动力18集合资产管理产品"/>
    <s v="HA0256"/>
    <s v="组合类保险资管产品"/>
    <s v="固定收益类保险资管产品"/>
    <n v="1"/>
    <s v="华安财保资产管理有限责任公司"/>
    <n v="701989700"/>
    <n v="681313581.63"/>
    <m/>
    <m/>
    <m/>
    <m/>
    <s v="否"/>
    <n v="3.1773342227452501E-5"/>
    <m/>
    <m/>
    <m/>
    <m/>
    <m/>
    <m/>
    <m/>
    <m/>
    <m/>
    <m/>
    <m/>
    <m/>
    <m/>
    <m/>
    <m/>
    <m/>
    <m/>
    <m/>
    <m/>
    <m/>
    <m/>
    <m/>
    <m/>
    <m/>
    <m/>
    <m/>
    <m/>
    <m/>
    <m/>
    <m/>
    <m/>
    <m/>
    <m/>
    <m/>
    <m/>
    <m/>
    <m/>
    <m/>
    <s v="固定收益类资产"/>
  </r>
  <r>
    <s v="联化科技"/>
    <s v="联化科技股份有限公司"/>
    <s v="股票"/>
    <s v="沪深主板股"/>
    <s v="002250.SZ"/>
    <x v="664"/>
    <n v="27100"/>
    <n v="370944"/>
    <x v="4820"/>
    <m/>
    <m/>
    <s v="万能"/>
    <s v="新动力18号"/>
    <s v="华安财保资管新动力18集合资产管理产品"/>
    <s v="HA0256"/>
    <s v="组合类保险资管产品"/>
    <s v="固定收益类保险资管产品"/>
    <n v="1"/>
    <s v="华安财保资产管理有限责任公司"/>
    <n v="701989700"/>
    <n v="681313581.63"/>
    <m/>
    <m/>
    <m/>
    <m/>
    <s v="否"/>
    <n v="6.0769050833223004E-6"/>
    <m/>
    <m/>
    <m/>
    <m/>
    <m/>
    <m/>
    <m/>
    <m/>
    <m/>
    <m/>
    <m/>
    <m/>
    <m/>
    <m/>
    <m/>
    <m/>
    <m/>
    <m/>
    <m/>
    <m/>
    <m/>
    <m/>
    <m/>
    <m/>
    <m/>
    <m/>
    <m/>
    <m/>
    <m/>
    <m/>
    <m/>
    <m/>
    <m/>
    <m/>
    <m/>
    <m/>
    <m/>
    <m/>
    <s v="固定收益类资产"/>
  </r>
  <r>
    <s v="卫 士 通"/>
    <s v="成都卫士通信息产业股份有限公司"/>
    <s v="股票"/>
    <s v="沪深主板股"/>
    <s v="002268.SZ"/>
    <x v="665"/>
    <n v="8900"/>
    <n v="385873"/>
    <x v="4821"/>
    <m/>
    <m/>
    <s v="万能"/>
    <s v="新动力18号"/>
    <s v="华安财保资管新动力18集合资产管理产品"/>
    <s v="HA0256"/>
    <s v="组合类保险资管产品"/>
    <s v="固定收益类保险资管产品"/>
    <n v="1"/>
    <s v="华安财保资产管理有限责任公司"/>
    <n v="701989700"/>
    <n v="681313581.63"/>
    <m/>
    <m/>
    <m/>
    <m/>
    <s v="否"/>
    <n v="1.0276855947736799E-5"/>
    <m/>
    <m/>
    <m/>
    <m/>
    <m/>
    <m/>
    <m/>
    <m/>
    <m/>
    <m/>
    <m/>
    <m/>
    <m/>
    <m/>
    <m/>
    <m/>
    <m/>
    <m/>
    <m/>
    <m/>
    <m/>
    <m/>
    <m/>
    <m/>
    <m/>
    <m/>
    <m/>
    <m/>
    <m/>
    <m/>
    <m/>
    <m/>
    <m/>
    <m/>
    <m/>
    <m/>
    <m/>
    <m/>
    <s v="固定收益类资产"/>
  </r>
  <r>
    <s v="华明装备"/>
    <s v="华明电力装备股份有限公司"/>
    <s v="股票"/>
    <s v="沪深主板股"/>
    <s v="002270.SZ"/>
    <x v="666"/>
    <n v="52800"/>
    <n v="354193"/>
    <x v="4822"/>
    <m/>
    <m/>
    <s v="万能"/>
    <s v="新动力18号"/>
    <s v="华安财保资管新动力18集合资产管理产品"/>
    <s v="HA0256"/>
    <s v="组合类保险资管产品"/>
    <s v="固定收益类保险资管产品"/>
    <n v="1"/>
    <s v="华安财保资产管理有限责任公司"/>
    <n v="701989700"/>
    <n v="681313581.63"/>
    <m/>
    <m/>
    <m/>
    <m/>
    <s v="否"/>
    <n v="3.3885133596553902E-5"/>
    <m/>
    <m/>
    <m/>
    <m/>
    <m/>
    <m/>
    <m/>
    <m/>
    <m/>
    <m/>
    <m/>
    <m/>
    <m/>
    <m/>
    <m/>
    <m/>
    <m/>
    <m/>
    <m/>
    <m/>
    <m/>
    <m/>
    <m/>
    <m/>
    <m/>
    <m/>
    <m/>
    <m/>
    <m/>
    <m/>
    <m/>
    <m/>
    <m/>
    <m/>
    <m/>
    <m/>
    <m/>
    <m/>
    <s v="固定收益类资产"/>
  </r>
  <r>
    <s v="东方雨虹"/>
    <s v="北京东方雨虹防水技术股份有限公司"/>
    <s v="股票"/>
    <s v="沪深主板股"/>
    <s v="002271.SZ"/>
    <x v="460"/>
    <n v="17750"/>
    <n v="818372.63"/>
    <x v="4823"/>
    <m/>
    <m/>
    <s v="万能"/>
    <s v="新动力18号"/>
    <s v="华安财保资管新动力18集合资产管理产品"/>
    <s v="HA0256"/>
    <s v="组合类保险资管产品"/>
    <s v="固定收益类保险资管产品"/>
    <n v="1"/>
    <s v="华安财保资产管理有限责任公司"/>
    <n v="701989700"/>
    <n v="681313581.63"/>
    <m/>
    <m/>
    <m/>
    <m/>
    <s v="是"/>
    <n v="1.4854182568703599E-5"/>
    <m/>
    <m/>
    <m/>
    <m/>
    <m/>
    <m/>
    <m/>
    <m/>
    <m/>
    <m/>
    <m/>
    <m/>
    <m/>
    <m/>
    <m/>
    <m/>
    <m/>
    <m/>
    <m/>
    <m/>
    <m/>
    <m/>
    <m/>
    <m/>
    <m/>
    <m/>
    <m/>
    <m/>
    <m/>
    <m/>
    <m/>
    <m/>
    <m/>
    <m/>
    <m/>
    <m/>
    <m/>
    <m/>
    <s v="固定收益类资产"/>
  </r>
  <r>
    <s v="万马股份"/>
    <s v="浙江万马股份有限公司"/>
    <s v="股票"/>
    <s v="沪深主板股"/>
    <s v="002276.SZ"/>
    <x v="667"/>
    <n v="56500"/>
    <n v="388105"/>
    <x v="4824"/>
    <m/>
    <m/>
    <s v="万能"/>
    <s v="新动力18号"/>
    <s v="华安财保资管新动力18集合资产管理产品"/>
    <s v="HA0256"/>
    <s v="组合类保险资管产品"/>
    <s v="固定收益类保险资管产品"/>
    <n v="1"/>
    <s v="华安财保资产管理有限责任公司"/>
    <n v="701989700"/>
    <n v="681313581.63"/>
    <m/>
    <m/>
    <m/>
    <m/>
    <s v="否"/>
    <n v="7.9162759340937302E-6"/>
    <m/>
    <m/>
    <m/>
    <m/>
    <m/>
    <m/>
    <m/>
    <m/>
    <m/>
    <m/>
    <m/>
    <m/>
    <m/>
    <m/>
    <m/>
    <m/>
    <m/>
    <m/>
    <m/>
    <m/>
    <m/>
    <m/>
    <m/>
    <m/>
    <m/>
    <m/>
    <m/>
    <m/>
    <m/>
    <m/>
    <m/>
    <m/>
    <m/>
    <m/>
    <m/>
    <m/>
    <m/>
    <m/>
    <s v="固定收益类资产"/>
  </r>
  <r>
    <s v="保 龄 宝"/>
    <s v="保龄宝生物股份有限公司"/>
    <s v="股票"/>
    <s v="沪深主板股"/>
    <s v="002286.SZ"/>
    <x v="668"/>
    <n v="60100"/>
    <n v="680242.97"/>
    <x v="4825"/>
    <m/>
    <m/>
    <s v="万能"/>
    <s v="新动力18号"/>
    <s v="华安财保资管新动力18集合资产管理产品"/>
    <s v="HA0256"/>
    <s v="组合类保险资管产品"/>
    <s v="固定收益类保险资管产品"/>
    <n v="1"/>
    <s v="华安财保资产管理有限责任公司"/>
    <n v="701989700"/>
    <n v="681313581.63"/>
    <m/>
    <m/>
    <m/>
    <m/>
    <s v="否"/>
    <n v="2.7258811569360301E-5"/>
    <m/>
    <m/>
    <m/>
    <m/>
    <m/>
    <m/>
    <m/>
    <m/>
    <m/>
    <m/>
    <m/>
    <m/>
    <m/>
    <m/>
    <m/>
    <m/>
    <m/>
    <m/>
    <m/>
    <m/>
    <m/>
    <m/>
    <m/>
    <m/>
    <m/>
    <m/>
    <m/>
    <m/>
    <m/>
    <m/>
    <m/>
    <m/>
    <m/>
    <m/>
    <m/>
    <m/>
    <m/>
    <m/>
    <s v="固定收益类资产"/>
  </r>
  <r>
    <s v="信 立 泰"/>
    <s v="深圳信立泰药业股份有限公司"/>
    <s v="股票"/>
    <s v="沪深主板股"/>
    <s v="002294.SZ"/>
    <x v="669"/>
    <n v="15400"/>
    <n v="375352.77"/>
    <x v="4826"/>
    <m/>
    <m/>
    <s v="万能"/>
    <s v="新动力18号"/>
    <s v="华安财保资管新动力18集合资产管理产品"/>
    <s v="HA0256"/>
    <s v="组合类保险资管产品"/>
    <s v="固定收益类保险资管产品"/>
    <n v="1"/>
    <s v="华安财保资产管理有限责任公司"/>
    <n v="701989700"/>
    <n v="681313581.63"/>
    <m/>
    <m/>
    <m/>
    <m/>
    <s v="否"/>
    <n v="2.9352948711009999E-5"/>
    <m/>
    <m/>
    <m/>
    <m/>
    <m/>
    <m/>
    <m/>
    <m/>
    <m/>
    <m/>
    <m/>
    <m/>
    <m/>
    <m/>
    <m/>
    <m/>
    <m/>
    <m/>
    <m/>
    <m/>
    <m/>
    <m/>
    <m/>
    <m/>
    <m/>
    <m/>
    <m/>
    <m/>
    <m/>
    <m/>
    <m/>
    <m/>
    <m/>
    <m/>
    <m/>
    <m/>
    <m/>
    <m/>
    <s v="固定收益类资产"/>
  </r>
  <r>
    <s v="圣农发展"/>
    <s v="福建圣农发展股份有限公司"/>
    <s v="股票"/>
    <s v="沪深主板股"/>
    <s v="002299.SZ"/>
    <x v="670"/>
    <n v="35700"/>
    <n v="688909"/>
    <x v="4827"/>
    <m/>
    <m/>
    <s v="万能"/>
    <s v="新动力18号"/>
    <s v="华安财保资管新动力18集合资产管理产品"/>
    <s v="HA0256"/>
    <s v="组合类保险资管产品"/>
    <s v="固定收益类保险资管产品"/>
    <n v="1"/>
    <s v="华安财保资产管理有限责任公司"/>
    <n v="701989700"/>
    <n v="681313581.63"/>
    <m/>
    <m/>
    <m/>
    <m/>
    <s v="否"/>
    <n v="1.05164324201652E-5"/>
    <m/>
    <m/>
    <m/>
    <m/>
    <m/>
    <m/>
    <m/>
    <m/>
    <m/>
    <m/>
    <m/>
    <m/>
    <m/>
    <m/>
    <m/>
    <m/>
    <m/>
    <m/>
    <m/>
    <m/>
    <m/>
    <m/>
    <m/>
    <m/>
    <m/>
    <m/>
    <m/>
    <m/>
    <m/>
    <m/>
    <m/>
    <m/>
    <m/>
    <m/>
    <m/>
    <m/>
    <m/>
    <m/>
    <s v="固定收益类资产"/>
  </r>
  <r>
    <s v="洋河股份"/>
    <s v="江苏洋河酒厂股份有限公司"/>
    <s v="股票"/>
    <s v="沪深主板股"/>
    <s v="002304.SZ"/>
    <x v="671"/>
    <n v="10600"/>
    <n v="1622664.6"/>
    <x v="4828"/>
    <m/>
    <m/>
    <s v="万能"/>
    <s v="新动力18号"/>
    <s v="华安财保资管新动力18集合资产管理产品"/>
    <s v="HA0256"/>
    <s v="组合类保险资管产品"/>
    <s v="固定收益类保险资管产品"/>
    <n v="1"/>
    <s v="华安财保资产管理有限责任公司"/>
    <n v="701989700"/>
    <n v="681313581.63"/>
    <m/>
    <m/>
    <m/>
    <m/>
    <s v="是"/>
    <n v="5.8913748900303198E-5"/>
    <m/>
    <m/>
    <m/>
    <m/>
    <m/>
    <m/>
    <m/>
    <m/>
    <m/>
    <m/>
    <m/>
    <m/>
    <m/>
    <m/>
    <m/>
    <m/>
    <m/>
    <m/>
    <m/>
    <m/>
    <m/>
    <m/>
    <m/>
    <m/>
    <m/>
    <m/>
    <m/>
    <m/>
    <m/>
    <m/>
    <m/>
    <m/>
    <m/>
    <m/>
    <m/>
    <m/>
    <m/>
    <m/>
    <s v="固定收益类资产"/>
  </r>
  <r>
    <s v="潮 宏 基"/>
    <s v="广东潮宏基实业股份有限公司"/>
    <s v="股票"/>
    <s v="沪深主板股"/>
    <s v="002345.SZ"/>
    <x v="672"/>
    <n v="69200"/>
    <n v="327097"/>
    <x v="4829"/>
    <m/>
    <m/>
    <s v="万能"/>
    <s v="新动力18号"/>
    <s v="华安财保资管新动力18集合资产管理产品"/>
    <s v="HA0256"/>
    <s v="组合类保险资管产品"/>
    <s v="固定收益类保险资管产品"/>
    <n v="1"/>
    <s v="华安财保资产管理有限责任公司"/>
    <n v="701989700"/>
    <n v="681313581.63"/>
    <m/>
    <m/>
    <m/>
    <m/>
    <s v="否"/>
    <n v="7.04469269531389E-6"/>
    <m/>
    <m/>
    <m/>
    <m/>
    <m/>
    <m/>
    <m/>
    <m/>
    <m/>
    <m/>
    <m/>
    <m/>
    <m/>
    <m/>
    <m/>
    <m/>
    <m/>
    <m/>
    <m/>
    <m/>
    <m/>
    <m/>
    <m/>
    <m/>
    <m/>
    <m/>
    <m/>
    <m/>
    <m/>
    <m/>
    <m/>
    <m/>
    <m/>
    <m/>
    <m/>
    <m/>
    <m/>
    <m/>
    <s v="固定收益类资产"/>
  </r>
  <r>
    <s v="太极股份"/>
    <s v="太极计算机股份有限公司"/>
    <s v="股票"/>
    <s v="沪深主板股"/>
    <s v="002368.SZ"/>
    <x v="673"/>
    <n v="17300"/>
    <n v="358398.3"/>
    <x v="4830"/>
    <m/>
    <m/>
    <s v="万能"/>
    <s v="新动力18号"/>
    <s v="华安财保资管新动力18集合资产管理产品"/>
    <s v="HA0256"/>
    <s v="组合类保险资管产品"/>
    <s v="固定收益类保险资管产品"/>
    <n v="1"/>
    <s v="华安财保资产管理有限责任公司"/>
    <n v="701989700"/>
    <n v="681313581.63"/>
    <m/>
    <m/>
    <m/>
    <m/>
    <s v="否"/>
    <n v="5.4563587496118702E-5"/>
    <m/>
    <m/>
    <m/>
    <m/>
    <m/>
    <m/>
    <m/>
    <m/>
    <m/>
    <m/>
    <m/>
    <m/>
    <m/>
    <m/>
    <m/>
    <m/>
    <m/>
    <m/>
    <m/>
    <m/>
    <m/>
    <m/>
    <m/>
    <m/>
    <m/>
    <m/>
    <m/>
    <m/>
    <m/>
    <m/>
    <m/>
    <m/>
    <m/>
    <m/>
    <m/>
    <m/>
    <m/>
    <m/>
    <s v="固定收益类资产"/>
  </r>
  <r>
    <s v="东山精密"/>
    <s v="苏州东山精密制造股份有限公司"/>
    <s v="股票"/>
    <s v="沪深主板股"/>
    <s v="002384.SZ"/>
    <x v="674"/>
    <n v="27200"/>
    <n v="559709.15"/>
    <x v="4831"/>
    <m/>
    <m/>
    <s v="万能"/>
    <s v="新动力18号"/>
    <s v="华安财保资管新动力18集合资产管理产品"/>
    <s v="HA0256"/>
    <s v="组合类保险资管产品"/>
    <s v="固定收益类保险资管产品"/>
    <n v="1"/>
    <s v="华安财保资产管理有限责任公司"/>
    <n v="701989700"/>
    <n v="681313581.63"/>
    <m/>
    <m/>
    <m/>
    <m/>
    <s v="否"/>
    <n v="1.61597410569546E-4"/>
    <m/>
    <m/>
    <m/>
    <m/>
    <m/>
    <m/>
    <m/>
    <m/>
    <m/>
    <m/>
    <m/>
    <m/>
    <m/>
    <m/>
    <m/>
    <m/>
    <m/>
    <m/>
    <m/>
    <m/>
    <m/>
    <m/>
    <m/>
    <m/>
    <m/>
    <m/>
    <m/>
    <m/>
    <m/>
    <m/>
    <m/>
    <m/>
    <m/>
    <m/>
    <m/>
    <m/>
    <m/>
    <m/>
    <s v="固定收益类资产"/>
  </r>
  <r>
    <s v="四维图新"/>
    <s v="北京四维图新科技股份有限公司"/>
    <s v="股票"/>
    <s v="沪深主板股"/>
    <s v="002405.SZ"/>
    <x v="675"/>
    <n v="44500"/>
    <n v="649973.25"/>
    <x v="4832"/>
    <m/>
    <m/>
    <s v="万能"/>
    <s v="新动力18号"/>
    <s v="华安财保资管新动力18集合资产管理产品"/>
    <s v="HA0256"/>
    <s v="组合类保险资管产品"/>
    <s v="固定收益类保险资管产品"/>
    <n v="1"/>
    <s v="华安财保资产管理有限责任公司"/>
    <n v="701989700"/>
    <n v="681313581.63"/>
    <m/>
    <m/>
    <m/>
    <m/>
    <s v="否"/>
    <n v="1.38139321731535E-5"/>
    <m/>
    <m/>
    <m/>
    <m/>
    <m/>
    <m/>
    <m/>
    <m/>
    <m/>
    <m/>
    <m/>
    <m/>
    <m/>
    <m/>
    <m/>
    <m/>
    <m/>
    <m/>
    <m/>
    <m/>
    <m/>
    <m/>
    <m/>
    <m/>
    <m/>
    <m/>
    <m/>
    <m/>
    <m/>
    <m/>
    <m/>
    <m/>
    <m/>
    <m/>
    <m/>
    <m/>
    <m/>
    <m/>
    <s v="固定收益类资产"/>
  </r>
  <r>
    <s v="广 联 达"/>
    <s v="广联达科技股份有限公司"/>
    <s v="股票"/>
    <s v="沪深主板股"/>
    <s v="002410.SZ"/>
    <x v="676"/>
    <n v="14200"/>
    <n v="689882"/>
    <x v="4833"/>
    <m/>
    <m/>
    <s v="万能"/>
    <s v="新动力18号"/>
    <s v="华安财保资管新动力18集合资产管理产品"/>
    <s v="HA0256"/>
    <s v="组合类保险资管产品"/>
    <s v="固定收益类保险资管产品"/>
    <n v="1"/>
    <s v="华安财保资产管理有限责任公司"/>
    <n v="701989700"/>
    <n v="681313581.63"/>
    <m/>
    <m/>
    <m/>
    <m/>
    <s v="是"/>
    <n v="2.8698362935086398E-5"/>
    <m/>
    <m/>
    <m/>
    <m/>
    <m/>
    <m/>
    <m/>
    <m/>
    <m/>
    <m/>
    <m/>
    <m/>
    <m/>
    <m/>
    <m/>
    <m/>
    <m/>
    <m/>
    <m/>
    <m/>
    <m/>
    <m/>
    <m/>
    <m/>
    <m/>
    <m/>
    <m/>
    <m/>
    <m/>
    <m/>
    <m/>
    <m/>
    <m/>
    <m/>
    <m/>
    <m/>
    <m/>
    <m/>
    <s v="固定收益类资产"/>
  </r>
  <r>
    <s v="中粮资本"/>
    <s v="中粮资本控股股份有限公司"/>
    <s v="股票"/>
    <s v="沪深主板股"/>
    <s v="002423.SZ"/>
    <x v="677"/>
    <n v="69000"/>
    <n v="557442"/>
    <x v="4834"/>
    <m/>
    <m/>
    <s v="万能"/>
    <s v="新动力18号"/>
    <s v="华安财保资管新动力18集合资产管理产品"/>
    <s v="HA0256"/>
    <s v="组合类保险资管产品"/>
    <s v="固定收益类保险资管产品"/>
    <n v="1"/>
    <s v="华安财保资产管理有限责任公司"/>
    <n v="701989700"/>
    <n v="681313581.63"/>
    <m/>
    <m/>
    <m/>
    <m/>
    <s v="否"/>
    <n v="7.0338980801439697E-6"/>
    <m/>
    <m/>
    <m/>
    <m/>
    <m/>
    <m/>
    <m/>
    <m/>
    <m/>
    <m/>
    <m/>
    <m/>
    <m/>
    <m/>
    <m/>
    <m/>
    <m/>
    <m/>
    <m/>
    <m/>
    <m/>
    <m/>
    <m/>
    <m/>
    <m/>
    <m/>
    <m/>
    <m/>
    <m/>
    <m/>
    <m/>
    <m/>
    <m/>
    <m/>
    <m/>
    <m/>
    <m/>
    <m/>
    <s v="固定收益类资产"/>
  </r>
  <r>
    <s v="闰土股份"/>
    <s v="浙江闰土股份有限公司"/>
    <s v="股票"/>
    <s v="沪深主板股"/>
    <s v="002440.SZ"/>
    <x v="678"/>
    <n v="37000"/>
    <n v="310076"/>
    <x v="4835"/>
    <m/>
    <m/>
    <s v="万能"/>
    <s v="新动力18号"/>
    <s v="华安财保资管新动力18集合资产管理产品"/>
    <s v="HA0256"/>
    <s v="组合类保险资管产品"/>
    <s v="固定收益类保险资管产品"/>
    <n v="1"/>
    <s v="华安财保资产管理有限责任公司"/>
    <n v="701989700"/>
    <n v="681313581.63"/>
    <m/>
    <m/>
    <m/>
    <m/>
    <s v="否"/>
    <n v="7.78829604290623E-5"/>
    <m/>
    <m/>
    <m/>
    <m/>
    <m/>
    <m/>
    <m/>
    <m/>
    <m/>
    <m/>
    <m/>
    <m/>
    <m/>
    <m/>
    <m/>
    <m/>
    <m/>
    <m/>
    <m/>
    <m/>
    <m/>
    <m/>
    <m/>
    <m/>
    <m/>
    <m/>
    <m/>
    <m/>
    <m/>
    <m/>
    <m/>
    <m/>
    <m/>
    <m/>
    <m/>
    <m/>
    <m/>
    <m/>
    <s v="固定收益类资产"/>
  </r>
  <r>
    <s v="赣锋锂业"/>
    <s v="江西赣锋锂业股份有限公司"/>
    <s v="股票"/>
    <s v="沪深主板股"/>
    <s v="002460.SZ"/>
    <x v="679"/>
    <n v="6600"/>
    <n v="871316"/>
    <x v="4836"/>
    <m/>
    <m/>
    <s v="万能"/>
    <s v="新动力18号"/>
    <s v="华安财保资管新动力18集合资产管理产品"/>
    <s v="HA0256"/>
    <s v="组合类保险资管产品"/>
    <s v="固定收益类保险资管产品"/>
    <n v="1"/>
    <s v="华安财保资产管理有限责任公司"/>
    <n v="701989700"/>
    <n v="681313581.63"/>
    <m/>
    <m/>
    <m/>
    <m/>
    <s v="是"/>
    <n v="2.9845050140900498E-5"/>
    <m/>
    <m/>
    <m/>
    <m/>
    <m/>
    <m/>
    <m/>
    <m/>
    <m/>
    <m/>
    <m/>
    <m/>
    <m/>
    <m/>
    <m/>
    <m/>
    <m/>
    <m/>
    <m/>
    <m/>
    <m/>
    <m/>
    <m/>
    <m/>
    <m/>
    <m/>
    <m/>
    <m/>
    <m/>
    <m/>
    <m/>
    <m/>
    <m/>
    <m/>
    <m/>
    <m/>
    <m/>
    <m/>
    <s v="固定收益类资产"/>
  </r>
  <r>
    <s v="海格通信"/>
    <s v="广州海格通信集团股份有限公司"/>
    <s v="股票"/>
    <s v="沪深主板股"/>
    <s v="002465.SZ"/>
    <x v="680"/>
    <n v="34700"/>
    <n v="350436"/>
    <x v="4837"/>
    <m/>
    <m/>
    <s v="万能"/>
    <s v="新动力18号"/>
    <s v="华安财保资管新动力18集合资产管理产品"/>
    <s v="HA0256"/>
    <s v="组合类保险资管产品"/>
    <s v="固定收益类保险资管产品"/>
    <n v="1"/>
    <s v="华安财保资产管理有限责任公司"/>
    <n v="701989700"/>
    <n v="681313581.63"/>
    <m/>
    <m/>
    <m/>
    <m/>
    <s v="否"/>
    <n v="1.5907666969532099E-5"/>
    <m/>
    <m/>
    <m/>
    <m/>
    <m/>
    <m/>
    <m/>
    <m/>
    <m/>
    <m/>
    <m/>
    <m/>
    <m/>
    <m/>
    <m/>
    <m/>
    <m/>
    <m/>
    <m/>
    <m/>
    <m/>
    <m/>
    <m/>
    <m/>
    <m/>
    <m/>
    <m/>
    <m/>
    <m/>
    <m/>
    <m/>
    <m/>
    <m/>
    <m/>
    <m/>
    <m/>
    <m/>
    <m/>
    <s v="固定收益类资产"/>
  </r>
  <r>
    <s v="涪陵榨菜"/>
    <s v="重庆市涪陵榨菜集团股份有限公司"/>
    <s v="股票"/>
    <s v="沪深主板股"/>
    <s v="002507.SZ"/>
    <x v="681"/>
    <n v="32700"/>
    <n v="1102029"/>
    <x v="4838"/>
    <m/>
    <m/>
    <s v="万能"/>
    <s v="新动力18号"/>
    <s v="华安财保资管新动力18集合资产管理产品"/>
    <s v="HA0256"/>
    <s v="组合类保险资管产品"/>
    <s v="固定收益类保险资管产品"/>
    <n v="1"/>
    <s v="华安财保资产管理有限责任公司"/>
    <n v="701989700"/>
    <n v="681313581.63"/>
    <m/>
    <m/>
    <m/>
    <m/>
    <s v="否"/>
    <n v="1.87404156934323E-5"/>
    <m/>
    <m/>
    <m/>
    <m/>
    <m/>
    <m/>
    <m/>
    <m/>
    <m/>
    <m/>
    <m/>
    <m/>
    <m/>
    <m/>
    <m/>
    <m/>
    <m/>
    <m/>
    <m/>
    <m/>
    <m/>
    <m/>
    <m/>
    <m/>
    <m/>
    <m/>
    <m/>
    <m/>
    <m/>
    <m/>
    <m/>
    <m/>
    <m/>
    <m/>
    <m/>
    <m/>
    <m/>
    <m/>
    <s v="固定收益类资产"/>
  </r>
  <r>
    <s v="三七互娱"/>
    <s v="三七互娱网络科技集团股份有限公司"/>
    <s v="股票"/>
    <s v="沪深主板股"/>
    <s v="002555.SZ"/>
    <x v="682"/>
    <n v="31800"/>
    <n v="860567.86"/>
    <x v="4839"/>
    <m/>
    <m/>
    <s v="万能"/>
    <s v="新动力18号"/>
    <s v="华安财保资管新动力18集合资产管理产品"/>
    <s v="HA0256"/>
    <s v="组合类保险资管产品"/>
    <s v="固定收益类保险资管产品"/>
    <n v="1"/>
    <s v="华安财保资产管理有限责任公司"/>
    <n v="701989700"/>
    <n v="681313581.63"/>
    <m/>
    <m/>
    <m/>
    <m/>
    <s v="是"/>
    <n v="1.19288871689935E-5"/>
    <m/>
    <m/>
    <m/>
    <m/>
    <m/>
    <m/>
    <m/>
    <m/>
    <m/>
    <m/>
    <m/>
    <m/>
    <m/>
    <m/>
    <m/>
    <m/>
    <m/>
    <m/>
    <m/>
    <m/>
    <m/>
    <m/>
    <m/>
    <m/>
    <m/>
    <m/>
    <m/>
    <m/>
    <m/>
    <m/>
    <m/>
    <m/>
    <m/>
    <m/>
    <m/>
    <m/>
    <m/>
    <m/>
    <s v="固定收益类资产"/>
  </r>
  <r>
    <s v="益盛药业"/>
    <s v="吉林省集安益盛药业股份有限公司"/>
    <s v="股票"/>
    <s v="沪深主板股"/>
    <s v="002566.SZ"/>
    <x v="683"/>
    <n v="22500"/>
    <n v="221311"/>
    <x v="4840"/>
    <m/>
    <m/>
    <s v="万能"/>
    <s v="新动力18号"/>
    <s v="华安财保资管新动力18集合资产管理产品"/>
    <s v="HA0256"/>
    <s v="组合类保险资管产品"/>
    <s v="固定收益类保险资管产品"/>
    <n v="1"/>
    <s v="华安财保资产管理有限责任公司"/>
    <n v="701989700"/>
    <n v="681313581.63"/>
    <m/>
    <m/>
    <m/>
    <m/>
    <s v="否"/>
    <n v="2.9946544441653901E-5"/>
    <m/>
    <m/>
    <m/>
    <m/>
    <m/>
    <m/>
    <m/>
    <m/>
    <m/>
    <m/>
    <m/>
    <m/>
    <m/>
    <m/>
    <m/>
    <m/>
    <m/>
    <m/>
    <m/>
    <m/>
    <m/>
    <m/>
    <m/>
    <m/>
    <m/>
    <m/>
    <m/>
    <m/>
    <m/>
    <m/>
    <m/>
    <m/>
    <m/>
    <m/>
    <m/>
    <m/>
    <m/>
    <m/>
    <s v="固定收益类资产"/>
  </r>
  <r>
    <s v="比 亚 迪"/>
    <s v="比亚迪股份有限公司"/>
    <s v="股票"/>
    <s v="沪深主板股"/>
    <s v="002594.SZ"/>
    <x v="468"/>
    <n v="5900"/>
    <n v="1427004.68"/>
    <x v="4303"/>
    <m/>
    <m/>
    <s v="万能"/>
    <s v="新动力18号"/>
    <s v="华安财保资管新动力18集合资产管理产品"/>
    <s v="HA0256"/>
    <s v="组合类保险资管产品"/>
    <s v="固定收益类保险资管产品"/>
    <n v="1"/>
    <s v="华安财保资产管理有限责任公司"/>
    <n v="701989700"/>
    <n v="681313581.63"/>
    <m/>
    <m/>
    <m/>
    <m/>
    <s v="是"/>
    <n v="3.2159930465015198E-5"/>
    <m/>
    <m/>
    <m/>
    <m/>
    <m/>
    <m/>
    <m/>
    <m/>
    <m/>
    <m/>
    <m/>
    <m/>
    <m/>
    <m/>
    <m/>
    <m/>
    <m/>
    <m/>
    <m/>
    <m/>
    <m/>
    <m/>
    <m/>
    <m/>
    <m/>
    <m/>
    <m/>
    <m/>
    <m/>
    <m/>
    <m/>
    <m/>
    <m/>
    <m/>
    <m/>
    <m/>
    <m/>
    <m/>
    <s v="固定收益类资产"/>
  </r>
  <r>
    <s v="龙佰集团"/>
    <s v="龙佰集团股份有限公司"/>
    <s v="股票"/>
    <s v="沪深主板股"/>
    <s v="002601.SZ"/>
    <x v="684"/>
    <n v="27200"/>
    <n v="653351.79"/>
    <x v="4841"/>
    <m/>
    <m/>
    <s v="万能"/>
    <s v="新动力18号"/>
    <s v="华安财保资管新动力18集合资产管理产品"/>
    <s v="HA0256"/>
    <s v="组合类保险资管产品"/>
    <s v="固定收益类保险资管产品"/>
    <n v="1"/>
    <s v="华安财保资产管理有限责任公司"/>
    <n v="701989700"/>
    <n v="681313581.63"/>
    <m/>
    <m/>
    <m/>
    <m/>
    <s v="是"/>
    <n v="4.5913718050591499E-6"/>
    <m/>
    <m/>
    <m/>
    <m/>
    <m/>
    <m/>
    <m/>
    <m/>
    <m/>
    <m/>
    <m/>
    <m/>
    <m/>
    <m/>
    <m/>
    <m/>
    <m/>
    <m/>
    <m/>
    <m/>
    <m/>
    <m/>
    <m/>
    <m/>
    <m/>
    <m/>
    <m/>
    <m/>
    <m/>
    <m/>
    <m/>
    <m/>
    <m/>
    <m/>
    <m/>
    <m/>
    <m/>
    <m/>
    <s v="固定收益类资产"/>
  </r>
  <r>
    <s v="卫星化学"/>
    <s v="卫星化学股份有限公司"/>
    <s v="股票"/>
    <s v="沪深主板股"/>
    <s v="002648.SZ"/>
    <x v="567"/>
    <n v="18800"/>
    <n v="764813.08"/>
    <x v="4842"/>
    <m/>
    <m/>
    <s v="万能"/>
    <s v="新动力18号"/>
    <s v="华安财保资管新动力18集合资产管理产品"/>
    <s v="HA0256"/>
    <s v="组合类保险资管产品"/>
    <s v="固定收益类保险资管产品"/>
    <n v="1"/>
    <s v="华安财保资产管理有限责任公司"/>
    <n v="701989700"/>
    <n v="681313581.63"/>
    <m/>
    <m/>
    <m/>
    <m/>
    <s v="否"/>
    <n v="1.50578315918584E-5"/>
    <m/>
    <m/>
    <m/>
    <m/>
    <m/>
    <m/>
    <m/>
    <m/>
    <m/>
    <m/>
    <m/>
    <m/>
    <m/>
    <m/>
    <m/>
    <m/>
    <m/>
    <m/>
    <m/>
    <m/>
    <m/>
    <m/>
    <m/>
    <m/>
    <m/>
    <m/>
    <m/>
    <m/>
    <m/>
    <m/>
    <m/>
    <m/>
    <m/>
    <m/>
    <m/>
    <m/>
    <m/>
    <m/>
    <s v="固定收益类资产"/>
  </r>
  <r>
    <s v="美亚光电"/>
    <s v="合肥美亚光电技术股份有限公司"/>
    <s v="股票"/>
    <s v="沪深主板股"/>
    <s v="002690.SZ"/>
    <x v="685"/>
    <n v="15700"/>
    <n v="426382"/>
    <x v="4843"/>
    <m/>
    <m/>
    <s v="万能"/>
    <s v="新动力18号"/>
    <s v="华安财保资管新动力18集合资产管理产品"/>
    <s v="HA0256"/>
    <s v="组合类保险资管产品"/>
    <s v="固定收益类保险资管产品"/>
    <n v="1"/>
    <s v="华安财保资产管理有限责任公司"/>
    <n v="701989700"/>
    <n v="681313581.63"/>
    <m/>
    <m/>
    <m/>
    <m/>
    <s v="否"/>
    <n v="3.6839673275494503E-5"/>
    <m/>
    <m/>
    <m/>
    <m/>
    <m/>
    <m/>
    <m/>
    <m/>
    <m/>
    <m/>
    <m/>
    <m/>
    <m/>
    <m/>
    <m/>
    <m/>
    <m/>
    <m/>
    <m/>
    <m/>
    <m/>
    <m/>
    <m/>
    <m/>
    <m/>
    <m/>
    <m/>
    <m/>
    <m/>
    <m/>
    <m/>
    <m/>
    <m/>
    <m/>
    <m/>
    <m/>
    <m/>
    <m/>
    <s v="固定收益类资产"/>
  </r>
  <r>
    <s v="天赐材料"/>
    <s v="广州天赐高新材料股份有限公司"/>
    <s v="股票"/>
    <s v="沪深主板股"/>
    <s v="002709.SZ"/>
    <x v="686"/>
    <n v="6900"/>
    <n v="633374"/>
    <x v="4307"/>
    <m/>
    <m/>
    <s v="万能"/>
    <s v="新动力18号"/>
    <s v="华安财保资管新动力18集合资产管理产品"/>
    <s v="HA0256"/>
    <s v="组合类保险资管产品"/>
    <s v="固定收益类保险资管产品"/>
    <n v="1"/>
    <s v="华安财保资产管理有限责任公司"/>
    <n v="701989700"/>
    <n v="681313581.63"/>
    <m/>
    <m/>
    <m/>
    <m/>
    <s v="是"/>
    <n v="1.43381181041709E-5"/>
    <m/>
    <m/>
    <m/>
    <m/>
    <m/>
    <m/>
    <m/>
    <m/>
    <m/>
    <m/>
    <m/>
    <m/>
    <m/>
    <m/>
    <m/>
    <m/>
    <m/>
    <m/>
    <m/>
    <m/>
    <m/>
    <m/>
    <m/>
    <m/>
    <m/>
    <m/>
    <m/>
    <m/>
    <m/>
    <m/>
    <m/>
    <m/>
    <m/>
    <m/>
    <m/>
    <m/>
    <m/>
    <m/>
    <s v="固定收益类资产"/>
  </r>
  <r>
    <s v="万达电影"/>
    <s v="万达电影股份有限公司"/>
    <s v="股票"/>
    <s v="沪深主板股"/>
    <s v="002739.SZ"/>
    <x v="687"/>
    <n v="52100"/>
    <n v="654171"/>
    <x v="4844"/>
    <m/>
    <m/>
    <s v="万能"/>
    <s v="新动力18号"/>
    <s v="华安财保资管新动力18集合资产管理产品"/>
    <s v="HA0256"/>
    <s v="组合类保险资管产品"/>
    <s v="固定收益类保险资管产品"/>
    <n v="1"/>
    <s v="华安财保资产管理有限责任公司"/>
    <n v="701989700"/>
    <n v="681313581.63"/>
    <m/>
    <m/>
    <m/>
    <m/>
    <s v="否"/>
    <n v="6.7985771937648901E-5"/>
    <m/>
    <m/>
    <m/>
    <m/>
    <m/>
    <m/>
    <m/>
    <m/>
    <m/>
    <m/>
    <m/>
    <m/>
    <m/>
    <m/>
    <m/>
    <m/>
    <m/>
    <m/>
    <m/>
    <m/>
    <m/>
    <m/>
    <m/>
    <m/>
    <m/>
    <m/>
    <m/>
    <m/>
    <m/>
    <m/>
    <m/>
    <m/>
    <m/>
    <m/>
    <m/>
    <m/>
    <m/>
    <m/>
    <s v="固定收益类资产"/>
  </r>
  <r>
    <s v="南兴股份"/>
    <s v="南兴装备股份有限公司"/>
    <s v="股票"/>
    <s v="沪深主板股"/>
    <s v="002757.SZ"/>
    <x v="688"/>
    <n v="21700"/>
    <n v="322399"/>
    <x v="4845"/>
    <m/>
    <m/>
    <s v="万能"/>
    <s v="新动力18号"/>
    <s v="华安财保资管新动力18集合资产管理产品"/>
    <s v="HA0256"/>
    <s v="组合类保险资管产品"/>
    <s v="固定收益类保险资管产品"/>
    <n v="1"/>
    <s v="华安财保资产管理有限责任公司"/>
    <n v="701989700"/>
    <n v="681313581.63"/>
    <m/>
    <m/>
    <m/>
    <m/>
    <s v="否"/>
    <n v="2.0266954573756201E-6"/>
    <m/>
    <m/>
    <m/>
    <m/>
    <m/>
    <m/>
    <m/>
    <m/>
    <m/>
    <m/>
    <m/>
    <m/>
    <m/>
    <m/>
    <m/>
    <m/>
    <m/>
    <m/>
    <m/>
    <m/>
    <m/>
    <m/>
    <m/>
    <m/>
    <m/>
    <m/>
    <m/>
    <m/>
    <m/>
    <m/>
    <m/>
    <m/>
    <m/>
    <m/>
    <m/>
    <m/>
    <m/>
    <m/>
    <s v="固定收益类资产"/>
  </r>
  <r>
    <s v="浙农股份"/>
    <s v="浙农集团股份有限公司"/>
    <s v="股票"/>
    <s v="沪深主板股"/>
    <s v="002758.SZ"/>
    <x v="689"/>
    <n v="24100"/>
    <n v="346724"/>
    <x v="4846"/>
    <m/>
    <m/>
    <s v="万能"/>
    <s v="新动力18号"/>
    <s v="华安财保资管新动力18集合资产管理产品"/>
    <s v="HA0256"/>
    <s v="组合类保险资管产品"/>
    <s v="固定收益类保险资管产品"/>
    <n v="1"/>
    <s v="华安财保资产管理有限责任公司"/>
    <n v="701989700"/>
    <n v="681313581.63"/>
    <m/>
    <m/>
    <m/>
    <m/>
    <s v="否"/>
    <n v="1.1422762828886501E-5"/>
    <m/>
    <m/>
    <m/>
    <m/>
    <m/>
    <m/>
    <m/>
    <m/>
    <m/>
    <m/>
    <m/>
    <m/>
    <m/>
    <m/>
    <m/>
    <m/>
    <m/>
    <m/>
    <m/>
    <m/>
    <m/>
    <m/>
    <m/>
    <m/>
    <m/>
    <m/>
    <m/>
    <m/>
    <m/>
    <m/>
    <m/>
    <m/>
    <m/>
    <m/>
    <m/>
    <m/>
    <m/>
    <m/>
    <s v="固定收益类资产"/>
  </r>
  <r>
    <s v="恩捷股份"/>
    <s v="云南恩捷新材料股份有限公司"/>
    <s v="股票"/>
    <s v="沪深主板股"/>
    <s v="002812.SZ"/>
    <x v="476"/>
    <n v="2800"/>
    <n v="634017.4"/>
    <x v="4847"/>
    <m/>
    <m/>
    <s v="万能"/>
    <s v="新动力18号"/>
    <s v="华安财保资管新动力18集合资产管理产品"/>
    <s v="HA0256"/>
    <s v="组合类保险资管产品"/>
    <s v="固定收益类保险资管产品"/>
    <n v="1"/>
    <s v="华安财保资产管理有限责任公司"/>
    <n v="701989700"/>
    <n v="681313581.63"/>
    <m/>
    <m/>
    <m/>
    <m/>
    <s v="是"/>
    <n v="1.0929778025527699E-5"/>
    <m/>
    <m/>
    <m/>
    <m/>
    <m/>
    <m/>
    <m/>
    <m/>
    <m/>
    <m/>
    <m/>
    <m/>
    <m/>
    <m/>
    <m/>
    <m/>
    <m/>
    <m/>
    <m/>
    <m/>
    <m/>
    <m/>
    <m/>
    <m/>
    <m/>
    <m/>
    <m/>
    <m/>
    <m/>
    <m/>
    <m/>
    <m/>
    <m/>
    <m/>
    <m/>
    <m/>
    <m/>
    <m/>
    <s v="固定收益类资产"/>
  </r>
  <r>
    <s v="凯 莱 英"/>
    <s v="凯莱英医药集团(天津)股份有限公司"/>
    <s v="股票"/>
    <s v="沪深主板股"/>
    <s v="002821.SZ"/>
    <x v="690"/>
    <n v="2200"/>
    <n v="666609.68999999994"/>
    <x v="4312"/>
    <m/>
    <m/>
    <s v="万能"/>
    <s v="新动力18号"/>
    <s v="华安财保资管新动力18集合资产管理产品"/>
    <s v="HA0256"/>
    <s v="组合类保险资管产品"/>
    <s v="固定收益类保险资管产品"/>
    <n v="1"/>
    <s v="华安财保资产管理有限责任公司"/>
    <n v="701989700"/>
    <n v="681313581.63"/>
    <m/>
    <m/>
    <m/>
    <m/>
    <s v="是"/>
    <n v="2.3147192555155201E-5"/>
    <m/>
    <m/>
    <m/>
    <m/>
    <m/>
    <m/>
    <m/>
    <m/>
    <m/>
    <m/>
    <m/>
    <m/>
    <m/>
    <m/>
    <m/>
    <m/>
    <m/>
    <m/>
    <m/>
    <m/>
    <m/>
    <m/>
    <m/>
    <m/>
    <m/>
    <m/>
    <m/>
    <m/>
    <m/>
    <m/>
    <m/>
    <m/>
    <m/>
    <m/>
    <m/>
    <m/>
    <m/>
    <m/>
    <s v="固定收益类资产"/>
  </r>
  <r>
    <s v="同为股份"/>
    <s v="深圳市同为数码科技股份有限公司"/>
    <s v="股票"/>
    <s v="沪深主板股"/>
    <s v="002835.SZ"/>
    <x v="691"/>
    <n v="11200"/>
    <n v="132109"/>
    <x v="4848"/>
    <m/>
    <m/>
    <s v="万能"/>
    <s v="新动力18号"/>
    <s v="华安财保资管新动力18集合资产管理产品"/>
    <s v="HA0256"/>
    <s v="组合类保险资管产品"/>
    <s v="固定收益类保险资管产品"/>
    <n v="1"/>
    <s v="华安财保资产管理有限责任公司"/>
    <n v="701989700"/>
    <n v="681313581.63"/>
    <m/>
    <m/>
    <m/>
    <m/>
    <s v="否"/>
    <n v="7.1684644339146102E-6"/>
    <m/>
    <m/>
    <m/>
    <m/>
    <m/>
    <m/>
    <m/>
    <m/>
    <m/>
    <m/>
    <m/>
    <m/>
    <m/>
    <m/>
    <m/>
    <m/>
    <m/>
    <m/>
    <m/>
    <m/>
    <m/>
    <m/>
    <m/>
    <m/>
    <m/>
    <m/>
    <m/>
    <m/>
    <m/>
    <m/>
    <m/>
    <m/>
    <m/>
    <m/>
    <m/>
    <m/>
    <m/>
    <m/>
    <s v="固定收益类资产"/>
  </r>
  <r>
    <s v="科 力 尔"/>
    <s v="科力尔电机集团股份有限公司"/>
    <s v="股票"/>
    <s v="沪深主板股"/>
    <s v="002892.SZ"/>
    <x v="692"/>
    <n v="16400"/>
    <n v="294260.03000000003"/>
    <x v="4849"/>
    <m/>
    <m/>
    <s v="万能"/>
    <s v="新动力18号"/>
    <s v="华安财保资管新动力18集合资产管理产品"/>
    <s v="HA0256"/>
    <s v="组合类保险资管产品"/>
    <s v="固定收益类保险资管产品"/>
    <n v="1"/>
    <s v="华安财保资产管理有限责任公司"/>
    <n v="701989700"/>
    <n v="681313581.63"/>
    <m/>
    <m/>
    <m/>
    <m/>
    <s v="否"/>
    <n v="2.3355634243272399E-5"/>
    <m/>
    <m/>
    <m/>
    <m/>
    <m/>
    <m/>
    <m/>
    <m/>
    <m/>
    <m/>
    <m/>
    <m/>
    <m/>
    <m/>
    <m/>
    <m/>
    <m/>
    <m/>
    <m/>
    <m/>
    <m/>
    <m/>
    <m/>
    <m/>
    <m/>
    <m/>
    <m/>
    <m/>
    <m/>
    <m/>
    <m/>
    <m/>
    <m/>
    <m/>
    <m/>
    <m/>
    <m/>
    <m/>
    <s v="固定收益类资产"/>
  </r>
  <r>
    <s v="中大力德"/>
    <s v="宁波中大力德智能传动股份有限公司"/>
    <s v="股票"/>
    <s v="沪深主板股"/>
    <s v="002896.SZ"/>
    <x v="693"/>
    <n v="1600"/>
    <n v="30185.5"/>
    <x v="4850"/>
    <m/>
    <m/>
    <s v="万能"/>
    <s v="新动力18号"/>
    <s v="华安财保资管新动力18集合资产管理产品"/>
    <s v="HA0256"/>
    <s v="组合类保险资管产品"/>
    <s v="固定收益类保险资管产品"/>
    <n v="1"/>
    <s v="华安财保资产管理有限责任公司"/>
    <n v="701989700"/>
    <n v="681313581.63"/>
    <m/>
    <m/>
    <m/>
    <m/>
    <s v="否"/>
    <n v="7.34458138937297E-5"/>
    <m/>
    <m/>
    <m/>
    <m/>
    <m/>
    <m/>
    <m/>
    <m/>
    <m/>
    <m/>
    <m/>
    <m/>
    <m/>
    <m/>
    <m/>
    <m/>
    <m/>
    <m/>
    <m/>
    <m/>
    <m/>
    <m/>
    <m/>
    <m/>
    <m/>
    <m/>
    <m/>
    <m/>
    <m/>
    <m/>
    <m/>
    <m/>
    <m/>
    <m/>
    <m/>
    <m/>
    <m/>
    <m/>
    <s v="固定收益类资产"/>
  </r>
  <r>
    <s v="中新赛克"/>
    <s v="深圳市中新赛克科技股份有限公司"/>
    <s v="股票"/>
    <s v="沪深主板股"/>
    <s v="002912.SZ"/>
    <x v="694"/>
    <n v="9400"/>
    <n v="240290"/>
    <x v="4851"/>
    <m/>
    <m/>
    <s v="万能"/>
    <s v="新动力18号"/>
    <s v="华安财保资管新动力18集合资产管理产品"/>
    <s v="HA0256"/>
    <s v="组合类保险资管产品"/>
    <s v="固定收益类保险资管产品"/>
    <n v="1"/>
    <s v="华安财保资产管理有限责任公司"/>
    <n v="701989700"/>
    <n v="681313581.63"/>
    <m/>
    <m/>
    <m/>
    <m/>
    <s v="否"/>
    <n v="4.7945577464423097E-5"/>
    <m/>
    <m/>
    <m/>
    <m/>
    <m/>
    <m/>
    <m/>
    <m/>
    <m/>
    <m/>
    <m/>
    <m/>
    <m/>
    <m/>
    <m/>
    <m/>
    <m/>
    <m/>
    <m/>
    <m/>
    <m/>
    <m/>
    <m/>
    <m/>
    <m/>
    <m/>
    <m/>
    <m/>
    <m/>
    <m/>
    <m/>
    <m/>
    <m/>
    <m/>
    <m/>
    <m/>
    <m/>
    <m/>
    <s v="固定收益类资产"/>
  </r>
  <r>
    <s v="德赛西威"/>
    <s v="惠州市德赛西威汽车电子股份有限公司"/>
    <s v="股票"/>
    <s v="沪深主板股"/>
    <s v="002920.SZ"/>
    <x v="462"/>
    <n v="8100"/>
    <n v="964449.11"/>
    <x v="4852"/>
    <m/>
    <m/>
    <s v="万能"/>
    <s v="新动力18号"/>
    <s v="华安财保资管新动力18集合资产管理产品"/>
    <s v="HA0256"/>
    <s v="组合类保险资管产品"/>
    <s v="固定收益类保险资管产品"/>
    <n v="1"/>
    <s v="华安财保资产管理有限责任公司"/>
    <n v="701989700"/>
    <n v="681313581.63"/>
    <m/>
    <m/>
    <m/>
    <m/>
    <s v="否"/>
    <n v="3.13758150573917E-6"/>
    <m/>
    <m/>
    <m/>
    <m/>
    <m/>
    <m/>
    <m/>
    <m/>
    <m/>
    <m/>
    <m/>
    <m/>
    <m/>
    <m/>
    <m/>
    <m/>
    <m/>
    <m/>
    <m/>
    <m/>
    <m/>
    <m/>
    <m/>
    <m/>
    <m/>
    <m/>
    <m/>
    <m/>
    <m/>
    <m/>
    <m/>
    <m/>
    <m/>
    <m/>
    <m/>
    <m/>
    <m/>
    <m/>
    <s v="固定收益类资产"/>
  </r>
  <r>
    <s v="苏州银行"/>
    <s v="苏州银行股份有限公司"/>
    <s v="股票"/>
    <s v="沪深主板股"/>
    <s v="002966.SZ"/>
    <x v="182"/>
    <n v="162800"/>
    <n v="1203542.5"/>
    <x v="4853"/>
    <m/>
    <m/>
    <s v="万能"/>
    <s v="新动力18号"/>
    <s v="华安财保资管新动力18集合资产管理产品"/>
    <s v="HA0256"/>
    <s v="组合类保险资管产品"/>
    <s v="固定收益类保险资管产品"/>
    <n v="1"/>
    <s v="华安财保资产管理有限责任公司"/>
    <n v="701989700"/>
    <n v="681313581.63"/>
    <m/>
    <m/>
    <m/>
    <m/>
    <s v="否"/>
    <n v="8.32255127900249E-6"/>
    <m/>
    <m/>
    <m/>
    <m/>
    <m/>
    <m/>
    <m/>
    <m/>
    <m/>
    <m/>
    <m/>
    <m/>
    <m/>
    <m/>
    <m/>
    <m/>
    <m/>
    <m/>
    <m/>
    <m/>
    <m/>
    <m/>
    <m/>
    <m/>
    <m/>
    <m/>
    <m/>
    <m/>
    <m/>
    <m/>
    <m/>
    <m/>
    <m/>
    <m/>
    <m/>
    <m/>
    <m/>
    <m/>
    <s v="固定收益类资产"/>
  </r>
  <r>
    <s v="宸展光电"/>
    <s v="宸展光电(厦门)股份有限公司"/>
    <s v="股票"/>
    <s v="沪深主板股"/>
    <s v="003019.SZ"/>
    <x v="695"/>
    <n v="1300"/>
    <n v="34602.019999999997"/>
    <x v="4854"/>
    <m/>
    <m/>
    <s v="万能"/>
    <s v="新动力18号"/>
    <s v="华安财保资管新动力18集合资产管理产品"/>
    <s v="HA0256"/>
    <s v="组合类保险资管产品"/>
    <s v="固定收益类保险资管产品"/>
    <n v="1"/>
    <s v="华安财保资产管理有限责任公司"/>
    <n v="701989700"/>
    <n v="681313581.63"/>
    <m/>
    <m/>
    <m/>
    <m/>
    <s v="否"/>
    <n v="5.1012181426535801E-5"/>
    <m/>
    <m/>
    <m/>
    <m/>
    <m/>
    <m/>
    <m/>
    <m/>
    <m/>
    <m/>
    <m/>
    <m/>
    <m/>
    <m/>
    <m/>
    <m/>
    <m/>
    <m/>
    <m/>
    <m/>
    <m/>
    <m/>
    <m/>
    <m/>
    <m/>
    <m/>
    <m/>
    <m/>
    <m/>
    <m/>
    <m/>
    <m/>
    <m/>
    <m/>
    <m/>
    <m/>
    <m/>
    <m/>
    <s v="固定收益类资产"/>
  </r>
  <r>
    <s v="南网能源"/>
    <s v="南方电网综合能源股份有限公司"/>
    <s v="股票"/>
    <s v="沪深主板股"/>
    <s v="003035.SZ"/>
    <x v="696"/>
    <n v="81000"/>
    <n v="536207"/>
    <x v="4855"/>
    <m/>
    <m/>
    <s v="万能"/>
    <s v="新动力18号"/>
    <s v="华安财保资管新动力18集合资产管理产品"/>
    <s v="HA0256"/>
    <s v="组合类保险资管产品"/>
    <s v="固定收益类保险资管产品"/>
    <n v="1"/>
    <s v="华安财保资产管理有限责任公司"/>
    <n v="701989700"/>
    <n v="681313581.63"/>
    <m/>
    <m/>
    <m/>
    <m/>
    <s v="否"/>
    <n v="7.2885757716737394E-5"/>
    <m/>
    <m/>
    <m/>
    <m/>
    <m/>
    <m/>
    <m/>
    <m/>
    <m/>
    <m/>
    <m/>
    <m/>
    <m/>
    <m/>
    <m/>
    <m/>
    <m/>
    <m/>
    <m/>
    <m/>
    <m/>
    <m/>
    <m/>
    <m/>
    <m/>
    <m/>
    <m/>
    <m/>
    <m/>
    <m/>
    <m/>
    <m/>
    <m/>
    <m/>
    <m/>
    <m/>
    <m/>
    <m/>
    <s v="固定收益类资产"/>
  </r>
  <r>
    <s v="探 路 者"/>
    <s v="探路者控股集团股份有限公司"/>
    <s v="股票"/>
    <s v="创业板股"/>
    <s v="300005.SZ"/>
    <x v="697"/>
    <n v="57600"/>
    <n v="440373"/>
    <x v="4856"/>
    <m/>
    <m/>
    <s v="万能"/>
    <s v="新动力18号"/>
    <s v="华安财保资管新动力18集合资产管理产品"/>
    <s v="HA0256"/>
    <s v="组合类保险资管产品"/>
    <s v="固定收益类保险资管产品"/>
    <n v="1"/>
    <s v="华安财保资产管理有限责任公司"/>
    <n v="701989700"/>
    <n v="681313581.63"/>
    <m/>
    <m/>
    <m/>
    <m/>
    <s v="否"/>
    <n v="1.5384615384615401E-5"/>
    <m/>
    <m/>
    <m/>
    <m/>
    <m/>
    <m/>
    <m/>
    <m/>
    <m/>
    <m/>
    <m/>
    <m/>
    <m/>
    <m/>
    <m/>
    <m/>
    <m/>
    <m/>
    <m/>
    <m/>
    <m/>
    <m/>
    <m/>
    <m/>
    <m/>
    <m/>
    <m/>
    <m/>
    <m/>
    <m/>
    <m/>
    <m/>
    <m/>
    <m/>
    <m/>
    <m/>
    <m/>
    <m/>
    <s v="固定收益类资产"/>
  </r>
  <r>
    <s v="中科电气"/>
    <s v="湖南中科电气股份有限公司"/>
    <s v="股票"/>
    <s v="创业板股"/>
    <s v="300035.SZ"/>
    <x v="698"/>
    <n v="19600"/>
    <n v="572621"/>
    <x v="4857"/>
    <m/>
    <m/>
    <s v="万能"/>
    <s v="新动力18号"/>
    <s v="华安财保资管新动力18集合资产管理产品"/>
    <s v="HA0256"/>
    <s v="组合类保险资管产品"/>
    <s v="固定收益类保险资管产品"/>
    <n v="1"/>
    <s v="华安财保资产管理有限责任公司"/>
    <n v="701989700"/>
    <n v="681313581.63"/>
    <m/>
    <m/>
    <m/>
    <m/>
    <s v="否"/>
    <n v="5.4313218367426897E-5"/>
    <m/>
    <m/>
    <m/>
    <m/>
    <m/>
    <m/>
    <m/>
    <m/>
    <m/>
    <m/>
    <m/>
    <m/>
    <m/>
    <m/>
    <m/>
    <m/>
    <m/>
    <m/>
    <m/>
    <m/>
    <m/>
    <m/>
    <m/>
    <m/>
    <m/>
    <m/>
    <m/>
    <m/>
    <m/>
    <m/>
    <m/>
    <m/>
    <m/>
    <m/>
    <m/>
    <m/>
    <m/>
    <m/>
    <s v="固定收益类资产"/>
  </r>
  <r>
    <s v="新 宙 邦"/>
    <s v="深圳新宙邦科技股份有限公司"/>
    <s v="股票"/>
    <s v="创业板股"/>
    <s v="300037.SZ"/>
    <x v="699"/>
    <n v="6900"/>
    <n v="556316"/>
    <x v="4858"/>
    <m/>
    <m/>
    <s v="万能"/>
    <s v="新动力18号"/>
    <s v="华安财保资管新动力18集合资产管理产品"/>
    <s v="HA0256"/>
    <s v="组合类保险资管产品"/>
    <s v="固定收益类保险资管产品"/>
    <n v="1"/>
    <s v="华安财保资产管理有限责任公司"/>
    <n v="701989700"/>
    <n v="681313581.63"/>
    <m/>
    <m/>
    <m/>
    <m/>
    <s v="否"/>
    <n v="1.4587392890717E-5"/>
    <m/>
    <m/>
    <m/>
    <m/>
    <m/>
    <m/>
    <m/>
    <m/>
    <m/>
    <m/>
    <m/>
    <m/>
    <m/>
    <m/>
    <m/>
    <m/>
    <m/>
    <m/>
    <m/>
    <m/>
    <m/>
    <m/>
    <m/>
    <m/>
    <m/>
    <m/>
    <m/>
    <m/>
    <m/>
    <m/>
    <m/>
    <m/>
    <m/>
    <m/>
    <m/>
    <m/>
    <m/>
    <m/>
    <s v="固定收益类资产"/>
  </r>
  <r>
    <s v="东方财富"/>
    <s v="东方财富信息股份有限公司"/>
    <s v="股票"/>
    <s v="创业板股"/>
    <s v="300059.SZ"/>
    <x v="700"/>
    <n v="108476"/>
    <n v="2236969.9500000002"/>
    <x v="4859"/>
    <m/>
    <m/>
    <s v="万能"/>
    <s v="新动力18号"/>
    <s v="华安财保资管新动力18集合资产管理产品"/>
    <s v="HA0256"/>
    <s v="组合类保险资管产品"/>
    <s v="固定收益类保险资管产品"/>
    <n v="1"/>
    <s v="华安财保资产管理有限责任公司"/>
    <n v="701989700"/>
    <n v="681313581.63"/>
    <m/>
    <m/>
    <m/>
    <m/>
    <s v="是"/>
    <n v="4.8839243826871702E-5"/>
    <m/>
    <m/>
    <m/>
    <m/>
    <m/>
    <m/>
    <m/>
    <m/>
    <m/>
    <m/>
    <m/>
    <m/>
    <m/>
    <m/>
    <m/>
    <m/>
    <m/>
    <m/>
    <m/>
    <m/>
    <m/>
    <m/>
    <m/>
    <m/>
    <m/>
    <m/>
    <m/>
    <m/>
    <m/>
    <m/>
    <m/>
    <m/>
    <m/>
    <m/>
    <m/>
    <m/>
    <m/>
    <m/>
    <s v="固定收益类资产"/>
  </r>
  <r>
    <s v="智飞生物"/>
    <s v="重庆智飞生物制品股份有限公司"/>
    <s v="股票"/>
    <s v="创业板股"/>
    <s v="300122.SZ"/>
    <x v="701"/>
    <n v="8400"/>
    <n v="1101030"/>
    <x v="4860"/>
    <m/>
    <m/>
    <s v="万能"/>
    <s v="新动力18号"/>
    <s v="华安财保资管新动力18集合资产管理产品"/>
    <s v="HA0256"/>
    <s v="组合类保险资管产品"/>
    <s v="固定收益类保险资管产品"/>
    <n v="1"/>
    <s v="华安财保资产管理有限责任公司"/>
    <n v="701989700"/>
    <n v="681313581.63"/>
    <m/>
    <m/>
    <m/>
    <m/>
    <s v="是"/>
    <n v="1.015625E-5"/>
    <m/>
    <m/>
    <m/>
    <m/>
    <m/>
    <m/>
    <m/>
    <m/>
    <m/>
    <m/>
    <m/>
    <m/>
    <m/>
    <m/>
    <m/>
    <m/>
    <m/>
    <m/>
    <m/>
    <m/>
    <m/>
    <m/>
    <m/>
    <m/>
    <m/>
    <m/>
    <m/>
    <m/>
    <m/>
    <m/>
    <m/>
    <m/>
    <m/>
    <m/>
    <m/>
    <m/>
    <m/>
    <m/>
    <s v="固定收益类资产"/>
  </r>
  <r>
    <s v="秀强股份"/>
    <s v="江苏秀强玻璃工艺股份有限公司"/>
    <s v="股票"/>
    <s v="创业板股"/>
    <s v="300160.SZ"/>
    <x v="702"/>
    <n v="50100"/>
    <n v="374950"/>
    <x v="4861"/>
    <m/>
    <m/>
    <s v="万能"/>
    <s v="新动力18号"/>
    <s v="华安财保资管新动力18集合资产管理产品"/>
    <s v="HA0256"/>
    <s v="组合类保险资管产品"/>
    <s v="固定收益类保险资管产品"/>
    <n v="1"/>
    <s v="华安财保资产管理有限责任公司"/>
    <n v="701989700"/>
    <n v="681313581.63"/>
    <m/>
    <m/>
    <m/>
    <m/>
    <s v="否"/>
    <n v="2.13840000049611E-5"/>
    <m/>
    <m/>
    <m/>
    <m/>
    <m/>
    <m/>
    <m/>
    <m/>
    <m/>
    <m/>
    <m/>
    <m/>
    <m/>
    <m/>
    <m/>
    <m/>
    <m/>
    <m/>
    <m/>
    <m/>
    <m/>
    <m/>
    <m/>
    <m/>
    <m/>
    <m/>
    <m/>
    <m/>
    <m/>
    <m/>
    <m/>
    <m/>
    <m/>
    <m/>
    <m/>
    <m/>
    <m/>
    <m/>
    <s v="固定收益类资产"/>
  </r>
  <r>
    <s v="汉得信息"/>
    <s v="上海汉得信息技术股份有限公司"/>
    <s v="股票"/>
    <s v="创业板股"/>
    <s v="300170.SZ"/>
    <x v="703"/>
    <n v="31200"/>
    <n v="225718"/>
    <x v="4862"/>
    <m/>
    <m/>
    <s v="万能"/>
    <s v="新动力18号"/>
    <s v="华安财保资管新动力18集合资产管理产品"/>
    <s v="HA0256"/>
    <s v="组合类保险资管产品"/>
    <s v="固定收益类保险资管产品"/>
    <n v="1"/>
    <s v="华安财保资产管理有限责任公司"/>
    <n v="701989700"/>
    <n v="681313581.63"/>
    <m/>
    <m/>
    <m/>
    <m/>
    <s v="否"/>
    <n v="6.5180329880953794E-5"/>
    <m/>
    <m/>
    <m/>
    <m/>
    <m/>
    <m/>
    <m/>
    <m/>
    <m/>
    <m/>
    <m/>
    <m/>
    <m/>
    <m/>
    <m/>
    <m/>
    <m/>
    <m/>
    <m/>
    <m/>
    <m/>
    <m/>
    <m/>
    <m/>
    <m/>
    <m/>
    <m/>
    <m/>
    <m/>
    <m/>
    <m/>
    <m/>
    <m/>
    <m/>
    <m/>
    <m/>
    <m/>
    <m/>
    <s v="固定收益类资产"/>
  </r>
  <r>
    <s v="捷成股份"/>
    <s v="北京捷成世纪科技股份有限公司"/>
    <s v="股票"/>
    <s v="创业板股"/>
    <s v="300182.SZ"/>
    <x v="704"/>
    <n v="49900"/>
    <n v="301854"/>
    <x v="4863"/>
    <m/>
    <m/>
    <s v="万能"/>
    <s v="新动力18号"/>
    <s v="华安财保资管新动力18集合资产管理产品"/>
    <s v="HA0256"/>
    <s v="组合类保险资管产品"/>
    <s v="固定收益类保险资管产品"/>
    <n v="1"/>
    <s v="华安财保资产管理有限责任公司"/>
    <n v="701989700"/>
    <n v="681313581.63"/>
    <m/>
    <m/>
    <m/>
    <m/>
    <s v="否"/>
    <n v="2.7091701740572001E-5"/>
    <m/>
    <m/>
    <m/>
    <m/>
    <m/>
    <m/>
    <m/>
    <m/>
    <m/>
    <m/>
    <m/>
    <m/>
    <m/>
    <m/>
    <m/>
    <m/>
    <m/>
    <m/>
    <m/>
    <m/>
    <m/>
    <m/>
    <m/>
    <m/>
    <m/>
    <m/>
    <m/>
    <m/>
    <m/>
    <m/>
    <m/>
    <m/>
    <m/>
    <m/>
    <m/>
    <m/>
    <m/>
    <m/>
    <s v="固定收益类资产"/>
  </r>
  <r>
    <s v="正海磁材"/>
    <s v="烟台正海磁性材料股份有限公司"/>
    <s v="股票"/>
    <s v="创业板股"/>
    <s v="300224.SZ"/>
    <x v="705"/>
    <n v="16700"/>
    <n v="217925"/>
    <x v="4864"/>
    <m/>
    <m/>
    <s v="万能"/>
    <s v="新动力18号"/>
    <s v="华安财保资管新动力18集合资产管理产品"/>
    <s v="HA0256"/>
    <s v="组合类保险资管产品"/>
    <s v="固定收益类保险资管产品"/>
    <n v="1"/>
    <s v="华安财保资产管理有限责任公司"/>
    <n v="701989700"/>
    <n v="681313581.63"/>
    <m/>
    <m/>
    <m/>
    <m/>
    <s v="否"/>
    <n v="1.6728395537181201E-5"/>
    <m/>
    <m/>
    <m/>
    <m/>
    <m/>
    <m/>
    <m/>
    <m/>
    <m/>
    <m/>
    <m/>
    <m/>
    <m/>
    <m/>
    <m/>
    <m/>
    <m/>
    <m/>
    <m/>
    <m/>
    <m/>
    <m/>
    <m/>
    <m/>
    <m/>
    <m/>
    <m/>
    <m/>
    <m/>
    <m/>
    <m/>
    <m/>
    <m/>
    <m/>
    <m/>
    <m/>
    <m/>
    <m/>
    <s v="固定收益类资产"/>
  </r>
  <r>
    <s v="洲明科技"/>
    <s v="深圳市洲明科技股份有限公司"/>
    <s v="股票"/>
    <s v="创业板股"/>
    <s v="300232.SZ"/>
    <x v="706"/>
    <n v="44000"/>
    <n v="296865"/>
    <x v="4865"/>
    <m/>
    <m/>
    <s v="万能"/>
    <s v="新动力18号"/>
    <s v="华安财保资管新动力18集合资产管理产品"/>
    <s v="HA0256"/>
    <s v="组合类保险资管产品"/>
    <s v="固定收益类保险资管产品"/>
    <n v="1"/>
    <s v="华安财保资产管理有限责任公司"/>
    <n v="701989700"/>
    <n v="681313581.63"/>
    <m/>
    <m/>
    <m/>
    <m/>
    <s v="否"/>
    <n v="8.2090711113020501E-6"/>
    <m/>
    <m/>
    <m/>
    <m/>
    <m/>
    <m/>
    <m/>
    <m/>
    <m/>
    <m/>
    <m/>
    <m/>
    <m/>
    <m/>
    <m/>
    <m/>
    <m/>
    <m/>
    <m/>
    <m/>
    <m/>
    <m/>
    <m/>
    <m/>
    <m/>
    <m/>
    <m/>
    <m/>
    <m/>
    <m/>
    <m/>
    <m/>
    <m/>
    <m/>
    <m/>
    <m/>
    <m/>
    <m/>
    <s v="固定收益类资产"/>
  </r>
  <r>
    <s v="博雅生物"/>
    <s v="华润博雅生物制药集团股份有限公司"/>
    <s v="股票"/>
    <s v="创业板股"/>
    <s v="300294.SZ"/>
    <x v="708"/>
    <n v="11300"/>
    <n v="324582"/>
    <x v="4332"/>
    <m/>
    <m/>
    <s v="万能"/>
    <s v="新动力18号"/>
    <s v="华安财保资管新动力18集合资产管理产品"/>
    <s v="HA0256"/>
    <s v="组合类保险资管产品"/>
    <s v="固定收益类保险资管产品"/>
    <n v="1"/>
    <s v="华安财保资产管理有限责任公司"/>
    <n v="701989700"/>
    <n v="681313581.63"/>
    <m/>
    <m/>
    <m/>
    <m/>
    <s v="否"/>
    <n v="5.2499999999999997E-6"/>
    <m/>
    <m/>
    <m/>
    <m/>
    <m/>
    <m/>
    <m/>
    <m/>
    <m/>
    <m/>
    <m/>
    <m/>
    <m/>
    <m/>
    <m/>
    <m/>
    <m/>
    <m/>
    <m/>
    <m/>
    <m/>
    <m/>
    <m/>
    <m/>
    <m/>
    <m/>
    <m/>
    <m/>
    <m/>
    <m/>
    <m/>
    <m/>
    <m/>
    <m/>
    <m/>
    <m/>
    <m/>
    <m/>
    <s v="固定收益类资产"/>
  </r>
  <r>
    <s v="泰格医药"/>
    <s v="杭州泰格医药科技股份有限公司"/>
    <s v="股票"/>
    <s v="创业板股"/>
    <s v="300347.SZ"/>
    <x v="709"/>
    <n v="6600"/>
    <n v="703901.78"/>
    <x v="4333"/>
    <m/>
    <m/>
    <s v="万能"/>
    <s v="新动力18号"/>
    <s v="华安财保资管新动力18集合资产管理产品"/>
    <s v="HA0256"/>
    <s v="组合类保险资管产品"/>
    <s v="固定收益类保险资管产品"/>
    <n v="1"/>
    <s v="华安财保资产管理有限责任公司"/>
    <n v="701989700"/>
    <n v="681313581.63"/>
    <m/>
    <m/>
    <m/>
    <m/>
    <s v="是"/>
    <n v="8.1045349381429801E-5"/>
    <m/>
    <m/>
    <m/>
    <m/>
    <m/>
    <m/>
    <m/>
    <m/>
    <m/>
    <m/>
    <m/>
    <m/>
    <m/>
    <m/>
    <m/>
    <m/>
    <m/>
    <m/>
    <m/>
    <m/>
    <m/>
    <m/>
    <m/>
    <m/>
    <m/>
    <m/>
    <m/>
    <m/>
    <m/>
    <m/>
    <m/>
    <m/>
    <m/>
    <m/>
    <m/>
    <m/>
    <m/>
    <m/>
    <s v="固定收益类资产"/>
  </r>
  <r>
    <s v="楚天科技"/>
    <s v="楚天科技股份有限公司"/>
    <s v="股票"/>
    <s v="创业板股"/>
    <s v="300358.SZ"/>
    <x v="710"/>
    <n v="24700"/>
    <n v="514797.52"/>
    <x v="4866"/>
    <m/>
    <m/>
    <s v="万能"/>
    <s v="新动力18号"/>
    <s v="华安财保资管新动力18集合资产管理产品"/>
    <s v="HA0256"/>
    <s v="组合类保险资管产品"/>
    <s v="固定收益类保险资管产品"/>
    <n v="1"/>
    <s v="华安财保资产管理有限责任公司"/>
    <n v="701989700"/>
    <n v="681313581.63"/>
    <m/>
    <m/>
    <m/>
    <m/>
    <s v="否"/>
    <n v="3.5291854936128698E-5"/>
    <m/>
    <m/>
    <m/>
    <m/>
    <m/>
    <m/>
    <m/>
    <m/>
    <m/>
    <m/>
    <m/>
    <m/>
    <m/>
    <m/>
    <m/>
    <m/>
    <m/>
    <m/>
    <m/>
    <m/>
    <m/>
    <m/>
    <m/>
    <m/>
    <m/>
    <m/>
    <m/>
    <m/>
    <m/>
    <m/>
    <m/>
    <m/>
    <m/>
    <m/>
    <m/>
    <m/>
    <m/>
    <m/>
    <s v="固定收益类资产"/>
  </r>
  <r>
    <s v="博腾股份"/>
    <s v="重庆博腾制药科技股份有限公司"/>
    <s v="股票"/>
    <s v="创业板股"/>
    <s v="300363.SZ"/>
    <x v="568"/>
    <n v="5900"/>
    <n v="520788"/>
    <x v="4867"/>
    <m/>
    <m/>
    <s v="万能"/>
    <s v="新动力18号"/>
    <s v="华安财保资管新动力18集合资产管理产品"/>
    <s v="HA0256"/>
    <s v="组合类保险资管产品"/>
    <s v="固定收益类保险资管产品"/>
    <n v="1"/>
    <s v="华安财保资产管理有限责任公司"/>
    <n v="701989700"/>
    <n v="681313581.63"/>
    <m/>
    <m/>
    <m/>
    <m/>
    <s v="否"/>
    <n v="1.9378935735389601E-5"/>
    <m/>
    <m/>
    <m/>
    <m/>
    <m/>
    <m/>
    <m/>
    <m/>
    <m/>
    <m/>
    <m/>
    <m/>
    <m/>
    <m/>
    <m/>
    <m/>
    <m/>
    <m/>
    <m/>
    <m/>
    <m/>
    <m/>
    <m/>
    <m/>
    <m/>
    <m/>
    <m/>
    <m/>
    <m/>
    <m/>
    <m/>
    <m/>
    <m/>
    <m/>
    <m/>
    <m/>
    <m/>
    <m/>
    <s v="固定收益类资产"/>
  </r>
  <r>
    <s v="天华超净"/>
    <s v="苏州天华超净科技股份有限公司"/>
    <s v="股票"/>
    <s v="创业板股"/>
    <s v="300390.SZ"/>
    <x v="711"/>
    <n v="10800"/>
    <n v="743793"/>
    <x v="4868"/>
    <m/>
    <m/>
    <s v="万能"/>
    <s v="新动力18号"/>
    <s v="华安财保资管新动力18集合资产管理产品"/>
    <s v="HA0256"/>
    <s v="组合类保险资管产品"/>
    <s v="固定收益类保险资管产品"/>
    <n v="1"/>
    <s v="华安财保资产管理有限责任公司"/>
    <n v="701989700"/>
    <n v="681313581.63"/>
    <m/>
    <m/>
    <m/>
    <m/>
    <s v="否"/>
    <n v="2.0360476605644099E-5"/>
    <m/>
    <m/>
    <m/>
    <m/>
    <m/>
    <m/>
    <m/>
    <m/>
    <m/>
    <m/>
    <m/>
    <m/>
    <m/>
    <m/>
    <m/>
    <m/>
    <m/>
    <m/>
    <m/>
    <m/>
    <m/>
    <m/>
    <m/>
    <m/>
    <m/>
    <m/>
    <m/>
    <m/>
    <m/>
    <m/>
    <m/>
    <m/>
    <m/>
    <m/>
    <m/>
    <m/>
    <m/>
    <m/>
    <s v="固定收益类资产"/>
  </r>
  <r>
    <s v="花园生物"/>
    <s v="浙江花园生物高科股份有限公司"/>
    <s v="股票"/>
    <s v="创业板股"/>
    <s v="300401.SZ"/>
    <x v="712"/>
    <n v="30300"/>
    <n v="438640"/>
    <x v="4869"/>
    <m/>
    <m/>
    <s v="万能"/>
    <s v="新动力18号"/>
    <s v="华安财保资管新动力18集合资产管理产品"/>
    <s v="HA0256"/>
    <s v="组合类保险资管产品"/>
    <s v="固定收益类保险资管产品"/>
    <n v="1"/>
    <s v="华安财保资产管理有限责任公司"/>
    <n v="701989700"/>
    <n v="681313581.63"/>
    <m/>
    <m/>
    <m/>
    <m/>
    <s v="否"/>
    <n v="4.0216089200170602E-5"/>
    <m/>
    <m/>
    <m/>
    <m/>
    <m/>
    <m/>
    <m/>
    <m/>
    <m/>
    <m/>
    <m/>
    <m/>
    <m/>
    <m/>
    <m/>
    <m/>
    <m/>
    <m/>
    <m/>
    <m/>
    <m/>
    <m/>
    <m/>
    <m/>
    <m/>
    <m/>
    <m/>
    <m/>
    <m/>
    <m/>
    <m/>
    <m/>
    <m/>
    <m/>
    <m/>
    <m/>
    <m/>
    <m/>
    <s v="固定收益类资产"/>
  </r>
  <r>
    <s v="博济医药"/>
    <s v="博济医药科技股份有限公司"/>
    <s v="股票"/>
    <s v="创业板股"/>
    <s v="300404.SZ"/>
    <x v="713"/>
    <n v="17900"/>
    <n v="242869.66"/>
    <x v="4870"/>
    <m/>
    <m/>
    <s v="万能"/>
    <s v="新动力18号"/>
    <s v="华安财保资管新动力18集合资产管理产品"/>
    <s v="HA0256"/>
    <s v="组合类保险资管产品"/>
    <s v="固定收益类保险资管产品"/>
    <n v="1"/>
    <s v="华安财保资产管理有限责任公司"/>
    <n v="701989700"/>
    <n v="681313581.63"/>
    <m/>
    <m/>
    <m/>
    <m/>
    <s v="否"/>
    <n v="2.2086124871298999E-5"/>
    <m/>
    <m/>
    <m/>
    <m/>
    <m/>
    <m/>
    <m/>
    <m/>
    <m/>
    <m/>
    <m/>
    <m/>
    <m/>
    <m/>
    <m/>
    <m/>
    <m/>
    <m/>
    <m/>
    <m/>
    <m/>
    <m/>
    <m/>
    <m/>
    <m/>
    <m/>
    <m/>
    <m/>
    <m/>
    <m/>
    <m/>
    <m/>
    <m/>
    <m/>
    <m/>
    <m/>
    <m/>
    <m/>
    <s v="固定收益类资产"/>
  </r>
  <r>
    <s v="苏试试验"/>
    <s v="苏州苏试试验集团股份有限公司"/>
    <s v="股票"/>
    <s v="创业板股"/>
    <s v="300416.SZ"/>
    <x v="714"/>
    <n v="15700"/>
    <n v="457521"/>
    <x v="4871"/>
    <m/>
    <m/>
    <s v="万能"/>
    <s v="新动力18号"/>
    <s v="华安财保资管新动力18集合资产管理产品"/>
    <s v="HA0256"/>
    <s v="组合类保险资管产品"/>
    <s v="固定收益类保险资管产品"/>
    <n v="1"/>
    <s v="华安财保资产管理有限责任公司"/>
    <n v="701989700"/>
    <n v="681313581.63"/>
    <m/>
    <m/>
    <m/>
    <m/>
    <s v="否"/>
    <n v="7.5650043284891599E-6"/>
    <m/>
    <m/>
    <m/>
    <m/>
    <m/>
    <m/>
    <m/>
    <m/>
    <m/>
    <m/>
    <m/>
    <m/>
    <m/>
    <m/>
    <m/>
    <m/>
    <m/>
    <m/>
    <m/>
    <m/>
    <m/>
    <m/>
    <m/>
    <m/>
    <m/>
    <m/>
    <m/>
    <m/>
    <m/>
    <m/>
    <m/>
    <m/>
    <m/>
    <m/>
    <m/>
    <m/>
    <m/>
    <m/>
    <s v="固定收益类资产"/>
  </r>
  <r>
    <s v="立中集团"/>
    <s v="立中四通轻合金集团股份有限公司"/>
    <s v="股票"/>
    <s v="创业板股"/>
    <s v="300428.SZ"/>
    <x v="715"/>
    <n v="16100"/>
    <n v="335888"/>
    <x v="4872"/>
    <m/>
    <m/>
    <s v="万能"/>
    <s v="新动力18号"/>
    <s v="华安财保资管新动力18集合资产管理产品"/>
    <s v="HA0256"/>
    <s v="组合类保险资管产品"/>
    <s v="固定收益类保险资管产品"/>
    <n v="1"/>
    <s v="华安财保资产管理有限责任公司"/>
    <n v="701989700"/>
    <n v="681313581.63"/>
    <m/>
    <m/>
    <m/>
    <m/>
    <s v="否"/>
    <n v="4.29525638284489E-5"/>
    <m/>
    <m/>
    <m/>
    <m/>
    <m/>
    <m/>
    <m/>
    <m/>
    <m/>
    <m/>
    <m/>
    <m/>
    <m/>
    <m/>
    <m/>
    <m/>
    <m/>
    <m/>
    <m/>
    <m/>
    <m/>
    <m/>
    <m/>
    <m/>
    <m/>
    <m/>
    <m/>
    <m/>
    <m/>
    <m/>
    <m/>
    <m/>
    <m/>
    <m/>
    <m/>
    <m/>
    <m/>
    <m/>
    <s v="固定收益类资产"/>
  </r>
  <r>
    <s v="鹏辉能源"/>
    <s v="广州鹏辉能源科技股份有限公司"/>
    <s v="股票"/>
    <s v="创业板股"/>
    <s v="300438.SZ"/>
    <x v="716"/>
    <n v="10400"/>
    <n v="454522.67"/>
    <x v="4873"/>
    <m/>
    <m/>
    <s v="万能"/>
    <s v="新动力18号"/>
    <s v="华安财保资管新动力18集合资产管理产品"/>
    <s v="HA0256"/>
    <s v="组合类保险资管产品"/>
    <s v="固定收益类保险资管产品"/>
    <n v="1"/>
    <s v="华安财保资产管理有限责任公司"/>
    <n v="701989700"/>
    <n v="681313581.63"/>
    <m/>
    <m/>
    <m/>
    <m/>
    <s v="否"/>
    <n v="1.0842293294251099E-5"/>
    <m/>
    <m/>
    <m/>
    <m/>
    <m/>
    <m/>
    <m/>
    <m/>
    <m/>
    <m/>
    <m/>
    <m/>
    <m/>
    <m/>
    <m/>
    <m/>
    <m/>
    <m/>
    <m/>
    <m/>
    <m/>
    <m/>
    <m/>
    <m/>
    <m/>
    <m/>
    <m/>
    <m/>
    <m/>
    <m/>
    <m/>
    <m/>
    <m/>
    <m/>
    <m/>
    <m/>
    <m/>
    <m/>
    <s v="固定收益类资产"/>
  </r>
  <r>
    <s v="先导智能"/>
    <s v="无锡先导智能装备股份有限公司"/>
    <s v="股票"/>
    <s v="创业板股"/>
    <s v="300450.SZ"/>
    <x v="569"/>
    <n v="9800"/>
    <n v="635178.85"/>
    <x v="4874"/>
    <m/>
    <m/>
    <s v="万能"/>
    <s v="新动力18号"/>
    <s v="华安财保资管新动力18集合资产管理产品"/>
    <s v="HA0256"/>
    <s v="组合类保险资管产品"/>
    <s v="固定收益类保险资管产品"/>
    <n v="1"/>
    <s v="华安财保资产管理有限责任公司"/>
    <n v="701989700"/>
    <n v="681313581.63"/>
    <m/>
    <m/>
    <m/>
    <m/>
    <s v="是"/>
    <n v="1.8364047094408301E-5"/>
    <m/>
    <m/>
    <m/>
    <m/>
    <m/>
    <m/>
    <m/>
    <m/>
    <m/>
    <m/>
    <m/>
    <m/>
    <m/>
    <m/>
    <m/>
    <m/>
    <m/>
    <m/>
    <m/>
    <m/>
    <m/>
    <m/>
    <m/>
    <m/>
    <m/>
    <m/>
    <m/>
    <m/>
    <m/>
    <m/>
    <m/>
    <m/>
    <m/>
    <m/>
    <m/>
    <m/>
    <m/>
    <m/>
    <s v="固定收益类资产"/>
  </r>
  <r>
    <s v="景 嘉 微"/>
    <s v="长沙景嘉微电子股份有限公司"/>
    <s v="股票"/>
    <s v="创业板股"/>
    <s v="300474.SZ"/>
    <x v="717"/>
    <n v="6200"/>
    <n v="554951"/>
    <x v="4875"/>
    <m/>
    <m/>
    <s v="万能"/>
    <s v="新动力18号"/>
    <s v="华安财保资管新动力18集合资产管理产品"/>
    <s v="HA0256"/>
    <s v="组合类保险资管产品"/>
    <s v="固定收益类保险资管产品"/>
    <n v="1"/>
    <s v="华安财保资产管理有限责任公司"/>
    <n v="701989700"/>
    <n v="681313581.63"/>
    <m/>
    <m/>
    <m/>
    <m/>
    <s v="否"/>
    <n v="5.4990171396142898E-5"/>
    <m/>
    <m/>
    <m/>
    <m/>
    <m/>
    <m/>
    <m/>
    <m/>
    <m/>
    <m/>
    <m/>
    <m/>
    <m/>
    <m/>
    <m/>
    <m/>
    <m/>
    <m/>
    <m/>
    <m/>
    <m/>
    <m/>
    <m/>
    <m/>
    <m/>
    <m/>
    <m/>
    <m/>
    <m/>
    <m/>
    <m/>
    <m/>
    <m/>
    <m/>
    <m/>
    <m/>
    <m/>
    <m/>
    <s v="固定收益类资产"/>
  </r>
  <r>
    <s v="香农芯创"/>
    <s v="香农芯创科技股份有限公司"/>
    <s v="股票"/>
    <s v="创业板股"/>
    <s v="300475.SZ"/>
    <x v="718"/>
    <n v="13600"/>
    <n v="283891"/>
    <x v="4344"/>
    <m/>
    <m/>
    <s v="万能"/>
    <s v="新动力18号"/>
    <s v="华安财保资管新动力18集合资产管理产品"/>
    <s v="HA0256"/>
    <s v="组合类保险资管产品"/>
    <s v="固定收益类保险资管产品"/>
    <n v="1"/>
    <s v="华安财保资产管理有限责任公司"/>
    <n v="701989700"/>
    <n v="681313581.63"/>
    <m/>
    <m/>
    <m/>
    <m/>
    <s v="否"/>
    <n v="6.8459577096125596E-5"/>
    <m/>
    <m/>
    <m/>
    <m/>
    <m/>
    <m/>
    <m/>
    <m/>
    <m/>
    <m/>
    <m/>
    <m/>
    <m/>
    <m/>
    <m/>
    <m/>
    <m/>
    <m/>
    <m/>
    <m/>
    <m/>
    <m/>
    <m/>
    <m/>
    <m/>
    <m/>
    <m/>
    <m/>
    <m/>
    <m/>
    <m/>
    <m/>
    <m/>
    <m/>
    <m/>
    <m/>
    <m/>
    <m/>
    <s v="固定收益类资产"/>
  </r>
  <r>
    <s v="星源材质"/>
    <s v="深圳市星源材质科技股份有限公司"/>
    <s v="股票"/>
    <s v="创业板股"/>
    <s v="300568.SZ"/>
    <x v="719"/>
    <n v="22178"/>
    <n v="535554.16"/>
    <x v="4876"/>
    <m/>
    <m/>
    <s v="万能"/>
    <s v="新动力18号"/>
    <s v="华安财保资管新动力18集合资产管理产品"/>
    <s v="HA0256"/>
    <s v="组合类保险资管产品"/>
    <s v="固定收益类保险资管产品"/>
    <n v="1"/>
    <s v="华安财保资产管理有限责任公司"/>
    <n v="701989700"/>
    <n v="681313581.63"/>
    <m/>
    <m/>
    <m/>
    <m/>
    <s v="否"/>
    <n v="5.5168189361401503E-5"/>
    <m/>
    <m/>
    <m/>
    <m/>
    <m/>
    <m/>
    <m/>
    <m/>
    <m/>
    <m/>
    <m/>
    <m/>
    <m/>
    <m/>
    <m/>
    <m/>
    <m/>
    <m/>
    <m/>
    <m/>
    <m/>
    <m/>
    <m/>
    <m/>
    <m/>
    <m/>
    <m/>
    <m/>
    <m/>
    <m/>
    <m/>
    <m/>
    <m/>
    <m/>
    <m/>
    <m/>
    <m/>
    <m/>
    <s v="固定收益类资产"/>
  </r>
  <r>
    <s v="长川科技"/>
    <s v="杭州长川科技股份有限公司"/>
    <s v="股票"/>
    <s v="创业板股"/>
    <s v="300604.SZ"/>
    <x v="720"/>
    <n v="11200"/>
    <n v="468147.69"/>
    <x v="4877"/>
    <m/>
    <m/>
    <s v="万能"/>
    <s v="新动力18号"/>
    <s v="华安财保资管新动力18集合资产管理产品"/>
    <s v="HA0256"/>
    <s v="组合类保险资管产品"/>
    <s v="固定收益类保险资管产品"/>
    <n v="1"/>
    <s v="华安财保资产管理有限责任公司"/>
    <n v="701989700"/>
    <n v="681313581.63"/>
    <m/>
    <m/>
    <m/>
    <m/>
    <s v="否"/>
    <n v="2.6095823393451799E-5"/>
    <m/>
    <m/>
    <m/>
    <m/>
    <m/>
    <m/>
    <m/>
    <m/>
    <m/>
    <m/>
    <m/>
    <m/>
    <m/>
    <m/>
    <m/>
    <m/>
    <m/>
    <m/>
    <m/>
    <m/>
    <m/>
    <m/>
    <m/>
    <m/>
    <m/>
    <m/>
    <m/>
    <m/>
    <m/>
    <m/>
    <m/>
    <m/>
    <m/>
    <m/>
    <m/>
    <m/>
    <m/>
    <m/>
    <s v="固定收益类资产"/>
  </r>
  <r>
    <s v="富 瀚 微"/>
    <s v="上海富瀚微电子股份有限公司"/>
    <s v="股票"/>
    <s v="创业板股"/>
    <s v="300613.SZ"/>
    <x v="722"/>
    <n v="2200"/>
    <n v="289272.42"/>
    <x v="4878"/>
    <m/>
    <m/>
    <s v="万能"/>
    <s v="新动力18号"/>
    <s v="华安财保资管新动力18集合资产管理产品"/>
    <s v="HA0256"/>
    <s v="组合类保险资管产品"/>
    <s v="固定收益类保险资管产品"/>
    <n v="1"/>
    <s v="华安财保资产管理有限责任公司"/>
    <n v="701989700"/>
    <n v="681313581.63"/>
    <m/>
    <m/>
    <m/>
    <m/>
    <s v="否"/>
    <n v="2.3984665127604499E-5"/>
    <m/>
    <m/>
    <m/>
    <m/>
    <m/>
    <m/>
    <m/>
    <m/>
    <m/>
    <m/>
    <m/>
    <m/>
    <m/>
    <m/>
    <m/>
    <m/>
    <m/>
    <m/>
    <m/>
    <m/>
    <m/>
    <m/>
    <m/>
    <m/>
    <m/>
    <m/>
    <m/>
    <m/>
    <m/>
    <m/>
    <m/>
    <m/>
    <m/>
    <m/>
    <m/>
    <m/>
    <m/>
    <m/>
    <s v="固定收益类资产"/>
  </r>
  <r>
    <s v="同和药业"/>
    <s v="江西同和药业股份有限公司"/>
    <s v="股票"/>
    <s v="创业板股"/>
    <s v="300636.SZ"/>
    <x v="723"/>
    <n v="10200"/>
    <n v="238916.61"/>
    <x v="4879"/>
    <m/>
    <m/>
    <s v="万能"/>
    <s v="新动力18号"/>
    <s v="华安财保资管新动力18集合资产管理产品"/>
    <s v="HA0256"/>
    <s v="组合类保险资管产品"/>
    <s v="固定收益类保险资管产品"/>
    <n v="1"/>
    <s v="华安财保资产管理有限责任公司"/>
    <n v="701989700"/>
    <n v="681313581.63"/>
    <m/>
    <m/>
    <m/>
    <m/>
    <s v="否"/>
    <n v="6.2669209703900702E-6"/>
    <m/>
    <m/>
    <m/>
    <m/>
    <m/>
    <m/>
    <m/>
    <m/>
    <m/>
    <m/>
    <m/>
    <m/>
    <m/>
    <m/>
    <m/>
    <m/>
    <m/>
    <m/>
    <m/>
    <m/>
    <m/>
    <m/>
    <m/>
    <m/>
    <m/>
    <m/>
    <m/>
    <m/>
    <m/>
    <m/>
    <m/>
    <m/>
    <m/>
    <m/>
    <m/>
    <m/>
    <m/>
    <m/>
    <s v="固定收益类资产"/>
  </r>
  <r>
    <s v="广 和 通"/>
    <s v="深圳市广和通无线股份有限公司"/>
    <s v="股票"/>
    <s v="创业板股"/>
    <s v="300638.SZ"/>
    <x v="724"/>
    <n v="11200"/>
    <n v="465332"/>
    <x v="4880"/>
    <m/>
    <m/>
    <s v="万能"/>
    <s v="新动力18号"/>
    <s v="华安财保资管新动力18集合资产管理产品"/>
    <s v="HA0256"/>
    <s v="组合类保险资管产品"/>
    <s v="固定收益类保险资管产品"/>
    <n v="1"/>
    <s v="华安财保资产管理有限责任公司"/>
    <n v="701989700"/>
    <n v="681313581.63"/>
    <m/>
    <m/>
    <m/>
    <m/>
    <s v="否"/>
    <n v="2.0581748294168099E-5"/>
    <m/>
    <m/>
    <m/>
    <m/>
    <m/>
    <m/>
    <m/>
    <m/>
    <m/>
    <m/>
    <m/>
    <m/>
    <m/>
    <m/>
    <m/>
    <m/>
    <m/>
    <m/>
    <m/>
    <m/>
    <m/>
    <m/>
    <m/>
    <m/>
    <m/>
    <m/>
    <m/>
    <m/>
    <m/>
    <m/>
    <m/>
    <m/>
    <m/>
    <m/>
    <m/>
    <m/>
    <m/>
    <m/>
    <s v="固定收益类资产"/>
  </r>
  <r>
    <s v="凯普生物"/>
    <s v="广东凯普生物科技股份有限公司"/>
    <s v="股票"/>
    <s v="创业板股"/>
    <s v="300639.SZ"/>
    <x v="725"/>
    <n v="9400"/>
    <n v="308048.76"/>
    <x v="4351"/>
    <m/>
    <m/>
    <s v="万能"/>
    <s v="新动力18号"/>
    <s v="华安财保资管新动力18集合资产管理产品"/>
    <s v="HA0256"/>
    <s v="组合类保险资管产品"/>
    <s v="固定收益类保险资管产品"/>
    <n v="1"/>
    <s v="华安财保资产管理有限责任公司"/>
    <n v="701989700"/>
    <n v="681313581.63"/>
    <m/>
    <m/>
    <m/>
    <m/>
    <s v="否"/>
    <n v="3.23809523809524E-5"/>
    <m/>
    <m/>
    <m/>
    <m/>
    <m/>
    <m/>
    <m/>
    <m/>
    <m/>
    <m/>
    <m/>
    <m/>
    <m/>
    <m/>
    <m/>
    <m/>
    <m/>
    <m/>
    <m/>
    <m/>
    <m/>
    <m/>
    <m/>
    <m/>
    <m/>
    <m/>
    <m/>
    <m/>
    <m/>
    <m/>
    <m/>
    <m/>
    <m/>
    <m/>
    <m/>
    <m/>
    <m/>
    <m/>
    <s v="固定收益类资产"/>
  </r>
  <r>
    <s v="圣邦股份"/>
    <s v="圣邦微电子(北京)股份有限公司"/>
    <s v="股票"/>
    <s v="创业板股"/>
    <s v="300661.SZ"/>
    <x v="478"/>
    <n v="2900"/>
    <n v="871173"/>
    <x v="4352"/>
    <m/>
    <m/>
    <s v="万能"/>
    <s v="新动力18号"/>
    <s v="华安财保资管新动力18集合资产管理产品"/>
    <s v="HA0256"/>
    <s v="组合类保险资管产品"/>
    <s v="固定收益类保险资管产品"/>
    <n v="1"/>
    <s v="华安财保资产管理有限责任公司"/>
    <n v="701989700"/>
    <n v="681313581.63"/>
    <m/>
    <m/>
    <m/>
    <m/>
    <s v="否"/>
    <n v="1.91993112584273E-5"/>
    <m/>
    <m/>
    <m/>
    <m/>
    <m/>
    <m/>
    <m/>
    <m/>
    <m/>
    <m/>
    <m/>
    <m/>
    <m/>
    <m/>
    <m/>
    <m/>
    <m/>
    <m/>
    <m/>
    <m/>
    <m/>
    <m/>
    <m/>
    <m/>
    <m/>
    <m/>
    <m/>
    <m/>
    <m/>
    <m/>
    <m/>
    <m/>
    <m/>
    <m/>
    <m/>
    <m/>
    <m/>
    <m/>
    <s v="固定收益类资产"/>
  </r>
  <r>
    <s v="科锐国际"/>
    <s v="北京科锐国际人力资源股份有限公司"/>
    <s v="股票"/>
    <s v="创业板股"/>
    <s v="300662.SZ"/>
    <x v="726"/>
    <n v="2900"/>
    <n v="139625.44"/>
    <x v="4881"/>
    <m/>
    <m/>
    <s v="万能"/>
    <s v="新动力18号"/>
    <s v="华安财保资管新动力18集合资产管理产品"/>
    <s v="HA0256"/>
    <s v="组合类保险资管产品"/>
    <s v="固定收益类保险资管产品"/>
    <n v="1"/>
    <s v="华安财保资产管理有限责任公司"/>
    <n v="701989700"/>
    <n v="681313581.63"/>
    <m/>
    <m/>
    <m/>
    <m/>
    <s v="否"/>
    <n v="1.8532959763580901E-5"/>
    <m/>
    <m/>
    <m/>
    <m/>
    <m/>
    <m/>
    <m/>
    <m/>
    <m/>
    <m/>
    <m/>
    <m/>
    <m/>
    <m/>
    <m/>
    <m/>
    <m/>
    <m/>
    <m/>
    <m/>
    <m/>
    <m/>
    <m/>
    <m/>
    <m/>
    <m/>
    <m/>
    <m/>
    <m/>
    <m/>
    <m/>
    <m/>
    <m/>
    <m/>
    <m/>
    <m/>
    <m/>
    <m/>
    <s v="固定收益类资产"/>
  </r>
  <r>
    <s v="江丰电子"/>
    <s v="宁波江丰电子材料股份有限公司"/>
    <s v="股票"/>
    <s v="创业板股"/>
    <s v="300666.SZ"/>
    <x v="727"/>
    <n v="8300"/>
    <n v="428052"/>
    <x v="4354"/>
    <m/>
    <m/>
    <s v="万能"/>
    <s v="新动力18号"/>
    <s v="华安财保资管新动力18集合资产管理产品"/>
    <s v="HA0256"/>
    <s v="组合类保险资管产品"/>
    <s v="固定收益类保险资管产品"/>
    <n v="1"/>
    <s v="华安财保资产管理有限责任公司"/>
    <n v="701989700"/>
    <n v="681313581.63"/>
    <m/>
    <m/>
    <m/>
    <m/>
    <s v="否"/>
    <n v="1.8298097297304501E-5"/>
    <m/>
    <m/>
    <m/>
    <m/>
    <m/>
    <m/>
    <m/>
    <m/>
    <m/>
    <m/>
    <m/>
    <m/>
    <m/>
    <m/>
    <m/>
    <m/>
    <m/>
    <m/>
    <m/>
    <m/>
    <m/>
    <m/>
    <m/>
    <m/>
    <m/>
    <m/>
    <m/>
    <m/>
    <m/>
    <m/>
    <m/>
    <m/>
    <m/>
    <m/>
    <m/>
    <m/>
    <m/>
    <m/>
    <s v="固定收益类资产"/>
  </r>
  <r>
    <s v="爱 乐 达"/>
    <s v="成都爱乐达航空制造股份有限公司"/>
    <s v="股票"/>
    <s v="创业板股"/>
    <s v="300696.SZ"/>
    <x v="728"/>
    <n v="10400"/>
    <n v="503719"/>
    <x v="4882"/>
    <m/>
    <m/>
    <s v="万能"/>
    <s v="新动力18号"/>
    <s v="华安财保资管新动力18集合资产管理产品"/>
    <s v="HA0256"/>
    <s v="组合类保险资管产品"/>
    <s v="固定收益类保险资管产品"/>
    <n v="1"/>
    <s v="华安财保资产管理有限责任公司"/>
    <n v="701989700"/>
    <n v="681313581.63"/>
    <m/>
    <m/>
    <m/>
    <m/>
    <s v="否"/>
    <n v="4.8622672932578397E-5"/>
    <m/>
    <m/>
    <m/>
    <m/>
    <m/>
    <m/>
    <m/>
    <m/>
    <m/>
    <m/>
    <m/>
    <m/>
    <m/>
    <m/>
    <m/>
    <m/>
    <m/>
    <m/>
    <m/>
    <m/>
    <m/>
    <m/>
    <m/>
    <m/>
    <m/>
    <m/>
    <m/>
    <m/>
    <m/>
    <m/>
    <m/>
    <m/>
    <m/>
    <m/>
    <m/>
    <m/>
    <m/>
    <m/>
    <s v="固定收益类资产"/>
  </r>
  <r>
    <s v="九典制药"/>
    <s v="湖南九典制药股份有限公司"/>
    <s v="股票"/>
    <s v="创业板股"/>
    <s v="300705.SZ"/>
    <x v="729"/>
    <n v="10300"/>
    <n v="282674.92"/>
    <x v="4883"/>
    <m/>
    <m/>
    <s v="万能"/>
    <s v="新动力18号"/>
    <s v="华安财保资管新动力18集合资产管理产品"/>
    <s v="HA0256"/>
    <s v="组合类保险资管产品"/>
    <s v="固定收益类保险资管产品"/>
    <n v="1"/>
    <s v="华安财保资产管理有限责任公司"/>
    <n v="701989700"/>
    <n v="681313581.63"/>
    <m/>
    <m/>
    <m/>
    <m/>
    <s v="否"/>
    <n v="2.7047389194489801E-5"/>
    <m/>
    <m/>
    <m/>
    <m/>
    <m/>
    <m/>
    <m/>
    <m/>
    <m/>
    <m/>
    <m/>
    <m/>
    <m/>
    <m/>
    <m/>
    <m/>
    <m/>
    <m/>
    <m/>
    <m/>
    <m/>
    <m/>
    <m/>
    <m/>
    <m/>
    <m/>
    <m/>
    <m/>
    <m/>
    <m/>
    <m/>
    <m/>
    <m/>
    <m/>
    <m/>
    <m/>
    <m/>
    <m/>
    <s v="固定收益类资产"/>
  </r>
  <r>
    <s v="宁德时代"/>
    <s v="宁德时代新能源科技股份有限公司"/>
    <s v="股票"/>
    <s v="创业板股"/>
    <s v="300750.SZ"/>
    <x v="413"/>
    <n v="4700"/>
    <n v="2581800.94"/>
    <x v="4884"/>
    <m/>
    <m/>
    <s v="万能"/>
    <s v="新动力18号"/>
    <s v="华安财保资管新动力18集合资产管理产品"/>
    <s v="HA0256"/>
    <s v="组合类保险资管产品"/>
    <s v="固定收益类保险资管产品"/>
    <n v="1"/>
    <s v="华安财保资产管理有限责任公司"/>
    <n v="701989700"/>
    <n v="681313581.63"/>
    <m/>
    <m/>
    <m/>
    <m/>
    <s v="是"/>
    <n v="2.13871614635313E-5"/>
    <m/>
    <m/>
    <m/>
    <m/>
    <m/>
    <m/>
    <m/>
    <m/>
    <m/>
    <m/>
    <m/>
    <m/>
    <m/>
    <m/>
    <m/>
    <m/>
    <m/>
    <m/>
    <m/>
    <m/>
    <m/>
    <m/>
    <m/>
    <m/>
    <m/>
    <m/>
    <m/>
    <m/>
    <m/>
    <m/>
    <m/>
    <m/>
    <m/>
    <m/>
    <m/>
    <m/>
    <m/>
    <m/>
    <s v="固定收益类资产"/>
  </r>
  <r>
    <s v="迈为股份"/>
    <s v="苏州迈为科技股份有限公司"/>
    <s v="股票"/>
    <s v="创业板股"/>
    <s v="300751.SZ"/>
    <x v="417"/>
    <n v="1640"/>
    <n v="522566.69"/>
    <x v="4885"/>
    <m/>
    <m/>
    <s v="万能"/>
    <s v="新动力18号"/>
    <s v="华安财保资管新动力18集合资产管理产品"/>
    <s v="HA0256"/>
    <s v="组合类保险资管产品"/>
    <s v="固定收益类保险资管产品"/>
    <n v="1"/>
    <s v="华安财保资产管理有限责任公司"/>
    <n v="701989700"/>
    <n v="681313581.63"/>
    <m/>
    <m/>
    <m/>
    <m/>
    <s v="否"/>
    <n v="1.2287051677419999E-5"/>
    <m/>
    <m/>
    <m/>
    <m/>
    <m/>
    <m/>
    <m/>
    <m/>
    <m/>
    <m/>
    <m/>
    <m/>
    <m/>
    <m/>
    <m/>
    <m/>
    <m/>
    <m/>
    <m/>
    <m/>
    <m/>
    <m/>
    <m/>
    <m/>
    <m/>
    <m/>
    <m/>
    <m/>
    <m/>
    <m/>
    <m/>
    <m/>
    <m/>
    <m/>
    <m/>
    <m/>
    <m/>
    <m/>
    <s v="固定收益类资产"/>
  </r>
  <r>
    <s v="康龙化成"/>
    <s v="康龙化成(北京)新药技术股份有限公司"/>
    <s v="股票"/>
    <s v="创业板股"/>
    <s v="300759.SZ"/>
    <x v="730"/>
    <n v="5700"/>
    <n v="698064.95"/>
    <x v="4359"/>
    <m/>
    <m/>
    <s v="万能"/>
    <s v="新动力18号"/>
    <s v="华安财保资管新动力18集合资产管理产品"/>
    <s v="HA0256"/>
    <s v="组合类保险资管产品"/>
    <s v="固定收益类保险资管产品"/>
    <n v="1"/>
    <s v="华安财保资产管理有限责任公司"/>
    <n v="701989700"/>
    <n v="681313581.63"/>
    <m/>
    <m/>
    <m/>
    <m/>
    <s v="是"/>
    <n v="1.47329938258849E-5"/>
    <m/>
    <m/>
    <m/>
    <m/>
    <m/>
    <m/>
    <m/>
    <m/>
    <m/>
    <m/>
    <m/>
    <m/>
    <m/>
    <m/>
    <m/>
    <m/>
    <m/>
    <m/>
    <m/>
    <m/>
    <m/>
    <m/>
    <m/>
    <m/>
    <m/>
    <m/>
    <m/>
    <m/>
    <m/>
    <m/>
    <m/>
    <m/>
    <m/>
    <m/>
    <m/>
    <m/>
    <m/>
    <m/>
    <s v="固定收益类资产"/>
  </r>
  <r>
    <s v="星辉环材"/>
    <s v="星辉环保材料股份有限公司"/>
    <s v="股票"/>
    <s v="创业板股"/>
    <s v="300834.SZ"/>
    <x v="331"/>
    <n v="527"/>
    <n v="29285.39"/>
    <x v="4360"/>
    <m/>
    <m/>
    <s v="万能"/>
    <s v="新动力18号"/>
    <s v="华安财保资管新动力18集合资产管理产品"/>
    <s v="HA0256"/>
    <s v="组合类保险资管产品"/>
    <s v="固定收益类保险资管产品"/>
    <n v="1"/>
    <s v="华安财保资产管理有限责任公司"/>
    <n v="701989700"/>
    <n v="681313581.63"/>
    <m/>
    <m/>
    <m/>
    <m/>
    <s v="否"/>
    <n v="3.5822601763023597E-5"/>
    <m/>
    <m/>
    <m/>
    <m/>
    <m/>
    <m/>
    <m/>
    <m/>
    <m/>
    <m/>
    <m/>
    <m/>
    <m/>
    <m/>
    <m/>
    <m/>
    <m/>
    <m/>
    <m/>
    <m/>
    <m/>
    <m/>
    <m/>
    <m/>
    <m/>
    <m/>
    <m/>
    <m/>
    <m/>
    <m/>
    <m/>
    <m/>
    <m/>
    <m/>
    <m/>
    <m/>
    <m/>
    <m/>
    <s v="固定收益类资产"/>
  </r>
  <r>
    <s v="四会富仕"/>
    <s v="四会富仕电子科技股份有限公司"/>
    <s v="股票"/>
    <s v="创业板股"/>
    <s v="300852.SZ"/>
    <x v="731"/>
    <n v="5400"/>
    <n v="231356.86"/>
    <x v="4361"/>
    <m/>
    <m/>
    <s v="万能"/>
    <s v="新动力18号"/>
    <s v="华安财保资管新动力18集合资产管理产品"/>
    <s v="HA0256"/>
    <s v="组合类保险资管产品"/>
    <s v="固定收益类保险资管产品"/>
    <n v="1"/>
    <s v="华安财保资产管理有限责任公司"/>
    <n v="701989700"/>
    <n v="681313581.63"/>
    <m/>
    <m/>
    <m/>
    <m/>
    <s v="否"/>
    <n v="4.257111908641E-5"/>
    <m/>
    <m/>
    <m/>
    <m/>
    <m/>
    <m/>
    <m/>
    <m/>
    <m/>
    <m/>
    <m/>
    <m/>
    <m/>
    <m/>
    <m/>
    <m/>
    <m/>
    <m/>
    <m/>
    <m/>
    <m/>
    <m/>
    <m/>
    <m/>
    <m/>
    <m/>
    <m/>
    <m/>
    <m/>
    <m/>
    <m/>
    <m/>
    <m/>
    <m/>
    <m/>
    <m/>
    <m/>
    <m/>
    <s v="固定收益类资产"/>
  </r>
  <r>
    <s v="美畅股份"/>
    <s v="杨凌美畅新材料股份有限公司"/>
    <s v="股票"/>
    <s v="创业板股"/>
    <s v="300861.SZ"/>
    <x v="732"/>
    <n v="4600"/>
    <n v="298392.07"/>
    <x v="4886"/>
    <m/>
    <m/>
    <s v="万能"/>
    <s v="新动力18号"/>
    <s v="华安财保资管新动力18集合资产管理产品"/>
    <s v="HA0256"/>
    <s v="组合类保险资管产品"/>
    <s v="固定收益类保险资管产品"/>
    <n v="1"/>
    <s v="华安财保资产管理有限责任公司"/>
    <n v="701989700"/>
    <n v="681313581.63"/>
    <m/>
    <m/>
    <m/>
    <m/>
    <s v="否"/>
    <n v="4.3888150069521199E-5"/>
    <m/>
    <m/>
    <m/>
    <m/>
    <m/>
    <m/>
    <m/>
    <m/>
    <m/>
    <m/>
    <m/>
    <m/>
    <m/>
    <m/>
    <m/>
    <m/>
    <m/>
    <m/>
    <m/>
    <m/>
    <m/>
    <m/>
    <m/>
    <m/>
    <m/>
    <m/>
    <m/>
    <m/>
    <m/>
    <m/>
    <m/>
    <m/>
    <m/>
    <m/>
    <m/>
    <m/>
    <m/>
    <m/>
    <s v="固定收益类资产"/>
  </r>
  <r>
    <s v="爱 美 客"/>
    <s v="爱美客技术发展股份有限公司"/>
    <s v="股票"/>
    <s v="创业板股"/>
    <s v="300896.SZ"/>
    <x v="464"/>
    <n v="1300"/>
    <n v="599595.55000000005"/>
    <x v="4363"/>
    <m/>
    <m/>
    <s v="万能"/>
    <s v="新动力18号"/>
    <s v="华安财保资管新动力18集合资产管理产品"/>
    <s v="HA0256"/>
    <s v="组合类保险资管产品"/>
    <s v="固定收益类保险资管产品"/>
    <n v="1"/>
    <s v="华安财保资产管理有限责任公司"/>
    <n v="701989700"/>
    <n v="681313581.63"/>
    <m/>
    <m/>
    <m/>
    <m/>
    <s v="是"/>
    <n v="2.01643073569003E-6"/>
    <m/>
    <m/>
    <m/>
    <m/>
    <m/>
    <m/>
    <m/>
    <m/>
    <m/>
    <m/>
    <m/>
    <m/>
    <m/>
    <m/>
    <m/>
    <m/>
    <m/>
    <m/>
    <m/>
    <m/>
    <m/>
    <m/>
    <m/>
    <m/>
    <m/>
    <m/>
    <m/>
    <m/>
    <m/>
    <m/>
    <m/>
    <m/>
    <m/>
    <m/>
    <m/>
    <m/>
    <m/>
    <m/>
    <s v="固定收益类资产"/>
  </r>
  <r>
    <s v="亿田智能"/>
    <s v="浙江亿田智能厨电股份有限公司"/>
    <s v="股票"/>
    <s v="创业板股"/>
    <s v="300911.SZ"/>
    <x v="733"/>
    <n v="5500"/>
    <n v="322030"/>
    <x v="4887"/>
    <m/>
    <m/>
    <s v="万能"/>
    <s v="新动力18号"/>
    <s v="华安财保资管新动力18集合资产管理产品"/>
    <s v="HA0256"/>
    <s v="组合类保险资管产品"/>
    <s v="固定收益类保险资管产品"/>
    <n v="1"/>
    <s v="华安财保资产管理有限责任公司"/>
    <n v="701989700"/>
    <n v="681313581.63"/>
    <m/>
    <m/>
    <m/>
    <m/>
    <s v="否"/>
    <n v="9.4803775578860707E-6"/>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18号"/>
    <s v="华安财保资管新动力18集合资产管理产品"/>
    <s v="HA0256"/>
    <s v="组合类保险资管产品"/>
    <s v="固定收益类保险资管产品"/>
    <n v="1"/>
    <s v="华安财保资产管理有限责任公司"/>
    <n v="701989700"/>
    <n v="681313581.63"/>
    <m/>
    <m/>
    <m/>
    <m/>
    <s v="否"/>
    <n v="7.1772404597846998E-6"/>
    <m/>
    <m/>
    <m/>
    <m/>
    <m/>
    <m/>
    <m/>
    <m/>
    <m/>
    <m/>
    <m/>
    <m/>
    <m/>
    <m/>
    <m/>
    <m/>
    <m/>
    <m/>
    <m/>
    <m/>
    <m/>
    <m/>
    <m/>
    <m/>
    <m/>
    <m/>
    <m/>
    <m/>
    <m/>
    <m/>
    <m/>
    <m/>
    <m/>
    <m/>
    <m/>
    <m/>
    <m/>
    <m/>
    <s v="固定收益类资产"/>
  </r>
  <r>
    <s v="争光股份"/>
    <s v="浙江争光实业股份有限公司"/>
    <s v="股票"/>
    <s v="创业板股"/>
    <s v="301092.SZ"/>
    <x v="332"/>
    <n v="178"/>
    <n v="6463.18"/>
    <x v="4366"/>
    <m/>
    <m/>
    <s v="万能"/>
    <s v="新动力18号"/>
    <s v="华安财保资管新动力18集合资产管理产品"/>
    <s v="HA0256"/>
    <s v="组合类保险资管产品"/>
    <s v="固定收益类保险资管产品"/>
    <n v="1"/>
    <s v="华安财保资产管理有限责任公司"/>
    <n v="701989700"/>
    <n v="681313581.63"/>
    <m/>
    <m/>
    <m/>
    <m/>
    <s v="否"/>
    <n v="2.7205286180174602E-6"/>
    <m/>
    <m/>
    <m/>
    <m/>
    <m/>
    <m/>
    <m/>
    <m/>
    <m/>
    <m/>
    <m/>
    <m/>
    <m/>
    <m/>
    <m/>
    <m/>
    <m/>
    <m/>
    <m/>
    <m/>
    <m/>
    <m/>
    <m/>
    <m/>
    <m/>
    <m/>
    <m/>
    <m/>
    <m/>
    <m/>
    <m/>
    <m/>
    <m/>
    <m/>
    <m/>
    <m/>
    <m/>
    <m/>
    <s v="固定收益类资产"/>
  </r>
  <r>
    <s v="华兰股份"/>
    <s v="江苏华兰药用新材料股份有限公司"/>
    <s v="股票"/>
    <s v="创业板股"/>
    <s v="301093.SZ"/>
    <x v="333"/>
    <n v="220"/>
    <n v="12777.6"/>
    <x v="4367"/>
    <m/>
    <m/>
    <s v="万能"/>
    <s v="新动力18号"/>
    <s v="华安财保资管新动力18集合资产管理产品"/>
    <s v="HA0256"/>
    <s v="组合类保险资管产品"/>
    <s v="固定收益类保险资管产品"/>
    <n v="1"/>
    <s v="华安财保资产管理有限责任公司"/>
    <n v="701989700"/>
    <n v="681313581.63"/>
    <m/>
    <m/>
    <m/>
    <m/>
    <s v="否"/>
    <n v="5.2977138598790002E-5"/>
    <m/>
    <m/>
    <m/>
    <m/>
    <m/>
    <m/>
    <m/>
    <m/>
    <m/>
    <m/>
    <m/>
    <m/>
    <m/>
    <m/>
    <m/>
    <m/>
    <m/>
    <m/>
    <m/>
    <m/>
    <m/>
    <m/>
    <m/>
    <m/>
    <m/>
    <m/>
    <m/>
    <m/>
    <m/>
    <m/>
    <m/>
    <m/>
    <m/>
    <m/>
    <m/>
    <m/>
    <m/>
    <m/>
    <s v="固定收益类资产"/>
  </r>
  <r>
    <s v="百诚医药"/>
    <s v="杭州百诚医药科技股份有限公司"/>
    <s v="股票"/>
    <s v="创业板股"/>
    <s v="301096.SZ"/>
    <x v="334"/>
    <n v="204"/>
    <n v="16238.4"/>
    <x v="4368"/>
    <m/>
    <m/>
    <s v="万能"/>
    <s v="新动力18号"/>
    <s v="华安财保资管新动力18集合资产管理产品"/>
    <s v="HA0256"/>
    <s v="组合类保险资管产品"/>
    <s v="固定收益类保险资管产品"/>
    <n v="1"/>
    <s v="华安财保资产管理有限责任公司"/>
    <n v="701989700"/>
    <n v="681313581.63"/>
    <m/>
    <m/>
    <m/>
    <m/>
    <s v="否"/>
    <n v="1.14997125071873E-5"/>
    <m/>
    <m/>
    <m/>
    <m/>
    <m/>
    <m/>
    <m/>
    <m/>
    <m/>
    <m/>
    <m/>
    <m/>
    <m/>
    <m/>
    <m/>
    <m/>
    <m/>
    <m/>
    <m/>
    <m/>
    <m/>
    <m/>
    <m/>
    <m/>
    <m/>
    <m/>
    <m/>
    <m/>
    <m/>
    <m/>
    <m/>
    <m/>
    <m/>
    <m/>
    <m/>
    <m/>
    <m/>
    <m/>
    <s v="固定收益类资产"/>
  </r>
  <r>
    <s v="风光股份"/>
    <s v="营口风光新材料股份有限公司"/>
    <s v="股票"/>
    <s v="创业板股"/>
    <s v="301100.SZ"/>
    <x v="419"/>
    <n v="304"/>
    <n v="8454.24"/>
    <x v="4369"/>
    <m/>
    <m/>
    <s v="万能"/>
    <s v="新动力18号"/>
    <s v="华安财保资管新动力18集合资产管理产品"/>
    <s v="HA0256"/>
    <s v="组合类保险资管产品"/>
    <s v="固定收益类保险资管产品"/>
    <n v="1"/>
    <s v="华安财保资产管理有限责任公司"/>
    <n v="701989700"/>
    <n v="681313581.63"/>
    <m/>
    <m/>
    <m/>
    <m/>
    <s v="否"/>
    <n v="6.00850434461083E-6"/>
    <m/>
    <m/>
    <m/>
    <m/>
    <m/>
    <m/>
    <m/>
    <m/>
    <m/>
    <m/>
    <m/>
    <m/>
    <m/>
    <m/>
    <m/>
    <m/>
    <m/>
    <m/>
    <m/>
    <m/>
    <m/>
    <m/>
    <m/>
    <m/>
    <m/>
    <m/>
    <m/>
    <m/>
    <m/>
    <m/>
    <m/>
    <m/>
    <m/>
    <m/>
    <m/>
    <m/>
    <m/>
    <m/>
    <s v="固定收益类资产"/>
  </r>
  <r>
    <s v="明月镜片"/>
    <s v="明月镜片股份有限公司"/>
    <s v="股票"/>
    <s v="创业板股"/>
    <s v="301101.SZ"/>
    <x v="420"/>
    <n v="154"/>
    <n v="4144.1400000000003"/>
    <x v="4370"/>
    <m/>
    <m/>
    <s v="万能"/>
    <s v="新动力18号"/>
    <s v="华安财保资管新动力18集合资产管理产品"/>
    <s v="HA0256"/>
    <s v="组合类保险资管产品"/>
    <s v="固定收益类保险资管产品"/>
    <n v="1"/>
    <s v="华安财保资产管理有限责任公司"/>
    <n v="701989700"/>
    <n v="681313581.63"/>
    <m/>
    <m/>
    <m/>
    <m/>
    <s v="否"/>
    <n v="5.0882016630093297E-5"/>
    <m/>
    <m/>
    <m/>
    <m/>
    <m/>
    <m/>
    <m/>
    <m/>
    <m/>
    <m/>
    <m/>
    <m/>
    <m/>
    <m/>
    <m/>
    <m/>
    <m/>
    <m/>
    <m/>
    <m/>
    <m/>
    <m/>
    <m/>
    <m/>
    <m/>
    <m/>
    <m/>
    <m/>
    <m/>
    <m/>
    <m/>
    <m/>
    <m/>
    <m/>
    <m/>
    <m/>
    <m/>
    <m/>
    <s v="固定收益类资产"/>
  </r>
  <r>
    <s v="兆讯传媒"/>
    <s v="兆讯传媒广告股份有限公司"/>
    <s v="股票"/>
    <s v="创业板股"/>
    <s v="301102.SZ"/>
    <x v="421"/>
    <n v="362"/>
    <n v="14436.56"/>
    <x v="4371"/>
    <m/>
    <m/>
    <s v="万能"/>
    <s v="新动力18号"/>
    <s v="华安财保资管新动力18集合资产管理产品"/>
    <s v="HA0256"/>
    <s v="组合类保险资管产品"/>
    <s v="固定收益类保险资管产品"/>
    <n v="1"/>
    <s v="华安财保资产管理有限责任公司"/>
    <n v="701989700"/>
    <n v="681313581.63"/>
    <m/>
    <m/>
    <m/>
    <m/>
    <s v="否"/>
    <n v="1.8375E-6"/>
    <m/>
    <m/>
    <m/>
    <m/>
    <m/>
    <m/>
    <m/>
    <m/>
    <m/>
    <m/>
    <m/>
    <m/>
    <m/>
    <m/>
    <m/>
    <m/>
    <m/>
    <m/>
    <m/>
    <m/>
    <m/>
    <m/>
    <m/>
    <m/>
    <m/>
    <m/>
    <m/>
    <m/>
    <m/>
    <m/>
    <m/>
    <m/>
    <m/>
    <m/>
    <m/>
    <m/>
    <m/>
    <m/>
    <s v="固定收益类资产"/>
  </r>
  <r>
    <s v="何氏眼科"/>
    <s v="辽宁何氏眼科医院集团股份有限公司"/>
    <s v="股票"/>
    <s v="创业板股"/>
    <s v="301103.SZ"/>
    <x v="335"/>
    <n v="141"/>
    <n v="5992.5"/>
    <x v="4372"/>
    <m/>
    <m/>
    <s v="万能"/>
    <s v="新动力18号"/>
    <s v="华安财保资管新动力18集合资产管理产品"/>
    <s v="HA0256"/>
    <s v="组合类保险资管产品"/>
    <s v="固定收益类保险资管产品"/>
    <n v="1"/>
    <s v="华安财保资产管理有限责任公司"/>
    <n v="701989700"/>
    <n v="681313581.63"/>
    <m/>
    <m/>
    <m/>
    <m/>
    <s v="否"/>
    <n v="1.334999993325E-6"/>
    <m/>
    <m/>
    <m/>
    <m/>
    <m/>
    <m/>
    <m/>
    <m/>
    <m/>
    <m/>
    <m/>
    <m/>
    <m/>
    <m/>
    <m/>
    <m/>
    <m/>
    <m/>
    <m/>
    <m/>
    <m/>
    <m/>
    <m/>
    <m/>
    <m/>
    <m/>
    <m/>
    <m/>
    <m/>
    <m/>
    <m/>
    <m/>
    <m/>
    <m/>
    <m/>
    <m/>
    <m/>
    <m/>
    <s v="固定收益类资产"/>
  </r>
  <r>
    <s v="军信股份"/>
    <s v="湖南军信环保股份有限公司"/>
    <s v="股票"/>
    <s v="创业板股"/>
    <s v="301109.SZ"/>
    <x v="301"/>
    <n v="721"/>
    <n v="25098.01"/>
    <x v="4373"/>
    <m/>
    <m/>
    <s v="万能"/>
    <s v="新动力18号"/>
    <s v="华安财保资管新动力18集合资产管理产品"/>
    <s v="HA0256"/>
    <s v="组合类保险资管产品"/>
    <s v="固定收益类保险资管产品"/>
    <n v="1"/>
    <s v="华安财保资产管理有限责任公司"/>
    <n v="701989700"/>
    <n v="681313581.63"/>
    <m/>
    <m/>
    <m/>
    <m/>
    <s v="否"/>
    <n v="1.6336633622929099E-6"/>
    <m/>
    <m/>
    <m/>
    <m/>
    <m/>
    <m/>
    <m/>
    <m/>
    <m/>
    <m/>
    <m/>
    <m/>
    <m/>
    <m/>
    <m/>
    <m/>
    <m/>
    <m/>
    <m/>
    <m/>
    <m/>
    <m/>
    <m/>
    <m/>
    <m/>
    <m/>
    <m/>
    <m/>
    <m/>
    <m/>
    <m/>
    <m/>
    <m/>
    <m/>
    <m/>
    <m/>
    <m/>
    <m/>
    <s v="固定收益类资产"/>
  </r>
  <r>
    <s v="青木股份"/>
    <s v="青木数字技术股份有限公司"/>
    <s v="股票"/>
    <s v="创业板股"/>
    <s v="301110.SZ"/>
    <x v="336"/>
    <n v="91"/>
    <n v="5742.1"/>
    <x v="4374"/>
    <m/>
    <m/>
    <s v="万能"/>
    <s v="新动力18号"/>
    <s v="华安财保资管新动力18集合资产管理产品"/>
    <s v="HA0256"/>
    <s v="组合类保险资管产品"/>
    <s v="固定收益类保险资管产品"/>
    <n v="1"/>
    <s v="华安财保资产管理有限责任公司"/>
    <n v="701989700"/>
    <n v="681313581.63"/>
    <m/>
    <m/>
    <m/>
    <m/>
    <s v="否"/>
    <n v="1.88597842253936E-6"/>
    <m/>
    <m/>
    <m/>
    <m/>
    <m/>
    <m/>
    <m/>
    <m/>
    <m/>
    <m/>
    <m/>
    <m/>
    <m/>
    <m/>
    <m/>
    <m/>
    <m/>
    <m/>
    <m/>
    <m/>
    <m/>
    <m/>
    <m/>
    <m/>
    <m/>
    <m/>
    <m/>
    <m/>
    <m/>
    <m/>
    <m/>
    <m/>
    <m/>
    <m/>
    <m/>
    <m/>
    <m/>
    <m/>
    <s v="固定收益类资产"/>
  </r>
  <r>
    <s v="粤万年青"/>
    <s v="广东万年青制药股份有限公司"/>
    <s v="股票"/>
    <s v="创业板股"/>
    <s v="301111.SZ"/>
    <x v="423"/>
    <n v="134"/>
    <n v="1404.32"/>
    <x v="4375"/>
    <m/>
    <m/>
    <s v="万能"/>
    <s v="新动力18号"/>
    <s v="华安财保资管新动力18集合资产管理产品"/>
    <s v="HA0256"/>
    <s v="组合类保险资管产品"/>
    <s v="固定收益类保险资管产品"/>
    <n v="1"/>
    <s v="华安财保资产管理有限责任公司"/>
    <n v="701989700"/>
    <n v="681313581.63"/>
    <m/>
    <m/>
    <m/>
    <m/>
    <s v="否"/>
    <n v="1.5200000000000001E-6"/>
    <m/>
    <m/>
    <m/>
    <m/>
    <m/>
    <m/>
    <m/>
    <m/>
    <m/>
    <m/>
    <m/>
    <m/>
    <m/>
    <m/>
    <m/>
    <m/>
    <m/>
    <m/>
    <m/>
    <m/>
    <m/>
    <m/>
    <m/>
    <m/>
    <m/>
    <m/>
    <m/>
    <m/>
    <m/>
    <m/>
    <m/>
    <m/>
    <m/>
    <m/>
    <m/>
    <m/>
    <m/>
    <m/>
    <s v="固定收益类资产"/>
  </r>
  <r>
    <s v="益客食品"/>
    <s v="江苏益客食品集团股份有限公司"/>
    <s v="股票"/>
    <s v="创业板股"/>
    <s v="301116.SZ"/>
    <x v="337"/>
    <n v="286"/>
    <n v="3260.4"/>
    <x v="4376"/>
    <m/>
    <m/>
    <s v="万能"/>
    <s v="新动力18号"/>
    <s v="华安财保资管新动力18集合资产管理产品"/>
    <s v="HA0256"/>
    <s v="组合类保险资管产品"/>
    <s v="固定收益类保险资管产品"/>
    <n v="1"/>
    <s v="华安财保资产管理有限责任公司"/>
    <n v="701989700"/>
    <n v="681313581.63"/>
    <m/>
    <m/>
    <m/>
    <m/>
    <s v="否"/>
    <n v="1.14633314823279E-6"/>
    <m/>
    <m/>
    <m/>
    <m/>
    <m/>
    <m/>
    <m/>
    <m/>
    <m/>
    <m/>
    <m/>
    <m/>
    <m/>
    <m/>
    <m/>
    <m/>
    <m/>
    <m/>
    <m/>
    <m/>
    <m/>
    <m/>
    <m/>
    <m/>
    <m/>
    <m/>
    <m/>
    <m/>
    <m/>
    <m/>
    <m/>
    <m/>
    <m/>
    <m/>
    <m/>
    <m/>
    <m/>
    <m/>
    <s v="固定收益类资产"/>
  </r>
  <r>
    <s v="新特电气"/>
    <s v="新华都特种电气股份有限公司"/>
    <s v="股票"/>
    <s v="创业板股"/>
    <s v="301120.SZ"/>
    <x v="571"/>
    <n v="261"/>
    <n v="3583.53"/>
    <x v="4377"/>
    <m/>
    <m/>
    <s v="万能"/>
    <s v="新动力18号"/>
    <s v="华安财保资管新动力18集合资产管理产品"/>
    <s v="HA0256"/>
    <s v="组合类保险资管产品"/>
    <s v="固定收益类保险资管产品"/>
    <n v="1"/>
    <s v="华安财保资产管理有限责任公司"/>
    <n v="701989700"/>
    <n v="681313581.63"/>
    <m/>
    <m/>
    <m/>
    <m/>
    <s v="否"/>
    <n v="1.81E-6"/>
    <m/>
    <m/>
    <m/>
    <m/>
    <m/>
    <m/>
    <m/>
    <m/>
    <m/>
    <m/>
    <m/>
    <m/>
    <m/>
    <m/>
    <m/>
    <m/>
    <m/>
    <m/>
    <m/>
    <m/>
    <m/>
    <m/>
    <m/>
    <m/>
    <m/>
    <m/>
    <m/>
    <m/>
    <m/>
    <m/>
    <m/>
    <m/>
    <m/>
    <m/>
    <m/>
    <m/>
    <m/>
    <m/>
    <s v="固定收益类资产"/>
  </r>
  <r>
    <s v="达嘉维康"/>
    <s v="湖南达嘉维康医药产业股份有限公司"/>
    <s v="股票"/>
    <s v="创业板股"/>
    <s v="301126.SZ"/>
    <x v="340"/>
    <n v="254"/>
    <n v="3141.98"/>
    <x v="4378"/>
    <m/>
    <m/>
    <s v="万能"/>
    <s v="新动力18号"/>
    <s v="华安财保资管新动力18集合资产管理产品"/>
    <s v="HA0256"/>
    <s v="组合类保险资管产品"/>
    <s v="固定收益类保险资管产品"/>
    <n v="1"/>
    <s v="华安财保资产管理有限责任公司"/>
    <n v="701989700"/>
    <n v="681313581.63"/>
    <m/>
    <m/>
    <m/>
    <m/>
    <s v="否"/>
    <n v="1.1599322481105901E-6"/>
    <m/>
    <m/>
    <m/>
    <m/>
    <m/>
    <m/>
    <m/>
    <m/>
    <m/>
    <m/>
    <m/>
    <m/>
    <m/>
    <m/>
    <m/>
    <m/>
    <m/>
    <m/>
    <m/>
    <m/>
    <m/>
    <m/>
    <m/>
    <m/>
    <m/>
    <m/>
    <m/>
    <m/>
    <m/>
    <m/>
    <m/>
    <m/>
    <m/>
    <m/>
    <m/>
    <m/>
    <m/>
    <m/>
    <s v="固定收益类资产"/>
  </r>
  <r>
    <s v="天源环保"/>
    <s v="武汉天源环保股份有限公司"/>
    <s v="股票"/>
    <s v="创业板股"/>
    <s v="301127.SZ"/>
    <x v="305"/>
    <n v="851"/>
    <n v="10237.530000000001"/>
    <x v="4379"/>
    <m/>
    <m/>
    <s v="万能"/>
    <s v="新动力18号"/>
    <s v="华安财保资管新动力18集合资产管理产品"/>
    <s v="HA0256"/>
    <s v="组合类保险资管产品"/>
    <s v="固定收益类保险资管产品"/>
    <n v="1"/>
    <s v="华安财保资产管理有限责任公司"/>
    <n v="701989700"/>
    <n v="681313581.63"/>
    <m/>
    <m/>
    <m/>
    <m/>
    <s v="否"/>
    <n v="2.6377405429135899E-6"/>
    <m/>
    <m/>
    <m/>
    <m/>
    <m/>
    <m/>
    <m/>
    <m/>
    <m/>
    <m/>
    <m/>
    <m/>
    <m/>
    <m/>
    <m/>
    <m/>
    <m/>
    <m/>
    <m/>
    <m/>
    <m/>
    <m/>
    <m/>
    <m/>
    <m/>
    <m/>
    <m/>
    <m/>
    <m/>
    <m/>
    <m/>
    <m/>
    <m/>
    <m/>
    <m/>
    <m/>
    <m/>
    <m/>
    <s v="固定收益类资产"/>
  </r>
  <r>
    <s v="西点药业"/>
    <s v="吉林省西点药业科技发展股份有限公司"/>
    <s v="股票"/>
    <s v="创业板股"/>
    <s v="301130.SZ"/>
    <x v="426"/>
    <n v="87"/>
    <n v="1961.85"/>
    <x v="4380"/>
    <m/>
    <m/>
    <s v="万能"/>
    <s v="新动力18号"/>
    <s v="华安财保资管新动力18集合资产管理产品"/>
    <s v="HA0256"/>
    <s v="组合类保险资管产品"/>
    <s v="固定收益类保险资管产品"/>
    <n v="1"/>
    <s v="华安财保资产管理有限责任公司"/>
    <n v="701989700"/>
    <n v="681313581.63"/>
    <m/>
    <m/>
    <m/>
    <m/>
    <s v="否"/>
    <n v="1.3649999931749999E-6"/>
    <m/>
    <m/>
    <m/>
    <m/>
    <m/>
    <m/>
    <m/>
    <m/>
    <m/>
    <m/>
    <m/>
    <m/>
    <m/>
    <m/>
    <m/>
    <m/>
    <m/>
    <m/>
    <m/>
    <m/>
    <m/>
    <m/>
    <m/>
    <m/>
    <m/>
    <m/>
    <m/>
    <m/>
    <m/>
    <m/>
    <m/>
    <m/>
    <m/>
    <m/>
    <m/>
    <m/>
    <m/>
    <m/>
    <s v="固定收益类资产"/>
  </r>
  <r>
    <s v="瑞德智能"/>
    <s v="广东瑞德智能科技股份有限公司"/>
    <s v="股票"/>
    <s v="创业板股"/>
    <s v="301135.SZ"/>
    <x v="428"/>
    <n v="119"/>
    <n v="3805.62"/>
    <x v="4381"/>
    <m/>
    <m/>
    <s v="万能"/>
    <s v="新动力18号"/>
    <s v="华安财保资管新动力18集合资产管理产品"/>
    <s v="HA0256"/>
    <s v="组合类保险资管产品"/>
    <s v="固定收益类保险资管产品"/>
    <n v="1"/>
    <s v="华安财保资产管理有限责任公司"/>
    <n v="701989700"/>
    <n v="681313581.63"/>
    <m/>
    <m/>
    <m/>
    <m/>
    <s v="否"/>
    <n v="8.3750000000000003E-7"/>
    <m/>
    <m/>
    <m/>
    <m/>
    <m/>
    <m/>
    <m/>
    <m/>
    <m/>
    <m/>
    <m/>
    <m/>
    <m/>
    <m/>
    <m/>
    <m/>
    <m/>
    <m/>
    <m/>
    <m/>
    <m/>
    <m/>
    <m/>
    <m/>
    <m/>
    <m/>
    <m/>
    <m/>
    <m/>
    <m/>
    <m/>
    <m/>
    <m/>
    <m/>
    <m/>
    <m/>
    <m/>
    <m/>
    <s v="固定收益类资产"/>
  </r>
  <r>
    <s v="哈焊华通"/>
    <s v="哈焊所华通(常州)焊业股份有限公司"/>
    <s v="股票"/>
    <s v="创业板股"/>
    <s v="301137.SZ"/>
    <x v="429"/>
    <n v="210"/>
    <n v="3227.7"/>
    <x v="4383"/>
    <m/>
    <m/>
    <s v="万能"/>
    <s v="新动力18号"/>
    <s v="华安财保资管新动力18集合资产管理产品"/>
    <s v="HA0256"/>
    <s v="组合类保险资管产品"/>
    <s v="固定收益类保险资管产品"/>
    <n v="1"/>
    <s v="华安财保资产管理有限责任公司"/>
    <n v="701989700"/>
    <n v="681313581.63"/>
    <m/>
    <m/>
    <m/>
    <m/>
    <s v="否"/>
    <n v="6.3699999834959103E-7"/>
    <m/>
    <m/>
    <m/>
    <m/>
    <m/>
    <m/>
    <m/>
    <m/>
    <m/>
    <m/>
    <m/>
    <m/>
    <m/>
    <m/>
    <m/>
    <m/>
    <m/>
    <m/>
    <m/>
    <m/>
    <m/>
    <m/>
    <m/>
    <m/>
    <m/>
    <m/>
    <m/>
    <m/>
    <m/>
    <m/>
    <m/>
    <m/>
    <m/>
    <m/>
    <m/>
    <m/>
    <m/>
    <m/>
    <s v="固定收益类资产"/>
  </r>
  <r>
    <s v="华研精机"/>
    <s v="广州华研精密机械股份有限公司"/>
    <s v="股票"/>
    <s v="创业板股"/>
    <s v="301138.SZ"/>
    <x v="306"/>
    <n v="124"/>
    <n v="3245.08"/>
    <x v="4384"/>
    <m/>
    <m/>
    <s v="万能"/>
    <s v="新动力18号"/>
    <s v="华安财保资管新动力18集合资产管理产品"/>
    <s v="HA0256"/>
    <s v="组合类保险资管产品"/>
    <s v="固定收益类保险资管产品"/>
    <n v="1"/>
    <s v="华安财保资产管理有限责任公司"/>
    <n v="701989700"/>
    <n v="681313581.63"/>
    <m/>
    <m/>
    <m/>
    <m/>
    <s v="否"/>
    <n v="1.0540030369017801E-6"/>
    <m/>
    <m/>
    <m/>
    <m/>
    <m/>
    <m/>
    <m/>
    <m/>
    <m/>
    <m/>
    <m/>
    <m/>
    <m/>
    <m/>
    <m/>
    <m/>
    <m/>
    <m/>
    <m/>
    <m/>
    <m/>
    <m/>
    <m/>
    <m/>
    <m/>
    <m/>
    <m/>
    <m/>
    <m/>
    <m/>
    <m/>
    <m/>
    <m/>
    <m/>
    <m/>
    <m/>
    <m/>
    <m/>
    <s v="固定收益类资产"/>
  </r>
  <r>
    <s v="嘉戎技术"/>
    <s v="厦门嘉戎技术股份有限公司"/>
    <s v="股票"/>
    <s v="创业板股"/>
    <s v="301148.SZ"/>
    <x v="430"/>
    <n v="171"/>
    <n v="6564.69"/>
    <x v="4385"/>
    <m/>
    <m/>
    <s v="万能"/>
    <s v="新动力18号"/>
    <s v="华安财保资管新动力18集合资产管理产品"/>
    <s v="HA0256"/>
    <s v="组合类保险资管产品"/>
    <s v="固定收益类保险资管产品"/>
    <n v="1"/>
    <s v="华安财保资产管理有限责任公司"/>
    <n v="701989700"/>
    <n v="681313581.63"/>
    <m/>
    <m/>
    <m/>
    <m/>
    <s v="否"/>
    <n v="1.2299902617700099E-6"/>
    <m/>
    <m/>
    <m/>
    <m/>
    <m/>
    <m/>
    <m/>
    <m/>
    <m/>
    <m/>
    <m/>
    <m/>
    <m/>
    <m/>
    <m/>
    <m/>
    <m/>
    <m/>
    <m/>
    <m/>
    <m/>
    <m/>
    <m/>
    <m/>
    <m/>
    <m/>
    <m/>
    <m/>
    <m/>
    <m/>
    <m/>
    <m/>
    <m/>
    <m/>
    <m/>
    <m/>
    <m/>
    <m/>
    <s v="固定收益类资产"/>
  </r>
  <r>
    <s v="冠龙节能"/>
    <s v="上海冠龙阀门节能设备股份有限公司"/>
    <s v="股票"/>
    <s v="创业板股"/>
    <s v="301151.SZ"/>
    <x v="734"/>
    <n v="330"/>
    <n v="10170.6"/>
    <x v="4386"/>
    <m/>
    <m/>
    <s v="万能"/>
    <s v="新动力18号"/>
    <s v="华安财保资管新动力18集合资产管理产品"/>
    <s v="HA0256"/>
    <s v="组合类保险资管产品"/>
    <s v="固定收益类保险资管产品"/>
    <n v="1"/>
    <s v="华安财保资产管理有限责任公司"/>
    <n v="701989700"/>
    <n v="681313581.63"/>
    <m/>
    <m/>
    <m/>
    <m/>
    <s v="否"/>
    <n v="2.0756310186592201E-6"/>
    <m/>
    <m/>
    <m/>
    <m/>
    <m/>
    <m/>
    <m/>
    <m/>
    <m/>
    <m/>
    <m/>
    <m/>
    <m/>
    <m/>
    <m/>
    <m/>
    <m/>
    <m/>
    <m/>
    <m/>
    <m/>
    <m/>
    <m/>
    <m/>
    <m/>
    <m/>
    <m/>
    <m/>
    <m/>
    <m/>
    <m/>
    <m/>
    <m/>
    <m/>
    <m/>
    <m/>
    <m/>
    <m/>
    <s v="固定收益类资产"/>
  </r>
  <r>
    <s v="德石股份"/>
    <s v="德州联合石油科技股份有限公司"/>
    <s v="股票"/>
    <s v="创业板股"/>
    <s v="301158.SZ"/>
    <x v="307"/>
    <n v="166"/>
    <n v="2596.2399999999998"/>
    <x v="4387"/>
    <m/>
    <m/>
    <s v="万能"/>
    <s v="新动力18号"/>
    <s v="华安财保资管新动力18集合资产管理产品"/>
    <s v="HA0256"/>
    <s v="组合类保险资管产品"/>
    <s v="固定收益类保险资管产品"/>
    <n v="1"/>
    <s v="华安财保资产管理有限责任公司"/>
    <n v="701989700"/>
    <n v="681313581.63"/>
    <m/>
    <m/>
    <m/>
    <m/>
    <s v="否"/>
    <n v="1.0766801318098999E-6"/>
    <m/>
    <m/>
    <m/>
    <m/>
    <m/>
    <m/>
    <m/>
    <m/>
    <m/>
    <m/>
    <m/>
    <m/>
    <m/>
    <m/>
    <m/>
    <m/>
    <m/>
    <m/>
    <m/>
    <m/>
    <m/>
    <m/>
    <m/>
    <m/>
    <m/>
    <m/>
    <m/>
    <m/>
    <m/>
    <m/>
    <m/>
    <m/>
    <m/>
    <m/>
    <m/>
    <m/>
    <m/>
    <m/>
    <s v="固定收益类资产"/>
  </r>
  <r>
    <s v="宏德股份"/>
    <s v="江苏宏德特种部件股份有限公司"/>
    <s v="股票"/>
    <s v="创业板股"/>
    <s v="301163.SZ"/>
    <x v="432"/>
    <n v="99"/>
    <n v="2600.73"/>
    <x v="4388"/>
    <m/>
    <m/>
    <s v="万能"/>
    <s v="新动力18号"/>
    <s v="华安财保资管新动力18集合资产管理产品"/>
    <s v="HA0256"/>
    <s v="组合类保险资管产品"/>
    <s v="固定收益类保险资管产品"/>
    <n v="1"/>
    <s v="华安财保资产管理有限责任公司"/>
    <n v="701989700"/>
    <n v="681313581.63"/>
    <m/>
    <m/>
    <m/>
    <m/>
    <s v="否"/>
    <n v="1.1672159447583201E-6"/>
    <m/>
    <m/>
    <m/>
    <m/>
    <m/>
    <m/>
    <m/>
    <m/>
    <m/>
    <m/>
    <m/>
    <m/>
    <m/>
    <m/>
    <m/>
    <m/>
    <m/>
    <m/>
    <m/>
    <m/>
    <m/>
    <m/>
    <m/>
    <m/>
    <m/>
    <m/>
    <m/>
    <m/>
    <m/>
    <m/>
    <m/>
    <m/>
    <m/>
    <m/>
    <m/>
    <m/>
    <m/>
    <m/>
    <s v="固定收益类资产"/>
  </r>
  <r>
    <s v="优 宁 维"/>
    <s v="上海优宁维生物科技股份有限公司"/>
    <s v="股票"/>
    <s v="创业板股"/>
    <s v="301166.SZ"/>
    <x v="308"/>
    <n v="135"/>
    <n v="11618.1"/>
    <x v="4389"/>
    <m/>
    <m/>
    <s v="万能"/>
    <s v="新动力18号"/>
    <s v="华安财保资管新动力18集合资产管理产品"/>
    <s v="HA0256"/>
    <s v="组合类保险资管产品"/>
    <s v="固定收益类保险资管产品"/>
    <n v="1"/>
    <s v="华安财保资产管理有限责任公司"/>
    <n v="701989700"/>
    <n v="681313581.63"/>
    <m/>
    <m/>
    <m/>
    <m/>
    <s v="否"/>
    <n v="1.15503037729892E-6"/>
    <m/>
    <m/>
    <m/>
    <m/>
    <m/>
    <m/>
    <m/>
    <m/>
    <m/>
    <m/>
    <m/>
    <m/>
    <m/>
    <m/>
    <m/>
    <m/>
    <m/>
    <m/>
    <m/>
    <m/>
    <m/>
    <m/>
    <m/>
    <m/>
    <m/>
    <m/>
    <m/>
    <m/>
    <m/>
    <m/>
    <m/>
    <m/>
    <m/>
    <m/>
    <m/>
    <m/>
    <m/>
    <m/>
    <s v="固定收益类资产"/>
  </r>
  <r>
    <s v="通灵股份"/>
    <s v="江苏通灵电器股份有限公司"/>
    <s v="股票"/>
    <s v="创业板股"/>
    <s v="301168.SZ"/>
    <x v="309"/>
    <n v="180"/>
    <n v="7034.4"/>
    <x v="4390"/>
    <m/>
    <m/>
    <s v="万能"/>
    <s v="新动力18号"/>
    <s v="华安财保资管新动力18集合资产管理产品"/>
    <s v="HA0256"/>
    <s v="组合类保险资管产品"/>
    <s v="固定收益类保险资管产品"/>
    <n v="1"/>
    <s v="华安财保资产管理有限责任公司"/>
    <n v="701989700"/>
    <n v="681313581.63"/>
    <m/>
    <m/>
    <m/>
    <m/>
    <s v="否"/>
    <n v="1.0333333333333299E-6"/>
    <m/>
    <m/>
    <m/>
    <m/>
    <m/>
    <m/>
    <m/>
    <m/>
    <m/>
    <m/>
    <m/>
    <m/>
    <m/>
    <m/>
    <m/>
    <m/>
    <m/>
    <m/>
    <m/>
    <m/>
    <m/>
    <m/>
    <m/>
    <m/>
    <m/>
    <m/>
    <m/>
    <m/>
    <m/>
    <m/>
    <m/>
    <m/>
    <m/>
    <m/>
    <m/>
    <m/>
    <m/>
    <m/>
    <s v="固定收益类资产"/>
  </r>
  <r>
    <s v="泽宇智能"/>
    <s v="江苏泽宇智能电力股份有限公司"/>
    <s v="股票"/>
    <s v="创业板股"/>
    <s v="301179.SZ"/>
    <x v="341"/>
    <n v="189"/>
    <n v="8314.11"/>
    <x v="4391"/>
    <m/>
    <m/>
    <s v="万能"/>
    <s v="新动力18号"/>
    <s v="华安财保资管新动力18集合资产管理产品"/>
    <s v="HA0256"/>
    <s v="组合类保险资管产品"/>
    <s v="固定收益类保险资管产品"/>
    <n v="1"/>
    <s v="华安财保资产管理有限责任公司"/>
    <n v="701989700"/>
    <n v="681313581.63"/>
    <m/>
    <m/>
    <m/>
    <m/>
    <s v="否"/>
    <n v="1.46784794949367E-6"/>
    <m/>
    <m/>
    <m/>
    <m/>
    <m/>
    <m/>
    <m/>
    <m/>
    <m/>
    <m/>
    <m/>
    <m/>
    <m/>
    <m/>
    <m/>
    <m/>
    <m/>
    <m/>
    <m/>
    <m/>
    <m/>
    <m/>
    <m/>
    <m/>
    <m/>
    <m/>
    <m/>
    <m/>
    <m/>
    <m/>
    <m/>
    <m/>
    <m/>
    <m/>
    <m/>
    <m/>
    <m/>
    <m/>
    <s v="固定收益类资产"/>
  </r>
  <r>
    <s v="万祥科技"/>
    <s v="苏州万祥科技股份有限公司"/>
    <s v="股票"/>
    <s v="创业板股"/>
    <s v="301180.SZ"/>
    <x v="433"/>
    <n v="259"/>
    <n v="3159.8"/>
    <x v="4392"/>
    <m/>
    <m/>
    <s v="万能"/>
    <s v="新动力18号"/>
    <s v="华安财保资管新动力18集合资产管理产品"/>
    <s v="HA0256"/>
    <s v="组合类保险资管产品"/>
    <s v="固定收益类保险资管产品"/>
    <n v="1"/>
    <s v="华安财保资产管理有限责任公司"/>
    <n v="701989700"/>
    <n v="681313581.63"/>
    <m/>
    <m/>
    <m/>
    <m/>
    <s v="否"/>
    <n v="1.96810137081839E-6"/>
    <m/>
    <m/>
    <m/>
    <m/>
    <m/>
    <m/>
    <m/>
    <m/>
    <m/>
    <m/>
    <m/>
    <m/>
    <m/>
    <m/>
    <m/>
    <m/>
    <m/>
    <m/>
    <m/>
    <m/>
    <m/>
    <m/>
    <m/>
    <m/>
    <m/>
    <m/>
    <m/>
    <m/>
    <m/>
    <m/>
    <m/>
    <m/>
    <m/>
    <m/>
    <m/>
    <m/>
    <m/>
    <m/>
    <s v="固定收益类资产"/>
  </r>
  <r>
    <s v="标榜股份"/>
    <s v="江阴标榜汽车部件股份有限公司"/>
    <s v="股票"/>
    <s v="创业板股"/>
    <s v="301181.SZ"/>
    <x v="311"/>
    <n v="116"/>
    <n v="4669"/>
    <x v="4393"/>
    <m/>
    <m/>
    <s v="万能"/>
    <s v="新动力18号"/>
    <s v="华安财保资管新动力18集合资产管理产品"/>
    <s v="HA0256"/>
    <s v="组合类保险资管产品"/>
    <s v="固定收益类保险资管产品"/>
    <n v="1"/>
    <s v="华安财保资产管理有限责任公司"/>
    <n v="701989700"/>
    <n v="681313581.63"/>
    <m/>
    <m/>
    <m/>
    <m/>
    <s v="否"/>
    <n v="1.1039398616124899E-6"/>
    <m/>
    <m/>
    <m/>
    <m/>
    <m/>
    <m/>
    <m/>
    <m/>
    <m/>
    <m/>
    <m/>
    <m/>
    <m/>
    <m/>
    <m/>
    <m/>
    <m/>
    <m/>
    <m/>
    <m/>
    <m/>
    <m/>
    <m/>
    <m/>
    <m/>
    <m/>
    <m/>
    <m/>
    <m/>
    <m/>
    <m/>
    <m/>
    <m/>
    <m/>
    <m/>
    <m/>
    <m/>
    <m/>
    <s v="固定收益类资产"/>
  </r>
  <r>
    <s v="凯旺科技"/>
    <s v="河南凯旺电子科技股份有限公司"/>
    <s v="股票"/>
    <s v="创业板股"/>
    <s v="301182.SZ"/>
    <x v="356"/>
    <n v="99"/>
    <n v="2684.88"/>
    <x v="4394"/>
    <m/>
    <m/>
    <s v="万能"/>
    <s v="新动力18号"/>
    <s v="华安财保资管新动力18集合资产管理产品"/>
    <s v="HA0256"/>
    <s v="组合类保险资管产品"/>
    <s v="固定收益类保险资管产品"/>
    <n v="1"/>
    <s v="华安财保资产管理有限责任公司"/>
    <n v="701989700"/>
    <n v="681313581.63"/>
    <m/>
    <m/>
    <m/>
    <m/>
    <s v="否"/>
    <n v="1.2132352941176499E-6"/>
    <m/>
    <m/>
    <m/>
    <m/>
    <m/>
    <m/>
    <m/>
    <m/>
    <m/>
    <m/>
    <m/>
    <m/>
    <m/>
    <m/>
    <m/>
    <m/>
    <m/>
    <m/>
    <m/>
    <m/>
    <m/>
    <m/>
    <m/>
    <m/>
    <m/>
    <m/>
    <m/>
    <m/>
    <m/>
    <m/>
    <m/>
    <m/>
    <m/>
    <m/>
    <m/>
    <m/>
    <m/>
    <m/>
    <s v="固定收益类资产"/>
  </r>
  <r>
    <s v="鸥玛软件"/>
    <s v="山东山大鸥玛软件股份有限公司"/>
    <s v="股票"/>
    <s v="创业板股"/>
    <s v="301185.SZ"/>
    <x v="735"/>
    <n v="190"/>
    <n v="2257.1999999999998"/>
    <x v="4395"/>
    <m/>
    <m/>
    <s v="万能"/>
    <s v="新动力18号"/>
    <s v="华安财保资管新动力18集合资产管理产品"/>
    <s v="HA0256"/>
    <s v="组合类保险资管产品"/>
    <s v="固定收益类保险资管产品"/>
    <n v="1"/>
    <s v="华安财保资产管理有限责任公司"/>
    <n v="701989700"/>
    <n v="681313581.63"/>
    <m/>
    <m/>
    <m/>
    <m/>
    <s v="否"/>
    <n v="1.5576922837278101E-6"/>
    <m/>
    <m/>
    <m/>
    <m/>
    <m/>
    <m/>
    <m/>
    <m/>
    <m/>
    <m/>
    <m/>
    <m/>
    <m/>
    <m/>
    <m/>
    <m/>
    <m/>
    <m/>
    <m/>
    <m/>
    <m/>
    <m/>
    <m/>
    <m/>
    <m/>
    <m/>
    <m/>
    <m/>
    <m/>
    <m/>
    <m/>
    <m/>
    <m/>
    <m/>
    <m/>
    <m/>
    <m/>
    <m/>
    <s v="固定收益类资产"/>
  </r>
  <r>
    <s v="力诺特玻"/>
    <s v="山东力诺特种玻璃股份有限公司"/>
    <s v="股票"/>
    <s v="创业板股"/>
    <s v="301188.SZ"/>
    <x v="736"/>
    <n v="237"/>
    <n v="3081"/>
    <x v="4396"/>
    <m/>
    <m/>
    <s v="万能"/>
    <s v="新动力18号"/>
    <s v="华安财保资管新动力18集合资产管理产品"/>
    <s v="HA0256"/>
    <s v="组合类保险资管产品"/>
    <s v="固定收益类保险资管产品"/>
    <n v="1"/>
    <s v="华安财保资产管理有限责任公司"/>
    <n v="701989700"/>
    <n v="681313581.63"/>
    <m/>
    <m/>
    <m/>
    <m/>
    <s v="否"/>
    <n v="1.5E-6"/>
    <m/>
    <m/>
    <m/>
    <m/>
    <m/>
    <m/>
    <m/>
    <m/>
    <m/>
    <m/>
    <m/>
    <m/>
    <m/>
    <m/>
    <m/>
    <m/>
    <m/>
    <m/>
    <m/>
    <m/>
    <m/>
    <m/>
    <m/>
    <m/>
    <m/>
    <m/>
    <m/>
    <m/>
    <m/>
    <m/>
    <m/>
    <m/>
    <m/>
    <m/>
    <m/>
    <m/>
    <m/>
    <m/>
    <s v="固定收益类资产"/>
  </r>
  <r>
    <s v="奥尼电子"/>
    <s v="深圳奥尼电子股份有限公司"/>
    <s v="股票"/>
    <s v="创业板股"/>
    <s v="301189.SZ"/>
    <x v="573"/>
    <n v="228"/>
    <n v="15089.04"/>
    <x v="4397"/>
    <m/>
    <m/>
    <s v="万能"/>
    <s v="新动力18号"/>
    <s v="华安财保资管新动力18集合资产管理产品"/>
    <s v="HA0256"/>
    <s v="组合类保险资管产品"/>
    <s v="固定收益类保险资管产品"/>
    <n v="1"/>
    <s v="华安财保资产管理有限责任公司"/>
    <n v="701989700"/>
    <n v="681313581.63"/>
    <m/>
    <m/>
    <m/>
    <m/>
    <s v="否"/>
    <n v="1.43181818181818E-6"/>
    <m/>
    <m/>
    <m/>
    <m/>
    <m/>
    <m/>
    <m/>
    <m/>
    <m/>
    <m/>
    <m/>
    <m/>
    <m/>
    <m/>
    <m/>
    <m/>
    <m/>
    <m/>
    <m/>
    <m/>
    <m/>
    <m/>
    <m/>
    <m/>
    <m/>
    <m/>
    <m/>
    <m/>
    <m/>
    <m/>
    <m/>
    <m/>
    <m/>
    <m/>
    <m/>
    <m/>
    <m/>
    <m/>
    <s v="固定收益类资产"/>
  </r>
  <r>
    <s v="善水科技"/>
    <s v="九江善水科技股份有限公司"/>
    <s v="股票"/>
    <s v="创业板股"/>
    <s v="301190.SZ"/>
    <x v="357"/>
    <n v="343"/>
    <n v="9552.5499999999993"/>
    <x v="4398"/>
    <m/>
    <m/>
    <s v="万能"/>
    <s v="新动力18号"/>
    <s v="华安财保资管新动力18集合资产管理产品"/>
    <s v="HA0256"/>
    <s v="组合类保险资管产品"/>
    <s v="固定收益类保险资管产品"/>
    <n v="1"/>
    <s v="华安财保资产管理有限责任公司"/>
    <n v="701989700"/>
    <n v="681313581.63"/>
    <m/>
    <m/>
    <m/>
    <m/>
    <s v="否"/>
    <n v="6.4748381290467702E-7"/>
    <m/>
    <m/>
    <m/>
    <m/>
    <m/>
    <m/>
    <m/>
    <m/>
    <m/>
    <m/>
    <m/>
    <m/>
    <m/>
    <m/>
    <m/>
    <m/>
    <m/>
    <m/>
    <m/>
    <m/>
    <m/>
    <m/>
    <m/>
    <m/>
    <m/>
    <m/>
    <m/>
    <m/>
    <m/>
    <m/>
    <m/>
    <m/>
    <m/>
    <m/>
    <m/>
    <m/>
    <m/>
    <m/>
    <s v="固定收益类资产"/>
  </r>
  <r>
    <s v="家联科技"/>
    <s v="宁波家联科技股份有限公司"/>
    <s v="股票"/>
    <s v="创业板股"/>
    <s v="301193.SZ"/>
    <x v="312"/>
    <n v="153"/>
    <n v="4701.6899999999996"/>
    <x v="4399"/>
    <m/>
    <m/>
    <s v="万能"/>
    <s v="新动力18号"/>
    <s v="华安财保资管新动力18集合资产管理产品"/>
    <s v="HA0256"/>
    <s v="组合类保险资管产品"/>
    <s v="固定收益类保险资管产品"/>
    <n v="1"/>
    <s v="华安财保资产管理有限责任公司"/>
    <n v="701989700"/>
    <n v="681313581.63"/>
    <m/>
    <m/>
    <m/>
    <m/>
    <s v="否"/>
    <n v="1.2888888888888899E-6"/>
    <m/>
    <m/>
    <m/>
    <m/>
    <m/>
    <m/>
    <m/>
    <m/>
    <m/>
    <m/>
    <m/>
    <m/>
    <m/>
    <m/>
    <m/>
    <m/>
    <m/>
    <m/>
    <m/>
    <m/>
    <m/>
    <m/>
    <m/>
    <m/>
    <m/>
    <m/>
    <m/>
    <m/>
    <m/>
    <m/>
    <m/>
    <m/>
    <m/>
    <m/>
    <m/>
    <m/>
    <m/>
    <m/>
    <s v="固定收益类资产"/>
  </r>
  <r>
    <s v="唯科科技"/>
    <s v="厦门唯科模塑科技股份有限公司"/>
    <s v="股票"/>
    <s v="创业板股"/>
    <s v="301196.SZ"/>
    <x v="313"/>
    <n v="231"/>
    <n v="14802.48"/>
    <x v="4400"/>
    <m/>
    <m/>
    <s v="万能"/>
    <s v="新动力18号"/>
    <s v="华安财保资管新动力18集合资产管理产品"/>
    <s v="HA0256"/>
    <s v="组合类保险资管产品"/>
    <s v="固定收益类保险资管产品"/>
    <n v="1"/>
    <s v="华安财保资产管理有限责任公司"/>
    <n v="701989700"/>
    <n v="681313581.63"/>
    <m/>
    <m/>
    <m/>
    <m/>
    <s v="否"/>
    <n v="1.03316889598076E-6"/>
    <m/>
    <m/>
    <m/>
    <m/>
    <m/>
    <m/>
    <m/>
    <m/>
    <m/>
    <m/>
    <m/>
    <m/>
    <m/>
    <m/>
    <m/>
    <m/>
    <m/>
    <m/>
    <m/>
    <m/>
    <m/>
    <m/>
    <m/>
    <m/>
    <m/>
    <m/>
    <m/>
    <m/>
    <m/>
    <m/>
    <m/>
    <m/>
    <m/>
    <m/>
    <m/>
    <m/>
    <m/>
    <m/>
    <s v="固定收益类资产"/>
  </r>
  <r>
    <s v="喜悦智行"/>
    <s v="宁波喜悦智行科技股份有限公司"/>
    <s v="股票"/>
    <s v="创业板股"/>
    <s v="301198.SZ"/>
    <x v="543"/>
    <n v="96"/>
    <n v="2088.96"/>
    <x v="4401"/>
    <m/>
    <m/>
    <s v="万能"/>
    <s v="新动力18号"/>
    <s v="华安财保资管新动力18集合资产管理产品"/>
    <s v="HA0256"/>
    <s v="组合类保险资管产品"/>
    <s v="固定收益类保险资管产品"/>
    <n v="1"/>
    <s v="华安财保资产管理有限责任公司"/>
    <n v="701989700"/>
    <n v="681313581.63"/>
    <m/>
    <m/>
    <m/>
    <m/>
    <s v="否"/>
    <n v="1.2384498258348499E-6"/>
    <m/>
    <m/>
    <m/>
    <m/>
    <m/>
    <m/>
    <m/>
    <m/>
    <m/>
    <m/>
    <m/>
    <m/>
    <m/>
    <m/>
    <m/>
    <m/>
    <m/>
    <m/>
    <m/>
    <m/>
    <m/>
    <m/>
    <m/>
    <m/>
    <m/>
    <m/>
    <m/>
    <m/>
    <m/>
    <m/>
    <m/>
    <m/>
    <m/>
    <m/>
    <m/>
    <m/>
    <m/>
    <m/>
    <s v="固定收益类资产"/>
  </r>
  <r>
    <s v="迈赫股份"/>
    <s v="迈赫机器人自动化股份有限公司"/>
    <s v="股票"/>
    <s v="创业板股"/>
    <s v="301199.SZ"/>
    <x v="342"/>
    <n v="195"/>
    <n v="5709.6"/>
    <x v="4402"/>
    <m/>
    <m/>
    <s v="万能"/>
    <s v="新动力18号"/>
    <s v="华安财保资管新动力18集合资产管理产品"/>
    <s v="HA0256"/>
    <s v="组合类保险资管产品"/>
    <s v="固定收益类保险资管产品"/>
    <n v="1"/>
    <s v="华安财保资产管理有限责任公司"/>
    <n v="701989700"/>
    <n v="681313581.63"/>
    <m/>
    <m/>
    <m/>
    <m/>
    <s v="否"/>
    <n v="1.01974958048277E-6"/>
    <m/>
    <m/>
    <m/>
    <m/>
    <m/>
    <m/>
    <m/>
    <m/>
    <m/>
    <m/>
    <m/>
    <m/>
    <m/>
    <m/>
    <m/>
    <m/>
    <m/>
    <m/>
    <m/>
    <m/>
    <m/>
    <m/>
    <m/>
    <m/>
    <m/>
    <m/>
    <m/>
    <m/>
    <m/>
    <m/>
    <m/>
    <m/>
    <m/>
    <m/>
    <m/>
    <m/>
    <m/>
    <m/>
    <s v="固定收益类资产"/>
  </r>
  <r>
    <s v="大族数控"/>
    <s v="深圳市大族数控科技股份有限公司"/>
    <s v="股票"/>
    <s v="创业板股"/>
    <s v="301200.SZ"/>
    <x v="343"/>
    <n v="685"/>
    <n v="52443.6"/>
    <x v="4888"/>
    <m/>
    <m/>
    <s v="万能"/>
    <s v="新动力18号"/>
    <s v="华安财保资管新动力18集合资产管理产品"/>
    <s v="HA0256"/>
    <s v="组合类保险资管产品"/>
    <s v="固定收益类保险资管产品"/>
    <n v="1"/>
    <s v="华安财保资产管理有限责任公司"/>
    <n v="701989700"/>
    <n v="681313581.63"/>
    <m/>
    <m/>
    <m/>
    <m/>
    <s v="否"/>
    <n v="1.98439525532835E-6"/>
    <m/>
    <m/>
    <m/>
    <m/>
    <m/>
    <m/>
    <m/>
    <m/>
    <m/>
    <m/>
    <m/>
    <m/>
    <m/>
    <m/>
    <m/>
    <m/>
    <m/>
    <m/>
    <m/>
    <m/>
    <m/>
    <m/>
    <m/>
    <m/>
    <m/>
    <m/>
    <m/>
    <m/>
    <m/>
    <m/>
    <m/>
    <m/>
    <m/>
    <m/>
    <m/>
    <m/>
    <m/>
    <m/>
    <s v="固定收益类资产"/>
  </r>
  <r>
    <s v="亨迪药业"/>
    <s v="湖北亨迪药业股份有限公司"/>
    <s v="股票"/>
    <s v="创业板股"/>
    <s v="301211.SZ"/>
    <x v="436"/>
    <n v="459"/>
    <n v="11842.2"/>
    <x v="4404"/>
    <m/>
    <m/>
    <s v="万能"/>
    <s v="新动力18号"/>
    <s v="华安财保资管新动力18集合资产管理产品"/>
    <s v="HA0256"/>
    <s v="组合类保险资管产品"/>
    <s v="固定收益类保险资管产品"/>
    <n v="1"/>
    <s v="华安财保资产管理有限责任公司"/>
    <n v="701989700"/>
    <n v="681313581.63"/>
    <m/>
    <m/>
    <m/>
    <m/>
    <s v="否"/>
    <n v="1.59805065773995E-6"/>
    <m/>
    <m/>
    <m/>
    <m/>
    <m/>
    <m/>
    <m/>
    <m/>
    <m/>
    <m/>
    <m/>
    <m/>
    <m/>
    <m/>
    <m/>
    <m/>
    <m/>
    <m/>
    <m/>
    <m/>
    <m/>
    <m/>
    <m/>
    <m/>
    <m/>
    <m/>
    <m/>
    <m/>
    <m/>
    <m/>
    <m/>
    <m/>
    <m/>
    <m/>
    <m/>
    <m/>
    <m/>
    <m/>
    <s v="固定收益类资产"/>
  </r>
  <r>
    <s v="中汽股份"/>
    <s v="中汽研汽车试验场股份有限公司"/>
    <s v="股票"/>
    <s v="创业板股"/>
    <s v="301215.SZ"/>
    <x v="438"/>
    <n v="2188"/>
    <n v="8314.4"/>
    <x v="4405"/>
    <m/>
    <m/>
    <s v="万能"/>
    <s v="新动力18号"/>
    <s v="华安财保资管新动力18集合资产管理产品"/>
    <s v="HA0256"/>
    <s v="组合类保险资管产品"/>
    <s v="固定收益类保险资管产品"/>
    <n v="1"/>
    <s v="华安财保资产管理有限责任公司"/>
    <n v="701989700"/>
    <n v="681313581.63"/>
    <m/>
    <m/>
    <m/>
    <m/>
    <s v="否"/>
    <n v="1.2750000000000001E-6"/>
    <m/>
    <m/>
    <m/>
    <m/>
    <m/>
    <m/>
    <m/>
    <m/>
    <m/>
    <m/>
    <m/>
    <m/>
    <m/>
    <m/>
    <m/>
    <m/>
    <m/>
    <m/>
    <m/>
    <m/>
    <m/>
    <m/>
    <m/>
    <m/>
    <m/>
    <m/>
    <m/>
    <m/>
    <m/>
    <m/>
    <m/>
    <m/>
    <m/>
    <m/>
    <m/>
    <m/>
    <m/>
    <m/>
    <s v="固定收益类资产"/>
  </r>
  <r>
    <s v="万凯新材"/>
    <s v="万凯新材料股份有限公司"/>
    <s v="股票"/>
    <s v="创业板股"/>
    <s v="301216.SZ"/>
    <x v="439"/>
    <n v="838"/>
    <n v="29899.84"/>
    <x v="4406"/>
    <m/>
    <m/>
    <s v="万能"/>
    <s v="新动力18号"/>
    <s v="华安财保资管新动力18集合资产管理产品"/>
    <s v="HA0256"/>
    <s v="组合类保险资管产品"/>
    <s v="固定收益类保险资管产品"/>
    <n v="1"/>
    <s v="华安财保资产管理有限责任公司"/>
    <n v="701989700"/>
    <n v="681313581.63"/>
    <m/>
    <m/>
    <m/>
    <m/>
    <s v="否"/>
    <n v="1.85096153846154E-6"/>
    <m/>
    <m/>
    <m/>
    <m/>
    <m/>
    <m/>
    <m/>
    <m/>
    <m/>
    <m/>
    <m/>
    <m/>
    <m/>
    <m/>
    <m/>
    <m/>
    <m/>
    <m/>
    <m/>
    <m/>
    <m/>
    <m/>
    <m/>
    <m/>
    <m/>
    <m/>
    <m/>
    <m/>
    <m/>
    <m/>
    <m/>
    <m/>
    <m/>
    <m/>
    <m/>
    <m/>
    <m/>
    <m/>
    <s v="固定收益类资产"/>
  </r>
  <r>
    <s v="铜冠铜箔"/>
    <s v="安徽铜冠铜箔集团股份有限公司"/>
    <s v="股票"/>
    <s v="创业板股"/>
    <s v="301217.SZ"/>
    <x v="440"/>
    <n v="3118"/>
    <n v="53847.86"/>
    <x v="4407"/>
    <m/>
    <m/>
    <s v="万能"/>
    <s v="新动力18号"/>
    <s v="华安财保资管新动力18集合资产管理产品"/>
    <s v="HA0256"/>
    <s v="组合类保险资管产品"/>
    <s v="固定收益类保险资管产品"/>
    <n v="1"/>
    <s v="华安财保资产管理有限责任公司"/>
    <n v="701989700"/>
    <n v="681313581.63"/>
    <m/>
    <m/>
    <m/>
    <m/>
    <s v="否"/>
    <n v="9.5999999999999991E-7"/>
    <m/>
    <m/>
    <m/>
    <m/>
    <m/>
    <m/>
    <m/>
    <m/>
    <m/>
    <m/>
    <m/>
    <m/>
    <m/>
    <m/>
    <m/>
    <m/>
    <m/>
    <m/>
    <m/>
    <m/>
    <m/>
    <m/>
    <m/>
    <m/>
    <m/>
    <m/>
    <m/>
    <m/>
    <m/>
    <m/>
    <m/>
    <m/>
    <m/>
    <m/>
    <m/>
    <m/>
    <m/>
    <m/>
    <s v="固定收益类资产"/>
  </r>
  <r>
    <s v="光庭信息"/>
    <s v="武汉光庭信息技术股份有限公司"/>
    <s v="股票"/>
    <s v="创业板股"/>
    <s v="301221.SZ"/>
    <x v="358"/>
    <n v="159"/>
    <n v="11112.51"/>
    <x v="4408"/>
    <m/>
    <m/>
    <s v="万能"/>
    <s v="新动力18号"/>
    <s v="华安财保资管新动力18集合资产管理产品"/>
    <s v="HA0256"/>
    <s v="组合类保险资管产品"/>
    <s v="固定收益类保险资管产品"/>
    <n v="1"/>
    <s v="华安财保资产管理有限责任公司"/>
    <n v="701989700"/>
    <n v="681313581.63"/>
    <m/>
    <m/>
    <m/>
    <m/>
    <s v="否"/>
    <n v="1.4624268786560701E-6"/>
    <m/>
    <m/>
    <m/>
    <m/>
    <m/>
    <m/>
    <m/>
    <m/>
    <m/>
    <m/>
    <m/>
    <m/>
    <m/>
    <m/>
    <m/>
    <m/>
    <m/>
    <m/>
    <m/>
    <m/>
    <m/>
    <m/>
    <m/>
    <m/>
    <m/>
    <m/>
    <m/>
    <m/>
    <m/>
    <m/>
    <m/>
    <m/>
    <m/>
    <m/>
    <m/>
    <m/>
    <m/>
    <m/>
    <s v="固定收益类资产"/>
  </r>
  <r>
    <s v="浙江恒威"/>
    <s v="浙江恒威电池股份有限公司"/>
    <s v="股票"/>
    <s v="创业板股"/>
    <s v="301222.SZ"/>
    <x v="574"/>
    <n v="128"/>
    <n v="4349.4399999999996"/>
    <x v="4409"/>
    <m/>
    <m/>
    <s v="万能"/>
    <s v="新动力18号"/>
    <s v="华安财保资管新动力18集合资产管理产品"/>
    <s v="HA0256"/>
    <s v="组合类保险资管产品"/>
    <s v="固定收益类保险资管产品"/>
    <n v="1"/>
    <s v="华安财保资产管理有限责任公司"/>
    <n v="701989700"/>
    <n v="681313581.63"/>
    <m/>
    <m/>
    <m/>
    <m/>
    <s v="否"/>
    <n v="1.6309523809523799E-6"/>
    <m/>
    <m/>
    <m/>
    <m/>
    <m/>
    <m/>
    <m/>
    <m/>
    <m/>
    <m/>
    <m/>
    <m/>
    <m/>
    <m/>
    <m/>
    <m/>
    <m/>
    <m/>
    <m/>
    <m/>
    <m/>
    <m/>
    <m/>
    <m/>
    <m/>
    <m/>
    <m/>
    <m/>
    <m/>
    <m/>
    <m/>
    <m/>
    <m/>
    <m/>
    <m/>
    <m/>
    <m/>
    <m/>
    <s v="固定收益类资产"/>
  </r>
  <r>
    <s v="软通动力"/>
    <s v="软通动力信息技术(集团)股份有限公司"/>
    <s v="股票"/>
    <s v="创业板股"/>
    <s v="301236.SZ"/>
    <x v="442"/>
    <n v="720"/>
    <n v="52473.599999999999"/>
    <x v="4889"/>
    <m/>
    <m/>
    <s v="万能"/>
    <s v="新动力18号"/>
    <s v="华安财保资管新动力18集合资产管理产品"/>
    <s v="HA0256"/>
    <s v="组合类保险资管产品"/>
    <s v="固定收益类保险资管产品"/>
    <n v="1"/>
    <s v="华安财保资产管理有限责任公司"/>
    <n v="701989700"/>
    <n v="681313581.63"/>
    <m/>
    <m/>
    <m/>
    <m/>
    <s v="否"/>
    <n v="1.9124999999999999E-6"/>
    <m/>
    <m/>
    <m/>
    <m/>
    <m/>
    <m/>
    <m/>
    <m/>
    <m/>
    <m/>
    <m/>
    <m/>
    <m/>
    <m/>
    <m/>
    <m/>
    <m/>
    <m/>
    <m/>
    <m/>
    <m/>
    <m/>
    <m/>
    <m/>
    <m/>
    <m/>
    <m/>
    <m/>
    <m/>
    <m/>
    <m/>
    <m/>
    <m/>
    <m/>
    <m/>
    <m/>
    <m/>
    <m/>
    <s v="固定收益类资产"/>
  </r>
  <r>
    <s v="和顺科技"/>
    <s v="杭州和顺科技股份有限公司"/>
    <s v="股票"/>
    <s v="创业板股"/>
    <s v="301237.SZ"/>
    <x v="443"/>
    <n v="110"/>
    <n v="6235.9"/>
    <x v="4411"/>
    <m/>
    <m/>
    <s v="万能"/>
    <s v="新动力18号"/>
    <s v="华安财保资管新动力18集合资产管理产品"/>
    <s v="HA0256"/>
    <s v="组合类保险资管产品"/>
    <s v="固定收益类保险资管产品"/>
    <n v="1"/>
    <s v="华安财保资产管理有限责任公司"/>
    <n v="701989700"/>
    <n v="681313581.63"/>
    <m/>
    <m/>
    <m/>
    <m/>
    <s v="否"/>
    <n v="1.6545674531155499E-6"/>
    <m/>
    <m/>
    <m/>
    <m/>
    <m/>
    <m/>
    <m/>
    <m/>
    <m/>
    <m/>
    <m/>
    <m/>
    <m/>
    <m/>
    <m/>
    <m/>
    <m/>
    <m/>
    <m/>
    <m/>
    <m/>
    <m/>
    <m/>
    <m/>
    <m/>
    <m/>
    <m/>
    <m/>
    <m/>
    <m/>
    <m/>
    <m/>
    <m/>
    <m/>
    <m/>
    <m/>
    <m/>
    <m/>
    <s v="固定收益类资产"/>
  </r>
  <r>
    <s v="杰创智能"/>
    <s v="杰创智能科技股份有限公司"/>
    <s v="股票"/>
    <s v="创业板股"/>
    <s v="301248.SZ"/>
    <x v="490"/>
    <n v="163"/>
    <n v="6368.41"/>
    <x v="4412"/>
    <m/>
    <m/>
    <s v="万能"/>
    <s v="新动力18号"/>
    <s v="华安财保资管新动力18集合资产管理产品"/>
    <s v="HA0256"/>
    <s v="组合类保险资管产品"/>
    <s v="固定收益类保险资管产品"/>
    <n v="1"/>
    <s v="华安财保资产管理有限责任公司"/>
    <n v="701989700"/>
    <n v="681313581.63"/>
    <m/>
    <m/>
    <m/>
    <m/>
    <s v="否"/>
    <n v="2.4403355432250999E-6"/>
    <m/>
    <m/>
    <m/>
    <m/>
    <m/>
    <m/>
    <m/>
    <m/>
    <m/>
    <m/>
    <m/>
    <m/>
    <m/>
    <m/>
    <m/>
    <m/>
    <m/>
    <m/>
    <m/>
    <m/>
    <m/>
    <m/>
    <m/>
    <m/>
    <m/>
    <m/>
    <m/>
    <m/>
    <m/>
    <m/>
    <m/>
    <m/>
    <m/>
    <m/>
    <m/>
    <m/>
    <m/>
    <m/>
    <s v="固定收益类资产"/>
  </r>
  <r>
    <s v="华融化学"/>
    <s v="华融化学股份有限公司"/>
    <s v="股票"/>
    <s v="创业板股"/>
    <s v="301256.SZ"/>
    <x v="444"/>
    <n v="867"/>
    <n v="6979.35"/>
    <x v="4413"/>
    <m/>
    <m/>
    <s v="万能"/>
    <s v="新动力18号"/>
    <s v="华安财保资管新动力18集合资产管理产品"/>
    <s v="HA0256"/>
    <s v="组合类保险资管产品"/>
    <s v="固定收益类保险资管产品"/>
    <n v="1"/>
    <s v="华安财保资产管理有限责任公司"/>
    <n v="701989700"/>
    <n v="681313581.63"/>
    <m/>
    <m/>
    <m/>
    <m/>
    <s v="否"/>
    <n v="3.7610875001880501E-6"/>
    <m/>
    <m/>
    <m/>
    <m/>
    <m/>
    <m/>
    <m/>
    <m/>
    <m/>
    <m/>
    <m/>
    <m/>
    <m/>
    <m/>
    <m/>
    <m/>
    <m/>
    <m/>
    <m/>
    <m/>
    <m/>
    <m/>
    <m/>
    <m/>
    <m/>
    <m/>
    <m/>
    <m/>
    <m/>
    <m/>
    <m/>
    <m/>
    <m/>
    <m/>
    <m/>
    <m/>
    <m/>
    <m/>
    <s v="固定收益类资产"/>
  </r>
  <r>
    <s v="富 士 莱"/>
    <s v="苏州富士莱医药股份有限公司"/>
    <s v="股票"/>
    <s v="创业板股"/>
    <s v="301258.SZ"/>
    <x v="445"/>
    <n v="126"/>
    <n v="6085.8"/>
    <x v="4414"/>
    <m/>
    <m/>
    <s v="万能"/>
    <s v="新动力18号"/>
    <s v="华安财保资管新动力18集合资产管理产品"/>
    <s v="HA0256"/>
    <s v="组合类保险资管产品"/>
    <s v="固定收益类保险资管产品"/>
    <n v="1"/>
    <s v="华安财保资产管理有限责任公司"/>
    <n v="701989700"/>
    <n v="681313581.63"/>
    <m/>
    <m/>
    <m/>
    <m/>
    <s v="否"/>
    <n v="1.7166492302609599E-6"/>
    <m/>
    <m/>
    <m/>
    <m/>
    <m/>
    <m/>
    <m/>
    <m/>
    <m/>
    <m/>
    <m/>
    <m/>
    <m/>
    <m/>
    <m/>
    <m/>
    <m/>
    <m/>
    <m/>
    <m/>
    <m/>
    <m/>
    <m/>
    <m/>
    <m/>
    <m/>
    <m/>
    <m/>
    <m/>
    <m/>
    <m/>
    <m/>
    <m/>
    <m/>
    <m/>
    <m/>
    <m/>
    <m/>
    <s v="固定收益类资产"/>
  </r>
  <r>
    <s v="Ｃ艾布鲁"/>
    <s v="湖南艾布鲁环保科技股份有限公司"/>
    <s v="股票"/>
    <s v="创业板股"/>
    <s v="301259.SZ"/>
    <x v="446"/>
    <n v="150"/>
    <n v="2758.5"/>
    <x v="4415"/>
    <m/>
    <m/>
    <s v="万能"/>
    <s v="新动力18号"/>
    <s v="华安财保资管新动力18集合资产管理产品"/>
    <s v="HA0256"/>
    <s v="组合类保险资管产品"/>
    <s v="固定收益类保险资管产品"/>
    <n v="1"/>
    <s v="华安财保资产管理有限责任公司"/>
    <n v="701989700"/>
    <n v="681313581.63"/>
    <m/>
    <m/>
    <m/>
    <m/>
    <s v="否"/>
    <n v="1.26315706371246E-6"/>
    <m/>
    <m/>
    <m/>
    <m/>
    <m/>
    <m/>
    <m/>
    <m/>
    <m/>
    <m/>
    <m/>
    <m/>
    <m/>
    <m/>
    <m/>
    <m/>
    <m/>
    <m/>
    <m/>
    <m/>
    <m/>
    <m/>
    <m/>
    <m/>
    <m/>
    <m/>
    <m/>
    <m/>
    <m/>
    <m/>
    <m/>
    <m/>
    <m/>
    <m/>
    <m/>
    <m/>
    <m/>
    <m/>
    <s v="固定收益类资产"/>
  </r>
  <r>
    <s v="铭 利 达"/>
    <s v="深圳市铭利达精密技术股份有限公司"/>
    <s v="股票"/>
    <s v="创业板股"/>
    <s v="301268.SZ"/>
    <x v="448"/>
    <n v="295"/>
    <n v="8407.5"/>
    <x v="4416"/>
    <m/>
    <m/>
    <s v="万能"/>
    <s v="新动力18号"/>
    <s v="华安财保资管新动力18集合资产管理产品"/>
    <s v="HA0256"/>
    <s v="组合类保险资管产品"/>
    <s v="固定收益类保险资管产品"/>
    <n v="1"/>
    <s v="华安财保资产管理有限责任公司"/>
    <n v="701989700"/>
    <n v="681313581.63"/>
    <m/>
    <m/>
    <m/>
    <m/>
    <s v="否"/>
    <n v="1.69999999905556E-6"/>
    <m/>
    <m/>
    <m/>
    <m/>
    <m/>
    <m/>
    <m/>
    <m/>
    <m/>
    <m/>
    <m/>
    <m/>
    <m/>
    <m/>
    <m/>
    <m/>
    <m/>
    <m/>
    <m/>
    <m/>
    <m/>
    <m/>
    <m/>
    <m/>
    <m/>
    <m/>
    <m/>
    <m/>
    <m/>
    <m/>
    <m/>
    <m/>
    <m/>
    <m/>
    <m/>
    <m/>
    <m/>
    <m/>
    <s v="固定收益类资产"/>
  </r>
  <r>
    <s v="金道科技"/>
    <s v="浙江金道科技股份有限公司"/>
    <s v="股票"/>
    <s v="创业板股"/>
    <s v="301279.SZ"/>
    <x v="449"/>
    <n v="144"/>
    <n v="4492.8"/>
    <x v="4417"/>
    <m/>
    <m/>
    <s v="万能"/>
    <s v="新动力18号"/>
    <s v="华安财保资管新动力18集合资产管理产品"/>
    <s v="HA0256"/>
    <s v="组合类保险资管产品"/>
    <s v="固定收益类保险资管产品"/>
    <n v="1"/>
    <s v="华安财保资产管理有限责任公司"/>
    <n v="701989700"/>
    <n v="681313581.63"/>
    <m/>
    <m/>
    <m/>
    <m/>
    <s v="否"/>
    <n v="1.375E-6"/>
    <m/>
    <m/>
    <m/>
    <m/>
    <m/>
    <m/>
    <m/>
    <m/>
    <m/>
    <m/>
    <m/>
    <m/>
    <m/>
    <m/>
    <m/>
    <m/>
    <m/>
    <m/>
    <m/>
    <m/>
    <m/>
    <m/>
    <m/>
    <m/>
    <m/>
    <m/>
    <m/>
    <m/>
    <m/>
    <m/>
    <m/>
    <m/>
    <m/>
    <m/>
    <m/>
    <m/>
    <m/>
    <m/>
    <s v="固定收益类资产"/>
  </r>
  <r>
    <s v="清研环境"/>
    <s v="清研环境科技股份有限公司"/>
    <s v="股票"/>
    <s v="创业板股"/>
    <s v="301288.SZ"/>
    <x v="450"/>
    <n v="135"/>
    <n v="2577.15"/>
    <x v="4418"/>
    <m/>
    <m/>
    <s v="万能"/>
    <s v="新动力18号"/>
    <s v="华安财保资管新动力18集合资产管理产品"/>
    <s v="HA0256"/>
    <s v="组合类保险资管产品"/>
    <s v="固定收益类保险资管产品"/>
    <n v="1"/>
    <s v="华安财保资产管理有限责任公司"/>
    <n v="701989700"/>
    <n v="681313581.63"/>
    <m/>
    <m/>
    <m/>
    <m/>
    <s v="否"/>
    <n v="1.59070947594418E-6"/>
    <m/>
    <m/>
    <m/>
    <m/>
    <m/>
    <m/>
    <m/>
    <m/>
    <m/>
    <m/>
    <m/>
    <m/>
    <m/>
    <m/>
    <m/>
    <m/>
    <m/>
    <m/>
    <m/>
    <m/>
    <m/>
    <m/>
    <m/>
    <m/>
    <m/>
    <m/>
    <m/>
    <m/>
    <m/>
    <m/>
    <m/>
    <m/>
    <m/>
    <m/>
    <m/>
    <m/>
    <m/>
    <m/>
    <s v="固定收益类资产"/>
  </r>
  <r>
    <s v="中国石化"/>
    <s v="中国石油化工股份有限公司"/>
    <s v="股票"/>
    <s v="沪深主板股"/>
    <s v="600028.SH"/>
    <x v="737"/>
    <n v="102600"/>
    <n v="434330"/>
    <x v="4890"/>
    <m/>
    <m/>
    <s v="万能"/>
    <s v="新动力18号"/>
    <s v="华安财保资管新动力18集合资产管理产品"/>
    <s v="HA0256"/>
    <s v="组合类保险资管产品"/>
    <s v="固定收益类保险资管产品"/>
    <n v="1"/>
    <s v="华安财保资产管理有限责任公司"/>
    <n v="701989700"/>
    <n v="681313581.63"/>
    <m/>
    <m/>
    <m/>
    <m/>
    <s v="是"/>
    <n v="1.8062500000000001E-6"/>
    <m/>
    <m/>
    <m/>
    <m/>
    <m/>
    <m/>
    <m/>
    <m/>
    <m/>
    <m/>
    <m/>
    <m/>
    <m/>
    <m/>
    <m/>
    <m/>
    <m/>
    <m/>
    <m/>
    <m/>
    <m/>
    <m/>
    <m/>
    <m/>
    <m/>
    <m/>
    <m/>
    <m/>
    <m/>
    <m/>
    <m/>
    <m/>
    <m/>
    <m/>
    <m/>
    <m/>
    <m/>
    <m/>
    <s v="固定收益类资产"/>
  </r>
  <r>
    <s v="保利发展"/>
    <s v="保利发展控股集团股份有限公司"/>
    <s v="股票"/>
    <s v="沪深主板股"/>
    <s v="600048.SH"/>
    <x v="249"/>
    <n v="56400"/>
    <n v="918297.1"/>
    <x v="4891"/>
    <m/>
    <m/>
    <s v="万能"/>
    <s v="新动力18号"/>
    <s v="华安财保资管新动力18集合资产管理产品"/>
    <s v="HA0256"/>
    <s v="组合类保险资管产品"/>
    <s v="固定收益类保险资管产品"/>
    <n v="1"/>
    <s v="华安财保资产管理有限责任公司"/>
    <n v="701989700"/>
    <n v="681313581.63"/>
    <m/>
    <m/>
    <m/>
    <m/>
    <s v="是"/>
    <n v="1.3744954728918899E-6"/>
    <m/>
    <m/>
    <m/>
    <m/>
    <m/>
    <m/>
    <m/>
    <m/>
    <m/>
    <m/>
    <m/>
    <m/>
    <m/>
    <m/>
    <m/>
    <m/>
    <m/>
    <m/>
    <m/>
    <m/>
    <m/>
    <m/>
    <m/>
    <m/>
    <m/>
    <m/>
    <m/>
    <m/>
    <m/>
    <m/>
    <m/>
    <m/>
    <m/>
    <m/>
    <m/>
    <m/>
    <m/>
    <m/>
    <s v="固定收益类资产"/>
  </r>
  <r>
    <s v="中国联通"/>
    <s v="中国联合网络通信股份有限公司"/>
    <s v="股票"/>
    <s v="沪深主板股"/>
    <s v="600050.SH"/>
    <x v="738"/>
    <n v="143300"/>
    <n v="515507"/>
    <x v="4892"/>
    <m/>
    <m/>
    <s v="万能"/>
    <s v="新动力18号"/>
    <s v="华安财保资管新动力18集合资产管理产品"/>
    <s v="HA0256"/>
    <s v="组合类保险资管产品"/>
    <s v="固定收益类保险资管产品"/>
    <n v="1"/>
    <s v="华安财保资产管理有限责任公司"/>
    <n v="701989700"/>
    <n v="681313581.63"/>
    <m/>
    <m/>
    <m/>
    <m/>
    <s v="是"/>
    <n v="1.2500000000000001E-6"/>
    <m/>
    <m/>
    <m/>
    <m/>
    <m/>
    <m/>
    <m/>
    <m/>
    <m/>
    <m/>
    <m/>
    <m/>
    <m/>
    <m/>
    <m/>
    <m/>
    <m/>
    <m/>
    <m/>
    <m/>
    <m/>
    <m/>
    <m/>
    <m/>
    <m/>
    <m/>
    <m/>
    <m/>
    <m/>
    <m/>
    <m/>
    <m/>
    <m/>
    <m/>
    <m/>
    <m/>
    <m/>
    <m/>
    <s v="固定收益类资产"/>
  </r>
  <r>
    <s v="厦门象屿"/>
    <s v="厦门象屿股份有限公司"/>
    <s v="股票"/>
    <s v="沪深主板股"/>
    <s v="600057.SH"/>
    <x v="739"/>
    <n v="35500"/>
    <n v="316385"/>
    <x v="4893"/>
    <m/>
    <m/>
    <s v="万能"/>
    <s v="新动力18号"/>
    <s v="华安财保资管新动力18集合资产管理产品"/>
    <s v="HA0256"/>
    <s v="组合类保险资管产品"/>
    <s v="固定收益类保险资管产品"/>
    <n v="1"/>
    <s v="华安财保资产管理有限责任公司"/>
    <n v="701989700"/>
    <n v="681313581.63"/>
    <m/>
    <m/>
    <m/>
    <m/>
    <s v="否"/>
    <n v="7.3748156296092601E-7"/>
    <m/>
    <m/>
    <m/>
    <m/>
    <m/>
    <m/>
    <m/>
    <m/>
    <m/>
    <m/>
    <m/>
    <m/>
    <m/>
    <m/>
    <m/>
    <m/>
    <m/>
    <m/>
    <m/>
    <m/>
    <m/>
    <m/>
    <m/>
    <m/>
    <m/>
    <m/>
    <m/>
    <m/>
    <m/>
    <m/>
    <m/>
    <m/>
    <m/>
    <m/>
    <m/>
    <m/>
    <m/>
    <m/>
    <s v="固定收益类资产"/>
  </r>
  <r>
    <s v="古越龙山"/>
    <s v="浙江古越龙山绍兴酒股份有限公司"/>
    <s v="股票"/>
    <s v="沪深主板股"/>
    <s v="600059.SH"/>
    <x v="740"/>
    <n v="59300"/>
    <n v="585698.51"/>
    <x v="4894"/>
    <m/>
    <m/>
    <s v="万能"/>
    <s v="新动力18号"/>
    <s v="华安财保资管新动力18集合资产管理产品"/>
    <s v="HA0256"/>
    <s v="组合类保险资管产品"/>
    <s v="固定收益类保险资管产品"/>
    <n v="1"/>
    <s v="华安财保资产管理有限责任公司"/>
    <n v="701989700"/>
    <n v="681313581.63"/>
    <m/>
    <m/>
    <m/>
    <m/>
    <s v="否"/>
    <n v="1.44E-6"/>
    <m/>
    <m/>
    <m/>
    <m/>
    <m/>
    <m/>
    <m/>
    <m/>
    <m/>
    <m/>
    <m/>
    <m/>
    <m/>
    <m/>
    <m/>
    <m/>
    <m/>
    <m/>
    <m/>
    <m/>
    <m/>
    <m/>
    <m/>
    <m/>
    <m/>
    <m/>
    <m/>
    <m/>
    <m/>
    <m/>
    <m/>
    <m/>
    <m/>
    <m/>
    <m/>
    <m/>
    <m/>
    <m/>
    <s v="固定收益类资产"/>
  </r>
  <r>
    <s v="南京高科"/>
    <s v="南京高科股份有限公司"/>
    <s v="股票"/>
    <s v="沪深主板股"/>
    <s v="600064.SH"/>
    <x v="741"/>
    <n v="31200"/>
    <n v="308779"/>
    <x v="4895"/>
    <m/>
    <m/>
    <s v="万能"/>
    <s v="新动力18号"/>
    <s v="华安财保资管新动力18集合资产管理产品"/>
    <s v="HA0256"/>
    <s v="组合类保险资管产品"/>
    <s v="固定收益类保险资管产品"/>
    <n v="1"/>
    <s v="华安财保资产管理有限责任公司"/>
    <n v="701989700"/>
    <n v="681313581.63"/>
    <m/>
    <m/>
    <m/>
    <m/>
    <s v="否"/>
    <n v="1.249884269975E-6"/>
    <m/>
    <m/>
    <m/>
    <m/>
    <m/>
    <m/>
    <m/>
    <m/>
    <m/>
    <m/>
    <m/>
    <m/>
    <m/>
    <m/>
    <m/>
    <m/>
    <m/>
    <m/>
    <m/>
    <m/>
    <m/>
    <m/>
    <m/>
    <m/>
    <m/>
    <m/>
    <m/>
    <m/>
    <m/>
    <m/>
    <m/>
    <m/>
    <m/>
    <m/>
    <m/>
    <m/>
    <m/>
    <m/>
    <s v="固定收益类资产"/>
  </r>
  <r>
    <s v="宇通客车"/>
    <s v="宇通客车股份有限公司"/>
    <s v="股票"/>
    <s v="沪深主板股"/>
    <s v="600066.SH"/>
    <x v="742"/>
    <n v="51400"/>
    <n v="470643.51"/>
    <x v="4896"/>
    <m/>
    <m/>
    <s v="万能"/>
    <s v="新动力18号"/>
    <s v="华安财保资管新动力18集合资产管理产品"/>
    <s v="HA0256"/>
    <s v="组合类保险资管产品"/>
    <s v="固定收益类保险资管产品"/>
    <n v="1"/>
    <s v="华安财保资产管理有限责任公司"/>
    <n v="701989700"/>
    <n v="681313581.63"/>
    <m/>
    <m/>
    <m/>
    <m/>
    <s v="否"/>
    <n v="8.4743516067933905E-7"/>
    <m/>
    <m/>
    <m/>
    <m/>
    <m/>
    <m/>
    <m/>
    <m/>
    <m/>
    <m/>
    <m/>
    <m/>
    <m/>
    <m/>
    <m/>
    <m/>
    <m/>
    <m/>
    <m/>
    <m/>
    <m/>
    <m/>
    <m/>
    <m/>
    <m/>
    <m/>
    <m/>
    <m/>
    <m/>
    <m/>
    <m/>
    <m/>
    <m/>
    <m/>
    <m/>
    <m/>
    <m/>
    <m/>
    <s v="固定收益类资产"/>
  </r>
  <r>
    <s v="特变电工"/>
    <s v="特变电工股份有限公司"/>
    <s v="股票"/>
    <s v="沪深主板股"/>
    <s v="600089.SH"/>
    <x v="743"/>
    <n v="22700"/>
    <n v="455679"/>
    <x v="4897"/>
    <m/>
    <m/>
    <s v="万能"/>
    <s v="新动力18号"/>
    <s v="华安财保资管新动力18集合资产管理产品"/>
    <s v="HA0256"/>
    <s v="组合类保险资管产品"/>
    <s v="固定收益类保险资管产品"/>
    <n v="1"/>
    <s v="华安财保资产管理有限责任公司"/>
    <n v="701989700"/>
    <n v="681313581.63"/>
    <m/>
    <m/>
    <m/>
    <m/>
    <s v="否"/>
    <n v="4.7116677809142803E-6"/>
    <m/>
    <m/>
    <m/>
    <m/>
    <m/>
    <m/>
    <m/>
    <m/>
    <m/>
    <m/>
    <m/>
    <m/>
    <m/>
    <m/>
    <m/>
    <m/>
    <m/>
    <m/>
    <m/>
    <m/>
    <m/>
    <m/>
    <m/>
    <m/>
    <m/>
    <m/>
    <m/>
    <m/>
    <m/>
    <m/>
    <m/>
    <m/>
    <m/>
    <m/>
    <m/>
    <m/>
    <m/>
    <m/>
    <s v="固定收益类资产"/>
  </r>
  <r>
    <s v="诺德股份"/>
    <s v="诺德投资股份有限公司"/>
    <s v="股票"/>
    <s v="沪深主板股"/>
    <s v="600110.SH"/>
    <x v="744"/>
    <n v="18900"/>
    <n v="209483"/>
    <x v="4898"/>
    <m/>
    <m/>
    <s v="万能"/>
    <s v="新动力18号"/>
    <s v="华安财保资管新动力18集合资产管理产品"/>
    <s v="HA0256"/>
    <s v="组合类保险资管产品"/>
    <s v="固定收益类保险资管产品"/>
    <n v="1"/>
    <s v="华安财保资产管理有限责任公司"/>
    <n v="701989700"/>
    <n v="681313581.63"/>
    <m/>
    <m/>
    <m/>
    <m/>
    <s v="否"/>
    <n v="4.6243510836422202E-6"/>
    <m/>
    <m/>
    <m/>
    <m/>
    <m/>
    <m/>
    <m/>
    <m/>
    <m/>
    <m/>
    <m/>
    <m/>
    <m/>
    <m/>
    <m/>
    <m/>
    <m/>
    <m/>
    <m/>
    <m/>
    <m/>
    <m/>
    <m/>
    <m/>
    <m/>
    <m/>
    <m/>
    <m/>
    <m/>
    <m/>
    <m/>
    <m/>
    <m/>
    <m/>
    <m/>
    <m/>
    <m/>
    <m/>
    <s v="固定收益类资产"/>
  </r>
  <r>
    <s v="金发科技"/>
    <s v="金发科技股份有限公司"/>
    <s v="股票"/>
    <s v="沪深主板股"/>
    <s v="600143.SH"/>
    <x v="745"/>
    <n v="30300"/>
    <n v="301165.38"/>
    <x v="4899"/>
    <m/>
    <m/>
    <s v="万能"/>
    <s v="新动力18号"/>
    <s v="华安财保资管新动力18集合资产管理产品"/>
    <s v="HA0256"/>
    <s v="组合类保险资管产品"/>
    <s v="固定收益类保险资管产品"/>
    <n v="1"/>
    <s v="华安财保资产管理有限责任公司"/>
    <n v="701989700"/>
    <n v="681313581.63"/>
    <m/>
    <m/>
    <m/>
    <m/>
    <s v="是"/>
    <n v="1.6456398648704901E-5"/>
    <m/>
    <m/>
    <m/>
    <m/>
    <m/>
    <m/>
    <m/>
    <m/>
    <m/>
    <m/>
    <m/>
    <m/>
    <m/>
    <m/>
    <m/>
    <m/>
    <m/>
    <m/>
    <m/>
    <m/>
    <m/>
    <m/>
    <m/>
    <m/>
    <m/>
    <m/>
    <m/>
    <m/>
    <m/>
    <m/>
    <m/>
    <m/>
    <m/>
    <m/>
    <m/>
    <m/>
    <m/>
    <m/>
    <s v="固定收益类资产"/>
  </r>
  <r>
    <s v="巨化股份"/>
    <s v="浙江巨化股份有限公司"/>
    <s v="股票"/>
    <s v="沪深主板股"/>
    <s v="600160.SH"/>
    <x v="746"/>
    <n v="38800"/>
    <n v="496680"/>
    <x v="4900"/>
    <m/>
    <m/>
    <s v="万能"/>
    <s v="新动力18号"/>
    <s v="华安财保资管新动力18集合资产管理产品"/>
    <s v="HA0256"/>
    <s v="组合类保险资管产品"/>
    <s v="固定收益类保险资管产品"/>
    <n v="1"/>
    <s v="华安财保资产管理有限责任公司"/>
    <n v="701989700"/>
    <n v="681313581.63"/>
    <m/>
    <m/>
    <m/>
    <m/>
    <s v="否"/>
    <n v="6.5054570313230199E-5"/>
    <m/>
    <m/>
    <m/>
    <m/>
    <m/>
    <m/>
    <m/>
    <m/>
    <m/>
    <m/>
    <m/>
    <m/>
    <m/>
    <m/>
    <m/>
    <m/>
    <m/>
    <m/>
    <m/>
    <m/>
    <m/>
    <m/>
    <m/>
    <m/>
    <m/>
    <m/>
    <m/>
    <m/>
    <m/>
    <m/>
    <m/>
    <m/>
    <m/>
    <m/>
    <m/>
    <m/>
    <m/>
    <m/>
    <s v="固定收益类资产"/>
  </r>
  <r>
    <s v="中牧股份"/>
    <s v="中牧实业股份有限公司"/>
    <s v="股票"/>
    <s v="沪深主板股"/>
    <s v="600195.SH"/>
    <x v="747"/>
    <n v="16900"/>
    <n v="213005.02"/>
    <x v="4901"/>
    <m/>
    <m/>
    <s v="万能"/>
    <s v="新动力18号"/>
    <s v="华安财保资管新动力18集合资产管理产品"/>
    <s v="HA0256"/>
    <s v="组合类保险资管产品"/>
    <s v="固定收益类保险资管产品"/>
    <n v="1"/>
    <s v="华安财保资产管理有限责任公司"/>
    <n v="701989700"/>
    <n v="681313581.63"/>
    <m/>
    <m/>
    <m/>
    <m/>
    <s v="否"/>
    <n v="2.5243598949868901E-5"/>
    <m/>
    <m/>
    <m/>
    <m/>
    <m/>
    <m/>
    <m/>
    <m/>
    <m/>
    <m/>
    <m/>
    <m/>
    <m/>
    <m/>
    <m/>
    <m/>
    <m/>
    <m/>
    <m/>
    <m/>
    <m/>
    <m/>
    <m/>
    <m/>
    <m/>
    <m/>
    <m/>
    <m/>
    <m/>
    <m/>
    <m/>
    <m/>
    <m/>
    <m/>
    <m/>
    <m/>
    <m/>
    <m/>
    <s v="固定收益类资产"/>
  </r>
  <r>
    <s v="生物股份"/>
    <s v="金宇生物技术股份有限公司"/>
    <s v="股票"/>
    <s v="沪深主板股"/>
    <s v="600201.SH"/>
    <x v="748"/>
    <n v="22800"/>
    <n v="317038.40999999997"/>
    <x v="4902"/>
    <m/>
    <m/>
    <s v="万能"/>
    <s v="新动力18号"/>
    <s v="华安财保资管新动力18集合资产管理产品"/>
    <s v="HA0256"/>
    <s v="组合类保险资管产品"/>
    <s v="固定收益类保险资管产品"/>
    <n v="1"/>
    <s v="华安财保资产管理有限责任公司"/>
    <n v="701989700"/>
    <n v="681313581.63"/>
    <m/>
    <m/>
    <m/>
    <m/>
    <s v="否"/>
    <n v="2.2713902869685198E-5"/>
    <m/>
    <m/>
    <m/>
    <m/>
    <m/>
    <m/>
    <m/>
    <m/>
    <m/>
    <m/>
    <m/>
    <m/>
    <m/>
    <m/>
    <m/>
    <m/>
    <m/>
    <m/>
    <m/>
    <m/>
    <m/>
    <m/>
    <m/>
    <m/>
    <m/>
    <m/>
    <m/>
    <m/>
    <m/>
    <m/>
    <m/>
    <m/>
    <m/>
    <m/>
    <m/>
    <m/>
    <m/>
    <m/>
    <s v="固定收益类资产"/>
  </r>
  <r>
    <s v="圆通速递"/>
    <s v="圆通速递股份有限公司"/>
    <s v="股票"/>
    <s v="沪深主板股"/>
    <s v="600233.SH"/>
    <x v="392"/>
    <n v="34900"/>
    <n v="568903.56999999995"/>
    <x v="4903"/>
    <m/>
    <m/>
    <s v="万能"/>
    <s v="新动力18号"/>
    <s v="华安财保资管新动力18集合资产管理产品"/>
    <s v="HA0256"/>
    <s v="组合类保险资管产品"/>
    <s v="固定收益类保险资管产品"/>
    <n v="1"/>
    <s v="华安财保资产管理有限责任公司"/>
    <n v="701989700"/>
    <n v="681313581.63"/>
    <m/>
    <m/>
    <m/>
    <m/>
    <s v="否"/>
    <n v="5.9892700422496697E-6"/>
    <m/>
    <m/>
    <m/>
    <m/>
    <m/>
    <m/>
    <m/>
    <m/>
    <m/>
    <m/>
    <m/>
    <m/>
    <m/>
    <m/>
    <m/>
    <m/>
    <m/>
    <m/>
    <m/>
    <m/>
    <m/>
    <m/>
    <m/>
    <m/>
    <m/>
    <m/>
    <m/>
    <m/>
    <m/>
    <m/>
    <m/>
    <m/>
    <m/>
    <m/>
    <m/>
    <m/>
    <m/>
    <m/>
    <s v="固定收益类资产"/>
  </r>
  <r>
    <s v="广汇能源"/>
    <s v="广汇能源股份有限公司"/>
    <s v="股票"/>
    <s v="沪深主板股"/>
    <s v="600256.SH"/>
    <x v="749"/>
    <n v="73700"/>
    <n v="519025.19"/>
    <x v="4904"/>
    <m/>
    <m/>
    <s v="万能"/>
    <s v="新动力18号"/>
    <s v="华安财保资管新动力18集合资产管理产品"/>
    <s v="HA0256"/>
    <s v="组合类保险资管产品"/>
    <s v="固定收益类保险资管产品"/>
    <n v="1"/>
    <s v="华安财保资产管理有限责任公司"/>
    <n v="701989700"/>
    <n v="681313581.63"/>
    <m/>
    <m/>
    <m/>
    <m/>
    <s v="否"/>
    <n v="1.08791466309889E-5"/>
    <m/>
    <m/>
    <m/>
    <m/>
    <m/>
    <m/>
    <m/>
    <m/>
    <m/>
    <m/>
    <m/>
    <m/>
    <m/>
    <m/>
    <m/>
    <m/>
    <m/>
    <m/>
    <m/>
    <m/>
    <m/>
    <m/>
    <m/>
    <m/>
    <m/>
    <m/>
    <m/>
    <m/>
    <m/>
    <m/>
    <m/>
    <m/>
    <m/>
    <m/>
    <m/>
    <m/>
    <m/>
    <m/>
    <s v="固定收益类资产"/>
  </r>
  <r>
    <s v="航天信息"/>
    <s v="航天信息股份有限公司"/>
    <s v="股票"/>
    <s v="沪深主板股"/>
    <s v="600271.SH"/>
    <x v="750"/>
    <n v="22700"/>
    <n v="293344.07"/>
    <x v="4905"/>
    <m/>
    <m/>
    <s v="万能"/>
    <s v="新动力18号"/>
    <s v="华安财保资管新动力18集合资产管理产品"/>
    <s v="HA0256"/>
    <s v="组合类保险资管产品"/>
    <s v="固定收益类保险资管产品"/>
    <n v="1"/>
    <s v="华安财保资产管理有限责任公司"/>
    <n v="701989700"/>
    <n v="681313581.63"/>
    <m/>
    <m/>
    <m/>
    <m/>
    <s v="否"/>
    <n v="1.17732891472648E-5"/>
    <m/>
    <m/>
    <m/>
    <m/>
    <m/>
    <m/>
    <m/>
    <m/>
    <m/>
    <m/>
    <m/>
    <m/>
    <m/>
    <m/>
    <m/>
    <m/>
    <m/>
    <m/>
    <m/>
    <m/>
    <m/>
    <m/>
    <m/>
    <m/>
    <m/>
    <m/>
    <m/>
    <m/>
    <m/>
    <m/>
    <m/>
    <m/>
    <m/>
    <m/>
    <m/>
    <m/>
    <m/>
    <m/>
    <s v="固定收益类资产"/>
  </r>
  <r>
    <s v="嘉化能源"/>
    <s v="浙江嘉化能源化工股份有限公司"/>
    <s v="股票"/>
    <s v="沪深主板股"/>
    <s v="600273.SH"/>
    <x v="751"/>
    <n v="26400"/>
    <n v="274935"/>
    <x v="4906"/>
    <m/>
    <m/>
    <s v="万能"/>
    <s v="新动力18号"/>
    <s v="华安财保资管新动力18集合资产管理产品"/>
    <s v="HA0256"/>
    <s v="组合类保险资管产品"/>
    <s v="固定收益类保险资管产品"/>
    <n v="1"/>
    <s v="华安财保资产管理有限责任公司"/>
    <n v="701989700"/>
    <n v="681313581.63"/>
    <m/>
    <m/>
    <m/>
    <m/>
    <s v="否"/>
    <n v="1.4371721945653601E-5"/>
    <m/>
    <m/>
    <m/>
    <m/>
    <m/>
    <m/>
    <m/>
    <m/>
    <m/>
    <m/>
    <m/>
    <m/>
    <m/>
    <m/>
    <m/>
    <m/>
    <m/>
    <m/>
    <m/>
    <m/>
    <m/>
    <m/>
    <m/>
    <m/>
    <m/>
    <m/>
    <m/>
    <m/>
    <m/>
    <m/>
    <m/>
    <m/>
    <m/>
    <m/>
    <m/>
    <m/>
    <m/>
    <m/>
    <s v="固定收益类资产"/>
  </r>
  <r>
    <s v="南钢股份"/>
    <s v="南京钢铁股份有限公司"/>
    <s v="股票"/>
    <s v="沪深主板股"/>
    <s v="600282.SH"/>
    <x v="752"/>
    <n v="60400"/>
    <n v="228405"/>
    <x v="4907"/>
    <m/>
    <m/>
    <s v="万能"/>
    <s v="新动力18号"/>
    <s v="华安财保资管新动力18集合资产管理产品"/>
    <s v="HA0256"/>
    <s v="组合类保险资管产品"/>
    <s v="固定收益类保险资管产品"/>
    <n v="1"/>
    <s v="华安财保资产管理有限责任公司"/>
    <n v="701989700"/>
    <n v="681313581.63"/>
    <m/>
    <m/>
    <m/>
    <m/>
    <s v="否"/>
    <n v="1.6640235916560701E-5"/>
    <m/>
    <m/>
    <m/>
    <m/>
    <m/>
    <m/>
    <m/>
    <m/>
    <m/>
    <m/>
    <m/>
    <m/>
    <m/>
    <m/>
    <m/>
    <m/>
    <m/>
    <m/>
    <m/>
    <m/>
    <m/>
    <m/>
    <m/>
    <m/>
    <m/>
    <m/>
    <m/>
    <m/>
    <m/>
    <m/>
    <m/>
    <m/>
    <m/>
    <m/>
    <m/>
    <m/>
    <m/>
    <m/>
    <s v="固定收益类资产"/>
  </r>
  <r>
    <s v="华阳股份"/>
    <s v="山西华阳集团新能股份有限公司"/>
    <s v="股票"/>
    <s v="沪深主板股"/>
    <s v="600348.SH"/>
    <x v="753"/>
    <n v="25900"/>
    <n v="299747"/>
    <x v="4908"/>
    <m/>
    <m/>
    <s v="万能"/>
    <s v="新动力18号"/>
    <s v="华安财保资管新动力18集合资产管理产品"/>
    <s v="HA0256"/>
    <s v="组合类保险资管产品"/>
    <s v="固定收益类保险资管产品"/>
    <n v="1"/>
    <s v="华安财保资产管理有限责任公司"/>
    <n v="701989700"/>
    <n v="681313581.63"/>
    <m/>
    <m/>
    <m/>
    <m/>
    <s v="否"/>
    <n v="2.0245031638149599E-5"/>
    <m/>
    <m/>
    <m/>
    <m/>
    <m/>
    <m/>
    <m/>
    <m/>
    <m/>
    <m/>
    <m/>
    <m/>
    <m/>
    <m/>
    <m/>
    <m/>
    <m/>
    <m/>
    <m/>
    <m/>
    <m/>
    <m/>
    <m/>
    <m/>
    <m/>
    <m/>
    <m/>
    <m/>
    <m/>
    <m/>
    <m/>
    <m/>
    <m/>
    <m/>
    <m/>
    <m/>
    <m/>
    <m/>
    <s v="固定收益类资产"/>
  </r>
  <r>
    <s v="华微电子"/>
    <s v="吉林华微电子股份有限公司"/>
    <s v="股票"/>
    <s v="沪深主板股"/>
    <s v="600360.SH"/>
    <x v="754"/>
    <n v="30000"/>
    <n v="212231"/>
    <x v="4909"/>
    <m/>
    <m/>
    <s v="万能"/>
    <s v="新动力18号"/>
    <s v="华安财保资管新动力18集合资产管理产品"/>
    <s v="HA0256"/>
    <s v="组合类保险资管产品"/>
    <s v="固定收益类保险资管产品"/>
    <n v="1"/>
    <s v="华安财保资产管理有限责任公司"/>
    <n v="701989700"/>
    <n v="681313581.63"/>
    <m/>
    <m/>
    <m/>
    <m/>
    <s v="否"/>
    <n v="1.01582904579108E-5"/>
    <m/>
    <m/>
    <m/>
    <m/>
    <m/>
    <m/>
    <m/>
    <m/>
    <m/>
    <m/>
    <m/>
    <m/>
    <m/>
    <m/>
    <m/>
    <m/>
    <m/>
    <m/>
    <m/>
    <m/>
    <m/>
    <m/>
    <m/>
    <m/>
    <m/>
    <m/>
    <m/>
    <m/>
    <m/>
    <m/>
    <m/>
    <m/>
    <m/>
    <m/>
    <m/>
    <m/>
    <m/>
    <m/>
    <s v="固定收益类资产"/>
  </r>
  <r>
    <s v="中航电子"/>
    <s v="中航航空电子系统股份有限公司"/>
    <s v="股票"/>
    <s v="沪深主板股"/>
    <s v="600372.SH"/>
    <x v="755"/>
    <n v="27300"/>
    <n v="494979"/>
    <x v="4910"/>
    <m/>
    <m/>
    <s v="万能"/>
    <s v="新动力18号"/>
    <s v="华安财保资管新动力18集合资产管理产品"/>
    <s v="HA0256"/>
    <s v="组合类保险资管产品"/>
    <s v="固定收益类保险资管产品"/>
    <n v="1"/>
    <s v="华安财保资产管理有限责任公司"/>
    <n v="701989700"/>
    <n v="681313581.63"/>
    <m/>
    <m/>
    <m/>
    <m/>
    <s v="否"/>
    <n v="1.12249083981565E-5"/>
    <m/>
    <m/>
    <m/>
    <m/>
    <m/>
    <m/>
    <m/>
    <m/>
    <m/>
    <m/>
    <m/>
    <m/>
    <m/>
    <m/>
    <m/>
    <m/>
    <m/>
    <m/>
    <m/>
    <m/>
    <m/>
    <m/>
    <m/>
    <m/>
    <m/>
    <m/>
    <m/>
    <m/>
    <m/>
    <m/>
    <m/>
    <m/>
    <m/>
    <m/>
    <m/>
    <m/>
    <m/>
    <m/>
    <s v="固定收益类资产"/>
  </r>
  <r>
    <s v="金地集团"/>
    <s v="金地(集团)股份有限公司"/>
    <s v="股票"/>
    <s v="沪深主板股"/>
    <s v="600383.SH"/>
    <x v="756"/>
    <n v="50000"/>
    <n v="659117.63"/>
    <x v="4911"/>
    <m/>
    <m/>
    <s v="万能"/>
    <s v="新动力18号"/>
    <s v="华安财保资管新动力18集合资产管理产品"/>
    <s v="HA0256"/>
    <s v="组合类保险资管产品"/>
    <s v="固定收益类保险资管产品"/>
    <n v="1"/>
    <s v="华安财保资产管理有限责任公司"/>
    <n v="701989700"/>
    <n v="681313581.63"/>
    <m/>
    <m/>
    <m/>
    <m/>
    <s v="是"/>
    <n v="1.22511674685275E-5"/>
    <m/>
    <m/>
    <m/>
    <m/>
    <m/>
    <m/>
    <m/>
    <m/>
    <m/>
    <m/>
    <m/>
    <m/>
    <m/>
    <m/>
    <m/>
    <m/>
    <m/>
    <m/>
    <m/>
    <m/>
    <m/>
    <m/>
    <m/>
    <m/>
    <m/>
    <m/>
    <m/>
    <m/>
    <m/>
    <m/>
    <m/>
    <m/>
    <m/>
    <m/>
    <m/>
    <m/>
    <m/>
    <m/>
    <s v="固定收益类资产"/>
  </r>
  <r>
    <s v="海澜之家"/>
    <s v="海澜之家集团股份有限公司"/>
    <s v="股票"/>
    <s v="沪深主板股"/>
    <s v="600398.SH"/>
    <x v="757"/>
    <n v="64300"/>
    <n v="346113"/>
    <x v="4912"/>
    <m/>
    <m/>
    <s v="万能"/>
    <s v="新动力18号"/>
    <s v="华安财保资管新动力18集合资产管理产品"/>
    <s v="HA0256"/>
    <s v="组合类保险资管产品"/>
    <s v="固定收益类保险资管产品"/>
    <n v="1"/>
    <s v="华安财保资产管理有限责任公司"/>
    <n v="701989700"/>
    <n v="681313581.63"/>
    <m/>
    <m/>
    <m/>
    <m/>
    <s v="否"/>
    <n v="1.8591549295774598E-5"/>
    <m/>
    <m/>
    <m/>
    <m/>
    <m/>
    <m/>
    <m/>
    <m/>
    <m/>
    <m/>
    <m/>
    <m/>
    <m/>
    <m/>
    <m/>
    <m/>
    <m/>
    <m/>
    <m/>
    <m/>
    <m/>
    <m/>
    <m/>
    <m/>
    <m/>
    <m/>
    <m/>
    <m/>
    <m/>
    <m/>
    <m/>
    <m/>
    <m/>
    <m/>
    <m/>
    <m/>
    <m/>
    <m/>
    <s v="固定收益类资产"/>
  </r>
  <r>
    <s v="三元股份"/>
    <s v="北京三元食品股份有限公司"/>
    <s v="股票"/>
    <s v="沪深主板股"/>
    <s v="600429.SH"/>
    <x v="758"/>
    <n v="56700"/>
    <n v="302466"/>
    <x v="4913"/>
    <m/>
    <m/>
    <s v="万能"/>
    <s v="新动力18号"/>
    <s v="华安财保资管新动力18集合资产管理产品"/>
    <s v="HA0256"/>
    <s v="组合类保险资管产品"/>
    <s v="固定收益类保险资管产品"/>
    <n v="1"/>
    <s v="华安财保资产管理有限责任公司"/>
    <n v="701989700"/>
    <n v="681313581.63"/>
    <m/>
    <m/>
    <m/>
    <m/>
    <s v="否"/>
    <n v="9.8015446669995007E-6"/>
    <m/>
    <m/>
    <m/>
    <m/>
    <m/>
    <m/>
    <m/>
    <m/>
    <m/>
    <m/>
    <m/>
    <m/>
    <m/>
    <m/>
    <m/>
    <m/>
    <m/>
    <m/>
    <m/>
    <m/>
    <m/>
    <m/>
    <m/>
    <m/>
    <m/>
    <m/>
    <m/>
    <m/>
    <m/>
    <m/>
    <m/>
    <m/>
    <m/>
    <m/>
    <m/>
    <m/>
    <m/>
    <m/>
    <s v="固定收益类资产"/>
  </r>
  <r>
    <s v="冠豪高新"/>
    <s v="广东冠豪高新技术股份有限公司"/>
    <s v="股票"/>
    <s v="沪深主板股"/>
    <s v="600433.SH"/>
    <x v="759"/>
    <n v="45300"/>
    <n v="165289"/>
    <x v="4914"/>
    <m/>
    <m/>
    <s v="万能"/>
    <s v="新动力18号"/>
    <s v="华安财保资管新动力18集合资产管理产品"/>
    <s v="HA0256"/>
    <s v="组合类保险资管产品"/>
    <s v="固定收益类保险资管产品"/>
    <n v="1"/>
    <s v="华安财保资产管理有限责任公司"/>
    <n v="701989700"/>
    <n v="681313581.63"/>
    <m/>
    <m/>
    <m/>
    <m/>
    <s v="否"/>
    <n v="1.07692307692308E-5"/>
    <m/>
    <m/>
    <m/>
    <m/>
    <m/>
    <m/>
    <m/>
    <m/>
    <m/>
    <m/>
    <m/>
    <m/>
    <m/>
    <m/>
    <m/>
    <m/>
    <m/>
    <m/>
    <m/>
    <m/>
    <m/>
    <m/>
    <m/>
    <m/>
    <m/>
    <m/>
    <m/>
    <m/>
    <m/>
    <m/>
    <m/>
    <m/>
    <m/>
    <m/>
    <m/>
    <m/>
    <m/>
    <m/>
    <s v="固定收益类资产"/>
  </r>
  <r>
    <s v="片 仔 癀"/>
    <s v="漳州片仔癀药业股份有限公司"/>
    <s v="股票"/>
    <s v="沪深主板股"/>
    <s v="600436.SH"/>
    <x v="760"/>
    <n v="2500"/>
    <n v="864461.3"/>
    <x v="4444"/>
    <m/>
    <m/>
    <s v="万能"/>
    <s v="新动力18号"/>
    <s v="华安财保资管新动力18集合资产管理产品"/>
    <s v="HA0256"/>
    <s v="组合类保险资管产品"/>
    <s v="固定收益类保险资管产品"/>
    <n v="1"/>
    <s v="华安财保资产管理有限责任公司"/>
    <n v="701989700"/>
    <n v="681313581.63"/>
    <m/>
    <m/>
    <m/>
    <m/>
    <s v="是"/>
    <n v="3.1240390195639199E-5"/>
    <m/>
    <m/>
    <m/>
    <m/>
    <m/>
    <m/>
    <m/>
    <m/>
    <m/>
    <m/>
    <m/>
    <m/>
    <m/>
    <m/>
    <m/>
    <m/>
    <m/>
    <m/>
    <m/>
    <m/>
    <m/>
    <m/>
    <m/>
    <m/>
    <m/>
    <m/>
    <m/>
    <m/>
    <m/>
    <m/>
    <m/>
    <m/>
    <m/>
    <m/>
    <m/>
    <m/>
    <m/>
    <m/>
    <s v="固定收益类资产"/>
  </r>
  <r>
    <s v="通威股份"/>
    <s v="通威股份有限公司"/>
    <s v="股票"/>
    <s v="沪深主板股"/>
    <s v="600438.SH"/>
    <x v="474"/>
    <n v="17100"/>
    <n v="669041.94999999995"/>
    <x v="4915"/>
    <m/>
    <m/>
    <s v="万能"/>
    <s v="新动力18号"/>
    <s v="华安财保资管新动力18集合资产管理产品"/>
    <s v="HA0256"/>
    <s v="组合类保险资管产品"/>
    <s v="固定收益类保险资管产品"/>
    <n v="1"/>
    <s v="华安财保资产管理有限责任公司"/>
    <n v="701989700"/>
    <n v="681313581.63"/>
    <m/>
    <m/>
    <m/>
    <m/>
    <s v="是"/>
    <n v="1.4158177592364201E-5"/>
    <m/>
    <m/>
    <m/>
    <m/>
    <m/>
    <m/>
    <m/>
    <m/>
    <m/>
    <m/>
    <m/>
    <m/>
    <m/>
    <m/>
    <m/>
    <m/>
    <m/>
    <m/>
    <m/>
    <m/>
    <m/>
    <m/>
    <m/>
    <m/>
    <m/>
    <m/>
    <m/>
    <m/>
    <m/>
    <m/>
    <m/>
    <m/>
    <m/>
    <m/>
    <m/>
    <m/>
    <m/>
    <m/>
    <s v="固定收益类资产"/>
  </r>
  <r>
    <s v="宝钛股份"/>
    <s v="宝鸡钛业股份有限公司"/>
    <s v="股票"/>
    <s v="沪深主板股"/>
    <s v="600456.SH"/>
    <x v="761"/>
    <n v="4500"/>
    <n v="233600"/>
    <x v="4916"/>
    <m/>
    <m/>
    <s v="万能"/>
    <s v="新动力18号"/>
    <s v="华安财保资管新动力18集合资产管理产品"/>
    <s v="HA0256"/>
    <s v="组合类保险资管产品"/>
    <s v="固定收益类保险资管产品"/>
    <n v="1"/>
    <s v="华安财保资产管理有限责任公司"/>
    <n v="701989700"/>
    <n v="681313581.63"/>
    <m/>
    <m/>
    <m/>
    <m/>
    <s v="否"/>
    <n v="1.1075218611547299E-5"/>
    <m/>
    <m/>
    <m/>
    <m/>
    <m/>
    <m/>
    <m/>
    <m/>
    <m/>
    <m/>
    <m/>
    <m/>
    <m/>
    <m/>
    <m/>
    <m/>
    <m/>
    <m/>
    <m/>
    <m/>
    <m/>
    <m/>
    <m/>
    <m/>
    <m/>
    <m/>
    <m/>
    <m/>
    <m/>
    <m/>
    <m/>
    <m/>
    <m/>
    <m/>
    <m/>
    <m/>
    <m/>
    <m/>
    <s v="固定收益类资产"/>
  </r>
  <r>
    <s v="士 兰 微"/>
    <s v="杭州士兰微电子股份有限公司"/>
    <s v="股票"/>
    <s v="沪深主板股"/>
    <s v="600460.SH"/>
    <x v="582"/>
    <n v="11300"/>
    <n v="496588"/>
    <x v="4917"/>
    <m/>
    <m/>
    <s v="万能"/>
    <s v="新动力18号"/>
    <s v="华安财保资管新动力18集合资产管理产品"/>
    <s v="HA0256"/>
    <s v="组合类保险资管产品"/>
    <s v="固定收益类保险资管产品"/>
    <n v="1"/>
    <s v="华安财保资产管理有限责任公司"/>
    <n v="701989700"/>
    <n v="681313581.63"/>
    <m/>
    <m/>
    <m/>
    <m/>
    <s v="否"/>
    <n v="1.4885619742880299E-5"/>
    <m/>
    <m/>
    <m/>
    <m/>
    <m/>
    <m/>
    <m/>
    <m/>
    <m/>
    <m/>
    <m/>
    <m/>
    <m/>
    <m/>
    <m/>
    <m/>
    <m/>
    <m/>
    <m/>
    <m/>
    <m/>
    <m/>
    <m/>
    <m/>
    <m/>
    <m/>
    <m/>
    <m/>
    <m/>
    <m/>
    <m/>
    <m/>
    <m/>
    <m/>
    <m/>
    <m/>
    <m/>
    <m/>
    <s v="固定收益类资产"/>
  </r>
  <r>
    <s v="双良节能"/>
    <s v="双良节能系统股份有限公司"/>
    <s v="股票"/>
    <s v="沪深主板股"/>
    <s v="600481.SH"/>
    <x v="763"/>
    <n v="28300"/>
    <n v="324368"/>
    <x v="4918"/>
    <m/>
    <m/>
    <s v="万能"/>
    <s v="新动力18号"/>
    <s v="华安财保资管新动力18集合资产管理产品"/>
    <s v="HA0256"/>
    <s v="组合类保险资管产品"/>
    <s v="固定收益类保险资管产品"/>
    <n v="1"/>
    <s v="华安财保资产管理有限责任公司"/>
    <n v="701989700"/>
    <n v="681313581.63"/>
    <m/>
    <m/>
    <m/>
    <m/>
    <s v="否"/>
    <n v="3.7861653259899797E-5"/>
    <m/>
    <m/>
    <m/>
    <m/>
    <m/>
    <m/>
    <m/>
    <m/>
    <m/>
    <m/>
    <m/>
    <m/>
    <m/>
    <m/>
    <m/>
    <m/>
    <m/>
    <m/>
    <m/>
    <m/>
    <m/>
    <m/>
    <m/>
    <m/>
    <m/>
    <m/>
    <m/>
    <m/>
    <m/>
    <m/>
    <m/>
    <m/>
    <m/>
    <m/>
    <m/>
    <m/>
    <m/>
    <m/>
    <s v="固定收益类资产"/>
  </r>
  <r>
    <s v="中金黄金"/>
    <s v="中金黄金股份有限公司"/>
    <s v="股票"/>
    <s v="沪深主板股"/>
    <s v="600489.SH"/>
    <x v="764"/>
    <n v="37700"/>
    <n v="297037"/>
    <x v="4919"/>
    <m/>
    <m/>
    <s v="万能"/>
    <s v="新动力18号"/>
    <s v="华安财保资管新动力18集合资产管理产品"/>
    <s v="HA0256"/>
    <s v="组合类保险资管产品"/>
    <s v="固定收益类保险资管产品"/>
    <n v="1"/>
    <s v="华安财保资产管理有限责任公司"/>
    <n v="701989700"/>
    <n v="681313581.63"/>
    <m/>
    <m/>
    <m/>
    <m/>
    <s v="是"/>
    <n v="2.45587399188772E-5"/>
    <m/>
    <m/>
    <m/>
    <m/>
    <m/>
    <m/>
    <m/>
    <m/>
    <m/>
    <m/>
    <m/>
    <m/>
    <m/>
    <m/>
    <m/>
    <m/>
    <m/>
    <m/>
    <m/>
    <m/>
    <m/>
    <m/>
    <m/>
    <m/>
    <m/>
    <m/>
    <m/>
    <m/>
    <m/>
    <m/>
    <m/>
    <m/>
    <m/>
    <m/>
    <m/>
    <m/>
    <m/>
    <m/>
    <s v="固定收益类资产"/>
  </r>
  <r>
    <s v="驰宏锌锗"/>
    <s v="云南驰宏锌锗股份有限公司"/>
    <s v="股票"/>
    <s v="沪深主板股"/>
    <s v="600497.SH"/>
    <x v="765"/>
    <n v="54600"/>
    <n v="283130"/>
    <x v="4920"/>
    <m/>
    <m/>
    <s v="万能"/>
    <s v="新动力18号"/>
    <s v="华安财保资管新动力18集合资产管理产品"/>
    <s v="HA0256"/>
    <s v="组合类保险资管产品"/>
    <s v="固定收益类保险资管产品"/>
    <n v="1"/>
    <s v="华安财保资产管理有限责任公司"/>
    <n v="701989700"/>
    <n v="681313581.63"/>
    <m/>
    <m/>
    <m/>
    <m/>
    <s v="否"/>
    <n v="4.1437571455984202E-6"/>
    <m/>
    <m/>
    <m/>
    <m/>
    <m/>
    <m/>
    <m/>
    <m/>
    <m/>
    <m/>
    <m/>
    <m/>
    <m/>
    <m/>
    <m/>
    <m/>
    <m/>
    <m/>
    <m/>
    <m/>
    <m/>
    <m/>
    <m/>
    <m/>
    <m/>
    <m/>
    <m/>
    <m/>
    <m/>
    <m/>
    <m/>
    <m/>
    <m/>
    <m/>
    <m/>
    <m/>
    <m/>
    <m/>
    <s v="固定收益类资产"/>
  </r>
  <r>
    <s v="中化国际"/>
    <s v="中化国际(控股)股份有限公司"/>
    <s v="股票"/>
    <s v="沪深主板股"/>
    <s v="600500.SH"/>
    <x v="766"/>
    <n v="37200"/>
    <n v="254846"/>
    <x v="4921"/>
    <m/>
    <m/>
    <s v="万能"/>
    <s v="新动力18号"/>
    <s v="华安财保资管新动力18集合资产管理产品"/>
    <s v="HA0256"/>
    <s v="组合类保险资管产品"/>
    <s v="固定收益类保险资管产品"/>
    <n v="1"/>
    <s v="华安财保资产管理有限责任公司"/>
    <n v="701989700"/>
    <n v="681313581.63"/>
    <m/>
    <m/>
    <m/>
    <m/>
    <s v="否"/>
    <n v="3.79869309425124E-6"/>
    <m/>
    <m/>
    <m/>
    <m/>
    <m/>
    <m/>
    <m/>
    <m/>
    <m/>
    <m/>
    <m/>
    <m/>
    <m/>
    <m/>
    <m/>
    <m/>
    <m/>
    <m/>
    <m/>
    <m/>
    <m/>
    <m/>
    <m/>
    <m/>
    <m/>
    <m/>
    <m/>
    <m/>
    <m/>
    <m/>
    <m/>
    <m/>
    <m/>
    <m/>
    <m/>
    <m/>
    <m/>
    <m/>
    <s v="固定收益类资产"/>
  </r>
  <r>
    <s v="方大特钢"/>
    <s v="方大特钢科技股份有限公司"/>
    <s v="股票"/>
    <s v="沪深主板股"/>
    <s v="600507.SH"/>
    <x v="767"/>
    <n v="33800"/>
    <n v="298655"/>
    <x v="4922"/>
    <m/>
    <m/>
    <s v="万能"/>
    <s v="新动力18号"/>
    <s v="华安财保资管新动力18集合资产管理产品"/>
    <s v="HA0256"/>
    <s v="组合类保险资管产品"/>
    <s v="固定收益类保险资管产品"/>
    <n v="1"/>
    <s v="华安财保资产管理有限责任公司"/>
    <n v="701989700"/>
    <n v="681313581.63"/>
    <m/>
    <m/>
    <m/>
    <m/>
    <s v="否"/>
    <n v="9.4186093582770994E-6"/>
    <m/>
    <m/>
    <m/>
    <m/>
    <m/>
    <m/>
    <m/>
    <m/>
    <m/>
    <m/>
    <m/>
    <m/>
    <m/>
    <m/>
    <m/>
    <m/>
    <m/>
    <m/>
    <m/>
    <m/>
    <m/>
    <m/>
    <m/>
    <m/>
    <m/>
    <m/>
    <m/>
    <m/>
    <m/>
    <m/>
    <m/>
    <m/>
    <m/>
    <m/>
    <m/>
    <m/>
    <m/>
    <m/>
    <s v="固定收益类资产"/>
  </r>
  <r>
    <s v="方大炭素"/>
    <s v="方大炭素新材料科技股份有限公司"/>
    <s v="股票"/>
    <s v="沪深主板股"/>
    <s v="600516.SH"/>
    <x v="768"/>
    <n v="41100"/>
    <n v="341095"/>
    <x v="4923"/>
    <m/>
    <m/>
    <s v="万能"/>
    <s v="新动力18号"/>
    <s v="华安财保资管新动力18集合资产管理产品"/>
    <s v="HA0256"/>
    <s v="组合类保险资管产品"/>
    <s v="固定收益类保险资管产品"/>
    <n v="1"/>
    <s v="华安财保资产管理有限责任公司"/>
    <n v="701989700"/>
    <n v="681313581.63"/>
    <m/>
    <m/>
    <m/>
    <m/>
    <s v="否"/>
    <n v="7.9798211085822396E-6"/>
    <m/>
    <m/>
    <m/>
    <m/>
    <m/>
    <m/>
    <m/>
    <m/>
    <m/>
    <m/>
    <m/>
    <m/>
    <m/>
    <m/>
    <m/>
    <m/>
    <m/>
    <m/>
    <m/>
    <m/>
    <m/>
    <m/>
    <m/>
    <m/>
    <m/>
    <m/>
    <m/>
    <m/>
    <m/>
    <m/>
    <m/>
    <m/>
    <m/>
    <m/>
    <m/>
    <m/>
    <m/>
    <m/>
    <s v="固定收益类资产"/>
  </r>
  <r>
    <s v="贵州茅台"/>
    <s v="贵州茅台酒股份有限公司"/>
    <s v="股票"/>
    <s v="沪深主板股"/>
    <s v="600519.SH"/>
    <x v="131"/>
    <n v="1700"/>
    <n v="2956266.35"/>
    <x v="4455"/>
    <m/>
    <m/>
    <s v="万能"/>
    <s v="新动力18号"/>
    <s v="华安财保资管新动力18集合资产管理产品"/>
    <s v="HA0256"/>
    <s v="组合类保险资管产品"/>
    <s v="固定收益类保险资管产品"/>
    <n v="1"/>
    <s v="华安财保资产管理有限责任公司"/>
    <n v="701989700"/>
    <n v="681313581.63"/>
    <m/>
    <m/>
    <m/>
    <m/>
    <s v="是"/>
    <n v="1.73912422747979E-5"/>
    <m/>
    <m/>
    <m/>
    <m/>
    <m/>
    <m/>
    <m/>
    <m/>
    <m/>
    <m/>
    <m/>
    <m/>
    <m/>
    <m/>
    <m/>
    <m/>
    <m/>
    <m/>
    <m/>
    <m/>
    <m/>
    <m/>
    <m/>
    <m/>
    <m/>
    <m/>
    <m/>
    <m/>
    <m/>
    <m/>
    <m/>
    <m/>
    <m/>
    <m/>
    <m/>
    <m/>
    <m/>
    <m/>
    <s v="固定收益类资产"/>
  </r>
  <r>
    <s v="中天科技"/>
    <s v="江苏中天科技股份有限公司"/>
    <s v="股票"/>
    <s v="沪深主板股"/>
    <s v="600522.SH"/>
    <x v="769"/>
    <n v="22300"/>
    <n v="352816"/>
    <x v="4924"/>
    <m/>
    <m/>
    <s v="万能"/>
    <s v="新动力18号"/>
    <s v="华安财保资管新动力18集合资产管理产品"/>
    <s v="HA0256"/>
    <s v="组合类保险资管产品"/>
    <s v="固定收益类保险资管产品"/>
    <n v="1"/>
    <s v="华安财保资产管理有限责任公司"/>
    <n v="701989700"/>
    <n v="681313581.63"/>
    <m/>
    <m/>
    <m/>
    <m/>
    <s v="否"/>
    <n v="7.7775054738557992E-6"/>
    <m/>
    <m/>
    <m/>
    <m/>
    <m/>
    <m/>
    <m/>
    <m/>
    <m/>
    <m/>
    <m/>
    <m/>
    <m/>
    <m/>
    <m/>
    <m/>
    <m/>
    <m/>
    <m/>
    <m/>
    <m/>
    <m/>
    <m/>
    <m/>
    <m/>
    <m/>
    <m/>
    <m/>
    <m/>
    <m/>
    <m/>
    <m/>
    <m/>
    <m/>
    <m/>
    <m/>
    <m/>
    <m/>
    <s v="固定收益类资产"/>
  </r>
  <r>
    <s v="康缘药业"/>
    <s v="江苏康缘药业股份有限公司"/>
    <s v="股票"/>
    <s v="沪深主板股"/>
    <s v="600557.SH"/>
    <x v="770"/>
    <n v="14400"/>
    <n v="210825"/>
    <x v="4457"/>
    <m/>
    <m/>
    <s v="万能"/>
    <s v="新动力18号"/>
    <s v="华安财保资管新动力18集合资产管理产品"/>
    <s v="HA0256"/>
    <s v="组合类保险资管产品"/>
    <s v="固定收益类保险资管产品"/>
    <n v="1"/>
    <s v="华安财保资产管理有限责任公司"/>
    <n v="701989700"/>
    <n v="681313581.63"/>
    <m/>
    <m/>
    <m/>
    <m/>
    <s v="否"/>
    <n v="1.07241942974105E-5"/>
    <m/>
    <m/>
    <m/>
    <m/>
    <m/>
    <m/>
    <m/>
    <m/>
    <m/>
    <m/>
    <m/>
    <m/>
    <m/>
    <m/>
    <m/>
    <m/>
    <m/>
    <m/>
    <m/>
    <m/>
    <m/>
    <m/>
    <m/>
    <m/>
    <m/>
    <m/>
    <m/>
    <m/>
    <m/>
    <m/>
    <m/>
    <m/>
    <m/>
    <m/>
    <m/>
    <m/>
    <m/>
    <m/>
    <s v="固定收益类资产"/>
  </r>
  <r>
    <s v="海螺水泥"/>
    <s v="安徽海螺水泥股份有限公司"/>
    <s v="股票"/>
    <s v="沪深主板股"/>
    <s v="600585.SH"/>
    <x v="771"/>
    <n v="13400"/>
    <n v="522363"/>
    <x v="4458"/>
    <m/>
    <m/>
    <s v="万能"/>
    <s v="新动力18号"/>
    <s v="华安财保资管新动力18集合资产管理产品"/>
    <s v="HA0256"/>
    <s v="组合类保险资管产品"/>
    <s v="固定收益类保险资管产品"/>
    <n v="1"/>
    <s v="华安财保资产管理有限责任公司"/>
    <n v="701989700"/>
    <n v="681313581.63"/>
    <m/>
    <m/>
    <m/>
    <m/>
    <s v="是"/>
    <n v="1.3453077916532801E-5"/>
    <m/>
    <m/>
    <m/>
    <m/>
    <m/>
    <m/>
    <m/>
    <m/>
    <m/>
    <m/>
    <m/>
    <m/>
    <m/>
    <m/>
    <m/>
    <m/>
    <m/>
    <m/>
    <m/>
    <m/>
    <m/>
    <m/>
    <m/>
    <m/>
    <m/>
    <m/>
    <m/>
    <m/>
    <m/>
    <m/>
    <m/>
    <m/>
    <m/>
    <m/>
    <m/>
    <m/>
    <m/>
    <m/>
    <s v="固定收益类资产"/>
  </r>
  <r>
    <s v="浦东金桥"/>
    <s v="上海金桥出口加工区开发股份有限公司"/>
    <s v="股票"/>
    <s v="沪深主板股"/>
    <s v="600639.SH"/>
    <x v="772"/>
    <n v="18000"/>
    <n v="271358"/>
    <x v="4925"/>
    <m/>
    <m/>
    <s v="万能"/>
    <s v="新动力18号"/>
    <s v="华安财保资管新动力18集合资产管理产品"/>
    <s v="HA0256"/>
    <s v="组合类保险资管产品"/>
    <s v="固定收益类保险资管产品"/>
    <n v="1"/>
    <s v="华安财保资产管理有限责任公司"/>
    <n v="701989700"/>
    <n v="681313581.63"/>
    <m/>
    <m/>
    <m/>
    <m/>
    <s v="否"/>
    <n v="1.56775419206884E-5"/>
    <m/>
    <m/>
    <m/>
    <m/>
    <m/>
    <m/>
    <m/>
    <m/>
    <m/>
    <m/>
    <m/>
    <m/>
    <m/>
    <m/>
    <m/>
    <m/>
    <m/>
    <m/>
    <m/>
    <m/>
    <m/>
    <m/>
    <m/>
    <m/>
    <m/>
    <m/>
    <m/>
    <m/>
    <m/>
    <m/>
    <m/>
    <m/>
    <m/>
    <m/>
    <m/>
    <m/>
    <m/>
    <m/>
    <s v="固定收益类资产"/>
  </r>
  <r>
    <s v="外服控股"/>
    <s v="上海外服控股集团股份有限公司"/>
    <s v="股票"/>
    <s v="沪深主板股"/>
    <s v="600662.SH"/>
    <x v="773"/>
    <n v="29500"/>
    <n v="172945"/>
    <x v="4926"/>
    <m/>
    <m/>
    <s v="万能"/>
    <s v="新动力18号"/>
    <s v="华安财保资管新动力18集合资产管理产品"/>
    <s v="HA0256"/>
    <s v="组合类保险资管产品"/>
    <s v="固定收益类保险资管产品"/>
    <n v="1"/>
    <s v="华安财保资产管理有限责任公司"/>
    <n v="701989700"/>
    <n v="681313581.63"/>
    <m/>
    <m/>
    <m/>
    <m/>
    <s v="否"/>
    <n v="1.0798822908754701E-5"/>
    <m/>
    <m/>
    <m/>
    <m/>
    <m/>
    <m/>
    <m/>
    <m/>
    <m/>
    <m/>
    <m/>
    <m/>
    <m/>
    <m/>
    <m/>
    <m/>
    <m/>
    <m/>
    <m/>
    <m/>
    <m/>
    <m/>
    <m/>
    <m/>
    <m/>
    <m/>
    <m/>
    <m/>
    <m/>
    <m/>
    <m/>
    <m/>
    <m/>
    <m/>
    <m/>
    <m/>
    <m/>
    <m/>
    <s v="固定收益类资产"/>
  </r>
  <r>
    <s v="陆 家 嘴"/>
    <s v="上海陆家嘴金融贸易区开发股份有限公司"/>
    <s v="股票"/>
    <s v="沪深主板股"/>
    <s v="600663.SH"/>
    <x v="223"/>
    <n v="29100"/>
    <n v="347703"/>
    <x v="4927"/>
    <m/>
    <m/>
    <s v="万能"/>
    <s v="新动力18号"/>
    <s v="华安财保资管新动力18集合资产管理产品"/>
    <s v="HA0256"/>
    <s v="组合类保险资管产品"/>
    <s v="固定收益类保险资管产品"/>
    <n v="1"/>
    <s v="华安财保资产管理有限责任公司"/>
    <n v="701989700"/>
    <n v="681313581.63"/>
    <m/>
    <m/>
    <m/>
    <m/>
    <s v="否"/>
    <n v="1.3532900630776499E-6"/>
    <m/>
    <m/>
    <m/>
    <m/>
    <m/>
    <m/>
    <m/>
    <m/>
    <m/>
    <m/>
    <m/>
    <m/>
    <m/>
    <m/>
    <m/>
    <m/>
    <m/>
    <m/>
    <m/>
    <m/>
    <m/>
    <m/>
    <m/>
    <m/>
    <m/>
    <m/>
    <m/>
    <m/>
    <m/>
    <m/>
    <m/>
    <m/>
    <m/>
    <m/>
    <m/>
    <m/>
    <m/>
    <m/>
    <s v="固定收益类资产"/>
  </r>
  <r>
    <s v="东 阳 光"/>
    <s v="广东东阳光科技控股股份有限公司"/>
    <s v="股票"/>
    <s v="沪深主板股"/>
    <s v="600673.SH"/>
    <x v="774"/>
    <n v="62200"/>
    <n v="483887.6"/>
    <x v="4928"/>
    <m/>
    <m/>
    <s v="万能"/>
    <s v="新动力18号"/>
    <s v="华安财保资管新动力18集合资产管理产品"/>
    <s v="HA0256"/>
    <s v="组合类保险资管产品"/>
    <s v="固定收益类保险资管产品"/>
    <n v="1"/>
    <s v="华安财保资产管理有限责任公司"/>
    <n v="701989700"/>
    <n v="681313581.63"/>
    <m/>
    <m/>
    <m/>
    <m/>
    <s v="否"/>
    <n v="6.5339375829737596E-6"/>
    <m/>
    <m/>
    <m/>
    <m/>
    <m/>
    <m/>
    <m/>
    <m/>
    <m/>
    <m/>
    <m/>
    <m/>
    <m/>
    <m/>
    <m/>
    <m/>
    <m/>
    <m/>
    <m/>
    <m/>
    <m/>
    <m/>
    <m/>
    <m/>
    <m/>
    <m/>
    <m/>
    <m/>
    <m/>
    <m/>
    <m/>
    <m/>
    <m/>
    <m/>
    <m/>
    <m/>
    <m/>
    <m/>
    <s v="固定收益类资产"/>
  </r>
  <r>
    <s v="中航产融"/>
    <s v="中航工业产融控股股份有限公司"/>
    <s v="股票"/>
    <s v="沪深主板股"/>
    <s v="600705.SH"/>
    <x v="613"/>
    <n v="133100"/>
    <n v="540443"/>
    <x v="4929"/>
    <m/>
    <m/>
    <s v="万能"/>
    <s v="新动力18号"/>
    <s v="华安财保资管新动力18集合资产管理产品"/>
    <s v="HA0256"/>
    <s v="组合类保险资管产品"/>
    <s v="固定收益类保险资管产品"/>
    <n v="1"/>
    <s v="华安财保资产管理有限责任公司"/>
    <n v="701989700"/>
    <n v="681313581.63"/>
    <m/>
    <m/>
    <m/>
    <m/>
    <s v="否"/>
    <n v="2.49813961461117E-5"/>
    <m/>
    <m/>
    <m/>
    <m/>
    <m/>
    <m/>
    <m/>
    <m/>
    <m/>
    <m/>
    <m/>
    <m/>
    <m/>
    <m/>
    <m/>
    <m/>
    <m/>
    <m/>
    <m/>
    <m/>
    <m/>
    <m/>
    <m/>
    <m/>
    <m/>
    <m/>
    <m/>
    <m/>
    <m/>
    <m/>
    <m/>
    <m/>
    <m/>
    <m/>
    <m/>
    <m/>
    <m/>
    <m/>
    <s v="固定收益类资产"/>
  </r>
  <r>
    <s v="东软集团"/>
    <s v="东软集团股份有限公司"/>
    <s v="股票"/>
    <s v="沪深主板股"/>
    <s v="600718.SH"/>
    <x v="775"/>
    <n v="32300"/>
    <n v="386298"/>
    <x v="4930"/>
    <m/>
    <m/>
    <s v="万能"/>
    <s v="新动力18号"/>
    <s v="华安财保资管新动力18集合资产管理产品"/>
    <s v="HA0256"/>
    <s v="组合类保险资管产品"/>
    <s v="固定收益类保险资管产品"/>
    <n v="1"/>
    <s v="华安财保资产管理有限责任公司"/>
    <n v="701989700"/>
    <n v="681313581.63"/>
    <m/>
    <m/>
    <m/>
    <m/>
    <s v="否"/>
    <n v="2.5286346269604098E-6"/>
    <m/>
    <m/>
    <m/>
    <m/>
    <m/>
    <m/>
    <m/>
    <m/>
    <m/>
    <m/>
    <m/>
    <m/>
    <m/>
    <m/>
    <m/>
    <m/>
    <m/>
    <m/>
    <m/>
    <m/>
    <m/>
    <m/>
    <m/>
    <m/>
    <m/>
    <m/>
    <m/>
    <m/>
    <m/>
    <m/>
    <m/>
    <m/>
    <m/>
    <m/>
    <m/>
    <m/>
    <m/>
    <m/>
    <s v="固定收益类资产"/>
  </r>
  <r>
    <s v="佳都科技"/>
    <s v="佳都科技集团股份有限公司"/>
    <s v="股票"/>
    <s v="沪深主板股"/>
    <s v="600728.SH"/>
    <x v="776"/>
    <n v="38100"/>
    <n v="288233"/>
    <x v="4931"/>
    <m/>
    <m/>
    <s v="万能"/>
    <s v="新动力18号"/>
    <s v="华安财保资管新动力18集合资产管理产品"/>
    <s v="HA0256"/>
    <s v="组合类保险资管产品"/>
    <s v="固定收益类保险资管产品"/>
    <n v="1"/>
    <s v="华安财保资产管理有限责任公司"/>
    <n v="701989700"/>
    <n v="681313581.63"/>
    <m/>
    <m/>
    <m/>
    <m/>
    <s v="否"/>
    <n v="1.6036879219989501E-5"/>
    <m/>
    <m/>
    <m/>
    <m/>
    <m/>
    <m/>
    <m/>
    <m/>
    <m/>
    <m/>
    <m/>
    <m/>
    <m/>
    <m/>
    <m/>
    <m/>
    <m/>
    <m/>
    <m/>
    <m/>
    <m/>
    <m/>
    <m/>
    <m/>
    <m/>
    <m/>
    <m/>
    <m/>
    <m/>
    <m/>
    <m/>
    <m/>
    <m/>
    <m/>
    <m/>
    <m/>
    <m/>
    <m/>
    <s v="固定收益类资产"/>
  </r>
  <r>
    <s v="爱旭股份"/>
    <s v="上海爱旭新能源股份有限公司"/>
    <s v="股票"/>
    <s v="沪深主板股"/>
    <s v="600732.SH"/>
    <x v="777"/>
    <n v="17300"/>
    <n v="240996"/>
    <x v="4932"/>
    <m/>
    <m/>
    <s v="万能"/>
    <s v="新动力18号"/>
    <s v="华安财保资管新动力18集合资产管理产品"/>
    <s v="HA0256"/>
    <s v="组合类保险资管产品"/>
    <s v="固定收益类保险资管产品"/>
    <n v="1"/>
    <s v="华安财保资产管理有限责任公司"/>
    <n v="701989700"/>
    <n v="681313581.63"/>
    <m/>
    <m/>
    <m/>
    <m/>
    <s v="否"/>
    <n v="1.3034183648864E-5"/>
    <m/>
    <m/>
    <m/>
    <m/>
    <m/>
    <m/>
    <m/>
    <m/>
    <m/>
    <m/>
    <m/>
    <m/>
    <m/>
    <m/>
    <m/>
    <m/>
    <m/>
    <m/>
    <m/>
    <m/>
    <m/>
    <m/>
    <m/>
    <m/>
    <m/>
    <m/>
    <m/>
    <m/>
    <m/>
    <m/>
    <m/>
    <m/>
    <m/>
    <m/>
    <m/>
    <m/>
    <m/>
    <m/>
    <s v="固定收益类资产"/>
  </r>
  <r>
    <s v="中粮糖业"/>
    <s v="中粮糖业控股股份有限公司"/>
    <s v="股票"/>
    <s v="沪深主板股"/>
    <s v="600737.SH"/>
    <x v="778"/>
    <n v="59800"/>
    <n v="491825"/>
    <x v="4933"/>
    <m/>
    <m/>
    <s v="万能"/>
    <s v="新动力18号"/>
    <s v="华安财保资管新动力18集合资产管理产品"/>
    <s v="HA0256"/>
    <s v="组合类保险资管产品"/>
    <s v="固定收益类保险资管产品"/>
    <n v="1"/>
    <s v="华安财保资产管理有限责任公司"/>
    <n v="701989700"/>
    <n v="681313581.63"/>
    <m/>
    <m/>
    <m/>
    <m/>
    <s v="否"/>
    <n v="7.2133306395633403E-6"/>
    <m/>
    <m/>
    <m/>
    <m/>
    <m/>
    <m/>
    <m/>
    <m/>
    <m/>
    <m/>
    <m/>
    <m/>
    <m/>
    <m/>
    <m/>
    <m/>
    <m/>
    <m/>
    <m/>
    <m/>
    <m/>
    <m/>
    <m/>
    <m/>
    <m/>
    <m/>
    <m/>
    <m/>
    <m/>
    <m/>
    <m/>
    <m/>
    <m/>
    <m/>
    <m/>
    <m/>
    <m/>
    <m/>
    <s v="固定收益类资产"/>
  </r>
  <r>
    <s v="一汽富维"/>
    <s v="长春一汽富维汽车零部件股份有限公司"/>
    <s v="股票"/>
    <s v="沪深主板股"/>
    <s v="600742.SH"/>
    <x v="779"/>
    <n v="29900"/>
    <n v="314423.15000000002"/>
    <x v="4710"/>
    <m/>
    <m/>
    <s v="万能"/>
    <s v="新动力18号"/>
    <s v="华安财保资管新动力18集合资产管理产品"/>
    <s v="HA0256"/>
    <s v="组合类保险资管产品"/>
    <s v="固定收益类保险资管产品"/>
    <n v="1"/>
    <s v="华安财保资产管理有限责任公司"/>
    <n v="701989700"/>
    <n v="681313581.63"/>
    <m/>
    <m/>
    <m/>
    <m/>
    <s v="否"/>
    <n v="2.0637730703745899E-5"/>
    <m/>
    <m/>
    <m/>
    <m/>
    <m/>
    <m/>
    <m/>
    <m/>
    <m/>
    <m/>
    <m/>
    <m/>
    <m/>
    <m/>
    <m/>
    <m/>
    <m/>
    <m/>
    <m/>
    <m/>
    <m/>
    <m/>
    <m/>
    <m/>
    <m/>
    <m/>
    <m/>
    <m/>
    <m/>
    <m/>
    <m/>
    <m/>
    <m/>
    <m/>
    <m/>
    <m/>
    <m/>
    <m/>
    <s v="固定收益类资产"/>
  </r>
  <r>
    <s v="锦江酒店"/>
    <s v="上海锦江国际酒店股份有限公司"/>
    <s v="股票"/>
    <s v="沪深主板股"/>
    <s v="600754.SH"/>
    <x v="780"/>
    <n v="10100"/>
    <n v="520465"/>
    <x v="4934"/>
    <m/>
    <m/>
    <s v="万能"/>
    <s v="新动力18号"/>
    <s v="华安财保资管新动力18集合资产管理产品"/>
    <s v="HA0256"/>
    <s v="组合类保险资管产品"/>
    <s v="固定收益类保险资管产品"/>
    <n v="1"/>
    <s v="华安财保资产管理有限责任公司"/>
    <n v="701989700"/>
    <n v="681313581.63"/>
    <m/>
    <m/>
    <m/>
    <m/>
    <s v="否"/>
    <n v="1.49215671081751E-5"/>
    <m/>
    <m/>
    <m/>
    <m/>
    <m/>
    <m/>
    <m/>
    <m/>
    <m/>
    <m/>
    <m/>
    <m/>
    <m/>
    <m/>
    <m/>
    <m/>
    <m/>
    <m/>
    <m/>
    <m/>
    <m/>
    <m/>
    <m/>
    <m/>
    <m/>
    <m/>
    <m/>
    <m/>
    <m/>
    <m/>
    <m/>
    <m/>
    <m/>
    <m/>
    <m/>
    <m/>
    <m/>
    <m/>
    <s v="固定收益类资产"/>
  </r>
  <r>
    <s v="中航重机"/>
    <s v="中航重机股份有限公司"/>
    <s v="股票"/>
    <s v="沪深主板股"/>
    <s v="600765.SH"/>
    <x v="781"/>
    <n v="13200"/>
    <n v="541692"/>
    <x v="4935"/>
    <m/>
    <m/>
    <s v="万能"/>
    <s v="新动力18号"/>
    <s v="华安财保资管新动力18集合资产管理产品"/>
    <s v="HA0256"/>
    <s v="组合类保险资管产品"/>
    <s v="固定收益类保险资管产品"/>
    <n v="1"/>
    <s v="华安财保资产管理有限责任公司"/>
    <n v="701989700"/>
    <n v="681313581.63"/>
    <m/>
    <m/>
    <m/>
    <m/>
    <s v="否"/>
    <n v="2.59986898672589E-5"/>
    <m/>
    <m/>
    <m/>
    <m/>
    <m/>
    <m/>
    <m/>
    <m/>
    <m/>
    <m/>
    <m/>
    <m/>
    <m/>
    <m/>
    <m/>
    <m/>
    <m/>
    <m/>
    <m/>
    <m/>
    <m/>
    <m/>
    <m/>
    <m/>
    <m/>
    <m/>
    <m/>
    <m/>
    <m/>
    <m/>
    <m/>
    <m/>
    <m/>
    <m/>
    <m/>
    <m/>
    <m/>
    <m/>
    <s v="固定收益类资产"/>
  </r>
  <r>
    <s v="国电电力"/>
    <s v="国电电力发展股份有限公司"/>
    <s v="股票"/>
    <s v="沪深主板股"/>
    <s v="600795.SH"/>
    <x v="782"/>
    <n v="132500"/>
    <n v="341832"/>
    <x v="4936"/>
    <m/>
    <m/>
    <s v="万能"/>
    <s v="新动力18号"/>
    <s v="华安财保资管新动力18集合资产管理产品"/>
    <s v="HA0256"/>
    <s v="组合类保险资管产品"/>
    <s v="固定收益类保险资管产品"/>
    <n v="1"/>
    <s v="华安财保资产管理有限责任公司"/>
    <n v="701989700"/>
    <n v="681313581.63"/>
    <m/>
    <m/>
    <m/>
    <m/>
    <s v="是"/>
    <n v="2.16695310440537E-5"/>
    <m/>
    <m/>
    <m/>
    <m/>
    <m/>
    <m/>
    <m/>
    <m/>
    <m/>
    <m/>
    <m/>
    <m/>
    <m/>
    <m/>
    <m/>
    <m/>
    <m/>
    <m/>
    <m/>
    <m/>
    <m/>
    <m/>
    <m/>
    <m/>
    <m/>
    <m/>
    <m/>
    <m/>
    <m/>
    <m/>
    <m/>
    <m/>
    <m/>
    <m/>
    <m/>
    <m/>
    <m/>
    <m/>
    <s v="固定收益类资产"/>
  </r>
  <r>
    <s v="动力新科"/>
    <s v="上海新动力汽车科技股份有限公司"/>
    <s v="股票"/>
    <s v="沪深主板股"/>
    <s v="600841.SH"/>
    <x v="783"/>
    <n v="11600"/>
    <n v="118078"/>
    <x v="4937"/>
    <m/>
    <m/>
    <s v="万能"/>
    <s v="新动力18号"/>
    <s v="华安财保资管新动力18集合资产管理产品"/>
    <s v="HA0256"/>
    <s v="组合类保险资管产品"/>
    <s v="固定收益类保险资管产品"/>
    <n v="1"/>
    <s v="华安财保资产管理有限责任公司"/>
    <n v="701989700"/>
    <n v="681313581.63"/>
    <m/>
    <m/>
    <m/>
    <m/>
    <s v="否"/>
    <n v="8.4956794365291408E-6"/>
    <m/>
    <m/>
    <m/>
    <m/>
    <m/>
    <m/>
    <m/>
    <m/>
    <m/>
    <m/>
    <m/>
    <m/>
    <m/>
    <m/>
    <m/>
    <m/>
    <m/>
    <m/>
    <m/>
    <m/>
    <m/>
    <m/>
    <m/>
    <m/>
    <m/>
    <m/>
    <m/>
    <m/>
    <m/>
    <m/>
    <m/>
    <m/>
    <m/>
    <m/>
    <m/>
    <m/>
    <m/>
    <m/>
    <s v="固定收益类资产"/>
  </r>
  <r>
    <s v="上海临港"/>
    <s v="上海临港控股股份有限公司"/>
    <s v="股票"/>
    <s v="沪深主板股"/>
    <s v="600848.SH"/>
    <x v="784"/>
    <n v="27400"/>
    <n v="396274"/>
    <x v="4938"/>
    <m/>
    <m/>
    <s v="万能"/>
    <s v="新动力18号"/>
    <s v="华安财保资管新动力18集合资产管理产品"/>
    <s v="HA0256"/>
    <s v="组合类保险资管产品"/>
    <s v="固定收益类保险资管产品"/>
    <n v="1"/>
    <s v="华安财保资产管理有限责任公司"/>
    <n v="701989700"/>
    <n v="681313581.63"/>
    <m/>
    <m/>
    <m/>
    <m/>
    <s v="是"/>
    <n v="2.7958973066507801E-5"/>
    <m/>
    <m/>
    <m/>
    <m/>
    <m/>
    <m/>
    <m/>
    <m/>
    <m/>
    <m/>
    <m/>
    <m/>
    <m/>
    <m/>
    <m/>
    <m/>
    <m/>
    <m/>
    <m/>
    <m/>
    <m/>
    <m/>
    <m/>
    <m/>
    <m/>
    <m/>
    <m/>
    <m/>
    <m/>
    <m/>
    <m/>
    <m/>
    <m/>
    <m/>
    <m/>
    <m/>
    <m/>
    <m/>
    <s v="固定收益类资产"/>
  </r>
  <r>
    <s v="王 府 井"/>
    <s v="王府井集团股份有限公司"/>
    <s v="股票"/>
    <s v="沪深主板股"/>
    <s v="600859.SH"/>
    <x v="785"/>
    <n v="23000"/>
    <n v="495693"/>
    <x v="4939"/>
    <m/>
    <m/>
    <s v="万能"/>
    <s v="新动力18号"/>
    <s v="华安财保资管新动力18集合资产管理产品"/>
    <s v="HA0256"/>
    <s v="组合类保险资管产品"/>
    <s v="固定收益类保险资管产品"/>
    <n v="1"/>
    <s v="华安财保资产管理有限责任公司"/>
    <n v="701989700"/>
    <n v="681313581.63"/>
    <m/>
    <m/>
    <m/>
    <m/>
    <s v="否"/>
    <n v="4.4066870913616602E-5"/>
    <m/>
    <m/>
    <m/>
    <m/>
    <m/>
    <m/>
    <m/>
    <m/>
    <m/>
    <m/>
    <m/>
    <m/>
    <m/>
    <m/>
    <m/>
    <m/>
    <m/>
    <m/>
    <m/>
    <m/>
    <m/>
    <m/>
    <m/>
    <m/>
    <m/>
    <m/>
    <m/>
    <m/>
    <m/>
    <m/>
    <m/>
    <m/>
    <m/>
    <m/>
    <m/>
    <m/>
    <m/>
    <m/>
    <s v="固定收益类资产"/>
  </r>
  <r>
    <s v="中航高科"/>
    <s v="中航航空高科技股份有限公司"/>
    <s v="股票"/>
    <s v="沪深主板股"/>
    <s v="600862.SH"/>
    <x v="786"/>
    <n v="18800"/>
    <n v="422710"/>
    <x v="4940"/>
    <m/>
    <m/>
    <s v="万能"/>
    <s v="新动力18号"/>
    <s v="华安财保资管新动力18集合资产管理产品"/>
    <s v="HA0256"/>
    <s v="组合类保险资管产品"/>
    <s v="固定收益类保险资管产品"/>
    <n v="1"/>
    <s v="华安财保资产管理有限责任公司"/>
    <n v="701989700"/>
    <n v="681313581.63"/>
    <m/>
    <m/>
    <m/>
    <m/>
    <s v="否"/>
    <n v="9.4388636405153295E-6"/>
    <m/>
    <m/>
    <m/>
    <m/>
    <m/>
    <m/>
    <m/>
    <m/>
    <m/>
    <m/>
    <m/>
    <m/>
    <m/>
    <m/>
    <m/>
    <m/>
    <m/>
    <m/>
    <m/>
    <m/>
    <m/>
    <m/>
    <m/>
    <m/>
    <m/>
    <m/>
    <m/>
    <m/>
    <m/>
    <m/>
    <m/>
    <m/>
    <m/>
    <m/>
    <m/>
    <m/>
    <m/>
    <m/>
    <s v="固定收益类资产"/>
  </r>
  <r>
    <s v="内蒙华电"/>
    <s v="内蒙古蒙电华能热电股份有限公司"/>
    <s v="股票"/>
    <s v="沪深主板股"/>
    <s v="600863.SH"/>
    <x v="787"/>
    <n v="131200"/>
    <n v="418352"/>
    <x v="4941"/>
    <m/>
    <m/>
    <s v="万能"/>
    <s v="新动力18号"/>
    <s v="华安财保资管新动力18集合资产管理产品"/>
    <s v="HA0256"/>
    <s v="组合类保险资管产品"/>
    <s v="固定收益类保险资管产品"/>
    <n v="1"/>
    <s v="华安财保资产管理有限责任公司"/>
    <n v="701989700"/>
    <n v="681313581.63"/>
    <m/>
    <m/>
    <m/>
    <m/>
    <s v="否"/>
    <n v="1.25518400980468E-5"/>
    <m/>
    <m/>
    <m/>
    <m/>
    <m/>
    <m/>
    <m/>
    <m/>
    <m/>
    <m/>
    <m/>
    <m/>
    <m/>
    <m/>
    <m/>
    <m/>
    <m/>
    <m/>
    <m/>
    <m/>
    <m/>
    <m/>
    <m/>
    <m/>
    <m/>
    <m/>
    <m/>
    <m/>
    <m/>
    <m/>
    <m/>
    <m/>
    <m/>
    <m/>
    <m/>
    <m/>
    <m/>
    <m/>
    <s v="固定收益类资产"/>
  </r>
  <r>
    <s v="通化东宝"/>
    <s v="通化东宝药业股份有限公司"/>
    <s v="股票"/>
    <s v="沪深主板股"/>
    <s v="600867.SH"/>
    <x v="788"/>
    <n v="37300"/>
    <n v="388657.34"/>
    <x v="4942"/>
    <m/>
    <m/>
    <s v="万能"/>
    <s v="新动力18号"/>
    <s v="华安财保资管新动力18集合资产管理产品"/>
    <s v="HA0256"/>
    <s v="组合类保险资管产品"/>
    <s v="固定收益类保险资管产品"/>
    <n v="1"/>
    <s v="华安财保资产管理有限责任公司"/>
    <n v="701989700"/>
    <n v="681313581.63"/>
    <m/>
    <m/>
    <m/>
    <m/>
    <s v="否"/>
    <n v="7.4289543520090801E-6"/>
    <m/>
    <m/>
    <m/>
    <m/>
    <m/>
    <m/>
    <m/>
    <m/>
    <m/>
    <m/>
    <m/>
    <m/>
    <m/>
    <m/>
    <m/>
    <m/>
    <m/>
    <m/>
    <m/>
    <m/>
    <m/>
    <m/>
    <m/>
    <m/>
    <m/>
    <m/>
    <m/>
    <m/>
    <m/>
    <m/>
    <m/>
    <m/>
    <m/>
    <m/>
    <m/>
    <m/>
    <m/>
    <m/>
    <s v="固定收益类资产"/>
  </r>
  <r>
    <s v="远东股份"/>
    <s v="远东智慧能源股份有限公司"/>
    <s v="股票"/>
    <s v="沪深主板股"/>
    <s v="600869.SH"/>
    <x v="789"/>
    <n v="60700"/>
    <n v="319670"/>
    <x v="4943"/>
    <m/>
    <m/>
    <s v="万能"/>
    <s v="新动力18号"/>
    <s v="华安财保资管新动力18集合资产管理产品"/>
    <s v="HA0256"/>
    <s v="组合类保险资管产品"/>
    <s v="固定收益类保险资管产品"/>
    <n v="1"/>
    <s v="华安财保资产管理有限责任公司"/>
    <n v="701989700"/>
    <n v="681313581.63"/>
    <m/>
    <m/>
    <m/>
    <m/>
    <s v="否"/>
    <n v="7.1098657372218701E-6"/>
    <m/>
    <m/>
    <m/>
    <m/>
    <m/>
    <m/>
    <m/>
    <m/>
    <m/>
    <m/>
    <m/>
    <m/>
    <m/>
    <m/>
    <m/>
    <m/>
    <m/>
    <m/>
    <m/>
    <m/>
    <m/>
    <m/>
    <m/>
    <m/>
    <m/>
    <m/>
    <m/>
    <m/>
    <m/>
    <m/>
    <m/>
    <m/>
    <m/>
    <m/>
    <m/>
    <m/>
    <m/>
    <m/>
    <s v="固定收益类资产"/>
  </r>
  <r>
    <s v="宏发股份"/>
    <s v="宏发科技股份有限公司"/>
    <s v="股票"/>
    <s v="沪深主板股"/>
    <s v="600885.SH"/>
    <x v="790"/>
    <n v="10900"/>
    <n v="521560"/>
    <x v="4944"/>
    <m/>
    <m/>
    <s v="万能"/>
    <s v="新动力18号"/>
    <s v="华安财保资管新动力18集合资产管理产品"/>
    <s v="HA0256"/>
    <s v="组合类保险资管产品"/>
    <s v="固定收益类保险资管产品"/>
    <n v="1"/>
    <s v="华安财保资产管理有限责任公司"/>
    <n v="701989700"/>
    <n v="681313581.63"/>
    <m/>
    <m/>
    <m/>
    <m/>
    <s v="否"/>
    <n v="1.0862295804319601E-5"/>
    <m/>
    <m/>
    <m/>
    <m/>
    <m/>
    <m/>
    <m/>
    <m/>
    <m/>
    <m/>
    <m/>
    <m/>
    <m/>
    <m/>
    <m/>
    <m/>
    <m/>
    <m/>
    <m/>
    <m/>
    <m/>
    <m/>
    <m/>
    <m/>
    <m/>
    <m/>
    <m/>
    <m/>
    <m/>
    <m/>
    <m/>
    <m/>
    <m/>
    <m/>
    <m/>
    <m/>
    <m/>
    <m/>
    <s v="固定收益类资产"/>
  </r>
  <r>
    <s v="伊利股份"/>
    <s v="内蒙古伊利实业集团股份有限公司"/>
    <s v="股票"/>
    <s v="沪深主板股"/>
    <s v="600887.SH"/>
    <x v="283"/>
    <n v="47500"/>
    <n v="1843870.8"/>
    <x v="4945"/>
    <m/>
    <m/>
    <s v="万能"/>
    <s v="新动力18号"/>
    <s v="华安财保资管新动力18集合资产管理产品"/>
    <s v="HA0256"/>
    <s v="组合类保险资管产品"/>
    <s v="固定收益类保险资管产品"/>
    <n v="1"/>
    <s v="华安财保资产管理有限责任公司"/>
    <n v="701989700"/>
    <n v="681313581.63"/>
    <m/>
    <m/>
    <m/>
    <m/>
    <s v="是"/>
    <n v="2.03029293990762E-5"/>
    <m/>
    <m/>
    <m/>
    <m/>
    <m/>
    <m/>
    <m/>
    <m/>
    <m/>
    <m/>
    <m/>
    <m/>
    <m/>
    <m/>
    <m/>
    <m/>
    <m/>
    <m/>
    <m/>
    <m/>
    <m/>
    <m/>
    <m/>
    <m/>
    <m/>
    <m/>
    <m/>
    <m/>
    <m/>
    <m/>
    <m/>
    <m/>
    <m/>
    <m/>
    <m/>
    <m/>
    <m/>
    <m/>
    <s v="固定收益类资产"/>
  </r>
  <r>
    <s v="江苏租赁"/>
    <s v="江苏金融租赁股份有限公司"/>
    <s v="股票"/>
    <s v="沪深主板股"/>
    <s v="600901.SH"/>
    <x v="791"/>
    <n v="73600"/>
    <n v="369823"/>
    <x v="4946"/>
    <m/>
    <m/>
    <s v="万能"/>
    <s v="新动力18号"/>
    <s v="华安财保资管新动力18集合资产管理产品"/>
    <s v="HA0256"/>
    <s v="组合类保险资管产品"/>
    <s v="固定收益类保险资管产品"/>
    <n v="1"/>
    <s v="华安财保资产管理有限责任公司"/>
    <n v="701989700"/>
    <n v="681313581.63"/>
    <m/>
    <m/>
    <m/>
    <m/>
    <s v="否"/>
    <n v="1.34955759316244E-5"/>
    <m/>
    <m/>
    <m/>
    <m/>
    <m/>
    <m/>
    <m/>
    <m/>
    <m/>
    <m/>
    <m/>
    <m/>
    <m/>
    <m/>
    <m/>
    <m/>
    <m/>
    <m/>
    <m/>
    <m/>
    <m/>
    <m/>
    <m/>
    <m/>
    <m/>
    <m/>
    <m/>
    <m/>
    <m/>
    <m/>
    <m/>
    <m/>
    <m/>
    <m/>
    <m/>
    <m/>
    <m/>
    <m/>
    <s v="固定收益类资产"/>
  </r>
  <r>
    <s v="无锡银行"/>
    <s v="无锡农村商业银行股份有限公司"/>
    <s v="股票"/>
    <s v="沪深主板股"/>
    <s v="600908.SH"/>
    <x v="792"/>
    <n v="127300"/>
    <n v="752406.27"/>
    <x v="4947"/>
    <m/>
    <m/>
    <s v="万能"/>
    <s v="新动力18号"/>
    <s v="华安财保资管新动力18集合资产管理产品"/>
    <s v="HA0256"/>
    <s v="组合类保险资管产品"/>
    <s v="固定收益类保险资管产品"/>
    <n v="1"/>
    <s v="华安财保资产管理有限责任公司"/>
    <n v="701989700"/>
    <n v="681313581.63"/>
    <m/>
    <m/>
    <m/>
    <m/>
    <s v="否"/>
    <n v="2.01014639440997E-5"/>
    <m/>
    <m/>
    <m/>
    <m/>
    <m/>
    <m/>
    <m/>
    <m/>
    <m/>
    <m/>
    <m/>
    <m/>
    <m/>
    <m/>
    <m/>
    <m/>
    <m/>
    <m/>
    <m/>
    <m/>
    <m/>
    <m/>
    <m/>
    <m/>
    <m/>
    <m/>
    <m/>
    <m/>
    <m/>
    <m/>
    <m/>
    <m/>
    <m/>
    <m/>
    <m/>
    <m/>
    <m/>
    <m/>
    <s v="固定收益类资产"/>
  </r>
  <r>
    <s v="爱 柯 迪"/>
    <s v="爱柯迪股份有限公司"/>
    <s v="股票"/>
    <s v="沪深主板股"/>
    <s v="600933.SH"/>
    <x v="583"/>
    <n v="18000"/>
    <n v="203589"/>
    <x v="4948"/>
    <m/>
    <m/>
    <s v="万能"/>
    <s v="新动力18号"/>
    <s v="华安财保资管新动力18集合资产管理产品"/>
    <s v="HA0256"/>
    <s v="组合类保险资管产品"/>
    <s v="固定收益类保险资管产品"/>
    <n v="1"/>
    <s v="华安财保资产管理有限责任公司"/>
    <n v="701989700"/>
    <n v="681313581.63"/>
    <m/>
    <m/>
    <m/>
    <m/>
    <s v="否"/>
    <n v="1.8561013203533001E-5"/>
    <m/>
    <m/>
    <m/>
    <m/>
    <m/>
    <m/>
    <m/>
    <m/>
    <m/>
    <m/>
    <m/>
    <m/>
    <m/>
    <m/>
    <m/>
    <m/>
    <m/>
    <m/>
    <m/>
    <m/>
    <m/>
    <m/>
    <m/>
    <m/>
    <m/>
    <m/>
    <m/>
    <m/>
    <m/>
    <m/>
    <m/>
    <m/>
    <m/>
    <m/>
    <m/>
    <m/>
    <m/>
    <m/>
    <s v="固定收益类资产"/>
  </r>
  <r>
    <s v="中国移动"/>
    <s v="中国移动有限公司"/>
    <s v="股票"/>
    <s v="沪深主板股"/>
    <s v="600941.SH"/>
    <x v="347"/>
    <n v="8211"/>
    <n v="472789.38"/>
    <x v="4484"/>
    <m/>
    <m/>
    <s v="万能"/>
    <s v="新动力18号"/>
    <s v="华安财保资管新动力18集合资产管理产品"/>
    <s v="HA0256"/>
    <s v="组合类保险资管产品"/>
    <s v="固定收益类保险资管产品"/>
    <n v="1"/>
    <s v="华安财保资产管理有限责任公司"/>
    <n v="701989700"/>
    <n v="681313581.63"/>
    <m/>
    <m/>
    <m/>
    <m/>
    <s v="否"/>
    <n v="2.7350316487273699E-5"/>
    <m/>
    <m/>
    <m/>
    <m/>
    <m/>
    <m/>
    <m/>
    <m/>
    <m/>
    <m/>
    <m/>
    <m/>
    <m/>
    <m/>
    <m/>
    <m/>
    <m/>
    <m/>
    <m/>
    <m/>
    <m/>
    <m/>
    <m/>
    <m/>
    <m/>
    <m/>
    <m/>
    <m/>
    <m/>
    <m/>
    <m/>
    <m/>
    <m/>
    <m/>
    <m/>
    <m/>
    <m/>
    <m/>
    <s v="固定收益类资产"/>
  </r>
  <r>
    <s v="内蒙一机"/>
    <s v="内蒙古第一机械集团股份有限公司"/>
    <s v="股票"/>
    <s v="沪深主板股"/>
    <s v="600967.SH"/>
    <x v="793"/>
    <n v="34900"/>
    <n v="339475.44"/>
    <x v="4949"/>
    <m/>
    <m/>
    <s v="万能"/>
    <s v="新动力18号"/>
    <s v="华安财保资管新动力18集合资产管理产品"/>
    <s v="HA0256"/>
    <s v="组合类保险资管产品"/>
    <s v="固定收益类保险资管产品"/>
    <n v="1"/>
    <s v="华安财保资产管理有限责任公司"/>
    <n v="701989700"/>
    <n v="681313581.63"/>
    <m/>
    <m/>
    <m/>
    <m/>
    <s v="否"/>
    <n v="1.46355568043609E-5"/>
    <m/>
    <m/>
    <m/>
    <m/>
    <m/>
    <m/>
    <m/>
    <m/>
    <m/>
    <m/>
    <m/>
    <m/>
    <m/>
    <m/>
    <m/>
    <m/>
    <m/>
    <m/>
    <m/>
    <m/>
    <m/>
    <m/>
    <m/>
    <m/>
    <m/>
    <m/>
    <m/>
    <m/>
    <m/>
    <m/>
    <m/>
    <m/>
    <m/>
    <m/>
    <m/>
    <m/>
    <m/>
    <m/>
    <s v="固定收益类资产"/>
  </r>
  <r>
    <s v="中材国际"/>
    <s v="中国中材国际工程股份有限公司"/>
    <s v="股票"/>
    <s v="沪深主板股"/>
    <s v="600970.SH"/>
    <x v="794"/>
    <n v="49800"/>
    <n v="480133"/>
    <x v="4950"/>
    <m/>
    <m/>
    <s v="万能"/>
    <s v="新动力18号"/>
    <s v="华安财保资管新动力18集合资产管理产品"/>
    <s v="HA0256"/>
    <s v="组合类保险资管产品"/>
    <s v="固定收益类保险资管产品"/>
    <n v="1"/>
    <s v="华安财保资产管理有限责任公司"/>
    <n v="701989700"/>
    <n v="681313581.63"/>
    <m/>
    <m/>
    <m/>
    <m/>
    <s v="否"/>
    <n v="7.4217231816944499E-6"/>
    <m/>
    <m/>
    <m/>
    <m/>
    <m/>
    <m/>
    <m/>
    <m/>
    <m/>
    <m/>
    <m/>
    <m/>
    <m/>
    <m/>
    <m/>
    <m/>
    <m/>
    <m/>
    <m/>
    <m/>
    <m/>
    <m/>
    <m/>
    <m/>
    <m/>
    <m/>
    <m/>
    <m/>
    <m/>
    <m/>
    <m/>
    <m/>
    <m/>
    <m/>
    <m/>
    <m/>
    <m/>
    <m/>
    <s v="固定收益类资产"/>
  </r>
  <r>
    <s v="中国电影"/>
    <s v="中国电影股份有限公司"/>
    <s v="股票"/>
    <s v="沪深主板股"/>
    <s v="600977.SH"/>
    <x v="795"/>
    <n v="33700"/>
    <n v="383819"/>
    <x v="4951"/>
    <m/>
    <m/>
    <s v="万能"/>
    <s v="新动力18号"/>
    <s v="华安财保资管新动力18集合资产管理产品"/>
    <s v="HA0256"/>
    <s v="组合类保险资管产品"/>
    <s v="固定收益类保险资管产品"/>
    <n v="1"/>
    <s v="华安财保资产管理有限责任公司"/>
    <n v="701989700"/>
    <n v="681313581.63"/>
    <m/>
    <m/>
    <m/>
    <m/>
    <s v="否"/>
    <n v="2.4642994923602E-5"/>
    <m/>
    <m/>
    <m/>
    <m/>
    <m/>
    <m/>
    <m/>
    <m/>
    <m/>
    <m/>
    <m/>
    <m/>
    <m/>
    <m/>
    <m/>
    <m/>
    <m/>
    <m/>
    <m/>
    <m/>
    <m/>
    <m/>
    <m/>
    <m/>
    <m/>
    <m/>
    <m/>
    <m/>
    <m/>
    <m/>
    <m/>
    <m/>
    <m/>
    <m/>
    <m/>
    <m/>
    <m/>
    <m/>
    <s v="固定收益类资产"/>
  </r>
  <r>
    <s v="淮北矿业"/>
    <s v="淮北矿业控股股份有限公司"/>
    <s v="股票"/>
    <s v="沪深主板股"/>
    <s v="600985.SH"/>
    <x v="796"/>
    <n v="17600"/>
    <n v="276416"/>
    <x v="4952"/>
    <m/>
    <m/>
    <s v="万能"/>
    <s v="新动力18号"/>
    <s v="华安财保资管新动力18集合资产管理产品"/>
    <s v="HA0256"/>
    <s v="组合类保险资管产品"/>
    <s v="固定收益类保险资管产品"/>
    <n v="1"/>
    <s v="华安财保资产管理有限责任公司"/>
    <n v="701989700"/>
    <n v="681313581.63"/>
    <m/>
    <m/>
    <m/>
    <m/>
    <s v="否"/>
    <n v="6.8379204083725997E-5"/>
    <m/>
    <m/>
    <m/>
    <m/>
    <m/>
    <m/>
    <m/>
    <m/>
    <m/>
    <m/>
    <m/>
    <m/>
    <m/>
    <m/>
    <m/>
    <m/>
    <m/>
    <m/>
    <m/>
    <m/>
    <m/>
    <m/>
    <m/>
    <m/>
    <m/>
    <m/>
    <m/>
    <m/>
    <m/>
    <m/>
    <m/>
    <m/>
    <m/>
    <m/>
    <m/>
    <m/>
    <m/>
    <m/>
    <s v="固定收益类资产"/>
  </r>
  <r>
    <s v="宝丰能源"/>
    <s v="宁夏宝丰能源集团股份有限公司"/>
    <s v="股票"/>
    <s v="沪深主板股"/>
    <s v="600989.SH"/>
    <x v="797"/>
    <n v="20900"/>
    <n v="310420"/>
    <x v="4721"/>
    <m/>
    <m/>
    <s v="万能"/>
    <s v="新动力18号"/>
    <s v="华安财保资管新动力18集合资产管理产品"/>
    <s v="HA0256"/>
    <s v="组合类保险资管产品"/>
    <s v="固定收益类保险资管产品"/>
    <n v="1"/>
    <s v="华安财保资产管理有限责任公司"/>
    <n v="701989700"/>
    <n v="681313581.63"/>
    <m/>
    <m/>
    <m/>
    <m/>
    <s v="是"/>
    <n v="2.08786259358699E-5"/>
    <m/>
    <m/>
    <m/>
    <m/>
    <m/>
    <m/>
    <m/>
    <m/>
    <m/>
    <m/>
    <m/>
    <m/>
    <m/>
    <m/>
    <m/>
    <m/>
    <m/>
    <m/>
    <m/>
    <m/>
    <m/>
    <m/>
    <m/>
    <m/>
    <m/>
    <m/>
    <m/>
    <m/>
    <m/>
    <m/>
    <m/>
    <m/>
    <m/>
    <m/>
    <m/>
    <m/>
    <m/>
    <m/>
    <s v="固定收益类资产"/>
  </r>
  <r>
    <s v="唐 山 港"/>
    <s v="唐山港集团股份有限公司"/>
    <s v="股票"/>
    <s v="沪深主板股"/>
    <s v="601000.SH"/>
    <x v="798"/>
    <n v="95300"/>
    <n v="298806"/>
    <x v="4953"/>
    <m/>
    <m/>
    <s v="万能"/>
    <s v="新动力18号"/>
    <s v="华安财保资管新动力18集合资产管理产品"/>
    <s v="HA0256"/>
    <s v="组合类保险资管产品"/>
    <s v="固定收益类保险资管产品"/>
    <n v="1"/>
    <s v="华安财保资产管理有限责任公司"/>
    <n v="701989700"/>
    <n v="681313581.63"/>
    <m/>
    <m/>
    <m/>
    <m/>
    <s v="否"/>
    <n v="3.8408193872563902E-7"/>
    <m/>
    <m/>
    <m/>
    <m/>
    <m/>
    <m/>
    <m/>
    <m/>
    <m/>
    <m/>
    <m/>
    <m/>
    <m/>
    <m/>
    <m/>
    <m/>
    <m/>
    <m/>
    <m/>
    <m/>
    <m/>
    <m/>
    <m/>
    <m/>
    <m/>
    <m/>
    <m/>
    <m/>
    <m/>
    <m/>
    <m/>
    <m/>
    <m/>
    <m/>
    <m/>
    <m/>
    <m/>
    <m/>
    <s v="固定收益类资产"/>
  </r>
  <r>
    <s v="晋控煤业"/>
    <s v="晋能控股山西煤业股份有限公司"/>
    <s v="股票"/>
    <s v="沪深主板股"/>
    <s v="601001.SH"/>
    <x v="799"/>
    <n v="16400"/>
    <n v="192409.64"/>
    <x v="4954"/>
    <m/>
    <m/>
    <s v="万能"/>
    <s v="新动力18号"/>
    <s v="华安财保资管新动力18集合资产管理产品"/>
    <s v="HA0256"/>
    <s v="组合类保险资管产品"/>
    <s v="固定收益类保险资管产品"/>
    <n v="1"/>
    <s v="华安财保资产管理有限责任公司"/>
    <n v="701989700"/>
    <n v="681313581.63"/>
    <m/>
    <m/>
    <m/>
    <m/>
    <s v="否"/>
    <n v="2.0478194391151999E-5"/>
    <m/>
    <m/>
    <m/>
    <m/>
    <m/>
    <m/>
    <m/>
    <m/>
    <m/>
    <m/>
    <m/>
    <m/>
    <m/>
    <m/>
    <m/>
    <m/>
    <m/>
    <m/>
    <m/>
    <m/>
    <m/>
    <m/>
    <m/>
    <m/>
    <m/>
    <m/>
    <m/>
    <m/>
    <m/>
    <m/>
    <m/>
    <m/>
    <m/>
    <m/>
    <m/>
    <m/>
    <m/>
    <m/>
    <s v="固定收益类资产"/>
  </r>
  <r>
    <s v="柳钢股份"/>
    <s v="柳州钢铁股份有限公司"/>
    <s v="股票"/>
    <s v="沪深主板股"/>
    <s v="601003.SH"/>
    <x v="800"/>
    <n v="30600"/>
    <n v="165325.70000000001"/>
    <x v="4955"/>
    <m/>
    <m/>
    <s v="万能"/>
    <s v="新动力18号"/>
    <s v="华安财保资管新动力18集合资产管理产品"/>
    <s v="HA0256"/>
    <s v="组合类保险资管产品"/>
    <s v="固定收益类保险资管产品"/>
    <n v="1"/>
    <s v="华安财保资产管理有限责任公司"/>
    <n v="701989700"/>
    <n v="681313581.63"/>
    <m/>
    <m/>
    <m/>
    <m/>
    <s v="否"/>
    <n v="2.1980621121717999E-5"/>
    <m/>
    <m/>
    <m/>
    <m/>
    <m/>
    <m/>
    <m/>
    <m/>
    <m/>
    <m/>
    <m/>
    <m/>
    <m/>
    <m/>
    <m/>
    <m/>
    <m/>
    <m/>
    <m/>
    <m/>
    <m/>
    <m/>
    <m/>
    <m/>
    <m/>
    <m/>
    <m/>
    <m/>
    <m/>
    <m/>
    <m/>
    <m/>
    <m/>
    <m/>
    <m/>
    <m/>
    <m/>
    <m/>
    <s v="固定收益类资产"/>
  </r>
  <r>
    <s v="南京银行"/>
    <s v="南京银行股份有限公司"/>
    <s v="股票"/>
    <s v="沪深主板股"/>
    <s v="601009.SH"/>
    <x v="186"/>
    <n v="209500"/>
    <n v="2192389.3199999998"/>
    <x v="4956"/>
    <m/>
    <m/>
    <s v="万能"/>
    <s v="新动力18号"/>
    <s v="华安财保资管新动力18集合资产管理产品"/>
    <s v="HA0256"/>
    <s v="组合类保险资管产品"/>
    <s v="固定收益类保险资管产品"/>
    <n v="1"/>
    <s v="华安财保资产管理有限责任公司"/>
    <n v="701989700"/>
    <n v="681313581.63"/>
    <m/>
    <m/>
    <m/>
    <m/>
    <s v="是"/>
    <n v="1.80503481521157E-5"/>
    <m/>
    <m/>
    <m/>
    <m/>
    <m/>
    <m/>
    <m/>
    <m/>
    <m/>
    <m/>
    <m/>
    <m/>
    <m/>
    <m/>
    <m/>
    <m/>
    <m/>
    <m/>
    <m/>
    <m/>
    <m/>
    <m/>
    <m/>
    <m/>
    <m/>
    <m/>
    <m/>
    <m/>
    <m/>
    <m/>
    <m/>
    <m/>
    <m/>
    <m/>
    <m/>
    <m/>
    <m/>
    <m/>
    <s v="固定收益类资产"/>
  </r>
  <r>
    <s v="隆基股份"/>
    <s v="隆基绿能科技股份有限公司"/>
    <s v="股票"/>
    <s v="沪深主板股"/>
    <s v="601012.SH"/>
    <x v="265"/>
    <n v="8900"/>
    <n v="606101"/>
    <x v="4494"/>
    <m/>
    <m/>
    <s v="万能"/>
    <s v="新动力18号"/>
    <s v="华安财保资管新动力18集合资产管理产品"/>
    <s v="HA0256"/>
    <s v="组合类保险资管产品"/>
    <s v="固定收益类保险资管产品"/>
    <n v="1"/>
    <s v="华安财保资产管理有限责任公司"/>
    <n v="701989700"/>
    <n v="681313581.63"/>
    <m/>
    <m/>
    <m/>
    <m/>
    <s v="是"/>
    <n v="7.0938110257311201E-6"/>
    <m/>
    <m/>
    <m/>
    <m/>
    <m/>
    <m/>
    <m/>
    <m/>
    <m/>
    <m/>
    <m/>
    <m/>
    <m/>
    <m/>
    <m/>
    <m/>
    <m/>
    <m/>
    <m/>
    <m/>
    <m/>
    <m/>
    <m/>
    <m/>
    <m/>
    <m/>
    <m/>
    <m/>
    <m/>
    <m/>
    <m/>
    <m/>
    <m/>
    <m/>
    <m/>
    <m/>
    <m/>
    <m/>
    <s v="固定收益类资产"/>
  </r>
  <r>
    <s v="财通证券"/>
    <s v="财通证券股份有限公司"/>
    <s v="股票"/>
    <s v="沪深主板股"/>
    <s v="601108.SH"/>
    <x v="889"/>
    <n v="25970"/>
    <n v="230248.95999999999"/>
    <x v="4957"/>
    <m/>
    <m/>
    <s v="万能"/>
    <s v="新动力18号"/>
    <s v="华安财保资管新动力18集合资产管理产品"/>
    <s v="HA0256"/>
    <s v="组合类保险资管产品"/>
    <s v="固定收益类保险资管产品"/>
    <n v="1"/>
    <s v="华安财保资产管理有限责任公司"/>
    <n v="701989700"/>
    <n v="681313581.63"/>
    <m/>
    <m/>
    <m/>
    <m/>
    <s v="是"/>
    <n v="2.8499896364013199E-6"/>
    <m/>
    <m/>
    <m/>
    <m/>
    <m/>
    <m/>
    <m/>
    <m/>
    <m/>
    <m/>
    <m/>
    <m/>
    <m/>
    <m/>
    <m/>
    <m/>
    <m/>
    <m/>
    <m/>
    <m/>
    <m/>
    <m/>
    <m/>
    <m/>
    <m/>
    <m/>
    <m/>
    <m/>
    <m/>
    <m/>
    <m/>
    <m/>
    <m/>
    <m/>
    <m/>
    <m/>
    <m/>
    <m/>
    <s v="固定收益类资产"/>
  </r>
  <r>
    <s v="工业富联"/>
    <s v="富士康工业互联网股份有限公司"/>
    <s v="股票"/>
    <s v="沪深主板股"/>
    <s v="601138.SH"/>
    <x v="801"/>
    <n v="41500"/>
    <n v="420548"/>
    <x v="4958"/>
    <m/>
    <m/>
    <s v="万能"/>
    <s v="新动力18号"/>
    <s v="华安财保资管新动力18集合资产管理产品"/>
    <s v="HA0256"/>
    <s v="组合类保险资管产品"/>
    <s v="固定收益类保险资管产品"/>
    <n v="1"/>
    <s v="华安财保资产管理有限责任公司"/>
    <n v="701989700"/>
    <n v="681313581.63"/>
    <m/>
    <m/>
    <m/>
    <m/>
    <s v="是"/>
    <n v="1.60818677050638E-5"/>
    <m/>
    <m/>
    <m/>
    <m/>
    <m/>
    <m/>
    <m/>
    <m/>
    <m/>
    <m/>
    <m/>
    <m/>
    <m/>
    <m/>
    <m/>
    <m/>
    <m/>
    <m/>
    <m/>
    <m/>
    <m/>
    <m/>
    <m/>
    <m/>
    <m/>
    <m/>
    <m/>
    <m/>
    <m/>
    <m/>
    <m/>
    <m/>
    <m/>
    <m/>
    <m/>
    <m/>
    <m/>
    <m/>
    <s v="固定收益类资产"/>
  </r>
  <r>
    <s v="中国铁建"/>
    <s v="中国铁建股份有限公司"/>
    <s v="股票"/>
    <s v="沪深主板股"/>
    <s v="601186.SH"/>
    <x v="802"/>
    <n v="70500"/>
    <n v="572958"/>
    <x v="4959"/>
    <m/>
    <m/>
    <s v="万能"/>
    <s v="新动力18号"/>
    <s v="华安财保资管新动力18集合资产管理产品"/>
    <s v="HA0256"/>
    <s v="组合类保险资管产品"/>
    <s v="固定收益类保险资管产品"/>
    <n v="1"/>
    <s v="华安财保资产管理有限责任公司"/>
    <n v="701989700"/>
    <n v="681313581.63"/>
    <m/>
    <m/>
    <m/>
    <m/>
    <s v="是"/>
    <n v="9.7986496982732894E-6"/>
    <m/>
    <m/>
    <m/>
    <m/>
    <m/>
    <m/>
    <m/>
    <m/>
    <m/>
    <m/>
    <m/>
    <m/>
    <m/>
    <m/>
    <m/>
    <m/>
    <m/>
    <m/>
    <m/>
    <m/>
    <m/>
    <m/>
    <m/>
    <m/>
    <m/>
    <m/>
    <m/>
    <m/>
    <m/>
    <m/>
    <m/>
    <m/>
    <m/>
    <m/>
    <m/>
    <m/>
    <m/>
    <m/>
    <s v="固定收益类资产"/>
  </r>
  <r>
    <s v="上海环境"/>
    <s v="_x0009_上海环境集团股份有限公司"/>
    <s v="股票"/>
    <s v="沪深主板股"/>
    <s v="601200.SH"/>
    <x v="803"/>
    <n v="25600"/>
    <n v="279143"/>
    <x v="4960"/>
    <m/>
    <m/>
    <s v="万能"/>
    <s v="新动力18号"/>
    <s v="华安财保资管新动力18集合资产管理产品"/>
    <s v="HA0256"/>
    <s v="组合类保险资管产品"/>
    <s v="固定收益类保险资管产品"/>
    <n v="1"/>
    <s v="华安财保资产管理有限责任公司"/>
    <n v="701989700"/>
    <n v="681313581.63"/>
    <m/>
    <m/>
    <m/>
    <m/>
    <s v="否"/>
    <n v="1.1940097234533001E-5"/>
    <m/>
    <m/>
    <m/>
    <m/>
    <m/>
    <m/>
    <m/>
    <m/>
    <m/>
    <m/>
    <m/>
    <m/>
    <m/>
    <m/>
    <m/>
    <m/>
    <m/>
    <m/>
    <m/>
    <m/>
    <m/>
    <m/>
    <m/>
    <m/>
    <m/>
    <m/>
    <m/>
    <m/>
    <m/>
    <m/>
    <m/>
    <m/>
    <m/>
    <m/>
    <m/>
    <m/>
    <m/>
    <m/>
    <s v="固定收益类资产"/>
  </r>
  <r>
    <s v="国泰君安"/>
    <s v="国泰君安证券股份有限公司"/>
    <s v="股票"/>
    <s v="沪深主板股"/>
    <s v="601211.SH"/>
    <x v="184"/>
    <n v="65800"/>
    <n v="1039354"/>
    <x v="4961"/>
    <m/>
    <m/>
    <s v="万能"/>
    <s v="新动力18号"/>
    <s v="华安财保资管新动力18集合资产管理产品"/>
    <s v="HA0256"/>
    <s v="组合类保险资管产品"/>
    <s v="固定收益类保险资管产品"/>
    <n v="1"/>
    <s v="华安财保资产管理有限责任公司"/>
    <n v="701989700"/>
    <n v="681313581.63"/>
    <m/>
    <m/>
    <m/>
    <m/>
    <s v="是"/>
    <n v="2.0917735455680599E-5"/>
    <m/>
    <m/>
    <m/>
    <m/>
    <m/>
    <m/>
    <m/>
    <m/>
    <m/>
    <m/>
    <m/>
    <m/>
    <m/>
    <m/>
    <m/>
    <m/>
    <m/>
    <m/>
    <m/>
    <m/>
    <m/>
    <m/>
    <m/>
    <m/>
    <m/>
    <m/>
    <m/>
    <m/>
    <m/>
    <m/>
    <m/>
    <m/>
    <m/>
    <m/>
    <m/>
    <m/>
    <m/>
    <m/>
    <s v="固定收益类资产"/>
  </r>
  <r>
    <s v="陕西煤业"/>
    <s v="陕西煤业股份有限公司"/>
    <s v="股票"/>
    <s v="沪深主板股"/>
    <s v="601225.SH"/>
    <x v="459"/>
    <n v="28700"/>
    <n v="460209"/>
    <x v="4962"/>
    <m/>
    <m/>
    <s v="万能"/>
    <s v="新动力18号"/>
    <s v="华安财保资管新动力18集合资产管理产品"/>
    <s v="HA0256"/>
    <s v="组合类保险资管产品"/>
    <s v="固定收益类保险资管产品"/>
    <n v="1"/>
    <s v="华安财保资产管理有限责任公司"/>
    <n v="701989700"/>
    <n v="681313581.63"/>
    <m/>
    <m/>
    <m/>
    <m/>
    <s v="是"/>
    <n v="1.6442042781652899E-6"/>
    <m/>
    <m/>
    <m/>
    <m/>
    <m/>
    <m/>
    <m/>
    <m/>
    <m/>
    <m/>
    <m/>
    <m/>
    <m/>
    <m/>
    <m/>
    <m/>
    <m/>
    <m/>
    <m/>
    <m/>
    <m/>
    <m/>
    <m/>
    <m/>
    <m/>
    <m/>
    <m/>
    <m/>
    <m/>
    <m/>
    <m/>
    <m/>
    <m/>
    <m/>
    <m/>
    <m/>
    <m/>
    <m/>
    <s v="固定收益类资产"/>
  </r>
  <r>
    <s v="中国平安"/>
    <s v="中国平安保险(集团)股份有限公司"/>
    <s v="股票"/>
    <s v="沪深主板股"/>
    <s v="601318.SH"/>
    <x v="804"/>
    <n v="30600"/>
    <n v="1633700.72"/>
    <x v="4963"/>
    <m/>
    <m/>
    <s v="万能"/>
    <s v="新动力18号"/>
    <s v="华安财保资管新动力18集合资产管理产品"/>
    <s v="HA0256"/>
    <s v="组合类保险资管产品"/>
    <s v="固定收益类保险资管产品"/>
    <n v="1"/>
    <s v="华安财保资产管理有限责任公司"/>
    <n v="701989700"/>
    <n v="681313581.63"/>
    <m/>
    <m/>
    <m/>
    <m/>
    <s v="是"/>
    <n v="5.5924869776238202E-6"/>
    <m/>
    <m/>
    <m/>
    <m/>
    <m/>
    <m/>
    <m/>
    <m/>
    <m/>
    <m/>
    <m/>
    <m/>
    <m/>
    <m/>
    <m/>
    <m/>
    <m/>
    <m/>
    <m/>
    <m/>
    <m/>
    <m/>
    <m/>
    <m/>
    <m/>
    <m/>
    <m/>
    <m/>
    <m/>
    <m/>
    <m/>
    <m/>
    <m/>
    <m/>
    <m/>
    <m/>
    <m/>
    <m/>
    <s v="固定收益类资产"/>
  </r>
  <r>
    <s v="中国人保"/>
    <s v="中国人民保险集团股份有限公司"/>
    <s v="股票"/>
    <s v="沪深主板股"/>
    <s v="601319.SH"/>
    <x v="805"/>
    <n v="213700"/>
    <n v="993972"/>
    <x v="4964"/>
    <m/>
    <m/>
    <s v="万能"/>
    <s v="新动力18号"/>
    <s v="华安财保资管新动力18集合资产管理产品"/>
    <s v="HA0256"/>
    <s v="组合类保险资管产品"/>
    <s v="固定收益类保险资管产品"/>
    <n v="1"/>
    <s v="华安财保资产管理有限责任公司"/>
    <n v="701989700"/>
    <n v="681313581.63"/>
    <m/>
    <m/>
    <m/>
    <m/>
    <s v="是"/>
    <n v="2.0890904964313298E-6"/>
    <m/>
    <m/>
    <m/>
    <m/>
    <m/>
    <m/>
    <m/>
    <m/>
    <m/>
    <m/>
    <m/>
    <m/>
    <m/>
    <m/>
    <m/>
    <m/>
    <m/>
    <m/>
    <m/>
    <m/>
    <m/>
    <m/>
    <m/>
    <m/>
    <m/>
    <m/>
    <m/>
    <m/>
    <m/>
    <m/>
    <m/>
    <m/>
    <m/>
    <m/>
    <m/>
    <m/>
    <m/>
    <m/>
    <s v="固定收益类资产"/>
  </r>
  <r>
    <s v="中国中铁"/>
    <s v="中国中铁股份有限公司"/>
    <s v="股票"/>
    <s v="沪深主板股"/>
    <s v="601390.SH"/>
    <x v="556"/>
    <n v="101600"/>
    <n v="658166"/>
    <x v="4965"/>
    <m/>
    <m/>
    <s v="万能"/>
    <s v="新动力18号"/>
    <s v="华安财保资管新动力18集合资产管理产品"/>
    <s v="HA0256"/>
    <s v="组合类保险资管产品"/>
    <s v="固定收益类保险资管产品"/>
    <n v="1"/>
    <s v="华安财保资产管理有限责任公司"/>
    <n v="701989700"/>
    <n v="681313581.63"/>
    <m/>
    <m/>
    <m/>
    <m/>
    <s v="是"/>
    <n v="5.1916333110363104E-6"/>
    <m/>
    <m/>
    <m/>
    <m/>
    <m/>
    <m/>
    <m/>
    <m/>
    <m/>
    <m/>
    <m/>
    <m/>
    <m/>
    <m/>
    <m/>
    <m/>
    <m/>
    <m/>
    <m/>
    <m/>
    <m/>
    <m/>
    <m/>
    <m/>
    <m/>
    <m/>
    <m/>
    <m/>
    <m/>
    <m/>
    <m/>
    <m/>
    <m/>
    <m/>
    <m/>
    <m/>
    <m/>
    <m/>
    <s v="固定收益类资产"/>
  </r>
  <r>
    <s v="中新集团"/>
    <s v="中新苏州工业园区开发集团股份有限公司"/>
    <s v="股票"/>
    <s v="沪深主板股"/>
    <s v="601512.SH"/>
    <x v="806"/>
    <n v="25000"/>
    <n v="235430"/>
    <x v="4966"/>
    <m/>
    <m/>
    <s v="万能"/>
    <s v="新动力18号"/>
    <s v="华安财保资管新动力18集合资产管理产品"/>
    <s v="HA0256"/>
    <s v="组合类保险资管产品"/>
    <s v="固定收益类保险资管产品"/>
    <n v="1"/>
    <s v="华安财保资产管理有限责任公司"/>
    <n v="701989700"/>
    <n v="681313581.63"/>
    <m/>
    <m/>
    <m/>
    <m/>
    <s v="否"/>
    <n v="2.2819276244527402E-5"/>
    <m/>
    <m/>
    <m/>
    <m/>
    <m/>
    <m/>
    <m/>
    <m/>
    <m/>
    <m/>
    <m/>
    <m/>
    <m/>
    <m/>
    <m/>
    <m/>
    <m/>
    <m/>
    <m/>
    <m/>
    <m/>
    <m/>
    <m/>
    <m/>
    <m/>
    <m/>
    <m/>
    <m/>
    <m/>
    <m/>
    <m/>
    <m/>
    <m/>
    <m/>
    <m/>
    <m/>
    <m/>
    <m/>
    <s v="固定收益类资产"/>
  </r>
  <r>
    <s v="东吴证券"/>
    <s v="东吴证券股份有限公司"/>
    <s v="股票"/>
    <s v="沪深主板股"/>
    <s v="601555.SH"/>
    <x v="807"/>
    <n v="90400"/>
    <n v="681834"/>
    <x v="4967"/>
    <m/>
    <m/>
    <s v="万能"/>
    <s v="新动力18号"/>
    <s v="华安财保资管新动力18集合资产管理产品"/>
    <s v="HA0256"/>
    <s v="组合类保险资管产品"/>
    <s v="固定收益类保险资管产品"/>
    <n v="1"/>
    <s v="华安财保资产管理有限责任公司"/>
    <n v="701989700"/>
    <n v="681313581.63"/>
    <m/>
    <m/>
    <m/>
    <m/>
    <s v="否"/>
    <n v="7.3877204331841199E-6"/>
    <m/>
    <m/>
    <m/>
    <m/>
    <m/>
    <m/>
    <m/>
    <m/>
    <m/>
    <m/>
    <m/>
    <m/>
    <m/>
    <m/>
    <m/>
    <m/>
    <m/>
    <m/>
    <m/>
    <m/>
    <m/>
    <m/>
    <m/>
    <m/>
    <m/>
    <m/>
    <m/>
    <m/>
    <m/>
    <m/>
    <m/>
    <m/>
    <m/>
    <m/>
    <m/>
    <m/>
    <m/>
    <m/>
    <s v="固定收益类资产"/>
  </r>
  <r>
    <s v="旗滨集团"/>
    <s v="株洲旗滨集团股份有限公司"/>
    <s v="股票"/>
    <s v="沪深主板股"/>
    <s v="601636.SH"/>
    <x v="188"/>
    <n v="26700"/>
    <n v="354632"/>
    <x v="4968"/>
    <m/>
    <m/>
    <s v="万能"/>
    <s v="新动力18号"/>
    <s v="华安财保资管新动力18集合资产管理产品"/>
    <s v="HA0256"/>
    <s v="组合类保险资管产品"/>
    <s v="固定收益类保险资管产品"/>
    <n v="1"/>
    <s v="华安财保资产管理有限责任公司"/>
    <n v="701989700"/>
    <n v="681313581.63"/>
    <m/>
    <m/>
    <m/>
    <m/>
    <s v="否"/>
    <n v="2.9602888086642601E-6"/>
    <m/>
    <m/>
    <m/>
    <m/>
    <m/>
    <m/>
    <m/>
    <m/>
    <m/>
    <m/>
    <m/>
    <m/>
    <m/>
    <m/>
    <m/>
    <m/>
    <m/>
    <m/>
    <m/>
    <m/>
    <m/>
    <m/>
    <m/>
    <m/>
    <m/>
    <m/>
    <m/>
    <m/>
    <m/>
    <m/>
    <m/>
    <m/>
    <m/>
    <m/>
    <m/>
    <m/>
    <m/>
    <m/>
    <s v="固定收益类资产"/>
  </r>
  <r>
    <s v="中国建筑"/>
    <s v="中国建筑股份有限公司"/>
    <s v="股票"/>
    <s v="沪深主板股"/>
    <s v="601668.SH"/>
    <x v="395"/>
    <n v="224300"/>
    <n v="1248383.77"/>
    <x v="4969"/>
    <m/>
    <m/>
    <s v="万能"/>
    <s v="新动力18号"/>
    <s v="华安财保资管新动力18集合资产管理产品"/>
    <s v="HA0256"/>
    <s v="组合类保险资管产品"/>
    <s v="固定收益类保险资管产品"/>
    <n v="1"/>
    <s v="华安财保资产管理有限责任公司"/>
    <n v="701989700"/>
    <n v="681313581.63"/>
    <m/>
    <m/>
    <m/>
    <m/>
    <s v="是"/>
    <n v="1.6739385062639599E-6"/>
    <m/>
    <m/>
    <m/>
    <m/>
    <m/>
    <m/>
    <m/>
    <m/>
    <m/>
    <m/>
    <m/>
    <m/>
    <m/>
    <m/>
    <m/>
    <m/>
    <m/>
    <m/>
    <m/>
    <m/>
    <m/>
    <m/>
    <m/>
    <m/>
    <m/>
    <m/>
    <m/>
    <m/>
    <m/>
    <m/>
    <m/>
    <m/>
    <m/>
    <m/>
    <m/>
    <m/>
    <m/>
    <m/>
    <s v="固定收益类资产"/>
  </r>
  <r>
    <s v="明泰铝业"/>
    <s v="河南明泰铝业股份有限公司"/>
    <s v="股票"/>
    <s v="沪深主板股"/>
    <s v="601677.SH"/>
    <x v="557"/>
    <n v="10200"/>
    <n v="404589.78"/>
    <x v="4507"/>
    <m/>
    <m/>
    <s v="万能"/>
    <s v="新动力18号"/>
    <s v="华安财保资管新动力18集合资产管理产品"/>
    <s v="HA0256"/>
    <s v="组合类保险资管产品"/>
    <s v="固定收益类保险资管产品"/>
    <n v="1"/>
    <s v="华安财保资产管理有限责任公司"/>
    <n v="701989700"/>
    <n v="681313581.63"/>
    <m/>
    <m/>
    <m/>
    <m/>
    <s v="否"/>
    <n v="4.8322188292557096E-6"/>
    <m/>
    <m/>
    <m/>
    <m/>
    <m/>
    <m/>
    <m/>
    <m/>
    <m/>
    <m/>
    <m/>
    <m/>
    <m/>
    <m/>
    <m/>
    <m/>
    <m/>
    <m/>
    <m/>
    <m/>
    <m/>
    <m/>
    <m/>
    <m/>
    <m/>
    <m/>
    <m/>
    <m/>
    <m/>
    <m/>
    <m/>
    <m/>
    <m/>
    <m/>
    <m/>
    <m/>
    <m/>
    <m/>
    <s v="固定收益类资产"/>
  </r>
  <r>
    <s v="滨化股份"/>
    <s v="滨化集团股份有限公司"/>
    <s v="股票"/>
    <s v="沪深主板股"/>
    <s v="601678.SH"/>
    <x v="808"/>
    <n v="45500"/>
    <n v="296740.02"/>
    <x v="4970"/>
    <m/>
    <m/>
    <s v="万能"/>
    <s v="新动力18号"/>
    <s v="华安财保资管新动力18集合资产管理产品"/>
    <s v="HA0256"/>
    <s v="组合类保险资管产品"/>
    <s v="固定收益类保险资管产品"/>
    <n v="1"/>
    <s v="华安财保资产管理有限责任公司"/>
    <n v="701989700"/>
    <n v="681313581.63"/>
    <m/>
    <m/>
    <m/>
    <m/>
    <s v="否"/>
    <n v="4.1064352974033196E-6"/>
    <m/>
    <m/>
    <m/>
    <m/>
    <m/>
    <m/>
    <m/>
    <m/>
    <m/>
    <m/>
    <m/>
    <m/>
    <m/>
    <m/>
    <m/>
    <m/>
    <m/>
    <m/>
    <m/>
    <m/>
    <m/>
    <m/>
    <m/>
    <m/>
    <m/>
    <m/>
    <m/>
    <m/>
    <m/>
    <m/>
    <m/>
    <m/>
    <m/>
    <m/>
    <m/>
    <m/>
    <m/>
    <m/>
    <s v="固定收益类资产"/>
  </r>
  <r>
    <s v="拓普集团"/>
    <s v="宁波拓普集团股份有限公司"/>
    <s v="股票"/>
    <s v="沪深主板股"/>
    <s v="601689.SH"/>
    <x v="809"/>
    <n v="10300"/>
    <n v="558701.05000000005"/>
    <x v="4971"/>
    <m/>
    <m/>
    <s v="万能"/>
    <s v="新动力18号"/>
    <s v="华安财保资管新动力18集合资产管理产品"/>
    <s v="HA0256"/>
    <s v="组合类保险资管产品"/>
    <s v="固定收益类保险资管产品"/>
    <n v="1"/>
    <s v="华安财保资产管理有限责任公司"/>
    <n v="701989700"/>
    <n v="681313581.63"/>
    <m/>
    <m/>
    <m/>
    <m/>
    <s v="否"/>
    <n v="1.6679009133425401E-5"/>
    <m/>
    <m/>
    <m/>
    <m/>
    <m/>
    <m/>
    <m/>
    <m/>
    <m/>
    <m/>
    <m/>
    <m/>
    <m/>
    <m/>
    <m/>
    <m/>
    <m/>
    <m/>
    <m/>
    <m/>
    <m/>
    <m/>
    <m/>
    <m/>
    <m/>
    <m/>
    <m/>
    <m/>
    <m/>
    <m/>
    <m/>
    <m/>
    <m/>
    <m/>
    <m/>
    <m/>
    <m/>
    <m/>
    <s v="固定收益类资产"/>
  </r>
  <r>
    <s v="成都银行"/>
    <s v="成都银行股份有限公司"/>
    <s v="股票"/>
    <s v="沪深主板股"/>
    <s v="601838.SH"/>
    <x v="237"/>
    <n v="89800"/>
    <n v="1248008.43"/>
    <x v="4972"/>
    <m/>
    <m/>
    <s v="万能"/>
    <s v="新动力18号"/>
    <s v="华安财保资管新动力18集合资产管理产品"/>
    <s v="HA0256"/>
    <s v="组合类保险资管产品"/>
    <s v="固定收益类保险资管产品"/>
    <n v="1"/>
    <s v="华安财保资产管理有限责任公司"/>
    <n v="701989700"/>
    <n v="681313581.63"/>
    <m/>
    <m/>
    <m/>
    <m/>
    <s v="是"/>
    <n v="1.8052911061753901E-5"/>
    <m/>
    <m/>
    <m/>
    <m/>
    <m/>
    <m/>
    <m/>
    <m/>
    <m/>
    <m/>
    <m/>
    <m/>
    <m/>
    <m/>
    <m/>
    <m/>
    <m/>
    <m/>
    <m/>
    <m/>
    <m/>
    <m/>
    <m/>
    <m/>
    <m/>
    <m/>
    <m/>
    <m/>
    <m/>
    <m/>
    <m/>
    <m/>
    <m/>
    <m/>
    <m/>
    <m/>
    <m/>
    <m/>
    <s v="固定收益类资产"/>
  </r>
  <r>
    <s v="正泰电器"/>
    <s v="浙江正泰电器股份有限公司"/>
    <s v="股票"/>
    <s v="沪深主板股"/>
    <s v="601877.SH"/>
    <x v="558"/>
    <n v="10600"/>
    <n v="397357"/>
    <x v="4973"/>
    <m/>
    <m/>
    <s v="万能"/>
    <s v="新动力18号"/>
    <s v="华安财保资管新动力18集合资产管理产品"/>
    <s v="HA0256"/>
    <s v="组合类保险资管产品"/>
    <s v="固定收益类保险资管产品"/>
    <n v="1"/>
    <s v="华安财保资产管理有限责任公司"/>
    <n v="701989700"/>
    <n v="681313581.63"/>
    <m/>
    <m/>
    <m/>
    <m/>
    <s v="是"/>
    <n v="9.9393159309588208E-6"/>
    <m/>
    <m/>
    <m/>
    <m/>
    <m/>
    <m/>
    <m/>
    <m/>
    <m/>
    <m/>
    <m/>
    <m/>
    <m/>
    <m/>
    <m/>
    <m/>
    <m/>
    <m/>
    <m/>
    <m/>
    <m/>
    <m/>
    <m/>
    <m/>
    <m/>
    <m/>
    <m/>
    <m/>
    <m/>
    <m/>
    <m/>
    <m/>
    <m/>
    <m/>
    <m/>
    <m/>
    <m/>
    <m/>
    <s v="固定收益类资产"/>
  </r>
  <r>
    <s v="紫金矿业"/>
    <s v="紫金矿业集团股份有限公司"/>
    <s v="股票"/>
    <s v="沪深主板股"/>
    <s v="601899.SH"/>
    <x v="397"/>
    <n v="66500"/>
    <n v="730769"/>
    <x v="4974"/>
    <m/>
    <m/>
    <s v="万能"/>
    <s v="新动力18号"/>
    <s v="华安财保资管新动力18集合资产管理产品"/>
    <s v="HA0256"/>
    <s v="组合类保险资管产品"/>
    <s v="固定收益类保险资管产品"/>
    <n v="1"/>
    <s v="华安财保资产管理有限责任公司"/>
    <n v="701989700"/>
    <n v="681313581.63"/>
    <m/>
    <m/>
    <m/>
    <m/>
    <s v="是"/>
    <n v="5.3480068406393198E-6"/>
    <m/>
    <m/>
    <m/>
    <m/>
    <m/>
    <m/>
    <m/>
    <m/>
    <m/>
    <m/>
    <m/>
    <m/>
    <m/>
    <m/>
    <m/>
    <m/>
    <m/>
    <m/>
    <m/>
    <m/>
    <m/>
    <m/>
    <m/>
    <m/>
    <m/>
    <m/>
    <m/>
    <m/>
    <m/>
    <m/>
    <m/>
    <m/>
    <m/>
    <m/>
    <m/>
    <m/>
    <m/>
    <m/>
    <s v="固定收益类资产"/>
  </r>
  <r>
    <s v="南方传媒"/>
    <s v="南方出版传媒股份有限公司"/>
    <s v="股票"/>
    <s v="沪深主板股"/>
    <s v="601900.SH"/>
    <x v="810"/>
    <n v="34200"/>
    <n v="291106"/>
    <x v="4975"/>
    <m/>
    <m/>
    <s v="万能"/>
    <s v="新动力18号"/>
    <s v="华安财保资管新动力18集合资产管理产品"/>
    <s v="HA0256"/>
    <s v="组合类保险资管产品"/>
    <s v="固定收益类保险资管产品"/>
    <n v="1"/>
    <s v="华安财保资产管理有限责任公司"/>
    <n v="701989700"/>
    <n v="681313581.63"/>
    <m/>
    <m/>
    <m/>
    <m/>
    <s v="否"/>
    <n v="1.4808409043345E-5"/>
    <m/>
    <m/>
    <m/>
    <m/>
    <m/>
    <m/>
    <m/>
    <m/>
    <m/>
    <m/>
    <m/>
    <m/>
    <m/>
    <m/>
    <m/>
    <m/>
    <m/>
    <m/>
    <m/>
    <m/>
    <m/>
    <m/>
    <m/>
    <m/>
    <m/>
    <m/>
    <m/>
    <m/>
    <m/>
    <m/>
    <m/>
    <m/>
    <m/>
    <m/>
    <m/>
    <m/>
    <m/>
    <m/>
    <s v="固定收益类资产"/>
  </r>
  <r>
    <s v="金钼股份"/>
    <s v="金堆城钼业股份有限公司"/>
    <s v="股票"/>
    <s v="沪深主板股"/>
    <s v="601958.SH"/>
    <x v="811"/>
    <n v="33700"/>
    <n v="228556.07"/>
    <x v="4976"/>
    <m/>
    <m/>
    <s v="万能"/>
    <s v="新动力18号"/>
    <s v="华安财保资管新动力18集合资产管理产品"/>
    <s v="HA0256"/>
    <s v="组合类保险资管产品"/>
    <s v="固定收益类保险资管产品"/>
    <n v="1"/>
    <s v="华安财保资产管理有限责任公司"/>
    <n v="701989700"/>
    <n v="681313581.63"/>
    <m/>
    <m/>
    <m/>
    <m/>
    <s v="否"/>
    <n v="2.2108453835631001E-5"/>
    <m/>
    <m/>
    <m/>
    <m/>
    <m/>
    <m/>
    <m/>
    <m/>
    <m/>
    <m/>
    <m/>
    <m/>
    <m/>
    <m/>
    <m/>
    <m/>
    <m/>
    <m/>
    <m/>
    <m/>
    <m/>
    <m/>
    <m/>
    <m/>
    <m/>
    <m/>
    <m/>
    <m/>
    <m/>
    <m/>
    <m/>
    <m/>
    <m/>
    <m/>
    <m/>
    <m/>
    <m/>
    <m/>
    <s v="固定收益类资产"/>
  </r>
  <r>
    <s v="中国核电"/>
    <s v="中国核能电力股份有限公司"/>
    <s v="股票"/>
    <s v="沪深主板股"/>
    <s v="601985.SH"/>
    <x v="469"/>
    <n v="103900"/>
    <n v="773766.84"/>
    <x v="4977"/>
    <m/>
    <m/>
    <s v="万能"/>
    <s v="新动力18号"/>
    <s v="华安财保资管新动力18集合资产管理产品"/>
    <s v="HA0256"/>
    <s v="组合类保险资管产品"/>
    <s v="固定收益类保险资管产品"/>
    <n v="1"/>
    <s v="华安财保资产管理有限责任公司"/>
    <n v="701989700"/>
    <n v="681313581.63"/>
    <m/>
    <m/>
    <m/>
    <m/>
    <s v="是"/>
    <n v="9.3462474832687906E-6"/>
    <m/>
    <m/>
    <m/>
    <m/>
    <m/>
    <m/>
    <m/>
    <m/>
    <m/>
    <m/>
    <m/>
    <m/>
    <m/>
    <m/>
    <m/>
    <m/>
    <m/>
    <m/>
    <m/>
    <m/>
    <m/>
    <m/>
    <m/>
    <m/>
    <m/>
    <m/>
    <m/>
    <m/>
    <m/>
    <m/>
    <m/>
    <m/>
    <m/>
    <m/>
    <m/>
    <m/>
    <m/>
    <m/>
    <s v="固定收益类资产"/>
  </r>
  <r>
    <s v="中国重工"/>
    <s v="中国船舶重工股份有限公司"/>
    <s v="股票"/>
    <s v="沪深主板股"/>
    <s v="601989.SH"/>
    <x v="812"/>
    <n v="127500"/>
    <n v="491954"/>
    <x v="4978"/>
    <m/>
    <m/>
    <s v="万能"/>
    <s v="新动力18号"/>
    <s v="华安财保资管新动力18集合资产管理产品"/>
    <s v="HA0256"/>
    <s v="组合类保险资管产品"/>
    <s v="固定收益类保险资管产品"/>
    <n v="1"/>
    <s v="华安财保资产管理有限责任公司"/>
    <n v="701989700"/>
    <n v="681313581.63"/>
    <m/>
    <m/>
    <m/>
    <m/>
    <s v="是"/>
    <n v="2.4859842712151699E-5"/>
    <m/>
    <m/>
    <m/>
    <m/>
    <m/>
    <m/>
    <m/>
    <m/>
    <m/>
    <m/>
    <m/>
    <m/>
    <m/>
    <m/>
    <m/>
    <m/>
    <m/>
    <m/>
    <m/>
    <m/>
    <m/>
    <m/>
    <m/>
    <m/>
    <m/>
    <m/>
    <m/>
    <m/>
    <m/>
    <m/>
    <m/>
    <m/>
    <m/>
    <m/>
    <m/>
    <m/>
    <m/>
    <m/>
    <s v="固定收益类资产"/>
  </r>
  <r>
    <s v="创力集团"/>
    <s v="上海创力集团股份有限公司"/>
    <s v="股票"/>
    <s v="沪深主板股"/>
    <s v="603012.SH"/>
    <x v="813"/>
    <n v="29100"/>
    <n v="167704"/>
    <x v="4979"/>
    <m/>
    <m/>
    <s v="万能"/>
    <s v="新动力18号"/>
    <s v="华安财保资管新动力18集合资产管理产品"/>
    <s v="HA0256"/>
    <s v="组合类保险资管产品"/>
    <s v="固定收益类保险资管产品"/>
    <n v="1"/>
    <s v="华安财保资产管理有限责任公司"/>
    <n v="701989700"/>
    <n v="681313581.63"/>
    <m/>
    <m/>
    <m/>
    <m/>
    <s v="否"/>
    <n v="4.93029320991866E-6"/>
    <m/>
    <m/>
    <m/>
    <m/>
    <m/>
    <m/>
    <m/>
    <m/>
    <m/>
    <m/>
    <m/>
    <m/>
    <m/>
    <m/>
    <m/>
    <m/>
    <m/>
    <m/>
    <m/>
    <m/>
    <m/>
    <m/>
    <m/>
    <m/>
    <m/>
    <m/>
    <m/>
    <m/>
    <m/>
    <m/>
    <m/>
    <m/>
    <m/>
    <m/>
    <m/>
    <m/>
    <m/>
    <m/>
    <s v="固定收益类资产"/>
  </r>
  <r>
    <s v="中科曙光"/>
    <s v="曙光信息产业股份有限公司"/>
    <s v="股票"/>
    <s v="沪深主板股"/>
    <s v="603019.SH"/>
    <x v="491"/>
    <n v="13300"/>
    <n v="393426.56"/>
    <x v="4518"/>
    <m/>
    <m/>
    <s v="万能"/>
    <s v="新动力18号"/>
    <s v="华安财保资管新动力18集合资产管理产品"/>
    <s v="HA0256"/>
    <s v="组合类保险资管产品"/>
    <s v="固定收益类保险资管产品"/>
    <n v="1"/>
    <s v="华安财保资产管理有限责任公司"/>
    <n v="701989700"/>
    <n v="681313581.63"/>
    <m/>
    <m/>
    <m/>
    <m/>
    <s v="是"/>
    <n v="2.525702129772E-6"/>
    <m/>
    <m/>
    <m/>
    <m/>
    <m/>
    <m/>
    <m/>
    <m/>
    <m/>
    <m/>
    <m/>
    <m/>
    <m/>
    <m/>
    <m/>
    <m/>
    <m/>
    <m/>
    <m/>
    <m/>
    <m/>
    <m/>
    <m/>
    <m/>
    <m/>
    <m/>
    <m/>
    <m/>
    <m/>
    <m/>
    <m/>
    <m/>
    <m/>
    <m/>
    <m/>
    <m/>
    <m/>
    <m/>
    <s v="固定收益类资产"/>
  </r>
  <r>
    <s v="泛微网络"/>
    <s v="上海泛微网络科技股份有限公司"/>
    <s v="股票"/>
    <s v="沪深主板股"/>
    <s v="603039.SH"/>
    <x v="890"/>
    <n v="200"/>
    <n v="13316.18"/>
    <x v="4980"/>
    <m/>
    <m/>
    <s v="万能"/>
    <s v="新动力18号"/>
    <s v="华安财保资管新动力18集合资产管理产品"/>
    <s v="HA0256"/>
    <s v="组合类保险资管产品"/>
    <s v="固定收益类保险资管产品"/>
    <n v="1"/>
    <s v="华安财保资产管理有限责任公司"/>
    <n v="701989700"/>
    <n v="681313581.63"/>
    <m/>
    <m/>
    <m/>
    <m/>
    <s v="否"/>
    <n v="3.8174901875935401E-5"/>
    <m/>
    <m/>
    <m/>
    <m/>
    <m/>
    <m/>
    <m/>
    <m/>
    <m/>
    <m/>
    <m/>
    <m/>
    <m/>
    <m/>
    <m/>
    <m/>
    <m/>
    <m/>
    <m/>
    <m/>
    <m/>
    <m/>
    <m/>
    <m/>
    <m/>
    <m/>
    <m/>
    <m/>
    <m/>
    <m/>
    <m/>
    <m/>
    <m/>
    <m/>
    <m/>
    <m/>
    <m/>
    <m/>
    <s v="固定收益类资产"/>
  </r>
  <r>
    <s v="广州酒家"/>
    <s v="广州酒家集团股份有限公司"/>
    <s v="股票"/>
    <s v="沪深主板股"/>
    <s v="603043.SH"/>
    <x v="814"/>
    <n v="18500"/>
    <n v="416407.51"/>
    <x v="4519"/>
    <m/>
    <m/>
    <s v="万能"/>
    <s v="新动力18号"/>
    <s v="华安财保资管新动力18集合资产管理产品"/>
    <s v="HA0256"/>
    <s v="组合类保险资管产品"/>
    <s v="固定收益类保险资管产品"/>
    <n v="1"/>
    <s v="华安财保资产管理有限责任公司"/>
    <n v="701989700"/>
    <n v="681313581.63"/>
    <m/>
    <m/>
    <m/>
    <m/>
    <s v="否"/>
    <n v="1.04444164273749E-5"/>
    <m/>
    <m/>
    <m/>
    <m/>
    <m/>
    <m/>
    <m/>
    <m/>
    <m/>
    <m/>
    <m/>
    <m/>
    <m/>
    <m/>
    <m/>
    <m/>
    <m/>
    <m/>
    <m/>
    <m/>
    <m/>
    <m/>
    <m/>
    <m/>
    <m/>
    <m/>
    <m/>
    <m/>
    <m/>
    <m/>
    <m/>
    <m/>
    <m/>
    <m/>
    <m/>
    <m/>
    <m/>
    <m/>
    <s v="固定收益类资产"/>
  </r>
  <r>
    <s v="禾望电气"/>
    <s v="深圳市禾望电气股份有限公司"/>
    <s v="股票"/>
    <s v="沪深主板股"/>
    <s v="603063.SH"/>
    <x v="815"/>
    <n v="7800"/>
    <n v="252737"/>
    <x v="4981"/>
    <m/>
    <m/>
    <s v="万能"/>
    <s v="新动力18号"/>
    <s v="华安财保资管新动力18集合资产管理产品"/>
    <s v="HA0256"/>
    <s v="组合类保险资管产品"/>
    <s v="固定收益类保险资管产品"/>
    <n v="1"/>
    <s v="华安财保资产管理有限责任公司"/>
    <n v="701989700"/>
    <n v="681313581.63"/>
    <m/>
    <m/>
    <m/>
    <m/>
    <s v="否"/>
    <n v="5.5122491732609902E-6"/>
    <m/>
    <m/>
    <m/>
    <m/>
    <m/>
    <m/>
    <m/>
    <m/>
    <m/>
    <m/>
    <m/>
    <m/>
    <m/>
    <m/>
    <m/>
    <m/>
    <m/>
    <m/>
    <m/>
    <m/>
    <m/>
    <m/>
    <m/>
    <m/>
    <m/>
    <m/>
    <m/>
    <m/>
    <m/>
    <m/>
    <m/>
    <m/>
    <m/>
    <m/>
    <m/>
    <m/>
    <m/>
    <m/>
    <s v="固定收益类资产"/>
  </r>
  <r>
    <s v="森特股份"/>
    <s v="森特士兴集团股份有限公司"/>
    <s v="股票"/>
    <s v="沪深主板股"/>
    <s v="603098.SH"/>
    <x v="816"/>
    <n v="6300"/>
    <n v="256396.73"/>
    <x v="4982"/>
    <m/>
    <m/>
    <s v="万能"/>
    <s v="新动力18号"/>
    <s v="华安财保资管新动力18集合资产管理产品"/>
    <s v="HA0256"/>
    <s v="组合类保险资管产品"/>
    <s v="固定收益类保险资管产品"/>
    <n v="1"/>
    <s v="华安财保资产管理有限责任公司"/>
    <n v="701989700"/>
    <n v="681313581.63"/>
    <m/>
    <m/>
    <m/>
    <m/>
    <s v="否"/>
    <n v="5.5916061083284697E-6"/>
    <m/>
    <m/>
    <m/>
    <m/>
    <m/>
    <m/>
    <m/>
    <m/>
    <m/>
    <m/>
    <m/>
    <m/>
    <m/>
    <m/>
    <m/>
    <m/>
    <m/>
    <m/>
    <m/>
    <m/>
    <m/>
    <m/>
    <m/>
    <m/>
    <m/>
    <m/>
    <m/>
    <m/>
    <m/>
    <m/>
    <m/>
    <m/>
    <m/>
    <m/>
    <m/>
    <m/>
    <m/>
    <m/>
    <s v="固定收益类资产"/>
  </r>
  <r>
    <s v="川仪股份"/>
    <s v="重庆川仪自动化股份有限公司"/>
    <s v="股票"/>
    <s v="沪深主板股"/>
    <s v="603100.SH"/>
    <x v="817"/>
    <n v="13400"/>
    <n v="205530"/>
    <x v="4983"/>
    <m/>
    <m/>
    <s v="万能"/>
    <s v="新动力18号"/>
    <s v="华安财保资管新动力18集合资产管理产品"/>
    <s v="HA0256"/>
    <s v="组合类保险资管产品"/>
    <s v="固定收益类保险资管产品"/>
    <n v="1"/>
    <s v="华安财保资产管理有限责任公司"/>
    <n v="701989700"/>
    <n v="681313581.63"/>
    <m/>
    <m/>
    <m/>
    <m/>
    <s v="否"/>
    <n v="4.5714465250722601E-5"/>
    <m/>
    <m/>
    <m/>
    <m/>
    <m/>
    <m/>
    <m/>
    <m/>
    <m/>
    <m/>
    <m/>
    <m/>
    <m/>
    <m/>
    <m/>
    <m/>
    <m/>
    <m/>
    <m/>
    <m/>
    <m/>
    <m/>
    <m/>
    <m/>
    <m/>
    <m/>
    <m/>
    <m/>
    <m/>
    <m/>
    <m/>
    <m/>
    <m/>
    <m/>
    <m/>
    <m/>
    <m/>
    <m/>
    <s v="固定收益类资产"/>
  </r>
  <r>
    <s v="昭衍新药"/>
    <s v="北京昭衍新药研究中心股份有限公司"/>
    <s v="股票"/>
    <s v="沪深主板股"/>
    <s v="603127.SH"/>
    <x v="818"/>
    <n v="3300"/>
    <n v="337321.89"/>
    <x v="4523"/>
    <m/>
    <m/>
    <s v="万能"/>
    <s v="新动力18号"/>
    <s v="华安财保资管新动力18集合资产管理产品"/>
    <s v="HA0256"/>
    <s v="组合类保险资管产品"/>
    <s v="固定收益类保险资管产品"/>
    <n v="1"/>
    <s v="华安财保资产管理有限责任公司"/>
    <n v="701989700"/>
    <n v="681313581.63"/>
    <m/>
    <m/>
    <m/>
    <m/>
    <s v="否"/>
    <n v="9.0898592277011997E-6"/>
    <m/>
    <m/>
    <m/>
    <m/>
    <m/>
    <m/>
    <m/>
    <m/>
    <m/>
    <m/>
    <m/>
    <m/>
    <m/>
    <m/>
    <m/>
    <m/>
    <m/>
    <m/>
    <m/>
    <m/>
    <m/>
    <m/>
    <m/>
    <m/>
    <m/>
    <m/>
    <m/>
    <m/>
    <m/>
    <m/>
    <m/>
    <m/>
    <m/>
    <m/>
    <m/>
    <m/>
    <m/>
    <m/>
    <s v="固定收益类资产"/>
  </r>
  <r>
    <s v="嘉环科技"/>
    <s v="嘉环科技股份有限公司"/>
    <s v="股票"/>
    <s v="沪深主板股"/>
    <s v="603206.SH"/>
    <x v="401"/>
    <n v="342"/>
    <n v="4969.26"/>
    <x v="561"/>
    <m/>
    <m/>
    <s v="万能"/>
    <s v="新动力18号"/>
    <s v="华安财保资管新动力18集合资产管理产品"/>
    <s v="HA0256"/>
    <s v="组合类保险资管产品"/>
    <s v="固定收益类保险资管产品"/>
    <n v="1"/>
    <s v="华安财保资产管理有限责任公司"/>
    <n v="701989700"/>
    <n v="681313581.63"/>
    <m/>
    <m/>
    <m/>
    <m/>
    <s v="否"/>
    <n v="7.6745065857300901E-7"/>
    <m/>
    <m/>
    <m/>
    <m/>
    <m/>
    <m/>
    <m/>
    <m/>
    <m/>
    <m/>
    <m/>
    <m/>
    <m/>
    <m/>
    <m/>
    <m/>
    <m/>
    <m/>
    <m/>
    <m/>
    <m/>
    <m/>
    <m/>
    <m/>
    <m/>
    <m/>
    <m/>
    <m/>
    <m/>
    <m/>
    <m/>
    <m/>
    <m/>
    <m/>
    <m/>
    <m/>
    <m/>
    <m/>
    <s v="固定收益类资产"/>
  </r>
  <r>
    <s v="移远通信"/>
    <s v="上海移远通信技术股份有限公司"/>
    <s v="股票"/>
    <s v="沪深主板股"/>
    <s v="603236.SH"/>
    <x v="819"/>
    <n v="3800"/>
    <n v="691911.72"/>
    <x v="4524"/>
    <m/>
    <m/>
    <s v="万能"/>
    <s v="新动力18号"/>
    <s v="华安财保资管新动力18集合资产管理产品"/>
    <s v="HA0256"/>
    <s v="组合类保险资管产品"/>
    <s v="固定收益类保险资管产品"/>
    <n v="1"/>
    <s v="华安财保资产管理有限责任公司"/>
    <n v="701989700"/>
    <n v="681313581.63"/>
    <m/>
    <m/>
    <m/>
    <m/>
    <s v="否"/>
    <n v="3.2614978672950802E-5"/>
    <m/>
    <m/>
    <m/>
    <m/>
    <m/>
    <m/>
    <m/>
    <m/>
    <m/>
    <m/>
    <m/>
    <m/>
    <m/>
    <m/>
    <m/>
    <m/>
    <m/>
    <m/>
    <m/>
    <m/>
    <m/>
    <m/>
    <m/>
    <m/>
    <m/>
    <m/>
    <m/>
    <m/>
    <m/>
    <m/>
    <m/>
    <m/>
    <m/>
    <m/>
    <m/>
    <m/>
    <m/>
    <m/>
    <s v="固定收益类资产"/>
  </r>
  <r>
    <s v="药明康德"/>
    <s v="无锡药明康德新药开发股份有限公司"/>
    <s v="股票"/>
    <s v="沪深主板股"/>
    <s v="603259.SH"/>
    <x v="559"/>
    <n v="7620"/>
    <n v="876908.4"/>
    <x v="4984"/>
    <m/>
    <m/>
    <s v="万能"/>
    <s v="新动力18号"/>
    <s v="华安财保资管新动力18集合资产管理产品"/>
    <s v="HA0256"/>
    <s v="组合类保险资管产品"/>
    <s v="固定收益类保险资管产品"/>
    <n v="1"/>
    <s v="华安财保资产管理有限责任公司"/>
    <n v="701989700"/>
    <n v="681313581.63"/>
    <m/>
    <m/>
    <m/>
    <m/>
    <s v="是"/>
    <n v="1.7857592567578399E-5"/>
    <m/>
    <m/>
    <m/>
    <m/>
    <m/>
    <m/>
    <m/>
    <m/>
    <m/>
    <m/>
    <m/>
    <m/>
    <m/>
    <m/>
    <m/>
    <m/>
    <m/>
    <m/>
    <m/>
    <m/>
    <m/>
    <m/>
    <m/>
    <m/>
    <m/>
    <m/>
    <m/>
    <m/>
    <m/>
    <m/>
    <m/>
    <m/>
    <m/>
    <m/>
    <m/>
    <m/>
    <m/>
    <m/>
    <s v="固定收益类资产"/>
  </r>
  <r>
    <s v="景津装备"/>
    <s v="景津装备股份有限公司"/>
    <s v="股票"/>
    <s v="沪深主板股"/>
    <s v="603279.SH"/>
    <x v="820"/>
    <n v="6300"/>
    <n v="248711"/>
    <x v="4985"/>
    <m/>
    <m/>
    <s v="万能"/>
    <s v="新动力18号"/>
    <s v="华安财保资管新动力18集合资产管理产品"/>
    <s v="HA0256"/>
    <s v="组合类保险资管产品"/>
    <s v="固定收益类保险资管产品"/>
    <n v="1"/>
    <s v="华安财保资产管理有限责任公司"/>
    <n v="701989700"/>
    <n v="681313581.63"/>
    <m/>
    <m/>
    <m/>
    <m/>
    <s v="否"/>
    <n v="1.16926508115039E-5"/>
    <m/>
    <m/>
    <m/>
    <m/>
    <m/>
    <m/>
    <m/>
    <m/>
    <m/>
    <m/>
    <m/>
    <m/>
    <m/>
    <m/>
    <m/>
    <m/>
    <m/>
    <m/>
    <m/>
    <m/>
    <m/>
    <m/>
    <m/>
    <m/>
    <m/>
    <m/>
    <m/>
    <m/>
    <m/>
    <m/>
    <m/>
    <m/>
    <m/>
    <m/>
    <m/>
    <m/>
    <m/>
    <m/>
    <s v="固定收益类资产"/>
  </r>
  <r>
    <s v="赛腾股份"/>
    <s v="苏州赛腾精密电子股份有限公司"/>
    <s v="股票"/>
    <s v="沪深主板股"/>
    <s v="603283.SH"/>
    <x v="821"/>
    <n v="7100"/>
    <n v="139471"/>
    <x v="4527"/>
    <m/>
    <m/>
    <s v="万能"/>
    <s v="新动力18号"/>
    <s v="华安财保资管新动力18集合资产管理产品"/>
    <s v="HA0256"/>
    <s v="组合类保险资管产品"/>
    <s v="固定收益类保险资管产品"/>
    <n v="1"/>
    <s v="华安财保资产管理有限责任公司"/>
    <n v="701989700"/>
    <n v="681313581.63"/>
    <m/>
    <m/>
    <m/>
    <m/>
    <s v="否"/>
    <n v="3.39240506329114E-5"/>
    <m/>
    <m/>
    <m/>
    <m/>
    <m/>
    <m/>
    <m/>
    <m/>
    <m/>
    <m/>
    <m/>
    <m/>
    <m/>
    <m/>
    <m/>
    <m/>
    <m/>
    <m/>
    <m/>
    <m/>
    <m/>
    <m/>
    <m/>
    <m/>
    <m/>
    <m/>
    <m/>
    <m/>
    <m/>
    <m/>
    <m/>
    <m/>
    <m/>
    <m/>
    <m/>
    <m/>
    <m/>
    <m/>
    <s v="固定收益类资产"/>
  </r>
  <r>
    <s v="斯达半导"/>
    <s v="嘉兴斯达半导体股份有限公司"/>
    <s v="股票"/>
    <s v="沪深主板股"/>
    <s v="603290.SH"/>
    <x v="822"/>
    <n v="1300"/>
    <n v="414180.03"/>
    <x v="4528"/>
    <m/>
    <m/>
    <s v="万能"/>
    <s v="新动力18号"/>
    <s v="华安财保资管新动力18集合资产管理产品"/>
    <s v="HA0256"/>
    <s v="组合类保险资管产品"/>
    <s v="固定收益类保险资管产品"/>
    <n v="1"/>
    <s v="华安财保资产管理有限责任公司"/>
    <n v="701989700"/>
    <n v="681313581.63"/>
    <m/>
    <m/>
    <m/>
    <m/>
    <s v="否"/>
    <n v="8.6475088602375794E-6"/>
    <m/>
    <m/>
    <m/>
    <m/>
    <m/>
    <m/>
    <m/>
    <m/>
    <m/>
    <m/>
    <m/>
    <m/>
    <m/>
    <m/>
    <m/>
    <m/>
    <m/>
    <m/>
    <m/>
    <m/>
    <m/>
    <m/>
    <m/>
    <m/>
    <m/>
    <m/>
    <m/>
    <m/>
    <m/>
    <m/>
    <m/>
    <m/>
    <m/>
    <m/>
    <m/>
    <m/>
    <m/>
    <m/>
    <s v="固定收益类资产"/>
  </r>
  <r>
    <s v="苏盐井神"/>
    <s v="江苏苏盐井神股份有限公司"/>
    <s v="股票"/>
    <s v="沪深主板股"/>
    <s v="603299.SH"/>
    <x v="823"/>
    <n v="20400"/>
    <n v="175121"/>
    <x v="4986"/>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东方时尚"/>
    <s v="东方时尚驾驶学校股份有限公司"/>
    <s v="股票"/>
    <s v="沪深主板股"/>
    <s v="603377.SH"/>
    <x v="824"/>
    <n v="41400"/>
    <n v="285044.36"/>
    <x v="4987"/>
    <m/>
    <m/>
    <s v="万能"/>
    <s v="新动力18号"/>
    <s v="华安财保资管新动力18集合资产管理产品"/>
    <s v="HA0256"/>
    <s v="组合类保险资管产品"/>
    <s v="固定收益类保险资管产品"/>
    <n v="1"/>
    <s v="华安财保资产管理有限责任公司"/>
    <n v="701989700"/>
    <n v="681313581.63"/>
    <m/>
    <m/>
    <m/>
    <m/>
    <s v="否"/>
    <n v="2.61400450990071E-5"/>
    <m/>
    <m/>
    <m/>
    <m/>
    <m/>
    <m/>
    <m/>
    <m/>
    <m/>
    <m/>
    <m/>
    <m/>
    <m/>
    <m/>
    <m/>
    <m/>
    <m/>
    <m/>
    <m/>
    <m/>
    <m/>
    <m/>
    <m/>
    <m/>
    <m/>
    <m/>
    <m/>
    <m/>
    <m/>
    <m/>
    <m/>
    <m/>
    <m/>
    <m/>
    <m/>
    <m/>
    <m/>
    <m/>
    <s v="固定收益类资产"/>
  </r>
  <r>
    <s v="三美股份"/>
    <s v="浙江三美化工股份有限公司"/>
    <s v="股票"/>
    <s v="沪深主板股"/>
    <s v="603379.SH"/>
    <x v="825"/>
    <n v="11100"/>
    <n v="228623"/>
    <x v="4988"/>
    <m/>
    <m/>
    <s v="万能"/>
    <s v="新动力18号"/>
    <s v="华安财保资管新动力18集合资产管理产品"/>
    <s v="HA0256"/>
    <s v="组合类保险资管产品"/>
    <s v="固定收益类保险资管产品"/>
    <n v="1"/>
    <s v="华安财保资产管理有限责任公司"/>
    <n v="701989700"/>
    <n v="681313581.63"/>
    <m/>
    <m/>
    <m/>
    <m/>
    <s v="否"/>
    <n v="2.5779683269722001E-6"/>
    <m/>
    <m/>
    <m/>
    <m/>
    <m/>
    <m/>
    <m/>
    <m/>
    <m/>
    <m/>
    <m/>
    <m/>
    <m/>
    <m/>
    <m/>
    <m/>
    <m/>
    <m/>
    <m/>
    <m/>
    <m/>
    <m/>
    <m/>
    <m/>
    <m/>
    <m/>
    <m/>
    <m/>
    <m/>
    <m/>
    <m/>
    <m/>
    <m/>
    <m/>
    <m/>
    <m/>
    <m/>
    <m/>
    <s v="固定收益类资产"/>
  </r>
  <r>
    <s v="万泰生物"/>
    <s v="北京万泰生物药业股份有限公司"/>
    <s v="股票"/>
    <s v="沪深主板股"/>
    <s v="603392.SH"/>
    <x v="826"/>
    <n v="4115"/>
    <n v="702833"/>
    <x v="4532"/>
    <m/>
    <m/>
    <s v="万能"/>
    <s v="新动力18号"/>
    <s v="华安财保资管新动力18集合资产管理产品"/>
    <s v="HA0256"/>
    <s v="组合类保险资管产品"/>
    <s v="固定收益类保险资管产品"/>
    <n v="1"/>
    <s v="华安财保资产管理有限责任公司"/>
    <n v="701989700"/>
    <n v="681313581.63"/>
    <m/>
    <m/>
    <m/>
    <m/>
    <s v="是"/>
    <n v="1.5294361842752101E-5"/>
    <m/>
    <m/>
    <m/>
    <m/>
    <m/>
    <m/>
    <m/>
    <m/>
    <m/>
    <m/>
    <m/>
    <m/>
    <m/>
    <m/>
    <m/>
    <m/>
    <m/>
    <m/>
    <m/>
    <m/>
    <m/>
    <m/>
    <m/>
    <m/>
    <m/>
    <m/>
    <m/>
    <m/>
    <m/>
    <m/>
    <m/>
    <m/>
    <m/>
    <m/>
    <m/>
    <m/>
    <m/>
    <m/>
    <s v="固定收益类资产"/>
  </r>
  <r>
    <s v="吉 比 特"/>
    <s v="厦门吉比特网络技术股份有限公司"/>
    <s v="股票"/>
    <s v="沪深主板股"/>
    <s v="603444.SH"/>
    <x v="827"/>
    <n v="700"/>
    <n v="244153.41"/>
    <x v="4533"/>
    <m/>
    <m/>
    <s v="万能"/>
    <s v="新动力18号"/>
    <s v="华安财保资管新动力18集合资产管理产品"/>
    <s v="HA0256"/>
    <s v="组合类保险资管产品"/>
    <s v="固定收益类保险资管产品"/>
    <n v="1"/>
    <s v="华安财保资产管理有限责任公司"/>
    <n v="701989700"/>
    <n v="681313581.63"/>
    <m/>
    <m/>
    <m/>
    <m/>
    <s v="否"/>
    <n v="3.9041091837911002E-5"/>
    <m/>
    <m/>
    <m/>
    <m/>
    <m/>
    <m/>
    <m/>
    <m/>
    <m/>
    <m/>
    <m/>
    <m/>
    <m/>
    <m/>
    <m/>
    <m/>
    <m/>
    <m/>
    <m/>
    <m/>
    <m/>
    <m/>
    <m/>
    <m/>
    <m/>
    <m/>
    <m/>
    <m/>
    <m/>
    <m/>
    <m/>
    <m/>
    <m/>
    <m/>
    <m/>
    <m/>
    <m/>
    <m/>
    <s v="固定收益类资产"/>
  </r>
  <r>
    <s v="健盛集团"/>
    <s v="浙江健盛集团股份有限公司"/>
    <s v="股票"/>
    <s v="沪深主板股"/>
    <s v="603558.SH"/>
    <x v="828"/>
    <n v="18200"/>
    <n v="217157"/>
    <x v="4743"/>
    <m/>
    <m/>
    <s v="万能"/>
    <s v="新动力18号"/>
    <s v="华安财保资管新动力18集合资产管理产品"/>
    <s v="HA0256"/>
    <s v="组合类保险资管产品"/>
    <s v="固定收益类保险资管产品"/>
    <n v="1"/>
    <s v="华安财保资产管理有限责任公司"/>
    <n v="701989700"/>
    <n v="681313581.63"/>
    <m/>
    <m/>
    <m/>
    <m/>
    <s v="否"/>
    <n v="7.6198934551328404E-6"/>
    <m/>
    <m/>
    <m/>
    <m/>
    <m/>
    <m/>
    <m/>
    <m/>
    <m/>
    <m/>
    <m/>
    <m/>
    <m/>
    <m/>
    <m/>
    <m/>
    <m/>
    <m/>
    <m/>
    <m/>
    <m/>
    <m/>
    <m/>
    <m/>
    <m/>
    <m/>
    <m/>
    <m/>
    <m/>
    <m/>
    <m/>
    <m/>
    <m/>
    <m/>
    <m/>
    <m/>
    <m/>
    <m/>
    <s v="固定收益类资产"/>
  </r>
  <r>
    <s v="普 莱 柯"/>
    <s v="普莱柯生物工程股份有限公司"/>
    <s v="股票"/>
    <s v="沪深主板股"/>
    <s v="603566.SH"/>
    <x v="829"/>
    <n v="7500"/>
    <n v="203808"/>
    <x v="4535"/>
    <m/>
    <m/>
    <s v="万能"/>
    <s v="新动力18号"/>
    <s v="华安财保资管新动力18集合资产管理产品"/>
    <s v="HA0256"/>
    <s v="组合类保险资管产品"/>
    <s v="固定收益类保险资管产品"/>
    <n v="1"/>
    <s v="华安财保资产管理有限责任公司"/>
    <n v="701989700"/>
    <n v="681313581.63"/>
    <m/>
    <m/>
    <m/>
    <m/>
    <s v="否"/>
    <n v="2.63931936766384E-5"/>
    <m/>
    <m/>
    <m/>
    <m/>
    <m/>
    <m/>
    <m/>
    <m/>
    <m/>
    <m/>
    <m/>
    <m/>
    <m/>
    <m/>
    <m/>
    <m/>
    <m/>
    <m/>
    <m/>
    <m/>
    <m/>
    <m/>
    <m/>
    <m/>
    <m/>
    <m/>
    <m/>
    <m/>
    <m/>
    <m/>
    <m/>
    <m/>
    <m/>
    <m/>
    <m/>
    <m/>
    <m/>
    <m/>
    <s v="固定收益类资产"/>
  </r>
  <r>
    <s v="伟明环保"/>
    <s v="浙江伟明环保股份有限公司"/>
    <s v="股票"/>
    <s v="沪深主板股"/>
    <s v="603568.SH"/>
    <x v="830"/>
    <n v="14900"/>
    <n v="457766.96"/>
    <x v="4989"/>
    <m/>
    <m/>
    <s v="万能"/>
    <s v="新动力18号"/>
    <s v="华安财保资管新动力18集合资产管理产品"/>
    <s v="HA0256"/>
    <s v="组合类保险资管产品"/>
    <s v="固定收益类保险资管产品"/>
    <n v="1"/>
    <s v="华安财保资产管理有限责任公司"/>
    <n v="701989700"/>
    <n v="681313581.63"/>
    <m/>
    <m/>
    <m/>
    <m/>
    <s v="否"/>
    <n v="5.6880849660412202E-5"/>
    <m/>
    <m/>
    <m/>
    <m/>
    <m/>
    <m/>
    <m/>
    <m/>
    <m/>
    <m/>
    <m/>
    <m/>
    <m/>
    <m/>
    <m/>
    <m/>
    <m/>
    <m/>
    <m/>
    <m/>
    <m/>
    <m/>
    <m/>
    <m/>
    <m/>
    <m/>
    <m/>
    <m/>
    <m/>
    <m/>
    <m/>
    <m/>
    <m/>
    <m/>
    <m/>
    <m/>
    <m/>
    <m/>
    <s v="固定收益类资产"/>
  </r>
  <r>
    <s v="珀 莱 雅"/>
    <s v="珀莱雅化妆品股份有限公司"/>
    <s v="股票"/>
    <s v="沪深主板股"/>
    <s v="603605.SH"/>
    <x v="831"/>
    <n v="3400"/>
    <n v="621836"/>
    <x v="4537"/>
    <m/>
    <m/>
    <s v="万能"/>
    <s v="新动力18号"/>
    <s v="华安财保资管新动力18集合资产管理产品"/>
    <s v="HA0256"/>
    <s v="组合类保险资管产品"/>
    <s v="固定收益类保险资管产品"/>
    <n v="1"/>
    <s v="华安财保资产管理有限责任公司"/>
    <n v="701989700"/>
    <n v="681313581.63"/>
    <m/>
    <m/>
    <m/>
    <m/>
    <s v="否"/>
    <n v="1.81824425201352E-5"/>
    <m/>
    <m/>
    <m/>
    <m/>
    <m/>
    <m/>
    <m/>
    <m/>
    <m/>
    <m/>
    <m/>
    <m/>
    <m/>
    <m/>
    <m/>
    <m/>
    <m/>
    <m/>
    <m/>
    <m/>
    <m/>
    <m/>
    <m/>
    <m/>
    <m/>
    <m/>
    <m/>
    <m/>
    <m/>
    <m/>
    <m/>
    <m/>
    <m/>
    <m/>
    <m/>
    <m/>
    <m/>
    <m/>
    <s v="固定收益类资产"/>
  </r>
  <r>
    <s v="禾丰股份"/>
    <s v="禾丰食品股份有限公司"/>
    <s v="股票"/>
    <s v="沪深主板股"/>
    <s v="603609.SH"/>
    <x v="832"/>
    <n v="37000"/>
    <n v="349932"/>
    <x v="4745"/>
    <m/>
    <m/>
    <s v="万能"/>
    <s v="新动力18号"/>
    <s v="华安财保资管新动力18集合资产管理产品"/>
    <s v="HA0256"/>
    <s v="组合类保险资管产品"/>
    <s v="固定收益类保险资管产品"/>
    <n v="1"/>
    <s v="华安财保资产管理有限责任公司"/>
    <n v="701989700"/>
    <n v="681313581.63"/>
    <m/>
    <m/>
    <m/>
    <m/>
    <s v="否"/>
    <n v="4.6750313562248897E-6"/>
    <m/>
    <m/>
    <m/>
    <m/>
    <m/>
    <m/>
    <m/>
    <m/>
    <m/>
    <m/>
    <m/>
    <m/>
    <m/>
    <m/>
    <m/>
    <m/>
    <m/>
    <m/>
    <m/>
    <m/>
    <m/>
    <m/>
    <m/>
    <m/>
    <m/>
    <m/>
    <m/>
    <m/>
    <m/>
    <m/>
    <m/>
    <m/>
    <m/>
    <m/>
    <m/>
    <m/>
    <m/>
    <m/>
    <s v="固定收益类资产"/>
  </r>
  <r>
    <s v="国联股份"/>
    <s v="北京国联视讯信息技术股份有限公司"/>
    <s v="股票"/>
    <s v="沪深主板股"/>
    <s v="603613.SH"/>
    <x v="833"/>
    <n v="5300"/>
    <n v="578925.43000000005"/>
    <x v="4539"/>
    <m/>
    <m/>
    <s v="万能"/>
    <s v="新动力18号"/>
    <s v="华安财保资管新动力18集合资产管理产品"/>
    <s v="HA0256"/>
    <s v="组合类保险资管产品"/>
    <s v="固定收益类保险资管产品"/>
    <n v="1"/>
    <s v="华安财保资产管理有限责任公司"/>
    <n v="701989700"/>
    <n v="681313581.63"/>
    <m/>
    <m/>
    <m/>
    <m/>
    <s v="否"/>
    <n v="9.7403389821640803E-6"/>
    <m/>
    <m/>
    <m/>
    <m/>
    <m/>
    <m/>
    <m/>
    <m/>
    <m/>
    <m/>
    <m/>
    <m/>
    <m/>
    <m/>
    <m/>
    <m/>
    <m/>
    <m/>
    <m/>
    <m/>
    <m/>
    <m/>
    <m/>
    <m/>
    <m/>
    <m/>
    <m/>
    <m/>
    <m/>
    <m/>
    <m/>
    <m/>
    <m/>
    <m/>
    <m/>
    <m/>
    <m/>
    <m/>
    <s v="固定收益类资产"/>
  </r>
  <r>
    <s v="亿 嘉 和"/>
    <s v="亿嘉和科技股份有限公司"/>
    <s v="股票"/>
    <s v="沪深主板股"/>
    <s v="603666.SH"/>
    <x v="834"/>
    <n v="5300"/>
    <n v="352084.72"/>
    <x v="4540"/>
    <m/>
    <m/>
    <s v="万能"/>
    <s v="新动力18号"/>
    <s v="华安财保资管新动力18集合资产管理产品"/>
    <s v="HA0256"/>
    <s v="组合类保险资管产品"/>
    <s v="固定收益类保险资管产品"/>
    <n v="1"/>
    <s v="华安财保资产管理有限责任公司"/>
    <n v="701989700"/>
    <n v="681313581.63"/>
    <m/>
    <m/>
    <m/>
    <m/>
    <s v="否"/>
    <n v="4.6317191697865302E-5"/>
    <m/>
    <m/>
    <m/>
    <m/>
    <m/>
    <m/>
    <m/>
    <m/>
    <m/>
    <m/>
    <m/>
    <m/>
    <m/>
    <m/>
    <m/>
    <m/>
    <m/>
    <m/>
    <m/>
    <m/>
    <m/>
    <m/>
    <m/>
    <m/>
    <m/>
    <m/>
    <m/>
    <m/>
    <m/>
    <m/>
    <m/>
    <m/>
    <m/>
    <m/>
    <m/>
    <m/>
    <m/>
    <m/>
    <s v="固定收益类资产"/>
  </r>
  <r>
    <s v="福 龙 马"/>
    <s v="福龙马集团股份有限公司"/>
    <s v="股票"/>
    <s v="沪深主板股"/>
    <s v="603686.SH"/>
    <x v="835"/>
    <n v="16500"/>
    <n v="204957.55"/>
    <x v="4990"/>
    <m/>
    <m/>
    <s v="万能"/>
    <s v="新动力18号"/>
    <s v="华安财保资管新动力18集合资产管理产品"/>
    <s v="HA0256"/>
    <s v="组合类保险资管产品"/>
    <s v="固定收益类保险资管产品"/>
    <n v="1"/>
    <s v="华安财保资产管理有限责任公司"/>
    <n v="701989700"/>
    <n v="681313581.63"/>
    <m/>
    <m/>
    <m/>
    <m/>
    <s v="否"/>
    <n v="2.33284395451265E-5"/>
    <m/>
    <m/>
    <m/>
    <m/>
    <m/>
    <m/>
    <m/>
    <m/>
    <m/>
    <m/>
    <m/>
    <m/>
    <m/>
    <m/>
    <m/>
    <m/>
    <m/>
    <m/>
    <m/>
    <m/>
    <m/>
    <m/>
    <m/>
    <m/>
    <m/>
    <m/>
    <m/>
    <m/>
    <m/>
    <m/>
    <m/>
    <m/>
    <m/>
    <m/>
    <m/>
    <m/>
    <m/>
    <m/>
    <s v="固定收益类资产"/>
  </r>
  <r>
    <s v="华友钴业"/>
    <s v="浙江华友钴业股份有限公司"/>
    <s v="股票"/>
    <s v="沪深主板股"/>
    <s v="603799.SH"/>
    <x v="267"/>
    <n v="4700"/>
    <n v="402193.58"/>
    <x v="4542"/>
    <m/>
    <m/>
    <s v="万能"/>
    <s v="新动力18号"/>
    <s v="华安财保资管新动力18集合资产管理产品"/>
    <s v="HA0256"/>
    <s v="组合类保险资管产品"/>
    <s v="固定收益类保险资管产品"/>
    <n v="1"/>
    <s v="华安财保资产管理有限责任公司"/>
    <n v="701989700"/>
    <n v="681313581.63"/>
    <m/>
    <m/>
    <m/>
    <m/>
    <s v="是"/>
    <n v="1.1433034148478E-5"/>
    <m/>
    <m/>
    <m/>
    <m/>
    <m/>
    <m/>
    <m/>
    <m/>
    <m/>
    <m/>
    <m/>
    <m/>
    <m/>
    <m/>
    <m/>
    <m/>
    <m/>
    <m/>
    <m/>
    <m/>
    <m/>
    <m/>
    <m/>
    <m/>
    <m/>
    <m/>
    <m/>
    <m/>
    <m/>
    <m/>
    <m/>
    <m/>
    <m/>
    <m/>
    <m/>
    <m/>
    <m/>
    <m/>
    <s v="固定收益类资产"/>
  </r>
  <r>
    <s v="顾家家居"/>
    <s v="顾家家居股份有限公司"/>
    <s v="股票"/>
    <s v="沪深主板股"/>
    <s v="603816.SH"/>
    <x v="836"/>
    <n v="10100"/>
    <n v="709711.27"/>
    <x v="4991"/>
    <m/>
    <m/>
    <s v="万能"/>
    <s v="新动力18号"/>
    <s v="华安财保资管新动力18集合资产管理产品"/>
    <s v="HA0256"/>
    <s v="组合类保险资管产品"/>
    <s v="固定收益类保险资管产品"/>
    <n v="1"/>
    <s v="华安财保资产管理有限责任公司"/>
    <n v="701989700"/>
    <n v="681313581.63"/>
    <m/>
    <m/>
    <m/>
    <m/>
    <s v="否"/>
    <n v="1.6914584225142301E-5"/>
    <m/>
    <m/>
    <m/>
    <m/>
    <m/>
    <m/>
    <m/>
    <m/>
    <m/>
    <m/>
    <m/>
    <m/>
    <m/>
    <m/>
    <m/>
    <m/>
    <m/>
    <m/>
    <m/>
    <m/>
    <m/>
    <m/>
    <m/>
    <m/>
    <m/>
    <m/>
    <m/>
    <m/>
    <m/>
    <m/>
    <m/>
    <m/>
    <m/>
    <m/>
    <m/>
    <m/>
    <m/>
    <m/>
    <s v="固定收益类资产"/>
  </r>
  <r>
    <s v="嘉友国际"/>
    <s v="嘉友国际物流股份有限公司"/>
    <s v="股票"/>
    <s v="沪深主板股"/>
    <s v="603871.SH"/>
    <x v="838"/>
    <n v="7000"/>
    <n v="130424"/>
    <x v="4992"/>
    <m/>
    <m/>
    <s v="万能"/>
    <s v="新动力18号"/>
    <s v="华安财保资管新动力18集合资产管理产品"/>
    <s v="HA0256"/>
    <s v="组合类保险资管产品"/>
    <s v="固定收益类保险资管产品"/>
    <n v="1"/>
    <s v="华安财保资产管理有限责任公司"/>
    <n v="701989700"/>
    <n v="681313581.63"/>
    <m/>
    <m/>
    <m/>
    <m/>
    <s v="否"/>
    <n v="4.0131884392111003E-5"/>
    <m/>
    <m/>
    <m/>
    <m/>
    <m/>
    <m/>
    <m/>
    <m/>
    <m/>
    <m/>
    <m/>
    <m/>
    <m/>
    <m/>
    <m/>
    <m/>
    <m/>
    <m/>
    <m/>
    <m/>
    <m/>
    <m/>
    <m/>
    <m/>
    <m/>
    <m/>
    <m/>
    <m/>
    <m/>
    <m/>
    <m/>
    <m/>
    <m/>
    <m/>
    <m/>
    <m/>
    <m/>
    <m/>
    <s v="固定收益类资产"/>
  </r>
  <r>
    <s v="寿 仙 谷"/>
    <s v="浙江寿仙谷医药股份有限公司"/>
    <s v="股票"/>
    <s v="沪深主板股"/>
    <s v="603896.SH"/>
    <x v="839"/>
    <n v="3800"/>
    <n v="210744.16"/>
    <x v="4993"/>
    <m/>
    <m/>
    <s v="万能"/>
    <s v="新动力18号"/>
    <s v="华安财保资管新动力18集合资产管理产品"/>
    <s v="HA0256"/>
    <s v="组合类保险资管产品"/>
    <s v="固定收益类保险资管产品"/>
    <n v="1"/>
    <s v="华安财保资产管理有限责任公司"/>
    <n v="701989700"/>
    <n v="681313581.63"/>
    <m/>
    <m/>
    <m/>
    <m/>
    <s v="否"/>
    <n v="1.5411444181368799E-5"/>
    <m/>
    <m/>
    <m/>
    <m/>
    <m/>
    <m/>
    <m/>
    <m/>
    <m/>
    <m/>
    <m/>
    <m/>
    <m/>
    <m/>
    <m/>
    <m/>
    <m/>
    <m/>
    <m/>
    <m/>
    <m/>
    <m/>
    <m/>
    <m/>
    <m/>
    <m/>
    <m/>
    <m/>
    <m/>
    <m/>
    <m/>
    <m/>
    <m/>
    <m/>
    <m/>
    <m/>
    <m/>
    <m/>
    <s v="固定收益类资产"/>
  </r>
  <r>
    <s v="亚翔集成"/>
    <s v="亚翔系统集成科技(苏州)股份有限公司"/>
    <s v="股票"/>
    <s v="沪深主板股"/>
    <s v="603929.SH"/>
    <x v="840"/>
    <n v="11000"/>
    <n v="120706"/>
    <x v="4994"/>
    <m/>
    <m/>
    <s v="万能"/>
    <s v="新动力18号"/>
    <s v="华安财保资管新动力18集合资产管理产品"/>
    <s v="HA0256"/>
    <s v="组合类保险资管产品"/>
    <s v="固定收益类保险资管产品"/>
    <n v="1"/>
    <s v="华安财保资产管理有限责任公司"/>
    <n v="701989700"/>
    <n v="681313581.63"/>
    <m/>
    <m/>
    <m/>
    <m/>
    <s v="否"/>
    <n v="2.5659596882891501E-5"/>
    <m/>
    <m/>
    <m/>
    <m/>
    <m/>
    <m/>
    <m/>
    <m/>
    <m/>
    <m/>
    <m/>
    <m/>
    <m/>
    <m/>
    <m/>
    <m/>
    <m/>
    <m/>
    <m/>
    <m/>
    <m/>
    <m/>
    <m/>
    <m/>
    <m/>
    <m/>
    <m/>
    <m/>
    <m/>
    <m/>
    <m/>
    <m/>
    <m/>
    <m/>
    <m/>
    <m/>
    <m/>
    <m/>
    <s v="固定收益类资产"/>
  </r>
  <r>
    <s v="三孚股份"/>
    <s v="唐山三孚硅业股份有限公司"/>
    <s v="股票"/>
    <s v="沪深主板股"/>
    <s v="603938.SH"/>
    <x v="841"/>
    <n v="3900"/>
    <n v="192426"/>
    <x v="4548"/>
    <m/>
    <m/>
    <s v="万能"/>
    <s v="新动力18号"/>
    <s v="华安财保资管新动力18集合资产管理产品"/>
    <s v="HA0256"/>
    <s v="组合类保险资管产品"/>
    <s v="固定收益类保险资管产品"/>
    <n v="1"/>
    <s v="华安财保资产管理有限责任公司"/>
    <n v="701989700"/>
    <n v="681313581.63"/>
    <m/>
    <m/>
    <m/>
    <m/>
    <s v="否"/>
    <n v="3.9696312431746802E-5"/>
    <m/>
    <m/>
    <m/>
    <m/>
    <m/>
    <m/>
    <m/>
    <m/>
    <m/>
    <m/>
    <m/>
    <m/>
    <m/>
    <m/>
    <m/>
    <m/>
    <m/>
    <m/>
    <m/>
    <m/>
    <m/>
    <m/>
    <m/>
    <m/>
    <m/>
    <m/>
    <m/>
    <m/>
    <m/>
    <m/>
    <m/>
    <m/>
    <m/>
    <m/>
    <m/>
    <m/>
    <m/>
    <m/>
    <s v="固定收益类资产"/>
  </r>
  <r>
    <s v="洛阳钼业"/>
    <s v="洛阳栾川钼业集团股份有限公司"/>
    <s v="股票"/>
    <s v="沪深主板股"/>
    <s v="603993.SH"/>
    <x v="277"/>
    <n v="114700"/>
    <n v="602682"/>
    <x v="4995"/>
    <m/>
    <m/>
    <s v="万能"/>
    <s v="新动力18号"/>
    <s v="华安财保资管新动力18集合资产管理产品"/>
    <s v="HA0256"/>
    <s v="组合类保险资管产品"/>
    <s v="固定收益类保险资管产品"/>
    <n v="1"/>
    <s v="华安财保资产管理有限责任公司"/>
    <n v="701989700"/>
    <n v="681313581.63"/>
    <m/>
    <m/>
    <m/>
    <m/>
    <s v="是"/>
    <n v="3.8484661286870797E-6"/>
    <m/>
    <m/>
    <m/>
    <m/>
    <m/>
    <m/>
    <m/>
    <m/>
    <m/>
    <m/>
    <m/>
    <m/>
    <m/>
    <m/>
    <m/>
    <m/>
    <m/>
    <m/>
    <m/>
    <m/>
    <m/>
    <m/>
    <m/>
    <m/>
    <m/>
    <m/>
    <m/>
    <m/>
    <m/>
    <m/>
    <m/>
    <m/>
    <m/>
    <m/>
    <m/>
    <m/>
    <m/>
    <m/>
    <s v="固定收益类资产"/>
  </r>
  <r>
    <s v="甬金股份"/>
    <s v="浙江甬金金属科技股份有限公司"/>
    <s v="股票"/>
    <s v="沪深主板股"/>
    <s v="603995.SH"/>
    <x v="842"/>
    <n v="3300"/>
    <n v="182022"/>
    <x v="4550"/>
    <m/>
    <m/>
    <s v="万能"/>
    <s v="新动力18号"/>
    <s v="华安财保资管新动力18集合资产管理产品"/>
    <s v="HA0256"/>
    <s v="组合类保险资管产品"/>
    <s v="固定收益类保险资管产品"/>
    <n v="1"/>
    <s v="华安财保资产管理有限责任公司"/>
    <n v="701989700"/>
    <n v="681313581.63"/>
    <m/>
    <m/>
    <m/>
    <m/>
    <s v="否"/>
    <n v="1.5975344317900999E-5"/>
    <m/>
    <m/>
    <m/>
    <m/>
    <m/>
    <m/>
    <m/>
    <m/>
    <m/>
    <m/>
    <m/>
    <m/>
    <m/>
    <m/>
    <m/>
    <m/>
    <m/>
    <m/>
    <m/>
    <m/>
    <m/>
    <m/>
    <m/>
    <m/>
    <m/>
    <m/>
    <m/>
    <m/>
    <m/>
    <m/>
    <m/>
    <m/>
    <m/>
    <m/>
    <m/>
    <m/>
    <m/>
    <m/>
    <s v="固定收益类资产"/>
  </r>
  <r>
    <s v="三 人 行"/>
    <s v="三人行传媒集团股份有限公司"/>
    <s v="股票"/>
    <s v="沪深主板股"/>
    <s v="605168.SH"/>
    <x v="844"/>
    <n v="1600"/>
    <n v="287285.89"/>
    <x v="4552"/>
    <m/>
    <m/>
    <s v="万能"/>
    <s v="新动力18号"/>
    <s v="华安财保资管新动力18集合资产管理产品"/>
    <s v="HA0256"/>
    <s v="组合类保险资管产品"/>
    <s v="固定收益类保险资管产品"/>
    <n v="1"/>
    <s v="华安财保资产管理有限责任公司"/>
    <n v="701989700"/>
    <n v="681313581.63"/>
    <m/>
    <m/>
    <m/>
    <m/>
    <s v="否"/>
    <n v="2.20839583448466E-5"/>
    <m/>
    <m/>
    <m/>
    <m/>
    <m/>
    <m/>
    <m/>
    <m/>
    <m/>
    <m/>
    <m/>
    <m/>
    <m/>
    <m/>
    <m/>
    <m/>
    <m/>
    <m/>
    <m/>
    <m/>
    <m/>
    <m/>
    <m/>
    <m/>
    <m/>
    <m/>
    <m/>
    <m/>
    <m/>
    <m/>
    <m/>
    <m/>
    <m/>
    <m/>
    <m/>
    <m/>
    <m/>
    <m/>
    <s v="固定收益类资产"/>
  </r>
  <r>
    <s v="立 昂 微"/>
    <s v="杭州立昂微电子股份有限公司"/>
    <s v="股票"/>
    <s v="沪深主板股"/>
    <s v="605358.SH"/>
    <x v="400"/>
    <n v="3400"/>
    <n v="384423.79"/>
    <x v="4996"/>
    <m/>
    <m/>
    <s v="万能"/>
    <s v="新动力18号"/>
    <s v="华安财保资管新动力18集合资产管理产品"/>
    <s v="HA0256"/>
    <s v="组合类保险资管产品"/>
    <s v="固定收益类保险资管产品"/>
    <n v="1"/>
    <s v="华安财保资产管理有限责任公司"/>
    <n v="701989700"/>
    <n v="681313581.63"/>
    <m/>
    <m/>
    <m/>
    <m/>
    <s v="否"/>
    <n v="2.49155761927631E-5"/>
    <m/>
    <m/>
    <m/>
    <m/>
    <m/>
    <m/>
    <m/>
    <m/>
    <m/>
    <m/>
    <m/>
    <m/>
    <m/>
    <m/>
    <m/>
    <m/>
    <m/>
    <m/>
    <m/>
    <m/>
    <m/>
    <m/>
    <m/>
    <m/>
    <m/>
    <m/>
    <m/>
    <m/>
    <m/>
    <m/>
    <m/>
    <m/>
    <m/>
    <m/>
    <m/>
    <m/>
    <m/>
    <m/>
    <s v="固定收益类资产"/>
  </r>
  <r>
    <s v="容百科技"/>
    <s v="宁波容百新能源科技股份有限公司"/>
    <s v="股票"/>
    <s v="科创板股"/>
    <s v="688005.SH"/>
    <x v="845"/>
    <n v="4500"/>
    <n v="585456.61"/>
    <x v="4997"/>
    <m/>
    <m/>
    <s v="万能"/>
    <s v="新动力18号"/>
    <s v="华安财保资管新动力18集合资产管理产品"/>
    <s v="HA0256"/>
    <s v="组合类保险资管产品"/>
    <s v="固定收益类保险资管产品"/>
    <n v="1"/>
    <s v="华安财保资产管理有限责任公司"/>
    <n v="701989700"/>
    <n v="681313581.63"/>
    <m/>
    <m/>
    <m/>
    <m/>
    <s v="否"/>
    <n v="5.1556055493063397E-5"/>
    <m/>
    <m/>
    <m/>
    <m/>
    <m/>
    <m/>
    <m/>
    <m/>
    <m/>
    <m/>
    <m/>
    <m/>
    <m/>
    <m/>
    <m/>
    <m/>
    <m/>
    <m/>
    <m/>
    <m/>
    <m/>
    <m/>
    <m/>
    <m/>
    <m/>
    <m/>
    <m/>
    <m/>
    <m/>
    <m/>
    <m/>
    <m/>
    <m/>
    <m/>
    <m/>
    <m/>
    <m/>
    <m/>
    <s v="固定收益类资产"/>
  </r>
  <r>
    <s v="洁特生物"/>
    <s v="广州洁特生物过滤股份有限公司"/>
    <s v="股票"/>
    <s v="科创板股"/>
    <s v="688026.SH"/>
    <x v="846"/>
    <n v="2236"/>
    <n v="154465.59"/>
    <x v="4998"/>
    <m/>
    <m/>
    <s v="万能"/>
    <s v="新动力18号"/>
    <s v="华安财保资管新动力18集合资产管理产品"/>
    <s v="HA0256"/>
    <s v="组合类保险资管产品"/>
    <s v="固定收益类保险资管产品"/>
    <n v="1"/>
    <s v="华安财保资产管理有限责任公司"/>
    <n v="701989700"/>
    <n v="681313581.63"/>
    <m/>
    <m/>
    <m/>
    <m/>
    <s v="否"/>
    <n v="1.9977811310903999E-5"/>
    <m/>
    <m/>
    <m/>
    <m/>
    <m/>
    <m/>
    <m/>
    <m/>
    <m/>
    <m/>
    <m/>
    <m/>
    <m/>
    <m/>
    <m/>
    <m/>
    <m/>
    <m/>
    <m/>
    <m/>
    <m/>
    <m/>
    <m/>
    <m/>
    <m/>
    <m/>
    <m/>
    <m/>
    <m/>
    <m/>
    <m/>
    <m/>
    <m/>
    <m/>
    <m/>
    <m/>
    <m/>
    <m/>
    <s v="固定收益类资产"/>
  </r>
  <r>
    <s v="南微医学"/>
    <s v="南微医学科技股份有限公司"/>
    <s v="股票"/>
    <s v="科创板股"/>
    <s v="688029.SH"/>
    <x v="891"/>
    <n v="148"/>
    <n v="19623.32"/>
    <x v="4999"/>
    <m/>
    <m/>
    <s v="万能"/>
    <s v="新动力18号"/>
    <s v="华安财保资管新动力18集合资产管理产品"/>
    <s v="HA0256"/>
    <s v="组合类保险资管产品"/>
    <s v="固定收益类保险资管产品"/>
    <n v="1"/>
    <s v="华安财保资产管理有限责任公司"/>
    <n v="701989700"/>
    <n v="681313581.63"/>
    <m/>
    <m/>
    <m/>
    <m/>
    <s v="否"/>
    <n v="5.3103718882726096E-6"/>
    <m/>
    <m/>
    <m/>
    <m/>
    <m/>
    <m/>
    <m/>
    <m/>
    <m/>
    <m/>
    <m/>
    <m/>
    <m/>
    <m/>
    <m/>
    <m/>
    <m/>
    <m/>
    <m/>
    <m/>
    <m/>
    <m/>
    <m/>
    <m/>
    <m/>
    <m/>
    <m/>
    <m/>
    <m/>
    <m/>
    <m/>
    <m/>
    <m/>
    <m/>
    <m/>
    <m/>
    <m/>
    <m/>
    <s v="固定收益类资产"/>
  </r>
  <r>
    <s v="山石网科"/>
    <s v="山石网科通信技术股份有限公司"/>
    <s v="股票"/>
    <s v="科创板股"/>
    <s v="688030.SH"/>
    <x v="847"/>
    <n v="5600"/>
    <n v="124910.92"/>
    <x v="5000"/>
    <m/>
    <m/>
    <s v="万能"/>
    <s v="新动力18号"/>
    <s v="华安财保资管新动力18集合资产管理产品"/>
    <s v="HA0256"/>
    <s v="组合类保险资管产品"/>
    <s v="固定收益类保险资管产品"/>
    <n v="1"/>
    <s v="华安财保资产管理有限责任公司"/>
    <n v="701989700"/>
    <n v="681313581.63"/>
    <m/>
    <m/>
    <m/>
    <m/>
    <s v="否"/>
    <n v="1.41557752989442E-5"/>
    <m/>
    <m/>
    <m/>
    <m/>
    <m/>
    <m/>
    <m/>
    <m/>
    <m/>
    <m/>
    <m/>
    <m/>
    <m/>
    <m/>
    <m/>
    <m/>
    <m/>
    <m/>
    <m/>
    <m/>
    <m/>
    <m/>
    <m/>
    <m/>
    <m/>
    <m/>
    <m/>
    <m/>
    <m/>
    <m/>
    <m/>
    <m/>
    <m/>
    <m/>
    <m/>
    <m/>
    <m/>
    <m/>
    <s v="固定收益类资产"/>
  </r>
  <r>
    <s v="航天宏图"/>
    <s v="航天宏图信息技术股份有限公司"/>
    <s v="股票"/>
    <s v="科创板股"/>
    <s v="688066.SH"/>
    <x v="849"/>
    <n v="3900"/>
    <n v="274930.26"/>
    <x v="4558"/>
    <m/>
    <m/>
    <s v="万能"/>
    <s v="新动力18号"/>
    <s v="华安财保资管新动力18集合资产管理产品"/>
    <s v="HA0256"/>
    <s v="组合类保险资管产品"/>
    <s v="固定收益类保险资管产品"/>
    <n v="1"/>
    <s v="华安财保资产管理有限责任公司"/>
    <n v="701989700"/>
    <n v="681313581.63"/>
    <m/>
    <m/>
    <m/>
    <m/>
    <s v="否"/>
    <n v="2.2962837517832099E-5"/>
    <m/>
    <m/>
    <m/>
    <m/>
    <m/>
    <m/>
    <m/>
    <m/>
    <m/>
    <m/>
    <m/>
    <m/>
    <m/>
    <m/>
    <m/>
    <m/>
    <m/>
    <m/>
    <m/>
    <m/>
    <m/>
    <m/>
    <m/>
    <m/>
    <m/>
    <m/>
    <m/>
    <m/>
    <m/>
    <m/>
    <m/>
    <m/>
    <m/>
    <m/>
    <m/>
    <m/>
    <m/>
    <m/>
    <s v="固定收益类资产"/>
  </r>
  <r>
    <s v="大 地 熊"/>
    <s v="安徽大地熊新材料股份有限公司"/>
    <s v="股票"/>
    <s v="科创板股"/>
    <s v="688077.SH"/>
    <x v="850"/>
    <n v="2400"/>
    <n v="181072.93"/>
    <x v="4559"/>
    <m/>
    <m/>
    <s v="万能"/>
    <s v="新动力18号"/>
    <s v="华安财保资管新动力18集合资产管理产品"/>
    <s v="HA0256"/>
    <s v="组合类保险资管产品"/>
    <s v="固定收益类保险资管产品"/>
    <n v="1"/>
    <s v="华安财保资产管理有限责任公司"/>
    <n v="701989700"/>
    <n v="681313581.63"/>
    <m/>
    <m/>
    <m/>
    <m/>
    <s v="否"/>
    <n v="7.43445697453654E-6"/>
    <m/>
    <m/>
    <m/>
    <m/>
    <m/>
    <m/>
    <m/>
    <m/>
    <m/>
    <m/>
    <m/>
    <m/>
    <m/>
    <m/>
    <m/>
    <m/>
    <m/>
    <m/>
    <m/>
    <m/>
    <m/>
    <m/>
    <m/>
    <m/>
    <m/>
    <m/>
    <m/>
    <m/>
    <m/>
    <m/>
    <m/>
    <m/>
    <m/>
    <m/>
    <m/>
    <m/>
    <m/>
    <m/>
    <s v="固定收益类资产"/>
  </r>
  <r>
    <s v="晶晨股份"/>
    <s v="晶晨半导体(上海)股份有限公司"/>
    <s v="股票"/>
    <s v="科创板股"/>
    <s v="688099.SH"/>
    <x v="607"/>
    <n v="3400"/>
    <n v="436150.38"/>
    <x v="4560"/>
    <m/>
    <m/>
    <s v="万能"/>
    <s v="新动力18号"/>
    <s v="华安财保资管新动力18集合资产管理产品"/>
    <s v="HA0256"/>
    <s v="组合类保险资管产品"/>
    <s v="固定收益类保险资管产品"/>
    <n v="1"/>
    <s v="华安财保资产管理有限责任公司"/>
    <n v="701989700"/>
    <n v="681313581.63"/>
    <m/>
    <m/>
    <m/>
    <m/>
    <s v="否"/>
    <n v="1.00437991780119E-5"/>
    <m/>
    <m/>
    <m/>
    <m/>
    <m/>
    <m/>
    <m/>
    <m/>
    <m/>
    <m/>
    <m/>
    <m/>
    <m/>
    <m/>
    <m/>
    <m/>
    <m/>
    <m/>
    <m/>
    <m/>
    <m/>
    <m/>
    <m/>
    <m/>
    <m/>
    <m/>
    <m/>
    <m/>
    <m/>
    <m/>
    <m/>
    <m/>
    <m/>
    <m/>
    <m/>
    <m/>
    <m/>
    <m/>
    <s v="固定收益类资产"/>
  </r>
  <r>
    <s v="天奈科技"/>
    <s v="江苏天奈科技股份有限公司"/>
    <s v="股票"/>
    <s v="科创板股"/>
    <s v="688116.SH"/>
    <x v="561"/>
    <n v="2000"/>
    <n v="286275.90000000002"/>
    <x v="4561"/>
    <m/>
    <m/>
    <s v="万能"/>
    <s v="新动力18号"/>
    <s v="华安财保资管新动力18集合资产管理产品"/>
    <s v="HA0256"/>
    <s v="组合类保险资管产品"/>
    <s v="固定收益类保险资管产品"/>
    <n v="1"/>
    <s v="华安财保资产管理有限责任公司"/>
    <n v="701989700"/>
    <n v="681313581.63"/>
    <m/>
    <m/>
    <m/>
    <m/>
    <s v="否"/>
    <n v="2.2359999999999999E-5"/>
    <m/>
    <m/>
    <m/>
    <m/>
    <m/>
    <m/>
    <m/>
    <m/>
    <m/>
    <m/>
    <m/>
    <m/>
    <m/>
    <m/>
    <m/>
    <m/>
    <m/>
    <m/>
    <m/>
    <m/>
    <m/>
    <m/>
    <m/>
    <m/>
    <m/>
    <m/>
    <m/>
    <m/>
    <m/>
    <m/>
    <m/>
    <m/>
    <m/>
    <m/>
    <m/>
    <m/>
    <m/>
    <m/>
    <s v="固定收益类资产"/>
  </r>
  <r>
    <s v="西部超导"/>
    <s v="西部超导材料科技股份有限公司"/>
    <s v="股票"/>
    <s v="科创板股"/>
    <s v="688122.SH"/>
    <x v="851"/>
    <n v="4100"/>
    <n v="345896.87"/>
    <x v="4562"/>
    <m/>
    <m/>
    <s v="万能"/>
    <s v="新动力18号"/>
    <s v="华安财保资管新动力18集合资产管理产品"/>
    <s v="HA0256"/>
    <s v="组合类保险资管产品"/>
    <s v="固定收益类保险资管产品"/>
    <n v="1"/>
    <s v="华安财保资产管理有限责任公司"/>
    <n v="701989700"/>
    <n v="681313581.63"/>
    <m/>
    <m/>
    <m/>
    <m/>
    <s v="否"/>
    <n v="1.1065650560811699E-6"/>
    <m/>
    <m/>
    <m/>
    <m/>
    <m/>
    <m/>
    <m/>
    <m/>
    <m/>
    <m/>
    <m/>
    <m/>
    <m/>
    <m/>
    <m/>
    <m/>
    <m/>
    <m/>
    <m/>
    <m/>
    <m/>
    <m/>
    <m/>
    <m/>
    <m/>
    <m/>
    <m/>
    <m/>
    <m/>
    <m/>
    <m/>
    <m/>
    <m/>
    <m/>
    <m/>
    <m/>
    <m/>
    <m/>
    <s v="固定收益类资产"/>
  </r>
  <r>
    <s v="安 博 通"/>
    <s v="北京安博通科技股份有限公司"/>
    <s v="股票"/>
    <s v="科创板股"/>
    <s v="688168.SH"/>
    <x v="852"/>
    <n v="2100"/>
    <n v="108611.79"/>
    <x v="4563"/>
    <m/>
    <m/>
    <s v="万能"/>
    <s v="新动力18号"/>
    <s v="华安财保资管新动力18集合资产管理产品"/>
    <s v="HA0256"/>
    <s v="组合类保险资管产品"/>
    <s v="固定收益类保险资管产品"/>
    <n v="1"/>
    <s v="华安财保资产管理有限责任公司"/>
    <n v="701989700"/>
    <n v="681313581.63"/>
    <m/>
    <m/>
    <m/>
    <m/>
    <s v="否"/>
    <n v="3.1072537318034098E-5"/>
    <m/>
    <m/>
    <m/>
    <m/>
    <m/>
    <m/>
    <m/>
    <m/>
    <m/>
    <m/>
    <m/>
    <m/>
    <m/>
    <m/>
    <m/>
    <m/>
    <m/>
    <m/>
    <m/>
    <m/>
    <m/>
    <m/>
    <m/>
    <m/>
    <m/>
    <m/>
    <m/>
    <m/>
    <m/>
    <m/>
    <m/>
    <m/>
    <m/>
    <m/>
    <m/>
    <m/>
    <m/>
    <m/>
    <s v="固定收益类资产"/>
  </r>
  <r>
    <s v="石头科技"/>
    <s v="北京石头世纪科技股份有限公司"/>
    <s v="股票"/>
    <s v="科创板股"/>
    <s v="688169.SH"/>
    <x v="608"/>
    <n v="800"/>
    <n v="437992"/>
    <x v="4564"/>
    <m/>
    <m/>
    <s v="万能"/>
    <s v="新动力18号"/>
    <s v="华安财保资管新动力18集合资产管理产品"/>
    <s v="HA0256"/>
    <s v="组合类保险资管产品"/>
    <s v="固定收益类保险资管产品"/>
    <n v="1"/>
    <s v="华安财保资产管理有限责任公司"/>
    <n v="701989700"/>
    <n v="681313581.63"/>
    <m/>
    <m/>
    <m/>
    <m/>
    <s v="是"/>
    <n v="2.11463167825287E-5"/>
    <m/>
    <m/>
    <m/>
    <m/>
    <m/>
    <m/>
    <m/>
    <m/>
    <m/>
    <m/>
    <m/>
    <m/>
    <m/>
    <m/>
    <m/>
    <m/>
    <m/>
    <m/>
    <m/>
    <m/>
    <m/>
    <m/>
    <m/>
    <m/>
    <m/>
    <m/>
    <m/>
    <m/>
    <m/>
    <m/>
    <m/>
    <m/>
    <m/>
    <m/>
    <m/>
    <m/>
    <m/>
    <m/>
    <s v="固定收益类资产"/>
  </r>
  <r>
    <s v="八亿时空"/>
    <s v="北京八亿时空液晶科技股份有限公司"/>
    <s v="股票"/>
    <s v="科创板股"/>
    <s v="688181.SH"/>
    <x v="853"/>
    <n v="3460"/>
    <n v="145001.51"/>
    <x v="5001"/>
    <m/>
    <m/>
    <s v="万能"/>
    <s v="新动力18号"/>
    <s v="华安财保资管新动力18集合资产管理产品"/>
    <s v="HA0256"/>
    <s v="组合类保险资管产品"/>
    <s v="固定收益类保险资管产品"/>
    <n v="1"/>
    <s v="华安财保资产管理有限责任公司"/>
    <n v="701989700"/>
    <n v="681313581.63"/>
    <m/>
    <m/>
    <m/>
    <m/>
    <s v="否"/>
    <n v="3.0000000000000001E-5"/>
    <m/>
    <m/>
    <m/>
    <m/>
    <m/>
    <m/>
    <m/>
    <m/>
    <m/>
    <m/>
    <m/>
    <m/>
    <m/>
    <m/>
    <m/>
    <m/>
    <m/>
    <m/>
    <m/>
    <m/>
    <m/>
    <m/>
    <m/>
    <m/>
    <m/>
    <m/>
    <m/>
    <m/>
    <m/>
    <m/>
    <m/>
    <m/>
    <m/>
    <m/>
    <m/>
    <m/>
    <m/>
    <m/>
    <s v="固定收益类资产"/>
  </r>
  <r>
    <s v="广大特材"/>
    <s v="张家港广大特材股份有限公司"/>
    <s v="股票"/>
    <s v="科创板股"/>
    <s v="688186.SH"/>
    <x v="854"/>
    <n v="5300"/>
    <n v="134892.69"/>
    <x v="5002"/>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华峰测控"/>
    <s v="北京华峰测控技术股份有限公司"/>
    <s v="股票"/>
    <s v="科创板股"/>
    <s v="688200.SH"/>
    <x v="855"/>
    <n v="700"/>
    <n v="298180.02"/>
    <x v="4567"/>
    <m/>
    <m/>
    <s v="万能"/>
    <s v="新动力18号"/>
    <s v="华安财保资管新动力18集合资产管理产品"/>
    <s v="HA0256"/>
    <s v="组合类保险资管产品"/>
    <s v="固定收益类保险资管产品"/>
    <n v="1"/>
    <s v="华安财保资产管理有限责任公司"/>
    <n v="701989700"/>
    <n v="681313581.63"/>
    <m/>
    <m/>
    <m/>
    <m/>
    <s v="否"/>
    <n v="8.6121819330667596E-6"/>
    <m/>
    <m/>
    <m/>
    <m/>
    <m/>
    <m/>
    <m/>
    <m/>
    <m/>
    <m/>
    <m/>
    <m/>
    <m/>
    <m/>
    <m/>
    <m/>
    <m/>
    <m/>
    <m/>
    <m/>
    <m/>
    <m/>
    <m/>
    <m/>
    <m/>
    <m/>
    <m/>
    <m/>
    <m/>
    <m/>
    <m/>
    <m/>
    <m/>
    <m/>
    <m/>
    <m/>
    <m/>
    <m/>
    <s v="固定收益类资产"/>
  </r>
  <r>
    <s v="美 迪 西"/>
    <s v="上海美迪西生物医药股份有限公司"/>
    <s v="股票"/>
    <s v="科创板股"/>
    <s v="688202.SH"/>
    <x v="856"/>
    <n v="600"/>
    <n v="238766"/>
    <x v="4568"/>
    <m/>
    <m/>
    <s v="万能"/>
    <s v="新动力18号"/>
    <s v="华安财保资管新动力18集合资产管理产品"/>
    <s v="HA0256"/>
    <s v="组合类保险资管产品"/>
    <s v="固定收益类保险资管产品"/>
    <n v="1"/>
    <s v="华安财保资产管理有限责任公司"/>
    <n v="701989700"/>
    <n v="681313581.63"/>
    <m/>
    <m/>
    <m/>
    <m/>
    <s v="否"/>
    <n v="8.8353296663741393E-6"/>
    <m/>
    <m/>
    <m/>
    <m/>
    <m/>
    <m/>
    <m/>
    <m/>
    <m/>
    <m/>
    <m/>
    <m/>
    <m/>
    <m/>
    <m/>
    <m/>
    <m/>
    <m/>
    <m/>
    <m/>
    <m/>
    <m/>
    <m/>
    <m/>
    <m/>
    <m/>
    <m/>
    <m/>
    <m/>
    <m/>
    <m/>
    <m/>
    <m/>
    <m/>
    <m/>
    <m/>
    <m/>
    <m/>
    <s v="固定收益类资产"/>
  </r>
  <r>
    <s v="特宝生物"/>
    <s v="厦门特宝生物工程股份有限公司"/>
    <s v="股票"/>
    <s v="科创板股"/>
    <s v="688278.SH"/>
    <x v="857"/>
    <n v="7600"/>
    <n v="203325.03"/>
    <x v="5003"/>
    <m/>
    <m/>
    <s v="万能"/>
    <s v="新动力18号"/>
    <s v="华安财保资管新动力18集合资产管理产品"/>
    <s v="HA0256"/>
    <s v="组合类保险资管产品"/>
    <s v="固定收益类保险资管产品"/>
    <n v="1"/>
    <s v="华安财保资产管理有限责任公司"/>
    <n v="701989700"/>
    <n v="681313581.63"/>
    <m/>
    <m/>
    <m/>
    <m/>
    <s v="否"/>
    <n v="4.0940460872616699E-5"/>
    <m/>
    <m/>
    <m/>
    <m/>
    <m/>
    <m/>
    <m/>
    <m/>
    <m/>
    <m/>
    <m/>
    <m/>
    <m/>
    <m/>
    <m/>
    <m/>
    <m/>
    <m/>
    <m/>
    <m/>
    <m/>
    <m/>
    <m/>
    <m/>
    <m/>
    <m/>
    <m/>
    <m/>
    <m/>
    <m/>
    <m/>
    <m/>
    <m/>
    <m/>
    <m/>
    <m/>
    <m/>
    <m/>
    <s v="固定收益类资产"/>
  </r>
  <r>
    <s v="景业智能"/>
    <s v="杭州景业智能科技股份有限公司"/>
    <s v="股票"/>
    <s v="科创板股"/>
    <s v="688290.SH"/>
    <x v="304"/>
    <n v="1455"/>
    <n v="49309.95"/>
    <x v="4570"/>
    <m/>
    <m/>
    <s v="万能"/>
    <s v="新动力18号"/>
    <s v="华安财保资管新动力18集合资产管理产品"/>
    <s v="HA0256"/>
    <s v="组合类保险资管产品"/>
    <s v="固定收益类保险资管产品"/>
    <n v="1"/>
    <s v="华安财保资产管理有限责任公司"/>
    <n v="701989700"/>
    <n v="681313581.63"/>
    <m/>
    <m/>
    <m/>
    <m/>
    <s v="否"/>
    <n v="1.19749167406492E-5"/>
    <m/>
    <m/>
    <m/>
    <m/>
    <m/>
    <m/>
    <m/>
    <m/>
    <m/>
    <m/>
    <m/>
    <m/>
    <m/>
    <m/>
    <m/>
    <m/>
    <m/>
    <m/>
    <m/>
    <m/>
    <m/>
    <m/>
    <m/>
    <m/>
    <m/>
    <m/>
    <m/>
    <m/>
    <m/>
    <m/>
    <m/>
    <m/>
    <m/>
    <m/>
    <m/>
    <m/>
    <m/>
    <m/>
    <s v="固定收益类资产"/>
  </r>
  <r>
    <s v="欧 科 亿"/>
    <s v="株洲欧科亿数控精密刀具股份有限公司"/>
    <s v="股票"/>
    <s v="科创板股"/>
    <s v="688308.SH"/>
    <x v="892"/>
    <n v="500"/>
    <n v="33278.699999999997"/>
    <x v="5004"/>
    <m/>
    <m/>
    <s v="万能"/>
    <s v="新动力18号"/>
    <s v="华安财保资管新动力18集合资产管理产品"/>
    <s v="HA0256"/>
    <s v="组合类保险资管产品"/>
    <s v="固定收益类保险资管产品"/>
    <n v="1"/>
    <s v="华安财保资产管理有限责任公司"/>
    <n v="701989700"/>
    <n v="681313581.63"/>
    <m/>
    <m/>
    <m/>
    <m/>
    <s v="否"/>
    <n v="3.5864951829949E-5"/>
    <m/>
    <m/>
    <m/>
    <m/>
    <m/>
    <m/>
    <m/>
    <m/>
    <m/>
    <m/>
    <m/>
    <m/>
    <m/>
    <m/>
    <m/>
    <m/>
    <m/>
    <m/>
    <m/>
    <m/>
    <m/>
    <m/>
    <m/>
    <m/>
    <m/>
    <m/>
    <m/>
    <m/>
    <m/>
    <m/>
    <m/>
    <m/>
    <m/>
    <m/>
    <m/>
    <m/>
    <m/>
    <m/>
    <s v="固定收益类资产"/>
  </r>
  <r>
    <s v="仕佳光子"/>
    <s v="河南仕佳光子科技股份有限公司"/>
    <s v="股票"/>
    <s v="科创板股"/>
    <s v="688313.SH"/>
    <x v="858"/>
    <n v="17800"/>
    <n v="184275.96"/>
    <x v="5005"/>
    <m/>
    <m/>
    <s v="万能"/>
    <s v="新动力18号"/>
    <s v="华安财保资管新动力18集合资产管理产品"/>
    <s v="HA0256"/>
    <s v="组合类保险资管产品"/>
    <s v="固定收益类保险资管产品"/>
    <n v="1"/>
    <s v="华安财保资产管理有限责任公司"/>
    <n v="701989700"/>
    <n v="681313581.63"/>
    <m/>
    <m/>
    <m/>
    <m/>
    <s v="否"/>
    <n v="2.4738610903659402E-5"/>
    <m/>
    <m/>
    <m/>
    <m/>
    <m/>
    <m/>
    <m/>
    <m/>
    <m/>
    <m/>
    <m/>
    <m/>
    <m/>
    <m/>
    <m/>
    <m/>
    <m/>
    <m/>
    <m/>
    <m/>
    <m/>
    <m/>
    <m/>
    <m/>
    <m/>
    <m/>
    <m/>
    <m/>
    <m/>
    <m/>
    <m/>
    <m/>
    <m/>
    <m/>
    <m/>
    <m/>
    <m/>
    <m/>
    <s v="固定收益类资产"/>
  </r>
  <r>
    <s v="微芯生物"/>
    <s v="深圳微芯生物科技股份有限公司"/>
    <s v="股票"/>
    <s v="科创板股"/>
    <s v="688321.SH"/>
    <x v="859"/>
    <n v="8400"/>
    <n v="225802"/>
    <x v="4572"/>
    <m/>
    <m/>
    <s v="万能"/>
    <s v="新动力18号"/>
    <s v="华安财保资管新动力18集合资产管理产品"/>
    <s v="HA0256"/>
    <s v="组合类保险资管产品"/>
    <s v="固定收益类保险资管产品"/>
    <n v="1"/>
    <s v="华安财保资产管理有限责任公司"/>
    <n v="701989700"/>
    <n v="681313581.63"/>
    <m/>
    <m/>
    <m/>
    <m/>
    <s v="否"/>
    <n v="1.14138956744499E-5"/>
    <m/>
    <m/>
    <m/>
    <m/>
    <m/>
    <m/>
    <m/>
    <m/>
    <m/>
    <m/>
    <m/>
    <m/>
    <m/>
    <m/>
    <m/>
    <m/>
    <m/>
    <m/>
    <m/>
    <m/>
    <m/>
    <m/>
    <m/>
    <m/>
    <m/>
    <m/>
    <m/>
    <m/>
    <m/>
    <m/>
    <m/>
    <m/>
    <m/>
    <m/>
    <m/>
    <m/>
    <m/>
    <m/>
    <s v="固定收益类资产"/>
  </r>
  <r>
    <s v="建龙微纳"/>
    <s v="洛阳建龙微纳新材料股份有限公司"/>
    <s v="股票"/>
    <s v="科创板股"/>
    <s v="688357.SH"/>
    <x v="860"/>
    <n v="1900"/>
    <n v="252723.93"/>
    <x v="4752"/>
    <m/>
    <m/>
    <s v="万能"/>
    <s v="新动力18号"/>
    <s v="华安财保资管新动力18集合资产管理产品"/>
    <s v="HA0256"/>
    <s v="组合类保险资管产品"/>
    <s v="固定收益类保险资管产品"/>
    <n v="1"/>
    <s v="华安财保资产管理有限责任公司"/>
    <n v="701989700"/>
    <n v="681313581.63"/>
    <m/>
    <m/>
    <m/>
    <m/>
    <s v="否"/>
    <n v="9.6650188239128296E-6"/>
    <m/>
    <m/>
    <m/>
    <m/>
    <m/>
    <m/>
    <m/>
    <m/>
    <m/>
    <m/>
    <m/>
    <m/>
    <m/>
    <m/>
    <m/>
    <m/>
    <m/>
    <m/>
    <m/>
    <m/>
    <m/>
    <m/>
    <m/>
    <m/>
    <m/>
    <m/>
    <m/>
    <m/>
    <m/>
    <m/>
    <m/>
    <m/>
    <m/>
    <m/>
    <m/>
    <m/>
    <m/>
    <m/>
    <s v="固定收益类资产"/>
  </r>
  <r>
    <s v="固 德 威"/>
    <s v="固德威技术股份有限公司"/>
    <s v="股票"/>
    <s v="科创板股"/>
    <s v="688390.SH"/>
    <x v="861"/>
    <n v="700"/>
    <n v="219397"/>
    <x v="4574"/>
    <m/>
    <m/>
    <s v="万能"/>
    <s v="新动力18号"/>
    <s v="华安财保资管新动力18集合资产管理产品"/>
    <s v="HA0256"/>
    <s v="组合类保险资管产品"/>
    <s v="固定收益类保险资管产品"/>
    <n v="1"/>
    <s v="华安财保资产管理有限责任公司"/>
    <n v="701989700"/>
    <n v="681313581.63"/>
    <m/>
    <m/>
    <m/>
    <m/>
    <s v="否"/>
    <n v="1.8682399213372698E-5"/>
    <m/>
    <m/>
    <m/>
    <m/>
    <m/>
    <m/>
    <m/>
    <m/>
    <m/>
    <m/>
    <m/>
    <m/>
    <m/>
    <m/>
    <m/>
    <m/>
    <m/>
    <m/>
    <m/>
    <m/>
    <m/>
    <m/>
    <m/>
    <m/>
    <m/>
    <m/>
    <m/>
    <m/>
    <m/>
    <m/>
    <m/>
    <m/>
    <m/>
    <m/>
    <m/>
    <m/>
    <m/>
    <m/>
    <s v="固定收益类资产"/>
  </r>
  <r>
    <s v="南亚新材"/>
    <s v="南亚新材料科技股份有限公司"/>
    <s v="股票"/>
    <s v="科创板股"/>
    <s v="688519.SH"/>
    <x v="862"/>
    <n v="4300"/>
    <n v="142109.4"/>
    <x v="5006"/>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高测股份"/>
    <s v="青岛高测科技股份有限公司"/>
    <s v="股票"/>
    <s v="科创板股"/>
    <s v="688556.SH"/>
    <x v="609"/>
    <n v="6300"/>
    <n v="416553.5"/>
    <x v="5007"/>
    <m/>
    <m/>
    <s v="万能"/>
    <s v="新动力18号"/>
    <s v="华安财保资管新动力18集合资产管理产品"/>
    <s v="HA0256"/>
    <s v="组合类保险资管产品"/>
    <s v="固定收益类保险资管产品"/>
    <n v="1"/>
    <s v="华安财保资产管理有限责任公司"/>
    <n v="701989700"/>
    <n v="681313581.63"/>
    <m/>
    <m/>
    <m/>
    <m/>
    <s v="否"/>
    <n v="5.0000000000000004E-6"/>
    <m/>
    <m/>
    <m/>
    <m/>
    <m/>
    <m/>
    <m/>
    <m/>
    <m/>
    <m/>
    <m/>
    <m/>
    <m/>
    <m/>
    <m/>
    <m/>
    <m/>
    <m/>
    <m/>
    <m/>
    <m/>
    <m/>
    <m/>
    <m/>
    <m/>
    <m/>
    <m/>
    <m/>
    <m/>
    <m/>
    <m/>
    <m/>
    <m/>
    <m/>
    <m/>
    <m/>
    <m/>
    <m/>
    <s v="固定收益类资产"/>
  </r>
  <r>
    <s v="明冠新材"/>
    <s v="明冠新材料股份有限公司"/>
    <s v="股票"/>
    <s v="科创板股"/>
    <s v="688560.SH"/>
    <x v="863"/>
    <n v="5800"/>
    <n v="177410.17"/>
    <x v="5008"/>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和林微纳"/>
    <s v="苏州和林微纳科技股份有限公司"/>
    <s v="股票"/>
    <s v="科创板股"/>
    <s v="688661.SH"/>
    <x v="893"/>
    <n v="110"/>
    <n v="6786.22"/>
    <x v="5009"/>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海优新材"/>
    <s v="上海海优威新材料股份有限公司"/>
    <s v="股票"/>
    <s v="科创板股"/>
    <s v="688680.SH"/>
    <x v="864"/>
    <n v="1000"/>
    <n v="185668.39"/>
    <x v="4578"/>
    <m/>
    <m/>
    <s v="万能"/>
    <s v="新动力18号"/>
    <s v="华安财保资管新动力18集合资产管理产品"/>
    <s v="HA0256"/>
    <s v="组合类保险资管产品"/>
    <s v="固定收益类保险资管产品"/>
    <n v="1"/>
    <s v="华安财保资产管理有限责任公司"/>
    <n v="701989700"/>
    <n v="681313581.63"/>
    <m/>
    <m/>
    <m/>
    <m/>
    <s v="否"/>
    <n v="3.20789425632443E-5"/>
    <m/>
    <m/>
    <m/>
    <m/>
    <m/>
    <m/>
    <m/>
    <m/>
    <m/>
    <m/>
    <m/>
    <m/>
    <m/>
    <m/>
    <m/>
    <m/>
    <m/>
    <m/>
    <m/>
    <m/>
    <m/>
    <m/>
    <m/>
    <m/>
    <m/>
    <m/>
    <m/>
    <m/>
    <m/>
    <m/>
    <m/>
    <m/>
    <m/>
    <m/>
    <m/>
    <m/>
    <m/>
    <m/>
    <s v="固定收益类资产"/>
  </r>
  <r>
    <s v="极米科技"/>
    <s v="成都极米科技股份有限公司"/>
    <s v="股票"/>
    <s v="科创板股"/>
    <s v="688696.SH"/>
    <x v="865"/>
    <n v="700"/>
    <n v="277630"/>
    <x v="4579"/>
    <m/>
    <m/>
    <s v="万能"/>
    <s v="新动力18号"/>
    <s v="华安财保资管新动力18集合资产管理产品"/>
    <s v="HA0256"/>
    <s v="组合类保险资管产品"/>
    <s v="固定收益类保险资管产品"/>
    <n v="1"/>
    <s v="华安财保资产管理有限责任公司"/>
    <n v="701989700"/>
    <n v="681313581.63"/>
    <m/>
    <m/>
    <m/>
    <m/>
    <s v="否"/>
    <e v="#DIV/0!"/>
    <m/>
    <m/>
    <m/>
    <m/>
    <m/>
    <m/>
    <m/>
    <m/>
    <m/>
    <m/>
    <m/>
    <m/>
    <m/>
    <m/>
    <m/>
    <m/>
    <m/>
    <m/>
    <m/>
    <m/>
    <m/>
    <m/>
    <m/>
    <m/>
    <m/>
    <m/>
    <m/>
    <m/>
    <m/>
    <m/>
    <m/>
    <m/>
    <m/>
    <m/>
    <m/>
    <m/>
    <m/>
    <m/>
    <s v="固定收益类资产"/>
  </r>
  <r>
    <s v="东威科技"/>
    <s v="昆山东威科技股份有限公司"/>
    <s v="股票"/>
    <s v="科创板股"/>
    <s v="688700.SH"/>
    <x v="866"/>
    <n v="1900"/>
    <n v="144675"/>
    <x v="4580"/>
    <m/>
    <m/>
    <s v="万能"/>
    <s v="新动力18号"/>
    <s v="华安财保资管新动力18集合资产管理产品"/>
    <s v="HA0256"/>
    <s v="组合类保险资管产品"/>
    <s v="固定收益类保险资管产品"/>
    <n v="1"/>
    <s v="华安财保资产管理有限责任公司"/>
    <n v="701989700"/>
    <n v="681313581.63"/>
    <m/>
    <m/>
    <m/>
    <m/>
    <s v="否"/>
    <n v="1.8344709897610899E-5"/>
    <m/>
    <m/>
    <m/>
    <m/>
    <m/>
    <m/>
    <m/>
    <m/>
    <m/>
    <m/>
    <m/>
    <m/>
    <m/>
    <m/>
    <m/>
    <m/>
    <m/>
    <m/>
    <m/>
    <m/>
    <m/>
    <m/>
    <m/>
    <m/>
    <m/>
    <m/>
    <m/>
    <m/>
    <m/>
    <m/>
    <m/>
    <m/>
    <m/>
    <m/>
    <m/>
    <m/>
    <m/>
    <m/>
    <s v="固定收益类资产"/>
  </r>
  <r>
    <s v="宏华数科"/>
    <s v="杭州宏华数码科技股份有限公司"/>
    <s v="股票"/>
    <s v="科创板股"/>
    <s v="688789.SH"/>
    <x v="404"/>
    <n v="800"/>
    <n v="145534"/>
    <x v="4581"/>
    <m/>
    <m/>
    <s v="万能"/>
    <s v="新动力18号"/>
    <s v="华安财保资管新动力18集合资产管理产品"/>
    <s v="HA0256"/>
    <s v="组合类保险资管产品"/>
    <s v="固定收益类保险资管产品"/>
    <n v="1"/>
    <s v="华安财保资产管理有限责任公司"/>
    <n v="701989700"/>
    <n v="681313581.63"/>
    <m/>
    <m/>
    <m/>
    <m/>
    <s v="否"/>
    <n v="3.89245937940605E-5"/>
    <m/>
    <m/>
    <m/>
    <m/>
    <m/>
    <m/>
    <m/>
    <m/>
    <m/>
    <m/>
    <m/>
    <m/>
    <m/>
    <m/>
    <m/>
    <m/>
    <m/>
    <m/>
    <m/>
    <m/>
    <m/>
    <m/>
    <m/>
    <m/>
    <m/>
    <m/>
    <m/>
    <m/>
    <m/>
    <m/>
    <m/>
    <m/>
    <m/>
    <m/>
    <m/>
    <m/>
    <m/>
    <m/>
    <s v="固定收益类资产"/>
  </r>
  <r>
    <s v="中芯国际"/>
    <s v="中芯国际集成电路制造有限公司"/>
    <s v="股票"/>
    <s v="科创板股"/>
    <s v="688981.SH"/>
    <x v="136"/>
    <n v="11900"/>
    <n v="539654"/>
    <x v="5010"/>
    <m/>
    <m/>
    <s v="万能"/>
    <s v="新动力18号"/>
    <s v="华安财保资管新动力18集合资产管理产品"/>
    <s v="HA0256"/>
    <s v="组合类保险资管产品"/>
    <s v="固定收益类保险资管产品"/>
    <n v="1"/>
    <s v="华安财保资产管理有限责任公司"/>
    <n v="701989700"/>
    <n v="681313581.63"/>
    <m/>
    <m/>
    <m/>
    <m/>
    <s v="是"/>
    <n v="3.53469439056676E-5"/>
    <m/>
    <m/>
    <m/>
    <m/>
    <m/>
    <m/>
    <m/>
    <m/>
    <m/>
    <m/>
    <m/>
    <m/>
    <m/>
    <m/>
    <m/>
    <m/>
    <m/>
    <m/>
    <m/>
    <m/>
    <m/>
    <m/>
    <m/>
    <m/>
    <m/>
    <m/>
    <m/>
    <m/>
    <m/>
    <m/>
    <m/>
    <m/>
    <m/>
    <m/>
    <m/>
    <m/>
    <m/>
    <m/>
    <s v="固定收益类资产"/>
  </r>
  <r>
    <s v="南银转债"/>
    <s v="2021年南京银行股份有限公司公开发行A股可转换公司债券"/>
    <s v="可转债、可交换债"/>
    <s v="可转债"/>
    <s v="113050.SH"/>
    <x v="186"/>
    <n v="50000"/>
    <n v="5944538.4400000004"/>
    <x v="4583"/>
    <s v="8,712.33"/>
    <m/>
    <s v="万能"/>
    <s v="新动力18号"/>
    <s v="华安财保资管新动力18集合资产管理产品"/>
    <s v="HA0256"/>
    <s v="组合类保险资管产品"/>
    <s v="固定收益类保险资管产品"/>
    <n v="1"/>
    <s v="华安财保资产管理有限责任公司"/>
    <n v="701989700"/>
    <n v="681313581.63"/>
    <m/>
    <m/>
    <m/>
    <m/>
    <s v="否"/>
    <n v="1.375E-6"/>
    <m/>
    <m/>
    <m/>
    <m/>
    <m/>
    <m/>
    <m/>
    <m/>
    <m/>
    <m/>
    <m/>
    <m/>
    <m/>
    <m/>
    <m/>
    <m/>
    <m/>
    <m/>
    <m/>
    <m/>
    <m/>
    <m/>
    <m/>
    <n v="6"/>
    <s v="AAA"/>
    <n v="0"/>
    <s v="否"/>
    <m/>
    <m/>
    <m/>
    <m/>
    <m/>
    <m/>
    <m/>
    <m/>
    <m/>
    <m/>
    <m/>
    <s v="固定收益类资产"/>
  </r>
  <r>
    <s v="兴业转债"/>
    <s v="2021年兴业银行股份有限公司公开发行A股可转换公司债券"/>
    <s v="可转债、可交换债"/>
    <s v="可转债"/>
    <s v="113052.SH"/>
    <x v="183"/>
    <n v="60160"/>
    <n v="6723365.7599999998"/>
    <x v="5011"/>
    <s v="4,054.62"/>
    <m/>
    <s v="万能"/>
    <s v="新动力18号"/>
    <s v="华安财保资管新动力18集合资产管理产品"/>
    <s v="HA0256"/>
    <s v="组合类保险资管产品"/>
    <s v="固定收益类保险资管产品"/>
    <n v="1"/>
    <s v="华安财保资产管理有限责任公司"/>
    <n v="701989700"/>
    <n v="681313581.63"/>
    <m/>
    <m/>
    <m/>
    <m/>
    <s v="否"/>
    <n v="1.1901928112354199E-5"/>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430"/>
    <n v="43008.480000000003"/>
    <x v="5012"/>
    <s v="8.48"/>
    <m/>
    <s v="万能"/>
    <s v="新动力18号"/>
    <s v="华安财保资管新动力18集合资产管理产品"/>
    <s v="HA0256"/>
    <s v="组合类保险资管产品"/>
    <s v="固定收益类保险资管产品"/>
    <n v="1"/>
    <s v="华安财保资产管理有限责任公司"/>
    <n v="701989700"/>
    <n v="681313581.63"/>
    <m/>
    <m/>
    <m/>
    <m/>
    <s v="否"/>
    <n v="1.4E-5"/>
    <m/>
    <m/>
    <m/>
    <m/>
    <m/>
    <m/>
    <m/>
    <m/>
    <m/>
    <m/>
    <m/>
    <m/>
    <m/>
    <m/>
    <m/>
    <m/>
    <m/>
    <m/>
    <m/>
    <m/>
    <m/>
    <m/>
    <m/>
    <n v="6"/>
    <s v="AAA"/>
    <n v="0"/>
    <s v="否"/>
    <m/>
    <m/>
    <m/>
    <m/>
    <m/>
    <m/>
    <m/>
    <m/>
    <m/>
    <m/>
    <m/>
    <s v="固定收益类资产"/>
  </r>
  <r>
    <s v="禾丰转债"/>
    <s v="2022年禾丰食品股份有限公司公开发行可转换公司债券"/>
    <s v="可转债、可交换债"/>
    <s v="可转债"/>
    <s v="113647.SH"/>
    <x v="832"/>
    <n v="480"/>
    <n v="48002.76"/>
    <x v="4586"/>
    <s v="2.76"/>
    <m/>
    <s v="万能"/>
    <s v="新动力18号"/>
    <s v="华安财保资管新动力18集合资产管理产品"/>
    <s v="HA0256"/>
    <s v="组合类保险资管产品"/>
    <s v="固定收益类保险资管产品"/>
    <n v="1"/>
    <s v="华安财保资产管理有限责任公司"/>
    <n v="701989700"/>
    <n v="681313581.63"/>
    <m/>
    <m/>
    <m/>
    <m/>
    <s v="否"/>
    <n v="1.29076086956522E-5"/>
    <m/>
    <m/>
    <m/>
    <m/>
    <m/>
    <m/>
    <m/>
    <m/>
    <m/>
    <m/>
    <m/>
    <m/>
    <m/>
    <m/>
    <m/>
    <m/>
    <m/>
    <m/>
    <m/>
    <m/>
    <m/>
    <m/>
    <m/>
    <n v="6"/>
    <s v="AA"/>
    <n v="0"/>
    <s v="否"/>
    <m/>
    <m/>
    <m/>
    <m/>
    <m/>
    <m/>
    <m/>
    <m/>
    <m/>
    <m/>
    <m/>
    <s v="固定收益类资产"/>
  </r>
  <r>
    <s v="17远东五"/>
    <s v="远东国际租赁有限公司公开发行2017年公司债券(品种二)"/>
    <s v="企业债、公司债"/>
    <s v="公司债"/>
    <s v="143269.SH"/>
    <x v="868"/>
    <n v="200000"/>
    <n v="20969352.050000001"/>
    <x v="4587"/>
    <s v="691,052.05"/>
    <m/>
    <s v="万能"/>
    <s v="新动力18号"/>
    <s v="华安财保资管新动力18集合资产管理产品"/>
    <s v="HA0256"/>
    <s v="组合类保险资管产品"/>
    <s v="固定收益类保险资管产品"/>
    <n v="1"/>
    <s v="华安财保资产管理有限责任公司"/>
    <n v="701989700"/>
    <n v="681313581.63"/>
    <m/>
    <m/>
    <m/>
    <m/>
    <s v="是"/>
    <n v="1.05263157894737E-5"/>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300000"/>
    <n v="30577808.219999999"/>
    <x v="4588"/>
    <s v="577,808.22"/>
    <m/>
    <s v="万能"/>
    <s v="新动力18号"/>
    <s v="华安财保资管新动力18集合资产管理产品"/>
    <s v="HA0256"/>
    <s v="组合类保险资管产品"/>
    <s v="固定收益类保险资管产品"/>
    <n v="1"/>
    <s v="华安财保资产管理有限责任公司"/>
    <n v="701989700"/>
    <n v="681313581.63"/>
    <m/>
    <m/>
    <m/>
    <m/>
    <s v="否"/>
    <n v="1.5047564301220201E-6"/>
    <m/>
    <m/>
    <m/>
    <m/>
    <m/>
    <m/>
    <m/>
    <m/>
    <m/>
    <m/>
    <m/>
    <m/>
    <m/>
    <m/>
    <m/>
    <m/>
    <m/>
    <m/>
    <m/>
    <m/>
    <m/>
    <m/>
    <m/>
    <n v="3.5"/>
    <s v="AA+"/>
    <n v="1.4214"/>
    <s v="否"/>
    <m/>
    <m/>
    <m/>
    <m/>
    <m/>
    <m/>
    <m/>
    <m/>
    <m/>
    <m/>
    <m/>
    <s v="固定收益类资产"/>
  </r>
  <r>
    <s v="20青城05"/>
    <s v="青岛城市建设投资(集团)有限责任公司2020年面向专业投资者公开发行公司债券(第一期)(品种一)"/>
    <s v="企业债、公司债"/>
    <s v="公司债"/>
    <s v="149320.SZ"/>
    <x v="254"/>
    <n v="100000"/>
    <n v="10159200"/>
    <x v="4761"/>
    <s v="159,200.00"/>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7.61"/>
    <s v="AA+"/>
    <n v="1.5226999999999999"/>
    <s v="否"/>
    <m/>
    <m/>
    <m/>
    <m/>
    <m/>
    <m/>
    <m/>
    <m/>
    <m/>
    <m/>
    <m/>
    <s v="固定收益类资产"/>
  </r>
  <r>
    <s v="21不动01"/>
    <s v="平安不动产有限公司2021年公开发行公司债券(面向专业投资者)(第一期)"/>
    <s v="企业债、公司债"/>
    <s v="公司债"/>
    <s v="149367.SZ"/>
    <x v="870"/>
    <n v="200000"/>
    <n v="20158043.84"/>
    <x v="4589"/>
    <s v="193,643.84"/>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0739.729999997"/>
    <x v="4591"/>
    <s v="1,194,739.73"/>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0.56999999999999995"/>
    <s v="AA"/>
    <n v="0.55369999999999997"/>
    <s v="否"/>
    <m/>
    <m/>
    <m/>
    <m/>
    <m/>
    <m/>
    <m/>
    <m/>
    <m/>
    <m/>
    <m/>
    <s v="固定收益类资产"/>
  </r>
  <r>
    <s v="20北汽01"/>
    <s v="北京汽车集团有限公司2020年公开发行公司债券(面向专业投资者)(第一期)(品种一)"/>
    <s v="企业债、公司债"/>
    <s v="公司债"/>
    <s v="163451.SH"/>
    <x v="248"/>
    <n v="400000"/>
    <n v="38556454.799999997"/>
    <x v="4592"/>
    <s v="42,454.80"/>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97"/>
    <s v="AA"/>
    <n v="2.7641"/>
    <s v="否"/>
    <m/>
    <m/>
    <m/>
    <m/>
    <m/>
    <m/>
    <m/>
    <m/>
    <m/>
    <m/>
    <m/>
    <s v="固定收益类资产"/>
  </r>
  <r>
    <s v="20恒泰G1"/>
    <s v="恒泰证券股份有限公司2020年公开发行公司债券"/>
    <s v="金融债"/>
    <s v="非银行金融债券"/>
    <s v="175144.SH"/>
    <x v="873"/>
    <n v="200000"/>
    <n v="20536421.920000002"/>
    <x v="4593"/>
    <s v="536,421.9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741,369.86"/>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4"/>
    <s v="AA+"/>
    <n v="1.3242"/>
    <s v="否"/>
    <m/>
    <m/>
    <m/>
    <m/>
    <m/>
    <m/>
    <m/>
    <m/>
    <m/>
    <m/>
    <m/>
    <s v="固定收益类资产"/>
  </r>
  <r>
    <s v="20碧地03"/>
    <s v="碧桂园地产集团有限公司2020年面向合格投资者公开发行公司债券(第三期)"/>
    <s v="企业债、公司债"/>
    <s v="公司债"/>
    <s v="175214.SH"/>
    <x v="147"/>
    <n v="300000"/>
    <n v="30781200"/>
    <x v="5013"/>
    <s v="781,200.00"/>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3.41"/>
    <s v="AA"/>
    <n v="1.1732"/>
    <s v="否"/>
    <m/>
    <m/>
    <m/>
    <m/>
    <m/>
    <m/>
    <m/>
    <m/>
    <m/>
    <m/>
    <m/>
    <s v="固定收益类资产"/>
  </r>
  <r>
    <s v="20金地01"/>
    <s v="金地(集团)股份有限公司公开发行2020年公司债券(第一期)(品种一)"/>
    <s v="企业债、公司债"/>
    <s v="公司债"/>
    <s v="175235.SH"/>
    <x v="756"/>
    <n v="200000"/>
    <n v="20430712.329999998"/>
    <x v="4763"/>
    <s v="430,712.33"/>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3.46"/>
    <s v="AA+"/>
    <n v="1.3640000000000001"/>
    <s v="否"/>
    <m/>
    <m/>
    <m/>
    <m/>
    <m/>
    <m/>
    <m/>
    <m/>
    <m/>
    <m/>
    <m/>
    <s v="固定收益类资产"/>
  </r>
  <r>
    <s v="20津投19"/>
    <s v="天津城市基础设施建设投资集团有限公司2020年公开发行公司债券(第十期)"/>
    <s v="企业债、公司债"/>
    <s v="公司债"/>
    <s v="175251.SH"/>
    <x v="91"/>
    <n v="500000"/>
    <n v="51013041.100000001"/>
    <x v="4764"/>
    <s v="1,133,041.10"/>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4.47"/>
    <s v="AA"/>
    <n v="1.3429"/>
    <s v="否"/>
    <m/>
    <m/>
    <m/>
    <m/>
    <m/>
    <m/>
    <m/>
    <m/>
    <m/>
    <m/>
    <m/>
    <s v="固定收益类资产"/>
  </r>
  <r>
    <s v="20复星04"/>
    <s v="上海复星高科技(集团)有限公司公开发行2020年公司债券(第三期)(面向专业投资者)"/>
    <s v="企业债、公司债"/>
    <s v="公司债"/>
    <s v="175304.SH"/>
    <x v="872"/>
    <n v="200000"/>
    <n v="20440984.379999999"/>
    <x v="4600"/>
    <s v="468,164.3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3.52"/>
    <s v="AA"/>
    <n v="1.3709"/>
    <s v="否"/>
    <m/>
    <m/>
    <m/>
    <m/>
    <m/>
    <m/>
    <m/>
    <m/>
    <m/>
    <m/>
    <m/>
    <s v="固定收益类资产"/>
  </r>
  <r>
    <s v="20恒信G3"/>
    <s v="海通恒信国际融资租赁股份有限公司2020年公开发行公司债券(面向专业投资者)(第三期)"/>
    <s v="企业债、公司债"/>
    <s v="公司债"/>
    <s v="175344.SH"/>
    <x v="874"/>
    <n v="100000"/>
    <n v="10196261.189999999"/>
    <x v="5014"/>
    <s v="205,794.5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100000"/>
    <n v="10201246.58"/>
    <x v="4602"/>
    <s v="201,246.5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3.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578,564.39"/>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3.55"/>
    <s v="AA"/>
    <n v="1.4359"/>
    <s v="否"/>
    <m/>
    <m/>
    <m/>
    <m/>
    <m/>
    <m/>
    <m/>
    <m/>
    <m/>
    <m/>
    <m/>
    <s v="固定收益类资产"/>
  </r>
  <r>
    <s v="21招证G5"/>
    <s v="招商证券股份有限公司面向专业投资者公开发行2021年公司债券(第三期)(品种二)"/>
    <s v="金融债"/>
    <s v="非银行金融债券"/>
    <s v="188387.SH"/>
    <x v="374"/>
    <n v="200000"/>
    <n v="20513435.620000001"/>
    <x v="4604"/>
    <s v="513,435.6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21"/>
    <s v="AAA"/>
    <n v="2.0569000000000002"/>
    <s v="否"/>
    <m/>
    <m/>
    <m/>
    <m/>
    <m/>
    <m/>
    <m/>
    <m/>
    <m/>
    <m/>
    <m/>
    <s v="固定收益类资产"/>
  </r>
  <r>
    <s v="21招证G7"/>
    <s v="招商证券股份有限公司面向专业投资者公开发行2021年公司债券(第四期)(品种二)"/>
    <s v="金融债"/>
    <s v="非银行金融债券"/>
    <s v="188482.SH"/>
    <x v="374"/>
    <n v="200000"/>
    <n v="20468427.399999999"/>
    <x v="4605"/>
    <s v="468,427.40"/>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13"/>
    <s v="AAA"/>
    <n v="1.9899"/>
    <s v="否"/>
    <m/>
    <m/>
    <m/>
    <m/>
    <m/>
    <m/>
    <m/>
    <m/>
    <m/>
    <m/>
    <m/>
    <s v="固定收益类资产"/>
  </r>
  <r>
    <s v="21中证12"/>
    <s v="中信证券股份有限公司2021年面向专业投资者公开发行公司债券(第七期)(品种一)"/>
    <s v="金融债"/>
    <s v="非银行金融债券"/>
    <s v="188608.SH"/>
    <x v="319"/>
    <n v="200000"/>
    <n v="20410679.449999999"/>
    <x v="4768"/>
    <s v="410,679.45"/>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3199999999999998"/>
    <s v="AAA"/>
    <n v="2.1736"/>
    <s v="否"/>
    <m/>
    <m/>
    <m/>
    <m/>
    <m/>
    <m/>
    <m/>
    <m/>
    <m/>
    <m/>
    <m/>
    <s v="固定收益类资产"/>
  </r>
  <r>
    <s v="20齐鲁银行永续债"/>
    <s v="齐鲁银行股份有限公司2020年无固定期限资本债券"/>
    <s v="金融债"/>
    <s v="商业银行债券"/>
    <s v="2020054.IB"/>
    <x v="878"/>
    <n v="200000"/>
    <n v="20940536.030000001"/>
    <x v="4606"/>
    <s v="559,726.03"/>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8.39"/>
    <s v="AA"/>
    <n v="3.0247999999999999"/>
    <s v="否"/>
    <m/>
    <m/>
    <m/>
    <m/>
    <m/>
    <m/>
    <m/>
    <m/>
    <m/>
    <m/>
    <m/>
    <s v="固定收益类资产"/>
  </r>
  <r>
    <s v="20青岛农商永续债01"/>
    <s v="青岛农村商业银行股份有限公司2020年无固定期限资本债券(第一期)"/>
    <s v="金融债"/>
    <s v="商业银行债券"/>
    <s v="2021042.IB"/>
    <x v="879"/>
    <n v="200000"/>
    <n v="21031078.079999998"/>
    <x v="4607"/>
    <s v="347,178.0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8.65"/>
    <s v="AA"/>
    <n v="3.2601"/>
    <s v="否"/>
    <m/>
    <m/>
    <m/>
    <m/>
    <m/>
    <m/>
    <m/>
    <m/>
    <m/>
    <m/>
    <m/>
    <s v="固定收益类资产"/>
  </r>
  <r>
    <s v="21齐鲁银行永续债"/>
    <s v="齐鲁银行股份有限公司2021年无固定期限资本债券"/>
    <s v="金融债"/>
    <s v="商业银行债券"/>
    <s v="2120022.IB"/>
    <x v="878"/>
    <n v="100000"/>
    <n v="10328436.99"/>
    <x v="4608"/>
    <s v="38,136.99"/>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8.93"/>
    <s v="AA"/>
    <n v="3.5289999999999999"/>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9.33"/>
    <s v="AA"/>
    <n v="3.7528000000000001"/>
    <s v="否"/>
    <m/>
    <m/>
    <m/>
    <m/>
    <m/>
    <m/>
    <m/>
    <m/>
    <m/>
    <m/>
    <m/>
    <s v="固定收益类资产"/>
  </r>
  <r>
    <s v="21北京银行永续债01"/>
    <s v="北京银行股份有限公司2021年无固定期限资本债券(第一期)"/>
    <s v="金融债"/>
    <s v="商业银行债券"/>
    <s v="2120089.IB"/>
    <x v="881"/>
    <n v="200000"/>
    <n v="20908653.84"/>
    <x v="4769"/>
    <s v="457,643.84"/>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9.48"/>
    <s v="AA+"/>
    <n v="3.9359000000000002"/>
    <s v="否"/>
    <m/>
    <m/>
    <m/>
    <m/>
    <m/>
    <m/>
    <m/>
    <m/>
    <m/>
    <m/>
    <m/>
    <s v="固定收益类资产"/>
  </r>
  <r>
    <s v="21浙商银行永续债"/>
    <s v="浙商银行股份有限公司2021年无固定期限资本债券"/>
    <s v="金融债"/>
    <s v="商业银行债券"/>
    <s v="2120107.IB"/>
    <x v="882"/>
    <n v="400000"/>
    <n v="40636523.420000002"/>
    <x v="4611"/>
    <s v="649,753.4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9.59"/>
    <s v="AA+"/>
    <n v="4.069"/>
    <s v="否"/>
    <m/>
    <m/>
    <m/>
    <m/>
    <m/>
    <m/>
    <m/>
    <m/>
    <m/>
    <m/>
    <m/>
    <s v="固定收益类资产"/>
  </r>
  <r>
    <s v="21厦门国际银行永续债01"/>
    <s v="厦门国际银行股份有限公司2021年无固定期限资本债券(第一期)"/>
    <s v="金融债"/>
    <s v="商业银行债券"/>
    <s v="2120115.IB"/>
    <x v="883"/>
    <n v="100000"/>
    <n v="10284250.68"/>
    <x v="4612"/>
    <s v="153,150.6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9.65"/>
    <s v="AA"/>
    <n v="4.0928000000000004"/>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8.92"/>
    <s v="AA"/>
    <n v="3.5238"/>
    <s v="否"/>
    <m/>
    <m/>
    <m/>
    <m/>
    <m/>
    <m/>
    <m/>
    <m/>
    <m/>
    <m/>
    <m/>
    <s v="固定收益类资产"/>
  </r>
  <r>
    <s v="21招商银行永续债"/>
    <s v="2021年招商银行股份有限公司无固定期限资本债券"/>
    <s v="金融债"/>
    <s v="商业银行债券"/>
    <s v="2128047.IB"/>
    <x v="576"/>
    <n v="100000"/>
    <n v="10155687.119999999"/>
    <x v="5015"/>
    <s v="144,567.12"/>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9.6199999999999992"/>
    <s v="AA+"/>
    <n v="4.1169000000000002"/>
    <s v="否"/>
    <m/>
    <m/>
    <m/>
    <m/>
    <m/>
    <m/>
    <m/>
    <m/>
    <m/>
    <m/>
    <m/>
    <s v="固定收益类资产"/>
  </r>
  <r>
    <s v="21河钢集MTN003"/>
    <s v="河钢集团有限公司2021年度第三期中期票据"/>
    <s v="非金融企业债务融资工具"/>
    <s v="中期票据"/>
    <s v="102101538.IB"/>
    <x v="884"/>
    <n v="200000"/>
    <n v="20988506.850000001"/>
    <x v="5016"/>
    <s v="644,306.85"/>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2999999999999998"/>
    <s v="AA+"/>
    <n v="2.0958000000000001"/>
    <s v="否"/>
    <m/>
    <m/>
    <m/>
    <m/>
    <m/>
    <m/>
    <m/>
    <m/>
    <m/>
    <m/>
    <m/>
    <s v="固定收益类资产"/>
  </r>
  <r>
    <s v="22河钢集MTN001"/>
    <s v="河钢集团有限公司2022年度第一期中期票据"/>
    <s v="非金融企业债务融资工具"/>
    <s v="中期票据"/>
    <s v="102280101.IB"/>
    <x v="884"/>
    <n v="400000"/>
    <n v="40441863.009999998"/>
    <x v="4615"/>
    <s v="441,863.01"/>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n v="2.72"/>
    <s v="AA+"/>
    <n v="2.5175999999999998"/>
    <s v="否"/>
    <m/>
    <m/>
    <m/>
    <m/>
    <m/>
    <m/>
    <m/>
    <m/>
    <m/>
    <m/>
    <m/>
    <s v="固定收益类资产"/>
  </r>
  <r>
    <s v="沪深300股指期货2206合约"/>
    <s v="沪深300股指期货2206合约"/>
    <s v="其他金融衍生品"/>
    <s v="股指期货空头合约"/>
    <s v="IF2206"/>
    <x v="885"/>
    <n v="29"/>
    <n v="33213360"/>
    <x v="5017"/>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s v="HA0256"/>
    <s v="是"/>
    <n v="0.61099999999999999"/>
    <n v="1.6333333333333333"/>
    <m/>
    <m/>
    <m/>
    <m/>
    <m/>
    <m/>
    <m/>
    <m/>
    <m/>
    <m/>
    <m/>
    <m/>
    <m/>
    <m/>
    <m/>
    <m/>
    <m/>
    <m/>
    <m/>
    <m/>
    <m/>
    <m/>
    <m/>
    <s v="固定收益类资产"/>
  </r>
  <r>
    <s v="沪深300股指期货2209合约"/>
    <s v="沪深300股指期货2209合约"/>
    <s v="其他金融衍生品"/>
    <s v="股指期货空头合约"/>
    <s v="IF2209"/>
    <x v="885"/>
    <n v="30"/>
    <n v="36912330"/>
    <x v="4617"/>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s v="HA0256"/>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2668647.960000001"/>
    <n v="32668647.960000001"/>
    <x v="5018"/>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6355.54"/>
    <n v="16355.54"/>
    <x v="5019"/>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其他流动性管理工具"/>
    <s v="其他流动性管理工具"/>
    <s v="现金及流动性管理工具"/>
    <s v="其他流动性管理工具"/>
    <s v="Z00037"/>
    <x v="885"/>
    <n v="70125690"/>
    <n v="70125690"/>
    <x v="5020"/>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8877382.8000000007"/>
    <n v="8877382.8000000007"/>
    <x v="5021"/>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2979826.189999999"/>
    <n v="12979826.189999999"/>
    <x v="5022"/>
    <m/>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中国工商银行活期存款"/>
    <s v="中国工商银行活期存款"/>
    <s v="现金及流动性管理工具"/>
    <s v="活期存款"/>
    <s v="Z11004"/>
    <x v="243"/>
    <n v="1379977.45"/>
    <n v="1379977.45"/>
    <x v="5023"/>
    <n v="2248.08"/>
    <m/>
    <s v="万能"/>
    <s v="新动力18号"/>
    <s v="华安财保资管新动力18集合资产管理产品"/>
    <s v="HA0256"/>
    <s v="组合类保险资管产品"/>
    <s v="固定收益类保险资管产品"/>
    <n v="1"/>
    <s v="华安财保资产管理有限责任公司"/>
    <n v="701989700"/>
    <n v="681313581.63"/>
    <m/>
    <m/>
    <m/>
    <m/>
    <m/>
    <m/>
    <m/>
    <m/>
    <m/>
    <m/>
    <m/>
    <m/>
    <m/>
    <m/>
    <m/>
    <m/>
    <m/>
    <m/>
    <m/>
    <m/>
    <m/>
    <m/>
    <m/>
    <m/>
    <m/>
    <m/>
    <m/>
    <m/>
    <m/>
    <m/>
    <m/>
    <m/>
    <m/>
    <m/>
    <m/>
    <m/>
    <m/>
    <m/>
    <m/>
    <m/>
    <m/>
    <m/>
    <m/>
    <m/>
    <s v="固定收益类资产"/>
  </r>
  <r>
    <s v="深 科 技"/>
    <s v="深圳长城开发科技股份有限公司"/>
    <s v="股票"/>
    <s v="沪深主板股"/>
    <s v="000021.SZ"/>
    <x v="621"/>
    <n v="32900"/>
    <n v="360958"/>
    <x v="5024"/>
    <m/>
    <m/>
    <s v="万能"/>
    <s v="新动力19号"/>
    <s v="华安财保资管新动力19集合资产管理产品"/>
    <s v="HA0257"/>
    <s v="组合类保险资管产品"/>
    <s v="固定收益类保险资管产品"/>
    <n v="1"/>
    <s v="华安财保资产管理有限责任公司"/>
    <n v="701662950"/>
    <n v="678606518.04999995"/>
    <m/>
    <m/>
    <m/>
    <m/>
    <s v="否"/>
    <n v="2.1081802939470799E-5"/>
    <m/>
    <m/>
    <m/>
    <m/>
    <m/>
    <m/>
    <m/>
    <m/>
    <m/>
    <m/>
    <m/>
    <m/>
    <m/>
    <m/>
    <m/>
    <m/>
    <m/>
    <m/>
    <m/>
    <m/>
    <m/>
    <m/>
    <m/>
    <m/>
    <m/>
    <m/>
    <m/>
    <m/>
    <m/>
    <m/>
    <m/>
    <m/>
    <m/>
    <m/>
    <m/>
    <m/>
    <m/>
    <m/>
    <s v="固定收益类资产"/>
  </r>
  <r>
    <s v="中国天楹"/>
    <s v="中国天楹股份有限公司"/>
    <s v="股票"/>
    <s v="沪深主板股"/>
    <s v="000035.SZ"/>
    <x v="622"/>
    <n v="91800"/>
    <n v="454482"/>
    <x v="5025"/>
    <m/>
    <m/>
    <s v="万能"/>
    <s v="新动力19号"/>
    <s v="华安财保资管新动力19集合资产管理产品"/>
    <s v="HA0257"/>
    <s v="组合类保险资管产品"/>
    <s v="固定收益类保险资管产品"/>
    <n v="1"/>
    <s v="华安财保资产管理有限责任公司"/>
    <n v="701662950"/>
    <n v="678606518.04999995"/>
    <m/>
    <m/>
    <m/>
    <m/>
    <s v="否"/>
    <n v="3.6374049370014602E-5"/>
    <m/>
    <m/>
    <m/>
    <m/>
    <m/>
    <m/>
    <m/>
    <m/>
    <m/>
    <m/>
    <m/>
    <m/>
    <m/>
    <m/>
    <m/>
    <m/>
    <m/>
    <m/>
    <m/>
    <m/>
    <m/>
    <m/>
    <m/>
    <m/>
    <m/>
    <m/>
    <m/>
    <m/>
    <m/>
    <m/>
    <m/>
    <m/>
    <m/>
    <m/>
    <m/>
    <m/>
    <m/>
    <m/>
    <s v="固定收益类资产"/>
  </r>
  <r>
    <s v="中集集团"/>
    <s v="中国国际海运集装箱(集团)股份有限公司"/>
    <s v="股票"/>
    <s v="沪深主板股"/>
    <s v="000039.SZ"/>
    <x v="623"/>
    <n v="39700"/>
    <n v="541712.56000000006"/>
    <x v="5026"/>
    <m/>
    <m/>
    <s v="万能"/>
    <s v="新动力19号"/>
    <s v="华安财保资管新动力19集合资产管理产品"/>
    <s v="HA0257"/>
    <s v="组合类保险资管产品"/>
    <s v="固定收益类保险资管产品"/>
    <n v="1"/>
    <s v="华安财保资产管理有限责任公司"/>
    <n v="701662950"/>
    <n v="678606518.04999995"/>
    <m/>
    <m/>
    <m/>
    <m/>
    <s v="否"/>
    <n v="1.10430736925253E-5"/>
    <m/>
    <m/>
    <m/>
    <m/>
    <m/>
    <m/>
    <m/>
    <m/>
    <m/>
    <m/>
    <m/>
    <m/>
    <m/>
    <m/>
    <m/>
    <m/>
    <m/>
    <m/>
    <m/>
    <m/>
    <m/>
    <m/>
    <m/>
    <m/>
    <m/>
    <m/>
    <m/>
    <m/>
    <m/>
    <m/>
    <m/>
    <m/>
    <m/>
    <m/>
    <m/>
    <m/>
    <m/>
    <m/>
    <s v="固定收益类资产"/>
  </r>
  <r>
    <s v="深圳华强"/>
    <s v="深圳华强实业股份有限公司"/>
    <s v="股票"/>
    <s v="沪深主板股"/>
    <s v="000062.SZ"/>
    <x v="624"/>
    <n v="23200"/>
    <n v="292851"/>
    <x v="5027"/>
    <m/>
    <m/>
    <s v="万能"/>
    <s v="新动力19号"/>
    <s v="华安财保资管新动力19集合资产管理产品"/>
    <s v="HA0257"/>
    <s v="组合类保险资管产品"/>
    <s v="固定收益类保险资管产品"/>
    <n v="1"/>
    <s v="华安财保资产管理有限责任公司"/>
    <n v="701662950"/>
    <n v="678606518.04999995"/>
    <m/>
    <m/>
    <m/>
    <m/>
    <s v="否"/>
    <n v="2.2181655246782499E-5"/>
    <m/>
    <m/>
    <m/>
    <m/>
    <m/>
    <m/>
    <m/>
    <m/>
    <m/>
    <m/>
    <m/>
    <m/>
    <m/>
    <m/>
    <m/>
    <m/>
    <m/>
    <m/>
    <m/>
    <m/>
    <m/>
    <m/>
    <m/>
    <m/>
    <m/>
    <m/>
    <m/>
    <m/>
    <m/>
    <m/>
    <m/>
    <m/>
    <m/>
    <m/>
    <m/>
    <m/>
    <m/>
    <m/>
    <s v="固定收益类资产"/>
  </r>
  <r>
    <s v="天健集团"/>
    <s v="深圳市天健(集团)股份有限公司"/>
    <s v="股票"/>
    <s v="沪深主板股"/>
    <s v="000090.SZ"/>
    <x v="625"/>
    <n v="72300"/>
    <n v="467300.57"/>
    <x v="5028"/>
    <m/>
    <m/>
    <s v="万能"/>
    <s v="新动力19号"/>
    <s v="华安财保资管新动力19集合资产管理产品"/>
    <s v="HA0257"/>
    <s v="组合类保险资管产品"/>
    <s v="固定收益类保险资管产品"/>
    <n v="1"/>
    <s v="华安财保资产管理有限责任公司"/>
    <n v="701662950"/>
    <n v="678606518.04999995"/>
    <m/>
    <m/>
    <m/>
    <m/>
    <s v="否"/>
    <n v="3.8693198829651803E-5"/>
    <m/>
    <m/>
    <m/>
    <m/>
    <m/>
    <m/>
    <m/>
    <m/>
    <m/>
    <m/>
    <m/>
    <m/>
    <m/>
    <m/>
    <m/>
    <m/>
    <m/>
    <m/>
    <m/>
    <m/>
    <m/>
    <m/>
    <m/>
    <m/>
    <m/>
    <m/>
    <m/>
    <m/>
    <m/>
    <m/>
    <m/>
    <m/>
    <m/>
    <m/>
    <m/>
    <m/>
    <m/>
    <m/>
    <s v="固定收益类资产"/>
  </r>
  <r>
    <s v="美的集团"/>
    <s v="美的集团股份有限公司"/>
    <s v="股票"/>
    <s v="沪深主板股"/>
    <s v="000333.SZ"/>
    <x v="626"/>
    <n v="22900"/>
    <n v="1544117.34"/>
    <x v="5029"/>
    <m/>
    <m/>
    <s v="万能"/>
    <s v="新动力19号"/>
    <s v="华安财保资管新动力19集合资产管理产品"/>
    <s v="HA0257"/>
    <s v="组合类保险资管产品"/>
    <s v="固定收益类保险资管产品"/>
    <n v="1"/>
    <s v="华安财保资产管理有限责任公司"/>
    <n v="701662950"/>
    <n v="678606518.04999995"/>
    <m/>
    <m/>
    <m/>
    <m/>
    <s v="是"/>
    <n v="3.2740307055527299E-6"/>
    <m/>
    <m/>
    <m/>
    <m/>
    <m/>
    <m/>
    <m/>
    <m/>
    <m/>
    <m/>
    <m/>
    <m/>
    <m/>
    <m/>
    <m/>
    <m/>
    <m/>
    <m/>
    <m/>
    <m/>
    <m/>
    <m/>
    <m/>
    <m/>
    <m/>
    <m/>
    <m/>
    <m/>
    <m/>
    <m/>
    <m/>
    <m/>
    <m/>
    <m/>
    <m/>
    <m/>
    <m/>
    <m/>
    <s v="固定收益类资产"/>
  </r>
  <r>
    <s v="粤高速Ａ"/>
    <s v="广东省高速公路发展股份有限公司"/>
    <s v="股票"/>
    <s v="沪深主板股"/>
    <s v="000429.SZ"/>
    <x v="627"/>
    <n v="400"/>
    <n v="3027.14"/>
    <x v="5030"/>
    <m/>
    <m/>
    <s v="万能"/>
    <s v="新动力19号"/>
    <s v="华安财保资管新动力19集合资产管理产品"/>
    <s v="HA0257"/>
    <s v="组合类保险资管产品"/>
    <s v="固定收益类保险资管产品"/>
    <n v="1"/>
    <s v="华安财保资产管理有限责任公司"/>
    <n v="701662950"/>
    <n v="678606518.04999995"/>
    <m/>
    <m/>
    <m/>
    <m/>
    <s v="否"/>
    <n v="1.91313768897959E-7"/>
    <m/>
    <m/>
    <m/>
    <m/>
    <m/>
    <m/>
    <m/>
    <m/>
    <m/>
    <m/>
    <m/>
    <m/>
    <m/>
    <m/>
    <m/>
    <m/>
    <m/>
    <m/>
    <m/>
    <m/>
    <m/>
    <m/>
    <m/>
    <m/>
    <m/>
    <m/>
    <m/>
    <m/>
    <m/>
    <m/>
    <m/>
    <m/>
    <m/>
    <m/>
    <m/>
    <m/>
    <m/>
    <m/>
    <s v="固定收益类资产"/>
  </r>
  <r>
    <s v="中兵红箭"/>
    <s v="中兵红箭股份有限公司"/>
    <s v="股票"/>
    <s v="沪深主板股"/>
    <s v="000519.SZ"/>
    <x v="628"/>
    <n v="34000"/>
    <n v="724288"/>
    <x v="5031"/>
    <m/>
    <m/>
    <s v="万能"/>
    <s v="新动力19号"/>
    <s v="华安财保资管新动力19集合资产管理产品"/>
    <s v="HA0257"/>
    <s v="组合类保险资管产品"/>
    <s v="固定收益类保险资管产品"/>
    <n v="1"/>
    <s v="华安财保资产管理有限责任公司"/>
    <n v="701662950"/>
    <n v="678606518.04999995"/>
    <m/>
    <m/>
    <m/>
    <m/>
    <s v="否"/>
    <n v="2.4415482891194298E-5"/>
    <m/>
    <m/>
    <m/>
    <m/>
    <m/>
    <m/>
    <m/>
    <m/>
    <m/>
    <m/>
    <m/>
    <m/>
    <m/>
    <m/>
    <m/>
    <m/>
    <m/>
    <m/>
    <m/>
    <m/>
    <m/>
    <m/>
    <m/>
    <m/>
    <m/>
    <m/>
    <m/>
    <m/>
    <m/>
    <m/>
    <m/>
    <m/>
    <m/>
    <m/>
    <m/>
    <m/>
    <m/>
    <m/>
    <s v="固定收益类资产"/>
  </r>
  <r>
    <s v="云南白药"/>
    <s v="云南白药集团股份有限公司"/>
    <s v="股票"/>
    <s v="沪深主板股"/>
    <s v="000538.SZ"/>
    <x v="629"/>
    <n v="7200"/>
    <n v="574757"/>
    <x v="5032"/>
    <m/>
    <m/>
    <s v="万能"/>
    <s v="新动力19号"/>
    <s v="华安财保资管新动力19集合资产管理产品"/>
    <s v="HA0257"/>
    <s v="组合类保险资管产品"/>
    <s v="固定收益类保险资管产品"/>
    <n v="1"/>
    <s v="华安财保资产管理有限责任公司"/>
    <n v="701662950"/>
    <n v="678606518.04999995"/>
    <m/>
    <m/>
    <m/>
    <m/>
    <s v="是"/>
    <n v="5.6117785751455204E-6"/>
    <m/>
    <m/>
    <m/>
    <m/>
    <m/>
    <m/>
    <m/>
    <m/>
    <m/>
    <m/>
    <m/>
    <m/>
    <m/>
    <m/>
    <m/>
    <m/>
    <m/>
    <m/>
    <m/>
    <m/>
    <m/>
    <m/>
    <m/>
    <m/>
    <m/>
    <m/>
    <m/>
    <m/>
    <m/>
    <m/>
    <m/>
    <m/>
    <m/>
    <m/>
    <m/>
    <m/>
    <m/>
    <m/>
    <s v="固定收益类资产"/>
  </r>
  <r>
    <s v="兴蓉环境"/>
    <s v="成都市兴蓉环境股份有限公司"/>
    <s v="股票"/>
    <s v="沪深主板股"/>
    <s v="000598.SZ"/>
    <x v="630"/>
    <n v="97500"/>
    <n v="538183.04"/>
    <x v="5033"/>
    <m/>
    <m/>
    <s v="万能"/>
    <s v="新动力19号"/>
    <s v="华安财保资管新动力19集合资产管理产品"/>
    <s v="HA0257"/>
    <s v="组合类保险资管产品"/>
    <s v="固定收益类保险资管产品"/>
    <n v="1"/>
    <s v="华安财保资产管理有限责任公司"/>
    <n v="701662950"/>
    <n v="678606518.04999995"/>
    <m/>
    <m/>
    <m/>
    <m/>
    <s v="否"/>
    <n v="3.2649987490768401E-5"/>
    <m/>
    <m/>
    <m/>
    <m/>
    <m/>
    <m/>
    <m/>
    <m/>
    <m/>
    <m/>
    <m/>
    <m/>
    <m/>
    <m/>
    <m/>
    <m/>
    <m/>
    <m/>
    <m/>
    <m/>
    <m/>
    <m/>
    <m/>
    <m/>
    <m/>
    <m/>
    <m/>
    <m/>
    <m/>
    <m/>
    <m/>
    <m/>
    <m/>
    <m/>
    <m/>
    <m/>
    <m/>
    <m/>
    <s v="固定收益类资产"/>
  </r>
  <r>
    <s v="攀钢钒钛"/>
    <s v="攀钢集团钒钛资源股份有限公司"/>
    <s v="股票"/>
    <s v="沪深主板股"/>
    <s v="000629.SZ"/>
    <x v="631"/>
    <n v="98700"/>
    <n v="363360"/>
    <x v="5034"/>
    <m/>
    <m/>
    <s v="万能"/>
    <s v="新动力19号"/>
    <s v="华安财保资管新动力19集合资产管理产品"/>
    <s v="HA0257"/>
    <s v="组合类保险资管产品"/>
    <s v="固定收益类保险资管产品"/>
    <n v="1"/>
    <s v="华安财保资产管理有限责任公司"/>
    <n v="701662950"/>
    <n v="678606518.04999995"/>
    <m/>
    <m/>
    <m/>
    <m/>
    <s v="否"/>
    <n v="1.14727071245063E-5"/>
    <m/>
    <m/>
    <m/>
    <m/>
    <m/>
    <m/>
    <m/>
    <m/>
    <m/>
    <m/>
    <m/>
    <m/>
    <m/>
    <m/>
    <m/>
    <m/>
    <m/>
    <m/>
    <m/>
    <m/>
    <m/>
    <m/>
    <m/>
    <m/>
    <m/>
    <m/>
    <m/>
    <m/>
    <m/>
    <m/>
    <m/>
    <m/>
    <m/>
    <m/>
    <m/>
    <m/>
    <m/>
    <m/>
    <s v="固定收益类资产"/>
  </r>
  <r>
    <s v="远兴能源"/>
    <s v="内蒙古远兴能源股份有限公司"/>
    <s v="股票"/>
    <s v="沪深主板股"/>
    <s v="000683.SZ"/>
    <x v="632"/>
    <n v="48900"/>
    <n v="460457"/>
    <x v="5035"/>
    <m/>
    <m/>
    <s v="万能"/>
    <s v="新动力19号"/>
    <s v="华安财保资管新动力19集合资产管理产品"/>
    <s v="HA0257"/>
    <s v="组合类保险资管产品"/>
    <s v="固定收益类保险资管产品"/>
    <n v="1"/>
    <s v="华安财保资产管理有限责任公司"/>
    <n v="701662950"/>
    <n v="678606518.04999995"/>
    <m/>
    <m/>
    <m/>
    <m/>
    <s v="否"/>
    <n v="1.33118725983776E-5"/>
    <m/>
    <m/>
    <m/>
    <m/>
    <m/>
    <m/>
    <m/>
    <m/>
    <m/>
    <m/>
    <m/>
    <m/>
    <m/>
    <m/>
    <m/>
    <m/>
    <m/>
    <m/>
    <m/>
    <m/>
    <m/>
    <m/>
    <m/>
    <m/>
    <m/>
    <m/>
    <m/>
    <m/>
    <m/>
    <m/>
    <m/>
    <m/>
    <m/>
    <m/>
    <m/>
    <m/>
    <m/>
    <m/>
    <s v="固定收益类资产"/>
  </r>
  <r>
    <s v="河钢股份"/>
    <s v="河钢股份有限公司"/>
    <s v="股票"/>
    <s v="沪深主板股"/>
    <s v="000709.SZ"/>
    <x v="633"/>
    <n v="131000"/>
    <n v="326954"/>
    <x v="5036"/>
    <m/>
    <m/>
    <s v="万能"/>
    <s v="新动力19号"/>
    <s v="华安财保资管新动力19集合资产管理产品"/>
    <s v="HA0257"/>
    <s v="组合类保险资管产品"/>
    <s v="固定收益类保险资管产品"/>
    <n v="1"/>
    <s v="华安财保资产管理有限责任公司"/>
    <n v="701662950"/>
    <n v="678606518.04999995"/>
    <m/>
    <m/>
    <m/>
    <m/>
    <s v="否"/>
    <n v="1.2336833775750201E-5"/>
    <m/>
    <m/>
    <m/>
    <m/>
    <m/>
    <m/>
    <m/>
    <m/>
    <m/>
    <m/>
    <m/>
    <m/>
    <m/>
    <m/>
    <m/>
    <m/>
    <m/>
    <m/>
    <m/>
    <m/>
    <m/>
    <m/>
    <m/>
    <m/>
    <m/>
    <m/>
    <m/>
    <m/>
    <m/>
    <m/>
    <m/>
    <m/>
    <m/>
    <m/>
    <m/>
    <m/>
    <m/>
    <m/>
    <s v="固定收益类资产"/>
  </r>
  <r>
    <s v="京东方Ａ"/>
    <s v="京东方科技集团股份有限公司"/>
    <s v="股票"/>
    <s v="沪深主板股"/>
    <s v="000725.SZ"/>
    <x v="634"/>
    <n v="264000"/>
    <n v="1128040"/>
    <x v="5037"/>
    <m/>
    <m/>
    <s v="万能"/>
    <s v="新动力19号"/>
    <s v="华安财保资管新动力19集合资产管理产品"/>
    <s v="HA0257"/>
    <s v="组合类保险资管产品"/>
    <s v="固定收益类保险资管产品"/>
    <n v="1"/>
    <s v="华安财保资产管理有限责任公司"/>
    <n v="701662950"/>
    <n v="678606518.04999995"/>
    <m/>
    <m/>
    <m/>
    <m/>
    <s v="是"/>
    <n v="6.8668194574815397E-6"/>
    <m/>
    <m/>
    <m/>
    <m/>
    <m/>
    <m/>
    <m/>
    <m/>
    <m/>
    <m/>
    <m/>
    <m/>
    <m/>
    <m/>
    <m/>
    <m/>
    <m/>
    <m/>
    <m/>
    <m/>
    <m/>
    <m/>
    <m/>
    <m/>
    <m/>
    <m/>
    <m/>
    <m/>
    <m/>
    <m/>
    <m/>
    <m/>
    <m/>
    <m/>
    <m/>
    <m/>
    <m/>
    <m/>
    <s v="固定收益类资产"/>
  </r>
  <r>
    <s v="燕京啤酒"/>
    <s v="北京燕京啤酒股份有限公司"/>
    <s v="股票"/>
    <s v="沪深主板股"/>
    <s v="000729.SZ"/>
    <x v="635"/>
    <n v="92600"/>
    <n v="668173"/>
    <x v="5038"/>
    <m/>
    <m/>
    <s v="万能"/>
    <s v="新动力19号"/>
    <s v="华安财保资管新动力19集合资产管理产品"/>
    <s v="HA0257"/>
    <s v="组合类保险资管产品"/>
    <s v="固定收益类保险资管产品"/>
    <n v="1"/>
    <s v="华安财保资产管理有限责任公司"/>
    <n v="701662950"/>
    <n v="678606518.04999995"/>
    <m/>
    <m/>
    <m/>
    <m/>
    <s v="否"/>
    <n v="3.2853896574367502E-5"/>
    <m/>
    <m/>
    <m/>
    <m/>
    <m/>
    <m/>
    <m/>
    <m/>
    <m/>
    <m/>
    <m/>
    <m/>
    <m/>
    <m/>
    <m/>
    <m/>
    <m/>
    <m/>
    <m/>
    <m/>
    <m/>
    <m/>
    <m/>
    <m/>
    <m/>
    <m/>
    <m/>
    <m/>
    <m/>
    <m/>
    <m/>
    <m/>
    <m/>
    <m/>
    <m/>
    <m/>
    <m/>
    <m/>
    <s v="固定收益类资产"/>
  </r>
  <r>
    <s v="振华科技"/>
    <s v="中国振华(集团)科技股份有限公司"/>
    <s v="股票"/>
    <s v="沪深主板股"/>
    <s v="000733.SZ"/>
    <x v="636"/>
    <n v="5500"/>
    <n v="620680.42000000004"/>
    <x v="4251"/>
    <m/>
    <m/>
    <s v="万能"/>
    <s v="新动力19号"/>
    <s v="华安财保资管新动力19集合资产管理产品"/>
    <s v="HA0257"/>
    <s v="组合类保险资管产品"/>
    <s v="固定收益类保险资管产品"/>
    <n v="1"/>
    <s v="华安财保资产管理有限责任公司"/>
    <n v="701662950"/>
    <n v="678606518.04999995"/>
    <m/>
    <m/>
    <m/>
    <m/>
    <s v="否"/>
    <n v="1.06150224747625E-5"/>
    <m/>
    <m/>
    <m/>
    <m/>
    <m/>
    <m/>
    <m/>
    <m/>
    <m/>
    <m/>
    <m/>
    <m/>
    <m/>
    <m/>
    <m/>
    <m/>
    <m/>
    <m/>
    <m/>
    <m/>
    <m/>
    <m/>
    <m/>
    <m/>
    <m/>
    <m/>
    <m/>
    <m/>
    <m/>
    <m/>
    <m/>
    <m/>
    <m/>
    <m/>
    <m/>
    <m/>
    <m/>
    <m/>
    <s v="固定收益类资产"/>
  </r>
  <r>
    <s v="普洛药业"/>
    <s v="普洛药业股份有限公司"/>
    <s v="股票"/>
    <s v="沪深主板股"/>
    <s v="000739.SZ"/>
    <x v="637"/>
    <n v="16800"/>
    <n v="478158"/>
    <x v="5039"/>
    <m/>
    <m/>
    <s v="万能"/>
    <s v="新动力19号"/>
    <s v="华安财保资管新动力19集合资产管理产品"/>
    <s v="HA0257"/>
    <s v="组合类保险资管产品"/>
    <s v="固定收益类保险资管产品"/>
    <n v="1"/>
    <s v="华安财保资产管理有限责任公司"/>
    <n v="701662950"/>
    <n v="678606518.04999995"/>
    <m/>
    <m/>
    <m/>
    <m/>
    <s v="否"/>
    <n v="1.42551252597347E-5"/>
    <m/>
    <m/>
    <m/>
    <m/>
    <m/>
    <m/>
    <m/>
    <m/>
    <m/>
    <m/>
    <m/>
    <m/>
    <m/>
    <m/>
    <m/>
    <m/>
    <m/>
    <m/>
    <m/>
    <m/>
    <m/>
    <m/>
    <m/>
    <m/>
    <m/>
    <m/>
    <m/>
    <m/>
    <m/>
    <m/>
    <m/>
    <m/>
    <m/>
    <m/>
    <m/>
    <m/>
    <m/>
    <m/>
    <s v="固定收益类资产"/>
  </r>
  <r>
    <s v="中航西飞"/>
    <s v="中航西安飞机工业集团股份有限公司"/>
    <s v="股票"/>
    <s v="沪深主板股"/>
    <s v="000768.SZ"/>
    <x v="638"/>
    <n v="33200"/>
    <n v="949255"/>
    <x v="5040"/>
    <m/>
    <m/>
    <s v="万能"/>
    <s v="新动力19号"/>
    <s v="华安财保资管新动力19集合资产管理产品"/>
    <s v="HA0257"/>
    <s v="组合类保险资管产品"/>
    <s v="固定收益类保险资管产品"/>
    <n v="1"/>
    <s v="华安财保资产管理有限责任公司"/>
    <n v="701662950"/>
    <n v="678606518.04999995"/>
    <m/>
    <m/>
    <m/>
    <m/>
    <s v="是"/>
    <n v="1.19914251009461E-5"/>
    <m/>
    <m/>
    <m/>
    <m/>
    <m/>
    <m/>
    <m/>
    <m/>
    <m/>
    <m/>
    <m/>
    <m/>
    <m/>
    <m/>
    <m/>
    <m/>
    <m/>
    <m/>
    <m/>
    <m/>
    <m/>
    <m/>
    <m/>
    <m/>
    <m/>
    <m/>
    <m/>
    <m/>
    <m/>
    <m/>
    <m/>
    <m/>
    <m/>
    <m/>
    <m/>
    <m/>
    <m/>
    <m/>
    <s v="固定收益类资产"/>
  </r>
  <r>
    <s v="新兴铸管"/>
    <s v="新兴铸管股份有限公司"/>
    <s v="股票"/>
    <s v="沪深主板股"/>
    <s v="000778.SZ"/>
    <x v="639"/>
    <n v="94200"/>
    <n v="469765"/>
    <x v="5041"/>
    <m/>
    <m/>
    <s v="万能"/>
    <s v="新动力19号"/>
    <s v="华安财保资管新动力19集合资产管理产品"/>
    <s v="HA0257"/>
    <s v="组合类保险资管产品"/>
    <s v="固定收益类保险资管产品"/>
    <n v="1"/>
    <s v="华安财保资产管理有限责任公司"/>
    <n v="701662950"/>
    <n v="678606518.04999995"/>
    <m/>
    <m/>
    <m/>
    <m/>
    <s v="否"/>
    <n v="2.3603815661139499E-5"/>
    <m/>
    <m/>
    <m/>
    <m/>
    <m/>
    <m/>
    <m/>
    <m/>
    <m/>
    <m/>
    <m/>
    <m/>
    <m/>
    <m/>
    <m/>
    <m/>
    <m/>
    <m/>
    <m/>
    <m/>
    <m/>
    <m/>
    <m/>
    <m/>
    <m/>
    <m/>
    <m/>
    <m/>
    <m/>
    <m/>
    <m/>
    <m/>
    <m/>
    <m/>
    <m/>
    <m/>
    <m/>
    <m/>
    <s v="固定收益类资产"/>
  </r>
  <r>
    <s v="冰轮环境"/>
    <s v="冰轮环境技术股份有限公司"/>
    <s v="股票"/>
    <s v="沪深主板股"/>
    <s v="000811.SZ"/>
    <x v="640"/>
    <n v="29400"/>
    <n v="349576.2"/>
    <x v="5042"/>
    <m/>
    <m/>
    <s v="万能"/>
    <s v="新动力19号"/>
    <s v="华安财保资管新动力19集合资产管理产品"/>
    <s v="HA0257"/>
    <s v="组合类保险资管产品"/>
    <s v="固定收益类保险资管产品"/>
    <n v="1"/>
    <s v="华安财保资产管理有限责任公司"/>
    <n v="701662950"/>
    <n v="678606518.04999995"/>
    <m/>
    <m/>
    <m/>
    <m/>
    <s v="否"/>
    <n v="3.9418758129884203E-5"/>
    <m/>
    <m/>
    <m/>
    <m/>
    <m/>
    <m/>
    <m/>
    <m/>
    <m/>
    <m/>
    <m/>
    <m/>
    <m/>
    <m/>
    <m/>
    <m/>
    <m/>
    <m/>
    <m/>
    <m/>
    <m/>
    <m/>
    <m/>
    <m/>
    <m/>
    <m/>
    <m/>
    <m/>
    <m/>
    <m/>
    <m/>
    <m/>
    <m/>
    <m/>
    <m/>
    <m/>
    <m/>
    <m/>
    <s v="固定收益类资产"/>
  </r>
  <r>
    <s v="吉电股份"/>
    <s v="吉林电力股份有限公司"/>
    <s v="股票"/>
    <s v="沪深主板股"/>
    <s v="000875.SZ"/>
    <x v="641"/>
    <n v="54900"/>
    <n v="441513"/>
    <x v="5043"/>
    <m/>
    <m/>
    <s v="万能"/>
    <s v="新动力19号"/>
    <s v="华安财保资管新动力19集合资产管理产品"/>
    <s v="HA0257"/>
    <s v="组合类保险资管产品"/>
    <s v="固定收益类保险资管产品"/>
    <n v="1"/>
    <s v="华安财保资产管理有限责任公司"/>
    <n v="701662950"/>
    <n v="678606518.04999995"/>
    <m/>
    <m/>
    <m/>
    <m/>
    <s v="否"/>
    <n v="1.96759512467832E-5"/>
    <m/>
    <m/>
    <m/>
    <m/>
    <m/>
    <m/>
    <m/>
    <m/>
    <m/>
    <m/>
    <m/>
    <m/>
    <m/>
    <m/>
    <m/>
    <m/>
    <m/>
    <m/>
    <m/>
    <m/>
    <m/>
    <m/>
    <m/>
    <m/>
    <m/>
    <m/>
    <m/>
    <m/>
    <m/>
    <m/>
    <m/>
    <m/>
    <m/>
    <m/>
    <m/>
    <m/>
    <m/>
    <m/>
    <s v="固定收益类资产"/>
  </r>
  <r>
    <s v="天山股份"/>
    <s v="新疆天山水泥股份有限公司"/>
    <s v="股票"/>
    <s v="沪深主板股"/>
    <s v="000877.SZ"/>
    <x v="642"/>
    <n v="24700"/>
    <n v="346867"/>
    <x v="4641"/>
    <m/>
    <m/>
    <s v="万能"/>
    <s v="新动力19号"/>
    <s v="华安财保资管新动力19集合资产管理产品"/>
    <s v="HA0257"/>
    <s v="组合类保险资管产品"/>
    <s v="固定收益类保险资管产品"/>
    <n v="1"/>
    <s v="华安财保资产管理有限责任公司"/>
    <n v="701662950"/>
    <n v="678606518.04999995"/>
    <m/>
    <m/>
    <m/>
    <m/>
    <s v="否"/>
    <n v="2.8510671278891101E-6"/>
    <m/>
    <m/>
    <m/>
    <m/>
    <m/>
    <m/>
    <m/>
    <m/>
    <m/>
    <m/>
    <m/>
    <m/>
    <m/>
    <m/>
    <m/>
    <m/>
    <m/>
    <m/>
    <m/>
    <m/>
    <m/>
    <m/>
    <m/>
    <m/>
    <m/>
    <m/>
    <m/>
    <m/>
    <m/>
    <m/>
    <m/>
    <m/>
    <m/>
    <m/>
    <m/>
    <m/>
    <m/>
    <m/>
    <s v="固定收益类资产"/>
  </r>
  <r>
    <s v="云南铜业"/>
    <s v="云南铜业股份有限公司"/>
    <s v="股票"/>
    <s v="沪深主板股"/>
    <s v="000878.SZ"/>
    <x v="643"/>
    <n v="45200"/>
    <n v="543670.48"/>
    <x v="5044"/>
    <m/>
    <m/>
    <s v="万能"/>
    <s v="新动力19号"/>
    <s v="华安财保资管新动力19集合资产管理产品"/>
    <s v="HA0257"/>
    <s v="组合类保险资管产品"/>
    <s v="固定收益类保险资管产品"/>
    <n v="1"/>
    <s v="华安财保资产管理有限责任公司"/>
    <n v="701662950"/>
    <n v="678606518.04999995"/>
    <m/>
    <m/>
    <m/>
    <m/>
    <s v="否"/>
    <n v="2.65932636109736E-5"/>
    <m/>
    <m/>
    <m/>
    <m/>
    <m/>
    <m/>
    <m/>
    <m/>
    <m/>
    <m/>
    <m/>
    <m/>
    <m/>
    <m/>
    <m/>
    <m/>
    <m/>
    <m/>
    <m/>
    <m/>
    <m/>
    <m/>
    <m/>
    <m/>
    <m/>
    <m/>
    <m/>
    <m/>
    <m/>
    <m/>
    <m/>
    <m/>
    <m/>
    <m/>
    <m/>
    <m/>
    <m/>
    <m/>
    <s v="固定收益类资产"/>
  </r>
  <r>
    <s v="锡业股份"/>
    <s v="云南锡业股份有限公司"/>
    <s v="股票"/>
    <s v="沪深主板股"/>
    <s v="000960.SZ"/>
    <x v="645"/>
    <n v="29000"/>
    <n v="607262.31999999995"/>
    <x v="4260"/>
    <m/>
    <m/>
    <s v="万能"/>
    <s v="新动力19号"/>
    <s v="华安财保资管新动力19集合资产管理产品"/>
    <s v="HA0257"/>
    <s v="组合类保险资管产品"/>
    <s v="固定收益类保险资管产品"/>
    <n v="1"/>
    <s v="华安财保资产管理有限责任公司"/>
    <n v="701662950"/>
    <n v="678606518.04999995"/>
    <m/>
    <m/>
    <m/>
    <m/>
    <s v="否"/>
    <n v="1.73780024483436E-5"/>
    <m/>
    <m/>
    <m/>
    <m/>
    <m/>
    <m/>
    <m/>
    <m/>
    <m/>
    <m/>
    <m/>
    <m/>
    <m/>
    <m/>
    <m/>
    <m/>
    <m/>
    <m/>
    <m/>
    <m/>
    <m/>
    <m/>
    <m/>
    <m/>
    <m/>
    <m/>
    <m/>
    <m/>
    <m/>
    <m/>
    <m/>
    <m/>
    <m/>
    <m/>
    <m/>
    <m/>
    <m/>
    <m/>
    <s v="固定收益类资产"/>
  </r>
  <r>
    <s v="浪潮信息"/>
    <s v="浪潮电子信息产业股份有限公司"/>
    <s v="股票"/>
    <s v="沪深主板股"/>
    <s v="000977.SZ"/>
    <x v="646"/>
    <n v="25900"/>
    <n v="700492.96"/>
    <x v="5045"/>
    <m/>
    <m/>
    <s v="万能"/>
    <s v="新动力19号"/>
    <s v="华安财保资管新动力19集合资产管理产品"/>
    <s v="HA0257"/>
    <s v="组合类保险资管产品"/>
    <s v="固定收益类保险资管产品"/>
    <n v="1"/>
    <s v="华安财保资产管理有限责任公司"/>
    <n v="701662950"/>
    <n v="678606518.04999995"/>
    <m/>
    <m/>
    <m/>
    <m/>
    <s v="是"/>
    <n v="1.7816344729788701E-5"/>
    <m/>
    <m/>
    <m/>
    <m/>
    <m/>
    <m/>
    <m/>
    <m/>
    <m/>
    <m/>
    <m/>
    <m/>
    <m/>
    <m/>
    <m/>
    <m/>
    <m/>
    <m/>
    <m/>
    <m/>
    <m/>
    <m/>
    <m/>
    <m/>
    <m/>
    <m/>
    <m/>
    <m/>
    <m/>
    <m/>
    <m/>
    <m/>
    <m/>
    <m/>
    <m/>
    <m/>
    <m/>
    <m/>
    <s v="固定收益类资产"/>
  </r>
  <r>
    <s v="山西焦煤"/>
    <s v="山西焦煤能源集团股份有限公司"/>
    <s v="股票"/>
    <s v="沪深主板股"/>
    <s v="000983.SZ"/>
    <x v="482"/>
    <n v="39200"/>
    <n v="467867"/>
    <x v="5046"/>
    <m/>
    <m/>
    <s v="万能"/>
    <s v="新动力19号"/>
    <s v="华安财保资管新动力19集合资产管理产品"/>
    <s v="HA0257"/>
    <s v="组合类保险资管产品"/>
    <s v="固定收益类保险资管产品"/>
    <n v="1"/>
    <s v="华安财保资产管理有限责任公司"/>
    <n v="701662950"/>
    <n v="678606518.04999995"/>
    <m/>
    <m/>
    <m/>
    <m/>
    <s v="否"/>
    <n v="9.5690042377018805E-6"/>
    <m/>
    <m/>
    <m/>
    <m/>
    <m/>
    <m/>
    <m/>
    <m/>
    <m/>
    <m/>
    <m/>
    <m/>
    <m/>
    <m/>
    <m/>
    <m/>
    <m/>
    <m/>
    <m/>
    <m/>
    <m/>
    <m/>
    <m/>
    <m/>
    <m/>
    <m/>
    <m/>
    <m/>
    <m/>
    <m/>
    <m/>
    <m/>
    <m/>
    <m/>
    <m/>
    <m/>
    <m/>
    <m/>
    <s v="固定收益类资产"/>
  </r>
  <r>
    <s v="华工科技"/>
    <s v="华工科技产业股份有限公司"/>
    <s v="股票"/>
    <s v="沪深主板股"/>
    <s v="000988.SZ"/>
    <x v="647"/>
    <n v="22900"/>
    <n v="456351"/>
    <x v="5047"/>
    <m/>
    <m/>
    <s v="万能"/>
    <s v="新动力19号"/>
    <s v="华安财保资管新动力19集合资产管理产品"/>
    <s v="HA0257"/>
    <s v="组合类保险资管产品"/>
    <s v="固定收益类保险资管产品"/>
    <n v="1"/>
    <s v="华安财保资产管理有限责任公司"/>
    <n v="701662950"/>
    <n v="678606518.04999995"/>
    <m/>
    <m/>
    <m/>
    <m/>
    <s v="否"/>
    <n v="2.27746776220265E-5"/>
    <m/>
    <m/>
    <m/>
    <m/>
    <m/>
    <m/>
    <m/>
    <m/>
    <m/>
    <m/>
    <m/>
    <m/>
    <m/>
    <m/>
    <m/>
    <m/>
    <m/>
    <m/>
    <m/>
    <m/>
    <m/>
    <m/>
    <m/>
    <m/>
    <m/>
    <m/>
    <m/>
    <m/>
    <m/>
    <m/>
    <m/>
    <m/>
    <m/>
    <m/>
    <m/>
    <m/>
    <m/>
    <m/>
    <s v="固定收益类资产"/>
  </r>
  <r>
    <s v="永 泰 运"/>
    <s v="永泰运化工物流股份有限公司"/>
    <s v="股票"/>
    <s v="沪深主板股"/>
    <s v="001228.SZ"/>
    <x v="315"/>
    <n v="164"/>
    <n v="4995.4399999999996"/>
    <x v="433"/>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招商积余"/>
    <s v="招商局积余产业运营服务股份有限公司"/>
    <s v="股票"/>
    <s v="沪深主板股"/>
    <s v="001914.SZ"/>
    <x v="648"/>
    <n v="24800"/>
    <n v="454607"/>
    <x v="4645"/>
    <m/>
    <m/>
    <s v="万能"/>
    <s v="新动力19号"/>
    <s v="华安财保资管新动力19集合资产管理产品"/>
    <s v="HA0257"/>
    <s v="组合类保险资管产品"/>
    <s v="固定收益类保险资管产品"/>
    <n v="1"/>
    <s v="华安财保资产管理有限责任公司"/>
    <n v="701662950"/>
    <n v="678606518.04999995"/>
    <m/>
    <m/>
    <m/>
    <m/>
    <s v="否"/>
    <n v="2.33885907021713E-5"/>
    <m/>
    <m/>
    <m/>
    <m/>
    <m/>
    <m/>
    <m/>
    <m/>
    <m/>
    <m/>
    <m/>
    <m/>
    <m/>
    <m/>
    <m/>
    <m/>
    <m/>
    <m/>
    <m/>
    <m/>
    <m/>
    <m/>
    <m/>
    <m/>
    <m/>
    <m/>
    <m/>
    <m/>
    <m/>
    <m/>
    <m/>
    <m/>
    <m/>
    <m/>
    <m/>
    <m/>
    <m/>
    <m/>
    <s v="固定收益类资产"/>
  </r>
  <r>
    <s v="亿帆医药"/>
    <s v="亿帆医药股份有限公司"/>
    <s v="股票"/>
    <s v="沪深主板股"/>
    <s v="002019.SZ"/>
    <x v="649"/>
    <n v="27700"/>
    <n v="401221"/>
    <x v="5048"/>
    <m/>
    <m/>
    <s v="万能"/>
    <s v="新动力19号"/>
    <s v="华安财保资管新动力19集合资产管理产品"/>
    <s v="HA0257"/>
    <s v="组合类保险资管产品"/>
    <s v="固定收益类保险资管产品"/>
    <n v="1"/>
    <s v="华安财保资产管理有限责任公司"/>
    <n v="701662950"/>
    <n v="678606518.04999995"/>
    <m/>
    <m/>
    <m/>
    <m/>
    <s v="否"/>
    <n v="2.2445396320659998E-5"/>
    <m/>
    <m/>
    <m/>
    <m/>
    <m/>
    <m/>
    <m/>
    <m/>
    <m/>
    <m/>
    <m/>
    <m/>
    <m/>
    <m/>
    <m/>
    <m/>
    <m/>
    <m/>
    <m/>
    <m/>
    <m/>
    <m/>
    <m/>
    <m/>
    <m/>
    <m/>
    <m/>
    <m/>
    <m/>
    <m/>
    <m/>
    <m/>
    <m/>
    <m/>
    <m/>
    <m/>
    <m/>
    <m/>
    <s v="固定收益类资产"/>
  </r>
  <r>
    <s v="旺能环境"/>
    <s v="旺能环境股份有限公司"/>
    <s v="股票"/>
    <s v="沪深主板股"/>
    <s v="002034.SZ"/>
    <x v="650"/>
    <n v="19000"/>
    <n v="351335"/>
    <x v="4266"/>
    <m/>
    <m/>
    <s v="万能"/>
    <s v="新动力19号"/>
    <s v="华安财保资管新动力19集合资产管理产品"/>
    <s v="HA0257"/>
    <s v="组合类保险资管产品"/>
    <s v="固定收益类保险资管产品"/>
    <n v="1"/>
    <s v="华安财保资产管理有限责任公司"/>
    <n v="701662950"/>
    <n v="678606518.04999995"/>
    <m/>
    <m/>
    <m/>
    <m/>
    <s v="否"/>
    <n v="4.4238175337132501E-5"/>
    <m/>
    <m/>
    <m/>
    <m/>
    <m/>
    <m/>
    <m/>
    <m/>
    <m/>
    <m/>
    <m/>
    <m/>
    <m/>
    <m/>
    <m/>
    <m/>
    <m/>
    <m/>
    <m/>
    <m/>
    <m/>
    <m/>
    <m/>
    <m/>
    <m/>
    <m/>
    <m/>
    <m/>
    <m/>
    <m/>
    <m/>
    <m/>
    <m/>
    <m/>
    <m/>
    <m/>
    <m/>
    <m/>
    <s v="固定收益类资产"/>
  </r>
  <r>
    <s v="黔源电力"/>
    <s v="贵州黔源电力股份有限公司"/>
    <s v="股票"/>
    <s v="沪深主板股"/>
    <s v="002039.SZ"/>
    <x v="651"/>
    <n v="17900"/>
    <n v="314715.78000000003"/>
    <x v="5049"/>
    <m/>
    <m/>
    <s v="万能"/>
    <s v="新动力19号"/>
    <s v="华安财保资管新动力19集合资产管理产品"/>
    <s v="HA0257"/>
    <s v="组合类保险资管产品"/>
    <s v="固定收益类保险资管产品"/>
    <n v="1"/>
    <s v="华安财保资产管理有限责任公司"/>
    <n v="701662950"/>
    <n v="678606518.04999995"/>
    <m/>
    <m/>
    <m/>
    <m/>
    <s v="否"/>
    <n v="5.86119136304533E-5"/>
    <m/>
    <m/>
    <m/>
    <m/>
    <m/>
    <m/>
    <m/>
    <m/>
    <m/>
    <m/>
    <m/>
    <m/>
    <m/>
    <m/>
    <m/>
    <m/>
    <m/>
    <m/>
    <m/>
    <m/>
    <m/>
    <m/>
    <m/>
    <m/>
    <m/>
    <m/>
    <m/>
    <m/>
    <m/>
    <m/>
    <m/>
    <m/>
    <m/>
    <m/>
    <m/>
    <m/>
    <m/>
    <m/>
    <s v="固定收益类资产"/>
  </r>
  <r>
    <s v="鲁阳节能"/>
    <s v="山东鲁阳节能材料股份有限公司"/>
    <s v="股票"/>
    <s v="沪深主板股"/>
    <s v="002088.SZ"/>
    <x v="652"/>
    <n v="21300"/>
    <n v="340812"/>
    <x v="5050"/>
    <m/>
    <m/>
    <s v="万能"/>
    <s v="新动力19号"/>
    <s v="华安财保资管新动力19集合资产管理产品"/>
    <s v="HA0257"/>
    <s v="组合类保险资管产品"/>
    <s v="固定收益类保险资管产品"/>
    <n v="1"/>
    <s v="华安财保资产管理有限责任公司"/>
    <n v="701662950"/>
    <n v="678606518.04999995"/>
    <m/>
    <m/>
    <m/>
    <m/>
    <s v="否"/>
    <n v="4.2067211530407003E-5"/>
    <m/>
    <m/>
    <m/>
    <m/>
    <m/>
    <m/>
    <m/>
    <m/>
    <m/>
    <m/>
    <m/>
    <m/>
    <m/>
    <m/>
    <m/>
    <m/>
    <m/>
    <m/>
    <m/>
    <m/>
    <m/>
    <m/>
    <m/>
    <m/>
    <m/>
    <m/>
    <m/>
    <m/>
    <m/>
    <m/>
    <m/>
    <m/>
    <m/>
    <m/>
    <m/>
    <m/>
    <m/>
    <m/>
    <s v="固定收益类资产"/>
  </r>
  <r>
    <s v="山河智能"/>
    <s v="山河智能装备股份有限公司"/>
    <s v="股票"/>
    <s v="沪深主板股"/>
    <s v="002097.SZ"/>
    <x v="653"/>
    <n v="40100"/>
    <n v="295574"/>
    <x v="5051"/>
    <m/>
    <m/>
    <s v="万能"/>
    <s v="新动力19号"/>
    <s v="华安财保资管新动力19集合资产管理产品"/>
    <s v="HA0257"/>
    <s v="组合类保险资管产品"/>
    <s v="固定收益类保险资管产品"/>
    <n v="1"/>
    <s v="华安财保资产管理有限责任公司"/>
    <n v="701662950"/>
    <n v="678606518.04999995"/>
    <m/>
    <m/>
    <m/>
    <m/>
    <s v="否"/>
    <n v="3.6883315166920901E-5"/>
    <m/>
    <m/>
    <m/>
    <m/>
    <m/>
    <m/>
    <m/>
    <m/>
    <m/>
    <m/>
    <m/>
    <m/>
    <m/>
    <m/>
    <m/>
    <m/>
    <m/>
    <m/>
    <m/>
    <m/>
    <m/>
    <m/>
    <m/>
    <m/>
    <m/>
    <m/>
    <m/>
    <m/>
    <m/>
    <m/>
    <m/>
    <m/>
    <m/>
    <m/>
    <m/>
    <m/>
    <m/>
    <m/>
    <s v="固定收益类资产"/>
  </r>
  <r>
    <s v="韵达股份"/>
    <s v="韵达控股股份有限公司"/>
    <s v="股票"/>
    <s v="沪深主板股"/>
    <s v="002120.SZ"/>
    <x v="654"/>
    <n v="41500"/>
    <n v="752286.05"/>
    <x v="5052"/>
    <m/>
    <m/>
    <s v="万能"/>
    <s v="新动力19号"/>
    <s v="华安财保资管新动力19集合资产管理产品"/>
    <s v="HA0257"/>
    <s v="组合类保险资管产品"/>
    <s v="固定收益类保险资管产品"/>
    <n v="1"/>
    <s v="华安财保资产管理有限责任公司"/>
    <n v="701662950"/>
    <n v="678606518.04999995"/>
    <m/>
    <m/>
    <m/>
    <m/>
    <s v="是"/>
    <n v="1.4296708587496299E-5"/>
    <m/>
    <m/>
    <m/>
    <m/>
    <m/>
    <m/>
    <m/>
    <m/>
    <m/>
    <m/>
    <m/>
    <m/>
    <m/>
    <m/>
    <m/>
    <m/>
    <m/>
    <m/>
    <m/>
    <m/>
    <m/>
    <m/>
    <m/>
    <m/>
    <m/>
    <m/>
    <m/>
    <m/>
    <m/>
    <m/>
    <m/>
    <m/>
    <m/>
    <m/>
    <m/>
    <m/>
    <m/>
    <m/>
    <s v="固定收益类资产"/>
  </r>
  <r>
    <s v="电投能源"/>
    <s v="内蒙古电投能源股份有限公司"/>
    <s v="股票"/>
    <s v="沪深主板股"/>
    <s v="002128.SZ"/>
    <x v="655"/>
    <n v="26300"/>
    <n v="420879"/>
    <x v="5053"/>
    <m/>
    <m/>
    <s v="万能"/>
    <s v="新动力19号"/>
    <s v="华安财保资管新动力19集合资产管理产品"/>
    <s v="HA0257"/>
    <s v="组合类保险资管产品"/>
    <s v="固定收益类保险资管产品"/>
    <n v="1"/>
    <s v="华安财保资产管理有限责任公司"/>
    <n v="701662950"/>
    <n v="678606518.04999995"/>
    <m/>
    <m/>
    <m/>
    <m/>
    <s v="否"/>
    <n v="1.3686700038175399E-5"/>
    <m/>
    <m/>
    <m/>
    <m/>
    <m/>
    <m/>
    <m/>
    <m/>
    <m/>
    <m/>
    <m/>
    <m/>
    <m/>
    <m/>
    <m/>
    <m/>
    <m/>
    <m/>
    <m/>
    <m/>
    <m/>
    <m/>
    <m/>
    <m/>
    <m/>
    <m/>
    <m/>
    <m/>
    <m/>
    <m/>
    <m/>
    <m/>
    <m/>
    <m/>
    <m/>
    <m/>
    <m/>
    <m/>
    <s v="固定收益类资产"/>
  </r>
  <r>
    <s v="中环股份"/>
    <s v="天津中环半导体股份有限公司"/>
    <s v="股票"/>
    <s v="沪深主板股"/>
    <s v="002129.SZ"/>
    <x v="656"/>
    <n v="32900"/>
    <n v="1407467"/>
    <x v="5054"/>
    <m/>
    <m/>
    <s v="万能"/>
    <s v="新动力19号"/>
    <s v="华安财保资管新动力19集合资产管理产品"/>
    <s v="HA0257"/>
    <s v="组合类保险资管产品"/>
    <s v="固定收益类保险资管产品"/>
    <n v="1"/>
    <s v="华安财保资产管理有限责任公司"/>
    <n v="701662950"/>
    <n v="678606518.04999995"/>
    <m/>
    <m/>
    <m/>
    <m/>
    <s v="是"/>
    <n v="1.01802942520234E-5"/>
    <m/>
    <m/>
    <m/>
    <m/>
    <m/>
    <m/>
    <m/>
    <m/>
    <m/>
    <m/>
    <m/>
    <m/>
    <m/>
    <m/>
    <m/>
    <m/>
    <m/>
    <m/>
    <m/>
    <m/>
    <m/>
    <m/>
    <m/>
    <m/>
    <m/>
    <m/>
    <m/>
    <m/>
    <m/>
    <m/>
    <m/>
    <m/>
    <m/>
    <m/>
    <m/>
    <m/>
    <m/>
    <m/>
    <s v="固定收益类资产"/>
  </r>
  <r>
    <s v="宁波银行"/>
    <s v="宁波银行股份有限公司"/>
    <s v="股票"/>
    <s v="沪深主板股"/>
    <s v="002142.SZ"/>
    <x v="657"/>
    <n v="82900"/>
    <n v="3079578.11"/>
    <x v="5055"/>
    <m/>
    <m/>
    <s v="万能"/>
    <s v="新动力19号"/>
    <s v="华安财保资管新动力19集合资产管理产品"/>
    <s v="HA0257"/>
    <s v="组合类保险资管产品"/>
    <s v="固定收益类保险资管产品"/>
    <n v="1"/>
    <s v="华安财保资产管理有限责任公司"/>
    <n v="701662950"/>
    <n v="678606518.04999995"/>
    <m/>
    <m/>
    <m/>
    <m/>
    <s v="是"/>
    <n v="1.25537760608108E-5"/>
    <m/>
    <m/>
    <m/>
    <m/>
    <m/>
    <m/>
    <m/>
    <m/>
    <m/>
    <m/>
    <m/>
    <m/>
    <m/>
    <m/>
    <m/>
    <m/>
    <m/>
    <m/>
    <m/>
    <m/>
    <m/>
    <m/>
    <m/>
    <m/>
    <m/>
    <m/>
    <m/>
    <m/>
    <m/>
    <m/>
    <m/>
    <m/>
    <m/>
    <m/>
    <m/>
    <m/>
    <m/>
    <m/>
    <s v="固定收益类资产"/>
  </r>
  <r>
    <s v="通富微电"/>
    <s v="通富微电子股份有限公司"/>
    <s v="股票"/>
    <s v="沪深主板股"/>
    <s v="002156.SZ"/>
    <x v="658"/>
    <n v="24800"/>
    <n v="425187.99"/>
    <x v="4651"/>
    <m/>
    <m/>
    <s v="万能"/>
    <s v="新动力19号"/>
    <s v="华安财保资管新动力19集合资产管理产品"/>
    <s v="HA0257"/>
    <s v="组合类保险资管产品"/>
    <s v="固定收益类保险资管产品"/>
    <n v="1"/>
    <s v="华安财保资产管理有限责任公司"/>
    <n v="701662950"/>
    <n v="678606518.04999995"/>
    <m/>
    <m/>
    <m/>
    <m/>
    <s v="否"/>
    <n v="1.8660128607051001E-5"/>
    <m/>
    <m/>
    <m/>
    <m/>
    <m/>
    <m/>
    <m/>
    <m/>
    <m/>
    <m/>
    <m/>
    <m/>
    <m/>
    <m/>
    <m/>
    <m/>
    <m/>
    <m/>
    <m/>
    <m/>
    <m/>
    <m/>
    <m/>
    <m/>
    <m/>
    <m/>
    <m/>
    <m/>
    <m/>
    <m/>
    <m/>
    <m/>
    <m/>
    <m/>
    <m/>
    <m/>
    <m/>
    <m/>
    <s v="固定收益类资产"/>
  </r>
  <r>
    <s v="游族网络"/>
    <s v="游族网络股份有限公司"/>
    <s v="股票"/>
    <s v="沪深主板股"/>
    <s v="002174.SZ"/>
    <x v="659"/>
    <n v="28700"/>
    <n v="320401"/>
    <x v="5056"/>
    <m/>
    <m/>
    <s v="万能"/>
    <s v="新动力19号"/>
    <s v="华安财保资管新动力19集合资产管理产品"/>
    <s v="HA0257"/>
    <s v="组合类保险资管产品"/>
    <s v="固定收益类保险资管产品"/>
    <n v="1"/>
    <s v="华安财保资产管理有限责任公司"/>
    <n v="701662950"/>
    <n v="678606518.04999995"/>
    <m/>
    <m/>
    <m/>
    <m/>
    <s v="否"/>
    <n v="3.1336595255253799E-5"/>
    <m/>
    <m/>
    <m/>
    <m/>
    <m/>
    <m/>
    <m/>
    <m/>
    <m/>
    <m/>
    <m/>
    <m/>
    <m/>
    <m/>
    <m/>
    <m/>
    <m/>
    <m/>
    <m/>
    <m/>
    <m/>
    <m/>
    <m/>
    <m/>
    <m/>
    <m/>
    <m/>
    <m/>
    <m/>
    <m/>
    <m/>
    <m/>
    <m/>
    <m/>
    <m/>
    <m/>
    <m/>
    <m/>
    <s v="固定收益类资产"/>
  </r>
  <r>
    <s v="中航光电"/>
    <s v="中航光电科技股份有限公司"/>
    <s v="股票"/>
    <s v="沪深主板股"/>
    <s v="002179.SZ"/>
    <x v="465"/>
    <n v="6800"/>
    <n v="541217"/>
    <x v="5057"/>
    <m/>
    <m/>
    <s v="万能"/>
    <s v="新动力19号"/>
    <s v="华安财保资管新动力19集合资产管理产品"/>
    <s v="HA0257"/>
    <s v="组合类保险资管产品"/>
    <s v="固定收益类保险资管产品"/>
    <n v="1"/>
    <s v="华安财保资产管理有限责任公司"/>
    <n v="701662950"/>
    <n v="678606518.04999995"/>
    <m/>
    <m/>
    <m/>
    <m/>
    <s v="是"/>
    <n v="5.9888339951582003E-6"/>
    <m/>
    <m/>
    <m/>
    <m/>
    <m/>
    <m/>
    <m/>
    <m/>
    <m/>
    <m/>
    <m/>
    <m/>
    <m/>
    <m/>
    <m/>
    <m/>
    <m/>
    <m/>
    <m/>
    <m/>
    <m/>
    <m/>
    <m/>
    <m/>
    <m/>
    <m/>
    <m/>
    <m/>
    <m/>
    <m/>
    <m/>
    <m/>
    <m/>
    <m/>
    <m/>
    <m/>
    <m/>
    <m/>
    <s v="固定收益类资产"/>
  </r>
  <r>
    <s v="纳 思 达"/>
    <s v="纳思达股份有限公司"/>
    <s v="股票"/>
    <s v="沪深主板股"/>
    <s v="002180.SZ"/>
    <x v="597"/>
    <n v="14300"/>
    <n v="679407.52"/>
    <x v="5058"/>
    <m/>
    <m/>
    <s v="万能"/>
    <s v="新动力19号"/>
    <s v="华安财保资管新动力19集合资产管理产品"/>
    <s v="HA0257"/>
    <s v="组合类保险资管产品"/>
    <s v="固定收益类保险资管产品"/>
    <n v="1"/>
    <s v="华安财保资产管理有限责任公司"/>
    <n v="701662950"/>
    <n v="678606518.04999995"/>
    <m/>
    <m/>
    <m/>
    <m/>
    <s v="否"/>
    <n v="1.01351062105266E-5"/>
    <m/>
    <m/>
    <m/>
    <m/>
    <m/>
    <m/>
    <m/>
    <m/>
    <m/>
    <m/>
    <m/>
    <m/>
    <m/>
    <m/>
    <m/>
    <m/>
    <m/>
    <m/>
    <m/>
    <m/>
    <m/>
    <m/>
    <m/>
    <m/>
    <m/>
    <m/>
    <m/>
    <m/>
    <m/>
    <m/>
    <m/>
    <m/>
    <m/>
    <m/>
    <m/>
    <m/>
    <m/>
    <m/>
    <s v="固定收益类资产"/>
  </r>
  <r>
    <s v="怡 亚 通"/>
    <s v="深圳市怡亚通供应链股份有限公司"/>
    <s v="股票"/>
    <s v="沪深主板股"/>
    <s v="002183.SZ"/>
    <x v="660"/>
    <n v="86900"/>
    <n v="458515.31"/>
    <x v="5059"/>
    <m/>
    <m/>
    <s v="万能"/>
    <s v="新动力19号"/>
    <s v="华安财保资管新动力19集合资产管理产品"/>
    <s v="HA0257"/>
    <s v="组合类保险资管产品"/>
    <s v="固定收益类保险资管产品"/>
    <n v="1"/>
    <s v="华安财保资产管理有限责任公司"/>
    <n v="701662950"/>
    <n v="678606518.04999995"/>
    <m/>
    <m/>
    <m/>
    <m/>
    <s v="否"/>
    <n v="3.3461569426596997E-5"/>
    <m/>
    <m/>
    <m/>
    <m/>
    <m/>
    <m/>
    <m/>
    <m/>
    <m/>
    <m/>
    <m/>
    <m/>
    <m/>
    <m/>
    <m/>
    <m/>
    <m/>
    <m/>
    <m/>
    <m/>
    <m/>
    <m/>
    <m/>
    <m/>
    <m/>
    <m/>
    <m/>
    <m/>
    <m/>
    <m/>
    <m/>
    <m/>
    <m/>
    <m/>
    <m/>
    <m/>
    <m/>
    <m/>
    <s v="固定收益类资产"/>
  </r>
  <r>
    <s v="华天科技"/>
    <s v="天水华天科技股份有限公司"/>
    <s v="股票"/>
    <s v="沪深主板股"/>
    <s v="002185.SZ"/>
    <x v="661"/>
    <n v="47100"/>
    <n v="479618"/>
    <x v="5060"/>
    <m/>
    <m/>
    <s v="万能"/>
    <s v="新动力19号"/>
    <s v="华安财保资管新动力19集合资产管理产品"/>
    <s v="HA0257"/>
    <s v="组合类保险资管产品"/>
    <s v="固定收益类保险资管产品"/>
    <n v="1"/>
    <s v="华安财保资产管理有限责任公司"/>
    <n v="701662950"/>
    <n v="678606518.04999995"/>
    <m/>
    <m/>
    <m/>
    <m/>
    <s v="否"/>
    <n v="1.46981512392004E-5"/>
    <m/>
    <m/>
    <m/>
    <m/>
    <m/>
    <m/>
    <m/>
    <m/>
    <m/>
    <m/>
    <m/>
    <m/>
    <m/>
    <m/>
    <m/>
    <m/>
    <m/>
    <m/>
    <m/>
    <m/>
    <m/>
    <m/>
    <m/>
    <m/>
    <m/>
    <m/>
    <m/>
    <m/>
    <m/>
    <m/>
    <m/>
    <m/>
    <m/>
    <m/>
    <m/>
    <m/>
    <m/>
    <m/>
    <s v="固定收益类资产"/>
  </r>
  <r>
    <s v="科大讯飞"/>
    <s v="科大讯飞股份有限公司"/>
    <s v="股票"/>
    <s v="沪深主板股"/>
    <s v="002230.SZ"/>
    <x v="662"/>
    <n v="18200"/>
    <n v="810432"/>
    <x v="5061"/>
    <m/>
    <m/>
    <s v="万能"/>
    <s v="新动力19号"/>
    <s v="华安财保资管新动力19集合资产管理产品"/>
    <s v="HA0257"/>
    <s v="组合类保险资管产品"/>
    <s v="固定收益类保险资管产品"/>
    <n v="1"/>
    <s v="华安财保资产管理有限责任公司"/>
    <n v="701662950"/>
    <n v="678606518.04999995"/>
    <m/>
    <m/>
    <m/>
    <m/>
    <s v="是"/>
    <n v="7.8302294565492299E-6"/>
    <m/>
    <m/>
    <m/>
    <m/>
    <m/>
    <m/>
    <m/>
    <m/>
    <m/>
    <m/>
    <m/>
    <m/>
    <m/>
    <m/>
    <m/>
    <m/>
    <m/>
    <m/>
    <m/>
    <m/>
    <m/>
    <m/>
    <m/>
    <m/>
    <m/>
    <m/>
    <m/>
    <m/>
    <m/>
    <m/>
    <m/>
    <m/>
    <m/>
    <m/>
    <m/>
    <m/>
    <m/>
    <m/>
    <s v="固定收益类资产"/>
  </r>
  <r>
    <s v="塔牌集团"/>
    <s v="广东塔牌集团股份有限公司"/>
    <s v="股票"/>
    <s v="沪深主板股"/>
    <s v="002233.SZ"/>
    <x v="663"/>
    <n v="32100"/>
    <n v="353750"/>
    <x v="5062"/>
    <m/>
    <m/>
    <s v="万能"/>
    <s v="新动力19号"/>
    <s v="华安财保资管新动力19集合资产管理产品"/>
    <s v="HA0257"/>
    <s v="组合类保险资管产品"/>
    <s v="固定收益类保险资管产品"/>
    <n v="1"/>
    <s v="华安财保资产管理有限责任公司"/>
    <n v="701662950"/>
    <n v="678606518.04999995"/>
    <m/>
    <m/>
    <m/>
    <m/>
    <s v="否"/>
    <n v="2.6923318503891199E-5"/>
    <m/>
    <m/>
    <m/>
    <m/>
    <m/>
    <m/>
    <m/>
    <m/>
    <m/>
    <m/>
    <m/>
    <m/>
    <m/>
    <m/>
    <m/>
    <m/>
    <m/>
    <m/>
    <m/>
    <m/>
    <m/>
    <m/>
    <m/>
    <m/>
    <m/>
    <m/>
    <m/>
    <m/>
    <m/>
    <m/>
    <m/>
    <m/>
    <m/>
    <m/>
    <m/>
    <m/>
    <m/>
    <m/>
    <s v="固定收益类资产"/>
  </r>
  <r>
    <s v="联化科技"/>
    <s v="联化科技股份有限公司"/>
    <s v="股票"/>
    <s v="沪深主板股"/>
    <s v="002250.SZ"/>
    <x v="664"/>
    <n v="26700"/>
    <n v="365755"/>
    <x v="5063"/>
    <m/>
    <m/>
    <s v="万能"/>
    <s v="新动力19号"/>
    <s v="华安财保资管新动力19集合资产管理产品"/>
    <s v="HA0257"/>
    <s v="组合类保险资管产品"/>
    <s v="固定收益类保险资管产品"/>
    <n v="1"/>
    <s v="华安财保资产管理有限责任公司"/>
    <n v="701662950"/>
    <n v="678606518.04999995"/>
    <m/>
    <m/>
    <m/>
    <m/>
    <s v="否"/>
    <n v="2.8919694855496901E-5"/>
    <m/>
    <m/>
    <m/>
    <m/>
    <m/>
    <m/>
    <m/>
    <m/>
    <m/>
    <m/>
    <m/>
    <m/>
    <m/>
    <m/>
    <m/>
    <m/>
    <m/>
    <m/>
    <m/>
    <m/>
    <m/>
    <m/>
    <m/>
    <m/>
    <m/>
    <m/>
    <m/>
    <m/>
    <m/>
    <m/>
    <m/>
    <m/>
    <m/>
    <m/>
    <m/>
    <m/>
    <m/>
    <m/>
    <s v="固定收益类资产"/>
  </r>
  <r>
    <s v="卫 士 通"/>
    <s v="成都卫士通信息产业股份有限公司"/>
    <s v="股票"/>
    <s v="沪深主板股"/>
    <s v="002268.SZ"/>
    <x v="665"/>
    <n v="8700"/>
    <n v="377719"/>
    <x v="5064"/>
    <m/>
    <m/>
    <s v="万能"/>
    <s v="新动力19号"/>
    <s v="华安财保资管新动力19集合资产管理产品"/>
    <s v="HA0257"/>
    <s v="组合类保险资管产品"/>
    <s v="固定收益类保险资管产品"/>
    <n v="1"/>
    <s v="华安财保资产管理有限责任公司"/>
    <n v="701662950"/>
    <n v="678606518.04999995"/>
    <m/>
    <m/>
    <m/>
    <m/>
    <s v="否"/>
    <n v="1.02801080961165E-5"/>
    <m/>
    <m/>
    <m/>
    <m/>
    <m/>
    <m/>
    <m/>
    <m/>
    <m/>
    <m/>
    <m/>
    <m/>
    <m/>
    <m/>
    <m/>
    <m/>
    <m/>
    <m/>
    <m/>
    <m/>
    <m/>
    <m/>
    <m/>
    <m/>
    <m/>
    <m/>
    <m/>
    <m/>
    <m/>
    <m/>
    <m/>
    <m/>
    <m/>
    <m/>
    <m/>
    <m/>
    <m/>
    <m/>
    <s v="固定收益类资产"/>
  </r>
  <r>
    <s v="华明装备"/>
    <s v="华明电力装备股份有限公司"/>
    <s v="股票"/>
    <s v="沪深主板股"/>
    <s v="002270.SZ"/>
    <x v="666"/>
    <n v="52100"/>
    <n v="349706"/>
    <x v="5065"/>
    <m/>
    <m/>
    <s v="万能"/>
    <s v="新动力19号"/>
    <s v="华安财保资管新动力19集合资产管理产品"/>
    <s v="HA0257"/>
    <s v="组合类保险资管产品"/>
    <s v="固定收益类保险资管产品"/>
    <n v="1"/>
    <s v="华安财保资产管理有限责任公司"/>
    <n v="701662950"/>
    <n v="678606518.04999995"/>
    <m/>
    <m/>
    <m/>
    <m/>
    <s v="否"/>
    <n v="5.81326954110946E-5"/>
    <m/>
    <m/>
    <m/>
    <m/>
    <m/>
    <m/>
    <m/>
    <m/>
    <m/>
    <m/>
    <m/>
    <m/>
    <m/>
    <m/>
    <m/>
    <m/>
    <m/>
    <m/>
    <m/>
    <m/>
    <m/>
    <m/>
    <m/>
    <m/>
    <m/>
    <m/>
    <m/>
    <m/>
    <m/>
    <m/>
    <m/>
    <m/>
    <m/>
    <m/>
    <m/>
    <m/>
    <m/>
    <m/>
    <s v="固定收益类资产"/>
  </r>
  <r>
    <s v="东方雨虹"/>
    <s v="北京东方雨虹防水技术股份有限公司"/>
    <s v="股票"/>
    <s v="沪深主板股"/>
    <s v="002271.SZ"/>
    <x v="460"/>
    <n v="17550"/>
    <n v="820685.71"/>
    <x v="4656"/>
    <m/>
    <m/>
    <s v="万能"/>
    <s v="新动力19号"/>
    <s v="华安财保资管新动力19集合资产管理产品"/>
    <s v="HA0257"/>
    <s v="组合类保险资管产品"/>
    <s v="固定收益类保险资管产品"/>
    <n v="1"/>
    <s v="华安财保资产管理有限责任公司"/>
    <n v="701662950"/>
    <n v="678606518.04999995"/>
    <m/>
    <m/>
    <m/>
    <m/>
    <s v="是"/>
    <n v="6.9653158762117604E-6"/>
    <m/>
    <m/>
    <m/>
    <m/>
    <m/>
    <m/>
    <m/>
    <m/>
    <m/>
    <m/>
    <m/>
    <m/>
    <m/>
    <m/>
    <m/>
    <m/>
    <m/>
    <m/>
    <m/>
    <m/>
    <m/>
    <m/>
    <m/>
    <m/>
    <m/>
    <m/>
    <m/>
    <m/>
    <m/>
    <m/>
    <m/>
    <m/>
    <m/>
    <m/>
    <m/>
    <m/>
    <m/>
    <m/>
    <s v="固定收益类资产"/>
  </r>
  <r>
    <s v="万马股份"/>
    <s v="浙江万马股份有限公司"/>
    <s v="股票"/>
    <s v="沪深主板股"/>
    <s v="002276.SZ"/>
    <x v="667"/>
    <n v="55700"/>
    <n v="382583"/>
    <x v="5066"/>
    <m/>
    <m/>
    <s v="万能"/>
    <s v="新动力19号"/>
    <s v="华安财保资管新动力19集合资产管理产品"/>
    <s v="HA0257"/>
    <s v="组合类保险资管产品"/>
    <s v="固定收益类保险资管产品"/>
    <n v="1"/>
    <s v="华安财保资产管理有限责任公司"/>
    <n v="701662950"/>
    <n v="678606518.04999995"/>
    <m/>
    <m/>
    <m/>
    <m/>
    <s v="否"/>
    <n v="5.3791005726262103E-5"/>
    <m/>
    <m/>
    <m/>
    <m/>
    <m/>
    <m/>
    <m/>
    <m/>
    <m/>
    <m/>
    <m/>
    <m/>
    <m/>
    <m/>
    <m/>
    <m/>
    <m/>
    <m/>
    <m/>
    <m/>
    <m/>
    <m/>
    <m/>
    <m/>
    <m/>
    <m/>
    <m/>
    <m/>
    <m/>
    <m/>
    <m/>
    <m/>
    <m/>
    <m/>
    <m/>
    <m/>
    <m/>
    <m/>
    <s v="固定收益类资产"/>
  </r>
  <r>
    <s v="保 龄 宝"/>
    <s v="保龄宝生物股份有限公司"/>
    <s v="股票"/>
    <s v="沪深主板股"/>
    <s v="002286.SZ"/>
    <x v="668"/>
    <n v="59200"/>
    <n v="671636.41"/>
    <x v="5067"/>
    <m/>
    <m/>
    <s v="万能"/>
    <s v="新动力19号"/>
    <s v="华安财保资管新动力19集合资产管理产品"/>
    <s v="HA0257"/>
    <s v="组合类保险资管产品"/>
    <s v="固定收益类保险资管产品"/>
    <n v="1"/>
    <s v="华安财保资产管理有限责任公司"/>
    <n v="701662950"/>
    <n v="678606518.04999995"/>
    <m/>
    <m/>
    <m/>
    <m/>
    <s v="否"/>
    <n v="1.59177482624245E-4"/>
    <m/>
    <m/>
    <m/>
    <m/>
    <m/>
    <m/>
    <m/>
    <m/>
    <m/>
    <m/>
    <m/>
    <m/>
    <m/>
    <m/>
    <m/>
    <m/>
    <m/>
    <m/>
    <m/>
    <m/>
    <m/>
    <m/>
    <m/>
    <m/>
    <m/>
    <m/>
    <m/>
    <m/>
    <m/>
    <m/>
    <m/>
    <m/>
    <m/>
    <m/>
    <m/>
    <m/>
    <m/>
    <m/>
    <s v="固定收益类资产"/>
  </r>
  <r>
    <s v="信 立 泰"/>
    <s v="深圳信立泰药业股份有限公司"/>
    <s v="股票"/>
    <s v="沪深主板股"/>
    <s v="002294.SZ"/>
    <x v="669"/>
    <n v="15100"/>
    <n v="370442.33"/>
    <x v="5068"/>
    <m/>
    <m/>
    <s v="万能"/>
    <s v="新动力19号"/>
    <s v="华安财保资管新动力19集合资产管理产品"/>
    <s v="HA0257"/>
    <s v="组合类保险资管产品"/>
    <s v="固定收益类保险资管产品"/>
    <n v="1"/>
    <s v="华安财保资产管理有限责任公司"/>
    <n v="701662950"/>
    <n v="678606518.04999995"/>
    <m/>
    <m/>
    <m/>
    <m/>
    <s v="否"/>
    <n v="1.3544829598351799E-5"/>
    <m/>
    <m/>
    <m/>
    <m/>
    <m/>
    <m/>
    <m/>
    <m/>
    <m/>
    <m/>
    <m/>
    <m/>
    <m/>
    <m/>
    <m/>
    <m/>
    <m/>
    <m/>
    <m/>
    <m/>
    <m/>
    <m/>
    <m/>
    <m/>
    <m/>
    <m/>
    <m/>
    <m/>
    <m/>
    <m/>
    <m/>
    <m/>
    <m/>
    <m/>
    <m/>
    <m/>
    <m/>
    <m/>
    <s v="固定收益类资产"/>
  </r>
  <r>
    <s v="圣农发展"/>
    <s v="福建圣农发展股份有限公司"/>
    <s v="股票"/>
    <s v="沪深主板股"/>
    <s v="002299.SZ"/>
    <x v="670"/>
    <n v="35300"/>
    <n v="681576"/>
    <x v="5069"/>
    <m/>
    <m/>
    <s v="万能"/>
    <s v="新动力19号"/>
    <s v="华安财保资管新动力19集合资产管理产品"/>
    <s v="HA0257"/>
    <s v="组合类保险资管产品"/>
    <s v="固定收益类保险资管产品"/>
    <n v="1"/>
    <s v="华安财保资产管理有限责任公司"/>
    <n v="701662950"/>
    <n v="678606518.04999995"/>
    <m/>
    <m/>
    <m/>
    <m/>
    <s v="否"/>
    <n v="2.83768126500995E-5"/>
    <m/>
    <m/>
    <m/>
    <m/>
    <m/>
    <m/>
    <m/>
    <m/>
    <m/>
    <m/>
    <m/>
    <m/>
    <m/>
    <m/>
    <m/>
    <m/>
    <m/>
    <m/>
    <m/>
    <m/>
    <m/>
    <m/>
    <m/>
    <m/>
    <m/>
    <m/>
    <m/>
    <m/>
    <m/>
    <m/>
    <m/>
    <m/>
    <m/>
    <m/>
    <m/>
    <m/>
    <m/>
    <m/>
    <s v="固定收益类资产"/>
  </r>
  <r>
    <s v="洋河股份"/>
    <s v="江苏洋河酒厂股份有限公司"/>
    <s v="股票"/>
    <s v="沪深主板股"/>
    <s v="002304.SZ"/>
    <x v="671"/>
    <n v="10300"/>
    <n v="1568716.3"/>
    <x v="5070"/>
    <m/>
    <m/>
    <s v="万能"/>
    <s v="新动力19号"/>
    <s v="华安财保资管新动力19集合资产管理产品"/>
    <s v="HA0257"/>
    <s v="组合类保险资管产品"/>
    <s v="固定收益类保险资管产品"/>
    <n v="1"/>
    <s v="华安财保资产管理有限责任公司"/>
    <n v="701662950"/>
    <n v="678606518.04999995"/>
    <m/>
    <m/>
    <m/>
    <m/>
    <s v="是"/>
    <n v="6.8348254929700796E-6"/>
    <m/>
    <m/>
    <m/>
    <m/>
    <m/>
    <m/>
    <m/>
    <m/>
    <m/>
    <m/>
    <m/>
    <m/>
    <m/>
    <m/>
    <m/>
    <m/>
    <m/>
    <m/>
    <m/>
    <m/>
    <m/>
    <m/>
    <m/>
    <m/>
    <m/>
    <m/>
    <m/>
    <m/>
    <m/>
    <m/>
    <m/>
    <m/>
    <m/>
    <m/>
    <m/>
    <m/>
    <m/>
    <m/>
    <s v="固定收益类资产"/>
  </r>
  <r>
    <s v="潮 宏 基"/>
    <s v="广东潮宏基实业股份有限公司"/>
    <s v="股票"/>
    <s v="沪深主板股"/>
    <s v="002345.SZ"/>
    <x v="672"/>
    <n v="68300"/>
    <n v="322933"/>
    <x v="5071"/>
    <m/>
    <m/>
    <s v="万能"/>
    <s v="新动力19号"/>
    <s v="华安财保资管新动力19集合资产管理产品"/>
    <s v="HA0257"/>
    <s v="组合类保险资管产品"/>
    <s v="固定收益类保险资管产品"/>
    <n v="1"/>
    <s v="华安财保资产管理有限责任公司"/>
    <n v="701662950"/>
    <n v="678606518.04999995"/>
    <m/>
    <m/>
    <m/>
    <m/>
    <s v="否"/>
    <n v="7.6870031752961806E-5"/>
    <m/>
    <m/>
    <m/>
    <m/>
    <m/>
    <m/>
    <m/>
    <m/>
    <m/>
    <m/>
    <m/>
    <m/>
    <m/>
    <m/>
    <m/>
    <m/>
    <m/>
    <m/>
    <m/>
    <m/>
    <m/>
    <m/>
    <m/>
    <m/>
    <m/>
    <m/>
    <m/>
    <m/>
    <m/>
    <m/>
    <m/>
    <m/>
    <m/>
    <m/>
    <m/>
    <m/>
    <m/>
    <m/>
    <s v="固定收益类资产"/>
  </r>
  <r>
    <s v="太极股份"/>
    <s v="太极计算机股份有限公司"/>
    <s v="股票"/>
    <s v="沪深主板股"/>
    <s v="002368.SZ"/>
    <x v="673"/>
    <n v="17100"/>
    <n v="353907.12"/>
    <x v="5072"/>
    <m/>
    <m/>
    <s v="万能"/>
    <s v="新动力19号"/>
    <s v="华安财保资管新动力19集合资产管理产品"/>
    <s v="HA0257"/>
    <s v="组合类保险资管产品"/>
    <s v="固定收益类保险资管产品"/>
    <n v="1"/>
    <s v="华安财保资产管理有限责任公司"/>
    <n v="701662950"/>
    <n v="678606518.04999995"/>
    <m/>
    <m/>
    <m/>
    <m/>
    <s v="否"/>
    <n v="2.9500020659502801E-5"/>
    <m/>
    <m/>
    <m/>
    <m/>
    <m/>
    <m/>
    <m/>
    <m/>
    <m/>
    <m/>
    <m/>
    <m/>
    <m/>
    <m/>
    <m/>
    <m/>
    <m/>
    <m/>
    <m/>
    <m/>
    <m/>
    <m/>
    <m/>
    <m/>
    <m/>
    <m/>
    <m/>
    <m/>
    <m/>
    <m/>
    <m/>
    <m/>
    <m/>
    <m/>
    <m/>
    <m/>
    <m/>
    <m/>
    <s v="固定收益类资产"/>
  </r>
  <r>
    <s v="东山精密"/>
    <s v="苏州东山精密制造股份有限公司"/>
    <s v="股票"/>
    <s v="沪深主板股"/>
    <s v="002384.SZ"/>
    <x v="674"/>
    <n v="26800"/>
    <n v="550743.87"/>
    <x v="5073"/>
    <m/>
    <m/>
    <s v="万能"/>
    <s v="新动力19号"/>
    <s v="华安财保资管新动力19集合资产管理产品"/>
    <s v="HA0257"/>
    <s v="组合类保险资管产品"/>
    <s v="固定收益类保险资管产品"/>
    <n v="1"/>
    <s v="华安财保资产管理有限责任公司"/>
    <n v="701662950"/>
    <n v="678606518.04999995"/>
    <m/>
    <m/>
    <m/>
    <m/>
    <s v="否"/>
    <n v="1.5673730690568399E-5"/>
    <m/>
    <m/>
    <m/>
    <m/>
    <m/>
    <m/>
    <m/>
    <m/>
    <m/>
    <m/>
    <m/>
    <m/>
    <m/>
    <m/>
    <m/>
    <m/>
    <m/>
    <m/>
    <m/>
    <m/>
    <m/>
    <m/>
    <m/>
    <m/>
    <m/>
    <m/>
    <m/>
    <m/>
    <m/>
    <m/>
    <m/>
    <m/>
    <m/>
    <m/>
    <m/>
    <m/>
    <m/>
    <m/>
    <s v="固定收益类资产"/>
  </r>
  <r>
    <s v="四维图新"/>
    <s v="北京四维图新科技股份有限公司"/>
    <s v="股票"/>
    <s v="沪深主板股"/>
    <s v="002405.SZ"/>
    <x v="675"/>
    <n v="43900"/>
    <n v="641207"/>
    <x v="5074"/>
    <m/>
    <m/>
    <s v="万能"/>
    <s v="新动力19号"/>
    <s v="华安财保资管新动力19集合资产管理产品"/>
    <s v="HA0257"/>
    <s v="组合类保险资管产品"/>
    <s v="固定收益类保险资管产品"/>
    <n v="1"/>
    <s v="华安财保资产管理有限责任公司"/>
    <n v="701662950"/>
    <n v="678606518.04999995"/>
    <m/>
    <m/>
    <m/>
    <m/>
    <s v="否"/>
    <n v="1.8487735931273699E-5"/>
    <m/>
    <m/>
    <m/>
    <m/>
    <m/>
    <m/>
    <m/>
    <m/>
    <m/>
    <m/>
    <m/>
    <m/>
    <m/>
    <m/>
    <m/>
    <m/>
    <m/>
    <m/>
    <m/>
    <m/>
    <m/>
    <m/>
    <m/>
    <m/>
    <m/>
    <m/>
    <m/>
    <m/>
    <m/>
    <m/>
    <m/>
    <m/>
    <m/>
    <m/>
    <m/>
    <m/>
    <m/>
    <m/>
    <s v="固定收益类资产"/>
  </r>
  <r>
    <s v="广 联 达"/>
    <s v="广联达科技股份有限公司"/>
    <s v="股票"/>
    <s v="沪深主板股"/>
    <s v="002410.SZ"/>
    <x v="676"/>
    <n v="14000"/>
    <n v="680353"/>
    <x v="4662"/>
    <m/>
    <m/>
    <s v="万能"/>
    <s v="新动力19号"/>
    <s v="华安财保资管新动力19集合资产管理产品"/>
    <s v="HA0257"/>
    <s v="组合类保险资管产品"/>
    <s v="固定收益类保险资管产品"/>
    <n v="1"/>
    <s v="华安财保资产管理有限责任公司"/>
    <n v="701662950"/>
    <n v="678606518.04999995"/>
    <m/>
    <m/>
    <m/>
    <m/>
    <s v="是"/>
    <n v="1.17608746736556E-5"/>
    <m/>
    <m/>
    <m/>
    <m/>
    <m/>
    <m/>
    <m/>
    <m/>
    <m/>
    <m/>
    <m/>
    <m/>
    <m/>
    <m/>
    <m/>
    <m/>
    <m/>
    <m/>
    <m/>
    <m/>
    <m/>
    <m/>
    <m/>
    <m/>
    <m/>
    <m/>
    <m/>
    <m/>
    <m/>
    <m/>
    <m/>
    <m/>
    <m/>
    <m/>
    <m/>
    <m/>
    <m/>
    <m/>
    <s v="固定收益类资产"/>
  </r>
  <r>
    <s v="中粮资本"/>
    <s v="中粮资本控股股份有限公司"/>
    <s v="股票"/>
    <s v="沪深主板股"/>
    <s v="002423.SZ"/>
    <x v="677"/>
    <n v="67200"/>
    <n v="543414"/>
    <x v="5075"/>
    <m/>
    <m/>
    <s v="万能"/>
    <s v="新动力19号"/>
    <s v="华安财保资管新动力19集合资产管理产品"/>
    <s v="HA0257"/>
    <s v="组合类保险资管产品"/>
    <s v="固定收益类保险资管产品"/>
    <n v="1"/>
    <s v="华安财保资产管理有限责任公司"/>
    <n v="701662950"/>
    <n v="678606518.04999995"/>
    <m/>
    <m/>
    <m/>
    <m/>
    <s v="否"/>
    <n v="2.9165330238828101E-5"/>
    <m/>
    <m/>
    <m/>
    <m/>
    <m/>
    <m/>
    <m/>
    <m/>
    <m/>
    <m/>
    <m/>
    <m/>
    <m/>
    <m/>
    <m/>
    <m/>
    <m/>
    <m/>
    <m/>
    <m/>
    <m/>
    <m/>
    <m/>
    <m/>
    <m/>
    <m/>
    <m/>
    <m/>
    <m/>
    <m/>
    <m/>
    <m/>
    <m/>
    <m/>
    <m/>
    <m/>
    <m/>
    <m/>
    <s v="固定收益类资产"/>
  </r>
  <r>
    <s v="闰土股份"/>
    <s v="浙江闰土股份有限公司"/>
    <s v="股票"/>
    <s v="沪深主板股"/>
    <s v="002440.SZ"/>
    <x v="678"/>
    <n v="36500"/>
    <n v="305860"/>
    <x v="5076"/>
    <m/>
    <m/>
    <s v="万能"/>
    <s v="新动力19号"/>
    <s v="华安财保资管新动力19集合资产管理产品"/>
    <s v="HA0257"/>
    <s v="组合类保险资管产品"/>
    <s v="固定收益类保险资管产品"/>
    <n v="1"/>
    <s v="华安财保资产管理有限责任公司"/>
    <n v="701662950"/>
    <n v="678606518.04999995"/>
    <m/>
    <m/>
    <m/>
    <m/>
    <s v="否"/>
    <n v="3.1725336810082603E-5"/>
    <m/>
    <m/>
    <m/>
    <m/>
    <m/>
    <m/>
    <m/>
    <m/>
    <m/>
    <m/>
    <m/>
    <m/>
    <m/>
    <m/>
    <m/>
    <m/>
    <m/>
    <m/>
    <m/>
    <m/>
    <m/>
    <m/>
    <m/>
    <m/>
    <m/>
    <m/>
    <m/>
    <m/>
    <m/>
    <m/>
    <m/>
    <m/>
    <m/>
    <m/>
    <m/>
    <m/>
    <m/>
    <m/>
    <s v="固定收益类资产"/>
  </r>
  <r>
    <s v="赣锋锂业"/>
    <s v="江西赣锋锂业股份有限公司"/>
    <s v="股票"/>
    <s v="沪深主板股"/>
    <s v="002460.SZ"/>
    <x v="679"/>
    <n v="6500"/>
    <n v="857338"/>
    <x v="4298"/>
    <m/>
    <m/>
    <s v="万能"/>
    <s v="新动力19号"/>
    <s v="华安财保资管新动力19集合资产管理产品"/>
    <s v="HA0257"/>
    <s v="组合类保险资管产品"/>
    <s v="固定收益类保险资管产品"/>
    <n v="1"/>
    <s v="华安财保资产管理有限责任公司"/>
    <n v="701662950"/>
    <n v="678606518.04999995"/>
    <m/>
    <m/>
    <m/>
    <m/>
    <s v="是"/>
    <n v="4.5218055655885501E-6"/>
    <m/>
    <m/>
    <m/>
    <m/>
    <m/>
    <m/>
    <m/>
    <m/>
    <m/>
    <m/>
    <m/>
    <m/>
    <m/>
    <m/>
    <m/>
    <m/>
    <m/>
    <m/>
    <m/>
    <m/>
    <m/>
    <m/>
    <m/>
    <m/>
    <m/>
    <m/>
    <m/>
    <m/>
    <m/>
    <m/>
    <m/>
    <m/>
    <m/>
    <m/>
    <m/>
    <m/>
    <m/>
    <m/>
    <s v="固定收益类资产"/>
  </r>
  <r>
    <s v="海格通信"/>
    <s v="广州海格通信集团股份有限公司"/>
    <s v="股票"/>
    <s v="沪深主板股"/>
    <s v="002465.SZ"/>
    <x v="680"/>
    <n v="34200"/>
    <n v="345339.07"/>
    <x v="5077"/>
    <m/>
    <m/>
    <s v="万能"/>
    <s v="新动力19号"/>
    <s v="华安财保资管新动力19集合资产管理产品"/>
    <s v="HA0257"/>
    <s v="组合类保险资管产品"/>
    <s v="固定收益类保险资管产品"/>
    <n v="1"/>
    <s v="华安财保资产管理有限责任公司"/>
    <n v="701662950"/>
    <n v="678606518.04999995"/>
    <m/>
    <m/>
    <m/>
    <m/>
    <s v="否"/>
    <n v="1.48408599550881E-5"/>
    <m/>
    <m/>
    <m/>
    <m/>
    <m/>
    <m/>
    <m/>
    <m/>
    <m/>
    <m/>
    <m/>
    <m/>
    <m/>
    <m/>
    <m/>
    <m/>
    <m/>
    <m/>
    <m/>
    <m/>
    <m/>
    <m/>
    <m/>
    <m/>
    <m/>
    <m/>
    <m/>
    <m/>
    <m/>
    <m/>
    <m/>
    <m/>
    <m/>
    <m/>
    <m/>
    <m/>
    <m/>
    <m/>
    <s v="固定收益类资产"/>
  </r>
  <r>
    <s v="涪陵榨菜"/>
    <s v="重庆市涪陵榨菜集团股份有限公司"/>
    <s v="股票"/>
    <s v="沪深主板股"/>
    <s v="002507.SZ"/>
    <x v="681"/>
    <n v="32400"/>
    <n v="1093038"/>
    <x v="5078"/>
    <m/>
    <m/>
    <s v="万能"/>
    <s v="新动力19号"/>
    <s v="华安财保资管新动力19集合资产管理产品"/>
    <s v="HA0257"/>
    <s v="组合类保险资管产品"/>
    <s v="固定收益类保险资管产品"/>
    <n v="1"/>
    <s v="华安财保资产管理有限责任公司"/>
    <n v="701662950"/>
    <n v="678606518.04999995"/>
    <m/>
    <m/>
    <m/>
    <m/>
    <s v="否"/>
    <n v="3.65016946215909E-5"/>
    <m/>
    <m/>
    <m/>
    <m/>
    <m/>
    <m/>
    <m/>
    <m/>
    <m/>
    <m/>
    <m/>
    <m/>
    <m/>
    <m/>
    <m/>
    <m/>
    <m/>
    <m/>
    <m/>
    <m/>
    <m/>
    <m/>
    <m/>
    <m/>
    <m/>
    <m/>
    <m/>
    <m/>
    <m/>
    <m/>
    <m/>
    <m/>
    <m/>
    <m/>
    <m/>
    <m/>
    <m/>
    <m/>
    <s v="固定收益类资产"/>
  </r>
  <r>
    <s v="三七互娱"/>
    <s v="三七互娱网络科技集团股份有限公司"/>
    <s v="股票"/>
    <s v="沪深主板股"/>
    <s v="002555.SZ"/>
    <x v="682"/>
    <n v="31400"/>
    <n v="841246.5"/>
    <x v="5079"/>
    <m/>
    <m/>
    <s v="万能"/>
    <s v="新动力19号"/>
    <s v="华安财保资管新动力19集合资产管理产品"/>
    <s v="HA0257"/>
    <s v="组合类保险资管产品"/>
    <s v="固定收益类保险资管产品"/>
    <n v="1"/>
    <s v="华安财保资产管理有限责任公司"/>
    <n v="701662950"/>
    <n v="678606518.04999995"/>
    <m/>
    <m/>
    <m/>
    <m/>
    <s v="是"/>
    <n v="1.41577644173259E-5"/>
    <m/>
    <m/>
    <m/>
    <m/>
    <m/>
    <m/>
    <m/>
    <m/>
    <m/>
    <m/>
    <m/>
    <m/>
    <m/>
    <m/>
    <m/>
    <m/>
    <m/>
    <m/>
    <m/>
    <m/>
    <m/>
    <m/>
    <m/>
    <m/>
    <m/>
    <m/>
    <m/>
    <m/>
    <m/>
    <m/>
    <m/>
    <m/>
    <m/>
    <m/>
    <m/>
    <m/>
    <m/>
    <m/>
    <s v="固定收益类资产"/>
  </r>
  <r>
    <s v="益盛药业"/>
    <s v="吉林省集安益盛药业股份有限公司"/>
    <s v="股票"/>
    <s v="沪深主板股"/>
    <s v="002566.SZ"/>
    <x v="683"/>
    <n v="22200"/>
    <n v="218416"/>
    <x v="4302"/>
    <m/>
    <m/>
    <s v="万能"/>
    <s v="新动力19号"/>
    <s v="华安财保资管新动力19集合资产管理产品"/>
    <s v="HA0257"/>
    <s v="组合类保险资管产品"/>
    <s v="固定收益类保险资管产品"/>
    <n v="1"/>
    <s v="华安财保资产管理有限责任公司"/>
    <n v="701662950"/>
    <n v="678606518.04999995"/>
    <m/>
    <m/>
    <m/>
    <m/>
    <s v="否"/>
    <n v="6.7079294978480199E-5"/>
    <m/>
    <m/>
    <m/>
    <m/>
    <m/>
    <m/>
    <m/>
    <m/>
    <m/>
    <m/>
    <m/>
    <m/>
    <m/>
    <m/>
    <m/>
    <m/>
    <m/>
    <m/>
    <m/>
    <m/>
    <m/>
    <m/>
    <m/>
    <m/>
    <m/>
    <m/>
    <m/>
    <m/>
    <m/>
    <m/>
    <m/>
    <m/>
    <m/>
    <m/>
    <m/>
    <m/>
    <m/>
    <m/>
    <s v="固定收益类资产"/>
  </r>
  <r>
    <s v="比 亚 迪"/>
    <s v="比亚迪股份有限公司"/>
    <s v="股票"/>
    <s v="沪深主板股"/>
    <s v="002594.SZ"/>
    <x v="468"/>
    <n v="5800"/>
    <n v="1361008.9"/>
    <x v="5080"/>
    <m/>
    <m/>
    <s v="万能"/>
    <s v="新动力19号"/>
    <s v="华安财保资管新动力19集合资产管理产品"/>
    <s v="HA0257"/>
    <s v="组合类保险资管产品"/>
    <s v="固定收益类保险资管产品"/>
    <n v="1"/>
    <s v="华安财保资产管理有限责任公司"/>
    <n v="701662950"/>
    <n v="678606518.04999995"/>
    <m/>
    <m/>
    <m/>
    <m/>
    <s v="是"/>
    <n v="1.9923446869116299E-6"/>
    <m/>
    <m/>
    <m/>
    <m/>
    <m/>
    <m/>
    <m/>
    <m/>
    <m/>
    <m/>
    <m/>
    <m/>
    <m/>
    <m/>
    <m/>
    <m/>
    <m/>
    <m/>
    <m/>
    <m/>
    <m/>
    <m/>
    <m/>
    <m/>
    <m/>
    <m/>
    <m/>
    <m/>
    <m/>
    <m/>
    <m/>
    <m/>
    <m/>
    <m/>
    <m/>
    <m/>
    <m/>
    <m/>
    <s v="固定收益类资产"/>
  </r>
  <r>
    <s v="龙佰集团"/>
    <s v="龙佰集团股份有限公司"/>
    <s v="股票"/>
    <s v="沪深主板股"/>
    <s v="002601.SZ"/>
    <x v="684"/>
    <n v="26800"/>
    <n v="644567.09"/>
    <x v="5081"/>
    <m/>
    <m/>
    <s v="万能"/>
    <s v="新动力19号"/>
    <s v="华安财保资管新动力19集合资产管理产品"/>
    <s v="HA0257"/>
    <s v="组合类保险资管产品"/>
    <s v="固定收益类保险资管产品"/>
    <n v="1"/>
    <s v="华安财保资产管理有限责任公司"/>
    <n v="701662950"/>
    <n v="678606518.04999995"/>
    <m/>
    <m/>
    <m/>
    <m/>
    <s v="是"/>
    <n v="1.12547810225793E-5"/>
    <m/>
    <m/>
    <m/>
    <m/>
    <m/>
    <m/>
    <m/>
    <m/>
    <m/>
    <m/>
    <m/>
    <m/>
    <m/>
    <m/>
    <m/>
    <m/>
    <m/>
    <m/>
    <m/>
    <m/>
    <m/>
    <m/>
    <m/>
    <m/>
    <m/>
    <m/>
    <m/>
    <m/>
    <m/>
    <m/>
    <m/>
    <m/>
    <m/>
    <m/>
    <m/>
    <m/>
    <m/>
    <m/>
    <s v="固定收益类资产"/>
  </r>
  <r>
    <s v="卫星化学"/>
    <s v="卫星化学股份有限公司"/>
    <s v="股票"/>
    <s v="沪深主板股"/>
    <s v="002648.SZ"/>
    <x v="567"/>
    <n v="18500"/>
    <n v="750303.84"/>
    <x v="5082"/>
    <m/>
    <m/>
    <s v="万能"/>
    <s v="新动力19号"/>
    <s v="华安财保资管新动力19集合资产管理产品"/>
    <s v="HA0257"/>
    <s v="组合类保险资管产品"/>
    <s v="固定收益类保险资管产品"/>
    <n v="1"/>
    <s v="华安财保资产管理有限责任公司"/>
    <n v="701662950"/>
    <n v="678606518.04999995"/>
    <m/>
    <m/>
    <m/>
    <m/>
    <s v="否"/>
    <n v="1.0755366674056499E-5"/>
    <m/>
    <m/>
    <m/>
    <m/>
    <m/>
    <m/>
    <m/>
    <m/>
    <m/>
    <m/>
    <m/>
    <m/>
    <m/>
    <m/>
    <m/>
    <m/>
    <m/>
    <m/>
    <m/>
    <m/>
    <m/>
    <m/>
    <m/>
    <m/>
    <m/>
    <m/>
    <m/>
    <m/>
    <m/>
    <m/>
    <m/>
    <m/>
    <m/>
    <m/>
    <m/>
    <m/>
    <m/>
    <m/>
    <s v="固定收益类资产"/>
  </r>
  <r>
    <s v="美亚光电"/>
    <s v="合肥美亚光电技术股份有限公司"/>
    <s v="股票"/>
    <s v="沪深主板股"/>
    <s v="002690.SZ"/>
    <x v="685"/>
    <n v="15500"/>
    <n v="419776"/>
    <x v="5083"/>
    <m/>
    <m/>
    <s v="万能"/>
    <s v="新动力19号"/>
    <s v="华安财保资管新动力19集合资产管理产品"/>
    <s v="HA0257"/>
    <s v="组合类保险资管产品"/>
    <s v="固定收益类保险资管产品"/>
    <n v="1"/>
    <s v="华安财保资产管理有限责任公司"/>
    <n v="701662950"/>
    <n v="678606518.04999995"/>
    <m/>
    <m/>
    <m/>
    <m/>
    <s v="否"/>
    <n v="2.28523238601851E-5"/>
    <m/>
    <m/>
    <m/>
    <m/>
    <m/>
    <m/>
    <m/>
    <m/>
    <m/>
    <m/>
    <m/>
    <m/>
    <m/>
    <m/>
    <m/>
    <m/>
    <m/>
    <m/>
    <m/>
    <m/>
    <m/>
    <m/>
    <m/>
    <m/>
    <m/>
    <m/>
    <m/>
    <m/>
    <m/>
    <m/>
    <m/>
    <m/>
    <m/>
    <m/>
    <m/>
    <m/>
    <m/>
    <m/>
    <s v="固定收益类资产"/>
  </r>
  <r>
    <s v="天赐材料"/>
    <s v="广州天赐高新材料股份有限公司"/>
    <s v="股票"/>
    <s v="沪深主板股"/>
    <s v="002709.SZ"/>
    <x v="686"/>
    <n v="6800"/>
    <n v="622498"/>
    <x v="5084"/>
    <m/>
    <m/>
    <s v="万能"/>
    <s v="新动力19号"/>
    <s v="华安财保资管新动力19集合资产管理产品"/>
    <s v="HA0257"/>
    <s v="组合类保险资管产品"/>
    <s v="固定收益类保险资管产品"/>
    <n v="1"/>
    <s v="华安财保资产管理有限责任公司"/>
    <n v="701662950"/>
    <n v="678606518.04999995"/>
    <m/>
    <m/>
    <m/>
    <m/>
    <s v="是"/>
    <n v="7.0645736450172897E-6"/>
    <m/>
    <m/>
    <m/>
    <m/>
    <m/>
    <m/>
    <m/>
    <m/>
    <m/>
    <m/>
    <m/>
    <m/>
    <m/>
    <m/>
    <m/>
    <m/>
    <m/>
    <m/>
    <m/>
    <m/>
    <m/>
    <m/>
    <m/>
    <m/>
    <m/>
    <m/>
    <m/>
    <m/>
    <m/>
    <m/>
    <m/>
    <m/>
    <m/>
    <m/>
    <m/>
    <m/>
    <m/>
    <m/>
    <s v="固定收益类资产"/>
  </r>
  <r>
    <s v="万达电影"/>
    <s v="万达电影股份有限公司"/>
    <s v="股票"/>
    <s v="沪深主板股"/>
    <s v="002739.SZ"/>
    <x v="687"/>
    <n v="51400"/>
    <n v="645704"/>
    <x v="5085"/>
    <m/>
    <m/>
    <s v="万能"/>
    <s v="新动力19号"/>
    <s v="华安财保资管新动力19集合资产管理产品"/>
    <s v="HA0257"/>
    <s v="组合类保险资管产品"/>
    <s v="固定收益类保险资管产品"/>
    <n v="1"/>
    <s v="华安财保资产管理有限责任公司"/>
    <n v="701662950"/>
    <n v="678606518.04999995"/>
    <m/>
    <m/>
    <m/>
    <m/>
    <s v="否"/>
    <n v="2.30418349348216E-5"/>
    <m/>
    <m/>
    <m/>
    <m/>
    <m/>
    <m/>
    <m/>
    <m/>
    <m/>
    <m/>
    <m/>
    <m/>
    <m/>
    <m/>
    <m/>
    <m/>
    <m/>
    <m/>
    <m/>
    <m/>
    <m/>
    <m/>
    <m/>
    <m/>
    <m/>
    <m/>
    <m/>
    <m/>
    <m/>
    <m/>
    <m/>
    <m/>
    <m/>
    <m/>
    <m/>
    <m/>
    <m/>
    <m/>
    <s v="固定收益类资产"/>
  </r>
  <r>
    <s v="南兴股份"/>
    <s v="南兴装备股份有限公司"/>
    <s v="股票"/>
    <s v="沪深主板股"/>
    <s v="002757.SZ"/>
    <x v="688"/>
    <n v="21400"/>
    <n v="317792"/>
    <x v="5086"/>
    <m/>
    <m/>
    <s v="万能"/>
    <s v="新动力19号"/>
    <s v="华安财保资管新动力19集合资产管理产品"/>
    <s v="HA0257"/>
    <s v="组合类保险资管产品"/>
    <s v="固定收益类保险资管产品"/>
    <n v="1"/>
    <s v="华安财保资产管理有限责任公司"/>
    <n v="701662950"/>
    <n v="678606518.04999995"/>
    <m/>
    <m/>
    <m/>
    <m/>
    <s v="否"/>
    <n v="7.24304339781482E-5"/>
    <m/>
    <m/>
    <m/>
    <m/>
    <m/>
    <m/>
    <m/>
    <m/>
    <m/>
    <m/>
    <m/>
    <m/>
    <m/>
    <m/>
    <m/>
    <m/>
    <m/>
    <m/>
    <m/>
    <m/>
    <m/>
    <m/>
    <m/>
    <m/>
    <m/>
    <m/>
    <m/>
    <m/>
    <m/>
    <m/>
    <m/>
    <m/>
    <m/>
    <m/>
    <m/>
    <m/>
    <m/>
    <m/>
    <s v="固定收益类资产"/>
  </r>
  <r>
    <s v="浙农股份"/>
    <s v="浙农集团股份有限公司"/>
    <s v="股票"/>
    <s v="沪深主板股"/>
    <s v="002758.SZ"/>
    <x v="689"/>
    <n v="23800"/>
    <n v="342268"/>
    <x v="5087"/>
    <m/>
    <m/>
    <s v="万能"/>
    <s v="新动力19号"/>
    <s v="华安财保资管新动力19集合资产管理产品"/>
    <s v="HA0257"/>
    <s v="组合类保险资管产品"/>
    <s v="固定收益类保险资管产品"/>
    <n v="1"/>
    <s v="华安财保资产管理有限责任公司"/>
    <n v="701662950"/>
    <n v="678606518.04999995"/>
    <m/>
    <m/>
    <m/>
    <m/>
    <s v="否"/>
    <n v="4.7348744549928202E-5"/>
    <m/>
    <m/>
    <m/>
    <m/>
    <m/>
    <m/>
    <m/>
    <m/>
    <m/>
    <m/>
    <m/>
    <m/>
    <m/>
    <m/>
    <m/>
    <m/>
    <m/>
    <m/>
    <m/>
    <m/>
    <m/>
    <m/>
    <m/>
    <m/>
    <m/>
    <m/>
    <m/>
    <m/>
    <m/>
    <m/>
    <m/>
    <m/>
    <m/>
    <m/>
    <m/>
    <m/>
    <m/>
    <m/>
    <s v="固定收益类资产"/>
  </r>
  <r>
    <s v="恩捷股份"/>
    <s v="云南恩捷新材料股份有限公司"/>
    <s v="股票"/>
    <s v="沪深主板股"/>
    <s v="002812.SZ"/>
    <x v="476"/>
    <n v="2700"/>
    <n v="614550.54"/>
    <x v="4311"/>
    <m/>
    <m/>
    <s v="万能"/>
    <s v="新动力19号"/>
    <s v="华安财保资管新动力19集合资产管理产品"/>
    <s v="HA0257"/>
    <s v="组合类保险资管产品"/>
    <s v="固定收益类保险资管产品"/>
    <n v="1"/>
    <s v="华安财保资产管理有限责任公司"/>
    <n v="701662950"/>
    <n v="678606518.04999995"/>
    <m/>
    <m/>
    <m/>
    <m/>
    <s v="是"/>
    <n v="3.0255250233913401E-6"/>
    <m/>
    <m/>
    <m/>
    <m/>
    <m/>
    <m/>
    <m/>
    <m/>
    <m/>
    <m/>
    <m/>
    <m/>
    <m/>
    <m/>
    <m/>
    <m/>
    <m/>
    <m/>
    <m/>
    <m/>
    <m/>
    <m/>
    <m/>
    <m/>
    <m/>
    <m/>
    <m/>
    <m/>
    <m/>
    <m/>
    <m/>
    <m/>
    <m/>
    <m/>
    <m/>
    <m/>
    <m/>
    <m/>
    <s v="固定收益类资产"/>
  </r>
  <r>
    <s v="凯 莱 英"/>
    <s v="凯莱英医药集团(天津)股份有限公司"/>
    <s v="股票"/>
    <s v="沪深主板股"/>
    <s v="002821.SZ"/>
    <x v="690"/>
    <n v="2200"/>
    <n v="709463.55"/>
    <x v="4312"/>
    <m/>
    <m/>
    <s v="万能"/>
    <s v="新动力19号"/>
    <s v="华安财保资管新动力19集合资产管理产品"/>
    <s v="HA0257"/>
    <s v="组合类保险资管产品"/>
    <s v="固定收益类保险资管产品"/>
    <n v="1"/>
    <s v="华安财保资产管理有限责任公司"/>
    <n v="701662950"/>
    <n v="678606518.04999995"/>
    <m/>
    <m/>
    <m/>
    <m/>
    <s v="是"/>
    <n v="8.32255127900249E-6"/>
    <m/>
    <m/>
    <m/>
    <m/>
    <m/>
    <m/>
    <m/>
    <m/>
    <m/>
    <m/>
    <m/>
    <m/>
    <m/>
    <m/>
    <m/>
    <m/>
    <m/>
    <m/>
    <m/>
    <m/>
    <m/>
    <m/>
    <m/>
    <m/>
    <m/>
    <m/>
    <m/>
    <m/>
    <m/>
    <m/>
    <m/>
    <m/>
    <m/>
    <m/>
    <m/>
    <m/>
    <m/>
    <m/>
    <s v="固定收益类资产"/>
  </r>
  <r>
    <s v="同为股份"/>
    <s v="深圳市同为数码科技股份有限公司"/>
    <s v="股票"/>
    <s v="沪深主板股"/>
    <s v="002835.SZ"/>
    <x v="691"/>
    <n v="11200"/>
    <n v="131875"/>
    <x v="4848"/>
    <m/>
    <m/>
    <s v="万能"/>
    <s v="新动力19号"/>
    <s v="华安财保资管新动力19集合资产管理产品"/>
    <s v="HA0257"/>
    <s v="组合类保险资管产品"/>
    <s v="固定收益类保险资管产品"/>
    <n v="1"/>
    <s v="华安财保资产管理有限责任公司"/>
    <n v="701662950"/>
    <n v="678606518.04999995"/>
    <m/>
    <m/>
    <m/>
    <m/>
    <s v="否"/>
    <n v="5.1012181426535801E-5"/>
    <m/>
    <m/>
    <m/>
    <m/>
    <m/>
    <m/>
    <m/>
    <m/>
    <m/>
    <m/>
    <m/>
    <m/>
    <m/>
    <m/>
    <m/>
    <m/>
    <m/>
    <m/>
    <m/>
    <m/>
    <m/>
    <m/>
    <m/>
    <m/>
    <m/>
    <m/>
    <m/>
    <m/>
    <m/>
    <m/>
    <m/>
    <m/>
    <m/>
    <m/>
    <m/>
    <m/>
    <m/>
    <m/>
    <s v="固定收益类资产"/>
  </r>
  <r>
    <s v="科 力 尔"/>
    <s v="科力尔电机集团股份有限公司"/>
    <s v="股票"/>
    <s v="沪深主板股"/>
    <s v="002892.SZ"/>
    <x v="692"/>
    <n v="16100"/>
    <n v="294572.94"/>
    <x v="4314"/>
    <m/>
    <m/>
    <s v="万能"/>
    <s v="新动力19号"/>
    <s v="华安财保资管新动力19集合资产管理产品"/>
    <s v="HA0257"/>
    <s v="组合类保险资管产品"/>
    <s v="固定收益类保险资管产品"/>
    <n v="1"/>
    <s v="华安财保资产管理有限责任公司"/>
    <n v="701662950"/>
    <n v="678606518.04999995"/>
    <m/>
    <m/>
    <m/>
    <m/>
    <s v="否"/>
    <n v="7.1552481660943398E-5"/>
    <m/>
    <m/>
    <m/>
    <m/>
    <m/>
    <m/>
    <m/>
    <m/>
    <m/>
    <m/>
    <m/>
    <m/>
    <m/>
    <m/>
    <m/>
    <m/>
    <m/>
    <m/>
    <m/>
    <m/>
    <m/>
    <m/>
    <m/>
    <m/>
    <m/>
    <m/>
    <m/>
    <m/>
    <m/>
    <m/>
    <m/>
    <m/>
    <m/>
    <m/>
    <m/>
    <m/>
    <m/>
    <m/>
    <s v="固定收益类资产"/>
  </r>
  <r>
    <s v="中大力德"/>
    <s v="宁波中大力德智能传动股份有限公司"/>
    <s v="股票"/>
    <s v="沪深主板股"/>
    <s v="002896.SZ"/>
    <x v="693"/>
    <n v="1000"/>
    <n v="18947.060000000001"/>
    <x v="5088"/>
    <m/>
    <m/>
    <s v="万能"/>
    <s v="新动力19号"/>
    <s v="华安财保资管新动力19集合资产管理产品"/>
    <s v="HA0257"/>
    <s v="组合类保险资管产品"/>
    <s v="固定收益类保险资管产品"/>
    <n v="1"/>
    <s v="华安财保资产管理有限责任公司"/>
    <n v="701662950"/>
    <n v="678606518.04999995"/>
    <m/>
    <m/>
    <m/>
    <m/>
    <s v="否"/>
    <n v="9.6153846153846208E-6"/>
    <m/>
    <m/>
    <m/>
    <m/>
    <m/>
    <m/>
    <m/>
    <m/>
    <m/>
    <m/>
    <m/>
    <m/>
    <m/>
    <m/>
    <m/>
    <m/>
    <m/>
    <m/>
    <m/>
    <m/>
    <m/>
    <m/>
    <m/>
    <m/>
    <m/>
    <m/>
    <m/>
    <m/>
    <m/>
    <m/>
    <m/>
    <m/>
    <m/>
    <m/>
    <m/>
    <m/>
    <m/>
    <m/>
    <s v="固定收益类资产"/>
  </r>
  <r>
    <s v="中新赛克"/>
    <s v="深圳市中新赛克科技股份有限公司"/>
    <s v="股票"/>
    <s v="沪深主板股"/>
    <s v="002912.SZ"/>
    <x v="694"/>
    <n v="9300"/>
    <n v="237701"/>
    <x v="4316"/>
    <m/>
    <m/>
    <s v="万能"/>
    <s v="新动力19号"/>
    <s v="华安财保资管新动力19集合资产管理产品"/>
    <s v="HA0257"/>
    <s v="组合类保险资管产品"/>
    <s v="固定收益类保险资管产品"/>
    <n v="1"/>
    <s v="华安财保资产管理有限责任公司"/>
    <n v="701662950"/>
    <n v="678606518.04999995"/>
    <m/>
    <m/>
    <m/>
    <m/>
    <s v="否"/>
    <n v="5.3735418172028803E-5"/>
    <m/>
    <m/>
    <m/>
    <m/>
    <m/>
    <m/>
    <m/>
    <m/>
    <m/>
    <m/>
    <m/>
    <m/>
    <m/>
    <m/>
    <m/>
    <m/>
    <m/>
    <m/>
    <m/>
    <m/>
    <m/>
    <m/>
    <m/>
    <m/>
    <m/>
    <m/>
    <m/>
    <m/>
    <m/>
    <m/>
    <m/>
    <m/>
    <m/>
    <m/>
    <m/>
    <m/>
    <m/>
    <m/>
    <s v="固定收益类资产"/>
  </r>
  <r>
    <s v="德赛西威"/>
    <s v="惠州市德赛西威汽车电子股份有限公司"/>
    <s v="股票"/>
    <s v="沪深主板股"/>
    <s v="002920.SZ"/>
    <x v="462"/>
    <n v="7900"/>
    <n v="940758.52"/>
    <x v="5089"/>
    <m/>
    <m/>
    <s v="万能"/>
    <s v="新动力19号"/>
    <s v="华安财保资管新动力19集合资产管理产品"/>
    <s v="HA0257"/>
    <s v="组合类保险资管产品"/>
    <s v="固定收益类保险资管产品"/>
    <n v="1"/>
    <s v="华安财保资产管理有限责任公司"/>
    <n v="701662950"/>
    <n v="678606518.04999995"/>
    <m/>
    <m/>
    <m/>
    <m/>
    <s v="否"/>
    <n v="1.42272103502055E-5"/>
    <m/>
    <m/>
    <m/>
    <m/>
    <m/>
    <m/>
    <m/>
    <m/>
    <m/>
    <m/>
    <m/>
    <m/>
    <m/>
    <m/>
    <m/>
    <m/>
    <m/>
    <m/>
    <m/>
    <m/>
    <m/>
    <m/>
    <m/>
    <m/>
    <m/>
    <m/>
    <m/>
    <m/>
    <m/>
    <m/>
    <m/>
    <m/>
    <m/>
    <m/>
    <m/>
    <m/>
    <m/>
    <m/>
    <s v="固定收益类资产"/>
  </r>
  <r>
    <s v="苏州银行"/>
    <s v="苏州银行股份有限公司"/>
    <s v="股票"/>
    <s v="沪深主板股"/>
    <s v="002966.SZ"/>
    <x v="182"/>
    <n v="160600"/>
    <n v="1178213.3500000001"/>
    <x v="5090"/>
    <m/>
    <m/>
    <s v="万能"/>
    <s v="新动力19号"/>
    <s v="华安财保资管新动力19集合资产管理产品"/>
    <s v="HA0257"/>
    <s v="组合类保险资管产品"/>
    <s v="固定收益类保险资管产品"/>
    <n v="1"/>
    <s v="华安财保资产管理有限责任公司"/>
    <n v="701662950"/>
    <n v="678606518.04999995"/>
    <m/>
    <m/>
    <m/>
    <m/>
    <s v="否"/>
    <n v="4.8179254045427497E-5"/>
    <m/>
    <m/>
    <m/>
    <m/>
    <m/>
    <m/>
    <m/>
    <m/>
    <m/>
    <m/>
    <m/>
    <m/>
    <m/>
    <m/>
    <m/>
    <m/>
    <m/>
    <m/>
    <m/>
    <m/>
    <m/>
    <m/>
    <m/>
    <m/>
    <m/>
    <m/>
    <m/>
    <m/>
    <m/>
    <m/>
    <m/>
    <m/>
    <m/>
    <m/>
    <m/>
    <m/>
    <m/>
    <m/>
    <s v="固定收益类资产"/>
  </r>
  <r>
    <s v="宸展光电"/>
    <s v="宸展光电(厦门)股份有限公司"/>
    <s v="股票"/>
    <s v="沪深主板股"/>
    <s v="003019.SZ"/>
    <x v="695"/>
    <n v="800"/>
    <n v="21333.97"/>
    <x v="5091"/>
    <m/>
    <m/>
    <s v="万能"/>
    <s v="新动力19号"/>
    <s v="华安财保资管新动力19集合资产管理产品"/>
    <s v="HA0257"/>
    <s v="组合类保险资管产品"/>
    <s v="固定收益类保险资管产品"/>
    <n v="1"/>
    <s v="华安财保资产管理有限责任公司"/>
    <n v="701662950"/>
    <n v="678606518.04999995"/>
    <m/>
    <m/>
    <m/>
    <m/>
    <s v="否"/>
    <n v="6.2500000000000003E-6"/>
    <m/>
    <m/>
    <m/>
    <m/>
    <m/>
    <m/>
    <m/>
    <m/>
    <m/>
    <m/>
    <m/>
    <m/>
    <m/>
    <m/>
    <m/>
    <m/>
    <m/>
    <m/>
    <m/>
    <m/>
    <m/>
    <m/>
    <m/>
    <m/>
    <m/>
    <m/>
    <m/>
    <m/>
    <m/>
    <m/>
    <m/>
    <m/>
    <m/>
    <m/>
    <m/>
    <m/>
    <m/>
    <m/>
    <s v="固定收益类资产"/>
  </r>
  <r>
    <s v="南网能源"/>
    <s v="南方电网综合能源股份有限公司"/>
    <s v="股票"/>
    <s v="沪深主板股"/>
    <s v="003035.SZ"/>
    <x v="696"/>
    <n v="79907"/>
    <n v="529083.39"/>
    <x v="5092"/>
    <m/>
    <m/>
    <s v="万能"/>
    <s v="新动力19号"/>
    <s v="华安财保资管新动力19集合资产管理产品"/>
    <s v="HA0257"/>
    <s v="组合类保险资管产品"/>
    <s v="固定收益类保险资管产品"/>
    <n v="1"/>
    <s v="华安财保资产管理有限责任公司"/>
    <n v="701662950"/>
    <n v="678606518.04999995"/>
    <m/>
    <m/>
    <m/>
    <m/>
    <s v="否"/>
    <n v="2.1095448004894101E-5"/>
    <m/>
    <m/>
    <m/>
    <m/>
    <m/>
    <m/>
    <m/>
    <m/>
    <m/>
    <m/>
    <m/>
    <m/>
    <m/>
    <m/>
    <m/>
    <m/>
    <m/>
    <m/>
    <m/>
    <m/>
    <m/>
    <m/>
    <m/>
    <m/>
    <m/>
    <m/>
    <m/>
    <m/>
    <m/>
    <m/>
    <m/>
    <m/>
    <m/>
    <m/>
    <m/>
    <m/>
    <m/>
    <m/>
    <s v="固定收益类资产"/>
  </r>
  <r>
    <s v="探 路 者"/>
    <s v="探路者控股集团股份有限公司"/>
    <s v="股票"/>
    <s v="创业板股"/>
    <s v="300005.SZ"/>
    <x v="697"/>
    <n v="56800"/>
    <n v="434596"/>
    <x v="5093"/>
    <m/>
    <m/>
    <s v="万能"/>
    <s v="新动力19号"/>
    <s v="华安财保资管新动力19集合资产管理产品"/>
    <s v="HA0257"/>
    <s v="组合类保险资管产品"/>
    <s v="固定收益类保险资管产品"/>
    <n v="1"/>
    <s v="华安财保资产管理有限责任公司"/>
    <n v="701662950"/>
    <n v="678606518.04999995"/>
    <m/>
    <m/>
    <m/>
    <m/>
    <s v="否"/>
    <n v="6.4275047521496101E-5"/>
    <m/>
    <m/>
    <m/>
    <m/>
    <m/>
    <m/>
    <m/>
    <m/>
    <m/>
    <m/>
    <m/>
    <m/>
    <m/>
    <m/>
    <m/>
    <m/>
    <m/>
    <m/>
    <m/>
    <m/>
    <m/>
    <m/>
    <m/>
    <m/>
    <m/>
    <m/>
    <m/>
    <m/>
    <m/>
    <m/>
    <m/>
    <m/>
    <m/>
    <m/>
    <m/>
    <m/>
    <m/>
    <m/>
    <s v="固定收益类资产"/>
  </r>
  <r>
    <s v="中科电气"/>
    <s v="湖南中科电气股份有限公司"/>
    <s v="股票"/>
    <s v="创业板股"/>
    <s v="300035.SZ"/>
    <x v="698"/>
    <n v="19500"/>
    <n v="570297"/>
    <x v="5094"/>
    <m/>
    <m/>
    <s v="万能"/>
    <s v="新动力19号"/>
    <s v="华安财保资管新动力19集合资产管理产品"/>
    <s v="HA0257"/>
    <s v="组合类保险资管产品"/>
    <s v="固定收益类保险资管产品"/>
    <n v="1"/>
    <s v="华安财保资产管理有限责任公司"/>
    <n v="701662950"/>
    <n v="678606518.04999995"/>
    <m/>
    <m/>
    <m/>
    <m/>
    <s v="否"/>
    <n v="2.69534787725079E-5"/>
    <m/>
    <m/>
    <m/>
    <m/>
    <m/>
    <m/>
    <m/>
    <m/>
    <m/>
    <m/>
    <m/>
    <m/>
    <m/>
    <m/>
    <m/>
    <m/>
    <m/>
    <m/>
    <m/>
    <m/>
    <m/>
    <m/>
    <m/>
    <m/>
    <m/>
    <m/>
    <m/>
    <m/>
    <m/>
    <m/>
    <m/>
    <m/>
    <m/>
    <m/>
    <m/>
    <m/>
    <m/>
    <m/>
    <s v="固定收益类资产"/>
  </r>
  <r>
    <s v="新 宙 邦"/>
    <s v="深圳新宙邦科技股份有限公司"/>
    <s v="股票"/>
    <s v="创业板股"/>
    <s v="300037.SZ"/>
    <x v="699"/>
    <n v="6800"/>
    <n v="547607"/>
    <x v="4690"/>
    <m/>
    <m/>
    <s v="万能"/>
    <s v="新动力19号"/>
    <s v="华安财保资管新动力19集合资产管理产品"/>
    <s v="HA0257"/>
    <s v="组合类保险资管产品"/>
    <s v="固定收益类保险资管产品"/>
    <n v="1"/>
    <s v="华安财保资产管理有限责任公司"/>
    <n v="701662950"/>
    <n v="678606518.04999995"/>
    <m/>
    <m/>
    <m/>
    <m/>
    <s v="否"/>
    <n v="1.6485955022149601E-5"/>
    <m/>
    <m/>
    <m/>
    <m/>
    <m/>
    <m/>
    <m/>
    <m/>
    <m/>
    <m/>
    <m/>
    <m/>
    <m/>
    <m/>
    <m/>
    <m/>
    <m/>
    <m/>
    <m/>
    <m/>
    <m/>
    <m/>
    <m/>
    <m/>
    <m/>
    <m/>
    <m/>
    <m/>
    <m/>
    <m/>
    <m/>
    <m/>
    <m/>
    <m/>
    <m/>
    <m/>
    <m/>
    <m/>
    <s v="固定收益类资产"/>
  </r>
  <r>
    <s v="东方财富"/>
    <s v="东方财富信息股份有限公司"/>
    <s v="股票"/>
    <s v="创业板股"/>
    <s v="300059.SZ"/>
    <x v="700"/>
    <n v="105620"/>
    <n v="2154887.44"/>
    <x v="5095"/>
    <m/>
    <m/>
    <s v="万能"/>
    <s v="新动力19号"/>
    <s v="华安财保资管新动力19集合资产管理产品"/>
    <s v="HA0257"/>
    <s v="组合类保险资管产品"/>
    <s v="固定收益类保险资管产品"/>
    <n v="1"/>
    <s v="华安财保资产管理有限责任公司"/>
    <n v="701662950"/>
    <n v="678606518.04999995"/>
    <m/>
    <m/>
    <m/>
    <m/>
    <s v="是"/>
    <n v="7.9929393670095007E-6"/>
    <m/>
    <m/>
    <m/>
    <m/>
    <m/>
    <m/>
    <m/>
    <m/>
    <m/>
    <m/>
    <m/>
    <m/>
    <m/>
    <m/>
    <m/>
    <m/>
    <m/>
    <m/>
    <m/>
    <m/>
    <m/>
    <m/>
    <m/>
    <m/>
    <m/>
    <m/>
    <m/>
    <m/>
    <m/>
    <m/>
    <m/>
    <m/>
    <m/>
    <m/>
    <m/>
    <m/>
    <m/>
    <m/>
    <s v="固定收益类资产"/>
  </r>
  <r>
    <s v="智飞生物"/>
    <s v="重庆智飞生物制品股份有限公司"/>
    <s v="股票"/>
    <s v="创业板股"/>
    <s v="300122.SZ"/>
    <x v="701"/>
    <n v="8200"/>
    <n v="1075706"/>
    <x v="5096"/>
    <m/>
    <m/>
    <s v="万能"/>
    <s v="新动力19号"/>
    <s v="华安财保资管新动力19集合资产管理产品"/>
    <s v="HA0257"/>
    <s v="组合类保险资管产品"/>
    <s v="固定收益类保险资管产品"/>
    <n v="1"/>
    <s v="华安财保资产管理有限责任公司"/>
    <n v="701662950"/>
    <n v="678606518.04999995"/>
    <m/>
    <m/>
    <m/>
    <m/>
    <s v="是"/>
    <n v="5.1250000000000001E-6"/>
    <m/>
    <m/>
    <m/>
    <m/>
    <m/>
    <m/>
    <m/>
    <m/>
    <m/>
    <m/>
    <m/>
    <m/>
    <m/>
    <m/>
    <m/>
    <m/>
    <m/>
    <m/>
    <m/>
    <m/>
    <m/>
    <m/>
    <m/>
    <m/>
    <m/>
    <m/>
    <m/>
    <m/>
    <m/>
    <m/>
    <m/>
    <m/>
    <m/>
    <m/>
    <m/>
    <m/>
    <m/>
    <m/>
    <s v="固定收益类资产"/>
  </r>
  <r>
    <s v="秀强股份"/>
    <s v="江苏秀强玻璃工艺股份有限公司"/>
    <s v="股票"/>
    <s v="创业板股"/>
    <s v="300160.SZ"/>
    <x v="702"/>
    <n v="49400"/>
    <n v="369854"/>
    <x v="5097"/>
    <m/>
    <m/>
    <s v="万能"/>
    <s v="新动力19号"/>
    <s v="华安财保资管新动力19集合资产管理产品"/>
    <s v="HA0257"/>
    <s v="组合类保险资管产品"/>
    <s v="固定收益类保险资管产品"/>
    <n v="1"/>
    <s v="华安财保资产管理有限责任公司"/>
    <n v="701662950"/>
    <n v="678606518.04999995"/>
    <m/>
    <m/>
    <m/>
    <m/>
    <s v="否"/>
    <n v="7.9912979230391804E-5"/>
    <m/>
    <m/>
    <m/>
    <m/>
    <m/>
    <m/>
    <m/>
    <m/>
    <m/>
    <m/>
    <m/>
    <m/>
    <m/>
    <m/>
    <m/>
    <m/>
    <m/>
    <m/>
    <m/>
    <m/>
    <m/>
    <m/>
    <m/>
    <m/>
    <m/>
    <m/>
    <m/>
    <m/>
    <m/>
    <m/>
    <m/>
    <m/>
    <m/>
    <m/>
    <m/>
    <m/>
    <m/>
    <m/>
    <s v="固定收益类资产"/>
  </r>
  <r>
    <s v="汉得信息"/>
    <s v="上海汉得信息技术股份有限公司"/>
    <s v="股票"/>
    <s v="创业板股"/>
    <s v="300170.SZ"/>
    <x v="703"/>
    <n v="30900"/>
    <n v="223446"/>
    <x v="5098"/>
    <m/>
    <m/>
    <s v="万能"/>
    <s v="新动力19号"/>
    <s v="华安财保资管新动力19集合资产管理产品"/>
    <s v="HA0257"/>
    <s v="组合类保险资管产品"/>
    <s v="固定收益类保险资管产品"/>
    <n v="1"/>
    <s v="华安财保资产管理有限责任公司"/>
    <n v="701662950"/>
    <n v="678606518.04999995"/>
    <m/>
    <m/>
    <m/>
    <m/>
    <s v="否"/>
    <n v="3.49525101771275E-5"/>
    <m/>
    <m/>
    <m/>
    <m/>
    <m/>
    <m/>
    <m/>
    <m/>
    <m/>
    <m/>
    <m/>
    <m/>
    <m/>
    <m/>
    <m/>
    <m/>
    <m/>
    <m/>
    <m/>
    <m/>
    <m/>
    <m/>
    <m/>
    <m/>
    <m/>
    <m/>
    <m/>
    <m/>
    <m/>
    <m/>
    <m/>
    <m/>
    <m/>
    <m/>
    <m/>
    <m/>
    <m/>
    <m/>
    <s v="固定收益类资产"/>
  </r>
  <r>
    <s v="捷成股份"/>
    <s v="北京捷成世纪科技股份有限公司"/>
    <s v="股票"/>
    <s v="创业板股"/>
    <s v="300182.SZ"/>
    <x v="704"/>
    <n v="49200"/>
    <n v="297766"/>
    <x v="5099"/>
    <m/>
    <m/>
    <s v="万能"/>
    <s v="新动力19号"/>
    <s v="华安财保资管新动力19集合资产管理产品"/>
    <s v="HA0257"/>
    <s v="组合类保险资管产品"/>
    <s v="固定收益类保险资管产品"/>
    <n v="1"/>
    <s v="华安财保资产管理有限责任公司"/>
    <n v="701662950"/>
    <n v="678606518.04999995"/>
    <m/>
    <m/>
    <m/>
    <m/>
    <s v="否"/>
    <n v="1.9107086937498401E-5"/>
    <m/>
    <m/>
    <m/>
    <m/>
    <m/>
    <m/>
    <m/>
    <m/>
    <m/>
    <m/>
    <m/>
    <m/>
    <m/>
    <m/>
    <m/>
    <m/>
    <m/>
    <m/>
    <m/>
    <m/>
    <m/>
    <m/>
    <m/>
    <m/>
    <m/>
    <m/>
    <m/>
    <m/>
    <m/>
    <m/>
    <m/>
    <m/>
    <m/>
    <m/>
    <m/>
    <m/>
    <m/>
    <m/>
    <s v="固定收益类资产"/>
  </r>
  <r>
    <s v="正海磁材"/>
    <s v="烟台正海磁性材料股份有限公司"/>
    <s v="股票"/>
    <s v="创业板股"/>
    <s v="300224.SZ"/>
    <x v="705"/>
    <n v="16600"/>
    <n v="216560"/>
    <x v="4329"/>
    <m/>
    <m/>
    <s v="万能"/>
    <s v="新动力19号"/>
    <s v="华安财保资管新动力19集合资产管理产品"/>
    <s v="HA0257"/>
    <s v="组合类保险资管产品"/>
    <s v="固定收益类保险资管产品"/>
    <n v="1"/>
    <s v="华安财保资产管理有限责任公司"/>
    <n v="701662950"/>
    <n v="678606518.04999995"/>
    <m/>
    <m/>
    <m/>
    <m/>
    <s v="否"/>
    <n v="2.02385575840534E-5"/>
    <m/>
    <m/>
    <m/>
    <m/>
    <m/>
    <m/>
    <m/>
    <m/>
    <m/>
    <m/>
    <m/>
    <m/>
    <m/>
    <m/>
    <m/>
    <m/>
    <m/>
    <m/>
    <m/>
    <m/>
    <m/>
    <m/>
    <m/>
    <m/>
    <m/>
    <m/>
    <m/>
    <m/>
    <m/>
    <m/>
    <m/>
    <m/>
    <m/>
    <m/>
    <m/>
    <m/>
    <m/>
    <m/>
    <s v="固定收益类资产"/>
  </r>
  <r>
    <s v="洲明科技"/>
    <s v="深圳市洲明科技股份有限公司"/>
    <s v="股票"/>
    <s v="创业板股"/>
    <s v="300232.SZ"/>
    <x v="706"/>
    <n v="43500"/>
    <n v="293484"/>
    <x v="5100"/>
    <m/>
    <m/>
    <s v="万能"/>
    <s v="新动力19号"/>
    <s v="华安财保资管新动力19集合资产管理产品"/>
    <s v="HA0257"/>
    <s v="组合类保险资管产品"/>
    <s v="固定收益类保险资管产品"/>
    <n v="1"/>
    <s v="华安财保资产管理有限责任公司"/>
    <n v="701662950"/>
    <n v="678606518.04999995"/>
    <m/>
    <m/>
    <m/>
    <m/>
    <s v="否"/>
    <n v="3.9759088186532299E-5"/>
    <m/>
    <m/>
    <m/>
    <m/>
    <m/>
    <m/>
    <m/>
    <m/>
    <m/>
    <m/>
    <m/>
    <m/>
    <m/>
    <m/>
    <m/>
    <m/>
    <m/>
    <m/>
    <m/>
    <m/>
    <m/>
    <m/>
    <m/>
    <m/>
    <m/>
    <m/>
    <m/>
    <m/>
    <m/>
    <m/>
    <m/>
    <m/>
    <m/>
    <m/>
    <m/>
    <m/>
    <m/>
    <m/>
    <s v="固定收益类资产"/>
  </r>
  <r>
    <s v="博雅生物"/>
    <s v="华润博雅生物制药集团股份有限公司"/>
    <s v="股票"/>
    <s v="创业板股"/>
    <s v="300294.SZ"/>
    <x v="708"/>
    <n v="11200"/>
    <n v="321531"/>
    <x v="4677"/>
    <m/>
    <m/>
    <s v="万能"/>
    <s v="新动力19号"/>
    <s v="华安财保资管新动力19集合资产管理产品"/>
    <s v="HA0257"/>
    <s v="组合类保险资管产品"/>
    <s v="固定收益类保险资管产品"/>
    <n v="1"/>
    <s v="华安财保资产管理有限责任公司"/>
    <n v="701662950"/>
    <n v="678606518.04999995"/>
    <m/>
    <m/>
    <m/>
    <m/>
    <s v="否"/>
    <n v="2.18906724388096E-5"/>
    <m/>
    <m/>
    <m/>
    <m/>
    <m/>
    <m/>
    <m/>
    <m/>
    <m/>
    <m/>
    <m/>
    <m/>
    <m/>
    <m/>
    <m/>
    <m/>
    <m/>
    <m/>
    <m/>
    <m/>
    <m/>
    <m/>
    <m/>
    <m/>
    <m/>
    <m/>
    <m/>
    <m/>
    <m/>
    <m/>
    <m/>
    <m/>
    <m/>
    <m/>
    <m/>
    <m/>
    <m/>
    <m/>
    <s v="固定收益类资产"/>
  </r>
  <r>
    <s v="泰格医药"/>
    <s v="杭州泰格医药科技股份有限公司"/>
    <s v="股票"/>
    <s v="创业板股"/>
    <s v="300347.SZ"/>
    <x v="709"/>
    <n v="6500"/>
    <n v="699021.09"/>
    <x v="5101"/>
    <m/>
    <m/>
    <s v="万能"/>
    <s v="新动力19号"/>
    <s v="华安财保资管新动力19集合资产管理产品"/>
    <s v="HA0257"/>
    <s v="组合类保险资管产品"/>
    <s v="固定收益类保险资管产品"/>
    <n v="1"/>
    <s v="华安财保资产管理有限责任公司"/>
    <n v="701662950"/>
    <n v="678606518.04999995"/>
    <m/>
    <m/>
    <m/>
    <m/>
    <s v="是"/>
    <n v="7.4503830507847802E-6"/>
    <m/>
    <m/>
    <m/>
    <m/>
    <m/>
    <m/>
    <m/>
    <m/>
    <m/>
    <m/>
    <m/>
    <m/>
    <m/>
    <m/>
    <m/>
    <m/>
    <m/>
    <m/>
    <m/>
    <m/>
    <m/>
    <m/>
    <m/>
    <m/>
    <m/>
    <m/>
    <m/>
    <m/>
    <m/>
    <m/>
    <m/>
    <m/>
    <m/>
    <m/>
    <m/>
    <m/>
    <m/>
    <m/>
    <s v="固定收益类资产"/>
  </r>
  <r>
    <s v="楚天科技"/>
    <s v="楚天科技股份有限公司"/>
    <s v="股票"/>
    <s v="创业板股"/>
    <s v="300358.SZ"/>
    <x v="710"/>
    <n v="24400"/>
    <n v="510235.55"/>
    <x v="5102"/>
    <m/>
    <m/>
    <s v="万能"/>
    <s v="新动力19号"/>
    <s v="华安财保资管新动力19集合资产管理产品"/>
    <s v="HA0257"/>
    <s v="组合类保险资管产品"/>
    <s v="固定收益类保险资管产品"/>
    <n v="1"/>
    <s v="华安财保资产管理有限责任公司"/>
    <n v="701662950"/>
    <n v="678606518.04999995"/>
    <m/>
    <m/>
    <m/>
    <m/>
    <s v="否"/>
    <n v="4.2430872769803801E-5"/>
    <m/>
    <m/>
    <m/>
    <m/>
    <m/>
    <m/>
    <m/>
    <m/>
    <m/>
    <m/>
    <m/>
    <m/>
    <m/>
    <m/>
    <m/>
    <m/>
    <m/>
    <m/>
    <m/>
    <m/>
    <m/>
    <m/>
    <m/>
    <m/>
    <m/>
    <m/>
    <m/>
    <m/>
    <m/>
    <m/>
    <m/>
    <m/>
    <m/>
    <m/>
    <m/>
    <m/>
    <m/>
    <m/>
    <s v="固定收益类资产"/>
  </r>
  <r>
    <s v="博腾股份"/>
    <s v="重庆博腾制药科技股份有限公司"/>
    <s v="股票"/>
    <s v="创业板股"/>
    <s v="300363.SZ"/>
    <x v="568"/>
    <n v="5800"/>
    <n v="511472"/>
    <x v="4335"/>
    <m/>
    <m/>
    <s v="万能"/>
    <s v="新动力19号"/>
    <s v="华安财保资管新动力19集合资产管理产品"/>
    <s v="HA0257"/>
    <s v="组合类保险资管产品"/>
    <s v="固定收益类保险资管产品"/>
    <n v="1"/>
    <s v="华安财保资产管理有限责任公司"/>
    <n v="701662950"/>
    <n v="678606518.04999995"/>
    <m/>
    <m/>
    <m/>
    <m/>
    <s v="否"/>
    <n v="1.0658525611297699E-5"/>
    <m/>
    <m/>
    <m/>
    <m/>
    <m/>
    <m/>
    <m/>
    <m/>
    <m/>
    <m/>
    <m/>
    <m/>
    <m/>
    <m/>
    <m/>
    <m/>
    <m/>
    <m/>
    <m/>
    <m/>
    <m/>
    <m/>
    <m/>
    <m/>
    <m/>
    <m/>
    <m/>
    <m/>
    <m/>
    <m/>
    <m/>
    <m/>
    <m/>
    <m/>
    <m/>
    <m/>
    <m/>
    <m/>
    <s v="固定收益类资产"/>
  </r>
  <r>
    <s v="天华超净"/>
    <s v="苏州天华超净科技股份有限公司"/>
    <s v="股票"/>
    <s v="创业板股"/>
    <s v="300390.SZ"/>
    <x v="711"/>
    <n v="10600"/>
    <n v="728381"/>
    <x v="5103"/>
    <m/>
    <m/>
    <s v="万能"/>
    <s v="新动力19号"/>
    <s v="华安财保资管新动力19集合资产管理产品"/>
    <s v="HA0257"/>
    <s v="组合类保险资管产品"/>
    <s v="固定收益类保险资管产品"/>
    <n v="1"/>
    <s v="华安财保资产管理有限责任公司"/>
    <n v="701662950"/>
    <n v="678606518.04999995"/>
    <m/>
    <m/>
    <m/>
    <m/>
    <s v="否"/>
    <n v="1.8023972148215599E-5"/>
    <m/>
    <m/>
    <m/>
    <m/>
    <m/>
    <m/>
    <m/>
    <m/>
    <m/>
    <m/>
    <m/>
    <m/>
    <m/>
    <m/>
    <m/>
    <m/>
    <m/>
    <m/>
    <m/>
    <m/>
    <m/>
    <m/>
    <m/>
    <m/>
    <m/>
    <m/>
    <m/>
    <m/>
    <m/>
    <m/>
    <m/>
    <m/>
    <m/>
    <m/>
    <m/>
    <m/>
    <m/>
    <m/>
    <s v="固定收益类资产"/>
  </r>
  <r>
    <s v="花园生物"/>
    <s v="浙江花园生物高科股份有限公司"/>
    <s v="股票"/>
    <s v="创业板股"/>
    <s v="300401.SZ"/>
    <x v="712"/>
    <n v="29900"/>
    <n v="432772"/>
    <x v="5104"/>
    <m/>
    <m/>
    <s v="万能"/>
    <s v="新动力19号"/>
    <s v="华安财保资管新动力19集合资产管理产品"/>
    <s v="HA0257"/>
    <s v="组合类保险资管产品"/>
    <s v="固定收益类保险资管产品"/>
    <n v="1"/>
    <s v="华安财保资产管理有限责任公司"/>
    <n v="701662950"/>
    <n v="678606518.04999995"/>
    <m/>
    <m/>
    <m/>
    <m/>
    <s v="否"/>
    <n v="5.42642285394282E-5"/>
    <m/>
    <m/>
    <m/>
    <m/>
    <m/>
    <m/>
    <m/>
    <m/>
    <m/>
    <m/>
    <m/>
    <m/>
    <m/>
    <m/>
    <m/>
    <m/>
    <m/>
    <m/>
    <m/>
    <m/>
    <m/>
    <m/>
    <m/>
    <m/>
    <m/>
    <m/>
    <m/>
    <m/>
    <m/>
    <m/>
    <m/>
    <m/>
    <m/>
    <m/>
    <m/>
    <m/>
    <m/>
    <m/>
    <s v="固定收益类资产"/>
  </r>
  <r>
    <s v="博济医药"/>
    <s v="博济医药科技股份有限公司"/>
    <s v="股票"/>
    <s v="创业板股"/>
    <s v="300404.SZ"/>
    <x v="713"/>
    <n v="17700"/>
    <n v="241986.14"/>
    <x v="5105"/>
    <m/>
    <m/>
    <s v="万能"/>
    <s v="新动力19号"/>
    <s v="华安财保资管新动力19集合资产管理产品"/>
    <s v="HA0257"/>
    <s v="组合类保险资管产品"/>
    <s v="固定收益类保险资管产品"/>
    <n v="1"/>
    <s v="华安财保资产管理有限责任公司"/>
    <n v="701662950"/>
    <n v="678606518.04999995"/>
    <m/>
    <m/>
    <m/>
    <m/>
    <s v="否"/>
    <n v="6.7694665620191295E-5"/>
    <m/>
    <m/>
    <m/>
    <m/>
    <m/>
    <m/>
    <m/>
    <m/>
    <m/>
    <m/>
    <m/>
    <m/>
    <m/>
    <m/>
    <m/>
    <m/>
    <m/>
    <m/>
    <m/>
    <m/>
    <m/>
    <m/>
    <m/>
    <m/>
    <m/>
    <m/>
    <m/>
    <m/>
    <m/>
    <m/>
    <m/>
    <m/>
    <m/>
    <m/>
    <m/>
    <m/>
    <m/>
    <m/>
    <s v="固定收益类资产"/>
  </r>
  <r>
    <s v="苏试试验"/>
    <s v="苏州苏试试验集团股份有限公司"/>
    <s v="股票"/>
    <s v="创业板股"/>
    <s v="300416.SZ"/>
    <x v="714"/>
    <n v="15500"/>
    <n v="450530"/>
    <x v="5106"/>
    <m/>
    <m/>
    <s v="万能"/>
    <s v="新动力19号"/>
    <s v="华安财保资管新动力19集合资产管理产品"/>
    <s v="HA0257"/>
    <s v="组合类保险资管产品"/>
    <s v="固定收益类保险资管产品"/>
    <n v="1"/>
    <s v="华安财保资产管理有限责任公司"/>
    <n v="701662950"/>
    <n v="678606518.04999995"/>
    <m/>
    <m/>
    <m/>
    <m/>
    <s v="否"/>
    <n v="5.4465409879090698E-5"/>
    <m/>
    <m/>
    <m/>
    <m/>
    <m/>
    <m/>
    <m/>
    <m/>
    <m/>
    <m/>
    <m/>
    <m/>
    <m/>
    <m/>
    <m/>
    <m/>
    <m/>
    <m/>
    <m/>
    <m/>
    <m/>
    <m/>
    <m/>
    <m/>
    <m/>
    <m/>
    <m/>
    <m/>
    <m/>
    <m/>
    <m/>
    <m/>
    <m/>
    <m/>
    <m/>
    <m/>
    <m/>
    <m/>
    <s v="固定收益类资产"/>
  </r>
  <r>
    <s v="立中集团"/>
    <s v="立中四通轻合金集团股份有限公司"/>
    <s v="股票"/>
    <s v="创业板股"/>
    <s v="300428.SZ"/>
    <x v="715"/>
    <n v="15900"/>
    <n v="332223"/>
    <x v="4679"/>
    <m/>
    <m/>
    <s v="万能"/>
    <s v="新动力19号"/>
    <s v="华安财保资管新动力19集合资产管理产品"/>
    <s v="HA0257"/>
    <s v="组合类保险资管产品"/>
    <s v="固定收益类保险资管产品"/>
    <n v="1"/>
    <s v="华安财保资产管理有限责任公司"/>
    <n v="701662950"/>
    <n v="678606518.04999995"/>
    <m/>
    <m/>
    <m/>
    <m/>
    <s v="否"/>
    <n v="2.5771651674278401E-5"/>
    <m/>
    <m/>
    <m/>
    <m/>
    <m/>
    <m/>
    <m/>
    <m/>
    <m/>
    <m/>
    <m/>
    <m/>
    <m/>
    <m/>
    <m/>
    <m/>
    <m/>
    <m/>
    <m/>
    <m/>
    <m/>
    <m/>
    <m/>
    <m/>
    <m/>
    <m/>
    <m/>
    <m/>
    <m/>
    <m/>
    <m/>
    <m/>
    <m/>
    <m/>
    <m/>
    <m/>
    <m/>
    <m/>
    <s v="固定收益类资产"/>
  </r>
  <r>
    <s v="鹏辉能源"/>
    <s v="广州鹏辉能源科技股份有限公司"/>
    <s v="股票"/>
    <s v="创业板股"/>
    <s v="300438.SZ"/>
    <x v="716"/>
    <n v="10200"/>
    <n v="438340.47"/>
    <x v="4341"/>
    <m/>
    <m/>
    <s v="万能"/>
    <s v="新动力19号"/>
    <s v="华安财保资管新动力19集合资产管理产品"/>
    <s v="HA0257"/>
    <s v="组合类保险资管产品"/>
    <s v="固定收益类保险资管产品"/>
    <n v="1"/>
    <s v="华安财保资产管理有限责任公司"/>
    <n v="701662950"/>
    <n v="678606518.04999995"/>
    <m/>
    <m/>
    <m/>
    <m/>
    <s v="否"/>
    <n v="2.3523421567458302E-5"/>
    <m/>
    <m/>
    <m/>
    <m/>
    <m/>
    <m/>
    <m/>
    <m/>
    <m/>
    <m/>
    <m/>
    <m/>
    <m/>
    <m/>
    <m/>
    <m/>
    <m/>
    <m/>
    <m/>
    <m/>
    <m/>
    <m/>
    <m/>
    <m/>
    <m/>
    <m/>
    <m/>
    <m/>
    <m/>
    <m/>
    <m/>
    <m/>
    <m/>
    <m/>
    <m/>
    <m/>
    <m/>
    <m/>
    <s v="固定收益类资产"/>
  </r>
  <r>
    <s v="先导智能"/>
    <s v="无锡先导智能装备股份有限公司"/>
    <s v="股票"/>
    <s v="创业板股"/>
    <s v="300450.SZ"/>
    <x v="569"/>
    <n v="9700"/>
    <n v="634547.39"/>
    <x v="5107"/>
    <m/>
    <m/>
    <s v="万能"/>
    <s v="新动力19号"/>
    <s v="华安财保资管新动力19集合资产管理产品"/>
    <s v="HA0257"/>
    <s v="组合类保险资管产品"/>
    <s v="固定收益类保险资管产品"/>
    <n v="1"/>
    <s v="华安财保资产管理有限责任公司"/>
    <n v="701662950"/>
    <n v="678606518.04999995"/>
    <m/>
    <m/>
    <m/>
    <m/>
    <s v="是"/>
    <n v="6.2029727972228299E-6"/>
    <m/>
    <m/>
    <m/>
    <m/>
    <m/>
    <m/>
    <m/>
    <m/>
    <m/>
    <m/>
    <m/>
    <m/>
    <m/>
    <m/>
    <m/>
    <m/>
    <m/>
    <m/>
    <m/>
    <m/>
    <m/>
    <m/>
    <m/>
    <m/>
    <m/>
    <m/>
    <m/>
    <m/>
    <m/>
    <m/>
    <m/>
    <m/>
    <m/>
    <m/>
    <m/>
    <m/>
    <m/>
    <m/>
    <s v="固定收益类资产"/>
  </r>
  <r>
    <s v="景 嘉 微"/>
    <s v="长沙景嘉微电子股份有限公司"/>
    <s v="股票"/>
    <s v="创业板股"/>
    <s v="300474.SZ"/>
    <x v="717"/>
    <n v="6100"/>
    <n v="546600"/>
    <x v="4343"/>
    <m/>
    <m/>
    <s v="万能"/>
    <s v="新动力19号"/>
    <s v="华安财保资管新动力19集合资产管理产品"/>
    <s v="HA0257"/>
    <s v="组合类保险资管产品"/>
    <s v="固定收益类保险资管产品"/>
    <n v="1"/>
    <s v="华安财保资产管理有限责任公司"/>
    <n v="701662950"/>
    <n v="678606518.04999995"/>
    <m/>
    <m/>
    <m/>
    <m/>
    <s v="否"/>
    <n v="2.02497846120041E-5"/>
    <m/>
    <m/>
    <m/>
    <m/>
    <m/>
    <m/>
    <m/>
    <m/>
    <m/>
    <m/>
    <m/>
    <m/>
    <m/>
    <m/>
    <m/>
    <m/>
    <m/>
    <m/>
    <m/>
    <m/>
    <m/>
    <m/>
    <m/>
    <m/>
    <m/>
    <m/>
    <m/>
    <m/>
    <m/>
    <m/>
    <m/>
    <m/>
    <m/>
    <m/>
    <m/>
    <m/>
    <m/>
    <m/>
    <s v="固定收益类资产"/>
  </r>
  <r>
    <s v="香农芯创"/>
    <s v="香农芯创科技股份有限公司"/>
    <s v="股票"/>
    <s v="创业板股"/>
    <s v="300475.SZ"/>
    <x v="718"/>
    <n v="13000"/>
    <n v="271378"/>
    <x v="5108"/>
    <m/>
    <m/>
    <s v="万能"/>
    <s v="新动力19号"/>
    <s v="华安财保资管新动力19集合资产管理产品"/>
    <s v="HA0257"/>
    <s v="组合类保险资管产品"/>
    <s v="固定收益类保险资管产品"/>
    <n v="1"/>
    <s v="华安财保资产管理有限责任公司"/>
    <n v="701662950"/>
    <n v="678606518.04999995"/>
    <m/>
    <m/>
    <m/>
    <m/>
    <s v="否"/>
    <n v="3.0952380952381E-5"/>
    <m/>
    <m/>
    <m/>
    <m/>
    <m/>
    <m/>
    <m/>
    <m/>
    <m/>
    <m/>
    <m/>
    <m/>
    <m/>
    <m/>
    <m/>
    <m/>
    <m/>
    <m/>
    <m/>
    <m/>
    <m/>
    <m/>
    <m/>
    <m/>
    <m/>
    <m/>
    <m/>
    <m/>
    <m/>
    <m/>
    <m/>
    <m/>
    <m/>
    <m/>
    <m/>
    <m/>
    <m/>
    <m/>
    <s v="固定收益类资产"/>
  </r>
  <r>
    <s v="星源材质"/>
    <s v="深圳市星源材质科技股份有限公司"/>
    <s v="股票"/>
    <s v="创业板股"/>
    <s v="300568.SZ"/>
    <x v="719"/>
    <n v="21979"/>
    <n v="528430"/>
    <x v="5109"/>
    <m/>
    <m/>
    <s v="万能"/>
    <s v="新动力19号"/>
    <s v="华安财保资管新动力19集合资产管理产品"/>
    <s v="HA0257"/>
    <s v="组合类保险资管产品"/>
    <s v="固定收益类保险资管产品"/>
    <n v="1"/>
    <s v="华安财保资产管理有限责任公司"/>
    <n v="701662950"/>
    <n v="678606518.04999995"/>
    <m/>
    <m/>
    <m/>
    <m/>
    <s v="否"/>
    <n v="1.9027038603524798E-5"/>
    <m/>
    <m/>
    <m/>
    <m/>
    <m/>
    <m/>
    <m/>
    <m/>
    <m/>
    <m/>
    <m/>
    <m/>
    <m/>
    <m/>
    <m/>
    <m/>
    <m/>
    <m/>
    <m/>
    <m/>
    <m/>
    <m/>
    <m/>
    <m/>
    <m/>
    <m/>
    <m/>
    <m/>
    <m/>
    <m/>
    <m/>
    <m/>
    <m/>
    <m/>
    <m/>
    <m/>
    <m/>
    <m/>
    <s v="固定收益类资产"/>
  </r>
  <r>
    <s v="长川科技"/>
    <s v="杭州长川科技股份有限公司"/>
    <s v="股票"/>
    <s v="创业板股"/>
    <s v="300604.SZ"/>
    <x v="720"/>
    <n v="11100"/>
    <n v="463544.25"/>
    <x v="5110"/>
    <m/>
    <m/>
    <s v="万能"/>
    <s v="新动力19号"/>
    <s v="华安财保资管新动力19集合资产管理产品"/>
    <s v="HA0257"/>
    <s v="组合类保险资管产品"/>
    <s v="固定收益类保险资管产品"/>
    <n v="1"/>
    <s v="华安财保资产管理有限责任公司"/>
    <n v="701662950"/>
    <n v="678606518.04999995"/>
    <m/>
    <m/>
    <m/>
    <m/>
    <s v="否"/>
    <n v="1.83674869085489E-5"/>
    <m/>
    <m/>
    <m/>
    <m/>
    <m/>
    <m/>
    <m/>
    <m/>
    <m/>
    <m/>
    <m/>
    <m/>
    <m/>
    <m/>
    <m/>
    <m/>
    <m/>
    <m/>
    <m/>
    <m/>
    <m/>
    <m/>
    <m/>
    <m/>
    <m/>
    <m/>
    <m/>
    <m/>
    <m/>
    <m/>
    <m/>
    <m/>
    <m/>
    <m/>
    <m/>
    <m/>
    <m/>
    <m/>
    <s v="固定收益类资产"/>
  </r>
  <r>
    <s v="富 瀚 微"/>
    <s v="上海富瀚微电子股份有限公司"/>
    <s v="股票"/>
    <s v="创业板股"/>
    <s v="300613.SZ"/>
    <x v="722"/>
    <n v="2100"/>
    <n v="282361.82"/>
    <x v="4348"/>
    <m/>
    <m/>
    <s v="万能"/>
    <s v="新动力19号"/>
    <s v="华安财保资管新动力19集合资产管理产品"/>
    <s v="HA0257"/>
    <s v="组合类保险资管产品"/>
    <s v="固定收益类保险资管产品"/>
    <n v="1"/>
    <s v="华安财保资产管理有限责任公司"/>
    <n v="701662950"/>
    <n v="678606518.04999995"/>
    <m/>
    <m/>
    <m/>
    <m/>
    <s v="否"/>
    <n v="1.7466365601972499E-5"/>
    <m/>
    <m/>
    <m/>
    <m/>
    <m/>
    <m/>
    <m/>
    <m/>
    <m/>
    <m/>
    <m/>
    <m/>
    <m/>
    <m/>
    <m/>
    <m/>
    <m/>
    <m/>
    <m/>
    <m/>
    <m/>
    <m/>
    <m/>
    <m/>
    <m/>
    <m/>
    <m/>
    <m/>
    <m/>
    <m/>
    <m/>
    <m/>
    <m/>
    <m/>
    <m/>
    <m/>
    <m/>
    <m/>
    <s v="固定收益类资产"/>
  </r>
  <r>
    <s v="同和药业"/>
    <s v="江西同和药业股份有限公司"/>
    <s v="股票"/>
    <s v="创业板股"/>
    <s v="300636.SZ"/>
    <x v="723"/>
    <n v="10100"/>
    <n v="232066.42"/>
    <x v="4349"/>
    <m/>
    <m/>
    <s v="万能"/>
    <s v="新动力19号"/>
    <s v="华安财保资管新动力19集合资产管理产品"/>
    <s v="HA0257"/>
    <s v="组合类保险资管产品"/>
    <s v="固定收益类保险资管产品"/>
    <n v="1"/>
    <s v="华安财保资产管理有限责任公司"/>
    <n v="701662950"/>
    <n v="678606518.04999995"/>
    <m/>
    <m/>
    <m/>
    <m/>
    <s v="否"/>
    <n v="4.8145980060690298E-5"/>
    <m/>
    <m/>
    <m/>
    <m/>
    <m/>
    <m/>
    <m/>
    <m/>
    <m/>
    <m/>
    <m/>
    <m/>
    <m/>
    <m/>
    <m/>
    <m/>
    <m/>
    <m/>
    <m/>
    <m/>
    <m/>
    <m/>
    <m/>
    <m/>
    <m/>
    <m/>
    <m/>
    <m/>
    <m/>
    <m/>
    <m/>
    <m/>
    <m/>
    <m/>
    <m/>
    <m/>
    <m/>
    <m/>
    <s v="固定收益类资产"/>
  </r>
  <r>
    <s v="广 和 通"/>
    <s v="深圳市广和通无线股份有限公司"/>
    <s v="股票"/>
    <s v="创业板股"/>
    <s v="300638.SZ"/>
    <x v="724"/>
    <n v="11200"/>
    <n v="461445"/>
    <x v="4880"/>
    <m/>
    <m/>
    <s v="万能"/>
    <s v="新动力19号"/>
    <s v="华安财保资管新动力19集合资产管理产品"/>
    <s v="HA0257"/>
    <s v="组合类保险资管产品"/>
    <s v="固定收益类保险资管产品"/>
    <n v="1"/>
    <s v="华安财保资产管理有限责任公司"/>
    <n v="701662950"/>
    <n v="678606518.04999995"/>
    <m/>
    <m/>
    <m/>
    <m/>
    <s v="否"/>
    <n v="2.7047389194489801E-5"/>
    <m/>
    <m/>
    <m/>
    <m/>
    <m/>
    <m/>
    <m/>
    <m/>
    <m/>
    <m/>
    <m/>
    <m/>
    <m/>
    <m/>
    <m/>
    <m/>
    <m/>
    <m/>
    <m/>
    <m/>
    <m/>
    <m/>
    <m/>
    <m/>
    <m/>
    <m/>
    <m/>
    <m/>
    <m/>
    <m/>
    <m/>
    <m/>
    <m/>
    <m/>
    <m/>
    <m/>
    <m/>
    <m/>
    <s v="固定收益类资产"/>
  </r>
  <r>
    <s v="凯普生物"/>
    <s v="广东凯普生物科技股份有限公司"/>
    <s v="股票"/>
    <s v="创业板股"/>
    <s v="300639.SZ"/>
    <x v="725"/>
    <n v="9300"/>
    <n v="304466.71000000002"/>
    <x v="5111"/>
    <m/>
    <m/>
    <s v="万能"/>
    <s v="新动力19号"/>
    <s v="华安财保资管新动力19集合资产管理产品"/>
    <s v="HA0257"/>
    <s v="组合类保险资管产品"/>
    <s v="固定收益类保险资管产品"/>
    <n v="1"/>
    <s v="华安财保资产管理有限责任公司"/>
    <n v="701662950"/>
    <n v="678606518.04999995"/>
    <m/>
    <m/>
    <m/>
    <m/>
    <s v="否"/>
    <n v="2.1159638469238401E-5"/>
    <m/>
    <m/>
    <m/>
    <m/>
    <m/>
    <m/>
    <m/>
    <m/>
    <m/>
    <m/>
    <m/>
    <m/>
    <m/>
    <m/>
    <m/>
    <m/>
    <m/>
    <m/>
    <m/>
    <m/>
    <m/>
    <m/>
    <m/>
    <m/>
    <m/>
    <m/>
    <m/>
    <m/>
    <m/>
    <m/>
    <m/>
    <m/>
    <m/>
    <m/>
    <m/>
    <m/>
    <m/>
    <m/>
    <s v="固定收益类资产"/>
  </r>
  <r>
    <s v="圣邦股份"/>
    <s v="圣邦微电子(北京)股份有限公司"/>
    <s v="股票"/>
    <s v="创业板股"/>
    <s v="300661.SZ"/>
    <x v="478"/>
    <n v="2900"/>
    <n v="871223"/>
    <x v="4352"/>
    <m/>
    <m/>
    <s v="万能"/>
    <s v="新动力19号"/>
    <s v="华安财保资管新动力19集合资产管理产品"/>
    <s v="HA0257"/>
    <s v="组合类保险资管产品"/>
    <s v="固定收益类保险资管产品"/>
    <n v="1"/>
    <s v="华安财保资产管理有限责任公司"/>
    <n v="701662950"/>
    <n v="678606518.04999995"/>
    <m/>
    <m/>
    <m/>
    <m/>
    <s v="否"/>
    <n v="1.2287051677419999E-5"/>
    <m/>
    <m/>
    <m/>
    <m/>
    <m/>
    <m/>
    <m/>
    <m/>
    <m/>
    <m/>
    <m/>
    <m/>
    <m/>
    <m/>
    <m/>
    <m/>
    <m/>
    <m/>
    <m/>
    <m/>
    <m/>
    <m/>
    <m/>
    <m/>
    <m/>
    <m/>
    <m/>
    <m/>
    <m/>
    <m/>
    <m/>
    <m/>
    <m/>
    <m/>
    <m/>
    <m/>
    <m/>
    <m/>
    <s v="固定收益类资产"/>
  </r>
  <r>
    <s v="科锐国际"/>
    <s v="北京科锐国际人力资源股份有限公司"/>
    <s v="股票"/>
    <s v="创业板股"/>
    <s v="300662.SZ"/>
    <x v="726"/>
    <n v="2400"/>
    <n v="115438.61"/>
    <x v="5112"/>
    <m/>
    <m/>
    <s v="万能"/>
    <s v="新动力19号"/>
    <s v="华安财保资管新动力19集合资产管理产品"/>
    <s v="HA0257"/>
    <s v="组合类保险资管产品"/>
    <s v="固定收益类保险资管产品"/>
    <n v="1"/>
    <s v="华安财保资产管理有限责任公司"/>
    <n v="701662950"/>
    <n v="678606518.04999995"/>
    <m/>
    <m/>
    <m/>
    <m/>
    <s v="否"/>
    <n v="1.21928224765944E-5"/>
    <m/>
    <m/>
    <m/>
    <m/>
    <m/>
    <m/>
    <m/>
    <m/>
    <m/>
    <m/>
    <m/>
    <m/>
    <m/>
    <m/>
    <m/>
    <m/>
    <m/>
    <m/>
    <m/>
    <m/>
    <m/>
    <m/>
    <m/>
    <m/>
    <m/>
    <m/>
    <m/>
    <m/>
    <m/>
    <m/>
    <m/>
    <m/>
    <m/>
    <m/>
    <m/>
    <m/>
    <m/>
    <m/>
    <s v="固定收益类资产"/>
  </r>
  <r>
    <s v="江丰电子"/>
    <s v="宁波江丰电子材料股份有限公司"/>
    <s v="股票"/>
    <s v="创业板股"/>
    <s v="300666.SZ"/>
    <x v="727"/>
    <n v="8200"/>
    <n v="424061"/>
    <x v="5113"/>
    <m/>
    <m/>
    <s v="万能"/>
    <s v="新动力19号"/>
    <s v="华安财保资管新动力19集合资产管理产品"/>
    <s v="HA0257"/>
    <s v="组合类保险资管产品"/>
    <s v="固定收益类保险资管产品"/>
    <n v="1"/>
    <s v="华安财保资产管理有限责任公司"/>
    <n v="701662950"/>
    <n v="678606518.04999995"/>
    <m/>
    <m/>
    <m/>
    <m/>
    <s v="否"/>
    <n v="3.53910041514209E-5"/>
    <m/>
    <m/>
    <m/>
    <m/>
    <m/>
    <m/>
    <m/>
    <m/>
    <m/>
    <m/>
    <m/>
    <m/>
    <m/>
    <m/>
    <m/>
    <m/>
    <m/>
    <m/>
    <m/>
    <m/>
    <m/>
    <m/>
    <m/>
    <m/>
    <m/>
    <m/>
    <m/>
    <m/>
    <m/>
    <m/>
    <m/>
    <m/>
    <m/>
    <m/>
    <m/>
    <m/>
    <m/>
    <m/>
    <s v="固定收益类资产"/>
  </r>
  <r>
    <s v="爱 乐 达"/>
    <s v="成都爱乐达航空制造股份有限公司"/>
    <s v="股票"/>
    <s v="创业板股"/>
    <s v="300696.SZ"/>
    <x v="728"/>
    <n v="10200"/>
    <n v="493599.68"/>
    <x v="4355"/>
    <m/>
    <m/>
    <s v="万能"/>
    <s v="新动力19号"/>
    <s v="华安财保资管新动力19集合资产管理产品"/>
    <s v="HA0257"/>
    <s v="组合类保险资管产品"/>
    <s v="固定收益类保险资管产品"/>
    <n v="1"/>
    <s v="华安财保资产管理有限责任公司"/>
    <n v="701662950"/>
    <n v="678606518.04999995"/>
    <m/>
    <m/>
    <m/>
    <m/>
    <s v="否"/>
    <n v="4.1752443719363697E-5"/>
    <m/>
    <m/>
    <m/>
    <m/>
    <m/>
    <m/>
    <m/>
    <m/>
    <m/>
    <m/>
    <m/>
    <m/>
    <m/>
    <m/>
    <m/>
    <m/>
    <m/>
    <m/>
    <m/>
    <m/>
    <m/>
    <m/>
    <m/>
    <m/>
    <m/>
    <m/>
    <m/>
    <m/>
    <m/>
    <m/>
    <m/>
    <m/>
    <m/>
    <m/>
    <m/>
    <m/>
    <m/>
    <m/>
    <s v="固定收益类资产"/>
  </r>
  <r>
    <s v="九典制药"/>
    <s v="湖南九典制药股份有限公司"/>
    <s v="股票"/>
    <s v="创业板股"/>
    <s v="300705.SZ"/>
    <x v="729"/>
    <n v="10100"/>
    <n v="286152.51"/>
    <x v="5114"/>
    <m/>
    <m/>
    <s v="万能"/>
    <s v="新动力19号"/>
    <s v="华安财保资管新动力19集合资产管理产品"/>
    <s v="HA0257"/>
    <s v="组合类保险资管产品"/>
    <s v="固定收益类保险资管产品"/>
    <n v="1"/>
    <s v="华安财保资产管理有限责任公司"/>
    <n v="701662950"/>
    <n v="678606518.04999995"/>
    <m/>
    <m/>
    <m/>
    <m/>
    <s v="否"/>
    <n v="4.3035952980792597E-5"/>
    <m/>
    <m/>
    <m/>
    <m/>
    <m/>
    <m/>
    <m/>
    <m/>
    <m/>
    <m/>
    <m/>
    <m/>
    <m/>
    <m/>
    <m/>
    <m/>
    <m/>
    <m/>
    <m/>
    <m/>
    <m/>
    <m/>
    <m/>
    <m/>
    <m/>
    <m/>
    <m/>
    <m/>
    <m/>
    <m/>
    <m/>
    <m/>
    <m/>
    <m/>
    <m/>
    <m/>
    <m/>
    <m/>
    <s v="固定收益类资产"/>
  </r>
  <r>
    <s v="宁德时代"/>
    <s v="宁德时代新能源科技股份有限公司"/>
    <s v="股票"/>
    <s v="创业板股"/>
    <s v="300750.SZ"/>
    <x v="413"/>
    <n v="4700"/>
    <n v="2531901.4300000002"/>
    <x v="4884"/>
    <m/>
    <m/>
    <s v="万能"/>
    <s v="新动力19号"/>
    <s v="华安财保资管新动力19集合资产管理产品"/>
    <s v="HA0257"/>
    <s v="组合类保险资管产品"/>
    <s v="固定收益类保险资管产品"/>
    <n v="1"/>
    <s v="华安财保资产管理有限责任公司"/>
    <n v="701662950"/>
    <n v="678606518.04999995"/>
    <m/>
    <m/>
    <m/>
    <m/>
    <s v="是"/>
    <n v="2.01643073569003E-6"/>
    <m/>
    <m/>
    <m/>
    <m/>
    <m/>
    <m/>
    <m/>
    <m/>
    <m/>
    <m/>
    <m/>
    <m/>
    <m/>
    <m/>
    <m/>
    <m/>
    <m/>
    <m/>
    <m/>
    <m/>
    <m/>
    <m/>
    <m/>
    <m/>
    <m/>
    <m/>
    <m/>
    <m/>
    <m/>
    <m/>
    <m/>
    <m/>
    <m/>
    <m/>
    <m/>
    <m/>
    <m/>
    <m/>
    <s v="固定收益类资产"/>
  </r>
  <r>
    <s v="迈为股份"/>
    <s v="苏州迈为科技股份有限公司"/>
    <s v="股票"/>
    <s v="创业板股"/>
    <s v="300751.SZ"/>
    <x v="417"/>
    <n v="1640"/>
    <n v="509291.19"/>
    <x v="4885"/>
    <m/>
    <m/>
    <s v="万能"/>
    <s v="新动力19号"/>
    <s v="华安财保资管新动力19集合资产管理产品"/>
    <s v="HA0257"/>
    <s v="组合类保险资管产品"/>
    <s v="固定收益类保险资管产品"/>
    <n v="1"/>
    <s v="华安财保资产管理有限责任公司"/>
    <n v="701662950"/>
    <n v="678606518.04999995"/>
    <m/>
    <m/>
    <m/>
    <m/>
    <s v="否"/>
    <n v="9.4803775578860707E-6"/>
    <m/>
    <m/>
    <m/>
    <m/>
    <m/>
    <m/>
    <m/>
    <m/>
    <m/>
    <m/>
    <m/>
    <m/>
    <m/>
    <m/>
    <m/>
    <m/>
    <m/>
    <m/>
    <m/>
    <m/>
    <m/>
    <m/>
    <m/>
    <m/>
    <m/>
    <m/>
    <m/>
    <m/>
    <m/>
    <m/>
    <m/>
    <m/>
    <m/>
    <m/>
    <m/>
    <m/>
    <m/>
    <m/>
    <s v="固定收益类资产"/>
  </r>
  <r>
    <s v="康龙化成"/>
    <s v="康龙化成(北京)新药技术股份有限公司"/>
    <s v="股票"/>
    <s v="创业板股"/>
    <s v="300759.SZ"/>
    <x v="730"/>
    <n v="5600"/>
    <n v="692154.33"/>
    <x v="5115"/>
    <m/>
    <m/>
    <s v="万能"/>
    <s v="新动力19号"/>
    <s v="华安财保资管新动力19集合资产管理产品"/>
    <s v="HA0257"/>
    <s v="组合类保险资管产品"/>
    <s v="固定收益类保险资管产品"/>
    <n v="1"/>
    <s v="华安财保资产管理有限责任公司"/>
    <n v="701662950"/>
    <n v="678606518.04999995"/>
    <m/>
    <m/>
    <m/>
    <m/>
    <s v="是"/>
    <n v="7.0513239604902299E-6"/>
    <m/>
    <m/>
    <m/>
    <m/>
    <m/>
    <m/>
    <m/>
    <m/>
    <m/>
    <m/>
    <m/>
    <m/>
    <m/>
    <m/>
    <m/>
    <m/>
    <m/>
    <m/>
    <m/>
    <m/>
    <m/>
    <m/>
    <m/>
    <m/>
    <m/>
    <m/>
    <m/>
    <m/>
    <m/>
    <m/>
    <m/>
    <m/>
    <m/>
    <m/>
    <m/>
    <m/>
    <m/>
    <m/>
    <s v="固定收益类资产"/>
  </r>
  <r>
    <s v="星辉环材"/>
    <s v="星辉环保材料股份有限公司"/>
    <s v="股票"/>
    <s v="创业板股"/>
    <s v="300834.SZ"/>
    <x v="331"/>
    <n v="527"/>
    <n v="29285.39"/>
    <x v="4360"/>
    <m/>
    <m/>
    <s v="万能"/>
    <s v="新动力19号"/>
    <s v="华安财保资管新动力19集合资产管理产品"/>
    <s v="HA0257"/>
    <s v="组合类保险资管产品"/>
    <s v="固定收益类保险资管产品"/>
    <n v="1"/>
    <s v="华安财保资产管理有限责任公司"/>
    <n v="701662950"/>
    <n v="678606518.04999995"/>
    <m/>
    <m/>
    <m/>
    <m/>
    <s v="否"/>
    <n v="2.7205286180174602E-6"/>
    <m/>
    <m/>
    <m/>
    <m/>
    <m/>
    <m/>
    <m/>
    <m/>
    <m/>
    <m/>
    <m/>
    <m/>
    <m/>
    <m/>
    <m/>
    <m/>
    <m/>
    <m/>
    <m/>
    <m/>
    <m/>
    <m/>
    <m/>
    <m/>
    <m/>
    <m/>
    <m/>
    <m/>
    <m/>
    <m/>
    <m/>
    <m/>
    <m/>
    <m/>
    <m/>
    <m/>
    <m/>
    <m/>
    <s v="固定收益类资产"/>
  </r>
  <r>
    <s v="四会富仕"/>
    <s v="四会富仕电子科技股份有限公司"/>
    <s v="股票"/>
    <s v="创业板股"/>
    <s v="300852.SZ"/>
    <x v="731"/>
    <n v="5300"/>
    <n v="226502.76"/>
    <x v="5116"/>
    <m/>
    <m/>
    <s v="万能"/>
    <s v="新动力19号"/>
    <s v="华安财保资管新动力19集合资产管理产品"/>
    <s v="HA0257"/>
    <s v="组合类保险资管产品"/>
    <s v="固定收益类保险资管产品"/>
    <n v="1"/>
    <s v="华安财保资产管理有限责任公司"/>
    <n v="701662950"/>
    <n v="678606518.04999995"/>
    <m/>
    <m/>
    <m/>
    <m/>
    <s v="否"/>
    <n v="5.1996080476590203E-5"/>
    <m/>
    <m/>
    <m/>
    <m/>
    <m/>
    <m/>
    <m/>
    <m/>
    <m/>
    <m/>
    <m/>
    <m/>
    <m/>
    <m/>
    <m/>
    <m/>
    <m/>
    <m/>
    <m/>
    <m/>
    <m/>
    <m/>
    <m/>
    <m/>
    <m/>
    <m/>
    <m/>
    <m/>
    <m/>
    <m/>
    <m/>
    <m/>
    <m/>
    <m/>
    <m/>
    <m/>
    <m/>
    <m/>
    <s v="固定收益类资产"/>
  </r>
  <r>
    <s v="美畅股份"/>
    <s v="杨凌美畅新材料股份有限公司"/>
    <s v="股票"/>
    <s v="创业板股"/>
    <s v="300861.SZ"/>
    <x v="732"/>
    <n v="4500"/>
    <n v="291701.73"/>
    <x v="4362"/>
    <m/>
    <m/>
    <s v="万能"/>
    <s v="新动力19号"/>
    <s v="华安财保资管新动力19集合资产管理产品"/>
    <s v="HA0257"/>
    <s v="组合类保险资管产品"/>
    <s v="固定收益类保险资管产品"/>
    <n v="1"/>
    <s v="华安财保资产管理有限责任公司"/>
    <n v="701662950"/>
    <n v="678606518.04999995"/>
    <m/>
    <m/>
    <m/>
    <m/>
    <s v="否"/>
    <n v="1.12497187570311E-5"/>
    <m/>
    <m/>
    <m/>
    <m/>
    <m/>
    <m/>
    <m/>
    <m/>
    <m/>
    <m/>
    <m/>
    <m/>
    <m/>
    <m/>
    <m/>
    <m/>
    <m/>
    <m/>
    <m/>
    <m/>
    <m/>
    <m/>
    <m/>
    <m/>
    <m/>
    <m/>
    <m/>
    <m/>
    <m/>
    <m/>
    <m/>
    <m/>
    <m/>
    <m/>
    <m/>
    <m/>
    <m/>
    <m/>
    <s v="固定收益类资产"/>
  </r>
  <r>
    <s v="爱 美 客"/>
    <s v="爱美客技术发展股份有限公司"/>
    <s v="股票"/>
    <s v="创业板股"/>
    <s v="300896.SZ"/>
    <x v="464"/>
    <n v="1300"/>
    <n v="590778"/>
    <x v="4363"/>
    <m/>
    <m/>
    <s v="万能"/>
    <s v="新动力19号"/>
    <s v="华安财保资管新动力19集合资产管理产品"/>
    <s v="HA0257"/>
    <s v="组合类保险资管产品"/>
    <s v="固定收益类保险资管产品"/>
    <n v="1"/>
    <s v="华安财保资产管理有限责任公司"/>
    <n v="701662950"/>
    <n v="678606518.04999995"/>
    <m/>
    <m/>
    <m/>
    <m/>
    <s v="是"/>
    <n v="6.00850434461083E-6"/>
    <m/>
    <m/>
    <m/>
    <m/>
    <m/>
    <m/>
    <m/>
    <m/>
    <m/>
    <m/>
    <m/>
    <m/>
    <m/>
    <m/>
    <m/>
    <m/>
    <m/>
    <m/>
    <m/>
    <m/>
    <m/>
    <m/>
    <m/>
    <m/>
    <m/>
    <m/>
    <m/>
    <m/>
    <m/>
    <m/>
    <m/>
    <m/>
    <m/>
    <m/>
    <m/>
    <m/>
    <m/>
    <m/>
    <s v="固定收益类资产"/>
  </r>
  <r>
    <s v="亿田智能"/>
    <s v="浙江亿田智能厨电股份有限公司"/>
    <s v="股票"/>
    <s v="创业板股"/>
    <s v="300911.SZ"/>
    <x v="733"/>
    <n v="5400"/>
    <n v="316461.33"/>
    <x v="4364"/>
    <m/>
    <m/>
    <s v="万能"/>
    <s v="新动力19号"/>
    <s v="华安财保资管新动力19集合资产管理产品"/>
    <s v="HA0257"/>
    <s v="组合类保险资管产品"/>
    <s v="固定收益类保险资管产品"/>
    <n v="1"/>
    <s v="华安财保资产管理有限责任公司"/>
    <n v="701662950"/>
    <n v="678606518.04999995"/>
    <m/>
    <m/>
    <m/>
    <m/>
    <s v="否"/>
    <n v="4.9956889055000701E-5"/>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19号"/>
    <s v="华安财保资管新动力19集合资产管理产品"/>
    <s v="HA0257"/>
    <s v="组合类保险资管产品"/>
    <s v="固定收益类保险资管产品"/>
    <n v="1"/>
    <s v="华安财保资产管理有限责任公司"/>
    <n v="701662950"/>
    <n v="678606518.04999995"/>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19号"/>
    <s v="华安财保资管新动力19集合资产管理产品"/>
    <s v="HA0257"/>
    <s v="组合类保险资管产品"/>
    <s v="固定收益类保险资管产品"/>
    <n v="1"/>
    <s v="华安财保资产管理有限责任公司"/>
    <n v="701662950"/>
    <n v="678606518.04999995"/>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19号"/>
    <s v="华安财保资管新动力19集合资产管理产品"/>
    <s v="HA0257"/>
    <s v="组合类保险资管产品"/>
    <s v="固定收益类保险资管产品"/>
    <n v="1"/>
    <s v="华安财保资产管理有限责任公司"/>
    <n v="701662950"/>
    <n v="678606518.04999995"/>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19号"/>
    <s v="华安财保资管新动力19集合资产管理产品"/>
    <s v="HA0257"/>
    <s v="组合类保险资管产品"/>
    <s v="固定收益类保险资管产品"/>
    <n v="1"/>
    <s v="华安财保资产管理有限责任公司"/>
    <n v="701662950"/>
    <n v="678606518.04999995"/>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19号"/>
    <s v="华安财保资管新动力19集合资产管理产品"/>
    <s v="HA0257"/>
    <s v="组合类保险资管产品"/>
    <s v="固定收益类保险资管产品"/>
    <n v="1"/>
    <s v="华安财保资产管理有限责任公司"/>
    <n v="701662950"/>
    <n v="678606518.04999995"/>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19号"/>
    <s v="华安财保资管新动力19集合资产管理产品"/>
    <s v="HA0257"/>
    <s v="组合类保险资管产品"/>
    <s v="固定收益类保险资管产品"/>
    <n v="1"/>
    <s v="华安财保资产管理有限责任公司"/>
    <n v="701662950"/>
    <n v="678606518.04999995"/>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19号"/>
    <s v="华安财保资管新动力19集合资产管理产品"/>
    <s v="HA0257"/>
    <s v="组合类保险资管产品"/>
    <s v="固定收益类保险资管产品"/>
    <n v="1"/>
    <s v="华安财保资产管理有限责任公司"/>
    <n v="701662950"/>
    <n v="678606518.04999995"/>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19号"/>
    <s v="华安财保资管新动力19集合资产管理产品"/>
    <s v="HA0257"/>
    <s v="组合类保险资管产品"/>
    <s v="固定收益类保险资管产品"/>
    <n v="1"/>
    <s v="华安财保资产管理有限责任公司"/>
    <n v="701662950"/>
    <n v="678606518.04999995"/>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19号"/>
    <s v="华安财保资管新动力19集合资产管理产品"/>
    <s v="HA0257"/>
    <s v="组合类保险资管产品"/>
    <s v="固定收益类保险资管产品"/>
    <n v="1"/>
    <s v="华安财保资产管理有限责任公司"/>
    <n v="701662950"/>
    <n v="678606518.04999995"/>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19号"/>
    <s v="华安财保资管新动力19集合资产管理产品"/>
    <s v="HA0257"/>
    <s v="组合类保险资管产品"/>
    <s v="固定收益类保险资管产品"/>
    <n v="1"/>
    <s v="华安财保资产管理有限责任公司"/>
    <n v="701662950"/>
    <n v="678606518.04999995"/>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19号"/>
    <s v="华安财保资管新动力19集合资产管理产品"/>
    <s v="HA0257"/>
    <s v="组合类保险资管产品"/>
    <s v="固定收益类保险资管产品"/>
    <n v="1"/>
    <s v="华安财保资产管理有限责任公司"/>
    <n v="701662950"/>
    <n v="678606518.04999995"/>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19号"/>
    <s v="华安财保资管新动力19集合资产管理产品"/>
    <s v="HA0257"/>
    <s v="组合类保险资管产品"/>
    <s v="固定收益类保险资管产品"/>
    <n v="1"/>
    <s v="华安财保资产管理有限责任公司"/>
    <n v="701662950"/>
    <n v="678606518.04999995"/>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19号"/>
    <s v="华安财保资管新动力19集合资产管理产品"/>
    <s v="HA0257"/>
    <s v="组合类保险资管产品"/>
    <s v="固定收益类保险资管产品"/>
    <n v="1"/>
    <s v="华安财保资产管理有限责任公司"/>
    <n v="701662950"/>
    <n v="678606518.04999995"/>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19号"/>
    <s v="华安财保资管新动力19集合资产管理产品"/>
    <s v="HA0257"/>
    <s v="组合类保险资管产品"/>
    <s v="固定收益类保险资管产品"/>
    <n v="1"/>
    <s v="华安财保资产管理有限责任公司"/>
    <n v="701662950"/>
    <n v="678606518.04999995"/>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19号"/>
    <s v="华安财保资管新动力19集合资产管理产品"/>
    <s v="HA0257"/>
    <s v="组合类保险资管产品"/>
    <s v="固定收益类保险资管产品"/>
    <n v="1"/>
    <s v="华安财保资产管理有限责任公司"/>
    <n v="701662950"/>
    <n v="678606518.04999995"/>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19号"/>
    <s v="华安财保资管新动力19集合资产管理产品"/>
    <s v="HA0257"/>
    <s v="组合类保险资管产品"/>
    <s v="固定收益类保险资管产品"/>
    <n v="1"/>
    <s v="华安财保资产管理有限责任公司"/>
    <n v="701662950"/>
    <n v="678606518.04999995"/>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19号"/>
    <s v="华安财保资管新动力19集合资产管理产品"/>
    <s v="HA0257"/>
    <s v="组合类保险资管产品"/>
    <s v="固定收益类保险资管产品"/>
    <n v="1"/>
    <s v="华安财保资产管理有限责任公司"/>
    <n v="701662950"/>
    <n v="678606518.04999995"/>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19号"/>
    <s v="华安财保资管新动力19集合资产管理产品"/>
    <s v="HA0257"/>
    <s v="组合类保险资管产品"/>
    <s v="固定收益类保险资管产品"/>
    <n v="1"/>
    <s v="华安财保资产管理有限责任公司"/>
    <n v="701662950"/>
    <n v="678606518.04999995"/>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19号"/>
    <s v="华安财保资管新动力19集合资产管理产品"/>
    <s v="HA0257"/>
    <s v="组合类保险资管产品"/>
    <s v="固定收益类保险资管产品"/>
    <n v="1"/>
    <s v="华安财保资产管理有限责任公司"/>
    <n v="701662950"/>
    <n v="678606518.04999995"/>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19号"/>
    <s v="华安财保资管新动力19集合资产管理产品"/>
    <s v="HA0257"/>
    <s v="组合类保险资管产品"/>
    <s v="固定收益类保险资管产品"/>
    <n v="1"/>
    <s v="华安财保资产管理有限责任公司"/>
    <n v="701662950"/>
    <n v="678606518.04999995"/>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19号"/>
    <s v="华安财保资管新动力19集合资产管理产品"/>
    <s v="HA0257"/>
    <s v="组合类保险资管产品"/>
    <s v="固定收益类保险资管产品"/>
    <n v="1"/>
    <s v="华安财保资产管理有限责任公司"/>
    <n v="701662950"/>
    <n v="678606518.04999995"/>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19号"/>
    <s v="华安财保资管新动力19集合资产管理产品"/>
    <s v="HA0257"/>
    <s v="组合类保险资管产品"/>
    <s v="固定收益类保险资管产品"/>
    <n v="1"/>
    <s v="华安财保资产管理有限责任公司"/>
    <n v="701662950"/>
    <n v="678606518.04999995"/>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19号"/>
    <s v="华安财保资管新动力19集合资产管理产品"/>
    <s v="HA0257"/>
    <s v="组合类保险资管产品"/>
    <s v="固定收益类保险资管产品"/>
    <n v="1"/>
    <s v="华安财保资产管理有限责任公司"/>
    <n v="701662950"/>
    <n v="678606518.04999995"/>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19号"/>
    <s v="华安财保资管新动力19集合资产管理产品"/>
    <s v="HA0257"/>
    <s v="组合类保险资管产品"/>
    <s v="固定收益类保险资管产品"/>
    <n v="1"/>
    <s v="华安财保资产管理有限责任公司"/>
    <n v="701662950"/>
    <n v="678606518.04999995"/>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19号"/>
    <s v="华安财保资管新动力19集合资产管理产品"/>
    <s v="HA0257"/>
    <s v="组合类保险资管产品"/>
    <s v="固定收益类保险资管产品"/>
    <n v="1"/>
    <s v="华安财保资产管理有限责任公司"/>
    <n v="701662950"/>
    <n v="678606518.04999995"/>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19号"/>
    <s v="华安财保资管新动力19集合资产管理产品"/>
    <s v="HA0257"/>
    <s v="组合类保险资管产品"/>
    <s v="固定收益类保险资管产品"/>
    <n v="1"/>
    <s v="华安财保资产管理有限责任公司"/>
    <n v="701662950"/>
    <n v="678606518.04999995"/>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19号"/>
    <s v="华安财保资管新动力19集合资产管理产品"/>
    <s v="HA0257"/>
    <s v="组合类保险资管产品"/>
    <s v="固定收益类保险资管产品"/>
    <n v="1"/>
    <s v="华安财保资产管理有限责任公司"/>
    <n v="701662950"/>
    <n v="678606518.04999995"/>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19号"/>
    <s v="华安财保资管新动力19集合资产管理产品"/>
    <s v="HA0257"/>
    <s v="组合类保险资管产品"/>
    <s v="固定收益类保险资管产品"/>
    <n v="1"/>
    <s v="华安财保资产管理有限责任公司"/>
    <n v="701662950"/>
    <n v="678606518.04999995"/>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19号"/>
    <s v="华安财保资管新动力19集合资产管理产品"/>
    <s v="HA0257"/>
    <s v="组合类保险资管产品"/>
    <s v="固定收益类保险资管产品"/>
    <n v="1"/>
    <s v="华安财保资产管理有限责任公司"/>
    <n v="701662950"/>
    <n v="678606518.04999995"/>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19号"/>
    <s v="华安财保资管新动力19集合资产管理产品"/>
    <s v="HA0257"/>
    <s v="组合类保险资管产品"/>
    <s v="固定收益类保险资管产品"/>
    <n v="1"/>
    <s v="华安财保资产管理有限责任公司"/>
    <n v="701662950"/>
    <n v="678606518.04999995"/>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19号"/>
    <s v="华安财保资管新动力19集合资产管理产品"/>
    <s v="HA0257"/>
    <s v="组合类保险资管产品"/>
    <s v="固定收益类保险资管产品"/>
    <n v="1"/>
    <s v="华安财保资产管理有限责任公司"/>
    <n v="701662950"/>
    <n v="678606518.04999995"/>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19号"/>
    <s v="华安财保资管新动力19集合资产管理产品"/>
    <s v="HA0257"/>
    <s v="组合类保险资管产品"/>
    <s v="固定收益类保险资管产品"/>
    <n v="1"/>
    <s v="华安财保资产管理有限责任公司"/>
    <n v="701662950"/>
    <n v="678606518.04999995"/>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19号"/>
    <s v="华安财保资管新动力19集合资产管理产品"/>
    <s v="HA0257"/>
    <s v="组合类保险资管产品"/>
    <s v="固定收益类保险资管产品"/>
    <n v="1"/>
    <s v="华安财保资产管理有限责任公司"/>
    <n v="701662950"/>
    <n v="678606518.04999995"/>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19号"/>
    <s v="华安财保资管新动力19集合资产管理产品"/>
    <s v="HA0257"/>
    <s v="组合类保险资管产品"/>
    <s v="固定收益类保险资管产品"/>
    <n v="1"/>
    <s v="华安财保资产管理有限责任公司"/>
    <n v="701662950"/>
    <n v="678606518.04999995"/>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19号"/>
    <s v="华安财保资管新动力19集合资产管理产品"/>
    <s v="HA0257"/>
    <s v="组合类保险资管产品"/>
    <s v="固定收益类保险资管产品"/>
    <n v="1"/>
    <s v="华安财保资产管理有限责任公司"/>
    <n v="701662950"/>
    <n v="678606518.04999995"/>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19号"/>
    <s v="华安财保资管新动力19集合资产管理产品"/>
    <s v="HA0257"/>
    <s v="组合类保险资管产品"/>
    <s v="固定收益类保险资管产品"/>
    <n v="1"/>
    <s v="华安财保资产管理有限责任公司"/>
    <n v="701662950"/>
    <n v="678606518.04999995"/>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19号"/>
    <s v="华安财保资管新动力19集合资产管理产品"/>
    <s v="HA0257"/>
    <s v="组合类保险资管产品"/>
    <s v="固定收益类保险资管产品"/>
    <n v="1"/>
    <s v="华安财保资产管理有限责任公司"/>
    <n v="701662950"/>
    <n v="678606518.04999995"/>
    <m/>
    <m/>
    <m/>
    <m/>
    <s v="否"/>
    <n v="1.4624268786560701E-6"/>
    <m/>
    <m/>
    <m/>
    <m/>
    <m/>
    <m/>
    <m/>
    <m/>
    <m/>
    <m/>
    <m/>
    <m/>
    <m/>
    <m/>
    <m/>
    <m/>
    <m/>
    <m/>
    <m/>
    <m/>
    <m/>
    <m/>
    <m/>
    <m/>
    <m/>
    <m/>
    <m/>
    <m/>
    <m/>
    <m/>
    <m/>
    <m/>
    <m/>
    <m/>
    <m/>
    <m/>
    <m/>
    <m/>
    <s v="固定收益类资产"/>
  </r>
  <r>
    <s v="大族数控"/>
    <s v="深圳市大族数控科技股份有限公司"/>
    <s v="股票"/>
    <s v="创业板股"/>
    <s v="301200.SZ"/>
    <x v="343"/>
    <n v="690"/>
    <n v="52826.400000000001"/>
    <x v="5117"/>
    <m/>
    <m/>
    <s v="万能"/>
    <s v="新动力19号"/>
    <s v="华安财保资管新动力19集合资产管理产品"/>
    <s v="HA0257"/>
    <s v="组合类保险资管产品"/>
    <s v="固定收益类保险资管产品"/>
    <n v="1"/>
    <s v="华安财保资产管理有限责任公司"/>
    <n v="701662950"/>
    <n v="678606518.04999995"/>
    <m/>
    <m/>
    <m/>
    <m/>
    <s v="否"/>
    <n v="1.6428571428571401E-6"/>
    <m/>
    <m/>
    <m/>
    <m/>
    <m/>
    <m/>
    <m/>
    <m/>
    <m/>
    <m/>
    <m/>
    <m/>
    <m/>
    <m/>
    <m/>
    <m/>
    <m/>
    <m/>
    <m/>
    <m/>
    <m/>
    <m/>
    <m/>
    <m/>
    <m/>
    <m/>
    <m/>
    <m/>
    <m/>
    <m/>
    <m/>
    <m/>
    <m/>
    <m/>
    <m/>
    <m/>
    <m/>
    <m/>
    <s v="固定收益类资产"/>
  </r>
  <r>
    <s v="亨迪药业"/>
    <s v="湖北亨迪药业股份有限公司"/>
    <s v="股票"/>
    <s v="创业板股"/>
    <s v="301211.SZ"/>
    <x v="436"/>
    <n v="459"/>
    <n v="11842.2"/>
    <x v="4404"/>
    <m/>
    <m/>
    <s v="万能"/>
    <s v="新动力19号"/>
    <s v="华安财保资管新动力19集合资产管理产品"/>
    <s v="HA0257"/>
    <s v="组合类保险资管产品"/>
    <s v="固定收益类保险资管产品"/>
    <n v="1"/>
    <s v="华安财保资产管理有限责任公司"/>
    <n v="701662950"/>
    <n v="678606518.04999995"/>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19号"/>
    <s v="华安财保资管新动力19集合资产管理产品"/>
    <s v="HA0257"/>
    <s v="组合类保险资管产品"/>
    <s v="固定收益类保险资管产品"/>
    <n v="1"/>
    <s v="华安财保资产管理有限责任公司"/>
    <n v="701662950"/>
    <n v="678606518.04999995"/>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19号"/>
    <s v="华安财保资管新动力19集合资产管理产品"/>
    <s v="HA0257"/>
    <s v="组合类保险资管产品"/>
    <s v="固定收益类保险资管产品"/>
    <n v="1"/>
    <s v="华安财保资产管理有限责任公司"/>
    <n v="701662950"/>
    <n v="678606518.04999995"/>
    <m/>
    <m/>
    <m/>
    <m/>
    <s v="否"/>
    <n v="2.4403355432250999E-6"/>
    <m/>
    <m/>
    <m/>
    <m/>
    <m/>
    <m/>
    <m/>
    <m/>
    <m/>
    <m/>
    <m/>
    <m/>
    <m/>
    <m/>
    <m/>
    <m/>
    <m/>
    <m/>
    <m/>
    <m/>
    <m/>
    <m/>
    <m/>
    <m/>
    <m/>
    <m/>
    <m/>
    <m/>
    <m/>
    <m/>
    <m/>
    <m/>
    <m/>
    <m/>
    <m/>
    <m/>
    <m/>
    <m/>
    <s v="固定收益类资产"/>
  </r>
  <r>
    <s v="铜冠铜箔"/>
    <s v="安徽铜冠铜箔集团股份有限公司"/>
    <s v="股票"/>
    <s v="创业板股"/>
    <s v="301217.SZ"/>
    <x v="440"/>
    <n v="3158"/>
    <n v="54538.66"/>
    <x v="5118"/>
    <m/>
    <m/>
    <s v="万能"/>
    <s v="新动力19号"/>
    <s v="华安财保资管新动力19集合资产管理产品"/>
    <s v="HA0257"/>
    <s v="组合类保险资管产品"/>
    <s v="固定收益类保险资管产品"/>
    <n v="1"/>
    <s v="华安财保资产管理有限责任公司"/>
    <n v="701662950"/>
    <n v="678606518.04999995"/>
    <m/>
    <m/>
    <m/>
    <m/>
    <s v="否"/>
    <n v="3.8093375001904699E-6"/>
    <m/>
    <m/>
    <m/>
    <m/>
    <m/>
    <m/>
    <m/>
    <m/>
    <m/>
    <m/>
    <m/>
    <m/>
    <m/>
    <m/>
    <m/>
    <m/>
    <m/>
    <m/>
    <m/>
    <m/>
    <m/>
    <m/>
    <m/>
    <m/>
    <m/>
    <m/>
    <m/>
    <m/>
    <m/>
    <m/>
    <m/>
    <m/>
    <m/>
    <m/>
    <m/>
    <m/>
    <m/>
    <m/>
    <s v="固定收益类资产"/>
  </r>
  <r>
    <s v="光庭信息"/>
    <s v="武汉光庭信息技术股份有限公司"/>
    <s v="股票"/>
    <s v="创业板股"/>
    <s v="301221.SZ"/>
    <x v="358"/>
    <n v="159"/>
    <n v="11112.51"/>
    <x v="4408"/>
    <m/>
    <m/>
    <s v="万能"/>
    <s v="新动力19号"/>
    <s v="华安财保资管新动力19集合资产管理产品"/>
    <s v="HA0257"/>
    <s v="组合类保险资管产品"/>
    <s v="固定收益类保险资管产品"/>
    <n v="1"/>
    <s v="华安财保资产管理有限责任公司"/>
    <n v="701662950"/>
    <n v="678606518.04999995"/>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19号"/>
    <s v="华安财保资管新动力19集合资产管理产品"/>
    <s v="HA0257"/>
    <s v="组合类保险资管产品"/>
    <s v="固定收益类保险资管产品"/>
    <n v="1"/>
    <s v="华安财保资产管理有限责任公司"/>
    <n v="701662950"/>
    <n v="678606518.04999995"/>
    <m/>
    <m/>
    <m/>
    <m/>
    <s v="否"/>
    <n v="1.26315706371246E-6"/>
    <m/>
    <m/>
    <m/>
    <m/>
    <m/>
    <m/>
    <m/>
    <m/>
    <m/>
    <m/>
    <m/>
    <m/>
    <m/>
    <m/>
    <m/>
    <m/>
    <m/>
    <m/>
    <m/>
    <m/>
    <m/>
    <m/>
    <m/>
    <m/>
    <m/>
    <m/>
    <m/>
    <m/>
    <m/>
    <m/>
    <m/>
    <m/>
    <m/>
    <m/>
    <m/>
    <m/>
    <m/>
    <m/>
    <s v="固定收益类资产"/>
  </r>
  <r>
    <s v="软通动力"/>
    <s v="软通动力信息技术(集团)股份有限公司"/>
    <s v="股票"/>
    <s v="创业板股"/>
    <s v="301236.SZ"/>
    <x v="442"/>
    <n v="725"/>
    <n v="52838"/>
    <x v="5119"/>
    <m/>
    <m/>
    <s v="万能"/>
    <s v="新动力19号"/>
    <s v="华安财保资管新动力19集合资产管理产品"/>
    <s v="HA0257"/>
    <s v="组合类保险资管产品"/>
    <s v="固定收益类保险资管产品"/>
    <n v="1"/>
    <s v="华安财保资产管理有限责任公司"/>
    <n v="701662950"/>
    <n v="678606518.04999995"/>
    <m/>
    <m/>
    <m/>
    <m/>
    <s v="否"/>
    <n v="1.71180555460455E-6"/>
    <m/>
    <m/>
    <m/>
    <m/>
    <m/>
    <m/>
    <m/>
    <m/>
    <m/>
    <m/>
    <m/>
    <m/>
    <m/>
    <m/>
    <m/>
    <m/>
    <m/>
    <m/>
    <m/>
    <m/>
    <m/>
    <m/>
    <m/>
    <m/>
    <m/>
    <m/>
    <m/>
    <m/>
    <m/>
    <m/>
    <m/>
    <m/>
    <m/>
    <m/>
    <m/>
    <m/>
    <m/>
    <m/>
    <s v="固定收益类资产"/>
  </r>
  <r>
    <s v="和顺科技"/>
    <s v="杭州和顺科技股份有限公司"/>
    <s v="股票"/>
    <s v="创业板股"/>
    <s v="301237.SZ"/>
    <x v="443"/>
    <n v="110"/>
    <n v="6235.9"/>
    <x v="4411"/>
    <m/>
    <m/>
    <s v="万能"/>
    <s v="新动力19号"/>
    <s v="华安财保资管新动力19集合资产管理产品"/>
    <s v="HA0257"/>
    <s v="组合类保险资管产品"/>
    <s v="固定收益类保险资管产品"/>
    <n v="1"/>
    <s v="华安财保资产管理有限责任公司"/>
    <n v="701662950"/>
    <n v="678606518.04999995"/>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19号"/>
    <s v="华安财保资管新动力19集合资产管理产品"/>
    <s v="HA0257"/>
    <s v="组合类保险资管产品"/>
    <s v="固定收益类保险资管产品"/>
    <n v="1"/>
    <s v="华安财保资产管理有限责任公司"/>
    <n v="701662950"/>
    <n v="678606518.04999995"/>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19号"/>
    <s v="华安财保资管新动力19集合资产管理产品"/>
    <s v="HA0257"/>
    <s v="组合类保险资管产品"/>
    <s v="固定收益类保险资管产品"/>
    <n v="1"/>
    <s v="华安财保资产管理有限责任公司"/>
    <n v="701662950"/>
    <n v="678606518.04999995"/>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19号"/>
    <s v="华安财保资管新动力19集合资产管理产品"/>
    <s v="HA0257"/>
    <s v="组合类保险资管产品"/>
    <s v="固定收益类保险资管产品"/>
    <n v="1"/>
    <s v="华安财保资产管理有限责任公司"/>
    <n v="701662950"/>
    <n v="678606518.04999995"/>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19号"/>
    <s v="华安财保资管新动力19集合资产管理产品"/>
    <s v="HA0257"/>
    <s v="组合类保险资管产品"/>
    <s v="固定收益类保险资管产品"/>
    <n v="1"/>
    <s v="华安财保资产管理有限责任公司"/>
    <n v="701662950"/>
    <n v="678606518.04999995"/>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19号"/>
    <s v="华安财保资管新动力19集合资产管理产品"/>
    <s v="HA0257"/>
    <s v="组合类保险资管产品"/>
    <s v="固定收益类保险资管产品"/>
    <n v="1"/>
    <s v="华安财保资产管理有限责任公司"/>
    <n v="701662950"/>
    <n v="678606518.04999995"/>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19号"/>
    <s v="华安财保资管新动力19集合资产管理产品"/>
    <s v="HA0257"/>
    <s v="组合类保险资管产品"/>
    <s v="固定收益类保险资管产品"/>
    <n v="1"/>
    <s v="华安财保资产管理有限责任公司"/>
    <n v="701662950"/>
    <n v="678606518.04999995"/>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19号"/>
    <s v="华安财保资管新动力19集合资产管理产品"/>
    <s v="HA0257"/>
    <s v="组合类保险资管产品"/>
    <s v="固定收益类保险资管产品"/>
    <n v="1"/>
    <s v="华安财保资产管理有限责任公司"/>
    <n v="701662950"/>
    <n v="678606518.04999995"/>
    <m/>
    <m/>
    <m/>
    <m/>
    <s v="否"/>
    <n v="1.249884269975E-6"/>
    <m/>
    <m/>
    <m/>
    <m/>
    <m/>
    <m/>
    <m/>
    <m/>
    <m/>
    <m/>
    <m/>
    <m/>
    <m/>
    <m/>
    <m/>
    <m/>
    <m/>
    <m/>
    <m/>
    <m/>
    <m/>
    <m/>
    <m/>
    <m/>
    <m/>
    <m/>
    <m/>
    <m/>
    <m/>
    <m/>
    <m/>
    <m/>
    <m/>
    <m/>
    <m/>
    <m/>
    <m/>
    <m/>
    <s v="固定收益类资产"/>
  </r>
  <r>
    <s v="中国石化"/>
    <s v="中国石油化工股份有限公司"/>
    <s v="股票"/>
    <s v="沪深主板股"/>
    <s v="600028.SH"/>
    <x v="737"/>
    <n v="101000"/>
    <n v="428381"/>
    <x v="5120"/>
    <m/>
    <m/>
    <s v="万能"/>
    <s v="新动力19号"/>
    <s v="华安财保资管新动力19集合资产管理产品"/>
    <s v="HA0257"/>
    <s v="组合类保险资管产品"/>
    <s v="固定收益类保险资管产品"/>
    <n v="1"/>
    <s v="华安财保资产管理有限责任公司"/>
    <n v="701662950"/>
    <n v="678606518.04999995"/>
    <m/>
    <m/>
    <m/>
    <m/>
    <s v="是"/>
    <n v="8.3421979754983695E-7"/>
    <m/>
    <m/>
    <m/>
    <m/>
    <m/>
    <m/>
    <m/>
    <m/>
    <m/>
    <m/>
    <m/>
    <m/>
    <m/>
    <m/>
    <m/>
    <m/>
    <m/>
    <m/>
    <m/>
    <m/>
    <m/>
    <m/>
    <m/>
    <m/>
    <m/>
    <m/>
    <m/>
    <m/>
    <m/>
    <m/>
    <m/>
    <m/>
    <m/>
    <m/>
    <m/>
    <m/>
    <m/>
    <m/>
    <s v="固定收益类资产"/>
  </r>
  <r>
    <s v="保利发展"/>
    <s v="保利发展控股集团股份有限公司"/>
    <s v="股票"/>
    <s v="沪深主板股"/>
    <s v="600048.SH"/>
    <x v="249"/>
    <n v="55500"/>
    <n v="891487.43"/>
    <x v="5121"/>
    <m/>
    <m/>
    <s v="万能"/>
    <s v="新动力19号"/>
    <s v="华安财保资管新动力19集合资产管理产品"/>
    <s v="HA0257"/>
    <s v="组合类保险资管产品"/>
    <s v="固定收益类保险资管产品"/>
    <n v="1"/>
    <s v="华安财保资产管理有限责任公司"/>
    <n v="701662950"/>
    <n v="678606518.04999995"/>
    <m/>
    <m/>
    <m/>
    <m/>
    <s v="是"/>
    <n v="4.63648159292096E-6"/>
    <m/>
    <m/>
    <m/>
    <m/>
    <m/>
    <m/>
    <m/>
    <m/>
    <m/>
    <m/>
    <m/>
    <m/>
    <m/>
    <m/>
    <m/>
    <m/>
    <m/>
    <m/>
    <m/>
    <m/>
    <m/>
    <m/>
    <m/>
    <m/>
    <m/>
    <m/>
    <m/>
    <m/>
    <m/>
    <m/>
    <m/>
    <m/>
    <m/>
    <m/>
    <m/>
    <m/>
    <m/>
    <m/>
    <s v="固定收益类资产"/>
  </r>
  <r>
    <s v="中国联通"/>
    <s v="中国联合网络通信股份有限公司"/>
    <s v="股票"/>
    <s v="沪深主板股"/>
    <s v="600050.SH"/>
    <x v="738"/>
    <n v="140700"/>
    <n v="505832"/>
    <x v="5122"/>
    <m/>
    <m/>
    <s v="万能"/>
    <s v="新动力19号"/>
    <s v="华安财保资管新动力19集合资产管理产品"/>
    <s v="HA0257"/>
    <s v="组合类保险资管产品"/>
    <s v="固定收益类保险资管产品"/>
    <n v="1"/>
    <s v="华安财保资产管理有限责任公司"/>
    <n v="701662950"/>
    <n v="678606518.04999995"/>
    <m/>
    <m/>
    <m/>
    <m/>
    <s v="是"/>
    <n v="4.5404479934993798E-6"/>
    <m/>
    <m/>
    <m/>
    <m/>
    <m/>
    <m/>
    <m/>
    <m/>
    <m/>
    <m/>
    <m/>
    <m/>
    <m/>
    <m/>
    <m/>
    <m/>
    <m/>
    <m/>
    <m/>
    <m/>
    <m/>
    <m/>
    <m/>
    <m/>
    <m/>
    <m/>
    <m/>
    <m/>
    <m/>
    <m/>
    <m/>
    <m/>
    <m/>
    <m/>
    <m/>
    <m/>
    <m/>
    <m/>
    <s v="固定收益类资产"/>
  </r>
  <r>
    <s v="厦门象屿"/>
    <s v="厦门象屿股份有限公司"/>
    <s v="股票"/>
    <s v="沪深主板股"/>
    <s v="600057.SH"/>
    <x v="739"/>
    <n v="34900"/>
    <n v="311429"/>
    <x v="4693"/>
    <m/>
    <m/>
    <s v="万能"/>
    <s v="新动力19号"/>
    <s v="华安财保资管新动力19集合资产管理产品"/>
    <s v="HA0257"/>
    <s v="组合类保险资管产品"/>
    <s v="固定收益类保险资管产品"/>
    <n v="1"/>
    <s v="华安财保资产管理有限责任公司"/>
    <n v="701662950"/>
    <n v="678606518.04999995"/>
    <m/>
    <m/>
    <m/>
    <m/>
    <s v="否"/>
    <n v="1.6178262333515601E-5"/>
    <m/>
    <m/>
    <m/>
    <m/>
    <m/>
    <m/>
    <m/>
    <m/>
    <m/>
    <m/>
    <m/>
    <m/>
    <m/>
    <m/>
    <m/>
    <m/>
    <m/>
    <m/>
    <m/>
    <m/>
    <m/>
    <m/>
    <m/>
    <m/>
    <m/>
    <m/>
    <m/>
    <m/>
    <m/>
    <m/>
    <m/>
    <m/>
    <m/>
    <m/>
    <m/>
    <m/>
    <m/>
    <m/>
    <s v="固定收益类资产"/>
  </r>
  <r>
    <s v="古越龙山"/>
    <s v="浙江古越龙山绍兴酒股份有限公司"/>
    <s v="股票"/>
    <s v="沪深主板股"/>
    <s v="600059.SH"/>
    <x v="740"/>
    <n v="58100"/>
    <n v="577022.47"/>
    <x v="5123"/>
    <m/>
    <m/>
    <s v="万能"/>
    <s v="新动力19号"/>
    <s v="华安财保资管新动力19集合资产管理产品"/>
    <s v="HA0257"/>
    <s v="组合类保险资管产品"/>
    <s v="固定收益类保险资管产品"/>
    <n v="1"/>
    <s v="华安财保资产管理有限责任公司"/>
    <n v="701662950"/>
    <n v="678606518.04999995"/>
    <m/>
    <m/>
    <m/>
    <m/>
    <s v="否"/>
    <n v="6.3738120323754993E-5"/>
    <m/>
    <m/>
    <m/>
    <m/>
    <m/>
    <m/>
    <m/>
    <m/>
    <m/>
    <m/>
    <m/>
    <m/>
    <m/>
    <m/>
    <m/>
    <m/>
    <m/>
    <m/>
    <m/>
    <m/>
    <m/>
    <m/>
    <m/>
    <m/>
    <m/>
    <m/>
    <m/>
    <m/>
    <m/>
    <m/>
    <m/>
    <m/>
    <m/>
    <m/>
    <m/>
    <m/>
    <m/>
    <m/>
    <s v="固定收益类资产"/>
  </r>
  <r>
    <s v="南京高科"/>
    <s v="南京高科股份有限公司"/>
    <s v="股票"/>
    <s v="沪深主板股"/>
    <s v="600064.SH"/>
    <x v="741"/>
    <n v="30700"/>
    <n v="304701"/>
    <x v="5124"/>
    <m/>
    <m/>
    <s v="万能"/>
    <s v="新动力19号"/>
    <s v="华安财保资管新动力19集合资产管理产品"/>
    <s v="HA0257"/>
    <s v="组合类保险资管产品"/>
    <s v="固定收益类保险资管产品"/>
    <n v="1"/>
    <s v="华安财保资产管理有限责任公司"/>
    <n v="701662950"/>
    <n v="678606518.04999995"/>
    <m/>
    <m/>
    <m/>
    <m/>
    <s v="否"/>
    <n v="2.4839054094902999E-5"/>
    <m/>
    <m/>
    <m/>
    <m/>
    <m/>
    <m/>
    <m/>
    <m/>
    <m/>
    <m/>
    <m/>
    <m/>
    <m/>
    <m/>
    <m/>
    <m/>
    <m/>
    <m/>
    <m/>
    <m/>
    <m/>
    <m/>
    <m/>
    <m/>
    <m/>
    <m/>
    <m/>
    <m/>
    <m/>
    <m/>
    <m/>
    <m/>
    <m/>
    <m/>
    <m/>
    <m/>
    <m/>
    <m/>
    <s v="固定收益类资产"/>
  </r>
  <r>
    <s v="宇通客车"/>
    <s v="宇通客车股份有限公司"/>
    <s v="股票"/>
    <s v="沪深主板股"/>
    <s v="600066.SH"/>
    <x v="742"/>
    <n v="50500"/>
    <n v="462682.25"/>
    <x v="5125"/>
    <m/>
    <m/>
    <s v="万能"/>
    <s v="新动力19号"/>
    <s v="华安财保资管新动力19集合资产管理产品"/>
    <s v="HA0257"/>
    <s v="组合类保险资管产品"/>
    <s v="固定收益类保险资管产品"/>
    <n v="1"/>
    <s v="华安财保资产管理有限责任公司"/>
    <n v="701662950"/>
    <n v="678606518.04999995"/>
    <m/>
    <m/>
    <m/>
    <m/>
    <s v="否"/>
    <n v="2.23161886171032E-5"/>
    <m/>
    <m/>
    <m/>
    <m/>
    <m/>
    <m/>
    <m/>
    <m/>
    <m/>
    <m/>
    <m/>
    <m/>
    <m/>
    <m/>
    <m/>
    <m/>
    <m/>
    <m/>
    <m/>
    <m/>
    <m/>
    <m/>
    <m/>
    <m/>
    <m/>
    <m/>
    <m/>
    <m/>
    <m/>
    <m/>
    <m/>
    <m/>
    <m/>
    <m/>
    <m/>
    <m/>
    <m/>
    <m/>
    <s v="固定收益类资产"/>
  </r>
  <r>
    <s v="特变电工"/>
    <s v="特变电工股份有限公司"/>
    <s v="股票"/>
    <s v="沪深主板股"/>
    <s v="600089.SH"/>
    <x v="743"/>
    <n v="22400"/>
    <n v="449898"/>
    <x v="4426"/>
    <m/>
    <m/>
    <s v="万能"/>
    <s v="新动力19号"/>
    <s v="华安财保资管新动力19集合资产管理产品"/>
    <s v="HA0257"/>
    <s v="组合类保险资管产品"/>
    <s v="固定收益类保险资管产品"/>
    <n v="1"/>
    <s v="华安财保资产管理有限责任公司"/>
    <n v="701662950"/>
    <n v="678606518.04999995"/>
    <m/>
    <m/>
    <m/>
    <m/>
    <s v="否"/>
    <n v="5.91011669367369E-6"/>
    <m/>
    <m/>
    <m/>
    <m/>
    <m/>
    <m/>
    <m/>
    <m/>
    <m/>
    <m/>
    <m/>
    <m/>
    <m/>
    <m/>
    <m/>
    <m/>
    <m/>
    <m/>
    <m/>
    <m/>
    <m/>
    <m/>
    <m/>
    <m/>
    <m/>
    <m/>
    <m/>
    <m/>
    <m/>
    <m/>
    <m/>
    <m/>
    <m/>
    <m/>
    <m/>
    <m/>
    <m/>
    <m/>
    <s v="固定收益类资产"/>
  </r>
  <r>
    <s v="诺德股份"/>
    <s v="诺德投资股份有限公司"/>
    <s v="股票"/>
    <s v="沪深主板股"/>
    <s v="600110.SH"/>
    <x v="744"/>
    <n v="18600"/>
    <n v="206277"/>
    <x v="5126"/>
    <m/>
    <m/>
    <s v="万能"/>
    <s v="新动力19号"/>
    <s v="华安财保资管新动力19集合资产管理产品"/>
    <s v="HA0257"/>
    <s v="组合类保险资管产品"/>
    <s v="固定收益类保险资管产品"/>
    <n v="1"/>
    <s v="华安财保资产管理有限责任公司"/>
    <n v="701662950"/>
    <n v="678606518.04999995"/>
    <m/>
    <m/>
    <m/>
    <m/>
    <s v="否"/>
    <n v="1.07064617638303E-5"/>
    <m/>
    <m/>
    <m/>
    <m/>
    <m/>
    <m/>
    <m/>
    <m/>
    <m/>
    <m/>
    <m/>
    <m/>
    <m/>
    <m/>
    <m/>
    <m/>
    <m/>
    <m/>
    <m/>
    <m/>
    <m/>
    <m/>
    <m/>
    <m/>
    <m/>
    <m/>
    <m/>
    <m/>
    <m/>
    <m/>
    <m/>
    <m/>
    <m/>
    <m/>
    <m/>
    <m/>
    <m/>
    <m/>
    <s v="固定收益类资产"/>
  </r>
  <r>
    <s v="金发科技"/>
    <s v="金发科技股份有限公司"/>
    <s v="股票"/>
    <s v="沪深主板股"/>
    <s v="600143.SH"/>
    <x v="745"/>
    <n v="29700"/>
    <n v="298207.68"/>
    <x v="5127"/>
    <m/>
    <m/>
    <s v="万能"/>
    <s v="新动力19号"/>
    <s v="华安财保资管新动力19集合资产管理产品"/>
    <s v="HA0257"/>
    <s v="组合类保险资管产品"/>
    <s v="固定收益类保险资管产品"/>
    <n v="1"/>
    <s v="华安财保资产管理有限责任公司"/>
    <n v="701662950"/>
    <n v="678606518.04999995"/>
    <m/>
    <m/>
    <m/>
    <m/>
    <s v="是"/>
    <n v="1.15401547087051E-5"/>
    <m/>
    <m/>
    <m/>
    <m/>
    <m/>
    <m/>
    <m/>
    <m/>
    <m/>
    <m/>
    <m/>
    <m/>
    <m/>
    <m/>
    <m/>
    <m/>
    <m/>
    <m/>
    <m/>
    <m/>
    <m/>
    <m/>
    <m/>
    <m/>
    <m/>
    <m/>
    <m/>
    <m/>
    <m/>
    <m/>
    <m/>
    <m/>
    <m/>
    <m/>
    <m/>
    <m/>
    <m/>
    <m/>
    <s v="固定收益类资产"/>
  </r>
  <r>
    <s v="巨化股份"/>
    <s v="浙江巨化股份有限公司"/>
    <s v="股票"/>
    <s v="沪深主板股"/>
    <s v="600160.SH"/>
    <x v="746"/>
    <n v="38100"/>
    <n v="488263"/>
    <x v="5128"/>
    <m/>
    <m/>
    <s v="万能"/>
    <s v="新动力19号"/>
    <s v="华安财保资管新动力19集合资产管理产品"/>
    <s v="HA0257"/>
    <s v="组合类保险资管产品"/>
    <s v="固定收益类保险资管产品"/>
    <n v="1"/>
    <s v="华安财保资产管理有限责任公司"/>
    <n v="701662950"/>
    <n v="678606518.04999995"/>
    <m/>
    <m/>
    <m/>
    <m/>
    <s v="否"/>
    <n v="1.41124383023042E-5"/>
    <m/>
    <m/>
    <m/>
    <m/>
    <m/>
    <m/>
    <m/>
    <m/>
    <m/>
    <m/>
    <m/>
    <m/>
    <m/>
    <m/>
    <m/>
    <m/>
    <m/>
    <m/>
    <m/>
    <m/>
    <m/>
    <m/>
    <m/>
    <m/>
    <m/>
    <m/>
    <m/>
    <m/>
    <m/>
    <m/>
    <m/>
    <m/>
    <m/>
    <m/>
    <m/>
    <m/>
    <m/>
    <m/>
    <s v="固定收益类资产"/>
  </r>
  <r>
    <s v="中牧股份"/>
    <s v="中牧实业股份有限公司"/>
    <s v="股票"/>
    <s v="沪深主板股"/>
    <s v="600195.SH"/>
    <x v="747"/>
    <n v="16600"/>
    <n v="212047.33"/>
    <x v="5129"/>
    <m/>
    <m/>
    <s v="万能"/>
    <s v="新动力19号"/>
    <s v="华安财保资管新动力19集合资产管理产品"/>
    <s v="HA0257"/>
    <s v="组合类保险资管产品"/>
    <s v="固定收益类保险资管产品"/>
    <n v="1"/>
    <s v="华安财保资产管理有限责任公司"/>
    <n v="701662950"/>
    <n v="678606518.04999995"/>
    <m/>
    <m/>
    <m/>
    <m/>
    <s v="否"/>
    <n v="1.63448471133081E-5"/>
    <m/>
    <m/>
    <m/>
    <m/>
    <m/>
    <m/>
    <m/>
    <m/>
    <m/>
    <m/>
    <m/>
    <m/>
    <m/>
    <m/>
    <m/>
    <m/>
    <m/>
    <m/>
    <m/>
    <m/>
    <m/>
    <m/>
    <m/>
    <m/>
    <m/>
    <m/>
    <m/>
    <m/>
    <m/>
    <m/>
    <m/>
    <m/>
    <m/>
    <m/>
    <m/>
    <m/>
    <m/>
    <m/>
    <s v="固定收益类资产"/>
  </r>
  <r>
    <s v="生物股份"/>
    <s v="金宇生物技术股份有限公司"/>
    <s v="股票"/>
    <s v="沪深主板股"/>
    <s v="600201.SH"/>
    <x v="748"/>
    <n v="22400"/>
    <n v="315395.5"/>
    <x v="5130"/>
    <m/>
    <m/>
    <s v="万能"/>
    <s v="新动力19号"/>
    <s v="华安财保资管新动力19集合资产管理产品"/>
    <s v="HA0257"/>
    <s v="组合类保险资管产品"/>
    <s v="固定收益类保险资管产品"/>
    <n v="1"/>
    <s v="华安财保资产管理有限责任公司"/>
    <n v="701662950"/>
    <n v="678606518.04999995"/>
    <m/>
    <m/>
    <m/>
    <m/>
    <s v="否"/>
    <n v="1.9889855644497901E-5"/>
    <m/>
    <m/>
    <m/>
    <m/>
    <m/>
    <m/>
    <m/>
    <m/>
    <m/>
    <m/>
    <m/>
    <m/>
    <m/>
    <m/>
    <m/>
    <m/>
    <m/>
    <m/>
    <m/>
    <m/>
    <m/>
    <m/>
    <m/>
    <m/>
    <m/>
    <m/>
    <m/>
    <m/>
    <m/>
    <m/>
    <m/>
    <m/>
    <m/>
    <m/>
    <m/>
    <m/>
    <m/>
    <m/>
    <s v="固定收益类资产"/>
  </r>
  <r>
    <s v="圆通速递"/>
    <s v="圆通速递股份有限公司"/>
    <s v="股票"/>
    <s v="沪深主板股"/>
    <s v="600233.SH"/>
    <x v="392"/>
    <n v="34300"/>
    <n v="562011.63"/>
    <x v="4432"/>
    <m/>
    <m/>
    <s v="万能"/>
    <s v="新动力19号"/>
    <s v="华安财保资管新动力19集合资产管理产品"/>
    <s v="HA0257"/>
    <s v="组合类保险资管产品"/>
    <s v="固定收益类保险资管产品"/>
    <n v="1"/>
    <s v="华安财保资产管理有限责任公司"/>
    <n v="701662950"/>
    <n v="678606518.04999995"/>
    <m/>
    <m/>
    <m/>
    <m/>
    <s v="否"/>
    <n v="9.98364936121319E-6"/>
    <m/>
    <m/>
    <m/>
    <m/>
    <m/>
    <m/>
    <m/>
    <m/>
    <m/>
    <m/>
    <m/>
    <m/>
    <m/>
    <m/>
    <m/>
    <m/>
    <m/>
    <m/>
    <m/>
    <m/>
    <m/>
    <m/>
    <m/>
    <m/>
    <m/>
    <m/>
    <m/>
    <m/>
    <m/>
    <m/>
    <m/>
    <m/>
    <m/>
    <m/>
    <m/>
    <m/>
    <m/>
    <m/>
    <s v="固定收益类资产"/>
  </r>
  <r>
    <s v="广汇能源"/>
    <s v="广汇能源股份有限公司"/>
    <s v="股票"/>
    <s v="沪深主板股"/>
    <s v="600256.SH"/>
    <x v="749"/>
    <n v="72500"/>
    <n v="510156.13"/>
    <x v="5131"/>
    <m/>
    <m/>
    <s v="万能"/>
    <s v="新动力19号"/>
    <s v="华安财保资管新动力19集合资产管理产品"/>
    <s v="HA0257"/>
    <s v="组合类保险资管产品"/>
    <s v="固定收益类保险资管产品"/>
    <n v="1"/>
    <s v="华安财保资产管理有限责任公司"/>
    <n v="701662950"/>
    <n v="678606518.04999995"/>
    <m/>
    <m/>
    <m/>
    <m/>
    <s v="否"/>
    <n v="1.1042141911347901E-5"/>
    <m/>
    <m/>
    <m/>
    <m/>
    <m/>
    <m/>
    <m/>
    <m/>
    <m/>
    <m/>
    <m/>
    <m/>
    <m/>
    <m/>
    <m/>
    <m/>
    <m/>
    <m/>
    <m/>
    <m/>
    <m/>
    <m/>
    <m/>
    <m/>
    <m/>
    <m/>
    <m/>
    <m/>
    <m/>
    <m/>
    <m/>
    <m/>
    <m/>
    <m/>
    <m/>
    <m/>
    <m/>
    <m/>
    <s v="固定收益类资产"/>
  </r>
  <r>
    <s v="航天信息"/>
    <s v="航天信息股份有限公司"/>
    <s v="股票"/>
    <s v="沪深主板股"/>
    <s v="600271.SH"/>
    <x v="750"/>
    <n v="22300"/>
    <n v="289743.90000000002"/>
    <x v="5132"/>
    <m/>
    <m/>
    <s v="万能"/>
    <s v="新动力19号"/>
    <s v="华安财保资管新动力19集合资产管理产品"/>
    <s v="HA0257"/>
    <s v="组合类保险资管产品"/>
    <s v="固定收益类保险资管产品"/>
    <n v="1"/>
    <s v="华安财保资产管理有限责任公司"/>
    <n v="701662950"/>
    <n v="678606518.04999995"/>
    <m/>
    <m/>
    <m/>
    <m/>
    <s v="否"/>
    <n v="1.2035287865557899E-5"/>
    <m/>
    <m/>
    <m/>
    <m/>
    <m/>
    <m/>
    <m/>
    <m/>
    <m/>
    <m/>
    <m/>
    <m/>
    <m/>
    <m/>
    <m/>
    <m/>
    <m/>
    <m/>
    <m/>
    <m/>
    <m/>
    <m/>
    <m/>
    <m/>
    <m/>
    <m/>
    <m/>
    <m/>
    <m/>
    <m/>
    <m/>
    <m/>
    <m/>
    <m/>
    <m/>
    <m/>
    <m/>
    <m/>
    <s v="固定收益类资产"/>
  </r>
  <r>
    <s v="嘉化能源"/>
    <s v="浙江嘉化能源化工股份有限公司"/>
    <s v="股票"/>
    <s v="沪深主板股"/>
    <s v="600273.SH"/>
    <x v="751"/>
    <n v="25900"/>
    <n v="270438"/>
    <x v="5133"/>
    <m/>
    <m/>
    <s v="万能"/>
    <s v="新动力19号"/>
    <s v="华安财保资管新动力19集合资产管理产品"/>
    <s v="HA0257"/>
    <s v="组合类保险资管产品"/>
    <s v="固定收益类保险资管产品"/>
    <n v="1"/>
    <s v="华安财保资产管理有限责任公司"/>
    <n v="701662950"/>
    <n v="678606518.04999995"/>
    <m/>
    <m/>
    <m/>
    <m/>
    <s v="否"/>
    <n v="1.8239436619718299E-5"/>
    <m/>
    <m/>
    <m/>
    <m/>
    <m/>
    <m/>
    <m/>
    <m/>
    <m/>
    <m/>
    <m/>
    <m/>
    <m/>
    <m/>
    <m/>
    <m/>
    <m/>
    <m/>
    <m/>
    <m/>
    <m/>
    <m/>
    <m/>
    <m/>
    <m/>
    <m/>
    <m/>
    <m/>
    <m/>
    <m/>
    <m/>
    <m/>
    <m/>
    <m/>
    <m/>
    <m/>
    <m/>
    <m/>
    <s v="固定收益类资产"/>
  </r>
  <r>
    <s v="南钢股份"/>
    <s v="南京钢铁股份有限公司"/>
    <s v="股票"/>
    <s v="沪深主板股"/>
    <s v="600282.SH"/>
    <x v="752"/>
    <n v="59200"/>
    <n v="224497"/>
    <x v="5134"/>
    <m/>
    <m/>
    <s v="万能"/>
    <s v="新动力19号"/>
    <s v="华安财保资管新动力19集合资产管理产品"/>
    <s v="HA0257"/>
    <s v="组合类保险资管产品"/>
    <s v="固定收益类保险资管产品"/>
    <n v="1"/>
    <s v="华安财保资产管理有限责任公司"/>
    <n v="701662950"/>
    <n v="678606518.04999995"/>
    <m/>
    <m/>
    <m/>
    <m/>
    <s v="否"/>
    <n v="9.6068119914961996E-6"/>
    <m/>
    <m/>
    <m/>
    <m/>
    <m/>
    <m/>
    <m/>
    <m/>
    <m/>
    <m/>
    <m/>
    <m/>
    <m/>
    <m/>
    <m/>
    <m/>
    <m/>
    <m/>
    <m/>
    <m/>
    <m/>
    <m/>
    <m/>
    <m/>
    <m/>
    <m/>
    <m/>
    <m/>
    <m/>
    <m/>
    <m/>
    <m/>
    <m/>
    <m/>
    <m/>
    <m/>
    <m/>
    <m/>
    <s v="固定收益类资产"/>
  </r>
  <r>
    <s v="华阳股份"/>
    <s v="山西华阳集团新能股份有限公司"/>
    <s v="股票"/>
    <s v="沪深主板股"/>
    <s v="600348.SH"/>
    <x v="753"/>
    <n v="25300"/>
    <n v="293570"/>
    <x v="5135"/>
    <m/>
    <m/>
    <s v="万能"/>
    <s v="新动力19号"/>
    <s v="华安财保资管新动力19集合资产管理产品"/>
    <s v="HA0257"/>
    <s v="组合类保险资管产品"/>
    <s v="固定收益类保险资管产品"/>
    <n v="1"/>
    <s v="华安财保资产管理有限责任公司"/>
    <n v="701662950"/>
    <n v="678606518.04999995"/>
    <m/>
    <m/>
    <m/>
    <m/>
    <s v="否"/>
    <n v="1.0519750519750499E-5"/>
    <m/>
    <m/>
    <m/>
    <m/>
    <m/>
    <m/>
    <m/>
    <m/>
    <m/>
    <m/>
    <m/>
    <m/>
    <m/>
    <m/>
    <m/>
    <m/>
    <m/>
    <m/>
    <m/>
    <m/>
    <m/>
    <m/>
    <m/>
    <m/>
    <m/>
    <m/>
    <m/>
    <m/>
    <m/>
    <m/>
    <m/>
    <m/>
    <m/>
    <m/>
    <m/>
    <m/>
    <m/>
    <m/>
    <s v="固定收益类资产"/>
  </r>
  <r>
    <s v="华微电子"/>
    <s v="吉林华微电子股份有限公司"/>
    <s v="股票"/>
    <s v="沪深主板股"/>
    <s v="600360.SH"/>
    <x v="754"/>
    <n v="29500"/>
    <n v="208794"/>
    <x v="5136"/>
    <m/>
    <m/>
    <s v="万能"/>
    <s v="新动力19号"/>
    <s v="华安财保资管新动力19集合资产管理产品"/>
    <s v="HA0257"/>
    <s v="组合类保险资管产品"/>
    <s v="固定收益类保险资管产品"/>
    <n v="1"/>
    <s v="华安财保资产管理有限责任公司"/>
    <n v="701662950"/>
    <n v="678606518.04999995"/>
    <m/>
    <m/>
    <m/>
    <m/>
    <s v="否"/>
    <n v="3.0719717025711898E-5"/>
    <m/>
    <m/>
    <m/>
    <m/>
    <m/>
    <m/>
    <m/>
    <m/>
    <m/>
    <m/>
    <m/>
    <m/>
    <m/>
    <m/>
    <m/>
    <m/>
    <m/>
    <m/>
    <m/>
    <m/>
    <m/>
    <m/>
    <m/>
    <m/>
    <m/>
    <m/>
    <m/>
    <m/>
    <m/>
    <m/>
    <m/>
    <m/>
    <m/>
    <m/>
    <m/>
    <m/>
    <m/>
    <m/>
    <s v="固定收益类资产"/>
  </r>
  <r>
    <s v="中航电子"/>
    <s v="中航航空电子系统股份有限公司"/>
    <s v="股票"/>
    <s v="沪深主板股"/>
    <s v="600372.SH"/>
    <x v="755"/>
    <n v="26700"/>
    <n v="484842"/>
    <x v="5137"/>
    <m/>
    <m/>
    <s v="万能"/>
    <s v="新动力19号"/>
    <s v="华安财保资管新动力19集合资产管理产品"/>
    <s v="HA0257"/>
    <s v="组合类保险资管产品"/>
    <s v="固定收益类保险资管产品"/>
    <n v="1"/>
    <s v="华安财保资产管理有限责任公司"/>
    <n v="701662950"/>
    <n v="678606518.04999995"/>
    <m/>
    <m/>
    <m/>
    <m/>
    <s v="否"/>
    <n v="1.38470088540705E-5"/>
    <m/>
    <m/>
    <m/>
    <m/>
    <m/>
    <m/>
    <m/>
    <m/>
    <m/>
    <m/>
    <m/>
    <m/>
    <m/>
    <m/>
    <m/>
    <m/>
    <m/>
    <m/>
    <m/>
    <m/>
    <m/>
    <m/>
    <m/>
    <m/>
    <m/>
    <m/>
    <m/>
    <m/>
    <m/>
    <m/>
    <m/>
    <m/>
    <m/>
    <m/>
    <m/>
    <m/>
    <m/>
    <m/>
    <s v="固定收益类资产"/>
  </r>
  <r>
    <s v="金地集团"/>
    <s v="金地(集团)股份有限公司"/>
    <s v="股票"/>
    <s v="沪深主板股"/>
    <s v="600383.SH"/>
    <x v="756"/>
    <n v="49200"/>
    <n v="648062.91"/>
    <x v="5138"/>
    <m/>
    <m/>
    <s v="万能"/>
    <s v="新动力19号"/>
    <s v="华安财保资管新动力19集合资产管理产品"/>
    <s v="HA0257"/>
    <s v="组合类保险资管产品"/>
    <s v="固定收益类保险资管产品"/>
    <n v="1"/>
    <s v="华安财保资产管理有限责任公司"/>
    <n v="701662950"/>
    <n v="678606518.04999995"/>
    <m/>
    <m/>
    <m/>
    <m/>
    <s v="是"/>
    <n v="1.0898015113762501E-5"/>
    <m/>
    <m/>
    <m/>
    <m/>
    <m/>
    <m/>
    <m/>
    <m/>
    <m/>
    <m/>
    <m/>
    <m/>
    <m/>
    <m/>
    <m/>
    <m/>
    <m/>
    <m/>
    <m/>
    <m/>
    <m/>
    <m/>
    <m/>
    <m/>
    <m/>
    <m/>
    <m/>
    <m/>
    <m/>
    <m/>
    <m/>
    <m/>
    <m/>
    <m/>
    <m/>
    <m/>
    <m/>
    <m/>
    <s v="固定收益类资产"/>
  </r>
  <r>
    <s v="海澜之家"/>
    <s v="海澜之家集团股份有限公司"/>
    <s v="股票"/>
    <s v="沪深主板股"/>
    <s v="600398.SH"/>
    <x v="757"/>
    <n v="64000"/>
    <n v="344277"/>
    <x v="5139"/>
    <m/>
    <m/>
    <s v="万能"/>
    <s v="新动力19号"/>
    <s v="华安财保资管新动力19集合资产管理产品"/>
    <s v="HA0257"/>
    <s v="组合类保险资管产品"/>
    <s v="固定收益类保险资管产品"/>
    <n v="1"/>
    <s v="华安财保资产管理有限责任公司"/>
    <n v="701662950"/>
    <n v="678606518.04999995"/>
    <m/>
    <m/>
    <m/>
    <m/>
    <s v="否"/>
    <n v="1.48161689509229E-5"/>
    <m/>
    <m/>
    <m/>
    <m/>
    <m/>
    <m/>
    <m/>
    <m/>
    <m/>
    <m/>
    <m/>
    <m/>
    <m/>
    <m/>
    <m/>
    <m/>
    <m/>
    <m/>
    <m/>
    <m/>
    <m/>
    <m/>
    <m/>
    <m/>
    <m/>
    <m/>
    <m/>
    <m/>
    <m/>
    <m/>
    <m/>
    <m/>
    <m/>
    <m/>
    <m/>
    <m/>
    <m/>
    <m/>
    <s v="固定收益类资产"/>
  </r>
  <r>
    <s v="三元股份"/>
    <s v="北京三元食品股份有限公司"/>
    <s v="股票"/>
    <s v="沪深主板股"/>
    <s v="600429.SH"/>
    <x v="758"/>
    <n v="55700"/>
    <n v="297390"/>
    <x v="5140"/>
    <m/>
    <m/>
    <s v="万能"/>
    <s v="新动力19号"/>
    <s v="华安财保资管新动力19集合资产管理产品"/>
    <s v="HA0257"/>
    <s v="组合类保险资管产品"/>
    <s v="固定收益类保险资管产品"/>
    <n v="1"/>
    <s v="华安财保资产管理有限责任公司"/>
    <n v="701662950"/>
    <n v="678606518.04999995"/>
    <m/>
    <m/>
    <m/>
    <m/>
    <s v="否"/>
    <n v="3.7193899234151999E-5"/>
    <m/>
    <m/>
    <m/>
    <m/>
    <m/>
    <m/>
    <m/>
    <m/>
    <m/>
    <m/>
    <m/>
    <m/>
    <m/>
    <m/>
    <m/>
    <m/>
    <m/>
    <m/>
    <m/>
    <m/>
    <m/>
    <m/>
    <m/>
    <m/>
    <m/>
    <m/>
    <m/>
    <m/>
    <m/>
    <m/>
    <m/>
    <m/>
    <m/>
    <m/>
    <m/>
    <m/>
    <m/>
    <m/>
    <s v="固定收益类资产"/>
  </r>
  <r>
    <s v="冠豪高新"/>
    <s v="广东冠豪高新技术股份有限公司"/>
    <s v="股票"/>
    <s v="沪深主板股"/>
    <s v="600433.SH"/>
    <x v="759"/>
    <n v="44500"/>
    <n v="162359"/>
    <x v="5141"/>
    <m/>
    <m/>
    <s v="万能"/>
    <s v="新动力19号"/>
    <s v="华安财保资管新动力19集合资产管理产品"/>
    <s v="HA0257"/>
    <s v="组合类保险资管产品"/>
    <s v="固定收益类保险资管产品"/>
    <n v="1"/>
    <s v="华安财保资产管理有限责任公司"/>
    <n v="701662950"/>
    <n v="678606518.04999995"/>
    <m/>
    <m/>
    <m/>
    <m/>
    <s v="否"/>
    <n v="2.4125031487638699E-5"/>
    <m/>
    <m/>
    <m/>
    <m/>
    <m/>
    <m/>
    <m/>
    <m/>
    <m/>
    <m/>
    <m/>
    <m/>
    <m/>
    <m/>
    <m/>
    <m/>
    <m/>
    <m/>
    <m/>
    <m/>
    <m/>
    <m/>
    <m/>
    <m/>
    <m/>
    <m/>
    <m/>
    <m/>
    <m/>
    <m/>
    <m/>
    <m/>
    <m/>
    <m/>
    <m/>
    <m/>
    <m/>
    <m/>
    <s v="固定收益类资产"/>
  </r>
  <r>
    <s v="片 仔 癀"/>
    <s v="漳州片仔癀药业股份有限公司"/>
    <s v="股票"/>
    <s v="沪深主板股"/>
    <s v="600436.SH"/>
    <x v="760"/>
    <n v="2500"/>
    <n v="864357.8"/>
    <x v="4444"/>
    <m/>
    <m/>
    <s v="万能"/>
    <s v="新动力19号"/>
    <s v="华安财保资管新动力19集合资产管理产品"/>
    <s v="HA0257"/>
    <s v="组合类保险资管产品"/>
    <s v="固定收益类保险资管产品"/>
    <n v="1"/>
    <s v="华安财保资产管理有限责任公司"/>
    <n v="701662950"/>
    <n v="678606518.04999995"/>
    <m/>
    <m/>
    <m/>
    <m/>
    <s v="是"/>
    <n v="4.1437571455984202E-6"/>
    <m/>
    <m/>
    <m/>
    <m/>
    <m/>
    <m/>
    <m/>
    <m/>
    <m/>
    <m/>
    <m/>
    <m/>
    <m/>
    <m/>
    <m/>
    <m/>
    <m/>
    <m/>
    <m/>
    <m/>
    <m/>
    <m/>
    <m/>
    <m/>
    <m/>
    <m/>
    <m/>
    <m/>
    <m/>
    <m/>
    <m/>
    <m/>
    <m/>
    <m/>
    <m/>
    <m/>
    <m/>
    <m/>
    <s v="固定收益类资产"/>
  </r>
  <r>
    <s v="通威股份"/>
    <s v="通威股份有限公司"/>
    <s v="股票"/>
    <s v="沪深主板股"/>
    <s v="600438.SH"/>
    <x v="474"/>
    <n v="16800"/>
    <n v="655959.32999999996"/>
    <x v="5142"/>
    <m/>
    <m/>
    <s v="万能"/>
    <s v="新动力19号"/>
    <s v="华安财保资管新动力19集合资产管理产品"/>
    <s v="HA0257"/>
    <s v="组合类保险资管产品"/>
    <s v="固定收益类保险资管产品"/>
    <n v="1"/>
    <s v="华安财保资产管理有限责任公司"/>
    <n v="701662950"/>
    <n v="678606518.04999995"/>
    <m/>
    <m/>
    <m/>
    <m/>
    <s v="是"/>
    <n v="3.7320493557556E-6"/>
    <m/>
    <m/>
    <m/>
    <m/>
    <m/>
    <m/>
    <m/>
    <m/>
    <m/>
    <m/>
    <m/>
    <m/>
    <m/>
    <m/>
    <m/>
    <m/>
    <m/>
    <m/>
    <m/>
    <m/>
    <m/>
    <m/>
    <m/>
    <m/>
    <m/>
    <m/>
    <m/>
    <m/>
    <m/>
    <m/>
    <m/>
    <m/>
    <m/>
    <m/>
    <m/>
    <m/>
    <m/>
    <m/>
    <s v="固定收益类资产"/>
  </r>
  <r>
    <s v="宝钛股份"/>
    <s v="宝鸡钛业股份有限公司"/>
    <s v="股票"/>
    <s v="沪深主板股"/>
    <s v="600456.SH"/>
    <x v="761"/>
    <n v="4500"/>
    <n v="233878"/>
    <x v="4916"/>
    <m/>
    <m/>
    <s v="万能"/>
    <s v="新动力19号"/>
    <s v="华安财保资管新动力19集合资产管理产品"/>
    <s v="HA0257"/>
    <s v="组合类保险资管产品"/>
    <s v="固定收益类保险资管产品"/>
    <n v="1"/>
    <s v="华安财保资产管理有限责任公司"/>
    <n v="701662950"/>
    <n v="678606518.04999995"/>
    <m/>
    <m/>
    <m/>
    <m/>
    <s v="否"/>
    <n v="9.4186093582770994E-6"/>
    <m/>
    <m/>
    <m/>
    <m/>
    <m/>
    <m/>
    <m/>
    <m/>
    <m/>
    <m/>
    <m/>
    <m/>
    <m/>
    <m/>
    <m/>
    <m/>
    <m/>
    <m/>
    <m/>
    <m/>
    <m/>
    <m/>
    <m/>
    <m/>
    <m/>
    <m/>
    <m/>
    <m/>
    <m/>
    <m/>
    <m/>
    <m/>
    <m/>
    <m/>
    <m/>
    <m/>
    <m/>
    <m/>
    <s v="固定收益类资产"/>
  </r>
  <r>
    <s v="士 兰 微"/>
    <s v="杭州士兰微电子股份有限公司"/>
    <s v="股票"/>
    <s v="沪深主板股"/>
    <s v="600460.SH"/>
    <x v="582"/>
    <n v="11100"/>
    <n v="487459"/>
    <x v="5143"/>
    <m/>
    <m/>
    <s v="万能"/>
    <s v="新动力19号"/>
    <s v="华安财保资管新动力19集合资产管理产品"/>
    <s v="HA0257"/>
    <s v="组合类保险资管产品"/>
    <s v="固定收益类保险资管产品"/>
    <n v="1"/>
    <s v="华安财保资产管理有限责任公司"/>
    <n v="701662950"/>
    <n v="678606518.04999995"/>
    <m/>
    <m/>
    <m/>
    <m/>
    <s v="否"/>
    <n v="7.8385853367489296E-6"/>
    <m/>
    <m/>
    <m/>
    <m/>
    <m/>
    <m/>
    <m/>
    <m/>
    <m/>
    <m/>
    <m/>
    <m/>
    <m/>
    <m/>
    <m/>
    <m/>
    <m/>
    <m/>
    <m/>
    <m/>
    <m/>
    <m/>
    <m/>
    <m/>
    <m/>
    <m/>
    <m/>
    <m/>
    <m/>
    <m/>
    <m/>
    <m/>
    <m/>
    <m/>
    <m/>
    <m/>
    <m/>
    <m/>
    <s v="固定收益类资产"/>
  </r>
  <r>
    <s v="双良节能"/>
    <s v="双良节能系统股份有限公司"/>
    <s v="股票"/>
    <s v="沪深主板股"/>
    <s v="600481.SH"/>
    <x v="763"/>
    <n v="27900"/>
    <n v="319880"/>
    <x v="4449"/>
    <m/>
    <m/>
    <s v="万能"/>
    <s v="新动力19号"/>
    <s v="华安财保资管新动力19集合资产管理产品"/>
    <s v="HA0257"/>
    <s v="组合类保险资管产品"/>
    <s v="固定收益类保险资管产品"/>
    <n v="1"/>
    <s v="华安财保资产管理有限责任公司"/>
    <n v="701662950"/>
    <n v="678606518.04999995"/>
    <m/>
    <m/>
    <m/>
    <m/>
    <s v="否"/>
    <n v="1.714542966314E-5"/>
    <m/>
    <m/>
    <m/>
    <m/>
    <m/>
    <m/>
    <m/>
    <m/>
    <m/>
    <m/>
    <m/>
    <m/>
    <m/>
    <m/>
    <m/>
    <m/>
    <m/>
    <m/>
    <m/>
    <m/>
    <m/>
    <m/>
    <m/>
    <m/>
    <m/>
    <m/>
    <m/>
    <m/>
    <m/>
    <m/>
    <m/>
    <m/>
    <m/>
    <m/>
    <m/>
    <m/>
    <m/>
    <m/>
    <s v="固定收益类资产"/>
  </r>
  <r>
    <s v="中金黄金"/>
    <s v="中金黄金股份有限公司"/>
    <s v="股票"/>
    <s v="沪深主板股"/>
    <s v="600489.SH"/>
    <x v="764"/>
    <n v="36900"/>
    <n v="290810"/>
    <x v="5144"/>
    <m/>
    <m/>
    <s v="万能"/>
    <s v="新动力19号"/>
    <s v="华安财保资管新动力19集合资产管理产品"/>
    <s v="HA0257"/>
    <s v="组合类保险资管产品"/>
    <s v="固定收益类保险资管产品"/>
    <n v="1"/>
    <s v="华安财保资产管理有限责任公司"/>
    <n v="701662950"/>
    <n v="678606518.04999995"/>
    <m/>
    <m/>
    <m/>
    <m/>
    <s v="是"/>
    <n v="7.6124655699013001E-6"/>
    <m/>
    <m/>
    <m/>
    <m/>
    <m/>
    <m/>
    <m/>
    <m/>
    <m/>
    <m/>
    <m/>
    <m/>
    <m/>
    <m/>
    <m/>
    <m/>
    <m/>
    <m/>
    <m/>
    <m/>
    <m/>
    <m/>
    <m/>
    <m/>
    <m/>
    <m/>
    <m/>
    <m/>
    <m/>
    <m/>
    <m/>
    <m/>
    <m/>
    <m/>
    <m/>
    <m/>
    <m/>
    <m/>
    <s v="固定收益类资产"/>
  </r>
  <r>
    <s v="驰宏锌锗"/>
    <s v="云南驰宏锌锗股份有限公司"/>
    <s v="股票"/>
    <s v="沪深主板股"/>
    <s v="600497.SH"/>
    <x v="765"/>
    <n v="53600"/>
    <n v="278596"/>
    <x v="5145"/>
    <m/>
    <m/>
    <s v="万能"/>
    <s v="新动力19号"/>
    <s v="华安财保资管新动力19集合资产管理产品"/>
    <s v="HA0257"/>
    <s v="组合类保险资管产品"/>
    <s v="固定收益类保险资管产品"/>
    <n v="1"/>
    <s v="华安财保资产管理有限责任公司"/>
    <n v="701662950"/>
    <n v="678606518.04999995"/>
    <m/>
    <m/>
    <m/>
    <m/>
    <s v="否"/>
    <n v="1.05277804824397E-5"/>
    <m/>
    <m/>
    <m/>
    <m/>
    <m/>
    <m/>
    <m/>
    <m/>
    <m/>
    <m/>
    <m/>
    <m/>
    <m/>
    <m/>
    <m/>
    <m/>
    <m/>
    <m/>
    <m/>
    <m/>
    <m/>
    <m/>
    <m/>
    <m/>
    <m/>
    <m/>
    <m/>
    <m/>
    <m/>
    <m/>
    <m/>
    <m/>
    <m/>
    <m/>
    <m/>
    <m/>
    <m/>
    <m/>
    <s v="固定收益类资产"/>
  </r>
  <r>
    <s v="中化国际"/>
    <s v="中化国际(控股)股份有限公司"/>
    <s v="股票"/>
    <s v="沪深主板股"/>
    <s v="600500.SH"/>
    <x v="766"/>
    <n v="36500"/>
    <n v="250087"/>
    <x v="5146"/>
    <m/>
    <m/>
    <s v="万能"/>
    <s v="新动力19号"/>
    <s v="华安财保资管新动力19集合资产管理产品"/>
    <s v="HA0257"/>
    <s v="组合类保险资管产品"/>
    <s v="固定收益类保险资管产品"/>
    <n v="1"/>
    <s v="华安财保资产管理有限责任公司"/>
    <n v="701662950"/>
    <n v="678606518.04999995"/>
    <m/>
    <m/>
    <m/>
    <m/>
    <s v="否"/>
    <n v="1.31999286008991E-5"/>
    <m/>
    <m/>
    <m/>
    <m/>
    <m/>
    <m/>
    <m/>
    <m/>
    <m/>
    <m/>
    <m/>
    <m/>
    <m/>
    <m/>
    <m/>
    <m/>
    <m/>
    <m/>
    <m/>
    <m/>
    <m/>
    <m/>
    <m/>
    <m/>
    <m/>
    <m/>
    <m/>
    <m/>
    <m/>
    <m/>
    <m/>
    <m/>
    <m/>
    <m/>
    <m/>
    <m/>
    <m/>
    <m/>
    <s v="固定收益类资产"/>
  </r>
  <r>
    <s v="方大特钢"/>
    <s v="方大特钢科技股份有限公司"/>
    <s v="股票"/>
    <s v="沪深主板股"/>
    <s v="600507.SH"/>
    <x v="767"/>
    <n v="33200"/>
    <n v="293952"/>
    <x v="5147"/>
    <m/>
    <m/>
    <s v="万能"/>
    <s v="新动力19号"/>
    <s v="华安财保资管新动力19集合资产管理产品"/>
    <s v="HA0257"/>
    <s v="组合类保险资管产品"/>
    <s v="固定收益类保险资管产品"/>
    <n v="1"/>
    <s v="华安财保资产管理有限责任公司"/>
    <n v="701662950"/>
    <n v="678606518.04999995"/>
    <m/>
    <m/>
    <m/>
    <m/>
    <s v="否"/>
    <n v="1.53992423599661E-5"/>
    <m/>
    <m/>
    <m/>
    <m/>
    <m/>
    <m/>
    <m/>
    <m/>
    <m/>
    <m/>
    <m/>
    <m/>
    <m/>
    <m/>
    <m/>
    <m/>
    <m/>
    <m/>
    <m/>
    <m/>
    <m/>
    <m/>
    <m/>
    <m/>
    <m/>
    <m/>
    <m/>
    <m/>
    <m/>
    <m/>
    <m/>
    <m/>
    <m/>
    <m/>
    <m/>
    <m/>
    <m/>
    <m/>
    <s v="固定收益类资产"/>
  </r>
  <r>
    <s v="方大炭素"/>
    <s v="方大炭素新材料科技股份有限公司"/>
    <s v="股票"/>
    <s v="沪深主板股"/>
    <s v="600516.SH"/>
    <x v="768"/>
    <n v="40400"/>
    <n v="335595"/>
    <x v="5148"/>
    <m/>
    <m/>
    <s v="万能"/>
    <s v="新动力19号"/>
    <s v="华安财保资管新动力19集合资产管理产品"/>
    <s v="HA0257"/>
    <s v="组合类保险资管产品"/>
    <s v="固定收益类保险资管产品"/>
    <n v="1"/>
    <s v="华安财保资产管理有限责任公司"/>
    <n v="701662950"/>
    <n v="678606518.04999995"/>
    <m/>
    <m/>
    <m/>
    <m/>
    <s v="否"/>
    <n v="1.06149013506981E-5"/>
    <m/>
    <m/>
    <m/>
    <m/>
    <m/>
    <m/>
    <m/>
    <m/>
    <m/>
    <m/>
    <m/>
    <m/>
    <m/>
    <m/>
    <m/>
    <m/>
    <m/>
    <m/>
    <m/>
    <m/>
    <m/>
    <m/>
    <m/>
    <m/>
    <m/>
    <m/>
    <m/>
    <m/>
    <m/>
    <m/>
    <m/>
    <m/>
    <m/>
    <m/>
    <m/>
    <m/>
    <m/>
    <m/>
    <s v="固定收益类资产"/>
  </r>
  <r>
    <s v="贵州茅台"/>
    <s v="贵州茅台酒股份有限公司"/>
    <s v="股票"/>
    <s v="沪深主板股"/>
    <s v="600519.SH"/>
    <x v="131"/>
    <n v="1703"/>
    <n v="2958741.04"/>
    <x v="5149"/>
    <m/>
    <m/>
    <s v="万能"/>
    <s v="新动力19号"/>
    <s v="华安财保资管新动力19集合资产管理产品"/>
    <s v="HA0257"/>
    <s v="组合类保险资管产品"/>
    <s v="固定收益类保险资管产品"/>
    <n v="1"/>
    <s v="华安财保资产管理有限责任公司"/>
    <n v="701662950"/>
    <n v="678606518.04999995"/>
    <m/>
    <m/>
    <m/>
    <m/>
    <s v="是"/>
    <n v="1.3556782220124899E-6"/>
    <m/>
    <m/>
    <m/>
    <m/>
    <m/>
    <m/>
    <m/>
    <m/>
    <m/>
    <m/>
    <m/>
    <m/>
    <m/>
    <m/>
    <m/>
    <m/>
    <m/>
    <m/>
    <m/>
    <m/>
    <m/>
    <m/>
    <m/>
    <m/>
    <m/>
    <m/>
    <m/>
    <m/>
    <m/>
    <m/>
    <m/>
    <m/>
    <m/>
    <m/>
    <m/>
    <m/>
    <m/>
    <m/>
    <s v="固定收益类资产"/>
  </r>
  <r>
    <s v="中天科技"/>
    <s v="江苏中天科技股份有限公司"/>
    <s v="股票"/>
    <s v="沪深主板股"/>
    <s v="600522.SH"/>
    <x v="769"/>
    <n v="21900"/>
    <n v="347062"/>
    <x v="5150"/>
    <m/>
    <m/>
    <s v="万能"/>
    <s v="新动力19号"/>
    <s v="华安财保资管新动力19集合资产管理产品"/>
    <s v="HA0257"/>
    <s v="组合类保险资管产品"/>
    <s v="固定收益类保险资管产品"/>
    <n v="1"/>
    <s v="华安财保资产管理有限责任公司"/>
    <n v="701662950"/>
    <n v="678606518.04999995"/>
    <m/>
    <m/>
    <m/>
    <m/>
    <s v="否"/>
    <n v="6.4167369088396997E-6"/>
    <m/>
    <m/>
    <m/>
    <m/>
    <m/>
    <m/>
    <m/>
    <m/>
    <m/>
    <m/>
    <m/>
    <m/>
    <m/>
    <m/>
    <m/>
    <m/>
    <m/>
    <m/>
    <m/>
    <m/>
    <m/>
    <m/>
    <m/>
    <m/>
    <m/>
    <m/>
    <m/>
    <m/>
    <m/>
    <m/>
    <m/>
    <m/>
    <m/>
    <m/>
    <m/>
    <m/>
    <m/>
    <m/>
    <s v="固定收益类资产"/>
  </r>
  <r>
    <s v="康缘药业"/>
    <s v="江苏康缘药业股份有限公司"/>
    <s v="股票"/>
    <s v="沪深主板股"/>
    <s v="600557.SH"/>
    <x v="770"/>
    <n v="14200"/>
    <n v="207231"/>
    <x v="5151"/>
    <m/>
    <m/>
    <s v="万能"/>
    <s v="新动力19号"/>
    <s v="华安财保资管新动力19集合资产管理产品"/>
    <s v="HA0257"/>
    <s v="组合类保险资管产品"/>
    <s v="固定收益类保险资管产品"/>
    <n v="1"/>
    <s v="华安财保资产管理有限责任公司"/>
    <n v="701662950"/>
    <n v="678606518.04999995"/>
    <m/>
    <m/>
    <m/>
    <m/>
    <s v="否"/>
    <n v="2.4634432310748999E-5"/>
    <m/>
    <m/>
    <m/>
    <m/>
    <m/>
    <m/>
    <m/>
    <m/>
    <m/>
    <m/>
    <m/>
    <m/>
    <m/>
    <m/>
    <m/>
    <m/>
    <m/>
    <m/>
    <m/>
    <m/>
    <m/>
    <m/>
    <m/>
    <m/>
    <m/>
    <m/>
    <m/>
    <m/>
    <m/>
    <m/>
    <m/>
    <m/>
    <m/>
    <m/>
    <m/>
    <m/>
    <m/>
    <m/>
    <s v="固定收益类资产"/>
  </r>
  <r>
    <s v="海螺水泥"/>
    <s v="安徽海螺水泥股份有限公司"/>
    <s v="股票"/>
    <s v="沪深主板股"/>
    <s v="600585.SH"/>
    <x v="771"/>
    <n v="13200"/>
    <n v="515754"/>
    <x v="5152"/>
    <m/>
    <m/>
    <s v="万能"/>
    <s v="新动力19号"/>
    <s v="华安财保资管新动力19集合资产管理产品"/>
    <s v="HA0257"/>
    <s v="组合类保险资管产品"/>
    <s v="固定收益类保险资管产品"/>
    <n v="1"/>
    <s v="华安财保资产管理有限责任公司"/>
    <n v="701662950"/>
    <n v="678606518.04999995"/>
    <m/>
    <m/>
    <m/>
    <m/>
    <s v="是"/>
    <n v="2.4908938116326398E-6"/>
    <m/>
    <m/>
    <m/>
    <m/>
    <m/>
    <m/>
    <m/>
    <m/>
    <m/>
    <m/>
    <m/>
    <m/>
    <m/>
    <m/>
    <m/>
    <m/>
    <m/>
    <m/>
    <m/>
    <m/>
    <m/>
    <m/>
    <m/>
    <m/>
    <m/>
    <m/>
    <m/>
    <m/>
    <m/>
    <m/>
    <m/>
    <m/>
    <m/>
    <m/>
    <m/>
    <m/>
    <m/>
    <m/>
    <s v="固定收益类资产"/>
  </r>
  <r>
    <s v="浦东金桥"/>
    <s v="上海金桥出口加工区开发股份有限公司"/>
    <s v="股票"/>
    <s v="沪深主板股"/>
    <s v="600639.SH"/>
    <x v="772"/>
    <n v="17700"/>
    <n v="266699"/>
    <x v="5153"/>
    <m/>
    <m/>
    <s v="万能"/>
    <s v="新动力19号"/>
    <s v="华安财保资管新动力19集合资产管理产品"/>
    <s v="HA0257"/>
    <s v="组合类保险资管产品"/>
    <s v="固定收益类保险资管产品"/>
    <n v="1"/>
    <s v="华安财保资产管理有限责任公司"/>
    <n v="701662950"/>
    <n v="678606518.04999995"/>
    <m/>
    <m/>
    <m/>
    <m/>
    <s v="否"/>
    <n v="1.57695978996563E-5"/>
    <m/>
    <m/>
    <m/>
    <m/>
    <m/>
    <m/>
    <m/>
    <m/>
    <m/>
    <m/>
    <m/>
    <m/>
    <m/>
    <m/>
    <m/>
    <m/>
    <m/>
    <m/>
    <m/>
    <m/>
    <m/>
    <m/>
    <m/>
    <m/>
    <m/>
    <m/>
    <m/>
    <m/>
    <m/>
    <m/>
    <m/>
    <m/>
    <m/>
    <m/>
    <m/>
    <m/>
    <m/>
    <m/>
    <s v="固定收益类资产"/>
  </r>
  <r>
    <s v="外服控股"/>
    <s v="上海外服控股集团股份有限公司"/>
    <s v="股票"/>
    <s v="沪深主板股"/>
    <s v="600662.SH"/>
    <x v="773"/>
    <n v="28900"/>
    <n v="169486"/>
    <x v="5154"/>
    <m/>
    <m/>
    <s v="万能"/>
    <s v="新动力19号"/>
    <s v="华安财保资管新动力19集合资产管理产品"/>
    <s v="HA0257"/>
    <s v="组合类保险资管产品"/>
    <s v="固定收益类保险资管产品"/>
    <n v="1"/>
    <s v="华安财保资产管理有限责任公司"/>
    <n v="701662950"/>
    <n v="678606518.04999995"/>
    <m/>
    <m/>
    <m/>
    <m/>
    <s v="否"/>
    <n v="1.2769081608548199E-5"/>
    <m/>
    <m/>
    <m/>
    <m/>
    <m/>
    <m/>
    <m/>
    <m/>
    <m/>
    <m/>
    <m/>
    <m/>
    <m/>
    <m/>
    <m/>
    <m/>
    <m/>
    <m/>
    <m/>
    <m/>
    <m/>
    <m/>
    <m/>
    <m/>
    <m/>
    <m/>
    <m/>
    <m/>
    <m/>
    <m/>
    <m/>
    <m/>
    <m/>
    <m/>
    <m/>
    <m/>
    <m/>
    <m/>
    <s v="固定收益类资产"/>
  </r>
  <r>
    <s v="陆 家 嘴"/>
    <s v="上海陆家嘴金融贸易区开发股份有限公司"/>
    <s v="股票"/>
    <s v="沪深主板股"/>
    <s v="600663.SH"/>
    <x v="223"/>
    <n v="28600"/>
    <n v="342301"/>
    <x v="5155"/>
    <m/>
    <m/>
    <s v="万能"/>
    <s v="新动力19号"/>
    <s v="华安财保资管新动力19集合资产管理产品"/>
    <s v="HA0257"/>
    <s v="组合类保险资管产品"/>
    <s v="固定收益类保险资管产品"/>
    <n v="1"/>
    <s v="华安财保资产管理有限责任公司"/>
    <n v="701662950"/>
    <n v="678606518.04999995"/>
    <m/>
    <m/>
    <m/>
    <m/>
    <s v="否"/>
    <n v="7.0893902505674098E-6"/>
    <m/>
    <m/>
    <m/>
    <m/>
    <m/>
    <m/>
    <m/>
    <m/>
    <m/>
    <m/>
    <m/>
    <m/>
    <m/>
    <m/>
    <m/>
    <m/>
    <m/>
    <m/>
    <m/>
    <m/>
    <m/>
    <m/>
    <m/>
    <m/>
    <m/>
    <m/>
    <m/>
    <m/>
    <m/>
    <m/>
    <m/>
    <m/>
    <m/>
    <m/>
    <m/>
    <m/>
    <m/>
    <m/>
    <s v="固定收益类资产"/>
  </r>
  <r>
    <s v="东 阳 光"/>
    <s v="广东东阳光科技控股股份有限公司"/>
    <s v="股票"/>
    <s v="沪深主板股"/>
    <s v="600673.SH"/>
    <x v="774"/>
    <n v="61100"/>
    <n v="473787.99"/>
    <x v="5156"/>
    <m/>
    <m/>
    <s v="万能"/>
    <s v="新动力19号"/>
    <s v="华安财保资管新动力19集合资产管理产品"/>
    <s v="HA0257"/>
    <s v="组合类保险资管产品"/>
    <s v="固定收益类保险资管产品"/>
    <n v="1"/>
    <s v="华安财保资产管理有限责任公司"/>
    <n v="701662950"/>
    <n v="678606518.04999995"/>
    <m/>
    <m/>
    <m/>
    <m/>
    <s v="否"/>
    <n v="2.0272754758824401E-5"/>
    <m/>
    <m/>
    <m/>
    <m/>
    <m/>
    <m/>
    <m/>
    <m/>
    <m/>
    <m/>
    <m/>
    <m/>
    <m/>
    <m/>
    <m/>
    <m/>
    <m/>
    <m/>
    <m/>
    <m/>
    <m/>
    <m/>
    <m/>
    <m/>
    <m/>
    <m/>
    <m/>
    <m/>
    <m/>
    <m/>
    <m/>
    <m/>
    <m/>
    <m/>
    <m/>
    <m/>
    <m/>
    <m/>
    <s v="固定收益类资产"/>
  </r>
  <r>
    <s v="中航产融"/>
    <s v="中航工业产融控股股份有限公司"/>
    <s v="股票"/>
    <s v="沪深主板股"/>
    <s v="600705.SH"/>
    <x v="613"/>
    <n v="129000"/>
    <n v="524048"/>
    <x v="5157"/>
    <m/>
    <m/>
    <s v="万能"/>
    <s v="新动力19号"/>
    <s v="华安财保资管新动力19集合资产管理产品"/>
    <s v="HA0257"/>
    <s v="组合类保险资管产品"/>
    <s v="固定收益类保险资管产品"/>
    <n v="1"/>
    <s v="华安财保资产管理有限责任公司"/>
    <n v="701662950"/>
    <n v="678606518.04999995"/>
    <m/>
    <m/>
    <m/>
    <m/>
    <s v="否"/>
    <n v="1.44619245451134E-5"/>
    <m/>
    <m/>
    <m/>
    <m/>
    <m/>
    <m/>
    <m/>
    <m/>
    <m/>
    <m/>
    <m/>
    <m/>
    <m/>
    <m/>
    <m/>
    <m/>
    <m/>
    <m/>
    <m/>
    <m/>
    <m/>
    <m/>
    <m/>
    <m/>
    <m/>
    <m/>
    <m/>
    <m/>
    <m/>
    <m/>
    <m/>
    <m/>
    <m/>
    <m/>
    <m/>
    <m/>
    <m/>
    <m/>
    <s v="固定收益类资产"/>
  </r>
  <r>
    <s v="东软集团"/>
    <s v="东软集团股份有限公司"/>
    <s v="股票"/>
    <s v="沪深主板股"/>
    <s v="600718.SH"/>
    <x v="775"/>
    <n v="31700"/>
    <n v="379596"/>
    <x v="5158"/>
    <m/>
    <m/>
    <s v="万能"/>
    <s v="新动力19号"/>
    <s v="华安财保资管新动力19集合资产管理产品"/>
    <s v="HA0257"/>
    <s v="组合类保险资管产品"/>
    <s v="固定收益类保险资管产品"/>
    <n v="1"/>
    <s v="华安财保资产管理有限责任公司"/>
    <n v="701662950"/>
    <n v="678606518.04999995"/>
    <m/>
    <m/>
    <m/>
    <m/>
    <s v="否"/>
    <n v="2.5515742067867101E-5"/>
    <m/>
    <m/>
    <m/>
    <m/>
    <m/>
    <m/>
    <m/>
    <m/>
    <m/>
    <m/>
    <m/>
    <m/>
    <m/>
    <m/>
    <m/>
    <m/>
    <m/>
    <m/>
    <m/>
    <m/>
    <m/>
    <m/>
    <m/>
    <m/>
    <m/>
    <m/>
    <m/>
    <m/>
    <m/>
    <m/>
    <m/>
    <m/>
    <m/>
    <m/>
    <m/>
    <m/>
    <m/>
    <m/>
    <s v="固定收益类资产"/>
  </r>
  <r>
    <s v="佳都科技"/>
    <s v="佳都科技集团股份有限公司"/>
    <s v="股票"/>
    <s v="沪深主板股"/>
    <s v="600728.SH"/>
    <x v="776"/>
    <n v="37400"/>
    <n v="283083"/>
    <x v="5159"/>
    <m/>
    <m/>
    <s v="万能"/>
    <s v="新动力19号"/>
    <s v="华安财保资管新动力19集合资产管理产品"/>
    <s v="HA0257"/>
    <s v="组合类保险资管产品"/>
    <s v="固定收益类保险资管产品"/>
    <n v="1"/>
    <s v="华安财保资产管理有限责任公司"/>
    <n v="701662950"/>
    <n v="678606518.04999995"/>
    <m/>
    <m/>
    <m/>
    <m/>
    <s v="否"/>
    <n v="2.1271403177102601E-5"/>
    <m/>
    <m/>
    <m/>
    <m/>
    <m/>
    <m/>
    <m/>
    <m/>
    <m/>
    <m/>
    <m/>
    <m/>
    <m/>
    <m/>
    <m/>
    <m/>
    <m/>
    <m/>
    <m/>
    <m/>
    <m/>
    <m/>
    <m/>
    <m/>
    <m/>
    <m/>
    <m/>
    <m/>
    <m/>
    <m/>
    <m/>
    <m/>
    <m/>
    <m/>
    <m/>
    <m/>
    <m/>
    <m/>
    <s v="固定收益类资产"/>
  </r>
  <r>
    <s v="爱旭股份"/>
    <s v="上海爱旭新能源股份有限公司"/>
    <s v="股票"/>
    <s v="沪深主板股"/>
    <s v="600732.SH"/>
    <x v="777"/>
    <n v="17000"/>
    <n v="236939"/>
    <x v="5160"/>
    <m/>
    <m/>
    <s v="万能"/>
    <s v="新动力19号"/>
    <s v="华安财保资管新动力19集合资产管理产品"/>
    <s v="HA0257"/>
    <s v="组合类保险资管产品"/>
    <s v="固定收益类保险资管产品"/>
    <n v="1"/>
    <s v="华安财保资产管理有限责任公司"/>
    <n v="701662950"/>
    <n v="678606518.04999995"/>
    <m/>
    <m/>
    <m/>
    <m/>
    <s v="否"/>
    <n v="8.3483555156644695E-6"/>
    <m/>
    <m/>
    <m/>
    <m/>
    <m/>
    <m/>
    <m/>
    <m/>
    <m/>
    <m/>
    <m/>
    <m/>
    <m/>
    <m/>
    <m/>
    <m/>
    <m/>
    <m/>
    <m/>
    <m/>
    <m/>
    <m/>
    <m/>
    <m/>
    <m/>
    <m/>
    <m/>
    <m/>
    <m/>
    <m/>
    <m/>
    <m/>
    <m/>
    <m/>
    <m/>
    <m/>
    <m/>
    <m/>
    <s v="固定收益类资产"/>
  </r>
  <r>
    <s v="中粮糖业"/>
    <s v="中粮糖业控股股份有限公司"/>
    <s v="股票"/>
    <s v="沪深主板股"/>
    <s v="600737.SH"/>
    <x v="778"/>
    <n v="58600"/>
    <n v="482504"/>
    <x v="5161"/>
    <m/>
    <m/>
    <s v="万能"/>
    <s v="新动力19号"/>
    <s v="华安财保资管新动力19集合资产管理产品"/>
    <s v="HA0257"/>
    <s v="组合类保险资管产品"/>
    <s v="固定收益类保险资管产品"/>
    <n v="1"/>
    <s v="华安财保资产管理有限责任公司"/>
    <n v="701662950"/>
    <n v="678606518.04999995"/>
    <m/>
    <m/>
    <m/>
    <m/>
    <s v="否"/>
    <n v="2.73979234397552E-5"/>
    <m/>
    <m/>
    <m/>
    <m/>
    <m/>
    <m/>
    <m/>
    <m/>
    <m/>
    <m/>
    <m/>
    <m/>
    <m/>
    <m/>
    <m/>
    <m/>
    <m/>
    <m/>
    <m/>
    <m/>
    <m/>
    <m/>
    <m/>
    <m/>
    <m/>
    <m/>
    <m/>
    <m/>
    <m/>
    <m/>
    <m/>
    <m/>
    <m/>
    <m/>
    <m/>
    <m/>
    <m/>
    <m/>
    <s v="固定收益类资产"/>
  </r>
  <r>
    <s v="一汽富维"/>
    <s v="长春一汽富维汽车零部件股份有限公司"/>
    <s v="股票"/>
    <s v="沪深主板股"/>
    <s v="600742.SH"/>
    <x v="779"/>
    <n v="29400"/>
    <n v="310040.82"/>
    <x v="5162"/>
    <m/>
    <m/>
    <s v="万能"/>
    <s v="新动力19号"/>
    <s v="华安财保资管新动力19集合资产管理产品"/>
    <s v="HA0257"/>
    <s v="组合类保险资管产品"/>
    <s v="固定收益类保险资管产品"/>
    <n v="1"/>
    <s v="华安财保资产管理有限责任公司"/>
    <n v="701662950"/>
    <n v="678606518.04999995"/>
    <m/>
    <m/>
    <m/>
    <m/>
    <s v="否"/>
    <n v="4.3329966717736702E-5"/>
    <m/>
    <m/>
    <m/>
    <m/>
    <m/>
    <m/>
    <m/>
    <m/>
    <m/>
    <m/>
    <m/>
    <m/>
    <m/>
    <m/>
    <m/>
    <m/>
    <m/>
    <m/>
    <m/>
    <m/>
    <m/>
    <m/>
    <m/>
    <m/>
    <m/>
    <m/>
    <m/>
    <m/>
    <m/>
    <m/>
    <m/>
    <m/>
    <m/>
    <m/>
    <m/>
    <m/>
    <m/>
    <m/>
    <s v="固定收益类资产"/>
  </r>
  <r>
    <s v="锦江酒店"/>
    <s v="上海锦江国际酒店股份有限公司"/>
    <s v="股票"/>
    <s v="沪深主板股"/>
    <s v="600754.SH"/>
    <x v="780"/>
    <n v="9900"/>
    <n v="509882"/>
    <x v="5163"/>
    <m/>
    <m/>
    <s v="万能"/>
    <s v="新动力19号"/>
    <s v="华安财保资管新动力19集合资产管理产品"/>
    <s v="HA0257"/>
    <s v="组合类保险资管产品"/>
    <s v="固定收益类保险资管产品"/>
    <n v="1"/>
    <s v="华安财保资产管理有限责任公司"/>
    <n v="701662950"/>
    <n v="678606518.04999995"/>
    <m/>
    <m/>
    <m/>
    <m/>
    <s v="否"/>
    <n v="9.2519554496140406E-6"/>
    <m/>
    <m/>
    <m/>
    <m/>
    <m/>
    <m/>
    <m/>
    <m/>
    <m/>
    <m/>
    <m/>
    <m/>
    <m/>
    <m/>
    <m/>
    <m/>
    <m/>
    <m/>
    <m/>
    <m/>
    <m/>
    <m/>
    <m/>
    <m/>
    <m/>
    <m/>
    <m/>
    <m/>
    <m/>
    <m/>
    <m/>
    <m/>
    <m/>
    <m/>
    <m/>
    <m/>
    <m/>
    <m/>
    <s v="固定收益类资产"/>
  </r>
  <r>
    <s v="中航重机"/>
    <s v="中航重机股份有限公司"/>
    <s v="股票"/>
    <s v="沪深主板股"/>
    <s v="600765.SH"/>
    <x v="781"/>
    <n v="13000"/>
    <n v="530521"/>
    <x v="4470"/>
    <m/>
    <m/>
    <s v="万能"/>
    <s v="新动力19号"/>
    <s v="华安财保资管新动力19集合资产管理产品"/>
    <s v="HA0257"/>
    <s v="组合类保险资管产品"/>
    <s v="固定收益类保险资管产品"/>
    <n v="1"/>
    <s v="华安财保资产管理有限责任公司"/>
    <n v="701662950"/>
    <n v="678606518.04999995"/>
    <m/>
    <m/>
    <m/>
    <m/>
    <s v="否"/>
    <n v="1.23616607026218E-5"/>
    <m/>
    <m/>
    <m/>
    <m/>
    <m/>
    <m/>
    <m/>
    <m/>
    <m/>
    <m/>
    <m/>
    <m/>
    <m/>
    <m/>
    <m/>
    <m/>
    <m/>
    <m/>
    <m/>
    <m/>
    <m/>
    <m/>
    <m/>
    <m/>
    <m/>
    <m/>
    <m/>
    <m/>
    <m/>
    <m/>
    <m/>
    <m/>
    <m/>
    <m/>
    <m/>
    <m/>
    <m/>
    <m/>
    <s v="固定收益类资产"/>
  </r>
  <r>
    <s v="国电电力"/>
    <s v="国电电力发展股份有限公司"/>
    <s v="股票"/>
    <s v="沪深主板股"/>
    <s v="600795.SH"/>
    <x v="782"/>
    <n v="130100"/>
    <n v="336352"/>
    <x v="5164"/>
    <m/>
    <m/>
    <s v="万能"/>
    <s v="新动力19号"/>
    <s v="华安财保资管新动力19集合资产管理产品"/>
    <s v="HA0257"/>
    <s v="组合类保险资管产品"/>
    <s v="固定收益类保险资管产品"/>
    <n v="1"/>
    <s v="华安财保资产管理有限责任公司"/>
    <n v="701662950"/>
    <n v="678606518.04999995"/>
    <m/>
    <m/>
    <m/>
    <m/>
    <s v="是"/>
    <n v="7.2943921599726801E-6"/>
    <m/>
    <m/>
    <m/>
    <m/>
    <m/>
    <m/>
    <m/>
    <m/>
    <m/>
    <m/>
    <m/>
    <m/>
    <m/>
    <m/>
    <m/>
    <m/>
    <m/>
    <m/>
    <m/>
    <m/>
    <m/>
    <m/>
    <m/>
    <m/>
    <m/>
    <m/>
    <m/>
    <m/>
    <m/>
    <m/>
    <m/>
    <m/>
    <m/>
    <m/>
    <m/>
    <m/>
    <m/>
    <m/>
    <s v="固定收益类资产"/>
  </r>
  <r>
    <s v="动力新科"/>
    <s v="上海新动力汽车科技股份有限公司"/>
    <s v="股票"/>
    <s v="沪深主板股"/>
    <s v="600841.SH"/>
    <x v="783"/>
    <n v="11400"/>
    <n v="115925"/>
    <x v="4472"/>
    <m/>
    <m/>
    <s v="万能"/>
    <s v="新动力19号"/>
    <s v="华安财保资管新动力19集合资产管理产品"/>
    <s v="HA0257"/>
    <s v="组合类保险资管产品"/>
    <s v="固定收益类保险资管产品"/>
    <n v="1"/>
    <s v="华安财保资产管理有限责任公司"/>
    <n v="701662950"/>
    <n v="678606518.04999995"/>
    <m/>
    <m/>
    <m/>
    <m/>
    <s v="否"/>
    <n v="6.9872818452008003E-6"/>
    <m/>
    <m/>
    <m/>
    <m/>
    <m/>
    <m/>
    <m/>
    <m/>
    <m/>
    <m/>
    <m/>
    <m/>
    <m/>
    <m/>
    <m/>
    <m/>
    <m/>
    <m/>
    <m/>
    <m/>
    <m/>
    <m/>
    <m/>
    <m/>
    <m/>
    <m/>
    <m/>
    <m/>
    <m/>
    <m/>
    <m/>
    <m/>
    <m/>
    <m/>
    <m/>
    <m/>
    <m/>
    <m/>
    <s v="固定收益类资产"/>
  </r>
  <r>
    <s v="上海临港"/>
    <s v="上海临港控股股份有限公司"/>
    <s v="股票"/>
    <s v="沪深主板股"/>
    <s v="600848.SH"/>
    <x v="784"/>
    <n v="27000"/>
    <n v="390804"/>
    <x v="5165"/>
    <m/>
    <m/>
    <s v="万能"/>
    <s v="新动力19号"/>
    <s v="华安财保资管新动力19集合资产管理产品"/>
    <s v="HA0257"/>
    <s v="组合类保险资管产品"/>
    <s v="固定收益类保险资管产品"/>
    <n v="1"/>
    <s v="华安财保资产管理有限责任公司"/>
    <n v="701662950"/>
    <n v="678606518.04999995"/>
    <m/>
    <m/>
    <m/>
    <m/>
    <s v="是"/>
    <n v="1.0703722142942701E-5"/>
    <m/>
    <m/>
    <m/>
    <m/>
    <m/>
    <m/>
    <m/>
    <m/>
    <m/>
    <m/>
    <m/>
    <m/>
    <m/>
    <m/>
    <m/>
    <m/>
    <m/>
    <m/>
    <m/>
    <m/>
    <m/>
    <m/>
    <m/>
    <m/>
    <m/>
    <m/>
    <m/>
    <m/>
    <m/>
    <m/>
    <m/>
    <m/>
    <m/>
    <m/>
    <m/>
    <m/>
    <m/>
    <m/>
    <s v="固定收益类资产"/>
  </r>
  <r>
    <s v="王 府 井"/>
    <s v="王府井集团股份有限公司"/>
    <s v="股票"/>
    <s v="沪深主板股"/>
    <s v="600859.SH"/>
    <x v="785"/>
    <n v="22500"/>
    <n v="484989"/>
    <x v="5166"/>
    <m/>
    <m/>
    <s v="万能"/>
    <s v="新动力19号"/>
    <s v="华安财保资管新动力19集合资产管理产品"/>
    <s v="HA0257"/>
    <s v="组合类保险资管产品"/>
    <s v="固定收益类保险资管产品"/>
    <n v="1"/>
    <s v="华安财保资产管理有限责任公司"/>
    <n v="701662950"/>
    <n v="678606518.04999995"/>
    <m/>
    <m/>
    <m/>
    <m/>
    <s v="否"/>
    <n v="1.9861561368661502E-5"/>
    <m/>
    <m/>
    <m/>
    <m/>
    <m/>
    <m/>
    <m/>
    <m/>
    <m/>
    <m/>
    <m/>
    <m/>
    <m/>
    <m/>
    <m/>
    <m/>
    <m/>
    <m/>
    <m/>
    <m/>
    <m/>
    <m/>
    <m/>
    <m/>
    <m/>
    <m/>
    <m/>
    <m/>
    <m/>
    <m/>
    <m/>
    <m/>
    <m/>
    <m/>
    <m/>
    <m/>
    <m/>
    <m/>
    <s v="固定收益类资产"/>
  </r>
  <r>
    <s v="中航高科"/>
    <s v="中航航空高科技股份有限公司"/>
    <s v="股票"/>
    <s v="沪深主板股"/>
    <s v="600862.SH"/>
    <x v="786"/>
    <n v="18500"/>
    <n v="415782"/>
    <x v="4713"/>
    <m/>
    <m/>
    <s v="万能"/>
    <s v="新动力19号"/>
    <s v="华安财保资管新动力19集合资产管理产品"/>
    <s v="HA0257"/>
    <s v="组合类保险资管产品"/>
    <s v="固定收益类保险资管产品"/>
    <n v="1"/>
    <s v="华安财保资产管理有限责任公司"/>
    <n v="701662950"/>
    <n v="678606518.04999995"/>
    <m/>
    <m/>
    <m/>
    <m/>
    <s v="否"/>
    <n v="1.3280220996545199E-5"/>
    <m/>
    <m/>
    <m/>
    <m/>
    <m/>
    <m/>
    <m/>
    <m/>
    <m/>
    <m/>
    <m/>
    <m/>
    <m/>
    <m/>
    <m/>
    <m/>
    <m/>
    <m/>
    <m/>
    <m/>
    <m/>
    <m/>
    <m/>
    <m/>
    <m/>
    <m/>
    <m/>
    <m/>
    <m/>
    <m/>
    <m/>
    <m/>
    <m/>
    <m/>
    <m/>
    <m/>
    <m/>
    <m/>
    <s v="固定收益类资产"/>
  </r>
  <r>
    <s v="内蒙华电"/>
    <s v="内蒙古蒙电华能热电股份有限公司"/>
    <s v="股票"/>
    <s v="沪深主板股"/>
    <s v="600863.SH"/>
    <x v="787"/>
    <n v="128800"/>
    <n v="411389"/>
    <x v="5167"/>
    <m/>
    <m/>
    <s v="万能"/>
    <s v="新动力19号"/>
    <s v="华安财保资管新动力19集合资产管理产品"/>
    <s v="HA0257"/>
    <s v="组合类保险资管产品"/>
    <s v="固定收益类保险资管产品"/>
    <n v="1"/>
    <s v="华安财保资产管理有限责任公司"/>
    <n v="701662950"/>
    <n v="678606518.04999995"/>
    <m/>
    <m/>
    <m/>
    <m/>
    <s v="否"/>
    <n v="1.9733754237805101E-5"/>
    <m/>
    <m/>
    <m/>
    <m/>
    <m/>
    <m/>
    <m/>
    <m/>
    <m/>
    <m/>
    <m/>
    <m/>
    <m/>
    <m/>
    <m/>
    <m/>
    <m/>
    <m/>
    <m/>
    <m/>
    <m/>
    <m/>
    <m/>
    <m/>
    <m/>
    <m/>
    <m/>
    <m/>
    <m/>
    <m/>
    <m/>
    <m/>
    <m/>
    <m/>
    <m/>
    <m/>
    <m/>
    <m/>
    <s v="固定收益类资产"/>
  </r>
  <r>
    <s v="通化东宝"/>
    <s v="通化东宝药业股份有限公司"/>
    <s v="股票"/>
    <s v="沪深主板股"/>
    <s v="600867.SH"/>
    <x v="788"/>
    <n v="36700"/>
    <n v="382990.92"/>
    <x v="5168"/>
    <m/>
    <m/>
    <s v="万能"/>
    <s v="新动力19号"/>
    <s v="华安财保资管新动力19集合资产管理产品"/>
    <s v="HA0257"/>
    <s v="组合类保险资管产品"/>
    <s v="固定收益类保险资管产品"/>
    <n v="1"/>
    <s v="华安财保资产管理有限责任公司"/>
    <n v="701662950"/>
    <n v="678606518.04999995"/>
    <m/>
    <m/>
    <m/>
    <m/>
    <s v="否"/>
    <n v="1.8262444626532501E-5"/>
    <m/>
    <m/>
    <m/>
    <m/>
    <m/>
    <m/>
    <m/>
    <m/>
    <m/>
    <m/>
    <m/>
    <m/>
    <m/>
    <m/>
    <m/>
    <m/>
    <m/>
    <m/>
    <m/>
    <m/>
    <m/>
    <m/>
    <m/>
    <m/>
    <m/>
    <m/>
    <m/>
    <m/>
    <m/>
    <m/>
    <m/>
    <m/>
    <m/>
    <m/>
    <m/>
    <m/>
    <m/>
    <m/>
    <s v="固定收益类资产"/>
  </r>
  <r>
    <s v="远东股份"/>
    <s v="远东智慧能源股份有限公司"/>
    <s v="股票"/>
    <s v="沪深主板股"/>
    <s v="600869.SH"/>
    <x v="789"/>
    <n v="59700"/>
    <n v="314378"/>
    <x v="4715"/>
    <m/>
    <m/>
    <s v="万能"/>
    <s v="新动力19号"/>
    <s v="华安财保资管新动力19集合资产管理产品"/>
    <s v="HA0257"/>
    <s v="组合类保险资管产品"/>
    <s v="固定收益类保险资管产品"/>
    <n v="1"/>
    <s v="华安财保资产管理有限责任公司"/>
    <n v="701662950"/>
    <n v="678606518.04999995"/>
    <m/>
    <m/>
    <m/>
    <m/>
    <s v="否"/>
    <n v="2.6899734667054999E-5"/>
    <m/>
    <m/>
    <m/>
    <m/>
    <m/>
    <m/>
    <m/>
    <m/>
    <m/>
    <m/>
    <m/>
    <m/>
    <m/>
    <m/>
    <m/>
    <m/>
    <m/>
    <m/>
    <m/>
    <m/>
    <m/>
    <m/>
    <m/>
    <m/>
    <m/>
    <m/>
    <m/>
    <m/>
    <m/>
    <m/>
    <m/>
    <m/>
    <m/>
    <m/>
    <m/>
    <m/>
    <m/>
    <m/>
    <s v="固定收益类资产"/>
  </r>
  <r>
    <s v="宏发股份"/>
    <s v="宏发科技股份有限公司"/>
    <s v="股票"/>
    <s v="沪深主板股"/>
    <s v="600885.SH"/>
    <x v="790"/>
    <n v="10700"/>
    <n v="510856"/>
    <x v="4716"/>
    <m/>
    <m/>
    <s v="万能"/>
    <s v="新动力19号"/>
    <s v="华安财保资管新动力19集合资产管理产品"/>
    <s v="HA0257"/>
    <s v="组合类保险资管产品"/>
    <s v="固定收益类保险资管产品"/>
    <n v="1"/>
    <s v="华安财保资产管理有限责任公司"/>
    <n v="701662950"/>
    <n v="678606518.04999995"/>
    <m/>
    <m/>
    <m/>
    <m/>
    <s v="否"/>
    <n v="1.4367014477675399E-5"/>
    <m/>
    <m/>
    <m/>
    <m/>
    <m/>
    <m/>
    <m/>
    <m/>
    <m/>
    <m/>
    <m/>
    <m/>
    <m/>
    <m/>
    <m/>
    <m/>
    <m/>
    <m/>
    <m/>
    <m/>
    <m/>
    <m/>
    <m/>
    <m/>
    <m/>
    <m/>
    <m/>
    <m/>
    <m/>
    <m/>
    <m/>
    <m/>
    <m/>
    <m/>
    <m/>
    <m/>
    <m/>
    <m/>
    <s v="固定收益类资产"/>
  </r>
  <r>
    <s v="伊利股份"/>
    <s v="内蒙古伊利实业集团股份有限公司"/>
    <s v="股票"/>
    <s v="沪深主板股"/>
    <s v="600887.SH"/>
    <x v="283"/>
    <n v="46660"/>
    <n v="1789601.31"/>
    <x v="5169"/>
    <m/>
    <m/>
    <s v="万能"/>
    <s v="新动力19号"/>
    <s v="华安财保资管新动力19集合资产管理产品"/>
    <s v="HA0257"/>
    <s v="组合类保险资管产品"/>
    <s v="固定收益类保险资管产品"/>
    <n v="1"/>
    <s v="华安财保资产管理有限责任公司"/>
    <n v="701662950"/>
    <n v="678606518.04999995"/>
    <m/>
    <m/>
    <m/>
    <m/>
    <s v="是"/>
    <n v="7.2904758664813301E-6"/>
    <m/>
    <m/>
    <m/>
    <m/>
    <m/>
    <m/>
    <m/>
    <m/>
    <m/>
    <m/>
    <m/>
    <m/>
    <m/>
    <m/>
    <m/>
    <m/>
    <m/>
    <m/>
    <m/>
    <m/>
    <m/>
    <m/>
    <m/>
    <m/>
    <m/>
    <m/>
    <m/>
    <m/>
    <m/>
    <m/>
    <m/>
    <m/>
    <m/>
    <m/>
    <m/>
    <m/>
    <m/>
    <m/>
    <s v="固定收益类资产"/>
  </r>
  <r>
    <s v="江苏租赁"/>
    <s v="江苏金融租赁股份有限公司"/>
    <s v="股票"/>
    <s v="沪深主板股"/>
    <s v="600901.SH"/>
    <x v="791"/>
    <n v="71300"/>
    <n v="358535"/>
    <x v="5170"/>
    <m/>
    <m/>
    <s v="万能"/>
    <s v="新动力19号"/>
    <s v="华安财保资管新动力19集合资产管理产品"/>
    <s v="HA0257"/>
    <s v="组合类保险资管产品"/>
    <s v="固定收益类保险资管产品"/>
    <n v="1"/>
    <s v="华安财保资产管理有限责任公司"/>
    <n v="701662950"/>
    <n v="678606518.04999995"/>
    <m/>
    <m/>
    <m/>
    <m/>
    <s v="否"/>
    <n v="2.3872901332239399E-5"/>
    <m/>
    <m/>
    <m/>
    <m/>
    <m/>
    <m/>
    <m/>
    <m/>
    <m/>
    <m/>
    <m/>
    <m/>
    <m/>
    <m/>
    <m/>
    <m/>
    <m/>
    <m/>
    <m/>
    <m/>
    <m/>
    <m/>
    <m/>
    <m/>
    <m/>
    <m/>
    <m/>
    <m/>
    <m/>
    <m/>
    <m/>
    <m/>
    <m/>
    <m/>
    <m/>
    <m/>
    <m/>
    <m/>
    <s v="固定收益类资产"/>
  </r>
  <r>
    <s v="无锡银行"/>
    <s v="无锡农村商业银行股份有限公司"/>
    <s v="股票"/>
    <s v="沪深主板股"/>
    <s v="600908.SH"/>
    <x v="792"/>
    <n v="124900"/>
    <n v="740809.27"/>
    <x v="5171"/>
    <m/>
    <m/>
    <s v="万能"/>
    <s v="新动力19号"/>
    <s v="华安财保资管新动力19集合资产管理产品"/>
    <s v="HA0257"/>
    <s v="组合类保险资管产品"/>
    <s v="固定收益类保险资管产品"/>
    <n v="1"/>
    <s v="华安财保资产管理有限责任公司"/>
    <n v="701662950"/>
    <n v="678606518.04999995"/>
    <m/>
    <m/>
    <m/>
    <m/>
    <s v="否"/>
    <n v="6.7090043912469496E-5"/>
    <m/>
    <m/>
    <m/>
    <m/>
    <m/>
    <m/>
    <m/>
    <m/>
    <m/>
    <m/>
    <m/>
    <m/>
    <m/>
    <m/>
    <m/>
    <m/>
    <m/>
    <m/>
    <m/>
    <m/>
    <m/>
    <m/>
    <m/>
    <m/>
    <m/>
    <m/>
    <m/>
    <m/>
    <m/>
    <m/>
    <m/>
    <m/>
    <m/>
    <m/>
    <m/>
    <m/>
    <m/>
    <m/>
    <s v="固定收益类资产"/>
  </r>
  <r>
    <s v="爱 柯 迪"/>
    <s v="爱柯迪股份有限公司"/>
    <s v="股票"/>
    <s v="沪深主板股"/>
    <s v="600933.SH"/>
    <x v="583"/>
    <n v="17700"/>
    <n v="200424"/>
    <x v="5172"/>
    <m/>
    <m/>
    <s v="万能"/>
    <s v="新动力19号"/>
    <s v="华安财保资管新动力19集合资产管理产品"/>
    <s v="HA0257"/>
    <s v="组合类保险资管产品"/>
    <s v="固定收益类保险资管产品"/>
    <n v="1"/>
    <s v="华安财保资产管理有限责任公司"/>
    <n v="701662950"/>
    <n v="678606518.04999995"/>
    <m/>
    <m/>
    <m/>
    <m/>
    <s v="否"/>
    <n v="2.0530648836938701E-5"/>
    <m/>
    <m/>
    <m/>
    <m/>
    <m/>
    <m/>
    <m/>
    <m/>
    <m/>
    <m/>
    <m/>
    <m/>
    <m/>
    <m/>
    <m/>
    <m/>
    <m/>
    <m/>
    <m/>
    <m/>
    <m/>
    <m/>
    <m/>
    <m/>
    <m/>
    <m/>
    <m/>
    <m/>
    <m/>
    <m/>
    <m/>
    <m/>
    <m/>
    <m/>
    <m/>
    <m/>
    <m/>
    <m/>
    <s v="固定收益类资产"/>
  </r>
  <r>
    <s v="中国移动"/>
    <s v="中国移动有限公司"/>
    <s v="股票"/>
    <s v="沪深主板股"/>
    <s v="600941.SH"/>
    <x v="347"/>
    <n v="8211"/>
    <n v="472789.38"/>
    <x v="4484"/>
    <m/>
    <m/>
    <s v="万能"/>
    <s v="新动力19号"/>
    <s v="华安财保资管新动力19集合资产管理产品"/>
    <s v="HA0257"/>
    <s v="组合类保险资管产品"/>
    <s v="固定收益类保险资管产品"/>
    <n v="1"/>
    <s v="华安财保资产管理有限责任公司"/>
    <n v="701662950"/>
    <n v="678606518.04999995"/>
    <m/>
    <m/>
    <m/>
    <m/>
    <s v="否"/>
    <n v="3.8408193872563902E-7"/>
    <m/>
    <m/>
    <m/>
    <m/>
    <m/>
    <m/>
    <m/>
    <m/>
    <m/>
    <m/>
    <m/>
    <m/>
    <m/>
    <m/>
    <m/>
    <m/>
    <m/>
    <m/>
    <m/>
    <m/>
    <m/>
    <m/>
    <m/>
    <m/>
    <m/>
    <m/>
    <m/>
    <m/>
    <m/>
    <m/>
    <m/>
    <m/>
    <m/>
    <m/>
    <m/>
    <m/>
    <m/>
    <m/>
    <s v="固定收益类资产"/>
  </r>
  <r>
    <s v="内蒙一机"/>
    <s v="内蒙古第一机械集团股份有限公司"/>
    <s v="股票"/>
    <s v="沪深主板股"/>
    <s v="600967.SH"/>
    <x v="793"/>
    <n v="34300"/>
    <n v="337911.37"/>
    <x v="5173"/>
    <m/>
    <m/>
    <s v="万能"/>
    <s v="新动力19号"/>
    <s v="华安财保资管新动力19集合资产管理产品"/>
    <s v="HA0257"/>
    <s v="组合类保险资管产品"/>
    <s v="固定收益类保险资管产品"/>
    <n v="1"/>
    <s v="华安财保资产管理有限责任公司"/>
    <n v="701662950"/>
    <n v="678606518.04999995"/>
    <m/>
    <m/>
    <m/>
    <m/>
    <s v="否"/>
    <n v="2.0126133742593501E-5"/>
    <m/>
    <m/>
    <m/>
    <m/>
    <m/>
    <m/>
    <m/>
    <m/>
    <m/>
    <m/>
    <m/>
    <m/>
    <m/>
    <m/>
    <m/>
    <m/>
    <m/>
    <m/>
    <m/>
    <m/>
    <m/>
    <m/>
    <m/>
    <m/>
    <m/>
    <m/>
    <m/>
    <m/>
    <m/>
    <m/>
    <m/>
    <m/>
    <m/>
    <m/>
    <m/>
    <m/>
    <m/>
    <m/>
    <s v="固定收益类资产"/>
  </r>
  <r>
    <s v="中材国际"/>
    <s v="中国中材国际工程股份有限公司"/>
    <s v="股票"/>
    <s v="沪深主板股"/>
    <s v="600970.SH"/>
    <x v="794"/>
    <n v="49000"/>
    <n v="473006"/>
    <x v="4719"/>
    <m/>
    <m/>
    <s v="万能"/>
    <s v="新动力19号"/>
    <s v="华安财保资管新动力19集合资产管理产品"/>
    <s v="HA0257"/>
    <s v="组合类保险资管产品"/>
    <s v="固定收益类保险资管产品"/>
    <n v="1"/>
    <s v="华安财保资产管理有限责任公司"/>
    <n v="701662950"/>
    <n v="678606518.04999995"/>
    <m/>
    <m/>
    <m/>
    <m/>
    <s v="否"/>
    <n v="2.1627518774381198E-5"/>
    <m/>
    <m/>
    <m/>
    <m/>
    <m/>
    <m/>
    <m/>
    <m/>
    <m/>
    <m/>
    <m/>
    <m/>
    <m/>
    <m/>
    <m/>
    <m/>
    <m/>
    <m/>
    <m/>
    <m/>
    <m/>
    <m/>
    <m/>
    <m/>
    <m/>
    <m/>
    <m/>
    <m/>
    <m/>
    <m/>
    <m/>
    <m/>
    <m/>
    <m/>
    <m/>
    <m/>
    <m/>
    <m/>
    <s v="固定收益类资产"/>
  </r>
  <r>
    <s v="中国电影"/>
    <s v="中国电影股份有限公司"/>
    <s v="股票"/>
    <s v="沪深主板股"/>
    <s v="600977.SH"/>
    <x v="795"/>
    <n v="33100"/>
    <n v="376824"/>
    <x v="5174"/>
    <m/>
    <m/>
    <s v="万能"/>
    <s v="新动力19号"/>
    <s v="华安财保资管新动力19集合资产管理产品"/>
    <s v="HA0257"/>
    <s v="组合类保险资管产品"/>
    <s v="固定收益类保险资管产品"/>
    <n v="1"/>
    <s v="华安财保资产管理有限责任公司"/>
    <n v="701662950"/>
    <n v="678606518.04999995"/>
    <m/>
    <m/>
    <m/>
    <m/>
    <s v="否"/>
    <n v="1.7728976968398501E-5"/>
    <m/>
    <m/>
    <m/>
    <m/>
    <m/>
    <m/>
    <m/>
    <m/>
    <m/>
    <m/>
    <m/>
    <m/>
    <m/>
    <m/>
    <m/>
    <m/>
    <m/>
    <m/>
    <m/>
    <m/>
    <m/>
    <m/>
    <m/>
    <m/>
    <m/>
    <m/>
    <m/>
    <m/>
    <m/>
    <m/>
    <m/>
    <m/>
    <m/>
    <m/>
    <m/>
    <m/>
    <m/>
    <m/>
    <s v="固定收益类资产"/>
  </r>
  <r>
    <s v="淮北矿业"/>
    <s v="淮北矿业控股股份有限公司"/>
    <s v="股票"/>
    <s v="沪深主板股"/>
    <s v="600985.SH"/>
    <x v="796"/>
    <n v="17300"/>
    <n v="272176"/>
    <x v="5175"/>
    <m/>
    <m/>
    <s v="万能"/>
    <s v="新动力19号"/>
    <s v="华安财保资管新动力19集合资产管理产品"/>
    <s v="HA0257"/>
    <s v="组合类保险资管产品"/>
    <s v="固定收益类保险资管产品"/>
    <n v="1"/>
    <s v="华安财保资产管理有限责任公司"/>
    <n v="701662950"/>
    <n v="678606518.04999995"/>
    <m/>
    <m/>
    <m/>
    <m/>
    <s v="否"/>
    <n v="6.9728937923379696E-6"/>
    <m/>
    <m/>
    <m/>
    <m/>
    <m/>
    <m/>
    <m/>
    <m/>
    <m/>
    <m/>
    <m/>
    <m/>
    <m/>
    <m/>
    <m/>
    <m/>
    <m/>
    <m/>
    <m/>
    <m/>
    <m/>
    <m/>
    <m/>
    <m/>
    <m/>
    <m/>
    <m/>
    <m/>
    <m/>
    <m/>
    <m/>
    <m/>
    <m/>
    <m/>
    <m/>
    <m/>
    <m/>
    <m/>
    <s v="固定收益类资产"/>
  </r>
  <r>
    <s v="宝丰能源"/>
    <s v="宁夏宝丰能源集团股份有限公司"/>
    <s v="股票"/>
    <s v="沪深主板股"/>
    <s v="600989.SH"/>
    <x v="797"/>
    <n v="20600"/>
    <n v="306372"/>
    <x v="5176"/>
    <m/>
    <m/>
    <s v="万能"/>
    <s v="新动力19号"/>
    <s v="华安财保资管新动力19集合资产管理产品"/>
    <s v="HA0257"/>
    <s v="组合类保险资管产品"/>
    <s v="固定收益类保险资管产品"/>
    <n v="1"/>
    <s v="华安财保资产管理有限责任公司"/>
    <n v="701662950"/>
    <n v="678606518.04999995"/>
    <m/>
    <m/>
    <m/>
    <m/>
    <s v="是"/>
    <n v="2.8090806942520198E-6"/>
    <m/>
    <m/>
    <m/>
    <m/>
    <m/>
    <m/>
    <m/>
    <m/>
    <m/>
    <m/>
    <m/>
    <m/>
    <m/>
    <m/>
    <m/>
    <m/>
    <m/>
    <m/>
    <m/>
    <m/>
    <m/>
    <m/>
    <m/>
    <m/>
    <m/>
    <m/>
    <m/>
    <m/>
    <m/>
    <m/>
    <m/>
    <m/>
    <m/>
    <m/>
    <m/>
    <m/>
    <m/>
    <m/>
    <s v="固定收益类资产"/>
  </r>
  <r>
    <s v="唐 山 港"/>
    <s v="唐山港集团股份有限公司"/>
    <s v="股票"/>
    <s v="沪深主板股"/>
    <s v="601000.SH"/>
    <x v="798"/>
    <n v="93700"/>
    <n v="294333"/>
    <x v="5177"/>
    <m/>
    <m/>
    <s v="万能"/>
    <s v="新动力19号"/>
    <s v="华安财保资管新动力19集合资产管理产品"/>
    <s v="HA0257"/>
    <s v="组合类保险资管产品"/>
    <s v="固定收益类保险资管产品"/>
    <n v="1"/>
    <s v="华安财保资产管理有限责任公司"/>
    <n v="701662950"/>
    <n v="678606518.04999995"/>
    <m/>
    <m/>
    <m/>
    <m/>
    <s v="否"/>
    <n v="1.5811867827539101E-5"/>
    <m/>
    <m/>
    <m/>
    <m/>
    <m/>
    <m/>
    <m/>
    <m/>
    <m/>
    <m/>
    <m/>
    <m/>
    <m/>
    <m/>
    <m/>
    <m/>
    <m/>
    <m/>
    <m/>
    <m/>
    <m/>
    <m/>
    <m/>
    <m/>
    <m/>
    <m/>
    <m/>
    <m/>
    <m/>
    <m/>
    <m/>
    <m/>
    <m/>
    <m/>
    <m/>
    <m/>
    <m/>
    <m/>
    <s v="固定收益类资产"/>
  </r>
  <r>
    <s v="晋控煤业"/>
    <s v="晋能控股山西煤业股份有限公司"/>
    <s v="股票"/>
    <s v="沪深主板股"/>
    <s v="601001.SH"/>
    <x v="799"/>
    <n v="16200"/>
    <n v="191298.38"/>
    <x v="5178"/>
    <m/>
    <m/>
    <s v="万能"/>
    <s v="新动力19号"/>
    <s v="华安财保资管新动力19集合资产管理产品"/>
    <s v="HA0257"/>
    <s v="组合类保险资管产品"/>
    <s v="固定收益类保险资管产品"/>
    <n v="1"/>
    <s v="华安财保资产管理有限责任公司"/>
    <n v="701662950"/>
    <n v="678606518.04999995"/>
    <m/>
    <m/>
    <m/>
    <m/>
    <s v="否"/>
    <n v="9.67915397024556E-6"/>
    <m/>
    <m/>
    <m/>
    <m/>
    <m/>
    <m/>
    <m/>
    <m/>
    <m/>
    <m/>
    <m/>
    <m/>
    <m/>
    <m/>
    <m/>
    <m/>
    <m/>
    <m/>
    <m/>
    <m/>
    <m/>
    <m/>
    <m/>
    <m/>
    <m/>
    <m/>
    <m/>
    <m/>
    <m/>
    <m/>
    <m/>
    <m/>
    <m/>
    <m/>
    <m/>
    <m/>
    <m/>
    <m/>
    <s v="固定收益类资产"/>
  </r>
  <r>
    <s v="柳钢股份"/>
    <s v="柳州钢铁股份有限公司"/>
    <s v="股票"/>
    <s v="沪深主板股"/>
    <s v="601003.SH"/>
    <x v="800"/>
    <n v="30000"/>
    <n v="162987.13"/>
    <x v="5179"/>
    <m/>
    <m/>
    <s v="万能"/>
    <s v="新动力19号"/>
    <s v="华安财保资管新动力19集合资产管理产品"/>
    <s v="HA0257"/>
    <s v="组合类保险资管产品"/>
    <s v="固定收益类保险资管产品"/>
    <n v="1"/>
    <s v="华安财保资产管理有限责任公司"/>
    <n v="701662950"/>
    <n v="678606518.04999995"/>
    <m/>
    <m/>
    <m/>
    <m/>
    <s v="否"/>
    <n v="1.17059776809147E-5"/>
    <m/>
    <m/>
    <m/>
    <m/>
    <m/>
    <m/>
    <m/>
    <m/>
    <m/>
    <m/>
    <m/>
    <m/>
    <m/>
    <m/>
    <m/>
    <m/>
    <m/>
    <m/>
    <m/>
    <m/>
    <m/>
    <m/>
    <m/>
    <m/>
    <m/>
    <m/>
    <m/>
    <m/>
    <m/>
    <m/>
    <m/>
    <m/>
    <m/>
    <m/>
    <m/>
    <m/>
    <m/>
    <m/>
    <s v="固定收益类资产"/>
  </r>
  <r>
    <s v="南京银行"/>
    <s v="南京银行股份有限公司"/>
    <s v="股票"/>
    <s v="沪深主板股"/>
    <s v="601009.SH"/>
    <x v="186"/>
    <n v="205700"/>
    <n v="2137703.81"/>
    <x v="5180"/>
    <m/>
    <m/>
    <s v="万能"/>
    <s v="新动力19号"/>
    <s v="华安财保资管新动力19集合资产管理产品"/>
    <s v="HA0257"/>
    <s v="组合类保险资管产品"/>
    <s v="固定收益类保险资管产品"/>
    <n v="1"/>
    <s v="华安财保资产管理有限责任公司"/>
    <n v="701662950"/>
    <n v="678606518.04999995"/>
    <m/>
    <m/>
    <m/>
    <m/>
    <s v="是"/>
    <n v="2.0538320683692101E-5"/>
    <m/>
    <m/>
    <m/>
    <m/>
    <m/>
    <m/>
    <m/>
    <m/>
    <m/>
    <m/>
    <m/>
    <m/>
    <m/>
    <m/>
    <m/>
    <m/>
    <m/>
    <m/>
    <m/>
    <m/>
    <m/>
    <m/>
    <m/>
    <m/>
    <m/>
    <m/>
    <m/>
    <m/>
    <m/>
    <m/>
    <m/>
    <m/>
    <m/>
    <m/>
    <m/>
    <m/>
    <m/>
    <m/>
    <s v="固定收益类资产"/>
  </r>
  <r>
    <s v="隆基股份"/>
    <s v="隆基绿能科技股份有限公司"/>
    <s v="股票"/>
    <s v="沪深主板股"/>
    <s v="601012.SH"/>
    <x v="265"/>
    <n v="8800"/>
    <n v="599408"/>
    <x v="5181"/>
    <m/>
    <m/>
    <s v="万能"/>
    <s v="新动力19号"/>
    <s v="华安财保资管新动力19集合资产管理产品"/>
    <s v="HA0257"/>
    <s v="组合类保险资管产品"/>
    <s v="固定收益类保险资管产品"/>
    <n v="1"/>
    <s v="华安财保资产管理有限责任公司"/>
    <n v="701662950"/>
    <n v="678606518.04999995"/>
    <m/>
    <m/>
    <m/>
    <m/>
    <s v="是"/>
    <n v="1.62573007279265E-6"/>
    <m/>
    <m/>
    <m/>
    <m/>
    <m/>
    <m/>
    <m/>
    <m/>
    <m/>
    <m/>
    <m/>
    <m/>
    <m/>
    <m/>
    <m/>
    <m/>
    <m/>
    <m/>
    <m/>
    <m/>
    <m/>
    <m/>
    <m/>
    <m/>
    <m/>
    <m/>
    <m/>
    <m/>
    <m/>
    <m/>
    <m/>
    <m/>
    <m/>
    <m/>
    <m/>
    <m/>
    <m/>
    <m/>
    <s v="固定收益类资产"/>
  </r>
  <r>
    <s v="财通证券"/>
    <s v="财通证券股份有限公司"/>
    <s v="股票"/>
    <s v="沪深主板股"/>
    <s v="601108.SH"/>
    <x v="889"/>
    <n v="36450"/>
    <n v="324283.48"/>
    <x v="5182"/>
    <m/>
    <m/>
    <s v="万能"/>
    <s v="新动力19号"/>
    <s v="华安财保资管新动力19集合资产管理产品"/>
    <s v="HA0257"/>
    <s v="组合类保险资管产品"/>
    <s v="固定收益类保险资管产品"/>
    <n v="1"/>
    <s v="华安财保资产管理有限责任公司"/>
    <n v="701662950"/>
    <n v="678606518.04999995"/>
    <m/>
    <m/>
    <m/>
    <m/>
    <s v="是"/>
    <n v="7.8492934283553395E-6"/>
    <m/>
    <m/>
    <m/>
    <m/>
    <m/>
    <m/>
    <m/>
    <m/>
    <m/>
    <m/>
    <m/>
    <m/>
    <m/>
    <m/>
    <m/>
    <m/>
    <m/>
    <m/>
    <m/>
    <m/>
    <m/>
    <m/>
    <m/>
    <m/>
    <m/>
    <m/>
    <m/>
    <m/>
    <m/>
    <m/>
    <m/>
    <m/>
    <m/>
    <m/>
    <m/>
    <m/>
    <m/>
    <m/>
    <s v="固定收益类资产"/>
  </r>
  <r>
    <s v="工业富联"/>
    <s v="富士康工业互联网股份有限公司"/>
    <s v="股票"/>
    <s v="沪深主板股"/>
    <s v="601138.SH"/>
    <x v="801"/>
    <n v="40700"/>
    <n v="412687"/>
    <x v="5183"/>
    <m/>
    <m/>
    <s v="万能"/>
    <s v="新动力19号"/>
    <s v="华安财保资管新动力19集合资产管理产品"/>
    <s v="HA0257"/>
    <s v="组合类保险资管产品"/>
    <s v="固定收益类保险资管产品"/>
    <n v="1"/>
    <s v="华安财保资产管理有限责任公司"/>
    <n v="701662950"/>
    <n v="678606518.04999995"/>
    <m/>
    <m/>
    <m/>
    <m/>
    <s v="是"/>
    <n v="2.04881887240374E-6"/>
    <m/>
    <m/>
    <m/>
    <m/>
    <m/>
    <m/>
    <m/>
    <m/>
    <m/>
    <m/>
    <m/>
    <m/>
    <m/>
    <m/>
    <m/>
    <m/>
    <m/>
    <m/>
    <m/>
    <m/>
    <m/>
    <m/>
    <m/>
    <m/>
    <m/>
    <m/>
    <m/>
    <m/>
    <m/>
    <m/>
    <m/>
    <m/>
    <m/>
    <m/>
    <m/>
    <m/>
    <m/>
    <m/>
    <s v="固定收益类资产"/>
  </r>
  <r>
    <s v="中国铁建"/>
    <s v="中国铁建股份有限公司"/>
    <s v="股票"/>
    <s v="沪深主板股"/>
    <s v="601186.SH"/>
    <x v="802"/>
    <n v="69300"/>
    <n v="564093"/>
    <x v="5184"/>
    <m/>
    <m/>
    <s v="万能"/>
    <s v="新动力19号"/>
    <s v="华安财保资管新动力19集合资产管理产品"/>
    <s v="HA0257"/>
    <s v="组合类保险资管产品"/>
    <s v="固定收益类保险资管产品"/>
    <n v="1"/>
    <s v="华安财保资产管理有限责任公司"/>
    <n v="701662950"/>
    <n v="678606518.04999995"/>
    <m/>
    <m/>
    <m/>
    <m/>
    <s v="是"/>
    <n v="5.1032650844654801E-6"/>
    <m/>
    <m/>
    <m/>
    <m/>
    <m/>
    <m/>
    <m/>
    <m/>
    <m/>
    <m/>
    <m/>
    <m/>
    <m/>
    <m/>
    <m/>
    <m/>
    <m/>
    <m/>
    <m/>
    <m/>
    <m/>
    <m/>
    <m/>
    <m/>
    <m/>
    <m/>
    <m/>
    <m/>
    <m/>
    <m/>
    <m/>
    <m/>
    <m/>
    <m/>
    <m/>
    <m/>
    <m/>
    <m/>
    <s v="固定收益类资产"/>
  </r>
  <r>
    <s v="上海环境"/>
    <s v="_x0009_上海环境集团股份有限公司"/>
    <s v="股票"/>
    <s v="沪深主板股"/>
    <s v="601200.SH"/>
    <x v="803"/>
    <n v="25100"/>
    <n v="274175"/>
    <x v="5185"/>
    <m/>
    <m/>
    <s v="万能"/>
    <s v="新动力19号"/>
    <s v="华安财保资管新动力19集合资产管理产品"/>
    <s v="HA0257"/>
    <s v="组合类保险资管产品"/>
    <s v="固定收益类保险资管产品"/>
    <n v="1"/>
    <s v="华安财保资产管理有限责任公司"/>
    <n v="701662950"/>
    <n v="678606518.04999995"/>
    <m/>
    <m/>
    <m/>
    <m/>
    <s v="否"/>
    <n v="2.23735872553765E-5"/>
    <m/>
    <m/>
    <m/>
    <m/>
    <m/>
    <m/>
    <m/>
    <m/>
    <m/>
    <m/>
    <m/>
    <m/>
    <m/>
    <m/>
    <m/>
    <m/>
    <m/>
    <m/>
    <m/>
    <m/>
    <m/>
    <m/>
    <m/>
    <m/>
    <m/>
    <m/>
    <m/>
    <m/>
    <m/>
    <m/>
    <m/>
    <m/>
    <m/>
    <m/>
    <m/>
    <m/>
    <m/>
    <m/>
    <s v="固定收益类资产"/>
  </r>
  <r>
    <s v="国泰君安"/>
    <s v="国泰君安证券股份有限公司"/>
    <s v="股票"/>
    <s v="沪深主板股"/>
    <s v="601211.SH"/>
    <x v="184"/>
    <n v="63700"/>
    <n v="1006624"/>
    <x v="5186"/>
    <m/>
    <m/>
    <s v="万能"/>
    <s v="新动力19号"/>
    <s v="华安财保资管新动力19集合资产管理产品"/>
    <s v="HA0257"/>
    <s v="组合类保险资管产品"/>
    <s v="固定收益类保险资管产品"/>
    <n v="1"/>
    <s v="华安财保资产管理有限责任公司"/>
    <n v="701662950"/>
    <n v="678606518.04999995"/>
    <m/>
    <m/>
    <m/>
    <m/>
    <s v="是"/>
    <n v="7.1519421214867499E-6"/>
    <m/>
    <m/>
    <m/>
    <m/>
    <m/>
    <m/>
    <m/>
    <m/>
    <m/>
    <m/>
    <m/>
    <m/>
    <m/>
    <m/>
    <m/>
    <m/>
    <m/>
    <m/>
    <m/>
    <m/>
    <m/>
    <m/>
    <m/>
    <m/>
    <m/>
    <m/>
    <m/>
    <m/>
    <m/>
    <m/>
    <m/>
    <m/>
    <m/>
    <m/>
    <m/>
    <m/>
    <m/>
    <m/>
    <s v="固定收益类资产"/>
  </r>
  <r>
    <s v="陕西煤业"/>
    <s v="陕西煤业股份有限公司"/>
    <s v="股票"/>
    <s v="沪深主板股"/>
    <s v="601225.SH"/>
    <x v="459"/>
    <n v="28200"/>
    <n v="452486"/>
    <x v="5187"/>
    <m/>
    <m/>
    <s v="万能"/>
    <s v="新动力19号"/>
    <s v="华安财保资管新动力19集合资产管理产品"/>
    <s v="HA0257"/>
    <s v="组合类保险资管产品"/>
    <s v="固定收益类保险资管产品"/>
    <n v="1"/>
    <s v="华安财保资产管理有限责任公司"/>
    <n v="701662950"/>
    <n v="678606518.04999995"/>
    <m/>
    <m/>
    <m/>
    <m/>
    <s v="是"/>
    <n v="2.9087158329035602E-6"/>
    <m/>
    <m/>
    <m/>
    <m/>
    <m/>
    <m/>
    <m/>
    <m/>
    <m/>
    <m/>
    <m/>
    <m/>
    <m/>
    <m/>
    <m/>
    <m/>
    <m/>
    <m/>
    <m/>
    <m/>
    <m/>
    <m/>
    <m/>
    <m/>
    <m/>
    <m/>
    <m/>
    <m/>
    <m/>
    <m/>
    <m/>
    <m/>
    <m/>
    <m/>
    <m/>
    <m/>
    <m/>
    <m/>
    <s v="固定收益类资产"/>
  </r>
  <r>
    <s v="中国平安"/>
    <s v="中国平安保险(集团)股份有限公司"/>
    <s v="股票"/>
    <s v="沪深主板股"/>
    <s v="601318.SH"/>
    <x v="804"/>
    <n v="30100"/>
    <n v="1645843.91"/>
    <x v="5188"/>
    <m/>
    <m/>
    <s v="万能"/>
    <s v="新动力19号"/>
    <s v="华安财保资管新动力19集合资产管理产品"/>
    <s v="HA0257"/>
    <s v="组合类保险资管产品"/>
    <s v="固定收益类保险资管产品"/>
    <n v="1"/>
    <s v="华安财保资产管理有限责任公司"/>
    <n v="701662950"/>
    <n v="678606518.04999995"/>
    <m/>
    <m/>
    <m/>
    <m/>
    <s v="是"/>
    <n v="1.6465865698871001E-6"/>
    <m/>
    <m/>
    <m/>
    <m/>
    <m/>
    <m/>
    <m/>
    <m/>
    <m/>
    <m/>
    <m/>
    <m/>
    <m/>
    <m/>
    <m/>
    <m/>
    <m/>
    <m/>
    <m/>
    <m/>
    <m/>
    <m/>
    <m/>
    <m/>
    <m/>
    <m/>
    <m/>
    <m/>
    <m/>
    <m/>
    <m/>
    <m/>
    <m/>
    <m/>
    <m/>
    <m/>
    <m/>
    <m/>
    <s v="固定收益类资产"/>
  </r>
  <r>
    <s v="中国人保"/>
    <s v="中国人民保险集团股份有限公司"/>
    <s v="股票"/>
    <s v="沪深主板股"/>
    <s v="601319.SH"/>
    <x v="805"/>
    <n v="210300"/>
    <n v="978737"/>
    <x v="5189"/>
    <m/>
    <m/>
    <s v="万能"/>
    <s v="新动力19号"/>
    <s v="华安财保资管新动力19集合资产管理产品"/>
    <s v="HA0257"/>
    <s v="组合类保险资管产品"/>
    <s v="固定收益类保险资管产品"/>
    <n v="1"/>
    <s v="华安财保资产管理有限责任公司"/>
    <n v="701662950"/>
    <n v="678606518.04999995"/>
    <m/>
    <m/>
    <m/>
    <m/>
    <s v="是"/>
    <n v="4.7553374814809402E-6"/>
    <m/>
    <m/>
    <m/>
    <m/>
    <m/>
    <m/>
    <m/>
    <m/>
    <m/>
    <m/>
    <m/>
    <m/>
    <m/>
    <m/>
    <m/>
    <m/>
    <m/>
    <m/>
    <m/>
    <m/>
    <m/>
    <m/>
    <m/>
    <m/>
    <m/>
    <m/>
    <m/>
    <m/>
    <m/>
    <m/>
    <m/>
    <m/>
    <m/>
    <m/>
    <m/>
    <m/>
    <m/>
    <m/>
    <s v="固定收益类资产"/>
  </r>
  <r>
    <s v="中国中铁"/>
    <s v="中国中铁股份有限公司"/>
    <s v="股票"/>
    <s v="沪深主板股"/>
    <s v="601390.SH"/>
    <x v="556"/>
    <n v="99900"/>
    <n v="647957"/>
    <x v="4728"/>
    <m/>
    <m/>
    <s v="万能"/>
    <s v="新动力19号"/>
    <s v="华安财保资管新动力19集合资产管理产品"/>
    <s v="HA0257"/>
    <s v="组合类保险资管产品"/>
    <s v="固定收益类保险资管产品"/>
    <n v="1"/>
    <s v="华安财保资产管理有限责任公司"/>
    <n v="701662950"/>
    <n v="678606518.04999995"/>
    <m/>
    <m/>
    <m/>
    <m/>
    <s v="是"/>
    <n v="4.0377252579782603E-6"/>
    <m/>
    <m/>
    <m/>
    <m/>
    <m/>
    <m/>
    <m/>
    <m/>
    <m/>
    <m/>
    <m/>
    <m/>
    <m/>
    <m/>
    <m/>
    <m/>
    <m/>
    <m/>
    <m/>
    <m/>
    <m/>
    <m/>
    <m/>
    <m/>
    <m/>
    <m/>
    <m/>
    <m/>
    <m/>
    <m/>
    <m/>
    <m/>
    <m/>
    <m/>
    <m/>
    <m/>
    <m/>
    <m/>
    <s v="固定收益类资产"/>
  </r>
  <r>
    <s v="中新集团"/>
    <s v="中新苏州工业园区开发集团股份有限公司"/>
    <s v="股票"/>
    <s v="沪深主板股"/>
    <s v="601512.SH"/>
    <x v="806"/>
    <n v="24600"/>
    <n v="231813"/>
    <x v="5190"/>
    <m/>
    <m/>
    <s v="万能"/>
    <s v="新动力19号"/>
    <s v="华安财保资管新动力19集合资产管理产品"/>
    <s v="HA0257"/>
    <s v="组合类保险资管产品"/>
    <s v="固定收益类保险资管产品"/>
    <n v="1"/>
    <s v="华安财保资产管理有限责任公司"/>
    <n v="701662950"/>
    <n v="678606518.04999995"/>
    <m/>
    <m/>
    <m/>
    <m/>
    <s v="否"/>
    <n v="1.6412144987290601E-5"/>
    <m/>
    <m/>
    <m/>
    <m/>
    <m/>
    <m/>
    <m/>
    <m/>
    <m/>
    <m/>
    <m/>
    <m/>
    <m/>
    <m/>
    <m/>
    <m/>
    <m/>
    <m/>
    <m/>
    <m/>
    <m/>
    <m/>
    <m/>
    <m/>
    <m/>
    <m/>
    <m/>
    <m/>
    <m/>
    <m/>
    <m/>
    <m/>
    <m/>
    <m/>
    <m/>
    <m/>
    <m/>
    <m/>
    <s v="固定收益类资产"/>
  </r>
  <r>
    <s v="东吴证券"/>
    <s v="东吴证券股份有限公司"/>
    <s v="股票"/>
    <s v="沪深主板股"/>
    <s v="601555.SH"/>
    <x v="807"/>
    <n v="87600"/>
    <n v="661017"/>
    <x v="5191"/>
    <m/>
    <m/>
    <s v="万能"/>
    <s v="新动力19号"/>
    <s v="华安财保资管新动力19集合资产管理产品"/>
    <s v="HA0257"/>
    <s v="组合类保险资管产品"/>
    <s v="固定收益类保险资管产品"/>
    <n v="1"/>
    <s v="华安财保资产管理有限责任公司"/>
    <n v="701662950"/>
    <n v="678606518.04999995"/>
    <m/>
    <m/>
    <m/>
    <m/>
    <s v="否"/>
    <n v="1.7493750099664199E-5"/>
    <m/>
    <m/>
    <m/>
    <m/>
    <m/>
    <m/>
    <m/>
    <m/>
    <m/>
    <m/>
    <m/>
    <m/>
    <m/>
    <m/>
    <m/>
    <m/>
    <m/>
    <m/>
    <m/>
    <m/>
    <m/>
    <m/>
    <m/>
    <m/>
    <m/>
    <m/>
    <m/>
    <m/>
    <m/>
    <m/>
    <m/>
    <m/>
    <m/>
    <m/>
    <m/>
    <m/>
    <m/>
    <m/>
    <s v="固定收益类资产"/>
  </r>
  <r>
    <s v="旗滨集团"/>
    <s v="株洲旗滨集团股份有限公司"/>
    <s v="股票"/>
    <s v="沪深主板股"/>
    <s v="601636.SH"/>
    <x v="188"/>
    <n v="26100"/>
    <n v="347380"/>
    <x v="5192"/>
    <m/>
    <m/>
    <s v="万能"/>
    <s v="新动力19号"/>
    <s v="华安财保资管新动力19集合资产管理产品"/>
    <s v="HA0257"/>
    <s v="组合类保险资管产品"/>
    <s v="固定收益类保险资管产品"/>
    <n v="1"/>
    <s v="华安财保资产管理有限责任公司"/>
    <n v="701662950"/>
    <n v="678606518.04999995"/>
    <m/>
    <m/>
    <m/>
    <m/>
    <s v="否"/>
    <n v="9.7159605167799701E-6"/>
    <m/>
    <m/>
    <m/>
    <m/>
    <m/>
    <m/>
    <m/>
    <m/>
    <m/>
    <m/>
    <m/>
    <m/>
    <m/>
    <m/>
    <m/>
    <m/>
    <m/>
    <m/>
    <m/>
    <m/>
    <m/>
    <m/>
    <m/>
    <m/>
    <m/>
    <m/>
    <m/>
    <m/>
    <m/>
    <m/>
    <m/>
    <m/>
    <m/>
    <m/>
    <m/>
    <m/>
    <m/>
    <m/>
    <s v="固定收益类资产"/>
  </r>
  <r>
    <s v="中国建筑"/>
    <s v="中国建筑股份有限公司"/>
    <s v="股票"/>
    <s v="沪深主板股"/>
    <s v="601668.SH"/>
    <x v="395"/>
    <n v="220500"/>
    <n v="1232036"/>
    <x v="5193"/>
    <m/>
    <m/>
    <s v="万能"/>
    <s v="新动力19号"/>
    <s v="华安财保资管新动力19集合资产管理产品"/>
    <s v="HA0257"/>
    <s v="组合类保险资管产品"/>
    <s v="固定收益类保险资管产品"/>
    <n v="1"/>
    <s v="华安财保资产管理有限责任公司"/>
    <n v="701662950"/>
    <n v="678606518.04999995"/>
    <m/>
    <m/>
    <m/>
    <m/>
    <s v="是"/>
    <n v="5.2574030689298698E-6"/>
    <m/>
    <m/>
    <m/>
    <m/>
    <m/>
    <m/>
    <m/>
    <m/>
    <m/>
    <m/>
    <m/>
    <m/>
    <m/>
    <m/>
    <m/>
    <m/>
    <m/>
    <m/>
    <m/>
    <m/>
    <m/>
    <m/>
    <m/>
    <m/>
    <m/>
    <m/>
    <m/>
    <m/>
    <m/>
    <m/>
    <m/>
    <m/>
    <m/>
    <m/>
    <m/>
    <m/>
    <m/>
    <m/>
    <s v="固定收益类资产"/>
  </r>
  <r>
    <s v="明泰铝业"/>
    <s v="河南明泰铝业股份有限公司"/>
    <s v="股票"/>
    <s v="沪深主板股"/>
    <s v="601677.SH"/>
    <x v="557"/>
    <n v="10000"/>
    <n v="398221.5"/>
    <x v="5194"/>
    <m/>
    <m/>
    <s v="万能"/>
    <s v="新动力19号"/>
    <s v="华安财保资管新动力19集合资产管理产品"/>
    <s v="HA0257"/>
    <s v="组合类保险资管产品"/>
    <s v="固定收益类保险资管产品"/>
    <n v="1"/>
    <s v="华安财保资产管理有限责任公司"/>
    <n v="701662950"/>
    <n v="678606518.04999995"/>
    <m/>
    <m/>
    <m/>
    <m/>
    <s v="否"/>
    <n v="1.45180480817108E-5"/>
    <m/>
    <m/>
    <m/>
    <m/>
    <m/>
    <m/>
    <m/>
    <m/>
    <m/>
    <m/>
    <m/>
    <m/>
    <m/>
    <m/>
    <m/>
    <m/>
    <m/>
    <m/>
    <m/>
    <m/>
    <m/>
    <m/>
    <m/>
    <m/>
    <m/>
    <m/>
    <m/>
    <m/>
    <m/>
    <m/>
    <m/>
    <m/>
    <m/>
    <m/>
    <m/>
    <m/>
    <m/>
    <m/>
    <s v="固定收益类资产"/>
  </r>
  <r>
    <s v="滨化股份"/>
    <s v="滨化集团股份有限公司"/>
    <s v="股票"/>
    <s v="沪深主板股"/>
    <s v="601678.SH"/>
    <x v="808"/>
    <n v="44600"/>
    <n v="293364.61"/>
    <x v="5195"/>
    <m/>
    <m/>
    <s v="万能"/>
    <s v="新动力19号"/>
    <s v="华安财保资管新动力19集合资产管理产品"/>
    <s v="HA0257"/>
    <s v="组合类保险资管产品"/>
    <s v="固定收益类保险资管产品"/>
    <n v="1"/>
    <s v="华安财保资产管理有限责任公司"/>
    <n v="701662950"/>
    <n v="678606518.04999995"/>
    <m/>
    <m/>
    <m/>
    <m/>
    <s v="否"/>
    <n v="2.1671143759761399E-5"/>
    <m/>
    <m/>
    <m/>
    <m/>
    <m/>
    <m/>
    <m/>
    <m/>
    <m/>
    <m/>
    <m/>
    <m/>
    <m/>
    <m/>
    <m/>
    <m/>
    <m/>
    <m/>
    <m/>
    <m/>
    <m/>
    <m/>
    <m/>
    <m/>
    <m/>
    <m/>
    <m/>
    <m/>
    <m/>
    <m/>
    <m/>
    <m/>
    <m/>
    <m/>
    <m/>
    <m/>
    <m/>
    <m/>
    <s v="固定收益类资产"/>
  </r>
  <r>
    <s v="拓普集团"/>
    <s v="宁波拓普集团股份有限公司"/>
    <s v="股票"/>
    <s v="沪深主板股"/>
    <s v="601689.SH"/>
    <x v="809"/>
    <n v="10100"/>
    <n v="550924.86"/>
    <x v="5196"/>
    <m/>
    <m/>
    <s v="万能"/>
    <s v="新动力19号"/>
    <s v="华安财保资管新动力19集合资产管理产品"/>
    <s v="HA0257"/>
    <s v="组合类保险资管产品"/>
    <s v="固定收益类保险资管产品"/>
    <n v="1"/>
    <s v="华安财保资产管理有限责任公司"/>
    <n v="701662950"/>
    <n v="678606518.04999995"/>
    <m/>
    <m/>
    <m/>
    <m/>
    <s v="否"/>
    <n v="9.1647669496130903E-6"/>
    <m/>
    <m/>
    <m/>
    <m/>
    <m/>
    <m/>
    <m/>
    <m/>
    <m/>
    <m/>
    <m/>
    <m/>
    <m/>
    <m/>
    <m/>
    <m/>
    <m/>
    <m/>
    <m/>
    <m/>
    <m/>
    <m/>
    <m/>
    <m/>
    <m/>
    <m/>
    <m/>
    <m/>
    <m/>
    <m/>
    <m/>
    <m/>
    <m/>
    <m/>
    <m/>
    <m/>
    <m/>
    <m/>
    <s v="固定收益类资产"/>
  </r>
  <r>
    <s v="成都银行"/>
    <s v="成都银行股份有限公司"/>
    <s v="股票"/>
    <s v="沪深主板股"/>
    <s v="601838.SH"/>
    <x v="237"/>
    <n v="88200"/>
    <n v="1212512.3899999999"/>
    <x v="5197"/>
    <m/>
    <m/>
    <s v="万能"/>
    <s v="新动力19号"/>
    <s v="华安财保资管新动力19集合资产管理产品"/>
    <s v="HA0257"/>
    <s v="组合类保险资管产品"/>
    <s v="固定收益类保险资管产品"/>
    <n v="1"/>
    <s v="华安财保资产管理有限责任公司"/>
    <n v="701662950"/>
    <n v="678606518.04999995"/>
    <m/>
    <m/>
    <m/>
    <m/>
    <s v="是"/>
    <n v="2.4416905648238001E-5"/>
    <m/>
    <m/>
    <m/>
    <m/>
    <m/>
    <m/>
    <m/>
    <m/>
    <m/>
    <m/>
    <m/>
    <m/>
    <m/>
    <m/>
    <m/>
    <m/>
    <m/>
    <m/>
    <m/>
    <m/>
    <m/>
    <m/>
    <m/>
    <m/>
    <m/>
    <m/>
    <m/>
    <m/>
    <m/>
    <m/>
    <m/>
    <m/>
    <m/>
    <m/>
    <m/>
    <m/>
    <m/>
    <m/>
    <s v="固定收益类资产"/>
  </r>
  <r>
    <s v="正泰电器"/>
    <s v="浙江正泰电器股份有限公司"/>
    <s v="股票"/>
    <s v="沪深主板股"/>
    <s v="601877.SH"/>
    <x v="558"/>
    <n v="10400"/>
    <n v="390167"/>
    <x v="4511"/>
    <m/>
    <m/>
    <s v="万能"/>
    <s v="新动力19号"/>
    <s v="华安财保资管新动力19集合资产管理产品"/>
    <s v="HA0257"/>
    <s v="组合类保险资管产品"/>
    <s v="固定收益类保险资管产品"/>
    <n v="1"/>
    <s v="华安财保资产管理有限责任公司"/>
    <n v="701662950"/>
    <n v="678606518.04999995"/>
    <m/>
    <m/>
    <m/>
    <m/>
    <s v="是"/>
    <n v="4.8372688097315096E-6"/>
    <m/>
    <m/>
    <m/>
    <m/>
    <m/>
    <m/>
    <m/>
    <m/>
    <m/>
    <m/>
    <m/>
    <m/>
    <m/>
    <m/>
    <m/>
    <m/>
    <m/>
    <m/>
    <m/>
    <m/>
    <m/>
    <m/>
    <m/>
    <m/>
    <m/>
    <m/>
    <m/>
    <m/>
    <m/>
    <m/>
    <m/>
    <m/>
    <m/>
    <m/>
    <m/>
    <m/>
    <m/>
    <m/>
    <s v="固定收益类资产"/>
  </r>
  <r>
    <s v="紫金矿业"/>
    <s v="紫金矿业集团股份有限公司"/>
    <s v="股票"/>
    <s v="沪深主板股"/>
    <s v="601899.SH"/>
    <x v="397"/>
    <n v="65400"/>
    <n v="719553"/>
    <x v="5198"/>
    <m/>
    <m/>
    <s v="万能"/>
    <s v="新动力19号"/>
    <s v="华安财保资管新动力19集合资产管理产品"/>
    <s v="HA0257"/>
    <s v="组合类保险资管产品"/>
    <s v="固定收益类保险资管产品"/>
    <n v="1"/>
    <s v="华安财保资产管理有限责任公司"/>
    <n v="701662950"/>
    <n v="678606518.04999995"/>
    <m/>
    <m/>
    <m/>
    <m/>
    <s v="是"/>
    <n v="2.48392359830209E-6"/>
    <m/>
    <m/>
    <m/>
    <m/>
    <m/>
    <m/>
    <m/>
    <m/>
    <m/>
    <m/>
    <m/>
    <m/>
    <m/>
    <m/>
    <m/>
    <m/>
    <m/>
    <m/>
    <m/>
    <m/>
    <m/>
    <m/>
    <m/>
    <m/>
    <m/>
    <m/>
    <m/>
    <m/>
    <m/>
    <m/>
    <m/>
    <m/>
    <m/>
    <m/>
    <m/>
    <m/>
    <m/>
    <m/>
    <s v="固定收益类资产"/>
  </r>
  <r>
    <s v="南方传媒"/>
    <s v="南方出版传媒股份有限公司"/>
    <s v="股票"/>
    <s v="沪深主板股"/>
    <s v="601900.SH"/>
    <x v="810"/>
    <n v="33600"/>
    <n v="286699"/>
    <x v="5199"/>
    <m/>
    <m/>
    <s v="万能"/>
    <s v="新动力19号"/>
    <s v="华安财保资管新动力19集合资产管理产品"/>
    <s v="HA0257"/>
    <s v="组合类保险资管产品"/>
    <s v="固定收益类保险资管产品"/>
    <n v="1"/>
    <s v="华安财保资产管理有限责任公司"/>
    <n v="701662950"/>
    <n v="678606518.04999995"/>
    <m/>
    <m/>
    <m/>
    <m/>
    <s v="否"/>
    <n v="3.7505166755305E-5"/>
    <m/>
    <m/>
    <m/>
    <m/>
    <m/>
    <m/>
    <m/>
    <m/>
    <m/>
    <m/>
    <m/>
    <m/>
    <m/>
    <m/>
    <m/>
    <m/>
    <m/>
    <m/>
    <m/>
    <m/>
    <m/>
    <m/>
    <m/>
    <m/>
    <m/>
    <m/>
    <m/>
    <m/>
    <m/>
    <m/>
    <m/>
    <m/>
    <m/>
    <m/>
    <m/>
    <m/>
    <m/>
    <m/>
    <s v="固定收益类资产"/>
  </r>
  <r>
    <s v="金钼股份"/>
    <s v="金堆城钼业股份有限公司"/>
    <s v="股票"/>
    <s v="沪深主板股"/>
    <s v="601958.SH"/>
    <x v="811"/>
    <n v="33100"/>
    <n v="225342.86"/>
    <x v="5200"/>
    <m/>
    <m/>
    <s v="万能"/>
    <s v="新动力19号"/>
    <s v="华安财保资管新动力19集合资产管理产品"/>
    <s v="HA0257"/>
    <s v="组合类保险资管产品"/>
    <s v="固定收益类保险资管产品"/>
    <n v="1"/>
    <s v="华安财保资产管理有限责任公司"/>
    <n v="701662950"/>
    <n v="678606518.04999995"/>
    <m/>
    <m/>
    <m/>
    <m/>
    <s v="否"/>
    <n v="1.02584624257005E-5"/>
    <m/>
    <m/>
    <m/>
    <m/>
    <m/>
    <m/>
    <m/>
    <m/>
    <m/>
    <m/>
    <m/>
    <m/>
    <m/>
    <m/>
    <m/>
    <m/>
    <m/>
    <m/>
    <m/>
    <m/>
    <m/>
    <m/>
    <m/>
    <m/>
    <m/>
    <m/>
    <m/>
    <m/>
    <m/>
    <m/>
    <m/>
    <m/>
    <m/>
    <m/>
    <m/>
    <m/>
    <m/>
    <m/>
    <s v="固定收益类资产"/>
  </r>
  <r>
    <s v="中国核电"/>
    <s v="中国核能电力股份有限公司"/>
    <s v="股票"/>
    <s v="沪深主板股"/>
    <s v="601985.SH"/>
    <x v="469"/>
    <n v="102000"/>
    <n v="759891.34"/>
    <x v="5201"/>
    <m/>
    <m/>
    <s v="万能"/>
    <s v="新动力19号"/>
    <s v="华安财保资管新动力19集合资产管理产品"/>
    <s v="HA0257"/>
    <s v="组合类保险资管产品"/>
    <s v="固定收益类保险资管产品"/>
    <n v="1"/>
    <s v="华安财保资产管理有限责任公司"/>
    <n v="701662950"/>
    <n v="678606518.04999995"/>
    <m/>
    <m/>
    <m/>
    <m/>
    <s v="是"/>
    <n v="5.4114476965603502E-6"/>
    <m/>
    <m/>
    <m/>
    <m/>
    <m/>
    <m/>
    <m/>
    <m/>
    <m/>
    <m/>
    <m/>
    <m/>
    <m/>
    <m/>
    <m/>
    <m/>
    <m/>
    <m/>
    <m/>
    <m/>
    <m/>
    <m/>
    <m/>
    <m/>
    <m/>
    <m/>
    <m/>
    <m/>
    <m/>
    <m/>
    <m/>
    <m/>
    <m/>
    <m/>
    <m/>
    <m/>
    <m/>
    <m/>
    <s v="固定收益类资产"/>
  </r>
  <r>
    <s v="中国重工"/>
    <s v="中国船舶重工股份有限公司"/>
    <s v="股票"/>
    <s v="沪深主板股"/>
    <s v="601989.SH"/>
    <x v="812"/>
    <n v="125400"/>
    <n v="483884"/>
    <x v="4736"/>
    <m/>
    <m/>
    <s v="万能"/>
    <s v="新动力19号"/>
    <s v="华安财保资管新动力19集合资产管理产品"/>
    <s v="HA0257"/>
    <s v="组合类保险资管产品"/>
    <s v="固定收益类保险资管产品"/>
    <n v="1"/>
    <s v="华安财保资产管理有限责任公司"/>
    <n v="701662950"/>
    <n v="678606518.04999995"/>
    <m/>
    <m/>
    <m/>
    <m/>
    <s v="是"/>
    <n v="5.4995090665442399E-6"/>
    <m/>
    <m/>
    <m/>
    <m/>
    <m/>
    <m/>
    <m/>
    <m/>
    <m/>
    <m/>
    <m/>
    <m/>
    <m/>
    <m/>
    <m/>
    <m/>
    <m/>
    <m/>
    <m/>
    <m/>
    <m/>
    <m/>
    <m/>
    <m/>
    <m/>
    <m/>
    <m/>
    <m/>
    <m/>
    <m/>
    <m/>
    <m/>
    <m/>
    <m/>
    <m/>
    <m/>
    <m/>
    <m/>
    <s v="固定收益类资产"/>
  </r>
  <r>
    <s v="创力集团"/>
    <s v="上海创力集团股份有限公司"/>
    <s v="股票"/>
    <s v="沪深主板股"/>
    <s v="603012.SH"/>
    <x v="813"/>
    <n v="28600"/>
    <n v="164962"/>
    <x v="4517"/>
    <m/>
    <m/>
    <s v="万能"/>
    <s v="新动力19号"/>
    <s v="华安财保资管新动力19集合资产管理产品"/>
    <s v="HA0257"/>
    <s v="组合类保险资管产品"/>
    <s v="固定收益类保险资管产品"/>
    <n v="1"/>
    <s v="华安财保资产管理有限责任公司"/>
    <n v="701662950"/>
    <n v="678606518.04999995"/>
    <m/>
    <m/>
    <m/>
    <m/>
    <s v="否"/>
    <n v="4.4928993339198203E-5"/>
    <m/>
    <m/>
    <m/>
    <m/>
    <m/>
    <m/>
    <m/>
    <m/>
    <m/>
    <m/>
    <m/>
    <m/>
    <m/>
    <m/>
    <m/>
    <m/>
    <m/>
    <m/>
    <m/>
    <m/>
    <m/>
    <m/>
    <m/>
    <m/>
    <m/>
    <m/>
    <m/>
    <m/>
    <m/>
    <m/>
    <m/>
    <m/>
    <m/>
    <m/>
    <m/>
    <m/>
    <m/>
    <m/>
    <s v="固定收益类资产"/>
  </r>
  <r>
    <s v="中科曙光"/>
    <s v="曙光信息产业股份有限公司"/>
    <s v="股票"/>
    <s v="沪深主板股"/>
    <s v="603019.SH"/>
    <x v="491"/>
    <n v="13100"/>
    <n v="389332.96"/>
    <x v="5202"/>
    <m/>
    <m/>
    <s v="万能"/>
    <s v="新动力19号"/>
    <s v="华安财保资管新动力19集合资产管理产品"/>
    <s v="HA0257"/>
    <s v="组合类保险资管产品"/>
    <s v="固定收益类保险资管产品"/>
    <n v="1"/>
    <s v="华安财保资产管理有限责任公司"/>
    <n v="701662950"/>
    <n v="678606518.04999995"/>
    <m/>
    <m/>
    <m/>
    <m/>
    <s v="是"/>
    <n v="8.9531696152545695E-6"/>
    <m/>
    <m/>
    <m/>
    <m/>
    <m/>
    <m/>
    <m/>
    <m/>
    <m/>
    <m/>
    <m/>
    <m/>
    <m/>
    <m/>
    <m/>
    <m/>
    <m/>
    <m/>
    <m/>
    <m/>
    <m/>
    <m/>
    <m/>
    <m/>
    <m/>
    <m/>
    <m/>
    <m/>
    <m/>
    <m/>
    <m/>
    <m/>
    <m/>
    <m/>
    <m/>
    <m/>
    <m/>
    <m/>
    <s v="固定收益类资产"/>
  </r>
  <r>
    <s v="广州酒家"/>
    <s v="广州酒家集团股份有限公司"/>
    <s v="股票"/>
    <s v="沪深主板股"/>
    <s v="603043.SH"/>
    <x v="814"/>
    <n v="18300"/>
    <n v="414772.05"/>
    <x v="5203"/>
    <m/>
    <m/>
    <s v="万能"/>
    <s v="新动力19号"/>
    <s v="华安财保资管新动力19集合资产管理产品"/>
    <s v="HA0257"/>
    <s v="组合类保险资管产品"/>
    <s v="固定收益类保险资管产品"/>
    <n v="1"/>
    <s v="华安财保资产管理有限责任公司"/>
    <n v="701662950"/>
    <n v="678606518.04999995"/>
    <m/>
    <m/>
    <m/>
    <m/>
    <s v="否"/>
    <n v="3.2262384308919002E-5"/>
    <m/>
    <m/>
    <m/>
    <m/>
    <m/>
    <m/>
    <m/>
    <m/>
    <m/>
    <m/>
    <m/>
    <m/>
    <m/>
    <m/>
    <m/>
    <m/>
    <m/>
    <m/>
    <m/>
    <m/>
    <m/>
    <m/>
    <m/>
    <m/>
    <m/>
    <m/>
    <m/>
    <m/>
    <m/>
    <m/>
    <m/>
    <m/>
    <m/>
    <m/>
    <m/>
    <m/>
    <m/>
    <m/>
    <s v="固定收益类资产"/>
  </r>
  <r>
    <s v="禾望电气"/>
    <s v="深圳市禾望电气股份有限公司"/>
    <s v="股票"/>
    <s v="沪深主板股"/>
    <s v="603063.SH"/>
    <x v="815"/>
    <n v="7600"/>
    <n v="246328"/>
    <x v="4739"/>
    <m/>
    <m/>
    <s v="万能"/>
    <s v="新动力19号"/>
    <s v="华安财保资管新动力19集合资产管理产品"/>
    <s v="HA0257"/>
    <s v="组合类保险资管产品"/>
    <s v="固定收益类保险资管产品"/>
    <n v="1"/>
    <s v="华安财保资产管理有限责任公司"/>
    <n v="701662950"/>
    <n v="678606518.04999995"/>
    <m/>
    <m/>
    <m/>
    <m/>
    <s v="否"/>
    <n v="1.7399705578666098E-5"/>
    <m/>
    <m/>
    <m/>
    <m/>
    <m/>
    <m/>
    <m/>
    <m/>
    <m/>
    <m/>
    <m/>
    <m/>
    <m/>
    <m/>
    <m/>
    <m/>
    <m/>
    <m/>
    <m/>
    <m/>
    <m/>
    <m/>
    <m/>
    <m/>
    <m/>
    <m/>
    <m/>
    <m/>
    <m/>
    <m/>
    <m/>
    <m/>
    <m/>
    <m/>
    <m/>
    <m/>
    <m/>
    <m/>
    <s v="固定收益类资产"/>
  </r>
  <r>
    <s v="森特股份"/>
    <s v="森特士兴集团股份有限公司"/>
    <s v="股票"/>
    <s v="沪深主板股"/>
    <s v="603098.SH"/>
    <x v="816"/>
    <n v="6200"/>
    <n v="254981.89"/>
    <x v="4521"/>
    <m/>
    <m/>
    <s v="万能"/>
    <s v="新动力19号"/>
    <s v="华安财保资管新动力19集合资产管理产品"/>
    <s v="HA0257"/>
    <s v="组合类保险资管产品"/>
    <s v="固定收益类保险资管产品"/>
    <n v="1"/>
    <s v="华安财保资产管理有限责任公司"/>
    <n v="701662950"/>
    <n v="678606518.04999995"/>
    <m/>
    <m/>
    <m/>
    <m/>
    <s v="否"/>
    <n v="1.15070531795753E-5"/>
    <m/>
    <m/>
    <m/>
    <m/>
    <m/>
    <m/>
    <m/>
    <m/>
    <m/>
    <m/>
    <m/>
    <m/>
    <m/>
    <m/>
    <m/>
    <m/>
    <m/>
    <m/>
    <m/>
    <m/>
    <m/>
    <m/>
    <m/>
    <m/>
    <m/>
    <m/>
    <m/>
    <m/>
    <m/>
    <m/>
    <m/>
    <m/>
    <m/>
    <m/>
    <m/>
    <m/>
    <m/>
    <m/>
    <s v="固定收益类资产"/>
  </r>
  <r>
    <s v="川仪股份"/>
    <s v="重庆川仪自动化股份有限公司"/>
    <s v="股票"/>
    <s v="沪深主板股"/>
    <s v="603100.SH"/>
    <x v="817"/>
    <n v="13200"/>
    <n v="202075"/>
    <x v="4522"/>
    <m/>
    <m/>
    <s v="万能"/>
    <s v="新动力19号"/>
    <s v="华安财保资管新动力19集合资产管理产品"/>
    <s v="HA0257"/>
    <s v="组合类保险资管产品"/>
    <s v="固定收益类保险资管产品"/>
    <n v="1"/>
    <s v="华安财保资产管理有限责任公司"/>
    <n v="701662950"/>
    <n v="678606518.04999995"/>
    <m/>
    <m/>
    <m/>
    <m/>
    <s v="否"/>
    <n v="3.34177215189873E-5"/>
    <m/>
    <m/>
    <m/>
    <m/>
    <m/>
    <m/>
    <m/>
    <m/>
    <m/>
    <m/>
    <m/>
    <m/>
    <m/>
    <m/>
    <m/>
    <m/>
    <m/>
    <m/>
    <m/>
    <m/>
    <m/>
    <m/>
    <m/>
    <m/>
    <m/>
    <m/>
    <m/>
    <m/>
    <m/>
    <m/>
    <m/>
    <m/>
    <m/>
    <m/>
    <m/>
    <m/>
    <m/>
    <m/>
    <s v="固定收益类资产"/>
  </r>
  <r>
    <s v="昭衍新药"/>
    <s v="北京昭衍新药研究中心股份有限公司"/>
    <s v="股票"/>
    <s v="沪深主板股"/>
    <s v="603127.SH"/>
    <x v="818"/>
    <n v="3200"/>
    <n v="308542.5"/>
    <x v="5204"/>
    <m/>
    <m/>
    <s v="万能"/>
    <s v="新动力19号"/>
    <s v="华安财保资管新动力19集合资产管理产品"/>
    <s v="HA0257"/>
    <s v="组合类保险资管产品"/>
    <s v="固定收益类保险资管产品"/>
    <n v="1"/>
    <s v="华安财保资产管理有限责任公司"/>
    <n v="701662950"/>
    <n v="678606518.04999995"/>
    <m/>
    <m/>
    <m/>
    <m/>
    <s v="否"/>
    <n v="8.3854631372000794E-6"/>
    <m/>
    <m/>
    <m/>
    <m/>
    <m/>
    <m/>
    <m/>
    <m/>
    <m/>
    <m/>
    <m/>
    <m/>
    <m/>
    <m/>
    <m/>
    <m/>
    <m/>
    <m/>
    <m/>
    <m/>
    <m/>
    <m/>
    <m/>
    <m/>
    <m/>
    <m/>
    <m/>
    <m/>
    <m/>
    <m/>
    <m/>
    <m/>
    <m/>
    <m/>
    <m/>
    <m/>
    <m/>
    <m/>
    <s v="固定收益类资产"/>
  </r>
  <r>
    <s v="望变电气"/>
    <s v="重庆望变电气(集团)股份有限公司"/>
    <s v="股票"/>
    <s v="沪深主板股"/>
    <s v="603191.SH"/>
    <x v="285"/>
    <n v="363"/>
    <n v="4305.18"/>
    <x v="400"/>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嘉环科技"/>
    <s v="嘉环科技股份有限公司"/>
    <s v="股票"/>
    <s v="沪深主板股"/>
    <s v="603206.SH"/>
    <x v="401"/>
    <n v="342"/>
    <n v="4969.26"/>
    <x v="561"/>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移远通信"/>
    <s v="上海移远通信技术股份有限公司"/>
    <s v="股票"/>
    <s v="沪深主板股"/>
    <s v="603236.SH"/>
    <x v="819"/>
    <n v="3700"/>
    <n v="673044"/>
    <x v="5205"/>
    <m/>
    <m/>
    <s v="万能"/>
    <s v="新动力19号"/>
    <s v="华安财保资管新动力19集合资产管理产品"/>
    <s v="HA0257"/>
    <s v="组合类保险资管产品"/>
    <s v="固定收益类保险资管产品"/>
    <n v="1"/>
    <s v="华安财保资产管理有限责任公司"/>
    <n v="701662950"/>
    <n v="678606518.04999995"/>
    <m/>
    <m/>
    <m/>
    <m/>
    <s v="否"/>
    <n v="2.5452149175349E-5"/>
    <m/>
    <m/>
    <m/>
    <m/>
    <m/>
    <m/>
    <m/>
    <m/>
    <m/>
    <m/>
    <m/>
    <m/>
    <m/>
    <m/>
    <m/>
    <m/>
    <m/>
    <m/>
    <m/>
    <m/>
    <m/>
    <m/>
    <m/>
    <m/>
    <m/>
    <m/>
    <m/>
    <m/>
    <m/>
    <m/>
    <m/>
    <m/>
    <m/>
    <m/>
    <m/>
    <m/>
    <m/>
    <m/>
    <s v="固定收益类资产"/>
  </r>
  <r>
    <s v="药明康德"/>
    <s v="无锡药明康德新药开发股份有限公司"/>
    <s v="股票"/>
    <s v="沪深主板股"/>
    <s v="603259.SH"/>
    <x v="559"/>
    <n v="7480"/>
    <n v="842027.11"/>
    <x v="5206"/>
    <m/>
    <m/>
    <s v="万能"/>
    <s v="新动力19号"/>
    <s v="华安财保资管新动力19集合资产管理产品"/>
    <s v="HA0257"/>
    <s v="组合类保险资管产品"/>
    <s v="固定收益类保险资管产品"/>
    <n v="1"/>
    <s v="华安财保资产管理有限责任公司"/>
    <n v="701662950"/>
    <n v="678606518.04999995"/>
    <m/>
    <m/>
    <m/>
    <m/>
    <s v="是"/>
    <n v="2.5306040794950201E-6"/>
    <m/>
    <m/>
    <m/>
    <m/>
    <m/>
    <m/>
    <m/>
    <m/>
    <m/>
    <m/>
    <m/>
    <m/>
    <m/>
    <m/>
    <m/>
    <m/>
    <m/>
    <m/>
    <m/>
    <m/>
    <m/>
    <m/>
    <m/>
    <m/>
    <m/>
    <m/>
    <m/>
    <m/>
    <m/>
    <m/>
    <m/>
    <m/>
    <m/>
    <m/>
    <m/>
    <m/>
    <m/>
    <m/>
    <s v="固定收益类资产"/>
  </r>
  <r>
    <s v="景津装备"/>
    <s v="景津装备股份有限公司"/>
    <s v="股票"/>
    <s v="沪深主板股"/>
    <s v="603279.SH"/>
    <x v="820"/>
    <n v="6200"/>
    <n v="244892"/>
    <x v="4526"/>
    <m/>
    <m/>
    <s v="万能"/>
    <s v="新动力19号"/>
    <s v="华安财保资管新动力19集合资产管理产品"/>
    <s v="HA0257"/>
    <s v="组合类保险资管产品"/>
    <s v="固定收益类保险资管产品"/>
    <n v="1"/>
    <s v="华安财保资产管理有限责任公司"/>
    <n v="701662950"/>
    <n v="678606518.04999995"/>
    <m/>
    <m/>
    <m/>
    <m/>
    <s v="否"/>
    <n v="1.5051594194454499E-5"/>
    <m/>
    <m/>
    <m/>
    <m/>
    <m/>
    <m/>
    <m/>
    <m/>
    <m/>
    <m/>
    <m/>
    <m/>
    <m/>
    <m/>
    <m/>
    <m/>
    <m/>
    <m/>
    <m/>
    <m/>
    <m/>
    <m/>
    <m/>
    <m/>
    <m/>
    <m/>
    <m/>
    <m/>
    <m/>
    <m/>
    <m/>
    <m/>
    <m/>
    <m/>
    <m/>
    <m/>
    <m/>
    <m/>
    <s v="固定收益类资产"/>
  </r>
  <r>
    <s v="赛腾股份"/>
    <s v="苏州赛腾精密电子股份有限公司"/>
    <s v="股票"/>
    <s v="沪深主板股"/>
    <s v="603283.SH"/>
    <x v="821"/>
    <n v="7000"/>
    <n v="137575"/>
    <x v="5207"/>
    <m/>
    <m/>
    <s v="万能"/>
    <s v="新动力19号"/>
    <s v="华安财保资管新动力19集合资产管理产品"/>
    <s v="HA0257"/>
    <s v="组合类保险资管产品"/>
    <s v="固定收益类保险资管产品"/>
    <n v="1"/>
    <s v="华安财保资产管理有限责任公司"/>
    <n v="701662950"/>
    <n v="678606518.04999995"/>
    <m/>
    <m/>
    <m/>
    <m/>
    <s v="否"/>
    <n v="3.8491217304982698E-5"/>
    <m/>
    <m/>
    <m/>
    <m/>
    <m/>
    <m/>
    <m/>
    <m/>
    <m/>
    <m/>
    <m/>
    <m/>
    <m/>
    <m/>
    <m/>
    <m/>
    <m/>
    <m/>
    <m/>
    <m/>
    <m/>
    <m/>
    <m/>
    <m/>
    <m/>
    <m/>
    <m/>
    <m/>
    <m/>
    <m/>
    <m/>
    <m/>
    <m/>
    <m/>
    <m/>
    <m/>
    <m/>
    <m/>
    <s v="固定收益类资产"/>
  </r>
  <r>
    <s v="斯达半导"/>
    <s v="嘉兴斯达半导体股份有限公司"/>
    <s v="股票"/>
    <s v="沪深主板股"/>
    <s v="603290.SH"/>
    <x v="822"/>
    <n v="1300"/>
    <n v="445459.54"/>
    <x v="4528"/>
    <m/>
    <m/>
    <s v="万能"/>
    <s v="新动力19号"/>
    <s v="华安财保资管新动力19集合资产管理产品"/>
    <s v="HA0257"/>
    <s v="组合类保险资管产品"/>
    <s v="固定收益类保险资管产品"/>
    <n v="1"/>
    <s v="华安财保资产管理有限责任公司"/>
    <n v="701662950"/>
    <n v="678606518.04999995"/>
    <m/>
    <m/>
    <m/>
    <m/>
    <s v="否"/>
    <n v="7.6198934551328404E-6"/>
    <m/>
    <m/>
    <m/>
    <m/>
    <m/>
    <m/>
    <m/>
    <m/>
    <m/>
    <m/>
    <m/>
    <m/>
    <m/>
    <m/>
    <m/>
    <m/>
    <m/>
    <m/>
    <m/>
    <m/>
    <m/>
    <m/>
    <m/>
    <m/>
    <m/>
    <m/>
    <m/>
    <m/>
    <m/>
    <m/>
    <m/>
    <m/>
    <m/>
    <m/>
    <m/>
    <m/>
    <m/>
    <m/>
    <s v="固定收益类资产"/>
  </r>
  <r>
    <s v="苏盐井神"/>
    <s v="江苏苏盐井神股份有限公司"/>
    <s v="股票"/>
    <s v="沪深主板股"/>
    <s v="603299.SH"/>
    <x v="823"/>
    <n v="20100"/>
    <n v="172618"/>
    <x v="5208"/>
    <m/>
    <m/>
    <s v="万能"/>
    <s v="新动力19号"/>
    <s v="华安财保资管新动力19集合资产管理产品"/>
    <s v="HA0257"/>
    <s v="组合类保险资管产品"/>
    <s v="固定收益类保险资管产品"/>
    <n v="1"/>
    <s v="华安财保资产管理有限责任公司"/>
    <n v="701662950"/>
    <n v="678606518.04999995"/>
    <m/>
    <m/>
    <m/>
    <m/>
    <s v="否"/>
    <n v="2.6005058475511399E-5"/>
    <m/>
    <m/>
    <m/>
    <m/>
    <m/>
    <m/>
    <m/>
    <m/>
    <m/>
    <m/>
    <m/>
    <m/>
    <m/>
    <m/>
    <m/>
    <m/>
    <m/>
    <m/>
    <m/>
    <m/>
    <m/>
    <m/>
    <m/>
    <m/>
    <m/>
    <m/>
    <m/>
    <m/>
    <m/>
    <m/>
    <m/>
    <m/>
    <m/>
    <m/>
    <m/>
    <m/>
    <m/>
    <m/>
    <s v="固定收益类资产"/>
  </r>
  <r>
    <s v="东方时尚"/>
    <s v="东方时尚驾驶学校股份有限公司"/>
    <s v="股票"/>
    <s v="沪深主板股"/>
    <s v="603377.SH"/>
    <x v="824"/>
    <n v="40700"/>
    <n v="283071.23"/>
    <x v="5209"/>
    <m/>
    <m/>
    <s v="万能"/>
    <s v="新动力19号"/>
    <s v="华安财保资管新动力19集合资产管理产品"/>
    <s v="HA0257"/>
    <s v="组合类保险资管产品"/>
    <s v="固定收益类保险资管产品"/>
    <n v="1"/>
    <s v="华安财保资产管理有限责任公司"/>
    <n v="701662950"/>
    <n v="678606518.04999995"/>
    <m/>
    <m/>
    <m/>
    <m/>
    <s v="否"/>
    <n v="5.5919096163738598E-5"/>
    <m/>
    <m/>
    <m/>
    <m/>
    <m/>
    <m/>
    <m/>
    <m/>
    <m/>
    <m/>
    <m/>
    <m/>
    <m/>
    <m/>
    <m/>
    <m/>
    <m/>
    <m/>
    <m/>
    <m/>
    <m/>
    <m/>
    <m/>
    <m/>
    <m/>
    <m/>
    <m/>
    <m/>
    <m/>
    <m/>
    <m/>
    <m/>
    <m/>
    <m/>
    <m/>
    <m/>
    <m/>
    <m/>
    <s v="固定收益类资产"/>
  </r>
  <r>
    <s v="三美股份"/>
    <s v="浙江三美化工股份有限公司"/>
    <s v="股票"/>
    <s v="沪深主板股"/>
    <s v="603379.SH"/>
    <x v="825"/>
    <n v="10900"/>
    <n v="224588"/>
    <x v="5210"/>
    <m/>
    <m/>
    <s v="万能"/>
    <s v="新动力19号"/>
    <s v="华安财保资管新动力19集合资产管理产品"/>
    <s v="HA0257"/>
    <s v="组合类保险资管产品"/>
    <s v="固定收益类保险资管产品"/>
    <n v="1"/>
    <s v="华安财保资产管理有限责任公司"/>
    <n v="701662950"/>
    <n v="678606518.04999995"/>
    <m/>
    <m/>
    <m/>
    <m/>
    <s v="否"/>
    <n v="1.7854830943195801E-5"/>
    <m/>
    <m/>
    <m/>
    <m/>
    <m/>
    <m/>
    <m/>
    <m/>
    <m/>
    <m/>
    <m/>
    <m/>
    <m/>
    <m/>
    <m/>
    <m/>
    <m/>
    <m/>
    <m/>
    <m/>
    <m/>
    <m/>
    <m/>
    <m/>
    <m/>
    <m/>
    <m/>
    <m/>
    <m/>
    <m/>
    <m/>
    <m/>
    <m/>
    <m/>
    <m/>
    <m/>
    <m/>
    <m/>
    <s v="固定收益类资产"/>
  </r>
  <r>
    <s v="万泰生物"/>
    <s v="北京万泰生物药业股份有限公司"/>
    <s v="股票"/>
    <s v="沪深主板股"/>
    <s v="603392.SH"/>
    <x v="826"/>
    <n v="4115"/>
    <n v="674863.77"/>
    <x v="4532"/>
    <m/>
    <m/>
    <s v="万能"/>
    <s v="新动力19号"/>
    <s v="华安财保资管新动力19集合资产管理产品"/>
    <s v="HA0257"/>
    <s v="组合类保险资管产品"/>
    <s v="固定收益类保险资管产品"/>
    <n v="1"/>
    <s v="华安财保资产管理有限责任公司"/>
    <n v="701662950"/>
    <n v="678606518.04999995"/>
    <m/>
    <m/>
    <m/>
    <m/>
    <s v="是"/>
    <n v="4.6750313562248897E-6"/>
    <m/>
    <m/>
    <m/>
    <m/>
    <m/>
    <m/>
    <m/>
    <m/>
    <m/>
    <m/>
    <m/>
    <m/>
    <m/>
    <m/>
    <m/>
    <m/>
    <m/>
    <m/>
    <m/>
    <m/>
    <m/>
    <m/>
    <m/>
    <m/>
    <m/>
    <m/>
    <m/>
    <m/>
    <m/>
    <m/>
    <m/>
    <m/>
    <m/>
    <m/>
    <m/>
    <m/>
    <m/>
    <m/>
    <s v="固定收益类资产"/>
  </r>
  <r>
    <s v="吉 比 特"/>
    <s v="厦门吉比特网络技术股份有限公司"/>
    <s v="股票"/>
    <s v="沪深主板股"/>
    <s v="603444.SH"/>
    <x v="827"/>
    <n v="700"/>
    <n v="243248.26"/>
    <x v="4533"/>
    <m/>
    <m/>
    <s v="万能"/>
    <s v="新动力19号"/>
    <s v="华安财保资管新动力19集合资产管理产品"/>
    <s v="HA0257"/>
    <s v="组合类保险资管产品"/>
    <s v="固定收益类保险资管产品"/>
    <n v="1"/>
    <s v="华安财保资产管理有限责任公司"/>
    <n v="701662950"/>
    <n v="678606518.04999995"/>
    <m/>
    <m/>
    <m/>
    <m/>
    <s v="否"/>
    <n v="9.7403389821640803E-6"/>
    <m/>
    <m/>
    <m/>
    <m/>
    <m/>
    <m/>
    <m/>
    <m/>
    <m/>
    <m/>
    <m/>
    <m/>
    <m/>
    <m/>
    <m/>
    <m/>
    <m/>
    <m/>
    <m/>
    <m/>
    <m/>
    <m/>
    <m/>
    <m/>
    <m/>
    <m/>
    <m/>
    <m/>
    <m/>
    <m/>
    <m/>
    <m/>
    <m/>
    <m/>
    <m/>
    <m/>
    <m/>
    <m/>
    <s v="固定收益类资产"/>
  </r>
  <r>
    <s v="健盛集团"/>
    <s v="浙江健盛集团股份有限公司"/>
    <s v="股票"/>
    <s v="沪深主板股"/>
    <s v="603558.SH"/>
    <x v="828"/>
    <n v="17900"/>
    <n v="213744"/>
    <x v="5211"/>
    <m/>
    <m/>
    <s v="万能"/>
    <s v="新动力19号"/>
    <s v="华安财保资管新动力19集合资产管理产品"/>
    <s v="HA0257"/>
    <s v="组合类保险资管产品"/>
    <s v="固定收益类保险资管产品"/>
    <n v="1"/>
    <s v="华安财保资产管理有限责任公司"/>
    <n v="701662950"/>
    <n v="678606518.04999995"/>
    <m/>
    <m/>
    <m/>
    <m/>
    <s v="否"/>
    <n v="4.5553721505043301E-5"/>
    <m/>
    <m/>
    <m/>
    <m/>
    <m/>
    <m/>
    <m/>
    <m/>
    <m/>
    <m/>
    <m/>
    <m/>
    <m/>
    <m/>
    <m/>
    <m/>
    <m/>
    <m/>
    <m/>
    <m/>
    <m/>
    <m/>
    <m/>
    <m/>
    <m/>
    <m/>
    <m/>
    <m/>
    <m/>
    <m/>
    <m/>
    <m/>
    <m/>
    <m/>
    <m/>
    <m/>
    <m/>
    <m/>
    <s v="固定收益类资产"/>
  </r>
  <r>
    <s v="普 莱 柯"/>
    <s v="普莱柯生物工程股份有限公司"/>
    <s v="股票"/>
    <s v="沪深主板股"/>
    <s v="603566.SH"/>
    <x v="829"/>
    <n v="7400"/>
    <n v="200791"/>
    <x v="5212"/>
    <m/>
    <m/>
    <s v="万能"/>
    <s v="新动力19号"/>
    <s v="华安财保资管新动力19集合资产管理产品"/>
    <s v="HA0257"/>
    <s v="组合类保险资管产品"/>
    <s v="固定收益类保险资管产品"/>
    <n v="1"/>
    <s v="华安财保资产管理有限责任公司"/>
    <n v="701662950"/>
    <n v="678606518.04999995"/>
    <m/>
    <m/>
    <m/>
    <m/>
    <s v="否"/>
    <n v="2.3017393684524799E-5"/>
    <m/>
    <m/>
    <m/>
    <m/>
    <m/>
    <m/>
    <m/>
    <m/>
    <m/>
    <m/>
    <m/>
    <m/>
    <m/>
    <m/>
    <m/>
    <m/>
    <m/>
    <m/>
    <m/>
    <m/>
    <m/>
    <m/>
    <m/>
    <m/>
    <m/>
    <m/>
    <m/>
    <m/>
    <m/>
    <m/>
    <m/>
    <m/>
    <m/>
    <m/>
    <m/>
    <m/>
    <m/>
    <m/>
    <s v="固定收益类资产"/>
  </r>
  <r>
    <s v="伟明环保"/>
    <s v="浙江伟明环保股份有限公司"/>
    <s v="股票"/>
    <s v="沪深主板股"/>
    <s v="603568.SH"/>
    <x v="830"/>
    <n v="14700"/>
    <n v="450019.25"/>
    <x v="4536"/>
    <m/>
    <m/>
    <s v="万能"/>
    <s v="新动力19号"/>
    <s v="华安财保资管新动力19集合资产管理产品"/>
    <s v="HA0257"/>
    <s v="组合类保险资管产品"/>
    <s v="固定收益类保险资管产品"/>
    <n v="1"/>
    <s v="华安财保资产管理有限责任公司"/>
    <n v="701662950"/>
    <n v="678606518.04999995"/>
    <m/>
    <m/>
    <m/>
    <m/>
    <s v="否"/>
    <n v="1.12795706028608E-5"/>
    <m/>
    <m/>
    <m/>
    <m/>
    <m/>
    <m/>
    <m/>
    <m/>
    <m/>
    <m/>
    <m/>
    <m/>
    <m/>
    <m/>
    <m/>
    <m/>
    <m/>
    <m/>
    <m/>
    <m/>
    <m/>
    <m/>
    <m/>
    <m/>
    <m/>
    <m/>
    <m/>
    <m/>
    <m/>
    <m/>
    <m/>
    <m/>
    <m/>
    <m/>
    <m/>
    <m/>
    <m/>
    <m/>
    <s v="固定收益类资产"/>
  </r>
  <r>
    <s v="珀 莱 雅"/>
    <s v="珀莱雅化妆品股份有限公司"/>
    <s v="股票"/>
    <s v="沪深主板股"/>
    <s v="603605.SH"/>
    <x v="831"/>
    <n v="3400"/>
    <n v="622320"/>
    <x v="4537"/>
    <m/>
    <m/>
    <s v="万能"/>
    <s v="新动力19号"/>
    <s v="华安财保资管新动力19集合资产管理产品"/>
    <s v="HA0257"/>
    <s v="组合类保险资管产品"/>
    <s v="固定收益类保险资管产品"/>
    <n v="1"/>
    <s v="华安财保资产管理有限责任公司"/>
    <n v="701662950"/>
    <n v="678606518.04999995"/>
    <m/>
    <m/>
    <m/>
    <m/>
    <s v="否"/>
    <n v="1.6914584225142301E-5"/>
    <m/>
    <m/>
    <m/>
    <m/>
    <m/>
    <m/>
    <m/>
    <m/>
    <m/>
    <m/>
    <m/>
    <m/>
    <m/>
    <m/>
    <m/>
    <m/>
    <m/>
    <m/>
    <m/>
    <m/>
    <m/>
    <m/>
    <m/>
    <m/>
    <m/>
    <m/>
    <m/>
    <m/>
    <m/>
    <m/>
    <m/>
    <m/>
    <m/>
    <m/>
    <m/>
    <m/>
    <m/>
    <m/>
    <s v="固定收益类资产"/>
  </r>
  <r>
    <s v="禾丰股份"/>
    <s v="禾丰食品股份有限公司"/>
    <s v="股票"/>
    <s v="沪深主板股"/>
    <s v="603609.SH"/>
    <x v="832"/>
    <n v="36400"/>
    <n v="344498"/>
    <x v="5213"/>
    <m/>
    <m/>
    <s v="万能"/>
    <s v="新动力19号"/>
    <s v="华安财保资管新动力19集合资产管理产品"/>
    <s v="HA0257"/>
    <s v="组合类保险资管产品"/>
    <s v="固定收益类保险资管产品"/>
    <n v="1"/>
    <s v="华安财保资产管理有限责任公司"/>
    <n v="701662950"/>
    <n v="678606518.04999995"/>
    <m/>
    <m/>
    <m/>
    <m/>
    <s v="否"/>
    <n v="3.9481097077644301E-5"/>
    <m/>
    <m/>
    <m/>
    <m/>
    <m/>
    <m/>
    <m/>
    <m/>
    <m/>
    <m/>
    <m/>
    <m/>
    <m/>
    <m/>
    <m/>
    <m/>
    <m/>
    <m/>
    <m/>
    <m/>
    <m/>
    <m/>
    <m/>
    <m/>
    <m/>
    <m/>
    <m/>
    <m/>
    <m/>
    <m/>
    <m/>
    <m/>
    <m/>
    <m/>
    <m/>
    <m/>
    <m/>
    <m/>
    <s v="固定收益类资产"/>
  </r>
  <r>
    <s v="国联股份"/>
    <s v="北京国联视讯信息技术股份有限公司"/>
    <s v="股票"/>
    <s v="沪深主板股"/>
    <s v="603613.SH"/>
    <x v="833"/>
    <n v="5200"/>
    <n v="571449.14"/>
    <x v="5214"/>
    <m/>
    <m/>
    <s v="万能"/>
    <s v="新动力19号"/>
    <s v="华安财保资管新动力19集合资产管理产品"/>
    <s v="HA0257"/>
    <s v="组合类保险资管产品"/>
    <s v="固定收益类保险资管产品"/>
    <n v="1"/>
    <s v="华安财保资产管理有限责任公司"/>
    <n v="701662950"/>
    <n v="678606518.04999995"/>
    <m/>
    <m/>
    <m/>
    <m/>
    <s v="否"/>
    <n v="1.51206622156826E-5"/>
    <m/>
    <m/>
    <m/>
    <m/>
    <m/>
    <m/>
    <m/>
    <m/>
    <m/>
    <m/>
    <m/>
    <m/>
    <m/>
    <m/>
    <m/>
    <m/>
    <m/>
    <m/>
    <m/>
    <m/>
    <m/>
    <m/>
    <m/>
    <m/>
    <m/>
    <m/>
    <m/>
    <m/>
    <m/>
    <m/>
    <m/>
    <m/>
    <m/>
    <m/>
    <m/>
    <m/>
    <m/>
    <m/>
    <s v="固定收益类资产"/>
  </r>
  <r>
    <s v="亿 嘉 和"/>
    <s v="亿嘉和科技股份有限公司"/>
    <s v="股票"/>
    <s v="沪深主板股"/>
    <s v="603666.SH"/>
    <x v="834"/>
    <n v="5300"/>
    <n v="353717.65"/>
    <x v="4540"/>
    <m/>
    <m/>
    <s v="万能"/>
    <s v="新动力19号"/>
    <s v="华安财保资管新动力19集合资产管理产品"/>
    <s v="HA0257"/>
    <s v="组合类保险资管产品"/>
    <s v="固定收益类保险资管产品"/>
    <n v="1"/>
    <s v="华安财保资产管理有限责任公司"/>
    <n v="701662950"/>
    <n v="678606518.04999995"/>
    <m/>
    <m/>
    <m/>
    <m/>
    <s v="否"/>
    <n v="2.5659596882891501E-5"/>
    <m/>
    <m/>
    <m/>
    <m/>
    <m/>
    <m/>
    <m/>
    <m/>
    <m/>
    <m/>
    <m/>
    <m/>
    <m/>
    <m/>
    <m/>
    <m/>
    <m/>
    <m/>
    <m/>
    <m/>
    <m/>
    <m/>
    <m/>
    <m/>
    <m/>
    <m/>
    <m/>
    <m/>
    <m/>
    <m/>
    <m/>
    <m/>
    <m/>
    <m/>
    <m/>
    <m/>
    <m/>
    <m/>
    <s v="固定收益类资产"/>
  </r>
  <r>
    <s v="福 龙 马"/>
    <s v="福龙马集团股份有限公司"/>
    <s v="股票"/>
    <s v="沪深主板股"/>
    <s v="603686.SH"/>
    <x v="835"/>
    <n v="16200"/>
    <n v="203669.19"/>
    <x v="4746"/>
    <m/>
    <m/>
    <s v="万能"/>
    <s v="新动力19号"/>
    <s v="华安财保资管新动力19集合资产管理产品"/>
    <s v="HA0257"/>
    <s v="组合类保险资管产品"/>
    <s v="固定收益类保险资管产品"/>
    <n v="1"/>
    <s v="华安财保资产管理有限责任公司"/>
    <n v="701662950"/>
    <n v="678606518.04999995"/>
    <m/>
    <m/>
    <m/>
    <m/>
    <s v="否"/>
    <n v="3.89745612966242E-5"/>
    <m/>
    <m/>
    <m/>
    <m/>
    <m/>
    <m/>
    <m/>
    <m/>
    <m/>
    <m/>
    <m/>
    <m/>
    <m/>
    <m/>
    <m/>
    <m/>
    <m/>
    <m/>
    <m/>
    <m/>
    <m/>
    <m/>
    <m/>
    <m/>
    <m/>
    <m/>
    <m/>
    <m/>
    <m/>
    <m/>
    <m/>
    <m/>
    <m/>
    <m/>
    <m/>
    <m/>
    <m/>
    <m/>
    <s v="固定收益类资产"/>
  </r>
  <r>
    <s v="华友钴业"/>
    <s v="浙江华友钴业股份有限公司"/>
    <s v="股票"/>
    <s v="沪深主板股"/>
    <s v="603799.SH"/>
    <x v="267"/>
    <n v="4500"/>
    <n v="369299.25"/>
    <x v="5215"/>
    <m/>
    <m/>
    <s v="万能"/>
    <s v="新动力19号"/>
    <s v="华安财保资管新动力19集合资产管理产品"/>
    <s v="HA0257"/>
    <s v="组合类保险资管产品"/>
    <s v="固定收益类保险资管产品"/>
    <n v="1"/>
    <s v="华安财保资产管理有限责任公司"/>
    <n v="701662950"/>
    <n v="678606518.04999995"/>
    <m/>
    <m/>
    <m/>
    <m/>
    <s v="是"/>
    <n v="3.6847016125727302E-6"/>
    <m/>
    <m/>
    <m/>
    <m/>
    <m/>
    <m/>
    <m/>
    <m/>
    <m/>
    <m/>
    <m/>
    <m/>
    <m/>
    <m/>
    <m/>
    <m/>
    <m/>
    <m/>
    <m/>
    <m/>
    <m/>
    <m/>
    <m/>
    <m/>
    <m/>
    <m/>
    <m/>
    <m/>
    <m/>
    <m/>
    <m/>
    <m/>
    <m/>
    <m/>
    <m/>
    <m/>
    <m/>
    <m/>
    <s v="固定收益类资产"/>
  </r>
  <r>
    <s v="顾家家居"/>
    <s v="顾家家居股份有限公司"/>
    <s v="股票"/>
    <s v="沪深主板股"/>
    <s v="603816.SH"/>
    <x v="836"/>
    <n v="9900"/>
    <n v="699956"/>
    <x v="5216"/>
    <m/>
    <m/>
    <s v="万能"/>
    <s v="新动力19号"/>
    <s v="华安财保资管新动力19集合资产管理产品"/>
    <s v="HA0257"/>
    <s v="组合类保险资管产品"/>
    <s v="固定收益类保险资管产品"/>
    <n v="1"/>
    <s v="华安财保资产管理有限责任公司"/>
    <n v="701662950"/>
    <n v="678606518.04999995"/>
    <m/>
    <m/>
    <m/>
    <m/>
    <s v="否"/>
    <n v="1.56590008660614E-5"/>
    <m/>
    <m/>
    <m/>
    <m/>
    <m/>
    <m/>
    <m/>
    <m/>
    <m/>
    <m/>
    <m/>
    <m/>
    <m/>
    <m/>
    <m/>
    <m/>
    <m/>
    <m/>
    <m/>
    <m/>
    <m/>
    <m/>
    <m/>
    <m/>
    <m/>
    <m/>
    <m/>
    <m/>
    <m/>
    <m/>
    <m/>
    <m/>
    <m/>
    <m/>
    <m/>
    <m/>
    <m/>
    <m/>
    <s v="固定收益类资产"/>
  </r>
  <r>
    <s v="嘉友国际"/>
    <s v="嘉友国际物流股份有限公司"/>
    <s v="股票"/>
    <s v="沪深主板股"/>
    <s v="603871.SH"/>
    <x v="838"/>
    <n v="6900"/>
    <n v="128693"/>
    <x v="4545"/>
    <m/>
    <m/>
    <s v="万能"/>
    <s v="新动力19号"/>
    <s v="华安财保资管新动力19集合资产管理产品"/>
    <s v="HA0257"/>
    <s v="组合类保险资管产品"/>
    <s v="固定收益类保险资管产品"/>
    <n v="1"/>
    <s v="华安财保资产管理有限责任公司"/>
    <n v="701662950"/>
    <n v="678606518.04999995"/>
    <m/>
    <m/>
    <m/>
    <m/>
    <s v="否"/>
    <n v="2.1768473225634499E-5"/>
    <m/>
    <m/>
    <m/>
    <m/>
    <m/>
    <m/>
    <m/>
    <m/>
    <m/>
    <m/>
    <m/>
    <m/>
    <m/>
    <m/>
    <m/>
    <m/>
    <m/>
    <m/>
    <m/>
    <m/>
    <m/>
    <m/>
    <m/>
    <m/>
    <m/>
    <m/>
    <m/>
    <m/>
    <m/>
    <m/>
    <m/>
    <m/>
    <m/>
    <m/>
    <m/>
    <m/>
    <m/>
    <m/>
    <s v="固定收益类资产"/>
  </r>
  <r>
    <s v="寿 仙 谷"/>
    <s v="浙江寿仙谷医药股份有限公司"/>
    <s v="股票"/>
    <s v="沪深主板股"/>
    <s v="603896.SH"/>
    <x v="839"/>
    <n v="3700"/>
    <n v="203904.97"/>
    <x v="4546"/>
    <m/>
    <m/>
    <s v="万能"/>
    <s v="新动力19号"/>
    <s v="华安财保资管新动力19集合资产管理产品"/>
    <s v="HA0257"/>
    <s v="组合类保险资管产品"/>
    <s v="固定收益类保险资管产品"/>
    <n v="1"/>
    <s v="华安财保资产管理有限责任公司"/>
    <n v="701662950"/>
    <n v="678606518.04999995"/>
    <m/>
    <m/>
    <m/>
    <m/>
    <s v="否"/>
    <n v="2.42599031350588E-5"/>
    <m/>
    <m/>
    <m/>
    <m/>
    <m/>
    <m/>
    <m/>
    <m/>
    <m/>
    <m/>
    <m/>
    <m/>
    <m/>
    <m/>
    <m/>
    <m/>
    <m/>
    <m/>
    <m/>
    <m/>
    <m/>
    <m/>
    <m/>
    <m/>
    <m/>
    <m/>
    <m/>
    <m/>
    <m/>
    <m/>
    <m/>
    <m/>
    <m/>
    <m/>
    <m/>
    <m/>
    <m/>
    <m/>
    <s v="固定收益类资产"/>
  </r>
  <r>
    <s v="亚翔集成"/>
    <s v="亚翔系统集成科技(苏州)股份有限公司"/>
    <s v="股票"/>
    <s v="沪深主板股"/>
    <s v="603929.SH"/>
    <x v="840"/>
    <n v="10900"/>
    <n v="119705"/>
    <x v="4547"/>
    <m/>
    <m/>
    <s v="万能"/>
    <s v="新动力19号"/>
    <s v="华安财保资管新动力19集合资产管理产品"/>
    <s v="HA0257"/>
    <s v="组合类保险资管产品"/>
    <s v="固定收益类保险资管产品"/>
    <n v="1"/>
    <s v="华安财保资产管理有限责任公司"/>
    <n v="701662950"/>
    <n v="678606518.04999995"/>
    <m/>
    <m/>
    <m/>
    <m/>
    <s v="否"/>
    <n v="5.1087364079490101E-5"/>
    <m/>
    <m/>
    <m/>
    <m/>
    <m/>
    <m/>
    <m/>
    <m/>
    <m/>
    <m/>
    <m/>
    <m/>
    <m/>
    <m/>
    <m/>
    <m/>
    <m/>
    <m/>
    <m/>
    <m/>
    <m/>
    <m/>
    <m/>
    <m/>
    <m/>
    <m/>
    <m/>
    <m/>
    <m/>
    <m/>
    <m/>
    <m/>
    <m/>
    <m/>
    <m/>
    <m/>
    <m/>
    <m/>
    <s v="固定收益类资产"/>
  </r>
  <r>
    <s v="三孚股份"/>
    <s v="唐山三孚硅业股份有限公司"/>
    <s v="股票"/>
    <s v="沪深主板股"/>
    <s v="603938.SH"/>
    <x v="841"/>
    <n v="3900"/>
    <n v="192964"/>
    <x v="4548"/>
    <m/>
    <m/>
    <s v="万能"/>
    <s v="新动力19号"/>
    <s v="华安财保资管新动力19集合资产管理产品"/>
    <s v="HA0257"/>
    <s v="组合类保险资管产品"/>
    <s v="固定收益类保险资管产品"/>
    <n v="1"/>
    <s v="华安财保资产管理有限责任公司"/>
    <n v="701662950"/>
    <n v="678606518.04999995"/>
    <m/>
    <m/>
    <m/>
    <m/>
    <s v="否"/>
    <n v="1.9977811310903999E-5"/>
    <m/>
    <m/>
    <m/>
    <m/>
    <m/>
    <m/>
    <m/>
    <m/>
    <m/>
    <m/>
    <m/>
    <m/>
    <m/>
    <m/>
    <m/>
    <m/>
    <m/>
    <m/>
    <m/>
    <m/>
    <m/>
    <m/>
    <m/>
    <m/>
    <m/>
    <m/>
    <m/>
    <m/>
    <m/>
    <m/>
    <m/>
    <m/>
    <m/>
    <m/>
    <m/>
    <m/>
    <m/>
    <m/>
    <s v="固定收益类资产"/>
  </r>
  <r>
    <s v="洛阳钼业"/>
    <s v="洛阳栾川钼业集团股份有限公司"/>
    <s v="股票"/>
    <s v="沪深主板股"/>
    <s v="603993.SH"/>
    <x v="277"/>
    <n v="112500"/>
    <n v="591986"/>
    <x v="5217"/>
    <m/>
    <m/>
    <s v="万能"/>
    <s v="新动力19号"/>
    <s v="华安财保资管新动力19集合资产管理产品"/>
    <s v="HA0257"/>
    <s v="组合类保险资管产品"/>
    <s v="固定收益类保险资管产品"/>
    <n v="1"/>
    <s v="华安财保资产管理有限责任公司"/>
    <n v="701662950"/>
    <n v="678606518.04999995"/>
    <m/>
    <m/>
    <m/>
    <m/>
    <s v="是"/>
    <n v="5.2085164553676397E-6"/>
    <m/>
    <m/>
    <m/>
    <m/>
    <m/>
    <m/>
    <m/>
    <m/>
    <m/>
    <m/>
    <m/>
    <m/>
    <m/>
    <m/>
    <m/>
    <m/>
    <m/>
    <m/>
    <m/>
    <m/>
    <m/>
    <m/>
    <m/>
    <m/>
    <m/>
    <m/>
    <m/>
    <m/>
    <m/>
    <m/>
    <m/>
    <m/>
    <m/>
    <m/>
    <m/>
    <m/>
    <m/>
    <m/>
    <s v="固定收益类资产"/>
  </r>
  <r>
    <s v="甬金股份"/>
    <s v="浙江甬金金属科技股份有限公司"/>
    <s v="股票"/>
    <s v="沪深主板股"/>
    <s v="603995.SH"/>
    <x v="842"/>
    <n v="3300"/>
    <n v="182538"/>
    <x v="4550"/>
    <m/>
    <m/>
    <s v="万能"/>
    <s v="新动力19号"/>
    <s v="华安财保资管新动力19集合资产管理产品"/>
    <s v="HA0257"/>
    <s v="组合类保险资管产品"/>
    <s v="固定收益类保险资管产品"/>
    <n v="1"/>
    <s v="华安财保资产管理有限责任公司"/>
    <n v="701662950"/>
    <n v="678606518.04999995"/>
    <m/>
    <m/>
    <m/>
    <m/>
    <s v="否"/>
    <n v="1.41557752989442E-5"/>
    <m/>
    <m/>
    <m/>
    <m/>
    <m/>
    <m/>
    <m/>
    <m/>
    <m/>
    <m/>
    <m/>
    <m/>
    <m/>
    <m/>
    <m/>
    <m/>
    <m/>
    <m/>
    <m/>
    <m/>
    <m/>
    <m/>
    <m/>
    <m/>
    <m/>
    <m/>
    <m/>
    <m/>
    <m/>
    <m/>
    <m/>
    <m/>
    <m/>
    <m/>
    <m/>
    <m/>
    <m/>
    <m/>
    <s v="固定收益类资产"/>
  </r>
  <r>
    <s v="三 人 行"/>
    <s v="三人行传媒集团股份有限公司"/>
    <s v="股票"/>
    <s v="沪深主板股"/>
    <s v="605168.SH"/>
    <x v="844"/>
    <n v="1600"/>
    <n v="285929.44"/>
    <x v="4552"/>
    <m/>
    <m/>
    <s v="万能"/>
    <s v="新动力19号"/>
    <s v="华安财保资管新动力19集合资产管理产品"/>
    <s v="HA0257"/>
    <s v="组合类保险资管产品"/>
    <s v="固定收益类保险资管产品"/>
    <n v="1"/>
    <s v="华安财保资产管理有限责任公司"/>
    <n v="701662950"/>
    <n v="678606518.04999995"/>
    <m/>
    <m/>
    <m/>
    <m/>
    <s v="否"/>
    <n v="2.2962837517832099E-5"/>
    <m/>
    <m/>
    <m/>
    <m/>
    <m/>
    <m/>
    <m/>
    <m/>
    <m/>
    <m/>
    <m/>
    <m/>
    <m/>
    <m/>
    <m/>
    <m/>
    <m/>
    <m/>
    <m/>
    <m/>
    <m/>
    <m/>
    <m/>
    <m/>
    <m/>
    <m/>
    <m/>
    <m/>
    <m/>
    <m/>
    <m/>
    <m/>
    <m/>
    <m/>
    <m/>
    <m/>
    <m/>
    <m/>
    <s v="固定收益类资产"/>
  </r>
  <r>
    <s v="立 昂 微"/>
    <s v="杭州立昂微电子股份有限公司"/>
    <s v="股票"/>
    <s v="沪深主板股"/>
    <s v="605358.SH"/>
    <x v="400"/>
    <n v="3300"/>
    <n v="374715.56"/>
    <x v="4553"/>
    <m/>
    <m/>
    <s v="万能"/>
    <s v="新动力19号"/>
    <s v="华安财保资管新动力19集合资产管理产品"/>
    <s v="HA0257"/>
    <s v="组合类保险资管产品"/>
    <s v="固定收益类保险资管产品"/>
    <n v="1"/>
    <s v="华安财保资产管理有限责任公司"/>
    <n v="701662950"/>
    <n v="678606518.04999995"/>
    <m/>
    <m/>
    <m/>
    <m/>
    <s v="否"/>
    <n v="7.2157964752854599E-6"/>
    <m/>
    <m/>
    <m/>
    <m/>
    <m/>
    <m/>
    <m/>
    <m/>
    <m/>
    <m/>
    <m/>
    <m/>
    <m/>
    <m/>
    <m/>
    <m/>
    <m/>
    <m/>
    <m/>
    <m/>
    <m/>
    <m/>
    <m/>
    <m/>
    <m/>
    <m/>
    <m/>
    <m/>
    <m/>
    <m/>
    <m/>
    <m/>
    <m/>
    <m/>
    <m/>
    <m/>
    <m/>
    <m/>
    <s v="固定收益类资产"/>
  </r>
  <r>
    <s v="容百科技"/>
    <s v="宁波容百新能源科技股份有限公司"/>
    <s v="股票"/>
    <s v="科创板股"/>
    <s v="688005.SH"/>
    <x v="845"/>
    <n v="4450"/>
    <n v="563993.15"/>
    <x v="5218"/>
    <m/>
    <m/>
    <s v="万能"/>
    <s v="新动力19号"/>
    <s v="华安财保资管新动力19集合资产管理产品"/>
    <s v="HA0257"/>
    <s v="组合类保险资管产品"/>
    <s v="固定收益类保险资管产品"/>
    <n v="1"/>
    <s v="华安财保资产管理有限责任公司"/>
    <n v="701662950"/>
    <n v="678606518.04999995"/>
    <m/>
    <m/>
    <m/>
    <m/>
    <s v="否"/>
    <n v="9.9322014093673293E-6"/>
    <m/>
    <m/>
    <m/>
    <m/>
    <m/>
    <m/>
    <m/>
    <m/>
    <m/>
    <m/>
    <m/>
    <m/>
    <m/>
    <m/>
    <m/>
    <m/>
    <m/>
    <m/>
    <m/>
    <m/>
    <m/>
    <m/>
    <m/>
    <m/>
    <m/>
    <m/>
    <m/>
    <m/>
    <m/>
    <m/>
    <m/>
    <m/>
    <m/>
    <m/>
    <m/>
    <m/>
    <m/>
    <m/>
    <s v="固定收益类资产"/>
  </r>
  <r>
    <s v="洁特生物"/>
    <s v="广州洁特生物过滤股份有限公司"/>
    <s v="股票"/>
    <s v="科创板股"/>
    <s v="688026.SH"/>
    <x v="846"/>
    <n v="2200"/>
    <n v="151888"/>
    <x v="4555"/>
    <m/>
    <m/>
    <s v="万能"/>
    <s v="新动力19号"/>
    <s v="华安财保资管新动力19集合资产管理产品"/>
    <s v="HA0257"/>
    <s v="组合类保险资管产品"/>
    <s v="固定收益类保险资管产品"/>
    <n v="1"/>
    <s v="华安财保资产管理有限责任公司"/>
    <n v="701662950"/>
    <n v="678606518.04999995"/>
    <m/>
    <m/>
    <m/>
    <m/>
    <s v="否"/>
    <n v="2.1999999999999999E-5"/>
    <m/>
    <m/>
    <m/>
    <m/>
    <m/>
    <m/>
    <m/>
    <m/>
    <m/>
    <m/>
    <m/>
    <m/>
    <m/>
    <m/>
    <m/>
    <m/>
    <m/>
    <m/>
    <m/>
    <m/>
    <m/>
    <m/>
    <m/>
    <m/>
    <m/>
    <m/>
    <m/>
    <m/>
    <m/>
    <m/>
    <m/>
    <m/>
    <m/>
    <m/>
    <m/>
    <m/>
    <m/>
    <m/>
    <s v="固定收益类资产"/>
  </r>
  <r>
    <s v="山石网科"/>
    <s v="山石网科通信技术股份有限公司"/>
    <s v="股票"/>
    <s v="科创板股"/>
    <s v="688030.SH"/>
    <x v="847"/>
    <n v="5500"/>
    <n v="122541.34"/>
    <x v="4556"/>
    <m/>
    <m/>
    <s v="万能"/>
    <s v="新动力19号"/>
    <s v="华安财保资管新动力19集合资产管理产品"/>
    <s v="HA0257"/>
    <s v="组合类保险资管产品"/>
    <s v="固定收益类保险资管产品"/>
    <n v="1"/>
    <s v="华安财保资产管理有限责任公司"/>
    <n v="701662950"/>
    <n v="678606518.04999995"/>
    <m/>
    <m/>
    <m/>
    <m/>
    <s v="否"/>
    <n v="3.0517670580212099E-5"/>
    <m/>
    <m/>
    <m/>
    <m/>
    <m/>
    <m/>
    <m/>
    <m/>
    <m/>
    <m/>
    <m/>
    <m/>
    <m/>
    <m/>
    <m/>
    <m/>
    <m/>
    <m/>
    <m/>
    <m/>
    <m/>
    <m/>
    <m/>
    <m/>
    <m/>
    <m/>
    <m/>
    <m/>
    <m/>
    <m/>
    <m/>
    <m/>
    <m/>
    <m/>
    <m/>
    <m/>
    <m/>
    <m/>
    <s v="固定收益类资产"/>
  </r>
  <r>
    <s v="凯赛生物"/>
    <s v="上海凯赛生物技术股份有限公司"/>
    <s v="股票"/>
    <s v="科创板股"/>
    <s v="688065.SH"/>
    <x v="894"/>
    <n v="112"/>
    <n v="17933.66"/>
    <x v="5219"/>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航天宏图"/>
    <s v="航天宏图信息技术股份有限公司"/>
    <s v="股票"/>
    <s v="科创板股"/>
    <s v="688066.SH"/>
    <x v="849"/>
    <n v="3900"/>
    <n v="274816.65999999997"/>
    <x v="4558"/>
    <m/>
    <m/>
    <s v="万能"/>
    <s v="新动力19号"/>
    <s v="华安财保资管新动力19集合资产管理产品"/>
    <s v="HA0257"/>
    <s v="组合类保险资管产品"/>
    <s v="固定收益类保险资管产品"/>
    <n v="1"/>
    <s v="华安财保资产管理有限责任公司"/>
    <n v="701662950"/>
    <n v="678606518.04999995"/>
    <m/>
    <m/>
    <m/>
    <m/>
    <s v="否"/>
    <n v="2.11463167825287E-5"/>
    <m/>
    <m/>
    <m/>
    <m/>
    <m/>
    <m/>
    <m/>
    <m/>
    <m/>
    <m/>
    <m/>
    <m/>
    <m/>
    <m/>
    <m/>
    <m/>
    <m/>
    <m/>
    <m/>
    <m/>
    <m/>
    <m/>
    <m/>
    <m/>
    <m/>
    <m/>
    <m/>
    <m/>
    <m/>
    <m/>
    <m/>
    <m/>
    <m/>
    <m/>
    <m/>
    <m/>
    <m/>
    <m/>
    <s v="固定收益类资产"/>
  </r>
  <r>
    <s v="大 地 熊"/>
    <s v="安徽大地熊新材料股份有限公司"/>
    <s v="股票"/>
    <s v="科创板股"/>
    <s v="688077.SH"/>
    <x v="850"/>
    <n v="2400"/>
    <n v="181408.8"/>
    <x v="4559"/>
    <m/>
    <m/>
    <s v="万能"/>
    <s v="新动力19号"/>
    <s v="华安财保资管新动力19集合资产管理产品"/>
    <s v="HA0257"/>
    <s v="组合类保险资管产品"/>
    <s v="固定收益类保险资管产品"/>
    <n v="1"/>
    <s v="华安财保资产管理有限责任公司"/>
    <n v="701662950"/>
    <n v="678606518.04999995"/>
    <m/>
    <m/>
    <m/>
    <m/>
    <s v="否"/>
    <n v="3.0000000000000001E-5"/>
    <m/>
    <m/>
    <m/>
    <m/>
    <m/>
    <m/>
    <m/>
    <m/>
    <m/>
    <m/>
    <m/>
    <m/>
    <m/>
    <m/>
    <m/>
    <m/>
    <m/>
    <m/>
    <m/>
    <m/>
    <m/>
    <m/>
    <m/>
    <m/>
    <m/>
    <m/>
    <m/>
    <m/>
    <m/>
    <m/>
    <m/>
    <m/>
    <m/>
    <m/>
    <m/>
    <m/>
    <m/>
    <m/>
    <s v="固定收益类资产"/>
  </r>
  <r>
    <s v="晶晨股份"/>
    <s v="晶晨半导体(上海)股份有限公司"/>
    <s v="股票"/>
    <s v="科创板股"/>
    <s v="688099.SH"/>
    <x v="607"/>
    <n v="3300"/>
    <n v="423710.03"/>
    <x v="4751"/>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天奈科技"/>
    <s v="江苏天奈科技股份有限公司"/>
    <s v="股票"/>
    <s v="科创板股"/>
    <s v="688116.SH"/>
    <x v="561"/>
    <n v="2000"/>
    <n v="289987.58"/>
    <x v="4561"/>
    <m/>
    <m/>
    <s v="万能"/>
    <s v="新动力19号"/>
    <s v="华安财保资管新动力19集合资产管理产品"/>
    <s v="HA0257"/>
    <s v="组合类保险资管产品"/>
    <s v="固定收益类保险资管产品"/>
    <n v="1"/>
    <s v="华安财保资产管理有限责任公司"/>
    <n v="701662950"/>
    <n v="678606518.04999995"/>
    <m/>
    <m/>
    <m/>
    <m/>
    <s v="否"/>
    <n v="8.6121819330667596E-6"/>
    <m/>
    <m/>
    <m/>
    <m/>
    <m/>
    <m/>
    <m/>
    <m/>
    <m/>
    <m/>
    <m/>
    <m/>
    <m/>
    <m/>
    <m/>
    <m/>
    <m/>
    <m/>
    <m/>
    <m/>
    <m/>
    <m/>
    <m/>
    <m/>
    <m/>
    <m/>
    <m/>
    <m/>
    <m/>
    <m/>
    <m/>
    <m/>
    <m/>
    <m/>
    <m/>
    <m/>
    <m/>
    <m/>
    <s v="固定收益类资产"/>
  </r>
  <r>
    <s v="西部超导"/>
    <s v="西部超导材料科技股份有限公司"/>
    <s v="股票"/>
    <s v="科创板股"/>
    <s v="688122.SH"/>
    <x v="851"/>
    <n v="4100"/>
    <n v="346544.84"/>
    <x v="4562"/>
    <m/>
    <m/>
    <s v="万能"/>
    <s v="新动力19号"/>
    <s v="华安财保资管新动力19集合资产管理产品"/>
    <s v="HA0257"/>
    <s v="组合类保险资管产品"/>
    <s v="固定收益类保险资管产品"/>
    <n v="1"/>
    <s v="华安财保资产管理有限责任公司"/>
    <n v="701662950"/>
    <n v="678606518.04999995"/>
    <m/>
    <m/>
    <m/>
    <m/>
    <s v="否"/>
    <n v="8.8353296663741393E-6"/>
    <m/>
    <m/>
    <m/>
    <m/>
    <m/>
    <m/>
    <m/>
    <m/>
    <m/>
    <m/>
    <m/>
    <m/>
    <m/>
    <m/>
    <m/>
    <m/>
    <m/>
    <m/>
    <m/>
    <m/>
    <m/>
    <m/>
    <m/>
    <m/>
    <m/>
    <m/>
    <m/>
    <m/>
    <m/>
    <m/>
    <m/>
    <m/>
    <m/>
    <m/>
    <m/>
    <m/>
    <m/>
    <m/>
    <s v="固定收益类资产"/>
  </r>
  <r>
    <s v="安 博 通"/>
    <s v="北京安博通科技股份有限公司"/>
    <s v="股票"/>
    <s v="科创板股"/>
    <s v="688168.SH"/>
    <x v="852"/>
    <n v="2100"/>
    <n v="108438.98"/>
    <x v="4563"/>
    <m/>
    <m/>
    <s v="万能"/>
    <s v="新动力19号"/>
    <s v="华安财保资管新动力19集合资产管理产品"/>
    <s v="HA0257"/>
    <s v="组合类保险资管产品"/>
    <s v="固定收益类保险资管产品"/>
    <n v="1"/>
    <s v="华安财保资产管理有限责任公司"/>
    <n v="701662950"/>
    <n v="678606518.04999995"/>
    <m/>
    <m/>
    <m/>
    <m/>
    <s v="否"/>
    <n v="4.0940460872616699E-5"/>
    <m/>
    <m/>
    <m/>
    <m/>
    <m/>
    <m/>
    <m/>
    <m/>
    <m/>
    <m/>
    <m/>
    <m/>
    <m/>
    <m/>
    <m/>
    <m/>
    <m/>
    <m/>
    <m/>
    <m/>
    <m/>
    <m/>
    <m/>
    <m/>
    <m/>
    <m/>
    <m/>
    <m/>
    <m/>
    <m/>
    <m/>
    <m/>
    <m/>
    <m/>
    <m/>
    <m/>
    <m/>
    <m/>
    <s v="固定收益类资产"/>
  </r>
  <r>
    <s v="石头科技"/>
    <s v="北京石头世纪科技股份有限公司"/>
    <s v="股票"/>
    <s v="科创板股"/>
    <s v="688169.SH"/>
    <x v="608"/>
    <n v="700"/>
    <n v="379602"/>
    <x v="5220"/>
    <m/>
    <m/>
    <s v="万能"/>
    <s v="新动力19号"/>
    <s v="华安财保资管新动力19集合资产管理产品"/>
    <s v="HA0257"/>
    <s v="组合类保险资管产品"/>
    <s v="固定收益类保险资管产品"/>
    <n v="1"/>
    <s v="华安财保资产管理有限责任公司"/>
    <n v="701662950"/>
    <n v="678606518.04999995"/>
    <m/>
    <m/>
    <m/>
    <m/>
    <s v="是"/>
    <n v="1.0478052148068001E-5"/>
    <m/>
    <m/>
    <m/>
    <m/>
    <m/>
    <m/>
    <m/>
    <m/>
    <m/>
    <m/>
    <m/>
    <m/>
    <m/>
    <m/>
    <m/>
    <m/>
    <m/>
    <m/>
    <m/>
    <m/>
    <m/>
    <m/>
    <m/>
    <m/>
    <m/>
    <m/>
    <m/>
    <m/>
    <m/>
    <m/>
    <m/>
    <m/>
    <m/>
    <m/>
    <m/>
    <m/>
    <m/>
    <m/>
    <s v="固定收益类资产"/>
  </r>
  <r>
    <s v="八亿时空"/>
    <s v="北京八亿时空液晶科技股份有限公司"/>
    <s v="股票"/>
    <s v="科创板股"/>
    <s v="688181.SH"/>
    <x v="853"/>
    <n v="3400"/>
    <n v="142198.60999999999"/>
    <x v="4565"/>
    <m/>
    <m/>
    <s v="万能"/>
    <s v="新动力19号"/>
    <s v="华安财保资管新动力19集合资产管理产品"/>
    <s v="HA0257"/>
    <s v="组合类保险资管产品"/>
    <s v="固定收益类保险资管产品"/>
    <n v="1"/>
    <s v="华安财保资产管理有限责任公司"/>
    <n v="701662950"/>
    <n v="678606518.04999995"/>
    <m/>
    <m/>
    <m/>
    <m/>
    <s v="否"/>
    <n v="3.5243016249082898E-5"/>
    <m/>
    <m/>
    <m/>
    <m/>
    <m/>
    <m/>
    <m/>
    <m/>
    <m/>
    <m/>
    <m/>
    <m/>
    <m/>
    <m/>
    <m/>
    <m/>
    <m/>
    <m/>
    <m/>
    <m/>
    <m/>
    <m/>
    <m/>
    <m/>
    <m/>
    <m/>
    <m/>
    <m/>
    <m/>
    <m/>
    <m/>
    <m/>
    <m/>
    <m/>
    <m/>
    <m/>
    <m/>
    <m/>
    <s v="固定收益类资产"/>
  </r>
  <r>
    <s v="广大特材"/>
    <s v="张家港广大特材股份有限公司"/>
    <s v="股票"/>
    <s v="科创板股"/>
    <s v="688186.SH"/>
    <x v="854"/>
    <n v="5200"/>
    <n v="132555.29999999999"/>
    <x v="4566"/>
    <m/>
    <m/>
    <s v="万能"/>
    <s v="新动力19号"/>
    <s v="华安财保资管新动力19集合资产管理产品"/>
    <s v="HA0257"/>
    <s v="组合类保险资管产品"/>
    <s v="固定收益类保险资管产品"/>
    <n v="1"/>
    <s v="华安财保资产管理有限责任公司"/>
    <n v="701662950"/>
    <n v="678606518.04999995"/>
    <m/>
    <m/>
    <m/>
    <m/>
    <s v="否"/>
    <n v="2.42718446601942E-5"/>
    <m/>
    <m/>
    <m/>
    <m/>
    <m/>
    <m/>
    <m/>
    <m/>
    <m/>
    <m/>
    <m/>
    <m/>
    <m/>
    <m/>
    <m/>
    <m/>
    <m/>
    <m/>
    <m/>
    <m/>
    <m/>
    <m/>
    <m/>
    <m/>
    <m/>
    <m/>
    <m/>
    <m/>
    <m/>
    <m/>
    <m/>
    <m/>
    <m/>
    <m/>
    <m/>
    <m/>
    <m/>
    <m/>
    <s v="固定收益类资产"/>
  </r>
  <r>
    <s v="柏楚电子"/>
    <s v="上海柏楚电子科技股份有限公司"/>
    <s v="股票"/>
    <s v="科创板股"/>
    <s v="688188.SH"/>
    <x v="895"/>
    <n v="156"/>
    <n v="48213.69"/>
    <x v="5221"/>
    <m/>
    <m/>
    <s v="万能"/>
    <s v="新动力19号"/>
    <s v="华安财保资管新动力19集合资产管理产品"/>
    <s v="HA0257"/>
    <s v="组合类保险资管产品"/>
    <s v="固定收益类保险资管产品"/>
    <n v="1"/>
    <s v="华安财保资产管理有限责任公司"/>
    <n v="701662950"/>
    <n v="678606518.04999995"/>
    <m/>
    <m/>
    <m/>
    <m/>
    <s v="否"/>
    <n v="1.49998866354722E-6"/>
    <m/>
    <m/>
    <m/>
    <m/>
    <m/>
    <m/>
    <m/>
    <m/>
    <m/>
    <m/>
    <m/>
    <m/>
    <m/>
    <m/>
    <m/>
    <m/>
    <m/>
    <m/>
    <m/>
    <m/>
    <m/>
    <m/>
    <m/>
    <m/>
    <m/>
    <m/>
    <m/>
    <m/>
    <m/>
    <m/>
    <m/>
    <m/>
    <m/>
    <m/>
    <m/>
    <m/>
    <m/>
    <m/>
    <s v="固定收益类资产"/>
  </r>
  <r>
    <s v="华峰测控"/>
    <s v="北京华峰测控技术股份有限公司"/>
    <s v="股票"/>
    <s v="科创板股"/>
    <s v="688200.SH"/>
    <x v="855"/>
    <n v="700"/>
    <n v="300056"/>
    <x v="4567"/>
    <m/>
    <m/>
    <s v="万能"/>
    <s v="新动力19号"/>
    <s v="华安财保资管新动力19集合资产管理产品"/>
    <s v="HA0257"/>
    <s v="组合类保险资管产品"/>
    <s v="固定收益类保险资管产品"/>
    <n v="1"/>
    <s v="华安财保资产管理有限责任公司"/>
    <n v="701662950"/>
    <n v="678606518.04999995"/>
    <m/>
    <m/>
    <m/>
    <m/>
    <s v="否"/>
    <n v="1.14138956744499E-5"/>
    <m/>
    <m/>
    <m/>
    <m/>
    <m/>
    <m/>
    <m/>
    <m/>
    <m/>
    <m/>
    <m/>
    <m/>
    <m/>
    <m/>
    <m/>
    <m/>
    <m/>
    <m/>
    <m/>
    <m/>
    <m/>
    <m/>
    <m/>
    <m/>
    <m/>
    <m/>
    <m/>
    <m/>
    <m/>
    <m/>
    <m/>
    <m/>
    <m/>
    <m/>
    <m/>
    <m/>
    <m/>
    <m/>
    <s v="固定收益类资产"/>
  </r>
  <r>
    <s v="美 迪 西"/>
    <s v="上海美迪西生物医药股份有限公司"/>
    <s v="股票"/>
    <s v="科创板股"/>
    <s v="688202.SH"/>
    <x v="856"/>
    <n v="700"/>
    <n v="291844"/>
    <x v="5222"/>
    <m/>
    <m/>
    <s v="万能"/>
    <s v="新动力19号"/>
    <s v="华安财保资管新动力19集合资产管理产品"/>
    <s v="HA0257"/>
    <s v="组合类保险资管产品"/>
    <s v="固定收益类保险资管产品"/>
    <n v="1"/>
    <s v="华安财保资产管理有限责任公司"/>
    <n v="701662950"/>
    <n v="678606518.04999995"/>
    <m/>
    <m/>
    <m/>
    <m/>
    <s v="否"/>
    <n v="1.1275855294565E-5"/>
    <m/>
    <m/>
    <m/>
    <m/>
    <m/>
    <m/>
    <m/>
    <m/>
    <m/>
    <m/>
    <m/>
    <m/>
    <m/>
    <m/>
    <m/>
    <m/>
    <m/>
    <m/>
    <m/>
    <m/>
    <m/>
    <m/>
    <m/>
    <m/>
    <m/>
    <m/>
    <m/>
    <m/>
    <m/>
    <m/>
    <m/>
    <m/>
    <m/>
    <m/>
    <m/>
    <m/>
    <m/>
    <m/>
    <s v="固定收益类资产"/>
  </r>
  <r>
    <s v="神工股份"/>
    <s v="锦州神工半导体股份有限公司"/>
    <s v="股票"/>
    <s v="科创板股"/>
    <s v="688233.SH"/>
    <x v="896"/>
    <n v="40"/>
    <n v="2805.54"/>
    <x v="5223"/>
    <m/>
    <m/>
    <s v="万能"/>
    <s v="新动力19号"/>
    <s v="华安财保资管新动力19集合资产管理产品"/>
    <s v="HA0257"/>
    <s v="组合类保险资管产品"/>
    <s v="固定收益类保险资管产品"/>
    <n v="1"/>
    <s v="华安财保资产管理有限责任公司"/>
    <n v="701662950"/>
    <n v="678606518.04999995"/>
    <m/>
    <m/>
    <m/>
    <m/>
    <s v="否"/>
    <n v="2.4999999999999999E-7"/>
    <m/>
    <m/>
    <m/>
    <m/>
    <m/>
    <m/>
    <m/>
    <m/>
    <m/>
    <m/>
    <m/>
    <m/>
    <m/>
    <m/>
    <m/>
    <m/>
    <m/>
    <m/>
    <m/>
    <m/>
    <m/>
    <m/>
    <m/>
    <m/>
    <m/>
    <m/>
    <m/>
    <m/>
    <m/>
    <m/>
    <m/>
    <m/>
    <m/>
    <m/>
    <m/>
    <m/>
    <m/>
    <m/>
    <s v="固定收益类资产"/>
  </r>
  <r>
    <s v="特宝生物"/>
    <s v="厦门特宝生物工程股份有限公司"/>
    <s v="股票"/>
    <s v="科创板股"/>
    <s v="688278.SH"/>
    <x v="857"/>
    <n v="7400"/>
    <n v="197865.11"/>
    <x v="5224"/>
    <m/>
    <m/>
    <s v="万能"/>
    <s v="新动力19号"/>
    <s v="华安财保资管新动力19集合资产管理产品"/>
    <s v="HA0257"/>
    <s v="组合类保险资管产品"/>
    <s v="固定收益类保险资管产品"/>
    <n v="1"/>
    <s v="华安财保资产管理有限责任公司"/>
    <n v="701662950"/>
    <n v="678606518.04999995"/>
    <m/>
    <m/>
    <m/>
    <m/>
    <s v="否"/>
    <n v="1.8190757128810199E-5"/>
    <m/>
    <m/>
    <m/>
    <m/>
    <m/>
    <m/>
    <m/>
    <m/>
    <m/>
    <m/>
    <m/>
    <m/>
    <m/>
    <m/>
    <m/>
    <m/>
    <m/>
    <m/>
    <m/>
    <m/>
    <m/>
    <m/>
    <m/>
    <m/>
    <m/>
    <m/>
    <m/>
    <m/>
    <m/>
    <m/>
    <m/>
    <m/>
    <m/>
    <m/>
    <m/>
    <m/>
    <m/>
    <m/>
    <s v="固定收益类资产"/>
  </r>
  <r>
    <s v="景业智能"/>
    <s v="杭州景业智能科技股份有限公司"/>
    <s v="股票"/>
    <s v="科创板股"/>
    <s v="688290.SH"/>
    <x v="304"/>
    <n v="1455"/>
    <n v="49309.95"/>
    <x v="4570"/>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欧 科 亿"/>
    <s v="株洲欧科亿数控精密刀具股份有限公司"/>
    <s v="股票"/>
    <s v="科创板股"/>
    <s v="688308.SH"/>
    <x v="892"/>
    <n v="400"/>
    <n v="26643.23"/>
    <x v="5225"/>
    <m/>
    <m/>
    <s v="万能"/>
    <s v="新动力19号"/>
    <s v="华安财保资管新动力19集合资产管理产品"/>
    <s v="HA0257"/>
    <s v="组合类保险资管产品"/>
    <s v="固定收益类保险资管产品"/>
    <n v="1"/>
    <s v="华安财保资产管理有限责任公司"/>
    <n v="701662950"/>
    <n v="678606518.04999995"/>
    <m/>
    <m/>
    <m/>
    <m/>
    <s v="否"/>
    <n v="3.9999999999999998E-6"/>
    <m/>
    <m/>
    <m/>
    <m/>
    <m/>
    <m/>
    <m/>
    <m/>
    <m/>
    <m/>
    <m/>
    <m/>
    <m/>
    <m/>
    <m/>
    <m/>
    <m/>
    <m/>
    <m/>
    <m/>
    <m/>
    <m/>
    <m/>
    <m/>
    <m/>
    <m/>
    <m/>
    <m/>
    <m/>
    <m/>
    <m/>
    <m/>
    <m/>
    <m/>
    <m/>
    <m/>
    <m/>
    <m/>
    <s v="固定收益类资产"/>
  </r>
  <r>
    <s v="仕佳光子"/>
    <s v="河南仕佳光子科技股份有限公司"/>
    <s v="股票"/>
    <s v="科创板股"/>
    <s v="688313.SH"/>
    <x v="858"/>
    <n v="17400"/>
    <n v="180305"/>
    <x v="5226"/>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微芯生物"/>
    <s v="深圳微芯生物科技股份有限公司"/>
    <s v="股票"/>
    <s v="科创板股"/>
    <s v="688321.SH"/>
    <x v="859"/>
    <n v="8300"/>
    <n v="222997"/>
    <x v="5227"/>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建龙微纳"/>
    <s v="洛阳建龙微纳新材料股份有限公司"/>
    <s v="股票"/>
    <s v="科创板股"/>
    <s v="688357.SH"/>
    <x v="860"/>
    <n v="1800"/>
    <n v="235869.19"/>
    <x v="5228"/>
    <m/>
    <m/>
    <s v="万能"/>
    <s v="新动力19号"/>
    <s v="华安财保资管新动力19集合资产管理产品"/>
    <s v="HA0257"/>
    <s v="组合类保险资管产品"/>
    <s v="固定收益类保险资管产品"/>
    <n v="1"/>
    <s v="华安财保资产管理有限责任公司"/>
    <n v="701662950"/>
    <n v="678606518.04999995"/>
    <m/>
    <m/>
    <m/>
    <m/>
    <s v="否"/>
    <n v="3.0390577165178801E-5"/>
    <m/>
    <m/>
    <m/>
    <m/>
    <m/>
    <m/>
    <m/>
    <m/>
    <m/>
    <m/>
    <m/>
    <m/>
    <m/>
    <m/>
    <m/>
    <m/>
    <m/>
    <m/>
    <m/>
    <m/>
    <m/>
    <m/>
    <m/>
    <m/>
    <m/>
    <m/>
    <m/>
    <m/>
    <m/>
    <m/>
    <m/>
    <m/>
    <m/>
    <m/>
    <m/>
    <m/>
    <m/>
    <m/>
    <s v="固定收益类资产"/>
  </r>
  <r>
    <s v="固 德 威"/>
    <s v="固德威技术股份有限公司"/>
    <s v="股票"/>
    <s v="科创板股"/>
    <s v="688390.SH"/>
    <x v="861"/>
    <n v="700"/>
    <n v="215493"/>
    <x v="4574"/>
    <m/>
    <m/>
    <s v="万能"/>
    <s v="新动力19号"/>
    <s v="华安财保资管新动力19集合资产管理产品"/>
    <s v="HA0257"/>
    <s v="组合类保险资管产品"/>
    <s v="固定收益类保险资管产品"/>
    <n v="1"/>
    <s v="华安财保资产管理有限责任公司"/>
    <n v="701662950"/>
    <n v="678606518.04999995"/>
    <m/>
    <m/>
    <m/>
    <m/>
    <s v="否"/>
    <e v="#DIV/0!"/>
    <m/>
    <m/>
    <m/>
    <m/>
    <m/>
    <m/>
    <m/>
    <m/>
    <m/>
    <m/>
    <m/>
    <m/>
    <m/>
    <m/>
    <m/>
    <m/>
    <m/>
    <m/>
    <m/>
    <m/>
    <m/>
    <m/>
    <m/>
    <m/>
    <m/>
    <m/>
    <m/>
    <m/>
    <m/>
    <m/>
    <m/>
    <m/>
    <m/>
    <m/>
    <m/>
    <m/>
    <m/>
    <m/>
    <s v="固定收益类资产"/>
  </r>
  <r>
    <s v="南亚新材"/>
    <s v="南亚新材料科技股份有限公司"/>
    <s v="股票"/>
    <s v="科创板股"/>
    <s v="688519.SH"/>
    <x v="862"/>
    <n v="4300"/>
    <n v="142605.42000000001"/>
    <x v="5006"/>
    <m/>
    <m/>
    <s v="万能"/>
    <s v="新动力19号"/>
    <s v="华安财保资管新动力19集合资产管理产品"/>
    <s v="HA0257"/>
    <s v="组合类保险资管产品"/>
    <s v="固定收益类保险资管产品"/>
    <n v="1"/>
    <s v="华安财保资产管理有限责任公司"/>
    <n v="701662950"/>
    <n v="678606518.04999995"/>
    <m/>
    <m/>
    <m/>
    <m/>
    <s v="否"/>
    <n v="1.8344709897610899E-5"/>
    <m/>
    <m/>
    <m/>
    <m/>
    <m/>
    <m/>
    <m/>
    <m/>
    <m/>
    <m/>
    <m/>
    <m/>
    <m/>
    <m/>
    <m/>
    <m/>
    <m/>
    <m/>
    <m/>
    <m/>
    <m/>
    <m/>
    <m/>
    <m/>
    <m/>
    <m/>
    <m/>
    <m/>
    <m/>
    <m/>
    <m/>
    <m/>
    <m/>
    <m/>
    <m/>
    <m/>
    <m/>
    <m/>
    <s v="固定收益类资产"/>
  </r>
  <r>
    <s v="高测股份"/>
    <s v="青岛高测科技股份有限公司"/>
    <s v="股票"/>
    <s v="科创板股"/>
    <s v="688556.SH"/>
    <x v="609"/>
    <n v="6200"/>
    <n v="405551"/>
    <x v="4756"/>
    <m/>
    <m/>
    <s v="万能"/>
    <s v="新动力19号"/>
    <s v="华安财保资管新动力19集合资产管理产品"/>
    <s v="HA0257"/>
    <s v="组合类保险资管产品"/>
    <s v="固定收益类保险资管产品"/>
    <n v="1"/>
    <s v="华安财保资产管理有限责任公司"/>
    <n v="701662950"/>
    <n v="678606518.04999995"/>
    <m/>
    <m/>
    <m/>
    <m/>
    <s v="否"/>
    <n v="3.8306743098916699E-5"/>
    <m/>
    <m/>
    <m/>
    <m/>
    <m/>
    <m/>
    <m/>
    <m/>
    <m/>
    <m/>
    <m/>
    <m/>
    <m/>
    <m/>
    <m/>
    <m/>
    <m/>
    <m/>
    <m/>
    <m/>
    <m/>
    <m/>
    <m/>
    <m/>
    <m/>
    <m/>
    <m/>
    <m/>
    <m/>
    <m/>
    <m/>
    <m/>
    <m/>
    <m/>
    <m/>
    <m/>
    <m/>
    <m/>
    <s v="固定收益类资产"/>
  </r>
  <r>
    <s v="明冠新材"/>
    <s v="明冠新材料股份有限公司"/>
    <s v="股票"/>
    <s v="科创板股"/>
    <s v="688560.SH"/>
    <x v="863"/>
    <n v="5700"/>
    <n v="174911.88"/>
    <x v="4757"/>
    <m/>
    <m/>
    <s v="万能"/>
    <s v="新动力19号"/>
    <s v="华安财保资管新动力19集合资产管理产品"/>
    <s v="HA0257"/>
    <s v="组合类保险资管产品"/>
    <s v="固定收益类保险资管产品"/>
    <n v="1"/>
    <s v="华安财保资产管理有限责任公司"/>
    <n v="701662950"/>
    <n v="678606518.04999995"/>
    <m/>
    <m/>
    <m/>
    <m/>
    <s v="否"/>
    <n v="3.4737513838328497E-5"/>
    <m/>
    <m/>
    <m/>
    <m/>
    <m/>
    <m/>
    <m/>
    <m/>
    <m/>
    <m/>
    <m/>
    <m/>
    <m/>
    <m/>
    <m/>
    <m/>
    <m/>
    <m/>
    <m/>
    <m/>
    <m/>
    <m/>
    <m/>
    <m/>
    <m/>
    <m/>
    <m/>
    <m/>
    <m/>
    <m/>
    <m/>
    <m/>
    <m/>
    <m/>
    <m/>
    <m/>
    <m/>
    <m/>
    <s v="固定收益类资产"/>
  </r>
  <r>
    <s v="海优新材"/>
    <s v="上海海优威新材料股份有限公司"/>
    <s v="股票"/>
    <s v="科创板股"/>
    <s v="688680.SH"/>
    <x v="864"/>
    <n v="1000"/>
    <n v="185015.95"/>
    <x v="4578"/>
    <m/>
    <m/>
    <s v="万能"/>
    <s v="新动力19号"/>
    <s v="华安财保资管新动力19集合资产管理产品"/>
    <s v="HA0257"/>
    <s v="组合类保险资管产品"/>
    <s v="固定收益类保险资管产品"/>
    <n v="1"/>
    <s v="华安财保资产管理有限责任公司"/>
    <n v="701662950"/>
    <n v="678606518.04999995"/>
    <m/>
    <m/>
    <m/>
    <m/>
    <s v="否"/>
    <n v="1.1901928112354199E-5"/>
    <m/>
    <m/>
    <m/>
    <m/>
    <m/>
    <m/>
    <m/>
    <m/>
    <m/>
    <m/>
    <m/>
    <m/>
    <m/>
    <m/>
    <m/>
    <m/>
    <m/>
    <m/>
    <m/>
    <m/>
    <m/>
    <m/>
    <m/>
    <m/>
    <m/>
    <m/>
    <m/>
    <m/>
    <m/>
    <m/>
    <m/>
    <m/>
    <m/>
    <m/>
    <m/>
    <m/>
    <m/>
    <m/>
    <s v="固定收益类资产"/>
  </r>
  <r>
    <s v="极米科技"/>
    <s v="成都极米科技股份有限公司"/>
    <s v="股票"/>
    <s v="科创板股"/>
    <s v="688696.SH"/>
    <x v="865"/>
    <n v="700"/>
    <n v="280051"/>
    <x v="4579"/>
    <m/>
    <m/>
    <s v="万能"/>
    <s v="新动力19号"/>
    <s v="华安财保资管新动力19集合资产管理产品"/>
    <s v="HA0257"/>
    <s v="组合类保险资管产品"/>
    <s v="固定收益类保险资管产品"/>
    <n v="1"/>
    <s v="华安财保资产管理有限责任公司"/>
    <n v="701662950"/>
    <n v="678606518.04999995"/>
    <m/>
    <m/>
    <m/>
    <m/>
    <s v="否"/>
    <n v="1.4E-5"/>
    <m/>
    <m/>
    <m/>
    <m/>
    <m/>
    <m/>
    <m/>
    <m/>
    <m/>
    <m/>
    <m/>
    <m/>
    <m/>
    <m/>
    <m/>
    <m/>
    <m/>
    <m/>
    <m/>
    <m/>
    <m/>
    <m/>
    <m/>
    <m/>
    <m/>
    <m/>
    <m/>
    <m/>
    <m/>
    <m/>
    <m/>
    <m/>
    <m/>
    <m/>
    <m/>
    <m/>
    <m/>
    <m/>
    <s v="固定收益类资产"/>
  </r>
  <r>
    <s v="东威科技"/>
    <s v="昆山东威科技股份有限公司"/>
    <s v="股票"/>
    <s v="科创板股"/>
    <s v="688700.SH"/>
    <x v="866"/>
    <n v="1900"/>
    <n v="144795"/>
    <x v="4580"/>
    <m/>
    <m/>
    <s v="万能"/>
    <s v="新动力19号"/>
    <s v="华安财保资管新动力19集合资产管理产品"/>
    <s v="HA0257"/>
    <s v="组合类保险资管产品"/>
    <s v="固定收益类保险资管产品"/>
    <n v="1"/>
    <s v="华安财保资产管理有限责任公司"/>
    <n v="701662950"/>
    <n v="678606518.04999995"/>
    <m/>
    <m/>
    <m/>
    <m/>
    <s v="否"/>
    <n v="1.29076086956522E-5"/>
    <m/>
    <m/>
    <m/>
    <m/>
    <m/>
    <m/>
    <m/>
    <m/>
    <m/>
    <m/>
    <m/>
    <m/>
    <m/>
    <m/>
    <m/>
    <m/>
    <m/>
    <m/>
    <m/>
    <m/>
    <m/>
    <m/>
    <m/>
    <m/>
    <m/>
    <m/>
    <m/>
    <m/>
    <m/>
    <m/>
    <m/>
    <m/>
    <m/>
    <m/>
    <m/>
    <m/>
    <m/>
    <m/>
    <s v="固定收益类资产"/>
  </r>
  <r>
    <s v="宏华数科"/>
    <s v="杭州宏华数码科技股份有限公司"/>
    <s v="股票"/>
    <s v="科创板股"/>
    <s v="688789.SH"/>
    <x v="404"/>
    <n v="800"/>
    <n v="144692"/>
    <x v="4581"/>
    <m/>
    <m/>
    <s v="万能"/>
    <s v="新动力19号"/>
    <s v="华安财保资管新动力19集合资产管理产品"/>
    <s v="HA0257"/>
    <s v="组合类保险资管产品"/>
    <s v="固定收益类保险资管产品"/>
    <n v="1"/>
    <s v="华安财保资产管理有限责任公司"/>
    <n v="701662950"/>
    <n v="678606518.04999995"/>
    <m/>
    <m/>
    <m/>
    <m/>
    <s v="否"/>
    <n v="1.05263157894737E-5"/>
    <m/>
    <m/>
    <m/>
    <m/>
    <m/>
    <m/>
    <m/>
    <m/>
    <m/>
    <m/>
    <m/>
    <m/>
    <m/>
    <m/>
    <m/>
    <m/>
    <m/>
    <m/>
    <m/>
    <m/>
    <m/>
    <m/>
    <m/>
    <m/>
    <m/>
    <m/>
    <m/>
    <m/>
    <m/>
    <m/>
    <m/>
    <m/>
    <m/>
    <m/>
    <m/>
    <m/>
    <m/>
    <m/>
    <s v="固定收益类资产"/>
  </r>
  <r>
    <s v="中芯国际"/>
    <s v="中芯国际集成电路制造有限公司"/>
    <s v="股票"/>
    <s v="科创板股"/>
    <s v="688981.SH"/>
    <x v="136"/>
    <n v="11700"/>
    <n v="530557"/>
    <x v="5229"/>
    <m/>
    <m/>
    <s v="万能"/>
    <s v="新动力19号"/>
    <s v="华安财保资管新动力19集合资产管理产品"/>
    <s v="HA0257"/>
    <s v="组合类保险资管产品"/>
    <s v="固定收益类保险资管产品"/>
    <n v="1"/>
    <s v="华安财保资产管理有限责任公司"/>
    <n v="701662950"/>
    <n v="678606518.04999995"/>
    <m/>
    <m/>
    <m/>
    <m/>
    <s v="是"/>
    <n v="1.47946640608635E-6"/>
    <m/>
    <m/>
    <m/>
    <m/>
    <m/>
    <m/>
    <m/>
    <m/>
    <m/>
    <m/>
    <m/>
    <m/>
    <m/>
    <m/>
    <m/>
    <m/>
    <m/>
    <m/>
    <m/>
    <m/>
    <m/>
    <m/>
    <m/>
    <m/>
    <m/>
    <m/>
    <m/>
    <m/>
    <m/>
    <m/>
    <m/>
    <m/>
    <m/>
    <m/>
    <m/>
    <m/>
    <m/>
    <m/>
    <s v="固定收益类资产"/>
  </r>
  <r>
    <s v="南银转债"/>
    <s v="2021年南京银行股份有限公司公开发行A股可转换公司债券"/>
    <s v="可转债、可交换债"/>
    <s v="可转债"/>
    <s v="113050.SH"/>
    <x v="186"/>
    <n v="50000"/>
    <n v="5945081.9400000004"/>
    <x v="4583"/>
    <s v="8,712.33"/>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6"/>
    <s v="AAA"/>
    <n v="0"/>
    <s v="否"/>
    <m/>
    <m/>
    <m/>
    <m/>
    <m/>
    <m/>
    <m/>
    <m/>
    <m/>
    <m/>
    <m/>
    <s v="固定收益类资产"/>
  </r>
  <r>
    <s v="兴业转债"/>
    <s v="2021年兴业银行股份有限公司公开发行A股可转换公司债券"/>
    <s v="可转债、可交换债"/>
    <s v="可转债"/>
    <s v="113052.SH"/>
    <x v="183"/>
    <n v="60210"/>
    <n v="6728677.9299999997"/>
    <x v="5230"/>
    <s v="4,057.99"/>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420"/>
    <n v="42008.28"/>
    <x v="5231"/>
    <s v="8.28"/>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6"/>
    <s v="AAA"/>
    <n v="0"/>
    <s v="否"/>
    <m/>
    <m/>
    <m/>
    <m/>
    <m/>
    <m/>
    <m/>
    <m/>
    <m/>
    <m/>
    <m/>
    <s v="固定收益类资产"/>
  </r>
  <r>
    <s v="禾丰转债"/>
    <s v="2022年禾丰食品股份有限公司公开发行可转换公司债券"/>
    <s v="可转债、可交换债"/>
    <s v="可转债"/>
    <s v="113647.SH"/>
    <x v="832"/>
    <n v="470"/>
    <n v="47002.7"/>
    <x v="5232"/>
    <s v="2.7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6"/>
    <s v="AA"/>
    <n v="0"/>
    <s v="否"/>
    <m/>
    <m/>
    <m/>
    <m/>
    <m/>
    <m/>
    <m/>
    <m/>
    <m/>
    <m/>
    <m/>
    <s v="固定收益类资产"/>
  </r>
  <r>
    <s v="17远东五"/>
    <s v="远东国际租赁有限公司公开发行2017年公司债券(品种二)"/>
    <s v="企业债、公司债"/>
    <s v="公司债"/>
    <s v="143269.SH"/>
    <x v="868"/>
    <n v="200000"/>
    <n v="20969352.050000001"/>
    <x v="4587"/>
    <s v="691,052.05"/>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300000"/>
    <n v="30577808.219999999"/>
    <x v="4588"/>
    <s v="577,808.22"/>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5"/>
    <s v="AA+"/>
    <n v="1.4214"/>
    <s v="否"/>
    <m/>
    <m/>
    <m/>
    <m/>
    <m/>
    <m/>
    <m/>
    <m/>
    <m/>
    <m/>
    <m/>
    <s v="固定收益类资产"/>
  </r>
  <r>
    <s v="20青城05"/>
    <s v="青岛城市建设投资(集团)有限责任公司2020年面向专业投资者公开发行公司债券(第一期)(品种一)"/>
    <s v="企业债、公司债"/>
    <s v="公司债"/>
    <s v="149320.SZ"/>
    <x v="254"/>
    <n v="100000"/>
    <n v="10159200"/>
    <x v="4761"/>
    <s v="159,200.0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6"/>
    <s v="AA+"/>
    <n v="1.5226999999999999"/>
    <s v="否"/>
    <m/>
    <m/>
    <m/>
    <m/>
    <m/>
    <m/>
    <m/>
    <m/>
    <m/>
    <m/>
    <m/>
    <s v="固定收益类资产"/>
  </r>
  <r>
    <s v="21不动01"/>
    <s v="平安不动产有限公司2021年公开发行公司债券(面向专业投资者)(第一期)"/>
    <s v="企业债、公司债"/>
    <s v="公司债"/>
    <s v="149367.SZ"/>
    <x v="870"/>
    <n v="200000"/>
    <n v="20158043.84"/>
    <x v="4589"/>
    <s v="193,643.84"/>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4739.729999997"/>
    <x v="4591"/>
    <s v="1,194,739.73"/>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0.56999999999999995"/>
    <s v="AA"/>
    <n v="0.55369999999999997"/>
    <s v="否"/>
    <m/>
    <m/>
    <m/>
    <m/>
    <m/>
    <m/>
    <m/>
    <m/>
    <m/>
    <m/>
    <m/>
    <s v="固定收益类资产"/>
  </r>
  <r>
    <s v="20北汽01"/>
    <s v="北京汽车集团有限公司2020年公开发行公司债券(面向专业投资者)(第一期)(品种一)"/>
    <s v="企业债、公司债"/>
    <s v="公司债"/>
    <s v="163451.SH"/>
    <x v="248"/>
    <n v="400000"/>
    <n v="38556454.799999997"/>
    <x v="4592"/>
    <s v="42,454.8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2.97"/>
    <s v="AA"/>
    <n v="2.7641"/>
    <s v="否"/>
    <m/>
    <m/>
    <m/>
    <m/>
    <m/>
    <m/>
    <m/>
    <m/>
    <m/>
    <m/>
    <m/>
    <s v="固定收益类资产"/>
  </r>
  <r>
    <s v="20恒泰G1"/>
    <s v="恒泰证券股份有限公司2020年公开发行公司债券"/>
    <s v="金融债"/>
    <s v="非银行金融债券"/>
    <s v="175144.SH"/>
    <x v="873"/>
    <n v="200000"/>
    <n v="20536421.920000002"/>
    <x v="4593"/>
    <s v="536,421.92"/>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200000"/>
    <n v="20554246.579999998"/>
    <x v="5233"/>
    <s v="494,246.58"/>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300000"/>
    <n v="30781200"/>
    <x v="5013"/>
    <s v="781,200.0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200000"/>
    <n v="20430712.329999998"/>
    <x v="4763"/>
    <s v="430,712.33"/>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46"/>
    <s v="AA+"/>
    <n v="1.3640000000000001"/>
    <s v="否"/>
    <m/>
    <m/>
    <m/>
    <m/>
    <m/>
    <m/>
    <m/>
    <m/>
    <m/>
    <m/>
    <m/>
    <s v="固定收益类资产"/>
  </r>
  <r>
    <s v="20津投19"/>
    <s v="天津城市基础设施建设投资集团有限公司2020年公开发行公司债券(第十期)"/>
    <s v="企业债、公司债"/>
    <s v="公司债"/>
    <s v="175251.SH"/>
    <x v="91"/>
    <n v="500000"/>
    <n v="51013041.100000001"/>
    <x v="4764"/>
    <s v="1,133,041.1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47"/>
    <s v="AA"/>
    <n v="1.3429"/>
    <s v="否"/>
    <m/>
    <m/>
    <m/>
    <m/>
    <m/>
    <m/>
    <m/>
    <m/>
    <m/>
    <m/>
    <m/>
    <s v="固定收益类资产"/>
  </r>
  <r>
    <s v="20复星04"/>
    <s v="上海复星高科技(集团)有限公司公开发行2020年公司债券(第三期)(面向专业投资者)"/>
    <s v="企业债、公司债"/>
    <s v="公司债"/>
    <s v="175304.SH"/>
    <x v="872"/>
    <n v="200000"/>
    <n v="20440984.379999999"/>
    <x v="4600"/>
    <s v="468,164.38"/>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52"/>
    <s v="AA"/>
    <n v="1.3709"/>
    <s v="否"/>
    <m/>
    <m/>
    <m/>
    <m/>
    <m/>
    <m/>
    <m/>
    <m/>
    <m/>
    <m/>
    <m/>
    <s v="固定收益类资产"/>
  </r>
  <r>
    <s v="20恒信G3"/>
    <s v="海通恒信国际融资租赁股份有限公司2020年公开发行公司债券(面向专业投资者)(第三期)"/>
    <s v="企业债、公司债"/>
    <s v="公司债"/>
    <s v="175344.SH"/>
    <x v="874"/>
    <n v="200000"/>
    <n v="20381789.039999999"/>
    <x v="4601"/>
    <s v="411,589.04"/>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200000"/>
    <n v="20402493.149999999"/>
    <x v="5234"/>
    <s v="402,493.15"/>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578,564.39"/>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1.55"/>
    <s v="AA"/>
    <n v="1.4359"/>
    <s v="否"/>
    <m/>
    <m/>
    <m/>
    <m/>
    <m/>
    <m/>
    <m/>
    <m/>
    <m/>
    <m/>
    <m/>
    <s v="固定收益类资产"/>
  </r>
  <r>
    <s v="21招证G5"/>
    <s v="招商证券股份有限公司面向专业投资者公开发行2021年公司债券(第三期)(品种二)"/>
    <s v="金融债"/>
    <s v="非银行金融债券"/>
    <s v="188387.SH"/>
    <x v="374"/>
    <n v="200000"/>
    <n v="20513435.620000001"/>
    <x v="4604"/>
    <s v="513,435.62"/>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2.21"/>
    <s v="AAA"/>
    <n v="2.0569000000000002"/>
    <s v="否"/>
    <m/>
    <m/>
    <m/>
    <m/>
    <m/>
    <m/>
    <m/>
    <m/>
    <m/>
    <m/>
    <m/>
    <s v="固定收益类资产"/>
  </r>
  <r>
    <s v="21招证G7"/>
    <s v="招商证券股份有限公司面向专业投资者公开发行2021年公司债券(第四期)(品种二)"/>
    <s v="金融债"/>
    <s v="非银行金融债券"/>
    <s v="188482.SH"/>
    <x v="374"/>
    <n v="200000"/>
    <n v="20468427.399999999"/>
    <x v="4605"/>
    <s v="468,427.40"/>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2.13"/>
    <s v="AAA"/>
    <n v="1.9899"/>
    <s v="否"/>
    <m/>
    <m/>
    <m/>
    <m/>
    <m/>
    <m/>
    <m/>
    <m/>
    <m/>
    <m/>
    <m/>
    <s v="固定收益类资产"/>
  </r>
  <r>
    <s v="21中证12"/>
    <s v="中信证券股份有限公司2021年面向专业投资者公开发行公司债券(第七期)(品种一)"/>
    <s v="金融债"/>
    <s v="非银行金融债券"/>
    <s v="188608.SH"/>
    <x v="319"/>
    <n v="200000"/>
    <n v="20410679.449999999"/>
    <x v="4768"/>
    <s v="410,679.45"/>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2.3199999999999998"/>
    <s v="AAA"/>
    <n v="2.1736"/>
    <s v="否"/>
    <m/>
    <m/>
    <m/>
    <m/>
    <m/>
    <m/>
    <m/>
    <m/>
    <m/>
    <m/>
    <m/>
    <s v="固定收益类资产"/>
  </r>
  <r>
    <s v="20齐鲁银行永续债"/>
    <s v="齐鲁银行股份有限公司2020年无固定期限资本债券"/>
    <s v="金融债"/>
    <s v="商业银行债券"/>
    <s v="2020054.IB"/>
    <x v="878"/>
    <n v="200000"/>
    <n v="20940536.030000001"/>
    <x v="4606"/>
    <s v="559,726.03"/>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200000"/>
    <n v="21031078.079999998"/>
    <x v="4607"/>
    <s v="347,178.08"/>
    <m/>
    <s v="万能"/>
    <s v="新动力19号"/>
    <s v="华安财保资管新动力19集合资产管理产品"/>
    <s v="HA0257"/>
    <s v="组合类保险资管产品"/>
    <s v="固定收益类保险资管产品"/>
    <n v="1"/>
    <s v="华安财保资产管理有限责任公司"/>
    <n v="701662950"/>
    <n v="678606518.04999995"/>
    <m/>
    <m/>
    <m/>
    <m/>
    <s v="否"/>
    <m/>
    <m/>
    <m/>
    <m/>
    <m/>
    <m/>
    <m/>
    <m/>
    <m/>
    <m/>
    <m/>
    <m/>
    <m/>
    <m/>
    <m/>
    <m/>
    <m/>
    <m/>
    <m/>
    <m/>
    <m/>
    <m/>
    <m/>
    <m/>
    <n v="3.65"/>
    <s v="AA"/>
    <n v="3.2601"/>
    <s v="否"/>
    <m/>
    <m/>
    <m/>
    <m/>
    <m/>
    <m/>
    <m/>
    <m/>
    <m/>
    <m/>
    <m/>
    <s v="固定收益类资产"/>
  </r>
  <r>
    <s v="21齐鲁银行永续债"/>
    <s v="齐鲁银行股份有限公司2021年无固定期限资本债券"/>
    <s v="金融债"/>
    <s v="商业银行债券"/>
    <s v="2120022.IB"/>
    <x v="878"/>
    <n v="100000"/>
    <n v="10328436.99"/>
    <x v="4608"/>
    <s v="38,136.99"/>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3.93"/>
    <s v="AA"/>
    <n v="3.5289999999999999"/>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300000"/>
    <n v="31364035.75"/>
    <x v="4610"/>
    <s v="686,465.75"/>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36523.420000002"/>
    <x v="4611"/>
    <s v="649,753.42"/>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4.58"/>
    <s v="AA+"/>
    <n v="4.069"/>
    <s v="否"/>
    <m/>
    <m/>
    <m/>
    <m/>
    <m/>
    <m/>
    <m/>
    <m/>
    <m/>
    <m/>
    <m/>
    <s v="固定收益类资产"/>
  </r>
  <r>
    <s v="21厦门国际银行永续债01"/>
    <s v="厦门国际银行股份有限公司2021年无固定期限资本债券(第一期)"/>
    <s v="金融债"/>
    <s v="商业银行债券"/>
    <s v="2120115.IB"/>
    <x v="883"/>
    <n v="100000"/>
    <n v="10284250.68"/>
    <x v="4612"/>
    <s v="153,150.68"/>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4.6500000000000004"/>
    <s v="AA"/>
    <n v="4.0928000000000004"/>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3.92"/>
    <s v="AA"/>
    <n v="3.5238"/>
    <s v="否"/>
    <m/>
    <m/>
    <m/>
    <m/>
    <m/>
    <m/>
    <m/>
    <m/>
    <m/>
    <m/>
    <m/>
    <s v="固定收益类资产"/>
  </r>
  <r>
    <s v="21河钢集MTN003"/>
    <s v="河钢集团有限公司2021年度第三期中期票据"/>
    <s v="非金融企业债务融资工具"/>
    <s v="中期票据"/>
    <s v="102101538.IB"/>
    <x v="884"/>
    <n v="100000"/>
    <n v="10494253.42"/>
    <x v="5235"/>
    <s v="322,153.42"/>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2.2999999999999998"/>
    <s v="AA+"/>
    <n v="2.0958000000000001"/>
    <s v="否"/>
    <m/>
    <m/>
    <m/>
    <m/>
    <m/>
    <m/>
    <m/>
    <m/>
    <m/>
    <m/>
    <m/>
    <s v="固定收益类资产"/>
  </r>
  <r>
    <s v="22河钢集MTN001"/>
    <s v="河钢集团有限公司2022年度第一期中期票据"/>
    <s v="非金融企业债务融资工具"/>
    <s v="中期票据"/>
    <s v="102280101.IB"/>
    <x v="884"/>
    <n v="500000"/>
    <n v="50552328.770000003"/>
    <x v="5236"/>
    <s v="552,328.77"/>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n v="2.72"/>
    <s v="AA+"/>
    <n v="2.5175999999999998"/>
    <s v="否"/>
    <m/>
    <m/>
    <m/>
    <m/>
    <m/>
    <m/>
    <m/>
    <m/>
    <m/>
    <m/>
    <m/>
    <s v="固定收益类资产"/>
  </r>
  <r>
    <s v="沪深300股指期货2206合约"/>
    <s v="沪深300股指期货2206合约"/>
    <s v="其他金融衍生品"/>
    <s v="股指期货空头合约"/>
    <s v="IF2206"/>
    <x v="885"/>
    <n v="29"/>
    <n v="33178560"/>
    <x v="5017"/>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s v="HA0257"/>
    <s v="是"/>
    <n v="0.61099999999999999"/>
    <n v="1.6333333333333333"/>
    <m/>
    <m/>
    <m/>
    <m/>
    <m/>
    <m/>
    <m/>
    <m/>
    <m/>
    <m/>
    <m/>
    <m/>
    <m/>
    <m/>
    <m/>
    <m/>
    <m/>
    <m/>
    <m/>
    <m/>
    <m/>
    <m/>
    <m/>
    <s v="固定收益类资产"/>
  </r>
  <r>
    <s v="沪深300股指期货2209合约"/>
    <s v="沪深300股指期货2209合约"/>
    <s v="其他金融衍生品"/>
    <s v="股指期货空头合约"/>
    <s v="IF2209"/>
    <x v="885"/>
    <n v="28"/>
    <n v="34308435"/>
    <x v="5237"/>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s v="HA0257"/>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4047069.039999999"/>
    <n v="34047069.039999999"/>
    <x v="5238"/>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3595.28"/>
    <n v="13595.28"/>
    <x v="5239"/>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其他流动性管理工具"/>
    <s v="其他流动性管理工具"/>
    <s v="现金及流动性管理工具"/>
    <s v="其他流动性管理工具"/>
    <s v="Z00037"/>
    <x v="885"/>
    <n v="67486995"/>
    <n v="67486995"/>
    <x v="5240"/>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8578471.1999999993"/>
    <n v="8578471.1999999993"/>
    <x v="5241"/>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3022126.92"/>
    <n v="13022126.92"/>
    <x v="5242"/>
    <m/>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中国工商银行活期存款"/>
    <s v="中国工商银行活期存款"/>
    <s v="现金及流动性管理工具"/>
    <s v="活期存款"/>
    <s v="Z11004"/>
    <x v="243"/>
    <n v="1088616.52"/>
    <n v="1088616.52"/>
    <x v="5243"/>
    <n v="2171.2600000000002"/>
    <m/>
    <s v="万能"/>
    <s v="新动力19号"/>
    <s v="华安财保资管新动力19集合资产管理产品"/>
    <s v="HA0257"/>
    <s v="组合类保险资管产品"/>
    <s v="固定收益类保险资管产品"/>
    <n v="1"/>
    <s v="华安财保资产管理有限责任公司"/>
    <n v="701662950"/>
    <n v="678606518.04999995"/>
    <m/>
    <m/>
    <m/>
    <m/>
    <m/>
    <m/>
    <m/>
    <m/>
    <m/>
    <m/>
    <m/>
    <m/>
    <m/>
    <m/>
    <m/>
    <m/>
    <m/>
    <m/>
    <m/>
    <m/>
    <m/>
    <m/>
    <m/>
    <m/>
    <m/>
    <m/>
    <m/>
    <m/>
    <m/>
    <m/>
    <m/>
    <m/>
    <m/>
    <m/>
    <m/>
    <m/>
    <m/>
    <m/>
    <m/>
    <m/>
    <m/>
    <m/>
    <m/>
    <m/>
    <s v="固定收益类资产"/>
  </r>
  <r>
    <s v="深 科 技"/>
    <s v="深圳长城开发科技股份有限公司"/>
    <s v="股票"/>
    <s v="沪深主板股"/>
    <s v="000021.SZ"/>
    <x v="621"/>
    <n v="33400"/>
    <n v="365989"/>
    <x v="4776"/>
    <m/>
    <m/>
    <s v="万能"/>
    <s v="新动力20号"/>
    <s v="华安财保资管新动力20集合资产管理产品"/>
    <s v="HA0258"/>
    <s v="组合类保险资管产品"/>
    <s v="固定收益类保险资管产品"/>
    <n v="1"/>
    <s v="华安财保资产管理有限责任公司"/>
    <n v="696892400"/>
    <n v="672537379.61000001"/>
    <m/>
    <m/>
    <m/>
    <m/>
    <s v="否"/>
    <n v="2.1402195081408001E-5"/>
    <m/>
    <m/>
    <m/>
    <m/>
    <m/>
    <m/>
    <m/>
    <m/>
    <m/>
    <m/>
    <m/>
    <m/>
    <m/>
    <m/>
    <m/>
    <m/>
    <m/>
    <m/>
    <m/>
    <m/>
    <m/>
    <m/>
    <m/>
    <m/>
    <m/>
    <m/>
    <m/>
    <m/>
    <m/>
    <m/>
    <m/>
    <m/>
    <m/>
    <m/>
    <m/>
    <m/>
    <m/>
    <m/>
    <s v="固定收益类资产"/>
  </r>
  <r>
    <s v="中国天楹"/>
    <s v="中国天楹股份有限公司"/>
    <s v="股票"/>
    <s v="沪深主板股"/>
    <s v="000035.SZ"/>
    <x v="622"/>
    <n v="89600"/>
    <n v="443522"/>
    <x v="5244"/>
    <m/>
    <m/>
    <s v="万能"/>
    <s v="新动力20号"/>
    <s v="华安财保资管新动力20集合资产管理产品"/>
    <s v="HA0258"/>
    <s v="组合类保险资管产品"/>
    <s v="固定收益类保险资管产品"/>
    <n v="1"/>
    <s v="华安财保资产管理有限责任公司"/>
    <n v="696892400"/>
    <n v="672537379.61000001"/>
    <m/>
    <m/>
    <m/>
    <m/>
    <s v="否"/>
    <n v="3.5502340125852999E-5"/>
    <m/>
    <m/>
    <m/>
    <m/>
    <m/>
    <m/>
    <m/>
    <m/>
    <m/>
    <m/>
    <m/>
    <m/>
    <m/>
    <m/>
    <m/>
    <m/>
    <m/>
    <m/>
    <m/>
    <m/>
    <m/>
    <m/>
    <m/>
    <m/>
    <m/>
    <m/>
    <m/>
    <m/>
    <m/>
    <m/>
    <m/>
    <m/>
    <m/>
    <m/>
    <m/>
    <m/>
    <m/>
    <m/>
    <s v="固定收益类资产"/>
  </r>
  <r>
    <s v="中集集团"/>
    <s v="中国国际海运集装箱(集团)股份有限公司"/>
    <s v="股票"/>
    <s v="沪深主板股"/>
    <s v="000039.SZ"/>
    <x v="623"/>
    <n v="40500"/>
    <n v="551749"/>
    <x v="5245"/>
    <m/>
    <m/>
    <s v="万能"/>
    <s v="新动力20号"/>
    <s v="华安财保资管新动力20集合资产管理产品"/>
    <s v="HA0258"/>
    <s v="组合类保险资管产品"/>
    <s v="固定收益类保险资管产品"/>
    <n v="1"/>
    <s v="华安财保资产管理有限责任公司"/>
    <n v="696892400"/>
    <n v="672537379.61000001"/>
    <m/>
    <m/>
    <m/>
    <m/>
    <s v="否"/>
    <n v="1.1265604144767601E-5"/>
    <m/>
    <m/>
    <m/>
    <m/>
    <m/>
    <m/>
    <m/>
    <m/>
    <m/>
    <m/>
    <m/>
    <m/>
    <m/>
    <m/>
    <m/>
    <m/>
    <m/>
    <m/>
    <m/>
    <m/>
    <m/>
    <m/>
    <m/>
    <m/>
    <m/>
    <m/>
    <m/>
    <m/>
    <m/>
    <m/>
    <m/>
    <m/>
    <m/>
    <m/>
    <m/>
    <m/>
    <m/>
    <m/>
    <s v="固定收益类资产"/>
  </r>
  <r>
    <s v="深圳华强"/>
    <s v="深圳华强实业股份有限公司"/>
    <s v="股票"/>
    <s v="沪深主板股"/>
    <s v="000062.SZ"/>
    <x v="624"/>
    <n v="23500"/>
    <n v="295934"/>
    <x v="4779"/>
    <m/>
    <m/>
    <s v="万能"/>
    <s v="新动力20号"/>
    <s v="华安财保资管新动力20集合资产管理产品"/>
    <s v="HA0258"/>
    <s v="组合类保险资管产品"/>
    <s v="固定收益类保险资管产品"/>
    <n v="1"/>
    <s v="华安财保资产管理有限责任公司"/>
    <n v="696892400"/>
    <n v="672537379.61000001"/>
    <m/>
    <m/>
    <m/>
    <m/>
    <s v="否"/>
    <n v="2.2468486995663301E-5"/>
    <m/>
    <m/>
    <m/>
    <m/>
    <m/>
    <m/>
    <m/>
    <m/>
    <m/>
    <m/>
    <m/>
    <m/>
    <m/>
    <m/>
    <m/>
    <m/>
    <m/>
    <m/>
    <m/>
    <m/>
    <m/>
    <m/>
    <m/>
    <m/>
    <m/>
    <m/>
    <m/>
    <m/>
    <m/>
    <m/>
    <m/>
    <m/>
    <m/>
    <m/>
    <m/>
    <m/>
    <m/>
    <m/>
    <s v="固定收益类资产"/>
  </r>
  <r>
    <s v="天健集团"/>
    <s v="深圳市天健(集团)股份有限公司"/>
    <s v="股票"/>
    <s v="沪深主板股"/>
    <s v="000090.SZ"/>
    <x v="625"/>
    <n v="73500"/>
    <n v="474475.83"/>
    <x v="5246"/>
    <m/>
    <m/>
    <s v="万能"/>
    <s v="新动力20号"/>
    <s v="华安财保资管新动力20集合资产管理产品"/>
    <s v="HA0258"/>
    <s v="组合类保险资管产品"/>
    <s v="固定收益类保险资管产品"/>
    <n v="1"/>
    <s v="华安财保资产管理有限责任公司"/>
    <n v="696892400"/>
    <n v="672537379.61000001"/>
    <m/>
    <m/>
    <m/>
    <m/>
    <s v="否"/>
    <n v="3.9335409598608701E-5"/>
    <m/>
    <m/>
    <m/>
    <m/>
    <m/>
    <m/>
    <m/>
    <m/>
    <m/>
    <m/>
    <m/>
    <m/>
    <m/>
    <m/>
    <m/>
    <m/>
    <m/>
    <m/>
    <m/>
    <m/>
    <m/>
    <m/>
    <m/>
    <m/>
    <m/>
    <m/>
    <m/>
    <m/>
    <m/>
    <m/>
    <m/>
    <m/>
    <m/>
    <m/>
    <m/>
    <m/>
    <m/>
    <m/>
    <s v="固定收益类资产"/>
  </r>
  <r>
    <s v="美的集团"/>
    <s v="美的集团股份有限公司"/>
    <s v="股票"/>
    <s v="沪深主板股"/>
    <s v="000333.SZ"/>
    <x v="626"/>
    <n v="23600"/>
    <n v="1604724.62"/>
    <x v="5247"/>
    <m/>
    <m/>
    <s v="万能"/>
    <s v="新动力20号"/>
    <s v="华安财保资管新动力20集合资产管理产品"/>
    <s v="HA0258"/>
    <s v="组合类保险资管产品"/>
    <s v="固定收益类保险资管产品"/>
    <n v="1"/>
    <s v="华安财保资产管理有限责任公司"/>
    <n v="696892400"/>
    <n v="672537379.61000001"/>
    <m/>
    <m/>
    <m/>
    <m/>
    <s v="是"/>
    <n v="3.3741102467704998E-6"/>
    <m/>
    <m/>
    <m/>
    <m/>
    <m/>
    <m/>
    <m/>
    <m/>
    <m/>
    <m/>
    <m/>
    <m/>
    <m/>
    <m/>
    <m/>
    <m/>
    <m/>
    <m/>
    <m/>
    <m/>
    <m/>
    <m/>
    <m/>
    <m/>
    <m/>
    <m/>
    <m/>
    <m/>
    <m/>
    <m/>
    <m/>
    <m/>
    <m/>
    <m/>
    <m/>
    <m/>
    <m/>
    <m/>
    <s v="固定收益类资产"/>
  </r>
  <r>
    <s v="中兵红箭"/>
    <s v="中兵红箭股份有限公司"/>
    <s v="股票"/>
    <s v="沪深主板股"/>
    <s v="000519.SZ"/>
    <x v="628"/>
    <n v="34500"/>
    <n v="734221"/>
    <x v="5248"/>
    <m/>
    <m/>
    <s v="万能"/>
    <s v="新动力20号"/>
    <s v="华安财保资管新动力20集合资产管理产品"/>
    <s v="HA0258"/>
    <s v="组合类保险资管产品"/>
    <s v="固定收益类保险资管产品"/>
    <n v="1"/>
    <s v="华安财保资产管理有限责任公司"/>
    <n v="696892400"/>
    <n v="672537379.61000001"/>
    <m/>
    <m/>
    <m/>
    <m/>
    <s v="否"/>
    <n v="2.4774534110182501E-5"/>
    <m/>
    <m/>
    <m/>
    <m/>
    <m/>
    <m/>
    <m/>
    <m/>
    <m/>
    <m/>
    <m/>
    <m/>
    <m/>
    <m/>
    <m/>
    <m/>
    <m/>
    <m/>
    <m/>
    <m/>
    <m/>
    <m/>
    <m/>
    <m/>
    <m/>
    <m/>
    <m/>
    <m/>
    <m/>
    <m/>
    <m/>
    <m/>
    <m/>
    <m/>
    <m/>
    <m/>
    <m/>
    <m/>
    <s v="固定收益类资产"/>
  </r>
  <r>
    <s v="云南白药"/>
    <s v="云南白药集团股份有限公司"/>
    <s v="股票"/>
    <s v="沪深主板股"/>
    <s v="000538.SZ"/>
    <x v="629"/>
    <n v="7400"/>
    <n v="590030"/>
    <x v="5249"/>
    <m/>
    <m/>
    <s v="万能"/>
    <s v="新动力20号"/>
    <s v="华安财保资管新动力20集合资产管理产品"/>
    <s v="HA0258"/>
    <s v="组合类保险资管产品"/>
    <s v="固定收益类保险资管产品"/>
    <n v="1"/>
    <s v="华安财保资产管理有限责任公司"/>
    <n v="696892400"/>
    <n v="672537379.61000001"/>
    <m/>
    <m/>
    <m/>
    <m/>
    <s v="是"/>
    <n v="5.7676613133440102E-6"/>
    <m/>
    <m/>
    <m/>
    <m/>
    <m/>
    <m/>
    <m/>
    <m/>
    <m/>
    <m/>
    <m/>
    <m/>
    <m/>
    <m/>
    <m/>
    <m/>
    <m/>
    <m/>
    <m/>
    <m/>
    <m/>
    <m/>
    <m/>
    <m/>
    <m/>
    <m/>
    <m/>
    <m/>
    <m/>
    <m/>
    <m/>
    <m/>
    <m/>
    <m/>
    <m/>
    <m/>
    <m/>
    <m/>
    <s v="固定收益类资产"/>
  </r>
  <r>
    <s v="兴蓉环境"/>
    <s v="成都市兴蓉环境股份有限公司"/>
    <s v="股票"/>
    <s v="沪深主板股"/>
    <s v="000598.SZ"/>
    <x v="630"/>
    <n v="99200"/>
    <n v="552293.64"/>
    <x v="5250"/>
    <m/>
    <m/>
    <s v="万能"/>
    <s v="新动力20号"/>
    <s v="华安财保资管新动力20集合资产管理产品"/>
    <s v="HA0258"/>
    <s v="组合类保险资管产品"/>
    <s v="固定收益类保险资管产品"/>
    <n v="1"/>
    <s v="华安财保资产管理有限责任公司"/>
    <n v="696892400"/>
    <n v="672537379.61000001"/>
    <m/>
    <m/>
    <m/>
    <m/>
    <s v="否"/>
    <n v="3.3219269323940802E-5"/>
    <m/>
    <m/>
    <m/>
    <m/>
    <m/>
    <m/>
    <m/>
    <m/>
    <m/>
    <m/>
    <m/>
    <m/>
    <m/>
    <m/>
    <m/>
    <m/>
    <m/>
    <m/>
    <m/>
    <m/>
    <m/>
    <m/>
    <m/>
    <m/>
    <m/>
    <m/>
    <m/>
    <m/>
    <m/>
    <m/>
    <m/>
    <m/>
    <m/>
    <m/>
    <m/>
    <m/>
    <m/>
    <m/>
    <s v="固定收益类资产"/>
  </r>
  <r>
    <s v="攀钢钒钛"/>
    <s v="攀钢集团钒钛资源股份有限公司"/>
    <s v="股票"/>
    <s v="沪深主板股"/>
    <s v="000629.SZ"/>
    <x v="631"/>
    <n v="100500"/>
    <n v="370617"/>
    <x v="5251"/>
    <m/>
    <m/>
    <s v="万能"/>
    <s v="新动力20号"/>
    <s v="华安财保资管新动力20集合资产管理产品"/>
    <s v="HA0258"/>
    <s v="组合类保险资管产品"/>
    <s v="固定收益类保险资管产品"/>
    <n v="1"/>
    <s v="华安财保资产管理有限责任公司"/>
    <n v="696892400"/>
    <n v="672537379.61000001"/>
    <m/>
    <m/>
    <m/>
    <m/>
    <s v="否"/>
    <n v="1.1681935825865101E-5"/>
    <m/>
    <m/>
    <m/>
    <m/>
    <m/>
    <m/>
    <m/>
    <m/>
    <m/>
    <m/>
    <m/>
    <m/>
    <m/>
    <m/>
    <m/>
    <m/>
    <m/>
    <m/>
    <m/>
    <m/>
    <m/>
    <m/>
    <m/>
    <m/>
    <m/>
    <m/>
    <m/>
    <m/>
    <m/>
    <m/>
    <m/>
    <m/>
    <m/>
    <m/>
    <m/>
    <m/>
    <m/>
    <m/>
    <s v="固定收益类资产"/>
  </r>
  <r>
    <s v="远兴能源"/>
    <s v="内蒙古远兴能源股份有限公司"/>
    <s v="股票"/>
    <s v="沪深主板股"/>
    <s v="000683.SZ"/>
    <x v="632"/>
    <n v="49800"/>
    <n v="468944"/>
    <x v="5252"/>
    <m/>
    <m/>
    <s v="万能"/>
    <s v="新动力20号"/>
    <s v="华安财保资管新动力20集合资产管理产品"/>
    <s v="HA0258"/>
    <s v="组合类保险资管产品"/>
    <s v="固定收益类保险资管产品"/>
    <n v="1"/>
    <s v="华安财保资产管理有限责任公司"/>
    <n v="696892400"/>
    <n v="672537379.61000001"/>
    <m/>
    <m/>
    <m/>
    <m/>
    <s v="否"/>
    <n v="1.35568763885318E-5"/>
    <m/>
    <m/>
    <m/>
    <m/>
    <m/>
    <m/>
    <m/>
    <m/>
    <m/>
    <m/>
    <m/>
    <m/>
    <m/>
    <m/>
    <m/>
    <m/>
    <m/>
    <m/>
    <m/>
    <m/>
    <m/>
    <m/>
    <m/>
    <m/>
    <m/>
    <m/>
    <m/>
    <m/>
    <m/>
    <m/>
    <m/>
    <m/>
    <m/>
    <m/>
    <m/>
    <m/>
    <m/>
    <m/>
    <s v="固定收益类资产"/>
  </r>
  <r>
    <s v="河钢股份"/>
    <s v="河钢股份有限公司"/>
    <s v="股票"/>
    <s v="沪深主板股"/>
    <s v="000709.SZ"/>
    <x v="633"/>
    <n v="133300"/>
    <n v="332911"/>
    <x v="5253"/>
    <m/>
    <m/>
    <s v="万能"/>
    <s v="新动力20号"/>
    <s v="华安财保资管新动力20集合资产管理产品"/>
    <s v="HA0258"/>
    <s v="组合类保险资管产品"/>
    <s v="固定收益类保险资管产品"/>
    <n v="1"/>
    <s v="华安财保资产管理有限责任公司"/>
    <n v="696892400"/>
    <n v="672537379.61000001"/>
    <m/>
    <m/>
    <m/>
    <m/>
    <s v="否"/>
    <n v="1.2553434674103099E-5"/>
    <m/>
    <m/>
    <m/>
    <m/>
    <m/>
    <m/>
    <m/>
    <m/>
    <m/>
    <m/>
    <m/>
    <m/>
    <m/>
    <m/>
    <m/>
    <m/>
    <m/>
    <m/>
    <m/>
    <m/>
    <m/>
    <m/>
    <m/>
    <m/>
    <m/>
    <m/>
    <m/>
    <m/>
    <m/>
    <m/>
    <m/>
    <m/>
    <m/>
    <m/>
    <m/>
    <m/>
    <m/>
    <m/>
    <s v="固定收益类资产"/>
  </r>
  <r>
    <s v="京东方Ａ"/>
    <s v="京东方科技集团股份有限公司"/>
    <s v="股票"/>
    <s v="沪深主板股"/>
    <s v="000725.SZ"/>
    <x v="634"/>
    <n v="268000"/>
    <n v="1129830"/>
    <x v="5254"/>
    <m/>
    <m/>
    <s v="万能"/>
    <s v="新动力20号"/>
    <s v="华安财保资管新动力20集合资产管理产品"/>
    <s v="HA0258"/>
    <s v="组合类保险资管产品"/>
    <s v="固定收益类保险资管产品"/>
    <n v="1"/>
    <s v="华安财保资产管理有限责任公司"/>
    <n v="696892400"/>
    <n v="672537379.61000001"/>
    <m/>
    <m/>
    <m/>
    <m/>
    <s v="是"/>
    <n v="6.9708621765342902E-6"/>
    <m/>
    <m/>
    <m/>
    <m/>
    <m/>
    <m/>
    <m/>
    <m/>
    <m/>
    <m/>
    <m/>
    <m/>
    <m/>
    <m/>
    <m/>
    <m/>
    <m/>
    <m/>
    <m/>
    <m/>
    <m/>
    <m/>
    <m/>
    <m/>
    <m/>
    <m/>
    <m/>
    <m/>
    <m/>
    <m/>
    <m/>
    <m/>
    <m/>
    <m/>
    <m/>
    <m/>
    <m/>
    <m/>
    <s v="固定收益类资产"/>
  </r>
  <r>
    <s v="燕京啤酒"/>
    <s v="北京燕京啤酒股份有限公司"/>
    <s v="股票"/>
    <s v="沪深主板股"/>
    <s v="000729.SZ"/>
    <x v="635"/>
    <n v="94400"/>
    <n v="680003"/>
    <x v="5255"/>
    <m/>
    <m/>
    <s v="万能"/>
    <s v="新动力20号"/>
    <s v="华安财保资管新动力20集合资产管理产品"/>
    <s v="HA0258"/>
    <s v="组合类保险资管产品"/>
    <s v="固定收益类保险资管产品"/>
    <n v="1"/>
    <s v="华安财保资产管理有限责任公司"/>
    <n v="696892400"/>
    <n v="672537379.61000001"/>
    <m/>
    <m/>
    <m/>
    <m/>
    <s v="否"/>
    <n v="3.3492525233480498E-5"/>
    <m/>
    <m/>
    <m/>
    <m/>
    <m/>
    <m/>
    <m/>
    <m/>
    <m/>
    <m/>
    <m/>
    <m/>
    <m/>
    <m/>
    <m/>
    <m/>
    <m/>
    <m/>
    <m/>
    <m/>
    <m/>
    <m/>
    <m/>
    <m/>
    <m/>
    <m/>
    <m/>
    <m/>
    <m/>
    <m/>
    <m/>
    <m/>
    <m/>
    <m/>
    <m/>
    <m/>
    <m/>
    <m/>
    <s v="固定收益类资产"/>
  </r>
  <r>
    <s v="振华科技"/>
    <s v="中国振华(集团)科技股份有限公司"/>
    <s v="股票"/>
    <s v="沪深主板股"/>
    <s v="000733.SZ"/>
    <x v="636"/>
    <n v="5600"/>
    <n v="631507.96"/>
    <x v="4790"/>
    <m/>
    <m/>
    <s v="万能"/>
    <s v="新动力20号"/>
    <s v="华安财保资管新动力20集合资产管理产品"/>
    <s v="HA0258"/>
    <s v="组合类保险资管产品"/>
    <s v="固定收益类保险资管产品"/>
    <n v="1"/>
    <s v="华安财保资产管理有限责任公司"/>
    <n v="696892400"/>
    <n v="672537379.61000001"/>
    <m/>
    <m/>
    <m/>
    <m/>
    <s v="否"/>
    <n v="1.08080228833945E-5"/>
    <m/>
    <m/>
    <m/>
    <m/>
    <m/>
    <m/>
    <m/>
    <m/>
    <m/>
    <m/>
    <m/>
    <m/>
    <m/>
    <m/>
    <m/>
    <m/>
    <m/>
    <m/>
    <m/>
    <m/>
    <m/>
    <m/>
    <m/>
    <m/>
    <m/>
    <m/>
    <m/>
    <m/>
    <m/>
    <m/>
    <m/>
    <m/>
    <m/>
    <m/>
    <m/>
    <m/>
    <m/>
    <m/>
    <s v="固定收益类资产"/>
  </r>
  <r>
    <s v="普洛药业"/>
    <s v="普洛药业股份有限公司"/>
    <s v="股票"/>
    <s v="沪深主板股"/>
    <s v="000739.SZ"/>
    <x v="637"/>
    <n v="17100"/>
    <n v="486555.15"/>
    <x v="5256"/>
    <m/>
    <m/>
    <s v="万能"/>
    <s v="新动力20号"/>
    <s v="华安财保资管新动力20集合资产管理产品"/>
    <s v="HA0258"/>
    <s v="组合类保险资管产品"/>
    <s v="固定收益类保险资管产品"/>
    <n v="1"/>
    <s v="华安财保资产管理有限责任公司"/>
    <n v="696892400"/>
    <n v="672537379.61000001"/>
    <m/>
    <m/>
    <m/>
    <m/>
    <s v="否"/>
    <n v="1.45096810679443E-5"/>
    <m/>
    <m/>
    <m/>
    <m/>
    <m/>
    <m/>
    <m/>
    <m/>
    <m/>
    <m/>
    <m/>
    <m/>
    <m/>
    <m/>
    <m/>
    <m/>
    <m/>
    <m/>
    <m/>
    <m/>
    <m/>
    <m/>
    <m/>
    <m/>
    <m/>
    <m/>
    <m/>
    <m/>
    <m/>
    <m/>
    <m/>
    <m/>
    <m/>
    <m/>
    <m/>
    <m/>
    <m/>
    <m/>
    <s v="固定收益类资产"/>
  </r>
  <r>
    <s v="中航西飞"/>
    <s v="中航西安飞机工业集团股份有限公司"/>
    <s v="股票"/>
    <s v="沪深主板股"/>
    <s v="000768.SZ"/>
    <x v="638"/>
    <n v="33700"/>
    <n v="950003"/>
    <x v="5257"/>
    <m/>
    <m/>
    <s v="万能"/>
    <s v="新动力20号"/>
    <s v="华安财保资管新动力20集合资产管理产品"/>
    <s v="HA0258"/>
    <s v="组合类保险资管产品"/>
    <s v="固定收益类保险资管产品"/>
    <n v="1"/>
    <s v="华安财保资产管理有限责任公司"/>
    <n v="696892400"/>
    <n v="672537379.61000001"/>
    <m/>
    <m/>
    <m/>
    <m/>
    <s v="是"/>
    <n v="1.21720188524663E-5"/>
    <m/>
    <m/>
    <m/>
    <m/>
    <m/>
    <m/>
    <m/>
    <m/>
    <m/>
    <m/>
    <m/>
    <m/>
    <m/>
    <m/>
    <m/>
    <m/>
    <m/>
    <m/>
    <m/>
    <m/>
    <m/>
    <m/>
    <m/>
    <m/>
    <m/>
    <m/>
    <m/>
    <m/>
    <m/>
    <m/>
    <m/>
    <m/>
    <m/>
    <m/>
    <m/>
    <m/>
    <m/>
    <m/>
    <s v="固定收益类资产"/>
  </r>
  <r>
    <s v="新兴铸管"/>
    <s v="新兴铸管股份有限公司"/>
    <s v="股票"/>
    <s v="沪深主板股"/>
    <s v="000778.SZ"/>
    <x v="639"/>
    <n v="95900"/>
    <n v="495783"/>
    <x v="5258"/>
    <m/>
    <m/>
    <s v="万能"/>
    <s v="新动力20号"/>
    <s v="华安财保资管新动力20集合资产管理产品"/>
    <s v="HA0258"/>
    <s v="组合类保险资管产品"/>
    <s v="固定收益类保险资管产品"/>
    <n v="1"/>
    <s v="华安财保资产管理有限责任公司"/>
    <n v="696892400"/>
    <n v="672537379.61000001"/>
    <m/>
    <m/>
    <m/>
    <m/>
    <s v="否"/>
    <n v="2.4029786856722699E-5"/>
    <m/>
    <m/>
    <m/>
    <m/>
    <m/>
    <m/>
    <m/>
    <m/>
    <m/>
    <m/>
    <m/>
    <m/>
    <m/>
    <m/>
    <m/>
    <m/>
    <m/>
    <m/>
    <m/>
    <m/>
    <m/>
    <m/>
    <m/>
    <m/>
    <m/>
    <m/>
    <m/>
    <m/>
    <m/>
    <m/>
    <m/>
    <m/>
    <m/>
    <m/>
    <m/>
    <m/>
    <m/>
    <m/>
    <s v="固定收益类资产"/>
  </r>
  <r>
    <s v="冰轮环境"/>
    <s v="冰轮环境技术股份有限公司"/>
    <s v="股票"/>
    <s v="沪深主板股"/>
    <s v="000811.SZ"/>
    <x v="640"/>
    <n v="29800"/>
    <n v="353814.71"/>
    <x v="5259"/>
    <m/>
    <m/>
    <s v="万能"/>
    <s v="新动力20号"/>
    <s v="华安财保资管新动力20集合资产管理产品"/>
    <s v="HA0258"/>
    <s v="组合类保险资管产品"/>
    <s v="固定收益类保险资管产品"/>
    <n v="1"/>
    <s v="华安财保资产管理有限责任公司"/>
    <n v="696892400"/>
    <n v="672537379.61000001"/>
    <m/>
    <m/>
    <m/>
    <m/>
    <s v="否"/>
    <n v="3.9955067764304401E-5"/>
    <m/>
    <m/>
    <m/>
    <m/>
    <m/>
    <m/>
    <m/>
    <m/>
    <m/>
    <m/>
    <m/>
    <m/>
    <m/>
    <m/>
    <m/>
    <m/>
    <m/>
    <m/>
    <m/>
    <m/>
    <m/>
    <m/>
    <m/>
    <m/>
    <m/>
    <m/>
    <m/>
    <m/>
    <m/>
    <m/>
    <m/>
    <m/>
    <m/>
    <m/>
    <m/>
    <m/>
    <m/>
    <m/>
    <s v="固定收益类资产"/>
  </r>
  <r>
    <s v="吉电股份"/>
    <s v="吉林电力股份有限公司"/>
    <s v="股票"/>
    <s v="沪深主板股"/>
    <s v="000875.SZ"/>
    <x v="641"/>
    <n v="55900"/>
    <n v="448327"/>
    <x v="5260"/>
    <m/>
    <m/>
    <s v="万能"/>
    <s v="新动力20号"/>
    <s v="华安财保资管新动力20集合资产管理产品"/>
    <s v="HA0258"/>
    <s v="组合类保险资管产品"/>
    <s v="固定收益类保险资管产品"/>
    <n v="1"/>
    <s v="华安财保资产管理有限责任公司"/>
    <n v="696892400"/>
    <n v="672537379.61000001"/>
    <m/>
    <m/>
    <m/>
    <m/>
    <s v="否"/>
    <n v="2.00343474443567E-5"/>
    <m/>
    <m/>
    <m/>
    <m/>
    <m/>
    <m/>
    <m/>
    <m/>
    <m/>
    <m/>
    <m/>
    <m/>
    <m/>
    <m/>
    <m/>
    <m/>
    <m/>
    <m/>
    <m/>
    <m/>
    <m/>
    <m/>
    <m/>
    <m/>
    <m/>
    <m/>
    <m/>
    <m/>
    <m/>
    <m/>
    <m/>
    <m/>
    <m/>
    <m/>
    <m/>
    <m/>
    <m/>
    <m/>
    <s v="固定收益类资产"/>
  </r>
  <r>
    <s v="天山股份"/>
    <s v="新疆天山水泥股份有限公司"/>
    <s v="股票"/>
    <s v="沪深主板股"/>
    <s v="000877.SZ"/>
    <x v="642"/>
    <n v="25100"/>
    <n v="352247"/>
    <x v="5261"/>
    <m/>
    <m/>
    <s v="万能"/>
    <s v="新动力20号"/>
    <s v="华安财保资管新动力20集合资产管理产品"/>
    <s v="HA0258"/>
    <s v="组合类保险资管产品"/>
    <s v="固定收益类保险资管产品"/>
    <n v="1"/>
    <s v="华安财保资产管理有限责任公司"/>
    <n v="696892400"/>
    <n v="672537379.61000001"/>
    <m/>
    <m/>
    <m/>
    <m/>
    <s v="否"/>
    <n v="2.8972382554662598E-6"/>
    <m/>
    <m/>
    <m/>
    <m/>
    <m/>
    <m/>
    <m/>
    <m/>
    <m/>
    <m/>
    <m/>
    <m/>
    <m/>
    <m/>
    <m/>
    <m/>
    <m/>
    <m/>
    <m/>
    <m/>
    <m/>
    <m/>
    <m/>
    <m/>
    <m/>
    <m/>
    <m/>
    <m/>
    <m/>
    <m/>
    <m/>
    <m/>
    <m/>
    <m/>
    <m/>
    <m/>
    <m/>
    <m/>
    <s v="固定收益类资产"/>
  </r>
  <r>
    <s v="云南铜业"/>
    <s v="云南铜业股份有限公司"/>
    <s v="股票"/>
    <s v="沪深主板股"/>
    <s v="000878.SZ"/>
    <x v="643"/>
    <n v="45900"/>
    <n v="552711.1"/>
    <x v="5262"/>
    <m/>
    <m/>
    <s v="万能"/>
    <s v="新动力20号"/>
    <s v="华安财保资管新动力20集合资产管理产品"/>
    <s v="HA0258"/>
    <s v="组合类保险资管产品"/>
    <s v="固定收益类保险资管产品"/>
    <n v="1"/>
    <s v="华安财保资产管理有限责任公司"/>
    <n v="696892400"/>
    <n v="672537379.61000001"/>
    <m/>
    <m/>
    <m/>
    <m/>
    <s v="否"/>
    <n v="2.70051061890196E-5"/>
    <m/>
    <m/>
    <m/>
    <m/>
    <m/>
    <m/>
    <m/>
    <m/>
    <m/>
    <m/>
    <m/>
    <m/>
    <m/>
    <m/>
    <m/>
    <m/>
    <m/>
    <m/>
    <m/>
    <m/>
    <m/>
    <m/>
    <m/>
    <m/>
    <m/>
    <m/>
    <m/>
    <m/>
    <m/>
    <m/>
    <m/>
    <m/>
    <m/>
    <m/>
    <m/>
    <m/>
    <m/>
    <m/>
    <s v="固定收益类资产"/>
  </r>
  <r>
    <s v="锡业股份"/>
    <s v="云南锡业股份有限公司"/>
    <s v="股票"/>
    <s v="沪深主板股"/>
    <s v="000960.SZ"/>
    <x v="645"/>
    <n v="29400"/>
    <n v="615812.84"/>
    <x v="5263"/>
    <m/>
    <m/>
    <s v="万能"/>
    <s v="新动力20号"/>
    <s v="华安财保资管新动力20集合资产管理产品"/>
    <s v="HA0258"/>
    <s v="组合类保险资管产品"/>
    <s v="固定收益类保险资管产品"/>
    <n v="1"/>
    <s v="华安财保资产管理有限责任公司"/>
    <n v="696892400"/>
    <n v="672537379.61000001"/>
    <m/>
    <m/>
    <m/>
    <m/>
    <s v="否"/>
    <n v="1.7617699033838E-5"/>
    <m/>
    <m/>
    <m/>
    <m/>
    <m/>
    <m/>
    <m/>
    <m/>
    <m/>
    <m/>
    <m/>
    <m/>
    <m/>
    <m/>
    <m/>
    <m/>
    <m/>
    <m/>
    <m/>
    <m/>
    <m/>
    <m/>
    <m/>
    <m/>
    <m/>
    <m/>
    <m/>
    <m/>
    <m/>
    <m/>
    <m/>
    <m/>
    <m/>
    <m/>
    <m/>
    <m/>
    <m/>
    <m/>
    <s v="固定收益类资产"/>
  </r>
  <r>
    <s v="浪潮信息"/>
    <s v="浪潮电子信息产业股份有限公司"/>
    <s v="股票"/>
    <s v="沪深主板股"/>
    <s v="000977.SZ"/>
    <x v="646"/>
    <n v="26300"/>
    <n v="711310"/>
    <x v="5264"/>
    <m/>
    <m/>
    <s v="万能"/>
    <s v="新动力20号"/>
    <s v="华安财保资管新动力20集合资产管理产品"/>
    <s v="HA0258"/>
    <s v="组合类保险资管产品"/>
    <s v="固定收益类保险资管产品"/>
    <n v="1"/>
    <s v="华安财保资产管理有限责任公司"/>
    <n v="696892400"/>
    <n v="672537379.61000001"/>
    <m/>
    <m/>
    <m/>
    <m/>
    <s v="是"/>
    <n v="1.8091500632951399E-5"/>
    <m/>
    <m/>
    <m/>
    <m/>
    <m/>
    <m/>
    <m/>
    <m/>
    <m/>
    <m/>
    <m/>
    <m/>
    <m/>
    <m/>
    <m/>
    <m/>
    <m/>
    <m/>
    <m/>
    <m/>
    <m/>
    <m/>
    <m/>
    <m/>
    <m/>
    <m/>
    <m/>
    <m/>
    <m/>
    <m/>
    <m/>
    <m/>
    <m/>
    <m/>
    <m/>
    <m/>
    <m/>
    <m/>
    <s v="固定收益类资产"/>
  </r>
  <r>
    <s v="山西焦煤"/>
    <s v="山西焦煤能源集团股份有限公司"/>
    <s v="股票"/>
    <s v="沪深主板股"/>
    <s v="000983.SZ"/>
    <x v="482"/>
    <n v="40000"/>
    <n v="477856"/>
    <x v="5265"/>
    <m/>
    <m/>
    <s v="万能"/>
    <s v="新动力20号"/>
    <s v="华安财保资管新动力20集合资产管理产品"/>
    <s v="HA0258"/>
    <s v="组合类保险资管产品"/>
    <s v="固定收益类保险资管产品"/>
    <n v="1"/>
    <s v="华安财保资产管理有限责任公司"/>
    <n v="696892400"/>
    <n v="672537379.61000001"/>
    <m/>
    <m/>
    <m/>
    <m/>
    <s v="否"/>
    <n v="9.7642900384712996E-6"/>
    <m/>
    <m/>
    <m/>
    <m/>
    <m/>
    <m/>
    <m/>
    <m/>
    <m/>
    <m/>
    <m/>
    <m/>
    <m/>
    <m/>
    <m/>
    <m/>
    <m/>
    <m/>
    <m/>
    <m/>
    <m/>
    <m/>
    <m/>
    <m/>
    <m/>
    <m/>
    <m/>
    <m/>
    <m/>
    <m/>
    <m/>
    <m/>
    <m/>
    <m/>
    <m/>
    <m/>
    <m/>
    <m/>
    <s v="固定收益类资产"/>
  </r>
  <r>
    <s v="华工科技"/>
    <s v="华工科技产业股份有限公司"/>
    <s v="股票"/>
    <s v="沪深主板股"/>
    <s v="000988.SZ"/>
    <x v="647"/>
    <n v="23300"/>
    <n v="436602"/>
    <x v="4801"/>
    <m/>
    <m/>
    <s v="万能"/>
    <s v="新动力20号"/>
    <s v="华安财保资管新动力20集合资产管理产品"/>
    <s v="HA0258"/>
    <s v="组合类保险资管产品"/>
    <s v="固定收益类保险资管产品"/>
    <n v="1"/>
    <s v="华安财保资产管理有限责任公司"/>
    <n v="696892400"/>
    <n v="672537379.61000001"/>
    <m/>
    <m/>
    <m/>
    <m/>
    <s v="否"/>
    <n v="2.31724885848567E-5"/>
    <m/>
    <m/>
    <m/>
    <m/>
    <m/>
    <m/>
    <m/>
    <m/>
    <m/>
    <m/>
    <m/>
    <m/>
    <m/>
    <m/>
    <m/>
    <m/>
    <m/>
    <m/>
    <m/>
    <m/>
    <m/>
    <m/>
    <m/>
    <m/>
    <m/>
    <m/>
    <m/>
    <m/>
    <m/>
    <m/>
    <m/>
    <m/>
    <m/>
    <m/>
    <m/>
    <m/>
    <m/>
    <m/>
    <s v="固定收益类资产"/>
  </r>
  <r>
    <s v="永 泰 运"/>
    <s v="永泰运化工物流股份有限公司"/>
    <s v="股票"/>
    <s v="沪深主板股"/>
    <s v="001228.SZ"/>
    <x v="315"/>
    <n v="164"/>
    <n v="4995.4399999999996"/>
    <x v="433"/>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招商积余"/>
    <s v="招商局积余产业运营服务股份有限公司"/>
    <s v="股票"/>
    <s v="沪深主板股"/>
    <s v="001914.SZ"/>
    <x v="648"/>
    <n v="25400"/>
    <n v="465708"/>
    <x v="5266"/>
    <m/>
    <m/>
    <s v="万能"/>
    <s v="新动力20号"/>
    <s v="华安财保资管新动力20集合资产管理产品"/>
    <s v="HA0258"/>
    <s v="组合类保险资管产品"/>
    <s v="固定收益类保险资管产品"/>
    <n v="1"/>
    <s v="华安财保资产管理有限责任公司"/>
    <n v="696892400"/>
    <n v="672537379.61000001"/>
    <m/>
    <m/>
    <m/>
    <m/>
    <s v="否"/>
    <n v="2.3954443703030299E-5"/>
    <m/>
    <m/>
    <m/>
    <m/>
    <m/>
    <m/>
    <m/>
    <m/>
    <m/>
    <m/>
    <m/>
    <m/>
    <m/>
    <m/>
    <m/>
    <m/>
    <m/>
    <m/>
    <m/>
    <m/>
    <m/>
    <m/>
    <m/>
    <m/>
    <m/>
    <m/>
    <m/>
    <m/>
    <m/>
    <m/>
    <m/>
    <m/>
    <m/>
    <m/>
    <m/>
    <m/>
    <m/>
    <m/>
    <s v="固定收益类资产"/>
  </r>
  <r>
    <s v="亿帆医药"/>
    <s v="亿帆医药股份有限公司"/>
    <s v="股票"/>
    <s v="沪深主板股"/>
    <s v="002019.SZ"/>
    <x v="649"/>
    <n v="28100"/>
    <n v="406687"/>
    <x v="5267"/>
    <m/>
    <m/>
    <s v="万能"/>
    <s v="新动力20号"/>
    <s v="华安财保资管新动力20集合资产管理产品"/>
    <s v="HA0258"/>
    <s v="组合类保险资管产品"/>
    <s v="固定收益类保险资管产品"/>
    <n v="1"/>
    <s v="华安财保资产管理有限责任公司"/>
    <n v="696892400"/>
    <n v="672537379.61000001"/>
    <m/>
    <m/>
    <m/>
    <m/>
    <s v="否"/>
    <n v="2.2769517567167799E-5"/>
    <m/>
    <m/>
    <m/>
    <m/>
    <m/>
    <m/>
    <m/>
    <m/>
    <m/>
    <m/>
    <m/>
    <m/>
    <m/>
    <m/>
    <m/>
    <m/>
    <m/>
    <m/>
    <m/>
    <m/>
    <m/>
    <m/>
    <m/>
    <m/>
    <m/>
    <m/>
    <m/>
    <m/>
    <m/>
    <m/>
    <m/>
    <m/>
    <m/>
    <m/>
    <m/>
    <m/>
    <m/>
    <m/>
    <s v="固定收益类资产"/>
  </r>
  <r>
    <s v="旺能环境"/>
    <s v="旺能环境股份有限公司"/>
    <s v="股票"/>
    <s v="沪深主板股"/>
    <s v="002034.SZ"/>
    <x v="650"/>
    <n v="19400"/>
    <n v="359467.12"/>
    <x v="5268"/>
    <m/>
    <m/>
    <s v="万能"/>
    <s v="新动力20号"/>
    <s v="华安财保资管新动力20集合资产管理产品"/>
    <s v="HA0258"/>
    <s v="组合类保险资管产品"/>
    <s v="固定收益类保险资管产品"/>
    <n v="1"/>
    <s v="华安财保资产管理有限责任公司"/>
    <n v="696892400"/>
    <n v="672537379.61000001"/>
    <m/>
    <m/>
    <m/>
    <m/>
    <s v="否"/>
    <n v="4.5169505344229997E-5"/>
    <m/>
    <m/>
    <m/>
    <m/>
    <m/>
    <m/>
    <m/>
    <m/>
    <m/>
    <m/>
    <m/>
    <m/>
    <m/>
    <m/>
    <m/>
    <m/>
    <m/>
    <m/>
    <m/>
    <m/>
    <m/>
    <m/>
    <m/>
    <m/>
    <m/>
    <m/>
    <m/>
    <m/>
    <m/>
    <m/>
    <m/>
    <m/>
    <m/>
    <m/>
    <m/>
    <m/>
    <m/>
    <m/>
    <s v="固定收益类资产"/>
  </r>
  <r>
    <s v="黔源电力"/>
    <s v="贵州黔源电力股份有限公司"/>
    <s v="股票"/>
    <s v="沪深主板股"/>
    <s v="002039.SZ"/>
    <x v="651"/>
    <n v="18200"/>
    <n v="319979.38"/>
    <x v="5269"/>
    <m/>
    <m/>
    <s v="万能"/>
    <s v="新动力20号"/>
    <s v="华安财保资管新动力20集合资产管理产品"/>
    <s v="HA0258"/>
    <s v="组合类保险资管产品"/>
    <s v="固定收益类保险资管产品"/>
    <n v="1"/>
    <s v="华安财保资产管理有限责任公司"/>
    <n v="696892400"/>
    <n v="672537379.61000001"/>
    <m/>
    <m/>
    <m/>
    <m/>
    <s v="否"/>
    <n v="5.9594236205265402E-5"/>
    <m/>
    <m/>
    <m/>
    <m/>
    <m/>
    <m/>
    <m/>
    <m/>
    <m/>
    <m/>
    <m/>
    <m/>
    <m/>
    <m/>
    <m/>
    <m/>
    <m/>
    <m/>
    <m/>
    <m/>
    <m/>
    <m/>
    <m/>
    <m/>
    <m/>
    <m/>
    <m/>
    <m/>
    <m/>
    <m/>
    <m/>
    <m/>
    <m/>
    <m/>
    <m/>
    <m/>
    <m/>
    <m/>
    <s v="固定收益类资产"/>
  </r>
  <r>
    <s v="鲁阳节能"/>
    <s v="山东鲁阳节能材料股份有限公司"/>
    <s v="股票"/>
    <s v="沪深主板股"/>
    <s v="002088.SZ"/>
    <x v="652"/>
    <n v="21600"/>
    <n v="353126.2"/>
    <x v="4806"/>
    <m/>
    <m/>
    <s v="万能"/>
    <s v="新动力20号"/>
    <s v="华安财保资管新动力20集合资产管理产品"/>
    <s v="HA0258"/>
    <s v="组合类保险资管产品"/>
    <s v="固定收益类保险资管产品"/>
    <n v="1"/>
    <s v="华安财保资产管理有限责任公司"/>
    <n v="696892400"/>
    <n v="672537379.61000001"/>
    <m/>
    <m/>
    <m/>
    <m/>
    <s v="否"/>
    <n v="4.2659707467455E-5"/>
    <m/>
    <m/>
    <m/>
    <m/>
    <m/>
    <m/>
    <m/>
    <m/>
    <m/>
    <m/>
    <m/>
    <m/>
    <m/>
    <m/>
    <m/>
    <m/>
    <m/>
    <m/>
    <m/>
    <m/>
    <m/>
    <m/>
    <m/>
    <m/>
    <m/>
    <m/>
    <m/>
    <m/>
    <m/>
    <m/>
    <m/>
    <m/>
    <m/>
    <m/>
    <m/>
    <m/>
    <m/>
    <m/>
    <s v="固定收益类资产"/>
  </r>
  <r>
    <s v="山河智能"/>
    <s v="山河智能装备股份有限公司"/>
    <s v="股票"/>
    <s v="沪深主板股"/>
    <s v="002097.SZ"/>
    <x v="653"/>
    <n v="40800"/>
    <n v="300803"/>
    <x v="5270"/>
    <m/>
    <m/>
    <s v="万能"/>
    <s v="新动力20号"/>
    <s v="华安财保资管新动力20集合资产管理产品"/>
    <s v="HA0258"/>
    <s v="组合类保险资管产品"/>
    <s v="固定收益类保险资管产品"/>
    <n v="1"/>
    <s v="华安财保资产管理有限责任公司"/>
    <n v="696892400"/>
    <n v="672537379.61000001"/>
    <m/>
    <m/>
    <m/>
    <m/>
    <s v="否"/>
    <n v="3.7527163561356003E-5"/>
    <m/>
    <m/>
    <m/>
    <m/>
    <m/>
    <m/>
    <m/>
    <m/>
    <m/>
    <m/>
    <m/>
    <m/>
    <m/>
    <m/>
    <m/>
    <m/>
    <m/>
    <m/>
    <m/>
    <m/>
    <m/>
    <m/>
    <m/>
    <m/>
    <m/>
    <m/>
    <m/>
    <m/>
    <m/>
    <m/>
    <m/>
    <m/>
    <m/>
    <m/>
    <m/>
    <m/>
    <m/>
    <m/>
    <s v="固定收益类资产"/>
  </r>
  <r>
    <s v="韵达股份"/>
    <s v="韵达控股股份有限公司"/>
    <s v="股票"/>
    <s v="沪深主板股"/>
    <s v="002120.SZ"/>
    <x v="654"/>
    <n v="42300"/>
    <n v="770845"/>
    <x v="5271"/>
    <m/>
    <m/>
    <s v="万能"/>
    <s v="新动力20号"/>
    <s v="华安财保资管新动力20集合资产管理产品"/>
    <s v="HA0258"/>
    <s v="组合类保险资管产品"/>
    <s v="固定收益类保险资管产品"/>
    <n v="1"/>
    <s v="华安财保资产管理有限责任公司"/>
    <n v="696892400"/>
    <n v="672537379.61000001"/>
    <m/>
    <m/>
    <m/>
    <m/>
    <s v="是"/>
    <n v="1.4572307789182899E-5"/>
    <m/>
    <m/>
    <m/>
    <m/>
    <m/>
    <m/>
    <m/>
    <m/>
    <m/>
    <m/>
    <m/>
    <m/>
    <m/>
    <m/>
    <m/>
    <m/>
    <m/>
    <m/>
    <m/>
    <m/>
    <m/>
    <m/>
    <m/>
    <m/>
    <m/>
    <m/>
    <m/>
    <m/>
    <m/>
    <m/>
    <m/>
    <m/>
    <m/>
    <m/>
    <m/>
    <m/>
    <m/>
    <m/>
    <s v="固定收益类资产"/>
  </r>
  <r>
    <s v="电投能源"/>
    <s v="内蒙古电投能源股份有限公司"/>
    <s v="股票"/>
    <s v="沪深主板股"/>
    <s v="002128.SZ"/>
    <x v="655"/>
    <n v="26700"/>
    <n v="433186"/>
    <x v="5272"/>
    <m/>
    <m/>
    <s v="万能"/>
    <s v="新动力20号"/>
    <s v="华安财保资管新动力20集合资产管理产品"/>
    <s v="HA0258"/>
    <s v="组合类保险资管产品"/>
    <s v="固定收益类保险资管产品"/>
    <n v="1"/>
    <s v="华安财保资产管理有限责任公司"/>
    <n v="696892400"/>
    <n v="672537379.61000001"/>
    <m/>
    <m/>
    <m/>
    <m/>
    <s v="否"/>
    <n v="1.38948627763986E-5"/>
    <m/>
    <m/>
    <m/>
    <m/>
    <m/>
    <m/>
    <m/>
    <m/>
    <m/>
    <m/>
    <m/>
    <m/>
    <m/>
    <m/>
    <m/>
    <m/>
    <m/>
    <m/>
    <m/>
    <m/>
    <m/>
    <m/>
    <m/>
    <m/>
    <m/>
    <m/>
    <m/>
    <m/>
    <m/>
    <m/>
    <m/>
    <m/>
    <m/>
    <m/>
    <m/>
    <m/>
    <m/>
    <m/>
    <s v="固定收益类资产"/>
  </r>
  <r>
    <s v="中环股份"/>
    <s v="天津中环半导体股份有限公司"/>
    <s v="股票"/>
    <s v="沪深主板股"/>
    <s v="002129.SZ"/>
    <x v="656"/>
    <n v="33400"/>
    <n v="1378862"/>
    <x v="4810"/>
    <m/>
    <m/>
    <s v="万能"/>
    <s v="新动力20号"/>
    <s v="华安财保资管新动力20集合资产管理产品"/>
    <s v="HA0258"/>
    <s v="组合类保险资管产品"/>
    <s v="固定收益类保险资管产品"/>
    <n v="1"/>
    <s v="华安财保资产管理有限责任公司"/>
    <n v="696892400"/>
    <n v="672537379.61000001"/>
    <m/>
    <m/>
    <m/>
    <m/>
    <s v="是"/>
    <n v="1.0335009970139299E-5"/>
    <m/>
    <m/>
    <m/>
    <m/>
    <m/>
    <m/>
    <m/>
    <m/>
    <m/>
    <m/>
    <m/>
    <m/>
    <m/>
    <m/>
    <m/>
    <m/>
    <m/>
    <m/>
    <m/>
    <m/>
    <m/>
    <m/>
    <m/>
    <m/>
    <m/>
    <m/>
    <m/>
    <m/>
    <m/>
    <m/>
    <m/>
    <m/>
    <m/>
    <m/>
    <m/>
    <m/>
    <m/>
    <m/>
    <s v="固定收益类资产"/>
  </r>
  <r>
    <s v="宁波银行"/>
    <s v="宁波银行股份有限公司"/>
    <s v="股票"/>
    <s v="沪深主板股"/>
    <s v="002142.SZ"/>
    <x v="657"/>
    <n v="84400"/>
    <n v="3127469.39"/>
    <x v="5273"/>
    <m/>
    <m/>
    <s v="万能"/>
    <s v="新动力20号"/>
    <s v="华安财保资管新动力20集合资产管理产品"/>
    <s v="HA0258"/>
    <s v="组合类保险资管产品"/>
    <s v="固定收益类保险资管产品"/>
    <n v="1"/>
    <s v="华安财保资产管理有限责任公司"/>
    <n v="696892400"/>
    <n v="672537379.61000001"/>
    <m/>
    <m/>
    <m/>
    <m/>
    <s v="是"/>
    <n v="1.2780925205457499E-5"/>
    <m/>
    <m/>
    <m/>
    <m/>
    <m/>
    <m/>
    <m/>
    <m/>
    <m/>
    <m/>
    <m/>
    <m/>
    <m/>
    <m/>
    <m/>
    <m/>
    <m/>
    <m/>
    <m/>
    <m/>
    <m/>
    <m/>
    <m/>
    <m/>
    <m/>
    <m/>
    <m/>
    <m/>
    <m/>
    <m/>
    <m/>
    <m/>
    <m/>
    <m/>
    <m/>
    <m/>
    <m/>
    <m/>
    <s v="固定收益类资产"/>
  </r>
  <r>
    <s v="通富微电"/>
    <s v="通富微电子股份有限公司"/>
    <s v="股票"/>
    <s v="沪深主板股"/>
    <s v="002156.SZ"/>
    <x v="658"/>
    <n v="25100"/>
    <n v="430484.08"/>
    <x v="4812"/>
    <m/>
    <m/>
    <s v="万能"/>
    <s v="新动力20号"/>
    <s v="华安财保资管新动力20集合资产管理产品"/>
    <s v="HA0258"/>
    <s v="组合类保险资管产品"/>
    <s v="固定收益类保险资管产品"/>
    <n v="1"/>
    <s v="华安财保资产管理有限责任公司"/>
    <n v="696892400"/>
    <n v="672537379.61000001"/>
    <m/>
    <m/>
    <m/>
    <m/>
    <s v="否"/>
    <n v="1.8885855969233101E-5"/>
    <m/>
    <m/>
    <m/>
    <m/>
    <m/>
    <m/>
    <m/>
    <m/>
    <m/>
    <m/>
    <m/>
    <m/>
    <m/>
    <m/>
    <m/>
    <m/>
    <m/>
    <m/>
    <m/>
    <m/>
    <m/>
    <m/>
    <m/>
    <m/>
    <m/>
    <m/>
    <m/>
    <m/>
    <m/>
    <m/>
    <m/>
    <m/>
    <m/>
    <m/>
    <m/>
    <m/>
    <m/>
    <m/>
    <s v="固定收益类资产"/>
  </r>
  <r>
    <s v="游族网络"/>
    <s v="游族网络股份有限公司"/>
    <s v="股票"/>
    <s v="沪深主板股"/>
    <s v="002174.SZ"/>
    <x v="659"/>
    <n v="29100"/>
    <n v="324579"/>
    <x v="4813"/>
    <m/>
    <m/>
    <s v="万能"/>
    <s v="新动力20号"/>
    <s v="华安财保资管新动力20集合资产管理产品"/>
    <s v="HA0258"/>
    <s v="组合类保险资管产品"/>
    <s v="固定收益类保险资管产品"/>
    <n v="1"/>
    <s v="华安财保资产管理有限责任公司"/>
    <n v="696892400"/>
    <n v="672537379.61000001"/>
    <m/>
    <m/>
    <m/>
    <m/>
    <s v="否"/>
    <n v="3.1773342227452501E-5"/>
    <m/>
    <m/>
    <m/>
    <m/>
    <m/>
    <m/>
    <m/>
    <m/>
    <m/>
    <m/>
    <m/>
    <m/>
    <m/>
    <m/>
    <m/>
    <m/>
    <m/>
    <m/>
    <m/>
    <m/>
    <m/>
    <m/>
    <m/>
    <m/>
    <m/>
    <m/>
    <m/>
    <m/>
    <m/>
    <m/>
    <m/>
    <m/>
    <m/>
    <m/>
    <m/>
    <m/>
    <m/>
    <m/>
    <s v="固定收益类资产"/>
  </r>
  <r>
    <s v="中航光电"/>
    <s v="中航光电科技股份有限公司"/>
    <s v="股票"/>
    <s v="沪深主板股"/>
    <s v="002179.SZ"/>
    <x v="465"/>
    <n v="6900"/>
    <n v="549813.32999999996"/>
    <x v="4814"/>
    <m/>
    <m/>
    <s v="万能"/>
    <s v="新动力20号"/>
    <s v="华安财保资管新动力20集合资产管理产品"/>
    <s v="HA0258"/>
    <s v="组合类保险资管产品"/>
    <s v="固定收益类保险资管产品"/>
    <n v="1"/>
    <s v="华安财保资产管理有限责任公司"/>
    <n v="696892400"/>
    <n v="672537379.61000001"/>
    <m/>
    <m/>
    <m/>
    <m/>
    <s v="是"/>
    <n v="6.0769050833223004E-6"/>
    <m/>
    <m/>
    <m/>
    <m/>
    <m/>
    <m/>
    <m/>
    <m/>
    <m/>
    <m/>
    <m/>
    <m/>
    <m/>
    <m/>
    <m/>
    <m/>
    <m/>
    <m/>
    <m/>
    <m/>
    <m/>
    <m/>
    <m/>
    <m/>
    <m/>
    <m/>
    <m/>
    <m/>
    <m/>
    <m/>
    <m/>
    <m/>
    <m/>
    <m/>
    <m/>
    <m/>
    <m/>
    <m/>
    <s v="固定收益类资产"/>
  </r>
  <r>
    <s v="纳 思 达"/>
    <s v="纳思达股份有限公司"/>
    <s v="股票"/>
    <s v="沪深主板股"/>
    <s v="002180.SZ"/>
    <x v="597"/>
    <n v="14500"/>
    <n v="693757.51"/>
    <x v="4815"/>
    <m/>
    <m/>
    <s v="万能"/>
    <s v="新动力20号"/>
    <s v="华安财保资管新动力20集合资产管理产品"/>
    <s v="HA0258"/>
    <s v="组合类保险资管产品"/>
    <s v="固定收益类保险资管产品"/>
    <n v="1"/>
    <s v="华安财保资产管理有限责任公司"/>
    <n v="696892400"/>
    <n v="672537379.61000001"/>
    <m/>
    <m/>
    <m/>
    <m/>
    <s v="否"/>
    <n v="1.0276855947736799E-5"/>
    <m/>
    <m/>
    <m/>
    <m/>
    <m/>
    <m/>
    <m/>
    <m/>
    <m/>
    <m/>
    <m/>
    <m/>
    <m/>
    <m/>
    <m/>
    <m/>
    <m/>
    <m/>
    <m/>
    <m/>
    <m/>
    <m/>
    <m/>
    <m/>
    <m/>
    <m/>
    <m/>
    <m/>
    <m/>
    <m/>
    <m/>
    <m/>
    <m/>
    <m/>
    <m/>
    <m/>
    <m/>
    <m/>
    <s v="固定收益类资产"/>
  </r>
  <r>
    <s v="怡 亚 通"/>
    <s v="深圳市怡亚通供应链股份有限公司"/>
    <s v="股票"/>
    <s v="沪深主板股"/>
    <s v="002183.SZ"/>
    <x v="660"/>
    <n v="88500"/>
    <n v="474363.45"/>
    <x v="5274"/>
    <m/>
    <m/>
    <s v="万能"/>
    <s v="新动力20号"/>
    <s v="华安财保资管新动力20集合资产管理产品"/>
    <s v="HA0258"/>
    <s v="组合类保险资管产品"/>
    <s v="固定收益类保险资管产品"/>
    <n v="1"/>
    <s v="华安财保资产管理有限责任公司"/>
    <n v="696892400"/>
    <n v="672537379.61000001"/>
    <m/>
    <m/>
    <m/>
    <m/>
    <s v="否"/>
    <n v="3.40776627647161E-5"/>
    <m/>
    <m/>
    <m/>
    <m/>
    <m/>
    <m/>
    <m/>
    <m/>
    <m/>
    <m/>
    <m/>
    <m/>
    <m/>
    <m/>
    <m/>
    <m/>
    <m/>
    <m/>
    <m/>
    <m/>
    <m/>
    <m/>
    <m/>
    <m/>
    <m/>
    <m/>
    <m/>
    <m/>
    <m/>
    <m/>
    <m/>
    <m/>
    <m/>
    <m/>
    <m/>
    <m/>
    <m/>
    <m/>
    <s v="固定收益类资产"/>
  </r>
  <r>
    <s v="华天科技"/>
    <s v="天水华天科技股份有限公司"/>
    <s v="股票"/>
    <s v="沪深主板股"/>
    <s v="002185.SZ"/>
    <x v="661"/>
    <n v="47700"/>
    <n v="484753"/>
    <x v="5275"/>
    <m/>
    <m/>
    <s v="万能"/>
    <s v="新动力20号"/>
    <s v="华安财保资管新动力20集合资产管理产品"/>
    <s v="HA0258"/>
    <s v="组合类保险资管产品"/>
    <s v="固定收益类保险资管产品"/>
    <n v="1"/>
    <s v="华安财保资产管理有限责任公司"/>
    <n v="696892400"/>
    <n v="672537379.61000001"/>
    <m/>
    <m/>
    <m/>
    <m/>
    <s v="否"/>
    <n v="1.4885388834604299E-5"/>
    <m/>
    <m/>
    <m/>
    <m/>
    <m/>
    <m/>
    <m/>
    <m/>
    <m/>
    <m/>
    <m/>
    <m/>
    <m/>
    <m/>
    <m/>
    <m/>
    <m/>
    <m/>
    <m/>
    <m/>
    <m/>
    <m/>
    <m/>
    <m/>
    <m/>
    <m/>
    <m/>
    <m/>
    <m/>
    <m/>
    <m/>
    <m/>
    <m/>
    <m/>
    <m/>
    <m/>
    <m/>
    <m/>
    <s v="固定收益类资产"/>
  </r>
  <r>
    <s v="科大讯飞"/>
    <s v="科大讯飞股份有限公司"/>
    <s v="股票"/>
    <s v="沪深主板股"/>
    <s v="002230.SZ"/>
    <x v="662"/>
    <n v="18500"/>
    <n v="822787"/>
    <x v="5276"/>
    <m/>
    <m/>
    <s v="万能"/>
    <s v="新动力20号"/>
    <s v="华安财保资管新动力20集合资产管理产品"/>
    <s v="HA0258"/>
    <s v="组合类保险资管产品"/>
    <s v="固定收益类保险资管产品"/>
    <n v="1"/>
    <s v="华安财保资产管理有限责任公司"/>
    <n v="696892400"/>
    <n v="672537379.61000001"/>
    <m/>
    <m/>
    <m/>
    <m/>
    <s v="是"/>
    <n v="7.9592991728659694E-6"/>
    <m/>
    <m/>
    <m/>
    <m/>
    <m/>
    <m/>
    <m/>
    <m/>
    <m/>
    <m/>
    <m/>
    <m/>
    <m/>
    <m/>
    <m/>
    <m/>
    <m/>
    <m/>
    <m/>
    <m/>
    <m/>
    <m/>
    <m/>
    <m/>
    <m/>
    <m/>
    <m/>
    <m/>
    <m/>
    <m/>
    <m/>
    <m/>
    <m/>
    <m/>
    <m/>
    <m/>
    <m/>
    <m/>
    <s v="固定收益类资产"/>
  </r>
  <r>
    <s v="塔牌集团"/>
    <s v="广东塔牌集团股份有限公司"/>
    <s v="股票"/>
    <s v="沪深主板股"/>
    <s v="002233.SZ"/>
    <x v="663"/>
    <n v="32600"/>
    <n v="359588"/>
    <x v="5277"/>
    <m/>
    <m/>
    <s v="万能"/>
    <s v="新动力20号"/>
    <s v="华安财保资管新动力20集合资产管理产品"/>
    <s v="HA0258"/>
    <s v="组合类保险资管产品"/>
    <s v="固定收益类保险资管产品"/>
    <n v="1"/>
    <s v="华安财保资产管理有限责任公司"/>
    <n v="696892400"/>
    <n v="672537379.61000001"/>
    <m/>
    <m/>
    <m/>
    <m/>
    <s v="否"/>
    <n v="2.7342684835727501E-5"/>
    <m/>
    <m/>
    <m/>
    <m/>
    <m/>
    <m/>
    <m/>
    <m/>
    <m/>
    <m/>
    <m/>
    <m/>
    <m/>
    <m/>
    <m/>
    <m/>
    <m/>
    <m/>
    <m/>
    <m/>
    <m/>
    <m/>
    <m/>
    <m/>
    <m/>
    <m/>
    <m/>
    <m/>
    <m/>
    <m/>
    <m/>
    <m/>
    <m/>
    <m/>
    <m/>
    <m/>
    <m/>
    <m/>
    <s v="固定收益类资产"/>
  </r>
  <r>
    <s v="联化科技"/>
    <s v="联化科技股份有限公司"/>
    <s v="股票"/>
    <s v="沪深主板股"/>
    <s v="002250.SZ"/>
    <x v="664"/>
    <n v="27200"/>
    <n v="372181"/>
    <x v="5278"/>
    <m/>
    <m/>
    <s v="万能"/>
    <s v="新动力20号"/>
    <s v="华安财保资管新动力20集合资产管理产品"/>
    <s v="HA0258"/>
    <s v="组合类保险资管产品"/>
    <s v="固定收益类保险资管产品"/>
    <n v="1"/>
    <s v="华安财保资产管理有限责任公司"/>
    <n v="696892400"/>
    <n v="672537379.61000001"/>
    <m/>
    <m/>
    <m/>
    <m/>
    <s v="否"/>
    <n v="2.94612621748883E-5"/>
    <m/>
    <m/>
    <m/>
    <m/>
    <m/>
    <m/>
    <m/>
    <m/>
    <m/>
    <m/>
    <m/>
    <m/>
    <m/>
    <m/>
    <m/>
    <m/>
    <m/>
    <m/>
    <m/>
    <m/>
    <m/>
    <m/>
    <m/>
    <m/>
    <m/>
    <m/>
    <m/>
    <m/>
    <m/>
    <m/>
    <m/>
    <m/>
    <m/>
    <m/>
    <m/>
    <m/>
    <m/>
    <m/>
    <s v="固定收益类资产"/>
  </r>
  <r>
    <s v="卫 士 通"/>
    <s v="成都卫士通信息产业股份有限公司"/>
    <s v="股票"/>
    <s v="沪深主板股"/>
    <s v="002268.SZ"/>
    <x v="665"/>
    <n v="8900"/>
    <n v="385672"/>
    <x v="4821"/>
    <m/>
    <m/>
    <s v="万能"/>
    <s v="新动力20号"/>
    <s v="华安财保资管新动力20集合资产管理产品"/>
    <s v="HA0258"/>
    <s v="组合类保险资管产品"/>
    <s v="固定收益类保险资管产品"/>
    <n v="1"/>
    <s v="华安财保资产管理有限责任公司"/>
    <n v="696892400"/>
    <n v="672537379.61000001"/>
    <m/>
    <m/>
    <m/>
    <m/>
    <s v="否"/>
    <n v="1.05164324201652E-5"/>
    <m/>
    <m/>
    <m/>
    <m/>
    <m/>
    <m/>
    <m/>
    <m/>
    <m/>
    <m/>
    <m/>
    <m/>
    <m/>
    <m/>
    <m/>
    <m/>
    <m/>
    <m/>
    <m/>
    <m/>
    <m/>
    <m/>
    <m/>
    <m/>
    <m/>
    <m/>
    <m/>
    <m/>
    <m/>
    <m/>
    <m/>
    <m/>
    <m/>
    <m/>
    <m/>
    <m/>
    <m/>
    <m/>
    <s v="固定收益类资产"/>
  </r>
  <r>
    <s v="华明装备"/>
    <s v="华明电力装备股份有限公司"/>
    <s v="股票"/>
    <s v="沪深主板股"/>
    <s v="002270.SZ"/>
    <x v="666"/>
    <n v="53000"/>
    <n v="355018"/>
    <x v="5279"/>
    <m/>
    <m/>
    <s v="万能"/>
    <s v="新动力20号"/>
    <s v="华安财保资管新动力20集合资产管理产品"/>
    <s v="HA0258"/>
    <s v="组合类保险资管产品"/>
    <s v="固定收益类保险资管产品"/>
    <n v="1"/>
    <s v="华安财保资产管理有限责任公司"/>
    <n v="696892400"/>
    <n v="672537379.61000001"/>
    <m/>
    <m/>
    <m/>
    <m/>
    <s v="否"/>
    <n v="5.9136907040077098E-5"/>
    <m/>
    <m/>
    <m/>
    <m/>
    <m/>
    <m/>
    <m/>
    <m/>
    <m/>
    <m/>
    <m/>
    <m/>
    <m/>
    <m/>
    <m/>
    <m/>
    <m/>
    <m/>
    <m/>
    <m/>
    <m/>
    <m/>
    <m/>
    <m/>
    <m/>
    <m/>
    <m/>
    <m/>
    <m/>
    <m/>
    <m/>
    <m/>
    <m/>
    <m/>
    <m/>
    <m/>
    <m/>
    <m/>
    <s v="固定收益类资产"/>
  </r>
  <r>
    <s v="东方雨虹"/>
    <s v="北京东方雨虹防水技术股份有限公司"/>
    <s v="股票"/>
    <s v="沪深主板股"/>
    <s v="002271.SZ"/>
    <x v="460"/>
    <n v="17800"/>
    <n v="808264.25"/>
    <x v="5280"/>
    <m/>
    <m/>
    <s v="万能"/>
    <s v="新动力20号"/>
    <s v="华安财保资管新动力20集合资产管理产品"/>
    <s v="HA0258"/>
    <s v="组合类保险资管产品"/>
    <s v="固定收益类保险资管产品"/>
    <n v="1"/>
    <s v="华安财保资产管理有限责任公司"/>
    <n v="696892400"/>
    <n v="672537379.61000001"/>
    <m/>
    <m/>
    <m/>
    <m/>
    <s v="是"/>
    <n v="7.0645369000894199E-6"/>
    <m/>
    <m/>
    <m/>
    <m/>
    <m/>
    <m/>
    <m/>
    <m/>
    <m/>
    <m/>
    <m/>
    <m/>
    <m/>
    <m/>
    <m/>
    <m/>
    <m/>
    <m/>
    <m/>
    <m/>
    <m/>
    <m/>
    <m/>
    <m/>
    <m/>
    <m/>
    <m/>
    <m/>
    <m/>
    <m/>
    <m/>
    <m/>
    <m/>
    <m/>
    <m/>
    <m/>
    <m/>
    <m/>
    <s v="固定收益类资产"/>
  </r>
  <r>
    <s v="万马股份"/>
    <s v="浙江万马股份有限公司"/>
    <s v="股票"/>
    <s v="沪深主板股"/>
    <s v="002276.SZ"/>
    <x v="667"/>
    <n v="56800"/>
    <n v="389274"/>
    <x v="5281"/>
    <m/>
    <m/>
    <s v="万能"/>
    <s v="新动力20号"/>
    <s v="华安财保资管新动力20集合资产管理产品"/>
    <s v="HA0258"/>
    <s v="组合类保险资管产品"/>
    <s v="固定收益类保险资管产品"/>
    <n v="1"/>
    <s v="华安财保资产管理有限责任公司"/>
    <n v="696892400"/>
    <n v="672537379.61000001"/>
    <m/>
    <m/>
    <m/>
    <m/>
    <s v="否"/>
    <n v="5.4853305659814901E-5"/>
    <m/>
    <m/>
    <m/>
    <m/>
    <m/>
    <m/>
    <m/>
    <m/>
    <m/>
    <m/>
    <m/>
    <m/>
    <m/>
    <m/>
    <m/>
    <m/>
    <m/>
    <m/>
    <m/>
    <m/>
    <m/>
    <m/>
    <m/>
    <m/>
    <m/>
    <m/>
    <m/>
    <m/>
    <m/>
    <m/>
    <m/>
    <m/>
    <m/>
    <m/>
    <m/>
    <m/>
    <m/>
    <m/>
    <s v="固定收益类资产"/>
  </r>
  <r>
    <s v="保 龄 宝"/>
    <s v="保龄宝生物股份有限公司"/>
    <s v="股票"/>
    <s v="沪深主板股"/>
    <s v="002286.SZ"/>
    <x v="668"/>
    <n v="60500"/>
    <n v="692061"/>
    <x v="5282"/>
    <m/>
    <m/>
    <s v="万能"/>
    <s v="新动力20号"/>
    <s v="华安财保资管新动力20集合资产管理产品"/>
    <s v="HA0258"/>
    <s v="组合类保险资管产品"/>
    <s v="固定收益类保险资管产品"/>
    <n v="1"/>
    <s v="华安财保资产管理有限责任公司"/>
    <n v="696892400"/>
    <n v="672537379.61000001"/>
    <m/>
    <m/>
    <m/>
    <m/>
    <s v="否"/>
    <n v="1.6267293410079101E-4"/>
    <m/>
    <m/>
    <m/>
    <m/>
    <m/>
    <m/>
    <m/>
    <m/>
    <m/>
    <m/>
    <m/>
    <m/>
    <m/>
    <m/>
    <m/>
    <m/>
    <m/>
    <m/>
    <m/>
    <m/>
    <m/>
    <m/>
    <m/>
    <m/>
    <m/>
    <m/>
    <m/>
    <m/>
    <m/>
    <m/>
    <m/>
    <m/>
    <m/>
    <m/>
    <m/>
    <m/>
    <m/>
    <m/>
    <s v="固定收益类资产"/>
  </r>
  <r>
    <s v="信 立 泰"/>
    <s v="深圳信立泰药业股份有限公司"/>
    <s v="股票"/>
    <s v="沪深主板股"/>
    <s v="002294.SZ"/>
    <x v="669"/>
    <n v="15400"/>
    <n v="375926.69"/>
    <x v="4826"/>
    <m/>
    <m/>
    <s v="万能"/>
    <s v="新动力20号"/>
    <s v="华安财保资管新动力20集合资产管理产品"/>
    <s v="HA0258"/>
    <s v="组合类保险资管产品"/>
    <s v="固定收益类保险资管产品"/>
    <n v="1"/>
    <s v="华安财保资产管理有限责任公司"/>
    <n v="696892400"/>
    <n v="672537379.61000001"/>
    <m/>
    <m/>
    <m/>
    <m/>
    <s v="否"/>
    <n v="1.38139321731535E-5"/>
    <m/>
    <m/>
    <m/>
    <m/>
    <m/>
    <m/>
    <m/>
    <m/>
    <m/>
    <m/>
    <m/>
    <m/>
    <m/>
    <m/>
    <m/>
    <m/>
    <m/>
    <m/>
    <m/>
    <m/>
    <m/>
    <m/>
    <m/>
    <m/>
    <m/>
    <m/>
    <m/>
    <m/>
    <m/>
    <m/>
    <m/>
    <m/>
    <m/>
    <m/>
    <m/>
    <m/>
    <m/>
    <m/>
    <s v="固定收益类资产"/>
  </r>
  <r>
    <s v="圣农发展"/>
    <s v="福建圣农发展股份有限公司"/>
    <s v="股票"/>
    <s v="沪深主板股"/>
    <s v="002299.SZ"/>
    <x v="670"/>
    <n v="36000"/>
    <n v="693927"/>
    <x v="5283"/>
    <m/>
    <m/>
    <s v="万能"/>
    <s v="新动力20号"/>
    <s v="华安财保资管新动力20集合资产管理产品"/>
    <s v="HA0258"/>
    <s v="组合类保险资管产品"/>
    <s v="固定收益类保险资管产品"/>
    <n v="1"/>
    <s v="华安财保资产管理有限责任公司"/>
    <n v="696892400"/>
    <n v="672537379.61000001"/>
    <m/>
    <m/>
    <m/>
    <m/>
    <s v="否"/>
    <n v="2.89395256488267E-5"/>
    <m/>
    <m/>
    <m/>
    <m/>
    <m/>
    <m/>
    <m/>
    <m/>
    <m/>
    <m/>
    <m/>
    <m/>
    <m/>
    <m/>
    <m/>
    <m/>
    <m/>
    <m/>
    <m/>
    <m/>
    <m/>
    <m/>
    <m/>
    <m/>
    <m/>
    <m/>
    <m/>
    <m/>
    <m/>
    <m/>
    <m/>
    <m/>
    <m/>
    <m/>
    <m/>
    <m/>
    <m/>
    <m/>
    <s v="固定收益类资产"/>
  </r>
  <r>
    <s v="洋河股份"/>
    <s v="江苏洋河酒厂股份有限公司"/>
    <s v="股票"/>
    <s v="沪深主板股"/>
    <s v="002304.SZ"/>
    <x v="671"/>
    <n v="10600"/>
    <n v="1605554.4"/>
    <x v="4828"/>
    <m/>
    <m/>
    <s v="万能"/>
    <s v="新动力20号"/>
    <s v="华安财保资管新动力20集合资产管理产品"/>
    <s v="HA0258"/>
    <s v="组合类保险资管产品"/>
    <s v="固定收益类保险资管产品"/>
    <n v="1"/>
    <s v="华安财保资产管理有限责任公司"/>
    <n v="696892400"/>
    <n v="672537379.61000001"/>
    <m/>
    <m/>
    <m/>
    <m/>
    <s v="是"/>
    <n v="7.0338980801439697E-6"/>
    <m/>
    <m/>
    <m/>
    <m/>
    <m/>
    <m/>
    <m/>
    <m/>
    <m/>
    <m/>
    <m/>
    <m/>
    <m/>
    <m/>
    <m/>
    <m/>
    <m/>
    <m/>
    <m/>
    <m/>
    <m/>
    <m/>
    <m/>
    <m/>
    <m/>
    <m/>
    <m/>
    <m/>
    <m/>
    <m/>
    <m/>
    <m/>
    <m/>
    <m/>
    <m/>
    <m/>
    <m/>
    <m/>
    <s v="固定收益类资产"/>
  </r>
  <r>
    <s v="潮 宏 基"/>
    <s v="广东潮宏基实业股份有限公司"/>
    <s v="股票"/>
    <s v="沪深主板股"/>
    <s v="002345.SZ"/>
    <x v="672"/>
    <n v="70200"/>
    <n v="331746"/>
    <x v="5284"/>
    <m/>
    <m/>
    <s v="万能"/>
    <s v="新动力20号"/>
    <s v="华安财保资管新动力20集合资产管理产品"/>
    <s v="HA0258"/>
    <s v="组合类保险资管产品"/>
    <s v="固定收益类保险资管产品"/>
    <n v="1"/>
    <s v="华安财保资产管理有限责任公司"/>
    <n v="696892400"/>
    <n v="672537379.61000001"/>
    <m/>
    <m/>
    <m/>
    <m/>
    <s v="否"/>
    <n v="7.9008436735840594E-5"/>
    <m/>
    <m/>
    <m/>
    <m/>
    <m/>
    <m/>
    <m/>
    <m/>
    <m/>
    <m/>
    <m/>
    <m/>
    <m/>
    <m/>
    <m/>
    <m/>
    <m/>
    <m/>
    <m/>
    <m/>
    <m/>
    <m/>
    <m/>
    <m/>
    <m/>
    <m/>
    <m/>
    <m/>
    <m/>
    <m/>
    <m/>
    <m/>
    <m/>
    <m/>
    <m/>
    <m/>
    <m/>
    <m/>
    <s v="固定收益类资产"/>
  </r>
  <r>
    <s v="太极股份"/>
    <s v="太极计算机股份有限公司"/>
    <s v="股票"/>
    <s v="沪深主板股"/>
    <s v="002368.SZ"/>
    <x v="673"/>
    <n v="17300"/>
    <n v="358600.3"/>
    <x v="4830"/>
    <m/>
    <m/>
    <s v="万能"/>
    <s v="新动力20号"/>
    <s v="华安财保资管新动力20集合资产管理产品"/>
    <s v="HA0258"/>
    <s v="组合类保险资管产品"/>
    <s v="固定收益类保险资管产品"/>
    <n v="1"/>
    <s v="华安财保资产管理有限责任公司"/>
    <n v="696892400"/>
    <n v="672537379.61000001"/>
    <m/>
    <m/>
    <m/>
    <m/>
    <s v="否"/>
    <n v="2.9845050140900498E-5"/>
    <m/>
    <m/>
    <m/>
    <m/>
    <m/>
    <m/>
    <m/>
    <m/>
    <m/>
    <m/>
    <m/>
    <m/>
    <m/>
    <m/>
    <m/>
    <m/>
    <m/>
    <m/>
    <m/>
    <m/>
    <m/>
    <m/>
    <m/>
    <m/>
    <m/>
    <m/>
    <m/>
    <m/>
    <m/>
    <m/>
    <m/>
    <m/>
    <m/>
    <m/>
    <m/>
    <m/>
    <m/>
    <m/>
    <s v="固定收益类资产"/>
  </r>
  <r>
    <s v="东山精密"/>
    <s v="苏州东山精密制造股份有限公司"/>
    <s v="股票"/>
    <s v="沪深主板股"/>
    <s v="002384.SZ"/>
    <x v="674"/>
    <n v="27200"/>
    <n v="552769"/>
    <x v="4831"/>
    <m/>
    <m/>
    <s v="万能"/>
    <s v="新动力20号"/>
    <s v="华安财保资管新动力20集合资产管理产品"/>
    <s v="HA0258"/>
    <s v="组合类保险资管产品"/>
    <s v="固定收益类保险资管产品"/>
    <n v="1"/>
    <s v="华安财保资产管理有限责任公司"/>
    <n v="696892400"/>
    <n v="672537379.61000001"/>
    <m/>
    <m/>
    <m/>
    <m/>
    <s v="否"/>
    <n v="1.5907666969532099E-5"/>
    <m/>
    <m/>
    <m/>
    <m/>
    <m/>
    <m/>
    <m/>
    <m/>
    <m/>
    <m/>
    <m/>
    <m/>
    <m/>
    <m/>
    <m/>
    <m/>
    <m/>
    <m/>
    <m/>
    <m/>
    <m/>
    <m/>
    <m/>
    <m/>
    <m/>
    <m/>
    <m/>
    <m/>
    <m/>
    <m/>
    <m/>
    <m/>
    <m/>
    <m/>
    <m/>
    <m/>
    <m/>
    <m/>
    <s v="固定收益类资产"/>
  </r>
  <r>
    <s v="四维图新"/>
    <s v="北京四维图新科技股份有限公司"/>
    <s v="股票"/>
    <s v="沪深主板股"/>
    <s v="002405.SZ"/>
    <x v="675"/>
    <n v="44600"/>
    <n v="650246"/>
    <x v="5285"/>
    <m/>
    <m/>
    <s v="万能"/>
    <s v="新动力20号"/>
    <s v="华安财保资管新动力20集合资产管理产品"/>
    <s v="HA0258"/>
    <s v="组合类保险资管产品"/>
    <s v="固定收益类保险资管产品"/>
    <n v="1"/>
    <s v="华安财保资产管理有限责任公司"/>
    <n v="696892400"/>
    <n v="672537379.61000001"/>
    <m/>
    <m/>
    <m/>
    <m/>
    <s v="否"/>
    <n v="1.8782528987125399E-5"/>
    <m/>
    <m/>
    <m/>
    <m/>
    <m/>
    <m/>
    <m/>
    <m/>
    <m/>
    <m/>
    <m/>
    <m/>
    <m/>
    <m/>
    <m/>
    <m/>
    <m/>
    <m/>
    <m/>
    <m/>
    <m/>
    <m/>
    <m/>
    <m/>
    <m/>
    <m/>
    <m/>
    <m/>
    <m/>
    <m/>
    <m/>
    <m/>
    <m/>
    <m/>
    <m/>
    <m/>
    <m/>
    <m/>
    <s v="固定收益类资产"/>
  </r>
  <r>
    <s v="广 联 达"/>
    <s v="广联达科技股份有限公司"/>
    <s v="股票"/>
    <s v="沪深主板股"/>
    <s v="002410.SZ"/>
    <x v="676"/>
    <n v="14200"/>
    <n v="719553"/>
    <x v="4833"/>
    <m/>
    <m/>
    <s v="万能"/>
    <s v="新动力20号"/>
    <s v="华安财保资管新动力20集合资产管理产品"/>
    <s v="HA0258"/>
    <s v="组合类保险资管产品"/>
    <s v="固定收益类保险资管产品"/>
    <n v="1"/>
    <s v="华安财保资产管理有限责任公司"/>
    <n v="696892400"/>
    <n v="672537379.61000001"/>
    <m/>
    <m/>
    <m/>
    <m/>
    <s v="是"/>
    <n v="1.19288871689935E-5"/>
    <m/>
    <m/>
    <m/>
    <m/>
    <m/>
    <m/>
    <m/>
    <m/>
    <m/>
    <m/>
    <m/>
    <m/>
    <m/>
    <m/>
    <m/>
    <m/>
    <m/>
    <m/>
    <m/>
    <m/>
    <m/>
    <m/>
    <m/>
    <m/>
    <m/>
    <m/>
    <m/>
    <m/>
    <m/>
    <m/>
    <m/>
    <m/>
    <m/>
    <m/>
    <m/>
    <m/>
    <m/>
    <m/>
    <s v="固定收益类资产"/>
  </r>
  <r>
    <s v="中粮资本"/>
    <s v="中粮资本控股股份有限公司"/>
    <s v="股票"/>
    <s v="沪深主板股"/>
    <s v="002423.SZ"/>
    <x v="677"/>
    <n v="64200"/>
    <n v="521490"/>
    <x v="5286"/>
    <m/>
    <m/>
    <s v="万能"/>
    <s v="新动力20号"/>
    <s v="华安财保资管新动力20集合资产管理产品"/>
    <s v="HA0258"/>
    <s v="组合类保险资管产品"/>
    <s v="固定收益类保险资管产品"/>
    <n v="1"/>
    <s v="华安财保资产管理有限责任公司"/>
    <n v="696892400"/>
    <n v="672537379.61000001"/>
    <m/>
    <m/>
    <m/>
    <m/>
    <s v="否"/>
    <n v="2.7863306567451899E-5"/>
    <m/>
    <m/>
    <m/>
    <m/>
    <m/>
    <m/>
    <m/>
    <m/>
    <m/>
    <m/>
    <m/>
    <m/>
    <m/>
    <m/>
    <m/>
    <m/>
    <m/>
    <m/>
    <m/>
    <m/>
    <m/>
    <m/>
    <m/>
    <m/>
    <m/>
    <m/>
    <m/>
    <m/>
    <m/>
    <m/>
    <m/>
    <m/>
    <m/>
    <m/>
    <m/>
    <m/>
    <m/>
    <m/>
    <s v="固定收益类资产"/>
  </r>
  <r>
    <s v="闰土股份"/>
    <s v="浙江闰土股份有限公司"/>
    <s v="股票"/>
    <s v="沪深主板股"/>
    <s v="002440.SZ"/>
    <x v="678"/>
    <n v="37200"/>
    <n v="317874"/>
    <x v="5287"/>
    <m/>
    <m/>
    <s v="万能"/>
    <s v="新动力20号"/>
    <s v="华安财保资管新动力20集合资产管理产品"/>
    <s v="HA0258"/>
    <s v="组合类保险资管产品"/>
    <s v="固定收益类保险资管产品"/>
    <n v="1"/>
    <s v="华安财保资产管理有限责任公司"/>
    <n v="696892400"/>
    <n v="672537379.61000001"/>
    <m/>
    <m/>
    <m/>
    <m/>
    <s v="否"/>
    <n v="3.2333767926988299E-5"/>
    <m/>
    <m/>
    <m/>
    <m/>
    <m/>
    <m/>
    <m/>
    <m/>
    <m/>
    <m/>
    <m/>
    <m/>
    <m/>
    <m/>
    <m/>
    <m/>
    <m/>
    <m/>
    <m/>
    <m/>
    <m/>
    <m/>
    <m/>
    <m/>
    <m/>
    <m/>
    <m/>
    <m/>
    <m/>
    <m/>
    <m/>
    <m/>
    <m/>
    <m/>
    <m/>
    <m/>
    <m/>
    <m/>
    <s v="固定收益类资产"/>
  </r>
  <r>
    <s v="赣锋锂业"/>
    <s v="江西赣锋锂业股份有限公司"/>
    <s v="股票"/>
    <s v="沪深主板股"/>
    <s v="002460.SZ"/>
    <x v="679"/>
    <n v="6600"/>
    <n v="873425"/>
    <x v="4836"/>
    <m/>
    <m/>
    <s v="万能"/>
    <s v="新动力20号"/>
    <s v="华安财保资管新动力20集合资产管理产品"/>
    <s v="HA0258"/>
    <s v="组合类保险资管产品"/>
    <s v="固定收益类保险资管产品"/>
    <n v="1"/>
    <s v="华安财保资产管理有限责任公司"/>
    <n v="696892400"/>
    <n v="672537379.61000001"/>
    <m/>
    <m/>
    <m/>
    <m/>
    <s v="是"/>
    <n v="4.5913718050591499E-6"/>
    <m/>
    <m/>
    <m/>
    <m/>
    <m/>
    <m/>
    <m/>
    <m/>
    <m/>
    <m/>
    <m/>
    <m/>
    <m/>
    <m/>
    <m/>
    <m/>
    <m/>
    <m/>
    <m/>
    <m/>
    <m/>
    <m/>
    <m/>
    <m/>
    <m/>
    <m/>
    <m/>
    <m/>
    <m/>
    <m/>
    <m/>
    <m/>
    <m/>
    <m/>
    <m/>
    <m/>
    <m/>
    <m/>
    <s v="固定收益类资产"/>
  </r>
  <r>
    <s v="海格通信"/>
    <s v="广州海格通信集团股份有限公司"/>
    <s v="股票"/>
    <s v="沪深主板股"/>
    <s v="002465.SZ"/>
    <x v="680"/>
    <n v="34800"/>
    <n v="351126"/>
    <x v="5288"/>
    <m/>
    <m/>
    <s v="万能"/>
    <s v="新动力20号"/>
    <s v="华安财保资管新动力20集合资产管理产品"/>
    <s v="HA0258"/>
    <s v="组合类保险资管产品"/>
    <s v="固定收益类保险资管产品"/>
    <n v="1"/>
    <s v="华安财保资产管理有限责任公司"/>
    <n v="696892400"/>
    <n v="672537379.61000001"/>
    <m/>
    <m/>
    <m/>
    <m/>
    <s v="否"/>
    <n v="1.5101225919212499E-5"/>
    <m/>
    <m/>
    <m/>
    <m/>
    <m/>
    <m/>
    <m/>
    <m/>
    <m/>
    <m/>
    <m/>
    <m/>
    <m/>
    <m/>
    <m/>
    <m/>
    <m/>
    <m/>
    <m/>
    <m/>
    <m/>
    <m/>
    <m/>
    <m/>
    <m/>
    <m/>
    <m/>
    <m/>
    <m/>
    <m/>
    <m/>
    <m/>
    <m/>
    <m/>
    <m/>
    <m/>
    <m/>
    <m/>
    <s v="固定收益类资产"/>
  </r>
  <r>
    <s v="涪陵榨菜"/>
    <s v="重庆市涪陵榨菜集团股份有限公司"/>
    <s v="股票"/>
    <s v="沪深主板股"/>
    <s v="002507.SZ"/>
    <x v="681"/>
    <n v="33000"/>
    <n v="1114976"/>
    <x v="5289"/>
    <m/>
    <m/>
    <s v="万能"/>
    <s v="新动力20号"/>
    <s v="华安财保资管新动力20集合资产管理产品"/>
    <s v="HA0258"/>
    <s v="组合类保险资管产品"/>
    <s v="固定收益类保险资管产品"/>
    <n v="1"/>
    <s v="华安财保资产管理有限责任公司"/>
    <n v="696892400"/>
    <n v="672537379.61000001"/>
    <m/>
    <m/>
    <m/>
    <m/>
    <s v="否"/>
    <n v="3.71776519293981E-5"/>
    <m/>
    <m/>
    <m/>
    <m/>
    <m/>
    <m/>
    <m/>
    <m/>
    <m/>
    <m/>
    <m/>
    <m/>
    <m/>
    <m/>
    <m/>
    <m/>
    <m/>
    <m/>
    <m/>
    <m/>
    <m/>
    <m/>
    <m/>
    <m/>
    <m/>
    <m/>
    <m/>
    <m/>
    <m/>
    <m/>
    <m/>
    <m/>
    <m/>
    <m/>
    <m/>
    <m/>
    <m/>
    <m/>
    <s v="固定收益类资产"/>
  </r>
  <r>
    <s v="三七互娱"/>
    <s v="三七互娱网络科技集团股份有限公司"/>
    <s v="股票"/>
    <s v="沪深主板股"/>
    <s v="002555.SZ"/>
    <x v="682"/>
    <n v="31800"/>
    <n v="829129.95"/>
    <x v="4839"/>
    <m/>
    <m/>
    <s v="万能"/>
    <s v="新动力20号"/>
    <s v="华安财保资管新动力20集合资产管理产品"/>
    <s v="HA0258"/>
    <s v="组合类保险资管产品"/>
    <s v="固定收益类保险资管产品"/>
    <n v="1"/>
    <s v="华安财保资产管理有限责任公司"/>
    <n v="696892400"/>
    <n v="672537379.61000001"/>
    <m/>
    <m/>
    <m/>
    <m/>
    <s v="是"/>
    <n v="1.43381181041709E-5"/>
    <m/>
    <m/>
    <m/>
    <m/>
    <m/>
    <m/>
    <m/>
    <m/>
    <m/>
    <m/>
    <m/>
    <m/>
    <m/>
    <m/>
    <m/>
    <m/>
    <m/>
    <m/>
    <m/>
    <m/>
    <m/>
    <m/>
    <m/>
    <m/>
    <m/>
    <m/>
    <m/>
    <m/>
    <m/>
    <m/>
    <m/>
    <m/>
    <m/>
    <m/>
    <m/>
    <m/>
    <m/>
    <m/>
    <s v="固定收益类资产"/>
  </r>
  <r>
    <s v="益盛药业"/>
    <s v="吉林省集安益盛药业股份有限公司"/>
    <s v="股票"/>
    <s v="沪深主板股"/>
    <s v="002566.SZ"/>
    <x v="683"/>
    <n v="22500"/>
    <n v="220752"/>
    <x v="4840"/>
    <m/>
    <m/>
    <s v="万能"/>
    <s v="新动力20号"/>
    <s v="华安财保资管新动力20集合资产管理产品"/>
    <s v="HA0258"/>
    <s v="组合类保险资管产品"/>
    <s v="固定收益类保险资管产品"/>
    <n v="1"/>
    <s v="华安财保资产管理有限责任公司"/>
    <n v="696892400"/>
    <n v="672537379.61000001"/>
    <m/>
    <m/>
    <m/>
    <m/>
    <s v="否"/>
    <n v="6.7985771937648901E-5"/>
    <m/>
    <m/>
    <m/>
    <m/>
    <m/>
    <m/>
    <m/>
    <m/>
    <m/>
    <m/>
    <m/>
    <m/>
    <m/>
    <m/>
    <m/>
    <m/>
    <m/>
    <m/>
    <m/>
    <m/>
    <m/>
    <m/>
    <m/>
    <m/>
    <m/>
    <m/>
    <m/>
    <m/>
    <m/>
    <m/>
    <m/>
    <m/>
    <m/>
    <m/>
    <m/>
    <m/>
    <m/>
    <m/>
    <s v="固定收益类资产"/>
  </r>
  <r>
    <s v="比 亚 迪"/>
    <s v="比亚迪股份有限公司"/>
    <s v="股票"/>
    <s v="沪深主板股"/>
    <s v="002594.SZ"/>
    <x v="468"/>
    <n v="6100"/>
    <n v="1430697.91"/>
    <x v="5290"/>
    <m/>
    <m/>
    <s v="万能"/>
    <s v="新动力20号"/>
    <s v="华安财保资管新动力20集合资产管理产品"/>
    <s v="HA0258"/>
    <s v="组合类保险资管产品"/>
    <s v="固定收益类保险资管产品"/>
    <n v="1"/>
    <s v="华安财保资产管理有限责任公司"/>
    <n v="696892400"/>
    <n v="672537379.61000001"/>
    <m/>
    <m/>
    <m/>
    <m/>
    <s v="是"/>
    <n v="2.0953969983036099E-6"/>
    <m/>
    <m/>
    <m/>
    <m/>
    <m/>
    <m/>
    <m/>
    <m/>
    <m/>
    <m/>
    <m/>
    <m/>
    <m/>
    <m/>
    <m/>
    <m/>
    <m/>
    <m/>
    <m/>
    <m/>
    <m/>
    <m/>
    <m/>
    <m/>
    <m/>
    <m/>
    <m/>
    <m/>
    <m/>
    <m/>
    <m/>
    <m/>
    <m/>
    <m/>
    <m/>
    <m/>
    <m/>
    <m/>
    <s v="固定收益类资产"/>
  </r>
  <r>
    <s v="龙佰集团"/>
    <s v="龙佰集团股份有限公司"/>
    <s v="股票"/>
    <s v="沪深主板股"/>
    <s v="002601.SZ"/>
    <x v="684"/>
    <n v="27200"/>
    <n v="653493.94999999995"/>
    <x v="4841"/>
    <m/>
    <m/>
    <s v="万能"/>
    <s v="新动力20号"/>
    <s v="华安财保资管新动力20集合资产管理产品"/>
    <s v="HA0258"/>
    <s v="组合类保险资管产品"/>
    <s v="固定收益类保险资管产品"/>
    <n v="1"/>
    <s v="华安财保资产管理有限责任公司"/>
    <n v="696892400"/>
    <n v="672537379.61000001"/>
    <m/>
    <m/>
    <m/>
    <m/>
    <s v="是"/>
    <n v="1.1422762828886501E-5"/>
    <m/>
    <m/>
    <m/>
    <m/>
    <m/>
    <m/>
    <m/>
    <m/>
    <m/>
    <m/>
    <m/>
    <m/>
    <m/>
    <m/>
    <m/>
    <m/>
    <m/>
    <m/>
    <m/>
    <m/>
    <m/>
    <m/>
    <m/>
    <m/>
    <m/>
    <m/>
    <m/>
    <m/>
    <m/>
    <m/>
    <m/>
    <m/>
    <m/>
    <m/>
    <m/>
    <m/>
    <m/>
    <m/>
    <s v="固定收益类资产"/>
  </r>
  <r>
    <s v="卫星化学"/>
    <s v="卫星化学股份有限公司"/>
    <s v="股票"/>
    <s v="沪深主板股"/>
    <s v="002648.SZ"/>
    <x v="567"/>
    <n v="18800"/>
    <n v="759948.83"/>
    <x v="4842"/>
    <m/>
    <m/>
    <s v="万能"/>
    <s v="新动力20号"/>
    <s v="华安财保资管新动力20集合资产管理产品"/>
    <s v="HA0258"/>
    <s v="组合类保险资管产品"/>
    <s v="固定收益类保险资管产品"/>
    <n v="1"/>
    <s v="华安财保资产管理有限责任公司"/>
    <n v="696892400"/>
    <n v="672537379.61000001"/>
    <m/>
    <m/>
    <m/>
    <m/>
    <s v="否"/>
    <n v="1.0929778025527699E-5"/>
    <m/>
    <m/>
    <m/>
    <m/>
    <m/>
    <m/>
    <m/>
    <m/>
    <m/>
    <m/>
    <m/>
    <m/>
    <m/>
    <m/>
    <m/>
    <m/>
    <m/>
    <m/>
    <m/>
    <m/>
    <m/>
    <m/>
    <m/>
    <m/>
    <m/>
    <m/>
    <m/>
    <m/>
    <m/>
    <m/>
    <m/>
    <m/>
    <m/>
    <m/>
    <m/>
    <m/>
    <m/>
    <m/>
    <s v="固定收益类资产"/>
  </r>
  <r>
    <s v="美亚光电"/>
    <s v="合肥美亚光电技术股份有限公司"/>
    <s v="股票"/>
    <s v="沪深主板股"/>
    <s v="002690.SZ"/>
    <x v="685"/>
    <n v="15700"/>
    <n v="396337"/>
    <x v="4843"/>
    <m/>
    <m/>
    <s v="万能"/>
    <s v="新动力20号"/>
    <s v="华安财保资管新动力20集合资产管理产品"/>
    <s v="HA0258"/>
    <s v="组合类保险资管产品"/>
    <s v="固定收益类保险资管产品"/>
    <n v="1"/>
    <s v="华安财保资产管理有限责任公司"/>
    <n v="696892400"/>
    <n v="672537379.61000001"/>
    <m/>
    <m/>
    <m/>
    <m/>
    <s v="否"/>
    <n v="2.3147192555155201E-5"/>
    <m/>
    <m/>
    <m/>
    <m/>
    <m/>
    <m/>
    <m/>
    <m/>
    <m/>
    <m/>
    <m/>
    <m/>
    <m/>
    <m/>
    <m/>
    <m/>
    <m/>
    <m/>
    <m/>
    <m/>
    <m/>
    <m/>
    <m/>
    <m/>
    <m/>
    <m/>
    <m/>
    <m/>
    <m/>
    <m/>
    <m/>
    <m/>
    <m/>
    <m/>
    <m/>
    <m/>
    <m/>
    <m/>
    <s v="固定收益类资产"/>
  </r>
  <r>
    <s v="天赐材料"/>
    <s v="广州天赐高新材料股份有限公司"/>
    <s v="股票"/>
    <s v="沪深主板股"/>
    <s v="002709.SZ"/>
    <x v="686"/>
    <n v="6900"/>
    <n v="614857.28"/>
    <x v="4307"/>
    <m/>
    <m/>
    <s v="万能"/>
    <s v="新动力20号"/>
    <s v="华安财保资管新动力20集合资产管理产品"/>
    <s v="HA0258"/>
    <s v="组合类保险资管产品"/>
    <s v="固定收益类保险资管产品"/>
    <n v="1"/>
    <s v="华安财保资产管理有限责任公司"/>
    <n v="696892400"/>
    <n v="672537379.61000001"/>
    <m/>
    <m/>
    <m/>
    <m/>
    <s v="是"/>
    <n v="7.1684644339146102E-6"/>
    <m/>
    <m/>
    <m/>
    <m/>
    <m/>
    <m/>
    <m/>
    <m/>
    <m/>
    <m/>
    <m/>
    <m/>
    <m/>
    <m/>
    <m/>
    <m/>
    <m/>
    <m/>
    <m/>
    <m/>
    <m/>
    <m/>
    <m/>
    <m/>
    <m/>
    <m/>
    <m/>
    <m/>
    <m/>
    <m/>
    <m/>
    <m/>
    <m/>
    <m/>
    <m/>
    <m/>
    <m/>
    <m/>
    <s v="固定收益类资产"/>
  </r>
  <r>
    <s v="万达电影"/>
    <s v="万达电影股份有限公司"/>
    <s v="股票"/>
    <s v="沪深主板股"/>
    <s v="002739.SZ"/>
    <x v="687"/>
    <n v="52800"/>
    <n v="661669"/>
    <x v="5291"/>
    <m/>
    <m/>
    <s v="万能"/>
    <s v="新动力20号"/>
    <s v="华安财保资管新动力20集合资产管理产品"/>
    <s v="HA0258"/>
    <s v="组合类保险资管产品"/>
    <s v="固定收益类保险资管产品"/>
    <n v="1"/>
    <s v="华安财保资产管理有限责任公司"/>
    <n v="696892400"/>
    <n v="672537379.61000001"/>
    <m/>
    <m/>
    <m/>
    <m/>
    <s v="否"/>
    <n v="2.36694335517233E-5"/>
    <m/>
    <m/>
    <m/>
    <m/>
    <m/>
    <m/>
    <m/>
    <m/>
    <m/>
    <m/>
    <m/>
    <m/>
    <m/>
    <m/>
    <m/>
    <m/>
    <m/>
    <m/>
    <m/>
    <m/>
    <m/>
    <m/>
    <m/>
    <m/>
    <m/>
    <m/>
    <m/>
    <m/>
    <m/>
    <m/>
    <m/>
    <m/>
    <m/>
    <m/>
    <m/>
    <m/>
    <m/>
    <m/>
    <s v="固定收益类资产"/>
  </r>
  <r>
    <s v="南兴股份"/>
    <s v="南兴装备股份有限公司"/>
    <s v="股票"/>
    <s v="沪深主板股"/>
    <s v="002757.SZ"/>
    <x v="688"/>
    <n v="21700"/>
    <n v="321821"/>
    <x v="4845"/>
    <m/>
    <m/>
    <s v="万能"/>
    <s v="新动力20号"/>
    <s v="华安财保资管新动力20集合资产管理产品"/>
    <s v="HA0258"/>
    <s v="组合类保险资管产品"/>
    <s v="固定收益类保险资管产品"/>
    <n v="1"/>
    <s v="华安财保资产管理有限责任公司"/>
    <n v="696892400"/>
    <n v="672537379.61000001"/>
    <m/>
    <m/>
    <m/>
    <m/>
    <s v="否"/>
    <n v="7.34458138937297E-5"/>
    <m/>
    <m/>
    <m/>
    <m/>
    <m/>
    <m/>
    <m/>
    <m/>
    <m/>
    <m/>
    <m/>
    <m/>
    <m/>
    <m/>
    <m/>
    <m/>
    <m/>
    <m/>
    <m/>
    <m/>
    <m/>
    <m/>
    <m/>
    <m/>
    <m/>
    <m/>
    <m/>
    <m/>
    <m/>
    <m/>
    <m/>
    <m/>
    <m/>
    <m/>
    <m/>
    <m/>
    <m/>
    <m/>
    <s v="固定收益类资产"/>
  </r>
  <r>
    <s v="浙农股份"/>
    <s v="浙农集团股份有限公司"/>
    <s v="股票"/>
    <s v="沪深主板股"/>
    <s v="002758.SZ"/>
    <x v="689"/>
    <n v="24500"/>
    <n v="352308"/>
    <x v="5292"/>
    <m/>
    <m/>
    <s v="万能"/>
    <s v="新动力20号"/>
    <s v="华安财保资管新动力20集合资产管理产品"/>
    <s v="HA0258"/>
    <s v="组合类保险资管产品"/>
    <s v="固定收益类保险资管产品"/>
    <n v="1"/>
    <s v="华安财保资产管理有限责任公司"/>
    <n v="696892400"/>
    <n v="672537379.61000001"/>
    <m/>
    <m/>
    <m/>
    <m/>
    <s v="否"/>
    <n v="4.8741354683749601E-5"/>
    <m/>
    <m/>
    <m/>
    <m/>
    <m/>
    <m/>
    <m/>
    <m/>
    <m/>
    <m/>
    <m/>
    <m/>
    <m/>
    <m/>
    <m/>
    <m/>
    <m/>
    <m/>
    <m/>
    <m/>
    <m/>
    <m/>
    <m/>
    <m/>
    <m/>
    <m/>
    <m/>
    <m/>
    <m/>
    <m/>
    <m/>
    <m/>
    <m/>
    <m/>
    <m/>
    <m/>
    <m/>
    <m/>
    <s v="固定收益类资产"/>
  </r>
  <r>
    <s v="恩捷股份"/>
    <s v="云南恩捷新材料股份有限公司"/>
    <s v="股票"/>
    <s v="沪深主板股"/>
    <s v="002812.SZ"/>
    <x v="476"/>
    <n v="2800"/>
    <n v="627756.56999999995"/>
    <x v="4847"/>
    <m/>
    <m/>
    <s v="万能"/>
    <s v="新动力20号"/>
    <s v="华安财保资管新动力20集合资产管理产品"/>
    <s v="HA0258"/>
    <s v="组合类保险资管产品"/>
    <s v="固定收益类保险资管产品"/>
    <n v="1"/>
    <s v="华安财保资产管理有限责任公司"/>
    <n v="696892400"/>
    <n v="672537379.61000001"/>
    <m/>
    <m/>
    <m/>
    <m/>
    <s v="是"/>
    <n v="3.13758150573917E-6"/>
    <m/>
    <m/>
    <m/>
    <m/>
    <m/>
    <m/>
    <m/>
    <m/>
    <m/>
    <m/>
    <m/>
    <m/>
    <m/>
    <m/>
    <m/>
    <m/>
    <m/>
    <m/>
    <m/>
    <m/>
    <m/>
    <m/>
    <m/>
    <m/>
    <m/>
    <m/>
    <m/>
    <m/>
    <m/>
    <m/>
    <m/>
    <m/>
    <m/>
    <m/>
    <m/>
    <m/>
    <m/>
    <m/>
    <s v="固定收益类资产"/>
  </r>
  <r>
    <s v="凯 莱 英"/>
    <s v="凯莱英医药集团(天津)股份有限公司"/>
    <s v="股票"/>
    <s v="沪深主板股"/>
    <s v="002821.SZ"/>
    <x v="690"/>
    <n v="2200"/>
    <n v="707195.27"/>
    <x v="4312"/>
    <m/>
    <m/>
    <s v="万能"/>
    <s v="新动力20号"/>
    <s v="华安财保资管新动力20集合资产管理产品"/>
    <s v="HA0258"/>
    <s v="组合类保险资管产品"/>
    <s v="固定收益类保险资管产品"/>
    <n v="1"/>
    <s v="华安财保资产管理有限责任公司"/>
    <n v="696892400"/>
    <n v="672537379.61000001"/>
    <m/>
    <m/>
    <m/>
    <m/>
    <s v="是"/>
    <n v="8.32255127900249E-6"/>
    <m/>
    <m/>
    <m/>
    <m/>
    <m/>
    <m/>
    <m/>
    <m/>
    <m/>
    <m/>
    <m/>
    <m/>
    <m/>
    <m/>
    <m/>
    <m/>
    <m/>
    <m/>
    <m/>
    <m/>
    <m/>
    <m/>
    <m/>
    <m/>
    <m/>
    <m/>
    <m/>
    <m/>
    <m/>
    <m/>
    <m/>
    <m/>
    <m/>
    <m/>
    <m/>
    <m/>
    <m/>
    <m/>
    <s v="固定收益类资产"/>
  </r>
  <r>
    <s v="比音勒芬"/>
    <s v="比音勒芬服饰股份有限公司"/>
    <s v="股票"/>
    <s v="沪深主板股"/>
    <s v="002832.SZ"/>
    <x v="897"/>
    <n v="600"/>
    <n v="15434.43"/>
    <x v="5293"/>
    <m/>
    <m/>
    <s v="万能"/>
    <s v="新动力20号"/>
    <s v="华安财保资管新动力20集合资产管理产品"/>
    <s v="HA0258"/>
    <s v="组合类保险资管产品"/>
    <s v="固定收益类保险资管产品"/>
    <n v="1"/>
    <s v="华安财保资产管理有限责任公司"/>
    <n v="696892400"/>
    <n v="672537379.61000001"/>
    <m/>
    <m/>
    <m/>
    <m/>
    <s v="否"/>
    <n v="1.0513274091407599E-6"/>
    <m/>
    <m/>
    <m/>
    <m/>
    <m/>
    <m/>
    <m/>
    <m/>
    <m/>
    <m/>
    <m/>
    <m/>
    <m/>
    <m/>
    <m/>
    <m/>
    <m/>
    <m/>
    <m/>
    <m/>
    <m/>
    <m/>
    <m/>
    <m/>
    <m/>
    <m/>
    <m/>
    <m/>
    <m/>
    <m/>
    <m/>
    <m/>
    <m/>
    <m/>
    <m/>
    <m/>
    <m/>
    <m/>
    <s v="固定收益类资产"/>
  </r>
  <r>
    <s v="同为股份"/>
    <s v="深圳市同为数码科技股份有限公司"/>
    <s v="股票"/>
    <s v="沪深主板股"/>
    <s v="002835.SZ"/>
    <x v="691"/>
    <n v="11300"/>
    <n v="132630"/>
    <x v="5294"/>
    <m/>
    <m/>
    <s v="万能"/>
    <s v="新动力20号"/>
    <s v="华安财保资管新动力20集合资产管理产品"/>
    <s v="HA0258"/>
    <s v="组合类保险资管产品"/>
    <s v="固定收益类保险资管产品"/>
    <n v="1"/>
    <s v="华安财保资产管理有限责任公司"/>
    <n v="696892400"/>
    <n v="672537379.61000001"/>
    <m/>
    <m/>
    <m/>
    <m/>
    <s v="否"/>
    <n v="5.1467647332129903E-5"/>
    <m/>
    <m/>
    <m/>
    <m/>
    <m/>
    <m/>
    <m/>
    <m/>
    <m/>
    <m/>
    <m/>
    <m/>
    <m/>
    <m/>
    <m/>
    <m/>
    <m/>
    <m/>
    <m/>
    <m/>
    <m/>
    <m/>
    <m/>
    <m/>
    <m/>
    <m/>
    <m/>
    <m/>
    <m/>
    <m/>
    <m/>
    <m/>
    <m/>
    <m/>
    <m/>
    <m/>
    <m/>
    <m/>
    <s v="固定收益类资产"/>
  </r>
  <r>
    <s v="科 力 尔"/>
    <s v="科力尔电机集团股份有限公司"/>
    <s v="股票"/>
    <s v="沪深主板股"/>
    <s v="002892.SZ"/>
    <x v="692"/>
    <n v="16400"/>
    <n v="321736"/>
    <x v="4849"/>
    <m/>
    <m/>
    <s v="万能"/>
    <s v="新动力20号"/>
    <s v="华安财保资管新动力20集合资产管理产品"/>
    <s v="HA0258"/>
    <s v="组合类保险资管产品"/>
    <s v="固定收益类保险资管产品"/>
    <n v="1"/>
    <s v="华安财保资产管理有限责任公司"/>
    <n v="696892400"/>
    <n v="672537379.61000001"/>
    <m/>
    <m/>
    <m/>
    <m/>
    <s v="否"/>
    <n v="7.2885757716737394E-5"/>
    <m/>
    <m/>
    <m/>
    <m/>
    <m/>
    <m/>
    <m/>
    <m/>
    <m/>
    <m/>
    <m/>
    <m/>
    <m/>
    <m/>
    <m/>
    <m/>
    <m/>
    <m/>
    <m/>
    <m/>
    <m/>
    <m/>
    <m/>
    <m/>
    <m/>
    <m/>
    <m/>
    <m/>
    <m/>
    <m/>
    <m/>
    <m/>
    <m/>
    <m/>
    <m/>
    <m/>
    <m/>
    <m/>
    <s v="固定收益类资产"/>
  </r>
  <r>
    <s v="中新赛克"/>
    <s v="深圳市中新赛克科技股份有限公司"/>
    <s v="股票"/>
    <s v="沪深主板股"/>
    <s v="002912.SZ"/>
    <x v="694"/>
    <n v="9500"/>
    <n v="242085"/>
    <x v="5295"/>
    <m/>
    <m/>
    <s v="万能"/>
    <s v="新动力20号"/>
    <s v="华安财保资管新动力20集合资产管理产品"/>
    <s v="HA0258"/>
    <s v="组合类保险资管产品"/>
    <s v="固定收益类保险资管产品"/>
    <n v="1"/>
    <s v="华安财保资产管理有限责任公司"/>
    <n v="696892400"/>
    <n v="672537379.61000001"/>
    <m/>
    <m/>
    <m/>
    <m/>
    <s v="否"/>
    <n v="5.4891018562825099E-5"/>
    <m/>
    <m/>
    <m/>
    <m/>
    <m/>
    <m/>
    <m/>
    <m/>
    <m/>
    <m/>
    <m/>
    <m/>
    <m/>
    <m/>
    <m/>
    <m/>
    <m/>
    <m/>
    <m/>
    <m/>
    <m/>
    <m/>
    <m/>
    <m/>
    <m/>
    <m/>
    <m/>
    <m/>
    <m/>
    <m/>
    <m/>
    <m/>
    <m/>
    <m/>
    <m/>
    <m/>
    <m/>
    <m/>
    <s v="固定收益类资产"/>
  </r>
  <r>
    <s v="德赛西威"/>
    <s v="惠州市德赛西威汽车电子股份有限公司"/>
    <s v="股票"/>
    <s v="沪深主板股"/>
    <s v="002920.SZ"/>
    <x v="462"/>
    <n v="8200"/>
    <n v="980071"/>
    <x v="5296"/>
    <m/>
    <m/>
    <s v="万能"/>
    <s v="新动力20号"/>
    <s v="华安财保资管新动力20集合资产管理产品"/>
    <s v="HA0258"/>
    <s v="组合类保险资管产品"/>
    <s v="固定收益类保险资管产品"/>
    <n v="1"/>
    <s v="华安财保资产管理有限责任公司"/>
    <n v="696892400"/>
    <n v="672537379.61000001"/>
    <m/>
    <m/>
    <m/>
    <m/>
    <s v="否"/>
    <n v="1.4767484160972799E-5"/>
    <m/>
    <m/>
    <m/>
    <m/>
    <m/>
    <m/>
    <m/>
    <m/>
    <m/>
    <m/>
    <m/>
    <m/>
    <m/>
    <m/>
    <m/>
    <m/>
    <m/>
    <m/>
    <m/>
    <m/>
    <m/>
    <m/>
    <m/>
    <m/>
    <m/>
    <m/>
    <m/>
    <m/>
    <m/>
    <m/>
    <m/>
    <m/>
    <m/>
    <m/>
    <m/>
    <m/>
    <m/>
    <m/>
    <s v="固定收益类资产"/>
  </r>
  <r>
    <s v="苏州银行"/>
    <s v="苏州银行股份有限公司"/>
    <s v="股票"/>
    <s v="沪深主板股"/>
    <s v="002966.SZ"/>
    <x v="182"/>
    <n v="163600"/>
    <n v="1157157.6599999999"/>
    <x v="5297"/>
    <m/>
    <m/>
    <s v="万能"/>
    <s v="新动力20号"/>
    <s v="华安财保资管新动力20集合资产管理产品"/>
    <s v="HA0258"/>
    <s v="组合类保险资管产品"/>
    <s v="固定收益类保险资管产品"/>
    <n v="1"/>
    <s v="华安财保资产管理有限责任公司"/>
    <n v="696892400"/>
    <n v="672537379.61000001"/>
    <m/>
    <m/>
    <m/>
    <m/>
    <s v="否"/>
    <n v="4.9079240111033299E-5"/>
    <m/>
    <m/>
    <m/>
    <m/>
    <m/>
    <m/>
    <m/>
    <m/>
    <m/>
    <m/>
    <m/>
    <m/>
    <m/>
    <m/>
    <m/>
    <m/>
    <m/>
    <m/>
    <m/>
    <m/>
    <m/>
    <m/>
    <m/>
    <m/>
    <m/>
    <m/>
    <m/>
    <m/>
    <m/>
    <m/>
    <m/>
    <m/>
    <m/>
    <m/>
    <m/>
    <m/>
    <m/>
    <m/>
    <s v="固定收益类资产"/>
  </r>
  <r>
    <s v="宸展光电"/>
    <s v="宸展光电(厦门)股份有限公司"/>
    <s v="股票"/>
    <s v="沪深主板股"/>
    <s v="003019.SZ"/>
    <x v="695"/>
    <n v="1400"/>
    <n v="37022.629999999997"/>
    <x v="5298"/>
    <m/>
    <m/>
    <s v="万能"/>
    <s v="新动力20号"/>
    <s v="华安财保资管新动力20集合资产管理产品"/>
    <s v="HA0258"/>
    <s v="组合类保险资管产品"/>
    <s v="固定收益类保险资管产品"/>
    <n v="1"/>
    <s v="华安财保资产管理有限责任公司"/>
    <n v="696892400"/>
    <n v="672537379.61000001"/>
    <m/>
    <m/>
    <m/>
    <m/>
    <s v="否"/>
    <n v="1.09375E-5"/>
    <m/>
    <m/>
    <m/>
    <m/>
    <m/>
    <m/>
    <m/>
    <m/>
    <m/>
    <m/>
    <m/>
    <m/>
    <m/>
    <m/>
    <m/>
    <m/>
    <m/>
    <m/>
    <m/>
    <m/>
    <m/>
    <m/>
    <m/>
    <m/>
    <m/>
    <m/>
    <m/>
    <m/>
    <m/>
    <m/>
    <m/>
    <m/>
    <m/>
    <m/>
    <m/>
    <m/>
    <m/>
    <m/>
    <s v="固定收益类资产"/>
  </r>
  <r>
    <s v="南网能源"/>
    <s v="南方电网综合能源股份有限公司"/>
    <s v="股票"/>
    <s v="沪深主板股"/>
    <s v="003035.SZ"/>
    <x v="696"/>
    <n v="81300"/>
    <n v="538241"/>
    <x v="5299"/>
    <m/>
    <m/>
    <s v="万能"/>
    <s v="新动力20号"/>
    <s v="华安财保资管新动力20集合资产管理产品"/>
    <s v="HA0258"/>
    <s v="组合类保险资管产品"/>
    <s v="固定收益类保险资管产品"/>
    <n v="1"/>
    <s v="华安财保资产管理有限责任公司"/>
    <n v="696892400"/>
    <n v="672537379.61000001"/>
    <m/>
    <m/>
    <m/>
    <m/>
    <s v="否"/>
    <n v="2.1463200004979501E-5"/>
    <m/>
    <m/>
    <m/>
    <m/>
    <m/>
    <m/>
    <m/>
    <m/>
    <m/>
    <m/>
    <m/>
    <m/>
    <m/>
    <m/>
    <m/>
    <m/>
    <m/>
    <m/>
    <m/>
    <m/>
    <m/>
    <m/>
    <m/>
    <m/>
    <m/>
    <m/>
    <m/>
    <m/>
    <m/>
    <m/>
    <m/>
    <m/>
    <m/>
    <m/>
    <m/>
    <m/>
    <m/>
    <m/>
    <s v="固定收益类资产"/>
  </r>
  <r>
    <s v="探 路 者"/>
    <s v="探路者控股集团股份有限公司"/>
    <s v="股票"/>
    <s v="创业板股"/>
    <s v="300005.SZ"/>
    <x v="697"/>
    <n v="58400"/>
    <n v="447531"/>
    <x v="5300"/>
    <m/>
    <m/>
    <s v="万能"/>
    <s v="新动力20号"/>
    <s v="华安财保资管新动力20集合资产管理产品"/>
    <s v="HA0258"/>
    <s v="组合类保险资管产品"/>
    <s v="固定收益类保险资管产品"/>
    <n v="1"/>
    <s v="华安财保资产管理有限责任公司"/>
    <n v="696892400"/>
    <n v="672537379.61000001"/>
    <m/>
    <m/>
    <m/>
    <m/>
    <s v="否"/>
    <n v="6.60856122404115E-5"/>
    <m/>
    <m/>
    <m/>
    <m/>
    <m/>
    <m/>
    <m/>
    <m/>
    <m/>
    <m/>
    <m/>
    <m/>
    <m/>
    <m/>
    <m/>
    <m/>
    <m/>
    <m/>
    <m/>
    <m/>
    <m/>
    <m/>
    <m/>
    <m/>
    <m/>
    <m/>
    <m/>
    <m/>
    <m/>
    <m/>
    <m/>
    <m/>
    <m/>
    <m/>
    <m/>
    <m/>
    <m/>
    <m/>
    <s v="固定收益类资产"/>
  </r>
  <r>
    <s v="中科电气"/>
    <s v="湖南中科电气股份有限公司"/>
    <s v="股票"/>
    <s v="创业板股"/>
    <s v="300035.SZ"/>
    <x v="698"/>
    <n v="19800"/>
    <n v="578254"/>
    <x v="5301"/>
    <m/>
    <m/>
    <s v="万能"/>
    <s v="新动力20号"/>
    <s v="华安财保资管新动力20集合资产管理产品"/>
    <s v="HA0258"/>
    <s v="组合类保险资管产品"/>
    <s v="固定收益类保险资管产品"/>
    <n v="1"/>
    <s v="华安财保资产管理有限责任公司"/>
    <n v="696892400"/>
    <n v="672537379.61000001"/>
    <m/>
    <m/>
    <m/>
    <m/>
    <s v="否"/>
    <n v="2.7368147676700298E-5"/>
    <m/>
    <m/>
    <m/>
    <m/>
    <m/>
    <m/>
    <m/>
    <m/>
    <m/>
    <m/>
    <m/>
    <m/>
    <m/>
    <m/>
    <m/>
    <m/>
    <m/>
    <m/>
    <m/>
    <m/>
    <m/>
    <m/>
    <m/>
    <m/>
    <m/>
    <m/>
    <m/>
    <m/>
    <m/>
    <m/>
    <m/>
    <m/>
    <m/>
    <m/>
    <m/>
    <m/>
    <m/>
    <m/>
    <s v="固定收益类资产"/>
  </r>
  <r>
    <s v="新 宙 邦"/>
    <s v="深圳新宙邦科技股份有限公司"/>
    <s v="股票"/>
    <s v="创业板股"/>
    <s v="300037.SZ"/>
    <x v="699"/>
    <n v="6900"/>
    <n v="550265"/>
    <x v="4858"/>
    <m/>
    <m/>
    <s v="万能"/>
    <s v="新动力20号"/>
    <s v="华安财保资管新动力20集合资产管理产品"/>
    <s v="HA0258"/>
    <s v="组合类保险资管产品"/>
    <s v="固定收益类保险资管产品"/>
    <n v="1"/>
    <s v="华安财保资产管理有限责任公司"/>
    <n v="696892400"/>
    <n v="672537379.61000001"/>
    <m/>
    <m/>
    <m/>
    <m/>
    <s v="否"/>
    <n v="1.6728395537181201E-5"/>
    <m/>
    <m/>
    <m/>
    <m/>
    <m/>
    <m/>
    <m/>
    <m/>
    <m/>
    <m/>
    <m/>
    <m/>
    <m/>
    <m/>
    <m/>
    <m/>
    <m/>
    <m/>
    <m/>
    <m/>
    <m/>
    <m/>
    <m/>
    <m/>
    <m/>
    <m/>
    <m/>
    <m/>
    <m/>
    <m/>
    <m/>
    <m/>
    <m/>
    <m/>
    <m/>
    <m/>
    <m/>
    <m/>
    <s v="固定收益类资产"/>
  </r>
  <r>
    <s v="东方财富"/>
    <s v="东方财富信息股份有限公司"/>
    <s v="股票"/>
    <s v="创业板股"/>
    <s v="300059.SZ"/>
    <x v="700"/>
    <n v="100876"/>
    <n v="2063213.73"/>
    <x v="5302"/>
    <m/>
    <m/>
    <s v="万能"/>
    <s v="新动力20号"/>
    <s v="华安财保资管新动力20集合资产管理产品"/>
    <s v="HA0258"/>
    <s v="组合类保险资管产品"/>
    <s v="固定收益类保险资管产品"/>
    <n v="1"/>
    <s v="华安财保资产管理有限责任公司"/>
    <n v="696892400"/>
    <n v="672537379.61000001"/>
    <m/>
    <m/>
    <m/>
    <m/>
    <s v="是"/>
    <n v="7.6339306152854599E-6"/>
    <m/>
    <m/>
    <m/>
    <m/>
    <m/>
    <m/>
    <m/>
    <m/>
    <m/>
    <m/>
    <m/>
    <m/>
    <m/>
    <m/>
    <m/>
    <m/>
    <m/>
    <m/>
    <m/>
    <m/>
    <m/>
    <m/>
    <m/>
    <m/>
    <m/>
    <m/>
    <m/>
    <m/>
    <m/>
    <m/>
    <m/>
    <m/>
    <m/>
    <m/>
    <m/>
    <m/>
    <m/>
    <m/>
    <s v="固定收益类资产"/>
  </r>
  <r>
    <s v="智飞生物"/>
    <s v="重庆智飞生物制品股份有限公司"/>
    <s v="股票"/>
    <s v="创业板股"/>
    <s v="300122.SZ"/>
    <x v="701"/>
    <n v="8400"/>
    <n v="1099343"/>
    <x v="4860"/>
    <m/>
    <m/>
    <s v="万能"/>
    <s v="新动力20号"/>
    <s v="华安财保资管新动力20集合资产管理产品"/>
    <s v="HA0258"/>
    <s v="组合类保险资管产品"/>
    <s v="固定收益类保险资管产品"/>
    <n v="1"/>
    <s v="华安财保资产管理有限责任公司"/>
    <n v="696892400"/>
    <n v="672537379.61000001"/>
    <m/>
    <m/>
    <m/>
    <m/>
    <s v="是"/>
    <n v="5.2499999999999997E-6"/>
    <m/>
    <m/>
    <m/>
    <m/>
    <m/>
    <m/>
    <m/>
    <m/>
    <m/>
    <m/>
    <m/>
    <m/>
    <m/>
    <m/>
    <m/>
    <m/>
    <m/>
    <m/>
    <m/>
    <m/>
    <m/>
    <m/>
    <m/>
    <m/>
    <m/>
    <m/>
    <m/>
    <m/>
    <m/>
    <m/>
    <m/>
    <m/>
    <m/>
    <m/>
    <m/>
    <m/>
    <m/>
    <m/>
    <s v="固定收益类资产"/>
  </r>
  <r>
    <s v="秀强股份"/>
    <s v="江苏秀强玻璃工艺股份有限公司"/>
    <s v="股票"/>
    <s v="创业板股"/>
    <s v="300160.SZ"/>
    <x v="702"/>
    <n v="50700"/>
    <n v="379442"/>
    <x v="5303"/>
    <m/>
    <m/>
    <s v="万能"/>
    <s v="新动力20号"/>
    <s v="华安财保资管新动力20集合资产管理产品"/>
    <s v="HA0258"/>
    <s v="组合类保险资管产品"/>
    <s v="固定收益类保险资管产品"/>
    <n v="1"/>
    <s v="华安财保资产管理有限责任公司"/>
    <n v="696892400"/>
    <n v="672537379.61000001"/>
    <m/>
    <m/>
    <m/>
    <m/>
    <s v="否"/>
    <n v="8.2015952368033699E-5"/>
    <m/>
    <m/>
    <m/>
    <m/>
    <m/>
    <m/>
    <m/>
    <m/>
    <m/>
    <m/>
    <m/>
    <m/>
    <m/>
    <m/>
    <m/>
    <m/>
    <m/>
    <m/>
    <m/>
    <m/>
    <m/>
    <m/>
    <m/>
    <m/>
    <m/>
    <m/>
    <m/>
    <m/>
    <m/>
    <m/>
    <m/>
    <m/>
    <m/>
    <m/>
    <m/>
    <m/>
    <m/>
    <m/>
    <s v="固定收益类资产"/>
  </r>
  <r>
    <s v="汉得信息"/>
    <s v="上海汉得信息技术股份有限公司"/>
    <s v="股票"/>
    <s v="创业板股"/>
    <s v="300170.SZ"/>
    <x v="703"/>
    <n v="31300"/>
    <n v="225950"/>
    <x v="5304"/>
    <m/>
    <m/>
    <s v="万能"/>
    <s v="新动力20号"/>
    <s v="华安财保资管新动力20集合资产管理产品"/>
    <s v="HA0258"/>
    <s v="组合类保险资管产品"/>
    <s v="固定收益类保险资管产品"/>
    <n v="1"/>
    <s v="华安财保资产管理有限责任公司"/>
    <n v="696892400"/>
    <n v="672537379.61000001"/>
    <m/>
    <m/>
    <m/>
    <m/>
    <s v="否"/>
    <n v="3.54049698557958E-5"/>
    <m/>
    <m/>
    <m/>
    <m/>
    <m/>
    <m/>
    <m/>
    <m/>
    <m/>
    <m/>
    <m/>
    <m/>
    <m/>
    <m/>
    <m/>
    <m/>
    <m/>
    <m/>
    <m/>
    <m/>
    <m/>
    <m/>
    <m/>
    <m/>
    <m/>
    <m/>
    <m/>
    <m/>
    <m/>
    <m/>
    <m/>
    <m/>
    <m/>
    <m/>
    <m/>
    <m/>
    <m/>
    <m/>
    <s v="固定收益类资产"/>
  </r>
  <r>
    <s v="捷成股份"/>
    <s v="北京捷成世纪科技股份有限公司"/>
    <s v="股票"/>
    <s v="创业板股"/>
    <s v="300182.SZ"/>
    <x v="704"/>
    <n v="50000"/>
    <n v="302471"/>
    <x v="5305"/>
    <m/>
    <m/>
    <s v="万能"/>
    <s v="新动力20号"/>
    <s v="华安财保资管新动力20集合资产管理产品"/>
    <s v="HA0258"/>
    <s v="组合类保险资管产品"/>
    <s v="固定收益类保险资管产品"/>
    <n v="1"/>
    <s v="华安财保资产管理有限责任公司"/>
    <n v="696892400"/>
    <n v="672537379.61000001"/>
    <m/>
    <m/>
    <m/>
    <m/>
    <s v="否"/>
    <n v="1.9417771277945499E-5"/>
    <m/>
    <m/>
    <m/>
    <m/>
    <m/>
    <m/>
    <m/>
    <m/>
    <m/>
    <m/>
    <m/>
    <m/>
    <m/>
    <m/>
    <m/>
    <m/>
    <m/>
    <m/>
    <m/>
    <m/>
    <m/>
    <m/>
    <m/>
    <m/>
    <m/>
    <m/>
    <m/>
    <m/>
    <m/>
    <m/>
    <m/>
    <m/>
    <m/>
    <m/>
    <m/>
    <m/>
    <m/>
    <m/>
    <s v="固定收益类资产"/>
  </r>
  <r>
    <s v="正海磁材"/>
    <s v="烟台正海磁性材料股份有限公司"/>
    <s v="股票"/>
    <s v="创业板股"/>
    <s v="300224.SZ"/>
    <x v="705"/>
    <n v="16800"/>
    <n v="218798"/>
    <x v="5306"/>
    <m/>
    <m/>
    <s v="万能"/>
    <s v="新动力20号"/>
    <s v="华安财保资管新动力20集合资产管理产品"/>
    <s v="HA0258"/>
    <s v="组合类保险资管产品"/>
    <s v="固定收益类保险资管产品"/>
    <n v="1"/>
    <s v="华安财保资产管理有限责任公司"/>
    <n v="696892400"/>
    <n v="672537379.61000001"/>
    <m/>
    <m/>
    <m/>
    <m/>
    <s v="否"/>
    <n v="2.0482395627234801E-5"/>
    <m/>
    <m/>
    <m/>
    <m/>
    <m/>
    <m/>
    <m/>
    <m/>
    <m/>
    <m/>
    <m/>
    <m/>
    <m/>
    <m/>
    <m/>
    <m/>
    <m/>
    <m/>
    <m/>
    <m/>
    <m/>
    <m/>
    <m/>
    <m/>
    <m/>
    <m/>
    <m/>
    <m/>
    <m/>
    <m/>
    <m/>
    <m/>
    <m/>
    <m/>
    <m/>
    <m/>
    <m/>
    <m/>
    <s v="固定收益类资产"/>
  </r>
  <r>
    <s v="洲明科技"/>
    <s v="深圳市洲明科技股份有限公司"/>
    <s v="股票"/>
    <s v="创业板股"/>
    <s v="300232.SZ"/>
    <x v="706"/>
    <n v="44100"/>
    <n v="297168"/>
    <x v="5307"/>
    <m/>
    <m/>
    <s v="万能"/>
    <s v="新动力20号"/>
    <s v="华安财保资管新动力20集合资产管理产品"/>
    <s v="HA0258"/>
    <s v="组合类保险资管产品"/>
    <s v="固定收益类保险资管产品"/>
    <n v="1"/>
    <s v="华安财保资产管理有限责任公司"/>
    <n v="696892400"/>
    <n v="672537379.61000001"/>
    <m/>
    <m/>
    <m/>
    <m/>
    <s v="否"/>
    <n v="4.0307489402898299E-5"/>
    <m/>
    <m/>
    <m/>
    <m/>
    <m/>
    <m/>
    <m/>
    <m/>
    <m/>
    <m/>
    <m/>
    <m/>
    <m/>
    <m/>
    <m/>
    <m/>
    <m/>
    <m/>
    <m/>
    <m/>
    <m/>
    <m/>
    <m/>
    <m/>
    <m/>
    <m/>
    <m/>
    <m/>
    <m/>
    <m/>
    <m/>
    <m/>
    <m/>
    <m/>
    <m/>
    <m/>
    <m/>
    <m/>
    <s v="固定收益类资产"/>
  </r>
  <r>
    <s v="博雅生物"/>
    <s v="华润博雅生物制药集团股份有限公司"/>
    <s v="股票"/>
    <s v="创业板股"/>
    <s v="300294.SZ"/>
    <x v="708"/>
    <n v="11300"/>
    <n v="323890"/>
    <x v="4332"/>
    <m/>
    <m/>
    <s v="万能"/>
    <s v="新动力20号"/>
    <s v="华安财保资管新动力20集合资产管理产品"/>
    <s v="HA0258"/>
    <s v="组合类保险资管产品"/>
    <s v="固定收益类保险资管产品"/>
    <n v="1"/>
    <s v="华安财保资产管理有限责任公司"/>
    <n v="696892400"/>
    <n v="672537379.61000001"/>
    <m/>
    <m/>
    <m/>
    <m/>
    <s v="否"/>
    <n v="2.2086124871298999E-5"/>
    <m/>
    <m/>
    <m/>
    <m/>
    <m/>
    <m/>
    <m/>
    <m/>
    <m/>
    <m/>
    <m/>
    <m/>
    <m/>
    <m/>
    <m/>
    <m/>
    <m/>
    <m/>
    <m/>
    <m/>
    <m/>
    <m/>
    <m/>
    <m/>
    <m/>
    <m/>
    <m/>
    <m/>
    <m/>
    <m/>
    <m/>
    <m/>
    <m/>
    <m/>
    <m/>
    <m/>
    <m/>
    <m/>
    <s v="固定收益类资产"/>
  </r>
  <r>
    <s v="泰格医药"/>
    <s v="杭州泰格医药科技股份有限公司"/>
    <s v="股票"/>
    <s v="创业板股"/>
    <s v="300347.SZ"/>
    <x v="709"/>
    <n v="6600"/>
    <n v="711809.03"/>
    <x v="4333"/>
    <m/>
    <m/>
    <s v="万能"/>
    <s v="新动力20号"/>
    <s v="华安财保资管新动力20集合资产管理产品"/>
    <s v="HA0258"/>
    <s v="组合类保险资管产品"/>
    <s v="固定收益类保险资管产品"/>
    <n v="1"/>
    <s v="华安财保资产管理有限责任公司"/>
    <n v="696892400"/>
    <n v="672537379.61000001"/>
    <m/>
    <m/>
    <m/>
    <m/>
    <s v="是"/>
    <n v="7.5650043284891599E-6"/>
    <m/>
    <m/>
    <m/>
    <m/>
    <m/>
    <m/>
    <m/>
    <m/>
    <m/>
    <m/>
    <m/>
    <m/>
    <m/>
    <m/>
    <m/>
    <m/>
    <m/>
    <m/>
    <m/>
    <m/>
    <m/>
    <m/>
    <m/>
    <m/>
    <m/>
    <m/>
    <m/>
    <m/>
    <m/>
    <m/>
    <m/>
    <m/>
    <m/>
    <m/>
    <m/>
    <m/>
    <m/>
    <m/>
    <s v="固定收益类资产"/>
  </r>
  <r>
    <s v="楚天科技"/>
    <s v="楚天科技股份有限公司"/>
    <s v="股票"/>
    <s v="创业板股"/>
    <s v="300358.SZ"/>
    <x v="710"/>
    <n v="24800"/>
    <n v="516635.78"/>
    <x v="5308"/>
    <m/>
    <m/>
    <s v="万能"/>
    <s v="新动力20号"/>
    <s v="华安财保资管新动力20集合资产管理产品"/>
    <s v="HA0258"/>
    <s v="组合类保险资管产品"/>
    <s v="固定收益类保险资管产品"/>
    <n v="1"/>
    <s v="华安财保资产管理有限责任公司"/>
    <n v="696892400"/>
    <n v="672537379.61000001"/>
    <m/>
    <m/>
    <m/>
    <m/>
    <s v="否"/>
    <n v="4.3126460847997303E-5"/>
    <m/>
    <m/>
    <m/>
    <m/>
    <m/>
    <m/>
    <m/>
    <m/>
    <m/>
    <m/>
    <m/>
    <m/>
    <m/>
    <m/>
    <m/>
    <m/>
    <m/>
    <m/>
    <m/>
    <m/>
    <m/>
    <m/>
    <m/>
    <m/>
    <m/>
    <m/>
    <m/>
    <m/>
    <m/>
    <m/>
    <m/>
    <m/>
    <m/>
    <m/>
    <m/>
    <m/>
    <m/>
    <m/>
    <s v="固定收益类资产"/>
  </r>
  <r>
    <s v="博腾股份"/>
    <s v="重庆博腾制药科技股份有限公司"/>
    <s v="股票"/>
    <s v="创业板股"/>
    <s v="300363.SZ"/>
    <x v="568"/>
    <n v="5900"/>
    <n v="518737"/>
    <x v="4867"/>
    <m/>
    <m/>
    <s v="万能"/>
    <s v="新动力20号"/>
    <s v="华安财保资管新动力20集合资产管理产品"/>
    <s v="HA0258"/>
    <s v="组合类保险资管产品"/>
    <s v="固定收益类保险资管产品"/>
    <n v="1"/>
    <s v="华安财保资产管理有限责任公司"/>
    <n v="696892400"/>
    <n v="672537379.61000001"/>
    <m/>
    <m/>
    <m/>
    <m/>
    <s v="否"/>
    <n v="1.0842293294251099E-5"/>
    <m/>
    <m/>
    <m/>
    <m/>
    <m/>
    <m/>
    <m/>
    <m/>
    <m/>
    <m/>
    <m/>
    <m/>
    <m/>
    <m/>
    <m/>
    <m/>
    <m/>
    <m/>
    <m/>
    <m/>
    <m/>
    <m/>
    <m/>
    <m/>
    <m/>
    <m/>
    <m/>
    <m/>
    <m/>
    <m/>
    <m/>
    <m/>
    <m/>
    <m/>
    <m/>
    <m/>
    <m/>
    <m/>
    <s v="固定收益类资产"/>
  </r>
  <r>
    <s v="天华超净"/>
    <s v="苏州天华超净科技股份有限公司"/>
    <s v="股票"/>
    <s v="创业板股"/>
    <s v="300390.SZ"/>
    <x v="711"/>
    <n v="10800"/>
    <n v="737564"/>
    <x v="4868"/>
    <m/>
    <m/>
    <s v="万能"/>
    <s v="新动力20号"/>
    <s v="华安财保资管新动力20集合资产管理产品"/>
    <s v="HA0258"/>
    <s v="组合类保险资管产品"/>
    <s v="固定收益类保险资管产品"/>
    <n v="1"/>
    <s v="华安财保资产管理有限责任公司"/>
    <n v="696892400"/>
    <n v="672537379.61000001"/>
    <m/>
    <m/>
    <m/>
    <m/>
    <s v="否"/>
    <n v="1.8364047094408301E-5"/>
    <m/>
    <m/>
    <m/>
    <m/>
    <m/>
    <m/>
    <m/>
    <m/>
    <m/>
    <m/>
    <m/>
    <m/>
    <m/>
    <m/>
    <m/>
    <m/>
    <m/>
    <m/>
    <m/>
    <m/>
    <m/>
    <m/>
    <m/>
    <m/>
    <m/>
    <m/>
    <m/>
    <m/>
    <m/>
    <m/>
    <m/>
    <m/>
    <m/>
    <m/>
    <m/>
    <m/>
    <m/>
    <m/>
    <s v="固定收益类资产"/>
  </r>
  <r>
    <s v="花园生物"/>
    <s v="浙江花园生物高科股份有限公司"/>
    <s v="股票"/>
    <s v="创业板股"/>
    <s v="300401.SZ"/>
    <x v="712"/>
    <n v="30300"/>
    <n v="437668"/>
    <x v="4869"/>
    <m/>
    <m/>
    <s v="万能"/>
    <s v="新动力20号"/>
    <s v="华安财保资管新动力20集合资产管理产品"/>
    <s v="HA0258"/>
    <s v="组合类保险资管产品"/>
    <s v="固定收益类保险资管产品"/>
    <n v="1"/>
    <s v="华安财保资产管理有限责任公司"/>
    <n v="696892400"/>
    <n v="672537379.61000001"/>
    <m/>
    <m/>
    <m/>
    <m/>
    <s v="否"/>
    <n v="5.4990171396142898E-5"/>
    <m/>
    <m/>
    <m/>
    <m/>
    <m/>
    <m/>
    <m/>
    <m/>
    <m/>
    <m/>
    <m/>
    <m/>
    <m/>
    <m/>
    <m/>
    <m/>
    <m/>
    <m/>
    <m/>
    <m/>
    <m/>
    <m/>
    <m/>
    <m/>
    <m/>
    <m/>
    <m/>
    <m/>
    <m/>
    <m/>
    <m/>
    <m/>
    <m/>
    <m/>
    <m/>
    <m/>
    <m/>
    <m/>
    <s v="固定收益类资产"/>
  </r>
  <r>
    <s v="博济医药"/>
    <s v="博济医药科技股份有限公司"/>
    <s v="股票"/>
    <s v="创业板股"/>
    <s v="300404.SZ"/>
    <x v="713"/>
    <n v="17900"/>
    <n v="240701.42"/>
    <x v="4870"/>
    <m/>
    <m/>
    <s v="万能"/>
    <s v="新动力20号"/>
    <s v="华安财保资管新动力20集合资产管理产品"/>
    <s v="HA0258"/>
    <s v="组合类保险资管产品"/>
    <s v="固定收益类保险资管产品"/>
    <n v="1"/>
    <s v="华安财保资产管理有限责任公司"/>
    <n v="696892400"/>
    <n v="672537379.61000001"/>
    <m/>
    <m/>
    <m/>
    <m/>
    <s v="否"/>
    <n v="6.8459577096125596E-5"/>
    <m/>
    <m/>
    <m/>
    <m/>
    <m/>
    <m/>
    <m/>
    <m/>
    <m/>
    <m/>
    <m/>
    <m/>
    <m/>
    <m/>
    <m/>
    <m/>
    <m/>
    <m/>
    <m/>
    <m/>
    <m/>
    <m/>
    <m/>
    <m/>
    <m/>
    <m/>
    <m/>
    <m/>
    <m/>
    <m/>
    <m/>
    <m/>
    <m/>
    <m/>
    <m/>
    <m/>
    <m/>
    <m/>
    <s v="固定收益类资产"/>
  </r>
  <r>
    <s v="苏试试验"/>
    <s v="苏州苏试试验集团股份有限公司"/>
    <s v="股票"/>
    <s v="创业板股"/>
    <s v="300416.SZ"/>
    <x v="714"/>
    <n v="15700"/>
    <n v="457540"/>
    <x v="4871"/>
    <m/>
    <m/>
    <s v="万能"/>
    <s v="新动力20号"/>
    <s v="华安财保资管新动力20集合资产管理产品"/>
    <s v="HA0258"/>
    <s v="组合类保险资管产品"/>
    <s v="固定收益类保险资管产品"/>
    <n v="1"/>
    <s v="华安财保资产管理有限责任公司"/>
    <n v="696892400"/>
    <n v="672537379.61000001"/>
    <m/>
    <m/>
    <m/>
    <m/>
    <s v="否"/>
    <n v="5.5168189361401503E-5"/>
    <m/>
    <m/>
    <m/>
    <m/>
    <m/>
    <m/>
    <m/>
    <m/>
    <m/>
    <m/>
    <m/>
    <m/>
    <m/>
    <m/>
    <m/>
    <m/>
    <m/>
    <m/>
    <m/>
    <m/>
    <m/>
    <m/>
    <m/>
    <m/>
    <m/>
    <m/>
    <m/>
    <m/>
    <m/>
    <m/>
    <m/>
    <m/>
    <m/>
    <m/>
    <m/>
    <m/>
    <m/>
    <m/>
    <s v="固定收益类资产"/>
  </r>
  <r>
    <s v="立中集团"/>
    <s v="立中四通轻合金集团股份有限公司"/>
    <s v="股票"/>
    <s v="创业板股"/>
    <s v="300428.SZ"/>
    <x v="715"/>
    <n v="16400"/>
    <n v="341328"/>
    <x v="5309"/>
    <m/>
    <m/>
    <s v="万能"/>
    <s v="新动力20号"/>
    <s v="华安财保资管新动力20集合资产管理产品"/>
    <s v="HA0258"/>
    <s v="组合类保险资管产品"/>
    <s v="固定收益类保险资管产品"/>
    <n v="1"/>
    <s v="华安财保资产管理有限责任公司"/>
    <n v="696892400"/>
    <n v="672537379.61000001"/>
    <m/>
    <m/>
    <m/>
    <m/>
    <s v="否"/>
    <n v="2.6582080972211701E-5"/>
    <m/>
    <m/>
    <m/>
    <m/>
    <m/>
    <m/>
    <m/>
    <m/>
    <m/>
    <m/>
    <m/>
    <m/>
    <m/>
    <m/>
    <m/>
    <m/>
    <m/>
    <m/>
    <m/>
    <m/>
    <m/>
    <m/>
    <m/>
    <m/>
    <m/>
    <m/>
    <m/>
    <m/>
    <m/>
    <m/>
    <m/>
    <m/>
    <m/>
    <m/>
    <m/>
    <m/>
    <m/>
    <m/>
    <s v="固定收益类资产"/>
  </r>
  <r>
    <s v="鹏辉能源"/>
    <s v="广州鹏辉能源科技股份有限公司"/>
    <s v="股票"/>
    <s v="创业板股"/>
    <s v="300438.SZ"/>
    <x v="716"/>
    <n v="10500"/>
    <n v="451297.67"/>
    <x v="5310"/>
    <m/>
    <m/>
    <s v="万能"/>
    <s v="新动力20号"/>
    <s v="华安财保资管新动力20集合资产管理产品"/>
    <s v="HA0258"/>
    <s v="组合类保险资管产品"/>
    <s v="固定收益类保险资管产品"/>
    <n v="1"/>
    <s v="华安财保资产管理有限责任公司"/>
    <n v="696892400"/>
    <n v="672537379.61000001"/>
    <m/>
    <m/>
    <m/>
    <m/>
    <s v="否"/>
    <n v="2.4215286907677701E-5"/>
    <m/>
    <m/>
    <m/>
    <m/>
    <m/>
    <m/>
    <m/>
    <m/>
    <m/>
    <m/>
    <m/>
    <m/>
    <m/>
    <m/>
    <m/>
    <m/>
    <m/>
    <m/>
    <m/>
    <m/>
    <m/>
    <m/>
    <m/>
    <m/>
    <m/>
    <m/>
    <m/>
    <m/>
    <m/>
    <m/>
    <m/>
    <m/>
    <m/>
    <m/>
    <m/>
    <m/>
    <m/>
    <m/>
    <s v="固定收益类资产"/>
  </r>
  <r>
    <s v="先导智能"/>
    <s v="无锡先导智能装备股份有限公司"/>
    <s v="股票"/>
    <s v="创业板股"/>
    <s v="300450.SZ"/>
    <x v="569"/>
    <n v="9800"/>
    <n v="639287.38"/>
    <x v="4874"/>
    <m/>
    <m/>
    <s v="万能"/>
    <s v="新动力20号"/>
    <s v="华安财保资管新动力20集合资产管理产品"/>
    <s v="HA0258"/>
    <s v="组合类保险资管产品"/>
    <s v="固定收益类保险资管产品"/>
    <n v="1"/>
    <s v="华安财保资产管理有限责任公司"/>
    <n v="696892400"/>
    <n v="672537379.61000001"/>
    <m/>
    <m/>
    <m/>
    <m/>
    <s v="是"/>
    <n v="6.2669209703900702E-6"/>
    <m/>
    <m/>
    <m/>
    <m/>
    <m/>
    <m/>
    <m/>
    <m/>
    <m/>
    <m/>
    <m/>
    <m/>
    <m/>
    <m/>
    <m/>
    <m/>
    <m/>
    <m/>
    <m/>
    <m/>
    <m/>
    <m/>
    <m/>
    <m/>
    <m/>
    <m/>
    <m/>
    <m/>
    <m/>
    <m/>
    <m/>
    <m/>
    <m/>
    <m/>
    <m/>
    <m/>
    <m/>
    <m/>
    <s v="固定收益类资产"/>
  </r>
  <r>
    <s v="景 嘉 微"/>
    <s v="长沙景嘉微电子股份有限公司"/>
    <s v="股票"/>
    <s v="创业板股"/>
    <s v="300474.SZ"/>
    <x v="717"/>
    <n v="6200"/>
    <n v="554248"/>
    <x v="4875"/>
    <m/>
    <m/>
    <s v="万能"/>
    <s v="新动力20号"/>
    <s v="华安财保资管新动力20集合资产管理产品"/>
    <s v="HA0258"/>
    <s v="组合类保险资管产品"/>
    <s v="固定收益类保险资管产品"/>
    <n v="1"/>
    <s v="华安财保资产管理有限责任公司"/>
    <n v="696892400"/>
    <n v="672537379.61000001"/>
    <m/>
    <m/>
    <m/>
    <m/>
    <s v="否"/>
    <n v="2.0581748294168099E-5"/>
    <m/>
    <m/>
    <m/>
    <m/>
    <m/>
    <m/>
    <m/>
    <m/>
    <m/>
    <m/>
    <m/>
    <m/>
    <m/>
    <m/>
    <m/>
    <m/>
    <m/>
    <m/>
    <m/>
    <m/>
    <m/>
    <m/>
    <m/>
    <m/>
    <m/>
    <m/>
    <m/>
    <m/>
    <m/>
    <m/>
    <m/>
    <m/>
    <m/>
    <m/>
    <m/>
    <m/>
    <m/>
    <m/>
    <s v="固定收益类资产"/>
  </r>
  <r>
    <s v="香农芯创"/>
    <s v="香农芯创科技股份有限公司"/>
    <s v="股票"/>
    <s v="创业板股"/>
    <s v="300475.SZ"/>
    <x v="718"/>
    <n v="7600"/>
    <n v="159018"/>
    <x v="5311"/>
    <m/>
    <m/>
    <s v="万能"/>
    <s v="新动力20号"/>
    <s v="华安财保资管新动力20集合资产管理产品"/>
    <s v="HA0258"/>
    <s v="组合类保险资管产品"/>
    <s v="固定收益类保险资管产品"/>
    <n v="1"/>
    <s v="华安财保资产管理有限责任公司"/>
    <n v="696892400"/>
    <n v="672537379.61000001"/>
    <m/>
    <m/>
    <m/>
    <m/>
    <s v="否"/>
    <n v="1.8095238095238101E-5"/>
    <m/>
    <m/>
    <m/>
    <m/>
    <m/>
    <m/>
    <m/>
    <m/>
    <m/>
    <m/>
    <m/>
    <m/>
    <m/>
    <m/>
    <m/>
    <m/>
    <m/>
    <m/>
    <m/>
    <m/>
    <m/>
    <m/>
    <m/>
    <m/>
    <m/>
    <m/>
    <m/>
    <m/>
    <m/>
    <m/>
    <m/>
    <m/>
    <m/>
    <m/>
    <m/>
    <m/>
    <m/>
    <m/>
    <s v="固定收益类资产"/>
  </r>
  <r>
    <s v="星源材质"/>
    <s v="深圳市星源材质科技股份有限公司"/>
    <s v="股票"/>
    <s v="创业板股"/>
    <s v="300568.SZ"/>
    <x v="719"/>
    <n v="22278"/>
    <n v="531807"/>
    <x v="5312"/>
    <m/>
    <m/>
    <s v="万能"/>
    <s v="新动力20号"/>
    <s v="华安财保资管新动力20集合资产管理产品"/>
    <s v="HA0258"/>
    <s v="组合类保险资管产品"/>
    <s v="固定收益类保险资管产品"/>
    <n v="1"/>
    <s v="华安财保资产管理有限责任公司"/>
    <n v="696892400"/>
    <n v="672537379.61000001"/>
    <m/>
    <m/>
    <m/>
    <m/>
    <s v="否"/>
    <n v="1.92858804317451E-5"/>
    <m/>
    <m/>
    <m/>
    <m/>
    <m/>
    <m/>
    <m/>
    <m/>
    <m/>
    <m/>
    <m/>
    <m/>
    <m/>
    <m/>
    <m/>
    <m/>
    <m/>
    <m/>
    <m/>
    <m/>
    <m/>
    <m/>
    <m/>
    <m/>
    <m/>
    <m/>
    <m/>
    <m/>
    <m/>
    <m/>
    <m/>
    <m/>
    <m/>
    <m/>
    <m/>
    <m/>
    <m/>
    <m/>
    <s v="固定收益类资产"/>
  </r>
  <r>
    <s v="长川科技"/>
    <s v="杭州长川科技股份有限公司"/>
    <s v="股票"/>
    <s v="创业板股"/>
    <s v="300604.SZ"/>
    <x v="720"/>
    <n v="11400"/>
    <n v="482305.48"/>
    <x v="5313"/>
    <m/>
    <m/>
    <s v="万能"/>
    <s v="新动力20号"/>
    <s v="华安财保资管新动力20集合资产管理产品"/>
    <s v="HA0258"/>
    <s v="组合类保险资管产品"/>
    <s v="固定收益类保险资管产品"/>
    <n v="1"/>
    <s v="华安财保资产管理有限责任公司"/>
    <n v="696892400"/>
    <n v="672537379.61000001"/>
    <m/>
    <m/>
    <m/>
    <m/>
    <s v="否"/>
    <n v="1.8863905473644799E-5"/>
    <m/>
    <m/>
    <m/>
    <m/>
    <m/>
    <m/>
    <m/>
    <m/>
    <m/>
    <m/>
    <m/>
    <m/>
    <m/>
    <m/>
    <m/>
    <m/>
    <m/>
    <m/>
    <m/>
    <m/>
    <m/>
    <m/>
    <m/>
    <m/>
    <m/>
    <m/>
    <m/>
    <m/>
    <m/>
    <m/>
    <m/>
    <m/>
    <m/>
    <m/>
    <m/>
    <m/>
    <m/>
    <m/>
    <s v="固定收益类资产"/>
  </r>
  <r>
    <s v="富 瀚 微"/>
    <s v="上海富瀚微电子股份有限公司"/>
    <s v="股票"/>
    <s v="创业板股"/>
    <s v="300613.SZ"/>
    <x v="722"/>
    <n v="2200"/>
    <n v="294646.46999999997"/>
    <x v="4878"/>
    <m/>
    <m/>
    <s v="万能"/>
    <s v="新动力20号"/>
    <s v="华安财保资管新动力20集合资产管理产品"/>
    <s v="HA0258"/>
    <s v="组合类保险资管产品"/>
    <s v="固定收益类保险资管产品"/>
    <n v="1"/>
    <s v="华安财保资产管理有限责任公司"/>
    <n v="696892400"/>
    <n v="672537379.61000001"/>
    <m/>
    <m/>
    <m/>
    <m/>
    <s v="否"/>
    <n v="1.8298097297304501E-5"/>
    <m/>
    <m/>
    <m/>
    <m/>
    <m/>
    <m/>
    <m/>
    <m/>
    <m/>
    <m/>
    <m/>
    <m/>
    <m/>
    <m/>
    <m/>
    <m/>
    <m/>
    <m/>
    <m/>
    <m/>
    <m/>
    <m/>
    <m/>
    <m/>
    <m/>
    <m/>
    <m/>
    <m/>
    <m/>
    <m/>
    <m/>
    <m/>
    <m/>
    <m/>
    <m/>
    <m/>
    <m/>
    <m/>
    <s v="固定收益类资产"/>
  </r>
  <r>
    <s v="同和药业"/>
    <s v="江西同和药业股份有限公司"/>
    <s v="股票"/>
    <s v="创业板股"/>
    <s v="300636.SZ"/>
    <x v="723"/>
    <n v="10200"/>
    <n v="220451.26"/>
    <x v="4879"/>
    <m/>
    <m/>
    <s v="万能"/>
    <s v="新动力20号"/>
    <s v="华安财保资管新动力20集合资产管理产品"/>
    <s v="HA0258"/>
    <s v="组合类保险资管产品"/>
    <s v="固定收益类保险资管产品"/>
    <n v="1"/>
    <s v="华安财保资产管理有限责任公司"/>
    <n v="696892400"/>
    <n v="672537379.61000001"/>
    <m/>
    <m/>
    <m/>
    <m/>
    <s v="否"/>
    <n v="4.8622672932578397E-5"/>
    <m/>
    <m/>
    <m/>
    <m/>
    <m/>
    <m/>
    <m/>
    <m/>
    <m/>
    <m/>
    <m/>
    <m/>
    <m/>
    <m/>
    <m/>
    <m/>
    <m/>
    <m/>
    <m/>
    <m/>
    <m/>
    <m/>
    <m/>
    <m/>
    <m/>
    <m/>
    <m/>
    <m/>
    <m/>
    <m/>
    <m/>
    <m/>
    <m/>
    <m/>
    <m/>
    <m/>
    <m/>
    <m/>
    <s v="固定收益类资产"/>
  </r>
  <r>
    <s v="广 和 通"/>
    <s v="深圳市广和通无线股份有限公司"/>
    <s v="股票"/>
    <s v="创业板股"/>
    <s v="300638.SZ"/>
    <x v="724"/>
    <n v="11300"/>
    <n v="460389"/>
    <x v="5314"/>
    <m/>
    <m/>
    <s v="万能"/>
    <s v="新动力20号"/>
    <s v="华安财保资管新动力20集合资产管理产品"/>
    <s v="HA0258"/>
    <s v="组合类保险资管产品"/>
    <s v="固定收益类保险资管产品"/>
    <n v="1"/>
    <s v="华安财保资产管理有限责任公司"/>
    <n v="696892400"/>
    <n v="672537379.61000001"/>
    <m/>
    <m/>
    <m/>
    <m/>
    <s v="否"/>
    <n v="2.7288883740869099E-5"/>
    <m/>
    <m/>
    <m/>
    <m/>
    <m/>
    <m/>
    <m/>
    <m/>
    <m/>
    <m/>
    <m/>
    <m/>
    <m/>
    <m/>
    <m/>
    <m/>
    <m/>
    <m/>
    <m/>
    <m/>
    <m/>
    <m/>
    <m/>
    <m/>
    <m/>
    <m/>
    <m/>
    <m/>
    <m/>
    <m/>
    <m/>
    <m/>
    <m/>
    <m/>
    <m/>
    <m/>
    <m/>
    <m/>
    <s v="固定收益类资产"/>
  </r>
  <r>
    <s v="凯普生物"/>
    <s v="广东凯普生物科技股份有限公司"/>
    <s v="股票"/>
    <s v="创业板股"/>
    <s v="300639.SZ"/>
    <x v="725"/>
    <n v="9500"/>
    <n v="305801.53999999998"/>
    <x v="5315"/>
    <m/>
    <m/>
    <s v="万能"/>
    <s v="新动力20号"/>
    <s v="华安财保资管新动力20集合资产管理产品"/>
    <s v="HA0258"/>
    <s v="组合类保险资管产品"/>
    <s v="固定收益类保险资管产品"/>
    <n v="1"/>
    <s v="华安财保资产管理有限责任公司"/>
    <n v="696892400"/>
    <n v="672537379.61000001"/>
    <m/>
    <m/>
    <m/>
    <m/>
    <s v="否"/>
    <n v="2.1614684457824199E-5"/>
    <m/>
    <m/>
    <m/>
    <m/>
    <m/>
    <m/>
    <m/>
    <m/>
    <m/>
    <m/>
    <m/>
    <m/>
    <m/>
    <m/>
    <m/>
    <m/>
    <m/>
    <m/>
    <m/>
    <m/>
    <m/>
    <m/>
    <m/>
    <m/>
    <m/>
    <m/>
    <m/>
    <m/>
    <m/>
    <m/>
    <m/>
    <m/>
    <m/>
    <m/>
    <m/>
    <m/>
    <m/>
    <m/>
    <s v="固定收益类资产"/>
  </r>
  <r>
    <s v="圣邦股份"/>
    <s v="圣邦微电子(北京)股份有限公司"/>
    <s v="股票"/>
    <s v="创业板股"/>
    <s v="300661.SZ"/>
    <x v="478"/>
    <n v="2900"/>
    <n v="871098"/>
    <x v="4352"/>
    <m/>
    <m/>
    <s v="万能"/>
    <s v="新动力20号"/>
    <s v="华安财保资管新动力20集合资产管理产品"/>
    <s v="HA0258"/>
    <s v="组合类保险资管产品"/>
    <s v="固定收益类保险资管产品"/>
    <n v="1"/>
    <s v="华安财保资产管理有限责任公司"/>
    <n v="696892400"/>
    <n v="672537379.61000001"/>
    <m/>
    <m/>
    <m/>
    <m/>
    <s v="否"/>
    <n v="1.2287051677419999E-5"/>
    <m/>
    <m/>
    <m/>
    <m/>
    <m/>
    <m/>
    <m/>
    <m/>
    <m/>
    <m/>
    <m/>
    <m/>
    <m/>
    <m/>
    <m/>
    <m/>
    <m/>
    <m/>
    <m/>
    <m/>
    <m/>
    <m/>
    <m/>
    <m/>
    <m/>
    <m/>
    <m/>
    <m/>
    <m/>
    <m/>
    <m/>
    <m/>
    <m/>
    <m/>
    <m/>
    <m/>
    <m/>
    <m/>
    <s v="固定收益类资产"/>
  </r>
  <r>
    <s v="科锐国际"/>
    <s v="北京科锐国际人力资源股份有限公司"/>
    <s v="股票"/>
    <s v="创业板股"/>
    <s v="300662.SZ"/>
    <x v="726"/>
    <n v="3000"/>
    <n v="144887.5"/>
    <x v="5316"/>
    <m/>
    <m/>
    <s v="万能"/>
    <s v="新动力20号"/>
    <s v="华安财保资管新动力20集合资产管理产品"/>
    <s v="HA0258"/>
    <s v="组合类保险资管产品"/>
    <s v="固定收益类保险资管产品"/>
    <n v="1"/>
    <s v="华安财保资产管理有限责任公司"/>
    <n v="696892400"/>
    <n v="672537379.61000001"/>
    <m/>
    <m/>
    <m/>
    <m/>
    <s v="否"/>
    <n v="1.5241028095743001E-5"/>
    <m/>
    <m/>
    <m/>
    <m/>
    <m/>
    <m/>
    <m/>
    <m/>
    <m/>
    <m/>
    <m/>
    <m/>
    <m/>
    <m/>
    <m/>
    <m/>
    <m/>
    <m/>
    <m/>
    <m/>
    <m/>
    <m/>
    <m/>
    <m/>
    <m/>
    <m/>
    <m/>
    <m/>
    <m/>
    <m/>
    <m/>
    <m/>
    <m/>
    <m/>
    <m/>
    <m/>
    <m/>
    <m/>
    <s v="固定收益类资产"/>
  </r>
  <r>
    <s v="江丰电子"/>
    <s v="宁波江丰电子材料股份有限公司"/>
    <s v="股票"/>
    <s v="创业板股"/>
    <s v="300666.SZ"/>
    <x v="727"/>
    <n v="8300"/>
    <n v="427773"/>
    <x v="4354"/>
    <m/>
    <m/>
    <s v="万能"/>
    <s v="新动力20号"/>
    <s v="华安财保资管新动力20集合资产管理产品"/>
    <s v="HA0258"/>
    <s v="组合类保险资管产品"/>
    <s v="固定收益类保险资管产品"/>
    <n v="1"/>
    <s v="华安财保资产管理有限责任公司"/>
    <n v="696892400"/>
    <n v="672537379.61000001"/>
    <m/>
    <m/>
    <m/>
    <m/>
    <s v="否"/>
    <n v="3.5822601763023597E-5"/>
    <m/>
    <m/>
    <m/>
    <m/>
    <m/>
    <m/>
    <m/>
    <m/>
    <m/>
    <m/>
    <m/>
    <m/>
    <m/>
    <m/>
    <m/>
    <m/>
    <m/>
    <m/>
    <m/>
    <m/>
    <m/>
    <m/>
    <m/>
    <m/>
    <m/>
    <m/>
    <m/>
    <m/>
    <m/>
    <m/>
    <m/>
    <m/>
    <m/>
    <m/>
    <m/>
    <m/>
    <m/>
    <m/>
    <s v="固定收益类资产"/>
  </r>
  <r>
    <s v="爱 乐 达"/>
    <s v="成都爱乐达航空制造股份有限公司"/>
    <s v="股票"/>
    <s v="创业板股"/>
    <s v="300696.SZ"/>
    <x v="728"/>
    <n v="10500"/>
    <n v="505612"/>
    <x v="5317"/>
    <m/>
    <m/>
    <s v="万能"/>
    <s v="新动力20号"/>
    <s v="华安财保资管新动力20集合资产管理产品"/>
    <s v="HA0258"/>
    <s v="组合类保险资管产品"/>
    <s v="固定收益类保险资管产品"/>
    <n v="1"/>
    <s v="华安财保资产管理有限责任公司"/>
    <n v="696892400"/>
    <n v="672537379.61000001"/>
    <m/>
    <m/>
    <m/>
    <m/>
    <s v="否"/>
    <n v="4.2980456769933202E-5"/>
    <m/>
    <m/>
    <m/>
    <m/>
    <m/>
    <m/>
    <m/>
    <m/>
    <m/>
    <m/>
    <m/>
    <m/>
    <m/>
    <m/>
    <m/>
    <m/>
    <m/>
    <m/>
    <m/>
    <m/>
    <m/>
    <m/>
    <m/>
    <m/>
    <m/>
    <m/>
    <m/>
    <m/>
    <m/>
    <m/>
    <m/>
    <m/>
    <m/>
    <m/>
    <m/>
    <m/>
    <m/>
    <m/>
    <s v="固定收益类资产"/>
  </r>
  <r>
    <s v="九典制药"/>
    <s v="湖南九典制药股份有限公司"/>
    <s v="股票"/>
    <s v="创业板股"/>
    <s v="300705.SZ"/>
    <x v="729"/>
    <n v="10300"/>
    <n v="290776.87"/>
    <x v="4883"/>
    <m/>
    <m/>
    <s v="万能"/>
    <s v="新动力20号"/>
    <s v="华安财保资管新动力20集合资产管理产品"/>
    <s v="HA0258"/>
    <s v="组合类保险资管产品"/>
    <s v="固定收益类保险资管产品"/>
    <n v="1"/>
    <s v="华安财保资产管理有限责任公司"/>
    <n v="696892400"/>
    <n v="672537379.61000001"/>
    <m/>
    <m/>
    <m/>
    <m/>
    <s v="否"/>
    <n v="4.3888150069521199E-5"/>
    <m/>
    <m/>
    <m/>
    <m/>
    <m/>
    <m/>
    <m/>
    <m/>
    <m/>
    <m/>
    <m/>
    <m/>
    <m/>
    <m/>
    <m/>
    <m/>
    <m/>
    <m/>
    <m/>
    <m/>
    <m/>
    <m/>
    <m/>
    <m/>
    <m/>
    <m/>
    <m/>
    <m/>
    <m/>
    <m/>
    <m/>
    <m/>
    <m/>
    <m/>
    <m/>
    <m/>
    <m/>
    <m/>
    <s v="固定收益类资产"/>
  </r>
  <r>
    <s v="宁德时代"/>
    <s v="宁德时代新能源科技股份有限公司"/>
    <s v="股票"/>
    <s v="创业板股"/>
    <s v="300750.SZ"/>
    <x v="413"/>
    <n v="4700"/>
    <n v="2534373.77"/>
    <x v="4884"/>
    <m/>
    <m/>
    <s v="万能"/>
    <s v="新动力20号"/>
    <s v="华安财保资管新动力20集合资产管理产品"/>
    <s v="HA0258"/>
    <s v="组合类保险资管产品"/>
    <s v="固定收益类保险资管产品"/>
    <n v="1"/>
    <s v="华安财保资产管理有限责任公司"/>
    <n v="696892400"/>
    <n v="672537379.61000001"/>
    <m/>
    <m/>
    <m/>
    <m/>
    <s v="是"/>
    <n v="2.01643073569003E-6"/>
    <m/>
    <m/>
    <m/>
    <m/>
    <m/>
    <m/>
    <m/>
    <m/>
    <m/>
    <m/>
    <m/>
    <m/>
    <m/>
    <m/>
    <m/>
    <m/>
    <m/>
    <m/>
    <m/>
    <m/>
    <m/>
    <m/>
    <m/>
    <m/>
    <m/>
    <m/>
    <m/>
    <m/>
    <m/>
    <m/>
    <m/>
    <m/>
    <m/>
    <m/>
    <m/>
    <m/>
    <m/>
    <m/>
    <s v="固定收益类资产"/>
  </r>
  <r>
    <s v="迈为股份"/>
    <s v="苏州迈为科技股份有限公司"/>
    <s v="股票"/>
    <s v="创业板股"/>
    <s v="300751.SZ"/>
    <x v="417"/>
    <n v="1640"/>
    <n v="511346.85"/>
    <x v="4885"/>
    <m/>
    <m/>
    <s v="万能"/>
    <s v="新动力20号"/>
    <s v="华安财保资管新动力20集合资产管理产品"/>
    <s v="HA0258"/>
    <s v="组合类保险资管产品"/>
    <s v="固定收益类保险资管产品"/>
    <n v="1"/>
    <s v="华安财保资产管理有限责任公司"/>
    <n v="696892400"/>
    <n v="672537379.61000001"/>
    <m/>
    <m/>
    <m/>
    <m/>
    <s v="否"/>
    <n v="9.4803775578860707E-6"/>
    <m/>
    <m/>
    <m/>
    <m/>
    <m/>
    <m/>
    <m/>
    <m/>
    <m/>
    <m/>
    <m/>
    <m/>
    <m/>
    <m/>
    <m/>
    <m/>
    <m/>
    <m/>
    <m/>
    <m/>
    <m/>
    <m/>
    <m/>
    <m/>
    <m/>
    <m/>
    <m/>
    <m/>
    <m/>
    <m/>
    <m/>
    <m/>
    <m/>
    <m/>
    <m/>
    <m/>
    <m/>
    <m/>
    <s v="固定收益类资产"/>
  </r>
  <r>
    <s v="康龙化成"/>
    <s v="康龙化成(北京)新药技术股份有限公司"/>
    <s v="股票"/>
    <s v="创业板股"/>
    <s v="300759.SZ"/>
    <x v="730"/>
    <n v="5700"/>
    <n v="701980.23"/>
    <x v="4359"/>
    <m/>
    <m/>
    <s v="万能"/>
    <s v="新动力20号"/>
    <s v="华安财保资管新动力20集合资产管理产品"/>
    <s v="HA0258"/>
    <s v="组合类保险资管产品"/>
    <s v="固定收益类保险资管产品"/>
    <n v="1"/>
    <s v="华安财保资产管理有限责任公司"/>
    <n v="696892400"/>
    <n v="672537379.61000001"/>
    <m/>
    <m/>
    <m/>
    <m/>
    <s v="是"/>
    <n v="7.1772404597846998E-6"/>
    <m/>
    <m/>
    <m/>
    <m/>
    <m/>
    <m/>
    <m/>
    <m/>
    <m/>
    <m/>
    <m/>
    <m/>
    <m/>
    <m/>
    <m/>
    <m/>
    <m/>
    <m/>
    <m/>
    <m/>
    <m/>
    <m/>
    <m/>
    <m/>
    <m/>
    <m/>
    <m/>
    <m/>
    <m/>
    <m/>
    <m/>
    <m/>
    <m/>
    <m/>
    <m/>
    <m/>
    <m/>
    <m/>
    <s v="固定收益类资产"/>
  </r>
  <r>
    <s v="星辉环材"/>
    <s v="星辉环保材料股份有限公司"/>
    <s v="股票"/>
    <s v="创业板股"/>
    <s v="300834.SZ"/>
    <x v="331"/>
    <n v="527"/>
    <n v="29285.39"/>
    <x v="4360"/>
    <m/>
    <m/>
    <s v="万能"/>
    <s v="新动力20号"/>
    <s v="华安财保资管新动力20集合资产管理产品"/>
    <s v="HA0258"/>
    <s v="组合类保险资管产品"/>
    <s v="固定收益类保险资管产品"/>
    <n v="1"/>
    <s v="华安财保资产管理有限责任公司"/>
    <n v="696892400"/>
    <n v="672537379.61000001"/>
    <m/>
    <m/>
    <m/>
    <m/>
    <s v="否"/>
    <n v="2.7205286180174602E-6"/>
    <m/>
    <m/>
    <m/>
    <m/>
    <m/>
    <m/>
    <m/>
    <m/>
    <m/>
    <m/>
    <m/>
    <m/>
    <m/>
    <m/>
    <m/>
    <m/>
    <m/>
    <m/>
    <m/>
    <m/>
    <m/>
    <m/>
    <m/>
    <m/>
    <m/>
    <m/>
    <m/>
    <m/>
    <m/>
    <m/>
    <m/>
    <m/>
    <m/>
    <m/>
    <m/>
    <m/>
    <m/>
    <m/>
    <s v="固定收益类资产"/>
  </r>
  <r>
    <s v="四会富仕"/>
    <s v="四会富仕电子科技股份有限公司"/>
    <s v="股票"/>
    <s v="创业板股"/>
    <s v="300852.SZ"/>
    <x v="731"/>
    <n v="5400"/>
    <n v="231357.62"/>
    <x v="4361"/>
    <m/>
    <m/>
    <s v="万能"/>
    <s v="新动力20号"/>
    <s v="华安财保资管新动力20集合资产管理产品"/>
    <s v="HA0258"/>
    <s v="组合类保险资管产品"/>
    <s v="固定收益类保险资管产品"/>
    <n v="1"/>
    <s v="华安财保资产管理有限责任公司"/>
    <n v="696892400"/>
    <n v="672537379.61000001"/>
    <m/>
    <m/>
    <m/>
    <m/>
    <s v="否"/>
    <n v="5.2977138598790002E-5"/>
    <m/>
    <m/>
    <m/>
    <m/>
    <m/>
    <m/>
    <m/>
    <m/>
    <m/>
    <m/>
    <m/>
    <m/>
    <m/>
    <m/>
    <m/>
    <m/>
    <m/>
    <m/>
    <m/>
    <m/>
    <m/>
    <m/>
    <m/>
    <m/>
    <m/>
    <m/>
    <m/>
    <m/>
    <m/>
    <m/>
    <m/>
    <m/>
    <m/>
    <m/>
    <m/>
    <m/>
    <m/>
    <m/>
    <s v="固定收益类资产"/>
  </r>
  <r>
    <s v="美畅股份"/>
    <s v="杨凌美畅新材料股份有限公司"/>
    <s v="股票"/>
    <s v="创业板股"/>
    <s v="300861.SZ"/>
    <x v="732"/>
    <n v="4600"/>
    <n v="297568.5"/>
    <x v="4886"/>
    <m/>
    <m/>
    <s v="万能"/>
    <s v="新动力20号"/>
    <s v="华安财保资管新动力20集合资产管理产品"/>
    <s v="HA0258"/>
    <s v="组合类保险资管产品"/>
    <s v="固定收益类保险资管产品"/>
    <n v="1"/>
    <s v="华安财保资产管理有限责任公司"/>
    <n v="696892400"/>
    <n v="672537379.61000001"/>
    <m/>
    <m/>
    <m/>
    <m/>
    <s v="否"/>
    <n v="1.14997125071873E-5"/>
    <m/>
    <m/>
    <m/>
    <m/>
    <m/>
    <m/>
    <m/>
    <m/>
    <m/>
    <m/>
    <m/>
    <m/>
    <m/>
    <m/>
    <m/>
    <m/>
    <m/>
    <m/>
    <m/>
    <m/>
    <m/>
    <m/>
    <m/>
    <m/>
    <m/>
    <m/>
    <m/>
    <m/>
    <m/>
    <m/>
    <m/>
    <m/>
    <m/>
    <m/>
    <m/>
    <m/>
    <m/>
    <m/>
    <s v="固定收益类资产"/>
  </r>
  <r>
    <s v="爱 美 客"/>
    <s v="爱美客技术发展股份有限公司"/>
    <s v="股票"/>
    <s v="创业板股"/>
    <s v="300896.SZ"/>
    <x v="464"/>
    <n v="1300"/>
    <n v="590379.32999999996"/>
    <x v="4363"/>
    <m/>
    <m/>
    <s v="万能"/>
    <s v="新动力20号"/>
    <s v="华安财保资管新动力20集合资产管理产品"/>
    <s v="HA0258"/>
    <s v="组合类保险资管产品"/>
    <s v="固定收益类保险资管产品"/>
    <n v="1"/>
    <s v="华安财保资产管理有限责任公司"/>
    <n v="696892400"/>
    <n v="672537379.61000001"/>
    <m/>
    <m/>
    <m/>
    <m/>
    <s v="是"/>
    <n v="6.00850434461083E-6"/>
    <m/>
    <m/>
    <m/>
    <m/>
    <m/>
    <m/>
    <m/>
    <m/>
    <m/>
    <m/>
    <m/>
    <m/>
    <m/>
    <m/>
    <m/>
    <m/>
    <m/>
    <m/>
    <m/>
    <m/>
    <m/>
    <m/>
    <m/>
    <m/>
    <m/>
    <m/>
    <m/>
    <m/>
    <m/>
    <m/>
    <m/>
    <m/>
    <m/>
    <m/>
    <m/>
    <m/>
    <m/>
    <m/>
    <s v="固定收益类资产"/>
  </r>
  <r>
    <s v="亿田智能"/>
    <s v="浙江亿田智能厨电股份有限公司"/>
    <s v="股票"/>
    <s v="创业板股"/>
    <s v="300911.SZ"/>
    <x v="733"/>
    <n v="5600"/>
    <n v="328397"/>
    <x v="5318"/>
    <m/>
    <m/>
    <s v="万能"/>
    <s v="新动力20号"/>
    <s v="华安财保资管新动力20集合资产管理产品"/>
    <s v="HA0258"/>
    <s v="组合类保险资管产品"/>
    <s v="固定收益类保险资管产品"/>
    <n v="1"/>
    <s v="华安财保资产管理有限责任公司"/>
    <n v="696892400"/>
    <n v="672537379.61000001"/>
    <m/>
    <m/>
    <m/>
    <m/>
    <s v="否"/>
    <n v="5.1807144205185899E-5"/>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20号"/>
    <s v="华安财保资管新动力20集合资产管理产品"/>
    <s v="HA0258"/>
    <s v="组合类保险资管产品"/>
    <s v="固定收益类保险资管产品"/>
    <n v="1"/>
    <s v="华安财保资产管理有限责任公司"/>
    <n v="696892400"/>
    <n v="672537379.61000001"/>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20号"/>
    <s v="华安财保资管新动力20集合资产管理产品"/>
    <s v="HA0258"/>
    <s v="组合类保险资管产品"/>
    <s v="固定收益类保险资管产品"/>
    <n v="1"/>
    <s v="华安财保资产管理有限责任公司"/>
    <n v="696892400"/>
    <n v="672537379.61000001"/>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20号"/>
    <s v="华安财保资管新动力20集合资产管理产品"/>
    <s v="HA0258"/>
    <s v="组合类保险资管产品"/>
    <s v="固定收益类保险资管产品"/>
    <n v="1"/>
    <s v="华安财保资产管理有限责任公司"/>
    <n v="696892400"/>
    <n v="672537379.61000001"/>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20号"/>
    <s v="华安财保资管新动力20集合资产管理产品"/>
    <s v="HA0258"/>
    <s v="组合类保险资管产品"/>
    <s v="固定收益类保险资管产品"/>
    <n v="1"/>
    <s v="华安财保资产管理有限责任公司"/>
    <n v="696892400"/>
    <n v="672537379.61000001"/>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20号"/>
    <s v="华安财保资管新动力20集合资产管理产品"/>
    <s v="HA0258"/>
    <s v="组合类保险资管产品"/>
    <s v="固定收益类保险资管产品"/>
    <n v="1"/>
    <s v="华安财保资产管理有限责任公司"/>
    <n v="696892400"/>
    <n v="672537379.61000001"/>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20号"/>
    <s v="华安财保资管新动力20集合资产管理产品"/>
    <s v="HA0258"/>
    <s v="组合类保险资管产品"/>
    <s v="固定收益类保险资管产品"/>
    <n v="1"/>
    <s v="华安财保资产管理有限责任公司"/>
    <n v="696892400"/>
    <n v="672537379.61000001"/>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20号"/>
    <s v="华安财保资管新动力20集合资产管理产品"/>
    <s v="HA0258"/>
    <s v="组合类保险资管产品"/>
    <s v="固定收益类保险资管产品"/>
    <n v="1"/>
    <s v="华安财保资产管理有限责任公司"/>
    <n v="696892400"/>
    <n v="672537379.61000001"/>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20号"/>
    <s v="华安财保资管新动力20集合资产管理产品"/>
    <s v="HA0258"/>
    <s v="组合类保险资管产品"/>
    <s v="固定收益类保险资管产品"/>
    <n v="1"/>
    <s v="华安财保资产管理有限责任公司"/>
    <n v="696892400"/>
    <n v="672537379.61000001"/>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20号"/>
    <s v="华安财保资管新动力20集合资产管理产品"/>
    <s v="HA0258"/>
    <s v="组合类保险资管产品"/>
    <s v="固定收益类保险资管产品"/>
    <n v="1"/>
    <s v="华安财保资产管理有限责任公司"/>
    <n v="696892400"/>
    <n v="672537379.61000001"/>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20号"/>
    <s v="华安财保资管新动力20集合资产管理产品"/>
    <s v="HA0258"/>
    <s v="组合类保险资管产品"/>
    <s v="固定收益类保险资管产品"/>
    <n v="1"/>
    <s v="华安财保资产管理有限责任公司"/>
    <n v="696892400"/>
    <n v="672537379.61000001"/>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20号"/>
    <s v="华安财保资管新动力20集合资产管理产品"/>
    <s v="HA0258"/>
    <s v="组合类保险资管产品"/>
    <s v="固定收益类保险资管产品"/>
    <n v="1"/>
    <s v="华安财保资产管理有限责任公司"/>
    <n v="696892400"/>
    <n v="672537379.61000001"/>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20号"/>
    <s v="华安财保资管新动力20集合资产管理产品"/>
    <s v="HA0258"/>
    <s v="组合类保险资管产品"/>
    <s v="固定收益类保险资管产品"/>
    <n v="1"/>
    <s v="华安财保资产管理有限责任公司"/>
    <n v="696892400"/>
    <n v="672537379.61000001"/>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20号"/>
    <s v="华安财保资管新动力20集合资产管理产品"/>
    <s v="HA0258"/>
    <s v="组合类保险资管产品"/>
    <s v="固定收益类保险资管产品"/>
    <n v="1"/>
    <s v="华安财保资产管理有限责任公司"/>
    <n v="696892400"/>
    <n v="672537379.61000001"/>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20号"/>
    <s v="华安财保资管新动力20集合资产管理产品"/>
    <s v="HA0258"/>
    <s v="组合类保险资管产品"/>
    <s v="固定收益类保险资管产品"/>
    <n v="1"/>
    <s v="华安财保资产管理有限责任公司"/>
    <n v="696892400"/>
    <n v="672537379.61000001"/>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20号"/>
    <s v="华安财保资管新动力20集合资产管理产品"/>
    <s v="HA0258"/>
    <s v="组合类保险资管产品"/>
    <s v="固定收益类保险资管产品"/>
    <n v="1"/>
    <s v="华安财保资产管理有限责任公司"/>
    <n v="696892400"/>
    <n v="672537379.61000001"/>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20号"/>
    <s v="华安财保资管新动力20集合资产管理产品"/>
    <s v="HA0258"/>
    <s v="组合类保险资管产品"/>
    <s v="固定收益类保险资管产品"/>
    <n v="1"/>
    <s v="华安财保资产管理有限责任公司"/>
    <n v="696892400"/>
    <n v="672537379.61000001"/>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20号"/>
    <s v="华安财保资管新动力20集合资产管理产品"/>
    <s v="HA0258"/>
    <s v="组合类保险资管产品"/>
    <s v="固定收益类保险资管产品"/>
    <n v="1"/>
    <s v="华安财保资产管理有限责任公司"/>
    <n v="696892400"/>
    <n v="672537379.61000001"/>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20号"/>
    <s v="华安财保资管新动力20集合资产管理产品"/>
    <s v="HA0258"/>
    <s v="组合类保险资管产品"/>
    <s v="固定收益类保险资管产品"/>
    <n v="1"/>
    <s v="华安财保资产管理有限责任公司"/>
    <n v="696892400"/>
    <n v="672537379.61000001"/>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20号"/>
    <s v="华安财保资管新动力20集合资产管理产品"/>
    <s v="HA0258"/>
    <s v="组合类保险资管产品"/>
    <s v="固定收益类保险资管产品"/>
    <n v="1"/>
    <s v="华安财保资产管理有限责任公司"/>
    <n v="696892400"/>
    <n v="672537379.61000001"/>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20号"/>
    <s v="华安财保资管新动力20集合资产管理产品"/>
    <s v="HA0258"/>
    <s v="组合类保险资管产品"/>
    <s v="固定收益类保险资管产品"/>
    <n v="1"/>
    <s v="华安财保资产管理有限责任公司"/>
    <n v="696892400"/>
    <n v="672537379.61000001"/>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20号"/>
    <s v="华安财保资管新动力20集合资产管理产品"/>
    <s v="HA0258"/>
    <s v="组合类保险资管产品"/>
    <s v="固定收益类保险资管产品"/>
    <n v="1"/>
    <s v="华安财保资产管理有限责任公司"/>
    <n v="696892400"/>
    <n v="672537379.61000001"/>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20号"/>
    <s v="华安财保资管新动力20集合资产管理产品"/>
    <s v="HA0258"/>
    <s v="组合类保险资管产品"/>
    <s v="固定收益类保险资管产品"/>
    <n v="1"/>
    <s v="华安财保资产管理有限责任公司"/>
    <n v="696892400"/>
    <n v="672537379.61000001"/>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20号"/>
    <s v="华安财保资管新动力20集合资产管理产品"/>
    <s v="HA0258"/>
    <s v="组合类保险资管产品"/>
    <s v="固定收益类保险资管产品"/>
    <n v="1"/>
    <s v="华安财保资产管理有限责任公司"/>
    <n v="696892400"/>
    <n v="672537379.61000001"/>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20号"/>
    <s v="华安财保资管新动力20集合资产管理产品"/>
    <s v="HA0258"/>
    <s v="组合类保险资管产品"/>
    <s v="固定收益类保险资管产品"/>
    <n v="1"/>
    <s v="华安财保资产管理有限责任公司"/>
    <n v="696892400"/>
    <n v="672537379.61000001"/>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20号"/>
    <s v="华安财保资管新动力20集合资产管理产品"/>
    <s v="HA0258"/>
    <s v="组合类保险资管产品"/>
    <s v="固定收益类保险资管产品"/>
    <n v="1"/>
    <s v="华安财保资产管理有限责任公司"/>
    <n v="696892400"/>
    <n v="672537379.61000001"/>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20号"/>
    <s v="华安财保资管新动力20集合资产管理产品"/>
    <s v="HA0258"/>
    <s v="组合类保险资管产品"/>
    <s v="固定收益类保险资管产品"/>
    <n v="1"/>
    <s v="华安财保资产管理有限责任公司"/>
    <n v="696892400"/>
    <n v="672537379.61000001"/>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20号"/>
    <s v="华安财保资管新动力20集合资产管理产品"/>
    <s v="HA0258"/>
    <s v="组合类保险资管产品"/>
    <s v="固定收益类保险资管产品"/>
    <n v="1"/>
    <s v="华安财保资产管理有限责任公司"/>
    <n v="696892400"/>
    <n v="672537379.61000001"/>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20号"/>
    <s v="华安财保资管新动力20集合资产管理产品"/>
    <s v="HA0258"/>
    <s v="组合类保险资管产品"/>
    <s v="固定收益类保险资管产品"/>
    <n v="1"/>
    <s v="华安财保资产管理有限责任公司"/>
    <n v="696892400"/>
    <n v="672537379.61000001"/>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20号"/>
    <s v="华安财保资管新动力20集合资产管理产品"/>
    <s v="HA0258"/>
    <s v="组合类保险资管产品"/>
    <s v="固定收益类保险资管产品"/>
    <n v="1"/>
    <s v="华安财保资产管理有限责任公司"/>
    <n v="696892400"/>
    <n v="672537379.61000001"/>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20号"/>
    <s v="华安财保资管新动力20集合资产管理产品"/>
    <s v="HA0258"/>
    <s v="组合类保险资管产品"/>
    <s v="固定收益类保险资管产品"/>
    <n v="1"/>
    <s v="华安财保资产管理有限责任公司"/>
    <n v="696892400"/>
    <n v="672537379.61000001"/>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20号"/>
    <s v="华安财保资管新动力20集合资产管理产品"/>
    <s v="HA0258"/>
    <s v="组合类保险资管产品"/>
    <s v="固定收益类保险资管产品"/>
    <n v="1"/>
    <s v="华安财保资产管理有限责任公司"/>
    <n v="696892400"/>
    <n v="672537379.61000001"/>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20号"/>
    <s v="华安财保资管新动力20集合资产管理产品"/>
    <s v="HA0258"/>
    <s v="组合类保险资管产品"/>
    <s v="固定收益类保险资管产品"/>
    <n v="1"/>
    <s v="华安财保资产管理有限责任公司"/>
    <n v="696892400"/>
    <n v="672537379.61000001"/>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20号"/>
    <s v="华安财保资管新动力20集合资产管理产品"/>
    <s v="HA0258"/>
    <s v="组合类保险资管产品"/>
    <s v="固定收益类保险资管产品"/>
    <n v="1"/>
    <s v="华安财保资产管理有限责任公司"/>
    <n v="696892400"/>
    <n v="672537379.61000001"/>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20号"/>
    <s v="华安财保资管新动力20集合资产管理产品"/>
    <s v="HA0258"/>
    <s v="组合类保险资管产品"/>
    <s v="固定收益类保险资管产品"/>
    <n v="1"/>
    <s v="华安财保资产管理有限责任公司"/>
    <n v="696892400"/>
    <n v="672537379.61000001"/>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20号"/>
    <s v="华安财保资管新动力20集合资产管理产品"/>
    <s v="HA0258"/>
    <s v="组合类保险资管产品"/>
    <s v="固定收益类保险资管产品"/>
    <n v="1"/>
    <s v="华安财保资产管理有限责任公司"/>
    <n v="696892400"/>
    <n v="672537379.61000001"/>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20号"/>
    <s v="华安财保资管新动力20集合资产管理产品"/>
    <s v="HA0258"/>
    <s v="组合类保险资管产品"/>
    <s v="固定收益类保险资管产品"/>
    <n v="1"/>
    <s v="华安财保资产管理有限责任公司"/>
    <n v="696892400"/>
    <n v="672537379.61000001"/>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20号"/>
    <s v="华安财保资管新动力20集合资产管理产品"/>
    <s v="HA0258"/>
    <s v="组合类保险资管产品"/>
    <s v="固定收益类保险资管产品"/>
    <n v="1"/>
    <s v="华安财保资产管理有限责任公司"/>
    <n v="696892400"/>
    <n v="672537379.61000001"/>
    <m/>
    <m/>
    <m/>
    <m/>
    <s v="否"/>
    <n v="1.4624268786560701E-6"/>
    <m/>
    <m/>
    <m/>
    <m/>
    <m/>
    <m/>
    <m/>
    <m/>
    <m/>
    <m/>
    <m/>
    <m/>
    <m/>
    <m/>
    <m/>
    <m/>
    <m/>
    <m/>
    <m/>
    <m/>
    <m/>
    <m/>
    <m/>
    <m/>
    <m/>
    <m/>
    <m/>
    <m/>
    <m/>
    <m/>
    <m/>
    <m/>
    <m/>
    <m/>
    <m/>
    <m/>
    <m/>
    <m/>
    <s v="固定收益类资产"/>
  </r>
  <r>
    <s v="大族数控"/>
    <s v="深圳市大族数控科技股份有限公司"/>
    <s v="股票"/>
    <s v="创业板股"/>
    <s v="301200.SZ"/>
    <x v="343"/>
    <n v="674"/>
    <n v="51601.440000000002"/>
    <x v="5319"/>
    <m/>
    <m/>
    <s v="万能"/>
    <s v="新动力20号"/>
    <s v="华安财保资管新动力20集合资产管理产品"/>
    <s v="HA0258"/>
    <s v="组合类保险资管产品"/>
    <s v="固定收益类保险资管产品"/>
    <n v="1"/>
    <s v="华安财保资产管理有限责任公司"/>
    <n v="696892400"/>
    <n v="672537379.61000001"/>
    <m/>
    <m/>
    <m/>
    <m/>
    <s v="否"/>
    <n v="1.6047619047618999E-6"/>
    <m/>
    <m/>
    <m/>
    <m/>
    <m/>
    <m/>
    <m/>
    <m/>
    <m/>
    <m/>
    <m/>
    <m/>
    <m/>
    <m/>
    <m/>
    <m/>
    <m/>
    <m/>
    <m/>
    <m/>
    <m/>
    <m/>
    <m/>
    <m/>
    <m/>
    <m/>
    <m/>
    <m/>
    <m/>
    <m/>
    <m/>
    <m/>
    <m/>
    <m/>
    <m/>
    <m/>
    <m/>
    <m/>
    <s v="固定收益类资产"/>
  </r>
  <r>
    <s v="亨迪药业"/>
    <s v="湖北亨迪药业股份有限公司"/>
    <s v="股票"/>
    <s v="创业板股"/>
    <s v="301211.SZ"/>
    <x v="436"/>
    <n v="459"/>
    <n v="11842.2"/>
    <x v="4404"/>
    <m/>
    <m/>
    <s v="万能"/>
    <s v="新动力20号"/>
    <s v="华安财保资管新动力20集合资产管理产品"/>
    <s v="HA0258"/>
    <s v="组合类保险资管产品"/>
    <s v="固定收益类保险资管产品"/>
    <n v="1"/>
    <s v="华安财保资产管理有限责任公司"/>
    <n v="696892400"/>
    <n v="672537379.61000001"/>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20号"/>
    <s v="华安财保资管新动力20集合资产管理产品"/>
    <s v="HA0258"/>
    <s v="组合类保险资管产品"/>
    <s v="固定收益类保险资管产品"/>
    <n v="1"/>
    <s v="华安财保资产管理有限责任公司"/>
    <n v="696892400"/>
    <n v="672537379.61000001"/>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20号"/>
    <s v="华安财保资管新动力20集合资产管理产品"/>
    <s v="HA0258"/>
    <s v="组合类保险资管产品"/>
    <s v="固定收益类保险资管产品"/>
    <n v="1"/>
    <s v="华安财保资产管理有限责任公司"/>
    <n v="696892400"/>
    <n v="672537379.61000001"/>
    <m/>
    <m/>
    <m/>
    <m/>
    <s v="否"/>
    <n v="2.4403355432250999E-6"/>
    <m/>
    <m/>
    <m/>
    <m/>
    <m/>
    <m/>
    <m/>
    <m/>
    <m/>
    <m/>
    <m/>
    <m/>
    <m/>
    <m/>
    <m/>
    <m/>
    <m/>
    <m/>
    <m/>
    <m/>
    <m/>
    <m/>
    <m/>
    <m/>
    <m/>
    <m/>
    <m/>
    <m/>
    <m/>
    <m/>
    <m/>
    <m/>
    <m/>
    <m/>
    <m/>
    <m/>
    <m/>
    <m/>
    <s v="固定收益类资产"/>
  </r>
  <r>
    <s v="铜冠铜箔"/>
    <s v="安徽铜冠铜箔集团股份有限公司"/>
    <s v="股票"/>
    <s v="创业板股"/>
    <s v="301217.SZ"/>
    <x v="440"/>
    <n v="3153"/>
    <n v="54452.31"/>
    <x v="5320"/>
    <m/>
    <m/>
    <s v="万能"/>
    <s v="新动力20号"/>
    <s v="华安财保资管新动力20集合资产管理产品"/>
    <s v="HA0258"/>
    <s v="组合类保险资管产品"/>
    <s v="固定收益类保险资管产品"/>
    <n v="1"/>
    <s v="华安财保资产管理有限责任公司"/>
    <n v="696892400"/>
    <n v="672537379.61000001"/>
    <m/>
    <m/>
    <m/>
    <m/>
    <s v="否"/>
    <n v="3.80330625019017E-6"/>
    <m/>
    <m/>
    <m/>
    <m/>
    <m/>
    <m/>
    <m/>
    <m/>
    <m/>
    <m/>
    <m/>
    <m/>
    <m/>
    <m/>
    <m/>
    <m/>
    <m/>
    <m/>
    <m/>
    <m/>
    <m/>
    <m/>
    <m/>
    <m/>
    <m/>
    <m/>
    <m/>
    <m/>
    <m/>
    <m/>
    <m/>
    <m/>
    <m/>
    <m/>
    <m/>
    <m/>
    <m/>
    <m/>
    <s v="固定收益类资产"/>
  </r>
  <r>
    <s v="光庭信息"/>
    <s v="武汉光庭信息技术股份有限公司"/>
    <s v="股票"/>
    <s v="创业板股"/>
    <s v="301221.SZ"/>
    <x v="358"/>
    <n v="159"/>
    <n v="11112.51"/>
    <x v="4408"/>
    <m/>
    <m/>
    <s v="万能"/>
    <s v="新动力20号"/>
    <s v="华安财保资管新动力20集合资产管理产品"/>
    <s v="HA0258"/>
    <s v="组合类保险资管产品"/>
    <s v="固定收益类保险资管产品"/>
    <n v="1"/>
    <s v="华安财保资产管理有限责任公司"/>
    <n v="696892400"/>
    <n v="672537379.61000001"/>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20号"/>
    <s v="华安财保资管新动力20集合资产管理产品"/>
    <s v="HA0258"/>
    <s v="组合类保险资管产品"/>
    <s v="固定收益类保险资管产品"/>
    <n v="1"/>
    <s v="华安财保资产管理有限责任公司"/>
    <n v="696892400"/>
    <n v="672537379.61000001"/>
    <m/>
    <m/>
    <m/>
    <m/>
    <s v="否"/>
    <n v="1.26315706371246E-6"/>
    <m/>
    <m/>
    <m/>
    <m/>
    <m/>
    <m/>
    <m/>
    <m/>
    <m/>
    <m/>
    <m/>
    <m/>
    <m/>
    <m/>
    <m/>
    <m/>
    <m/>
    <m/>
    <m/>
    <m/>
    <m/>
    <m/>
    <m/>
    <m/>
    <m/>
    <m/>
    <m/>
    <m/>
    <m/>
    <m/>
    <m/>
    <m/>
    <m/>
    <m/>
    <m/>
    <m/>
    <m/>
    <m/>
    <s v="固定收益类资产"/>
  </r>
  <r>
    <s v="软通动力"/>
    <s v="软通动力信息技术(集团)股份有限公司"/>
    <s v="股票"/>
    <s v="创业板股"/>
    <s v="301236.SZ"/>
    <x v="442"/>
    <n v="708"/>
    <n v="51599.040000000001"/>
    <x v="5321"/>
    <m/>
    <m/>
    <s v="万能"/>
    <s v="新动力20号"/>
    <s v="华安财保资管新动力20集合资产管理产品"/>
    <s v="HA0258"/>
    <s v="组合类保险资管产品"/>
    <s v="固定收益类保险资管产品"/>
    <n v="1"/>
    <s v="华安财保资产管理有限责任公司"/>
    <n v="696892400"/>
    <n v="672537379.61000001"/>
    <m/>
    <m/>
    <m/>
    <m/>
    <s v="否"/>
    <n v="1.67166666573796E-6"/>
    <m/>
    <m/>
    <m/>
    <m/>
    <m/>
    <m/>
    <m/>
    <m/>
    <m/>
    <m/>
    <m/>
    <m/>
    <m/>
    <m/>
    <m/>
    <m/>
    <m/>
    <m/>
    <m/>
    <m/>
    <m/>
    <m/>
    <m/>
    <m/>
    <m/>
    <m/>
    <m/>
    <m/>
    <m/>
    <m/>
    <m/>
    <m/>
    <m/>
    <m/>
    <m/>
    <m/>
    <m/>
    <m/>
    <s v="固定收益类资产"/>
  </r>
  <r>
    <s v="和顺科技"/>
    <s v="杭州和顺科技股份有限公司"/>
    <s v="股票"/>
    <s v="创业板股"/>
    <s v="301237.SZ"/>
    <x v="443"/>
    <n v="110"/>
    <n v="6235.9"/>
    <x v="4411"/>
    <m/>
    <m/>
    <s v="万能"/>
    <s v="新动力20号"/>
    <s v="华安财保资管新动力20集合资产管理产品"/>
    <s v="HA0258"/>
    <s v="组合类保险资管产品"/>
    <s v="固定收益类保险资管产品"/>
    <n v="1"/>
    <s v="华安财保资产管理有限责任公司"/>
    <n v="696892400"/>
    <n v="672537379.61000001"/>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20号"/>
    <s v="华安财保资管新动力20集合资产管理产品"/>
    <s v="HA0258"/>
    <s v="组合类保险资管产品"/>
    <s v="固定收益类保险资管产品"/>
    <n v="1"/>
    <s v="华安财保资产管理有限责任公司"/>
    <n v="696892400"/>
    <n v="672537379.61000001"/>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20号"/>
    <s v="华安财保资管新动力20集合资产管理产品"/>
    <s v="HA0258"/>
    <s v="组合类保险资管产品"/>
    <s v="固定收益类保险资管产品"/>
    <n v="1"/>
    <s v="华安财保资产管理有限责任公司"/>
    <n v="696892400"/>
    <n v="672537379.61000001"/>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20号"/>
    <s v="华安财保资管新动力20集合资产管理产品"/>
    <s v="HA0258"/>
    <s v="组合类保险资管产品"/>
    <s v="固定收益类保险资管产品"/>
    <n v="1"/>
    <s v="华安财保资产管理有限责任公司"/>
    <n v="696892400"/>
    <n v="672537379.61000001"/>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20号"/>
    <s v="华安财保资管新动力20集合资产管理产品"/>
    <s v="HA0258"/>
    <s v="组合类保险资管产品"/>
    <s v="固定收益类保险资管产品"/>
    <n v="1"/>
    <s v="华安财保资产管理有限责任公司"/>
    <n v="696892400"/>
    <n v="672537379.61000001"/>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20号"/>
    <s v="华安财保资管新动力20集合资产管理产品"/>
    <s v="HA0258"/>
    <s v="组合类保险资管产品"/>
    <s v="固定收益类保险资管产品"/>
    <n v="1"/>
    <s v="华安财保资产管理有限责任公司"/>
    <n v="696892400"/>
    <n v="672537379.61000001"/>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20号"/>
    <s v="华安财保资管新动力20集合资产管理产品"/>
    <s v="HA0258"/>
    <s v="组合类保险资管产品"/>
    <s v="固定收益类保险资管产品"/>
    <n v="1"/>
    <s v="华安财保资产管理有限责任公司"/>
    <n v="696892400"/>
    <n v="672537379.61000001"/>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20号"/>
    <s v="华安财保资管新动力20集合资产管理产品"/>
    <s v="HA0258"/>
    <s v="组合类保险资管产品"/>
    <s v="固定收益类保险资管产品"/>
    <n v="1"/>
    <s v="华安财保资产管理有限责任公司"/>
    <n v="696892400"/>
    <n v="672537379.61000001"/>
    <m/>
    <m/>
    <m/>
    <m/>
    <s v="否"/>
    <n v="1.249884269975E-6"/>
    <m/>
    <m/>
    <m/>
    <m/>
    <m/>
    <m/>
    <m/>
    <m/>
    <m/>
    <m/>
    <m/>
    <m/>
    <m/>
    <m/>
    <m/>
    <m/>
    <m/>
    <m/>
    <m/>
    <m/>
    <m/>
    <m/>
    <m/>
    <m/>
    <m/>
    <m/>
    <m/>
    <m/>
    <m/>
    <m/>
    <m/>
    <m/>
    <m/>
    <m/>
    <m/>
    <m/>
    <m/>
    <m/>
    <s v="固定收益类资产"/>
  </r>
  <r>
    <s v="中国石化"/>
    <s v="中国石油化工股份有限公司"/>
    <s v="股票"/>
    <s v="沪深主板股"/>
    <s v="600028.SH"/>
    <x v="737"/>
    <n v="102200"/>
    <n v="448520"/>
    <x v="5322"/>
    <m/>
    <m/>
    <s v="万能"/>
    <s v="新动力20号"/>
    <s v="华安财保资管新动力20集合资产管理产品"/>
    <s v="HA0258"/>
    <s v="组合类保险资管产品"/>
    <s v="固定收益类保险资管产品"/>
    <n v="1"/>
    <s v="华安财保资产管理有限责任公司"/>
    <n v="696892400"/>
    <n v="672537379.61000001"/>
    <m/>
    <m/>
    <m/>
    <m/>
    <s v="是"/>
    <n v="8.4413131989696395E-7"/>
    <m/>
    <m/>
    <m/>
    <m/>
    <m/>
    <m/>
    <m/>
    <m/>
    <m/>
    <m/>
    <m/>
    <m/>
    <m/>
    <m/>
    <m/>
    <m/>
    <m/>
    <m/>
    <m/>
    <m/>
    <m/>
    <m/>
    <m/>
    <m/>
    <m/>
    <m/>
    <m/>
    <m/>
    <m/>
    <m/>
    <m/>
    <m/>
    <m/>
    <m/>
    <m/>
    <m/>
    <m/>
    <m/>
    <s v="固定收益类资产"/>
  </r>
  <r>
    <s v="保利发展"/>
    <s v="保利发展控股集团股份有限公司"/>
    <s v="股票"/>
    <s v="沪深主板股"/>
    <s v="600048.SH"/>
    <x v="249"/>
    <n v="56200"/>
    <n v="901238.93"/>
    <x v="5323"/>
    <m/>
    <m/>
    <s v="万能"/>
    <s v="新动力20号"/>
    <s v="华安财保资管新动力20集合资产管理产品"/>
    <s v="HA0258"/>
    <s v="组合类保险资管产品"/>
    <s v="固定收益类保险资管产品"/>
    <n v="1"/>
    <s v="华安财保资产管理有限责任公司"/>
    <n v="696892400"/>
    <n v="672537379.61000001"/>
    <m/>
    <m/>
    <m/>
    <m/>
    <s v="是"/>
    <n v="4.6949597391379898E-6"/>
    <m/>
    <m/>
    <m/>
    <m/>
    <m/>
    <m/>
    <m/>
    <m/>
    <m/>
    <m/>
    <m/>
    <m/>
    <m/>
    <m/>
    <m/>
    <m/>
    <m/>
    <m/>
    <m/>
    <m/>
    <m/>
    <m/>
    <m/>
    <m/>
    <m/>
    <m/>
    <m/>
    <m/>
    <m/>
    <m/>
    <m/>
    <m/>
    <m/>
    <m/>
    <m/>
    <m/>
    <m/>
    <m/>
    <s v="固定收益类资产"/>
  </r>
  <r>
    <s v="中国联通"/>
    <s v="中国联合网络通信股份有限公司"/>
    <s v="股票"/>
    <s v="沪深主板股"/>
    <s v="600050.SH"/>
    <x v="738"/>
    <n v="141800"/>
    <n v="509656"/>
    <x v="5324"/>
    <m/>
    <m/>
    <s v="万能"/>
    <s v="新动力20号"/>
    <s v="华安财保资管新动力20集合资产管理产品"/>
    <s v="HA0258"/>
    <s v="组合类保险资管产品"/>
    <s v="固定收益类保险资管产品"/>
    <n v="1"/>
    <s v="华安财保资产管理有限责任公司"/>
    <n v="696892400"/>
    <n v="672537379.61000001"/>
    <m/>
    <m/>
    <m/>
    <m/>
    <s v="是"/>
    <n v="4.5759454547136596E-6"/>
    <m/>
    <m/>
    <m/>
    <m/>
    <m/>
    <m/>
    <m/>
    <m/>
    <m/>
    <m/>
    <m/>
    <m/>
    <m/>
    <m/>
    <m/>
    <m/>
    <m/>
    <m/>
    <m/>
    <m/>
    <m/>
    <m/>
    <m/>
    <m/>
    <m/>
    <m/>
    <m/>
    <m/>
    <m/>
    <m/>
    <m/>
    <m/>
    <m/>
    <m/>
    <m/>
    <m/>
    <m/>
    <m/>
    <s v="固定收益类资产"/>
  </r>
  <r>
    <s v="厦门象屿"/>
    <s v="厦门象屿股份有限公司"/>
    <s v="股票"/>
    <s v="沪深主板股"/>
    <s v="600057.SH"/>
    <x v="739"/>
    <n v="35200"/>
    <n v="313750"/>
    <x v="5325"/>
    <m/>
    <m/>
    <s v="万能"/>
    <s v="新动力20号"/>
    <s v="华安财保资管新动力20集合资产管理产品"/>
    <s v="HA0258"/>
    <s v="组合类保险资管产品"/>
    <s v="固定收益类保险资管产品"/>
    <n v="1"/>
    <s v="华安财保资产管理有限责任公司"/>
    <n v="696892400"/>
    <n v="672537379.61000001"/>
    <m/>
    <m/>
    <m/>
    <m/>
    <s v="否"/>
    <n v="1.63173304911102E-5"/>
    <m/>
    <m/>
    <m/>
    <m/>
    <m/>
    <m/>
    <m/>
    <m/>
    <m/>
    <m/>
    <m/>
    <m/>
    <m/>
    <m/>
    <m/>
    <m/>
    <m/>
    <m/>
    <m/>
    <m/>
    <m/>
    <m/>
    <m/>
    <m/>
    <m/>
    <m/>
    <m/>
    <m/>
    <m/>
    <m/>
    <m/>
    <m/>
    <m/>
    <m/>
    <m/>
    <m/>
    <m/>
    <m/>
    <s v="固定收益类资产"/>
  </r>
  <r>
    <s v="古越龙山"/>
    <s v="浙江古越龙山绍兴酒股份有限公司"/>
    <s v="股票"/>
    <s v="沪深主板股"/>
    <s v="600059.SH"/>
    <x v="740"/>
    <n v="58800"/>
    <n v="594666"/>
    <x v="5326"/>
    <m/>
    <m/>
    <s v="万能"/>
    <s v="新动力20号"/>
    <s v="华安财保资管新动力20集合资产管理产品"/>
    <s v="HA0258"/>
    <s v="组合类保险资管产品"/>
    <s v="固定收益类保险资管产品"/>
    <n v="1"/>
    <s v="华安财保资产管理有限责任公司"/>
    <n v="696892400"/>
    <n v="672537379.61000001"/>
    <m/>
    <m/>
    <m/>
    <m/>
    <s v="否"/>
    <n v="6.45060494842822E-5"/>
    <m/>
    <m/>
    <m/>
    <m/>
    <m/>
    <m/>
    <m/>
    <m/>
    <m/>
    <m/>
    <m/>
    <m/>
    <m/>
    <m/>
    <m/>
    <m/>
    <m/>
    <m/>
    <m/>
    <m/>
    <m/>
    <m/>
    <m/>
    <m/>
    <m/>
    <m/>
    <m/>
    <m/>
    <m/>
    <m/>
    <m/>
    <m/>
    <m/>
    <m/>
    <m/>
    <m/>
    <m/>
    <m/>
    <s v="固定收益类资产"/>
  </r>
  <r>
    <s v="南京高科"/>
    <s v="南京高科股份有限公司"/>
    <s v="股票"/>
    <s v="沪深主板股"/>
    <s v="600064.SH"/>
    <x v="741"/>
    <n v="31100"/>
    <n v="331015"/>
    <x v="5327"/>
    <m/>
    <m/>
    <s v="万能"/>
    <s v="新动力20号"/>
    <s v="华安财保资管新动力20集合资产管理产品"/>
    <s v="HA0258"/>
    <s v="组合类保险资管产品"/>
    <s v="固定收益类保险资管产品"/>
    <n v="1"/>
    <s v="华安财保资产管理有限责任公司"/>
    <n v="696892400"/>
    <n v="672537379.61000001"/>
    <m/>
    <m/>
    <m/>
    <m/>
    <s v="否"/>
    <n v="2.5162689978875701E-5"/>
    <m/>
    <m/>
    <m/>
    <m/>
    <m/>
    <m/>
    <m/>
    <m/>
    <m/>
    <m/>
    <m/>
    <m/>
    <m/>
    <m/>
    <m/>
    <m/>
    <m/>
    <m/>
    <m/>
    <m/>
    <m/>
    <m/>
    <m/>
    <m/>
    <m/>
    <m/>
    <m/>
    <m/>
    <m/>
    <m/>
    <m/>
    <m/>
    <m/>
    <m/>
    <m/>
    <m/>
    <m/>
    <m/>
    <s v="固定收益类资产"/>
  </r>
  <r>
    <s v="宇通客车"/>
    <s v="宇通客车股份有限公司"/>
    <s v="股票"/>
    <s v="沪深主板股"/>
    <s v="600066.SH"/>
    <x v="742"/>
    <n v="51500"/>
    <n v="471961"/>
    <x v="5328"/>
    <m/>
    <m/>
    <s v="万能"/>
    <s v="新动力20号"/>
    <s v="华安财保资管新动力20集合资产管理产品"/>
    <s v="HA0258"/>
    <s v="组合类保险资管产品"/>
    <s v="固定收益类保险资管产品"/>
    <n v="1"/>
    <s v="华安财保资产管理有限责任公司"/>
    <n v="696892400"/>
    <n v="672537379.61000001"/>
    <m/>
    <m/>
    <m/>
    <m/>
    <s v="否"/>
    <n v="2.27580933421943E-5"/>
    <m/>
    <m/>
    <m/>
    <m/>
    <m/>
    <m/>
    <m/>
    <m/>
    <m/>
    <m/>
    <m/>
    <m/>
    <m/>
    <m/>
    <m/>
    <m/>
    <m/>
    <m/>
    <m/>
    <m/>
    <m/>
    <m/>
    <m/>
    <m/>
    <m/>
    <m/>
    <m/>
    <m/>
    <m/>
    <m/>
    <m/>
    <m/>
    <m/>
    <m/>
    <m/>
    <m/>
    <m/>
    <m/>
    <s v="固定收益类资产"/>
  </r>
  <r>
    <s v="特变电工"/>
    <s v="特变电工股份有限公司"/>
    <s v="股票"/>
    <s v="沪深主板股"/>
    <s v="600089.SH"/>
    <x v="743"/>
    <n v="22600"/>
    <n v="453592"/>
    <x v="5329"/>
    <m/>
    <m/>
    <s v="万能"/>
    <s v="新动力20号"/>
    <s v="华安财保资管新动力20集合资产管理产品"/>
    <s v="HA0258"/>
    <s v="组合类保险资管产品"/>
    <s v="固定收益类保险资管产品"/>
    <n v="1"/>
    <s v="华安财保资产管理有限责任公司"/>
    <n v="696892400"/>
    <n v="672537379.61000001"/>
    <m/>
    <m/>
    <m/>
    <m/>
    <s v="否"/>
    <n v="5.9628855927243499E-6"/>
    <m/>
    <m/>
    <m/>
    <m/>
    <m/>
    <m/>
    <m/>
    <m/>
    <m/>
    <m/>
    <m/>
    <m/>
    <m/>
    <m/>
    <m/>
    <m/>
    <m/>
    <m/>
    <m/>
    <m/>
    <m/>
    <m/>
    <m/>
    <m/>
    <m/>
    <m/>
    <m/>
    <m/>
    <m/>
    <m/>
    <m/>
    <m/>
    <m/>
    <m/>
    <m/>
    <m/>
    <m/>
    <m/>
    <s v="固定收益类资产"/>
  </r>
  <r>
    <s v="诺德股份"/>
    <s v="诺德投资股份有限公司"/>
    <s v="股票"/>
    <s v="沪深主板股"/>
    <s v="600110.SH"/>
    <x v="744"/>
    <n v="18800"/>
    <n v="208068"/>
    <x v="4427"/>
    <m/>
    <m/>
    <s v="万能"/>
    <s v="新动力20号"/>
    <s v="华安财保资管新动力20集合资产管理产品"/>
    <s v="HA0258"/>
    <s v="组合类保险资管产品"/>
    <s v="固定收益类保险资管产品"/>
    <n v="1"/>
    <s v="华安财保资产管理有限责任公司"/>
    <n v="696892400"/>
    <n v="672537379.61000001"/>
    <m/>
    <m/>
    <m/>
    <m/>
    <s v="否"/>
    <n v="1.0821585008602699E-5"/>
    <m/>
    <m/>
    <m/>
    <m/>
    <m/>
    <m/>
    <m/>
    <m/>
    <m/>
    <m/>
    <m/>
    <m/>
    <m/>
    <m/>
    <m/>
    <m/>
    <m/>
    <m/>
    <m/>
    <m/>
    <m/>
    <m/>
    <m/>
    <m/>
    <m/>
    <m/>
    <m/>
    <m/>
    <m/>
    <m/>
    <m/>
    <m/>
    <m/>
    <m/>
    <m/>
    <m/>
    <m/>
    <m/>
    <s v="固定收益类资产"/>
  </r>
  <r>
    <s v="金发科技"/>
    <s v="金发科技股份有限公司"/>
    <s v="股票"/>
    <s v="沪深主板股"/>
    <s v="600143.SH"/>
    <x v="745"/>
    <n v="30000"/>
    <n v="311881.3"/>
    <x v="5330"/>
    <m/>
    <m/>
    <s v="万能"/>
    <s v="新动力20号"/>
    <s v="华安财保资管新动力20集合资产管理产品"/>
    <s v="HA0258"/>
    <s v="组合类保险资管产品"/>
    <s v="固定收益类保险资管产品"/>
    <n v="1"/>
    <s v="华安财保资产管理有限责任公司"/>
    <n v="696892400"/>
    <n v="672537379.61000001"/>
    <m/>
    <m/>
    <m/>
    <m/>
    <s v="是"/>
    <n v="1.16567219279849E-5"/>
    <m/>
    <m/>
    <m/>
    <m/>
    <m/>
    <m/>
    <m/>
    <m/>
    <m/>
    <m/>
    <m/>
    <m/>
    <m/>
    <m/>
    <m/>
    <m/>
    <m/>
    <m/>
    <m/>
    <m/>
    <m/>
    <m/>
    <m/>
    <m/>
    <m/>
    <m/>
    <m/>
    <m/>
    <m/>
    <m/>
    <m/>
    <m/>
    <m/>
    <m/>
    <m/>
    <m/>
    <m/>
    <m/>
    <s v="固定收益类资产"/>
  </r>
  <r>
    <s v="巨化股份"/>
    <s v="浙江巨化股份有限公司"/>
    <s v="股票"/>
    <s v="沪深主板股"/>
    <s v="600160.SH"/>
    <x v="746"/>
    <n v="38500"/>
    <n v="492488"/>
    <x v="5331"/>
    <m/>
    <m/>
    <s v="万能"/>
    <s v="新动力20号"/>
    <s v="华安财保资管新动力20集合资产管理产品"/>
    <s v="HA0258"/>
    <s v="组合类保险资管产品"/>
    <s v="固定收益类保险资管产品"/>
    <n v="1"/>
    <s v="华安财保资产管理有限责任公司"/>
    <n v="696892400"/>
    <n v="672537379.61000001"/>
    <m/>
    <m/>
    <m/>
    <m/>
    <s v="否"/>
    <n v="1.4260600384218101E-5"/>
    <m/>
    <m/>
    <m/>
    <m/>
    <m/>
    <m/>
    <m/>
    <m/>
    <m/>
    <m/>
    <m/>
    <m/>
    <m/>
    <m/>
    <m/>
    <m/>
    <m/>
    <m/>
    <m/>
    <m/>
    <m/>
    <m/>
    <m/>
    <m/>
    <m/>
    <m/>
    <m/>
    <m/>
    <m/>
    <m/>
    <m/>
    <m/>
    <m/>
    <m/>
    <m/>
    <m/>
    <m/>
    <m/>
    <s v="固定收益类资产"/>
  </r>
  <r>
    <s v="中牧股份"/>
    <s v="中牧实业股份有限公司"/>
    <s v="股票"/>
    <s v="沪深主板股"/>
    <s v="600195.SH"/>
    <x v="747"/>
    <n v="16800"/>
    <n v="214738.8"/>
    <x v="4430"/>
    <m/>
    <m/>
    <s v="万能"/>
    <s v="新动力20号"/>
    <s v="华安财保资管新动力20集合资产管理产品"/>
    <s v="HA0258"/>
    <s v="组合类保险资管产品"/>
    <s v="固定收益类保险资管产品"/>
    <n v="1"/>
    <s v="华安财保资产管理有限责任公司"/>
    <n v="696892400"/>
    <n v="672537379.61000001"/>
    <m/>
    <m/>
    <m/>
    <m/>
    <s v="否"/>
    <n v="1.6541772982143201E-5"/>
    <m/>
    <m/>
    <m/>
    <m/>
    <m/>
    <m/>
    <m/>
    <m/>
    <m/>
    <m/>
    <m/>
    <m/>
    <m/>
    <m/>
    <m/>
    <m/>
    <m/>
    <m/>
    <m/>
    <m/>
    <m/>
    <m/>
    <m/>
    <m/>
    <m/>
    <m/>
    <m/>
    <m/>
    <m/>
    <m/>
    <m/>
    <m/>
    <m/>
    <m/>
    <m/>
    <m/>
    <m/>
    <m/>
    <s v="固定收益类资产"/>
  </r>
  <r>
    <s v="生物股份"/>
    <s v="金宇生物技术股份有限公司"/>
    <s v="股票"/>
    <s v="沪深主板股"/>
    <s v="600201.SH"/>
    <x v="748"/>
    <n v="22600"/>
    <n v="318747"/>
    <x v="5332"/>
    <m/>
    <m/>
    <s v="万能"/>
    <s v="新动力20号"/>
    <s v="华安财保资管新动力20集合资产管理产品"/>
    <s v="HA0258"/>
    <s v="组合类保险资管产品"/>
    <s v="固定收益类保险资管产品"/>
    <n v="1"/>
    <s v="华安财保资产管理有限责任公司"/>
    <n v="696892400"/>
    <n v="672537379.61000001"/>
    <m/>
    <m/>
    <m/>
    <m/>
    <s v="否"/>
    <n v="2.0067443641323699E-5"/>
    <m/>
    <m/>
    <m/>
    <m/>
    <m/>
    <m/>
    <m/>
    <m/>
    <m/>
    <m/>
    <m/>
    <m/>
    <m/>
    <m/>
    <m/>
    <m/>
    <m/>
    <m/>
    <m/>
    <m/>
    <m/>
    <m/>
    <m/>
    <m/>
    <m/>
    <m/>
    <m/>
    <m/>
    <m/>
    <m/>
    <m/>
    <m/>
    <m/>
    <m/>
    <m/>
    <m/>
    <m/>
    <m/>
    <s v="固定收益类资产"/>
  </r>
  <r>
    <s v="圆通速递"/>
    <s v="圆通速递股份有限公司"/>
    <s v="股票"/>
    <s v="沪深主板股"/>
    <s v="600233.SH"/>
    <x v="392"/>
    <n v="34600"/>
    <n v="571503.64"/>
    <x v="5333"/>
    <m/>
    <m/>
    <s v="万能"/>
    <s v="新动力20号"/>
    <s v="华安财保资管新动力20集合资产管理产品"/>
    <s v="HA0258"/>
    <s v="组合类保险资管产品"/>
    <s v="固定收益类保险资管产品"/>
    <n v="1"/>
    <s v="华安财保资产管理有限责任公司"/>
    <n v="696892400"/>
    <n v="672537379.61000001"/>
    <m/>
    <m/>
    <m/>
    <m/>
    <s v="否"/>
    <n v="1.0070969909561999E-5"/>
    <m/>
    <m/>
    <m/>
    <m/>
    <m/>
    <m/>
    <m/>
    <m/>
    <m/>
    <m/>
    <m/>
    <m/>
    <m/>
    <m/>
    <m/>
    <m/>
    <m/>
    <m/>
    <m/>
    <m/>
    <m/>
    <m/>
    <m/>
    <m/>
    <m/>
    <m/>
    <m/>
    <m/>
    <m/>
    <m/>
    <m/>
    <m/>
    <m/>
    <m/>
    <m/>
    <m/>
    <m/>
    <m/>
    <s v="固定收益类资产"/>
  </r>
  <r>
    <s v="广汇能源"/>
    <s v="广汇能源股份有限公司"/>
    <s v="股票"/>
    <s v="沪深主板股"/>
    <s v="600256.SH"/>
    <x v="749"/>
    <n v="73500"/>
    <n v="511934.61"/>
    <x v="5334"/>
    <m/>
    <m/>
    <s v="万能"/>
    <s v="新动力20号"/>
    <s v="华安财保资管新动力20集合资产管理产品"/>
    <s v="HA0258"/>
    <s v="组合类保险资管产品"/>
    <s v="固定收益类保险资管产品"/>
    <n v="1"/>
    <s v="华安财保资产管理有限责任公司"/>
    <n v="696892400"/>
    <n v="672537379.61000001"/>
    <m/>
    <m/>
    <m/>
    <m/>
    <s v="否"/>
    <n v="1.11944473170217E-5"/>
    <m/>
    <m/>
    <m/>
    <m/>
    <m/>
    <m/>
    <m/>
    <m/>
    <m/>
    <m/>
    <m/>
    <m/>
    <m/>
    <m/>
    <m/>
    <m/>
    <m/>
    <m/>
    <m/>
    <m/>
    <m/>
    <m/>
    <m/>
    <m/>
    <m/>
    <m/>
    <m/>
    <m/>
    <m/>
    <m/>
    <m/>
    <m/>
    <m/>
    <m/>
    <m/>
    <m/>
    <m/>
    <m/>
    <s v="固定收益类资产"/>
  </r>
  <r>
    <s v="航天信息"/>
    <s v="航天信息股份有限公司"/>
    <s v="股票"/>
    <s v="沪深主板股"/>
    <s v="600271.SH"/>
    <x v="750"/>
    <n v="22500"/>
    <n v="281300.90000000002"/>
    <x v="5335"/>
    <m/>
    <m/>
    <s v="万能"/>
    <s v="新动力20号"/>
    <s v="华安财保资管新动力20集合资产管理产品"/>
    <s v="HA0258"/>
    <s v="组合类保险资管产品"/>
    <s v="固定收益类保险资管产品"/>
    <n v="1"/>
    <s v="华安财保资产管理有限责任公司"/>
    <n v="696892400"/>
    <n v="672537379.61000001"/>
    <m/>
    <m/>
    <m/>
    <m/>
    <s v="否"/>
    <n v="1.2143227667042699E-5"/>
    <m/>
    <m/>
    <m/>
    <m/>
    <m/>
    <m/>
    <m/>
    <m/>
    <m/>
    <m/>
    <m/>
    <m/>
    <m/>
    <m/>
    <m/>
    <m/>
    <m/>
    <m/>
    <m/>
    <m/>
    <m/>
    <m/>
    <m/>
    <m/>
    <m/>
    <m/>
    <m/>
    <m/>
    <m/>
    <m/>
    <m/>
    <m/>
    <m/>
    <m/>
    <m/>
    <m/>
    <m/>
    <m/>
    <s v="固定收益类资产"/>
  </r>
  <r>
    <s v="嘉化能源"/>
    <s v="浙江嘉化能源化工股份有限公司"/>
    <s v="股票"/>
    <s v="沪深主板股"/>
    <s v="600273.SH"/>
    <x v="751"/>
    <n v="26200"/>
    <n v="274942"/>
    <x v="4435"/>
    <m/>
    <m/>
    <s v="万能"/>
    <s v="新动力20号"/>
    <s v="华安财保资管新动力20集合资产管理产品"/>
    <s v="HA0258"/>
    <s v="组合类保险资管产品"/>
    <s v="固定收益类保险资管产品"/>
    <n v="1"/>
    <s v="华安财保资产管理有限责任公司"/>
    <n v="696892400"/>
    <n v="672537379.61000001"/>
    <m/>
    <m/>
    <m/>
    <m/>
    <s v="否"/>
    <n v="1.84507042253521E-5"/>
    <m/>
    <m/>
    <m/>
    <m/>
    <m/>
    <m/>
    <m/>
    <m/>
    <m/>
    <m/>
    <m/>
    <m/>
    <m/>
    <m/>
    <m/>
    <m/>
    <m/>
    <m/>
    <m/>
    <m/>
    <m/>
    <m/>
    <m/>
    <m/>
    <m/>
    <m/>
    <m/>
    <m/>
    <m/>
    <m/>
    <m/>
    <m/>
    <m/>
    <m/>
    <m/>
    <m/>
    <m/>
    <m/>
    <s v="固定收益类资产"/>
  </r>
  <r>
    <s v="南钢股份"/>
    <s v="南京钢铁股份有限公司"/>
    <s v="股票"/>
    <s v="沪深主板股"/>
    <s v="600282.SH"/>
    <x v="752"/>
    <n v="59900"/>
    <n v="227492"/>
    <x v="5336"/>
    <m/>
    <m/>
    <s v="万能"/>
    <s v="新动力20号"/>
    <s v="华安财保资管新动力20集合资产管理产品"/>
    <s v="HA0258"/>
    <s v="组合类保险资管产品"/>
    <s v="固定收益类保险资管产品"/>
    <n v="1"/>
    <s v="华安财保资产管理有限责任公司"/>
    <n v="696892400"/>
    <n v="672537379.61000001"/>
    <m/>
    <m/>
    <m/>
    <m/>
    <s v="否"/>
    <n v="9.7204060522064597E-6"/>
    <m/>
    <m/>
    <m/>
    <m/>
    <m/>
    <m/>
    <m/>
    <m/>
    <m/>
    <m/>
    <m/>
    <m/>
    <m/>
    <m/>
    <m/>
    <m/>
    <m/>
    <m/>
    <m/>
    <m/>
    <m/>
    <m/>
    <m/>
    <m/>
    <m/>
    <m/>
    <m/>
    <m/>
    <m/>
    <m/>
    <m/>
    <m/>
    <m/>
    <m/>
    <m/>
    <m/>
    <m/>
    <m/>
    <s v="固定收益类资产"/>
  </r>
  <r>
    <s v="华阳股份"/>
    <s v="山西华阳集团新能股份有限公司"/>
    <s v="股票"/>
    <s v="沪深主板股"/>
    <s v="600348.SH"/>
    <x v="753"/>
    <n v="25700"/>
    <n v="302579"/>
    <x v="4437"/>
    <m/>
    <m/>
    <s v="万能"/>
    <s v="新动力20号"/>
    <s v="华安财保资管新动力20集合资产管理产品"/>
    <s v="HA0258"/>
    <s v="组合类保险资管产品"/>
    <s v="固定收益类保险资管产品"/>
    <n v="1"/>
    <s v="华安财保资产管理有限责任公司"/>
    <n v="696892400"/>
    <n v="672537379.61000001"/>
    <m/>
    <m/>
    <m/>
    <m/>
    <s v="否"/>
    <n v="1.0686070686070701E-5"/>
    <m/>
    <m/>
    <m/>
    <m/>
    <m/>
    <m/>
    <m/>
    <m/>
    <m/>
    <m/>
    <m/>
    <m/>
    <m/>
    <m/>
    <m/>
    <m/>
    <m/>
    <m/>
    <m/>
    <m/>
    <m/>
    <m/>
    <m/>
    <m/>
    <m/>
    <m/>
    <m/>
    <m/>
    <m/>
    <m/>
    <m/>
    <m/>
    <m/>
    <m/>
    <m/>
    <m/>
    <m/>
    <m/>
    <s v="固定收益类资产"/>
  </r>
  <r>
    <s v="华微电子"/>
    <s v="吉林华微电子股份有限公司"/>
    <s v="股票"/>
    <s v="沪深主板股"/>
    <s v="600360.SH"/>
    <x v="754"/>
    <n v="29800"/>
    <n v="210593"/>
    <x v="5337"/>
    <m/>
    <m/>
    <s v="万能"/>
    <s v="新动力20号"/>
    <s v="华安财保资管新动力20集合资产管理产品"/>
    <s v="HA0258"/>
    <s v="组合类保险资管产品"/>
    <s v="固定收益类保险资管产品"/>
    <n v="1"/>
    <s v="华安财保资产管理有限责任公司"/>
    <n v="696892400"/>
    <n v="672537379.61000001"/>
    <m/>
    <m/>
    <m/>
    <m/>
    <s v="否"/>
    <n v="3.10321209276683E-5"/>
    <m/>
    <m/>
    <m/>
    <m/>
    <m/>
    <m/>
    <m/>
    <m/>
    <m/>
    <m/>
    <m/>
    <m/>
    <m/>
    <m/>
    <m/>
    <m/>
    <m/>
    <m/>
    <m/>
    <m/>
    <m/>
    <m/>
    <m/>
    <m/>
    <m/>
    <m/>
    <m/>
    <m/>
    <m/>
    <m/>
    <m/>
    <m/>
    <m/>
    <m/>
    <m/>
    <m/>
    <m/>
    <m/>
    <s v="固定收益类资产"/>
  </r>
  <r>
    <s v="中航电子"/>
    <s v="中航航空电子系统股份有限公司"/>
    <s v="股票"/>
    <s v="沪深主板股"/>
    <s v="600372.SH"/>
    <x v="755"/>
    <n v="27000"/>
    <n v="488883"/>
    <x v="5338"/>
    <m/>
    <m/>
    <s v="万能"/>
    <s v="新动力20号"/>
    <s v="华安财保资管新动力20集合资产管理产品"/>
    <s v="HA0258"/>
    <s v="组合类保险资管产品"/>
    <s v="固定收益类保险资管产品"/>
    <n v="1"/>
    <s v="华安财保资产管理有限责任公司"/>
    <n v="696892400"/>
    <n v="672537379.61000001"/>
    <m/>
    <m/>
    <m/>
    <m/>
    <s v="否"/>
    <n v="1.40025932232173E-5"/>
    <m/>
    <m/>
    <m/>
    <m/>
    <m/>
    <m/>
    <m/>
    <m/>
    <m/>
    <m/>
    <m/>
    <m/>
    <m/>
    <m/>
    <m/>
    <m/>
    <m/>
    <m/>
    <m/>
    <m/>
    <m/>
    <m/>
    <m/>
    <m/>
    <m/>
    <m/>
    <m/>
    <m/>
    <m/>
    <m/>
    <m/>
    <m/>
    <m/>
    <m/>
    <m/>
    <m/>
    <m/>
    <m/>
    <s v="固定收益类资产"/>
  </r>
  <r>
    <s v="金地集团"/>
    <s v="金地(集团)股份有限公司"/>
    <s v="股票"/>
    <s v="沪深主板股"/>
    <s v="600383.SH"/>
    <x v="756"/>
    <n v="49900"/>
    <n v="659350.49"/>
    <x v="5339"/>
    <m/>
    <m/>
    <s v="万能"/>
    <s v="新动力20号"/>
    <s v="华安财保资管新动力20集合资产管理产品"/>
    <s v="HA0258"/>
    <s v="组合类保险资管产品"/>
    <s v="固定收益类保险资管产品"/>
    <n v="1"/>
    <s v="华安财保资产管理有限责任公司"/>
    <n v="696892400"/>
    <n v="672537379.61000001"/>
    <m/>
    <m/>
    <m/>
    <m/>
    <s v="是"/>
    <n v="1.10530681743242E-5"/>
    <m/>
    <m/>
    <m/>
    <m/>
    <m/>
    <m/>
    <m/>
    <m/>
    <m/>
    <m/>
    <m/>
    <m/>
    <m/>
    <m/>
    <m/>
    <m/>
    <m/>
    <m/>
    <m/>
    <m/>
    <m/>
    <m/>
    <m/>
    <m/>
    <m/>
    <m/>
    <m/>
    <m/>
    <m/>
    <m/>
    <m/>
    <m/>
    <m/>
    <m/>
    <m/>
    <m/>
    <m/>
    <m/>
    <s v="固定收益类资产"/>
  </r>
  <r>
    <s v="海澜之家"/>
    <s v="海澜之家集团股份有限公司"/>
    <s v="股票"/>
    <s v="沪深主板股"/>
    <s v="600398.SH"/>
    <x v="757"/>
    <n v="61500"/>
    <n v="331103"/>
    <x v="5340"/>
    <m/>
    <m/>
    <s v="万能"/>
    <s v="新动力20号"/>
    <s v="华安财保资管新动力20集合资产管理产品"/>
    <s v="HA0258"/>
    <s v="组合类保险资管产品"/>
    <s v="固定收益类保险资管产品"/>
    <n v="1"/>
    <s v="华安财保资产管理有限责任公司"/>
    <n v="696892400"/>
    <n v="672537379.61000001"/>
    <m/>
    <m/>
    <m/>
    <m/>
    <s v="否"/>
    <n v="1.4237412351277501E-5"/>
    <m/>
    <m/>
    <m/>
    <m/>
    <m/>
    <m/>
    <m/>
    <m/>
    <m/>
    <m/>
    <m/>
    <m/>
    <m/>
    <m/>
    <m/>
    <m/>
    <m/>
    <m/>
    <m/>
    <m/>
    <m/>
    <m/>
    <m/>
    <m/>
    <m/>
    <m/>
    <m/>
    <m/>
    <m/>
    <m/>
    <m/>
    <m/>
    <m/>
    <m/>
    <m/>
    <m/>
    <m/>
    <m/>
    <s v="固定收益类资产"/>
  </r>
  <r>
    <s v="三元股份"/>
    <s v="北京三元食品股份有限公司"/>
    <s v="股票"/>
    <s v="沪深主板股"/>
    <s v="600429.SH"/>
    <x v="758"/>
    <n v="56400"/>
    <n v="300727"/>
    <x v="5341"/>
    <m/>
    <m/>
    <s v="万能"/>
    <s v="新动力20号"/>
    <s v="华安财保资管新动力20集合资产管理产品"/>
    <s v="HA0258"/>
    <s v="组合类保险资管产品"/>
    <s v="固定收益类保险资管产品"/>
    <n v="1"/>
    <s v="华安财保资产管理有限责任公司"/>
    <n v="696892400"/>
    <n v="672537379.61000001"/>
    <m/>
    <m/>
    <m/>
    <m/>
    <s v="否"/>
    <n v="3.7661327052175399E-5"/>
    <m/>
    <m/>
    <m/>
    <m/>
    <m/>
    <m/>
    <m/>
    <m/>
    <m/>
    <m/>
    <m/>
    <m/>
    <m/>
    <m/>
    <m/>
    <m/>
    <m/>
    <m/>
    <m/>
    <m/>
    <m/>
    <m/>
    <m/>
    <m/>
    <m/>
    <m/>
    <m/>
    <m/>
    <m/>
    <m/>
    <m/>
    <m/>
    <m/>
    <m/>
    <m/>
    <m/>
    <m/>
    <m/>
    <s v="固定收益类资产"/>
  </r>
  <r>
    <s v="冠豪高新"/>
    <s v="广东冠豪高新技术股份有限公司"/>
    <s v="股票"/>
    <s v="沪深主板股"/>
    <s v="600433.SH"/>
    <x v="759"/>
    <n v="44900"/>
    <n v="163712"/>
    <x v="5342"/>
    <m/>
    <m/>
    <s v="万能"/>
    <s v="新动力20号"/>
    <s v="华安财保资管新动力20集合资产管理产品"/>
    <s v="HA0258"/>
    <s v="组合类保险资管产品"/>
    <s v="固定收益类保险资管产品"/>
    <n v="1"/>
    <s v="华安财保资产管理有限责任公司"/>
    <n v="696892400"/>
    <n v="672537379.61000001"/>
    <m/>
    <m/>
    <m/>
    <m/>
    <s v="否"/>
    <n v="2.4341885703257901E-5"/>
    <m/>
    <m/>
    <m/>
    <m/>
    <m/>
    <m/>
    <m/>
    <m/>
    <m/>
    <m/>
    <m/>
    <m/>
    <m/>
    <m/>
    <m/>
    <m/>
    <m/>
    <m/>
    <m/>
    <m/>
    <m/>
    <m/>
    <m/>
    <m/>
    <m/>
    <m/>
    <m/>
    <m/>
    <m/>
    <m/>
    <m/>
    <m/>
    <m/>
    <m/>
    <m/>
    <m/>
    <m/>
    <m/>
    <s v="固定收益类资产"/>
  </r>
  <r>
    <s v="片 仔 癀"/>
    <s v="漳州片仔癀药业股份有限公司"/>
    <s v="股票"/>
    <s v="沪深主板股"/>
    <s v="600436.SH"/>
    <x v="760"/>
    <n v="2500"/>
    <n v="865072.9"/>
    <x v="4444"/>
    <m/>
    <m/>
    <s v="万能"/>
    <s v="新动力20号"/>
    <s v="华安财保资管新动力20集合资产管理产品"/>
    <s v="HA0258"/>
    <s v="组合类保险资管产品"/>
    <s v="固定收益类保险资管产品"/>
    <n v="1"/>
    <s v="华安财保资产管理有限责任公司"/>
    <n v="696892400"/>
    <n v="672537379.61000001"/>
    <m/>
    <m/>
    <m/>
    <m/>
    <s v="是"/>
    <n v="4.1437571455984202E-6"/>
    <m/>
    <m/>
    <m/>
    <m/>
    <m/>
    <m/>
    <m/>
    <m/>
    <m/>
    <m/>
    <m/>
    <m/>
    <m/>
    <m/>
    <m/>
    <m/>
    <m/>
    <m/>
    <m/>
    <m/>
    <m/>
    <m/>
    <m/>
    <m/>
    <m/>
    <m/>
    <m/>
    <m/>
    <m/>
    <m/>
    <m/>
    <m/>
    <m/>
    <m/>
    <m/>
    <m/>
    <m/>
    <m/>
    <s v="固定收益类资产"/>
  </r>
  <r>
    <s v="通威股份"/>
    <s v="通威股份有限公司"/>
    <s v="股票"/>
    <s v="沪深主板股"/>
    <s v="600438.SH"/>
    <x v="474"/>
    <n v="16900"/>
    <n v="652844.76"/>
    <x v="5343"/>
    <m/>
    <m/>
    <s v="万能"/>
    <s v="新动力20号"/>
    <s v="华安财保资管新动力20集合资产管理产品"/>
    <s v="HA0258"/>
    <s v="组合类保险资管产品"/>
    <s v="固定收益类保险资管产品"/>
    <n v="1"/>
    <s v="华安财保资产管理有限责任公司"/>
    <n v="696892400"/>
    <n v="672537379.61000001"/>
    <m/>
    <m/>
    <m/>
    <m/>
    <s v="是"/>
    <n v="3.75426393525415E-6"/>
    <m/>
    <m/>
    <m/>
    <m/>
    <m/>
    <m/>
    <m/>
    <m/>
    <m/>
    <m/>
    <m/>
    <m/>
    <m/>
    <m/>
    <m/>
    <m/>
    <m/>
    <m/>
    <m/>
    <m/>
    <m/>
    <m/>
    <m/>
    <m/>
    <m/>
    <m/>
    <m/>
    <m/>
    <m/>
    <m/>
    <m/>
    <m/>
    <m/>
    <m/>
    <m/>
    <m/>
    <m/>
    <m/>
    <s v="固定收益类资产"/>
  </r>
  <r>
    <s v="宝钛股份"/>
    <s v="宝鸡钛业股份有限公司"/>
    <s v="股票"/>
    <s v="沪深主板股"/>
    <s v="600456.SH"/>
    <x v="761"/>
    <n v="4500"/>
    <n v="233288"/>
    <x v="4916"/>
    <m/>
    <m/>
    <s v="万能"/>
    <s v="新动力20号"/>
    <s v="华安财保资管新动力20集合资产管理产品"/>
    <s v="HA0258"/>
    <s v="组合类保险资管产品"/>
    <s v="固定收益类保险资管产品"/>
    <n v="1"/>
    <s v="华安财保资产管理有限责任公司"/>
    <n v="696892400"/>
    <n v="672537379.61000001"/>
    <m/>
    <m/>
    <m/>
    <m/>
    <s v="否"/>
    <n v="9.4186093582770994E-6"/>
    <m/>
    <m/>
    <m/>
    <m/>
    <m/>
    <m/>
    <m/>
    <m/>
    <m/>
    <m/>
    <m/>
    <m/>
    <m/>
    <m/>
    <m/>
    <m/>
    <m/>
    <m/>
    <m/>
    <m/>
    <m/>
    <m/>
    <m/>
    <m/>
    <m/>
    <m/>
    <m/>
    <m/>
    <m/>
    <m/>
    <m/>
    <m/>
    <m/>
    <m/>
    <m/>
    <m/>
    <m/>
    <m/>
    <s v="固定收益类资产"/>
  </r>
  <r>
    <s v="士 兰 微"/>
    <s v="杭州士兰微电子股份有限公司"/>
    <s v="股票"/>
    <s v="沪深主板股"/>
    <s v="600460.SH"/>
    <x v="582"/>
    <n v="11200"/>
    <n v="490379"/>
    <x v="4447"/>
    <m/>
    <m/>
    <s v="万能"/>
    <s v="新动力20号"/>
    <s v="华安财保资管新动力20集合资产管理产品"/>
    <s v="HA0258"/>
    <s v="组合类保险资管产品"/>
    <s v="固定收益类保险资管产品"/>
    <n v="1"/>
    <s v="华安财保资产管理有限责任公司"/>
    <n v="696892400"/>
    <n v="672537379.61000001"/>
    <m/>
    <m/>
    <m/>
    <m/>
    <s v="否"/>
    <n v="7.9092032226655803E-6"/>
    <m/>
    <m/>
    <m/>
    <m/>
    <m/>
    <m/>
    <m/>
    <m/>
    <m/>
    <m/>
    <m/>
    <m/>
    <m/>
    <m/>
    <m/>
    <m/>
    <m/>
    <m/>
    <m/>
    <m/>
    <m/>
    <m/>
    <m/>
    <m/>
    <m/>
    <m/>
    <m/>
    <m/>
    <m/>
    <m/>
    <m/>
    <m/>
    <m/>
    <m/>
    <m/>
    <m/>
    <m/>
    <m/>
    <s v="固定收益类资产"/>
  </r>
  <r>
    <s v="双良节能"/>
    <s v="双良节能系统股份有限公司"/>
    <s v="股票"/>
    <s v="沪深主板股"/>
    <s v="600481.SH"/>
    <x v="763"/>
    <n v="28200"/>
    <n v="323023"/>
    <x v="5344"/>
    <m/>
    <m/>
    <s v="万能"/>
    <s v="新动力20号"/>
    <s v="华安财保资管新动力20集合资产管理产品"/>
    <s v="HA0258"/>
    <s v="组合类保险资管产品"/>
    <s v="固定收益类保险资管产品"/>
    <n v="1"/>
    <s v="华安财保资产管理有限责任公司"/>
    <n v="696892400"/>
    <n v="672537379.61000001"/>
    <m/>
    <m/>
    <m/>
    <m/>
    <s v="否"/>
    <n v="1.7329789121883401E-5"/>
    <m/>
    <m/>
    <m/>
    <m/>
    <m/>
    <m/>
    <m/>
    <m/>
    <m/>
    <m/>
    <m/>
    <m/>
    <m/>
    <m/>
    <m/>
    <m/>
    <m/>
    <m/>
    <m/>
    <m/>
    <m/>
    <m/>
    <m/>
    <m/>
    <m/>
    <m/>
    <m/>
    <m/>
    <m/>
    <m/>
    <m/>
    <m/>
    <m/>
    <m/>
    <m/>
    <m/>
    <m/>
    <m/>
    <s v="固定收益类资产"/>
  </r>
  <r>
    <s v="中金黄金"/>
    <s v="中金黄金股份有限公司"/>
    <s v="股票"/>
    <s v="沪深主板股"/>
    <s v="600489.SH"/>
    <x v="764"/>
    <n v="37300"/>
    <n v="293837"/>
    <x v="5345"/>
    <m/>
    <m/>
    <s v="万能"/>
    <s v="新动力20号"/>
    <s v="华安财保资管新动力20集合资产管理产品"/>
    <s v="HA0258"/>
    <s v="组合类保险资管产品"/>
    <s v="固定收益类保险资管产品"/>
    <n v="1"/>
    <s v="华安财保资产管理有限责任公司"/>
    <n v="696892400"/>
    <n v="672537379.61000001"/>
    <m/>
    <m/>
    <m/>
    <m/>
    <s v="是"/>
    <n v="7.6949855218785497E-6"/>
    <m/>
    <m/>
    <m/>
    <m/>
    <m/>
    <m/>
    <m/>
    <m/>
    <m/>
    <m/>
    <m/>
    <m/>
    <m/>
    <m/>
    <m/>
    <m/>
    <m/>
    <m/>
    <m/>
    <m/>
    <m/>
    <m/>
    <m/>
    <m/>
    <m/>
    <m/>
    <m/>
    <m/>
    <m/>
    <m/>
    <m/>
    <m/>
    <m/>
    <m/>
    <m/>
    <m/>
    <m/>
    <m/>
    <s v="固定收益类资产"/>
  </r>
  <r>
    <s v="驰宏锌锗"/>
    <s v="云南驰宏锌锗股份有限公司"/>
    <s v="股票"/>
    <s v="沪深主板股"/>
    <s v="600497.SH"/>
    <x v="765"/>
    <n v="54100"/>
    <n v="280982"/>
    <x v="5346"/>
    <m/>
    <m/>
    <s v="万能"/>
    <s v="新动力20号"/>
    <s v="华安财保资管新动力20集合资产管理产品"/>
    <s v="HA0258"/>
    <s v="组合类保险资管产品"/>
    <s v="固定收益类保险资管产品"/>
    <n v="1"/>
    <s v="华安财保资产管理有限责任公司"/>
    <n v="696892400"/>
    <n v="672537379.61000001"/>
    <m/>
    <m/>
    <m/>
    <m/>
    <s v="否"/>
    <n v="1.0625987389925099E-5"/>
    <m/>
    <m/>
    <m/>
    <m/>
    <m/>
    <m/>
    <m/>
    <m/>
    <m/>
    <m/>
    <m/>
    <m/>
    <m/>
    <m/>
    <m/>
    <m/>
    <m/>
    <m/>
    <m/>
    <m/>
    <m/>
    <m/>
    <m/>
    <m/>
    <m/>
    <m/>
    <m/>
    <m/>
    <m/>
    <m/>
    <m/>
    <m/>
    <m/>
    <m/>
    <m/>
    <m/>
    <m/>
    <m/>
    <s v="固定收益类资产"/>
  </r>
  <r>
    <s v="中化国际"/>
    <s v="中化国际(控股)股份有限公司"/>
    <s v="股票"/>
    <s v="沪深主板股"/>
    <s v="600500.SH"/>
    <x v="766"/>
    <n v="36900"/>
    <n v="252643"/>
    <x v="5347"/>
    <m/>
    <m/>
    <s v="万能"/>
    <s v="新动力20号"/>
    <s v="华安财保资管新动力20集合资产管理产品"/>
    <s v="HA0258"/>
    <s v="组合类保险资管产品"/>
    <s v="固定收益类保险资管产品"/>
    <n v="1"/>
    <s v="华安财保资产管理有限责任公司"/>
    <n v="696892400"/>
    <n v="672537379.61000001"/>
    <m/>
    <m/>
    <m/>
    <m/>
    <s v="否"/>
    <n v="1.3344585352689799E-5"/>
    <m/>
    <m/>
    <m/>
    <m/>
    <m/>
    <m/>
    <m/>
    <m/>
    <m/>
    <m/>
    <m/>
    <m/>
    <m/>
    <m/>
    <m/>
    <m/>
    <m/>
    <m/>
    <m/>
    <m/>
    <m/>
    <m/>
    <m/>
    <m/>
    <m/>
    <m/>
    <m/>
    <m/>
    <m/>
    <m/>
    <m/>
    <m/>
    <m/>
    <m/>
    <m/>
    <m/>
    <m/>
    <m/>
    <s v="固定收益类资产"/>
  </r>
  <r>
    <s v="方大特钢"/>
    <s v="方大特钢科技股份有限公司"/>
    <s v="股票"/>
    <s v="沪深主板股"/>
    <s v="600507.SH"/>
    <x v="767"/>
    <n v="33500"/>
    <n v="296422"/>
    <x v="5348"/>
    <m/>
    <m/>
    <s v="万能"/>
    <s v="新动力20号"/>
    <s v="华安财保资管新动力20集合资产管理产品"/>
    <s v="HA0258"/>
    <s v="组合类保险资管产品"/>
    <s v="固定收益类保险资管产品"/>
    <n v="1"/>
    <s v="华安财保资产管理有限责任公司"/>
    <n v="696892400"/>
    <n v="672537379.61000001"/>
    <m/>
    <m/>
    <m/>
    <m/>
    <s v="否"/>
    <n v="1.5538392140327299E-5"/>
    <m/>
    <m/>
    <m/>
    <m/>
    <m/>
    <m/>
    <m/>
    <m/>
    <m/>
    <m/>
    <m/>
    <m/>
    <m/>
    <m/>
    <m/>
    <m/>
    <m/>
    <m/>
    <m/>
    <m/>
    <m/>
    <m/>
    <m/>
    <m/>
    <m/>
    <m/>
    <m/>
    <m/>
    <m/>
    <m/>
    <m/>
    <m/>
    <m/>
    <m/>
    <m/>
    <m/>
    <m/>
    <m/>
    <s v="固定收益类资产"/>
  </r>
  <r>
    <s v="方大炭素"/>
    <s v="方大炭素新材料科技股份有限公司"/>
    <s v="股票"/>
    <s v="沪深主板股"/>
    <s v="600516.SH"/>
    <x v="768"/>
    <n v="40800"/>
    <n v="338773.57"/>
    <x v="5349"/>
    <m/>
    <m/>
    <s v="万能"/>
    <s v="新动力20号"/>
    <s v="华安财保资管新动力20集合资产管理产品"/>
    <s v="HA0258"/>
    <s v="组合类保险资管产品"/>
    <s v="固定收益类保险资管产品"/>
    <n v="1"/>
    <s v="华安财保资产管理有限责任公司"/>
    <n v="696892400"/>
    <n v="672537379.61000001"/>
    <m/>
    <m/>
    <m/>
    <m/>
    <s v="否"/>
    <n v="1.07199993838733E-5"/>
    <m/>
    <m/>
    <m/>
    <m/>
    <m/>
    <m/>
    <m/>
    <m/>
    <m/>
    <m/>
    <m/>
    <m/>
    <m/>
    <m/>
    <m/>
    <m/>
    <m/>
    <m/>
    <m/>
    <m/>
    <m/>
    <m/>
    <m/>
    <m/>
    <m/>
    <m/>
    <m/>
    <m/>
    <m/>
    <m/>
    <m/>
    <m/>
    <m/>
    <m/>
    <m/>
    <m/>
    <m/>
    <m/>
    <s v="固定收益类资产"/>
  </r>
  <r>
    <s v="贵州茅台"/>
    <s v="贵州茅台酒股份有限公司"/>
    <s v="股票"/>
    <s v="沪深主板股"/>
    <s v="600519.SH"/>
    <x v="131"/>
    <n v="1657"/>
    <n v="2901177.05"/>
    <x v="5350"/>
    <m/>
    <m/>
    <s v="万能"/>
    <s v="新动力20号"/>
    <s v="华安财保资管新动力20集合资产管理产品"/>
    <s v="HA0258"/>
    <s v="组合类保险资管产品"/>
    <s v="固定收益类保险资管产品"/>
    <n v="1"/>
    <s v="华安财保资产管理有限责任公司"/>
    <n v="696892400"/>
    <n v="672537379.61000001"/>
    <m/>
    <m/>
    <m/>
    <m/>
    <s v="是"/>
    <n v="1.31905978501156E-6"/>
    <m/>
    <m/>
    <m/>
    <m/>
    <m/>
    <m/>
    <m/>
    <m/>
    <m/>
    <m/>
    <m/>
    <m/>
    <m/>
    <m/>
    <m/>
    <m/>
    <m/>
    <m/>
    <m/>
    <m/>
    <m/>
    <m/>
    <m/>
    <m/>
    <m/>
    <m/>
    <m/>
    <m/>
    <m/>
    <m/>
    <m/>
    <m/>
    <m/>
    <m/>
    <m/>
    <m/>
    <m/>
    <m/>
    <s v="固定收益类资产"/>
  </r>
  <r>
    <s v="中天科技"/>
    <s v="江苏中天科技股份有限公司"/>
    <s v="股票"/>
    <s v="沪深主板股"/>
    <s v="600522.SH"/>
    <x v="769"/>
    <n v="22100"/>
    <n v="349910"/>
    <x v="5351"/>
    <m/>
    <m/>
    <s v="万能"/>
    <s v="新动力20号"/>
    <s v="华安财保资管新动力20集合资产管理产品"/>
    <s v="HA0258"/>
    <s v="组合类保险资管产品"/>
    <s v="固定收益类保险资管产品"/>
    <n v="1"/>
    <s v="华安财保资产管理有限责任公司"/>
    <n v="696892400"/>
    <n v="672537379.61000001"/>
    <m/>
    <m/>
    <m/>
    <m/>
    <s v="否"/>
    <n v="6.4753372459067301E-6"/>
    <m/>
    <m/>
    <m/>
    <m/>
    <m/>
    <m/>
    <m/>
    <m/>
    <m/>
    <m/>
    <m/>
    <m/>
    <m/>
    <m/>
    <m/>
    <m/>
    <m/>
    <m/>
    <m/>
    <m/>
    <m/>
    <m/>
    <m/>
    <m/>
    <m/>
    <m/>
    <m/>
    <m/>
    <m/>
    <m/>
    <m/>
    <m/>
    <m/>
    <m/>
    <m/>
    <m/>
    <m/>
    <m/>
    <s v="固定收益类资产"/>
  </r>
  <r>
    <s v="康缘药业"/>
    <s v="江苏康缘药业股份有限公司"/>
    <s v="股票"/>
    <s v="沪深主板股"/>
    <s v="600557.SH"/>
    <x v="770"/>
    <n v="14300"/>
    <n v="210498"/>
    <x v="5352"/>
    <m/>
    <m/>
    <s v="万能"/>
    <s v="新动力20号"/>
    <s v="华安财保资管新动力20集合资产管理产品"/>
    <s v="HA0258"/>
    <s v="组合类保险资管产品"/>
    <s v="固定收益类保险资管产品"/>
    <n v="1"/>
    <s v="华安财保资产管理有限责任公司"/>
    <n v="696892400"/>
    <n v="672537379.61000001"/>
    <m/>
    <m/>
    <m/>
    <m/>
    <s v="否"/>
    <n v="2.4807914228430402E-5"/>
    <m/>
    <m/>
    <m/>
    <m/>
    <m/>
    <m/>
    <m/>
    <m/>
    <m/>
    <m/>
    <m/>
    <m/>
    <m/>
    <m/>
    <m/>
    <m/>
    <m/>
    <m/>
    <m/>
    <m/>
    <m/>
    <m/>
    <m/>
    <m/>
    <m/>
    <m/>
    <m/>
    <m/>
    <m/>
    <m/>
    <m/>
    <m/>
    <m/>
    <m/>
    <m/>
    <m/>
    <m/>
    <m/>
    <s v="固定收益类资产"/>
  </r>
  <r>
    <s v="海螺水泥"/>
    <s v="安徽海螺水泥股份有限公司"/>
    <s v="股票"/>
    <s v="沪深主板股"/>
    <s v="600585.SH"/>
    <x v="771"/>
    <n v="13300"/>
    <n v="541541"/>
    <x v="5353"/>
    <m/>
    <m/>
    <s v="万能"/>
    <s v="新动力20号"/>
    <s v="华安财保资管新动力20集合资产管理产品"/>
    <s v="HA0258"/>
    <s v="组合类保险资管产品"/>
    <s v="固定收益类保险资管产品"/>
    <n v="1"/>
    <s v="华安财保资产管理有限责任公司"/>
    <n v="696892400"/>
    <n v="672537379.61000001"/>
    <m/>
    <m/>
    <m/>
    <m/>
    <s v="是"/>
    <n v="2.5097642192965301E-6"/>
    <m/>
    <m/>
    <m/>
    <m/>
    <m/>
    <m/>
    <m/>
    <m/>
    <m/>
    <m/>
    <m/>
    <m/>
    <m/>
    <m/>
    <m/>
    <m/>
    <m/>
    <m/>
    <m/>
    <m/>
    <m/>
    <m/>
    <m/>
    <m/>
    <m/>
    <m/>
    <m/>
    <m/>
    <m/>
    <m/>
    <m/>
    <m/>
    <m/>
    <m/>
    <m/>
    <m/>
    <m/>
    <m/>
    <s v="固定收益类资产"/>
  </r>
  <r>
    <s v="浦东金桥"/>
    <s v="上海金桥出口加工区开发股份有限公司"/>
    <s v="股票"/>
    <s v="沪深主板股"/>
    <s v="600639.SH"/>
    <x v="772"/>
    <n v="17900"/>
    <n v="268631"/>
    <x v="4459"/>
    <m/>
    <m/>
    <s v="万能"/>
    <s v="新动力20号"/>
    <s v="华安财保资管新动力20集合资产管理产品"/>
    <s v="HA0258"/>
    <s v="组合类保险资管产品"/>
    <s v="固定收益类保险资管产品"/>
    <n v="1"/>
    <s v="华安财保资产管理有限责任公司"/>
    <n v="696892400"/>
    <n v="672537379.61000001"/>
    <m/>
    <m/>
    <m/>
    <m/>
    <s v="否"/>
    <n v="1.59477854465451E-5"/>
    <m/>
    <m/>
    <m/>
    <m/>
    <m/>
    <m/>
    <m/>
    <m/>
    <m/>
    <m/>
    <m/>
    <m/>
    <m/>
    <m/>
    <m/>
    <m/>
    <m/>
    <m/>
    <m/>
    <m/>
    <m/>
    <m/>
    <m/>
    <m/>
    <m/>
    <m/>
    <m/>
    <m/>
    <m/>
    <m/>
    <m/>
    <m/>
    <m/>
    <m/>
    <m/>
    <m/>
    <m/>
    <m/>
    <s v="固定收益类资产"/>
  </r>
  <r>
    <s v="外服控股"/>
    <s v="上海外服控股集团股份有限公司"/>
    <s v="股票"/>
    <s v="沪深主板股"/>
    <s v="600662.SH"/>
    <x v="773"/>
    <n v="29200"/>
    <n v="171012"/>
    <x v="5354"/>
    <m/>
    <m/>
    <s v="万能"/>
    <s v="新动力20号"/>
    <s v="华安财保资管新动力20集合资产管理产品"/>
    <s v="HA0258"/>
    <s v="组合类保险资管产品"/>
    <s v="固定收益类保险资管产品"/>
    <n v="1"/>
    <s v="华安财保资产管理有限责任公司"/>
    <n v="696892400"/>
    <n v="672537379.61000001"/>
    <m/>
    <m/>
    <m/>
    <m/>
    <s v="否"/>
    <n v="1.29016326287061E-5"/>
    <m/>
    <m/>
    <m/>
    <m/>
    <m/>
    <m/>
    <m/>
    <m/>
    <m/>
    <m/>
    <m/>
    <m/>
    <m/>
    <m/>
    <m/>
    <m/>
    <m/>
    <m/>
    <m/>
    <m/>
    <m/>
    <m/>
    <m/>
    <m/>
    <m/>
    <m/>
    <m/>
    <m/>
    <m/>
    <m/>
    <m/>
    <m/>
    <m/>
    <m/>
    <m/>
    <m/>
    <m/>
    <m/>
    <s v="固定收益类资产"/>
  </r>
  <r>
    <s v="陆 家 嘴"/>
    <s v="上海陆家嘴金融贸易区开发股份有限公司"/>
    <s v="股票"/>
    <s v="沪深主板股"/>
    <s v="600663.SH"/>
    <x v="223"/>
    <n v="29000"/>
    <n v="346172"/>
    <x v="5355"/>
    <m/>
    <m/>
    <s v="万能"/>
    <s v="新动力20号"/>
    <s v="华安财保资管新动力20集合资产管理产品"/>
    <s v="HA0258"/>
    <s v="组合类保险资管产品"/>
    <s v="固定收益类保险资管产品"/>
    <n v="1"/>
    <s v="华安财保资产管理有限责任公司"/>
    <n v="696892400"/>
    <n v="672537379.61000001"/>
    <m/>
    <m/>
    <m/>
    <m/>
    <s v="否"/>
    <n v="7.1885425617641597E-6"/>
    <m/>
    <m/>
    <m/>
    <m/>
    <m/>
    <m/>
    <m/>
    <m/>
    <m/>
    <m/>
    <m/>
    <m/>
    <m/>
    <m/>
    <m/>
    <m/>
    <m/>
    <m/>
    <m/>
    <m/>
    <m/>
    <m/>
    <m/>
    <m/>
    <m/>
    <m/>
    <m/>
    <m/>
    <m/>
    <m/>
    <m/>
    <m/>
    <m/>
    <m/>
    <m/>
    <m/>
    <m/>
    <m/>
    <s v="固定收益类资产"/>
  </r>
  <r>
    <s v="东 阳 光"/>
    <s v="广东东阳光科技控股股份有限公司"/>
    <s v="股票"/>
    <s v="沪深主板股"/>
    <s v="600673.SH"/>
    <x v="774"/>
    <n v="61700"/>
    <n v="476315.36"/>
    <x v="5356"/>
    <m/>
    <m/>
    <s v="万能"/>
    <s v="新动力20号"/>
    <s v="华安财保资管新动力20集合资产管理产品"/>
    <s v="HA0258"/>
    <s v="组合类保险资管产品"/>
    <s v="固定收益类保险资管产品"/>
    <n v="1"/>
    <s v="华安财保资产管理有限责任公司"/>
    <n v="696892400"/>
    <n v="672537379.61000001"/>
    <m/>
    <m/>
    <m/>
    <m/>
    <s v="否"/>
    <n v="2.0471832546963401E-5"/>
    <m/>
    <m/>
    <m/>
    <m/>
    <m/>
    <m/>
    <m/>
    <m/>
    <m/>
    <m/>
    <m/>
    <m/>
    <m/>
    <m/>
    <m/>
    <m/>
    <m/>
    <m/>
    <m/>
    <m/>
    <m/>
    <m/>
    <m/>
    <m/>
    <m/>
    <m/>
    <m/>
    <m/>
    <m/>
    <m/>
    <m/>
    <m/>
    <m/>
    <m/>
    <m/>
    <m/>
    <m/>
    <m/>
    <s v="固定收益类资产"/>
  </r>
  <r>
    <s v="中航产融"/>
    <s v="中航工业产融控股股份有限公司"/>
    <s v="股票"/>
    <s v="沪深主板股"/>
    <s v="600705.SH"/>
    <x v="613"/>
    <n v="122200"/>
    <n v="512878"/>
    <x v="5357"/>
    <m/>
    <m/>
    <s v="万能"/>
    <s v="新动力20号"/>
    <s v="华安财保资管新动力20集合资产管理产品"/>
    <s v="HA0258"/>
    <s v="组合类保险资管产品"/>
    <s v="固定收益类保险资管产品"/>
    <n v="1"/>
    <s v="华安财保资产管理有限责任公司"/>
    <n v="696892400"/>
    <n v="672537379.61000001"/>
    <m/>
    <m/>
    <m/>
    <m/>
    <s v="否"/>
    <n v="1.36995905380842E-5"/>
    <m/>
    <m/>
    <m/>
    <m/>
    <m/>
    <m/>
    <m/>
    <m/>
    <m/>
    <m/>
    <m/>
    <m/>
    <m/>
    <m/>
    <m/>
    <m/>
    <m/>
    <m/>
    <m/>
    <m/>
    <m/>
    <m/>
    <m/>
    <m/>
    <m/>
    <m/>
    <m/>
    <m/>
    <m/>
    <m/>
    <m/>
    <m/>
    <m/>
    <m/>
    <m/>
    <m/>
    <m/>
    <m/>
    <s v="固定收益类资产"/>
  </r>
  <r>
    <s v="东软集团"/>
    <s v="东软集团股份有限公司"/>
    <s v="股票"/>
    <s v="沪深主板股"/>
    <s v="600718.SH"/>
    <x v="775"/>
    <n v="32000"/>
    <n v="384563"/>
    <x v="5358"/>
    <m/>
    <m/>
    <s v="万能"/>
    <s v="新动力20号"/>
    <s v="华安财保资管新动力20集合资产管理产品"/>
    <s v="HA0258"/>
    <s v="组合类保险资管产品"/>
    <s v="固定收益类保险资管产品"/>
    <n v="1"/>
    <s v="华安财保资产管理有限责任公司"/>
    <n v="696892400"/>
    <n v="672537379.61000001"/>
    <m/>
    <m/>
    <m/>
    <m/>
    <s v="否"/>
    <n v="2.5757215967563E-5"/>
    <m/>
    <m/>
    <m/>
    <m/>
    <m/>
    <m/>
    <m/>
    <m/>
    <m/>
    <m/>
    <m/>
    <m/>
    <m/>
    <m/>
    <m/>
    <m/>
    <m/>
    <m/>
    <m/>
    <m/>
    <m/>
    <m/>
    <m/>
    <m/>
    <m/>
    <m/>
    <m/>
    <m/>
    <m/>
    <m/>
    <m/>
    <m/>
    <m/>
    <m/>
    <m/>
    <m/>
    <m/>
    <m/>
    <s v="固定收益类资产"/>
  </r>
  <r>
    <s v="佳都科技"/>
    <s v="佳都科技集团股份有限公司"/>
    <s v="股票"/>
    <s v="沪深主板股"/>
    <s v="600728.SH"/>
    <x v="776"/>
    <n v="37700"/>
    <n v="276933"/>
    <x v="5359"/>
    <m/>
    <m/>
    <s v="万能"/>
    <s v="新动力20号"/>
    <s v="华安财保资管新动力20集合资产管理产品"/>
    <s v="HA0258"/>
    <s v="组合类保险资管产品"/>
    <s v="固定收益类保险资管产品"/>
    <n v="1"/>
    <s v="华安财保资产管理有限责任公司"/>
    <n v="696892400"/>
    <n v="672537379.61000001"/>
    <m/>
    <m/>
    <m/>
    <m/>
    <s v="否"/>
    <n v="2.1442029405795899E-5"/>
    <m/>
    <m/>
    <m/>
    <m/>
    <m/>
    <m/>
    <m/>
    <m/>
    <m/>
    <m/>
    <m/>
    <m/>
    <m/>
    <m/>
    <m/>
    <m/>
    <m/>
    <m/>
    <m/>
    <m/>
    <m/>
    <m/>
    <m/>
    <m/>
    <m/>
    <m/>
    <m/>
    <m/>
    <m/>
    <m/>
    <m/>
    <m/>
    <m/>
    <m/>
    <m/>
    <m/>
    <m/>
    <m/>
    <s v="固定收益类资产"/>
  </r>
  <r>
    <s v="爱旭股份"/>
    <s v="上海爱旭新能源股份有限公司"/>
    <s v="股票"/>
    <s v="沪深主板股"/>
    <s v="600732.SH"/>
    <x v="777"/>
    <n v="17200"/>
    <n v="239019"/>
    <x v="4466"/>
    <m/>
    <m/>
    <s v="万能"/>
    <s v="新动力20号"/>
    <s v="华安财保资管新动力20集合资产管理产品"/>
    <s v="HA0258"/>
    <s v="组合类保险资管产品"/>
    <s v="固定收益类保险资管产品"/>
    <n v="1"/>
    <s v="华安财保资产管理有限责任公司"/>
    <n v="696892400"/>
    <n v="672537379.61000001"/>
    <m/>
    <m/>
    <m/>
    <m/>
    <s v="否"/>
    <n v="8.4465714629075803E-6"/>
    <m/>
    <m/>
    <m/>
    <m/>
    <m/>
    <m/>
    <m/>
    <m/>
    <m/>
    <m/>
    <m/>
    <m/>
    <m/>
    <m/>
    <m/>
    <m/>
    <m/>
    <m/>
    <m/>
    <m/>
    <m/>
    <m/>
    <m/>
    <m/>
    <m/>
    <m/>
    <m/>
    <m/>
    <m/>
    <m/>
    <m/>
    <m/>
    <m/>
    <m/>
    <m/>
    <m/>
    <m/>
    <m/>
    <s v="固定收益类资产"/>
  </r>
  <r>
    <s v="中粮糖业"/>
    <s v="中粮糖业控股股份有限公司"/>
    <s v="股票"/>
    <s v="沪深主板股"/>
    <s v="600737.SH"/>
    <x v="778"/>
    <n v="59300"/>
    <n v="487963"/>
    <x v="5360"/>
    <m/>
    <m/>
    <s v="万能"/>
    <s v="新动力20号"/>
    <s v="华安财保资管新动力20集合资产管理产品"/>
    <s v="HA0258"/>
    <s v="组合类保险资管产品"/>
    <s v="固定收益类保险资管产品"/>
    <n v="1"/>
    <s v="华安财保资产管理有限责任公司"/>
    <n v="696892400"/>
    <n v="672537379.61000001"/>
    <m/>
    <m/>
    <m/>
    <m/>
    <s v="否"/>
    <n v="2.7725202388694199E-5"/>
    <m/>
    <m/>
    <m/>
    <m/>
    <m/>
    <m/>
    <m/>
    <m/>
    <m/>
    <m/>
    <m/>
    <m/>
    <m/>
    <m/>
    <m/>
    <m/>
    <m/>
    <m/>
    <m/>
    <m/>
    <m/>
    <m/>
    <m/>
    <m/>
    <m/>
    <m/>
    <m/>
    <m/>
    <m/>
    <m/>
    <m/>
    <m/>
    <m/>
    <m/>
    <m/>
    <m/>
    <m/>
    <m/>
    <s v="固定收益类资产"/>
  </r>
  <r>
    <s v="一汽富维"/>
    <s v="长春一汽富维汽车零部件股份有限公司"/>
    <s v="股票"/>
    <s v="沪深主板股"/>
    <s v="600742.SH"/>
    <x v="779"/>
    <n v="30000"/>
    <n v="318802.14"/>
    <x v="5361"/>
    <m/>
    <m/>
    <s v="万能"/>
    <s v="新动力20号"/>
    <s v="华安财保资管新动力20集合资产管理产品"/>
    <s v="HA0258"/>
    <s v="组合类保险资管产品"/>
    <s v="固定收益类保险资管产品"/>
    <n v="1"/>
    <s v="华安财保资产管理有限责任公司"/>
    <n v="696892400"/>
    <n v="672537379.61000001"/>
    <m/>
    <m/>
    <m/>
    <m/>
    <s v="否"/>
    <n v="4.4214251752792597E-5"/>
    <m/>
    <m/>
    <m/>
    <m/>
    <m/>
    <m/>
    <m/>
    <m/>
    <m/>
    <m/>
    <m/>
    <m/>
    <m/>
    <m/>
    <m/>
    <m/>
    <m/>
    <m/>
    <m/>
    <m/>
    <m/>
    <m/>
    <m/>
    <m/>
    <m/>
    <m/>
    <m/>
    <m/>
    <m/>
    <m/>
    <m/>
    <m/>
    <m/>
    <m/>
    <m/>
    <m/>
    <m/>
    <m/>
    <s v="固定收益类资产"/>
  </r>
  <r>
    <s v="锦江酒店"/>
    <s v="上海锦江国际酒店股份有限公司"/>
    <s v="股票"/>
    <s v="沪深主板股"/>
    <s v="600754.SH"/>
    <x v="780"/>
    <n v="10100"/>
    <n v="519806"/>
    <x v="4934"/>
    <m/>
    <m/>
    <s v="万能"/>
    <s v="新动力20号"/>
    <s v="华安财保资管新动力20集合资产管理产品"/>
    <s v="HA0258"/>
    <s v="组合类保险资管产品"/>
    <s v="固定收益类保险资管产品"/>
    <n v="1"/>
    <s v="华安财保资产管理有限责任公司"/>
    <n v="696892400"/>
    <n v="672537379.61000001"/>
    <m/>
    <m/>
    <m/>
    <m/>
    <s v="否"/>
    <n v="9.4388636405153295E-6"/>
    <m/>
    <m/>
    <m/>
    <m/>
    <m/>
    <m/>
    <m/>
    <m/>
    <m/>
    <m/>
    <m/>
    <m/>
    <m/>
    <m/>
    <m/>
    <m/>
    <m/>
    <m/>
    <m/>
    <m/>
    <m/>
    <m/>
    <m/>
    <m/>
    <m/>
    <m/>
    <m/>
    <m/>
    <m/>
    <m/>
    <m/>
    <m/>
    <m/>
    <m/>
    <m/>
    <m/>
    <m/>
    <m/>
    <s v="固定收益类资产"/>
  </r>
  <r>
    <s v="中航重机"/>
    <s v="中航重机股份有限公司"/>
    <s v="股票"/>
    <s v="沪深主板股"/>
    <s v="600765.SH"/>
    <x v="781"/>
    <n v="13100"/>
    <n v="511598"/>
    <x v="5362"/>
    <m/>
    <m/>
    <s v="万能"/>
    <s v="新动力20号"/>
    <s v="华安财保资管新动力20集合资产管理产品"/>
    <s v="HA0258"/>
    <s v="组合类保险资管产品"/>
    <s v="固定收益类保险资管产品"/>
    <n v="1"/>
    <s v="华安财保资产管理有限责任公司"/>
    <n v="696892400"/>
    <n v="672537379.61000001"/>
    <m/>
    <m/>
    <m/>
    <m/>
    <s v="否"/>
    <n v="1.2456750400334301E-5"/>
    <m/>
    <m/>
    <m/>
    <m/>
    <m/>
    <m/>
    <m/>
    <m/>
    <m/>
    <m/>
    <m/>
    <m/>
    <m/>
    <m/>
    <m/>
    <m/>
    <m/>
    <m/>
    <m/>
    <m/>
    <m/>
    <m/>
    <m/>
    <m/>
    <m/>
    <m/>
    <m/>
    <m/>
    <m/>
    <m/>
    <m/>
    <m/>
    <m/>
    <m/>
    <m/>
    <m/>
    <m/>
    <m/>
    <s v="固定收益类资产"/>
  </r>
  <r>
    <s v="国电电力"/>
    <s v="国电电力发展股份有限公司"/>
    <s v="股票"/>
    <s v="沪深主板股"/>
    <s v="600795.SH"/>
    <x v="782"/>
    <n v="131600"/>
    <n v="340067"/>
    <x v="5363"/>
    <m/>
    <m/>
    <s v="万能"/>
    <s v="新动力20号"/>
    <s v="华安财保资管新动力20集合资产管理产品"/>
    <s v="HA0258"/>
    <s v="组合类保险资管产品"/>
    <s v="固定收益类保险资管产品"/>
    <n v="1"/>
    <s v="华安财保资产管理有限责任公司"/>
    <n v="696892400"/>
    <n v="672537379.61000001"/>
    <m/>
    <m/>
    <m/>
    <m/>
    <s v="是"/>
    <n v="7.37849352999543E-6"/>
    <m/>
    <m/>
    <m/>
    <m/>
    <m/>
    <m/>
    <m/>
    <m/>
    <m/>
    <m/>
    <m/>
    <m/>
    <m/>
    <m/>
    <m/>
    <m/>
    <m/>
    <m/>
    <m/>
    <m/>
    <m/>
    <m/>
    <m/>
    <m/>
    <m/>
    <m/>
    <m/>
    <m/>
    <m/>
    <m/>
    <m/>
    <m/>
    <m/>
    <m/>
    <m/>
    <m/>
    <m/>
    <m/>
    <s v="固定收益类资产"/>
  </r>
  <r>
    <s v="动力新科"/>
    <s v="上海新动力汽车科技股份有限公司"/>
    <s v="股票"/>
    <s v="沪深主板股"/>
    <s v="600841.SH"/>
    <x v="783"/>
    <n v="11500"/>
    <n v="116629"/>
    <x v="5364"/>
    <m/>
    <m/>
    <s v="万能"/>
    <s v="新动力20号"/>
    <s v="华安财保资管新动力20集合资产管理产品"/>
    <s v="HA0258"/>
    <s v="组合类保险资管产品"/>
    <s v="固定收益类保险资管产品"/>
    <n v="1"/>
    <s v="华安财保资产管理有限责任公司"/>
    <n v="696892400"/>
    <n v="672537379.61000001"/>
    <m/>
    <m/>
    <m/>
    <m/>
    <s v="否"/>
    <n v="7.0485737912113297E-6"/>
    <m/>
    <m/>
    <m/>
    <m/>
    <m/>
    <m/>
    <m/>
    <m/>
    <m/>
    <m/>
    <m/>
    <m/>
    <m/>
    <m/>
    <m/>
    <m/>
    <m/>
    <m/>
    <m/>
    <m/>
    <m/>
    <m/>
    <m/>
    <m/>
    <m/>
    <m/>
    <m/>
    <m/>
    <m/>
    <m/>
    <m/>
    <m/>
    <m/>
    <m/>
    <m/>
    <m/>
    <m/>
    <m/>
    <s v="固定收益类资产"/>
  </r>
  <r>
    <s v="上海临港"/>
    <s v="上海临港控股股份有限公司"/>
    <s v="股票"/>
    <s v="沪深主板股"/>
    <s v="600848.SH"/>
    <x v="784"/>
    <n v="27300"/>
    <n v="394901.8"/>
    <x v="4473"/>
    <m/>
    <m/>
    <s v="万能"/>
    <s v="新动力20号"/>
    <s v="华安财保资管新动力20集合资产管理产品"/>
    <s v="HA0258"/>
    <s v="组合类保险资管产品"/>
    <s v="固定收益类保险资管产品"/>
    <n v="1"/>
    <s v="华安财保资产管理有限责任公司"/>
    <n v="696892400"/>
    <n v="672537379.61000001"/>
    <m/>
    <m/>
    <m/>
    <m/>
    <s v="是"/>
    <n v="1.0822652388975399E-5"/>
    <m/>
    <m/>
    <m/>
    <m/>
    <m/>
    <m/>
    <m/>
    <m/>
    <m/>
    <m/>
    <m/>
    <m/>
    <m/>
    <m/>
    <m/>
    <m/>
    <m/>
    <m/>
    <m/>
    <m/>
    <m/>
    <m/>
    <m/>
    <m/>
    <m/>
    <m/>
    <m/>
    <m/>
    <m/>
    <m/>
    <m/>
    <m/>
    <m/>
    <m/>
    <m/>
    <m/>
    <m/>
    <m/>
    <s v="固定收益类资产"/>
  </r>
  <r>
    <s v="王 府 井"/>
    <s v="王府井集团股份有限公司"/>
    <s v="股票"/>
    <s v="沪深主板股"/>
    <s v="600859.SH"/>
    <x v="785"/>
    <n v="23000"/>
    <n v="495307.06"/>
    <x v="4939"/>
    <m/>
    <m/>
    <s v="万能"/>
    <s v="新动力20号"/>
    <s v="华安财保资管新动力20集合资产管理产品"/>
    <s v="HA0258"/>
    <s v="组合类保险资管产品"/>
    <s v="固定收益类保险资管产品"/>
    <n v="1"/>
    <s v="华安财保资产管理有限责任公司"/>
    <n v="696892400"/>
    <n v="672537379.61000001"/>
    <m/>
    <m/>
    <m/>
    <m/>
    <s v="否"/>
    <n v="2.03029293990762E-5"/>
    <m/>
    <m/>
    <m/>
    <m/>
    <m/>
    <m/>
    <m/>
    <m/>
    <m/>
    <m/>
    <m/>
    <m/>
    <m/>
    <m/>
    <m/>
    <m/>
    <m/>
    <m/>
    <m/>
    <m/>
    <m/>
    <m/>
    <m/>
    <m/>
    <m/>
    <m/>
    <m/>
    <m/>
    <m/>
    <m/>
    <m/>
    <m/>
    <m/>
    <m/>
    <m/>
    <m/>
    <m/>
    <m/>
    <s v="固定收益类资产"/>
  </r>
  <r>
    <s v="中航高科"/>
    <s v="中航航空高科技股份有限公司"/>
    <s v="股票"/>
    <s v="沪深主板股"/>
    <s v="600862.SH"/>
    <x v="786"/>
    <n v="18700"/>
    <n v="392702"/>
    <x v="5365"/>
    <m/>
    <m/>
    <s v="万能"/>
    <s v="新动力20号"/>
    <s v="华安财保资管新动力20集合资产管理产品"/>
    <s v="HA0258"/>
    <s v="组合类保险资管产品"/>
    <s v="固定收益类保险资管产品"/>
    <n v="1"/>
    <s v="华安财保资产管理有限责任公司"/>
    <n v="696892400"/>
    <n v="672537379.61000001"/>
    <m/>
    <m/>
    <m/>
    <m/>
    <s v="否"/>
    <n v="1.34237909532647E-5"/>
    <m/>
    <m/>
    <m/>
    <m/>
    <m/>
    <m/>
    <m/>
    <m/>
    <m/>
    <m/>
    <m/>
    <m/>
    <m/>
    <m/>
    <m/>
    <m/>
    <m/>
    <m/>
    <m/>
    <m/>
    <m/>
    <m/>
    <m/>
    <m/>
    <m/>
    <m/>
    <m/>
    <m/>
    <m/>
    <m/>
    <m/>
    <m/>
    <m/>
    <m/>
    <m/>
    <m/>
    <m/>
    <m/>
    <s v="固定收益类资产"/>
  </r>
  <r>
    <s v="内蒙华电"/>
    <s v="内蒙古蒙电华能热电股份有限公司"/>
    <s v="股票"/>
    <s v="沪深主板股"/>
    <s v="600863.SH"/>
    <x v="787"/>
    <n v="130100"/>
    <n v="415202"/>
    <x v="5366"/>
    <m/>
    <m/>
    <s v="万能"/>
    <s v="新动力20号"/>
    <s v="华安财保资管新动力20集合资产管理产品"/>
    <s v="HA0258"/>
    <s v="组合类保险资管产品"/>
    <s v="固定收益类保险资管产品"/>
    <n v="1"/>
    <s v="华安财保资产管理有限责任公司"/>
    <n v="696892400"/>
    <n v="672537379.61000001"/>
    <m/>
    <m/>
    <m/>
    <m/>
    <s v="否"/>
    <n v="1.9932930328714699E-5"/>
    <m/>
    <m/>
    <m/>
    <m/>
    <m/>
    <m/>
    <m/>
    <m/>
    <m/>
    <m/>
    <m/>
    <m/>
    <m/>
    <m/>
    <m/>
    <m/>
    <m/>
    <m/>
    <m/>
    <m/>
    <m/>
    <m/>
    <m/>
    <m/>
    <m/>
    <m/>
    <m/>
    <m/>
    <m/>
    <m/>
    <m/>
    <m/>
    <m/>
    <m/>
    <m/>
    <m/>
    <m/>
    <m/>
    <s v="固定收益类资产"/>
  </r>
  <r>
    <s v="通化东宝"/>
    <s v="通化东宝药业股份有限公司"/>
    <s v="股票"/>
    <s v="沪深主板股"/>
    <s v="600867.SH"/>
    <x v="788"/>
    <n v="36900"/>
    <n v="383678"/>
    <x v="5367"/>
    <m/>
    <m/>
    <s v="万能"/>
    <s v="新动力20号"/>
    <s v="华安财保资管新动力20集合资产管理产品"/>
    <s v="HA0258"/>
    <s v="组合类保险资管产品"/>
    <s v="固定收益类保险资管产品"/>
    <n v="1"/>
    <s v="华安财保资产管理有限责任公司"/>
    <n v="696892400"/>
    <n v="672537379.61000001"/>
    <m/>
    <m/>
    <m/>
    <m/>
    <s v="否"/>
    <n v="1.8361967485532598E-5"/>
    <m/>
    <m/>
    <m/>
    <m/>
    <m/>
    <m/>
    <m/>
    <m/>
    <m/>
    <m/>
    <m/>
    <m/>
    <m/>
    <m/>
    <m/>
    <m/>
    <m/>
    <m/>
    <m/>
    <m/>
    <m/>
    <m/>
    <m/>
    <m/>
    <m/>
    <m/>
    <m/>
    <m/>
    <m/>
    <m/>
    <m/>
    <m/>
    <m/>
    <m/>
    <m/>
    <m/>
    <m/>
    <m/>
    <s v="固定收益类资产"/>
  </r>
  <r>
    <s v="远东股份"/>
    <s v="远东智慧能源股份有限公司"/>
    <s v="股票"/>
    <s v="沪深主板股"/>
    <s v="600869.SH"/>
    <x v="789"/>
    <n v="60300"/>
    <n v="314791"/>
    <x v="5368"/>
    <m/>
    <m/>
    <s v="万能"/>
    <s v="新动力20号"/>
    <s v="华安财保资管新动力20集合资产管理产品"/>
    <s v="HA0258"/>
    <s v="组合类保险资管产品"/>
    <s v="固定收益类保险资管产品"/>
    <n v="1"/>
    <s v="华安财保资产管理有限责任公司"/>
    <n v="696892400"/>
    <n v="672537379.61000001"/>
    <m/>
    <m/>
    <m/>
    <m/>
    <s v="否"/>
    <n v="2.7170083759186201E-5"/>
    <m/>
    <m/>
    <m/>
    <m/>
    <m/>
    <m/>
    <m/>
    <m/>
    <m/>
    <m/>
    <m/>
    <m/>
    <m/>
    <m/>
    <m/>
    <m/>
    <m/>
    <m/>
    <m/>
    <m/>
    <m/>
    <m/>
    <m/>
    <m/>
    <m/>
    <m/>
    <m/>
    <m/>
    <m/>
    <m/>
    <m/>
    <m/>
    <m/>
    <m/>
    <m/>
    <m/>
    <m/>
    <m/>
    <s v="固定收益类资产"/>
  </r>
  <r>
    <s v="宏发股份"/>
    <s v="宏发科技股份有限公司"/>
    <s v="股票"/>
    <s v="沪深主板股"/>
    <s v="600885.SH"/>
    <x v="790"/>
    <n v="10900"/>
    <n v="492055"/>
    <x v="4944"/>
    <m/>
    <m/>
    <s v="万能"/>
    <s v="新动力20号"/>
    <s v="华安财保资管新动力20集合资产管理产品"/>
    <s v="HA0258"/>
    <s v="组合类保险资管产品"/>
    <s v="固定收益类保险资管产品"/>
    <n v="1"/>
    <s v="华安财保资产管理有限责任公司"/>
    <n v="696892400"/>
    <n v="672537379.61000001"/>
    <m/>
    <m/>
    <m/>
    <m/>
    <s v="否"/>
    <n v="1.46355568043609E-5"/>
    <m/>
    <m/>
    <m/>
    <m/>
    <m/>
    <m/>
    <m/>
    <m/>
    <m/>
    <m/>
    <m/>
    <m/>
    <m/>
    <m/>
    <m/>
    <m/>
    <m/>
    <m/>
    <m/>
    <m/>
    <m/>
    <m/>
    <m/>
    <m/>
    <m/>
    <m/>
    <m/>
    <m/>
    <m/>
    <m/>
    <m/>
    <m/>
    <m/>
    <m/>
    <m/>
    <m/>
    <m/>
    <m/>
    <s v="固定收益类资产"/>
  </r>
  <r>
    <s v="伊利股份"/>
    <s v="内蒙古伊利实业集团股份有限公司"/>
    <s v="股票"/>
    <s v="沪深主板股"/>
    <s v="600887.SH"/>
    <x v="283"/>
    <n v="47300"/>
    <n v="1816319.05"/>
    <x v="4717"/>
    <m/>
    <m/>
    <s v="万能"/>
    <s v="新动力20号"/>
    <s v="华安财保资管新动力20集合资产管理产品"/>
    <s v="HA0258"/>
    <s v="组合类保险资管产品"/>
    <s v="固定收益类保险资管产品"/>
    <n v="1"/>
    <s v="华安财保资产管理有限责任公司"/>
    <n v="696892400"/>
    <n v="672537379.61000001"/>
    <m/>
    <m/>
    <m/>
    <m/>
    <s v="是"/>
    <n v="7.3904738209294197E-6"/>
    <m/>
    <m/>
    <m/>
    <m/>
    <m/>
    <m/>
    <m/>
    <m/>
    <m/>
    <m/>
    <m/>
    <m/>
    <m/>
    <m/>
    <m/>
    <m/>
    <m/>
    <m/>
    <m/>
    <m/>
    <m/>
    <m/>
    <m/>
    <m/>
    <m/>
    <m/>
    <m/>
    <m/>
    <m/>
    <m/>
    <m/>
    <m/>
    <m/>
    <m/>
    <m/>
    <m/>
    <m/>
    <m/>
    <s v="固定收益类资产"/>
  </r>
  <r>
    <s v="江苏租赁"/>
    <s v="江苏金融租赁股份有限公司"/>
    <s v="股票"/>
    <s v="沪深主板股"/>
    <s v="600901.SH"/>
    <x v="791"/>
    <n v="67500"/>
    <n v="339642"/>
    <x v="5369"/>
    <m/>
    <m/>
    <s v="万能"/>
    <s v="新动力20号"/>
    <s v="华安财保资管新动力20集合资产管理产品"/>
    <s v="HA0258"/>
    <s v="组合类保险资管产品"/>
    <s v="固定收益类保险资管产品"/>
    <n v="1"/>
    <s v="华安财保资产管理有限责任公司"/>
    <n v="696892400"/>
    <n v="672537379.61000001"/>
    <m/>
    <m/>
    <m/>
    <m/>
    <s v="否"/>
    <n v="2.2600572789988201E-5"/>
    <m/>
    <m/>
    <m/>
    <m/>
    <m/>
    <m/>
    <m/>
    <m/>
    <m/>
    <m/>
    <m/>
    <m/>
    <m/>
    <m/>
    <m/>
    <m/>
    <m/>
    <m/>
    <m/>
    <m/>
    <m/>
    <m/>
    <m/>
    <m/>
    <m/>
    <m/>
    <m/>
    <m/>
    <m/>
    <m/>
    <m/>
    <m/>
    <m/>
    <m/>
    <m/>
    <m/>
    <m/>
    <m/>
    <s v="固定收益类资产"/>
  </r>
  <r>
    <s v="无锡银行"/>
    <s v="无锡农村商业银行股份有限公司"/>
    <s v="股票"/>
    <s v="沪深主板股"/>
    <s v="600908.SH"/>
    <x v="792"/>
    <n v="126100"/>
    <n v="746785.1"/>
    <x v="5370"/>
    <m/>
    <m/>
    <s v="万能"/>
    <s v="新动力20号"/>
    <s v="华安财保资管新动力20集合资产管理产品"/>
    <s v="HA0258"/>
    <s v="组合类保险资管产品"/>
    <s v="固定收益类保险资管产品"/>
    <n v="1"/>
    <s v="华安财保资产管理有限责任公司"/>
    <n v="696892400"/>
    <n v="672537379.61000001"/>
    <m/>
    <m/>
    <m/>
    <m/>
    <s v="否"/>
    <n v="6.7734623998097794E-5"/>
    <m/>
    <m/>
    <m/>
    <m/>
    <m/>
    <m/>
    <m/>
    <m/>
    <m/>
    <m/>
    <m/>
    <m/>
    <m/>
    <m/>
    <m/>
    <m/>
    <m/>
    <m/>
    <m/>
    <m/>
    <m/>
    <m/>
    <m/>
    <m/>
    <m/>
    <m/>
    <m/>
    <m/>
    <m/>
    <m/>
    <m/>
    <m/>
    <m/>
    <m/>
    <m/>
    <m/>
    <m/>
    <m/>
    <s v="固定收益类资产"/>
  </r>
  <r>
    <s v="爱 柯 迪"/>
    <s v="爱柯迪股份有限公司"/>
    <s v="股票"/>
    <s v="沪深主板股"/>
    <s v="600933.SH"/>
    <x v="583"/>
    <n v="18100"/>
    <n v="204161"/>
    <x v="5371"/>
    <m/>
    <m/>
    <s v="万能"/>
    <s v="新动力20号"/>
    <s v="华安财保资管新动力20集合资产管理产品"/>
    <s v="HA0258"/>
    <s v="组合类保险资管产品"/>
    <s v="固定收益类保险资管产品"/>
    <n v="1"/>
    <s v="华安财保资产管理有限责任公司"/>
    <n v="696892400"/>
    <n v="672537379.61000001"/>
    <m/>
    <m/>
    <m/>
    <m/>
    <s v="否"/>
    <n v="2.0994618302180301E-5"/>
    <m/>
    <m/>
    <m/>
    <m/>
    <m/>
    <m/>
    <m/>
    <m/>
    <m/>
    <m/>
    <m/>
    <m/>
    <m/>
    <m/>
    <m/>
    <m/>
    <m/>
    <m/>
    <m/>
    <m/>
    <m/>
    <m/>
    <m/>
    <m/>
    <m/>
    <m/>
    <m/>
    <m/>
    <m/>
    <m/>
    <m/>
    <m/>
    <m/>
    <m/>
    <m/>
    <m/>
    <m/>
    <m/>
    <s v="固定收益类资产"/>
  </r>
  <r>
    <s v="中国移动"/>
    <s v="中国移动有限公司"/>
    <s v="股票"/>
    <s v="沪深主板股"/>
    <s v="600941.SH"/>
    <x v="347"/>
    <n v="8211"/>
    <n v="472789.38"/>
    <x v="4484"/>
    <m/>
    <m/>
    <s v="万能"/>
    <s v="新动力20号"/>
    <s v="华安财保资管新动力20集合资产管理产品"/>
    <s v="HA0258"/>
    <s v="组合类保险资管产品"/>
    <s v="固定收益类保险资管产品"/>
    <n v="1"/>
    <s v="华安财保资产管理有限责任公司"/>
    <n v="696892400"/>
    <n v="672537379.61000001"/>
    <m/>
    <m/>
    <m/>
    <m/>
    <s v="否"/>
    <n v="3.8408193872563902E-7"/>
    <m/>
    <m/>
    <m/>
    <m/>
    <m/>
    <m/>
    <m/>
    <m/>
    <m/>
    <m/>
    <m/>
    <m/>
    <m/>
    <m/>
    <m/>
    <m/>
    <m/>
    <m/>
    <m/>
    <m/>
    <m/>
    <m/>
    <m/>
    <m/>
    <m/>
    <m/>
    <m/>
    <m/>
    <m/>
    <m/>
    <m/>
    <m/>
    <m/>
    <m/>
    <m/>
    <m/>
    <m/>
    <m/>
    <s v="固定收益类资产"/>
  </r>
  <r>
    <s v="内蒙一机"/>
    <s v="内蒙古第一机械集团股份有限公司"/>
    <s v="股票"/>
    <s v="沪深主板股"/>
    <s v="600967.SH"/>
    <x v="793"/>
    <n v="34700"/>
    <n v="357888"/>
    <x v="5372"/>
    <m/>
    <m/>
    <s v="万能"/>
    <s v="新动力20号"/>
    <s v="华安财保资管新动力20集合资产管理产品"/>
    <s v="HA0258"/>
    <s v="组合类保险资管产品"/>
    <s v="固定收益类保险资管产品"/>
    <n v="1"/>
    <s v="华安财保资产管理有限责任公司"/>
    <n v="696892400"/>
    <n v="672537379.61000001"/>
    <m/>
    <m/>
    <m/>
    <m/>
    <s v="否"/>
    <n v="2.0360840841632498E-5"/>
    <m/>
    <m/>
    <m/>
    <m/>
    <m/>
    <m/>
    <m/>
    <m/>
    <m/>
    <m/>
    <m/>
    <m/>
    <m/>
    <m/>
    <m/>
    <m/>
    <m/>
    <m/>
    <m/>
    <m/>
    <m/>
    <m/>
    <m/>
    <m/>
    <m/>
    <m/>
    <m/>
    <m/>
    <m/>
    <m/>
    <m/>
    <m/>
    <m/>
    <m/>
    <m/>
    <m/>
    <m/>
    <m/>
    <s v="固定收益类资产"/>
  </r>
  <r>
    <s v="中材国际"/>
    <s v="中国中材国际工程股份有限公司"/>
    <s v="股票"/>
    <s v="沪深主板股"/>
    <s v="600970.SH"/>
    <x v="794"/>
    <n v="49472"/>
    <n v="476455.28"/>
    <x v="5373"/>
    <m/>
    <m/>
    <s v="万能"/>
    <s v="新动力20号"/>
    <s v="华安财保资管新动力20集合资产管理产品"/>
    <s v="HA0258"/>
    <s v="组合类保险资管产品"/>
    <s v="固定收益类保险资管产品"/>
    <n v="1"/>
    <s v="华安财保资产管理有限责任公司"/>
    <n v="696892400"/>
    <n v="672537379.61000001"/>
    <m/>
    <m/>
    <m/>
    <m/>
    <s v="否"/>
    <n v="2.1835849159309898E-5"/>
    <m/>
    <m/>
    <m/>
    <m/>
    <m/>
    <m/>
    <m/>
    <m/>
    <m/>
    <m/>
    <m/>
    <m/>
    <m/>
    <m/>
    <m/>
    <m/>
    <m/>
    <m/>
    <m/>
    <m/>
    <m/>
    <m/>
    <m/>
    <m/>
    <m/>
    <m/>
    <m/>
    <m/>
    <m/>
    <m/>
    <m/>
    <m/>
    <m/>
    <m/>
    <m/>
    <m/>
    <m/>
    <m/>
    <s v="固定收益类资产"/>
  </r>
  <r>
    <s v="中国电影"/>
    <s v="中国电影股份有限公司"/>
    <s v="股票"/>
    <s v="沪深主板股"/>
    <s v="600977.SH"/>
    <x v="795"/>
    <n v="33800"/>
    <n v="384456"/>
    <x v="5374"/>
    <m/>
    <m/>
    <s v="万能"/>
    <s v="新动力20号"/>
    <s v="华安财保资管新动力20集合资产管理产品"/>
    <s v="HA0258"/>
    <s v="组合类保险资管产品"/>
    <s v="固定收益类保险资管产品"/>
    <n v="1"/>
    <s v="华安财保资产管理有限责任公司"/>
    <n v="696892400"/>
    <n v="672537379.61000001"/>
    <m/>
    <m/>
    <m/>
    <m/>
    <s v="否"/>
    <n v="1.81039100160686E-5"/>
    <m/>
    <m/>
    <m/>
    <m/>
    <m/>
    <m/>
    <m/>
    <m/>
    <m/>
    <m/>
    <m/>
    <m/>
    <m/>
    <m/>
    <m/>
    <m/>
    <m/>
    <m/>
    <m/>
    <m/>
    <m/>
    <m/>
    <m/>
    <m/>
    <m/>
    <m/>
    <m/>
    <m/>
    <m/>
    <m/>
    <m/>
    <m/>
    <m/>
    <m/>
    <m/>
    <m/>
    <m/>
    <m/>
    <s v="固定收益类资产"/>
  </r>
  <r>
    <s v="淮北矿业"/>
    <s v="淮北矿业控股股份有限公司"/>
    <s v="股票"/>
    <s v="沪深主板股"/>
    <s v="600985.SH"/>
    <x v="796"/>
    <n v="17500"/>
    <n v="275757"/>
    <x v="4488"/>
    <m/>
    <m/>
    <s v="万能"/>
    <s v="新动力20号"/>
    <s v="华安财保资管新动力20集合资产管理产品"/>
    <s v="HA0258"/>
    <s v="组合类保险资管产品"/>
    <s v="固定收益类保险资管产品"/>
    <n v="1"/>
    <s v="华安财保资产管理有限责任公司"/>
    <n v="696892400"/>
    <n v="672537379.61000001"/>
    <m/>
    <m/>
    <m/>
    <m/>
    <s v="否"/>
    <n v="7.0535052812667403E-6"/>
    <m/>
    <m/>
    <m/>
    <m/>
    <m/>
    <m/>
    <m/>
    <m/>
    <m/>
    <m/>
    <m/>
    <m/>
    <m/>
    <m/>
    <m/>
    <m/>
    <m/>
    <m/>
    <m/>
    <m/>
    <m/>
    <m/>
    <m/>
    <m/>
    <m/>
    <m/>
    <m/>
    <m/>
    <m/>
    <m/>
    <m/>
    <m/>
    <m/>
    <m/>
    <m/>
    <m/>
    <m/>
    <m/>
    <s v="固定收益类资产"/>
  </r>
  <r>
    <s v="宝丰能源"/>
    <s v="宁夏宝丰能源集团股份有限公司"/>
    <s v="股票"/>
    <s v="沪深主板股"/>
    <s v="600989.SH"/>
    <x v="797"/>
    <n v="20800"/>
    <n v="309523"/>
    <x v="4489"/>
    <m/>
    <m/>
    <s v="万能"/>
    <s v="新动力20号"/>
    <s v="华安财保资管新动力20集合资产管理产品"/>
    <s v="HA0258"/>
    <s v="组合类保险资管产品"/>
    <s v="固定收益类保险资管产品"/>
    <n v="1"/>
    <s v="华安财保资产管理有限责任公司"/>
    <n v="696892400"/>
    <n v="672537379.61000001"/>
    <m/>
    <m/>
    <m/>
    <m/>
    <s v="是"/>
    <n v="2.8363533223515601E-6"/>
    <m/>
    <m/>
    <m/>
    <m/>
    <m/>
    <m/>
    <m/>
    <m/>
    <m/>
    <m/>
    <m/>
    <m/>
    <m/>
    <m/>
    <m/>
    <m/>
    <m/>
    <m/>
    <m/>
    <m/>
    <m/>
    <m/>
    <m/>
    <m/>
    <m/>
    <m/>
    <m/>
    <m/>
    <m/>
    <m/>
    <m/>
    <m/>
    <m/>
    <m/>
    <m/>
    <m/>
    <m/>
    <m/>
    <s v="固定收益类资产"/>
  </r>
  <r>
    <s v="唐 山 港"/>
    <s v="唐山港集团股份有限公司"/>
    <s v="股票"/>
    <s v="沪深主板股"/>
    <s v="601000.SH"/>
    <x v="798"/>
    <n v="94700"/>
    <n v="296901"/>
    <x v="5375"/>
    <m/>
    <m/>
    <s v="万能"/>
    <s v="新动力20号"/>
    <s v="华安财保资管新动力20集合资产管理产品"/>
    <s v="HA0258"/>
    <s v="组合类保险资管产品"/>
    <s v="固定收益类保险资管产品"/>
    <n v="1"/>
    <s v="华安财保资产管理有限责任公司"/>
    <n v="696892400"/>
    <n v="672537379.61000001"/>
    <m/>
    <m/>
    <m/>
    <m/>
    <s v="否"/>
    <n v="1.5980617750991999E-5"/>
    <m/>
    <m/>
    <m/>
    <m/>
    <m/>
    <m/>
    <m/>
    <m/>
    <m/>
    <m/>
    <m/>
    <m/>
    <m/>
    <m/>
    <m/>
    <m/>
    <m/>
    <m/>
    <m/>
    <m/>
    <m/>
    <m/>
    <m/>
    <m/>
    <m/>
    <m/>
    <m/>
    <m/>
    <m/>
    <m/>
    <m/>
    <m/>
    <m/>
    <m/>
    <m/>
    <m/>
    <m/>
    <m/>
    <s v="固定收益类资产"/>
  </r>
  <r>
    <s v="晋控煤业"/>
    <s v="晋能控股山西煤业股份有限公司"/>
    <s v="股票"/>
    <s v="沪深主板股"/>
    <s v="601001.SH"/>
    <x v="799"/>
    <n v="16400"/>
    <n v="194121.64"/>
    <x v="4954"/>
    <m/>
    <m/>
    <s v="万能"/>
    <s v="新动力20号"/>
    <s v="华安财保资管新动力20集合资产管理产品"/>
    <s v="HA0258"/>
    <s v="组合类保险资管产品"/>
    <s v="固定收益类保险资管产品"/>
    <n v="1"/>
    <s v="华安财保资产管理有限责任公司"/>
    <n v="696892400"/>
    <n v="672537379.61000001"/>
    <m/>
    <m/>
    <m/>
    <m/>
    <s v="否"/>
    <n v="9.7986496982732894E-6"/>
    <m/>
    <m/>
    <m/>
    <m/>
    <m/>
    <m/>
    <m/>
    <m/>
    <m/>
    <m/>
    <m/>
    <m/>
    <m/>
    <m/>
    <m/>
    <m/>
    <m/>
    <m/>
    <m/>
    <m/>
    <m/>
    <m/>
    <m/>
    <m/>
    <m/>
    <m/>
    <m/>
    <m/>
    <m/>
    <m/>
    <m/>
    <m/>
    <m/>
    <m/>
    <m/>
    <m/>
    <m/>
    <m/>
    <s v="固定收益类资产"/>
  </r>
  <r>
    <s v="柳钢股份"/>
    <s v="柳州钢铁股份有限公司"/>
    <s v="股票"/>
    <s v="沪深主板股"/>
    <s v="601003.SH"/>
    <x v="800"/>
    <n v="30300"/>
    <n v="163716.81"/>
    <x v="5376"/>
    <m/>
    <m/>
    <s v="万能"/>
    <s v="新动力20号"/>
    <s v="华安财保资管新动力20集合资产管理产品"/>
    <s v="HA0258"/>
    <s v="组合类保险资管产品"/>
    <s v="固定收益类保险资管产品"/>
    <n v="1"/>
    <s v="华安财保资产管理有限责任公司"/>
    <n v="696892400"/>
    <n v="672537379.61000001"/>
    <m/>
    <m/>
    <m/>
    <m/>
    <s v="否"/>
    <n v="1.1823037457723901E-5"/>
    <m/>
    <m/>
    <m/>
    <m/>
    <m/>
    <m/>
    <m/>
    <m/>
    <m/>
    <m/>
    <m/>
    <m/>
    <m/>
    <m/>
    <m/>
    <m/>
    <m/>
    <m/>
    <m/>
    <m/>
    <m/>
    <m/>
    <m/>
    <m/>
    <m/>
    <m/>
    <m/>
    <m/>
    <m/>
    <m/>
    <m/>
    <m/>
    <m/>
    <m/>
    <m/>
    <m/>
    <m/>
    <m/>
    <s v="固定收益类资产"/>
  </r>
  <r>
    <s v="南京银行"/>
    <s v="南京银行股份有限公司"/>
    <s v="股票"/>
    <s v="沪深主板股"/>
    <s v="601009.SH"/>
    <x v="186"/>
    <n v="207700"/>
    <n v="2145254.2999999998"/>
    <x v="5377"/>
    <m/>
    <m/>
    <s v="万能"/>
    <s v="新动力20号"/>
    <s v="华安财保资管新动力20集合资产管理产品"/>
    <s v="HA0258"/>
    <s v="组合类保险资管产品"/>
    <s v="固定收益类保险资管产品"/>
    <n v="1"/>
    <s v="华安财保资产管理有限责任公司"/>
    <n v="696892400"/>
    <n v="672537379.61000001"/>
    <m/>
    <m/>
    <m/>
    <m/>
    <s v="是"/>
    <n v="2.07380126689492E-5"/>
    <m/>
    <m/>
    <m/>
    <m/>
    <m/>
    <m/>
    <m/>
    <m/>
    <m/>
    <m/>
    <m/>
    <m/>
    <m/>
    <m/>
    <m/>
    <m/>
    <m/>
    <m/>
    <m/>
    <m/>
    <m/>
    <m/>
    <m/>
    <m/>
    <m/>
    <m/>
    <m/>
    <m/>
    <m/>
    <m/>
    <m/>
    <m/>
    <m/>
    <m/>
    <m/>
    <m/>
    <m/>
    <m/>
    <s v="固定收益类资产"/>
  </r>
  <r>
    <s v="隆基股份"/>
    <s v="隆基绿能科技股份有限公司"/>
    <s v="股票"/>
    <s v="沪深主板股"/>
    <s v="601012.SH"/>
    <x v="265"/>
    <n v="8900"/>
    <n v="605994"/>
    <x v="4494"/>
    <m/>
    <m/>
    <s v="万能"/>
    <s v="新动力20号"/>
    <s v="华安财保资管新动力20集合资产管理产品"/>
    <s v="HA0258"/>
    <s v="组合类保险资管产品"/>
    <s v="固定收益类保险资管产品"/>
    <n v="1"/>
    <s v="华安财保资产管理有限责任公司"/>
    <n v="696892400"/>
    <n v="672537379.61000001"/>
    <m/>
    <m/>
    <m/>
    <m/>
    <s v="是"/>
    <n v="1.6442042781652899E-6"/>
    <m/>
    <m/>
    <m/>
    <m/>
    <m/>
    <m/>
    <m/>
    <m/>
    <m/>
    <m/>
    <m/>
    <m/>
    <m/>
    <m/>
    <m/>
    <m/>
    <m/>
    <m/>
    <m/>
    <m/>
    <m/>
    <m/>
    <m/>
    <m/>
    <m/>
    <m/>
    <m/>
    <m/>
    <m/>
    <m/>
    <m/>
    <m/>
    <m/>
    <m/>
    <m/>
    <m/>
    <m/>
    <m/>
    <s v="固定收益类资产"/>
  </r>
  <r>
    <s v="财通证券"/>
    <s v="财通证券股份有限公司"/>
    <s v="股票"/>
    <s v="沪深主板股"/>
    <s v="601108.SH"/>
    <x v="889"/>
    <n v="88880"/>
    <n v="789088"/>
    <x v="5378"/>
    <m/>
    <m/>
    <s v="万能"/>
    <s v="新动力20号"/>
    <s v="华安财保资管新动力20集合资产管理产品"/>
    <s v="HA0258"/>
    <s v="组合类保险资管产品"/>
    <s v="固定收益类保险资管产品"/>
    <n v="1"/>
    <s v="华安财保资产管理有限责任公司"/>
    <n v="696892400"/>
    <n v="672537379.61000001"/>
    <m/>
    <m/>
    <m/>
    <m/>
    <s v="是"/>
    <n v="1.9139786005822299E-5"/>
    <m/>
    <m/>
    <m/>
    <m/>
    <m/>
    <m/>
    <m/>
    <m/>
    <m/>
    <m/>
    <m/>
    <m/>
    <m/>
    <m/>
    <m/>
    <m/>
    <m/>
    <m/>
    <m/>
    <m/>
    <m/>
    <m/>
    <m/>
    <m/>
    <m/>
    <m/>
    <m/>
    <m/>
    <m/>
    <m/>
    <m/>
    <m/>
    <m/>
    <m/>
    <m/>
    <m/>
    <m/>
    <m/>
    <s v="固定收益类资产"/>
  </r>
  <r>
    <s v="工业富联"/>
    <s v="富士康工业互联网股份有限公司"/>
    <s v="股票"/>
    <s v="沪深主板股"/>
    <s v="601138.SH"/>
    <x v="801"/>
    <n v="41100"/>
    <n v="416476"/>
    <x v="5379"/>
    <m/>
    <m/>
    <s v="万能"/>
    <s v="新动力20号"/>
    <s v="华安财保资管新动力20集合资产管理产品"/>
    <s v="HA0258"/>
    <s v="组合类保险资管产品"/>
    <s v="固定收益类保险资管产品"/>
    <n v="1"/>
    <s v="华安财保资产管理有限责任公司"/>
    <n v="696892400"/>
    <n v="672537379.61000001"/>
    <m/>
    <m/>
    <m/>
    <m/>
    <s v="是"/>
    <n v="2.06895468441753E-6"/>
    <m/>
    <m/>
    <m/>
    <m/>
    <m/>
    <m/>
    <m/>
    <m/>
    <m/>
    <m/>
    <m/>
    <m/>
    <m/>
    <m/>
    <m/>
    <m/>
    <m/>
    <m/>
    <m/>
    <m/>
    <m/>
    <m/>
    <m/>
    <m/>
    <m/>
    <m/>
    <m/>
    <m/>
    <m/>
    <m/>
    <m/>
    <m/>
    <m/>
    <m/>
    <m/>
    <m/>
    <m/>
    <m/>
    <s v="固定收益类资产"/>
  </r>
  <r>
    <s v="中国铁建"/>
    <s v="中国铁建股份有限公司"/>
    <s v="股票"/>
    <s v="沪深主板股"/>
    <s v="601186.SH"/>
    <x v="802"/>
    <n v="70000"/>
    <n v="569548"/>
    <x v="5380"/>
    <m/>
    <m/>
    <s v="万能"/>
    <s v="新动力20号"/>
    <s v="华安财保资管新动力20集合资产管理产品"/>
    <s v="HA0258"/>
    <s v="组合类保险资管产品"/>
    <s v="固定收益类保险资管产品"/>
    <n v="1"/>
    <s v="华安财保资产管理有限责任公司"/>
    <n v="696892400"/>
    <n v="672537379.61000001"/>
    <m/>
    <m/>
    <m/>
    <m/>
    <s v="是"/>
    <n v="5.1548132166318E-6"/>
    <m/>
    <m/>
    <m/>
    <m/>
    <m/>
    <m/>
    <m/>
    <m/>
    <m/>
    <m/>
    <m/>
    <m/>
    <m/>
    <m/>
    <m/>
    <m/>
    <m/>
    <m/>
    <m/>
    <m/>
    <m/>
    <m/>
    <m/>
    <m/>
    <m/>
    <m/>
    <m/>
    <m/>
    <m/>
    <m/>
    <m/>
    <m/>
    <m/>
    <m/>
    <m/>
    <m/>
    <m/>
    <m/>
    <s v="固定收益类资产"/>
  </r>
  <r>
    <s v="上海环境"/>
    <s v="_x0009_上海环境集团股份有限公司"/>
    <s v="股票"/>
    <s v="沪深主板股"/>
    <s v="601200.SH"/>
    <x v="803"/>
    <n v="25400"/>
    <n v="275840"/>
    <x v="5381"/>
    <m/>
    <m/>
    <s v="万能"/>
    <s v="新动力20号"/>
    <s v="华安财保资管新动力20集合资产管理产品"/>
    <s v="HA0258"/>
    <s v="组合类保险资管产品"/>
    <s v="固定收益类保险资管产品"/>
    <n v="1"/>
    <s v="华安财保资产管理有限责任公司"/>
    <n v="696892400"/>
    <n v="672537379.61000001"/>
    <m/>
    <m/>
    <m/>
    <m/>
    <s v="否"/>
    <n v="2.2641000648867E-5"/>
    <m/>
    <m/>
    <m/>
    <m/>
    <m/>
    <m/>
    <m/>
    <m/>
    <m/>
    <m/>
    <m/>
    <m/>
    <m/>
    <m/>
    <m/>
    <m/>
    <m/>
    <m/>
    <m/>
    <m/>
    <m/>
    <m/>
    <m/>
    <m/>
    <m/>
    <m/>
    <m/>
    <m/>
    <m/>
    <m/>
    <m/>
    <m/>
    <m/>
    <m/>
    <m/>
    <m/>
    <m/>
    <m/>
    <s v="固定收益类资产"/>
  </r>
  <r>
    <s v="国泰君安"/>
    <s v="国泰君安证券股份有限公司"/>
    <s v="股票"/>
    <s v="沪深主板股"/>
    <s v="601211.SH"/>
    <x v="184"/>
    <n v="60400"/>
    <n v="954103"/>
    <x v="5382"/>
    <m/>
    <m/>
    <s v="万能"/>
    <s v="新动力20号"/>
    <s v="华安财保资管新动力20集合资产管理产品"/>
    <s v="HA0258"/>
    <s v="组合类保险资管产品"/>
    <s v="固定收益类保险资管产品"/>
    <n v="1"/>
    <s v="华安财保资产管理有限责任公司"/>
    <n v="696892400"/>
    <n v="672537379.61000001"/>
    <m/>
    <m/>
    <m/>
    <m/>
    <s v="是"/>
    <n v="6.7814333459623202E-6"/>
    <m/>
    <m/>
    <m/>
    <m/>
    <m/>
    <m/>
    <m/>
    <m/>
    <m/>
    <m/>
    <m/>
    <m/>
    <m/>
    <m/>
    <m/>
    <m/>
    <m/>
    <m/>
    <m/>
    <m/>
    <m/>
    <m/>
    <m/>
    <m/>
    <m/>
    <m/>
    <m/>
    <m/>
    <m/>
    <m/>
    <m/>
    <m/>
    <m/>
    <m/>
    <m/>
    <m/>
    <m/>
    <m/>
    <s v="固定收益类资产"/>
  </r>
  <r>
    <s v="陕西煤业"/>
    <s v="陕西煤业股份有限公司"/>
    <s v="股票"/>
    <s v="沪深主板股"/>
    <s v="601225.SH"/>
    <x v="459"/>
    <n v="28500"/>
    <n v="458354"/>
    <x v="4499"/>
    <m/>
    <m/>
    <s v="万能"/>
    <s v="新动力20号"/>
    <s v="华安财保资管新动力20集合资产管理产品"/>
    <s v="HA0258"/>
    <s v="组合类保险资管产品"/>
    <s v="固定收益类保险资管产品"/>
    <n v="1"/>
    <s v="华安财保资产管理有限责任公司"/>
    <n v="696892400"/>
    <n v="672537379.61000001"/>
    <m/>
    <m/>
    <m/>
    <m/>
    <s v="是"/>
    <n v="2.9396596183599799E-6"/>
    <m/>
    <m/>
    <m/>
    <m/>
    <m/>
    <m/>
    <m/>
    <m/>
    <m/>
    <m/>
    <m/>
    <m/>
    <m/>
    <m/>
    <m/>
    <m/>
    <m/>
    <m/>
    <m/>
    <m/>
    <m/>
    <m/>
    <m/>
    <m/>
    <m/>
    <m/>
    <m/>
    <m/>
    <m/>
    <m/>
    <m/>
    <m/>
    <m/>
    <m/>
    <m/>
    <m/>
    <m/>
    <m/>
    <s v="固定收益类资产"/>
  </r>
  <r>
    <s v="中国平安"/>
    <s v="中国平安保险(集团)股份有限公司"/>
    <s v="股票"/>
    <s v="沪深主板股"/>
    <s v="601318.SH"/>
    <x v="804"/>
    <n v="30500"/>
    <n v="1660646.35"/>
    <x v="5383"/>
    <m/>
    <m/>
    <s v="万能"/>
    <s v="新动力20号"/>
    <s v="华安财保资管新动力20集合资产管理产品"/>
    <s v="HA0258"/>
    <s v="组合类保险资管产品"/>
    <s v="固定收益类保险资管产品"/>
    <n v="1"/>
    <s v="华安财保资产管理有限责任公司"/>
    <n v="696892400"/>
    <n v="672537379.61000001"/>
    <m/>
    <m/>
    <m/>
    <m/>
    <s v="是"/>
    <n v="1.6684681189885899E-6"/>
    <m/>
    <m/>
    <m/>
    <m/>
    <m/>
    <m/>
    <m/>
    <m/>
    <m/>
    <m/>
    <m/>
    <m/>
    <m/>
    <m/>
    <m/>
    <m/>
    <m/>
    <m/>
    <m/>
    <m/>
    <m/>
    <m/>
    <m/>
    <m/>
    <m/>
    <m/>
    <m/>
    <m/>
    <m/>
    <m/>
    <m/>
    <m/>
    <m/>
    <m/>
    <m/>
    <m/>
    <m/>
    <m/>
    <s v="固定收益类资产"/>
  </r>
  <r>
    <s v="中国人保"/>
    <s v="中国人民保险集团股份有限公司"/>
    <s v="股票"/>
    <s v="沪深主板股"/>
    <s v="601319.SH"/>
    <x v="805"/>
    <n v="213100"/>
    <n v="990385"/>
    <x v="5384"/>
    <m/>
    <m/>
    <s v="万能"/>
    <s v="新动力20号"/>
    <s v="华安财保资管新动力20集合资产管理产品"/>
    <s v="HA0258"/>
    <s v="组合类保险资管产品"/>
    <s v="固定收益类保险资管产品"/>
    <n v="1"/>
    <s v="华安财保资产管理有限责任公司"/>
    <n v="696892400"/>
    <n v="672537379.61000001"/>
    <m/>
    <m/>
    <m/>
    <m/>
    <s v="是"/>
    <n v="4.8186515325895799E-6"/>
    <m/>
    <m/>
    <m/>
    <m/>
    <m/>
    <m/>
    <m/>
    <m/>
    <m/>
    <m/>
    <m/>
    <m/>
    <m/>
    <m/>
    <m/>
    <m/>
    <m/>
    <m/>
    <m/>
    <m/>
    <m/>
    <m/>
    <m/>
    <m/>
    <m/>
    <m/>
    <m/>
    <m/>
    <m/>
    <m/>
    <m/>
    <m/>
    <m/>
    <m/>
    <m/>
    <m/>
    <m/>
    <m/>
    <s v="固定收益类资产"/>
  </r>
  <r>
    <s v="中国中铁"/>
    <s v="中国中铁股份有限公司"/>
    <s v="股票"/>
    <s v="沪深主板股"/>
    <s v="601390.SH"/>
    <x v="556"/>
    <n v="100900"/>
    <n v="655152"/>
    <x v="5385"/>
    <m/>
    <m/>
    <s v="万能"/>
    <s v="新动力20号"/>
    <s v="华安财保资管新动力20集合资产管理产品"/>
    <s v="HA0258"/>
    <s v="组合类保险资管产品"/>
    <s v="固定收益类保险资管产品"/>
    <n v="1"/>
    <s v="华安财保资产管理有限责任公司"/>
    <n v="696892400"/>
    <n v="672537379.61000001"/>
    <m/>
    <m/>
    <m/>
    <m/>
    <s v="是"/>
    <n v="4.0781429282282896E-6"/>
    <m/>
    <m/>
    <m/>
    <m/>
    <m/>
    <m/>
    <m/>
    <m/>
    <m/>
    <m/>
    <m/>
    <m/>
    <m/>
    <m/>
    <m/>
    <m/>
    <m/>
    <m/>
    <m/>
    <m/>
    <m/>
    <m/>
    <m/>
    <m/>
    <m/>
    <m/>
    <m/>
    <m/>
    <m/>
    <m/>
    <m/>
    <m/>
    <m/>
    <m/>
    <m/>
    <m/>
    <m/>
    <m/>
    <s v="固定收益类资产"/>
  </r>
  <r>
    <s v="中新集团"/>
    <s v="中新苏州工业园区开发集团股份有限公司"/>
    <s v="股票"/>
    <s v="沪深主板股"/>
    <s v="601512.SH"/>
    <x v="806"/>
    <n v="25000"/>
    <n v="235079"/>
    <x v="4966"/>
    <m/>
    <m/>
    <s v="万能"/>
    <s v="新动力20号"/>
    <s v="华安财保资管新动力20集合资产管理产品"/>
    <s v="HA0258"/>
    <s v="组合类保险资管产品"/>
    <s v="固定收益类保险资管产品"/>
    <n v="1"/>
    <s v="华安财保资产管理有限责任公司"/>
    <n v="696892400"/>
    <n v="672537379.61000001"/>
    <m/>
    <m/>
    <m/>
    <m/>
    <s v="否"/>
    <n v="1.6679009133425401E-5"/>
    <m/>
    <m/>
    <m/>
    <m/>
    <m/>
    <m/>
    <m/>
    <m/>
    <m/>
    <m/>
    <m/>
    <m/>
    <m/>
    <m/>
    <m/>
    <m/>
    <m/>
    <m/>
    <m/>
    <m/>
    <m/>
    <m/>
    <m/>
    <m/>
    <m/>
    <m/>
    <m/>
    <m/>
    <m/>
    <m/>
    <m/>
    <m/>
    <m/>
    <m/>
    <m/>
    <m/>
    <m/>
    <m/>
    <s v="固定收益类资产"/>
  </r>
  <r>
    <s v="东吴证券"/>
    <s v="东吴证券股份有限公司"/>
    <s v="股票"/>
    <s v="沪深主板股"/>
    <s v="601555.SH"/>
    <x v="807"/>
    <n v="83000"/>
    <n v="625817"/>
    <x v="5386"/>
    <m/>
    <m/>
    <s v="万能"/>
    <s v="新动力20号"/>
    <s v="华安财保资管新动力20集合资产管理产品"/>
    <s v="HA0258"/>
    <s v="组合类保险资管产品"/>
    <s v="固定收益类保险资管产品"/>
    <n v="1"/>
    <s v="华安财保资产管理有限责任公司"/>
    <n v="696892400"/>
    <n v="672537379.61000001"/>
    <m/>
    <m/>
    <m/>
    <m/>
    <s v="否"/>
    <n v="1.65751285190882E-5"/>
    <m/>
    <m/>
    <m/>
    <m/>
    <m/>
    <m/>
    <m/>
    <m/>
    <m/>
    <m/>
    <m/>
    <m/>
    <m/>
    <m/>
    <m/>
    <m/>
    <m/>
    <m/>
    <m/>
    <m/>
    <m/>
    <m/>
    <m/>
    <m/>
    <m/>
    <m/>
    <m/>
    <m/>
    <m/>
    <m/>
    <m/>
    <m/>
    <m/>
    <m/>
    <m/>
    <m/>
    <m/>
    <m/>
    <s v="固定收益类资产"/>
  </r>
  <r>
    <s v="旗滨集团"/>
    <s v="株洲旗滨集团股份有限公司"/>
    <s v="股票"/>
    <s v="沪深主板股"/>
    <s v="601636.SH"/>
    <x v="188"/>
    <n v="26400"/>
    <n v="350897"/>
    <x v="5387"/>
    <m/>
    <m/>
    <s v="万能"/>
    <s v="新动力20号"/>
    <s v="华安财保资管新动力20集合资产管理产品"/>
    <s v="HA0258"/>
    <s v="组合类保险资管产品"/>
    <s v="固定收益类保险资管产品"/>
    <n v="1"/>
    <s v="华安财保资产管理有限责任公司"/>
    <n v="696892400"/>
    <n v="672537379.61000001"/>
    <m/>
    <m/>
    <m/>
    <m/>
    <s v="否"/>
    <n v="9.8276382238693895E-6"/>
    <m/>
    <m/>
    <m/>
    <m/>
    <m/>
    <m/>
    <m/>
    <m/>
    <m/>
    <m/>
    <m/>
    <m/>
    <m/>
    <m/>
    <m/>
    <m/>
    <m/>
    <m/>
    <m/>
    <m/>
    <m/>
    <m/>
    <m/>
    <m/>
    <m/>
    <m/>
    <m/>
    <m/>
    <m/>
    <m/>
    <m/>
    <m/>
    <m/>
    <m/>
    <m/>
    <m/>
    <m/>
    <m/>
    <s v="固定收益类资产"/>
  </r>
  <r>
    <s v="中国建筑"/>
    <s v="中国建筑股份有限公司"/>
    <s v="股票"/>
    <s v="沪深主板股"/>
    <s v="601668.SH"/>
    <x v="395"/>
    <n v="222800"/>
    <n v="1269142"/>
    <x v="5388"/>
    <m/>
    <m/>
    <s v="万能"/>
    <s v="新动力20号"/>
    <s v="华安财保资管新动力20集合资产管理产品"/>
    <s v="HA0258"/>
    <s v="组合类保险资管产品"/>
    <s v="固定收益类保险资管产品"/>
    <n v="1"/>
    <s v="华安财保资产管理有限责任公司"/>
    <n v="696892400"/>
    <n v="672537379.61000001"/>
    <m/>
    <m/>
    <m/>
    <m/>
    <s v="是"/>
    <n v="5.3122421939119002E-6"/>
    <m/>
    <m/>
    <m/>
    <m/>
    <m/>
    <m/>
    <m/>
    <m/>
    <m/>
    <m/>
    <m/>
    <m/>
    <m/>
    <m/>
    <m/>
    <m/>
    <m/>
    <m/>
    <m/>
    <m/>
    <m/>
    <m/>
    <m/>
    <m/>
    <m/>
    <m/>
    <m/>
    <m/>
    <m/>
    <m/>
    <m/>
    <m/>
    <m/>
    <m/>
    <m/>
    <m/>
    <m/>
    <m/>
    <s v="固定收益类资产"/>
  </r>
  <r>
    <s v="明泰铝业"/>
    <s v="河南明泰铝业股份有限公司"/>
    <s v="股票"/>
    <s v="沪深主板股"/>
    <s v="601677.SH"/>
    <x v="557"/>
    <n v="10100"/>
    <n v="416489.18"/>
    <x v="5389"/>
    <m/>
    <m/>
    <s v="万能"/>
    <s v="新动力20号"/>
    <s v="华安财保资管新动力20集合资产管理产品"/>
    <s v="HA0258"/>
    <s v="组合类保险资管产品"/>
    <s v="固定收益类保险资管产品"/>
    <n v="1"/>
    <s v="华安财保资产管理有限责任公司"/>
    <n v="696892400"/>
    <n v="672537379.61000001"/>
    <m/>
    <m/>
    <m/>
    <m/>
    <s v="否"/>
    <n v="1.4663228562527899E-5"/>
    <m/>
    <m/>
    <m/>
    <m/>
    <m/>
    <m/>
    <m/>
    <m/>
    <m/>
    <m/>
    <m/>
    <m/>
    <m/>
    <m/>
    <m/>
    <m/>
    <m/>
    <m/>
    <m/>
    <m/>
    <m/>
    <m/>
    <m/>
    <m/>
    <m/>
    <m/>
    <m/>
    <m/>
    <m/>
    <m/>
    <m/>
    <m/>
    <m/>
    <m/>
    <m/>
    <m/>
    <m/>
    <m/>
    <s v="固定收益类资产"/>
  </r>
  <r>
    <s v="滨化股份"/>
    <s v="滨化集团股份有限公司"/>
    <s v="股票"/>
    <s v="沪深主板股"/>
    <s v="601678.SH"/>
    <x v="808"/>
    <n v="45100"/>
    <n v="304621"/>
    <x v="5390"/>
    <m/>
    <m/>
    <s v="万能"/>
    <s v="新动力20号"/>
    <s v="华安财保资管新动力20集合资产管理产品"/>
    <s v="HA0258"/>
    <s v="组合类保险资管产品"/>
    <s v="固定收益类保险资管产品"/>
    <n v="1"/>
    <s v="华安财保资产管理有限责任公司"/>
    <n v="696892400"/>
    <n v="672537379.61000001"/>
    <m/>
    <m/>
    <m/>
    <m/>
    <s v="否"/>
    <n v="2.1914093801911199E-5"/>
    <m/>
    <m/>
    <m/>
    <m/>
    <m/>
    <m/>
    <m/>
    <m/>
    <m/>
    <m/>
    <m/>
    <m/>
    <m/>
    <m/>
    <m/>
    <m/>
    <m/>
    <m/>
    <m/>
    <m/>
    <m/>
    <m/>
    <m/>
    <m/>
    <m/>
    <m/>
    <m/>
    <m/>
    <m/>
    <m/>
    <m/>
    <m/>
    <m/>
    <m/>
    <m/>
    <m/>
    <m/>
    <m/>
    <s v="固定收益类资产"/>
  </r>
  <r>
    <s v="拓普集团"/>
    <s v="宁波拓普集团股份有限公司"/>
    <s v="股票"/>
    <s v="沪深主板股"/>
    <s v="601689.SH"/>
    <x v="809"/>
    <n v="10300"/>
    <n v="570127.96"/>
    <x v="4971"/>
    <m/>
    <m/>
    <s v="万能"/>
    <s v="新动力20号"/>
    <s v="华安财保资管新动力20集合资产管理产品"/>
    <s v="HA0258"/>
    <s v="组合类保险资管产品"/>
    <s v="固定收益类保险资管产品"/>
    <n v="1"/>
    <s v="华安财保资产管理有限责任公司"/>
    <n v="696892400"/>
    <n v="672537379.61000001"/>
    <m/>
    <m/>
    <m/>
    <m/>
    <s v="否"/>
    <n v="9.3462474832687906E-6"/>
    <m/>
    <m/>
    <m/>
    <m/>
    <m/>
    <m/>
    <m/>
    <m/>
    <m/>
    <m/>
    <m/>
    <m/>
    <m/>
    <m/>
    <m/>
    <m/>
    <m/>
    <m/>
    <m/>
    <m/>
    <m/>
    <m/>
    <m/>
    <m/>
    <m/>
    <m/>
    <m/>
    <m/>
    <m/>
    <m/>
    <m/>
    <m/>
    <m/>
    <m/>
    <m/>
    <m/>
    <m/>
    <m/>
    <s v="固定收益类资产"/>
  </r>
  <r>
    <s v="成都银行"/>
    <s v="成都银行股份有限公司"/>
    <s v="股票"/>
    <s v="沪深主板股"/>
    <s v="601838.SH"/>
    <x v="237"/>
    <n v="89100"/>
    <n v="1214368.72"/>
    <x v="5391"/>
    <m/>
    <m/>
    <s v="万能"/>
    <s v="新动力20号"/>
    <s v="华安财保资管新动力20集合资产管理产品"/>
    <s v="HA0258"/>
    <s v="组合类保险资管产品"/>
    <s v="固定收益类保险资管产品"/>
    <n v="1"/>
    <s v="华安财保资产管理有限责任公司"/>
    <n v="696892400"/>
    <n v="672537379.61000001"/>
    <m/>
    <m/>
    <m/>
    <m/>
    <s v="是"/>
    <n v="2.4666057746689399E-5"/>
    <m/>
    <m/>
    <m/>
    <m/>
    <m/>
    <m/>
    <m/>
    <m/>
    <m/>
    <m/>
    <m/>
    <m/>
    <m/>
    <m/>
    <m/>
    <m/>
    <m/>
    <m/>
    <m/>
    <m/>
    <m/>
    <m/>
    <m/>
    <m/>
    <m/>
    <m/>
    <m/>
    <m/>
    <m/>
    <m/>
    <m/>
    <m/>
    <m/>
    <m/>
    <m/>
    <m/>
    <m/>
    <m/>
    <s v="固定收益类资产"/>
  </r>
  <r>
    <s v="正泰电器"/>
    <s v="浙江正泰电器股份有限公司"/>
    <s v="股票"/>
    <s v="沪深主板股"/>
    <s v="601877.SH"/>
    <x v="558"/>
    <n v="10400"/>
    <n v="390163"/>
    <x v="4511"/>
    <m/>
    <m/>
    <s v="万能"/>
    <s v="新动力20号"/>
    <s v="华安财保资管新动力20集合资产管理产品"/>
    <s v="HA0258"/>
    <s v="组合类保险资管产品"/>
    <s v="固定收益类保险资管产品"/>
    <n v="1"/>
    <s v="华安财保资产管理有限责任公司"/>
    <n v="696892400"/>
    <n v="672537379.61000001"/>
    <m/>
    <m/>
    <m/>
    <m/>
    <s v="是"/>
    <n v="4.8372688097315096E-6"/>
    <m/>
    <m/>
    <m/>
    <m/>
    <m/>
    <m/>
    <m/>
    <m/>
    <m/>
    <m/>
    <m/>
    <m/>
    <m/>
    <m/>
    <m/>
    <m/>
    <m/>
    <m/>
    <m/>
    <m/>
    <m/>
    <m/>
    <m/>
    <m/>
    <m/>
    <m/>
    <m/>
    <m/>
    <m/>
    <m/>
    <m/>
    <m/>
    <m/>
    <m/>
    <m/>
    <m/>
    <m/>
    <m/>
    <s v="固定收益类资产"/>
  </r>
  <r>
    <s v="紫金矿业"/>
    <s v="紫金矿业集团股份有限公司"/>
    <s v="股票"/>
    <s v="沪深主板股"/>
    <s v="601899.SH"/>
    <x v="397"/>
    <n v="66000"/>
    <n v="740758"/>
    <x v="5392"/>
    <m/>
    <m/>
    <s v="万能"/>
    <s v="新动力20号"/>
    <s v="华安财保资管新动力20集合资产管理产品"/>
    <s v="HA0258"/>
    <s v="组合类保险资管产品"/>
    <s v="固定收益类保险资管产品"/>
    <n v="1"/>
    <s v="华安财保资产管理有限责任公司"/>
    <n v="696892400"/>
    <n v="672537379.61000001"/>
    <m/>
    <m/>
    <m/>
    <m/>
    <s v="是"/>
    <n v="2.5067118881947701E-6"/>
    <m/>
    <m/>
    <m/>
    <m/>
    <m/>
    <m/>
    <m/>
    <m/>
    <m/>
    <m/>
    <m/>
    <m/>
    <m/>
    <m/>
    <m/>
    <m/>
    <m/>
    <m/>
    <m/>
    <m/>
    <m/>
    <m/>
    <m/>
    <m/>
    <m/>
    <m/>
    <m/>
    <m/>
    <m/>
    <m/>
    <m/>
    <m/>
    <m/>
    <m/>
    <m/>
    <m/>
    <m/>
    <m/>
    <s v="固定收益类资产"/>
  </r>
  <r>
    <s v="南方传媒"/>
    <s v="南方出版传媒股份有限公司"/>
    <s v="股票"/>
    <s v="沪深主板股"/>
    <s v="601900.SH"/>
    <x v="810"/>
    <n v="34200"/>
    <n v="301402"/>
    <x v="4975"/>
    <m/>
    <m/>
    <s v="万能"/>
    <s v="新动力20号"/>
    <s v="华安财保资管新动力20集合资产管理产品"/>
    <s v="HA0258"/>
    <s v="组合类保险资管产品"/>
    <s v="固定收益类保险资管产品"/>
    <n v="1"/>
    <s v="华安财保资产管理有限责任公司"/>
    <n v="696892400"/>
    <n v="672537379.61000001"/>
    <m/>
    <m/>
    <m/>
    <m/>
    <s v="否"/>
    <n v="3.8174901875935401E-5"/>
    <m/>
    <m/>
    <m/>
    <m/>
    <m/>
    <m/>
    <m/>
    <m/>
    <m/>
    <m/>
    <m/>
    <m/>
    <m/>
    <m/>
    <m/>
    <m/>
    <m/>
    <m/>
    <m/>
    <m/>
    <m/>
    <m/>
    <m/>
    <m/>
    <m/>
    <m/>
    <m/>
    <m/>
    <m/>
    <m/>
    <m/>
    <m/>
    <m/>
    <m/>
    <m/>
    <m/>
    <m/>
    <m/>
    <s v="固定收益类资产"/>
  </r>
  <r>
    <s v="金钼股份"/>
    <s v="金堆城钼业股份有限公司"/>
    <s v="股票"/>
    <s v="沪深主板股"/>
    <s v="601958.SH"/>
    <x v="811"/>
    <n v="33500"/>
    <n v="230339"/>
    <x v="4514"/>
    <m/>
    <m/>
    <s v="万能"/>
    <s v="新动力20号"/>
    <s v="华安财保资管新动力20集合资产管理产品"/>
    <s v="HA0258"/>
    <s v="组合类保险资管产品"/>
    <s v="固定收益类保险资管产品"/>
    <n v="1"/>
    <s v="华安财保资产管理有限责任公司"/>
    <n v="696892400"/>
    <n v="672537379.61000001"/>
    <m/>
    <m/>
    <m/>
    <m/>
    <s v="否"/>
    <n v="1.03824317601501E-5"/>
    <m/>
    <m/>
    <m/>
    <m/>
    <m/>
    <m/>
    <m/>
    <m/>
    <m/>
    <m/>
    <m/>
    <m/>
    <m/>
    <m/>
    <m/>
    <m/>
    <m/>
    <m/>
    <m/>
    <m/>
    <m/>
    <m/>
    <m/>
    <m/>
    <m/>
    <m/>
    <m/>
    <m/>
    <m/>
    <m/>
    <m/>
    <m/>
    <m/>
    <m/>
    <m/>
    <m/>
    <m/>
    <m/>
    <s v="固定收益类资产"/>
  </r>
  <r>
    <s v="中国核电"/>
    <s v="中国核能电力股份有限公司"/>
    <s v="股票"/>
    <s v="沪深主板股"/>
    <s v="601985.SH"/>
    <x v="469"/>
    <n v="103000"/>
    <n v="769120.51"/>
    <x v="5393"/>
    <m/>
    <m/>
    <s v="万能"/>
    <s v="新动力20号"/>
    <s v="华安财保资管新动力20集合资产管理产品"/>
    <s v="HA0258"/>
    <s v="组合类保险资管产品"/>
    <s v="固定收益类保险资管产品"/>
    <n v="1"/>
    <s v="华安财保资产管理有限责任公司"/>
    <n v="696892400"/>
    <n v="672537379.61000001"/>
    <m/>
    <m/>
    <m/>
    <m/>
    <s v="是"/>
    <n v="5.4645011053501601E-6"/>
    <m/>
    <m/>
    <m/>
    <m/>
    <m/>
    <m/>
    <m/>
    <m/>
    <m/>
    <m/>
    <m/>
    <m/>
    <m/>
    <m/>
    <m/>
    <m/>
    <m/>
    <m/>
    <m/>
    <m/>
    <m/>
    <m/>
    <m/>
    <m/>
    <m/>
    <m/>
    <m/>
    <m/>
    <m/>
    <m/>
    <m/>
    <m/>
    <m/>
    <m/>
    <m/>
    <m/>
    <m/>
    <m/>
    <s v="固定收益类资产"/>
  </r>
  <r>
    <s v="中国重工"/>
    <s v="中国船舶重工股份有限公司"/>
    <s v="股票"/>
    <s v="沪深主板股"/>
    <s v="601989.SH"/>
    <x v="812"/>
    <n v="126700"/>
    <n v="489166"/>
    <x v="5394"/>
    <m/>
    <m/>
    <s v="万能"/>
    <s v="新动力20号"/>
    <s v="华安财保资管新动力20集合资产管理产品"/>
    <s v="HA0258"/>
    <s v="组合类保险资管产品"/>
    <s v="固定收益类保险资管产品"/>
    <n v="1"/>
    <s v="华安财保资产管理有限责任公司"/>
    <n v="696892400"/>
    <n v="672537379.61000001"/>
    <m/>
    <m/>
    <m/>
    <m/>
    <s v="是"/>
    <n v="5.5565215209821002E-6"/>
    <m/>
    <m/>
    <m/>
    <m/>
    <m/>
    <m/>
    <m/>
    <m/>
    <m/>
    <m/>
    <m/>
    <m/>
    <m/>
    <m/>
    <m/>
    <m/>
    <m/>
    <m/>
    <m/>
    <m/>
    <m/>
    <m/>
    <m/>
    <m/>
    <m/>
    <m/>
    <m/>
    <m/>
    <m/>
    <m/>
    <m/>
    <m/>
    <m/>
    <m/>
    <m/>
    <m/>
    <m/>
    <m/>
    <s v="固定收益类资产"/>
  </r>
  <r>
    <s v="创力集团"/>
    <s v="上海创力集团股份有限公司"/>
    <s v="股票"/>
    <s v="沪深主板股"/>
    <s v="603012.SH"/>
    <x v="813"/>
    <n v="28900"/>
    <n v="166523"/>
    <x v="5395"/>
    <m/>
    <m/>
    <s v="万能"/>
    <s v="新动力20号"/>
    <s v="华安财保资管新动力20集合资产管理产品"/>
    <s v="HA0258"/>
    <s v="组合类保险资管产品"/>
    <s v="固定收益类保险资管产品"/>
    <n v="1"/>
    <s v="华安财保资产管理有限责任公司"/>
    <n v="696892400"/>
    <n v="672537379.61000001"/>
    <m/>
    <m/>
    <m/>
    <m/>
    <s v="否"/>
    <n v="4.54002764861129E-5"/>
    <m/>
    <m/>
    <m/>
    <m/>
    <m/>
    <m/>
    <m/>
    <m/>
    <m/>
    <m/>
    <m/>
    <m/>
    <m/>
    <m/>
    <m/>
    <m/>
    <m/>
    <m/>
    <m/>
    <m/>
    <m/>
    <m/>
    <m/>
    <m/>
    <m/>
    <m/>
    <m/>
    <m/>
    <m/>
    <m/>
    <m/>
    <m/>
    <m/>
    <m/>
    <m/>
    <m/>
    <m/>
    <m/>
    <s v="固定收益类资产"/>
  </r>
  <r>
    <s v="中科曙光"/>
    <s v="曙光信息产业股份有限公司"/>
    <s v="股票"/>
    <s v="沪深主板股"/>
    <s v="603019.SH"/>
    <x v="491"/>
    <n v="13200"/>
    <n v="398111.96"/>
    <x v="5396"/>
    <m/>
    <m/>
    <s v="万能"/>
    <s v="新动力20号"/>
    <s v="华安财保资管新动力20集合资产管理产品"/>
    <s v="HA0258"/>
    <s v="组合类保险资管产品"/>
    <s v="固定收益类保险资管产品"/>
    <n v="1"/>
    <s v="华安财保资产管理有限责任公司"/>
    <n v="696892400"/>
    <n v="672537379.61000001"/>
    <m/>
    <m/>
    <m/>
    <m/>
    <s v="是"/>
    <n v="9.0215144214778905E-6"/>
    <m/>
    <m/>
    <m/>
    <m/>
    <m/>
    <m/>
    <m/>
    <m/>
    <m/>
    <m/>
    <m/>
    <m/>
    <m/>
    <m/>
    <m/>
    <m/>
    <m/>
    <m/>
    <m/>
    <m/>
    <m/>
    <m/>
    <m/>
    <m/>
    <m/>
    <m/>
    <m/>
    <m/>
    <m/>
    <m/>
    <m/>
    <m/>
    <m/>
    <m/>
    <m/>
    <m/>
    <m/>
    <m/>
    <s v="固定收益类资产"/>
  </r>
  <r>
    <s v="泛微网络"/>
    <s v="上海泛微网络科技股份有限公司"/>
    <s v="股票"/>
    <s v="沪深主板股"/>
    <s v="603039.SH"/>
    <x v="890"/>
    <n v="500"/>
    <n v="33136.6"/>
    <x v="5397"/>
    <m/>
    <m/>
    <s v="万能"/>
    <s v="新动力20号"/>
    <s v="华安财保资管新动力20集合资产管理产品"/>
    <s v="HA0258"/>
    <s v="组合类保险资管产品"/>
    <s v="固定收益类保险资管产品"/>
    <n v="1"/>
    <s v="华安财保资产管理有限责任公司"/>
    <n v="696892400"/>
    <n v="672537379.61000001"/>
    <m/>
    <m/>
    <m/>
    <m/>
    <s v="否"/>
    <n v="1.91862664643252E-6"/>
    <m/>
    <m/>
    <m/>
    <m/>
    <m/>
    <m/>
    <m/>
    <m/>
    <m/>
    <m/>
    <m/>
    <m/>
    <m/>
    <m/>
    <m/>
    <m/>
    <m/>
    <m/>
    <m/>
    <m/>
    <m/>
    <m/>
    <m/>
    <m/>
    <m/>
    <m/>
    <m/>
    <m/>
    <m/>
    <m/>
    <m/>
    <m/>
    <m/>
    <m/>
    <m/>
    <m/>
    <m/>
    <m/>
    <s v="固定收益类资产"/>
  </r>
  <r>
    <s v="广州酒家"/>
    <s v="广州酒家集团股份有限公司"/>
    <s v="股票"/>
    <s v="沪深主板股"/>
    <s v="603043.SH"/>
    <x v="814"/>
    <n v="18400"/>
    <n v="421650"/>
    <x v="4738"/>
    <m/>
    <m/>
    <s v="万能"/>
    <s v="新动力20号"/>
    <s v="华安财保资管新动力20集合资产管理产品"/>
    <s v="HA0258"/>
    <s v="组合类保险资管产品"/>
    <s v="固定收益类保险资管产品"/>
    <n v="1"/>
    <s v="华安财保资产管理有限责任公司"/>
    <n v="696892400"/>
    <n v="672537379.61000001"/>
    <m/>
    <m/>
    <m/>
    <m/>
    <s v="否"/>
    <n v="3.2438681490934902E-5"/>
    <m/>
    <m/>
    <m/>
    <m/>
    <m/>
    <m/>
    <m/>
    <m/>
    <m/>
    <m/>
    <m/>
    <m/>
    <m/>
    <m/>
    <m/>
    <m/>
    <m/>
    <m/>
    <m/>
    <m/>
    <m/>
    <m/>
    <m/>
    <m/>
    <m/>
    <m/>
    <m/>
    <m/>
    <m/>
    <m/>
    <m/>
    <m/>
    <m/>
    <m/>
    <m/>
    <m/>
    <m/>
    <m/>
    <s v="固定收益类资产"/>
  </r>
  <r>
    <s v="禾望电气"/>
    <s v="深圳市禾望电气股份有限公司"/>
    <s v="股票"/>
    <s v="沪深主板股"/>
    <s v="603063.SH"/>
    <x v="815"/>
    <n v="7700"/>
    <n v="248974"/>
    <x v="4520"/>
    <m/>
    <m/>
    <s v="万能"/>
    <s v="新动力20号"/>
    <s v="华安财保资管新动力20集合资产管理产品"/>
    <s v="HA0258"/>
    <s v="组合类保险资管产品"/>
    <s v="固定收益类保险资管产品"/>
    <n v="1"/>
    <s v="华安财保资产管理有限责任公司"/>
    <n v="696892400"/>
    <n v="672537379.61000001"/>
    <m/>
    <m/>
    <m/>
    <m/>
    <s v="否"/>
    <n v="1.7628649073122301E-5"/>
    <m/>
    <m/>
    <m/>
    <m/>
    <m/>
    <m/>
    <m/>
    <m/>
    <m/>
    <m/>
    <m/>
    <m/>
    <m/>
    <m/>
    <m/>
    <m/>
    <m/>
    <m/>
    <m/>
    <m/>
    <m/>
    <m/>
    <m/>
    <m/>
    <m/>
    <m/>
    <m/>
    <m/>
    <m/>
    <m/>
    <m/>
    <m/>
    <m/>
    <m/>
    <m/>
    <m/>
    <m/>
    <m/>
    <s v="固定收益类资产"/>
  </r>
  <r>
    <s v="森特股份"/>
    <s v="森特士兴集团股份有限公司"/>
    <s v="股票"/>
    <s v="沪深主板股"/>
    <s v="603098.SH"/>
    <x v="816"/>
    <n v="6300"/>
    <n v="270527"/>
    <x v="4982"/>
    <m/>
    <m/>
    <s v="万能"/>
    <s v="新动力20号"/>
    <s v="华安财保资管新动力20集合资产管理产品"/>
    <s v="HA0258"/>
    <s v="组合类保险资管产品"/>
    <s v="固定收益类保险资管产品"/>
    <n v="1"/>
    <s v="华安财保资产管理有限责任公司"/>
    <n v="696892400"/>
    <n v="672537379.61000001"/>
    <m/>
    <m/>
    <m/>
    <m/>
    <s v="否"/>
    <n v="1.16926508115039E-5"/>
    <m/>
    <m/>
    <m/>
    <m/>
    <m/>
    <m/>
    <m/>
    <m/>
    <m/>
    <m/>
    <m/>
    <m/>
    <m/>
    <m/>
    <m/>
    <m/>
    <m/>
    <m/>
    <m/>
    <m/>
    <m/>
    <m/>
    <m/>
    <m/>
    <m/>
    <m/>
    <m/>
    <m/>
    <m/>
    <m/>
    <m/>
    <m/>
    <m/>
    <m/>
    <m/>
    <m/>
    <m/>
    <m/>
    <s v="固定收益类资产"/>
  </r>
  <r>
    <s v="川仪股份"/>
    <s v="重庆川仪自动化股份有限公司"/>
    <s v="股票"/>
    <s v="沪深主板股"/>
    <s v="603100.SH"/>
    <x v="817"/>
    <n v="13300"/>
    <n v="190198"/>
    <x v="5398"/>
    <m/>
    <m/>
    <s v="万能"/>
    <s v="新动力20号"/>
    <s v="华安财保资管新动力20集合资产管理产品"/>
    <s v="HA0258"/>
    <s v="组合类保险资管产品"/>
    <s v="固定收益类保险资管产品"/>
    <n v="1"/>
    <s v="华安财保资产管理有限责任公司"/>
    <n v="696892400"/>
    <n v="672537379.61000001"/>
    <m/>
    <m/>
    <m/>
    <m/>
    <s v="否"/>
    <n v="3.3670886075949397E-5"/>
    <m/>
    <m/>
    <m/>
    <m/>
    <m/>
    <m/>
    <m/>
    <m/>
    <m/>
    <m/>
    <m/>
    <m/>
    <m/>
    <m/>
    <m/>
    <m/>
    <m/>
    <m/>
    <m/>
    <m/>
    <m/>
    <m/>
    <m/>
    <m/>
    <m/>
    <m/>
    <m/>
    <m/>
    <m/>
    <m/>
    <m/>
    <m/>
    <m/>
    <m/>
    <m/>
    <m/>
    <m/>
    <m/>
    <s v="固定收益类资产"/>
  </r>
  <r>
    <s v="昭衍新药"/>
    <s v="北京昭衍新药研究中心股份有限公司"/>
    <s v="股票"/>
    <s v="沪深主板股"/>
    <s v="603127.SH"/>
    <x v="818"/>
    <n v="3300"/>
    <n v="319275.65000000002"/>
    <x v="4523"/>
    <m/>
    <m/>
    <s v="万能"/>
    <s v="新动力20号"/>
    <s v="华安财保资管新动力20集合资产管理产品"/>
    <s v="HA0258"/>
    <s v="组合类保险资管产品"/>
    <s v="固定收益类保险资管产品"/>
    <n v="1"/>
    <s v="华安财保资产管理有限责任公司"/>
    <n v="696892400"/>
    <n v="672537379.61000001"/>
    <m/>
    <m/>
    <m/>
    <m/>
    <s v="否"/>
    <n v="8.6475088602375794E-6"/>
    <m/>
    <m/>
    <m/>
    <m/>
    <m/>
    <m/>
    <m/>
    <m/>
    <m/>
    <m/>
    <m/>
    <m/>
    <m/>
    <m/>
    <m/>
    <m/>
    <m/>
    <m/>
    <m/>
    <m/>
    <m/>
    <m/>
    <m/>
    <m/>
    <m/>
    <m/>
    <m/>
    <m/>
    <m/>
    <m/>
    <m/>
    <m/>
    <m/>
    <m/>
    <m/>
    <m/>
    <m/>
    <m/>
    <s v="固定收益类资产"/>
  </r>
  <r>
    <s v="望变电气"/>
    <s v="重庆望变电气(集团)股份有限公司"/>
    <s v="股票"/>
    <s v="沪深主板股"/>
    <s v="603191.SH"/>
    <x v="285"/>
    <n v="363"/>
    <n v="4305.18"/>
    <x v="400"/>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嘉环科技"/>
    <s v="嘉环科技股份有限公司"/>
    <s v="股票"/>
    <s v="沪深主板股"/>
    <s v="603206.SH"/>
    <x v="401"/>
    <n v="342"/>
    <n v="4969.26"/>
    <x v="561"/>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移远通信"/>
    <s v="上海移远通信技术股份有限公司"/>
    <s v="股票"/>
    <s v="沪深主板股"/>
    <s v="603236.SH"/>
    <x v="819"/>
    <n v="3800"/>
    <n v="690947"/>
    <x v="4524"/>
    <m/>
    <m/>
    <s v="万能"/>
    <s v="新动力20号"/>
    <s v="华安财保资管新动力20集合资产管理产品"/>
    <s v="HA0258"/>
    <s v="组合类保险资管产品"/>
    <s v="固定收益类保险资管产品"/>
    <n v="1"/>
    <s v="华安财保资产管理有限责任公司"/>
    <n v="696892400"/>
    <n v="672537379.61000001"/>
    <m/>
    <m/>
    <m/>
    <m/>
    <s v="否"/>
    <n v="2.61400450990071E-5"/>
    <m/>
    <m/>
    <m/>
    <m/>
    <m/>
    <m/>
    <m/>
    <m/>
    <m/>
    <m/>
    <m/>
    <m/>
    <m/>
    <m/>
    <m/>
    <m/>
    <m/>
    <m/>
    <m/>
    <m/>
    <m/>
    <m/>
    <m/>
    <m/>
    <m/>
    <m/>
    <m/>
    <m/>
    <m/>
    <m/>
    <m/>
    <m/>
    <m/>
    <m/>
    <m/>
    <m/>
    <m/>
    <m/>
    <s v="固定收益类资产"/>
  </r>
  <r>
    <s v="药明康德"/>
    <s v="无锡药明康德新药开发股份有限公司"/>
    <s v="股票"/>
    <s v="沪深主板股"/>
    <s v="603259.SH"/>
    <x v="559"/>
    <n v="7560"/>
    <n v="872060.06"/>
    <x v="4525"/>
    <m/>
    <m/>
    <s v="万能"/>
    <s v="新动力20号"/>
    <s v="华安财保资管新动力20集合资产管理产品"/>
    <s v="HA0258"/>
    <s v="组合类保险资管产品"/>
    <s v="固定收益类保险资管产品"/>
    <n v="1"/>
    <s v="华安财保资产管理有限责任公司"/>
    <n v="696892400"/>
    <n v="672537379.61000001"/>
    <m/>
    <m/>
    <m/>
    <m/>
    <s v="是"/>
    <n v="2.5576693637676901E-6"/>
    <m/>
    <m/>
    <m/>
    <m/>
    <m/>
    <m/>
    <m/>
    <m/>
    <m/>
    <m/>
    <m/>
    <m/>
    <m/>
    <m/>
    <m/>
    <m/>
    <m/>
    <m/>
    <m/>
    <m/>
    <m/>
    <m/>
    <m/>
    <m/>
    <m/>
    <m/>
    <m/>
    <m/>
    <m/>
    <m/>
    <m/>
    <m/>
    <m/>
    <m/>
    <m/>
    <m/>
    <m/>
    <m/>
    <s v="固定收益类资产"/>
  </r>
  <r>
    <s v="景津装备"/>
    <s v="景津装备股份有限公司"/>
    <s v="股票"/>
    <s v="沪深主板股"/>
    <s v="603279.SH"/>
    <x v="820"/>
    <n v="6300"/>
    <n v="249024"/>
    <x v="4985"/>
    <m/>
    <m/>
    <s v="万能"/>
    <s v="新动力20号"/>
    <s v="华安财保资管新动力20集合资产管理产品"/>
    <s v="HA0258"/>
    <s v="组合类保险资管产品"/>
    <s v="固定收益类保险资管产品"/>
    <n v="1"/>
    <s v="华安财保资产管理有限责任公司"/>
    <n v="696892400"/>
    <n v="672537379.61000001"/>
    <m/>
    <m/>
    <m/>
    <m/>
    <s v="否"/>
    <n v="1.5294361842752101E-5"/>
    <m/>
    <m/>
    <m/>
    <m/>
    <m/>
    <m/>
    <m/>
    <m/>
    <m/>
    <m/>
    <m/>
    <m/>
    <m/>
    <m/>
    <m/>
    <m/>
    <m/>
    <m/>
    <m/>
    <m/>
    <m/>
    <m/>
    <m/>
    <m/>
    <m/>
    <m/>
    <m/>
    <m/>
    <m/>
    <m/>
    <m/>
    <m/>
    <m/>
    <m/>
    <m/>
    <m/>
    <m/>
    <m/>
    <s v="固定收益类资产"/>
  </r>
  <r>
    <s v="赛腾股份"/>
    <s v="苏州赛腾精密电子股份有限公司"/>
    <s v="股票"/>
    <s v="沪深主板股"/>
    <s v="603283.SH"/>
    <x v="821"/>
    <n v="7100"/>
    <n v="139237"/>
    <x v="4527"/>
    <m/>
    <m/>
    <s v="万能"/>
    <s v="新动力20号"/>
    <s v="华安财保资管新动力20集合资产管理产品"/>
    <s v="HA0258"/>
    <s v="组合类保险资管产品"/>
    <s v="固定收益类保险资管产品"/>
    <n v="1"/>
    <s v="华安财保资产管理有限责任公司"/>
    <n v="696892400"/>
    <n v="672537379.61000001"/>
    <m/>
    <m/>
    <m/>
    <m/>
    <s v="否"/>
    <n v="3.9041091837911002E-5"/>
    <m/>
    <m/>
    <m/>
    <m/>
    <m/>
    <m/>
    <m/>
    <m/>
    <m/>
    <m/>
    <m/>
    <m/>
    <m/>
    <m/>
    <m/>
    <m/>
    <m/>
    <m/>
    <m/>
    <m/>
    <m/>
    <m/>
    <m/>
    <m/>
    <m/>
    <m/>
    <m/>
    <m/>
    <m/>
    <m/>
    <m/>
    <m/>
    <m/>
    <m/>
    <m/>
    <m/>
    <m/>
    <m/>
    <s v="固定收益类资产"/>
  </r>
  <r>
    <s v="斯达半导"/>
    <s v="嘉兴斯达半导体股份有限公司"/>
    <s v="股票"/>
    <s v="沪深主板股"/>
    <s v="603290.SH"/>
    <x v="822"/>
    <n v="1300"/>
    <n v="449093.56"/>
    <x v="4528"/>
    <m/>
    <m/>
    <s v="万能"/>
    <s v="新动力20号"/>
    <s v="华安财保资管新动力20集合资产管理产品"/>
    <s v="HA0258"/>
    <s v="组合类保险资管产品"/>
    <s v="固定收益类保险资管产品"/>
    <n v="1"/>
    <s v="华安财保资产管理有限责任公司"/>
    <n v="696892400"/>
    <n v="672537379.61000001"/>
    <m/>
    <m/>
    <m/>
    <m/>
    <s v="否"/>
    <n v="7.6198934551328404E-6"/>
    <m/>
    <m/>
    <m/>
    <m/>
    <m/>
    <m/>
    <m/>
    <m/>
    <m/>
    <m/>
    <m/>
    <m/>
    <m/>
    <m/>
    <m/>
    <m/>
    <m/>
    <m/>
    <m/>
    <m/>
    <m/>
    <m/>
    <m/>
    <m/>
    <m/>
    <m/>
    <m/>
    <m/>
    <m/>
    <m/>
    <m/>
    <m/>
    <m/>
    <m/>
    <m/>
    <m/>
    <m/>
    <m/>
    <s v="固定收益类资产"/>
  </r>
  <r>
    <s v="苏盐井神"/>
    <s v="江苏苏盐井神股份有限公司"/>
    <s v="股票"/>
    <s v="沪深主板股"/>
    <s v="603299.SH"/>
    <x v="823"/>
    <n v="20300"/>
    <n v="174163"/>
    <x v="4529"/>
    <m/>
    <m/>
    <s v="万能"/>
    <s v="新动力20号"/>
    <s v="华安财保资管新动力20集合资产管理产品"/>
    <s v="HA0258"/>
    <s v="组合类保险资管产品"/>
    <s v="固定收益类保险资管产品"/>
    <n v="1"/>
    <s v="华安财保资产管理有限责任公司"/>
    <n v="696892400"/>
    <n v="672537379.61000001"/>
    <m/>
    <m/>
    <m/>
    <m/>
    <s v="否"/>
    <n v="2.62638152762628E-5"/>
    <m/>
    <m/>
    <m/>
    <m/>
    <m/>
    <m/>
    <m/>
    <m/>
    <m/>
    <m/>
    <m/>
    <m/>
    <m/>
    <m/>
    <m/>
    <m/>
    <m/>
    <m/>
    <m/>
    <m/>
    <m/>
    <m/>
    <m/>
    <m/>
    <m/>
    <m/>
    <m/>
    <m/>
    <m/>
    <m/>
    <m/>
    <m/>
    <m/>
    <m/>
    <m/>
    <m/>
    <m/>
    <m/>
    <s v="固定收益类资产"/>
  </r>
  <r>
    <s v="东方时尚"/>
    <s v="东方时尚驾驶学校股份有限公司"/>
    <s v="股票"/>
    <s v="沪深主板股"/>
    <s v="603377.SH"/>
    <x v="824"/>
    <n v="41500"/>
    <n v="299520"/>
    <x v="5399"/>
    <m/>
    <m/>
    <s v="万能"/>
    <s v="新动力20号"/>
    <s v="华安财保资管新动力20集合资产管理产品"/>
    <s v="HA0258"/>
    <s v="组合类保险资管产品"/>
    <s v="固定收益类保险资管产品"/>
    <n v="1"/>
    <s v="华安财保资产管理有限责任公司"/>
    <n v="696892400"/>
    <n v="672537379.61000001"/>
    <m/>
    <m/>
    <m/>
    <m/>
    <s v="否"/>
    <n v="5.7018243017079898E-5"/>
    <m/>
    <m/>
    <m/>
    <m/>
    <m/>
    <m/>
    <m/>
    <m/>
    <m/>
    <m/>
    <m/>
    <m/>
    <m/>
    <m/>
    <m/>
    <m/>
    <m/>
    <m/>
    <m/>
    <m/>
    <m/>
    <m/>
    <m/>
    <m/>
    <m/>
    <m/>
    <m/>
    <m/>
    <m/>
    <m/>
    <m/>
    <m/>
    <m/>
    <m/>
    <m/>
    <m/>
    <m/>
    <m/>
    <s v="固定收益类资产"/>
  </r>
  <r>
    <s v="三美股份"/>
    <s v="浙江三美化工股份有限公司"/>
    <s v="股票"/>
    <s v="沪深主板股"/>
    <s v="603379.SH"/>
    <x v="825"/>
    <n v="11000"/>
    <n v="226568"/>
    <x v="4531"/>
    <m/>
    <m/>
    <s v="万能"/>
    <s v="新动力20号"/>
    <s v="华安财保资管新动力20集合资产管理产品"/>
    <s v="HA0258"/>
    <s v="组合类保险资管产品"/>
    <s v="固定收益类保险资管产品"/>
    <n v="1"/>
    <s v="华安财保资产管理有限责任公司"/>
    <n v="696892400"/>
    <n v="672537379.61000001"/>
    <m/>
    <m/>
    <m/>
    <m/>
    <s v="否"/>
    <n v="1.80186367316655E-5"/>
    <m/>
    <m/>
    <m/>
    <m/>
    <m/>
    <m/>
    <m/>
    <m/>
    <m/>
    <m/>
    <m/>
    <m/>
    <m/>
    <m/>
    <m/>
    <m/>
    <m/>
    <m/>
    <m/>
    <m/>
    <m/>
    <m/>
    <m/>
    <m/>
    <m/>
    <m/>
    <m/>
    <m/>
    <m/>
    <m/>
    <m/>
    <m/>
    <m/>
    <m/>
    <m/>
    <m/>
    <m/>
    <m/>
    <s v="固定收益类资产"/>
  </r>
  <r>
    <s v="万泰生物"/>
    <s v="北京万泰生物药业股份有限公司"/>
    <s v="股票"/>
    <s v="沪深主板股"/>
    <s v="603392.SH"/>
    <x v="826"/>
    <n v="4115"/>
    <n v="668249.07999999996"/>
    <x v="4532"/>
    <m/>
    <m/>
    <s v="万能"/>
    <s v="新动力20号"/>
    <s v="华安财保资管新动力20集合资产管理产品"/>
    <s v="HA0258"/>
    <s v="组合类保险资管产品"/>
    <s v="固定收益类保险资管产品"/>
    <n v="1"/>
    <s v="华安财保资产管理有限责任公司"/>
    <n v="696892400"/>
    <n v="672537379.61000001"/>
    <m/>
    <m/>
    <m/>
    <m/>
    <s v="是"/>
    <n v="4.6750313562248897E-6"/>
    <m/>
    <m/>
    <m/>
    <m/>
    <m/>
    <m/>
    <m/>
    <m/>
    <m/>
    <m/>
    <m/>
    <m/>
    <m/>
    <m/>
    <m/>
    <m/>
    <m/>
    <m/>
    <m/>
    <m/>
    <m/>
    <m/>
    <m/>
    <m/>
    <m/>
    <m/>
    <m/>
    <m/>
    <m/>
    <m/>
    <m/>
    <m/>
    <m/>
    <m/>
    <m/>
    <m/>
    <m/>
    <m/>
    <s v="固定收益类资产"/>
  </r>
  <r>
    <s v="吉 比 特"/>
    <s v="厦门吉比特网络技术股份有限公司"/>
    <s v="股票"/>
    <s v="沪深主板股"/>
    <s v="603444.SH"/>
    <x v="827"/>
    <n v="700"/>
    <n v="243073.35"/>
    <x v="4533"/>
    <m/>
    <m/>
    <s v="万能"/>
    <s v="新动力20号"/>
    <s v="华安财保资管新动力20集合资产管理产品"/>
    <s v="HA0258"/>
    <s v="组合类保险资管产品"/>
    <s v="固定收益类保险资管产品"/>
    <n v="1"/>
    <s v="华安财保资产管理有限责任公司"/>
    <n v="696892400"/>
    <n v="672537379.61000001"/>
    <m/>
    <m/>
    <m/>
    <m/>
    <s v="否"/>
    <n v="9.7403389821640803E-6"/>
    <m/>
    <m/>
    <m/>
    <m/>
    <m/>
    <m/>
    <m/>
    <m/>
    <m/>
    <m/>
    <m/>
    <m/>
    <m/>
    <m/>
    <m/>
    <m/>
    <m/>
    <m/>
    <m/>
    <m/>
    <m/>
    <m/>
    <m/>
    <m/>
    <m/>
    <m/>
    <m/>
    <m/>
    <m/>
    <m/>
    <m/>
    <m/>
    <m/>
    <m/>
    <m/>
    <m/>
    <m/>
    <m/>
    <s v="固定收益类资产"/>
  </r>
  <r>
    <s v="健盛集团"/>
    <s v="浙江健盛集团股份有限公司"/>
    <s v="股票"/>
    <s v="沪深主板股"/>
    <s v="603558.SH"/>
    <x v="828"/>
    <n v="18200"/>
    <n v="217357"/>
    <x v="4743"/>
    <m/>
    <m/>
    <s v="万能"/>
    <s v="新动力20号"/>
    <s v="华安财保资管新动力20集合资产管理产品"/>
    <s v="HA0258"/>
    <s v="组合类保险资管产品"/>
    <s v="固定收益类保险资管产品"/>
    <n v="1"/>
    <s v="华安财保资产管理有限责任公司"/>
    <n v="696892400"/>
    <n v="672537379.61000001"/>
    <m/>
    <m/>
    <m/>
    <m/>
    <s v="否"/>
    <n v="4.6317191697865302E-5"/>
    <m/>
    <m/>
    <m/>
    <m/>
    <m/>
    <m/>
    <m/>
    <m/>
    <m/>
    <m/>
    <m/>
    <m/>
    <m/>
    <m/>
    <m/>
    <m/>
    <m/>
    <m/>
    <m/>
    <m/>
    <m/>
    <m/>
    <m/>
    <m/>
    <m/>
    <m/>
    <m/>
    <m/>
    <m/>
    <m/>
    <m/>
    <m/>
    <m/>
    <m/>
    <m/>
    <m/>
    <m/>
    <m/>
    <s v="固定收益类资产"/>
  </r>
  <r>
    <s v="普 莱 柯"/>
    <s v="普莱柯生物工程股份有限公司"/>
    <s v="股票"/>
    <s v="沪深主板股"/>
    <s v="603566.SH"/>
    <x v="829"/>
    <n v="7351"/>
    <n v="199625.17"/>
    <x v="5400"/>
    <m/>
    <m/>
    <s v="万能"/>
    <s v="新动力20号"/>
    <s v="华安财保资管新动力20集合资产管理产品"/>
    <s v="HA0258"/>
    <s v="组合类保险资管产品"/>
    <s v="固定收益类保险资管产品"/>
    <n v="1"/>
    <s v="华安财保资产管理有限责任公司"/>
    <n v="696892400"/>
    <n v="672537379.61000001"/>
    <m/>
    <m/>
    <m/>
    <m/>
    <s v="否"/>
    <n v="2.2864981212830001E-5"/>
    <m/>
    <m/>
    <m/>
    <m/>
    <m/>
    <m/>
    <m/>
    <m/>
    <m/>
    <m/>
    <m/>
    <m/>
    <m/>
    <m/>
    <m/>
    <m/>
    <m/>
    <m/>
    <m/>
    <m/>
    <m/>
    <m/>
    <m/>
    <m/>
    <m/>
    <m/>
    <m/>
    <m/>
    <m/>
    <m/>
    <m/>
    <m/>
    <m/>
    <m/>
    <m/>
    <m/>
    <m/>
    <m/>
    <s v="固定收益类资产"/>
  </r>
  <r>
    <s v="伟明环保"/>
    <s v="浙江伟明环保股份有限公司"/>
    <s v="股票"/>
    <s v="沪深主板股"/>
    <s v="603568.SH"/>
    <x v="830"/>
    <n v="14800"/>
    <n v="453072.46"/>
    <x v="5401"/>
    <m/>
    <m/>
    <s v="万能"/>
    <s v="新动力20号"/>
    <s v="华安财保资管新动力20集合资产管理产品"/>
    <s v="HA0258"/>
    <s v="组合类保险资管产品"/>
    <s v="固定收益类保险资管产品"/>
    <n v="1"/>
    <s v="华安财保资产管理有限责任公司"/>
    <n v="696892400"/>
    <n v="672537379.61000001"/>
    <m/>
    <m/>
    <m/>
    <m/>
    <s v="否"/>
    <n v="1.1356302375669401E-5"/>
    <m/>
    <m/>
    <m/>
    <m/>
    <m/>
    <m/>
    <m/>
    <m/>
    <m/>
    <m/>
    <m/>
    <m/>
    <m/>
    <m/>
    <m/>
    <m/>
    <m/>
    <m/>
    <m/>
    <m/>
    <m/>
    <m/>
    <m/>
    <m/>
    <m/>
    <m/>
    <m/>
    <m/>
    <m/>
    <m/>
    <m/>
    <m/>
    <m/>
    <m/>
    <m/>
    <m/>
    <m/>
    <m/>
    <s v="固定收益类资产"/>
  </r>
  <r>
    <s v="珀 莱 雅"/>
    <s v="珀莱雅化妆品股份有限公司"/>
    <s v="股票"/>
    <s v="沪深主板股"/>
    <s v="603605.SH"/>
    <x v="831"/>
    <n v="3500"/>
    <n v="641280"/>
    <x v="4744"/>
    <m/>
    <m/>
    <s v="万能"/>
    <s v="新动力20号"/>
    <s v="华安财保资管新动力20集合资产管理产品"/>
    <s v="HA0258"/>
    <s v="组合类保险资管产品"/>
    <s v="固定收益类保险资管产品"/>
    <n v="1"/>
    <s v="华安财保资产管理有限责任公司"/>
    <n v="696892400"/>
    <n v="672537379.61000001"/>
    <m/>
    <m/>
    <m/>
    <m/>
    <s v="否"/>
    <n v="1.7412071996470101E-5"/>
    <m/>
    <m/>
    <m/>
    <m/>
    <m/>
    <m/>
    <m/>
    <m/>
    <m/>
    <m/>
    <m/>
    <m/>
    <m/>
    <m/>
    <m/>
    <m/>
    <m/>
    <m/>
    <m/>
    <m/>
    <m/>
    <m/>
    <m/>
    <m/>
    <m/>
    <m/>
    <m/>
    <m/>
    <m/>
    <m/>
    <m/>
    <m/>
    <m/>
    <m/>
    <m/>
    <m/>
    <m/>
    <m/>
    <s v="固定收益类资产"/>
  </r>
  <r>
    <s v="禾丰股份"/>
    <s v="禾丰食品股份有限公司"/>
    <s v="股票"/>
    <s v="沪深主板股"/>
    <s v="603609.SH"/>
    <x v="832"/>
    <n v="36800"/>
    <n v="347668"/>
    <x v="5402"/>
    <m/>
    <m/>
    <s v="万能"/>
    <s v="新动力20号"/>
    <s v="华安财保资管新动力20集合资产管理产品"/>
    <s v="HA0258"/>
    <s v="组合类保险资管产品"/>
    <s v="固定收益类保险资管产品"/>
    <n v="1"/>
    <s v="华安财保资产管理有限责任公司"/>
    <n v="696892400"/>
    <n v="672537379.61000001"/>
    <m/>
    <m/>
    <m/>
    <m/>
    <s v="否"/>
    <n v="3.9914955287288798E-5"/>
    <m/>
    <m/>
    <m/>
    <m/>
    <m/>
    <m/>
    <m/>
    <m/>
    <m/>
    <m/>
    <m/>
    <m/>
    <m/>
    <m/>
    <m/>
    <m/>
    <m/>
    <m/>
    <m/>
    <m/>
    <m/>
    <m/>
    <m/>
    <m/>
    <m/>
    <m/>
    <m/>
    <m/>
    <m/>
    <m/>
    <m/>
    <m/>
    <m/>
    <m/>
    <m/>
    <m/>
    <m/>
    <m/>
    <s v="固定收益类资产"/>
  </r>
  <r>
    <s v="国联股份"/>
    <s v="北京国联视讯信息技术股份有限公司"/>
    <s v="股票"/>
    <s v="沪深主板股"/>
    <s v="603613.SH"/>
    <x v="833"/>
    <n v="5300"/>
    <n v="595489"/>
    <x v="4539"/>
    <m/>
    <m/>
    <s v="万能"/>
    <s v="新动力20号"/>
    <s v="华安财保资管新动力20集合资产管理产品"/>
    <s v="HA0258"/>
    <s v="组合类保险资管产品"/>
    <s v="固定收益类保险资管产品"/>
    <n v="1"/>
    <s v="华安财保资产管理有限责任公司"/>
    <n v="696892400"/>
    <n v="672537379.61000001"/>
    <m/>
    <m/>
    <m/>
    <m/>
    <s v="否"/>
    <n v="1.5411444181368799E-5"/>
    <m/>
    <m/>
    <m/>
    <m/>
    <m/>
    <m/>
    <m/>
    <m/>
    <m/>
    <m/>
    <m/>
    <m/>
    <m/>
    <m/>
    <m/>
    <m/>
    <m/>
    <m/>
    <m/>
    <m/>
    <m/>
    <m/>
    <m/>
    <m/>
    <m/>
    <m/>
    <m/>
    <m/>
    <m/>
    <m/>
    <m/>
    <m/>
    <m/>
    <m/>
    <m/>
    <m/>
    <m/>
    <m/>
    <s v="固定收益类资产"/>
  </r>
  <r>
    <s v="亿 嘉 和"/>
    <s v="亿嘉和科技股份有限公司"/>
    <s v="股票"/>
    <s v="沪深主板股"/>
    <s v="603666.SH"/>
    <x v="834"/>
    <n v="5300"/>
    <n v="363673.74"/>
    <x v="4540"/>
    <m/>
    <m/>
    <s v="万能"/>
    <s v="新动力20号"/>
    <s v="华安财保资管新动力20集合资产管理产品"/>
    <s v="HA0258"/>
    <s v="组合类保险资管产品"/>
    <s v="固定收益类保险资管产品"/>
    <n v="1"/>
    <s v="华安财保资产管理有限责任公司"/>
    <n v="696892400"/>
    <n v="672537379.61000001"/>
    <m/>
    <m/>
    <m/>
    <m/>
    <s v="否"/>
    <n v="2.5659596882891501E-5"/>
    <m/>
    <m/>
    <m/>
    <m/>
    <m/>
    <m/>
    <m/>
    <m/>
    <m/>
    <m/>
    <m/>
    <m/>
    <m/>
    <m/>
    <m/>
    <m/>
    <m/>
    <m/>
    <m/>
    <m/>
    <m/>
    <m/>
    <m/>
    <m/>
    <m/>
    <m/>
    <m/>
    <m/>
    <m/>
    <m/>
    <m/>
    <m/>
    <m/>
    <m/>
    <m/>
    <m/>
    <m/>
    <m/>
    <s v="固定收益类资产"/>
  </r>
  <r>
    <s v="福 龙 马"/>
    <s v="福龙马集团股份有限公司"/>
    <s v="股票"/>
    <s v="沪深主板股"/>
    <s v="603686.SH"/>
    <x v="835"/>
    <n v="16300"/>
    <n v="205218.57"/>
    <x v="4541"/>
    <m/>
    <m/>
    <s v="万能"/>
    <s v="新动力20号"/>
    <s v="华安财保资管新动力20集合资产管理产品"/>
    <s v="HA0258"/>
    <s v="组合类保险资管产品"/>
    <s v="固定收益类保险资管产品"/>
    <n v="1"/>
    <s v="华安财保资产管理有限责任公司"/>
    <n v="696892400"/>
    <n v="672537379.61000001"/>
    <m/>
    <m/>
    <m/>
    <m/>
    <s v="否"/>
    <n v="3.92151450083317E-5"/>
    <m/>
    <m/>
    <m/>
    <m/>
    <m/>
    <m/>
    <m/>
    <m/>
    <m/>
    <m/>
    <m/>
    <m/>
    <m/>
    <m/>
    <m/>
    <m/>
    <m/>
    <m/>
    <m/>
    <m/>
    <m/>
    <m/>
    <m/>
    <m/>
    <m/>
    <m/>
    <m/>
    <m/>
    <m/>
    <m/>
    <m/>
    <m/>
    <m/>
    <m/>
    <m/>
    <m/>
    <m/>
    <m/>
    <s v="固定收益类资产"/>
  </r>
  <r>
    <s v="华友钴业"/>
    <s v="浙江华友钴业股份有限公司"/>
    <s v="股票"/>
    <s v="沪深主板股"/>
    <s v="603799.SH"/>
    <x v="267"/>
    <n v="4500"/>
    <n v="400344.54"/>
    <x v="5215"/>
    <m/>
    <m/>
    <s v="万能"/>
    <s v="新动力20号"/>
    <s v="华安财保资管新动力20集合资产管理产品"/>
    <s v="HA0258"/>
    <s v="组合类保险资管产品"/>
    <s v="固定收益类保险资管产品"/>
    <n v="1"/>
    <s v="华安财保资产管理有限责任公司"/>
    <n v="696892400"/>
    <n v="672537379.61000001"/>
    <m/>
    <m/>
    <m/>
    <m/>
    <s v="是"/>
    <n v="3.6847016125727302E-6"/>
    <m/>
    <m/>
    <m/>
    <m/>
    <m/>
    <m/>
    <m/>
    <m/>
    <m/>
    <m/>
    <m/>
    <m/>
    <m/>
    <m/>
    <m/>
    <m/>
    <m/>
    <m/>
    <m/>
    <m/>
    <m/>
    <m/>
    <m/>
    <m/>
    <m/>
    <m/>
    <m/>
    <m/>
    <m/>
    <m/>
    <m/>
    <m/>
    <m/>
    <m/>
    <m/>
    <m/>
    <m/>
    <m/>
    <s v="固定收益类资产"/>
  </r>
  <r>
    <s v="顾家家居"/>
    <s v="顾家家居股份有限公司"/>
    <s v="股票"/>
    <s v="沪深主板股"/>
    <s v="603816.SH"/>
    <x v="836"/>
    <n v="10100"/>
    <n v="711860"/>
    <x v="4991"/>
    <m/>
    <m/>
    <s v="万能"/>
    <s v="新动力20号"/>
    <s v="华安财保资管新动力20集合资产管理产品"/>
    <s v="HA0258"/>
    <s v="组合类保险资管产品"/>
    <s v="固定收益类保险资管产品"/>
    <n v="1"/>
    <s v="华安财保资产管理有限责任公司"/>
    <n v="696892400"/>
    <n v="672537379.61000001"/>
    <m/>
    <m/>
    <m/>
    <m/>
    <s v="否"/>
    <n v="1.5975344317900999E-5"/>
    <m/>
    <m/>
    <m/>
    <m/>
    <m/>
    <m/>
    <m/>
    <m/>
    <m/>
    <m/>
    <m/>
    <m/>
    <m/>
    <m/>
    <m/>
    <m/>
    <m/>
    <m/>
    <m/>
    <m/>
    <m/>
    <m/>
    <m/>
    <m/>
    <m/>
    <m/>
    <m/>
    <m/>
    <m/>
    <m/>
    <m/>
    <m/>
    <m/>
    <m/>
    <m/>
    <m/>
    <m/>
    <m/>
    <s v="固定收益类资产"/>
  </r>
  <r>
    <s v="嘉友国际"/>
    <s v="嘉友国际物流股份有限公司"/>
    <s v="股票"/>
    <s v="沪深主板股"/>
    <s v="603871.SH"/>
    <x v="838"/>
    <n v="7000"/>
    <n v="130572"/>
    <x v="4992"/>
    <m/>
    <m/>
    <s v="万能"/>
    <s v="新动力20号"/>
    <s v="华安财保资管新动力20集合资产管理产品"/>
    <s v="HA0258"/>
    <s v="组合类保险资管产品"/>
    <s v="固定收益类保险资管产品"/>
    <n v="1"/>
    <s v="华安财保资产管理有限责任公司"/>
    <n v="696892400"/>
    <n v="672537379.61000001"/>
    <m/>
    <m/>
    <m/>
    <m/>
    <s v="否"/>
    <n v="2.20839583448466E-5"/>
    <m/>
    <m/>
    <m/>
    <m/>
    <m/>
    <m/>
    <m/>
    <m/>
    <m/>
    <m/>
    <m/>
    <m/>
    <m/>
    <m/>
    <m/>
    <m/>
    <m/>
    <m/>
    <m/>
    <m/>
    <m/>
    <m/>
    <m/>
    <m/>
    <m/>
    <m/>
    <m/>
    <m/>
    <m/>
    <m/>
    <m/>
    <m/>
    <m/>
    <m/>
    <m/>
    <m/>
    <m/>
    <m/>
    <s v="固定收益类资产"/>
  </r>
  <r>
    <s v="寿 仙 谷"/>
    <s v="浙江寿仙谷医药股份有限公司"/>
    <s v="股票"/>
    <s v="沪深主板股"/>
    <s v="603896.SH"/>
    <x v="839"/>
    <n v="3700"/>
    <n v="197676"/>
    <x v="4546"/>
    <m/>
    <m/>
    <s v="万能"/>
    <s v="新动力20号"/>
    <s v="华安财保资管新动力20集合资产管理产品"/>
    <s v="HA0258"/>
    <s v="组合类保险资管产品"/>
    <s v="固定收益类保险资管产品"/>
    <n v="1"/>
    <s v="华安财保资产管理有限责任公司"/>
    <n v="696892400"/>
    <n v="672537379.61000001"/>
    <m/>
    <m/>
    <m/>
    <m/>
    <s v="否"/>
    <n v="2.42599031350588E-5"/>
    <m/>
    <m/>
    <m/>
    <m/>
    <m/>
    <m/>
    <m/>
    <m/>
    <m/>
    <m/>
    <m/>
    <m/>
    <m/>
    <m/>
    <m/>
    <m/>
    <m/>
    <m/>
    <m/>
    <m/>
    <m/>
    <m/>
    <m/>
    <m/>
    <m/>
    <m/>
    <m/>
    <m/>
    <m/>
    <m/>
    <m/>
    <m/>
    <m/>
    <m/>
    <m/>
    <m/>
    <m/>
    <m/>
    <s v="固定收益类资产"/>
  </r>
  <r>
    <s v="亚翔集成"/>
    <s v="亚翔系统集成科技(苏州)股份有限公司"/>
    <s v="股票"/>
    <s v="沪深主板股"/>
    <s v="603929.SH"/>
    <x v="840"/>
    <n v="11000"/>
    <n v="120272"/>
    <x v="4994"/>
    <m/>
    <m/>
    <s v="万能"/>
    <s v="新动力20号"/>
    <s v="华安财保资管新动力20集合资产管理产品"/>
    <s v="HA0258"/>
    <s v="组合类保险资管产品"/>
    <s v="固定收益类保险资管产品"/>
    <n v="1"/>
    <s v="华安财保资产管理有限责任公司"/>
    <n v="696892400"/>
    <n v="672537379.61000001"/>
    <m/>
    <m/>
    <m/>
    <m/>
    <s v="否"/>
    <n v="5.1556055493063397E-5"/>
    <m/>
    <m/>
    <m/>
    <m/>
    <m/>
    <m/>
    <m/>
    <m/>
    <m/>
    <m/>
    <m/>
    <m/>
    <m/>
    <m/>
    <m/>
    <m/>
    <m/>
    <m/>
    <m/>
    <m/>
    <m/>
    <m/>
    <m/>
    <m/>
    <m/>
    <m/>
    <m/>
    <m/>
    <m/>
    <m/>
    <m/>
    <m/>
    <m/>
    <m/>
    <m/>
    <m/>
    <m/>
    <m/>
    <s v="固定收益类资产"/>
  </r>
  <r>
    <s v="三孚股份"/>
    <s v="唐山三孚硅业股份有限公司"/>
    <s v="股票"/>
    <s v="沪深主板股"/>
    <s v="603938.SH"/>
    <x v="841"/>
    <n v="3900"/>
    <n v="193671"/>
    <x v="4548"/>
    <m/>
    <m/>
    <s v="万能"/>
    <s v="新动力20号"/>
    <s v="华安财保资管新动力20集合资产管理产品"/>
    <s v="HA0258"/>
    <s v="组合类保险资管产品"/>
    <s v="固定收益类保险资管产品"/>
    <n v="1"/>
    <s v="华安财保资产管理有限责任公司"/>
    <n v="696892400"/>
    <n v="672537379.61000001"/>
    <m/>
    <m/>
    <m/>
    <m/>
    <s v="否"/>
    <n v="1.9977811310903999E-5"/>
    <m/>
    <m/>
    <m/>
    <m/>
    <m/>
    <m/>
    <m/>
    <m/>
    <m/>
    <m/>
    <m/>
    <m/>
    <m/>
    <m/>
    <m/>
    <m/>
    <m/>
    <m/>
    <m/>
    <m/>
    <m/>
    <m/>
    <m/>
    <m/>
    <m/>
    <m/>
    <m/>
    <m/>
    <m/>
    <m/>
    <m/>
    <m/>
    <m/>
    <m/>
    <m/>
    <m/>
    <m/>
    <m/>
    <s v="固定收益类资产"/>
  </r>
  <r>
    <s v="洛阳钼业"/>
    <s v="洛阳栾川钼业集团股份有限公司"/>
    <s v="股票"/>
    <s v="沪深主板股"/>
    <s v="603993.SH"/>
    <x v="277"/>
    <n v="113700"/>
    <n v="597985"/>
    <x v="5403"/>
    <m/>
    <m/>
    <s v="万能"/>
    <s v="新动力20号"/>
    <s v="华安财保资管新动力20集合资产管理产品"/>
    <s v="HA0258"/>
    <s v="组合类保险资管产品"/>
    <s v="固定收益类保险资管产品"/>
    <n v="1"/>
    <s v="华安财保资产管理有限责任公司"/>
    <n v="696892400"/>
    <n v="672537379.61000001"/>
    <m/>
    <m/>
    <m/>
    <m/>
    <s v="是"/>
    <n v="5.2640739642248899E-6"/>
    <m/>
    <m/>
    <m/>
    <m/>
    <m/>
    <m/>
    <m/>
    <m/>
    <m/>
    <m/>
    <m/>
    <m/>
    <m/>
    <m/>
    <m/>
    <m/>
    <m/>
    <m/>
    <m/>
    <m/>
    <m/>
    <m/>
    <m/>
    <m/>
    <m/>
    <m/>
    <m/>
    <m/>
    <m/>
    <m/>
    <m/>
    <m/>
    <m/>
    <m/>
    <m/>
    <m/>
    <m/>
    <m/>
    <s v="固定收益类资产"/>
  </r>
  <r>
    <s v="甬金股份"/>
    <s v="浙江甬金金属科技股份有限公司"/>
    <s v="股票"/>
    <s v="沪深主板股"/>
    <s v="603995.SH"/>
    <x v="842"/>
    <n v="3300"/>
    <n v="182250"/>
    <x v="4550"/>
    <m/>
    <m/>
    <s v="万能"/>
    <s v="新动力20号"/>
    <s v="华安财保资管新动力20集合资产管理产品"/>
    <s v="HA0258"/>
    <s v="组合类保险资管产品"/>
    <s v="固定收益类保险资管产品"/>
    <n v="1"/>
    <s v="华安财保资产管理有限责任公司"/>
    <n v="696892400"/>
    <n v="672537379.61000001"/>
    <m/>
    <m/>
    <m/>
    <m/>
    <s v="否"/>
    <n v="1.41557752989442E-5"/>
    <m/>
    <m/>
    <m/>
    <m/>
    <m/>
    <m/>
    <m/>
    <m/>
    <m/>
    <m/>
    <m/>
    <m/>
    <m/>
    <m/>
    <m/>
    <m/>
    <m/>
    <m/>
    <m/>
    <m/>
    <m/>
    <m/>
    <m/>
    <m/>
    <m/>
    <m/>
    <m/>
    <m/>
    <m/>
    <m/>
    <m/>
    <m/>
    <m/>
    <m/>
    <m/>
    <m/>
    <m/>
    <m/>
    <s v="固定收益类资产"/>
  </r>
  <r>
    <s v="三 人 行"/>
    <s v="三人行传媒集团股份有限公司"/>
    <s v="股票"/>
    <s v="沪深主板股"/>
    <s v="605168.SH"/>
    <x v="844"/>
    <n v="1600"/>
    <n v="281045"/>
    <x v="4552"/>
    <m/>
    <m/>
    <s v="万能"/>
    <s v="新动力20号"/>
    <s v="华安财保资管新动力20集合资产管理产品"/>
    <s v="HA0258"/>
    <s v="组合类保险资管产品"/>
    <s v="固定收益类保险资管产品"/>
    <n v="1"/>
    <s v="华安财保资产管理有限责任公司"/>
    <n v="696892400"/>
    <n v="672537379.61000001"/>
    <m/>
    <m/>
    <m/>
    <m/>
    <s v="否"/>
    <n v="2.2962837517832099E-5"/>
    <m/>
    <m/>
    <m/>
    <m/>
    <m/>
    <m/>
    <m/>
    <m/>
    <m/>
    <m/>
    <m/>
    <m/>
    <m/>
    <m/>
    <m/>
    <m/>
    <m/>
    <m/>
    <m/>
    <m/>
    <m/>
    <m/>
    <m/>
    <m/>
    <m/>
    <m/>
    <m/>
    <m/>
    <m/>
    <m/>
    <m/>
    <m/>
    <m/>
    <m/>
    <m/>
    <m/>
    <m/>
    <m/>
    <s v="固定收益类资产"/>
  </r>
  <r>
    <s v="立 昂 微"/>
    <s v="杭州立昂微电子股份有限公司"/>
    <s v="股票"/>
    <s v="沪深主板股"/>
    <s v="605358.SH"/>
    <x v="400"/>
    <n v="3300"/>
    <n v="372276.28"/>
    <x v="4553"/>
    <m/>
    <m/>
    <s v="万能"/>
    <s v="新动力20号"/>
    <s v="华安财保资管新动力20集合资产管理产品"/>
    <s v="HA0258"/>
    <s v="组合类保险资管产品"/>
    <s v="固定收益类保险资管产品"/>
    <n v="1"/>
    <s v="华安财保资产管理有限责任公司"/>
    <n v="696892400"/>
    <n v="672537379.61000001"/>
    <m/>
    <m/>
    <m/>
    <m/>
    <s v="否"/>
    <n v="7.2157964752854599E-6"/>
    <m/>
    <m/>
    <m/>
    <m/>
    <m/>
    <m/>
    <m/>
    <m/>
    <m/>
    <m/>
    <m/>
    <m/>
    <m/>
    <m/>
    <m/>
    <m/>
    <m/>
    <m/>
    <m/>
    <m/>
    <m/>
    <m/>
    <m/>
    <m/>
    <m/>
    <m/>
    <m/>
    <m/>
    <m/>
    <m/>
    <m/>
    <m/>
    <m/>
    <m/>
    <m/>
    <m/>
    <m/>
    <m/>
    <s v="固定收益类资产"/>
  </r>
  <r>
    <s v="容百科技"/>
    <s v="宁波容百新能源科技股份有限公司"/>
    <s v="股票"/>
    <s v="科创板股"/>
    <s v="688005.SH"/>
    <x v="845"/>
    <n v="4600"/>
    <n v="586672.53"/>
    <x v="4554"/>
    <m/>
    <m/>
    <s v="万能"/>
    <s v="新动力20号"/>
    <s v="华安财保资管新动力20集合资产管理产品"/>
    <s v="HA0258"/>
    <s v="组合类保险资管产品"/>
    <s v="固定收益类保险资管产品"/>
    <n v="1"/>
    <s v="华安财保资产管理有限责任公司"/>
    <n v="696892400"/>
    <n v="672537379.61000001"/>
    <m/>
    <m/>
    <m/>
    <m/>
    <s v="否"/>
    <n v="1.02669947153011E-5"/>
    <m/>
    <m/>
    <m/>
    <m/>
    <m/>
    <m/>
    <m/>
    <m/>
    <m/>
    <m/>
    <m/>
    <m/>
    <m/>
    <m/>
    <m/>
    <m/>
    <m/>
    <m/>
    <m/>
    <m/>
    <m/>
    <m/>
    <m/>
    <m/>
    <m/>
    <m/>
    <m/>
    <m/>
    <m/>
    <m/>
    <m/>
    <m/>
    <m/>
    <m/>
    <m/>
    <m/>
    <m/>
    <m/>
    <s v="固定收益类资产"/>
  </r>
  <r>
    <s v="洁特生物"/>
    <s v="广州洁特生物过滤股份有限公司"/>
    <s v="股票"/>
    <s v="科创板股"/>
    <s v="688026.SH"/>
    <x v="846"/>
    <n v="2200"/>
    <n v="131648"/>
    <x v="4555"/>
    <m/>
    <m/>
    <s v="万能"/>
    <s v="新动力20号"/>
    <s v="华安财保资管新动力20集合资产管理产品"/>
    <s v="HA0258"/>
    <s v="组合类保险资管产品"/>
    <s v="固定收益类保险资管产品"/>
    <n v="1"/>
    <s v="华安财保资产管理有限责任公司"/>
    <n v="696892400"/>
    <n v="672537379.61000001"/>
    <m/>
    <m/>
    <m/>
    <m/>
    <s v="否"/>
    <n v="2.1999999999999999E-5"/>
    <m/>
    <m/>
    <m/>
    <m/>
    <m/>
    <m/>
    <m/>
    <m/>
    <m/>
    <m/>
    <m/>
    <m/>
    <m/>
    <m/>
    <m/>
    <m/>
    <m/>
    <m/>
    <m/>
    <m/>
    <m/>
    <m/>
    <m/>
    <m/>
    <m/>
    <m/>
    <m/>
    <m/>
    <m/>
    <m/>
    <m/>
    <m/>
    <m/>
    <m/>
    <m/>
    <m/>
    <m/>
    <m/>
    <s v="固定收益类资产"/>
  </r>
  <r>
    <s v="山石网科"/>
    <s v="山石网科通信技术股份有限公司"/>
    <s v="股票"/>
    <s v="科创板股"/>
    <s v="688030.SH"/>
    <x v="847"/>
    <n v="5500"/>
    <n v="122354.44"/>
    <x v="4556"/>
    <m/>
    <m/>
    <s v="万能"/>
    <s v="新动力20号"/>
    <s v="华安财保资管新动力20集合资产管理产品"/>
    <s v="HA0258"/>
    <s v="组合类保险资管产品"/>
    <s v="固定收益类保险资管产品"/>
    <n v="1"/>
    <s v="华安财保资产管理有限责任公司"/>
    <n v="696892400"/>
    <n v="672537379.61000001"/>
    <m/>
    <m/>
    <m/>
    <m/>
    <s v="否"/>
    <n v="3.0517670580212099E-5"/>
    <m/>
    <m/>
    <m/>
    <m/>
    <m/>
    <m/>
    <m/>
    <m/>
    <m/>
    <m/>
    <m/>
    <m/>
    <m/>
    <m/>
    <m/>
    <m/>
    <m/>
    <m/>
    <m/>
    <m/>
    <m/>
    <m/>
    <m/>
    <m/>
    <m/>
    <m/>
    <m/>
    <m/>
    <m/>
    <m/>
    <m/>
    <m/>
    <m/>
    <m/>
    <m/>
    <m/>
    <m/>
    <m/>
    <s v="固定收益类资产"/>
  </r>
  <r>
    <s v="芯 源 微"/>
    <s v="沈阳芯源微电子设备股份有限公司"/>
    <s v="股票"/>
    <s v="科创板股"/>
    <s v="688037.SH"/>
    <x v="898"/>
    <n v="190"/>
    <n v="31087.8"/>
    <x v="5404"/>
    <m/>
    <m/>
    <s v="万能"/>
    <s v="新动力20号"/>
    <s v="华安财保资管新动力20集合资产管理产品"/>
    <s v="HA0258"/>
    <s v="组合类保险资管产品"/>
    <s v="固定收益类保险资管产品"/>
    <n v="1"/>
    <s v="华安财保资产管理有限责任公司"/>
    <n v="696892400"/>
    <n v="672537379.61000001"/>
    <m/>
    <m/>
    <m/>
    <m/>
    <s v="否"/>
    <n v="2.2577118684348098E-6"/>
    <m/>
    <m/>
    <m/>
    <m/>
    <m/>
    <m/>
    <m/>
    <m/>
    <m/>
    <m/>
    <m/>
    <m/>
    <m/>
    <m/>
    <m/>
    <m/>
    <m/>
    <m/>
    <m/>
    <m/>
    <m/>
    <m/>
    <m/>
    <m/>
    <m/>
    <m/>
    <m/>
    <m/>
    <m/>
    <m/>
    <m/>
    <m/>
    <m/>
    <m/>
    <m/>
    <m/>
    <m/>
    <m/>
    <s v="固定收益类资产"/>
  </r>
  <r>
    <s v="航天宏图"/>
    <s v="航天宏图信息技术股份有限公司"/>
    <s v="股票"/>
    <s v="科创板股"/>
    <s v="688066.SH"/>
    <x v="849"/>
    <n v="3900"/>
    <n v="275380.18"/>
    <x v="4558"/>
    <m/>
    <m/>
    <s v="万能"/>
    <s v="新动力20号"/>
    <s v="华安财保资管新动力20集合资产管理产品"/>
    <s v="HA0258"/>
    <s v="组合类保险资管产品"/>
    <s v="固定收益类保险资管产品"/>
    <n v="1"/>
    <s v="华安财保资产管理有限责任公司"/>
    <n v="696892400"/>
    <n v="672537379.61000001"/>
    <m/>
    <m/>
    <m/>
    <m/>
    <s v="否"/>
    <n v="2.11463167825287E-5"/>
    <m/>
    <m/>
    <m/>
    <m/>
    <m/>
    <m/>
    <m/>
    <m/>
    <m/>
    <m/>
    <m/>
    <m/>
    <m/>
    <m/>
    <m/>
    <m/>
    <m/>
    <m/>
    <m/>
    <m/>
    <m/>
    <m/>
    <m/>
    <m/>
    <m/>
    <m/>
    <m/>
    <m/>
    <m/>
    <m/>
    <m/>
    <m/>
    <m/>
    <m/>
    <m/>
    <m/>
    <m/>
    <m/>
    <s v="固定收益类资产"/>
  </r>
  <r>
    <s v="大 地 熊"/>
    <s v="安徽大地熊新材料股份有限公司"/>
    <s v="股票"/>
    <s v="科创板股"/>
    <s v="688077.SH"/>
    <x v="850"/>
    <n v="2400"/>
    <n v="170114.97"/>
    <x v="4559"/>
    <m/>
    <m/>
    <s v="万能"/>
    <s v="新动力20号"/>
    <s v="华安财保资管新动力20集合资产管理产品"/>
    <s v="HA0258"/>
    <s v="组合类保险资管产品"/>
    <s v="固定收益类保险资管产品"/>
    <n v="1"/>
    <s v="华安财保资产管理有限责任公司"/>
    <n v="696892400"/>
    <n v="672537379.61000001"/>
    <m/>
    <m/>
    <m/>
    <m/>
    <s v="否"/>
    <n v="3.0000000000000001E-5"/>
    <m/>
    <m/>
    <m/>
    <m/>
    <m/>
    <m/>
    <m/>
    <m/>
    <m/>
    <m/>
    <m/>
    <m/>
    <m/>
    <m/>
    <m/>
    <m/>
    <m/>
    <m/>
    <m/>
    <m/>
    <m/>
    <m/>
    <m/>
    <m/>
    <m/>
    <m/>
    <m/>
    <m/>
    <m/>
    <m/>
    <m/>
    <m/>
    <m/>
    <m/>
    <m/>
    <m/>
    <m/>
    <m/>
    <s v="固定收益类资产"/>
  </r>
  <r>
    <s v="晶晨股份"/>
    <s v="晶晨半导体(上海)股份有限公司"/>
    <s v="股票"/>
    <s v="科创板股"/>
    <s v="688099.SH"/>
    <x v="607"/>
    <n v="3300"/>
    <n v="423817.69"/>
    <x v="4751"/>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天奈科技"/>
    <s v="江苏天奈科技股份有限公司"/>
    <s v="股票"/>
    <s v="科创板股"/>
    <s v="688116.SH"/>
    <x v="561"/>
    <n v="2000"/>
    <n v="305568.36"/>
    <x v="4561"/>
    <m/>
    <m/>
    <s v="万能"/>
    <s v="新动力20号"/>
    <s v="华安财保资管新动力20集合资产管理产品"/>
    <s v="HA0258"/>
    <s v="组合类保险资管产品"/>
    <s v="固定收益类保险资管产品"/>
    <n v="1"/>
    <s v="华安财保资产管理有限责任公司"/>
    <n v="696892400"/>
    <n v="672537379.61000001"/>
    <m/>
    <m/>
    <m/>
    <m/>
    <s v="否"/>
    <n v="8.6121819330667596E-6"/>
    <m/>
    <m/>
    <m/>
    <m/>
    <m/>
    <m/>
    <m/>
    <m/>
    <m/>
    <m/>
    <m/>
    <m/>
    <m/>
    <m/>
    <m/>
    <m/>
    <m/>
    <m/>
    <m/>
    <m/>
    <m/>
    <m/>
    <m/>
    <m/>
    <m/>
    <m/>
    <m/>
    <m/>
    <m/>
    <m/>
    <m/>
    <m/>
    <m/>
    <m/>
    <m/>
    <m/>
    <m/>
    <m/>
    <s v="固定收益类资产"/>
  </r>
  <r>
    <s v="西部超导"/>
    <s v="西部超导材料科技股份有限公司"/>
    <s v="股票"/>
    <s v="科创板股"/>
    <s v="688122.SH"/>
    <x v="851"/>
    <n v="4100"/>
    <n v="349217"/>
    <x v="4562"/>
    <m/>
    <m/>
    <s v="万能"/>
    <s v="新动力20号"/>
    <s v="华安财保资管新动力20集合资产管理产品"/>
    <s v="HA0258"/>
    <s v="组合类保险资管产品"/>
    <s v="固定收益类保险资管产品"/>
    <n v="1"/>
    <s v="华安财保资产管理有限责任公司"/>
    <n v="696892400"/>
    <n v="672537379.61000001"/>
    <m/>
    <m/>
    <m/>
    <m/>
    <s v="否"/>
    <n v="8.8353296663741393E-6"/>
    <m/>
    <m/>
    <m/>
    <m/>
    <m/>
    <m/>
    <m/>
    <m/>
    <m/>
    <m/>
    <m/>
    <m/>
    <m/>
    <m/>
    <m/>
    <m/>
    <m/>
    <m/>
    <m/>
    <m/>
    <m/>
    <m/>
    <m/>
    <m/>
    <m/>
    <m/>
    <m/>
    <m/>
    <m/>
    <m/>
    <m/>
    <m/>
    <m/>
    <m/>
    <m/>
    <m/>
    <m/>
    <m/>
    <s v="固定收益类资产"/>
  </r>
  <r>
    <s v="安 博 通"/>
    <s v="北京安博通科技股份有限公司"/>
    <s v="股票"/>
    <s v="科创板股"/>
    <s v="688168.SH"/>
    <x v="852"/>
    <n v="2100"/>
    <n v="111285.5"/>
    <x v="4563"/>
    <m/>
    <m/>
    <s v="万能"/>
    <s v="新动力20号"/>
    <s v="华安财保资管新动力20集合资产管理产品"/>
    <s v="HA0258"/>
    <s v="组合类保险资管产品"/>
    <s v="固定收益类保险资管产品"/>
    <n v="1"/>
    <s v="华安财保资产管理有限责任公司"/>
    <n v="696892400"/>
    <n v="672537379.61000001"/>
    <m/>
    <m/>
    <m/>
    <m/>
    <s v="否"/>
    <n v="4.0940460872616699E-5"/>
    <m/>
    <m/>
    <m/>
    <m/>
    <m/>
    <m/>
    <m/>
    <m/>
    <m/>
    <m/>
    <m/>
    <m/>
    <m/>
    <m/>
    <m/>
    <m/>
    <m/>
    <m/>
    <m/>
    <m/>
    <m/>
    <m/>
    <m/>
    <m/>
    <m/>
    <m/>
    <m/>
    <m/>
    <m/>
    <m/>
    <m/>
    <m/>
    <m/>
    <m/>
    <m/>
    <m/>
    <m/>
    <m/>
    <s v="固定收益类资产"/>
  </r>
  <r>
    <s v="石头科技"/>
    <s v="北京石头世纪科技股份有限公司"/>
    <s v="股票"/>
    <s v="科创板股"/>
    <s v="688169.SH"/>
    <x v="608"/>
    <n v="800"/>
    <n v="433226"/>
    <x v="4564"/>
    <m/>
    <m/>
    <s v="万能"/>
    <s v="新动力20号"/>
    <s v="华安财保资管新动力20集合资产管理产品"/>
    <s v="HA0258"/>
    <s v="组合类保险资管产品"/>
    <s v="固定收益类保险资管产品"/>
    <n v="1"/>
    <s v="华安财保资产管理有限责任公司"/>
    <n v="696892400"/>
    <n v="672537379.61000001"/>
    <m/>
    <m/>
    <m/>
    <m/>
    <s v="是"/>
    <n v="1.19749167406492E-5"/>
    <m/>
    <m/>
    <m/>
    <m/>
    <m/>
    <m/>
    <m/>
    <m/>
    <m/>
    <m/>
    <m/>
    <m/>
    <m/>
    <m/>
    <m/>
    <m/>
    <m/>
    <m/>
    <m/>
    <m/>
    <m/>
    <m/>
    <m/>
    <m/>
    <m/>
    <m/>
    <m/>
    <m/>
    <m/>
    <m/>
    <m/>
    <m/>
    <m/>
    <m/>
    <m/>
    <m/>
    <m/>
    <m/>
    <s v="固定收益类资产"/>
  </r>
  <r>
    <s v="八亿时空"/>
    <s v="北京八亿时空液晶科技股份有限公司"/>
    <s v="股票"/>
    <s v="科创板股"/>
    <s v="688181.SH"/>
    <x v="853"/>
    <n v="3400"/>
    <n v="140444"/>
    <x v="4565"/>
    <m/>
    <m/>
    <s v="万能"/>
    <s v="新动力20号"/>
    <s v="华安财保资管新动力20集合资产管理产品"/>
    <s v="HA0258"/>
    <s v="组合类保险资管产品"/>
    <s v="固定收益类保险资管产品"/>
    <n v="1"/>
    <s v="华安财保资产管理有限责任公司"/>
    <n v="696892400"/>
    <n v="672537379.61000001"/>
    <m/>
    <m/>
    <m/>
    <m/>
    <s v="否"/>
    <n v="3.5243016249082898E-5"/>
    <m/>
    <m/>
    <m/>
    <m/>
    <m/>
    <m/>
    <m/>
    <m/>
    <m/>
    <m/>
    <m/>
    <m/>
    <m/>
    <m/>
    <m/>
    <m/>
    <m/>
    <m/>
    <m/>
    <m/>
    <m/>
    <m/>
    <m/>
    <m/>
    <m/>
    <m/>
    <m/>
    <m/>
    <m/>
    <m/>
    <m/>
    <m/>
    <m/>
    <m/>
    <m/>
    <m/>
    <m/>
    <m/>
    <s v="固定收益类资产"/>
  </r>
  <r>
    <s v="广大特材"/>
    <s v="张家港广大特材股份有限公司"/>
    <s v="股票"/>
    <s v="科创板股"/>
    <s v="688186.SH"/>
    <x v="854"/>
    <n v="5200"/>
    <n v="132225"/>
    <x v="4566"/>
    <m/>
    <m/>
    <s v="万能"/>
    <s v="新动力20号"/>
    <s v="华安财保资管新动力20集合资产管理产品"/>
    <s v="HA0258"/>
    <s v="组合类保险资管产品"/>
    <s v="固定收益类保险资管产品"/>
    <n v="1"/>
    <s v="华安财保资产管理有限责任公司"/>
    <n v="696892400"/>
    <n v="672537379.61000001"/>
    <m/>
    <m/>
    <m/>
    <m/>
    <s v="否"/>
    <n v="2.42718446601942E-5"/>
    <m/>
    <m/>
    <m/>
    <m/>
    <m/>
    <m/>
    <m/>
    <m/>
    <m/>
    <m/>
    <m/>
    <m/>
    <m/>
    <m/>
    <m/>
    <m/>
    <m/>
    <m/>
    <m/>
    <m/>
    <m/>
    <m/>
    <m/>
    <m/>
    <m/>
    <m/>
    <m/>
    <m/>
    <m/>
    <m/>
    <m/>
    <m/>
    <m/>
    <m/>
    <m/>
    <m/>
    <m/>
    <m/>
    <s v="固定收益类资产"/>
  </r>
  <r>
    <s v="华峰测控"/>
    <s v="北京华峰测控技术股份有限公司"/>
    <s v="股票"/>
    <s v="科创板股"/>
    <s v="688200.SH"/>
    <x v="855"/>
    <n v="700"/>
    <n v="303155"/>
    <x v="4567"/>
    <m/>
    <m/>
    <s v="万能"/>
    <s v="新动力20号"/>
    <s v="华安财保资管新动力20集合资产管理产品"/>
    <s v="HA0258"/>
    <s v="组合类保险资管产品"/>
    <s v="固定收益类保险资管产品"/>
    <n v="1"/>
    <s v="华安财保资产管理有限责任公司"/>
    <n v="696892400"/>
    <n v="672537379.61000001"/>
    <m/>
    <m/>
    <m/>
    <m/>
    <s v="否"/>
    <n v="1.14138956744499E-5"/>
    <m/>
    <m/>
    <m/>
    <m/>
    <m/>
    <m/>
    <m/>
    <m/>
    <m/>
    <m/>
    <m/>
    <m/>
    <m/>
    <m/>
    <m/>
    <m/>
    <m/>
    <m/>
    <m/>
    <m/>
    <m/>
    <m/>
    <m/>
    <m/>
    <m/>
    <m/>
    <m/>
    <m/>
    <m/>
    <m/>
    <m/>
    <m/>
    <m/>
    <m/>
    <m/>
    <m/>
    <m/>
    <m/>
    <s v="固定收益类资产"/>
  </r>
  <r>
    <s v="美 迪 西"/>
    <s v="上海美迪西生物医药股份有限公司"/>
    <s v="股票"/>
    <s v="科创板股"/>
    <s v="688202.SH"/>
    <x v="856"/>
    <n v="600"/>
    <n v="240200"/>
    <x v="4568"/>
    <m/>
    <m/>
    <s v="万能"/>
    <s v="新动力20号"/>
    <s v="华安财保资管新动力20集合资产管理产品"/>
    <s v="HA0258"/>
    <s v="组合类保险资管产品"/>
    <s v="固定收益类保险资管产品"/>
    <n v="1"/>
    <s v="华安财保资产管理有限责任公司"/>
    <n v="696892400"/>
    <n v="672537379.61000001"/>
    <m/>
    <m/>
    <m/>
    <m/>
    <s v="否"/>
    <n v="9.6650188239128296E-6"/>
    <m/>
    <m/>
    <m/>
    <m/>
    <m/>
    <m/>
    <m/>
    <m/>
    <m/>
    <m/>
    <m/>
    <m/>
    <m/>
    <m/>
    <m/>
    <m/>
    <m/>
    <m/>
    <m/>
    <m/>
    <m/>
    <m/>
    <m/>
    <m/>
    <m/>
    <m/>
    <m/>
    <m/>
    <m/>
    <m/>
    <m/>
    <m/>
    <m/>
    <m/>
    <m/>
    <m/>
    <m/>
    <m/>
    <s v="固定收益类资产"/>
  </r>
  <r>
    <s v="特宝生物"/>
    <s v="厦门特宝生物工程股份有限公司"/>
    <s v="股票"/>
    <s v="科创板股"/>
    <s v="688278.SH"/>
    <x v="857"/>
    <n v="7500"/>
    <n v="206576"/>
    <x v="4569"/>
    <m/>
    <m/>
    <s v="万能"/>
    <s v="新动力20号"/>
    <s v="华安财保资管新动力20集合资产管理产品"/>
    <s v="HA0258"/>
    <s v="组合类保险资管产品"/>
    <s v="固定收益类保险资管产品"/>
    <n v="1"/>
    <s v="华安财保资产管理有限责任公司"/>
    <n v="696892400"/>
    <n v="672537379.61000001"/>
    <m/>
    <m/>
    <m/>
    <m/>
    <s v="否"/>
    <n v="1.8436578171091401E-5"/>
    <m/>
    <m/>
    <m/>
    <m/>
    <m/>
    <m/>
    <m/>
    <m/>
    <m/>
    <m/>
    <m/>
    <m/>
    <m/>
    <m/>
    <m/>
    <m/>
    <m/>
    <m/>
    <m/>
    <m/>
    <m/>
    <m/>
    <m/>
    <m/>
    <m/>
    <m/>
    <m/>
    <m/>
    <m/>
    <m/>
    <m/>
    <m/>
    <m/>
    <m/>
    <m/>
    <m/>
    <m/>
    <m/>
    <s v="固定收益类资产"/>
  </r>
  <r>
    <s v="景业智能"/>
    <s v="杭州景业智能科技股份有限公司"/>
    <s v="股票"/>
    <s v="科创板股"/>
    <s v="688290.SH"/>
    <x v="304"/>
    <n v="1455"/>
    <n v="49309.95"/>
    <x v="4570"/>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欧 科 亿"/>
    <s v="株洲欧科亿数控精密刀具股份有限公司"/>
    <s v="股票"/>
    <s v="科创板股"/>
    <s v="688308.SH"/>
    <x v="892"/>
    <n v="400"/>
    <n v="26636.560000000001"/>
    <x v="5225"/>
    <m/>
    <m/>
    <s v="万能"/>
    <s v="新动力20号"/>
    <s v="华安财保资管新动力20集合资产管理产品"/>
    <s v="HA0258"/>
    <s v="组合类保险资管产品"/>
    <s v="固定收益类保险资管产品"/>
    <n v="1"/>
    <s v="华安财保资产管理有限责任公司"/>
    <n v="696892400"/>
    <n v="672537379.61000001"/>
    <m/>
    <m/>
    <m/>
    <m/>
    <s v="否"/>
    <n v="3.9999999999999998E-6"/>
    <m/>
    <m/>
    <m/>
    <m/>
    <m/>
    <m/>
    <m/>
    <m/>
    <m/>
    <m/>
    <m/>
    <m/>
    <m/>
    <m/>
    <m/>
    <m/>
    <m/>
    <m/>
    <m/>
    <m/>
    <m/>
    <m/>
    <m/>
    <m/>
    <m/>
    <m/>
    <m/>
    <m/>
    <m/>
    <m/>
    <m/>
    <m/>
    <m/>
    <m/>
    <m/>
    <m/>
    <m/>
    <m/>
    <s v="固定收益类资产"/>
  </r>
  <r>
    <s v="仕佳光子"/>
    <s v="河南仕佳光子科技股份有限公司"/>
    <s v="股票"/>
    <s v="科创板股"/>
    <s v="688313.SH"/>
    <x v="858"/>
    <n v="17500"/>
    <n v="180839.82"/>
    <x v="5405"/>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微芯生物"/>
    <s v="深圳微芯生物科技股份有限公司"/>
    <s v="股票"/>
    <s v="科创板股"/>
    <s v="688321.SH"/>
    <x v="859"/>
    <n v="8400"/>
    <n v="225608"/>
    <x v="4572"/>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瑞 华 泰"/>
    <s v="深圳瑞华泰薄膜科技股份有限公司"/>
    <s v="股票"/>
    <s v="科创板股"/>
    <s v="688323.SH"/>
    <x v="899"/>
    <n v="5"/>
    <n v="170.31"/>
    <x v="5406"/>
    <m/>
    <m/>
    <s v="万能"/>
    <s v="新动力20号"/>
    <s v="华安财保资管新动力20集合资产管理产品"/>
    <s v="HA0258"/>
    <s v="组合类保险资管产品"/>
    <s v="固定收益类保险资管产品"/>
    <n v="1"/>
    <s v="华安财保资产管理有限责任公司"/>
    <n v="696892400"/>
    <n v="672537379.61000001"/>
    <m/>
    <m/>
    <m/>
    <m/>
    <s v="否"/>
    <n v="2.77777777777778E-8"/>
    <m/>
    <m/>
    <m/>
    <m/>
    <m/>
    <m/>
    <m/>
    <m/>
    <m/>
    <m/>
    <m/>
    <m/>
    <m/>
    <m/>
    <m/>
    <m/>
    <m/>
    <m/>
    <m/>
    <m/>
    <m/>
    <m/>
    <m/>
    <m/>
    <m/>
    <m/>
    <m/>
    <m/>
    <m/>
    <m/>
    <m/>
    <m/>
    <m/>
    <m/>
    <m/>
    <m/>
    <m/>
    <m/>
    <s v="固定收益类资产"/>
  </r>
  <r>
    <s v="建龙微纳"/>
    <s v="洛阳建龙微纳新材料股份有限公司"/>
    <s v="股票"/>
    <s v="科创板股"/>
    <s v="688357.SH"/>
    <x v="860"/>
    <n v="1900"/>
    <n v="248031.67"/>
    <x v="4752"/>
    <m/>
    <m/>
    <s v="万能"/>
    <s v="新动力20号"/>
    <s v="华安财保资管新动力20集合资产管理产品"/>
    <s v="HA0258"/>
    <s v="组合类保险资管产品"/>
    <s v="固定收益类保险资管产品"/>
    <n v="1"/>
    <s v="华安财保资产管理有限责任公司"/>
    <n v="696892400"/>
    <n v="672537379.61000001"/>
    <m/>
    <m/>
    <m/>
    <m/>
    <s v="否"/>
    <n v="3.20789425632443E-5"/>
    <m/>
    <m/>
    <m/>
    <m/>
    <m/>
    <m/>
    <m/>
    <m/>
    <m/>
    <m/>
    <m/>
    <m/>
    <m/>
    <m/>
    <m/>
    <m/>
    <m/>
    <m/>
    <m/>
    <m/>
    <m/>
    <m/>
    <m/>
    <m/>
    <m/>
    <m/>
    <m/>
    <m/>
    <m/>
    <m/>
    <m/>
    <m/>
    <m/>
    <m/>
    <m/>
    <m/>
    <m/>
    <m/>
    <s v="固定收益类资产"/>
  </r>
  <r>
    <s v="固 德 威"/>
    <s v="固德威技术股份有限公司"/>
    <s v="股票"/>
    <s v="科创板股"/>
    <s v="688390.SH"/>
    <x v="861"/>
    <n v="700"/>
    <n v="214207"/>
    <x v="4574"/>
    <m/>
    <m/>
    <s v="万能"/>
    <s v="新动力20号"/>
    <s v="华安财保资管新动力20集合资产管理产品"/>
    <s v="HA0258"/>
    <s v="组合类保险资管产品"/>
    <s v="固定收益类保险资管产品"/>
    <n v="1"/>
    <s v="华安财保资产管理有限责任公司"/>
    <n v="696892400"/>
    <n v="672537379.61000001"/>
    <m/>
    <m/>
    <m/>
    <m/>
    <s v="否"/>
    <e v="#DIV/0!"/>
    <m/>
    <m/>
    <m/>
    <m/>
    <m/>
    <m/>
    <m/>
    <m/>
    <m/>
    <m/>
    <m/>
    <m/>
    <m/>
    <m/>
    <m/>
    <m/>
    <m/>
    <m/>
    <m/>
    <m/>
    <m/>
    <m/>
    <m/>
    <m/>
    <m/>
    <m/>
    <m/>
    <m/>
    <m/>
    <m/>
    <m/>
    <m/>
    <m/>
    <m/>
    <m/>
    <m/>
    <m/>
    <m/>
    <s v="固定收益类资产"/>
  </r>
  <r>
    <s v="南亚新材"/>
    <s v="南亚新材料科技股份有限公司"/>
    <s v="股票"/>
    <s v="科创板股"/>
    <s v="688519.SH"/>
    <x v="862"/>
    <n v="4300"/>
    <n v="139520"/>
    <x v="5006"/>
    <m/>
    <m/>
    <s v="万能"/>
    <s v="新动力20号"/>
    <s v="华安财保资管新动力20集合资产管理产品"/>
    <s v="HA0258"/>
    <s v="组合类保险资管产品"/>
    <s v="固定收益类保险资管产品"/>
    <n v="1"/>
    <s v="华安财保资产管理有限责任公司"/>
    <n v="696892400"/>
    <n v="672537379.61000001"/>
    <m/>
    <m/>
    <m/>
    <m/>
    <s v="否"/>
    <n v="1.8344709897610899E-5"/>
    <m/>
    <m/>
    <m/>
    <m/>
    <m/>
    <m/>
    <m/>
    <m/>
    <m/>
    <m/>
    <m/>
    <m/>
    <m/>
    <m/>
    <m/>
    <m/>
    <m/>
    <m/>
    <m/>
    <m/>
    <m/>
    <m/>
    <m/>
    <m/>
    <m/>
    <m/>
    <m/>
    <m/>
    <m/>
    <m/>
    <m/>
    <m/>
    <m/>
    <m/>
    <m/>
    <m/>
    <m/>
    <m/>
    <s v="固定收益类资产"/>
  </r>
  <r>
    <s v="思 瑞 浦"/>
    <s v="思瑞浦微电子科技(苏州)股份有限公司"/>
    <s v="股票"/>
    <s v="科创板股"/>
    <s v="688536.SH"/>
    <x v="888"/>
    <n v="195"/>
    <n v="120550.95"/>
    <x v="5407"/>
    <m/>
    <m/>
    <s v="万能"/>
    <s v="新动力20号"/>
    <s v="华安财保资管新动力20集合资产管理产品"/>
    <s v="HA0258"/>
    <s v="组合类保险资管产品"/>
    <s v="固定收益类保险资管产品"/>
    <n v="1"/>
    <s v="华安财保资产管理有限责任公司"/>
    <n v="696892400"/>
    <n v="672537379.61000001"/>
    <m/>
    <m/>
    <m/>
    <m/>
    <s v="否"/>
    <n v="2.4303351290061801E-6"/>
    <m/>
    <m/>
    <m/>
    <m/>
    <m/>
    <m/>
    <m/>
    <m/>
    <m/>
    <m/>
    <m/>
    <m/>
    <m/>
    <m/>
    <m/>
    <m/>
    <m/>
    <m/>
    <m/>
    <m/>
    <m/>
    <m/>
    <m/>
    <m/>
    <m/>
    <m/>
    <m/>
    <m/>
    <m/>
    <m/>
    <m/>
    <m/>
    <m/>
    <m/>
    <m/>
    <m/>
    <m/>
    <m/>
    <s v="固定收益类资产"/>
  </r>
  <r>
    <s v="高测股份"/>
    <s v="青岛高测科技股份有限公司"/>
    <s v="股票"/>
    <s v="科创板股"/>
    <s v="688556.SH"/>
    <x v="609"/>
    <n v="6300"/>
    <n v="404519.82"/>
    <x v="5007"/>
    <m/>
    <m/>
    <s v="万能"/>
    <s v="新动力20号"/>
    <s v="华安财保资管新动力20集合资产管理产品"/>
    <s v="HA0258"/>
    <s v="组合类保险资管产品"/>
    <s v="固定收益类保险资管产品"/>
    <n v="1"/>
    <s v="华安财保资产管理有限责任公司"/>
    <n v="696892400"/>
    <n v="672537379.61000001"/>
    <m/>
    <m/>
    <m/>
    <m/>
    <s v="否"/>
    <n v="3.89245937940605E-5"/>
    <m/>
    <m/>
    <m/>
    <m/>
    <m/>
    <m/>
    <m/>
    <m/>
    <m/>
    <m/>
    <m/>
    <m/>
    <m/>
    <m/>
    <m/>
    <m/>
    <m/>
    <m/>
    <m/>
    <m/>
    <m/>
    <m/>
    <m/>
    <m/>
    <m/>
    <m/>
    <m/>
    <m/>
    <m/>
    <m/>
    <m/>
    <m/>
    <m/>
    <m/>
    <m/>
    <m/>
    <m/>
    <m/>
    <s v="固定收益类资产"/>
  </r>
  <r>
    <s v="明冠新材"/>
    <s v="明冠新材料股份有限公司"/>
    <s v="股票"/>
    <s v="科创板股"/>
    <s v="688560.SH"/>
    <x v="863"/>
    <n v="5800"/>
    <n v="183307.11"/>
    <x v="5008"/>
    <m/>
    <m/>
    <s v="万能"/>
    <s v="新动力20号"/>
    <s v="华安财保资管新动力20集合资产管理产品"/>
    <s v="HA0258"/>
    <s v="组合类保险资管产品"/>
    <s v="固定收益类保险资管产品"/>
    <n v="1"/>
    <s v="华安财保资产管理有限责任公司"/>
    <n v="696892400"/>
    <n v="672537379.61000001"/>
    <m/>
    <m/>
    <m/>
    <m/>
    <s v="否"/>
    <n v="3.53469439056676E-5"/>
    <m/>
    <m/>
    <m/>
    <m/>
    <m/>
    <m/>
    <m/>
    <m/>
    <m/>
    <m/>
    <m/>
    <m/>
    <m/>
    <m/>
    <m/>
    <m/>
    <m/>
    <m/>
    <m/>
    <m/>
    <m/>
    <m/>
    <m/>
    <m/>
    <m/>
    <m/>
    <m/>
    <m/>
    <m/>
    <m/>
    <m/>
    <m/>
    <m/>
    <m/>
    <m/>
    <m/>
    <m/>
    <m/>
    <s v="固定收益类资产"/>
  </r>
  <r>
    <s v="海优新材"/>
    <s v="上海海优威新材料股份有限公司"/>
    <s v="股票"/>
    <s v="科创板股"/>
    <s v="688680.SH"/>
    <x v="864"/>
    <n v="1000"/>
    <n v="184948"/>
    <x v="4578"/>
    <m/>
    <m/>
    <s v="万能"/>
    <s v="新动力20号"/>
    <s v="华安财保资管新动力20集合资产管理产品"/>
    <s v="HA0258"/>
    <s v="组合类保险资管产品"/>
    <s v="固定收益类保险资管产品"/>
    <n v="1"/>
    <s v="华安财保资产管理有限责任公司"/>
    <n v="696892400"/>
    <n v="672537379.61000001"/>
    <m/>
    <m/>
    <m/>
    <m/>
    <s v="否"/>
    <n v="1.1901928112354199E-5"/>
    <m/>
    <m/>
    <m/>
    <m/>
    <m/>
    <m/>
    <m/>
    <m/>
    <m/>
    <m/>
    <m/>
    <m/>
    <m/>
    <m/>
    <m/>
    <m/>
    <m/>
    <m/>
    <m/>
    <m/>
    <m/>
    <m/>
    <m/>
    <m/>
    <m/>
    <m/>
    <m/>
    <m/>
    <m/>
    <m/>
    <m/>
    <m/>
    <m/>
    <m/>
    <m/>
    <m/>
    <m/>
    <m/>
    <s v="固定收益类资产"/>
  </r>
  <r>
    <s v="极米科技"/>
    <s v="成都极米科技股份有限公司"/>
    <s v="股票"/>
    <s v="科创板股"/>
    <s v="688696.SH"/>
    <x v="865"/>
    <n v="700"/>
    <n v="275128"/>
    <x v="4579"/>
    <m/>
    <m/>
    <s v="万能"/>
    <s v="新动力20号"/>
    <s v="华安财保资管新动力20集合资产管理产品"/>
    <s v="HA0258"/>
    <s v="组合类保险资管产品"/>
    <s v="固定收益类保险资管产品"/>
    <n v="1"/>
    <s v="华安财保资产管理有限责任公司"/>
    <n v="696892400"/>
    <n v="672537379.61000001"/>
    <m/>
    <m/>
    <m/>
    <m/>
    <s v="否"/>
    <n v="1.4E-5"/>
    <m/>
    <m/>
    <m/>
    <m/>
    <m/>
    <m/>
    <m/>
    <m/>
    <m/>
    <m/>
    <m/>
    <m/>
    <m/>
    <m/>
    <m/>
    <m/>
    <m/>
    <m/>
    <m/>
    <m/>
    <m/>
    <m/>
    <m/>
    <m/>
    <m/>
    <m/>
    <m/>
    <m/>
    <m/>
    <m/>
    <m/>
    <m/>
    <m/>
    <m/>
    <m/>
    <m/>
    <m/>
    <m/>
    <s v="固定收益类资产"/>
  </r>
  <r>
    <s v="东威科技"/>
    <s v="昆山东威科技股份有限公司"/>
    <s v="股票"/>
    <s v="科创板股"/>
    <s v="688700.SH"/>
    <x v="866"/>
    <n v="1900"/>
    <n v="144187"/>
    <x v="4580"/>
    <m/>
    <m/>
    <s v="万能"/>
    <s v="新动力20号"/>
    <s v="华安财保资管新动力20集合资产管理产品"/>
    <s v="HA0258"/>
    <s v="组合类保险资管产品"/>
    <s v="固定收益类保险资管产品"/>
    <n v="1"/>
    <s v="华安财保资产管理有限责任公司"/>
    <n v="696892400"/>
    <n v="672537379.61000001"/>
    <m/>
    <m/>
    <m/>
    <m/>
    <s v="否"/>
    <n v="1.29076086956522E-5"/>
    <m/>
    <m/>
    <m/>
    <m/>
    <m/>
    <m/>
    <m/>
    <m/>
    <m/>
    <m/>
    <m/>
    <m/>
    <m/>
    <m/>
    <m/>
    <m/>
    <m/>
    <m/>
    <m/>
    <m/>
    <m/>
    <m/>
    <m/>
    <m/>
    <m/>
    <m/>
    <m/>
    <m/>
    <m/>
    <m/>
    <m/>
    <m/>
    <m/>
    <m/>
    <m/>
    <m/>
    <m/>
    <m/>
    <s v="固定收益类资产"/>
  </r>
  <r>
    <s v="中控技术"/>
    <s v="浙江中控技术股份有限公司"/>
    <s v="股票"/>
    <s v="科创板股"/>
    <s v="688777.SH"/>
    <x v="610"/>
    <n v="3"/>
    <n v="241.4"/>
    <x v="5408"/>
    <m/>
    <m/>
    <s v="万能"/>
    <s v="新动力20号"/>
    <s v="华安财保资管新动力20集合资产管理产品"/>
    <s v="HA0258"/>
    <s v="组合类保险资管产品"/>
    <s v="固定收益类保险资管产品"/>
    <n v="1"/>
    <s v="华安财保资产管理有限责任公司"/>
    <n v="696892400"/>
    <n v="672537379.61000001"/>
    <m/>
    <m/>
    <m/>
    <m/>
    <s v="否"/>
    <n v="6.0383677889308699E-9"/>
    <m/>
    <m/>
    <m/>
    <m/>
    <m/>
    <m/>
    <m/>
    <m/>
    <m/>
    <m/>
    <m/>
    <m/>
    <m/>
    <m/>
    <m/>
    <m/>
    <m/>
    <m/>
    <m/>
    <m/>
    <m/>
    <m/>
    <m/>
    <m/>
    <m/>
    <m/>
    <m/>
    <m/>
    <m/>
    <m/>
    <m/>
    <m/>
    <m/>
    <m/>
    <m/>
    <m/>
    <m/>
    <m/>
    <s v="固定收益类资产"/>
  </r>
  <r>
    <s v="宏华数科"/>
    <s v="杭州宏华数码科技股份有限公司"/>
    <s v="股票"/>
    <s v="科创板股"/>
    <s v="688789.SH"/>
    <x v="404"/>
    <n v="800"/>
    <n v="143384"/>
    <x v="4581"/>
    <m/>
    <m/>
    <s v="万能"/>
    <s v="新动力20号"/>
    <s v="华安财保资管新动力20集合资产管理产品"/>
    <s v="HA0258"/>
    <s v="组合类保险资管产品"/>
    <s v="固定收益类保险资管产品"/>
    <n v="1"/>
    <s v="华安财保资产管理有限责任公司"/>
    <n v="696892400"/>
    <n v="672537379.61000001"/>
    <m/>
    <m/>
    <m/>
    <m/>
    <s v="否"/>
    <n v="1.05263157894737E-5"/>
    <m/>
    <m/>
    <m/>
    <m/>
    <m/>
    <m/>
    <m/>
    <m/>
    <m/>
    <m/>
    <m/>
    <m/>
    <m/>
    <m/>
    <m/>
    <m/>
    <m/>
    <m/>
    <m/>
    <m/>
    <m/>
    <m/>
    <m/>
    <m/>
    <m/>
    <m/>
    <m/>
    <m/>
    <m/>
    <m/>
    <m/>
    <m/>
    <m/>
    <m/>
    <m/>
    <m/>
    <m/>
    <m/>
    <s v="固定收益类资产"/>
  </r>
  <r>
    <s v="中芯国际"/>
    <s v="中芯国际集成电路制造有限公司"/>
    <s v="股票"/>
    <s v="科创板股"/>
    <s v="688981.SH"/>
    <x v="136"/>
    <n v="11800"/>
    <n v="534972.27"/>
    <x v="4582"/>
    <m/>
    <m/>
    <s v="万能"/>
    <s v="新动力20号"/>
    <s v="华安财保资管新动力20集合资产管理产品"/>
    <s v="HA0258"/>
    <s v="组合类保险资管产品"/>
    <s v="固定收益类保险资管产品"/>
    <n v="1"/>
    <s v="华安财保资产管理有限责任公司"/>
    <n v="696892400"/>
    <n v="672537379.61000001"/>
    <m/>
    <m/>
    <m/>
    <m/>
    <s v="是"/>
    <n v="1.49211141810418E-6"/>
    <m/>
    <m/>
    <m/>
    <m/>
    <m/>
    <m/>
    <m/>
    <m/>
    <m/>
    <m/>
    <m/>
    <m/>
    <m/>
    <m/>
    <m/>
    <m/>
    <m/>
    <m/>
    <m/>
    <m/>
    <m/>
    <m/>
    <m/>
    <m/>
    <m/>
    <m/>
    <m/>
    <m/>
    <m/>
    <m/>
    <m/>
    <m/>
    <m/>
    <m/>
    <m/>
    <m/>
    <m/>
    <m/>
    <s v="固定收益类资产"/>
  </r>
  <r>
    <s v="南银转债"/>
    <s v="2021年南京银行股份有限公司公开发行A股可转换公司债券"/>
    <s v="可转债、可交换债"/>
    <s v="可转债"/>
    <s v="113050.SH"/>
    <x v="186"/>
    <n v="50000"/>
    <n v="5946271.1399999997"/>
    <x v="4583"/>
    <s v="8,712.33"/>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6"/>
    <s v="AAA"/>
    <n v="0"/>
    <s v="否"/>
    <m/>
    <m/>
    <m/>
    <m/>
    <m/>
    <m/>
    <m/>
    <m/>
    <m/>
    <m/>
    <m/>
    <s v="固定收益类资产"/>
  </r>
  <r>
    <s v="兴业转债"/>
    <s v="2021年兴业银行股份有限公司公开发行A股可转换公司债券"/>
    <s v="可转债、可交换债"/>
    <s v="可转债"/>
    <s v="113052.SH"/>
    <x v="183"/>
    <n v="60040"/>
    <n v="6711717.1699999999"/>
    <x v="5409"/>
    <s v="4,046.53"/>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490"/>
    <n v="49009.67"/>
    <x v="5410"/>
    <s v="9.67"/>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6"/>
    <s v="AAA"/>
    <n v="0"/>
    <s v="否"/>
    <m/>
    <m/>
    <m/>
    <m/>
    <m/>
    <m/>
    <m/>
    <m/>
    <m/>
    <m/>
    <m/>
    <s v="固定收益类资产"/>
  </r>
  <r>
    <s v="禾丰转债"/>
    <s v="2022年禾丰食品股份有限公司公开发行可转换公司债券"/>
    <s v="可转债、可交换债"/>
    <s v="可转债"/>
    <s v="113647.SH"/>
    <x v="832"/>
    <n v="480"/>
    <n v="48002.76"/>
    <x v="4586"/>
    <s v="2.76"/>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6"/>
    <s v="AA"/>
    <n v="0"/>
    <s v="否"/>
    <m/>
    <m/>
    <m/>
    <m/>
    <m/>
    <m/>
    <m/>
    <m/>
    <m/>
    <m/>
    <m/>
    <s v="固定收益类资产"/>
  </r>
  <r>
    <s v="17远东五"/>
    <s v="远东国际租赁有限公司公开发行2017年公司债券(品种二)"/>
    <s v="企业债、公司债"/>
    <s v="公司债"/>
    <s v="143269.SH"/>
    <x v="868"/>
    <n v="200000"/>
    <n v="20969352.050000001"/>
    <x v="4587"/>
    <s v="691,052.05"/>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200000"/>
    <n v="20385205.48"/>
    <x v="5411"/>
    <s v="385,205.48"/>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5"/>
    <s v="AA+"/>
    <n v="1.4214"/>
    <s v="否"/>
    <m/>
    <m/>
    <m/>
    <m/>
    <m/>
    <m/>
    <m/>
    <m/>
    <m/>
    <m/>
    <m/>
    <s v="固定收益类资产"/>
  </r>
  <r>
    <s v="20青城05"/>
    <s v="青岛城市建设投资(集团)有限责任公司2020年面向专业投资者公开发行公司债券(第一期)(品种一)"/>
    <s v="企业债、公司债"/>
    <s v="公司债"/>
    <s v="149320.SZ"/>
    <x v="254"/>
    <n v="200000"/>
    <n v="20318400"/>
    <x v="5412"/>
    <s v="318,400.00"/>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6"/>
    <s v="AA+"/>
    <n v="1.5226999999999999"/>
    <s v="否"/>
    <m/>
    <m/>
    <m/>
    <m/>
    <m/>
    <m/>
    <m/>
    <m/>
    <m/>
    <m/>
    <m/>
    <s v="固定收益类资产"/>
  </r>
  <r>
    <s v="21不动01"/>
    <s v="平安不动产有限公司2021年公开发行公司债券(面向专业投资者)(第一期)"/>
    <s v="企业债、公司债"/>
    <s v="公司债"/>
    <s v="149367.SZ"/>
    <x v="870"/>
    <n v="200000"/>
    <n v="20125043.84"/>
    <x v="4589"/>
    <s v="193,643.84"/>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4739.729999997"/>
    <x v="4591"/>
    <s v="385,205.43"/>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0.56999999999999995"/>
    <s v="AA"/>
    <n v="0.55369999999999997"/>
    <s v="否"/>
    <m/>
    <m/>
    <m/>
    <m/>
    <m/>
    <m/>
    <m/>
    <m/>
    <m/>
    <m/>
    <m/>
    <s v="固定收益类资产"/>
  </r>
  <r>
    <s v="20北汽03"/>
    <s v="北京汽车集团有限公司2020年公开发行公司债券(面向专业投资者)(第二期)(品种一)"/>
    <s v="企业债、公司债"/>
    <s v="公司债"/>
    <s v="163521.SH"/>
    <x v="248"/>
    <n v="400000"/>
    <n v="39709123.289999999"/>
    <x v="5413"/>
    <s v="318,400.05"/>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3.01"/>
    <s v="AA"/>
    <n v="2.7164000000000001"/>
    <s v="否"/>
    <m/>
    <m/>
    <m/>
    <m/>
    <m/>
    <m/>
    <m/>
    <m/>
    <m/>
    <m/>
    <m/>
    <s v="固定收益类资产"/>
  </r>
  <r>
    <s v="20恒泰G1"/>
    <s v="恒泰证券股份有限公司2020年公开发行公司债券"/>
    <s v="金融债"/>
    <s v="非银行金融债券"/>
    <s v="175144.SH"/>
    <x v="873"/>
    <n v="200000"/>
    <n v="20536421.920000002"/>
    <x v="4593"/>
    <s v="193,643.79"/>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385,205.44"/>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318,400.04"/>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300000"/>
    <n v="30781200"/>
    <x v="5013"/>
    <s v="193,643.80"/>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300000"/>
    <n v="30646068.489999998"/>
    <x v="4597"/>
    <s v="385,205.45"/>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46"/>
    <s v="AA+"/>
    <n v="1.3640000000000001"/>
    <s v="否"/>
    <m/>
    <m/>
    <m/>
    <m/>
    <m/>
    <m/>
    <m/>
    <m/>
    <m/>
    <m/>
    <m/>
    <s v="固定收益类资产"/>
  </r>
  <r>
    <s v="20津投19"/>
    <s v="天津城市基础设施建设投资集团有限公司2020年公开发行公司债券(第十期)"/>
    <s v="企业债、公司债"/>
    <s v="公司债"/>
    <s v="175251.SH"/>
    <x v="91"/>
    <n v="500000"/>
    <n v="51044041.100000001"/>
    <x v="5414"/>
    <s v="318,400.03"/>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47"/>
    <s v="AA"/>
    <n v="1.3429"/>
    <s v="否"/>
    <m/>
    <m/>
    <m/>
    <m/>
    <m/>
    <m/>
    <m/>
    <m/>
    <m/>
    <m/>
    <m/>
    <s v="固定收益类资产"/>
  </r>
  <r>
    <s v="20复星04"/>
    <s v="上海复星高科技(集团)有限公司公开发行2020年公司债券(第三期)(面向专业投资者)"/>
    <s v="企业债、公司债"/>
    <s v="公司债"/>
    <s v="175304.SH"/>
    <x v="872"/>
    <n v="200000"/>
    <n v="20440984.379999999"/>
    <x v="4600"/>
    <s v="193,643.81"/>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52"/>
    <s v="AA"/>
    <n v="1.3709"/>
    <s v="否"/>
    <m/>
    <m/>
    <m/>
    <m/>
    <m/>
    <m/>
    <m/>
    <m/>
    <m/>
    <m/>
    <m/>
    <s v="固定收益类资产"/>
  </r>
  <r>
    <s v="20恒信G3"/>
    <s v="海通恒信国际融资租赁股份有限公司2020年公开发行公司债券(面向专业投资者)(第三期)"/>
    <s v="企业债、公司债"/>
    <s v="公司债"/>
    <s v="175344.SH"/>
    <x v="874"/>
    <n v="200000"/>
    <n v="20392522.370000001"/>
    <x v="4601"/>
    <s v="385,205.46"/>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200000"/>
    <n v="20402493.149999999"/>
    <x v="5234"/>
    <s v="318,400.02"/>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193,643.82"/>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55"/>
    <s v="AA"/>
    <n v="1.4359"/>
    <s v="否"/>
    <m/>
    <m/>
    <m/>
    <m/>
    <m/>
    <m/>
    <m/>
    <m/>
    <m/>
    <m/>
    <m/>
    <s v="固定收益类资产"/>
  </r>
  <r>
    <s v="21中证02"/>
    <s v="中信证券股份有限公司2021年面向专业投资者公开发行公司债券(第一期)(品种二)"/>
    <s v="金融债"/>
    <s v="非银行金融债券"/>
    <s v="175668.SH"/>
    <x v="319"/>
    <n v="100000"/>
    <n v="10091682.189999999"/>
    <x v="5415"/>
    <s v="385,205.47"/>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75"/>
    <s v="AAA"/>
    <n v="1.6675"/>
    <s v="否"/>
    <m/>
    <m/>
    <m/>
    <m/>
    <m/>
    <m/>
    <m/>
    <m/>
    <m/>
    <m/>
    <m/>
    <s v="固定收益类资产"/>
  </r>
  <r>
    <s v="21中泰01"/>
    <s v="中泰证券股份有限公司公开发行2021年公司债券(第一期)"/>
    <s v="金融债"/>
    <s v="非银行金融债券"/>
    <s v="175675.SH"/>
    <x v="900"/>
    <n v="100000"/>
    <n v="10095287.67"/>
    <x v="5416"/>
    <s v="318,400.01"/>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1.75"/>
    <s v="AAA-"/>
    <n v="1.6654"/>
    <s v="否"/>
    <m/>
    <m/>
    <m/>
    <m/>
    <m/>
    <m/>
    <m/>
    <m/>
    <m/>
    <m/>
    <m/>
    <s v="固定收益类资产"/>
  </r>
  <r>
    <s v="21招证G5"/>
    <s v="招商证券股份有限公司面向专业投资者公开发行2021年公司债券(第三期)(品种二)"/>
    <s v="金融债"/>
    <s v="非银行金融债券"/>
    <s v="188387.SH"/>
    <x v="374"/>
    <n v="200000"/>
    <n v="20513435.620000001"/>
    <x v="4604"/>
    <s v="193,643.83"/>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2.21"/>
    <s v="AAA"/>
    <n v="2.0569000000000002"/>
    <s v="否"/>
    <m/>
    <m/>
    <m/>
    <m/>
    <m/>
    <m/>
    <m/>
    <m/>
    <m/>
    <m/>
    <m/>
    <s v="固定收益类资产"/>
  </r>
  <r>
    <s v="20齐鲁银行永续债"/>
    <s v="齐鲁银行股份有限公司2020年无固定期限资本债券"/>
    <s v="金融债"/>
    <s v="商业银行债券"/>
    <s v="2020054.IB"/>
    <x v="878"/>
    <n v="300000"/>
    <n v="31412429.039999999"/>
    <x v="5417"/>
    <s v="839,589.04"/>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200000"/>
    <n v="21031078.079999998"/>
    <x v="4607"/>
    <s v="347,178.08"/>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3.65"/>
    <s v="AA"/>
    <n v="3.2601"/>
    <s v="否"/>
    <m/>
    <m/>
    <m/>
    <m/>
    <m/>
    <m/>
    <m/>
    <m/>
    <m/>
    <m/>
    <m/>
    <s v="固定收益类资产"/>
  </r>
  <r>
    <s v="21齐鲁银行永续债"/>
    <s v="齐鲁银行股份有限公司2021年无固定期限资本债券"/>
    <s v="金融债"/>
    <s v="商业银行债券"/>
    <s v="2120022.IB"/>
    <x v="878"/>
    <n v="100000"/>
    <n v="10328436.99"/>
    <x v="4608"/>
    <s v="38,136.99"/>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3.93"/>
    <s v="AA"/>
    <n v="3.5289999999999999"/>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300000"/>
    <n v="31364035.75"/>
    <x v="4610"/>
    <s v="686,465.75"/>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36523.420000002"/>
    <x v="4611"/>
    <s v="649,753.42"/>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4.58"/>
    <s v="AA+"/>
    <n v="4.069"/>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3.92"/>
    <s v="AA"/>
    <n v="3.5238"/>
    <s v="否"/>
    <m/>
    <m/>
    <m/>
    <m/>
    <m/>
    <m/>
    <m/>
    <m/>
    <m/>
    <m/>
    <m/>
    <s v="固定收益类资产"/>
  </r>
  <r>
    <s v="21河钢集MTN002"/>
    <s v="河钢集团有限公司2021年度第二期中期票据"/>
    <s v="非金融企业债务融资工具"/>
    <s v="中期票据"/>
    <s v="102101317.IB"/>
    <x v="884"/>
    <n v="100000"/>
    <n v="10667341.1"/>
    <x v="5418"/>
    <s v="389,041.10"/>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2.23"/>
    <s v="AA+"/>
    <n v="2.0192999999999999"/>
    <s v="否"/>
    <m/>
    <m/>
    <m/>
    <m/>
    <m/>
    <m/>
    <m/>
    <m/>
    <m/>
    <m/>
    <m/>
    <s v="固定收益类资产"/>
  </r>
  <r>
    <s v="22河钢集MTN001"/>
    <s v="河钢集团有限公司2022年度第一期中期票据"/>
    <s v="非金融企业债务融资工具"/>
    <s v="中期票据"/>
    <s v="102280101.IB"/>
    <x v="884"/>
    <n v="500000"/>
    <n v="50552328.770000003"/>
    <x v="5236"/>
    <s v="552,328.77"/>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n v="2.72"/>
    <s v="AA+"/>
    <n v="2.5175999999999998"/>
    <s v="否"/>
    <m/>
    <m/>
    <m/>
    <m/>
    <m/>
    <m/>
    <m/>
    <m/>
    <m/>
    <m/>
    <m/>
    <s v="固定收益类资产"/>
  </r>
  <r>
    <s v="沪深300股指期货2206合约"/>
    <s v="沪深300股指期货2206合约"/>
    <s v="其他金融衍生品"/>
    <s v="股指期货空头合约"/>
    <s v="IF2206"/>
    <x v="885"/>
    <n v="29"/>
    <n v="33202620"/>
    <x v="5017"/>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s v="HA0258"/>
    <s v="是"/>
    <n v="0.61099999999999999"/>
    <n v="1.6333333333333333"/>
    <m/>
    <m/>
    <m/>
    <m/>
    <m/>
    <m/>
    <m/>
    <m/>
    <m/>
    <m/>
    <m/>
    <m/>
    <m/>
    <m/>
    <m/>
    <m/>
    <m/>
    <m/>
    <m/>
    <m/>
    <m/>
    <m/>
    <m/>
    <s v="固定收益类资产"/>
  </r>
  <r>
    <s v="沪深300股指期货2209合约"/>
    <s v="沪深300股指期货2209合约"/>
    <s v="其他金融衍生品"/>
    <s v="股指期货空头合约"/>
    <s v="IF2209"/>
    <x v="885"/>
    <n v="30"/>
    <n v="36734452.939999998"/>
    <x v="4617"/>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s v="HA0258"/>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2779790.609999999"/>
    <n v="32779790.609999999"/>
    <x v="5419"/>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3950.92"/>
    <n v="13950.92"/>
    <x v="5420"/>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其他流动性管理工具"/>
    <s v="其他流动性管理工具"/>
    <s v="现金及流动性管理工具"/>
    <s v="其他流动性管理工具"/>
    <s v="Z00037"/>
    <x v="885"/>
    <n v="69937072.939999998"/>
    <n v="69937072.939999998"/>
    <x v="5421"/>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8877382.8000000007"/>
    <n v="8877382.8000000007"/>
    <x v="5021"/>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2864263.07"/>
    <n v="12864263.07"/>
    <x v="5422"/>
    <m/>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中国工商银行活期存款"/>
    <s v="中国工商银行活期存款"/>
    <s v="现金及流动性管理工具"/>
    <s v="活期存款"/>
    <s v="Z11004"/>
    <x v="243"/>
    <n v="1254704.05"/>
    <n v="1254704.05"/>
    <x v="5423"/>
    <n v="2101.91"/>
    <m/>
    <s v="万能"/>
    <s v="新动力20号"/>
    <s v="华安财保资管新动力20集合资产管理产品"/>
    <s v="HA0258"/>
    <s v="组合类保险资管产品"/>
    <s v="固定收益类保险资管产品"/>
    <n v="1"/>
    <s v="华安财保资产管理有限责任公司"/>
    <n v="696892400"/>
    <n v="672537379.61000001"/>
    <m/>
    <m/>
    <m/>
    <m/>
    <m/>
    <m/>
    <m/>
    <m/>
    <m/>
    <m/>
    <m/>
    <m/>
    <m/>
    <m/>
    <m/>
    <m/>
    <m/>
    <m/>
    <m/>
    <m/>
    <m/>
    <m/>
    <m/>
    <m/>
    <m/>
    <m/>
    <m/>
    <m/>
    <m/>
    <m/>
    <m/>
    <m/>
    <m/>
    <m/>
    <m/>
    <m/>
    <m/>
    <m/>
    <m/>
    <m/>
    <m/>
    <m/>
    <m/>
    <m/>
    <s v="固定收益类资产"/>
  </r>
  <r>
    <s v="平安好医生"/>
    <s v="平安健康医疗科技有限公司"/>
    <s v="境外权益类资产（其他权益类资产）"/>
    <s v="境外权益类资产（其他权益类资产）"/>
    <s v="1833.HK"/>
    <x v="134"/>
    <n v="252700"/>
    <n v="20868929.27"/>
    <x v="5424"/>
    <m/>
    <m/>
    <s v="万能"/>
    <s v="新动力21号"/>
    <s v="华安财保资管新动力21集合资产管理产品"/>
    <s v="HA0259"/>
    <s v="组合类保险资管产品"/>
    <s v="固定收益类保险资管产品"/>
    <n v="1"/>
    <s v="华安财保资产管理有限责任公司"/>
    <n v="685129400"/>
    <n v="667213675.62"/>
    <m/>
    <m/>
    <m/>
    <m/>
    <s v="否"/>
    <n v="0"/>
    <m/>
    <m/>
    <m/>
    <m/>
    <m/>
    <m/>
    <m/>
    <m/>
    <m/>
    <m/>
    <m/>
    <m/>
    <m/>
    <m/>
    <m/>
    <m/>
    <m/>
    <m/>
    <m/>
    <m/>
    <m/>
    <m/>
    <m/>
    <m/>
    <m/>
    <m/>
    <m/>
    <m/>
    <m/>
    <m/>
    <m/>
    <m/>
    <m/>
    <m/>
    <m/>
    <m/>
    <m/>
    <m/>
    <s v="固定收益类资产"/>
  </r>
  <r>
    <s v="平安银行"/>
    <s v="平安银行股份有限公司"/>
    <s v="股票"/>
    <s v="沪深主板股"/>
    <s v="000001.SZ"/>
    <x v="593"/>
    <n v="208300"/>
    <n v="3818815.96"/>
    <x v="5425"/>
    <m/>
    <m/>
    <s v="万能"/>
    <s v="新动力21号"/>
    <s v="华安财保资管新动力21集合资产管理产品"/>
    <s v="HA0259"/>
    <s v="组合类保险资管产品"/>
    <s v="固定收益类保险资管产品"/>
    <n v="1"/>
    <s v="华安财保资产管理有限责任公司"/>
    <n v="685129400"/>
    <n v="667213675.62"/>
    <m/>
    <m/>
    <m/>
    <m/>
    <s v="是"/>
    <n v="1.0733838918349501E-5"/>
    <m/>
    <m/>
    <m/>
    <m/>
    <m/>
    <m/>
    <m/>
    <m/>
    <m/>
    <m/>
    <m/>
    <m/>
    <m/>
    <m/>
    <m/>
    <m/>
    <m/>
    <m/>
    <m/>
    <m/>
    <m/>
    <m/>
    <m/>
    <m/>
    <m/>
    <m/>
    <m/>
    <m/>
    <m/>
    <m/>
    <m/>
    <m/>
    <m/>
    <m/>
    <m/>
    <m/>
    <m/>
    <m/>
    <s v="固定收益类资产"/>
  </r>
  <r>
    <s v="万  科Ａ"/>
    <s v="万科企业股份有限公司"/>
    <s v="股票"/>
    <s v="沪深主板股"/>
    <s v="000002.SZ"/>
    <x v="292"/>
    <n v="68100"/>
    <n v="1736559.13"/>
    <x v="5426"/>
    <m/>
    <m/>
    <s v="万能"/>
    <s v="新动力21号"/>
    <s v="华安财保资管新动力21集合资产管理产品"/>
    <s v="HA0259"/>
    <s v="组合类保险资管产品"/>
    <s v="固定收益类保险资管产品"/>
    <n v="1"/>
    <s v="华安财保资产管理有限责任公司"/>
    <n v="685129400"/>
    <n v="667213675.62"/>
    <m/>
    <m/>
    <m/>
    <m/>
    <s v="是"/>
    <n v="5.8578713323507903E-6"/>
    <m/>
    <m/>
    <m/>
    <m/>
    <m/>
    <m/>
    <m/>
    <m/>
    <m/>
    <m/>
    <m/>
    <m/>
    <m/>
    <m/>
    <m/>
    <m/>
    <m/>
    <m/>
    <m/>
    <m/>
    <m/>
    <m/>
    <m/>
    <m/>
    <m/>
    <m/>
    <m/>
    <m/>
    <m/>
    <m/>
    <m/>
    <m/>
    <m/>
    <m/>
    <m/>
    <m/>
    <m/>
    <m/>
    <s v="固定收益类资产"/>
  </r>
  <r>
    <s v="中兴通讯"/>
    <s v="中兴通讯股份有限公司"/>
    <s v="股票"/>
    <s v="沪深主板股"/>
    <s v="000063.SZ"/>
    <x v="901"/>
    <n v="29902"/>
    <n v="933662.58"/>
    <x v="5427"/>
    <m/>
    <m/>
    <s v="万能"/>
    <s v="新动力21号"/>
    <s v="华安财保资管新动力21集合资产管理产品"/>
    <s v="HA0259"/>
    <s v="组合类保险资管产品"/>
    <s v="固定收益类保险资管产品"/>
    <n v="1"/>
    <s v="华安财保资产管理有限责任公司"/>
    <n v="685129400"/>
    <n v="667213675.62"/>
    <m/>
    <m/>
    <m/>
    <m/>
    <s v="是"/>
    <n v="6.31659846720376E-6"/>
    <m/>
    <m/>
    <m/>
    <m/>
    <m/>
    <m/>
    <m/>
    <m/>
    <m/>
    <m/>
    <m/>
    <m/>
    <m/>
    <m/>
    <m/>
    <m/>
    <m/>
    <m/>
    <m/>
    <m/>
    <m/>
    <m/>
    <m/>
    <m/>
    <m/>
    <m/>
    <m/>
    <m/>
    <m/>
    <m/>
    <m/>
    <m/>
    <m/>
    <m/>
    <m/>
    <m/>
    <m/>
    <m/>
    <s v="固定收益类资产"/>
  </r>
  <r>
    <s v="中国长城"/>
    <s v="中国长城科技集团股份有限公司"/>
    <s v="股票"/>
    <s v="沪深主板股"/>
    <s v="000066.SZ"/>
    <x v="902"/>
    <n v="17900"/>
    <n v="251077.39"/>
    <x v="5428"/>
    <m/>
    <m/>
    <s v="万能"/>
    <s v="新动力21号"/>
    <s v="华安财保资管新动力21集合资产管理产品"/>
    <s v="HA0259"/>
    <s v="组合类保险资管产品"/>
    <s v="固定收益类保险资管产品"/>
    <n v="1"/>
    <s v="华安财保资产管理有限责任公司"/>
    <n v="685129400"/>
    <n v="667213675.62"/>
    <m/>
    <m/>
    <m/>
    <m/>
    <s v="是"/>
    <n v="5.5490126685623896E-6"/>
    <m/>
    <m/>
    <m/>
    <m/>
    <m/>
    <m/>
    <m/>
    <m/>
    <m/>
    <m/>
    <m/>
    <m/>
    <m/>
    <m/>
    <m/>
    <m/>
    <m/>
    <m/>
    <m/>
    <m/>
    <m/>
    <m/>
    <m/>
    <m/>
    <m/>
    <m/>
    <m/>
    <m/>
    <m/>
    <m/>
    <m/>
    <m/>
    <m/>
    <m/>
    <m/>
    <m/>
    <m/>
    <m/>
    <s v="固定收益类资产"/>
  </r>
  <r>
    <s v="华侨城Ａ"/>
    <s v="深圳华侨城股份有限公司"/>
    <s v="股票"/>
    <s v="沪深主板股"/>
    <s v="000069.SZ"/>
    <x v="903"/>
    <n v="34000"/>
    <n v="258937.05"/>
    <x v="5429"/>
    <m/>
    <m/>
    <s v="万能"/>
    <s v="新动力21号"/>
    <s v="华安财保资管新动力21集合资产管理产品"/>
    <s v="HA0259"/>
    <s v="组合类保险资管产品"/>
    <s v="固定收益类保险资管产品"/>
    <n v="1"/>
    <s v="华安财保资产管理有限责任公司"/>
    <n v="685129400"/>
    <n v="667213675.62"/>
    <m/>
    <m/>
    <m/>
    <m/>
    <s v="是"/>
    <n v="4.1454345661890497E-6"/>
    <m/>
    <m/>
    <m/>
    <m/>
    <m/>
    <m/>
    <m/>
    <m/>
    <m/>
    <m/>
    <m/>
    <m/>
    <m/>
    <m/>
    <m/>
    <m/>
    <m/>
    <m/>
    <m/>
    <m/>
    <m/>
    <m/>
    <m/>
    <m/>
    <m/>
    <m/>
    <m/>
    <m/>
    <m/>
    <m/>
    <m/>
    <m/>
    <m/>
    <m/>
    <m/>
    <m/>
    <m/>
    <m/>
    <s v="固定收益类资产"/>
  </r>
  <r>
    <s v="TCL 科技"/>
    <s v="TCL科技集团股份有限公司"/>
    <s v="股票"/>
    <s v="沪深主板股"/>
    <s v="000100.SZ"/>
    <x v="904"/>
    <n v="125400"/>
    <n v="875516.78"/>
    <x v="5430"/>
    <m/>
    <m/>
    <s v="万能"/>
    <s v="新动力21号"/>
    <s v="华安财保资管新动力21集合资产管理产品"/>
    <s v="HA0259"/>
    <s v="组合类保险资管产品"/>
    <s v="固定收益类保险资管产品"/>
    <n v="1"/>
    <s v="华安财保资产管理有限责任公司"/>
    <n v="685129400"/>
    <n v="667213675.62"/>
    <m/>
    <m/>
    <m/>
    <m/>
    <s v="是"/>
    <n v="8.9375807776492692E-6"/>
    <m/>
    <m/>
    <m/>
    <m/>
    <m/>
    <m/>
    <m/>
    <m/>
    <m/>
    <m/>
    <m/>
    <m/>
    <m/>
    <m/>
    <m/>
    <m/>
    <m/>
    <m/>
    <m/>
    <m/>
    <m/>
    <m/>
    <m/>
    <m/>
    <m/>
    <m/>
    <m/>
    <m/>
    <m/>
    <m/>
    <m/>
    <m/>
    <m/>
    <m/>
    <m/>
    <m/>
    <m/>
    <m/>
    <s v="固定收益类资产"/>
  </r>
  <r>
    <s v="中联重科"/>
    <s v="中联重科股份有限公司"/>
    <s v="股票"/>
    <s v="沪深主板股"/>
    <s v="000157.SZ"/>
    <x v="905"/>
    <n v="50300"/>
    <n v="476267.08"/>
    <x v="5431"/>
    <m/>
    <m/>
    <s v="万能"/>
    <s v="新动力21号"/>
    <s v="华安财保资管新动力21集合资产管理产品"/>
    <s v="HA0259"/>
    <s v="组合类保险资管产品"/>
    <s v="固定收益类保险资管产品"/>
    <n v="1"/>
    <s v="华安财保资产管理有限责任公司"/>
    <n v="685129400"/>
    <n v="667213675.62"/>
    <m/>
    <m/>
    <m/>
    <m/>
    <s v="是"/>
    <n v="5.7962716066205097E-6"/>
    <m/>
    <m/>
    <m/>
    <m/>
    <m/>
    <m/>
    <m/>
    <m/>
    <m/>
    <m/>
    <m/>
    <m/>
    <m/>
    <m/>
    <m/>
    <m/>
    <m/>
    <m/>
    <m/>
    <m/>
    <m/>
    <m/>
    <m/>
    <m/>
    <m/>
    <m/>
    <m/>
    <m/>
    <m/>
    <m/>
    <m/>
    <m/>
    <m/>
    <m/>
    <m/>
    <m/>
    <m/>
    <m/>
    <s v="固定收益类资产"/>
  </r>
  <r>
    <s v="申万宏源"/>
    <s v="申万宏源集团股份有限公司"/>
    <s v="股票"/>
    <s v="沪深主板股"/>
    <s v="000166.SZ"/>
    <x v="618"/>
    <n v="139800"/>
    <n v="663672.02"/>
    <x v="5432"/>
    <m/>
    <m/>
    <s v="万能"/>
    <s v="新动力21号"/>
    <s v="华安财保资管新动力21集合资产管理产品"/>
    <s v="HA0259"/>
    <s v="组合类保险资管产品"/>
    <s v="固定收益类保险资管产品"/>
    <n v="1"/>
    <s v="华安财保资产管理有限责任公司"/>
    <n v="685129400"/>
    <n v="667213675.62"/>
    <m/>
    <m/>
    <m/>
    <m/>
    <s v="是"/>
    <n v="5.5830794539107398E-6"/>
    <m/>
    <m/>
    <m/>
    <m/>
    <m/>
    <m/>
    <m/>
    <m/>
    <m/>
    <m/>
    <m/>
    <m/>
    <m/>
    <m/>
    <m/>
    <m/>
    <m/>
    <m/>
    <m/>
    <m/>
    <m/>
    <m/>
    <m/>
    <m/>
    <m/>
    <m/>
    <m/>
    <m/>
    <m/>
    <m/>
    <m/>
    <m/>
    <m/>
    <m/>
    <m/>
    <m/>
    <m/>
    <m/>
    <s v="固定收益类资产"/>
  </r>
  <r>
    <s v="东方盛虹"/>
    <s v="江苏东方盛虹股份有限公司"/>
    <s v="股票"/>
    <s v="沪深主板股"/>
    <s v="000301.SZ"/>
    <x v="906"/>
    <n v="16800"/>
    <n v="310545.81"/>
    <x v="5433"/>
    <m/>
    <m/>
    <s v="万能"/>
    <s v="新动力21号"/>
    <s v="华安财保资管新动力21集合资产管理产品"/>
    <s v="HA0259"/>
    <s v="组合类保险资管产品"/>
    <s v="固定收益类保险资管产品"/>
    <n v="1"/>
    <s v="华安财保资产管理有限责任公司"/>
    <n v="685129400"/>
    <n v="667213675.62"/>
    <m/>
    <m/>
    <m/>
    <m/>
    <s v="是"/>
    <n v="2.8251881766067898E-6"/>
    <m/>
    <m/>
    <m/>
    <m/>
    <m/>
    <m/>
    <m/>
    <m/>
    <m/>
    <m/>
    <m/>
    <m/>
    <m/>
    <m/>
    <m/>
    <m/>
    <m/>
    <m/>
    <m/>
    <m/>
    <m/>
    <m/>
    <m/>
    <m/>
    <m/>
    <m/>
    <m/>
    <m/>
    <m/>
    <m/>
    <m/>
    <m/>
    <m/>
    <m/>
    <m/>
    <m/>
    <m/>
    <m/>
    <s v="固定收益类资产"/>
  </r>
  <r>
    <s v="美的集团"/>
    <s v="美的集团股份有限公司"/>
    <s v="股票"/>
    <s v="沪深主板股"/>
    <s v="000333.SZ"/>
    <x v="626"/>
    <n v="43100"/>
    <n v="3064475.65"/>
    <x v="5434"/>
    <m/>
    <m/>
    <s v="万能"/>
    <s v="新动力21号"/>
    <s v="华安财保资管新动力21集合资产管理产品"/>
    <s v="HA0259"/>
    <s v="组合类保险资管产品"/>
    <s v="固定收益类保险资管产品"/>
    <n v="1"/>
    <s v="华安财保资产管理有限责任公司"/>
    <n v="685129400"/>
    <n v="667213675.62"/>
    <m/>
    <m/>
    <m/>
    <m/>
    <s v="是"/>
    <n v="6.1620403235512104E-6"/>
    <m/>
    <m/>
    <m/>
    <m/>
    <m/>
    <m/>
    <m/>
    <m/>
    <m/>
    <m/>
    <m/>
    <m/>
    <m/>
    <m/>
    <m/>
    <m/>
    <m/>
    <m/>
    <m/>
    <m/>
    <m/>
    <m/>
    <m/>
    <m/>
    <m/>
    <m/>
    <m/>
    <m/>
    <m/>
    <m/>
    <m/>
    <m/>
    <m/>
    <m/>
    <m/>
    <m/>
    <m/>
    <m/>
    <s v="固定收益类资产"/>
  </r>
  <r>
    <s v="潍柴动力"/>
    <s v="潍柴动力股份有限公司"/>
    <s v="股票"/>
    <s v="沪深主板股"/>
    <s v="000338.SZ"/>
    <x v="907"/>
    <n v="48900"/>
    <n v="814197.07"/>
    <x v="5435"/>
    <m/>
    <m/>
    <s v="万能"/>
    <s v="新动力21号"/>
    <s v="华安财保资管新动力21集合资产管理产品"/>
    <s v="HA0259"/>
    <s v="组合类保险资管产品"/>
    <s v="固定收益类保险资管产品"/>
    <n v="1"/>
    <s v="华安财保资产管理有限责任公司"/>
    <n v="685129400"/>
    <n v="667213675.62"/>
    <m/>
    <m/>
    <m/>
    <m/>
    <s v="是"/>
    <n v="5.6035846672452402E-6"/>
    <m/>
    <m/>
    <m/>
    <m/>
    <m/>
    <m/>
    <m/>
    <m/>
    <m/>
    <m/>
    <m/>
    <m/>
    <m/>
    <m/>
    <m/>
    <m/>
    <m/>
    <m/>
    <m/>
    <m/>
    <m/>
    <m/>
    <m/>
    <m/>
    <m/>
    <m/>
    <m/>
    <m/>
    <m/>
    <m/>
    <m/>
    <m/>
    <m/>
    <m/>
    <m/>
    <m/>
    <m/>
    <m/>
    <s v="固定收益类资产"/>
  </r>
  <r>
    <s v="徐工机械"/>
    <s v="徐工集团工程机械股份有限公司"/>
    <s v="股票"/>
    <s v="沪深主板股"/>
    <s v="000425.SZ"/>
    <x v="908"/>
    <n v="47600"/>
    <n v="267053.33"/>
    <x v="5436"/>
    <m/>
    <m/>
    <s v="万能"/>
    <s v="新动力21号"/>
    <s v="华安财保资管新动力21集合资产管理产品"/>
    <s v="HA0259"/>
    <s v="组合类保险资管产品"/>
    <s v="固定收益类保险资管产品"/>
    <n v="1"/>
    <s v="华安财保资产管理有限责任公司"/>
    <n v="685129400"/>
    <n v="667213675.62"/>
    <m/>
    <m/>
    <m/>
    <m/>
    <s v="是"/>
    <n v="6.0763358093776297E-6"/>
    <m/>
    <m/>
    <m/>
    <m/>
    <m/>
    <m/>
    <m/>
    <m/>
    <m/>
    <m/>
    <m/>
    <m/>
    <m/>
    <m/>
    <m/>
    <m/>
    <m/>
    <m/>
    <m/>
    <m/>
    <m/>
    <m/>
    <m/>
    <m/>
    <m/>
    <m/>
    <m/>
    <m/>
    <m/>
    <m/>
    <m/>
    <m/>
    <m/>
    <m/>
    <m/>
    <m/>
    <m/>
    <m/>
    <s v="固定收益类资产"/>
  </r>
  <r>
    <s v="云南白药"/>
    <s v="云南白药集团股份有限公司"/>
    <s v="股票"/>
    <s v="沪深主板股"/>
    <s v="000538.SZ"/>
    <x v="629"/>
    <n v="4400"/>
    <n v="438020.57"/>
    <x v="5437"/>
    <m/>
    <m/>
    <s v="万能"/>
    <s v="新动力21号"/>
    <s v="华安财保资管新动力21集合资产管理产品"/>
    <s v="HA0259"/>
    <s v="组合类保险资管产品"/>
    <s v="固定收益类保险资管产品"/>
    <n v="1"/>
    <s v="华安财保资产管理有限责任公司"/>
    <n v="685129400"/>
    <n v="667213675.62"/>
    <m/>
    <m/>
    <m/>
    <m/>
    <s v="是"/>
    <n v="3.4294202403667101E-6"/>
    <m/>
    <m/>
    <m/>
    <m/>
    <m/>
    <m/>
    <m/>
    <m/>
    <m/>
    <m/>
    <m/>
    <m/>
    <m/>
    <m/>
    <m/>
    <m/>
    <m/>
    <m/>
    <m/>
    <m/>
    <m/>
    <m/>
    <m/>
    <m/>
    <m/>
    <m/>
    <m/>
    <m/>
    <m/>
    <m/>
    <m/>
    <m/>
    <m/>
    <m/>
    <m/>
    <m/>
    <m/>
    <m/>
    <s v="固定收益类资产"/>
  </r>
  <r>
    <s v="泸州老窖"/>
    <s v="泸州老窖股份有限公司"/>
    <s v="股票"/>
    <s v="沪深主板股"/>
    <s v="000568.SZ"/>
    <x v="293"/>
    <n v="9000"/>
    <n v="1800891.12"/>
    <x v="5438"/>
    <m/>
    <m/>
    <s v="万能"/>
    <s v="新动力21号"/>
    <s v="华安财保资管新动力21集合资产管理产品"/>
    <s v="HA0259"/>
    <s v="组合类保险资管产品"/>
    <s v="固定收益类保险资管产品"/>
    <n v="1"/>
    <s v="华安财保资产管理有限责任公司"/>
    <n v="685129400"/>
    <n v="667213675.62"/>
    <m/>
    <m/>
    <m/>
    <m/>
    <s v="是"/>
    <n v="6.1157296814754804E-6"/>
    <m/>
    <m/>
    <m/>
    <m/>
    <m/>
    <m/>
    <m/>
    <m/>
    <m/>
    <m/>
    <m/>
    <m/>
    <m/>
    <m/>
    <m/>
    <m/>
    <m/>
    <m/>
    <m/>
    <m/>
    <m/>
    <m/>
    <m/>
    <m/>
    <m/>
    <m/>
    <m/>
    <m/>
    <m/>
    <m/>
    <m/>
    <m/>
    <m/>
    <m/>
    <m/>
    <m/>
    <m/>
    <m/>
    <s v="固定收益类资产"/>
  </r>
  <r>
    <s v="古井贡酒"/>
    <s v="安徽古井贡酒股份有限公司"/>
    <s v="股票"/>
    <s v="沪深主板股"/>
    <s v="000596.SZ"/>
    <x v="294"/>
    <n v="1400"/>
    <n v="294475.56"/>
    <x v="5439"/>
    <m/>
    <m/>
    <s v="万能"/>
    <s v="新动力21号"/>
    <s v="华安财保资管新动力21集合资产管理产品"/>
    <s v="HA0259"/>
    <s v="组合类保险资管产品"/>
    <s v="固定收益类保险资管产品"/>
    <n v="1"/>
    <s v="华安财保资产管理有限责任公司"/>
    <n v="685129400"/>
    <n v="667213675.62"/>
    <m/>
    <m/>
    <m/>
    <m/>
    <s v="是"/>
    <n v="2.6485054861899399E-6"/>
    <m/>
    <m/>
    <m/>
    <m/>
    <m/>
    <m/>
    <m/>
    <m/>
    <m/>
    <m/>
    <m/>
    <m/>
    <m/>
    <m/>
    <m/>
    <m/>
    <m/>
    <m/>
    <m/>
    <m/>
    <m/>
    <m/>
    <m/>
    <m/>
    <m/>
    <m/>
    <m/>
    <m/>
    <m/>
    <m/>
    <m/>
    <m/>
    <m/>
    <m/>
    <m/>
    <m/>
    <m/>
    <m/>
    <s v="固定收益类资产"/>
  </r>
  <r>
    <s v="长安汽车"/>
    <s v="重庆长安汽车股份有限公司"/>
    <s v="股票"/>
    <s v="沪深主板股"/>
    <s v="000625.SZ"/>
    <x v="909"/>
    <n v="31456"/>
    <n v="537192.25"/>
    <x v="5440"/>
    <m/>
    <m/>
    <s v="万能"/>
    <s v="新动力21号"/>
    <s v="华安财保资管新动力21集合资产管理产品"/>
    <s v="HA0259"/>
    <s v="组合类保险资管产品"/>
    <s v="固定收益类保险资管产品"/>
    <n v="1"/>
    <s v="华安财保资产管理有限责任公司"/>
    <n v="685129400"/>
    <n v="667213675.62"/>
    <m/>
    <m/>
    <m/>
    <m/>
    <s v="是"/>
    <n v="4.1215104496926099E-6"/>
    <m/>
    <m/>
    <m/>
    <m/>
    <m/>
    <m/>
    <m/>
    <m/>
    <m/>
    <m/>
    <m/>
    <m/>
    <m/>
    <m/>
    <m/>
    <m/>
    <m/>
    <m/>
    <m/>
    <m/>
    <m/>
    <m/>
    <m/>
    <m/>
    <m/>
    <m/>
    <m/>
    <m/>
    <m/>
    <m/>
    <m/>
    <m/>
    <m/>
    <m/>
    <m/>
    <m/>
    <m/>
    <m/>
    <s v="固定收益类资产"/>
  </r>
  <r>
    <s v="格力电器"/>
    <s v="珠海格力电器股份有限公司"/>
    <s v="股票"/>
    <s v="沪深主板股"/>
    <s v="000651.SZ"/>
    <x v="910"/>
    <n v="41500"/>
    <n v="2087876.79"/>
    <x v="5441"/>
    <m/>
    <m/>
    <s v="万能"/>
    <s v="新动力21号"/>
    <s v="华安财保资管新动力21集合资产管理产品"/>
    <s v="HA0259"/>
    <s v="组合类保险资管产品"/>
    <s v="固定收益类保险资管产品"/>
    <n v="1"/>
    <s v="华安财保资产管理有限责任公司"/>
    <n v="685129400"/>
    <n v="667213675.62"/>
    <m/>
    <m/>
    <m/>
    <m/>
    <s v="是"/>
    <n v="7.0166907154864404E-6"/>
    <m/>
    <m/>
    <m/>
    <m/>
    <m/>
    <m/>
    <m/>
    <m/>
    <m/>
    <m/>
    <m/>
    <m/>
    <m/>
    <m/>
    <m/>
    <m/>
    <m/>
    <m/>
    <m/>
    <m/>
    <m/>
    <m/>
    <m/>
    <m/>
    <m/>
    <m/>
    <m/>
    <m/>
    <m/>
    <m/>
    <m/>
    <m/>
    <m/>
    <m/>
    <m/>
    <m/>
    <m/>
    <m/>
    <s v="固定收益类资产"/>
  </r>
  <r>
    <s v="长春高新"/>
    <s v="长春高新技术产业(集团)股份有限公司"/>
    <s v="股票"/>
    <s v="沪深主板股"/>
    <s v="000661.SZ"/>
    <x v="911"/>
    <n v="2400"/>
    <n v="898302.23"/>
    <x v="5442"/>
    <m/>
    <m/>
    <s v="万能"/>
    <s v="新动力21号"/>
    <s v="华安财保资管新动力21集合资产管理产品"/>
    <s v="HA0259"/>
    <s v="组合类保险资管产品"/>
    <s v="固定收益类保险资管产品"/>
    <n v="1"/>
    <s v="华安财保资产管理有限责任公司"/>
    <n v="685129400"/>
    <n v="667213675.62"/>
    <m/>
    <m/>
    <m/>
    <m/>
    <s v="是"/>
    <n v="5.9300214476521497E-6"/>
    <m/>
    <m/>
    <m/>
    <m/>
    <m/>
    <m/>
    <m/>
    <m/>
    <m/>
    <m/>
    <m/>
    <m/>
    <m/>
    <m/>
    <m/>
    <m/>
    <m/>
    <m/>
    <m/>
    <m/>
    <m/>
    <m/>
    <m/>
    <m/>
    <m/>
    <m/>
    <m/>
    <m/>
    <m/>
    <m/>
    <m/>
    <m/>
    <m/>
    <m/>
    <m/>
    <m/>
    <m/>
    <m/>
    <s v="固定收益类资产"/>
  </r>
  <r>
    <s v="中信特钢"/>
    <s v="中信泰富特钢集团股份有限公司"/>
    <s v="股票"/>
    <s v="沪深主板股"/>
    <s v="000708.SZ"/>
    <x v="406"/>
    <n v="10000"/>
    <n v="209169.42"/>
    <x v="5443"/>
    <m/>
    <m/>
    <s v="万能"/>
    <s v="新动力21号"/>
    <s v="华安财保资管新动力21集合资产管理产品"/>
    <s v="HA0259"/>
    <s v="组合类保险资管产品"/>
    <s v="固定收益类保险资管产品"/>
    <n v="1"/>
    <s v="华安财保资产管理有限责任公司"/>
    <n v="685129400"/>
    <n v="667213675.62"/>
    <m/>
    <m/>
    <m/>
    <m/>
    <s v="是"/>
    <n v="1.98131876629788E-6"/>
    <m/>
    <m/>
    <m/>
    <m/>
    <m/>
    <m/>
    <m/>
    <m/>
    <m/>
    <m/>
    <m/>
    <m/>
    <m/>
    <m/>
    <m/>
    <m/>
    <m/>
    <m/>
    <m/>
    <m/>
    <m/>
    <m/>
    <m/>
    <m/>
    <m/>
    <m/>
    <m/>
    <m/>
    <m/>
    <m/>
    <m/>
    <m/>
    <m/>
    <m/>
    <m/>
    <m/>
    <m/>
    <m/>
    <s v="固定收益类资产"/>
  </r>
  <r>
    <s v="京东方Ａ"/>
    <s v="京东方科技集团股份有限公司"/>
    <s v="股票"/>
    <s v="沪深主板股"/>
    <s v="000725.SZ"/>
    <x v="634"/>
    <n v="284400"/>
    <n v="1507188.34"/>
    <x v="5444"/>
    <m/>
    <m/>
    <s v="万能"/>
    <s v="新动力21号"/>
    <s v="华安财保资管新动力21集合资产管理产品"/>
    <s v="HA0259"/>
    <s v="组合类保险资管产品"/>
    <s v="固定收益类保险资管产品"/>
    <n v="1"/>
    <s v="华安财保资产管理有限责任公司"/>
    <n v="685129400"/>
    <n v="667213675.62"/>
    <m/>
    <m/>
    <m/>
    <m/>
    <s v="是"/>
    <n v="7.3974373246505704E-6"/>
    <m/>
    <m/>
    <m/>
    <m/>
    <m/>
    <m/>
    <m/>
    <m/>
    <m/>
    <m/>
    <m/>
    <m/>
    <m/>
    <m/>
    <m/>
    <m/>
    <m/>
    <m/>
    <m/>
    <m/>
    <m/>
    <m/>
    <m/>
    <m/>
    <m/>
    <m/>
    <m/>
    <m/>
    <m/>
    <m/>
    <m/>
    <m/>
    <m/>
    <m/>
    <m/>
    <m/>
    <m/>
    <m/>
    <s v="固定收益类资产"/>
  </r>
  <r>
    <s v="中航西飞"/>
    <s v="中航西安飞机工业集团股份有限公司"/>
    <s v="股票"/>
    <s v="沪深主板股"/>
    <s v="000768.SZ"/>
    <x v="638"/>
    <n v="12700"/>
    <n v="356571.8"/>
    <x v="5445"/>
    <m/>
    <m/>
    <s v="万能"/>
    <s v="新动力21号"/>
    <s v="华安财保资管新动力21集合资产管理产品"/>
    <s v="HA0259"/>
    <s v="组合类保险资管产品"/>
    <s v="固定收益类保险资管产品"/>
    <n v="1"/>
    <s v="华安财保资产管理有限责任公司"/>
    <n v="685129400"/>
    <n v="667213675.62"/>
    <m/>
    <m/>
    <m/>
    <m/>
    <s v="是"/>
    <n v="4.5870812886149099E-6"/>
    <m/>
    <m/>
    <m/>
    <m/>
    <m/>
    <m/>
    <m/>
    <m/>
    <m/>
    <m/>
    <m/>
    <m/>
    <m/>
    <m/>
    <m/>
    <m/>
    <m/>
    <m/>
    <m/>
    <m/>
    <m/>
    <m/>
    <m/>
    <m/>
    <m/>
    <m/>
    <m/>
    <m/>
    <m/>
    <m/>
    <m/>
    <m/>
    <m/>
    <m/>
    <m/>
    <m/>
    <m/>
    <m/>
    <s v="固定收益类资产"/>
  </r>
  <r>
    <s v="广发证券"/>
    <s v="广发证券股份有限公司"/>
    <s v="股票"/>
    <s v="沪深主板股"/>
    <s v="000776.SZ"/>
    <x v="912"/>
    <n v="37400"/>
    <n v="770824.9"/>
    <x v="5446"/>
    <m/>
    <m/>
    <s v="万能"/>
    <s v="新动力21号"/>
    <s v="华安财保资管新动力21集合资产管理产品"/>
    <s v="HA0259"/>
    <s v="组合类保险资管产品"/>
    <s v="固定收益类保险资管产品"/>
    <n v="1"/>
    <s v="华安财保资产管理有限责任公司"/>
    <n v="685129400"/>
    <n v="667213675.62"/>
    <m/>
    <m/>
    <m/>
    <m/>
    <s v="是"/>
    <n v="4.9074360050557702E-6"/>
    <m/>
    <m/>
    <m/>
    <m/>
    <m/>
    <m/>
    <m/>
    <m/>
    <m/>
    <m/>
    <m/>
    <m/>
    <m/>
    <m/>
    <m/>
    <m/>
    <m/>
    <m/>
    <m/>
    <m/>
    <m/>
    <m/>
    <m/>
    <m/>
    <m/>
    <m/>
    <m/>
    <m/>
    <m/>
    <m/>
    <m/>
    <m/>
    <m/>
    <m/>
    <m/>
    <m/>
    <m/>
    <m/>
    <s v="固定收益类资产"/>
  </r>
  <r>
    <s v="长江证券"/>
    <s v="长江证券股份有限公司"/>
    <s v="股票"/>
    <s v="沪深主板股"/>
    <s v="000783.SZ"/>
    <x v="913"/>
    <n v="46800"/>
    <n v="347992.17"/>
    <x v="5447"/>
    <m/>
    <m/>
    <s v="万能"/>
    <s v="新动力21号"/>
    <s v="华安财保资管新动力21集合资产管理产品"/>
    <s v="HA0259"/>
    <s v="组合类保险资管产品"/>
    <s v="固定收益类保险资管产品"/>
    <n v="1"/>
    <s v="华安财保资产管理有限责任公司"/>
    <n v="685129400"/>
    <n v="667213675.62"/>
    <m/>
    <m/>
    <m/>
    <m/>
    <s v="是"/>
    <n v="8.4629947630776796E-6"/>
    <m/>
    <m/>
    <m/>
    <m/>
    <m/>
    <m/>
    <m/>
    <m/>
    <m/>
    <m/>
    <m/>
    <m/>
    <m/>
    <m/>
    <m/>
    <m/>
    <m/>
    <m/>
    <m/>
    <m/>
    <m/>
    <m/>
    <m/>
    <m/>
    <m/>
    <m/>
    <m/>
    <m/>
    <m/>
    <m/>
    <m/>
    <m/>
    <m/>
    <m/>
    <m/>
    <m/>
    <m/>
    <m/>
    <s v="固定收益类资产"/>
  </r>
  <r>
    <s v="北新建材"/>
    <s v="北新集团建材股份有限公司"/>
    <s v="股票"/>
    <s v="沪深主板股"/>
    <s v="000786.SZ"/>
    <x v="914"/>
    <n v="11500"/>
    <n v="428392.7"/>
    <x v="5448"/>
    <m/>
    <m/>
    <s v="万能"/>
    <s v="新动力21号"/>
    <s v="华安财保资管新动力21集合资产管理产品"/>
    <s v="HA0259"/>
    <s v="组合类保险资管产品"/>
    <s v="固定收益类保险资管产品"/>
    <n v="1"/>
    <s v="华安财保资产管理有限责任公司"/>
    <n v="685129400"/>
    <n v="667213675.62"/>
    <m/>
    <m/>
    <m/>
    <m/>
    <s v="是"/>
    <n v="6.8067159643287397E-6"/>
    <m/>
    <m/>
    <m/>
    <m/>
    <m/>
    <m/>
    <m/>
    <m/>
    <m/>
    <m/>
    <m/>
    <m/>
    <m/>
    <m/>
    <m/>
    <m/>
    <m/>
    <m/>
    <m/>
    <m/>
    <m/>
    <m/>
    <m/>
    <m/>
    <m/>
    <m/>
    <m/>
    <m/>
    <m/>
    <m/>
    <m/>
    <m/>
    <m/>
    <m/>
    <m/>
    <m/>
    <m/>
    <m/>
    <s v="固定收益类资产"/>
  </r>
  <r>
    <s v="一汽解放"/>
    <s v="一汽解放集团股份有限公司"/>
    <s v="股票"/>
    <s v="沪深主板股"/>
    <s v="000800.SZ"/>
    <x v="915"/>
    <n v="13100"/>
    <n v="132061"/>
    <x v="5449"/>
    <m/>
    <m/>
    <s v="万能"/>
    <s v="新动力21号"/>
    <s v="华安财保资管新动力21集合资产管理产品"/>
    <s v="HA0259"/>
    <s v="组合类保险资管产品"/>
    <s v="固定收益类保险资管产品"/>
    <n v="1"/>
    <s v="华安财保资产管理有限责任公司"/>
    <n v="685129400"/>
    <n v="667213675.62"/>
    <m/>
    <m/>
    <m/>
    <m/>
    <s v="是"/>
    <n v="2.8147136650671899E-6"/>
    <m/>
    <m/>
    <m/>
    <m/>
    <m/>
    <m/>
    <m/>
    <m/>
    <m/>
    <m/>
    <m/>
    <m/>
    <m/>
    <m/>
    <m/>
    <m/>
    <m/>
    <m/>
    <m/>
    <m/>
    <m/>
    <m/>
    <m/>
    <m/>
    <m/>
    <m/>
    <m/>
    <m/>
    <m/>
    <m/>
    <m/>
    <m/>
    <m/>
    <m/>
    <m/>
    <m/>
    <m/>
    <m/>
    <s v="固定收益类资产"/>
  </r>
  <r>
    <s v="五 粮 液"/>
    <s v="宜宾五粮液股份有限公司"/>
    <s v="股票"/>
    <s v="沪深主板股"/>
    <s v="000858.SZ"/>
    <x v="916"/>
    <n v="21900"/>
    <n v="4698142.33"/>
    <x v="5450"/>
    <m/>
    <m/>
    <s v="万能"/>
    <s v="新动力21号"/>
    <s v="华安财保资管新动力21集合资产管理产品"/>
    <s v="HA0259"/>
    <s v="组合类保险资管产品"/>
    <s v="固定收益类保险资管产品"/>
    <n v="1"/>
    <s v="华安财保资产管理有限责任公司"/>
    <n v="685129400"/>
    <n v="667213675.62"/>
    <m/>
    <m/>
    <m/>
    <m/>
    <s v="是"/>
    <n v="5.6419916621642498E-6"/>
    <m/>
    <m/>
    <m/>
    <m/>
    <m/>
    <m/>
    <m/>
    <m/>
    <m/>
    <m/>
    <m/>
    <m/>
    <m/>
    <m/>
    <m/>
    <m/>
    <m/>
    <m/>
    <m/>
    <m/>
    <m/>
    <m/>
    <m/>
    <m/>
    <m/>
    <m/>
    <m/>
    <m/>
    <m/>
    <m/>
    <m/>
    <m/>
    <m/>
    <m/>
    <m/>
    <m/>
    <m/>
    <m/>
    <s v="固定收益类资产"/>
  </r>
  <r>
    <s v="双汇发展"/>
    <s v="河南双汇投资发展股份有限公司"/>
    <s v="股票"/>
    <s v="沪深主板股"/>
    <s v="000895.SZ"/>
    <x v="917"/>
    <n v="12600"/>
    <n v="486971.84"/>
    <x v="5451"/>
    <m/>
    <m/>
    <s v="万能"/>
    <s v="新动力21号"/>
    <s v="华安财保资管新动力21集合资产管理产品"/>
    <s v="HA0259"/>
    <s v="组合类保险资管产品"/>
    <s v="固定收益类保险资管产品"/>
    <n v="1"/>
    <s v="华安财保资产管理有限责任公司"/>
    <n v="685129400"/>
    <n v="667213675.62"/>
    <m/>
    <m/>
    <m/>
    <m/>
    <s v="是"/>
    <n v="3.63671921304243E-6"/>
    <m/>
    <m/>
    <m/>
    <m/>
    <m/>
    <m/>
    <m/>
    <m/>
    <m/>
    <m/>
    <m/>
    <m/>
    <m/>
    <m/>
    <m/>
    <m/>
    <m/>
    <m/>
    <m/>
    <m/>
    <m/>
    <m/>
    <m/>
    <m/>
    <m/>
    <m/>
    <m/>
    <m/>
    <m/>
    <m/>
    <m/>
    <m/>
    <m/>
    <m/>
    <m/>
    <m/>
    <m/>
    <m/>
    <s v="固定收益类资产"/>
  </r>
  <r>
    <s v="紫光股份"/>
    <s v="紫光股份有限公司"/>
    <s v="股票"/>
    <s v="沪深主板股"/>
    <s v="000938.SZ"/>
    <x v="918"/>
    <n v="13600"/>
    <n v="285693.03999999998"/>
    <x v="5452"/>
    <m/>
    <m/>
    <s v="万能"/>
    <s v="新动力21号"/>
    <s v="华安财保资管新动力21集合资产管理产品"/>
    <s v="HA0259"/>
    <s v="组合类保险资管产品"/>
    <s v="固定收益类保险资管产品"/>
    <n v="1"/>
    <s v="华安财保资产管理有限责任公司"/>
    <n v="685129400"/>
    <n v="667213675.62"/>
    <m/>
    <m/>
    <m/>
    <m/>
    <s v="是"/>
    <n v="4.7551119546110999E-6"/>
    <m/>
    <m/>
    <m/>
    <m/>
    <m/>
    <m/>
    <m/>
    <m/>
    <m/>
    <m/>
    <m/>
    <m/>
    <m/>
    <m/>
    <m/>
    <m/>
    <m/>
    <m/>
    <m/>
    <m/>
    <m/>
    <m/>
    <m/>
    <m/>
    <m/>
    <m/>
    <m/>
    <m/>
    <m/>
    <m/>
    <m/>
    <m/>
    <m/>
    <m/>
    <m/>
    <m/>
    <m/>
    <m/>
    <s v="固定收益类资产"/>
  </r>
  <r>
    <s v="华东医药"/>
    <s v="华东医药股份有限公司"/>
    <s v="股票"/>
    <s v="沪深主板股"/>
    <s v="000963.SZ"/>
    <x v="919"/>
    <n v="7200"/>
    <n v="262237.36"/>
    <x v="5453"/>
    <m/>
    <m/>
    <s v="万能"/>
    <s v="新动力21号"/>
    <s v="华安财保资管新动力21集合资产管理产品"/>
    <s v="HA0259"/>
    <s v="组合类保险资管产品"/>
    <s v="固定收益类保险资管产品"/>
    <n v="1"/>
    <s v="华安财保资产管理有限责任公司"/>
    <n v="685129400"/>
    <n v="667213675.62"/>
    <m/>
    <m/>
    <m/>
    <m/>
    <s v="是"/>
    <n v="4.1147335195590103E-6"/>
    <m/>
    <m/>
    <m/>
    <m/>
    <m/>
    <m/>
    <m/>
    <m/>
    <m/>
    <m/>
    <m/>
    <m/>
    <m/>
    <m/>
    <m/>
    <m/>
    <m/>
    <m/>
    <m/>
    <m/>
    <m/>
    <m/>
    <m/>
    <m/>
    <m/>
    <m/>
    <m/>
    <m/>
    <m/>
    <m/>
    <m/>
    <m/>
    <m/>
    <m/>
    <m/>
    <m/>
    <m/>
    <m/>
    <s v="固定收益类资产"/>
  </r>
  <r>
    <s v="浪潮信息"/>
    <s v="浪潮电子信息产业股份有限公司"/>
    <s v="股票"/>
    <s v="沪深主板股"/>
    <s v="000977.SZ"/>
    <x v="646"/>
    <n v="9600"/>
    <n v="275584.18"/>
    <x v="5454"/>
    <m/>
    <m/>
    <s v="万能"/>
    <s v="新动力21号"/>
    <s v="华安财保资管新动力21集合资产管理产品"/>
    <s v="HA0259"/>
    <s v="组合类保险资管产品"/>
    <s v="固定收益类保险资管产品"/>
    <n v="1"/>
    <s v="华安财保资产管理有限责任公司"/>
    <n v="685129400"/>
    <n v="667213675.62"/>
    <m/>
    <m/>
    <m/>
    <m/>
    <s v="是"/>
    <n v="6.60374167590623E-6"/>
    <m/>
    <m/>
    <m/>
    <m/>
    <m/>
    <m/>
    <m/>
    <m/>
    <m/>
    <m/>
    <m/>
    <m/>
    <m/>
    <m/>
    <m/>
    <m/>
    <m/>
    <m/>
    <m/>
    <m/>
    <m/>
    <m/>
    <m/>
    <m/>
    <m/>
    <m/>
    <m/>
    <m/>
    <m/>
    <m/>
    <m/>
    <m/>
    <m/>
    <m/>
    <m/>
    <m/>
    <m/>
    <m/>
    <s v="固定收益类资产"/>
  </r>
  <r>
    <s v="永 泰 运"/>
    <s v="永泰运化工物流股份有限公司"/>
    <s v="股票"/>
    <s v="沪深主板股"/>
    <s v="001228.SZ"/>
    <x v="315"/>
    <n v="164"/>
    <n v="4995.4399999999996"/>
    <x v="433"/>
    <m/>
    <m/>
    <s v="万能"/>
    <s v="新动力21号"/>
    <s v="华安财保资管新动力21集合资产管理产品"/>
    <s v="HA0259"/>
    <s v="组合类保险资管产品"/>
    <s v="固定收益类保险资管产品"/>
    <n v="1"/>
    <s v="华安财保资产管理有限责任公司"/>
    <n v="685129400"/>
    <n v="667213675.62"/>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21号"/>
    <s v="华安财保资管新动力21集合资产管理产品"/>
    <s v="HA0259"/>
    <s v="组合类保险资管产品"/>
    <s v="固定收益类保险资管产品"/>
    <n v="1"/>
    <s v="华安财保资产管理有限责任公司"/>
    <n v="685129400"/>
    <n v="667213675.62"/>
    <m/>
    <m/>
    <m/>
    <m/>
    <s v="否"/>
    <e v="#DIV/0!"/>
    <m/>
    <m/>
    <m/>
    <m/>
    <m/>
    <m/>
    <m/>
    <m/>
    <m/>
    <m/>
    <m/>
    <m/>
    <m/>
    <m/>
    <m/>
    <m/>
    <m/>
    <m/>
    <m/>
    <m/>
    <m/>
    <m/>
    <m/>
    <m/>
    <m/>
    <m/>
    <m/>
    <m/>
    <m/>
    <m/>
    <m/>
    <m/>
    <m/>
    <m/>
    <m/>
    <m/>
    <m/>
    <m/>
    <s v="固定收益类资产"/>
  </r>
  <r>
    <s v="招商蛇口"/>
    <s v="招商局蛇口工业区控股股份有限公司"/>
    <s v="股票"/>
    <s v="沪深主板股"/>
    <s v="001979.SZ"/>
    <x v="920"/>
    <n v="30800"/>
    <n v="434133.39"/>
    <x v="5455"/>
    <m/>
    <m/>
    <s v="万能"/>
    <s v="新动力21号"/>
    <s v="华安财保资管新动力21集合资产管理产品"/>
    <s v="HA0259"/>
    <s v="组合类保险资管产品"/>
    <s v="固定收益类保险资管产品"/>
    <n v="1"/>
    <s v="华安财保资产管理有限责任公司"/>
    <n v="685129400"/>
    <n v="667213675.62"/>
    <m/>
    <m/>
    <m/>
    <m/>
    <s v="是"/>
    <n v="3.8872973586721096E-6"/>
    <m/>
    <m/>
    <m/>
    <m/>
    <m/>
    <m/>
    <m/>
    <m/>
    <m/>
    <m/>
    <m/>
    <m/>
    <m/>
    <m/>
    <m/>
    <m/>
    <m/>
    <m/>
    <m/>
    <m/>
    <m/>
    <m/>
    <m/>
    <m/>
    <m/>
    <m/>
    <m/>
    <m/>
    <m/>
    <m/>
    <m/>
    <m/>
    <m/>
    <m/>
    <m/>
    <m/>
    <m/>
    <m/>
    <s v="固定收益类资产"/>
  </r>
  <r>
    <s v="新 和 成"/>
    <s v="浙江新和成股份有限公司"/>
    <s v="股票"/>
    <s v="沪深主板股"/>
    <s v="002001.SZ"/>
    <x v="473"/>
    <n v="12600"/>
    <n v="377891.6"/>
    <x v="5456"/>
    <m/>
    <m/>
    <s v="万能"/>
    <s v="新动力21号"/>
    <s v="华安财保资管新动力21集合资产管理产品"/>
    <s v="HA0259"/>
    <s v="组合类保险资管产品"/>
    <s v="固定收益类保险资管产品"/>
    <n v="1"/>
    <s v="华安财保资产管理有限责任公司"/>
    <n v="685129400"/>
    <n v="667213675.62"/>
    <m/>
    <m/>
    <m/>
    <m/>
    <s v="是"/>
    <n v="4.8867614049913798E-6"/>
    <m/>
    <m/>
    <m/>
    <m/>
    <m/>
    <m/>
    <m/>
    <m/>
    <m/>
    <m/>
    <m/>
    <m/>
    <m/>
    <m/>
    <m/>
    <m/>
    <m/>
    <m/>
    <m/>
    <m/>
    <m/>
    <m/>
    <m/>
    <m/>
    <m/>
    <m/>
    <m/>
    <m/>
    <m/>
    <m/>
    <m/>
    <m/>
    <m/>
    <m/>
    <m/>
    <m/>
    <m/>
    <m/>
    <s v="固定收益类资产"/>
  </r>
  <r>
    <s v="华兰生物"/>
    <s v="华兰生物工程股份有限公司"/>
    <s v="股票"/>
    <s v="沪深主板股"/>
    <s v="002007.SZ"/>
    <x v="921"/>
    <n v="9300"/>
    <n v="356972.12"/>
    <x v="5457"/>
    <m/>
    <m/>
    <s v="万能"/>
    <s v="新动力21号"/>
    <s v="华安财保资管新动力21集合资产管理产品"/>
    <s v="HA0259"/>
    <s v="组合类保险资管产品"/>
    <s v="固定收益类保险资管产品"/>
    <n v="1"/>
    <s v="华安财保资产管理有限责任公司"/>
    <n v="685129400"/>
    <n v="667213675.62"/>
    <m/>
    <m/>
    <m/>
    <m/>
    <s v="是"/>
    <n v="5.09765929594136E-6"/>
    <m/>
    <m/>
    <m/>
    <m/>
    <m/>
    <m/>
    <m/>
    <m/>
    <m/>
    <m/>
    <m/>
    <m/>
    <m/>
    <m/>
    <m/>
    <m/>
    <m/>
    <m/>
    <m/>
    <m/>
    <m/>
    <m/>
    <m/>
    <m/>
    <m/>
    <m/>
    <m/>
    <m/>
    <m/>
    <m/>
    <m/>
    <m/>
    <m/>
    <m/>
    <m/>
    <m/>
    <m/>
    <m/>
    <s v="固定收益类资产"/>
  </r>
  <r>
    <s v="大族激光"/>
    <s v="大族激光科技产业集团股份有限公司"/>
    <s v="股票"/>
    <s v="沪深主板股"/>
    <s v="002008.SZ"/>
    <x v="922"/>
    <n v="8300"/>
    <n v="325674.76"/>
    <x v="5458"/>
    <m/>
    <m/>
    <s v="万能"/>
    <s v="新动力21号"/>
    <s v="华安财保资管新动力21集合资产管理产品"/>
    <s v="HA0259"/>
    <s v="组合类保险资管产品"/>
    <s v="固定收益类保险资管产品"/>
    <n v="1"/>
    <s v="华安财保资产管理有限责任公司"/>
    <n v="685129400"/>
    <n v="667213675.62"/>
    <m/>
    <m/>
    <m/>
    <m/>
    <s v="是"/>
    <n v="7.8917009818030002E-6"/>
    <m/>
    <m/>
    <m/>
    <m/>
    <m/>
    <m/>
    <m/>
    <m/>
    <m/>
    <m/>
    <m/>
    <m/>
    <m/>
    <m/>
    <m/>
    <m/>
    <m/>
    <m/>
    <m/>
    <m/>
    <m/>
    <m/>
    <m/>
    <m/>
    <m/>
    <m/>
    <m/>
    <m/>
    <m/>
    <m/>
    <m/>
    <m/>
    <m/>
    <m/>
    <m/>
    <m/>
    <m/>
    <m/>
    <s v="固定收益类资产"/>
  </r>
  <r>
    <s v="分众传媒"/>
    <s v="分众传媒信息技术股份有限公司"/>
    <s v="股票"/>
    <s v="沪深主板股"/>
    <s v="002027.SZ"/>
    <x v="923"/>
    <n v="91600"/>
    <n v="840703.19"/>
    <x v="5459"/>
    <m/>
    <m/>
    <s v="万能"/>
    <s v="新动力21号"/>
    <s v="华安财保资管新动力21集合资产管理产品"/>
    <s v="HA0259"/>
    <s v="组合类保险资管产品"/>
    <s v="固定收益类保险资管产品"/>
    <n v="1"/>
    <s v="华安财保资产管理有限责任公司"/>
    <n v="685129400"/>
    <n v="667213675.62"/>
    <m/>
    <m/>
    <m/>
    <m/>
    <s v="是"/>
    <n v="6.34252411252106E-6"/>
    <m/>
    <m/>
    <m/>
    <m/>
    <m/>
    <m/>
    <m/>
    <m/>
    <m/>
    <m/>
    <m/>
    <m/>
    <m/>
    <m/>
    <m/>
    <m/>
    <m/>
    <m/>
    <m/>
    <m/>
    <m/>
    <m/>
    <m/>
    <m/>
    <m/>
    <m/>
    <m/>
    <m/>
    <m/>
    <m/>
    <m/>
    <m/>
    <m/>
    <m/>
    <m/>
    <m/>
    <m/>
    <m/>
    <s v="固定收益类资产"/>
  </r>
  <r>
    <s v="苏 泊 尔"/>
    <s v="浙江苏泊尔股份有限公司"/>
    <s v="股票"/>
    <s v="沪深主板股"/>
    <s v="002032.SZ"/>
    <x v="924"/>
    <n v="3400"/>
    <n v="208879.66"/>
    <x v="5460"/>
    <m/>
    <m/>
    <s v="万能"/>
    <s v="新动力21号"/>
    <s v="华安财保资管新动力21集合资产管理产品"/>
    <s v="HA0259"/>
    <s v="组合类保险资管产品"/>
    <s v="固定收益类保险资管产品"/>
    <n v="1"/>
    <s v="华安财保资产管理有限责任公司"/>
    <n v="685129400"/>
    <n v="667213675.62"/>
    <m/>
    <m/>
    <m/>
    <m/>
    <s v="是"/>
    <n v="4.2043903738078497E-6"/>
    <m/>
    <m/>
    <m/>
    <m/>
    <m/>
    <m/>
    <m/>
    <m/>
    <m/>
    <m/>
    <m/>
    <m/>
    <m/>
    <m/>
    <m/>
    <m/>
    <m/>
    <m/>
    <m/>
    <m/>
    <m/>
    <m/>
    <m/>
    <m/>
    <m/>
    <m/>
    <m/>
    <m/>
    <m/>
    <m/>
    <m/>
    <m/>
    <m/>
    <m/>
    <m/>
    <m/>
    <m/>
    <m/>
    <s v="固定收益类资产"/>
  </r>
  <r>
    <s v="紫光国微"/>
    <s v="紫光国芯微电子股份有限公司"/>
    <s v="股票"/>
    <s v="沪深主板股"/>
    <s v="002049.SZ"/>
    <x v="185"/>
    <n v="4300"/>
    <n v="566216.32999999996"/>
    <x v="5461"/>
    <m/>
    <m/>
    <s v="万能"/>
    <s v="新动力21号"/>
    <s v="华安财保资管新动力21集合资产管理产品"/>
    <s v="HA0259"/>
    <s v="组合类保险资管产品"/>
    <s v="固定收益类保险资管产品"/>
    <n v="1"/>
    <s v="华安财保资产管理有限责任公司"/>
    <n v="685129400"/>
    <n v="667213675.62"/>
    <m/>
    <m/>
    <m/>
    <m/>
    <s v="是"/>
    <n v="7.0856530298907402E-6"/>
    <m/>
    <m/>
    <m/>
    <m/>
    <m/>
    <m/>
    <m/>
    <m/>
    <m/>
    <m/>
    <m/>
    <m/>
    <m/>
    <m/>
    <m/>
    <m/>
    <m/>
    <m/>
    <m/>
    <m/>
    <m/>
    <m/>
    <m/>
    <m/>
    <m/>
    <m/>
    <m/>
    <m/>
    <m/>
    <m/>
    <m/>
    <m/>
    <m/>
    <m/>
    <m/>
    <m/>
    <m/>
    <m/>
    <s v="固定收益类资产"/>
  </r>
  <r>
    <s v="三花智控"/>
    <s v="浙江三花智能控制股份有限公司"/>
    <s v="股票"/>
    <s v="沪深主板股"/>
    <s v="002050.SZ"/>
    <x v="925"/>
    <n v="17600"/>
    <n v="398192.85"/>
    <x v="5462"/>
    <m/>
    <m/>
    <s v="万能"/>
    <s v="新动力21号"/>
    <s v="华安财保资管新动力21集合资产管理产品"/>
    <s v="HA0259"/>
    <s v="组合类保险资管产品"/>
    <s v="固定收益类保险资管产品"/>
    <n v="1"/>
    <s v="华安财保资产管理有限责任公司"/>
    <n v="685129400"/>
    <n v="667213675.62"/>
    <m/>
    <m/>
    <m/>
    <m/>
    <s v="是"/>
    <n v="4.9010065404310997E-6"/>
    <m/>
    <m/>
    <m/>
    <m/>
    <m/>
    <m/>
    <m/>
    <m/>
    <m/>
    <m/>
    <m/>
    <m/>
    <m/>
    <m/>
    <m/>
    <m/>
    <m/>
    <m/>
    <m/>
    <m/>
    <m/>
    <m/>
    <m/>
    <m/>
    <m/>
    <m/>
    <m/>
    <m/>
    <m/>
    <m/>
    <m/>
    <m/>
    <m/>
    <m/>
    <m/>
    <m/>
    <m/>
    <m/>
    <s v="固定收益类资产"/>
  </r>
  <r>
    <s v="华峰化学"/>
    <s v="华峰化学股份有限公司"/>
    <s v="股票"/>
    <s v="沪深主板股"/>
    <s v="002064.SZ"/>
    <x v="926"/>
    <n v="16100"/>
    <n v="161366.19"/>
    <x v="5463"/>
    <m/>
    <m/>
    <s v="万能"/>
    <s v="新动力21号"/>
    <s v="华安财保资管新动力21集合资产管理产品"/>
    <s v="HA0259"/>
    <s v="组合类保险资管产品"/>
    <s v="固定收益类保险资管产品"/>
    <n v="1"/>
    <s v="华安财保资产管理有限责任公司"/>
    <n v="685129400"/>
    <n v="667213675.62"/>
    <m/>
    <m/>
    <m/>
    <m/>
    <s v="是"/>
    <n v="3.24430379542495E-6"/>
    <m/>
    <m/>
    <m/>
    <m/>
    <m/>
    <m/>
    <m/>
    <m/>
    <m/>
    <m/>
    <m/>
    <m/>
    <m/>
    <m/>
    <m/>
    <m/>
    <m/>
    <m/>
    <m/>
    <m/>
    <m/>
    <m/>
    <m/>
    <m/>
    <m/>
    <m/>
    <m/>
    <m/>
    <m/>
    <m/>
    <m/>
    <m/>
    <m/>
    <m/>
    <m/>
    <m/>
    <m/>
    <m/>
    <s v="固定收益类资产"/>
  </r>
  <r>
    <s v="韵达股份"/>
    <s v="韵达控股股份有限公司"/>
    <s v="股票"/>
    <s v="沪深主板股"/>
    <s v="002120.SZ"/>
    <x v="654"/>
    <n v="11600"/>
    <n v="199398.2"/>
    <x v="5464"/>
    <m/>
    <m/>
    <s v="万能"/>
    <s v="新动力21号"/>
    <s v="华安财保资管新动力21集合资产管理产品"/>
    <s v="HA0259"/>
    <s v="组合类保险资管产品"/>
    <s v="固定收益类保险资管产品"/>
    <n v="1"/>
    <s v="华安财保资产管理有限责任公司"/>
    <n v="685129400"/>
    <n v="667213675.62"/>
    <m/>
    <m/>
    <m/>
    <m/>
    <s v="是"/>
    <n v="3.9961884244567798E-6"/>
    <m/>
    <m/>
    <m/>
    <m/>
    <m/>
    <m/>
    <m/>
    <m/>
    <m/>
    <m/>
    <m/>
    <m/>
    <m/>
    <m/>
    <m/>
    <m/>
    <m/>
    <m/>
    <m/>
    <m/>
    <m/>
    <m/>
    <m/>
    <m/>
    <m/>
    <m/>
    <m/>
    <m/>
    <m/>
    <m/>
    <m/>
    <m/>
    <m/>
    <m/>
    <m/>
    <m/>
    <m/>
    <m/>
    <s v="固定收益类资产"/>
  </r>
  <r>
    <s v="中环股份"/>
    <s v="天津中环半导体股份有限公司"/>
    <s v="股票"/>
    <s v="沪深主板股"/>
    <s v="002129.SZ"/>
    <x v="656"/>
    <n v="22000"/>
    <n v="652465.31000000006"/>
    <x v="5465"/>
    <m/>
    <m/>
    <s v="万能"/>
    <s v="新动力21号"/>
    <s v="华安财保资管新动力21集合资产管理产品"/>
    <s v="HA0259"/>
    <s v="组合类保险资管产品"/>
    <s v="固定收益类保险资管产品"/>
    <n v="1"/>
    <s v="华安财保资产管理有限责任公司"/>
    <n v="685129400"/>
    <n v="667213675.62"/>
    <m/>
    <m/>
    <m/>
    <m/>
    <s v="是"/>
    <n v="6.8074915970977099E-6"/>
    <m/>
    <m/>
    <m/>
    <m/>
    <m/>
    <m/>
    <m/>
    <m/>
    <m/>
    <m/>
    <m/>
    <m/>
    <m/>
    <m/>
    <m/>
    <m/>
    <m/>
    <m/>
    <m/>
    <m/>
    <m/>
    <m/>
    <m/>
    <m/>
    <m/>
    <m/>
    <m/>
    <m/>
    <m/>
    <m/>
    <m/>
    <m/>
    <m/>
    <m/>
    <m/>
    <m/>
    <m/>
    <m/>
    <s v="固定收益类资产"/>
  </r>
  <r>
    <s v="宁波银行"/>
    <s v="宁波银行股份有限公司"/>
    <s v="股票"/>
    <s v="沪深主板股"/>
    <s v="002142.SZ"/>
    <x v="657"/>
    <n v="86900"/>
    <n v="3015957.11"/>
    <x v="5466"/>
    <m/>
    <m/>
    <s v="万能"/>
    <s v="新动力21号"/>
    <s v="华安财保资管新动力21集合资产管理产品"/>
    <s v="HA0259"/>
    <s v="组合类保险资管产品"/>
    <s v="固定收益类保险资管产品"/>
    <n v="1"/>
    <s v="华安财保资产管理有限责任公司"/>
    <n v="685129400"/>
    <n v="667213675.62"/>
    <m/>
    <m/>
    <m/>
    <m/>
    <s v="是"/>
    <n v="1.31595071132021E-5"/>
    <m/>
    <m/>
    <m/>
    <m/>
    <m/>
    <m/>
    <m/>
    <m/>
    <m/>
    <m/>
    <m/>
    <m/>
    <m/>
    <m/>
    <m/>
    <m/>
    <m/>
    <m/>
    <m/>
    <m/>
    <m/>
    <m/>
    <m/>
    <m/>
    <m/>
    <m/>
    <m/>
    <m/>
    <m/>
    <m/>
    <m/>
    <m/>
    <m/>
    <m/>
    <m/>
    <m/>
    <m/>
    <m/>
    <s v="固定收益类资产"/>
  </r>
  <r>
    <s v="中航光电"/>
    <s v="中航光电科技股份有限公司"/>
    <s v="股票"/>
    <s v="沪深主板股"/>
    <s v="002179.SZ"/>
    <x v="465"/>
    <n v="5400"/>
    <n v="385663.28"/>
    <x v="5467"/>
    <m/>
    <m/>
    <s v="万能"/>
    <s v="新动力21号"/>
    <s v="华安财保资管新动力21集合资产管理产品"/>
    <s v="HA0259"/>
    <s v="组合类保险资管产品"/>
    <s v="固定收益类保险资管产品"/>
    <n v="1"/>
    <s v="华安财保资产管理有限责任公司"/>
    <n v="685129400"/>
    <n v="667213675.62"/>
    <m/>
    <m/>
    <m/>
    <m/>
    <s v="是"/>
    <n v="4.7558387608609296E-6"/>
    <m/>
    <m/>
    <m/>
    <m/>
    <m/>
    <m/>
    <m/>
    <m/>
    <m/>
    <m/>
    <m/>
    <m/>
    <m/>
    <m/>
    <m/>
    <m/>
    <m/>
    <m/>
    <m/>
    <m/>
    <m/>
    <m/>
    <m/>
    <m/>
    <m/>
    <m/>
    <m/>
    <m/>
    <m/>
    <m/>
    <m/>
    <m/>
    <m/>
    <m/>
    <m/>
    <m/>
    <m/>
    <m/>
    <s v="固定收益类资产"/>
  </r>
  <r>
    <s v="科大讯飞"/>
    <s v="科大讯飞股份有限公司"/>
    <s v="股票"/>
    <s v="沪深主板股"/>
    <s v="002230.SZ"/>
    <x v="662"/>
    <n v="17600"/>
    <n v="761507.55"/>
    <x v="5468"/>
    <m/>
    <m/>
    <s v="万能"/>
    <s v="新动力21号"/>
    <s v="华安财保资管新动力21集合资产管理产品"/>
    <s v="HA0259"/>
    <s v="组合类保险资管产品"/>
    <s v="固定收益类保险资管产品"/>
    <n v="1"/>
    <s v="华安财保资产管理有限责任公司"/>
    <n v="685129400"/>
    <n v="667213675.62"/>
    <m/>
    <m/>
    <m/>
    <m/>
    <s v="是"/>
    <n v="7.5720900239157398E-6"/>
    <m/>
    <m/>
    <m/>
    <m/>
    <m/>
    <m/>
    <m/>
    <m/>
    <m/>
    <m/>
    <m/>
    <m/>
    <m/>
    <m/>
    <m/>
    <m/>
    <m/>
    <m/>
    <m/>
    <m/>
    <m/>
    <m/>
    <m/>
    <m/>
    <m/>
    <m/>
    <m/>
    <m/>
    <m/>
    <m/>
    <m/>
    <m/>
    <m/>
    <m/>
    <m/>
    <m/>
    <m/>
    <m/>
    <s v="固定收益类资产"/>
  </r>
  <r>
    <s v="大华股份"/>
    <s v="浙江大华技术股份有限公司"/>
    <s v="股票"/>
    <s v="沪深主板股"/>
    <s v="002236.SZ"/>
    <x v="927"/>
    <n v="16600"/>
    <n v="343478.65"/>
    <x v="5469"/>
    <m/>
    <m/>
    <s v="万能"/>
    <s v="新动力21号"/>
    <s v="华安财保资管新动力21集合资产管理产品"/>
    <s v="HA0259"/>
    <s v="组合类保险资管产品"/>
    <s v="固定收益类保险资管产品"/>
    <n v="1"/>
    <s v="华安财保资产管理有限责任公司"/>
    <n v="685129400"/>
    <n v="667213675.62"/>
    <m/>
    <m/>
    <m/>
    <m/>
    <s v="是"/>
    <n v="5.5434024989785396E-6"/>
    <m/>
    <m/>
    <m/>
    <m/>
    <m/>
    <m/>
    <m/>
    <m/>
    <m/>
    <m/>
    <m/>
    <m/>
    <m/>
    <m/>
    <m/>
    <m/>
    <m/>
    <m/>
    <m/>
    <m/>
    <m/>
    <m/>
    <m/>
    <m/>
    <m/>
    <m/>
    <m/>
    <m/>
    <m/>
    <m/>
    <m/>
    <m/>
    <m/>
    <m/>
    <m/>
    <m/>
    <m/>
    <m/>
    <s v="固定收益类资产"/>
  </r>
  <r>
    <s v="歌尔股份"/>
    <s v="歌尔股份有限公司"/>
    <s v="股票"/>
    <s v="沪深主板股"/>
    <s v="002241.SZ"/>
    <x v="408"/>
    <n v="24700"/>
    <n v="919837.43"/>
    <x v="5470"/>
    <m/>
    <m/>
    <s v="万能"/>
    <s v="新动力21号"/>
    <s v="华安财保资管新动力21集合资产管理产品"/>
    <s v="HA0259"/>
    <s v="组合类保险资管产品"/>
    <s v="固定收益类保险资管产品"/>
    <n v="1"/>
    <s v="华安财保资产管理有限责任公司"/>
    <n v="685129400"/>
    <n v="667213675.62"/>
    <m/>
    <m/>
    <m/>
    <m/>
    <s v="是"/>
    <n v="7.2299996808613697E-6"/>
    <m/>
    <m/>
    <m/>
    <m/>
    <m/>
    <m/>
    <m/>
    <m/>
    <m/>
    <m/>
    <m/>
    <m/>
    <m/>
    <m/>
    <m/>
    <m/>
    <m/>
    <m/>
    <m/>
    <m/>
    <m/>
    <m/>
    <m/>
    <m/>
    <m/>
    <m/>
    <m/>
    <m/>
    <m/>
    <m/>
    <m/>
    <m/>
    <m/>
    <m/>
    <m/>
    <m/>
    <m/>
    <m/>
    <s v="固定收益类资产"/>
  </r>
  <r>
    <s v="上海莱士"/>
    <s v="上海莱士血液制品股份有限公司"/>
    <s v="股票"/>
    <s v="沪深主板股"/>
    <s v="002252.SZ"/>
    <x v="928"/>
    <n v="35800"/>
    <n v="265494.08"/>
    <x v="5471"/>
    <m/>
    <m/>
    <s v="万能"/>
    <s v="新动力21号"/>
    <s v="华安财保资管新动力21集合资产管理产品"/>
    <s v="HA0259"/>
    <s v="组合类保险资管产品"/>
    <s v="固定收益类保险资管产品"/>
    <n v="1"/>
    <s v="华安财保资产管理有限责任公司"/>
    <n v="685129400"/>
    <n v="667213675.62"/>
    <m/>
    <m/>
    <m/>
    <m/>
    <s v="是"/>
    <n v="5.3109518492375798E-6"/>
    <m/>
    <m/>
    <m/>
    <m/>
    <m/>
    <m/>
    <m/>
    <m/>
    <m/>
    <m/>
    <m/>
    <m/>
    <m/>
    <m/>
    <m/>
    <m/>
    <m/>
    <m/>
    <m/>
    <m/>
    <m/>
    <m/>
    <m/>
    <m/>
    <m/>
    <m/>
    <m/>
    <m/>
    <m/>
    <m/>
    <m/>
    <m/>
    <m/>
    <m/>
    <m/>
    <m/>
    <m/>
    <m/>
    <s v="固定收益类资产"/>
  </r>
  <r>
    <s v="东方雨虹"/>
    <s v="北京东方雨虹防水技术股份有限公司"/>
    <s v="股票"/>
    <s v="沪深主板股"/>
    <s v="002271.SZ"/>
    <x v="460"/>
    <n v="22550"/>
    <n v="934272.37"/>
    <x v="5472"/>
    <m/>
    <m/>
    <s v="万能"/>
    <s v="新动力21号"/>
    <s v="华安财保资管新动力21集合资产管理产品"/>
    <s v="HA0259"/>
    <s v="组合类保险资管产品"/>
    <s v="固定收益类保险资管产品"/>
    <n v="1"/>
    <s v="华安财保资产管理有限责任公司"/>
    <n v="685129400"/>
    <n v="667213675.62"/>
    <m/>
    <m/>
    <m/>
    <m/>
    <s v="是"/>
    <n v="8.9497363537649708E-6"/>
    <m/>
    <m/>
    <m/>
    <m/>
    <m/>
    <m/>
    <m/>
    <m/>
    <m/>
    <m/>
    <m/>
    <m/>
    <m/>
    <m/>
    <m/>
    <m/>
    <m/>
    <m/>
    <m/>
    <m/>
    <m/>
    <m/>
    <m/>
    <m/>
    <m/>
    <m/>
    <m/>
    <m/>
    <m/>
    <m/>
    <m/>
    <m/>
    <m/>
    <m/>
    <m/>
    <m/>
    <m/>
    <m/>
    <s v="固定收益类资产"/>
  </r>
  <r>
    <s v="洋河股份"/>
    <s v="江苏洋河酒厂股份有限公司"/>
    <s v="股票"/>
    <s v="沪深主板股"/>
    <s v="002304.SZ"/>
    <x v="671"/>
    <n v="7000"/>
    <n v="1211458.8"/>
    <x v="5473"/>
    <m/>
    <m/>
    <s v="万能"/>
    <s v="新动力21号"/>
    <s v="华安财保资管新动力21集合资产管理产品"/>
    <s v="HA0259"/>
    <s v="组合类保险资管产品"/>
    <s v="固定收益类保险资管产品"/>
    <n v="1"/>
    <s v="华安财保资产管理有限责任公司"/>
    <n v="685129400"/>
    <n v="667213675.62"/>
    <m/>
    <m/>
    <m/>
    <m/>
    <s v="是"/>
    <n v="4.6450270340573399E-6"/>
    <m/>
    <m/>
    <m/>
    <m/>
    <m/>
    <m/>
    <m/>
    <m/>
    <m/>
    <m/>
    <m/>
    <m/>
    <m/>
    <m/>
    <m/>
    <m/>
    <m/>
    <m/>
    <m/>
    <m/>
    <m/>
    <m/>
    <m/>
    <m/>
    <m/>
    <m/>
    <m/>
    <m/>
    <m/>
    <m/>
    <m/>
    <m/>
    <m/>
    <m/>
    <m/>
    <m/>
    <m/>
    <m/>
    <s v="固定收益类资产"/>
  </r>
  <r>
    <s v="海大集团"/>
    <s v="广东海大集团股份有限公司"/>
    <s v="股票"/>
    <s v="沪深主板股"/>
    <s v="002311.SZ"/>
    <x v="564"/>
    <n v="9600"/>
    <n v="663069.56999999995"/>
    <x v="5474"/>
    <m/>
    <m/>
    <s v="万能"/>
    <s v="新动力21号"/>
    <s v="华安财保资管新动力21集合资产管理产品"/>
    <s v="HA0259"/>
    <s v="组合类保险资管产品"/>
    <s v="固定收益类保险资管产品"/>
    <n v="1"/>
    <s v="华安财保资产管理有限责任公司"/>
    <n v="685129400"/>
    <n v="667213675.62"/>
    <m/>
    <m/>
    <m/>
    <m/>
    <s v="是"/>
    <n v="5.77909043583101E-6"/>
    <m/>
    <m/>
    <m/>
    <m/>
    <m/>
    <m/>
    <m/>
    <m/>
    <m/>
    <m/>
    <m/>
    <m/>
    <m/>
    <m/>
    <m/>
    <m/>
    <m/>
    <m/>
    <m/>
    <m/>
    <m/>
    <m/>
    <m/>
    <m/>
    <m/>
    <m/>
    <m/>
    <m/>
    <m/>
    <m/>
    <m/>
    <m/>
    <m/>
    <m/>
    <m/>
    <m/>
    <m/>
    <m/>
    <s v="固定收益类资产"/>
  </r>
  <r>
    <s v="顺丰控股"/>
    <s v="顺丰控股股份有限公司"/>
    <s v="股票"/>
    <s v="沪深主板股"/>
    <s v="002352.SZ"/>
    <x v="929"/>
    <n v="18800"/>
    <n v="1137366.26"/>
    <x v="5475"/>
    <m/>
    <m/>
    <s v="万能"/>
    <s v="新动力21号"/>
    <s v="华安财保资管新动力21集合资产管理产品"/>
    <s v="HA0259"/>
    <s v="组合类保险资管产品"/>
    <s v="固定收益类保险资管产品"/>
    <n v="1"/>
    <s v="华安财保资产管理有限责任公司"/>
    <n v="685129400"/>
    <n v="667213675.62"/>
    <m/>
    <m/>
    <m/>
    <m/>
    <s v="是"/>
    <n v="3.8404949514842004E-6"/>
    <m/>
    <m/>
    <m/>
    <m/>
    <m/>
    <m/>
    <m/>
    <m/>
    <m/>
    <m/>
    <m/>
    <m/>
    <m/>
    <m/>
    <m/>
    <m/>
    <m/>
    <m/>
    <m/>
    <m/>
    <m/>
    <m/>
    <m/>
    <m/>
    <m/>
    <m/>
    <m/>
    <m/>
    <m/>
    <m/>
    <m/>
    <m/>
    <m/>
    <m/>
    <m/>
    <m/>
    <m/>
    <m/>
    <s v="固定收益类资产"/>
  </r>
  <r>
    <s v="北方华创"/>
    <s v="北方华创科技集团股份有限公司"/>
    <s v="股票"/>
    <s v="沪深主板股"/>
    <s v="002371.SZ"/>
    <x v="463"/>
    <n v="2300"/>
    <n v="425497.33"/>
    <x v="5476"/>
    <m/>
    <m/>
    <s v="万能"/>
    <s v="新动力21号"/>
    <s v="华安财保资管新动力21集合资产管理产品"/>
    <s v="HA0259"/>
    <s v="组合类保险资管产品"/>
    <s v="固定收益类保险资管产品"/>
    <n v="1"/>
    <s v="华安财保资产管理有限责任公司"/>
    <n v="685129400"/>
    <n v="667213675.62"/>
    <m/>
    <m/>
    <m/>
    <m/>
    <s v="是"/>
    <n v="4.3741313854649203E-6"/>
    <m/>
    <m/>
    <m/>
    <m/>
    <m/>
    <m/>
    <m/>
    <m/>
    <m/>
    <m/>
    <m/>
    <m/>
    <m/>
    <m/>
    <m/>
    <m/>
    <m/>
    <m/>
    <m/>
    <m/>
    <m/>
    <m/>
    <m/>
    <m/>
    <m/>
    <m/>
    <m/>
    <m/>
    <m/>
    <m/>
    <m/>
    <m/>
    <m/>
    <m/>
    <m/>
    <m/>
    <m/>
    <m/>
    <s v="固定收益类资产"/>
  </r>
  <r>
    <s v="广 联 达"/>
    <s v="广联达科技股份有限公司"/>
    <s v="股票"/>
    <s v="沪深主板股"/>
    <s v="002410.SZ"/>
    <x v="676"/>
    <n v="9800"/>
    <n v="646568.19999999995"/>
    <x v="5477"/>
    <m/>
    <m/>
    <s v="万能"/>
    <s v="新动力21号"/>
    <s v="华安财保资管新动力21集合资产管理产品"/>
    <s v="HA0259"/>
    <s v="组合类保险资管产品"/>
    <s v="固定收益类保险资管产品"/>
    <n v="1"/>
    <s v="华安财保资产管理有限责任公司"/>
    <n v="685129400"/>
    <n v="667213675.62"/>
    <m/>
    <m/>
    <m/>
    <m/>
    <s v="是"/>
    <n v="8.2326122715588993E-6"/>
    <m/>
    <m/>
    <m/>
    <m/>
    <m/>
    <m/>
    <m/>
    <m/>
    <m/>
    <m/>
    <m/>
    <m/>
    <m/>
    <m/>
    <m/>
    <m/>
    <m/>
    <m/>
    <m/>
    <m/>
    <m/>
    <m/>
    <m/>
    <m/>
    <m/>
    <m/>
    <m/>
    <m/>
    <m/>
    <m/>
    <m/>
    <m/>
    <m/>
    <m/>
    <m/>
    <m/>
    <m/>
    <m/>
    <s v="固定收益类资产"/>
  </r>
  <r>
    <s v="高德红外"/>
    <s v="武汉高德红外股份有限公司"/>
    <s v="股票"/>
    <s v="沪深主板股"/>
    <s v="002414.SZ"/>
    <x v="930"/>
    <n v="7626"/>
    <n v="177039.08"/>
    <x v="5478"/>
    <m/>
    <m/>
    <s v="万能"/>
    <s v="新动力21号"/>
    <s v="华安财保资管新动力21集合资产管理产品"/>
    <s v="HA0259"/>
    <s v="组合类保险资管产品"/>
    <s v="固定收益类保险资管产品"/>
    <n v="1"/>
    <s v="华安财保资产管理有限责任公司"/>
    <n v="685129400"/>
    <n v="667213675.62"/>
    <m/>
    <m/>
    <m/>
    <m/>
    <s v="是"/>
    <n v="3.2498659818084499E-6"/>
    <m/>
    <m/>
    <m/>
    <m/>
    <m/>
    <m/>
    <m/>
    <m/>
    <m/>
    <m/>
    <m/>
    <m/>
    <m/>
    <m/>
    <m/>
    <m/>
    <m/>
    <m/>
    <m/>
    <m/>
    <m/>
    <m/>
    <m/>
    <m/>
    <m/>
    <m/>
    <m/>
    <m/>
    <m/>
    <m/>
    <m/>
    <m/>
    <m/>
    <m/>
    <m/>
    <m/>
    <m/>
    <m/>
    <s v="固定收益类资产"/>
  </r>
  <r>
    <s v="海康威视"/>
    <s v="杭州海康威视数字技术股份有限公司"/>
    <s v="股票"/>
    <s v="沪深主板股"/>
    <s v="002415.SZ"/>
    <x v="466"/>
    <n v="28500"/>
    <n v="1384655.18"/>
    <x v="5479"/>
    <m/>
    <m/>
    <s v="万能"/>
    <s v="新动力21号"/>
    <s v="华安财保资管新动力21集合资产管理产品"/>
    <s v="HA0259"/>
    <s v="组合类保险资管产品"/>
    <s v="固定收益类保险资管产品"/>
    <n v="1"/>
    <s v="华安财保资产管理有限责任公司"/>
    <n v="685129400"/>
    <n v="667213675.62"/>
    <m/>
    <m/>
    <m/>
    <m/>
    <s v="是"/>
    <n v="3.0212413240254499E-6"/>
    <m/>
    <m/>
    <m/>
    <m/>
    <m/>
    <m/>
    <m/>
    <m/>
    <m/>
    <m/>
    <m/>
    <m/>
    <m/>
    <m/>
    <m/>
    <m/>
    <m/>
    <m/>
    <m/>
    <m/>
    <m/>
    <m/>
    <m/>
    <m/>
    <m/>
    <m/>
    <m/>
    <m/>
    <m/>
    <m/>
    <m/>
    <m/>
    <m/>
    <m/>
    <m/>
    <m/>
    <m/>
    <m/>
    <s v="固定收益类资产"/>
  </r>
  <r>
    <s v="晶澳科技"/>
    <s v="晶澳太阳能科技股份有限公司"/>
    <s v="股票"/>
    <s v="沪深主板股"/>
    <s v="002459.SZ"/>
    <x v="931"/>
    <n v="6300"/>
    <n v="547667"/>
    <x v="5480"/>
    <m/>
    <m/>
    <s v="万能"/>
    <s v="新动力21号"/>
    <s v="华安财保资管新动力21集合资产管理产品"/>
    <s v="HA0259"/>
    <s v="组合类保险资管产品"/>
    <s v="固定收益类保险资管产品"/>
    <n v="1"/>
    <s v="华安财保资产管理有限责任公司"/>
    <n v="685129400"/>
    <n v="667213675.62"/>
    <m/>
    <m/>
    <m/>
    <m/>
    <s v="是"/>
    <n v="3.9373023351187101E-6"/>
    <m/>
    <m/>
    <m/>
    <m/>
    <m/>
    <m/>
    <m/>
    <m/>
    <m/>
    <m/>
    <m/>
    <m/>
    <m/>
    <m/>
    <m/>
    <m/>
    <m/>
    <m/>
    <m/>
    <m/>
    <m/>
    <m/>
    <m/>
    <m/>
    <m/>
    <m/>
    <m/>
    <m/>
    <m/>
    <m/>
    <m/>
    <m/>
    <m/>
    <m/>
    <m/>
    <m/>
    <m/>
    <m/>
    <s v="固定收益类资产"/>
  </r>
  <r>
    <s v="赣锋锂业"/>
    <s v="江西赣锋锂业股份有限公司"/>
    <s v="股票"/>
    <s v="沪深主板股"/>
    <s v="002460.SZ"/>
    <x v="679"/>
    <n v="9400"/>
    <n v="847332.3"/>
    <x v="5481"/>
    <m/>
    <m/>
    <s v="万能"/>
    <s v="新动力21号"/>
    <s v="华安财保资管新动力21集合资产管理产品"/>
    <s v="HA0259"/>
    <s v="组合类保险资管产品"/>
    <s v="固定收益类保险资管产品"/>
    <n v="1"/>
    <s v="华安财保资产管理有限责任公司"/>
    <n v="685129400"/>
    <n v="667213675.62"/>
    <m/>
    <m/>
    <m/>
    <m/>
    <s v="是"/>
    <n v="6.5392265102357503E-6"/>
    <m/>
    <m/>
    <m/>
    <m/>
    <m/>
    <m/>
    <m/>
    <m/>
    <m/>
    <m/>
    <m/>
    <m/>
    <m/>
    <m/>
    <m/>
    <m/>
    <m/>
    <m/>
    <m/>
    <m/>
    <m/>
    <m/>
    <m/>
    <m/>
    <m/>
    <m/>
    <m/>
    <m/>
    <m/>
    <m/>
    <m/>
    <m/>
    <m/>
    <m/>
    <m/>
    <m/>
    <m/>
    <m/>
    <s v="固定收益类资产"/>
  </r>
  <r>
    <s v="天齐锂业"/>
    <s v="天齐锂业股份有限公司"/>
    <s v="股票"/>
    <s v="沪深主板股"/>
    <s v="002466.SZ"/>
    <x v="932"/>
    <n v="12000"/>
    <n v="1098609.43"/>
    <x v="5482"/>
    <m/>
    <m/>
    <s v="万能"/>
    <s v="新动力21号"/>
    <s v="华安财保资管新动力21集合资产管理产品"/>
    <s v="HA0259"/>
    <s v="组合类保险资管产品"/>
    <s v="固定收益类保险资管产品"/>
    <n v="1"/>
    <s v="华安财保资产管理有限责任公司"/>
    <n v="685129400"/>
    <n v="667213675.62"/>
    <m/>
    <m/>
    <m/>
    <m/>
    <s v="是"/>
    <n v="8.1240302027802001E-6"/>
    <m/>
    <m/>
    <m/>
    <m/>
    <m/>
    <m/>
    <m/>
    <m/>
    <m/>
    <m/>
    <m/>
    <m/>
    <m/>
    <m/>
    <m/>
    <m/>
    <m/>
    <m/>
    <m/>
    <m/>
    <m/>
    <m/>
    <m/>
    <m/>
    <m/>
    <m/>
    <m/>
    <m/>
    <m/>
    <m/>
    <m/>
    <m/>
    <m/>
    <m/>
    <m/>
    <m/>
    <m/>
    <m/>
    <s v="固定收益类资产"/>
  </r>
  <r>
    <s v="立讯精密"/>
    <s v="立讯精密工业股份有限公司"/>
    <s v="股票"/>
    <s v="沪深主板股"/>
    <s v="002475.SZ"/>
    <x v="457"/>
    <n v="45600"/>
    <n v="2236832.98"/>
    <x v="5483"/>
    <m/>
    <m/>
    <s v="万能"/>
    <s v="新动力21号"/>
    <s v="华安财保资管新动力21集合资产管理产品"/>
    <s v="HA0259"/>
    <s v="组合类保险资管产品"/>
    <s v="固定收益类保险资管产品"/>
    <n v="1"/>
    <s v="华安财保资产管理有限责任公司"/>
    <n v="685129400"/>
    <n v="667213675.62"/>
    <m/>
    <m/>
    <m/>
    <m/>
    <s v="是"/>
    <n v="6.4367673026720699E-6"/>
    <m/>
    <m/>
    <m/>
    <m/>
    <m/>
    <m/>
    <m/>
    <m/>
    <m/>
    <m/>
    <m/>
    <m/>
    <m/>
    <m/>
    <m/>
    <m/>
    <m/>
    <m/>
    <m/>
    <m/>
    <m/>
    <m/>
    <m/>
    <m/>
    <m/>
    <m/>
    <m/>
    <m/>
    <m/>
    <m/>
    <m/>
    <m/>
    <m/>
    <m/>
    <m/>
    <m/>
    <m/>
    <m/>
    <s v="固定收益类资产"/>
  </r>
  <r>
    <s v="三七互娱"/>
    <s v="三七互娱网络科技集团股份有限公司"/>
    <s v="股票"/>
    <s v="沪深主板股"/>
    <s v="002555.SZ"/>
    <x v="682"/>
    <n v="13700"/>
    <n v="423054.26"/>
    <x v="5484"/>
    <m/>
    <m/>
    <s v="万能"/>
    <s v="新动力21号"/>
    <s v="华安财保资管新动力21集合资产管理产品"/>
    <s v="HA0259"/>
    <s v="组合类保险资管产品"/>
    <s v="固定收益类保险资管产品"/>
    <n v="1"/>
    <s v="华安财保资产管理有限责任公司"/>
    <n v="685129400"/>
    <n v="667213675.62"/>
    <m/>
    <m/>
    <m/>
    <m/>
    <s v="是"/>
    <n v="6.1771137744383903E-6"/>
    <m/>
    <m/>
    <m/>
    <m/>
    <m/>
    <m/>
    <m/>
    <m/>
    <m/>
    <m/>
    <m/>
    <m/>
    <m/>
    <m/>
    <m/>
    <m/>
    <m/>
    <m/>
    <m/>
    <m/>
    <m/>
    <m/>
    <m/>
    <m/>
    <m/>
    <m/>
    <m/>
    <m/>
    <m/>
    <m/>
    <m/>
    <m/>
    <m/>
    <m/>
    <m/>
    <m/>
    <m/>
    <m/>
    <s v="固定收益类资产"/>
  </r>
  <r>
    <s v="百润股份"/>
    <s v="上海百润投资控股集团股份有限公司"/>
    <s v="股票"/>
    <s v="沪深主板股"/>
    <s v="002568.SZ"/>
    <x v="933"/>
    <n v="4600"/>
    <n v="228085.13"/>
    <x v="5485"/>
    <m/>
    <m/>
    <s v="万能"/>
    <s v="新动力21号"/>
    <s v="华安财保资管新动力21集合资产管理产品"/>
    <s v="HA0259"/>
    <s v="组合类保险资管产品"/>
    <s v="固定收益类保险资管产品"/>
    <n v="1"/>
    <s v="华安财保资产管理有限责任公司"/>
    <n v="685129400"/>
    <n v="667213675.62"/>
    <m/>
    <m/>
    <m/>
    <m/>
    <s v="是"/>
    <n v="6.12484482106476E-6"/>
    <m/>
    <m/>
    <m/>
    <m/>
    <m/>
    <m/>
    <m/>
    <m/>
    <m/>
    <m/>
    <m/>
    <m/>
    <m/>
    <m/>
    <m/>
    <m/>
    <m/>
    <m/>
    <m/>
    <m/>
    <m/>
    <m/>
    <m/>
    <m/>
    <m/>
    <m/>
    <m/>
    <m/>
    <m/>
    <m/>
    <m/>
    <m/>
    <m/>
    <m/>
    <m/>
    <m/>
    <m/>
    <m/>
    <s v="固定收益类资产"/>
  </r>
  <r>
    <s v="比 亚 迪"/>
    <s v="比亚迪股份有限公司"/>
    <s v="股票"/>
    <s v="沪深主板股"/>
    <s v="002594.SZ"/>
    <x v="468"/>
    <n v="7500"/>
    <n v="1320042.26"/>
    <x v="5486"/>
    <m/>
    <m/>
    <s v="万能"/>
    <s v="新动力21号"/>
    <s v="华安财保资管新动力21集合资产管理产品"/>
    <s v="HA0259"/>
    <s v="组合类保险资管产品"/>
    <s v="固定收益类保险资管产品"/>
    <n v="1"/>
    <s v="华安财保资产管理有限责任公司"/>
    <n v="685129400"/>
    <n v="667213675.62"/>
    <m/>
    <m/>
    <m/>
    <m/>
    <s v="是"/>
    <n v="2.57630778479952E-6"/>
    <m/>
    <m/>
    <m/>
    <m/>
    <m/>
    <m/>
    <m/>
    <m/>
    <m/>
    <m/>
    <m/>
    <m/>
    <m/>
    <m/>
    <m/>
    <m/>
    <m/>
    <m/>
    <m/>
    <m/>
    <m/>
    <m/>
    <m/>
    <m/>
    <m/>
    <m/>
    <m/>
    <m/>
    <m/>
    <m/>
    <m/>
    <m/>
    <m/>
    <m/>
    <m/>
    <m/>
    <m/>
    <m/>
    <s v="固定收益类资产"/>
  </r>
  <r>
    <s v="领益智造"/>
    <s v="广东领益智造股份有限公司"/>
    <s v="股票"/>
    <s v="沪深主板股"/>
    <s v="002600.SZ"/>
    <x v="934"/>
    <n v="25200"/>
    <n v="260180.69"/>
    <x v="5487"/>
    <m/>
    <m/>
    <s v="万能"/>
    <s v="新动力21号"/>
    <s v="华安财保资管新动力21集合资产管理产品"/>
    <s v="HA0259"/>
    <s v="组合类保险资管产品"/>
    <s v="固定收益类保险资管产品"/>
    <n v="1"/>
    <s v="华安财保资产管理有限责任公司"/>
    <n v="685129400"/>
    <n v="667213675.62"/>
    <m/>
    <m/>
    <m/>
    <m/>
    <s v="是"/>
    <n v="3.5637948970004702E-6"/>
    <m/>
    <m/>
    <m/>
    <m/>
    <m/>
    <m/>
    <m/>
    <m/>
    <m/>
    <m/>
    <m/>
    <m/>
    <m/>
    <m/>
    <m/>
    <m/>
    <m/>
    <m/>
    <m/>
    <m/>
    <m/>
    <m/>
    <m/>
    <m/>
    <m/>
    <m/>
    <m/>
    <m/>
    <m/>
    <m/>
    <m/>
    <m/>
    <m/>
    <m/>
    <m/>
    <m/>
    <m/>
    <m/>
    <s v="固定收益类资产"/>
  </r>
  <r>
    <s v="龙佰集团"/>
    <s v="龙佰集团股份有限公司"/>
    <s v="股票"/>
    <s v="沪深主板股"/>
    <s v="002601.SZ"/>
    <x v="684"/>
    <n v="15300"/>
    <n v="400302.36"/>
    <x v="5488"/>
    <m/>
    <m/>
    <s v="万能"/>
    <s v="新动力21号"/>
    <s v="华安财保资管新动力21集合资产管理产品"/>
    <s v="HA0259"/>
    <s v="组合类保险资管产品"/>
    <s v="固定收益类保险资管产品"/>
    <n v="1"/>
    <s v="华安财保资产管理有限责任公司"/>
    <n v="685129400"/>
    <n v="667213675.62"/>
    <m/>
    <m/>
    <m/>
    <m/>
    <s v="是"/>
    <n v="6.4253040912486303E-6"/>
    <m/>
    <m/>
    <m/>
    <m/>
    <m/>
    <m/>
    <m/>
    <m/>
    <m/>
    <m/>
    <m/>
    <m/>
    <m/>
    <m/>
    <m/>
    <m/>
    <m/>
    <m/>
    <m/>
    <m/>
    <m/>
    <m/>
    <m/>
    <m/>
    <m/>
    <m/>
    <m/>
    <m/>
    <m/>
    <m/>
    <m/>
    <m/>
    <m/>
    <m/>
    <m/>
    <m/>
    <m/>
    <m/>
    <s v="固定收益类资产"/>
  </r>
  <r>
    <s v="世纪华通"/>
    <s v="浙江世纪华通集团股份有限公司"/>
    <s v="股票"/>
    <s v="沪深主板股"/>
    <s v="002602.SZ"/>
    <x v="935"/>
    <n v="40500"/>
    <n v="293448.09999999998"/>
    <x v="5489"/>
    <m/>
    <m/>
    <s v="万能"/>
    <s v="新动力21号"/>
    <s v="华安财保资管新动力21集合资产管理产品"/>
    <s v="HA0259"/>
    <s v="组合类保险资管产品"/>
    <s v="固定收益类保险资管产品"/>
    <n v="1"/>
    <s v="华安财保资产管理有限责任公司"/>
    <n v="685129400"/>
    <n v="667213675.62"/>
    <m/>
    <m/>
    <m/>
    <m/>
    <s v="是"/>
    <n v="5.43437643937511E-6"/>
    <m/>
    <m/>
    <m/>
    <m/>
    <m/>
    <m/>
    <m/>
    <m/>
    <m/>
    <m/>
    <m/>
    <m/>
    <m/>
    <m/>
    <m/>
    <m/>
    <m/>
    <m/>
    <m/>
    <m/>
    <m/>
    <m/>
    <m/>
    <m/>
    <m/>
    <m/>
    <m/>
    <m/>
    <m/>
    <m/>
    <m/>
    <m/>
    <m/>
    <m/>
    <m/>
    <m/>
    <m/>
    <m/>
    <s v="固定收益类资产"/>
  </r>
  <r>
    <s v="完美世界"/>
    <s v="完美世界股份有限公司"/>
    <s v="股票"/>
    <s v="沪深主板股"/>
    <s v="002624.SZ"/>
    <x v="936"/>
    <n v="12300"/>
    <n v="296285.03999999998"/>
    <x v="5490"/>
    <m/>
    <m/>
    <s v="万能"/>
    <s v="新动力21号"/>
    <s v="华安财保资管新动力21集合资产管理产品"/>
    <s v="HA0259"/>
    <s v="组合类保险资管产品"/>
    <s v="固定收益类保险资管产品"/>
    <n v="1"/>
    <s v="华安财保资产管理有限责任公司"/>
    <n v="685129400"/>
    <n v="667213675.62"/>
    <m/>
    <m/>
    <m/>
    <m/>
    <s v="是"/>
    <n v="6.3403094476377897E-6"/>
    <m/>
    <m/>
    <m/>
    <m/>
    <m/>
    <m/>
    <m/>
    <m/>
    <m/>
    <m/>
    <m/>
    <m/>
    <m/>
    <m/>
    <m/>
    <m/>
    <m/>
    <m/>
    <m/>
    <m/>
    <m/>
    <m/>
    <m/>
    <m/>
    <m/>
    <m/>
    <m/>
    <m/>
    <m/>
    <m/>
    <m/>
    <m/>
    <m/>
    <m/>
    <m/>
    <m/>
    <m/>
    <m/>
    <s v="固定收益类资产"/>
  </r>
  <r>
    <s v="天赐材料"/>
    <s v="广州天赐高新材料股份有限公司"/>
    <s v="股票"/>
    <s v="沪深主板股"/>
    <s v="002709.SZ"/>
    <x v="686"/>
    <n v="8300"/>
    <n v="832949.19"/>
    <x v="5491"/>
    <m/>
    <m/>
    <s v="万能"/>
    <s v="新动力21号"/>
    <s v="华安财保资管新动力21集合资产管理产品"/>
    <s v="HA0259"/>
    <s v="组合类保险资管产品"/>
    <s v="固定收益类保险资管产品"/>
    <n v="1"/>
    <s v="华安财保资产管理有限责任公司"/>
    <n v="685129400"/>
    <n v="667213675.62"/>
    <m/>
    <m/>
    <m/>
    <m/>
    <s v="是"/>
    <n v="8.6229354784769899E-6"/>
    <m/>
    <m/>
    <m/>
    <m/>
    <m/>
    <m/>
    <m/>
    <m/>
    <m/>
    <m/>
    <m/>
    <m/>
    <m/>
    <m/>
    <m/>
    <m/>
    <m/>
    <m/>
    <m/>
    <m/>
    <m/>
    <m/>
    <m/>
    <m/>
    <m/>
    <m/>
    <m/>
    <m/>
    <m/>
    <m/>
    <m/>
    <m/>
    <m/>
    <m/>
    <m/>
    <m/>
    <m/>
    <m/>
    <s v="固定收益类资产"/>
  </r>
  <r>
    <s v="牧原股份"/>
    <s v="牧原食品股份有限公司"/>
    <s v="股票"/>
    <s v="沪深主板股"/>
    <s v="002714.SZ"/>
    <x v="937"/>
    <n v="28720"/>
    <n v="1683231.33"/>
    <x v="5492"/>
    <m/>
    <m/>
    <s v="万能"/>
    <s v="新动力21号"/>
    <s v="华安财保资管新动力21集合资产管理产品"/>
    <s v="HA0259"/>
    <s v="组合类保险资管产品"/>
    <s v="固定收益类保险资管产品"/>
    <n v="1"/>
    <s v="华安财保资产管理有限责任公司"/>
    <n v="685129400"/>
    <n v="667213675.62"/>
    <m/>
    <m/>
    <m/>
    <m/>
    <s v="是"/>
    <n v="5.3963852315029902E-6"/>
    <m/>
    <m/>
    <m/>
    <m/>
    <m/>
    <m/>
    <m/>
    <m/>
    <m/>
    <m/>
    <m/>
    <m/>
    <m/>
    <m/>
    <m/>
    <m/>
    <m/>
    <m/>
    <m/>
    <m/>
    <m/>
    <m/>
    <m/>
    <m/>
    <m/>
    <m/>
    <m/>
    <m/>
    <m/>
    <m/>
    <m/>
    <m/>
    <m/>
    <m/>
    <m/>
    <m/>
    <m/>
    <m/>
    <s v="固定收益类资产"/>
  </r>
  <r>
    <s v="坚朗五金"/>
    <s v="广东坚朗五金制品股份有限公司"/>
    <s v="股票"/>
    <s v="沪深主板股"/>
    <s v="002791.SZ"/>
    <x v="938"/>
    <n v="1000"/>
    <n v="153969"/>
    <x v="5493"/>
    <m/>
    <m/>
    <s v="万能"/>
    <s v="新动力21号"/>
    <s v="华安财保资管新动力21集合资产管理产品"/>
    <s v="HA0259"/>
    <s v="组合类保险资管产品"/>
    <s v="固定收益类保险资管产品"/>
    <n v="1"/>
    <s v="华安财保资产管理有限责任公司"/>
    <n v="685129400"/>
    <n v="667213675.62"/>
    <m/>
    <m/>
    <m/>
    <m/>
    <s v="是"/>
    <n v="3.1100329663494399E-6"/>
    <m/>
    <m/>
    <m/>
    <m/>
    <m/>
    <m/>
    <m/>
    <m/>
    <m/>
    <m/>
    <m/>
    <m/>
    <m/>
    <m/>
    <m/>
    <m/>
    <m/>
    <m/>
    <m/>
    <m/>
    <m/>
    <m/>
    <m/>
    <m/>
    <m/>
    <m/>
    <m/>
    <m/>
    <m/>
    <m/>
    <m/>
    <m/>
    <m/>
    <m/>
    <m/>
    <m/>
    <m/>
    <m/>
    <s v="固定收益类资产"/>
  </r>
  <r>
    <s v="恩捷股份"/>
    <s v="云南恩捷新材料股份有限公司"/>
    <s v="股票"/>
    <s v="沪深主板股"/>
    <s v="002812.SZ"/>
    <x v="476"/>
    <n v="6000"/>
    <n v="888984.09"/>
    <x v="5494"/>
    <m/>
    <m/>
    <s v="万能"/>
    <s v="新动力21号"/>
    <s v="华安财保资管新动力21集合资产管理产品"/>
    <s v="HA0259"/>
    <s v="组合类保险资管产品"/>
    <s v="固定收益类保险资管产品"/>
    <n v="1"/>
    <s v="华安财保资产管理有限责任公司"/>
    <n v="685129400"/>
    <n v="667213675.62"/>
    <m/>
    <m/>
    <m/>
    <m/>
    <s v="是"/>
    <n v="6.7233889408696504E-6"/>
    <m/>
    <m/>
    <m/>
    <m/>
    <m/>
    <m/>
    <m/>
    <m/>
    <m/>
    <m/>
    <m/>
    <m/>
    <m/>
    <m/>
    <m/>
    <m/>
    <m/>
    <m/>
    <m/>
    <m/>
    <m/>
    <m/>
    <m/>
    <m/>
    <m/>
    <m/>
    <m/>
    <m/>
    <m/>
    <m/>
    <m/>
    <m/>
    <m/>
    <m/>
    <m/>
    <m/>
    <m/>
    <m/>
    <s v="固定收益类资产"/>
  </r>
  <r>
    <s v="凯 莱 英"/>
    <s v="凯莱英医药集团(天津)股份有限公司"/>
    <s v="股票"/>
    <s v="沪深主板股"/>
    <s v="002821.SZ"/>
    <x v="690"/>
    <n v="1400"/>
    <n v="401501.42"/>
    <x v="5495"/>
    <m/>
    <m/>
    <s v="万能"/>
    <s v="新动力21号"/>
    <s v="华安财保资管新动力21集合资产管理产品"/>
    <s v="HA0259"/>
    <s v="组合类保险资管产品"/>
    <s v="固定收益类保险资管产品"/>
    <n v="1"/>
    <s v="华安财保资产管理有限责任公司"/>
    <n v="685129400"/>
    <n v="667213675.62"/>
    <m/>
    <m/>
    <m/>
    <m/>
    <s v="是"/>
    <n v="5.2961689957288597E-6"/>
    <m/>
    <m/>
    <m/>
    <m/>
    <m/>
    <m/>
    <m/>
    <m/>
    <m/>
    <m/>
    <m/>
    <m/>
    <m/>
    <m/>
    <m/>
    <m/>
    <m/>
    <m/>
    <m/>
    <m/>
    <m/>
    <m/>
    <m/>
    <m/>
    <m/>
    <m/>
    <m/>
    <m/>
    <m/>
    <m/>
    <m/>
    <m/>
    <m/>
    <m/>
    <m/>
    <m/>
    <m/>
    <m/>
    <s v="固定收益类资产"/>
  </r>
  <r>
    <s v="视源股份"/>
    <s v="广州视源电子科技股份有限公司"/>
    <s v="股票"/>
    <s v="沪深主板股"/>
    <s v="002841.SZ"/>
    <x v="598"/>
    <n v="3200"/>
    <n v="326830.07"/>
    <x v="5496"/>
    <m/>
    <m/>
    <s v="万能"/>
    <s v="新动力21号"/>
    <s v="华安财保资管新动力21集合资产管理产品"/>
    <s v="HA0259"/>
    <s v="组合类保险资管产品"/>
    <s v="固定收益类保险资管产品"/>
    <n v="1"/>
    <s v="华安财保资产管理有限责任公司"/>
    <n v="685129400"/>
    <n v="667213675.62"/>
    <m/>
    <m/>
    <m/>
    <m/>
    <s v="是"/>
    <n v="4.8008422645677398E-6"/>
    <m/>
    <m/>
    <m/>
    <m/>
    <m/>
    <m/>
    <m/>
    <m/>
    <m/>
    <m/>
    <m/>
    <m/>
    <m/>
    <m/>
    <m/>
    <m/>
    <m/>
    <m/>
    <m/>
    <m/>
    <m/>
    <m/>
    <m/>
    <m/>
    <m/>
    <m/>
    <m/>
    <m/>
    <m/>
    <m/>
    <m/>
    <m/>
    <m/>
    <m/>
    <m/>
    <m/>
    <m/>
    <m/>
    <s v="固定收益类资产"/>
  </r>
  <r>
    <s v="深南电路"/>
    <s v="深南电路股份有限公司"/>
    <s v="股票"/>
    <s v="沪深主板股"/>
    <s v="002916.SZ"/>
    <x v="939"/>
    <n v="1600"/>
    <n v="137424.69"/>
    <x v="5497"/>
    <m/>
    <m/>
    <s v="万能"/>
    <s v="新动力21号"/>
    <s v="华安财保资管新动力21集合资产管理产品"/>
    <s v="HA0259"/>
    <s v="组合类保险资管产品"/>
    <s v="固定收益类保险资管产品"/>
    <n v="1"/>
    <s v="华安财保资产管理有限责任公司"/>
    <n v="685129400"/>
    <n v="667213675.62"/>
    <m/>
    <m/>
    <m/>
    <m/>
    <s v="是"/>
    <n v="3.1196360478164599E-6"/>
    <m/>
    <m/>
    <m/>
    <m/>
    <m/>
    <m/>
    <m/>
    <m/>
    <m/>
    <m/>
    <m/>
    <m/>
    <m/>
    <m/>
    <m/>
    <m/>
    <m/>
    <m/>
    <m/>
    <m/>
    <m/>
    <m/>
    <m/>
    <m/>
    <m/>
    <m/>
    <m/>
    <m/>
    <m/>
    <m/>
    <m/>
    <m/>
    <m/>
    <m/>
    <m/>
    <m/>
    <m/>
    <m/>
    <s v="固定收益类资产"/>
  </r>
  <r>
    <s v="鹏鼎控股"/>
    <s v="鹏鼎控股(深圳)股份有限公司"/>
    <s v="股票"/>
    <s v="沪深主板股"/>
    <s v="002938.SZ"/>
    <x v="940"/>
    <n v="5200"/>
    <n v="234175.21"/>
    <x v="5498"/>
    <m/>
    <m/>
    <s v="万能"/>
    <s v="新动力21号"/>
    <s v="华安财保资管新动力21集合资产管理产品"/>
    <s v="HA0259"/>
    <s v="组合类保险资管产品"/>
    <s v="固定收益类保险资管产品"/>
    <n v="1"/>
    <s v="华安财保资产管理有限责任公司"/>
    <n v="685129400"/>
    <n v="667213675.62"/>
    <m/>
    <m/>
    <m/>
    <m/>
    <s v="是"/>
    <n v="2.23995441355052E-6"/>
    <m/>
    <m/>
    <m/>
    <m/>
    <m/>
    <m/>
    <m/>
    <m/>
    <m/>
    <m/>
    <m/>
    <m/>
    <m/>
    <m/>
    <m/>
    <m/>
    <m/>
    <m/>
    <m/>
    <m/>
    <m/>
    <m/>
    <m/>
    <m/>
    <m/>
    <m/>
    <m/>
    <m/>
    <m/>
    <m/>
    <m/>
    <m/>
    <m/>
    <m/>
    <m/>
    <m/>
    <m/>
    <m/>
    <s v="固定收益类资产"/>
  </r>
  <r>
    <s v="中国广核"/>
    <s v="中国广核电力股份有限公司"/>
    <s v="股票"/>
    <s v="沪深主板股"/>
    <s v="003816.SZ"/>
    <x v="941"/>
    <n v="118100"/>
    <n v="334876.21999999997"/>
    <x v="5499"/>
    <m/>
    <m/>
    <s v="万能"/>
    <s v="新动力21号"/>
    <s v="华安财保资管新动力21集合资产管理产品"/>
    <s v="HA0259"/>
    <s v="组合类保险资管产品"/>
    <s v="固定收益类保险资管产品"/>
    <n v="1"/>
    <s v="华安财保资产管理有限责任公司"/>
    <n v="685129400"/>
    <n v="667213675.62"/>
    <m/>
    <m/>
    <m/>
    <m/>
    <s v="是"/>
    <n v="2.3386781819827099E-6"/>
    <m/>
    <m/>
    <m/>
    <m/>
    <m/>
    <m/>
    <m/>
    <m/>
    <m/>
    <m/>
    <m/>
    <m/>
    <m/>
    <m/>
    <m/>
    <m/>
    <m/>
    <m/>
    <m/>
    <m/>
    <m/>
    <m/>
    <m/>
    <m/>
    <m/>
    <m/>
    <m/>
    <m/>
    <m/>
    <m/>
    <m/>
    <m/>
    <m/>
    <m/>
    <m/>
    <m/>
    <m/>
    <m/>
    <s v="固定收益类资产"/>
  </r>
  <r>
    <s v="乐普医疗"/>
    <s v="乐普(北京)医疗器械股份有限公司"/>
    <s v="股票"/>
    <s v="沪深主板股"/>
    <s v="300003.SZ"/>
    <x v="276"/>
    <n v="10691"/>
    <n v="273238.83"/>
    <x v="5500"/>
    <m/>
    <m/>
    <s v="万能"/>
    <s v="新动力21号"/>
    <s v="华安财保资管新动力21集合资产管理产品"/>
    <s v="HA0259"/>
    <s v="组合类保险资管产品"/>
    <s v="固定收益类保险资管产品"/>
    <n v="1"/>
    <s v="华安财保资产管理有限责任公司"/>
    <n v="685129400"/>
    <n v="667213675.62"/>
    <m/>
    <m/>
    <m/>
    <m/>
    <s v="是"/>
    <n v="5.9243414647961303E-6"/>
    <m/>
    <m/>
    <m/>
    <m/>
    <m/>
    <m/>
    <m/>
    <m/>
    <m/>
    <m/>
    <m/>
    <m/>
    <m/>
    <m/>
    <m/>
    <m/>
    <m/>
    <m/>
    <m/>
    <m/>
    <m/>
    <m/>
    <m/>
    <m/>
    <m/>
    <m/>
    <m/>
    <m/>
    <m/>
    <m/>
    <m/>
    <m/>
    <m/>
    <m/>
    <m/>
    <m/>
    <m/>
    <m/>
    <s v="固定收益类资产"/>
  </r>
  <r>
    <s v="亿纬锂能"/>
    <s v="惠州亿纬锂能股份有限公司"/>
    <s v="股票"/>
    <s v="沪深主板股"/>
    <s v="300014.SZ"/>
    <x v="942"/>
    <n v="12500"/>
    <n v="783968.37"/>
    <x v="5501"/>
    <m/>
    <m/>
    <s v="万能"/>
    <s v="新动力21号"/>
    <s v="华安财保资管新动力21集合资产管理产品"/>
    <s v="HA0259"/>
    <s v="组合类保险资管产品"/>
    <s v="固定收益类保险资管产品"/>
    <n v="1"/>
    <s v="华安财保资产管理有限责任公司"/>
    <n v="685129400"/>
    <n v="667213675.62"/>
    <m/>
    <m/>
    <m/>
    <m/>
    <s v="是"/>
    <n v="6.58314441056225E-6"/>
    <m/>
    <m/>
    <m/>
    <m/>
    <m/>
    <m/>
    <m/>
    <m/>
    <m/>
    <m/>
    <m/>
    <m/>
    <m/>
    <m/>
    <m/>
    <m/>
    <m/>
    <m/>
    <m/>
    <m/>
    <m/>
    <m/>
    <m/>
    <m/>
    <m/>
    <m/>
    <m/>
    <m/>
    <m/>
    <m/>
    <m/>
    <m/>
    <m/>
    <m/>
    <m/>
    <m/>
    <m/>
    <m/>
    <s v="固定收益类资产"/>
  </r>
  <r>
    <s v="爱尔眼科"/>
    <s v="爱尔眼科医院集团股份有限公司"/>
    <s v="股票"/>
    <s v="沪深主板股"/>
    <s v="300015.SZ"/>
    <x v="943"/>
    <n v="22404"/>
    <n v="1024181.78"/>
    <x v="5502"/>
    <m/>
    <m/>
    <s v="万能"/>
    <s v="新动力21号"/>
    <s v="华安财保资管新动力21集合资产管理产品"/>
    <s v="HA0259"/>
    <s v="组合类保险资管产品"/>
    <s v="固定收益类保险资管产品"/>
    <n v="1"/>
    <s v="华安财保资产管理有限责任公司"/>
    <n v="685129400"/>
    <n v="667213675.62"/>
    <m/>
    <m/>
    <m/>
    <m/>
    <s v="是"/>
    <n v="4.1442014478640099E-6"/>
    <m/>
    <m/>
    <m/>
    <m/>
    <m/>
    <m/>
    <m/>
    <m/>
    <m/>
    <m/>
    <m/>
    <m/>
    <m/>
    <m/>
    <m/>
    <m/>
    <m/>
    <m/>
    <m/>
    <m/>
    <m/>
    <m/>
    <m/>
    <m/>
    <m/>
    <m/>
    <m/>
    <m/>
    <m/>
    <m/>
    <m/>
    <m/>
    <m/>
    <m/>
    <m/>
    <m/>
    <m/>
    <m/>
    <s v="固定收益类资产"/>
  </r>
  <r>
    <s v="同 花 顺"/>
    <s v="浙江核新同花顺网络信息股份有限公司"/>
    <s v="股票"/>
    <s v="沪深主板股"/>
    <s v="300033.SZ"/>
    <x v="944"/>
    <n v="2700"/>
    <n v="303358.81"/>
    <x v="5503"/>
    <m/>
    <m/>
    <s v="万能"/>
    <s v="新动力21号"/>
    <s v="华安财保资管新动力21集合资产管理产品"/>
    <s v="HA0259"/>
    <s v="组合类保险资管产品"/>
    <s v="固定收益类保险资管产品"/>
    <n v="1"/>
    <s v="华安财保资产管理有限责任公司"/>
    <n v="685129400"/>
    <n v="667213675.62"/>
    <m/>
    <m/>
    <m/>
    <m/>
    <s v="是"/>
    <n v="5.02232142857143E-6"/>
    <m/>
    <m/>
    <m/>
    <m/>
    <m/>
    <m/>
    <m/>
    <m/>
    <m/>
    <m/>
    <m/>
    <m/>
    <m/>
    <m/>
    <m/>
    <m/>
    <m/>
    <m/>
    <m/>
    <m/>
    <m/>
    <m/>
    <m/>
    <m/>
    <m/>
    <m/>
    <m/>
    <m/>
    <m/>
    <m/>
    <m/>
    <m/>
    <m/>
    <m/>
    <m/>
    <m/>
    <m/>
    <m/>
    <s v="固定收益类资产"/>
  </r>
  <r>
    <s v="东方财富"/>
    <s v="东方财富信息股份有限公司"/>
    <s v="股票"/>
    <s v="沪深主板股"/>
    <s v="300059.SZ"/>
    <x v="700"/>
    <n v="123048"/>
    <n v="2343354.9"/>
    <x v="5504"/>
    <m/>
    <m/>
    <s v="万能"/>
    <s v="新动力21号"/>
    <s v="华安财保资管新动力21集合资产管理产品"/>
    <s v="HA0259"/>
    <s v="组合类保险资管产品"/>
    <s v="固定收益类保险资管产品"/>
    <n v="1"/>
    <s v="华安财保资产管理有限责任公司"/>
    <n v="685129400"/>
    <n v="667213675.62"/>
    <m/>
    <m/>
    <m/>
    <m/>
    <s v="是"/>
    <n v="9.3118273360328102E-6"/>
    <m/>
    <m/>
    <m/>
    <m/>
    <m/>
    <m/>
    <m/>
    <m/>
    <m/>
    <m/>
    <m/>
    <m/>
    <m/>
    <m/>
    <m/>
    <m/>
    <m/>
    <m/>
    <m/>
    <m/>
    <m/>
    <m/>
    <m/>
    <m/>
    <m/>
    <m/>
    <m/>
    <m/>
    <m/>
    <m/>
    <m/>
    <m/>
    <m/>
    <m/>
    <m/>
    <m/>
    <m/>
    <m/>
    <s v="固定收益类资产"/>
  </r>
  <r>
    <s v="智飞生物"/>
    <s v="重庆智飞生物制品股份有限公司"/>
    <s v="股票"/>
    <s v="沪深主板股"/>
    <s v="300122.SZ"/>
    <x v="701"/>
    <n v="6900"/>
    <n v="1020461.5"/>
    <x v="5505"/>
    <m/>
    <m/>
    <s v="万能"/>
    <s v="新动力21号"/>
    <s v="华安财保资管新动力21集合资产管理产品"/>
    <s v="HA0259"/>
    <s v="组合类保险资管产品"/>
    <s v="固定收益类保险资管产品"/>
    <n v="1"/>
    <s v="华安财保资产管理有限责任公司"/>
    <n v="685129400"/>
    <n v="667213675.62"/>
    <m/>
    <m/>
    <m/>
    <m/>
    <s v="是"/>
    <n v="4.3124999999999998E-6"/>
    <m/>
    <m/>
    <m/>
    <m/>
    <m/>
    <m/>
    <m/>
    <m/>
    <m/>
    <m/>
    <m/>
    <m/>
    <m/>
    <m/>
    <m/>
    <m/>
    <m/>
    <m/>
    <m/>
    <m/>
    <m/>
    <m/>
    <m/>
    <m/>
    <m/>
    <m/>
    <m/>
    <m/>
    <m/>
    <m/>
    <m/>
    <m/>
    <m/>
    <m/>
    <m/>
    <m/>
    <m/>
    <m/>
    <s v="固定收益类资产"/>
  </r>
  <r>
    <s v="汇川技术"/>
    <s v="深圳市汇川技术股份有限公司"/>
    <s v="股票"/>
    <s v="沪深主板股"/>
    <s v="300124.SZ"/>
    <x v="945"/>
    <n v="16650"/>
    <n v="910128.43"/>
    <x v="5506"/>
    <m/>
    <m/>
    <s v="万能"/>
    <s v="新动力21号"/>
    <s v="华安财保资管新动力21集合资产管理产品"/>
    <s v="HA0259"/>
    <s v="组合类保险资管产品"/>
    <s v="固定收益类保险资管产品"/>
    <n v="1"/>
    <s v="华安财保资产管理有限责任公司"/>
    <n v="685129400"/>
    <n v="667213675.62"/>
    <m/>
    <m/>
    <m/>
    <m/>
    <s v="是"/>
    <n v="6.3183712854204098E-6"/>
    <m/>
    <m/>
    <m/>
    <m/>
    <m/>
    <m/>
    <m/>
    <m/>
    <m/>
    <m/>
    <m/>
    <m/>
    <m/>
    <m/>
    <m/>
    <m/>
    <m/>
    <m/>
    <m/>
    <m/>
    <m/>
    <m/>
    <m/>
    <m/>
    <m/>
    <m/>
    <m/>
    <m/>
    <m/>
    <m/>
    <m/>
    <m/>
    <m/>
    <m/>
    <m/>
    <m/>
    <m/>
    <m/>
    <s v="固定收益类资产"/>
  </r>
  <r>
    <s v="沃森生物"/>
    <s v="云南沃森生物技术股份有限公司"/>
    <s v="股票"/>
    <s v="创业板股"/>
    <s v="300142.SZ"/>
    <x v="946"/>
    <n v="14000"/>
    <n v="638752.98"/>
    <x v="5507"/>
    <m/>
    <m/>
    <s v="万能"/>
    <s v="新动力21号"/>
    <s v="华安财保资管新动力21集合资产管理产品"/>
    <s v="HA0259"/>
    <s v="组合类保险资管产品"/>
    <s v="固定收益类保险资管产品"/>
    <n v="1"/>
    <s v="华安财保资产管理有限责任公司"/>
    <n v="685129400"/>
    <n v="667213675.62"/>
    <m/>
    <m/>
    <m/>
    <m/>
    <s v="是"/>
    <n v="8.7414121962695501E-6"/>
    <m/>
    <m/>
    <m/>
    <m/>
    <m/>
    <m/>
    <m/>
    <m/>
    <m/>
    <m/>
    <m/>
    <m/>
    <m/>
    <m/>
    <m/>
    <m/>
    <m/>
    <m/>
    <m/>
    <m/>
    <m/>
    <m/>
    <m/>
    <m/>
    <m/>
    <m/>
    <m/>
    <m/>
    <m/>
    <m/>
    <m/>
    <m/>
    <m/>
    <m/>
    <m/>
    <m/>
    <m/>
    <m/>
    <s v="固定收益类资产"/>
  </r>
  <r>
    <s v="宋城演艺"/>
    <s v="宋城演艺发展股份有限公司"/>
    <s v="股票"/>
    <s v="创业板股"/>
    <s v="300144.SZ"/>
    <x v="327"/>
    <n v="13100"/>
    <n v="224873.28"/>
    <x v="5508"/>
    <m/>
    <m/>
    <s v="万能"/>
    <s v="新动力21号"/>
    <s v="华安财保资管新动力21集合资产管理产品"/>
    <s v="HA0259"/>
    <s v="组合类保险资管产品"/>
    <s v="固定收益类保险资管产品"/>
    <n v="1"/>
    <s v="华安财保资产管理有限责任公司"/>
    <n v="685129400"/>
    <n v="667213675.62"/>
    <m/>
    <m/>
    <m/>
    <m/>
    <s v="是"/>
    <n v="5.0101464261570003E-6"/>
    <m/>
    <m/>
    <m/>
    <m/>
    <m/>
    <m/>
    <m/>
    <m/>
    <m/>
    <m/>
    <m/>
    <m/>
    <m/>
    <m/>
    <m/>
    <m/>
    <m/>
    <m/>
    <m/>
    <m/>
    <m/>
    <m/>
    <m/>
    <m/>
    <m/>
    <m/>
    <m/>
    <m/>
    <m/>
    <m/>
    <m/>
    <m/>
    <m/>
    <m/>
    <m/>
    <m/>
    <m/>
    <m/>
    <s v="固定收益类资产"/>
  </r>
  <r>
    <s v="阳光电源"/>
    <s v="阳光电源股份有限公司"/>
    <s v="股票"/>
    <s v="创业板股"/>
    <s v="300274.SZ"/>
    <x v="947"/>
    <n v="9200"/>
    <n v="1034865.39"/>
    <x v="5509"/>
    <m/>
    <m/>
    <s v="万能"/>
    <s v="新动力21号"/>
    <s v="华安财保资管新动力21集合资产管理产品"/>
    <s v="HA0259"/>
    <s v="组合类保险资管产品"/>
    <s v="固定收益类保险资管产品"/>
    <n v="1"/>
    <s v="华安财保资产管理有限责任公司"/>
    <n v="685129400"/>
    <n v="667213675.62"/>
    <m/>
    <m/>
    <m/>
    <m/>
    <s v="是"/>
    <n v="6.1943852605346098E-6"/>
    <m/>
    <m/>
    <m/>
    <m/>
    <m/>
    <m/>
    <m/>
    <m/>
    <m/>
    <m/>
    <m/>
    <m/>
    <m/>
    <m/>
    <m/>
    <m/>
    <m/>
    <m/>
    <m/>
    <m/>
    <m/>
    <m/>
    <m/>
    <m/>
    <m/>
    <m/>
    <m/>
    <m/>
    <m/>
    <m/>
    <m/>
    <m/>
    <m/>
    <m/>
    <m/>
    <m/>
    <m/>
    <m/>
    <s v="固定收益类资产"/>
  </r>
  <r>
    <s v="晶盛机电"/>
    <s v="浙江晶盛机电股份有限公司"/>
    <s v="股票"/>
    <s v="创业板股"/>
    <s v="300316.SZ"/>
    <x v="948"/>
    <n v="5900"/>
    <n v="348884"/>
    <x v="5510"/>
    <m/>
    <m/>
    <s v="万能"/>
    <s v="新动力21号"/>
    <s v="华安财保资管新动力21集合资产管理产品"/>
    <s v="HA0259"/>
    <s v="组合类保险资管产品"/>
    <s v="固定收益类保险资管产品"/>
    <n v="1"/>
    <s v="华安财保资产管理有限责任公司"/>
    <n v="685129400"/>
    <n v="667213675.62"/>
    <m/>
    <m/>
    <m/>
    <m/>
    <s v="是"/>
    <n v="4.5861764213423903E-6"/>
    <m/>
    <m/>
    <m/>
    <m/>
    <m/>
    <m/>
    <m/>
    <m/>
    <m/>
    <m/>
    <m/>
    <m/>
    <m/>
    <m/>
    <m/>
    <m/>
    <m/>
    <m/>
    <m/>
    <m/>
    <m/>
    <m/>
    <m/>
    <m/>
    <m/>
    <m/>
    <m/>
    <m/>
    <m/>
    <m/>
    <m/>
    <m/>
    <m/>
    <m/>
    <m/>
    <m/>
    <m/>
    <m/>
    <s v="固定收益类资产"/>
  </r>
  <r>
    <s v="泰格医药"/>
    <s v="杭州泰格医药科技股份有限公司"/>
    <s v="股票"/>
    <s v="创业板股"/>
    <s v="300347.SZ"/>
    <x v="709"/>
    <n v="5100"/>
    <n v="556123.18000000005"/>
    <x v="5511"/>
    <m/>
    <m/>
    <s v="万能"/>
    <s v="新动力21号"/>
    <s v="华安财保资管新动力21集合资产管理产品"/>
    <s v="HA0259"/>
    <s v="组合类保险资管产品"/>
    <s v="固定收益类保险资管产品"/>
    <n v="1"/>
    <s v="华安财保资产管理有限责任公司"/>
    <n v="685129400"/>
    <n v="667213675.62"/>
    <m/>
    <m/>
    <m/>
    <m/>
    <s v="是"/>
    <n v="5.8456851629234404E-6"/>
    <m/>
    <m/>
    <m/>
    <m/>
    <m/>
    <m/>
    <m/>
    <m/>
    <m/>
    <m/>
    <m/>
    <m/>
    <m/>
    <m/>
    <m/>
    <m/>
    <m/>
    <m/>
    <m/>
    <m/>
    <m/>
    <m/>
    <m/>
    <m/>
    <m/>
    <m/>
    <m/>
    <m/>
    <m/>
    <m/>
    <m/>
    <m/>
    <m/>
    <m/>
    <m/>
    <m/>
    <m/>
    <m/>
    <s v="固定收益类资产"/>
  </r>
  <r>
    <s v="三环集团"/>
    <s v="潮州三环(集团)股份有限公司"/>
    <s v="股票"/>
    <s v="创业板股"/>
    <s v="300408.SZ"/>
    <x v="412"/>
    <n v="11300"/>
    <n v="379357.69"/>
    <x v="5512"/>
    <m/>
    <m/>
    <s v="万能"/>
    <s v="新动力21号"/>
    <s v="华安财保资管新动力21集合资产管理产品"/>
    <s v="HA0259"/>
    <s v="组合类保险资管产品"/>
    <s v="固定收益类保险资管产品"/>
    <n v="1"/>
    <s v="华安财保资产管理有限责任公司"/>
    <n v="685129400"/>
    <n v="667213675.62"/>
    <m/>
    <m/>
    <m/>
    <m/>
    <s v="是"/>
    <n v="5.8961729721047502E-6"/>
    <m/>
    <m/>
    <m/>
    <m/>
    <m/>
    <m/>
    <m/>
    <m/>
    <m/>
    <m/>
    <m/>
    <m/>
    <m/>
    <m/>
    <m/>
    <m/>
    <m/>
    <m/>
    <m/>
    <m/>
    <m/>
    <m/>
    <m/>
    <m/>
    <m/>
    <m/>
    <m/>
    <m/>
    <m/>
    <m/>
    <m/>
    <m/>
    <m/>
    <m/>
    <m/>
    <m/>
    <m/>
    <m/>
    <s v="固定收益类资产"/>
  </r>
  <r>
    <s v="芒果超媒"/>
    <s v="芒果超媒股份有限公司"/>
    <s v="股票"/>
    <s v="创业板股"/>
    <s v="300413.SZ"/>
    <x v="949"/>
    <n v="4512"/>
    <n v="288696.02"/>
    <x v="5513"/>
    <m/>
    <m/>
    <s v="万能"/>
    <s v="新动力21号"/>
    <s v="华安财保资管新动力21集合资产管理产品"/>
    <s v="HA0259"/>
    <s v="组合类保险资管产品"/>
    <s v="固定收益类保险资管产品"/>
    <n v="1"/>
    <s v="华安财保资产管理有限责任公司"/>
    <n v="685129400"/>
    <n v="667213675.62"/>
    <m/>
    <m/>
    <m/>
    <m/>
    <s v="是"/>
    <n v="2.4119045256894699E-6"/>
    <m/>
    <m/>
    <m/>
    <m/>
    <m/>
    <m/>
    <m/>
    <m/>
    <m/>
    <m/>
    <m/>
    <m/>
    <m/>
    <m/>
    <m/>
    <m/>
    <m/>
    <m/>
    <m/>
    <m/>
    <m/>
    <m/>
    <m/>
    <m/>
    <m/>
    <m/>
    <m/>
    <m/>
    <m/>
    <m/>
    <m/>
    <m/>
    <m/>
    <m/>
    <m/>
    <m/>
    <m/>
    <m/>
    <s v="固定收益类资产"/>
  </r>
  <r>
    <s v="先导智能"/>
    <s v="无锡先导智能装备股份有限公司"/>
    <s v="股票"/>
    <s v="创业板股"/>
    <s v="300450.SZ"/>
    <x v="569"/>
    <n v="6400"/>
    <n v="416180"/>
    <x v="5514"/>
    <m/>
    <m/>
    <s v="万能"/>
    <s v="新动力21号"/>
    <s v="华安财保资管新动力21集合资产管理产品"/>
    <s v="HA0259"/>
    <s v="组合类保险资管产品"/>
    <s v="固定收益类保险资管产品"/>
    <n v="1"/>
    <s v="华安财保资产管理有限责任公司"/>
    <n v="685129400"/>
    <n v="667213675.62"/>
    <m/>
    <m/>
    <m/>
    <m/>
    <s v="是"/>
    <n v="4.0926830827037201E-6"/>
    <m/>
    <m/>
    <m/>
    <m/>
    <m/>
    <m/>
    <m/>
    <m/>
    <m/>
    <m/>
    <m/>
    <m/>
    <m/>
    <m/>
    <m/>
    <m/>
    <m/>
    <m/>
    <m/>
    <m/>
    <m/>
    <m/>
    <m/>
    <m/>
    <m/>
    <m/>
    <m/>
    <m/>
    <m/>
    <m/>
    <m/>
    <m/>
    <m/>
    <m/>
    <m/>
    <m/>
    <m/>
    <m/>
    <s v="固定收益类资产"/>
  </r>
  <r>
    <s v="健帆生物"/>
    <s v="健帆生物科技集团股份有限公司"/>
    <s v="股票"/>
    <s v="创业板股"/>
    <s v="300529.SZ"/>
    <x v="299"/>
    <n v="4100"/>
    <n v="265623.05"/>
    <x v="5515"/>
    <m/>
    <m/>
    <s v="万能"/>
    <s v="新动力21号"/>
    <s v="华安财保资管新动力21集合资产管理产品"/>
    <s v="HA0259"/>
    <s v="组合类保险资管产品"/>
    <s v="固定收益类保险资管产品"/>
    <n v="1"/>
    <s v="华安财保资产管理有限责任公司"/>
    <n v="685129400"/>
    <n v="667213675.62"/>
    <m/>
    <m/>
    <m/>
    <m/>
    <s v="是"/>
    <n v="5.0900230287291197E-6"/>
    <m/>
    <m/>
    <m/>
    <m/>
    <m/>
    <m/>
    <m/>
    <m/>
    <m/>
    <m/>
    <m/>
    <m/>
    <m/>
    <m/>
    <m/>
    <m/>
    <m/>
    <m/>
    <m/>
    <m/>
    <m/>
    <m/>
    <m/>
    <m/>
    <m/>
    <m/>
    <m/>
    <m/>
    <m/>
    <m/>
    <m/>
    <m/>
    <m/>
    <m/>
    <m/>
    <m/>
    <m/>
    <m/>
    <s v="固定收益类资产"/>
  </r>
  <r>
    <s v="贝达药业"/>
    <s v="贝达药业股份有限公司"/>
    <s v="股票"/>
    <s v="创业板股"/>
    <s v="300558.SZ"/>
    <x v="950"/>
    <n v="2300"/>
    <n v="188624.14"/>
    <x v="5516"/>
    <m/>
    <m/>
    <s v="万能"/>
    <s v="新动力21号"/>
    <s v="华安财保资管新动力21集合资产管理产品"/>
    <s v="HA0259"/>
    <s v="组合类保险资管产品"/>
    <s v="固定收益类保险资管产品"/>
    <n v="1"/>
    <s v="华安财保资产管理有限责任公司"/>
    <n v="685129400"/>
    <n v="667213675.62"/>
    <m/>
    <m/>
    <m/>
    <m/>
    <s v="是"/>
    <n v="5.5369830299197802E-6"/>
    <m/>
    <m/>
    <m/>
    <m/>
    <m/>
    <m/>
    <m/>
    <m/>
    <m/>
    <m/>
    <m/>
    <m/>
    <m/>
    <m/>
    <m/>
    <m/>
    <m/>
    <m/>
    <m/>
    <m/>
    <m/>
    <m/>
    <m/>
    <m/>
    <m/>
    <m/>
    <m/>
    <m/>
    <m/>
    <m/>
    <m/>
    <m/>
    <m/>
    <m/>
    <m/>
    <m/>
    <m/>
    <m/>
    <s v="固定收益类资产"/>
  </r>
  <r>
    <s v="欧普康视"/>
    <s v="欧普康视科技股份有限公司"/>
    <s v="股票"/>
    <s v="创业板股"/>
    <s v="300595.SZ"/>
    <x v="951"/>
    <n v="4200"/>
    <n v="348582.95"/>
    <x v="5517"/>
    <m/>
    <m/>
    <s v="万能"/>
    <s v="新动力21号"/>
    <s v="华安财保资管新动力21集合资产管理产品"/>
    <s v="HA0259"/>
    <s v="组合类保险资管产品"/>
    <s v="固定收益类保险资管产品"/>
    <n v="1"/>
    <s v="华安财保资产管理有限责任公司"/>
    <n v="685129400"/>
    <n v="667213675.62"/>
    <m/>
    <m/>
    <m/>
    <m/>
    <s v="是"/>
    <n v="4.9301762034410399E-6"/>
    <m/>
    <m/>
    <m/>
    <m/>
    <m/>
    <m/>
    <m/>
    <m/>
    <m/>
    <m/>
    <m/>
    <m/>
    <m/>
    <m/>
    <m/>
    <m/>
    <m/>
    <m/>
    <m/>
    <m/>
    <m/>
    <m/>
    <m/>
    <m/>
    <m/>
    <m/>
    <m/>
    <m/>
    <m/>
    <m/>
    <m/>
    <m/>
    <m/>
    <m/>
    <m/>
    <m/>
    <m/>
    <m/>
    <s v="固定收益类资产"/>
  </r>
  <r>
    <s v="康泰生物"/>
    <s v="深圳康泰生物制品股份有限公司"/>
    <s v="股票"/>
    <s v="创业板股"/>
    <s v="300601.SZ"/>
    <x v="133"/>
    <n v="3200"/>
    <n v="370174.7"/>
    <x v="5518"/>
    <m/>
    <m/>
    <s v="万能"/>
    <s v="新动力21号"/>
    <s v="华安财保资管新动力21集合资产管理产品"/>
    <s v="HA0259"/>
    <s v="组合类保险资管产品"/>
    <s v="固定收益类保险资管产品"/>
    <n v="1"/>
    <s v="华安财保资产管理有限责任公司"/>
    <n v="685129400"/>
    <n v="667213675.62"/>
    <m/>
    <m/>
    <m/>
    <m/>
    <s v="是"/>
    <n v="4.5694421109152398E-6"/>
    <m/>
    <m/>
    <m/>
    <m/>
    <m/>
    <m/>
    <m/>
    <m/>
    <m/>
    <m/>
    <m/>
    <m/>
    <m/>
    <m/>
    <m/>
    <m/>
    <m/>
    <m/>
    <m/>
    <m/>
    <m/>
    <m/>
    <m/>
    <m/>
    <m/>
    <m/>
    <m/>
    <m/>
    <m/>
    <m/>
    <m/>
    <m/>
    <m/>
    <m/>
    <m/>
    <m/>
    <m/>
    <m/>
    <s v="固定收益类资产"/>
  </r>
  <r>
    <s v="亿联网络"/>
    <s v="厦门亿联网络技术股份有限公司"/>
    <s v="股票"/>
    <s v="创业板股"/>
    <s v="300628.SZ"/>
    <x v="952"/>
    <n v="3050"/>
    <n v="221474.89"/>
    <x v="5519"/>
    <m/>
    <m/>
    <s v="万能"/>
    <s v="新动力21号"/>
    <s v="华安财保资管新动力21集合资产管理产品"/>
    <s v="HA0259"/>
    <s v="组合类保险资管产品"/>
    <s v="固定收益类保险资管产品"/>
    <n v="1"/>
    <s v="华安财保资产管理有限责任公司"/>
    <n v="685129400"/>
    <n v="667213675.62"/>
    <m/>
    <m/>
    <m/>
    <m/>
    <s v="是"/>
    <n v="3.3802077267315101E-6"/>
    <m/>
    <m/>
    <m/>
    <m/>
    <m/>
    <m/>
    <m/>
    <m/>
    <m/>
    <m/>
    <m/>
    <m/>
    <m/>
    <m/>
    <m/>
    <m/>
    <m/>
    <m/>
    <m/>
    <m/>
    <m/>
    <m/>
    <m/>
    <m/>
    <m/>
    <m/>
    <m/>
    <m/>
    <m/>
    <m/>
    <m/>
    <m/>
    <m/>
    <m/>
    <m/>
    <m/>
    <m/>
    <m/>
    <s v="固定收益类资产"/>
  </r>
  <r>
    <s v="华大基因"/>
    <s v="深圳华大基因股份有限公司"/>
    <s v="股票"/>
    <s v="创业板股"/>
    <s v="300676.SZ"/>
    <x v="953"/>
    <n v="2100"/>
    <n v="238927.64"/>
    <x v="5520"/>
    <m/>
    <m/>
    <s v="万能"/>
    <s v="新动力21号"/>
    <s v="华安财保资管新动力21集合资产管理产品"/>
    <s v="HA0259"/>
    <s v="组合类保险资管产品"/>
    <s v="固定收益类保险资管产品"/>
    <n v="1"/>
    <s v="华安财保资产管理有限责任公司"/>
    <n v="685129400"/>
    <n v="667213675.62"/>
    <m/>
    <m/>
    <m/>
    <m/>
    <s v="是"/>
    <n v="5.0735137035907098E-6"/>
    <m/>
    <m/>
    <m/>
    <m/>
    <m/>
    <m/>
    <m/>
    <m/>
    <m/>
    <m/>
    <m/>
    <m/>
    <m/>
    <m/>
    <m/>
    <m/>
    <m/>
    <m/>
    <m/>
    <m/>
    <m/>
    <m/>
    <m/>
    <m/>
    <m/>
    <m/>
    <m/>
    <m/>
    <m/>
    <m/>
    <m/>
    <m/>
    <m/>
    <m/>
    <m/>
    <m/>
    <m/>
    <m/>
    <s v="固定收益类资产"/>
  </r>
  <r>
    <s v="英科医疗"/>
    <s v="英科医疗科技股份有限公司"/>
    <s v="股票"/>
    <s v="创业板股"/>
    <s v="300677.SZ"/>
    <x v="954"/>
    <n v="3350"/>
    <n v="229595"/>
    <x v="5521"/>
    <m/>
    <m/>
    <s v="万能"/>
    <s v="新动力21号"/>
    <s v="华安财保资管新动力21集合资产管理产品"/>
    <s v="HA0259"/>
    <s v="组合类保险资管产品"/>
    <s v="固定收益类保险资管产品"/>
    <n v="1"/>
    <s v="华安财保资产管理有限责任公司"/>
    <n v="685129400"/>
    <n v="667213675.62"/>
    <m/>
    <m/>
    <m/>
    <m/>
    <s v="是"/>
    <n v="6.0955193094870498E-6"/>
    <m/>
    <m/>
    <m/>
    <m/>
    <m/>
    <m/>
    <m/>
    <m/>
    <m/>
    <m/>
    <m/>
    <m/>
    <m/>
    <m/>
    <m/>
    <m/>
    <m/>
    <m/>
    <m/>
    <m/>
    <m/>
    <m/>
    <m/>
    <m/>
    <m/>
    <m/>
    <m/>
    <m/>
    <m/>
    <m/>
    <m/>
    <m/>
    <m/>
    <m/>
    <m/>
    <m/>
    <m/>
    <m/>
    <s v="固定收益类资产"/>
  </r>
  <r>
    <s v="宁德时代"/>
    <s v="宁德时代新能源科技股份有限公司"/>
    <s v="股票"/>
    <s v="创业板股"/>
    <s v="300750.SZ"/>
    <x v="413"/>
    <n v="12568"/>
    <n v="6466934.04"/>
    <x v="5522"/>
    <m/>
    <m/>
    <s v="万能"/>
    <s v="新动力21号"/>
    <s v="华安财保资管新动力21集合资产管理产品"/>
    <s v="HA0259"/>
    <s v="组合类保险资管产品"/>
    <s v="固定收益类保险资管产品"/>
    <n v="1"/>
    <s v="华安财保资产管理有限责任公司"/>
    <n v="685129400"/>
    <n v="667213675.62"/>
    <m/>
    <m/>
    <m/>
    <m/>
    <s v="是"/>
    <n v="5.3920215927983698E-6"/>
    <m/>
    <m/>
    <m/>
    <m/>
    <m/>
    <m/>
    <m/>
    <m/>
    <m/>
    <m/>
    <m/>
    <m/>
    <m/>
    <m/>
    <m/>
    <m/>
    <m/>
    <m/>
    <m/>
    <m/>
    <m/>
    <m/>
    <m/>
    <m/>
    <m/>
    <m/>
    <m/>
    <m/>
    <m/>
    <m/>
    <m/>
    <m/>
    <m/>
    <m/>
    <m/>
    <m/>
    <m/>
    <m/>
    <s v="固定收益类资产"/>
  </r>
  <r>
    <s v="康龙化成"/>
    <s v="康龙化成(北京)新药技术股份有限公司"/>
    <s v="股票"/>
    <s v="创业板股"/>
    <s v="300759.SZ"/>
    <x v="730"/>
    <n v="2300"/>
    <n v="288794"/>
    <x v="5523"/>
    <m/>
    <m/>
    <s v="万能"/>
    <s v="新动力21号"/>
    <s v="华安财保资管新动力21集合资产管理产品"/>
    <s v="HA0259"/>
    <s v="组合类保险资管产品"/>
    <s v="固定收益类保险资管产品"/>
    <n v="1"/>
    <s v="华安财保资产管理有限责任公司"/>
    <n v="685129400"/>
    <n v="667213675.62"/>
    <m/>
    <m/>
    <m/>
    <m/>
    <s v="是"/>
    <n v="2.8960794837727701E-6"/>
    <m/>
    <m/>
    <m/>
    <m/>
    <m/>
    <m/>
    <m/>
    <m/>
    <m/>
    <m/>
    <m/>
    <m/>
    <m/>
    <m/>
    <m/>
    <m/>
    <m/>
    <m/>
    <m/>
    <m/>
    <m/>
    <m/>
    <m/>
    <m/>
    <m/>
    <m/>
    <m/>
    <m/>
    <m/>
    <m/>
    <m/>
    <m/>
    <m/>
    <m/>
    <m/>
    <m/>
    <m/>
    <m/>
    <s v="固定收益类资产"/>
  </r>
  <r>
    <s v="迈瑞医疗"/>
    <s v="深圳迈瑞生物医疗电子股份有限公司"/>
    <s v="股票"/>
    <s v="创业板股"/>
    <s v="300760.SZ"/>
    <x v="479"/>
    <n v="4100"/>
    <n v="1365534"/>
    <x v="5524"/>
    <m/>
    <m/>
    <s v="万能"/>
    <s v="新动力21号"/>
    <s v="华安财保资管新动力21集合资产管理产品"/>
    <s v="HA0259"/>
    <s v="组合类保险资管产品"/>
    <s v="固定收益类保险资管产品"/>
    <n v="1"/>
    <s v="华安财保资产管理有限责任公司"/>
    <n v="685129400"/>
    <n v="667213675.62"/>
    <m/>
    <m/>
    <m/>
    <m/>
    <s v="是"/>
    <n v="3.3816067484083299E-6"/>
    <m/>
    <m/>
    <m/>
    <m/>
    <m/>
    <m/>
    <m/>
    <m/>
    <m/>
    <m/>
    <m/>
    <m/>
    <m/>
    <m/>
    <m/>
    <m/>
    <m/>
    <m/>
    <m/>
    <m/>
    <m/>
    <m/>
    <m/>
    <m/>
    <m/>
    <m/>
    <m/>
    <m/>
    <m/>
    <m/>
    <m/>
    <m/>
    <m/>
    <m/>
    <m/>
    <m/>
    <m/>
    <m/>
    <s v="固定收益类资产"/>
  </r>
  <r>
    <s v="卓 胜 微"/>
    <s v="江苏卓胜微电子股份有限公司"/>
    <s v="股票"/>
    <s v="创业板股"/>
    <s v="300782.SZ"/>
    <x v="414"/>
    <n v="1900"/>
    <n v="552112"/>
    <x v="5525"/>
    <m/>
    <m/>
    <s v="万能"/>
    <s v="新动力21号"/>
    <s v="华安财保资管新动力21集合资产管理产品"/>
    <s v="HA0259"/>
    <s v="组合类保险资管产品"/>
    <s v="固定收益类保险资管产品"/>
    <n v="1"/>
    <s v="华安财保资产管理有限责任公司"/>
    <n v="685129400"/>
    <n v="667213675.62"/>
    <m/>
    <m/>
    <m/>
    <m/>
    <s v="是"/>
    <n v="5.6956000521345198E-6"/>
    <m/>
    <m/>
    <m/>
    <m/>
    <m/>
    <m/>
    <m/>
    <m/>
    <m/>
    <m/>
    <m/>
    <m/>
    <m/>
    <m/>
    <m/>
    <m/>
    <m/>
    <m/>
    <m/>
    <m/>
    <m/>
    <m/>
    <m/>
    <m/>
    <m/>
    <m/>
    <m/>
    <m/>
    <m/>
    <m/>
    <m/>
    <m/>
    <m/>
    <m/>
    <m/>
    <m/>
    <m/>
    <m/>
    <s v="固定收益类资产"/>
  </r>
  <r>
    <s v="星辉环材"/>
    <s v="星辉环保材料股份有限公司"/>
    <s v="股票"/>
    <s v="创业板股"/>
    <s v="300834.SZ"/>
    <x v="331"/>
    <n v="527"/>
    <n v="29285.39"/>
    <x v="4360"/>
    <m/>
    <m/>
    <s v="万能"/>
    <s v="新动力21号"/>
    <s v="华安财保资管新动力21集合资产管理产品"/>
    <s v="HA0259"/>
    <s v="组合类保险资管产品"/>
    <s v="固定收益类保险资管产品"/>
    <n v="1"/>
    <s v="华安财保资产管理有限责任公司"/>
    <n v="685129400"/>
    <n v="667213675.62"/>
    <m/>
    <m/>
    <m/>
    <m/>
    <s v="否"/>
    <n v="2.7205286180174602E-6"/>
    <m/>
    <m/>
    <m/>
    <m/>
    <m/>
    <m/>
    <m/>
    <m/>
    <m/>
    <m/>
    <m/>
    <m/>
    <m/>
    <m/>
    <m/>
    <m/>
    <m/>
    <m/>
    <m/>
    <m/>
    <m/>
    <m/>
    <m/>
    <m/>
    <m/>
    <m/>
    <m/>
    <m/>
    <m/>
    <m/>
    <m/>
    <m/>
    <m/>
    <m/>
    <m/>
    <m/>
    <m/>
    <m/>
    <s v="固定收益类资产"/>
  </r>
  <r>
    <s v="安克创新"/>
    <s v="安克创新科技股份有限公司"/>
    <s v="股票"/>
    <s v="创业板股"/>
    <s v="300866.SZ"/>
    <x v="955"/>
    <n v="1100"/>
    <n v="102689"/>
    <x v="5526"/>
    <m/>
    <m/>
    <s v="万能"/>
    <s v="新动力21号"/>
    <s v="华安财保资管新动力21集合资产管理产品"/>
    <s v="HA0259"/>
    <s v="组合类保险资管产品"/>
    <s v="固定收益类保险资管产品"/>
    <n v="1"/>
    <s v="华安财保资产管理有限责任公司"/>
    <n v="685129400"/>
    <n v="667213675.62"/>
    <m/>
    <m/>
    <m/>
    <m/>
    <s v="是"/>
    <n v="2.7065117222824099E-6"/>
    <m/>
    <m/>
    <m/>
    <m/>
    <m/>
    <m/>
    <m/>
    <m/>
    <m/>
    <m/>
    <m/>
    <m/>
    <m/>
    <m/>
    <m/>
    <m/>
    <m/>
    <m/>
    <m/>
    <m/>
    <m/>
    <m/>
    <m/>
    <m/>
    <m/>
    <m/>
    <m/>
    <m/>
    <m/>
    <m/>
    <m/>
    <m/>
    <m/>
    <m/>
    <m/>
    <m/>
    <m/>
    <m/>
    <s v="固定收益类资产"/>
  </r>
  <r>
    <s v="稳健医疗"/>
    <s v="稳健医疗用品股份有限公司"/>
    <s v="股票"/>
    <s v="创业板股"/>
    <s v="300888.SZ"/>
    <x v="956"/>
    <n v="800"/>
    <n v="64648"/>
    <x v="5527"/>
    <m/>
    <m/>
    <s v="万能"/>
    <s v="新动力21号"/>
    <s v="华安财保资管新动力21集合资产管理产品"/>
    <s v="HA0259"/>
    <s v="组合类保险资管产品"/>
    <s v="固定收益类保险资管产品"/>
    <n v="1"/>
    <s v="华安财保资产管理有限责任公司"/>
    <n v="685129400"/>
    <n v="667213675.62"/>
    <m/>
    <m/>
    <m/>
    <m/>
    <s v="是"/>
    <n v="1.87576653785747E-6"/>
    <m/>
    <m/>
    <m/>
    <m/>
    <m/>
    <m/>
    <m/>
    <m/>
    <m/>
    <m/>
    <m/>
    <m/>
    <m/>
    <m/>
    <m/>
    <m/>
    <m/>
    <m/>
    <m/>
    <m/>
    <m/>
    <m/>
    <m/>
    <m/>
    <m/>
    <m/>
    <m/>
    <m/>
    <m/>
    <m/>
    <m/>
    <m/>
    <m/>
    <m/>
    <m/>
    <m/>
    <m/>
    <m/>
    <s v="固定收益类资产"/>
  </r>
  <r>
    <s v="爱 美 客"/>
    <s v="爱美客技术发展股份有限公司"/>
    <s v="股票"/>
    <s v="创业板股"/>
    <s v="300896.SZ"/>
    <x v="464"/>
    <n v="900"/>
    <n v="443530"/>
    <x v="5528"/>
    <m/>
    <m/>
    <s v="万能"/>
    <s v="新动力21号"/>
    <s v="华安财保资管新动力21集合资产管理产品"/>
    <s v="HA0259"/>
    <s v="组合类保险资管产品"/>
    <s v="固定收益类保险资管产品"/>
    <n v="1"/>
    <s v="华安财保资产管理有限责任公司"/>
    <n v="685129400"/>
    <n v="667213675.62"/>
    <m/>
    <m/>
    <m/>
    <m/>
    <s v="是"/>
    <n v="4.15973377703827E-6"/>
    <m/>
    <m/>
    <m/>
    <m/>
    <m/>
    <m/>
    <m/>
    <m/>
    <m/>
    <m/>
    <m/>
    <m/>
    <m/>
    <m/>
    <m/>
    <m/>
    <m/>
    <m/>
    <m/>
    <m/>
    <m/>
    <m/>
    <m/>
    <m/>
    <m/>
    <m/>
    <m/>
    <m/>
    <m/>
    <m/>
    <m/>
    <m/>
    <m/>
    <m/>
    <m/>
    <m/>
    <m/>
    <m/>
    <s v="固定收益类资产"/>
  </r>
  <r>
    <s v="金 龙 鱼"/>
    <s v="益海嘉里金龙鱼粮油食品股份有限公司"/>
    <s v="股票"/>
    <s v="创业板股"/>
    <s v="300999.SZ"/>
    <x v="957"/>
    <n v="6900"/>
    <n v="414536.55"/>
    <x v="5529"/>
    <m/>
    <m/>
    <s v="万能"/>
    <s v="新动力21号"/>
    <s v="华安财保资管新动力21集合资产管理产品"/>
    <s v="HA0259"/>
    <s v="组合类保险资管产品"/>
    <s v="固定收益类保险资管产品"/>
    <n v="1"/>
    <s v="华安财保资产管理有限责任公司"/>
    <n v="685129400"/>
    <n v="667213675.62"/>
    <m/>
    <m/>
    <m/>
    <m/>
    <s v="是"/>
    <n v="1.2726890165338301E-6"/>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21号"/>
    <s v="华安财保资管新动力21集合资产管理产品"/>
    <s v="HA0259"/>
    <s v="组合类保险资管产品"/>
    <s v="固定收益类保险资管产品"/>
    <n v="1"/>
    <s v="华安财保资产管理有限责任公司"/>
    <n v="685129400"/>
    <n v="667213675.62"/>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21号"/>
    <s v="华安财保资管新动力21集合资产管理产品"/>
    <s v="HA0259"/>
    <s v="组合类保险资管产品"/>
    <s v="固定收益类保险资管产品"/>
    <n v="1"/>
    <s v="华安财保资产管理有限责任公司"/>
    <n v="685129400"/>
    <n v="667213675.62"/>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21号"/>
    <s v="华安财保资管新动力21集合资产管理产品"/>
    <s v="HA0259"/>
    <s v="组合类保险资管产品"/>
    <s v="固定收益类保险资管产品"/>
    <n v="1"/>
    <s v="华安财保资产管理有限责任公司"/>
    <n v="685129400"/>
    <n v="667213675.62"/>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21号"/>
    <s v="华安财保资管新动力21集合资产管理产品"/>
    <s v="HA0259"/>
    <s v="组合类保险资管产品"/>
    <s v="固定收益类保险资管产品"/>
    <n v="1"/>
    <s v="华安财保资产管理有限责任公司"/>
    <n v="685129400"/>
    <n v="667213675.62"/>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21号"/>
    <s v="华安财保资管新动力21集合资产管理产品"/>
    <s v="HA0259"/>
    <s v="组合类保险资管产品"/>
    <s v="固定收益类保险资管产品"/>
    <n v="1"/>
    <s v="华安财保资产管理有限责任公司"/>
    <n v="685129400"/>
    <n v="667213675.62"/>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21号"/>
    <s v="华安财保资管新动力21集合资产管理产品"/>
    <s v="HA0259"/>
    <s v="组合类保险资管产品"/>
    <s v="固定收益类保险资管产品"/>
    <n v="1"/>
    <s v="华安财保资产管理有限责任公司"/>
    <n v="685129400"/>
    <n v="667213675.62"/>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21号"/>
    <s v="华安财保资管新动力21集合资产管理产品"/>
    <s v="HA0259"/>
    <s v="组合类保险资管产品"/>
    <s v="固定收益类保险资管产品"/>
    <n v="1"/>
    <s v="华安财保资产管理有限责任公司"/>
    <n v="685129400"/>
    <n v="667213675.62"/>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21号"/>
    <s v="华安财保资管新动力21集合资产管理产品"/>
    <s v="HA0259"/>
    <s v="组合类保险资管产品"/>
    <s v="固定收益类保险资管产品"/>
    <n v="1"/>
    <s v="华安财保资产管理有限责任公司"/>
    <n v="685129400"/>
    <n v="667213675.62"/>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21号"/>
    <s v="华安财保资管新动力21集合资产管理产品"/>
    <s v="HA0259"/>
    <s v="组合类保险资管产品"/>
    <s v="固定收益类保险资管产品"/>
    <n v="1"/>
    <s v="华安财保资产管理有限责任公司"/>
    <n v="685129400"/>
    <n v="667213675.62"/>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21号"/>
    <s v="华安财保资管新动力21集合资产管理产品"/>
    <s v="HA0259"/>
    <s v="组合类保险资管产品"/>
    <s v="固定收益类保险资管产品"/>
    <n v="1"/>
    <s v="华安财保资产管理有限责任公司"/>
    <n v="685129400"/>
    <n v="667213675.62"/>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21号"/>
    <s v="华安财保资管新动力21集合资产管理产品"/>
    <s v="HA0259"/>
    <s v="组合类保险资管产品"/>
    <s v="固定收益类保险资管产品"/>
    <n v="1"/>
    <s v="华安财保资产管理有限责任公司"/>
    <n v="685129400"/>
    <n v="667213675.62"/>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21号"/>
    <s v="华安财保资管新动力21集合资产管理产品"/>
    <s v="HA0259"/>
    <s v="组合类保险资管产品"/>
    <s v="固定收益类保险资管产品"/>
    <n v="1"/>
    <s v="华安财保资产管理有限责任公司"/>
    <n v="685129400"/>
    <n v="667213675.62"/>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21号"/>
    <s v="华安财保资管新动力21集合资产管理产品"/>
    <s v="HA0259"/>
    <s v="组合类保险资管产品"/>
    <s v="固定收益类保险资管产品"/>
    <n v="1"/>
    <s v="华安财保资产管理有限责任公司"/>
    <n v="685129400"/>
    <n v="667213675.62"/>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21号"/>
    <s v="华安财保资管新动力21集合资产管理产品"/>
    <s v="HA0259"/>
    <s v="组合类保险资管产品"/>
    <s v="固定收益类保险资管产品"/>
    <n v="1"/>
    <s v="华安财保资产管理有限责任公司"/>
    <n v="685129400"/>
    <n v="667213675.62"/>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21号"/>
    <s v="华安财保资管新动力21集合资产管理产品"/>
    <s v="HA0259"/>
    <s v="组合类保险资管产品"/>
    <s v="固定收益类保险资管产品"/>
    <n v="1"/>
    <s v="华安财保资产管理有限责任公司"/>
    <n v="685129400"/>
    <n v="667213675.62"/>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21号"/>
    <s v="华安财保资管新动力21集合资产管理产品"/>
    <s v="HA0259"/>
    <s v="组合类保险资管产品"/>
    <s v="固定收益类保险资管产品"/>
    <n v="1"/>
    <s v="华安财保资产管理有限责任公司"/>
    <n v="685129400"/>
    <n v="667213675.62"/>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21号"/>
    <s v="华安财保资管新动力21集合资产管理产品"/>
    <s v="HA0259"/>
    <s v="组合类保险资管产品"/>
    <s v="固定收益类保险资管产品"/>
    <n v="1"/>
    <s v="华安财保资产管理有限责任公司"/>
    <n v="685129400"/>
    <n v="667213675.62"/>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21号"/>
    <s v="华安财保资管新动力21集合资产管理产品"/>
    <s v="HA0259"/>
    <s v="组合类保险资管产品"/>
    <s v="固定收益类保险资管产品"/>
    <n v="1"/>
    <s v="华安财保资产管理有限责任公司"/>
    <n v="685129400"/>
    <n v="667213675.62"/>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21号"/>
    <s v="华安财保资管新动力21集合资产管理产品"/>
    <s v="HA0259"/>
    <s v="组合类保险资管产品"/>
    <s v="固定收益类保险资管产品"/>
    <n v="1"/>
    <s v="华安财保资产管理有限责任公司"/>
    <n v="685129400"/>
    <n v="667213675.62"/>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21号"/>
    <s v="华安财保资管新动力21集合资产管理产品"/>
    <s v="HA0259"/>
    <s v="组合类保险资管产品"/>
    <s v="固定收益类保险资管产品"/>
    <n v="1"/>
    <s v="华安财保资产管理有限责任公司"/>
    <n v="685129400"/>
    <n v="667213675.62"/>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21号"/>
    <s v="华安财保资管新动力21集合资产管理产品"/>
    <s v="HA0259"/>
    <s v="组合类保险资管产品"/>
    <s v="固定收益类保险资管产品"/>
    <n v="1"/>
    <s v="华安财保资产管理有限责任公司"/>
    <n v="685129400"/>
    <n v="667213675.62"/>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21号"/>
    <s v="华安财保资管新动力21集合资产管理产品"/>
    <s v="HA0259"/>
    <s v="组合类保险资管产品"/>
    <s v="固定收益类保险资管产品"/>
    <n v="1"/>
    <s v="华安财保资产管理有限责任公司"/>
    <n v="685129400"/>
    <n v="667213675.62"/>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21号"/>
    <s v="华安财保资管新动力21集合资产管理产品"/>
    <s v="HA0259"/>
    <s v="组合类保险资管产品"/>
    <s v="固定收益类保险资管产品"/>
    <n v="1"/>
    <s v="华安财保资产管理有限责任公司"/>
    <n v="685129400"/>
    <n v="667213675.62"/>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21号"/>
    <s v="华安财保资管新动力21集合资产管理产品"/>
    <s v="HA0259"/>
    <s v="组合类保险资管产品"/>
    <s v="固定收益类保险资管产品"/>
    <n v="1"/>
    <s v="华安财保资产管理有限责任公司"/>
    <n v="685129400"/>
    <n v="667213675.62"/>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21号"/>
    <s v="华安财保资管新动力21集合资产管理产品"/>
    <s v="HA0259"/>
    <s v="组合类保险资管产品"/>
    <s v="固定收益类保险资管产品"/>
    <n v="1"/>
    <s v="华安财保资产管理有限责任公司"/>
    <n v="685129400"/>
    <n v="667213675.62"/>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21号"/>
    <s v="华安财保资管新动力21集合资产管理产品"/>
    <s v="HA0259"/>
    <s v="组合类保险资管产品"/>
    <s v="固定收益类保险资管产品"/>
    <n v="1"/>
    <s v="华安财保资产管理有限责任公司"/>
    <n v="685129400"/>
    <n v="667213675.62"/>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21号"/>
    <s v="华安财保资管新动力21集合资产管理产品"/>
    <s v="HA0259"/>
    <s v="组合类保险资管产品"/>
    <s v="固定收益类保险资管产品"/>
    <n v="1"/>
    <s v="华安财保资产管理有限责任公司"/>
    <n v="685129400"/>
    <n v="667213675.62"/>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21号"/>
    <s v="华安财保资管新动力21集合资产管理产品"/>
    <s v="HA0259"/>
    <s v="组合类保险资管产品"/>
    <s v="固定收益类保险资管产品"/>
    <n v="1"/>
    <s v="华安财保资产管理有限责任公司"/>
    <n v="685129400"/>
    <n v="667213675.62"/>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21号"/>
    <s v="华安财保资管新动力21集合资产管理产品"/>
    <s v="HA0259"/>
    <s v="组合类保险资管产品"/>
    <s v="固定收益类保险资管产品"/>
    <n v="1"/>
    <s v="华安财保资产管理有限责任公司"/>
    <n v="685129400"/>
    <n v="667213675.62"/>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21号"/>
    <s v="华安财保资管新动力21集合资产管理产品"/>
    <s v="HA0259"/>
    <s v="组合类保险资管产品"/>
    <s v="固定收益类保险资管产品"/>
    <n v="1"/>
    <s v="华安财保资产管理有限责任公司"/>
    <n v="685129400"/>
    <n v="667213675.62"/>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21号"/>
    <s v="华安财保资管新动力21集合资产管理产品"/>
    <s v="HA0259"/>
    <s v="组合类保险资管产品"/>
    <s v="固定收益类保险资管产品"/>
    <n v="1"/>
    <s v="华安财保资产管理有限责任公司"/>
    <n v="685129400"/>
    <n v="667213675.62"/>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21号"/>
    <s v="华安财保资管新动力21集合资产管理产品"/>
    <s v="HA0259"/>
    <s v="组合类保险资管产品"/>
    <s v="固定收益类保险资管产品"/>
    <n v="1"/>
    <s v="华安财保资产管理有限责任公司"/>
    <n v="685129400"/>
    <n v="667213675.62"/>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21号"/>
    <s v="华安财保资管新动力21集合资产管理产品"/>
    <s v="HA0259"/>
    <s v="组合类保险资管产品"/>
    <s v="固定收益类保险资管产品"/>
    <n v="1"/>
    <s v="华安财保资产管理有限责任公司"/>
    <n v="685129400"/>
    <n v="667213675.62"/>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21号"/>
    <s v="华安财保资管新动力21集合资产管理产品"/>
    <s v="HA0259"/>
    <s v="组合类保险资管产品"/>
    <s v="固定收益类保险资管产品"/>
    <n v="1"/>
    <s v="华安财保资产管理有限责任公司"/>
    <n v="685129400"/>
    <n v="667213675.62"/>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21号"/>
    <s v="华安财保资管新动力21集合资产管理产品"/>
    <s v="HA0259"/>
    <s v="组合类保险资管产品"/>
    <s v="固定收益类保险资管产品"/>
    <n v="1"/>
    <s v="华安财保资产管理有限责任公司"/>
    <n v="685129400"/>
    <n v="667213675.62"/>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21号"/>
    <s v="华安财保资管新动力21集合资产管理产品"/>
    <s v="HA0259"/>
    <s v="组合类保险资管产品"/>
    <s v="固定收益类保险资管产品"/>
    <n v="1"/>
    <s v="华安财保资产管理有限责任公司"/>
    <n v="685129400"/>
    <n v="667213675.62"/>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21号"/>
    <s v="华安财保资管新动力21集合资产管理产品"/>
    <s v="HA0259"/>
    <s v="组合类保险资管产品"/>
    <s v="固定收益类保险资管产品"/>
    <n v="1"/>
    <s v="华安财保资产管理有限责任公司"/>
    <n v="685129400"/>
    <n v="667213675.62"/>
    <m/>
    <m/>
    <m/>
    <m/>
    <s v="否"/>
    <n v="1.4624268786560701E-6"/>
    <m/>
    <m/>
    <m/>
    <m/>
    <m/>
    <m/>
    <m/>
    <m/>
    <m/>
    <m/>
    <m/>
    <m/>
    <m/>
    <m/>
    <m/>
    <m/>
    <m/>
    <m/>
    <m/>
    <m/>
    <m/>
    <m/>
    <m/>
    <m/>
    <m/>
    <m/>
    <m/>
    <m/>
    <m/>
    <m/>
    <m/>
    <m/>
    <m/>
    <m/>
    <m/>
    <m/>
    <m/>
    <m/>
    <s v="固定收益类资产"/>
  </r>
  <r>
    <s v="大族数控"/>
    <s v="深圳市大族数控科技股份有限公司"/>
    <s v="股票"/>
    <s v="创业板股"/>
    <s v="301200.SZ"/>
    <x v="343"/>
    <n v="668"/>
    <n v="51142.080000000002"/>
    <x v="4403"/>
    <m/>
    <m/>
    <s v="万能"/>
    <s v="新动力21号"/>
    <s v="华安财保资管新动力21集合资产管理产品"/>
    <s v="HA0259"/>
    <s v="组合类保险资管产品"/>
    <s v="固定收益类保险资管产品"/>
    <n v="1"/>
    <s v="华安财保资产管理有限责任公司"/>
    <n v="685129400"/>
    <n v="667213675.62"/>
    <m/>
    <m/>
    <m/>
    <m/>
    <s v="否"/>
    <n v="1.5904761904761899E-6"/>
    <m/>
    <m/>
    <m/>
    <m/>
    <m/>
    <m/>
    <m/>
    <m/>
    <m/>
    <m/>
    <m/>
    <m/>
    <m/>
    <m/>
    <m/>
    <m/>
    <m/>
    <m/>
    <m/>
    <m/>
    <m/>
    <m/>
    <m/>
    <m/>
    <m/>
    <m/>
    <m/>
    <m/>
    <m/>
    <m/>
    <m/>
    <m/>
    <m/>
    <m/>
    <m/>
    <m/>
    <m/>
    <m/>
    <s v="固定收益类资产"/>
  </r>
  <r>
    <s v="亨迪药业"/>
    <s v="湖北亨迪药业股份有限公司"/>
    <s v="股票"/>
    <s v="创业板股"/>
    <s v="301211.SZ"/>
    <x v="436"/>
    <n v="459"/>
    <n v="11842.2"/>
    <x v="4404"/>
    <m/>
    <m/>
    <s v="万能"/>
    <s v="新动力21号"/>
    <s v="华安财保资管新动力21集合资产管理产品"/>
    <s v="HA0259"/>
    <s v="组合类保险资管产品"/>
    <s v="固定收益类保险资管产品"/>
    <n v="1"/>
    <s v="华安财保资产管理有限责任公司"/>
    <n v="685129400"/>
    <n v="667213675.62"/>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21号"/>
    <s v="华安财保资管新动力21集合资产管理产品"/>
    <s v="HA0259"/>
    <s v="组合类保险资管产品"/>
    <s v="固定收益类保险资管产品"/>
    <n v="1"/>
    <s v="华安财保资产管理有限责任公司"/>
    <n v="685129400"/>
    <n v="667213675.62"/>
    <m/>
    <m/>
    <m/>
    <m/>
    <s v="否"/>
    <n v="1.6545674531155499E-6"/>
    <m/>
    <m/>
    <m/>
    <m/>
    <m/>
    <m/>
    <m/>
    <m/>
    <m/>
    <m/>
    <m/>
    <m/>
    <m/>
    <m/>
    <m/>
    <m/>
    <m/>
    <m/>
    <m/>
    <m/>
    <m/>
    <m/>
    <m/>
    <m/>
    <m/>
    <m/>
    <m/>
    <m/>
    <m/>
    <m/>
    <m/>
    <m/>
    <m/>
    <m/>
    <m/>
    <m/>
    <m/>
    <m/>
    <s v="固定收益类资产"/>
  </r>
  <r>
    <s v="铜冠铜箔"/>
    <s v="安徽铜冠铜箔集团股份有限公司"/>
    <s v="股票"/>
    <s v="创业板股"/>
    <s v="301217.SZ"/>
    <x v="440"/>
    <n v="3124"/>
    <n v="53951.48"/>
    <x v="5530"/>
    <m/>
    <m/>
    <s v="万能"/>
    <s v="新动力21号"/>
    <s v="华安财保资管新动力21集合资产管理产品"/>
    <s v="HA0259"/>
    <s v="组合类保险资管产品"/>
    <s v="固定收益类保险资管产品"/>
    <n v="1"/>
    <s v="华安财保资产管理有限责任公司"/>
    <n v="685129400"/>
    <n v="667213675.62"/>
    <m/>
    <m/>
    <m/>
    <m/>
    <s v="否"/>
    <n v="3.76832500018842E-6"/>
    <m/>
    <m/>
    <m/>
    <m/>
    <m/>
    <m/>
    <m/>
    <m/>
    <m/>
    <m/>
    <m/>
    <m/>
    <m/>
    <m/>
    <m/>
    <m/>
    <m/>
    <m/>
    <m/>
    <m/>
    <m/>
    <m/>
    <m/>
    <m/>
    <m/>
    <m/>
    <m/>
    <m/>
    <m/>
    <m/>
    <m/>
    <m/>
    <m/>
    <m/>
    <m/>
    <m/>
    <m/>
    <m/>
    <s v="固定收益类资产"/>
  </r>
  <r>
    <s v="光庭信息"/>
    <s v="武汉光庭信息技术股份有限公司"/>
    <s v="股票"/>
    <s v="创业板股"/>
    <s v="301221.SZ"/>
    <x v="358"/>
    <n v="159"/>
    <n v="11112.51"/>
    <x v="4408"/>
    <m/>
    <m/>
    <s v="万能"/>
    <s v="新动力21号"/>
    <s v="华安财保资管新动力21集合资产管理产品"/>
    <s v="HA0259"/>
    <s v="组合类保险资管产品"/>
    <s v="固定收益类保险资管产品"/>
    <n v="1"/>
    <s v="华安财保资产管理有限责任公司"/>
    <n v="685129400"/>
    <n v="667213675.62"/>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21号"/>
    <s v="华安财保资管新动力21集合资产管理产品"/>
    <s v="HA0259"/>
    <s v="组合类保险资管产品"/>
    <s v="固定收益类保险资管产品"/>
    <n v="1"/>
    <s v="华安财保资产管理有限责任公司"/>
    <n v="685129400"/>
    <n v="667213675.62"/>
    <m/>
    <m/>
    <m/>
    <m/>
    <s v="否"/>
    <n v="1.26315706371246E-6"/>
    <m/>
    <m/>
    <m/>
    <m/>
    <m/>
    <m/>
    <m/>
    <m/>
    <m/>
    <m/>
    <m/>
    <m/>
    <m/>
    <m/>
    <m/>
    <m/>
    <m/>
    <m/>
    <m/>
    <m/>
    <m/>
    <m/>
    <m/>
    <m/>
    <m/>
    <m/>
    <m/>
    <m/>
    <m/>
    <m/>
    <m/>
    <m/>
    <m/>
    <m/>
    <m/>
    <m/>
    <m/>
    <m/>
    <s v="固定收益类资产"/>
  </r>
  <r>
    <s v="软通动力"/>
    <s v="软通动力信息技术(集团)股份有限公司"/>
    <s v="股票"/>
    <s v="创业板股"/>
    <s v="301236.SZ"/>
    <x v="442"/>
    <n v="691"/>
    <n v="50360.08"/>
    <x v="5531"/>
    <m/>
    <m/>
    <s v="万能"/>
    <s v="新动力21号"/>
    <s v="华安财保资管新动力21集合资产管理产品"/>
    <s v="HA0259"/>
    <s v="组合类保险资管产品"/>
    <s v="固定收益类保险资管产品"/>
    <n v="1"/>
    <s v="华安财保资产管理有限责任公司"/>
    <n v="685129400"/>
    <n v="667213675.62"/>
    <m/>
    <m/>
    <m/>
    <m/>
    <s v="否"/>
    <n v="1.63152777687137E-6"/>
    <m/>
    <m/>
    <m/>
    <m/>
    <m/>
    <m/>
    <m/>
    <m/>
    <m/>
    <m/>
    <m/>
    <m/>
    <m/>
    <m/>
    <m/>
    <m/>
    <m/>
    <m/>
    <m/>
    <m/>
    <m/>
    <m/>
    <m/>
    <m/>
    <m/>
    <m/>
    <m/>
    <m/>
    <m/>
    <m/>
    <m/>
    <m/>
    <m/>
    <m/>
    <m/>
    <m/>
    <m/>
    <m/>
    <s v="固定收益类资产"/>
  </r>
  <r>
    <s v="杰创智能"/>
    <s v="杰创智能科技股份有限公司"/>
    <s v="股票"/>
    <s v="创业板股"/>
    <s v="301248.SZ"/>
    <x v="490"/>
    <n v="163"/>
    <n v="6368.41"/>
    <x v="4412"/>
    <m/>
    <m/>
    <s v="万能"/>
    <s v="新动力21号"/>
    <s v="华安财保资管新动力21集合资产管理产品"/>
    <s v="HA0259"/>
    <s v="组合类保险资管产品"/>
    <s v="固定收益类保险资管产品"/>
    <n v="1"/>
    <s v="华安财保资产管理有限责任公司"/>
    <n v="685129400"/>
    <n v="667213675.62"/>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21号"/>
    <s v="华安财保资管新动力21集合资产管理产品"/>
    <s v="HA0259"/>
    <s v="组合类保险资管产品"/>
    <s v="固定收益类保险资管产品"/>
    <n v="1"/>
    <s v="华安财保资产管理有限责任公司"/>
    <n v="685129400"/>
    <n v="667213675.62"/>
    <m/>
    <m/>
    <m/>
    <m/>
    <s v="否"/>
    <n v="1.8062500000000001E-6"/>
    <m/>
    <m/>
    <m/>
    <m/>
    <m/>
    <m/>
    <m/>
    <m/>
    <m/>
    <m/>
    <m/>
    <m/>
    <m/>
    <m/>
    <m/>
    <m/>
    <m/>
    <m/>
    <m/>
    <m/>
    <m/>
    <m/>
    <m/>
    <m/>
    <m/>
    <m/>
    <m/>
    <m/>
    <m/>
    <m/>
    <m/>
    <m/>
    <m/>
    <m/>
    <m/>
    <m/>
    <m/>
    <m/>
    <s v="固定收益类资产"/>
  </r>
  <r>
    <s v="Ｃ艾布鲁"/>
    <s v="湖南艾布鲁环保科技股份有限公司"/>
    <s v="股票"/>
    <s v="创业板股"/>
    <s v="301259.SZ"/>
    <x v="446"/>
    <n v="150"/>
    <n v="2758.5"/>
    <x v="4415"/>
    <m/>
    <m/>
    <s v="万能"/>
    <s v="新动力21号"/>
    <s v="华安财保资管新动力21集合资产管理产品"/>
    <s v="HA0259"/>
    <s v="组合类保险资管产品"/>
    <s v="固定收益类保险资管产品"/>
    <n v="1"/>
    <s v="华安财保资产管理有限责任公司"/>
    <n v="685129400"/>
    <n v="667213675.62"/>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21号"/>
    <s v="华安财保资管新动力21集合资产管理产品"/>
    <s v="HA0259"/>
    <s v="组合类保险资管产品"/>
    <s v="固定收益类保险资管产品"/>
    <n v="1"/>
    <s v="华安财保资产管理有限责任公司"/>
    <n v="685129400"/>
    <n v="667213675.62"/>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21号"/>
    <s v="华安财保资管新动力21集合资产管理产品"/>
    <s v="HA0259"/>
    <s v="组合类保险资管产品"/>
    <s v="固定收益类保险资管产品"/>
    <n v="1"/>
    <s v="华安财保资产管理有限责任公司"/>
    <n v="685129400"/>
    <n v="667213675.62"/>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21号"/>
    <s v="华安财保资管新动力21集合资产管理产品"/>
    <s v="HA0259"/>
    <s v="组合类保险资管产品"/>
    <s v="固定收益类保险资管产品"/>
    <n v="1"/>
    <s v="华安财保资产管理有限责任公司"/>
    <n v="685129400"/>
    <n v="667213675.62"/>
    <m/>
    <m/>
    <m/>
    <m/>
    <s v="否"/>
    <n v="1.249884269975E-6"/>
    <m/>
    <m/>
    <m/>
    <m/>
    <m/>
    <m/>
    <m/>
    <m/>
    <m/>
    <m/>
    <m/>
    <m/>
    <m/>
    <m/>
    <m/>
    <m/>
    <m/>
    <m/>
    <m/>
    <m/>
    <m/>
    <m/>
    <m/>
    <m/>
    <m/>
    <m/>
    <m/>
    <m/>
    <m/>
    <m/>
    <m/>
    <m/>
    <m/>
    <m/>
    <m/>
    <m/>
    <m/>
    <m/>
    <s v="固定收益类资产"/>
  </r>
  <r>
    <s v="包钢股份"/>
    <s v="内蒙古包钢钢联股份有限公司"/>
    <s v="股票"/>
    <s v="创业板股"/>
    <s v="600010.SH"/>
    <x v="958"/>
    <n v="88300"/>
    <n v="162965.17000000001"/>
    <x v="5532"/>
    <m/>
    <m/>
    <s v="万能"/>
    <s v="新动力21号"/>
    <s v="华安财保资管新动力21集合资产管理产品"/>
    <s v="HA0259"/>
    <s v="组合类保险资管产品"/>
    <s v="固定收益类保险资管产品"/>
    <n v="1"/>
    <s v="华安财保资产管理有限责任公司"/>
    <n v="685129400"/>
    <n v="667213675.62"/>
    <m/>
    <m/>
    <m/>
    <m/>
    <s v="是"/>
    <n v="1.9370393059019601E-6"/>
    <m/>
    <m/>
    <m/>
    <m/>
    <m/>
    <m/>
    <m/>
    <m/>
    <m/>
    <m/>
    <m/>
    <m/>
    <m/>
    <m/>
    <m/>
    <m/>
    <m/>
    <m/>
    <m/>
    <m/>
    <m/>
    <m/>
    <m/>
    <m/>
    <m/>
    <m/>
    <m/>
    <m/>
    <m/>
    <m/>
    <m/>
    <m/>
    <m/>
    <m/>
    <m/>
    <m/>
    <m/>
    <m/>
    <s v="固定收益类资产"/>
  </r>
  <r>
    <s v="上港集团"/>
    <s v="上海国际港务(集团)股份有限公司"/>
    <s v="股票"/>
    <s v="创业板股"/>
    <s v="600018.SH"/>
    <x v="959"/>
    <n v="12200"/>
    <n v="61654.2"/>
    <x v="5533"/>
    <m/>
    <m/>
    <s v="万能"/>
    <s v="新动力21号"/>
    <s v="华安财保资管新动力21集合资产管理产品"/>
    <s v="HA0259"/>
    <s v="组合类保险资管产品"/>
    <s v="固定收益类保险资管产品"/>
    <n v="1"/>
    <s v="华安财保资产管理有限责任公司"/>
    <n v="685129400"/>
    <n v="667213675.62"/>
    <m/>
    <m/>
    <m/>
    <m/>
    <s v="是"/>
    <n v="5.2408470458897005E-7"/>
    <m/>
    <m/>
    <m/>
    <m/>
    <m/>
    <m/>
    <m/>
    <m/>
    <m/>
    <m/>
    <m/>
    <m/>
    <m/>
    <m/>
    <m/>
    <m/>
    <m/>
    <m/>
    <m/>
    <m/>
    <m/>
    <m/>
    <m/>
    <m/>
    <m/>
    <m/>
    <m/>
    <m/>
    <m/>
    <m/>
    <m/>
    <m/>
    <m/>
    <m/>
    <m/>
    <m/>
    <m/>
    <m/>
    <s v="固定收益类资产"/>
  </r>
  <r>
    <s v="宝钢股份"/>
    <s v="宝山钢铁股份有限公司"/>
    <s v="股票"/>
    <s v="创业板股"/>
    <s v="600019.SH"/>
    <x v="960"/>
    <n v="36000"/>
    <n v="234611.49"/>
    <x v="5534"/>
    <m/>
    <m/>
    <s v="万能"/>
    <s v="新动力21号"/>
    <s v="华安财保资管新动力21集合资产管理产品"/>
    <s v="HA0259"/>
    <s v="组合类保险资管产品"/>
    <s v="固定收益类保险资管产品"/>
    <n v="1"/>
    <s v="华安财保资产管理有限责任公司"/>
    <n v="685129400"/>
    <n v="667213675.62"/>
    <m/>
    <m/>
    <m/>
    <m/>
    <s v="是"/>
    <n v="1.6166397822838901E-6"/>
    <m/>
    <m/>
    <m/>
    <m/>
    <m/>
    <m/>
    <m/>
    <m/>
    <m/>
    <m/>
    <m/>
    <m/>
    <m/>
    <m/>
    <m/>
    <m/>
    <m/>
    <m/>
    <m/>
    <m/>
    <m/>
    <m/>
    <m/>
    <m/>
    <m/>
    <m/>
    <m/>
    <m/>
    <m/>
    <m/>
    <m/>
    <m/>
    <m/>
    <m/>
    <m/>
    <m/>
    <m/>
    <m/>
    <s v="固定收益类资产"/>
  </r>
  <r>
    <s v="华能水电"/>
    <s v="华能澜沧江水电股份有限公司"/>
    <s v="股票"/>
    <s v="创业板股"/>
    <s v="600025.SH"/>
    <x v="961"/>
    <n v="12100"/>
    <n v="61226.27"/>
    <x v="5535"/>
    <m/>
    <m/>
    <s v="万能"/>
    <s v="新动力21号"/>
    <s v="华安财保资管新动力21集合资产管理产品"/>
    <s v="HA0259"/>
    <s v="组合类保险资管产品"/>
    <s v="固定收益类保险资管产品"/>
    <n v="1"/>
    <s v="华安财保资产管理有限责任公司"/>
    <n v="685129400"/>
    <n v="667213675.62"/>
    <m/>
    <m/>
    <m/>
    <m/>
    <s v="是"/>
    <n v="6.7222222222222199E-7"/>
    <m/>
    <m/>
    <m/>
    <m/>
    <m/>
    <m/>
    <m/>
    <m/>
    <m/>
    <m/>
    <m/>
    <m/>
    <m/>
    <m/>
    <m/>
    <m/>
    <m/>
    <m/>
    <m/>
    <m/>
    <m/>
    <m/>
    <m/>
    <m/>
    <m/>
    <m/>
    <m/>
    <m/>
    <m/>
    <m/>
    <m/>
    <m/>
    <m/>
    <m/>
    <m/>
    <m/>
    <m/>
    <m/>
    <s v="固定收益类资产"/>
  </r>
  <r>
    <s v="中国石化"/>
    <s v="中国石油化工股份有限公司"/>
    <s v="股票"/>
    <s v="创业板股"/>
    <s v="600028.SH"/>
    <x v="737"/>
    <n v="85700"/>
    <n v="355590.91"/>
    <x v="5536"/>
    <m/>
    <m/>
    <s v="万能"/>
    <s v="新动力21号"/>
    <s v="华安财保资管新动力21集合资产管理产品"/>
    <s v="HA0259"/>
    <s v="组合类保险资管产品"/>
    <s v="固定收益类保险资管产品"/>
    <n v="1"/>
    <s v="华安财保资产管理有限责任公司"/>
    <n v="685129400"/>
    <n v="667213675.62"/>
    <m/>
    <m/>
    <m/>
    <m/>
    <s v="是"/>
    <n v="7.0784788762397104E-7"/>
    <m/>
    <m/>
    <m/>
    <m/>
    <m/>
    <m/>
    <m/>
    <m/>
    <m/>
    <m/>
    <m/>
    <m/>
    <m/>
    <m/>
    <m/>
    <m/>
    <m/>
    <m/>
    <m/>
    <m/>
    <m/>
    <m/>
    <m/>
    <m/>
    <m/>
    <m/>
    <m/>
    <m/>
    <m/>
    <m/>
    <m/>
    <m/>
    <m/>
    <m/>
    <m/>
    <m/>
    <m/>
    <m/>
    <s v="固定收益类资产"/>
  </r>
  <r>
    <s v="中信证券"/>
    <s v="中信证券股份有限公司"/>
    <s v="股票"/>
    <s v="创业板股"/>
    <s v="600030.SH"/>
    <x v="319"/>
    <n v="41990"/>
    <n v="1088035.0900000001"/>
    <x v="5537"/>
    <m/>
    <m/>
    <s v="万能"/>
    <s v="新动力21号"/>
    <s v="华安财保资管新动力21集合资产管理产品"/>
    <s v="HA0259"/>
    <s v="组合类保险资管产品"/>
    <s v="固定收益类保险资管产品"/>
    <n v="1"/>
    <s v="华安财保资产管理有限责任公司"/>
    <n v="685129400"/>
    <n v="667213675.62"/>
    <m/>
    <m/>
    <m/>
    <m/>
    <s v="是"/>
    <n v="2.8332287927349901E-6"/>
    <m/>
    <m/>
    <m/>
    <m/>
    <m/>
    <m/>
    <m/>
    <m/>
    <m/>
    <m/>
    <m/>
    <m/>
    <m/>
    <m/>
    <m/>
    <m/>
    <m/>
    <m/>
    <m/>
    <m/>
    <m/>
    <m/>
    <m/>
    <m/>
    <m/>
    <m/>
    <m/>
    <m/>
    <m/>
    <m/>
    <m/>
    <m/>
    <m/>
    <m/>
    <m/>
    <m/>
    <m/>
    <m/>
    <s v="固定收益类资产"/>
  </r>
  <r>
    <s v="三一重工"/>
    <s v="三一重工股份有限公司"/>
    <s v="股票"/>
    <s v="创业板股"/>
    <s v="600031.SH"/>
    <x v="962"/>
    <n v="19700"/>
    <n v="576428.48"/>
    <x v="5538"/>
    <m/>
    <m/>
    <s v="万能"/>
    <s v="新动力21号"/>
    <s v="华安财保资管新动力21集合资产管理产品"/>
    <s v="HA0259"/>
    <s v="组合类保险资管产品"/>
    <s v="固定收益类保险资管产品"/>
    <n v="1"/>
    <s v="华安财保资产管理有限责任公司"/>
    <n v="685129400"/>
    <n v="667213675.62"/>
    <m/>
    <m/>
    <m/>
    <m/>
    <s v="是"/>
    <n v="2.3194791687564701E-6"/>
    <m/>
    <m/>
    <m/>
    <m/>
    <m/>
    <m/>
    <m/>
    <m/>
    <m/>
    <m/>
    <m/>
    <m/>
    <m/>
    <m/>
    <m/>
    <m/>
    <m/>
    <m/>
    <m/>
    <m/>
    <m/>
    <m/>
    <m/>
    <m/>
    <m/>
    <m/>
    <m/>
    <m/>
    <m/>
    <m/>
    <m/>
    <m/>
    <m/>
    <m/>
    <m/>
    <m/>
    <m/>
    <m/>
    <s v="固定收益类资产"/>
  </r>
  <r>
    <s v="保利发展"/>
    <s v="保利发展控股集团股份有限公司"/>
    <s v="股票"/>
    <s v="创业板股"/>
    <s v="600048.SH"/>
    <x v="249"/>
    <n v="26900"/>
    <n v="432283.83"/>
    <x v="5539"/>
    <m/>
    <m/>
    <s v="万能"/>
    <s v="新动力21号"/>
    <s v="华安财保资管新动力21集合资产管理产品"/>
    <s v="HA0259"/>
    <s v="组合类保险资管产品"/>
    <s v="固定收益类保险资管产品"/>
    <n v="1"/>
    <s v="华安财保资产管理有限责任公司"/>
    <n v="685129400"/>
    <n v="667213675.62"/>
    <m/>
    <m/>
    <m/>
    <m/>
    <s v="是"/>
    <n v="2.2472316189112401E-6"/>
    <m/>
    <m/>
    <m/>
    <m/>
    <m/>
    <m/>
    <m/>
    <m/>
    <m/>
    <m/>
    <m/>
    <m/>
    <m/>
    <m/>
    <m/>
    <m/>
    <m/>
    <m/>
    <m/>
    <m/>
    <m/>
    <m/>
    <m/>
    <m/>
    <m/>
    <m/>
    <m/>
    <m/>
    <m/>
    <m/>
    <m/>
    <m/>
    <m/>
    <m/>
    <m/>
    <m/>
    <m/>
    <m/>
    <s v="固定收益类资产"/>
  </r>
  <r>
    <s v="中国联通"/>
    <s v="中国联合网络通信股份有限公司"/>
    <s v="股票"/>
    <s v="创业板股"/>
    <s v="600050.SH"/>
    <x v="738"/>
    <n v="46500"/>
    <n v="194051.96"/>
    <x v="5540"/>
    <m/>
    <m/>
    <s v="万能"/>
    <s v="新动力21号"/>
    <s v="华安财保资管新动力21集合资产管理产品"/>
    <s v="HA0259"/>
    <s v="组合类保险资管产品"/>
    <s v="固定收益类保险资管产品"/>
    <n v="1"/>
    <s v="华安财保资产管理有限责任公司"/>
    <n v="685129400"/>
    <n v="667213675.62"/>
    <m/>
    <m/>
    <m/>
    <m/>
    <s v="是"/>
    <n v="1.5005744967855101E-6"/>
    <m/>
    <m/>
    <m/>
    <m/>
    <m/>
    <m/>
    <m/>
    <m/>
    <m/>
    <m/>
    <m/>
    <m/>
    <m/>
    <m/>
    <m/>
    <m/>
    <m/>
    <m/>
    <m/>
    <m/>
    <m/>
    <m/>
    <m/>
    <m/>
    <m/>
    <m/>
    <m/>
    <m/>
    <m/>
    <m/>
    <m/>
    <m/>
    <m/>
    <m/>
    <m/>
    <m/>
    <m/>
    <m/>
    <s v="固定收益类资产"/>
  </r>
  <r>
    <s v="国投资本"/>
    <s v="国投资本股份有限公司"/>
    <s v="股票"/>
    <s v="创业板股"/>
    <s v="600061.SH"/>
    <x v="963"/>
    <n v="10816"/>
    <n v="95859.71"/>
    <x v="5541"/>
    <m/>
    <m/>
    <s v="万能"/>
    <s v="新动力21号"/>
    <s v="华安财保资管新动力21集合资产管理产品"/>
    <s v="HA0259"/>
    <s v="组合类保险资管产品"/>
    <s v="固定收益类保险资管产品"/>
    <n v="1"/>
    <s v="华安财保资产管理有限责任公司"/>
    <n v="685129400"/>
    <n v="667213675.62"/>
    <m/>
    <m/>
    <m/>
    <m/>
    <s v="是"/>
    <n v="1.6833448170957999E-6"/>
    <m/>
    <m/>
    <m/>
    <m/>
    <m/>
    <m/>
    <m/>
    <m/>
    <m/>
    <m/>
    <m/>
    <m/>
    <m/>
    <m/>
    <m/>
    <m/>
    <m/>
    <m/>
    <m/>
    <m/>
    <m/>
    <m/>
    <m/>
    <m/>
    <m/>
    <m/>
    <m/>
    <m/>
    <m/>
    <m/>
    <m/>
    <m/>
    <m/>
    <m/>
    <m/>
    <m/>
    <m/>
    <m/>
    <s v="固定收益类资产"/>
  </r>
  <r>
    <s v="人福医药"/>
    <s v="人福医药集团股份公司"/>
    <s v="股票"/>
    <s v="创业板股"/>
    <s v="600079.SH"/>
    <x v="389"/>
    <n v="3200"/>
    <n v="76192.929999999993"/>
    <x v="5542"/>
    <m/>
    <m/>
    <s v="万能"/>
    <s v="新动力21号"/>
    <s v="华安财保资管新动力21集合资产管理产品"/>
    <s v="HA0259"/>
    <s v="组合类保险资管产品"/>
    <s v="固定收益类保险资管产品"/>
    <n v="1"/>
    <s v="华安财保资产管理有限责任公司"/>
    <n v="685129400"/>
    <n v="667213675.62"/>
    <m/>
    <m/>
    <m/>
    <m/>
    <s v="是"/>
    <n v="1.9594973034096202E-6"/>
    <m/>
    <m/>
    <m/>
    <m/>
    <m/>
    <m/>
    <m/>
    <m/>
    <m/>
    <m/>
    <m/>
    <m/>
    <m/>
    <m/>
    <m/>
    <m/>
    <m/>
    <m/>
    <m/>
    <m/>
    <m/>
    <m/>
    <m/>
    <m/>
    <m/>
    <m/>
    <m/>
    <m/>
    <m/>
    <m/>
    <m/>
    <m/>
    <m/>
    <m/>
    <m/>
    <m/>
    <m/>
    <m/>
    <s v="固定收益类资产"/>
  </r>
  <r>
    <s v="同 仁 堂"/>
    <s v="北京同仁堂股份有限公司"/>
    <s v="股票"/>
    <s v="创业板股"/>
    <s v="600085.SH"/>
    <x v="964"/>
    <n v="2200"/>
    <n v="73213.41"/>
    <x v="5543"/>
    <m/>
    <m/>
    <s v="万能"/>
    <s v="新动力21号"/>
    <s v="华安财保资管新动力21集合资产管理产品"/>
    <s v="HA0259"/>
    <s v="组合类保险资管产品"/>
    <s v="固定收益类保险资管产品"/>
    <n v="1"/>
    <s v="华安财保资产管理有限责任公司"/>
    <n v="685129400"/>
    <n v="667213675.62"/>
    <m/>
    <m/>
    <m/>
    <m/>
    <s v="是"/>
    <n v="1.604117902485E-6"/>
    <m/>
    <m/>
    <m/>
    <m/>
    <m/>
    <m/>
    <m/>
    <m/>
    <m/>
    <m/>
    <m/>
    <m/>
    <m/>
    <m/>
    <m/>
    <m/>
    <m/>
    <m/>
    <m/>
    <m/>
    <m/>
    <m/>
    <m/>
    <m/>
    <m/>
    <m/>
    <m/>
    <m/>
    <m/>
    <m/>
    <m/>
    <m/>
    <m/>
    <m/>
    <m/>
    <m/>
    <m/>
    <m/>
    <s v="固定收益类资产"/>
  </r>
  <r>
    <s v="上汽集团"/>
    <s v="上海汽车集团股份有限公司"/>
    <s v="股票"/>
    <s v="创业板股"/>
    <s v="600104.SH"/>
    <x v="965"/>
    <n v="12500"/>
    <n v="270696.63"/>
    <x v="5544"/>
    <m/>
    <m/>
    <s v="万能"/>
    <s v="新动力21号"/>
    <s v="华安财保资管新动力21集合资产管理产品"/>
    <s v="HA0259"/>
    <s v="组合类保险资管产品"/>
    <s v="固定收益类保险资管产品"/>
    <n v="1"/>
    <s v="华安财保资产管理有限责任公司"/>
    <n v="685129400"/>
    <n v="667213675.62"/>
    <m/>
    <m/>
    <m/>
    <m/>
    <s v="是"/>
    <n v="1.0698884182940901E-6"/>
    <m/>
    <m/>
    <m/>
    <m/>
    <m/>
    <m/>
    <m/>
    <m/>
    <m/>
    <m/>
    <m/>
    <m/>
    <m/>
    <m/>
    <m/>
    <m/>
    <m/>
    <m/>
    <m/>
    <m/>
    <m/>
    <m/>
    <m/>
    <m/>
    <m/>
    <m/>
    <m/>
    <m/>
    <m/>
    <m/>
    <m/>
    <m/>
    <m/>
    <m/>
    <m/>
    <m/>
    <m/>
    <m/>
    <s v="固定收益类资产"/>
  </r>
  <r>
    <s v="国金证券"/>
    <s v="国金证券股份有限公司"/>
    <s v="股票"/>
    <s v="创业板股"/>
    <s v="600109.SH"/>
    <x v="966"/>
    <n v="10300"/>
    <n v="139379.35"/>
    <x v="5545"/>
    <m/>
    <m/>
    <s v="万能"/>
    <s v="新动力21号"/>
    <s v="华安财保资管新动力21集合资产管理产品"/>
    <s v="HA0259"/>
    <s v="组合类保险资管产品"/>
    <s v="固定收益类保险资管产品"/>
    <n v="1"/>
    <s v="华安财保资产管理有限责任公司"/>
    <n v="685129400"/>
    <n v="667213675.62"/>
    <m/>
    <m/>
    <m/>
    <m/>
    <s v="是"/>
    <n v="3.4056799950796899E-6"/>
    <m/>
    <m/>
    <m/>
    <m/>
    <m/>
    <m/>
    <m/>
    <m/>
    <m/>
    <m/>
    <m/>
    <m/>
    <m/>
    <m/>
    <m/>
    <m/>
    <m/>
    <m/>
    <m/>
    <m/>
    <m/>
    <m/>
    <m/>
    <m/>
    <m/>
    <m/>
    <m/>
    <m/>
    <m/>
    <m/>
    <m/>
    <m/>
    <m/>
    <m/>
    <m/>
    <m/>
    <m/>
    <m/>
    <s v="固定收益类资产"/>
  </r>
  <r>
    <s v="北方稀土"/>
    <s v="中国北方稀土(集团)高科技股份有限公司"/>
    <s v="股票"/>
    <s v="创业板股"/>
    <s v="600111.SH"/>
    <x v="967"/>
    <n v="10200"/>
    <n v="260035.02"/>
    <x v="5546"/>
    <m/>
    <m/>
    <s v="万能"/>
    <s v="新动力21号"/>
    <s v="华安财保资管新动力21集合资产管理产品"/>
    <s v="HA0259"/>
    <s v="组合类保险资管产品"/>
    <s v="固定收益类保险资管产品"/>
    <n v="1"/>
    <s v="华安财保资产管理有限责任公司"/>
    <n v="685129400"/>
    <n v="667213675.62"/>
    <m/>
    <m/>
    <m/>
    <m/>
    <s v="是"/>
    <n v="2.80754602311106E-6"/>
    <m/>
    <m/>
    <m/>
    <m/>
    <m/>
    <m/>
    <m/>
    <m/>
    <m/>
    <m/>
    <m/>
    <m/>
    <m/>
    <m/>
    <m/>
    <m/>
    <m/>
    <m/>
    <m/>
    <m/>
    <m/>
    <m/>
    <m/>
    <m/>
    <m/>
    <m/>
    <m/>
    <m/>
    <m/>
    <m/>
    <m/>
    <m/>
    <m/>
    <m/>
    <m/>
    <m/>
    <m/>
    <m/>
    <s v="固定收益类资产"/>
  </r>
  <r>
    <s v="重庆啤酒"/>
    <s v="重庆啤酒股份有限公司"/>
    <s v="股票"/>
    <s v="创业板股"/>
    <s v="600132.SH"/>
    <x v="968"/>
    <n v="900"/>
    <n v="145450"/>
    <x v="5547"/>
    <m/>
    <m/>
    <s v="万能"/>
    <s v="新动力21号"/>
    <s v="华安财保资管新动力21集合资产管理产品"/>
    <s v="HA0259"/>
    <s v="组合类保险资管产品"/>
    <s v="固定收益类保险资管产品"/>
    <n v="1"/>
    <s v="华安财保资产管理有限责任公司"/>
    <n v="685129400"/>
    <n v="667213675.62"/>
    <m/>
    <m/>
    <m/>
    <m/>
    <s v="是"/>
    <n v="1.85961479468041E-6"/>
    <m/>
    <m/>
    <m/>
    <m/>
    <m/>
    <m/>
    <m/>
    <m/>
    <m/>
    <m/>
    <m/>
    <m/>
    <m/>
    <m/>
    <m/>
    <m/>
    <m/>
    <m/>
    <m/>
    <m/>
    <m/>
    <m/>
    <m/>
    <m/>
    <m/>
    <m/>
    <m/>
    <m/>
    <m/>
    <m/>
    <m/>
    <m/>
    <m/>
    <m/>
    <m/>
    <m/>
    <m/>
    <m/>
    <s v="固定收益类资产"/>
  </r>
  <r>
    <s v="金发科技"/>
    <s v="金发科技股份有限公司"/>
    <s v="股票"/>
    <s v="创业板股"/>
    <s v="600143.SH"/>
    <x v="745"/>
    <n v="7800"/>
    <n v="129615.25"/>
    <x v="5548"/>
    <m/>
    <m/>
    <s v="万能"/>
    <s v="新动力21号"/>
    <s v="华安财保资管新动力21集合资产管理产品"/>
    <s v="HA0259"/>
    <s v="组合类保险资管产品"/>
    <s v="固定收益类保险资管产品"/>
    <n v="1"/>
    <s v="华安财保资产管理有限责任公司"/>
    <n v="685129400"/>
    <n v="667213675.62"/>
    <m/>
    <m/>
    <m/>
    <m/>
    <s v="是"/>
    <n v="3.03074770127608E-6"/>
    <m/>
    <m/>
    <m/>
    <m/>
    <m/>
    <m/>
    <m/>
    <m/>
    <m/>
    <m/>
    <m/>
    <m/>
    <m/>
    <m/>
    <m/>
    <m/>
    <m/>
    <m/>
    <m/>
    <m/>
    <m/>
    <m/>
    <m/>
    <m/>
    <m/>
    <m/>
    <m/>
    <m/>
    <m/>
    <m/>
    <m/>
    <m/>
    <m/>
    <m/>
    <m/>
    <m/>
    <m/>
    <m/>
    <s v="固定收益类资产"/>
  </r>
  <r>
    <s v="中国船舶"/>
    <s v="中国船舶工业股份有限公司"/>
    <s v="股票"/>
    <s v="创业板股"/>
    <s v="600150.SH"/>
    <x v="969"/>
    <n v="6100"/>
    <n v="111814.72"/>
    <x v="5549"/>
    <m/>
    <m/>
    <s v="万能"/>
    <s v="新动力21号"/>
    <s v="华安财保资管新动力21集合资产管理产品"/>
    <s v="HA0259"/>
    <s v="组合类保险资管产品"/>
    <s v="固定收益类保险资管产品"/>
    <n v="1"/>
    <s v="华安财保资产管理有限责任公司"/>
    <n v="685129400"/>
    <n v="667213675.62"/>
    <m/>
    <m/>
    <m/>
    <m/>
    <s v="是"/>
    <n v="1.3639121672064001E-6"/>
    <m/>
    <m/>
    <m/>
    <m/>
    <m/>
    <m/>
    <m/>
    <m/>
    <m/>
    <m/>
    <m/>
    <m/>
    <m/>
    <m/>
    <m/>
    <m/>
    <m/>
    <m/>
    <m/>
    <m/>
    <m/>
    <m/>
    <m/>
    <m/>
    <m/>
    <m/>
    <m/>
    <m/>
    <m/>
    <m/>
    <m/>
    <m/>
    <m/>
    <m/>
    <m/>
    <m/>
    <m/>
    <m/>
    <s v="固定收益类资产"/>
  </r>
  <r>
    <s v="天坛生物"/>
    <s v="北京天坛生物制品股份有限公司"/>
    <s v="股票"/>
    <s v="创业板股"/>
    <s v="600161.SH"/>
    <x v="970"/>
    <n v="2200"/>
    <n v="77876.98"/>
    <x v="5550"/>
    <m/>
    <m/>
    <s v="万能"/>
    <s v="新动力21号"/>
    <s v="华安财保资管新动力21集合资产管理产品"/>
    <s v="HA0259"/>
    <s v="组合类保险资管产品"/>
    <s v="固定收益类保险资管产品"/>
    <n v="1"/>
    <s v="华安财保资产管理有限责任公司"/>
    <n v="685129400"/>
    <n v="667213675.62"/>
    <m/>
    <m/>
    <m/>
    <m/>
    <s v="是"/>
    <n v="1.6021269079460801E-6"/>
    <m/>
    <m/>
    <m/>
    <m/>
    <m/>
    <m/>
    <m/>
    <m/>
    <m/>
    <m/>
    <m/>
    <m/>
    <m/>
    <m/>
    <m/>
    <m/>
    <m/>
    <m/>
    <m/>
    <m/>
    <m/>
    <m/>
    <m/>
    <m/>
    <m/>
    <m/>
    <m/>
    <m/>
    <m/>
    <m/>
    <m/>
    <m/>
    <m/>
    <m/>
    <m/>
    <m/>
    <m/>
    <m/>
    <s v="固定收益类资产"/>
  </r>
  <r>
    <s v="中国巨石"/>
    <s v="中国巨石股份有限公司"/>
    <s v="股票"/>
    <s v="创业板股"/>
    <s v="600176.SH"/>
    <x v="281"/>
    <n v="10087"/>
    <n v="155632.92000000001"/>
    <x v="5551"/>
    <m/>
    <m/>
    <s v="万能"/>
    <s v="新动力21号"/>
    <s v="华安财保资管新动力21集合资产管理产品"/>
    <s v="HA0259"/>
    <s v="组合类保险资管产品"/>
    <s v="固定收益类保险资管产品"/>
    <n v="1"/>
    <s v="华安财保资产管理有限责任公司"/>
    <n v="685129400"/>
    <n v="667213675.62"/>
    <m/>
    <m/>
    <m/>
    <m/>
    <s v="是"/>
    <n v="2.5197740385548998E-6"/>
    <m/>
    <m/>
    <m/>
    <m/>
    <m/>
    <m/>
    <m/>
    <m/>
    <m/>
    <m/>
    <m/>
    <m/>
    <m/>
    <m/>
    <m/>
    <m/>
    <m/>
    <m/>
    <m/>
    <m/>
    <m/>
    <m/>
    <m/>
    <m/>
    <m/>
    <m/>
    <m/>
    <m/>
    <m/>
    <m/>
    <m/>
    <m/>
    <m/>
    <m/>
    <m/>
    <m/>
    <m/>
    <m/>
    <s v="固定收益类资产"/>
  </r>
  <r>
    <s v="生益科技"/>
    <s v="广东生益科技股份有限公司"/>
    <s v="股票"/>
    <s v="创业板股"/>
    <s v="600183.SH"/>
    <x v="971"/>
    <n v="4200"/>
    <n v="100111.34"/>
    <x v="5552"/>
    <m/>
    <m/>
    <s v="万能"/>
    <s v="新动力21号"/>
    <s v="华安财保资管新动力21集合资产管理产品"/>
    <s v="HA0259"/>
    <s v="组合类保险资管产品"/>
    <s v="固定收益类保险资管产品"/>
    <n v="1"/>
    <s v="华安财保资产管理有限责任公司"/>
    <n v="685129400"/>
    <n v="667213675.62"/>
    <m/>
    <m/>
    <m/>
    <m/>
    <s v="是"/>
    <n v="1.81446318976926E-6"/>
    <m/>
    <m/>
    <m/>
    <m/>
    <m/>
    <m/>
    <m/>
    <m/>
    <m/>
    <m/>
    <m/>
    <m/>
    <m/>
    <m/>
    <m/>
    <m/>
    <m/>
    <m/>
    <m/>
    <m/>
    <m/>
    <m/>
    <m/>
    <m/>
    <m/>
    <m/>
    <m/>
    <m/>
    <m/>
    <m/>
    <m/>
    <m/>
    <m/>
    <m/>
    <m/>
    <m/>
    <m/>
    <m/>
    <s v="固定收益类资产"/>
  </r>
  <r>
    <s v="复星医药"/>
    <s v="上海复星医药(集团)股份有限公司"/>
    <s v="股票"/>
    <s v="沪深主板股"/>
    <s v="600196.SH"/>
    <x v="280"/>
    <n v="3500"/>
    <n v="167468.01"/>
    <x v="5553"/>
    <m/>
    <m/>
    <s v="万能"/>
    <s v="新动力21号"/>
    <s v="华安财保资管新动力21集合资产管理产品"/>
    <s v="HA0259"/>
    <s v="组合类保险资管产品"/>
    <s v="固定收益类保险资管产品"/>
    <n v="1"/>
    <s v="华安财保资产管理有限责任公司"/>
    <n v="685129400"/>
    <n v="667213675.62"/>
    <m/>
    <m/>
    <m/>
    <m/>
    <s v="是"/>
    <n v="1.36564126068439E-6"/>
    <m/>
    <m/>
    <m/>
    <m/>
    <m/>
    <m/>
    <m/>
    <m/>
    <m/>
    <m/>
    <m/>
    <m/>
    <m/>
    <m/>
    <m/>
    <m/>
    <m/>
    <m/>
    <m/>
    <m/>
    <m/>
    <m/>
    <m/>
    <m/>
    <m/>
    <m/>
    <m/>
    <m/>
    <m/>
    <m/>
    <m/>
    <m/>
    <m/>
    <m/>
    <m/>
    <m/>
    <m/>
    <m/>
    <s v="固定收益类资产"/>
  </r>
  <r>
    <s v="恒瑞医药"/>
    <s v="江苏恒瑞医药股份有限公司"/>
    <s v="股票"/>
    <s v="沪深主板股"/>
    <s v="600276.SH"/>
    <x v="972"/>
    <n v="13322"/>
    <n v="828980.24"/>
    <x v="5554"/>
    <m/>
    <m/>
    <s v="万能"/>
    <s v="新动力21号"/>
    <s v="华安财保资管新动力21集合资产管理产品"/>
    <s v="HA0259"/>
    <s v="组合类保险资管产品"/>
    <s v="固定收益类保险资管产品"/>
    <n v="1"/>
    <s v="华安财保资产管理有限责任公司"/>
    <n v="685129400"/>
    <n v="667213675.62"/>
    <m/>
    <m/>
    <m/>
    <m/>
    <s v="是"/>
    <n v="2.08841436760397E-6"/>
    <m/>
    <m/>
    <m/>
    <m/>
    <m/>
    <m/>
    <m/>
    <m/>
    <m/>
    <m/>
    <m/>
    <m/>
    <m/>
    <m/>
    <m/>
    <m/>
    <m/>
    <m/>
    <m/>
    <m/>
    <m/>
    <m/>
    <m/>
    <m/>
    <m/>
    <m/>
    <m/>
    <m/>
    <m/>
    <m/>
    <m/>
    <m/>
    <m/>
    <m/>
    <m/>
    <m/>
    <m/>
    <m/>
    <s v="固定收益类资产"/>
  </r>
  <r>
    <s v="万华化学"/>
    <s v="万华化学集团股份有限公司"/>
    <s v="股票"/>
    <s v="沪深主板股"/>
    <s v="600309.SH"/>
    <x v="973"/>
    <n v="6200"/>
    <n v="540088.81999999995"/>
    <x v="5555"/>
    <m/>
    <m/>
    <s v="万能"/>
    <s v="新动力21号"/>
    <s v="华安财保资管新动力21集合资产管理产品"/>
    <s v="HA0259"/>
    <s v="组合类保险资管产品"/>
    <s v="固定收益类保险资管产品"/>
    <n v="1"/>
    <s v="华安财保资产管理有限责任公司"/>
    <n v="685129400"/>
    <n v="667213675.62"/>
    <m/>
    <m/>
    <m/>
    <m/>
    <s v="是"/>
    <n v="1.9746816347084401E-6"/>
    <m/>
    <m/>
    <m/>
    <m/>
    <m/>
    <m/>
    <m/>
    <m/>
    <m/>
    <m/>
    <m/>
    <m/>
    <m/>
    <m/>
    <m/>
    <m/>
    <m/>
    <m/>
    <m/>
    <m/>
    <m/>
    <m/>
    <m/>
    <m/>
    <m/>
    <m/>
    <m/>
    <m/>
    <m/>
    <m/>
    <m/>
    <m/>
    <m/>
    <m/>
    <m/>
    <m/>
    <m/>
    <m/>
    <s v="固定收益类资产"/>
  </r>
  <r>
    <s v="白 云 山"/>
    <s v="广州白云山医药集团股份有限公司"/>
    <s v="股票"/>
    <s v="沪深主板股"/>
    <s v="600332.SH"/>
    <x v="974"/>
    <n v="2200"/>
    <n v="68040.47"/>
    <x v="5556"/>
    <m/>
    <m/>
    <s v="万能"/>
    <s v="新动力21号"/>
    <s v="华安财保资管新动力21集合资产管理产品"/>
    <s v="HA0259"/>
    <s v="组合类保险资管产品"/>
    <s v="固定收益类保险资管产品"/>
    <n v="1"/>
    <s v="华安财保资产管理有限责任公司"/>
    <n v="685129400"/>
    <n v="667213675.62"/>
    <m/>
    <m/>
    <m/>
    <m/>
    <s v="是"/>
    <n v="1.3531875062739099E-6"/>
    <m/>
    <m/>
    <m/>
    <m/>
    <m/>
    <m/>
    <m/>
    <m/>
    <m/>
    <m/>
    <m/>
    <m/>
    <m/>
    <m/>
    <m/>
    <m/>
    <m/>
    <m/>
    <m/>
    <m/>
    <m/>
    <m/>
    <m/>
    <m/>
    <m/>
    <m/>
    <m/>
    <m/>
    <m/>
    <m/>
    <m/>
    <m/>
    <m/>
    <m/>
    <m/>
    <m/>
    <m/>
    <m/>
    <s v="固定收益类资产"/>
  </r>
  <r>
    <s v="浙江龙盛"/>
    <s v="浙江龙盛集团股份有限公司"/>
    <s v="股票"/>
    <s v="沪深主板股"/>
    <s v="600352.SH"/>
    <x v="375"/>
    <n v="11100"/>
    <n v="149417.04999999999"/>
    <x v="5557"/>
    <m/>
    <m/>
    <s v="万能"/>
    <s v="新动力21号"/>
    <s v="华安财保资管新动力21集合资产管理产品"/>
    <s v="HA0259"/>
    <s v="组合类保险资管产品"/>
    <s v="固定收益类保险资管产品"/>
    <n v="1"/>
    <s v="华安财保资产管理有限责任公司"/>
    <n v="685129400"/>
    <n v="667213675.62"/>
    <m/>
    <m/>
    <m/>
    <m/>
    <s v="是"/>
    <n v="3.4118867910388999E-6"/>
    <m/>
    <m/>
    <m/>
    <m/>
    <m/>
    <m/>
    <m/>
    <m/>
    <m/>
    <m/>
    <m/>
    <m/>
    <m/>
    <m/>
    <m/>
    <m/>
    <m/>
    <m/>
    <m/>
    <m/>
    <m/>
    <m/>
    <m/>
    <m/>
    <m/>
    <m/>
    <m/>
    <m/>
    <m/>
    <m/>
    <m/>
    <m/>
    <m/>
    <m/>
    <m/>
    <m/>
    <m/>
    <m/>
    <s v="固定收益类资产"/>
  </r>
  <r>
    <s v="江西铜业"/>
    <s v="江西铜业股份有限公司"/>
    <s v="股票"/>
    <s v="沪深主板股"/>
    <s v="600362.SH"/>
    <x v="975"/>
    <n v="2700"/>
    <n v="54674.43"/>
    <x v="5558"/>
    <m/>
    <m/>
    <s v="万能"/>
    <s v="新动力21号"/>
    <s v="华安财保资管新动力21集合资产管理产品"/>
    <s v="HA0259"/>
    <s v="组合类保险资管产品"/>
    <s v="固定收益类保险资管产品"/>
    <n v="1"/>
    <s v="华安财保资产管理有限责任公司"/>
    <n v="685129400"/>
    <n v="667213675.62"/>
    <m/>
    <m/>
    <m/>
    <m/>
    <s v="是"/>
    <n v="7.79731733037338E-7"/>
    <m/>
    <m/>
    <m/>
    <m/>
    <m/>
    <m/>
    <m/>
    <m/>
    <m/>
    <m/>
    <m/>
    <m/>
    <m/>
    <m/>
    <m/>
    <m/>
    <m/>
    <m/>
    <m/>
    <m/>
    <m/>
    <m/>
    <m/>
    <m/>
    <m/>
    <m/>
    <m/>
    <m/>
    <m/>
    <m/>
    <m/>
    <m/>
    <m/>
    <m/>
    <m/>
    <m/>
    <m/>
    <m/>
    <s v="固定收益类资产"/>
  </r>
  <r>
    <s v="金地集团"/>
    <s v="金地(集团)股份有限公司"/>
    <s v="股票"/>
    <s v="沪深主板股"/>
    <s v="600383.SH"/>
    <x v="756"/>
    <n v="15700"/>
    <n v="220772.81"/>
    <x v="5559"/>
    <m/>
    <m/>
    <s v="万能"/>
    <s v="新动力21号"/>
    <s v="华安财保资管新动力21集合资产管理产品"/>
    <s v="HA0259"/>
    <s v="组合类保险资管产品"/>
    <s v="固定收益类保险资管产品"/>
    <n v="1"/>
    <s v="华安财保资产管理有限责任公司"/>
    <n v="685129400"/>
    <n v="667213675.62"/>
    <m/>
    <m/>
    <m/>
    <m/>
    <s v="是"/>
    <n v="3.47761864402585E-6"/>
    <m/>
    <m/>
    <m/>
    <m/>
    <m/>
    <m/>
    <m/>
    <m/>
    <m/>
    <m/>
    <m/>
    <m/>
    <m/>
    <m/>
    <m/>
    <m/>
    <m/>
    <m/>
    <m/>
    <m/>
    <m/>
    <m/>
    <m/>
    <m/>
    <m/>
    <m/>
    <m/>
    <m/>
    <m/>
    <m/>
    <m/>
    <m/>
    <m/>
    <m/>
    <m/>
    <m/>
    <m/>
    <m/>
    <s v="固定收益类资产"/>
  </r>
  <r>
    <s v="国电南瑞"/>
    <s v="国电南瑞科技股份有限公司"/>
    <s v="股票"/>
    <s v="沪深主板股"/>
    <s v="600406.SH"/>
    <x v="976"/>
    <n v="8240"/>
    <n v="199700.12"/>
    <x v="5560"/>
    <m/>
    <m/>
    <s v="万能"/>
    <s v="新动力21号"/>
    <s v="华安财保资管新动力21集合资产管理产品"/>
    <s v="HA0259"/>
    <s v="组合类保险资管产品"/>
    <s v="固定收益类保险资管产品"/>
    <n v="1"/>
    <s v="华安财保资产管理有限责任公司"/>
    <n v="685129400"/>
    <n v="667213675.62"/>
    <m/>
    <m/>
    <m/>
    <m/>
    <s v="是"/>
    <n v="1.47700451694456E-6"/>
    <m/>
    <m/>
    <m/>
    <m/>
    <m/>
    <m/>
    <m/>
    <m/>
    <m/>
    <m/>
    <m/>
    <m/>
    <m/>
    <m/>
    <m/>
    <m/>
    <m/>
    <m/>
    <m/>
    <m/>
    <m/>
    <m/>
    <m/>
    <m/>
    <m/>
    <m/>
    <m/>
    <m/>
    <m/>
    <m/>
    <m/>
    <m/>
    <m/>
    <m/>
    <m/>
    <m/>
    <m/>
    <m/>
    <s v="固定收益类资产"/>
  </r>
  <r>
    <s v="华鲁恒升"/>
    <s v="山东华鲁恒升化工股份有限公司"/>
    <s v="股票"/>
    <s v="沪深主板股"/>
    <s v="600426.SH"/>
    <x v="481"/>
    <n v="6200"/>
    <n v="212110.33"/>
    <x v="5561"/>
    <m/>
    <m/>
    <s v="万能"/>
    <s v="新动力21号"/>
    <s v="华安财保资管新动力21集合资产管理产品"/>
    <s v="HA0259"/>
    <s v="组合类保险资管产品"/>
    <s v="固定收益类保险资管产品"/>
    <n v="1"/>
    <s v="华安财保资产管理有限责任公司"/>
    <n v="685129400"/>
    <n v="667213675.62"/>
    <m/>
    <m/>
    <m/>
    <m/>
    <s v="是"/>
    <n v="2.9211111543671099E-6"/>
    <m/>
    <m/>
    <m/>
    <m/>
    <m/>
    <m/>
    <m/>
    <m/>
    <m/>
    <m/>
    <m/>
    <m/>
    <m/>
    <m/>
    <m/>
    <m/>
    <m/>
    <m/>
    <m/>
    <m/>
    <m/>
    <m/>
    <m/>
    <m/>
    <m/>
    <m/>
    <m/>
    <m/>
    <m/>
    <m/>
    <m/>
    <m/>
    <m/>
    <m/>
    <m/>
    <m/>
    <m/>
    <m/>
    <s v="固定收益类资产"/>
  </r>
  <r>
    <s v="片 仔 癀"/>
    <s v="漳州片仔癀药业股份有限公司"/>
    <s v="股票"/>
    <s v="沪深主板股"/>
    <s v="600436.SH"/>
    <x v="760"/>
    <n v="900"/>
    <n v="282583.40000000002"/>
    <x v="5562"/>
    <m/>
    <m/>
    <s v="万能"/>
    <s v="新动力21号"/>
    <s v="华安财保资管新动力21集合资产管理产品"/>
    <s v="HA0259"/>
    <s v="组合类保险资管产品"/>
    <s v="固定收益类保险资管产品"/>
    <n v="1"/>
    <s v="华安财保资产管理有限责任公司"/>
    <n v="685129400"/>
    <n v="667213675.62"/>
    <m/>
    <m/>
    <m/>
    <m/>
    <s v="是"/>
    <n v="1.49175257241543E-6"/>
    <m/>
    <m/>
    <m/>
    <m/>
    <m/>
    <m/>
    <m/>
    <m/>
    <m/>
    <m/>
    <m/>
    <m/>
    <m/>
    <m/>
    <m/>
    <m/>
    <m/>
    <m/>
    <m/>
    <m/>
    <m/>
    <m/>
    <m/>
    <m/>
    <m/>
    <m/>
    <m/>
    <m/>
    <m/>
    <m/>
    <m/>
    <m/>
    <m/>
    <m/>
    <m/>
    <m/>
    <m/>
    <m/>
    <s v="固定收益类资产"/>
  </r>
  <r>
    <s v="通威股份"/>
    <s v="通威股份有限公司"/>
    <s v="股票"/>
    <s v="沪深主板股"/>
    <s v="600438.SH"/>
    <x v="474"/>
    <n v="5800"/>
    <n v="206567.31"/>
    <x v="5563"/>
    <m/>
    <m/>
    <s v="万能"/>
    <s v="新动力21号"/>
    <s v="华安财保资管新动力21集合资产管理产品"/>
    <s v="HA0259"/>
    <s v="组合类保险资管产品"/>
    <s v="固定收益类保险资管产品"/>
    <n v="1"/>
    <s v="华安财保资产管理有限责任公司"/>
    <n v="685129400"/>
    <n v="667213675.62"/>
    <m/>
    <m/>
    <m/>
    <m/>
    <s v="是"/>
    <n v="1.28844561091562E-6"/>
    <m/>
    <m/>
    <m/>
    <m/>
    <m/>
    <m/>
    <m/>
    <m/>
    <m/>
    <m/>
    <m/>
    <m/>
    <m/>
    <m/>
    <m/>
    <m/>
    <m/>
    <m/>
    <m/>
    <m/>
    <m/>
    <m/>
    <m/>
    <m/>
    <m/>
    <m/>
    <m/>
    <m/>
    <m/>
    <m/>
    <m/>
    <m/>
    <m/>
    <m/>
    <m/>
    <m/>
    <m/>
    <m/>
    <s v="固定收益类资产"/>
  </r>
  <r>
    <s v="中金黄金"/>
    <s v="中金黄金股份有限公司"/>
    <s v="股票"/>
    <s v="沪深主板股"/>
    <s v="600489.SH"/>
    <x v="764"/>
    <n v="11600"/>
    <n v="102080.54"/>
    <x v="5564"/>
    <m/>
    <m/>
    <s v="万能"/>
    <s v="新动力21号"/>
    <s v="华安财保资管新动力21集合资产管理产品"/>
    <s v="HA0259"/>
    <s v="组合类保险资管产品"/>
    <s v="固定收益类保险资管产品"/>
    <n v="1"/>
    <s v="华安财保资产管理有限责任公司"/>
    <n v="685129400"/>
    <n v="667213675.62"/>
    <m/>
    <m/>
    <m/>
    <m/>
    <s v="是"/>
    <n v="2.3930786073402502E-6"/>
    <m/>
    <m/>
    <m/>
    <m/>
    <m/>
    <m/>
    <m/>
    <m/>
    <m/>
    <m/>
    <m/>
    <m/>
    <m/>
    <m/>
    <m/>
    <m/>
    <m/>
    <m/>
    <m/>
    <m/>
    <m/>
    <m/>
    <m/>
    <m/>
    <m/>
    <m/>
    <m/>
    <m/>
    <m/>
    <m/>
    <m/>
    <m/>
    <m/>
    <m/>
    <m/>
    <m/>
    <m/>
    <m/>
    <s v="固定收益类资产"/>
  </r>
  <r>
    <s v="贵州茅台"/>
    <s v="贵州茅台酒股份有限公司"/>
    <s v="股票"/>
    <s v="沪深主板股"/>
    <s v="600519.SH"/>
    <x v="131"/>
    <n v="9200"/>
    <n v="16985738.870000001"/>
    <x v="5565"/>
    <m/>
    <m/>
    <s v="万能"/>
    <s v="新动力21号"/>
    <s v="华安财保资管新动力21集合资产管理产品"/>
    <s v="HA0259"/>
    <s v="组合类保险资管产品"/>
    <s v="固定收益类保险资管产品"/>
    <n v="1"/>
    <s v="华安财保资产管理有限责任公司"/>
    <n v="685129400"/>
    <n v="667213675.62"/>
    <m/>
    <m/>
    <m/>
    <m/>
    <s v="是"/>
    <n v="7.3236874001849097E-6"/>
    <m/>
    <m/>
    <m/>
    <m/>
    <m/>
    <m/>
    <m/>
    <m/>
    <m/>
    <m/>
    <m/>
    <m/>
    <m/>
    <m/>
    <m/>
    <m/>
    <m/>
    <m/>
    <m/>
    <m/>
    <m/>
    <m/>
    <m/>
    <m/>
    <m/>
    <m/>
    <m/>
    <m/>
    <m/>
    <m/>
    <m/>
    <m/>
    <m/>
    <m/>
    <m/>
    <m/>
    <m/>
    <m/>
    <s v="固定收益类资产"/>
  </r>
  <r>
    <s v="长电科技"/>
    <s v="江苏长电科技股份有限公司"/>
    <s v="股票"/>
    <s v="沪深主板股"/>
    <s v="600584.SH"/>
    <x v="977"/>
    <n v="5000"/>
    <n v="165606.53"/>
    <x v="5566"/>
    <m/>
    <m/>
    <s v="万能"/>
    <s v="新动力21号"/>
    <s v="华安财保资管新动力21集合资产管理产品"/>
    <s v="HA0259"/>
    <s v="组合类保险资管产品"/>
    <s v="固定收益类保险资管产品"/>
    <n v="1"/>
    <s v="华安财保资产管理有限责任公司"/>
    <n v="685129400"/>
    <n v="667213675.62"/>
    <m/>
    <m/>
    <m/>
    <m/>
    <s v="是"/>
    <n v="2.8096943445910301E-6"/>
    <m/>
    <m/>
    <m/>
    <m/>
    <m/>
    <m/>
    <m/>
    <m/>
    <m/>
    <m/>
    <m/>
    <m/>
    <m/>
    <m/>
    <m/>
    <m/>
    <m/>
    <m/>
    <m/>
    <m/>
    <m/>
    <m/>
    <m/>
    <m/>
    <m/>
    <m/>
    <m/>
    <m/>
    <m/>
    <m/>
    <m/>
    <m/>
    <m/>
    <m/>
    <m/>
    <m/>
    <m/>
    <m/>
    <s v="固定收益类资产"/>
  </r>
  <r>
    <s v="海螺水泥"/>
    <s v="安徽海螺水泥股份有限公司"/>
    <s v="股票"/>
    <s v="沪深主板股"/>
    <s v="600585.SH"/>
    <x v="771"/>
    <n v="8900"/>
    <n v="439102.54"/>
    <x v="5567"/>
    <m/>
    <m/>
    <s v="万能"/>
    <s v="新动力21号"/>
    <s v="华安财保资管新动力21集合资产管理产品"/>
    <s v="HA0259"/>
    <s v="组合类保险资管产品"/>
    <s v="固定收益类保险资管产品"/>
    <n v="1"/>
    <s v="华安财保资产管理有限责任公司"/>
    <n v="685129400"/>
    <n v="667213675.62"/>
    <m/>
    <m/>
    <m/>
    <m/>
    <s v="是"/>
    <n v="1.6794662820856499E-6"/>
    <m/>
    <m/>
    <m/>
    <m/>
    <m/>
    <m/>
    <m/>
    <m/>
    <m/>
    <m/>
    <m/>
    <m/>
    <m/>
    <m/>
    <m/>
    <m/>
    <m/>
    <m/>
    <m/>
    <m/>
    <m/>
    <m/>
    <m/>
    <m/>
    <m/>
    <m/>
    <m/>
    <m/>
    <m/>
    <m/>
    <m/>
    <m/>
    <m/>
    <m/>
    <m/>
    <m/>
    <m/>
    <m/>
    <s v="固定收益类资产"/>
  </r>
  <r>
    <s v="用友网络"/>
    <s v="用友网络科技股份有限公司"/>
    <s v="股票"/>
    <s v="沪深主板股"/>
    <s v="600588.SH"/>
    <x v="978"/>
    <n v="6100"/>
    <n v="226448.4"/>
    <x v="5568"/>
    <m/>
    <m/>
    <s v="万能"/>
    <s v="新动力21号"/>
    <s v="华安财保资管新动力21集合资产管理产品"/>
    <s v="HA0259"/>
    <s v="组合类保险资管产品"/>
    <s v="固定收益类保险资管产品"/>
    <n v="1"/>
    <s v="华安财保资产管理有限责任公司"/>
    <n v="685129400"/>
    <n v="667213675.62"/>
    <m/>
    <m/>
    <m/>
    <m/>
    <s v="是"/>
    <n v="1.77593445382515E-6"/>
    <m/>
    <m/>
    <m/>
    <m/>
    <m/>
    <m/>
    <m/>
    <m/>
    <m/>
    <m/>
    <m/>
    <m/>
    <m/>
    <m/>
    <m/>
    <m/>
    <m/>
    <m/>
    <m/>
    <m/>
    <m/>
    <m/>
    <m/>
    <m/>
    <m/>
    <m/>
    <m/>
    <m/>
    <m/>
    <m/>
    <m/>
    <m/>
    <m/>
    <m/>
    <m/>
    <m/>
    <m/>
    <m/>
    <s v="固定收益类资产"/>
  </r>
  <r>
    <s v="青岛啤酒"/>
    <s v="青岛啤酒股份有限公司"/>
    <s v="股票"/>
    <s v="沪深主板股"/>
    <s v="600600.SH"/>
    <x v="979"/>
    <n v="1300"/>
    <n v="130289.29"/>
    <x v="5569"/>
    <m/>
    <m/>
    <s v="万能"/>
    <s v="新动力21号"/>
    <s v="华安财保资管新动力21集合资产管理产品"/>
    <s v="HA0259"/>
    <s v="组合类保险资管产品"/>
    <s v="固定收益类保险资管产品"/>
    <n v="1"/>
    <s v="华安财保资产管理有限责任公司"/>
    <n v="685129400"/>
    <n v="667213675.62"/>
    <m/>
    <m/>
    <m/>
    <m/>
    <s v="是"/>
    <n v="9.5283133585913203E-7"/>
    <m/>
    <m/>
    <m/>
    <m/>
    <m/>
    <m/>
    <m/>
    <m/>
    <m/>
    <m/>
    <m/>
    <m/>
    <m/>
    <m/>
    <m/>
    <m/>
    <m/>
    <m/>
    <m/>
    <m/>
    <m/>
    <m/>
    <m/>
    <m/>
    <m/>
    <m/>
    <m/>
    <m/>
    <m/>
    <m/>
    <m/>
    <m/>
    <m/>
    <m/>
    <m/>
    <m/>
    <m/>
    <m/>
    <s v="固定收益类资产"/>
  </r>
  <r>
    <s v="绿地控股"/>
    <s v="绿地控股集团股份有限公司"/>
    <s v="股票"/>
    <s v="沪深主板股"/>
    <s v="600606.SH"/>
    <x v="980"/>
    <n v="11430"/>
    <n v="58522.15"/>
    <x v="5570"/>
    <m/>
    <m/>
    <s v="万能"/>
    <s v="新动力21号"/>
    <s v="华安财保资管新动力21集合资产管理产品"/>
    <s v="HA0259"/>
    <s v="组合类保险资管产品"/>
    <s v="固定收益类保险资管产品"/>
    <n v="1"/>
    <s v="华安财保资产管理有限责任公司"/>
    <n v="685129400"/>
    <n v="667213675.62"/>
    <m/>
    <m/>
    <m/>
    <m/>
    <s v="是"/>
    <n v="8.9460685174625895E-7"/>
    <m/>
    <m/>
    <m/>
    <m/>
    <m/>
    <m/>
    <m/>
    <m/>
    <m/>
    <m/>
    <m/>
    <m/>
    <m/>
    <m/>
    <m/>
    <m/>
    <m/>
    <m/>
    <m/>
    <m/>
    <m/>
    <m/>
    <m/>
    <m/>
    <m/>
    <m/>
    <m/>
    <m/>
    <m/>
    <m/>
    <m/>
    <m/>
    <m/>
    <m/>
    <m/>
    <m/>
    <m/>
    <m/>
    <s v="固定收益类资产"/>
  </r>
  <r>
    <s v="豫园股份"/>
    <s v="上海豫园旅游商城(集团)股份有限公司"/>
    <s v="股票"/>
    <s v="沪深主板股"/>
    <s v="600655.SH"/>
    <x v="981"/>
    <n v="4100"/>
    <n v="39764.92"/>
    <x v="5571"/>
    <m/>
    <m/>
    <s v="万能"/>
    <s v="新动力21号"/>
    <s v="华安财保资管新动力21集合资产管理产品"/>
    <s v="HA0259"/>
    <s v="组合类保险资管产品"/>
    <s v="固定收益类保险资管产品"/>
    <n v="1"/>
    <s v="华安财保资产管理有限责任公司"/>
    <n v="685129400"/>
    <n v="667213675.62"/>
    <m/>
    <m/>
    <m/>
    <m/>
    <s v="是"/>
    <n v="1.05388082032049E-6"/>
    <m/>
    <m/>
    <m/>
    <m/>
    <m/>
    <m/>
    <m/>
    <m/>
    <m/>
    <m/>
    <m/>
    <m/>
    <m/>
    <m/>
    <m/>
    <m/>
    <m/>
    <m/>
    <m/>
    <m/>
    <m/>
    <m/>
    <m/>
    <m/>
    <m/>
    <m/>
    <m/>
    <m/>
    <m/>
    <m/>
    <m/>
    <m/>
    <m/>
    <m/>
    <m/>
    <m/>
    <m/>
    <m/>
    <s v="固定收益类资产"/>
  </r>
  <r>
    <s v="福耀玻璃"/>
    <s v="福耀玻璃工业集团股份有限公司"/>
    <s v="股票"/>
    <s v="沪深主板股"/>
    <s v="600660.SH"/>
    <x v="982"/>
    <n v="4700"/>
    <n v="193508.44"/>
    <x v="5572"/>
    <m/>
    <m/>
    <s v="万能"/>
    <s v="新动力21号"/>
    <s v="华安财保资管新动力21集合资产管理产品"/>
    <s v="HA0259"/>
    <s v="组合类保险资管产品"/>
    <s v="固定收益类保险资管产品"/>
    <n v="1"/>
    <s v="华安财保资产管理有限责任公司"/>
    <n v="685129400"/>
    <n v="667213675.62"/>
    <m/>
    <m/>
    <m/>
    <m/>
    <s v="是"/>
    <n v="1.80094325069487E-6"/>
    <m/>
    <m/>
    <m/>
    <m/>
    <m/>
    <m/>
    <m/>
    <m/>
    <m/>
    <m/>
    <m/>
    <m/>
    <m/>
    <m/>
    <m/>
    <m/>
    <m/>
    <m/>
    <m/>
    <m/>
    <m/>
    <m/>
    <m/>
    <m/>
    <m/>
    <m/>
    <m/>
    <m/>
    <m/>
    <m/>
    <m/>
    <m/>
    <m/>
    <m/>
    <m/>
    <m/>
    <m/>
    <m/>
    <s v="固定收益类资产"/>
  </r>
  <r>
    <s v="海尔智家"/>
    <s v="海尔智家股份有限公司"/>
    <s v="股票"/>
    <s v="沪深主板股"/>
    <s v="600690.SH"/>
    <x v="983"/>
    <n v="12000"/>
    <n v="347711.53"/>
    <x v="5573"/>
    <m/>
    <m/>
    <s v="万能"/>
    <s v="新动力21号"/>
    <s v="华安财保资管新动力21集合资产管理产品"/>
    <s v="HA0259"/>
    <s v="组合类保险资管产品"/>
    <s v="固定收益类保险资管产品"/>
    <n v="1"/>
    <s v="华安财保资产管理有限责任公司"/>
    <n v="685129400"/>
    <n v="667213675.62"/>
    <m/>
    <m/>
    <m/>
    <m/>
    <s v="是"/>
    <n v="1.2703086810630701E-6"/>
    <m/>
    <m/>
    <m/>
    <m/>
    <m/>
    <m/>
    <m/>
    <m/>
    <m/>
    <m/>
    <m/>
    <m/>
    <m/>
    <m/>
    <m/>
    <m/>
    <m/>
    <m/>
    <m/>
    <m/>
    <m/>
    <m/>
    <m/>
    <m/>
    <m/>
    <m/>
    <m/>
    <m/>
    <m/>
    <m/>
    <m/>
    <m/>
    <m/>
    <m/>
    <m/>
    <m/>
    <m/>
    <m/>
    <s v="固定收益类资产"/>
  </r>
  <r>
    <s v="华域汽车"/>
    <s v="华域汽车系统股份有限公司"/>
    <s v="股票"/>
    <s v="沪深主板股"/>
    <s v="600741.SH"/>
    <x v="984"/>
    <n v="4400"/>
    <n v="118195.06"/>
    <x v="5574"/>
    <m/>
    <m/>
    <s v="万能"/>
    <s v="新动力21号"/>
    <s v="华安财保资管新动力21集合资产管理产品"/>
    <s v="HA0259"/>
    <s v="组合类保险资管产品"/>
    <s v="固定收益类保险资管产品"/>
    <n v="1"/>
    <s v="华安财保资产管理有限责任公司"/>
    <n v="685129400"/>
    <n v="667213675.62"/>
    <m/>
    <m/>
    <m/>
    <m/>
    <s v="是"/>
    <n v="1.3956185261792299E-6"/>
    <m/>
    <m/>
    <m/>
    <m/>
    <m/>
    <m/>
    <m/>
    <m/>
    <m/>
    <m/>
    <m/>
    <m/>
    <m/>
    <m/>
    <m/>
    <m/>
    <m/>
    <m/>
    <m/>
    <m/>
    <m/>
    <m/>
    <m/>
    <m/>
    <m/>
    <m/>
    <m/>
    <m/>
    <m/>
    <m/>
    <m/>
    <m/>
    <m/>
    <m/>
    <m/>
    <m/>
    <m/>
    <m/>
    <s v="固定收益类资产"/>
  </r>
  <r>
    <s v="闻泰科技"/>
    <s v="闻泰科技股份有限公司"/>
    <s v="股票"/>
    <s v="沪深主板股"/>
    <s v="600745.SH"/>
    <x v="264"/>
    <n v="2400"/>
    <n v="274871.43"/>
    <x v="5575"/>
    <m/>
    <m/>
    <s v="万能"/>
    <s v="新动力21号"/>
    <s v="华安财保资管新动力21集合资产管理产品"/>
    <s v="HA0259"/>
    <s v="组合类保险资管产品"/>
    <s v="固定收益类保险资管产品"/>
    <n v="1"/>
    <s v="华安财保资产管理有限责任公司"/>
    <n v="685129400"/>
    <n v="667213675.62"/>
    <m/>
    <m/>
    <m/>
    <m/>
    <s v="是"/>
    <n v="1.9256398061617299E-6"/>
    <m/>
    <m/>
    <m/>
    <m/>
    <m/>
    <m/>
    <m/>
    <m/>
    <m/>
    <m/>
    <m/>
    <m/>
    <m/>
    <m/>
    <m/>
    <m/>
    <m/>
    <m/>
    <m/>
    <m/>
    <m/>
    <m/>
    <m/>
    <m/>
    <m/>
    <m/>
    <m/>
    <m/>
    <m/>
    <m/>
    <m/>
    <m/>
    <m/>
    <m/>
    <m/>
    <m/>
    <m/>
    <m/>
    <s v="固定收益类资产"/>
  </r>
  <r>
    <s v="中航沈飞"/>
    <s v="中航沈飞股份有限公司"/>
    <s v="股票"/>
    <s v="沪深主板股"/>
    <s v="600760.SH"/>
    <x v="985"/>
    <n v="2465"/>
    <n v="127852.78"/>
    <x v="5576"/>
    <m/>
    <m/>
    <s v="万能"/>
    <s v="新动力21号"/>
    <s v="华安财保资管新动力21集合资产管理产品"/>
    <s v="HA0259"/>
    <s v="组合类保险资管产品"/>
    <s v="固定收益类保险资管产品"/>
    <n v="1"/>
    <s v="华安财保资产管理有限责任公司"/>
    <n v="685129400"/>
    <n v="667213675.62"/>
    <m/>
    <m/>
    <m/>
    <m/>
    <s v="是"/>
    <n v="1.25730345452785E-6"/>
    <m/>
    <m/>
    <m/>
    <m/>
    <m/>
    <m/>
    <m/>
    <m/>
    <m/>
    <m/>
    <m/>
    <m/>
    <m/>
    <m/>
    <m/>
    <m/>
    <m/>
    <m/>
    <m/>
    <m/>
    <m/>
    <m/>
    <m/>
    <m/>
    <m/>
    <m/>
    <m/>
    <m/>
    <m/>
    <m/>
    <m/>
    <m/>
    <m/>
    <m/>
    <m/>
    <m/>
    <m/>
    <m/>
    <s v="固定收益类资产"/>
  </r>
  <r>
    <s v="通策医疗"/>
    <s v="通策医疗股份有限公司"/>
    <s v="股票"/>
    <s v="沪深主板股"/>
    <s v="600763.SH"/>
    <x v="986"/>
    <n v="800"/>
    <n v="215822.43"/>
    <x v="5577"/>
    <m/>
    <m/>
    <s v="万能"/>
    <s v="新动力21号"/>
    <s v="华安财保资管新动力21集合资产管理产品"/>
    <s v="HA0259"/>
    <s v="组合类保险资管产品"/>
    <s v="固定收益类保险资管产品"/>
    <n v="1"/>
    <s v="华安财保资产管理有限责任公司"/>
    <n v="685129400"/>
    <n v="667213675.62"/>
    <m/>
    <m/>
    <m/>
    <m/>
    <s v="是"/>
    <n v="2.4950099800399198E-6"/>
    <m/>
    <m/>
    <m/>
    <m/>
    <m/>
    <m/>
    <m/>
    <m/>
    <m/>
    <m/>
    <m/>
    <m/>
    <m/>
    <m/>
    <m/>
    <m/>
    <m/>
    <m/>
    <m/>
    <m/>
    <m/>
    <m/>
    <m/>
    <m/>
    <m/>
    <m/>
    <m/>
    <m/>
    <m/>
    <m/>
    <m/>
    <m/>
    <m/>
    <m/>
    <m/>
    <m/>
    <m/>
    <m/>
    <s v="固定收益类资产"/>
  </r>
  <r>
    <s v="国电电力"/>
    <s v="国电电力发展股份有限公司"/>
    <s v="股票"/>
    <s v="沪深主板股"/>
    <s v="600795.SH"/>
    <x v="782"/>
    <n v="44300"/>
    <n v="100370.34"/>
    <x v="5578"/>
    <m/>
    <m/>
    <s v="万能"/>
    <s v="新动力21号"/>
    <s v="华安财保资管新动力21集合资产管理产品"/>
    <s v="HA0259"/>
    <s v="组合类保险资管产品"/>
    <s v="固定收益类保险资管产品"/>
    <n v="1"/>
    <s v="华安财保资产管理有限责任公司"/>
    <n v="685129400"/>
    <n v="667213675.62"/>
    <m/>
    <m/>
    <m/>
    <m/>
    <s v="是"/>
    <n v="2.4837937946717098E-6"/>
    <m/>
    <m/>
    <m/>
    <m/>
    <m/>
    <m/>
    <m/>
    <m/>
    <m/>
    <m/>
    <m/>
    <m/>
    <m/>
    <m/>
    <m/>
    <m/>
    <m/>
    <m/>
    <m/>
    <m/>
    <m/>
    <m/>
    <m/>
    <m/>
    <m/>
    <m/>
    <m/>
    <m/>
    <m/>
    <m/>
    <m/>
    <m/>
    <m/>
    <m/>
    <m/>
    <m/>
    <m/>
    <m/>
    <s v="固定收益类资产"/>
  </r>
  <r>
    <s v="山西汾酒"/>
    <s v="山西杏花村汾酒厂股份有限公司"/>
    <s v="股票"/>
    <s v="沪深主板股"/>
    <s v="600809.SH"/>
    <x v="282"/>
    <n v="1580"/>
    <n v="420732"/>
    <x v="5579"/>
    <m/>
    <m/>
    <s v="万能"/>
    <s v="新动力21号"/>
    <s v="华安财保资管新动力21集合资产管理产品"/>
    <s v="HA0259"/>
    <s v="组合类保险资管产品"/>
    <s v="固定收益类保险资管产品"/>
    <n v="1"/>
    <s v="华安财保资产管理有限责任公司"/>
    <n v="685129400"/>
    <n v="667213675.62"/>
    <m/>
    <m/>
    <m/>
    <m/>
    <s v="是"/>
    <n v="1.2949605678442101E-6"/>
    <m/>
    <m/>
    <m/>
    <m/>
    <m/>
    <m/>
    <m/>
    <m/>
    <m/>
    <m/>
    <m/>
    <m/>
    <m/>
    <m/>
    <m/>
    <m/>
    <m/>
    <m/>
    <m/>
    <m/>
    <m/>
    <m/>
    <m/>
    <m/>
    <m/>
    <m/>
    <m/>
    <m/>
    <m/>
    <m/>
    <m/>
    <m/>
    <m/>
    <m/>
    <m/>
    <m/>
    <m/>
    <m/>
    <s v="固定收益类资产"/>
  </r>
  <r>
    <s v="宝信软件"/>
    <s v="上海宝信软件股份有限公司"/>
    <s v="股票"/>
    <s v="沪深主板股"/>
    <s v="600845.SH"/>
    <x v="987"/>
    <n v="1280"/>
    <n v="64739.92"/>
    <x v="5580"/>
    <m/>
    <m/>
    <s v="万能"/>
    <s v="新动力21号"/>
    <s v="华安财保资管新动力21集合资产管理产品"/>
    <s v="HA0259"/>
    <s v="组合类保险资管产品"/>
    <s v="固定收益类保险资管产品"/>
    <n v="1"/>
    <s v="华安财保资产管理有限责任公司"/>
    <n v="685129400"/>
    <n v="667213675.62"/>
    <m/>
    <m/>
    <m/>
    <m/>
    <s v="是"/>
    <n v="8.4202851447466502E-7"/>
    <m/>
    <m/>
    <m/>
    <m/>
    <m/>
    <m/>
    <m/>
    <m/>
    <m/>
    <m/>
    <m/>
    <m/>
    <m/>
    <m/>
    <m/>
    <m/>
    <m/>
    <m/>
    <m/>
    <m/>
    <m/>
    <m/>
    <m/>
    <m/>
    <m/>
    <m/>
    <m/>
    <m/>
    <m/>
    <m/>
    <m/>
    <m/>
    <m/>
    <m/>
    <m/>
    <m/>
    <m/>
    <m/>
    <s v="固定收益类资产"/>
  </r>
  <r>
    <s v="上海临港"/>
    <s v="上海临港控股股份有限公司"/>
    <s v="股票"/>
    <s v="沪深主板股"/>
    <s v="600848.SH"/>
    <x v="784"/>
    <n v="3020"/>
    <n v="48894.25"/>
    <x v="5581"/>
    <m/>
    <m/>
    <s v="万能"/>
    <s v="新动力21号"/>
    <s v="华安财保资管新动力21集合资产管理产品"/>
    <s v="HA0259"/>
    <s v="组合类保险资管产品"/>
    <s v="固定收益类保险资管产品"/>
    <n v="1"/>
    <s v="华安财保资产管理有限责任公司"/>
    <n v="685129400"/>
    <n v="667213675.62"/>
    <m/>
    <m/>
    <m/>
    <m/>
    <s v="是"/>
    <n v="1.19723114339581E-6"/>
    <m/>
    <m/>
    <m/>
    <m/>
    <m/>
    <m/>
    <m/>
    <m/>
    <m/>
    <m/>
    <m/>
    <m/>
    <m/>
    <m/>
    <m/>
    <m/>
    <m/>
    <m/>
    <m/>
    <m/>
    <m/>
    <m/>
    <m/>
    <m/>
    <m/>
    <m/>
    <m/>
    <m/>
    <m/>
    <m/>
    <m/>
    <m/>
    <m/>
    <m/>
    <m/>
    <m/>
    <m/>
    <m/>
    <s v="固定收益类资产"/>
  </r>
  <r>
    <s v="中炬高新"/>
    <s v="中炬高新技术实业(集团)股份有限公司"/>
    <s v="股票"/>
    <s v="沪深主板股"/>
    <s v="600872.SH"/>
    <x v="323"/>
    <n v="2400"/>
    <n v="121557.93"/>
    <x v="5582"/>
    <m/>
    <m/>
    <s v="万能"/>
    <s v="新动力21号"/>
    <s v="华安财保资管新动力21集合资产管理产品"/>
    <s v="HA0259"/>
    <s v="组合类保险资管产品"/>
    <s v="固定收益类保险资管产品"/>
    <n v="1"/>
    <s v="华安财保资产管理有限责任公司"/>
    <n v="685129400"/>
    <n v="667213675.62"/>
    <m/>
    <m/>
    <m/>
    <m/>
    <s v="是"/>
    <n v="3.0126637546878098E-6"/>
    <m/>
    <m/>
    <m/>
    <m/>
    <m/>
    <m/>
    <m/>
    <m/>
    <m/>
    <m/>
    <m/>
    <m/>
    <m/>
    <m/>
    <m/>
    <m/>
    <m/>
    <m/>
    <m/>
    <m/>
    <m/>
    <m/>
    <m/>
    <m/>
    <m/>
    <m/>
    <m/>
    <m/>
    <m/>
    <m/>
    <m/>
    <m/>
    <m/>
    <m/>
    <m/>
    <m/>
    <m/>
    <m/>
    <s v="固定收益类资产"/>
  </r>
  <r>
    <s v="国投电力"/>
    <s v="国投电力控股股份有限公司"/>
    <s v="股票"/>
    <s v="沪深主板股"/>
    <s v="600886.SH"/>
    <x v="988"/>
    <n v="17000"/>
    <n v="157135.95000000001"/>
    <x v="5583"/>
    <m/>
    <m/>
    <s v="万能"/>
    <s v="新动力21号"/>
    <s v="华安财保资管新动力21集合资产管理产品"/>
    <s v="HA0259"/>
    <s v="组合类保险资管产品"/>
    <s v="固定收益类保险资管产品"/>
    <n v="1"/>
    <s v="华安财保资产管理有限责任公司"/>
    <n v="685129400"/>
    <n v="667213675.62"/>
    <m/>
    <m/>
    <m/>
    <m/>
    <s v="是"/>
    <n v="2.2805996719909798E-6"/>
    <m/>
    <m/>
    <m/>
    <m/>
    <m/>
    <m/>
    <m/>
    <m/>
    <m/>
    <m/>
    <m/>
    <m/>
    <m/>
    <m/>
    <m/>
    <m/>
    <m/>
    <m/>
    <m/>
    <m/>
    <m/>
    <m/>
    <m/>
    <m/>
    <m/>
    <m/>
    <m/>
    <m/>
    <m/>
    <m/>
    <m/>
    <m/>
    <m/>
    <m/>
    <m/>
    <m/>
    <m/>
    <m/>
    <s v="固定收益类资产"/>
  </r>
  <r>
    <s v="伊利股份"/>
    <s v="内蒙古伊利实业集团股份有限公司"/>
    <s v="股票"/>
    <s v="沪深主板股"/>
    <s v="600887.SH"/>
    <x v="283"/>
    <n v="24300"/>
    <n v="943744.44"/>
    <x v="5584"/>
    <m/>
    <m/>
    <s v="万能"/>
    <s v="新动力21号"/>
    <s v="华安财保资管新动力21集合资产管理产品"/>
    <s v="HA0259"/>
    <s v="组合类保险资管产品"/>
    <s v="固定收益类保险资管产品"/>
    <n v="1"/>
    <s v="华安财保资产管理有限责任公司"/>
    <n v="685129400"/>
    <n v="667213675.62"/>
    <m/>
    <m/>
    <m/>
    <m/>
    <s v="是"/>
    <n v="3.7967973329510599E-6"/>
    <m/>
    <m/>
    <m/>
    <m/>
    <m/>
    <m/>
    <m/>
    <m/>
    <m/>
    <m/>
    <m/>
    <m/>
    <m/>
    <m/>
    <m/>
    <m/>
    <m/>
    <m/>
    <m/>
    <m/>
    <m/>
    <m/>
    <m/>
    <m/>
    <m/>
    <m/>
    <m/>
    <m/>
    <m/>
    <m/>
    <m/>
    <m/>
    <m/>
    <m/>
    <m/>
    <m/>
    <m/>
    <m/>
    <s v="固定收益类资产"/>
  </r>
  <r>
    <s v="航发动力"/>
    <s v="中国航发动力股份有限公司"/>
    <s v="股票"/>
    <s v="沪深主板股"/>
    <s v="600893.SH"/>
    <x v="989"/>
    <n v="4000"/>
    <n v="213171.79"/>
    <x v="5585"/>
    <m/>
    <m/>
    <s v="万能"/>
    <s v="新动力21号"/>
    <s v="华安财保资管新动力21集合资产管理产品"/>
    <s v="HA0259"/>
    <s v="组合类保险资管产品"/>
    <s v="固定收益类保险资管产品"/>
    <n v="1"/>
    <s v="华安财保资产管理有限责任公司"/>
    <n v="685129400"/>
    <n v="667213675.62"/>
    <m/>
    <m/>
    <m/>
    <m/>
    <s v="是"/>
    <n v="1.50060348382251E-6"/>
    <m/>
    <m/>
    <m/>
    <m/>
    <m/>
    <m/>
    <m/>
    <m/>
    <m/>
    <m/>
    <m/>
    <m/>
    <m/>
    <m/>
    <m/>
    <m/>
    <m/>
    <m/>
    <m/>
    <m/>
    <m/>
    <m/>
    <m/>
    <m/>
    <m/>
    <m/>
    <m/>
    <m/>
    <m/>
    <m/>
    <m/>
    <m/>
    <m/>
    <m/>
    <m/>
    <m/>
    <m/>
    <m/>
    <s v="固定收益类资产"/>
  </r>
  <r>
    <s v="长江电力"/>
    <s v="中国长江电力股份有限公司"/>
    <s v="股票"/>
    <s v="沪深主板股"/>
    <s v="600900.SH"/>
    <x v="221"/>
    <n v="63300"/>
    <n v="1317132.3600000001"/>
    <x v="5586"/>
    <m/>
    <m/>
    <s v="万能"/>
    <s v="新动力21号"/>
    <s v="华安财保资管新动力21集合资产管理产品"/>
    <s v="HA0259"/>
    <s v="组合类保险资管产品"/>
    <s v="固定收益类保险资管产品"/>
    <n v="1"/>
    <s v="华安财保资产管理有限责任公司"/>
    <n v="685129400"/>
    <n v="667213675.62"/>
    <m/>
    <m/>
    <m/>
    <m/>
    <s v="是"/>
    <n v="2.7834135881246499E-6"/>
    <m/>
    <m/>
    <m/>
    <m/>
    <m/>
    <m/>
    <m/>
    <m/>
    <m/>
    <m/>
    <m/>
    <m/>
    <m/>
    <m/>
    <m/>
    <m/>
    <m/>
    <m/>
    <m/>
    <m/>
    <m/>
    <m/>
    <m/>
    <m/>
    <m/>
    <m/>
    <m/>
    <m/>
    <m/>
    <m/>
    <m/>
    <m/>
    <m/>
    <m/>
    <m/>
    <m/>
    <m/>
    <m/>
    <s v="固定收益类资产"/>
  </r>
  <r>
    <s v="三峡能源"/>
    <s v="中国三峡新能源(集团)股份有限公司"/>
    <s v="股票"/>
    <s v="沪深主板股"/>
    <s v="600905.SH"/>
    <x v="990"/>
    <n v="56500"/>
    <n v="388209"/>
    <x v="5587"/>
    <m/>
    <m/>
    <s v="万能"/>
    <s v="新动力21号"/>
    <s v="华安财保资管新动力21集合资产管理产品"/>
    <s v="HA0259"/>
    <s v="组合类保险资管产品"/>
    <s v="固定收益类保险资管产品"/>
    <n v="1"/>
    <s v="华安财保资产管理有限责任公司"/>
    <n v="685129400"/>
    <n v="667213675.62"/>
    <m/>
    <m/>
    <m/>
    <m/>
    <s v="是"/>
    <n v="1.9740784285636898E-6"/>
    <m/>
    <m/>
    <m/>
    <m/>
    <m/>
    <m/>
    <m/>
    <m/>
    <m/>
    <m/>
    <m/>
    <m/>
    <m/>
    <m/>
    <m/>
    <m/>
    <m/>
    <m/>
    <m/>
    <m/>
    <m/>
    <m/>
    <m/>
    <m/>
    <m/>
    <m/>
    <m/>
    <m/>
    <m/>
    <m/>
    <m/>
    <m/>
    <m/>
    <m/>
    <m/>
    <m/>
    <m/>
    <m/>
    <s v="固定收益类资产"/>
  </r>
  <r>
    <s v="中泰证券"/>
    <s v="中泰证券股份有限公司"/>
    <s v="股票"/>
    <s v="沪深主板股"/>
    <s v="600918.SH"/>
    <x v="900"/>
    <n v="10400"/>
    <n v="123303.17"/>
    <x v="5588"/>
    <m/>
    <m/>
    <s v="万能"/>
    <s v="新动力21号"/>
    <s v="华安财保资管新动力21集合资产管理产品"/>
    <s v="HA0259"/>
    <s v="组合类保险资管产品"/>
    <s v="固定收益类保险资管产品"/>
    <n v="1"/>
    <s v="华安财保资产管理有限责任公司"/>
    <n v="685129400"/>
    <n v="667213675.62"/>
    <m/>
    <m/>
    <m/>
    <m/>
    <s v="是"/>
    <n v="1.4924032892777401E-6"/>
    <m/>
    <m/>
    <m/>
    <m/>
    <m/>
    <m/>
    <m/>
    <m/>
    <m/>
    <m/>
    <m/>
    <m/>
    <m/>
    <m/>
    <m/>
    <m/>
    <m/>
    <m/>
    <m/>
    <m/>
    <m/>
    <m/>
    <m/>
    <m/>
    <m/>
    <m/>
    <m/>
    <m/>
    <m/>
    <m/>
    <m/>
    <m/>
    <m/>
    <m/>
    <m/>
    <m/>
    <m/>
    <m/>
    <s v="固定收益类资产"/>
  </r>
  <r>
    <s v="江苏银行"/>
    <s v="江苏银行股份有限公司"/>
    <s v="股票"/>
    <s v="沪深主板股"/>
    <s v="600919.SH"/>
    <x v="181"/>
    <n v="97850"/>
    <n v="578686.75"/>
    <x v="5589"/>
    <m/>
    <m/>
    <s v="万能"/>
    <s v="新动力21号"/>
    <s v="华安财保资管新动力21集合资产管理产品"/>
    <s v="HA0259"/>
    <s v="组合类保险资管产品"/>
    <s v="固定收益类保险资管产品"/>
    <n v="1"/>
    <s v="华安财保资产管理有限责任公司"/>
    <n v="685129400"/>
    <n v="667213675.62"/>
    <m/>
    <m/>
    <m/>
    <m/>
    <s v="是"/>
    <n v="6.62507969922637E-6"/>
    <m/>
    <m/>
    <m/>
    <m/>
    <m/>
    <m/>
    <m/>
    <m/>
    <m/>
    <m/>
    <m/>
    <m/>
    <m/>
    <m/>
    <m/>
    <m/>
    <m/>
    <m/>
    <m/>
    <m/>
    <m/>
    <m/>
    <m/>
    <m/>
    <m/>
    <m/>
    <m/>
    <m/>
    <m/>
    <m/>
    <m/>
    <m/>
    <m/>
    <m/>
    <m/>
    <m/>
    <m/>
    <m/>
    <s v="固定收益类资产"/>
  </r>
  <r>
    <s v="杭州银行"/>
    <s v="杭州银行股份有限公司"/>
    <s v="股票"/>
    <s v="沪深主板股"/>
    <s v="600926.SH"/>
    <x v="173"/>
    <n v="25600"/>
    <n v="330395.28999999998"/>
    <x v="5590"/>
    <m/>
    <m/>
    <s v="万能"/>
    <s v="新动力21号"/>
    <s v="华安财保资管新动力21集合资产管理产品"/>
    <s v="HA0259"/>
    <s v="组合类保险资管产品"/>
    <s v="固定收益类保险资管产品"/>
    <n v="1"/>
    <s v="华安财保资产管理有限责任公司"/>
    <n v="685129400"/>
    <n v="667213675.62"/>
    <m/>
    <m/>
    <m/>
    <m/>
    <s v="是"/>
    <n v="4.3168390930520004E-6"/>
    <m/>
    <m/>
    <m/>
    <m/>
    <m/>
    <m/>
    <m/>
    <m/>
    <m/>
    <m/>
    <m/>
    <m/>
    <m/>
    <m/>
    <m/>
    <m/>
    <m/>
    <m/>
    <m/>
    <m/>
    <m/>
    <m/>
    <m/>
    <m/>
    <m/>
    <m/>
    <m/>
    <m/>
    <m/>
    <m/>
    <m/>
    <m/>
    <m/>
    <m/>
    <m/>
    <m/>
    <m/>
    <m/>
    <s v="固定收益类资产"/>
  </r>
  <r>
    <s v="中国移动"/>
    <s v="中国移动有限公司"/>
    <s v="股票"/>
    <s v="沪深主板股"/>
    <s v="600941.SH"/>
    <x v="347"/>
    <n v="8211"/>
    <n v="472789.38"/>
    <x v="4484"/>
    <m/>
    <m/>
    <s v="万能"/>
    <s v="新动力21号"/>
    <s v="华安财保资管新动力21集合资产管理产品"/>
    <s v="HA0259"/>
    <s v="组合类保险资管产品"/>
    <s v="固定收益类保险资管产品"/>
    <n v="1"/>
    <s v="华安财保资产管理有限责任公司"/>
    <n v="685129400"/>
    <n v="667213675.62"/>
    <m/>
    <m/>
    <m/>
    <m/>
    <s v="否"/>
    <n v="3.8408193872563902E-7"/>
    <m/>
    <m/>
    <m/>
    <m/>
    <m/>
    <m/>
    <m/>
    <m/>
    <m/>
    <m/>
    <m/>
    <m/>
    <m/>
    <m/>
    <m/>
    <m/>
    <m/>
    <m/>
    <m/>
    <m/>
    <m/>
    <m/>
    <m/>
    <m/>
    <m/>
    <m/>
    <m/>
    <m/>
    <m/>
    <m/>
    <m/>
    <m/>
    <m/>
    <m/>
    <m/>
    <m/>
    <m/>
    <m/>
    <s v="固定收益类资产"/>
  </r>
  <r>
    <s v="东方证券"/>
    <s v="东方证券股份有限公司"/>
    <s v="股票"/>
    <s v="沪深主板股"/>
    <s v="600958.SH"/>
    <x v="991"/>
    <n v="20100"/>
    <n v="242074.43"/>
    <x v="5591"/>
    <m/>
    <m/>
    <s v="万能"/>
    <s v="新动力21号"/>
    <s v="华安财保资管新动力21集合资产管理产品"/>
    <s v="HA0259"/>
    <s v="组合类保险资管产品"/>
    <s v="固定收益类保险资管产品"/>
    <n v="1"/>
    <s v="华安财保资产管理有限责任公司"/>
    <n v="685129400"/>
    <n v="667213675.62"/>
    <m/>
    <m/>
    <m/>
    <m/>
    <s v="是"/>
    <n v="2.8740333476774598E-6"/>
    <m/>
    <m/>
    <m/>
    <m/>
    <m/>
    <m/>
    <m/>
    <m/>
    <m/>
    <m/>
    <m/>
    <m/>
    <m/>
    <m/>
    <m/>
    <m/>
    <m/>
    <m/>
    <m/>
    <m/>
    <m/>
    <m/>
    <m/>
    <m/>
    <m/>
    <m/>
    <m/>
    <m/>
    <m/>
    <m/>
    <m/>
    <m/>
    <m/>
    <m/>
    <m/>
    <m/>
    <m/>
    <m/>
    <s v="固定收益类资产"/>
  </r>
  <r>
    <s v="宝丰能源"/>
    <s v="宁夏宝丰能源集团股份有限公司"/>
    <s v="股票"/>
    <s v="沪深主板股"/>
    <s v="600989.SH"/>
    <x v="797"/>
    <n v="8700"/>
    <n v="122496.88"/>
    <x v="5592"/>
    <m/>
    <m/>
    <s v="万能"/>
    <s v="新动力21号"/>
    <s v="华安财保资管新动力21集合资产管理产品"/>
    <s v="HA0259"/>
    <s v="组合类保险资管产品"/>
    <s v="固定收益类保险资管产品"/>
    <n v="1"/>
    <s v="华安财保资产管理有限责任公司"/>
    <n v="685129400"/>
    <n v="667213675.62"/>
    <m/>
    <m/>
    <m/>
    <m/>
    <s v="是"/>
    <n v="1.18635932232974E-6"/>
    <m/>
    <m/>
    <m/>
    <m/>
    <m/>
    <m/>
    <m/>
    <m/>
    <m/>
    <m/>
    <m/>
    <m/>
    <m/>
    <m/>
    <m/>
    <m/>
    <m/>
    <m/>
    <m/>
    <m/>
    <m/>
    <m/>
    <m/>
    <m/>
    <m/>
    <m/>
    <m/>
    <m/>
    <m/>
    <m/>
    <m/>
    <m/>
    <m/>
    <m/>
    <m/>
    <m/>
    <m/>
    <m/>
    <s v="固定收益类资产"/>
  </r>
  <r>
    <s v="招商证券"/>
    <s v="招商证券股份有限公司"/>
    <s v="股票"/>
    <s v="沪深主板股"/>
    <s v="600999.SH"/>
    <x v="374"/>
    <n v="14100"/>
    <n v="234309"/>
    <x v="5593"/>
    <m/>
    <m/>
    <s v="万能"/>
    <s v="新动力21号"/>
    <s v="华安财保资管新动力21集合资产管理产品"/>
    <s v="HA0259"/>
    <s v="组合类保险资管产品"/>
    <s v="固定收益类保险资管产品"/>
    <n v="1"/>
    <s v="华安财保资产管理有限责任公司"/>
    <n v="685129400"/>
    <n v="667213675.62"/>
    <m/>
    <m/>
    <m/>
    <m/>
    <s v="是"/>
    <n v="1.6213369215710301E-6"/>
    <m/>
    <m/>
    <m/>
    <m/>
    <m/>
    <m/>
    <m/>
    <m/>
    <m/>
    <m/>
    <m/>
    <m/>
    <m/>
    <m/>
    <m/>
    <m/>
    <m/>
    <m/>
    <m/>
    <m/>
    <m/>
    <m/>
    <m/>
    <m/>
    <m/>
    <m/>
    <m/>
    <m/>
    <m/>
    <m/>
    <m/>
    <m/>
    <m/>
    <m/>
    <m/>
    <m/>
    <m/>
    <m/>
    <s v="固定收益类资产"/>
  </r>
  <r>
    <s v="大秦铁路"/>
    <s v="大秦铁路股份有限公司"/>
    <s v="股票"/>
    <s v="沪深主板股"/>
    <s v="601006.SH"/>
    <x v="228"/>
    <n v="19300"/>
    <n v="129070.97"/>
    <x v="5594"/>
    <m/>
    <m/>
    <s v="万能"/>
    <s v="新动力21号"/>
    <s v="华安财保资管新动力21集合资产管理产品"/>
    <s v="HA0259"/>
    <s v="组合类保险资管产品"/>
    <s v="固定收益类保险资管产品"/>
    <n v="1"/>
    <s v="华安财保资产管理有限责任公司"/>
    <n v="685129400"/>
    <n v="667213675.62"/>
    <m/>
    <m/>
    <m/>
    <m/>
    <s v="是"/>
    <n v="1.2981842786643E-6"/>
    <m/>
    <m/>
    <m/>
    <m/>
    <m/>
    <m/>
    <m/>
    <m/>
    <m/>
    <m/>
    <m/>
    <m/>
    <m/>
    <m/>
    <m/>
    <m/>
    <m/>
    <m/>
    <m/>
    <m/>
    <m/>
    <m/>
    <m/>
    <m/>
    <m/>
    <m/>
    <m/>
    <m/>
    <m/>
    <m/>
    <m/>
    <m/>
    <m/>
    <m/>
    <m/>
    <m/>
    <m/>
    <m/>
    <s v="固定收益类资产"/>
  </r>
  <r>
    <s v="南京银行"/>
    <s v="南京银行股份有限公司"/>
    <s v="股票"/>
    <s v="沪深主板股"/>
    <s v="601009.SH"/>
    <x v="186"/>
    <n v="43700"/>
    <n v="392777.85"/>
    <x v="5595"/>
    <m/>
    <m/>
    <s v="万能"/>
    <s v="新动力21号"/>
    <s v="华安财保资管新动力21集合资产管理产品"/>
    <s v="HA0259"/>
    <s v="组合类保险资管产品"/>
    <s v="固定收益类保险资管产品"/>
    <n v="1"/>
    <s v="华安财保资产管理有限责任公司"/>
    <n v="685129400"/>
    <n v="667213675.62"/>
    <m/>
    <m/>
    <m/>
    <m/>
    <s v="是"/>
    <n v="4.3632698778674999E-6"/>
    <m/>
    <m/>
    <m/>
    <m/>
    <m/>
    <m/>
    <m/>
    <m/>
    <m/>
    <m/>
    <m/>
    <m/>
    <m/>
    <m/>
    <m/>
    <m/>
    <m/>
    <m/>
    <m/>
    <m/>
    <m/>
    <m/>
    <m/>
    <m/>
    <m/>
    <m/>
    <m/>
    <m/>
    <m/>
    <m/>
    <m/>
    <m/>
    <m/>
    <m/>
    <m/>
    <m/>
    <m/>
    <m/>
    <s v="固定收益类资产"/>
  </r>
  <r>
    <s v="隆基股份"/>
    <s v="隆基绿能科技股份有限公司"/>
    <s v="股票"/>
    <s v="沪深主板股"/>
    <s v="601012.SH"/>
    <x v="265"/>
    <n v="10480"/>
    <n v="689054.33"/>
    <x v="5596"/>
    <m/>
    <m/>
    <s v="万能"/>
    <s v="新动力21号"/>
    <s v="华安财保资管新动力21集合资产管理产品"/>
    <s v="HA0259"/>
    <s v="组合类保险资管产品"/>
    <s v="固定收益类保险资管产品"/>
    <n v="1"/>
    <s v="华安财保资产管理有限责任公司"/>
    <n v="685129400"/>
    <n v="667213675.62"/>
    <m/>
    <m/>
    <m/>
    <m/>
    <s v="是"/>
    <n v="1.9360967230530599E-6"/>
    <m/>
    <m/>
    <m/>
    <m/>
    <m/>
    <m/>
    <m/>
    <m/>
    <m/>
    <m/>
    <m/>
    <m/>
    <m/>
    <m/>
    <m/>
    <m/>
    <m/>
    <m/>
    <m/>
    <m/>
    <m/>
    <m/>
    <m/>
    <m/>
    <m/>
    <m/>
    <m/>
    <m/>
    <m/>
    <m/>
    <m/>
    <m/>
    <m/>
    <m/>
    <m/>
    <m/>
    <m/>
    <m/>
    <s v="固定收益类资产"/>
  </r>
  <r>
    <s v="春秋航空"/>
    <s v="春秋航空股份有限公司"/>
    <s v="股票"/>
    <s v="沪深主板股"/>
    <s v="601021.SH"/>
    <x v="992"/>
    <n v="1100"/>
    <n v="58550.75"/>
    <x v="5597"/>
    <m/>
    <m/>
    <s v="万能"/>
    <s v="新动力21号"/>
    <s v="华安财保资管新动力21集合资产管理产品"/>
    <s v="HA0259"/>
    <s v="组合类保险资管产品"/>
    <s v="固定收益类保险资管产品"/>
    <n v="1"/>
    <s v="华安财保资产管理有限责任公司"/>
    <n v="685129400"/>
    <n v="667213675.62"/>
    <m/>
    <m/>
    <m/>
    <m/>
    <s v="是"/>
    <n v="1.2002670533089099E-6"/>
    <m/>
    <m/>
    <m/>
    <m/>
    <m/>
    <m/>
    <m/>
    <m/>
    <m/>
    <m/>
    <m/>
    <m/>
    <m/>
    <m/>
    <m/>
    <m/>
    <m/>
    <m/>
    <m/>
    <m/>
    <m/>
    <m/>
    <m/>
    <m/>
    <m/>
    <m/>
    <m/>
    <m/>
    <m/>
    <m/>
    <m/>
    <m/>
    <m/>
    <m/>
    <m/>
    <m/>
    <m/>
    <m/>
    <s v="固定收益类资产"/>
  </r>
  <r>
    <s v="中信建投"/>
    <s v="中信建投证券股份有限公司"/>
    <s v="股票"/>
    <s v="沪深主板股"/>
    <s v="601066.SH"/>
    <x v="993"/>
    <n v="4900"/>
    <n v="159634.67000000001"/>
    <x v="5598"/>
    <m/>
    <m/>
    <s v="万能"/>
    <s v="新动力21号"/>
    <s v="华安财保资管新动力21集合资产管理产品"/>
    <s v="HA0259"/>
    <s v="组合类保险资管产品"/>
    <s v="固定收益类保险资管产品"/>
    <n v="1"/>
    <s v="华安财保资产管理有限责任公司"/>
    <n v="685129400"/>
    <n v="667213675.62"/>
    <m/>
    <m/>
    <m/>
    <m/>
    <s v="是"/>
    <n v="6.3171236309247798E-7"/>
    <m/>
    <m/>
    <m/>
    <m/>
    <m/>
    <m/>
    <m/>
    <m/>
    <m/>
    <m/>
    <m/>
    <m/>
    <m/>
    <m/>
    <m/>
    <m/>
    <m/>
    <m/>
    <m/>
    <m/>
    <m/>
    <m/>
    <m/>
    <m/>
    <m/>
    <m/>
    <m/>
    <m/>
    <m/>
    <m/>
    <m/>
    <m/>
    <m/>
    <m/>
    <m/>
    <m/>
    <m/>
    <m/>
    <s v="固定收益类资产"/>
  </r>
  <r>
    <s v="中国神华"/>
    <s v="中国神华能源股份有限公司"/>
    <s v="股票"/>
    <s v="沪深主板股"/>
    <s v="601088.SH"/>
    <x v="555"/>
    <n v="17800"/>
    <n v="366402.67"/>
    <x v="5599"/>
    <m/>
    <m/>
    <s v="万能"/>
    <s v="新动力21号"/>
    <s v="华安财保资管新动力21集合资产管理产品"/>
    <s v="HA0259"/>
    <s v="组合类保险资管产品"/>
    <s v="固定收益类保险资管产品"/>
    <n v="1"/>
    <s v="华安财保资产管理有限责任公司"/>
    <n v="685129400"/>
    <n v="667213675.62"/>
    <m/>
    <m/>
    <m/>
    <m/>
    <s v="是"/>
    <n v="8.9588958011543002E-7"/>
    <m/>
    <m/>
    <m/>
    <m/>
    <m/>
    <m/>
    <m/>
    <m/>
    <m/>
    <m/>
    <m/>
    <m/>
    <m/>
    <m/>
    <m/>
    <m/>
    <m/>
    <m/>
    <m/>
    <m/>
    <m/>
    <m/>
    <m/>
    <m/>
    <m/>
    <m/>
    <m/>
    <m/>
    <m/>
    <m/>
    <m/>
    <m/>
    <m/>
    <m/>
    <m/>
    <m/>
    <m/>
    <m/>
    <s v="固定收益类资产"/>
  </r>
  <r>
    <s v="恒立液压"/>
    <s v="江苏恒立液压股份有限公司"/>
    <s v="股票"/>
    <s v="沪深主板股"/>
    <s v="601100.SH"/>
    <x v="994"/>
    <n v="1400"/>
    <n v="110882.51"/>
    <x v="5600"/>
    <m/>
    <m/>
    <s v="万能"/>
    <s v="新动力21号"/>
    <s v="华安财保资管新动力21集合资产管理产品"/>
    <s v="HA0259"/>
    <s v="组合类保险资管产品"/>
    <s v="固定收益类保险资管产品"/>
    <n v="1"/>
    <s v="华安财保资产管理有限责任公司"/>
    <n v="685129400"/>
    <n v="667213675.62"/>
    <m/>
    <m/>
    <m/>
    <m/>
    <s v="是"/>
    <n v="1.0725010725010699E-6"/>
    <m/>
    <m/>
    <m/>
    <m/>
    <m/>
    <m/>
    <m/>
    <m/>
    <m/>
    <m/>
    <m/>
    <m/>
    <m/>
    <m/>
    <m/>
    <m/>
    <m/>
    <m/>
    <m/>
    <m/>
    <m/>
    <m/>
    <m/>
    <m/>
    <m/>
    <m/>
    <m/>
    <m/>
    <m/>
    <m/>
    <m/>
    <m/>
    <m/>
    <m/>
    <m/>
    <m/>
    <m/>
    <m/>
    <s v="固定收益类资产"/>
  </r>
  <r>
    <s v="财通证券"/>
    <s v="财通证券股份有限公司"/>
    <s v="股票"/>
    <s v="沪深主板股"/>
    <s v="601108.SH"/>
    <x v="889"/>
    <n v="14570"/>
    <n v="150156.84"/>
    <x v="5601"/>
    <m/>
    <m/>
    <s v="万能"/>
    <s v="新动力21号"/>
    <s v="华安财保资管新动力21集合资产管理产品"/>
    <s v="HA0259"/>
    <s v="组合类保险资管产品"/>
    <s v="固定收益类保险资管产品"/>
    <n v="1"/>
    <s v="华安财保资产管理有限责任公司"/>
    <n v="685129400"/>
    <n v="667213675.62"/>
    <m/>
    <m/>
    <m/>
    <m/>
    <s v="是"/>
    <n v="3.1375639300723498E-6"/>
    <m/>
    <m/>
    <m/>
    <m/>
    <m/>
    <m/>
    <m/>
    <m/>
    <m/>
    <m/>
    <m/>
    <m/>
    <m/>
    <m/>
    <m/>
    <m/>
    <m/>
    <m/>
    <m/>
    <m/>
    <m/>
    <m/>
    <m/>
    <m/>
    <m/>
    <m/>
    <m/>
    <m/>
    <m/>
    <m/>
    <m/>
    <m/>
    <m/>
    <m/>
    <m/>
    <m/>
    <m/>
    <m/>
    <s v="固定收益类资产"/>
  </r>
  <r>
    <s v="工业富联"/>
    <s v="富士康工业互联网股份有限公司"/>
    <s v="股票"/>
    <s v="沪深主板股"/>
    <s v="601138.SH"/>
    <x v="801"/>
    <n v="12500"/>
    <n v="155062.03"/>
    <x v="5602"/>
    <m/>
    <m/>
    <s v="万能"/>
    <s v="新动力21号"/>
    <s v="华安财保资管新动力21集合资产管理产品"/>
    <s v="HA0259"/>
    <s v="组合类保险资管产品"/>
    <s v="固定收益类保险资管产品"/>
    <n v="1"/>
    <s v="华安财保资产管理有限责任公司"/>
    <n v="685129400"/>
    <n v="667213675.62"/>
    <m/>
    <m/>
    <m/>
    <m/>
    <s v="是"/>
    <n v="6.2924412543112402E-7"/>
    <m/>
    <m/>
    <m/>
    <m/>
    <m/>
    <m/>
    <m/>
    <m/>
    <m/>
    <m/>
    <m/>
    <m/>
    <m/>
    <m/>
    <m/>
    <m/>
    <m/>
    <m/>
    <m/>
    <m/>
    <m/>
    <m/>
    <m/>
    <m/>
    <m/>
    <m/>
    <m/>
    <m/>
    <m/>
    <m/>
    <m/>
    <m/>
    <m/>
    <m/>
    <m/>
    <m/>
    <m/>
    <m/>
    <s v="固定收益类资产"/>
  </r>
  <r>
    <s v="新城控股"/>
    <s v="新城控股集团股份有限公司"/>
    <s v="股票"/>
    <s v="沪深主板股"/>
    <s v="601155.SH"/>
    <x v="995"/>
    <n v="2700"/>
    <n v="93988.35"/>
    <x v="5603"/>
    <m/>
    <m/>
    <s v="万能"/>
    <s v="新动力21号"/>
    <s v="华安财保资管新动力21集合资产管理产品"/>
    <s v="HA0259"/>
    <s v="组合类保险资管产品"/>
    <s v="固定收益类保险资管产品"/>
    <n v="1"/>
    <s v="华安财保资产管理有限责任公司"/>
    <n v="685129400"/>
    <n v="667213675.62"/>
    <m/>
    <m/>
    <m/>
    <m/>
    <s v="是"/>
    <n v="1.19279754964076E-6"/>
    <m/>
    <m/>
    <m/>
    <m/>
    <m/>
    <m/>
    <m/>
    <m/>
    <m/>
    <m/>
    <m/>
    <m/>
    <m/>
    <m/>
    <m/>
    <m/>
    <m/>
    <m/>
    <m/>
    <m/>
    <m/>
    <m/>
    <m/>
    <m/>
    <m/>
    <m/>
    <m/>
    <m/>
    <m/>
    <m/>
    <m/>
    <m/>
    <m/>
    <m/>
    <m/>
    <m/>
    <m/>
    <m/>
    <s v="固定收益类资产"/>
  </r>
  <r>
    <s v="天风证券"/>
    <s v="天风证券股份有限公司"/>
    <s v="股票"/>
    <s v="沪深主板股"/>
    <s v="601162.SH"/>
    <x v="996"/>
    <n v="31100"/>
    <n v="139050.87"/>
    <x v="5604"/>
    <m/>
    <m/>
    <s v="万能"/>
    <s v="新动力21号"/>
    <s v="华安财保资管新动力21集合资产管理产品"/>
    <s v="HA0259"/>
    <s v="组合类保险资管产品"/>
    <s v="固定收益类保险资管产品"/>
    <n v="1"/>
    <s v="华安财保资产管理有限责任公司"/>
    <n v="685129400"/>
    <n v="667213675.62"/>
    <m/>
    <m/>
    <m/>
    <m/>
    <s v="是"/>
    <n v="3.5888380362822502E-6"/>
    <m/>
    <m/>
    <m/>
    <m/>
    <m/>
    <m/>
    <m/>
    <m/>
    <m/>
    <m/>
    <m/>
    <m/>
    <m/>
    <m/>
    <m/>
    <m/>
    <m/>
    <m/>
    <m/>
    <m/>
    <m/>
    <m/>
    <m/>
    <m/>
    <m/>
    <m/>
    <m/>
    <m/>
    <m/>
    <m/>
    <m/>
    <m/>
    <m/>
    <m/>
    <m/>
    <m/>
    <m/>
    <m/>
    <s v="固定收益类资产"/>
  </r>
  <r>
    <s v="兴业银行"/>
    <s v="兴业银行股份有限公司"/>
    <s v="股票"/>
    <s v="沪深主板股"/>
    <s v="601166.SH"/>
    <x v="183"/>
    <n v="135900"/>
    <n v="2770818.04"/>
    <x v="5605"/>
    <m/>
    <m/>
    <s v="万能"/>
    <s v="新动力21号"/>
    <s v="华安财保资管新动力21集合资产管理产品"/>
    <s v="HA0259"/>
    <s v="组合类保险资管产品"/>
    <s v="固定收益类保险资管产品"/>
    <n v="1"/>
    <s v="华安财保资产管理有限责任公司"/>
    <n v="685129400"/>
    <n v="667213675.62"/>
    <m/>
    <m/>
    <m/>
    <m/>
    <s v="是"/>
    <n v="6.5417710672295696E-6"/>
    <m/>
    <m/>
    <m/>
    <m/>
    <m/>
    <m/>
    <m/>
    <m/>
    <m/>
    <m/>
    <m/>
    <m/>
    <m/>
    <m/>
    <m/>
    <m/>
    <m/>
    <m/>
    <m/>
    <m/>
    <m/>
    <m/>
    <m/>
    <m/>
    <m/>
    <m/>
    <m/>
    <m/>
    <m/>
    <m/>
    <m/>
    <m/>
    <m/>
    <m/>
    <m/>
    <m/>
    <m/>
    <m/>
    <s v="固定收益类资产"/>
  </r>
  <r>
    <s v="中国铁建"/>
    <s v="中国铁建股份有限公司"/>
    <s v="股票"/>
    <s v="沪深主板股"/>
    <s v="601186.SH"/>
    <x v="802"/>
    <n v="15400"/>
    <n v="126423.49"/>
    <x v="5606"/>
    <m/>
    <m/>
    <s v="万能"/>
    <s v="新动力21号"/>
    <s v="华安财保资管新动力21集合资产管理产品"/>
    <s v="HA0259"/>
    <s v="组合类保险资管产品"/>
    <s v="固定收益类保险资管产品"/>
    <n v="1"/>
    <s v="华安财保资产管理有限责任公司"/>
    <n v="685129400"/>
    <n v="667213675.62"/>
    <m/>
    <m/>
    <m/>
    <m/>
    <s v="是"/>
    <n v="1.1340589076590001E-6"/>
    <m/>
    <m/>
    <m/>
    <m/>
    <m/>
    <m/>
    <m/>
    <m/>
    <m/>
    <m/>
    <m/>
    <m/>
    <m/>
    <m/>
    <m/>
    <m/>
    <m/>
    <m/>
    <m/>
    <m/>
    <m/>
    <m/>
    <m/>
    <m/>
    <m/>
    <m/>
    <m/>
    <m/>
    <m/>
    <m/>
    <m/>
    <m/>
    <m/>
    <m/>
    <m/>
    <m/>
    <m/>
    <m/>
    <s v="固定收益类资产"/>
  </r>
  <r>
    <s v="国泰君安"/>
    <s v="国泰君安证券股份有限公司"/>
    <s v="股票"/>
    <s v="沪深主板股"/>
    <s v="601211.SH"/>
    <x v="184"/>
    <n v="19600"/>
    <n v="352606.71999999997"/>
    <x v="5607"/>
    <m/>
    <m/>
    <s v="万能"/>
    <s v="新动力21号"/>
    <s v="华安财保资管新动力21集合资产管理产品"/>
    <s v="HA0259"/>
    <s v="组合类保险资管产品"/>
    <s v="固定收益类保险资管产品"/>
    <n v="1"/>
    <s v="华安财保资产管理有限责任公司"/>
    <n v="685129400"/>
    <n v="667213675.62"/>
    <m/>
    <m/>
    <m/>
    <m/>
    <s v="是"/>
    <n v="2.2005975758420799E-6"/>
    <m/>
    <m/>
    <m/>
    <m/>
    <m/>
    <m/>
    <m/>
    <m/>
    <m/>
    <m/>
    <m/>
    <m/>
    <m/>
    <m/>
    <m/>
    <m/>
    <m/>
    <m/>
    <m/>
    <m/>
    <m/>
    <m/>
    <m/>
    <m/>
    <m/>
    <m/>
    <m/>
    <m/>
    <m/>
    <m/>
    <m/>
    <m/>
    <m/>
    <m/>
    <m/>
    <m/>
    <m/>
    <m/>
    <s v="固定收益类资产"/>
  </r>
  <r>
    <s v="君正集团"/>
    <s v="内蒙古君正能源化工集团股份有限公司"/>
    <s v="股票"/>
    <s v="沪深主板股"/>
    <s v="601216.SH"/>
    <x v="997"/>
    <n v="14000"/>
    <n v="69966.09"/>
    <x v="5608"/>
    <m/>
    <m/>
    <s v="万能"/>
    <s v="新动力21号"/>
    <s v="华安财保资管新动力21集合资产管理产品"/>
    <s v="HA0259"/>
    <s v="组合类保险资管产品"/>
    <s v="固定收益类保险资管产品"/>
    <n v="1"/>
    <s v="华安财保资产管理有限责任公司"/>
    <n v="685129400"/>
    <n v="667213675.62"/>
    <m/>
    <m/>
    <m/>
    <m/>
    <s v="是"/>
    <n v="1.65915751922858E-6"/>
    <m/>
    <m/>
    <m/>
    <m/>
    <m/>
    <m/>
    <m/>
    <m/>
    <m/>
    <m/>
    <m/>
    <m/>
    <m/>
    <m/>
    <m/>
    <m/>
    <m/>
    <m/>
    <m/>
    <m/>
    <m/>
    <m/>
    <m/>
    <m/>
    <m/>
    <m/>
    <m/>
    <m/>
    <m/>
    <m/>
    <m/>
    <m/>
    <m/>
    <m/>
    <m/>
    <m/>
    <m/>
    <m/>
    <s v="固定收益类资产"/>
  </r>
  <r>
    <s v="陕西煤业"/>
    <s v="陕西煤业股份有限公司"/>
    <s v="股票"/>
    <s v="沪深主板股"/>
    <s v="601225.SH"/>
    <x v="459"/>
    <n v="22500"/>
    <n v="246263.41"/>
    <x v="5609"/>
    <m/>
    <m/>
    <s v="万能"/>
    <s v="新动力21号"/>
    <s v="华安财保资管新动力21集合资产管理产品"/>
    <s v="HA0259"/>
    <s v="组合类保险资管产品"/>
    <s v="固定收益类保险资管产品"/>
    <n v="1"/>
    <s v="华安财保资产管理有限责任公司"/>
    <n v="685129400"/>
    <n v="667213675.62"/>
    <m/>
    <m/>
    <m/>
    <m/>
    <s v="是"/>
    <n v="2.32078390923156E-6"/>
    <m/>
    <m/>
    <m/>
    <m/>
    <m/>
    <m/>
    <m/>
    <m/>
    <m/>
    <m/>
    <m/>
    <m/>
    <m/>
    <m/>
    <m/>
    <m/>
    <m/>
    <m/>
    <m/>
    <m/>
    <m/>
    <m/>
    <m/>
    <m/>
    <m/>
    <m/>
    <m/>
    <m/>
    <m/>
    <m/>
    <m/>
    <m/>
    <m/>
    <m/>
    <m/>
    <m/>
    <m/>
    <m/>
    <s v="固定收益类资产"/>
  </r>
  <r>
    <s v="上海银行"/>
    <s v="上海银行股份有限公司"/>
    <s v="股票"/>
    <s v="沪深主板股"/>
    <s v="601229.SH"/>
    <x v="227"/>
    <n v="79300"/>
    <n v="594943.85"/>
    <x v="5610"/>
    <m/>
    <m/>
    <s v="万能"/>
    <s v="新动力21号"/>
    <s v="华安财保资管新动力21集合资产管理产品"/>
    <s v="HA0259"/>
    <s v="组合类保险资管产品"/>
    <s v="固定收益类保险资管产品"/>
    <n v="1"/>
    <s v="华安财保资产管理有限责任公司"/>
    <n v="685129400"/>
    <n v="667213675.62"/>
    <m/>
    <m/>
    <m/>
    <m/>
    <s v="是"/>
    <n v="5.5818934413285803E-6"/>
    <m/>
    <m/>
    <m/>
    <m/>
    <m/>
    <m/>
    <m/>
    <m/>
    <m/>
    <m/>
    <m/>
    <m/>
    <m/>
    <m/>
    <m/>
    <m/>
    <m/>
    <m/>
    <m/>
    <m/>
    <m/>
    <m/>
    <m/>
    <m/>
    <m/>
    <m/>
    <m/>
    <m/>
    <m/>
    <m/>
    <m/>
    <m/>
    <m/>
    <m/>
    <m/>
    <m/>
    <m/>
    <m/>
    <s v="固定收益类资产"/>
  </r>
  <r>
    <s v="环旭电子"/>
    <s v="环旭电子股份有限公司"/>
    <s v="股票"/>
    <s v="沪深主板股"/>
    <s v="601231.SH"/>
    <x v="229"/>
    <n v="1700"/>
    <n v="31052.12"/>
    <x v="5611"/>
    <m/>
    <m/>
    <s v="万能"/>
    <s v="新动力21号"/>
    <s v="华安财保资管新动力21集合资产管理产品"/>
    <s v="HA0259"/>
    <s v="组合类保险资管产品"/>
    <s v="固定收益类保险资管产品"/>
    <n v="1"/>
    <s v="华安财保资产管理有限责任公司"/>
    <n v="685129400"/>
    <n v="667213675.62"/>
    <m/>
    <m/>
    <m/>
    <m/>
    <s v="是"/>
    <n v="7.6909411303909905E-7"/>
    <m/>
    <m/>
    <m/>
    <m/>
    <m/>
    <m/>
    <m/>
    <m/>
    <m/>
    <m/>
    <m/>
    <m/>
    <m/>
    <m/>
    <m/>
    <m/>
    <m/>
    <m/>
    <m/>
    <m/>
    <m/>
    <m/>
    <m/>
    <m/>
    <m/>
    <m/>
    <m/>
    <m/>
    <m/>
    <m/>
    <m/>
    <m/>
    <m/>
    <m/>
    <m/>
    <m/>
    <m/>
    <m/>
    <s v="固定收益类资产"/>
  </r>
  <r>
    <s v="红塔证券"/>
    <s v="红塔证券股份有限公司"/>
    <s v="股票"/>
    <s v="沪深主板股"/>
    <s v="601236.SH"/>
    <x v="998"/>
    <n v="3660"/>
    <n v="49026.69"/>
    <x v="5612"/>
    <m/>
    <m/>
    <s v="万能"/>
    <s v="新动力21号"/>
    <s v="华安财保资管新动力21集合资产管理产品"/>
    <s v="HA0259"/>
    <s v="组合类保险资管产品"/>
    <s v="固定收益类保险资管产品"/>
    <n v="1"/>
    <s v="华安财保资产管理有限责任公司"/>
    <n v="685129400"/>
    <n v="667213675.62"/>
    <m/>
    <m/>
    <m/>
    <m/>
    <s v="是"/>
    <n v="7.7595181301249201E-7"/>
    <m/>
    <m/>
    <m/>
    <m/>
    <m/>
    <m/>
    <m/>
    <m/>
    <m/>
    <m/>
    <m/>
    <m/>
    <m/>
    <m/>
    <m/>
    <m/>
    <m/>
    <m/>
    <m/>
    <m/>
    <m/>
    <m/>
    <m/>
    <m/>
    <m/>
    <m/>
    <m/>
    <m/>
    <m/>
    <m/>
    <m/>
    <m/>
    <m/>
    <m/>
    <m/>
    <m/>
    <m/>
    <m/>
    <s v="固定收益类资产"/>
  </r>
  <r>
    <s v="广汽集团"/>
    <s v="广州汽车集团股份有限公司"/>
    <s v="股票"/>
    <s v="沪深主板股"/>
    <s v="601238.SH"/>
    <x v="999"/>
    <n v="5500"/>
    <n v="72148.94"/>
    <x v="5613"/>
    <m/>
    <m/>
    <s v="万能"/>
    <s v="新动力21号"/>
    <s v="华安财保资管新动力21集合资产管理产品"/>
    <s v="HA0259"/>
    <s v="组合类保险资管产品"/>
    <s v="固定收益类保险资管产品"/>
    <n v="1"/>
    <s v="华安财保资产管理有限责任公司"/>
    <n v="685129400"/>
    <n v="667213675.62"/>
    <m/>
    <m/>
    <m/>
    <m/>
    <s v="是"/>
    <n v="5.2561374771243496E-7"/>
    <m/>
    <m/>
    <m/>
    <m/>
    <m/>
    <m/>
    <m/>
    <m/>
    <m/>
    <m/>
    <m/>
    <m/>
    <m/>
    <m/>
    <m/>
    <m/>
    <m/>
    <m/>
    <m/>
    <m/>
    <m/>
    <m/>
    <m/>
    <m/>
    <m/>
    <m/>
    <m/>
    <m/>
    <m/>
    <m/>
    <m/>
    <m/>
    <m/>
    <m/>
    <m/>
    <m/>
    <m/>
    <m/>
    <s v="固定收益类资产"/>
  </r>
  <r>
    <s v="农业银行"/>
    <s v="中国农业银行股份有限公司"/>
    <s v="股票"/>
    <s v="沪深主板股"/>
    <s v="601288.SH"/>
    <x v="242"/>
    <n v="499000"/>
    <n v="1568519.35"/>
    <x v="5614"/>
    <m/>
    <m/>
    <s v="万能"/>
    <s v="新动力21号"/>
    <s v="华安财保资管新动力21集合资产管理产品"/>
    <s v="HA0259"/>
    <s v="组合类保险资管产品"/>
    <s v="固定收益类保险资管产品"/>
    <n v="1"/>
    <s v="华安财保资产管理有限责任公司"/>
    <n v="685129400"/>
    <n v="667213675.62"/>
    <m/>
    <m/>
    <m/>
    <m/>
    <s v="是"/>
    <n v="1.4257834000635401E-6"/>
    <m/>
    <m/>
    <m/>
    <m/>
    <m/>
    <m/>
    <m/>
    <m/>
    <m/>
    <m/>
    <m/>
    <m/>
    <m/>
    <m/>
    <m/>
    <m/>
    <m/>
    <m/>
    <m/>
    <m/>
    <m/>
    <m/>
    <m/>
    <m/>
    <m/>
    <m/>
    <m/>
    <m/>
    <m/>
    <m/>
    <m/>
    <m/>
    <m/>
    <m/>
    <m/>
    <m/>
    <m/>
    <m/>
    <s v="固定收益类资产"/>
  </r>
  <r>
    <s v="中国平安"/>
    <s v="中国平安保险(集团)股份有限公司"/>
    <s v="股票"/>
    <s v="沪深主板股"/>
    <s v="601318.SH"/>
    <x v="804"/>
    <n v="66700"/>
    <n v="4882119.0199999996"/>
    <x v="5615"/>
    <m/>
    <m/>
    <s v="万能"/>
    <s v="新动力21号"/>
    <s v="华安财保资管新动力21集合资产管理产品"/>
    <s v="HA0259"/>
    <s v="组合类保险资管产品"/>
    <s v="固定收益类保险资管产品"/>
    <n v="1"/>
    <s v="华安财保资产管理有限责任公司"/>
    <n v="685129400"/>
    <n v="667213675.62"/>
    <m/>
    <m/>
    <m/>
    <m/>
    <s v="是"/>
    <n v="3.6487483126733999E-6"/>
    <m/>
    <m/>
    <m/>
    <m/>
    <m/>
    <m/>
    <m/>
    <m/>
    <m/>
    <m/>
    <m/>
    <m/>
    <m/>
    <m/>
    <m/>
    <m/>
    <m/>
    <m/>
    <m/>
    <m/>
    <m/>
    <m/>
    <m/>
    <m/>
    <m/>
    <m/>
    <m/>
    <m/>
    <m/>
    <m/>
    <m/>
    <m/>
    <m/>
    <m/>
    <m/>
    <m/>
    <m/>
    <m/>
    <s v="固定收益类资产"/>
  </r>
  <r>
    <s v="中国人保"/>
    <s v="中国人民保险集团股份有限公司"/>
    <s v="股票"/>
    <s v="沪深主板股"/>
    <s v="601319.SH"/>
    <x v="805"/>
    <n v="197500"/>
    <n v="948031.26"/>
    <x v="5616"/>
    <m/>
    <m/>
    <s v="万能"/>
    <s v="新动力21号"/>
    <s v="华安财保资管新动力21集合资产管理产品"/>
    <s v="HA0259"/>
    <s v="组合类保险资管产品"/>
    <s v="固定收益类保险资管产品"/>
    <n v="1"/>
    <s v="华安财保资产管理有限责任公司"/>
    <n v="685129400"/>
    <n v="667213675.62"/>
    <m/>
    <m/>
    <m/>
    <m/>
    <s v="是"/>
    <n v="4.4659018192700204E-6"/>
    <m/>
    <m/>
    <m/>
    <m/>
    <m/>
    <m/>
    <m/>
    <m/>
    <m/>
    <m/>
    <m/>
    <m/>
    <m/>
    <m/>
    <m/>
    <m/>
    <m/>
    <m/>
    <m/>
    <m/>
    <m/>
    <m/>
    <m/>
    <m/>
    <m/>
    <m/>
    <m/>
    <m/>
    <m/>
    <m/>
    <m/>
    <m/>
    <m/>
    <m/>
    <m/>
    <m/>
    <m/>
    <m/>
    <s v="固定收益类资产"/>
  </r>
  <r>
    <s v="三 六 零"/>
    <s v="三六零安全科技股份有限公司"/>
    <s v="股票"/>
    <s v="沪深主板股"/>
    <s v="601360.SH"/>
    <x v="1000"/>
    <n v="9300"/>
    <n v="127595.78"/>
    <x v="5617"/>
    <m/>
    <m/>
    <s v="万能"/>
    <s v="新动力21号"/>
    <s v="华安财保资管新动力21集合资产管理产品"/>
    <s v="HA0259"/>
    <s v="组合类保险资管产品"/>
    <s v="固定收益类保险资管产品"/>
    <n v="1"/>
    <s v="华安财保资产管理有限责任公司"/>
    <n v="685129400"/>
    <n v="667213675.62"/>
    <m/>
    <m/>
    <m/>
    <m/>
    <s v="是"/>
    <n v="1.3015433566630501E-6"/>
    <m/>
    <m/>
    <m/>
    <m/>
    <m/>
    <m/>
    <m/>
    <m/>
    <m/>
    <m/>
    <m/>
    <m/>
    <m/>
    <m/>
    <m/>
    <m/>
    <m/>
    <m/>
    <m/>
    <m/>
    <m/>
    <m/>
    <m/>
    <m/>
    <m/>
    <m/>
    <m/>
    <m/>
    <m/>
    <m/>
    <m/>
    <m/>
    <m/>
    <m/>
    <m/>
    <m/>
    <m/>
    <m/>
    <s v="固定收益类资产"/>
  </r>
  <r>
    <s v="兴业证券"/>
    <s v="兴业证券股份有限公司"/>
    <s v="股票"/>
    <s v="沪深主板股"/>
    <s v="601377.SH"/>
    <x v="378"/>
    <n v="22300"/>
    <n v="195860.72"/>
    <x v="5618"/>
    <m/>
    <m/>
    <s v="万能"/>
    <s v="新动力21号"/>
    <s v="华安财保资管新动力21集合资产管理产品"/>
    <s v="HA0259"/>
    <s v="组合类保险资管产品"/>
    <s v="固定收益类保险资管产品"/>
    <n v="1"/>
    <s v="华安财保资产管理有限责任公司"/>
    <n v="685129400"/>
    <n v="667213675.62"/>
    <m/>
    <m/>
    <m/>
    <m/>
    <s v="是"/>
    <n v="3.3300124428349E-6"/>
    <m/>
    <m/>
    <m/>
    <m/>
    <m/>
    <m/>
    <m/>
    <m/>
    <m/>
    <m/>
    <m/>
    <m/>
    <m/>
    <m/>
    <m/>
    <m/>
    <m/>
    <m/>
    <m/>
    <m/>
    <m/>
    <m/>
    <m/>
    <m/>
    <m/>
    <m/>
    <m/>
    <m/>
    <m/>
    <m/>
    <m/>
    <m/>
    <m/>
    <m/>
    <m/>
    <m/>
    <m/>
    <m/>
    <s v="固定收益类资产"/>
  </r>
  <r>
    <s v="中国中铁"/>
    <s v="中国中铁股份有限公司"/>
    <s v="股票"/>
    <s v="沪深主板股"/>
    <s v="601390.SH"/>
    <x v="556"/>
    <n v="30600"/>
    <n v="177022.03"/>
    <x v="5619"/>
    <m/>
    <m/>
    <s v="万能"/>
    <s v="新动力21号"/>
    <s v="华安财保资管新动力21集合资产管理产品"/>
    <s v="HA0259"/>
    <s v="组合类保险资管产品"/>
    <s v="固定收益类保险资管产品"/>
    <n v="1"/>
    <s v="华安财保资产管理有限责任公司"/>
    <n v="685129400"/>
    <n v="667213675.62"/>
    <m/>
    <m/>
    <m/>
    <m/>
    <s v="是"/>
    <n v="1.2367807096510001E-6"/>
    <m/>
    <m/>
    <m/>
    <m/>
    <m/>
    <m/>
    <m/>
    <m/>
    <m/>
    <m/>
    <m/>
    <m/>
    <m/>
    <m/>
    <m/>
    <m/>
    <m/>
    <m/>
    <m/>
    <m/>
    <m/>
    <m/>
    <m/>
    <m/>
    <m/>
    <m/>
    <m/>
    <m/>
    <m/>
    <m/>
    <m/>
    <m/>
    <m/>
    <m/>
    <m/>
    <m/>
    <m/>
    <m/>
    <s v="固定收益类资产"/>
  </r>
  <r>
    <s v="工商银行"/>
    <s v="中国工商银行股份有限公司"/>
    <s v="股票"/>
    <s v="沪深主板股"/>
    <s v="601398.SH"/>
    <x v="243"/>
    <n v="304500"/>
    <n v="1469935.41"/>
    <x v="5620"/>
    <m/>
    <m/>
    <s v="万能"/>
    <s v="新动力21号"/>
    <s v="华安财保资管新动力21集合资产管理产品"/>
    <s v="HA0259"/>
    <s v="组合类保险资管产品"/>
    <s v="固定收益类保险资管产品"/>
    <n v="1"/>
    <s v="华安财保资产管理有限责任公司"/>
    <n v="685129400"/>
    <n v="667213675.62"/>
    <m/>
    <m/>
    <m/>
    <m/>
    <s v="是"/>
    <n v="8.5436210488291696E-7"/>
    <m/>
    <m/>
    <m/>
    <m/>
    <m/>
    <m/>
    <m/>
    <m/>
    <m/>
    <m/>
    <m/>
    <m/>
    <m/>
    <m/>
    <m/>
    <m/>
    <m/>
    <m/>
    <m/>
    <m/>
    <m/>
    <m/>
    <m/>
    <m/>
    <m/>
    <m/>
    <m/>
    <m/>
    <m/>
    <m/>
    <m/>
    <m/>
    <m/>
    <m/>
    <m/>
    <m/>
    <m/>
    <m/>
    <s v="固定收益类资产"/>
  </r>
  <r>
    <s v="中国铝业"/>
    <s v="中国铝业股份有限公司"/>
    <s v="股票"/>
    <s v="沪深主板股"/>
    <s v="601600.SH"/>
    <x v="1001"/>
    <n v="33800"/>
    <n v="161386.13"/>
    <x v="5621"/>
    <m/>
    <m/>
    <s v="万能"/>
    <s v="新动力21号"/>
    <s v="华安财保资管新动力21集合资产管理产品"/>
    <s v="HA0259"/>
    <s v="组合类保险资管产品"/>
    <s v="固定收益类保险资管产品"/>
    <n v="1"/>
    <s v="华安财保资产管理有限责任公司"/>
    <n v="685129400"/>
    <n v="667213675.62"/>
    <m/>
    <m/>
    <m/>
    <m/>
    <s v="是"/>
    <n v="1.9855871106314399E-6"/>
    <m/>
    <m/>
    <m/>
    <m/>
    <m/>
    <m/>
    <m/>
    <m/>
    <m/>
    <m/>
    <m/>
    <m/>
    <m/>
    <m/>
    <m/>
    <m/>
    <m/>
    <m/>
    <m/>
    <m/>
    <m/>
    <m/>
    <m/>
    <m/>
    <m/>
    <m/>
    <m/>
    <m/>
    <m/>
    <m/>
    <m/>
    <m/>
    <m/>
    <m/>
    <m/>
    <m/>
    <m/>
    <m/>
    <s v="固定收益类资产"/>
  </r>
  <r>
    <s v="上海医药"/>
    <s v="上海医药集团股份有限公司"/>
    <s v="股票"/>
    <s v="沪深主板股"/>
    <s v="601607.SH"/>
    <x v="1002"/>
    <n v="3000"/>
    <n v="58851.6"/>
    <x v="5622"/>
    <m/>
    <m/>
    <s v="万能"/>
    <s v="新动力21号"/>
    <s v="华安财保资管新动力21集合资产管理产品"/>
    <s v="HA0259"/>
    <s v="组合类保险资管产品"/>
    <s v="固定收益类保险资管产品"/>
    <n v="1"/>
    <s v="华安财保资产管理有限责任公司"/>
    <n v="685129400"/>
    <n v="667213675.62"/>
    <m/>
    <m/>
    <m/>
    <m/>
    <s v="是"/>
    <n v="8.1179654046458598E-7"/>
    <m/>
    <m/>
    <m/>
    <m/>
    <m/>
    <m/>
    <m/>
    <m/>
    <m/>
    <m/>
    <m/>
    <m/>
    <m/>
    <m/>
    <m/>
    <m/>
    <m/>
    <m/>
    <m/>
    <m/>
    <m/>
    <m/>
    <m/>
    <m/>
    <m/>
    <m/>
    <m/>
    <m/>
    <m/>
    <m/>
    <m/>
    <m/>
    <m/>
    <m/>
    <m/>
    <m/>
    <m/>
    <m/>
    <s v="固定收益类资产"/>
  </r>
  <r>
    <s v="中国中冶"/>
    <s v="中国冶金科工股份有限公司"/>
    <s v="股票"/>
    <s v="沪深主板股"/>
    <s v="601618.SH"/>
    <x v="1003"/>
    <n v="22000"/>
    <n v="68798.58"/>
    <x v="5623"/>
    <m/>
    <m/>
    <s v="万能"/>
    <s v="新动力21号"/>
    <s v="华安财保资管新动力21集合资产管理产品"/>
    <s v="HA0259"/>
    <s v="组合类保险资管产品"/>
    <s v="固定收益类保险资管产品"/>
    <n v="1"/>
    <s v="华安财保资产管理有限责任公司"/>
    <n v="685129400"/>
    <n v="667213675.62"/>
    <m/>
    <m/>
    <m/>
    <m/>
    <s v="是"/>
    <n v="1.0615906333507499E-6"/>
    <m/>
    <m/>
    <m/>
    <m/>
    <m/>
    <m/>
    <m/>
    <m/>
    <m/>
    <m/>
    <m/>
    <m/>
    <m/>
    <m/>
    <m/>
    <m/>
    <m/>
    <m/>
    <m/>
    <m/>
    <m/>
    <m/>
    <m/>
    <m/>
    <m/>
    <m/>
    <m/>
    <m/>
    <m/>
    <m/>
    <m/>
    <m/>
    <m/>
    <m/>
    <m/>
    <m/>
    <m/>
    <m/>
    <s v="固定收益类资产"/>
  </r>
  <r>
    <s v="长城汽车"/>
    <s v="长城汽车股份有限公司"/>
    <s v="股票"/>
    <s v="沪深主板股"/>
    <s v="601633.SH"/>
    <x v="1004"/>
    <n v="3200"/>
    <n v="105632.81"/>
    <x v="5624"/>
    <m/>
    <m/>
    <s v="万能"/>
    <s v="新动力21号"/>
    <s v="华安财保资管新动力21集合资产管理产品"/>
    <s v="HA0259"/>
    <s v="组合类保险资管产品"/>
    <s v="固定收益类保险资管产品"/>
    <n v="1"/>
    <s v="华安财保资产管理有限责任公司"/>
    <n v="685129400"/>
    <n v="667213675.62"/>
    <m/>
    <m/>
    <m/>
    <m/>
    <s v="是"/>
    <n v="3.4648313152017298E-7"/>
    <m/>
    <m/>
    <m/>
    <m/>
    <m/>
    <m/>
    <m/>
    <m/>
    <m/>
    <m/>
    <m/>
    <m/>
    <m/>
    <m/>
    <m/>
    <m/>
    <m/>
    <m/>
    <m/>
    <m/>
    <m/>
    <m/>
    <m/>
    <m/>
    <m/>
    <m/>
    <m/>
    <m/>
    <m/>
    <m/>
    <m/>
    <m/>
    <m/>
    <m/>
    <m/>
    <m/>
    <m/>
    <m/>
    <s v="固定收益类资产"/>
  </r>
  <r>
    <s v="中国建筑"/>
    <s v="中国建筑股份有限公司"/>
    <s v="股票"/>
    <s v="沪深主板股"/>
    <s v="601668.SH"/>
    <x v="395"/>
    <n v="58800"/>
    <n v="311569.36"/>
    <x v="5625"/>
    <m/>
    <m/>
    <s v="万能"/>
    <s v="新动力21号"/>
    <s v="华安财保资管新动力21集合资产管理产品"/>
    <s v="HA0259"/>
    <s v="组合类保险资管产品"/>
    <s v="固定收益类保险资管产品"/>
    <n v="1"/>
    <s v="华安财保资产管理有限责任公司"/>
    <n v="685129400"/>
    <n v="667213675.62"/>
    <m/>
    <m/>
    <m/>
    <m/>
    <s v="是"/>
    <n v="1.4019741517146301E-6"/>
    <m/>
    <m/>
    <m/>
    <m/>
    <m/>
    <m/>
    <m/>
    <m/>
    <m/>
    <m/>
    <m/>
    <m/>
    <m/>
    <m/>
    <m/>
    <m/>
    <m/>
    <m/>
    <m/>
    <m/>
    <m/>
    <m/>
    <m/>
    <m/>
    <m/>
    <m/>
    <m/>
    <m/>
    <m/>
    <m/>
    <m/>
    <m/>
    <m/>
    <m/>
    <m/>
    <m/>
    <m/>
    <m/>
    <s v="固定收益类资产"/>
  </r>
  <r>
    <s v="中国电建"/>
    <s v="中国电力建设股份有限公司"/>
    <s v="股票"/>
    <s v="沪深主板股"/>
    <s v="601669.SH"/>
    <x v="461"/>
    <n v="19600"/>
    <n v="97175.54"/>
    <x v="5626"/>
    <m/>
    <m/>
    <s v="万能"/>
    <s v="新动力21号"/>
    <s v="华安财保资管新动力21集合资产管理产品"/>
    <s v="HA0259"/>
    <s v="组合类保险资管产品"/>
    <s v="固定收益类保险资管产品"/>
    <n v="1"/>
    <s v="华安财保资产管理有限责任公司"/>
    <n v="685129400"/>
    <n v="667213675.62"/>
    <m/>
    <m/>
    <m/>
    <m/>
    <s v="是"/>
    <n v="1.28112655270433E-6"/>
    <m/>
    <m/>
    <m/>
    <m/>
    <m/>
    <m/>
    <m/>
    <m/>
    <m/>
    <m/>
    <m/>
    <m/>
    <m/>
    <m/>
    <m/>
    <m/>
    <m/>
    <m/>
    <m/>
    <m/>
    <m/>
    <m/>
    <m/>
    <m/>
    <m/>
    <m/>
    <m/>
    <m/>
    <m/>
    <m/>
    <m/>
    <m/>
    <m/>
    <m/>
    <m/>
    <m/>
    <m/>
    <m/>
    <s v="固定收益类资产"/>
  </r>
  <r>
    <s v="华泰证券"/>
    <s v="华泰证券股份有限公司"/>
    <s v="股票"/>
    <s v="沪深主板股"/>
    <s v="601688.SH"/>
    <x v="373"/>
    <n v="24600"/>
    <n v="420477.98"/>
    <x v="5627"/>
    <m/>
    <m/>
    <s v="万能"/>
    <s v="新动力21号"/>
    <s v="华安财保资管新动力21集合资产管理产品"/>
    <s v="HA0259"/>
    <s v="组合类保险资管产品"/>
    <s v="固定收益类保险资管产品"/>
    <n v="1"/>
    <s v="华安财保资产管理有限责任公司"/>
    <n v="685129400"/>
    <n v="667213675.62"/>
    <m/>
    <m/>
    <m/>
    <m/>
    <s v="是"/>
    <n v="2.71025102873858E-6"/>
    <m/>
    <m/>
    <m/>
    <m/>
    <m/>
    <m/>
    <m/>
    <m/>
    <m/>
    <m/>
    <m/>
    <m/>
    <m/>
    <m/>
    <m/>
    <m/>
    <m/>
    <m/>
    <m/>
    <m/>
    <m/>
    <m/>
    <m/>
    <m/>
    <m/>
    <m/>
    <m/>
    <m/>
    <m/>
    <m/>
    <m/>
    <m/>
    <m/>
    <m/>
    <m/>
    <m/>
    <m/>
    <m/>
    <s v="固定收益类资产"/>
  </r>
  <r>
    <s v="中银证券"/>
    <s v="中银国际证券股份有限公司"/>
    <s v="股票"/>
    <s v="沪深主板股"/>
    <s v="601696.SH"/>
    <x v="1005"/>
    <n v="6100"/>
    <n v="98877.75"/>
    <x v="5628"/>
    <m/>
    <m/>
    <s v="万能"/>
    <s v="新动力21号"/>
    <s v="华安财保资管新动力21集合资产管理产品"/>
    <s v="HA0259"/>
    <s v="组合类保险资管产品"/>
    <s v="固定收益类保险资管产品"/>
    <n v="1"/>
    <s v="华安财保资产管理有限责任公司"/>
    <n v="685129400"/>
    <n v="667213675.62"/>
    <m/>
    <m/>
    <m/>
    <m/>
    <s v="是"/>
    <n v="2.1958243340532798E-6"/>
    <m/>
    <m/>
    <m/>
    <m/>
    <m/>
    <m/>
    <m/>
    <m/>
    <m/>
    <m/>
    <m/>
    <m/>
    <m/>
    <m/>
    <m/>
    <m/>
    <m/>
    <m/>
    <m/>
    <m/>
    <m/>
    <m/>
    <m/>
    <m/>
    <m/>
    <m/>
    <m/>
    <m/>
    <m/>
    <m/>
    <m/>
    <m/>
    <m/>
    <m/>
    <m/>
    <m/>
    <m/>
    <m/>
    <s v="固定收益类资产"/>
  </r>
  <r>
    <s v="中国卫通"/>
    <s v="中国卫通集团股份有限公司"/>
    <s v="股票"/>
    <s v="沪深主板股"/>
    <s v="601698.SH"/>
    <x v="1006"/>
    <n v="1400"/>
    <n v="23129.69"/>
    <x v="5629"/>
    <m/>
    <m/>
    <s v="万能"/>
    <s v="新动力21号"/>
    <s v="华安财保资管新动力21集合资产管理产品"/>
    <s v="HA0259"/>
    <s v="组合类保险资管产品"/>
    <s v="固定收益类保险资管产品"/>
    <n v="1"/>
    <s v="华安财保资产管理有限责任公司"/>
    <n v="685129400"/>
    <n v="667213675.62"/>
    <m/>
    <m/>
    <m/>
    <m/>
    <s v="是"/>
    <n v="3.4999999999999998E-7"/>
    <m/>
    <m/>
    <m/>
    <m/>
    <m/>
    <m/>
    <m/>
    <m/>
    <m/>
    <m/>
    <m/>
    <m/>
    <m/>
    <m/>
    <m/>
    <m/>
    <m/>
    <m/>
    <m/>
    <m/>
    <m/>
    <m/>
    <m/>
    <m/>
    <m/>
    <m/>
    <m/>
    <m/>
    <m/>
    <m/>
    <m/>
    <m/>
    <m/>
    <m/>
    <m/>
    <m/>
    <m/>
    <m/>
    <s v="固定收益类资产"/>
  </r>
  <r>
    <s v="中国中车"/>
    <s v="中国中车股份有限公司"/>
    <s v="股票"/>
    <s v="沪深主板股"/>
    <s v="601766.SH"/>
    <x v="1007"/>
    <n v="34000"/>
    <n v="191352.07"/>
    <x v="5630"/>
    <m/>
    <m/>
    <s v="万能"/>
    <s v="新动力21号"/>
    <s v="华安财保资管新动力21集合资产管理产品"/>
    <s v="HA0259"/>
    <s v="组合类保险资管产品"/>
    <s v="固定收益类保险资管产品"/>
    <n v="1"/>
    <s v="华安财保资产管理有限责任公司"/>
    <n v="685129400"/>
    <n v="667213675.62"/>
    <m/>
    <m/>
    <m/>
    <m/>
    <s v="是"/>
    <n v="1.1847158791980401E-6"/>
    <m/>
    <m/>
    <m/>
    <m/>
    <m/>
    <m/>
    <m/>
    <m/>
    <m/>
    <m/>
    <m/>
    <m/>
    <m/>
    <m/>
    <m/>
    <m/>
    <m/>
    <m/>
    <m/>
    <m/>
    <m/>
    <m/>
    <m/>
    <m/>
    <m/>
    <m/>
    <m/>
    <m/>
    <m/>
    <m/>
    <m/>
    <m/>
    <m/>
    <m/>
    <m/>
    <m/>
    <m/>
    <m/>
    <s v="固定收益类资产"/>
  </r>
  <r>
    <s v="光大证券"/>
    <s v="光大证券股份有限公司"/>
    <s v="股票"/>
    <s v="沪深主板股"/>
    <s v="601788.SH"/>
    <x v="1008"/>
    <n v="8200"/>
    <n v="136079.38"/>
    <x v="5631"/>
    <m/>
    <m/>
    <s v="万能"/>
    <s v="新动力21号"/>
    <s v="华安财保资管新动力21集合资产管理产品"/>
    <s v="HA0259"/>
    <s v="组合类保险资管产品"/>
    <s v="固定收益类保险资管产品"/>
    <n v="1"/>
    <s v="华安财保资产管理有限责任公司"/>
    <n v="685129400"/>
    <n v="667213675.62"/>
    <m/>
    <m/>
    <m/>
    <m/>
    <s v="是"/>
    <n v="1.7784380114670501E-6"/>
    <m/>
    <m/>
    <m/>
    <m/>
    <m/>
    <m/>
    <m/>
    <m/>
    <m/>
    <m/>
    <m/>
    <m/>
    <m/>
    <m/>
    <m/>
    <m/>
    <m/>
    <m/>
    <m/>
    <m/>
    <m/>
    <m/>
    <m/>
    <m/>
    <m/>
    <m/>
    <m/>
    <m/>
    <m/>
    <m/>
    <m/>
    <m/>
    <m/>
    <m/>
    <m/>
    <m/>
    <m/>
    <m/>
    <s v="固定收益类资产"/>
  </r>
  <r>
    <s v="星宇股份"/>
    <s v="常州星宇车灯股份有限公司"/>
    <s v="股票"/>
    <s v="沪深主板股"/>
    <s v="601799.SH"/>
    <x v="324"/>
    <n v="600"/>
    <n v="114681"/>
    <x v="5632"/>
    <m/>
    <m/>
    <s v="万能"/>
    <s v="新动力21号"/>
    <s v="华安财保资管新动力21集合资产管理产品"/>
    <s v="HA0259"/>
    <s v="组合类保险资管产品"/>
    <s v="固定收益类保险资管产品"/>
    <n v="1"/>
    <s v="华安财保资产管理有限责任公司"/>
    <n v="685129400"/>
    <n v="667213675.62"/>
    <m/>
    <m/>
    <m/>
    <m/>
    <s v="是"/>
    <n v="2.1002563016273802E-6"/>
    <m/>
    <m/>
    <m/>
    <m/>
    <m/>
    <m/>
    <m/>
    <m/>
    <m/>
    <m/>
    <m/>
    <m/>
    <m/>
    <m/>
    <m/>
    <m/>
    <m/>
    <m/>
    <m/>
    <m/>
    <m/>
    <m/>
    <m/>
    <m/>
    <m/>
    <m/>
    <m/>
    <m/>
    <m/>
    <m/>
    <m/>
    <m/>
    <m/>
    <m/>
    <m/>
    <m/>
    <m/>
    <m/>
    <s v="固定收益类资产"/>
  </r>
  <r>
    <s v="中国交建"/>
    <s v="中国交通建设股份有限公司"/>
    <s v="股票"/>
    <s v="沪深主板股"/>
    <s v="601800.SH"/>
    <x v="477"/>
    <n v="7800"/>
    <n v="63583.08"/>
    <x v="5633"/>
    <m/>
    <m/>
    <s v="万能"/>
    <s v="新动力21号"/>
    <s v="华安财保资管新动力21集合资产管理产品"/>
    <s v="HA0259"/>
    <s v="组合类保险资管产品"/>
    <s v="固定收益类保险资管产品"/>
    <n v="1"/>
    <s v="华安财保资产管理有限责任公司"/>
    <n v="685129400"/>
    <n v="667213675.62"/>
    <m/>
    <m/>
    <m/>
    <m/>
    <s v="是"/>
    <n v="4.8250273649803198E-7"/>
    <m/>
    <m/>
    <m/>
    <m/>
    <m/>
    <m/>
    <m/>
    <m/>
    <m/>
    <m/>
    <m/>
    <m/>
    <m/>
    <m/>
    <m/>
    <m/>
    <m/>
    <m/>
    <m/>
    <m/>
    <m/>
    <m/>
    <m/>
    <m/>
    <m/>
    <m/>
    <m/>
    <m/>
    <m/>
    <m/>
    <m/>
    <m/>
    <m/>
    <m/>
    <m/>
    <m/>
    <m/>
    <m/>
    <s v="固定收益类资产"/>
  </r>
  <r>
    <s v="中海油服"/>
    <s v="中海油田服务股份有限公司"/>
    <s v="股票"/>
    <s v="沪深主板股"/>
    <s v="601808.SH"/>
    <x v="1009"/>
    <n v="3600"/>
    <n v="51837.47"/>
    <x v="5634"/>
    <m/>
    <m/>
    <s v="万能"/>
    <s v="新动力21号"/>
    <s v="华安财保资管新动力21集合资产管理产品"/>
    <s v="HA0259"/>
    <s v="组合类保险资管产品"/>
    <s v="固定收益类保险资管产品"/>
    <n v="1"/>
    <s v="华安财保资产管理有限责任公司"/>
    <n v="685129400"/>
    <n v="667213675.62"/>
    <m/>
    <m/>
    <m/>
    <m/>
    <s v="是"/>
    <n v="7.54465176402341E-7"/>
    <m/>
    <m/>
    <m/>
    <m/>
    <m/>
    <m/>
    <m/>
    <m/>
    <m/>
    <m/>
    <m/>
    <m/>
    <m/>
    <m/>
    <m/>
    <m/>
    <m/>
    <m/>
    <m/>
    <m/>
    <m/>
    <m/>
    <m/>
    <m/>
    <m/>
    <m/>
    <m/>
    <m/>
    <m/>
    <m/>
    <m/>
    <m/>
    <m/>
    <m/>
    <m/>
    <m/>
    <m/>
    <m/>
    <s v="固定收益类资产"/>
  </r>
  <r>
    <s v="京沪高铁"/>
    <s v="京沪高速铁路股份有限公司"/>
    <s v="股票"/>
    <s v="沪深主板股"/>
    <s v="601816.SH"/>
    <x v="325"/>
    <n v="79500"/>
    <n v="438814.97"/>
    <x v="5635"/>
    <m/>
    <m/>
    <s v="万能"/>
    <s v="新动力21号"/>
    <s v="华安财保资管新动力21集合资产管理产品"/>
    <s v="HA0259"/>
    <s v="组合类保险资管产品"/>
    <s v="固定收益类保险资管产品"/>
    <n v="1"/>
    <s v="华安财保资产管理有限责任公司"/>
    <n v="685129400"/>
    <n v="667213675.62"/>
    <m/>
    <m/>
    <m/>
    <m/>
    <s v="是"/>
    <n v="1.61893079151896E-6"/>
    <m/>
    <m/>
    <m/>
    <m/>
    <m/>
    <m/>
    <m/>
    <m/>
    <m/>
    <m/>
    <m/>
    <m/>
    <m/>
    <m/>
    <m/>
    <m/>
    <m/>
    <m/>
    <m/>
    <m/>
    <m/>
    <m/>
    <m/>
    <m/>
    <m/>
    <m/>
    <m/>
    <m/>
    <m/>
    <m/>
    <m/>
    <m/>
    <m/>
    <m/>
    <m/>
    <m/>
    <m/>
    <m/>
    <s v="固定收益类资产"/>
  </r>
  <r>
    <s v="光大银行"/>
    <s v="中国光大银行股份有限公司"/>
    <s v="股票"/>
    <s v="沪深主板股"/>
    <s v="601818.SH"/>
    <x v="1010"/>
    <n v="148100"/>
    <n v="589891.75"/>
    <x v="5636"/>
    <m/>
    <m/>
    <s v="万能"/>
    <s v="新动力21号"/>
    <s v="华安财保资管新动力21集合资产管理产品"/>
    <s v="HA0259"/>
    <s v="组合类保险资管产品"/>
    <s v="固定收益类保险资管产品"/>
    <n v="1"/>
    <s v="华安财保资产管理有限责任公司"/>
    <n v="685129400"/>
    <n v="667213675.62"/>
    <m/>
    <m/>
    <m/>
    <m/>
    <s v="是"/>
    <n v="2.7409723364369099E-6"/>
    <m/>
    <m/>
    <m/>
    <m/>
    <m/>
    <m/>
    <m/>
    <m/>
    <m/>
    <m/>
    <m/>
    <m/>
    <m/>
    <m/>
    <m/>
    <m/>
    <m/>
    <m/>
    <m/>
    <m/>
    <m/>
    <m/>
    <m/>
    <m/>
    <m/>
    <m/>
    <m/>
    <m/>
    <m/>
    <m/>
    <m/>
    <m/>
    <m/>
    <m/>
    <m/>
    <m/>
    <m/>
    <m/>
    <s v="固定收益类资产"/>
  </r>
  <r>
    <s v="成都银行"/>
    <s v="成都银行股份有限公司"/>
    <s v="股票"/>
    <s v="沪深主板股"/>
    <s v="601838.SH"/>
    <x v="237"/>
    <n v="16900"/>
    <n v="198292.27"/>
    <x v="5637"/>
    <m/>
    <m/>
    <s v="万能"/>
    <s v="新动力21号"/>
    <s v="华安财保资管新动力21集合资产管理产品"/>
    <s v="HA0259"/>
    <s v="组合类保险资管产品"/>
    <s v="固定收益类保险资管产品"/>
    <n v="1"/>
    <s v="华安财保资产管理有限责任公司"/>
    <n v="685129400"/>
    <n v="667213675.62"/>
    <m/>
    <m/>
    <m/>
    <m/>
    <s v="是"/>
    <n v="4.6785227375875596E-6"/>
    <m/>
    <m/>
    <m/>
    <m/>
    <m/>
    <m/>
    <m/>
    <m/>
    <m/>
    <m/>
    <m/>
    <m/>
    <m/>
    <m/>
    <m/>
    <m/>
    <m/>
    <m/>
    <m/>
    <m/>
    <m/>
    <m/>
    <m/>
    <m/>
    <m/>
    <m/>
    <m/>
    <m/>
    <m/>
    <m/>
    <m/>
    <m/>
    <m/>
    <m/>
    <m/>
    <m/>
    <m/>
    <m/>
    <s v="固定收益类资产"/>
  </r>
  <r>
    <s v="中国石油"/>
    <s v="中国石油天然气股份有限公司"/>
    <s v="股票"/>
    <s v="沪深主板股"/>
    <s v="601857.SH"/>
    <x v="1011"/>
    <n v="99300"/>
    <n v="458423.38"/>
    <x v="5638"/>
    <m/>
    <m/>
    <s v="万能"/>
    <s v="新动力21号"/>
    <s v="华安财保资管新动力21集合资产管理产品"/>
    <s v="HA0259"/>
    <s v="组合类保险资管产品"/>
    <s v="固定收益类保险资管产品"/>
    <n v="1"/>
    <s v="华安财保资产管理有限责任公司"/>
    <n v="685129400"/>
    <n v="667213675.62"/>
    <m/>
    <m/>
    <m/>
    <m/>
    <s v="是"/>
    <n v="5.4256075551484605E-7"/>
    <m/>
    <m/>
    <m/>
    <m/>
    <m/>
    <m/>
    <m/>
    <m/>
    <m/>
    <m/>
    <m/>
    <m/>
    <m/>
    <m/>
    <m/>
    <m/>
    <m/>
    <m/>
    <m/>
    <m/>
    <m/>
    <m/>
    <m/>
    <m/>
    <m/>
    <m/>
    <m/>
    <m/>
    <m/>
    <m/>
    <m/>
    <m/>
    <m/>
    <m/>
    <m/>
    <m/>
    <m/>
    <m/>
    <s v="固定收益类资产"/>
  </r>
  <r>
    <s v="福 莱 特"/>
    <s v="福莱特玻璃集团股份有限公司"/>
    <s v="股票"/>
    <s v="沪深主板股"/>
    <s v="601865.SH"/>
    <x v="1012"/>
    <n v="2300"/>
    <n v="115679.05"/>
    <x v="5639"/>
    <m/>
    <m/>
    <s v="万能"/>
    <s v="新动力21号"/>
    <s v="华安财保资管新动力21集合资产管理产品"/>
    <s v="HA0259"/>
    <s v="组合类保险资管产品"/>
    <s v="固定收益类保险资管产品"/>
    <n v="1"/>
    <s v="华安财保资产管理有限责任公司"/>
    <n v="685129400"/>
    <n v="667213675.62"/>
    <m/>
    <m/>
    <m/>
    <m/>
    <s v="是"/>
    <n v="1.07131549075146E-6"/>
    <m/>
    <m/>
    <m/>
    <m/>
    <m/>
    <m/>
    <m/>
    <m/>
    <m/>
    <m/>
    <m/>
    <m/>
    <m/>
    <m/>
    <m/>
    <m/>
    <m/>
    <m/>
    <m/>
    <m/>
    <m/>
    <m/>
    <m/>
    <m/>
    <m/>
    <m/>
    <m/>
    <m/>
    <m/>
    <m/>
    <m/>
    <m/>
    <m/>
    <m/>
    <m/>
    <m/>
    <m/>
    <m/>
    <s v="固定收益类资产"/>
  </r>
  <r>
    <s v="中国能建"/>
    <s v="中国能源建设股份有限公司"/>
    <s v="股票"/>
    <s v="沪深主板股"/>
    <s v="601868.SH"/>
    <x v="1013"/>
    <n v="37200"/>
    <n v="102067.3"/>
    <x v="5640"/>
    <m/>
    <m/>
    <s v="万能"/>
    <s v="新动力21号"/>
    <s v="华安财保资管新动力21集合资产管理产品"/>
    <s v="HA0259"/>
    <s v="组合类保险资管产品"/>
    <s v="固定收益类保险资管产品"/>
    <n v="1"/>
    <s v="华安财保资产管理有限责任公司"/>
    <n v="685129400"/>
    <n v="667213675.62"/>
    <m/>
    <m/>
    <m/>
    <m/>
    <s v="是"/>
    <n v="8.9227540696125095E-7"/>
    <m/>
    <m/>
    <m/>
    <m/>
    <m/>
    <m/>
    <m/>
    <m/>
    <m/>
    <m/>
    <m/>
    <m/>
    <m/>
    <m/>
    <m/>
    <m/>
    <m/>
    <m/>
    <m/>
    <m/>
    <m/>
    <m/>
    <m/>
    <m/>
    <m/>
    <m/>
    <m/>
    <m/>
    <m/>
    <m/>
    <m/>
    <m/>
    <m/>
    <m/>
    <m/>
    <m/>
    <m/>
    <m/>
    <s v="固定收益类资产"/>
  </r>
  <r>
    <s v="正泰电器"/>
    <s v="浙江正泰电器股份有限公司"/>
    <s v="股票"/>
    <s v="沪深主板股"/>
    <s v="601877.SH"/>
    <x v="558"/>
    <n v="3397"/>
    <n v="121725"/>
    <x v="5641"/>
    <m/>
    <m/>
    <s v="万能"/>
    <s v="新动力21号"/>
    <s v="华安财保资管新动力21集合资产管理产品"/>
    <s v="HA0259"/>
    <s v="组合类保险资管产品"/>
    <s v="固定收益类保险资管产品"/>
    <n v="1"/>
    <s v="华安财保资产管理有限责任公司"/>
    <n v="685129400"/>
    <n v="667213675.62"/>
    <m/>
    <m/>
    <m/>
    <m/>
    <s v="是"/>
    <n v="1.5800194371786501E-6"/>
    <m/>
    <m/>
    <m/>
    <m/>
    <m/>
    <m/>
    <m/>
    <m/>
    <m/>
    <m/>
    <m/>
    <m/>
    <m/>
    <m/>
    <m/>
    <m/>
    <m/>
    <m/>
    <m/>
    <m/>
    <m/>
    <m/>
    <m/>
    <m/>
    <m/>
    <m/>
    <m/>
    <m/>
    <m/>
    <m/>
    <m/>
    <m/>
    <m/>
    <m/>
    <m/>
    <m/>
    <m/>
    <m/>
    <s v="固定收益类资产"/>
  </r>
  <r>
    <s v="浙商证券"/>
    <s v="浙商证券股份有限公司"/>
    <s v="股票"/>
    <s v="沪深主板股"/>
    <s v="601878.SH"/>
    <x v="1014"/>
    <n v="8103"/>
    <n v="111597.6"/>
    <x v="5642"/>
    <m/>
    <m/>
    <s v="万能"/>
    <s v="新动力21号"/>
    <s v="华安财保资管新动力21集合资产管理产品"/>
    <s v="HA0259"/>
    <s v="组合类保险资管产品"/>
    <s v="固定收益类保险资管产品"/>
    <n v="1"/>
    <s v="华安财保资产管理有限责任公司"/>
    <n v="685129400"/>
    <n v="667213675.62"/>
    <m/>
    <m/>
    <m/>
    <m/>
    <s v="是"/>
    <n v="2.0893881696038998E-6"/>
    <m/>
    <m/>
    <m/>
    <m/>
    <m/>
    <m/>
    <m/>
    <m/>
    <m/>
    <m/>
    <m/>
    <m/>
    <m/>
    <m/>
    <m/>
    <m/>
    <m/>
    <m/>
    <m/>
    <m/>
    <m/>
    <m/>
    <m/>
    <m/>
    <m/>
    <m/>
    <m/>
    <m/>
    <m/>
    <m/>
    <m/>
    <m/>
    <m/>
    <m/>
    <m/>
    <m/>
    <m/>
    <m/>
    <s v="固定收益类资产"/>
  </r>
  <r>
    <s v="中国银河"/>
    <s v="中国银河证券股份有限公司"/>
    <s v="股票"/>
    <s v="沪深主板股"/>
    <s v="601881.SH"/>
    <x v="867"/>
    <n v="6000"/>
    <n v="70581.899999999994"/>
    <x v="5643"/>
    <m/>
    <m/>
    <s v="万能"/>
    <s v="新动力21号"/>
    <s v="华安财保资管新动力21集合资产管理产品"/>
    <s v="HA0259"/>
    <s v="组合类保险资管产品"/>
    <s v="固定收益类保险资管产品"/>
    <n v="1"/>
    <s v="华安财保资产管理有限责任公司"/>
    <n v="685129400"/>
    <n v="667213675.62"/>
    <m/>
    <m/>
    <m/>
    <m/>
    <s v="是"/>
    <n v="5.9187598381632198E-7"/>
    <m/>
    <m/>
    <m/>
    <m/>
    <m/>
    <m/>
    <m/>
    <m/>
    <m/>
    <m/>
    <m/>
    <m/>
    <m/>
    <m/>
    <m/>
    <m/>
    <m/>
    <m/>
    <m/>
    <m/>
    <m/>
    <m/>
    <m/>
    <m/>
    <m/>
    <m/>
    <m/>
    <m/>
    <m/>
    <m/>
    <m/>
    <m/>
    <m/>
    <m/>
    <m/>
    <m/>
    <m/>
    <m/>
    <s v="固定收益类资产"/>
  </r>
  <r>
    <s v="中国中免"/>
    <s v="中国旅游集团中免股份有限公司"/>
    <s v="股票"/>
    <s v="沪深主板股"/>
    <s v="601888.SH"/>
    <x v="396"/>
    <n v="3000"/>
    <n v="663178.79"/>
    <x v="5644"/>
    <m/>
    <m/>
    <s v="万能"/>
    <s v="新动力21号"/>
    <s v="华安财保资管新动力21集合资产管理产品"/>
    <s v="HA0259"/>
    <s v="组合类保险资管产品"/>
    <s v="固定收益类保险资管产品"/>
    <n v="1"/>
    <s v="华安财保资产管理有限责任公司"/>
    <n v="685129400"/>
    <n v="667213675.62"/>
    <m/>
    <m/>
    <m/>
    <m/>
    <s v="是"/>
    <n v="1.53651092287382E-6"/>
    <m/>
    <m/>
    <m/>
    <m/>
    <m/>
    <m/>
    <m/>
    <m/>
    <m/>
    <m/>
    <m/>
    <m/>
    <m/>
    <m/>
    <m/>
    <m/>
    <m/>
    <m/>
    <m/>
    <m/>
    <m/>
    <m/>
    <m/>
    <m/>
    <m/>
    <m/>
    <m/>
    <m/>
    <m/>
    <m/>
    <m/>
    <m/>
    <m/>
    <m/>
    <m/>
    <m/>
    <m/>
    <m/>
    <s v="固定收益类资产"/>
  </r>
  <r>
    <s v="中煤能源"/>
    <s v="中国中煤能源股份有限公司"/>
    <s v="股票"/>
    <s v="沪深主板股"/>
    <s v="601898.SH"/>
    <x v="1015"/>
    <n v="10200"/>
    <n v="68233"/>
    <x v="5645"/>
    <m/>
    <m/>
    <s v="万能"/>
    <s v="新动力21号"/>
    <s v="华安财保资管新动力21集合资产管理产品"/>
    <s v="HA0259"/>
    <s v="组合类保险资管产品"/>
    <s v="固定收益类保险资管产品"/>
    <n v="1"/>
    <s v="华安财保资产管理有限责任公司"/>
    <n v="685129400"/>
    <n v="667213675.62"/>
    <m/>
    <m/>
    <m/>
    <m/>
    <s v="是"/>
    <n v="7.6930831504478801E-7"/>
    <m/>
    <m/>
    <m/>
    <m/>
    <m/>
    <m/>
    <m/>
    <m/>
    <m/>
    <m/>
    <m/>
    <m/>
    <m/>
    <m/>
    <m/>
    <m/>
    <m/>
    <m/>
    <m/>
    <m/>
    <m/>
    <m/>
    <m/>
    <m/>
    <m/>
    <m/>
    <m/>
    <m/>
    <m/>
    <m/>
    <m/>
    <m/>
    <m/>
    <m/>
    <m/>
    <m/>
    <m/>
    <m/>
    <s v="固定收益类资产"/>
  </r>
  <r>
    <s v="紫金矿业"/>
    <s v="紫金矿业集团股份有限公司"/>
    <s v="股票"/>
    <s v="沪深主板股"/>
    <s v="601899.SH"/>
    <x v="397"/>
    <n v="63728"/>
    <n v="584499.09"/>
    <x v="5646"/>
    <m/>
    <m/>
    <s v="万能"/>
    <s v="新动力21号"/>
    <s v="华安财保资管新动力21集合资产管理产品"/>
    <s v="HA0259"/>
    <s v="组合类保险资管产品"/>
    <s v="固定收益类保险资管产品"/>
    <n v="1"/>
    <s v="华安财保资产管理有限责任公司"/>
    <n v="685129400"/>
    <n v="667213675.62"/>
    <m/>
    <m/>
    <m/>
    <m/>
    <s v="是"/>
    <n v="2.4204202304678202E-6"/>
    <m/>
    <m/>
    <m/>
    <m/>
    <m/>
    <m/>
    <m/>
    <m/>
    <m/>
    <m/>
    <m/>
    <m/>
    <m/>
    <m/>
    <m/>
    <m/>
    <m/>
    <m/>
    <m/>
    <m/>
    <m/>
    <m/>
    <m/>
    <m/>
    <m/>
    <m/>
    <m/>
    <m/>
    <m/>
    <m/>
    <m/>
    <m/>
    <m/>
    <m/>
    <m/>
    <m/>
    <m/>
    <m/>
    <s v="固定收益类资产"/>
  </r>
  <r>
    <s v="方正证券"/>
    <s v="方正证券股份有限公司"/>
    <s v="股票"/>
    <s v="沪深主板股"/>
    <s v="601901.SH"/>
    <x v="1016"/>
    <n v="18600"/>
    <n v="163207.03"/>
    <x v="5647"/>
    <m/>
    <m/>
    <s v="万能"/>
    <s v="新动力21号"/>
    <s v="华安财保资管新动力21集合资产管理产品"/>
    <s v="HA0259"/>
    <s v="组合类保险资管产品"/>
    <s v="固定收益类保险资管产品"/>
    <n v="1"/>
    <s v="华安财保资产管理有限责任公司"/>
    <n v="685129400"/>
    <n v="667213675.62"/>
    <m/>
    <m/>
    <m/>
    <m/>
    <s v="是"/>
    <n v="2.2594473886457799E-6"/>
    <m/>
    <m/>
    <m/>
    <m/>
    <m/>
    <m/>
    <m/>
    <m/>
    <m/>
    <m/>
    <m/>
    <m/>
    <m/>
    <m/>
    <m/>
    <m/>
    <m/>
    <m/>
    <m/>
    <m/>
    <m/>
    <m/>
    <m/>
    <m/>
    <m/>
    <m/>
    <m/>
    <m/>
    <m/>
    <m/>
    <m/>
    <m/>
    <m/>
    <m/>
    <m/>
    <m/>
    <m/>
    <m/>
    <s v="固定收益类资产"/>
  </r>
  <r>
    <s v="浙商银行"/>
    <s v="浙商银行股份有限公司"/>
    <s v="股票"/>
    <s v="沪深主板股"/>
    <s v="601916.SH"/>
    <x v="882"/>
    <n v="22100"/>
    <n v="76740"/>
    <x v="5648"/>
    <m/>
    <m/>
    <s v="万能"/>
    <s v="新动力21号"/>
    <s v="华安财保资管新动力21集合资产管理产品"/>
    <s v="HA0259"/>
    <s v="组合类保险资管产品"/>
    <s v="固定收益类保险资管产品"/>
    <n v="1"/>
    <s v="华安财保资产管理有限责任公司"/>
    <n v="685129400"/>
    <n v="667213675.62"/>
    <m/>
    <m/>
    <m/>
    <m/>
    <s v="是"/>
    <n v="1.03908576207922E-6"/>
    <m/>
    <m/>
    <m/>
    <m/>
    <m/>
    <m/>
    <m/>
    <m/>
    <m/>
    <m/>
    <m/>
    <m/>
    <m/>
    <m/>
    <m/>
    <m/>
    <m/>
    <m/>
    <m/>
    <m/>
    <m/>
    <m/>
    <m/>
    <m/>
    <m/>
    <m/>
    <m/>
    <m/>
    <m/>
    <m/>
    <m/>
    <m/>
    <m/>
    <m/>
    <m/>
    <m/>
    <m/>
    <m/>
    <s v="固定收益类资产"/>
  </r>
  <r>
    <s v="中远海控"/>
    <s v="中远海运控股股份有限公司"/>
    <s v="股票"/>
    <s v="沪深主板股"/>
    <s v="601919.SH"/>
    <x v="1017"/>
    <n v="19470"/>
    <n v="214461.05"/>
    <x v="5649"/>
    <m/>
    <m/>
    <s v="万能"/>
    <s v="新动力21号"/>
    <s v="华安财保资管新动力21集合资产管理产品"/>
    <s v="HA0259"/>
    <s v="组合类保险资管产品"/>
    <s v="固定收益类保险资管产品"/>
    <n v="1"/>
    <s v="华安财保资产管理有限责任公司"/>
    <n v="685129400"/>
    <n v="667213675.62"/>
    <m/>
    <m/>
    <m/>
    <m/>
    <s v="是"/>
    <n v="1.21579713656832E-6"/>
    <m/>
    <m/>
    <m/>
    <m/>
    <m/>
    <m/>
    <m/>
    <m/>
    <m/>
    <m/>
    <m/>
    <m/>
    <m/>
    <m/>
    <m/>
    <m/>
    <m/>
    <m/>
    <m/>
    <m/>
    <m/>
    <m/>
    <m/>
    <m/>
    <m/>
    <m/>
    <m/>
    <m/>
    <m/>
    <m/>
    <m/>
    <m/>
    <m/>
    <m/>
    <m/>
    <m/>
    <m/>
    <m/>
    <s v="固定收益类资产"/>
  </r>
  <r>
    <s v="建设银行"/>
    <s v="中国建设银行股份有限公司"/>
    <s v="股票"/>
    <s v="沪深主板股"/>
    <s v="601939.SH"/>
    <x v="1018"/>
    <n v="76400"/>
    <n v="502337.84"/>
    <x v="5650"/>
    <m/>
    <m/>
    <s v="万能"/>
    <s v="新动力21号"/>
    <s v="华安财保资管新动力21集合资产管理产品"/>
    <s v="HA0259"/>
    <s v="组合类保险资管产品"/>
    <s v="固定收益类保险资管产品"/>
    <n v="1"/>
    <s v="华安财保资产管理有限责任公司"/>
    <n v="685129400"/>
    <n v="667213675.62"/>
    <m/>
    <m/>
    <m/>
    <m/>
    <s v="是"/>
    <n v="3.0558658171030998E-7"/>
    <m/>
    <m/>
    <m/>
    <m/>
    <m/>
    <m/>
    <m/>
    <m/>
    <m/>
    <m/>
    <m/>
    <m/>
    <m/>
    <m/>
    <m/>
    <m/>
    <m/>
    <m/>
    <m/>
    <m/>
    <m/>
    <m/>
    <m/>
    <m/>
    <m/>
    <m/>
    <m/>
    <m/>
    <m/>
    <m/>
    <m/>
    <m/>
    <m/>
    <m/>
    <m/>
    <m/>
    <m/>
    <m/>
    <s v="固定收益类资产"/>
  </r>
  <r>
    <s v="玲珑轮胎"/>
    <s v="山东玲珑轮胎股份有限公司"/>
    <s v="股票"/>
    <s v="沪深主板股"/>
    <s v="601966.SH"/>
    <x v="1019"/>
    <n v="2100"/>
    <n v="66170.06"/>
    <x v="5651"/>
    <m/>
    <m/>
    <s v="万能"/>
    <s v="新动力21号"/>
    <s v="华安财保资管新动力21集合资产管理产品"/>
    <s v="HA0259"/>
    <s v="组合类保险资管产品"/>
    <s v="固定收益类保险资管产品"/>
    <n v="1"/>
    <s v="华安财保资产管理有限责任公司"/>
    <n v="685129400"/>
    <n v="667213675.62"/>
    <m/>
    <m/>
    <m/>
    <m/>
    <s v="是"/>
    <n v="1.4148589305504599E-6"/>
    <m/>
    <m/>
    <m/>
    <m/>
    <m/>
    <m/>
    <m/>
    <m/>
    <m/>
    <m/>
    <m/>
    <m/>
    <m/>
    <m/>
    <m/>
    <m/>
    <m/>
    <m/>
    <m/>
    <m/>
    <m/>
    <m/>
    <m/>
    <m/>
    <m/>
    <m/>
    <m/>
    <m/>
    <m/>
    <m/>
    <m/>
    <m/>
    <m/>
    <m/>
    <m/>
    <m/>
    <m/>
    <m/>
    <s v="固定收益类资产"/>
  </r>
  <r>
    <s v="中国核电"/>
    <s v="中国核能电力股份有限公司"/>
    <s v="股票"/>
    <s v="沪深主板股"/>
    <s v="601985.SH"/>
    <x v="469"/>
    <n v="41100"/>
    <n v="233290.74"/>
    <x v="5652"/>
    <m/>
    <m/>
    <s v="万能"/>
    <s v="新动力21号"/>
    <s v="华安财保资管新动力21集合资产管理产品"/>
    <s v="HA0259"/>
    <s v="组合类保险资管产品"/>
    <s v="固定收益类保险资管产品"/>
    <n v="1"/>
    <s v="华安财保资产管理有限责任公司"/>
    <n v="685129400"/>
    <n v="667213675.62"/>
    <m/>
    <m/>
    <m/>
    <m/>
    <s v="是"/>
    <n v="2.1804951012610802E-6"/>
    <m/>
    <m/>
    <m/>
    <m/>
    <m/>
    <m/>
    <m/>
    <m/>
    <m/>
    <m/>
    <m/>
    <m/>
    <m/>
    <m/>
    <m/>
    <m/>
    <m/>
    <m/>
    <m/>
    <m/>
    <m/>
    <m/>
    <m/>
    <m/>
    <m/>
    <m/>
    <m/>
    <m/>
    <m/>
    <m/>
    <m/>
    <m/>
    <m/>
    <m/>
    <m/>
    <m/>
    <m/>
    <m/>
    <s v="固定收益类资产"/>
  </r>
  <r>
    <s v="中国重工"/>
    <s v="中国船舶重工股份有限公司"/>
    <s v="股票"/>
    <s v="沪深主板股"/>
    <s v="601989.SH"/>
    <x v="812"/>
    <n v="37500"/>
    <n v="152826.42000000001"/>
    <x v="5653"/>
    <m/>
    <m/>
    <s v="万能"/>
    <s v="新动力21号"/>
    <s v="华安财保资管新动力21集合资产管理产品"/>
    <s v="HA0259"/>
    <s v="组合类保险资管产品"/>
    <s v="固定收益类保险资管产品"/>
    <n v="1"/>
    <s v="华安财保资产管理有限责任公司"/>
    <n v="685129400"/>
    <n v="667213675.62"/>
    <m/>
    <m/>
    <m/>
    <m/>
    <s v="是"/>
    <n v="1.6445900318613199E-6"/>
    <m/>
    <m/>
    <m/>
    <m/>
    <m/>
    <m/>
    <m/>
    <m/>
    <m/>
    <m/>
    <m/>
    <m/>
    <m/>
    <m/>
    <m/>
    <m/>
    <m/>
    <m/>
    <m/>
    <m/>
    <m/>
    <m/>
    <m/>
    <m/>
    <m/>
    <m/>
    <m/>
    <m/>
    <m/>
    <m/>
    <m/>
    <m/>
    <m/>
    <m/>
    <m/>
    <m/>
    <m/>
    <m/>
    <s v="固定收益类资产"/>
  </r>
  <r>
    <s v="南京证券"/>
    <s v="南京证券股份有限公司"/>
    <s v="股票"/>
    <s v="沪深主板股"/>
    <s v="601990.SH"/>
    <x v="1020"/>
    <n v="9100"/>
    <n v="95872.5"/>
    <x v="5654"/>
    <m/>
    <m/>
    <s v="万能"/>
    <s v="新动力21号"/>
    <s v="华安财保资管新动力21集合资产管理产品"/>
    <s v="HA0259"/>
    <s v="组合类保险资管产品"/>
    <s v="固定收益类保险资管产品"/>
    <n v="1"/>
    <s v="华安财保资产管理有限责任公司"/>
    <n v="685129400"/>
    <n v="667213675.62"/>
    <m/>
    <m/>
    <m/>
    <m/>
    <s v="是"/>
    <n v="2.4685590792841502E-6"/>
    <m/>
    <m/>
    <m/>
    <m/>
    <m/>
    <m/>
    <m/>
    <m/>
    <m/>
    <m/>
    <m/>
    <m/>
    <m/>
    <m/>
    <m/>
    <m/>
    <m/>
    <m/>
    <m/>
    <m/>
    <m/>
    <m/>
    <m/>
    <m/>
    <m/>
    <m/>
    <m/>
    <m/>
    <m/>
    <m/>
    <m/>
    <m/>
    <m/>
    <m/>
    <m/>
    <m/>
    <m/>
    <m/>
    <s v="固定收益类资产"/>
  </r>
  <r>
    <s v="中科曙光"/>
    <s v="曙光信息产业股份有限公司"/>
    <s v="股票"/>
    <s v="沪深主板股"/>
    <s v="603019.SH"/>
    <x v="491"/>
    <n v="4200"/>
    <n v="137026.89000000001"/>
    <x v="5655"/>
    <m/>
    <m/>
    <s v="万能"/>
    <s v="新动力21号"/>
    <s v="华安财保资管新动力21集合资产管理产品"/>
    <s v="HA0259"/>
    <s v="组合类保险资管产品"/>
    <s v="固定收益类保险资管产品"/>
    <n v="1"/>
    <s v="华安财保资产管理有限责任公司"/>
    <n v="685129400"/>
    <n v="667213675.62"/>
    <m/>
    <m/>
    <m/>
    <m/>
    <s v="是"/>
    <n v="2.8704818613793302E-6"/>
    <m/>
    <m/>
    <m/>
    <m/>
    <m/>
    <m/>
    <m/>
    <m/>
    <m/>
    <m/>
    <m/>
    <m/>
    <m/>
    <m/>
    <m/>
    <m/>
    <m/>
    <m/>
    <m/>
    <m/>
    <m/>
    <m/>
    <m/>
    <m/>
    <m/>
    <m/>
    <m/>
    <m/>
    <m/>
    <m/>
    <m/>
    <m/>
    <m/>
    <m/>
    <m/>
    <m/>
    <m/>
    <m/>
    <s v="固定收益类资产"/>
  </r>
  <r>
    <s v="甘李药业"/>
    <s v="甘李药业股份有限公司"/>
    <s v="股票"/>
    <s v="沪深主板股"/>
    <s v="603087.SH"/>
    <x v="1021"/>
    <n v="700"/>
    <n v="66259.520000000004"/>
    <x v="5656"/>
    <m/>
    <m/>
    <s v="万能"/>
    <s v="新动力21号"/>
    <s v="华安财保资管新动力21集合资产管理产品"/>
    <s v="HA0259"/>
    <s v="组合类保险资管产品"/>
    <s v="固定收益类保险资管产品"/>
    <n v="1"/>
    <s v="华安财保资产管理有限责任公司"/>
    <n v="685129400"/>
    <n v="667213675.62"/>
    <m/>
    <m/>
    <m/>
    <m/>
    <s v="是"/>
    <n v="1.2465719272002E-6"/>
    <m/>
    <m/>
    <m/>
    <m/>
    <m/>
    <m/>
    <m/>
    <m/>
    <m/>
    <m/>
    <m/>
    <m/>
    <m/>
    <m/>
    <m/>
    <m/>
    <m/>
    <m/>
    <m/>
    <m/>
    <m/>
    <m/>
    <m/>
    <m/>
    <m/>
    <m/>
    <m/>
    <m/>
    <m/>
    <m/>
    <m/>
    <m/>
    <m/>
    <m/>
    <m/>
    <m/>
    <m/>
    <m/>
    <s v="固定收益类资产"/>
  </r>
  <r>
    <s v="汇顶科技"/>
    <s v="深圳市汇顶科技股份有限公司"/>
    <s v="股票"/>
    <s v="沪深主板股"/>
    <s v="603160.SH"/>
    <x v="1022"/>
    <n v="900"/>
    <n v="113055.49"/>
    <x v="5657"/>
    <m/>
    <m/>
    <s v="万能"/>
    <s v="新动力21号"/>
    <s v="华安财保资管新动力21集合资产管理产品"/>
    <s v="HA0259"/>
    <s v="组合类保险资管产品"/>
    <s v="固定收益类保险资管产品"/>
    <n v="1"/>
    <s v="华安财保资产管理有限责任公司"/>
    <n v="685129400"/>
    <n v="667213675.62"/>
    <m/>
    <m/>
    <m/>
    <m/>
    <s v="是"/>
    <n v="1.96213267077781E-6"/>
    <m/>
    <m/>
    <m/>
    <m/>
    <m/>
    <m/>
    <m/>
    <m/>
    <m/>
    <m/>
    <m/>
    <m/>
    <m/>
    <m/>
    <m/>
    <m/>
    <m/>
    <m/>
    <m/>
    <m/>
    <m/>
    <m/>
    <m/>
    <m/>
    <m/>
    <m/>
    <m/>
    <m/>
    <m/>
    <m/>
    <m/>
    <m/>
    <m/>
    <m/>
    <m/>
    <m/>
    <m/>
    <m/>
    <s v="固定收益类资产"/>
  </r>
  <r>
    <s v="嘉环科技"/>
    <s v="嘉环科技股份有限公司"/>
    <s v="股票"/>
    <s v="沪深主板股"/>
    <s v="603206.SH"/>
    <x v="401"/>
    <n v="342"/>
    <n v="4969.26"/>
    <x v="561"/>
    <m/>
    <m/>
    <s v="万能"/>
    <s v="新动力21号"/>
    <s v="华安财保资管新动力21集合资产管理产品"/>
    <s v="HA0259"/>
    <s v="组合类保险资管产品"/>
    <s v="固定收益类保险资管产品"/>
    <n v="1"/>
    <s v="华安财保资产管理有限责任公司"/>
    <n v="685129400"/>
    <n v="667213675.62"/>
    <m/>
    <m/>
    <m/>
    <m/>
    <s v="否"/>
    <e v="#DIV/0!"/>
    <m/>
    <m/>
    <m/>
    <m/>
    <m/>
    <m/>
    <m/>
    <m/>
    <m/>
    <m/>
    <m/>
    <m/>
    <m/>
    <m/>
    <m/>
    <m/>
    <m/>
    <m/>
    <m/>
    <m/>
    <m/>
    <m/>
    <m/>
    <m/>
    <m/>
    <m/>
    <m/>
    <m/>
    <m/>
    <m/>
    <m/>
    <m/>
    <m/>
    <m/>
    <m/>
    <m/>
    <m/>
    <m/>
    <s v="固定收益类资产"/>
  </r>
  <r>
    <s v="大 参 林"/>
    <s v="大参林医药集团股份有限公司"/>
    <s v="股票"/>
    <s v="沪深主板股"/>
    <s v="603233.SH"/>
    <x v="1023"/>
    <n v="1300"/>
    <n v="55382"/>
    <x v="5658"/>
    <m/>
    <m/>
    <s v="万能"/>
    <s v="新动力21号"/>
    <s v="华安财保资管新动力21集合资产管理产品"/>
    <s v="HA0259"/>
    <s v="组合类保险资管产品"/>
    <s v="固定收益类保险资管产品"/>
    <n v="1"/>
    <s v="华安财保资产管理有限责任公司"/>
    <n v="685129400"/>
    <n v="667213675.62"/>
    <m/>
    <m/>
    <m/>
    <m/>
    <s v="是"/>
    <n v="1.64363523426816E-6"/>
    <m/>
    <m/>
    <m/>
    <m/>
    <m/>
    <m/>
    <m/>
    <m/>
    <m/>
    <m/>
    <m/>
    <m/>
    <m/>
    <m/>
    <m/>
    <m/>
    <m/>
    <m/>
    <m/>
    <m/>
    <m/>
    <m/>
    <m/>
    <m/>
    <m/>
    <m/>
    <m/>
    <m/>
    <m/>
    <m/>
    <m/>
    <m/>
    <m/>
    <m/>
    <m/>
    <m/>
    <m/>
    <m/>
    <s v="固定收益类资产"/>
  </r>
  <r>
    <s v="药明康德"/>
    <s v="无锡药明康德新药开发股份有限公司"/>
    <s v="股票"/>
    <s v="沪深主板股"/>
    <s v="603259.SH"/>
    <x v="559"/>
    <n v="7447"/>
    <n v="784173.24"/>
    <x v="5659"/>
    <m/>
    <m/>
    <s v="万能"/>
    <s v="新动力21号"/>
    <s v="华安财保资管新动力21集合资产管理产品"/>
    <s v="HA0259"/>
    <s v="组合类保险资管产品"/>
    <s v="固定收益类保险资管产品"/>
    <n v="1"/>
    <s v="华安财保资产管理有限责任公司"/>
    <n v="685129400"/>
    <n v="667213675.62"/>
    <m/>
    <m/>
    <m/>
    <m/>
    <s v="是"/>
    <n v="2.51943964973254E-6"/>
    <m/>
    <m/>
    <m/>
    <m/>
    <m/>
    <m/>
    <m/>
    <m/>
    <m/>
    <m/>
    <m/>
    <m/>
    <m/>
    <m/>
    <m/>
    <m/>
    <m/>
    <m/>
    <m/>
    <m/>
    <m/>
    <m/>
    <m/>
    <m/>
    <m/>
    <m/>
    <m/>
    <m/>
    <m/>
    <m/>
    <m/>
    <m/>
    <m/>
    <m/>
    <m/>
    <m/>
    <m/>
    <m/>
    <s v="固定收益类资产"/>
  </r>
  <r>
    <s v="合盛硅业"/>
    <s v="合盛硅业股份有限公司"/>
    <s v="股票"/>
    <s v="沪深主板股"/>
    <s v="603260.SH"/>
    <x v="398"/>
    <n v="800"/>
    <n v="97737"/>
    <x v="5660"/>
    <m/>
    <m/>
    <s v="万能"/>
    <s v="新动力21号"/>
    <s v="华安财保资管新动力21集合资产管理产品"/>
    <s v="HA0259"/>
    <s v="组合类保险资管产品"/>
    <s v="固定收益类保险资管产品"/>
    <n v="1"/>
    <s v="华安财保资产管理有限责任公司"/>
    <n v="685129400"/>
    <n v="667213675.62"/>
    <m/>
    <m/>
    <m/>
    <m/>
    <s v="是"/>
    <n v="7.4476413797795701E-7"/>
    <m/>
    <m/>
    <m/>
    <m/>
    <m/>
    <m/>
    <m/>
    <m/>
    <m/>
    <m/>
    <m/>
    <m/>
    <m/>
    <m/>
    <m/>
    <m/>
    <m/>
    <m/>
    <m/>
    <m/>
    <m/>
    <m/>
    <m/>
    <m/>
    <m/>
    <m/>
    <m/>
    <m/>
    <m/>
    <m/>
    <m/>
    <m/>
    <m/>
    <m/>
    <m/>
    <m/>
    <m/>
    <m/>
    <s v="固定收益类资产"/>
  </r>
  <r>
    <s v="海天味业"/>
    <s v="佛山市海天调味食品股份有限公司"/>
    <s v="股票"/>
    <s v="沪深主板股"/>
    <s v="603288.SH"/>
    <x v="1024"/>
    <n v="4708"/>
    <n v="538078.43000000005"/>
    <x v="5661"/>
    <m/>
    <m/>
    <s v="万能"/>
    <s v="新动力21号"/>
    <s v="华安财保资管新动力21集合资产管理产品"/>
    <s v="HA0259"/>
    <s v="组合类保险资管产品"/>
    <s v="固定收益类保险资管产品"/>
    <n v="1"/>
    <s v="华安财保资产管理有限责任公司"/>
    <n v="685129400"/>
    <n v="667213675.62"/>
    <m/>
    <m/>
    <m/>
    <m/>
    <s v="是"/>
    <n v="1.11760590432244E-6"/>
    <m/>
    <m/>
    <m/>
    <m/>
    <m/>
    <m/>
    <m/>
    <m/>
    <m/>
    <m/>
    <m/>
    <m/>
    <m/>
    <m/>
    <m/>
    <m/>
    <m/>
    <m/>
    <m/>
    <m/>
    <m/>
    <m/>
    <m/>
    <m/>
    <m/>
    <m/>
    <m/>
    <m/>
    <m/>
    <m/>
    <m/>
    <m/>
    <m/>
    <m/>
    <m/>
    <m/>
    <m/>
    <m/>
    <s v="固定收益类资产"/>
  </r>
  <r>
    <s v="浙江鼎力"/>
    <s v="浙江鼎力机械股份有限公司"/>
    <s v="股票"/>
    <s v="沪深主板股"/>
    <s v="603338.SH"/>
    <x v="1025"/>
    <n v="700"/>
    <n v="39008"/>
    <x v="5662"/>
    <m/>
    <m/>
    <s v="万能"/>
    <s v="新动力21号"/>
    <s v="华安财保资管新动力21集合资产管理产品"/>
    <s v="HA0259"/>
    <s v="组合类保险资管产品"/>
    <s v="固定收益类保险资管产品"/>
    <n v="1"/>
    <s v="华安财保资产管理有限责任公司"/>
    <n v="685129400"/>
    <n v="667213675.62"/>
    <m/>
    <m/>
    <m/>
    <m/>
    <s v="是"/>
    <n v="1.38244876503176E-6"/>
    <m/>
    <m/>
    <m/>
    <m/>
    <m/>
    <m/>
    <m/>
    <m/>
    <m/>
    <m/>
    <m/>
    <m/>
    <m/>
    <m/>
    <m/>
    <m/>
    <m/>
    <m/>
    <m/>
    <m/>
    <m/>
    <m/>
    <m/>
    <m/>
    <m/>
    <m/>
    <m/>
    <m/>
    <m/>
    <m/>
    <m/>
    <m/>
    <m/>
    <m/>
    <m/>
    <m/>
    <m/>
    <m/>
    <s v="固定收益类资产"/>
  </r>
  <r>
    <s v="今 世 缘"/>
    <s v="江苏今世缘酒业股份有限公司"/>
    <s v="股票"/>
    <s v="沪深主板股"/>
    <s v="603369.SH"/>
    <x v="1026"/>
    <n v="3100"/>
    <n v="155275.85999999999"/>
    <x v="5663"/>
    <m/>
    <m/>
    <s v="万能"/>
    <s v="新动力21号"/>
    <s v="华安财保资管新动力21集合资产管理产品"/>
    <s v="HA0259"/>
    <s v="组合类保险资管产品"/>
    <s v="固定收益类保险资管产品"/>
    <n v="1"/>
    <s v="华安财保资产管理有限责任公司"/>
    <n v="685129400"/>
    <n v="667213675.62"/>
    <m/>
    <m/>
    <m/>
    <m/>
    <s v="是"/>
    <n v="2.4711040255081698E-6"/>
    <m/>
    <m/>
    <m/>
    <m/>
    <m/>
    <m/>
    <m/>
    <m/>
    <m/>
    <m/>
    <m/>
    <m/>
    <m/>
    <m/>
    <m/>
    <m/>
    <m/>
    <m/>
    <m/>
    <m/>
    <m/>
    <m/>
    <m/>
    <m/>
    <m/>
    <m/>
    <m/>
    <m/>
    <m/>
    <m/>
    <m/>
    <m/>
    <m/>
    <m/>
    <m/>
    <m/>
    <m/>
    <m/>
    <s v="固定收益类资产"/>
  </r>
  <r>
    <s v="万泰生物"/>
    <s v="北京万泰生物药业股份有限公司"/>
    <s v="股票"/>
    <s v="沪深主板股"/>
    <s v="603392.SH"/>
    <x v="826"/>
    <n v="928"/>
    <n v="151163"/>
    <x v="5664"/>
    <m/>
    <m/>
    <s v="万能"/>
    <s v="新动力21号"/>
    <s v="华安财保资管新动力21集合资产管理产品"/>
    <s v="HA0259"/>
    <s v="组合类保险资管产品"/>
    <s v="固定收益类保险资管产品"/>
    <n v="1"/>
    <s v="华安财保资产管理有限责任公司"/>
    <n v="685129400"/>
    <n v="667213675.62"/>
    <m/>
    <m/>
    <m/>
    <m/>
    <s v="是"/>
    <n v="1.05429625724829E-6"/>
    <m/>
    <m/>
    <m/>
    <m/>
    <m/>
    <m/>
    <m/>
    <m/>
    <m/>
    <m/>
    <m/>
    <m/>
    <m/>
    <m/>
    <m/>
    <m/>
    <m/>
    <m/>
    <m/>
    <m/>
    <m/>
    <m/>
    <m/>
    <m/>
    <m/>
    <m/>
    <m/>
    <m/>
    <m/>
    <m/>
    <m/>
    <m/>
    <m/>
    <m/>
    <m/>
    <m/>
    <m/>
    <m/>
    <s v="固定收益类资产"/>
  </r>
  <r>
    <s v="科 沃 斯"/>
    <s v="科沃斯机器人股份有限公司"/>
    <s v="股票"/>
    <s v="沪深主板股"/>
    <s v="603486.SH"/>
    <x v="1027"/>
    <n v="700"/>
    <n v="96923"/>
    <x v="5665"/>
    <m/>
    <m/>
    <s v="万能"/>
    <s v="新动力21号"/>
    <s v="华安财保资管新动力21集合资产管理产品"/>
    <s v="HA0259"/>
    <s v="组合类保险资管产品"/>
    <s v="固定收益类保险资管产品"/>
    <n v="1"/>
    <s v="华安财保资产管理有限责任公司"/>
    <n v="685129400"/>
    <n v="667213675.62"/>
    <m/>
    <m/>
    <m/>
    <m/>
    <s v="是"/>
    <n v="1.21967820097465E-6"/>
    <m/>
    <m/>
    <m/>
    <m/>
    <m/>
    <m/>
    <m/>
    <m/>
    <m/>
    <m/>
    <m/>
    <m/>
    <m/>
    <m/>
    <m/>
    <m/>
    <m/>
    <m/>
    <m/>
    <m/>
    <m/>
    <m/>
    <m/>
    <m/>
    <m/>
    <m/>
    <m/>
    <m/>
    <m/>
    <m/>
    <m/>
    <m/>
    <m/>
    <m/>
    <m/>
    <m/>
    <m/>
    <m/>
    <s v="固定收益类资产"/>
  </r>
  <r>
    <s v="韦尔股份"/>
    <s v="上海韦尔半导体股份有限公司"/>
    <s v="股票"/>
    <s v="沪深主板股"/>
    <s v="603501.SH"/>
    <x v="560"/>
    <n v="1900"/>
    <n v="507301.44"/>
    <x v="5666"/>
    <m/>
    <m/>
    <s v="万能"/>
    <s v="新动力21号"/>
    <s v="华安财保资管新动力21集合资产管理产品"/>
    <s v="HA0259"/>
    <s v="组合类保险资管产品"/>
    <s v="固定收益类保险资管产品"/>
    <n v="1"/>
    <s v="华安财保资产管理有限责任公司"/>
    <n v="685129400"/>
    <n v="667213675.62"/>
    <m/>
    <m/>
    <m/>
    <m/>
    <s v="是"/>
    <n v="2.1667009438756001E-6"/>
    <m/>
    <m/>
    <m/>
    <m/>
    <m/>
    <m/>
    <m/>
    <m/>
    <m/>
    <m/>
    <m/>
    <m/>
    <m/>
    <m/>
    <m/>
    <m/>
    <m/>
    <m/>
    <m/>
    <m/>
    <m/>
    <m/>
    <m/>
    <m/>
    <m/>
    <m/>
    <m/>
    <m/>
    <m/>
    <m/>
    <m/>
    <m/>
    <m/>
    <m/>
    <m/>
    <m/>
    <m/>
    <m/>
    <s v="固定收益类资产"/>
  </r>
  <r>
    <s v="绝味食品"/>
    <s v="绝味食品股份有限公司"/>
    <s v="股票"/>
    <s v="沪深主板股"/>
    <s v="603517.SH"/>
    <x v="1028"/>
    <n v="1400"/>
    <n v="99225"/>
    <x v="5667"/>
    <m/>
    <m/>
    <s v="万能"/>
    <s v="新动力21号"/>
    <s v="华安财保资管新动力21集合资产管理产品"/>
    <s v="HA0259"/>
    <s v="组合类保险资管产品"/>
    <s v="固定收益类保险资管产品"/>
    <n v="1"/>
    <s v="华安财保资产管理有限责任公司"/>
    <n v="685129400"/>
    <n v="667213675.62"/>
    <m/>
    <m/>
    <m/>
    <m/>
    <s v="是"/>
    <n v="2.2774856093614899E-6"/>
    <m/>
    <m/>
    <m/>
    <m/>
    <m/>
    <m/>
    <m/>
    <m/>
    <m/>
    <m/>
    <m/>
    <m/>
    <m/>
    <m/>
    <m/>
    <m/>
    <m/>
    <m/>
    <m/>
    <m/>
    <m/>
    <m/>
    <m/>
    <m/>
    <m/>
    <m/>
    <m/>
    <m/>
    <m/>
    <m/>
    <m/>
    <m/>
    <m/>
    <m/>
    <m/>
    <m/>
    <m/>
    <m/>
    <s v="固定收益类资产"/>
  </r>
  <r>
    <s v="安图生物"/>
    <s v="郑州安图生物工程股份有限公司"/>
    <s v="股票"/>
    <s v="沪深主板股"/>
    <s v="603658.SH"/>
    <x v="1029"/>
    <n v="780"/>
    <n v="75568.17"/>
    <x v="5668"/>
    <m/>
    <m/>
    <s v="万能"/>
    <s v="新动力21号"/>
    <s v="华安财保资管新动力21集合资产管理产品"/>
    <s v="HA0259"/>
    <s v="组合类保险资管产品"/>
    <s v="固定收益类保险资管产品"/>
    <n v="1"/>
    <s v="华安财保资产管理有限责任公司"/>
    <n v="685129400"/>
    <n v="667213675.62"/>
    <m/>
    <m/>
    <m/>
    <m/>
    <s v="是"/>
    <n v="1.3304398971934299E-6"/>
    <m/>
    <m/>
    <m/>
    <m/>
    <m/>
    <m/>
    <m/>
    <m/>
    <m/>
    <m/>
    <m/>
    <m/>
    <m/>
    <m/>
    <m/>
    <m/>
    <m/>
    <m/>
    <m/>
    <m/>
    <m/>
    <m/>
    <m/>
    <m/>
    <m/>
    <m/>
    <m/>
    <m/>
    <m/>
    <m/>
    <m/>
    <m/>
    <m/>
    <m/>
    <m/>
    <m/>
    <m/>
    <m/>
    <s v="固定收益类资产"/>
  </r>
  <r>
    <s v="璞 泰 来"/>
    <s v="上海璞泰来新能源科技股份有限公司"/>
    <s v="股票"/>
    <s v="沪深主板股"/>
    <s v="603659.SH"/>
    <x v="1030"/>
    <n v="1300"/>
    <n v="198630"/>
    <x v="5669"/>
    <m/>
    <m/>
    <s v="万能"/>
    <s v="新动力21号"/>
    <s v="华安财保资管新动力21集合资产管理产品"/>
    <s v="HA0259"/>
    <s v="组合类保险资管产品"/>
    <s v="固定收益类保险资管产品"/>
    <n v="1"/>
    <s v="华安财保资产管理有限责任公司"/>
    <n v="685129400"/>
    <n v="667213675.62"/>
    <m/>
    <m/>
    <m/>
    <m/>
    <s v="是"/>
    <n v="1.8721641959890999E-6"/>
    <m/>
    <m/>
    <m/>
    <m/>
    <m/>
    <m/>
    <m/>
    <m/>
    <m/>
    <m/>
    <m/>
    <m/>
    <m/>
    <m/>
    <m/>
    <m/>
    <m/>
    <m/>
    <m/>
    <m/>
    <m/>
    <m/>
    <m/>
    <m/>
    <m/>
    <m/>
    <m/>
    <m/>
    <m/>
    <m/>
    <m/>
    <m/>
    <m/>
    <m/>
    <m/>
    <m/>
    <m/>
    <m/>
    <s v="固定收益类资产"/>
  </r>
  <r>
    <s v="华友钴业"/>
    <s v="浙江华友钴业股份有限公司"/>
    <s v="股票"/>
    <s v="沪深主板股"/>
    <s v="603799.SH"/>
    <x v="267"/>
    <n v="4000"/>
    <n v="345153.78"/>
    <x v="5670"/>
    <m/>
    <m/>
    <s v="万能"/>
    <s v="新动力21号"/>
    <s v="华安财保资管新动力21集合资产管理产品"/>
    <s v="HA0259"/>
    <s v="组合类保险资管产品"/>
    <s v="固定收益类保险资管产品"/>
    <n v="1"/>
    <s v="华安财保资产管理有限责任公司"/>
    <n v="685129400"/>
    <n v="667213675.62"/>
    <m/>
    <m/>
    <m/>
    <m/>
    <s v="是"/>
    <n v="3.2752903222868702E-6"/>
    <m/>
    <m/>
    <m/>
    <m/>
    <m/>
    <m/>
    <m/>
    <m/>
    <m/>
    <m/>
    <m/>
    <m/>
    <m/>
    <m/>
    <m/>
    <m/>
    <m/>
    <m/>
    <m/>
    <m/>
    <m/>
    <m/>
    <m/>
    <m/>
    <m/>
    <m/>
    <m/>
    <m/>
    <m/>
    <m/>
    <m/>
    <m/>
    <m/>
    <m/>
    <m/>
    <m/>
    <m/>
    <m/>
    <s v="固定收益类资产"/>
  </r>
  <r>
    <s v="福 斯 特"/>
    <s v="杭州福斯特应用材料股份有限公司"/>
    <s v="股票"/>
    <s v="沪深主板股"/>
    <s v="603806.SH"/>
    <x v="1031"/>
    <n v="1300"/>
    <n v="146925.04"/>
    <x v="5671"/>
    <m/>
    <m/>
    <s v="万能"/>
    <s v="新动力21号"/>
    <s v="华安财保资管新动力21集合资产管理产品"/>
    <s v="HA0259"/>
    <s v="组合类保险资管产品"/>
    <s v="固定收益类保险资管产品"/>
    <n v="1"/>
    <s v="华安财保资产管理有限责任公司"/>
    <n v="685129400"/>
    <n v="667213675.62"/>
    <m/>
    <m/>
    <m/>
    <m/>
    <s v="是"/>
    <n v="1.3668330113656499E-6"/>
    <m/>
    <m/>
    <m/>
    <m/>
    <m/>
    <m/>
    <m/>
    <m/>
    <m/>
    <m/>
    <m/>
    <m/>
    <m/>
    <m/>
    <m/>
    <m/>
    <m/>
    <m/>
    <m/>
    <m/>
    <m/>
    <m/>
    <m/>
    <m/>
    <m/>
    <m/>
    <m/>
    <m/>
    <m/>
    <m/>
    <m/>
    <m/>
    <m/>
    <m/>
    <m/>
    <m/>
    <m/>
    <m/>
    <s v="固定收益类资产"/>
  </r>
  <r>
    <s v="欧派家居"/>
    <s v="欧派家居集团股份有限公司"/>
    <s v="股票"/>
    <s v="沪深主板股"/>
    <s v="603833.SH"/>
    <x v="1032"/>
    <n v="600"/>
    <n v="74273.31"/>
    <x v="5672"/>
    <m/>
    <m/>
    <s v="万能"/>
    <s v="新动力21号"/>
    <s v="华安财保资管新动力21集合资产管理产品"/>
    <s v="HA0259"/>
    <s v="组合类保险资管产品"/>
    <s v="固定收益类保险资管产品"/>
    <n v="1"/>
    <s v="华安财保资产管理有限责任公司"/>
    <n v="685129400"/>
    <n v="667213675.62"/>
    <m/>
    <m/>
    <m/>
    <m/>
    <s v="是"/>
    <n v="9.8497591934155597E-7"/>
    <m/>
    <m/>
    <m/>
    <m/>
    <m/>
    <m/>
    <m/>
    <m/>
    <m/>
    <m/>
    <m/>
    <m/>
    <m/>
    <m/>
    <m/>
    <m/>
    <m/>
    <m/>
    <m/>
    <m/>
    <m/>
    <m/>
    <m/>
    <m/>
    <m/>
    <m/>
    <m/>
    <m/>
    <m/>
    <m/>
    <m/>
    <m/>
    <m/>
    <m/>
    <m/>
    <m/>
    <m/>
    <m/>
    <s v="固定收益类资产"/>
  </r>
  <r>
    <s v="金域医学"/>
    <s v="广州金域医学检验集团股份有限公司"/>
    <s v="股票"/>
    <s v="沪深主板股"/>
    <s v="603882.SH"/>
    <x v="1033"/>
    <n v="900"/>
    <n v="102068.37"/>
    <x v="5673"/>
    <m/>
    <m/>
    <s v="万能"/>
    <s v="新动力21号"/>
    <s v="华安财保资管新动力21集合资产管理产品"/>
    <s v="HA0259"/>
    <s v="组合类保险资管产品"/>
    <s v="固定收益类保险资管产品"/>
    <n v="1"/>
    <s v="华安财保资产管理有限责任公司"/>
    <n v="685129400"/>
    <n v="667213675.62"/>
    <m/>
    <m/>
    <m/>
    <m/>
    <s v="是"/>
    <n v="1.9321959175813202E-6"/>
    <m/>
    <m/>
    <m/>
    <m/>
    <m/>
    <m/>
    <m/>
    <m/>
    <m/>
    <m/>
    <m/>
    <m/>
    <m/>
    <m/>
    <m/>
    <m/>
    <m/>
    <m/>
    <m/>
    <m/>
    <m/>
    <m/>
    <m/>
    <m/>
    <m/>
    <m/>
    <m/>
    <m/>
    <m/>
    <m/>
    <m/>
    <m/>
    <m/>
    <m/>
    <m/>
    <m/>
    <m/>
    <m/>
    <s v="固定收益类资产"/>
  </r>
  <r>
    <s v="晨光股份"/>
    <s v="上海晨光文具股份有限公司"/>
    <s v="股票"/>
    <s v="沪深主板股"/>
    <s v="603899.SH"/>
    <x v="1034"/>
    <n v="1100"/>
    <n v="82091.16"/>
    <x v="5674"/>
    <m/>
    <m/>
    <s v="万能"/>
    <s v="新动力21号"/>
    <s v="华安财保资管新动力21集合资产管理产品"/>
    <s v="HA0259"/>
    <s v="组合类保险资管产品"/>
    <s v="固定收益类保险资管产品"/>
    <n v="1"/>
    <s v="华安财保资产管理有限责任公司"/>
    <n v="685129400"/>
    <n v="667213675.62"/>
    <m/>
    <m/>
    <m/>
    <m/>
    <s v="是"/>
    <n v="1.18566987744992E-6"/>
    <m/>
    <m/>
    <m/>
    <m/>
    <m/>
    <m/>
    <m/>
    <m/>
    <m/>
    <m/>
    <m/>
    <m/>
    <m/>
    <m/>
    <m/>
    <m/>
    <m/>
    <m/>
    <m/>
    <m/>
    <m/>
    <m/>
    <m/>
    <m/>
    <m/>
    <m/>
    <m/>
    <m/>
    <m/>
    <m/>
    <m/>
    <m/>
    <m/>
    <m/>
    <m/>
    <m/>
    <m/>
    <m/>
    <s v="固定收益类资产"/>
  </r>
  <r>
    <s v="益丰药房"/>
    <s v="益丰大药房连锁股份有限公司"/>
    <s v="股票"/>
    <s v="沪深主板股"/>
    <s v="603939.SH"/>
    <x v="1035"/>
    <n v="1400"/>
    <n v="69621"/>
    <x v="5675"/>
    <m/>
    <m/>
    <s v="万能"/>
    <s v="新动力21号"/>
    <s v="华安财保资管新动力21集合资产管理产品"/>
    <s v="HA0259"/>
    <s v="组合类保险资管产品"/>
    <s v="固定收益类保险资管产品"/>
    <n v="1"/>
    <s v="华安财保资产管理有限责任公司"/>
    <n v="685129400"/>
    <n v="667213675.62"/>
    <m/>
    <m/>
    <m/>
    <m/>
    <s v="是"/>
    <n v="1.9477845161537699E-6"/>
    <m/>
    <m/>
    <m/>
    <m/>
    <m/>
    <m/>
    <m/>
    <m/>
    <m/>
    <m/>
    <m/>
    <m/>
    <m/>
    <m/>
    <m/>
    <m/>
    <m/>
    <m/>
    <m/>
    <m/>
    <m/>
    <m/>
    <m/>
    <m/>
    <m/>
    <m/>
    <m/>
    <m/>
    <m/>
    <m/>
    <m/>
    <m/>
    <m/>
    <m/>
    <m/>
    <m/>
    <m/>
    <m/>
    <s v="固定收益类资产"/>
  </r>
  <r>
    <s v="兆易创新"/>
    <s v="北京兆易创新科技股份有限公司"/>
    <s v="股票"/>
    <s v="沪深主板股"/>
    <s v="603986.SH"/>
    <x v="471"/>
    <n v="1820"/>
    <n v="272041.53999999998"/>
    <x v="5676"/>
    <m/>
    <m/>
    <s v="万能"/>
    <s v="新动力21号"/>
    <s v="华安财保资管新动力21集合资产管理产品"/>
    <s v="HA0259"/>
    <s v="组合类保险资管产品"/>
    <s v="固定收益类保险资管产品"/>
    <n v="1"/>
    <s v="华安财保资产管理有限责任公司"/>
    <n v="685129400"/>
    <n v="667213675.62"/>
    <m/>
    <m/>
    <m/>
    <m/>
    <s v="是"/>
    <n v="2.7267261480701399E-6"/>
    <m/>
    <m/>
    <m/>
    <m/>
    <m/>
    <m/>
    <m/>
    <m/>
    <m/>
    <m/>
    <m/>
    <m/>
    <m/>
    <m/>
    <m/>
    <m/>
    <m/>
    <m/>
    <m/>
    <m/>
    <m/>
    <m/>
    <m/>
    <m/>
    <m/>
    <m/>
    <m/>
    <m/>
    <m/>
    <m/>
    <m/>
    <m/>
    <m/>
    <m/>
    <m/>
    <m/>
    <m/>
    <m/>
    <s v="固定收益类资产"/>
  </r>
  <r>
    <s v="洛阳钼业"/>
    <s v="洛阳栾川钼业集团股份有限公司"/>
    <s v="股票"/>
    <s v="沪深主板股"/>
    <s v="603993.SH"/>
    <x v="277"/>
    <n v="30600"/>
    <n v="170396.71"/>
    <x v="5677"/>
    <m/>
    <m/>
    <s v="万能"/>
    <s v="新动力21号"/>
    <s v="华安财保资管新动力21集合资产管理产品"/>
    <s v="HA0259"/>
    <s v="组合类保险资管产品"/>
    <s v="固定收益类保险资管产品"/>
    <n v="1"/>
    <s v="华安财保资产管理有限责任公司"/>
    <n v="685129400"/>
    <n v="667213675.62"/>
    <m/>
    <m/>
    <m/>
    <m/>
    <s v="是"/>
    <n v="1.41671647586E-6"/>
    <m/>
    <m/>
    <m/>
    <m/>
    <m/>
    <m/>
    <m/>
    <m/>
    <m/>
    <m/>
    <m/>
    <m/>
    <m/>
    <m/>
    <m/>
    <m/>
    <m/>
    <m/>
    <m/>
    <m/>
    <m/>
    <m/>
    <m/>
    <m/>
    <m/>
    <m/>
    <m/>
    <m/>
    <m/>
    <m/>
    <m/>
    <m/>
    <m/>
    <m/>
    <m/>
    <m/>
    <m/>
    <m/>
    <s v="固定收益类资产"/>
  </r>
  <r>
    <s v="东鹏饮料"/>
    <s v="东鹏饮料(集团)股份有限公司"/>
    <s v="股票"/>
    <s v="沪深主板股"/>
    <s v="605499.SH"/>
    <x v="1036"/>
    <n v="100"/>
    <n v="17281"/>
    <x v="5678"/>
    <m/>
    <m/>
    <s v="万能"/>
    <s v="新动力21号"/>
    <s v="华安财保资管新动力21集合资产管理产品"/>
    <s v="HA0259"/>
    <s v="组合类保险资管产品"/>
    <s v="固定收益类保险资管产品"/>
    <n v="1"/>
    <s v="华安财保资产管理有限责任公司"/>
    <n v="685129400"/>
    <n v="667213675.62"/>
    <m/>
    <m/>
    <m/>
    <m/>
    <s v="是"/>
    <n v="2.49993750156246E-7"/>
    <m/>
    <m/>
    <m/>
    <m/>
    <m/>
    <m/>
    <m/>
    <m/>
    <m/>
    <m/>
    <m/>
    <m/>
    <m/>
    <m/>
    <m/>
    <m/>
    <m/>
    <m/>
    <m/>
    <m/>
    <m/>
    <m/>
    <m/>
    <m/>
    <m/>
    <m/>
    <m/>
    <m/>
    <m/>
    <m/>
    <m/>
    <m/>
    <m/>
    <m/>
    <m/>
    <m/>
    <m/>
    <m/>
    <s v="固定收益类资产"/>
  </r>
  <r>
    <s v="澜起科技"/>
    <s v="澜起科技股份有限公司"/>
    <s v="股票"/>
    <s v="沪深主板股"/>
    <s v="688008.SH"/>
    <x v="1037"/>
    <n v="1700"/>
    <n v="142210.68"/>
    <x v="5679"/>
    <m/>
    <m/>
    <s v="万能"/>
    <s v="新动力21号"/>
    <s v="华安财保资管新动力21集合资产管理产品"/>
    <s v="HA0259"/>
    <s v="组合类保险资管产品"/>
    <s v="固定收益类保险资管产品"/>
    <n v="1"/>
    <s v="华安财保资产管理有限责任公司"/>
    <n v="685129400"/>
    <n v="667213675.62"/>
    <m/>
    <m/>
    <m/>
    <m/>
    <s v="是"/>
    <n v="1.50067427369579E-6"/>
    <m/>
    <m/>
    <m/>
    <m/>
    <m/>
    <m/>
    <m/>
    <m/>
    <m/>
    <m/>
    <m/>
    <m/>
    <m/>
    <m/>
    <m/>
    <m/>
    <m/>
    <m/>
    <m/>
    <m/>
    <m/>
    <m/>
    <m/>
    <m/>
    <m/>
    <m/>
    <m/>
    <m/>
    <m/>
    <m/>
    <m/>
    <m/>
    <m/>
    <m/>
    <m/>
    <m/>
    <m/>
    <m/>
    <s v="固定收益类资产"/>
  </r>
  <r>
    <s v="中国通号"/>
    <s v="中国铁路通信信号股份有限公司"/>
    <s v="股票"/>
    <s v="沪深主板股"/>
    <s v="688009.SH"/>
    <x v="1038"/>
    <n v="7000"/>
    <n v="38836.44"/>
    <x v="5680"/>
    <m/>
    <m/>
    <s v="万能"/>
    <s v="新动力21号"/>
    <s v="华安财保资管新动力21集合资产管理产品"/>
    <s v="HA0259"/>
    <s v="组合类保险资管产品"/>
    <s v="固定收益类保险资管产品"/>
    <n v="1"/>
    <s v="华安财保资产管理有限责任公司"/>
    <n v="685129400"/>
    <n v="667213675.62"/>
    <m/>
    <m/>
    <m/>
    <m/>
    <s v="是"/>
    <n v="6.6101224204115304E-7"/>
    <m/>
    <m/>
    <m/>
    <m/>
    <m/>
    <m/>
    <m/>
    <m/>
    <m/>
    <m/>
    <m/>
    <m/>
    <m/>
    <m/>
    <m/>
    <m/>
    <m/>
    <m/>
    <m/>
    <m/>
    <m/>
    <m/>
    <m/>
    <m/>
    <m/>
    <m/>
    <m/>
    <m/>
    <m/>
    <m/>
    <m/>
    <m/>
    <m/>
    <m/>
    <m/>
    <m/>
    <m/>
    <m/>
    <s v="固定收益类资产"/>
  </r>
  <r>
    <s v="中微公司"/>
    <s v="中微半导体设备(上海)股份有限公司"/>
    <s v="股票"/>
    <s v="沪深主板股"/>
    <s v="688012.SH"/>
    <x v="1039"/>
    <n v="29411"/>
    <n v="3220889.56"/>
    <x v="5681"/>
    <m/>
    <m/>
    <s v="万能"/>
    <s v="新动力21号"/>
    <s v="华安财保资管新动力21集合资产管理产品"/>
    <s v="HA0259"/>
    <s v="组合类保险资管产品"/>
    <s v="固定收益类保险资管产品"/>
    <n v="1"/>
    <s v="华安财保资产管理有限责任公司"/>
    <n v="685129400"/>
    <n v="667213675.62"/>
    <m/>
    <m/>
    <m/>
    <m/>
    <s v="是"/>
    <n v="4.7726188151819202E-5"/>
    <m/>
    <m/>
    <m/>
    <m/>
    <m/>
    <m/>
    <m/>
    <m/>
    <m/>
    <m/>
    <m/>
    <m/>
    <m/>
    <m/>
    <m/>
    <m/>
    <m/>
    <m/>
    <m/>
    <m/>
    <m/>
    <m/>
    <m/>
    <m/>
    <m/>
    <m/>
    <m/>
    <m/>
    <m/>
    <m/>
    <m/>
    <m/>
    <m/>
    <m/>
    <m/>
    <m/>
    <m/>
    <m/>
    <s v="固定收益类资产"/>
  </r>
  <r>
    <s v="传音控股"/>
    <s v="深圳传音控股股份有限公司"/>
    <s v="股票"/>
    <s v="沪深主板股"/>
    <s v="688036.SH"/>
    <x v="848"/>
    <n v="500"/>
    <n v="78144.81"/>
    <x v="5682"/>
    <m/>
    <m/>
    <s v="万能"/>
    <s v="新动力21号"/>
    <s v="华安财保资管新动力21集合资产管理产品"/>
    <s v="HA0259"/>
    <s v="组合类保险资管产品"/>
    <s v="固定收益类保险资管产品"/>
    <n v="1"/>
    <s v="华安财保资产管理有限责任公司"/>
    <n v="685129400"/>
    <n v="667213675.62"/>
    <m/>
    <m/>
    <m/>
    <m/>
    <s v="是"/>
    <n v="6.2368173171968595E-7"/>
    <m/>
    <m/>
    <m/>
    <m/>
    <m/>
    <m/>
    <m/>
    <m/>
    <m/>
    <m/>
    <m/>
    <m/>
    <m/>
    <m/>
    <m/>
    <m/>
    <m/>
    <m/>
    <m/>
    <m/>
    <m/>
    <m/>
    <m/>
    <m/>
    <m/>
    <m/>
    <m/>
    <m/>
    <m/>
    <m/>
    <m/>
    <m/>
    <m/>
    <m/>
    <m/>
    <m/>
    <m/>
    <m/>
    <s v="固定收益类资产"/>
  </r>
  <r>
    <s v="金山办公"/>
    <s v="北京金山办公软件股份有限公司"/>
    <s v="股票"/>
    <s v="沪深主板股"/>
    <s v="688111.SH"/>
    <x v="288"/>
    <n v="400"/>
    <n v="162496"/>
    <x v="5683"/>
    <m/>
    <m/>
    <s v="万能"/>
    <s v="新动力21号"/>
    <s v="华安财保资管新动力21集合资产管理产品"/>
    <s v="HA0259"/>
    <s v="组合类保险资管产品"/>
    <s v="固定收益类保险资管产品"/>
    <n v="1"/>
    <s v="华安财保资产管理有限责任公司"/>
    <n v="685129400"/>
    <n v="667213675.62"/>
    <m/>
    <m/>
    <m/>
    <m/>
    <s v="是"/>
    <n v="8.6767895878524896E-7"/>
    <m/>
    <m/>
    <m/>
    <m/>
    <m/>
    <m/>
    <m/>
    <m/>
    <m/>
    <m/>
    <m/>
    <m/>
    <m/>
    <m/>
    <m/>
    <m/>
    <m/>
    <m/>
    <m/>
    <m/>
    <m/>
    <m/>
    <m/>
    <m/>
    <m/>
    <m/>
    <m/>
    <m/>
    <m/>
    <m/>
    <m/>
    <m/>
    <m/>
    <m/>
    <m/>
    <m/>
    <m/>
    <m/>
    <s v="固定收益类资产"/>
  </r>
  <r>
    <s v="沪硅产业"/>
    <s v="上海硅产业集团股份有限公司"/>
    <s v="股票"/>
    <s v="沪深主板股"/>
    <s v="688126.SH"/>
    <x v="1040"/>
    <n v="2400"/>
    <n v="64167"/>
    <x v="5684"/>
    <m/>
    <m/>
    <s v="万能"/>
    <s v="新动力21号"/>
    <s v="华安财保资管新动力21集合资产管理产品"/>
    <s v="HA0259"/>
    <s v="组合类保险资管产品"/>
    <s v="固定收益类保险资管产品"/>
    <n v="1"/>
    <s v="华安财保资产管理有限责任公司"/>
    <n v="685129400"/>
    <n v="667213675.62"/>
    <m/>
    <m/>
    <m/>
    <m/>
    <s v="是"/>
    <n v="8.8225615281112402E-7"/>
    <m/>
    <m/>
    <m/>
    <m/>
    <m/>
    <m/>
    <m/>
    <m/>
    <m/>
    <m/>
    <m/>
    <m/>
    <m/>
    <m/>
    <m/>
    <m/>
    <m/>
    <m/>
    <m/>
    <m/>
    <m/>
    <m/>
    <m/>
    <m/>
    <m/>
    <m/>
    <m/>
    <m/>
    <m/>
    <m/>
    <m/>
    <m/>
    <m/>
    <m/>
    <m/>
    <m/>
    <m/>
    <m/>
    <s v="固定收益类资产"/>
  </r>
  <r>
    <s v="景业智能"/>
    <s v="杭州景业智能科技股份有限公司"/>
    <s v="股票"/>
    <s v="沪深主板股"/>
    <s v="688290.SH"/>
    <x v="304"/>
    <n v="1455"/>
    <n v="49309.95"/>
    <x v="4570"/>
    <m/>
    <m/>
    <s v="万能"/>
    <s v="新动力21号"/>
    <s v="华安财保资管新动力21集合资产管理产品"/>
    <s v="HA0259"/>
    <s v="组合类保险资管产品"/>
    <s v="固定收益类保险资管产品"/>
    <n v="1"/>
    <s v="华安财保资产管理有限责任公司"/>
    <n v="685129400"/>
    <n v="667213675.62"/>
    <m/>
    <m/>
    <m/>
    <m/>
    <s v="否"/>
    <e v="#DIV/0!"/>
    <m/>
    <m/>
    <m/>
    <m/>
    <m/>
    <m/>
    <m/>
    <m/>
    <m/>
    <m/>
    <m/>
    <m/>
    <m/>
    <m/>
    <m/>
    <m/>
    <m/>
    <m/>
    <m/>
    <m/>
    <m/>
    <m/>
    <m/>
    <m/>
    <m/>
    <m/>
    <m/>
    <m/>
    <m/>
    <m/>
    <m/>
    <m/>
    <m/>
    <m/>
    <m/>
    <m/>
    <m/>
    <m/>
    <s v="固定收益类资产"/>
  </r>
  <r>
    <s v="华熙生物"/>
    <s v="华熙生物科技股份有限公司"/>
    <s v="股票"/>
    <s v="沪深主板股"/>
    <s v="688363.SH"/>
    <x v="1041"/>
    <n v="200"/>
    <n v="55962"/>
    <x v="5685"/>
    <m/>
    <m/>
    <s v="万能"/>
    <s v="新动力21号"/>
    <s v="华安财保资管新动力21集合资产管理产品"/>
    <s v="HA0259"/>
    <s v="组合类保险资管产品"/>
    <s v="固定收益类保险资管产品"/>
    <n v="1"/>
    <s v="华安财保资产管理有限责任公司"/>
    <n v="685129400"/>
    <n v="667213675.62"/>
    <m/>
    <m/>
    <m/>
    <m/>
    <s v="是"/>
    <n v="4.1572671117100098E-7"/>
    <m/>
    <m/>
    <m/>
    <m/>
    <m/>
    <m/>
    <m/>
    <m/>
    <m/>
    <m/>
    <m/>
    <m/>
    <m/>
    <m/>
    <m/>
    <m/>
    <m/>
    <m/>
    <m/>
    <m/>
    <m/>
    <m/>
    <m/>
    <m/>
    <m/>
    <m/>
    <m/>
    <m/>
    <m/>
    <m/>
    <m/>
    <m/>
    <m/>
    <m/>
    <m/>
    <m/>
    <m/>
    <m/>
    <s v="固定收益类资产"/>
  </r>
  <r>
    <s v="华 润 微"/>
    <s v="华润微电子有限公司"/>
    <s v="股票"/>
    <s v="科创板股"/>
    <s v="688396.SH"/>
    <x v="1042"/>
    <n v="700"/>
    <n v="53466"/>
    <x v="5686"/>
    <m/>
    <m/>
    <s v="万能"/>
    <s v="新动力21号"/>
    <s v="华安财保资管新动力21集合资产管理产品"/>
    <s v="HA0259"/>
    <s v="组合类保险资管产品"/>
    <s v="固定收益类保险资管产品"/>
    <n v="1"/>
    <s v="华安财保资产管理有限责任公司"/>
    <n v="685129400"/>
    <n v="667213675.62"/>
    <m/>
    <m/>
    <m/>
    <m/>
    <s v="是"/>
    <n v="5.3026612819939196E-7"/>
    <m/>
    <m/>
    <m/>
    <m/>
    <m/>
    <m/>
    <m/>
    <m/>
    <m/>
    <m/>
    <m/>
    <m/>
    <m/>
    <m/>
    <m/>
    <m/>
    <m/>
    <m/>
    <m/>
    <m/>
    <m/>
    <m/>
    <m/>
    <m/>
    <m/>
    <m/>
    <m/>
    <m/>
    <m/>
    <m/>
    <m/>
    <m/>
    <m/>
    <m/>
    <m/>
    <m/>
    <m/>
    <m/>
    <s v="固定收益类资产"/>
  </r>
  <r>
    <s v="天合光能"/>
    <s v="天合光能股份有限公司"/>
    <s v="股票"/>
    <s v="科创板股"/>
    <s v="688599.SH"/>
    <x v="515"/>
    <n v="2800"/>
    <n v="192114.5"/>
    <x v="5687"/>
    <m/>
    <m/>
    <s v="万能"/>
    <s v="新动力21号"/>
    <s v="华安财保资管新动力21集合资产管理产品"/>
    <s v="HA0259"/>
    <s v="组合类保险资管产品"/>
    <s v="固定收益类保险资管产品"/>
    <n v="1"/>
    <s v="华安财保资产管理有限责任公司"/>
    <n v="685129400"/>
    <n v="667213675.62"/>
    <m/>
    <m/>
    <m/>
    <m/>
    <s v="是"/>
    <n v="1.2917587455175399E-6"/>
    <m/>
    <m/>
    <m/>
    <m/>
    <m/>
    <m/>
    <m/>
    <m/>
    <m/>
    <m/>
    <m/>
    <m/>
    <m/>
    <m/>
    <m/>
    <m/>
    <m/>
    <m/>
    <m/>
    <m/>
    <m/>
    <m/>
    <m/>
    <m/>
    <m/>
    <m/>
    <m/>
    <m/>
    <m/>
    <m/>
    <m/>
    <m/>
    <m/>
    <m/>
    <m/>
    <m/>
    <m/>
    <m/>
    <s v="固定收益类资产"/>
  </r>
  <r>
    <s v="中芯国际"/>
    <s v="中芯国际集成电路制造有限公司"/>
    <s v="股票"/>
    <s v="科创板股"/>
    <s v="688981.SH"/>
    <x v="136"/>
    <n v="150369"/>
    <n v="8308974.7699999996"/>
    <x v="5688"/>
    <m/>
    <m/>
    <s v="万能"/>
    <s v="新动力21号"/>
    <s v="华安财保资管新动力21集合资产管理产品"/>
    <s v="HA0259"/>
    <s v="组合类保险资管产品"/>
    <s v="固定收益类保险资管产品"/>
    <n v="1"/>
    <s v="华安财保资产管理有限责任公司"/>
    <n v="685129400"/>
    <n v="667213675.62"/>
    <m/>
    <m/>
    <m/>
    <m/>
    <s v="是"/>
    <n v="1.9014178121093898E-5"/>
    <m/>
    <m/>
    <m/>
    <m/>
    <m/>
    <m/>
    <m/>
    <m/>
    <m/>
    <m/>
    <m/>
    <m/>
    <m/>
    <m/>
    <m/>
    <m/>
    <m/>
    <m/>
    <m/>
    <m/>
    <m/>
    <m/>
    <m/>
    <m/>
    <m/>
    <m/>
    <m/>
    <m/>
    <m/>
    <m/>
    <m/>
    <m/>
    <m/>
    <m/>
    <m/>
    <m/>
    <m/>
    <m/>
    <s v="固定收益类资产"/>
  </r>
  <r>
    <s v="南银转债"/>
    <s v="2021年南京银行股份有限公司公开发行A股可转换公司债券"/>
    <s v="可转债、可交换债"/>
    <s v="可转债"/>
    <s v="113050.SH"/>
    <x v="186"/>
    <n v="50000"/>
    <n v="5945202.2400000002"/>
    <x v="4583"/>
    <s v="8,712.33"/>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6"/>
    <s v="AAA"/>
    <n v="0"/>
    <s v="否"/>
    <m/>
    <m/>
    <m/>
    <m/>
    <m/>
    <m/>
    <m/>
    <m/>
    <m/>
    <m/>
    <m/>
    <s v="固定收益类资产"/>
  </r>
  <r>
    <s v="兴业转债"/>
    <s v="2021年兴业银行股份有限公司公开发行A股可转换公司债券"/>
    <s v="可转债、可交换债"/>
    <s v="可转债"/>
    <s v="113052.SH"/>
    <x v="183"/>
    <n v="58350"/>
    <n v="6542570.3700000001"/>
    <x v="5689"/>
    <s v="3,932.63"/>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70"/>
    <n v="7001.38"/>
    <x v="5690"/>
    <s v="1.38"/>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6"/>
    <s v="AAA"/>
    <n v="0"/>
    <s v="否"/>
    <m/>
    <m/>
    <m/>
    <m/>
    <m/>
    <m/>
    <m/>
    <m/>
    <m/>
    <m/>
    <m/>
    <s v="固定收益类资产"/>
  </r>
  <r>
    <s v="20湘路08"/>
    <s v="湖南省高速公路集团有限公司2020年面向专业投资者公开发行公司债券(第四期)(品种二)"/>
    <s v="企业债、公司债"/>
    <s v="公司债"/>
    <s v="149278.SZ"/>
    <x v="869"/>
    <n v="500000"/>
    <n v="50914013.700000003"/>
    <x v="5691"/>
    <s v="963,013.70"/>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5"/>
    <s v="AA+"/>
    <n v="1.4214"/>
    <s v="否"/>
    <m/>
    <m/>
    <m/>
    <m/>
    <m/>
    <m/>
    <m/>
    <m/>
    <m/>
    <m/>
    <m/>
    <s v="固定收益类资产"/>
  </r>
  <r>
    <s v="21不动01"/>
    <s v="平安不动产有限公司2021年公开发行公司债券(面向专业投资者)(第一期)"/>
    <s v="企业债、公司债"/>
    <s v="公司债"/>
    <s v="149367.SZ"/>
    <x v="870"/>
    <n v="200000"/>
    <n v="20159343.84"/>
    <x v="4589"/>
    <s v="193,643.84"/>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4739.729999997"/>
    <x v="4591"/>
    <s v="1,194,739.73"/>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0.56999999999999995"/>
    <s v="AA"/>
    <n v="0.55369999999999997"/>
    <s v="否"/>
    <m/>
    <m/>
    <m/>
    <m/>
    <m/>
    <m/>
    <m/>
    <m/>
    <m/>
    <m/>
    <m/>
    <s v="固定收益类资产"/>
  </r>
  <r>
    <s v="20北汽03"/>
    <s v="北京汽车集团有限公司2020年公开发行公司债券(面向专业投资者)(第二期)(品种一)"/>
    <s v="企业债、公司债"/>
    <s v="公司债"/>
    <s v="163521.SH"/>
    <x v="248"/>
    <n v="500000"/>
    <n v="49636404.109999999"/>
    <x v="5692"/>
    <s v="1,490,904.11"/>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3.01"/>
    <s v="AA"/>
    <n v="2.7164000000000001"/>
    <s v="否"/>
    <m/>
    <m/>
    <m/>
    <m/>
    <m/>
    <m/>
    <m/>
    <m/>
    <m/>
    <m/>
    <m/>
    <s v="固定收益类资产"/>
  </r>
  <r>
    <s v="20恒泰G1"/>
    <s v="恒泰证券股份有限公司2020年公开发行公司债券"/>
    <s v="金融债"/>
    <s v="非银行金融债券"/>
    <s v="175144.SH"/>
    <x v="873"/>
    <n v="200000"/>
    <n v="20536421.920000002"/>
    <x v="4593"/>
    <s v="536,421.92"/>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741,369.86"/>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300000"/>
    <n v="30781200"/>
    <x v="5013"/>
    <s v="781,200.00"/>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300000"/>
    <n v="30646068.489999998"/>
    <x v="4597"/>
    <s v="646,068.49"/>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46"/>
    <s v="AA+"/>
    <n v="1.3640000000000001"/>
    <s v="否"/>
    <m/>
    <m/>
    <m/>
    <m/>
    <m/>
    <m/>
    <m/>
    <m/>
    <m/>
    <m/>
    <m/>
    <s v="固定收益类资产"/>
  </r>
  <r>
    <s v="20远东九"/>
    <s v="远东国际融资租赁有限公司公开发行2020年公司债券(面向专业投资者)(第五期)(品种二)"/>
    <s v="企业债、公司债"/>
    <s v="公司债"/>
    <s v="175241.SH"/>
    <x v="868"/>
    <n v="100000"/>
    <n v="10200926.710000001"/>
    <x v="5693"/>
    <s v="205,676.71"/>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0.48"/>
    <s v="AA+"/>
    <n v="0.47049999999999997"/>
    <s v="否"/>
    <m/>
    <m/>
    <m/>
    <m/>
    <m/>
    <m/>
    <m/>
    <m/>
    <m/>
    <m/>
    <m/>
    <s v="固定收益类资产"/>
  </r>
  <r>
    <s v="20津投19"/>
    <s v="天津城市基础设施建设投资集团有限公司2020年公开发行公司债券(第十期)"/>
    <s v="企业债、公司债"/>
    <s v="公司债"/>
    <s v="175251.SH"/>
    <x v="91"/>
    <n v="500000"/>
    <n v="51044041.100000001"/>
    <x v="5414"/>
    <s v="1,133,041.10"/>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47"/>
    <s v="AA"/>
    <n v="1.3429"/>
    <s v="否"/>
    <m/>
    <m/>
    <m/>
    <m/>
    <m/>
    <m/>
    <m/>
    <m/>
    <m/>
    <m/>
    <m/>
    <s v="固定收益类资产"/>
  </r>
  <r>
    <s v="20复星04"/>
    <s v="上海复星高科技(集团)有限公司公开发行2020年公司债券(第三期)(面向专业投资者)"/>
    <s v="企业债、公司债"/>
    <s v="公司债"/>
    <s v="175304.SH"/>
    <x v="872"/>
    <n v="200000"/>
    <n v="20440984.379999999"/>
    <x v="4600"/>
    <s v="468,164.38"/>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52"/>
    <s v="AA"/>
    <n v="1.3709"/>
    <s v="否"/>
    <m/>
    <m/>
    <m/>
    <m/>
    <m/>
    <m/>
    <m/>
    <m/>
    <m/>
    <m/>
    <m/>
    <s v="固定收益类资产"/>
  </r>
  <r>
    <s v="20恒信G3"/>
    <s v="海通恒信国际融资租赁股份有限公司2020年公开发行公司债券(面向专业投资者)(第三期)"/>
    <s v="企业债、公司债"/>
    <s v="公司债"/>
    <s v="175344.SH"/>
    <x v="874"/>
    <n v="100000"/>
    <n v="10205794.52"/>
    <x v="5014"/>
    <s v="205,794.52"/>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51"/>
    <s v="AA+"/>
    <n v="1.4207000000000001"/>
    <s v="否"/>
    <m/>
    <m/>
    <m/>
    <m/>
    <m/>
    <m/>
    <m/>
    <m/>
    <m/>
    <m/>
    <m/>
    <s v="固定收益类资产"/>
  </r>
  <r>
    <s v="20碧地04"/>
    <s v="碧桂园地产集团有限公司2020年面向合格投资者公开发行公司债券(第四期)"/>
    <s v="企业债、公司债"/>
    <s v="公司债"/>
    <s v="175366.SH"/>
    <x v="147"/>
    <n v="200000"/>
    <n v="20402493.149999999"/>
    <x v="5234"/>
    <s v="402,493.15"/>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578,564.39"/>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55"/>
    <s v="AA"/>
    <n v="1.4359"/>
    <s v="否"/>
    <m/>
    <m/>
    <m/>
    <m/>
    <m/>
    <m/>
    <m/>
    <m/>
    <m/>
    <m/>
    <m/>
    <s v="固定收益类资产"/>
  </r>
  <r>
    <s v="21中证02"/>
    <s v="中信证券股份有限公司2021年面向专业投资者公开发行公司债券(第一期)(品种二)"/>
    <s v="金融债"/>
    <s v="非银行金融债券"/>
    <s v="175668.SH"/>
    <x v="319"/>
    <n v="100000"/>
    <n v="10091682.189999999"/>
    <x v="5415"/>
    <s v="91,682.19"/>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75"/>
    <s v="AAA"/>
    <n v="1.6675"/>
    <s v="否"/>
    <m/>
    <m/>
    <m/>
    <m/>
    <m/>
    <m/>
    <m/>
    <m/>
    <m/>
    <m/>
    <m/>
    <s v="固定收益类资产"/>
  </r>
  <r>
    <s v="21中泰01"/>
    <s v="中泰证券股份有限公司公开发行2021年公司债券(第一期)"/>
    <s v="金融债"/>
    <s v="非银行金融债券"/>
    <s v="175675.SH"/>
    <x v="900"/>
    <n v="100000"/>
    <n v="10095287.67"/>
    <x v="5416"/>
    <s v="95,287.67"/>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1.75"/>
    <s v="AAA-"/>
    <n v="1.6654"/>
    <s v="否"/>
    <m/>
    <m/>
    <m/>
    <m/>
    <m/>
    <m/>
    <m/>
    <m/>
    <m/>
    <m/>
    <m/>
    <s v="固定收益类资产"/>
  </r>
  <r>
    <s v="20齐鲁银行永续债"/>
    <s v="齐鲁银行股份有限公司2020年无固定期限资本债券"/>
    <s v="金融债"/>
    <s v="商业银行债券"/>
    <s v="2020054.IB"/>
    <x v="878"/>
    <n v="200000"/>
    <n v="20943786.030000001"/>
    <x v="4606"/>
    <s v="559,726.03"/>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400000"/>
    <n v="42127496.159999996"/>
    <x v="5694"/>
    <s v="694,356.16"/>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3.65"/>
    <s v="AA"/>
    <n v="3.2601"/>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200000"/>
    <n v="20908653.84"/>
    <x v="4769"/>
    <s v="457,643.84"/>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70133.420000002"/>
    <x v="4611"/>
    <s v="649,753.42"/>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4.58"/>
    <s v="AA+"/>
    <n v="4.069"/>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3.92"/>
    <s v="AA"/>
    <n v="3.5238"/>
    <s v="否"/>
    <m/>
    <m/>
    <m/>
    <m/>
    <m/>
    <m/>
    <m/>
    <m/>
    <m/>
    <m/>
    <m/>
    <s v="固定收益类资产"/>
  </r>
  <r>
    <s v="21招商银行永续债"/>
    <s v="2021年招商银行股份有限公司无固定期限资本债券"/>
    <s v="金融债"/>
    <s v="商业银行债券"/>
    <s v="2128047.IB"/>
    <x v="576"/>
    <n v="100000"/>
    <n v="10155687.119999999"/>
    <x v="5015"/>
    <s v="144,567.12"/>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4.62"/>
    <s v="AA+"/>
    <n v="4.1169000000000002"/>
    <s v="否"/>
    <m/>
    <m/>
    <m/>
    <m/>
    <m/>
    <m/>
    <m/>
    <m/>
    <m/>
    <m/>
    <m/>
    <s v="固定收益类资产"/>
  </r>
  <r>
    <s v="22河钢集MTN001"/>
    <s v="河钢集团有限公司2022年度第一期中期票据"/>
    <s v="非金融企业债务融资工具"/>
    <s v="中期票据"/>
    <s v="102280101.IB"/>
    <x v="884"/>
    <n v="500000"/>
    <n v="50552328.770000003"/>
    <x v="5236"/>
    <s v="552,328.77"/>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n v="2.72"/>
    <s v="AA+"/>
    <n v="2.5175999999999998"/>
    <s v="否"/>
    <m/>
    <m/>
    <m/>
    <m/>
    <m/>
    <m/>
    <m/>
    <m/>
    <m/>
    <m/>
    <m/>
    <s v="固定收益类资产"/>
  </r>
  <r>
    <s v="沪深300股指期货2206"/>
    <s v="沪深300股指期货2206合约"/>
    <s v="其他金融衍生品"/>
    <s v="股指期货空头合约"/>
    <s v="IF2206"/>
    <x v="885"/>
    <n v="36"/>
    <n v="41943325.340000004"/>
    <x v="5695"/>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s v="HA0259"/>
    <s v="是"/>
    <n v="0.61099999999999999"/>
    <n v="1.6333333333333333"/>
    <m/>
    <m/>
    <m/>
    <m/>
    <m/>
    <m/>
    <m/>
    <m/>
    <m/>
    <m/>
    <m/>
    <m/>
    <m/>
    <m/>
    <m/>
    <m/>
    <m/>
    <m/>
    <m/>
    <m/>
    <m/>
    <m/>
    <m/>
    <s v="固定收益类资产"/>
  </r>
  <r>
    <s v="沪深300股指期货2209"/>
    <s v="沪深300股指期货2209合约"/>
    <s v="其他金融衍生品"/>
    <s v="股指期货空头合约"/>
    <s v="IF2209"/>
    <x v="885"/>
    <n v="29"/>
    <n v="35405640"/>
    <x v="5696"/>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s v="HA0259"/>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0071908.370000001"/>
    <n v="30071908.370000001"/>
    <x v="5697"/>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4865.08"/>
    <n v="14865.08"/>
    <x v="5698"/>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其他流动性管理工具"/>
    <s v="其他流动性管理工具"/>
    <s v="现金及流动性管理工具"/>
    <s v="其他流动性管理工具"/>
    <s v="Z00037"/>
    <x v="885"/>
    <n v="77348965.340000004"/>
    <n v="77348965.340000004"/>
    <x v="5699"/>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9788477.4000000004"/>
    <n v="9788477.4000000004"/>
    <x v="5700"/>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1720430.539999999"/>
    <n v="11720430.539999999"/>
    <x v="5701"/>
    <m/>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中国工商银行活期存款"/>
    <s v="中国工商银行活期存款"/>
    <s v="现金及流动性管理工具"/>
    <s v="活期存款"/>
    <s v="Z11004"/>
    <x v="243"/>
    <n v="1123521.55"/>
    <n v="1123521.55"/>
    <x v="5702"/>
    <n v="2414.9499999999998"/>
    <m/>
    <s v="万能"/>
    <s v="新动力21号"/>
    <s v="华安财保资管新动力21集合资产管理产品"/>
    <s v="HA0259"/>
    <s v="组合类保险资管产品"/>
    <s v="固定收益类保险资管产品"/>
    <n v="1"/>
    <s v="华安财保资产管理有限责任公司"/>
    <n v="685129400"/>
    <n v="667213675.62"/>
    <m/>
    <m/>
    <m/>
    <m/>
    <m/>
    <m/>
    <m/>
    <m/>
    <m/>
    <m/>
    <m/>
    <m/>
    <m/>
    <m/>
    <m/>
    <m/>
    <m/>
    <m/>
    <m/>
    <m/>
    <m/>
    <m/>
    <m/>
    <m/>
    <m/>
    <m/>
    <m/>
    <m/>
    <m/>
    <m/>
    <m/>
    <m/>
    <m/>
    <m/>
    <m/>
    <m/>
    <m/>
    <m/>
    <m/>
    <m/>
    <m/>
    <m/>
    <m/>
    <m/>
    <s v="固定收益类资产"/>
  </r>
  <r>
    <s v="平安好医生"/>
    <s v="平安健康医疗科技有限公司"/>
    <s v="境外权益类资产（其他权益类资产）"/>
    <s v="境外权益类资产（其他权益类资产）"/>
    <s v="1833.HK"/>
    <x v="134"/>
    <n v="251500"/>
    <n v="20283363.629999999"/>
    <x v="5703"/>
    <m/>
    <m/>
    <s v="万能"/>
    <s v="新动力22号"/>
    <s v="华安财保资管新动力22集合资产管理产品"/>
    <s v="HA0260"/>
    <s v="组合类保险资管产品"/>
    <s v="固定收益类保险资管产品"/>
    <n v="1"/>
    <s v="华安财保资产管理有限责任公司"/>
    <n v="691081800"/>
    <n v="673786686.64999998"/>
    <m/>
    <m/>
    <m/>
    <m/>
    <s v="否"/>
    <n v="2.2276350752878699E-4"/>
    <m/>
    <m/>
    <m/>
    <m/>
    <m/>
    <m/>
    <m/>
    <m/>
    <m/>
    <m/>
    <m/>
    <m/>
    <m/>
    <m/>
    <m/>
    <m/>
    <m/>
    <m/>
    <m/>
    <m/>
    <m/>
    <m/>
    <m/>
    <m/>
    <m/>
    <m/>
    <m/>
    <m/>
    <m/>
    <m/>
    <m/>
    <m/>
    <m/>
    <m/>
    <m/>
    <m/>
    <m/>
    <m/>
    <s v="固定收益类资产"/>
  </r>
  <r>
    <s v="平安银行"/>
    <s v="平安银行股份有限公司"/>
    <s v="股票"/>
    <s v="沪深主板股"/>
    <s v="000001.SZ"/>
    <x v="593"/>
    <n v="180608"/>
    <n v="3289388.53"/>
    <x v="5704"/>
    <m/>
    <m/>
    <s v="万能"/>
    <s v="新动力22号"/>
    <s v="华安财保资管新动力22集合资产管理产品"/>
    <s v="HA0260"/>
    <s v="组合类保险资管产品"/>
    <s v="固定收益类保险资管产品"/>
    <n v="1"/>
    <s v="华安财保资产管理有限责任公司"/>
    <n v="691081800"/>
    <n v="673786686.64999998"/>
    <m/>
    <m/>
    <m/>
    <m/>
    <s v="是"/>
    <n v="9.3068515572024707E-6"/>
    <m/>
    <m/>
    <m/>
    <m/>
    <m/>
    <m/>
    <m/>
    <m/>
    <m/>
    <m/>
    <m/>
    <m/>
    <m/>
    <m/>
    <m/>
    <m/>
    <m/>
    <m/>
    <m/>
    <m/>
    <m/>
    <m/>
    <m/>
    <m/>
    <m/>
    <m/>
    <m/>
    <m/>
    <m/>
    <m/>
    <m/>
    <m/>
    <m/>
    <m/>
    <m/>
    <m/>
    <m/>
    <m/>
    <s v="固定收益类资产"/>
  </r>
  <r>
    <s v="万  科Ａ"/>
    <s v="万科企业股份有限公司"/>
    <s v="股票"/>
    <s v="沪深主板股"/>
    <s v="000002.SZ"/>
    <x v="292"/>
    <n v="67301"/>
    <n v="1739457.94"/>
    <x v="5705"/>
    <m/>
    <m/>
    <s v="万能"/>
    <s v="新动力22号"/>
    <s v="华安财保资管新动力22集合资产管理产品"/>
    <s v="HA0260"/>
    <s v="组合类保险资管产品"/>
    <s v="固定收益类保险资管产品"/>
    <n v="1"/>
    <s v="华安财保资产管理有限责任公司"/>
    <n v="691081800"/>
    <n v="673786686.64999998"/>
    <m/>
    <m/>
    <m/>
    <m/>
    <s v="是"/>
    <n v="5.78914241613129E-6"/>
    <m/>
    <m/>
    <m/>
    <m/>
    <m/>
    <m/>
    <m/>
    <m/>
    <m/>
    <m/>
    <m/>
    <m/>
    <m/>
    <m/>
    <m/>
    <m/>
    <m/>
    <m/>
    <m/>
    <m/>
    <m/>
    <m/>
    <m/>
    <m/>
    <m/>
    <m/>
    <m/>
    <m/>
    <m/>
    <m/>
    <m/>
    <m/>
    <m/>
    <m/>
    <m/>
    <m/>
    <m/>
    <m/>
    <s v="固定收益类资产"/>
  </r>
  <r>
    <s v="中兴通讯"/>
    <s v="中兴通讯股份有限公司"/>
    <s v="股票"/>
    <s v="沪深主板股"/>
    <s v="000063.SZ"/>
    <x v="901"/>
    <n v="31300"/>
    <n v="981588.88"/>
    <x v="5706"/>
    <m/>
    <m/>
    <s v="万能"/>
    <s v="新动力22号"/>
    <s v="华安财保资管新动力22集合资产管理产品"/>
    <s v="HA0260"/>
    <s v="组合类保险资管产品"/>
    <s v="固定收益类保险资管产品"/>
    <n v="1"/>
    <s v="华安财保资产管理有限责任公司"/>
    <n v="691081800"/>
    <n v="673786686.64999998"/>
    <m/>
    <m/>
    <m/>
    <m/>
    <s v="是"/>
    <n v="6.6119166618780601E-6"/>
    <m/>
    <m/>
    <m/>
    <m/>
    <m/>
    <m/>
    <m/>
    <m/>
    <m/>
    <m/>
    <m/>
    <m/>
    <m/>
    <m/>
    <m/>
    <m/>
    <m/>
    <m/>
    <m/>
    <m/>
    <m/>
    <m/>
    <m/>
    <m/>
    <m/>
    <m/>
    <m/>
    <m/>
    <m/>
    <m/>
    <m/>
    <m/>
    <m/>
    <m/>
    <m/>
    <m/>
    <m/>
    <m/>
    <s v="固定收益类资产"/>
  </r>
  <r>
    <s v="中国长城"/>
    <s v="中国长城科技集团股份有限公司"/>
    <s v="股票"/>
    <s v="沪深主板股"/>
    <s v="000066.SZ"/>
    <x v="902"/>
    <n v="18700"/>
    <n v="258887.39"/>
    <x v="5707"/>
    <m/>
    <m/>
    <s v="万能"/>
    <s v="新动力22号"/>
    <s v="华安财保资管新动力22集合资产管理产品"/>
    <s v="HA0260"/>
    <s v="组合类保险资管产品"/>
    <s v="固定收益类保险资管产品"/>
    <n v="1"/>
    <s v="华安财保资产管理有限责任公司"/>
    <n v="691081800"/>
    <n v="673786686.64999998"/>
    <m/>
    <m/>
    <m/>
    <m/>
    <s v="是"/>
    <n v="5.79701323475513E-6"/>
    <m/>
    <m/>
    <m/>
    <m/>
    <m/>
    <m/>
    <m/>
    <m/>
    <m/>
    <m/>
    <m/>
    <m/>
    <m/>
    <m/>
    <m/>
    <m/>
    <m/>
    <m/>
    <m/>
    <m/>
    <m/>
    <m/>
    <m/>
    <m/>
    <m/>
    <m/>
    <m/>
    <m/>
    <m/>
    <m/>
    <m/>
    <m/>
    <m/>
    <m/>
    <m/>
    <m/>
    <m/>
    <m/>
    <s v="固定收益类资产"/>
  </r>
  <r>
    <s v="华侨城Ａ"/>
    <s v="深圳华侨城股份有限公司"/>
    <s v="股票"/>
    <s v="沪深主板股"/>
    <s v="000069.SZ"/>
    <x v="903"/>
    <n v="35500"/>
    <n v="283359.01"/>
    <x v="5708"/>
    <m/>
    <m/>
    <s v="万能"/>
    <s v="新动力22号"/>
    <s v="华安财保资管新动力22集合资产管理产品"/>
    <s v="HA0260"/>
    <s v="组合类保险资管产品"/>
    <s v="固定收益类保险资管产品"/>
    <n v="1"/>
    <s v="华安财保资产管理有限责任公司"/>
    <n v="691081800"/>
    <n v="673786686.64999998"/>
    <m/>
    <m/>
    <m/>
    <m/>
    <s v="是"/>
    <n v="4.32832138528562E-6"/>
    <m/>
    <m/>
    <m/>
    <m/>
    <m/>
    <m/>
    <m/>
    <m/>
    <m/>
    <m/>
    <m/>
    <m/>
    <m/>
    <m/>
    <m/>
    <m/>
    <m/>
    <m/>
    <m/>
    <m/>
    <m/>
    <m/>
    <m/>
    <m/>
    <m/>
    <m/>
    <m/>
    <m/>
    <m/>
    <m/>
    <m/>
    <m/>
    <m/>
    <m/>
    <m/>
    <m/>
    <m/>
    <m/>
    <s v="固定收益类资产"/>
  </r>
  <r>
    <s v="TCL 科技"/>
    <s v="TCL科技集团股份有限公司"/>
    <s v="股票"/>
    <s v="沪深主板股"/>
    <s v="000100.SZ"/>
    <x v="904"/>
    <n v="132200"/>
    <n v="928468.14"/>
    <x v="5709"/>
    <m/>
    <m/>
    <s v="万能"/>
    <s v="新动力22号"/>
    <s v="华安财保资管新动力22集合资产管理产品"/>
    <s v="HA0260"/>
    <s v="组合类保险资管产品"/>
    <s v="固定收益类保险资管产品"/>
    <n v="1"/>
    <s v="华安财保资产管理有限责任公司"/>
    <n v="691081800"/>
    <n v="673786686.64999998"/>
    <m/>
    <m/>
    <m/>
    <m/>
    <s v="是"/>
    <n v="9.4222342807434908E-6"/>
    <m/>
    <m/>
    <m/>
    <m/>
    <m/>
    <m/>
    <m/>
    <m/>
    <m/>
    <m/>
    <m/>
    <m/>
    <m/>
    <m/>
    <m/>
    <m/>
    <m/>
    <m/>
    <m/>
    <m/>
    <m/>
    <m/>
    <m/>
    <m/>
    <m/>
    <m/>
    <m/>
    <m/>
    <m/>
    <m/>
    <m/>
    <m/>
    <m/>
    <m/>
    <m/>
    <m/>
    <m/>
    <m/>
    <s v="固定收益类资产"/>
  </r>
  <r>
    <s v="中联重科"/>
    <s v="中联重科股份有限公司"/>
    <s v="股票"/>
    <s v="沪深主板股"/>
    <s v="000157.SZ"/>
    <x v="905"/>
    <n v="51800"/>
    <n v="497155.12"/>
    <x v="5710"/>
    <m/>
    <m/>
    <s v="万能"/>
    <s v="新动力22号"/>
    <s v="华安财保资管新动力22集合资产管理产品"/>
    <s v="HA0260"/>
    <s v="组合类保险资管产品"/>
    <s v="固定收益类保险资管产品"/>
    <n v="1"/>
    <s v="华安财保资产管理有限责任公司"/>
    <n v="691081800"/>
    <n v="673786686.64999998"/>
    <m/>
    <m/>
    <m/>
    <m/>
    <s v="是"/>
    <n v="5.9691226485674402E-6"/>
    <m/>
    <m/>
    <m/>
    <m/>
    <m/>
    <m/>
    <m/>
    <m/>
    <m/>
    <m/>
    <m/>
    <m/>
    <m/>
    <m/>
    <m/>
    <m/>
    <m/>
    <m/>
    <m/>
    <m/>
    <m/>
    <m/>
    <m/>
    <m/>
    <m/>
    <m/>
    <m/>
    <m/>
    <m/>
    <m/>
    <m/>
    <m/>
    <m/>
    <m/>
    <m/>
    <m/>
    <m/>
    <m/>
    <s v="固定收益类资产"/>
  </r>
  <r>
    <s v="申万宏源"/>
    <s v="申万宏源集团股份有限公司"/>
    <s v="股票"/>
    <s v="沪深主板股"/>
    <s v="000166.SZ"/>
    <x v="618"/>
    <n v="132200"/>
    <n v="655583.87"/>
    <x v="5711"/>
    <m/>
    <m/>
    <s v="万能"/>
    <s v="新动力22号"/>
    <s v="华安财保资管新动力22集合资产管理产品"/>
    <s v="HA0260"/>
    <s v="组合类保险资管产品"/>
    <s v="固定收益类保险资管产品"/>
    <n v="1"/>
    <s v="华安财保资产管理有限责任公司"/>
    <n v="691081800"/>
    <n v="673786686.64999998"/>
    <m/>
    <m/>
    <m/>
    <m/>
    <s v="是"/>
    <n v="5.2795644049141597E-6"/>
    <m/>
    <m/>
    <m/>
    <m/>
    <m/>
    <m/>
    <m/>
    <m/>
    <m/>
    <m/>
    <m/>
    <m/>
    <m/>
    <m/>
    <m/>
    <m/>
    <m/>
    <m/>
    <m/>
    <m/>
    <m/>
    <m/>
    <m/>
    <m/>
    <m/>
    <m/>
    <m/>
    <m/>
    <m/>
    <m/>
    <m/>
    <m/>
    <m/>
    <m/>
    <m/>
    <m/>
    <m/>
    <m/>
    <s v="固定收益类资产"/>
  </r>
  <r>
    <s v="东方盛虹"/>
    <s v="江苏东方盛虹股份有限公司"/>
    <s v="股票"/>
    <s v="沪深主板股"/>
    <s v="000301.SZ"/>
    <x v="906"/>
    <n v="15700"/>
    <n v="294905"/>
    <x v="5712"/>
    <m/>
    <m/>
    <s v="万能"/>
    <s v="新动力22号"/>
    <s v="华安财保资管新动力22集合资产管理产品"/>
    <s v="HA0260"/>
    <s v="组合类保险资管产品"/>
    <s v="固定收益类保险资管产品"/>
    <n v="1"/>
    <s v="华安财保资产管理有限责任公司"/>
    <n v="691081800"/>
    <n v="673786686.64999998"/>
    <m/>
    <m/>
    <m/>
    <m/>
    <s v="是"/>
    <n v="2.6402056174242001E-6"/>
    <m/>
    <m/>
    <m/>
    <m/>
    <m/>
    <m/>
    <m/>
    <m/>
    <m/>
    <m/>
    <m/>
    <m/>
    <m/>
    <m/>
    <m/>
    <m/>
    <m/>
    <m/>
    <m/>
    <m/>
    <m/>
    <m/>
    <m/>
    <m/>
    <m/>
    <m/>
    <m/>
    <m/>
    <m/>
    <m/>
    <m/>
    <m/>
    <m/>
    <m/>
    <m/>
    <m/>
    <m/>
    <m/>
    <s v="固定收益类资产"/>
  </r>
  <r>
    <s v="美的集团"/>
    <s v="美的集团股份有限公司"/>
    <s v="股票"/>
    <s v="沪深主板股"/>
    <s v="000333.SZ"/>
    <x v="626"/>
    <n v="44600"/>
    <n v="3225646.76"/>
    <x v="5713"/>
    <m/>
    <m/>
    <s v="万能"/>
    <s v="新动力22号"/>
    <s v="华安财保资管新动力22集合资产管理产品"/>
    <s v="HA0260"/>
    <s v="组合类保险资管产品"/>
    <s v="固定收益类保险资管产品"/>
    <n v="1"/>
    <s v="华安财保资产管理有限责任公司"/>
    <n v="691081800"/>
    <n v="673786686.64999998"/>
    <m/>
    <m/>
    <m/>
    <m/>
    <s v="是"/>
    <n v="6.3764964833035697E-6"/>
    <m/>
    <m/>
    <m/>
    <m/>
    <m/>
    <m/>
    <m/>
    <m/>
    <m/>
    <m/>
    <m/>
    <m/>
    <m/>
    <m/>
    <m/>
    <m/>
    <m/>
    <m/>
    <m/>
    <m/>
    <m/>
    <m/>
    <m/>
    <m/>
    <m/>
    <m/>
    <m/>
    <m/>
    <m/>
    <m/>
    <m/>
    <m/>
    <m/>
    <m/>
    <m/>
    <m/>
    <m/>
    <m/>
    <s v="固定收益类资产"/>
  </r>
  <r>
    <s v="潍柴动力"/>
    <s v="潍柴动力股份有限公司"/>
    <s v="股票"/>
    <s v="沪深主板股"/>
    <s v="000338.SZ"/>
    <x v="907"/>
    <n v="50400"/>
    <n v="838498.25"/>
    <x v="5714"/>
    <m/>
    <m/>
    <s v="万能"/>
    <s v="新动力22号"/>
    <s v="华安财保资管新动力22集合资产管理产品"/>
    <s v="HA0260"/>
    <s v="组合类保险资管产品"/>
    <s v="固定收益类保险资管产品"/>
    <n v="1"/>
    <s v="华安财保资产管理有限责任公司"/>
    <n v="691081800"/>
    <n v="673786686.64999998"/>
    <m/>
    <m/>
    <m/>
    <m/>
    <s v="是"/>
    <n v="5.7754737674674896E-6"/>
    <m/>
    <m/>
    <m/>
    <m/>
    <m/>
    <m/>
    <m/>
    <m/>
    <m/>
    <m/>
    <m/>
    <m/>
    <m/>
    <m/>
    <m/>
    <m/>
    <m/>
    <m/>
    <m/>
    <m/>
    <m/>
    <m/>
    <m/>
    <m/>
    <m/>
    <m/>
    <m/>
    <m/>
    <m/>
    <m/>
    <m/>
    <m/>
    <m/>
    <m/>
    <m/>
    <m/>
    <m/>
    <m/>
    <s v="固定收益类资产"/>
  </r>
  <r>
    <s v="徐工机械"/>
    <s v="徐工集团工程机械股份有限公司"/>
    <s v="股票"/>
    <s v="沪深主板股"/>
    <s v="000425.SZ"/>
    <x v="908"/>
    <n v="48900"/>
    <n v="276509.76"/>
    <x v="5715"/>
    <m/>
    <m/>
    <s v="万能"/>
    <s v="新动力22号"/>
    <s v="华安财保资管新动力22集合资产管理产品"/>
    <s v="HA0260"/>
    <s v="组合类保险资管产品"/>
    <s v="固定收益类保险资管产品"/>
    <n v="1"/>
    <s v="华安财保资产管理有限责任公司"/>
    <n v="691081800"/>
    <n v="673786686.64999998"/>
    <m/>
    <m/>
    <m/>
    <m/>
    <s v="是"/>
    <n v="6.2422861571127299E-6"/>
    <m/>
    <m/>
    <m/>
    <m/>
    <m/>
    <m/>
    <m/>
    <m/>
    <m/>
    <m/>
    <m/>
    <m/>
    <m/>
    <m/>
    <m/>
    <m/>
    <m/>
    <m/>
    <m/>
    <m/>
    <m/>
    <m/>
    <m/>
    <m/>
    <m/>
    <m/>
    <m/>
    <m/>
    <m/>
    <m/>
    <m/>
    <m/>
    <m/>
    <m/>
    <m/>
    <m/>
    <m/>
    <m/>
    <s v="固定收益类资产"/>
  </r>
  <r>
    <s v="云南白药"/>
    <s v="云南白药集团股份有限公司"/>
    <s v="股票"/>
    <s v="沪深主板股"/>
    <s v="000538.SZ"/>
    <x v="629"/>
    <n v="4600"/>
    <n v="469886.18"/>
    <x v="5716"/>
    <m/>
    <m/>
    <s v="万能"/>
    <s v="新动力22号"/>
    <s v="华安财保资管新动力22集合资产管理产品"/>
    <s v="HA0260"/>
    <s v="组合类保险资管产品"/>
    <s v="固定收益类保险资管产品"/>
    <n v="1"/>
    <s v="华安财保资产管理有限责任公司"/>
    <n v="691081800"/>
    <n v="673786686.64999998"/>
    <m/>
    <m/>
    <m/>
    <m/>
    <s v="是"/>
    <n v="3.5853029785651999E-6"/>
    <m/>
    <m/>
    <m/>
    <m/>
    <m/>
    <m/>
    <m/>
    <m/>
    <m/>
    <m/>
    <m/>
    <m/>
    <m/>
    <m/>
    <m/>
    <m/>
    <m/>
    <m/>
    <m/>
    <m/>
    <m/>
    <m/>
    <m/>
    <m/>
    <m/>
    <m/>
    <m/>
    <m/>
    <m/>
    <m/>
    <m/>
    <m/>
    <m/>
    <m/>
    <m/>
    <m/>
    <m/>
    <m/>
    <s v="固定收益类资产"/>
  </r>
  <r>
    <s v="泸州老窖"/>
    <s v="泸州老窖股份有限公司"/>
    <s v="股票"/>
    <s v="沪深主板股"/>
    <s v="000568.SZ"/>
    <x v="293"/>
    <n v="8600"/>
    <n v="1711922.49"/>
    <x v="5717"/>
    <m/>
    <m/>
    <s v="万能"/>
    <s v="新动力22号"/>
    <s v="华安财保资管新动力22集合资产管理产品"/>
    <s v="HA0260"/>
    <s v="组合类保险资管产品"/>
    <s v="固定收益类保险资管产品"/>
    <n v="1"/>
    <s v="华安财保资产管理有限责任公司"/>
    <n v="691081800"/>
    <n v="673786686.64999998"/>
    <m/>
    <m/>
    <m/>
    <m/>
    <s v="是"/>
    <n v="5.8439194734099096E-6"/>
    <m/>
    <m/>
    <m/>
    <m/>
    <m/>
    <m/>
    <m/>
    <m/>
    <m/>
    <m/>
    <m/>
    <m/>
    <m/>
    <m/>
    <m/>
    <m/>
    <m/>
    <m/>
    <m/>
    <m/>
    <m/>
    <m/>
    <m/>
    <m/>
    <m/>
    <m/>
    <m/>
    <m/>
    <m/>
    <m/>
    <m/>
    <m/>
    <m/>
    <m/>
    <m/>
    <m/>
    <m/>
    <m/>
    <s v="固定收益类资产"/>
  </r>
  <r>
    <s v="古井贡酒"/>
    <s v="安徽古井贡酒股份有限公司"/>
    <s v="股票"/>
    <s v="沪深主板股"/>
    <s v="000596.SZ"/>
    <x v="294"/>
    <n v="1200"/>
    <n v="258121.28"/>
    <x v="5718"/>
    <m/>
    <m/>
    <s v="万能"/>
    <s v="新动力22号"/>
    <s v="华安财保资管新动力22集合资产管理产品"/>
    <s v="HA0260"/>
    <s v="组合类保险资管产品"/>
    <s v="固定收益类保险资管产品"/>
    <n v="1"/>
    <s v="华安财保资产管理有限责任公司"/>
    <n v="691081800"/>
    <n v="673786686.64999998"/>
    <m/>
    <m/>
    <m/>
    <m/>
    <s v="是"/>
    <n v="2.2701475595913699E-6"/>
    <m/>
    <m/>
    <m/>
    <m/>
    <m/>
    <m/>
    <m/>
    <m/>
    <m/>
    <m/>
    <m/>
    <m/>
    <m/>
    <m/>
    <m/>
    <m/>
    <m/>
    <m/>
    <m/>
    <m/>
    <m/>
    <m/>
    <m/>
    <m/>
    <m/>
    <m/>
    <m/>
    <m/>
    <m/>
    <m/>
    <m/>
    <m/>
    <m/>
    <m/>
    <m/>
    <m/>
    <m/>
    <m/>
    <s v="固定收益类资产"/>
  </r>
  <r>
    <s v="长安汽车"/>
    <s v="重庆长安汽车股份有限公司"/>
    <s v="股票"/>
    <s v="沪深主板股"/>
    <s v="000625.SZ"/>
    <x v="909"/>
    <n v="32680"/>
    <n v="516687.47"/>
    <x v="5719"/>
    <m/>
    <m/>
    <s v="万能"/>
    <s v="新动力22号"/>
    <s v="华安财保资管新动力22集合资产管理产品"/>
    <s v="HA0260"/>
    <s v="组合类保险资管产品"/>
    <s v="固定收益类保险资管产品"/>
    <n v="1"/>
    <s v="华安财保资产管理有限责任公司"/>
    <n v="691081800"/>
    <n v="673786686.64999998"/>
    <m/>
    <m/>
    <m/>
    <m/>
    <s v="是"/>
    <n v="4.2818845846882799E-6"/>
    <m/>
    <m/>
    <m/>
    <m/>
    <m/>
    <m/>
    <m/>
    <m/>
    <m/>
    <m/>
    <m/>
    <m/>
    <m/>
    <m/>
    <m/>
    <m/>
    <m/>
    <m/>
    <m/>
    <m/>
    <m/>
    <m/>
    <m/>
    <m/>
    <m/>
    <m/>
    <m/>
    <m/>
    <m/>
    <m/>
    <m/>
    <m/>
    <m/>
    <m/>
    <m/>
    <m/>
    <m/>
    <m/>
    <s v="固定收益类资产"/>
  </r>
  <r>
    <s v="格力电器"/>
    <s v="珠海格力电器股份有限公司"/>
    <s v="股票"/>
    <s v="沪深主板股"/>
    <s v="000651.SZ"/>
    <x v="910"/>
    <n v="43200"/>
    <n v="2206815.0299999998"/>
    <x v="5720"/>
    <m/>
    <m/>
    <s v="万能"/>
    <s v="新动力22号"/>
    <s v="华安财保资管新动力22集合资产管理产品"/>
    <s v="HA0260"/>
    <s v="组合类保险资管产品"/>
    <s v="固定收益类保险资管产品"/>
    <n v="1"/>
    <s v="华安财保资产管理有限责任公司"/>
    <n v="691081800"/>
    <n v="673786686.64999998"/>
    <m/>
    <m/>
    <m/>
    <m/>
    <s v="是"/>
    <n v="7.3041214194943199E-6"/>
    <m/>
    <m/>
    <m/>
    <m/>
    <m/>
    <m/>
    <m/>
    <m/>
    <m/>
    <m/>
    <m/>
    <m/>
    <m/>
    <m/>
    <m/>
    <m/>
    <m/>
    <m/>
    <m/>
    <m/>
    <m/>
    <m/>
    <m/>
    <m/>
    <m/>
    <m/>
    <m/>
    <m/>
    <m/>
    <m/>
    <m/>
    <m/>
    <m/>
    <m/>
    <m/>
    <m/>
    <m/>
    <m/>
    <s v="固定收益类资产"/>
  </r>
  <r>
    <s v="长春高新"/>
    <s v="长春高新技术产业(集团)股份有限公司"/>
    <s v="股票"/>
    <s v="沪深主板股"/>
    <s v="000661.SZ"/>
    <x v="911"/>
    <n v="2600"/>
    <n v="985366.35"/>
    <x v="5721"/>
    <m/>
    <m/>
    <s v="万能"/>
    <s v="新动力22号"/>
    <s v="华安财保资管新动力22集合资产管理产品"/>
    <s v="HA0260"/>
    <s v="组合类保险资管产品"/>
    <s v="固定收益类保险资管产品"/>
    <n v="1"/>
    <s v="华安财保资产管理有限责任公司"/>
    <n v="691081800"/>
    <n v="673786686.64999998"/>
    <m/>
    <m/>
    <m/>
    <m/>
    <s v="是"/>
    <n v="6.4241899016231697E-6"/>
    <m/>
    <m/>
    <m/>
    <m/>
    <m/>
    <m/>
    <m/>
    <m/>
    <m/>
    <m/>
    <m/>
    <m/>
    <m/>
    <m/>
    <m/>
    <m/>
    <m/>
    <m/>
    <m/>
    <m/>
    <m/>
    <m/>
    <m/>
    <m/>
    <m/>
    <m/>
    <m/>
    <m/>
    <m/>
    <m/>
    <m/>
    <m/>
    <m/>
    <m/>
    <m/>
    <m/>
    <m/>
    <m/>
    <s v="固定收益类资产"/>
  </r>
  <r>
    <s v="中信特钢"/>
    <s v="中信泰富特钢集团股份有限公司"/>
    <s v="股票"/>
    <s v="沪深主板股"/>
    <s v="000708.SZ"/>
    <x v="406"/>
    <n v="9429"/>
    <n v="207674.21"/>
    <x v="5722"/>
    <m/>
    <m/>
    <s v="万能"/>
    <s v="新动力22号"/>
    <s v="华安财保资管新动力22集合资产管理产品"/>
    <s v="HA0260"/>
    <s v="组合类保险资管产品"/>
    <s v="固定收益类保险资管产品"/>
    <n v="1"/>
    <s v="华安财保资产管理有限责任公司"/>
    <n v="691081800"/>
    <n v="673786686.64999998"/>
    <m/>
    <m/>
    <m/>
    <m/>
    <s v="是"/>
    <n v="1.86818546474227E-6"/>
    <m/>
    <m/>
    <m/>
    <m/>
    <m/>
    <m/>
    <m/>
    <m/>
    <m/>
    <m/>
    <m/>
    <m/>
    <m/>
    <m/>
    <m/>
    <m/>
    <m/>
    <m/>
    <m/>
    <m/>
    <m/>
    <m/>
    <m/>
    <m/>
    <m/>
    <m/>
    <m/>
    <m/>
    <m/>
    <m/>
    <m/>
    <m/>
    <m/>
    <m/>
    <m/>
    <m/>
    <m/>
    <m/>
    <s v="固定收益类资产"/>
  </r>
  <r>
    <s v="京东方Ａ"/>
    <s v="京东方科技集团股份有限公司"/>
    <s v="股票"/>
    <s v="沪深主板股"/>
    <s v="000725.SZ"/>
    <x v="634"/>
    <n v="299600"/>
    <n v="1768633.68"/>
    <x v="5723"/>
    <m/>
    <m/>
    <s v="万能"/>
    <s v="新动力22号"/>
    <s v="华安财保资管新动力22集合资产管理产品"/>
    <s v="HA0260"/>
    <s v="组合类保险资管产品"/>
    <s v="固定收益类保险资管产品"/>
    <n v="1"/>
    <s v="华安财保资产管理有限责任公司"/>
    <n v="691081800"/>
    <n v="673786686.64999998"/>
    <m/>
    <m/>
    <m/>
    <m/>
    <s v="是"/>
    <n v="7.7927996570510194E-6"/>
    <m/>
    <m/>
    <m/>
    <m/>
    <m/>
    <m/>
    <m/>
    <m/>
    <m/>
    <m/>
    <m/>
    <m/>
    <m/>
    <m/>
    <m/>
    <m/>
    <m/>
    <m/>
    <m/>
    <m/>
    <m/>
    <m/>
    <m/>
    <m/>
    <m/>
    <m/>
    <m/>
    <m/>
    <m/>
    <m/>
    <m/>
    <m/>
    <m/>
    <m/>
    <m/>
    <m/>
    <m/>
    <m/>
    <s v="固定收益类资产"/>
  </r>
  <r>
    <s v="中航西飞"/>
    <s v="中航西安飞机工业集团股份有限公司"/>
    <s v="股票"/>
    <s v="沪深主板股"/>
    <s v="000768.SZ"/>
    <x v="638"/>
    <n v="13200"/>
    <n v="370034"/>
    <x v="5724"/>
    <m/>
    <m/>
    <s v="万能"/>
    <s v="新动力22号"/>
    <s v="华安财保资管新动力22集合资产管理产品"/>
    <s v="HA0260"/>
    <s v="组合类保险资管产品"/>
    <s v="固定收益类保险资管产品"/>
    <n v="1"/>
    <s v="华安财保资产管理有限责任公司"/>
    <n v="691081800"/>
    <n v="673786686.64999998"/>
    <m/>
    <m/>
    <m/>
    <m/>
    <s v="是"/>
    <n v="4.7676750401351799E-6"/>
    <m/>
    <m/>
    <m/>
    <m/>
    <m/>
    <m/>
    <m/>
    <m/>
    <m/>
    <m/>
    <m/>
    <m/>
    <m/>
    <m/>
    <m/>
    <m/>
    <m/>
    <m/>
    <m/>
    <m/>
    <m/>
    <m/>
    <m/>
    <m/>
    <m/>
    <m/>
    <m/>
    <m/>
    <m/>
    <m/>
    <m/>
    <m/>
    <m/>
    <m/>
    <m/>
    <m/>
    <m/>
    <m/>
    <s v="固定收益类资产"/>
  </r>
  <r>
    <s v="广发证券"/>
    <s v="广发证券股份有限公司"/>
    <s v="股票"/>
    <s v="沪深主板股"/>
    <s v="000776.SZ"/>
    <x v="912"/>
    <n v="35200"/>
    <n v="736123"/>
    <x v="5725"/>
    <m/>
    <m/>
    <s v="万能"/>
    <s v="新动力22号"/>
    <s v="华安财保资管新动力22集合资产管理产品"/>
    <s v="HA0260"/>
    <s v="组合类保险资管产品"/>
    <s v="固定收益类保险资管产品"/>
    <n v="1"/>
    <s v="华安财保资产管理有限责任公司"/>
    <n v="691081800"/>
    <n v="673786686.64999998"/>
    <m/>
    <m/>
    <m/>
    <m/>
    <s v="是"/>
    <n v="4.6187632988760203E-6"/>
    <m/>
    <m/>
    <m/>
    <m/>
    <m/>
    <m/>
    <m/>
    <m/>
    <m/>
    <m/>
    <m/>
    <m/>
    <m/>
    <m/>
    <m/>
    <m/>
    <m/>
    <m/>
    <m/>
    <m/>
    <m/>
    <m/>
    <m/>
    <m/>
    <m/>
    <m/>
    <m/>
    <m/>
    <m/>
    <m/>
    <m/>
    <m/>
    <m/>
    <m/>
    <m/>
    <m/>
    <m/>
    <m/>
    <s v="固定收益类资产"/>
  </r>
  <r>
    <s v="长江证券"/>
    <s v="长江证券股份有限公司"/>
    <s v="股票"/>
    <s v="沪深主板股"/>
    <s v="000783.SZ"/>
    <x v="913"/>
    <n v="44100"/>
    <n v="331983.90000000002"/>
    <x v="5726"/>
    <m/>
    <m/>
    <s v="万能"/>
    <s v="新动力22号"/>
    <s v="华安财保资管新动力22集合资产管理产品"/>
    <s v="HA0260"/>
    <s v="组合类保险资管产品"/>
    <s v="固定收益类保险资管产品"/>
    <n v="1"/>
    <s v="华安财保资产管理有限责任公司"/>
    <n v="691081800"/>
    <n v="673786686.64999998"/>
    <m/>
    <m/>
    <m/>
    <m/>
    <s v="是"/>
    <n v="7.9747450652078199E-6"/>
    <m/>
    <m/>
    <m/>
    <m/>
    <m/>
    <m/>
    <m/>
    <m/>
    <m/>
    <m/>
    <m/>
    <m/>
    <m/>
    <m/>
    <m/>
    <m/>
    <m/>
    <m/>
    <m/>
    <m/>
    <m/>
    <m/>
    <m/>
    <m/>
    <m/>
    <m/>
    <m/>
    <m/>
    <m/>
    <m/>
    <m/>
    <m/>
    <m/>
    <m/>
    <m/>
    <m/>
    <m/>
    <m/>
    <s v="固定收益类资产"/>
  </r>
  <r>
    <s v="北新建材"/>
    <s v="北新集团建材股份有限公司"/>
    <s v="股票"/>
    <s v="沪深主板股"/>
    <s v="000786.SZ"/>
    <x v="914"/>
    <n v="10800"/>
    <n v="394920.32"/>
    <x v="4776"/>
    <m/>
    <m/>
    <s v="万能"/>
    <s v="新动力22号"/>
    <s v="华安财保资管新动力22集合资产管理产品"/>
    <s v="HA0260"/>
    <s v="组合类保险资管产品"/>
    <s v="固定收益类保险资管产品"/>
    <n v="1"/>
    <s v="华安财保资产管理有限责任公司"/>
    <n v="691081800"/>
    <n v="673786686.64999998"/>
    <m/>
    <m/>
    <m/>
    <m/>
    <s v="是"/>
    <n v="6.3923941230217704E-6"/>
    <m/>
    <m/>
    <m/>
    <m/>
    <m/>
    <m/>
    <m/>
    <m/>
    <m/>
    <m/>
    <m/>
    <m/>
    <m/>
    <m/>
    <m/>
    <m/>
    <m/>
    <m/>
    <m/>
    <m/>
    <m/>
    <m/>
    <m/>
    <m/>
    <m/>
    <m/>
    <m/>
    <m/>
    <m/>
    <m/>
    <m/>
    <m/>
    <m/>
    <m/>
    <m/>
    <m/>
    <m/>
    <m/>
    <s v="固定收益类资产"/>
  </r>
  <r>
    <s v="一汽解放"/>
    <s v="一汽解放集团股份有限公司"/>
    <s v="股票"/>
    <s v="沪深主板股"/>
    <s v="000800.SZ"/>
    <x v="915"/>
    <n v="13500"/>
    <n v="136735"/>
    <x v="5727"/>
    <m/>
    <m/>
    <s v="万能"/>
    <s v="新动力22号"/>
    <s v="华安财保资管新动力22集合资产管理产品"/>
    <s v="HA0260"/>
    <s v="组合类保险资管产品"/>
    <s v="固定收益类保险资管产品"/>
    <n v="1"/>
    <s v="华安财保资产管理有限责任公司"/>
    <n v="691081800"/>
    <n v="673786686.64999998"/>
    <m/>
    <m/>
    <m/>
    <m/>
    <s v="是"/>
    <n v="2.9006591204890899E-6"/>
    <m/>
    <m/>
    <m/>
    <m/>
    <m/>
    <m/>
    <m/>
    <m/>
    <m/>
    <m/>
    <m/>
    <m/>
    <m/>
    <m/>
    <m/>
    <m/>
    <m/>
    <m/>
    <m/>
    <m/>
    <m/>
    <m/>
    <m/>
    <m/>
    <m/>
    <m/>
    <m/>
    <m/>
    <m/>
    <m/>
    <m/>
    <m/>
    <m/>
    <m/>
    <m/>
    <m/>
    <m/>
    <m/>
    <s v="固定收益类资产"/>
  </r>
  <r>
    <s v="五 粮 液"/>
    <s v="宜宾五粮液股份有限公司"/>
    <s v="股票"/>
    <s v="沪深主板股"/>
    <s v="000858.SZ"/>
    <x v="916"/>
    <n v="20600"/>
    <n v="4496492.5"/>
    <x v="5728"/>
    <m/>
    <m/>
    <s v="万能"/>
    <s v="新动力22号"/>
    <s v="华安财保资管新动力22集合资产管理产品"/>
    <s v="HA0260"/>
    <s v="组合类保险资管产品"/>
    <s v="固定收益类保险资管产品"/>
    <n v="1"/>
    <s v="华安财保资产管理有限责任公司"/>
    <n v="691081800"/>
    <n v="673786686.64999998"/>
    <m/>
    <m/>
    <m/>
    <m/>
    <s v="是"/>
    <n v="5.3070789150951398E-6"/>
    <m/>
    <m/>
    <m/>
    <m/>
    <m/>
    <m/>
    <m/>
    <m/>
    <m/>
    <m/>
    <m/>
    <m/>
    <m/>
    <m/>
    <m/>
    <m/>
    <m/>
    <m/>
    <m/>
    <m/>
    <m/>
    <m/>
    <m/>
    <m/>
    <m/>
    <m/>
    <m/>
    <m/>
    <m/>
    <m/>
    <m/>
    <m/>
    <m/>
    <m/>
    <m/>
    <m/>
    <m/>
    <m/>
    <s v="固定收益类资产"/>
  </r>
  <r>
    <s v="双汇发展"/>
    <s v="河南双汇投资发展股份有限公司"/>
    <s v="股票"/>
    <s v="沪深主板股"/>
    <s v="000895.SZ"/>
    <x v="917"/>
    <n v="12000"/>
    <n v="492024.71"/>
    <x v="5729"/>
    <m/>
    <m/>
    <s v="万能"/>
    <s v="新动力22号"/>
    <s v="华安财保资管新动力22集合资产管理产品"/>
    <s v="HA0260"/>
    <s v="组合类保险资管产品"/>
    <s v="固定收益类保险资管产品"/>
    <n v="1"/>
    <s v="华安财保资产管理有限责任公司"/>
    <n v="691081800"/>
    <n v="673786686.64999998"/>
    <m/>
    <m/>
    <m/>
    <m/>
    <s v="是"/>
    <n v="3.46354210765946E-6"/>
    <m/>
    <m/>
    <m/>
    <m/>
    <m/>
    <m/>
    <m/>
    <m/>
    <m/>
    <m/>
    <m/>
    <m/>
    <m/>
    <m/>
    <m/>
    <m/>
    <m/>
    <m/>
    <m/>
    <m/>
    <m/>
    <m/>
    <m/>
    <m/>
    <m/>
    <m/>
    <m/>
    <m/>
    <m/>
    <m/>
    <m/>
    <m/>
    <m/>
    <m/>
    <m/>
    <m/>
    <m/>
    <m/>
    <s v="固定收益类资产"/>
  </r>
  <r>
    <s v="紫光股份"/>
    <s v="紫光股份有限公司"/>
    <s v="股票"/>
    <s v="沪深主板股"/>
    <s v="000938.SZ"/>
    <x v="918"/>
    <n v="14300"/>
    <n v="293615.92"/>
    <x v="5730"/>
    <m/>
    <m/>
    <s v="万能"/>
    <s v="新动力22号"/>
    <s v="华安财保资管新动力22集合资产管理产品"/>
    <s v="HA0260"/>
    <s v="组合类保险资管产品"/>
    <s v="固定收益类保险资管产品"/>
    <n v="1"/>
    <s v="华安财保资产管理有限责任公司"/>
    <n v="691081800"/>
    <n v="673786686.64999998"/>
    <m/>
    <m/>
    <m/>
    <m/>
    <s v="是"/>
    <n v="4.9998603640396098E-6"/>
    <m/>
    <m/>
    <m/>
    <m/>
    <m/>
    <m/>
    <m/>
    <m/>
    <m/>
    <m/>
    <m/>
    <m/>
    <m/>
    <m/>
    <m/>
    <m/>
    <m/>
    <m/>
    <m/>
    <m/>
    <m/>
    <m/>
    <m/>
    <m/>
    <m/>
    <m/>
    <m/>
    <m/>
    <m/>
    <m/>
    <m/>
    <m/>
    <m/>
    <m/>
    <m/>
    <m/>
    <m/>
    <m/>
    <s v="固定收益类资产"/>
  </r>
  <r>
    <s v="华东医药"/>
    <s v="华东医药股份有限公司"/>
    <s v="股票"/>
    <s v="沪深主板股"/>
    <s v="000963.SZ"/>
    <x v="919"/>
    <n v="7300"/>
    <n v="230089.32"/>
    <x v="5731"/>
    <m/>
    <m/>
    <s v="万能"/>
    <s v="新动力22号"/>
    <s v="华安财保资管新动力22集合资产管理产品"/>
    <s v="HA0260"/>
    <s v="组合类保险资管产品"/>
    <s v="固定收益类保险资管产品"/>
    <n v="1"/>
    <s v="华安财保资产管理有限责任公司"/>
    <n v="691081800"/>
    <n v="673786686.64999998"/>
    <m/>
    <m/>
    <m/>
    <m/>
    <s v="是"/>
    <n v="4.1718825962195499E-6"/>
    <m/>
    <m/>
    <m/>
    <m/>
    <m/>
    <m/>
    <m/>
    <m/>
    <m/>
    <m/>
    <m/>
    <m/>
    <m/>
    <m/>
    <m/>
    <m/>
    <m/>
    <m/>
    <m/>
    <m/>
    <m/>
    <m/>
    <m/>
    <m/>
    <m/>
    <m/>
    <m/>
    <m/>
    <m/>
    <m/>
    <m/>
    <m/>
    <m/>
    <m/>
    <m/>
    <m/>
    <m/>
    <m/>
    <s v="固定收益类资产"/>
  </r>
  <r>
    <s v="浪潮信息"/>
    <s v="浪潮电子信息产业股份有限公司"/>
    <s v="股票"/>
    <s v="沪深主板股"/>
    <s v="000977.SZ"/>
    <x v="646"/>
    <n v="10200"/>
    <n v="293396.96999999997"/>
    <x v="5732"/>
    <m/>
    <m/>
    <s v="万能"/>
    <s v="新动力22号"/>
    <s v="华安财保资管新动力22集合资产管理产品"/>
    <s v="HA0260"/>
    <s v="组合类保险资管产品"/>
    <s v="固定收益类保险资管产品"/>
    <n v="1"/>
    <s v="华安财保资产管理有限责任公司"/>
    <n v="691081800"/>
    <n v="673786686.64999998"/>
    <m/>
    <m/>
    <m/>
    <m/>
    <s v="是"/>
    <n v="7.0164755306503701E-6"/>
    <m/>
    <m/>
    <m/>
    <m/>
    <m/>
    <m/>
    <m/>
    <m/>
    <m/>
    <m/>
    <m/>
    <m/>
    <m/>
    <m/>
    <m/>
    <m/>
    <m/>
    <m/>
    <m/>
    <m/>
    <m/>
    <m/>
    <m/>
    <m/>
    <m/>
    <m/>
    <m/>
    <m/>
    <m/>
    <m/>
    <m/>
    <m/>
    <m/>
    <m/>
    <m/>
    <m/>
    <m/>
    <m/>
    <s v="固定收益类资产"/>
  </r>
  <r>
    <s v="永 泰 运"/>
    <s v="永泰运化工物流股份有限公司"/>
    <s v="股票"/>
    <s v="沪深主板股"/>
    <s v="001228.SZ"/>
    <x v="315"/>
    <n v="164"/>
    <n v="4995.4399999999996"/>
    <x v="433"/>
    <m/>
    <m/>
    <s v="万能"/>
    <s v="新动力22号"/>
    <s v="华安财保资管新动力22集合资产管理产品"/>
    <s v="HA0260"/>
    <s v="组合类保险资管产品"/>
    <s v="固定收益类保险资管产品"/>
    <n v="1"/>
    <s v="华安财保资产管理有限责任公司"/>
    <n v="691081800"/>
    <n v="673786686.64999998"/>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22号"/>
    <s v="华安财保资管新动力22集合资产管理产品"/>
    <s v="HA0260"/>
    <s v="组合类保险资管产品"/>
    <s v="固定收益类保险资管产品"/>
    <n v="1"/>
    <s v="华安财保资产管理有限责任公司"/>
    <n v="691081800"/>
    <n v="673786686.64999998"/>
    <m/>
    <m/>
    <m/>
    <m/>
    <s v="否"/>
    <e v="#DIV/0!"/>
    <m/>
    <m/>
    <m/>
    <m/>
    <m/>
    <m/>
    <m/>
    <m/>
    <m/>
    <m/>
    <m/>
    <m/>
    <m/>
    <m/>
    <m/>
    <m/>
    <m/>
    <m/>
    <m/>
    <m/>
    <m/>
    <m/>
    <m/>
    <m/>
    <m/>
    <m/>
    <m/>
    <m/>
    <m/>
    <m/>
    <m/>
    <m/>
    <m/>
    <m/>
    <m/>
    <m/>
    <m/>
    <m/>
    <s v="固定收益类资产"/>
  </r>
  <r>
    <s v="招商蛇口"/>
    <s v="招商局蛇口工业区控股股份有限公司"/>
    <s v="股票"/>
    <s v="沪深主板股"/>
    <s v="001979.SZ"/>
    <x v="920"/>
    <n v="30300"/>
    <n v="412465.76"/>
    <x v="5733"/>
    <m/>
    <m/>
    <s v="万能"/>
    <s v="新动力22号"/>
    <s v="华安财保资管新动力22集合资产管理产品"/>
    <s v="HA0260"/>
    <s v="组合类保险资管产品"/>
    <s v="固定收益类保险资管产品"/>
    <n v="1"/>
    <s v="华安财保资产管理有限责任公司"/>
    <n v="691081800"/>
    <n v="673786686.64999998"/>
    <m/>
    <m/>
    <m/>
    <m/>
    <s v="是"/>
    <n v="3.8241918820702899E-6"/>
    <m/>
    <m/>
    <m/>
    <m/>
    <m/>
    <m/>
    <m/>
    <m/>
    <m/>
    <m/>
    <m/>
    <m/>
    <m/>
    <m/>
    <m/>
    <m/>
    <m/>
    <m/>
    <m/>
    <m/>
    <m/>
    <m/>
    <m/>
    <m/>
    <m/>
    <m/>
    <m/>
    <m/>
    <m/>
    <m/>
    <m/>
    <m/>
    <m/>
    <m/>
    <m/>
    <m/>
    <m/>
    <m/>
    <s v="固定收益类资产"/>
  </r>
  <r>
    <s v="新 和 成"/>
    <s v="浙江新和成股份有限公司"/>
    <s v="股票"/>
    <s v="沪深主板股"/>
    <s v="002001.SZ"/>
    <x v="473"/>
    <n v="12800"/>
    <n v="378077.62"/>
    <x v="5734"/>
    <m/>
    <m/>
    <s v="万能"/>
    <s v="新动力22号"/>
    <s v="华安财保资管新动力22集合资产管理产品"/>
    <s v="HA0260"/>
    <s v="组合类保险资管产品"/>
    <s v="固定收益类保险资管产品"/>
    <n v="1"/>
    <s v="华安财保资产管理有限责任公司"/>
    <n v="691081800"/>
    <n v="673786686.64999998"/>
    <m/>
    <m/>
    <m/>
    <m/>
    <s v="是"/>
    <n v="4.9643290463404502E-6"/>
    <m/>
    <m/>
    <m/>
    <m/>
    <m/>
    <m/>
    <m/>
    <m/>
    <m/>
    <m/>
    <m/>
    <m/>
    <m/>
    <m/>
    <m/>
    <m/>
    <m/>
    <m/>
    <m/>
    <m/>
    <m/>
    <m/>
    <m/>
    <m/>
    <m/>
    <m/>
    <m/>
    <m/>
    <m/>
    <m/>
    <m/>
    <m/>
    <m/>
    <m/>
    <m/>
    <m/>
    <m/>
    <m/>
    <s v="固定收益类资产"/>
  </r>
  <r>
    <s v="华兰生物"/>
    <s v="华兰生物工程股份有限公司"/>
    <s v="股票"/>
    <s v="沪深主板股"/>
    <s v="002007.SZ"/>
    <x v="921"/>
    <n v="9500"/>
    <n v="371771.13"/>
    <x v="5735"/>
    <m/>
    <m/>
    <s v="万能"/>
    <s v="新动力22号"/>
    <s v="华安财保资管新动力22集合资产管理产品"/>
    <s v="HA0260"/>
    <s v="组合类保险资管产品"/>
    <s v="固定收益类保险资管产品"/>
    <n v="1"/>
    <s v="华安财保资产管理有限责任公司"/>
    <n v="691081800"/>
    <n v="673786686.64999998"/>
    <m/>
    <m/>
    <m/>
    <m/>
    <s v="是"/>
    <n v="5.2072863775745104E-6"/>
    <m/>
    <m/>
    <m/>
    <m/>
    <m/>
    <m/>
    <m/>
    <m/>
    <m/>
    <m/>
    <m/>
    <m/>
    <m/>
    <m/>
    <m/>
    <m/>
    <m/>
    <m/>
    <m/>
    <m/>
    <m/>
    <m/>
    <m/>
    <m/>
    <m/>
    <m/>
    <m/>
    <m/>
    <m/>
    <m/>
    <m/>
    <m/>
    <m/>
    <m/>
    <m/>
    <m/>
    <m/>
    <m/>
    <s v="固定收益类资产"/>
  </r>
  <r>
    <s v="大族激光"/>
    <s v="大族激光科技产业集团股份有限公司"/>
    <s v="股票"/>
    <s v="沪深主板股"/>
    <s v="002008.SZ"/>
    <x v="922"/>
    <n v="8800"/>
    <n v="359112.25"/>
    <x v="5736"/>
    <m/>
    <m/>
    <s v="万能"/>
    <s v="新动力22号"/>
    <s v="华安财保资管新动力22集合资产管理产品"/>
    <s v="HA0260"/>
    <s v="组合类保险资管产品"/>
    <s v="固定收益类保险资管产品"/>
    <n v="1"/>
    <s v="华安财保资产管理有限责任公司"/>
    <n v="691081800"/>
    <n v="673786686.64999998"/>
    <m/>
    <m/>
    <m/>
    <m/>
    <s v="是"/>
    <n v="8.3671046554055894E-6"/>
    <m/>
    <m/>
    <m/>
    <m/>
    <m/>
    <m/>
    <m/>
    <m/>
    <m/>
    <m/>
    <m/>
    <m/>
    <m/>
    <m/>
    <m/>
    <m/>
    <m/>
    <m/>
    <m/>
    <m/>
    <m/>
    <m/>
    <m/>
    <m/>
    <m/>
    <m/>
    <m/>
    <m/>
    <m/>
    <m/>
    <m/>
    <m/>
    <m/>
    <m/>
    <m/>
    <m/>
    <m/>
    <m/>
    <s v="固定收益类资产"/>
  </r>
  <r>
    <s v="分众传媒"/>
    <s v="分众传媒信息技术股份有限公司"/>
    <s v="股票"/>
    <s v="沪深主板股"/>
    <s v="002027.SZ"/>
    <x v="923"/>
    <n v="95300"/>
    <n v="859848.97"/>
    <x v="5737"/>
    <m/>
    <m/>
    <s v="万能"/>
    <s v="新动力22号"/>
    <s v="华安财保资管新动力22集合资产管理产品"/>
    <s v="HA0260"/>
    <s v="组合类保险资管产品"/>
    <s v="固定收益类保险资管产品"/>
    <n v="1"/>
    <s v="华安财保资产管理有限责任公司"/>
    <n v="691081800"/>
    <n v="673786686.64999998"/>
    <m/>
    <m/>
    <m/>
    <m/>
    <s v="是"/>
    <n v="6.5987177720879598E-6"/>
    <m/>
    <m/>
    <m/>
    <m/>
    <m/>
    <m/>
    <m/>
    <m/>
    <m/>
    <m/>
    <m/>
    <m/>
    <m/>
    <m/>
    <m/>
    <m/>
    <m/>
    <m/>
    <m/>
    <m/>
    <m/>
    <m/>
    <m/>
    <m/>
    <m/>
    <m/>
    <m/>
    <m/>
    <m/>
    <m/>
    <m/>
    <m/>
    <m/>
    <m/>
    <m/>
    <m/>
    <m/>
    <m/>
    <s v="固定收益类资产"/>
  </r>
  <r>
    <s v="苏 泊 尔"/>
    <s v="浙江苏泊尔股份有限公司"/>
    <s v="股票"/>
    <s v="沪深主板股"/>
    <s v="002032.SZ"/>
    <x v="924"/>
    <n v="3500"/>
    <n v="215320.54"/>
    <x v="5738"/>
    <m/>
    <m/>
    <s v="万能"/>
    <s v="新动力22号"/>
    <s v="华安财保资管新动力22集合资产管理产品"/>
    <s v="HA0260"/>
    <s v="组合类保险资管产品"/>
    <s v="固定收益类保险资管产品"/>
    <n v="1"/>
    <s v="华安财保资产管理有限责任公司"/>
    <n v="691081800"/>
    <n v="673786686.64999998"/>
    <m/>
    <m/>
    <m/>
    <m/>
    <s v="是"/>
    <n v="4.3280489142139598E-6"/>
    <m/>
    <m/>
    <m/>
    <m/>
    <m/>
    <m/>
    <m/>
    <m/>
    <m/>
    <m/>
    <m/>
    <m/>
    <m/>
    <m/>
    <m/>
    <m/>
    <m/>
    <m/>
    <m/>
    <m/>
    <m/>
    <m/>
    <m/>
    <m/>
    <m/>
    <m/>
    <m/>
    <m/>
    <m/>
    <m/>
    <m/>
    <m/>
    <m/>
    <m/>
    <m/>
    <m/>
    <m/>
    <m/>
    <s v="固定收益类资产"/>
  </r>
  <r>
    <s v="紫光国微"/>
    <s v="紫光国芯微电子股份有限公司"/>
    <s v="股票"/>
    <s v="沪深主板股"/>
    <s v="002049.SZ"/>
    <x v="185"/>
    <n v="4500"/>
    <n v="575950.14"/>
    <x v="5739"/>
    <m/>
    <m/>
    <s v="万能"/>
    <s v="新动力22号"/>
    <s v="华安财保资管新动力22集合资产管理产品"/>
    <s v="HA0260"/>
    <s v="组合类保险资管产品"/>
    <s v="固定收益类保险资管产品"/>
    <n v="1"/>
    <s v="华安财保资产管理有限责任公司"/>
    <n v="691081800"/>
    <n v="673786686.64999998"/>
    <m/>
    <m/>
    <m/>
    <m/>
    <s v="是"/>
    <n v="7.4152182870949597E-6"/>
    <m/>
    <m/>
    <m/>
    <m/>
    <m/>
    <m/>
    <m/>
    <m/>
    <m/>
    <m/>
    <m/>
    <m/>
    <m/>
    <m/>
    <m/>
    <m/>
    <m/>
    <m/>
    <m/>
    <m/>
    <m/>
    <m/>
    <m/>
    <m/>
    <m/>
    <m/>
    <m/>
    <m/>
    <m/>
    <m/>
    <m/>
    <m/>
    <m/>
    <m/>
    <m/>
    <m/>
    <m/>
    <m/>
    <s v="固定收益类资产"/>
  </r>
  <r>
    <s v="三花智控"/>
    <s v="浙江三花智能控制股份有限公司"/>
    <s v="股票"/>
    <s v="沪深主板股"/>
    <s v="002050.SZ"/>
    <x v="925"/>
    <n v="18000"/>
    <n v="377469.45"/>
    <x v="5740"/>
    <m/>
    <m/>
    <s v="万能"/>
    <s v="新动力22号"/>
    <s v="华安财保资管新动力22集合资产管理产品"/>
    <s v="HA0260"/>
    <s v="组合类保险资管产品"/>
    <s v="固定收益类保险资管产品"/>
    <n v="1"/>
    <s v="华安财保资产管理有限责任公司"/>
    <n v="691081800"/>
    <n v="673786686.64999998"/>
    <m/>
    <m/>
    <m/>
    <m/>
    <s v="是"/>
    <n v="5.0123930527136196E-6"/>
    <m/>
    <m/>
    <m/>
    <m/>
    <m/>
    <m/>
    <m/>
    <m/>
    <m/>
    <m/>
    <m/>
    <m/>
    <m/>
    <m/>
    <m/>
    <m/>
    <m/>
    <m/>
    <m/>
    <m/>
    <m/>
    <m/>
    <m/>
    <m/>
    <m/>
    <m/>
    <m/>
    <m/>
    <m/>
    <m/>
    <m/>
    <m/>
    <m/>
    <m/>
    <m/>
    <m/>
    <m/>
    <m/>
    <s v="固定收益类资产"/>
  </r>
  <r>
    <s v="华峰化学"/>
    <s v="华峰化学股份有限公司"/>
    <s v="股票"/>
    <s v="沪深主板股"/>
    <s v="002064.SZ"/>
    <x v="926"/>
    <n v="15300"/>
    <n v="154402"/>
    <x v="5741"/>
    <m/>
    <m/>
    <s v="万能"/>
    <s v="新动力22号"/>
    <s v="华安财保资管新动力22集合资产管理产品"/>
    <s v="HA0260"/>
    <s v="组合类保险资管产品"/>
    <s v="固定收益类保险资管产品"/>
    <n v="1"/>
    <s v="华安财保资产管理有限责任公司"/>
    <n v="691081800"/>
    <n v="673786686.64999998"/>
    <m/>
    <m/>
    <m/>
    <m/>
    <s v="是"/>
    <n v="3.0830961534162499E-6"/>
    <m/>
    <m/>
    <m/>
    <m/>
    <m/>
    <m/>
    <m/>
    <m/>
    <m/>
    <m/>
    <m/>
    <m/>
    <m/>
    <m/>
    <m/>
    <m/>
    <m/>
    <m/>
    <m/>
    <m/>
    <m/>
    <m/>
    <m/>
    <m/>
    <m/>
    <m/>
    <m/>
    <m/>
    <m/>
    <m/>
    <m/>
    <m/>
    <m/>
    <m/>
    <m/>
    <m/>
    <m/>
    <m/>
    <s v="固定收益类资产"/>
  </r>
  <r>
    <s v="韵达股份"/>
    <s v="韵达控股股份有限公司"/>
    <s v="股票"/>
    <s v="沪深主板股"/>
    <s v="002120.SZ"/>
    <x v="654"/>
    <n v="11900"/>
    <n v="199078.62"/>
    <x v="5742"/>
    <m/>
    <m/>
    <s v="万能"/>
    <s v="新动力22号"/>
    <s v="华安财保资管新动力22集合资产管理产品"/>
    <s v="HA0260"/>
    <s v="组合类保险资管产品"/>
    <s v="固定收益类保险资管产品"/>
    <n v="1"/>
    <s v="华安财保资产管理有限责任公司"/>
    <n v="691081800"/>
    <n v="673786686.64999998"/>
    <m/>
    <m/>
    <m/>
    <m/>
    <s v="是"/>
    <n v="4.0995381250892904E-6"/>
    <m/>
    <m/>
    <m/>
    <m/>
    <m/>
    <m/>
    <m/>
    <m/>
    <m/>
    <m/>
    <m/>
    <m/>
    <m/>
    <m/>
    <m/>
    <m/>
    <m/>
    <m/>
    <m/>
    <m/>
    <m/>
    <m/>
    <m/>
    <m/>
    <m/>
    <m/>
    <m/>
    <m/>
    <m/>
    <m/>
    <m/>
    <m/>
    <m/>
    <m/>
    <m/>
    <m/>
    <m/>
    <m/>
    <s v="固定收益类资产"/>
  </r>
  <r>
    <s v="中环股份"/>
    <s v="天津中环半导体股份有限公司"/>
    <s v="股票"/>
    <s v="沪深主板股"/>
    <s v="002129.SZ"/>
    <x v="656"/>
    <n v="23100"/>
    <n v="680854.79"/>
    <x v="5743"/>
    <m/>
    <m/>
    <s v="万能"/>
    <s v="新动力22号"/>
    <s v="华安财保资管新动力22集合资产管理产品"/>
    <s v="HA0260"/>
    <s v="组合类保险资管产品"/>
    <s v="固定收益类保险资管产品"/>
    <n v="1"/>
    <s v="华安财保资产管理有限责任公司"/>
    <n v="691081800"/>
    <n v="673786686.64999998"/>
    <m/>
    <m/>
    <m/>
    <m/>
    <s v="是"/>
    <n v="7.1478661769526003E-6"/>
    <m/>
    <m/>
    <m/>
    <m/>
    <m/>
    <m/>
    <m/>
    <m/>
    <m/>
    <m/>
    <m/>
    <m/>
    <m/>
    <m/>
    <m/>
    <m/>
    <m/>
    <m/>
    <m/>
    <m/>
    <m/>
    <m/>
    <m/>
    <m/>
    <m/>
    <m/>
    <m/>
    <m/>
    <m/>
    <m/>
    <m/>
    <m/>
    <m/>
    <m/>
    <m/>
    <m/>
    <m/>
    <m/>
    <s v="固定收益类资产"/>
  </r>
  <r>
    <s v="宁波银行"/>
    <s v="宁波银行股份有限公司"/>
    <s v="股票"/>
    <s v="沪深主板股"/>
    <s v="002142.SZ"/>
    <x v="657"/>
    <n v="75250"/>
    <n v="2605715.84"/>
    <x v="5744"/>
    <m/>
    <m/>
    <s v="万能"/>
    <s v="新动力22号"/>
    <s v="华安财保资管新动力22集合资产管理产品"/>
    <s v="HA0260"/>
    <s v="组合类保险资管产品"/>
    <s v="固定收益类保险资管产品"/>
    <n v="1"/>
    <s v="华安财保资产管理有限责任公司"/>
    <n v="691081800"/>
    <n v="673786686.64999998"/>
    <m/>
    <m/>
    <m/>
    <m/>
    <s v="是"/>
    <n v="1.13953154231123E-5"/>
    <m/>
    <m/>
    <m/>
    <m/>
    <m/>
    <m/>
    <m/>
    <m/>
    <m/>
    <m/>
    <m/>
    <m/>
    <m/>
    <m/>
    <m/>
    <m/>
    <m/>
    <m/>
    <m/>
    <m/>
    <m/>
    <m/>
    <m/>
    <m/>
    <m/>
    <m/>
    <m/>
    <m/>
    <m/>
    <m/>
    <m/>
    <m/>
    <m/>
    <m/>
    <m/>
    <m/>
    <m/>
    <m/>
    <s v="固定收益类资产"/>
  </r>
  <r>
    <s v="中航光电"/>
    <s v="中航光电科技股份有限公司"/>
    <s v="股票"/>
    <s v="沪深主板股"/>
    <s v="002179.SZ"/>
    <x v="465"/>
    <n v="5600"/>
    <n v="401494.01"/>
    <x v="5745"/>
    <m/>
    <m/>
    <s v="万能"/>
    <s v="新动力22号"/>
    <s v="华安财保资管新动力22集合资产管理产品"/>
    <s v="HA0260"/>
    <s v="组合类保险资管产品"/>
    <s v="固定收益类保险资管产品"/>
    <n v="1"/>
    <s v="华安财保资产管理有限责任公司"/>
    <n v="691081800"/>
    <n v="673786686.64999998"/>
    <m/>
    <m/>
    <m/>
    <m/>
    <s v="是"/>
    <n v="4.9319809371891096E-6"/>
    <m/>
    <m/>
    <m/>
    <m/>
    <m/>
    <m/>
    <m/>
    <m/>
    <m/>
    <m/>
    <m/>
    <m/>
    <m/>
    <m/>
    <m/>
    <m/>
    <m/>
    <m/>
    <m/>
    <m/>
    <m/>
    <m/>
    <m/>
    <m/>
    <m/>
    <m/>
    <m/>
    <m/>
    <m/>
    <m/>
    <m/>
    <m/>
    <m/>
    <m/>
    <m/>
    <m/>
    <m/>
    <m/>
    <s v="固定收益类资产"/>
  </r>
  <r>
    <s v="科大讯飞"/>
    <s v="科大讯飞股份有限公司"/>
    <s v="股票"/>
    <s v="沪深主板股"/>
    <s v="002230.SZ"/>
    <x v="662"/>
    <n v="18600"/>
    <n v="807229.56"/>
    <x v="5746"/>
    <m/>
    <m/>
    <s v="万能"/>
    <s v="新动力22号"/>
    <s v="华安财保资管新动力22集合资产管理产品"/>
    <s v="HA0260"/>
    <s v="组合类保险资管产品"/>
    <s v="固定收益类保险资管产品"/>
    <n v="1"/>
    <s v="华安财保资产管理有限责任公司"/>
    <n v="691081800"/>
    <n v="673786686.64999998"/>
    <m/>
    <m/>
    <m/>
    <m/>
    <s v="是"/>
    <n v="8.0023224116382204E-6"/>
    <m/>
    <m/>
    <m/>
    <m/>
    <m/>
    <m/>
    <m/>
    <m/>
    <m/>
    <m/>
    <m/>
    <m/>
    <m/>
    <m/>
    <m/>
    <m/>
    <m/>
    <m/>
    <m/>
    <m/>
    <m/>
    <m/>
    <m/>
    <m/>
    <m/>
    <m/>
    <m/>
    <m/>
    <m/>
    <m/>
    <m/>
    <m/>
    <m/>
    <m/>
    <m/>
    <m/>
    <m/>
    <m/>
    <s v="固定收益类资产"/>
  </r>
  <r>
    <s v="大华股份"/>
    <s v="浙江大华技术股份有限公司"/>
    <s v="股票"/>
    <s v="沪深主板股"/>
    <s v="002236.SZ"/>
    <x v="927"/>
    <n v="17500"/>
    <n v="357321.26"/>
    <x v="5747"/>
    <m/>
    <m/>
    <s v="万能"/>
    <s v="新动力22号"/>
    <s v="华安财保资管新动力22集合资产管理产品"/>
    <s v="HA0260"/>
    <s v="组合类保险资管产品"/>
    <s v="固定收益类保险资管产品"/>
    <n v="1"/>
    <s v="华安财保资产管理有限责任公司"/>
    <n v="691081800"/>
    <n v="673786686.64999998"/>
    <m/>
    <m/>
    <m/>
    <m/>
    <s v="是"/>
    <n v="5.8439484175978501E-6"/>
    <m/>
    <m/>
    <m/>
    <m/>
    <m/>
    <m/>
    <m/>
    <m/>
    <m/>
    <m/>
    <m/>
    <m/>
    <m/>
    <m/>
    <m/>
    <m/>
    <m/>
    <m/>
    <m/>
    <m/>
    <m/>
    <m/>
    <m/>
    <m/>
    <m/>
    <m/>
    <m/>
    <m/>
    <m/>
    <m/>
    <m/>
    <m/>
    <m/>
    <m/>
    <m/>
    <m/>
    <m/>
    <m/>
    <s v="固定收益类资产"/>
  </r>
  <r>
    <s v="歌尔股份"/>
    <s v="歌尔股份有限公司"/>
    <s v="股票"/>
    <s v="沪深主板股"/>
    <s v="002241.SZ"/>
    <x v="408"/>
    <n v="25914"/>
    <n v="990211.14"/>
    <x v="5748"/>
    <m/>
    <m/>
    <s v="万能"/>
    <s v="新动力22号"/>
    <s v="华安财保资管新动力22集合资产管理产品"/>
    <s v="HA0260"/>
    <s v="组合类保险资管产品"/>
    <s v="固定收益类保险资管产品"/>
    <n v="1"/>
    <s v="华安财保资产管理有限责任公司"/>
    <n v="691081800"/>
    <n v="673786686.64999998"/>
    <m/>
    <m/>
    <m/>
    <m/>
    <s v="是"/>
    <n v="7.5853527016130203E-6"/>
    <m/>
    <m/>
    <m/>
    <m/>
    <m/>
    <m/>
    <m/>
    <m/>
    <m/>
    <m/>
    <m/>
    <m/>
    <m/>
    <m/>
    <m/>
    <m/>
    <m/>
    <m/>
    <m/>
    <m/>
    <m/>
    <m/>
    <m/>
    <m/>
    <m/>
    <m/>
    <m/>
    <m/>
    <m/>
    <m/>
    <m/>
    <m/>
    <m/>
    <m/>
    <m/>
    <m/>
    <m/>
    <m/>
    <s v="固定收益类资产"/>
  </r>
  <r>
    <s v="上海莱士"/>
    <s v="上海莱士血液制品股份有限公司"/>
    <s v="股票"/>
    <s v="沪深主板股"/>
    <s v="002252.SZ"/>
    <x v="928"/>
    <n v="36500"/>
    <n v="259720.41"/>
    <x v="5749"/>
    <m/>
    <m/>
    <s v="万能"/>
    <s v="新动力22号"/>
    <s v="华安财保资管新动力22集合资产管理产品"/>
    <s v="HA0260"/>
    <s v="组合类保险资管产品"/>
    <s v="固定收益类保险资管产品"/>
    <n v="1"/>
    <s v="华安财保资产管理有限责任公司"/>
    <n v="691081800"/>
    <n v="673786686.64999998"/>
    <m/>
    <m/>
    <m/>
    <m/>
    <s v="是"/>
    <n v="5.4147972764573098E-6"/>
    <m/>
    <m/>
    <m/>
    <m/>
    <m/>
    <m/>
    <m/>
    <m/>
    <m/>
    <m/>
    <m/>
    <m/>
    <m/>
    <m/>
    <m/>
    <m/>
    <m/>
    <m/>
    <m/>
    <m/>
    <m/>
    <m/>
    <m/>
    <m/>
    <m/>
    <m/>
    <m/>
    <m/>
    <m/>
    <m/>
    <m/>
    <m/>
    <m/>
    <m/>
    <m/>
    <m/>
    <m/>
    <m/>
    <s v="固定收益类资产"/>
  </r>
  <r>
    <s v="东方雨虹"/>
    <s v="北京东方雨虹防水技术股份有限公司"/>
    <s v="股票"/>
    <s v="沪深主板股"/>
    <s v="002271.SZ"/>
    <x v="460"/>
    <n v="21250"/>
    <n v="858234.02"/>
    <x v="5750"/>
    <m/>
    <m/>
    <s v="万能"/>
    <s v="新动力22号"/>
    <s v="华安财保资管新动力22集合资产管理产品"/>
    <s v="HA0260"/>
    <s v="组合类保险资管产品"/>
    <s v="固定收益类保险资管产品"/>
    <n v="1"/>
    <s v="华安财保资产管理有限责任公司"/>
    <n v="691081800"/>
    <n v="673786686.64999998"/>
    <m/>
    <m/>
    <m/>
    <m/>
    <s v="是"/>
    <n v="8.43378702960114E-6"/>
    <m/>
    <m/>
    <m/>
    <m/>
    <m/>
    <m/>
    <m/>
    <m/>
    <m/>
    <m/>
    <m/>
    <m/>
    <m/>
    <m/>
    <m/>
    <m/>
    <m/>
    <m/>
    <m/>
    <m/>
    <m/>
    <m/>
    <m/>
    <m/>
    <m/>
    <m/>
    <m/>
    <m/>
    <m/>
    <m/>
    <m/>
    <m/>
    <m/>
    <m/>
    <m/>
    <m/>
    <m/>
    <m/>
    <s v="固定收益类资产"/>
  </r>
  <r>
    <s v="洋河股份"/>
    <s v="江苏洋河酒厂股份有限公司"/>
    <s v="股票"/>
    <s v="沪深主板股"/>
    <s v="002304.SZ"/>
    <x v="671"/>
    <n v="6500"/>
    <n v="1054231.3700000001"/>
    <x v="5751"/>
    <m/>
    <m/>
    <s v="万能"/>
    <s v="新动力22号"/>
    <s v="华安财保资管新动力22集合资产管理产品"/>
    <s v="HA0260"/>
    <s v="组合类保险资管产品"/>
    <s v="固定收益类保险资管产品"/>
    <n v="1"/>
    <s v="华安财保资产管理有限责任公司"/>
    <n v="691081800"/>
    <n v="673786686.64999998"/>
    <m/>
    <m/>
    <m/>
    <m/>
    <s v="是"/>
    <n v="4.3132393887675302E-6"/>
    <m/>
    <m/>
    <m/>
    <m/>
    <m/>
    <m/>
    <m/>
    <m/>
    <m/>
    <m/>
    <m/>
    <m/>
    <m/>
    <m/>
    <m/>
    <m/>
    <m/>
    <m/>
    <m/>
    <m/>
    <m/>
    <m/>
    <m/>
    <m/>
    <m/>
    <m/>
    <m/>
    <m/>
    <m/>
    <m/>
    <m/>
    <m/>
    <m/>
    <m/>
    <m/>
    <m/>
    <m/>
    <m/>
    <s v="固定收益类资产"/>
  </r>
  <r>
    <s v="海大集团"/>
    <s v="广东海大集团股份有限公司"/>
    <s v="股票"/>
    <s v="沪深主板股"/>
    <s v="002311.SZ"/>
    <x v="564"/>
    <n v="9100"/>
    <n v="608103.94999999995"/>
    <x v="5752"/>
    <m/>
    <m/>
    <s v="万能"/>
    <s v="新动力22号"/>
    <s v="华安财保资管新动力22集合资产管理产品"/>
    <s v="HA0260"/>
    <s v="组合类保险资管产品"/>
    <s v="固定收益类保险资管产品"/>
    <n v="1"/>
    <s v="华安财保资产管理有限责任公司"/>
    <n v="691081800"/>
    <n v="673786686.64999998"/>
    <m/>
    <m/>
    <m/>
    <m/>
    <s v="是"/>
    <n v="5.4780961422981504E-6"/>
    <m/>
    <m/>
    <m/>
    <m/>
    <m/>
    <m/>
    <m/>
    <m/>
    <m/>
    <m/>
    <m/>
    <m/>
    <m/>
    <m/>
    <m/>
    <m/>
    <m/>
    <m/>
    <m/>
    <m/>
    <m/>
    <m/>
    <m/>
    <m/>
    <m/>
    <m/>
    <m/>
    <m/>
    <m/>
    <m/>
    <m/>
    <m/>
    <m/>
    <m/>
    <m/>
    <m/>
    <m/>
    <m/>
    <s v="固定收益类资产"/>
  </r>
  <r>
    <s v="顺丰控股"/>
    <s v="顺丰控股股份有限公司"/>
    <s v="股票"/>
    <s v="沪深主板股"/>
    <s v="002352.SZ"/>
    <x v="929"/>
    <n v="19200"/>
    <n v="1167764.6000000001"/>
    <x v="5753"/>
    <m/>
    <m/>
    <s v="万能"/>
    <s v="新动力22号"/>
    <s v="华安财保资管新动力22集合资产管理产品"/>
    <s v="HA0260"/>
    <s v="组合类保险资管产品"/>
    <s v="固定收益类保险资管产品"/>
    <n v="1"/>
    <s v="华安财保资产管理有限责任公司"/>
    <n v="691081800"/>
    <n v="673786686.64999998"/>
    <m/>
    <m/>
    <m/>
    <m/>
    <s v="是"/>
    <n v="3.9222076100264204E-6"/>
    <m/>
    <m/>
    <m/>
    <m/>
    <m/>
    <m/>
    <m/>
    <m/>
    <m/>
    <m/>
    <m/>
    <m/>
    <m/>
    <m/>
    <m/>
    <m/>
    <m/>
    <m/>
    <m/>
    <m/>
    <m/>
    <m/>
    <m/>
    <m/>
    <m/>
    <m/>
    <m/>
    <m/>
    <m/>
    <m/>
    <m/>
    <m/>
    <m/>
    <m/>
    <m/>
    <m/>
    <m/>
    <m/>
    <s v="固定收益类资产"/>
  </r>
  <r>
    <s v="北方华创"/>
    <s v="北方华创科技集团股份有限公司"/>
    <s v="股票"/>
    <s v="沪深主板股"/>
    <s v="002371.SZ"/>
    <x v="463"/>
    <n v="2400"/>
    <n v="445305.89"/>
    <x v="5754"/>
    <m/>
    <m/>
    <s v="万能"/>
    <s v="新动力22号"/>
    <s v="华安财保资管新动力22集合资产管理产品"/>
    <s v="HA0260"/>
    <s v="组合类保险资管产品"/>
    <s v="固定收益类保险资管产品"/>
    <n v="1"/>
    <s v="华安财保资产管理有限责任公司"/>
    <n v="691081800"/>
    <n v="673786686.64999998"/>
    <m/>
    <m/>
    <m/>
    <m/>
    <s v="是"/>
    <n v="4.5643110109199197E-6"/>
    <m/>
    <m/>
    <m/>
    <m/>
    <m/>
    <m/>
    <m/>
    <m/>
    <m/>
    <m/>
    <m/>
    <m/>
    <m/>
    <m/>
    <m/>
    <m/>
    <m/>
    <m/>
    <m/>
    <m/>
    <m/>
    <m/>
    <m/>
    <m/>
    <m/>
    <m/>
    <m/>
    <m/>
    <m/>
    <m/>
    <m/>
    <m/>
    <m/>
    <m/>
    <m/>
    <m/>
    <m/>
    <m/>
    <s v="固定收益类资产"/>
  </r>
  <r>
    <s v="广 联 达"/>
    <s v="广联达科技股份有限公司"/>
    <s v="股票"/>
    <s v="沪深主板股"/>
    <s v="002410.SZ"/>
    <x v="676"/>
    <n v="10470"/>
    <n v="703882.3"/>
    <x v="5755"/>
    <m/>
    <m/>
    <s v="万能"/>
    <s v="新动力22号"/>
    <s v="华安财保资管新动力22集合资产管理产品"/>
    <s v="HA0260"/>
    <s v="组合类保险资管产品"/>
    <s v="固定收益类保险资管产品"/>
    <n v="1"/>
    <s v="华安财保资产管理有限责任公司"/>
    <n v="691081800"/>
    <n v="673786686.64999998"/>
    <m/>
    <m/>
    <m/>
    <m/>
    <s v="是"/>
    <n v="8.7954541309409902E-6"/>
    <m/>
    <m/>
    <m/>
    <m/>
    <m/>
    <m/>
    <m/>
    <m/>
    <m/>
    <m/>
    <m/>
    <m/>
    <m/>
    <m/>
    <m/>
    <m/>
    <m/>
    <m/>
    <m/>
    <m/>
    <m/>
    <m/>
    <m/>
    <m/>
    <m/>
    <m/>
    <m/>
    <m/>
    <m/>
    <m/>
    <m/>
    <m/>
    <m/>
    <m/>
    <m/>
    <m/>
    <m/>
    <m/>
    <s v="固定收益类资产"/>
  </r>
  <r>
    <s v="高德红外"/>
    <s v="武汉高德红外股份有限公司"/>
    <s v="股票"/>
    <s v="沪深主板股"/>
    <s v="002414.SZ"/>
    <x v="930"/>
    <n v="8120"/>
    <n v="204295.33"/>
    <x v="5756"/>
    <m/>
    <m/>
    <s v="万能"/>
    <s v="新动力22号"/>
    <s v="华安财保资管新动力22集合资产管理产品"/>
    <s v="HA0260"/>
    <s v="组合类保险资管产品"/>
    <s v="固定收益类保险资管产品"/>
    <n v="1"/>
    <s v="华安财保资产管理有限责任公司"/>
    <n v="691081800"/>
    <n v="673786686.64999998"/>
    <m/>
    <m/>
    <m/>
    <m/>
    <s v="是"/>
    <n v="3.4603870669138001E-6"/>
    <m/>
    <m/>
    <m/>
    <m/>
    <m/>
    <m/>
    <m/>
    <m/>
    <m/>
    <m/>
    <m/>
    <m/>
    <m/>
    <m/>
    <m/>
    <m/>
    <m/>
    <m/>
    <m/>
    <m/>
    <m/>
    <m/>
    <m/>
    <m/>
    <m/>
    <m/>
    <m/>
    <m/>
    <m/>
    <m/>
    <m/>
    <m/>
    <m/>
    <m/>
    <m/>
    <m/>
    <m/>
    <m/>
    <s v="固定收益类资产"/>
  </r>
  <r>
    <s v="海康威视"/>
    <s v="杭州海康威视数字技术股份有限公司"/>
    <s v="股票"/>
    <s v="沪深主板股"/>
    <s v="002415.SZ"/>
    <x v="466"/>
    <n v="30000"/>
    <n v="1512570.65"/>
    <x v="5757"/>
    <m/>
    <m/>
    <s v="万能"/>
    <s v="新动力22号"/>
    <s v="华安财保资管新动力22集合资产管理产品"/>
    <s v="HA0260"/>
    <s v="组合类保险资管产品"/>
    <s v="固定收益类保险资管产品"/>
    <n v="1"/>
    <s v="华安财保资产管理有限责任公司"/>
    <n v="691081800"/>
    <n v="673786686.64999998"/>
    <m/>
    <m/>
    <m/>
    <m/>
    <s v="是"/>
    <n v="3.1802540252899498E-6"/>
    <m/>
    <m/>
    <m/>
    <m/>
    <m/>
    <m/>
    <m/>
    <m/>
    <m/>
    <m/>
    <m/>
    <m/>
    <m/>
    <m/>
    <m/>
    <m/>
    <m/>
    <m/>
    <m/>
    <m/>
    <m/>
    <m/>
    <m/>
    <m/>
    <m/>
    <m/>
    <m/>
    <m/>
    <m/>
    <m/>
    <m/>
    <m/>
    <m/>
    <m/>
    <m/>
    <m/>
    <m/>
    <m/>
    <s v="固定收益类资产"/>
  </r>
  <r>
    <s v="晶澳科技"/>
    <s v="晶澳太阳能科技股份有限公司"/>
    <s v="股票"/>
    <s v="沪深主板股"/>
    <s v="002459.SZ"/>
    <x v="931"/>
    <n v="6700"/>
    <n v="583234"/>
    <x v="5758"/>
    <m/>
    <m/>
    <s v="万能"/>
    <s v="新动力22号"/>
    <s v="华安财保资管新动力22集合资产管理产品"/>
    <s v="HA0260"/>
    <s v="组合类保险资管产品"/>
    <s v="固定收益类保险资管产品"/>
    <n v="1"/>
    <s v="华安财保资产管理有限责任公司"/>
    <n v="691081800"/>
    <n v="673786686.64999998"/>
    <m/>
    <m/>
    <m/>
    <m/>
    <s v="是"/>
    <n v="4.1872897849675097E-6"/>
    <m/>
    <m/>
    <m/>
    <m/>
    <m/>
    <m/>
    <m/>
    <m/>
    <m/>
    <m/>
    <m/>
    <m/>
    <m/>
    <m/>
    <m/>
    <m/>
    <m/>
    <m/>
    <m/>
    <m/>
    <m/>
    <m/>
    <m/>
    <m/>
    <m/>
    <m/>
    <m/>
    <m/>
    <m/>
    <m/>
    <m/>
    <m/>
    <m/>
    <m/>
    <m/>
    <m/>
    <m/>
    <m/>
    <s v="固定收益类资产"/>
  </r>
  <r>
    <s v="赣锋锂业"/>
    <s v="江西赣锋锂业股份有限公司"/>
    <s v="股票"/>
    <s v="沪深主板股"/>
    <s v="002460.SZ"/>
    <x v="679"/>
    <n v="8800"/>
    <n v="781184.87"/>
    <x v="5759"/>
    <m/>
    <m/>
    <s v="万能"/>
    <s v="新动力22号"/>
    <s v="华安财保资管新动力22集合资产管理产品"/>
    <s v="HA0260"/>
    <s v="组合类保险资管产品"/>
    <s v="固定收益类保险资管产品"/>
    <n v="1"/>
    <s v="华安财保资产管理有限责任公司"/>
    <n v="691081800"/>
    <n v="673786686.64999998"/>
    <m/>
    <m/>
    <m/>
    <m/>
    <s v="是"/>
    <n v="6.1218290734122004E-6"/>
    <m/>
    <m/>
    <m/>
    <m/>
    <m/>
    <m/>
    <m/>
    <m/>
    <m/>
    <m/>
    <m/>
    <m/>
    <m/>
    <m/>
    <m/>
    <m/>
    <m/>
    <m/>
    <m/>
    <m/>
    <m/>
    <m/>
    <m/>
    <m/>
    <m/>
    <m/>
    <m/>
    <m/>
    <m/>
    <m/>
    <m/>
    <m/>
    <m/>
    <m/>
    <m/>
    <m/>
    <m/>
    <m/>
    <s v="固定收益类资产"/>
  </r>
  <r>
    <s v="天齐锂业"/>
    <s v="天齐锂业股份有限公司"/>
    <s v="股票"/>
    <s v="沪深主板股"/>
    <s v="002466.SZ"/>
    <x v="932"/>
    <n v="11500"/>
    <n v="1061055"/>
    <x v="5760"/>
    <m/>
    <m/>
    <s v="万能"/>
    <s v="新动力22号"/>
    <s v="华安财保资管新动力22集合资产管理产品"/>
    <s v="HA0260"/>
    <s v="组合类保险资管产品"/>
    <s v="固定收益类保险资管产品"/>
    <n v="1"/>
    <s v="华安财保资产管理有限责任公司"/>
    <n v="691081800"/>
    <n v="673786686.64999998"/>
    <m/>
    <m/>
    <m/>
    <m/>
    <s v="是"/>
    <n v="7.7855289443310292E-6"/>
    <m/>
    <m/>
    <m/>
    <m/>
    <m/>
    <m/>
    <m/>
    <m/>
    <m/>
    <m/>
    <m/>
    <m/>
    <m/>
    <m/>
    <m/>
    <m/>
    <m/>
    <m/>
    <m/>
    <m/>
    <m/>
    <m/>
    <m/>
    <m/>
    <m/>
    <m/>
    <m/>
    <m/>
    <m/>
    <m/>
    <m/>
    <m/>
    <m/>
    <m/>
    <m/>
    <m/>
    <m/>
    <m/>
    <s v="固定收益类资产"/>
  </r>
  <r>
    <s v="立讯精密"/>
    <s v="立讯精密工业股份有限公司"/>
    <s v="股票"/>
    <s v="沪深主板股"/>
    <s v="002475.SZ"/>
    <x v="457"/>
    <n v="48000"/>
    <n v="2041078.09"/>
    <x v="5761"/>
    <m/>
    <m/>
    <s v="万能"/>
    <s v="新动力22号"/>
    <s v="华安财保资管新动力22集合资产管理产品"/>
    <s v="HA0260"/>
    <s v="组合类保险资管产品"/>
    <s v="固定收益类保险资管产品"/>
    <n v="1"/>
    <s v="华安财保资产管理有限责任公司"/>
    <n v="691081800"/>
    <n v="673786686.64999998"/>
    <m/>
    <m/>
    <m/>
    <m/>
    <s v="是"/>
    <n v="6.7755445291284896E-6"/>
    <m/>
    <m/>
    <m/>
    <m/>
    <m/>
    <m/>
    <m/>
    <m/>
    <m/>
    <m/>
    <m/>
    <m/>
    <m/>
    <m/>
    <m/>
    <m/>
    <m/>
    <m/>
    <m/>
    <m/>
    <m/>
    <m/>
    <m/>
    <m/>
    <m/>
    <m/>
    <m/>
    <m/>
    <m/>
    <m/>
    <m/>
    <m/>
    <m/>
    <m/>
    <m/>
    <m/>
    <m/>
    <m/>
    <s v="固定收益类资产"/>
  </r>
  <r>
    <s v="三七互娱"/>
    <s v="三七互娱网络科技集团股份有限公司"/>
    <s v="股票"/>
    <s v="沪深主板股"/>
    <s v="002555.SZ"/>
    <x v="682"/>
    <n v="14576"/>
    <n v="401569.05"/>
    <x v="5762"/>
    <m/>
    <m/>
    <s v="万能"/>
    <s v="新动力22号"/>
    <s v="华安财保资管新动力22集合资产管理产品"/>
    <s v="HA0260"/>
    <s v="组合类保险资管产品"/>
    <s v="固定收益类保险资管产品"/>
    <n v="1"/>
    <s v="华安财保资产管理有限责任公司"/>
    <n v="691081800"/>
    <n v="673786686.64999998"/>
    <m/>
    <m/>
    <m/>
    <m/>
    <s v="是"/>
    <n v="6.57208834862876E-6"/>
    <m/>
    <m/>
    <m/>
    <m/>
    <m/>
    <m/>
    <m/>
    <m/>
    <m/>
    <m/>
    <m/>
    <m/>
    <m/>
    <m/>
    <m/>
    <m/>
    <m/>
    <m/>
    <m/>
    <m/>
    <m/>
    <m/>
    <m/>
    <m/>
    <m/>
    <m/>
    <m/>
    <m/>
    <m/>
    <m/>
    <m/>
    <m/>
    <m/>
    <m/>
    <m/>
    <m/>
    <m/>
    <m/>
    <s v="固定收益类资产"/>
  </r>
  <r>
    <s v="百润股份"/>
    <s v="上海百润投资控股集团股份有限公司"/>
    <s v="股票"/>
    <s v="沪深主板股"/>
    <s v="002568.SZ"/>
    <x v="933"/>
    <n v="4200"/>
    <n v="215799"/>
    <x v="5763"/>
    <m/>
    <m/>
    <s v="万能"/>
    <s v="新动力22号"/>
    <s v="华安财保资管新动力22集合资产管理产品"/>
    <s v="HA0260"/>
    <s v="组合类保险资管产品"/>
    <s v="固定收益类保险资管产品"/>
    <n v="1"/>
    <s v="华安财保资产管理有限责任公司"/>
    <n v="691081800"/>
    <n v="673786686.64999998"/>
    <m/>
    <m/>
    <m/>
    <m/>
    <s v="是"/>
    <n v="5.5922496192330401E-6"/>
    <m/>
    <m/>
    <m/>
    <m/>
    <m/>
    <m/>
    <m/>
    <m/>
    <m/>
    <m/>
    <m/>
    <m/>
    <m/>
    <m/>
    <m/>
    <m/>
    <m/>
    <m/>
    <m/>
    <m/>
    <m/>
    <m/>
    <m/>
    <m/>
    <m/>
    <m/>
    <m/>
    <m/>
    <m/>
    <m/>
    <m/>
    <m/>
    <m/>
    <m/>
    <m/>
    <m/>
    <m/>
    <m/>
    <s v="固定收益类资产"/>
  </r>
  <r>
    <s v="比 亚 迪"/>
    <s v="比亚迪股份有限公司"/>
    <s v="股票"/>
    <s v="沪深主板股"/>
    <s v="002594.SZ"/>
    <x v="468"/>
    <n v="7800"/>
    <n v="1425240.05"/>
    <x v="5764"/>
    <m/>
    <m/>
    <s v="万能"/>
    <s v="新动力22号"/>
    <s v="华安财保资管新动力22集合资产管理产品"/>
    <s v="HA0260"/>
    <s v="组合类保险资管产品"/>
    <s v="固定收益类保险资管产品"/>
    <n v="1"/>
    <s v="华安财保资产管理有限责任公司"/>
    <n v="691081800"/>
    <n v="673786686.64999998"/>
    <m/>
    <m/>
    <m/>
    <m/>
    <s v="是"/>
    <n v="2.6793600961915E-6"/>
    <m/>
    <m/>
    <m/>
    <m/>
    <m/>
    <m/>
    <m/>
    <m/>
    <m/>
    <m/>
    <m/>
    <m/>
    <m/>
    <m/>
    <m/>
    <m/>
    <m/>
    <m/>
    <m/>
    <m/>
    <m/>
    <m/>
    <m/>
    <m/>
    <m/>
    <m/>
    <m/>
    <m/>
    <m/>
    <m/>
    <m/>
    <m/>
    <m/>
    <m/>
    <m/>
    <m/>
    <m/>
    <m/>
    <s v="固定收益类资产"/>
  </r>
  <r>
    <s v="领益智造"/>
    <s v="广东领益智造股份有限公司"/>
    <s v="股票"/>
    <s v="沪深主板股"/>
    <s v="002600.SZ"/>
    <x v="934"/>
    <n v="26500"/>
    <n v="271222.65000000002"/>
    <x v="5765"/>
    <m/>
    <m/>
    <s v="万能"/>
    <s v="新动力22号"/>
    <s v="华安财保资管新动力22集合资产管理产品"/>
    <s v="HA0260"/>
    <s v="组合类保险资管产品"/>
    <s v="固定收益类保险资管产品"/>
    <n v="1"/>
    <s v="华安财保资产管理有限责任公司"/>
    <n v="691081800"/>
    <n v="673786686.64999998"/>
    <m/>
    <m/>
    <m/>
    <m/>
    <s v="是"/>
    <n v="3.7476414591473198E-6"/>
    <m/>
    <m/>
    <m/>
    <m/>
    <m/>
    <m/>
    <m/>
    <m/>
    <m/>
    <m/>
    <m/>
    <m/>
    <m/>
    <m/>
    <m/>
    <m/>
    <m/>
    <m/>
    <m/>
    <m/>
    <m/>
    <m/>
    <m/>
    <m/>
    <m/>
    <m/>
    <m/>
    <m/>
    <m/>
    <m/>
    <m/>
    <m/>
    <m/>
    <m/>
    <m/>
    <m/>
    <m/>
    <m/>
    <s v="固定收益类资产"/>
  </r>
  <r>
    <s v="龙佰集团"/>
    <s v="龙佰集团股份有限公司"/>
    <s v="股票"/>
    <s v="沪深主板股"/>
    <s v="002601.SZ"/>
    <x v="684"/>
    <n v="14500"/>
    <n v="385446.89"/>
    <x v="5766"/>
    <m/>
    <m/>
    <s v="万能"/>
    <s v="新动力22号"/>
    <s v="华安财保资管新动力22集合资产管理产品"/>
    <s v="HA0260"/>
    <s v="组合类保险资管产品"/>
    <s v="固定收益类保险资管产品"/>
    <n v="1"/>
    <s v="华安财保资产管理有限责任公司"/>
    <n v="691081800"/>
    <n v="673786686.64999998"/>
    <m/>
    <m/>
    <m/>
    <m/>
    <s v="是"/>
    <n v="6.0893404786343201E-6"/>
    <m/>
    <m/>
    <m/>
    <m/>
    <m/>
    <m/>
    <m/>
    <m/>
    <m/>
    <m/>
    <m/>
    <m/>
    <m/>
    <m/>
    <m/>
    <m/>
    <m/>
    <m/>
    <m/>
    <m/>
    <m/>
    <m/>
    <m/>
    <m/>
    <m/>
    <m/>
    <m/>
    <m/>
    <m/>
    <m/>
    <m/>
    <m/>
    <m/>
    <m/>
    <m/>
    <m/>
    <m/>
    <m/>
    <s v="固定收益类资产"/>
  </r>
  <r>
    <s v="世纪华通"/>
    <s v="浙江世纪华通集团股份有限公司"/>
    <s v="股票"/>
    <s v="沪深主板股"/>
    <s v="002602.SZ"/>
    <x v="935"/>
    <n v="42900"/>
    <n v="318951.75"/>
    <x v="5767"/>
    <m/>
    <m/>
    <s v="万能"/>
    <s v="新动力22号"/>
    <s v="华安财保资管新动力22集合资产管理产品"/>
    <s v="HA0260"/>
    <s v="组合类保险资管产品"/>
    <s v="固定收益类保险资管产品"/>
    <n v="1"/>
    <s v="华安财保资产管理有限责任公司"/>
    <n v="691081800"/>
    <n v="673786686.64999998"/>
    <m/>
    <m/>
    <m/>
    <m/>
    <s v="是"/>
    <n v="5.7564135617084499E-6"/>
    <m/>
    <m/>
    <m/>
    <m/>
    <m/>
    <m/>
    <m/>
    <m/>
    <m/>
    <m/>
    <m/>
    <m/>
    <m/>
    <m/>
    <m/>
    <m/>
    <m/>
    <m/>
    <m/>
    <m/>
    <m/>
    <m/>
    <m/>
    <m/>
    <m/>
    <m/>
    <m/>
    <m/>
    <m/>
    <m/>
    <m/>
    <m/>
    <m/>
    <m/>
    <m/>
    <m/>
    <m/>
    <m/>
    <s v="固定收益类资产"/>
  </r>
  <r>
    <s v="完美世界"/>
    <s v="完美世界股份有限公司"/>
    <s v="股票"/>
    <s v="沪深主板股"/>
    <s v="002624.SZ"/>
    <x v="936"/>
    <n v="13100"/>
    <n v="306113.94"/>
    <x v="5768"/>
    <m/>
    <m/>
    <s v="万能"/>
    <s v="新动力22号"/>
    <s v="华安财保资管新动力22集合资产管理产品"/>
    <s v="HA0260"/>
    <s v="组合类保险资管产品"/>
    <s v="固定收益类保险资管产品"/>
    <n v="1"/>
    <s v="华安财保资产管理有限责任公司"/>
    <n v="691081800"/>
    <n v="673786686.64999998"/>
    <m/>
    <m/>
    <m/>
    <m/>
    <s v="是"/>
    <n v="6.7526872978906498E-6"/>
    <m/>
    <m/>
    <m/>
    <m/>
    <m/>
    <m/>
    <m/>
    <m/>
    <m/>
    <m/>
    <m/>
    <m/>
    <m/>
    <m/>
    <m/>
    <m/>
    <m/>
    <m/>
    <m/>
    <m/>
    <m/>
    <m/>
    <m/>
    <m/>
    <m/>
    <m/>
    <m/>
    <m/>
    <m/>
    <m/>
    <m/>
    <m/>
    <m/>
    <m/>
    <m/>
    <m/>
    <m/>
    <m/>
    <s v="固定收益类资产"/>
  </r>
  <r>
    <s v="天赐材料"/>
    <s v="广州天赐高新材料股份有限公司"/>
    <s v="股票"/>
    <s v="沪深主板股"/>
    <s v="002709.SZ"/>
    <x v="686"/>
    <n v="8400"/>
    <n v="842118"/>
    <x v="5769"/>
    <m/>
    <m/>
    <s v="万能"/>
    <s v="新动力22号"/>
    <s v="华安财保资管新动力22集合资产管理产品"/>
    <s v="HA0260"/>
    <s v="组合类保险资管产品"/>
    <s v="固定收益类保险资管产品"/>
    <n v="1"/>
    <s v="华安财保资产管理有限责任公司"/>
    <n v="691081800"/>
    <n v="673786686.64999998"/>
    <m/>
    <m/>
    <m/>
    <m/>
    <s v="是"/>
    <n v="8.7268262673743103E-6"/>
    <m/>
    <m/>
    <m/>
    <m/>
    <m/>
    <m/>
    <m/>
    <m/>
    <m/>
    <m/>
    <m/>
    <m/>
    <m/>
    <m/>
    <m/>
    <m/>
    <m/>
    <m/>
    <m/>
    <m/>
    <m/>
    <m/>
    <m/>
    <m/>
    <m/>
    <m/>
    <m/>
    <m/>
    <m/>
    <m/>
    <m/>
    <m/>
    <m/>
    <m/>
    <m/>
    <m/>
    <m/>
    <m/>
    <s v="固定收益类资产"/>
  </r>
  <r>
    <s v="牧原股份"/>
    <s v="牧原食品股份有限公司"/>
    <s v="股票"/>
    <s v="沪深主板股"/>
    <s v="002714.SZ"/>
    <x v="937"/>
    <n v="27048"/>
    <n v="1637328.3"/>
    <x v="5770"/>
    <m/>
    <m/>
    <s v="万能"/>
    <s v="新动力22号"/>
    <s v="华安财保资管新动力22集合资产管理产品"/>
    <s v="HA0260"/>
    <s v="组合类保险资管产品"/>
    <s v="固定收益类保险资管产品"/>
    <n v="1"/>
    <s v="华安财保资产管理有限责任公司"/>
    <n v="691081800"/>
    <n v="673786686.64999998"/>
    <m/>
    <m/>
    <m/>
    <m/>
    <s v="是"/>
    <n v="5.0822224144043502E-6"/>
    <m/>
    <m/>
    <m/>
    <m/>
    <m/>
    <m/>
    <m/>
    <m/>
    <m/>
    <m/>
    <m/>
    <m/>
    <m/>
    <m/>
    <m/>
    <m/>
    <m/>
    <m/>
    <m/>
    <m/>
    <m/>
    <m/>
    <m/>
    <m/>
    <m/>
    <m/>
    <m/>
    <m/>
    <m/>
    <m/>
    <m/>
    <m/>
    <m/>
    <m/>
    <m/>
    <m/>
    <m/>
    <m/>
    <s v="固定收益类资产"/>
  </r>
  <r>
    <s v="坚朗五金"/>
    <s v="广东坚朗五金制品股份有限公司"/>
    <s v="股票"/>
    <s v="沪深主板股"/>
    <s v="002791.SZ"/>
    <x v="938"/>
    <n v="1200"/>
    <n v="179038"/>
    <x v="5771"/>
    <m/>
    <m/>
    <s v="万能"/>
    <s v="新动力22号"/>
    <s v="华安财保资管新动力22集合资产管理产品"/>
    <s v="HA0260"/>
    <s v="组合类保险资管产品"/>
    <s v="固定收益类保险资管产品"/>
    <n v="1"/>
    <s v="华安财保资产管理有限责任公司"/>
    <n v="691081800"/>
    <n v="673786686.64999998"/>
    <m/>
    <m/>
    <m/>
    <m/>
    <s v="是"/>
    <n v="3.7320395596193302E-6"/>
    <m/>
    <m/>
    <m/>
    <m/>
    <m/>
    <m/>
    <m/>
    <m/>
    <m/>
    <m/>
    <m/>
    <m/>
    <m/>
    <m/>
    <m/>
    <m/>
    <m/>
    <m/>
    <m/>
    <m/>
    <m/>
    <m/>
    <m/>
    <m/>
    <m/>
    <m/>
    <m/>
    <m/>
    <m/>
    <m/>
    <m/>
    <m/>
    <m/>
    <m/>
    <m/>
    <m/>
    <m/>
    <m/>
    <s v="固定收益类资产"/>
  </r>
  <r>
    <s v="恩捷股份"/>
    <s v="云南恩捷新材料股份有限公司"/>
    <s v="股票"/>
    <s v="沪深主板股"/>
    <s v="002812.SZ"/>
    <x v="476"/>
    <n v="5600"/>
    <n v="803433.15"/>
    <x v="5772"/>
    <m/>
    <m/>
    <s v="万能"/>
    <s v="新动力22号"/>
    <s v="华安财保资管新动力22集合资产管理产品"/>
    <s v="HA0260"/>
    <s v="组合类保险资管产品"/>
    <s v="固定收益类保险资管产品"/>
    <n v="1"/>
    <s v="华安财保资产管理有限责任公司"/>
    <n v="691081800"/>
    <n v="673786686.64999998"/>
    <m/>
    <m/>
    <m/>
    <m/>
    <s v="是"/>
    <n v="6.2751630114783401E-6"/>
    <m/>
    <m/>
    <m/>
    <m/>
    <m/>
    <m/>
    <m/>
    <m/>
    <m/>
    <m/>
    <m/>
    <m/>
    <m/>
    <m/>
    <m/>
    <m/>
    <m/>
    <m/>
    <m/>
    <m/>
    <m/>
    <m/>
    <m/>
    <m/>
    <m/>
    <m/>
    <m/>
    <m/>
    <m/>
    <m/>
    <m/>
    <m/>
    <m/>
    <m/>
    <m/>
    <m/>
    <m/>
    <m/>
    <s v="固定收益类资产"/>
  </r>
  <r>
    <s v="凯 莱 英"/>
    <s v="凯莱英医药集团(天津)股份有限公司"/>
    <s v="股票"/>
    <s v="沪深主板股"/>
    <s v="002821.SZ"/>
    <x v="690"/>
    <n v="1300"/>
    <n v="379078.62"/>
    <x v="5773"/>
    <m/>
    <m/>
    <s v="万能"/>
    <s v="新动力22号"/>
    <s v="华安财保资管新动力22集合资产管理产品"/>
    <s v="HA0260"/>
    <s v="组合类保险资管产品"/>
    <s v="固定收益类保险资管产品"/>
    <n v="1"/>
    <s v="华安财保资产管理有限责任公司"/>
    <n v="691081800"/>
    <n v="673786686.64999998"/>
    <m/>
    <m/>
    <m/>
    <m/>
    <s v="是"/>
    <n v="4.9178712103196502E-6"/>
    <m/>
    <m/>
    <m/>
    <m/>
    <m/>
    <m/>
    <m/>
    <m/>
    <m/>
    <m/>
    <m/>
    <m/>
    <m/>
    <m/>
    <m/>
    <m/>
    <m/>
    <m/>
    <m/>
    <m/>
    <m/>
    <m/>
    <m/>
    <m/>
    <m/>
    <m/>
    <m/>
    <m/>
    <m/>
    <m/>
    <m/>
    <m/>
    <m/>
    <m/>
    <m/>
    <m/>
    <m/>
    <m/>
    <s v="固定收益类资产"/>
  </r>
  <r>
    <s v="视源股份"/>
    <s v="广州视源电子科技股份有限公司"/>
    <s v="股票"/>
    <s v="沪深主板股"/>
    <s v="002841.SZ"/>
    <x v="598"/>
    <n v="3500"/>
    <n v="348646.94"/>
    <x v="5774"/>
    <m/>
    <m/>
    <s v="万能"/>
    <s v="新动力22号"/>
    <s v="华安财保资管新动力22集合资产管理产品"/>
    <s v="HA0260"/>
    <s v="组合类保险资管产品"/>
    <s v="固定收益类保险资管产品"/>
    <n v="1"/>
    <s v="华安财保资产管理有限责任公司"/>
    <n v="691081800"/>
    <n v="673786686.64999998"/>
    <m/>
    <m/>
    <m/>
    <m/>
    <s v="是"/>
    <n v="5.2509212268709596E-6"/>
    <m/>
    <m/>
    <m/>
    <m/>
    <m/>
    <m/>
    <m/>
    <m/>
    <m/>
    <m/>
    <m/>
    <m/>
    <m/>
    <m/>
    <m/>
    <m/>
    <m/>
    <m/>
    <m/>
    <m/>
    <m/>
    <m/>
    <m/>
    <m/>
    <m/>
    <m/>
    <m/>
    <m/>
    <m/>
    <m/>
    <m/>
    <m/>
    <m/>
    <m/>
    <m/>
    <m/>
    <m/>
    <m/>
    <s v="固定收益类资产"/>
  </r>
  <r>
    <s v="深南电路"/>
    <s v="深南电路股份有限公司"/>
    <s v="股票"/>
    <s v="沪深主板股"/>
    <s v="002916.SZ"/>
    <x v="939"/>
    <n v="1800"/>
    <n v="203424.37"/>
    <x v="5775"/>
    <m/>
    <m/>
    <s v="万能"/>
    <s v="新动力22号"/>
    <s v="华安财保资管新动力22集合资产管理产品"/>
    <s v="HA0260"/>
    <s v="组合类保险资管产品"/>
    <s v="固定收益类保险资管产品"/>
    <n v="1"/>
    <s v="华安财保资产管理有限责任公司"/>
    <n v="691081800"/>
    <n v="673786686.64999998"/>
    <m/>
    <m/>
    <m/>
    <m/>
    <s v="是"/>
    <n v="3.5095905537935201E-6"/>
    <m/>
    <m/>
    <m/>
    <m/>
    <m/>
    <m/>
    <m/>
    <m/>
    <m/>
    <m/>
    <m/>
    <m/>
    <m/>
    <m/>
    <m/>
    <m/>
    <m/>
    <m/>
    <m/>
    <m/>
    <m/>
    <m/>
    <m/>
    <m/>
    <m/>
    <m/>
    <m/>
    <m/>
    <m/>
    <m/>
    <m/>
    <m/>
    <m/>
    <m/>
    <m/>
    <m/>
    <m/>
    <m/>
    <s v="固定收益类资产"/>
  </r>
  <r>
    <s v="鹏鼎控股"/>
    <s v="鹏鼎控股(深圳)股份有限公司"/>
    <s v="股票"/>
    <s v="沪深主板股"/>
    <s v="002938.SZ"/>
    <x v="940"/>
    <n v="5600"/>
    <n v="200149.47"/>
    <x v="5776"/>
    <m/>
    <m/>
    <s v="万能"/>
    <s v="新动力22号"/>
    <s v="华安财保资管新动力22集合资产管理产品"/>
    <s v="HA0260"/>
    <s v="组合类保险资管产品"/>
    <s v="固定收益类保险资管产品"/>
    <n v="1"/>
    <s v="华安财保资产管理有限责任公司"/>
    <n v="691081800"/>
    <n v="673786686.64999998"/>
    <m/>
    <m/>
    <m/>
    <m/>
    <s v="是"/>
    <n v="2.4122585992082499E-6"/>
    <m/>
    <m/>
    <m/>
    <m/>
    <m/>
    <m/>
    <m/>
    <m/>
    <m/>
    <m/>
    <m/>
    <m/>
    <m/>
    <m/>
    <m/>
    <m/>
    <m/>
    <m/>
    <m/>
    <m/>
    <m/>
    <m/>
    <m/>
    <m/>
    <m/>
    <m/>
    <m/>
    <m/>
    <m/>
    <m/>
    <m/>
    <m/>
    <m/>
    <m/>
    <m/>
    <m/>
    <m/>
    <m/>
    <s v="固定收益类资产"/>
  </r>
  <r>
    <s v="中国广核"/>
    <s v="中国广核电力股份有限公司"/>
    <s v="股票"/>
    <s v="沪深主板股"/>
    <s v="003816.SZ"/>
    <x v="941"/>
    <n v="90200"/>
    <n v="253647.27"/>
    <x v="5777"/>
    <m/>
    <m/>
    <s v="万能"/>
    <s v="新动力22号"/>
    <s v="华安财保资管新动力22集合资产管理产品"/>
    <s v="HA0260"/>
    <s v="组合类保险资管产品"/>
    <s v="固定收益类保险资管产品"/>
    <n v="1"/>
    <s v="华安财保资产管理有限责任公司"/>
    <n v="691081800"/>
    <n v="673786686.64999998"/>
    <m/>
    <m/>
    <m/>
    <m/>
    <s v="是"/>
    <n v="1.7861877393297301E-6"/>
    <m/>
    <m/>
    <m/>
    <m/>
    <m/>
    <m/>
    <m/>
    <m/>
    <m/>
    <m/>
    <m/>
    <m/>
    <m/>
    <m/>
    <m/>
    <m/>
    <m/>
    <m/>
    <m/>
    <m/>
    <m/>
    <m/>
    <m/>
    <m/>
    <m/>
    <m/>
    <m/>
    <m/>
    <m/>
    <m/>
    <m/>
    <m/>
    <m/>
    <m/>
    <m/>
    <m/>
    <m/>
    <m/>
    <s v="固定收益类资产"/>
  </r>
  <r>
    <s v="乐普医疗"/>
    <s v="乐普(北京)医疗器械股份有限公司"/>
    <s v="股票"/>
    <s v="创业板股"/>
    <s v="300003.SZ"/>
    <x v="276"/>
    <n v="10900"/>
    <n v="289417.40999999997"/>
    <x v="5778"/>
    <m/>
    <m/>
    <s v="万能"/>
    <s v="新动力22号"/>
    <s v="华安财保资管新动力22集合资产管理产品"/>
    <s v="HA0260"/>
    <s v="组合类保险资管产品"/>
    <s v="固定收益类保险资管产品"/>
    <n v="1"/>
    <s v="华安财保资产管理有限责任公司"/>
    <n v="691081800"/>
    <n v="673786686.64999998"/>
    <m/>
    <m/>
    <m/>
    <m/>
    <s v="是"/>
    <n v="6.0401573254398798E-6"/>
    <m/>
    <m/>
    <m/>
    <m/>
    <m/>
    <m/>
    <m/>
    <m/>
    <m/>
    <m/>
    <m/>
    <m/>
    <m/>
    <m/>
    <m/>
    <m/>
    <m/>
    <m/>
    <m/>
    <m/>
    <m/>
    <m/>
    <m/>
    <m/>
    <m/>
    <m/>
    <m/>
    <m/>
    <m/>
    <m/>
    <m/>
    <m/>
    <m/>
    <m/>
    <m/>
    <m/>
    <m/>
    <m/>
    <s v="固定收益类资产"/>
  </r>
  <r>
    <s v="亿纬锂能"/>
    <s v="惠州亿纬锂能股份有限公司"/>
    <s v="股票"/>
    <s v="创业板股"/>
    <s v="300014.SZ"/>
    <x v="942"/>
    <n v="12900"/>
    <n v="839214.94"/>
    <x v="5779"/>
    <m/>
    <m/>
    <s v="万能"/>
    <s v="新动力22号"/>
    <s v="华安财保资管新动力22集合资产管理产品"/>
    <s v="HA0260"/>
    <s v="组合类保险资管产品"/>
    <s v="固定收益类保险资管产品"/>
    <n v="1"/>
    <s v="华安财保资产管理有限责任公司"/>
    <n v="691081800"/>
    <n v="673786686.64999998"/>
    <m/>
    <m/>
    <m/>
    <m/>
    <s v="是"/>
    <n v="6.7938050317002398E-6"/>
    <m/>
    <m/>
    <m/>
    <m/>
    <m/>
    <m/>
    <m/>
    <m/>
    <m/>
    <m/>
    <m/>
    <m/>
    <m/>
    <m/>
    <m/>
    <m/>
    <m/>
    <m/>
    <m/>
    <m/>
    <m/>
    <m/>
    <m/>
    <m/>
    <m/>
    <m/>
    <m/>
    <m/>
    <m/>
    <m/>
    <m/>
    <m/>
    <m/>
    <m/>
    <m/>
    <m/>
    <m/>
    <m/>
    <s v="固定收益类资产"/>
  </r>
  <r>
    <s v="爱尔眼科"/>
    <s v="爱尔眼科医院集团股份有限公司"/>
    <s v="股票"/>
    <s v="创业板股"/>
    <s v="300015.SZ"/>
    <x v="943"/>
    <n v="22920"/>
    <n v="1100911.6100000001"/>
    <x v="5780"/>
    <m/>
    <m/>
    <s v="万能"/>
    <s v="新动力22号"/>
    <s v="华安财保资管新动力22集合资产管理产品"/>
    <s v="HA0260"/>
    <s v="组合类保险资管产品"/>
    <s v="固定收益类保险资管产品"/>
    <n v="1"/>
    <s v="华安财保资产管理有限责任公司"/>
    <n v="691081800"/>
    <n v="673786686.64999998"/>
    <m/>
    <m/>
    <m/>
    <m/>
    <s v="是"/>
    <n v="4.2396490441458299E-6"/>
    <m/>
    <m/>
    <m/>
    <m/>
    <m/>
    <m/>
    <m/>
    <m/>
    <m/>
    <m/>
    <m/>
    <m/>
    <m/>
    <m/>
    <m/>
    <m/>
    <m/>
    <m/>
    <m/>
    <m/>
    <m/>
    <m/>
    <m/>
    <m/>
    <m/>
    <m/>
    <m/>
    <m/>
    <m/>
    <m/>
    <m/>
    <m/>
    <m/>
    <m/>
    <m/>
    <m/>
    <m/>
    <m/>
    <s v="固定收益类资产"/>
  </r>
  <r>
    <s v="同 花 顺"/>
    <s v="浙江核新同花顺网络信息股份有限公司"/>
    <s v="股票"/>
    <s v="创业板股"/>
    <s v="300033.SZ"/>
    <x v="944"/>
    <n v="2400"/>
    <n v="301261.53999999998"/>
    <x v="5781"/>
    <m/>
    <m/>
    <s v="万能"/>
    <s v="新动力22号"/>
    <s v="华安财保资管新动力22集合资产管理产品"/>
    <s v="HA0260"/>
    <s v="组合类保险资管产品"/>
    <s v="固定收益类保险资管产品"/>
    <n v="1"/>
    <s v="华安财保资产管理有限责任公司"/>
    <n v="691081800"/>
    <n v="673786686.64999998"/>
    <m/>
    <m/>
    <m/>
    <m/>
    <s v="是"/>
    <n v="4.4642857142857104E-6"/>
    <m/>
    <m/>
    <m/>
    <m/>
    <m/>
    <m/>
    <m/>
    <m/>
    <m/>
    <m/>
    <m/>
    <m/>
    <m/>
    <m/>
    <m/>
    <m/>
    <m/>
    <m/>
    <m/>
    <m/>
    <m/>
    <m/>
    <m/>
    <m/>
    <m/>
    <m/>
    <m/>
    <m/>
    <m/>
    <m/>
    <m/>
    <m/>
    <m/>
    <m/>
    <m/>
    <m/>
    <m/>
    <m/>
    <s v="固定收益类资产"/>
  </r>
  <r>
    <s v="东方财富"/>
    <s v="东方财富信息股份有限公司"/>
    <s v="股票"/>
    <s v="创业板股"/>
    <s v="300059.SZ"/>
    <x v="700"/>
    <n v="116112"/>
    <n v="2253615.34"/>
    <x v="5782"/>
    <m/>
    <m/>
    <s v="万能"/>
    <s v="新动力22号"/>
    <s v="华安财保资管新动力22集合资产管理产品"/>
    <s v="HA0260"/>
    <s v="组合类保险资管产品"/>
    <s v="固定收益类保险资管产品"/>
    <n v="1"/>
    <s v="华安财保资产管理有限责任公司"/>
    <n v="691081800"/>
    <n v="673786686.64999998"/>
    <m/>
    <m/>
    <m/>
    <m/>
    <s v="是"/>
    <n v="8.7869359570366092E-6"/>
    <m/>
    <m/>
    <m/>
    <m/>
    <m/>
    <m/>
    <m/>
    <m/>
    <m/>
    <m/>
    <m/>
    <m/>
    <m/>
    <m/>
    <m/>
    <m/>
    <m/>
    <m/>
    <m/>
    <m/>
    <m/>
    <m/>
    <m/>
    <m/>
    <m/>
    <m/>
    <m/>
    <m/>
    <m/>
    <m/>
    <m/>
    <m/>
    <m/>
    <m/>
    <m/>
    <m/>
    <m/>
    <m/>
    <s v="固定收益类资产"/>
  </r>
  <r>
    <s v="智飞生物"/>
    <s v="重庆智飞生物制品股份有限公司"/>
    <s v="股票"/>
    <s v="创业板股"/>
    <s v="300122.SZ"/>
    <x v="701"/>
    <n v="7100"/>
    <n v="980326.2"/>
    <x v="5783"/>
    <m/>
    <m/>
    <s v="万能"/>
    <s v="新动力22号"/>
    <s v="华安财保资管新动力22集合资产管理产品"/>
    <s v="HA0260"/>
    <s v="组合类保险资管产品"/>
    <s v="固定收益类保险资管产品"/>
    <n v="1"/>
    <s v="华安财保资产管理有限责任公司"/>
    <n v="691081800"/>
    <n v="673786686.64999998"/>
    <m/>
    <m/>
    <m/>
    <m/>
    <s v="是"/>
    <n v="4.4375000000000003E-6"/>
    <m/>
    <m/>
    <m/>
    <m/>
    <m/>
    <m/>
    <m/>
    <m/>
    <m/>
    <m/>
    <m/>
    <m/>
    <m/>
    <m/>
    <m/>
    <m/>
    <m/>
    <m/>
    <m/>
    <m/>
    <m/>
    <m/>
    <m/>
    <m/>
    <m/>
    <m/>
    <m/>
    <m/>
    <m/>
    <m/>
    <m/>
    <m/>
    <m/>
    <m/>
    <m/>
    <m/>
    <m/>
    <m/>
    <s v="固定收益类资产"/>
  </r>
  <r>
    <s v="汇川技术"/>
    <s v="深圳市汇川技术股份有限公司"/>
    <s v="股票"/>
    <s v="创业板股"/>
    <s v="300124.SZ"/>
    <x v="945"/>
    <n v="17250"/>
    <n v="950261.49"/>
    <x v="5784"/>
    <m/>
    <m/>
    <s v="万能"/>
    <s v="新动力22号"/>
    <s v="华安财保资管新动力22集合资产管理产品"/>
    <s v="HA0260"/>
    <s v="组合类保险资管产品"/>
    <s v="固定收益类保险资管产品"/>
    <n v="1"/>
    <s v="华安财保资产管理有限责任公司"/>
    <n v="691081800"/>
    <n v="673786686.64999998"/>
    <m/>
    <m/>
    <m/>
    <m/>
    <s v="是"/>
    <n v="6.5460603407508799E-6"/>
    <m/>
    <m/>
    <m/>
    <m/>
    <m/>
    <m/>
    <m/>
    <m/>
    <m/>
    <m/>
    <m/>
    <m/>
    <m/>
    <m/>
    <m/>
    <m/>
    <m/>
    <m/>
    <m/>
    <m/>
    <m/>
    <m/>
    <m/>
    <m/>
    <m/>
    <m/>
    <m/>
    <m/>
    <m/>
    <m/>
    <m/>
    <m/>
    <m/>
    <m/>
    <m/>
    <m/>
    <m/>
    <m/>
    <s v="固定收益类资产"/>
  </r>
  <r>
    <s v="沃森生物"/>
    <s v="云南沃森生物技术股份有限公司"/>
    <s v="股票"/>
    <s v="创业板股"/>
    <s v="300142.SZ"/>
    <x v="946"/>
    <n v="14300"/>
    <n v="640733.24"/>
    <x v="5785"/>
    <m/>
    <m/>
    <s v="万能"/>
    <s v="新动力22号"/>
    <s v="华安财保资管新动力22集合资产管理产品"/>
    <s v="HA0260"/>
    <s v="组合类保险资管产品"/>
    <s v="固定收益类保险资管产品"/>
    <n v="1"/>
    <s v="华安财保资产管理有限责任公司"/>
    <n v="691081800"/>
    <n v="673786686.64999998"/>
    <m/>
    <m/>
    <m/>
    <m/>
    <s v="是"/>
    <n v="8.9287281719038997E-6"/>
    <m/>
    <m/>
    <m/>
    <m/>
    <m/>
    <m/>
    <m/>
    <m/>
    <m/>
    <m/>
    <m/>
    <m/>
    <m/>
    <m/>
    <m/>
    <m/>
    <m/>
    <m/>
    <m/>
    <m/>
    <m/>
    <m/>
    <m/>
    <m/>
    <m/>
    <m/>
    <m/>
    <m/>
    <m/>
    <m/>
    <m/>
    <m/>
    <m/>
    <m/>
    <m/>
    <m/>
    <m/>
    <m/>
    <s v="固定收益类资产"/>
  </r>
  <r>
    <s v="宋城演艺"/>
    <s v="宋城演艺发展股份有限公司"/>
    <s v="股票"/>
    <s v="创业板股"/>
    <s v="300144.SZ"/>
    <x v="327"/>
    <n v="13500"/>
    <n v="228278.8"/>
    <x v="5786"/>
    <m/>
    <m/>
    <s v="万能"/>
    <s v="新动力22号"/>
    <s v="华安财保资管新动力22集合资产管理产品"/>
    <s v="HA0260"/>
    <s v="组合类保险资管产品"/>
    <s v="固定收益类保险资管产品"/>
    <n v="1"/>
    <s v="华安财保资产管理有限责任公司"/>
    <n v="691081800"/>
    <n v="673786686.64999998"/>
    <m/>
    <m/>
    <m/>
    <m/>
    <s v="是"/>
    <n v="5.1631279964213304E-6"/>
    <m/>
    <m/>
    <m/>
    <m/>
    <m/>
    <m/>
    <m/>
    <m/>
    <m/>
    <m/>
    <m/>
    <m/>
    <m/>
    <m/>
    <m/>
    <m/>
    <m/>
    <m/>
    <m/>
    <m/>
    <m/>
    <m/>
    <m/>
    <m/>
    <m/>
    <m/>
    <m/>
    <m/>
    <m/>
    <m/>
    <m/>
    <m/>
    <m/>
    <m/>
    <m/>
    <m/>
    <m/>
    <m/>
    <s v="固定收益类资产"/>
  </r>
  <r>
    <s v="阳光电源"/>
    <s v="阳光电源股份有限公司"/>
    <s v="股票"/>
    <s v="创业板股"/>
    <s v="300274.SZ"/>
    <x v="947"/>
    <n v="9300"/>
    <n v="1045756.98"/>
    <x v="5787"/>
    <m/>
    <m/>
    <s v="万能"/>
    <s v="新动力22号"/>
    <s v="华安财保资管新动力22集合资产管理产品"/>
    <s v="HA0260"/>
    <s v="组合类保险资管产品"/>
    <s v="固定收益类保险资管产品"/>
    <n v="1"/>
    <s v="华安财保资产管理有限责任公司"/>
    <n v="691081800"/>
    <n v="673786686.64999998"/>
    <m/>
    <m/>
    <m/>
    <m/>
    <s v="是"/>
    <n v="6.2617155351056299E-6"/>
    <m/>
    <m/>
    <m/>
    <m/>
    <m/>
    <m/>
    <m/>
    <m/>
    <m/>
    <m/>
    <m/>
    <m/>
    <m/>
    <m/>
    <m/>
    <m/>
    <m/>
    <m/>
    <m/>
    <m/>
    <m/>
    <m/>
    <m/>
    <m/>
    <m/>
    <m/>
    <m/>
    <m/>
    <m/>
    <m/>
    <m/>
    <m/>
    <m/>
    <m/>
    <m/>
    <m/>
    <m/>
    <m/>
    <s v="固定收益类资产"/>
  </r>
  <r>
    <s v="晶盛机电"/>
    <s v="浙江晶盛机电股份有限公司"/>
    <s v="股票"/>
    <s v="创业板股"/>
    <s v="300316.SZ"/>
    <x v="948"/>
    <n v="6300"/>
    <n v="372589"/>
    <x v="5788"/>
    <m/>
    <m/>
    <s v="万能"/>
    <s v="新动力22号"/>
    <s v="华安财保资管新动力22集合资产管理产品"/>
    <s v="HA0260"/>
    <s v="组合类保险资管产品"/>
    <s v="固定收益类保险资管产品"/>
    <n v="1"/>
    <s v="华安财保资产管理有限责任公司"/>
    <n v="691081800"/>
    <n v="673786686.64999998"/>
    <m/>
    <m/>
    <m/>
    <m/>
    <s v="是"/>
    <n v="4.8971036363486601E-6"/>
    <m/>
    <m/>
    <m/>
    <m/>
    <m/>
    <m/>
    <m/>
    <m/>
    <m/>
    <m/>
    <m/>
    <m/>
    <m/>
    <m/>
    <m/>
    <m/>
    <m/>
    <m/>
    <m/>
    <m/>
    <m/>
    <m/>
    <m/>
    <m/>
    <m/>
    <m/>
    <m/>
    <m/>
    <m/>
    <m/>
    <m/>
    <m/>
    <m/>
    <m/>
    <m/>
    <m/>
    <m/>
    <m/>
    <s v="固定收益类资产"/>
  </r>
  <r>
    <s v="泰格医药"/>
    <s v="杭州泰格医药科技股份有限公司"/>
    <s v="股票"/>
    <s v="创业板股"/>
    <s v="300347.SZ"/>
    <x v="709"/>
    <n v="5224"/>
    <n v="651504.99"/>
    <x v="5789"/>
    <m/>
    <m/>
    <s v="万能"/>
    <s v="新动力22号"/>
    <s v="华安财保资管新动力22集合资产管理产品"/>
    <s v="HA0260"/>
    <s v="组合类保险资管产品"/>
    <s v="固定收益类保险资管产品"/>
    <n v="1"/>
    <s v="华安财保资产管理有限责任公司"/>
    <n v="691081800"/>
    <n v="673786686.64999998"/>
    <m/>
    <m/>
    <m/>
    <m/>
    <s v="是"/>
    <n v="5.9878155472768699E-6"/>
    <m/>
    <m/>
    <m/>
    <m/>
    <m/>
    <m/>
    <m/>
    <m/>
    <m/>
    <m/>
    <m/>
    <m/>
    <m/>
    <m/>
    <m/>
    <m/>
    <m/>
    <m/>
    <m/>
    <m/>
    <m/>
    <m/>
    <m/>
    <m/>
    <m/>
    <m/>
    <m/>
    <m/>
    <m/>
    <m/>
    <m/>
    <m/>
    <m/>
    <m/>
    <m/>
    <m/>
    <m/>
    <m/>
    <s v="固定收益类资产"/>
  </r>
  <r>
    <s v="三环集团"/>
    <s v="潮州三环(集团)股份有限公司"/>
    <s v="股票"/>
    <s v="创业板股"/>
    <s v="300408.SZ"/>
    <x v="412"/>
    <n v="12000"/>
    <n v="424452.39"/>
    <x v="5790"/>
    <m/>
    <m/>
    <s v="万能"/>
    <s v="新动力22号"/>
    <s v="华安财保资管新动力22集合资产管理产品"/>
    <s v="HA0260"/>
    <s v="组合类保险资管产品"/>
    <s v="固定收益类保险资管产品"/>
    <n v="1"/>
    <s v="华安财保资产管理有限责任公司"/>
    <n v="691081800"/>
    <n v="673786686.64999998"/>
    <m/>
    <m/>
    <m/>
    <m/>
    <s v="是"/>
    <n v="6.2614226252439803E-6"/>
    <m/>
    <m/>
    <m/>
    <m/>
    <m/>
    <m/>
    <m/>
    <m/>
    <m/>
    <m/>
    <m/>
    <m/>
    <m/>
    <m/>
    <m/>
    <m/>
    <m/>
    <m/>
    <m/>
    <m/>
    <m/>
    <m/>
    <m/>
    <m/>
    <m/>
    <m/>
    <m/>
    <m/>
    <m/>
    <m/>
    <m/>
    <m/>
    <m/>
    <m/>
    <m/>
    <m/>
    <m/>
    <m/>
    <s v="固定收益类资产"/>
  </r>
  <r>
    <s v="芒果超媒"/>
    <s v="芒果超媒股份有限公司"/>
    <s v="股票"/>
    <s v="创业板股"/>
    <s v="300413.SZ"/>
    <x v="949"/>
    <n v="4700"/>
    <n v="294812.39"/>
    <x v="5791"/>
    <m/>
    <m/>
    <s v="万能"/>
    <s v="新动力22号"/>
    <s v="华安财保资管新动力22集合资产管理产品"/>
    <s v="HA0260"/>
    <s v="组合类保险资管产品"/>
    <s v="固定收益类保险资管产品"/>
    <n v="1"/>
    <s v="华安财保资产管理有限责任公司"/>
    <n v="691081800"/>
    <n v="673786686.64999998"/>
    <m/>
    <m/>
    <m/>
    <m/>
    <s v="是"/>
    <n v="2.5124005475931999E-6"/>
    <m/>
    <m/>
    <m/>
    <m/>
    <m/>
    <m/>
    <m/>
    <m/>
    <m/>
    <m/>
    <m/>
    <m/>
    <m/>
    <m/>
    <m/>
    <m/>
    <m/>
    <m/>
    <m/>
    <m/>
    <m/>
    <m/>
    <m/>
    <m/>
    <m/>
    <m/>
    <m/>
    <m/>
    <m/>
    <m/>
    <m/>
    <m/>
    <m/>
    <m/>
    <m/>
    <m/>
    <m/>
    <m/>
    <s v="固定收益类资产"/>
  </r>
  <r>
    <s v="先导智能"/>
    <s v="无锡先导智能装备股份有限公司"/>
    <s v="股票"/>
    <s v="创业板股"/>
    <s v="300450.SZ"/>
    <x v="569"/>
    <n v="6500"/>
    <n v="425836.1"/>
    <x v="5792"/>
    <m/>
    <m/>
    <s v="万能"/>
    <s v="新动力22号"/>
    <s v="华安财保资管新动力22集合资产管理产品"/>
    <s v="HA0260"/>
    <s v="组合类保险资管产品"/>
    <s v="固定收益类保险资管产品"/>
    <n v="1"/>
    <s v="华安财保资产管理有限责任公司"/>
    <n v="691081800"/>
    <n v="673786686.64999998"/>
    <m/>
    <m/>
    <m/>
    <m/>
    <s v="是"/>
    <n v="4.1566312558709698E-6"/>
    <m/>
    <m/>
    <m/>
    <m/>
    <m/>
    <m/>
    <m/>
    <m/>
    <m/>
    <m/>
    <m/>
    <m/>
    <m/>
    <m/>
    <m/>
    <m/>
    <m/>
    <m/>
    <m/>
    <m/>
    <m/>
    <m/>
    <m/>
    <m/>
    <m/>
    <m/>
    <m/>
    <m/>
    <m/>
    <m/>
    <m/>
    <m/>
    <m/>
    <m/>
    <m/>
    <m/>
    <m/>
    <m/>
    <s v="固定收益类资产"/>
  </r>
  <r>
    <s v="健帆生物"/>
    <s v="健帆生物科技集团股份有限公司"/>
    <s v="股票"/>
    <s v="创业板股"/>
    <s v="300529.SZ"/>
    <x v="299"/>
    <n v="4300"/>
    <n v="318713.53000000003"/>
    <x v="5793"/>
    <m/>
    <m/>
    <s v="万能"/>
    <s v="新动力22号"/>
    <s v="华安财保资管新动力22集合资产管理产品"/>
    <s v="HA0260"/>
    <s v="组合类保险资管产品"/>
    <s v="固定收益类保险资管产品"/>
    <n v="1"/>
    <s v="华安财保资产管理有限责任公司"/>
    <n v="691081800"/>
    <n v="673786686.64999998"/>
    <m/>
    <m/>
    <m/>
    <m/>
    <s v="是"/>
    <n v="5.33831683500858E-6"/>
    <m/>
    <m/>
    <m/>
    <m/>
    <m/>
    <m/>
    <m/>
    <m/>
    <m/>
    <m/>
    <m/>
    <m/>
    <m/>
    <m/>
    <m/>
    <m/>
    <m/>
    <m/>
    <m/>
    <m/>
    <m/>
    <m/>
    <m/>
    <m/>
    <m/>
    <m/>
    <m/>
    <m/>
    <m/>
    <m/>
    <m/>
    <m/>
    <m/>
    <m/>
    <m/>
    <m/>
    <m/>
    <m/>
    <s v="固定收益类资产"/>
  </r>
  <r>
    <s v="贝达药业"/>
    <s v="贝达药业股份有限公司"/>
    <s v="股票"/>
    <s v="创业板股"/>
    <s v="300558.SZ"/>
    <x v="950"/>
    <n v="2200"/>
    <n v="188578"/>
    <x v="5794"/>
    <m/>
    <m/>
    <s v="万能"/>
    <s v="新动力22号"/>
    <s v="华安财保资管新动力22集合资产管理产品"/>
    <s v="HA0260"/>
    <s v="组合类保险资管产品"/>
    <s v="固定收益类保险资管产品"/>
    <n v="1"/>
    <s v="华安财保资产管理有限责任公司"/>
    <n v="691081800"/>
    <n v="673786686.64999998"/>
    <m/>
    <m/>
    <m/>
    <m/>
    <s v="是"/>
    <n v="5.2962446373145798E-6"/>
    <m/>
    <m/>
    <m/>
    <m/>
    <m/>
    <m/>
    <m/>
    <m/>
    <m/>
    <m/>
    <m/>
    <m/>
    <m/>
    <m/>
    <m/>
    <m/>
    <m/>
    <m/>
    <m/>
    <m/>
    <m/>
    <m/>
    <m/>
    <m/>
    <m/>
    <m/>
    <m/>
    <m/>
    <m/>
    <m/>
    <m/>
    <m/>
    <m/>
    <m/>
    <m/>
    <m/>
    <m/>
    <m/>
    <s v="固定收益类资产"/>
  </r>
  <r>
    <s v="欧普康视"/>
    <s v="欧普康视科技股份有限公司"/>
    <s v="股票"/>
    <s v="创业板股"/>
    <s v="300595.SZ"/>
    <x v="951"/>
    <n v="4400"/>
    <n v="375504.87"/>
    <x v="5795"/>
    <m/>
    <m/>
    <s v="万能"/>
    <s v="新动力22号"/>
    <s v="华安财保资管新动力22集合资产管理产品"/>
    <s v="HA0260"/>
    <s v="组合类保险资管产品"/>
    <s v="固定收益类保险资管产品"/>
    <n v="1"/>
    <s v="华安财保资产管理有限责任公司"/>
    <n v="691081800"/>
    <n v="673786686.64999998"/>
    <m/>
    <m/>
    <m/>
    <m/>
    <s v="是"/>
    <n v="5.1649464988429996E-6"/>
    <m/>
    <m/>
    <m/>
    <m/>
    <m/>
    <m/>
    <m/>
    <m/>
    <m/>
    <m/>
    <m/>
    <m/>
    <m/>
    <m/>
    <m/>
    <m/>
    <m/>
    <m/>
    <m/>
    <m/>
    <m/>
    <m/>
    <m/>
    <m/>
    <m/>
    <m/>
    <m/>
    <m/>
    <m/>
    <m/>
    <m/>
    <m/>
    <m/>
    <m/>
    <m/>
    <m/>
    <m/>
    <m/>
    <s v="固定收益类资产"/>
  </r>
  <r>
    <s v="康泰生物"/>
    <s v="深圳康泰生物制品股份有限公司"/>
    <s v="股票"/>
    <s v="创业板股"/>
    <s v="300601.SZ"/>
    <x v="133"/>
    <n v="3300"/>
    <n v="385976.9"/>
    <x v="5796"/>
    <m/>
    <m/>
    <s v="万能"/>
    <s v="新动力22号"/>
    <s v="华安财保资管新动力22集合资产管理产品"/>
    <s v="HA0260"/>
    <s v="组合类保险资管产品"/>
    <s v="固定收益类保险资管产品"/>
    <n v="1"/>
    <s v="华安财保资产管理有限责任公司"/>
    <n v="691081800"/>
    <n v="673786686.64999998"/>
    <m/>
    <m/>
    <m/>
    <m/>
    <s v="是"/>
    <n v="4.71223717688134E-6"/>
    <m/>
    <m/>
    <m/>
    <m/>
    <m/>
    <m/>
    <m/>
    <m/>
    <m/>
    <m/>
    <m/>
    <m/>
    <m/>
    <m/>
    <m/>
    <m/>
    <m/>
    <m/>
    <m/>
    <m/>
    <m/>
    <m/>
    <m/>
    <m/>
    <m/>
    <m/>
    <m/>
    <m/>
    <m/>
    <m/>
    <m/>
    <m/>
    <m/>
    <m/>
    <m/>
    <m/>
    <m/>
    <m/>
    <s v="固定收益类资产"/>
  </r>
  <r>
    <s v="亿联网络"/>
    <s v="厦门亿联网络技术股份有限公司"/>
    <s v="股票"/>
    <s v="创业板股"/>
    <s v="300628.SZ"/>
    <x v="952"/>
    <n v="3200"/>
    <n v="232200.17"/>
    <x v="5797"/>
    <m/>
    <m/>
    <s v="万能"/>
    <s v="新动力22号"/>
    <s v="华安财保资管新动力22集合资产管理产品"/>
    <s v="HA0260"/>
    <s v="组合类保险资管产品"/>
    <s v="固定收益类保险资管产品"/>
    <n v="1"/>
    <s v="华安财保资产管理有限责任公司"/>
    <n v="691081800"/>
    <n v="673786686.64999998"/>
    <m/>
    <m/>
    <m/>
    <m/>
    <s v="是"/>
    <n v="3.54644745099699E-6"/>
    <m/>
    <m/>
    <m/>
    <m/>
    <m/>
    <m/>
    <m/>
    <m/>
    <m/>
    <m/>
    <m/>
    <m/>
    <m/>
    <m/>
    <m/>
    <m/>
    <m/>
    <m/>
    <m/>
    <m/>
    <m/>
    <m/>
    <m/>
    <m/>
    <m/>
    <m/>
    <m/>
    <m/>
    <m/>
    <m/>
    <m/>
    <m/>
    <m/>
    <m/>
    <m/>
    <m/>
    <m/>
    <m/>
    <s v="固定收益类资产"/>
  </r>
  <r>
    <s v="华大基因"/>
    <s v="深圳华大基因股份有限公司"/>
    <s v="股票"/>
    <s v="创业板股"/>
    <s v="300676.SZ"/>
    <x v="953"/>
    <n v="2100"/>
    <n v="244914.13"/>
    <x v="5520"/>
    <m/>
    <m/>
    <s v="万能"/>
    <s v="新动力22号"/>
    <s v="华安财保资管新动力22集合资产管理产品"/>
    <s v="HA0260"/>
    <s v="组合类保险资管产品"/>
    <s v="固定收益类保险资管产品"/>
    <n v="1"/>
    <s v="华安财保资产管理有限责任公司"/>
    <n v="691081800"/>
    <n v="673786686.64999998"/>
    <m/>
    <m/>
    <m/>
    <m/>
    <s v="是"/>
    <n v="5.0735137035907098E-6"/>
    <m/>
    <m/>
    <m/>
    <m/>
    <m/>
    <m/>
    <m/>
    <m/>
    <m/>
    <m/>
    <m/>
    <m/>
    <m/>
    <m/>
    <m/>
    <m/>
    <m/>
    <m/>
    <m/>
    <m/>
    <m/>
    <m/>
    <m/>
    <m/>
    <m/>
    <m/>
    <m/>
    <m/>
    <m/>
    <m/>
    <m/>
    <m/>
    <m/>
    <m/>
    <m/>
    <m/>
    <m/>
    <m/>
    <s v="固定收益类资产"/>
  </r>
  <r>
    <s v="英科医疗"/>
    <s v="英科医疗科技股份有限公司"/>
    <s v="股票"/>
    <s v="创业板股"/>
    <s v="300677.SZ"/>
    <x v="954"/>
    <n v="3450"/>
    <n v="236443"/>
    <x v="5798"/>
    <m/>
    <m/>
    <s v="万能"/>
    <s v="新动力22号"/>
    <s v="华安财保资管新动力22集合资产管理产品"/>
    <s v="HA0260"/>
    <s v="组合类保险资管产品"/>
    <s v="固定收益类保险资管产品"/>
    <n v="1"/>
    <s v="华安财保资产管理有限责任公司"/>
    <n v="691081800"/>
    <n v="673786686.64999998"/>
    <m/>
    <m/>
    <m/>
    <m/>
    <s v="是"/>
    <n v="6.2774751097702501E-6"/>
    <m/>
    <m/>
    <m/>
    <m/>
    <m/>
    <m/>
    <m/>
    <m/>
    <m/>
    <m/>
    <m/>
    <m/>
    <m/>
    <m/>
    <m/>
    <m/>
    <m/>
    <m/>
    <m/>
    <m/>
    <m/>
    <m/>
    <m/>
    <m/>
    <m/>
    <m/>
    <m/>
    <m/>
    <m/>
    <m/>
    <m/>
    <m/>
    <m/>
    <m/>
    <m/>
    <m/>
    <m/>
    <m/>
    <s v="固定收益类资产"/>
  </r>
  <r>
    <s v="宁德时代"/>
    <s v="宁德时代新能源科技股份有限公司"/>
    <s v="股票"/>
    <s v="创业板股"/>
    <s v="300750.SZ"/>
    <x v="413"/>
    <n v="13000"/>
    <n v="6700504"/>
    <x v="5799"/>
    <m/>
    <m/>
    <s v="万能"/>
    <s v="新动力22号"/>
    <s v="华安财保资管新动力22集合资产管理产品"/>
    <s v="HA0260"/>
    <s v="组合类保险资管产品"/>
    <s v="固定收益类保险资管产品"/>
    <n v="1"/>
    <s v="华安财保资产管理有限责任公司"/>
    <n v="691081800"/>
    <n v="673786686.64999998"/>
    <m/>
    <m/>
    <m/>
    <m/>
    <s v="是"/>
    <n v="5.5773616093554202E-6"/>
    <m/>
    <m/>
    <m/>
    <m/>
    <m/>
    <m/>
    <m/>
    <m/>
    <m/>
    <m/>
    <m/>
    <m/>
    <m/>
    <m/>
    <m/>
    <m/>
    <m/>
    <m/>
    <m/>
    <m/>
    <m/>
    <m/>
    <m/>
    <m/>
    <m/>
    <m/>
    <m/>
    <m/>
    <m/>
    <m/>
    <m/>
    <m/>
    <m/>
    <m/>
    <m/>
    <m/>
    <m/>
    <m/>
    <s v="固定收益类资产"/>
  </r>
  <r>
    <s v="康龙化成"/>
    <s v="康龙化成(北京)新药技术股份有限公司"/>
    <s v="股票"/>
    <s v="创业板股"/>
    <s v="300759.SZ"/>
    <x v="730"/>
    <n v="2200"/>
    <n v="279120"/>
    <x v="5800"/>
    <m/>
    <m/>
    <s v="万能"/>
    <s v="新动力22号"/>
    <s v="华安财保资管新动力22集合资产管理产品"/>
    <s v="HA0260"/>
    <s v="组合类保险资管产品"/>
    <s v="固定收益类保险资管产品"/>
    <n v="1"/>
    <s v="华安财保资产管理有限责任公司"/>
    <n v="691081800"/>
    <n v="673786686.64999998"/>
    <m/>
    <m/>
    <m/>
    <m/>
    <s v="是"/>
    <n v="2.7701629844783099E-6"/>
    <m/>
    <m/>
    <m/>
    <m/>
    <m/>
    <m/>
    <m/>
    <m/>
    <m/>
    <m/>
    <m/>
    <m/>
    <m/>
    <m/>
    <m/>
    <m/>
    <m/>
    <m/>
    <m/>
    <m/>
    <m/>
    <m/>
    <m/>
    <m/>
    <m/>
    <m/>
    <m/>
    <m/>
    <m/>
    <m/>
    <m/>
    <m/>
    <m/>
    <m/>
    <m/>
    <m/>
    <m/>
    <m/>
    <s v="固定收益类资产"/>
  </r>
  <r>
    <s v="迈瑞医疗"/>
    <s v="深圳迈瑞生物医疗电子股份有限公司"/>
    <s v="股票"/>
    <s v="创业板股"/>
    <s v="300760.SZ"/>
    <x v="479"/>
    <n v="4200"/>
    <n v="1402790"/>
    <x v="5801"/>
    <m/>
    <m/>
    <s v="万能"/>
    <s v="新动力22号"/>
    <s v="华安财保资管新动力22集合资产管理产品"/>
    <s v="HA0260"/>
    <s v="组合类保险资管产品"/>
    <s v="固定收益类保险资管产品"/>
    <n v="1"/>
    <s v="华安财保资产管理有限责任公司"/>
    <n v="691081800"/>
    <n v="673786686.64999998"/>
    <m/>
    <m/>
    <m/>
    <m/>
    <s v="是"/>
    <n v="3.4640849617841399E-6"/>
    <m/>
    <m/>
    <m/>
    <m/>
    <m/>
    <m/>
    <m/>
    <m/>
    <m/>
    <m/>
    <m/>
    <m/>
    <m/>
    <m/>
    <m/>
    <m/>
    <m/>
    <m/>
    <m/>
    <m/>
    <m/>
    <m/>
    <m/>
    <m/>
    <m/>
    <m/>
    <m/>
    <m/>
    <m/>
    <m/>
    <m/>
    <m/>
    <m/>
    <m/>
    <m/>
    <m/>
    <m/>
    <m/>
    <s v="固定收益类资产"/>
  </r>
  <r>
    <s v="卓 胜 微"/>
    <s v="江苏卓胜微电子股份有限公司"/>
    <s v="股票"/>
    <s v="创业板股"/>
    <s v="300782.SZ"/>
    <x v="414"/>
    <n v="2100"/>
    <n v="614753"/>
    <x v="5802"/>
    <m/>
    <m/>
    <s v="万能"/>
    <s v="新动力22号"/>
    <s v="华安财保资管新动力22集合资产管理产品"/>
    <s v="HA0260"/>
    <s v="组合类保险资管产品"/>
    <s v="固定收益类保险资管产品"/>
    <n v="1"/>
    <s v="华安财保资产管理有限责任公司"/>
    <n v="691081800"/>
    <n v="673786686.64999998"/>
    <m/>
    <m/>
    <m/>
    <m/>
    <s v="是"/>
    <n v="6.2951368997276303E-6"/>
    <m/>
    <m/>
    <m/>
    <m/>
    <m/>
    <m/>
    <m/>
    <m/>
    <m/>
    <m/>
    <m/>
    <m/>
    <m/>
    <m/>
    <m/>
    <m/>
    <m/>
    <m/>
    <m/>
    <m/>
    <m/>
    <m/>
    <m/>
    <m/>
    <m/>
    <m/>
    <m/>
    <m/>
    <m/>
    <m/>
    <m/>
    <m/>
    <m/>
    <m/>
    <m/>
    <m/>
    <m/>
    <m/>
    <s v="固定收益类资产"/>
  </r>
  <r>
    <s v="星辉环材"/>
    <s v="星辉环保材料股份有限公司"/>
    <s v="股票"/>
    <s v="创业板股"/>
    <s v="300834.SZ"/>
    <x v="331"/>
    <n v="527"/>
    <n v="29285.39"/>
    <x v="4360"/>
    <m/>
    <m/>
    <s v="万能"/>
    <s v="新动力22号"/>
    <s v="华安财保资管新动力22集合资产管理产品"/>
    <s v="HA0260"/>
    <s v="组合类保险资管产品"/>
    <s v="固定收益类保险资管产品"/>
    <n v="1"/>
    <s v="华安财保资产管理有限责任公司"/>
    <n v="691081800"/>
    <n v="673786686.64999998"/>
    <m/>
    <m/>
    <m/>
    <m/>
    <s v="否"/>
    <n v="2.7205286180174602E-6"/>
    <m/>
    <m/>
    <m/>
    <m/>
    <m/>
    <m/>
    <m/>
    <m/>
    <m/>
    <m/>
    <m/>
    <m/>
    <m/>
    <m/>
    <m/>
    <m/>
    <m/>
    <m/>
    <m/>
    <m/>
    <m/>
    <m/>
    <m/>
    <m/>
    <m/>
    <m/>
    <m/>
    <m/>
    <m/>
    <m/>
    <m/>
    <m/>
    <m/>
    <m/>
    <m/>
    <m/>
    <m/>
    <m/>
    <s v="固定收益类资产"/>
  </r>
  <r>
    <s v="安克创新"/>
    <s v="安克创新科技股份有限公司"/>
    <s v="股票"/>
    <s v="创业板股"/>
    <s v="300866.SZ"/>
    <x v="955"/>
    <n v="1200"/>
    <n v="112929"/>
    <x v="5803"/>
    <m/>
    <m/>
    <s v="万能"/>
    <s v="新动力22号"/>
    <s v="华安财保资管新动力22集合资产管理产品"/>
    <s v="HA0260"/>
    <s v="组合类保险资管产品"/>
    <s v="固定收益类保险资管产品"/>
    <n v="1"/>
    <s v="华安财保资产管理有限责任公司"/>
    <n v="691081800"/>
    <n v="673786686.64999998"/>
    <m/>
    <m/>
    <m/>
    <m/>
    <s v="是"/>
    <n v="2.9525582424899E-6"/>
    <m/>
    <m/>
    <m/>
    <m/>
    <m/>
    <m/>
    <m/>
    <m/>
    <m/>
    <m/>
    <m/>
    <m/>
    <m/>
    <m/>
    <m/>
    <m/>
    <m/>
    <m/>
    <m/>
    <m/>
    <m/>
    <m/>
    <m/>
    <m/>
    <m/>
    <m/>
    <m/>
    <m/>
    <m/>
    <m/>
    <m/>
    <m/>
    <m/>
    <m/>
    <m/>
    <m/>
    <m/>
    <m/>
    <s v="固定收益类资产"/>
  </r>
  <r>
    <s v="稳健医疗"/>
    <s v="稳健医疗用品股份有限公司"/>
    <s v="股票"/>
    <s v="创业板股"/>
    <s v="300888.SZ"/>
    <x v="956"/>
    <n v="800"/>
    <n v="64766"/>
    <x v="5527"/>
    <m/>
    <m/>
    <s v="万能"/>
    <s v="新动力22号"/>
    <s v="华安财保资管新动力22集合资产管理产品"/>
    <s v="HA0260"/>
    <s v="组合类保险资管产品"/>
    <s v="固定收益类保险资管产品"/>
    <n v="1"/>
    <s v="华安财保资产管理有限责任公司"/>
    <n v="691081800"/>
    <n v="673786686.64999998"/>
    <m/>
    <m/>
    <m/>
    <m/>
    <s v="是"/>
    <n v="1.87576653785747E-6"/>
    <m/>
    <m/>
    <m/>
    <m/>
    <m/>
    <m/>
    <m/>
    <m/>
    <m/>
    <m/>
    <m/>
    <m/>
    <m/>
    <m/>
    <m/>
    <m/>
    <m/>
    <m/>
    <m/>
    <m/>
    <m/>
    <m/>
    <m/>
    <m/>
    <m/>
    <m/>
    <m/>
    <m/>
    <m/>
    <m/>
    <m/>
    <m/>
    <m/>
    <m/>
    <m/>
    <m/>
    <m/>
    <m/>
    <s v="固定收益类资产"/>
  </r>
  <r>
    <s v="爱 美 客"/>
    <s v="爱美客技术发展股份有限公司"/>
    <s v="股票"/>
    <s v="创业板股"/>
    <s v="300896.SZ"/>
    <x v="464"/>
    <n v="1000"/>
    <n v="491032"/>
    <x v="5804"/>
    <m/>
    <m/>
    <s v="万能"/>
    <s v="新动力22号"/>
    <s v="华安财保资管新动力22集合资产管理产品"/>
    <s v="HA0260"/>
    <s v="组合类保险资管产品"/>
    <s v="固定收益类保险资管产品"/>
    <n v="1"/>
    <s v="华安财保资产管理有限责任公司"/>
    <n v="691081800"/>
    <n v="673786686.64999998"/>
    <m/>
    <m/>
    <m/>
    <m/>
    <s v="是"/>
    <n v="4.6219264189314098E-6"/>
    <m/>
    <m/>
    <m/>
    <m/>
    <m/>
    <m/>
    <m/>
    <m/>
    <m/>
    <m/>
    <m/>
    <m/>
    <m/>
    <m/>
    <m/>
    <m/>
    <m/>
    <m/>
    <m/>
    <m/>
    <m/>
    <m/>
    <m/>
    <m/>
    <m/>
    <m/>
    <m/>
    <m/>
    <m/>
    <m/>
    <m/>
    <m/>
    <m/>
    <m/>
    <m/>
    <m/>
    <m/>
    <m/>
    <s v="固定收益类资产"/>
  </r>
  <r>
    <s v="金 龙 鱼"/>
    <s v="益海嘉里金龙鱼粮油食品股份有限公司"/>
    <s v="股票"/>
    <s v="创业板股"/>
    <s v="300999.SZ"/>
    <x v="957"/>
    <n v="6300"/>
    <n v="385442"/>
    <x v="5805"/>
    <m/>
    <m/>
    <s v="万能"/>
    <s v="新动力22号"/>
    <s v="华安财保资管新动力22集合资产管理产品"/>
    <s v="HA0260"/>
    <s v="组合类保险资管产品"/>
    <s v="固定收益类保险资管产品"/>
    <n v="1"/>
    <s v="华安财保资产管理有限责任公司"/>
    <n v="691081800"/>
    <n v="673786686.64999998"/>
    <m/>
    <m/>
    <m/>
    <m/>
    <s v="是"/>
    <n v="1.16202040640046E-6"/>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22号"/>
    <s v="华安财保资管新动力22集合资产管理产品"/>
    <s v="HA0260"/>
    <s v="组合类保险资管产品"/>
    <s v="固定收益类保险资管产品"/>
    <n v="1"/>
    <s v="华安财保资产管理有限责任公司"/>
    <n v="691081800"/>
    <n v="673786686.64999998"/>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22号"/>
    <s v="华安财保资管新动力22集合资产管理产品"/>
    <s v="HA0260"/>
    <s v="组合类保险资管产品"/>
    <s v="固定收益类保险资管产品"/>
    <n v="1"/>
    <s v="华安财保资产管理有限责任公司"/>
    <n v="691081800"/>
    <n v="673786686.64999998"/>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22号"/>
    <s v="华安财保资管新动力22集合资产管理产品"/>
    <s v="HA0260"/>
    <s v="组合类保险资管产品"/>
    <s v="固定收益类保险资管产品"/>
    <n v="1"/>
    <s v="华安财保资产管理有限责任公司"/>
    <n v="691081800"/>
    <n v="673786686.64999998"/>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22号"/>
    <s v="华安财保资管新动力22集合资产管理产品"/>
    <s v="HA0260"/>
    <s v="组合类保险资管产品"/>
    <s v="固定收益类保险资管产品"/>
    <n v="1"/>
    <s v="华安财保资产管理有限责任公司"/>
    <n v="691081800"/>
    <n v="673786686.64999998"/>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22号"/>
    <s v="华安财保资管新动力22集合资产管理产品"/>
    <s v="HA0260"/>
    <s v="组合类保险资管产品"/>
    <s v="固定收益类保险资管产品"/>
    <n v="1"/>
    <s v="华安财保资产管理有限责任公司"/>
    <n v="691081800"/>
    <n v="673786686.64999998"/>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22号"/>
    <s v="华安财保资管新动力22集合资产管理产品"/>
    <s v="HA0260"/>
    <s v="组合类保险资管产品"/>
    <s v="固定收益类保险资管产品"/>
    <n v="1"/>
    <s v="华安财保资产管理有限责任公司"/>
    <n v="691081800"/>
    <n v="673786686.64999998"/>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22号"/>
    <s v="华安财保资管新动力22集合资产管理产品"/>
    <s v="HA0260"/>
    <s v="组合类保险资管产品"/>
    <s v="固定收益类保险资管产品"/>
    <n v="1"/>
    <s v="华安财保资产管理有限责任公司"/>
    <n v="691081800"/>
    <n v="673786686.64999998"/>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22号"/>
    <s v="华安财保资管新动力22集合资产管理产品"/>
    <s v="HA0260"/>
    <s v="组合类保险资管产品"/>
    <s v="固定收益类保险资管产品"/>
    <n v="1"/>
    <s v="华安财保资产管理有限责任公司"/>
    <n v="691081800"/>
    <n v="673786686.64999998"/>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22号"/>
    <s v="华安财保资管新动力22集合资产管理产品"/>
    <s v="HA0260"/>
    <s v="组合类保险资管产品"/>
    <s v="固定收益类保险资管产品"/>
    <n v="1"/>
    <s v="华安财保资产管理有限责任公司"/>
    <n v="691081800"/>
    <n v="673786686.64999998"/>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22号"/>
    <s v="华安财保资管新动力22集合资产管理产品"/>
    <s v="HA0260"/>
    <s v="组合类保险资管产品"/>
    <s v="固定收益类保险资管产品"/>
    <n v="1"/>
    <s v="华安财保资产管理有限责任公司"/>
    <n v="691081800"/>
    <n v="673786686.64999998"/>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22号"/>
    <s v="华安财保资管新动力22集合资产管理产品"/>
    <s v="HA0260"/>
    <s v="组合类保险资管产品"/>
    <s v="固定收益类保险资管产品"/>
    <n v="1"/>
    <s v="华安财保资产管理有限责任公司"/>
    <n v="691081800"/>
    <n v="673786686.64999998"/>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22号"/>
    <s v="华安财保资管新动力22集合资产管理产品"/>
    <s v="HA0260"/>
    <s v="组合类保险资管产品"/>
    <s v="固定收益类保险资管产品"/>
    <n v="1"/>
    <s v="华安财保资产管理有限责任公司"/>
    <n v="691081800"/>
    <n v="673786686.64999998"/>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22号"/>
    <s v="华安财保资管新动力22集合资产管理产品"/>
    <s v="HA0260"/>
    <s v="组合类保险资管产品"/>
    <s v="固定收益类保险资管产品"/>
    <n v="1"/>
    <s v="华安财保资产管理有限责任公司"/>
    <n v="691081800"/>
    <n v="673786686.64999998"/>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22号"/>
    <s v="华安财保资管新动力22集合资产管理产品"/>
    <s v="HA0260"/>
    <s v="组合类保险资管产品"/>
    <s v="固定收益类保险资管产品"/>
    <n v="1"/>
    <s v="华安财保资产管理有限责任公司"/>
    <n v="691081800"/>
    <n v="673786686.64999998"/>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22号"/>
    <s v="华安财保资管新动力22集合资产管理产品"/>
    <s v="HA0260"/>
    <s v="组合类保险资管产品"/>
    <s v="固定收益类保险资管产品"/>
    <n v="1"/>
    <s v="华安财保资产管理有限责任公司"/>
    <n v="691081800"/>
    <n v="673786686.64999998"/>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22号"/>
    <s v="华安财保资管新动力22集合资产管理产品"/>
    <s v="HA0260"/>
    <s v="组合类保险资管产品"/>
    <s v="固定收益类保险资管产品"/>
    <n v="1"/>
    <s v="华安财保资产管理有限责任公司"/>
    <n v="691081800"/>
    <n v="673786686.64999998"/>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22号"/>
    <s v="华安财保资管新动力22集合资产管理产品"/>
    <s v="HA0260"/>
    <s v="组合类保险资管产品"/>
    <s v="固定收益类保险资管产品"/>
    <n v="1"/>
    <s v="华安财保资产管理有限责任公司"/>
    <n v="691081800"/>
    <n v="673786686.64999998"/>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22号"/>
    <s v="华安财保资管新动力22集合资产管理产品"/>
    <s v="HA0260"/>
    <s v="组合类保险资管产品"/>
    <s v="固定收益类保险资管产品"/>
    <n v="1"/>
    <s v="华安财保资产管理有限责任公司"/>
    <n v="691081800"/>
    <n v="673786686.64999998"/>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22号"/>
    <s v="华安财保资管新动力22集合资产管理产品"/>
    <s v="HA0260"/>
    <s v="组合类保险资管产品"/>
    <s v="固定收益类保险资管产品"/>
    <n v="1"/>
    <s v="华安财保资产管理有限责任公司"/>
    <n v="691081800"/>
    <n v="673786686.64999998"/>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22号"/>
    <s v="华安财保资管新动力22集合资产管理产品"/>
    <s v="HA0260"/>
    <s v="组合类保险资管产品"/>
    <s v="固定收益类保险资管产品"/>
    <n v="1"/>
    <s v="华安财保资产管理有限责任公司"/>
    <n v="691081800"/>
    <n v="673786686.64999998"/>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22号"/>
    <s v="华安财保资管新动力22集合资产管理产品"/>
    <s v="HA0260"/>
    <s v="组合类保险资管产品"/>
    <s v="固定收益类保险资管产品"/>
    <n v="1"/>
    <s v="华安财保资产管理有限责任公司"/>
    <n v="691081800"/>
    <n v="673786686.64999998"/>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22号"/>
    <s v="华安财保资管新动力22集合资产管理产品"/>
    <s v="HA0260"/>
    <s v="组合类保险资管产品"/>
    <s v="固定收益类保险资管产品"/>
    <n v="1"/>
    <s v="华安财保资产管理有限责任公司"/>
    <n v="691081800"/>
    <n v="673786686.64999998"/>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22号"/>
    <s v="华安财保资管新动力22集合资产管理产品"/>
    <s v="HA0260"/>
    <s v="组合类保险资管产品"/>
    <s v="固定收益类保险资管产品"/>
    <n v="1"/>
    <s v="华安财保资产管理有限责任公司"/>
    <n v="691081800"/>
    <n v="673786686.64999998"/>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22号"/>
    <s v="华安财保资管新动力22集合资产管理产品"/>
    <s v="HA0260"/>
    <s v="组合类保险资管产品"/>
    <s v="固定收益类保险资管产品"/>
    <n v="1"/>
    <s v="华安财保资产管理有限责任公司"/>
    <n v="691081800"/>
    <n v="673786686.64999998"/>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22号"/>
    <s v="华安财保资管新动力22集合资产管理产品"/>
    <s v="HA0260"/>
    <s v="组合类保险资管产品"/>
    <s v="固定收益类保险资管产品"/>
    <n v="1"/>
    <s v="华安财保资产管理有限责任公司"/>
    <n v="691081800"/>
    <n v="673786686.64999998"/>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22号"/>
    <s v="华安财保资管新动力22集合资产管理产品"/>
    <s v="HA0260"/>
    <s v="组合类保险资管产品"/>
    <s v="固定收益类保险资管产品"/>
    <n v="1"/>
    <s v="华安财保资产管理有限责任公司"/>
    <n v="691081800"/>
    <n v="673786686.64999998"/>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22号"/>
    <s v="华安财保资管新动力22集合资产管理产品"/>
    <s v="HA0260"/>
    <s v="组合类保险资管产品"/>
    <s v="固定收益类保险资管产品"/>
    <n v="1"/>
    <s v="华安财保资产管理有限责任公司"/>
    <n v="691081800"/>
    <n v="673786686.64999998"/>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22号"/>
    <s v="华安财保资管新动力22集合资产管理产品"/>
    <s v="HA0260"/>
    <s v="组合类保险资管产品"/>
    <s v="固定收益类保险资管产品"/>
    <n v="1"/>
    <s v="华安财保资产管理有限责任公司"/>
    <n v="691081800"/>
    <n v="673786686.64999998"/>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22号"/>
    <s v="华安财保资管新动力22集合资产管理产品"/>
    <s v="HA0260"/>
    <s v="组合类保险资管产品"/>
    <s v="固定收益类保险资管产品"/>
    <n v="1"/>
    <s v="华安财保资产管理有限责任公司"/>
    <n v="691081800"/>
    <n v="673786686.64999998"/>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22号"/>
    <s v="华安财保资管新动力22集合资产管理产品"/>
    <s v="HA0260"/>
    <s v="组合类保险资管产品"/>
    <s v="固定收益类保险资管产品"/>
    <n v="1"/>
    <s v="华安财保资产管理有限责任公司"/>
    <n v="691081800"/>
    <n v="673786686.64999998"/>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22号"/>
    <s v="华安财保资管新动力22集合资产管理产品"/>
    <s v="HA0260"/>
    <s v="组合类保险资管产品"/>
    <s v="固定收益类保险资管产品"/>
    <n v="1"/>
    <s v="华安财保资产管理有限责任公司"/>
    <n v="691081800"/>
    <n v="673786686.64999998"/>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22号"/>
    <s v="华安财保资管新动力22集合资产管理产品"/>
    <s v="HA0260"/>
    <s v="组合类保险资管产品"/>
    <s v="固定收益类保险资管产品"/>
    <n v="1"/>
    <s v="华安财保资产管理有限责任公司"/>
    <n v="691081800"/>
    <n v="673786686.64999998"/>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22号"/>
    <s v="华安财保资管新动力22集合资产管理产品"/>
    <s v="HA0260"/>
    <s v="组合类保险资管产品"/>
    <s v="固定收益类保险资管产品"/>
    <n v="1"/>
    <s v="华安财保资产管理有限责任公司"/>
    <n v="691081800"/>
    <n v="673786686.64999998"/>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22号"/>
    <s v="华安财保资管新动力22集合资产管理产品"/>
    <s v="HA0260"/>
    <s v="组合类保险资管产品"/>
    <s v="固定收益类保险资管产品"/>
    <n v="1"/>
    <s v="华安财保资产管理有限责任公司"/>
    <n v="691081800"/>
    <n v="673786686.64999998"/>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22号"/>
    <s v="华安财保资管新动力22集合资产管理产品"/>
    <s v="HA0260"/>
    <s v="组合类保险资管产品"/>
    <s v="固定收益类保险资管产品"/>
    <n v="1"/>
    <s v="华安财保资产管理有限责任公司"/>
    <n v="691081800"/>
    <n v="673786686.64999998"/>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22号"/>
    <s v="华安财保资管新动力22集合资产管理产品"/>
    <s v="HA0260"/>
    <s v="组合类保险资管产品"/>
    <s v="固定收益类保险资管产品"/>
    <n v="1"/>
    <s v="华安财保资产管理有限责任公司"/>
    <n v="691081800"/>
    <n v="673786686.64999998"/>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22号"/>
    <s v="华安财保资管新动力22集合资产管理产品"/>
    <s v="HA0260"/>
    <s v="组合类保险资管产品"/>
    <s v="固定收益类保险资管产品"/>
    <n v="1"/>
    <s v="华安财保资产管理有限责任公司"/>
    <n v="691081800"/>
    <n v="673786686.64999998"/>
    <m/>
    <m/>
    <m/>
    <m/>
    <s v="否"/>
    <n v="1.4624268786560701E-6"/>
    <m/>
    <m/>
    <m/>
    <m/>
    <m/>
    <m/>
    <m/>
    <m/>
    <m/>
    <m/>
    <m/>
    <m/>
    <m/>
    <m/>
    <m/>
    <m/>
    <m/>
    <m/>
    <m/>
    <m/>
    <m/>
    <m/>
    <m/>
    <m/>
    <m/>
    <m/>
    <m/>
    <m/>
    <m/>
    <m/>
    <m/>
    <m/>
    <m/>
    <m/>
    <m/>
    <m/>
    <m/>
    <m/>
    <s v="固定收益类资产"/>
  </r>
  <r>
    <s v="大族数控"/>
    <s v="深圳市大族数控科技股份有限公司"/>
    <s v="股票"/>
    <s v="创业板股"/>
    <s v="301200.SZ"/>
    <x v="343"/>
    <n v="685"/>
    <n v="52443.6"/>
    <x v="4888"/>
    <m/>
    <m/>
    <s v="万能"/>
    <s v="新动力22号"/>
    <s v="华安财保资管新动力22集合资产管理产品"/>
    <s v="HA0260"/>
    <s v="组合类保险资管产品"/>
    <s v="固定收益类保险资管产品"/>
    <n v="1"/>
    <s v="华安财保资产管理有限责任公司"/>
    <n v="691081800"/>
    <n v="673786686.64999998"/>
    <m/>
    <m/>
    <m/>
    <m/>
    <s v="否"/>
    <n v="1.6309523809523799E-6"/>
    <m/>
    <m/>
    <m/>
    <m/>
    <m/>
    <m/>
    <m/>
    <m/>
    <m/>
    <m/>
    <m/>
    <m/>
    <m/>
    <m/>
    <m/>
    <m/>
    <m/>
    <m/>
    <m/>
    <m/>
    <m/>
    <m/>
    <m/>
    <m/>
    <m/>
    <m/>
    <m/>
    <m/>
    <m/>
    <m/>
    <m/>
    <m/>
    <m/>
    <m/>
    <m/>
    <m/>
    <m/>
    <m/>
    <s v="固定收益类资产"/>
  </r>
  <r>
    <s v="亨迪药业"/>
    <s v="湖北亨迪药业股份有限公司"/>
    <s v="股票"/>
    <s v="创业板股"/>
    <s v="301211.SZ"/>
    <x v="436"/>
    <n v="459"/>
    <n v="11842.2"/>
    <x v="4404"/>
    <m/>
    <m/>
    <s v="万能"/>
    <s v="新动力22号"/>
    <s v="华安财保资管新动力22集合资产管理产品"/>
    <s v="HA0260"/>
    <s v="组合类保险资管产品"/>
    <s v="固定收益类保险资管产品"/>
    <n v="1"/>
    <s v="华安财保资产管理有限责任公司"/>
    <n v="691081800"/>
    <n v="673786686.64999998"/>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22号"/>
    <s v="华安财保资管新动力22集合资产管理产品"/>
    <s v="HA0260"/>
    <s v="组合类保险资管产品"/>
    <s v="固定收益类保险资管产品"/>
    <n v="1"/>
    <s v="华安财保资产管理有限责任公司"/>
    <n v="691081800"/>
    <n v="673786686.64999998"/>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22号"/>
    <s v="华安财保资管新动力22集合资产管理产品"/>
    <s v="HA0260"/>
    <s v="组合类保险资管产品"/>
    <s v="固定收益类保险资管产品"/>
    <n v="1"/>
    <s v="华安财保资产管理有限责任公司"/>
    <n v="691081800"/>
    <n v="673786686.64999998"/>
    <m/>
    <m/>
    <m/>
    <m/>
    <s v="否"/>
    <n v="2.4403355432250999E-6"/>
    <m/>
    <m/>
    <m/>
    <m/>
    <m/>
    <m/>
    <m/>
    <m/>
    <m/>
    <m/>
    <m/>
    <m/>
    <m/>
    <m/>
    <m/>
    <m/>
    <m/>
    <m/>
    <m/>
    <m/>
    <m/>
    <m/>
    <m/>
    <m/>
    <m/>
    <m/>
    <m/>
    <m/>
    <m/>
    <m/>
    <m/>
    <m/>
    <m/>
    <m/>
    <m/>
    <m/>
    <m/>
    <m/>
    <s v="固定收益类资产"/>
  </r>
  <r>
    <s v="铜冠铜箔"/>
    <s v="安徽铜冠铜箔集团股份有限公司"/>
    <s v="股票"/>
    <s v="创业板股"/>
    <s v="301217.SZ"/>
    <x v="440"/>
    <n v="3255"/>
    <n v="56213.85"/>
    <x v="5806"/>
    <m/>
    <m/>
    <s v="万能"/>
    <s v="新动力22号"/>
    <s v="华安财保资管新动力22集合资产管理产品"/>
    <s v="HA0260"/>
    <s v="组合类保险资管产品"/>
    <s v="固定收益类保险资管产品"/>
    <n v="1"/>
    <s v="华安财保资产管理有限责任公司"/>
    <n v="691081800"/>
    <n v="673786686.64999998"/>
    <m/>
    <m/>
    <m/>
    <m/>
    <s v="否"/>
    <n v="3.9263437501963199E-6"/>
    <m/>
    <m/>
    <m/>
    <m/>
    <m/>
    <m/>
    <m/>
    <m/>
    <m/>
    <m/>
    <m/>
    <m/>
    <m/>
    <m/>
    <m/>
    <m/>
    <m/>
    <m/>
    <m/>
    <m/>
    <m/>
    <m/>
    <m/>
    <m/>
    <m/>
    <m/>
    <m/>
    <m/>
    <m/>
    <m/>
    <m/>
    <m/>
    <m/>
    <m/>
    <m/>
    <m/>
    <m/>
    <m/>
    <s v="固定收益类资产"/>
  </r>
  <r>
    <s v="光庭信息"/>
    <s v="武汉光庭信息技术股份有限公司"/>
    <s v="股票"/>
    <s v="创业板股"/>
    <s v="301221.SZ"/>
    <x v="358"/>
    <n v="159"/>
    <n v="11112.51"/>
    <x v="4408"/>
    <m/>
    <m/>
    <s v="万能"/>
    <s v="新动力22号"/>
    <s v="华安财保资管新动力22集合资产管理产品"/>
    <s v="HA0260"/>
    <s v="组合类保险资管产品"/>
    <s v="固定收益类保险资管产品"/>
    <n v="1"/>
    <s v="华安财保资产管理有限责任公司"/>
    <n v="691081800"/>
    <n v="673786686.64999998"/>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22号"/>
    <s v="华安财保资管新动力22集合资产管理产品"/>
    <s v="HA0260"/>
    <s v="组合类保险资管产品"/>
    <s v="固定收益类保险资管产品"/>
    <n v="1"/>
    <s v="华安财保资产管理有限责任公司"/>
    <n v="691081800"/>
    <n v="673786686.64999998"/>
    <m/>
    <m/>
    <m/>
    <m/>
    <s v="否"/>
    <n v="1.26315706371246E-6"/>
    <m/>
    <m/>
    <m/>
    <m/>
    <m/>
    <m/>
    <m/>
    <m/>
    <m/>
    <m/>
    <m/>
    <m/>
    <m/>
    <m/>
    <m/>
    <m/>
    <m/>
    <m/>
    <m/>
    <m/>
    <m/>
    <m/>
    <m/>
    <m/>
    <m/>
    <m/>
    <m/>
    <m/>
    <m/>
    <m/>
    <m/>
    <m/>
    <m/>
    <m/>
    <m/>
    <m/>
    <m/>
    <m/>
    <s v="固定收益类资产"/>
  </r>
  <r>
    <s v="软通动力"/>
    <s v="软通动力信息技术(集团)股份有限公司"/>
    <s v="股票"/>
    <s v="创业板股"/>
    <s v="301236.SZ"/>
    <x v="442"/>
    <n v="708"/>
    <n v="51599.040000000001"/>
    <x v="5321"/>
    <m/>
    <m/>
    <s v="万能"/>
    <s v="新动力22号"/>
    <s v="华安财保资管新动力22集合资产管理产品"/>
    <s v="HA0260"/>
    <s v="组合类保险资管产品"/>
    <s v="固定收益类保险资管产品"/>
    <n v="1"/>
    <s v="华安财保资产管理有限责任公司"/>
    <n v="691081800"/>
    <n v="673786686.64999998"/>
    <m/>
    <m/>
    <m/>
    <m/>
    <s v="否"/>
    <n v="1.67166666573796E-6"/>
    <m/>
    <m/>
    <m/>
    <m/>
    <m/>
    <m/>
    <m/>
    <m/>
    <m/>
    <m/>
    <m/>
    <m/>
    <m/>
    <m/>
    <m/>
    <m/>
    <m/>
    <m/>
    <m/>
    <m/>
    <m/>
    <m/>
    <m/>
    <m/>
    <m/>
    <m/>
    <m/>
    <m/>
    <m/>
    <m/>
    <m/>
    <m/>
    <m/>
    <m/>
    <m/>
    <m/>
    <m/>
    <m/>
    <s v="固定收益类资产"/>
  </r>
  <r>
    <s v="和顺科技"/>
    <s v="杭州和顺科技股份有限公司"/>
    <s v="股票"/>
    <s v="创业板股"/>
    <s v="301237.SZ"/>
    <x v="443"/>
    <n v="110"/>
    <n v="6235.9"/>
    <x v="4411"/>
    <m/>
    <m/>
    <s v="万能"/>
    <s v="新动力22号"/>
    <s v="华安财保资管新动力22集合资产管理产品"/>
    <s v="HA0260"/>
    <s v="组合类保险资管产品"/>
    <s v="固定收益类保险资管产品"/>
    <n v="1"/>
    <s v="华安财保资产管理有限责任公司"/>
    <n v="691081800"/>
    <n v="673786686.64999998"/>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22号"/>
    <s v="华安财保资管新动力22集合资产管理产品"/>
    <s v="HA0260"/>
    <s v="组合类保险资管产品"/>
    <s v="固定收益类保险资管产品"/>
    <n v="1"/>
    <s v="华安财保资产管理有限责任公司"/>
    <n v="691081800"/>
    <n v="673786686.64999998"/>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22号"/>
    <s v="华安财保资管新动力22集合资产管理产品"/>
    <s v="HA0260"/>
    <s v="组合类保险资管产品"/>
    <s v="固定收益类保险资管产品"/>
    <n v="1"/>
    <s v="华安财保资产管理有限责任公司"/>
    <n v="691081800"/>
    <n v="673786686.64999998"/>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22号"/>
    <s v="华安财保资管新动力22集合资产管理产品"/>
    <s v="HA0260"/>
    <s v="组合类保险资管产品"/>
    <s v="固定收益类保险资管产品"/>
    <n v="1"/>
    <s v="华安财保资产管理有限责任公司"/>
    <n v="691081800"/>
    <n v="673786686.64999998"/>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22号"/>
    <s v="华安财保资管新动力22集合资产管理产品"/>
    <s v="HA0260"/>
    <s v="组合类保险资管产品"/>
    <s v="固定收益类保险资管产品"/>
    <n v="1"/>
    <s v="华安财保资产管理有限责任公司"/>
    <n v="691081800"/>
    <n v="673786686.64999998"/>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22号"/>
    <s v="华安财保资管新动力22集合资产管理产品"/>
    <s v="HA0260"/>
    <s v="组合类保险资管产品"/>
    <s v="固定收益类保险资管产品"/>
    <n v="1"/>
    <s v="华安财保资产管理有限责任公司"/>
    <n v="691081800"/>
    <n v="673786686.64999998"/>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22号"/>
    <s v="华安财保资管新动力22集合资产管理产品"/>
    <s v="HA0260"/>
    <s v="组合类保险资管产品"/>
    <s v="固定收益类保险资管产品"/>
    <n v="1"/>
    <s v="华安财保资产管理有限责任公司"/>
    <n v="691081800"/>
    <n v="673786686.64999998"/>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22号"/>
    <s v="华安财保资管新动力22集合资产管理产品"/>
    <s v="HA0260"/>
    <s v="组合类保险资管产品"/>
    <s v="固定收益类保险资管产品"/>
    <n v="1"/>
    <s v="华安财保资产管理有限责任公司"/>
    <n v="691081800"/>
    <n v="673786686.64999998"/>
    <m/>
    <m/>
    <m/>
    <m/>
    <s v="否"/>
    <n v="1.249884269975E-6"/>
    <m/>
    <m/>
    <m/>
    <m/>
    <m/>
    <m/>
    <m/>
    <m/>
    <m/>
    <m/>
    <m/>
    <m/>
    <m/>
    <m/>
    <m/>
    <m/>
    <m/>
    <m/>
    <m/>
    <m/>
    <m/>
    <m/>
    <m/>
    <m/>
    <m/>
    <m/>
    <m/>
    <m/>
    <m/>
    <m/>
    <m/>
    <m/>
    <m/>
    <m/>
    <m/>
    <m/>
    <m/>
    <m/>
    <s v="固定收益类资产"/>
  </r>
  <r>
    <s v="包钢股份"/>
    <s v="内蒙古包钢钢联股份有限公司"/>
    <s v="股票"/>
    <s v="沪深主板股"/>
    <s v="600010.SH"/>
    <x v="958"/>
    <n v="133400"/>
    <n v="279883.99"/>
    <x v="5807"/>
    <m/>
    <m/>
    <s v="万能"/>
    <s v="新动力22号"/>
    <s v="华安财保资管新动力22集合资产管理产品"/>
    <s v="HA0260"/>
    <s v="组合类保险资管产品"/>
    <s v="固定收益类保险资管产品"/>
    <n v="1"/>
    <s v="华安财保资产管理有限责任公司"/>
    <n v="691081800"/>
    <n v="673786686.64999998"/>
    <m/>
    <m/>
    <m/>
    <m/>
    <s v="是"/>
    <n v="2.9263991325857401E-6"/>
    <m/>
    <m/>
    <m/>
    <m/>
    <m/>
    <m/>
    <m/>
    <m/>
    <m/>
    <m/>
    <m/>
    <m/>
    <m/>
    <m/>
    <m/>
    <m/>
    <m/>
    <m/>
    <m/>
    <m/>
    <m/>
    <m/>
    <m/>
    <m/>
    <m/>
    <m/>
    <m/>
    <m/>
    <m/>
    <m/>
    <m/>
    <m/>
    <m/>
    <m/>
    <m/>
    <m/>
    <m/>
    <m/>
    <s v="固定收益类资产"/>
  </r>
  <r>
    <s v="上港集团"/>
    <s v="上海国际港务(集团)股份有限公司"/>
    <s v="股票"/>
    <s v="沪深主板股"/>
    <s v="600018.SH"/>
    <x v="959"/>
    <n v="20100"/>
    <n v="107686.11"/>
    <x v="5808"/>
    <m/>
    <m/>
    <s v="万能"/>
    <s v="新动力22号"/>
    <s v="华安财保资管新动力22集合资产管理产品"/>
    <s v="HA0260"/>
    <s v="组合类保险资管产品"/>
    <s v="固定收益类保险资管产品"/>
    <n v="1"/>
    <s v="华安财保资产管理有限责任公司"/>
    <n v="691081800"/>
    <n v="673786686.64999998"/>
    <m/>
    <m/>
    <m/>
    <m/>
    <s v="是"/>
    <n v="8.6345102969166497E-7"/>
    <m/>
    <m/>
    <m/>
    <m/>
    <m/>
    <m/>
    <m/>
    <m/>
    <m/>
    <m/>
    <m/>
    <m/>
    <m/>
    <m/>
    <m/>
    <m/>
    <m/>
    <m/>
    <m/>
    <m/>
    <m/>
    <m/>
    <m/>
    <m/>
    <m/>
    <m/>
    <m/>
    <m/>
    <m/>
    <m/>
    <m/>
    <m/>
    <m/>
    <m/>
    <m/>
    <m/>
    <m/>
    <m/>
    <s v="固定收益类资产"/>
  </r>
  <r>
    <s v="宝钢股份"/>
    <s v="宝山钢铁股份有限公司"/>
    <s v="股票"/>
    <s v="沪深主板股"/>
    <s v="600019.SH"/>
    <x v="960"/>
    <n v="54300"/>
    <n v="371129.07"/>
    <x v="5809"/>
    <m/>
    <m/>
    <s v="万能"/>
    <s v="新动力22号"/>
    <s v="华安财保资管新动力22集合资产管理产品"/>
    <s v="HA0260"/>
    <s v="组合类保险资管产品"/>
    <s v="固定收益类保险资管产品"/>
    <n v="1"/>
    <s v="华安财保资产管理有限责任公司"/>
    <n v="691081800"/>
    <n v="673786686.64999998"/>
    <m/>
    <m/>
    <m/>
    <m/>
    <s v="是"/>
    <n v="2.4384316716115299E-6"/>
    <m/>
    <m/>
    <m/>
    <m/>
    <m/>
    <m/>
    <m/>
    <m/>
    <m/>
    <m/>
    <m/>
    <m/>
    <m/>
    <m/>
    <m/>
    <m/>
    <m/>
    <m/>
    <m/>
    <m/>
    <m/>
    <m/>
    <m/>
    <m/>
    <m/>
    <m/>
    <m/>
    <m/>
    <m/>
    <m/>
    <m/>
    <m/>
    <m/>
    <m/>
    <m/>
    <m/>
    <m/>
    <m/>
    <s v="固定收益类资产"/>
  </r>
  <r>
    <s v="华能水电"/>
    <s v="华能澜沧江水电股份有限公司"/>
    <s v="股票"/>
    <s v="沪深主板股"/>
    <s v="600025.SH"/>
    <x v="961"/>
    <n v="14600"/>
    <n v="77276.7"/>
    <x v="5810"/>
    <m/>
    <m/>
    <s v="万能"/>
    <s v="新动力22号"/>
    <s v="华安财保资管新动力22集合资产管理产品"/>
    <s v="HA0260"/>
    <s v="组合类保险资管产品"/>
    <s v="固定收益类保险资管产品"/>
    <n v="1"/>
    <s v="华安财保资产管理有限责任公司"/>
    <n v="691081800"/>
    <n v="673786686.64999998"/>
    <m/>
    <m/>
    <m/>
    <m/>
    <s v="是"/>
    <n v="8.1111111111111105E-7"/>
    <m/>
    <m/>
    <m/>
    <m/>
    <m/>
    <m/>
    <m/>
    <m/>
    <m/>
    <m/>
    <m/>
    <m/>
    <m/>
    <m/>
    <m/>
    <m/>
    <m/>
    <m/>
    <m/>
    <m/>
    <m/>
    <m/>
    <m/>
    <m/>
    <m/>
    <m/>
    <m/>
    <m/>
    <m/>
    <m/>
    <m/>
    <m/>
    <m/>
    <m/>
    <m/>
    <m/>
    <m/>
    <m/>
    <s v="固定收益类资产"/>
  </r>
  <r>
    <s v="中国石化"/>
    <s v="中国石油化工股份有限公司"/>
    <s v="股票"/>
    <s v="沪深主板股"/>
    <s v="600028.SH"/>
    <x v="737"/>
    <n v="99700"/>
    <n v="429903.25"/>
    <x v="5811"/>
    <m/>
    <m/>
    <s v="万能"/>
    <s v="新动力22号"/>
    <s v="华安财保资管新动力22集合资产管理产品"/>
    <s v="HA0260"/>
    <s v="组合类保险资管产品"/>
    <s v="固定收益类保险资管产品"/>
    <n v="1"/>
    <s v="华安财保资产管理有限责任公司"/>
    <n v="691081800"/>
    <n v="673786686.64999998"/>
    <m/>
    <m/>
    <m/>
    <m/>
    <s v="是"/>
    <n v="8.2348231500711597E-7"/>
    <m/>
    <m/>
    <m/>
    <m/>
    <m/>
    <m/>
    <m/>
    <m/>
    <m/>
    <m/>
    <m/>
    <m/>
    <m/>
    <m/>
    <m/>
    <m/>
    <m/>
    <m/>
    <m/>
    <m/>
    <m/>
    <m/>
    <m/>
    <m/>
    <m/>
    <m/>
    <m/>
    <m/>
    <m/>
    <m/>
    <m/>
    <m/>
    <m/>
    <m/>
    <m/>
    <m/>
    <m/>
    <m/>
    <s v="固定收益类资产"/>
  </r>
  <r>
    <s v="中信证券"/>
    <s v="中信证券股份有限公司"/>
    <s v="股票"/>
    <s v="沪深主板股"/>
    <s v="600030.SH"/>
    <x v="319"/>
    <n v="116530"/>
    <n v="2699222.47"/>
    <x v="5812"/>
    <m/>
    <m/>
    <s v="万能"/>
    <s v="新动力22号"/>
    <s v="华安财保资管新动力22集合资产管理产品"/>
    <s v="HA0260"/>
    <s v="组合类保险资管产品"/>
    <s v="固定收益类保险资管产品"/>
    <n v="1"/>
    <s v="华安财保资产管理有限责任公司"/>
    <n v="691081800"/>
    <n v="673786686.64999998"/>
    <m/>
    <m/>
    <m/>
    <m/>
    <s v="是"/>
    <n v="7.8627328225150697E-6"/>
    <m/>
    <m/>
    <m/>
    <m/>
    <m/>
    <m/>
    <m/>
    <m/>
    <m/>
    <m/>
    <m/>
    <m/>
    <m/>
    <m/>
    <m/>
    <m/>
    <m/>
    <m/>
    <m/>
    <m/>
    <m/>
    <m/>
    <m/>
    <m/>
    <m/>
    <m/>
    <m/>
    <m/>
    <m/>
    <m/>
    <m/>
    <m/>
    <m/>
    <m/>
    <m/>
    <m/>
    <m/>
    <m/>
    <s v="固定收益类资产"/>
  </r>
  <r>
    <s v="三一重工"/>
    <s v="三一重工股份有限公司"/>
    <s v="股票"/>
    <s v="沪深主板股"/>
    <s v="600031.SH"/>
    <x v="962"/>
    <n v="32300"/>
    <n v="892953.47"/>
    <x v="5813"/>
    <m/>
    <m/>
    <s v="万能"/>
    <s v="新动力22号"/>
    <s v="华安财保资管新动力22集合资产管理产品"/>
    <s v="HA0260"/>
    <s v="组合类保险资管产品"/>
    <s v="固定收益类保险资管产品"/>
    <n v="1"/>
    <s v="华安财保资产管理有限责任公司"/>
    <n v="691081800"/>
    <n v="673786686.64999998"/>
    <m/>
    <m/>
    <m/>
    <m/>
    <s v="是"/>
    <n v="3.80300391628598E-6"/>
    <m/>
    <m/>
    <m/>
    <m/>
    <m/>
    <m/>
    <m/>
    <m/>
    <m/>
    <m/>
    <m/>
    <m/>
    <m/>
    <m/>
    <m/>
    <m/>
    <m/>
    <m/>
    <m/>
    <m/>
    <m/>
    <m/>
    <m/>
    <m/>
    <m/>
    <m/>
    <m/>
    <m/>
    <m/>
    <m/>
    <m/>
    <m/>
    <m/>
    <m/>
    <m/>
    <m/>
    <m/>
    <m/>
    <s v="固定收益类资产"/>
  </r>
  <r>
    <s v="保利发展"/>
    <s v="保利发展控股集团股份有限公司"/>
    <s v="股票"/>
    <s v="沪深主板股"/>
    <s v="600048.SH"/>
    <x v="249"/>
    <n v="42600"/>
    <n v="670503.78"/>
    <x v="5814"/>
    <m/>
    <m/>
    <s v="万能"/>
    <s v="新动力22号"/>
    <s v="华安财保资管新动力22集合资产管理产品"/>
    <s v="HA0260"/>
    <s v="组合类保险资管产品"/>
    <s v="固定收益类保险资管产品"/>
    <n v="1"/>
    <s v="华安财保资产管理有限责任公司"/>
    <n v="691081800"/>
    <n v="673786686.64999998"/>
    <m/>
    <m/>
    <m/>
    <m/>
    <s v="是"/>
    <n v="3.55881289835015E-6"/>
    <m/>
    <m/>
    <m/>
    <m/>
    <m/>
    <m/>
    <m/>
    <m/>
    <m/>
    <m/>
    <m/>
    <m/>
    <m/>
    <m/>
    <m/>
    <m/>
    <m/>
    <m/>
    <m/>
    <m/>
    <m/>
    <m/>
    <m/>
    <m/>
    <m/>
    <m/>
    <m/>
    <m/>
    <m/>
    <m/>
    <m/>
    <m/>
    <m/>
    <m/>
    <m/>
    <m/>
    <m/>
    <m/>
    <s v="固定收益类资产"/>
  </r>
  <r>
    <s v="中国联通"/>
    <s v="中国联合网络通信股份有限公司"/>
    <s v="股票"/>
    <s v="沪深主板股"/>
    <s v="600050.SH"/>
    <x v="738"/>
    <n v="77900"/>
    <n v="318792.09999999998"/>
    <x v="5815"/>
    <m/>
    <m/>
    <s v="万能"/>
    <s v="新动力22号"/>
    <s v="华安财保资管新动力22集合资产管理产品"/>
    <s v="HA0260"/>
    <s v="组合类保险资管产品"/>
    <s v="固定收益类保险资管产品"/>
    <n v="1"/>
    <s v="华安财保资产管理有限责任公司"/>
    <n v="691081800"/>
    <n v="673786686.64999998"/>
    <m/>
    <m/>
    <m/>
    <m/>
    <s v="是"/>
    <n v="2.5138656623567999E-6"/>
    <m/>
    <m/>
    <m/>
    <m/>
    <m/>
    <m/>
    <m/>
    <m/>
    <m/>
    <m/>
    <m/>
    <m/>
    <m/>
    <m/>
    <m/>
    <m/>
    <m/>
    <m/>
    <m/>
    <m/>
    <m/>
    <m/>
    <m/>
    <m/>
    <m/>
    <m/>
    <m/>
    <m/>
    <m/>
    <m/>
    <m/>
    <m/>
    <m/>
    <m/>
    <m/>
    <m/>
    <m/>
    <m/>
    <s v="固定收益类资产"/>
  </r>
  <r>
    <s v="国投资本"/>
    <s v="国投资本股份有限公司"/>
    <s v="股票"/>
    <s v="沪深主板股"/>
    <s v="600061.SH"/>
    <x v="963"/>
    <n v="16348"/>
    <n v="142326.63"/>
    <x v="5816"/>
    <m/>
    <m/>
    <s v="万能"/>
    <s v="新动力22号"/>
    <s v="华安财保资管新动力22集合资产管理产品"/>
    <s v="HA0260"/>
    <s v="组合类保险资管产品"/>
    <s v="固定收益类保险资管产品"/>
    <n v="1"/>
    <s v="华安财保资产管理有限责任公司"/>
    <n v="691081800"/>
    <n v="673786686.64999998"/>
    <m/>
    <m/>
    <m/>
    <m/>
    <s v="是"/>
    <n v="2.5443159273189899E-6"/>
    <m/>
    <m/>
    <m/>
    <m/>
    <m/>
    <m/>
    <m/>
    <m/>
    <m/>
    <m/>
    <m/>
    <m/>
    <m/>
    <m/>
    <m/>
    <m/>
    <m/>
    <m/>
    <m/>
    <m/>
    <m/>
    <m/>
    <m/>
    <m/>
    <m/>
    <m/>
    <m/>
    <m/>
    <m/>
    <m/>
    <m/>
    <m/>
    <m/>
    <m/>
    <m/>
    <m/>
    <m/>
    <m/>
    <s v="固定收益类资产"/>
  </r>
  <r>
    <s v="人福医药"/>
    <s v="人福医药集团股份公司"/>
    <s v="股票"/>
    <s v="沪深主板股"/>
    <s v="600079.SH"/>
    <x v="389"/>
    <n v="5200"/>
    <n v="126347"/>
    <x v="5817"/>
    <m/>
    <m/>
    <s v="万能"/>
    <s v="新动力22号"/>
    <s v="华安财保资管新动力22集合资产管理产品"/>
    <s v="HA0260"/>
    <s v="组合类保险资管产品"/>
    <s v="固定收益类保险资管产品"/>
    <n v="1"/>
    <s v="华安财保资产管理有限责任公司"/>
    <n v="691081800"/>
    <n v="673786686.64999998"/>
    <m/>
    <m/>
    <m/>
    <m/>
    <s v="是"/>
    <n v="3.18418311804063E-6"/>
    <m/>
    <m/>
    <m/>
    <m/>
    <m/>
    <m/>
    <m/>
    <m/>
    <m/>
    <m/>
    <m/>
    <m/>
    <m/>
    <m/>
    <m/>
    <m/>
    <m/>
    <m/>
    <m/>
    <m/>
    <m/>
    <m/>
    <m/>
    <m/>
    <m/>
    <m/>
    <m/>
    <m/>
    <m/>
    <m/>
    <m/>
    <m/>
    <m/>
    <m/>
    <m/>
    <m/>
    <m/>
    <m/>
    <s v="固定收益类资产"/>
  </r>
  <r>
    <s v="同 仁 堂"/>
    <s v="北京同仁堂股份有限公司"/>
    <s v="股票"/>
    <s v="沪深主板股"/>
    <s v="600085.SH"/>
    <x v="964"/>
    <n v="3600"/>
    <n v="140873.64000000001"/>
    <x v="5818"/>
    <m/>
    <m/>
    <s v="万能"/>
    <s v="新动力22号"/>
    <s v="华安财保资管新动力22集合资产管理产品"/>
    <s v="HA0260"/>
    <s v="组合类保险资管产品"/>
    <s v="固定收益类保险资管产品"/>
    <n v="1"/>
    <s v="华安财保资产管理有限责任公司"/>
    <n v="691081800"/>
    <n v="673786686.64999998"/>
    <m/>
    <m/>
    <m/>
    <m/>
    <s v="是"/>
    <n v="2.6249202040663702E-6"/>
    <m/>
    <m/>
    <m/>
    <m/>
    <m/>
    <m/>
    <m/>
    <m/>
    <m/>
    <m/>
    <m/>
    <m/>
    <m/>
    <m/>
    <m/>
    <m/>
    <m/>
    <m/>
    <m/>
    <m/>
    <m/>
    <m/>
    <m/>
    <m/>
    <m/>
    <m/>
    <m/>
    <m/>
    <m/>
    <m/>
    <m/>
    <m/>
    <m/>
    <m/>
    <m/>
    <m/>
    <m/>
    <m/>
    <s v="固定收益类资产"/>
  </r>
  <r>
    <s v="上汽集团"/>
    <s v="上海汽车集团股份有限公司"/>
    <s v="股票"/>
    <s v="沪深主板股"/>
    <s v="600104.SH"/>
    <x v="965"/>
    <n v="20800"/>
    <n v="426255.08"/>
    <x v="5819"/>
    <m/>
    <m/>
    <s v="万能"/>
    <s v="新动力22号"/>
    <s v="华安财保资管新动力22集合资产管理产品"/>
    <s v="HA0260"/>
    <s v="组合类保险资管产品"/>
    <s v="固定收益类保险资管产品"/>
    <n v="1"/>
    <s v="华安财保资产管理有限责任公司"/>
    <n v="691081800"/>
    <n v="673786686.64999998"/>
    <m/>
    <m/>
    <m/>
    <m/>
    <s v="是"/>
    <n v="1.78029432804137E-6"/>
    <m/>
    <m/>
    <m/>
    <m/>
    <m/>
    <m/>
    <m/>
    <m/>
    <m/>
    <m/>
    <m/>
    <m/>
    <m/>
    <m/>
    <m/>
    <m/>
    <m/>
    <m/>
    <m/>
    <m/>
    <m/>
    <m/>
    <m/>
    <m/>
    <m/>
    <m/>
    <m/>
    <m/>
    <m/>
    <m/>
    <m/>
    <m/>
    <m/>
    <m/>
    <m/>
    <m/>
    <m/>
    <m/>
    <s v="固定收益类资产"/>
  </r>
  <r>
    <s v="国金证券"/>
    <s v="国金证券股份有限公司"/>
    <s v="股票"/>
    <s v="沪深主板股"/>
    <s v="600109.SH"/>
    <x v="966"/>
    <n v="15400"/>
    <n v="214151.88"/>
    <x v="5820"/>
    <m/>
    <m/>
    <s v="万能"/>
    <s v="新动力22号"/>
    <s v="华安财保资管新动力22集合资产管理产品"/>
    <s v="HA0260"/>
    <s v="组合类保险资管产品"/>
    <s v="固定收益类保险资管产品"/>
    <n v="1"/>
    <s v="华安财保资产管理有限责任公司"/>
    <n v="691081800"/>
    <n v="673786686.64999998"/>
    <m/>
    <m/>
    <m/>
    <m/>
    <s v="是"/>
    <n v="5.0919875654589498E-6"/>
    <m/>
    <m/>
    <m/>
    <m/>
    <m/>
    <m/>
    <m/>
    <m/>
    <m/>
    <m/>
    <m/>
    <m/>
    <m/>
    <m/>
    <m/>
    <m/>
    <m/>
    <m/>
    <m/>
    <m/>
    <m/>
    <m/>
    <m/>
    <m/>
    <m/>
    <m/>
    <m/>
    <m/>
    <m/>
    <m/>
    <m/>
    <m/>
    <m/>
    <m/>
    <m/>
    <m/>
    <m/>
    <m/>
    <s v="固定收益类资产"/>
  </r>
  <r>
    <s v="北方稀土"/>
    <s v="中国北方稀土(集团)高科技股份有限公司"/>
    <s v="股票"/>
    <s v="沪深主板股"/>
    <s v="600111.SH"/>
    <x v="967"/>
    <n v="15600"/>
    <n v="486191.96"/>
    <x v="5821"/>
    <m/>
    <m/>
    <s v="万能"/>
    <s v="新动力22号"/>
    <s v="华安财保资管新动力22集合资产管理产品"/>
    <s v="HA0260"/>
    <s v="组合类保险资管产品"/>
    <s v="固定收益类保险资管产品"/>
    <n v="1"/>
    <s v="华安财保资产管理有限责任公司"/>
    <n v="691081800"/>
    <n v="673786686.64999998"/>
    <m/>
    <m/>
    <m/>
    <m/>
    <s v="是"/>
    <n v="4.2938939176992701E-6"/>
    <m/>
    <m/>
    <m/>
    <m/>
    <m/>
    <m/>
    <m/>
    <m/>
    <m/>
    <m/>
    <m/>
    <m/>
    <m/>
    <m/>
    <m/>
    <m/>
    <m/>
    <m/>
    <m/>
    <m/>
    <m/>
    <m/>
    <m/>
    <m/>
    <m/>
    <m/>
    <m/>
    <m/>
    <m/>
    <m/>
    <m/>
    <m/>
    <m/>
    <m/>
    <m/>
    <m/>
    <m/>
    <m/>
    <s v="固定收益类资产"/>
  </r>
  <r>
    <s v="重庆啤酒"/>
    <s v="重庆啤酒股份有限公司"/>
    <s v="股票"/>
    <s v="沪深主板股"/>
    <s v="600132.SH"/>
    <x v="968"/>
    <n v="1300"/>
    <n v="202918"/>
    <x v="5822"/>
    <m/>
    <m/>
    <s v="万能"/>
    <s v="新动力22号"/>
    <s v="华安财保资管新动力22集合资产管理产品"/>
    <s v="HA0260"/>
    <s v="组合类保险资管产品"/>
    <s v="固定收益类保险资管产品"/>
    <n v="1"/>
    <s v="华安财保资产管理有限责任公司"/>
    <n v="691081800"/>
    <n v="673786686.64999998"/>
    <m/>
    <m/>
    <m/>
    <m/>
    <s v="是"/>
    <n v="2.6861102589828099E-6"/>
    <m/>
    <m/>
    <m/>
    <m/>
    <m/>
    <m/>
    <m/>
    <m/>
    <m/>
    <m/>
    <m/>
    <m/>
    <m/>
    <m/>
    <m/>
    <m/>
    <m/>
    <m/>
    <m/>
    <m/>
    <m/>
    <m/>
    <m/>
    <m/>
    <m/>
    <m/>
    <m/>
    <m/>
    <m/>
    <m/>
    <m/>
    <m/>
    <m/>
    <m/>
    <m/>
    <m/>
    <m/>
    <m/>
    <s v="固定收益类资产"/>
  </r>
  <r>
    <s v="金发科技"/>
    <s v="金发科技股份有限公司"/>
    <s v="股票"/>
    <s v="沪深主板股"/>
    <s v="600143.SH"/>
    <x v="745"/>
    <n v="11800"/>
    <n v="181517"/>
    <x v="5823"/>
    <m/>
    <m/>
    <s v="万能"/>
    <s v="新动力22号"/>
    <s v="华安财保资管新动力22集合资产管理产品"/>
    <s v="HA0260"/>
    <s v="组合类保险资管产品"/>
    <s v="固定收益类保险资管产品"/>
    <n v="1"/>
    <s v="华安财保资产管理有限责任公司"/>
    <n v="691081800"/>
    <n v="673786686.64999998"/>
    <m/>
    <m/>
    <m/>
    <m/>
    <s v="是"/>
    <n v="4.5849772916740604E-6"/>
    <m/>
    <m/>
    <m/>
    <m/>
    <m/>
    <m/>
    <m/>
    <m/>
    <m/>
    <m/>
    <m/>
    <m/>
    <m/>
    <m/>
    <m/>
    <m/>
    <m/>
    <m/>
    <m/>
    <m/>
    <m/>
    <m/>
    <m/>
    <m/>
    <m/>
    <m/>
    <m/>
    <m/>
    <m/>
    <m/>
    <m/>
    <m/>
    <m/>
    <m/>
    <m/>
    <m/>
    <m/>
    <m/>
    <s v="固定收益类资产"/>
  </r>
  <r>
    <s v="中国船舶"/>
    <s v="中国船舶工业股份有限公司"/>
    <s v="股票"/>
    <s v="沪深主板股"/>
    <s v="600150.SH"/>
    <x v="969"/>
    <n v="9900"/>
    <n v="207682.73"/>
    <x v="5824"/>
    <m/>
    <m/>
    <s v="万能"/>
    <s v="新动力22号"/>
    <s v="华安财保资管新动力22集合资产管理产品"/>
    <s v="HA0260"/>
    <s v="组合类保险资管产品"/>
    <s v="固定收益类保险资管产品"/>
    <n v="1"/>
    <s v="华安财保资产管理有限责任公司"/>
    <n v="691081800"/>
    <n v="673786686.64999998"/>
    <m/>
    <m/>
    <m/>
    <m/>
    <s v="是"/>
    <n v="2.21356236972842E-6"/>
    <m/>
    <m/>
    <m/>
    <m/>
    <m/>
    <m/>
    <m/>
    <m/>
    <m/>
    <m/>
    <m/>
    <m/>
    <m/>
    <m/>
    <m/>
    <m/>
    <m/>
    <m/>
    <m/>
    <m/>
    <m/>
    <m/>
    <m/>
    <m/>
    <m/>
    <m/>
    <m/>
    <m/>
    <m/>
    <m/>
    <m/>
    <m/>
    <m/>
    <m/>
    <m/>
    <m/>
    <m/>
    <m/>
    <s v="固定收益类资产"/>
  </r>
  <r>
    <s v="天坛生物"/>
    <s v="北京天坛生物制品股份有限公司"/>
    <s v="股票"/>
    <s v="沪深主板股"/>
    <s v="600161.SH"/>
    <x v="970"/>
    <n v="3500"/>
    <n v="115090.96"/>
    <x v="5825"/>
    <m/>
    <m/>
    <s v="万能"/>
    <s v="新动力22号"/>
    <s v="华安财保资管新动力22集合资产管理产品"/>
    <s v="HA0260"/>
    <s v="组合类保险资管产品"/>
    <s v="固定收益类保险资管产品"/>
    <n v="1"/>
    <s v="华安财保资产管理有限责任公司"/>
    <n v="691081800"/>
    <n v="673786686.64999998"/>
    <m/>
    <m/>
    <m/>
    <m/>
    <s v="是"/>
    <n v="2.54883826264149E-6"/>
    <m/>
    <m/>
    <m/>
    <m/>
    <m/>
    <m/>
    <m/>
    <m/>
    <m/>
    <m/>
    <m/>
    <m/>
    <m/>
    <m/>
    <m/>
    <m/>
    <m/>
    <m/>
    <m/>
    <m/>
    <m/>
    <m/>
    <m/>
    <m/>
    <m/>
    <m/>
    <m/>
    <m/>
    <m/>
    <m/>
    <m/>
    <m/>
    <m/>
    <m/>
    <m/>
    <m/>
    <m/>
    <m/>
    <s v="固定收益类资产"/>
  </r>
  <r>
    <s v="中国巨石"/>
    <s v="中国巨石股份有限公司"/>
    <s v="股票"/>
    <s v="沪深主板股"/>
    <s v="600176.SH"/>
    <x v="281"/>
    <n v="15158"/>
    <n v="243829.81"/>
    <x v="5826"/>
    <m/>
    <m/>
    <s v="万能"/>
    <s v="新动力22号"/>
    <s v="华安财保资管新动力22集合资产管理产品"/>
    <s v="HA0260"/>
    <s v="组合类保险资管产品"/>
    <s v="固定收益类保险资管产品"/>
    <n v="1"/>
    <s v="华安财保资产管理有限责任公司"/>
    <n v="691081800"/>
    <n v="673786686.64999998"/>
    <m/>
    <m/>
    <m/>
    <m/>
    <s v="是"/>
    <n v="3.7865306708055099E-6"/>
    <m/>
    <m/>
    <m/>
    <m/>
    <m/>
    <m/>
    <m/>
    <m/>
    <m/>
    <m/>
    <m/>
    <m/>
    <m/>
    <m/>
    <m/>
    <m/>
    <m/>
    <m/>
    <m/>
    <m/>
    <m/>
    <m/>
    <m/>
    <m/>
    <m/>
    <m/>
    <m/>
    <m/>
    <m/>
    <m/>
    <m/>
    <m/>
    <m/>
    <m/>
    <m/>
    <m/>
    <m/>
    <m/>
    <s v="固定收益类资产"/>
  </r>
  <r>
    <s v="生益科技"/>
    <s v="广东生益科技股份有限公司"/>
    <s v="股票"/>
    <s v="沪深主板股"/>
    <s v="600183.SH"/>
    <x v="971"/>
    <n v="6800"/>
    <n v="162993.39000000001"/>
    <x v="5827"/>
    <m/>
    <m/>
    <s v="万能"/>
    <s v="新动力22号"/>
    <s v="华安财保资管新动力22集合资产管理产品"/>
    <s v="HA0260"/>
    <s v="组合类保险资管产品"/>
    <s v="固定收益类保险资管产品"/>
    <n v="1"/>
    <s v="华安财保资产管理有限责任公司"/>
    <n v="691081800"/>
    <n v="673786686.64999998"/>
    <m/>
    <m/>
    <m/>
    <m/>
    <s v="是"/>
    <n v="2.93770230724547E-6"/>
    <m/>
    <m/>
    <m/>
    <m/>
    <m/>
    <m/>
    <m/>
    <m/>
    <m/>
    <m/>
    <m/>
    <m/>
    <m/>
    <m/>
    <m/>
    <m/>
    <m/>
    <m/>
    <m/>
    <m/>
    <m/>
    <m/>
    <m/>
    <m/>
    <m/>
    <m/>
    <m/>
    <m/>
    <m/>
    <m/>
    <m/>
    <m/>
    <m/>
    <m/>
    <m/>
    <m/>
    <m/>
    <m/>
    <s v="固定收益类资产"/>
  </r>
  <r>
    <s v="复星医药"/>
    <s v="上海复星医药(集团)股份有限公司"/>
    <s v="股票"/>
    <s v="沪深主板股"/>
    <s v="600196.SH"/>
    <x v="280"/>
    <n v="6000"/>
    <n v="292979.45"/>
    <x v="5828"/>
    <m/>
    <m/>
    <s v="万能"/>
    <s v="新动力22号"/>
    <s v="华安财保资管新动力22集合资产管理产品"/>
    <s v="HA0260"/>
    <s v="组合类保险资管产品"/>
    <s v="固定收益类保险资管产品"/>
    <n v="1"/>
    <s v="华安财保资产管理有限责任公司"/>
    <n v="691081800"/>
    <n v="673786686.64999998"/>
    <m/>
    <m/>
    <m/>
    <m/>
    <s v="是"/>
    <n v="2.3410993040303902E-6"/>
    <m/>
    <m/>
    <m/>
    <m/>
    <m/>
    <m/>
    <m/>
    <m/>
    <m/>
    <m/>
    <m/>
    <m/>
    <m/>
    <m/>
    <m/>
    <m/>
    <m/>
    <m/>
    <m/>
    <m/>
    <m/>
    <m/>
    <m/>
    <m/>
    <m/>
    <m/>
    <m/>
    <m/>
    <m/>
    <m/>
    <m/>
    <m/>
    <m/>
    <m/>
    <m/>
    <m/>
    <m/>
    <m/>
    <s v="固定收益类资产"/>
  </r>
  <r>
    <s v="恒瑞医药"/>
    <s v="江苏恒瑞医药股份有限公司"/>
    <s v="股票"/>
    <s v="沪深主板股"/>
    <s v="600276.SH"/>
    <x v="972"/>
    <n v="21740"/>
    <n v="1273517.3799999999"/>
    <x v="5829"/>
    <m/>
    <m/>
    <s v="万能"/>
    <s v="新动力22号"/>
    <s v="华安财保资管新动力22集合资产管理产品"/>
    <s v="HA0260"/>
    <s v="组合类保险资管产品"/>
    <s v="固定收益类保险资管产品"/>
    <n v="1"/>
    <s v="华安财保资产管理有限责任公司"/>
    <n v="691081800"/>
    <n v="673786686.64999998"/>
    <m/>
    <m/>
    <m/>
    <m/>
    <s v="是"/>
    <n v="3.4080564743815002E-6"/>
    <m/>
    <m/>
    <m/>
    <m/>
    <m/>
    <m/>
    <m/>
    <m/>
    <m/>
    <m/>
    <m/>
    <m/>
    <m/>
    <m/>
    <m/>
    <m/>
    <m/>
    <m/>
    <m/>
    <m/>
    <m/>
    <m/>
    <m/>
    <m/>
    <m/>
    <m/>
    <m/>
    <m/>
    <m/>
    <m/>
    <m/>
    <m/>
    <m/>
    <m/>
    <m/>
    <m/>
    <m/>
    <m/>
    <s v="固定收益类资产"/>
  </r>
  <r>
    <s v="万华化学"/>
    <s v="万华化学集团股份有限公司"/>
    <s v="股票"/>
    <s v="沪深主板股"/>
    <s v="600309.SH"/>
    <x v="973"/>
    <n v="9600"/>
    <n v="923664.79"/>
    <x v="5830"/>
    <m/>
    <m/>
    <s v="万能"/>
    <s v="新动力22号"/>
    <s v="华安财保资管新动力22集合资产管理产品"/>
    <s v="HA0260"/>
    <s v="组合类保险资管产品"/>
    <s v="固定收益类保险资管产品"/>
    <n v="1"/>
    <s v="华安财保资产管理有限责任公司"/>
    <n v="691081800"/>
    <n v="673786686.64999998"/>
    <m/>
    <m/>
    <m/>
    <m/>
    <s v="是"/>
    <n v="3.0575715634195299E-6"/>
    <m/>
    <m/>
    <m/>
    <m/>
    <m/>
    <m/>
    <m/>
    <m/>
    <m/>
    <m/>
    <m/>
    <m/>
    <m/>
    <m/>
    <m/>
    <m/>
    <m/>
    <m/>
    <m/>
    <m/>
    <m/>
    <m/>
    <m/>
    <m/>
    <m/>
    <m/>
    <m/>
    <m/>
    <m/>
    <m/>
    <m/>
    <m/>
    <m/>
    <m/>
    <m/>
    <m/>
    <m/>
    <m/>
    <s v="固定收益类资产"/>
  </r>
  <r>
    <s v="白 云 山"/>
    <s v="广州白云山医药集团股份有限公司"/>
    <s v="股票"/>
    <s v="沪深主板股"/>
    <s v="600332.SH"/>
    <x v="974"/>
    <n v="3600"/>
    <n v="115605.8"/>
    <x v="5831"/>
    <m/>
    <m/>
    <s v="万能"/>
    <s v="新动力22号"/>
    <s v="华安财保资管新动力22集合资产管理产品"/>
    <s v="HA0260"/>
    <s v="组合类保险资管产品"/>
    <s v="固定收益类保险资管产品"/>
    <n v="1"/>
    <s v="华安财保资产管理有限责任公司"/>
    <n v="691081800"/>
    <n v="673786686.64999998"/>
    <m/>
    <m/>
    <m/>
    <m/>
    <s v="是"/>
    <n v="2.2143068284482099E-6"/>
    <m/>
    <m/>
    <m/>
    <m/>
    <m/>
    <m/>
    <m/>
    <m/>
    <m/>
    <m/>
    <m/>
    <m/>
    <m/>
    <m/>
    <m/>
    <m/>
    <m/>
    <m/>
    <m/>
    <m/>
    <m/>
    <m/>
    <m/>
    <m/>
    <m/>
    <m/>
    <m/>
    <m/>
    <m/>
    <m/>
    <m/>
    <m/>
    <m/>
    <m/>
    <m/>
    <m/>
    <m/>
    <m/>
    <s v="固定收益类资产"/>
  </r>
  <r>
    <s v="浙江龙盛"/>
    <s v="浙江龙盛集团股份有限公司"/>
    <s v="股票"/>
    <s v="沪深主板股"/>
    <s v="600352.SH"/>
    <x v="375"/>
    <n v="16800"/>
    <n v="222425.94"/>
    <x v="5832"/>
    <m/>
    <m/>
    <s v="万能"/>
    <s v="新动力22号"/>
    <s v="华安财保资管新动力22集合资产管理产品"/>
    <s v="HA0260"/>
    <s v="组合类保险资管产品"/>
    <s v="固定收益类保险资管产品"/>
    <n v="1"/>
    <s v="华安财保资产管理有限责任公司"/>
    <n v="691081800"/>
    <n v="673786686.64999998"/>
    <m/>
    <m/>
    <m/>
    <m/>
    <s v="是"/>
    <n v="5.1639367648156196E-6"/>
    <m/>
    <m/>
    <m/>
    <m/>
    <m/>
    <m/>
    <m/>
    <m/>
    <m/>
    <m/>
    <m/>
    <m/>
    <m/>
    <m/>
    <m/>
    <m/>
    <m/>
    <m/>
    <m/>
    <m/>
    <m/>
    <m/>
    <m/>
    <m/>
    <m/>
    <m/>
    <m/>
    <m/>
    <m/>
    <m/>
    <m/>
    <m/>
    <m/>
    <m/>
    <m/>
    <m/>
    <m/>
    <m/>
    <s v="固定收益类资产"/>
  </r>
  <r>
    <s v="江西铜业"/>
    <s v="江西铜业股份有限公司"/>
    <s v="股票"/>
    <s v="沪深主板股"/>
    <s v="600362.SH"/>
    <x v="975"/>
    <n v="4100"/>
    <n v="89371.85"/>
    <x v="5833"/>
    <m/>
    <m/>
    <s v="万能"/>
    <s v="新动力22号"/>
    <s v="华安财保资管新动力22集合资产管理产品"/>
    <s v="HA0260"/>
    <s v="组合类保险资管产品"/>
    <s v="固定收益类保险资管产品"/>
    <n v="1"/>
    <s v="华安财保资产管理有限责任公司"/>
    <n v="691081800"/>
    <n v="673786686.64999998"/>
    <m/>
    <m/>
    <m/>
    <m/>
    <s v="是"/>
    <n v="1.1840370760937399E-6"/>
    <m/>
    <m/>
    <m/>
    <m/>
    <m/>
    <m/>
    <m/>
    <m/>
    <m/>
    <m/>
    <m/>
    <m/>
    <m/>
    <m/>
    <m/>
    <m/>
    <m/>
    <m/>
    <m/>
    <m/>
    <m/>
    <m/>
    <m/>
    <m/>
    <m/>
    <m/>
    <m/>
    <m/>
    <m/>
    <m/>
    <m/>
    <m/>
    <m/>
    <m/>
    <m/>
    <m/>
    <m/>
    <m/>
    <s v="固定收益类资产"/>
  </r>
  <r>
    <s v="金地集团"/>
    <s v="金地(集团)股份有限公司"/>
    <s v="股票"/>
    <s v="沪深主板股"/>
    <s v="600383.SH"/>
    <x v="756"/>
    <n v="24900"/>
    <n v="337502.37"/>
    <x v="5834"/>
    <m/>
    <m/>
    <s v="万能"/>
    <s v="新动力22号"/>
    <s v="华安财保资管新动力22集合资产管理产品"/>
    <s v="HA0260"/>
    <s v="组合类保险资管产品"/>
    <s v="固定收益类保险资管产品"/>
    <n v="1"/>
    <s v="华安财保资产管理有限责任公司"/>
    <n v="691081800"/>
    <n v="673786686.64999998"/>
    <m/>
    <m/>
    <m/>
    <m/>
    <s v="是"/>
    <n v="5.5154588685505497E-6"/>
    <m/>
    <m/>
    <m/>
    <m/>
    <m/>
    <m/>
    <m/>
    <m/>
    <m/>
    <m/>
    <m/>
    <m/>
    <m/>
    <m/>
    <m/>
    <m/>
    <m/>
    <m/>
    <m/>
    <m/>
    <m/>
    <m/>
    <m/>
    <m/>
    <m/>
    <m/>
    <m/>
    <m/>
    <m/>
    <m/>
    <m/>
    <m/>
    <m/>
    <m/>
    <m/>
    <m/>
    <m/>
    <m/>
    <s v="固定收益类资产"/>
  </r>
  <r>
    <s v="国电南瑞"/>
    <s v="国电南瑞科技股份有限公司"/>
    <s v="股票"/>
    <s v="沪深主板股"/>
    <s v="600406.SH"/>
    <x v="976"/>
    <n v="13480"/>
    <n v="382128.42"/>
    <x v="5835"/>
    <m/>
    <m/>
    <s v="万能"/>
    <s v="新动力22号"/>
    <s v="华安财保资管新动力22集合资产管理产品"/>
    <s v="HA0260"/>
    <s v="组合类保险资管产品"/>
    <s v="固定收益类保险资管产品"/>
    <n v="1"/>
    <s v="华安财保资产管理有限责任公司"/>
    <n v="691081800"/>
    <n v="673786686.64999998"/>
    <m/>
    <m/>
    <m/>
    <m/>
    <s v="是"/>
    <n v="2.4162646709238699E-6"/>
    <m/>
    <m/>
    <m/>
    <m/>
    <m/>
    <m/>
    <m/>
    <m/>
    <m/>
    <m/>
    <m/>
    <m/>
    <m/>
    <m/>
    <m/>
    <m/>
    <m/>
    <m/>
    <m/>
    <m/>
    <m/>
    <m/>
    <m/>
    <m/>
    <m/>
    <m/>
    <m/>
    <m/>
    <m/>
    <m/>
    <m/>
    <m/>
    <m/>
    <m/>
    <m/>
    <m/>
    <m/>
    <m/>
    <s v="固定收益类资产"/>
  </r>
  <r>
    <s v="华鲁恒升"/>
    <s v="山东华鲁恒升化工股份有限公司"/>
    <s v="股票"/>
    <s v="沪深主板股"/>
    <s v="600426.SH"/>
    <x v="481"/>
    <n v="9480"/>
    <n v="314056"/>
    <x v="5836"/>
    <m/>
    <m/>
    <s v="万能"/>
    <s v="新动力22号"/>
    <s v="华安财保资管新动力22集合资产管理产品"/>
    <s v="HA0260"/>
    <s v="组合类保险资管产品"/>
    <s v="固定收益类保险资管产品"/>
    <n v="1"/>
    <s v="华安财保资产管理有限责任公司"/>
    <n v="691081800"/>
    <n v="673786686.64999998"/>
    <m/>
    <m/>
    <m/>
    <m/>
    <s v="是"/>
    <n v="4.4664731844193902E-6"/>
    <m/>
    <m/>
    <m/>
    <m/>
    <m/>
    <m/>
    <m/>
    <m/>
    <m/>
    <m/>
    <m/>
    <m/>
    <m/>
    <m/>
    <m/>
    <m/>
    <m/>
    <m/>
    <m/>
    <m/>
    <m/>
    <m/>
    <m/>
    <m/>
    <m/>
    <m/>
    <m/>
    <m/>
    <m/>
    <m/>
    <m/>
    <m/>
    <m/>
    <m/>
    <m/>
    <m/>
    <m/>
    <m/>
    <s v="固定收益类资产"/>
  </r>
  <r>
    <s v="片 仔 癀"/>
    <s v="漳州片仔癀药业股份有限公司"/>
    <s v="股票"/>
    <s v="沪深主板股"/>
    <s v="600436.SH"/>
    <x v="760"/>
    <n v="1431"/>
    <n v="464906.82"/>
    <x v="5837"/>
    <m/>
    <m/>
    <s v="万能"/>
    <s v="新动力22号"/>
    <s v="华安财保资管新动力22集合资产管理产品"/>
    <s v="HA0260"/>
    <s v="组合类保险资管产品"/>
    <s v="固定收益类保险资管产品"/>
    <n v="1"/>
    <s v="华安财保资产管理有限责任公司"/>
    <n v="691081800"/>
    <n v="673786686.64999998"/>
    <m/>
    <m/>
    <m/>
    <m/>
    <s v="是"/>
    <n v="2.3718865901405299E-6"/>
    <m/>
    <m/>
    <m/>
    <m/>
    <m/>
    <m/>
    <m/>
    <m/>
    <m/>
    <m/>
    <m/>
    <m/>
    <m/>
    <m/>
    <m/>
    <m/>
    <m/>
    <m/>
    <m/>
    <m/>
    <m/>
    <m/>
    <m/>
    <m/>
    <m/>
    <m/>
    <m/>
    <m/>
    <m/>
    <m/>
    <m/>
    <m/>
    <m/>
    <m/>
    <m/>
    <m/>
    <m/>
    <m/>
    <s v="固定收益类资产"/>
  </r>
  <r>
    <s v="中金黄金"/>
    <s v="中金黄金股份有限公司"/>
    <s v="股票"/>
    <s v="沪深主板股"/>
    <s v="600489.SH"/>
    <x v="764"/>
    <n v="17600"/>
    <n v="151264.25"/>
    <x v="5838"/>
    <m/>
    <m/>
    <s v="万能"/>
    <s v="新动力22号"/>
    <s v="华安财保资管新动力22集合资产管理产品"/>
    <s v="HA0260"/>
    <s v="组合类保险资管产品"/>
    <s v="固定收益类保险资管产品"/>
    <n v="1"/>
    <s v="华安财保资产管理有限责任公司"/>
    <n v="691081800"/>
    <n v="673786686.64999998"/>
    <m/>
    <m/>
    <m/>
    <m/>
    <s v="是"/>
    <n v="3.6308778869989901E-6"/>
    <m/>
    <m/>
    <m/>
    <m/>
    <m/>
    <m/>
    <m/>
    <m/>
    <m/>
    <m/>
    <m/>
    <m/>
    <m/>
    <m/>
    <m/>
    <m/>
    <m/>
    <m/>
    <m/>
    <m/>
    <m/>
    <m/>
    <m/>
    <m/>
    <m/>
    <m/>
    <m/>
    <m/>
    <m/>
    <m/>
    <m/>
    <m/>
    <m/>
    <m/>
    <m/>
    <m/>
    <m/>
    <m/>
    <s v="固定收益类资产"/>
  </r>
  <r>
    <s v="贵州茅台"/>
    <s v="贵州茅台酒股份有限公司"/>
    <s v="股票"/>
    <s v="沪深主板股"/>
    <s v="600519.SH"/>
    <x v="131"/>
    <n v="3615"/>
    <n v="6590144.8700000001"/>
    <x v="5839"/>
    <m/>
    <m/>
    <s v="万能"/>
    <s v="新动力22号"/>
    <s v="华安财保资管新动力22集合资产管理产品"/>
    <s v="HA0260"/>
    <s v="组合类保险资管产品"/>
    <s v="固定收益类保险资管产品"/>
    <n v="1"/>
    <s v="华安财保资产管理有限责任公司"/>
    <n v="691081800"/>
    <n v="673786686.64999998"/>
    <m/>
    <m/>
    <m/>
    <m/>
    <s v="是"/>
    <n v="2.8777315164857001E-6"/>
    <m/>
    <m/>
    <m/>
    <m/>
    <m/>
    <m/>
    <m/>
    <m/>
    <m/>
    <m/>
    <m/>
    <m/>
    <m/>
    <m/>
    <m/>
    <m/>
    <m/>
    <m/>
    <m/>
    <m/>
    <m/>
    <m/>
    <m/>
    <m/>
    <m/>
    <m/>
    <m/>
    <m/>
    <m/>
    <m/>
    <m/>
    <m/>
    <m/>
    <m/>
    <m/>
    <m/>
    <m/>
    <m/>
    <s v="固定收益类资产"/>
  </r>
  <r>
    <s v="长电科技"/>
    <s v="江苏长电科技股份有限公司"/>
    <s v="股票"/>
    <s v="沪深主板股"/>
    <s v="600584.SH"/>
    <x v="977"/>
    <n v="8300"/>
    <n v="258524.75"/>
    <x v="5840"/>
    <m/>
    <m/>
    <s v="万能"/>
    <s v="新动力22号"/>
    <s v="华安财保资管新动力22集合资产管理产品"/>
    <s v="HA0260"/>
    <s v="组合类保险资管产品"/>
    <s v="固定收益类保险资管产品"/>
    <n v="1"/>
    <s v="华安财保资产管理有限责任公司"/>
    <n v="691081800"/>
    <n v="673786686.64999998"/>
    <m/>
    <m/>
    <m/>
    <m/>
    <s v="是"/>
    <n v="4.6640926120211096E-6"/>
    <m/>
    <m/>
    <m/>
    <m/>
    <m/>
    <m/>
    <m/>
    <m/>
    <m/>
    <m/>
    <m/>
    <m/>
    <m/>
    <m/>
    <m/>
    <m/>
    <m/>
    <m/>
    <m/>
    <m/>
    <m/>
    <m/>
    <m/>
    <m/>
    <m/>
    <m/>
    <m/>
    <m/>
    <m/>
    <m/>
    <m/>
    <m/>
    <m/>
    <m/>
    <m/>
    <m/>
    <m/>
    <m/>
    <s v="固定收益类资产"/>
  </r>
  <r>
    <s v="海螺水泥"/>
    <s v="安徽海螺水泥股份有限公司"/>
    <s v="股票"/>
    <s v="沪深主板股"/>
    <s v="600585.SH"/>
    <x v="771"/>
    <n v="13400"/>
    <n v="633606.11"/>
    <x v="4458"/>
    <m/>
    <m/>
    <s v="万能"/>
    <s v="新动力22号"/>
    <s v="华安财保资管新动力22集合资产管理产品"/>
    <s v="HA0260"/>
    <s v="组合类保险资管产品"/>
    <s v="固定收益类保险资管产品"/>
    <n v="1"/>
    <s v="华安财保资产管理有限责任公司"/>
    <n v="691081800"/>
    <n v="673786686.64999998"/>
    <m/>
    <m/>
    <m/>
    <m/>
    <s v="是"/>
    <n v="2.5286346269604098E-6"/>
    <m/>
    <m/>
    <m/>
    <m/>
    <m/>
    <m/>
    <m/>
    <m/>
    <m/>
    <m/>
    <m/>
    <m/>
    <m/>
    <m/>
    <m/>
    <m/>
    <m/>
    <m/>
    <m/>
    <m/>
    <m/>
    <m/>
    <m/>
    <m/>
    <m/>
    <m/>
    <m/>
    <m/>
    <m/>
    <m/>
    <m/>
    <m/>
    <m/>
    <m/>
    <m/>
    <m/>
    <m/>
    <m/>
    <s v="固定收益类资产"/>
  </r>
  <r>
    <s v="用友网络"/>
    <s v="用友网络科技股份有限公司"/>
    <s v="股票"/>
    <s v="沪深主板股"/>
    <s v="600588.SH"/>
    <x v="978"/>
    <n v="10100"/>
    <n v="356218.73"/>
    <x v="5841"/>
    <m/>
    <m/>
    <s v="万能"/>
    <s v="新动力22号"/>
    <s v="华安财保资管新动力22集合资产管理产品"/>
    <s v="HA0260"/>
    <s v="组合类保险资管产品"/>
    <s v="固定收益类保险资管产品"/>
    <n v="1"/>
    <s v="华安财保资产管理有限责任公司"/>
    <n v="691081800"/>
    <n v="673786686.64999998"/>
    <m/>
    <m/>
    <m/>
    <m/>
    <s v="是"/>
    <n v="2.9404816366613201E-6"/>
    <m/>
    <m/>
    <m/>
    <m/>
    <m/>
    <m/>
    <m/>
    <m/>
    <m/>
    <m/>
    <m/>
    <m/>
    <m/>
    <m/>
    <m/>
    <m/>
    <m/>
    <m/>
    <m/>
    <m/>
    <m/>
    <m/>
    <m/>
    <m/>
    <m/>
    <m/>
    <m/>
    <m/>
    <m/>
    <m/>
    <m/>
    <m/>
    <m/>
    <m/>
    <m/>
    <m/>
    <m/>
    <m/>
    <s v="固定收益类资产"/>
  </r>
  <r>
    <s v="青岛啤酒"/>
    <s v="青岛啤酒股份有限公司"/>
    <s v="股票"/>
    <s v="沪深主板股"/>
    <s v="600600.SH"/>
    <x v="979"/>
    <n v="2000"/>
    <n v="185994.3"/>
    <x v="5842"/>
    <m/>
    <m/>
    <s v="万能"/>
    <s v="新动力22号"/>
    <s v="华安财保资管新动力22集合资产管理产品"/>
    <s v="HA0260"/>
    <s v="组合类保险资管产品"/>
    <s v="固定收益类保险资管产品"/>
    <n v="1"/>
    <s v="华安财保资产管理有限责任公司"/>
    <n v="691081800"/>
    <n v="673786686.64999998"/>
    <m/>
    <m/>
    <m/>
    <m/>
    <s v="是"/>
    <n v="1.4658943628602E-6"/>
    <m/>
    <m/>
    <m/>
    <m/>
    <m/>
    <m/>
    <m/>
    <m/>
    <m/>
    <m/>
    <m/>
    <m/>
    <m/>
    <m/>
    <m/>
    <m/>
    <m/>
    <m/>
    <m/>
    <m/>
    <m/>
    <m/>
    <m/>
    <m/>
    <m/>
    <m/>
    <m/>
    <m/>
    <m/>
    <m/>
    <m/>
    <m/>
    <m/>
    <m/>
    <m/>
    <m/>
    <m/>
    <m/>
    <s v="固定收益类资产"/>
  </r>
  <r>
    <s v="绿地控股"/>
    <s v="绿地控股集团股份有限公司"/>
    <s v="股票"/>
    <s v="沪深主板股"/>
    <s v="600606.SH"/>
    <x v="980"/>
    <n v="17945"/>
    <n v="93457.22"/>
    <x v="5843"/>
    <m/>
    <m/>
    <s v="万能"/>
    <s v="新动力22号"/>
    <s v="华安财保资管新动力22集合资产管理产品"/>
    <s v="HA0260"/>
    <s v="组合类保险资管产品"/>
    <s v="固定收益类保险资管产品"/>
    <n v="1"/>
    <s v="华安财保资产管理有限责任公司"/>
    <n v="691081800"/>
    <n v="673786686.64999998"/>
    <m/>
    <m/>
    <m/>
    <m/>
    <s v="是"/>
    <n v="1.4045249304100301E-6"/>
    <m/>
    <m/>
    <m/>
    <m/>
    <m/>
    <m/>
    <m/>
    <m/>
    <m/>
    <m/>
    <m/>
    <m/>
    <m/>
    <m/>
    <m/>
    <m/>
    <m/>
    <m/>
    <m/>
    <m/>
    <m/>
    <m/>
    <m/>
    <m/>
    <m/>
    <m/>
    <m/>
    <m/>
    <m/>
    <m/>
    <m/>
    <m/>
    <m/>
    <m/>
    <m/>
    <m/>
    <m/>
    <m/>
    <s v="固定收益类资产"/>
  </r>
  <r>
    <s v="豫园股份"/>
    <s v="上海豫园旅游商城(集团)股份有限公司"/>
    <s v="股票"/>
    <s v="沪深主板股"/>
    <s v="600655.SH"/>
    <x v="981"/>
    <n v="6700"/>
    <n v="65720.63"/>
    <x v="5844"/>
    <m/>
    <m/>
    <s v="万能"/>
    <s v="新动力22号"/>
    <s v="华安财保资管新动力22集合资产管理产品"/>
    <s v="HA0260"/>
    <s v="组合类保险资管产品"/>
    <s v="固定收益类保险资管产品"/>
    <n v="1"/>
    <s v="华安财保资产管理有限责任公司"/>
    <n v="691081800"/>
    <n v="673786686.64999998"/>
    <m/>
    <m/>
    <m/>
    <m/>
    <s v="是"/>
    <n v="1.7221954868652E-6"/>
    <m/>
    <m/>
    <m/>
    <m/>
    <m/>
    <m/>
    <m/>
    <m/>
    <m/>
    <m/>
    <m/>
    <m/>
    <m/>
    <m/>
    <m/>
    <m/>
    <m/>
    <m/>
    <m/>
    <m/>
    <m/>
    <m/>
    <m/>
    <m/>
    <m/>
    <m/>
    <m/>
    <m/>
    <m/>
    <m/>
    <m/>
    <m/>
    <m/>
    <m/>
    <m/>
    <m/>
    <m/>
    <m/>
    <s v="固定收益类资产"/>
  </r>
  <r>
    <s v="福耀玻璃"/>
    <s v="福耀玻璃工业集团股份有限公司"/>
    <s v="股票"/>
    <s v="沪深主板股"/>
    <s v="600660.SH"/>
    <x v="982"/>
    <n v="7800"/>
    <n v="342101.19"/>
    <x v="5845"/>
    <m/>
    <m/>
    <s v="万能"/>
    <s v="新动力22号"/>
    <s v="华安财保资管新动力22集合资产管理产品"/>
    <s v="HA0260"/>
    <s v="组合类保险资管产品"/>
    <s v="固定收益类保险资管产品"/>
    <n v="1"/>
    <s v="华安财保资产管理有限责任公司"/>
    <n v="691081800"/>
    <n v="673786686.64999998"/>
    <m/>
    <m/>
    <m/>
    <m/>
    <s v="是"/>
    <n v="2.9887994373234099E-6"/>
    <m/>
    <m/>
    <m/>
    <m/>
    <m/>
    <m/>
    <m/>
    <m/>
    <m/>
    <m/>
    <m/>
    <m/>
    <m/>
    <m/>
    <m/>
    <m/>
    <m/>
    <m/>
    <m/>
    <m/>
    <m/>
    <m/>
    <m/>
    <m/>
    <m/>
    <m/>
    <m/>
    <m/>
    <m/>
    <m/>
    <m/>
    <m/>
    <m/>
    <m/>
    <m/>
    <m/>
    <m/>
    <m/>
    <s v="固定收益类资产"/>
  </r>
  <r>
    <s v="海尔智家"/>
    <s v="海尔智家股份有限公司"/>
    <s v="股票"/>
    <s v="沪深主板股"/>
    <s v="600690.SH"/>
    <x v="983"/>
    <n v="19900"/>
    <n v="593226.80000000005"/>
    <x v="5846"/>
    <m/>
    <m/>
    <s v="万能"/>
    <s v="新动力22号"/>
    <s v="华安财保资管新动力22集合资产管理产品"/>
    <s v="HA0260"/>
    <s v="组合类保险资管产品"/>
    <s v="固定收益类保险资管产品"/>
    <n v="1"/>
    <s v="华安财保资产管理有限责任公司"/>
    <n v="691081800"/>
    <n v="673786686.64999998"/>
    <m/>
    <m/>
    <m/>
    <m/>
    <s v="是"/>
    <n v="2.1065952294296001E-6"/>
    <m/>
    <m/>
    <m/>
    <m/>
    <m/>
    <m/>
    <m/>
    <m/>
    <m/>
    <m/>
    <m/>
    <m/>
    <m/>
    <m/>
    <m/>
    <m/>
    <m/>
    <m/>
    <m/>
    <m/>
    <m/>
    <m/>
    <m/>
    <m/>
    <m/>
    <m/>
    <m/>
    <m/>
    <m/>
    <m/>
    <m/>
    <m/>
    <m/>
    <m/>
    <m/>
    <m/>
    <m/>
    <m/>
    <s v="固定收益类资产"/>
  </r>
  <r>
    <s v="华域汽车"/>
    <s v="华域汽车系统股份有限公司"/>
    <s v="股票"/>
    <s v="沪深主板股"/>
    <s v="600741.SH"/>
    <x v="984"/>
    <n v="7400"/>
    <n v="206098.56"/>
    <x v="5847"/>
    <m/>
    <m/>
    <s v="万能"/>
    <s v="新动力22号"/>
    <s v="华安财保资管新动力22集合资产管理产品"/>
    <s v="HA0260"/>
    <s v="组合类保险资管产品"/>
    <s v="固定收益类保险资管产品"/>
    <n v="1"/>
    <s v="华安财保资产管理有限责任公司"/>
    <n v="691081800"/>
    <n v="673786686.64999998"/>
    <m/>
    <m/>
    <m/>
    <m/>
    <s v="是"/>
    <n v="2.3471766122105301E-6"/>
    <m/>
    <m/>
    <m/>
    <m/>
    <m/>
    <m/>
    <m/>
    <m/>
    <m/>
    <m/>
    <m/>
    <m/>
    <m/>
    <m/>
    <m/>
    <m/>
    <m/>
    <m/>
    <m/>
    <m/>
    <m/>
    <m/>
    <m/>
    <m/>
    <m/>
    <m/>
    <m/>
    <m/>
    <m/>
    <m/>
    <m/>
    <m/>
    <m/>
    <m/>
    <m/>
    <m/>
    <m/>
    <m/>
    <s v="固定收益类资产"/>
  </r>
  <r>
    <s v="闻泰科技"/>
    <s v="闻泰科技股份有限公司"/>
    <s v="股票"/>
    <s v="沪深主板股"/>
    <s v="600745.SH"/>
    <x v="264"/>
    <n v="4200"/>
    <n v="489625.82"/>
    <x v="5848"/>
    <m/>
    <m/>
    <s v="万能"/>
    <s v="新动力22号"/>
    <s v="华安财保资管新动力22集合资产管理产品"/>
    <s v="HA0260"/>
    <s v="组合类保险资管产品"/>
    <s v="固定收益类保险资管产品"/>
    <n v="1"/>
    <s v="华安财保资产管理有限责任公司"/>
    <n v="691081800"/>
    <n v="673786686.64999998"/>
    <m/>
    <m/>
    <m/>
    <m/>
    <s v="是"/>
    <n v="3.3698696607830199E-6"/>
    <m/>
    <m/>
    <m/>
    <m/>
    <m/>
    <m/>
    <m/>
    <m/>
    <m/>
    <m/>
    <m/>
    <m/>
    <m/>
    <m/>
    <m/>
    <m/>
    <m/>
    <m/>
    <m/>
    <m/>
    <m/>
    <m/>
    <m/>
    <m/>
    <m/>
    <m/>
    <m/>
    <m/>
    <m/>
    <m/>
    <m/>
    <m/>
    <m/>
    <m/>
    <m/>
    <m/>
    <m/>
    <m/>
    <s v="固定收益类资产"/>
  </r>
  <r>
    <s v="中航沈飞"/>
    <s v="中航沈飞股份有限公司"/>
    <s v="股票"/>
    <s v="沪深主板股"/>
    <s v="600760.SH"/>
    <x v="985"/>
    <n v="3880"/>
    <n v="213384.09"/>
    <x v="5849"/>
    <m/>
    <m/>
    <s v="万能"/>
    <s v="新动力22号"/>
    <s v="华安财保资管新动力22集合资产管理产品"/>
    <s v="HA0260"/>
    <s v="组合类保险资管产品"/>
    <s v="固定收益类保险资管产品"/>
    <n v="1"/>
    <s v="华安财保资产管理有限责任公司"/>
    <n v="691081800"/>
    <n v="673786686.64999998"/>
    <m/>
    <m/>
    <m/>
    <m/>
    <s v="是"/>
    <n v="1.9790415430296399E-6"/>
    <m/>
    <m/>
    <m/>
    <m/>
    <m/>
    <m/>
    <m/>
    <m/>
    <m/>
    <m/>
    <m/>
    <m/>
    <m/>
    <m/>
    <m/>
    <m/>
    <m/>
    <m/>
    <m/>
    <m/>
    <m/>
    <m/>
    <m/>
    <m/>
    <m/>
    <m/>
    <m/>
    <m/>
    <m/>
    <m/>
    <m/>
    <m/>
    <m/>
    <m/>
    <m/>
    <m/>
    <m/>
    <m/>
    <s v="固定收益类资产"/>
  </r>
  <r>
    <s v="通策医疗"/>
    <s v="通策医疗股份有限公司"/>
    <s v="股票"/>
    <s v="沪深主板股"/>
    <s v="600763.SH"/>
    <x v="986"/>
    <n v="1200"/>
    <n v="260187"/>
    <x v="5850"/>
    <m/>
    <m/>
    <s v="万能"/>
    <s v="新动力22号"/>
    <s v="华安财保资管新动力22集合资产管理产品"/>
    <s v="HA0260"/>
    <s v="组合类保险资管产品"/>
    <s v="固定收益类保险资管产品"/>
    <n v="1"/>
    <s v="华安财保资产管理有限责任公司"/>
    <n v="691081800"/>
    <n v="673786686.64999998"/>
    <m/>
    <m/>
    <m/>
    <m/>
    <s v="是"/>
    <n v="3.7425149700598802E-6"/>
    <m/>
    <m/>
    <m/>
    <m/>
    <m/>
    <m/>
    <m/>
    <m/>
    <m/>
    <m/>
    <m/>
    <m/>
    <m/>
    <m/>
    <m/>
    <m/>
    <m/>
    <m/>
    <m/>
    <m/>
    <m/>
    <m/>
    <m/>
    <m/>
    <m/>
    <m/>
    <m/>
    <m/>
    <m/>
    <m/>
    <m/>
    <m/>
    <m/>
    <m/>
    <m/>
    <m/>
    <m/>
    <m/>
    <s v="固定收益类资产"/>
  </r>
  <r>
    <s v="国电电力"/>
    <s v="国电电力发展股份有限公司"/>
    <s v="股票"/>
    <s v="沪深主板股"/>
    <s v="600795.SH"/>
    <x v="782"/>
    <n v="54200"/>
    <n v="120279.34"/>
    <x v="5851"/>
    <m/>
    <m/>
    <s v="万能"/>
    <s v="新动力22号"/>
    <s v="华安财保资管新动力22集合资产管理产品"/>
    <s v="HA0260"/>
    <s v="组合类保险资管产品"/>
    <s v="固定收益类保险资管产品"/>
    <n v="1"/>
    <s v="华安财保资产管理有限责任公司"/>
    <n v="691081800"/>
    <n v="673786686.64999998"/>
    <m/>
    <m/>
    <m/>
    <m/>
    <s v="是"/>
    <n v="3.03886283682183E-6"/>
    <m/>
    <m/>
    <m/>
    <m/>
    <m/>
    <m/>
    <m/>
    <m/>
    <m/>
    <m/>
    <m/>
    <m/>
    <m/>
    <m/>
    <m/>
    <m/>
    <m/>
    <m/>
    <m/>
    <m/>
    <m/>
    <m/>
    <m/>
    <m/>
    <m/>
    <m/>
    <m/>
    <m/>
    <m/>
    <m/>
    <m/>
    <m/>
    <m/>
    <m/>
    <m/>
    <m/>
    <m/>
    <m/>
    <s v="固定收益类资产"/>
  </r>
  <r>
    <s v="山西汾酒"/>
    <s v="山西杏花村汾酒厂股份有限公司"/>
    <s v="股票"/>
    <s v="沪深主板股"/>
    <s v="600809.SH"/>
    <x v="282"/>
    <n v="2480"/>
    <n v="690498"/>
    <x v="5852"/>
    <m/>
    <m/>
    <s v="万能"/>
    <s v="新动力22号"/>
    <s v="华安财保资管新动力22集合资产管理产品"/>
    <s v="HA0260"/>
    <s v="组合类保险资管产品"/>
    <s v="固定收益类保险资管产品"/>
    <n v="1"/>
    <s v="华安财保资产管理有限责任公司"/>
    <n v="691081800"/>
    <n v="673786686.64999998"/>
    <m/>
    <m/>
    <m/>
    <m/>
    <s v="是"/>
    <n v="2.03259633433775E-6"/>
    <m/>
    <m/>
    <m/>
    <m/>
    <m/>
    <m/>
    <m/>
    <m/>
    <m/>
    <m/>
    <m/>
    <m/>
    <m/>
    <m/>
    <m/>
    <m/>
    <m/>
    <m/>
    <m/>
    <m/>
    <m/>
    <m/>
    <m/>
    <m/>
    <m/>
    <m/>
    <m/>
    <m/>
    <m/>
    <m/>
    <m/>
    <m/>
    <m/>
    <m/>
    <m/>
    <m/>
    <m/>
    <m/>
    <s v="固定收益类资产"/>
  </r>
  <r>
    <s v="宝信软件"/>
    <s v="上海宝信软件股份有限公司"/>
    <s v="股票"/>
    <s v="沪深主板股"/>
    <s v="600845.SH"/>
    <x v="987"/>
    <n v="1980"/>
    <n v="107823.6"/>
    <x v="5853"/>
    <m/>
    <m/>
    <s v="万能"/>
    <s v="新动力22号"/>
    <s v="华安财保资管新动力22集合资产管理产品"/>
    <s v="HA0260"/>
    <s v="组合类保险资管产品"/>
    <s v="固定收益类保险资管产品"/>
    <n v="1"/>
    <s v="华安财保资产管理有限责任公司"/>
    <n v="691081800"/>
    <n v="673786686.64999998"/>
    <m/>
    <m/>
    <m/>
    <m/>
    <s v="是"/>
    <n v="1.302512858328E-6"/>
    <m/>
    <m/>
    <m/>
    <m/>
    <m/>
    <m/>
    <m/>
    <m/>
    <m/>
    <m/>
    <m/>
    <m/>
    <m/>
    <m/>
    <m/>
    <m/>
    <m/>
    <m/>
    <m/>
    <m/>
    <m/>
    <m/>
    <m/>
    <m/>
    <m/>
    <m/>
    <m/>
    <m/>
    <m/>
    <m/>
    <m/>
    <m/>
    <m/>
    <m/>
    <m/>
    <m/>
    <m/>
    <m/>
    <s v="固定收益类资产"/>
  </r>
  <r>
    <s v="上海临港"/>
    <s v="上海临港控股股份有限公司"/>
    <s v="股票"/>
    <s v="沪深主板股"/>
    <s v="600848.SH"/>
    <x v="784"/>
    <n v="4820"/>
    <n v="75013.490000000005"/>
    <x v="5854"/>
    <m/>
    <m/>
    <s v="万能"/>
    <s v="新动力22号"/>
    <s v="华安财保资管新动力22集合资产管理产品"/>
    <s v="HA0260"/>
    <s v="组合类保险资管产品"/>
    <s v="固定收益类保险资管产品"/>
    <n v="1"/>
    <s v="华安财保资产管理有限责任公司"/>
    <n v="691081800"/>
    <n v="673786686.64999998"/>
    <m/>
    <m/>
    <m/>
    <m/>
    <s v="是"/>
    <n v="1.9108126195919902E-6"/>
    <m/>
    <m/>
    <m/>
    <m/>
    <m/>
    <m/>
    <m/>
    <m/>
    <m/>
    <m/>
    <m/>
    <m/>
    <m/>
    <m/>
    <m/>
    <m/>
    <m/>
    <m/>
    <m/>
    <m/>
    <m/>
    <m/>
    <m/>
    <m/>
    <m/>
    <m/>
    <m/>
    <m/>
    <m/>
    <m/>
    <m/>
    <m/>
    <m/>
    <m/>
    <m/>
    <m/>
    <m/>
    <m/>
    <s v="固定收益类资产"/>
  </r>
  <r>
    <s v="中炬高新"/>
    <s v="中炬高新技术实业(集团)股份有限公司"/>
    <s v="股票"/>
    <s v="沪深主板股"/>
    <s v="600872.SH"/>
    <x v="323"/>
    <n v="3500"/>
    <n v="168048.73"/>
    <x v="5855"/>
    <m/>
    <m/>
    <s v="万能"/>
    <s v="新动力22号"/>
    <s v="华安财保资管新动力22集合资产管理产品"/>
    <s v="HA0260"/>
    <s v="组合类保险资管产品"/>
    <s v="固定收益类保险资管产品"/>
    <n v="1"/>
    <s v="华安财保资产管理有限责任公司"/>
    <n v="691081800"/>
    <n v="673786686.64999998"/>
    <m/>
    <m/>
    <m/>
    <m/>
    <s v="是"/>
    <n v="4.3934679755863898E-6"/>
    <m/>
    <m/>
    <m/>
    <m/>
    <m/>
    <m/>
    <m/>
    <m/>
    <m/>
    <m/>
    <m/>
    <m/>
    <m/>
    <m/>
    <m/>
    <m/>
    <m/>
    <m/>
    <m/>
    <m/>
    <m/>
    <m/>
    <m/>
    <m/>
    <m/>
    <m/>
    <m/>
    <m/>
    <m/>
    <m/>
    <m/>
    <m/>
    <m/>
    <m/>
    <m/>
    <m/>
    <m/>
    <m/>
    <s v="固定收益类资产"/>
  </r>
  <r>
    <s v="国投电力"/>
    <s v="国投电力控股股份有限公司"/>
    <s v="股票"/>
    <s v="沪深主板股"/>
    <s v="600886.SH"/>
    <x v="988"/>
    <n v="20700"/>
    <n v="196577.07"/>
    <x v="5856"/>
    <m/>
    <m/>
    <s v="万能"/>
    <s v="新动力22号"/>
    <s v="华安财保资管新动力22集合资产管理产品"/>
    <s v="HA0260"/>
    <s v="组合类保险资管产品"/>
    <s v="固定收益类保险资管产品"/>
    <n v="1"/>
    <s v="华安财保资产管理有限责任公司"/>
    <n v="691081800"/>
    <n v="673786686.64999998"/>
    <m/>
    <m/>
    <m/>
    <m/>
    <s v="是"/>
    <n v="2.7769654829537199E-6"/>
    <m/>
    <m/>
    <m/>
    <m/>
    <m/>
    <m/>
    <m/>
    <m/>
    <m/>
    <m/>
    <m/>
    <m/>
    <m/>
    <m/>
    <m/>
    <m/>
    <m/>
    <m/>
    <m/>
    <m/>
    <m/>
    <m/>
    <m/>
    <m/>
    <m/>
    <m/>
    <m/>
    <m/>
    <m/>
    <m/>
    <m/>
    <m/>
    <m/>
    <m/>
    <m/>
    <m/>
    <m/>
    <m/>
    <s v="固定收益类资产"/>
  </r>
  <r>
    <s v="伊利股份"/>
    <s v="内蒙古伊利实业集团股份有限公司"/>
    <s v="股票"/>
    <s v="沪深主板股"/>
    <s v="600887.SH"/>
    <x v="283"/>
    <n v="36571"/>
    <n v="1434485.05"/>
    <x v="5857"/>
    <m/>
    <m/>
    <s v="万能"/>
    <s v="新动力22号"/>
    <s v="华安财保资管新动力22集合资产管理产品"/>
    <s v="HA0260"/>
    <s v="组合类保险资管产品"/>
    <s v="固定收益类保险资管产品"/>
    <n v="1"/>
    <s v="华安财保资产管理有限责任公司"/>
    <n v="691081800"/>
    <n v="673786686.64999998"/>
    <m/>
    <m/>
    <m/>
    <m/>
    <s v="是"/>
    <n v="5.71410186268943E-6"/>
    <m/>
    <m/>
    <m/>
    <m/>
    <m/>
    <m/>
    <m/>
    <m/>
    <m/>
    <m/>
    <m/>
    <m/>
    <m/>
    <m/>
    <m/>
    <m/>
    <m/>
    <m/>
    <m/>
    <m/>
    <m/>
    <m/>
    <m/>
    <m/>
    <m/>
    <m/>
    <m/>
    <m/>
    <m/>
    <m/>
    <m/>
    <m/>
    <m/>
    <m/>
    <m/>
    <m/>
    <m/>
    <m/>
    <s v="固定收益类资产"/>
  </r>
  <r>
    <s v="航发动力"/>
    <s v="中国航发动力股份有限公司"/>
    <s v="股票"/>
    <s v="沪深主板股"/>
    <s v="600893.SH"/>
    <x v="989"/>
    <n v="6400"/>
    <n v="352123.49"/>
    <x v="5858"/>
    <m/>
    <m/>
    <s v="万能"/>
    <s v="新动力22号"/>
    <s v="华安财保资管新动力22集合资产管理产品"/>
    <s v="HA0260"/>
    <s v="组合类保险资管产品"/>
    <s v="固定收益类保险资管产品"/>
    <n v="1"/>
    <s v="华安财保资产管理有限责任公司"/>
    <n v="691081800"/>
    <n v="673786686.64999998"/>
    <m/>
    <m/>
    <m/>
    <m/>
    <s v="是"/>
    <n v="2.4009655741160099E-6"/>
    <m/>
    <m/>
    <m/>
    <m/>
    <m/>
    <m/>
    <m/>
    <m/>
    <m/>
    <m/>
    <m/>
    <m/>
    <m/>
    <m/>
    <m/>
    <m/>
    <m/>
    <m/>
    <m/>
    <m/>
    <m/>
    <m/>
    <m/>
    <m/>
    <m/>
    <m/>
    <m/>
    <m/>
    <m/>
    <m/>
    <m/>
    <m/>
    <m/>
    <m/>
    <m/>
    <m/>
    <m/>
    <m/>
    <s v="固定收益类资产"/>
  </r>
  <r>
    <s v="长江电力"/>
    <s v="中国长江电力股份有限公司"/>
    <s v="股票"/>
    <s v="沪深主板股"/>
    <s v="600900.SH"/>
    <x v="221"/>
    <n v="77100"/>
    <n v="1612333.31"/>
    <x v="5859"/>
    <m/>
    <m/>
    <s v="万能"/>
    <s v="新动力22号"/>
    <s v="华安财保资管新动力22集合资产管理产品"/>
    <s v="HA0260"/>
    <s v="组合类保险资管产品"/>
    <s v="固定收益类保险资管产品"/>
    <n v="1"/>
    <s v="华安财保资产管理有限责任公司"/>
    <n v="691081800"/>
    <n v="673786686.64999998"/>
    <m/>
    <m/>
    <m/>
    <m/>
    <s v="是"/>
    <n v="3.3902241334030102E-6"/>
    <m/>
    <m/>
    <m/>
    <m/>
    <m/>
    <m/>
    <m/>
    <m/>
    <m/>
    <m/>
    <m/>
    <m/>
    <m/>
    <m/>
    <m/>
    <m/>
    <m/>
    <m/>
    <m/>
    <m/>
    <m/>
    <m/>
    <m/>
    <m/>
    <m/>
    <m/>
    <m/>
    <m/>
    <m/>
    <m/>
    <m/>
    <m/>
    <m/>
    <m/>
    <m/>
    <m/>
    <m/>
    <m/>
    <s v="固定收益类资产"/>
  </r>
  <r>
    <s v="三峡能源"/>
    <s v="中国三峡新能源(集团)股份有限公司"/>
    <s v="股票"/>
    <s v="沪深主板股"/>
    <s v="600905.SH"/>
    <x v="990"/>
    <n v="68800"/>
    <n v="474919"/>
    <x v="5860"/>
    <m/>
    <m/>
    <s v="万能"/>
    <s v="新动力22号"/>
    <s v="华安财保资管新动力22集合资产管理产品"/>
    <s v="HA0260"/>
    <s v="组合类保险资管产品"/>
    <s v="固定收益类保险资管产品"/>
    <n v="1"/>
    <s v="华安财保资产管理有限责任公司"/>
    <n v="691081800"/>
    <n v="673786686.64999998"/>
    <m/>
    <m/>
    <m/>
    <m/>
    <s v="是"/>
    <n v="2.4038335554899501E-6"/>
    <m/>
    <m/>
    <m/>
    <m/>
    <m/>
    <m/>
    <m/>
    <m/>
    <m/>
    <m/>
    <m/>
    <m/>
    <m/>
    <m/>
    <m/>
    <m/>
    <m/>
    <m/>
    <m/>
    <m/>
    <m/>
    <m/>
    <m/>
    <m/>
    <m/>
    <m/>
    <m/>
    <m/>
    <m/>
    <m/>
    <m/>
    <m/>
    <m/>
    <m/>
    <m/>
    <m/>
    <m/>
    <m/>
    <s v="固定收益类资产"/>
  </r>
  <r>
    <s v="中泰证券"/>
    <s v="中泰证券股份有限公司"/>
    <s v="股票"/>
    <s v="沪深主板股"/>
    <s v="600918.SH"/>
    <x v="900"/>
    <n v="15600"/>
    <n v="162860.60999999999"/>
    <x v="5557"/>
    <m/>
    <m/>
    <s v="万能"/>
    <s v="新动力22号"/>
    <s v="华安财保资管新动力22集合资产管理产品"/>
    <s v="HA0260"/>
    <s v="组合类保险资管产品"/>
    <s v="固定收益类保险资管产品"/>
    <n v="1"/>
    <s v="华安财保资产管理有限责任公司"/>
    <n v="691081800"/>
    <n v="673786686.64999998"/>
    <m/>
    <m/>
    <m/>
    <m/>
    <s v="是"/>
    <n v="2.23860493391661E-6"/>
    <m/>
    <m/>
    <m/>
    <m/>
    <m/>
    <m/>
    <m/>
    <m/>
    <m/>
    <m/>
    <m/>
    <m/>
    <m/>
    <m/>
    <m/>
    <m/>
    <m/>
    <m/>
    <m/>
    <m/>
    <m/>
    <m/>
    <m/>
    <m/>
    <m/>
    <m/>
    <m/>
    <m/>
    <m/>
    <m/>
    <m/>
    <m/>
    <m/>
    <m/>
    <m/>
    <m/>
    <m/>
    <m/>
    <s v="固定收益类资产"/>
  </r>
  <r>
    <s v="江苏银行"/>
    <s v="江苏银行股份有限公司"/>
    <s v="股票"/>
    <s v="沪深主板股"/>
    <s v="600919.SH"/>
    <x v="181"/>
    <n v="135510"/>
    <n v="821258.14"/>
    <x v="5861"/>
    <m/>
    <m/>
    <s v="万能"/>
    <s v="新动力22号"/>
    <s v="华安财保资管新动力22集合资产管理产品"/>
    <s v="HA0260"/>
    <s v="组合类保险资管产品"/>
    <s v="固定收益类保险资管产品"/>
    <n v="1"/>
    <s v="华安财保资产管理有限责任公司"/>
    <n v="691081800"/>
    <n v="673786686.64999998"/>
    <m/>
    <m/>
    <m/>
    <m/>
    <s v="是"/>
    <n v="9.1749059789695007E-6"/>
    <m/>
    <m/>
    <m/>
    <m/>
    <m/>
    <m/>
    <m/>
    <m/>
    <m/>
    <m/>
    <m/>
    <m/>
    <m/>
    <m/>
    <m/>
    <m/>
    <m/>
    <m/>
    <m/>
    <m/>
    <m/>
    <m/>
    <m/>
    <m/>
    <m/>
    <m/>
    <m/>
    <m/>
    <m/>
    <m/>
    <m/>
    <m/>
    <m/>
    <m/>
    <m/>
    <m/>
    <m/>
    <m/>
    <s v="固定收益类资产"/>
  </r>
  <r>
    <s v="杭州银行"/>
    <s v="杭州银行股份有限公司"/>
    <s v="股票"/>
    <s v="沪深主板股"/>
    <s v="600926.SH"/>
    <x v="173"/>
    <n v="35611"/>
    <n v="471821.48"/>
    <x v="5862"/>
    <m/>
    <m/>
    <s v="万能"/>
    <s v="新动力22号"/>
    <s v="华安财保资管新动力22集合资产管理产品"/>
    <s v="HA0260"/>
    <s v="组合类保险资管产品"/>
    <s v="固定收益类保险资管产品"/>
    <n v="1"/>
    <s v="华安财保资产管理有限责任公司"/>
    <n v="691081800"/>
    <n v="673786686.64999998"/>
    <m/>
    <m/>
    <m/>
    <m/>
    <s v="是"/>
    <n v="6.0049592555732399E-6"/>
    <m/>
    <m/>
    <m/>
    <m/>
    <m/>
    <m/>
    <m/>
    <m/>
    <m/>
    <m/>
    <m/>
    <m/>
    <m/>
    <m/>
    <m/>
    <m/>
    <m/>
    <m/>
    <m/>
    <m/>
    <m/>
    <m/>
    <m/>
    <m/>
    <m/>
    <m/>
    <m/>
    <m/>
    <m/>
    <m/>
    <m/>
    <m/>
    <m/>
    <m/>
    <m/>
    <m/>
    <m/>
    <m/>
    <s v="固定收益类资产"/>
  </r>
  <r>
    <s v="中国移动"/>
    <s v="中国移动有限公司"/>
    <s v="股票"/>
    <s v="沪深主板股"/>
    <s v="600941.SH"/>
    <x v="347"/>
    <n v="8211"/>
    <n v="472789.38"/>
    <x v="4484"/>
    <m/>
    <m/>
    <s v="万能"/>
    <s v="新动力22号"/>
    <s v="华安财保资管新动力22集合资产管理产品"/>
    <s v="HA0260"/>
    <s v="组合类保险资管产品"/>
    <s v="固定收益类保险资管产品"/>
    <n v="1"/>
    <s v="华安财保资产管理有限责任公司"/>
    <n v="691081800"/>
    <n v="673786686.64999998"/>
    <m/>
    <m/>
    <m/>
    <m/>
    <s v="否"/>
    <n v="3.8408193872563902E-7"/>
    <m/>
    <m/>
    <m/>
    <m/>
    <m/>
    <m/>
    <m/>
    <m/>
    <m/>
    <m/>
    <m/>
    <m/>
    <m/>
    <m/>
    <m/>
    <m/>
    <m/>
    <m/>
    <m/>
    <m/>
    <m/>
    <m/>
    <m/>
    <m/>
    <m/>
    <m/>
    <m/>
    <m/>
    <m/>
    <m/>
    <m/>
    <m/>
    <m/>
    <m/>
    <m/>
    <m/>
    <m/>
    <m/>
    <s v="固定收益类资产"/>
  </r>
  <r>
    <s v="东方证券"/>
    <s v="东方证券股份有限公司"/>
    <s v="股票"/>
    <s v="沪深主板股"/>
    <s v="600958.SH"/>
    <x v="991"/>
    <n v="29800"/>
    <n v="370802.99"/>
    <x v="5863"/>
    <m/>
    <m/>
    <s v="万能"/>
    <s v="新动力22号"/>
    <s v="华安财保资管新动力22集合资产管理产品"/>
    <s v="HA0260"/>
    <s v="组合类保险资管产品"/>
    <s v="固定收益类保险资管产品"/>
    <n v="1"/>
    <s v="华安财保资产管理有限责任公司"/>
    <n v="691081800"/>
    <n v="673786686.64999998"/>
    <m/>
    <m/>
    <m/>
    <m/>
    <s v="是"/>
    <n v="4.2610046647158397E-6"/>
    <m/>
    <m/>
    <m/>
    <m/>
    <m/>
    <m/>
    <m/>
    <m/>
    <m/>
    <m/>
    <m/>
    <m/>
    <m/>
    <m/>
    <m/>
    <m/>
    <m/>
    <m/>
    <m/>
    <m/>
    <m/>
    <m/>
    <m/>
    <m/>
    <m/>
    <m/>
    <m/>
    <m/>
    <m/>
    <m/>
    <m/>
    <m/>
    <m/>
    <m/>
    <m/>
    <m/>
    <m/>
    <m/>
    <s v="固定收益类资产"/>
  </r>
  <r>
    <s v="宝丰能源"/>
    <s v="宁夏宝丰能源集团股份有限公司"/>
    <s v="股票"/>
    <s v="沪深主板股"/>
    <s v="600989.SH"/>
    <x v="797"/>
    <n v="13100"/>
    <n v="197830.59"/>
    <x v="5864"/>
    <m/>
    <m/>
    <s v="万能"/>
    <s v="新动力22号"/>
    <s v="华安财保资管新动力22集合资产管理产品"/>
    <s v="HA0260"/>
    <s v="组合类保险资管产品"/>
    <s v="固定收益类保险资管产品"/>
    <n v="1"/>
    <s v="华安财保资产管理有限责任公司"/>
    <n v="691081800"/>
    <n v="673786686.64999998"/>
    <m/>
    <m/>
    <m/>
    <m/>
    <s v="是"/>
    <n v="1.7863571405194901E-6"/>
    <m/>
    <m/>
    <m/>
    <m/>
    <m/>
    <m/>
    <m/>
    <m/>
    <m/>
    <m/>
    <m/>
    <m/>
    <m/>
    <m/>
    <m/>
    <m/>
    <m/>
    <m/>
    <m/>
    <m/>
    <m/>
    <m/>
    <m/>
    <m/>
    <m/>
    <m/>
    <m/>
    <m/>
    <m/>
    <m/>
    <m/>
    <m/>
    <m/>
    <m/>
    <m/>
    <m/>
    <m/>
    <m/>
    <s v="固定收益类资产"/>
  </r>
  <r>
    <s v="招商证券"/>
    <s v="招商证券股份有限公司"/>
    <s v="股票"/>
    <s v="沪深主板股"/>
    <s v="600999.SH"/>
    <x v="374"/>
    <n v="21100"/>
    <n v="353096"/>
    <x v="5865"/>
    <m/>
    <m/>
    <s v="万能"/>
    <s v="新动力22号"/>
    <s v="华安财保资管新动力22集合资产管理产品"/>
    <s v="HA0260"/>
    <s v="组合类保险资管产品"/>
    <s v="固定收益类保险资管产品"/>
    <n v="1"/>
    <s v="华安财保资产管理有限责任公司"/>
    <n v="691081800"/>
    <n v="673786686.64999998"/>
    <m/>
    <m/>
    <m/>
    <m/>
    <s v="是"/>
    <n v="2.42625596064885E-6"/>
    <m/>
    <m/>
    <m/>
    <m/>
    <m/>
    <m/>
    <m/>
    <m/>
    <m/>
    <m/>
    <m/>
    <m/>
    <m/>
    <m/>
    <m/>
    <m/>
    <m/>
    <m/>
    <m/>
    <m/>
    <m/>
    <m/>
    <m/>
    <m/>
    <m/>
    <m/>
    <m/>
    <m/>
    <m/>
    <m/>
    <m/>
    <m/>
    <m/>
    <m/>
    <m/>
    <m/>
    <m/>
    <m/>
    <s v="固定收益类资产"/>
  </r>
  <r>
    <s v="大秦铁路"/>
    <s v="大秦铁路股份有限公司"/>
    <s v="股票"/>
    <s v="沪深主板股"/>
    <s v="601006.SH"/>
    <x v="228"/>
    <n v="31800"/>
    <n v="209612.58"/>
    <x v="5866"/>
    <m/>
    <m/>
    <s v="万能"/>
    <s v="新动力22号"/>
    <s v="华安财保资管新动力22集合资产管理产品"/>
    <s v="HA0260"/>
    <s v="组合类保险资管产品"/>
    <s v="固定收益类保险资管产品"/>
    <n v="1"/>
    <s v="华安财保资产管理有限责任公司"/>
    <n v="691081800"/>
    <n v="673786686.64999998"/>
    <m/>
    <m/>
    <m/>
    <m/>
    <s v="是"/>
    <n v="2.1389772052603398E-6"/>
    <m/>
    <m/>
    <m/>
    <m/>
    <m/>
    <m/>
    <m/>
    <m/>
    <m/>
    <m/>
    <m/>
    <m/>
    <m/>
    <m/>
    <m/>
    <m/>
    <m/>
    <m/>
    <m/>
    <m/>
    <m/>
    <m/>
    <m/>
    <m/>
    <m/>
    <m/>
    <m/>
    <m/>
    <m/>
    <m/>
    <m/>
    <m/>
    <m/>
    <m/>
    <m/>
    <m/>
    <m/>
    <m/>
    <s v="固定收益类资产"/>
  </r>
  <r>
    <s v="南京银行"/>
    <s v="南京银行股份有限公司"/>
    <s v="股票"/>
    <s v="沪深主板股"/>
    <s v="601009.SH"/>
    <x v="186"/>
    <n v="60400"/>
    <n v="549808.30000000005"/>
    <x v="5867"/>
    <m/>
    <m/>
    <s v="万能"/>
    <s v="新动力22号"/>
    <s v="华安财保资管新动力22集合资产管理产品"/>
    <s v="HA0260"/>
    <s v="组合类保险资管产品"/>
    <s v="固定收益类保险资管产品"/>
    <n v="1"/>
    <s v="华安财保资产管理有限责任公司"/>
    <n v="691081800"/>
    <n v="673786686.64999998"/>
    <m/>
    <m/>
    <m/>
    <m/>
    <s v="是"/>
    <n v="6.0306979547642301E-6"/>
    <m/>
    <m/>
    <m/>
    <m/>
    <m/>
    <m/>
    <m/>
    <m/>
    <m/>
    <m/>
    <m/>
    <m/>
    <m/>
    <m/>
    <m/>
    <m/>
    <m/>
    <m/>
    <m/>
    <m/>
    <m/>
    <m/>
    <m/>
    <m/>
    <m/>
    <m/>
    <m/>
    <m/>
    <m/>
    <m/>
    <m/>
    <m/>
    <m/>
    <m/>
    <m/>
    <m/>
    <m/>
    <m/>
    <s v="固定收益类资产"/>
  </r>
  <r>
    <s v="隆基股份"/>
    <s v="隆基绿能科技股份有限公司"/>
    <s v="股票"/>
    <s v="沪深主板股"/>
    <s v="601012.SH"/>
    <x v="265"/>
    <n v="14857"/>
    <n v="941726.46"/>
    <x v="5868"/>
    <m/>
    <m/>
    <s v="万能"/>
    <s v="新动力22号"/>
    <s v="华安财保资管新动力22集合资产管理产品"/>
    <s v="HA0260"/>
    <s v="组合类保险资管产品"/>
    <s v="固定收益类保险资管产品"/>
    <n v="1"/>
    <s v="华安财保资产管理有限责任公司"/>
    <n v="691081800"/>
    <n v="673786686.64999998"/>
    <m/>
    <m/>
    <m/>
    <m/>
    <s v="是"/>
    <n v="2.7447126922136802E-6"/>
    <m/>
    <m/>
    <m/>
    <m/>
    <m/>
    <m/>
    <m/>
    <m/>
    <m/>
    <m/>
    <m/>
    <m/>
    <m/>
    <m/>
    <m/>
    <m/>
    <m/>
    <m/>
    <m/>
    <m/>
    <m/>
    <m/>
    <m/>
    <m/>
    <m/>
    <m/>
    <m/>
    <m/>
    <m/>
    <m/>
    <m/>
    <m/>
    <m/>
    <m/>
    <m/>
    <m/>
    <m/>
    <m/>
    <s v="固定收益类资产"/>
  </r>
  <r>
    <s v="春秋航空"/>
    <s v="春秋航空股份有限公司"/>
    <s v="股票"/>
    <s v="沪深主板股"/>
    <s v="601021.SH"/>
    <x v="992"/>
    <n v="2100"/>
    <n v="116090.79"/>
    <x v="5869"/>
    <m/>
    <m/>
    <s v="万能"/>
    <s v="新动力22号"/>
    <s v="华安财保资管新动力22集合资产管理产品"/>
    <s v="HA0260"/>
    <s v="组合类保险资管产品"/>
    <s v="固定收益类保险资管产品"/>
    <n v="1"/>
    <s v="华安财保资产管理有限责任公司"/>
    <n v="691081800"/>
    <n v="673786686.64999998"/>
    <m/>
    <m/>
    <m/>
    <m/>
    <s v="是"/>
    <n v="2.29141891995338E-6"/>
    <m/>
    <m/>
    <m/>
    <m/>
    <m/>
    <m/>
    <m/>
    <m/>
    <m/>
    <m/>
    <m/>
    <m/>
    <m/>
    <m/>
    <m/>
    <m/>
    <m/>
    <m/>
    <m/>
    <m/>
    <m/>
    <m/>
    <m/>
    <m/>
    <m/>
    <m/>
    <m/>
    <m/>
    <m/>
    <m/>
    <m/>
    <m/>
    <m/>
    <m/>
    <m/>
    <m/>
    <m/>
    <m/>
    <s v="固定收益类资产"/>
  </r>
  <r>
    <s v="中信建投"/>
    <s v="中信建投证券股份有限公司"/>
    <s v="股票"/>
    <s v="沪深主板股"/>
    <s v="601066.SH"/>
    <x v="993"/>
    <n v="7300"/>
    <n v="263920.13"/>
    <x v="5870"/>
    <m/>
    <m/>
    <s v="万能"/>
    <s v="新动力22号"/>
    <s v="华安财保资管新动力22集合资产管理产品"/>
    <s v="HA0260"/>
    <s v="组合类保险资管产品"/>
    <s v="固定收益类保险资管产品"/>
    <n v="1"/>
    <s v="华安财保资产管理有限责任公司"/>
    <n v="691081800"/>
    <n v="673786686.64999998"/>
    <m/>
    <m/>
    <m/>
    <m/>
    <s v="是"/>
    <n v="9.4112250011736495E-7"/>
    <m/>
    <m/>
    <m/>
    <m/>
    <m/>
    <m/>
    <m/>
    <m/>
    <m/>
    <m/>
    <m/>
    <m/>
    <m/>
    <m/>
    <m/>
    <m/>
    <m/>
    <m/>
    <m/>
    <m/>
    <m/>
    <m/>
    <m/>
    <m/>
    <m/>
    <m/>
    <m/>
    <m/>
    <m/>
    <m/>
    <m/>
    <m/>
    <m/>
    <m/>
    <m/>
    <m/>
    <m/>
    <m/>
    <s v="固定收益类资产"/>
  </r>
  <r>
    <s v="中国神华"/>
    <s v="中国神华能源股份有限公司"/>
    <s v="股票"/>
    <s v="沪深主板股"/>
    <s v="601088.SH"/>
    <x v="555"/>
    <n v="20800"/>
    <n v="427514.6"/>
    <x v="5871"/>
    <m/>
    <m/>
    <s v="万能"/>
    <s v="新动力22号"/>
    <s v="华安财保资管新动力22集合资产管理产品"/>
    <s v="HA0260"/>
    <s v="组合类保险资管产品"/>
    <s v="固定收益类保险资管产品"/>
    <n v="1"/>
    <s v="华安财保资产管理有限责任公司"/>
    <n v="691081800"/>
    <n v="673786686.64999998"/>
    <m/>
    <m/>
    <m/>
    <m/>
    <s v="是"/>
    <n v="1.04688220597758E-6"/>
    <m/>
    <m/>
    <m/>
    <m/>
    <m/>
    <m/>
    <m/>
    <m/>
    <m/>
    <m/>
    <m/>
    <m/>
    <m/>
    <m/>
    <m/>
    <m/>
    <m/>
    <m/>
    <m/>
    <m/>
    <m/>
    <m/>
    <m/>
    <m/>
    <m/>
    <m/>
    <m/>
    <m/>
    <m/>
    <m/>
    <m/>
    <m/>
    <m/>
    <m/>
    <m/>
    <m/>
    <m/>
    <m/>
    <s v="固定收益类资产"/>
  </r>
  <r>
    <s v="恒立液压"/>
    <s v="江苏恒立液压股份有限公司"/>
    <s v="股票"/>
    <s v="沪深主板股"/>
    <s v="601100.SH"/>
    <x v="994"/>
    <n v="2328"/>
    <n v="180593.68"/>
    <x v="5872"/>
    <m/>
    <m/>
    <s v="万能"/>
    <s v="新动力22号"/>
    <s v="华安财保资管新动力22集合资产管理产品"/>
    <s v="HA0260"/>
    <s v="组合类保险资管产品"/>
    <s v="固定收益类保险资管产品"/>
    <n v="1"/>
    <s v="华安财保资产管理有限责任公司"/>
    <n v="691081800"/>
    <n v="673786686.64999998"/>
    <m/>
    <m/>
    <m/>
    <m/>
    <s v="是"/>
    <n v="1.78341606913035E-6"/>
    <m/>
    <m/>
    <m/>
    <m/>
    <m/>
    <m/>
    <m/>
    <m/>
    <m/>
    <m/>
    <m/>
    <m/>
    <m/>
    <m/>
    <m/>
    <m/>
    <m/>
    <m/>
    <m/>
    <m/>
    <m/>
    <m/>
    <m/>
    <m/>
    <m/>
    <m/>
    <m/>
    <m/>
    <m/>
    <m/>
    <m/>
    <m/>
    <m/>
    <m/>
    <m/>
    <m/>
    <m/>
    <m/>
    <s v="固定收益类资产"/>
  </r>
  <r>
    <s v="财通证券"/>
    <s v="财通证券股份有限公司"/>
    <s v="股票"/>
    <s v="沪深主板股"/>
    <s v="601108.SH"/>
    <x v="889"/>
    <n v="21930"/>
    <n v="224775.67999999999"/>
    <x v="5873"/>
    <m/>
    <m/>
    <s v="万能"/>
    <s v="新动力22号"/>
    <s v="华安财保资管新动力22集合资产管理产品"/>
    <s v="HA0260"/>
    <s v="组合类保险资管产品"/>
    <s v="固定收益类保险资管产品"/>
    <n v="1"/>
    <s v="华安财保资产管理有限责任公司"/>
    <n v="691081800"/>
    <n v="673786686.64999998"/>
    <m/>
    <m/>
    <m/>
    <m/>
    <s v="是"/>
    <n v="4.72249670463189E-6"/>
    <m/>
    <m/>
    <m/>
    <m/>
    <m/>
    <m/>
    <m/>
    <m/>
    <m/>
    <m/>
    <m/>
    <m/>
    <m/>
    <m/>
    <m/>
    <m/>
    <m/>
    <m/>
    <m/>
    <m/>
    <m/>
    <m/>
    <m/>
    <m/>
    <m/>
    <m/>
    <m/>
    <m/>
    <m/>
    <m/>
    <m/>
    <m/>
    <m/>
    <m/>
    <m/>
    <m/>
    <m/>
    <m/>
    <s v="固定收益类资产"/>
  </r>
  <r>
    <s v="工业富联"/>
    <s v="富士康工业互联网股份有限公司"/>
    <s v="股票"/>
    <s v="沪深主板股"/>
    <s v="601138.SH"/>
    <x v="801"/>
    <n v="21000"/>
    <n v="257576.75"/>
    <x v="5874"/>
    <m/>
    <m/>
    <s v="万能"/>
    <s v="新动力22号"/>
    <s v="华安财保资管新动力22集合资产管理产品"/>
    <s v="HA0260"/>
    <s v="组合类保险资管产品"/>
    <s v="固定收益类保险资管产品"/>
    <n v="1"/>
    <s v="华安财保资产管理有限责任公司"/>
    <n v="691081800"/>
    <n v="673786686.64999998"/>
    <m/>
    <m/>
    <m/>
    <m/>
    <s v="是"/>
    <n v="1.0571301307242901E-6"/>
    <m/>
    <m/>
    <m/>
    <m/>
    <m/>
    <m/>
    <m/>
    <m/>
    <m/>
    <m/>
    <m/>
    <m/>
    <m/>
    <m/>
    <m/>
    <m/>
    <m/>
    <m/>
    <m/>
    <m/>
    <m/>
    <m/>
    <m/>
    <m/>
    <m/>
    <m/>
    <m/>
    <m/>
    <m/>
    <m/>
    <m/>
    <m/>
    <m/>
    <m/>
    <m/>
    <m/>
    <m/>
    <m/>
    <s v="固定收益类资产"/>
  </r>
  <r>
    <s v="新城控股"/>
    <s v="新城控股集团股份有限公司"/>
    <s v="股票"/>
    <s v="沪深主板股"/>
    <s v="601155.SH"/>
    <x v="995"/>
    <n v="4400"/>
    <n v="145176"/>
    <x v="5875"/>
    <m/>
    <m/>
    <s v="万能"/>
    <s v="新动力22号"/>
    <s v="华安财保资管新动力22集合资产管理产品"/>
    <s v="HA0260"/>
    <s v="组合类保险资管产品"/>
    <s v="固定收益类保险资管产品"/>
    <n v="1"/>
    <s v="华安财保资产管理有限责任公司"/>
    <n v="691081800"/>
    <n v="673786686.64999998"/>
    <m/>
    <m/>
    <m/>
    <m/>
    <s v="是"/>
    <n v="1.9438182290442099E-6"/>
    <m/>
    <m/>
    <m/>
    <m/>
    <m/>
    <m/>
    <m/>
    <m/>
    <m/>
    <m/>
    <m/>
    <m/>
    <m/>
    <m/>
    <m/>
    <m/>
    <m/>
    <m/>
    <m/>
    <m/>
    <m/>
    <m/>
    <m/>
    <m/>
    <m/>
    <m/>
    <m/>
    <m/>
    <m/>
    <m/>
    <m/>
    <m/>
    <m/>
    <m/>
    <m/>
    <m/>
    <m/>
    <m/>
    <s v="固定收益类资产"/>
  </r>
  <r>
    <s v="天风证券"/>
    <s v="天风证券股份有限公司"/>
    <s v="股票"/>
    <s v="沪深主板股"/>
    <s v="601162.SH"/>
    <x v="996"/>
    <n v="46800"/>
    <n v="204409.60000000001"/>
    <x v="5876"/>
    <m/>
    <m/>
    <s v="万能"/>
    <s v="新动力22号"/>
    <s v="华安财保资管新动力22集合资产管理产品"/>
    <s v="HA0260"/>
    <s v="组合类保险资管产品"/>
    <s v="固定收益类保险资管产品"/>
    <n v="1"/>
    <s v="华安财保资产管理有限责任公司"/>
    <n v="691081800"/>
    <n v="673786686.64999998"/>
    <m/>
    <m/>
    <m/>
    <m/>
    <s v="是"/>
    <n v="5.4005665626369502E-6"/>
    <m/>
    <m/>
    <m/>
    <m/>
    <m/>
    <m/>
    <m/>
    <m/>
    <m/>
    <m/>
    <m/>
    <m/>
    <m/>
    <m/>
    <m/>
    <m/>
    <m/>
    <m/>
    <m/>
    <m/>
    <m/>
    <m/>
    <m/>
    <m/>
    <m/>
    <m/>
    <m/>
    <m/>
    <m/>
    <m/>
    <m/>
    <m/>
    <m/>
    <m/>
    <m/>
    <m/>
    <m/>
    <m/>
    <s v="固定收益类资产"/>
  </r>
  <r>
    <s v="兴业银行"/>
    <s v="兴业银行股份有限公司"/>
    <s v="股票"/>
    <s v="沪深主板股"/>
    <s v="601166.SH"/>
    <x v="183"/>
    <n v="188200"/>
    <n v="3910792.79"/>
    <x v="5877"/>
    <m/>
    <m/>
    <s v="万能"/>
    <s v="新动力22号"/>
    <s v="华安财保资管新动力22集合资产管理产品"/>
    <s v="HA0260"/>
    <s v="组合类保险资管产品"/>
    <s v="固定收益类保险资管产品"/>
    <n v="1"/>
    <s v="华安财保资产管理有限责任公司"/>
    <n v="691081800"/>
    <n v="673786686.64999998"/>
    <m/>
    <m/>
    <m/>
    <m/>
    <s v="是"/>
    <n v="9.0593179900854005E-6"/>
    <m/>
    <m/>
    <m/>
    <m/>
    <m/>
    <m/>
    <m/>
    <m/>
    <m/>
    <m/>
    <m/>
    <m/>
    <m/>
    <m/>
    <m/>
    <m/>
    <m/>
    <m/>
    <m/>
    <m/>
    <m/>
    <m/>
    <m/>
    <m/>
    <m/>
    <m/>
    <m/>
    <m/>
    <m/>
    <m/>
    <m/>
    <m/>
    <m/>
    <m/>
    <m/>
    <m/>
    <m/>
    <m/>
    <s v="固定收益类资产"/>
  </r>
  <r>
    <s v="中国铁建"/>
    <s v="中国铁建股份有限公司"/>
    <s v="股票"/>
    <s v="沪深主板股"/>
    <s v="601186.SH"/>
    <x v="802"/>
    <n v="25500"/>
    <n v="209559.75"/>
    <x v="5878"/>
    <m/>
    <m/>
    <s v="万能"/>
    <s v="新动力22号"/>
    <s v="华安财保资管新动力22集合资产管理产品"/>
    <s v="HA0260"/>
    <s v="组合类保险资管产品"/>
    <s v="固定收益类保险资管产品"/>
    <n v="1"/>
    <s v="华安财保资产管理有限责任公司"/>
    <n v="691081800"/>
    <n v="673786686.64999998"/>
    <m/>
    <m/>
    <m/>
    <m/>
    <s v="是"/>
    <n v="1.87782481463016E-6"/>
    <m/>
    <m/>
    <m/>
    <m/>
    <m/>
    <m/>
    <m/>
    <m/>
    <m/>
    <m/>
    <m/>
    <m/>
    <m/>
    <m/>
    <m/>
    <m/>
    <m/>
    <m/>
    <m/>
    <m/>
    <m/>
    <m/>
    <m/>
    <m/>
    <m/>
    <m/>
    <m/>
    <m/>
    <m/>
    <m/>
    <m/>
    <m/>
    <m/>
    <m/>
    <m/>
    <m/>
    <m/>
    <m/>
    <s v="固定收益类资产"/>
  </r>
  <r>
    <s v="国泰君安"/>
    <s v="国泰君安证券股份有限公司"/>
    <s v="股票"/>
    <s v="沪深主板股"/>
    <s v="601211.SH"/>
    <x v="184"/>
    <n v="29800"/>
    <n v="516412.01"/>
    <x v="5879"/>
    <m/>
    <m/>
    <s v="万能"/>
    <s v="新动力22号"/>
    <s v="华安财保资管新动力22集合资产管理产品"/>
    <s v="HA0260"/>
    <s v="组合类保险资管产品"/>
    <s v="固定收益类保险资管产品"/>
    <n v="1"/>
    <s v="华安财保资产管理有限责任公司"/>
    <n v="691081800"/>
    <n v="673786686.64999998"/>
    <m/>
    <m/>
    <m/>
    <m/>
    <s v="是"/>
    <n v="3.3458065183721401E-6"/>
    <m/>
    <m/>
    <m/>
    <m/>
    <m/>
    <m/>
    <m/>
    <m/>
    <m/>
    <m/>
    <m/>
    <m/>
    <m/>
    <m/>
    <m/>
    <m/>
    <m/>
    <m/>
    <m/>
    <m/>
    <m/>
    <m/>
    <m/>
    <m/>
    <m/>
    <m/>
    <m/>
    <m/>
    <m/>
    <m/>
    <m/>
    <m/>
    <m/>
    <m/>
    <m/>
    <m/>
    <m/>
    <m/>
    <s v="固定收益类资产"/>
  </r>
  <r>
    <s v="君正集团"/>
    <s v="内蒙古君正能源化工集团股份有限公司"/>
    <s v="股票"/>
    <s v="沪深主板股"/>
    <s v="601216.SH"/>
    <x v="997"/>
    <n v="21200"/>
    <n v="108289.3"/>
    <x v="5880"/>
    <m/>
    <m/>
    <s v="万能"/>
    <s v="新动力22号"/>
    <s v="华安财保资管新动力22集合资产管理产品"/>
    <s v="HA0260"/>
    <s v="组合类保险资管产品"/>
    <s v="固定收益类保险资管产品"/>
    <n v="1"/>
    <s v="华安财保资产管理有限责任公司"/>
    <n v="691081800"/>
    <n v="673786686.64999998"/>
    <m/>
    <m/>
    <m/>
    <m/>
    <s v="是"/>
    <n v="2.5124385291175599E-6"/>
    <m/>
    <m/>
    <m/>
    <m/>
    <m/>
    <m/>
    <m/>
    <m/>
    <m/>
    <m/>
    <m/>
    <m/>
    <m/>
    <m/>
    <m/>
    <m/>
    <m/>
    <m/>
    <m/>
    <m/>
    <m/>
    <m/>
    <m/>
    <m/>
    <m/>
    <m/>
    <m/>
    <m/>
    <m/>
    <m/>
    <m/>
    <m/>
    <m/>
    <m/>
    <m/>
    <m/>
    <m/>
    <m/>
    <s v="固定收益类资产"/>
  </r>
  <r>
    <s v="陕西煤业"/>
    <s v="陕西煤业股份有限公司"/>
    <s v="股票"/>
    <s v="沪深主板股"/>
    <s v="601225.SH"/>
    <x v="459"/>
    <n v="26300"/>
    <n v="287022.63"/>
    <x v="5881"/>
    <m/>
    <m/>
    <s v="万能"/>
    <s v="新动力22号"/>
    <s v="华安财保资管新动力22集合资产管理产品"/>
    <s v="HA0260"/>
    <s v="组合类保险资管产品"/>
    <s v="固定收益类保险资管产品"/>
    <n v="1"/>
    <s v="华安财保资产管理有限责任公司"/>
    <n v="691081800"/>
    <n v="673786686.64999998"/>
    <m/>
    <m/>
    <m/>
    <m/>
    <s v="是"/>
    <n v="2.7127385250128899E-6"/>
    <m/>
    <m/>
    <m/>
    <m/>
    <m/>
    <m/>
    <m/>
    <m/>
    <m/>
    <m/>
    <m/>
    <m/>
    <m/>
    <m/>
    <m/>
    <m/>
    <m/>
    <m/>
    <m/>
    <m/>
    <m/>
    <m/>
    <m/>
    <m/>
    <m/>
    <m/>
    <m/>
    <m/>
    <m/>
    <m/>
    <m/>
    <m/>
    <m/>
    <m/>
    <m/>
    <m/>
    <m/>
    <m/>
    <s v="固定收益类资产"/>
  </r>
  <r>
    <s v="上海银行"/>
    <s v="上海银行股份有限公司"/>
    <s v="股票"/>
    <s v="沪深主板股"/>
    <s v="601229.SH"/>
    <x v="227"/>
    <n v="109800"/>
    <n v="818064.07"/>
    <x v="5882"/>
    <m/>
    <m/>
    <s v="万能"/>
    <s v="新动力22号"/>
    <s v="华安财保资管新动力22集合资产管理产品"/>
    <s v="HA0260"/>
    <s v="组合类保险资管产品"/>
    <s v="固定收益类保险资管产品"/>
    <n v="1"/>
    <s v="华安财保资产管理有限责任公司"/>
    <n v="691081800"/>
    <n v="673786686.64999998"/>
    <m/>
    <m/>
    <m/>
    <m/>
    <s v="是"/>
    <n v="7.7287755341472702E-6"/>
    <m/>
    <m/>
    <m/>
    <m/>
    <m/>
    <m/>
    <m/>
    <m/>
    <m/>
    <m/>
    <m/>
    <m/>
    <m/>
    <m/>
    <m/>
    <m/>
    <m/>
    <m/>
    <m/>
    <m/>
    <m/>
    <m/>
    <m/>
    <m/>
    <m/>
    <m/>
    <m/>
    <m/>
    <m/>
    <m/>
    <m/>
    <m/>
    <m/>
    <m/>
    <m/>
    <m/>
    <m/>
    <m/>
    <s v="固定收益类资产"/>
  </r>
  <r>
    <s v="环旭电子"/>
    <s v="环旭电子股份有限公司"/>
    <s v="股票"/>
    <s v="沪深主板股"/>
    <s v="601231.SH"/>
    <x v="229"/>
    <n v="3000"/>
    <n v="51275.88"/>
    <x v="5883"/>
    <m/>
    <m/>
    <s v="万能"/>
    <s v="新动力22号"/>
    <s v="华安财保资管新动力22集合资产管理产品"/>
    <s v="HA0260"/>
    <s v="组合类保险资管产品"/>
    <s v="固定收益类保险资管产品"/>
    <n v="1"/>
    <s v="华安财保资产管理有限责任公司"/>
    <n v="691081800"/>
    <n v="673786686.64999998"/>
    <m/>
    <m/>
    <m/>
    <m/>
    <s v="是"/>
    <n v="1.35722490536312E-6"/>
    <m/>
    <m/>
    <m/>
    <m/>
    <m/>
    <m/>
    <m/>
    <m/>
    <m/>
    <m/>
    <m/>
    <m/>
    <m/>
    <m/>
    <m/>
    <m/>
    <m/>
    <m/>
    <m/>
    <m/>
    <m/>
    <m/>
    <m/>
    <m/>
    <m/>
    <m/>
    <m/>
    <m/>
    <m/>
    <m/>
    <m/>
    <m/>
    <m/>
    <m/>
    <m/>
    <m/>
    <m/>
    <m/>
    <s v="固定收益类资产"/>
  </r>
  <r>
    <s v="红塔证券"/>
    <s v="红塔证券股份有限公司"/>
    <s v="股票"/>
    <s v="沪深主板股"/>
    <s v="601236.SH"/>
    <x v="998"/>
    <n v="5200"/>
    <n v="72611.17"/>
    <x v="5884"/>
    <m/>
    <m/>
    <s v="万能"/>
    <s v="新动力22号"/>
    <s v="华安财保资管新动力22集合资产管理产品"/>
    <s v="HA0260"/>
    <s v="组合类保险资管产品"/>
    <s v="固定收益类保险资管产品"/>
    <n v="1"/>
    <s v="华安财保资产管理有限责任公司"/>
    <n v="691081800"/>
    <n v="673786686.64999998"/>
    <m/>
    <m/>
    <m/>
    <m/>
    <s v="是"/>
    <n v="1.10244519881556E-6"/>
    <m/>
    <m/>
    <m/>
    <m/>
    <m/>
    <m/>
    <m/>
    <m/>
    <m/>
    <m/>
    <m/>
    <m/>
    <m/>
    <m/>
    <m/>
    <m/>
    <m/>
    <m/>
    <m/>
    <m/>
    <m/>
    <m/>
    <m/>
    <m/>
    <m/>
    <m/>
    <m/>
    <m/>
    <m/>
    <m/>
    <m/>
    <m/>
    <m/>
    <m/>
    <m/>
    <m/>
    <m/>
    <m/>
    <s v="固定收益类资产"/>
  </r>
  <r>
    <s v="广汽集团"/>
    <s v="广州汽车集团股份有限公司"/>
    <s v="股票"/>
    <s v="沪深主板股"/>
    <s v="601238.SH"/>
    <x v="999"/>
    <n v="9200"/>
    <n v="122708.37"/>
    <x v="5885"/>
    <m/>
    <m/>
    <s v="万能"/>
    <s v="新动力22号"/>
    <s v="华安财保资管新动力22集合资产管理产品"/>
    <s v="HA0260"/>
    <s v="组合类保险资管产品"/>
    <s v="固定收益类保险资管产品"/>
    <n v="1"/>
    <s v="华安财保资产管理有限责任公司"/>
    <n v="691081800"/>
    <n v="673786686.64999998"/>
    <m/>
    <m/>
    <m/>
    <m/>
    <s v="是"/>
    <n v="8.7920845071898204E-7"/>
    <m/>
    <m/>
    <m/>
    <m/>
    <m/>
    <m/>
    <m/>
    <m/>
    <m/>
    <m/>
    <m/>
    <m/>
    <m/>
    <m/>
    <m/>
    <m/>
    <m/>
    <m/>
    <m/>
    <m/>
    <m/>
    <m/>
    <m/>
    <m/>
    <m/>
    <m/>
    <m/>
    <m/>
    <m/>
    <m/>
    <m/>
    <m/>
    <m/>
    <m/>
    <m/>
    <m/>
    <m/>
    <m/>
    <s v="固定收益类资产"/>
  </r>
  <r>
    <s v="农业银行"/>
    <s v="中国农业银行股份有限公司"/>
    <s v="股票"/>
    <s v="沪深主板股"/>
    <s v="601288.SH"/>
    <x v="242"/>
    <n v="691200"/>
    <n v="2129637.7200000002"/>
    <x v="5886"/>
    <m/>
    <m/>
    <s v="万能"/>
    <s v="新动力22号"/>
    <s v="华安财保资管新动力22集合资产管理产品"/>
    <s v="HA0260"/>
    <s v="组合类保险资管产品"/>
    <s v="固定收益类保险资管产品"/>
    <n v="1"/>
    <s v="华安财保资产管理有限责任公司"/>
    <n v="691081800"/>
    <n v="673786686.64999998"/>
    <m/>
    <m/>
    <m/>
    <m/>
    <s v="是"/>
    <n v="1.9749528780038499E-6"/>
    <m/>
    <m/>
    <m/>
    <m/>
    <m/>
    <m/>
    <m/>
    <m/>
    <m/>
    <m/>
    <m/>
    <m/>
    <m/>
    <m/>
    <m/>
    <m/>
    <m/>
    <m/>
    <m/>
    <m/>
    <m/>
    <m/>
    <m/>
    <m/>
    <m/>
    <m/>
    <m/>
    <m/>
    <m/>
    <m/>
    <m/>
    <m/>
    <m/>
    <m/>
    <m/>
    <m/>
    <m/>
    <m/>
    <s v="固定收益类资产"/>
  </r>
  <r>
    <s v="中国平安"/>
    <s v="中国平安保险(集团)股份有限公司"/>
    <s v="股票"/>
    <s v="沪深主板股"/>
    <s v="601318.SH"/>
    <x v="804"/>
    <n v="77630"/>
    <n v="5537574.2000000002"/>
    <x v="5887"/>
    <m/>
    <m/>
    <s v="万能"/>
    <s v="新动力22号"/>
    <s v="华安财保资管新动力22集合资产管理产品"/>
    <s v="HA0260"/>
    <s v="组合类保险资管产品"/>
    <s v="固定收益类保险资管产品"/>
    <n v="1"/>
    <s v="华安财保资产管理有限责任公司"/>
    <n v="691081800"/>
    <n v="673786686.64999998"/>
    <m/>
    <m/>
    <m/>
    <m/>
    <s v="是"/>
    <n v="4.24666164187161E-6"/>
    <m/>
    <m/>
    <m/>
    <m/>
    <m/>
    <m/>
    <m/>
    <m/>
    <m/>
    <m/>
    <m/>
    <m/>
    <m/>
    <m/>
    <m/>
    <m/>
    <m/>
    <m/>
    <m/>
    <m/>
    <m/>
    <m/>
    <m/>
    <m/>
    <m/>
    <m/>
    <m/>
    <m/>
    <m/>
    <m/>
    <m/>
    <m/>
    <m/>
    <m/>
    <m/>
    <m/>
    <m/>
    <m/>
    <s v="固定收益类资产"/>
  </r>
  <r>
    <s v="中国人保"/>
    <s v="中国人民保险集团股份有限公司"/>
    <s v="股票"/>
    <s v="沪深主板股"/>
    <s v="601319.SH"/>
    <x v="805"/>
    <n v="229800"/>
    <n v="1097252.81"/>
    <x v="5888"/>
    <m/>
    <m/>
    <s v="万能"/>
    <s v="新动力22号"/>
    <s v="华安财保资管新动力22集合资产管理产品"/>
    <s v="HA0260"/>
    <s v="组合类保险资管产品"/>
    <s v="固定收益类保险资管产品"/>
    <n v="1"/>
    <s v="华安财保资产管理有限责任公司"/>
    <n v="691081800"/>
    <n v="673786686.64999998"/>
    <m/>
    <m/>
    <m/>
    <m/>
    <s v="是"/>
    <n v="5.19627462313038E-6"/>
    <m/>
    <m/>
    <m/>
    <m/>
    <m/>
    <m/>
    <m/>
    <m/>
    <m/>
    <m/>
    <m/>
    <m/>
    <m/>
    <m/>
    <m/>
    <m/>
    <m/>
    <m/>
    <m/>
    <m/>
    <m/>
    <m/>
    <m/>
    <m/>
    <m/>
    <m/>
    <m/>
    <m/>
    <m/>
    <m/>
    <m/>
    <m/>
    <m/>
    <m/>
    <m/>
    <m/>
    <m/>
    <m/>
    <s v="固定收益类资产"/>
  </r>
  <r>
    <s v="三 六 零"/>
    <s v="三六零安全科技股份有限公司"/>
    <s v="股票"/>
    <s v="沪深主板股"/>
    <s v="601360.SH"/>
    <x v="1000"/>
    <n v="15800"/>
    <n v="202967.1"/>
    <x v="5889"/>
    <m/>
    <m/>
    <s v="万能"/>
    <s v="新动力22号"/>
    <s v="华安财保资管新动力22集合资产管理产品"/>
    <s v="HA0260"/>
    <s v="组合类保险资管产品"/>
    <s v="固定收益类保险资管产品"/>
    <n v="1"/>
    <s v="华安财保资产管理有限责任公司"/>
    <n v="691081800"/>
    <n v="673786686.64999998"/>
    <m/>
    <m/>
    <m/>
    <m/>
    <s v="是"/>
    <n v="2.2112241973415301E-6"/>
    <m/>
    <m/>
    <m/>
    <m/>
    <m/>
    <m/>
    <m/>
    <m/>
    <m/>
    <m/>
    <m/>
    <m/>
    <m/>
    <m/>
    <m/>
    <m/>
    <m/>
    <m/>
    <m/>
    <m/>
    <m/>
    <m/>
    <m/>
    <m/>
    <m/>
    <m/>
    <m/>
    <m/>
    <m/>
    <m/>
    <m/>
    <m/>
    <m/>
    <m/>
    <m/>
    <m/>
    <m/>
    <m/>
    <s v="固定收益类资产"/>
  </r>
  <r>
    <s v="兴业证券"/>
    <s v="兴业证券股份有限公司"/>
    <s v="股票"/>
    <s v="沪深主板股"/>
    <s v="601377.SH"/>
    <x v="378"/>
    <n v="33800"/>
    <n v="302425.62"/>
    <x v="5890"/>
    <m/>
    <m/>
    <s v="万能"/>
    <s v="新动力22号"/>
    <s v="华安财保资管新动力22集合资产管理产品"/>
    <s v="HA0260"/>
    <s v="组合类保险资管产品"/>
    <s v="固定收益类保险资管产品"/>
    <n v="1"/>
    <s v="华安财保资产管理有限责任公司"/>
    <n v="691081800"/>
    <n v="673786686.64999998"/>
    <m/>
    <m/>
    <m/>
    <m/>
    <s v="是"/>
    <n v="5.0472834335345103E-6"/>
    <m/>
    <m/>
    <m/>
    <m/>
    <m/>
    <m/>
    <m/>
    <m/>
    <m/>
    <m/>
    <m/>
    <m/>
    <m/>
    <m/>
    <m/>
    <m/>
    <m/>
    <m/>
    <m/>
    <m/>
    <m/>
    <m/>
    <m/>
    <m/>
    <m/>
    <m/>
    <m/>
    <m/>
    <m/>
    <m/>
    <m/>
    <m/>
    <m/>
    <m/>
    <m/>
    <m/>
    <m/>
    <m/>
    <s v="固定收益类资产"/>
  </r>
  <r>
    <s v="中国中铁"/>
    <s v="中国中铁股份有限公司"/>
    <s v="股票"/>
    <s v="沪深主板股"/>
    <s v="601390.SH"/>
    <x v="556"/>
    <n v="50400"/>
    <n v="296824.98"/>
    <x v="5891"/>
    <m/>
    <m/>
    <s v="万能"/>
    <s v="新动力22号"/>
    <s v="华安财保资管新动力22集合资产管理产品"/>
    <s v="HA0260"/>
    <s v="组合类保险资管产品"/>
    <s v="固定收益类保险资管产品"/>
    <n v="1"/>
    <s v="华安财保资产管理有限责任公司"/>
    <n v="691081800"/>
    <n v="673786686.64999998"/>
    <m/>
    <m/>
    <m/>
    <m/>
    <s v="是"/>
    <n v="2.0370505806016499E-6"/>
    <m/>
    <m/>
    <m/>
    <m/>
    <m/>
    <m/>
    <m/>
    <m/>
    <m/>
    <m/>
    <m/>
    <m/>
    <m/>
    <m/>
    <m/>
    <m/>
    <m/>
    <m/>
    <m/>
    <m/>
    <m/>
    <m/>
    <m/>
    <m/>
    <m/>
    <m/>
    <m/>
    <m/>
    <m/>
    <m/>
    <m/>
    <m/>
    <m/>
    <m/>
    <m/>
    <m/>
    <m/>
    <m/>
    <s v="固定收益类资产"/>
  </r>
  <r>
    <s v="工商银行"/>
    <s v="中国工商银行股份有限公司"/>
    <s v="股票"/>
    <s v="沪深主板股"/>
    <s v="601398.SH"/>
    <x v="243"/>
    <n v="421900"/>
    <n v="2024512.89"/>
    <x v="5892"/>
    <m/>
    <m/>
    <s v="万能"/>
    <s v="新动力22号"/>
    <s v="华安财保资管新动力22集合资产管理产品"/>
    <s v="HA0260"/>
    <s v="组合类保险资管产品"/>
    <s v="固定收益类保险资管产品"/>
    <n v="1"/>
    <s v="华安财保资产管理有限责任公司"/>
    <n v="691081800"/>
    <n v="673786686.64999998"/>
    <m/>
    <m/>
    <m/>
    <m/>
    <s v="是"/>
    <n v="1.1837614845651999E-6"/>
    <m/>
    <m/>
    <m/>
    <m/>
    <m/>
    <m/>
    <m/>
    <m/>
    <m/>
    <m/>
    <m/>
    <m/>
    <m/>
    <m/>
    <m/>
    <m/>
    <m/>
    <m/>
    <m/>
    <m/>
    <m/>
    <m/>
    <m/>
    <m/>
    <m/>
    <m/>
    <m/>
    <m/>
    <m/>
    <m/>
    <m/>
    <m/>
    <m/>
    <m/>
    <m/>
    <m/>
    <m/>
    <m/>
    <s v="固定收益类资产"/>
  </r>
  <r>
    <s v="中国铝业"/>
    <s v="中国铝业股份有限公司"/>
    <s v="股票"/>
    <s v="沪深主板股"/>
    <s v="601600.SH"/>
    <x v="1001"/>
    <n v="51100"/>
    <n v="258138.48"/>
    <x v="5893"/>
    <m/>
    <m/>
    <s v="万能"/>
    <s v="新动力22号"/>
    <s v="华安财保资管新动力22集合资产管理产品"/>
    <s v="HA0260"/>
    <s v="组合类保险资管产品"/>
    <s v="固定收益类保险资管产品"/>
    <n v="1"/>
    <s v="华安财保资产管理有限责任公司"/>
    <n v="691081800"/>
    <n v="673786686.64999998"/>
    <m/>
    <m/>
    <m/>
    <m/>
    <s v="是"/>
    <n v="3.0018787382623199E-6"/>
    <m/>
    <m/>
    <m/>
    <m/>
    <m/>
    <m/>
    <m/>
    <m/>
    <m/>
    <m/>
    <m/>
    <m/>
    <m/>
    <m/>
    <m/>
    <m/>
    <m/>
    <m/>
    <m/>
    <m/>
    <m/>
    <m/>
    <m/>
    <m/>
    <m/>
    <m/>
    <m/>
    <m/>
    <m/>
    <m/>
    <m/>
    <m/>
    <m/>
    <m/>
    <m/>
    <m/>
    <m/>
    <m/>
    <s v="固定收益类资产"/>
  </r>
  <r>
    <s v="上海医药"/>
    <s v="上海医药集团股份有限公司"/>
    <s v="股票"/>
    <s v="沪深主板股"/>
    <s v="601607.SH"/>
    <x v="1002"/>
    <n v="5100"/>
    <n v="102364.9"/>
    <x v="5894"/>
    <m/>
    <m/>
    <s v="万能"/>
    <s v="新动力22号"/>
    <s v="华安财保资管新动力22集合资产管理产品"/>
    <s v="HA0260"/>
    <s v="组合类保险资管产品"/>
    <s v="固定收益类保险资管产品"/>
    <n v="1"/>
    <s v="华安财保资产管理有限责任公司"/>
    <n v="691081800"/>
    <n v="673786686.64999998"/>
    <m/>
    <m/>
    <m/>
    <m/>
    <s v="是"/>
    <n v="1.3800541187897999E-6"/>
    <m/>
    <m/>
    <m/>
    <m/>
    <m/>
    <m/>
    <m/>
    <m/>
    <m/>
    <m/>
    <m/>
    <m/>
    <m/>
    <m/>
    <m/>
    <m/>
    <m/>
    <m/>
    <m/>
    <m/>
    <m/>
    <m/>
    <m/>
    <m/>
    <m/>
    <m/>
    <m/>
    <m/>
    <m/>
    <m/>
    <m/>
    <m/>
    <m/>
    <m/>
    <m/>
    <m/>
    <m/>
    <m/>
    <s v="固定收益类资产"/>
  </r>
  <r>
    <s v="中国中冶"/>
    <s v="中国冶金科工股份有限公司"/>
    <s v="股票"/>
    <s v="沪深主板股"/>
    <s v="601618.SH"/>
    <x v="1003"/>
    <n v="36100"/>
    <n v="123057.39"/>
    <x v="5895"/>
    <m/>
    <m/>
    <s v="万能"/>
    <s v="新动力22号"/>
    <s v="华安财保资管新动力22集合资产管理产品"/>
    <s v="HA0260"/>
    <s v="组合类保险资管产品"/>
    <s v="固定收益类保险资管产品"/>
    <n v="1"/>
    <s v="华安财保资产管理有限责任公司"/>
    <n v="691081800"/>
    <n v="673786686.64999998"/>
    <m/>
    <m/>
    <m/>
    <m/>
    <s v="是"/>
    <n v="1.7419737210891799E-6"/>
    <m/>
    <m/>
    <m/>
    <m/>
    <m/>
    <m/>
    <m/>
    <m/>
    <m/>
    <m/>
    <m/>
    <m/>
    <m/>
    <m/>
    <m/>
    <m/>
    <m/>
    <m/>
    <m/>
    <m/>
    <m/>
    <m/>
    <m/>
    <m/>
    <m/>
    <m/>
    <m/>
    <m/>
    <m/>
    <m/>
    <m/>
    <m/>
    <m/>
    <m/>
    <m/>
    <m/>
    <m/>
    <m/>
    <s v="固定收益类资产"/>
  </r>
  <r>
    <s v="长城汽车"/>
    <s v="长城汽车股份有限公司"/>
    <s v="股票"/>
    <s v="沪深主板股"/>
    <s v="601633.SH"/>
    <x v="1004"/>
    <n v="5300"/>
    <n v="196224.23"/>
    <x v="5896"/>
    <m/>
    <m/>
    <s v="万能"/>
    <s v="新动力22号"/>
    <s v="华安财保资管新动力22集合资产管理产品"/>
    <s v="HA0260"/>
    <s v="组合类保险资管产品"/>
    <s v="固定收益类保险资管产品"/>
    <n v="1"/>
    <s v="华安财保资产管理有限责任公司"/>
    <n v="691081800"/>
    <n v="673786686.64999998"/>
    <m/>
    <m/>
    <m/>
    <m/>
    <s v="是"/>
    <n v="5.7386268658028701E-7"/>
    <m/>
    <m/>
    <m/>
    <m/>
    <m/>
    <m/>
    <m/>
    <m/>
    <m/>
    <m/>
    <m/>
    <m/>
    <m/>
    <m/>
    <m/>
    <m/>
    <m/>
    <m/>
    <m/>
    <m/>
    <m/>
    <m/>
    <m/>
    <m/>
    <m/>
    <m/>
    <m/>
    <m/>
    <m/>
    <m/>
    <m/>
    <m/>
    <m/>
    <m/>
    <m/>
    <m/>
    <m/>
    <m/>
    <s v="固定收益类资产"/>
  </r>
  <r>
    <s v="中国建筑"/>
    <s v="中国建筑股份有限公司"/>
    <s v="股票"/>
    <s v="沪深主板股"/>
    <s v="601668.SH"/>
    <x v="395"/>
    <n v="96700"/>
    <n v="509182.46"/>
    <x v="5897"/>
    <m/>
    <m/>
    <s v="万能"/>
    <s v="新动力22号"/>
    <s v="华安财保资管新动力22集合资产管理产品"/>
    <s v="HA0260"/>
    <s v="组合类保险资管产品"/>
    <s v="固定收益类保险资管产品"/>
    <n v="1"/>
    <s v="华安财保资产管理有限责任公司"/>
    <n v="691081800"/>
    <n v="673786686.64999998"/>
    <m/>
    <m/>
    <m/>
    <m/>
    <s v="是"/>
    <n v="2.3056275590272898E-6"/>
    <m/>
    <m/>
    <m/>
    <m/>
    <m/>
    <m/>
    <m/>
    <m/>
    <m/>
    <m/>
    <m/>
    <m/>
    <m/>
    <m/>
    <m/>
    <m/>
    <m/>
    <m/>
    <m/>
    <m/>
    <m/>
    <m/>
    <m/>
    <m/>
    <m/>
    <m/>
    <m/>
    <m/>
    <m/>
    <m/>
    <m/>
    <m/>
    <m/>
    <m/>
    <m/>
    <m/>
    <m/>
    <m/>
    <s v="固定收益类资产"/>
  </r>
  <r>
    <s v="中国电建"/>
    <s v="中国电力建设股份有限公司"/>
    <s v="股票"/>
    <s v="沪深主板股"/>
    <s v="601669.SH"/>
    <x v="461"/>
    <n v="18500"/>
    <n v="84415.41"/>
    <x v="5898"/>
    <m/>
    <m/>
    <s v="万能"/>
    <s v="新动力22号"/>
    <s v="华安财保资管新动力22集合资产管理产品"/>
    <s v="HA0260"/>
    <s v="组合类保险资管产品"/>
    <s v="固定收益类保险资管产品"/>
    <n v="1"/>
    <s v="华安财保资产管理有限责任公司"/>
    <n v="691081800"/>
    <n v="673786686.64999998"/>
    <m/>
    <m/>
    <m/>
    <m/>
    <s v="是"/>
    <n v="1.20922659311379E-6"/>
    <m/>
    <m/>
    <m/>
    <m/>
    <m/>
    <m/>
    <m/>
    <m/>
    <m/>
    <m/>
    <m/>
    <m/>
    <m/>
    <m/>
    <m/>
    <m/>
    <m/>
    <m/>
    <m/>
    <m/>
    <m/>
    <m/>
    <m/>
    <m/>
    <m/>
    <m/>
    <m/>
    <m/>
    <m/>
    <m/>
    <m/>
    <m/>
    <m/>
    <m/>
    <m/>
    <m/>
    <m/>
    <m/>
    <s v="固定收益类资产"/>
  </r>
  <r>
    <s v="华泰证券"/>
    <s v="华泰证券股份有限公司"/>
    <s v="股票"/>
    <s v="沪深主板股"/>
    <s v="601688.SH"/>
    <x v="373"/>
    <n v="36900"/>
    <n v="649402.93999999994"/>
    <x v="5899"/>
    <m/>
    <m/>
    <s v="万能"/>
    <s v="新动力22号"/>
    <s v="华安财保资管新动力22集合资产管理产品"/>
    <s v="HA0260"/>
    <s v="组合类保险资管产品"/>
    <s v="固定收益类保险资管产品"/>
    <n v="1"/>
    <s v="华安财保资产管理有限责任公司"/>
    <n v="691081800"/>
    <n v="673786686.64999998"/>
    <m/>
    <m/>
    <m/>
    <m/>
    <s v="是"/>
    <n v="4.0653765431078597E-6"/>
    <m/>
    <m/>
    <m/>
    <m/>
    <m/>
    <m/>
    <m/>
    <m/>
    <m/>
    <m/>
    <m/>
    <m/>
    <m/>
    <m/>
    <m/>
    <m/>
    <m/>
    <m/>
    <m/>
    <m/>
    <m/>
    <m/>
    <m/>
    <m/>
    <m/>
    <m/>
    <m/>
    <m/>
    <m/>
    <m/>
    <m/>
    <m/>
    <m/>
    <m/>
    <m/>
    <m/>
    <m/>
    <m/>
    <s v="固定收益类资产"/>
  </r>
  <r>
    <s v="中银证券"/>
    <s v="中银国际证券股份有限公司"/>
    <s v="股票"/>
    <s v="沪深主板股"/>
    <s v="601696.SH"/>
    <x v="1005"/>
    <n v="9000"/>
    <n v="157852.79999999999"/>
    <x v="5900"/>
    <m/>
    <m/>
    <s v="万能"/>
    <s v="新动力22号"/>
    <s v="华安财保资管新动力22集合资产管理产品"/>
    <s v="HA0260"/>
    <s v="组合类保险资管产品"/>
    <s v="固定收益类保险资管产品"/>
    <n v="1"/>
    <s v="华安财保资产管理有限责任公司"/>
    <n v="691081800"/>
    <n v="673786686.64999998"/>
    <m/>
    <m/>
    <m/>
    <m/>
    <s v="是"/>
    <n v="3.2397408207343398E-6"/>
    <m/>
    <m/>
    <m/>
    <m/>
    <m/>
    <m/>
    <m/>
    <m/>
    <m/>
    <m/>
    <m/>
    <m/>
    <m/>
    <m/>
    <m/>
    <m/>
    <m/>
    <m/>
    <m/>
    <m/>
    <m/>
    <m/>
    <m/>
    <m/>
    <m/>
    <m/>
    <m/>
    <m/>
    <m/>
    <m/>
    <m/>
    <m/>
    <m/>
    <m/>
    <m/>
    <m/>
    <m/>
    <m/>
    <s v="固定收益类资产"/>
  </r>
  <r>
    <s v="中国卫通"/>
    <s v="中国卫通集团股份有限公司"/>
    <s v="股票"/>
    <s v="沪深主板股"/>
    <s v="601698.SH"/>
    <x v="1006"/>
    <n v="2600"/>
    <n v="39959.69"/>
    <x v="5901"/>
    <m/>
    <m/>
    <s v="万能"/>
    <s v="新动力22号"/>
    <s v="华安财保资管新动力22集合资产管理产品"/>
    <s v="HA0260"/>
    <s v="组合类保险资管产品"/>
    <s v="固定收益类保险资管产品"/>
    <n v="1"/>
    <s v="华安财保资产管理有限责任公司"/>
    <n v="691081800"/>
    <n v="673786686.64999998"/>
    <m/>
    <m/>
    <m/>
    <m/>
    <s v="是"/>
    <n v="6.5000000000000002E-7"/>
    <m/>
    <m/>
    <m/>
    <m/>
    <m/>
    <m/>
    <m/>
    <m/>
    <m/>
    <m/>
    <m/>
    <m/>
    <m/>
    <m/>
    <m/>
    <m/>
    <m/>
    <m/>
    <m/>
    <m/>
    <m/>
    <m/>
    <m/>
    <m/>
    <m/>
    <m/>
    <m/>
    <m/>
    <m/>
    <m/>
    <m/>
    <m/>
    <m/>
    <m/>
    <m/>
    <m/>
    <m/>
    <m/>
    <s v="固定收益类资产"/>
  </r>
  <r>
    <s v="中国中车"/>
    <s v="中国中车股份有限公司"/>
    <s v="股票"/>
    <s v="沪深主板股"/>
    <s v="601766.SH"/>
    <x v="1007"/>
    <n v="56000"/>
    <n v="324658.25"/>
    <x v="5439"/>
    <m/>
    <m/>
    <s v="万能"/>
    <s v="新动力22号"/>
    <s v="华安财保资管新动力22集合资产管理产品"/>
    <s v="HA0260"/>
    <s v="组合类保险资管产品"/>
    <s v="固定收益类保险资管产品"/>
    <n v="1"/>
    <s v="华安财保资产管理有限责任公司"/>
    <n v="691081800"/>
    <n v="673786686.64999998"/>
    <m/>
    <m/>
    <m/>
    <m/>
    <s v="是"/>
    <n v="1.95129674220854E-6"/>
    <m/>
    <m/>
    <m/>
    <m/>
    <m/>
    <m/>
    <m/>
    <m/>
    <m/>
    <m/>
    <m/>
    <m/>
    <m/>
    <m/>
    <m/>
    <m/>
    <m/>
    <m/>
    <m/>
    <m/>
    <m/>
    <m/>
    <m/>
    <m/>
    <m/>
    <m/>
    <m/>
    <m/>
    <m/>
    <m/>
    <m/>
    <m/>
    <m/>
    <m/>
    <m/>
    <m/>
    <m/>
    <m/>
    <s v="固定收益类资产"/>
  </r>
  <r>
    <s v="光大证券"/>
    <s v="光大证券股份有限公司"/>
    <s v="股票"/>
    <s v="沪深主板股"/>
    <s v="601788.SH"/>
    <x v="1008"/>
    <n v="12500"/>
    <n v="199653.53"/>
    <x v="5902"/>
    <m/>
    <m/>
    <s v="万能"/>
    <s v="新动力22号"/>
    <s v="华安财保资管新动力22集合资产管理产品"/>
    <s v="HA0260"/>
    <s v="组合类保险资管产品"/>
    <s v="固定收益类保险资管产品"/>
    <n v="1"/>
    <s v="华安财保资产管理有限责任公司"/>
    <n v="691081800"/>
    <n v="673786686.64999998"/>
    <m/>
    <m/>
    <m/>
    <m/>
    <s v="是"/>
    <n v="2.71103355406562E-6"/>
    <m/>
    <m/>
    <m/>
    <m/>
    <m/>
    <m/>
    <m/>
    <m/>
    <m/>
    <m/>
    <m/>
    <m/>
    <m/>
    <m/>
    <m/>
    <m/>
    <m/>
    <m/>
    <m/>
    <m/>
    <m/>
    <m/>
    <m/>
    <m/>
    <m/>
    <m/>
    <m/>
    <m/>
    <m/>
    <m/>
    <m/>
    <m/>
    <m/>
    <m/>
    <m/>
    <m/>
    <m/>
    <m/>
    <s v="固定收益类资产"/>
  </r>
  <r>
    <s v="星宇股份"/>
    <s v="常州星宇车灯股份有限公司"/>
    <s v="股票"/>
    <s v="沪深主板股"/>
    <s v="601799.SH"/>
    <x v="324"/>
    <n v="600"/>
    <n v="122796"/>
    <x v="5632"/>
    <m/>
    <m/>
    <s v="万能"/>
    <s v="新动力22号"/>
    <s v="华安财保资管新动力22集合资产管理产品"/>
    <s v="HA0260"/>
    <s v="组合类保险资管产品"/>
    <s v="固定收益类保险资管产品"/>
    <n v="1"/>
    <s v="华安财保资产管理有限责任公司"/>
    <n v="691081800"/>
    <n v="673786686.64999998"/>
    <m/>
    <m/>
    <m/>
    <m/>
    <s v="是"/>
    <n v="2.1002563016273802E-6"/>
    <m/>
    <m/>
    <m/>
    <m/>
    <m/>
    <m/>
    <m/>
    <m/>
    <m/>
    <m/>
    <m/>
    <m/>
    <m/>
    <m/>
    <m/>
    <m/>
    <m/>
    <m/>
    <m/>
    <m/>
    <m/>
    <m/>
    <m/>
    <m/>
    <m/>
    <m/>
    <m/>
    <m/>
    <m/>
    <m/>
    <m/>
    <m/>
    <m/>
    <m/>
    <m/>
    <m/>
    <m/>
    <m/>
    <s v="固定收益类资产"/>
  </r>
  <r>
    <s v="中国交建"/>
    <s v="中国交通建设股份有限公司"/>
    <s v="股票"/>
    <s v="沪深主板股"/>
    <s v="601800.SH"/>
    <x v="477"/>
    <n v="12900"/>
    <n v="109569.18"/>
    <x v="5903"/>
    <m/>
    <m/>
    <s v="万能"/>
    <s v="新动力22号"/>
    <s v="华安财保资管新动力22集合资产管理产品"/>
    <s v="HA0260"/>
    <s v="组合类保险资管产品"/>
    <s v="固定收益类保险资管产品"/>
    <n v="1"/>
    <s v="华安财保资产管理有限责任公司"/>
    <n v="691081800"/>
    <n v="673786686.64999998"/>
    <m/>
    <m/>
    <m/>
    <m/>
    <s v="是"/>
    <n v="7.9798529497751397E-7"/>
    <m/>
    <m/>
    <m/>
    <m/>
    <m/>
    <m/>
    <m/>
    <m/>
    <m/>
    <m/>
    <m/>
    <m/>
    <m/>
    <m/>
    <m/>
    <m/>
    <m/>
    <m/>
    <m/>
    <m/>
    <m/>
    <m/>
    <m/>
    <m/>
    <m/>
    <m/>
    <m/>
    <m/>
    <m/>
    <m/>
    <m/>
    <m/>
    <m/>
    <m/>
    <m/>
    <m/>
    <m/>
    <m/>
    <s v="固定收益类资产"/>
  </r>
  <r>
    <s v="中海油服"/>
    <s v="中海油田服务股份有限公司"/>
    <s v="股票"/>
    <s v="沪深主板股"/>
    <s v="601808.SH"/>
    <x v="1009"/>
    <n v="4200"/>
    <n v="58442.67"/>
    <x v="5904"/>
    <m/>
    <m/>
    <s v="万能"/>
    <s v="新动力22号"/>
    <s v="华安财保资管新动力22集合资产管理产品"/>
    <s v="HA0260"/>
    <s v="组合类保险资管产品"/>
    <s v="固定收益类保险资管产品"/>
    <n v="1"/>
    <s v="华安财保资产管理有限责任公司"/>
    <n v="691081800"/>
    <n v="673786686.64999998"/>
    <m/>
    <m/>
    <m/>
    <m/>
    <s v="是"/>
    <n v="8.8020937246939799E-7"/>
    <m/>
    <m/>
    <m/>
    <m/>
    <m/>
    <m/>
    <m/>
    <m/>
    <m/>
    <m/>
    <m/>
    <m/>
    <m/>
    <m/>
    <m/>
    <m/>
    <m/>
    <m/>
    <m/>
    <m/>
    <m/>
    <m/>
    <m/>
    <m/>
    <m/>
    <m/>
    <m/>
    <m/>
    <m/>
    <m/>
    <m/>
    <m/>
    <m/>
    <m/>
    <m/>
    <m/>
    <m/>
    <m/>
    <s v="固定收益类资产"/>
  </r>
  <r>
    <s v="京沪高铁"/>
    <s v="京沪高速铁路股份有限公司"/>
    <s v="股票"/>
    <s v="沪深主板股"/>
    <s v="601816.SH"/>
    <x v="325"/>
    <n v="130800"/>
    <n v="692496.41"/>
    <x v="5905"/>
    <m/>
    <m/>
    <s v="万能"/>
    <s v="新动力22号"/>
    <s v="华安财保资管新动力22集合资产管理产品"/>
    <s v="HA0260"/>
    <s v="组合类保险资管产品"/>
    <s v="固定收益类保险资管产品"/>
    <n v="1"/>
    <s v="华安财保资产管理有限责任公司"/>
    <n v="691081800"/>
    <n v="673786686.64999998"/>
    <m/>
    <m/>
    <m/>
    <m/>
    <s v="是"/>
    <n v="2.6635993400085601E-6"/>
    <m/>
    <m/>
    <m/>
    <m/>
    <m/>
    <m/>
    <m/>
    <m/>
    <m/>
    <m/>
    <m/>
    <m/>
    <m/>
    <m/>
    <m/>
    <m/>
    <m/>
    <m/>
    <m/>
    <m/>
    <m/>
    <m/>
    <m/>
    <m/>
    <m/>
    <m/>
    <m/>
    <m/>
    <m/>
    <m/>
    <m/>
    <m/>
    <m/>
    <m/>
    <m/>
    <m/>
    <m/>
    <m/>
    <s v="固定收益类资产"/>
  </r>
  <r>
    <s v="光大银行"/>
    <s v="中国光大银行股份有限公司"/>
    <s v="股票"/>
    <s v="沪深主板股"/>
    <s v="601818.SH"/>
    <x v="1010"/>
    <n v="205200"/>
    <n v="816915.06"/>
    <x v="5906"/>
    <m/>
    <m/>
    <s v="万能"/>
    <s v="新动力22号"/>
    <s v="华安财保资管新动力22集合资产管理产品"/>
    <s v="HA0260"/>
    <s v="组合类保险资管产品"/>
    <s v="固定收益类保险资管产品"/>
    <n v="1"/>
    <s v="华安财保资产管理有限责任公司"/>
    <n v="691081800"/>
    <n v="673786686.64999998"/>
    <m/>
    <m/>
    <m/>
    <m/>
    <s v="是"/>
    <n v="3.7977550535911801E-6"/>
    <m/>
    <m/>
    <m/>
    <m/>
    <m/>
    <m/>
    <m/>
    <m/>
    <m/>
    <m/>
    <m/>
    <m/>
    <m/>
    <m/>
    <m/>
    <m/>
    <m/>
    <m/>
    <m/>
    <m/>
    <m/>
    <m/>
    <m/>
    <m/>
    <m/>
    <m/>
    <m/>
    <m/>
    <m/>
    <m/>
    <m/>
    <m/>
    <m/>
    <m/>
    <m/>
    <m/>
    <m/>
    <m/>
    <s v="固定收益类资产"/>
  </r>
  <r>
    <s v="成都银行"/>
    <s v="成都银行股份有限公司"/>
    <s v="股票"/>
    <s v="沪深主板股"/>
    <s v="601838.SH"/>
    <x v="237"/>
    <n v="23600"/>
    <n v="287082.81"/>
    <x v="4653"/>
    <m/>
    <m/>
    <s v="万能"/>
    <s v="新动力22号"/>
    <s v="华安财保资管新动力22集合资产管理产品"/>
    <s v="HA0260"/>
    <s v="组合类保险资管产品"/>
    <s v="固定收益类保险资管产品"/>
    <n v="1"/>
    <s v="华安财保资产管理有限责任公司"/>
    <n v="691081800"/>
    <n v="673786686.64999998"/>
    <m/>
    <m/>
    <m/>
    <m/>
    <s v="是"/>
    <n v="6.5333216927258303E-6"/>
    <m/>
    <m/>
    <m/>
    <m/>
    <m/>
    <m/>
    <m/>
    <m/>
    <m/>
    <m/>
    <m/>
    <m/>
    <m/>
    <m/>
    <m/>
    <m/>
    <m/>
    <m/>
    <m/>
    <m/>
    <m/>
    <m/>
    <m/>
    <m/>
    <m/>
    <m/>
    <m/>
    <m/>
    <m/>
    <m/>
    <m/>
    <m/>
    <m/>
    <m/>
    <m/>
    <m/>
    <m/>
    <m/>
    <s v="固定收益类资产"/>
  </r>
  <r>
    <s v="中国石油"/>
    <s v="中国石油天然气股份有限公司"/>
    <s v="股票"/>
    <s v="沪深主板股"/>
    <s v="601857.SH"/>
    <x v="1011"/>
    <n v="115400"/>
    <n v="530712.99"/>
    <x v="5907"/>
    <m/>
    <m/>
    <s v="万能"/>
    <s v="新动力22号"/>
    <s v="华安财保资管新动力22集合资产管理产品"/>
    <s v="HA0260"/>
    <s v="组合类保险资管产品"/>
    <s v="固定收益类保险资管产品"/>
    <n v="1"/>
    <s v="华安财保资产管理有限责任公司"/>
    <n v="691081800"/>
    <n v="673786686.64999998"/>
    <m/>
    <m/>
    <m/>
    <m/>
    <s v="是"/>
    <n v="6.3052881355904604E-7"/>
    <m/>
    <m/>
    <m/>
    <m/>
    <m/>
    <m/>
    <m/>
    <m/>
    <m/>
    <m/>
    <m/>
    <m/>
    <m/>
    <m/>
    <m/>
    <m/>
    <m/>
    <m/>
    <m/>
    <m/>
    <m/>
    <m/>
    <m/>
    <m/>
    <m/>
    <m/>
    <m/>
    <m/>
    <m/>
    <m/>
    <m/>
    <m/>
    <m/>
    <m/>
    <m/>
    <m/>
    <m/>
    <m/>
    <s v="固定收益类资产"/>
  </r>
  <r>
    <s v="福 莱 特"/>
    <s v="福莱特玻璃集团股份有限公司"/>
    <s v="股票"/>
    <s v="沪深主板股"/>
    <s v="601865.SH"/>
    <x v="1012"/>
    <n v="3400"/>
    <n v="173109"/>
    <x v="5908"/>
    <m/>
    <m/>
    <s v="万能"/>
    <s v="新动力22号"/>
    <s v="华安财保资管新动力22集合资产管理产品"/>
    <s v="HA0260"/>
    <s v="组合类保险资管产品"/>
    <s v="固定收益类保险资管产品"/>
    <n v="1"/>
    <s v="华安财保资产管理有限责任公司"/>
    <n v="691081800"/>
    <n v="673786686.64999998"/>
    <m/>
    <m/>
    <m/>
    <m/>
    <s v="是"/>
    <n v="1.58368376893693E-6"/>
    <m/>
    <m/>
    <m/>
    <m/>
    <m/>
    <m/>
    <m/>
    <m/>
    <m/>
    <m/>
    <m/>
    <m/>
    <m/>
    <m/>
    <m/>
    <m/>
    <m/>
    <m/>
    <m/>
    <m/>
    <m/>
    <m/>
    <m/>
    <m/>
    <m/>
    <m/>
    <m/>
    <m/>
    <m/>
    <m/>
    <m/>
    <m/>
    <m/>
    <m/>
    <m/>
    <m/>
    <m/>
    <m/>
    <s v="固定收益类资产"/>
  </r>
  <r>
    <s v="中国能建"/>
    <s v="中国能源建设股份有限公司"/>
    <s v="股票"/>
    <s v="沪深主板股"/>
    <s v="601868.SH"/>
    <x v="1013"/>
    <n v="61200"/>
    <n v="170788"/>
    <x v="5909"/>
    <m/>
    <m/>
    <s v="万能"/>
    <s v="新动力22号"/>
    <s v="华安财保资管新动力22集合资产管理产品"/>
    <s v="HA0260"/>
    <s v="组合类保险资管产品"/>
    <s v="固定收益类保险资管产品"/>
    <n v="1"/>
    <s v="华安财保资产管理有限责任公司"/>
    <n v="691081800"/>
    <n v="673786686.64999998"/>
    <m/>
    <m/>
    <m/>
    <m/>
    <s v="是"/>
    <n v="1.46793695983948E-6"/>
    <m/>
    <m/>
    <m/>
    <m/>
    <m/>
    <m/>
    <m/>
    <m/>
    <m/>
    <m/>
    <m/>
    <m/>
    <m/>
    <m/>
    <m/>
    <m/>
    <m/>
    <m/>
    <m/>
    <m/>
    <m/>
    <m/>
    <m/>
    <m/>
    <m/>
    <m/>
    <m/>
    <m/>
    <m/>
    <m/>
    <m/>
    <m/>
    <m/>
    <m/>
    <m/>
    <m/>
    <m/>
    <m/>
    <s v="固定收益类资产"/>
  </r>
  <r>
    <s v="正泰电器"/>
    <s v="浙江正泰电器股份有限公司"/>
    <s v="股票"/>
    <s v="沪深主板股"/>
    <s v="601877.SH"/>
    <x v="558"/>
    <n v="5800"/>
    <n v="256106.71"/>
    <x v="5910"/>
    <m/>
    <m/>
    <s v="万能"/>
    <s v="新动力22号"/>
    <s v="华安财保资管新动力22集合资产管理产品"/>
    <s v="HA0260"/>
    <s v="组合类保险资管产品"/>
    <s v="固定收益类保险资管产品"/>
    <n v="1"/>
    <s v="华安财保资产管理有限责任公司"/>
    <n v="691081800"/>
    <n v="673786686.64999998"/>
    <m/>
    <m/>
    <m/>
    <m/>
    <s v="是"/>
    <n v="2.69770760542719E-6"/>
    <m/>
    <m/>
    <m/>
    <m/>
    <m/>
    <m/>
    <m/>
    <m/>
    <m/>
    <m/>
    <m/>
    <m/>
    <m/>
    <m/>
    <m/>
    <m/>
    <m/>
    <m/>
    <m/>
    <m/>
    <m/>
    <m/>
    <m/>
    <m/>
    <m/>
    <m/>
    <m/>
    <m/>
    <m/>
    <m/>
    <m/>
    <m/>
    <m/>
    <m/>
    <m/>
    <m/>
    <m/>
    <m/>
    <s v="固定收益类资产"/>
  </r>
  <r>
    <s v="浙商证券"/>
    <s v="浙商证券股份有限公司"/>
    <s v="股票"/>
    <s v="沪深主板股"/>
    <s v="601878.SH"/>
    <x v="1014"/>
    <n v="12300"/>
    <n v="168622.28"/>
    <x v="5911"/>
    <m/>
    <m/>
    <s v="万能"/>
    <s v="新动力22号"/>
    <s v="华安财保资管新动力22集合资产管理产品"/>
    <s v="HA0260"/>
    <s v="组合类保险资管产品"/>
    <s v="固定收益类保险资管产品"/>
    <n v="1"/>
    <s v="华安财保资产管理有限责任公司"/>
    <n v="691081800"/>
    <n v="673786686.64999998"/>
    <m/>
    <m/>
    <m/>
    <m/>
    <s v="是"/>
    <n v="3.1715999612647101E-6"/>
    <m/>
    <m/>
    <m/>
    <m/>
    <m/>
    <m/>
    <m/>
    <m/>
    <m/>
    <m/>
    <m/>
    <m/>
    <m/>
    <m/>
    <m/>
    <m/>
    <m/>
    <m/>
    <m/>
    <m/>
    <m/>
    <m/>
    <m/>
    <m/>
    <m/>
    <m/>
    <m/>
    <m/>
    <m/>
    <m/>
    <m/>
    <m/>
    <m/>
    <m/>
    <m/>
    <m/>
    <m/>
    <m/>
    <s v="固定收益类资产"/>
  </r>
  <r>
    <s v="中国银河"/>
    <s v="中国银河证券股份有限公司"/>
    <s v="股票"/>
    <s v="沪深主板股"/>
    <s v="601881.SH"/>
    <x v="867"/>
    <n v="8855"/>
    <n v="101742.76"/>
    <x v="5912"/>
    <m/>
    <m/>
    <s v="万能"/>
    <s v="新动力22号"/>
    <s v="华安财保资管新动力22集合资产管理产品"/>
    <s v="HA0260"/>
    <s v="组合类保险资管产品"/>
    <s v="固定收益类保险资管产品"/>
    <n v="1"/>
    <s v="华安财保资产管理有限责任公司"/>
    <n v="691081800"/>
    <n v="673786686.64999998"/>
    <m/>
    <m/>
    <m/>
    <m/>
    <s v="是"/>
    <n v="8.7351030611558801E-7"/>
    <m/>
    <m/>
    <m/>
    <m/>
    <m/>
    <m/>
    <m/>
    <m/>
    <m/>
    <m/>
    <m/>
    <m/>
    <m/>
    <m/>
    <m/>
    <m/>
    <m/>
    <m/>
    <m/>
    <m/>
    <m/>
    <m/>
    <m/>
    <m/>
    <m/>
    <m/>
    <m/>
    <m/>
    <m/>
    <m/>
    <m/>
    <m/>
    <m/>
    <m/>
    <m/>
    <m/>
    <m/>
    <m/>
    <s v="固定收益类资产"/>
  </r>
  <r>
    <s v="中国中免"/>
    <s v="中国旅游集团中免股份有限公司"/>
    <s v="股票"/>
    <s v="沪深主板股"/>
    <s v="601888.SH"/>
    <x v="396"/>
    <n v="5000"/>
    <n v="1092410.26"/>
    <x v="5913"/>
    <m/>
    <m/>
    <s v="万能"/>
    <s v="新动力22号"/>
    <s v="华安财保资管新动力22集合资产管理产品"/>
    <s v="HA0260"/>
    <s v="组合类保险资管产品"/>
    <s v="固定收益类保险资管产品"/>
    <n v="1"/>
    <s v="华安财保资产管理有限责任公司"/>
    <n v="691081800"/>
    <n v="673786686.64999998"/>
    <m/>
    <m/>
    <m/>
    <m/>
    <s v="是"/>
    <n v="2.5608515381230299E-6"/>
    <m/>
    <m/>
    <m/>
    <m/>
    <m/>
    <m/>
    <m/>
    <m/>
    <m/>
    <m/>
    <m/>
    <m/>
    <m/>
    <m/>
    <m/>
    <m/>
    <m/>
    <m/>
    <m/>
    <m/>
    <m/>
    <m/>
    <m/>
    <m/>
    <m/>
    <m/>
    <m/>
    <m/>
    <m/>
    <m/>
    <m/>
    <m/>
    <m/>
    <m/>
    <m/>
    <m/>
    <m/>
    <m/>
    <s v="固定收益类资产"/>
  </r>
  <r>
    <s v="中煤能源"/>
    <s v="中国中煤能源股份有限公司"/>
    <s v="股票"/>
    <s v="沪深主板股"/>
    <s v="601898.SH"/>
    <x v="1015"/>
    <n v="12000"/>
    <n v="79735"/>
    <x v="5914"/>
    <m/>
    <m/>
    <s v="万能"/>
    <s v="新动力22号"/>
    <s v="华安财保资管新动力22集合资产管理产品"/>
    <s v="HA0260"/>
    <s v="组合类保险资管产品"/>
    <s v="固定收益类保险资管产品"/>
    <n v="1"/>
    <s v="华安财保资产管理有限责任公司"/>
    <n v="691081800"/>
    <n v="673786686.64999998"/>
    <m/>
    <m/>
    <m/>
    <m/>
    <s v="是"/>
    <n v="9.0506860593504503E-7"/>
    <m/>
    <m/>
    <m/>
    <m/>
    <m/>
    <m/>
    <m/>
    <m/>
    <m/>
    <m/>
    <m/>
    <m/>
    <m/>
    <m/>
    <m/>
    <m/>
    <m/>
    <m/>
    <m/>
    <m/>
    <m/>
    <m/>
    <m/>
    <m/>
    <m/>
    <m/>
    <m/>
    <m/>
    <m/>
    <m/>
    <m/>
    <m/>
    <m/>
    <m/>
    <m/>
    <m/>
    <m/>
    <m/>
    <s v="固定收益类资产"/>
  </r>
  <r>
    <s v="紫金矿业"/>
    <s v="紫金矿业集团股份有限公司"/>
    <s v="股票"/>
    <s v="沪深主板股"/>
    <s v="601899.SH"/>
    <x v="397"/>
    <n v="96344"/>
    <n v="828519.31"/>
    <x v="5915"/>
    <m/>
    <m/>
    <s v="万能"/>
    <s v="新动力22号"/>
    <s v="华安财保资管新动力22集合资产管理产品"/>
    <s v="HA0260"/>
    <s v="组合类保险资管产品"/>
    <s v="固定收益类保险资管产品"/>
    <n v="1"/>
    <s v="华安财保资产管理有限责任公司"/>
    <n v="691081800"/>
    <n v="673786686.64999998"/>
    <m/>
    <m/>
    <m/>
    <m/>
    <s v="是"/>
    <n v="3.65919166903389E-6"/>
    <m/>
    <m/>
    <m/>
    <m/>
    <m/>
    <m/>
    <m/>
    <m/>
    <m/>
    <m/>
    <m/>
    <m/>
    <m/>
    <m/>
    <m/>
    <m/>
    <m/>
    <m/>
    <m/>
    <m/>
    <m/>
    <m/>
    <m/>
    <m/>
    <m/>
    <m/>
    <m/>
    <m/>
    <m/>
    <m/>
    <m/>
    <m/>
    <m/>
    <m/>
    <m/>
    <m/>
    <m/>
    <m/>
    <s v="固定收益类资产"/>
  </r>
  <r>
    <s v="方正证券"/>
    <s v="方正证券股份有限公司"/>
    <s v="股票"/>
    <s v="沪深主板股"/>
    <s v="601901.SH"/>
    <x v="1016"/>
    <n v="28000"/>
    <n v="228899.59"/>
    <x v="5916"/>
    <m/>
    <m/>
    <s v="万能"/>
    <s v="新动力22号"/>
    <s v="华安财保资管新动力22集合资产管理产品"/>
    <s v="HA0260"/>
    <s v="组合类保险资管产品"/>
    <s v="固定收益类保险资管产品"/>
    <n v="1"/>
    <s v="华安财保资产管理有限责任公司"/>
    <n v="691081800"/>
    <n v="673786686.64999998"/>
    <m/>
    <m/>
    <m/>
    <m/>
    <s v="是"/>
    <n v="3.4013186495742902E-6"/>
    <m/>
    <m/>
    <m/>
    <m/>
    <m/>
    <m/>
    <m/>
    <m/>
    <m/>
    <m/>
    <m/>
    <m/>
    <m/>
    <m/>
    <m/>
    <m/>
    <m/>
    <m/>
    <m/>
    <m/>
    <m/>
    <m/>
    <m/>
    <m/>
    <m/>
    <m/>
    <m/>
    <m/>
    <m/>
    <m/>
    <m/>
    <m/>
    <m/>
    <m/>
    <m/>
    <m/>
    <m/>
    <m/>
    <s v="固定收益类资产"/>
  </r>
  <r>
    <s v="浙商银行"/>
    <s v="浙商银行股份有限公司"/>
    <s v="股票"/>
    <s v="沪深主板股"/>
    <s v="601916.SH"/>
    <x v="882"/>
    <n v="30500"/>
    <n v="106226"/>
    <x v="5917"/>
    <m/>
    <m/>
    <s v="万能"/>
    <s v="新动力22号"/>
    <s v="华安财保资管新动力22集合资产管理产品"/>
    <s v="HA0260"/>
    <s v="组合类保险资管产品"/>
    <s v="固定收益类保险资管产品"/>
    <n v="1"/>
    <s v="华安财保资产管理有限责任公司"/>
    <n v="691081800"/>
    <n v="673786686.64999998"/>
    <m/>
    <m/>
    <m/>
    <m/>
    <s v="是"/>
    <n v="1.43403238657992E-6"/>
    <m/>
    <m/>
    <m/>
    <m/>
    <m/>
    <m/>
    <m/>
    <m/>
    <m/>
    <m/>
    <m/>
    <m/>
    <m/>
    <m/>
    <m/>
    <m/>
    <m/>
    <m/>
    <m/>
    <m/>
    <m/>
    <m/>
    <m/>
    <m/>
    <m/>
    <m/>
    <m/>
    <m/>
    <m/>
    <m/>
    <m/>
    <m/>
    <m/>
    <m/>
    <m/>
    <m/>
    <m/>
    <m/>
    <s v="固定收益类资产"/>
  </r>
  <r>
    <s v="中远海控"/>
    <s v="中远海运控股股份有限公司"/>
    <s v="股票"/>
    <s v="沪深主板股"/>
    <s v="601919.SH"/>
    <x v="1017"/>
    <n v="32000"/>
    <n v="425489.11"/>
    <x v="5918"/>
    <m/>
    <m/>
    <s v="万能"/>
    <s v="新动力22号"/>
    <s v="华安财保资管新动力22集合资产管理产品"/>
    <s v="HA0260"/>
    <s v="组合类保险资管产品"/>
    <s v="固定收益类保险资管产品"/>
    <n v="1"/>
    <s v="华安财保资产管理有限责任公司"/>
    <n v="691081800"/>
    <n v="673786686.64999998"/>
    <m/>
    <m/>
    <m/>
    <m/>
    <s v="是"/>
    <n v="1.9982284730450101E-6"/>
    <m/>
    <m/>
    <m/>
    <m/>
    <m/>
    <m/>
    <m/>
    <m/>
    <m/>
    <m/>
    <m/>
    <m/>
    <m/>
    <m/>
    <m/>
    <m/>
    <m/>
    <m/>
    <m/>
    <m/>
    <m/>
    <m/>
    <m/>
    <m/>
    <m/>
    <m/>
    <m/>
    <m/>
    <m/>
    <m/>
    <m/>
    <m/>
    <m/>
    <m/>
    <m/>
    <m/>
    <m/>
    <m/>
    <s v="固定收益类资产"/>
  </r>
  <r>
    <s v="建设银行"/>
    <s v="中国建设银行股份有限公司"/>
    <s v="股票"/>
    <s v="沪深主板股"/>
    <s v="601939.SH"/>
    <x v="1018"/>
    <n v="106200"/>
    <n v="676944.39"/>
    <x v="5919"/>
    <m/>
    <m/>
    <s v="万能"/>
    <s v="新动力22号"/>
    <s v="华安财保资管新动力22集合资产管理产品"/>
    <s v="HA0260"/>
    <s v="组合类保险资管产品"/>
    <s v="固定收益类保险资管产品"/>
    <n v="1"/>
    <s v="华安财保资产管理有限责任公司"/>
    <n v="691081800"/>
    <n v="673786686.64999998"/>
    <m/>
    <m/>
    <m/>
    <m/>
    <s v="是"/>
    <n v="4.2478134787480301E-7"/>
    <m/>
    <m/>
    <m/>
    <m/>
    <m/>
    <m/>
    <m/>
    <m/>
    <m/>
    <m/>
    <m/>
    <m/>
    <m/>
    <m/>
    <m/>
    <m/>
    <m/>
    <m/>
    <m/>
    <m/>
    <m/>
    <m/>
    <m/>
    <m/>
    <m/>
    <m/>
    <m/>
    <m/>
    <m/>
    <m/>
    <m/>
    <m/>
    <m/>
    <m/>
    <m/>
    <m/>
    <m/>
    <m/>
    <s v="固定收益类资产"/>
  </r>
  <r>
    <s v="玲珑轮胎"/>
    <s v="山东玲珑轮胎股份有限公司"/>
    <s v="股票"/>
    <s v="沪深主板股"/>
    <s v="601966.SH"/>
    <x v="1019"/>
    <n v="3300"/>
    <n v="109812"/>
    <x v="5920"/>
    <m/>
    <m/>
    <s v="万能"/>
    <s v="新动力22号"/>
    <s v="华安财保资管新动力22集合资产管理产品"/>
    <s v="HA0260"/>
    <s v="组合类保险资管产品"/>
    <s v="固定收益类保险资管产品"/>
    <n v="1"/>
    <s v="华安财保资产管理有限责任公司"/>
    <n v="691081800"/>
    <n v="673786686.64999998"/>
    <m/>
    <m/>
    <m/>
    <m/>
    <s v="是"/>
    <n v="2.22334974800786E-6"/>
    <m/>
    <m/>
    <m/>
    <m/>
    <m/>
    <m/>
    <m/>
    <m/>
    <m/>
    <m/>
    <m/>
    <m/>
    <m/>
    <m/>
    <m/>
    <m/>
    <m/>
    <m/>
    <m/>
    <m/>
    <m/>
    <m/>
    <m/>
    <m/>
    <m/>
    <m/>
    <m/>
    <m/>
    <m/>
    <m/>
    <m/>
    <m/>
    <m/>
    <m/>
    <m/>
    <m/>
    <m/>
    <m/>
    <s v="固定收益类资产"/>
  </r>
  <r>
    <s v="中国核电"/>
    <s v="中国核能电力股份有限公司"/>
    <s v="股票"/>
    <s v="沪深主板股"/>
    <s v="601985.SH"/>
    <x v="469"/>
    <n v="50200"/>
    <n v="302175.90999999997"/>
    <x v="5921"/>
    <m/>
    <m/>
    <s v="万能"/>
    <s v="新动力22号"/>
    <s v="华安财保资管新动力22集合资产管理产品"/>
    <s v="HA0260"/>
    <s v="组合类保险资管产品"/>
    <s v="固定收益类保险资管产品"/>
    <n v="1"/>
    <s v="华安财保资产管理有限责任公司"/>
    <n v="691081800"/>
    <n v="673786686.64999998"/>
    <m/>
    <m/>
    <m/>
    <m/>
    <s v="是"/>
    <n v="2.6632811212483302E-6"/>
    <m/>
    <m/>
    <m/>
    <m/>
    <m/>
    <m/>
    <m/>
    <m/>
    <m/>
    <m/>
    <m/>
    <m/>
    <m/>
    <m/>
    <m/>
    <m/>
    <m/>
    <m/>
    <m/>
    <m/>
    <m/>
    <m/>
    <m/>
    <m/>
    <m/>
    <m/>
    <m/>
    <m/>
    <m/>
    <m/>
    <m/>
    <m/>
    <m/>
    <m/>
    <m/>
    <m/>
    <m/>
    <m/>
    <s v="固定收益类资产"/>
  </r>
  <r>
    <s v="中国重工"/>
    <s v="中国船舶重工股份有限公司"/>
    <s v="股票"/>
    <s v="沪深主板股"/>
    <s v="601989.SH"/>
    <x v="812"/>
    <n v="61500"/>
    <n v="254150"/>
    <x v="5922"/>
    <m/>
    <m/>
    <s v="万能"/>
    <s v="新动力22号"/>
    <s v="华安财保资管新动力22集合资产管理产品"/>
    <s v="HA0260"/>
    <s v="组合类保险资管产品"/>
    <s v="固定收益类保险资管产品"/>
    <n v="1"/>
    <s v="华安财保资产管理有限责任公司"/>
    <n v="691081800"/>
    <n v="673786686.64999998"/>
    <m/>
    <m/>
    <m/>
    <m/>
    <s v="是"/>
    <n v="2.6971276522525601E-6"/>
    <m/>
    <m/>
    <m/>
    <m/>
    <m/>
    <m/>
    <m/>
    <m/>
    <m/>
    <m/>
    <m/>
    <m/>
    <m/>
    <m/>
    <m/>
    <m/>
    <m/>
    <m/>
    <m/>
    <m/>
    <m/>
    <m/>
    <m/>
    <m/>
    <m/>
    <m/>
    <m/>
    <m/>
    <m/>
    <m/>
    <m/>
    <m/>
    <m/>
    <m/>
    <m/>
    <m/>
    <m/>
    <m/>
    <s v="固定收益类资产"/>
  </r>
  <r>
    <s v="南京证券"/>
    <s v="南京证券股份有限公司"/>
    <s v="股票"/>
    <s v="沪深主板股"/>
    <s v="601990.SH"/>
    <x v="1020"/>
    <n v="13700"/>
    <n v="140068.25"/>
    <x v="5923"/>
    <m/>
    <m/>
    <s v="万能"/>
    <s v="新动力22号"/>
    <s v="华安财保资管新动力22集合资产管理产品"/>
    <s v="HA0260"/>
    <s v="组合类保险资管产品"/>
    <s v="固定收益类保险资管产品"/>
    <n v="1"/>
    <s v="华安财保资产管理有限责任公司"/>
    <n v="691081800"/>
    <n v="673786686.64999998"/>
    <m/>
    <m/>
    <m/>
    <m/>
    <s v="是"/>
    <n v="3.7164021303508601E-6"/>
    <m/>
    <m/>
    <m/>
    <m/>
    <m/>
    <m/>
    <m/>
    <m/>
    <m/>
    <m/>
    <m/>
    <m/>
    <m/>
    <m/>
    <m/>
    <m/>
    <m/>
    <m/>
    <m/>
    <m/>
    <m/>
    <m/>
    <m/>
    <m/>
    <m/>
    <m/>
    <m/>
    <m/>
    <m/>
    <m/>
    <m/>
    <m/>
    <m/>
    <m/>
    <m/>
    <m/>
    <m/>
    <m/>
    <s v="固定收益类资产"/>
  </r>
  <r>
    <s v="中科曙光"/>
    <s v="曙光信息产业股份有限公司"/>
    <s v="股票"/>
    <s v="沪深主板股"/>
    <s v="603019.SH"/>
    <x v="491"/>
    <n v="6800"/>
    <n v="207226.97"/>
    <x v="5924"/>
    <m/>
    <m/>
    <s v="万能"/>
    <s v="新动力22号"/>
    <s v="华安财保资管新动力22集合资产管理产品"/>
    <s v="HA0260"/>
    <s v="组合类保险资管产品"/>
    <s v="固定收益类保险资管产品"/>
    <n v="1"/>
    <s v="华安财保资产管理有限责任公司"/>
    <n v="691081800"/>
    <n v="673786686.64999998"/>
    <m/>
    <m/>
    <m/>
    <m/>
    <s v="是"/>
    <n v="4.6474468231855797E-6"/>
    <m/>
    <m/>
    <m/>
    <m/>
    <m/>
    <m/>
    <m/>
    <m/>
    <m/>
    <m/>
    <m/>
    <m/>
    <m/>
    <m/>
    <m/>
    <m/>
    <m/>
    <m/>
    <m/>
    <m/>
    <m/>
    <m/>
    <m/>
    <m/>
    <m/>
    <m/>
    <m/>
    <m/>
    <m/>
    <m/>
    <m/>
    <m/>
    <m/>
    <m/>
    <m/>
    <m/>
    <m/>
    <m/>
    <s v="固定收益类资产"/>
  </r>
  <r>
    <s v="甘李药业"/>
    <s v="甘李药业股份有限公司"/>
    <s v="股票"/>
    <s v="沪深主板股"/>
    <s v="603087.SH"/>
    <x v="1021"/>
    <n v="900"/>
    <n v="86030.15"/>
    <x v="5925"/>
    <m/>
    <m/>
    <s v="万能"/>
    <s v="新动力22号"/>
    <s v="华安财保资管新动力22集合资产管理产品"/>
    <s v="HA0260"/>
    <s v="组合类保险资管产品"/>
    <s v="固定收益类保险资管产品"/>
    <n v="1"/>
    <s v="华安财保资产管理有限责任公司"/>
    <n v="691081800"/>
    <n v="673786686.64999998"/>
    <m/>
    <m/>
    <m/>
    <m/>
    <s v="是"/>
    <n v="1.6027353349716899E-6"/>
    <m/>
    <m/>
    <m/>
    <m/>
    <m/>
    <m/>
    <m/>
    <m/>
    <m/>
    <m/>
    <m/>
    <m/>
    <m/>
    <m/>
    <m/>
    <m/>
    <m/>
    <m/>
    <m/>
    <m/>
    <m/>
    <m/>
    <m/>
    <m/>
    <m/>
    <m/>
    <m/>
    <m/>
    <m/>
    <m/>
    <m/>
    <m/>
    <m/>
    <m/>
    <m/>
    <m/>
    <m/>
    <m/>
    <s v="固定收益类资产"/>
  </r>
  <r>
    <s v="汇顶科技"/>
    <s v="深圳市汇顶科技股份有限公司"/>
    <s v="股票"/>
    <s v="沪深主板股"/>
    <s v="603160.SH"/>
    <x v="1022"/>
    <n v="1300"/>
    <n v="152908.14000000001"/>
    <x v="5926"/>
    <m/>
    <m/>
    <s v="万能"/>
    <s v="新动力22号"/>
    <s v="华安财保资管新动力22集合资产管理产品"/>
    <s v="HA0260"/>
    <s v="组合类保险资管产品"/>
    <s v="固定收益类保险资管产品"/>
    <n v="1"/>
    <s v="华安财保资产管理有限责任公司"/>
    <n v="691081800"/>
    <n v="673786686.64999998"/>
    <m/>
    <m/>
    <m/>
    <m/>
    <s v="是"/>
    <n v="2.8341916355679501E-6"/>
    <m/>
    <m/>
    <m/>
    <m/>
    <m/>
    <m/>
    <m/>
    <m/>
    <m/>
    <m/>
    <m/>
    <m/>
    <m/>
    <m/>
    <m/>
    <m/>
    <m/>
    <m/>
    <m/>
    <m/>
    <m/>
    <m/>
    <m/>
    <m/>
    <m/>
    <m/>
    <m/>
    <m/>
    <m/>
    <m/>
    <m/>
    <m/>
    <m/>
    <m/>
    <m/>
    <m/>
    <m/>
    <m/>
    <s v="固定收益类资产"/>
  </r>
  <r>
    <s v="望变电气"/>
    <s v="重庆望变电气(集团)股份有限公司"/>
    <s v="股票"/>
    <s v="沪深主板股"/>
    <s v="603191.SH"/>
    <x v="285"/>
    <n v="363"/>
    <n v="4305.18"/>
    <x v="400"/>
    <m/>
    <m/>
    <s v="万能"/>
    <s v="新动力22号"/>
    <s v="华安财保资管新动力22集合资产管理产品"/>
    <s v="HA0260"/>
    <s v="组合类保险资管产品"/>
    <s v="固定收益类保险资管产品"/>
    <n v="1"/>
    <s v="华安财保资产管理有限责任公司"/>
    <n v="691081800"/>
    <n v="673786686.64999998"/>
    <m/>
    <m/>
    <m/>
    <m/>
    <s v="否"/>
    <e v="#DIV/0!"/>
    <m/>
    <m/>
    <m/>
    <m/>
    <m/>
    <m/>
    <m/>
    <m/>
    <m/>
    <m/>
    <m/>
    <m/>
    <m/>
    <m/>
    <m/>
    <m/>
    <m/>
    <m/>
    <m/>
    <m/>
    <m/>
    <m/>
    <m/>
    <m/>
    <m/>
    <m/>
    <m/>
    <m/>
    <m/>
    <m/>
    <m/>
    <m/>
    <m/>
    <m/>
    <m/>
    <m/>
    <m/>
    <m/>
    <s v="固定收益类资产"/>
  </r>
  <r>
    <s v="嘉环科技"/>
    <s v="嘉环科技股份有限公司"/>
    <s v="股票"/>
    <s v="沪深主板股"/>
    <s v="603206.SH"/>
    <x v="401"/>
    <n v="342"/>
    <n v="4969.26"/>
    <x v="561"/>
    <m/>
    <m/>
    <s v="万能"/>
    <s v="新动力22号"/>
    <s v="华安财保资管新动力22集合资产管理产品"/>
    <s v="HA0260"/>
    <s v="组合类保险资管产品"/>
    <s v="固定收益类保险资管产品"/>
    <n v="1"/>
    <s v="华安财保资产管理有限责任公司"/>
    <n v="691081800"/>
    <n v="673786686.64999998"/>
    <m/>
    <m/>
    <m/>
    <m/>
    <s v="否"/>
    <e v="#DIV/0!"/>
    <m/>
    <m/>
    <m/>
    <m/>
    <m/>
    <m/>
    <m/>
    <m/>
    <m/>
    <m/>
    <m/>
    <m/>
    <m/>
    <m/>
    <m/>
    <m/>
    <m/>
    <m/>
    <m/>
    <m/>
    <m/>
    <m/>
    <m/>
    <m/>
    <m/>
    <m/>
    <m/>
    <m/>
    <m/>
    <m/>
    <m/>
    <m/>
    <m/>
    <m/>
    <m/>
    <m/>
    <m/>
    <m/>
    <s v="固定收益类资产"/>
  </r>
  <r>
    <s v="大 参 林"/>
    <s v="大参林医药集团股份有限公司"/>
    <s v="股票"/>
    <s v="沪深主板股"/>
    <s v="603233.SH"/>
    <x v="1023"/>
    <n v="2000"/>
    <n v="82272.800000000003"/>
    <x v="5927"/>
    <m/>
    <m/>
    <s v="万能"/>
    <s v="新动力22号"/>
    <s v="华安财保资管新动力22集合资产管理产品"/>
    <s v="HA0260"/>
    <s v="组合类保险资管产品"/>
    <s v="固定收益类保险资管产品"/>
    <n v="1"/>
    <s v="华安财保资产管理有限责任公司"/>
    <n v="691081800"/>
    <n v="673786686.64999998"/>
    <m/>
    <m/>
    <m/>
    <m/>
    <s v="是"/>
    <n v="2.52866959118178E-6"/>
    <m/>
    <m/>
    <m/>
    <m/>
    <m/>
    <m/>
    <m/>
    <m/>
    <m/>
    <m/>
    <m/>
    <m/>
    <m/>
    <m/>
    <m/>
    <m/>
    <m/>
    <m/>
    <m/>
    <m/>
    <m/>
    <m/>
    <m/>
    <m/>
    <m/>
    <m/>
    <m/>
    <m/>
    <m/>
    <m/>
    <m/>
    <m/>
    <m/>
    <m/>
    <m/>
    <m/>
    <m/>
    <m/>
    <s v="固定收益类资产"/>
  </r>
  <r>
    <s v="药明康德"/>
    <s v="无锡药明康德新药开发股份有限公司"/>
    <s v="股票"/>
    <s v="沪深主板股"/>
    <s v="603259.SH"/>
    <x v="559"/>
    <n v="12240"/>
    <n v="1392067.08"/>
    <x v="5928"/>
    <m/>
    <m/>
    <s v="万能"/>
    <s v="新动力22号"/>
    <s v="华安财保资管新动力22集合资产管理产品"/>
    <s v="HA0260"/>
    <s v="组合类保险资管产品"/>
    <s v="固定收益类保险资管产品"/>
    <n v="1"/>
    <s v="华安财保资产管理有限责任公司"/>
    <n v="691081800"/>
    <n v="673786686.64999998"/>
    <m/>
    <m/>
    <m/>
    <m/>
    <s v="是"/>
    <n v="4.1409884937191203E-6"/>
    <m/>
    <m/>
    <m/>
    <m/>
    <m/>
    <m/>
    <m/>
    <m/>
    <m/>
    <m/>
    <m/>
    <m/>
    <m/>
    <m/>
    <m/>
    <m/>
    <m/>
    <m/>
    <m/>
    <m/>
    <m/>
    <m/>
    <m/>
    <m/>
    <m/>
    <m/>
    <m/>
    <m/>
    <m/>
    <m/>
    <m/>
    <m/>
    <m/>
    <m/>
    <m/>
    <m/>
    <m/>
    <m/>
    <s v="固定收益类资产"/>
  </r>
  <r>
    <s v="合盛硅业"/>
    <s v="合盛硅业股份有限公司"/>
    <s v="股票"/>
    <s v="沪深主板股"/>
    <s v="603260.SH"/>
    <x v="398"/>
    <n v="900"/>
    <n v="108173"/>
    <x v="5929"/>
    <m/>
    <m/>
    <s v="万能"/>
    <s v="新动力22号"/>
    <s v="华安财保资管新动力22集合资产管理产品"/>
    <s v="HA0260"/>
    <s v="组合类保险资管产品"/>
    <s v="固定收益类保险资管产品"/>
    <n v="1"/>
    <s v="华安财保资产管理有限责任公司"/>
    <n v="691081800"/>
    <n v="673786686.64999998"/>
    <m/>
    <m/>
    <m/>
    <m/>
    <s v="是"/>
    <n v="8.3785965522520195E-7"/>
    <m/>
    <m/>
    <m/>
    <m/>
    <m/>
    <m/>
    <m/>
    <m/>
    <m/>
    <m/>
    <m/>
    <m/>
    <m/>
    <m/>
    <m/>
    <m/>
    <m/>
    <m/>
    <m/>
    <m/>
    <m/>
    <m/>
    <m/>
    <m/>
    <m/>
    <m/>
    <m/>
    <m/>
    <m/>
    <m/>
    <m/>
    <m/>
    <m/>
    <m/>
    <m/>
    <m/>
    <m/>
    <m/>
    <s v="固定收益类资产"/>
  </r>
  <r>
    <s v="海天味业"/>
    <s v="佛山市海天调味食品股份有限公司"/>
    <s v="股票"/>
    <s v="沪深主板股"/>
    <s v="603288.SH"/>
    <x v="1024"/>
    <n v="7190"/>
    <n v="816734.85"/>
    <x v="5930"/>
    <m/>
    <m/>
    <s v="万能"/>
    <s v="新动力22号"/>
    <s v="华安财保资管新动力22集合资产管理产品"/>
    <s v="HA0260"/>
    <s v="组合类保险资管产品"/>
    <s v="固定收益类保险资管产品"/>
    <n v="1"/>
    <s v="华安财保资产管理有限责任公司"/>
    <n v="691081800"/>
    <n v="673786686.64999998"/>
    <m/>
    <m/>
    <m/>
    <m/>
    <s v="是"/>
    <n v="1.70679406373796E-6"/>
    <m/>
    <m/>
    <m/>
    <m/>
    <m/>
    <m/>
    <m/>
    <m/>
    <m/>
    <m/>
    <m/>
    <m/>
    <m/>
    <m/>
    <m/>
    <m/>
    <m/>
    <m/>
    <m/>
    <m/>
    <m/>
    <m/>
    <m/>
    <m/>
    <m/>
    <m/>
    <m/>
    <m/>
    <m/>
    <m/>
    <m/>
    <m/>
    <m/>
    <m/>
    <m/>
    <m/>
    <m/>
    <m/>
    <s v="固定收益类资产"/>
  </r>
  <r>
    <s v="浙江鼎力"/>
    <s v="浙江鼎力机械股份有限公司"/>
    <s v="股票"/>
    <s v="沪深主板股"/>
    <s v="603338.SH"/>
    <x v="1025"/>
    <n v="1200"/>
    <n v="80156"/>
    <x v="5931"/>
    <m/>
    <m/>
    <s v="万能"/>
    <s v="新动力22号"/>
    <s v="华安财保资管新动力22集合资产管理产品"/>
    <s v="HA0260"/>
    <s v="组合类保险资管产品"/>
    <s v="固定收益类保险资管产品"/>
    <n v="1"/>
    <s v="华安财保资产管理有限责任公司"/>
    <n v="691081800"/>
    <n v="673786686.64999998"/>
    <m/>
    <m/>
    <m/>
    <m/>
    <s v="是"/>
    <n v="2.3699121686258702E-6"/>
    <m/>
    <m/>
    <m/>
    <m/>
    <m/>
    <m/>
    <m/>
    <m/>
    <m/>
    <m/>
    <m/>
    <m/>
    <m/>
    <m/>
    <m/>
    <m/>
    <m/>
    <m/>
    <m/>
    <m/>
    <m/>
    <m/>
    <m/>
    <m/>
    <m/>
    <m/>
    <m/>
    <m/>
    <m/>
    <m/>
    <m/>
    <m/>
    <m/>
    <m/>
    <m/>
    <m/>
    <m/>
    <m/>
    <s v="固定收益类资产"/>
  </r>
  <r>
    <s v="今 世 缘"/>
    <s v="江苏今世缘酒业股份有限公司"/>
    <s v="股票"/>
    <s v="沪深主板股"/>
    <s v="603369.SH"/>
    <x v="1026"/>
    <n v="4600"/>
    <n v="232856.5"/>
    <x v="5932"/>
    <m/>
    <m/>
    <s v="万能"/>
    <s v="新动力22号"/>
    <s v="华安财保资管新动力22集合资产管理产品"/>
    <s v="HA0260"/>
    <s v="组合类保险资管产品"/>
    <s v="固定收益类保险资管产品"/>
    <n v="1"/>
    <s v="华安财保资产管理有限责任公司"/>
    <n v="691081800"/>
    <n v="673786686.64999998"/>
    <m/>
    <m/>
    <m/>
    <m/>
    <s v="是"/>
    <n v="3.6667995217218E-6"/>
    <m/>
    <m/>
    <m/>
    <m/>
    <m/>
    <m/>
    <m/>
    <m/>
    <m/>
    <m/>
    <m/>
    <m/>
    <m/>
    <m/>
    <m/>
    <m/>
    <m/>
    <m/>
    <m/>
    <m/>
    <m/>
    <m/>
    <m/>
    <m/>
    <m/>
    <m/>
    <m/>
    <m/>
    <m/>
    <m/>
    <m/>
    <m/>
    <m/>
    <m/>
    <m/>
    <m/>
    <m/>
    <m/>
    <s v="固定收益类资产"/>
  </r>
  <r>
    <s v="万泰生物"/>
    <s v="北京万泰生物药业股份有限公司"/>
    <s v="股票"/>
    <s v="沪深主板股"/>
    <s v="603392.SH"/>
    <x v="826"/>
    <n v="1073"/>
    <n v="157550.65"/>
    <x v="5933"/>
    <m/>
    <m/>
    <s v="万能"/>
    <s v="新动力22号"/>
    <s v="华安财保资管新动力22集合资产管理产品"/>
    <s v="HA0260"/>
    <s v="组合类保险资管产品"/>
    <s v="固定收益类保险资管产品"/>
    <n v="1"/>
    <s v="华安财保资产管理有限责任公司"/>
    <n v="691081800"/>
    <n v="673786686.64999998"/>
    <m/>
    <m/>
    <m/>
    <m/>
    <s v="是"/>
    <n v="1.21903004744333E-6"/>
    <m/>
    <m/>
    <m/>
    <m/>
    <m/>
    <m/>
    <m/>
    <m/>
    <m/>
    <m/>
    <m/>
    <m/>
    <m/>
    <m/>
    <m/>
    <m/>
    <m/>
    <m/>
    <m/>
    <m/>
    <m/>
    <m/>
    <m/>
    <m/>
    <m/>
    <m/>
    <m/>
    <m/>
    <m/>
    <m/>
    <m/>
    <m/>
    <m/>
    <m/>
    <m/>
    <m/>
    <m/>
    <m/>
    <s v="固定收益类资产"/>
  </r>
  <r>
    <s v="科 沃 斯"/>
    <s v="科沃斯机器人股份有限公司"/>
    <s v="股票"/>
    <s v="沪深主板股"/>
    <s v="603486.SH"/>
    <x v="1027"/>
    <n v="1000"/>
    <n v="145179"/>
    <x v="5934"/>
    <m/>
    <m/>
    <s v="万能"/>
    <s v="新动力22号"/>
    <s v="华安财保资管新动力22集合资产管理产品"/>
    <s v="HA0260"/>
    <s v="组合类保险资管产品"/>
    <s v="固定收益类保险资管产品"/>
    <n v="1"/>
    <s v="华安财保资产管理有限责任公司"/>
    <n v="691081800"/>
    <n v="673786686.64999998"/>
    <m/>
    <m/>
    <m/>
    <m/>
    <s v="是"/>
    <n v="1.74239742996379E-6"/>
    <m/>
    <m/>
    <m/>
    <m/>
    <m/>
    <m/>
    <m/>
    <m/>
    <m/>
    <m/>
    <m/>
    <m/>
    <m/>
    <m/>
    <m/>
    <m/>
    <m/>
    <m/>
    <m/>
    <m/>
    <m/>
    <m/>
    <m/>
    <m/>
    <m/>
    <m/>
    <m/>
    <m/>
    <m/>
    <m/>
    <m/>
    <m/>
    <m/>
    <m/>
    <m/>
    <m/>
    <m/>
    <m/>
    <s v="固定收益类资产"/>
  </r>
  <r>
    <s v="韦尔股份"/>
    <s v="上海韦尔半导体股份有限公司"/>
    <s v="股票"/>
    <s v="沪深主板股"/>
    <s v="603501.SH"/>
    <x v="560"/>
    <n v="3400"/>
    <n v="882150.28"/>
    <x v="5935"/>
    <m/>
    <m/>
    <s v="万能"/>
    <s v="新动力22号"/>
    <s v="华安财保资管新动力22集合资产管理产品"/>
    <s v="HA0260"/>
    <s v="组合类保险资管产品"/>
    <s v="固定收益类保险资管产品"/>
    <n v="1"/>
    <s v="华安财保资产管理有限责任公司"/>
    <n v="691081800"/>
    <n v="673786686.64999998"/>
    <m/>
    <m/>
    <m/>
    <m/>
    <s v="是"/>
    <n v="3.8772543206194898E-6"/>
    <m/>
    <m/>
    <m/>
    <m/>
    <m/>
    <m/>
    <m/>
    <m/>
    <m/>
    <m/>
    <m/>
    <m/>
    <m/>
    <m/>
    <m/>
    <m/>
    <m/>
    <m/>
    <m/>
    <m/>
    <m/>
    <m/>
    <m/>
    <m/>
    <m/>
    <m/>
    <m/>
    <m/>
    <m/>
    <m/>
    <m/>
    <m/>
    <m/>
    <m/>
    <m/>
    <m/>
    <m/>
    <m/>
    <s v="固定收益类资产"/>
  </r>
  <r>
    <s v="绝味食品"/>
    <s v="绝味食品股份有限公司"/>
    <s v="股票"/>
    <s v="沪深主板股"/>
    <s v="603517.SH"/>
    <x v="1028"/>
    <n v="2200"/>
    <n v="149560"/>
    <x v="5936"/>
    <m/>
    <m/>
    <s v="万能"/>
    <s v="新动力22号"/>
    <s v="华安财保资管新动力22集合资产管理产品"/>
    <s v="HA0260"/>
    <s v="组合类保险资管产品"/>
    <s v="固定收益类保险资管产品"/>
    <n v="1"/>
    <s v="华安财保资产管理有限责任公司"/>
    <n v="691081800"/>
    <n v="673786686.64999998"/>
    <m/>
    <m/>
    <m/>
    <m/>
    <s v="是"/>
    <n v="3.57890595756805E-6"/>
    <m/>
    <m/>
    <m/>
    <m/>
    <m/>
    <m/>
    <m/>
    <m/>
    <m/>
    <m/>
    <m/>
    <m/>
    <m/>
    <m/>
    <m/>
    <m/>
    <m/>
    <m/>
    <m/>
    <m/>
    <m/>
    <m/>
    <m/>
    <m/>
    <m/>
    <m/>
    <m/>
    <m/>
    <m/>
    <m/>
    <m/>
    <m/>
    <m/>
    <m/>
    <m/>
    <m/>
    <m/>
    <m/>
    <s v="固定收益类资产"/>
  </r>
  <r>
    <s v="安图生物"/>
    <s v="郑州安图生物工程股份有限公司"/>
    <s v="股票"/>
    <s v="沪深主板股"/>
    <s v="603658.SH"/>
    <x v="1029"/>
    <n v="1050"/>
    <n v="84349.92"/>
    <x v="5937"/>
    <m/>
    <m/>
    <s v="万能"/>
    <s v="新动力22号"/>
    <s v="华安财保资管新动力22集合资产管理产品"/>
    <s v="HA0260"/>
    <s v="组合类保险资管产品"/>
    <s v="固定收益类保险资管产品"/>
    <n v="1"/>
    <s v="华安财保资产管理有限责任公司"/>
    <n v="691081800"/>
    <n v="673786686.64999998"/>
    <m/>
    <m/>
    <m/>
    <m/>
    <s v="是"/>
    <n v="1.79097678468346E-6"/>
    <m/>
    <m/>
    <m/>
    <m/>
    <m/>
    <m/>
    <m/>
    <m/>
    <m/>
    <m/>
    <m/>
    <m/>
    <m/>
    <m/>
    <m/>
    <m/>
    <m/>
    <m/>
    <m/>
    <m/>
    <m/>
    <m/>
    <m/>
    <m/>
    <m/>
    <m/>
    <m/>
    <m/>
    <m/>
    <m/>
    <m/>
    <m/>
    <m/>
    <m/>
    <m/>
    <m/>
    <m/>
    <m/>
    <s v="固定收益类资产"/>
  </r>
  <r>
    <s v="璞 泰 来"/>
    <s v="上海璞泰来新能源科技股份有限公司"/>
    <s v="股票"/>
    <s v="沪深主板股"/>
    <s v="603659.SH"/>
    <x v="1030"/>
    <n v="2100"/>
    <n v="313999"/>
    <x v="5938"/>
    <m/>
    <m/>
    <s v="万能"/>
    <s v="新动力22号"/>
    <s v="华安财保资管新动力22集合资产管理产品"/>
    <s v="HA0260"/>
    <s v="组合类保险资管产品"/>
    <s v="固定收益类保险资管产品"/>
    <n v="1"/>
    <s v="华安财保资产管理有限责任公司"/>
    <n v="691081800"/>
    <n v="673786686.64999998"/>
    <m/>
    <m/>
    <m/>
    <m/>
    <s v="是"/>
    <n v="3.0242652396747001E-6"/>
    <m/>
    <m/>
    <m/>
    <m/>
    <m/>
    <m/>
    <m/>
    <m/>
    <m/>
    <m/>
    <m/>
    <m/>
    <m/>
    <m/>
    <m/>
    <m/>
    <m/>
    <m/>
    <m/>
    <m/>
    <m/>
    <m/>
    <m/>
    <m/>
    <m/>
    <m/>
    <m/>
    <m/>
    <m/>
    <m/>
    <m/>
    <m/>
    <m/>
    <m/>
    <m/>
    <m/>
    <m/>
    <m/>
    <s v="固定收益类资产"/>
  </r>
  <r>
    <s v="华友钴业"/>
    <s v="浙江华友钴业股份有限公司"/>
    <s v="股票"/>
    <s v="沪深主板股"/>
    <s v="603799.SH"/>
    <x v="267"/>
    <n v="6100"/>
    <n v="506516.5"/>
    <x v="5939"/>
    <m/>
    <m/>
    <s v="万能"/>
    <s v="新动力22号"/>
    <s v="华安财保资管新动力22集合资产管理产品"/>
    <s v="HA0260"/>
    <s v="组合类保险资管产品"/>
    <s v="固定收益类保险资管产品"/>
    <n v="1"/>
    <s v="华安财保资产管理有限责任公司"/>
    <n v="691081800"/>
    <n v="673786686.64999998"/>
    <m/>
    <m/>
    <m/>
    <m/>
    <s v="是"/>
    <n v="4.9948177414874801E-6"/>
    <m/>
    <m/>
    <m/>
    <m/>
    <m/>
    <m/>
    <m/>
    <m/>
    <m/>
    <m/>
    <m/>
    <m/>
    <m/>
    <m/>
    <m/>
    <m/>
    <m/>
    <m/>
    <m/>
    <m/>
    <m/>
    <m/>
    <m/>
    <m/>
    <m/>
    <m/>
    <m/>
    <m/>
    <m/>
    <m/>
    <m/>
    <m/>
    <m/>
    <m/>
    <m/>
    <m/>
    <m/>
    <m/>
    <s v="固定收益类资产"/>
  </r>
  <r>
    <s v="福 斯 特"/>
    <s v="杭州福斯特应用材料股份有限公司"/>
    <s v="股票"/>
    <s v="沪深主板股"/>
    <s v="603806.SH"/>
    <x v="1031"/>
    <n v="2200"/>
    <n v="247995.98"/>
    <x v="5940"/>
    <m/>
    <m/>
    <s v="万能"/>
    <s v="新动力22号"/>
    <s v="华安财保资管新动力22集合资产管理产品"/>
    <s v="HA0260"/>
    <s v="组合类保险资管产品"/>
    <s v="固定收益类保险资管产品"/>
    <n v="1"/>
    <s v="华安财保资产管理有限责任公司"/>
    <n v="691081800"/>
    <n v="673786686.64999998"/>
    <m/>
    <m/>
    <m/>
    <m/>
    <s v="是"/>
    <n v="2.3131020192341802E-6"/>
    <m/>
    <m/>
    <m/>
    <m/>
    <m/>
    <m/>
    <m/>
    <m/>
    <m/>
    <m/>
    <m/>
    <m/>
    <m/>
    <m/>
    <m/>
    <m/>
    <m/>
    <m/>
    <m/>
    <m/>
    <m/>
    <m/>
    <m/>
    <m/>
    <m/>
    <m/>
    <m/>
    <m/>
    <m/>
    <m/>
    <m/>
    <m/>
    <m/>
    <m/>
    <m/>
    <m/>
    <m/>
    <m/>
    <s v="固定收益类资产"/>
  </r>
  <r>
    <s v="欧派家居"/>
    <s v="欧派家居集团股份有限公司"/>
    <s v="股票"/>
    <s v="沪深主板股"/>
    <s v="603833.SH"/>
    <x v="1032"/>
    <n v="740"/>
    <n v="100687.64"/>
    <x v="5941"/>
    <m/>
    <m/>
    <s v="万能"/>
    <s v="新动力22号"/>
    <s v="华安财保资管新动力22集合资产管理产品"/>
    <s v="HA0260"/>
    <s v="组合类保险资管产品"/>
    <s v="固定收益类保险资管产品"/>
    <n v="1"/>
    <s v="华安财保资产管理有限责任公司"/>
    <n v="691081800"/>
    <n v="673786686.64999998"/>
    <m/>
    <m/>
    <m/>
    <m/>
    <s v="是"/>
    <n v="1.2148036338545899E-6"/>
    <m/>
    <m/>
    <m/>
    <m/>
    <m/>
    <m/>
    <m/>
    <m/>
    <m/>
    <m/>
    <m/>
    <m/>
    <m/>
    <m/>
    <m/>
    <m/>
    <m/>
    <m/>
    <m/>
    <m/>
    <m/>
    <m/>
    <m/>
    <m/>
    <m/>
    <m/>
    <m/>
    <m/>
    <m/>
    <m/>
    <m/>
    <m/>
    <m/>
    <m/>
    <m/>
    <m/>
    <m/>
    <m/>
    <s v="固定收益类资产"/>
  </r>
  <r>
    <s v="金域医学"/>
    <s v="广州金域医学检验集团股份有限公司"/>
    <s v="股票"/>
    <s v="沪深主板股"/>
    <s v="603882.SH"/>
    <x v="1033"/>
    <n v="1400"/>
    <n v="154598"/>
    <x v="5942"/>
    <m/>
    <m/>
    <s v="万能"/>
    <s v="新动力22号"/>
    <s v="华安财保资管新动力22集合资产管理产品"/>
    <s v="HA0260"/>
    <s v="组合类保险资管产品"/>
    <s v="固定收益类保险资管产品"/>
    <n v="1"/>
    <s v="华安财保资产管理有限责任公司"/>
    <n v="691081800"/>
    <n v="673786686.64999998"/>
    <m/>
    <m/>
    <m/>
    <m/>
    <s v="是"/>
    <n v="3.0056380940153901E-6"/>
    <m/>
    <m/>
    <m/>
    <m/>
    <m/>
    <m/>
    <m/>
    <m/>
    <m/>
    <m/>
    <m/>
    <m/>
    <m/>
    <m/>
    <m/>
    <m/>
    <m/>
    <m/>
    <m/>
    <m/>
    <m/>
    <m/>
    <m/>
    <m/>
    <m/>
    <m/>
    <m/>
    <m/>
    <m/>
    <m/>
    <m/>
    <m/>
    <m/>
    <m/>
    <m/>
    <m/>
    <m/>
    <m/>
    <s v="固定收益类资产"/>
  </r>
  <r>
    <s v="晨光股份"/>
    <s v="上海晨光文具股份有限公司"/>
    <s v="股票"/>
    <s v="沪深主板股"/>
    <s v="603899.SH"/>
    <x v="1034"/>
    <n v="2000"/>
    <n v="136000.63"/>
    <x v="5943"/>
    <m/>
    <m/>
    <s v="万能"/>
    <s v="新动力22号"/>
    <s v="华安财保资管新动力22集合资产管理产品"/>
    <s v="HA0260"/>
    <s v="组合类保险资管产品"/>
    <s v="固定收益类保险资管产品"/>
    <n v="1"/>
    <s v="华安财保资产管理有限责任公司"/>
    <n v="691081800"/>
    <n v="673786686.64999998"/>
    <m/>
    <m/>
    <m/>
    <m/>
    <s v="是"/>
    <n v="2.1557634135452998E-6"/>
    <m/>
    <m/>
    <m/>
    <m/>
    <m/>
    <m/>
    <m/>
    <m/>
    <m/>
    <m/>
    <m/>
    <m/>
    <m/>
    <m/>
    <m/>
    <m/>
    <m/>
    <m/>
    <m/>
    <m/>
    <m/>
    <m/>
    <m/>
    <m/>
    <m/>
    <m/>
    <m/>
    <m/>
    <m/>
    <m/>
    <m/>
    <m/>
    <m/>
    <m/>
    <m/>
    <m/>
    <m/>
    <m/>
    <s v="固定收益类资产"/>
  </r>
  <r>
    <s v="益丰药房"/>
    <s v="益丰大药房连锁股份有限公司"/>
    <s v="股票"/>
    <s v="沪深主板股"/>
    <s v="603939.SH"/>
    <x v="1035"/>
    <n v="2100"/>
    <n v="103811"/>
    <x v="5944"/>
    <m/>
    <m/>
    <s v="万能"/>
    <s v="新动力22号"/>
    <s v="华安财保资管新动力22集合资产管理产品"/>
    <s v="HA0260"/>
    <s v="组合类保险资管产品"/>
    <s v="固定收益类保险资管产品"/>
    <n v="1"/>
    <s v="华安财保资产管理有限责任公司"/>
    <n v="691081800"/>
    <n v="673786686.64999998"/>
    <m/>
    <m/>
    <m/>
    <m/>
    <s v="是"/>
    <n v="2.9216767742306502E-6"/>
    <m/>
    <m/>
    <m/>
    <m/>
    <m/>
    <m/>
    <m/>
    <m/>
    <m/>
    <m/>
    <m/>
    <m/>
    <m/>
    <m/>
    <m/>
    <m/>
    <m/>
    <m/>
    <m/>
    <m/>
    <m/>
    <m/>
    <m/>
    <m/>
    <m/>
    <m/>
    <m/>
    <m/>
    <m/>
    <m/>
    <m/>
    <m/>
    <m/>
    <m/>
    <m/>
    <m/>
    <m/>
    <m/>
    <s v="固定收益类资产"/>
  </r>
  <r>
    <s v="兆易创新"/>
    <s v="北京兆易创新科技股份有限公司"/>
    <s v="股票"/>
    <s v="沪深主板股"/>
    <s v="603986.SH"/>
    <x v="471"/>
    <n v="3220"/>
    <n v="506033.57"/>
    <x v="5945"/>
    <m/>
    <m/>
    <s v="万能"/>
    <s v="新动力22号"/>
    <s v="华安财保资管新动力22集合资产管理产品"/>
    <s v="HA0260"/>
    <s v="组合类保险资管产品"/>
    <s v="固定收益类保险资管产品"/>
    <n v="1"/>
    <s v="华安财保资产管理有限责任公司"/>
    <n v="691081800"/>
    <n v="673786686.64999998"/>
    <m/>
    <m/>
    <m/>
    <m/>
    <s v="是"/>
    <n v="4.8242078004317901E-6"/>
    <m/>
    <m/>
    <m/>
    <m/>
    <m/>
    <m/>
    <m/>
    <m/>
    <m/>
    <m/>
    <m/>
    <m/>
    <m/>
    <m/>
    <m/>
    <m/>
    <m/>
    <m/>
    <m/>
    <m/>
    <m/>
    <m/>
    <m/>
    <m/>
    <m/>
    <m/>
    <m/>
    <m/>
    <m/>
    <m/>
    <m/>
    <m/>
    <m/>
    <m/>
    <m/>
    <m/>
    <m/>
    <m/>
    <s v="固定收益类资产"/>
  </r>
  <r>
    <s v="洛阳钼业"/>
    <s v="洛阳栾川钼业集团股份有限公司"/>
    <s v="股票"/>
    <s v="沪深主板股"/>
    <s v="603993.SH"/>
    <x v="277"/>
    <n v="46400"/>
    <n v="258726"/>
    <x v="5946"/>
    <m/>
    <m/>
    <s v="万能"/>
    <s v="新动力22号"/>
    <s v="华安财保资管新动力22集合资产管理产品"/>
    <s v="HA0260"/>
    <s v="组合类保险资管产品"/>
    <s v="固定收益类保险资管产品"/>
    <n v="1"/>
    <s v="华安财保资产管理有限责任公司"/>
    <n v="691081800"/>
    <n v="673786686.64999998"/>
    <m/>
    <m/>
    <m/>
    <m/>
    <s v="是"/>
    <n v="2.1482236758138501E-6"/>
    <m/>
    <m/>
    <m/>
    <m/>
    <m/>
    <m/>
    <m/>
    <m/>
    <m/>
    <m/>
    <m/>
    <m/>
    <m/>
    <m/>
    <m/>
    <m/>
    <m/>
    <m/>
    <m/>
    <m/>
    <m/>
    <m/>
    <m/>
    <m/>
    <m/>
    <m/>
    <m/>
    <m/>
    <m/>
    <m/>
    <m/>
    <m/>
    <m/>
    <m/>
    <m/>
    <m/>
    <m/>
    <m/>
    <s v="固定收益类资产"/>
  </r>
  <r>
    <s v="东鹏饮料"/>
    <s v="东鹏饮料(集团)股份有限公司"/>
    <s v="股票"/>
    <s v="沪深主板股"/>
    <s v="605499.SH"/>
    <x v="1036"/>
    <n v="200"/>
    <n v="34611"/>
    <x v="5947"/>
    <m/>
    <m/>
    <s v="万能"/>
    <s v="新动力22号"/>
    <s v="华安财保资管新动力22集合资产管理产品"/>
    <s v="HA0260"/>
    <s v="组合类保险资管产品"/>
    <s v="固定收益类保险资管产品"/>
    <n v="1"/>
    <s v="华安财保资产管理有限责任公司"/>
    <n v="691081800"/>
    <n v="673786686.64999998"/>
    <m/>
    <m/>
    <m/>
    <m/>
    <s v="是"/>
    <n v="4.99987500312492E-7"/>
    <m/>
    <m/>
    <m/>
    <m/>
    <m/>
    <m/>
    <m/>
    <m/>
    <m/>
    <m/>
    <m/>
    <m/>
    <m/>
    <m/>
    <m/>
    <m/>
    <m/>
    <m/>
    <m/>
    <m/>
    <m/>
    <m/>
    <m/>
    <m/>
    <m/>
    <m/>
    <m/>
    <m/>
    <m/>
    <m/>
    <m/>
    <m/>
    <m/>
    <m/>
    <m/>
    <m/>
    <m/>
    <m/>
    <s v="固定收益类资产"/>
  </r>
  <r>
    <s v="澜起科技"/>
    <s v="澜起科技股份有限公司"/>
    <s v="股票"/>
    <s v="沪深主板股"/>
    <s v="688008.SH"/>
    <x v="1037"/>
    <n v="2691"/>
    <n v="220244.12"/>
    <x v="5948"/>
    <m/>
    <m/>
    <s v="万能"/>
    <s v="新动力22号"/>
    <s v="华安财保资管新动力22集合资产管理产品"/>
    <s v="HA0260"/>
    <s v="组合类保险资管产品"/>
    <s v="固定收益类保险资管产品"/>
    <n v="1"/>
    <s v="华安财保资产管理有限责任公司"/>
    <n v="691081800"/>
    <n v="673786686.64999998"/>
    <m/>
    <m/>
    <m/>
    <m/>
    <s v="是"/>
    <n v="2.3754791003031501E-6"/>
    <m/>
    <m/>
    <m/>
    <m/>
    <m/>
    <m/>
    <m/>
    <m/>
    <m/>
    <m/>
    <m/>
    <m/>
    <m/>
    <m/>
    <m/>
    <m/>
    <m/>
    <m/>
    <m/>
    <m/>
    <m/>
    <m/>
    <m/>
    <m/>
    <m/>
    <m/>
    <m/>
    <m/>
    <m/>
    <m/>
    <m/>
    <m/>
    <m/>
    <m/>
    <m/>
    <m/>
    <m/>
    <m/>
    <s v="固定收益类资产"/>
  </r>
  <r>
    <s v="中国通号"/>
    <s v="中国铁路通信信号股份有限公司"/>
    <s v="股票"/>
    <s v="沪深主板股"/>
    <s v="688009.SH"/>
    <x v="1038"/>
    <n v="11600"/>
    <n v="62209.46"/>
    <x v="5949"/>
    <m/>
    <m/>
    <s v="万能"/>
    <s v="新动力22号"/>
    <s v="华安财保资管新动力22集合资产管理产品"/>
    <s v="HA0260"/>
    <s v="组合类保险资管产品"/>
    <s v="固定收益类保险资管产品"/>
    <n v="1"/>
    <s v="华安财保资产管理有限责任公司"/>
    <n v="691081800"/>
    <n v="673786686.64999998"/>
    <m/>
    <m/>
    <m/>
    <m/>
    <s v="是"/>
    <n v="1.0953917153824801E-6"/>
    <m/>
    <m/>
    <m/>
    <m/>
    <m/>
    <m/>
    <m/>
    <m/>
    <m/>
    <m/>
    <m/>
    <m/>
    <m/>
    <m/>
    <m/>
    <m/>
    <m/>
    <m/>
    <m/>
    <m/>
    <m/>
    <m/>
    <m/>
    <m/>
    <m/>
    <m/>
    <m/>
    <m/>
    <m/>
    <m/>
    <m/>
    <m/>
    <m/>
    <m/>
    <m/>
    <m/>
    <m/>
    <m/>
    <s v="固定收益类资产"/>
  </r>
  <r>
    <s v="中微公司"/>
    <s v="中微半导体设备(上海)股份有限公司"/>
    <s v="股票"/>
    <s v="沪深主板股"/>
    <s v="688012.SH"/>
    <x v="1039"/>
    <n v="11204"/>
    <n v="1296262.58"/>
    <x v="5950"/>
    <m/>
    <m/>
    <s v="万能"/>
    <s v="新动力22号"/>
    <s v="华安财保资管新动力22集合资产管理产品"/>
    <s v="HA0260"/>
    <s v="组合类保险资管产品"/>
    <s v="固定收益类保险资管产品"/>
    <n v="1"/>
    <s v="华安财保资产管理有限责任公司"/>
    <n v="691081800"/>
    <n v="673786686.64999998"/>
    <m/>
    <m/>
    <m/>
    <m/>
    <s v="是"/>
    <n v="1.81810959182953E-5"/>
    <m/>
    <m/>
    <m/>
    <m/>
    <m/>
    <m/>
    <m/>
    <m/>
    <m/>
    <m/>
    <m/>
    <m/>
    <m/>
    <m/>
    <m/>
    <m/>
    <m/>
    <m/>
    <m/>
    <m/>
    <m/>
    <m/>
    <m/>
    <m/>
    <m/>
    <m/>
    <m/>
    <m/>
    <m/>
    <m/>
    <m/>
    <m/>
    <m/>
    <m/>
    <m/>
    <m/>
    <m/>
    <m/>
    <s v="固定收益类资产"/>
  </r>
  <r>
    <s v="传音控股"/>
    <s v="深圳传音控股股份有限公司"/>
    <s v="股票"/>
    <s v="沪深主板股"/>
    <s v="688036.SH"/>
    <x v="848"/>
    <n v="1100"/>
    <n v="175391"/>
    <x v="5951"/>
    <m/>
    <m/>
    <s v="万能"/>
    <s v="新动力22号"/>
    <s v="华安财保资管新动力22集合资产管理产品"/>
    <s v="HA0260"/>
    <s v="组合类保险资管产品"/>
    <s v="固定收益类保险资管产品"/>
    <n v="1"/>
    <s v="华安财保资产管理有限责任公司"/>
    <n v="691081800"/>
    <n v="673786686.64999998"/>
    <m/>
    <m/>
    <m/>
    <m/>
    <s v="是"/>
    <n v="1.37209980978331E-6"/>
    <m/>
    <m/>
    <m/>
    <m/>
    <m/>
    <m/>
    <m/>
    <m/>
    <m/>
    <m/>
    <m/>
    <m/>
    <m/>
    <m/>
    <m/>
    <m/>
    <m/>
    <m/>
    <m/>
    <m/>
    <m/>
    <m/>
    <m/>
    <m/>
    <m/>
    <m/>
    <m/>
    <m/>
    <m/>
    <m/>
    <m/>
    <m/>
    <m/>
    <m/>
    <m/>
    <m/>
    <m/>
    <m/>
    <s v="固定收益类资产"/>
  </r>
  <r>
    <s v="金山办公"/>
    <s v="北京金山办公软件股份有限公司"/>
    <s v="股票"/>
    <s v="沪深主板股"/>
    <s v="688111.SH"/>
    <x v="288"/>
    <n v="1000"/>
    <n v="310658"/>
    <x v="5952"/>
    <m/>
    <m/>
    <s v="万能"/>
    <s v="新动力22号"/>
    <s v="华安财保资管新动力22集合资产管理产品"/>
    <s v="HA0260"/>
    <s v="组合类保险资管产品"/>
    <s v="固定收益类保险资管产品"/>
    <n v="1"/>
    <s v="华安财保资产管理有限责任公司"/>
    <n v="691081800"/>
    <n v="673786686.64999998"/>
    <m/>
    <m/>
    <m/>
    <m/>
    <s v="是"/>
    <n v="2.1691973969631199E-6"/>
    <m/>
    <m/>
    <m/>
    <m/>
    <m/>
    <m/>
    <m/>
    <m/>
    <m/>
    <m/>
    <m/>
    <m/>
    <m/>
    <m/>
    <m/>
    <m/>
    <m/>
    <m/>
    <m/>
    <m/>
    <m/>
    <m/>
    <m/>
    <m/>
    <m/>
    <m/>
    <m/>
    <m/>
    <m/>
    <m/>
    <m/>
    <m/>
    <m/>
    <m/>
    <m/>
    <m/>
    <m/>
    <m/>
    <s v="固定收益类资产"/>
  </r>
  <r>
    <s v="沪硅产业"/>
    <s v="上海硅产业集团股份有限公司"/>
    <s v="股票"/>
    <s v="科创板股"/>
    <s v="688126.SH"/>
    <x v="1040"/>
    <n v="3700"/>
    <n v="97861"/>
    <x v="5953"/>
    <m/>
    <m/>
    <s v="万能"/>
    <s v="新动力22号"/>
    <s v="华安财保资管新动力22集合资产管理产品"/>
    <s v="HA0260"/>
    <s v="组合类保险资管产品"/>
    <s v="固定收益类保险资管产品"/>
    <n v="1"/>
    <s v="华安财保资产管理有限责任公司"/>
    <n v="691081800"/>
    <n v="673786686.64999998"/>
    <m/>
    <m/>
    <m/>
    <m/>
    <s v="是"/>
    <n v="1.3601449022504801E-6"/>
    <m/>
    <m/>
    <m/>
    <m/>
    <m/>
    <m/>
    <m/>
    <m/>
    <m/>
    <m/>
    <m/>
    <m/>
    <m/>
    <m/>
    <m/>
    <m/>
    <m/>
    <m/>
    <m/>
    <m/>
    <m/>
    <m/>
    <m/>
    <m/>
    <m/>
    <m/>
    <m/>
    <m/>
    <m/>
    <m/>
    <m/>
    <m/>
    <m/>
    <m/>
    <m/>
    <m/>
    <m/>
    <m/>
    <s v="固定收益类资产"/>
  </r>
  <r>
    <s v="石头科技"/>
    <s v="北京石头世纪科技股份有限公司"/>
    <s v="股票"/>
    <s v="科创板股"/>
    <s v="688169.SH"/>
    <x v="608"/>
    <n v="200"/>
    <n v="164340"/>
    <x v="5954"/>
    <m/>
    <m/>
    <s v="万能"/>
    <s v="新动力22号"/>
    <s v="华安财保资管新动力22集合资产管理产品"/>
    <s v="HA0260"/>
    <s v="组合类保险资管产品"/>
    <s v="固定收益类保险资管产品"/>
    <n v="1"/>
    <s v="华安财保资产管理有限责任公司"/>
    <n v="691081800"/>
    <n v="673786686.64999998"/>
    <m/>
    <m/>
    <m/>
    <m/>
    <s v="是"/>
    <n v="2.9937291851623001E-6"/>
    <m/>
    <m/>
    <m/>
    <m/>
    <m/>
    <m/>
    <m/>
    <m/>
    <m/>
    <m/>
    <m/>
    <m/>
    <m/>
    <m/>
    <m/>
    <m/>
    <m/>
    <m/>
    <m/>
    <m/>
    <m/>
    <m/>
    <m/>
    <m/>
    <m/>
    <m/>
    <m/>
    <m/>
    <m/>
    <m/>
    <m/>
    <m/>
    <m/>
    <m/>
    <m/>
    <m/>
    <m/>
    <m/>
    <s v="固定收益类资产"/>
  </r>
  <r>
    <s v="景业智能"/>
    <s v="杭州景业智能科技股份有限公司"/>
    <s v="股票"/>
    <s v="科创板股"/>
    <s v="688290.SH"/>
    <x v="304"/>
    <n v="1455"/>
    <n v="49309.95"/>
    <x v="4570"/>
    <m/>
    <m/>
    <s v="万能"/>
    <s v="新动力22号"/>
    <s v="华安财保资管新动力22集合资产管理产品"/>
    <s v="HA0260"/>
    <s v="组合类保险资管产品"/>
    <s v="固定收益类保险资管产品"/>
    <n v="1"/>
    <s v="华安财保资产管理有限责任公司"/>
    <n v="691081800"/>
    <n v="673786686.64999998"/>
    <m/>
    <m/>
    <m/>
    <m/>
    <s v="否"/>
    <e v="#DIV/0!"/>
    <m/>
    <m/>
    <m/>
    <m/>
    <m/>
    <m/>
    <m/>
    <m/>
    <m/>
    <m/>
    <m/>
    <m/>
    <m/>
    <m/>
    <m/>
    <m/>
    <m/>
    <m/>
    <m/>
    <m/>
    <m/>
    <m/>
    <m/>
    <m/>
    <m/>
    <m/>
    <m/>
    <m/>
    <m/>
    <m/>
    <m/>
    <m/>
    <m/>
    <m/>
    <m/>
    <m/>
    <m/>
    <m/>
    <s v="固定收益类资产"/>
  </r>
  <r>
    <s v="华熙生物"/>
    <s v="华熙生物科技股份有限公司"/>
    <s v="股票"/>
    <s v="科创板股"/>
    <s v="688363.SH"/>
    <x v="1041"/>
    <n v="400"/>
    <n v="84674"/>
    <x v="5955"/>
    <m/>
    <m/>
    <s v="万能"/>
    <s v="新动力22号"/>
    <s v="华安财保资管新动力22集合资产管理产品"/>
    <s v="HA0260"/>
    <s v="组合类保险资管产品"/>
    <s v="固定收益类保险资管产品"/>
    <n v="1"/>
    <s v="华安财保资产管理有限责任公司"/>
    <n v="691081800"/>
    <n v="673786686.64999998"/>
    <m/>
    <m/>
    <m/>
    <m/>
    <s v="是"/>
    <n v="8.3145342234200196E-7"/>
    <m/>
    <m/>
    <m/>
    <m/>
    <m/>
    <m/>
    <m/>
    <m/>
    <m/>
    <m/>
    <m/>
    <m/>
    <m/>
    <m/>
    <m/>
    <m/>
    <m/>
    <m/>
    <m/>
    <m/>
    <m/>
    <m/>
    <m/>
    <m/>
    <m/>
    <m/>
    <m/>
    <m/>
    <m/>
    <m/>
    <m/>
    <m/>
    <m/>
    <m/>
    <m/>
    <m/>
    <m/>
    <m/>
    <s v="固定收益类资产"/>
  </r>
  <r>
    <s v="华 润 微"/>
    <s v="华润微电子有限公司"/>
    <s v="股票"/>
    <s v="科创板股"/>
    <s v="688396.SH"/>
    <x v="1042"/>
    <n v="1400"/>
    <n v="96641"/>
    <x v="5956"/>
    <m/>
    <m/>
    <s v="万能"/>
    <s v="新动力22号"/>
    <s v="华安财保资管新动力22集合资产管理产品"/>
    <s v="HA0260"/>
    <s v="组合类保险资管产品"/>
    <s v="固定收益类保险资管产品"/>
    <n v="1"/>
    <s v="华安财保资产管理有限责任公司"/>
    <n v="691081800"/>
    <n v="673786686.64999998"/>
    <m/>
    <m/>
    <m/>
    <m/>
    <s v="是"/>
    <n v="1.0605322563987799E-6"/>
    <m/>
    <m/>
    <m/>
    <m/>
    <m/>
    <m/>
    <m/>
    <m/>
    <m/>
    <m/>
    <m/>
    <m/>
    <m/>
    <m/>
    <m/>
    <m/>
    <m/>
    <m/>
    <m/>
    <m/>
    <m/>
    <m/>
    <m/>
    <m/>
    <m/>
    <m/>
    <m/>
    <m/>
    <m/>
    <m/>
    <m/>
    <m/>
    <m/>
    <m/>
    <m/>
    <m/>
    <m/>
    <m/>
    <s v="固定收益类资产"/>
  </r>
  <r>
    <s v="天合光能"/>
    <s v="天合光能股份有限公司"/>
    <s v="股票"/>
    <s v="科创板股"/>
    <s v="688599.SH"/>
    <x v="515"/>
    <n v="4600"/>
    <n v="316487"/>
    <x v="5957"/>
    <m/>
    <m/>
    <s v="万能"/>
    <s v="新动力22号"/>
    <s v="华安财保资管新动力22集合资产管理产品"/>
    <s v="HA0260"/>
    <s v="组合类保险资管产品"/>
    <s v="固定收益类保险资管产品"/>
    <n v="1"/>
    <s v="华安财保资产管理有限责任公司"/>
    <n v="691081800"/>
    <n v="673786686.64999998"/>
    <m/>
    <m/>
    <m/>
    <m/>
    <s v="是"/>
    <n v="2.12217508192167E-6"/>
    <m/>
    <m/>
    <m/>
    <m/>
    <m/>
    <m/>
    <m/>
    <m/>
    <m/>
    <m/>
    <m/>
    <m/>
    <m/>
    <m/>
    <m/>
    <m/>
    <m/>
    <m/>
    <m/>
    <m/>
    <m/>
    <m/>
    <m/>
    <m/>
    <m/>
    <m/>
    <m/>
    <m/>
    <m/>
    <m/>
    <m/>
    <m/>
    <m/>
    <m/>
    <m/>
    <m/>
    <m/>
    <m/>
    <s v="固定收益类资产"/>
  </r>
  <r>
    <s v="中芯国际"/>
    <s v="中芯国际集成电路制造有限公司"/>
    <s v="股票"/>
    <s v="科创板股"/>
    <s v="688981.SH"/>
    <x v="136"/>
    <n v="10100"/>
    <n v="527563.77"/>
    <x v="5958"/>
    <m/>
    <m/>
    <s v="万能"/>
    <s v="新动力22号"/>
    <s v="华安财保资管新动力22集合资产管理产品"/>
    <s v="HA0260"/>
    <s v="组合类保险资管产品"/>
    <s v="固定收益类保险资管产品"/>
    <n v="1"/>
    <s v="华安财保资产管理有限责任公司"/>
    <n v="691081800"/>
    <n v="673786686.64999998"/>
    <m/>
    <m/>
    <m/>
    <m/>
    <s v="是"/>
    <n v="1.27714621380104E-6"/>
    <m/>
    <m/>
    <m/>
    <m/>
    <m/>
    <m/>
    <m/>
    <m/>
    <m/>
    <m/>
    <m/>
    <m/>
    <m/>
    <m/>
    <m/>
    <m/>
    <m/>
    <m/>
    <m/>
    <m/>
    <m/>
    <m/>
    <m/>
    <m/>
    <m/>
    <m/>
    <m/>
    <m/>
    <m/>
    <m/>
    <m/>
    <m/>
    <m/>
    <m/>
    <m/>
    <m/>
    <m/>
    <m/>
    <s v="固定收益类资产"/>
  </r>
  <r>
    <s v="南银转债"/>
    <s v="2021年南京银行股份有限公司公开发行A股可转换公司债券"/>
    <s v="可转债、可交换债"/>
    <s v="可转债"/>
    <s v="113050.SH"/>
    <x v="186"/>
    <n v="50000"/>
    <n v="5945216.04"/>
    <x v="4583"/>
    <s v="8,712.33"/>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6"/>
    <s v="AAA"/>
    <n v="0"/>
    <s v="否"/>
    <m/>
    <m/>
    <m/>
    <m/>
    <m/>
    <m/>
    <m/>
    <m/>
    <m/>
    <m/>
    <m/>
    <s v="固定收益类资产"/>
  </r>
  <r>
    <s v="兴业转债"/>
    <s v="2021年兴业银行股份有限公司公开发行A股可转换公司债券"/>
    <s v="可转债、可交换债"/>
    <s v="可转债"/>
    <s v="113052.SH"/>
    <x v="183"/>
    <n v="58510"/>
    <n v="6558538.4500000002"/>
    <x v="5959"/>
    <s v="3,943.41"/>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100"/>
    <n v="10001.969999999999"/>
    <x v="5960"/>
    <s v="1.97"/>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6"/>
    <s v="AAA"/>
    <n v="0"/>
    <s v="否"/>
    <m/>
    <m/>
    <m/>
    <m/>
    <m/>
    <m/>
    <m/>
    <m/>
    <m/>
    <m/>
    <m/>
    <s v="固定收益类资产"/>
  </r>
  <r>
    <s v="17远东五"/>
    <s v="远东国际租赁有限公司公开发行2017年公司债券(品种二)"/>
    <s v="企业债、公司债"/>
    <s v="公司债"/>
    <s v="143269.SH"/>
    <x v="868"/>
    <n v="100000"/>
    <n v="10493626.029999999"/>
    <x v="5961"/>
    <s v="345,526.03"/>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0.34"/>
    <s v="AA+"/>
    <n v="0.33389999999999997"/>
    <s v="否"/>
    <m/>
    <m/>
    <m/>
    <m/>
    <m/>
    <m/>
    <m/>
    <m/>
    <m/>
    <m/>
    <m/>
    <s v="固定收益类资产"/>
  </r>
  <r>
    <s v="20湘路08"/>
    <s v="湖南省高速公路集团有限公司2020年面向专业投资者公开发行公司债券(第四期)(品种二)"/>
    <s v="企业债、公司债"/>
    <s v="公司债"/>
    <s v="149278.SZ"/>
    <x v="869"/>
    <n v="500000"/>
    <n v="50914013.700000003"/>
    <x v="5691"/>
    <s v="963,013.70"/>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5"/>
    <s v="AA+"/>
    <n v="1.4214"/>
    <s v="否"/>
    <m/>
    <m/>
    <m/>
    <m/>
    <m/>
    <m/>
    <m/>
    <m/>
    <m/>
    <m/>
    <m/>
    <s v="固定收益类资产"/>
  </r>
  <r>
    <s v="21不动01"/>
    <s v="平安不动产有限公司2021年公开发行公司债券(面向专业投资者)(第一期)"/>
    <s v="企业债、公司债"/>
    <s v="公司债"/>
    <s v="149367.SZ"/>
    <x v="870"/>
    <n v="200000"/>
    <n v="20159343.84"/>
    <x v="4589"/>
    <s v="193,643.84"/>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75"/>
    <s v="AA+"/>
    <n v="1.6513"/>
    <s v="否"/>
    <m/>
    <m/>
    <m/>
    <m/>
    <m/>
    <m/>
    <m/>
    <m/>
    <m/>
    <m/>
    <m/>
    <s v="固定收益类资产"/>
  </r>
  <r>
    <s v="20山高01"/>
    <s v="2020年第一期山东高速集团有限公司公司债券"/>
    <s v="企业债、公司债"/>
    <s v="企业债"/>
    <s v="152603.SH"/>
    <x v="871"/>
    <n v="200000"/>
    <n v="20408109.59"/>
    <x v="4590"/>
    <s v="408,109.59"/>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4739.729999997"/>
    <x v="4591"/>
    <s v="1,194,739.73"/>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0.56999999999999995"/>
    <s v="AA"/>
    <n v="0.55369999999999997"/>
    <s v="否"/>
    <m/>
    <m/>
    <m/>
    <m/>
    <m/>
    <m/>
    <m/>
    <m/>
    <m/>
    <m/>
    <m/>
    <s v="固定收益类资产"/>
  </r>
  <r>
    <s v="20北汽03"/>
    <s v="北京汽车集团有限公司2020年公开发行公司债券(面向专业投资者)(第二期)(品种一)"/>
    <s v="企业债、公司债"/>
    <s v="公司债"/>
    <s v="163521.SH"/>
    <x v="248"/>
    <n v="500000"/>
    <n v="49636404.109999999"/>
    <x v="5692"/>
    <s v="1,490,904.11"/>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3.01"/>
    <s v="AA"/>
    <n v="2.7164000000000001"/>
    <s v="否"/>
    <m/>
    <m/>
    <m/>
    <m/>
    <m/>
    <m/>
    <m/>
    <m/>
    <m/>
    <m/>
    <m/>
    <s v="固定收益类资产"/>
  </r>
  <r>
    <s v="20恒泰G1"/>
    <s v="恒泰证券股份有限公司2020年公开发行公司债券"/>
    <s v="金融债"/>
    <s v="非银行金融债券"/>
    <s v="175144.SH"/>
    <x v="873"/>
    <n v="200000"/>
    <n v="20536421.920000002"/>
    <x v="4593"/>
    <s v="536,421.92"/>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400000"/>
    <n v="41108493.149999999"/>
    <x v="5962"/>
    <s v="988,493.15"/>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300000"/>
    <n v="30781200"/>
    <x v="5013"/>
    <s v="781,200.00"/>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300000"/>
    <n v="30646068.489999998"/>
    <x v="4597"/>
    <s v="646,068.49"/>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46"/>
    <s v="AA+"/>
    <n v="1.3640000000000001"/>
    <s v="否"/>
    <m/>
    <m/>
    <m/>
    <m/>
    <m/>
    <m/>
    <m/>
    <m/>
    <m/>
    <m/>
    <m/>
    <s v="固定收益类资产"/>
  </r>
  <r>
    <s v="20津投19"/>
    <s v="天津城市基础设施建设投资集团有限公司2020年公开发行公司债券(第十期)"/>
    <s v="企业债、公司债"/>
    <s v="公司债"/>
    <s v="175251.SH"/>
    <x v="91"/>
    <n v="500000"/>
    <n v="51044041.100000001"/>
    <x v="5414"/>
    <s v="1,133,041.10"/>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47"/>
    <s v="AA"/>
    <n v="1.3429"/>
    <s v="否"/>
    <m/>
    <m/>
    <m/>
    <m/>
    <m/>
    <m/>
    <m/>
    <m/>
    <m/>
    <m/>
    <m/>
    <s v="固定收益类资产"/>
  </r>
  <r>
    <s v="20复星04"/>
    <s v="上海复星高科技(集团)有限公司公开发行2020年公司债券(第三期)(面向专业投资者)"/>
    <s v="企业债、公司债"/>
    <s v="公司债"/>
    <s v="175304.SH"/>
    <x v="872"/>
    <n v="200000"/>
    <n v="20440984.379999999"/>
    <x v="4600"/>
    <s v="468,164.38"/>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52"/>
    <s v="AA"/>
    <n v="1.3709"/>
    <s v="否"/>
    <m/>
    <m/>
    <m/>
    <m/>
    <m/>
    <m/>
    <m/>
    <m/>
    <m/>
    <m/>
    <m/>
    <s v="固定收益类资产"/>
  </r>
  <r>
    <s v="20碧地04"/>
    <s v="碧桂园地产集团有限公司2020年面向合格投资者公开发行公司债券(第四期)"/>
    <s v="企业债、公司债"/>
    <s v="公司债"/>
    <s v="175366.SH"/>
    <x v="147"/>
    <n v="200000"/>
    <n v="20402493.149999999"/>
    <x v="5234"/>
    <s v="402,493.15"/>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578,564.39"/>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55"/>
    <s v="AA"/>
    <n v="1.4359"/>
    <s v="否"/>
    <m/>
    <m/>
    <m/>
    <m/>
    <m/>
    <m/>
    <m/>
    <m/>
    <m/>
    <m/>
    <m/>
    <s v="固定收益类资产"/>
  </r>
  <r>
    <s v="21中泰01"/>
    <s v="中泰证券股份有限公司公开发行2021年公司债券(第一期)"/>
    <s v="金融债"/>
    <s v="非银行金融债券"/>
    <s v="175675.SH"/>
    <x v="900"/>
    <n v="400000"/>
    <n v="40381150.68"/>
    <x v="5963"/>
    <s v="381,150.68"/>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1.75"/>
    <s v="AAA-"/>
    <n v="1.6654"/>
    <s v="否"/>
    <m/>
    <m/>
    <m/>
    <m/>
    <m/>
    <m/>
    <m/>
    <m/>
    <m/>
    <m/>
    <m/>
    <s v="固定收益类资产"/>
  </r>
  <r>
    <s v="20齐鲁银行永续债"/>
    <s v="齐鲁银行股份有限公司2020年无固定期限资本债券"/>
    <s v="金融债"/>
    <s v="商业银行债券"/>
    <s v="2020054.IB"/>
    <x v="878"/>
    <n v="200000"/>
    <n v="20943786.030000001"/>
    <x v="4606"/>
    <s v="559,726.03"/>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400000"/>
    <n v="42127496.159999996"/>
    <x v="5694"/>
    <s v="694,356.16"/>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3.65"/>
    <s v="AA"/>
    <n v="3.2601"/>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200000"/>
    <n v="20908653.84"/>
    <x v="4769"/>
    <s v="457,643.84"/>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70133.420000002"/>
    <x v="4611"/>
    <s v="649,753.42"/>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4.58"/>
    <s v="AA+"/>
    <n v="4.069"/>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3.92"/>
    <s v="AA"/>
    <n v="3.5238"/>
    <s v="否"/>
    <m/>
    <m/>
    <m/>
    <m/>
    <m/>
    <m/>
    <m/>
    <m/>
    <m/>
    <m/>
    <m/>
    <s v="固定收益类资产"/>
  </r>
  <r>
    <s v="22河钢集MTN001"/>
    <s v="河钢集团有限公司2022年度第一期中期票据"/>
    <s v="非金融企业债务融资工具"/>
    <s v="中期票据"/>
    <s v="102280101.IB"/>
    <x v="884"/>
    <n v="500000"/>
    <n v="50552328.770000003"/>
    <x v="5236"/>
    <s v="552,328.77"/>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n v="2.72"/>
    <s v="AA+"/>
    <n v="2.5175999999999998"/>
    <s v="否"/>
    <m/>
    <m/>
    <m/>
    <m/>
    <m/>
    <m/>
    <m/>
    <m/>
    <m/>
    <m/>
    <m/>
    <s v="固定收益类资产"/>
  </r>
  <r>
    <s v="沪深300股指期货2206"/>
    <s v="沪深300股指期货2206合约"/>
    <s v="其他金融衍生品"/>
    <s v="股指期货空头合约"/>
    <s v="IF2206"/>
    <x v="885"/>
    <n v="30"/>
    <n v="34389480"/>
    <x v="5964"/>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s v="HA0260"/>
    <s v="是"/>
    <n v="0.61099999999999999"/>
    <n v="1.6333333333333333"/>
    <m/>
    <m/>
    <m/>
    <m/>
    <m/>
    <m/>
    <m/>
    <m/>
    <m/>
    <m/>
    <m/>
    <m/>
    <m/>
    <m/>
    <m/>
    <m/>
    <m/>
    <m/>
    <m/>
    <m/>
    <m/>
    <m/>
    <m/>
    <s v="固定收益类资产"/>
  </r>
  <r>
    <s v="沪深300股指期货2209"/>
    <s v="沪深300股指期货2209合约"/>
    <s v="其他金融衍生品"/>
    <s v="股指期货空头合约"/>
    <s v="IF2209"/>
    <x v="885"/>
    <n v="34"/>
    <n v="41260200"/>
    <x v="5965"/>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s v="HA0260"/>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2926010.890000001"/>
    <n v="32926010.890000001"/>
    <x v="5966"/>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22564.27"/>
    <n v="22564.27"/>
    <x v="5967"/>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其他流动性管理工具"/>
    <s v="其他流动性管理工具"/>
    <s v="现金及流动性管理工具"/>
    <s v="其他流动性管理工具"/>
    <s v="Z00037"/>
    <x v="885"/>
    <n v="75649680"/>
    <n v="75649680"/>
    <x v="5968"/>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9626713.1999999993"/>
    <n v="9626713.1999999993"/>
    <x v="5969"/>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3012983.58"/>
    <n v="13012983.58"/>
    <x v="5970"/>
    <m/>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中国工商银行活期存款"/>
    <s v="中国工商银行活期存款"/>
    <s v="现金及流动性管理工具"/>
    <s v="活期存款"/>
    <s v="Z11004"/>
    <x v="243"/>
    <n v="1351560.51"/>
    <n v="1351560.51"/>
    <x v="5971"/>
    <n v="2543.6999999999998"/>
    <m/>
    <s v="万能"/>
    <s v="新动力22号"/>
    <s v="华安财保资管新动力22集合资产管理产品"/>
    <s v="HA0260"/>
    <s v="组合类保险资管产品"/>
    <s v="固定收益类保险资管产品"/>
    <n v="1"/>
    <s v="华安财保资产管理有限责任公司"/>
    <n v="691081800"/>
    <n v="673786686.64999998"/>
    <m/>
    <m/>
    <m/>
    <m/>
    <m/>
    <m/>
    <m/>
    <m/>
    <m/>
    <m/>
    <m/>
    <m/>
    <m/>
    <m/>
    <m/>
    <m/>
    <m/>
    <m/>
    <m/>
    <m/>
    <m/>
    <m/>
    <m/>
    <m/>
    <m/>
    <m/>
    <m/>
    <m/>
    <m/>
    <m/>
    <m/>
    <m/>
    <m/>
    <m/>
    <m/>
    <m/>
    <m/>
    <m/>
    <m/>
    <m/>
    <m/>
    <m/>
    <m/>
    <m/>
    <s v="固定收益类资产"/>
  </r>
  <r>
    <s v="平安好医生"/>
    <s v="平安健康医疗科技有限公司"/>
    <s v="境外权益类资产（其他权益类资产）"/>
    <s v="境外权益类资产（其他权益类资产）"/>
    <s v="1833.HK"/>
    <x v="134"/>
    <n v="304600"/>
    <n v="24218051.620000001"/>
    <x v="5972"/>
    <m/>
    <m/>
    <s v="万能"/>
    <s v="新动力23号"/>
    <s v="华安财保资管新动力23集合资产管理产品"/>
    <s v="HA0261"/>
    <s v="组合类保险资管产品"/>
    <s v="固定收益类保险资管产品"/>
    <n v="1"/>
    <s v="华安财保资产管理有限责任公司"/>
    <n v="683234250"/>
    <n v="665176615.48000002"/>
    <m/>
    <m/>
    <m/>
    <m/>
    <s v="否"/>
    <n v="2.6979627989371101E-4"/>
    <m/>
    <m/>
    <m/>
    <m/>
    <m/>
    <m/>
    <m/>
    <m/>
    <m/>
    <m/>
    <m/>
    <m/>
    <m/>
    <m/>
    <m/>
    <m/>
    <m/>
    <m/>
    <m/>
    <m/>
    <m/>
    <m/>
    <m/>
    <m/>
    <m/>
    <m/>
    <m/>
    <m/>
    <m/>
    <m/>
    <m/>
    <m/>
    <m/>
    <m/>
    <m/>
    <m/>
    <m/>
    <m/>
    <s v="固定收益类资产"/>
  </r>
  <r>
    <s v="平安银行"/>
    <s v="平安银行股份有限公司"/>
    <s v="股票"/>
    <s v="沪深主板股"/>
    <s v="000001.SZ"/>
    <x v="593"/>
    <n v="175789"/>
    <n v="3421493.55"/>
    <x v="5973"/>
    <m/>
    <m/>
    <s v="万能"/>
    <s v="新动力23号"/>
    <s v="华安财保资管新动力23集合资产管理产品"/>
    <s v="HA0261"/>
    <s v="组合类保险资管产品"/>
    <s v="固定收益类保险资管产品"/>
    <n v="1"/>
    <s v="华安财保资产管理有限责任公司"/>
    <n v="683234250"/>
    <n v="665176615.48000002"/>
    <m/>
    <m/>
    <m/>
    <m/>
    <s v="是"/>
    <n v="9.0585252502052196E-6"/>
    <m/>
    <m/>
    <m/>
    <m/>
    <m/>
    <m/>
    <m/>
    <m/>
    <m/>
    <m/>
    <m/>
    <m/>
    <m/>
    <m/>
    <m/>
    <m/>
    <m/>
    <m/>
    <m/>
    <m/>
    <m/>
    <m/>
    <m/>
    <m/>
    <m/>
    <m/>
    <m/>
    <m/>
    <m/>
    <m/>
    <m/>
    <m/>
    <m/>
    <m/>
    <m/>
    <m/>
    <m/>
    <m/>
    <s v="固定收益类资产"/>
  </r>
  <r>
    <s v="万  科Ａ"/>
    <s v="万科企业股份有限公司"/>
    <s v="股票"/>
    <s v="沪深主板股"/>
    <s v="000002.SZ"/>
    <x v="292"/>
    <n v="65800"/>
    <n v="1720728.18"/>
    <x v="5974"/>
    <m/>
    <m/>
    <s v="万能"/>
    <s v="新动力23号"/>
    <s v="华安财保资管新动力23集合资产管理产品"/>
    <s v="HA0261"/>
    <s v="组合类保险资管产品"/>
    <s v="固定收益类保险资管产品"/>
    <n v="1"/>
    <s v="华安财保资产管理有限责任公司"/>
    <n v="683234250"/>
    <n v="665176615.48000002"/>
    <m/>
    <m/>
    <m/>
    <m/>
    <s v="是"/>
    <n v="5.6600283945474597E-6"/>
    <m/>
    <m/>
    <m/>
    <m/>
    <m/>
    <m/>
    <m/>
    <m/>
    <m/>
    <m/>
    <m/>
    <m/>
    <m/>
    <m/>
    <m/>
    <m/>
    <m/>
    <m/>
    <m/>
    <m/>
    <m/>
    <m/>
    <m/>
    <m/>
    <m/>
    <m/>
    <m/>
    <m/>
    <m/>
    <m/>
    <m/>
    <m/>
    <m/>
    <m/>
    <m/>
    <m/>
    <m/>
    <m/>
    <s v="固定收益类资产"/>
  </r>
  <r>
    <s v="中兴通讯"/>
    <s v="中兴通讯股份有限公司"/>
    <s v="股票"/>
    <s v="沪深主板股"/>
    <s v="000063.SZ"/>
    <x v="901"/>
    <n v="30932"/>
    <n v="956540.99"/>
    <x v="5975"/>
    <m/>
    <m/>
    <s v="万能"/>
    <s v="新动力23号"/>
    <s v="华安财保资管新动力23集合资产管理产品"/>
    <s v="HA0261"/>
    <s v="组合类保险资管产品"/>
    <s v="固定收益类保险资管产品"/>
    <n v="1"/>
    <s v="华安财保资产管理有限责任公司"/>
    <n v="683234250"/>
    <n v="665176615.48000002"/>
    <m/>
    <m/>
    <m/>
    <m/>
    <s v="是"/>
    <n v="6.5341791113486296E-6"/>
    <m/>
    <m/>
    <m/>
    <m/>
    <m/>
    <m/>
    <m/>
    <m/>
    <m/>
    <m/>
    <m/>
    <m/>
    <m/>
    <m/>
    <m/>
    <m/>
    <m/>
    <m/>
    <m/>
    <m/>
    <m/>
    <m/>
    <m/>
    <m/>
    <m/>
    <m/>
    <m/>
    <m/>
    <m/>
    <m/>
    <m/>
    <m/>
    <m/>
    <m/>
    <m/>
    <m/>
    <m/>
    <m/>
    <s v="固定收益类资产"/>
  </r>
  <r>
    <s v="中国长城"/>
    <s v="中国长城科技集团股份有限公司"/>
    <s v="股票"/>
    <s v="沪深主板股"/>
    <s v="000066.SZ"/>
    <x v="902"/>
    <n v="18100"/>
    <n v="253400.73"/>
    <x v="5976"/>
    <m/>
    <m/>
    <s v="万能"/>
    <s v="新动力23号"/>
    <s v="华安财保资管新动力23集合资产管理产品"/>
    <s v="HA0261"/>
    <s v="组合类保险资管产品"/>
    <s v="固定收益类保险资管产品"/>
    <n v="1"/>
    <s v="华安财保资产管理有限责任公司"/>
    <n v="683234250"/>
    <n v="665176615.48000002"/>
    <m/>
    <m/>
    <m/>
    <m/>
    <s v="是"/>
    <n v="5.61101281011058E-6"/>
    <m/>
    <m/>
    <m/>
    <m/>
    <m/>
    <m/>
    <m/>
    <m/>
    <m/>
    <m/>
    <m/>
    <m/>
    <m/>
    <m/>
    <m/>
    <m/>
    <m/>
    <m/>
    <m/>
    <m/>
    <m/>
    <m/>
    <m/>
    <m/>
    <m/>
    <m/>
    <m/>
    <m/>
    <m/>
    <m/>
    <m/>
    <m/>
    <m/>
    <m/>
    <m/>
    <m/>
    <m/>
    <m/>
    <s v="固定收益类资产"/>
  </r>
  <r>
    <s v="华侨城Ａ"/>
    <s v="深圳华侨城股份有限公司"/>
    <s v="股票"/>
    <s v="沪深主板股"/>
    <s v="000069.SZ"/>
    <x v="903"/>
    <n v="35600"/>
    <n v="247507.38"/>
    <x v="5977"/>
    <m/>
    <m/>
    <s v="万能"/>
    <s v="新动力23号"/>
    <s v="华安财保资管新动力23集合资产管理产品"/>
    <s v="HA0261"/>
    <s v="组合类保险资管产品"/>
    <s v="固定收益类保险资管产品"/>
    <n v="1"/>
    <s v="华安财保资产管理有限责任公司"/>
    <n v="683234250"/>
    <n v="665176615.48000002"/>
    <m/>
    <m/>
    <m/>
    <m/>
    <s v="是"/>
    <n v="4.3405138398920596E-6"/>
    <m/>
    <m/>
    <m/>
    <m/>
    <m/>
    <m/>
    <m/>
    <m/>
    <m/>
    <m/>
    <m/>
    <m/>
    <m/>
    <m/>
    <m/>
    <m/>
    <m/>
    <m/>
    <m/>
    <m/>
    <m/>
    <m/>
    <m/>
    <m/>
    <m/>
    <m/>
    <m/>
    <m/>
    <m/>
    <m/>
    <m/>
    <m/>
    <m/>
    <m/>
    <m/>
    <m/>
    <m/>
    <m/>
    <s v="固定收益类资产"/>
  </r>
  <r>
    <s v="TCL 科技"/>
    <s v="TCL科技集团股份有限公司"/>
    <s v="股票"/>
    <s v="沪深主板股"/>
    <s v="000100.SZ"/>
    <x v="904"/>
    <n v="129300"/>
    <n v="880074.98"/>
    <x v="5978"/>
    <m/>
    <m/>
    <s v="万能"/>
    <s v="新动力23号"/>
    <s v="华安财保资管新动力23集合资产管理产品"/>
    <s v="HA0261"/>
    <s v="组合类保险资管产品"/>
    <s v="固定收益类保险资管产品"/>
    <n v="1"/>
    <s v="华安财保资产管理有限责任公司"/>
    <n v="683234250"/>
    <n v="665176615.48000002"/>
    <m/>
    <m/>
    <m/>
    <m/>
    <s v="是"/>
    <n v="9.2155438161885993E-6"/>
    <m/>
    <m/>
    <m/>
    <m/>
    <m/>
    <m/>
    <m/>
    <m/>
    <m/>
    <m/>
    <m/>
    <m/>
    <m/>
    <m/>
    <m/>
    <m/>
    <m/>
    <m/>
    <m/>
    <m/>
    <m/>
    <m/>
    <m/>
    <m/>
    <m/>
    <m/>
    <m/>
    <m/>
    <m/>
    <m/>
    <m/>
    <m/>
    <m/>
    <m/>
    <m/>
    <m/>
    <m/>
    <m/>
    <s v="固定收益类资产"/>
  </r>
  <r>
    <s v="中联重科"/>
    <s v="中联重科股份有限公司"/>
    <s v="股票"/>
    <s v="沪深主板股"/>
    <s v="000157.SZ"/>
    <x v="905"/>
    <n v="52600"/>
    <n v="499086.08000000002"/>
    <x v="5979"/>
    <m/>
    <m/>
    <s v="万能"/>
    <s v="新动力23号"/>
    <s v="华安财保资管新动力23集合资产管理产品"/>
    <s v="HA0261"/>
    <s v="组合类保险资管产品"/>
    <s v="固定收益类保险资管产品"/>
    <n v="1"/>
    <s v="华安财保资产管理有限责任公司"/>
    <n v="683234250"/>
    <n v="665176615.48000002"/>
    <m/>
    <m/>
    <m/>
    <m/>
    <s v="是"/>
    <n v="6.0613098709391396E-6"/>
    <m/>
    <m/>
    <m/>
    <m/>
    <m/>
    <m/>
    <m/>
    <m/>
    <m/>
    <m/>
    <m/>
    <m/>
    <m/>
    <m/>
    <m/>
    <m/>
    <m/>
    <m/>
    <m/>
    <m/>
    <m/>
    <m/>
    <m/>
    <m/>
    <m/>
    <m/>
    <m/>
    <m/>
    <m/>
    <m/>
    <m/>
    <m/>
    <m/>
    <m/>
    <m/>
    <m/>
    <m/>
    <m/>
    <s v="固定收益类资产"/>
  </r>
  <r>
    <s v="申万宏源"/>
    <s v="申万宏源集团股份有限公司"/>
    <s v="股票"/>
    <s v="沪深主板股"/>
    <s v="000166.SZ"/>
    <x v="618"/>
    <n v="131200"/>
    <n v="632036.61"/>
    <x v="5980"/>
    <m/>
    <m/>
    <s v="万能"/>
    <s v="新动力23号"/>
    <s v="华安财保资管新动力23集合资产管理产品"/>
    <s v="HA0261"/>
    <s v="组合类保险资管产品"/>
    <s v="固定收益类保险资管产品"/>
    <n v="1"/>
    <s v="华安财保资产管理有限责任公司"/>
    <n v="683234250"/>
    <n v="665176615.48000002"/>
    <m/>
    <m/>
    <m/>
    <m/>
    <s v="是"/>
    <n v="5.2396282142567203E-6"/>
    <m/>
    <m/>
    <m/>
    <m/>
    <m/>
    <m/>
    <m/>
    <m/>
    <m/>
    <m/>
    <m/>
    <m/>
    <m/>
    <m/>
    <m/>
    <m/>
    <m/>
    <m/>
    <m/>
    <m/>
    <m/>
    <m/>
    <m/>
    <m/>
    <m/>
    <m/>
    <m/>
    <m/>
    <m/>
    <m/>
    <m/>
    <m/>
    <m/>
    <m/>
    <m/>
    <m/>
    <m/>
    <m/>
    <s v="固定收益类资产"/>
  </r>
  <r>
    <s v="东方盛虹"/>
    <s v="江苏东方盛虹股份有限公司"/>
    <s v="股票"/>
    <s v="沪深主板股"/>
    <s v="000301.SZ"/>
    <x v="906"/>
    <n v="20200"/>
    <n v="371234"/>
    <x v="5981"/>
    <m/>
    <m/>
    <s v="万能"/>
    <s v="新动力23号"/>
    <s v="华安财保资管新动力23集合资产管理产品"/>
    <s v="HA0261"/>
    <s v="组合类保险资管产品"/>
    <s v="固定收益类保险资管产品"/>
    <n v="1"/>
    <s v="华安财保资产管理有限责任公司"/>
    <n v="683234250"/>
    <n v="665176615.48000002"/>
    <m/>
    <m/>
    <m/>
    <m/>
    <s v="是"/>
    <n v="3.3969524504438702E-6"/>
    <m/>
    <m/>
    <m/>
    <m/>
    <m/>
    <m/>
    <m/>
    <m/>
    <m/>
    <m/>
    <m/>
    <m/>
    <m/>
    <m/>
    <m/>
    <m/>
    <m/>
    <m/>
    <m/>
    <m/>
    <m/>
    <m/>
    <m/>
    <m/>
    <m/>
    <m/>
    <m/>
    <m/>
    <m/>
    <m/>
    <m/>
    <m/>
    <m/>
    <m/>
    <m/>
    <m/>
    <m/>
    <m/>
    <s v="固定收益类资产"/>
  </r>
  <r>
    <s v="美的集团"/>
    <s v="美的集团股份有限公司"/>
    <s v="股票"/>
    <s v="沪深主板股"/>
    <s v="000333.SZ"/>
    <x v="626"/>
    <n v="44400"/>
    <n v="3257515.12"/>
    <x v="5982"/>
    <m/>
    <m/>
    <s v="万能"/>
    <s v="新动力23号"/>
    <s v="华安财保资管新动力23集合资产管理产品"/>
    <s v="HA0261"/>
    <s v="组合类保险资管产品"/>
    <s v="固定收益类保险资管产品"/>
    <n v="1"/>
    <s v="华安财保资产管理有限责任公司"/>
    <n v="683234250"/>
    <n v="665176615.48000002"/>
    <m/>
    <m/>
    <m/>
    <m/>
    <s v="是"/>
    <n v="6.3479023286699198E-6"/>
    <m/>
    <m/>
    <m/>
    <m/>
    <m/>
    <m/>
    <m/>
    <m/>
    <m/>
    <m/>
    <m/>
    <m/>
    <m/>
    <m/>
    <m/>
    <m/>
    <m/>
    <m/>
    <m/>
    <m/>
    <m/>
    <m/>
    <m/>
    <m/>
    <m/>
    <m/>
    <m/>
    <m/>
    <m/>
    <m/>
    <m/>
    <m/>
    <m/>
    <m/>
    <m/>
    <m/>
    <m/>
    <m/>
    <s v="固定收益类资产"/>
  </r>
  <r>
    <s v="潍柴动力"/>
    <s v="潍柴动力股份有限公司"/>
    <s v="股票"/>
    <s v="沪深主板股"/>
    <s v="000338.SZ"/>
    <x v="907"/>
    <n v="50967"/>
    <n v="839647.23"/>
    <x v="5983"/>
    <m/>
    <m/>
    <s v="万能"/>
    <s v="新动力23号"/>
    <s v="华安财保资管新动力23集合资产管理产品"/>
    <s v="HA0261"/>
    <s v="组合类保险资管产品"/>
    <s v="固定收益类保险资管产品"/>
    <n v="1"/>
    <s v="华安财保资产管理有限责任公司"/>
    <n v="683234250"/>
    <n v="665176615.48000002"/>
    <m/>
    <m/>
    <m/>
    <m/>
    <s v="是"/>
    <n v="5.8404478473514997E-6"/>
    <m/>
    <m/>
    <m/>
    <m/>
    <m/>
    <m/>
    <m/>
    <m/>
    <m/>
    <m/>
    <m/>
    <m/>
    <m/>
    <m/>
    <m/>
    <m/>
    <m/>
    <m/>
    <m/>
    <m/>
    <m/>
    <m/>
    <m/>
    <m/>
    <m/>
    <m/>
    <m/>
    <m/>
    <m/>
    <m/>
    <m/>
    <m/>
    <m/>
    <m/>
    <m/>
    <m/>
    <m/>
    <m/>
    <s v="固定收益类资产"/>
  </r>
  <r>
    <s v="徐工机械"/>
    <s v="徐工集团工程机械股份有限公司"/>
    <s v="股票"/>
    <s v="沪深主板股"/>
    <s v="000425.SZ"/>
    <x v="908"/>
    <n v="49800"/>
    <n v="285243.02"/>
    <x v="5984"/>
    <m/>
    <m/>
    <s v="万能"/>
    <s v="新动力23号"/>
    <s v="华安财保资管新动力23集合资产管理产品"/>
    <s v="HA0261"/>
    <s v="组合类保险资管产品"/>
    <s v="固定收益类保险资管产品"/>
    <n v="1"/>
    <s v="华安财保资产管理有限责任公司"/>
    <n v="683234250"/>
    <n v="665176615.48000002"/>
    <m/>
    <m/>
    <m/>
    <m/>
    <s v="是"/>
    <n v="6.3571748593908797E-6"/>
    <m/>
    <m/>
    <m/>
    <m/>
    <m/>
    <m/>
    <m/>
    <m/>
    <m/>
    <m/>
    <m/>
    <m/>
    <m/>
    <m/>
    <m/>
    <m/>
    <m/>
    <m/>
    <m/>
    <m/>
    <m/>
    <m/>
    <m/>
    <m/>
    <m/>
    <m/>
    <m/>
    <m/>
    <m/>
    <m/>
    <m/>
    <m/>
    <m/>
    <m/>
    <m/>
    <m/>
    <m/>
    <m/>
    <s v="固定收益类资产"/>
  </r>
  <r>
    <s v="云南白药"/>
    <s v="云南白药集团股份有限公司"/>
    <s v="股票"/>
    <s v="沪深主板股"/>
    <s v="000538.SZ"/>
    <x v="629"/>
    <n v="4500"/>
    <n v="462403.48"/>
    <x v="5985"/>
    <m/>
    <m/>
    <s v="万能"/>
    <s v="新动力23号"/>
    <s v="华安财保资管新动力23集合资产管理产品"/>
    <s v="HA0261"/>
    <s v="组合类保险资管产品"/>
    <s v="固定收益类保险资管产品"/>
    <n v="1"/>
    <s v="华安财保资产管理有限责任公司"/>
    <n v="683234250"/>
    <n v="665176615.48000002"/>
    <m/>
    <m/>
    <m/>
    <m/>
    <s v="是"/>
    <n v="3.5073616094659499E-6"/>
    <m/>
    <m/>
    <m/>
    <m/>
    <m/>
    <m/>
    <m/>
    <m/>
    <m/>
    <m/>
    <m/>
    <m/>
    <m/>
    <m/>
    <m/>
    <m/>
    <m/>
    <m/>
    <m/>
    <m/>
    <m/>
    <m/>
    <m/>
    <m/>
    <m/>
    <m/>
    <m/>
    <m/>
    <m/>
    <m/>
    <m/>
    <m/>
    <m/>
    <m/>
    <m/>
    <m/>
    <m/>
    <m/>
    <s v="固定收益类资产"/>
  </r>
  <r>
    <s v="泸州老窖"/>
    <s v="泸州老窖股份有限公司"/>
    <s v="股票"/>
    <s v="沪深主板股"/>
    <s v="000568.SZ"/>
    <x v="293"/>
    <n v="8000"/>
    <n v="1691796.68"/>
    <x v="5986"/>
    <m/>
    <m/>
    <s v="万能"/>
    <s v="新动力23号"/>
    <s v="华安财保资管新动力23集合资产管理产品"/>
    <s v="HA0261"/>
    <s v="组合类保险资管产品"/>
    <s v="固定收益类保险资管产品"/>
    <n v="1"/>
    <s v="华安财保资产管理有限责任公司"/>
    <n v="683234250"/>
    <n v="665176615.48000002"/>
    <m/>
    <m/>
    <m/>
    <m/>
    <s v="是"/>
    <n v="5.4362041613115403E-6"/>
    <m/>
    <m/>
    <m/>
    <m/>
    <m/>
    <m/>
    <m/>
    <m/>
    <m/>
    <m/>
    <m/>
    <m/>
    <m/>
    <m/>
    <m/>
    <m/>
    <m/>
    <m/>
    <m/>
    <m/>
    <m/>
    <m/>
    <m/>
    <m/>
    <m/>
    <m/>
    <m/>
    <m/>
    <m/>
    <m/>
    <m/>
    <m/>
    <m/>
    <m/>
    <m/>
    <m/>
    <m/>
    <m/>
    <s v="固定收益类资产"/>
  </r>
  <r>
    <s v="古井贡酒"/>
    <s v="安徽古井贡酒股份有限公司"/>
    <s v="股票"/>
    <s v="沪深主板股"/>
    <s v="000596.SZ"/>
    <x v="294"/>
    <n v="1500"/>
    <n v="343425.19"/>
    <x v="5740"/>
    <m/>
    <m/>
    <s v="万能"/>
    <s v="新动力23号"/>
    <s v="华安财保资管新动力23集合资产管理产品"/>
    <s v="HA0261"/>
    <s v="组合类保险资管产品"/>
    <s v="固定收益类保险资管产品"/>
    <n v="1"/>
    <s v="华安财保资产管理有限责任公司"/>
    <n v="683234250"/>
    <n v="665176615.48000002"/>
    <m/>
    <m/>
    <m/>
    <m/>
    <s v="是"/>
    <n v="2.8376844494892202E-6"/>
    <m/>
    <m/>
    <m/>
    <m/>
    <m/>
    <m/>
    <m/>
    <m/>
    <m/>
    <m/>
    <m/>
    <m/>
    <m/>
    <m/>
    <m/>
    <m/>
    <m/>
    <m/>
    <m/>
    <m/>
    <m/>
    <m/>
    <m/>
    <m/>
    <m/>
    <m/>
    <m/>
    <m/>
    <m/>
    <m/>
    <m/>
    <m/>
    <m/>
    <m/>
    <m/>
    <m/>
    <m/>
    <m/>
    <s v="固定收益类资产"/>
  </r>
  <r>
    <s v="长安汽车"/>
    <s v="重庆长安汽车股份有限公司"/>
    <s v="股票"/>
    <s v="沪深主板股"/>
    <s v="000625.SZ"/>
    <x v="909"/>
    <n v="30680"/>
    <n v="475937.75"/>
    <x v="5987"/>
    <m/>
    <m/>
    <s v="万能"/>
    <s v="新动力23号"/>
    <s v="华安财保资管新动力23集合资产管理产品"/>
    <s v="HA0261"/>
    <s v="组合类保险资管产品"/>
    <s v="固定收益类保险资管产品"/>
    <n v="1"/>
    <s v="华安财保资产管理有限责任公司"/>
    <n v="683234250"/>
    <n v="665176615.48000002"/>
    <m/>
    <m/>
    <m/>
    <m/>
    <s v="是"/>
    <n v="4.0198353444992797E-6"/>
    <m/>
    <m/>
    <m/>
    <m/>
    <m/>
    <m/>
    <m/>
    <m/>
    <m/>
    <m/>
    <m/>
    <m/>
    <m/>
    <m/>
    <m/>
    <m/>
    <m/>
    <m/>
    <m/>
    <m/>
    <m/>
    <m/>
    <m/>
    <m/>
    <m/>
    <m/>
    <m/>
    <m/>
    <m/>
    <m/>
    <m/>
    <m/>
    <m/>
    <m/>
    <m/>
    <m/>
    <m/>
    <m/>
    <s v="固定收益类资产"/>
  </r>
  <r>
    <s v="格力电器"/>
    <s v="珠海格力电器股份有限公司"/>
    <s v="股票"/>
    <s v="沪深主板股"/>
    <s v="000651.SZ"/>
    <x v="910"/>
    <n v="42500"/>
    <n v="2098196.61"/>
    <x v="5988"/>
    <m/>
    <m/>
    <s v="万能"/>
    <s v="新动力23号"/>
    <s v="华安财保资管新动力23集合资产管理产品"/>
    <s v="HA0261"/>
    <s v="组合类保险资管产品"/>
    <s v="固定收益类保险资管产品"/>
    <n v="1"/>
    <s v="华安财保资产管理有限责任公司"/>
    <n v="683234250"/>
    <n v="665176615.48000002"/>
    <m/>
    <m/>
    <m/>
    <m/>
    <s v="是"/>
    <n v="7.1857676001969598E-6"/>
    <m/>
    <m/>
    <m/>
    <m/>
    <m/>
    <m/>
    <m/>
    <m/>
    <m/>
    <m/>
    <m/>
    <m/>
    <m/>
    <m/>
    <m/>
    <m/>
    <m/>
    <m/>
    <m/>
    <m/>
    <m/>
    <m/>
    <m/>
    <m/>
    <m/>
    <m/>
    <m/>
    <m/>
    <m/>
    <m/>
    <m/>
    <m/>
    <m/>
    <m/>
    <m/>
    <m/>
    <m/>
    <m/>
    <s v="固定收益类资产"/>
  </r>
  <r>
    <s v="长春高新"/>
    <s v="长春高新技术产业(集团)股份有限公司"/>
    <s v="股票"/>
    <s v="沪深主板股"/>
    <s v="000661.SZ"/>
    <x v="911"/>
    <n v="2500"/>
    <n v="919112.21"/>
    <x v="5989"/>
    <m/>
    <m/>
    <s v="万能"/>
    <s v="新动力23号"/>
    <s v="华安财保资管新动力23集合资产管理产品"/>
    <s v="HA0261"/>
    <s v="组合类保险资管产品"/>
    <s v="固定收益类保险资管产品"/>
    <n v="1"/>
    <s v="华安财保资产管理有限责任公司"/>
    <n v="683234250"/>
    <n v="665176615.48000002"/>
    <m/>
    <m/>
    <m/>
    <m/>
    <s v="是"/>
    <n v="6.1771056746376597E-6"/>
    <m/>
    <m/>
    <m/>
    <m/>
    <m/>
    <m/>
    <m/>
    <m/>
    <m/>
    <m/>
    <m/>
    <m/>
    <m/>
    <m/>
    <m/>
    <m/>
    <m/>
    <m/>
    <m/>
    <m/>
    <m/>
    <m/>
    <m/>
    <m/>
    <m/>
    <m/>
    <m/>
    <m/>
    <m/>
    <m/>
    <m/>
    <m/>
    <m/>
    <m/>
    <m/>
    <m/>
    <m/>
    <m/>
    <s v="固定收益类资产"/>
  </r>
  <r>
    <s v="中信特钢"/>
    <s v="中信泰富特钢集团股份有限公司"/>
    <s v="股票"/>
    <s v="沪深主板股"/>
    <s v="000708.SZ"/>
    <x v="406"/>
    <n v="9000"/>
    <n v="206425.73"/>
    <x v="5990"/>
    <m/>
    <m/>
    <s v="万能"/>
    <s v="新动力23号"/>
    <s v="华安财保资管新动力23集合资产管理产品"/>
    <s v="HA0261"/>
    <s v="组合类保险资管产品"/>
    <s v="固定收益类保险资管产品"/>
    <n v="1"/>
    <s v="华安财保资产管理有限责任公司"/>
    <n v="683234250"/>
    <n v="665176615.48000002"/>
    <m/>
    <m/>
    <m/>
    <m/>
    <s v="是"/>
    <n v="1.7831868896680899E-6"/>
    <m/>
    <m/>
    <m/>
    <m/>
    <m/>
    <m/>
    <m/>
    <m/>
    <m/>
    <m/>
    <m/>
    <m/>
    <m/>
    <m/>
    <m/>
    <m/>
    <m/>
    <m/>
    <m/>
    <m/>
    <m/>
    <m/>
    <m/>
    <m/>
    <m/>
    <m/>
    <m/>
    <m/>
    <m/>
    <m/>
    <m/>
    <m/>
    <m/>
    <m/>
    <m/>
    <m/>
    <m/>
    <m/>
    <s v="固定收益类资产"/>
  </r>
  <r>
    <s v="京东方Ａ"/>
    <s v="京东方科技集团股份有限公司"/>
    <s v="股票"/>
    <s v="沪深主板股"/>
    <s v="000725.SZ"/>
    <x v="634"/>
    <n v="293600"/>
    <n v="1550870.35"/>
    <x v="5991"/>
    <m/>
    <m/>
    <s v="万能"/>
    <s v="新动力23号"/>
    <s v="华安财保资管新动力23集合资产管理产品"/>
    <s v="HA0261"/>
    <s v="组合类保险资管产品"/>
    <s v="固定收益类保险资管产品"/>
    <n v="1"/>
    <s v="华安财保资产管理有限责任公司"/>
    <n v="683234250"/>
    <n v="665176615.48000002"/>
    <m/>
    <m/>
    <m/>
    <m/>
    <s v="是"/>
    <n v="7.6367355784718899E-6"/>
    <m/>
    <m/>
    <m/>
    <m/>
    <m/>
    <m/>
    <m/>
    <m/>
    <m/>
    <m/>
    <m/>
    <m/>
    <m/>
    <m/>
    <m/>
    <m/>
    <m/>
    <m/>
    <m/>
    <m/>
    <m/>
    <m/>
    <m/>
    <m/>
    <m/>
    <m/>
    <m/>
    <m/>
    <m/>
    <m/>
    <m/>
    <m/>
    <m/>
    <m/>
    <m/>
    <m/>
    <m/>
    <m/>
    <s v="固定收益类资产"/>
  </r>
  <r>
    <s v="中航西飞"/>
    <s v="中航西安飞机工业集团股份有限公司"/>
    <s v="股票"/>
    <s v="沪深主板股"/>
    <s v="000768.SZ"/>
    <x v="638"/>
    <n v="12700"/>
    <n v="350708.5"/>
    <x v="5445"/>
    <m/>
    <m/>
    <s v="万能"/>
    <s v="新动力23号"/>
    <s v="华安财保资管新动力23集合资产管理产品"/>
    <s v="HA0261"/>
    <s v="组合类保险资管产品"/>
    <s v="固定收益类保险资管产品"/>
    <n v="1"/>
    <s v="华安财保资产管理有限责任公司"/>
    <n v="683234250"/>
    <n v="665176615.48000002"/>
    <m/>
    <m/>
    <m/>
    <m/>
    <s v="是"/>
    <n v="4.5870812886149099E-6"/>
    <m/>
    <m/>
    <m/>
    <m/>
    <m/>
    <m/>
    <m/>
    <m/>
    <m/>
    <m/>
    <m/>
    <m/>
    <m/>
    <m/>
    <m/>
    <m/>
    <m/>
    <m/>
    <m/>
    <m/>
    <m/>
    <m/>
    <m/>
    <m/>
    <m/>
    <m/>
    <m/>
    <m/>
    <m/>
    <m/>
    <m/>
    <m/>
    <m/>
    <m/>
    <m/>
    <m/>
    <m/>
    <m/>
    <s v="固定收益类资产"/>
  </r>
  <r>
    <s v="广发证券"/>
    <s v="广发证券股份有限公司"/>
    <s v="股票"/>
    <s v="沪深主板股"/>
    <s v="000776.SZ"/>
    <x v="912"/>
    <n v="33400"/>
    <n v="710452.79"/>
    <x v="5992"/>
    <m/>
    <m/>
    <s v="万能"/>
    <s v="新动力23号"/>
    <s v="华安财保资管新动力23集合资产管理产品"/>
    <s v="HA0261"/>
    <s v="组合类保险资管产品"/>
    <s v="固定收益类保险资管产品"/>
    <n v="1"/>
    <s v="华安财保资产管理有限责任公司"/>
    <n v="683234250"/>
    <n v="665176615.48000002"/>
    <m/>
    <m/>
    <m/>
    <m/>
    <s v="是"/>
    <n v="4.3825765392744098E-6"/>
    <m/>
    <m/>
    <m/>
    <m/>
    <m/>
    <m/>
    <m/>
    <m/>
    <m/>
    <m/>
    <m/>
    <m/>
    <m/>
    <m/>
    <m/>
    <m/>
    <m/>
    <m/>
    <m/>
    <m/>
    <m/>
    <m/>
    <m/>
    <m/>
    <m/>
    <m/>
    <m/>
    <m/>
    <m/>
    <m/>
    <m/>
    <m/>
    <m/>
    <m/>
    <m/>
    <m/>
    <m/>
    <m/>
    <s v="固定收益类资产"/>
  </r>
  <r>
    <s v="长江证券"/>
    <s v="长江证券股份有限公司"/>
    <s v="股票"/>
    <s v="沪深主板股"/>
    <s v="000783.SZ"/>
    <x v="913"/>
    <n v="47000"/>
    <n v="363141.07"/>
    <x v="5993"/>
    <m/>
    <m/>
    <s v="万能"/>
    <s v="新动力23号"/>
    <s v="华安财保资管新动力23集合资产管理产品"/>
    <s v="HA0261"/>
    <s v="组合类保险资管产品"/>
    <s v="固定收益类保险资管产品"/>
    <n v="1"/>
    <s v="华安财保资产管理有限责任公司"/>
    <n v="683234250"/>
    <n v="665176615.48000002"/>
    <m/>
    <m/>
    <m/>
    <m/>
    <s v="是"/>
    <n v="8.4991614073643395E-6"/>
    <m/>
    <m/>
    <m/>
    <m/>
    <m/>
    <m/>
    <m/>
    <m/>
    <m/>
    <m/>
    <m/>
    <m/>
    <m/>
    <m/>
    <m/>
    <m/>
    <m/>
    <m/>
    <m/>
    <m/>
    <m/>
    <m/>
    <m/>
    <m/>
    <m/>
    <m/>
    <m/>
    <m/>
    <m/>
    <m/>
    <m/>
    <m/>
    <m/>
    <m/>
    <m/>
    <m/>
    <m/>
    <m/>
    <s v="固定收益类资产"/>
  </r>
  <r>
    <s v="北新建材"/>
    <s v="北新集团建材股份有限公司"/>
    <s v="股票"/>
    <s v="沪深主板股"/>
    <s v="000786.SZ"/>
    <x v="914"/>
    <n v="11200"/>
    <n v="407338.38"/>
    <x v="5994"/>
    <m/>
    <m/>
    <s v="万能"/>
    <s v="新动力23号"/>
    <s v="华安财保资管新动力23集合资产管理产品"/>
    <s v="HA0261"/>
    <s v="组合类保险资管产品"/>
    <s v="固定收益类保险资管产品"/>
    <n v="1"/>
    <s v="华安财保资产管理有限责任公司"/>
    <n v="683234250"/>
    <n v="665176615.48000002"/>
    <m/>
    <m/>
    <m/>
    <m/>
    <s v="是"/>
    <n v="6.6291494609114702E-6"/>
    <m/>
    <m/>
    <m/>
    <m/>
    <m/>
    <m/>
    <m/>
    <m/>
    <m/>
    <m/>
    <m/>
    <m/>
    <m/>
    <m/>
    <m/>
    <m/>
    <m/>
    <m/>
    <m/>
    <m/>
    <m/>
    <m/>
    <m/>
    <m/>
    <m/>
    <m/>
    <m/>
    <m/>
    <m/>
    <m/>
    <m/>
    <m/>
    <m/>
    <m/>
    <m/>
    <m/>
    <m/>
    <m/>
    <s v="固定收益类资产"/>
  </r>
  <r>
    <s v="一汽解放"/>
    <s v="一汽解放集团股份有限公司"/>
    <s v="股票"/>
    <s v="沪深主板股"/>
    <s v="000800.SZ"/>
    <x v="915"/>
    <n v="13300"/>
    <n v="135170"/>
    <x v="5995"/>
    <m/>
    <m/>
    <s v="万能"/>
    <s v="新动力23号"/>
    <s v="华安财保资管新动力23集合资产管理产品"/>
    <s v="HA0261"/>
    <s v="组合类保险资管产品"/>
    <s v="固定收益类保险资管产品"/>
    <n v="1"/>
    <s v="华安财保资产管理有限责任公司"/>
    <n v="683234250"/>
    <n v="665176615.48000002"/>
    <m/>
    <m/>
    <m/>
    <m/>
    <s v="是"/>
    <n v="2.8576863927781399E-6"/>
    <m/>
    <m/>
    <m/>
    <m/>
    <m/>
    <m/>
    <m/>
    <m/>
    <m/>
    <m/>
    <m/>
    <m/>
    <m/>
    <m/>
    <m/>
    <m/>
    <m/>
    <m/>
    <m/>
    <m/>
    <m/>
    <m/>
    <m/>
    <m/>
    <m/>
    <m/>
    <m/>
    <m/>
    <m/>
    <m/>
    <m/>
    <m/>
    <m/>
    <m/>
    <m/>
    <m/>
    <m/>
    <m/>
    <s v="固定收益类资产"/>
  </r>
  <r>
    <s v="五 粮 液"/>
    <s v="宜宾五粮液股份有限公司"/>
    <s v="股票"/>
    <s v="沪深主板股"/>
    <s v="000858.SZ"/>
    <x v="916"/>
    <n v="19600"/>
    <n v="4377839.33"/>
    <x v="5996"/>
    <m/>
    <m/>
    <s v="万能"/>
    <s v="新动力23号"/>
    <s v="华安财保资管新动力23集合资产管理产品"/>
    <s v="HA0261"/>
    <s v="组合类保险资管产品"/>
    <s v="固定收益类保险资管产品"/>
    <n v="1"/>
    <s v="华安财保资产管理有限责任公司"/>
    <n v="683234250"/>
    <n v="665176615.48000002"/>
    <m/>
    <m/>
    <m/>
    <m/>
    <s v="是"/>
    <n v="5.0494537250419699E-6"/>
    <m/>
    <m/>
    <m/>
    <m/>
    <m/>
    <m/>
    <m/>
    <m/>
    <m/>
    <m/>
    <m/>
    <m/>
    <m/>
    <m/>
    <m/>
    <m/>
    <m/>
    <m/>
    <m/>
    <m/>
    <m/>
    <m/>
    <m/>
    <m/>
    <m/>
    <m/>
    <m/>
    <m/>
    <m/>
    <m/>
    <m/>
    <m/>
    <m/>
    <m/>
    <m/>
    <m/>
    <m/>
    <m/>
    <s v="固定收益类资产"/>
  </r>
  <r>
    <s v="双汇发展"/>
    <s v="河南双汇投资发展股份有限公司"/>
    <s v="股票"/>
    <s v="沪深主板股"/>
    <s v="000895.SZ"/>
    <x v="917"/>
    <n v="11500"/>
    <n v="457832.47"/>
    <x v="5997"/>
    <m/>
    <m/>
    <s v="万能"/>
    <s v="新动力23号"/>
    <s v="华安财保资管新动力23集合资产管理产品"/>
    <s v="HA0261"/>
    <s v="组合类保险资管产品"/>
    <s v="固定收益类保险资管产品"/>
    <n v="1"/>
    <s v="华安财保资产管理有限责任公司"/>
    <n v="683234250"/>
    <n v="665176615.48000002"/>
    <m/>
    <m/>
    <m/>
    <m/>
    <s v="是"/>
    <n v="3.3192278531736499E-6"/>
    <m/>
    <m/>
    <m/>
    <m/>
    <m/>
    <m/>
    <m/>
    <m/>
    <m/>
    <m/>
    <m/>
    <m/>
    <m/>
    <m/>
    <m/>
    <m/>
    <m/>
    <m/>
    <m/>
    <m/>
    <m/>
    <m/>
    <m/>
    <m/>
    <m/>
    <m/>
    <m/>
    <m/>
    <m/>
    <m/>
    <m/>
    <m/>
    <m/>
    <m/>
    <m/>
    <m/>
    <m/>
    <m/>
    <s v="固定收益类资产"/>
  </r>
  <r>
    <s v="紫光股份"/>
    <s v="紫光股份有限公司"/>
    <s v="股票"/>
    <s v="沪深主板股"/>
    <s v="000938.SZ"/>
    <x v="918"/>
    <n v="14000"/>
    <n v="301487.43"/>
    <x v="5998"/>
    <m/>
    <m/>
    <s v="万能"/>
    <s v="新动力23号"/>
    <s v="华安财保资管新动力23集合资产管理产品"/>
    <s v="HA0261"/>
    <s v="组合类保险资管产品"/>
    <s v="固定收益类保险资管产品"/>
    <n v="1"/>
    <s v="华安财保资产管理有限责任公司"/>
    <n v="683234250"/>
    <n v="665176615.48000002"/>
    <m/>
    <m/>
    <m/>
    <m/>
    <s v="是"/>
    <n v="4.8949681885702496E-6"/>
    <m/>
    <m/>
    <m/>
    <m/>
    <m/>
    <m/>
    <m/>
    <m/>
    <m/>
    <m/>
    <m/>
    <m/>
    <m/>
    <m/>
    <m/>
    <m/>
    <m/>
    <m/>
    <m/>
    <m/>
    <m/>
    <m/>
    <m/>
    <m/>
    <m/>
    <m/>
    <m/>
    <m/>
    <m/>
    <m/>
    <m/>
    <m/>
    <m/>
    <m/>
    <m/>
    <m/>
    <m/>
    <m/>
    <s v="固定收益类资产"/>
  </r>
  <r>
    <s v="华东医药"/>
    <s v="华东医药股份有限公司"/>
    <s v="股票"/>
    <s v="沪深主板股"/>
    <s v="000963.SZ"/>
    <x v="919"/>
    <n v="6900"/>
    <n v="216012.7"/>
    <x v="5999"/>
    <m/>
    <m/>
    <s v="万能"/>
    <s v="新动力23号"/>
    <s v="华安财保资管新动力23集合资产管理产品"/>
    <s v="HA0261"/>
    <s v="组合类保险资管产品"/>
    <s v="固定收益类保险资管产品"/>
    <n v="1"/>
    <s v="华安财保资产管理有限责任公司"/>
    <n v="683234250"/>
    <n v="665176615.48000002"/>
    <m/>
    <m/>
    <m/>
    <m/>
    <s v="是"/>
    <n v="3.9432862895773797E-6"/>
    <m/>
    <m/>
    <m/>
    <m/>
    <m/>
    <m/>
    <m/>
    <m/>
    <m/>
    <m/>
    <m/>
    <m/>
    <m/>
    <m/>
    <m/>
    <m/>
    <m/>
    <m/>
    <m/>
    <m/>
    <m/>
    <m/>
    <m/>
    <m/>
    <m/>
    <m/>
    <m/>
    <m/>
    <m/>
    <m/>
    <m/>
    <m/>
    <m/>
    <m/>
    <m/>
    <m/>
    <m/>
    <m/>
    <s v="固定收益类资产"/>
  </r>
  <r>
    <s v="浪潮信息"/>
    <s v="浪潮电子信息产业股份有限公司"/>
    <s v="股票"/>
    <s v="沪深主板股"/>
    <s v="000977.SZ"/>
    <x v="646"/>
    <n v="9900"/>
    <n v="277604.3"/>
    <x v="6000"/>
    <m/>
    <m/>
    <s v="万能"/>
    <s v="新动力23号"/>
    <s v="华安财保资管新动力23集合资产管理产品"/>
    <s v="HA0261"/>
    <s v="组合类保险资管产品"/>
    <s v="固定收益类保险资管产品"/>
    <n v="1"/>
    <s v="华安财保资产管理有限责任公司"/>
    <n v="683234250"/>
    <n v="665176615.48000002"/>
    <m/>
    <m/>
    <m/>
    <m/>
    <s v="是"/>
    <n v="6.8101086032782997E-6"/>
    <m/>
    <m/>
    <m/>
    <m/>
    <m/>
    <m/>
    <m/>
    <m/>
    <m/>
    <m/>
    <m/>
    <m/>
    <m/>
    <m/>
    <m/>
    <m/>
    <m/>
    <m/>
    <m/>
    <m/>
    <m/>
    <m/>
    <m/>
    <m/>
    <m/>
    <m/>
    <m/>
    <m/>
    <m/>
    <m/>
    <m/>
    <m/>
    <m/>
    <m/>
    <m/>
    <m/>
    <m/>
    <m/>
    <s v="固定收益类资产"/>
  </r>
  <r>
    <s v="永 泰 运"/>
    <s v="永泰运化工物流股份有限公司"/>
    <s v="股票"/>
    <s v="沪深主板股"/>
    <s v="001228.SZ"/>
    <x v="315"/>
    <n v="164"/>
    <n v="4995.4399999999996"/>
    <x v="433"/>
    <m/>
    <m/>
    <s v="万能"/>
    <s v="新动力23号"/>
    <s v="华安财保资管新动力23集合资产管理产品"/>
    <s v="HA0261"/>
    <s v="组合类保险资管产品"/>
    <s v="固定收益类保险资管产品"/>
    <n v="1"/>
    <s v="华安财保资产管理有限责任公司"/>
    <n v="683234250"/>
    <n v="665176615.48000002"/>
    <m/>
    <m/>
    <m/>
    <m/>
    <s v="否"/>
    <e v="#DIV/0!"/>
    <m/>
    <m/>
    <m/>
    <m/>
    <m/>
    <m/>
    <m/>
    <m/>
    <m/>
    <m/>
    <m/>
    <m/>
    <m/>
    <m/>
    <m/>
    <m/>
    <m/>
    <m/>
    <m/>
    <m/>
    <m/>
    <m/>
    <m/>
    <m/>
    <m/>
    <m/>
    <m/>
    <m/>
    <m/>
    <m/>
    <m/>
    <m/>
    <m/>
    <m/>
    <m/>
    <m/>
    <m/>
    <m/>
    <s v="固定收益类资产"/>
  </r>
  <r>
    <s v="铭科精技"/>
    <s v="铭科精技控股股份有限公司"/>
    <s v="股票"/>
    <s v="沪深主板股"/>
    <s v="001319.SZ"/>
    <x v="316"/>
    <n v="206"/>
    <n v="3067.34"/>
    <x v="434"/>
    <m/>
    <m/>
    <s v="万能"/>
    <s v="新动力23号"/>
    <s v="华安财保资管新动力23集合资产管理产品"/>
    <s v="HA0261"/>
    <s v="组合类保险资管产品"/>
    <s v="固定收益类保险资管产品"/>
    <n v="1"/>
    <s v="华安财保资产管理有限责任公司"/>
    <n v="683234250"/>
    <n v="665176615.48000002"/>
    <m/>
    <m/>
    <m/>
    <m/>
    <s v="否"/>
    <e v="#DIV/0!"/>
    <m/>
    <m/>
    <m/>
    <m/>
    <m/>
    <m/>
    <m/>
    <m/>
    <m/>
    <m/>
    <m/>
    <m/>
    <m/>
    <m/>
    <m/>
    <m/>
    <m/>
    <m/>
    <m/>
    <m/>
    <m/>
    <m/>
    <m/>
    <m/>
    <m/>
    <m/>
    <m/>
    <m/>
    <m/>
    <m/>
    <m/>
    <m/>
    <m/>
    <m/>
    <m/>
    <m/>
    <m/>
    <m/>
    <s v="固定收益类资产"/>
  </r>
  <r>
    <s v="招商蛇口"/>
    <s v="招商局蛇口工业区控股股份有限公司"/>
    <s v="股票"/>
    <s v="沪深主板股"/>
    <s v="001979.SZ"/>
    <x v="920"/>
    <n v="28600"/>
    <n v="395083.76"/>
    <x v="6001"/>
    <m/>
    <m/>
    <s v="万能"/>
    <s v="新动力23号"/>
    <s v="华安财保资管新动力23集合资产管理产品"/>
    <s v="HA0261"/>
    <s v="组合类保险资管产品"/>
    <s v="固定收益类保险资管产品"/>
    <n v="1"/>
    <s v="华安财保资产管理有限责任公司"/>
    <n v="683234250"/>
    <n v="665176615.48000002"/>
    <m/>
    <m/>
    <m/>
    <m/>
    <s v="是"/>
    <n v="3.6096332616241099E-6"/>
    <m/>
    <m/>
    <m/>
    <m/>
    <m/>
    <m/>
    <m/>
    <m/>
    <m/>
    <m/>
    <m/>
    <m/>
    <m/>
    <m/>
    <m/>
    <m/>
    <m/>
    <m/>
    <m/>
    <m/>
    <m/>
    <m/>
    <m/>
    <m/>
    <m/>
    <m/>
    <m/>
    <m/>
    <m/>
    <m/>
    <m/>
    <m/>
    <m/>
    <m/>
    <m/>
    <m/>
    <m/>
    <m/>
    <s v="固定收益类资产"/>
  </r>
  <r>
    <s v="新 和 成"/>
    <s v="浙江新和成股份有限公司"/>
    <s v="股票"/>
    <s v="沪深主板股"/>
    <s v="002001.SZ"/>
    <x v="473"/>
    <n v="11680"/>
    <n v="348052.5"/>
    <x v="6002"/>
    <m/>
    <m/>
    <s v="万能"/>
    <s v="新动力23号"/>
    <s v="华安财保资管新动力23集合资产管理产品"/>
    <s v="HA0261"/>
    <s v="组合类保险资管产品"/>
    <s v="固定收益类保险资管产品"/>
    <n v="1"/>
    <s v="华安财保资产管理有限责任公司"/>
    <n v="683234250"/>
    <n v="665176615.48000002"/>
    <m/>
    <m/>
    <m/>
    <m/>
    <s v="是"/>
    <n v="4.5299502547856603E-6"/>
    <m/>
    <m/>
    <m/>
    <m/>
    <m/>
    <m/>
    <m/>
    <m/>
    <m/>
    <m/>
    <m/>
    <m/>
    <m/>
    <m/>
    <m/>
    <m/>
    <m/>
    <m/>
    <m/>
    <m/>
    <m/>
    <m/>
    <m/>
    <m/>
    <m/>
    <m/>
    <m/>
    <m/>
    <m/>
    <m/>
    <m/>
    <m/>
    <m/>
    <m/>
    <m/>
    <m/>
    <m/>
    <m/>
    <s v="固定收益类资产"/>
  </r>
  <r>
    <s v="华兰生物"/>
    <s v="华兰生物工程股份有限公司"/>
    <s v="股票"/>
    <s v="沪深主板股"/>
    <s v="002007.SZ"/>
    <x v="921"/>
    <n v="9300"/>
    <n v="359722.33"/>
    <x v="5457"/>
    <m/>
    <m/>
    <s v="万能"/>
    <s v="新动力23号"/>
    <s v="华安财保资管新动力23集合资产管理产品"/>
    <s v="HA0261"/>
    <s v="组合类保险资管产品"/>
    <s v="固定收益类保险资管产品"/>
    <n v="1"/>
    <s v="华安财保资产管理有限责任公司"/>
    <n v="683234250"/>
    <n v="665176615.48000002"/>
    <m/>
    <m/>
    <m/>
    <m/>
    <s v="是"/>
    <n v="5.09765929594136E-6"/>
    <m/>
    <m/>
    <m/>
    <m/>
    <m/>
    <m/>
    <m/>
    <m/>
    <m/>
    <m/>
    <m/>
    <m/>
    <m/>
    <m/>
    <m/>
    <m/>
    <m/>
    <m/>
    <m/>
    <m/>
    <m/>
    <m/>
    <m/>
    <m/>
    <m/>
    <m/>
    <m/>
    <m/>
    <m/>
    <m/>
    <m/>
    <m/>
    <m/>
    <m/>
    <m/>
    <m/>
    <m/>
    <m/>
    <s v="固定收益类资产"/>
  </r>
  <r>
    <s v="大族激光"/>
    <s v="大族激光科技产业集团股份有限公司"/>
    <s v="股票"/>
    <s v="沪深主板股"/>
    <s v="002008.SZ"/>
    <x v="922"/>
    <n v="8700"/>
    <n v="353556.69"/>
    <x v="6003"/>
    <m/>
    <m/>
    <s v="万能"/>
    <s v="新动力23号"/>
    <s v="华安财保资管新动力23集合资产管理产品"/>
    <s v="HA0261"/>
    <s v="组合类保险资管产品"/>
    <s v="固定收益类保险资管产品"/>
    <n v="1"/>
    <s v="华安财保资产管理有限责任公司"/>
    <n v="683234250"/>
    <n v="665176615.48000002"/>
    <m/>
    <m/>
    <m/>
    <m/>
    <s v="是"/>
    <n v="8.2720239206850702E-6"/>
    <m/>
    <m/>
    <m/>
    <m/>
    <m/>
    <m/>
    <m/>
    <m/>
    <m/>
    <m/>
    <m/>
    <m/>
    <m/>
    <m/>
    <m/>
    <m/>
    <m/>
    <m/>
    <m/>
    <m/>
    <m/>
    <m/>
    <m/>
    <m/>
    <m/>
    <m/>
    <m/>
    <m/>
    <m/>
    <m/>
    <m/>
    <m/>
    <m/>
    <m/>
    <m/>
    <m/>
    <m/>
    <m/>
    <s v="固定收益类资产"/>
  </r>
  <r>
    <s v="分众传媒"/>
    <s v="分众传媒信息技术股份有限公司"/>
    <s v="股票"/>
    <s v="沪深主板股"/>
    <s v="002027.SZ"/>
    <x v="923"/>
    <n v="90500"/>
    <n v="833686.31"/>
    <x v="6004"/>
    <m/>
    <m/>
    <s v="万能"/>
    <s v="新动力23号"/>
    <s v="华安财保资管新动力23集合资产管理产品"/>
    <s v="HA0261"/>
    <s v="组合类保险资管产品"/>
    <s v="固定收益类保险资管产品"/>
    <n v="1"/>
    <s v="华安财保资产管理有限责任公司"/>
    <n v="683234250"/>
    <n v="665176615.48000002"/>
    <m/>
    <m/>
    <m/>
    <m/>
    <s v="是"/>
    <n v="6.2663584299471096E-6"/>
    <m/>
    <m/>
    <m/>
    <m/>
    <m/>
    <m/>
    <m/>
    <m/>
    <m/>
    <m/>
    <m/>
    <m/>
    <m/>
    <m/>
    <m/>
    <m/>
    <m/>
    <m/>
    <m/>
    <m/>
    <m/>
    <m/>
    <m/>
    <m/>
    <m/>
    <m/>
    <m/>
    <m/>
    <m/>
    <m/>
    <m/>
    <m/>
    <m/>
    <m/>
    <m/>
    <m/>
    <m/>
    <m/>
    <s v="固定收益类资产"/>
  </r>
  <r>
    <s v="苏 泊 尔"/>
    <s v="浙江苏泊尔股份有限公司"/>
    <s v="股票"/>
    <s v="沪深主板股"/>
    <s v="002032.SZ"/>
    <x v="924"/>
    <n v="3400"/>
    <n v="210283.2"/>
    <x v="5460"/>
    <m/>
    <m/>
    <s v="万能"/>
    <s v="新动力23号"/>
    <s v="华安财保资管新动力23集合资产管理产品"/>
    <s v="HA0261"/>
    <s v="组合类保险资管产品"/>
    <s v="固定收益类保险资管产品"/>
    <n v="1"/>
    <s v="华安财保资产管理有限责任公司"/>
    <n v="683234250"/>
    <n v="665176615.48000002"/>
    <m/>
    <m/>
    <m/>
    <m/>
    <s v="是"/>
    <n v="4.2043903738078497E-6"/>
    <m/>
    <m/>
    <m/>
    <m/>
    <m/>
    <m/>
    <m/>
    <m/>
    <m/>
    <m/>
    <m/>
    <m/>
    <m/>
    <m/>
    <m/>
    <m/>
    <m/>
    <m/>
    <m/>
    <m/>
    <m/>
    <m/>
    <m/>
    <m/>
    <m/>
    <m/>
    <m/>
    <m/>
    <m/>
    <m/>
    <m/>
    <m/>
    <m/>
    <m/>
    <m/>
    <m/>
    <m/>
    <m/>
    <s v="固定收益类资产"/>
  </r>
  <r>
    <s v="美年健康"/>
    <s v="美年大健康产业控股股份有限公司"/>
    <s v="股票"/>
    <s v="沪深主板股"/>
    <s v="002044.SZ"/>
    <x v="1043"/>
    <n v="25500"/>
    <n v="180065"/>
    <x v="6005"/>
    <m/>
    <m/>
    <s v="万能"/>
    <s v="新动力23号"/>
    <s v="华安财保资管新动力23集合资产管理产品"/>
    <s v="HA0261"/>
    <s v="组合类保险资管产品"/>
    <s v="固定收益类保险资管产品"/>
    <n v="1"/>
    <s v="华安财保资产管理有限责任公司"/>
    <n v="683234250"/>
    <n v="665176615.48000002"/>
    <m/>
    <m/>
    <m/>
    <m/>
    <s v="是"/>
    <n v="6.5146514512415804E-6"/>
    <m/>
    <m/>
    <m/>
    <m/>
    <m/>
    <m/>
    <m/>
    <m/>
    <m/>
    <m/>
    <m/>
    <m/>
    <m/>
    <m/>
    <m/>
    <m/>
    <m/>
    <m/>
    <m/>
    <m/>
    <m/>
    <m/>
    <m/>
    <m/>
    <m/>
    <m/>
    <m/>
    <m/>
    <m/>
    <m/>
    <m/>
    <m/>
    <m/>
    <m/>
    <m/>
    <m/>
    <m/>
    <m/>
    <s v="固定收益类资产"/>
  </r>
  <r>
    <s v="紫光国微"/>
    <s v="紫光国芯微电子股份有限公司"/>
    <s v="股票"/>
    <s v="沪深主板股"/>
    <s v="002049.SZ"/>
    <x v="185"/>
    <n v="4400"/>
    <n v="620092.65"/>
    <x v="6006"/>
    <m/>
    <m/>
    <s v="万能"/>
    <s v="新动力23号"/>
    <s v="华安财保资管新动力23集合资产管理产品"/>
    <s v="HA0261"/>
    <s v="组合类保险资管产品"/>
    <s v="固定收益类保险资管产品"/>
    <n v="1"/>
    <s v="华安财保资产管理有限责任公司"/>
    <n v="683234250"/>
    <n v="665176615.48000002"/>
    <m/>
    <m/>
    <m/>
    <m/>
    <s v="是"/>
    <n v="7.25043565849285E-6"/>
    <m/>
    <m/>
    <m/>
    <m/>
    <m/>
    <m/>
    <m/>
    <m/>
    <m/>
    <m/>
    <m/>
    <m/>
    <m/>
    <m/>
    <m/>
    <m/>
    <m/>
    <m/>
    <m/>
    <m/>
    <m/>
    <m/>
    <m/>
    <m/>
    <m/>
    <m/>
    <m/>
    <m/>
    <m/>
    <m/>
    <m/>
    <m/>
    <m/>
    <m/>
    <m/>
    <m/>
    <m/>
    <m/>
    <s v="固定收益类资产"/>
  </r>
  <r>
    <s v="三花智控"/>
    <s v="浙江三花智能控制股份有限公司"/>
    <s v="股票"/>
    <s v="沪深主板股"/>
    <s v="002050.SZ"/>
    <x v="925"/>
    <n v="17900"/>
    <n v="383841.31"/>
    <x v="6007"/>
    <m/>
    <m/>
    <s v="万能"/>
    <s v="新动力23号"/>
    <s v="华安财保资管新动力23集合资产管理产品"/>
    <s v="HA0261"/>
    <s v="组合类保险资管产品"/>
    <s v="固定收益类保险资管产品"/>
    <n v="1"/>
    <s v="华安财保资产管理有限责任公司"/>
    <n v="683234250"/>
    <n v="665176615.48000002"/>
    <m/>
    <m/>
    <m/>
    <m/>
    <s v="是"/>
    <n v="4.9845464246429896E-6"/>
    <m/>
    <m/>
    <m/>
    <m/>
    <m/>
    <m/>
    <m/>
    <m/>
    <m/>
    <m/>
    <m/>
    <m/>
    <m/>
    <m/>
    <m/>
    <m/>
    <m/>
    <m/>
    <m/>
    <m/>
    <m/>
    <m/>
    <m/>
    <m/>
    <m/>
    <m/>
    <m/>
    <m/>
    <m/>
    <m/>
    <m/>
    <m/>
    <m/>
    <m/>
    <m/>
    <m/>
    <m/>
    <m/>
    <s v="固定收益类资产"/>
  </r>
  <r>
    <s v="华峰化学"/>
    <s v="华峰化学股份有限公司"/>
    <s v="股票"/>
    <s v="沪深主板股"/>
    <s v="002064.SZ"/>
    <x v="926"/>
    <n v="15300"/>
    <n v="154607"/>
    <x v="5741"/>
    <m/>
    <m/>
    <s v="万能"/>
    <s v="新动力23号"/>
    <s v="华安财保资管新动力23集合资产管理产品"/>
    <s v="HA0261"/>
    <s v="组合类保险资管产品"/>
    <s v="固定收益类保险资管产品"/>
    <n v="1"/>
    <s v="华安财保资产管理有限责任公司"/>
    <n v="683234250"/>
    <n v="665176615.48000002"/>
    <m/>
    <m/>
    <m/>
    <m/>
    <s v="是"/>
    <n v="3.0830961534162499E-6"/>
    <m/>
    <m/>
    <m/>
    <m/>
    <m/>
    <m/>
    <m/>
    <m/>
    <m/>
    <m/>
    <m/>
    <m/>
    <m/>
    <m/>
    <m/>
    <m/>
    <m/>
    <m/>
    <m/>
    <m/>
    <m/>
    <m/>
    <m/>
    <m/>
    <m/>
    <m/>
    <m/>
    <m/>
    <m/>
    <m/>
    <m/>
    <m/>
    <m/>
    <m/>
    <m/>
    <m/>
    <m/>
    <m/>
    <s v="固定收益类资产"/>
  </r>
  <r>
    <s v="韵达股份"/>
    <s v="韵达控股股份有限公司"/>
    <s v="股票"/>
    <s v="沪深主板股"/>
    <s v="002120.SZ"/>
    <x v="654"/>
    <n v="12300"/>
    <n v="198964.59"/>
    <x v="6008"/>
    <m/>
    <m/>
    <s v="万能"/>
    <s v="新动力23号"/>
    <s v="华安财保资管新动力23集合资产管理产品"/>
    <s v="HA0261"/>
    <s v="组合类保险资管产品"/>
    <s v="固定收益类保险资管产品"/>
    <n v="1"/>
    <s v="华安财保资产管理有限责任公司"/>
    <n v="683234250"/>
    <n v="665176615.48000002"/>
    <m/>
    <m/>
    <m/>
    <m/>
    <s v="是"/>
    <n v="4.2373377259326303E-6"/>
    <m/>
    <m/>
    <m/>
    <m/>
    <m/>
    <m/>
    <m/>
    <m/>
    <m/>
    <m/>
    <m/>
    <m/>
    <m/>
    <m/>
    <m/>
    <m/>
    <m/>
    <m/>
    <m/>
    <m/>
    <m/>
    <m/>
    <m/>
    <m/>
    <m/>
    <m/>
    <m/>
    <m/>
    <m/>
    <m/>
    <m/>
    <m/>
    <m/>
    <m/>
    <m/>
    <m/>
    <m/>
    <m/>
    <s v="固定收益类资产"/>
  </r>
  <r>
    <s v="中环股份"/>
    <s v="天津中环半导体股份有限公司"/>
    <s v="股票"/>
    <s v="沪深主板股"/>
    <s v="002129.SZ"/>
    <x v="656"/>
    <n v="22800"/>
    <n v="691793.41"/>
    <x v="6009"/>
    <m/>
    <m/>
    <s v="万能"/>
    <s v="新动力23号"/>
    <s v="华安财保资管新动力23集合资产管理产品"/>
    <s v="HA0261"/>
    <s v="组合类保险资管产品"/>
    <s v="固定收益类保险资管产品"/>
    <n v="1"/>
    <s v="华安财保资产管理有限责任公司"/>
    <n v="683234250"/>
    <n v="665176615.48000002"/>
    <m/>
    <m/>
    <m/>
    <m/>
    <s v="是"/>
    <n v="7.0550367460830798E-6"/>
    <m/>
    <m/>
    <m/>
    <m/>
    <m/>
    <m/>
    <m/>
    <m/>
    <m/>
    <m/>
    <m/>
    <m/>
    <m/>
    <m/>
    <m/>
    <m/>
    <m/>
    <m/>
    <m/>
    <m/>
    <m/>
    <m/>
    <m/>
    <m/>
    <m/>
    <m/>
    <m/>
    <m/>
    <m/>
    <m/>
    <m/>
    <m/>
    <m/>
    <m/>
    <m/>
    <m/>
    <m/>
    <m/>
    <s v="固定收益类资产"/>
  </r>
  <r>
    <s v="宁波银行"/>
    <s v="宁波银行股份有限公司"/>
    <s v="股票"/>
    <s v="沪深主板股"/>
    <s v="002142.SZ"/>
    <x v="657"/>
    <n v="74620"/>
    <n v="2596545.35"/>
    <x v="6010"/>
    <m/>
    <m/>
    <s v="万能"/>
    <s v="新动力23号"/>
    <s v="华安财保资管新动力23集合资产管理产品"/>
    <s v="HA0261"/>
    <s v="组合类保险资管产品"/>
    <s v="固定收益类保险资管产品"/>
    <n v="1"/>
    <s v="华安财保资产管理有限责任公司"/>
    <n v="683234250"/>
    <n v="665176615.48000002"/>
    <m/>
    <m/>
    <m/>
    <m/>
    <s v="是"/>
    <n v="1.1299912782360701E-5"/>
    <m/>
    <m/>
    <m/>
    <m/>
    <m/>
    <m/>
    <m/>
    <m/>
    <m/>
    <m/>
    <m/>
    <m/>
    <m/>
    <m/>
    <m/>
    <m/>
    <m/>
    <m/>
    <m/>
    <m/>
    <m/>
    <m/>
    <m/>
    <m/>
    <m/>
    <m/>
    <m/>
    <m/>
    <m/>
    <m/>
    <m/>
    <m/>
    <m/>
    <m/>
    <m/>
    <m/>
    <m/>
    <m/>
    <s v="固定收益类资产"/>
  </r>
  <r>
    <s v="中航光电"/>
    <s v="中航光电科技股份有限公司"/>
    <s v="股票"/>
    <s v="沪深主板股"/>
    <s v="002179.SZ"/>
    <x v="465"/>
    <n v="5579"/>
    <n v="403821.29"/>
    <x v="6011"/>
    <m/>
    <m/>
    <s v="万能"/>
    <s v="新动力23号"/>
    <s v="华安财保资管新动力23集合资产管理产品"/>
    <s v="HA0261"/>
    <s v="组合类保险资管产品"/>
    <s v="固定收益类保险资管产品"/>
    <n v="1"/>
    <s v="华安财保资产管理有限责任公司"/>
    <n v="683234250"/>
    <n v="665176615.48000002"/>
    <m/>
    <m/>
    <m/>
    <m/>
    <s v="是"/>
    <n v="4.9134860086746496E-6"/>
    <m/>
    <m/>
    <m/>
    <m/>
    <m/>
    <m/>
    <m/>
    <m/>
    <m/>
    <m/>
    <m/>
    <m/>
    <m/>
    <m/>
    <m/>
    <m/>
    <m/>
    <m/>
    <m/>
    <m/>
    <m/>
    <m/>
    <m/>
    <m/>
    <m/>
    <m/>
    <m/>
    <m/>
    <m/>
    <m/>
    <m/>
    <m/>
    <m/>
    <m/>
    <m/>
    <m/>
    <m/>
    <m/>
    <s v="固定收益类资产"/>
  </r>
  <r>
    <s v="科大讯飞"/>
    <s v="科大讯飞股份有限公司"/>
    <s v="股票"/>
    <s v="沪深主板股"/>
    <s v="002230.SZ"/>
    <x v="662"/>
    <n v="17500"/>
    <n v="702658.7"/>
    <x v="6012"/>
    <m/>
    <m/>
    <s v="万能"/>
    <s v="新动力23号"/>
    <s v="华安财保资管新动力23集合资产管理产品"/>
    <s v="HA0261"/>
    <s v="组合类保险资管产品"/>
    <s v="固定收益类保险资管产品"/>
    <n v="1"/>
    <s v="华安财保资产管理有限责任公司"/>
    <n v="683234250"/>
    <n v="665176615.48000002"/>
    <m/>
    <m/>
    <m/>
    <m/>
    <s v="是"/>
    <n v="7.5290667851434897E-6"/>
    <m/>
    <m/>
    <m/>
    <m/>
    <m/>
    <m/>
    <m/>
    <m/>
    <m/>
    <m/>
    <m/>
    <m/>
    <m/>
    <m/>
    <m/>
    <m/>
    <m/>
    <m/>
    <m/>
    <m/>
    <m/>
    <m/>
    <m/>
    <m/>
    <m/>
    <m/>
    <m/>
    <m/>
    <m/>
    <m/>
    <m/>
    <m/>
    <m/>
    <m/>
    <m/>
    <m/>
    <m/>
    <m/>
    <s v="固定收益类资产"/>
  </r>
  <r>
    <s v="大华股份"/>
    <s v="浙江大华技术股份有限公司"/>
    <s v="股票"/>
    <s v="沪深主板股"/>
    <s v="002236.SZ"/>
    <x v="927"/>
    <n v="17200"/>
    <n v="373927.2"/>
    <x v="6013"/>
    <m/>
    <m/>
    <s v="万能"/>
    <s v="新动力23号"/>
    <s v="华安财保资管新动力23集合资产管理产品"/>
    <s v="HA0261"/>
    <s v="组合类保险资管产品"/>
    <s v="固定收益类保险资管产品"/>
    <n v="1"/>
    <s v="华安财保资产管理有限责任公司"/>
    <n v="683234250"/>
    <n v="665176615.48000002"/>
    <m/>
    <m/>
    <m/>
    <m/>
    <s v="是"/>
    <n v="5.74376644472475E-6"/>
    <m/>
    <m/>
    <m/>
    <m/>
    <m/>
    <m/>
    <m/>
    <m/>
    <m/>
    <m/>
    <m/>
    <m/>
    <m/>
    <m/>
    <m/>
    <m/>
    <m/>
    <m/>
    <m/>
    <m/>
    <m/>
    <m/>
    <m/>
    <m/>
    <m/>
    <m/>
    <m/>
    <m/>
    <m/>
    <m/>
    <m/>
    <m/>
    <m/>
    <m/>
    <m/>
    <m/>
    <m/>
    <m/>
    <s v="固定收益类资产"/>
  </r>
  <r>
    <s v="歌尔股份"/>
    <s v="歌尔股份有限公司"/>
    <s v="股票"/>
    <s v="沪深主板股"/>
    <s v="002241.SZ"/>
    <x v="408"/>
    <n v="26400"/>
    <n v="993570.22"/>
    <x v="6014"/>
    <m/>
    <m/>
    <s v="万能"/>
    <s v="新动力23号"/>
    <s v="华安财保资管新动力23集合资产管理产品"/>
    <s v="HA0261"/>
    <s v="组合类保险资管产品"/>
    <s v="固定收益类保险资管产品"/>
    <n v="1"/>
    <s v="华安财保资产管理有限责任公司"/>
    <n v="683234250"/>
    <n v="665176615.48000002"/>
    <m/>
    <m/>
    <m/>
    <m/>
    <s v="是"/>
    <n v="7.72761099492876E-6"/>
    <m/>
    <m/>
    <m/>
    <m/>
    <m/>
    <m/>
    <m/>
    <m/>
    <m/>
    <m/>
    <m/>
    <m/>
    <m/>
    <m/>
    <m/>
    <m/>
    <m/>
    <m/>
    <m/>
    <m/>
    <m/>
    <m/>
    <m/>
    <m/>
    <m/>
    <m/>
    <m/>
    <m/>
    <m/>
    <m/>
    <m/>
    <m/>
    <m/>
    <m/>
    <m/>
    <m/>
    <m/>
    <m/>
    <s v="固定收益类资产"/>
  </r>
  <r>
    <s v="上海莱士"/>
    <s v="上海莱士血液制品股份有限公司"/>
    <s v="股票"/>
    <s v="沪深主板股"/>
    <s v="002252.SZ"/>
    <x v="928"/>
    <n v="34900"/>
    <n v="248834.5"/>
    <x v="6015"/>
    <m/>
    <m/>
    <s v="万能"/>
    <s v="新动力23号"/>
    <s v="华安财保资管新动力23集合资产管理产品"/>
    <s v="HA0261"/>
    <s v="组合类保险资管产品"/>
    <s v="固定收益类保险资管产品"/>
    <n v="1"/>
    <s v="华安财保资产管理有限责任公司"/>
    <n v="683234250"/>
    <n v="665176615.48000002"/>
    <m/>
    <m/>
    <m/>
    <m/>
    <s v="是"/>
    <n v="5.1774362999550799E-6"/>
    <m/>
    <m/>
    <m/>
    <m/>
    <m/>
    <m/>
    <m/>
    <m/>
    <m/>
    <m/>
    <m/>
    <m/>
    <m/>
    <m/>
    <m/>
    <m/>
    <m/>
    <m/>
    <m/>
    <m/>
    <m/>
    <m/>
    <m/>
    <m/>
    <m/>
    <m/>
    <m/>
    <m/>
    <m/>
    <m/>
    <m/>
    <m/>
    <m/>
    <m/>
    <m/>
    <m/>
    <m/>
    <m/>
    <s v="固定收益类资产"/>
  </r>
  <r>
    <s v="东方雨虹"/>
    <s v="北京东方雨虹防水技术股份有限公司"/>
    <s v="股票"/>
    <s v="沪深主板股"/>
    <s v="002271.SZ"/>
    <x v="460"/>
    <n v="22156"/>
    <n v="982343.95"/>
    <x v="6016"/>
    <m/>
    <m/>
    <s v="万能"/>
    <s v="新动力23号"/>
    <s v="华安财保资管新动力23集合资产管理产品"/>
    <s v="HA0261"/>
    <s v="组合类保险资管产品"/>
    <s v="固定收益类保险资管产品"/>
    <n v="1"/>
    <s v="华安财保资产管理有限责任公司"/>
    <n v="683234250"/>
    <n v="665176615.48000002"/>
    <m/>
    <m/>
    <m/>
    <m/>
    <s v="是"/>
    <n v="8.7933640201337794E-6"/>
    <m/>
    <m/>
    <m/>
    <m/>
    <m/>
    <m/>
    <m/>
    <m/>
    <m/>
    <m/>
    <m/>
    <m/>
    <m/>
    <m/>
    <m/>
    <m/>
    <m/>
    <m/>
    <m/>
    <m/>
    <m/>
    <m/>
    <m/>
    <m/>
    <m/>
    <m/>
    <m/>
    <m/>
    <m/>
    <m/>
    <m/>
    <m/>
    <m/>
    <m/>
    <m/>
    <m/>
    <m/>
    <m/>
    <s v="固定收益类资产"/>
  </r>
  <r>
    <s v="洋河股份"/>
    <s v="江苏洋河酒厂股份有限公司"/>
    <s v="股票"/>
    <s v="沪深主板股"/>
    <s v="002304.SZ"/>
    <x v="671"/>
    <n v="6100"/>
    <n v="1064874.6399999999"/>
    <x v="6017"/>
    <m/>
    <m/>
    <s v="万能"/>
    <s v="新动力23号"/>
    <s v="华安财保资管新动力23集合资产管理产品"/>
    <s v="HA0261"/>
    <s v="组合类保险资管产品"/>
    <s v="固定收益类保险资管产品"/>
    <n v="1"/>
    <s v="华安财保资产管理有限责任公司"/>
    <n v="683234250"/>
    <n v="665176615.48000002"/>
    <m/>
    <m/>
    <m/>
    <m/>
    <s v="是"/>
    <n v="4.0478092725356799E-6"/>
    <m/>
    <m/>
    <m/>
    <m/>
    <m/>
    <m/>
    <m/>
    <m/>
    <m/>
    <m/>
    <m/>
    <m/>
    <m/>
    <m/>
    <m/>
    <m/>
    <m/>
    <m/>
    <m/>
    <m/>
    <m/>
    <m/>
    <m/>
    <m/>
    <m/>
    <m/>
    <m/>
    <m/>
    <m/>
    <m/>
    <m/>
    <m/>
    <m/>
    <m/>
    <m/>
    <m/>
    <m/>
    <m/>
    <s v="固定收益类资产"/>
  </r>
  <r>
    <s v="海大集团"/>
    <s v="广东海大集团股份有限公司"/>
    <s v="股票"/>
    <s v="沪深主板股"/>
    <s v="002311.SZ"/>
    <x v="564"/>
    <n v="9038"/>
    <n v="594890.31000000006"/>
    <x v="6018"/>
    <m/>
    <m/>
    <s v="万能"/>
    <s v="新动力23号"/>
    <s v="华安财保资管新动力23集合资产管理产品"/>
    <s v="HA0261"/>
    <s v="组合类保险资管产品"/>
    <s v="固定收益类保险资管产品"/>
    <n v="1"/>
    <s v="华安财保资产管理有限责任公司"/>
    <n v="683234250"/>
    <n v="665176615.48000002"/>
    <m/>
    <m/>
    <m/>
    <m/>
    <s v="是"/>
    <n v="5.4407728499000696E-6"/>
    <m/>
    <m/>
    <m/>
    <m/>
    <m/>
    <m/>
    <m/>
    <m/>
    <m/>
    <m/>
    <m/>
    <m/>
    <m/>
    <m/>
    <m/>
    <m/>
    <m/>
    <m/>
    <m/>
    <m/>
    <m/>
    <m/>
    <m/>
    <m/>
    <m/>
    <m/>
    <m/>
    <m/>
    <m/>
    <m/>
    <m/>
    <m/>
    <m/>
    <m/>
    <m/>
    <m/>
    <m/>
    <m/>
    <s v="固定收益类资产"/>
  </r>
  <r>
    <s v="顺丰控股"/>
    <s v="顺丰控股股份有限公司"/>
    <s v="股票"/>
    <s v="沪深主板股"/>
    <s v="002352.SZ"/>
    <x v="929"/>
    <n v="19000"/>
    <n v="1162102.22"/>
    <x v="6019"/>
    <m/>
    <m/>
    <s v="万能"/>
    <s v="新动力23号"/>
    <s v="华安财保资管新动力23集合资产管理产品"/>
    <s v="HA0261"/>
    <s v="组合类保险资管产品"/>
    <s v="固定收益类保险资管产品"/>
    <n v="1"/>
    <s v="华安财保资产管理有限责任公司"/>
    <n v="683234250"/>
    <n v="665176615.48000002"/>
    <m/>
    <m/>
    <m/>
    <m/>
    <s v="是"/>
    <n v="3.8813512807553104E-6"/>
    <m/>
    <m/>
    <m/>
    <m/>
    <m/>
    <m/>
    <m/>
    <m/>
    <m/>
    <m/>
    <m/>
    <m/>
    <m/>
    <m/>
    <m/>
    <m/>
    <m/>
    <m/>
    <m/>
    <m/>
    <m/>
    <m/>
    <m/>
    <m/>
    <m/>
    <m/>
    <m/>
    <m/>
    <m/>
    <m/>
    <m/>
    <m/>
    <m/>
    <m/>
    <m/>
    <m/>
    <m/>
    <m/>
    <s v="固定收益类资产"/>
  </r>
  <r>
    <s v="北方华创"/>
    <s v="北方华创科技集团股份有限公司"/>
    <s v="股票"/>
    <s v="沪深主板股"/>
    <s v="002371.SZ"/>
    <x v="463"/>
    <n v="2400"/>
    <n v="467251.11"/>
    <x v="5754"/>
    <m/>
    <m/>
    <s v="万能"/>
    <s v="新动力23号"/>
    <s v="华安财保资管新动力23集合资产管理产品"/>
    <s v="HA0261"/>
    <s v="组合类保险资管产品"/>
    <s v="固定收益类保险资管产品"/>
    <n v="1"/>
    <s v="华安财保资产管理有限责任公司"/>
    <n v="683234250"/>
    <n v="665176615.48000002"/>
    <m/>
    <m/>
    <m/>
    <m/>
    <s v="是"/>
    <n v="4.5643110109199197E-6"/>
    <m/>
    <m/>
    <m/>
    <m/>
    <m/>
    <m/>
    <m/>
    <m/>
    <m/>
    <m/>
    <m/>
    <m/>
    <m/>
    <m/>
    <m/>
    <m/>
    <m/>
    <m/>
    <m/>
    <m/>
    <m/>
    <m/>
    <m/>
    <m/>
    <m/>
    <m/>
    <m/>
    <m/>
    <m/>
    <m/>
    <m/>
    <m/>
    <m/>
    <m/>
    <m/>
    <m/>
    <m/>
    <m/>
    <s v="固定收益类资产"/>
  </r>
  <r>
    <s v="广 联 达"/>
    <s v="广联达科技股份有限公司"/>
    <s v="股票"/>
    <s v="沪深主板股"/>
    <s v="002410.SZ"/>
    <x v="676"/>
    <n v="9898"/>
    <n v="649378.85"/>
    <x v="6020"/>
    <m/>
    <m/>
    <s v="万能"/>
    <s v="新动力23号"/>
    <s v="华安财保资管新动力23集合资产管理产品"/>
    <s v="HA0261"/>
    <s v="组合类保险资管产品"/>
    <s v="固定收益类保险资管产品"/>
    <n v="1"/>
    <s v="华安财保资产管理有限责任公司"/>
    <n v="683234250"/>
    <n v="665176615.48000002"/>
    <m/>
    <m/>
    <m/>
    <m/>
    <s v="是"/>
    <n v="8.3149383942744903E-6"/>
    <m/>
    <m/>
    <m/>
    <m/>
    <m/>
    <m/>
    <m/>
    <m/>
    <m/>
    <m/>
    <m/>
    <m/>
    <m/>
    <m/>
    <m/>
    <m/>
    <m/>
    <m/>
    <m/>
    <m/>
    <m/>
    <m/>
    <m/>
    <m/>
    <m/>
    <m/>
    <m/>
    <m/>
    <m/>
    <m/>
    <m/>
    <m/>
    <m/>
    <m/>
    <m/>
    <m/>
    <m/>
    <m/>
    <s v="固定收益类资产"/>
  </r>
  <r>
    <s v="高德红外"/>
    <s v="武汉高德红外股份有限公司"/>
    <s v="股票"/>
    <s v="沪深主板股"/>
    <s v="002414.SZ"/>
    <x v="930"/>
    <n v="9120"/>
    <n v="240223.72"/>
    <x v="6021"/>
    <m/>
    <m/>
    <s v="万能"/>
    <s v="新动力23号"/>
    <s v="华安财保资管新动力23集合资产管理产品"/>
    <s v="HA0261"/>
    <s v="组合类保险资管产品"/>
    <s v="固定收益类保险资管产品"/>
    <n v="1"/>
    <s v="华安财保资产管理有限责任公司"/>
    <n v="683234250"/>
    <n v="665176615.48000002"/>
    <m/>
    <m/>
    <m/>
    <m/>
    <s v="是"/>
    <n v="3.8865431096371699E-6"/>
    <m/>
    <m/>
    <m/>
    <m/>
    <m/>
    <m/>
    <m/>
    <m/>
    <m/>
    <m/>
    <m/>
    <m/>
    <m/>
    <m/>
    <m/>
    <m/>
    <m/>
    <m/>
    <m/>
    <m/>
    <m/>
    <m/>
    <m/>
    <m/>
    <m/>
    <m/>
    <m/>
    <m/>
    <m/>
    <m/>
    <m/>
    <m/>
    <m/>
    <m/>
    <m/>
    <m/>
    <m/>
    <m/>
    <s v="固定收益类资产"/>
  </r>
  <r>
    <s v="海康威视"/>
    <s v="杭州海康威视数字技术股份有限公司"/>
    <s v="股票"/>
    <s v="沪深主板股"/>
    <s v="002415.SZ"/>
    <x v="466"/>
    <n v="29000"/>
    <n v="1416437.28"/>
    <x v="6022"/>
    <m/>
    <m/>
    <s v="万能"/>
    <s v="新动力23号"/>
    <s v="华安财保资管新动力23集合资产管理产品"/>
    <s v="HA0261"/>
    <s v="组合类保险资管产品"/>
    <s v="固定收益类保险资管产品"/>
    <n v="1"/>
    <s v="华安财保资产管理有限责任公司"/>
    <n v="683234250"/>
    <n v="665176615.48000002"/>
    <m/>
    <m/>
    <m/>
    <m/>
    <s v="是"/>
    <n v="3.0742455577802801E-6"/>
    <m/>
    <m/>
    <m/>
    <m/>
    <m/>
    <m/>
    <m/>
    <m/>
    <m/>
    <m/>
    <m/>
    <m/>
    <m/>
    <m/>
    <m/>
    <m/>
    <m/>
    <m/>
    <m/>
    <m/>
    <m/>
    <m/>
    <m/>
    <m/>
    <m/>
    <m/>
    <m/>
    <m/>
    <m/>
    <m/>
    <m/>
    <m/>
    <m/>
    <m/>
    <m/>
    <m/>
    <m/>
    <m/>
    <s v="固定收益类资产"/>
  </r>
  <r>
    <s v="晶澳科技"/>
    <s v="晶澳太阳能科技股份有限公司"/>
    <s v="股票"/>
    <s v="沪深主板股"/>
    <s v="002459.SZ"/>
    <x v="931"/>
    <n v="6900"/>
    <n v="598929"/>
    <x v="6023"/>
    <m/>
    <m/>
    <s v="万能"/>
    <s v="新动力23号"/>
    <s v="华安财保资管新动力23集合资产管理产品"/>
    <s v="HA0261"/>
    <s v="组合类保险资管产品"/>
    <s v="固定收益类保险资管产品"/>
    <n v="1"/>
    <s v="华安财保资产管理有限责任公司"/>
    <n v="683234250"/>
    <n v="665176615.48000002"/>
    <m/>
    <m/>
    <m/>
    <m/>
    <s v="是"/>
    <n v="4.3122835098919202E-6"/>
    <m/>
    <m/>
    <m/>
    <m/>
    <m/>
    <m/>
    <m/>
    <m/>
    <m/>
    <m/>
    <m/>
    <m/>
    <m/>
    <m/>
    <m/>
    <m/>
    <m/>
    <m/>
    <m/>
    <m/>
    <m/>
    <m/>
    <m/>
    <m/>
    <m/>
    <m/>
    <m/>
    <m/>
    <m/>
    <m/>
    <m/>
    <m/>
    <m/>
    <m/>
    <m/>
    <m/>
    <m/>
    <m/>
    <s v="固定收益类资产"/>
  </r>
  <r>
    <s v="赣锋锂业"/>
    <s v="江西赣锋锂业股份有限公司"/>
    <s v="股票"/>
    <s v="沪深主板股"/>
    <s v="002460.SZ"/>
    <x v="679"/>
    <n v="8900"/>
    <n v="849292.43"/>
    <x v="6024"/>
    <m/>
    <m/>
    <s v="万能"/>
    <s v="新动力23号"/>
    <s v="华安财保资管新动力23集合资产管理产品"/>
    <s v="HA0261"/>
    <s v="组合类保险资管产品"/>
    <s v="固定收益类保险资管产品"/>
    <n v="1"/>
    <s v="华安财保资产管理有限责任公司"/>
    <n v="683234250"/>
    <n v="665176615.48000002"/>
    <m/>
    <m/>
    <m/>
    <m/>
    <s v="是"/>
    <n v="6.1913953128827901E-6"/>
    <m/>
    <m/>
    <m/>
    <m/>
    <m/>
    <m/>
    <m/>
    <m/>
    <m/>
    <m/>
    <m/>
    <m/>
    <m/>
    <m/>
    <m/>
    <m/>
    <m/>
    <m/>
    <m/>
    <m/>
    <m/>
    <m/>
    <m/>
    <m/>
    <m/>
    <m/>
    <m/>
    <m/>
    <m/>
    <m/>
    <m/>
    <m/>
    <m/>
    <m/>
    <m/>
    <m/>
    <m/>
    <m/>
    <s v="固定收益类资产"/>
  </r>
  <r>
    <s v="天齐锂业"/>
    <s v="天齐锂业股份有限公司"/>
    <s v="股票"/>
    <s v="沪深主板股"/>
    <s v="002466.SZ"/>
    <x v="932"/>
    <n v="11400"/>
    <n v="1052387"/>
    <x v="6025"/>
    <m/>
    <m/>
    <s v="万能"/>
    <s v="新动力23号"/>
    <s v="华安财保资管新动力23集合资产管理产品"/>
    <s v="HA0261"/>
    <s v="组合类保险资管产品"/>
    <s v="固定收益类保险资管产品"/>
    <n v="1"/>
    <s v="华安财保资产管理有限责任公司"/>
    <n v="683234250"/>
    <n v="665176615.48000002"/>
    <m/>
    <m/>
    <m/>
    <m/>
    <s v="是"/>
    <n v="7.7178286926411899E-6"/>
    <m/>
    <m/>
    <m/>
    <m/>
    <m/>
    <m/>
    <m/>
    <m/>
    <m/>
    <m/>
    <m/>
    <m/>
    <m/>
    <m/>
    <m/>
    <m/>
    <m/>
    <m/>
    <m/>
    <m/>
    <m/>
    <m/>
    <m/>
    <m/>
    <m/>
    <m/>
    <m/>
    <m/>
    <m/>
    <m/>
    <m/>
    <m/>
    <m/>
    <m/>
    <m/>
    <m/>
    <m/>
    <m/>
    <s v="固定收益类资产"/>
  </r>
  <r>
    <s v="立讯精密"/>
    <s v="立讯精密工业股份有限公司"/>
    <s v="股票"/>
    <s v="沪深主板股"/>
    <s v="002475.SZ"/>
    <x v="457"/>
    <n v="46300"/>
    <n v="2273685.2999999998"/>
    <x v="6026"/>
    <m/>
    <m/>
    <s v="万能"/>
    <s v="新动力23号"/>
    <s v="华安财保资管新动力23集合资产管理产品"/>
    <s v="HA0261"/>
    <s v="组合类保险资管产品"/>
    <s v="固定收益类保险资管产品"/>
    <n v="1"/>
    <s v="华安财保资产管理有限责任公司"/>
    <n v="683234250"/>
    <n v="665176615.48000002"/>
    <m/>
    <m/>
    <m/>
    <m/>
    <s v="是"/>
    <n v="6.5355773270551903E-6"/>
    <m/>
    <m/>
    <m/>
    <m/>
    <m/>
    <m/>
    <m/>
    <m/>
    <m/>
    <m/>
    <m/>
    <m/>
    <m/>
    <m/>
    <m/>
    <m/>
    <m/>
    <m/>
    <m/>
    <m/>
    <m/>
    <m/>
    <m/>
    <m/>
    <m/>
    <m/>
    <m/>
    <m/>
    <m/>
    <m/>
    <m/>
    <m/>
    <m/>
    <m/>
    <m/>
    <m/>
    <m/>
    <m/>
    <s v="固定收益类资产"/>
  </r>
  <r>
    <s v="三七互娱"/>
    <s v="三七互娱网络科技集团股份有限公司"/>
    <s v="股票"/>
    <s v="沪深主板股"/>
    <s v="002555.SZ"/>
    <x v="682"/>
    <n v="14000"/>
    <n v="387055.74"/>
    <x v="6027"/>
    <m/>
    <m/>
    <s v="万能"/>
    <s v="新动力23号"/>
    <s v="华安财保资管新动力23集合资产管理产品"/>
    <s v="HA0261"/>
    <s v="组合类保险资管产品"/>
    <s v="固定收益类保险资管产品"/>
    <n v="1"/>
    <s v="华安财保资产管理有限责任公司"/>
    <n v="683234250"/>
    <n v="665176615.48000002"/>
    <m/>
    <m/>
    <m/>
    <m/>
    <s v="是"/>
    <n v="6.3123790395720799E-6"/>
    <m/>
    <m/>
    <m/>
    <m/>
    <m/>
    <m/>
    <m/>
    <m/>
    <m/>
    <m/>
    <m/>
    <m/>
    <m/>
    <m/>
    <m/>
    <m/>
    <m/>
    <m/>
    <m/>
    <m/>
    <m/>
    <m/>
    <m/>
    <m/>
    <m/>
    <m/>
    <m/>
    <m/>
    <m/>
    <m/>
    <m/>
    <m/>
    <m/>
    <m/>
    <m/>
    <m/>
    <m/>
    <m/>
    <s v="固定收益类资产"/>
  </r>
  <r>
    <s v="百润股份"/>
    <s v="上海百润投资控股集团股份有限公司"/>
    <s v="股票"/>
    <s v="沪深主板股"/>
    <s v="002568.SZ"/>
    <x v="933"/>
    <n v="4000"/>
    <n v="206367.29"/>
    <x v="6028"/>
    <m/>
    <m/>
    <s v="万能"/>
    <s v="新动力23号"/>
    <s v="华安财保资管新动力23集合资产管理产品"/>
    <s v="HA0261"/>
    <s v="组合类保险资管产品"/>
    <s v="固定收益类保险资管产品"/>
    <n v="1"/>
    <s v="华安财保资产管理有限责任公司"/>
    <n v="683234250"/>
    <n v="665176615.48000002"/>
    <m/>
    <m/>
    <m/>
    <m/>
    <s v="是"/>
    <n v="5.3259520183171797E-6"/>
    <m/>
    <m/>
    <m/>
    <m/>
    <m/>
    <m/>
    <m/>
    <m/>
    <m/>
    <m/>
    <m/>
    <m/>
    <m/>
    <m/>
    <m/>
    <m/>
    <m/>
    <m/>
    <m/>
    <m/>
    <m/>
    <m/>
    <m/>
    <m/>
    <m/>
    <m/>
    <m/>
    <m/>
    <m/>
    <m/>
    <m/>
    <m/>
    <m/>
    <m/>
    <m/>
    <m/>
    <m/>
    <m/>
    <s v="固定收益类资产"/>
  </r>
  <r>
    <s v="比 亚 迪"/>
    <s v="比亚迪股份有限公司"/>
    <s v="股票"/>
    <s v="沪深主板股"/>
    <s v="002594.SZ"/>
    <x v="468"/>
    <n v="7400"/>
    <n v="1265386.29"/>
    <x v="6029"/>
    <m/>
    <m/>
    <s v="万能"/>
    <s v="新动力23号"/>
    <s v="华安财保资管新动力23集合资产管理产品"/>
    <s v="HA0261"/>
    <s v="组合类保险资管产品"/>
    <s v="固定收益类保险资管产品"/>
    <n v="1"/>
    <s v="华安财保资产管理有限责任公司"/>
    <n v="683234250"/>
    <n v="665176615.48000002"/>
    <m/>
    <m/>
    <m/>
    <m/>
    <s v="是"/>
    <n v="2.5419570143355302E-6"/>
    <m/>
    <m/>
    <m/>
    <m/>
    <m/>
    <m/>
    <m/>
    <m/>
    <m/>
    <m/>
    <m/>
    <m/>
    <m/>
    <m/>
    <m/>
    <m/>
    <m/>
    <m/>
    <m/>
    <m/>
    <m/>
    <m/>
    <m/>
    <m/>
    <m/>
    <m/>
    <m/>
    <m/>
    <m/>
    <m/>
    <m/>
    <m/>
    <m/>
    <m/>
    <m/>
    <m/>
    <m/>
    <m/>
    <s v="固定收益类资产"/>
  </r>
  <r>
    <s v="领益智造"/>
    <s v="广东领益智造股份有限公司"/>
    <s v="股票"/>
    <s v="沪深主板股"/>
    <s v="002600.SZ"/>
    <x v="934"/>
    <n v="26500"/>
    <n v="209453.62"/>
    <x v="5765"/>
    <m/>
    <m/>
    <s v="万能"/>
    <s v="新动力23号"/>
    <s v="华安财保资管新动力23集合资产管理产品"/>
    <s v="HA0261"/>
    <s v="组合类保险资管产品"/>
    <s v="固定收益类保险资管产品"/>
    <n v="1"/>
    <s v="华安财保资产管理有限责任公司"/>
    <n v="683234250"/>
    <n v="665176615.48000002"/>
    <m/>
    <m/>
    <m/>
    <m/>
    <s v="是"/>
    <n v="3.7476414591473198E-6"/>
    <m/>
    <m/>
    <m/>
    <m/>
    <m/>
    <m/>
    <m/>
    <m/>
    <m/>
    <m/>
    <m/>
    <m/>
    <m/>
    <m/>
    <m/>
    <m/>
    <m/>
    <m/>
    <m/>
    <m/>
    <m/>
    <m/>
    <m/>
    <m/>
    <m/>
    <m/>
    <m/>
    <m/>
    <m/>
    <m/>
    <m/>
    <m/>
    <m/>
    <m/>
    <m/>
    <m/>
    <m/>
    <m/>
    <s v="固定收益类资产"/>
  </r>
  <r>
    <s v="龙佰集团"/>
    <s v="龙佰集团股份有限公司"/>
    <s v="股票"/>
    <s v="沪深主板股"/>
    <s v="002601.SZ"/>
    <x v="684"/>
    <n v="15400"/>
    <n v="405388.92"/>
    <x v="6030"/>
    <m/>
    <m/>
    <s v="万能"/>
    <s v="新动力23号"/>
    <s v="华安财保资管新动力23集合资产管理产品"/>
    <s v="HA0261"/>
    <s v="组合类保险资管产品"/>
    <s v="固定收益类保险资管产品"/>
    <n v="1"/>
    <s v="华安财保资产管理有限责任公司"/>
    <n v="683234250"/>
    <n v="665176615.48000002"/>
    <m/>
    <m/>
    <m/>
    <m/>
    <s v="是"/>
    <n v="6.4672995428254202E-6"/>
    <m/>
    <m/>
    <m/>
    <m/>
    <m/>
    <m/>
    <m/>
    <m/>
    <m/>
    <m/>
    <m/>
    <m/>
    <m/>
    <m/>
    <m/>
    <m/>
    <m/>
    <m/>
    <m/>
    <m/>
    <m/>
    <m/>
    <m/>
    <m/>
    <m/>
    <m/>
    <m/>
    <m/>
    <m/>
    <m/>
    <m/>
    <m/>
    <m/>
    <m/>
    <m/>
    <m/>
    <m/>
    <m/>
    <s v="固定收益类资产"/>
  </r>
  <r>
    <s v="世纪华通"/>
    <s v="浙江世纪华通集团股份有限公司"/>
    <s v="股票"/>
    <s v="沪深主板股"/>
    <s v="002602.SZ"/>
    <x v="935"/>
    <n v="40700"/>
    <n v="294772.3"/>
    <x v="6031"/>
    <m/>
    <m/>
    <s v="万能"/>
    <s v="新动力23号"/>
    <s v="华安财保资管新动力23集合资产管理产品"/>
    <s v="HA0261"/>
    <s v="组合类保险资管产品"/>
    <s v="固定收益类保险资管产品"/>
    <n v="1"/>
    <s v="华安财保资产管理有限责任公司"/>
    <n v="683234250"/>
    <n v="665176615.48000002"/>
    <m/>
    <m/>
    <m/>
    <m/>
    <s v="是"/>
    <n v="5.4612128662362199E-6"/>
    <m/>
    <m/>
    <m/>
    <m/>
    <m/>
    <m/>
    <m/>
    <m/>
    <m/>
    <m/>
    <m/>
    <m/>
    <m/>
    <m/>
    <m/>
    <m/>
    <m/>
    <m/>
    <m/>
    <m/>
    <m/>
    <m/>
    <m/>
    <m/>
    <m/>
    <m/>
    <m/>
    <m/>
    <m/>
    <m/>
    <m/>
    <m/>
    <m/>
    <m/>
    <m/>
    <m/>
    <m/>
    <m/>
    <s v="固定收益类资产"/>
  </r>
  <r>
    <s v="完美世界"/>
    <s v="完美世界股份有限公司"/>
    <s v="股票"/>
    <s v="沪深主板股"/>
    <s v="002624.SZ"/>
    <x v="936"/>
    <n v="12300"/>
    <n v="290095.17"/>
    <x v="5490"/>
    <m/>
    <m/>
    <s v="万能"/>
    <s v="新动力23号"/>
    <s v="华安财保资管新动力23集合资产管理产品"/>
    <s v="HA0261"/>
    <s v="组合类保险资管产品"/>
    <s v="固定收益类保险资管产品"/>
    <n v="1"/>
    <s v="华安财保资产管理有限责任公司"/>
    <n v="683234250"/>
    <n v="665176615.48000002"/>
    <m/>
    <m/>
    <m/>
    <m/>
    <s v="是"/>
    <n v="6.3403094476377897E-6"/>
    <m/>
    <m/>
    <m/>
    <m/>
    <m/>
    <m/>
    <m/>
    <m/>
    <m/>
    <m/>
    <m/>
    <m/>
    <m/>
    <m/>
    <m/>
    <m/>
    <m/>
    <m/>
    <m/>
    <m/>
    <m/>
    <m/>
    <m/>
    <m/>
    <m/>
    <m/>
    <m/>
    <m/>
    <m/>
    <m/>
    <m/>
    <m/>
    <m/>
    <m/>
    <m/>
    <m/>
    <m/>
    <m/>
    <s v="固定收益类资产"/>
  </r>
  <r>
    <s v="天赐材料"/>
    <s v="广州天赐高新材料股份有限公司"/>
    <s v="股票"/>
    <s v="沪深主板股"/>
    <s v="002709.SZ"/>
    <x v="686"/>
    <n v="8600"/>
    <n v="863504"/>
    <x v="6032"/>
    <m/>
    <m/>
    <s v="万能"/>
    <s v="新动力23号"/>
    <s v="华安财保资管新动力23集合资产管理产品"/>
    <s v="HA0261"/>
    <s v="组合类保险资管产品"/>
    <s v="固定收益类保险资管产品"/>
    <n v="1"/>
    <s v="华安财保资产管理有限责任公司"/>
    <n v="683234250"/>
    <n v="665176615.48000002"/>
    <m/>
    <m/>
    <m/>
    <m/>
    <s v="是"/>
    <n v="8.9346078451689292E-6"/>
    <m/>
    <m/>
    <m/>
    <m/>
    <m/>
    <m/>
    <m/>
    <m/>
    <m/>
    <m/>
    <m/>
    <m/>
    <m/>
    <m/>
    <m/>
    <m/>
    <m/>
    <m/>
    <m/>
    <m/>
    <m/>
    <m/>
    <m/>
    <m/>
    <m/>
    <m/>
    <m/>
    <m/>
    <m/>
    <m/>
    <m/>
    <m/>
    <m/>
    <m/>
    <m/>
    <m/>
    <m/>
    <m/>
    <s v="固定收益类资产"/>
  </r>
  <r>
    <s v="牧原股份"/>
    <s v="牧原食品股份有限公司"/>
    <s v="股票"/>
    <s v="沪深主板股"/>
    <s v="002714.SZ"/>
    <x v="937"/>
    <n v="25207"/>
    <n v="1456914.58"/>
    <x v="6033"/>
    <m/>
    <m/>
    <s v="万能"/>
    <s v="新动力23号"/>
    <s v="华安财保资管新动力23集合资产管理产品"/>
    <s v="HA0261"/>
    <s v="组合类保险资管产品"/>
    <s v="固定收益类保险资管产品"/>
    <n v="1"/>
    <s v="华安财保资产管理有限责任公司"/>
    <n v="683234250"/>
    <n v="665176615.48000002"/>
    <m/>
    <m/>
    <m/>
    <m/>
    <s v="是"/>
    <n v="4.7363051020367697E-6"/>
    <m/>
    <m/>
    <m/>
    <m/>
    <m/>
    <m/>
    <m/>
    <m/>
    <m/>
    <m/>
    <m/>
    <m/>
    <m/>
    <m/>
    <m/>
    <m/>
    <m/>
    <m/>
    <m/>
    <m/>
    <m/>
    <m/>
    <m/>
    <m/>
    <m/>
    <m/>
    <m/>
    <m/>
    <m/>
    <m/>
    <m/>
    <m/>
    <m/>
    <m/>
    <m/>
    <m/>
    <m/>
    <m/>
    <s v="固定收益类资产"/>
  </r>
  <r>
    <s v="坚朗五金"/>
    <s v="广东坚朗五金制品股份有限公司"/>
    <s v="股票"/>
    <s v="沪深主板股"/>
    <s v="002791.SZ"/>
    <x v="938"/>
    <n v="1100"/>
    <n v="168352"/>
    <x v="6034"/>
    <m/>
    <m/>
    <s v="万能"/>
    <s v="新动力23号"/>
    <s v="华安财保资管新动力23集合资产管理产品"/>
    <s v="HA0261"/>
    <s v="组合类保险资管产品"/>
    <s v="固定收益类保险资管产品"/>
    <n v="1"/>
    <s v="华安财保资产管理有限责任公司"/>
    <n v="683234250"/>
    <n v="665176615.48000002"/>
    <m/>
    <m/>
    <m/>
    <m/>
    <s v="是"/>
    <n v="3.4210362629843899E-6"/>
    <m/>
    <m/>
    <m/>
    <m/>
    <m/>
    <m/>
    <m/>
    <m/>
    <m/>
    <m/>
    <m/>
    <m/>
    <m/>
    <m/>
    <m/>
    <m/>
    <m/>
    <m/>
    <m/>
    <m/>
    <m/>
    <m/>
    <m/>
    <m/>
    <m/>
    <m/>
    <m/>
    <m/>
    <m/>
    <m/>
    <m/>
    <m/>
    <m/>
    <m/>
    <m/>
    <m/>
    <m/>
    <m/>
    <s v="固定收益类资产"/>
  </r>
  <r>
    <s v="恩捷股份"/>
    <s v="云南恩捷新材料股份有限公司"/>
    <s v="股票"/>
    <s v="沪深主板股"/>
    <s v="002812.SZ"/>
    <x v="476"/>
    <n v="5500"/>
    <n v="1005665.01"/>
    <x v="6035"/>
    <m/>
    <m/>
    <s v="万能"/>
    <s v="新动力23号"/>
    <s v="华安财保资管新动力23集合资产管理产品"/>
    <s v="HA0261"/>
    <s v="组合类保险资管产品"/>
    <s v="固定收益类保险资管产品"/>
    <n v="1"/>
    <s v="华安财保资产管理有限责任公司"/>
    <n v="683234250"/>
    <n v="665176615.48000002"/>
    <m/>
    <m/>
    <m/>
    <m/>
    <s v="是"/>
    <n v="6.1631065291305098E-6"/>
    <m/>
    <m/>
    <m/>
    <m/>
    <m/>
    <m/>
    <m/>
    <m/>
    <m/>
    <m/>
    <m/>
    <m/>
    <m/>
    <m/>
    <m/>
    <m/>
    <m/>
    <m/>
    <m/>
    <m/>
    <m/>
    <m/>
    <m/>
    <m/>
    <m/>
    <m/>
    <m/>
    <m/>
    <m/>
    <m/>
    <m/>
    <m/>
    <m/>
    <m/>
    <m/>
    <m/>
    <m/>
    <m/>
    <s v="固定收益类资产"/>
  </r>
  <r>
    <s v="凯 莱 英"/>
    <s v="凯莱英医药集团(天津)股份有限公司"/>
    <s v="股票"/>
    <s v="沪深主板股"/>
    <s v="002821.SZ"/>
    <x v="690"/>
    <n v="1400"/>
    <n v="403930.75"/>
    <x v="5495"/>
    <m/>
    <m/>
    <s v="万能"/>
    <s v="新动力23号"/>
    <s v="华安财保资管新动力23集合资产管理产品"/>
    <s v="HA0261"/>
    <s v="组合类保险资管产品"/>
    <s v="固定收益类保险资管产品"/>
    <n v="1"/>
    <s v="华安财保资产管理有限责任公司"/>
    <n v="683234250"/>
    <n v="665176615.48000002"/>
    <m/>
    <m/>
    <m/>
    <m/>
    <s v="是"/>
    <n v="5.2961689957288597E-6"/>
    <m/>
    <m/>
    <m/>
    <m/>
    <m/>
    <m/>
    <m/>
    <m/>
    <m/>
    <m/>
    <m/>
    <m/>
    <m/>
    <m/>
    <m/>
    <m/>
    <m/>
    <m/>
    <m/>
    <m/>
    <m/>
    <m/>
    <m/>
    <m/>
    <m/>
    <m/>
    <m/>
    <m/>
    <m/>
    <m/>
    <m/>
    <m/>
    <m/>
    <m/>
    <m/>
    <m/>
    <m/>
    <m/>
    <s v="固定收益类资产"/>
  </r>
  <r>
    <s v="视源股份"/>
    <s v="广州视源电子科技股份有限公司"/>
    <s v="股票"/>
    <s v="沪深主板股"/>
    <s v="002841.SZ"/>
    <x v="598"/>
    <n v="3400"/>
    <n v="326399.42"/>
    <x v="6036"/>
    <m/>
    <m/>
    <s v="万能"/>
    <s v="新动力23号"/>
    <s v="华安财保资管新动力23集合资产管理产品"/>
    <s v="HA0261"/>
    <s v="组合类保险资管产品"/>
    <s v="固定收益类保险资管产品"/>
    <n v="1"/>
    <s v="华安财保资产管理有限责任公司"/>
    <n v="683234250"/>
    <n v="665176615.48000002"/>
    <m/>
    <m/>
    <m/>
    <m/>
    <s v="是"/>
    <n v="5.10089490610322E-6"/>
    <m/>
    <m/>
    <m/>
    <m/>
    <m/>
    <m/>
    <m/>
    <m/>
    <m/>
    <m/>
    <m/>
    <m/>
    <m/>
    <m/>
    <m/>
    <m/>
    <m/>
    <m/>
    <m/>
    <m/>
    <m/>
    <m/>
    <m/>
    <m/>
    <m/>
    <m/>
    <m/>
    <m/>
    <m/>
    <m/>
    <m/>
    <m/>
    <m/>
    <m/>
    <m/>
    <m/>
    <m/>
    <m/>
    <s v="固定收益类资产"/>
  </r>
  <r>
    <s v="深南电路"/>
    <s v="深南电路股份有限公司"/>
    <s v="股票"/>
    <s v="沪深主板股"/>
    <s v="002916.SZ"/>
    <x v="939"/>
    <n v="1600"/>
    <n v="169675.25"/>
    <x v="5497"/>
    <m/>
    <m/>
    <s v="万能"/>
    <s v="新动力23号"/>
    <s v="华安财保资管新动力23集合资产管理产品"/>
    <s v="HA0261"/>
    <s v="组合类保险资管产品"/>
    <s v="固定收益类保险资管产品"/>
    <n v="1"/>
    <s v="华安财保资产管理有限责任公司"/>
    <n v="683234250"/>
    <n v="665176615.48000002"/>
    <m/>
    <m/>
    <m/>
    <m/>
    <s v="是"/>
    <n v="3.1196360478164599E-6"/>
    <m/>
    <m/>
    <m/>
    <m/>
    <m/>
    <m/>
    <m/>
    <m/>
    <m/>
    <m/>
    <m/>
    <m/>
    <m/>
    <m/>
    <m/>
    <m/>
    <m/>
    <m/>
    <m/>
    <m/>
    <m/>
    <m/>
    <m/>
    <m/>
    <m/>
    <m/>
    <m/>
    <m/>
    <m/>
    <m/>
    <m/>
    <m/>
    <m/>
    <m/>
    <m/>
    <m/>
    <m/>
    <m/>
    <s v="固定收益类资产"/>
  </r>
  <r>
    <s v="鹏鼎控股"/>
    <s v="鹏鼎控股(深圳)股份有限公司"/>
    <s v="股票"/>
    <s v="沪深主板股"/>
    <s v="002938.SZ"/>
    <x v="940"/>
    <n v="5700"/>
    <n v="259394.45"/>
    <x v="6037"/>
    <m/>
    <m/>
    <s v="万能"/>
    <s v="新动力23号"/>
    <s v="华安财保资管新动力23集合资产管理产品"/>
    <s v="HA0261"/>
    <s v="组合类保险资管产品"/>
    <s v="固定收益类保险资管产品"/>
    <n v="1"/>
    <s v="华安财保资产管理有限责任公司"/>
    <n v="683234250"/>
    <n v="665176615.48000002"/>
    <m/>
    <m/>
    <m/>
    <m/>
    <s v="是"/>
    <n v="2.4553346456226901E-6"/>
    <m/>
    <m/>
    <m/>
    <m/>
    <m/>
    <m/>
    <m/>
    <m/>
    <m/>
    <m/>
    <m/>
    <m/>
    <m/>
    <m/>
    <m/>
    <m/>
    <m/>
    <m/>
    <m/>
    <m/>
    <m/>
    <m/>
    <m/>
    <m/>
    <m/>
    <m/>
    <m/>
    <m/>
    <m/>
    <m/>
    <m/>
    <m/>
    <m/>
    <m/>
    <m/>
    <m/>
    <m/>
    <m/>
    <s v="固定收益类资产"/>
  </r>
  <r>
    <s v="中国广核"/>
    <s v="中国广核电力股份有限公司"/>
    <s v="股票"/>
    <s v="沪深主板股"/>
    <s v="003816.SZ"/>
    <x v="941"/>
    <n v="93800"/>
    <n v="267104.33"/>
    <x v="6038"/>
    <m/>
    <m/>
    <s v="万能"/>
    <s v="新动力23号"/>
    <s v="华安财保资管新动力23集合资产管理产品"/>
    <s v="HA0261"/>
    <s v="组合类保险资管产品"/>
    <s v="固定收益类保险资管产品"/>
    <n v="1"/>
    <s v="华安财保资产管理有限责任公司"/>
    <n v="683234250"/>
    <n v="665176615.48000002"/>
    <m/>
    <m/>
    <m/>
    <m/>
    <s v="是"/>
    <n v="1.8574768287043001E-6"/>
    <m/>
    <m/>
    <m/>
    <m/>
    <m/>
    <m/>
    <m/>
    <m/>
    <m/>
    <m/>
    <m/>
    <m/>
    <m/>
    <m/>
    <m/>
    <m/>
    <m/>
    <m/>
    <m/>
    <m/>
    <m/>
    <m/>
    <m/>
    <m/>
    <m/>
    <m/>
    <m/>
    <m/>
    <m/>
    <m/>
    <m/>
    <m/>
    <m/>
    <m/>
    <m/>
    <m/>
    <m/>
    <m/>
    <s v="固定收益类资产"/>
  </r>
  <r>
    <s v="乐普医疗"/>
    <s v="乐普(北京)医疗器械股份有限公司"/>
    <s v="股票"/>
    <s v="创业板股"/>
    <s v="300003.SZ"/>
    <x v="276"/>
    <n v="10500"/>
    <n v="276971.89"/>
    <x v="6039"/>
    <m/>
    <m/>
    <s v="万能"/>
    <s v="新动力23号"/>
    <s v="华安财保资管新动力23集合资产管理产品"/>
    <s v="HA0261"/>
    <s v="组合类保险资管产品"/>
    <s v="固定收益类保险资管产品"/>
    <n v="1"/>
    <s v="华安财保资产管理有限责任公司"/>
    <n v="683234250"/>
    <n v="665176615.48000002"/>
    <m/>
    <m/>
    <m/>
    <m/>
    <s v="是"/>
    <n v="5.8185001758824497E-6"/>
    <m/>
    <m/>
    <m/>
    <m/>
    <m/>
    <m/>
    <m/>
    <m/>
    <m/>
    <m/>
    <m/>
    <m/>
    <m/>
    <m/>
    <m/>
    <m/>
    <m/>
    <m/>
    <m/>
    <m/>
    <m/>
    <m/>
    <m/>
    <m/>
    <m/>
    <m/>
    <m/>
    <m/>
    <m/>
    <m/>
    <m/>
    <m/>
    <m/>
    <m/>
    <m/>
    <m/>
    <m/>
    <m/>
    <s v="固定收益类资产"/>
  </r>
  <r>
    <s v="亿纬锂能"/>
    <s v="惠州亿纬锂能股份有限公司"/>
    <s v="股票"/>
    <s v="创业板股"/>
    <s v="300014.SZ"/>
    <x v="942"/>
    <n v="12700"/>
    <n v="876046.13"/>
    <x v="6040"/>
    <m/>
    <m/>
    <s v="万能"/>
    <s v="新动力23号"/>
    <s v="华安财保资管新动力23集合资产管理产品"/>
    <s v="HA0261"/>
    <s v="组合类保险资管产品"/>
    <s v="固定收益类保险资管产品"/>
    <n v="1"/>
    <s v="华安财保资产管理有限责任公司"/>
    <n v="683234250"/>
    <n v="665176615.48000002"/>
    <m/>
    <m/>
    <m/>
    <m/>
    <s v="是"/>
    <n v="6.68847472113125E-6"/>
    <m/>
    <m/>
    <m/>
    <m/>
    <m/>
    <m/>
    <m/>
    <m/>
    <m/>
    <m/>
    <m/>
    <m/>
    <m/>
    <m/>
    <m/>
    <m/>
    <m/>
    <m/>
    <m/>
    <m/>
    <m/>
    <m/>
    <m/>
    <m/>
    <m/>
    <m/>
    <m/>
    <m/>
    <m/>
    <m/>
    <m/>
    <m/>
    <m/>
    <m/>
    <m/>
    <m/>
    <m/>
    <m/>
    <s v="固定收益类资产"/>
  </r>
  <r>
    <s v="爱尔眼科"/>
    <s v="爱尔眼科医院集团股份有限公司"/>
    <s v="股票"/>
    <s v="创业板股"/>
    <s v="300015.SZ"/>
    <x v="943"/>
    <n v="20690"/>
    <n v="1014251.72"/>
    <x v="6041"/>
    <m/>
    <m/>
    <s v="万能"/>
    <s v="新动力23号"/>
    <s v="华安财保资管新动力23集合资产管理产品"/>
    <s v="HA0261"/>
    <s v="组合类保险资管产品"/>
    <s v="固定收益类保险资管产品"/>
    <n v="1"/>
    <s v="华安财保资产管理有限责任公司"/>
    <n v="683234250"/>
    <n v="665176615.48000002"/>
    <m/>
    <m/>
    <m/>
    <m/>
    <s v="是"/>
    <n v="3.8271526493620101E-6"/>
    <m/>
    <m/>
    <m/>
    <m/>
    <m/>
    <m/>
    <m/>
    <m/>
    <m/>
    <m/>
    <m/>
    <m/>
    <m/>
    <m/>
    <m/>
    <m/>
    <m/>
    <m/>
    <m/>
    <m/>
    <m/>
    <m/>
    <m/>
    <m/>
    <m/>
    <m/>
    <m/>
    <m/>
    <m/>
    <m/>
    <m/>
    <m/>
    <m/>
    <m/>
    <m/>
    <m/>
    <m/>
    <m/>
    <s v="固定收益类资产"/>
  </r>
  <r>
    <s v="同 花 顺"/>
    <s v="浙江核新同花顺网络信息股份有限公司"/>
    <s v="股票"/>
    <s v="创业板股"/>
    <s v="300033.SZ"/>
    <x v="944"/>
    <n v="2400"/>
    <n v="276724.46999999997"/>
    <x v="5781"/>
    <m/>
    <m/>
    <s v="万能"/>
    <s v="新动力23号"/>
    <s v="华安财保资管新动力23集合资产管理产品"/>
    <s v="HA0261"/>
    <s v="组合类保险资管产品"/>
    <s v="固定收益类保险资管产品"/>
    <n v="1"/>
    <s v="华安财保资产管理有限责任公司"/>
    <n v="683234250"/>
    <n v="665176615.48000002"/>
    <m/>
    <m/>
    <m/>
    <m/>
    <s v="是"/>
    <n v="4.4642857142857104E-6"/>
    <m/>
    <m/>
    <m/>
    <m/>
    <m/>
    <m/>
    <m/>
    <m/>
    <m/>
    <m/>
    <m/>
    <m/>
    <m/>
    <m/>
    <m/>
    <m/>
    <m/>
    <m/>
    <m/>
    <m/>
    <m/>
    <m/>
    <m/>
    <m/>
    <m/>
    <m/>
    <m/>
    <m/>
    <m/>
    <m/>
    <m/>
    <m/>
    <m/>
    <m/>
    <m/>
    <m/>
    <m/>
    <m/>
    <s v="固定收益类资产"/>
  </r>
  <r>
    <s v="东方财富"/>
    <s v="东方财富信息股份有限公司"/>
    <s v="股票"/>
    <s v="创业板股"/>
    <s v="300059.SZ"/>
    <x v="700"/>
    <n v="112364"/>
    <n v="2225900.09"/>
    <x v="6042"/>
    <m/>
    <m/>
    <s v="万能"/>
    <s v="新动力23号"/>
    <s v="华安财保资管新动力23集合资产管理产品"/>
    <s v="HA0261"/>
    <s v="组合类保险资管产品"/>
    <s v="固定收益类保险资管产品"/>
    <n v="1"/>
    <s v="华安财保资产管理有限责任公司"/>
    <n v="683234250"/>
    <n v="665176615.48000002"/>
    <m/>
    <m/>
    <m/>
    <m/>
    <s v="是"/>
    <n v="8.5033008808431707E-6"/>
    <m/>
    <m/>
    <m/>
    <m/>
    <m/>
    <m/>
    <m/>
    <m/>
    <m/>
    <m/>
    <m/>
    <m/>
    <m/>
    <m/>
    <m/>
    <m/>
    <m/>
    <m/>
    <m/>
    <m/>
    <m/>
    <m/>
    <m/>
    <m/>
    <m/>
    <m/>
    <m/>
    <m/>
    <m/>
    <m/>
    <m/>
    <m/>
    <m/>
    <m/>
    <m/>
    <m/>
    <m/>
    <m/>
    <s v="固定收益类资产"/>
  </r>
  <r>
    <s v="智飞生物"/>
    <s v="重庆智飞生物制品股份有限公司"/>
    <s v="股票"/>
    <s v="创业板股"/>
    <s v="300122.SZ"/>
    <x v="701"/>
    <n v="6600"/>
    <n v="941498.06"/>
    <x v="6043"/>
    <m/>
    <m/>
    <s v="万能"/>
    <s v="新动力23号"/>
    <s v="华安财保资管新动力23集合资产管理产品"/>
    <s v="HA0261"/>
    <s v="组合类保险资管产品"/>
    <s v="固定收益类保险资管产品"/>
    <n v="1"/>
    <s v="华安财保资产管理有限责任公司"/>
    <n v="683234250"/>
    <n v="665176615.48000002"/>
    <m/>
    <m/>
    <m/>
    <m/>
    <s v="是"/>
    <n v="4.1250000000000003E-6"/>
    <m/>
    <m/>
    <m/>
    <m/>
    <m/>
    <m/>
    <m/>
    <m/>
    <m/>
    <m/>
    <m/>
    <m/>
    <m/>
    <m/>
    <m/>
    <m/>
    <m/>
    <m/>
    <m/>
    <m/>
    <m/>
    <m/>
    <m/>
    <m/>
    <m/>
    <m/>
    <m/>
    <m/>
    <m/>
    <m/>
    <m/>
    <m/>
    <m/>
    <m/>
    <m/>
    <m/>
    <m/>
    <m/>
    <s v="固定收益类资产"/>
  </r>
  <r>
    <s v="汇川技术"/>
    <s v="深圳市汇川技术股份有限公司"/>
    <s v="股票"/>
    <s v="创业板股"/>
    <s v="300124.SZ"/>
    <x v="945"/>
    <n v="17450"/>
    <n v="965962.25"/>
    <x v="6044"/>
    <m/>
    <m/>
    <s v="万能"/>
    <s v="新动力23号"/>
    <s v="华安财保资管新动力23集合资产管理产品"/>
    <s v="HA0261"/>
    <s v="组合类保险资管产品"/>
    <s v="固定收益类保险资管产品"/>
    <n v="1"/>
    <s v="华安财保资产管理有限责任公司"/>
    <n v="683234250"/>
    <n v="665176615.48000002"/>
    <m/>
    <m/>
    <m/>
    <m/>
    <s v="是"/>
    <n v="6.6219566925277002E-6"/>
    <m/>
    <m/>
    <m/>
    <m/>
    <m/>
    <m/>
    <m/>
    <m/>
    <m/>
    <m/>
    <m/>
    <m/>
    <m/>
    <m/>
    <m/>
    <m/>
    <m/>
    <m/>
    <m/>
    <m/>
    <m/>
    <m/>
    <m/>
    <m/>
    <m/>
    <m/>
    <m/>
    <m/>
    <m/>
    <m/>
    <m/>
    <m/>
    <m/>
    <m/>
    <m/>
    <m/>
    <m/>
    <m/>
    <s v="固定收益类资产"/>
  </r>
  <r>
    <s v="沃森生物"/>
    <s v="云南沃森生物技术股份有限公司"/>
    <s v="股票"/>
    <s v="创业板股"/>
    <s v="300142.SZ"/>
    <x v="946"/>
    <n v="13800"/>
    <n v="621208.17000000004"/>
    <x v="6045"/>
    <m/>
    <m/>
    <s v="万能"/>
    <s v="新动力23号"/>
    <s v="华安财保资管新动力23集合资产管理产品"/>
    <s v="HA0261"/>
    <s v="组合类保险资管产品"/>
    <s v="固定收益类保险资管产品"/>
    <n v="1"/>
    <s v="华安财保资产管理有限责任公司"/>
    <n v="683234250"/>
    <n v="665176615.48000002"/>
    <m/>
    <m/>
    <m/>
    <m/>
    <s v="是"/>
    <n v="8.6165348791799797E-6"/>
    <m/>
    <m/>
    <m/>
    <m/>
    <m/>
    <m/>
    <m/>
    <m/>
    <m/>
    <m/>
    <m/>
    <m/>
    <m/>
    <m/>
    <m/>
    <m/>
    <m/>
    <m/>
    <m/>
    <m/>
    <m/>
    <m/>
    <m/>
    <m/>
    <m/>
    <m/>
    <m/>
    <m/>
    <m/>
    <m/>
    <m/>
    <m/>
    <m/>
    <m/>
    <m/>
    <m/>
    <m/>
    <m/>
    <s v="固定收益类资产"/>
  </r>
  <r>
    <s v="宋城演艺"/>
    <s v="宋城演艺发展股份有限公司"/>
    <s v="股票"/>
    <s v="创业板股"/>
    <s v="300144.SZ"/>
    <x v="327"/>
    <n v="13200"/>
    <n v="219825.31"/>
    <x v="6046"/>
    <m/>
    <m/>
    <s v="万能"/>
    <s v="新动力23号"/>
    <s v="华安财保资管新动力23集合资产管理产品"/>
    <s v="HA0261"/>
    <s v="组合类保险资管产品"/>
    <s v="固定收益类保险资管产品"/>
    <n v="1"/>
    <s v="华安财保资产管理有限责任公司"/>
    <n v="683234250"/>
    <n v="665176615.48000002"/>
    <m/>
    <m/>
    <m/>
    <m/>
    <s v="是"/>
    <n v="5.0483918187230803E-6"/>
    <m/>
    <m/>
    <m/>
    <m/>
    <m/>
    <m/>
    <m/>
    <m/>
    <m/>
    <m/>
    <m/>
    <m/>
    <m/>
    <m/>
    <m/>
    <m/>
    <m/>
    <m/>
    <m/>
    <m/>
    <m/>
    <m/>
    <m/>
    <m/>
    <m/>
    <m/>
    <m/>
    <m/>
    <m/>
    <m/>
    <m/>
    <m/>
    <m/>
    <m/>
    <m/>
    <m/>
    <m/>
    <m/>
    <s v="固定收益类资产"/>
  </r>
  <r>
    <s v="阳光电源"/>
    <s v="阳光电源股份有限公司"/>
    <s v="股票"/>
    <s v="创业板股"/>
    <s v="300274.SZ"/>
    <x v="947"/>
    <n v="9500"/>
    <n v="1070423.04"/>
    <x v="6047"/>
    <m/>
    <m/>
    <s v="万能"/>
    <s v="新动力23号"/>
    <s v="华安财保资管新动力23集合资产管理产品"/>
    <s v="HA0261"/>
    <s v="组合类保险资管产品"/>
    <s v="固定收益类保险资管产品"/>
    <n v="1"/>
    <s v="华安财保资产管理有限责任公司"/>
    <n v="683234250"/>
    <n v="665176615.48000002"/>
    <m/>
    <m/>
    <m/>
    <m/>
    <s v="是"/>
    <n v="6.3963760842476897E-6"/>
    <m/>
    <m/>
    <m/>
    <m/>
    <m/>
    <m/>
    <m/>
    <m/>
    <m/>
    <m/>
    <m/>
    <m/>
    <m/>
    <m/>
    <m/>
    <m/>
    <m/>
    <m/>
    <m/>
    <m/>
    <m/>
    <m/>
    <m/>
    <m/>
    <m/>
    <m/>
    <m/>
    <m/>
    <m/>
    <m/>
    <m/>
    <m/>
    <m/>
    <m/>
    <m/>
    <m/>
    <m/>
    <m/>
    <s v="固定收益类资产"/>
  </r>
  <r>
    <s v="晶盛机电"/>
    <s v="浙江晶盛机电股份有限公司"/>
    <s v="股票"/>
    <s v="创业板股"/>
    <s v="300316.SZ"/>
    <x v="948"/>
    <n v="6100"/>
    <n v="360084"/>
    <x v="6048"/>
    <m/>
    <m/>
    <s v="万能"/>
    <s v="新动力23号"/>
    <s v="华安财保资管新动力23集合资产管理产品"/>
    <s v="HA0261"/>
    <s v="组合类保险资管产品"/>
    <s v="固定收益类保险资管产品"/>
    <n v="1"/>
    <s v="华安财保资产管理有限责任公司"/>
    <n v="683234250"/>
    <n v="665176615.48000002"/>
    <m/>
    <m/>
    <m/>
    <m/>
    <s v="是"/>
    <n v="4.7416400288455299E-6"/>
    <m/>
    <m/>
    <m/>
    <m/>
    <m/>
    <m/>
    <m/>
    <m/>
    <m/>
    <m/>
    <m/>
    <m/>
    <m/>
    <m/>
    <m/>
    <m/>
    <m/>
    <m/>
    <m/>
    <m/>
    <m/>
    <m/>
    <m/>
    <m/>
    <m/>
    <m/>
    <m/>
    <m/>
    <m/>
    <m/>
    <m/>
    <m/>
    <m/>
    <m/>
    <m/>
    <m/>
    <m/>
    <m/>
    <s v="固定收益类资产"/>
  </r>
  <r>
    <s v="泰格医药"/>
    <s v="杭州泰格医药科技股份有限公司"/>
    <s v="股票"/>
    <s v="创业板股"/>
    <s v="300347.SZ"/>
    <x v="709"/>
    <n v="4825"/>
    <n v="544547.11"/>
    <x v="6049"/>
    <m/>
    <m/>
    <s v="万能"/>
    <s v="新动力23号"/>
    <s v="华安财保资管新动力23集合资产管理产品"/>
    <s v="HA0261"/>
    <s v="组合类保险资管产品"/>
    <s v="固定收益类保险资管产品"/>
    <n v="1"/>
    <s v="华安财保资产管理有限责任公司"/>
    <n v="683234250"/>
    <n v="665176615.48000002"/>
    <m/>
    <m/>
    <m/>
    <m/>
    <s v="是"/>
    <n v="5.5304766492363901E-6"/>
    <m/>
    <m/>
    <m/>
    <m/>
    <m/>
    <m/>
    <m/>
    <m/>
    <m/>
    <m/>
    <m/>
    <m/>
    <m/>
    <m/>
    <m/>
    <m/>
    <m/>
    <m/>
    <m/>
    <m/>
    <m/>
    <m/>
    <m/>
    <m/>
    <m/>
    <m/>
    <m/>
    <m/>
    <m/>
    <m/>
    <m/>
    <m/>
    <m/>
    <m/>
    <m/>
    <m/>
    <m/>
    <m/>
    <s v="固定收益类资产"/>
  </r>
  <r>
    <s v="三环集团"/>
    <s v="潮州三环(集团)股份有限公司"/>
    <s v="股票"/>
    <s v="创业板股"/>
    <s v="300408.SZ"/>
    <x v="412"/>
    <n v="11900"/>
    <n v="405065.92"/>
    <x v="6050"/>
    <m/>
    <m/>
    <s v="万能"/>
    <s v="新动力23号"/>
    <s v="华安财保资管新动力23集合资产管理产品"/>
    <s v="HA0261"/>
    <s v="组合类保险资管产品"/>
    <s v="固定收益类保险资管产品"/>
    <n v="1"/>
    <s v="华安财保资产管理有限责任公司"/>
    <n v="683234250"/>
    <n v="665176615.48000002"/>
    <m/>
    <m/>
    <m/>
    <m/>
    <s v="是"/>
    <n v="6.20924410336694E-6"/>
    <m/>
    <m/>
    <m/>
    <m/>
    <m/>
    <m/>
    <m/>
    <m/>
    <m/>
    <m/>
    <m/>
    <m/>
    <m/>
    <m/>
    <m/>
    <m/>
    <m/>
    <m/>
    <m/>
    <m/>
    <m/>
    <m/>
    <m/>
    <m/>
    <m/>
    <m/>
    <m/>
    <m/>
    <m/>
    <m/>
    <m/>
    <m/>
    <m/>
    <m/>
    <m/>
    <m/>
    <m/>
    <m/>
    <s v="固定收益类资产"/>
  </r>
  <r>
    <s v="芒果超媒"/>
    <s v="芒果超媒股份有限公司"/>
    <s v="股票"/>
    <s v="创业板股"/>
    <s v="300413.SZ"/>
    <x v="949"/>
    <n v="4500"/>
    <n v="293772.56"/>
    <x v="6051"/>
    <m/>
    <m/>
    <s v="万能"/>
    <s v="新动力23号"/>
    <s v="华安财保资管新动力23集合资产管理产品"/>
    <s v="HA0261"/>
    <s v="组合类保险资管产品"/>
    <s v="固定收益类保险资管产品"/>
    <n v="1"/>
    <s v="华安财保资产管理有限责任公司"/>
    <n v="683234250"/>
    <n v="665176615.48000002"/>
    <m/>
    <m/>
    <m/>
    <m/>
    <s v="是"/>
    <n v="2.4054898859934902E-6"/>
    <m/>
    <m/>
    <m/>
    <m/>
    <m/>
    <m/>
    <m/>
    <m/>
    <m/>
    <m/>
    <m/>
    <m/>
    <m/>
    <m/>
    <m/>
    <m/>
    <m/>
    <m/>
    <m/>
    <m/>
    <m/>
    <m/>
    <m/>
    <m/>
    <m/>
    <m/>
    <m/>
    <m/>
    <m/>
    <m/>
    <m/>
    <m/>
    <m/>
    <m/>
    <m/>
    <m/>
    <m/>
    <m/>
    <s v="固定收益类资产"/>
  </r>
  <r>
    <s v="先导智能"/>
    <s v="无锡先导智能装备股份有限公司"/>
    <s v="股票"/>
    <s v="创业板股"/>
    <s v="300450.SZ"/>
    <x v="569"/>
    <n v="6500"/>
    <n v="426340.68"/>
    <x v="5792"/>
    <m/>
    <m/>
    <s v="万能"/>
    <s v="新动力23号"/>
    <s v="华安财保资管新动力23集合资产管理产品"/>
    <s v="HA0261"/>
    <s v="组合类保险资管产品"/>
    <s v="固定收益类保险资管产品"/>
    <n v="1"/>
    <s v="华安财保资产管理有限责任公司"/>
    <n v="683234250"/>
    <n v="665176615.48000002"/>
    <m/>
    <m/>
    <m/>
    <m/>
    <s v="是"/>
    <n v="4.1566312558709698E-6"/>
    <m/>
    <m/>
    <m/>
    <m/>
    <m/>
    <m/>
    <m/>
    <m/>
    <m/>
    <m/>
    <m/>
    <m/>
    <m/>
    <m/>
    <m/>
    <m/>
    <m/>
    <m/>
    <m/>
    <m/>
    <m/>
    <m/>
    <m/>
    <m/>
    <m/>
    <m/>
    <m/>
    <m/>
    <m/>
    <m/>
    <m/>
    <m/>
    <m/>
    <m/>
    <m/>
    <m/>
    <m/>
    <m/>
    <s v="固定收益类资产"/>
  </r>
  <r>
    <s v="健帆生物"/>
    <s v="健帆生物科技集团股份有限公司"/>
    <s v="股票"/>
    <s v="创业板股"/>
    <s v="300529.SZ"/>
    <x v="299"/>
    <n v="3900"/>
    <n v="265105.25"/>
    <x v="6052"/>
    <m/>
    <m/>
    <s v="万能"/>
    <s v="新动力23号"/>
    <s v="华安财保资管新动力23集合资产管理产品"/>
    <s v="HA0261"/>
    <s v="组合类保险资管产品"/>
    <s v="固定收益类保险资管产品"/>
    <n v="1"/>
    <s v="华安财保资产管理有限责任公司"/>
    <n v="683234250"/>
    <n v="665176615.48000002"/>
    <m/>
    <m/>
    <m/>
    <m/>
    <s v="是"/>
    <n v="4.8417292224496501E-6"/>
    <m/>
    <m/>
    <m/>
    <m/>
    <m/>
    <m/>
    <m/>
    <m/>
    <m/>
    <m/>
    <m/>
    <m/>
    <m/>
    <m/>
    <m/>
    <m/>
    <m/>
    <m/>
    <m/>
    <m/>
    <m/>
    <m/>
    <m/>
    <m/>
    <m/>
    <m/>
    <m/>
    <m/>
    <m/>
    <m/>
    <m/>
    <m/>
    <m/>
    <m/>
    <m/>
    <m/>
    <m/>
    <m/>
    <s v="固定收益类资产"/>
  </r>
  <r>
    <s v="贝达药业"/>
    <s v="贝达药业股份有限公司"/>
    <s v="股票"/>
    <s v="创业板股"/>
    <s v="300558.SZ"/>
    <x v="950"/>
    <n v="2300"/>
    <n v="189688.5"/>
    <x v="5516"/>
    <m/>
    <m/>
    <s v="万能"/>
    <s v="新动力23号"/>
    <s v="华安财保资管新动力23集合资产管理产品"/>
    <s v="HA0261"/>
    <s v="组合类保险资管产品"/>
    <s v="固定收益类保险资管产品"/>
    <n v="1"/>
    <s v="华安财保资产管理有限责任公司"/>
    <n v="683234250"/>
    <n v="665176615.48000002"/>
    <m/>
    <m/>
    <m/>
    <m/>
    <s v="是"/>
    <n v="5.5369830299197802E-6"/>
    <m/>
    <m/>
    <m/>
    <m/>
    <m/>
    <m/>
    <m/>
    <m/>
    <m/>
    <m/>
    <m/>
    <m/>
    <m/>
    <m/>
    <m/>
    <m/>
    <m/>
    <m/>
    <m/>
    <m/>
    <m/>
    <m/>
    <m/>
    <m/>
    <m/>
    <m/>
    <m/>
    <m/>
    <m/>
    <m/>
    <m/>
    <m/>
    <m/>
    <m/>
    <m/>
    <m/>
    <m/>
    <m/>
    <s v="固定收益类资产"/>
  </r>
  <r>
    <s v="欧普康视"/>
    <s v="欧普康视科技股份有限公司"/>
    <s v="股票"/>
    <s v="创业板股"/>
    <s v="300595.SZ"/>
    <x v="951"/>
    <n v="4100"/>
    <n v="345675.41"/>
    <x v="6053"/>
    <m/>
    <m/>
    <s v="万能"/>
    <s v="新动力23号"/>
    <s v="华安财保资管新动力23集合资产管理产品"/>
    <s v="HA0261"/>
    <s v="组合类保险资管产品"/>
    <s v="固定收益类保险资管产品"/>
    <n v="1"/>
    <s v="华安财保资产管理有限责任公司"/>
    <n v="683234250"/>
    <n v="665176615.48000002"/>
    <m/>
    <m/>
    <m/>
    <m/>
    <s v="是"/>
    <n v="4.8127910557400698E-6"/>
    <m/>
    <m/>
    <m/>
    <m/>
    <m/>
    <m/>
    <m/>
    <m/>
    <m/>
    <m/>
    <m/>
    <m/>
    <m/>
    <m/>
    <m/>
    <m/>
    <m/>
    <m/>
    <m/>
    <m/>
    <m/>
    <m/>
    <m/>
    <m/>
    <m/>
    <m/>
    <m/>
    <m/>
    <m/>
    <m/>
    <m/>
    <m/>
    <m/>
    <m/>
    <m/>
    <m/>
    <m/>
    <m/>
    <s v="固定收益类资产"/>
  </r>
  <r>
    <s v="康泰生物"/>
    <s v="深圳康泰生物制品股份有限公司"/>
    <s v="股票"/>
    <s v="创业板股"/>
    <s v="300601.SZ"/>
    <x v="133"/>
    <n v="3200"/>
    <n v="377790.57"/>
    <x v="5518"/>
    <m/>
    <m/>
    <s v="万能"/>
    <s v="新动力23号"/>
    <s v="华安财保资管新动力23集合资产管理产品"/>
    <s v="HA0261"/>
    <s v="组合类保险资管产品"/>
    <s v="固定收益类保险资管产品"/>
    <n v="1"/>
    <s v="华安财保资产管理有限责任公司"/>
    <n v="683234250"/>
    <n v="665176615.48000002"/>
    <m/>
    <m/>
    <m/>
    <m/>
    <s v="是"/>
    <n v="4.5694421109152398E-6"/>
    <m/>
    <m/>
    <m/>
    <m/>
    <m/>
    <m/>
    <m/>
    <m/>
    <m/>
    <m/>
    <m/>
    <m/>
    <m/>
    <m/>
    <m/>
    <m/>
    <m/>
    <m/>
    <m/>
    <m/>
    <m/>
    <m/>
    <m/>
    <m/>
    <m/>
    <m/>
    <m/>
    <m/>
    <m/>
    <m/>
    <m/>
    <m/>
    <m/>
    <m/>
    <m/>
    <m/>
    <m/>
    <m/>
    <s v="固定收益类资产"/>
  </r>
  <r>
    <s v="亿联网络"/>
    <s v="厦门亿联网络技术股份有限公司"/>
    <s v="股票"/>
    <s v="创业板股"/>
    <s v="300628.SZ"/>
    <x v="952"/>
    <n v="3300"/>
    <n v="248369.48"/>
    <x v="6054"/>
    <m/>
    <m/>
    <s v="万能"/>
    <s v="新动力23号"/>
    <s v="华安财保资管新动力23集合资产管理产品"/>
    <s v="HA0261"/>
    <s v="组合类保险资管产品"/>
    <s v="固定收益类保险资管产品"/>
    <n v="1"/>
    <s v="华安财保资产管理有限责任公司"/>
    <n v="683234250"/>
    <n v="665176615.48000002"/>
    <m/>
    <m/>
    <m/>
    <m/>
    <s v="是"/>
    <n v="3.65727393384065E-6"/>
    <m/>
    <m/>
    <m/>
    <m/>
    <m/>
    <m/>
    <m/>
    <m/>
    <m/>
    <m/>
    <m/>
    <m/>
    <m/>
    <m/>
    <m/>
    <m/>
    <m/>
    <m/>
    <m/>
    <m/>
    <m/>
    <m/>
    <m/>
    <m/>
    <m/>
    <m/>
    <m/>
    <m/>
    <m/>
    <m/>
    <m/>
    <m/>
    <m/>
    <m/>
    <m/>
    <m/>
    <m/>
    <m/>
    <s v="固定收益类资产"/>
  </r>
  <r>
    <s v="华大基因"/>
    <s v="深圳华大基因股份有限公司"/>
    <s v="股票"/>
    <s v="创业板股"/>
    <s v="300676.SZ"/>
    <x v="953"/>
    <n v="2100"/>
    <n v="247309.83"/>
    <x v="5520"/>
    <m/>
    <m/>
    <s v="万能"/>
    <s v="新动力23号"/>
    <s v="华安财保资管新动力23集合资产管理产品"/>
    <s v="HA0261"/>
    <s v="组合类保险资管产品"/>
    <s v="固定收益类保险资管产品"/>
    <n v="1"/>
    <s v="华安财保资产管理有限责任公司"/>
    <n v="683234250"/>
    <n v="665176615.48000002"/>
    <m/>
    <m/>
    <m/>
    <m/>
    <s v="是"/>
    <n v="5.0735137035907098E-6"/>
    <m/>
    <m/>
    <m/>
    <m/>
    <m/>
    <m/>
    <m/>
    <m/>
    <m/>
    <m/>
    <m/>
    <m/>
    <m/>
    <m/>
    <m/>
    <m/>
    <m/>
    <m/>
    <m/>
    <m/>
    <m/>
    <m/>
    <m/>
    <m/>
    <m/>
    <m/>
    <m/>
    <m/>
    <m/>
    <m/>
    <m/>
    <m/>
    <m/>
    <m/>
    <m/>
    <m/>
    <m/>
    <m/>
    <s v="固定收益类资产"/>
  </r>
  <r>
    <s v="英科医疗"/>
    <s v="英科医疗科技股份有限公司"/>
    <s v="股票"/>
    <s v="创业板股"/>
    <s v="300677.SZ"/>
    <x v="954"/>
    <n v="3400"/>
    <n v="226377.5"/>
    <x v="4565"/>
    <m/>
    <m/>
    <s v="万能"/>
    <s v="新动力23号"/>
    <s v="华安财保资管新动力23集合资产管理产品"/>
    <s v="HA0261"/>
    <s v="组合类保险资管产品"/>
    <s v="固定收益类保险资管产品"/>
    <n v="1"/>
    <s v="华安财保资产管理有限责任公司"/>
    <n v="683234250"/>
    <n v="665176615.48000002"/>
    <m/>
    <m/>
    <m/>
    <m/>
    <s v="是"/>
    <n v="6.1864972096286504E-6"/>
    <m/>
    <m/>
    <m/>
    <m/>
    <m/>
    <m/>
    <m/>
    <m/>
    <m/>
    <m/>
    <m/>
    <m/>
    <m/>
    <m/>
    <m/>
    <m/>
    <m/>
    <m/>
    <m/>
    <m/>
    <m/>
    <m/>
    <m/>
    <m/>
    <m/>
    <m/>
    <m/>
    <m/>
    <m/>
    <m/>
    <m/>
    <m/>
    <m/>
    <m/>
    <m/>
    <m/>
    <m/>
    <m/>
    <s v="固定收益类资产"/>
  </r>
  <r>
    <s v="宁德时代"/>
    <s v="宁德时代新能源科技股份有限公司"/>
    <s v="股票"/>
    <s v="创业板股"/>
    <s v="300750.SZ"/>
    <x v="413"/>
    <n v="12800"/>
    <n v="6645691"/>
    <x v="6055"/>
    <m/>
    <m/>
    <s v="万能"/>
    <s v="新动力23号"/>
    <s v="华安财保资管新动力23集合资产管理产品"/>
    <s v="HA0261"/>
    <s v="组合类保险资管产品"/>
    <s v="固定收益类保险资管产品"/>
    <n v="1"/>
    <s v="华安财保资产管理有限责任公司"/>
    <n v="683234250"/>
    <n v="665176615.48000002"/>
    <m/>
    <m/>
    <m/>
    <m/>
    <s v="是"/>
    <n v="5.4915560461345597E-6"/>
    <m/>
    <m/>
    <m/>
    <m/>
    <m/>
    <m/>
    <m/>
    <m/>
    <m/>
    <m/>
    <m/>
    <m/>
    <m/>
    <m/>
    <m/>
    <m/>
    <m/>
    <m/>
    <m/>
    <m/>
    <m/>
    <m/>
    <m/>
    <m/>
    <m/>
    <m/>
    <m/>
    <m/>
    <m/>
    <m/>
    <m/>
    <m/>
    <m/>
    <m/>
    <m/>
    <m/>
    <m/>
    <m/>
    <s v="固定收益类资产"/>
  </r>
  <r>
    <s v="康龙化成"/>
    <s v="康龙化成(北京)新药技术股份有限公司"/>
    <s v="股票"/>
    <s v="创业板股"/>
    <s v="300759.SZ"/>
    <x v="730"/>
    <n v="3400"/>
    <n v="413803"/>
    <x v="6056"/>
    <m/>
    <m/>
    <s v="万能"/>
    <s v="新动力23号"/>
    <s v="华安财保资管新动力23集合资产管理产品"/>
    <s v="HA0261"/>
    <s v="组合类保险资管产品"/>
    <s v="固定收益类保险资管产品"/>
    <n v="1"/>
    <s v="华安财保资产管理有限责任公司"/>
    <n v="683234250"/>
    <n v="665176615.48000002"/>
    <m/>
    <m/>
    <m/>
    <m/>
    <s v="是"/>
    <n v="4.2811609760119301E-6"/>
    <m/>
    <m/>
    <m/>
    <m/>
    <m/>
    <m/>
    <m/>
    <m/>
    <m/>
    <m/>
    <m/>
    <m/>
    <m/>
    <m/>
    <m/>
    <m/>
    <m/>
    <m/>
    <m/>
    <m/>
    <m/>
    <m/>
    <m/>
    <m/>
    <m/>
    <m/>
    <m/>
    <m/>
    <m/>
    <m/>
    <m/>
    <m/>
    <m/>
    <m/>
    <m/>
    <m/>
    <m/>
    <m/>
    <s v="固定收益类资产"/>
  </r>
  <r>
    <s v="迈瑞医疗"/>
    <s v="深圳迈瑞生物医疗电子股份有限公司"/>
    <s v="股票"/>
    <s v="创业板股"/>
    <s v="300760.SZ"/>
    <x v="479"/>
    <n v="4200"/>
    <n v="1401848"/>
    <x v="5801"/>
    <m/>
    <m/>
    <s v="万能"/>
    <s v="新动力23号"/>
    <s v="华安财保资管新动力23集合资产管理产品"/>
    <s v="HA0261"/>
    <s v="组合类保险资管产品"/>
    <s v="固定收益类保险资管产品"/>
    <n v="1"/>
    <s v="华安财保资产管理有限责任公司"/>
    <n v="683234250"/>
    <n v="665176615.48000002"/>
    <m/>
    <m/>
    <m/>
    <m/>
    <s v="是"/>
    <n v="3.4640849617841399E-6"/>
    <m/>
    <m/>
    <m/>
    <m/>
    <m/>
    <m/>
    <m/>
    <m/>
    <m/>
    <m/>
    <m/>
    <m/>
    <m/>
    <m/>
    <m/>
    <m/>
    <m/>
    <m/>
    <m/>
    <m/>
    <m/>
    <m/>
    <m/>
    <m/>
    <m/>
    <m/>
    <m/>
    <m/>
    <m/>
    <m/>
    <m/>
    <m/>
    <m/>
    <m/>
    <m/>
    <m/>
    <m/>
    <m/>
    <s v="固定收益类资产"/>
  </r>
  <r>
    <s v="卓 胜 微"/>
    <s v="江苏卓胜微电子股份有限公司"/>
    <s v="股票"/>
    <s v="创业板股"/>
    <s v="300782.SZ"/>
    <x v="414"/>
    <n v="2200"/>
    <n v="626545"/>
    <x v="6057"/>
    <m/>
    <m/>
    <s v="万能"/>
    <s v="新动力23号"/>
    <s v="华安财保资管新动力23集合资产管理产品"/>
    <s v="HA0261"/>
    <s v="组合类保险资管产品"/>
    <s v="固定收益类保险资管产品"/>
    <n v="1"/>
    <s v="华安财保资产管理有限责任公司"/>
    <n v="683234250"/>
    <n v="665176615.48000002"/>
    <m/>
    <m/>
    <m/>
    <m/>
    <s v="是"/>
    <n v="6.5949053235241898E-6"/>
    <m/>
    <m/>
    <m/>
    <m/>
    <m/>
    <m/>
    <m/>
    <m/>
    <m/>
    <m/>
    <m/>
    <m/>
    <m/>
    <m/>
    <m/>
    <m/>
    <m/>
    <m/>
    <m/>
    <m/>
    <m/>
    <m/>
    <m/>
    <m/>
    <m/>
    <m/>
    <m/>
    <m/>
    <m/>
    <m/>
    <m/>
    <m/>
    <m/>
    <m/>
    <m/>
    <m/>
    <m/>
    <m/>
    <s v="固定收益类资产"/>
  </r>
  <r>
    <s v="星辉环材"/>
    <s v="星辉环保材料股份有限公司"/>
    <s v="股票"/>
    <s v="创业板股"/>
    <s v="300834.SZ"/>
    <x v="331"/>
    <n v="527"/>
    <n v="29285.39"/>
    <x v="4360"/>
    <m/>
    <m/>
    <s v="万能"/>
    <s v="新动力23号"/>
    <s v="华安财保资管新动力23集合资产管理产品"/>
    <s v="HA0261"/>
    <s v="组合类保险资管产品"/>
    <s v="固定收益类保险资管产品"/>
    <n v="1"/>
    <s v="华安财保资产管理有限责任公司"/>
    <n v="683234250"/>
    <n v="665176615.48000002"/>
    <m/>
    <m/>
    <m/>
    <m/>
    <s v="否"/>
    <n v="2.7205286180174602E-6"/>
    <m/>
    <m/>
    <m/>
    <m/>
    <m/>
    <m/>
    <m/>
    <m/>
    <m/>
    <m/>
    <m/>
    <m/>
    <m/>
    <m/>
    <m/>
    <m/>
    <m/>
    <m/>
    <m/>
    <m/>
    <m/>
    <m/>
    <m/>
    <m/>
    <m/>
    <m/>
    <m/>
    <m/>
    <m/>
    <m/>
    <m/>
    <m/>
    <m/>
    <m/>
    <m/>
    <m/>
    <m/>
    <m/>
    <s v="固定收益类资产"/>
  </r>
  <r>
    <s v="安克创新"/>
    <s v="安克创新科技股份有限公司"/>
    <s v="股票"/>
    <s v="创业板股"/>
    <s v="300866.SZ"/>
    <x v="955"/>
    <n v="1200"/>
    <n v="112994.44"/>
    <x v="5803"/>
    <m/>
    <m/>
    <s v="万能"/>
    <s v="新动力23号"/>
    <s v="华安财保资管新动力23集合资产管理产品"/>
    <s v="HA0261"/>
    <s v="组合类保险资管产品"/>
    <s v="固定收益类保险资管产品"/>
    <n v="1"/>
    <s v="华安财保资产管理有限责任公司"/>
    <n v="683234250"/>
    <n v="665176615.48000002"/>
    <m/>
    <m/>
    <m/>
    <m/>
    <s v="是"/>
    <n v="2.9525582424899E-6"/>
    <m/>
    <m/>
    <m/>
    <m/>
    <m/>
    <m/>
    <m/>
    <m/>
    <m/>
    <m/>
    <m/>
    <m/>
    <m/>
    <m/>
    <m/>
    <m/>
    <m/>
    <m/>
    <m/>
    <m/>
    <m/>
    <m/>
    <m/>
    <m/>
    <m/>
    <m/>
    <m/>
    <m/>
    <m/>
    <m/>
    <m/>
    <m/>
    <m/>
    <m/>
    <m/>
    <m/>
    <m/>
    <m/>
    <s v="固定收益类资产"/>
  </r>
  <r>
    <s v="稳健医疗"/>
    <s v="稳健医疗用品股份有限公司"/>
    <s v="股票"/>
    <s v="创业板股"/>
    <s v="300888.SZ"/>
    <x v="956"/>
    <n v="1000"/>
    <n v="79581"/>
    <x v="6058"/>
    <m/>
    <m/>
    <s v="万能"/>
    <s v="新动力23号"/>
    <s v="华安财保资管新动力23集合资产管理产品"/>
    <s v="HA0261"/>
    <s v="组合类保险资管产品"/>
    <s v="固定收益类保险资管产品"/>
    <n v="1"/>
    <s v="华安财保资产管理有限责任公司"/>
    <n v="683234250"/>
    <n v="665176615.48000002"/>
    <m/>
    <m/>
    <m/>
    <m/>
    <s v="是"/>
    <n v="2.3447081723218299E-6"/>
    <m/>
    <m/>
    <m/>
    <m/>
    <m/>
    <m/>
    <m/>
    <m/>
    <m/>
    <m/>
    <m/>
    <m/>
    <m/>
    <m/>
    <m/>
    <m/>
    <m/>
    <m/>
    <m/>
    <m/>
    <m/>
    <m/>
    <m/>
    <m/>
    <m/>
    <m/>
    <m/>
    <m/>
    <m/>
    <m/>
    <m/>
    <m/>
    <m/>
    <m/>
    <m/>
    <m/>
    <m/>
    <m/>
    <s v="固定收益类资产"/>
  </r>
  <r>
    <s v="爱 美 客"/>
    <s v="爱美客技术发展股份有限公司"/>
    <s v="股票"/>
    <s v="创业板股"/>
    <s v="300896.SZ"/>
    <x v="464"/>
    <n v="900"/>
    <n v="442962"/>
    <x v="5528"/>
    <m/>
    <m/>
    <s v="万能"/>
    <s v="新动力23号"/>
    <s v="华安财保资管新动力23集合资产管理产品"/>
    <s v="HA0261"/>
    <s v="组合类保险资管产品"/>
    <s v="固定收益类保险资管产品"/>
    <n v="1"/>
    <s v="华安财保资产管理有限责任公司"/>
    <n v="683234250"/>
    <n v="665176615.48000002"/>
    <m/>
    <m/>
    <m/>
    <m/>
    <s v="是"/>
    <n v="4.15973377703827E-6"/>
    <m/>
    <m/>
    <m/>
    <m/>
    <m/>
    <m/>
    <m/>
    <m/>
    <m/>
    <m/>
    <m/>
    <m/>
    <m/>
    <m/>
    <m/>
    <m/>
    <m/>
    <m/>
    <m/>
    <m/>
    <m/>
    <m/>
    <m/>
    <m/>
    <m/>
    <m/>
    <m/>
    <m/>
    <m/>
    <m/>
    <m/>
    <m/>
    <m/>
    <m/>
    <m/>
    <m/>
    <m/>
    <m/>
    <s v="固定收益类资产"/>
  </r>
  <r>
    <s v="金 龙 鱼"/>
    <s v="益海嘉里金龙鱼粮油食品股份有限公司"/>
    <s v="股票"/>
    <s v="创业板股"/>
    <s v="300999.SZ"/>
    <x v="957"/>
    <n v="6100"/>
    <n v="373972.55"/>
    <x v="6059"/>
    <m/>
    <m/>
    <s v="万能"/>
    <s v="新动力23号"/>
    <s v="华安财保资管新动力23集合资产管理产品"/>
    <s v="HA0261"/>
    <s v="组合类保险资管产品"/>
    <s v="固定收益类保险资管产品"/>
    <n v="1"/>
    <s v="华安财保资产管理有限责任公司"/>
    <n v="683234250"/>
    <n v="665176615.48000002"/>
    <m/>
    <m/>
    <m/>
    <m/>
    <s v="是"/>
    <n v="1.1251308696893299E-6"/>
    <m/>
    <m/>
    <m/>
    <m/>
    <m/>
    <m/>
    <m/>
    <m/>
    <m/>
    <m/>
    <m/>
    <m/>
    <m/>
    <m/>
    <m/>
    <m/>
    <m/>
    <m/>
    <m/>
    <m/>
    <m/>
    <m/>
    <m/>
    <m/>
    <m/>
    <m/>
    <m/>
    <m/>
    <m/>
    <m/>
    <m/>
    <m/>
    <m/>
    <m/>
    <m/>
    <m/>
    <m/>
    <m/>
    <s v="固定收益类资产"/>
  </r>
  <r>
    <s v="深 城 交"/>
    <s v="深圳市城市交通规划设计研究中心股份有限公司"/>
    <s v="股票"/>
    <s v="创业板股"/>
    <s v="301091.SZ"/>
    <x v="570"/>
    <n v="294"/>
    <n v="10731"/>
    <x v="4365"/>
    <m/>
    <m/>
    <s v="万能"/>
    <s v="新动力23号"/>
    <s v="华安财保资管新动力23集合资产管理产品"/>
    <s v="HA0261"/>
    <s v="组合类保险资管产品"/>
    <s v="固定收益类保险资管产品"/>
    <n v="1"/>
    <s v="华安财保资产管理有限责任公司"/>
    <n v="683234250"/>
    <n v="665176615.48000002"/>
    <m/>
    <m/>
    <m/>
    <m/>
    <s v="否"/>
    <n v="1.8375E-6"/>
    <m/>
    <m/>
    <m/>
    <m/>
    <m/>
    <m/>
    <m/>
    <m/>
    <m/>
    <m/>
    <m/>
    <m/>
    <m/>
    <m/>
    <m/>
    <m/>
    <m/>
    <m/>
    <m/>
    <m/>
    <m/>
    <m/>
    <m/>
    <m/>
    <m/>
    <m/>
    <m/>
    <m/>
    <m/>
    <m/>
    <m/>
    <m/>
    <m/>
    <m/>
    <m/>
    <m/>
    <m/>
    <m/>
    <s v="固定收益类资产"/>
  </r>
  <r>
    <s v="争光股份"/>
    <s v="浙江争光实业股份有限公司"/>
    <s v="股票"/>
    <s v="创业板股"/>
    <s v="301092.SZ"/>
    <x v="332"/>
    <n v="178"/>
    <n v="6463.18"/>
    <x v="4366"/>
    <m/>
    <m/>
    <s v="万能"/>
    <s v="新动力23号"/>
    <s v="华安财保资管新动力23集合资产管理产品"/>
    <s v="HA0261"/>
    <s v="组合类保险资管产品"/>
    <s v="固定收益类保险资管产品"/>
    <n v="1"/>
    <s v="华安财保资产管理有限责任公司"/>
    <n v="683234250"/>
    <n v="665176615.48000002"/>
    <m/>
    <m/>
    <m/>
    <m/>
    <s v="否"/>
    <n v="1.334999993325E-6"/>
    <m/>
    <m/>
    <m/>
    <m/>
    <m/>
    <m/>
    <m/>
    <m/>
    <m/>
    <m/>
    <m/>
    <m/>
    <m/>
    <m/>
    <m/>
    <m/>
    <m/>
    <m/>
    <m/>
    <m/>
    <m/>
    <m/>
    <m/>
    <m/>
    <m/>
    <m/>
    <m/>
    <m/>
    <m/>
    <m/>
    <m/>
    <m/>
    <m/>
    <m/>
    <m/>
    <m/>
    <m/>
    <m/>
    <s v="固定收益类资产"/>
  </r>
  <r>
    <s v="华兰股份"/>
    <s v="江苏华兰药用新材料股份有限公司"/>
    <s v="股票"/>
    <s v="创业板股"/>
    <s v="301093.SZ"/>
    <x v="333"/>
    <n v="220"/>
    <n v="12777.6"/>
    <x v="4367"/>
    <m/>
    <m/>
    <s v="万能"/>
    <s v="新动力23号"/>
    <s v="华安财保资管新动力23集合资产管理产品"/>
    <s v="HA0261"/>
    <s v="组合类保险资管产品"/>
    <s v="固定收益类保险资管产品"/>
    <n v="1"/>
    <s v="华安财保资产管理有限责任公司"/>
    <n v="683234250"/>
    <n v="665176615.48000002"/>
    <m/>
    <m/>
    <m/>
    <m/>
    <s v="否"/>
    <n v="1.6336633622929099E-6"/>
    <m/>
    <m/>
    <m/>
    <m/>
    <m/>
    <m/>
    <m/>
    <m/>
    <m/>
    <m/>
    <m/>
    <m/>
    <m/>
    <m/>
    <m/>
    <m/>
    <m/>
    <m/>
    <m/>
    <m/>
    <m/>
    <m/>
    <m/>
    <m/>
    <m/>
    <m/>
    <m/>
    <m/>
    <m/>
    <m/>
    <m/>
    <m/>
    <m/>
    <m/>
    <m/>
    <m/>
    <m/>
    <m/>
    <s v="固定收益类资产"/>
  </r>
  <r>
    <s v="百诚医药"/>
    <s v="杭州百诚医药科技股份有限公司"/>
    <s v="股票"/>
    <s v="创业板股"/>
    <s v="301096.SZ"/>
    <x v="334"/>
    <n v="204"/>
    <n v="16238.4"/>
    <x v="4368"/>
    <m/>
    <m/>
    <s v="万能"/>
    <s v="新动力23号"/>
    <s v="华安财保资管新动力23集合资产管理产品"/>
    <s v="HA0261"/>
    <s v="组合类保险资管产品"/>
    <s v="固定收益类保险资管产品"/>
    <n v="1"/>
    <s v="华安财保资产管理有限责任公司"/>
    <n v="683234250"/>
    <n v="665176615.48000002"/>
    <m/>
    <m/>
    <m/>
    <m/>
    <s v="否"/>
    <n v="1.88597842253936E-6"/>
    <m/>
    <m/>
    <m/>
    <m/>
    <m/>
    <m/>
    <m/>
    <m/>
    <m/>
    <m/>
    <m/>
    <m/>
    <m/>
    <m/>
    <m/>
    <m/>
    <m/>
    <m/>
    <m/>
    <m/>
    <m/>
    <m/>
    <m/>
    <m/>
    <m/>
    <m/>
    <m/>
    <m/>
    <m/>
    <m/>
    <m/>
    <m/>
    <m/>
    <m/>
    <m/>
    <m/>
    <m/>
    <m/>
    <s v="固定收益类资产"/>
  </r>
  <r>
    <s v="风光股份"/>
    <s v="营口风光新材料股份有限公司"/>
    <s v="股票"/>
    <s v="创业板股"/>
    <s v="301100.SZ"/>
    <x v="419"/>
    <n v="304"/>
    <n v="8454.24"/>
    <x v="4369"/>
    <m/>
    <m/>
    <s v="万能"/>
    <s v="新动力23号"/>
    <s v="华安财保资管新动力23集合资产管理产品"/>
    <s v="HA0261"/>
    <s v="组合类保险资管产品"/>
    <s v="固定收益类保险资管产品"/>
    <n v="1"/>
    <s v="华安财保资产管理有限责任公司"/>
    <n v="683234250"/>
    <n v="665176615.48000002"/>
    <m/>
    <m/>
    <m/>
    <m/>
    <s v="否"/>
    <n v="1.5200000000000001E-6"/>
    <m/>
    <m/>
    <m/>
    <m/>
    <m/>
    <m/>
    <m/>
    <m/>
    <m/>
    <m/>
    <m/>
    <m/>
    <m/>
    <m/>
    <m/>
    <m/>
    <m/>
    <m/>
    <m/>
    <m/>
    <m/>
    <m/>
    <m/>
    <m/>
    <m/>
    <m/>
    <m/>
    <m/>
    <m/>
    <m/>
    <m/>
    <m/>
    <m/>
    <m/>
    <m/>
    <m/>
    <m/>
    <m/>
    <s v="固定收益类资产"/>
  </r>
  <r>
    <s v="明月镜片"/>
    <s v="明月镜片股份有限公司"/>
    <s v="股票"/>
    <s v="创业板股"/>
    <s v="301101.SZ"/>
    <x v="420"/>
    <n v="154"/>
    <n v="4144.1400000000003"/>
    <x v="4370"/>
    <m/>
    <m/>
    <s v="万能"/>
    <s v="新动力23号"/>
    <s v="华安财保资管新动力23集合资产管理产品"/>
    <s v="HA0261"/>
    <s v="组合类保险资管产品"/>
    <s v="固定收益类保险资管产品"/>
    <n v="1"/>
    <s v="华安财保资产管理有限责任公司"/>
    <n v="683234250"/>
    <n v="665176615.48000002"/>
    <m/>
    <m/>
    <m/>
    <m/>
    <s v="否"/>
    <n v="1.14633314823279E-6"/>
    <m/>
    <m/>
    <m/>
    <m/>
    <m/>
    <m/>
    <m/>
    <m/>
    <m/>
    <m/>
    <m/>
    <m/>
    <m/>
    <m/>
    <m/>
    <m/>
    <m/>
    <m/>
    <m/>
    <m/>
    <m/>
    <m/>
    <m/>
    <m/>
    <m/>
    <m/>
    <m/>
    <m/>
    <m/>
    <m/>
    <m/>
    <m/>
    <m/>
    <m/>
    <m/>
    <m/>
    <m/>
    <m/>
    <s v="固定收益类资产"/>
  </r>
  <r>
    <s v="兆讯传媒"/>
    <s v="兆讯传媒广告股份有限公司"/>
    <s v="股票"/>
    <s v="创业板股"/>
    <s v="301102.SZ"/>
    <x v="421"/>
    <n v="362"/>
    <n v="14436.56"/>
    <x v="4371"/>
    <m/>
    <m/>
    <s v="万能"/>
    <s v="新动力23号"/>
    <s v="华安财保资管新动力23集合资产管理产品"/>
    <s v="HA0261"/>
    <s v="组合类保险资管产品"/>
    <s v="固定收益类保险资管产品"/>
    <n v="1"/>
    <s v="华安财保资产管理有限责任公司"/>
    <n v="683234250"/>
    <n v="665176615.48000002"/>
    <m/>
    <m/>
    <m/>
    <m/>
    <s v="否"/>
    <n v="1.81E-6"/>
    <m/>
    <m/>
    <m/>
    <m/>
    <m/>
    <m/>
    <m/>
    <m/>
    <m/>
    <m/>
    <m/>
    <m/>
    <m/>
    <m/>
    <m/>
    <m/>
    <m/>
    <m/>
    <m/>
    <m/>
    <m/>
    <m/>
    <m/>
    <m/>
    <m/>
    <m/>
    <m/>
    <m/>
    <m/>
    <m/>
    <m/>
    <m/>
    <m/>
    <m/>
    <m/>
    <m/>
    <m/>
    <m/>
    <s v="固定收益类资产"/>
  </r>
  <r>
    <s v="何氏眼科"/>
    <s v="辽宁何氏眼科医院集团股份有限公司"/>
    <s v="股票"/>
    <s v="创业板股"/>
    <s v="301103.SZ"/>
    <x v="335"/>
    <n v="141"/>
    <n v="5992.5"/>
    <x v="4372"/>
    <m/>
    <m/>
    <s v="万能"/>
    <s v="新动力23号"/>
    <s v="华安财保资管新动力23集合资产管理产品"/>
    <s v="HA0261"/>
    <s v="组合类保险资管产品"/>
    <s v="固定收益类保险资管产品"/>
    <n v="1"/>
    <s v="华安财保资产管理有限责任公司"/>
    <n v="683234250"/>
    <n v="665176615.48000002"/>
    <m/>
    <m/>
    <m/>
    <m/>
    <s v="否"/>
    <n v="1.1599322481105901E-6"/>
    <m/>
    <m/>
    <m/>
    <m/>
    <m/>
    <m/>
    <m/>
    <m/>
    <m/>
    <m/>
    <m/>
    <m/>
    <m/>
    <m/>
    <m/>
    <m/>
    <m/>
    <m/>
    <m/>
    <m/>
    <m/>
    <m/>
    <m/>
    <m/>
    <m/>
    <m/>
    <m/>
    <m/>
    <m/>
    <m/>
    <m/>
    <m/>
    <m/>
    <m/>
    <m/>
    <m/>
    <m/>
    <m/>
    <s v="固定收益类资产"/>
  </r>
  <r>
    <s v="军信股份"/>
    <s v="湖南军信环保股份有限公司"/>
    <s v="股票"/>
    <s v="创业板股"/>
    <s v="301109.SZ"/>
    <x v="301"/>
    <n v="721"/>
    <n v="25098.01"/>
    <x v="4373"/>
    <m/>
    <m/>
    <s v="万能"/>
    <s v="新动力23号"/>
    <s v="华安财保资管新动力23集合资产管理产品"/>
    <s v="HA0261"/>
    <s v="组合类保险资管产品"/>
    <s v="固定收益类保险资管产品"/>
    <n v="1"/>
    <s v="华安财保资产管理有限责任公司"/>
    <n v="683234250"/>
    <n v="665176615.48000002"/>
    <m/>
    <m/>
    <m/>
    <m/>
    <s v="否"/>
    <n v="2.6377405429135899E-6"/>
    <m/>
    <m/>
    <m/>
    <m/>
    <m/>
    <m/>
    <m/>
    <m/>
    <m/>
    <m/>
    <m/>
    <m/>
    <m/>
    <m/>
    <m/>
    <m/>
    <m/>
    <m/>
    <m/>
    <m/>
    <m/>
    <m/>
    <m/>
    <m/>
    <m/>
    <m/>
    <m/>
    <m/>
    <m/>
    <m/>
    <m/>
    <m/>
    <m/>
    <m/>
    <m/>
    <m/>
    <m/>
    <m/>
    <s v="固定收益类资产"/>
  </r>
  <r>
    <s v="青木股份"/>
    <s v="青木数字技术股份有限公司"/>
    <s v="股票"/>
    <s v="创业板股"/>
    <s v="301110.SZ"/>
    <x v="336"/>
    <n v="91"/>
    <n v="5742.1"/>
    <x v="4374"/>
    <m/>
    <m/>
    <s v="万能"/>
    <s v="新动力23号"/>
    <s v="华安财保资管新动力23集合资产管理产品"/>
    <s v="HA0261"/>
    <s v="组合类保险资管产品"/>
    <s v="固定收益类保险资管产品"/>
    <n v="1"/>
    <s v="华安财保资产管理有限责任公司"/>
    <n v="683234250"/>
    <n v="665176615.48000002"/>
    <m/>
    <m/>
    <m/>
    <m/>
    <s v="否"/>
    <n v="1.3649999931749999E-6"/>
    <m/>
    <m/>
    <m/>
    <m/>
    <m/>
    <m/>
    <m/>
    <m/>
    <m/>
    <m/>
    <m/>
    <m/>
    <m/>
    <m/>
    <m/>
    <m/>
    <m/>
    <m/>
    <m/>
    <m/>
    <m/>
    <m/>
    <m/>
    <m/>
    <m/>
    <m/>
    <m/>
    <m/>
    <m/>
    <m/>
    <m/>
    <m/>
    <m/>
    <m/>
    <m/>
    <m/>
    <m/>
    <m/>
    <s v="固定收益类资产"/>
  </r>
  <r>
    <s v="粤万年青"/>
    <s v="广东万年青制药股份有限公司"/>
    <s v="股票"/>
    <s v="创业板股"/>
    <s v="301111.SZ"/>
    <x v="423"/>
    <n v="134"/>
    <n v="1404.32"/>
    <x v="4375"/>
    <m/>
    <m/>
    <s v="万能"/>
    <s v="新动力23号"/>
    <s v="华安财保资管新动力23集合资产管理产品"/>
    <s v="HA0261"/>
    <s v="组合类保险资管产品"/>
    <s v="固定收益类保险资管产品"/>
    <n v="1"/>
    <s v="华安财保资产管理有限责任公司"/>
    <n v="683234250"/>
    <n v="665176615.48000002"/>
    <m/>
    <m/>
    <m/>
    <m/>
    <s v="否"/>
    <n v="8.3750000000000003E-7"/>
    <m/>
    <m/>
    <m/>
    <m/>
    <m/>
    <m/>
    <m/>
    <m/>
    <m/>
    <m/>
    <m/>
    <m/>
    <m/>
    <m/>
    <m/>
    <m/>
    <m/>
    <m/>
    <m/>
    <m/>
    <m/>
    <m/>
    <m/>
    <m/>
    <m/>
    <m/>
    <m/>
    <m/>
    <m/>
    <m/>
    <m/>
    <m/>
    <m/>
    <m/>
    <m/>
    <m/>
    <m/>
    <m/>
    <s v="固定收益类资产"/>
  </r>
  <r>
    <s v="益客食品"/>
    <s v="江苏益客食品集团股份有限公司"/>
    <s v="股票"/>
    <s v="创业板股"/>
    <s v="301116.SZ"/>
    <x v="337"/>
    <n v="286"/>
    <n v="3260.4"/>
    <x v="4376"/>
    <m/>
    <m/>
    <s v="万能"/>
    <s v="新动力23号"/>
    <s v="华安财保资管新动力23集合资产管理产品"/>
    <s v="HA0261"/>
    <s v="组合类保险资管产品"/>
    <s v="固定收益类保险资管产品"/>
    <n v="1"/>
    <s v="华安财保资产管理有限责任公司"/>
    <n v="683234250"/>
    <n v="665176615.48000002"/>
    <m/>
    <m/>
    <m/>
    <m/>
    <s v="否"/>
    <n v="6.3699999834959103E-7"/>
    <m/>
    <m/>
    <m/>
    <m/>
    <m/>
    <m/>
    <m/>
    <m/>
    <m/>
    <m/>
    <m/>
    <m/>
    <m/>
    <m/>
    <m/>
    <m/>
    <m/>
    <m/>
    <m/>
    <m/>
    <m/>
    <m/>
    <m/>
    <m/>
    <m/>
    <m/>
    <m/>
    <m/>
    <m/>
    <m/>
    <m/>
    <m/>
    <m/>
    <m/>
    <m/>
    <m/>
    <m/>
    <m/>
    <s v="固定收益类资产"/>
  </r>
  <r>
    <s v="新特电气"/>
    <s v="新华都特种电气股份有限公司"/>
    <s v="股票"/>
    <s v="创业板股"/>
    <s v="301120.SZ"/>
    <x v="571"/>
    <n v="261"/>
    <n v="3583.53"/>
    <x v="4377"/>
    <m/>
    <m/>
    <s v="万能"/>
    <s v="新动力23号"/>
    <s v="华安财保资管新动力23集合资产管理产品"/>
    <s v="HA0261"/>
    <s v="组合类保险资管产品"/>
    <s v="固定收益类保险资管产品"/>
    <n v="1"/>
    <s v="华安财保资产管理有限责任公司"/>
    <n v="683234250"/>
    <n v="665176615.48000002"/>
    <m/>
    <m/>
    <m/>
    <m/>
    <s v="否"/>
    <n v="1.0540030369017801E-6"/>
    <m/>
    <m/>
    <m/>
    <m/>
    <m/>
    <m/>
    <m/>
    <m/>
    <m/>
    <m/>
    <m/>
    <m/>
    <m/>
    <m/>
    <m/>
    <m/>
    <m/>
    <m/>
    <m/>
    <m/>
    <m/>
    <m/>
    <m/>
    <m/>
    <m/>
    <m/>
    <m/>
    <m/>
    <m/>
    <m/>
    <m/>
    <m/>
    <m/>
    <m/>
    <m/>
    <m/>
    <m/>
    <m/>
    <s v="固定收益类资产"/>
  </r>
  <r>
    <s v="达嘉维康"/>
    <s v="湖南达嘉维康医药产业股份有限公司"/>
    <s v="股票"/>
    <s v="创业板股"/>
    <s v="301126.SZ"/>
    <x v="340"/>
    <n v="254"/>
    <n v="3141.98"/>
    <x v="4378"/>
    <m/>
    <m/>
    <s v="万能"/>
    <s v="新动力23号"/>
    <s v="华安财保资管新动力23集合资产管理产品"/>
    <s v="HA0261"/>
    <s v="组合类保险资管产品"/>
    <s v="固定收益类保险资管产品"/>
    <n v="1"/>
    <s v="华安财保资产管理有限责任公司"/>
    <n v="683234250"/>
    <n v="665176615.48000002"/>
    <m/>
    <m/>
    <m/>
    <m/>
    <s v="否"/>
    <n v="1.2299902617700099E-6"/>
    <m/>
    <m/>
    <m/>
    <m/>
    <m/>
    <m/>
    <m/>
    <m/>
    <m/>
    <m/>
    <m/>
    <m/>
    <m/>
    <m/>
    <m/>
    <m/>
    <m/>
    <m/>
    <m/>
    <m/>
    <m/>
    <m/>
    <m/>
    <m/>
    <m/>
    <m/>
    <m/>
    <m/>
    <m/>
    <m/>
    <m/>
    <m/>
    <m/>
    <m/>
    <m/>
    <m/>
    <m/>
    <m/>
    <s v="固定收益类资产"/>
  </r>
  <r>
    <s v="天源环保"/>
    <s v="武汉天源环保股份有限公司"/>
    <s v="股票"/>
    <s v="创业板股"/>
    <s v="301127.SZ"/>
    <x v="305"/>
    <n v="851"/>
    <n v="10237.530000000001"/>
    <x v="4379"/>
    <m/>
    <m/>
    <s v="万能"/>
    <s v="新动力23号"/>
    <s v="华安财保资管新动力23集合资产管理产品"/>
    <s v="HA0261"/>
    <s v="组合类保险资管产品"/>
    <s v="固定收益类保险资管产品"/>
    <n v="1"/>
    <s v="华安财保资产管理有限责任公司"/>
    <n v="683234250"/>
    <n v="665176615.48000002"/>
    <m/>
    <m/>
    <m/>
    <m/>
    <s v="否"/>
    <n v="2.0756310186592201E-6"/>
    <m/>
    <m/>
    <m/>
    <m/>
    <m/>
    <m/>
    <m/>
    <m/>
    <m/>
    <m/>
    <m/>
    <m/>
    <m/>
    <m/>
    <m/>
    <m/>
    <m/>
    <m/>
    <m/>
    <m/>
    <m/>
    <m/>
    <m/>
    <m/>
    <m/>
    <m/>
    <m/>
    <m/>
    <m/>
    <m/>
    <m/>
    <m/>
    <m/>
    <m/>
    <m/>
    <m/>
    <m/>
    <m/>
    <s v="固定收益类资产"/>
  </r>
  <r>
    <s v="西点药业"/>
    <s v="吉林省西点药业科技发展股份有限公司"/>
    <s v="股票"/>
    <s v="创业板股"/>
    <s v="301130.SZ"/>
    <x v="426"/>
    <n v="87"/>
    <n v="1961.85"/>
    <x v="4380"/>
    <m/>
    <m/>
    <s v="万能"/>
    <s v="新动力23号"/>
    <s v="华安财保资管新动力23集合资产管理产品"/>
    <s v="HA0261"/>
    <s v="组合类保险资管产品"/>
    <s v="固定收益类保险资管产品"/>
    <n v="1"/>
    <s v="华安财保资产管理有限责任公司"/>
    <n v="683234250"/>
    <n v="665176615.48000002"/>
    <m/>
    <m/>
    <m/>
    <m/>
    <s v="否"/>
    <n v="1.0766801318098999E-6"/>
    <m/>
    <m/>
    <m/>
    <m/>
    <m/>
    <m/>
    <m/>
    <m/>
    <m/>
    <m/>
    <m/>
    <m/>
    <m/>
    <m/>
    <m/>
    <m/>
    <m/>
    <m/>
    <m/>
    <m/>
    <m/>
    <m/>
    <m/>
    <m/>
    <m/>
    <m/>
    <m/>
    <m/>
    <m/>
    <m/>
    <m/>
    <m/>
    <m/>
    <m/>
    <m/>
    <m/>
    <m/>
    <m/>
    <s v="固定收益类资产"/>
  </r>
  <r>
    <s v="瑞德智能"/>
    <s v="广东瑞德智能科技股份有限公司"/>
    <s v="股票"/>
    <s v="创业板股"/>
    <s v="301135.SZ"/>
    <x v="428"/>
    <n v="119"/>
    <n v="3805.62"/>
    <x v="4381"/>
    <m/>
    <m/>
    <s v="万能"/>
    <s v="新动力23号"/>
    <s v="华安财保资管新动力23集合资产管理产品"/>
    <s v="HA0261"/>
    <s v="组合类保险资管产品"/>
    <s v="固定收益类保险资管产品"/>
    <n v="1"/>
    <s v="华安财保资产管理有限责任公司"/>
    <n v="683234250"/>
    <n v="665176615.48000002"/>
    <m/>
    <m/>
    <m/>
    <m/>
    <s v="否"/>
    <n v="1.1672159447583201E-6"/>
    <m/>
    <m/>
    <m/>
    <m/>
    <m/>
    <m/>
    <m/>
    <m/>
    <m/>
    <m/>
    <m/>
    <m/>
    <m/>
    <m/>
    <m/>
    <m/>
    <m/>
    <m/>
    <m/>
    <m/>
    <m/>
    <m/>
    <m/>
    <m/>
    <m/>
    <m/>
    <m/>
    <m/>
    <m/>
    <m/>
    <m/>
    <m/>
    <m/>
    <m/>
    <m/>
    <m/>
    <m/>
    <m/>
    <s v="固定收益类资产"/>
  </r>
  <r>
    <s v="哈焊华通"/>
    <s v="哈焊所华通(常州)焊业股份有限公司"/>
    <s v="股票"/>
    <s v="创业板股"/>
    <s v="301137.SZ"/>
    <x v="429"/>
    <n v="210"/>
    <n v="3227.7"/>
    <x v="4383"/>
    <m/>
    <m/>
    <s v="万能"/>
    <s v="新动力23号"/>
    <s v="华安财保资管新动力23集合资产管理产品"/>
    <s v="HA0261"/>
    <s v="组合类保险资管产品"/>
    <s v="固定收益类保险资管产品"/>
    <n v="1"/>
    <s v="华安财保资产管理有限责任公司"/>
    <n v="683234250"/>
    <n v="665176615.48000002"/>
    <m/>
    <m/>
    <m/>
    <m/>
    <s v="否"/>
    <n v="1.15503037729892E-6"/>
    <m/>
    <m/>
    <m/>
    <m/>
    <m/>
    <m/>
    <m/>
    <m/>
    <m/>
    <m/>
    <m/>
    <m/>
    <m/>
    <m/>
    <m/>
    <m/>
    <m/>
    <m/>
    <m/>
    <m/>
    <m/>
    <m/>
    <m/>
    <m/>
    <m/>
    <m/>
    <m/>
    <m/>
    <m/>
    <m/>
    <m/>
    <m/>
    <m/>
    <m/>
    <m/>
    <m/>
    <m/>
    <m/>
    <s v="固定收益类资产"/>
  </r>
  <r>
    <s v="华研精机"/>
    <s v="广州华研精密机械股份有限公司"/>
    <s v="股票"/>
    <s v="创业板股"/>
    <s v="301138.SZ"/>
    <x v="306"/>
    <n v="124"/>
    <n v="3245.08"/>
    <x v="4384"/>
    <m/>
    <m/>
    <s v="万能"/>
    <s v="新动力23号"/>
    <s v="华安财保资管新动力23集合资产管理产品"/>
    <s v="HA0261"/>
    <s v="组合类保险资管产品"/>
    <s v="固定收益类保险资管产品"/>
    <n v="1"/>
    <s v="华安财保资产管理有限责任公司"/>
    <n v="683234250"/>
    <n v="665176615.48000002"/>
    <m/>
    <m/>
    <m/>
    <m/>
    <s v="否"/>
    <n v="1.0333333333333299E-6"/>
    <m/>
    <m/>
    <m/>
    <m/>
    <m/>
    <m/>
    <m/>
    <m/>
    <m/>
    <m/>
    <m/>
    <m/>
    <m/>
    <m/>
    <m/>
    <m/>
    <m/>
    <m/>
    <m/>
    <m/>
    <m/>
    <m/>
    <m/>
    <m/>
    <m/>
    <m/>
    <m/>
    <m/>
    <m/>
    <m/>
    <m/>
    <m/>
    <m/>
    <m/>
    <m/>
    <m/>
    <m/>
    <m/>
    <s v="固定收益类资产"/>
  </r>
  <r>
    <s v="嘉戎技术"/>
    <s v="厦门嘉戎技术股份有限公司"/>
    <s v="股票"/>
    <s v="创业板股"/>
    <s v="301148.SZ"/>
    <x v="430"/>
    <n v="171"/>
    <n v="6564.69"/>
    <x v="4385"/>
    <m/>
    <m/>
    <s v="万能"/>
    <s v="新动力23号"/>
    <s v="华安财保资管新动力23集合资产管理产品"/>
    <s v="HA0261"/>
    <s v="组合类保险资管产品"/>
    <s v="固定收益类保险资管产品"/>
    <n v="1"/>
    <s v="华安财保资产管理有限责任公司"/>
    <n v="683234250"/>
    <n v="665176615.48000002"/>
    <m/>
    <m/>
    <m/>
    <m/>
    <s v="否"/>
    <n v="1.46784794949367E-6"/>
    <m/>
    <m/>
    <m/>
    <m/>
    <m/>
    <m/>
    <m/>
    <m/>
    <m/>
    <m/>
    <m/>
    <m/>
    <m/>
    <m/>
    <m/>
    <m/>
    <m/>
    <m/>
    <m/>
    <m/>
    <m/>
    <m/>
    <m/>
    <m/>
    <m/>
    <m/>
    <m/>
    <m/>
    <m/>
    <m/>
    <m/>
    <m/>
    <m/>
    <m/>
    <m/>
    <m/>
    <m/>
    <m/>
    <s v="固定收益类资产"/>
  </r>
  <r>
    <s v="冠龙节能"/>
    <s v="上海冠龙阀门节能设备股份有限公司"/>
    <s v="股票"/>
    <s v="创业板股"/>
    <s v="301151.SZ"/>
    <x v="734"/>
    <n v="330"/>
    <n v="10170.6"/>
    <x v="4386"/>
    <m/>
    <m/>
    <s v="万能"/>
    <s v="新动力23号"/>
    <s v="华安财保资管新动力23集合资产管理产品"/>
    <s v="HA0261"/>
    <s v="组合类保险资管产品"/>
    <s v="固定收益类保险资管产品"/>
    <n v="1"/>
    <s v="华安财保资产管理有限责任公司"/>
    <n v="683234250"/>
    <n v="665176615.48000002"/>
    <m/>
    <m/>
    <m/>
    <m/>
    <s v="否"/>
    <n v="1.96810137081839E-6"/>
    <m/>
    <m/>
    <m/>
    <m/>
    <m/>
    <m/>
    <m/>
    <m/>
    <m/>
    <m/>
    <m/>
    <m/>
    <m/>
    <m/>
    <m/>
    <m/>
    <m/>
    <m/>
    <m/>
    <m/>
    <m/>
    <m/>
    <m/>
    <m/>
    <m/>
    <m/>
    <m/>
    <m/>
    <m/>
    <m/>
    <m/>
    <m/>
    <m/>
    <m/>
    <m/>
    <m/>
    <m/>
    <m/>
    <s v="固定收益类资产"/>
  </r>
  <r>
    <s v="德石股份"/>
    <s v="德州联合石油科技股份有限公司"/>
    <s v="股票"/>
    <s v="创业板股"/>
    <s v="301158.SZ"/>
    <x v="307"/>
    <n v="166"/>
    <n v="2596.2399999999998"/>
    <x v="4387"/>
    <m/>
    <m/>
    <s v="万能"/>
    <s v="新动力23号"/>
    <s v="华安财保资管新动力23集合资产管理产品"/>
    <s v="HA0261"/>
    <s v="组合类保险资管产品"/>
    <s v="固定收益类保险资管产品"/>
    <n v="1"/>
    <s v="华安财保资产管理有限责任公司"/>
    <n v="683234250"/>
    <n v="665176615.48000002"/>
    <m/>
    <m/>
    <m/>
    <m/>
    <s v="否"/>
    <n v="1.1039398616124899E-6"/>
    <m/>
    <m/>
    <m/>
    <m/>
    <m/>
    <m/>
    <m/>
    <m/>
    <m/>
    <m/>
    <m/>
    <m/>
    <m/>
    <m/>
    <m/>
    <m/>
    <m/>
    <m/>
    <m/>
    <m/>
    <m/>
    <m/>
    <m/>
    <m/>
    <m/>
    <m/>
    <m/>
    <m/>
    <m/>
    <m/>
    <m/>
    <m/>
    <m/>
    <m/>
    <m/>
    <m/>
    <m/>
    <m/>
    <s v="固定收益类资产"/>
  </r>
  <r>
    <s v="宏德股份"/>
    <s v="江苏宏德特种部件股份有限公司"/>
    <s v="股票"/>
    <s v="创业板股"/>
    <s v="301163.SZ"/>
    <x v="432"/>
    <n v="99"/>
    <n v="2600.73"/>
    <x v="4388"/>
    <m/>
    <m/>
    <s v="万能"/>
    <s v="新动力23号"/>
    <s v="华安财保资管新动力23集合资产管理产品"/>
    <s v="HA0261"/>
    <s v="组合类保险资管产品"/>
    <s v="固定收益类保险资管产品"/>
    <n v="1"/>
    <s v="华安财保资产管理有限责任公司"/>
    <n v="683234250"/>
    <n v="665176615.48000002"/>
    <m/>
    <m/>
    <m/>
    <m/>
    <s v="否"/>
    <n v="1.2132352941176499E-6"/>
    <m/>
    <m/>
    <m/>
    <m/>
    <m/>
    <m/>
    <m/>
    <m/>
    <m/>
    <m/>
    <m/>
    <m/>
    <m/>
    <m/>
    <m/>
    <m/>
    <m/>
    <m/>
    <m/>
    <m/>
    <m/>
    <m/>
    <m/>
    <m/>
    <m/>
    <m/>
    <m/>
    <m/>
    <m/>
    <m/>
    <m/>
    <m/>
    <m/>
    <m/>
    <m/>
    <m/>
    <m/>
    <m/>
    <s v="固定收益类资产"/>
  </r>
  <r>
    <s v="优 宁 维"/>
    <s v="上海优宁维生物科技股份有限公司"/>
    <s v="股票"/>
    <s v="创业板股"/>
    <s v="301166.SZ"/>
    <x v="308"/>
    <n v="135"/>
    <n v="11618.1"/>
    <x v="4389"/>
    <m/>
    <m/>
    <s v="万能"/>
    <s v="新动力23号"/>
    <s v="华安财保资管新动力23集合资产管理产品"/>
    <s v="HA0261"/>
    <s v="组合类保险资管产品"/>
    <s v="固定收益类保险资管产品"/>
    <n v="1"/>
    <s v="华安财保资产管理有限责任公司"/>
    <n v="683234250"/>
    <n v="665176615.48000002"/>
    <m/>
    <m/>
    <m/>
    <m/>
    <s v="否"/>
    <n v="1.5576922837278101E-6"/>
    <m/>
    <m/>
    <m/>
    <m/>
    <m/>
    <m/>
    <m/>
    <m/>
    <m/>
    <m/>
    <m/>
    <m/>
    <m/>
    <m/>
    <m/>
    <m/>
    <m/>
    <m/>
    <m/>
    <m/>
    <m/>
    <m/>
    <m/>
    <m/>
    <m/>
    <m/>
    <m/>
    <m/>
    <m/>
    <m/>
    <m/>
    <m/>
    <m/>
    <m/>
    <m/>
    <m/>
    <m/>
    <m/>
    <s v="固定收益类资产"/>
  </r>
  <r>
    <s v="通灵股份"/>
    <s v="江苏通灵电器股份有限公司"/>
    <s v="股票"/>
    <s v="创业板股"/>
    <s v="301168.SZ"/>
    <x v="309"/>
    <n v="180"/>
    <n v="7034.4"/>
    <x v="4390"/>
    <m/>
    <m/>
    <s v="万能"/>
    <s v="新动力23号"/>
    <s v="华安财保资管新动力23集合资产管理产品"/>
    <s v="HA0261"/>
    <s v="组合类保险资管产品"/>
    <s v="固定收益类保险资管产品"/>
    <n v="1"/>
    <s v="华安财保资产管理有限责任公司"/>
    <n v="683234250"/>
    <n v="665176615.48000002"/>
    <m/>
    <m/>
    <m/>
    <m/>
    <s v="否"/>
    <n v="1.5E-6"/>
    <m/>
    <m/>
    <m/>
    <m/>
    <m/>
    <m/>
    <m/>
    <m/>
    <m/>
    <m/>
    <m/>
    <m/>
    <m/>
    <m/>
    <m/>
    <m/>
    <m/>
    <m/>
    <m/>
    <m/>
    <m/>
    <m/>
    <m/>
    <m/>
    <m/>
    <m/>
    <m/>
    <m/>
    <m/>
    <m/>
    <m/>
    <m/>
    <m/>
    <m/>
    <m/>
    <m/>
    <m/>
    <m/>
    <s v="固定收益类资产"/>
  </r>
  <r>
    <s v="泽宇智能"/>
    <s v="江苏泽宇智能电力股份有限公司"/>
    <s v="股票"/>
    <s v="创业板股"/>
    <s v="301179.SZ"/>
    <x v="341"/>
    <n v="189"/>
    <n v="8314.11"/>
    <x v="4391"/>
    <m/>
    <m/>
    <s v="万能"/>
    <s v="新动力23号"/>
    <s v="华安财保资管新动力23集合资产管理产品"/>
    <s v="HA0261"/>
    <s v="组合类保险资管产品"/>
    <s v="固定收益类保险资管产品"/>
    <n v="1"/>
    <s v="华安财保资产管理有限责任公司"/>
    <n v="683234250"/>
    <n v="665176615.48000002"/>
    <m/>
    <m/>
    <m/>
    <m/>
    <s v="否"/>
    <n v="1.43181818181818E-6"/>
    <m/>
    <m/>
    <m/>
    <m/>
    <m/>
    <m/>
    <m/>
    <m/>
    <m/>
    <m/>
    <m/>
    <m/>
    <m/>
    <m/>
    <m/>
    <m/>
    <m/>
    <m/>
    <m/>
    <m/>
    <m/>
    <m/>
    <m/>
    <m/>
    <m/>
    <m/>
    <m/>
    <m/>
    <m/>
    <m/>
    <m/>
    <m/>
    <m/>
    <m/>
    <m/>
    <m/>
    <m/>
    <m/>
    <s v="固定收益类资产"/>
  </r>
  <r>
    <s v="万祥科技"/>
    <s v="苏州万祥科技股份有限公司"/>
    <s v="股票"/>
    <s v="创业板股"/>
    <s v="301180.SZ"/>
    <x v="433"/>
    <n v="259"/>
    <n v="3159.8"/>
    <x v="4392"/>
    <m/>
    <m/>
    <s v="万能"/>
    <s v="新动力23号"/>
    <s v="华安财保资管新动力23集合资产管理产品"/>
    <s v="HA0261"/>
    <s v="组合类保险资管产品"/>
    <s v="固定收益类保险资管产品"/>
    <n v="1"/>
    <s v="华安财保资产管理有限责任公司"/>
    <n v="683234250"/>
    <n v="665176615.48000002"/>
    <m/>
    <m/>
    <m/>
    <m/>
    <s v="否"/>
    <n v="6.4748381290467702E-7"/>
    <m/>
    <m/>
    <m/>
    <m/>
    <m/>
    <m/>
    <m/>
    <m/>
    <m/>
    <m/>
    <m/>
    <m/>
    <m/>
    <m/>
    <m/>
    <m/>
    <m/>
    <m/>
    <m/>
    <m/>
    <m/>
    <m/>
    <m/>
    <m/>
    <m/>
    <m/>
    <m/>
    <m/>
    <m/>
    <m/>
    <m/>
    <m/>
    <m/>
    <m/>
    <m/>
    <m/>
    <m/>
    <m/>
    <s v="固定收益类资产"/>
  </r>
  <r>
    <s v="标榜股份"/>
    <s v="江阴标榜汽车部件股份有限公司"/>
    <s v="股票"/>
    <s v="创业板股"/>
    <s v="301181.SZ"/>
    <x v="311"/>
    <n v="116"/>
    <n v="4669"/>
    <x v="4393"/>
    <m/>
    <m/>
    <s v="万能"/>
    <s v="新动力23号"/>
    <s v="华安财保资管新动力23集合资产管理产品"/>
    <s v="HA0261"/>
    <s v="组合类保险资管产品"/>
    <s v="固定收益类保险资管产品"/>
    <n v="1"/>
    <s v="华安财保资产管理有限责任公司"/>
    <n v="683234250"/>
    <n v="665176615.48000002"/>
    <m/>
    <m/>
    <m/>
    <m/>
    <s v="否"/>
    <n v="1.2888888888888899E-6"/>
    <m/>
    <m/>
    <m/>
    <m/>
    <m/>
    <m/>
    <m/>
    <m/>
    <m/>
    <m/>
    <m/>
    <m/>
    <m/>
    <m/>
    <m/>
    <m/>
    <m/>
    <m/>
    <m/>
    <m/>
    <m/>
    <m/>
    <m/>
    <m/>
    <m/>
    <m/>
    <m/>
    <m/>
    <m/>
    <m/>
    <m/>
    <m/>
    <m/>
    <m/>
    <m/>
    <m/>
    <m/>
    <m/>
    <s v="固定收益类资产"/>
  </r>
  <r>
    <s v="凯旺科技"/>
    <s v="河南凯旺电子科技股份有限公司"/>
    <s v="股票"/>
    <s v="创业板股"/>
    <s v="301182.SZ"/>
    <x v="356"/>
    <n v="99"/>
    <n v="2684.88"/>
    <x v="4394"/>
    <m/>
    <m/>
    <s v="万能"/>
    <s v="新动力23号"/>
    <s v="华安财保资管新动力23集合资产管理产品"/>
    <s v="HA0261"/>
    <s v="组合类保险资管产品"/>
    <s v="固定收益类保险资管产品"/>
    <n v="1"/>
    <s v="华安财保资产管理有限责任公司"/>
    <n v="683234250"/>
    <n v="665176615.48000002"/>
    <m/>
    <m/>
    <m/>
    <m/>
    <s v="否"/>
    <n v="1.03316889598076E-6"/>
    <m/>
    <m/>
    <m/>
    <m/>
    <m/>
    <m/>
    <m/>
    <m/>
    <m/>
    <m/>
    <m/>
    <m/>
    <m/>
    <m/>
    <m/>
    <m/>
    <m/>
    <m/>
    <m/>
    <m/>
    <m/>
    <m/>
    <m/>
    <m/>
    <m/>
    <m/>
    <m/>
    <m/>
    <m/>
    <m/>
    <m/>
    <m/>
    <m/>
    <m/>
    <m/>
    <m/>
    <m/>
    <m/>
    <s v="固定收益类资产"/>
  </r>
  <r>
    <s v="鸥玛软件"/>
    <s v="山东山大鸥玛软件股份有限公司"/>
    <s v="股票"/>
    <s v="创业板股"/>
    <s v="301185.SZ"/>
    <x v="735"/>
    <n v="190"/>
    <n v="2257.1999999999998"/>
    <x v="4395"/>
    <m/>
    <m/>
    <s v="万能"/>
    <s v="新动力23号"/>
    <s v="华安财保资管新动力23集合资产管理产品"/>
    <s v="HA0261"/>
    <s v="组合类保险资管产品"/>
    <s v="固定收益类保险资管产品"/>
    <n v="1"/>
    <s v="华安财保资产管理有限责任公司"/>
    <n v="683234250"/>
    <n v="665176615.48000002"/>
    <m/>
    <m/>
    <m/>
    <m/>
    <s v="否"/>
    <n v="1.2384498258348499E-6"/>
    <m/>
    <m/>
    <m/>
    <m/>
    <m/>
    <m/>
    <m/>
    <m/>
    <m/>
    <m/>
    <m/>
    <m/>
    <m/>
    <m/>
    <m/>
    <m/>
    <m/>
    <m/>
    <m/>
    <m/>
    <m/>
    <m/>
    <m/>
    <m/>
    <m/>
    <m/>
    <m/>
    <m/>
    <m/>
    <m/>
    <m/>
    <m/>
    <m/>
    <m/>
    <m/>
    <m/>
    <m/>
    <m/>
    <s v="固定收益类资产"/>
  </r>
  <r>
    <s v="力诺特玻"/>
    <s v="山东力诺特种玻璃股份有限公司"/>
    <s v="股票"/>
    <s v="创业板股"/>
    <s v="301188.SZ"/>
    <x v="736"/>
    <n v="237"/>
    <n v="3081"/>
    <x v="4396"/>
    <m/>
    <m/>
    <s v="万能"/>
    <s v="新动力23号"/>
    <s v="华安财保资管新动力23集合资产管理产品"/>
    <s v="HA0261"/>
    <s v="组合类保险资管产品"/>
    <s v="固定收益类保险资管产品"/>
    <n v="1"/>
    <s v="华安财保资产管理有限责任公司"/>
    <n v="683234250"/>
    <n v="665176615.48000002"/>
    <m/>
    <m/>
    <m/>
    <m/>
    <s v="否"/>
    <n v="1.01974958048277E-6"/>
    <m/>
    <m/>
    <m/>
    <m/>
    <m/>
    <m/>
    <m/>
    <m/>
    <m/>
    <m/>
    <m/>
    <m/>
    <m/>
    <m/>
    <m/>
    <m/>
    <m/>
    <m/>
    <m/>
    <m/>
    <m/>
    <m/>
    <m/>
    <m/>
    <m/>
    <m/>
    <m/>
    <m/>
    <m/>
    <m/>
    <m/>
    <m/>
    <m/>
    <m/>
    <m/>
    <m/>
    <m/>
    <m/>
    <s v="固定收益类资产"/>
  </r>
  <r>
    <s v="奥尼电子"/>
    <s v="深圳奥尼电子股份有限公司"/>
    <s v="股票"/>
    <s v="创业板股"/>
    <s v="301189.SZ"/>
    <x v="573"/>
    <n v="228"/>
    <n v="15089.04"/>
    <x v="4397"/>
    <m/>
    <m/>
    <s v="万能"/>
    <s v="新动力23号"/>
    <s v="华安财保资管新动力23集合资产管理产品"/>
    <s v="HA0261"/>
    <s v="组合类保险资管产品"/>
    <s v="固定收益类保险资管产品"/>
    <n v="1"/>
    <s v="华安财保资产管理有限责任公司"/>
    <n v="683234250"/>
    <n v="665176615.48000002"/>
    <m/>
    <m/>
    <m/>
    <m/>
    <s v="否"/>
    <n v="1.98439525532835E-6"/>
    <m/>
    <m/>
    <m/>
    <m/>
    <m/>
    <m/>
    <m/>
    <m/>
    <m/>
    <m/>
    <m/>
    <m/>
    <m/>
    <m/>
    <m/>
    <m/>
    <m/>
    <m/>
    <m/>
    <m/>
    <m/>
    <m/>
    <m/>
    <m/>
    <m/>
    <m/>
    <m/>
    <m/>
    <m/>
    <m/>
    <m/>
    <m/>
    <m/>
    <m/>
    <m/>
    <m/>
    <m/>
    <m/>
    <s v="固定收益类资产"/>
  </r>
  <r>
    <s v="善水科技"/>
    <s v="九江善水科技股份有限公司"/>
    <s v="股票"/>
    <s v="创业板股"/>
    <s v="301190.SZ"/>
    <x v="357"/>
    <n v="343"/>
    <n v="9552.5499999999993"/>
    <x v="4398"/>
    <m/>
    <m/>
    <s v="万能"/>
    <s v="新动力23号"/>
    <s v="华安财保资管新动力23集合资产管理产品"/>
    <s v="HA0261"/>
    <s v="组合类保险资管产品"/>
    <s v="固定收益类保险资管产品"/>
    <n v="1"/>
    <s v="华安财保资产管理有限责任公司"/>
    <n v="683234250"/>
    <n v="665176615.48000002"/>
    <m/>
    <m/>
    <m/>
    <m/>
    <s v="否"/>
    <n v="1.59805065773995E-6"/>
    <m/>
    <m/>
    <m/>
    <m/>
    <m/>
    <m/>
    <m/>
    <m/>
    <m/>
    <m/>
    <m/>
    <m/>
    <m/>
    <m/>
    <m/>
    <m/>
    <m/>
    <m/>
    <m/>
    <m/>
    <m/>
    <m/>
    <m/>
    <m/>
    <m/>
    <m/>
    <m/>
    <m/>
    <m/>
    <m/>
    <m/>
    <m/>
    <m/>
    <m/>
    <m/>
    <m/>
    <m/>
    <m/>
    <s v="固定收益类资产"/>
  </r>
  <r>
    <s v="家联科技"/>
    <s v="宁波家联科技股份有限公司"/>
    <s v="股票"/>
    <s v="创业板股"/>
    <s v="301193.SZ"/>
    <x v="312"/>
    <n v="153"/>
    <n v="4701.6899999999996"/>
    <x v="4399"/>
    <m/>
    <m/>
    <s v="万能"/>
    <s v="新动力23号"/>
    <s v="华安财保资管新动力23集合资产管理产品"/>
    <s v="HA0261"/>
    <s v="组合类保险资管产品"/>
    <s v="固定收益类保险资管产品"/>
    <n v="1"/>
    <s v="华安财保资产管理有限责任公司"/>
    <n v="683234250"/>
    <n v="665176615.48000002"/>
    <m/>
    <m/>
    <m/>
    <m/>
    <s v="否"/>
    <n v="1.2750000000000001E-6"/>
    <m/>
    <m/>
    <m/>
    <m/>
    <m/>
    <m/>
    <m/>
    <m/>
    <m/>
    <m/>
    <m/>
    <m/>
    <m/>
    <m/>
    <m/>
    <m/>
    <m/>
    <m/>
    <m/>
    <m/>
    <m/>
    <m/>
    <m/>
    <m/>
    <m/>
    <m/>
    <m/>
    <m/>
    <m/>
    <m/>
    <m/>
    <m/>
    <m/>
    <m/>
    <m/>
    <m/>
    <m/>
    <m/>
    <s v="固定收益类资产"/>
  </r>
  <r>
    <s v="唯科科技"/>
    <s v="厦门唯科模塑科技股份有限公司"/>
    <s v="股票"/>
    <s v="创业板股"/>
    <s v="301196.SZ"/>
    <x v="313"/>
    <n v="231"/>
    <n v="14802.48"/>
    <x v="4400"/>
    <m/>
    <m/>
    <s v="万能"/>
    <s v="新动力23号"/>
    <s v="华安财保资管新动力23集合资产管理产品"/>
    <s v="HA0261"/>
    <s v="组合类保险资管产品"/>
    <s v="固定收益类保险资管产品"/>
    <n v="1"/>
    <s v="华安财保资产管理有限责任公司"/>
    <n v="683234250"/>
    <n v="665176615.48000002"/>
    <m/>
    <m/>
    <m/>
    <m/>
    <s v="否"/>
    <n v="1.85096153846154E-6"/>
    <m/>
    <m/>
    <m/>
    <m/>
    <m/>
    <m/>
    <m/>
    <m/>
    <m/>
    <m/>
    <m/>
    <m/>
    <m/>
    <m/>
    <m/>
    <m/>
    <m/>
    <m/>
    <m/>
    <m/>
    <m/>
    <m/>
    <m/>
    <m/>
    <m/>
    <m/>
    <m/>
    <m/>
    <m/>
    <m/>
    <m/>
    <m/>
    <m/>
    <m/>
    <m/>
    <m/>
    <m/>
    <m/>
    <s v="固定收益类资产"/>
  </r>
  <r>
    <s v="喜悦智行"/>
    <s v="宁波喜悦智行科技股份有限公司"/>
    <s v="股票"/>
    <s v="创业板股"/>
    <s v="301198.SZ"/>
    <x v="543"/>
    <n v="96"/>
    <n v="2088.96"/>
    <x v="4401"/>
    <m/>
    <m/>
    <s v="万能"/>
    <s v="新动力23号"/>
    <s v="华安财保资管新动力23集合资产管理产品"/>
    <s v="HA0261"/>
    <s v="组合类保险资管产品"/>
    <s v="固定收益类保险资管产品"/>
    <n v="1"/>
    <s v="华安财保资产管理有限责任公司"/>
    <n v="683234250"/>
    <n v="665176615.48000002"/>
    <m/>
    <m/>
    <m/>
    <m/>
    <s v="否"/>
    <n v="9.5999999999999991E-7"/>
    <m/>
    <m/>
    <m/>
    <m/>
    <m/>
    <m/>
    <m/>
    <m/>
    <m/>
    <m/>
    <m/>
    <m/>
    <m/>
    <m/>
    <m/>
    <m/>
    <m/>
    <m/>
    <m/>
    <m/>
    <m/>
    <m/>
    <m/>
    <m/>
    <m/>
    <m/>
    <m/>
    <m/>
    <m/>
    <m/>
    <m/>
    <m/>
    <m/>
    <m/>
    <m/>
    <m/>
    <m/>
    <m/>
    <s v="固定收益类资产"/>
  </r>
  <r>
    <s v="迈赫股份"/>
    <s v="迈赫机器人自动化股份有限公司"/>
    <s v="股票"/>
    <s v="创业板股"/>
    <s v="301199.SZ"/>
    <x v="342"/>
    <n v="195"/>
    <n v="5709.6"/>
    <x v="4402"/>
    <m/>
    <m/>
    <s v="万能"/>
    <s v="新动力23号"/>
    <s v="华安财保资管新动力23集合资产管理产品"/>
    <s v="HA0261"/>
    <s v="组合类保险资管产品"/>
    <s v="固定收益类保险资管产品"/>
    <n v="1"/>
    <s v="华安财保资产管理有限责任公司"/>
    <n v="683234250"/>
    <n v="665176615.48000002"/>
    <m/>
    <m/>
    <m/>
    <m/>
    <s v="否"/>
    <n v="1.4624268786560701E-6"/>
    <m/>
    <m/>
    <m/>
    <m/>
    <m/>
    <m/>
    <m/>
    <m/>
    <m/>
    <m/>
    <m/>
    <m/>
    <m/>
    <m/>
    <m/>
    <m/>
    <m/>
    <m/>
    <m/>
    <m/>
    <m/>
    <m/>
    <m/>
    <m/>
    <m/>
    <m/>
    <m/>
    <m/>
    <m/>
    <m/>
    <m/>
    <m/>
    <m/>
    <m/>
    <m/>
    <m/>
    <m/>
    <m/>
    <s v="固定收益类资产"/>
  </r>
  <r>
    <s v="大族数控"/>
    <s v="深圳市大族数控科技股份有限公司"/>
    <s v="股票"/>
    <s v="创业板股"/>
    <s v="301200.SZ"/>
    <x v="343"/>
    <n v="679"/>
    <n v="51984.24"/>
    <x v="6060"/>
    <m/>
    <m/>
    <s v="万能"/>
    <s v="新动力23号"/>
    <s v="华安财保资管新动力23集合资产管理产品"/>
    <s v="HA0261"/>
    <s v="组合类保险资管产品"/>
    <s v="固定收益类保险资管产品"/>
    <n v="1"/>
    <s v="华安财保资产管理有限责任公司"/>
    <n v="683234250"/>
    <n v="665176615.48000002"/>
    <m/>
    <m/>
    <m/>
    <m/>
    <s v="否"/>
    <n v="1.6166666666666701E-6"/>
    <m/>
    <m/>
    <m/>
    <m/>
    <m/>
    <m/>
    <m/>
    <m/>
    <m/>
    <m/>
    <m/>
    <m/>
    <m/>
    <m/>
    <m/>
    <m/>
    <m/>
    <m/>
    <m/>
    <m/>
    <m/>
    <m/>
    <m/>
    <m/>
    <m/>
    <m/>
    <m/>
    <m/>
    <m/>
    <m/>
    <m/>
    <m/>
    <m/>
    <m/>
    <m/>
    <m/>
    <m/>
    <m/>
    <s v="固定收益类资产"/>
  </r>
  <r>
    <s v="亨迪药业"/>
    <s v="湖北亨迪药业股份有限公司"/>
    <s v="股票"/>
    <s v="创业板股"/>
    <s v="301211.SZ"/>
    <x v="436"/>
    <n v="459"/>
    <n v="11842.2"/>
    <x v="4404"/>
    <m/>
    <m/>
    <s v="万能"/>
    <s v="新动力23号"/>
    <s v="华安财保资管新动力23集合资产管理产品"/>
    <s v="HA0261"/>
    <s v="组合类保险资管产品"/>
    <s v="固定收益类保险资管产品"/>
    <n v="1"/>
    <s v="华安财保资产管理有限责任公司"/>
    <n v="683234250"/>
    <n v="665176615.48000002"/>
    <m/>
    <m/>
    <m/>
    <m/>
    <s v="否"/>
    <n v="1.9124999999999999E-6"/>
    <m/>
    <m/>
    <m/>
    <m/>
    <m/>
    <m/>
    <m/>
    <m/>
    <m/>
    <m/>
    <m/>
    <m/>
    <m/>
    <m/>
    <m/>
    <m/>
    <m/>
    <m/>
    <m/>
    <m/>
    <m/>
    <m/>
    <m/>
    <m/>
    <m/>
    <m/>
    <m/>
    <m/>
    <m/>
    <m/>
    <m/>
    <m/>
    <m/>
    <m/>
    <m/>
    <m/>
    <m/>
    <m/>
    <s v="固定收益类资产"/>
  </r>
  <r>
    <s v="中汽股份"/>
    <s v="中汽研汽车试验场股份有限公司"/>
    <s v="股票"/>
    <s v="创业板股"/>
    <s v="301215.SZ"/>
    <x v="438"/>
    <n v="2188"/>
    <n v="8314.4"/>
    <x v="4405"/>
    <m/>
    <m/>
    <s v="万能"/>
    <s v="新动力23号"/>
    <s v="华安财保资管新动力23集合资产管理产品"/>
    <s v="HA0261"/>
    <s v="组合类保险资管产品"/>
    <s v="固定收益类保险资管产品"/>
    <n v="1"/>
    <s v="华安财保资产管理有限责任公司"/>
    <n v="683234250"/>
    <n v="665176615.48000002"/>
    <m/>
    <m/>
    <m/>
    <m/>
    <s v="否"/>
    <n v="1.6545674531155499E-6"/>
    <m/>
    <m/>
    <m/>
    <m/>
    <m/>
    <m/>
    <m/>
    <m/>
    <m/>
    <m/>
    <m/>
    <m/>
    <m/>
    <m/>
    <m/>
    <m/>
    <m/>
    <m/>
    <m/>
    <m/>
    <m/>
    <m/>
    <m/>
    <m/>
    <m/>
    <m/>
    <m/>
    <m/>
    <m/>
    <m/>
    <m/>
    <m/>
    <m/>
    <m/>
    <m/>
    <m/>
    <m/>
    <m/>
    <s v="固定收益类资产"/>
  </r>
  <r>
    <s v="万凯新材"/>
    <s v="万凯新材料股份有限公司"/>
    <s v="股票"/>
    <s v="创业板股"/>
    <s v="301216.SZ"/>
    <x v="439"/>
    <n v="838"/>
    <n v="29899.84"/>
    <x v="4406"/>
    <m/>
    <m/>
    <s v="万能"/>
    <s v="新动力23号"/>
    <s v="华安财保资管新动力23集合资产管理产品"/>
    <s v="HA0261"/>
    <s v="组合类保险资管产品"/>
    <s v="固定收益类保险资管产品"/>
    <n v="1"/>
    <s v="华安财保资产管理有限责任公司"/>
    <n v="683234250"/>
    <n v="665176615.48000002"/>
    <m/>
    <m/>
    <m/>
    <m/>
    <s v="否"/>
    <n v="2.4403355432250999E-6"/>
    <m/>
    <m/>
    <m/>
    <m/>
    <m/>
    <m/>
    <m/>
    <m/>
    <m/>
    <m/>
    <m/>
    <m/>
    <m/>
    <m/>
    <m/>
    <m/>
    <m/>
    <m/>
    <m/>
    <m/>
    <m/>
    <m/>
    <m/>
    <m/>
    <m/>
    <m/>
    <m/>
    <m/>
    <m/>
    <m/>
    <m/>
    <m/>
    <m/>
    <m/>
    <m/>
    <m/>
    <m/>
    <m/>
    <s v="固定收益类资产"/>
  </r>
  <r>
    <s v="铜冠铜箔"/>
    <s v="安徽铜冠铜箔集团股份有限公司"/>
    <s v="股票"/>
    <s v="创业板股"/>
    <s v="301217.SZ"/>
    <x v="440"/>
    <n v="3249"/>
    <n v="56110.23"/>
    <x v="6061"/>
    <m/>
    <m/>
    <s v="万能"/>
    <s v="新动力23号"/>
    <s v="华安财保资管新动力23集合资产管理产品"/>
    <s v="HA0261"/>
    <s v="组合类保险资管产品"/>
    <s v="固定收益类保险资管产品"/>
    <n v="1"/>
    <s v="华安财保资产管理有限责任公司"/>
    <n v="683234250"/>
    <n v="665176615.48000002"/>
    <m/>
    <m/>
    <m/>
    <m/>
    <s v="否"/>
    <n v="3.9191062501959601E-6"/>
    <m/>
    <m/>
    <m/>
    <m/>
    <m/>
    <m/>
    <m/>
    <m/>
    <m/>
    <m/>
    <m/>
    <m/>
    <m/>
    <m/>
    <m/>
    <m/>
    <m/>
    <m/>
    <m/>
    <m/>
    <m/>
    <m/>
    <m/>
    <m/>
    <m/>
    <m/>
    <m/>
    <m/>
    <m/>
    <m/>
    <m/>
    <m/>
    <m/>
    <m/>
    <m/>
    <m/>
    <m/>
    <m/>
    <s v="固定收益类资产"/>
  </r>
  <r>
    <s v="光庭信息"/>
    <s v="武汉光庭信息技术股份有限公司"/>
    <s v="股票"/>
    <s v="创业板股"/>
    <s v="301221.SZ"/>
    <x v="358"/>
    <n v="159"/>
    <n v="11112.51"/>
    <x v="4408"/>
    <m/>
    <m/>
    <s v="万能"/>
    <s v="新动力23号"/>
    <s v="华安财保资管新动力23集合资产管理产品"/>
    <s v="HA0261"/>
    <s v="组合类保险资管产品"/>
    <s v="固定收益类保险资管产品"/>
    <n v="1"/>
    <s v="华安财保资产管理有限责任公司"/>
    <n v="683234250"/>
    <n v="665176615.48000002"/>
    <m/>
    <m/>
    <m/>
    <m/>
    <s v="否"/>
    <n v="1.7166492302609599E-6"/>
    <m/>
    <m/>
    <m/>
    <m/>
    <m/>
    <m/>
    <m/>
    <m/>
    <m/>
    <m/>
    <m/>
    <m/>
    <m/>
    <m/>
    <m/>
    <m/>
    <m/>
    <m/>
    <m/>
    <m/>
    <m/>
    <m/>
    <m/>
    <m/>
    <m/>
    <m/>
    <m/>
    <m/>
    <m/>
    <m/>
    <m/>
    <m/>
    <m/>
    <m/>
    <m/>
    <m/>
    <m/>
    <m/>
    <s v="固定收益类资产"/>
  </r>
  <r>
    <s v="浙江恒威"/>
    <s v="浙江恒威电池股份有限公司"/>
    <s v="股票"/>
    <s v="创业板股"/>
    <s v="301222.SZ"/>
    <x v="574"/>
    <n v="128"/>
    <n v="4349.4399999999996"/>
    <x v="4409"/>
    <m/>
    <m/>
    <s v="万能"/>
    <s v="新动力23号"/>
    <s v="华安财保资管新动力23集合资产管理产品"/>
    <s v="HA0261"/>
    <s v="组合类保险资管产品"/>
    <s v="固定收益类保险资管产品"/>
    <n v="1"/>
    <s v="华安财保资产管理有限责任公司"/>
    <n v="683234250"/>
    <n v="665176615.48000002"/>
    <m/>
    <m/>
    <m/>
    <m/>
    <s v="否"/>
    <n v="1.26315706371246E-6"/>
    <m/>
    <m/>
    <m/>
    <m/>
    <m/>
    <m/>
    <m/>
    <m/>
    <m/>
    <m/>
    <m/>
    <m/>
    <m/>
    <m/>
    <m/>
    <m/>
    <m/>
    <m/>
    <m/>
    <m/>
    <m/>
    <m/>
    <m/>
    <m/>
    <m/>
    <m/>
    <m/>
    <m/>
    <m/>
    <m/>
    <m/>
    <m/>
    <m/>
    <m/>
    <m/>
    <m/>
    <m/>
    <m/>
    <s v="固定收益类资产"/>
  </r>
  <r>
    <s v="软通动力"/>
    <s v="软通动力信息技术(集团)股份有限公司"/>
    <s v="股票"/>
    <s v="创业板股"/>
    <s v="301236.SZ"/>
    <x v="442"/>
    <n v="708"/>
    <n v="51599.040000000001"/>
    <x v="5321"/>
    <m/>
    <m/>
    <s v="万能"/>
    <s v="新动力23号"/>
    <s v="华安财保资管新动力23集合资产管理产品"/>
    <s v="HA0261"/>
    <s v="组合类保险资管产品"/>
    <s v="固定收益类保险资管产品"/>
    <n v="1"/>
    <s v="华安财保资产管理有限责任公司"/>
    <n v="683234250"/>
    <n v="665176615.48000002"/>
    <m/>
    <m/>
    <m/>
    <m/>
    <s v="否"/>
    <n v="1.67166666573796E-6"/>
    <m/>
    <m/>
    <m/>
    <m/>
    <m/>
    <m/>
    <m/>
    <m/>
    <m/>
    <m/>
    <m/>
    <m/>
    <m/>
    <m/>
    <m/>
    <m/>
    <m/>
    <m/>
    <m/>
    <m/>
    <m/>
    <m/>
    <m/>
    <m/>
    <m/>
    <m/>
    <m/>
    <m/>
    <m/>
    <m/>
    <m/>
    <m/>
    <m/>
    <m/>
    <m/>
    <m/>
    <m/>
    <m/>
    <s v="固定收益类资产"/>
  </r>
  <r>
    <s v="和顺科技"/>
    <s v="杭州和顺科技股份有限公司"/>
    <s v="股票"/>
    <s v="创业板股"/>
    <s v="301237.SZ"/>
    <x v="443"/>
    <n v="110"/>
    <n v="6235.9"/>
    <x v="4411"/>
    <m/>
    <m/>
    <s v="万能"/>
    <s v="新动力23号"/>
    <s v="华安财保资管新动力23集合资产管理产品"/>
    <s v="HA0261"/>
    <s v="组合类保险资管产品"/>
    <s v="固定收益类保险资管产品"/>
    <n v="1"/>
    <s v="华安财保资产管理有限责任公司"/>
    <n v="683234250"/>
    <n v="665176615.48000002"/>
    <m/>
    <m/>
    <m/>
    <m/>
    <s v="否"/>
    <n v="1.375E-6"/>
    <m/>
    <m/>
    <m/>
    <m/>
    <m/>
    <m/>
    <m/>
    <m/>
    <m/>
    <m/>
    <m/>
    <m/>
    <m/>
    <m/>
    <m/>
    <m/>
    <m/>
    <m/>
    <m/>
    <m/>
    <m/>
    <m/>
    <m/>
    <m/>
    <m/>
    <m/>
    <m/>
    <m/>
    <m/>
    <m/>
    <m/>
    <m/>
    <m/>
    <m/>
    <m/>
    <m/>
    <m/>
    <m/>
    <s v="固定收益类资产"/>
  </r>
  <r>
    <s v="杰创智能"/>
    <s v="杰创智能科技股份有限公司"/>
    <s v="股票"/>
    <s v="创业板股"/>
    <s v="301248.SZ"/>
    <x v="490"/>
    <n v="163"/>
    <n v="6368.41"/>
    <x v="4412"/>
    <m/>
    <m/>
    <s v="万能"/>
    <s v="新动力23号"/>
    <s v="华安财保资管新动力23集合资产管理产品"/>
    <s v="HA0261"/>
    <s v="组合类保险资管产品"/>
    <s v="固定收益类保险资管产品"/>
    <n v="1"/>
    <s v="华安财保资产管理有限责任公司"/>
    <n v="683234250"/>
    <n v="665176615.48000002"/>
    <m/>
    <m/>
    <m/>
    <m/>
    <s v="否"/>
    <n v="1.59070947594418E-6"/>
    <m/>
    <m/>
    <m/>
    <m/>
    <m/>
    <m/>
    <m/>
    <m/>
    <m/>
    <m/>
    <m/>
    <m/>
    <m/>
    <m/>
    <m/>
    <m/>
    <m/>
    <m/>
    <m/>
    <m/>
    <m/>
    <m/>
    <m/>
    <m/>
    <m/>
    <m/>
    <m/>
    <m/>
    <m/>
    <m/>
    <m/>
    <m/>
    <m/>
    <m/>
    <m/>
    <m/>
    <m/>
    <m/>
    <s v="固定收益类资产"/>
  </r>
  <r>
    <s v="华融化学"/>
    <s v="华融化学股份有限公司"/>
    <s v="股票"/>
    <s v="创业板股"/>
    <s v="301256.SZ"/>
    <x v="444"/>
    <n v="867"/>
    <n v="6979.35"/>
    <x v="4413"/>
    <m/>
    <m/>
    <s v="万能"/>
    <s v="新动力23号"/>
    <s v="华安财保资管新动力23集合资产管理产品"/>
    <s v="HA0261"/>
    <s v="组合类保险资管产品"/>
    <s v="固定收益类保险资管产品"/>
    <n v="1"/>
    <s v="华安财保资产管理有限责任公司"/>
    <n v="683234250"/>
    <n v="665176615.48000002"/>
    <m/>
    <m/>
    <m/>
    <m/>
    <s v="否"/>
    <n v="1.8062500000000001E-6"/>
    <m/>
    <m/>
    <m/>
    <m/>
    <m/>
    <m/>
    <m/>
    <m/>
    <m/>
    <m/>
    <m/>
    <m/>
    <m/>
    <m/>
    <m/>
    <m/>
    <m/>
    <m/>
    <m/>
    <m/>
    <m/>
    <m/>
    <m/>
    <m/>
    <m/>
    <m/>
    <m/>
    <m/>
    <m/>
    <m/>
    <m/>
    <m/>
    <m/>
    <m/>
    <m/>
    <m/>
    <m/>
    <m/>
    <s v="固定收益类资产"/>
  </r>
  <r>
    <s v="富 士 莱"/>
    <s v="苏州富士莱医药股份有限公司"/>
    <s v="股票"/>
    <s v="创业板股"/>
    <s v="301258.SZ"/>
    <x v="445"/>
    <n v="126"/>
    <n v="6085.8"/>
    <x v="4414"/>
    <m/>
    <m/>
    <s v="万能"/>
    <s v="新动力23号"/>
    <s v="华安财保资管新动力23集合资产管理产品"/>
    <s v="HA0261"/>
    <s v="组合类保险资管产品"/>
    <s v="固定收益类保险资管产品"/>
    <n v="1"/>
    <s v="华安财保资产管理有限责任公司"/>
    <n v="683234250"/>
    <n v="665176615.48000002"/>
    <m/>
    <m/>
    <m/>
    <m/>
    <s v="否"/>
    <n v="1.3744954728918899E-6"/>
    <m/>
    <m/>
    <m/>
    <m/>
    <m/>
    <m/>
    <m/>
    <m/>
    <m/>
    <m/>
    <m/>
    <m/>
    <m/>
    <m/>
    <m/>
    <m/>
    <m/>
    <m/>
    <m/>
    <m/>
    <m/>
    <m/>
    <m/>
    <m/>
    <m/>
    <m/>
    <m/>
    <m/>
    <m/>
    <m/>
    <m/>
    <m/>
    <m/>
    <m/>
    <m/>
    <m/>
    <m/>
    <m/>
    <s v="固定收益类资产"/>
  </r>
  <r>
    <s v="Ｃ艾布鲁"/>
    <s v="湖南艾布鲁环保科技股份有限公司"/>
    <s v="股票"/>
    <s v="创业板股"/>
    <s v="301259.SZ"/>
    <x v="446"/>
    <n v="150"/>
    <n v="2758.5"/>
    <x v="4415"/>
    <m/>
    <m/>
    <s v="万能"/>
    <s v="新动力23号"/>
    <s v="华安财保资管新动力23集合资产管理产品"/>
    <s v="HA0261"/>
    <s v="组合类保险资管产品"/>
    <s v="固定收益类保险资管产品"/>
    <n v="1"/>
    <s v="华安财保资产管理有限责任公司"/>
    <n v="683234250"/>
    <n v="665176615.48000002"/>
    <m/>
    <m/>
    <m/>
    <m/>
    <s v="否"/>
    <n v="1.2500000000000001E-6"/>
    <m/>
    <m/>
    <m/>
    <m/>
    <m/>
    <m/>
    <m/>
    <m/>
    <m/>
    <m/>
    <m/>
    <m/>
    <m/>
    <m/>
    <m/>
    <m/>
    <m/>
    <m/>
    <m/>
    <m/>
    <m/>
    <m/>
    <m/>
    <m/>
    <m/>
    <m/>
    <m/>
    <m/>
    <m/>
    <m/>
    <m/>
    <m/>
    <m/>
    <m/>
    <m/>
    <m/>
    <m/>
    <m/>
    <s v="固定收益类资产"/>
  </r>
  <r>
    <s v="铭 利 达"/>
    <s v="深圳市铭利达精密技术股份有限公司"/>
    <s v="股票"/>
    <s v="创业板股"/>
    <s v="301268.SZ"/>
    <x v="448"/>
    <n v="295"/>
    <n v="8407.5"/>
    <x v="4416"/>
    <m/>
    <m/>
    <s v="万能"/>
    <s v="新动力23号"/>
    <s v="华安财保资管新动力23集合资产管理产品"/>
    <s v="HA0261"/>
    <s v="组合类保险资管产品"/>
    <s v="固定收益类保险资管产品"/>
    <n v="1"/>
    <s v="华安财保资产管理有限责任公司"/>
    <n v="683234250"/>
    <n v="665176615.48000002"/>
    <m/>
    <m/>
    <m/>
    <m/>
    <s v="否"/>
    <n v="7.3748156296092601E-7"/>
    <m/>
    <m/>
    <m/>
    <m/>
    <m/>
    <m/>
    <m/>
    <m/>
    <m/>
    <m/>
    <m/>
    <m/>
    <m/>
    <m/>
    <m/>
    <m/>
    <m/>
    <m/>
    <m/>
    <m/>
    <m/>
    <m/>
    <m/>
    <m/>
    <m/>
    <m/>
    <m/>
    <m/>
    <m/>
    <m/>
    <m/>
    <m/>
    <m/>
    <m/>
    <m/>
    <m/>
    <m/>
    <m/>
    <s v="固定收益类资产"/>
  </r>
  <r>
    <s v="金道科技"/>
    <s v="浙江金道科技股份有限公司"/>
    <s v="股票"/>
    <s v="创业板股"/>
    <s v="301279.SZ"/>
    <x v="449"/>
    <n v="144"/>
    <n v="4492.8"/>
    <x v="4417"/>
    <m/>
    <m/>
    <s v="万能"/>
    <s v="新动力23号"/>
    <s v="华安财保资管新动力23集合资产管理产品"/>
    <s v="HA0261"/>
    <s v="组合类保险资管产品"/>
    <s v="固定收益类保险资管产品"/>
    <n v="1"/>
    <s v="华安财保资产管理有限责任公司"/>
    <n v="683234250"/>
    <n v="665176615.48000002"/>
    <m/>
    <m/>
    <m/>
    <m/>
    <s v="否"/>
    <n v="1.44E-6"/>
    <m/>
    <m/>
    <m/>
    <m/>
    <m/>
    <m/>
    <m/>
    <m/>
    <m/>
    <m/>
    <m/>
    <m/>
    <m/>
    <m/>
    <m/>
    <m/>
    <m/>
    <m/>
    <m/>
    <m/>
    <m/>
    <m/>
    <m/>
    <m/>
    <m/>
    <m/>
    <m/>
    <m/>
    <m/>
    <m/>
    <m/>
    <m/>
    <m/>
    <m/>
    <m/>
    <m/>
    <m/>
    <m/>
    <s v="固定收益类资产"/>
  </r>
  <r>
    <s v="清研环境"/>
    <s v="清研环境科技股份有限公司"/>
    <s v="股票"/>
    <s v="创业板股"/>
    <s v="301288.SZ"/>
    <x v="450"/>
    <n v="135"/>
    <n v="2577.15"/>
    <x v="4418"/>
    <m/>
    <m/>
    <s v="万能"/>
    <s v="新动力23号"/>
    <s v="华安财保资管新动力23集合资产管理产品"/>
    <s v="HA0261"/>
    <s v="组合类保险资管产品"/>
    <s v="固定收益类保险资管产品"/>
    <n v="1"/>
    <s v="华安财保资产管理有限责任公司"/>
    <n v="683234250"/>
    <n v="665176615.48000002"/>
    <m/>
    <m/>
    <m/>
    <m/>
    <s v="否"/>
    <n v="1.249884269975E-6"/>
    <m/>
    <m/>
    <m/>
    <m/>
    <m/>
    <m/>
    <m/>
    <m/>
    <m/>
    <m/>
    <m/>
    <m/>
    <m/>
    <m/>
    <m/>
    <m/>
    <m/>
    <m/>
    <m/>
    <m/>
    <m/>
    <m/>
    <m/>
    <m/>
    <m/>
    <m/>
    <m/>
    <m/>
    <m/>
    <m/>
    <m/>
    <m/>
    <m/>
    <m/>
    <m/>
    <m/>
    <m/>
    <m/>
    <s v="固定收益类资产"/>
  </r>
  <r>
    <s v="包钢股份"/>
    <s v="内蒙古包钢钢联股份有限公司"/>
    <s v="股票"/>
    <s v="沪深主板股"/>
    <s v="600010.SH"/>
    <x v="958"/>
    <n v="135700"/>
    <n v="309741.82"/>
    <x v="6062"/>
    <m/>
    <m/>
    <s v="万能"/>
    <s v="新动力23号"/>
    <s v="华安财保资管新动力23集合资产管理产品"/>
    <s v="HA0261"/>
    <s v="组合类保险资管产品"/>
    <s v="固定收益类保险资管产品"/>
    <n v="1"/>
    <s v="华安财保资产管理有限责任公司"/>
    <n v="683234250"/>
    <n v="665176615.48000002"/>
    <m/>
    <m/>
    <m/>
    <m/>
    <s v="是"/>
    <n v="2.9768542900441201E-6"/>
    <m/>
    <m/>
    <m/>
    <m/>
    <m/>
    <m/>
    <m/>
    <m/>
    <m/>
    <m/>
    <m/>
    <m/>
    <m/>
    <m/>
    <m/>
    <m/>
    <m/>
    <m/>
    <m/>
    <m/>
    <m/>
    <m/>
    <m/>
    <m/>
    <m/>
    <m/>
    <m/>
    <m/>
    <m/>
    <m/>
    <m/>
    <m/>
    <m/>
    <m/>
    <m/>
    <m/>
    <m/>
    <m/>
    <s v="固定收益类资产"/>
  </r>
  <r>
    <s v="上港集团"/>
    <s v="上海国际港务(集团)股份有限公司"/>
    <s v="股票"/>
    <s v="沪深主板股"/>
    <s v="600018.SH"/>
    <x v="959"/>
    <n v="20100"/>
    <n v="108285.66"/>
    <x v="5808"/>
    <m/>
    <m/>
    <s v="万能"/>
    <s v="新动力23号"/>
    <s v="华安财保资管新动力23集合资产管理产品"/>
    <s v="HA0261"/>
    <s v="组合类保险资管产品"/>
    <s v="固定收益类保险资管产品"/>
    <n v="1"/>
    <s v="华安财保资产管理有限责任公司"/>
    <n v="683234250"/>
    <n v="665176615.48000002"/>
    <m/>
    <m/>
    <m/>
    <m/>
    <s v="是"/>
    <n v="8.6345102969166497E-7"/>
    <m/>
    <m/>
    <m/>
    <m/>
    <m/>
    <m/>
    <m/>
    <m/>
    <m/>
    <m/>
    <m/>
    <m/>
    <m/>
    <m/>
    <m/>
    <m/>
    <m/>
    <m/>
    <m/>
    <m/>
    <m/>
    <m/>
    <m/>
    <m/>
    <m/>
    <m/>
    <m/>
    <m/>
    <m/>
    <m/>
    <m/>
    <m/>
    <m/>
    <m/>
    <m/>
    <m/>
    <m/>
    <m/>
    <s v="固定收益类资产"/>
  </r>
  <r>
    <s v="宝钢股份"/>
    <s v="宝山钢铁股份有限公司"/>
    <s v="股票"/>
    <s v="沪深主板股"/>
    <s v="600019.SH"/>
    <x v="960"/>
    <n v="56500"/>
    <n v="429886.02"/>
    <x v="6063"/>
    <m/>
    <m/>
    <s v="万能"/>
    <s v="新动力23号"/>
    <s v="华安财保资管新动力23集合资产管理产品"/>
    <s v="HA0261"/>
    <s v="组合类保险资管产品"/>
    <s v="固定收益类保险资管产品"/>
    <n v="1"/>
    <s v="华安财保资产管理有限责任公司"/>
    <n v="683234250"/>
    <n v="665176615.48000002"/>
    <m/>
    <m/>
    <m/>
    <m/>
    <s v="是"/>
    <n v="2.5372263249733199E-6"/>
    <m/>
    <m/>
    <m/>
    <m/>
    <m/>
    <m/>
    <m/>
    <m/>
    <m/>
    <m/>
    <m/>
    <m/>
    <m/>
    <m/>
    <m/>
    <m/>
    <m/>
    <m/>
    <m/>
    <m/>
    <m/>
    <m/>
    <m/>
    <m/>
    <m/>
    <m/>
    <m/>
    <m/>
    <m/>
    <m/>
    <m/>
    <m/>
    <m/>
    <m/>
    <m/>
    <m/>
    <m/>
    <m/>
    <s v="固定收益类资产"/>
  </r>
  <r>
    <s v="华能水电"/>
    <s v="华能澜沧江水电股份有限公司"/>
    <s v="股票"/>
    <s v="沪深主板股"/>
    <s v="600025.SH"/>
    <x v="961"/>
    <n v="15200"/>
    <n v="81908.350000000006"/>
    <x v="6064"/>
    <m/>
    <m/>
    <s v="万能"/>
    <s v="新动力23号"/>
    <s v="华安财保资管新动力23集合资产管理产品"/>
    <s v="HA0261"/>
    <s v="组合类保险资管产品"/>
    <s v="固定收益类保险资管产品"/>
    <n v="1"/>
    <s v="华安财保资产管理有限责任公司"/>
    <n v="683234250"/>
    <n v="665176615.48000002"/>
    <m/>
    <m/>
    <m/>
    <m/>
    <s v="是"/>
    <n v="8.4444444444444399E-7"/>
    <m/>
    <m/>
    <m/>
    <m/>
    <m/>
    <m/>
    <m/>
    <m/>
    <m/>
    <m/>
    <m/>
    <m/>
    <m/>
    <m/>
    <m/>
    <m/>
    <m/>
    <m/>
    <m/>
    <m/>
    <m/>
    <m/>
    <m/>
    <m/>
    <m/>
    <m/>
    <m/>
    <m/>
    <m/>
    <m/>
    <m/>
    <m/>
    <m/>
    <m/>
    <m/>
    <m/>
    <m/>
    <m/>
    <s v="固定收益类资产"/>
  </r>
  <r>
    <s v="中国石化"/>
    <s v="中国石油化工股份有限公司"/>
    <s v="股票"/>
    <s v="沪深主板股"/>
    <s v="600028.SH"/>
    <x v="737"/>
    <n v="99400"/>
    <n v="420222.93"/>
    <x v="6065"/>
    <m/>
    <m/>
    <s v="万能"/>
    <s v="新动力23号"/>
    <s v="华安财保资管新动力23集合资产管理产品"/>
    <s v="HA0261"/>
    <s v="组合类保险资管产品"/>
    <s v="固定收益类保险资管产品"/>
    <n v="1"/>
    <s v="华安财保资产管理有限责任公司"/>
    <n v="683234250"/>
    <n v="665176615.48000002"/>
    <m/>
    <m/>
    <m/>
    <m/>
    <s v="是"/>
    <n v="8.2100443442033496E-7"/>
    <m/>
    <m/>
    <m/>
    <m/>
    <m/>
    <m/>
    <m/>
    <m/>
    <m/>
    <m/>
    <m/>
    <m/>
    <m/>
    <m/>
    <m/>
    <m/>
    <m/>
    <m/>
    <m/>
    <m/>
    <m/>
    <m/>
    <m/>
    <m/>
    <m/>
    <m/>
    <m/>
    <m/>
    <m/>
    <m/>
    <m/>
    <m/>
    <m/>
    <m/>
    <m/>
    <m/>
    <m/>
    <m/>
    <s v="固定收益类资产"/>
  </r>
  <r>
    <s v="中信证券"/>
    <s v="中信证券股份有限公司"/>
    <s v="股票"/>
    <s v="沪深主板股"/>
    <s v="600030.SH"/>
    <x v="319"/>
    <n v="116519"/>
    <n v="2679455.67"/>
    <x v="6066"/>
    <m/>
    <m/>
    <s v="万能"/>
    <s v="新动力23号"/>
    <s v="华安财保资管新动力23集合资产管理产品"/>
    <s v="HA0261"/>
    <s v="组合类保险资管产品"/>
    <s v="固定收益类保险资管产品"/>
    <n v="1"/>
    <s v="华安财保资产管理有限责任公司"/>
    <n v="683234250"/>
    <n v="665176615.48000002"/>
    <m/>
    <m/>
    <m/>
    <m/>
    <s v="是"/>
    <n v="7.86199060968535E-6"/>
    <m/>
    <m/>
    <m/>
    <m/>
    <m/>
    <m/>
    <m/>
    <m/>
    <m/>
    <m/>
    <m/>
    <m/>
    <m/>
    <m/>
    <m/>
    <m/>
    <m/>
    <m/>
    <m/>
    <m/>
    <m/>
    <m/>
    <m/>
    <m/>
    <m/>
    <m/>
    <m/>
    <m/>
    <m/>
    <m/>
    <m/>
    <m/>
    <m/>
    <m/>
    <m/>
    <m/>
    <m/>
    <m/>
    <s v="固定收益类资产"/>
  </r>
  <r>
    <s v="三一重工"/>
    <s v="三一重工股份有限公司"/>
    <s v="股票"/>
    <s v="沪深主板股"/>
    <s v="600031.SH"/>
    <x v="962"/>
    <n v="34400"/>
    <n v="959366.55"/>
    <x v="6067"/>
    <m/>
    <m/>
    <s v="万能"/>
    <s v="新动力23号"/>
    <s v="华安财保资管新动力23集合资产管理产品"/>
    <s v="HA0261"/>
    <s v="组合类保险资管产品"/>
    <s v="固定收益类保险资管产品"/>
    <n v="1"/>
    <s v="华安财保资产管理有限责任公司"/>
    <n v="683234250"/>
    <n v="665176615.48000002"/>
    <m/>
    <m/>
    <m/>
    <m/>
    <s v="是"/>
    <n v="4.0502580408742399E-6"/>
    <m/>
    <m/>
    <m/>
    <m/>
    <m/>
    <m/>
    <m/>
    <m/>
    <m/>
    <m/>
    <m/>
    <m/>
    <m/>
    <m/>
    <m/>
    <m/>
    <m/>
    <m/>
    <m/>
    <m/>
    <m/>
    <m/>
    <m/>
    <m/>
    <m/>
    <m/>
    <m/>
    <m/>
    <m/>
    <m/>
    <m/>
    <m/>
    <m/>
    <m/>
    <m/>
    <m/>
    <m/>
    <m/>
    <s v="固定收益类资产"/>
  </r>
  <r>
    <s v="保利发展"/>
    <s v="保利发展控股集团股份有限公司"/>
    <s v="股票"/>
    <s v="沪深主板股"/>
    <s v="600048.SH"/>
    <x v="249"/>
    <n v="40784"/>
    <n v="627963.78"/>
    <x v="6068"/>
    <m/>
    <m/>
    <s v="万能"/>
    <s v="新动力23号"/>
    <s v="华安财保资管新动力23集合资产管理产品"/>
    <s v="HA0261"/>
    <s v="组合类保险资管产品"/>
    <s v="固定收益类保险资管产品"/>
    <n v="1"/>
    <s v="华安财保资产管理有限责任公司"/>
    <n v="683234250"/>
    <n v="665176615.48000002"/>
    <m/>
    <m/>
    <m/>
    <m/>
    <s v="是"/>
    <n v="3.4071038790214199E-6"/>
    <m/>
    <m/>
    <m/>
    <m/>
    <m/>
    <m/>
    <m/>
    <m/>
    <m/>
    <m/>
    <m/>
    <m/>
    <m/>
    <m/>
    <m/>
    <m/>
    <m/>
    <m/>
    <m/>
    <m/>
    <m/>
    <m/>
    <m/>
    <m/>
    <m/>
    <m/>
    <m/>
    <m/>
    <m/>
    <m/>
    <m/>
    <m/>
    <m/>
    <m/>
    <m/>
    <m/>
    <m/>
    <m/>
    <s v="固定收益类资产"/>
  </r>
  <r>
    <s v="中国联通"/>
    <s v="中国联合网络通信股份有限公司"/>
    <s v="股票"/>
    <s v="沪深主板股"/>
    <s v="600050.SH"/>
    <x v="738"/>
    <n v="96500"/>
    <n v="393940.19"/>
    <x v="6069"/>
    <m/>
    <m/>
    <s v="万能"/>
    <s v="新动力23号"/>
    <s v="华安财保资管新动力23集合资产管理产品"/>
    <s v="HA0261"/>
    <s v="组合类保险资管产品"/>
    <s v="固定收益类保险资管产品"/>
    <n v="1"/>
    <s v="华安财保资产管理有限责任公司"/>
    <n v="683234250"/>
    <n v="665176615.48000002"/>
    <m/>
    <m/>
    <m/>
    <m/>
    <s v="是"/>
    <n v="3.1140954610709999E-6"/>
    <m/>
    <m/>
    <m/>
    <m/>
    <m/>
    <m/>
    <m/>
    <m/>
    <m/>
    <m/>
    <m/>
    <m/>
    <m/>
    <m/>
    <m/>
    <m/>
    <m/>
    <m/>
    <m/>
    <m/>
    <m/>
    <m/>
    <m/>
    <m/>
    <m/>
    <m/>
    <m/>
    <m/>
    <m/>
    <m/>
    <m/>
    <m/>
    <m/>
    <m/>
    <m/>
    <m/>
    <m/>
    <m/>
    <s v="固定收益类资产"/>
  </r>
  <r>
    <s v="国投资本"/>
    <s v="国投资本股份有限公司"/>
    <s v="股票"/>
    <s v="沪深主板股"/>
    <s v="600061.SH"/>
    <x v="963"/>
    <n v="16496"/>
    <n v="142329.65"/>
    <x v="6070"/>
    <m/>
    <m/>
    <s v="万能"/>
    <s v="新动力23号"/>
    <s v="华安财保资管新动力23集合资产管理产品"/>
    <s v="HA0261"/>
    <s v="组合类保险资管产品"/>
    <s v="固定收益类保险资管产品"/>
    <n v="1"/>
    <s v="华安财保资产管理有限责任公司"/>
    <n v="683234250"/>
    <n v="665176615.48000002"/>
    <m/>
    <m/>
    <m/>
    <m/>
    <s v="是"/>
    <n v="2.5673498615765799E-6"/>
    <m/>
    <m/>
    <m/>
    <m/>
    <m/>
    <m/>
    <m/>
    <m/>
    <m/>
    <m/>
    <m/>
    <m/>
    <m/>
    <m/>
    <m/>
    <m/>
    <m/>
    <m/>
    <m/>
    <m/>
    <m/>
    <m/>
    <m/>
    <m/>
    <m/>
    <m/>
    <m/>
    <m/>
    <m/>
    <m/>
    <m/>
    <m/>
    <m/>
    <m/>
    <m/>
    <m/>
    <m/>
    <m/>
    <s v="固定收益类资产"/>
  </r>
  <r>
    <s v="人福医药"/>
    <s v="人福医药集团股份公司"/>
    <s v="股票"/>
    <s v="沪深主板股"/>
    <s v="600079.SH"/>
    <x v="389"/>
    <n v="5400"/>
    <n v="123502"/>
    <x v="6071"/>
    <m/>
    <m/>
    <s v="万能"/>
    <s v="新动力23号"/>
    <s v="华安财保资管新动力23集合资产管理产品"/>
    <s v="HA0261"/>
    <s v="组合类保险资管产品"/>
    <s v="固定收益类保险资管产品"/>
    <n v="1"/>
    <s v="华安财保资产管理有限责任公司"/>
    <n v="683234250"/>
    <n v="665176615.48000002"/>
    <m/>
    <m/>
    <m/>
    <m/>
    <s v="是"/>
    <n v="3.3066516995037299E-6"/>
    <m/>
    <m/>
    <m/>
    <m/>
    <m/>
    <m/>
    <m/>
    <m/>
    <m/>
    <m/>
    <m/>
    <m/>
    <m/>
    <m/>
    <m/>
    <m/>
    <m/>
    <m/>
    <m/>
    <m/>
    <m/>
    <m/>
    <m/>
    <m/>
    <m/>
    <m/>
    <m/>
    <m/>
    <m/>
    <m/>
    <m/>
    <m/>
    <m/>
    <m/>
    <m/>
    <m/>
    <m/>
    <m/>
    <s v="固定收益类资产"/>
  </r>
  <r>
    <s v="同 仁 堂"/>
    <s v="北京同仁堂股份有限公司"/>
    <s v="股票"/>
    <s v="沪深主板股"/>
    <s v="600085.SH"/>
    <x v="964"/>
    <n v="3400"/>
    <n v="119147.72"/>
    <x v="6072"/>
    <m/>
    <m/>
    <s v="万能"/>
    <s v="新动力23号"/>
    <s v="华安财保资管新动力23集合资产管理产品"/>
    <s v="HA0261"/>
    <s v="组合类保险资管产品"/>
    <s v="固定收益类保险资管产品"/>
    <n v="1"/>
    <s v="华安财保资产管理有限责任公司"/>
    <n v="683234250"/>
    <n v="665176615.48000002"/>
    <m/>
    <m/>
    <m/>
    <m/>
    <s v="是"/>
    <n v="2.47909130384046E-6"/>
    <m/>
    <m/>
    <m/>
    <m/>
    <m/>
    <m/>
    <m/>
    <m/>
    <m/>
    <m/>
    <m/>
    <m/>
    <m/>
    <m/>
    <m/>
    <m/>
    <m/>
    <m/>
    <m/>
    <m/>
    <m/>
    <m/>
    <m/>
    <m/>
    <m/>
    <m/>
    <m/>
    <m/>
    <m/>
    <m/>
    <m/>
    <m/>
    <m/>
    <m/>
    <m/>
    <m/>
    <m/>
    <m/>
    <s v="固定收益类资产"/>
  </r>
  <r>
    <s v="上汽集团"/>
    <s v="上海汽车集团股份有限公司"/>
    <s v="股票"/>
    <s v="沪深主板股"/>
    <s v="600104.SH"/>
    <x v="965"/>
    <n v="20500"/>
    <n v="432212.34"/>
    <x v="6073"/>
    <m/>
    <m/>
    <s v="万能"/>
    <s v="新动力23号"/>
    <s v="华安财保资管新动力23集合资产管理产品"/>
    <s v="HA0261"/>
    <s v="组合类保险资管产品"/>
    <s v="固定收益类保险资管产品"/>
    <n v="1"/>
    <s v="华安财保资产管理有限责任公司"/>
    <n v="683234250"/>
    <n v="665176615.48000002"/>
    <m/>
    <m/>
    <m/>
    <m/>
    <s v="是"/>
    <n v="1.75461700600231E-6"/>
    <m/>
    <m/>
    <m/>
    <m/>
    <m/>
    <m/>
    <m/>
    <m/>
    <m/>
    <m/>
    <m/>
    <m/>
    <m/>
    <m/>
    <m/>
    <m/>
    <m/>
    <m/>
    <m/>
    <m/>
    <m/>
    <m/>
    <m/>
    <m/>
    <m/>
    <m/>
    <m/>
    <m/>
    <m/>
    <m/>
    <m/>
    <m/>
    <m/>
    <m/>
    <m/>
    <m/>
    <m/>
    <m/>
    <s v="固定收益类资产"/>
  </r>
  <r>
    <s v="国金证券"/>
    <s v="国金证券股份有限公司"/>
    <s v="股票"/>
    <s v="沪深主板股"/>
    <s v="600109.SH"/>
    <x v="966"/>
    <n v="15500"/>
    <n v="206379.51999999999"/>
    <x v="6074"/>
    <m/>
    <m/>
    <s v="万能"/>
    <s v="新动力23号"/>
    <s v="华安财保资管新动力23集合资产管理产品"/>
    <s v="HA0261"/>
    <s v="组合类保险资管产品"/>
    <s v="固定收益类保险资管产品"/>
    <n v="1"/>
    <s v="华安财保资产管理有限责任公司"/>
    <n v="683234250"/>
    <n v="665176615.48000002"/>
    <m/>
    <m/>
    <m/>
    <m/>
    <s v="是"/>
    <n v="5.1250524197801103E-6"/>
    <m/>
    <m/>
    <m/>
    <m/>
    <m/>
    <m/>
    <m/>
    <m/>
    <m/>
    <m/>
    <m/>
    <m/>
    <m/>
    <m/>
    <m/>
    <m/>
    <m/>
    <m/>
    <m/>
    <m/>
    <m/>
    <m/>
    <m/>
    <m/>
    <m/>
    <m/>
    <m/>
    <m/>
    <m/>
    <m/>
    <m/>
    <m/>
    <m/>
    <m/>
    <m/>
    <m/>
    <m/>
    <m/>
    <s v="固定收益类资产"/>
  </r>
  <r>
    <s v="北方稀土"/>
    <s v="中国北方稀土(集团)高科技股份有限公司"/>
    <s v="股票"/>
    <s v="沪深主板股"/>
    <s v="600111.SH"/>
    <x v="967"/>
    <n v="15500"/>
    <n v="511755.07"/>
    <x v="6075"/>
    <m/>
    <m/>
    <s v="万能"/>
    <s v="新动力23号"/>
    <s v="华安财保资管新动力23集合资产管理产品"/>
    <s v="HA0261"/>
    <s v="组合类保险资管产品"/>
    <s v="固定收益类保险资管产品"/>
    <n v="1"/>
    <s v="华安财保资产管理有限责任公司"/>
    <n v="683234250"/>
    <n v="665176615.48000002"/>
    <m/>
    <m/>
    <m/>
    <m/>
    <s v="是"/>
    <n v="4.2663689566883701E-6"/>
    <m/>
    <m/>
    <m/>
    <m/>
    <m/>
    <m/>
    <m/>
    <m/>
    <m/>
    <m/>
    <m/>
    <m/>
    <m/>
    <m/>
    <m/>
    <m/>
    <m/>
    <m/>
    <m/>
    <m/>
    <m/>
    <m/>
    <m/>
    <m/>
    <m/>
    <m/>
    <m/>
    <m/>
    <m/>
    <m/>
    <m/>
    <m/>
    <m/>
    <m/>
    <m/>
    <m/>
    <m/>
    <m/>
    <s v="固定收益类资产"/>
  </r>
  <r>
    <s v="重庆啤酒"/>
    <s v="重庆啤酒股份有限公司"/>
    <s v="股票"/>
    <s v="沪深主板股"/>
    <s v="600132.SH"/>
    <x v="968"/>
    <n v="1300"/>
    <n v="200501"/>
    <x v="5822"/>
    <m/>
    <m/>
    <s v="万能"/>
    <s v="新动力23号"/>
    <s v="华安财保资管新动力23集合资产管理产品"/>
    <s v="HA0261"/>
    <s v="组合类保险资管产品"/>
    <s v="固定收益类保险资管产品"/>
    <n v="1"/>
    <s v="华安财保资产管理有限责任公司"/>
    <n v="683234250"/>
    <n v="665176615.48000002"/>
    <m/>
    <m/>
    <m/>
    <m/>
    <s v="是"/>
    <n v="2.6861102589828099E-6"/>
    <m/>
    <m/>
    <m/>
    <m/>
    <m/>
    <m/>
    <m/>
    <m/>
    <m/>
    <m/>
    <m/>
    <m/>
    <m/>
    <m/>
    <m/>
    <m/>
    <m/>
    <m/>
    <m/>
    <m/>
    <m/>
    <m/>
    <m/>
    <m/>
    <m/>
    <m/>
    <m/>
    <m/>
    <m/>
    <m/>
    <m/>
    <m/>
    <m/>
    <m/>
    <m/>
    <m/>
    <m/>
    <m/>
    <s v="固定收益类资产"/>
  </r>
  <r>
    <s v="金发科技"/>
    <s v="金发科技股份有限公司"/>
    <s v="股票"/>
    <s v="沪深主板股"/>
    <s v="600143.SH"/>
    <x v="745"/>
    <n v="12200"/>
    <n v="194056"/>
    <x v="6076"/>
    <m/>
    <m/>
    <s v="万能"/>
    <s v="新动力23号"/>
    <s v="华安财保资管新动力23集合资产管理产品"/>
    <s v="HA0261"/>
    <s v="组合类保险资管产品"/>
    <s v="固定收益类保险资管产品"/>
    <n v="1"/>
    <s v="华安财保资产管理有限责任公司"/>
    <n v="683234250"/>
    <n v="665176615.48000002"/>
    <m/>
    <m/>
    <m/>
    <m/>
    <s v="是"/>
    <n v="4.7404002507138601E-6"/>
    <m/>
    <m/>
    <m/>
    <m/>
    <m/>
    <m/>
    <m/>
    <m/>
    <m/>
    <m/>
    <m/>
    <m/>
    <m/>
    <m/>
    <m/>
    <m/>
    <m/>
    <m/>
    <m/>
    <m/>
    <m/>
    <m/>
    <m/>
    <m/>
    <m/>
    <m/>
    <m/>
    <m/>
    <m/>
    <m/>
    <m/>
    <m/>
    <m/>
    <m/>
    <m/>
    <m/>
    <m/>
    <m/>
    <s v="固定收益类资产"/>
  </r>
  <r>
    <s v="中国船舶"/>
    <s v="中国船舶工业股份有限公司"/>
    <s v="股票"/>
    <s v="沪深主板股"/>
    <s v="600150.SH"/>
    <x v="969"/>
    <n v="10100"/>
    <n v="209903.68"/>
    <x v="6077"/>
    <m/>
    <m/>
    <s v="万能"/>
    <s v="新动力23号"/>
    <s v="华安财保资管新动力23集合资产管理产品"/>
    <s v="HA0261"/>
    <s v="组合类保险资管产品"/>
    <s v="固定收益类保险资管产品"/>
    <n v="1"/>
    <s v="华安财保资产管理有限责任公司"/>
    <n v="683234250"/>
    <n v="665176615.48000002"/>
    <m/>
    <m/>
    <m/>
    <m/>
    <s v="是"/>
    <n v="2.2582808014400999E-6"/>
    <m/>
    <m/>
    <m/>
    <m/>
    <m/>
    <m/>
    <m/>
    <m/>
    <m/>
    <m/>
    <m/>
    <m/>
    <m/>
    <m/>
    <m/>
    <m/>
    <m/>
    <m/>
    <m/>
    <m/>
    <m/>
    <m/>
    <m/>
    <m/>
    <m/>
    <m/>
    <m/>
    <m/>
    <m/>
    <m/>
    <m/>
    <m/>
    <m/>
    <m/>
    <m/>
    <m/>
    <m/>
    <m/>
    <s v="固定收益类资产"/>
  </r>
  <r>
    <s v="天坛生物"/>
    <s v="北京天坛生物制品股份有限公司"/>
    <s v="股票"/>
    <s v="沪深主板股"/>
    <s v="600161.SH"/>
    <x v="970"/>
    <n v="3600"/>
    <n v="121975.55"/>
    <x v="6078"/>
    <m/>
    <m/>
    <s v="万能"/>
    <s v="新动力23号"/>
    <s v="华安财保资管新动力23集合资产管理产品"/>
    <s v="HA0261"/>
    <s v="组合类保险资管产品"/>
    <s v="固定收益类保险资管产品"/>
    <n v="1"/>
    <s v="华安财保资产管理有限责任公司"/>
    <n v="683234250"/>
    <n v="665176615.48000002"/>
    <m/>
    <m/>
    <m/>
    <m/>
    <s v="是"/>
    <n v="2.6216622130026799E-6"/>
    <m/>
    <m/>
    <m/>
    <m/>
    <m/>
    <m/>
    <m/>
    <m/>
    <m/>
    <m/>
    <m/>
    <m/>
    <m/>
    <m/>
    <m/>
    <m/>
    <m/>
    <m/>
    <m/>
    <m/>
    <m/>
    <m/>
    <m/>
    <m/>
    <m/>
    <m/>
    <m/>
    <m/>
    <m/>
    <m/>
    <m/>
    <m/>
    <m/>
    <m/>
    <m/>
    <m/>
    <m/>
    <m/>
    <s v="固定收益类资产"/>
  </r>
  <r>
    <s v="中国巨石"/>
    <s v="中国巨石股份有限公司"/>
    <s v="股票"/>
    <s v="沪深主板股"/>
    <s v="600176.SH"/>
    <x v="281"/>
    <n v="15287"/>
    <n v="272225.49"/>
    <x v="6079"/>
    <m/>
    <m/>
    <s v="万能"/>
    <s v="新动力23号"/>
    <s v="华安财保资管新动力23集合资产管理产品"/>
    <s v="HA0261"/>
    <s v="组合类保险资管产品"/>
    <s v="固定收益类保险资管产品"/>
    <n v="1"/>
    <s v="华安财保资产管理有限责任公司"/>
    <n v="683234250"/>
    <n v="665176615.48000002"/>
    <m/>
    <m/>
    <m/>
    <m/>
    <s v="是"/>
    <n v="3.8187554007523302E-6"/>
    <m/>
    <m/>
    <m/>
    <m/>
    <m/>
    <m/>
    <m/>
    <m/>
    <m/>
    <m/>
    <m/>
    <m/>
    <m/>
    <m/>
    <m/>
    <m/>
    <m/>
    <m/>
    <m/>
    <m/>
    <m/>
    <m/>
    <m/>
    <m/>
    <m/>
    <m/>
    <m/>
    <m/>
    <m/>
    <m/>
    <m/>
    <m/>
    <m/>
    <m/>
    <m/>
    <m/>
    <m/>
    <m/>
    <s v="固定收益类资产"/>
  </r>
  <r>
    <s v="生益科技"/>
    <s v="广东生益科技股份有限公司"/>
    <s v="股票"/>
    <s v="沪深主板股"/>
    <s v="600183.SH"/>
    <x v="971"/>
    <n v="6800"/>
    <n v="160630.95000000001"/>
    <x v="5827"/>
    <m/>
    <m/>
    <s v="万能"/>
    <s v="新动力23号"/>
    <s v="华安财保资管新动力23集合资产管理产品"/>
    <s v="HA0261"/>
    <s v="组合类保险资管产品"/>
    <s v="固定收益类保险资管产品"/>
    <n v="1"/>
    <s v="华安财保资产管理有限责任公司"/>
    <n v="683234250"/>
    <n v="665176615.48000002"/>
    <m/>
    <m/>
    <m/>
    <m/>
    <s v="是"/>
    <n v="2.93770230724547E-6"/>
    <m/>
    <m/>
    <m/>
    <m/>
    <m/>
    <m/>
    <m/>
    <m/>
    <m/>
    <m/>
    <m/>
    <m/>
    <m/>
    <m/>
    <m/>
    <m/>
    <m/>
    <m/>
    <m/>
    <m/>
    <m/>
    <m/>
    <m/>
    <m/>
    <m/>
    <m/>
    <m/>
    <m/>
    <m/>
    <m/>
    <m/>
    <m/>
    <m/>
    <m/>
    <m/>
    <m/>
    <m/>
    <m/>
    <s v="固定收益类资产"/>
  </r>
  <r>
    <s v="复星医药"/>
    <s v="上海复星医药(集团)股份有限公司"/>
    <s v="股票"/>
    <s v="沪深主板股"/>
    <s v="600196.SH"/>
    <x v="280"/>
    <n v="6000"/>
    <n v="305067.40999999997"/>
    <x v="5828"/>
    <m/>
    <m/>
    <s v="万能"/>
    <s v="新动力23号"/>
    <s v="华安财保资管新动力23集合资产管理产品"/>
    <s v="HA0261"/>
    <s v="组合类保险资管产品"/>
    <s v="固定收益类保险资管产品"/>
    <n v="1"/>
    <s v="华安财保资产管理有限责任公司"/>
    <n v="683234250"/>
    <n v="665176615.48000002"/>
    <m/>
    <m/>
    <m/>
    <m/>
    <s v="是"/>
    <n v="2.3410993040303902E-6"/>
    <m/>
    <m/>
    <m/>
    <m/>
    <m/>
    <m/>
    <m/>
    <m/>
    <m/>
    <m/>
    <m/>
    <m/>
    <m/>
    <m/>
    <m/>
    <m/>
    <m/>
    <m/>
    <m/>
    <m/>
    <m/>
    <m/>
    <m/>
    <m/>
    <m/>
    <m/>
    <m/>
    <m/>
    <m/>
    <m/>
    <m/>
    <m/>
    <m/>
    <m/>
    <m/>
    <m/>
    <m/>
    <m/>
    <s v="固定收益类资产"/>
  </r>
  <r>
    <s v="恒瑞医药"/>
    <s v="江苏恒瑞医药股份有限公司"/>
    <s v="股票"/>
    <s v="沪深主板股"/>
    <s v="600276.SH"/>
    <x v="972"/>
    <n v="21206"/>
    <n v="1284354.1599999999"/>
    <x v="6080"/>
    <m/>
    <m/>
    <s v="万能"/>
    <s v="新动力23号"/>
    <s v="华安财保资管新动力23集合资产管理产品"/>
    <s v="HA0261"/>
    <s v="组合类保险资管产品"/>
    <s v="固定收益类保险资管产品"/>
    <n v="1"/>
    <s v="华安财保资产管理有限责任公司"/>
    <n v="683234250"/>
    <n v="665176615.48000002"/>
    <m/>
    <m/>
    <m/>
    <m/>
    <s v="是"/>
    <n v="3.3243443236308202E-6"/>
    <m/>
    <m/>
    <m/>
    <m/>
    <m/>
    <m/>
    <m/>
    <m/>
    <m/>
    <m/>
    <m/>
    <m/>
    <m/>
    <m/>
    <m/>
    <m/>
    <m/>
    <m/>
    <m/>
    <m/>
    <m/>
    <m/>
    <m/>
    <m/>
    <m/>
    <m/>
    <m/>
    <m/>
    <m/>
    <m/>
    <m/>
    <m/>
    <m/>
    <m/>
    <m/>
    <m/>
    <m/>
    <m/>
    <s v="固定收益类资产"/>
  </r>
  <r>
    <s v="万华化学"/>
    <s v="万华化学集团股份有限公司"/>
    <s v="股票"/>
    <s v="沪深主板股"/>
    <s v="600309.SH"/>
    <x v="973"/>
    <n v="9500"/>
    <n v="908183.95"/>
    <x v="6081"/>
    <m/>
    <m/>
    <s v="万能"/>
    <s v="新动力23号"/>
    <s v="华安财保资管新动力23集合资产管理产品"/>
    <s v="HA0261"/>
    <s v="组合类保险资管产品"/>
    <s v="固定收益类保险资管产品"/>
    <n v="1"/>
    <s v="华安财保资产管理有限责任公司"/>
    <n v="683234250"/>
    <n v="665176615.48000002"/>
    <m/>
    <m/>
    <m/>
    <m/>
    <s v="是"/>
    <n v="3.02572185963391E-6"/>
    <m/>
    <m/>
    <m/>
    <m/>
    <m/>
    <m/>
    <m/>
    <m/>
    <m/>
    <m/>
    <m/>
    <m/>
    <m/>
    <m/>
    <m/>
    <m/>
    <m/>
    <m/>
    <m/>
    <m/>
    <m/>
    <m/>
    <m/>
    <m/>
    <m/>
    <m/>
    <m/>
    <m/>
    <m/>
    <m/>
    <m/>
    <m/>
    <m/>
    <m/>
    <m/>
    <m/>
    <m/>
    <m/>
    <s v="固定收益类资产"/>
  </r>
  <r>
    <s v="白 云 山"/>
    <s v="广州白云山医药集团股份有限公司"/>
    <s v="股票"/>
    <s v="沪深主板股"/>
    <s v="600332.SH"/>
    <x v="974"/>
    <n v="3600"/>
    <n v="114867.13"/>
    <x v="5831"/>
    <m/>
    <m/>
    <s v="万能"/>
    <s v="新动力23号"/>
    <s v="华安财保资管新动力23集合资产管理产品"/>
    <s v="HA0261"/>
    <s v="组合类保险资管产品"/>
    <s v="固定收益类保险资管产品"/>
    <n v="1"/>
    <s v="华安财保资产管理有限责任公司"/>
    <n v="683234250"/>
    <n v="665176615.48000002"/>
    <m/>
    <m/>
    <m/>
    <m/>
    <s v="是"/>
    <n v="2.2143068284482099E-6"/>
    <m/>
    <m/>
    <m/>
    <m/>
    <m/>
    <m/>
    <m/>
    <m/>
    <m/>
    <m/>
    <m/>
    <m/>
    <m/>
    <m/>
    <m/>
    <m/>
    <m/>
    <m/>
    <m/>
    <m/>
    <m/>
    <m/>
    <m/>
    <m/>
    <m/>
    <m/>
    <m/>
    <m/>
    <m/>
    <m/>
    <m/>
    <m/>
    <m/>
    <m/>
    <m/>
    <m/>
    <m/>
    <m/>
    <s v="固定收益类资产"/>
  </r>
  <r>
    <s v="浙江龙盛"/>
    <s v="浙江龙盛集团股份有限公司"/>
    <s v="股票"/>
    <s v="沪深主板股"/>
    <s v="600352.SH"/>
    <x v="375"/>
    <n v="16900"/>
    <n v="232169.91"/>
    <x v="6082"/>
    <m/>
    <m/>
    <s v="万能"/>
    <s v="新动力23号"/>
    <s v="华安财保资管新动力23集合资产管理产品"/>
    <s v="HA0261"/>
    <s v="组合类保险资管产品"/>
    <s v="固定收益类保险资管产品"/>
    <n v="1"/>
    <s v="华安财保资产管理有限责任公司"/>
    <n v="683234250"/>
    <n v="665176615.48000002"/>
    <m/>
    <m/>
    <m/>
    <m/>
    <s v="是"/>
    <n v="5.1946744836538098E-6"/>
    <m/>
    <m/>
    <m/>
    <m/>
    <m/>
    <m/>
    <m/>
    <m/>
    <m/>
    <m/>
    <m/>
    <m/>
    <m/>
    <m/>
    <m/>
    <m/>
    <m/>
    <m/>
    <m/>
    <m/>
    <m/>
    <m/>
    <m/>
    <m/>
    <m/>
    <m/>
    <m/>
    <m/>
    <m/>
    <m/>
    <m/>
    <m/>
    <m/>
    <m/>
    <m/>
    <m/>
    <m/>
    <m/>
    <s v="固定收益类资产"/>
  </r>
  <r>
    <s v="江西铜业"/>
    <s v="江西铜业股份有限公司"/>
    <s v="股票"/>
    <s v="沪深主板股"/>
    <s v="600362.SH"/>
    <x v="975"/>
    <n v="3900"/>
    <n v="86197.08"/>
    <x v="6083"/>
    <m/>
    <m/>
    <s v="万能"/>
    <s v="新动力23号"/>
    <s v="华安财保资管新动力23集合资产管理产品"/>
    <s v="HA0261"/>
    <s v="组合类保险资管产品"/>
    <s v="固定收益类保险资管产品"/>
    <n v="1"/>
    <s v="华安财保资产管理有限责任公司"/>
    <n v="683234250"/>
    <n v="665176615.48000002"/>
    <m/>
    <m/>
    <m/>
    <m/>
    <s v="是"/>
    <n v="1.1262791699428199E-6"/>
    <m/>
    <m/>
    <m/>
    <m/>
    <m/>
    <m/>
    <m/>
    <m/>
    <m/>
    <m/>
    <m/>
    <m/>
    <m/>
    <m/>
    <m/>
    <m/>
    <m/>
    <m/>
    <m/>
    <m/>
    <m/>
    <m/>
    <m/>
    <m/>
    <m/>
    <m/>
    <m/>
    <m/>
    <m/>
    <m/>
    <m/>
    <m/>
    <m/>
    <m/>
    <m/>
    <m/>
    <m/>
    <m/>
    <s v="固定收益类资产"/>
  </r>
  <r>
    <s v="金地集团"/>
    <s v="金地(集团)股份有限公司"/>
    <s v="股票"/>
    <s v="沪深主板股"/>
    <s v="600383.SH"/>
    <x v="756"/>
    <n v="23900"/>
    <n v="312438.56"/>
    <x v="6084"/>
    <m/>
    <m/>
    <s v="万能"/>
    <s v="新动力23号"/>
    <s v="华安财保资管新动力23集合资产管理产品"/>
    <s v="HA0261"/>
    <s v="组合类保险资管产品"/>
    <s v="固定收益类保险资管产品"/>
    <n v="1"/>
    <s v="华安财保资产管理有限责任公司"/>
    <n v="683234250"/>
    <n v="665176615.48000002"/>
    <m/>
    <m/>
    <m/>
    <m/>
    <s v="是"/>
    <n v="5.2939544963195997E-6"/>
    <m/>
    <m/>
    <m/>
    <m/>
    <m/>
    <m/>
    <m/>
    <m/>
    <m/>
    <m/>
    <m/>
    <m/>
    <m/>
    <m/>
    <m/>
    <m/>
    <m/>
    <m/>
    <m/>
    <m/>
    <m/>
    <m/>
    <m/>
    <m/>
    <m/>
    <m/>
    <m/>
    <m/>
    <m/>
    <m/>
    <m/>
    <m/>
    <m/>
    <m/>
    <m/>
    <m/>
    <m/>
    <m/>
    <s v="固定收益类资产"/>
  </r>
  <r>
    <s v="国电南瑞"/>
    <s v="国电南瑞科技股份有限公司"/>
    <s v="股票"/>
    <s v="沪深主板股"/>
    <s v="600406.SH"/>
    <x v="976"/>
    <n v="14000"/>
    <n v="413577.82"/>
    <x v="6085"/>
    <m/>
    <m/>
    <s v="万能"/>
    <s v="新动力23号"/>
    <s v="华安财保资管新动力23集合资产管理产品"/>
    <s v="HA0261"/>
    <s v="组合类保险资管产品"/>
    <s v="固定收益类保险资管产品"/>
    <n v="1"/>
    <s v="华安财保资产管理有限责任公司"/>
    <n v="683234250"/>
    <n v="665176615.48000002"/>
    <m/>
    <m/>
    <m/>
    <m/>
    <s v="是"/>
    <n v="2.5094736938378499E-6"/>
    <m/>
    <m/>
    <m/>
    <m/>
    <m/>
    <m/>
    <m/>
    <m/>
    <m/>
    <m/>
    <m/>
    <m/>
    <m/>
    <m/>
    <m/>
    <m/>
    <m/>
    <m/>
    <m/>
    <m/>
    <m/>
    <m/>
    <m/>
    <m/>
    <m/>
    <m/>
    <m/>
    <m/>
    <m/>
    <m/>
    <m/>
    <m/>
    <m/>
    <m/>
    <m/>
    <m/>
    <m/>
    <m/>
    <s v="固定收益类资产"/>
  </r>
  <r>
    <s v="华鲁恒升"/>
    <s v="山东华鲁恒升化工股份有限公司"/>
    <s v="股票"/>
    <s v="沪深主板股"/>
    <s v="600426.SH"/>
    <x v="481"/>
    <n v="9600"/>
    <n v="330347"/>
    <x v="6086"/>
    <m/>
    <m/>
    <s v="万能"/>
    <s v="新动力23号"/>
    <s v="华安财保资管新动力23集合资产管理产品"/>
    <s v="HA0261"/>
    <s v="组合类保险资管产品"/>
    <s v="固定收益类保险资管产品"/>
    <n v="1"/>
    <s v="华安财保资产管理有限责任公司"/>
    <n v="683234250"/>
    <n v="665176615.48000002"/>
    <m/>
    <m/>
    <m/>
    <m/>
    <s v="是"/>
    <n v="4.5230108196652098E-6"/>
    <m/>
    <m/>
    <m/>
    <m/>
    <m/>
    <m/>
    <m/>
    <m/>
    <m/>
    <m/>
    <m/>
    <m/>
    <m/>
    <m/>
    <m/>
    <m/>
    <m/>
    <m/>
    <m/>
    <m/>
    <m/>
    <m/>
    <m/>
    <m/>
    <m/>
    <m/>
    <m/>
    <m/>
    <m/>
    <m/>
    <m/>
    <m/>
    <m/>
    <m/>
    <m/>
    <m/>
    <m/>
    <m/>
    <s v="固定收益类资产"/>
  </r>
  <r>
    <s v="片 仔 癀"/>
    <s v="漳州片仔癀药业股份有限公司"/>
    <s v="股票"/>
    <s v="沪深主板股"/>
    <s v="600436.SH"/>
    <x v="760"/>
    <n v="1400"/>
    <n v="466687.21"/>
    <x v="6087"/>
    <m/>
    <m/>
    <s v="万能"/>
    <s v="新动力23号"/>
    <s v="华安财保资管新动力23集合资产管理产品"/>
    <s v="HA0261"/>
    <s v="组合类保险资管产品"/>
    <s v="固定收益类保险资管产品"/>
    <n v="1"/>
    <s v="华安财保资产管理有限责任公司"/>
    <n v="683234250"/>
    <n v="665176615.48000002"/>
    <m/>
    <m/>
    <m/>
    <m/>
    <s v="是"/>
    <n v="2.3205040015351102E-6"/>
    <m/>
    <m/>
    <m/>
    <m/>
    <m/>
    <m/>
    <m/>
    <m/>
    <m/>
    <m/>
    <m/>
    <m/>
    <m/>
    <m/>
    <m/>
    <m/>
    <m/>
    <m/>
    <m/>
    <m/>
    <m/>
    <m/>
    <m/>
    <m/>
    <m/>
    <m/>
    <m/>
    <m/>
    <m/>
    <m/>
    <m/>
    <m/>
    <m/>
    <m/>
    <m/>
    <m/>
    <m/>
    <m/>
    <s v="固定收益类资产"/>
  </r>
  <r>
    <s v="通威股份"/>
    <s v="通威股份有限公司"/>
    <s v="股票"/>
    <s v="沪深主板股"/>
    <s v="600438.SH"/>
    <x v="474"/>
    <n v="13200"/>
    <n v="455175.47"/>
    <x v="6088"/>
    <m/>
    <m/>
    <s v="万能"/>
    <s v="新动力23号"/>
    <s v="华安财保资管新动力23集合资产管理产品"/>
    <s v="HA0261"/>
    <s v="组合类保险资管产品"/>
    <s v="固定收益类保险资管产品"/>
    <n v="1"/>
    <s v="华安财保资产管理有限责任公司"/>
    <n v="683234250"/>
    <n v="665176615.48000002"/>
    <m/>
    <m/>
    <m/>
    <m/>
    <s v="是"/>
    <n v="2.93232449380797E-6"/>
    <m/>
    <m/>
    <m/>
    <m/>
    <m/>
    <m/>
    <m/>
    <m/>
    <m/>
    <m/>
    <m/>
    <m/>
    <m/>
    <m/>
    <m/>
    <m/>
    <m/>
    <m/>
    <m/>
    <m/>
    <m/>
    <m/>
    <m/>
    <m/>
    <m/>
    <m/>
    <m/>
    <m/>
    <m/>
    <m/>
    <m/>
    <m/>
    <m/>
    <m/>
    <m/>
    <m/>
    <m/>
    <m/>
    <s v="固定收益类资产"/>
  </r>
  <r>
    <s v="中金黄金"/>
    <s v="中金黄金股份有限公司"/>
    <s v="股票"/>
    <s v="沪深主板股"/>
    <s v="600489.SH"/>
    <x v="764"/>
    <n v="17500"/>
    <n v="151862.12"/>
    <x v="6089"/>
    <m/>
    <m/>
    <s v="万能"/>
    <s v="新动力23号"/>
    <s v="华安财保资管新动力23集合资产管理产品"/>
    <s v="HA0261"/>
    <s v="组合类保险资管产品"/>
    <s v="固定收益类保险资管产品"/>
    <n v="1"/>
    <s v="华安财保资产管理有限责任公司"/>
    <n v="683234250"/>
    <n v="665176615.48000002"/>
    <m/>
    <m/>
    <m/>
    <m/>
    <s v="是"/>
    <n v="3.6102478990046798E-6"/>
    <m/>
    <m/>
    <m/>
    <m/>
    <m/>
    <m/>
    <m/>
    <m/>
    <m/>
    <m/>
    <m/>
    <m/>
    <m/>
    <m/>
    <m/>
    <m/>
    <m/>
    <m/>
    <m/>
    <m/>
    <m/>
    <m/>
    <m/>
    <m/>
    <m/>
    <m/>
    <m/>
    <m/>
    <m/>
    <m/>
    <m/>
    <m/>
    <m/>
    <m/>
    <m/>
    <m/>
    <m/>
    <m/>
    <s v="固定收益类资产"/>
  </r>
  <r>
    <s v="贵州茅台"/>
    <s v="贵州茅台酒股份有限公司"/>
    <s v="股票"/>
    <s v="沪深主板股"/>
    <s v="600519.SH"/>
    <x v="131"/>
    <n v="3600"/>
    <n v="6533403.8899999997"/>
    <x v="6090"/>
    <m/>
    <m/>
    <s v="万能"/>
    <s v="新动力23号"/>
    <s v="华安财保资管新动力23集合资产管理产品"/>
    <s v="HA0261"/>
    <s v="组合类保险资管产品"/>
    <s v="固定收益类保险资管产品"/>
    <n v="1"/>
    <s v="华安财保资产管理有限责任公司"/>
    <n v="683234250"/>
    <n v="665176615.48000002"/>
    <m/>
    <m/>
    <m/>
    <m/>
    <s v="是"/>
    <n v="2.86579072181149E-6"/>
    <m/>
    <m/>
    <m/>
    <m/>
    <m/>
    <m/>
    <m/>
    <m/>
    <m/>
    <m/>
    <m/>
    <m/>
    <m/>
    <m/>
    <m/>
    <m/>
    <m/>
    <m/>
    <m/>
    <m/>
    <m/>
    <m/>
    <m/>
    <m/>
    <m/>
    <m/>
    <m/>
    <m/>
    <m/>
    <m/>
    <m/>
    <m/>
    <m/>
    <m/>
    <m/>
    <m/>
    <m/>
    <m/>
    <s v="固定收益类资产"/>
  </r>
  <r>
    <s v="长电科技"/>
    <s v="江苏长电科技股份有限公司"/>
    <s v="股票"/>
    <s v="沪深主板股"/>
    <s v="600584.SH"/>
    <x v="977"/>
    <n v="8300"/>
    <n v="269692.65000000002"/>
    <x v="5840"/>
    <m/>
    <m/>
    <s v="万能"/>
    <s v="新动力23号"/>
    <s v="华安财保资管新动力23集合资产管理产品"/>
    <s v="HA0261"/>
    <s v="组合类保险资管产品"/>
    <s v="固定收益类保险资管产品"/>
    <n v="1"/>
    <s v="华安财保资产管理有限责任公司"/>
    <n v="683234250"/>
    <n v="665176615.48000002"/>
    <m/>
    <m/>
    <m/>
    <m/>
    <s v="是"/>
    <n v="4.6640926120211096E-6"/>
    <m/>
    <m/>
    <m/>
    <m/>
    <m/>
    <m/>
    <m/>
    <m/>
    <m/>
    <m/>
    <m/>
    <m/>
    <m/>
    <m/>
    <m/>
    <m/>
    <m/>
    <m/>
    <m/>
    <m/>
    <m/>
    <m/>
    <m/>
    <m/>
    <m/>
    <m/>
    <m/>
    <m/>
    <m/>
    <m/>
    <m/>
    <m/>
    <m/>
    <m/>
    <m/>
    <m/>
    <m/>
    <m/>
    <s v="固定收益类资产"/>
  </r>
  <r>
    <s v="海螺水泥"/>
    <s v="安徽海螺水泥股份有限公司"/>
    <s v="股票"/>
    <s v="沪深主板股"/>
    <s v="600585.SH"/>
    <x v="771"/>
    <n v="13900"/>
    <n v="656809.89"/>
    <x v="6091"/>
    <m/>
    <m/>
    <s v="万能"/>
    <s v="新动力23号"/>
    <s v="华安财保资管新动力23集合资产管理产品"/>
    <s v="HA0261"/>
    <s v="组合类保险资管产品"/>
    <s v="固定收益类保险资管产品"/>
    <n v="1"/>
    <s v="华安财保资产管理有限责任公司"/>
    <n v="683234250"/>
    <n v="665176615.48000002"/>
    <m/>
    <m/>
    <m/>
    <m/>
    <s v="是"/>
    <n v="2.62298666527983E-6"/>
    <m/>
    <m/>
    <m/>
    <m/>
    <m/>
    <m/>
    <m/>
    <m/>
    <m/>
    <m/>
    <m/>
    <m/>
    <m/>
    <m/>
    <m/>
    <m/>
    <m/>
    <m/>
    <m/>
    <m/>
    <m/>
    <m/>
    <m/>
    <m/>
    <m/>
    <m/>
    <m/>
    <m/>
    <m/>
    <m/>
    <m/>
    <m/>
    <m/>
    <m/>
    <m/>
    <m/>
    <m/>
    <m/>
    <s v="固定收益类资产"/>
  </r>
  <r>
    <s v="用友网络"/>
    <s v="用友网络科技股份有限公司"/>
    <s v="股票"/>
    <s v="沪深主板股"/>
    <s v="600588.SH"/>
    <x v="978"/>
    <n v="10000"/>
    <n v="360294.58"/>
    <x v="6092"/>
    <m/>
    <m/>
    <s v="万能"/>
    <s v="新动力23号"/>
    <s v="华安财保资管新动力23集合资产管理产品"/>
    <s v="HA0261"/>
    <s v="组合类保险资管产品"/>
    <s v="固定收益类保险资管产品"/>
    <n v="1"/>
    <s v="华安财保资产管理有限责任公司"/>
    <n v="683234250"/>
    <n v="665176615.48000002"/>
    <m/>
    <m/>
    <m/>
    <m/>
    <s v="是"/>
    <n v="2.9113679570904101E-6"/>
    <m/>
    <m/>
    <m/>
    <m/>
    <m/>
    <m/>
    <m/>
    <m/>
    <m/>
    <m/>
    <m/>
    <m/>
    <m/>
    <m/>
    <m/>
    <m/>
    <m/>
    <m/>
    <m/>
    <m/>
    <m/>
    <m/>
    <m/>
    <m/>
    <m/>
    <m/>
    <m/>
    <m/>
    <m/>
    <m/>
    <m/>
    <m/>
    <m/>
    <m/>
    <m/>
    <m/>
    <m/>
    <m/>
    <s v="固定收益类资产"/>
  </r>
  <r>
    <s v="青岛啤酒"/>
    <s v="青岛啤酒股份有限公司"/>
    <s v="股票"/>
    <s v="沪深主板股"/>
    <s v="600600.SH"/>
    <x v="979"/>
    <n v="1900"/>
    <n v="172472.2"/>
    <x v="6093"/>
    <m/>
    <m/>
    <s v="万能"/>
    <s v="新动力23号"/>
    <s v="华安财保资管新动力23集合资产管理产品"/>
    <s v="HA0261"/>
    <s v="组合类保险资管产品"/>
    <s v="固定收益类保险资管产品"/>
    <n v="1"/>
    <s v="华安财保资产管理有限责任公司"/>
    <n v="683234250"/>
    <n v="665176615.48000002"/>
    <m/>
    <m/>
    <m/>
    <m/>
    <s v="是"/>
    <n v="1.39259964471719E-6"/>
    <m/>
    <m/>
    <m/>
    <m/>
    <m/>
    <m/>
    <m/>
    <m/>
    <m/>
    <m/>
    <m/>
    <m/>
    <m/>
    <m/>
    <m/>
    <m/>
    <m/>
    <m/>
    <m/>
    <m/>
    <m/>
    <m/>
    <m/>
    <m/>
    <m/>
    <m/>
    <m/>
    <m/>
    <m/>
    <m/>
    <m/>
    <m/>
    <m/>
    <m/>
    <m/>
    <m/>
    <m/>
    <m/>
    <s v="固定收益类资产"/>
  </r>
  <r>
    <s v="绿地控股"/>
    <s v="绿地控股集团股份有限公司"/>
    <s v="股票"/>
    <s v="沪深主板股"/>
    <s v="600606.SH"/>
    <x v="980"/>
    <n v="18045"/>
    <n v="92818.73"/>
    <x v="6094"/>
    <m/>
    <m/>
    <s v="万能"/>
    <s v="新动力23号"/>
    <s v="华安财保资管新动力23集合资产管理产品"/>
    <s v="HA0261"/>
    <s v="组合类保险资管产品"/>
    <s v="固定收益类保险资管产品"/>
    <n v="1"/>
    <s v="华安财保资产管理有限责任公司"/>
    <n v="683234250"/>
    <n v="665176615.48000002"/>
    <m/>
    <m/>
    <m/>
    <m/>
    <s v="是"/>
    <n v="1.4123517620088599E-6"/>
    <m/>
    <m/>
    <m/>
    <m/>
    <m/>
    <m/>
    <m/>
    <m/>
    <m/>
    <m/>
    <m/>
    <m/>
    <m/>
    <m/>
    <m/>
    <m/>
    <m/>
    <m/>
    <m/>
    <m/>
    <m/>
    <m/>
    <m/>
    <m/>
    <m/>
    <m/>
    <m/>
    <m/>
    <m/>
    <m/>
    <m/>
    <m/>
    <m/>
    <m/>
    <m/>
    <m/>
    <m/>
    <m/>
    <s v="固定收益类资产"/>
  </r>
  <r>
    <s v="豫园股份"/>
    <s v="上海豫园旅游商城(集团)股份有限公司"/>
    <s v="股票"/>
    <s v="沪深主板股"/>
    <s v="600655.SH"/>
    <x v="981"/>
    <n v="8600"/>
    <n v="85323.73"/>
    <x v="6095"/>
    <m/>
    <m/>
    <s v="万能"/>
    <s v="新动力23号"/>
    <s v="华安财保资管新动力23集合资产管理产品"/>
    <s v="HA0261"/>
    <s v="组合类保险资管产品"/>
    <s v="固定收益类保险资管产品"/>
    <n v="1"/>
    <s v="华安财保资产管理有限责任公司"/>
    <n v="683234250"/>
    <n v="665176615.48000002"/>
    <m/>
    <m/>
    <m/>
    <m/>
    <s v="是"/>
    <n v="2.2105792816478601E-6"/>
    <m/>
    <m/>
    <m/>
    <m/>
    <m/>
    <m/>
    <m/>
    <m/>
    <m/>
    <m/>
    <m/>
    <m/>
    <m/>
    <m/>
    <m/>
    <m/>
    <m/>
    <m/>
    <m/>
    <m/>
    <m/>
    <m/>
    <m/>
    <m/>
    <m/>
    <m/>
    <m/>
    <m/>
    <m/>
    <m/>
    <m/>
    <m/>
    <m/>
    <m/>
    <m/>
    <m/>
    <m/>
    <m/>
    <s v="固定收益类资产"/>
  </r>
  <r>
    <s v="福耀玻璃"/>
    <s v="福耀玻璃工业集团股份有限公司"/>
    <s v="股票"/>
    <s v="沪深主板股"/>
    <s v="600660.SH"/>
    <x v="982"/>
    <n v="7600"/>
    <n v="355409.03"/>
    <x v="6096"/>
    <m/>
    <m/>
    <s v="万能"/>
    <s v="新动力23号"/>
    <s v="华安财保资管新动力23集合资产管理产品"/>
    <s v="HA0261"/>
    <s v="组合类保险资管产品"/>
    <s v="固定收益类保险资管产品"/>
    <n v="1"/>
    <s v="华安财保资产管理有限责任公司"/>
    <n v="683234250"/>
    <n v="665176615.48000002"/>
    <m/>
    <m/>
    <m/>
    <m/>
    <s v="是"/>
    <n v="2.9121635543151102E-6"/>
    <m/>
    <m/>
    <m/>
    <m/>
    <m/>
    <m/>
    <m/>
    <m/>
    <m/>
    <m/>
    <m/>
    <m/>
    <m/>
    <m/>
    <m/>
    <m/>
    <m/>
    <m/>
    <m/>
    <m/>
    <m/>
    <m/>
    <m/>
    <m/>
    <m/>
    <m/>
    <m/>
    <m/>
    <m/>
    <m/>
    <m/>
    <m/>
    <m/>
    <m/>
    <m/>
    <m/>
    <m/>
    <m/>
    <s v="固定收益类资产"/>
  </r>
  <r>
    <s v="海尔智家"/>
    <s v="海尔智家股份有限公司"/>
    <s v="股票"/>
    <s v="沪深主板股"/>
    <s v="600690.SH"/>
    <x v="983"/>
    <n v="20300"/>
    <n v="599632.56000000006"/>
    <x v="6097"/>
    <m/>
    <m/>
    <s v="万能"/>
    <s v="新动力23号"/>
    <s v="华安财保资管新动力23集合资产管理产品"/>
    <s v="HA0261"/>
    <s v="组合类保险资管产品"/>
    <s v="固定收益类保险资管产品"/>
    <n v="1"/>
    <s v="华安财保资产管理有限责任公司"/>
    <n v="683234250"/>
    <n v="665176615.48000002"/>
    <m/>
    <m/>
    <m/>
    <m/>
    <s v="是"/>
    <n v="2.1489388521316998E-6"/>
    <m/>
    <m/>
    <m/>
    <m/>
    <m/>
    <m/>
    <m/>
    <m/>
    <m/>
    <m/>
    <m/>
    <m/>
    <m/>
    <m/>
    <m/>
    <m/>
    <m/>
    <m/>
    <m/>
    <m/>
    <m/>
    <m/>
    <m/>
    <m/>
    <m/>
    <m/>
    <m/>
    <m/>
    <m/>
    <m/>
    <m/>
    <m/>
    <m/>
    <m/>
    <m/>
    <m/>
    <m/>
    <m/>
    <s v="固定收益类资产"/>
  </r>
  <r>
    <s v="华域汽车"/>
    <s v="华域汽车系统股份有限公司"/>
    <s v="股票"/>
    <s v="沪深主板股"/>
    <s v="600741.SH"/>
    <x v="984"/>
    <n v="7200"/>
    <n v="188451.85"/>
    <x v="6098"/>
    <m/>
    <m/>
    <s v="万能"/>
    <s v="新动力23号"/>
    <s v="华安财保资管新动力23集合资产管理产品"/>
    <s v="HA0261"/>
    <s v="组合类保险资管产品"/>
    <s v="固定收益类保险资管产品"/>
    <n v="1"/>
    <s v="华安财保资产管理有限责任公司"/>
    <n v="683234250"/>
    <n v="665176615.48000002"/>
    <m/>
    <m/>
    <m/>
    <m/>
    <s v="是"/>
    <n v="2.2837394064751099E-6"/>
    <m/>
    <m/>
    <m/>
    <m/>
    <m/>
    <m/>
    <m/>
    <m/>
    <m/>
    <m/>
    <m/>
    <m/>
    <m/>
    <m/>
    <m/>
    <m/>
    <m/>
    <m/>
    <m/>
    <m/>
    <m/>
    <m/>
    <m/>
    <m/>
    <m/>
    <m/>
    <m/>
    <m/>
    <m/>
    <m/>
    <m/>
    <m/>
    <m/>
    <m/>
    <m/>
    <m/>
    <m/>
    <m/>
    <s v="固定收益类资产"/>
  </r>
  <r>
    <s v="闻泰科技"/>
    <s v="闻泰科技股份有限公司"/>
    <s v="股票"/>
    <s v="沪深主板股"/>
    <s v="600745.SH"/>
    <x v="264"/>
    <n v="4200"/>
    <n v="462212.49"/>
    <x v="5848"/>
    <m/>
    <m/>
    <s v="万能"/>
    <s v="新动力23号"/>
    <s v="华安财保资管新动力23集合资产管理产品"/>
    <s v="HA0261"/>
    <s v="组合类保险资管产品"/>
    <s v="固定收益类保险资管产品"/>
    <n v="1"/>
    <s v="华安财保资产管理有限责任公司"/>
    <n v="683234250"/>
    <n v="665176615.48000002"/>
    <m/>
    <m/>
    <m/>
    <m/>
    <s v="是"/>
    <n v="3.3698696607830199E-6"/>
    <m/>
    <m/>
    <m/>
    <m/>
    <m/>
    <m/>
    <m/>
    <m/>
    <m/>
    <m/>
    <m/>
    <m/>
    <m/>
    <m/>
    <m/>
    <m/>
    <m/>
    <m/>
    <m/>
    <m/>
    <m/>
    <m/>
    <m/>
    <m/>
    <m/>
    <m/>
    <m/>
    <m/>
    <m/>
    <m/>
    <m/>
    <m/>
    <m/>
    <m/>
    <m/>
    <m/>
    <m/>
    <m/>
    <s v="固定收益类资产"/>
  </r>
  <r>
    <s v="中航沈飞"/>
    <s v="中航沈飞股份有限公司"/>
    <s v="股票"/>
    <s v="沪深主板股"/>
    <s v="600760.SH"/>
    <x v="985"/>
    <n v="3900"/>
    <n v="231679.44"/>
    <x v="6099"/>
    <m/>
    <m/>
    <s v="万能"/>
    <s v="新动力23号"/>
    <s v="华安财保资管新动力23集合资产管理产品"/>
    <s v="HA0261"/>
    <s v="组合类保险资管产品"/>
    <s v="固定收益类保险资管产品"/>
    <n v="1"/>
    <s v="华安财保资产管理有限责任公司"/>
    <n v="683234250"/>
    <n v="665176615.48000002"/>
    <m/>
    <m/>
    <m/>
    <m/>
    <s v="是"/>
    <n v="1.9892427880967999E-6"/>
    <m/>
    <m/>
    <m/>
    <m/>
    <m/>
    <m/>
    <m/>
    <m/>
    <m/>
    <m/>
    <m/>
    <m/>
    <m/>
    <m/>
    <m/>
    <m/>
    <m/>
    <m/>
    <m/>
    <m/>
    <m/>
    <m/>
    <m/>
    <m/>
    <m/>
    <m/>
    <m/>
    <m/>
    <m/>
    <m/>
    <m/>
    <m/>
    <m/>
    <m/>
    <m/>
    <m/>
    <m/>
    <m/>
    <s v="固定收益类资产"/>
  </r>
  <r>
    <s v="通策医疗"/>
    <s v="通策医疗股份有限公司"/>
    <s v="股票"/>
    <s v="沪深主板股"/>
    <s v="600763.SH"/>
    <x v="986"/>
    <n v="1200"/>
    <n v="265324.25"/>
    <x v="5850"/>
    <m/>
    <m/>
    <s v="万能"/>
    <s v="新动力23号"/>
    <s v="华安财保资管新动力23集合资产管理产品"/>
    <s v="HA0261"/>
    <s v="组合类保险资管产品"/>
    <s v="固定收益类保险资管产品"/>
    <n v="1"/>
    <s v="华安财保资产管理有限责任公司"/>
    <n v="683234250"/>
    <n v="665176615.48000002"/>
    <m/>
    <m/>
    <m/>
    <m/>
    <s v="是"/>
    <n v="3.7425149700598802E-6"/>
    <m/>
    <m/>
    <m/>
    <m/>
    <m/>
    <m/>
    <m/>
    <m/>
    <m/>
    <m/>
    <m/>
    <m/>
    <m/>
    <m/>
    <m/>
    <m/>
    <m/>
    <m/>
    <m/>
    <m/>
    <m/>
    <m/>
    <m/>
    <m/>
    <m/>
    <m/>
    <m/>
    <m/>
    <m/>
    <m/>
    <m/>
    <m/>
    <m/>
    <m/>
    <m/>
    <m/>
    <m/>
    <m/>
    <s v="固定收益类资产"/>
  </r>
  <r>
    <s v="山西汾酒"/>
    <s v="山西杏花村汾酒厂股份有限公司"/>
    <s v="股票"/>
    <s v="沪深主板股"/>
    <s v="600809.SH"/>
    <x v="282"/>
    <n v="2380"/>
    <n v="667242.15"/>
    <x v="6100"/>
    <m/>
    <m/>
    <s v="万能"/>
    <s v="新动力23号"/>
    <s v="华安财保资管新动力23集合资产管理产品"/>
    <s v="HA0261"/>
    <s v="组合类保险资管产品"/>
    <s v="固定收益类保险资管产品"/>
    <n v="1"/>
    <s v="华安财保资产管理有限责任公司"/>
    <n v="683234250"/>
    <n v="665176615.48000002"/>
    <m/>
    <m/>
    <m/>
    <m/>
    <s v="是"/>
    <n v="1.9506368047273498E-6"/>
    <m/>
    <m/>
    <m/>
    <m/>
    <m/>
    <m/>
    <m/>
    <m/>
    <m/>
    <m/>
    <m/>
    <m/>
    <m/>
    <m/>
    <m/>
    <m/>
    <m/>
    <m/>
    <m/>
    <m/>
    <m/>
    <m/>
    <m/>
    <m/>
    <m/>
    <m/>
    <m/>
    <m/>
    <m/>
    <m/>
    <m/>
    <m/>
    <m/>
    <m/>
    <m/>
    <m/>
    <m/>
    <m/>
    <s v="固定收益类资产"/>
  </r>
  <r>
    <s v="宝信软件"/>
    <s v="上海宝信软件股份有限公司"/>
    <s v="股票"/>
    <s v="沪深主板股"/>
    <s v="600845.SH"/>
    <x v="987"/>
    <n v="2080"/>
    <n v="116258.58"/>
    <x v="6101"/>
    <m/>
    <m/>
    <s v="万能"/>
    <s v="新动力23号"/>
    <s v="华安财保资管新动力23集合资产管理产品"/>
    <s v="HA0261"/>
    <s v="组合类保险资管产品"/>
    <s v="固定收益类保险资管产品"/>
    <n v="1"/>
    <s v="华安财保资产管理有限责任公司"/>
    <n v="683234250"/>
    <n v="665176615.48000002"/>
    <m/>
    <m/>
    <m/>
    <m/>
    <s v="是"/>
    <n v="1.3682963360213299E-6"/>
    <m/>
    <m/>
    <m/>
    <m/>
    <m/>
    <m/>
    <m/>
    <m/>
    <m/>
    <m/>
    <m/>
    <m/>
    <m/>
    <m/>
    <m/>
    <m/>
    <m/>
    <m/>
    <m/>
    <m/>
    <m/>
    <m/>
    <m/>
    <m/>
    <m/>
    <m/>
    <m/>
    <m/>
    <m/>
    <m/>
    <m/>
    <m/>
    <m/>
    <m/>
    <m/>
    <m/>
    <m/>
    <m/>
    <s v="固定收益类资产"/>
  </r>
  <r>
    <s v="上海临港"/>
    <s v="上海临港控股股份有限公司"/>
    <s v="股票"/>
    <s v="沪深主板股"/>
    <s v="600848.SH"/>
    <x v="784"/>
    <n v="5020"/>
    <n v="78205.070000000007"/>
    <x v="6102"/>
    <m/>
    <m/>
    <s v="万能"/>
    <s v="新动力23号"/>
    <s v="华安财保资管新动力23集合资产管理产品"/>
    <s v="HA0261"/>
    <s v="组合类保险资管产品"/>
    <s v="固定收益类保险资管产品"/>
    <n v="1"/>
    <s v="华安财保资产管理有限责任公司"/>
    <n v="683234250"/>
    <n v="665176615.48000002"/>
    <m/>
    <m/>
    <m/>
    <m/>
    <s v="是"/>
    <n v="1.9900994502804599E-6"/>
    <m/>
    <m/>
    <m/>
    <m/>
    <m/>
    <m/>
    <m/>
    <m/>
    <m/>
    <m/>
    <m/>
    <m/>
    <m/>
    <m/>
    <m/>
    <m/>
    <m/>
    <m/>
    <m/>
    <m/>
    <m/>
    <m/>
    <m/>
    <m/>
    <m/>
    <m/>
    <m/>
    <m/>
    <m/>
    <m/>
    <m/>
    <m/>
    <m/>
    <m/>
    <m/>
    <m/>
    <m/>
    <m/>
    <s v="固定收益类资产"/>
  </r>
  <r>
    <s v="中炬高新"/>
    <s v="中炬高新技术实业(集团)股份有限公司"/>
    <s v="股票"/>
    <s v="沪深主板股"/>
    <s v="600872.SH"/>
    <x v="323"/>
    <n v="3400"/>
    <n v="141859.26"/>
    <x v="6103"/>
    <m/>
    <m/>
    <s v="万能"/>
    <s v="新动力23号"/>
    <s v="华安财保资管新动力23集合资产管理产品"/>
    <s v="HA0261"/>
    <s v="组合类保险资管产品"/>
    <s v="固定收益类保险资管产品"/>
    <n v="1"/>
    <s v="华安财保资产管理有限责任公司"/>
    <n v="683234250"/>
    <n v="665176615.48000002"/>
    <m/>
    <m/>
    <m/>
    <m/>
    <s v="是"/>
    <n v="4.2679403191410603E-6"/>
    <m/>
    <m/>
    <m/>
    <m/>
    <m/>
    <m/>
    <m/>
    <m/>
    <m/>
    <m/>
    <m/>
    <m/>
    <m/>
    <m/>
    <m/>
    <m/>
    <m/>
    <m/>
    <m/>
    <m/>
    <m/>
    <m/>
    <m/>
    <m/>
    <m/>
    <m/>
    <m/>
    <m/>
    <m/>
    <m/>
    <m/>
    <m/>
    <m/>
    <m/>
    <m/>
    <m/>
    <m/>
    <m/>
    <s v="固定收益类资产"/>
  </r>
  <r>
    <s v="国投电力"/>
    <s v="国投电力控股股份有限公司"/>
    <s v="股票"/>
    <s v="沪深主板股"/>
    <s v="600886.SH"/>
    <x v="988"/>
    <n v="21900"/>
    <n v="207622.32"/>
    <x v="6104"/>
    <m/>
    <m/>
    <s v="万能"/>
    <s v="新动力23号"/>
    <s v="华安财保资管新动力23集合资产管理产品"/>
    <s v="HA0261"/>
    <s v="组合类保险资管产品"/>
    <s v="固定收益类保险资管产品"/>
    <n v="1"/>
    <s v="华安财保资产管理有限责任公司"/>
    <n v="683234250"/>
    <n v="665176615.48000002"/>
    <m/>
    <m/>
    <m/>
    <m/>
    <s v="是"/>
    <n v="2.9379489892119099E-6"/>
    <m/>
    <m/>
    <m/>
    <m/>
    <m/>
    <m/>
    <m/>
    <m/>
    <m/>
    <m/>
    <m/>
    <m/>
    <m/>
    <m/>
    <m/>
    <m/>
    <m/>
    <m/>
    <m/>
    <m/>
    <m/>
    <m/>
    <m/>
    <m/>
    <m/>
    <m/>
    <m/>
    <m/>
    <m/>
    <m/>
    <m/>
    <m/>
    <m/>
    <m/>
    <m/>
    <m/>
    <m/>
    <m/>
    <s v="固定收益类资产"/>
  </r>
  <r>
    <s v="伊利股份"/>
    <s v="内蒙古伊利实业集团股份有限公司"/>
    <s v="股票"/>
    <s v="沪深主板股"/>
    <s v="600887.SH"/>
    <x v="283"/>
    <n v="34300"/>
    <n v="1381557.57"/>
    <x v="6105"/>
    <m/>
    <m/>
    <s v="万能"/>
    <s v="新动力23号"/>
    <s v="华安财保资管新动力23集合资产管理产品"/>
    <s v="HA0261"/>
    <s v="组合类保险资管产品"/>
    <s v="固定收益类保险资管产品"/>
    <n v="1"/>
    <s v="华安财保资产管理有限责任公司"/>
    <n v="683234250"/>
    <n v="665176615.48000002"/>
    <m/>
    <m/>
    <m/>
    <m/>
    <s v="是"/>
    <n v="5.35926537120252E-6"/>
    <m/>
    <m/>
    <m/>
    <m/>
    <m/>
    <m/>
    <m/>
    <m/>
    <m/>
    <m/>
    <m/>
    <m/>
    <m/>
    <m/>
    <m/>
    <m/>
    <m/>
    <m/>
    <m/>
    <m/>
    <m/>
    <m/>
    <m/>
    <m/>
    <m/>
    <m/>
    <m/>
    <m/>
    <m/>
    <m/>
    <m/>
    <m/>
    <m/>
    <m/>
    <m/>
    <m/>
    <m/>
    <m/>
    <s v="固定收益类资产"/>
  </r>
  <r>
    <s v="航发动力"/>
    <s v="中国航发动力股份有限公司"/>
    <s v="股票"/>
    <s v="沪深主板股"/>
    <s v="600893.SH"/>
    <x v="989"/>
    <n v="7700"/>
    <n v="382739.27"/>
    <x v="6106"/>
    <m/>
    <m/>
    <s v="万能"/>
    <s v="新动力23号"/>
    <s v="华安财保资管新动力23集合资产管理产品"/>
    <s v="HA0261"/>
    <s v="组合类保险资管产品"/>
    <s v="固定收益类保险资管产品"/>
    <n v="1"/>
    <s v="华安财保资产管理有限责任公司"/>
    <n v="683234250"/>
    <n v="665176615.48000002"/>
    <m/>
    <m/>
    <m/>
    <m/>
    <s v="是"/>
    <n v="2.8886617063583299E-6"/>
    <m/>
    <m/>
    <m/>
    <m/>
    <m/>
    <m/>
    <m/>
    <m/>
    <m/>
    <m/>
    <m/>
    <m/>
    <m/>
    <m/>
    <m/>
    <m/>
    <m/>
    <m/>
    <m/>
    <m/>
    <m/>
    <m/>
    <m/>
    <m/>
    <m/>
    <m/>
    <m/>
    <m/>
    <m/>
    <m/>
    <m/>
    <m/>
    <m/>
    <m/>
    <m/>
    <m/>
    <m/>
    <m/>
    <s v="固定收益类资产"/>
  </r>
  <r>
    <s v="长江电力"/>
    <s v="中国长江电力股份有限公司"/>
    <s v="股票"/>
    <s v="沪深主板股"/>
    <s v="600900.SH"/>
    <x v="221"/>
    <n v="80619"/>
    <n v="1687786.46"/>
    <x v="6107"/>
    <m/>
    <m/>
    <s v="万能"/>
    <s v="新动力23号"/>
    <s v="华安财保资管新动力23集合资产管理产品"/>
    <s v="HA0261"/>
    <s v="组合类保险资管产品"/>
    <s v="固定收益类保险资管产品"/>
    <n v="1"/>
    <s v="华安财保资产管理有限责任公司"/>
    <n v="683234250"/>
    <n v="665176615.48000002"/>
    <m/>
    <m/>
    <m/>
    <m/>
    <s v="是"/>
    <n v="3.5449608224489901E-6"/>
    <m/>
    <m/>
    <m/>
    <m/>
    <m/>
    <m/>
    <m/>
    <m/>
    <m/>
    <m/>
    <m/>
    <m/>
    <m/>
    <m/>
    <m/>
    <m/>
    <m/>
    <m/>
    <m/>
    <m/>
    <m/>
    <m/>
    <m/>
    <m/>
    <m/>
    <m/>
    <m/>
    <m/>
    <m/>
    <m/>
    <m/>
    <m/>
    <m/>
    <m/>
    <m/>
    <m/>
    <m/>
    <m/>
    <s v="固定收益类资产"/>
  </r>
  <r>
    <s v="三峡能源"/>
    <s v="中国三峡新能源(集团)股份有限公司"/>
    <s v="股票"/>
    <s v="沪深主板股"/>
    <s v="600905.SH"/>
    <x v="990"/>
    <n v="72700"/>
    <n v="509898"/>
    <x v="6108"/>
    <m/>
    <m/>
    <s v="万能"/>
    <s v="新动力23号"/>
    <s v="华安财保资管新动力23集合资产管理产品"/>
    <s v="HA0261"/>
    <s v="组合类保险资管产品"/>
    <s v="固定收益类保险资管产品"/>
    <n v="1"/>
    <s v="华安财保资产管理有限责任公司"/>
    <n v="683234250"/>
    <n v="665176615.48000002"/>
    <m/>
    <m/>
    <m/>
    <m/>
    <s v="是"/>
    <n v="2.5400973762226598E-6"/>
    <m/>
    <m/>
    <m/>
    <m/>
    <m/>
    <m/>
    <m/>
    <m/>
    <m/>
    <m/>
    <m/>
    <m/>
    <m/>
    <m/>
    <m/>
    <m/>
    <m/>
    <m/>
    <m/>
    <m/>
    <m/>
    <m/>
    <m/>
    <m/>
    <m/>
    <m/>
    <m/>
    <m/>
    <m/>
    <m/>
    <m/>
    <m/>
    <m/>
    <m/>
    <m/>
    <m/>
    <m/>
    <m/>
    <s v="固定收益类资产"/>
  </r>
  <r>
    <s v="中泰证券"/>
    <s v="中泰证券股份有限公司"/>
    <s v="股票"/>
    <s v="沪深主板股"/>
    <s v="600918.SH"/>
    <x v="900"/>
    <n v="15500"/>
    <n v="161749.76999999999"/>
    <x v="6109"/>
    <m/>
    <m/>
    <s v="万能"/>
    <s v="新动力23号"/>
    <s v="华安财保资管新动力23集合资产管理产品"/>
    <s v="HA0261"/>
    <s v="组合类保险资管产品"/>
    <s v="固定收益类保险资管产品"/>
    <n v="1"/>
    <s v="华安财保资产管理有限责任公司"/>
    <n v="683234250"/>
    <n v="665176615.48000002"/>
    <m/>
    <m/>
    <m/>
    <m/>
    <s v="是"/>
    <n v="2.22425490228894E-6"/>
    <m/>
    <m/>
    <m/>
    <m/>
    <m/>
    <m/>
    <m/>
    <m/>
    <m/>
    <m/>
    <m/>
    <m/>
    <m/>
    <m/>
    <m/>
    <m/>
    <m/>
    <m/>
    <m/>
    <m/>
    <m/>
    <m/>
    <m/>
    <m/>
    <m/>
    <m/>
    <m/>
    <m/>
    <m/>
    <m/>
    <m/>
    <m/>
    <m/>
    <m/>
    <m/>
    <m/>
    <m/>
    <m/>
    <s v="固定收益类资产"/>
  </r>
  <r>
    <s v="江苏银行"/>
    <s v="江苏银行股份有限公司"/>
    <s v="股票"/>
    <s v="沪深主板股"/>
    <s v="600919.SH"/>
    <x v="181"/>
    <n v="135560"/>
    <n v="829009.17"/>
    <x v="6110"/>
    <m/>
    <m/>
    <s v="万能"/>
    <s v="新动力23号"/>
    <s v="华安财保资管新动力23集合资产管理产品"/>
    <s v="HA0261"/>
    <s v="组合类保险资管产品"/>
    <s v="固定收益类保险资管产品"/>
    <n v="1"/>
    <s v="华安财保资产管理有限责任公司"/>
    <n v="683234250"/>
    <n v="665176615.48000002"/>
    <m/>
    <m/>
    <m/>
    <m/>
    <s v="是"/>
    <n v="9.1782913032920495E-6"/>
    <m/>
    <m/>
    <m/>
    <m/>
    <m/>
    <m/>
    <m/>
    <m/>
    <m/>
    <m/>
    <m/>
    <m/>
    <m/>
    <m/>
    <m/>
    <m/>
    <m/>
    <m/>
    <m/>
    <m/>
    <m/>
    <m/>
    <m/>
    <m/>
    <m/>
    <m/>
    <m/>
    <m/>
    <m/>
    <m/>
    <m/>
    <m/>
    <m/>
    <m/>
    <m/>
    <m/>
    <m/>
    <m/>
    <s v="固定收益类资产"/>
  </r>
  <r>
    <s v="杭州银行"/>
    <s v="杭州银行股份有限公司"/>
    <s v="股票"/>
    <s v="沪深主板股"/>
    <s v="600926.SH"/>
    <x v="173"/>
    <n v="34817"/>
    <n v="492881.99"/>
    <x v="6111"/>
    <m/>
    <m/>
    <s v="万能"/>
    <s v="新动力23号"/>
    <s v="华安财保资管新动力23集合资产管理产品"/>
    <s v="HA0261"/>
    <s v="组合类保险资管产品"/>
    <s v="固定收益类保险资管产品"/>
    <n v="1"/>
    <s v="华安财保资产管理有限责任公司"/>
    <n v="683234250"/>
    <n v="665176615.48000002"/>
    <m/>
    <m/>
    <m/>
    <m/>
    <s v="是"/>
    <n v="5.8710697930778004E-6"/>
    <m/>
    <m/>
    <m/>
    <m/>
    <m/>
    <m/>
    <m/>
    <m/>
    <m/>
    <m/>
    <m/>
    <m/>
    <m/>
    <m/>
    <m/>
    <m/>
    <m/>
    <m/>
    <m/>
    <m/>
    <m/>
    <m/>
    <m/>
    <m/>
    <m/>
    <m/>
    <m/>
    <m/>
    <m/>
    <m/>
    <m/>
    <m/>
    <m/>
    <m/>
    <m/>
    <m/>
    <m/>
    <m/>
    <s v="固定收益类资产"/>
  </r>
  <r>
    <s v="中国移动"/>
    <s v="中国移动有限公司"/>
    <s v="股票"/>
    <s v="沪深主板股"/>
    <s v="600941.SH"/>
    <x v="347"/>
    <n v="8211"/>
    <n v="472789.38"/>
    <x v="4484"/>
    <m/>
    <m/>
    <s v="万能"/>
    <s v="新动力23号"/>
    <s v="华安财保资管新动力23集合资产管理产品"/>
    <s v="HA0261"/>
    <s v="组合类保险资管产品"/>
    <s v="固定收益类保险资管产品"/>
    <n v="1"/>
    <s v="华安财保资产管理有限责任公司"/>
    <n v="683234250"/>
    <n v="665176615.48000002"/>
    <m/>
    <m/>
    <m/>
    <m/>
    <s v="否"/>
    <n v="3.8408193872563902E-7"/>
    <m/>
    <m/>
    <m/>
    <m/>
    <m/>
    <m/>
    <m/>
    <m/>
    <m/>
    <m/>
    <m/>
    <m/>
    <m/>
    <m/>
    <m/>
    <m/>
    <m/>
    <m/>
    <m/>
    <m/>
    <m/>
    <m/>
    <m/>
    <m/>
    <m/>
    <m/>
    <m/>
    <m/>
    <m/>
    <m/>
    <m/>
    <m/>
    <m/>
    <m/>
    <m/>
    <m/>
    <m/>
    <m/>
    <s v="固定收益类资产"/>
  </r>
  <r>
    <s v="东方证券"/>
    <s v="东方证券股份有限公司"/>
    <s v="股票"/>
    <s v="沪深主板股"/>
    <s v="600958.SH"/>
    <x v="991"/>
    <n v="28300"/>
    <n v="368333.2"/>
    <x v="6112"/>
    <m/>
    <m/>
    <s v="万能"/>
    <s v="新动力23号"/>
    <s v="华安财保资管新动力23集合资产管理产品"/>
    <s v="HA0261"/>
    <s v="组合类保险资管产品"/>
    <s v="固定收益类保险资管产品"/>
    <n v="1"/>
    <s v="华安财保资产管理有限责任公司"/>
    <n v="683234250"/>
    <n v="665176615.48000002"/>
    <m/>
    <m/>
    <m/>
    <m/>
    <s v="是"/>
    <n v="4.0465245641428901E-6"/>
    <m/>
    <m/>
    <m/>
    <m/>
    <m/>
    <m/>
    <m/>
    <m/>
    <m/>
    <m/>
    <m/>
    <m/>
    <m/>
    <m/>
    <m/>
    <m/>
    <m/>
    <m/>
    <m/>
    <m/>
    <m/>
    <m/>
    <m/>
    <m/>
    <m/>
    <m/>
    <m/>
    <m/>
    <m/>
    <m/>
    <m/>
    <m/>
    <m/>
    <m/>
    <m/>
    <m/>
    <m/>
    <m/>
    <s v="固定收益类资产"/>
  </r>
  <r>
    <s v="宝丰能源"/>
    <s v="宁夏宝丰能源集团股份有限公司"/>
    <s v="股票"/>
    <s v="沪深主板股"/>
    <s v="600989.SH"/>
    <x v="797"/>
    <n v="13500"/>
    <n v="207698.32"/>
    <x v="6113"/>
    <m/>
    <m/>
    <s v="万能"/>
    <s v="新动力23号"/>
    <s v="华安财保资管新动力23集合资产管理产品"/>
    <s v="HA0261"/>
    <s v="组合类保险资管产品"/>
    <s v="固定收益类保险资管产品"/>
    <n v="1"/>
    <s v="华安财保资产管理有限责任公司"/>
    <n v="683234250"/>
    <n v="665176615.48000002"/>
    <m/>
    <m/>
    <m/>
    <m/>
    <s v="是"/>
    <n v="1.8409023967185599E-6"/>
    <m/>
    <m/>
    <m/>
    <m/>
    <m/>
    <m/>
    <m/>
    <m/>
    <m/>
    <m/>
    <m/>
    <m/>
    <m/>
    <m/>
    <m/>
    <m/>
    <m/>
    <m/>
    <m/>
    <m/>
    <m/>
    <m/>
    <m/>
    <m/>
    <m/>
    <m/>
    <m/>
    <m/>
    <m/>
    <m/>
    <m/>
    <m/>
    <m/>
    <m/>
    <m/>
    <m/>
    <m/>
    <m/>
    <s v="固定收益类资产"/>
  </r>
  <r>
    <s v="招商证券"/>
    <s v="招商证券股份有限公司"/>
    <s v="股票"/>
    <s v="沪深主板股"/>
    <s v="600999.SH"/>
    <x v="374"/>
    <n v="21200"/>
    <n v="367238"/>
    <x v="6114"/>
    <m/>
    <m/>
    <s v="万能"/>
    <s v="新动力23号"/>
    <s v="华安财保资管新动力23集合资产管理产品"/>
    <s v="HA0261"/>
    <s v="组合类保险资管产品"/>
    <s v="固定收益类保险资管产品"/>
    <n v="1"/>
    <s v="华安财保资产管理有限责任公司"/>
    <n v="683234250"/>
    <n v="665176615.48000002"/>
    <m/>
    <m/>
    <m/>
    <m/>
    <s v="是"/>
    <n v="2.4377548040642501E-6"/>
    <m/>
    <m/>
    <m/>
    <m/>
    <m/>
    <m/>
    <m/>
    <m/>
    <m/>
    <m/>
    <m/>
    <m/>
    <m/>
    <m/>
    <m/>
    <m/>
    <m/>
    <m/>
    <m/>
    <m/>
    <m/>
    <m/>
    <m/>
    <m/>
    <m/>
    <m/>
    <m/>
    <m/>
    <m/>
    <m/>
    <m/>
    <m/>
    <m/>
    <m/>
    <m/>
    <m/>
    <m/>
    <m/>
    <s v="固定收益类资产"/>
  </r>
  <r>
    <s v="大秦铁路"/>
    <s v="大秦铁路股份有限公司"/>
    <s v="股票"/>
    <s v="沪深主板股"/>
    <s v="601006.SH"/>
    <x v="228"/>
    <n v="32300"/>
    <n v="212383.11"/>
    <x v="6115"/>
    <m/>
    <m/>
    <s v="万能"/>
    <s v="新动力23号"/>
    <s v="华安财保资管新动力23集合资产管理产品"/>
    <s v="HA0261"/>
    <s v="组合类保险资管产品"/>
    <s v="固定收益类保险资管产品"/>
    <n v="1"/>
    <s v="华安财保资产管理有限责任公司"/>
    <n v="683234250"/>
    <n v="665176615.48000002"/>
    <m/>
    <m/>
    <m/>
    <m/>
    <s v="是"/>
    <n v="2.1726089223241901E-6"/>
    <m/>
    <m/>
    <m/>
    <m/>
    <m/>
    <m/>
    <m/>
    <m/>
    <m/>
    <m/>
    <m/>
    <m/>
    <m/>
    <m/>
    <m/>
    <m/>
    <m/>
    <m/>
    <m/>
    <m/>
    <m/>
    <m/>
    <m/>
    <m/>
    <m/>
    <m/>
    <m/>
    <m/>
    <m/>
    <m/>
    <m/>
    <m/>
    <m/>
    <m/>
    <m/>
    <m/>
    <m/>
    <m/>
    <s v="固定收益类资产"/>
  </r>
  <r>
    <s v="南京银行"/>
    <s v="南京银行股份有限公司"/>
    <s v="股票"/>
    <s v="沪深主板股"/>
    <s v="601009.SH"/>
    <x v="186"/>
    <n v="61400"/>
    <n v="568743.18000000005"/>
    <x v="6116"/>
    <m/>
    <m/>
    <s v="万能"/>
    <s v="新动力23号"/>
    <s v="华安财保资管新动力23集合资产管理产品"/>
    <s v="HA0261"/>
    <s v="组合类保险资管产品"/>
    <s v="固定收益类保险资管产品"/>
    <n v="1"/>
    <s v="华安财保资产管理有限责任公司"/>
    <n v="683234250"/>
    <n v="665176615.48000002"/>
    <m/>
    <m/>
    <m/>
    <m/>
    <s v="是"/>
    <n v="6.1305439473927796E-6"/>
    <m/>
    <m/>
    <m/>
    <m/>
    <m/>
    <m/>
    <m/>
    <m/>
    <m/>
    <m/>
    <m/>
    <m/>
    <m/>
    <m/>
    <m/>
    <m/>
    <m/>
    <m/>
    <m/>
    <m/>
    <m/>
    <m/>
    <m/>
    <m/>
    <m/>
    <m/>
    <m/>
    <m/>
    <m/>
    <m/>
    <m/>
    <m/>
    <m/>
    <m/>
    <m/>
    <m/>
    <m/>
    <m/>
    <s v="固定收益类资产"/>
  </r>
  <r>
    <s v="隆基股份"/>
    <s v="隆基绿能科技股份有限公司"/>
    <s v="股票"/>
    <s v="沪深主板股"/>
    <s v="601012.SH"/>
    <x v="265"/>
    <n v="24000"/>
    <n v="1516930.67"/>
    <x v="6117"/>
    <m/>
    <m/>
    <s v="万能"/>
    <s v="新动力23号"/>
    <s v="华安财保资管新动力23集合资产管理产品"/>
    <s v="HA0261"/>
    <s v="组合类保险资管产品"/>
    <s v="固定收益类保险资管产品"/>
    <n v="1"/>
    <s v="华安财保资产管理有限责任公司"/>
    <n v="683234250"/>
    <n v="665176615.48000002"/>
    <m/>
    <m/>
    <m/>
    <m/>
    <s v="是"/>
    <n v="4.4338092894344897E-6"/>
    <m/>
    <m/>
    <m/>
    <m/>
    <m/>
    <m/>
    <m/>
    <m/>
    <m/>
    <m/>
    <m/>
    <m/>
    <m/>
    <m/>
    <m/>
    <m/>
    <m/>
    <m/>
    <m/>
    <m/>
    <m/>
    <m/>
    <m/>
    <m/>
    <m/>
    <m/>
    <m/>
    <m/>
    <m/>
    <m/>
    <m/>
    <m/>
    <m/>
    <m/>
    <m/>
    <m/>
    <m/>
    <m/>
    <s v="固定收益类资产"/>
  </r>
  <r>
    <s v="春秋航空"/>
    <s v="春秋航空股份有限公司"/>
    <s v="股票"/>
    <s v="沪深主板股"/>
    <s v="601021.SH"/>
    <x v="992"/>
    <n v="2000"/>
    <n v="109128.53"/>
    <x v="6118"/>
    <m/>
    <m/>
    <s v="万能"/>
    <s v="新动力23号"/>
    <s v="华安财保资管新动力23集合资产管理产品"/>
    <s v="HA0261"/>
    <s v="组合类保险资管产品"/>
    <s v="固定收益类保险资管产品"/>
    <n v="1"/>
    <s v="华安财保资产管理有限责任公司"/>
    <n v="683234250"/>
    <n v="665176615.48000002"/>
    <m/>
    <m/>
    <m/>
    <m/>
    <s v="是"/>
    <n v="2.1823037332889299E-6"/>
    <m/>
    <m/>
    <m/>
    <m/>
    <m/>
    <m/>
    <m/>
    <m/>
    <m/>
    <m/>
    <m/>
    <m/>
    <m/>
    <m/>
    <m/>
    <m/>
    <m/>
    <m/>
    <m/>
    <m/>
    <m/>
    <m/>
    <m/>
    <m/>
    <m/>
    <m/>
    <m/>
    <m/>
    <m/>
    <m/>
    <m/>
    <m/>
    <m/>
    <m/>
    <m/>
    <m/>
    <m/>
    <m/>
    <s v="固定收益类资产"/>
  </r>
  <r>
    <s v="中信建投"/>
    <s v="中信建投证券股份有限公司"/>
    <s v="股票"/>
    <s v="沪深主板股"/>
    <s v="601066.SH"/>
    <x v="993"/>
    <n v="7300"/>
    <n v="243937.98"/>
    <x v="5870"/>
    <m/>
    <m/>
    <s v="万能"/>
    <s v="新动力23号"/>
    <s v="华安财保资管新动力23集合资产管理产品"/>
    <s v="HA0261"/>
    <s v="组合类保险资管产品"/>
    <s v="固定收益类保险资管产品"/>
    <n v="1"/>
    <s v="华安财保资产管理有限责任公司"/>
    <n v="683234250"/>
    <n v="665176615.48000002"/>
    <m/>
    <m/>
    <m/>
    <m/>
    <s v="是"/>
    <n v="9.4112250011736495E-7"/>
    <m/>
    <m/>
    <m/>
    <m/>
    <m/>
    <m/>
    <m/>
    <m/>
    <m/>
    <m/>
    <m/>
    <m/>
    <m/>
    <m/>
    <m/>
    <m/>
    <m/>
    <m/>
    <m/>
    <m/>
    <m/>
    <m/>
    <m/>
    <m/>
    <m/>
    <m/>
    <m/>
    <m/>
    <m/>
    <m/>
    <m/>
    <m/>
    <m/>
    <m/>
    <m/>
    <m/>
    <m/>
    <m/>
    <s v="固定收益类资产"/>
  </r>
  <r>
    <s v="中国神华"/>
    <s v="中国神华能源股份有限公司"/>
    <s v="股票"/>
    <s v="沪深主板股"/>
    <s v="601088.SH"/>
    <x v="555"/>
    <n v="20900"/>
    <n v="433226.45"/>
    <x v="6119"/>
    <m/>
    <m/>
    <s v="万能"/>
    <s v="新动力23号"/>
    <s v="华安财保资管新动力23集合资产管理产品"/>
    <s v="HA0261"/>
    <s v="组合类保险资管产品"/>
    <s v="固定收益类保险资管产品"/>
    <n v="1"/>
    <s v="华安财保资产管理有限责任公司"/>
    <n v="683234250"/>
    <n v="665176615.48000002"/>
    <m/>
    <m/>
    <m/>
    <m/>
    <s v="是"/>
    <n v="1.05191529350632E-6"/>
    <m/>
    <m/>
    <m/>
    <m/>
    <m/>
    <m/>
    <m/>
    <m/>
    <m/>
    <m/>
    <m/>
    <m/>
    <m/>
    <m/>
    <m/>
    <m/>
    <m/>
    <m/>
    <m/>
    <m/>
    <m/>
    <m/>
    <m/>
    <m/>
    <m/>
    <m/>
    <m/>
    <m/>
    <m/>
    <m/>
    <m/>
    <m/>
    <m/>
    <m/>
    <m/>
    <m/>
    <m/>
    <m/>
    <s v="固定收益类资产"/>
  </r>
  <r>
    <s v="恒立液压"/>
    <s v="江苏恒立液压股份有限公司"/>
    <s v="股票"/>
    <s v="沪深主板股"/>
    <s v="601100.SH"/>
    <x v="994"/>
    <n v="2600"/>
    <n v="211772.86"/>
    <x v="6120"/>
    <m/>
    <m/>
    <s v="万能"/>
    <s v="新动力23号"/>
    <s v="华安财保资管新动力23集合资产管理产品"/>
    <s v="HA0261"/>
    <s v="组合类保险资管产品"/>
    <s v="固定收益类保险资管产品"/>
    <n v="1"/>
    <s v="华安财保资产管理有限责任公司"/>
    <n v="683234250"/>
    <n v="665176615.48000002"/>
    <m/>
    <m/>
    <m/>
    <m/>
    <s v="是"/>
    <n v="1.9917877060734202E-6"/>
    <m/>
    <m/>
    <m/>
    <m/>
    <m/>
    <m/>
    <m/>
    <m/>
    <m/>
    <m/>
    <m/>
    <m/>
    <m/>
    <m/>
    <m/>
    <m/>
    <m/>
    <m/>
    <m/>
    <m/>
    <m/>
    <m/>
    <m/>
    <m/>
    <m/>
    <m/>
    <m/>
    <m/>
    <m/>
    <m/>
    <m/>
    <m/>
    <m/>
    <m/>
    <m/>
    <m/>
    <m/>
    <m/>
    <s v="固定收益类资产"/>
  </r>
  <r>
    <s v="财通证券"/>
    <s v="财通证券股份有限公司"/>
    <s v="股票"/>
    <s v="沪深主板股"/>
    <s v="601108.SH"/>
    <x v="889"/>
    <n v="22090"/>
    <n v="224716.22"/>
    <x v="6121"/>
    <m/>
    <m/>
    <s v="万能"/>
    <s v="新动力23号"/>
    <s v="华安财保资管新动力23集合资产管理产品"/>
    <s v="HA0261"/>
    <s v="组合类保险资管产品"/>
    <s v="固定收益类保险资管产品"/>
    <n v="1"/>
    <s v="华安财保资产管理有限责任公司"/>
    <n v="683234250"/>
    <n v="665176615.48000002"/>
    <m/>
    <m/>
    <m/>
    <m/>
    <s v="是"/>
    <n v="4.7569517649484104E-6"/>
    <m/>
    <m/>
    <m/>
    <m/>
    <m/>
    <m/>
    <m/>
    <m/>
    <m/>
    <m/>
    <m/>
    <m/>
    <m/>
    <m/>
    <m/>
    <m/>
    <m/>
    <m/>
    <m/>
    <m/>
    <m/>
    <m/>
    <m/>
    <m/>
    <m/>
    <m/>
    <m/>
    <m/>
    <m/>
    <m/>
    <m/>
    <m/>
    <m/>
    <m/>
    <m/>
    <m/>
    <m/>
    <m/>
    <s v="固定收益类资产"/>
  </r>
  <r>
    <s v="工业富联"/>
    <s v="富士康工业互联网股份有限公司"/>
    <s v="股票"/>
    <s v="沪深主板股"/>
    <s v="601138.SH"/>
    <x v="801"/>
    <n v="20800"/>
    <n v="255977.4"/>
    <x v="6122"/>
    <m/>
    <m/>
    <s v="万能"/>
    <s v="新动力23号"/>
    <s v="华安财保资管新动力23集合资产管理产品"/>
    <s v="HA0261"/>
    <s v="组合类保险资管产品"/>
    <s v="固定收益类保险资管产品"/>
    <n v="1"/>
    <s v="华安财保资产管理有限责任公司"/>
    <n v="683234250"/>
    <n v="665176615.48000002"/>
    <m/>
    <m/>
    <m/>
    <m/>
    <s v="是"/>
    <n v="1.04706222471739E-6"/>
    <m/>
    <m/>
    <m/>
    <m/>
    <m/>
    <m/>
    <m/>
    <m/>
    <m/>
    <m/>
    <m/>
    <m/>
    <m/>
    <m/>
    <m/>
    <m/>
    <m/>
    <m/>
    <m/>
    <m/>
    <m/>
    <m/>
    <m/>
    <m/>
    <m/>
    <m/>
    <m/>
    <m/>
    <m/>
    <m/>
    <m/>
    <m/>
    <m/>
    <m/>
    <m/>
    <m/>
    <m/>
    <m/>
    <s v="固定收益类资产"/>
  </r>
  <r>
    <s v="新城控股"/>
    <s v="新城控股集团股份有限公司"/>
    <s v="股票"/>
    <s v="沪深主板股"/>
    <s v="601155.SH"/>
    <x v="995"/>
    <n v="4100"/>
    <n v="136763.10999999999"/>
    <x v="6123"/>
    <m/>
    <m/>
    <s v="万能"/>
    <s v="新动力23号"/>
    <s v="华安财保资管新动力23集合资产管理产品"/>
    <s v="HA0261"/>
    <s v="组合类保险资管产品"/>
    <s v="固定收益类保险资管产品"/>
    <n v="1"/>
    <s v="华安财保资产管理有限责任公司"/>
    <n v="683234250"/>
    <n v="665176615.48000002"/>
    <m/>
    <m/>
    <m/>
    <m/>
    <s v="是"/>
    <n v="1.81128516797301E-6"/>
    <m/>
    <m/>
    <m/>
    <m/>
    <m/>
    <m/>
    <m/>
    <m/>
    <m/>
    <m/>
    <m/>
    <m/>
    <m/>
    <m/>
    <m/>
    <m/>
    <m/>
    <m/>
    <m/>
    <m/>
    <m/>
    <m/>
    <m/>
    <m/>
    <m/>
    <m/>
    <m/>
    <m/>
    <m/>
    <m/>
    <m/>
    <m/>
    <m/>
    <m/>
    <m/>
    <m/>
    <m/>
    <m/>
    <s v="固定收益类资产"/>
  </r>
  <r>
    <s v="天风证券"/>
    <s v="天风证券股份有限公司"/>
    <s v="股票"/>
    <s v="沪深主板股"/>
    <s v="601162.SH"/>
    <x v="996"/>
    <n v="47300"/>
    <n v="214445.55"/>
    <x v="6124"/>
    <m/>
    <m/>
    <s v="万能"/>
    <s v="新动力23号"/>
    <s v="华安财保资管新动力23集合资产管理产品"/>
    <s v="HA0261"/>
    <s v="组合类保险资管产品"/>
    <s v="固定收益类保险资管产品"/>
    <n v="1"/>
    <s v="华安财保资产管理有限责任公司"/>
    <n v="683234250"/>
    <n v="665176615.48000002"/>
    <m/>
    <m/>
    <m/>
    <m/>
    <s v="是"/>
    <n v="5.4582649233488901E-6"/>
    <m/>
    <m/>
    <m/>
    <m/>
    <m/>
    <m/>
    <m/>
    <m/>
    <m/>
    <m/>
    <m/>
    <m/>
    <m/>
    <m/>
    <m/>
    <m/>
    <m/>
    <m/>
    <m/>
    <m/>
    <m/>
    <m/>
    <m/>
    <m/>
    <m/>
    <m/>
    <m/>
    <m/>
    <m/>
    <m/>
    <m/>
    <m/>
    <m/>
    <m/>
    <m/>
    <m/>
    <m/>
    <m/>
    <s v="固定收益类资产"/>
  </r>
  <r>
    <s v="兴业银行"/>
    <s v="兴业银行股份有限公司"/>
    <s v="股票"/>
    <s v="沪深主板股"/>
    <s v="601166.SH"/>
    <x v="183"/>
    <n v="186800"/>
    <n v="3804719.26"/>
    <x v="6125"/>
    <m/>
    <m/>
    <s v="万能"/>
    <s v="新动力23号"/>
    <s v="华安财保资管新动力23集合资产管理产品"/>
    <s v="HA0261"/>
    <s v="组合类保险资管产品"/>
    <s v="固定收益类保险资管产品"/>
    <n v="1"/>
    <s v="华安财保资产管理有限责任公司"/>
    <n v="683234250"/>
    <n v="665176615.48000002"/>
    <m/>
    <m/>
    <m/>
    <m/>
    <s v="是"/>
    <n v="8.9919266766628702E-6"/>
    <m/>
    <m/>
    <m/>
    <m/>
    <m/>
    <m/>
    <m/>
    <m/>
    <m/>
    <m/>
    <m/>
    <m/>
    <m/>
    <m/>
    <m/>
    <m/>
    <m/>
    <m/>
    <m/>
    <m/>
    <m/>
    <m/>
    <m/>
    <m/>
    <m/>
    <m/>
    <m/>
    <m/>
    <m/>
    <m/>
    <m/>
    <m/>
    <m/>
    <m/>
    <m/>
    <m/>
    <m/>
    <m/>
    <s v="固定收益类资产"/>
  </r>
  <r>
    <s v="中国铁建"/>
    <s v="中国铁建股份有限公司"/>
    <s v="股票"/>
    <s v="沪深主板股"/>
    <s v="601186.SH"/>
    <x v="802"/>
    <n v="27300"/>
    <n v="227919.2"/>
    <x v="6126"/>
    <m/>
    <m/>
    <s v="万能"/>
    <s v="新动力23号"/>
    <s v="华安财保资管新动力23集合资产管理产品"/>
    <s v="HA0261"/>
    <s v="组合类保险资管产品"/>
    <s v="固定收益类保险资管产品"/>
    <n v="1"/>
    <s v="华安财保资产管理有限责任公司"/>
    <n v="683234250"/>
    <n v="665176615.48000002"/>
    <m/>
    <m/>
    <m/>
    <m/>
    <s v="是"/>
    <n v="2.0103771544864E-6"/>
    <m/>
    <m/>
    <m/>
    <m/>
    <m/>
    <m/>
    <m/>
    <m/>
    <m/>
    <m/>
    <m/>
    <m/>
    <m/>
    <m/>
    <m/>
    <m/>
    <m/>
    <m/>
    <m/>
    <m/>
    <m/>
    <m/>
    <m/>
    <m/>
    <m/>
    <m/>
    <m/>
    <m/>
    <m/>
    <m/>
    <m/>
    <m/>
    <m/>
    <m/>
    <m/>
    <m/>
    <m/>
    <m/>
    <s v="固定收益类资产"/>
  </r>
  <r>
    <s v="国泰君安"/>
    <s v="国泰君安证券股份有限公司"/>
    <s v="股票"/>
    <s v="沪深主板股"/>
    <s v="601211.SH"/>
    <x v="184"/>
    <n v="29900"/>
    <n v="517273.4"/>
    <x v="6127"/>
    <m/>
    <m/>
    <s v="万能"/>
    <s v="新动力23号"/>
    <s v="华安财保资管新动力23集合资产管理产品"/>
    <s v="HA0261"/>
    <s v="组合类保险资管产品"/>
    <s v="固定收益类保险资管产品"/>
    <n v="1"/>
    <s v="华安财保资产管理有限责任公司"/>
    <n v="683234250"/>
    <n v="665176615.48000002"/>
    <m/>
    <m/>
    <m/>
    <m/>
    <s v="是"/>
    <n v="3.3570340570243899E-6"/>
    <m/>
    <m/>
    <m/>
    <m/>
    <m/>
    <m/>
    <m/>
    <m/>
    <m/>
    <m/>
    <m/>
    <m/>
    <m/>
    <m/>
    <m/>
    <m/>
    <m/>
    <m/>
    <m/>
    <m/>
    <m/>
    <m/>
    <m/>
    <m/>
    <m/>
    <m/>
    <m/>
    <m/>
    <m/>
    <m/>
    <m/>
    <m/>
    <m/>
    <m/>
    <m/>
    <m/>
    <m/>
    <m/>
    <s v="固定收益类资产"/>
  </r>
  <r>
    <s v="君正集团"/>
    <s v="内蒙古君正能源化工集团股份有限公司"/>
    <s v="股票"/>
    <s v="沪深主板股"/>
    <s v="601216.SH"/>
    <x v="997"/>
    <n v="21200"/>
    <n v="115130.36"/>
    <x v="5880"/>
    <m/>
    <m/>
    <s v="万能"/>
    <s v="新动力23号"/>
    <s v="华安财保资管新动力23集合资产管理产品"/>
    <s v="HA0261"/>
    <s v="组合类保险资管产品"/>
    <s v="固定收益类保险资管产品"/>
    <n v="1"/>
    <s v="华安财保资产管理有限责任公司"/>
    <n v="683234250"/>
    <n v="665176615.48000002"/>
    <m/>
    <m/>
    <m/>
    <m/>
    <s v="是"/>
    <n v="2.5124385291175599E-6"/>
    <m/>
    <m/>
    <m/>
    <m/>
    <m/>
    <m/>
    <m/>
    <m/>
    <m/>
    <m/>
    <m/>
    <m/>
    <m/>
    <m/>
    <m/>
    <m/>
    <m/>
    <m/>
    <m/>
    <m/>
    <m/>
    <m/>
    <m/>
    <m/>
    <m/>
    <m/>
    <m/>
    <m/>
    <m/>
    <m/>
    <m/>
    <m/>
    <m/>
    <m/>
    <m/>
    <m/>
    <m/>
    <m/>
    <s v="固定收益类资产"/>
  </r>
  <r>
    <s v="陕西煤业"/>
    <s v="陕西煤业股份有限公司"/>
    <s v="股票"/>
    <s v="沪深主板股"/>
    <s v="601225.SH"/>
    <x v="459"/>
    <n v="25600"/>
    <n v="287824.48"/>
    <x v="6128"/>
    <m/>
    <m/>
    <s v="万能"/>
    <s v="新动力23号"/>
    <s v="华安财保资管新动力23集合资产管理产品"/>
    <s v="HA0261"/>
    <s v="组合类保险资管产品"/>
    <s v="固定收益类保险资管产品"/>
    <n v="1"/>
    <s v="华安财保资产管理有限责任公司"/>
    <n v="683234250"/>
    <n v="665176615.48000002"/>
    <m/>
    <m/>
    <m/>
    <m/>
    <s v="是"/>
    <n v="2.6405363589479098E-6"/>
    <m/>
    <m/>
    <m/>
    <m/>
    <m/>
    <m/>
    <m/>
    <m/>
    <m/>
    <m/>
    <m/>
    <m/>
    <m/>
    <m/>
    <m/>
    <m/>
    <m/>
    <m/>
    <m/>
    <m/>
    <m/>
    <m/>
    <m/>
    <m/>
    <m/>
    <m/>
    <m/>
    <m/>
    <m/>
    <m/>
    <m/>
    <m/>
    <m/>
    <m/>
    <m/>
    <m/>
    <m/>
    <m/>
    <s v="固定收益类资产"/>
  </r>
  <r>
    <s v="上海银行"/>
    <s v="上海银行股份有限公司"/>
    <s v="股票"/>
    <s v="沪深主板股"/>
    <s v="601229.SH"/>
    <x v="227"/>
    <n v="108400"/>
    <n v="810147.64"/>
    <x v="6129"/>
    <m/>
    <m/>
    <s v="万能"/>
    <s v="新动力23号"/>
    <s v="华安财保资管新动力23集合资产管理产品"/>
    <s v="HA0261"/>
    <s v="组合类保险资管产品"/>
    <s v="固定收益类保险资管产品"/>
    <n v="1"/>
    <s v="华安财保资产管理有限责任公司"/>
    <n v="683234250"/>
    <n v="665176615.48000002"/>
    <m/>
    <m/>
    <m/>
    <m/>
    <s v="是"/>
    <n v="7.6302301266080498E-6"/>
    <m/>
    <m/>
    <m/>
    <m/>
    <m/>
    <m/>
    <m/>
    <m/>
    <m/>
    <m/>
    <m/>
    <m/>
    <m/>
    <m/>
    <m/>
    <m/>
    <m/>
    <m/>
    <m/>
    <m/>
    <m/>
    <m/>
    <m/>
    <m/>
    <m/>
    <m/>
    <m/>
    <m/>
    <m/>
    <m/>
    <m/>
    <m/>
    <m/>
    <m/>
    <m/>
    <m/>
    <m/>
    <m/>
    <s v="固定收益类资产"/>
  </r>
  <r>
    <s v="环旭电子"/>
    <s v="环旭电子股份有限公司"/>
    <s v="股票"/>
    <s v="沪深主板股"/>
    <s v="601231.SH"/>
    <x v="229"/>
    <n v="3000"/>
    <n v="47356.09"/>
    <x v="5883"/>
    <m/>
    <m/>
    <s v="万能"/>
    <s v="新动力23号"/>
    <s v="华安财保资管新动力23集合资产管理产品"/>
    <s v="HA0261"/>
    <s v="组合类保险资管产品"/>
    <s v="固定收益类保险资管产品"/>
    <n v="1"/>
    <s v="华安财保资产管理有限责任公司"/>
    <n v="683234250"/>
    <n v="665176615.48000002"/>
    <m/>
    <m/>
    <m/>
    <m/>
    <s v="是"/>
    <n v="1.35722490536312E-6"/>
    <m/>
    <m/>
    <m/>
    <m/>
    <m/>
    <m/>
    <m/>
    <m/>
    <m/>
    <m/>
    <m/>
    <m/>
    <m/>
    <m/>
    <m/>
    <m/>
    <m/>
    <m/>
    <m/>
    <m/>
    <m/>
    <m/>
    <m/>
    <m/>
    <m/>
    <m/>
    <m/>
    <m/>
    <m/>
    <m/>
    <m/>
    <m/>
    <m/>
    <m/>
    <m/>
    <m/>
    <m/>
    <m/>
    <s v="固定收益类资产"/>
  </r>
  <r>
    <s v="红塔证券"/>
    <s v="红塔证券股份有限公司"/>
    <s v="股票"/>
    <s v="沪深主板股"/>
    <s v="601236.SH"/>
    <x v="998"/>
    <n v="5210"/>
    <n v="68392.09"/>
    <x v="6130"/>
    <m/>
    <m/>
    <s v="万能"/>
    <s v="新动力23号"/>
    <s v="华安财保资管新动力23集合资产管理产品"/>
    <s v="HA0261"/>
    <s v="组合类保险资管产品"/>
    <s v="固定收益类保险资管产品"/>
    <n v="1"/>
    <s v="华安财保资产管理有限责任公司"/>
    <n v="683234250"/>
    <n v="665176615.48000002"/>
    <m/>
    <m/>
    <m/>
    <m/>
    <s v="是"/>
    <n v="1.10456528573636E-6"/>
    <m/>
    <m/>
    <m/>
    <m/>
    <m/>
    <m/>
    <m/>
    <m/>
    <m/>
    <m/>
    <m/>
    <m/>
    <m/>
    <m/>
    <m/>
    <m/>
    <m/>
    <m/>
    <m/>
    <m/>
    <m/>
    <m/>
    <m/>
    <m/>
    <m/>
    <m/>
    <m/>
    <m/>
    <m/>
    <m/>
    <m/>
    <m/>
    <m/>
    <m/>
    <m/>
    <m/>
    <m/>
    <m/>
    <s v="固定收益类资产"/>
  </r>
  <r>
    <s v="广汽集团"/>
    <s v="广州汽车集团股份有限公司"/>
    <s v="股票"/>
    <s v="沪深主板股"/>
    <s v="601238.SH"/>
    <x v="999"/>
    <n v="9300"/>
    <n v="128690.03"/>
    <x v="6131"/>
    <m/>
    <m/>
    <s v="万能"/>
    <s v="新动力23号"/>
    <s v="华安财保资管新动力23集合资产管理产品"/>
    <s v="HA0261"/>
    <s v="组合类保险资管产品"/>
    <s v="固定收益类保险资管产品"/>
    <n v="1"/>
    <s v="华安财保资产管理有限责任公司"/>
    <n v="683234250"/>
    <n v="665176615.48000002"/>
    <m/>
    <m/>
    <m/>
    <m/>
    <s v="是"/>
    <n v="8.88765064313754E-7"/>
    <m/>
    <m/>
    <m/>
    <m/>
    <m/>
    <m/>
    <m/>
    <m/>
    <m/>
    <m/>
    <m/>
    <m/>
    <m/>
    <m/>
    <m/>
    <m/>
    <m/>
    <m/>
    <m/>
    <m/>
    <m/>
    <m/>
    <m/>
    <m/>
    <m/>
    <m/>
    <m/>
    <m/>
    <m/>
    <m/>
    <m/>
    <m/>
    <m/>
    <m/>
    <m/>
    <m/>
    <m/>
    <m/>
    <s v="固定收益类资产"/>
  </r>
  <r>
    <s v="农业银行"/>
    <s v="中国农业银行股份有限公司"/>
    <s v="股票"/>
    <s v="沪深主板股"/>
    <s v="601288.SH"/>
    <x v="242"/>
    <n v="686500"/>
    <n v="2124357.0699999998"/>
    <x v="6132"/>
    <m/>
    <m/>
    <s v="万能"/>
    <s v="新动力23号"/>
    <s v="华安财保资管新动力23集合资产管理产品"/>
    <s v="HA0261"/>
    <s v="组合类保险资管产品"/>
    <s v="固定收益类保险资管产品"/>
    <n v="1"/>
    <s v="华安财保资产管理有限责任公司"/>
    <n v="683234250"/>
    <n v="665176615.48000002"/>
    <m/>
    <m/>
    <m/>
    <m/>
    <s v="是"/>
    <n v="1.9615236555984399E-6"/>
    <m/>
    <m/>
    <m/>
    <m/>
    <m/>
    <m/>
    <m/>
    <m/>
    <m/>
    <m/>
    <m/>
    <m/>
    <m/>
    <m/>
    <m/>
    <m/>
    <m/>
    <m/>
    <m/>
    <m/>
    <m/>
    <m/>
    <m/>
    <m/>
    <m/>
    <m/>
    <m/>
    <m/>
    <m/>
    <m/>
    <m/>
    <m/>
    <m/>
    <m/>
    <m/>
    <m/>
    <m/>
    <m/>
    <s v="固定收益类资产"/>
  </r>
  <r>
    <s v="中国平安"/>
    <s v="中国平安保险(集团)股份有限公司"/>
    <s v="股票"/>
    <s v="沪深主板股"/>
    <s v="601318.SH"/>
    <x v="804"/>
    <n v="75963"/>
    <n v="5382531.8799999999"/>
    <x v="6133"/>
    <m/>
    <m/>
    <s v="万能"/>
    <s v="新动力23号"/>
    <s v="华安财保资管新动力23集合资产管理产品"/>
    <s v="HA0261"/>
    <s v="组合类保险资管产品"/>
    <s v="固定收益类保险资管产品"/>
    <n v="1"/>
    <s v="华安财保资产管理有限责任公司"/>
    <n v="683234250"/>
    <n v="665176615.48000002"/>
    <m/>
    <m/>
    <m/>
    <m/>
    <s v="是"/>
    <n v="4.1554702859911496E-6"/>
    <m/>
    <m/>
    <m/>
    <m/>
    <m/>
    <m/>
    <m/>
    <m/>
    <m/>
    <m/>
    <m/>
    <m/>
    <m/>
    <m/>
    <m/>
    <m/>
    <m/>
    <m/>
    <m/>
    <m/>
    <m/>
    <m/>
    <m/>
    <m/>
    <m/>
    <m/>
    <m/>
    <m/>
    <m/>
    <m/>
    <m/>
    <m/>
    <m/>
    <m/>
    <m/>
    <m/>
    <m/>
    <m/>
    <s v="固定收益类资产"/>
  </r>
  <r>
    <s v="中国人保"/>
    <s v="中国人民保险集团股份有限公司"/>
    <s v="股票"/>
    <s v="沪深主板股"/>
    <s v="601319.SH"/>
    <x v="805"/>
    <n v="227200"/>
    <n v="1086482.5900000001"/>
    <x v="6134"/>
    <m/>
    <m/>
    <s v="万能"/>
    <s v="新动力23号"/>
    <s v="华安财保资管新动力23集合资产管理产品"/>
    <s v="HA0261"/>
    <s v="组合类保险资管产品"/>
    <s v="固定收益类保险资管产品"/>
    <n v="1"/>
    <s v="华安财保资产管理有限责任公司"/>
    <n v="683234250"/>
    <n v="665176615.48000002"/>
    <m/>
    <m/>
    <m/>
    <m/>
    <s v="是"/>
    <n v="5.1374830042437898E-6"/>
    <m/>
    <m/>
    <m/>
    <m/>
    <m/>
    <m/>
    <m/>
    <m/>
    <m/>
    <m/>
    <m/>
    <m/>
    <m/>
    <m/>
    <m/>
    <m/>
    <m/>
    <m/>
    <m/>
    <m/>
    <m/>
    <m/>
    <m/>
    <m/>
    <m/>
    <m/>
    <m/>
    <m/>
    <m/>
    <m/>
    <m/>
    <m/>
    <m/>
    <m/>
    <m/>
    <m/>
    <m/>
    <m/>
    <s v="固定收益类资产"/>
  </r>
  <r>
    <s v="三 六 零"/>
    <s v="三六零安全科技股份有限公司"/>
    <s v="股票"/>
    <s v="沪深主板股"/>
    <s v="601360.SH"/>
    <x v="1000"/>
    <n v="15600"/>
    <n v="207476.97"/>
    <x v="6135"/>
    <m/>
    <m/>
    <s v="万能"/>
    <s v="新动力23号"/>
    <s v="华安财保资管新动力23集合资产管理产品"/>
    <s v="HA0261"/>
    <s v="组合类保险资管产品"/>
    <s v="固定收益类保险资管产品"/>
    <n v="1"/>
    <s v="华安财保资产管理有限责任公司"/>
    <n v="683234250"/>
    <n v="665176615.48000002"/>
    <m/>
    <m/>
    <m/>
    <m/>
    <s v="是"/>
    <n v="2.1832340176283398E-6"/>
    <m/>
    <m/>
    <m/>
    <m/>
    <m/>
    <m/>
    <m/>
    <m/>
    <m/>
    <m/>
    <m/>
    <m/>
    <m/>
    <m/>
    <m/>
    <m/>
    <m/>
    <m/>
    <m/>
    <m/>
    <m/>
    <m/>
    <m/>
    <m/>
    <m/>
    <m/>
    <m/>
    <m/>
    <m/>
    <m/>
    <m/>
    <m/>
    <m/>
    <m/>
    <m/>
    <m/>
    <m/>
    <m/>
    <s v="固定收益类资产"/>
  </r>
  <r>
    <s v="兴业证券"/>
    <s v="兴业证券股份有限公司"/>
    <s v="股票"/>
    <s v="沪深主板股"/>
    <s v="601377.SH"/>
    <x v="378"/>
    <n v="33400"/>
    <n v="301356.55"/>
    <x v="6136"/>
    <m/>
    <m/>
    <s v="万能"/>
    <s v="新动力23号"/>
    <s v="华安财保资管新动力23集合资产管理产品"/>
    <s v="HA0261"/>
    <s v="组合类保险资管产品"/>
    <s v="固定收益类保险资管产品"/>
    <n v="1"/>
    <s v="华安财保资产管理有限责任公司"/>
    <n v="683234250"/>
    <n v="665176615.48000002"/>
    <m/>
    <m/>
    <m/>
    <m/>
    <s v="是"/>
    <n v="4.9875522686406097E-6"/>
    <m/>
    <m/>
    <m/>
    <m/>
    <m/>
    <m/>
    <m/>
    <m/>
    <m/>
    <m/>
    <m/>
    <m/>
    <m/>
    <m/>
    <m/>
    <m/>
    <m/>
    <m/>
    <m/>
    <m/>
    <m/>
    <m/>
    <m/>
    <m/>
    <m/>
    <m/>
    <m/>
    <m/>
    <m/>
    <m/>
    <m/>
    <m/>
    <m/>
    <m/>
    <m/>
    <m/>
    <m/>
    <m/>
    <s v="固定收益类资产"/>
  </r>
  <r>
    <s v="中国中铁"/>
    <s v="中国中铁股份有限公司"/>
    <s v="股票"/>
    <s v="沪深主板股"/>
    <s v="601390.SH"/>
    <x v="556"/>
    <n v="52900"/>
    <n v="318464.08"/>
    <x v="6137"/>
    <m/>
    <m/>
    <s v="万能"/>
    <s v="新动力23号"/>
    <s v="华安财保资管新动力23集合资产管理产品"/>
    <s v="HA0261"/>
    <s v="组合类保险资管产品"/>
    <s v="固定收益类保险资管产品"/>
    <n v="1"/>
    <s v="华安财保资产管理有限责任公司"/>
    <n v="683234250"/>
    <n v="665176615.48000002"/>
    <m/>
    <m/>
    <m/>
    <m/>
    <s v="是"/>
    <n v="2.1380947562267299E-6"/>
    <m/>
    <m/>
    <m/>
    <m/>
    <m/>
    <m/>
    <m/>
    <m/>
    <m/>
    <m/>
    <m/>
    <m/>
    <m/>
    <m/>
    <m/>
    <m/>
    <m/>
    <m/>
    <m/>
    <m/>
    <m/>
    <m/>
    <m/>
    <m/>
    <m/>
    <m/>
    <m/>
    <m/>
    <m/>
    <m/>
    <m/>
    <m/>
    <m/>
    <m/>
    <m/>
    <m/>
    <m/>
    <m/>
    <s v="固定收益类资产"/>
  </r>
  <r>
    <s v="工商银行"/>
    <s v="中国工商银行股份有限公司"/>
    <s v="股票"/>
    <s v="沪深主板股"/>
    <s v="601398.SH"/>
    <x v="243"/>
    <n v="419500"/>
    <n v="2023660.1"/>
    <x v="6138"/>
    <m/>
    <m/>
    <s v="万能"/>
    <s v="新动力23号"/>
    <s v="华安财保资管新动力23集合资产管理产品"/>
    <s v="HA0261"/>
    <s v="组合类保险资管产品"/>
    <s v="固定收益类保险资管产品"/>
    <n v="1"/>
    <s v="华安财保资产管理有限责任公司"/>
    <n v="683234250"/>
    <n v="665176615.48000002"/>
    <m/>
    <m/>
    <m/>
    <m/>
    <s v="是"/>
    <n v="1.1770275960538E-6"/>
    <m/>
    <m/>
    <m/>
    <m/>
    <m/>
    <m/>
    <m/>
    <m/>
    <m/>
    <m/>
    <m/>
    <m/>
    <m/>
    <m/>
    <m/>
    <m/>
    <m/>
    <m/>
    <m/>
    <m/>
    <m/>
    <m/>
    <m/>
    <m/>
    <m/>
    <m/>
    <m/>
    <m/>
    <m/>
    <m/>
    <m/>
    <m/>
    <m/>
    <m/>
    <m/>
    <m/>
    <m/>
    <m/>
    <s v="固定收益类资产"/>
  </r>
  <r>
    <s v="中国铝业"/>
    <s v="中国铝业股份有限公司"/>
    <s v="股票"/>
    <s v="沪深主板股"/>
    <s v="601600.SH"/>
    <x v="1001"/>
    <n v="50000"/>
    <n v="298963.42"/>
    <x v="6139"/>
    <m/>
    <m/>
    <s v="万能"/>
    <s v="新动力23号"/>
    <s v="华安财保资管新动力23集合资产管理产品"/>
    <s v="HA0261"/>
    <s v="组合类保险资管产品"/>
    <s v="固定收益类保险资管产品"/>
    <n v="1"/>
    <s v="华安财保资产管理有限责任公司"/>
    <n v="683234250"/>
    <n v="665176615.48000002"/>
    <m/>
    <m/>
    <m/>
    <m/>
    <s v="是"/>
    <n v="2.9372590393956199E-6"/>
    <m/>
    <m/>
    <m/>
    <m/>
    <m/>
    <m/>
    <m/>
    <m/>
    <m/>
    <m/>
    <m/>
    <m/>
    <m/>
    <m/>
    <m/>
    <m/>
    <m/>
    <m/>
    <m/>
    <m/>
    <m/>
    <m/>
    <m/>
    <m/>
    <m/>
    <m/>
    <m/>
    <m/>
    <m/>
    <m/>
    <m/>
    <m/>
    <m/>
    <m/>
    <m/>
    <m/>
    <m/>
    <m/>
    <s v="固定收益类资产"/>
  </r>
  <r>
    <s v="上海医药"/>
    <s v="上海医药集团股份有限公司"/>
    <s v="股票"/>
    <s v="沪深主板股"/>
    <s v="601607.SH"/>
    <x v="1002"/>
    <n v="5000"/>
    <n v="98110.32"/>
    <x v="6140"/>
    <m/>
    <m/>
    <s v="万能"/>
    <s v="新动力23号"/>
    <s v="华安财保资管新动力23集合资产管理产品"/>
    <s v="HA0261"/>
    <s v="组合类保险资管产品"/>
    <s v="固定收益类保险资管产品"/>
    <n v="1"/>
    <s v="华安财保资产管理有限责任公司"/>
    <n v="683234250"/>
    <n v="665176615.48000002"/>
    <m/>
    <m/>
    <m/>
    <m/>
    <s v="是"/>
    <n v="1.3529942341076399E-6"/>
    <m/>
    <m/>
    <m/>
    <m/>
    <m/>
    <m/>
    <m/>
    <m/>
    <m/>
    <m/>
    <m/>
    <m/>
    <m/>
    <m/>
    <m/>
    <m/>
    <m/>
    <m/>
    <m/>
    <m/>
    <m/>
    <m/>
    <m/>
    <m/>
    <m/>
    <m/>
    <m/>
    <m/>
    <m/>
    <m/>
    <m/>
    <m/>
    <m/>
    <m/>
    <m/>
    <m/>
    <m/>
    <m/>
    <s v="固定收益类资产"/>
  </r>
  <r>
    <s v="中国中冶"/>
    <s v="中国冶金科工股份有限公司"/>
    <s v="股票"/>
    <s v="沪深主板股"/>
    <s v="601618.SH"/>
    <x v="1003"/>
    <n v="37800"/>
    <n v="141226.28"/>
    <x v="6141"/>
    <m/>
    <m/>
    <s v="万能"/>
    <s v="新动力23号"/>
    <s v="华安财保资管新动力23集合资产管理产品"/>
    <s v="HA0261"/>
    <s v="组合类保险资管产品"/>
    <s v="固定收益类保险资管产品"/>
    <n v="1"/>
    <s v="华安财保资产管理有限责任公司"/>
    <n v="683234250"/>
    <n v="665176615.48000002"/>
    <m/>
    <m/>
    <m/>
    <m/>
    <s v="是"/>
    <n v="1.82400572457538E-6"/>
    <m/>
    <m/>
    <m/>
    <m/>
    <m/>
    <m/>
    <m/>
    <m/>
    <m/>
    <m/>
    <m/>
    <m/>
    <m/>
    <m/>
    <m/>
    <m/>
    <m/>
    <m/>
    <m/>
    <m/>
    <m/>
    <m/>
    <m/>
    <m/>
    <m/>
    <m/>
    <m/>
    <m/>
    <m/>
    <m/>
    <m/>
    <m/>
    <m/>
    <m/>
    <m/>
    <m/>
    <m/>
    <m/>
    <s v="固定收益类资产"/>
  </r>
  <r>
    <s v="长城汽车"/>
    <s v="长城汽车股份有限公司"/>
    <s v="股票"/>
    <s v="沪深主板股"/>
    <s v="601633.SH"/>
    <x v="1004"/>
    <n v="5100"/>
    <n v="212456.31"/>
    <x v="6142"/>
    <m/>
    <m/>
    <s v="万能"/>
    <s v="新动力23号"/>
    <s v="华安财保资管新动力23集合资产管理产品"/>
    <s v="HA0261"/>
    <s v="组合类保险资管产品"/>
    <s v="固定收益类保险资管产品"/>
    <n v="1"/>
    <s v="华安财保资产管理有限责任公司"/>
    <n v="683234250"/>
    <n v="665176615.48000002"/>
    <m/>
    <m/>
    <m/>
    <m/>
    <s v="是"/>
    <n v="5.5220749086027604E-7"/>
    <m/>
    <m/>
    <m/>
    <m/>
    <m/>
    <m/>
    <m/>
    <m/>
    <m/>
    <m/>
    <m/>
    <m/>
    <m/>
    <m/>
    <m/>
    <m/>
    <m/>
    <m/>
    <m/>
    <m/>
    <m/>
    <m/>
    <m/>
    <m/>
    <m/>
    <m/>
    <m/>
    <m/>
    <m/>
    <m/>
    <m/>
    <m/>
    <m/>
    <m/>
    <m/>
    <m/>
    <m/>
    <m/>
    <s v="固定收益类资产"/>
  </r>
  <r>
    <s v="中国建筑"/>
    <s v="中国建筑股份有限公司"/>
    <s v="股票"/>
    <s v="沪深主板股"/>
    <s v="601668.SH"/>
    <x v="395"/>
    <n v="102300"/>
    <n v="529318.78"/>
    <x v="6143"/>
    <m/>
    <m/>
    <s v="万能"/>
    <s v="新动力23号"/>
    <s v="华安财保资管新动力23集合资产管理产品"/>
    <s v="HA0261"/>
    <s v="组合类保险资管产品"/>
    <s v="固定收益类保险资管产品"/>
    <n v="1"/>
    <s v="华安财保资产管理有限责任公司"/>
    <n v="683234250"/>
    <n v="665176615.48000002"/>
    <m/>
    <m/>
    <m/>
    <m/>
    <s v="是"/>
    <n v="2.4391489068096401E-6"/>
    <m/>
    <m/>
    <m/>
    <m/>
    <m/>
    <m/>
    <m/>
    <m/>
    <m/>
    <m/>
    <m/>
    <m/>
    <m/>
    <m/>
    <m/>
    <m/>
    <m/>
    <m/>
    <m/>
    <m/>
    <m/>
    <m/>
    <m/>
    <m/>
    <m/>
    <m/>
    <m/>
    <m/>
    <m/>
    <m/>
    <m/>
    <m/>
    <m/>
    <m/>
    <m/>
    <m/>
    <m/>
    <m/>
    <s v="固定收益类资产"/>
  </r>
  <r>
    <s v="中国电建"/>
    <s v="中国电力建设股份有限公司"/>
    <s v="股票"/>
    <s v="沪深主板股"/>
    <s v="601669.SH"/>
    <x v="461"/>
    <n v="38000"/>
    <n v="251033.23"/>
    <x v="6144"/>
    <m/>
    <m/>
    <s v="万能"/>
    <s v="新动力23号"/>
    <s v="华安财保资管新动力23集合资产管理产品"/>
    <s v="HA0261"/>
    <s v="组合类保险资管产品"/>
    <s v="固定收益类保险资管产品"/>
    <n v="1"/>
    <s v="华安财保资产管理有限责任公司"/>
    <n v="683234250"/>
    <n v="665176615.48000002"/>
    <m/>
    <m/>
    <m/>
    <m/>
    <s v="是"/>
    <n v="2.4838167858553399E-6"/>
    <m/>
    <m/>
    <m/>
    <m/>
    <m/>
    <m/>
    <m/>
    <m/>
    <m/>
    <m/>
    <m/>
    <m/>
    <m/>
    <m/>
    <m/>
    <m/>
    <m/>
    <m/>
    <m/>
    <m/>
    <m/>
    <m/>
    <m/>
    <m/>
    <m/>
    <m/>
    <m/>
    <m/>
    <m/>
    <m/>
    <m/>
    <m/>
    <m/>
    <m/>
    <m/>
    <m/>
    <m/>
    <m/>
    <s v="固定收益类资产"/>
  </r>
  <r>
    <s v="华泰证券"/>
    <s v="华泰证券股份有限公司"/>
    <s v="股票"/>
    <s v="沪深主板股"/>
    <s v="601688.SH"/>
    <x v="373"/>
    <n v="36800"/>
    <n v="640822.1"/>
    <x v="6145"/>
    <m/>
    <m/>
    <s v="万能"/>
    <s v="新动力23号"/>
    <s v="华安财保资管新动力23集合资产管理产品"/>
    <s v="HA0261"/>
    <s v="组合类保险资管产品"/>
    <s v="固定收益类保险资管产品"/>
    <n v="1"/>
    <s v="华安财保资产管理有限责任公司"/>
    <n v="683234250"/>
    <n v="665176615.48000002"/>
    <m/>
    <m/>
    <m/>
    <m/>
    <s v="是"/>
    <n v="4.0543592625032404E-6"/>
    <m/>
    <m/>
    <m/>
    <m/>
    <m/>
    <m/>
    <m/>
    <m/>
    <m/>
    <m/>
    <m/>
    <m/>
    <m/>
    <m/>
    <m/>
    <m/>
    <m/>
    <m/>
    <m/>
    <m/>
    <m/>
    <m/>
    <m/>
    <m/>
    <m/>
    <m/>
    <m/>
    <m/>
    <m/>
    <m/>
    <m/>
    <m/>
    <m/>
    <m/>
    <m/>
    <m/>
    <m/>
    <m/>
    <s v="固定收益类资产"/>
  </r>
  <r>
    <s v="中银证券"/>
    <s v="中银国际证券股份有限公司"/>
    <s v="股票"/>
    <s v="沪深主板股"/>
    <s v="601696.SH"/>
    <x v="1005"/>
    <n v="9200"/>
    <n v="145607.28"/>
    <x v="6146"/>
    <m/>
    <m/>
    <s v="万能"/>
    <s v="新动力23号"/>
    <s v="华安财保资管新动力23集合资产管理产品"/>
    <s v="HA0261"/>
    <s v="组合类保险资管产品"/>
    <s v="固定收益类保险资管产品"/>
    <n v="1"/>
    <s v="华安财保资产管理有限责任公司"/>
    <n v="683234250"/>
    <n v="665176615.48000002"/>
    <m/>
    <m/>
    <m/>
    <m/>
    <s v="是"/>
    <n v="3.3117350611951001E-6"/>
    <m/>
    <m/>
    <m/>
    <m/>
    <m/>
    <m/>
    <m/>
    <m/>
    <m/>
    <m/>
    <m/>
    <m/>
    <m/>
    <m/>
    <m/>
    <m/>
    <m/>
    <m/>
    <m/>
    <m/>
    <m/>
    <m/>
    <m/>
    <m/>
    <m/>
    <m/>
    <m/>
    <m/>
    <m/>
    <m/>
    <m/>
    <m/>
    <m/>
    <m/>
    <m/>
    <m/>
    <m/>
    <m/>
    <s v="固定收益类资产"/>
  </r>
  <r>
    <s v="中国卫通"/>
    <s v="中国卫通集团股份有限公司"/>
    <s v="股票"/>
    <s v="沪深主板股"/>
    <s v="601698.SH"/>
    <x v="1006"/>
    <n v="2400"/>
    <n v="37923.589999999997"/>
    <x v="6147"/>
    <m/>
    <m/>
    <s v="万能"/>
    <s v="新动力23号"/>
    <s v="华安财保资管新动力23集合资产管理产品"/>
    <s v="HA0261"/>
    <s v="组合类保险资管产品"/>
    <s v="固定收益类保险资管产品"/>
    <n v="1"/>
    <s v="华安财保资产管理有限责任公司"/>
    <n v="683234250"/>
    <n v="665176615.48000002"/>
    <m/>
    <m/>
    <m/>
    <m/>
    <s v="是"/>
    <n v="5.9999999999999997E-7"/>
    <m/>
    <m/>
    <m/>
    <m/>
    <m/>
    <m/>
    <m/>
    <m/>
    <m/>
    <m/>
    <m/>
    <m/>
    <m/>
    <m/>
    <m/>
    <m/>
    <m/>
    <m/>
    <m/>
    <m/>
    <m/>
    <m/>
    <m/>
    <m/>
    <m/>
    <m/>
    <m/>
    <m/>
    <m/>
    <m/>
    <m/>
    <m/>
    <m/>
    <m/>
    <m/>
    <m/>
    <m/>
    <m/>
    <s v="固定收益类资产"/>
  </r>
  <r>
    <s v="中国中车"/>
    <s v="中国中车股份有限公司"/>
    <s v="股票"/>
    <s v="沪深主板股"/>
    <s v="601766.SH"/>
    <x v="1007"/>
    <n v="57400"/>
    <n v="345024.05"/>
    <x v="6148"/>
    <m/>
    <m/>
    <s v="万能"/>
    <s v="新动力23号"/>
    <s v="华安财保资管新动力23集合资产管理产品"/>
    <s v="HA0261"/>
    <s v="组合类保险资管产品"/>
    <s v="固定收益类保险资管产品"/>
    <n v="1"/>
    <s v="华安财保资产管理有限责任公司"/>
    <n v="683234250"/>
    <n v="665176615.48000002"/>
    <m/>
    <m/>
    <m/>
    <m/>
    <s v="是"/>
    <n v="2.00007916076375E-6"/>
    <m/>
    <m/>
    <m/>
    <m/>
    <m/>
    <m/>
    <m/>
    <m/>
    <m/>
    <m/>
    <m/>
    <m/>
    <m/>
    <m/>
    <m/>
    <m/>
    <m/>
    <m/>
    <m/>
    <m/>
    <m/>
    <m/>
    <m/>
    <m/>
    <m/>
    <m/>
    <m/>
    <m/>
    <m/>
    <m/>
    <m/>
    <m/>
    <m/>
    <m/>
    <m/>
    <m/>
    <m/>
    <m/>
    <s v="固定收益类资产"/>
  </r>
  <r>
    <s v="光大证券"/>
    <s v="光大证券股份有限公司"/>
    <s v="股票"/>
    <s v="沪深主板股"/>
    <s v="601788.SH"/>
    <x v="1008"/>
    <n v="12400"/>
    <n v="199134.13"/>
    <x v="6149"/>
    <m/>
    <m/>
    <s v="万能"/>
    <s v="新动力23号"/>
    <s v="华安财保资管新动力23集合资产管理产品"/>
    <s v="HA0261"/>
    <s v="组合类保险资管产品"/>
    <s v="固定收益类保险资管产品"/>
    <n v="1"/>
    <s v="华安财保资产管理有限责任公司"/>
    <n v="683234250"/>
    <n v="665176615.48000002"/>
    <m/>
    <m/>
    <m/>
    <m/>
    <s v="是"/>
    <n v="2.6893452856331E-6"/>
    <m/>
    <m/>
    <m/>
    <m/>
    <m/>
    <m/>
    <m/>
    <m/>
    <m/>
    <m/>
    <m/>
    <m/>
    <m/>
    <m/>
    <m/>
    <m/>
    <m/>
    <m/>
    <m/>
    <m/>
    <m/>
    <m/>
    <m/>
    <m/>
    <m/>
    <m/>
    <m/>
    <m/>
    <m/>
    <m/>
    <m/>
    <m/>
    <m/>
    <m/>
    <m/>
    <m/>
    <m/>
    <m/>
    <s v="固定收益类资产"/>
  </r>
  <r>
    <s v="星宇股份"/>
    <s v="常州星宇车灯股份有限公司"/>
    <s v="股票"/>
    <s v="沪深主板股"/>
    <s v="601799.SH"/>
    <x v="324"/>
    <n v="700"/>
    <n v="137919"/>
    <x v="6150"/>
    <m/>
    <m/>
    <s v="万能"/>
    <s v="新动力23号"/>
    <s v="华安财保资管新动力23集合资产管理产品"/>
    <s v="HA0261"/>
    <s v="组合类保险资管产品"/>
    <s v="固定收益类保险资管产品"/>
    <n v="1"/>
    <s v="华安财保资产管理有限责任公司"/>
    <n v="683234250"/>
    <n v="665176615.48000002"/>
    <m/>
    <m/>
    <m/>
    <m/>
    <s v="是"/>
    <n v="2.4502990185652798E-6"/>
    <m/>
    <m/>
    <m/>
    <m/>
    <m/>
    <m/>
    <m/>
    <m/>
    <m/>
    <m/>
    <m/>
    <m/>
    <m/>
    <m/>
    <m/>
    <m/>
    <m/>
    <m/>
    <m/>
    <m/>
    <m/>
    <m/>
    <m/>
    <m/>
    <m/>
    <m/>
    <m/>
    <m/>
    <m/>
    <m/>
    <m/>
    <m/>
    <m/>
    <m/>
    <m/>
    <m/>
    <m/>
    <m/>
    <s v="固定收益类资产"/>
  </r>
  <r>
    <s v="中国交建"/>
    <s v="中国交通建设股份有限公司"/>
    <s v="股票"/>
    <s v="沪深主板股"/>
    <s v="601800.SH"/>
    <x v="477"/>
    <n v="14400"/>
    <n v="124223.58"/>
    <x v="6151"/>
    <m/>
    <m/>
    <s v="万能"/>
    <s v="新动力23号"/>
    <s v="华安财保资管新动力23集合资产管理产品"/>
    <s v="HA0261"/>
    <s v="组合类保险资管产品"/>
    <s v="固定收益类保险资管产品"/>
    <n v="1"/>
    <s v="华安财保资产管理有限责任公司"/>
    <n v="683234250"/>
    <n v="665176615.48000002"/>
    <m/>
    <m/>
    <m/>
    <m/>
    <s v="是"/>
    <n v="8.9077428276559697E-7"/>
    <m/>
    <m/>
    <m/>
    <m/>
    <m/>
    <m/>
    <m/>
    <m/>
    <m/>
    <m/>
    <m/>
    <m/>
    <m/>
    <m/>
    <m/>
    <m/>
    <m/>
    <m/>
    <m/>
    <m/>
    <m/>
    <m/>
    <m/>
    <m/>
    <m/>
    <m/>
    <m/>
    <m/>
    <m/>
    <m/>
    <m/>
    <m/>
    <m/>
    <m/>
    <m/>
    <m/>
    <m/>
    <m/>
    <s v="固定收益类资产"/>
  </r>
  <r>
    <s v="中海油服"/>
    <s v="中海油田服务股份有限公司"/>
    <s v="股票"/>
    <s v="沪深主板股"/>
    <s v="601808.SH"/>
    <x v="1009"/>
    <n v="4200"/>
    <n v="60306.77"/>
    <x v="5904"/>
    <m/>
    <m/>
    <s v="万能"/>
    <s v="新动力23号"/>
    <s v="华安财保资管新动力23集合资产管理产品"/>
    <s v="HA0261"/>
    <s v="组合类保险资管产品"/>
    <s v="固定收益类保险资管产品"/>
    <n v="1"/>
    <s v="华安财保资产管理有限责任公司"/>
    <n v="683234250"/>
    <n v="665176615.48000002"/>
    <m/>
    <m/>
    <m/>
    <m/>
    <s v="是"/>
    <n v="8.8020937246939799E-7"/>
    <m/>
    <m/>
    <m/>
    <m/>
    <m/>
    <m/>
    <m/>
    <m/>
    <m/>
    <m/>
    <m/>
    <m/>
    <m/>
    <m/>
    <m/>
    <m/>
    <m/>
    <m/>
    <m/>
    <m/>
    <m/>
    <m/>
    <m/>
    <m/>
    <m/>
    <m/>
    <m/>
    <m/>
    <m/>
    <m/>
    <m/>
    <m/>
    <m/>
    <m/>
    <m/>
    <m/>
    <m/>
    <m/>
    <s v="固定收益类资产"/>
  </r>
  <r>
    <s v="京沪高铁"/>
    <s v="京沪高速铁路股份有限公司"/>
    <s v="股票"/>
    <s v="沪深主板股"/>
    <s v="601816.SH"/>
    <x v="325"/>
    <n v="143600"/>
    <n v="760401.58"/>
    <x v="6152"/>
    <m/>
    <m/>
    <s v="万能"/>
    <s v="新动力23号"/>
    <s v="华安财保资管新动力23集合资产管理产品"/>
    <s v="HA0261"/>
    <s v="组合类保险资管产品"/>
    <s v="固定收益类保险资管产品"/>
    <n v="1"/>
    <s v="华安财保资产管理有限责任公司"/>
    <n v="683234250"/>
    <n v="665176615.48000002"/>
    <m/>
    <m/>
    <m/>
    <m/>
    <s v="是"/>
    <n v="2.9242573793977698E-6"/>
    <m/>
    <m/>
    <m/>
    <m/>
    <m/>
    <m/>
    <m/>
    <m/>
    <m/>
    <m/>
    <m/>
    <m/>
    <m/>
    <m/>
    <m/>
    <m/>
    <m/>
    <m/>
    <m/>
    <m/>
    <m/>
    <m/>
    <m/>
    <m/>
    <m/>
    <m/>
    <m/>
    <m/>
    <m/>
    <m/>
    <m/>
    <m/>
    <m/>
    <m/>
    <m/>
    <m/>
    <m/>
    <m/>
    <s v="固定收益类资产"/>
  </r>
  <r>
    <s v="光大银行"/>
    <s v="中国光大银行股份有限公司"/>
    <s v="股票"/>
    <s v="沪深主板股"/>
    <s v="601818.SH"/>
    <x v="1010"/>
    <n v="202500"/>
    <n v="784017.26"/>
    <x v="6153"/>
    <m/>
    <m/>
    <s v="万能"/>
    <s v="新动力23号"/>
    <s v="华安财保资管新动力23集合资产管理产品"/>
    <s v="HA0261"/>
    <s v="组合类保险资管产品"/>
    <s v="固定收益类保险资管产品"/>
    <n v="1"/>
    <s v="华安财保资产管理有限责任公司"/>
    <n v="683234250"/>
    <n v="665176615.48000002"/>
    <m/>
    <m/>
    <m/>
    <m/>
    <s v="是"/>
    <n v="3.74778459235972E-6"/>
    <m/>
    <m/>
    <m/>
    <m/>
    <m/>
    <m/>
    <m/>
    <m/>
    <m/>
    <m/>
    <m/>
    <m/>
    <m/>
    <m/>
    <m/>
    <m/>
    <m/>
    <m/>
    <m/>
    <m/>
    <m/>
    <m/>
    <m/>
    <m/>
    <m/>
    <m/>
    <m/>
    <m/>
    <m/>
    <m/>
    <m/>
    <m/>
    <m/>
    <m/>
    <m/>
    <m/>
    <m/>
    <m/>
    <s v="固定收益类资产"/>
  </r>
  <r>
    <s v="成都银行"/>
    <s v="成都银行股份有限公司"/>
    <s v="股票"/>
    <s v="沪深主板股"/>
    <s v="601838.SH"/>
    <x v="237"/>
    <n v="23500"/>
    <n v="285274.59999999998"/>
    <x v="6154"/>
    <m/>
    <m/>
    <s v="万能"/>
    <s v="新动力23号"/>
    <s v="华安财保资管新动力23集合资产管理产品"/>
    <s v="HA0261"/>
    <s v="组合类保险资管产品"/>
    <s v="固定收益类保险资管产品"/>
    <n v="1"/>
    <s v="华安财保资产管理有限责任公司"/>
    <n v="683234250"/>
    <n v="665176615.48000002"/>
    <m/>
    <m/>
    <m/>
    <m/>
    <s v="是"/>
    <n v="6.5056381262312201E-6"/>
    <m/>
    <m/>
    <m/>
    <m/>
    <m/>
    <m/>
    <m/>
    <m/>
    <m/>
    <m/>
    <m/>
    <m/>
    <m/>
    <m/>
    <m/>
    <m/>
    <m/>
    <m/>
    <m/>
    <m/>
    <m/>
    <m/>
    <m/>
    <m/>
    <m/>
    <m/>
    <m/>
    <m/>
    <m/>
    <m/>
    <m/>
    <m/>
    <m/>
    <m/>
    <m/>
    <m/>
    <m/>
    <m/>
    <s v="固定收益类资产"/>
  </r>
  <r>
    <s v="中国石油"/>
    <s v="中国石油天然气股份有限公司"/>
    <s v="股票"/>
    <s v="沪深主板股"/>
    <s v="601857.SH"/>
    <x v="1011"/>
    <n v="117800"/>
    <n v="560878.46"/>
    <x v="6155"/>
    <m/>
    <m/>
    <s v="万能"/>
    <s v="新动力23号"/>
    <s v="华安财保资管新动力23集合资产管理产品"/>
    <s v="HA0261"/>
    <s v="组合类保险资管产品"/>
    <s v="固定收益类保险资管产品"/>
    <n v="1"/>
    <s v="华安财保资产管理有限责任公司"/>
    <n v="683234250"/>
    <n v="665176615.48000002"/>
    <m/>
    <m/>
    <m/>
    <m/>
    <s v="是"/>
    <n v="6.4364206444762195E-7"/>
    <m/>
    <m/>
    <m/>
    <m/>
    <m/>
    <m/>
    <m/>
    <m/>
    <m/>
    <m/>
    <m/>
    <m/>
    <m/>
    <m/>
    <m/>
    <m/>
    <m/>
    <m/>
    <m/>
    <m/>
    <m/>
    <m/>
    <m/>
    <m/>
    <m/>
    <m/>
    <m/>
    <m/>
    <m/>
    <m/>
    <m/>
    <m/>
    <m/>
    <m/>
    <m/>
    <m/>
    <m/>
    <m/>
    <s v="固定收益类资产"/>
  </r>
  <r>
    <s v="福 莱 特"/>
    <s v="福莱特玻璃集团股份有限公司"/>
    <s v="股票"/>
    <s v="沪深主板股"/>
    <s v="601865.SH"/>
    <x v="1012"/>
    <n v="3700"/>
    <n v="186736"/>
    <x v="6156"/>
    <m/>
    <m/>
    <s v="万能"/>
    <s v="新动力23号"/>
    <s v="华安财保资管新动力23集合资产管理产品"/>
    <s v="HA0261"/>
    <s v="组合类保险资管产品"/>
    <s v="固定收益类保险资管产品"/>
    <n v="1"/>
    <s v="华安财保资产管理有限责任公司"/>
    <n v="683234250"/>
    <n v="665176615.48000002"/>
    <m/>
    <m/>
    <m/>
    <m/>
    <s v="是"/>
    <n v="1.7234205720784299E-6"/>
    <m/>
    <m/>
    <m/>
    <m/>
    <m/>
    <m/>
    <m/>
    <m/>
    <m/>
    <m/>
    <m/>
    <m/>
    <m/>
    <m/>
    <m/>
    <m/>
    <m/>
    <m/>
    <m/>
    <m/>
    <m/>
    <m/>
    <m/>
    <m/>
    <m/>
    <m/>
    <m/>
    <m/>
    <m/>
    <m/>
    <m/>
    <m/>
    <m/>
    <m/>
    <m/>
    <m/>
    <m/>
    <m/>
    <s v="固定收益类资产"/>
  </r>
  <r>
    <s v="中国能建"/>
    <s v="中国能源建设股份有限公司"/>
    <s v="股票"/>
    <s v="沪深主板股"/>
    <s v="601868.SH"/>
    <x v="1013"/>
    <n v="65500"/>
    <n v="182874"/>
    <x v="6157"/>
    <m/>
    <m/>
    <s v="万能"/>
    <s v="新动力23号"/>
    <s v="华安财保资管新动力23集合资产管理产品"/>
    <s v="HA0261"/>
    <s v="组合类保险资管产品"/>
    <s v="固定收益类保险资管产品"/>
    <n v="1"/>
    <s v="华安财保资产管理有限责任公司"/>
    <n v="683234250"/>
    <n v="665176615.48000002"/>
    <m/>
    <m/>
    <m/>
    <m/>
    <s v="是"/>
    <n v="1.5710763213968299E-6"/>
    <m/>
    <m/>
    <m/>
    <m/>
    <m/>
    <m/>
    <m/>
    <m/>
    <m/>
    <m/>
    <m/>
    <m/>
    <m/>
    <m/>
    <m/>
    <m/>
    <m/>
    <m/>
    <m/>
    <m/>
    <m/>
    <m/>
    <m/>
    <m/>
    <m/>
    <m/>
    <m/>
    <m/>
    <m/>
    <m/>
    <m/>
    <m/>
    <m/>
    <m/>
    <m/>
    <m/>
    <m/>
    <m/>
    <s v="固定收益类资产"/>
  </r>
  <r>
    <s v="正泰电器"/>
    <s v="浙江正泰电器股份有限公司"/>
    <s v="股票"/>
    <s v="沪深主板股"/>
    <s v="601877.SH"/>
    <x v="558"/>
    <n v="6100"/>
    <n v="268022.94"/>
    <x v="6158"/>
    <m/>
    <m/>
    <s v="万能"/>
    <s v="新动力23号"/>
    <s v="华安财保资管新动力23集合资产管理产品"/>
    <s v="HA0261"/>
    <s v="组合类保险资管产品"/>
    <s v="固定收益类保险资管产品"/>
    <n v="1"/>
    <s v="华安财保资产管理有限责任公司"/>
    <n v="683234250"/>
    <n v="665176615.48000002"/>
    <m/>
    <m/>
    <m/>
    <m/>
    <s v="是"/>
    <n v="2.8372442057079102E-6"/>
    <m/>
    <m/>
    <m/>
    <m/>
    <m/>
    <m/>
    <m/>
    <m/>
    <m/>
    <m/>
    <m/>
    <m/>
    <m/>
    <m/>
    <m/>
    <m/>
    <m/>
    <m/>
    <m/>
    <m/>
    <m/>
    <m/>
    <m/>
    <m/>
    <m/>
    <m/>
    <m/>
    <m/>
    <m/>
    <m/>
    <m/>
    <m/>
    <m/>
    <m/>
    <m/>
    <m/>
    <m/>
    <m/>
    <s v="固定收益类资产"/>
  </r>
  <r>
    <s v="浙商证券"/>
    <s v="浙商证券股份有限公司"/>
    <s v="股票"/>
    <s v="沪深主板股"/>
    <s v="601878.SH"/>
    <x v="1014"/>
    <n v="12300"/>
    <n v="165785.1"/>
    <x v="5911"/>
    <m/>
    <m/>
    <s v="万能"/>
    <s v="新动力23号"/>
    <s v="华安财保资管新动力23集合资产管理产品"/>
    <s v="HA0261"/>
    <s v="组合类保险资管产品"/>
    <s v="固定收益类保险资管产品"/>
    <n v="1"/>
    <s v="华安财保资产管理有限责任公司"/>
    <n v="683234250"/>
    <n v="665176615.48000002"/>
    <m/>
    <m/>
    <m/>
    <m/>
    <s v="是"/>
    <n v="3.1715999612647101E-6"/>
    <m/>
    <m/>
    <m/>
    <m/>
    <m/>
    <m/>
    <m/>
    <m/>
    <m/>
    <m/>
    <m/>
    <m/>
    <m/>
    <m/>
    <m/>
    <m/>
    <m/>
    <m/>
    <m/>
    <m/>
    <m/>
    <m/>
    <m/>
    <m/>
    <m/>
    <m/>
    <m/>
    <m/>
    <m/>
    <m/>
    <m/>
    <m/>
    <m/>
    <m/>
    <m/>
    <m/>
    <m/>
    <m/>
    <s v="固定收益类资产"/>
  </r>
  <r>
    <s v="中国银河"/>
    <s v="中国银河证券股份有限公司"/>
    <s v="股票"/>
    <s v="沪深主板股"/>
    <s v="601881.SH"/>
    <x v="867"/>
    <n v="8800"/>
    <n v="96778.6"/>
    <x v="6159"/>
    <m/>
    <m/>
    <s v="万能"/>
    <s v="新动力23号"/>
    <s v="华安财保资管新动力23集合资产管理产品"/>
    <s v="HA0261"/>
    <s v="组合类保险资管产品"/>
    <s v="固定收益类保险资管产品"/>
    <n v="1"/>
    <s v="华安财保资产管理有限责任公司"/>
    <n v="683234250"/>
    <n v="665176615.48000002"/>
    <m/>
    <m/>
    <m/>
    <m/>
    <s v="是"/>
    <n v="8.68084776263939E-7"/>
    <m/>
    <m/>
    <m/>
    <m/>
    <m/>
    <m/>
    <m/>
    <m/>
    <m/>
    <m/>
    <m/>
    <m/>
    <m/>
    <m/>
    <m/>
    <m/>
    <m/>
    <m/>
    <m/>
    <m/>
    <m/>
    <m/>
    <m/>
    <m/>
    <m/>
    <m/>
    <m/>
    <m/>
    <m/>
    <m/>
    <m/>
    <m/>
    <m/>
    <m/>
    <m/>
    <m/>
    <m/>
    <m/>
    <s v="固定收益类资产"/>
  </r>
  <r>
    <s v="中国中免"/>
    <s v="中国旅游集团中免股份有限公司"/>
    <s v="股票"/>
    <s v="沪深主板股"/>
    <s v="601888.SH"/>
    <x v="396"/>
    <n v="4900"/>
    <n v="1095453.5900000001"/>
    <x v="6160"/>
    <m/>
    <m/>
    <s v="万能"/>
    <s v="新动力23号"/>
    <s v="华安财保资管新动力23集合资产管理产品"/>
    <s v="HA0261"/>
    <s v="组合类保险资管产品"/>
    <s v="固定收益类保险资管产品"/>
    <n v="1"/>
    <s v="华安财保资产管理有限责任公司"/>
    <n v="683234250"/>
    <n v="665176615.48000002"/>
    <m/>
    <m/>
    <m/>
    <m/>
    <s v="是"/>
    <n v="2.5096345073605701E-6"/>
    <m/>
    <m/>
    <m/>
    <m/>
    <m/>
    <m/>
    <m/>
    <m/>
    <m/>
    <m/>
    <m/>
    <m/>
    <m/>
    <m/>
    <m/>
    <m/>
    <m/>
    <m/>
    <m/>
    <m/>
    <m/>
    <m/>
    <m/>
    <m/>
    <m/>
    <m/>
    <m/>
    <m/>
    <m/>
    <m/>
    <m/>
    <m/>
    <m/>
    <m/>
    <m/>
    <m/>
    <m/>
    <m/>
    <s v="固定收益类资产"/>
  </r>
  <r>
    <s v="中煤能源"/>
    <s v="中国中煤能源股份有限公司"/>
    <s v="股票"/>
    <s v="沪深主板股"/>
    <s v="601898.SH"/>
    <x v="1015"/>
    <n v="11700"/>
    <n v="77508.490000000005"/>
    <x v="6161"/>
    <m/>
    <m/>
    <s v="万能"/>
    <s v="新动力23号"/>
    <s v="华安财保资管新动力23集合资产管理产品"/>
    <s v="HA0261"/>
    <s v="组合类保险资管产品"/>
    <s v="固定收益类保险资管产品"/>
    <n v="1"/>
    <s v="华安财保资产管理有限责任公司"/>
    <n v="683234250"/>
    <n v="665176615.48000002"/>
    <m/>
    <m/>
    <m/>
    <m/>
    <s v="是"/>
    <n v="8.8244189078666897E-7"/>
    <m/>
    <m/>
    <m/>
    <m/>
    <m/>
    <m/>
    <m/>
    <m/>
    <m/>
    <m/>
    <m/>
    <m/>
    <m/>
    <m/>
    <m/>
    <m/>
    <m/>
    <m/>
    <m/>
    <m/>
    <m/>
    <m/>
    <m/>
    <m/>
    <m/>
    <m/>
    <m/>
    <m/>
    <m/>
    <m/>
    <m/>
    <m/>
    <m/>
    <m/>
    <m/>
    <m/>
    <m/>
    <m/>
    <s v="固定收益类资产"/>
  </r>
  <r>
    <s v="紫金矿业"/>
    <s v="紫金矿业集团股份有限公司"/>
    <s v="股票"/>
    <s v="沪深主板股"/>
    <s v="601899.SH"/>
    <x v="397"/>
    <n v="93000"/>
    <n v="906236.62"/>
    <x v="6162"/>
    <m/>
    <m/>
    <s v="万能"/>
    <s v="新动力23号"/>
    <s v="华安财保资管新动力23集合资产管理产品"/>
    <s v="HA0261"/>
    <s v="组合类保险资管产品"/>
    <s v="固定收益类保险资管产品"/>
    <n v="1"/>
    <s v="华安财保资产管理有限责任公司"/>
    <n v="683234250"/>
    <n v="665176615.48000002"/>
    <m/>
    <m/>
    <m/>
    <m/>
    <s v="是"/>
    <n v="3.53218493336535E-6"/>
    <m/>
    <m/>
    <m/>
    <m/>
    <m/>
    <m/>
    <m/>
    <m/>
    <m/>
    <m/>
    <m/>
    <m/>
    <m/>
    <m/>
    <m/>
    <m/>
    <m/>
    <m/>
    <m/>
    <m/>
    <m/>
    <m/>
    <m/>
    <m/>
    <m/>
    <m/>
    <m/>
    <m/>
    <m/>
    <m/>
    <m/>
    <m/>
    <m/>
    <m/>
    <m/>
    <m/>
    <m/>
    <m/>
    <s v="固定收益类资产"/>
  </r>
  <r>
    <s v="方正证券"/>
    <s v="方正证券股份有限公司"/>
    <s v="股票"/>
    <s v="沪深主板股"/>
    <s v="601901.SH"/>
    <x v="1016"/>
    <n v="28500"/>
    <n v="235864.67"/>
    <x v="6163"/>
    <m/>
    <m/>
    <s v="万能"/>
    <s v="新动力23号"/>
    <s v="华安财保资管新动力23集合资产管理产品"/>
    <s v="HA0261"/>
    <s v="组合类保险资管产品"/>
    <s v="固定收益类保险资管产品"/>
    <n v="1"/>
    <s v="华安财保资产管理有限责任公司"/>
    <n v="683234250"/>
    <n v="665176615.48000002"/>
    <m/>
    <m/>
    <m/>
    <m/>
    <s v="是"/>
    <n v="3.4620564826023998E-6"/>
    <m/>
    <m/>
    <m/>
    <m/>
    <m/>
    <m/>
    <m/>
    <m/>
    <m/>
    <m/>
    <m/>
    <m/>
    <m/>
    <m/>
    <m/>
    <m/>
    <m/>
    <m/>
    <m/>
    <m/>
    <m/>
    <m/>
    <m/>
    <m/>
    <m/>
    <m/>
    <m/>
    <m/>
    <m/>
    <m/>
    <m/>
    <m/>
    <m/>
    <m/>
    <m/>
    <m/>
    <m/>
    <m/>
    <s v="固定收益类资产"/>
  </r>
  <r>
    <s v="浙商银行"/>
    <s v="浙商银行股份有限公司"/>
    <s v="股票"/>
    <s v="沪深主板股"/>
    <s v="601916.SH"/>
    <x v="882"/>
    <n v="30100"/>
    <n v="105454"/>
    <x v="6164"/>
    <m/>
    <m/>
    <s v="万能"/>
    <s v="新动力23号"/>
    <s v="华安财保资管新动力23集合资产管理产品"/>
    <s v="HA0261"/>
    <s v="组合类保险资管产品"/>
    <s v="固定收益类保险资管产品"/>
    <n v="1"/>
    <s v="华安财保资产管理有限责任公司"/>
    <n v="683234250"/>
    <n v="665176615.48000002"/>
    <m/>
    <m/>
    <m/>
    <m/>
    <s v="是"/>
    <n v="1.41522540446084E-6"/>
    <m/>
    <m/>
    <m/>
    <m/>
    <m/>
    <m/>
    <m/>
    <m/>
    <m/>
    <m/>
    <m/>
    <m/>
    <m/>
    <m/>
    <m/>
    <m/>
    <m/>
    <m/>
    <m/>
    <m/>
    <m/>
    <m/>
    <m/>
    <m/>
    <m/>
    <m/>
    <m/>
    <m/>
    <m/>
    <m/>
    <m/>
    <m/>
    <m/>
    <m/>
    <m/>
    <m/>
    <m/>
    <m/>
    <s v="固定收益类资产"/>
  </r>
  <r>
    <s v="中远海控"/>
    <s v="中远海运控股股份有限公司"/>
    <s v="股票"/>
    <s v="沪深主板股"/>
    <s v="601919.SH"/>
    <x v="1017"/>
    <n v="31600"/>
    <n v="424516.1"/>
    <x v="6165"/>
    <m/>
    <m/>
    <s v="万能"/>
    <s v="新动力23号"/>
    <s v="华安财保资管新动力23集合资产管理产品"/>
    <s v="HA0261"/>
    <s v="组合类保险资管产品"/>
    <s v="固定收益类保险资管产品"/>
    <n v="1"/>
    <s v="华安财保资产管理有限责任公司"/>
    <n v="683234250"/>
    <n v="665176615.48000002"/>
    <m/>
    <m/>
    <m/>
    <m/>
    <s v="是"/>
    <n v="1.9732506171319399E-6"/>
    <m/>
    <m/>
    <m/>
    <m/>
    <m/>
    <m/>
    <m/>
    <m/>
    <m/>
    <m/>
    <m/>
    <m/>
    <m/>
    <m/>
    <m/>
    <m/>
    <m/>
    <m/>
    <m/>
    <m/>
    <m/>
    <m/>
    <m/>
    <m/>
    <m/>
    <m/>
    <m/>
    <m/>
    <m/>
    <m/>
    <m/>
    <m/>
    <m/>
    <m/>
    <m/>
    <m/>
    <m/>
    <m/>
    <s v="固定收益类资产"/>
  </r>
  <r>
    <s v="建设银行"/>
    <s v="中国建设银行股份有限公司"/>
    <s v="股票"/>
    <s v="沪深主板股"/>
    <s v="601939.SH"/>
    <x v="1018"/>
    <n v="106900"/>
    <n v="690376.44"/>
    <x v="6166"/>
    <m/>
    <m/>
    <s v="万能"/>
    <s v="新动力23号"/>
    <s v="华安财保资管新动力23集合资产管理产品"/>
    <s v="HA0261"/>
    <s v="组合类保险资管产品"/>
    <s v="固定收益类保险资管产品"/>
    <n v="1"/>
    <s v="华安财保资产管理有限责任公司"/>
    <n v="683234250"/>
    <n v="665176615.48000002"/>
    <m/>
    <m/>
    <m/>
    <m/>
    <s v="是"/>
    <n v="4.2758122493235798E-7"/>
    <m/>
    <m/>
    <m/>
    <m/>
    <m/>
    <m/>
    <m/>
    <m/>
    <m/>
    <m/>
    <m/>
    <m/>
    <m/>
    <m/>
    <m/>
    <m/>
    <m/>
    <m/>
    <m/>
    <m/>
    <m/>
    <m/>
    <m/>
    <m/>
    <m/>
    <m/>
    <m/>
    <m/>
    <m/>
    <m/>
    <m/>
    <m/>
    <m/>
    <m/>
    <m/>
    <m/>
    <m/>
    <m/>
    <s v="固定收益类资产"/>
  </r>
  <r>
    <s v="玲珑轮胎"/>
    <s v="山东玲珑轮胎股份有限公司"/>
    <s v="股票"/>
    <s v="沪深主板股"/>
    <s v="601966.SH"/>
    <x v="1019"/>
    <n v="3200"/>
    <n v="106308"/>
    <x v="6167"/>
    <m/>
    <m/>
    <s v="万能"/>
    <s v="新动力23号"/>
    <s v="华安财保资管新动力23集合资产管理产品"/>
    <s v="HA0261"/>
    <s v="组合类保险资管产品"/>
    <s v="固定收益类保险资管产品"/>
    <n v="1"/>
    <s v="华安财保资产管理有限责任公司"/>
    <n v="683234250"/>
    <n v="665176615.48000002"/>
    <m/>
    <m/>
    <m/>
    <m/>
    <s v="是"/>
    <n v="2.1559755132197502E-6"/>
    <m/>
    <m/>
    <m/>
    <m/>
    <m/>
    <m/>
    <m/>
    <m/>
    <m/>
    <m/>
    <m/>
    <m/>
    <m/>
    <m/>
    <m/>
    <m/>
    <m/>
    <m/>
    <m/>
    <m/>
    <m/>
    <m/>
    <m/>
    <m/>
    <m/>
    <m/>
    <m/>
    <m/>
    <m/>
    <m/>
    <m/>
    <m/>
    <m/>
    <m/>
    <m/>
    <m/>
    <m/>
    <m/>
    <s v="固定收益类资产"/>
  </r>
  <r>
    <s v="中国核电"/>
    <s v="中国核能电力股份有限公司"/>
    <s v="股票"/>
    <s v="沪深主板股"/>
    <s v="601985.SH"/>
    <x v="469"/>
    <n v="52200"/>
    <n v="316737.11"/>
    <x v="6168"/>
    <m/>
    <m/>
    <s v="万能"/>
    <s v="新动力23号"/>
    <s v="华安财保资管新动力23集合资产管理产品"/>
    <s v="HA0261"/>
    <s v="组合类保险资管产品"/>
    <s v="固定收益类保险资管产品"/>
    <n v="1"/>
    <s v="华安财保资产管理有限责任公司"/>
    <n v="683234250"/>
    <n v="665176615.48000002"/>
    <m/>
    <m/>
    <m/>
    <m/>
    <s v="是"/>
    <n v="2.7693879388279402E-6"/>
    <m/>
    <m/>
    <m/>
    <m/>
    <m/>
    <m/>
    <m/>
    <m/>
    <m/>
    <m/>
    <m/>
    <m/>
    <m/>
    <m/>
    <m/>
    <m/>
    <m/>
    <m/>
    <m/>
    <m/>
    <m/>
    <m/>
    <m/>
    <m/>
    <m/>
    <m/>
    <m/>
    <m/>
    <m/>
    <m/>
    <m/>
    <m/>
    <m/>
    <m/>
    <m/>
    <m/>
    <m/>
    <m/>
    <s v="固定收益类资产"/>
  </r>
  <r>
    <s v="中国重工"/>
    <s v="中国船舶重工股份有限公司"/>
    <s v="股票"/>
    <s v="沪深主板股"/>
    <s v="601989.SH"/>
    <x v="812"/>
    <n v="63200"/>
    <n v="267308"/>
    <x v="6169"/>
    <m/>
    <m/>
    <s v="万能"/>
    <s v="新动力23号"/>
    <s v="华安财保资管新动力23集合资产管理产品"/>
    <s v="HA0261"/>
    <s v="组合类保险资管产品"/>
    <s v="固定收益类保险资管产品"/>
    <n v="1"/>
    <s v="华安财保资产管理有限责任公司"/>
    <n v="683234250"/>
    <n v="665176615.48000002"/>
    <m/>
    <m/>
    <m/>
    <m/>
    <s v="是"/>
    <n v="2.7716824003636001E-6"/>
    <m/>
    <m/>
    <m/>
    <m/>
    <m/>
    <m/>
    <m/>
    <m/>
    <m/>
    <m/>
    <m/>
    <m/>
    <m/>
    <m/>
    <m/>
    <m/>
    <m/>
    <m/>
    <m/>
    <m/>
    <m/>
    <m/>
    <m/>
    <m/>
    <m/>
    <m/>
    <m/>
    <m/>
    <m/>
    <m/>
    <m/>
    <m/>
    <m/>
    <m/>
    <m/>
    <m/>
    <m/>
    <m/>
    <s v="固定收益类资产"/>
  </r>
  <r>
    <s v="南京证券"/>
    <s v="南京证券股份有限公司"/>
    <s v="股票"/>
    <s v="沪深主板股"/>
    <s v="601990.SH"/>
    <x v="1020"/>
    <n v="13800"/>
    <n v="146321.84"/>
    <x v="6170"/>
    <m/>
    <m/>
    <s v="万能"/>
    <s v="新动力23号"/>
    <s v="华安财保资管新动力23集合资产管理产品"/>
    <s v="HA0261"/>
    <s v="组合类保险资管产品"/>
    <s v="固定收益类保险资管产品"/>
    <n v="1"/>
    <s v="华安财保资产管理有限责任公司"/>
    <n v="683234250"/>
    <n v="665176615.48000002"/>
    <m/>
    <m/>
    <m/>
    <m/>
    <s v="是"/>
    <n v="3.7435291532001399E-6"/>
    <m/>
    <m/>
    <m/>
    <m/>
    <m/>
    <m/>
    <m/>
    <m/>
    <m/>
    <m/>
    <m/>
    <m/>
    <m/>
    <m/>
    <m/>
    <m/>
    <m/>
    <m/>
    <m/>
    <m/>
    <m/>
    <m/>
    <m/>
    <m/>
    <m/>
    <m/>
    <m/>
    <m/>
    <m/>
    <m/>
    <m/>
    <m/>
    <m/>
    <m/>
    <m/>
    <m/>
    <m/>
    <m/>
    <s v="固定收益类资产"/>
  </r>
  <r>
    <s v="中信银行"/>
    <s v="中信银行股份有限公司"/>
    <s v="股票"/>
    <s v="沪深主板股"/>
    <s v="601998.SH"/>
    <x v="1044"/>
    <n v="63000"/>
    <n v="302859"/>
    <x v="6171"/>
    <m/>
    <m/>
    <s v="万能"/>
    <s v="新动力23号"/>
    <s v="华安财保资管新动力23集合资产管理产品"/>
    <s v="HA0261"/>
    <s v="组合类保险资管产品"/>
    <s v="固定收益类保险资管产品"/>
    <n v="1"/>
    <s v="华安财保资产管理有限责任公司"/>
    <n v="683234250"/>
    <n v="665176615.48000002"/>
    <m/>
    <m/>
    <m/>
    <m/>
    <s v="是"/>
    <n v="1.2874262115549599E-6"/>
    <m/>
    <m/>
    <m/>
    <m/>
    <m/>
    <m/>
    <m/>
    <m/>
    <m/>
    <m/>
    <m/>
    <m/>
    <m/>
    <m/>
    <m/>
    <m/>
    <m/>
    <m/>
    <m/>
    <m/>
    <m/>
    <m/>
    <m/>
    <m/>
    <m/>
    <m/>
    <m/>
    <m/>
    <m/>
    <m/>
    <m/>
    <m/>
    <m/>
    <m/>
    <m/>
    <m/>
    <m/>
    <m/>
    <s v="固定收益类资产"/>
  </r>
  <r>
    <s v="中科曙光"/>
    <s v="曙光信息产业股份有限公司"/>
    <s v="股票"/>
    <s v="沪深主板股"/>
    <s v="603019.SH"/>
    <x v="491"/>
    <n v="6600"/>
    <n v="202151.13"/>
    <x v="6172"/>
    <m/>
    <m/>
    <s v="万能"/>
    <s v="新动力23号"/>
    <s v="华安财保资管新动力23集合资产管理产品"/>
    <s v="HA0261"/>
    <s v="组合类保险资管产品"/>
    <s v="固定收益类保险资管产品"/>
    <n v="1"/>
    <s v="华安财保资产管理有限责任公司"/>
    <n v="683234250"/>
    <n v="665176615.48000002"/>
    <m/>
    <m/>
    <m/>
    <m/>
    <s v="是"/>
    <n v="4.5107572107389402E-6"/>
    <m/>
    <m/>
    <m/>
    <m/>
    <m/>
    <m/>
    <m/>
    <m/>
    <m/>
    <m/>
    <m/>
    <m/>
    <m/>
    <m/>
    <m/>
    <m/>
    <m/>
    <m/>
    <m/>
    <m/>
    <m/>
    <m/>
    <m/>
    <m/>
    <m/>
    <m/>
    <m/>
    <m/>
    <m/>
    <m/>
    <m/>
    <m/>
    <m/>
    <m/>
    <m/>
    <m/>
    <m/>
    <m/>
    <s v="固定收益类资产"/>
  </r>
  <r>
    <s v="甘李药业"/>
    <s v="甘李药业股份有限公司"/>
    <s v="股票"/>
    <s v="沪深主板股"/>
    <s v="603087.SH"/>
    <x v="1021"/>
    <n v="900"/>
    <n v="87642"/>
    <x v="5925"/>
    <m/>
    <m/>
    <s v="万能"/>
    <s v="新动力23号"/>
    <s v="华安财保资管新动力23集合资产管理产品"/>
    <s v="HA0261"/>
    <s v="组合类保险资管产品"/>
    <s v="固定收益类保险资管产品"/>
    <n v="1"/>
    <s v="华安财保资产管理有限责任公司"/>
    <n v="683234250"/>
    <n v="665176615.48000002"/>
    <m/>
    <m/>
    <m/>
    <m/>
    <s v="是"/>
    <n v="1.6027353349716899E-6"/>
    <m/>
    <m/>
    <m/>
    <m/>
    <m/>
    <m/>
    <m/>
    <m/>
    <m/>
    <m/>
    <m/>
    <m/>
    <m/>
    <m/>
    <m/>
    <m/>
    <m/>
    <m/>
    <m/>
    <m/>
    <m/>
    <m/>
    <m/>
    <m/>
    <m/>
    <m/>
    <m/>
    <m/>
    <m/>
    <m/>
    <m/>
    <m/>
    <m/>
    <m/>
    <m/>
    <m/>
    <m/>
    <m/>
    <s v="固定收益类资产"/>
  </r>
  <r>
    <s v="汇顶科技"/>
    <s v="深圳市汇顶科技股份有限公司"/>
    <s v="股票"/>
    <s v="沪深主板股"/>
    <s v="603160.SH"/>
    <x v="1022"/>
    <n v="1400"/>
    <n v="159518.06"/>
    <x v="6173"/>
    <m/>
    <m/>
    <s v="万能"/>
    <s v="新动力23号"/>
    <s v="华安财保资管新动力23集合资产管理产品"/>
    <s v="HA0261"/>
    <s v="组合类保险资管产品"/>
    <s v="固定收益类保险资管产品"/>
    <n v="1"/>
    <s v="华安财保资产管理有限责任公司"/>
    <n v="683234250"/>
    <n v="665176615.48000002"/>
    <m/>
    <m/>
    <m/>
    <m/>
    <s v="是"/>
    <n v="3.05220637676549E-6"/>
    <m/>
    <m/>
    <m/>
    <m/>
    <m/>
    <m/>
    <m/>
    <m/>
    <m/>
    <m/>
    <m/>
    <m/>
    <m/>
    <m/>
    <m/>
    <m/>
    <m/>
    <m/>
    <m/>
    <m/>
    <m/>
    <m/>
    <m/>
    <m/>
    <m/>
    <m/>
    <m/>
    <m/>
    <m/>
    <m/>
    <m/>
    <m/>
    <m/>
    <m/>
    <m/>
    <m/>
    <m/>
    <m/>
    <s v="固定收益类资产"/>
  </r>
  <r>
    <s v="嘉环科技"/>
    <s v="嘉环科技股份有限公司"/>
    <s v="股票"/>
    <s v="沪深主板股"/>
    <s v="603206.SH"/>
    <x v="401"/>
    <n v="342"/>
    <n v="4969.26"/>
    <x v="561"/>
    <m/>
    <m/>
    <s v="万能"/>
    <s v="新动力23号"/>
    <s v="华安财保资管新动力23集合资产管理产品"/>
    <s v="HA0261"/>
    <s v="组合类保险资管产品"/>
    <s v="固定收益类保险资管产品"/>
    <n v="1"/>
    <s v="华安财保资产管理有限责任公司"/>
    <n v="683234250"/>
    <n v="665176615.48000002"/>
    <m/>
    <m/>
    <m/>
    <m/>
    <s v="否"/>
    <e v="#DIV/0!"/>
    <m/>
    <m/>
    <m/>
    <m/>
    <m/>
    <m/>
    <m/>
    <m/>
    <m/>
    <m/>
    <m/>
    <m/>
    <m/>
    <m/>
    <m/>
    <m/>
    <m/>
    <m/>
    <m/>
    <m/>
    <m/>
    <m/>
    <m/>
    <m/>
    <m/>
    <m/>
    <m/>
    <m/>
    <m/>
    <m/>
    <m/>
    <m/>
    <m/>
    <m/>
    <m/>
    <m/>
    <m/>
    <m/>
    <s v="固定收益类资产"/>
  </r>
  <r>
    <s v="大 参 林"/>
    <s v="大参林医药集团股份有限公司"/>
    <s v="股票"/>
    <s v="沪深主板股"/>
    <s v="603233.SH"/>
    <x v="1023"/>
    <n v="2000"/>
    <n v="83434"/>
    <x v="5927"/>
    <m/>
    <m/>
    <s v="万能"/>
    <s v="新动力23号"/>
    <s v="华安财保资管新动力23集合资产管理产品"/>
    <s v="HA0261"/>
    <s v="组合类保险资管产品"/>
    <s v="固定收益类保险资管产品"/>
    <n v="1"/>
    <s v="华安财保资产管理有限责任公司"/>
    <n v="683234250"/>
    <n v="665176615.48000002"/>
    <m/>
    <m/>
    <m/>
    <m/>
    <s v="是"/>
    <n v="2.52866959118178E-6"/>
    <m/>
    <m/>
    <m/>
    <m/>
    <m/>
    <m/>
    <m/>
    <m/>
    <m/>
    <m/>
    <m/>
    <m/>
    <m/>
    <m/>
    <m/>
    <m/>
    <m/>
    <m/>
    <m/>
    <m/>
    <m/>
    <m/>
    <m/>
    <m/>
    <m/>
    <m/>
    <m/>
    <m/>
    <m/>
    <m/>
    <m/>
    <m/>
    <m/>
    <m/>
    <m/>
    <m/>
    <m/>
    <m/>
    <s v="固定收益类资产"/>
  </r>
  <r>
    <s v="药明康德"/>
    <s v="无锡药明康德新药开发股份有限公司"/>
    <s v="股票"/>
    <s v="沪深主板股"/>
    <s v="603259.SH"/>
    <x v="559"/>
    <n v="12360"/>
    <n v="1477887.24"/>
    <x v="6174"/>
    <m/>
    <m/>
    <s v="万能"/>
    <s v="新动力23号"/>
    <s v="华安财保资管新动力23集合资产管理产品"/>
    <s v="HA0261"/>
    <s v="组合类保险资管产品"/>
    <s v="固定收益类保险资管产品"/>
    <n v="1"/>
    <s v="华安财保资产管理有限责任公司"/>
    <n v="683234250"/>
    <n v="665176615.48000002"/>
    <m/>
    <m/>
    <m/>
    <m/>
    <s v="是"/>
    <n v="4.18158642012813E-6"/>
    <m/>
    <m/>
    <m/>
    <m/>
    <m/>
    <m/>
    <m/>
    <m/>
    <m/>
    <m/>
    <m/>
    <m/>
    <m/>
    <m/>
    <m/>
    <m/>
    <m/>
    <m/>
    <m/>
    <m/>
    <m/>
    <m/>
    <m/>
    <m/>
    <m/>
    <m/>
    <m/>
    <m/>
    <m/>
    <m/>
    <m/>
    <m/>
    <m/>
    <m/>
    <m/>
    <m/>
    <m/>
    <m/>
    <s v="固定收益类资产"/>
  </r>
  <r>
    <s v="合盛硅业"/>
    <s v="合盛硅业股份有限公司"/>
    <s v="股票"/>
    <s v="沪深主板股"/>
    <s v="603260.SH"/>
    <x v="398"/>
    <n v="1100"/>
    <n v="134611"/>
    <x v="6175"/>
    <m/>
    <m/>
    <s v="万能"/>
    <s v="新动力23号"/>
    <s v="华安财保资管新动力23集合资产管理产品"/>
    <s v="HA0261"/>
    <s v="组合类保险资管产品"/>
    <s v="固定收益类保险资管产品"/>
    <n v="1"/>
    <s v="华安财保资产管理有限责任公司"/>
    <n v="683234250"/>
    <n v="665176615.48000002"/>
    <m/>
    <m/>
    <m/>
    <m/>
    <s v="是"/>
    <n v="1.02405068971969E-6"/>
    <m/>
    <m/>
    <m/>
    <m/>
    <m/>
    <m/>
    <m/>
    <m/>
    <m/>
    <m/>
    <m/>
    <m/>
    <m/>
    <m/>
    <m/>
    <m/>
    <m/>
    <m/>
    <m/>
    <m/>
    <m/>
    <m/>
    <m/>
    <m/>
    <m/>
    <m/>
    <m/>
    <m/>
    <m/>
    <m/>
    <m/>
    <m/>
    <m/>
    <m/>
    <m/>
    <m/>
    <m/>
    <m/>
    <s v="固定收益类资产"/>
  </r>
  <r>
    <s v="海天味业"/>
    <s v="佛山市海天调味食品股份有限公司"/>
    <s v="股票"/>
    <s v="沪深主板股"/>
    <s v="603288.SH"/>
    <x v="1024"/>
    <n v="7271"/>
    <n v="836933.53"/>
    <x v="6176"/>
    <m/>
    <m/>
    <s v="万能"/>
    <s v="新动力23号"/>
    <s v="华安财保资管新动力23集合资产管理产品"/>
    <s v="HA0261"/>
    <s v="组合类保险资管产品"/>
    <s v="固定收益类保险资管产品"/>
    <n v="1"/>
    <s v="华安财保资产管理有限责任公司"/>
    <n v="683234250"/>
    <n v="665176615.48000002"/>
    <m/>
    <m/>
    <m/>
    <m/>
    <s v="是"/>
    <n v="1.72602220270358E-6"/>
    <m/>
    <m/>
    <m/>
    <m/>
    <m/>
    <m/>
    <m/>
    <m/>
    <m/>
    <m/>
    <m/>
    <m/>
    <m/>
    <m/>
    <m/>
    <m/>
    <m/>
    <m/>
    <m/>
    <m/>
    <m/>
    <m/>
    <m/>
    <m/>
    <m/>
    <m/>
    <m/>
    <m/>
    <m/>
    <m/>
    <m/>
    <m/>
    <m/>
    <m/>
    <m/>
    <m/>
    <m/>
    <m/>
    <s v="固定收益类资产"/>
  </r>
  <r>
    <s v="浙江鼎力"/>
    <s v="浙江鼎力机械股份有限公司"/>
    <s v="股票"/>
    <s v="沪深主板股"/>
    <s v="603338.SH"/>
    <x v="1025"/>
    <n v="1200"/>
    <n v="72693"/>
    <x v="5931"/>
    <m/>
    <m/>
    <s v="万能"/>
    <s v="新动力23号"/>
    <s v="华安财保资管新动力23集合资产管理产品"/>
    <s v="HA0261"/>
    <s v="组合类保险资管产品"/>
    <s v="固定收益类保险资管产品"/>
    <n v="1"/>
    <s v="华安财保资产管理有限责任公司"/>
    <n v="683234250"/>
    <n v="665176615.48000002"/>
    <m/>
    <m/>
    <m/>
    <m/>
    <s v="是"/>
    <n v="2.3699121686258702E-6"/>
    <m/>
    <m/>
    <m/>
    <m/>
    <m/>
    <m/>
    <m/>
    <m/>
    <m/>
    <m/>
    <m/>
    <m/>
    <m/>
    <m/>
    <m/>
    <m/>
    <m/>
    <m/>
    <m/>
    <m/>
    <m/>
    <m/>
    <m/>
    <m/>
    <m/>
    <m/>
    <m/>
    <m/>
    <m/>
    <m/>
    <m/>
    <m/>
    <m/>
    <m/>
    <m/>
    <m/>
    <m/>
    <m/>
    <s v="固定收益类资产"/>
  </r>
  <r>
    <s v="今 世 缘"/>
    <s v="江苏今世缘酒业股份有限公司"/>
    <s v="股票"/>
    <s v="沪深主板股"/>
    <s v="603369.SH"/>
    <x v="1026"/>
    <n v="4200"/>
    <n v="199794.67"/>
    <x v="6177"/>
    <m/>
    <m/>
    <s v="万能"/>
    <s v="新动力23号"/>
    <s v="华安财保资管新动力23集合资产管理产品"/>
    <s v="HA0261"/>
    <s v="组合类保险资管产品"/>
    <s v="固定收益类保险资管产品"/>
    <n v="1"/>
    <s v="华安财保资产管理有限责任公司"/>
    <n v="683234250"/>
    <n v="665176615.48000002"/>
    <m/>
    <m/>
    <m/>
    <m/>
    <s v="是"/>
    <n v="3.3479473893981699E-6"/>
    <m/>
    <m/>
    <m/>
    <m/>
    <m/>
    <m/>
    <m/>
    <m/>
    <m/>
    <m/>
    <m/>
    <m/>
    <m/>
    <m/>
    <m/>
    <m/>
    <m/>
    <m/>
    <m/>
    <m/>
    <m/>
    <m/>
    <m/>
    <m/>
    <m/>
    <m/>
    <m/>
    <m/>
    <m/>
    <m/>
    <m/>
    <m/>
    <m/>
    <m/>
    <m/>
    <m/>
    <m/>
    <m/>
    <s v="固定收益类资产"/>
  </r>
  <r>
    <s v="万泰生物"/>
    <s v="北京万泰生物药业股份有限公司"/>
    <s v="股票"/>
    <s v="沪深主板股"/>
    <s v="603392.SH"/>
    <x v="826"/>
    <n v="986"/>
    <n v="139966.93"/>
    <x v="6178"/>
    <m/>
    <m/>
    <s v="万能"/>
    <s v="新动力23号"/>
    <s v="华安财保资管新动力23集合资产管理产品"/>
    <s v="HA0261"/>
    <s v="组合类保险资管产品"/>
    <s v="固定收益类保险资管产品"/>
    <n v="1"/>
    <s v="华安财保资产管理有限责任公司"/>
    <n v="683234250"/>
    <n v="665176615.48000002"/>
    <m/>
    <m/>
    <m/>
    <m/>
    <s v="是"/>
    <n v="1.1201897733262999E-6"/>
    <m/>
    <m/>
    <m/>
    <m/>
    <m/>
    <m/>
    <m/>
    <m/>
    <m/>
    <m/>
    <m/>
    <m/>
    <m/>
    <m/>
    <m/>
    <m/>
    <m/>
    <m/>
    <m/>
    <m/>
    <m/>
    <m/>
    <m/>
    <m/>
    <m/>
    <m/>
    <m/>
    <m/>
    <m/>
    <m/>
    <m/>
    <m/>
    <m/>
    <m/>
    <m/>
    <m/>
    <m/>
    <m/>
    <s v="固定收益类资产"/>
  </r>
  <r>
    <s v="科 沃 斯"/>
    <s v="科沃斯机器人股份有限公司"/>
    <s v="股票"/>
    <s v="沪深主板股"/>
    <s v="603486.SH"/>
    <x v="1027"/>
    <n v="1000"/>
    <n v="145136"/>
    <x v="5934"/>
    <m/>
    <m/>
    <s v="万能"/>
    <s v="新动力23号"/>
    <s v="华安财保资管新动力23集合资产管理产品"/>
    <s v="HA0261"/>
    <s v="组合类保险资管产品"/>
    <s v="固定收益类保险资管产品"/>
    <n v="1"/>
    <s v="华安财保资产管理有限责任公司"/>
    <n v="683234250"/>
    <n v="665176615.48000002"/>
    <m/>
    <m/>
    <m/>
    <m/>
    <s v="是"/>
    <n v="1.74239742996379E-6"/>
    <m/>
    <m/>
    <m/>
    <m/>
    <m/>
    <m/>
    <m/>
    <m/>
    <m/>
    <m/>
    <m/>
    <m/>
    <m/>
    <m/>
    <m/>
    <m/>
    <m/>
    <m/>
    <m/>
    <m/>
    <m/>
    <m/>
    <m/>
    <m/>
    <m/>
    <m/>
    <m/>
    <m/>
    <m/>
    <m/>
    <m/>
    <m/>
    <m/>
    <m/>
    <m/>
    <m/>
    <m/>
    <m/>
    <s v="固定收益类资产"/>
  </r>
  <r>
    <s v="韦尔股份"/>
    <s v="上海韦尔半导体股份有限公司"/>
    <s v="股票"/>
    <s v="沪深主板股"/>
    <s v="603501.SH"/>
    <x v="560"/>
    <n v="3400"/>
    <n v="885995.33"/>
    <x v="5935"/>
    <m/>
    <m/>
    <s v="万能"/>
    <s v="新动力23号"/>
    <s v="华安财保资管新动力23集合资产管理产品"/>
    <s v="HA0261"/>
    <s v="组合类保险资管产品"/>
    <s v="固定收益类保险资管产品"/>
    <n v="1"/>
    <s v="华安财保资产管理有限责任公司"/>
    <n v="683234250"/>
    <n v="665176615.48000002"/>
    <m/>
    <m/>
    <m/>
    <m/>
    <s v="是"/>
    <n v="3.8772543206194898E-6"/>
    <m/>
    <m/>
    <m/>
    <m/>
    <m/>
    <m/>
    <m/>
    <m/>
    <m/>
    <m/>
    <m/>
    <m/>
    <m/>
    <m/>
    <m/>
    <m/>
    <m/>
    <m/>
    <m/>
    <m/>
    <m/>
    <m/>
    <m/>
    <m/>
    <m/>
    <m/>
    <m/>
    <m/>
    <m/>
    <m/>
    <m/>
    <m/>
    <m/>
    <m/>
    <m/>
    <m/>
    <m/>
    <m/>
    <s v="固定收益类资产"/>
  </r>
  <r>
    <s v="绝味食品"/>
    <s v="绝味食品股份有限公司"/>
    <s v="股票"/>
    <s v="沪深主板股"/>
    <s v="603517.SH"/>
    <x v="1028"/>
    <n v="2100"/>
    <n v="141164"/>
    <x v="6179"/>
    <m/>
    <m/>
    <s v="万能"/>
    <s v="新动力23号"/>
    <s v="华安财保资管新动力23集合资产管理产品"/>
    <s v="HA0261"/>
    <s v="组合类保险资管产品"/>
    <s v="固定收益类保险资管产品"/>
    <n v="1"/>
    <s v="华安财保资产管理有限责任公司"/>
    <n v="683234250"/>
    <n v="665176615.48000002"/>
    <m/>
    <m/>
    <m/>
    <m/>
    <s v="是"/>
    <n v="3.41622841404223E-6"/>
    <m/>
    <m/>
    <m/>
    <m/>
    <m/>
    <m/>
    <m/>
    <m/>
    <m/>
    <m/>
    <m/>
    <m/>
    <m/>
    <m/>
    <m/>
    <m/>
    <m/>
    <m/>
    <m/>
    <m/>
    <m/>
    <m/>
    <m/>
    <m/>
    <m/>
    <m/>
    <m/>
    <m/>
    <m/>
    <m/>
    <m/>
    <m/>
    <m/>
    <m/>
    <m/>
    <m/>
    <m/>
    <m/>
    <s v="固定收益类资产"/>
  </r>
  <r>
    <s v="安图生物"/>
    <s v="郑州安图生物工程股份有限公司"/>
    <s v="股票"/>
    <s v="沪深主板股"/>
    <s v="603658.SH"/>
    <x v="1029"/>
    <n v="990"/>
    <n v="76482.929999999993"/>
    <x v="6180"/>
    <m/>
    <m/>
    <s v="万能"/>
    <s v="新动力23号"/>
    <s v="华安财保资管新动力23集合资产管理产品"/>
    <s v="HA0261"/>
    <s v="组合类保险资管产品"/>
    <s v="固定收益类保险资管产品"/>
    <n v="1"/>
    <s v="华安财保资产管理有限责任公司"/>
    <n v="683234250"/>
    <n v="665176615.48000002"/>
    <m/>
    <m/>
    <m/>
    <m/>
    <s v="是"/>
    <n v="1.6886352541301199E-6"/>
    <m/>
    <m/>
    <m/>
    <m/>
    <m/>
    <m/>
    <m/>
    <m/>
    <m/>
    <m/>
    <m/>
    <m/>
    <m/>
    <m/>
    <m/>
    <m/>
    <m/>
    <m/>
    <m/>
    <m/>
    <m/>
    <m/>
    <m/>
    <m/>
    <m/>
    <m/>
    <m/>
    <m/>
    <m/>
    <m/>
    <m/>
    <m/>
    <m/>
    <m/>
    <m/>
    <m/>
    <m/>
    <m/>
    <s v="固定收益类资产"/>
  </r>
  <r>
    <s v="璞 泰 来"/>
    <s v="上海璞泰来新能源科技股份有限公司"/>
    <s v="股票"/>
    <s v="沪深主板股"/>
    <s v="603659.SH"/>
    <x v="1030"/>
    <n v="2000"/>
    <n v="310754"/>
    <x v="6181"/>
    <m/>
    <m/>
    <s v="万能"/>
    <s v="新动力23号"/>
    <s v="华安财保资管新动力23集合资产管理产品"/>
    <s v="HA0261"/>
    <s v="组合类保险资管产品"/>
    <s v="固定收益类保险资管产品"/>
    <n v="1"/>
    <s v="华安财保资产管理有限责任公司"/>
    <n v="683234250"/>
    <n v="665176615.48000002"/>
    <m/>
    <m/>
    <m/>
    <m/>
    <s v="是"/>
    <n v="2.880252609214E-6"/>
    <m/>
    <m/>
    <m/>
    <m/>
    <m/>
    <m/>
    <m/>
    <m/>
    <m/>
    <m/>
    <m/>
    <m/>
    <m/>
    <m/>
    <m/>
    <m/>
    <m/>
    <m/>
    <m/>
    <m/>
    <m/>
    <m/>
    <m/>
    <m/>
    <m/>
    <m/>
    <m/>
    <m/>
    <m/>
    <m/>
    <m/>
    <m/>
    <m/>
    <m/>
    <m/>
    <m/>
    <m/>
    <m/>
    <s v="固定收益类资产"/>
  </r>
  <r>
    <s v="华友钴业"/>
    <s v="浙江华友钴业股份有限公司"/>
    <s v="股票"/>
    <s v="沪深主板股"/>
    <s v="603799.SH"/>
    <x v="267"/>
    <n v="6100"/>
    <n v="533435.15"/>
    <x v="5939"/>
    <m/>
    <m/>
    <s v="万能"/>
    <s v="新动力23号"/>
    <s v="华安财保资管新动力23集合资产管理产品"/>
    <s v="HA0261"/>
    <s v="组合类保险资管产品"/>
    <s v="固定收益类保险资管产品"/>
    <n v="1"/>
    <s v="华安财保资产管理有限责任公司"/>
    <n v="683234250"/>
    <n v="665176615.48000002"/>
    <m/>
    <m/>
    <m/>
    <m/>
    <s v="是"/>
    <n v="4.9948177414874801E-6"/>
    <m/>
    <m/>
    <m/>
    <m/>
    <m/>
    <m/>
    <m/>
    <m/>
    <m/>
    <m/>
    <m/>
    <m/>
    <m/>
    <m/>
    <m/>
    <m/>
    <m/>
    <m/>
    <m/>
    <m/>
    <m/>
    <m/>
    <m/>
    <m/>
    <m/>
    <m/>
    <m/>
    <m/>
    <m/>
    <m/>
    <m/>
    <m/>
    <m/>
    <m/>
    <m/>
    <m/>
    <m/>
    <m/>
    <s v="固定收益类资产"/>
  </r>
  <r>
    <s v="福 斯 特"/>
    <s v="杭州福斯特应用材料股份有限公司"/>
    <s v="股票"/>
    <s v="沪深主板股"/>
    <s v="603806.SH"/>
    <x v="1031"/>
    <n v="2100"/>
    <n v="243011"/>
    <x v="6182"/>
    <m/>
    <m/>
    <s v="万能"/>
    <s v="新动力23号"/>
    <s v="华安财保资管新动力23集合资产管理产品"/>
    <s v="HA0261"/>
    <s v="组合类保险资管产品"/>
    <s v="固定收益类保险资管产品"/>
    <n v="1"/>
    <s v="华安财保资产管理有限责任公司"/>
    <n v="683234250"/>
    <n v="665176615.48000002"/>
    <m/>
    <m/>
    <m/>
    <m/>
    <s v="是"/>
    <n v="2.2079610183599002E-6"/>
    <m/>
    <m/>
    <m/>
    <m/>
    <m/>
    <m/>
    <m/>
    <m/>
    <m/>
    <m/>
    <m/>
    <m/>
    <m/>
    <m/>
    <m/>
    <m/>
    <m/>
    <m/>
    <m/>
    <m/>
    <m/>
    <m/>
    <m/>
    <m/>
    <m/>
    <m/>
    <m/>
    <m/>
    <m/>
    <m/>
    <m/>
    <m/>
    <m/>
    <m/>
    <m/>
    <m/>
    <m/>
    <m/>
    <s v="固定收益类资产"/>
  </r>
  <r>
    <s v="欧派家居"/>
    <s v="欧派家居集团股份有限公司"/>
    <s v="股票"/>
    <s v="沪深主板股"/>
    <s v="603833.SH"/>
    <x v="1032"/>
    <n v="900"/>
    <n v="117583.06"/>
    <x v="6183"/>
    <m/>
    <m/>
    <s v="万能"/>
    <s v="新动力23号"/>
    <s v="华安财保资管新动力23集合资产管理产品"/>
    <s v="HA0261"/>
    <s v="组合类保险资管产品"/>
    <s v="固定收益类保险资管产品"/>
    <n v="1"/>
    <s v="华安财保资产管理有限责任公司"/>
    <n v="683234250"/>
    <n v="665176615.48000002"/>
    <m/>
    <m/>
    <m/>
    <m/>
    <s v="是"/>
    <n v="1.47746387901233E-6"/>
    <m/>
    <m/>
    <m/>
    <m/>
    <m/>
    <m/>
    <m/>
    <m/>
    <m/>
    <m/>
    <m/>
    <m/>
    <m/>
    <m/>
    <m/>
    <m/>
    <m/>
    <m/>
    <m/>
    <m/>
    <m/>
    <m/>
    <m/>
    <m/>
    <m/>
    <m/>
    <m/>
    <m/>
    <m/>
    <m/>
    <m/>
    <m/>
    <m/>
    <m/>
    <m/>
    <m/>
    <m/>
    <m/>
    <s v="固定收益类资产"/>
  </r>
  <r>
    <s v="金域医学"/>
    <s v="广州金域医学检验集团股份有限公司"/>
    <s v="股票"/>
    <s v="沪深主板股"/>
    <s v="603882.SH"/>
    <x v="1033"/>
    <n v="1500"/>
    <n v="162567"/>
    <x v="6184"/>
    <m/>
    <m/>
    <s v="万能"/>
    <s v="新动力23号"/>
    <s v="华安财保资管新动力23集合资产管理产品"/>
    <s v="HA0261"/>
    <s v="组合类保险资管产品"/>
    <s v="固定收益类保险资管产品"/>
    <n v="1"/>
    <s v="华安财保资产管理有限责任公司"/>
    <n v="683234250"/>
    <n v="665176615.48000002"/>
    <m/>
    <m/>
    <m/>
    <m/>
    <s v="是"/>
    <n v="3.2203265293022098E-6"/>
    <m/>
    <m/>
    <m/>
    <m/>
    <m/>
    <m/>
    <m/>
    <m/>
    <m/>
    <m/>
    <m/>
    <m/>
    <m/>
    <m/>
    <m/>
    <m/>
    <m/>
    <m/>
    <m/>
    <m/>
    <m/>
    <m/>
    <m/>
    <m/>
    <m/>
    <m/>
    <m/>
    <m/>
    <m/>
    <m/>
    <m/>
    <m/>
    <m/>
    <m/>
    <m/>
    <m/>
    <m/>
    <m/>
    <s v="固定收益类资产"/>
  </r>
  <r>
    <s v="晨光股份"/>
    <s v="上海晨光文具股份有限公司"/>
    <s v="股票"/>
    <s v="沪深主板股"/>
    <s v="603899.SH"/>
    <x v="1034"/>
    <n v="1900"/>
    <n v="138309"/>
    <x v="6185"/>
    <m/>
    <m/>
    <s v="万能"/>
    <s v="新动力23号"/>
    <s v="华安财保资管新动力23集合资产管理产品"/>
    <s v="HA0261"/>
    <s v="组合类保险资管产品"/>
    <s v="固定收益类保险资管产品"/>
    <n v="1"/>
    <s v="华安财保资产管理有限责任公司"/>
    <n v="683234250"/>
    <n v="665176615.48000002"/>
    <m/>
    <m/>
    <m/>
    <m/>
    <s v="是"/>
    <n v="2.0479752428680401E-6"/>
    <m/>
    <m/>
    <m/>
    <m/>
    <m/>
    <m/>
    <m/>
    <m/>
    <m/>
    <m/>
    <m/>
    <m/>
    <m/>
    <m/>
    <m/>
    <m/>
    <m/>
    <m/>
    <m/>
    <m/>
    <m/>
    <m/>
    <m/>
    <m/>
    <m/>
    <m/>
    <m/>
    <m/>
    <m/>
    <m/>
    <m/>
    <m/>
    <m/>
    <m/>
    <m/>
    <m/>
    <m/>
    <m/>
    <s v="固定收益类资产"/>
  </r>
  <r>
    <s v="益丰药房"/>
    <s v="益丰大药房连锁股份有限公司"/>
    <s v="股票"/>
    <s v="沪深主板股"/>
    <s v="603939.SH"/>
    <x v="1035"/>
    <n v="2100"/>
    <n v="103783"/>
    <x v="5944"/>
    <m/>
    <m/>
    <s v="万能"/>
    <s v="新动力23号"/>
    <s v="华安财保资管新动力23集合资产管理产品"/>
    <s v="HA0261"/>
    <s v="组合类保险资管产品"/>
    <s v="固定收益类保险资管产品"/>
    <n v="1"/>
    <s v="华安财保资产管理有限责任公司"/>
    <n v="683234250"/>
    <n v="665176615.48000002"/>
    <m/>
    <m/>
    <m/>
    <m/>
    <s v="是"/>
    <n v="2.9216767742306502E-6"/>
    <m/>
    <m/>
    <m/>
    <m/>
    <m/>
    <m/>
    <m/>
    <m/>
    <m/>
    <m/>
    <m/>
    <m/>
    <m/>
    <m/>
    <m/>
    <m/>
    <m/>
    <m/>
    <m/>
    <m/>
    <m/>
    <m/>
    <m/>
    <m/>
    <m/>
    <m/>
    <m/>
    <m/>
    <m/>
    <m/>
    <m/>
    <m/>
    <m/>
    <m/>
    <m/>
    <m/>
    <m/>
    <m/>
    <s v="固定收益类资产"/>
  </r>
  <r>
    <s v="兆易创新"/>
    <s v="北京兆易创新科技股份有限公司"/>
    <s v="股票"/>
    <s v="沪深主板股"/>
    <s v="603986.SH"/>
    <x v="471"/>
    <n v="3420"/>
    <n v="530445.72"/>
    <x v="6186"/>
    <m/>
    <m/>
    <s v="万能"/>
    <s v="新动力23号"/>
    <s v="华安财保资管新动力23集合资产管理产品"/>
    <s v="HA0261"/>
    <s v="组合类保险资管产品"/>
    <s v="固定收益类保险资管产品"/>
    <n v="1"/>
    <s v="华安财保资产管理有限责任公司"/>
    <n v="683234250"/>
    <n v="665176615.48000002"/>
    <m/>
    <m/>
    <m/>
    <m/>
    <s v="是"/>
    <n v="5.1238480364834501E-6"/>
    <m/>
    <m/>
    <m/>
    <m/>
    <m/>
    <m/>
    <m/>
    <m/>
    <m/>
    <m/>
    <m/>
    <m/>
    <m/>
    <m/>
    <m/>
    <m/>
    <m/>
    <m/>
    <m/>
    <m/>
    <m/>
    <m/>
    <m/>
    <m/>
    <m/>
    <m/>
    <m/>
    <m/>
    <m/>
    <m/>
    <m/>
    <m/>
    <m/>
    <m/>
    <m/>
    <m/>
    <m/>
    <m/>
    <s v="固定收益类资产"/>
  </r>
  <r>
    <s v="洛阳钼业"/>
    <s v="洛阳栾川钼业集团股份有限公司"/>
    <s v="股票"/>
    <s v="沪深主板股"/>
    <s v="603993.SH"/>
    <x v="277"/>
    <n v="45500"/>
    <n v="269462.96999999997"/>
    <x v="6187"/>
    <m/>
    <m/>
    <s v="万能"/>
    <s v="新动力23号"/>
    <s v="华安财保资管新动力23集合资产管理产品"/>
    <s v="HA0261"/>
    <s v="组合类保险资管产品"/>
    <s v="固定收益类保险资管产品"/>
    <n v="1"/>
    <s v="华安财保资产管理有限责任公司"/>
    <n v="683234250"/>
    <n v="665176615.48000002"/>
    <m/>
    <m/>
    <m/>
    <m/>
    <s v="是"/>
    <n v="2.10655554417091E-6"/>
    <m/>
    <m/>
    <m/>
    <m/>
    <m/>
    <m/>
    <m/>
    <m/>
    <m/>
    <m/>
    <m/>
    <m/>
    <m/>
    <m/>
    <m/>
    <m/>
    <m/>
    <m/>
    <m/>
    <m/>
    <m/>
    <m/>
    <m/>
    <m/>
    <m/>
    <m/>
    <m/>
    <m/>
    <m/>
    <m/>
    <m/>
    <m/>
    <m/>
    <m/>
    <m/>
    <m/>
    <m/>
    <m/>
    <s v="固定收益类资产"/>
  </r>
  <r>
    <s v="东鹏饮料"/>
    <s v="东鹏饮料(集团)股份有限公司"/>
    <s v="股票"/>
    <s v="沪深主板股"/>
    <s v="605499.SH"/>
    <x v="1036"/>
    <n v="200"/>
    <n v="34633"/>
    <x v="5947"/>
    <m/>
    <m/>
    <s v="万能"/>
    <s v="新动力23号"/>
    <s v="华安财保资管新动力23集合资产管理产品"/>
    <s v="HA0261"/>
    <s v="组合类保险资管产品"/>
    <s v="固定收益类保险资管产品"/>
    <n v="1"/>
    <s v="华安财保资产管理有限责任公司"/>
    <n v="683234250"/>
    <n v="665176615.48000002"/>
    <m/>
    <m/>
    <m/>
    <m/>
    <s v="是"/>
    <n v="4.99987500312492E-7"/>
    <m/>
    <m/>
    <m/>
    <m/>
    <m/>
    <m/>
    <m/>
    <m/>
    <m/>
    <m/>
    <m/>
    <m/>
    <m/>
    <m/>
    <m/>
    <m/>
    <m/>
    <m/>
    <m/>
    <m/>
    <m/>
    <m/>
    <m/>
    <m/>
    <m/>
    <m/>
    <m/>
    <m/>
    <m/>
    <m/>
    <m/>
    <m/>
    <m/>
    <m/>
    <m/>
    <m/>
    <m/>
    <m/>
    <s v="固定收益类资产"/>
  </r>
  <r>
    <s v="澜起科技"/>
    <s v="澜起科技股份有限公司"/>
    <s v="股票"/>
    <s v="科创板股"/>
    <s v="688008.SH"/>
    <x v="1037"/>
    <n v="2597"/>
    <n v="204142.73"/>
    <x v="6188"/>
    <m/>
    <m/>
    <s v="万能"/>
    <s v="新动力23号"/>
    <s v="华安财保资管新动力23集合资产管理产品"/>
    <s v="HA0261"/>
    <s v="组合类保险资管产品"/>
    <s v="固定收益类保险资管产品"/>
    <n v="1"/>
    <s v="华安财保资产管理有限责任公司"/>
    <n v="683234250"/>
    <n v="665176615.48000002"/>
    <m/>
    <m/>
    <m/>
    <m/>
    <s v="是"/>
    <n v="2.2925006404635001E-6"/>
    <m/>
    <m/>
    <m/>
    <m/>
    <m/>
    <m/>
    <m/>
    <m/>
    <m/>
    <m/>
    <m/>
    <m/>
    <m/>
    <m/>
    <m/>
    <m/>
    <m/>
    <m/>
    <m/>
    <m/>
    <m/>
    <m/>
    <m/>
    <m/>
    <m/>
    <m/>
    <m/>
    <m/>
    <m/>
    <m/>
    <m/>
    <m/>
    <m/>
    <m/>
    <m/>
    <m/>
    <m/>
    <m/>
    <s v="固定收益类资产"/>
  </r>
  <r>
    <s v="中国通号"/>
    <s v="中国铁路通信信号股份有限公司"/>
    <s v="股票"/>
    <s v="科创板股"/>
    <s v="688009.SH"/>
    <x v="1038"/>
    <n v="11800"/>
    <n v="63764.81"/>
    <x v="6189"/>
    <m/>
    <m/>
    <s v="万能"/>
    <s v="新动力23号"/>
    <s v="华安财保资管新动力23集合资产管理产品"/>
    <s v="HA0261"/>
    <s v="组合类保险资管产品"/>
    <s v="固定收益类保险资管产品"/>
    <n v="1"/>
    <s v="华安财保资产管理有限责任公司"/>
    <n v="683234250"/>
    <n v="665176615.48000002"/>
    <m/>
    <m/>
    <m/>
    <m/>
    <s v="是"/>
    <n v="1.1142777794408E-6"/>
    <m/>
    <m/>
    <m/>
    <m/>
    <m/>
    <m/>
    <m/>
    <m/>
    <m/>
    <m/>
    <m/>
    <m/>
    <m/>
    <m/>
    <m/>
    <m/>
    <m/>
    <m/>
    <m/>
    <m/>
    <m/>
    <m/>
    <m/>
    <m/>
    <m/>
    <m/>
    <m/>
    <m/>
    <m/>
    <m/>
    <m/>
    <m/>
    <m/>
    <m/>
    <m/>
    <m/>
    <m/>
    <m/>
    <s v="固定收益类资产"/>
  </r>
  <r>
    <s v="中微公司"/>
    <s v="中微半导体设备(上海)股份有限公司"/>
    <s v="股票"/>
    <s v="科创板股"/>
    <s v="688012.SH"/>
    <x v="1039"/>
    <n v="1700"/>
    <n v="229357.42"/>
    <x v="6190"/>
    <m/>
    <m/>
    <s v="万能"/>
    <s v="新动力23号"/>
    <s v="华安财保资管新动力23集合资产管理产品"/>
    <s v="HA0261"/>
    <s v="组合类保险资管产品"/>
    <s v="固定收益类保险资管产品"/>
    <n v="1"/>
    <s v="华安财保资产管理有限责任公司"/>
    <n v="683234250"/>
    <n v="665176615.48000002"/>
    <m/>
    <m/>
    <m/>
    <m/>
    <s v="是"/>
    <n v="2.7586453999555499E-6"/>
    <m/>
    <m/>
    <m/>
    <m/>
    <m/>
    <m/>
    <m/>
    <m/>
    <m/>
    <m/>
    <m/>
    <m/>
    <m/>
    <m/>
    <m/>
    <m/>
    <m/>
    <m/>
    <m/>
    <m/>
    <m/>
    <m/>
    <m/>
    <m/>
    <m/>
    <m/>
    <m/>
    <m/>
    <m/>
    <m/>
    <m/>
    <m/>
    <m/>
    <m/>
    <m/>
    <m/>
    <m/>
    <m/>
    <s v="固定收益类资产"/>
  </r>
  <r>
    <s v="传音控股"/>
    <s v="深圳传音控股股份有限公司"/>
    <s v="股票"/>
    <s v="沪深主板股"/>
    <s v="688036.SH"/>
    <x v="848"/>
    <n v="1100"/>
    <n v="161140.5"/>
    <x v="5951"/>
    <m/>
    <m/>
    <s v="万能"/>
    <s v="新动力23号"/>
    <s v="华安财保资管新动力23集合资产管理产品"/>
    <s v="HA0261"/>
    <s v="组合类保险资管产品"/>
    <s v="固定收益类保险资管产品"/>
    <n v="1"/>
    <s v="华安财保资产管理有限责任公司"/>
    <n v="683234250"/>
    <n v="665176615.48000002"/>
    <m/>
    <m/>
    <m/>
    <m/>
    <s v="是"/>
    <n v="1.37209980978331E-6"/>
    <m/>
    <m/>
    <m/>
    <m/>
    <m/>
    <m/>
    <m/>
    <m/>
    <m/>
    <m/>
    <m/>
    <m/>
    <m/>
    <m/>
    <m/>
    <m/>
    <m/>
    <m/>
    <m/>
    <m/>
    <m/>
    <m/>
    <m/>
    <m/>
    <m/>
    <m/>
    <m/>
    <m/>
    <m/>
    <m/>
    <m/>
    <m/>
    <m/>
    <m/>
    <m/>
    <m/>
    <m/>
    <m/>
    <s v="固定收益类资产"/>
  </r>
  <r>
    <s v="金山办公"/>
    <s v="北京金山办公软件股份有限公司"/>
    <s v="股票"/>
    <s v="科创板股"/>
    <s v="688111.SH"/>
    <x v="288"/>
    <n v="1000"/>
    <n v="310016"/>
    <x v="5952"/>
    <m/>
    <m/>
    <s v="万能"/>
    <s v="新动力23号"/>
    <s v="华安财保资管新动力23集合资产管理产品"/>
    <s v="HA0261"/>
    <s v="组合类保险资管产品"/>
    <s v="固定收益类保险资管产品"/>
    <n v="1"/>
    <s v="华安财保资产管理有限责任公司"/>
    <n v="683234250"/>
    <n v="665176615.48000002"/>
    <m/>
    <m/>
    <m/>
    <m/>
    <s v="是"/>
    <n v="2.1691973969631199E-6"/>
    <m/>
    <m/>
    <m/>
    <m/>
    <m/>
    <m/>
    <m/>
    <m/>
    <m/>
    <m/>
    <m/>
    <m/>
    <m/>
    <m/>
    <m/>
    <m/>
    <m/>
    <m/>
    <m/>
    <m/>
    <m/>
    <m/>
    <m/>
    <m/>
    <m/>
    <m/>
    <m/>
    <m/>
    <m/>
    <m/>
    <m/>
    <m/>
    <m/>
    <m/>
    <m/>
    <m/>
    <m/>
    <m/>
    <s v="固定收益类资产"/>
  </r>
  <r>
    <s v="沪硅产业"/>
    <s v="上海硅产业集团股份有限公司"/>
    <s v="股票"/>
    <s v="科创板股"/>
    <s v="688126.SH"/>
    <x v="1040"/>
    <n v="3800"/>
    <n v="102690.66"/>
    <x v="6191"/>
    <m/>
    <m/>
    <s v="万能"/>
    <s v="新动力23号"/>
    <s v="华安财保资管新动力23集合资产管理产品"/>
    <s v="HA0261"/>
    <s v="组合类保险资管产品"/>
    <s v="固定收益类保险资管产品"/>
    <n v="1"/>
    <s v="华安财保资产管理有限责任公司"/>
    <n v="683234250"/>
    <n v="665176615.48000002"/>
    <m/>
    <m/>
    <m/>
    <m/>
    <s v="是"/>
    <n v="1.3969055752842801E-6"/>
    <m/>
    <m/>
    <m/>
    <m/>
    <m/>
    <m/>
    <m/>
    <m/>
    <m/>
    <m/>
    <m/>
    <m/>
    <m/>
    <m/>
    <m/>
    <m/>
    <m/>
    <m/>
    <m/>
    <m/>
    <m/>
    <m/>
    <m/>
    <m/>
    <m/>
    <m/>
    <m/>
    <m/>
    <m/>
    <m/>
    <m/>
    <m/>
    <m/>
    <m/>
    <m/>
    <m/>
    <m/>
    <m/>
    <s v="固定收益类资产"/>
  </r>
  <r>
    <s v="石头科技"/>
    <s v="北京石头世纪科技股份有限公司"/>
    <s v="股票"/>
    <s v="科创板股"/>
    <s v="688169.SH"/>
    <x v="608"/>
    <n v="200"/>
    <n v="165060"/>
    <x v="5954"/>
    <m/>
    <m/>
    <s v="万能"/>
    <s v="新动力23号"/>
    <s v="华安财保资管新动力23集合资产管理产品"/>
    <s v="HA0261"/>
    <s v="组合类保险资管产品"/>
    <s v="固定收益类保险资管产品"/>
    <n v="1"/>
    <s v="华安财保资产管理有限责任公司"/>
    <n v="683234250"/>
    <n v="665176615.48000002"/>
    <m/>
    <m/>
    <m/>
    <m/>
    <s v="是"/>
    <n v="2.9937291851623001E-6"/>
    <m/>
    <m/>
    <m/>
    <m/>
    <m/>
    <m/>
    <m/>
    <m/>
    <m/>
    <m/>
    <m/>
    <m/>
    <m/>
    <m/>
    <m/>
    <m/>
    <m/>
    <m/>
    <m/>
    <m/>
    <m/>
    <m/>
    <m/>
    <m/>
    <m/>
    <m/>
    <m/>
    <m/>
    <m/>
    <m/>
    <m/>
    <m/>
    <m/>
    <m/>
    <m/>
    <m/>
    <m/>
    <m/>
    <s v="固定收益类资产"/>
  </r>
  <r>
    <s v="景业智能"/>
    <s v="杭州景业智能科技股份有限公司"/>
    <s v="股票"/>
    <s v="科创板股"/>
    <s v="688290.SH"/>
    <x v="304"/>
    <n v="1455"/>
    <n v="49309.95"/>
    <x v="4570"/>
    <m/>
    <m/>
    <s v="万能"/>
    <s v="新动力23号"/>
    <s v="华安财保资管新动力23集合资产管理产品"/>
    <s v="HA0261"/>
    <s v="组合类保险资管产品"/>
    <s v="固定收益类保险资管产品"/>
    <n v="1"/>
    <s v="华安财保资产管理有限责任公司"/>
    <n v="683234250"/>
    <n v="665176615.48000002"/>
    <m/>
    <m/>
    <m/>
    <m/>
    <s v="否"/>
    <e v="#DIV/0!"/>
    <m/>
    <m/>
    <m/>
    <m/>
    <m/>
    <m/>
    <m/>
    <m/>
    <m/>
    <m/>
    <m/>
    <m/>
    <m/>
    <m/>
    <m/>
    <m/>
    <m/>
    <m/>
    <m/>
    <m/>
    <m/>
    <m/>
    <m/>
    <m/>
    <m/>
    <m/>
    <m/>
    <m/>
    <m/>
    <m/>
    <m/>
    <m/>
    <m/>
    <m/>
    <m/>
    <m/>
    <m/>
    <m/>
    <s v="固定收益类资产"/>
  </r>
  <r>
    <s v="华熙生物"/>
    <s v="华熙生物科技股份有限公司"/>
    <s v="股票"/>
    <s v="科创板股"/>
    <s v="688363.SH"/>
    <x v="1041"/>
    <n v="400"/>
    <n v="84642"/>
    <x v="5955"/>
    <m/>
    <m/>
    <s v="万能"/>
    <s v="新动力23号"/>
    <s v="华安财保资管新动力23集合资产管理产品"/>
    <s v="HA0261"/>
    <s v="组合类保险资管产品"/>
    <s v="固定收益类保险资管产品"/>
    <n v="1"/>
    <s v="华安财保资产管理有限责任公司"/>
    <n v="683234250"/>
    <n v="665176615.48000002"/>
    <m/>
    <m/>
    <m/>
    <m/>
    <s v="是"/>
    <n v="8.3145342234200196E-7"/>
    <m/>
    <m/>
    <m/>
    <m/>
    <m/>
    <m/>
    <m/>
    <m/>
    <m/>
    <m/>
    <m/>
    <m/>
    <m/>
    <m/>
    <m/>
    <m/>
    <m/>
    <m/>
    <m/>
    <m/>
    <m/>
    <m/>
    <m/>
    <m/>
    <m/>
    <m/>
    <m/>
    <m/>
    <m/>
    <m/>
    <m/>
    <m/>
    <m/>
    <m/>
    <m/>
    <m/>
    <m/>
    <m/>
    <s v="固定收益类资产"/>
  </r>
  <r>
    <s v="华 润 微"/>
    <s v="华润微电子有限公司"/>
    <s v="股票"/>
    <s v="科创板股"/>
    <s v="688396.SH"/>
    <x v="1042"/>
    <n v="1900"/>
    <n v="127131"/>
    <x v="6192"/>
    <m/>
    <m/>
    <s v="万能"/>
    <s v="新动力23号"/>
    <s v="华安财保资管新动力23集合资产管理产品"/>
    <s v="HA0261"/>
    <s v="组合类保险资管产品"/>
    <s v="固定收益类保险资管产品"/>
    <n v="1"/>
    <s v="华安财保资产管理有限责任公司"/>
    <n v="683234250"/>
    <n v="665176615.48000002"/>
    <m/>
    <m/>
    <m/>
    <m/>
    <s v="是"/>
    <n v="1.43929377654121E-6"/>
    <m/>
    <m/>
    <m/>
    <m/>
    <m/>
    <m/>
    <m/>
    <m/>
    <m/>
    <m/>
    <m/>
    <m/>
    <m/>
    <m/>
    <m/>
    <m/>
    <m/>
    <m/>
    <m/>
    <m/>
    <m/>
    <m/>
    <m/>
    <m/>
    <m/>
    <m/>
    <m/>
    <m/>
    <m/>
    <m/>
    <m/>
    <m/>
    <m/>
    <m/>
    <m/>
    <m/>
    <m/>
    <m/>
    <s v="固定收益类资产"/>
  </r>
  <r>
    <s v="天合光能"/>
    <s v="天合光能股份有限公司"/>
    <s v="股票"/>
    <s v="科创板股"/>
    <s v="688599.SH"/>
    <x v="515"/>
    <n v="4800"/>
    <n v="329835"/>
    <x v="6193"/>
    <m/>
    <m/>
    <s v="万能"/>
    <s v="新动力23号"/>
    <s v="华安财保资管新动力23集合资产管理产品"/>
    <s v="HA0261"/>
    <s v="组合类保险资管产品"/>
    <s v="固定收益类保险资管产品"/>
    <n v="1"/>
    <s v="华安财保资产管理有限责任公司"/>
    <n v="683234250"/>
    <n v="665176615.48000002"/>
    <m/>
    <m/>
    <m/>
    <m/>
    <s v="是"/>
    <n v="2.2144435637443502E-6"/>
    <m/>
    <m/>
    <m/>
    <m/>
    <m/>
    <m/>
    <m/>
    <m/>
    <m/>
    <m/>
    <m/>
    <m/>
    <m/>
    <m/>
    <m/>
    <m/>
    <m/>
    <m/>
    <m/>
    <m/>
    <m/>
    <m/>
    <m/>
    <m/>
    <m/>
    <m/>
    <m/>
    <m/>
    <m/>
    <m/>
    <m/>
    <m/>
    <m/>
    <m/>
    <m/>
    <m/>
    <m/>
    <m/>
    <s v="固定收益类资产"/>
  </r>
  <r>
    <s v="中芯国际"/>
    <s v="中芯国际集成电路制造有限公司"/>
    <s v="股票"/>
    <s v="科创板股"/>
    <s v="688981.SH"/>
    <x v="136"/>
    <n v="10200"/>
    <n v="531883"/>
    <x v="6194"/>
    <m/>
    <m/>
    <s v="万能"/>
    <s v="新动力23号"/>
    <s v="华安财保资管新动力23集合资产管理产品"/>
    <s v="HA0261"/>
    <s v="组合类保险资管产品"/>
    <s v="固定收益类保险资管产品"/>
    <n v="1"/>
    <s v="华安财保资产管理有限责任公司"/>
    <n v="683234250"/>
    <n v="665176615.48000002"/>
    <m/>
    <m/>
    <m/>
    <m/>
    <s v="是"/>
    <n v="1.2897912258188699E-6"/>
    <m/>
    <m/>
    <m/>
    <m/>
    <m/>
    <m/>
    <m/>
    <m/>
    <m/>
    <m/>
    <m/>
    <m/>
    <m/>
    <m/>
    <m/>
    <m/>
    <m/>
    <m/>
    <m/>
    <m/>
    <m/>
    <m/>
    <m/>
    <m/>
    <m/>
    <m/>
    <m/>
    <m/>
    <m/>
    <m/>
    <m/>
    <m/>
    <m/>
    <m/>
    <m/>
    <m/>
    <m/>
    <m/>
    <s v="固定收益类资产"/>
  </r>
  <r>
    <s v="南银转债"/>
    <s v="2021年南京银行股份有限公司公开发行A股可转换公司债券"/>
    <s v="可转债、可交换债"/>
    <s v="可转债"/>
    <s v="113050.SH"/>
    <x v="186"/>
    <n v="50000"/>
    <n v="5946438.04"/>
    <x v="4583"/>
    <s v="8,712.33"/>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6"/>
    <s v="AAA"/>
    <n v="0"/>
    <s v="否"/>
    <m/>
    <m/>
    <m/>
    <m/>
    <m/>
    <m/>
    <m/>
    <m/>
    <m/>
    <m/>
    <m/>
    <s v="固定收益类资产"/>
  </r>
  <r>
    <s v="兴业转债"/>
    <s v="2021年兴业银行股份有限公司公开发行A股可转换公司债券"/>
    <s v="可转债、可交换债"/>
    <s v="可转债"/>
    <s v="113052.SH"/>
    <x v="183"/>
    <n v="58770"/>
    <n v="6584443.0800000001"/>
    <x v="6195"/>
    <s v="3,960.94"/>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6"/>
    <s v="AAA"/>
    <n v="0"/>
    <s v="否"/>
    <m/>
    <m/>
    <m/>
    <m/>
    <m/>
    <m/>
    <m/>
    <m/>
    <m/>
    <m/>
    <m/>
    <s v="固定收益类资产"/>
  </r>
  <r>
    <s v="中银转债"/>
    <s v="2022年中国银河证券股份有限公司公开发行A股可转换公司债券"/>
    <s v="可转债、可交换债"/>
    <s v="可转债"/>
    <s v="113057.SH"/>
    <x v="867"/>
    <n v="100"/>
    <n v="10001.969999999999"/>
    <x v="5960"/>
    <s v="1.97"/>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6"/>
    <s v="AAA"/>
    <n v="0"/>
    <s v="否"/>
    <m/>
    <m/>
    <m/>
    <m/>
    <m/>
    <m/>
    <m/>
    <m/>
    <m/>
    <m/>
    <m/>
    <s v="固定收益类资产"/>
  </r>
  <r>
    <s v="20湘路08"/>
    <s v="湖南省高速公路集团有限公司2020年面向专业投资者公开发行公司债券(第四期)(品种二)"/>
    <s v="企业债、公司债"/>
    <s v="公司债"/>
    <s v="149278.SZ"/>
    <x v="869"/>
    <n v="300000"/>
    <n v="30548408.219999999"/>
    <x v="4588"/>
    <s v="577,808.22"/>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5"/>
    <s v="AA+"/>
    <n v="1.4214"/>
    <s v="否"/>
    <m/>
    <m/>
    <m/>
    <m/>
    <m/>
    <m/>
    <m/>
    <m/>
    <m/>
    <m/>
    <m/>
    <s v="固定收益类资产"/>
  </r>
  <r>
    <s v="20青城05"/>
    <s v="青岛城市建设投资(集团)有限责任公司2020年面向专业投资者公开发行公司债券(第一期)(品种一)"/>
    <s v="企业债、公司债"/>
    <s v="公司债"/>
    <s v="149320.SZ"/>
    <x v="254"/>
    <n v="100000"/>
    <n v="10159200"/>
    <x v="4761"/>
    <s v="159,200.00"/>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6"/>
    <s v="AA+"/>
    <n v="1.5226999999999999"/>
    <s v="否"/>
    <m/>
    <m/>
    <m/>
    <m/>
    <m/>
    <m/>
    <m/>
    <m/>
    <m/>
    <m/>
    <m/>
    <s v="固定收益类资产"/>
  </r>
  <r>
    <s v="21不动01"/>
    <s v="平安不动产有限公司2021年公开发行公司债券(面向专业投资者)(第一期)"/>
    <s v="企业债、公司债"/>
    <s v="公司债"/>
    <s v="149367.SZ"/>
    <x v="870"/>
    <n v="200000"/>
    <n v="20159343.84"/>
    <x v="4589"/>
    <s v="193,643.84"/>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75"/>
    <s v="AA+"/>
    <n v="1.6513"/>
    <s v="否"/>
    <m/>
    <m/>
    <m/>
    <m/>
    <m/>
    <m/>
    <m/>
    <m/>
    <m/>
    <m/>
    <m/>
    <s v="固定收益类资产"/>
  </r>
  <r>
    <s v="20山高01"/>
    <s v="2020年第一期山东高速集团有限公司公司债券"/>
    <s v="企业债、公司债"/>
    <s v="企业债"/>
    <s v="152603.SH"/>
    <x v="871"/>
    <n v="100000"/>
    <n v="10204054.800000001"/>
    <x v="6196"/>
    <s v="204,054.80"/>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47"/>
    <s v="AAA"/>
    <n v="1.3927"/>
    <s v="否"/>
    <m/>
    <m/>
    <m/>
    <m/>
    <m/>
    <m/>
    <m/>
    <m/>
    <m/>
    <m/>
    <m/>
    <s v="固定收益类资产"/>
  </r>
  <r>
    <s v="18复星05"/>
    <s v="上海复星高科技(集团)有限公司公开发行2018年公司债券(第五期)"/>
    <s v="企业债、公司债"/>
    <s v="公司债"/>
    <s v="155043.SH"/>
    <x v="872"/>
    <n v="600000"/>
    <n v="61254739.729999997"/>
    <x v="4591"/>
    <s v="1,194,739.73"/>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0.56999999999999995"/>
    <s v="AA"/>
    <n v="0.55369999999999997"/>
    <s v="否"/>
    <m/>
    <m/>
    <m/>
    <m/>
    <m/>
    <m/>
    <m/>
    <m/>
    <m/>
    <m/>
    <m/>
    <s v="固定收益类资产"/>
  </r>
  <r>
    <s v="20北汽03"/>
    <s v="北京汽车集团有限公司2020年公开发行公司债券(面向专业投资者)(第二期)(品种一)"/>
    <s v="企业债、公司债"/>
    <s v="公司债"/>
    <s v="163521.SH"/>
    <x v="248"/>
    <n v="400000"/>
    <n v="39709123.289999999"/>
    <x v="5413"/>
    <s v="1,192,723.29"/>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3.01"/>
    <s v="AA"/>
    <n v="2.7164000000000001"/>
    <s v="否"/>
    <m/>
    <m/>
    <m/>
    <m/>
    <m/>
    <m/>
    <m/>
    <m/>
    <m/>
    <m/>
    <m/>
    <s v="固定收益类资产"/>
  </r>
  <r>
    <s v="20恒泰G1"/>
    <s v="恒泰证券股份有限公司2020年公开发行公司债券"/>
    <s v="金融债"/>
    <s v="非银行金融债券"/>
    <s v="175144.SH"/>
    <x v="873"/>
    <n v="200000"/>
    <n v="20536421.920000002"/>
    <x v="4593"/>
    <s v="536,421.92"/>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39"/>
    <s v="AA+"/>
    <n v="1.3059000000000001"/>
    <s v="否"/>
    <m/>
    <m/>
    <m/>
    <m/>
    <m/>
    <m/>
    <m/>
    <m/>
    <m/>
    <m/>
    <m/>
    <s v="固定收益类资产"/>
  </r>
  <r>
    <s v="20恒信G2"/>
    <s v="海通恒信国际融资租赁股份有限公司2020年公开发行公司债券(面向专业投资者)(第二期)"/>
    <s v="企业债、公司债"/>
    <s v="公司债"/>
    <s v="175156.SH"/>
    <x v="874"/>
    <n v="300000"/>
    <n v="30773260.280000001"/>
    <x v="4594"/>
    <s v="773,260.28"/>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39"/>
    <s v="AA+"/>
    <n v="1.3068"/>
    <s v="否"/>
    <m/>
    <m/>
    <m/>
    <m/>
    <m/>
    <m/>
    <m/>
    <m/>
    <m/>
    <m/>
    <m/>
    <s v="固定收益类资产"/>
  </r>
  <r>
    <s v="20财证06"/>
    <s v="财信证券有限责任公司2020年面向专业投资者公开发行公司债券(第三期)(品种二)"/>
    <s v="金融债"/>
    <s v="非银行金融债券"/>
    <s v="175171.SH"/>
    <x v="875"/>
    <n v="300000"/>
    <n v="30831369.859999999"/>
    <x v="4595"/>
    <s v="741,369.86"/>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4"/>
    <s v="AA+"/>
    <n v="1.3242"/>
    <s v="否"/>
    <m/>
    <m/>
    <m/>
    <m/>
    <m/>
    <m/>
    <m/>
    <m/>
    <m/>
    <m/>
    <m/>
    <s v="固定收益类资产"/>
  </r>
  <r>
    <s v="20碧地03"/>
    <s v="碧桂园地产集团有限公司2020年面向合格投资者公开发行公司债券(第三期)"/>
    <s v="企业债、公司债"/>
    <s v="公司债"/>
    <s v="175214.SH"/>
    <x v="147"/>
    <n v="300000"/>
    <n v="30781200"/>
    <x v="5013"/>
    <s v="781,200.00"/>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41"/>
    <s v="AA"/>
    <n v="1.1732"/>
    <s v="否"/>
    <m/>
    <m/>
    <m/>
    <m/>
    <m/>
    <m/>
    <m/>
    <m/>
    <m/>
    <m/>
    <m/>
    <s v="固定收益类资产"/>
  </r>
  <r>
    <s v="20金地01"/>
    <s v="金地(集团)股份有限公司公开发行2020年公司债券(第一期)(品种一)"/>
    <s v="企业债、公司债"/>
    <s v="公司债"/>
    <s v="175235.SH"/>
    <x v="756"/>
    <n v="300000"/>
    <n v="30646068.489999998"/>
    <x v="4597"/>
    <s v="646,068.49"/>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46"/>
    <s v="AA+"/>
    <n v="1.3640000000000001"/>
    <s v="否"/>
    <m/>
    <m/>
    <m/>
    <m/>
    <m/>
    <m/>
    <m/>
    <m/>
    <m/>
    <m/>
    <m/>
    <s v="固定收益类资产"/>
  </r>
  <r>
    <s v="20远东九"/>
    <s v="远东国际融资租赁有限公司公开发行2020年公司债券(面向专业投资者)(第五期)(品种二)"/>
    <s v="企业债、公司债"/>
    <s v="公司债"/>
    <s v="175241.SH"/>
    <x v="868"/>
    <n v="100000"/>
    <n v="10205676.710000001"/>
    <x v="6197"/>
    <s v="205,676.71"/>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0.48"/>
    <s v="AA+"/>
    <n v="0.47049999999999997"/>
    <s v="否"/>
    <m/>
    <m/>
    <m/>
    <m/>
    <m/>
    <m/>
    <m/>
    <m/>
    <m/>
    <m/>
    <m/>
    <s v="固定收益类资产"/>
  </r>
  <r>
    <s v="20津投19"/>
    <s v="天津城市基础设施建设投资集团有限公司2020年公开发行公司债券(第十期)"/>
    <s v="企业债、公司债"/>
    <s v="公司债"/>
    <s v="175251.SH"/>
    <x v="91"/>
    <n v="500000"/>
    <n v="51044041.100000001"/>
    <x v="5414"/>
    <s v="1,133,041.10"/>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47"/>
    <s v="AA"/>
    <n v="1.3429"/>
    <s v="否"/>
    <m/>
    <m/>
    <m/>
    <m/>
    <m/>
    <m/>
    <m/>
    <m/>
    <m/>
    <m/>
    <m/>
    <s v="固定收益类资产"/>
  </r>
  <r>
    <s v="20安租08"/>
    <s v="平安国际融资租赁有限公司2020年公开发行公司债券(第三期)(品种二)"/>
    <s v="企业债、公司债"/>
    <s v="公司债"/>
    <s v="175270.SH"/>
    <x v="876"/>
    <n v="100000"/>
    <n v="10195594.52"/>
    <x v="4599"/>
    <s v="195,594.52"/>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5"/>
    <s v="AAA-"/>
    <n v="1.4159999999999999"/>
    <s v="否"/>
    <m/>
    <m/>
    <m/>
    <m/>
    <m/>
    <m/>
    <m/>
    <m/>
    <m/>
    <m/>
    <m/>
    <s v="固定收益类资产"/>
  </r>
  <r>
    <s v="20复星04"/>
    <s v="上海复星高科技(集团)有限公司公开发行2020年公司债券(第三期)(面向专业投资者)"/>
    <s v="企业债、公司债"/>
    <s v="公司债"/>
    <s v="175304.SH"/>
    <x v="872"/>
    <n v="200000"/>
    <n v="20432830.379999999"/>
    <x v="6198"/>
    <s v="468,164.38"/>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52"/>
    <s v="AA"/>
    <n v="1.3709"/>
    <s v="否"/>
    <m/>
    <m/>
    <m/>
    <m/>
    <m/>
    <m/>
    <m/>
    <m/>
    <m/>
    <m/>
    <m/>
    <s v="固定收益类资产"/>
  </r>
  <r>
    <s v="20碧地04"/>
    <s v="碧桂园地产集团有限公司2020年面向合格投资者公开发行公司债券(第四期)"/>
    <s v="企业债、公司债"/>
    <s v="公司债"/>
    <s v="175366.SH"/>
    <x v="147"/>
    <n v="200000"/>
    <n v="20402493.149999999"/>
    <x v="5234"/>
    <s v="402,493.15"/>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52"/>
    <s v="AA"/>
    <n v="1.276"/>
    <s v="否"/>
    <m/>
    <m/>
    <m/>
    <m/>
    <m/>
    <m/>
    <m/>
    <m/>
    <m/>
    <m/>
    <m/>
    <s v="固定收益类资产"/>
  </r>
  <r>
    <s v="20华发04"/>
    <s v="珠海华发实业股份有限公司面向合格投资者公开发行2020年公司债券(第二期)(品种一)"/>
    <s v="企业债、公司债"/>
    <s v="公司债"/>
    <s v="175401.SH"/>
    <x v="877"/>
    <n v="300000"/>
    <n v="30578564.390000001"/>
    <x v="4767"/>
    <s v="578,564.39"/>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55"/>
    <s v="AA"/>
    <n v="1.4359"/>
    <s v="否"/>
    <m/>
    <m/>
    <m/>
    <m/>
    <m/>
    <m/>
    <m/>
    <m/>
    <m/>
    <m/>
    <m/>
    <s v="固定收益类资产"/>
  </r>
  <r>
    <s v="21中泰01"/>
    <s v="中泰证券股份有限公司公开发行2021年公司债券(第一期)"/>
    <s v="金融债"/>
    <s v="非银行金融债券"/>
    <s v="175675.SH"/>
    <x v="900"/>
    <n v="600000"/>
    <n v="60571726.030000001"/>
    <x v="6199"/>
    <s v="571,726.03"/>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1.75"/>
    <s v="AAA-"/>
    <n v="1.6654"/>
    <s v="否"/>
    <m/>
    <m/>
    <m/>
    <m/>
    <m/>
    <m/>
    <m/>
    <m/>
    <m/>
    <m/>
    <m/>
    <s v="固定收益类资产"/>
  </r>
  <r>
    <s v="20齐鲁银行永续债"/>
    <s v="齐鲁银行股份有限公司2020年无固定期限资本债券"/>
    <s v="金融债"/>
    <s v="商业银行债券"/>
    <s v="2020054.IB"/>
    <x v="878"/>
    <n v="200000"/>
    <n v="20943786.030000001"/>
    <x v="4606"/>
    <s v="559,726.03"/>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3.38"/>
    <s v="AA"/>
    <n v="3.0247999999999999"/>
    <s v="否"/>
    <m/>
    <m/>
    <m/>
    <m/>
    <m/>
    <m/>
    <m/>
    <m/>
    <m/>
    <m/>
    <m/>
    <s v="固定收益类资产"/>
  </r>
  <r>
    <s v="20青岛农商永续债01"/>
    <s v="青岛农村商业银行股份有限公司2020年无固定期限资本债券(第一期)"/>
    <s v="金融债"/>
    <s v="商业银行债券"/>
    <s v="2021042.IB"/>
    <x v="879"/>
    <n v="400000"/>
    <n v="42127496.159999996"/>
    <x v="5694"/>
    <s v="694,356.16"/>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3.65"/>
    <s v="AA"/>
    <n v="3.2601"/>
    <s v="否"/>
    <m/>
    <m/>
    <m/>
    <m/>
    <m/>
    <m/>
    <m/>
    <m/>
    <m/>
    <m/>
    <m/>
    <s v="固定收益类资产"/>
  </r>
  <r>
    <s v="21江西银行永续债01"/>
    <s v="江西银行股份有限公司2021年无固定期限资本债券(第一期)"/>
    <s v="金融债"/>
    <s v="商业银行债券"/>
    <s v="2120072.IB"/>
    <x v="880"/>
    <n v="100000"/>
    <n v="10581161.92"/>
    <x v="4609"/>
    <s v="324,821.92"/>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4.33"/>
    <s v="AA"/>
    <n v="3.7528000000000001"/>
    <s v="否"/>
    <m/>
    <m/>
    <m/>
    <m/>
    <m/>
    <m/>
    <m/>
    <m/>
    <m/>
    <m/>
    <m/>
    <s v="固定收益类资产"/>
  </r>
  <r>
    <s v="21北京银行永续债01"/>
    <s v="北京银行股份有限公司2021年无固定期限资本债券(第一期)"/>
    <s v="金融债"/>
    <s v="商业银行债券"/>
    <s v="2120089.IB"/>
    <x v="881"/>
    <n v="200000"/>
    <n v="20908653.84"/>
    <x v="4769"/>
    <s v="457,643.84"/>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4.4800000000000004"/>
    <s v="AA+"/>
    <n v="3.9359000000000002"/>
    <s v="否"/>
    <m/>
    <m/>
    <m/>
    <m/>
    <m/>
    <m/>
    <m/>
    <m/>
    <m/>
    <m/>
    <m/>
    <s v="固定收益类资产"/>
  </r>
  <r>
    <s v="21浙商银行永续债"/>
    <s v="浙商银行股份有限公司2021年无固定期限资本债券"/>
    <s v="金融债"/>
    <s v="商业银行债券"/>
    <s v="2120107.IB"/>
    <x v="882"/>
    <n v="400000"/>
    <n v="40670133.420000002"/>
    <x v="4611"/>
    <s v="649,753.42"/>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4.58"/>
    <s v="AA+"/>
    <n v="4.069"/>
    <s v="否"/>
    <m/>
    <m/>
    <m/>
    <m/>
    <m/>
    <m/>
    <m/>
    <m/>
    <m/>
    <m/>
    <m/>
    <s v="固定收益类资产"/>
  </r>
  <r>
    <s v="21青岛农商永续债01"/>
    <s v="青岛农村商业银行股份有限公司2021年无固定期限资本债券(第一期)"/>
    <s v="金融债"/>
    <s v="商业银行债券"/>
    <s v="2121009.IB"/>
    <x v="879"/>
    <n v="200000"/>
    <n v="20769934.25"/>
    <x v="4613"/>
    <s v="81,534.25"/>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3.92"/>
    <s v="AA"/>
    <n v="3.5238"/>
    <s v="否"/>
    <m/>
    <m/>
    <m/>
    <m/>
    <m/>
    <m/>
    <m/>
    <m/>
    <m/>
    <m/>
    <m/>
    <s v="固定收益类资产"/>
  </r>
  <r>
    <s v="22河钢集MTN001"/>
    <s v="河钢集团有限公司2022年度第一期中期票据"/>
    <s v="非金融企业债务融资工具"/>
    <s v="中期票据"/>
    <s v="102280101.IB"/>
    <x v="884"/>
    <n v="500000"/>
    <n v="50552328.770000003"/>
    <x v="5236"/>
    <s v="552,328.77"/>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n v="2.72"/>
    <s v="AA+"/>
    <n v="2.5175999999999998"/>
    <s v="否"/>
    <m/>
    <m/>
    <m/>
    <m/>
    <m/>
    <m/>
    <m/>
    <m/>
    <m/>
    <m/>
    <m/>
    <s v="固定收益类资产"/>
  </r>
  <r>
    <s v="沪深300股指期货2206"/>
    <s v="沪深300股指期货2206合约"/>
    <s v="其他金融衍生品"/>
    <s v="股指期货空头合约"/>
    <s v="IF2206"/>
    <x v="885"/>
    <n v="31"/>
    <n v="35660418.240000002"/>
    <x v="6200"/>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s v="HA0261"/>
    <s v="是"/>
    <n v="0.61099999999999999"/>
    <n v="1.6333333333333333"/>
    <m/>
    <m/>
    <m/>
    <m/>
    <m/>
    <m/>
    <m/>
    <m/>
    <m/>
    <m/>
    <m/>
    <m/>
    <m/>
    <m/>
    <m/>
    <m/>
    <m/>
    <m/>
    <m/>
    <m/>
    <m/>
    <m/>
    <m/>
    <s v="固定收益类资产"/>
  </r>
  <r>
    <s v="沪深300股指期货2209"/>
    <s v="沪深300股指期货2209合约"/>
    <s v="其他金融衍生品"/>
    <s v="股指期货空头合约"/>
    <s v="IF2209"/>
    <x v="885"/>
    <n v="33"/>
    <n v="40055400"/>
    <x v="6201"/>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s v="HA0261"/>
    <s v="是"/>
    <n v="0.61099999999999999"/>
    <n v="0.38333333333333336"/>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0"/>
    <x v="38"/>
    <n v="33127095.93"/>
    <n v="33127095.93"/>
    <x v="6202"/>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11"/>
    <x v="38"/>
    <n v="14987.69"/>
    <n v="14987.69"/>
    <x v="6203"/>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其他流动性管理工具"/>
    <s v="其他流动性管理工具"/>
    <s v="现金及流动性管理工具"/>
    <s v="其他流动性管理工具"/>
    <s v="Z00037"/>
    <x v="885"/>
    <n v="75715818.239999995"/>
    <n v="75715818.239999995"/>
    <x v="6204"/>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038"/>
    <x v="38"/>
    <n v="9628764.5999999996"/>
    <n v="9628764.5999999996"/>
    <x v="6205"/>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s v="Z00131"/>
    <x v="38"/>
    <n v="14940753.49"/>
    <n v="14940753.49"/>
    <x v="6206"/>
    <m/>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中国工商银行活期存款"/>
    <s v="中国工商银行活期存款"/>
    <s v="现金及流动性管理工具"/>
    <s v="活期存款"/>
    <s v="Z11004"/>
    <x v="243"/>
    <n v="1502537.01"/>
    <n v="1502537.01"/>
    <x v="6207"/>
    <n v="2567.9899999999998"/>
    <m/>
    <s v="万能"/>
    <s v="新动力23号"/>
    <s v="华安财保资管新动力23集合资产管理产品"/>
    <s v="HA0261"/>
    <s v="组合类保险资管产品"/>
    <s v="固定收益类保险资管产品"/>
    <n v="1"/>
    <s v="华安财保资产管理有限责任公司"/>
    <n v="683234250"/>
    <n v="665176615.48000002"/>
    <m/>
    <m/>
    <m/>
    <m/>
    <m/>
    <m/>
    <m/>
    <m/>
    <m/>
    <m/>
    <m/>
    <m/>
    <m/>
    <m/>
    <m/>
    <m/>
    <m/>
    <m/>
    <m/>
    <m/>
    <m/>
    <m/>
    <m/>
    <m/>
    <m/>
    <m/>
    <m/>
    <m/>
    <m/>
    <m/>
    <m/>
    <m/>
    <m/>
    <m/>
    <m/>
    <m/>
    <m/>
    <m/>
    <m/>
    <m/>
    <m/>
    <m/>
    <m/>
    <m/>
    <s v="固定收益类资产"/>
  </r>
  <r>
    <s v="16附息国债08"/>
    <s v="2016年记账式附息(八期)国债"/>
    <s v="政府债券"/>
    <s v="国债"/>
    <s v="160008"/>
    <x v="1045"/>
    <n v="6336094.5600008732"/>
    <n v="613335663.80467141"/>
    <x v="6208"/>
    <n v="243749.208778895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01"/>
    <s v="AAA"/>
    <n v="16.418265760000001"/>
    <s v="否"/>
    <m/>
    <m/>
    <m/>
    <m/>
    <m/>
    <m/>
    <m/>
    <m/>
    <m/>
    <m/>
    <m/>
    <s v="固定收益类资产"/>
  </r>
  <r>
    <s v="16附息国债19"/>
    <s v="2016年记账式附息(十九期)国债"/>
    <s v="政府债券"/>
    <s v="国债"/>
    <s v="160019"/>
    <x v="1045"/>
    <n v="11937569.46087121"/>
    <n v="1117514913.6260729"/>
    <x v="6209"/>
    <n v="7117033.8160059918"/>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33"/>
    <s v="AAA"/>
    <n v="16.496759350000001"/>
    <s v="否"/>
    <m/>
    <m/>
    <m/>
    <m/>
    <m/>
    <m/>
    <m/>
    <m/>
    <m/>
    <m/>
    <m/>
    <s v="固定收益类资产"/>
  </r>
  <r>
    <s v="16国债19"/>
    <s v="2016年记账式附息(十九期)国债"/>
    <s v="政府债券"/>
    <s v="国债"/>
    <s v="019547"/>
    <x v="1045"/>
    <n v="98914195.501763195"/>
    <n v="9259198341.9250088"/>
    <x v="6210"/>
    <n v="58486744.18922586"/>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33"/>
    <s v="AAA"/>
    <n v="16.505387349999999"/>
    <s v="否"/>
    <m/>
    <m/>
    <m/>
    <m/>
    <m/>
    <m/>
    <m/>
    <m/>
    <m/>
    <m/>
    <m/>
    <s v="固定收益类资产"/>
  </r>
  <r>
    <s v="17金隅01"/>
    <s v="北京金隅股份有限公司2017年面向合格投资者公开发行公司债券(第一期)品种一"/>
    <s v="企业债、公司债"/>
    <s v="公司债"/>
    <s v="143125"/>
    <x v="1046"/>
    <n v="183654.914782634"/>
    <n v="18903353.831036169"/>
    <x v="6211"/>
    <n v="555493.2245919005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06"/>
    <s v="AA+"/>
    <n v="5.746412E-2"/>
    <s v="否"/>
    <m/>
    <m/>
    <m/>
    <m/>
    <m/>
    <m/>
    <m/>
    <m/>
    <m/>
    <m/>
    <m/>
    <s v="固定收益类资产"/>
  </r>
  <r>
    <s v="17平租05"/>
    <s v="平安国际融资租赁有限公司公开发行2017年公司债券(第三期)"/>
    <s v="企业债、公司债"/>
    <s v="公司债"/>
    <s v="143282"/>
    <x v="1047"/>
    <n v="367309.82956526801"/>
    <n v="37364139.565420762"/>
    <x v="6212"/>
    <n v="852440.5771444269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36"/>
    <s v="AA+"/>
    <n v="0.36025064000000001"/>
    <s v="否"/>
    <m/>
    <m/>
    <m/>
    <m/>
    <m/>
    <m/>
    <m/>
    <m/>
    <m/>
    <m/>
    <m/>
    <s v="固定收益类资产"/>
  </r>
  <r>
    <s v="17西宁城投MTN001"/>
    <s v="西宁城市投资管理有限公司2017年度第一期中期票据"/>
    <s v="企业债、公司债"/>
    <s v="公司债"/>
    <s v="101764035"/>
    <x v="1048"/>
    <n v="826447.11652185302"/>
    <n v="85552865.841153473"/>
    <x v="6213"/>
    <n v="3317245.5116465003"/>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24"/>
    <s v="AA-"/>
    <n v="0.23699534"/>
    <s v="否"/>
    <m/>
    <m/>
    <m/>
    <m/>
    <m/>
    <m/>
    <m/>
    <m/>
    <m/>
    <m/>
    <m/>
    <s v="固定收益类资产"/>
  </r>
  <r>
    <s v="18津城建MTN008B"/>
    <s v="天津城市基础设施建设投资集团有限公司2018年度第八期中期票据(品种二)"/>
    <s v="企业债、公司债"/>
    <s v="公司债"/>
    <s v="101800352"/>
    <x v="1049"/>
    <n v="734619.65913053602"/>
    <n v="73427338.155363902"/>
    <x v="6214"/>
    <n v="271708.6401677431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3"/>
    <s v="AA"/>
    <n v="0.89447916000000005"/>
    <s v="否"/>
    <m/>
    <m/>
    <m/>
    <m/>
    <m/>
    <m/>
    <m/>
    <m/>
    <m/>
    <m/>
    <m/>
    <s v="固定收益类资产"/>
  </r>
  <r>
    <s v="18眉山发展MTN001"/>
    <s v="眉山发展(控股)有限责任公司2018年度第一期中期票据"/>
    <s v="企业债、公司债"/>
    <s v="公司债"/>
    <s v="101800303"/>
    <x v="1050"/>
    <n v="183654.914782634"/>
    <n v="18841127.514682434"/>
    <x v="6215"/>
    <n v="105755.0380468069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2"/>
    <s v="AA+"/>
    <n v="0.87853910000000002"/>
    <s v="否"/>
    <m/>
    <m/>
    <m/>
    <m/>
    <m/>
    <m/>
    <m/>
    <m/>
    <m/>
    <m/>
    <m/>
    <s v="固定收益类资产"/>
  </r>
  <r>
    <s v="20淮北小微债01"/>
    <s v="2020年第一期淮北市建投控股集团有限公司小微企业增信集合债券"/>
    <s v="企业债、公司债"/>
    <s v="企业债"/>
    <s v="2080436"/>
    <x v="1051"/>
    <n v="1377411.860869755"/>
    <n v="139741490.01009005"/>
    <x v="6216"/>
    <n v="2490662.545584182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68"/>
    <s v="AA+"/>
    <n v="2.41351337"/>
    <s v="否"/>
    <m/>
    <m/>
    <m/>
    <m/>
    <m/>
    <m/>
    <m/>
    <m/>
    <m/>
    <m/>
    <m/>
    <s v="固定收益类资产"/>
  </r>
  <r>
    <s v="20嘉秀01"/>
    <s v="2020年第一期嘉兴市嘉秀发展投资控股集团有限公司公司债券"/>
    <s v="企业债、公司债"/>
    <s v="企业债"/>
    <s v="152692"/>
    <x v="1052"/>
    <n v="1377411.860869755"/>
    <n v="143876329.47044659"/>
    <x v="6217"/>
    <n v="2622743.138253219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62"/>
    <s v="AA+"/>
    <n v="57.970422290000002"/>
    <s v="否"/>
    <m/>
    <m/>
    <m/>
    <m/>
    <m/>
    <m/>
    <m/>
    <m/>
    <m/>
    <m/>
    <m/>
    <s v="固定收益类资产"/>
  </r>
  <r>
    <s v="20津投15"/>
    <s v="天津城市基础设施建设投资集团有限公司2020年公开发行公司债券(第八期)(品种一)"/>
    <s v="企业债、公司债"/>
    <s v="公司债"/>
    <s v="163912"/>
    <x v="1049"/>
    <n v="459137.28695658501"/>
    <n v="46324392.407437965"/>
    <x v="6218"/>
    <n v="1229305.494423057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28000000000000003"/>
    <s v="AA"/>
    <n v="2.14837386"/>
    <s v="否"/>
    <m/>
    <m/>
    <m/>
    <m/>
    <m/>
    <m/>
    <m/>
    <m/>
    <m/>
    <m/>
    <m/>
    <s v="固定收益类资产"/>
  </r>
  <r>
    <s v="20浏城建"/>
    <s v="2020年浏阳市城市建设集团有限公司公司债券"/>
    <s v="企业债、公司债"/>
    <s v="企业债"/>
    <s v="152697"/>
    <x v="1053"/>
    <n v="826447.11652185302"/>
    <n v="86829194.541977897"/>
    <x v="6219"/>
    <n v="1494397.5255139603"/>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3.65"/>
    <s v="AA+"/>
    <n v="41.311506000000001"/>
    <s v="否"/>
    <m/>
    <m/>
    <m/>
    <m/>
    <m/>
    <m/>
    <m/>
    <m/>
    <m/>
    <m/>
    <m/>
    <s v="固定收益类资产"/>
  </r>
  <r>
    <s v="20威海债01"/>
    <s v="2020年第一期威海城市投资集团有限公司公司债券"/>
    <s v="企业债、公司债"/>
    <s v="企业债"/>
    <s v="2080432"/>
    <x v="1054"/>
    <n v="550964.74434790201"/>
    <n v="56691585.294447608"/>
    <x v="6220"/>
    <n v="887672.1279147025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67"/>
    <s v="AA+"/>
    <n v="6.2813080000000001"/>
    <s v="否"/>
    <m/>
    <m/>
    <m/>
    <m/>
    <m/>
    <m/>
    <m/>
    <m/>
    <m/>
    <m/>
    <m/>
    <s v="固定收益类资产"/>
  </r>
  <r>
    <s v="21池州建设MTN001"/>
    <s v="池州建设投资集团有限公司2021年度第一期中期票据"/>
    <s v="企业债、公司债"/>
    <s v="公司债"/>
    <s v="102100147"/>
    <x v="1055"/>
    <n v="367309.82956526801"/>
    <n v="37430038.9708874"/>
    <x v="6221"/>
    <n v="300892.15911185433"/>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87"/>
    <s v="AA+"/>
    <n v="3.4141306199999999"/>
    <s v="否"/>
    <m/>
    <m/>
    <m/>
    <m/>
    <m/>
    <m/>
    <m/>
    <m/>
    <m/>
    <m/>
    <m/>
    <s v="固定收益类资产"/>
  </r>
  <r>
    <s v="21华发实业MTN002"/>
    <s v="珠海华发实业股份有限公司2021年度第二期中期票据"/>
    <s v="企业债、公司债"/>
    <s v="公司债"/>
    <s v="102101186"/>
    <x v="1056"/>
    <n v="1836549.14782634"/>
    <n v="192791520.36492559"/>
    <x v="6222"/>
    <n v="7773886.114604461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1599999999999999"/>
    <s v="AA"/>
    <n v="3.5479199600000002"/>
    <s v="否"/>
    <m/>
    <m/>
    <m/>
    <m/>
    <m/>
    <m/>
    <m/>
    <m/>
    <m/>
    <m/>
    <m/>
    <s v="固定收益类资产"/>
  </r>
  <r>
    <s v="21淮北建投MTN001"/>
    <s v="淮北市建投控股集团有限公司2021年度第一期中期票据"/>
    <s v="企业债、公司债"/>
    <s v="公司债"/>
    <s v="102100096"/>
    <x v="1051"/>
    <n v="2754823.7217395101"/>
    <n v="282115534.84879363"/>
    <x v="6223"/>
    <n v="4528477.351433629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73"/>
    <s v="AA+"/>
    <n v="1.600678"/>
    <s v="否"/>
    <m/>
    <m/>
    <m/>
    <m/>
    <m/>
    <m/>
    <m/>
    <m/>
    <m/>
    <m/>
    <m/>
    <s v="固定收益类资产"/>
  </r>
  <r>
    <s v="21家庐陵债"/>
    <s v="2021年吉安市家庐陵投资开发有限公司公司债券"/>
    <s v="企业债、公司债"/>
    <s v="企业债"/>
    <s v="2180083"/>
    <x v="1057"/>
    <n v="3305788.4660874121"/>
    <n v="351613578.61845541"/>
    <x v="6224"/>
    <n v="17520678.87026328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4.01"/>
    <s v="AA+"/>
    <n v="4.1629820000000004"/>
    <s v="否"/>
    <m/>
    <m/>
    <m/>
    <m/>
    <m/>
    <m/>
    <m/>
    <m/>
    <m/>
    <m/>
    <m/>
    <s v="固定收益类资产"/>
  </r>
  <r>
    <s v="21眉山发展MTN001"/>
    <s v="眉山发展控股集团有限公司2021年度第一期中期票据"/>
    <s v="企业债、公司债"/>
    <s v="公司债"/>
    <s v="102100526"/>
    <x v="1050"/>
    <n v="1285584.403478438"/>
    <n v="129744030.94040392"/>
    <x v="6225"/>
    <n v="781917.0898678955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91"/>
    <s v="AA+"/>
    <n v="3.3956118200000001"/>
    <s v="否"/>
    <m/>
    <m/>
    <m/>
    <m/>
    <m/>
    <m/>
    <m/>
    <m/>
    <m/>
    <m/>
    <m/>
    <s v="固定收益类资产"/>
  </r>
  <r>
    <s v="21宁乡城投债"/>
    <s v="2021年宁乡市城市建设投资集团有限公司城市停车场建设专项债券"/>
    <s v="企业债、公司债"/>
    <s v="企业债"/>
    <s v="2180125"/>
    <x v="1058"/>
    <n v="2203858.9773916081"/>
    <n v="221776804.46215856"/>
    <x v="6226"/>
    <n v="324238.9779402415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98"/>
    <s v="AA+"/>
    <n v="52.521352800000003"/>
    <s v="否"/>
    <m/>
    <m/>
    <m/>
    <m/>
    <m/>
    <m/>
    <m/>
    <m/>
    <m/>
    <m/>
    <m/>
    <s v="固定收益类资产"/>
  </r>
  <r>
    <s v="21邵阳城投MTN001"/>
    <s v="邵阳市城市建设投资经营集团有限公司2021年度第一期中期票据"/>
    <s v="企业债、公司债"/>
    <s v="公司债"/>
    <s v="102100550"/>
    <x v="1059"/>
    <n v="1377411.860869755"/>
    <n v="138350492.71767104"/>
    <x v="6227"/>
    <n v="824182.8809912266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91"/>
    <s v="AA+"/>
    <n v="3.41346493"/>
    <s v="否"/>
    <m/>
    <m/>
    <m/>
    <m/>
    <m/>
    <m/>
    <m/>
    <m/>
    <m/>
    <m/>
    <m/>
    <s v="固定收益类资产"/>
  </r>
  <r>
    <s v="21邵阳专项债02"/>
    <s v="2021年第二期邵阳市城市建设投资经营集团有限公司城市停车场建设专项债券"/>
    <s v="企业债、公司债"/>
    <s v="企业债"/>
    <s v="2180252"/>
    <x v="1059"/>
    <n v="3030306.0939134611"/>
    <n v="321124267.69304407"/>
    <x v="6228"/>
    <n v="17105870.34253954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4.18"/>
    <s v="AA+"/>
    <n v="27.382435999999998"/>
    <s v="否"/>
    <m/>
    <m/>
    <m/>
    <m/>
    <m/>
    <m/>
    <m/>
    <m/>
    <m/>
    <m/>
    <m/>
    <s v="固定收益类资产"/>
  </r>
  <r>
    <s v="21西宁城投MTN001"/>
    <s v="西宁城市投资管理有限公司2021年度第一期中期票据"/>
    <s v="企业债、公司债"/>
    <s v="公司债"/>
    <s v="102100897"/>
    <x v="1048"/>
    <n v="2203858.9773916081"/>
    <n v="236091019.46629155"/>
    <x v="6229"/>
    <n v="14285836.545690538"/>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01"/>
    <s v="AA-"/>
    <n v="0.86765643999999997"/>
    <s v="否"/>
    <m/>
    <m/>
    <m/>
    <m/>
    <m/>
    <m/>
    <m/>
    <m/>
    <m/>
    <m/>
    <m/>
    <s v="固定收益类资产"/>
  </r>
  <r>
    <s v="21新余城建MTN002"/>
    <s v="新余市城市建设投资开发有限公司2021年度第二期中期票据"/>
    <s v="企业债、公司债"/>
    <s v="公司债"/>
    <s v="102100516"/>
    <x v="1060"/>
    <n v="1652894.233043706"/>
    <n v="166523161.67747176"/>
    <x v="6230"/>
    <n v="896547.94956024946"/>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
    <s v="AA+"/>
    <n v="0.87118370999999994"/>
    <s v="否"/>
    <m/>
    <m/>
    <m/>
    <m/>
    <m/>
    <m/>
    <m/>
    <m/>
    <m/>
    <m/>
    <m/>
    <s v="固定收益类资产"/>
  </r>
  <r>
    <s v="21余姚高铁MTN001"/>
    <s v="余姚市高铁站场建设投资有限公司2021年度第一期中期票据"/>
    <s v="企业债、公司债"/>
    <s v="企业债"/>
    <s v="102100055"/>
    <x v="1061"/>
    <n v="413223.55826092651"/>
    <n v="42244817.979997002"/>
    <x v="6231"/>
    <n v="594362.64864517341"/>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72"/>
    <s v="AA+"/>
    <n v="1.6139768999999999"/>
    <s v="否"/>
    <m/>
    <m/>
    <m/>
    <m/>
    <m/>
    <m/>
    <m/>
    <m/>
    <m/>
    <m/>
    <m/>
    <s v="固定收益类资产"/>
  </r>
  <r>
    <s v="21虞新区债01"/>
    <s v="2021年绍兴市上虞杭州湾新区城市建设投资发展有限公司公司债券(第一期)"/>
    <s v="企业债、公司债"/>
    <s v="企业债"/>
    <s v="2180161"/>
    <x v="1062"/>
    <n v="4224063.0400005821"/>
    <n v="450869082.31651759"/>
    <x v="6232"/>
    <n v="22532193.80829856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6.04"/>
    <s v="AA+"/>
    <n v="48.157897400000003"/>
    <s v="否"/>
    <m/>
    <m/>
    <m/>
    <m/>
    <m/>
    <m/>
    <m/>
    <m/>
    <m/>
    <m/>
    <m/>
    <s v="固定收益类资产"/>
  </r>
  <r>
    <s v="G21新庐1"/>
    <s v="2021年吉安市新庐陵投资发展有限公司绿色债券"/>
    <s v="企业债、公司债"/>
    <s v="企业债"/>
    <s v="152785"/>
    <x v="1063"/>
    <n v="2754823.7217395101"/>
    <n v="281816655.35471016"/>
    <x v="6233"/>
    <n v="1640063.558914992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89"/>
    <s v="AA+"/>
    <n v="38.826054999999997"/>
    <s v="否"/>
    <m/>
    <m/>
    <m/>
    <m/>
    <m/>
    <m/>
    <m/>
    <m/>
    <m/>
    <m/>
    <m/>
    <s v="固定收益类资产"/>
  </r>
  <r>
    <s v="浙商银行活期存款"/>
    <s v="浙商银行活期存款"/>
    <s v="现金及流动性管理工具"/>
    <s v="活期存款"/>
    <s v="HQ1015"/>
    <x v="1064"/>
    <n v="11213664.459037736"/>
    <n v="11213664.459037736"/>
    <x v="6234"/>
    <n v="2909.79173883309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m/>
    <m/>
    <m/>
    <m/>
    <m/>
    <m/>
    <m/>
    <m/>
    <m/>
    <m/>
    <m/>
    <m/>
    <m/>
    <m/>
    <m/>
    <s v="固定收益类资产"/>
  </r>
  <r>
    <s v="16附息国债08"/>
    <s v="2016年记账式附息(八期)国债"/>
    <s v="政府债券"/>
    <s v="国债"/>
    <s v="160008"/>
    <x v="1045"/>
    <n v="563905.43999912776"/>
    <n v="54586198.815328702"/>
    <x v="6235"/>
    <n v="21693.41122110452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01"/>
    <s v="AAA"/>
    <n v="16.418265760000001"/>
    <s v="否"/>
    <m/>
    <m/>
    <m/>
    <m/>
    <m/>
    <m/>
    <m/>
    <m/>
    <m/>
    <m/>
    <m/>
    <s v="固定收益类资产"/>
  </r>
  <r>
    <s v="16附息国债19"/>
    <s v="2016年记账式附息(十九期)国债"/>
    <s v="政府债券"/>
    <s v="国债"/>
    <s v="160019"/>
    <x v="1045"/>
    <n v="1062430.5391287913"/>
    <n v="99457596.963927105"/>
    <x v="6236"/>
    <n v="633408.17399400938"/>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33"/>
    <s v="AAA"/>
    <n v="16.496759350000001"/>
    <s v="否"/>
    <m/>
    <m/>
    <m/>
    <m/>
    <m/>
    <m/>
    <m/>
    <m/>
    <m/>
    <m/>
    <m/>
    <s v="固定收益类资产"/>
  </r>
  <r>
    <s v="16国债19"/>
    <s v="2016年记账式附息(十九期)国债"/>
    <s v="政府债券"/>
    <s v="国债"/>
    <s v="019547"/>
    <x v="1045"/>
    <n v="8803254.4982368164"/>
    <n v="824058458.34499288"/>
    <x v="6237"/>
    <n v="5205255.840774145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4.33"/>
    <s v="AAA"/>
    <n v="16.505387349999999"/>
    <s v="否"/>
    <m/>
    <m/>
    <m/>
    <m/>
    <m/>
    <m/>
    <m/>
    <m/>
    <m/>
    <m/>
    <m/>
    <s v="固定收益类资产"/>
  </r>
  <r>
    <s v="17金隅01"/>
    <s v="北京金隅股份有限公司2017年面向合格投资者公开发行公司债券(第一期)品种一"/>
    <s v="企业债、公司债"/>
    <s v="公司债"/>
    <s v="143125"/>
    <x v="1046"/>
    <n v="16345.085217366021"/>
    <n v="1682377.6789638347"/>
    <x v="6238"/>
    <n v="49438.28540809952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06"/>
    <s v="AA+"/>
    <n v="5.746412E-2"/>
    <s v="否"/>
    <m/>
    <m/>
    <m/>
    <m/>
    <m/>
    <m/>
    <m/>
    <m/>
    <m/>
    <m/>
    <m/>
    <s v="固定收益类资产"/>
  </r>
  <r>
    <s v="17平租05"/>
    <s v="平安国际融资租赁有限公司公开发行2017年公司债券(第三期)"/>
    <s v="企业债、公司债"/>
    <s v="公司债"/>
    <s v="143282"/>
    <x v="1047"/>
    <n v="32690.170434732041"/>
    <n v="3325367.2845792421"/>
    <x v="6239"/>
    <n v="75866.27285557307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36"/>
    <s v="AA+"/>
    <n v="0.36025064000000001"/>
    <s v="否"/>
    <m/>
    <m/>
    <m/>
    <m/>
    <m/>
    <m/>
    <m/>
    <m/>
    <m/>
    <m/>
    <m/>
    <s v="固定收益类资产"/>
  </r>
  <r>
    <s v="17西宁城投MTN001"/>
    <s v="西宁城市投资管理有限公司2017年度第一期中期票据"/>
    <s v="企业债、公司债"/>
    <s v="公司债"/>
    <s v="101764035"/>
    <x v="1048"/>
    <n v="73552.883478147094"/>
    <n v="7614110.8688465264"/>
    <x v="6240"/>
    <n v="295231.19835350016"/>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24"/>
    <s v="AA-"/>
    <n v="0.23699534"/>
    <s v="否"/>
    <m/>
    <m/>
    <m/>
    <m/>
    <m/>
    <m/>
    <m/>
    <m/>
    <m/>
    <m/>
    <m/>
    <s v="固定收益类资产"/>
  </r>
  <r>
    <s v="18津城建MTN008B"/>
    <s v="天津城市基础设施建设投资集团有限公司2018年度第八期中期票据(品种二)"/>
    <s v="企业债、公司债"/>
    <s v="公司债"/>
    <s v="101800352"/>
    <x v="1049"/>
    <n v="65380.340869464082"/>
    <n v="6534952.2546360986"/>
    <x v="6241"/>
    <n v="24181.76983225685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3"/>
    <s v="AA"/>
    <n v="0.89447916000000005"/>
    <s v="否"/>
    <m/>
    <m/>
    <m/>
    <m/>
    <m/>
    <m/>
    <m/>
    <m/>
    <m/>
    <m/>
    <m/>
    <s v="固定收益类资产"/>
  </r>
  <r>
    <s v="18眉山发展MTN001"/>
    <s v="眉山发展(控股)有限责任公司2018年度第一期中期票据"/>
    <s v="企业债、公司债"/>
    <s v="公司债"/>
    <s v="101800303"/>
    <x v="1050"/>
    <n v="16345.085217366021"/>
    <n v="1676839.6053175705"/>
    <x v="6242"/>
    <n v="9412.08195319309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2"/>
    <s v="AA+"/>
    <n v="0.87853910000000002"/>
    <s v="否"/>
    <m/>
    <m/>
    <m/>
    <m/>
    <m/>
    <m/>
    <m/>
    <m/>
    <m/>
    <m/>
    <m/>
    <s v="固定收益类资产"/>
  </r>
  <r>
    <s v="20淮北小微债01"/>
    <s v="2020年第一期淮北市建投控股集团有限公司小微企业增信集合债券"/>
    <s v="企业债、公司债"/>
    <s v="企业债"/>
    <s v="2080436"/>
    <x v="1051"/>
    <n v="122588.13913024515"/>
    <n v="12436838.759909967"/>
    <x v="6243"/>
    <n v="221666.22441581779"/>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68"/>
    <s v="AA+"/>
    <n v="2.41351337"/>
    <s v="否"/>
    <m/>
    <m/>
    <m/>
    <m/>
    <m/>
    <m/>
    <m/>
    <m/>
    <m/>
    <m/>
    <m/>
    <s v="固定收益类资产"/>
  </r>
  <r>
    <s v="20嘉秀01"/>
    <s v="2020年第一期嘉兴市嘉秀发展投资控股集团有限公司公司债券"/>
    <s v="企业债、公司债"/>
    <s v="企业债"/>
    <s v="152692"/>
    <x v="1052"/>
    <n v="122588.13913024515"/>
    <n v="12804834.919553421"/>
    <x v="6244"/>
    <n v="233421.251746781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62"/>
    <s v="AA+"/>
    <n v="57.970422290000002"/>
    <s v="否"/>
    <m/>
    <m/>
    <m/>
    <m/>
    <m/>
    <m/>
    <m/>
    <m/>
    <m/>
    <m/>
    <m/>
    <s v="固定收益类资产"/>
  </r>
  <r>
    <s v="20津投15"/>
    <s v="天津城市基础设施建设投资集团有限公司2020年公开发行公司债券(第八期)(品种一)"/>
    <s v="企业债、公司债"/>
    <s v="公司债"/>
    <s v="163912"/>
    <x v="1049"/>
    <n v="40862.713043415053"/>
    <n v="4122819.922562039"/>
    <x v="6245"/>
    <n v="109406.8355769431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28000000000000003"/>
    <s v="AA"/>
    <n v="2.14837386"/>
    <s v="否"/>
    <m/>
    <m/>
    <m/>
    <m/>
    <m/>
    <m/>
    <m/>
    <m/>
    <m/>
    <m/>
    <m/>
    <s v="固定收益类资产"/>
  </r>
  <r>
    <s v="20浏城建"/>
    <s v="2020年浏阳市城市建设集团有限公司公司债券"/>
    <s v="企业债、公司债"/>
    <s v="企业债"/>
    <s v="152697"/>
    <x v="1053"/>
    <n v="73552.883478147094"/>
    <n v="7727702.7180221183"/>
    <x v="6246"/>
    <n v="132999.73448603984"/>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3.65"/>
    <s v="AA+"/>
    <n v="41.311506000000001"/>
    <s v="否"/>
    <m/>
    <m/>
    <m/>
    <m/>
    <m/>
    <m/>
    <m/>
    <m/>
    <m/>
    <m/>
    <m/>
    <s v="固定收益类资产"/>
  </r>
  <r>
    <s v="20威海债01"/>
    <s v="2020年第一期威海城市投资集团有限公司公司债券"/>
    <s v="企业债、公司债"/>
    <s v="企业债"/>
    <s v="2080432"/>
    <x v="1054"/>
    <n v="49035.255652098058"/>
    <n v="5045488.675552398"/>
    <x v="6247"/>
    <n v="79001.84208529761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67"/>
    <s v="AA+"/>
    <n v="6.2813080000000001"/>
    <s v="否"/>
    <m/>
    <m/>
    <m/>
    <m/>
    <m/>
    <m/>
    <m/>
    <m/>
    <m/>
    <m/>
    <m/>
    <s v="固定收益类资产"/>
  </r>
  <r>
    <s v="21池州建设MTN001"/>
    <s v="池州建设投资集团有限公司2021年度第一期中期票据"/>
    <s v="企业债、公司债"/>
    <s v="公司债"/>
    <s v="102100147"/>
    <x v="1055"/>
    <n v="32690.170434732041"/>
    <n v="3331232.2591125988"/>
    <x v="6248"/>
    <n v="26779.07088814570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87"/>
    <s v="AA+"/>
    <n v="3.4141306199999999"/>
    <s v="否"/>
    <m/>
    <m/>
    <m/>
    <m/>
    <m/>
    <m/>
    <m/>
    <m/>
    <m/>
    <m/>
    <m/>
    <s v="固定收益类资产"/>
  </r>
  <r>
    <s v="21华发实业MTN002"/>
    <s v="珠海华发实业股份有限公司2021年度第二期中期票据"/>
    <s v="企业债、公司债"/>
    <s v="公司债"/>
    <s v="102101186"/>
    <x v="1056"/>
    <n v="163450.85217366021"/>
    <n v="17158233.055074416"/>
    <x v="6249"/>
    <n v="691867.3053955391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1599999999999999"/>
    <s v="AA"/>
    <n v="3.5479199600000002"/>
    <s v="否"/>
    <m/>
    <m/>
    <m/>
    <m/>
    <m/>
    <m/>
    <m/>
    <m/>
    <m/>
    <m/>
    <m/>
    <s v="固定收益类资产"/>
  </r>
  <r>
    <s v="21淮北建投MTN001"/>
    <s v="淮北市建投控股集团有限公司2021年度第一期中期票据"/>
    <s v="企业债、公司债"/>
    <s v="公司债"/>
    <s v="102100096"/>
    <x v="1051"/>
    <n v="245176.2782604903"/>
    <n v="25107972.00120642"/>
    <x v="6250"/>
    <n v="403029.49856637133"/>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73"/>
    <s v="AA+"/>
    <n v="1.600678"/>
    <s v="否"/>
    <m/>
    <m/>
    <m/>
    <m/>
    <m/>
    <m/>
    <m/>
    <m/>
    <m/>
    <m/>
    <m/>
    <s v="固定收益类资产"/>
  </r>
  <r>
    <s v="21家庐陵债"/>
    <s v="2021年吉安市家庐陵投资开发有限公司公司债券"/>
    <s v="企业债、公司债"/>
    <s v="企业债"/>
    <s v="2180083"/>
    <x v="1057"/>
    <n v="294211.53391258838"/>
    <n v="31293221.381544638"/>
    <x v="6251"/>
    <n v="1559321.1297367183"/>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4.01"/>
    <s v="AA+"/>
    <n v="4.1629820000000004"/>
    <s v="否"/>
    <m/>
    <m/>
    <m/>
    <m/>
    <m/>
    <m/>
    <m/>
    <m/>
    <m/>
    <m/>
    <m/>
    <s v="固定收益类资产"/>
  </r>
  <r>
    <s v="21眉山发展MTN001"/>
    <s v="眉山发展控股集团有限公司2021年度第一期中期票据"/>
    <s v="企业债、公司债"/>
    <s v="公司债"/>
    <s v="102100526"/>
    <x v="1050"/>
    <n v="114415.59652156214"/>
    <n v="11547075.909596089"/>
    <x v="6252"/>
    <n v="69589.760132104522"/>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91"/>
    <s v="AA+"/>
    <n v="3.3956118200000001"/>
    <s v="否"/>
    <m/>
    <m/>
    <m/>
    <m/>
    <m/>
    <m/>
    <m/>
    <m/>
    <m/>
    <m/>
    <m/>
    <s v="固定收益类资产"/>
  </r>
  <r>
    <s v="21宁乡城投债"/>
    <s v="2021年宁乡市城市建设投资集团有限公司城市停车场建设专项债券"/>
    <s v="企业债、公司债"/>
    <s v="企业债"/>
    <s v="2180125"/>
    <x v="1058"/>
    <n v="196141.02260839223"/>
    <n v="19737891.427841444"/>
    <x v="6253"/>
    <n v="28856.91205975849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5.98"/>
    <s v="AA+"/>
    <n v="52.521352800000003"/>
    <s v="否"/>
    <m/>
    <m/>
    <m/>
    <m/>
    <m/>
    <m/>
    <m/>
    <m/>
    <m/>
    <m/>
    <m/>
    <s v="固定收益类资产"/>
  </r>
  <r>
    <s v="21邵阳城投MTN001"/>
    <s v="邵阳市城市建设投资经营集团有限公司2021年度第一期中期票据"/>
    <s v="企业债、公司债"/>
    <s v="公司债"/>
    <s v="102100550"/>
    <x v="1059"/>
    <n v="122588.13913024515"/>
    <n v="12313041.532328971"/>
    <x v="6254"/>
    <n v="73351.36900877348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91"/>
    <s v="AA+"/>
    <n v="3.41346493"/>
    <s v="否"/>
    <m/>
    <m/>
    <m/>
    <m/>
    <m/>
    <m/>
    <m/>
    <m/>
    <m/>
    <m/>
    <m/>
    <s v="固定收益类资产"/>
  </r>
  <r>
    <s v="21邵阳专项债02"/>
    <s v="2021年第二期邵阳市城市建设投资经营集团有限公司城市停车场建设专项债券"/>
    <s v="企业债、公司债"/>
    <s v="企业债"/>
    <s v="2180252"/>
    <x v="1059"/>
    <n v="269693.90608653933"/>
    <n v="28579706.276955996"/>
    <x v="6255"/>
    <n v="1522403.627460456"/>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4.18"/>
    <s v="AA+"/>
    <n v="27.382435999999998"/>
    <s v="否"/>
    <m/>
    <m/>
    <m/>
    <m/>
    <m/>
    <m/>
    <m/>
    <m/>
    <m/>
    <m/>
    <m/>
    <s v="固定收益类资产"/>
  </r>
  <r>
    <s v="21西宁城投MTN001"/>
    <s v="西宁城市投资管理有限公司2021年度第一期中期票据"/>
    <s v="企业债、公司债"/>
    <s v="公司债"/>
    <s v="102100897"/>
    <x v="1048"/>
    <n v="196141.02260839223"/>
    <n v="21011840.803708494"/>
    <x v="6256"/>
    <n v="1271423.724309463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01"/>
    <s v="AA-"/>
    <n v="0.86765643999999997"/>
    <s v="否"/>
    <m/>
    <m/>
    <m/>
    <m/>
    <m/>
    <m/>
    <m/>
    <m/>
    <m/>
    <m/>
    <m/>
    <s v="固定收益类资产"/>
  </r>
  <r>
    <s v="21新余城建MTN002"/>
    <s v="新余市城市建设投资开发有限公司2021年度第二期中期票据"/>
    <s v="企业债、公司债"/>
    <s v="公司债"/>
    <s v="102100516"/>
    <x v="1060"/>
    <n v="147105.76695629419"/>
    <n v="14820378.052528253"/>
    <x v="6257"/>
    <n v="79791.780439750655"/>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0.9"/>
    <s v="AA+"/>
    <n v="0.87118370999999994"/>
    <s v="否"/>
    <m/>
    <m/>
    <m/>
    <m/>
    <m/>
    <m/>
    <m/>
    <m/>
    <m/>
    <m/>
    <m/>
    <s v="固定收益类资产"/>
  </r>
  <r>
    <s v="21余姚高铁MTN001"/>
    <s v="余姚市高铁站场建设投资有限公司2021年度第一期中期票据"/>
    <s v="企业债、公司债"/>
    <s v="企业债"/>
    <s v="102100055"/>
    <x v="1061"/>
    <n v="36776.441739073547"/>
    <n v="3759742.2900030059"/>
    <x v="6258"/>
    <n v="52897.621354826697"/>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1.72"/>
    <s v="AA+"/>
    <n v="1.6139768999999999"/>
    <s v="否"/>
    <m/>
    <m/>
    <m/>
    <m/>
    <m/>
    <m/>
    <m/>
    <m/>
    <m/>
    <m/>
    <m/>
    <s v="固定收益类资产"/>
  </r>
  <r>
    <s v="21虞新区债01"/>
    <s v="2021年绍兴市上虞杭州湾新区城市建设投资发展有限公司公司债券(第一期)"/>
    <s v="企业债、公司债"/>
    <s v="企业债"/>
    <s v="2180161"/>
    <x v="1062"/>
    <n v="375936.95999941847"/>
    <n v="40126851.933482468"/>
    <x v="6259"/>
    <n v="2005340.4417014371"/>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6.04"/>
    <s v="AA+"/>
    <n v="48.157897400000003"/>
    <s v="否"/>
    <m/>
    <m/>
    <m/>
    <m/>
    <m/>
    <m/>
    <m/>
    <m/>
    <m/>
    <m/>
    <m/>
    <s v="固定收益类资产"/>
  </r>
  <r>
    <s v="G21新庐1"/>
    <s v="2021年吉安市新庐陵投资发展有限公司绿色债券"/>
    <s v="企业债、公司债"/>
    <s v="企业债"/>
    <s v="152785"/>
    <x v="1063"/>
    <n v="245176.2782604903"/>
    <n v="25081372.055289917"/>
    <x v="6260"/>
    <n v="145963.8510850076"/>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n v="2.89"/>
    <s v="AA+"/>
    <n v="38.826054999999997"/>
    <s v="否"/>
    <m/>
    <m/>
    <m/>
    <m/>
    <m/>
    <m/>
    <m/>
    <m/>
    <m/>
    <m/>
    <m/>
    <s v="固定收益类资产"/>
  </r>
  <r>
    <s v="浙商银行活期存款"/>
    <s v="浙商银行活期存款"/>
    <s v="现金及流动性管理工具"/>
    <s v="活期存款"/>
    <s v="HQ1015"/>
    <x v="1064"/>
    <n v="998003.79096226487"/>
    <n v="998003.79096226487"/>
    <x v="6261"/>
    <n v="258.9682611669038"/>
    <m/>
    <s v="传统&amp;万能"/>
    <s v="华安财保资管安华优选22号固定收益集合资产管理产品"/>
    <s v="华安财保资管安华优选22号固定收益集合资产管理产品"/>
    <s v="HA0180"/>
    <s v="组合类保险资管产品"/>
    <s v="固定收益类保险资管产品"/>
    <n v="1"/>
    <s v="华安财保资产管理有限责任公司"/>
    <n v="9028878091.9099998"/>
    <n v="8747265981.7000008"/>
    <m/>
    <m/>
    <m/>
    <m/>
    <m/>
    <m/>
    <m/>
    <m/>
    <m/>
    <m/>
    <m/>
    <m/>
    <m/>
    <m/>
    <m/>
    <m/>
    <m/>
    <m/>
    <m/>
    <m/>
    <m/>
    <m/>
    <m/>
    <m/>
    <m/>
    <m/>
    <m/>
    <m/>
    <m/>
    <m/>
    <m/>
    <m/>
    <m/>
    <m/>
    <m/>
    <m/>
    <m/>
    <m/>
    <m/>
    <m/>
    <m/>
    <m/>
    <m/>
    <m/>
    <s v="固定收益类资产"/>
  </r>
  <r>
    <s v="招商银行活期存款"/>
    <s v="招商银行活期存款"/>
    <s v="现金及流动性管理工具"/>
    <s v="活期存款"/>
    <m/>
    <x v="576"/>
    <m/>
    <n v="15468.522058488945"/>
    <x v="6262"/>
    <n v="7.4880033283978849"/>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福建海峡银行股份有限公司"/>
    <s v="福建海峡银行股份有限公司协议存款"/>
    <s v="银行存款"/>
    <s v="协议存款"/>
    <s v="F0200015.00"/>
    <x v="620"/>
    <m/>
    <n v="179496.97071184815"/>
    <x v="6263"/>
    <n v="855.60207149576831"/>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s v="城市商业银行"/>
    <n v="0.12970000000000001"/>
    <m/>
    <m/>
    <m/>
    <m/>
    <m/>
    <m/>
    <m/>
    <m/>
    <m/>
    <m/>
    <m/>
    <m/>
    <m/>
    <m/>
    <m/>
    <s v="固定收益类资产"/>
  </r>
  <r>
    <s v="天津银行股份有限公司"/>
    <s v="天津银行股份有限公司协议存款"/>
    <s v="银行存款"/>
    <s v="协议存款"/>
    <s v="1578.HK"/>
    <x v="578"/>
    <m/>
    <n v="664138.79163383821"/>
    <x v="6264"/>
    <n v="2877.9346859646116"/>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s v="城市商业银行"/>
    <n v="0.13489999999999999"/>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475.34901145247863"/>
    <x v="626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存放在中国证券登记结算公司和中央国债登记结算公司的备付金和保证金"/>
    <s v="存放在中国证券登记结算公司和中央国债登记结算公司的备付金和保证金"/>
    <s v="现金及流动性管理工具"/>
    <s v="存放在中国证券登记结算公司和中央国债登记结算公司的备付金和保证金"/>
    <m/>
    <x v="38"/>
    <m/>
    <n v="59.445340068226017"/>
    <x v="626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广州发展"/>
    <s v="广州发展集团股份有限公司"/>
    <s v="股票"/>
    <s v="沪深主板股"/>
    <s v="600098.SH"/>
    <x v="579"/>
    <m/>
    <n v="3309.9109648488297"/>
    <x v="626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中盐化工"/>
    <s v="中盐内蒙古化工股份有限公司"/>
    <s v="股票"/>
    <s v="沪深主板股"/>
    <s v="600328.SH"/>
    <x v="580"/>
    <m/>
    <n v="4203.0526020065445"/>
    <x v="626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宁波韵升"/>
    <s v="宁波韵升股份有限公司"/>
    <s v="股票"/>
    <s v="沪深主板股"/>
    <s v="600366.SH"/>
    <x v="581"/>
    <m/>
    <n v="8972.9350978846196"/>
    <x v="626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华鲁恒升"/>
    <s v="山东华鲁恒升化工股份有限公司"/>
    <s v="股票"/>
    <s v="沪深主板股"/>
    <s v="600426.SH"/>
    <x v="481"/>
    <m/>
    <n v="4391.0959081358042"/>
    <x v="6270"/>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士兰微"/>
    <s v="杭州士兰微电子股份有限公司"/>
    <s v="股票"/>
    <s v="沪深主板股"/>
    <s v="600460.SH"/>
    <x v="582"/>
    <m/>
    <n v="6045.4042860311056"/>
    <x v="627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爱柯迪"/>
    <s v="爱柯迪股份有限公司"/>
    <s v="股票"/>
    <s v="沪深主板股"/>
    <s v="600933.SH"/>
    <x v="583"/>
    <m/>
    <n v="12125.336196505312"/>
    <x v="627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赤峰黄金"/>
    <s v="赤峰吉隆黄金矿业股份有限公司"/>
    <s v="股票"/>
    <s v="沪深主板股"/>
    <s v="600988.SH"/>
    <x v="472"/>
    <m/>
    <n v="4603.8370281513735"/>
    <x v="6273"/>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紫金矿业"/>
    <s v="紫金矿业集团股份有限公司"/>
    <s v="股票"/>
    <s v="沪深主板股"/>
    <s v="601899.SH"/>
    <x v="397"/>
    <m/>
    <n v="8991.2347422499042"/>
    <x v="6274"/>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中国汽研"/>
    <s v="中国汽车工程研究院股份有限公司"/>
    <s v="股票"/>
    <s v="沪深主板股"/>
    <s v="601965.SH"/>
    <x v="584"/>
    <m/>
    <n v="7910.0146175566697"/>
    <x v="627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春风动力"/>
    <s v="浙江春风动力股份有限公司"/>
    <s v="股票"/>
    <s v="沪深主板股"/>
    <s v="603129.SH"/>
    <x v="585"/>
    <m/>
    <n v="5625.6959071071597"/>
    <x v="627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天目湖"/>
    <s v="江苏天目湖旅游股份有限公司"/>
    <s v="股票"/>
    <s v="沪深主板股"/>
    <s v="603136.SH"/>
    <x v="586"/>
    <m/>
    <n v="1308.2851927200936"/>
    <x v="627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新泉股份"/>
    <s v="江苏新泉汽车饰件股份有限公司"/>
    <s v="股票"/>
    <s v="沪深主板股"/>
    <s v="603179.SH"/>
    <x v="587"/>
    <m/>
    <n v="6447.3617248795363"/>
    <x v="627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海容冷链"/>
    <s v="青岛海容商用冷链股份有限公司"/>
    <s v="股票"/>
    <s v="沪深主板股"/>
    <s v="603187.SH"/>
    <x v="588"/>
    <m/>
    <n v="8620.3806102852104"/>
    <x v="627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望变电气"/>
    <s v="重庆望变电气(集团)股份有限公司"/>
    <s v="股票"/>
    <s v="沪深主板股"/>
    <s v="603191.SH"/>
    <x v="285"/>
    <m/>
    <n v="7.7276676836923448"/>
    <x v="628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中谷物流"/>
    <s v="上海中谷物流股份有限公司"/>
    <s v="股票"/>
    <s v="沪深主板股"/>
    <s v="603565.SH"/>
    <x v="589"/>
    <m/>
    <n v="11593.505124574694"/>
    <x v="628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高能环境"/>
    <s v="北京高能时代环境技术股份有限公司"/>
    <s v="股票"/>
    <s v="沪深主板股"/>
    <s v="603588.SH"/>
    <x v="590"/>
    <m/>
    <n v="8555.2079526743"/>
    <x v="628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口子窖"/>
    <s v="安徽口子酒业股份有限公司"/>
    <s v="股票"/>
    <s v="沪深主板股"/>
    <s v="603589.SH"/>
    <x v="480"/>
    <m/>
    <n v="5165.2914903416022"/>
    <x v="6283"/>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索通发展"/>
    <s v="索通发展股份有限公司"/>
    <s v="股票"/>
    <s v="沪深主板股"/>
    <s v="603612.SH"/>
    <x v="591"/>
    <m/>
    <n v="3329.7926955139687"/>
    <x v="628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圣泉集团"/>
    <s v="济南圣泉集团股份有限公司"/>
    <s v="股票"/>
    <s v="沪深主板股"/>
    <s v="605589.SH"/>
    <x v="592"/>
    <m/>
    <n v="1068.8227176685934"/>
    <x v="628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平安银行"/>
    <s v="平安银行股份有限公司"/>
    <s v="股票"/>
    <s v="沪深主板股"/>
    <s v="000001.SZ"/>
    <x v="593"/>
    <m/>
    <n v="2706.9004768806121"/>
    <x v="6286"/>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铜陵有色"/>
    <s v="铜陵有色金属集团股份有限公司"/>
    <s v="股票"/>
    <s v="沪深主板股"/>
    <s v="000630.SZ"/>
    <x v="470"/>
    <m/>
    <n v="5781.1684288686283"/>
    <x v="628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新洋丰"/>
    <s v="新洋丰农业科技股份有限公司"/>
    <s v="股票"/>
    <s v="沪深主板股"/>
    <s v="000902.SZ"/>
    <x v="594"/>
    <m/>
    <n v="9303.2300943472637"/>
    <x v="628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河钢资源"/>
    <s v="河钢资源股份有限公司"/>
    <s v="股票"/>
    <s v="沪深主板股"/>
    <s v="000923.SZ"/>
    <x v="595"/>
    <m/>
    <n v="2055.125436589406"/>
    <x v="628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石基信息"/>
    <s v="北京中长石基信息技术股份有限公司"/>
    <s v="股票"/>
    <s v="沪深主板股"/>
    <s v="002153.SZ"/>
    <x v="596"/>
    <m/>
    <n v="9701.8506306610689"/>
    <x v="629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纳思达"/>
    <s v="纳思达股份有限公司"/>
    <s v="股票"/>
    <s v="沪深主板股"/>
    <s v="002180.SZ"/>
    <x v="597"/>
    <m/>
    <n v="5297.0853102176752"/>
    <x v="629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海康威视"/>
    <s v="杭州海康威视数字技术股份有限公司"/>
    <s v="股票"/>
    <s v="沪深主板股"/>
    <s v="002415.SZ"/>
    <x v="466"/>
    <m/>
    <n v="2861.8480956506273"/>
    <x v="6292"/>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视源股份"/>
    <s v="广州视源电子科技股份有限公司"/>
    <s v="股票"/>
    <s v="沪深主板股"/>
    <s v="002841.SZ"/>
    <x v="598"/>
    <m/>
    <n v="14306.892442479861"/>
    <x v="6293"/>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欣旺达"/>
    <s v="欣旺达电子股份有限公司"/>
    <s v="股票"/>
    <s v="创业板股"/>
    <s v="300207.SZ"/>
    <x v="599"/>
    <m/>
    <n v="1294.9411545713128"/>
    <x v="629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菲利华"/>
    <s v="湖北菲利华石英玻璃股份有限公司"/>
    <s v="股票"/>
    <s v="创业板股"/>
    <s v="300395.SZ"/>
    <x v="600"/>
    <m/>
    <n v="5746.8791225535433"/>
    <x v="629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贝斯特"/>
    <s v="无锡贝斯特精机股份有限公司"/>
    <s v="股票"/>
    <s v="创业板股"/>
    <s v="300580.SZ"/>
    <x v="601"/>
    <m/>
    <n v="4220.9910625673629"/>
    <x v="629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普利制药"/>
    <s v="海南普利制药股份有限公司"/>
    <s v="股票"/>
    <s v="创业板股"/>
    <s v="300630.SZ"/>
    <x v="602"/>
    <m/>
    <n v="3436.3513952716044"/>
    <x v="629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赛意信息"/>
    <s v="广州赛意信息科技股份有限公司"/>
    <s v="股票"/>
    <s v="创业板股"/>
    <s v="300687.SZ"/>
    <x v="603"/>
    <m/>
    <n v="7625.5163166541734"/>
    <x v="629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宏达电子"/>
    <s v="株洲宏达电子股份有限公司"/>
    <s v="股票"/>
    <s v="创业板股"/>
    <s v="300726.SZ"/>
    <x v="604"/>
    <m/>
    <n v="395.35388889351839"/>
    <x v="629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天宜上佳"/>
    <s v="北京天宜上佳高新材料股份有限公司"/>
    <s v="股票"/>
    <s v="科创板股"/>
    <s v="688033.SH"/>
    <x v="605"/>
    <m/>
    <n v="3480.1255907645591"/>
    <x v="630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映翰通"/>
    <s v="北京映翰通网络技术股份有限公司"/>
    <s v="股票"/>
    <s v="科创板股"/>
    <s v="688080.SH"/>
    <x v="606"/>
    <m/>
    <n v="4181.3405945801487"/>
    <x v="630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晶晨股份"/>
    <s v="晶晨半导体(上海)股份有限公司"/>
    <s v="股票"/>
    <s v="科创板股"/>
    <s v="688099.SH"/>
    <x v="607"/>
    <m/>
    <n v="286.47161879971469"/>
    <x v="630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石头科技"/>
    <s v="北京石头世纪科技股份有限公司"/>
    <s v="股票"/>
    <s v="科创板股"/>
    <s v="688169.SH"/>
    <x v="608"/>
    <m/>
    <n v="5529.5529319181114"/>
    <x v="6303"/>
    <n v="0"/>
    <n v="0"/>
    <s v="传统户"/>
    <s v="稳精3-46期"/>
    <s v="大家资产-稳健精选3号（第四十六期）集合资产管理产品"/>
    <s v="AB0162"/>
    <s v="组合类保险资管产品"/>
    <s v="固定收益类保险资管产品"/>
    <n v="1"/>
    <s v="大家资产管理有限公司"/>
    <n v="1218933.28"/>
    <n v="1134292.5"/>
    <m/>
    <m/>
    <m/>
    <m/>
    <s v="是"/>
    <m/>
    <m/>
    <m/>
    <m/>
    <m/>
    <m/>
    <m/>
    <m/>
    <m/>
    <m/>
    <m/>
    <m/>
    <m/>
    <m/>
    <m/>
    <m/>
    <m/>
    <m/>
    <m/>
    <m/>
    <m/>
    <m/>
    <m/>
    <m/>
    <m/>
    <m/>
    <m/>
    <m/>
    <m/>
    <m/>
    <m/>
    <m/>
    <m/>
    <m/>
    <m/>
    <m/>
    <m/>
    <m/>
    <m/>
    <s v="固定收益类资产"/>
  </r>
  <r>
    <s v="高测股份"/>
    <s v="青岛高测科技股份有限公司"/>
    <s v="股票"/>
    <s v="科创板股"/>
    <s v="688556.SH"/>
    <x v="609"/>
    <m/>
    <n v="3545.5729325897505"/>
    <x v="630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中控技术"/>
    <s v="浙江中控技术股份有限公司"/>
    <s v="股票"/>
    <s v="科创板股"/>
    <s v="688777.SH"/>
    <x v="610"/>
    <m/>
    <n v="6395.8161182911281"/>
    <x v="630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嘉环科技"/>
    <s v="嘉环科技股份有限公司"/>
    <s v="股票"/>
    <s v="沪深主板股"/>
    <s v="603206.SH"/>
    <x v="401"/>
    <m/>
    <n v="8.9196711667955864"/>
    <x v="630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德龙激光"/>
    <s v="苏州德龙激光股份有限公司"/>
    <s v="股票"/>
    <s v="科创板股"/>
    <s v="688170.SH"/>
    <x v="487"/>
    <m/>
    <n v="121.99576233340217"/>
    <x v="630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景业智能"/>
    <s v="杭州景业智能科技股份有限公司"/>
    <s v="股票"/>
    <s v="科创板股"/>
    <s v="688290.SH"/>
    <x v="304"/>
    <m/>
    <n v="88.509866509526972"/>
    <x v="630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中国海油"/>
    <s v="中国海洋石油有限公司"/>
    <s v="股票"/>
    <s v="沪深主板股"/>
    <s v="600938.SH"/>
    <x v="317"/>
    <m/>
    <n v="162.83965182978866"/>
    <x v="630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星辉环材"/>
    <s v="星辉环保材料股份有限公司"/>
    <s v="股票"/>
    <s v="创业板股"/>
    <s v="300834.SZ"/>
    <x v="331"/>
    <m/>
    <n v="35.011009785225482"/>
    <x v="631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争光股份"/>
    <s v="浙江争光实业股份有限公司"/>
    <s v="股票"/>
    <s v="创业板股"/>
    <s v="301092.SZ"/>
    <x v="332"/>
    <m/>
    <n v="11.601212311654029"/>
    <x v="631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百诚医药"/>
    <s v="杭州百诚医药科技股份有限公司"/>
    <s v="股票"/>
    <s v="创业板股"/>
    <s v="301096.SZ"/>
    <x v="334"/>
    <m/>
    <n v="26.28984431834013"/>
    <x v="631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风光股份"/>
    <s v="营口风光新材料股份有限公司"/>
    <s v="股票"/>
    <s v="创业板股"/>
    <s v="301100.SZ"/>
    <x v="419"/>
    <m/>
    <n v="15.175104696709351"/>
    <x v="6313"/>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明月镜片"/>
    <s v="明月镜片股份有限公司"/>
    <s v="股票"/>
    <s v="创业板股"/>
    <s v="301101.SZ"/>
    <x v="420"/>
    <m/>
    <n v="7.4386057620579846"/>
    <x v="631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粤万年青"/>
    <s v="广东万年青制药股份有限公司"/>
    <s v="股票"/>
    <s v="创业板股"/>
    <s v="301111.SZ"/>
    <x v="423"/>
    <m/>
    <n v="2.5207118591006261"/>
    <x v="631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佳缘科技"/>
    <s v="佳缘科技股份有限公司"/>
    <s v="股票"/>
    <s v="创业板股"/>
    <s v="301117.SZ"/>
    <x v="338"/>
    <m/>
    <n v="15.540847724231813"/>
    <x v="631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奕东电子"/>
    <s v="奕东电子科技股份有限公司"/>
    <s v="股票"/>
    <s v="创业板股"/>
    <s v="301123.SZ"/>
    <x v="339"/>
    <m/>
    <n v="39.695072984436514"/>
    <x v="631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达嘉维康"/>
    <s v="湖南达嘉维康医药产业股份有限公司"/>
    <s v="股票"/>
    <s v="创业板股"/>
    <s v="301126.SZ"/>
    <x v="340"/>
    <m/>
    <n v="5.6397589203721266"/>
    <x v="631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华研精机"/>
    <s v="广州华研精密机械股份有限公司"/>
    <s v="股票"/>
    <s v="创业板股"/>
    <s v="301138.SZ"/>
    <x v="306"/>
    <m/>
    <n v="5.8248202971760419"/>
    <x v="631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海力风电"/>
    <s v="江苏海力风电设备科技股份有限公司"/>
    <s v="股票"/>
    <s v="创业板股"/>
    <s v="301155.SZ"/>
    <x v="431"/>
    <m/>
    <n v="62.28099731213765"/>
    <x v="632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优宁维"/>
    <s v="上海优宁维生物科技股份有限公司"/>
    <s v="股票"/>
    <s v="创业板股"/>
    <s v="301166.SZ"/>
    <x v="308"/>
    <m/>
    <n v="20.545187368283997"/>
    <x v="632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通灵股份"/>
    <s v="江苏通灵电器股份有限公司"/>
    <s v="股票"/>
    <s v="创业板股"/>
    <s v="301168.SZ"/>
    <x v="309"/>
    <m/>
    <n v="12.626534907754246"/>
    <x v="632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迪阿股份"/>
    <s v="迪阿股份有限公司"/>
    <s v="股票"/>
    <s v="创业板股"/>
    <s v="301177.SZ"/>
    <x v="310"/>
    <m/>
    <n v="38.182882804977481"/>
    <x v="6323"/>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泽宇智能"/>
    <s v="江苏泽宇智能电力股份有限公司"/>
    <s v="股票"/>
    <s v="创业板股"/>
    <s v="301179.SZ"/>
    <x v="341"/>
    <m/>
    <n v="14.92357559165084"/>
    <x v="632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标榜股份"/>
    <s v="江阴标榜汽车部件股份有限公司"/>
    <s v="股票"/>
    <s v="创业板股"/>
    <s v="301181.SZ"/>
    <x v="311"/>
    <m/>
    <n v="8.3807135625361902"/>
    <x v="632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凯旺科技"/>
    <s v="河南凯旺电子科技股份有限公司"/>
    <s v="股票"/>
    <s v="创业板股"/>
    <s v="301182.SZ"/>
    <x v="356"/>
    <m/>
    <n v="4.8192782672482695"/>
    <x v="632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奥尼电子"/>
    <s v="深圳奥尼电子股份有限公司"/>
    <s v="股票"/>
    <s v="创业板股"/>
    <s v="301189.SZ"/>
    <x v="573"/>
    <m/>
    <n v="24.114592329071527"/>
    <x v="632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家联科技"/>
    <s v="宁波家联科技股份有限公司"/>
    <s v="股票"/>
    <s v="创业板股"/>
    <s v="301193.SZ"/>
    <x v="312"/>
    <m/>
    <n v="8.4393911222618936"/>
    <x v="6328"/>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唯科科技"/>
    <s v="厦门唯科模塑科技股份有限公司"/>
    <s v="股票"/>
    <s v="创业板股"/>
    <s v="301196.SZ"/>
    <x v="313"/>
    <m/>
    <n v="20.128790295626654"/>
    <x v="6329"/>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喜悦智行"/>
    <s v="宁波喜悦智行科技股份有限公司"/>
    <s v="股票"/>
    <s v="创业板股"/>
    <s v="301198.SZ"/>
    <x v="543"/>
    <m/>
    <n v="3.7496199193822233"/>
    <x v="6330"/>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迈赫股份"/>
    <s v="迈赫机器人自动化股份有限公司"/>
    <s v="股票"/>
    <s v="创业板股"/>
    <s v="301199.SZ"/>
    <x v="342"/>
    <m/>
    <n v="10.248559039763682"/>
    <x v="6331"/>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诚达药业"/>
    <s v="诚达药业股份有限公司"/>
    <s v="股票"/>
    <s v="创业板股"/>
    <s v="301201.SZ"/>
    <x v="344"/>
    <m/>
    <n v="29.748607346380872"/>
    <x v="6332"/>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三元生物"/>
    <s v="山东三元生物科技股份有限公司"/>
    <s v="股票"/>
    <s v="创业板股"/>
    <s v="301206.SZ"/>
    <x v="435"/>
    <m/>
    <n v="59.249437074391111"/>
    <x v="6333"/>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华兰疫苗"/>
    <s v="华兰生物疫苗股份有限公司"/>
    <s v="股票"/>
    <s v="创业板股"/>
    <s v="301207.SZ"/>
    <x v="345"/>
    <m/>
    <n v="32.569222744146856"/>
    <x v="6334"/>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光庭信息"/>
    <s v="武汉光庭信息技术股份有限公司"/>
    <s v="股票"/>
    <s v="创业板股"/>
    <s v="301221.SZ"/>
    <x v="358"/>
    <m/>
    <n v="19.946618820051199"/>
    <x v="6335"/>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华康医疗"/>
    <s v="武汉华康世纪医疗股份有限公司"/>
    <s v="股票"/>
    <s v="创业板股"/>
    <s v="301235.SZ"/>
    <x v="346"/>
    <m/>
    <n v="13.05032725560492"/>
    <x v="6336"/>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华宝添益ETF"/>
    <s v="华宝现金添益交易型货币市场基金"/>
    <s v="证券投资基金"/>
    <s v="货币市场基金"/>
    <s v="511990.SH"/>
    <x v="611"/>
    <m/>
    <n v="49601.531242728379"/>
    <x v="6337"/>
    <n v="0"/>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m/>
    <m/>
    <m/>
    <m/>
    <m/>
    <m/>
    <m/>
    <m/>
    <m/>
    <m/>
    <m/>
    <m/>
    <m/>
    <m/>
    <m/>
    <s v="固定收益类资产"/>
  </r>
  <r>
    <s v="19陕煤债02"/>
    <s v="陕西煤业化工集团有限责任公司"/>
    <s v="企业债、公司债"/>
    <s v="企业债"/>
    <s v="1980400.IB"/>
    <x v="612"/>
    <m/>
    <n v="54388.928352970332"/>
    <x v="6338"/>
    <n v="785.60659952728554"/>
    <n v="0"/>
    <s v="传统户"/>
    <s v="稳精3-46期"/>
    <s v="大家资产-稳健精选3号（第四十六期）集合资产管理产品"/>
    <s v="AB0162"/>
    <s v="组合类保险资管产品"/>
    <s v="固定收益类保险资管产品"/>
    <n v="1"/>
    <s v="大家资产管理有限公司"/>
    <n v="1218933.28"/>
    <n v="1134292.5"/>
    <m/>
    <m/>
    <m/>
    <m/>
    <s v="否"/>
    <m/>
    <m/>
    <m/>
    <m/>
    <m/>
    <m/>
    <m/>
    <m/>
    <m/>
    <m/>
    <m/>
    <m/>
    <m/>
    <m/>
    <m/>
    <m/>
    <m/>
    <m/>
    <m/>
    <m/>
    <m/>
    <m/>
    <m/>
    <m/>
    <n v="0.66027397260273968"/>
    <s v="AAA"/>
    <n v="5.7888000000000002"/>
    <m/>
    <m/>
    <m/>
    <m/>
    <m/>
    <m/>
    <m/>
    <m/>
    <m/>
    <m/>
    <m/>
    <m/>
    <s v="固定收益类资产"/>
  </r>
  <r>
    <s v="泰康资产管理有限责任公司尊享配置资产管理产品"/>
    <s v="泰康资产管理有限责任公司尊享配置资产管理产品"/>
    <s v="组合类保险资管产品"/>
    <s v="固定收益类保险资管产品"/>
    <s v="TK0354"/>
    <x v="1065"/>
    <m/>
    <n v="600000000"/>
    <x v="6339"/>
    <m/>
    <m/>
    <s v="万能"/>
    <m/>
    <m/>
    <m/>
    <m/>
    <m/>
    <m/>
    <m/>
    <m/>
    <m/>
    <m/>
    <m/>
    <m/>
    <m/>
    <m/>
    <m/>
    <m/>
    <m/>
    <m/>
    <m/>
    <m/>
    <m/>
    <m/>
    <m/>
    <m/>
    <m/>
    <m/>
    <m/>
    <m/>
    <m/>
    <m/>
    <m/>
    <m/>
    <m/>
    <m/>
    <m/>
    <m/>
    <m/>
    <m/>
    <m/>
    <m/>
    <m/>
    <m/>
    <m/>
    <m/>
    <m/>
    <m/>
    <m/>
    <m/>
    <m/>
    <m/>
    <m/>
    <m/>
    <m/>
    <s v="固定收益类资产"/>
  </r>
  <r>
    <s v="开泰－稳健增值投资产品"/>
    <s v="开泰－稳健增值投资产品"/>
    <s v="组合类保险资管产品"/>
    <s v="固定收益类保险资管产品"/>
    <s v="T20001"/>
    <x v="1065"/>
    <m/>
    <n v="1300000000"/>
    <x v="6340"/>
    <m/>
    <m/>
    <s v="万能"/>
    <m/>
    <m/>
    <m/>
    <m/>
    <m/>
    <m/>
    <m/>
    <m/>
    <m/>
    <m/>
    <m/>
    <m/>
    <m/>
    <m/>
    <m/>
    <m/>
    <m/>
    <m/>
    <m/>
    <m/>
    <m/>
    <m/>
    <m/>
    <m/>
    <m/>
    <m/>
    <m/>
    <m/>
    <m/>
    <m/>
    <m/>
    <m/>
    <m/>
    <m/>
    <m/>
    <m/>
    <m/>
    <m/>
    <m/>
    <m/>
    <m/>
    <m/>
    <m/>
    <m/>
    <m/>
    <m/>
    <m/>
    <m/>
    <m/>
    <m/>
    <m/>
    <m/>
    <m/>
    <s v="固定收益类资产"/>
  </r>
  <r>
    <s v="永嘉"/>
    <s v="光大永明-永嘉资产管理产品"/>
    <s v="组合类保险资管产品"/>
    <s v="固定收益类保险资管产品"/>
    <n v="11916680218"/>
    <x v="202"/>
    <m/>
    <n v="12371313.1"/>
    <x v="6341"/>
    <m/>
    <m/>
    <s v="传统"/>
    <m/>
    <m/>
    <m/>
    <m/>
    <m/>
    <m/>
    <m/>
    <m/>
    <m/>
    <m/>
    <m/>
    <m/>
    <m/>
    <m/>
    <m/>
    <m/>
    <m/>
    <m/>
    <m/>
    <m/>
    <m/>
    <m/>
    <m/>
    <m/>
    <m/>
    <m/>
    <m/>
    <m/>
    <m/>
    <m/>
    <m/>
    <m/>
    <m/>
    <m/>
    <m/>
    <m/>
    <m/>
    <m/>
    <m/>
    <m/>
    <m/>
    <m/>
    <m/>
    <m/>
    <m/>
    <m/>
    <m/>
    <m/>
    <m/>
    <m/>
    <m/>
    <m/>
    <m/>
    <s v="固定收益类资产"/>
  </r>
  <r>
    <s v="永鑫"/>
    <s v="光大永明-永鑫资产管理产品"/>
    <s v="组合类保险资管产品"/>
    <s v="固定收益类保险资管产品"/>
    <n v="11916680217"/>
    <x v="202"/>
    <m/>
    <n v="14623422.640000001"/>
    <x v="6342"/>
    <m/>
    <m/>
    <s v="传统"/>
    <m/>
    <m/>
    <m/>
    <m/>
    <m/>
    <m/>
    <m/>
    <m/>
    <m/>
    <m/>
    <m/>
    <m/>
    <m/>
    <m/>
    <m/>
    <m/>
    <m/>
    <m/>
    <m/>
    <m/>
    <m/>
    <m/>
    <m/>
    <m/>
    <m/>
    <m/>
    <m/>
    <m/>
    <m/>
    <m/>
    <m/>
    <m/>
    <m/>
    <m/>
    <m/>
    <m/>
    <m/>
    <m/>
    <m/>
    <m/>
    <m/>
    <m/>
    <m/>
    <m/>
    <m/>
    <m/>
    <m/>
    <m/>
    <m/>
    <m/>
    <m/>
    <m/>
    <m/>
    <s v="固定收益类资产"/>
  </r>
  <r>
    <s v="聚宝2号"/>
    <s v="光大永明-聚宝2号管理产品"/>
    <s v="组合类保险资管产品"/>
    <s v="固定收益类保险资管产品"/>
    <n v="11915680206"/>
    <x v="202"/>
    <m/>
    <n v="578482402.05999994"/>
    <x v="6343"/>
    <m/>
    <m/>
    <s v="万能"/>
    <m/>
    <m/>
    <m/>
    <m/>
    <m/>
    <m/>
    <m/>
    <m/>
    <m/>
    <m/>
    <m/>
    <m/>
    <m/>
    <m/>
    <m/>
    <m/>
    <m/>
    <m/>
    <m/>
    <m/>
    <m/>
    <m/>
    <m/>
    <m/>
    <m/>
    <m/>
    <m/>
    <m/>
    <m/>
    <m/>
    <m/>
    <m/>
    <m/>
    <m/>
    <m/>
    <m/>
    <m/>
    <m/>
    <m/>
    <m/>
    <m/>
    <m/>
    <m/>
    <m/>
    <m/>
    <m/>
    <m/>
    <m/>
    <m/>
    <m/>
    <m/>
    <m/>
    <m/>
    <s v="固定收益类资产"/>
  </r>
  <r>
    <s v="平安创赢130号"/>
    <s v="平安资产创赢 130号资产管理产品"/>
    <s v="组合类保险资管产品"/>
    <s v="固定收益类保险资管产品"/>
    <s v="ZH2020110008"/>
    <x v="1066"/>
    <m/>
    <n v="722714880"/>
    <x v="6344"/>
    <m/>
    <m/>
    <s v="传统"/>
    <m/>
    <m/>
    <m/>
    <m/>
    <m/>
    <m/>
    <m/>
    <m/>
    <m/>
    <m/>
    <m/>
    <m/>
    <m/>
    <m/>
    <m/>
    <m/>
    <m/>
    <m/>
    <m/>
    <m/>
    <m/>
    <m/>
    <m/>
    <m/>
    <m/>
    <m/>
    <m/>
    <m/>
    <m/>
    <m/>
    <m/>
    <m/>
    <m/>
    <m/>
    <m/>
    <m/>
    <m/>
    <m/>
    <m/>
    <m/>
    <m/>
    <m/>
    <m/>
    <m/>
    <m/>
    <m/>
    <m/>
    <m/>
    <m/>
    <m/>
    <m/>
    <m/>
    <m/>
    <s v="固定收益类资产"/>
  </r>
  <r>
    <s v="平安创赢131号"/>
    <s v="平安资产创赢 131号资产管理产品"/>
    <s v="组合类保险资管产品"/>
    <s v="固定收益类保险资管产品"/>
    <s v="ZH2020110004"/>
    <x v="1066"/>
    <m/>
    <n v="706254600"/>
    <x v="6345"/>
    <m/>
    <m/>
    <s v="传统"/>
    <m/>
    <m/>
    <m/>
    <m/>
    <m/>
    <m/>
    <m/>
    <m/>
    <m/>
    <m/>
    <m/>
    <m/>
    <m/>
    <m/>
    <m/>
    <m/>
    <m/>
    <m/>
    <m/>
    <m/>
    <m/>
    <m/>
    <m/>
    <m/>
    <m/>
    <m/>
    <m/>
    <m/>
    <m/>
    <m/>
    <m/>
    <m/>
    <m/>
    <m/>
    <m/>
    <m/>
    <m/>
    <m/>
    <m/>
    <m/>
    <m/>
    <m/>
    <m/>
    <m/>
    <m/>
    <m/>
    <m/>
    <m/>
    <m/>
    <m/>
    <m/>
    <m/>
    <m/>
    <s v="固定收益类资产"/>
  </r>
  <r>
    <s v="平安创赢132号"/>
    <s v="平安资产创赢 132号资产管理产品"/>
    <s v="组合类保险资管产品"/>
    <s v="固定收益类保险资管产品"/>
    <s v="ZH2020110005"/>
    <x v="1066"/>
    <m/>
    <n v="686810880"/>
    <x v="6346"/>
    <m/>
    <m/>
    <s v="传统"/>
    <m/>
    <m/>
    <m/>
    <m/>
    <m/>
    <m/>
    <m/>
    <m/>
    <m/>
    <m/>
    <m/>
    <m/>
    <m/>
    <m/>
    <m/>
    <m/>
    <m/>
    <m/>
    <m/>
    <m/>
    <m/>
    <m/>
    <m/>
    <m/>
    <m/>
    <m/>
    <m/>
    <m/>
    <m/>
    <m/>
    <m/>
    <m/>
    <m/>
    <m/>
    <m/>
    <m/>
    <m/>
    <m/>
    <m/>
    <m/>
    <m/>
    <m/>
    <m/>
    <m/>
    <m/>
    <m/>
    <m/>
    <m/>
    <m/>
    <m/>
    <m/>
    <m/>
    <m/>
    <s v="固定收益类资产"/>
  </r>
  <r>
    <s v="平安创赢133号"/>
    <s v="平安资产创赢 133号资产管理产品"/>
    <s v="组合类保险资管产品"/>
    <s v="固定收益类保险资管产品"/>
    <s v="ZH2020110006"/>
    <x v="1066"/>
    <m/>
    <n v="720157000"/>
    <x v="6347"/>
    <m/>
    <m/>
    <s v="传统"/>
    <m/>
    <m/>
    <m/>
    <m/>
    <m/>
    <m/>
    <m/>
    <m/>
    <m/>
    <m/>
    <m/>
    <m/>
    <m/>
    <m/>
    <m/>
    <m/>
    <m/>
    <m/>
    <m/>
    <m/>
    <m/>
    <m/>
    <m/>
    <m/>
    <m/>
    <m/>
    <m/>
    <m/>
    <m/>
    <m/>
    <m/>
    <m/>
    <m/>
    <m/>
    <m/>
    <m/>
    <m/>
    <m/>
    <m/>
    <m/>
    <m/>
    <m/>
    <m/>
    <m/>
    <m/>
    <m/>
    <m/>
    <m/>
    <m/>
    <m/>
    <m/>
    <m/>
    <m/>
    <s v="固定收益类资产"/>
  </r>
  <r>
    <s v="新华资产-明义五号资产管理产品"/>
    <s v="新华资产-明义五号资产管理产品"/>
    <s v="组合类保险资管产品"/>
    <s v="固定收益类保险资管产品"/>
    <m/>
    <x v="1067"/>
    <m/>
    <n v="706940890.17999995"/>
    <x v="6348"/>
    <m/>
    <m/>
    <s v="万能"/>
    <m/>
    <m/>
    <m/>
    <m/>
    <m/>
    <m/>
    <m/>
    <m/>
    <m/>
    <m/>
    <m/>
    <m/>
    <m/>
    <m/>
    <m/>
    <m/>
    <m/>
    <m/>
    <m/>
    <m/>
    <m/>
    <m/>
    <m/>
    <m/>
    <m/>
    <m/>
    <m/>
    <m/>
    <m/>
    <m/>
    <m/>
    <m/>
    <m/>
    <m/>
    <m/>
    <m/>
    <m/>
    <m/>
    <m/>
    <m/>
    <m/>
    <m/>
    <m/>
    <m/>
    <m/>
    <m/>
    <m/>
    <m/>
    <m/>
    <m/>
    <m/>
    <m/>
    <m/>
    <s v="固定收益类资产"/>
  </r>
  <r>
    <s v="新华资产-明义六号资产管理产品"/>
    <s v="新华资产-明义六号资产管理产品"/>
    <s v="组合类保险资管产品"/>
    <s v="固定收益类保险资管产品"/>
    <m/>
    <x v="1067"/>
    <m/>
    <n v="706795395.11000001"/>
    <x v="6349"/>
    <m/>
    <m/>
    <s v="万能"/>
    <m/>
    <m/>
    <m/>
    <m/>
    <m/>
    <m/>
    <m/>
    <m/>
    <m/>
    <m/>
    <m/>
    <m/>
    <m/>
    <m/>
    <m/>
    <m/>
    <m/>
    <m/>
    <m/>
    <m/>
    <m/>
    <m/>
    <m/>
    <m/>
    <m/>
    <m/>
    <m/>
    <m/>
    <m/>
    <m/>
    <m/>
    <m/>
    <m/>
    <m/>
    <m/>
    <m/>
    <m/>
    <m/>
    <m/>
    <m/>
    <m/>
    <m/>
    <m/>
    <m/>
    <m/>
    <m/>
    <m/>
    <m/>
    <m/>
    <m/>
    <m/>
    <m/>
    <m/>
    <s v="固定收益类资产"/>
  </r>
  <r>
    <s v="新华资产-明义八号资产管理产品"/>
    <s v="新华资产-明义八号资产管理产品"/>
    <s v="组合类保险资管产品"/>
    <s v="固定收益类保险资管产品"/>
    <s v="ZH2020090015"/>
    <x v="1067"/>
    <m/>
    <n v="682965606.83000004"/>
    <x v="6350"/>
    <m/>
    <m/>
    <s v="万能"/>
    <m/>
    <m/>
    <m/>
    <m/>
    <m/>
    <m/>
    <m/>
    <m/>
    <m/>
    <m/>
    <m/>
    <m/>
    <m/>
    <m/>
    <m/>
    <m/>
    <m/>
    <m/>
    <m/>
    <m/>
    <m/>
    <m/>
    <m/>
    <m/>
    <m/>
    <m/>
    <m/>
    <m/>
    <m/>
    <m/>
    <m/>
    <m/>
    <m/>
    <m/>
    <m/>
    <m/>
    <m/>
    <m/>
    <m/>
    <m/>
    <m/>
    <m/>
    <m/>
    <m/>
    <m/>
    <m/>
    <m/>
    <m/>
    <m/>
    <m/>
    <m/>
    <m/>
    <m/>
    <s v="固定收益类资产"/>
  </r>
  <r>
    <s v="新华资产-明义九号资产管理产品"/>
    <s v="新华资产-明义九号资产管理产品"/>
    <s v="组合类保险资管产品"/>
    <s v="固定收益类保险资管产品"/>
    <s v="ZH2020090016"/>
    <x v="1067"/>
    <m/>
    <n v="685537913.51999998"/>
    <x v="6351"/>
    <m/>
    <m/>
    <s v="万能"/>
    <m/>
    <m/>
    <m/>
    <m/>
    <m/>
    <m/>
    <m/>
    <m/>
    <m/>
    <m/>
    <m/>
    <m/>
    <m/>
    <m/>
    <m/>
    <m/>
    <m/>
    <m/>
    <m/>
    <m/>
    <m/>
    <m/>
    <m/>
    <m/>
    <m/>
    <m/>
    <m/>
    <m/>
    <m/>
    <m/>
    <m/>
    <m/>
    <m/>
    <m/>
    <m/>
    <m/>
    <m/>
    <m/>
    <m/>
    <m/>
    <m/>
    <m/>
    <m/>
    <m/>
    <m/>
    <m/>
    <m/>
    <m/>
    <m/>
    <m/>
    <m/>
    <m/>
    <m/>
    <s v="固定收益类资产"/>
  </r>
  <r>
    <s v="新华资产-明义十号资产管理产品"/>
    <s v="新华资产-明义十号资产管理产品"/>
    <s v="组合类保险资管产品"/>
    <s v="固定收益类保险资管产品"/>
    <s v="ZH2020090018"/>
    <x v="1067"/>
    <m/>
    <n v="685730162.85000002"/>
    <x v="6352"/>
    <m/>
    <m/>
    <s v="万能"/>
    <m/>
    <m/>
    <m/>
    <m/>
    <m/>
    <m/>
    <m/>
    <m/>
    <m/>
    <m/>
    <m/>
    <m/>
    <m/>
    <m/>
    <m/>
    <m/>
    <m/>
    <m/>
    <m/>
    <m/>
    <m/>
    <m/>
    <m/>
    <m/>
    <m/>
    <m/>
    <m/>
    <m/>
    <m/>
    <m/>
    <m/>
    <m/>
    <m/>
    <m/>
    <m/>
    <m/>
    <m/>
    <m/>
    <m/>
    <m/>
    <m/>
    <m/>
    <m/>
    <m/>
    <m/>
    <m/>
    <m/>
    <m/>
    <m/>
    <m/>
    <m/>
    <m/>
    <m/>
    <s v="固定收益类资产"/>
  </r>
  <r>
    <s v="新华资产-明义十一号资产管理产品"/>
    <s v="新华资产-明义十一号资产管理产品"/>
    <s v="组合类保险资管产品"/>
    <s v="固定收益类保险资管产品"/>
    <s v="ZH2020090017"/>
    <x v="1067"/>
    <m/>
    <n v="686833096.14999998"/>
    <x v="6353"/>
    <m/>
    <m/>
    <s v="万能"/>
    <m/>
    <m/>
    <m/>
    <m/>
    <m/>
    <m/>
    <m/>
    <m/>
    <m/>
    <m/>
    <m/>
    <m/>
    <m/>
    <m/>
    <m/>
    <m/>
    <m/>
    <m/>
    <m/>
    <m/>
    <m/>
    <m/>
    <m/>
    <m/>
    <m/>
    <m/>
    <m/>
    <m/>
    <m/>
    <m/>
    <m/>
    <m/>
    <m/>
    <m/>
    <m/>
    <m/>
    <m/>
    <m/>
    <m/>
    <m/>
    <m/>
    <m/>
    <m/>
    <m/>
    <m/>
    <m/>
    <m/>
    <m/>
    <m/>
    <m/>
    <m/>
    <m/>
    <m/>
    <s v="固定收益类资产"/>
  </r>
  <r>
    <s v="新华资产-明义十四号资产管理产品"/>
    <s v="新华资产-明义十四号资产管理产品"/>
    <s v="组合类保险资管产品"/>
    <s v="固定收益类保险资管产品"/>
    <s v="ZH2020090025"/>
    <x v="1067"/>
    <m/>
    <n v="670366630.14999998"/>
    <x v="6354"/>
    <m/>
    <m/>
    <s v="万能"/>
    <m/>
    <m/>
    <m/>
    <m/>
    <m/>
    <m/>
    <m/>
    <m/>
    <m/>
    <m/>
    <m/>
    <m/>
    <m/>
    <m/>
    <m/>
    <m/>
    <m/>
    <m/>
    <m/>
    <m/>
    <m/>
    <m/>
    <m/>
    <m/>
    <m/>
    <m/>
    <m/>
    <m/>
    <m/>
    <m/>
    <m/>
    <m/>
    <m/>
    <m/>
    <m/>
    <m/>
    <m/>
    <m/>
    <m/>
    <m/>
    <m/>
    <m/>
    <m/>
    <m/>
    <m/>
    <m/>
    <m/>
    <m/>
    <m/>
    <m/>
    <m/>
    <m/>
    <m/>
    <s v="固定收益类资产"/>
  </r>
  <r>
    <s v="新华资产-明义十五号资产管理产品"/>
    <s v="新华资产-明义十五号资产管理产品"/>
    <s v="组合类保险资管产品"/>
    <s v="固定收益类保险资管产品"/>
    <s v="ZH2020090033"/>
    <x v="1067"/>
    <m/>
    <n v="670317985.97000003"/>
    <x v="6355"/>
    <m/>
    <m/>
    <s v="万能"/>
    <m/>
    <m/>
    <m/>
    <m/>
    <m/>
    <m/>
    <m/>
    <m/>
    <m/>
    <m/>
    <m/>
    <m/>
    <m/>
    <m/>
    <m/>
    <m/>
    <m/>
    <m/>
    <m/>
    <m/>
    <m/>
    <m/>
    <m/>
    <m/>
    <m/>
    <m/>
    <m/>
    <m/>
    <m/>
    <m/>
    <m/>
    <m/>
    <m/>
    <m/>
    <m/>
    <m/>
    <m/>
    <m/>
    <m/>
    <m/>
    <m/>
    <m/>
    <m/>
    <m/>
    <m/>
    <m/>
    <m/>
    <m/>
    <m/>
    <m/>
    <m/>
    <m/>
    <m/>
    <s v="固定收益类资产"/>
  </r>
  <r>
    <s v="新华资产-明义十六号资产管理产品"/>
    <s v="新华资产-明义十六号资产管理产品"/>
    <s v="组合类保险资管产品"/>
    <s v="固定收益类保险资管产品"/>
    <s v="ZH2020090043"/>
    <x v="1067"/>
    <m/>
    <n v="662141151.33000004"/>
    <x v="6356"/>
    <m/>
    <m/>
    <s v="万能"/>
    <m/>
    <m/>
    <m/>
    <m/>
    <m/>
    <m/>
    <m/>
    <m/>
    <m/>
    <m/>
    <m/>
    <m/>
    <m/>
    <m/>
    <m/>
    <m/>
    <m/>
    <m/>
    <m/>
    <m/>
    <m/>
    <m/>
    <m/>
    <m/>
    <m/>
    <m/>
    <m/>
    <m/>
    <m/>
    <m/>
    <m/>
    <m/>
    <m/>
    <m/>
    <m/>
    <m/>
    <m/>
    <m/>
    <m/>
    <m/>
    <m/>
    <m/>
    <m/>
    <m/>
    <m/>
    <m/>
    <m/>
    <m/>
    <m/>
    <m/>
    <m/>
    <m/>
    <m/>
    <s v="固定收益类资产"/>
  </r>
  <r>
    <s v="阳光资产-盈时4号（三期）资产管理产品"/>
    <s v="阳光资产-盈时4号（三期）资产管理产品"/>
    <s v="组合类保险资管产品"/>
    <s v="固定收益类保险资管产品"/>
    <s v="YGZ008"/>
    <x v="1068"/>
    <m/>
    <n v="1161675188.5999999"/>
    <x v="6357"/>
    <m/>
    <m/>
    <s v="万能"/>
    <m/>
    <m/>
    <m/>
    <m/>
    <m/>
    <m/>
    <m/>
    <m/>
    <m/>
    <m/>
    <m/>
    <m/>
    <m/>
    <m/>
    <m/>
    <m/>
    <m/>
    <m/>
    <m/>
    <m/>
    <m/>
    <m/>
    <m/>
    <m/>
    <m/>
    <m/>
    <m/>
    <m/>
    <m/>
    <m/>
    <m/>
    <m/>
    <m/>
    <m/>
    <m/>
    <m/>
    <m/>
    <m/>
    <m/>
    <m/>
    <m/>
    <m/>
    <m/>
    <m/>
    <m/>
    <m/>
    <m/>
    <m/>
    <m/>
    <m/>
    <m/>
    <m/>
    <m/>
    <s v="固定收益类资产"/>
  </r>
  <r>
    <s v="阳光资产-盈时10号资产管理产品"/>
    <s v="阳光资产-盈时10号资产管理产品"/>
    <s v="组合类保险资管产品"/>
    <s v="固定收益类保险资管产品"/>
    <s v="YGZ010"/>
    <x v="1068"/>
    <m/>
    <n v="1118572679.51"/>
    <x v="6358"/>
    <m/>
    <m/>
    <s v="万能"/>
    <m/>
    <m/>
    <m/>
    <m/>
    <m/>
    <m/>
    <m/>
    <m/>
    <m/>
    <m/>
    <m/>
    <m/>
    <m/>
    <m/>
    <m/>
    <m/>
    <m/>
    <m/>
    <m/>
    <m/>
    <m/>
    <m/>
    <m/>
    <m/>
    <m/>
    <m/>
    <m/>
    <m/>
    <m/>
    <m/>
    <m/>
    <m/>
    <m/>
    <m/>
    <m/>
    <m/>
    <m/>
    <m/>
    <m/>
    <m/>
    <m/>
    <m/>
    <m/>
    <m/>
    <m/>
    <m/>
    <m/>
    <m/>
    <m/>
    <m/>
    <m/>
    <m/>
    <m/>
    <s v="固定收益类资产"/>
  </r>
  <r>
    <s v="阳光资产-积极配置4号资产管理产品"/>
    <s v="阳光资产-积极配置4号资产管理产品"/>
    <s v="组合类保险资管产品"/>
    <s v="固定收益类保险资管产品"/>
    <s v="YGX004"/>
    <x v="1068"/>
    <m/>
    <n v="725439822.37"/>
    <x v="6359"/>
    <m/>
    <m/>
    <s v="万能"/>
    <m/>
    <m/>
    <m/>
    <m/>
    <m/>
    <m/>
    <m/>
    <m/>
    <m/>
    <m/>
    <m/>
    <m/>
    <m/>
    <m/>
    <m/>
    <m/>
    <m/>
    <m/>
    <m/>
    <m/>
    <m/>
    <m/>
    <m/>
    <m/>
    <m/>
    <m/>
    <m/>
    <m/>
    <m/>
    <m/>
    <m/>
    <m/>
    <m/>
    <m/>
    <m/>
    <m/>
    <m/>
    <m/>
    <m/>
    <m/>
    <m/>
    <m/>
    <m/>
    <m/>
    <m/>
    <m/>
    <m/>
    <m/>
    <m/>
    <m/>
    <m/>
    <m/>
    <m/>
    <s v="固定收益类资产"/>
  </r>
  <r>
    <s v="阳光资产-积极配置8号资产管理产品"/>
    <s v="阳光资产-积极配置8号资产管理产品"/>
    <s v="组合类保险资管产品"/>
    <s v="固定收益类保险资管产品"/>
    <s v="YGX008"/>
    <x v="1068"/>
    <m/>
    <n v="700135247.91999996"/>
    <x v="6360"/>
    <m/>
    <m/>
    <s v="万能"/>
    <m/>
    <m/>
    <m/>
    <m/>
    <m/>
    <m/>
    <m/>
    <m/>
    <m/>
    <m/>
    <m/>
    <m/>
    <m/>
    <m/>
    <m/>
    <m/>
    <m/>
    <m/>
    <m/>
    <m/>
    <m/>
    <m/>
    <m/>
    <m/>
    <m/>
    <m/>
    <m/>
    <m/>
    <m/>
    <m/>
    <m/>
    <m/>
    <m/>
    <m/>
    <m/>
    <m/>
    <m/>
    <m/>
    <m/>
    <m/>
    <m/>
    <m/>
    <m/>
    <m/>
    <m/>
    <m/>
    <m/>
    <m/>
    <m/>
    <m/>
    <m/>
    <m/>
    <m/>
    <s v="固定收益类资产"/>
  </r>
  <r>
    <s v="阳光资产-盈时11号资产管理产品"/>
    <s v="阳光资产-盈时11号资产管理产品"/>
    <s v="组合类保险资管产品"/>
    <s v="固定收益类保险资管产品"/>
    <s v="YGZ011"/>
    <x v="1068"/>
    <m/>
    <n v="712633851.49000001"/>
    <x v="6361"/>
    <m/>
    <m/>
    <s v="传统&amp;万能"/>
    <m/>
    <m/>
    <m/>
    <m/>
    <m/>
    <m/>
    <m/>
    <m/>
    <m/>
    <m/>
    <m/>
    <m/>
    <m/>
    <m/>
    <m/>
    <m/>
    <m/>
    <m/>
    <m/>
    <m/>
    <m/>
    <m/>
    <m/>
    <m/>
    <m/>
    <m/>
    <m/>
    <m/>
    <m/>
    <m/>
    <m/>
    <m/>
    <m/>
    <m/>
    <m/>
    <m/>
    <m/>
    <m/>
    <m/>
    <m/>
    <m/>
    <m/>
    <m/>
    <m/>
    <m/>
    <m/>
    <m/>
    <m/>
    <m/>
    <m/>
    <m/>
    <m/>
    <m/>
    <s v="固定收益类资产"/>
  </r>
  <r>
    <s v="阳光资产-盈时12号资产管理产品"/>
    <s v="阳光资产-盈时12号资产管理产品"/>
    <s v="组合类保险资管产品"/>
    <s v="固定收益类保险资管产品"/>
    <s v="YGZ012"/>
    <x v="1068"/>
    <m/>
    <n v="712630520.38999999"/>
    <x v="6362"/>
    <m/>
    <m/>
    <s v="传统&amp;万能"/>
    <m/>
    <m/>
    <m/>
    <m/>
    <m/>
    <m/>
    <m/>
    <m/>
    <m/>
    <m/>
    <m/>
    <m/>
    <m/>
    <m/>
    <m/>
    <m/>
    <m/>
    <m/>
    <m/>
    <m/>
    <m/>
    <m/>
    <m/>
    <m/>
    <m/>
    <m/>
    <m/>
    <m/>
    <m/>
    <m/>
    <m/>
    <m/>
    <m/>
    <m/>
    <m/>
    <m/>
    <m/>
    <m/>
    <m/>
    <m/>
    <m/>
    <m/>
    <m/>
    <m/>
    <m/>
    <m/>
    <m/>
    <m/>
    <m/>
    <m/>
    <m/>
    <m/>
    <m/>
    <s v="固定收益类资产"/>
  </r>
  <r>
    <s v="阳光资产-盈时13号资产管理产品"/>
    <s v="阳光资产-盈时13号资产管理产品"/>
    <s v="组合类保险资管产品"/>
    <s v="固定收益类保险资管产品"/>
    <s v="YGZ013"/>
    <x v="1068"/>
    <m/>
    <n v="713289753.70000005"/>
    <x v="6363"/>
    <m/>
    <m/>
    <s v="传统&amp;万能"/>
    <m/>
    <m/>
    <m/>
    <m/>
    <m/>
    <m/>
    <m/>
    <m/>
    <m/>
    <m/>
    <m/>
    <m/>
    <m/>
    <m/>
    <m/>
    <m/>
    <m/>
    <m/>
    <m/>
    <m/>
    <m/>
    <m/>
    <m/>
    <m/>
    <m/>
    <m/>
    <m/>
    <m/>
    <m/>
    <m/>
    <m/>
    <m/>
    <m/>
    <m/>
    <m/>
    <m/>
    <m/>
    <m/>
    <m/>
    <m/>
    <m/>
    <m/>
    <m/>
    <m/>
    <m/>
    <m/>
    <m/>
    <m/>
    <m/>
    <m/>
    <m/>
    <m/>
    <m/>
    <s v="固定收益类资产"/>
  </r>
  <r>
    <s v="阳光资产-盈时15号资产管理产品"/>
    <s v="阳光资产-盈时15号资产管理产品"/>
    <s v="组合类保险资管产品"/>
    <s v="固定收益类保险资管产品"/>
    <s v="YGZ015"/>
    <x v="1068"/>
    <m/>
    <n v="712630815.29999995"/>
    <x v="6364"/>
    <m/>
    <m/>
    <s v="传统&amp;万能"/>
    <m/>
    <m/>
    <m/>
    <m/>
    <m/>
    <m/>
    <m/>
    <m/>
    <m/>
    <m/>
    <m/>
    <m/>
    <m/>
    <m/>
    <m/>
    <m/>
    <m/>
    <m/>
    <m/>
    <m/>
    <m/>
    <m/>
    <m/>
    <m/>
    <m/>
    <m/>
    <m/>
    <m/>
    <m/>
    <m/>
    <m/>
    <m/>
    <m/>
    <m/>
    <m/>
    <m/>
    <m/>
    <m/>
    <m/>
    <m/>
    <m/>
    <m/>
    <m/>
    <m/>
    <m/>
    <m/>
    <m/>
    <m/>
    <m/>
    <m/>
    <m/>
    <m/>
    <m/>
    <s v="固定收益类资产"/>
  </r>
  <r>
    <s v="阳光资产-盈时16号资产管理产品"/>
    <s v="阳光资产-盈时16号资产管理产品"/>
    <s v="组合类保险资管产品"/>
    <s v="固定收益类保险资管产品"/>
    <s v="YGZ016"/>
    <x v="1068"/>
    <m/>
    <n v="741971023.45000005"/>
    <x v="6365"/>
    <m/>
    <m/>
    <s v="传统&amp;万能"/>
    <m/>
    <m/>
    <m/>
    <m/>
    <m/>
    <m/>
    <m/>
    <m/>
    <m/>
    <m/>
    <m/>
    <m/>
    <m/>
    <m/>
    <m/>
    <m/>
    <m/>
    <m/>
    <m/>
    <m/>
    <m/>
    <m/>
    <m/>
    <m/>
    <m/>
    <m/>
    <m/>
    <m/>
    <m/>
    <m/>
    <m/>
    <m/>
    <m/>
    <m/>
    <m/>
    <m/>
    <m/>
    <m/>
    <m/>
    <m/>
    <m/>
    <m/>
    <m/>
    <m/>
    <m/>
    <m/>
    <m/>
    <m/>
    <m/>
    <m/>
    <m/>
    <m/>
    <m/>
    <s v="固定收益类资产"/>
  </r>
  <r>
    <s v="阳光资产-盈时17号资产管理产品"/>
    <s v="阳光资产-盈时17号资产管理产品"/>
    <s v="组合类保险资管产品"/>
    <s v="固定收益类保险资管产品"/>
    <s v="YGZ017"/>
    <x v="1068"/>
    <m/>
    <n v="742678659.52999997"/>
    <x v="6366"/>
    <m/>
    <m/>
    <s v="传统&amp;万能"/>
    <m/>
    <m/>
    <m/>
    <m/>
    <m/>
    <m/>
    <m/>
    <m/>
    <m/>
    <m/>
    <m/>
    <m/>
    <m/>
    <m/>
    <m/>
    <m/>
    <m/>
    <m/>
    <m/>
    <m/>
    <m/>
    <m/>
    <m/>
    <m/>
    <m/>
    <m/>
    <m/>
    <m/>
    <m/>
    <m/>
    <m/>
    <m/>
    <m/>
    <m/>
    <m/>
    <m/>
    <m/>
    <m/>
    <m/>
    <m/>
    <m/>
    <m/>
    <m/>
    <m/>
    <m/>
    <m/>
    <m/>
    <m/>
    <m/>
    <m/>
    <m/>
    <m/>
    <m/>
    <s v="固定收益类资产"/>
  </r>
  <r>
    <s v="阳光资产-盈时18号资产管理产品"/>
    <s v="阳光资产-盈时18号资产管理产品"/>
    <s v="组合类保险资管产品"/>
    <s v="固定收益类保险资管产品"/>
    <s v="YGZ018"/>
    <x v="1068"/>
    <m/>
    <n v="742678992.15999997"/>
    <x v="6367"/>
    <m/>
    <m/>
    <s v="传统&amp;万能"/>
    <m/>
    <m/>
    <m/>
    <m/>
    <m/>
    <m/>
    <m/>
    <m/>
    <m/>
    <m/>
    <m/>
    <m/>
    <m/>
    <m/>
    <m/>
    <m/>
    <m/>
    <m/>
    <m/>
    <m/>
    <m/>
    <m/>
    <m/>
    <m/>
    <m/>
    <m/>
    <m/>
    <m/>
    <m/>
    <m/>
    <m/>
    <m/>
    <m/>
    <m/>
    <m/>
    <m/>
    <m/>
    <m/>
    <m/>
    <m/>
    <m/>
    <m/>
    <m/>
    <m/>
    <m/>
    <m/>
    <m/>
    <m/>
    <m/>
    <m/>
    <m/>
    <m/>
    <m/>
    <s v="固定收益类资产"/>
  </r>
  <r>
    <s v="阳光资产-盈时19号资产管理产品"/>
    <s v="阳光资产-盈时19号资产管理产品"/>
    <s v="组合类保险资管产品"/>
    <s v="固定收益类保险资管产品"/>
    <s v="YGZ019"/>
    <x v="1068"/>
    <m/>
    <n v="741896998.09000003"/>
    <x v="6368"/>
    <m/>
    <m/>
    <s v="传统&amp;万能"/>
    <m/>
    <m/>
    <m/>
    <m/>
    <m/>
    <m/>
    <m/>
    <m/>
    <m/>
    <m/>
    <m/>
    <m/>
    <m/>
    <m/>
    <m/>
    <m/>
    <m/>
    <m/>
    <m/>
    <m/>
    <m/>
    <m/>
    <m/>
    <m/>
    <m/>
    <m/>
    <m/>
    <m/>
    <m/>
    <m/>
    <m/>
    <m/>
    <m/>
    <m/>
    <m/>
    <m/>
    <m/>
    <m/>
    <m/>
    <m/>
    <m/>
    <m/>
    <m/>
    <m/>
    <m/>
    <m/>
    <m/>
    <m/>
    <m/>
    <m/>
    <m/>
    <m/>
    <m/>
    <s v="固定收益类资产"/>
  </r>
  <r>
    <s v="稳鑫19号"/>
    <s v="中英益利稳鑫19号资产管理产品"/>
    <s v="组合类保险资管产品"/>
    <s v="固定收益类保险资管产品"/>
    <n v="11917683317"/>
    <x v="1069"/>
    <m/>
    <n v="719501154.15999997"/>
    <x v="6369"/>
    <m/>
    <m/>
    <s v="传统"/>
    <m/>
    <m/>
    <m/>
    <m/>
    <m/>
    <m/>
    <m/>
    <m/>
    <m/>
    <m/>
    <m/>
    <m/>
    <m/>
    <m/>
    <m/>
    <m/>
    <m/>
    <m/>
    <m/>
    <m/>
    <m/>
    <m/>
    <m/>
    <m/>
    <m/>
    <m/>
    <m/>
    <m/>
    <m/>
    <m/>
    <m/>
    <m/>
    <m/>
    <m/>
    <m/>
    <m/>
    <m/>
    <m/>
    <m/>
    <m/>
    <m/>
    <m/>
    <m/>
    <m/>
    <m/>
    <m/>
    <m/>
    <m/>
    <m/>
    <m/>
    <m/>
    <m/>
    <m/>
    <s v="固定收益类资产"/>
  </r>
  <r>
    <s v="稳鑫20号"/>
    <s v="中英益利稳鑫20号资产管理产品"/>
    <s v="组合类保险资管产品"/>
    <s v="固定收益类保险资管产品"/>
    <n v="11917683316"/>
    <x v="1069"/>
    <m/>
    <n v="696692654.34000003"/>
    <x v="6370"/>
    <m/>
    <m/>
    <s v="传统"/>
    <m/>
    <m/>
    <m/>
    <m/>
    <m/>
    <m/>
    <m/>
    <m/>
    <m/>
    <m/>
    <m/>
    <m/>
    <m/>
    <m/>
    <m/>
    <m/>
    <m/>
    <m/>
    <m/>
    <m/>
    <m/>
    <m/>
    <m/>
    <m/>
    <m/>
    <m/>
    <m/>
    <m/>
    <m/>
    <m/>
    <m/>
    <m/>
    <m/>
    <m/>
    <m/>
    <m/>
    <m/>
    <m/>
    <m/>
    <m/>
    <m/>
    <m/>
    <m/>
    <m/>
    <m/>
    <m/>
    <m/>
    <m/>
    <m/>
    <m/>
    <m/>
    <m/>
    <m/>
    <s v="固定收益类资产"/>
  </r>
  <r>
    <s v="中意资产-安享稳健11号资产管理产品"/>
    <s v="中意资产-安享稳健11号资产管理产品"/>
    <s v="组合类保险资管产品"/>
    <s v="固定收益类保险资管产品"/>
    <s v="11920600096"/>
    <x v="1070"/>
    <m/>
    <n v="12955160.26"/>
    <x v="6371"/>
    <m/>
    <m/>
    <s v="传统"/>
    <m/>
    <m/>
    <m/>
    <m/>
    <m/>
    <m/>
    <m/>
    <m/>
    <m/>
    <m/>
    <m/>
    <m/>
    <m/>
    <m/>
    <m/>
    <m/>
    <m/>
    <m/>
    <m/>
    <m/>
    <m/>
    <m/>
    <m/>
    <m/>
    <m/>
    <m/>
    <m/>
    <m/>
    <m/>
    <m/>
    <m/>
    <m/>
    <m/>
    <m/>
    <m/>
    <m/>
    <m/>
    <m/>
    <m/>
    <m/>
    <m/>
    <m/>
    <m/>
    <m/>
    <m/>
    <m/>
    <m/>
    <m/>
    <m/>
    <m/>
    <m/>
    <m/>
    <m/>
    <s v="固定收益类资产"/>
  </r>
  <r>
    <s v="中意资产-安享稳健12号资产管理产品"/>
    <s v="中意资产-安享稳健12号资产管理产品"/>
    <s v="组合类保险资管产品"/>
    <s v="固定收益类保险资管产品"/>
    <s v="11920600097"/>
    <x v="1070"/>
    <m/>
    <n v="12947073.390000001"/>
    <x v="6372"/>
    <m/>
    <m/>
    <s v="传统"/>
    <m/>
    <m/>
    <m/>
    <m/>
    <m/>
    <m/>
    <m/>
    <m/>
    <m/>
    <m/>
    <m/>
    <m/>
    <m/>
    <m/>
    <m/>
    <m/>
    <m/>
    <m/>
    <m/>
    <m/>
    <m/>
    <m/>
    <m/>
    <m/>
    <m/>
    <m/>
    <m/>
    <m/>
    <m/>
    <m/>
    <m/>
    <m/>
    <m/>
    <m/>
    <m/>
    <m/>
    <m/>
    <m/>
    <m/>
    <m/>
    <m/>
    <m/>
    <m/>
    <m/>
    <m/>
    <m/>
    <m/>
    <m/>
    <m/>
    <m/>
    <m/>
    <m/>
    <m/>
    <s v="固定收益类资产"/>
  </r>
  <r>
    <s v="中意资产-安享稳健13号资产管理产品"/>
    <s v="中意资产-安享稳健13号资产管理产品"/>
    <s v="组合类保险资管产品"/>
    <s v="固定收益类保险资管产品"/>
    <s v="11920600098"/>
    <x v="1070"/>
    <m/>
    <n v="11814170.84"/>
    <x v="6373"/>
    <m/>
    <m/>
    <s v="传统"/>
    <m/>
    <m/>
    <m/>
    <m/>
    <m/>
    <m/>
    <m/>
    <m/>
    <m/>
    <m/>
    <m/>
    <m/>
    <m/>
    <m/>
    <m/>
    <m/>
    <m/>
    <m/>
    <m/>
    <m/>
    <m/>
    <m/>
    <m/>
    <m/>
    <m/>
    <m/>
    <m/>
    <m/>
    <m/>
    <m/>
    <m/>
    <m/>
    <m/>
    <m/>
    <m/>
    <m/>
    <m/>
    <m/>
    <m/>
    <m/>
    <m/>
    <m/>
    <m/>
    <m/>
    <m/>
    <m/>
    <m/>
    <m/>
    <m/>
    <m/>
    <m/>
    <m/>
    <m/>
    <s v="固定收益类资产"/>
  </r>
  <r>
    <s v="中意资产-安享稳健14号资产管理产品"/>
    <s v="中意资产-安享稳健14号资产管理产品"/>
    <s v="组合类保险资管产品"/>
    <s v="固定收益类保险资管产品"/>
    <s v="11920600099"/>
    <x v="1070"/>
    <m/>
    <n v="11819876.970000001"/>
    <x v="6374"/>
    <m/>
    <m/>
    <s v="传统"/>
    <m/>
    <m/>
    <m/>
    <m/>
    <m/>
    <m/>
    <m/>
    <m/>
    <m/>
    <m/>
    <m/>
    <m/>
    <m/>
    <m/>
    <m/>
    <m/>
    <m/>
    <m/>
    <m/>
    <m/>
    <m/>
    <m/>
    <m/>
    <m/>
    <m/>
    <m/>
    <m/>
    <m/>
    <m/>
    <m/>
    <m/>
    <m/>
    <m/>
    <m/>
    <m/>
    <m/>
    <m/>
    <m/>
    <m/>
    <m/>
    <m/>
    <m/>
    <m/>
    <m/>
    <m/>
    <m/>
    <m/>
    <m/>
    <m/>
    <m/>
    <m/>
    <m/>
    <m/>
    <s v="固定收益类资产"/>
  </r>
  <r>
    <s v="中国农业银行上海分行活期存款"/>
    <s v="中国农业银行上海分行活期存款"/>
    <s v="现金及流动性管理工具"/>
    <s v="活期存款"/>
    <s v=""/>
    <x v="1071"/>
    <n v="0"/>
    <n v="234795.99"/>
    <x v="6375"/>
    <n v="321.12"/>
    <n v="0"/>
    <s v="传统"/>
    <m/>
    <m/>
    <m/>
    <m/>
    <m/>
    <m/>
    <m/>
    <m/>
    <m/>
    <m/>
    <m/>
    <m/>
    <m/>
    <s v=""/>
    <s v=""/>
    <m/>
    <m/>
    <m/>
    <m/>
    <m/>
    <m/>
    <m/>
    <m/>
    <m/>
    <m/>
    <n v="234795.99"/>
    <m/>
    <m/>
    <m/>
    <m/>
    <m/>
    <m/>
    <m/>
    <n v="234795.99"/>
    <m/>
    <m/>
    <m/>
    <m/>
    <s v=""/>
    <s v=""/>
    <s v=""/>
    <m/>
    <m/>
    <m/>
    <m/>
    <m/>
    <m/>
    <m/>
    <m/>
    <m/>
    <m/>
    <m/>
    <m/>
    <s v="流动性资产"/>
  </r>
  <r>
    <s v="券商资金账户"/>
    <s v="国金证券其他流动性管理工具"/>
    <s v="现金及流动性管理工具"/>
    <s v="其他流动性管理工具"/>
    <s v=""/>
    <x v="966"/>
    <n v="0"/>
    <n v="395483.15"/>
    <x v="6376"/>
    <n v="34087.65"/>
    <n v="0"/>
    <s v="传统"/>
    <m/>
    <m/>
    <m/>
    <m/>
    <m/>
    <m/>
    <m/>
    <m/>
    <m/>
    <m/>
    <m/>
    <m/>
    <m/>
    <s v=""/>
    <s v=""/>
    <m/>
    <m/>
    <m/>
    <m/>
    <m/>
    <m/>
    <m/>
    <m/>
    <m/>
    <m/>
    <n v="395483.15"/>
    <m/>
    <m/>
    <m/>
    <m/>
    <m/>
    <m/>
    <m/>
    <n v="395483.15"/>
    <m/>
    <m/>
    <m/>
    <m/>
    <s v=""/>
    <s v=""/>
    <s v=""/>
    <m/>
    <m/>
    <m/>
    <m/>
    <m/>
    <m/>
    <m/>
    <m/>
    <m/>
    <m/>
    <m/>
    <m/>
    <s v="流动性资产"/>
  </r>
  <r>
    <s v="中国铁建"/>
    <s v="中国铁建"/>
    <s v="股票"/>
    <s v="沪深主板股"/>
    <s v="601186.SH"/>
    <x v="802"/>
    <n v="777592"/>
    <n v="8031622.4400000004"/>
    <x v="6377"/>
    <n v="0"/>
    <n v="0"/>
    <s v="传统"/>
    <m/>
    <m/>
    <m/>
    <m/>
    <m/>
    <m/>
    <m/>
    <m/>
    <m/>
    <m/>
    <m/>
    <m/>
    <m/>
    <s v="是"/>
    <n v="5.7262021696387899E-5"/>
    <m/>
    <m/>
    <m/>
    <m/>
    <m/>
    <m/>
    <m/>
    <m/>
    <m/>
    <m/>
    <n v="6547324.6399999997"/>
    <m/>
    <m/>
    <m/>
    <m/>
    <m/>
    <m/>
    <m/>
    <n v="6547324.6399999997"/>
    <m/>
    <m/>
    <m/>
    <m/>
    <s v=""/>
    <s v=""/>
    <s v=""/>
    <m/>
    <m/>
    <m/>
    <m/>
    <m/>
    <m/>
    <m/>
    <m/>
    <m/>
    <m/>
    <m/>
    <m/>
    <s v="权益类资产"/>
  </r>
  <r>
    <s v="17平租05"/>
    <s v="平安国际融资租赁有限公司公开发行2017年公司债券(第三期)"/>
    <s v="企业债、公司债"/>
    <s v="公司债"/>
    <s v="143282.SH"/>
    <x v="876"/>
    <n v="100000"/>
    <n v="10154200"/>
    <x v="6378"/>
    <n v="234060.27"/>
    <n v="0"/>
    <s v="传统"/>
    <m/>
    <m/>
    <m/>
    <m/>
    <m/>
    <m/>
    <m/>
    <m/>
    <m/>
    <m/>
    <m/>
    <m/>
    <m/>
    <s v=""/>
    <s v=""/>
    <m/>
    <m/>
    <m/>
    <m/>
    <m/>
    <m/>
    <m/>
    <m/>
    <m/>
    <m/>
    <n v="10090000"/>
    <m/>
    <m/>
    <m/>
    <m/>
    <m/>
    <m/>
    <m/>
    <n v="10090000"/>
    <m/>
    <m/>
    <m/>
    <m/>
    <n v="0.35616438356164398"/>
    <s v="AAA"/>
    <n v="0.35560000000000003"/>
    <m/>
    <m/>
    <m/>
    <m/>
    <m/>
    <m/>
    <m/>
    <m/>
    <m/>
    <m/>
    <m/>
    <m/>
    <s v="固定收益类资产"/>
  </r>
  <r>
    <s v="17联投01"/>
    <s v="湖北省联合发展投资集团有限公司公开发行2017年公司债券(第一期)"/>
    <s v="企业债、公司债"/>
    <s v="公司债"/>
    <s v="143287.SH"/>
    <x v="1072"/>
    <n v="1000000"/>
    <n v="101641000"/>
    <x v="6379"/>
    <n v="2593315.0699999998"/>
    <n v="0"/>
    <s v="传统"/>
    <m/>
    <m/>
    <m/>
    <m/>
    <m/>
    <m/>
    <m/>
    <m/>
    <m/>
    <m/>
    <m/>
    <m/>
    <m/>
    <s v=""/>
    <s v=""/>
    <m/>
    <m/>
    <m/>
    <m/>
    <m/>
    <m/>
    <m/>
    <m/>
    <m/>
    <m/>
    <n v="101050000"/>
    <m/>
    <m/>
    <m/>
    <m/>
    <m/>
    <m/>
    <m/>
    <n v="101050000"/>
    <m/>
    <m/>
    <m/>
    <m/>
    <n v="0.36712328767123298"/>
    <s v="AAA"/>
    <n v="0.372"/>
    <m/>
    <m/>
    <m/>
    <m/>
    <m/>
    <m/>
    <m/>
    <m/>
    <m/>
    <m/>
    <m/>
    <m/>
    <s v="固定收益类资产"/>
  </r>
  <r>
    <s v="招商银行"/>
    <s v="招商银行"/>
    <s v="股票"/>
    <s v="沪深主板股"/>
    <s v="600036.SH"/>
    <x v="576"/>
    <n v="1130991537"/>
    <n v="29903506074.450001"/>
    <x v="6380"/>
    <n v="0"/>
    <n v="0"/>
    <s v="传统"/>
    <m/>
    <m/>
    <m/>
    <m/>
    <m/>
    <m/>
    <m/>
    <m/>
    <m/>
    <m/>
    <m/>
    <m/>
    <m/>
    <s v="是"/>
    <n v="4.4845299804498202E-2"/>
    <m/>
    <m/>
    <m/>
    <m/>
    <m/>
    <m/>
    <m/>
    <m/>
    <m/>
    <m/>
    <n v="45160492072.410004"/>
    <m/>
    <m/>
    <m/>
    <m/>
    <m/>
    <m/>
    <m/>
    <n v="45160492072.410004"/>
    <m/>
    <m/>
    <m/>
    <m/>
    <s v=""/>
    <s v=""/>
    <s v=""/>
    <m/>
    <m/>
    <m/>
    <m/>
    <m/>
    <m/>
    <m/>
    <m/>
    <m/>
    <m/>
    <m/>
    <m/>
    <s v="权益类资产"/>
  </r>
  <r>
    <s v="工商银行"/>
    <s v="工商银行"/>
    <s v="境外权益类资产（其他权益类资产）"/>
    <s v="境外权益类资产（其他权益类资产）"/>
    <s v="1398.HK"/>
    <x v="243"/>
    <n v="481305000"/>
    <n v="2069432903.8099999"/>
    <x v="6381"/>
    <n v="0"/>
    <n v="0"/>
    <s v="传统"/>
    <m/>
    <m/>
    <m/>
    <m/>
    <m/>
    <m/>
    <m/>
    <m/>
    <m/>
    <m/>
    <m/>
    <m/>
    <m/>
    <s v="否"/>
    <n v="1.3504392541565601E-3"/>
    <m/>
    <m/>
    <m/>
    <m/>
    <m/>
    <m/>
    <m/>
    <m/>
    <m/>
    <m/>
    <n v="1930736717.9100001"/>
    <m/>
    <m/>
    <m/>
    <m/>
    <m/>
    <m/>
    <m/>
    <n v="1930736717.9100001"/>
    <m/>
    <m/>
    <m/>
    <m/>
    <s v=""/>
    <s v=""/>
    <s v=""/>
    <m/>
    <m/>
    <m/>
    <m/>
    <m/>
    <m/>
    <m/>
    <m/>
    <m/>
    <m/>
    <m/>
    <m/>
    <s v="权益类资产"/>
  </r>
  <r>
    <s v="16国债10"/>
    <s v="2016年记账式附息(十期)国债"/>
    <s v="政府债券"/>
    <s v="政府债券"/>
    <s v="019538.SH"/>
    <x v="0"/>
    <n v="200000"/>
    <n v="20000000"/>
    <x v="6382"/>
    <n v="281260.27"/>
    <n v="0"/>
    <s v="传统"/>
    <m/>
    <m/>
    <m/>
    <m/>
    <m/>
    <m/>
    <m/>
    <m/>
    <m/>
    <m/>
    <m/>
    <m/>
    <m/>
    <s v=""/>
    <s v=""/>
    <m/>
    <m/>
    <m/>
    <m/>
    <m/>
    <m/>
    <m/>
    <m/>
    <m/>
    <m/>
    <n v="20282000"/>
    <m/>
    <m/>
    <m/>
    <m/>
    <m/>
    <m/>
    <m/>
    <n v="20282000"/>
    <m/>
    <m/>
    <m/>
    <m/>
    <n v="4.0136986301369904"/>
    <s v=""/>
    <n v="3.7216999999999998"/>
    <m/>
    <m/>
    <m/>
    <m/>
    <m/>
    <m/>
    <m/>
    <m/>
    <m/>
    <m/>
    <m/>
    <m/>
    <s v="固定收益类资产"/>
  </r>
  <r>
    <s v="16附息国债10"/>
    <s v="2016年记账式附息(十期)国债"/>
    <s v="政府债券"/>
    <s v="政府债券"/>
    <s v="160010.IB"/>
    <x v="0"/>
    <n v="2700000"/>
    <n v="270000000"/>
    <x v="6383"/>
    <n v="3828480.66"/>
    <n v="0"/>
    <s v="传统"/>
    <m/>
    <m/>
    <m/>
    <m/>
    <m/>
    <m/>
    <m/>
    <m/>
    <m/>
    <m/>
    <m/>
    <m/>
    <m/>
    <s v=""/>
    <s v=""/>
    <m/>
    <m/>
    <m/>
    <m/>
    <m/>
    <m/>
    <m/>
    <m/>
    <m/>
    <m/>
    <n v="273213000"/>
    <m/>
    <m/>
    <m/>
    <m/>
    <m/>
    <m/>
    <m/>
    <n v="273213000"/>
    <m/>
    <m/>
    <m/>
    <m/>
    <n v="4.0136986301369904"/>
    <s v=""/>
    <n v="3.7216999999999998"/>
    <m/>
    <m/>
    <m/>
    <m/>
    <m/>
    <m/>
    <m/>
    <m/>
    <m/>
    <m/>
    <m/>
    <m/>
    <s v="固定收益类资产"/>
  </r>
  <r>
    <s v="16附息国债17"/>
    <s v="2016年记账式附息(十七期)国债"/>
    <s v="政府债券"/>
    <s v="政府债券"/>
    <s v="160017.IB"/>
    <x v="0"/>
    <n v="7300000"/>
    <n v="730000000"/>
    <x v="6384"/>
    <n v="4751856.3499999996"/>
    <n v="0"/>
    <s v="传统"/>
    <m/>
    <m/>
    <m/>
    <m/>
    <m/>
    <m/>
    <m/>
    <m/>
    <m/>
    <m/>
    <m/>
    <m/>
    <m/>
    <s v=""/>
    <s v=""/>
    <m/>
    <m/>
    <m/>
    <m/>
    <m/>
    <m/>
    <m/>
    <m/>
    <m/>
    <m/>
    <n v="733504000"/>
    <m/>
    <m/>
    <m/>
    <m/>
    <m/>
    <m/>
    <m/>
    <n v="733504000"/>
    <m/>
    <m/>
    <m/>
    <m/>
    <n v="4.2630136986301403"/>
    <s v=""/>
    <n v="3.9788000000000001"/>
    <m/>
    <m/>
    <m/>
    <m/>
    <m/>
    <m/>
    <m/>
    <m/>
    <m/>
    <m/>
    <m/>
    <m/>
    <s v="固定收益类资产"/>
  </r>
  <r>
    <s v="16附息国债19"/>
    <s v="2016年记账式附息(十九期)国债"/>
    <s v="政府债券"/>
    <s v="政府债券"/>
    <s v="160019.IB"/>
    <x v="0"/>
    <n v="400000"/>
    <n v="40000000"/>
    <x v="6385"/>
    <n v="245701.66"/>
    <n v="0"/>
    <s v="传统"/>
    <m/>
    <m/>
    <m/>
    <m/>
    <m/>
    <m/>
    <m/>
    <m/>
    <m/>
    <m/>
    <m/>
    <m/>
    <m/>
    <s v=""/>
    <s v=""/>
    <m/>
    <m/>
    <m/>
    <m/>
    <m/>
    <m/>
    <m/>
    <m/>
    <m/>
    <m/>
    <n v="39300000"/>
    <m/>
    <m/>
    <m/>
    <m/>
    <m/>
    <m/>
    <m/>
    <n v="39300000"/>
    <m/>
    <m/>
    <m/>
    <m/>
    <n v="24.312328767123301"/>
    <s v=""/>
    <n v="16.502800000000001"/>
    <m/>
    <m/>
    <m/>
    <m/>
    <m/>
    <m/>
    <m/>
    <m/>
    <m/>
    <m/>
    <m/>
    <m/>
    <s v="固定收益类资产"/>
  </r>
  <r>
    <s v="21常鼎01"/>
    <s v="2021年第一期常德鼎力投资开发有限公司公司债券"/>
    <s v="企业债、公司债"/>
    <s v="企业债"/>
    <s v="152730.SH"/>
    <x v="1073"/>
    <n v="900000"/>
    <n v="90000000"/>
    <x v="6386"/>
    <n v="1396602.74"/>
    <n v="0"/>
    <s v="传统"/>
    <m/>
    <m/>
    <m/>
    <m/>
    <m/>
    <m/>
    <m/>
    <m/>
    <m/>
    <m/>
    <m/>
    <m/>
    <m/>
    <s v=""/>
    <s v=""/>
    <m/>
    <m/>
    <m/>
    <m/>
    <m/>
    <m/>
    <m/>
    <m/>
    <m/>
    <m/>
    <n v="92907000"/>
    <m/>
    <m/>
    <m/>
    <m/>
    <m/>
    <m/>
    <m/>
    <n v="92907000"/>
    <m/>
    <m/>
    <m/>
    <m/>
    <n v="5.7397260273972597"/>
    <s v="AAA"/>
    <n v="3.2374000000000001"/>
    <m/>
    <m/>
    <m/>
    <m/>
    <m/>
    <m/>
    <m/>
    <m/>
    <m/>
    <m/>
    <m/>
    <m/>
    <s v="固定收益类资产"/>
  </r>
  <r>
    <s v="21隆博债"/>
    <s v="2021年成都隆博投资有限责任公司农村产业融合发展专项债券"/>
    <s v="企业债、公司债"/>
    <s v="企业债"/>
    <s v="152828.SH"/>
    <x v="1074"/>
    <n v="2700000"/>
    <n v="270000000"/>
    <x v="6387"/>
    <n v="125383.57"/>
    <n v="0"/>
    <s v="传统"/>
    <m/>
    <m/>
    <m/>
    <m/>
    <m/>
    <m/>
    <m/>
    <m/>
    <m/>
    <m/>
    <m/>
    <m/>
    <m/>
    <s v=""/>
    <s v=""/>
    <m/>
    <m/>
    <m/>
    <m/>
    <m/>
    <m/>
    <m/>
    <m/>
    <m/>
    <m/>
    <n v="280746000"/>
    <m/>
    <m/>
    <m/>
    <m/>
    <m/>
    <m/>
    <m/>
    <n v="280746000"/>
    <m/>
    <m/>
    <m/>
    <m/>
    <n v="5.9945205479452097"/>
    <s v="AAA"/>
    <n v="3.5091000000000001"/>
    <m/>
    <m/>
    <m/>
    <m/>
    <m/>
    <m/>
    <m/>
    <m/>
    <m/>
    <m/>
    <m/>
    <m/>
    <s v="固定收益类资产"/>
  </r>
  <r>
    <s v="21资城01"/>
    <s v="2021年第一期资兴市城市建设投资有限责任公司公司债券"/>
    <s v="企业债、公司债"/>
    <s v="企业债"/>
    <s v="152859.SH"/>
    <x v="1075"/>
    <n v="1800000"/>
    <n v="180000000"/>
    <x v="6388"/>
    <n v="57994.52"/>
    <n v="0"/>
    <s v="传统"/>
    <m/>
    <m/>
    <m/>
    <m/>
    <m/>
    <m/>
    <m/>
    <m/>
    <m/>
    <m/>
    <m/>
    <m/>
    <m/>
    <s v=""/>
    <s v=""/>
    <m/>
    <m/>
    <m/>
    <m/>
    <m/>
    <m/>
    <m/>
    <m/>
    <m/>
    <m/>
    <n v="187110000"/>
    <m/>
    <m/>
    <m/>
    <m/>
    <m/>
    <m/>
    <m/>
    <n v="187110000"/>
    <m/>
    <m/>
    <m/>
    <m/>
    <n v="5.9972602739726"/>
    <s v="AAA"/>
    <n v="3.0352000000000001"/>
    <m/>
    <m/>
    <m/>
    <m/>
    <m/>
    <m/>
    <m/>
    <m/>
    <m/>
    <m/>
    <m/>
    <m/>
    <s v="固定收益类资产"/>
  </r>
  <r>
    <s v="21金松债"/>
    <s v="2021年湖北松滋金松投资控股集团有限公司公司债券"/>
    <s v="企业债、公司债"/>
    <s v="企业债"/>
    <s v="152865.SH"/>
    <x v="1076"/>
    <n v="200000"/>
    <n v="20000000"/>
    <x v="6389"/>
    <n v="1121260.27"/>
    <n v="0"/>
    <s v="传统"/>
    <m/>
    <m/>
    <m/>
    <m/>
    <m/>
    <m/>
    <m/>
    <m/>
    <m/>
    <m/>
    <m/>
    <m/>
    <m/>
    <s v=""/>
    <s v=""/>
    <m/>
    <m/>
    <m/>
    <m/>
    <m/>
    <m/>
    <m/>
    <m/>
    <m/>
    <m/>
    <n v="20640000"/>
    <m/>
    <m/>
    <m/>
    <m/>
    <m/>
    <m/>
    <m/>
    <n v="20640000"/>
    <m/>
    <m/>
    <m/>
    <m/>
    <n v="4.0191780821917797"/>
    <s v="AAA"/>
    <n v="2.6709999999999998"/>
    <m/>
    <m/>
    <m/>
    <m/>
    <m/>
    <m/>
    <m/>
    <m/>
    <m/>
    <m/>
    <m/>
    <m/>
    <s v="固定收益类资产"/>
  </r>
  <r>
    <s v="21新专01"/>
    <s v="2021年第一期新余市城市建设投资开发有限公司城市停车场建设专项债券"/>
    <s v="企业债、公司债"/>
    <s v="企业债"/>
    <s v="152868.SH"/>
    <x v="1077"/>
    <n v="500000"/>
    <n v="50000000"/>
    <x v="6390"/>
    <n v="3106849.32"/>
    <n v="0"/>
    <s v="传统"/>
    <m/>
    <m/>
    <m/>
    <m/>
    <m/>
    <m/>
    <m/>
    <m/>
    <m/>
    <m/>
    <m/>
    <m/>
    <m/>
    <s v=""/>
    <s v=""/>
    <m/>
    <m/>
    <m/>
    <m/>
    <m/>
    <m/>
    <m/>
    <m/>
    <m/>
    <m/>
    <n v="51735000"/>
    <m/>
    <m/>
    <m/>
    <m/>
    <m/>
    <m/>
    <m/>
    <n v="51735000"/>
    <m/>
    <m/>
    <m/>
    <m/>
    <n v="6.0164383561643797"/>
    <s v="AA"/>
    <n v="1.7786999999999999"/>
    <m/>
    <m/>
    <m/>
    <m/>
    <m/>
    <m/>
    <m/>
    <m/>
    <m/>
    <m/>
    <m/>
    <m/>
    <s v="固定收益类资产"/>
  </r>
  <r>
    <s v="19航控04"/>
    <s v="中航资本控股股份有限公司2019年公开发行公司债券(第二期)"/>
    <s v="企业债、公司债"/>
    <s v="公司债"/>
    <s v="155449.SH"/>
    <x v="613"/>
    <n v="1500000"/>
    <n v="150000000"/>
    <x v="6391"/>
    <n v="5128767.12"/>
    <n v="0"/>
    <s v="传统"/>
    <m/>
    <m/>
    <m/>
    <m/>
    <m/>
    <m/>
    <m/>
    <m/>
    <m/>
    <m/>
    <m/>
    <m/>
    <m/>
    <s v=""/>
    <s v=""/>
    <m/>
    <m/>
    <m/>
    <m/>
    <m/>
    <m/>
    <m/>
    <m/>
    <m/>
    <m/>
    <n v="150600000"/>
    <m/>
    <m/>
    <m/>
    <m/>
    <m/>
    <m/>
    <m/>
    <n v="150600000"/>
    <m/>
    <m/>
    <m/>
    <m/>
    <n v="0.112328767123288"/>
    <s v="AAA"/>
    <n v="0.1148"/>
    <m/>
    <m/>
    <m/>
    <m/>
    <m/>
    <m/>
    <m/>
    <m/>
    <m/>
    <m/>
    <m/>
    <m/>
    <s v="固定收益类资产"/>
  </r>
  <r>
    <s v="19渝两江双创债01"/>
    <s v="2019年第一期重庆两江新区开发投资集团有限公司双创孵化专项债券"/>
    <s v="企业债、公司债"/>
    <s v="企业债"/>
    <s v="1980052.IB"/>
    <x v="1078"/>
    <n v="500000"/>
    <n v="35000000"/>
    <x v="6392"/>
    <n v="254454.79"/>
    <n v="0"/>
    <s v="传统"/>
    <m/>
    <m/>
    <m/>
    <m/>
    <m/>
    <m/>
    <m/>
    <m/>
    <m/>
    <m/>
    <m/>
    <m/>
    <m/>
    <s v=""/>
    <s v=""/>
    <m/>
    <m/>
    <m/>
    <m/>
    <m/>
    <m/>
    <m/>
    <m/>
    <m/>
    <m/>
    <n v="35740000"/>
    <m/>
    <m/>
    <m/>
    <m/>
    <m/>
    <m/>
    <m/>
    <n v="35740000"/>
    <m/>
    <m/>
    <m/>
    <m/>
    <n v="1.8328767123287699"/>
    <s v="AAA"/>
    <n v="1.3505"/>
    <m/>
    <m/>
    <m/>
    <m/>
    <m/>
    <m/>
    <m/>
    <m/>
    <m/>
    <m/>
    <m/>
    <m/>
    <s v="固定收益类资产"/>
  </r>
  <r>
    <s v="14汉城投MTN001"/>
    <s v="武汉市城市建设投资开发集团有限公司2014年度第一期中期票据"/>
    <s v="非金融企业债务融资工具"/>
    <s v="中期票据"/>
    <s v="101455002.IB"/>
    <x v="1079"/>
    <n v="300000"/>
    <n v="30000000"/>
    <x v="6393"/>
    <n v="303780.82"/>
    <n v="0"/>
    <s v="传统"/>
    <m/>
    <m/>
    <m/>
    <m/>
    <m/>
    <m/>
    <m/>
    <m/>
    <m/>
    <m/>
    <m/>
    <m/>
    <m/>
    <s v=""/>
    <s v=""/>
    <m/>
    <m/>
    <m/>
    <m/>
    <m/>
    <m/>
    <m/>
    <m/>
    <m/>
    <m/>
    <n v="31089000"/>
    <m/>
    <m/>
    <m/>
    <m/>
    <m/>
    <m/>
    <m/>
    <n v="31089000"/>
    <m/>
    <m/>
    <m/>
    <m/>
    <n v="1.79178082191781"/>
    <s v="AAA"/>
    <n v="1.7037"/>
    <m/>
    <m/>
    <m/>
    <m/>
    <m/>
    <m/>
    <m/>
    <m/>
    <m/>
    <m/>
    <m/>
    <m/>
    <s v="固定收益类资产"/>
  </r>
  <r>
    <s v="17诚通控股MTN001"/>
    <s v="中国诚通控股集团有限公司2017年度第一期中期票据"/>
    <s v="非金融企业债务融资工具"/>
    <s v="中期票据"/>
    <s v="101756033.IB"/>
    <x v="152"/>
    <n v="1000000"/>
    <n v="100000000"/>
    <x v="6394"/>
    <n v="3290958.9"/>
    <n v="0"/>
    <s v="传统"/>
    <m/>
    <m/>
    <m/>
    <m/>
    <m/>
    <m/>
    <m/>
    <m/>
    <m/>
    <m/>
    <m/>
    <m/>
    <m/>
    <s v=""/>
    <s v=""/>
    <m/>
    <m/>
    <m/>
    <m/>
    <m/>
    <m/>
    <m/>
    <m/>
    <m/>
    <m/>
    <n v="101010000"/>
    <m/>
    <m/>
    <m/>
    <m/>
    <m/>
    <m/>
    <m/>
    <n v="101010000"/>
    <m/>
    <m/>
    <m/>
    <m/>
    <n v="0.36986301369863001"/>
    <s v="AAA"/>
    <n v="0.372"/>
    <m/>
    <m/>
    <m/>
    <m/>
    <m/>
    <m/>
    <m/>
    <m/>
    <m/>
    <m/>
    <m/>
    <m/>
    <s v="固定收益类资产"/>
  </r>
  <r>
    <s v="18河钢集MTN002"/>
    <s v="河钢集团有限公司2018年度第二期中期票据"/>
    <s v="非金融企业债务融资工具"/>
    <s v="中期票据"/>
    <s v="101800180.IB"/>
    <x v="884"/>
    <n v="200000"/>
    <n v="20000000"/>
    <x v="6395"/>
    <n v="155726.03"/>
    <n v="0"/>
    <s v="传统"/>
    <m/>
    <m/>
    <m/>
    <m/>
    <m/>
    <m/>
    <m/>
    <m/>
    <m/>
    <m/>
    <m/>
    <m/>
    <m/>
    <s v=""/>
    <s v=""/>
    <m/>
    <m/>
    <m/>
    <m/>
    <m/>
    <m/>
    <m/>
    <m/>
    <m/>
    <m/>
    <n v="20518000"/>
    <m/>
    <m/>
    <m/>
    <m/>
    <m/>
    <m/>
    <m/>
    <n v="20518000"/>
    <m/>
    <m/>
    <m/>
    <m/>
    <n v="0.86849315068493105"/>
    <s v="AAA"/>
    <n v="0.85099999999999998"/>
    <m/>
    <m/>
    <m/>
    <m/>
    <m/>
    <m/>
    <m/>
    <m/>
    <m/>
    <m/>
    <m/>
    <m/>
    <s v="固定收益类资产"/>
  </r>
  <r>
    <s v="18京国资MTN003"/>
    <s v="北京国有资本经营管理中心2018年度第三期中期票据"/>
    <s v="非金融企业债务融资工具"/>
    <s v="中期票据"/>
    <s v="101800846.IB"/>
    <x v="1080"/>
    <n v="200000"/>
    <n v="20000000"/>
    <x v="6396"/>
    <n v="609424.66"/>
    <n v="0"/>
    <s v="传统"/>
    <m/>
    <m/>
    <m/>
    <m/>
    <m/>
    <m/>
    <m/>
    <m/>
    <m/>
    <m/>
    <m/>
    <m/>
    <m/>
    <s v=""/>
    <s v=""/>
    <m/>
    <m/>
    <m/>
    <m/>
    <m/>
    <m/>
    <m/>
    <m/>
    <m/>
    <m/>
    <n v="20394000"/>
    <m/>
    <m/>
    <m/>
    <m/>
    <m/>
    <m/>
    <m/>
    <n v="20394000"/>
    <m/>
    <m/>
    <m/>
    <m/>
    <n v="1.26849315068493"/>
    <s v="AAA"/>
    <n v="1.2014"/>
    <m/>
    <m/>
    <m/>
    <m/>
    <m/>
    <m/>
    <m/>
    <m/>
    <m/>
    <m/>
    <m/>
    <m/>
    <s v="固定收益类资产"/>
  </r>
  <r>
    <s v="18京热力MTN002"/>
    <s v="北京市热力集团有限责任公司2018年度第二期中期票据"/>
    <s v="非金融企业债务融资工具"/>
    <s v="中期票据"/>
    <s v="101801443.IB"/>
    <x v="1081"/>
    <n v="300000"/>
    <n v="30000000"/>
    <x v="6397"/>
    <n v="494589.04"/>
    <n v="0"/>
    <s v="传统"/>
    <m/>
    <m/>
    <m/>
    <m/>
    <m/>
    <m/>
    <m/>
    <m/>
    <m/>
    <m/>
    <m/>
    <m/>
    <m/>
    <s v=""/>
    <s v=""/>
    <m/>
    <m/>
    <m/>
    <m/>
    <m/>
    <m/>
    <m/>
    <m/>
    <m/>
    <m/>
    <n v="30666000"/>
    <m/>
    <m/>
    <m/>
    <m/>
    <m/>
    <m/>
    <m/>
    <n v="30666000"/>
    <m/>
    <m/>
    <m/>
    <m/>
    <n v="1.6054794520547899"/>
    <s v="AAA"/>
    <n v="1.5274000000000001"/>
    <m/>
    <m/>
    <m/>
    <m/>
    <m/>
    <m/>
    <m/>
    <m/>
    <m/>
    <m/>
    <m/>
    <m/>
    <s v="固定收益类资产"/>
  </r>
  <r>
    <s v="18陕煤化MTN004"/>
    <s v="陕西煤业化工集团有限责任公司2018年度第四期中期票据"/>
    <s v="非金融企业债务融资工具"/>
    <s v="中期票据"/>
    <s v="101801187.IB"/>
    <x v="612"/>
    <n v="1100000"/>
    <n v="110000000"/>
    <x v="6398"/>
    <n v="2742767.12"/>
    <n v="0"/>
    <s v="传统"/>
    <m/>
    <m/>
    <m/>
    <m/>
    <m/>
    <m/>
    <m/>
    <m/>
    <m/>
    <m/>
    <m/>
    <m/>
    <m/>
    <s v=""/>
    <s v=""/>
    <m/>
    <m/>
    <m/>
    <m/>
    <m/>
    <m/>
    <m/>
    <m/>
    <m/>
    <m/>
    <n v="113091000"/>
    <m/>
    <m/>
    <m/>
    <m/>
    <m/>
    <m/>
    <m/>
    <n v="113091000"/>
    <m/>
    <m/>
    <m/>
    <m/>
    <n v="1.48219178082192"/>
    <s v="AAA"/>
    <n v="1.4006000000000001"/>
    <m/>
    <m/>
    <m/>
    <m/>
    <m/>
    <m/>
    <m/>
    <m/>
    <m/>
    <m/>
    <m/>
    <m/>
    <s v="固定收益类资产"/>
  </r>
  <r>
    <s v="18首钢MTN005"/>
    <s v="首钢集团有限公司2018年度第五期中期票据"/>
    <s v="非金融企业债务融资工具"/>
    <s v="中期票据"/>
    <s v="101801342.IB"/>
    <x v="1082"/>
    <n v="1400000"/>
    <n v="140000000"/>
    <x v="6399"/>
    <n v="2704800"/>
    <n v="0"/>
    <s v="传统"/>
    <m/>
    <m/>
    <m/>
    <m/>
    <m/>
    <m/>
    <m/>
    <m/>
    <m/>
    <m/>
    <m/>
    <m/>
    <m/>
    <s v=""/>
    <s v=""/>
    <m/>
    <m/>
    <m/>
    <m/>
    <m/>
    <m/>
    <m/>
    <m/>
    <m/>
    <m/>
    <n v="143444000"/>
    <m/>
    <m/>
    <m/>
    <m/>
    <m/>
    <m/>
    <m/>
    <n v="143444000"/>
    <m/>
    <m/>
    <m/>
    <m/>
    <n v="1.5616438356164399"/>
    <s v="AAA"/>
    <n v="1.4823999999999999"/>
    <m/>
    <m/>
    <m/>
    <m/>
    <m/>
    <m/>
    <m/>
    <m/>
    <m/>
    <m/>
    <m/>
    <m/>
    <s v="固定收益类资产"/>
  </r>
  <r>
    <s v="19首钢MTN001"/>
    <s v="首钢集团有限公司2019年度第一期中期票据"/>
    <s v="非金融企业债务融资工具"/>
    <s v="中期票据"/>
    <s v="101900134.IB"/>
    <x v="1082"/>
    <n v="2000000"/>
    <n v="200000000"/>
    <x v="6400"/>
    <n v="2256657.5299999998"/>
    <n v="0"/>
    <s v="传统"/>
    <m/>
    <m/>
    <m/>
    <m/>
    <m/>
    <m/>
    <m/>
    <m/>
    <m/>
    <m/>
    <m/>
    <m/>
    <m/>
    <s v=""/>
    <s v=""/>
    <m/>
    <m/>
    <m/>
    <m/>
    <m/>
    <m/>
    <m/>
    <m/>
    <m/>
    <m/>
    <n v="205020000"/>
    <m/>
    <m/>
    <m/>
    <m/>
    <m/>
    <m/>
    <m/>
    <n v="205020000"/>
    <m/>
    <m/>
    <m/>
    <m/>
    <n v="1.7397260273972599"/>
    <s v="AAA"/>
    <n v="1.6557999999999999"/>
    <m/>
    <m/>
    <m/>
    <m/>
    <m/>
    <m/>
    <m/>
    <m/>
    <m/>
    <m/>
    <m/>
    <m/>
    <s v="固定收益类资产"/>
  </r>
  <r>
    <s v="19苏州国际MTN002"/>
    <s v="苏州国际发展集团有限公司2019年度第二期中期票据"/>
    <s v="非金融企业债务融资工具"/>
    <s v="中期票据"/>
    <s v="101900459.IB"/>
    <x v="1083"/>
    <n v="200000"/>
    <n v="20000000"/>
    <x v="6401"/>
    <n v="69041.100000000006"/>
    <n v="0"/>
    <s v="传统"/>
    <m/>
    <m/>
    <m/>
    <m/>
    <m/>
    <m/>
    <m/>
    <m/>
    <m/>
    <m/>
    <m/>
    <m/>
    <m/>
    <s v=""/>
    <s v=""/>
    <m/>
    <m/>
    <m/>
    <m/>
    <m/>
    <m/>
    <m/>
    <m/>
    <m/>
    <m/>
    <n v="20638000"/>
    <m/>
    <m/>
    <m/>
    <m/>
    <m/>
    <m/>
    <m/>
    <n v="20638000"/>
    <m/>
    <m/>
    <m/>
    <m/>
    <n v="1.9260273972602699"/>
    <s v="AAA"/>
    <n v="1.8354999999999999"/>
    <m/>
    <m/>
    <m/>
    <m/>
    <m/>
    <m/>
    <m/>
    <m/>
    <m/>
    <m/>
    <m/>
    <m/>
    <s v="固定收益类资产"/>
  </r>
  <r>
    <s v="19首钢MTN003"/>
    <s v="首钢集团有限公司2019年度第三期中期票据"/>
    <s v="非金融企业债务融资工具"/>
    <s v="中期票据"/>
    <s v="101900488.IB"/>
    <x v="1082"/>
    <n v="300000"/>
    <n v="30000000"/>
    <x v="6402"/>
    <n v="79397.259999999995"/>
    <n v="0"/>
    <s v="传统"/>
    <m/>
    <m/>
    <m/>
    <m/>
    <m/>
    <m/>
    <m/>
    <m/>
    <m/>
    <m/>
    <m/>
    <m/>
    <m/>
    <s v=""/>
    <s v=""/>
    <m/>
    <m/>
    <m/>
    <m/>
    <m/>
    <m/>
    <m/>
    <m/>
    <m/>
    <m/>
    <n v="30987000"/>
    <m/>
    <m/>
    <m/>
    <m/>
    <m/>
    <m/>
    <m/>
    <n v="30987000"/>
    <m/>
    <m/>
    <m/>
    <m/>
    <n v="1.9452054794520499"/>
    <s v="AAA"/>
    <n v="1.8521000000000001"/>
    <m/>
    <m/>
    <m/>
    <m/>
    <m/>
    <m/>
    <m/>
    <m/>
    <m/>
    <m/>
    <m/>
    <m/>
    <s v="固定收益类资产"/>
  </r>
  <r>
    <s v="19青岛城投MTN002"/>
    <s v="青岛城市建设投资(集团)有限责任公司2019年度第二期中期票据"/>
    <s v="非金融企业债务融资工具"/>
    <s v="中期票据"/>
    <s v="101900608.IB"/>
    <x v="254"/>
    <n v="100000"/>
    <n v="10000000"/>
    <x v="6403"/>
    <n v="7808.22"/>
    <n v="0"/>
    <s v="传统"/>
    <m/>
    <m/>
    <m/>
    <m/>
    <m/>
    <m/>
    <m/>
    <m/>
    <m/>
    <m/>
    <m/>
    <m/>
    <m/>
    <s v=""/>
    <s v=""/>
    <m/>
    <m/>
    <m/>
    <m/>
    <m/>
    <m/>
    <m/>
    <m/>
    <m/>
    <m/>
    <n v="10356000"/>
    <m/>
    <m/>
    <m/>
    <m/>
    <m/>
    <m/>
    <m/>
    <n v="10356000"/>
    <m/>
    <m/>
    <m/>
    <m/>
    <n v="1.9863013698630101"/>
    <s v="AAA"/>
    <n v="1.89"/>
    <m/>
    <m/>
    <m/>
    <m/>
    <m/>
    <m/>
    <m/>
    <m/>
    <m/>
    <m/>
    <m/>
    <m/>
    <s v="固定收益类资产"/>
  </r>
  <r>
    <s v="19陕煤化MTN001"/>
    <s v="陕西煤业化工集团有限责任公司2019年度第一期中期票据"/>
    <s v="非金融企业债务融资工具"/>
    <s v="中期票据"/>
    <s v="101900721.IB"/>
    <x v="612"/>
    <n v="2800000"/>
    <n v="280000000"/>
    <x v="6404"/>
    <n v="11690345.210000001"/>
    <n v="0"/>
    <s v="传统"/>
    <m/>
    <m/>
    <m/>
    <m/>
    <m/>
    <m/>
    <m/>
    <m/>
    <m/>
    <m/>
    <m/>
    <m/>
    <m/>
    <s v=""/>
    <s v=""/>
    <m/>
    <m/>
    <m/>
    <m/>
    <m/>
    <m/>
    <m/>
    <m/>
    <m/>
    <m/>
    <n v="287756000"/>
    <m/>
    <m/>
    <m/>
    <m/>
    <m/>
    <m/>
    <m/>
    <n v="287756000"/>
    <m/>
    <m/>
    <m/>
    <m/>
    <n v="2.0602739726027401"/>
    <s v="AAA"/>
    <n v="1.8833"/>
    <m/>
    <m/>
    <m/>
    <m/>
    <m/>
    <m/>
    <m/>
    <m/>
    <m/>
    <m/>
    <m/>
    <m/>
    <s v="固定收益类资产"/>
  </r>
  <r>
    <s v="19首钢MTN002"/>
    <s v="首钢集团有限公司2019年度第二期中期票据"/>
    <s v="非金融企业债务融资工具"/>
    <s v="中期票据"/>
    <s v="101900255.IB"/>
    <x v="1082"/>
    <n v="600000"/>
    <n v="60000000"/>
    <x v="6405"/>
    <n v="437194.52"/>
    <n v="0"/>
    <s v="传统"/>
    <m/>
    <m/>
    <m/>
    <m/>
    <m/>
    <m/>
    <m/>
    <m/>
    <m/>
    <m/>
    <m/>
    <m/>
    <m/>
    <s v=""/>
    <s v=""/>
    <m/>
    <m/>
    <m/>
    <m/>
    <m/>
    <m/>
    <m/>
    <m/>
    <m/>
    <m/>
    <n v="61638000"/>
    <m/>
    <m/>
    <m/>
    <m/>
    <m/>
    <m/>
    <m/>
    <n v="61638000"/>
    <m/>
    <m/>
    <m/>
    <m/>
    <n v="1.83561643835616"/>
    <s v="AAA"/>
    <n v="1.748"/>
    <m/>
    <m/>
    <m/>
    <m/>
    <m/>
    <m/>
    <m/>
    <m/>
    <m/>
    <m/>
    <m/>
    <m/>
    <s v="固定收益类资产"/>
  </r>
  <r>
    <s v="19陕煤化MTN002"/>
    <s v="陕西煤业化工集团有限责任公司2019年度第二期中期票据"/>
    <s v="非金融企业债务融资工具"/>
    <s v="中期票据"/>
    <s v="101900811.IB"/>
    <x v="612"/>
    <n v="1600000"/>
    <n v="160000000"/>
    <x v="6406"/>
    <n v="6108756.1600000001"/>
    <n v="0"/>
    <s v="传统"/>
    <m/>
    <m/>
    <m/>
    <m/>
    <m/>
    <m/>
    <m/>
    <m/>
    <m/>
    <m/>
    <m/>
    <m/>
    <m/>
    <s v=""/>
    <s v=""/>
    <m/>
    <m/>
    <m/>
    <m/>
    <m/>
    <m/>
    <m/>
    <m/>
    <m/>
    <m/>
    <n v="164448000"/>
    <m/>
    <m/>
    <m/>
    <m/>
    <m/>
    <m/>
    <m/>
    <n v="164448000"/>
    <m/>
    <m/>
    <m/>
    <m/>
    <n v="2.13698630136986"/>
    <s v="AAA"/>
    <n v="1.9578"/>
    <m/>
    <m/>
    <m/>
    <m/>
    <m/>
    <m/>
    <m/>
    <m/>
    <m/>
    <m/>
    <m/>
    <m/>
    <s v="固定收益类资产"/>
  </r>
  <r>
    <s v="19首创集MTN001"/>
    <s v="北京首都创业集团有限公司2019年度第一期中期票据"/>
    <s v="非金融企业债务融资工具"/>
    <s v="中期票据"/>
    <s v="101900292.IB"/>
    <x v="217"/>
    <n v="900000"/>
    <n v="90000000"/>
    <x v="6407"/>
    <n v="564558.9"/>
    <n v="0"/>
    <s v="传统"/>
    <m/>
    <m/>
    <m/>
    <m/>
    <m/>
    <m/>
    <m/>
    <m/>
    <m/>
    <m/>
    <m/>
    <m/>
    <m/>
    <s v=""/>
    <s v=""/>
    <m/>
    <m/>
    <m/>
    <m/>
    <m/>
    <m/>
    <m/>
    <m/>
    <m/>
    <m/>
    <n v="92115000"/>
    <m/>
    <m/>
    <m/>
    <m/>
    <m/>
    <m/>
    <m/>
    <n v="92115000"/>
    <m/>
    <m/>
    <m/>
    <m/>
    <n v="1.8547945205479499"/>
    <s v="AAA"/>
    <n v="1.7659"/>
    <m/>
    <m/>
    <m/>
    <m/>
    <m/>
    <m/>
    <m/>
    <m/>
    <m/>
    <m/>
    <m/>
    <m/>
    <s v="固定收益类资产"/>
  </r>
  <r>
    <s v="19川发展MTN003A"/>
    <s v="四川发展(控股)有限责任公司2019年度第三期中期票据(品种一)"/>
    <s v="非金融企业债务融资工具"/>
    <s v="中期票据"/>
    <s v="101900901.IB"/>
    <x v="1084"/>
    <n v="1000000"/>
    <n v="100000000"/>
    <x v="6408"/>
    <n v="3221917.81"/>
    <n v="0"/>
    <s v="传统"/>
    <m/>
    <m/>
    <m/>
    <m/>
    <m/>
    <m/>
    <m/>
    <m/>
    <m/>
    <m/>
    <m/>
    <m/>
    <m/>
    <s v=""/>
    <s v=""/>
    <m/>
    <m/>
    <m/>
    <m/>
    <m/>
    <m/>
    <m/>
    <m/>
    <m/>
    <m/>
    <n v="102380000"/>
    <m/>
    <m/>
    <m/>
    <m/>
    <m/>
    <m/>
    <m/>
    <n v="102380000"/>
    <m/>
    <m/>
    <m/>
    <m/>
    <n v="2.1972602739726002"/>
    <s v="AAA"/>
    <n v="2.0299"/>
    <m/>
    <m/>
    <m/>
    <m/>
    <m/>
    <m/>
    <m/>
    <m/>
    <m/>
    <m/>
    <m/>
    <m/>
    <s v="固定收益类资产"/>
  </r>
  <r>
    <s v="19陕煤化MTN003"/>
    <s v="陕西煤业化工集团有限责任公司2019年度第三期中期票据"/>
    <s v="非金融企业债务融资工具"/>
    <s v="中期票据"/>
    <s v="101901099.IB"/>
    <x v="612"/>
    <n v="2400000"/>
    <n v="240000000"/>
    <x v="6409"/>
    <n v="6630443.8399999999"/>
    <n v="0"/>
    <s v="传统"/>
    <m/>
    <m/>
    <m/>
    <m/>
    <m/>
    <m/>
    <m/>
    <m/>
    <m/>
    <m/>
    <m/>
    <m/>
    <m/>
    <s v=""/>
    <s v=""/>
    <m/>
    <m/>
    <m/>
    <m/>
    <m/>
    <m/>
    <m/>
    <m/>
    <m/>
    <m/>
    <n v="244608000"/>
    <m/>
    <m/>
    <m/>
    <m/>
    <m/>
    <m/>
    <m/>
    <n v="244608000"/>
    <m/>
    <m/>
    <m/>
    <m/>
    <n v="2.3068493150684901"/>
    <s v="AAA"/>
    <n v="2.1320999999999999"/>
    <m/>
    <m/>
    <m/>
    <m/>
    <m/>
    <m/>
    <m/>
    <m/>
    <m/>
    <m/>
    <m/>
    <m/>
    <s v="固定收益类资产"/>
  </r>
  <r>
    <s v="19陕煤化MTN004"/>
    <s v="陕西煤业化工集团有限责任公司2019年度第四期中期票据"/>
    <s v="非金融企业债务融资工具"/>
    <s v="中期票据"/>
    <s v="101901201.IB"/>
    <x v="612"/>
    <n v="1900000"/>
    <n v="190000000"/>
    <x v="6410"/>
    <n v="5034739.7300000004"/>
    <n v="0"/>
    <s v="传统"/>
    <m/>
    <m/>
    <m/>
    <m/>
    <m/>
    <m/>
    <m/>
    <m/>
    <m/>
    <m/>
    <m/>
    <m/>
    <m/>
    <s v=""/>
    <s v=""/>
    <m/>
    <m/>
    <m/>
    <m/>
    <m/>
    <m/>
    <m/>
    <m/>
    <m/>
    <m/>
    <n v="193914000"/>
    <m/>
    <m/>
    <m/>
    <m/>
    <m/>
    <m/>
    <m/>
    <n v="193914000"/>
    <m/>
    <m/>
    <m/>
    <m/>
    <n v="2.34520547945205"/>
    <s v="AAA"/>
    <n v="2.1676000000000002"/>
    <m/>
    <m/>
    <m/>
    <m/>
    <m/>
    <m/>
    <m/>
    <m/>
    <m/>
    <m/>
    <m/>
    <m/>
    <s v="固定收益类资产"/>
  </r>
  <r>
    <s v="19京基投MTN001A"/>
    <s v="北京市基础设施投资有限公司2019年度第一期中期票据(社会效应债券)(品种一)"/>
    <s v="非金融企业债务融资工具"/>
    <s v="中期票据"/>
    <s v="101901217.IB"/>
    <x v="1085"/>
    <n v="3000000"/>
    <n v="300000000"/>
    <x v="6411"/>
    <n v="7433424.6600000001"/>
    <n v="0"/>
    <s v="传统"/>
    <m/>
    <m/>
    <m/>
    <m/>
    <m/>
    <m/>
    <m/>
    <m/>
    <m/>
    <m/>
    <m/>
    <m/>
    <m/>
    <s v=""/>
    <s v=""/>
    <m/>
    <m/>
    <m/>
    <m/>
    <m/>
    <m/>
    <m/>
    <m/>
    <m/>
    <m/>
    <n v="306360000"/>
    <m/>
    <m/>
    <m/>
    <m/>
    <m/>
    <m/>
    <m/>
    <n v="306360000"/>
    <m/>
    <m/>
    <m/>
    <m/>
    <n v="7.3506849315068497"/>
    <s v="AAA"/>
    <n v="2.1842000000000001"/>
    <m/>
    <m/>
    <m/>
    <m/>
    <m/>
    <m/>
    <m/>
    <m/>
    <m/>
    <m/>
    <m/>
    <m/>
    <s v="固定收益类资产"/>
  </r>
  <r>
    <s v="20扬州绿产MTN002"/>
    <s v="扬州绿色产业投资发展控股(集团)有限责任公司2020年度第二期中期票据"/>
    <s v="非金融企业债务融资工具"/>
    <s v="中期票据"/>
    <s v="102002356.IB"/>
    <x v="1086"/>
    <n v="800000"/>
    <n v="80000000"/>
    <x v="6412"/>
    <n v="1213150.68"/>
    <n v="0"/>
    <s v="传统"/>
    <m/>
    <m/>
    <m/>
    <m/>
    <m/>
    <m/>
    <m/>
    <m/>
    <m/>
    <m/>
    <m/>
    <m/>
    <m/>
    <s v=""/>
    <s v=""/>
    <m/>
    <m/>
    <m/>
    <m/>
    <m/>
    <m/>
    <m/>
    <m/>
    <m/>
    <m/>
    <n v="81896000"/>
    <m/>
    <m/>
    <m/>
    <m/>
    <m/>
    <m/>
    <m/>
    <n v="81896000"/>
    <m/>
    <m/>
    <m/>
    <m/>
    <n v="3.6657534246575301"/>
    <s v="AAA"/>
    <n v="1.5784"/>
    <m/>
    <m/>
    <m/>
    <m/>
    <m/>
    <m/>
    <m/>
    <m/>
    <m/>
    <m/>
    <m/>
    <m/>
    <s v="固定收益类资产"/>
  </r>
  <r>
    <s v="20荆门投"/>
    <s v="2020年荆门市城市建设投资有限公司公司债券"/>
    <s v="企业债、公司债"/>
    <s v="企业债"/>
    <s v="2080405.IB"/>
    <x v="1087"/>
    <n v="1000000"/>
    <n v="100000000"/>
    <x v="6413"/>
    <n v="1997260.27"/>
    <n v="0"/>
    <s v="传统"/>
    <m/>
    <m/>
    <m/>
    <m/>
    <m/>
    <m/>
    <m/>
    <m/>
    <m/>
    <m/>
    <m/>
    <m/>
    <m/>
    <s v=""/>
    <s v=""/>
    <m/>
    <m/>
    <m/>
    <m/>
    <m/>
    <m/>
    <m/>
    <m/>
    <m/>
    <m/>
    <n v="103740000"/>
    <m/>
    <m/>
    <m/>
    <m/>
    <m/>
    <m/>
    <m/>
    <n v="103740000"/>
    <m/>
    <m/>
    <m/>
    <m/>
    <n v="5.6328767123287697"/>
    <s v="AA"/>
    <n v="1.5391999999999999"/>
    <m/>
    <m/>
    <m/>
    <m/>
    <m/>
    <m/>
    <m/>
    <m/>
    <m/>
    <m/>
    <m/>
    <m/>
    <s v="固定收益类资产"/>
  </r>
  <r>
    <s v="16国开10"/>
    <s v="国家开发银行2016年第十期金融债券"/>
    <s v="金融债"/>
    <s v="政策性金融债券"/>
    <s v="160210.IB"/>
    <x v="240"/>
    <n v="4000000"/>
    <n v="400000000"/>
    <x v="6414"/>
    <n v="906082.19"/>
    <n v="0"/>
    <s v="传统"/>
    <m/>
    <m/>
    <m/>
    <m/>
    <m/>
    <m/>
    <m/>
    <m/>
    <m/>
    <m/>
    <m/>
    <m/>
    <m/>
    <s v=""/>
    <s v=""/>
    <m/>
    <m/>
    <m/>
    <m/>
    <m/>
    <m/>
    <m/>
    <m/>
    <m/>
    <m/>
    <n v="405120000"/>
    <m/>
    <m/>
    <m/>
    <m/>
    <m/>
    <m/>
    <m/>
    <n v="405120000"/>
    <m/>
    <m/>
    <m/>
    <m/>
    <n v="3.93150684931507"/>
    <s v=""/>
    <n v="3.6511"/>
    <m/>
    <m/>
    <m/>
    <m/>
    <m/>
    <m/>
    <m/>
    <m/>
    <m/>
    <m/>
    <m/>
    <m/>
    <s v="固定收益类资产"/>
  </r>
  <r>
    <s v="16国开13"/>
    <s v="国家开发银行2016年第十三期金融债券"/>
    <s v="金融债"/>
    <s v="政策性金融债券"/>
    <s v="160213.IB"/>
    <x v="240"/>
    <n v="16000000"/>
    <n v="1600000000"/>
    <x v="6415"/>
    <n v="33290958.899999999"/>
    <n v="0"/>
    <s v="传统"/>
    <m/>
    <m/>
    <m/>
    <m/>
    <m/>
    <m/>
    <m/>
    <m/>
    <m/>
    <m/>
    <m/>
    <m/>
    <m/>
    <s v=""/>
    <s v=""/>
    <m/>
    <m/>
    <m/>
    <m/>
    <m/>
    <m/>
    <m/>
    <m/>
    <m/>
    <m/>
    <n v="1611360000"/>
    <m/>
    <m/>
    <m/>
    <m/>
    <m/>
    <m/>
    <m/>
    <n v="1611360000"/>
    <m/>
    <m/>
    <m/>
    <m/>
    <n v="4.3205479452054796"/>
    <s v=""/>
    <n v="3.9247000000000001"/>
    <m/>
    <m/>
    <m/>
    <m/>
    <m/>
    <m/>
    <m/>
    <m/>
    <m/>
    <m/>
    <m/>
    <m/>
    <s v="固定收益类资产"/>
  </r>
  <r>
    <s v="16农发08"/>
    <s v="中国农业发展银行2016年第八期金融债券"/>
    <s v="金融债"/>
    <s v="政策性金融债券"/>
    <s v="160408.IB"/>
    <x v="156"/>
    <n v="2400000"/>
    <n v="240000000"/>
    <x v="6416"/>
    <n v="1418169.86"/>
    <n v="0"/>
    <s v="传统"/>
    <m/>
    <m/>
    <m/>
    <m/>
    <m/>
    <m/>
    <m/>
    <m/>
    <m/>
    <m/>
    <m/>
    <m/>
    <m/>
    <s v=""/>
    <s v=""/>
    <m/>
    <m/>
    <m/>
    <m/>
    <m/>
    <m/>
    <m/>
    <m/>
    <m/>
    <m/>
    <n v="244920000"/>
    <m/>
    <m/>
    <m/>
    <m/>
    <m/>
    <m/>
    <m/>
    <n v="244920000"/>
    <m/>
    <m/>
    <m/>
    <m/>
    <n v="3.8273972602739699"/>
    <s v=""/>
    <n v="3.5419999999999998"/>
    <m/>
    <m/>
    <m/>
    <m/>
    <m/>
    <m/>
    <m/>
    <m/>
    <m/>
    <m/>
    <m/>
    <m/>
    <s v="固定收益类资产"/>
  </r>
  <r>
    <s v="17国开绿债02"/>
    <s v="国家开发银行2017年第二期绿色金融债券"/>
    <s v="金融债"/>
    <s v="政策性金融债券"/>
    <s v="1702002.IB"/>
    <x v="240"/>
    <n v="1000000"/>
    <n v="100000000"/>
    <x v="6417"/>
    <n v="4178520.55"/>
    <n v="0"/>
    <s v="传统"/>
    <m/>
    <m/>
    <m/>
    <m/>
    <m/>
    <m/>
    <m/>
    <m/>
    <m/>
    <m/>
    <m/>
    <m/>
    <m/>
    <s v=""/>
    <s v=""/>
    <m/>
    <m/>
    <m/>
    <m/>
    <m/>
    <m/>
    <m/>
    <m/>
    <m/>
    <m/>
    <n v="100010000"/>
    <m/>
    <m/>
    <m/>
    <m/>
    <m/>
    <m/>
    <m/>
    <n v="100010000"/>
    <m/>
    <m/>
    <m/>
    <m/>
    <n v="5.4794520547945197E-3"/>
    <s v=""/>
    <n v="1.6400000000000001E-2"/>
    <m/>
    <m/>
    <m/>
    <m/>
    <m/>
    <m/>
    <m/>
    <m/>
    <m/>
    <m/>
    <m/>
    <m/>
    <s v="流动性资产"/>
  </r>
  <r>
    <s v="中国建设银行北京分行活期存款"/>
    <s v="中国建设银行北京分行活期存款"/>
    <s v="现金及流动性管理工具"/>
    <s v="活期存款"/>
    <s v=""/>
    <x v="235"/>
    <n v="0"/>
    <n v="2928.75"/>
    <x v="6418"/>
    <n v="0"/>
    <n v="0"/>
    <s v="传统"/>
    <m/>
    <m/>
    <m/>
    <m/>
    <m/>
    <m/>
    <m/>
    <m/>
    <m/>
    <m/>
    <m/>
    <m/>
    <m/>
    <s v=""/>
    <s v=""/>
    <m/>
    <m/>
    <m/>
    <m/>
    <m/>
    <m/>
    <m/>
    <m/>
    <m/>
    <m/>
    <n v="2928.75"/>
    <m/>
    <m/>
    <m/>
    <m/>
    <m/>
    <m/>
    <m/>
    <n v="2928.75"/>
    <m/>
    <m/>
    <m/>
    <m/>
    <s v=""/>
    <s v=""/>
    <s v=""/>
    <m/>
    <m/>
    <m/>
    <m/>
    <m/>
    <m/>
    <m/>
    <m/>
    <m/>
    <m/>
    <m/>
    <m/>
    <s v="流动性资产"/>
  </r>
  <r>
    <s v="华夏聚利债券"/>
    <s v="华夏聚利债券型证券投资基金"/>
    <s v="证券投资基金"/>
    <s v="债券型基金"/>
    <s v="000014.OF"/>
    <x v="1088"/>
    <n v="88547225.5"/>
    <n v="150000000"/>
    <x v="6419"/>
    <n v="0"/>
    <n v="0"/>
    <s v="传统"/>
    <m/>
    <m/>
    <m/>
    <m/>
    <m/>
    <m/>
    <m/>
    <m/>
    <m/>
    <m/>
    <m/>
    <m/>
    <m/>
    <s v=""/>
    <s v=""/>
    <m/>
    <m/>
    <m/>
    <m/>
    <m/>
    <m/>
    <m/>
    <m/>
    <m/>
    <m/>
    <n v="153363794.56999999"/>
    <m/>
    <m/>
    <m/>
    <m/>
    <m/>
    <m/>
    <m/>
    <n v="153363794.56999999"/>
    <m/>
    <m/>
    <m/>
    <m/>
    <s v=""/>
    <s v=""/>
    <s v=""/>
    <m/>
    <m/>
    <m/>
    <m/>
    <m/>
    <m/>
    <m/>
    <m/>
    <m/>
    <m/>
    <m/>
    <m/>
    <s v="固定收益类资产"/>
  </r>
  <r>
    <s v="华夏双债增强债券A"/>
    <s v="华夏双债增强债券型证券投资基金"/>
    <s v="证券投资基金"/>
    <s v="债券型基金"/>
    <s v="000047.OF"/>
    <x v="1089"/>
    <n v="192060819.46000001"/>
    <n v="300000000"/>
    <x v="6420"/>
    <n v="0"/>
    <n v="0"/>
    <s v="传统"/>
    <m/>
    <m/>
    <m/>
    <m/>
    <m/>
    <m/>
    <m/>
    <m/>
    <m/>
    <m/>
    <m/>
    <m/>
    <m/>
    <s v=""/>
    <s v=""/>
    <m/>
    <m/>
    <m/>
    <m/>
    <m/>
    <m/>
    <m/>
    <m/>
    <m/>
    <m/>
    <n v="304992581.30000001"/>
    <m/>
    <m/>
    <m/>
    <m/>
    <m/>
    <m/>
    <m/>
    <n v="304992581.30000001"/>
    <m/>
    <m/>
    <m/>
    <m/>
    <s v=""/>
    <s v=""/>
    <s v=""/>
    <m/>
    <m/>
    <m/>
    <m/>
    <m/>
    <m/>
    <m/>
    <m/>
    <m/>
    <m/>
    <m/>
    <m/>
    <s v="固定收益类资产"/>
  </r>
  <r>
    <s v="华夏债券C"/>
    <s v="华夏债券投资基金"/>
    <s v="证券投资基金"/>
    <s v="债券型基金"/>
    <s v="001003.OF"/>
    <x v="1090"/>
    <n v="121359223.3"/>
    <n v="150000000"/>
    <x v="6421"/>
    <n v="0"/>
    <n v="0"/>
    <s v="传统"/>
    <m/>
    <m/>
    <m/>
    <m/>
    <m/>
    <m/>
    <m/>
    <m/>
    <m/>
    <m/>
    <m/>
    <m/>
    <m/>
    <s v=""/>
    <s v=""/>
    <m/>
    <m/>
    <m/>
    <m/>
    <m/>
    <m/>
    <m/>
    <m/>
    <m/>
    <m/>
    <n v="151699029.13"/>
    <m/>
    <m/>
    <m/>
    <m/>
    <m/>
    <m/>
    <m/>
    <n v="151699029.13"/>
    <m/>
    <m/>
    <m/>
    <m/>
    <s v=""/>
    <s v=""/>
    <s v=""/>
    <m/>
    <m/>
    <m/>
    <m/>
    <m/>
    <m/>
    <m/>
    <m/>
    <m/>
    <m/>
    <m/>
    <m/>
    <s v="固定收益类资产"/>
  </r>
  <r>
    <s v="华夏可转债增强债券A"/>
    <s v="华夏可转债增强债券型证券投资基金"/>
    <s v="证券投资基金"/>
    <s v="债券型基金"/>
    <s v="001045.OF"/>
    <x v="1091"/>
    <n v="59879640.719999999"/>
    <n v="100000000"/>
    <x v="6422"/>
    <n v="0"/>
    <n v="0"/>
    <s v="传统"/>
    <m/>
    <m/>
    <m/>
    <m/>
    <m/>
    <m/>
    <m/>
    <m/>
    <m/>
    <m/>
    <m/>
    <m/>
    <m/>
    <s v=""/>
    <s v=""/>
    <m/>
    <m/>
    <m/>
    <m/>
    <m/>
    <m/>
    <m/>
    <m/>
    <m/>
    <m/>
    <n v="84071015.569999993"/>
    <m/>
    <m/>
    <m/>
    <m/>
    <m/>
    <m/>
    <m/>
    <n v="84071015.569999993"/>
    <m/>
    <m/>
    <m/>
    <m/>
    <s v=""/>
    <s v=""/>
    <s v=""/>
    <m/>
    <m/>
    <m/>
    <m/>
    <m/>
    <m/>
    <m/>
    <m/>
    <m/>
    <m/>
    <m/>
    <m/>
    <s v="固定收益类资产"/>
  </r>
  <r>
    <s v="易方达裕祥回报债券"/>
    <s v="易方达裕祥回报债券型证券投资基金"/>
    <s v="证券投资基金"/>
    <s v="债券型基金"/>
    <s v="002351.OF"/>
    <x v="1092"/>
    <n v="1235329833.23"/>
    <n v="2000000000"/>
    <x v="6423"/>
    <n v="0"/>
    <n v="0"/>
    <s v="传统"/>
    <m/>
    <m/>
    <m/>
    <m/>
    <m/>
    <m/>
    <m/>
    <m/>
    <m/>
    <m/>
    <m/>
    <m/>
    <m/>
    <s v=""/>
    <s v=""/>
    <m/>
    <m/>
    <m/>
    <m/>
    <m/>
    <m/>
    <m/>
    <m/>
    <m/>
    <m/>
    <n v="2009881638.6700001"/>
    <m/>
    <m/>
    <m/>
    <m/>
    <m/>
    <m/>
    <m/>
    <n v="2009881638.6700001"/>
    <m/>
    <m/>
    <m/>
    <m/>
    <s v=""/>
    <s v=""/>
    <s v=""/>
    <m/>
    <m/>
    <m/>
    <m/>
    <m/>
    <m/>
    <m/>
    <m/>
    <m/>
    <m/>
    <m/>
    <m/>
    <s v="固定收益类资产"/>
  </r>
  <r>
    <s v="华夏鼎利债券A"/>
    <s v="华夏鼎利债券型发起式证券投资基金"/>
    <s v="证券投资基金"/>
    <s v="债券型基金"/>
    <s v="002459.OF"/>
    <x v="1093"/>
    <n v="367916850.63"/>
    <n v="500000000"/>
    <x v="6424"/>
    <n v="0"/>
    <n v="0"/>
    <s v="传统"/>
    <m/>
    <m/>
    <m/>
    <m/>
    <m/>
    <m/>
    <m/>
    <m/>
    <m/>
    <m/>
    <m/>
    <m/>
    <m/>
    <s v=""/>
    <s v=""/>
    <m/>
    <m/>
    <m/>
    <m/>
    <m/>
    <m/>
    <m/>
    <m/>
    <m/>
    <m/>
    <n v="482706908.02999997"/>
    <m/>
    <m/>
    <m/>
    <m/>
    <m/>
    <m/>
    <m/>
    <n v="482706908.02999997"/>
    <m/>
    <m/>
    <m/>
    <m/>
    <s v=""/>
    <s v=""/>
    <s v=""/>
    <m/>
    <m/>
    <m/>
    <m/>
    <m/>
    <m/>
    <m/>
    <m/>
    <m/>
    <m/>
    <m/>
    <m/>
    <s v="固定收益类资产"/>
  </r>
  <r>
    <s v="兴全恒益债券A"/>
    <s v="兴全恒益债券型证券投资基金"/>
    <s v="证券投资基金"/>
    <s v="债券型基金"/>
    <s v="004952.OF"/>
    <x v="1094"/>
    <n v="394103412.94"/>
    <n v="500000000"/>
    <x v="6425"/>
    <n v="0"/>
    <n v="0"/>
    <s v="传统"/>
    <m/>
    <m/>
    <m/>
    <m/>
    <m/>
    <m/>
    <m/>
    <m/>
    <m/>
    <m/>
    <m/>
    <m/>
    <m/>
    <s v=""/>
    <s v=""/>
    <m/>
    <m/>
    <m/>
    <m/>
    <m/>
    <m/>
    <m/>
    <m/>
    <m/>
    <m/>
    <n v="528098573.33999997"/>
    <m/>
    <m/>
    <m/>
    <m/>
    <m/>
    <m/>
    <m/>
    <n v="528098573.33999997"/>
    <m/>
    <m/>
    <m/>
    <m/>
    <s v=""/>
    <s v=""/>
    <s v=""/>
    <m/>
    <m/>
    <m/>
    <m/>
    <m/>
    <m/>
    <m/>
    <m/>
    <m/>
    <m/>
    <m/>
    <m/>
    <s v="固定收益类资产"/>
  </r>
  <r>
    <s v="嘉实稳固收益债券A"/>
    <s v="嘉实稳固收益债券型证券投资基金"/>
    <s v="证券投资基金"/>
    <s v="债券型基金"/>
    <s v="009089.OF"/>
    <x v="1095"/>
    <n v="656579875.5"/>
    <n v="816051344.29999995"/>
    <x v="6426"/>
    <n v="0"/>
    <n v="0"/>
    <s v="传统"/>
    <m/>
    <m/>
    <m/>
    <m/>
    <m/>
    <m/>
    <m/>
    <m/>
    <m/>
    <m/>
    <m/>
    <m/>
    <m/>
    <s v=""/>
    <s v=""/>
    <m/>
    <m/>
    <m/>
    <m/>
    <m/>
    <m/>
    <m/>
    <m/>
    <m/>
    <m/>
    <n v="705823366.15999997"/>
    <m/>
    <m/>
    <m/>
    <m/>
    <m/>
    <m/>
    <m/>
    <n v="705823366.15999997"/>
    <m/>
    <m/>
    <m/>
    <m/>
    <s v=""/>
    <s v=""/>
    <s v=""/>
    <m/>
    <m/>
    <m/>
    <m/>
    <m/>
    <m/>
    <m/>
    <m/>
    <m/>
    <m/>
    <m/>
    <m/>
    <s v="固定收益类资产"/>
  </r>
  <r>
    <s v="华夏鼎清债券A"/>
    <s v="华夏鼎清债券型证券投资基金"/>
    <s v="证券投资基金"/>
    <s v="债券型基金"/>
    <s v="010014.OF"/>
    <x v="1096"/>
    <n v="1493576620.53"/>
    <n v="1500000000"/>
    <x v="6427"/>
    <n v="0"/>
    <n v="0"/>
    <s v="传统"/>
    <m/>
    <m/>
    <m/>
    <m/>
    <m/>
    <m/>
    <m/>
    <m/>
    <m/>
    <m/>
    <m/>
    <m/>
    <m/>
    <s v=""/>
    <s v=""/>
    <m/>
    <m/>
    <m/>
    <m/>
    <m/>
    <m/>
    <m/>
    <m/>
    <m/>
    <m/>
    <n v="1471172971.22"/>
    <m/>
    <m/>
    <m/>
    <m/>
    <m/>
    <m/>
    <m/>
    <n v="1471172971.22"/>
    <m/>
    <m/>
    <m/>
    <m/>
    <s v=""/>
    <s v=""/>
    <s v=""/>
    <m/>
    <m/>
    <m/>
    <m/>
    <m/>
    <m/>
    <m/>
    <m/>
    <m/>
    <m/>
    <m/>
    <m/>
    <s v="固定收益类资产"/>
  </r>
  <r>
    <s v="易方达增强回报债券A"/>
    <s v="易方达增强回报债券型证券投资基金"/>
    <s v="证券投资基金"/>
    <s v="债券型基金"/>
    <s v="110017.OF"/>
    <x v="1097"/>
    <n v="380248317.95999998"/>
    <n v="522783031.88"/>
    <x v="6428"/>
    <n v="0"/>
    <n v="0"/>
    <s v="传统"/>
    <m/>
    <m/>
    <m/>
    <m/>
    <m/>
    <m/>
    <m/>
    <m/>
    <m/>
    <m/>
    <m/>
    <m/>
    <m/>
    <s v=""/>
    <s v=""/>
    <m/>
    <m/>
    <m/>
    <m/>
    <m/>
    <m/>
    <m/>
    <m/>
    <m/>
    <m/>
    <n v="516757464.11000001"/>
    <m/>
    <m/>
    <m/>
    <m/>
    <m/>
    <m/>
    <m/>
    <n v="516757464.11000001"/>
    <m/>
    <m/>
    <m/>
    <m/>
    <s v=""/>
    <s v=""/>
    <s v=""/>
    <m/>
    <m/>
    <m/>
    <m/>
    <m/>
    <m/>
    <m/>
    <m/>
    <m/>
    <m/>
    <m/>
    <m/>
    <s v="固定收益类资产"/>
  </r>
  <r>
    <s v="汇添富双利债券A"/>
    <s v="汇添富双利债券型证券投资基金"/>
    <s v="证券投资基金"/>
    <s v="债券型基金"/>
    <s v="470018.OF"/>
    <x v="1098"/>
    <n v="1216076216.45"/>
    <n v="2500000000"/>
    <x v="6429"/>
    <n v="0"/>
    <n v="0"/>
    <s v="传统"/>
    <m/>
    <m/>
    <m/>
    <m/>
    <m/>
    <m/>
    <m/>
    <m/>
    <m/>
    <m/>
    <m/>
    <m/>
    <m/>
    <s v=""/>
    <s v=""/>
    <m/>
    <m/>
    <m/>
    <m/>
    <m/>
    <m/>
    <m/>
    <m/>
    <m/>
    <m/>
    <n v="2400534451.27"/>
    <m/>
    <m/>
    <m/>
    <m/>
    <m/>
    <m/>
    <m/>
    <n v="2400534451.27"/>
    <m/>
    <m/>
    <m/>
    <m/>
    <s v=""/>
    <s v=""/>
    <s v=""/>
    <m/>
    <m/>
    <m/>
    <m/>
    <m/>
    <m/>
    <m/>
    <m/>
    <m/>
    <m/>
    <m/>
    <m/>
    <s v="固定收益类资产"/>
  </r>
  <r>
    <s v="中国邮政储蓄银行上海分行活期存款"/>
    <s v="中国邮政储蓄银行上海分行活期存款"/>
    <s v="现金及流动性管理工具"/>
    <s v="活期存款"/>
    <s v=""/>
    <x v="1099"/>
    <n v="0"/>
    <n v="5007.54"/>
    <x v="6430"/>
    <n v="0"/>
    <n v="0"/>
    <s v="传统"/>
    <m/>
    <m/>
    <m/>
    <m/>
    <m/>
    <m/>
    <m/>
    <m/>
    <m/>
    <m/>
    <m/>
    <m/>
    <m/>
    <s v=""/>
    <s v=""/>
    <m/>
    <m/>
    <m/>
    <m/>
    <m/>
    <m/>
    <m/>
    <m/>
    <m/>
    <m/>
    <n v="5007.54"/>
    <m/>
    <m/>
    <m/>
    <m/>
    <m/>
    <m/>
    <m/>
    <n v="5007.54"/>
    <m/>
    <m/>
    <m/>
    <m/>
    <s v=""/>
    <s v=""/>
    <s v=""/>
    <m/>
    <m/>
    <m/>
    <m/>
    <m/>
    <m/>
    <m/>
    <m/>
    <m/>
    <m/>
    <m/>
    <m/>
    <s v="流动性资产"/>
  </r>
  <r>
    <s v="中国邮政储蓄银行上海分行活期存款"/>
    <s v="中国邮政储蓄银行上海分行活期存款"/>
    <s v="现金及流动性管理工具"/>
    <s v="活期存款"/>
    <s v=""/>
    <x v="1099"/>
    <n v="0"/>
    <n v="3338.36"/>
    <x v="6431"/>
    <n v="0"/>
    <n v="0"/>
    <s v="传统"/>
    <m/>
    <m/>
    <m/>
    <m/>
    <m/>
    <m/>
    <m/>
    <m/>
    <m/>
    <m/>
    <m/>
    <m/>
    <m/>
    <s v=""/>
    <s v=""/>
    <m/>
    <m/>
    <m/>
    <m/>
    <m/>
    <m/>
    <m/>
    <m/>
    <m/>
    <m/>
    <n v="3338.36"/>
    <m/>
    <m/>
    <m/>
    <m/>
    <m/>
    <m/>
    <m/>
    <n v="3338.36"/>
    <m/>
    <m/>
    <m/>
    <m/>
    <s v=""/>
    <s v=""/>
    <s v=""/>
    <m/>
    <m/>
    <m/>
    <m/>
    <m/>
    <m/>
    <m/>
    <m/>
    <m/>
    <m/>
    <m/>
    <m/>
    <s v="流动性资产"/>
  </r>
  <r>
    <s v="北京新锦城房地产经营管理有限公司"/>
    <s v="SK大厦（北京新锦城房地产经营管理有限公司）"/>
    <s v="投资性房地产"/>
    <s v="不动产项目公司股权"/>
    <m/>
    <x v="1100"/>
    <n v="9057228691"/>
    <n v="9057228691"/>
    <x v="6432"/>
    <n v="0"/>
    <n v="0"/>
    <s v="传统"/>
    <m/>
    <m/>
    <m/>
    <m/>
    <m/>
    <m/>
    <m/>
    <m/>
    <m/>
    <m/>
    <m/>
    <m/>
    <m/>
    <s v=""/>
    <s v=""/>
    <m/>
    <m/>
    <m/>
    <m/>
    <m/>
    <m/>
    <m/>
    <m/>
    <m/>
    <m/>
    <n v="9057228691"/>
    <m/>
    <m/>
    <m/>
    <m/>
    <s v="北京"/>
    <d v="2021-05-01T00:00:00"/>
    <s v="历史成本"/>
    <n v="9057228691"/>
    <m/>
    <m/>
    <m/>
    <m/>
    <s v=""/>
    <s v=""/>
    <s v=""/>
    <m/>
    <m/>
    <m/>
    <m/>
    <m/>
    <m/>
    <m/>
    <m/>
    <m/>
    <m/>
    <m/>
    <m/>
    <s v="权益类资产"/>
  </r>
  <r>
    <s v="中国农业银行上海分行活期存款"/>
    <s v="中国农业银行上海分行活期存款"/>
    <s v="现金及流动性管理工具"/>
    <s v="活期存款"/>
    <s v=""/>
    <x v="1071"/>
    <n v="0"/>
    <n v="25858.83"/>
    <x v="6433"/>
    <n v="2623.29"/>
    <n v="0"/>
    <s v="万能"/>
    <m/>
    <m/>
    <m/>
    <m/>
    <m/>
    <m/>
    <m/>
    <m/>
    <m/>
    <m/>
    <m/>
    <m/>
    <m/>
    <s v=""/>
    <s v=""/>
    <m/>
    <m/>
    <m/>
    <m/>
    <m/>
    <m/>
    <m/>
    <m/>
    <m/>
    <m/>
    <n v="25858.83"/>
    <m/>
    <m/>
    <m/>
    <m/>
    <m/>
    <m/>
    <m/>
    <n v="25858.83"/>
    <m/>
    <m/>
    <m/>
    <m/>
    <s v=""/>
    <s v=""/>
    <s v=""/>
    <m/>
    <m/>
    <m/>
    <m/>
    <m/>
    <m/>
    <m/>
    <m/>
    <m/>
    <m/>
    <m/>
    <m/>
    <s v="流动性资产"/>
  </r>
  <r>
    <s v="盛京银行50（20190926）"/>
    <s v="盛京银行北京分行协议存款"/>
    <s v="银行存款"/>
    <s v="协议存款"/>
    <s v=""/>
    <x v="1101"/>
    <n v="0"/>
    <n v="5000000000"/>
    <x v="6434"/>
    <n v="29375000"/>
    <n v="0"/>
    <s v="万能"/>
    <m/>
    <m/>
    <m/>
    <m/>
    <m/>
    <m/>
    <m/>
    <m/>
    <m/>
    <m/>
    <m/>
    <m/>
    <m/>
    <s v=""/>
    <s v=""/>
    <m/>
    <m/>
    <m/>
    <m/>
    <m/>
    <m/>
    <m/>
    <m/>
    <m/>
    <m/>
    <n v="5000000000"/>
    <m/>
    <m/>
    <m/>
    <m/>
    <m/>
    <m/>
    <m/>
    <n v="5000000000"/>
    <m/>
    <m/>
    <s v="城市商业银行"/>
    <n v="12.12"/>
    <s v=""/>
    <s v=""/>
    <s v=""/>
    <m/>
    <m/>
    <m/>
    <m/>
    <m/>
    <m/>
    <m/>
    <m/>
    <m/>
    <m/>
    <m/>
    <m/>
    <s v="固定收益类资产"/>
  </r>
  <r>
    <s v="券商资金账户"/>
    <s v="中信证券其他流动性管理工具"/>
    <s v="现金及流动性管理工具"/>
    <s v="其他流动性管理工具"/>
    <s v=""/>
    <x v="319"/>
    <n v="0"/>
    <n v="128210.87"/>
    <x v="6435"/>
    <n v="9350.66"/>
    <n v="0"/>
    <s v="万能"/>
    <m/>
    <m/>
    <m/>
    <m/>
    <m/>
    <m/>
    <m/>
    <m/>
    <m/>
    <m/>
    <m/>
    <m/>
    <m/>
    <s v=""/>
    <s v=""/>
    <m/>
    <m/>
    <m/>
    <m/>
    <m/>
    <m/>
    <m/>
    <m/>
    <m/>
    <m/>
    <n v="128210.87"/>
    <m/>
    <m/>
    <m/>
    <m/>
    <m/>
    <m/>
    <m/>
    <n v="128210.87"/>
    <m/>
    <m/>
    <m/>
    <m/>
    <s v=""/>
    <s v=""/>
    <s v=""/>
    <m/>
    <m/>
    <m/>
    <m/>
    <m/>
    <m/>
    <m/>
    <m/>
    <m/>
    <m/>
    <m/>
    <m/>
    <s v="流动性资产"/>
  </r>
  <r>
    <s v="富国信用债债券A/B"/>
    <s v="富国信用债债券型证券投资基金"/>
    <s v="证券投资基金"/>
    <s v="债券型基金"/>
    <s v="000191.OF"/>
    <x v="1102"/>
    <n v="377534560"/>
    <n v="395996000"/>
    <x v="6436"/>
    <n v="0"/>
    <n v="0"/>
    <s v="万能"/>
    <m/>
    <m/>
    <m/>
    <m/>
    <m/>
    <m/>
    <m/>
    <m/>
    <m/>
    <m/>
    <m/>
    <m/>
    <m/>
    <s v=""/>
    <s v=""/>
    <m/>
    <m/>
    <m/>
    <m/>
    <m/>
    <m/>
    <m/>
    <m/>
    <m/>
    <m/>
    <n v="449794674.77999997"/>
    <m/>
    <m/>
    <m/>
    <m/>
    <m/>
    <m/>
    <m/>
    <n v="449794674.77999997"/>
    <m/>
    <m/>
    <m/>
    <m/>
    <s v=""/>
    <s v=""/>
    <s v=""/>
    <m/>
    <m/>
    <m/>
    <m/>
    <m/>
    <m/>
    <m/>
    <m/>
    <m/>
    <m/>
    <m/>
    <m/>
    <s v="固定收益类资产"/>
  </r>
  <r>
    <s v="富国泓利纯债债券A"/>
    <s v="富国泓利纯债债券型发起式证券投资基金"/>
    <s v="证券投资基金"/>
    <s v="债券型基金"/>
    <s v="004920.OF"/>
    <x v="1103"/>
    <n v="94908445.980000004"/>
    <n v="98999000"/>
    <x v="6437"/>
    <n v="0"/>
    <n v="0"/>
    <s v="万能"/>
    <m/>
    <m/>
    <m/>
    <m/>
    <m/>
    <m/>
    <m/>
    <m/>
    <m/>
    <m/>
    <m/>
    <m/>
    <m/>
    <s v=""/>
    <s v=""/>
    <m/>
    <m/>
    <m/>
    <m/>
    <m/>
    <m/>
    <m/>
    <m/>
    <m/>
    <m/>
    <n v="101248330.17"/>
    <m/>
    <m/>
    <m/>
    <m/>
    <m/>
    <m/>
    <m/>
    <n v="101248330.17"/>
    <m/>
    <m/>
    <m/>
    <m/>
    <s v=""/>
    <s v=""/>
    <s v=""/>
    <m/>
    <m/>
    <m/>
    <m/>
    <m/>
    <m/>
    <m/>
    <m/>
    <m/>
    <m/>
    <m/>
    <m/>
    <s v="固定收益类资产"/>
  </r>
  <r>
    <s v="双鹭药业"/>
    <s v="双鹭药业"/>
    <s v="股票"/>
    <s v="沪深主板股"/>
    <s v="002038.SZ"/>
    <x v="1104"/>
    <n v="96"/>
    <n v="1272.82"/>
    <x v="6438"/>
    <n v="0"/>
    <n v="0"/>
    <s v="万能"/>
    <m/>
    <m/>
    <m/>
    <m/>
    <m/>
    <m/>
    <m/>
    <m/>
    <m/>
    <m/>
    <m/>
    <m/>
    <m/>
    <s v="否"/>
    <n v="9.3444298437728094E-8"/>
    <m/>
    <m/>
    <m/>
    <m/>
    <m/>
    <m/>
    <m/>
    <m/>
    <m/>
    <m/>
    <n v="972.48"/>
    <m/>
    <m/>
    <m/>
    <m/>
    <m/>
    <m/>
    <m/>
    <n v="972.48"/>
    <m/>
    <m/>
    <m/>
    <m/>
    <s v=""/>
    <s v=""/>
    <s v=""/>
    <m/>
    <m/>
    <m/>
    <m/>
    <m/>
    <m/>
    <m/>
    <m/>
    <m/>
    <m/>
    <m/>
    <m/>
    <s v="权益类资产"/>
  </r>
  <r>
    <s v="16国债08"/>
    <s v="2016年记账式附息(八期)国债"/>
    <s v="政府债券"/>
    <s v="政府债券"/>
    <s v="019536.SH"/>
    <x v="0"/>
    <n v="90000"/>
    <n v="9495900"/>
    <x v="6439"/>
    <n v="5207.67"/>
    <n v="0"/>
    <s v="万能"/>
    <m/>
    <m/>
    <m/>
    <m/>
    <m/>
    <m/>
    <m/>
    <m/>
    <m/>
    <m/>
    <m/>
    <m/>
    <m/>
    <s v=""/>
    <s v=""/>
    <m/>
    <m/>
    <m/>
    <m/>
    <m/>
    <m/>
    <m/>
    <m/>
    <m/>
    <m/>
    <n v="9210600"/>
    <m/>
    <m/>
    <m/>
    <m/>
    <m/>
    <m/>
    <m/>
    <n v="9210600"/>
    <m/>
    <m/>
    <m/>
    <m/>
    <n v="23.986301369863"/>
    <s v=""/>
    <n v="16.205400000000001"/>
    <m/>
    <m/>
    <m/>
    <m/>
    <m/>
    <m/>
    <m/>
    <m/>
    <m/>
    <m/>
    <m/>
    <m/>
    <s v="固定收益类资产"/>
  </r>
  <r>
    <s v="16附息国债17"/>
    <s v="2016年记账式附息(十七期)国债"/>
    <s v="政府债券"/>
    <s v="政府债券"/>
    <s v="160017.IB"/>
    <x v="0"/>
    <n v="600000"/>
    <n v="59589191.240000002"/>
    <x v="6440"/>
    <n v="390563.54"/>
    <n v="0"/>
    <s v="万能"/>
    <m/>
    <m/>
    <m/>
    <m/>
    <m/>
    <m/>
    <m/>
    <m/>
    <m/>
    <m/>
    <m/>
    <m/>
    <m/>
    <s v=""/>
    <s v=""/>
    <m/>
    <m/>
    <m/>
    <m/>
    <m/>
    <m/>
    <m/>
    <m/>
    <m/>
    <m/>
    <n v="60288000"/>
    <m/>
    <m/>
    <m/>
    <m/>
    <m/>
    <m/>
    <m/>
    <n v="60288000"/>
    <m/>
    <m/>
    <m/>
    <m/>
    <n v="4.2630136986301403"/>
    <s v=""/>
    <n v="3.9788000000000001"/>
    <m/>
    <m/>
    <m/>
    <m/>
    <m/>
    <m/>
    <m/>
    <m/>
    <m/>
    <m/>
    <m/>
    <m/>
    <s v="固定收益类资产"/>
  </r>
  <r>
    <s v="12农行次级债"/>
    <s v="2012年中国农业银行股份有限公司次级债券(第一期)"/>
    <s v="金融债"/>
    <s v="银行发行的二级资本工具"/>
    <s v="1225001.IB"/>
    <x v="242"/>
    <n v="50000000"/>
    <n v="5120440000"/>
    <x v="6441"/>
    <n v="90230136.989999995"/>
    <n v="0"/>
    <s v="万能"/>
    <m/>
    <m/>
    <m/>
    <m/>
    <m/>
    <m/>
    <m/>
    <m/>
    <m/>
    <m/>
    <m/>
    <m/>
    <m/>
    <s v=""/>
    <s v=""/>
    <m/>
    <m/>
    <m/>
    <m/>
    <m/>
    <m/>
    <m/>
    <m/>
    <m/>
    <m/>
    <n v="5081000000"/>
    <m/>
    <m/>
    <m/>
    <m/>
    <m/>
    <m/>
    <m/>
    <n v="5081000000"/>
    <m/>
    <m/>
    <m/>
    <m/>
    <n v="5.64109589041096"/>
    <s v="AAA"/>
    <n v="4.8392999999999997"/>
    <m/>
    <m/>
    <m/>
    <m/>
    <m/>
    <m/>
    <m/>
    <m/>
    <m/>
    <m/>
    <m/>
    <m/>
    <s v="固定收益类资产"/>
  </r>
  <r>
    <s v="17联投01"/>
    <s v="湖北省联合发展投资集团有限公司公开发行2017年公司债券(第一期)"/>
    <s v="企业债、公司债"/>
    <s v="公司债"/>
    <s v="143287.SH"/>
    <x v="1072"/>
    <n v="2000000"/>
    <n v="201862000"/>
    <x v="6442"/>
    <n v="5186630.1399999997"/>
    <n v="0"/>
    <s v="万能"/>
    <m/>
    <m/>
    <m/>
    <m/>
    <m/>
    <m/>
    <m/>
    <m/>
    <m/>
    <m/>
    <m/>
    <m/>
    <m/>
    <s v=""/>
    <s v=""/>
    <m/>
    <m/>
    <m/>
    <m/>
    <m/>
    <m/>
    <m/>
    <m/>
    <m/>
    <m/>
    <n v="202100000"/>
    <m/>
    <m/>
    <m/>
    <m/>
    <m/>
    <m/>
    <m/>
    <n v="202100000"/>
    <m/>
    <m/>
    <m/>
    <m/>
    <n v="0.36712328767123298"/>
    <s v="AAA"/>
    <n v="0.372"/>
    <m/>
    <m/>
    <m/>
    <m/>
    <m/>
    <m/>
    <m/>
    <m/>
    <m/>
    <m/>
    <m/>
    <m/>
    <s v="固定收益类资产"/>
  </r>
  <r>
    <s v="13甘公投MTN1"/>
    <s v="甘肃省公路航空旅游投资集团有限公司2013年度第一期中期票据"/>
    <s v="非金融企业债务融资工具"/>
    <s v="中期票据"/>
    <s v="1382138.IB"/>
    <x v="1105"/>
    <n v="500000"/>
    <n v="20557718"/>
    <x v="6443"/>
    <n v="115506.85"/>
    <n v="0"/>
    <s v="万能"/>
    <m/>
    <m/>
    <m/>
    <m/>
    <m/>
    <m/>
    <m/>
    <m/>
    <m/>
    <m/>
    <m/>
    <m/>
    <m/>
    <s v=""/>
    <s v=""/>
    <m/>
    <m/>
    <m/>
    <m/>
    <m/>
    <m/>
    <m/>
    <m/>
    <m/>
    <m/>
    <n v="20535000"/>
    <m/>
    <m/>
    <m/>
    <m/>
    <m/>
    <m/>
    <m/>
    <n v="20535000"/>
    <m/>
    <m/>
    <m/>
    <m/>
    <n v="0.90958904109589001"/>
    <s v="AAA"/>
    <n v="0.88670000000000004"/>
    <m/>
    <m/>
    <m/>
    <m/>
    <m/>
    <m/>
    <m/>
    <m/>
    <m/>
    <m/>
    <m/>
    <m/>
    <s v="固定收益类资产"/>
  </r>
  <r>
    <s v="15中煤MTN001"/>
    <s v="中国中煤能源股份有限公司2015年度第一期中期票据"/>
    <s v="非金融企业债务融资工具"/>
    <s v="中期票据"/>
    <s v="101554043.IB"/>
    <x v="1015"/>
    <n v="200000"/>
    <n v="20000000"/>
    <x v="6444"/>
    <n v="859808.22"/>
    <n v="0"/>
    <s v="万能"/>
    <m/>
    <m/>
    <m/>
    <m/>
    <m/>
    <m/>
    <m/>
    <m/>
    <m/>
    <m/>
    <m/>
    <m/>
    <m/>
    <s v=""/>
    <s v=""/>
    <m/>
    <m/>
    <m/>
    <m/>
    <m/>
    <m/>
    <m/>
    <m/>
    <m/>
    <m/>
    <n v="20072000"/>
    <m/>
    <m/>
    <m/>
    <m/>
    <m/>
    <m/>
    <m/>
    <n v="20072000"/>
    <m/>
    <m/>
    <m/>
    <m/>
    <n v="0.13424657534246601"/>
    <s v="AAA"/>
    <n v="0.14199999999999999"/>
    <m/>
    <m/>
    <m/>
    <m/>
    <m/>
    <m/>
    <m/>
    <m/>
    <m/>
    <m/>
    <m/>
    <m/>
    <s v="固定收益类资产"/>
  </r>
  <r>
    <s v="20绵阳富诚债"/>
    <s v="2020年绵阳富诚投资集团有限公司公司债券"/>
    <s v="企业债、公司债"/>
    <s v="企业债"/>
    <s v="2080301.IB"/>
    <x v="1106"/>
    <n v="200000"/>
    <n v="20000000"/>
    <x v="6445"/>
    <n v="773917.81"/>
    <n v="0"/>
    <s v="万能"/>
    <m/>
    <m/>
    <m/>
    <m/>
    <m/>
    <m/>
    <m/>
    <m/>
    <m/>
    <m/>
    <m/>
    <m/>
    <m/>
    <s v=""/>
    <s v=""/>
    <m/>
    <m/>
    <m/>
    <m/>
    <m/>
    <m/>
    <m/>
    <m/>
    <m/>
    <m/>
    <n v="20194000"/>
    <m/>
    <m/>
    <m/>
    <m/>
    <m/>
    <m/>
    <m/>
    <n v="20194000"/>
    <m/>
    <m/>
    <m/>
    <m/>
    <n v="5.4164383561643801"/>
    <s v="AAA"/>
    <n v="2.8414000000000001"/>
    <m/>
    <m/>
    <m/>
    <m/>
    <m/>
    <m/>
    <m/>
    <m/>
    <m/>
    <m/>
    <m/>
    <m/>
    <s v="固定收益类资产"/>
  </r>
  <r>
    <s v="金科股份"/>
    <s v="金科股份"/>
    <s v="股票"/>
    <s v="沪深主板股"/>
    <s v="000656.SZ"/>
    <x v="100"/>
    <n v="81528105"/>
    <n v="627976335.13"/>
    <x v="6446"/>
    <n v="0"/>
    <n v="0"/>
    <s v="万能"/>
    <m/>
    <m/>
    <m/>
    <m/>
    <m/>
    <m/>
    <m/>
    <m/>
    <m/>
    <m/>
    <m/>
    <m/>
    <m/>
    <s v="否"/>
    <n v="1.52682479385341E-2"/>
    <m/>
    <m/>
    <m/>
    <m/>
    <m/>
    <m/>
    <m/>
    <m/>
    <m/>
    <m/>
    <n v="363615348.30000001"/>
    <m/>
    <m/>
    <m/>
    <m/>
    <m/>
    <m/>
    <m/>
    <n v="363615348.30000001"/>
    <m/>
    <m/>
    <m/>
    <m/>
    <s v=""/>
    <s v=""/>
    <s v=""/>
    <m/>
    <m/>
    <m/>
    <m/>
    <m/>
    <m/>
    <m/>
    <m/>
    <m/>
    <m/>
    <m/>
    <m/>
    <s v="权益类资产"/>
  </r>
  <r>
    <s v="双鹭药业"/>
    <s v="双鹭药业"/>
    <s v="股票"/>
    <s v="沪深主板股"/>
    <s v="002038.SZ"/>
    <x v="1104"/>
    <n v="40"/>
    <n v="533.66"/>
    <x v="6447"/>
    <n v="0"/>
    <n v="0"/>
    <s v="万能"/>
    <m/>
    <m/>
    <m/>
    <m/>
    <m/>
    <m/>
    <m/>
    <m/>
    <m/>
    <m/>
    <m/>
    <m/>
    <m/>
    <s v="否"/>
    <n v="3.8935124349053401E-8"/>
    <m/>
    <m/>
    <m/>
    <m/>
    <m/>
    <m/>
    <m/>
    <m/>
    <m/>
    <m/>
    <n v="405.2"/>
    <m/>
    <m/>
    <m/>
    <m/>
    <m/>
    <m/>
    <m/>
    <n v="405.2"/>
    <m/>
    <m/>
    <m/>
    <m/>
    <s v=""/>
    <s v=""/>
    <s v=""/>
    <m/>
    <m/>
    <m/>
    <m/>
    <m/>
    <m/>
    <m/>
    <m/>
    <m/>
    <m/>
    <m/>
    <m/>
    <s v="权益类资产"/>
  </r>
  <r>
    <s v="海康威视"/>
    <s v="海康威视"/>
    <s v="股票"/>
    <s v="沪深主板股"/>
    <s v="002415.SZ"/>
    <x v="466"/>
    <n v="27700"/>
    <n v="946534.67"/>
    <x v="6448"/>
    <n v="0"/>
    <n v="0"/>
    <s v="万能"/>
    <m/>
    <m/>
    <m/>
    <m/>
    <m/>
    <m/>
    <m/>
    <m/>
    <m/>
    <m/>
    <m/>
    <m/>
    <m/>
    <s v="是"/>
    <n v="2.9364345500177201E-6"/>
    <m/>
    <m/>
    <m/>
    <m/>
    <m/>
    <m/>
    <m/>
    <m/>
    <m/>
    <m/>
    <n v="1176973"/>
    <m/>
    <m/>
    <m/>
    <m/>
    <m/>
    <m/>
    <m/>
    <n v="1176973"/>
    <m/>
    <m/>
    <m/>
    <m/>
    <s v=""/>
    <s v=""/>
    <s v=""/>
    <m/>
    <m/>
    <m/>
    <m/>
    <m/>
    <m/>
    <m/>
    <m/>
    <m/>
    <m/>
    <m/>
    <m/>
    <s v="权益类资产"/>
  </r>
  <r>
    <s v="浦发银行优先股"/>
    <s v="浦发优1"/>
    <s v="优先股"/>
    <s v="优先股"/>
    <s v="360003.SH"/>
    <x v="226"/>
    <n v="760000"/>
    <n v="79650946.980000004"/>
    <x v="6449"/>
    <n v="0"/>
    <n v="0"/>
    <s v="万能"/>
    <m/>
    <m/>
    <m/>
    <m/>
    <m/>
    <m/>
    <m/>
    <m/>
    <m/>
    <m/>
    <m/>
    <m/>
    <m/>
    <s v=""/>
    <s v=""/>
    <s v="是"/>
    <s v="银行"/>
    <s v="股份制银行"/>
    <n v="9.4"/>
    <m/>
    <m/>
    <m/>
    <m/>
    <m/>
    <m/>
    <n v="79650946.980000004"/>
    <m/>
    <m/>
    <m/>
    <m/>
    <m/>
    <m/>
    <m/>
    <n v="79650946.980000004"/>
    <m/>
    <m/>
    <m/>
    <m/>
    <s v=""/>
    <s v=""/>
    <s v=""/>
    <m/>
    <m/>
    <m/>
    <m/>
    <m/>
    <m/>
    <m/>
    <m/>
    <m/>
    <m/>
    <m/>
    <m/>
    <s v="权益类资产"/>
  </r>
  <r>
    <s v="03国债(3)"/>
    <s v="2003记账式三期国债(20年)"/>
    <s v="政府债券"/>
    <s v="政府债券"/>
    <s v="010303.SH"/>
    <x v="0"/>
    <n v="48000"/>
    <n v="4800000"/>
    <x v="6450"/>
    <n v="6259.73"/>
    <n v="0"/>
    <s v="万能"/>
    <m/>
    <m/>
    <m/>
    <m/>
    <m/>
    <m/>
    <m/>
    <m/>
    <m/>
    <m/>
    <m/>
    <m/>
    <m/>
    <s v=""/>
    <s v=""/>
    <m/>
    <m/>
    <m/>
    <m/>
    <m/>
    <m/>
    <m/>
    <m/>
    <m/>
    <m/>
    <n v="4864800"/>
    <m/>
    <m/>
    <m/>
    <m/>
    <m/>
    <m/>
    <m/>
    <n v="4864800"/>
    <m/>
    <m/>
    <m/>
    <m/>
    <n v="0.96438356164383598"/>
    <s v=""/>
    <n v="0.94930000000000003"/>
    <m/>
    <m/>
    <m/>
    <m/>
    <m/>
    <m/>
    <m/>
    <m/>
    <m/>
    <m/>
    <m/>
    <m/>
    <s v="固定收益类资产"/>
  </r>
  <r>
    <s v="21国债03"/>
    <s v="2021年记账式附息(三期)国债"/>
    <s v="政府债券"/>
    <s v="政府债券"/>
    <s v="019651.SH"/>
    <x v="0"/>
    <n v="190600000"/>
    <n v="19060000000"/>
    <x v="6451"/>
    <n v="78537642.969999999"/>
    <n v="0"/>
    <s v="万能"/>
    <m/>
    <m/>
    <m/>
    <m/>
    <m/>
    <m/>
    <m/>
    <m/>
    <m/>
    <m/>
    <m/>
    <m/>
    <m/>
    <s v=""/>
    <s v=""/>
    <m/>
    <m/>
    <m/>
    <m/>
    <m/>
    <m/>
    <m/>
    <m/>
    <m/>
    <m/>
    <n v="20518191240.880001"/>
    <m/>
    <m/>
    <m/>
    <m/>
    <m/>
    <m/>
    <m/>
    <n v="20518191240.880001"/>
    <m/>
    <m/>
    <m/>
    <m/>
    <n v="48.893150684931499"/>
    <s v=""/>
    <n v="23.232199999999999"/>
    <m/>
    <m/>
    <m/>
    <m/>
    <m/>
    <m/>
    <m/>
    <m/>
    <m/>
    <m/>
    <m/>
    <m/>
    <s v="固定收益类资产"/>
  </r>
  <r>
    <s v="16附息国债10"/>
    <s v="2016年记账式附息(十期)国债"/>
    <s v="政府债券"/>
    <s v="政府债券"/>
    <s v="160010.IB"/>
    <x v="0"/>
    <n v="700000"/>
    <n v="70000000"/>
    <x v="6452"/>
    <n v="992569.06"/>
    <n v="0"/>
    <s v="万能"/>
    <m/>
    <m/>
    <m/>
    <m/>
    <m/>
    <m/>
    <m/>
    <m/>
    <m/>
    <m/>
    <m/>
    <m/>
    <m/>
    <s v=""/>
    <s v=""/>
    <m/>
    <m/>
    <m/>
    <m/>
    <m/>
    <m/>
    <m/>
    <m/>
    <m/>
    <m/>
    <n v="70833000"/>
    <m/>
    <m/>
    <m/>
    <m/>
    <m/>
    <m/>
    <m/>
    <n v="70833000"/>
    <m/>
    <m/>
    <m/>
    <m/>
    <n v="4.0136986301369904"/>
    <s v=""/>
    <n v="3.7216999999999998"/>
    <m/>
    <m/>
    <m/>
    <m/>
    <m/>
    <m/>
    <m/>
    <m/>
    <m/>
    <m/>
    <m/>
    <m/>
    <s v="固定收益类资产"/>
  </r>
  <r>
    <s v="16附息国债19"/>
    <s v="2016年记账式附息(十九期)国债"/>
    <s v="政府债券"/>
    <s v="政府债券"/>
    <s v="160019.IB"/>
    <x v="0"/>
    <n v="3000000"/>
    <n v="300000000"/>
    <x v="6453"/>
    <n v="1842762.43"/>
    <n v="0"/>
    <s v="万能"/>
    <m/>
    <m/>
    <m/>
    <m/>
    <m/>
    <m/>
    <m/>
    <m/>
    <m/>
    <m/>
    <m/>
    <m/>
    <m/>
    <s v=""/>
    <s v=""/>
    <m/>
    <m/>
    <m/>
    <m/>
    <m/>
    <m/>
    <m/>
    <m/>
    <m/>
    <m/>
    <n v="294750000"/>
    <m/>
    <m/>
    <m/>
    <m/>
    <m/>
    <m/>
    <m/>
    <n v="294750000"/>
    <m/>
    <m/>
    <m/>
    <m/>
    <n v="24.312328767123301"/>
    <s v=""/>
    <n v="16.502800000000001"/>
    <m/>
    <m/>
    <m/>
    <m/>
    <m/>
    <m/>
    <m/>
    <m/>
    <m/>
    <m/>
    <m/>
    <m/>
    <s v="固定收益类资产"/>
  </r>
  <r>
    <s v="18金隅01"/>
    <s v="北京金隅集团股份有限公司2018年面向合格投资者公开发行公司债券(第一期)品种一"/>
    <s v="企业债、公司债"/>
    <s v="公司债"/>
    <s v="143731.SH"/>
    <x v="615"/>
    <n v="179360"/>
    <n v="17936000"/>
    <x v="6454"/>
    <n v="482330.98"/>
    <n v="0"/>
    <s v="万能"/>
    <m/>
    <m/>
    <m/>
    <m/>
    <m/>
    <m/>
    <m/>
    <m/>
    <m/>
    <m/>
    <m/>
    <m/>
    <m/>
    <s v=""/>
    <s v=""/>
    <m/>
    <m/>
    <m/>
    <m/>
    <m/>
    <m/>
    <m/>
    <m/>
    <m/>
    <m/>
    <n v="18068726.399999999"/>
    <m/>
    <m/>
    <m/>
    <m/>
    <m/>
    <m/>
    <m/>
    <n v="18068726.399999999"/>
    <m/>
    <m/>
    <m/>
    <m/>
    <n v="1.2"/>
    <s v="AAA"/>
    <n v="1.1404000000000001"/>
    <m/>
    <m/>
    <m/>
    <m/>
    <m/>
    <m/>
    <m/>
    <m/>
    <m/>
    <m/>
    <m/>
    <m/>
    <s v="固定收益类资产"/>
  </r>
  <r>
    <s v="20宁经开"/>
    <s v="2020年宁乡经济技术开发区建设投资有限公司公司债券"/>
    <s v="企业债、公司债"/>
    <s v="企业债"/>
    <s v="152392.SH"/>
    <x v="4"/>
    <n v="2400000"/>
    <n v="240000000"/>
    <x v="6455"/>
    <n v="9457972.6099999994"/>
    <n v="0"/>
    <s v="万能"/>
    <m/>
    <m/>
    <m/>
    <m/>
    <m/>
    <m/>
    <m/>
    <m/>
    <m/>
    <m/>
    <m/>
    <m/>
    <m/>
    <s v=""/>
    <s v=""/>
    <m/>
    <m/>
    <m/>
    <m/>
    <m/>
    <m/>
    <m/>
    <m/>
    <m/>
    <m/>
    <n v="247560000"/>
    <m/>
    <m/>
    <m/>
    <m/>
    <m/>
    <m/>
    <m/>
    <n v="247560000"/>
    <m/>
    <m/>
    <m/>
    <m/>
    <n v="5.3671232876712303"/>
    <s v="AA+"/>
    <n v="2.4224999999999999"/>
    <m/>
    <m/>
    <m/>
    <m/>
    <m/>
    <m/>
    <m/>
    <m/>
    <m/>
    <m/>
    <m/>
    <m/>
    <s v="固定收益类资产"/>
  </r>
  <r>
    <s v="20永兴01"/>
    <s v="2020年第一期永兴银都投资发展集团有限公司公司债券"/>
    <s v="企业债、公司债"/>
    <s v="企业债"/>
    <s v="152557.SH"/>
    <x v="1107"/>
    <n v="2400000"/>
    <n v="240000000"/>
    <x v="6456"/>
    <n v="8880263.0199999996"/>
    <n v="0"/>
    <s v="万能"/>
    <m/>
    <m/>
    <m/>
    <m/>
    <m/>
    <m/>
    <m/>
    <m/>
    <m/>
    <m/>
    <m/>
    <m/>
    <m/>
    <s v=""/>
    <s v=""/>
    <m/>
    <m/>
    <m/>
    <m/>
    <m/>
    <m/>
    <m/>
    <m/>
    <m/>
    <m/>
    <n v="246264000"/>
    <m/>
    <m/>
    <m/>
    <m/>
    <m/>
    <m/>
    <m/>
    <n v="246264000"/>
    <m/>
    <m/>
    <m/>
    <m/>
    <n v="5.3287671232876699"/>
    <s v="AAA"/>
    <n v="2.4144000000000001"/>
    <m/>
    <m/>
    <m/>
    <m/>
    <m/>
    <m/>
    <m/>
    <m/>
    <m/>
    <m/>
    <m/>
    <m/>
    <s v="固定收益类资产"/>
  </r>
  <r>
    <s v="20荆经开"/>
    <s v="2020年荆州开发区城市建设投资开发有限公司公司债券"/>
    <s v="企业债、公司债"/>
    <s v="企业债"/>
    <s v="152559.SH"/>
    <x v="1108"/>
    <n v="2800000"/>
    <n v="280000000"/>
    <x v="6457"/>
    <n v="9243835.6099999994"/>
    <n v="0"/>
    <s v="万能"/>
    <m/>
    <m/>
    <m/>
    <m/>
    <m/>
    <m/>
    <m/>
    <m/>
    <m/>
    <m/>
    <m/>
    <m/>
    <m/>
    <s v=""/>
    <s v=""/>
    <m/>
    <m/>
    <m/>
    <m/>
    <m/>
    <m/>
    <m/>
    <m/>
    <m/>
    <m/>
    <n v="286720000"/>
    <m/>
    <m/>
    <m/>
    <m/>
    <m/>
    <m/>
    <m/>
    <n v="286720000"/>
    <m/>
    <m/>
    <m/>
    <m/>
    <n v="5.3424657534246602"/>
    <s v="AAA"/>
    <n v="2.9239999999999999"/>
    <m/>
    <m/>
    <m/>
    <m/>
    <m/>
    <m/>
    <m/>
    <m/>
    <m/>
    <m/>
    <m/>
    <m/>
    <s v="固定收益类资产"/>
  </r>
  <r>
    <s v="20丰管廊"/>
    <s v="2020年丰城市城市建设投资有限公司城市地下综合管廊建设专项债券"/>
    <s v="企业债、公司债"/>
    <s v="企业债"/>
    <s v="152568.SH"/>
    <x v="49"/>
    <n v="3600000"/>
    <n v="360000000"/>
    <x v="6458"/>
    <n v="11939178.1"/>
    <n v="0"/>
    <s v="万能"/>
    <m/>
    <m/>
    <m/>
    <m/>
    <m/>
    <m/>
    <m/>
    <m/>
    <m/>
    <m/>
    <m/>
    <m/>
    <m/>
    <s v=""/>
    <s v=""/>
    <m/>
    <m/>
    <m/>
    <m/>
    <m/>
    <m/>
    <m/>
    <m/>
    <m/>
    <m/>
    <n v="349200000"/>
    <m/>
    <m/>
    <m/>
    <m/>
    <m/>
    <m/>
    <m/>
    <n v="349200000"/>
    <m/>
    <m/>
    <m/>
    <m/>
    <n v="5.38630136986301"/>
    <s v="AAA"/>
    <n v="2.9479000000000002"/>
    <m/>
    <m/>
    <m/>
    <m/>
    <m/>
    <m/>
    <m/>
    <m/>
    <m/>
    <m/>
    <m/>
    <m/>
    <s v="固定收益类资产"/>
  </r>
  <r>
    <s v="20蒙开01"/>
    <s v="2020年第一期蒙自新型城镇化开发投资有限责任公司公司债券"/>
    <s v="企业债、公司债"/>
    <s v="企业债"/>
    <s v="152570.SH"/>
    <x v="61"/>
    <n v="1200000"/>
    <n v="120000000"/>
    <x v="6459"/>
    <n v="5292887.68"/>
    <n v="0"/>
    <s v="万能"/>
    <m/>
    <m/>
    <m/>
    <m/>
    <m/>
    <m/>
    <m/>
    <m/>
    <m/>
    <m/>
    <m/>
    <m/>
    <m/>
    <s v=""/>
    <s v=""/>
    <m/>
    <m/>
    <m/>
    <m/>
    <m/>
    <m/>
    <m/>
    <m/>
    <m/>
    <m/>
    <n v="121356000"/>
    <m/>
    <m/>
    <m/>
    <m/>
    <m/>
    <m/>
    <m/>
    <n v="121356000"/>
    <m/>
    <m/>
    <m/>
    <m/>
    <n v="5.36164383561644"/>
    <s v="AAA"/>
    <n v="2.7566999999999999"/>
    <m/>
    <m/>
    <m/>
    <m/>
    <m/>
    <m/>
    <m/>
    <m/>
    <m/>
    <m/>
    <m/>
    <m/>
    <s v="固定收益类资产"/>
  </r>
  <r>
    <s v="20醴陵债"/>
    <s v="2020年醴陵市高新技术产业发展集团有限公司公司债券"/>
    <s v="企业债、公司债"/>
    <s v="企业债"/>
    <s v="152635.SH"/>
    <x v="1109"/>
    <n v="900000"/>
    <n v="90000000"/>
    <x v="6460"/>
    <n v="2517041.1"/>
    <n v="0"/>
    <s v="万能"/>
    <m/>
    <m/>
    <m/>
    <m/>
    <m/>
    <m/>
    <m/>
    <m/>
    <m/>
    <m/>
    <m/>
    <m/>
    <m/>
    <s v=""/>
    <s v=""/>
    <m/>
    <m/>
    <m/>
    <m/>
    <m/>
    <m/>
    <m/>
    <m/>
    <m/>
    <m/>
    <n v="92916000"/>
    <m/>
    <m/>
    <m/>
    <m/>
    <m/>
    <m/>
    <m/>
    <n v="92916000"/>
    <m/>
    <m/>
    <m/>
    <m/>
    <n v="5.5205479452054798"/>
    <s v="AAA"/>
    <n v="2.5821999999999998"/>
    <m/>
    <m/>
    <m/>
    <m/>
    <m/>
    <m/>
    <m/>
    <m/>
    <m/>
    <m/>
    <m/>
    <m/>
    <s v="固定收益类资产"/>
  </r>
  <r>
    <s v="20铸康债"/>
    <s v="2020年成都铸康实业有限公司公司债券"/>
    <s v="企业债、公司债"/>
    <s v="企业债"/>
    <s v="2080347.IB"/>
    <x v="1110"/>
    <n v="900000"/>
    <n v="90000000"/>
    <x v="6461"/>
    <n v="2333589.04"/>
    <n v="0"/>
    <s v="万能"/>
    <m/>
    <m/>
    <m/>
    <m/>
    <m/>
    <m/>
    <m/>
    <m/>
    <m/>
    <m/>
    <m/>
    <m/>
    <m/>
    <s v=""/>
    <s v=""/>
    <m/>
    <m/>
    <m/>
    <m/>
    <m/>
    <m/>
    <m/>
    <m/>
    <m/>
    <m/>
    <n v="90297000"/>
    <m/>
    <m/>
    <m/>
    <m/>
    <m/>
    <m/>
    <m/>
    <n v="90297000"/>
    <m/>
    <m/>
    <m/>
    <m/>
    <n v="5.5397260273972604"/>
    <s v="AAA"/>
    <n v="3.0316999999999998"/>
    <m/>
    <m/>
    <m/>
    <m/>
    <m/>
    <m/>
    <m/>
    <m/>
    <m/>
    <m/>
    <m/>
    <m/>
    <s v="固定收益类资产"/>
  </r>
  <r>
    <s v="20航高01"/>
    <s v="2020年第一期西安航天高技术产业发展集团有限公司公司债券"/>
    <s v="企业债、公司债"/>
    <s v="企业债"/>
    <s v="152671.SH"/>
    <x v="71"/>
    <n v="2100000"/>
    <n v="210000000"/>
    <x v="6462"/>
    <n v="5684383.5700000003"/>
    <n v="0"/>
    <s v="万能"/>
    <m/>
    <m/>
    <m/>
    <m/>
    <m/>
    <m/>
    <m/>
    <m/>
    <m/>
    <m/>
    <m/>
    <m/>
    <m/>
    <s v=""/>
    <s v=""/>
    <m/>
    <m/>
    <m/>
    <m/>
    <m/>
    <m/>
    <m/>
    <m/>
    <m/>
    <m/>
    <n v="216006000"/>
    <m/>
    <m/>
    <m/>
    <m/>
    <m/>
    <m/>
    <m/>
    <n v="216006000"/>
    <m/>
    <m/>
    <m/>
    <m/>
    <n v="5.5863013698630102"/>
    <s v="AAA"/>
    <n v="3.0442999999999998"/>
    <m/>
    <m/>
    <m/>
    <m/>
    <m/>
    <m/>
    <m/>
    <m/>
    <m/>
    <m/>
    <m/>
    <m/>
    <s v="固定收益类资产"/>
  </r>
  <r>
    <s v="20瀛洲债"/>
    <s v="2020年江苏瀛洲发展集团有限公司公司债券(第一期)"/>
    <s v="企业债、公司债"/>
    <s v="企业债"/>
    <s v="152682.SH"/>
    <x v="1111"/>
    <n v="1950000"/>
    <n v="195000000"/>
    <x v="6463"/>
    <n v="3907479.46"/>
    <n v="0"/>
    <s v="万能"/>
    <m/>
    <m/>
    <m/>
    <m/>
    <m/>
    <m/>
    <m/>
    <m/>
    <m/>
    <m/>
    <m/>
    <m/>
    <m/>
    <s v=""/>
    <s v=""/>
    <m/>
    <m/>
    <m/>
    <m/>
    <m/>
    <m/>
    <m/>
    <m/>
    <m/>
    <m/>
    <n v="200070000"/>
    <m/>
    <m/>
    <m/>
    <m/>
    <m/>
    <m/>
    <m/>
    <n v="200070000"/>
    <m/>
    <m/>
    <m/>
    <m/>
    <n v="5.6246575342465697"/>
    <s v="AAA"/>
    <n v="3.1739999999999999"/>
    <m/>
    <m/>
    <m/>
    <m/>
    <m/>
    <m/>
    <m/>
    <m/>
    <m/>
    <m/>
    <m/>
    <m/>
    <s v="固定收益类资产"/>
  </r>
  <r>
    <s v="21句容债"/>
    <s v="2021年句容市城市建设投资有限责任公司公司债券"/>
    <s v="企业债、公司债"/>
    <s v="企业债"/>
    <s v="152796.SH"/>
    <x v="1112"/>
    <n v="600000"/>
    <n v="60000000"/>
    <x v="6464"/>
    <n v="295890.40999999997"/>
    <n v="0"/>
    <s v="万能"/>
    <m/>
    <m/>
    <m/>
    <m/>
    <m/>
    <m/>
    <m/>
    <m/>
    <m/>
    <m/>
    <m/>
    <m/>
    <m/>
    <s v=""/>
    <s v=""/>
    <m/>
    <m/>
    <m/>
    <m/>
    <m/>
    <m/>
    <m/>
    <m/>
    <m/>
    <m/>
    <n v="60306000"/>
    <m/>
    <m/>
    <m/>
    <m/>
    <m/>
    <m/>
    <m/>
    <n v="60306000"/>
    <m/>
    <m/>
    <m/>
    <m/>
    <n v="3.9041095890410999"/>
    <s v="AAA"/>
    <n v="3.5108000000000001"/>
    <m/>
    <m/>
    <m/>
    <m/>
    <m/>
    <m/>
    <m/>
    <m/>
    <m/>
    <m/>
    <m/>
    <m/>
    <s v="固定收益类资产"/>
  </r>
  <r>
    <s v="19航控04"/>
    <s v="中航资本控股股份有限公司2019年公开发行公司债券(第二期)"/>
    <s v="企业债、公司债"/>
    <s v="公司债"/>
    <s v="155449.SH"/>
    <x v="613"/>
    <n v="1500000"/>
    <n v="150000000"/>
    <x v="6391"/>
    <n v="5128767.12"/>
    <n v="0"/>
    <s v="万能"/>
    <m/>
    <m/>
    <m/>
    <m/>
    <m/>
    <m/>
    <m/>
    <m/>
    <m/>
    <m/>
    <m/>
    <m/>
    <m/>
    <s v=""/>
    <s v=""/>
    <m/>
    <m/>
    <m/>
    <m/>
    <m/>
    <m/>
    <m/>
    <m/>
    <m/>
    <m/>
    <n v="150600000"/>
    <m/>
    <m/>
    <m/>
    <m/>
    <m/>
    <m/>
    <m/>
    <n v="150600000"/>
    <m/>
    <m/>
    <m/>
    <m/>
    <n v="0.112328767123288"/>
    <s v="AAA"/>
    <n v="0.1148"/>
    <m/>
    <m/>
    <m/>
    <m/>
    <m/>
    <m/>
    <m/>
    <m/>
    <m/>
    <m/>
    <m/>
    <m/>
    <s v="固定收益类资产"/>
  </r>
  <r>
    <s v="20红星03"/>
    <s v="红星美凯龙控股集团有限公司公开发行2020年公司债券(第二期)(品种一)"/>
    <s v="企业债、公司债"/>
    <s v="公司债"/>
    <s v="163509.SH"/>
    <x v="93"/>
    <n v="5000000"/>
    <n v="500000000"/>
    <x v="6465"/>
    <n v="31484109.600000001"/>
    <n v="0"/>
    <s v="万能"/>
    <m/>
    <m/>
    <m/>
    <m/>
    <m/>
    <m/>
    <m/>
    <m/>
    <m/>
    <m/>
    <m/>
    <m/>
    <m/>
    <s v=""/>
    <s v=""/>
    <m/>
    <m/>
    <m/>
    <m/>
    <m/>
    <m/>
    <m/>
    <m/>
    <m/>
    <m/>
    <n v="489550000"/>
    <m/>
    <m/>
    <m/>
    <m/>
    <m/>
    <m/>
    <m/>
    <n v="489550000"/>
    <m/>
    <m/>
    <m/>
    <m/>
    <n v="1.0794520547945201"/>
    <s v="AAA"/>
    <n v="0.90810000000000002"/>
    <m/>
    <m/>
    <m/>
    <m/>
    <m/>
    <m/>
    <m/>
    <m/>
    <m/>
    <m/>
    <m/>
    <m/>
    <s v="固定收益类资产"/>
  </r>
  <r>
    <s v="20昆交G1"/>
    <s v="昆明交通产业股份有限公司2020年公开发行公司债券(第一期)"/>
    <s v="企业债、公司债"/>
    <s v="公司债"/>
    <s v="163780.SH"/>
    <x v="1113"/>
    <n v="100000"/>
    <n v="10000000"/>
    <x v="6466"/>
    <n v="391594.52"/>
    <n v="0"/>
    <s v="万能"/>
    <m/>
    <m/>
    <m/>
    <m/>
    <m/>
    <m/>
    <m/>
    <m/>
    <m/>
    <m/>
    <m/>
    <m/>
    <m/>
    <s v=""/>
    <s v=""/>
    <m/>
    <m/>
    <m/>
    <m/>
    <m/>
    <m/>
    <m/>
    <m/>
    <m/>
    <m/>
    <n v="9600000"/>
    <m/>
    <m/>
    <m/>
    <m/>
    <m/>
    <m/>
    <m/>
    <n v="9600000"/>
    <m/>
    <m/>
    <m/>
    <m/>
    <n v="3.2438356164383602"/>
    <s v="AAA"/>
    <n v="2.7328000000000001"/>
    <m/>
    <m/>
    <m/>
    <m/>
    <m/>
    <m/>
    <m/>
    <m/>
    <m/>
    <m/>
    <m/>
    <m/>
    <s v="固定收益类资产"/>
  </r>
  <r>
    <s v="20柳投04"/>
    <s v="柳州东通投资发展有限公司2020年公开发行公司债券(第二期)(面向合格机构投资者)"/>
    <s v="企业债、公司债"/>
    <s v="公司债"/>
    <s v="175054.SH"/>
    <x v="92"/>
    <n v="4000000"/>
    <n v="400000000"/>
    <x v="6467"/>
    <n v="18282739.719999999"/>
    <n v="0"/>
    <s v="万能"/>
    <m/>
    <m/>
    <m/>
    <m/>
    <m/>
    <m/>
    <m/>
    <m/>
    <m/>
    <m/>
    <m/>
    <m/>
    <m/>
    <s v=""/>
    <s v=""/>
    <m/>
    <m/>
    <m/>
    <m/>
    <m/>
    <m/>
    <m/>
    <m/>
    <m/>
    <m/>
    <n v="397280000"/>
    <m/>
    <m/>
    <m/>
    <m/>
    <m/>
    <m/>
    <m/>
    <n v="397280000"/>
    <m/>
    <m/>
    <m/>
    <m/>
    <n v="3.32054794520548"/>
    <s v="AA+"/>
    <n v="1.1599999999999999"/>
    <m/>
    <m/>
    <m/>
    <m/>
    <m/>
    <m/>
    <m/>
    <m/>
    <m/>
    <m/>
    <m/>
    <m/>
    <s v="固定收益类资产"/>
  </r>
  <r>
    <s v="20江油01"/>
    <s v="江油鸿飞投资(集团)有限公司2020年面向专业投资者公开发行公司债券(疫情防控债)(第一期)"/>
    <s v="企业债、公司债"/>
    <s v="公司债"/>
    <s v="175159.SH"/>
    <x v="1114"/>
    <n v="550000"/>
    <n v="55000000"/>
    <x v="6468"/>
    <n v="2094369.87"/>
    <n v="0"/>
    <s v="万能"/>
    <m/>
    <m/>
    <m/>
    <m/>
    <m/>
    <m/>
    <m/>
    <m/>
    <m/>
    <m/>
    <m/>
    <m/>
    <m/>
    <s v=""/>
    <s v=""/>
    <m/>
    <m/>
    <m/>
    <m/>
    <m/>
    <m/>
    <m/>
    <m/>
    <m/>
    <m/>
    <n v="55000000"/>
    <m/>
    <m/>
    <m/>
    <m/>
    <m/>
    <m/>
    <m/>
    <n v="55000000"/>
    <m/>
    <m/>
    <m/>
    <m/>
    <n v="1.38356164383562"/>
    <s v="AAA"/>
    <n v="1.2568999999999999"/>
    <m/>
    <m/>
    <m/>
    <m/>
    <m/>
    <m/>
    <m/>
    <m/>
    <m/>
    <m/>
    <m/>
    <m/>
    <s v="固定收益类资产"/>
  </r>
  <r>
    <s v="21醴高01"/>
    <s v="2021年第一期醴陵市高新技术产业发展集团有限公司县城新型城镇化建设专项企业债券"/>
    <s v="企业债、公司债"/>
    <s v="企业债"/>
    <s v="184058.SH"/>
    <x v="1109"/>
    <n v="2400000"/>
    <n v="240000000"/>
    <x v="6469"/>
    <n v="9648000"/>
    <n v="0"/>
    <s v="万能"/>
    <m/>
    <m/>
    <m/>
    <m/>
    <m/>
    <m/>
    <m/>
    <m/>
    <m/>
    <m/>
    <m/>
    <m/>
    <m/>
    <s v=""/>
    <s v=""/>
    <m/>
    <m/>
    <m/>
    <m/>
    <m/>
    <m/>
    <m/>
    <m/>
    <m/>
    <m/>
    <n v="243096000"/>
    <m/>
    <m/>
    <m/>
    <m/>
    <m/>
    <m/>
    <m/>
    <n v="243096000"/>
    <m/>
    <m/>
    <m/>
    <m/>
    <n v="6.4027397260274004"/>
    <s v="AAA"/>
    <n v="3.5558999999999998"/>
    <m/>
    <m/>
    <m/>
    <m/>
    <m/>
    <m/>
    <m/>
    <m/>
    <m/>
    <m/>
    <m/>
    <m/>
    <s v="固定收益类资产"/>
  </r>
  <r>
    <s v="21双桥01"/>
    <s v="2021年第一期重庆市双桥经济技术开发区开发投资集团有限公司公司债券"/>
    <s v="企业债、公司债"/>
    <s v="企业债"/>
    <s v="184067.SH"/>
    <x v="164"/>
    <n v="2600000"/>
    <n v="260000000"/>
    <x v="6470"/>
    <n v="9407013.6899999995"/>
    <n v="0"/>
    <s v="万能"/>
    <m/>
    <m/>
    <m/>
    <m/>
    <m/>
    <m/>
    <m/>
    <m/>
    <m/>
    <m/>
    <m/>
    <m/>
    <m/>
    <s v=""/>
    <s v=""/>
    <m/>
    <m/>
    <m/>
    <m/>
    <m/>
    <m/>
    <m/>
    <m/>
    <m/>
    <m/>
    <n v="261716000"/>
    <m/>
    <m/>
    <m/>
    <m/>
    <m/>
    <m/>
    <m/>
    <n v="261716000"/>
    <m/>
    <m/>
    <m/>
    <m/>
    <n v="6.4931506849315097"/>
    <s v="AAA"/>
    <n v="2.1577000000000002"/>
    <m/>
    <m/>
    <m/>
    <m/>
    <m/>
    <m/>
    <m/>
    <m/>
    <m/>
    <m/>
    <m/>
    <m/>
    <s v="固定收益类资产"/>
  </r>
  <r>
    <s v="21通资01"/>
    <s v="2021年重庆市通达投资有限公司公司债券(品种一)"/>
    <s v="企业债、公司债"/>
    <s v="企业债"/>
    <s v="184070.SH"/>
    <x v="1115"/>
    <n v="1500000"/>
    <n v="150000000"/>
    <x v="6471"/>
    <n v="5743150.6799999997"/>
    <n v="0"/>
    <s v="万能"/>
    <m/>
    <m/>
    <m/>
    <m/>
    <m/>
    <m/>
    <m/>
    <m/>
    <m/>
    <m/>
    <m/>
    <m/>
    <m/>
    <s v=""/>
    <s v=""/>
    <m/>
    <m/>
    <m/>
    <m/>
    <m/>
    <m/>
    <m/>
    <m/>
    <m/>
    <m/>
    <n v="150000000"/>
    <m/>
    <m/>
    <m/>
    <m/>
    <m/>
    <m/>
    <m/>
    <n v="150000000"/>
    <m/>
    <m/>
    <m/>
    <m/>
    <n v="6.4136986301369898"/>
    <s v="AAA"/>
    <n v="3.5880999999999998"/>
    <m/>
    <m/>
    <m/>
    <m/>
    <m/>
    <m/>
    <m/>
    <m/>
    <m/>
    <m/>
    <m/>
    <m/>
    <s v="固定收益类资产"/>
  </r>
  <r>
    <s v="21龙廷01"/>
    <s v="2021年第一期重庆市铜梁区龙廷城市开发建设有限公司公司债券"/>
    <s v="企业债、公司债"/>
    <s v="企业债"/>
    <s v="184123.SH"/>
    <x v="1116"/>
    <n v="1500000"/>
    <n v="150000000"/>
    <x v="6472"/>
    <n v="4247260.28"/>
    <n v="0"/>
    <s v="万能"/>
    <m/>
    <m/>
    <m/>
    <m/>
    <m/>
    <m/>
    <m/>
    <m/>
    <m/>
    <m/>
    <m/>
    <m/>
    <m/>
    <s v=""/>
    <s v=""/>
    <m/>
    <m/>
    <m/>
    <m/>
    <m/>
    <m/>
    <m/>
    <m/>
    <m/>
    <m/>
    <n v="150900000"/>
    <m/>
    <m/>
    <m/>
    <m/>
    <m/>
    <m/>
    <m/>
    <n v="150900000"/>
    <m/>
    <m/>
    <m/>
    <m/>
    <n v="6.5671232876712304"/>
    <s v="AAA"/>
    <n v="3.7218"/>
    <m/>
    <m/>
    <m/>
    <m/>
    <m/>
    <m/>
    <m/>
    <m/>
    <m/>
    <m/>
    <m/>
    <m/>
    <s v="固定收益类资产"/>
  </r>
  <r>
    <s v="21蓝海03"/>
    <s v="2021年第三期威海市文登区蓝海投资开发有限公司公司债券"/>
    <s v="企业债、公司债"/>
    <s v="企业债"/>
    <s v="2180474.IB"/>
    <x v="5"/>
    <n v="1765000"/>
    <n v="176500000"/>
    <x v="6473"/>
    <n v="4526136.9800000004"/>
    <n v="0"/>
    <s v="万能"/>
    <m/>
    <m/>
    <m/>
    <m/>
    <m/>
    <m/>
    <m/>
    <m/>
    <m/>
    <m/>
    <m/>
    <m/>
    <m/>
    <s v=""/>
    <s v=""/>
    <m/>
    <m/>
    <m/>
    <m/>
    <m/>
    <m/>
    <m/>
    <m/>
    <m/>
    <m/>
    <n v="177523700"/>
    <m/>
    <m/>
    <m/>
    <m/>
    <m/>
    <m/>
    <m/>
    <n v="177523700"/>
    <m/>
    <m/>
    <m/>
    <m/>
    <n v="6.5753424657534199"/>
    <s v="AAA"/>
    <n v="3.7862"/>
    <m/>
    <m/>
    <m/>
    <m/>
    <m/>
    <m/>
    <m/>
    <m/>
    <m/>
    <m/>
    <m/>
    <m/>
    <s v="固定收益类资产"/>
  </r>
  <r>
    <s v="21株金02"/>
    <s v="2021年第二期株洲金城投资控股集团有限公司公司债券"/>
    <s v="企业债、公司债"/>
    <s v="企业债"/>
    <s v="184133.SH"/>
    <x v="1117"/>
    <n v="1700000"/>
    <n v="170000000"/>
    <x v="6474"/>
    <n v="4722739.72"/>
    <n v="0"/>
    <s v="万能"/>
    <m/>
    <m/>
    <m/>
    <m/>
    <m/>
    <m/>
    <m/>
    <m/>
    <m/>
    <m/>
    <m/>
    <m/>
    <m/>
    <s v=""/>
    <s v=""/>
    <m/>
    <m/>
    <m/>
    <m/>
    <m/>
    <m/>
    <m/>
    <m/>
    <m/>
    <m/>
    <n v="172057000"/>
    <m/>
    <m/>
    <m/>
    <m/>
    <m/>
    <m/>
    <m/>
    <n v="172057000"/>
    <m/>
    <m/>
    <m/>
    <m/>
    <n v="6.5753424657534199"/>
    <s v="AAA"/>
    <n v="3.3308"/>
    <m/>
    <m/>
    <m/>
    <m/>
    <m/>
    <m/>
    <m/>
    <m/>
    <m/>
    <m/>
    <m/>
    <m/>
    <s v="固定收益类资产"/>
  </r>
  <r>
    <s v="21灌江债"/>
    <s v="2021年响水县灌江新城建设发展有限公司公司债券"/>
    <s v="企业债、公司债"/>
    <s v="企业债"/>
    <s v="2180483.IB"/>
    <x v="1118"/>
    <n v="2700000"/>
    <n v="270000000"/>
    <x v="6475"/>
    <n v="6903863.0099999998"/>
    <n v="0"/>
    <s v="万能"/>
    <m/>
    <m/>
    <m/>
    <m/>
    <m/>
    <m/>
    <m/>
    <m/>
    <m/>
    <m/>
    <m/>
    <m/>
    <m/>
    <s v=""/>
    <s v=""/>
    <m/>
    <m/>
    <m/>
    <m/>
    <m/>
    <m/>
    <m/>
    <m/>
    <m/>
    <m/>
    <n v="271539000"/>
    <m/>
    <m/>
    <m/>
    <m/>
    <m/>
    <m/>
    <m/>
    <n v="271539000"/>
    <m/>
    <m/>
    <m/>
    <m/>
    <n v="6.5835616438356199"/>
    <s v="AAA"/>
    <n v="3.7824"/>
    <m/>
    <m/>
    <m/>
    <m/>
    <m/>
    <m/>
    <m/>
    <m/>
    <m/>
    <m/>
    <m/>
    <m/>
    <s v="固定收益类资产"/>
  </r>
  <r>
    <s v="21鑫达01"/>
    <s v="2021年第一期桃源县鑫达交通建设有限责任公司公司债券"/>
    <s v="企业债、公司债"/>
    <s v="企业债"/>
    <s v="184150.SH"/>
    <x v="1119"/>
    <n v="2100000"/>
    <n v="210000000"/>
    <x v="6476"/>
    <n v="5278191.79"/>
    <n v="0"/>
    <s v="万能"/>
    <m/>
    <m/>
    <m/>
    <m/>
    <m/>
    <m/>
    <m/>
    <m/>
    <m/>
    <m/>
    <m/>
    <m/>
    <m/>
    <s v=""/>
    <s v=""/>
    <m/>
    <m/>
    <m/>
    <m/>
    <m/>
    <m/>
    <m/>
    <m/>
    <m/>
    <m/>
    <n v="207410023.68000001"/>
    <m/>
    <m/>
    <m/>
    <m/>
    <m/>
    <m/>
    <m/>
    <n v="207410023.68000001"/>
    <m/>
    <m/>
    <m/>
    <m/>
    <n v="6.6219178082191803"/>
    <s v="AAA"/>
    <n v="3.7521"/>
    <m/>
    <m/>
    <m/>
    <m/>
    <m/>
    <m/>
    <m/>
    <m/>
    <m/>
    <m/>
    <m/>
    <m/>
    <s v="固定收益类资产"/>
  </r>
  <r>
    <s v="21西高02"/>
    <s v="2021年第二期西安高新控股有限公司公司债券"/>
    <s v="企业债、公司债"/>
    <s v="企业债"/>
    <s v="184166.SH"/>
    <x v="75"/>
    <n v="4500000"/>
    <n v="450000000"/>
    <x v="186"/>
    <n v="9641958.8900000006"/>
    <n v="0"/>
    <s v="万能"/>
    <m/>
    <m/>
    <m/>
    <m/>
    <m/>
    <m/>
    <m/>
    <m/>
    <m/>
    <m/>
    <m/>
    <m/>
    <m/>
    <s v=""/>
    <s v=""/>
    <m/>
    <m/>
    <m/>
    <m/>
    <m/>
    <m/>
    <m/>
    <m/>
    <m/>
    <m/>
    <n v="450000000"/>
    <m/>
    <m/>
    <m/>
    <m/>
    <m/>
    <m/>
    <m/>
    <n v="450000000"/>
    <m/>
    <m/>
    <m/>
    <m/>
    <n v="6.6438356164383601"/>
    <s v="AAA"/>
    <n v="3.8763999999999998"/>
    <m/>
    <m/>
    <m/>
    <m/>
    <m/>
    <m/>
    <m/>
    <m/>
    <m/>
    <m/>
    <m/>
    <m/>
    <s v="固定收益类资产"/>
  </r>
  <r>
    <s v="22嘉鱼01"/>
    <s v="2022年嘉鱼县城镇建设投资有限公司公司债券"/>
    <s v="企业债、公司债"/>
    <s v="企业债"/>
    <s v="184281.SH"/>
    <x v="1120"/>
    <n v="650000"/>
    <n v="65000000"/>
    <x v="6477"/>
    <n v="503473.97"/>
    <n v="0"/>
    <s v="万能"/>
    <m/>
    <m/>
    <m/>
    <m/>
    <m/>
    <m/>
    <m/>
    <m/>
    <m/>
    <m/>
    <m/>
    <m/>
    <m/>
    <s v=""/>
    <s v=""/>
    <m/>
    <m/>
    <m/>
    <m/>
    <m/>
    <m/>
    <m/>
    <m/>
    <m/>
    <m/>
    <n v="64713184.020000003"/>
    <m/>
    <m/>
    <m/>
    <m/>
    <m/>
    <m/>
    <m/>
    <n v="64713184.020000003"/>
    <m/>
    <m/>
    <m/>
    <m/>
    <n v="6.8712328767123303"/>
    <s v="AAA"/>
    <n v="3.6431"/>
    <m/>
    <m/>
    <m/>
    <m/>
    <m/>
    <m/>
    <m/>
    <m/>
    <m/>
    <m/>
    <m/>
    <m/>
    <s v="固定收益类资产"/>
  </r>
  <r>
    <s v="22航天02"/>
    <s v="2022年西安航天城投资发展集团有限公司公司债券(品种二)"/>
    <s v="企业债、公司债"/>
    <s v="企业债"/>
    <s v="184326.SH"/>
    <x v="1121"/>
    <n v="1200000"/>
    <n v="120000000"/>
    <x v="6478"/>
    <n v="578893.15"/>
    <n v="0"/>
    <s v="万能"/>
    <m/>
    <m/>
    <m/>
    <m/>
    <m/>
    <m/>
    <m/>
    <m/>
    <m/>
    <m/>
    <m/>
    <m/>
    <m/>
    <s v=""/>
    <s v=""/>
    <m/>
    <m/>
    <m/>
    <m/>
    <m/>
    <m/>
    <m/>
    <m/>
    <m/>
    <m/>
    <n v="120000000"/>
    <m/>
    <m/>
    <m/>
    <m/>
    <m/>
    <m/>
    <m/>
    <n v="120000000"/>
    <m/>
    <m/>
    <m/>
    <m/>
    <n v="6.9178082191780801"/>
    <s v="AAA"/>
    <n v="4.1418999999999997"/>
    <m/>
    <m/>
    <m/>
    <m/>
    <m/>
    <m/>
    <m/>
    <m/>
    <m/>
    <m/>
    <m/>
    <m/>
    <s v="固定收益类资产"/>
  </r>
  <r>
    <s v="21昆速01"/>
    <s v="昆明市高速公路建设开发股份有限公司2021年面向专业投资者公开发行公司债券(第一期)"/>
    <s v="企业债、公司债"/>
    <s v="公司债"/>
    <s v="185022.SH"/>
    <x v="1122"/>
    <n v="1800000"/>
    <n v="180000000"/>
    <x v="824"/>
    <n v="4571506.8499999996"/>
    <n v="0"/>
    <s v="万能"/>
    <m/>
    <m/>
    <m/>
    <m/>
    <m/>
    <m/>
    <m/>
    <m/>
    <m/>
    <m/>
    <m/>
    <m/>
    <m/>
    <s v=""/>
    <s v=""/>
    <m/>
    <m/>
    <m/>
    <m/>
    <m/>
    <m/>
    <m/>
    <m/>
    <m/>
    <m/>
    <n v="180000000"/>
    <m/>
    <m/>
    <m/>
    <m/>
    <m/>
    <m/>
    <m/>
    <n v="180000000"/>
    <m/>
    <m/>
    <m/>
    <m/>
    <n v="4.5917808219178102"/>
    <s v="AA+"/>
    <n v="1.4464999999999999"/>
    <m/>
    <m/>
    <m/>
    <m/>
    <m/>
    <m/>
    <m/>
    <m/>
    <m/>
    <m/>
    <m/>
    <m/>
    <s v="固定收益类资产"/>
  </r>
  <r>
    <s v="22昆交G1"/>
    <s v="昆明交通产业股份有限公司2022年面向专业投资者公开发行公司债券(第一期)"/>
    <s v="企业债、公司债"/>
    <s v="公司债"/>
    <s v="185508.SH"/>
    <x v="1113"/>
    <n v="3000000"/>
    <n v="300000000"/>
    <x v="6479"/>
    <n v="1947780.81"/>
    <n v="0"/>
    <s v="万能"/>
    <m/>
    <m/>
    <m/>
    <m/>
    <m/>
    <m/>
    <m/>
    <m/>
    <m/>
    <m/>
    <m/>
    <m/>
    <m/>
    <s v=""/>
    <s v=""/>
    <m/>
    <m/>
    <m/>
    <m/>
    <m/>
    <m/>
    <m/>
    <m/>
    <m/>
    <m/>
    <n v="299297193.73000002"/>
    <m/>
    <m/>
    <m/>
    <m/>
    <m/>
    <m/>
    <m/>
    <n v="299297193.73000002"/>
    <m/>
    <m/>
    <m/>
    <m/>
    <n v="4.89041095890411"/>
    <s v="AAA"/>
    <n v="0.84509999999999996"/>
    <m/>
    <m/>
    <m/>
    <m/>
    <m/>
    <m/>
    <m/>
    <m/>
    <m/>
    <m/>
    <m/>
    <m/>
    <s v="固定收益类资产"/>
  </r>
  <r>
    <s v="22曹国02"/>
    <s v="曹妃甸国控投资集团有限公司2022年面向专业投资者公开发行公司债券(第一期)"/>
    <s v="企业债、公司债"/>
    <s v="公司债"/>
    <s v="185514.SH"/>
    <x v="15"/>
    <n v="1200000"/>
    <n v="120000000"/>
    <x v="6478"/>
    <n v="1059945.2"/>
    <n v="0"/>
    <s v="万能"/>
    <m/>
    <m/>
    <m/>
    <m/>
    <m/>
    <m/>
    <m/>
    <m/>
    <m/>
    <m/>
    <m/>
    <m/>
    <m/>
    <s v=""/>
    <s v=""/>
    <m/>
    <m/>
    <m/>
    <m/>
    <m/>
    <m/>
    <m/>
    <m/>
    <m/>
    <m/>
    <n v="120000000"/>
    <m/>
    <m/>
    <m/>
    <m/>
    <m/>
    <m/>
    <m/>
    <n v="120000000"/>
    <m/>
    <m/>
    <m/>
    <m/>
    <n v="4.86027397260274"/>
    <s v="AA+"/>
    <n v="1.6999"/>
    <m/>
    <m/>
    <m/>
    <m/>
    <m/>
    <m/>
    <m/>
    <m/>
    <m/>
    <m/>
    <m/>
    <m/>
    <s v="固定收益类资产"/>
  </r>
  <r>
    <s v="22云龙01"/>
    <s v="株洲市云龙发展投资控股集团有限公司2022年面向专业投资者公开发行公司债券(第一期)(品种一)"/>
    <s v="企业债、公司债"/>
    <s v="公司债"/>
    <s v="185625.SH"/>
    <x v="120"/>
    <n v="2700000"/>
    <n v="270000000"/>
    <x v="6480"/>
    <n v="102082.19"/>
    <n v="0"/>
    <s v="万能"/>
    <m/>
    <m/>
    <m/>
    <m/>
    <m/>
    <m/>
    <m/>
    <m/>
    <m/>
    <m/>
    <m/>
    <m/>
    <m/>
    <s v=""/>
    <s v=""/>
    <m/>
    <m/>
    <m/>
    <m/>
    <m/>
    <m/>
    <m/>
    <m/>
    <m/>
    <m/>
    <n v="270000000"/>
    <m/>
    <m/>
    <m/>
    <m/>
    <m/>
    <m/>
    <m/>
    <n v="270000000"/>
    <m/>
    <m/>
    <m/>
    <m/>
    <n v="4.9972602739726"/>
    <s v="AA+"/>
    <n v="0"/>
    <m/>
    <m/>
    <m/>
    <m/>
    <m/>
    <m/>
    <m/>
    <m/>
    <m/>
    <m/>
    <m/>
    <m/>
    <s v="固定收益类资产"/>
  </r>
  <r>
    <s v="21水发01"/>
    <s v="水发集团有限公司2021年公开发行公司债券(第一期)"/>
    <s v="企业债、公司债"/>
    <s v="公司债"/>
    <s v="188081.SH"/>
    <x v="8"/>
    <n v="700000"/>
    <n v="70000000"/>
    <x v="6481"/>
    <n v="3548712.33"/>
    <n v="0"/>
    <s v="万能"/>
    <m/>
    <m/>
    <m/>
    <m/>
    <m/>
    <m/>
    <m/>
    <m/>
    <m/>
    <m/>
    <m/>
    <m/>
    <m/>
    <s v=""/>
    <s v=""/>
    <m/>
    <m/>
    <m/>
    <m/>
    <m/>
    <m/>
    <m/>
    <m/>
    <m/>
    <m/>
    <n v="69650000"/>
    <m/>
    <m/>
    <m/>
    <m/>
    <m/>
    <m/>
    <m/>
    <n v="69650000"/>
    <m/>
    <m/>
    <m/>
    <m/>
    <n v="4.0164383561643797"/>
    <s v="AAA"/>
    <n v="1.7862"/>
    <m/>
    <m/>
    <m/>
    <m/>
    <m/>
    <m/>
    <m/>
    <m/>
    <m/>
    <m/>
    <m/>
    <m/>
    <s v="固定收益类资产"/>
  </r>
  <r>
    <s v="21曹国04"/>
    <s v="曹妃甸国控投资集团有限公司2021年公开发行公司债券(面向专业投资者)(第二期)"/>
    <s v="企业债、公司债"/>
    <s v="公司债"/>
    <s v="188715.SH"/>
    <x v="15"/>
    <n v="3000000"/>
    <n v="300000000"/>
    <x v="6482"/>
    <n v="11432876.699999999"/>
    <n v="0"/>
    <s v="万能"/>
    <m/>
    <m/>
    <m/>
    <m/>
    <m/>
    <m/>
    <m/>
    <m/>
    <m/>
    <m/>
    <m/>
    <m/>
    <m/>
    <s v=""/>
    <s v=""/>
    <m/>
    <m/>
    <m/>
    <m/>
    <m/>
    <m/>
    <m/>
    <m/>
    <m/>
    <m/>
    <n v="298140000"/>
    <m/>
    <m/>
    <m/>
    <m/>
    <m/>
    <m/>
    <m/>
    <n v="298140000"/>
    <m/>
    <m/>
    <m/>
    <m/>
    <n v="4.4164383561643801"/>
    <s v="AA+"/>
    <n v="2.105"/>
    <m/>
    <m/>
    <m/>
    <m/>
    <m/>
    <m/>
    <m/>
    <m/>
    <m/>
    <m/>
    <m/>
    <m/>
    <s v="固定收益类资产"/>
  </r>
  <r>
    <s v="18申宏02"/>
    <s v="申万宏源集团股份有限公司2018年面向合格投资者公开发行公司债券(第一期)(品种二)"/>
    <s v="企业债、公司债"/>
    <s v="公司债"/>
    <s v="112729.SZ"/>
    <x v="618"/>
    <n v="300000"/>
    <n v="30000000"/>
    <x v="6483"/>
    <n v="1136219.18"/>
    <n v="0"/>
    <s v="万能"/>
    <m/>
    <m/>
    <m/>
    <m/>
    <m/>
    <m/>
    <m/>
    <m/>
    <m/>
    <m/>
    <m/>
    <m/>
    <m/>
    <s v=""/>
    <s v=""/>
    <m/>
    <m/>
    <m/>
    <m/>
    <m/>
    <m/>
    <m/>
    <m/>
    <m/>
    <m/>
    <n v="30780000"/>
    <m/>
    <m/>
    <m/>
    <m/>
    <m/>
    <m/>
    <m/>
    <n v="30780000"/>
    <m/>
    <m/>
    <m/>
    <m/>
    <n v="1.2136986301369901"/>
    <s v="AAA"/>
    <n v="1.1419999999999999"/>
    <m/>
    <m/>
    <m/>
    <m/>
    <m/>
    <m/>
    <m/>
    <m/>
    <m/>
    <m/>
    <m/>
    <m/>
    <s v="固定收益类资产"/>
  </r>
  <r>
    <s v="20潍投02"/>
    <s v="潍坊市投资集团有限公司2020年面向合格投资者公开发行公司债券(第一期)(品种二)"/>
    <s v="企业债、公司债"/>
    <s v="公司债"/>
    <s v="149232.SZ"/>
    <x v="1123"/>
    <n v="4000000"/>
    <n v="400000000"/>
    <x v="6484"/>
    <n v="13501589.039999999"/>
    <n v="0"/>
    <s v="万能"/>
    <m/>
    <m/>
    <m/>
    <m/>
    <m/>
    <m/>
    <m/>
    <m/>
    <m/>
    <m/>
    <m/>
    <m/>
    <m/>
    <s v=""/>
    <s v=""/>
    <m/>
    <m/>
    <m/>
    <m/>
    <m/>
    <m/>
    <m/>
    <m/>
    <m/>
    <m/>
    <n v="403936000"/>
    <m/>
    <m/>
    <m/>
    <m/>
    <m/>
    <m/>
    <m/>
    <n v="403936000"/>
    <m/>
    <m/>
    <m/>
    <m/>
    <n v="3.3753424657534201"/>
    <s v="AA+"/>
    <n v="2.9489000000000001"/>
    <m/>
    <m/>
    <m/>
    <m/>
    <m/>
    <m/>
    <m/>
    <m/>
    <m/>
    <m/>
    <m/>
    <m/>
    <s v="固定收益类资产"/>
  </r>
  <r>
    <s v="20长新05"/>
    <s v="长春新区发展集团有限公司2020年面向专业投资者公开发行公司债券(第二期)(品种二)"/>
    <s v="企业债、公司债"/>
    <s v="公司债"/>
    <s v="149245.SZ"/>
    <x v="1124"/>
    <n v="6000000"/>
    <n v="600000000"/>
    <x v="6485"/>
    <n v="21797260.260000002"/>
    <n v="0"/>
    <s v="万能"/>
    <m/>
    <m/>
    <m/>
    <m/>
    <m/>
    <m/>
    <m/>
    <m/>
    <m/>
    <m/>
    <m/>
    <m/>
    <m/>
    <s v=""/>
    <s v=""/>
    <m/>
    <m/>
    <m/>
    <m/>
    <m/>
    <m/>
    <m/>
    <m/>
    <m/>
    <m/>
    <n v="600444000"/>
    <m/>
    <m/>
    <m/>
    <m/>
    <m/>
    <m/>
    <m/>
    <n v="600444000"/>
    <m/>
    <m/>
    <m/>
    <m/>
    <n v="3.3972602739725999"/>
    <s v="AAA"/>
    <n v="1.2709999999999999"/>
    <m/>
    <m/>
    <m/>
    <m/>
    <m/>
    <m/>
    <m/>
    <m/>
    <m/>
    <m/>
    <m/>
    <m/>
    <s v="固定收益类资产"/>
  </r>
  <r>
    <s v="12汉城投MTN2"/>
    <s v="武汉市城市建设投资开发集团有限公司2012年度第二期中期票据"/>
    <s v="非金融企业债务融资工具"/>
    <s v="中期票据"/>
    <s v="1282400.IB"/>
    <x v="1079"/>
    <n v="700000"/>
    <n v="70000000"/>
    <x v="6486"/>
    <n v="1982054.79"/>
    <n v="0"/>
    <s v="万能"/>
    <m/>
    <m/>
    <m/>
    <m/>
    <m/>
    <m/>
    <m/>
    <m/>
    <m/>
    <m/>
    <m/>
    <m/>
    <m/>
    <s v=""/>
    <s v=""/>
    <m/>
    <m/>
    <m/>
    <m/>
    <m/>
    <m/>
    <m/>
    <m/>
    <m/>
    <m/>
    <n v="70952000"/>
    <m/>
    <m/>
    <m/>
    <m/>
    <m/>
    <m/>
    <m/>
    <n v="70952000"/>
    <m/>
    <m/>
    <m/>
    <m/>
    <n v="0.46849315068493202"/>
    <s v="AAA"/>
    <n v="0.46610000000000001"/>
    <m/>
    <m/>
    <m/>
    <m/>
    <m/>
    <m/>
    <m/>
    <m/>
    <m/>
    <m/>
    <m/>
    <m/>
    <s v="固定收益类资产"/>
  </r>
  <r>
    <s v="14陕煤化债"/>
    <s v="2014年陕西煤业化工集团有限责任公司公司债券"/>
    <s v="企业债、公司债"/>
    <s v="企业债"/>
    <s v="1480085.IB"/>
    <x v="612"/>
    <n v="500000"/>
    <n v="50000000"/>
    <x v="6487"/>
    <n v="510136.99"/>
    <n v="0"/>
    <s v="万能"/>
    <m/>
    <m/>
    <m/>
    <m/>
    <m/>
    <m/>
    <m/>
    <m/>
    <m/>
    <m/>
    <m/>
    <m/>
    <m/>
    <s v=""/>
    <s v=""/>
    <m/>
    <m/>
    <m/>
    <m/>
    <m/>
    <m/>
    <m/>
    <m/>
    <m/>
    <m/>
    <n v="53265000"/>
    <m/>
    <m/>
    <m/>
    <m/>
    <m/>
    <m/>
    <m/>
    <n v="53265000"/>
    <m/>
    <m/>
    <m/>
    <m/>
    <n v="1.8493150684931501"/>
    <s v="AAA"/>
    <n v="1.74"/>
    <m/>
    <m/>
    <m/>
    <m/>
    <m/>
    <m/>
    <m/>
    <m/>
    <m/>
    <m/>
    <m/>
    <m/>
    <s v="固定收益类资产"/>
  </r>
  <r>
    <s v="15渤海水产债"/>
    <s v="2015年潍坊渤海水产综合开发有限公司公司债券"/>
    <s v="企业债、公司债"/>
    <s v="企业债"/>
    <s v="1580189.IB"/>
    <x v="1125"/>
    <n v="2000000"/>
    <n v="200000000"/>
    <x v="6488"/>
    <n v="11054794.52"/>
    <n v="0"/>
    <s v="万能"/>
    <m/>
    <m/>
    <m/>
    <m/>
    <m/>
    <m/>
    <m/>
    <m/>
    <m/>
    <m/>
    <m/>
    <m/>
    <m/>
    <s v=""/>
    <s v=""/>
    <m/>
    <m/>
    <m/>
    <m/>
    <m/>
    <m/>
    <m/>
    <m/>
    <m/>
    <m/>
    <n v="203400000"/>
    <m/>
    <m/>
    <m/>
    <m/>
    <m/>
    <m/>
    <m/>
    <n v="203400000"/>
    <m/>
    <m/>
    <m/>
    <m/>
    <n v="1.2657534246575299"/>
    <s v="AA"/>
    <n v="1.1314"/>
    <m/>
    <m/>
    <m/>
    <m/>
    <m/>
    <m/>
    <m/>
    <m/>
    <m/>
    <m/>
    <m/>
    <m/>
    <s v="固定收益类资产"/>
  </r>
  <r>
    <s v="19兰陵国资债"/>
    <s v="2019年兰陵县国有资产运营有限公司公司债券"/>
    <s v="企业债、公司债"/>
    <s v="企业债"/>
    <s v="1980094.IB"/>
    <x v="1126"/>
    <n v="2000000"/>
    <n v="160000000"/>
    <x v="6489"/>
    <n v="1110356.1599999999"/>
    <n v="0"/>
    <s v="万能"/>
    <m/>
    <m/>
    <m/>
    <m/>
    <m/>
    <m/>
    <m/>
    <m/>
    <m/>
    <m/>
    <m/>
    <m/>
    <m/>
    <s v=""/>
    <s v=""/>
    <m/>
    <m/>
    <m/>
    <m/>
    <m/>
    <m/>
    <m/>
    <m/>
    <m/>
    <m/>
    <n v="163020000"/>
    <m/>
    <m/>
    <m/>
    <m/>
    <m/>
    <m/>
    <m/>
    <n v="163020000"/>
    <m/>
    <m/>
    <m/>
    <m/>
    <n v="3.9095890410958898"/>
    <s v="AA"/>
    <n v="2.1164000000000001"/>
    <m/>
    <m/>
    <m/>
    <m/>
    <m/>
    <m/>
    <m/>
    <m/>
    <m/>
    <m/>
    <m/>
    <m/>
    <s v="固定收益类资产"/>
  </r>
  <r>
    <s v="19费城资债01"/>
    <s v="2019年第一期费县城市资产经营有限公司公司债券"/>
    <s v="企业债、公司债"/>
    <s v="企业债"/>
    <s v="1980119.IB"/>
    <x v="1127"/>
    <n v="500000"/>
    <n v="40000000"/>
    <x v="6490"/>
    <n v="156164.38"/>
    <n v="0"/>
    <s v="万能"/>
    <m/>
    <m/>
    <m/>
    <m/>
    <m/>
    <m/>
    <m/>
    <m/>
    <m/>
    <m/>
    <m/>
    <m/>
    <m/>
    <s v=""/>
    <s v=""/>
    <m/>
    <m/>
    <m/>
    <m/>
    <m/>
    <m/>
    <m/>
    <m/>
    <m/>
    <m/>
    <n v="40840000"/>
    <m/>
    <m/>
    <m/>
    <m/>
    <m/>
    <m/>
    <m/>
    <n v="40840000"/>
    <m/>
    <m/>
    <m/>
    <m/>
    <n v="3.9506849315068502"/>
    <s v="AA"/>
    <n v="2.1555"/>
    <m/>
    <m/>
    <m/>
    <m/>
    <m/>
    <m/>
    <m/>
    <m/>
    <m/>
    <m/>
    <m/>
    <m/>
    <s v="固定收益类资产"/>
  </r>
  <r>
    <s v="15闽高速MTN001"/>
    <s v="福建省高速公路有限责任公司2015年度第一期中期票据"/>
    <s v="非金融企业债务融资工具"/>
    <s v="中期票据"/>
    <s v="101556023.IB"/>
    <x v="1128"/>
    <n v="300000"/>
    <n v="30000000"/>
    <x v="6491"/>
    <n v="1468027.4"/>
    <n v="0"/>
    <s v="万能"/>
    <m/>
    <m/>
    <m/>
    <m/>
    <m/>
    <m/>
    <m/>
    <m/>
    <m/>
    <m/>
    <m/>
    <m/>
    <m/>
    <s v=""/>
    <s v=""/>
    <m/>
    <m/>
    <m/>
    <m/>
    <m/>
    <m/>
    <m/>
    <m/>
    <m/>
    <m/>
    <n v="30075000"/>
    <m/>
    <m/>
    <m/>
    <m/>
    <m/>
    <m/>
    <m/>
    <n v="30075000"/>
    <m/>
    <m/>
    <m/>
    <m/>
    <n v="7.9452054794520596E-2"/>
    <s v="AAA"/>
    <n v="8.48E-2"/>
    <m/>
    <m/>
    <m/>
    <m/>
    <m/>
    <m/>
    <m/>
    <m/>
    <m/>
    <m/>
    <m/>
    <m/>
    <s v="固定收益类资产"/>
  </r>
  <r>
    <s v="15雅安MTN001B"/>
    <s v="雅安发展投资有限责任公司2015年度第一期中期票据(品种二)"/>
    <s v="非金融企业债务融资工具"/>
    <s v="中期票据"/>
    <s v="101556064.IB"/>
    <x v="1129"/>
    <n v="2900000"/>
    <n v="290000000"/>
    <x v="6492"/>
    <n v="4953200"/>
    <n v="0"/>
    <s v="万能"/>
    <m/>
    <m/>
    <m/>
    <m/>
    <m/>
    <m/>
    <m/>
    <m/>
    <m/>
    <m/>
    <m/>
    <m/>
    <m/>
    <s v=""/>
    <s v=""/>
    <m/>
    <m/>
    <m/>
    <m/>
    <m/>
    <m/>
    <m/>
    <m/>
    <m/>
    <m/>
    <n v="282228000"/>
    <m/>
    <m/>
    <m/>
    <m/>
    <m/>
    <m/>
    <m/>
    <n v="282228000"/>
    <m/>
    <m/>
    <m/>
    <m/>
    <n v="0.66849315068493198"/>
    <s v="AA"/>
    <n v="0"/>
    <m/>
    <m/>
    <m/>
    <m/>
    <m/>
    <m/>
    <m/>
    <m/>
    <m/>
    <m/>
    <m/>
    <m/>
    <s v="固定收益类资产"/>
  </r>
  <r>
    <s v="16雅安MTN001"/>
    <s v="雅安发展投资有限责任公司2016年度第一期中期票据"/>
    <s v="非金融企业债务融资工具"/>
    <s v="中期票据"/>
    <s v="101656042.IB"/>
    <x v="1129"/>
    <n v="1000000"/>
    <n v="100000000"/>
    <x v="6493"/>
    <n v="2290794.52"/>
    <n v="0"/>
    <s v="万能"/>
    <m/>
    <m/>
    <m/>
    <m/>
    <m/>
    <m/>
    <m/>
    <m/>
    <m/>
    <m/>
    <m/>
    <m/>
    <m/>
    <s v=""/>
    <s v=""/>
    <m/>
    <m/>
    <m/>
    <m/>
    <m/>
    <m/>
    <m/>
    <m/>
    <m/>
    <m/>
    <n v="93840000"/>
    <m/>
    <m/>
    <m/>
    <m/>
    <m/>
    <m/>
    <m/>
    <n v="93840000"/>
    <m/>
    <m/>
    <m/>
    <m/>
    <n v="1.4712328767123299"/>
    <s v="AA"/>
    <n v="0"/>
    <m/>
    <m/>
    <m/>
    <m/>
    <m/>
    <m/>
    <m/>
    <m/>
    <m/>
    <m/>
    <m/>
    <m/>
    <s v="固定收益类资产"/>
  </r>
  <r>
    <s v="17河钢集MTN005"/>
    <s v="河钢集团有限公司2017年度第五期中期票据"/>
    <s v="非金融企业债务融资工具"/>
    <s v="中期票据"/>
    <s v="101754051.IB"/>
    <x v="884"/>
    <n v="1000000"/>
    <n v="100000000"/>
    <x v="6494"/>
    <n v="5854027.4000000004"/>
    <n v="0"/>
    <s v="万能"/>
    <m/>
    <m/>
    <m/>
    <m/>
    <m/>
    <m/>
    <m/>
    <m/>
    <m/>
    <m/>
    <m/>
    <m/>
    <m/>
    <s v=""/>
    <s v=""/>
    <m/>
    <m/>
    <m/>
    <m/>
    <m/>
    <m/>
    <m/>
    <m/>
    <m/>
    <m/>
    <n v="100200000"/>
    <m/>
    <m/>
    <m/>
    <m/>
    <m/>
    <m/>
    <m/>
    <n v="100200000"/>
    <m/>
    <m/>
    <m/>
    <m/>
    <n v="4.9315068493150697E-2"/>
    <s v="AAA"/>
    <n v="5.1999999999999998E-2"/>
    <m/>
    <m/>
    <m/>
    <m/>
    <m/>
    <m/>
    <m/>
    <m/>
    <m/>
    <m/>
    <m/>
    <m/>
    <s v="固定收益类资产"/>
  </r>
  <r>
    <s v="18淄博高新MTN001"/>
    <s v="淄博高新技术产业开发区国有资产经营管理公司2018年度第一期中期票据"/>
    <s v="非金融企业债务融资工具"/>
    <s v="中期票据"/>
    <s v="101800952.IB"/>
    <x v="1130"/>
    <n v="800000"/>
    <n v="80000000"/>
    <x v="6495"/>
    <n v="3139726.03"/>
    <n v="0"/>
    <s v="万能"/>
    <m/>
    <m/>
    <m/>
    <m/>
    <m/>
    <m/>
    <m/>
    <m/>
    <m/>
    <m/>
    <m/>
    <m/>
    <m/>
    <s v=""/>
    <s v=""/>
    <m/>
    <m/>
    <m/>
    <m/>
    <m/>
    <m/>
    <m/>
    <m/>
    <m/>
    <m/>
    <n v="80784000"/>
    <m/>
    <m/>
    <m/>
    <m/>
    <m/>
    <m/>
    <m/>
    <n v="80784000"/>
    <m/>
    <m/>
    <m/>
    <m/>
    <n v="1.47945205479452"/>
    <s v="AA"/>
    <n v="1.3237000000000001"/>
    <m/>
    <m/>
    <m/>
    <m/>
    <m/>
    <m/>
    <m/>
    <m/>
    <m/>
    <m/>
    <m/>
    <m/>
    <s v="固定收益类资产"/>
  </r>
  <r>
    <s v="18首钢MTN005"/>
    <s v="首钢集团有限公司2018年度第五期中期票据"/>
    <s v="非金融企业债务融资工具"/>
    <s v="中期票据"/>
    <s v="101801342.IB"/>
    <x v="1082"/>
    <n v="1800000"/>
    <n v="180000000"/>
    <x v="6496"/>
    <n v="3477600"/>
    <n v="0"/>
    <s v="万能"/>
    <m/>
    <m/>
    <m/>
    <m/>
    <m/>
    <m/>
    <m/>
    <m/>
    <m/>
    <m/>
    <m/>
    <m/>
    <m/>
    <s v=""/>
    <s v=""/>
    <m/>
    <m/>
    <m/>
    <m/>
    <m/>
    <m/>
    <m/>
    <m/>
    <m/>
    <m/>
    <n v="184428000"/>
    <m/>
    <m/>
    <m/>
    <m/>
    <m/>
    <m/>
    <m/>
    <n v="184428000"/>
    <m/>
    <m/>
    <m/>
    <m/>
    <n v="1.5616438356164399"/>
    <s v="AAA"/>
    <n v="1.4823999999999999"/>
    <m/>
    <m/>
    <m/>
    <m/>
    <m/>
    <m/>
    <m/>
    <m/>
    <m/>
    <m/>
    <m/>
    <m/>
    <s v="固定收益类资产"/>
  </r>
  <r>
    <s v="19青岛城投MTN001"/>
    <s v="青岛城市建设投资(集团)有限责任公司2019年度第一期中期票据"/>
    <s v="非金融企业债务融资工具"/>
    <s v="中期票据"/>
    <s v="101900402.IB"/>
    <x v="254"/>
    <n v="300000"/>
    <n v="30000000"/>
    <x v="6497"/>
    <n v="133200"/>
    <n v="0"/>
    <s v="万能"/>
    <m/>
    <m/>
    <m/>
    <m/>
    <m/>
    <m/>
    <m/>
    <m/>
    <m/>
    <m/>
    <m/>
    <m/>
    <m/>
    <s v=""/>
    <s v=""/>
    <m/>
    <m/>
    <m/>
    <m/>
    <m/>
    <m/>
    <m/>
    <m/>
    <m/>
    <m/>
    <n v="30834000"/>
    <m/>
    <m/>
    <m/>
    <m/>
    <m/>
    <m/>
    <m/>
    <n v="30834000"/>
    <m/>
    <m/>
    <m/>
    <m/>
    <n v="1.9013698630136999"/>
    <s v="AAA"/>
    <n v="1.8110999999999999"/>
    <m/>
    <m/>
    <m/>
    <m/>
    <m/>
    <m/>
    <m/>
    <m/>
    <m/>
    <m/>
    <m/>
    <m/>
    <s v="固定收益类资产"/>
  </r>
  <r>
    <s v="19首钢MTN001"/>
    <s v="首钢集团有限公司2019年度第一期中期票据"/>
    <s v="非金融企业债务融资工具"/>
    <s v="中期票据"/>
    <s v="101900134.IB"/>
    <x v="1082"/>
    <n v="200000"/>
    <n v="20000000"/>
    <x v="6498"/>
    <n v="225665.75"/>
    <n v="0"/>
    <s v="万能"/>
    <m/>
    <m/>
    <m/>
    <m/>
    <m/>
    <m/>
    <m/>
    <m/>
    <m/>
    <m/>
    <m/>
    <m/>
    <m/>
    <s v=""/>
    <s v=""/>
    <m/>
    <m/>
    <m/>
    <m/>
    <m/>
    <m/>
    <m/>
    <m/>
    <m/>
    <m/>
    <n v="20502000"/>
    <m/>
    <m/>
    <m/>
    <m/>
    <m/>
    <m/>
    <m/>
    <n v="20502000"/>
    <m/>
    <m/>
    <m/>
    <m/>
    <n v="1.7397260273972599"/>
    <s v="AAA"/>
    <n v="1.6557999999999999"/>
    <m/>
    <m/>
    <m/>
    <m/>
    <m/>
    <m/>
    <m/>
    <m/>
    <m/>
    <m/>
    <m/>
    <m/>
    <s v="固定收益类资产"/>
  </r>
  <r>
    <s v="19苏州国际MTN002"/>
    <s v="苏州国际发展集团有限公司2019年度第二期中期票据"/>
    <s v="非金融企业债务融资工具"/>
    <s v="中期票据"/>
    <s v="101900459.IB"/>
    <x v="1083"/>
    <n v="1300000"/>
    <n v="130000000"/>
    <x v="6499"/>
    <n v="448767.12"/>
    <n v="0"/>
    <s v="万能"/>
    <m/>
    <m/>
    <m/>
    <m/>
    <m/>
    <m/>
    <m/>
    <m/>
    <m/>
    <m/>
    <m/>
    <m/>
    <m/>
    <s v=""/>
    <s v=""/>
    <m/>
    <m/>
    <m/>
    <m/>
    <m/>
    <m/>
    <m/>
    <m/>
    <m/>
    <m/>
    <n v="134147000"/>
    <m/>
    <m/>
    <m/>
    <m/>
    <m/>
    <m/>
    <m/>
    <n v="134147000"/>
    <m/>
    <m/>
    <m/>
    <m/>
    <n v="1.9260273972602699"/>
    <s v="AAA"/>
    <n v="1.8354999999999999"/>
    <m/>
    <m/>
    <m/>
    <m/>
    <m/>
    <m/>
    <m/>
    <m/>
    <m/>
    <m/>
    <m/>
    <m/>
    <s v="固定收益类资产"/>
  </r>
  <r>
    <s v="19大足工业MTN001"/>
    <s v="重庆大足工业园区建设发展有限公司2019年度第一期中期票据"/>
    <s v="非金融企业债务融资工具"/>
    <s v="中期票据"/>
    <s v="101900143.IB"/>
    <x v="34"/>
    <n v="2500000"/>
    <n v="250000000"/>
    <x v="6500"/>
    <n v="4267808.22"/>
    <n v="0"/>
    <s v="万能"/>
    <m/>
    <m/>
    <m/>
    <m/>
    <m/>
    <m/>
    <m/>
    <m/>
    <m/>
    <m/>
    <m/>
    <m/>
    <m/>
    <s v=""/>
    <s v=""/>
    <m/>
    <m/>
    <m/>
    <m/>
    <m/>
    <m/>
    <m/>
    <m/>
    <m/>
    <m/>
    <n v="250350000"/>
    <m/>
    <m/>
    <m/>
    <m/>
    <m/>
    <m/>
    <m/>
    <n v="250350000"/>
    <m/>
    <m/>
    <m/>
    <m/>
    <n v="1.74794520547945"/>
    <s v="AAA"/>
    <n v="1.5835999999999999"/>
    <m/>
    <m/>
    <m/>
    <m/>
    <m/>
    <m/>
    <m/>
    <m/>
    <m/>
    <m/>
    <m/>
    <m/>
    <s v="固定收益类资产"/>
  </r>
  <r>
    <s v="19首钢MTN003"/>
    <s v="首钢集团有限公司2019年度第三期中期票据"/>
    <s v="非金融企业债务融资工具"/>
    <s v="中期票据"/>
    <s v="101900488.IB"/>
    <x v="1082"/>
    <n v="500000"/>
    <n v="50000000"/>
    <x v="6501"/>
    <n v="132328.76999999999"/>
    <n v="0"/>
    <s v="万能"/>
    <m/>
    <m/>
    <m/>
    <m/>
    <m/>
    <m/>
    <m/>
    <m/>
    <m/>
    <m/>
    <m/>
    <m/>
    <m/>
    <s v=""/>
    <s v=""/>
    <m/>
    <m/>
    <m/>
    <m/>
    <m/>
    <m/>
    <m/>
    <m/>
    <m/>
    <m/>
    <n v="51645000"/>
    <m/>
    <m/>
    <m/>
    <m/>
    <m/>
    <m/>
    <m/>
    <n v="51645000"/>
    <m/>
    <m/>
    <m/>
    <m/>
    <n v="1.9452054794520499"/>
    <s v="AAA"/>
    <n v="1.8521000000000001"/>
    <m/>
    <m/>
    <m/>
    <m/>
    <m/>
    <m/>
    <m/>
    <m/>
    <m/>
    <m/>
    <m/>
    <m/>
    <s v="固定收益类资产"/>
  </r>
  <r>
    <s v="19大足永晟MTN001"/>
    <s v="重庆大足永晟实业发展有限公司2019年度第一期中期票据"/>
    <s v="非金融企业债务融资工具"/>
    <s v="中期票据"/>
    <s v="101900628.IB"/>
    <x v="32"/>
    <n v="2000000"/>
    <n v="200000000"/>
    <x v="6502"/>
    <n v="85260.27"/>
    <n v="0"/>
    <s v="万能"/>
    <m/>
    <m/>
    <m/>
    <m/>
    <m/>
    <m/>
    <m/>
    <m/>
    <m/>
    <m/>
    <m/>
    <m/>
    <m/>
    <s v=""/>
    <s v=""/>
    <m/>
    <m/>
    <m/>
    <m/>
    <m/>
    <m/>
    <m/>
    <m/>
    <m/>
    <m/>
    <n v="202800000"/>
    <m/>
    <m/>
    <m/>
    <m/>
    <m/>
    <m/>
    <m/>
    <n v="202800000"/>
    <m/>
    <m/>
    <m/>
    <m/>
    <n v="1.9972602739726"/>
    <s v="AAA"/>
    <n v="1.8021"/>
    <m/>
    <m/>
    <m/>
    <m/>
    <m/>
    <m/>
    <m/>
    <m/>
    <m/>
    <m/>
    <m/>
    <m/>
    <s v="固定收益类资产"/>
  </r>
  <r>
    <s v="19悦达MTN001"/>
    <s v="江苏悦达集团有限公司2019年度第一期中期票据"/>
    <s v="非金融企业债务融资工具"/>
    <s v="中期票据"/>
    <s v="101900742.IB"/>
    <x v="111"/>
    <n v="1600000"/>
    <n v="160000000"/>
    <x v="6503"/>
    <n v="9573698.6300000008"/>
    <n v="0"/>
    <s v="万能"/>
    <m/>
    <m/>
    <m/>
    <m/>
    <m/>
    <m/>
    <m/>
    <m/>
    <m/>
    <m/>
    <m/>
    <m/>
    <m/>
    <s v=""/>
    <s v=""/>
    <m/>
    <m/>
    <m/>
    <m/>
    <m/>
    <m/>
    <m/>
    <m/>
    <m/>
    <m/>
    <n v="160224000"/>
    <m/>
    <m/>
    <m/>
    <m/>
    <m/>
    <m/>
    <m/>
    <n v="160224000"/>
    <m/>
    <m/>
    <m/>
    <m/>
    <n v="8.2191780821917804E-2"/>
    <s v="AA+"/>
    <n v="8.4599999999999995E-2"/>
    <m/>
    <m/>
    <m/>
    <m/>
    <m/>
    <m/>
    <m/>
    <m/>
    <m/>
    <m/>
    <m/>
    <m/>
    <s v="固定收益类资产"/>
  </r>
  <r>
    <s v="19广州发展MTN001"/>
    <s v="广州发展集团股份有限公司2019年度第一期中期票据"/>
    <s v="非金融企业债务融资工具"/>
    <s v="中期票据"/>
    <s v="101900759.IB"/>
    <x v="579"/>
    <n v="1000000"/>
    <n v="100000000"/>
    <x v="6504"/>
    <n v="3453698.63"/>
    <n v="0"/>
    <s v="万能"/>
    <m/>
    <m/>
    <m/>
    <m/>
    <m/>
    <m/>
    <m/>
    <m/>
    <m/>
    <m/>
    <m/>
    <m/>
    <m/>
    <s v=""/>
    <s v=""/>
    <m/>
    <m/>
    <m/>
    <m/>
    <m/>
    <m/>
    <m/>
    <m/>
    <m/>
    <m/>
    <n v="100150000"/>
    <m/>
    <m/>
    <m/>
    <m/>
    <m/>
    <m/>
    <m/>
    <n v="100150000"/>
    <m/>
    <m/>
    <m/>
    <m/>
    <n v="2.0986301369863001"/>
    <s v="AAA"/>
    <n v="1.9441999999999999"/>
    <m/>
    <m/>
    <m/>
    <m/>
    <m/>
    <m/>
    <m/>
    <m/>
    <m/>
    <m/>
    <m/>
    <m/>
    <s v="固定收益类资产"/>
  </r>
  <r>
    <s v="19首钢MTN004"/>
    <s v="首钢集团有限公司2019年度第四期中期票据"/>
    <s v="非金融企业债务融资工具"/>
    <s v="中期票据"/>
    <s v="101900761.IB"/>
    <x v="1082"/>
    <n v="1000000"/>
    <n v="100000000"/>
    <x v="6505"/>
    <n v="4005205.48"/>
    <n v="0"/>
    <s v="万能"/>
    <m/>
    <m/>
    <m/>
    <m/>
    <m/>
    <m/>
    <m/>
    <m/>
    <m/>
    <m/>
    <m/>
    <m/>
    <m/>
    <s v=""/>
    <s v=""/>
    <m/>
    <m/>
    <m/>
    <m/>
    <m/>
    <m/>
    <m/>
    <m/>
    <m/>
    <m/>
    <n v="103110000"/>
    <m/>
    <m/>
    <m/>
    <m/>
    <m/>
    <m/>
    <m/>
    <n v="103110000"/>
    <m/>
    <m/>
    <m/>
    <m/>
    <n v="2.0986301369863001"/>
    <s v="AAA"/>
    <n v="1.9234"/>
    <m/>
    <m/>
    <m/>
    <m/>
    <m/>
    <m/>
    <m/>
    <m/>
    <m/>
    <m/>
    <m/>
    <m/>
    <s v="固定收益类资产"/>
  </r>
  <r>
    <s v="19南方水泥MTN001"/>
    <s v="南方水泥有限公司2019年度第一期中期票据"/>
    <s v="非金融企业债务融资工具"/>
    <s v="中期票据"/>
    <s v="101900770.IB"/>
    <x v="1131"/>
    <n v="1000000"/>
    <n v="100000000"/>
    <x v="6506"/>
    <n v="3454794.52"/>
    <n v="0"/>
    <s v="万能"/>
    <m/>
    <m/>
    <m/>
    <m/>
    <m/>
    <m/>
    <m/>
    <m/>
    <m/>
    <m/>
    <m/>
    <m/>
    <m/>
    <s v=""/>
    <s v=""/>
    <m/>
    <m/>
    <m/>
    <m/>
    <m/>
    <m/>
    <m/>
    <m/>
    <m/>
    <m/>
    <n v="100190000"/>
    <m/>
    <m/>
    <m/>
    <m/>
    <m/>
    <m/>
    <m/>
    <n v="100190000"/>
    <m/>
    <m/>
    <m/>
    <m/>
    <n v="0.112328767123288"/>
    <s v="AAA"/>
    <n v="0.1148"/>
    <m/>
    <m/>
    <m/>
    <m/>
    <m/>
    <m/>
    <m/>
    <m/>
    <m/>
    <m/>
    <m/>
    <m/>
    <s v="固定收益类资产"/>
  </r>
  <r>
    <s v="19西南水泥MTN001"/>
    <s v="西南水泥有限公司2019年度第一期中期票据"/>
    <s v="非金融企业债务融资工具"/>
    <s v="中期票据"/>
    <s v="101900798.IB"/>
    <x v="1132"/>
    <n v="1000000"/>
    <n v="100000000"/>
    <x v="6507"/>
    <n v="3519780.82"/>
    <n v="0"/>
    <s v="万能"/>
    <m/>
    <m/>
    <m/>
    <m/>
    <m/>
    <m/>
    <m/>
    <m/>
    <m/>
    <m/>
    <m/>
    <m/>
    <m/>
    <s v=""/>
    <s v=""/>
    <m/>
    <m/>
    <m/>
    <m/>
    <m/>
    <m/>
    <m/>
    <m/>
    <m/>
    <m/>
    <n v="100240000"/>
    <m/>
    <m/>
    <m/>
    <m/>
    <m/>
    <m/>
    <m/>
    <n v="100240000"/>
    <m/>
    <m/>
    <m/>
    <m/>
    <n v="0.13150684931506801"/>
    <s v="AAA"/>
    <n v="0.13389999999999999"/>
    <m/>
    <m/>
    <m/>
    <m/>
    <m/>
    <m/>
    <m/>
    <m/>
    <m/>
    <m/>
    <m/>
    <m/>
    <s v="固定收益类资产"/>
  </r>
  <r>
    <s v="19金隅MTN001"/>
    <s v="北京金隅集团股份有限公司2019年度第一期中期票据"/>
    <s v="非金融企业债务融资工具"/>
    <s v="中期票据"/>
    <s v="101900298.IB"/>
    <x v="615"/>
    <n v="200000"/>
    <n v="20000000"/>
    <x v="6508"/>
    <n v="121561.64"/>
    <n v="0"/>
    <s v="万能"/>
    <m/>
    <m/>
    <m/>
    <m/>
    <m/>
    <m/>
    <m/>
    <m/>
    <m/>
    <m/>
    <m/>
    <m/>
    <m/>
    <s v=""/>
    <s v=""/>
    <m/>
    <m/>
    <m/>
    <m/>
    <m/>
    <m/>
    <m/>
    <m/>
    <m/>
    <m/>
    <n v="20548000"/>
    <m/>
    <m/>
    <m/>
    <m/>
    <m/>
    <m/>
    <m/>
    <n v="20548000"/>
    <m/>
    <m/>
    <m/>
    <m/>
    <n v="1.86301369863014"/>
    <s v="AAA"/>
    <n v="1.7746999999999999"/>
    <m/>
    <m/>
    <m/>
    <m/>
    <m/>
    <m/>
    <m/>
    <m/>
    <m/>
    <m/>
    <m/>
    <m/>
    <s v="固定收益类资产"/>
  </r>
  <r>
    <s v="19苏交通MTN003"/>
    <s v="江苏交通控股有限公司2019年度第三期中期票据"/>
    <s v="非金融企业债务融资工具"/>
    <s v="中期票据"/>
    <s v="101900936.IB"/>
    <x v="1133"/>
    <n v="1300000"/>
    <n v="130000000"/>
    <x v="6509"/>
    <n v="4078545.21"/>
    <n v="0"/>
    <s v="万能"/>
    <m/>
    <m/>
    <m/>
    <m/>
    <m/>
    <m/>
    <m/>
    <m/>
    <m/>
    <m/>
    <m/>
    <m/>
    <m/>
    <s v=""/>
    <s v=""/>
    <m/>
    <m/>
    <m/>
    <m/>
    <m/>
    <m/>
    <m/>
    <m/>
    <m/>
    <m/>
    <n v="133211000"/>
    <m/>
    <m/>
    <m/>
    <m/>
    <m/>
    <m/>
    <m/>
    <n v="133211000"/>
    <m/>
    <m/>
    <m/>
    <m/>
    <n v="2.2164383561643799"/>
    <s v="AAA"/>
    <n v="2.0497000000000001"/>
    <m/>
    <m/>
    <m/>
    <m/>
    <m/>
    <m/>
    <m/>
    <m/>
    <m/>
    <m/>
    <m/>
    <m/>
    <s v="固定收益类资产"/>
  </r>
  <r>
    <s v="19闽投MTN004"/>
    <s v="福建省投资开发集团有限责任公司2019年度第四期中期票据"/>
    <s v="非金融企业债务融资工具"/>
    <s v="中期票据"/>
    <s v="101900963.IB"/>
    <x v="1134"/>
    <n v="600000"/>
    <n v="60000000"/>
    <x v="6510"/>
    <n v="1884082.19"/>
    <n v="0"/>
    <s v="万能"/>
    <m/>
    <m/>
    <m/>
    <m/>
    <m/>
    <m/>
    <m/>
    <m/>
    <m/>
    <m/>
    <m/>
    <m/>
    <m/>
    <s v=""/>
    <s v=""/>
    <m/>
    <m/>
    <m/>
    <m/>
    <m/>
    <m/>
    <m/>
    <m/>
    <m/>
    <m/>
    <n v="61620000"/>
    <m/>
    <m/>
    <m/>
    <m/>
    <m/>
    <m/>
    <m/>
    <n v="61620000"/>
    <m/>
    <m/>
    <m/>
    <m/>
    <n v="2.2273972602739698"/>
    <s v="AAA"/>
    <n v="2.0598000000000001"/>
    <m/>
    <m/>
    <m/>
    <m/>
    <m/>
    <m/>
    <m/>
    <m/>
    <m/>
    <m/>
    <m/>
    <m/>
    <s v="固定收益类资产"/>
  </r>
  <r>
    <s v="19苏交通MTN004"/>
    <s v="江苏交通控股有限公司2019年度第四期中期票据"/>
    <s v="非金融企业债务融资工具"/>
    <s v="中期票据"/>
    <s v="101900976.IB"/>
    <x v="1133"/>
    <n v="700000"/>
    <n v="70000000"/>
    <x v="6511"/>
    <n v="2154676.71"/>
    <n v="0"/>
    <s v="万能"/>
    <m/>
    <m/>
    <m/>
    <m/>
    <m/>
    <m/>
    <m/>
    <m/>
    <m/>
    <m/>
    <m/>
    <m/>
    <m/>
    <s v=""/>
    <s v=""/>
    <m/>
    <m/>
    <m/>
    <m/>
    <m/>
    <m/>
    <m/>
    <m/>
    <m/>
    <m/>
    <n v="71708000"/>
    <m/>
    <m/>
    <m/>
    <m/>
    <m/>
    <m/>
    <m/>
    <n v="71708000"/>
    <m/>
    <m/>
    <m/>
    <m/>
    <n v="2.2273972602739698"/>
    <s v="AAA"/>
    <n v="2.0608"/>
    <m/>
    <m/>
    <m/>
    <m/>
    <m/>
    <m/>
    <m/>
    <m/>
    <m/>
    <m/>
    <m/>
    <m/>
    <s v="固定收益类资产"/>
  </r>
  <r>
    <s v="19金隅MTN002"/>
    <s v="北京金隅集团股份有限公司2019年度第二期中期票据"/>
    <s v="非金融企业债务融资工具"/>
    <s v="中期票据"/>
    <s v="101901054.IB"/>
    <x v="615"/>
    <n v="1000000"/>
    <n v="100000000"/>
    <x v="6512"/>
    <n v="2860547.95"/>
    <n v="0"/>
    <s v="万能"/>
    <m/>
    <m/>
    <m/>
    <m/>
    <m/>
    <m/>
    <m/>
    <m/>
    <m/>
    <m/>
    <m/>
    <m/>
    <m/>
    <s v=""/>
    <s v=""/>
    <m/>
    <m/>
    <m/>
    <m/>
    <m/>
    <m/>
    <m/>
    <m/>
    <m/>
    <m/>
    <n v="102180000"/>
    <m/>
    <m/>
    <m/>
    <m/>
    <m/>
    <m/>
    <m/>
    <n v="102180000"/>
    <m/>
    <m/>
    <m/>
    <m/>
    <n v="2.27671232876712"/>
    <s v="AAA"/>
    <n v="2.1071"/>
    <m/>
    <m/>
    <m/>
    <m/>
    <m/>
    <m/>
    <m/>
    <m/>
    <m/>
    <m/>
    <m/>
    <m/>
    <s v="固定收益类资产"/>
  </r>
  <r>
    <s v="19陕煤化MTN003"/>
    <s v="陕西煤业化工集团有限责任公司2019年度第三期中期票据"/>
    <s v="非金融企业债务融资工具"/>
    <s v="中期票据"/>
    <s v="101901099.IB"/>
    <x v="612"/>
    <n v="700000"/>
    <n v="70000000"/>
    <x v="6513"/>
    <n v="1933879.45"/>
    <n v="0"/>
    <s v="万能"/>
    <m/>
    <m/>
    <m/>
    <m/>
    <m/>
    <m/>
    <m/>
    <m/>
    <m/>
    <m/>
    <m/>
    <m/>
    <m/>
    <s v=""/>
    <s v=""/>
    <m/>
    <m/>
    <m/>
    <m/>
    <m/>
    <m/>
    <m/>
    <m/>
    <m/>
    <m/>
    <n v="71344000"/>
    <m/>
    <m/>
    <m/>
    <m/>
    <m/>
    <m/>
    <m/>
    <n v="71344000"/>
    <m/>
    <m/>
    <m/>
    <m/>
    <n v="2.3068493150684901"/>
    <s v="AAA"/>
    <n v="2.1320999999999999"/>
    <m/>
    <m/>
    <m/>
    <m/>
    <m/>
    <m/>
    <m/>
    <m/>
    <m/>
    <m/>
    <m/>
    <m/>
    <s v="固定收益类资产"/>
  </r>
  <r>
    <s v="20自贡城投MTN001"/>
    <s v="自贡市城市建设投资开发集团有限公司2020年度第一期中期票据"/>
    <s v="非金融企业债务融资工具"/>
    <s v="中期票据"/>
    <s v="102001369.IB"/>
    <x v="1135"/>
    <n v="4000000"/>
    <n v="400000000"/>
    <x v="6514"/>
    <n v="18305753.420000002"/>
    <n v="0"/>
    <s v="万能"/>
    <m/>
    <m/>
    <m/>
    <m/>
    <m/>
    <m/>
    <m/>
    <m/>
    <m/>
    <m/>
    <m/>
    <m/>
    <m/>
    <s v=""/>
    <s v=""/>
    <m/>
    <m/>
    <m/>
    <m/>
    <m/>
    <m/>
    <m/>
    <m/>
    <m/>
    <m/>
    <n v="404440000"/>
    <m/>
    <m/>
    <m/>
    <m/>
    <m/>
    <m/>
    <m/>
    <n v="404440000"/>
    <m/>
    <m/>
    <m/>
    <m/>
    <n v="3.2136986301369901"/>
    <s v="AA"/>
    <n v="1.1086"/>
    <m/>
    <m/>
    <m/>
    <m/>
    <m/>
    <m/>
    <m/>
    <m/>
    <m/>
    <m/>
    <m/>
    <m/>
    <s v="固定收益类资产"/>
  </r>
  <r>
    <s v="20天津经开MTN002"/>
    <s v="天津经济技术开发区国有资产经营有限公司2020年度第二期中期票据"/>
    <s v="非金融企业债务融资工具"/>
    <s v="中期票据"/>
    <s v="102001438.IB"/>
    <x v="1136"/>
    <n v="3000000"/>
    <n v="300000000"/>
    <x v="6515"/>
    <n v="12205479.449999999"/>
    <n v="0"/>
    <s v="万能"/>
    <m/>
    <m/>
    <m/>
    <m/>
    <m/>
    <m/>
    <m/>
    <m/>
    <m/>
    <m/>
    <m/>
    <m/>
    <m/>
    <s v=""/>
    <s v=""/>
    <m/>
    <m/>
    <m/>
    <m/>
    <m/>
    <m/>
    <m/>
    <m/>
    <m/>
    <m/>
    <n v="292170000"/>
    <m/>
    <m/>
    <m/>
    <m/>
    <m/>
    <m/>
    <m/>
    <n v="292170000"/>
    <m/>
    <m/>
    <m/>
    <m/>
    <n v="1.24931506849315"/>
    <s v="AA+"/>
    <n v="1.1147"/>
    <m/>
    <m/>
    <m/>
    <m/>
    <m/>
    <m/>
    <m/>
    <m/>
    <m/>
    <m/>
    <m/>
    <m/>
    <s v="固定收益类资产"/>
  </r>
  <r>
    <s v="20柳州城投MTN002"/>
    <s v="柳州市城市投资建设发展有限公司2020年度第二期中期票据"/>
    <s v="非金融企业债务融资工具"/>
    <s v="中期票据"/>
    <s v="102001451.IB"/>
    <x v="94"/>
    <n v="2000000"/>
    <n v="200000000"/>
    <x v="6516"/>
    <n v="9758904.1099999994"/>
    <n v="0"/>
    <s v="万能"/>
    <m/>
    <m/>
    <m/>
    <m/>
    <m/>
    <m/>
    <m/>
    <m/>
    <m/>
    <m/>
    <m/>
    <m/>
    <m/>
    <s v=""/>
    <s v=""/>
    <m/>
    <m/>
    <m/>
    <m/>
    <m/>
    <m/>
    <m/>
    <m/>
    <m/>
    <m/>
    <n v="195120000"/>
    <m/>
    <m/>
    <m/>
    <m/>
    <m/>
    <m/>
    <m/>
    <n v="195120000"/>
    <m/>
    <m/>
    <m/>
    <m/>
    <n v="1.25205479452055"/>
    <s v="AA+"/>
    <n v="1.0983000000000001"/>
    <m/>
    <m/>
    <m/>
    <m/>
    <m/>
    <m/>
    <m/>
    <m/>
    <m/>
    <m/>
    <m/>
    <m/>
    <s v="固定收益类资产"/>
  </r>
  <r>
    <s v="20浏阳现代MTN001"/>
    <s v="浏阳现代制造产业建设投资开发有限公司2020年度第一期中期票据"/>
    <s v="非金融企业债务融资工具"/>
    <s v="中期票据"/>
    <s v="102001562.IB"/>
    <x v="27"/>
    <n v="1500000"/>
    <n v="150000000"/>
    <x v="6517"/>
    <n v="5522671.2300000004"/>
    <n v="0"/>
    <s v="万能"/>
    <m/>
    <m/>
    <m/>
    <m/>
    <m/>
    <m/>
    <m/>
    <m/>
    <m/>
    <m/>
    <m/>
    <m/>
    <m/>
    <s v=""/>
    <s v=""/>
    <m/>
    <m/>
    <m/>
    <m/>
    <m/>
    <m/>
    <m/>
    <m/>
    <m/>
    <m/>
    <n v="150615000"/>
    <m/>
    <m/>
    <m/>
    <m/>
    <m/>
    <m/>
    <m/>
    <n v="150615000"/>
    <m/>
    <m/>
    <m/>
    <m/>
    <n v="1.3041095890411001"/>
    <s v="AA"/>
    <n v="0.30330000000000001"/>
    <m/>
    <m/>
    <m/>
    <m/>
    <m/>
    <m/>
    <m/>
    <m/>
    <m/>
    <m/>
    <m/>
    <m/>
    <s v="固定收益类资产"/>
  </r>
  <r>
    <s v="20邳州润城MTN001"/>
    <s v="江苏润城资产经营集团有限公司2020年度第一期中期票据"/>
    <s v="非金融企业债务融资工具"/>
    <s v="中期票据"/>
    <s v="102001207.IB"/>
    <x v="1137"/>
    <n v="2000000"/>
    <n v="200000000"/>
    <x v="6518"/>
    <n v="8610410.9600000009"/>
    <n v="0"/>
    <s v="万能"/>
    <m/>
    <m/>
    <m/>
    <m/>
    <m/>
    <m/>
    <m/>
    <m/>
    <m/>
    <m/>
    <m/>
    <m/>
    <m/>
    <s v=""/>
    <s v=""/>
    <m/>
    <m/>
    <m/>
    <m/>
    <m/>
    <m/>
    <m/>
    <m/>
    <m/>
    <m/>
    <n v="203020000"/>
    <m/>
    <m/>
    <m/>
    <m/>
    <m/>
    <m/>
    <m/>
    <n v="203020000"/>
    <m/>
    <m/>
    <m/>
    <m/>
    <n v="3.2630136986301399"/>
    <s v="AA"/>
    <n v="1.1587000000000001"/>
    <m/>
    <m/>
    <m/>
    <m/>
    <m/>
    <m/>
    <m/>
    <m/>
    <m/>
    <m/>
    <m/>
    <m/>
    <s v="固定收益类资产"/>
  </r>
  <r>
    <s v="20蓝海投资MTN001"/>
    <s v="威海市文登区蓝海投资开发有限公司2020年度第一期中期票据"/>
    <s v="非金融企业债务融资工具"/>
    <s v="中期票据"/>
    <s v="102001890.IB"/>
    <x v="5"/>
    <n v="600000"/>
    <n v="60000000"/>
    <x v="6519"/>
    <n v="1431780.82"/>
    <n v="0"/>
    <s v="万能"/>
    <m/>
    <m/>
    <m/>
    <m/>
    <m/>
    <m/>
    <m/>
    <m/>
    <m/>
    <m/>
    <m/>
    <m/>
    <m/>
    <s v=""/>
    <s v=""/>
    <m/>
    <m/>
    <m/>
    <m/>
    <m/>
    <m/>
    <m/>
    <m/>
    <m/>
    <m/>
    <n v="61260000"/>
    <m/>
    <m/>
    <m/>
    <m/>
    <m/>
    <m/>
    <m/>
    <n v="61260000"/>
    <m/>
    <m/>
    <m/>
    <m/>
    <n v="3.63561643835616"/>
    <s v="AA+"/>
    <n v="1.5013000000000001"/>
    <m/>
    <m/>
    <m/>
    <m/>
    <m/>
    <m/>
    <m/>
    <m/>
    <m/>
    <m/>
    <m/>
    <m/>
    <s v="固定收益类资产"/>
  </r>
  <r>
    <s v="20贾汪城投MTN002"/>
    <s v="徐州市贾汪城市建设投资有限公司2020年度第二期中期票据"/>
    <s v="非金融企业债务融资工具"/>
    <s v="中期票据"/>
    <s v="102001322.IB"/>
    <x v="1138"/>
    <n v="2000000"/>
    <n v="200000000"/>
    <x v="6520"/>
    <n v="10094246.58"/>
    <n v="0"/>
    <s v="万能"/>
    <m/>
    <m/>
    <m/>
    <m/>
    <m/>
    <m/>
    <m/>
    <m/>
    <m/>
    <m/>
    <m/>
    <m/>
    <m/>
    <s v=""/>
    <s v=""/>
    <m/>
    <m/>
    <m/>
    <m/>
    <m/>
    <m/>
    <m/>
    <m/>
    <m/>
    <m/>
    <n v="201560000"/>
    <m/>
    <m/>
    <m/>
    <m/>
    <m/>
    <m/>
    <m/>
    <n v="201560000"/>
    <m/>
    <m/>
    <m/>
    <m/>
    <n v="3.1753424657534199"/>
    <s v="AA"/>
    <n v="1.0637000000000001"/>
    <m/>
    <m/>
    <m/>
    <m/>
    <m/>
    <m/>
    <m/>
    <m/>
    <m/>
    <m/>
    <m/>
    <m/>
    <s v="固定收益类资产"/>
  </r>
  <r>
    <s v="20天津经开MTN004"/>
    <s v="天津经济技术开发区国有资产经营有限公司2020年度第四期中期票据"/>
    <s v="非金融企业债务融资工具"/>
    <s v="中期票据"/>
    <s v="102001963.IB"/>
    <x v="1136"/>
    <n v="3400000"/>
    <n v="340000000"/>
    <x v="6521"/>
    <n v="10973150.68"/>
    <n v="0"/>
    <s v="万能"/>
    <m/>
    <m/>
    <m/>
    <m/>
    <m/>
    <m/>
    <m/>
    <m/>
    <m/>
    <m/>
    <m/>
    <m/>
    <m/>
    <s v=""/>
    <s v=""/>
    <m/>
    <m/>
    <m/>
    <m/>
    <m/>
    <m/>
    <m/>
    <m/>
    <m/>
    <m/>
    <n v="332724000"/>
    <m/>
    <m/>
    <m/>
    <m/>
    <m/>
    <m/>
    <m/>
    <n v="332724000"/>
    <m/>
    <m/>
    <m/>
    <m/>
    <n v="1.48219178082192"/>
    <s v="AA+"/>
    <n v="1.3233999999999999"/>
    <m/>
    <m/>
    <m/>
    <m/>
    <m/>
    <m/>
    <m/>
    <m/>
    <m/>
    <m/>
    <m/>
    <m/>
    <s v="固定收益类资产"/>
  </r>
  <r>
    <s v="20恒逸MTN003"/>
    <s v="浙江恒逸集团有限公司2020年度第三期中期票据"/>
    <s v="非金融企业债务融资工具"/>
    <s v="中期票据"/>
    <s v="102002244.IB"/>
    <x v="1139"/>
    <n v="500000"/>
    <n v="50000000"/>
    <x v="6522"/>
    <n v="1390410.96"/>
    <n v="0"/>
    <s v="万能"/>
    <m/>
    <m/>
    <m/>
    <m/>
    <m/>
    <m/>
    <m/>
    <m/>
    <m/>
    <m/>
    <m/>
    <m/>
    <m/>
    <s v=""/>
    <s v=""/>
    <m/>
    <m/>
    <m/>
    <m/>
    <m/>
    <m/>
    <m/>
    <m/>
    <m/>
    <m/>
    <n v="50105000"/>
    <m/>
    <m/>
    <m/>
    <m/>
    <m/>
    <m/>
    <m/>
    <n v="50105000"/>
    <m/>
    <m/>
    <m/>
    <m/>
    <n v="0.60547945205479403"/>
    <s v="AA+"/>
    <n v="0.58520000000000005"/>
    <m/>
    <m/>
    <m/>
    <m/>
    <m/>
    <m/>
    <m/>
    <m/>
    <m/>
    <m/>
    <m/>
    <m/>
    <s v="固定收益类资产"/>
  </r>
  <r>
    <s v="20红谷滩MTN001"/>
    <s v="南昌市红谷滩城市投资集团有限公司2020年度第一期中期票据"/>
    <s v="非金融企业债务融资工具"/>
    <s v="中期票据"/>
    <s v="102002309.IB"/>
    <x v="1140"/>
    <n v="1100000"/>
    <n v="110000000"/>
    <x v="6523"/>
    <n v="1879643.84"/>
    <n v="0"/>
    <s v="万能"/>
    <m/>
    <m/>
    <m/>
    <m/>
    <m/>
    <m/>
    <m/>
    <m/>
    <m/>
    <m/>
    <m/>
    <m/>
    <m/>
    <s v=""/>
    <s v=""/>
    <m/>
    <m/>
    <m/>
    <m/>
    <m/>
    <m/>
    <m/>
    <m/>
    <m/>
    <m/>
    <n v="112772000"/>
    <m/>
    <m/>
    <m/>
    <m/>
    <m/>
    <m/>
    <m/>
    <n v="112772000"/>
    <m/>
    <m/>
    <m/>
    <m/>
    <n v="3.6328767123287702"/>
    <s v="AA+"/>
    <n v="1.5455000000000001"/>
    <m/>
    <m/>
    <m/>
    <m/>
    <m/>
    <m/>
    <m/>
    <m/>
    <m/>
    <m/>
    <m/>
    <m/>
    <s v="固定收益类资产"/>
  </r>
  <r>
    <s v="21黔江城投MTN001"/>
    <s v="重庆市黔江区城市建设投资(集团)有限公司2021年度第一期中期票据"/>
    <s v="非金融企业债务融资工具"/>
    <s v="中期票据"/>
    <s v="102100359.IB"/>
    <x v="127"/>
    <n v="1100000"/>
    <n v="110000000"/>
    <x v="6524"/>
    <n v="1038219.18"/>
    <n v="0"/>
    <s v="万能"/>
    <m/>
    <m/>
    <m/>
    <m/>
    <m/>
    <m/>
    <m/>
    <m/>
    <m/>
    <m/>
    <m/>
    <m/>
    <m/>
    <s v=""/>
    <s v=""/>
    <m/>
    <m/>
    <m/>
    <m/>
    <m/>
    <m/>
    <m/>
    <m/>
    <m/>
    <m/>
    <n v="112057000"/>
    <m/>
    <m/>
    <m/>
    <m/>
    <m/>
    <m/>
    <m/>
    <n v="112057000"/>
    <m/>
    <m/>
    <m/>
    <m/>
    <n v="3.8575342465753399"/>
    <s v="AAA"/>
    <n v="1.7074"/>
    <m/>
    <m/>
    <m/>
    <m/>
    <m/>
    <m/>
    <m/>
    <m/>
    <m/>
    <m/>
    <m/>
    <m/>
    <s v="固定收益类资产"/>
  </r>
  <r>
    <s v="21昆明高速MTN002"/>
    <s v="昆明市高速公路建设开发股份有限公司2021年度第二期中期票据"/>
    <s v="非金融企业债务融资工具"/>
    <s v="中期票据"/>
    <s v="102101978.IB"/>
    <x v="1122"/>
    <n v="3000000"/>
    <n v="300000000"/>
    <x v="6525"/>
    <n v="10213972.6"/>
    <n v="0"/>
    <s v="万能"/>
    <m/>
    <m/>
    <m/>
    <m/>
    <m/>
    <m/>
    <m/>
    <m/>
    <m/>
    <m/>
    <m/>
    <m/>
    <m/>
    <s v=""/>
    <s v=""/>
    <m/>
    <m/>
    <m/>
    <m/>
    <m/>
    <m/>
    <m/>
    <m/>
    <m/>
    <m/>
    <n v="295290000"/>
    <m/>
    <m/>
    <m/>
    <m/>
    <m/>
    <m/>
    <m/>
    <n v="295290000"/>
    <m/>
    <m/>
    <m/>
    <m/>
    <n v="2.4136986301369898"/>
    <s v="AA+"/>
    <n v="2.1166"/>
    <m/>
    <m/>
    <m/>
    <m/>
    <m/>
    <m/>
    <m/>
    <m/>
    <m/>
    <m/>
    <m/>
    <m/>
    <s v="固定收益类资产"/>
  </r>
  <r>
    <s v="21金阳投资MTN001"/>
    <s v="湖南金阳投资集团有限公司2021年度第一期中期票据"/>
    <s v="非金融企业债务融资工具"/>
    <s v="中期票据"/>
    <s v="102101991.IB"/>
    <x v="1141"/>
    <n v="3000000"/>
    <n v="300000000"/>
    <x v="6526"/>
    <n v="10025753.42"/>
    <n v="0"/>
    <s v="万能"/>
    <m/>
    <m/>
    <m/>
    <m/>
    <m/>
    <m/>
    <m/>
    <m/>
    <m/>
    <m/>
    <m/>
    <m/>
    <m/>
    <s v=""/>
    <s v=""/>
    <m/>
    <m/>
    <m/>
    <m/>
    <m/>
    <m/>
    <m/>
    <m/>
    <m/>
    <m/>
    <n v="307890000"/>
    <m/>
    <m/>
    <m/>
    <m/>
    <m/>
    <m/>
    <m/>
    <n v="307890000"/>
    <m/>
    <m/>
    <m/>
    <m/>
    <n v="2.4164383561643801"/>
    <s v="AA+"/>
    <n v="2.1652999999999998"/>
    <m/>
    <m/>
    <m/>
    <m/>
    <m/>
    <m/>
    <m/>
    <m/>
    <m/>
    <m/>
    <m/>
    <m/>
    <s v="固定收益类资产"/>
  </r>
  <r>
    <s v="21株洲云龙MTN002"/>
    <s v="株洲市云龙发展投资控股集团有限公司2021年度第二期中期票据"/>
    <s v="非金融企业债务融资工具"/>
    <s v="中期票据"/>
    <s v="102101996.IB"/>
    <x v="120"/>
    <n v="1800000"/>
    <n v="180000000"/>
    <x v="6527"/>
    <n v="7281863.0099999998"/>
    <n v="0"/>
    <s v="万能"/>
    <m/>
    <m/>
    <m/>
    <m/>
    <m/>
    <m/>
    <m/>
    <m/>
    <m/>
    <m/>
    <m/>
    <m/>
    <m/>
    <s v=""/>
    <s v=""/>
    <m/>
    <m/>
    <m/>
    <m/>
    <m/>
    <m/>
    <m/>
    <m/>
    <m/>
    <m/>
    <n v="183114000"/>
    <m/>
    <m/>
    <m/>
    <m/>
    <m/>
    <m/>
    <m/>
    <n v="183114000"/>
    <m/>
    <m/>
    <m/>
    <m/>
    <n v="2.4164383561643801"/>
    <s v="AA+"/>
    <n v="2.1038000000000001"/>
    <m/>
    <m/>
    <m/>
    <m/>
    <m/>
    <m/>
    <m/>
    <m/>
    <m/>
    <m/>
    <m/>
    <m/>
    <s v="固定收益类资产"/>
  </r>
  <r>
    <s v="21广元城建MTN001"/>
    <s v="广元市城建投资集团有限公司2021年度第一期中期票据"/>
    <s v="非金融企业债务融资工具"/>
    <s v="中期票据"/>
    <s v="102102012.IB"/>
    <x v="1142"/>
    <n v="1200000"/>
    <n v="120000000"/>
    <x v="6528"/>
    <n v="3706849.32"/>
    <n v="0"/>
    <s v="万能"/>
    <m/>
    <m/>
    <m/>
    <m/>
    <m/>
    <m/>
    <m/>
    <m/>
    <m/>
    <m/>
    <m/>
    <m/>
    <m/>
    <s v=""/>
    <s v=""/>
    <m/>
    <m/>
    <m/>
    <m/>
    <m/>
    <m/>
    <m/>
    <m/>
    <m/>
    <m/>
    <n v="121272000"/>
    <m/>
    <m/>
    <m/>
    <m/>
    <m/>
    <m/>
    <m/>
    <n v="121272000"/>
    <m/>
    <m/>
    <m/>
    <m/>
    <n v="4.4410958904109599"/>
    <s v="AAA"/>
    <n v="2.1816"/>
    <m/>
    <m/>
    <m/>
    <m/>
    <m/>
    <m/>
    <m/>
    <m/>
    <m/>
    <m/>
    <m/>
    <m/>
    <s v="固定收益类资产"/>
  </r>
  <r>
    <s v="21潞安MTN003B"/>
    <s v="山西潞安矿业(集团)有限责任公司2021年度第三期中期票据(品种二)"/>
    <s v="非金融企业债务融资工具"/>
    <s v="中期票据"/>
    <s v="102102088.IB"/>
    <x v="1143"/>
    <n v="1500000"/>
    <n v="150000000"/>
    <x v="6529"/>
    <n v="4600273.97"/>
    <n v="0"/>
    <s v="万能"/>
    <m/>
    <m/>
    <m/>
    <m/>
    <m/>
    <m/>
    <m/>
    <m/>
    <m/>
    <m/>
    <m/>
    <m/>
    <m/>
    <s v=""/>
    <s v=""/>
    <m/>
    <m/>
    <m/>
    <m/>
    <m/>
    <m/>
    <m/>
    <m/>
    <m/>
    <m/>
    <n v="158115000"/>
    <m/>
    <m/>
    <m/>
    <m/>
    <m/>
    <m/>
    <m/>
    <n v="158115000"/>
    <m/>
    <m/>
    <m/>
    <m/>
    <n v="2.47397260273973"/>
    <s v="AAA"/>
    <n v="2.2427000000000001"/>
    <m/>
    <m/>
    <m/>
    <m/>
    <m/>
    <m/>
    <m/>
    <m/>
    <m/>
    <m/>
    <m/>
    <m/>
    <s v="固定收益类资产"/>
  </r>
  <r>
    <s v="21磁湖高新MTN003"/>
    <s v="黄石磁湖高新科技发展有限公司2021年度第三期中期票据"/>
    <s v="非金融企业债务融资工具"/>
    <s v="中期票据"/>
    <s v="102102097.IB"/>
    <x v="1144"/>
    <n v="600000"/>
    <n v="60000000"/>
    <x v="6530"/>
    <n v="1735890.41"/>
    <n v="0"/>
    <s v="万能"/>
    <m/>
    <m/>
    <m/>
    <m/>
    <m/>
    <m/>
    <m/>
    <m/>
    <m/>
    <m/>
    <m/>
    <m/>
    <m/>
    <s v=""/>
    <s v=""/>
    <m/>
    <m/>
    <m/>
    <m/>
    <m/>
    <m/>
    <m/>
    <m/>
    <m/>
    <m/>
    <n v="60486000"/>
    <m/>
    <m/>
    <m/>
    <m/>
    <m/>
    <m/>
    <m/>
    <n v="60486000"/>
    <m/>
    <m/>
    <m/>
    <m/>
    <n v="1.47671232876712"/>
    <s v="AA"/>
    <n v="1.361"/>
    <m/>
    <m/>
    <m/>
    <m/>
    <m/>
    <m/>
    <m/>
    <m/>
    <m/>
    <m/>
    <m/>
    <m/>
    <s v="固定收益类资产"/>
  </r>
  <r>
    <s v="21益阳城投MTN001"/>
    <s v="益阳市城市建设投资运营集团有限责任公司2021年度第一期中期票据"/>
    <s v="非金融企业债务融资工具"/>
    <s v="中期票据"/>
    <s v="102102158.IB"/>
    <x v="1145"/>
    <n v="3000000"/>
    <n v="300000000"/>
    <x v="6531"/>
    <n v="9701095.8900000006"/>
    <n v="0"/>
    <s v="万能"/>
    <m/>
    <m/>
    <m/>
    <m/>
    <m/>
    <m/>
    <m/>
    <m/>
    <m/>
    <m/>
    <m/>
    <m/>
    <m/>
    <s v=""/>
    <s v=""/>
    <m/>
    <m/>
    <m/>
    <m/>
    <m/>
    <m/>
    <m/>
    <m/>
    <m/>
    <m/>
    <n v="305940000"/>
    <m/>
    <m/>
    <m/>
    <m/>
    <m/>
    <m/>
    <m/>
    <n v="305940000"/>
    <m/>
    <m/>
    <m/>
    <m/>
    <n v="4.4958904109589"/>
    <s v="AA"/>
    <n v="1.3714999999999999"/>
    <m/>
    <m/>
    <m/>
    <m/>
    <m/>
    <m/>
    <m/>
    <m/>
    <m/>
    <m/>
    <m/>
    <m/>
    <s v="固定收益类资产"/>
  </r>
  <r>
    <s v="21晋能电力MTN011"/>
    <s v="晋能控股电力集团有限公司2021年度第十一期中期票据"/>
    <s v="非金融企业债务融资工具"/>
    <s v="中期票据"/>
    <s v="102102183.IB"/>
    <x v="129"/>
    <n v="4000000"/>
    <n v="400000000"/>
    <x v="6532"/>
    <n v="12501917.810000001"/>
    <n v="0"/>
    <s v="万能"/>
    <m/>
    <m/>
    <m/>
    <m/>
    <m/>
    <m/>
    <m/>
    <m/>
    <m/>
    <m/>
    <m/>
    <m/>
    <m/>
    <s v=""/>
    <s v=""/>
    <m/>
    <m/>
    <m/>
    <m/>
    <m/>
    <m/>
    <m/>
    <m/>
    <m/>
    <m/>
    <n v="423040000"/>
    <m/>
    <m/>
    <m/>
    <m/>
    <m/>
    <m/>
    <m/>
    <n v="423040000"/>
    <m/>
    <m/>
    <m/>
    <m/>
    <n v="2.4986301369863"/>
    <s v="AAA"/>
    <n v="2.2515999999999998"/>
    <m/>
    <m/>
    <m/>
    <m/>
    <m/>
    <m/>
    <m/>
    <m/>
    <m/>
    <m/>
    <m/>
    <m/>
    <s v="固定收益类资产"/>
  </r>
  <r>
    <s v="21怀化城投MTN002"/>
    <s v="怀化市城市建设投资有限公司2021年度第二期中期票据"/>
    <s v="非金融企业债务融资工具"/>
    <s v="中期票据"/>
    <s v="102102280.IB"/>
    <x v="116"/>
    <n v="4500000"/>
    <n v="450000000"/>
    <x v="6533"/>
    <n v="15811643.84"/>
    <n v="0"/>
    <s v="万能"/>
    <m/>
    <m/>
    <m/>
    <m/>
    <m/>
    <m/>
    <m/>
    <m/>
    <m/>
    <m/>
    <m/>
    <m/>
    <m/>
    <s v=""/>
    <s v=""/>
    <m/>
    <m/>
    <m/>
    <m/>
    <m/>
    <m/>
    <m/>
    <m/>
    <m/>
    <m/>
    <n v="451755000"/>
    <m/>
    <m/>
    <m/>
    <m/>
    <m/>
    <m/>
    <m/>
    <n v="451755000"/>
    <m/>
    <m/>
    <m/>
    <m/>
    <n v="2.5342465753424701"/>
    <s v="AA"/>
    <n v="1.3689"/>
    <m/>
    <m/>
    <m/>
    <m/>
    <m/>
    <m/>
    <m/>
    <m/>
    <m/>
    <m/>
    <m/>
    <m/>
    <s v="固定收益类资产"/>
  </r>
  <r>
    <s v="21昆明土地MTN001"/>
    <s v="昆明市土地开发投资经营有限责任公司2021年度第一期中期票据"/>
    <s v="非金融企业债务融资工具"/>
    <s v="中期票据"/>
    <s v="102102301.IB"/>
    <x v="1146"/>
    <n v="2300000"/>
    <n v="230000000"/>
    <x v="6534"/>
    <n v="6629671.2300000004"/>
    <n v="0"/>
    <s v="万能"/>
    <m/>
    <m/>
    <m/>
    <m/>
    <m/>
    <m/>
    <m/>
    <m/>
    <m/>
    <m/>
    <m/>
    <m/>
    <m/>
    <s v=""/>
    <s v=""/>
    <m/>
    <m/>
    <m/>
    <m/>
    <m/>
    <m/>
    <m/>
    <m/>
    <m/>
    <m/>
    <n v="228873000"/>
    <m/>
    <m/>
    <m/>
    <m/>
    <m/>
    <m/>
    <m/>
    <n v="228873000"/>
    <m/>
    <m/>
    <m/>
    <m/>
    <n v="2.5452054794520498"/>
    <s v="AA+"/>
    <n v="2.2284000000000002"/>
    <m/>
    <m/>
    <m/>
    <m/>
    <m/>
    <m/>
    <m/>
    <m/>
    <m/>
    <m/>
    <m/>
    <m/>
    <s v="固定收益类资产"/>
  </r>
  <r>
    <s v="21曹妃国控MTN001"/>
    <s v="曹妃甸国控投资集团有限公司2021年度第一期中期票据"/>
    <s v="非金融企业债务融资工具"/>
    <s v="中期票据"/>
    <s v="102103001.IB"/>
    <x v="15"/>
    <n v="3800000"/>
    <n v="380000000"/>
    <x v="6535"/>
    <n v="10822191.779999999"/>
    <n v="0"/>
    <s v="万能"/>
    <m/>
    <m/>
    <m/>
    <m/>
    <m/>
    <m/>
    <m/>
    <m/>
    <m/>
    <m/>
    <m/>
    <m/>
    <m/>
    <s v=""/>
    <s v=""/>
    <m/>
    <m/>
    <m/>
    <m/>
    <m/>
    <m/>
    <m/>
    <m/>
    <m/>
    <m/>
    <n v="381900000"/>
    <m/>
    <m/>
    <m/>
    <m/>
    <m/>
    <m/>
    <m/>
    <n v="381900000"/>
    <m/>
    <m/>
    <m/>
    <m/>
    <n v="2.5506849315068498"/>
    <s v="AA+"/>
    <n v="1.4107000000000001"/>
    <m/>
    <m/>
    <m/>
    <m/>
    <m/>
    <m/>
    <m/>
    <m/>
    <m/>
    <m/>
    <m/>
    <m/>
    <s v="固定收益类资产"/>
  </r>
  <r>
    <s v="21晋能电力MTN006"/>
    <s v="晋能控股电力集团有限公司2021年度第六期中期票据"/>
    <s v="非金融企业债务融资工具"/>
    <s v="中期票据"/>
    <s v="102103033.IB"/>
    <x v="129"/>
    <n v="4000000"/>
    <n v="400000000"/>
    <x v="6536"/>
    <n v="10717808.220000001"/>
    <n v="0"/>
    <s v="万能"/>
    <m/>
    <m/>
    <m/>
    <m/>
    <m/>
    <m/>
    <m/>
    <m/>
    <m/>
    <m/>
    <m/>
    <m/>
    <m/>
    <s v=""/>
    <s v=""/>
    <m/>
    <m/>
    <m/>
    <m/>
    <m/>
    <m/>
    <m/>
    <m/>
    <m/>
    <m/>
    <n v="421440000"/>
    <m/>
    <m/>
    <m/>
    <m/>
    <m/>
    <m/>
    <m/>
    <n v="421440000"/>
    <m/>
    <m/>
    <m/>
    <m/>
    <n v="2.5561643835616401"/>
    <s v="AAA"/>
    <n v="2.3109000000000002"/>
    <m/>
    <m/>
    <m/>
    <m/>
    <m/>
    <m/>
    <m/>
    <m/>
    <m/>
    <m/>
    <m/>
    <m/>
    <s v="固定收益类资产"/>
  </r>
  <r>
    <s v="21淮北建投MTN003"/>
    <s v="淮北市建投控股集团有限公司2021年度第三期中期票据"/>
    <s v="非金融企业债务融资工具"/>
    <s v="中期票据"/>
    <s v="102103077.IB"/>
    <x v="1147"/>
    <n v="700000"/>
    <n v="70000000"/>
    <x v="6537"/>
    <n v="1818082.19"/>
    <n v="0"/>
    <s v="万能"/>
    <m/>
    <m/>
    <m/>
    <m/>
    <m/>
    <m/>
    <m/>
    <m/>
    <m/>
    <m/>
    <m/>
    <m/>
    <m/>
    <s v=""/>
    <s v=""/>
    <m/>
    <m/>
    <m/>
    <m/>
    <m/>
    <m/>
    <m/>
    <m/>
    <m/>
    <m/>
    <n v="71484000"/>
    <m/>
    <m/>
    <m/>
    <m/>
    <m/>
    <m/>
    <m/>
    <n v="71484000"/>
    <m/>
    <m/>
    <m/>
    <m/>
    <n v="2.56986301369863"/>
    <s v="AA+"/>
    <n v="2.2917000000000001"/>
    <m/>
    <m/>
    <m/>
    <m/>
    <m/>
    <m/>
    <m/>
    <m/>
    <m/>
    <m/>
    <m/>
    <m/>
    <s v="固定收益类资产"/>
  </r>
  <r>
    <s v="21吉首华泰MTN001"/>
    <s v="吉首华泰国有资产投资管理有限责任公司2021年度第一期中期票据"/>
    <s v="非金融企业债务融资工具"/>
    <s v="中期票据"/>
    <s v="102103139.IB"/>
    <x v="1148"/>
    <n v="1500000"/>
    <n v="150000000"/>
    <x v="6538"/>
    <n v="4086986.3"/>
    <n v="0"/>
    <s v="万能"/>
    <m/>
    <m/>
    <m/>
    <m/>
    <m/>
    <m/>
    <m/>
    <m/>
    <m/>
    <m/>
    <m/>
    <m/>
    <m/>
    <s v=""/>
    <s v=""/>
    <m/>
    <m/>
    <m/>
    <m/>
    <m/>
    <m/>
    <m/>
    <m/>
    <m/>
    <m/>
    <n v="150795000"/>
    <m/>
    <m/>
    <m/>
    <m/>
    <m/>
    <m/>
    <m/>
    <n v="150795000"/>
    <m/>
    <m/>
    <m/>
    <m/>
    <n v="4.5835616438356199"/>
    <s v="AAA"/>
    <n v="2.2656000000000001"/>
    <m/>
    <m/>
    <m/>
    <m/>
    <m/>
    <m/>
    <m/>
    <m/>
    <m/>
    <m/>
    <m/>
    <m/>
    <s v="固定收益类资产"/>
  </r>
  <r>
    <s v="21安康高新MTN001"/>
    <s v="陕西安康高新产业发展投资(集团)有限公司2021年度第一期中期票据"/>
    <s v="非金融企业债务融资工具"/>
    <s v="中期票据"/>
    <s v="102103233.IB"/>
    <x v="1149"/>
    <n v="1050000"/>
    <n v="105000000"/>
    <x v="6539"/>
    <n v="2595110.96"/>
    <n v="0"/>
    <s v="万能"/>
    <m/>
    <m/>
    <m/>
    <m/>
    <m/>
    <m/>
    <m/>
    <m/>
    <m/>
    <m/>
    <m/>
    <m/>
    <m/>
    <s v=""/>
    <s v=""/>
    <m/>
    <m/>
    <m/>
    <m/>
    <m/>
    <m/>
    <m/>
    <m/>
    <m/>
    <m/>
    <n v="105367500"/>
    <m/>
    <m/>
    <m/>
    <m/>
    <m/>
    <m/>
    <m/>
    <n v="105367500"/>
    <m/>
    <m/>
    <m/>
    <m/>
    <n v="4.6219178082191803"/>
    <s v="AAA"/>
    <n v="2.3003"/>
    <m/>
    <m/>
    <m/>
    <m/>
    <m/>
    <m/>
    <m/>
    <m/>
    <m/>
    <m/>
    <m/>
    <m/>
    <s v="固定收益类资产"/>
  </r>
  <r>
    <s v="21兆泰集团MTN001"/>
    <s v="北京兆泰集团股份有限公司2021年度第一期中期票据"/>
    <s v="非金融企业债务融资工具"/>
    <s v="中期票据"/>
    <s v="102103236.IB"/>
    <x v="1150"/>
    <n v="2600000"/>
    <n v="260000000"/>
    <x v="6540"/>
    <n v="7788602.7400000002"/>
    <n v="0"/>
    <s v="万能"/>
    <m/>
    <m/>
    <m/>
    <m/>
    <m/>
    <m/>
    <m/>
    <m/>
    <m/>
    <m/>
    <m/>
    <m/>
    <m/>
    <s v=""/>
    <s v=""/>
    <m/>
    <m/>
    <m/>
    <m/>
    <m/>
    <m/>
    <m/>
    <m/>
    <m/>
    <m/>
    <n v="261196000"/>
    <m/>
    <m/>
    <m/>
    <m/>
    <m/>
    <m/>
    <m/>
    <n v="261196000"/>
    <m/>
    <m/>
    <m/>
    <m/>
    <n v="4.61369863013699"/>
    <s v="AA+"/>
    <n v="1.4393"/>
    <m/>
    <m/>
    <m/>
    <m/>
    <m/>
    <m/>
    <m/>
    <m/>
    <m/>
    <m/>
    <m/>
    <m/>
    <s v="固定收益类资产"/>
  </r>
  <r>
    <s v="21泸州高新MTN001"/>
    <s v="泸州市高新投资集团有限公司2021年度第一期中期票据"/>
    <s v="非金融企业债务融资工具"/>
    <s v="中期票据"/>
    <s v="102103252.IB"/>
    <x v="1151"/>
    <n v="200000"/>
    <n v="20000000"/>
    <x v="6541"/>
    <n v="487945.21"/>
    <n v="0"/>
    <s v="万能"/>
    <m/>
    <m/>
    <m/>
    <m/>
    <m/>
    <m/>
    <m/>
    <m/>
    <m/>
    <m/>
    <m/>
    <m/>
    <m/>
    <s v=""/>
    <s v=""/>
    <m/>
    <m/>
    <m/>
    <m/>
    <m/>
    <m/>
    <m/>
    <m/>
    <m/>
    <m/>
    <n v="20098000"/>
    <m/>
    <m/>
    <m/>
    <m/>
    <m/>
    <m/>
    <m/>
    <n v="20098000"/>
    <m/>
    <m/>
    <m/>
    <m/>
    <n v="4.6273972602739697"/>
    <s v="AAA"/>
    <n v="2.3064"/>
    <m/>
    <m/>
    <m/>
    <m/>
    <m/>
    <m/>
    <m/>
    <m/>
    <m/>
    <m/>
    <m/>
    <m/>
    <s v="固定收益类资产"/>
  </r>
  <r>
    <s v="21昆明公租MTN001"/>
    <s v="昆明市公共租赁住房开发建设管理有限公司2021年度第一期中期票据"/>
    <s v="非金融企业债务融资工具"/>
    <s v="中期票据"/>
    <s v="102103292.IB"/>
    <x v="1152"/>
    <n v="1500000"/>
    <n v="150000000"/>
    <x v="6542"/>
    <n v="3363287.67"/>
    <n v="0"/>
    <s v="万能"/>
    <m/>
    <m/>
    <m/>
    <m/>
    <m/>
    <m/>
    <m/>
    <m/>
    <m/>
    <m/>
    <m/>
    <m/>
    <m/>
    <s v=""/>
    <s v=""/>
    <m/>
    <m/>
    <m/>
    <m/>
    <m/>
    <m/>
    <m/>
    <m/>
    <m/>
    <m/>
    <n v="149775000"/>
    <m/>
    <m/>
    <m/>
    <m/>
    <m/>
    <m/>
    <m/>
    <n v="149775000"/>
    <m/>
    <m/>
    <m/>
    <m/>
    <n v="1.64109589041096"/>
    <s v="AA+"/>
    <n v="1.4919"/>
    <m/>
    <m/>
    <m/>
    <m/>
    <m/>
    <m/>
    <m/>
    <m/>
    <m/>
    <m/>
    <m/>
    <m/>
    <s v="固定收益类资产"/>
  </r>
  <r>
    <s v="22临淄公资MTN001"/>
    <s v="淄博市临淄区公有资产经营有限公司2022年度第一期中期票据"/>
    <s v="非金融企业债务融资工具"/>
    <s v="中期票据"/>
    <s v="102200104.IB"/>
    <x v="1153"/>
    <n v="2100000"/>
    <n v="210000000"/>
    <x v="6543"/>
    <n v="3093041.1"/>
    <n v="0"/>
    <s v="万能"/>
    <m/>
    <m/>
    <m/>
    <m/>
    <m/>
    <m/>
    <m/>
    <m/>
    <m/>
    <m/>
    <m/>
    <m/>
    <m/>
    <s v=""/>
    <s v=""/>
    <m/>
    <m/>
    <m/>
    <m/>
    <m/>
    <m/>
    <m/>
    <m/>
    <m/>
    <m/>
    <n v="200193000"/>
    <m/>
    <m/>
    <m/>
    <m/>
    <m/>
    <m/>
    <m/>
    <n v="200193000"/>
    <m/>
    <m/>
    <m/>
    <m/>
    <n v="4.7397260273972597"/>
    <s v="AA+"/>
    <n v="2.4009"/>
    <m/>
    <m/>
    <m/>
    <m/>
    <m/>
    <m/>
    <m/>
    <m/>
    <m/>
    <m/>
    <m/>
    <m/>
    <s v="固定收益类资产"/>
  </r>
  <r>
    <s v="22江津城建MTN001"/>
    <s v="重庆市江津区滨江新城开发建设集团有限公司2022年度第一期中期票据"/>
    <s v="非金融企业债务融资工具"/>
    <s v="中期票据"/>
    <s v="102280016.IB"/>
    <x v="44"/>
    <n v="1400000"/>
    <n v="140000000"/>
    <x v="6544"/>
    <n v="2823013.7"/>
    <n v="0"/>
    <s v="万能"/>
    <m/>
    <m/>
    <m/>
    <m/>
    <m/>
    <m/>
    <m/>
    <m/>
    <m/>
    <m/>
    <m/>
    <m/>
    <m/>
    <s v=""/>
    <s v=""/>
    <m/>
    <m/>
    <m/>
    <m/>
    <m/>
    <m/>
    <m/>
    <m/>
    <m/>
    <m/>
    <n v="142114000"/>
    <m/>
    <m/>
    <m/>
    <m/>
    <m/>
    <m/>
    <m/>
    <n v="142114000"/>
    <m/>
    <m/>
    <m/>
    <m/>
    <n v="2.6876712328767098"/>
    <s v="AA+"/>
    <n v="2.3782000000000001"/>
    <m/>
    <m/>
    <m/>
    <m/>
    <m/>
    <m/>
    <m/>
    <m/>
    <m/>
    <m/>
    <m/>
    <m/>
    <s v="固定收益类资产"/>
  </r>
  <r>
    <s v="22重庆合川MTN001"/>
    <s v="重庆市合川农村农业投资(集团)有限公司2022年度第一期中期票据"/>
    <s v="非金融企业债务融资工具"/>
    <s v="中期票据"/>
    <s v="102280052.IB"/>
    <x v="1154"/>
    <n v="1200000"/>
    <n v="120000000"/>
    <x v="6545"/>
    <n v="2329315.0699999998"/>
    <n v="0"/>
    <s v="万能"/>
    <m/>
    <m/>
    <m/>
    <m/>
    <m/>
    <m/>
    <m/>
    <m/>
    <m/>
    <m/>
    <m/>
    <m/>
    <m/>
    <s v=""/>
    <s v=""/>
    <m/>
    <m/>
    <m/>
    <m/>
    <m/>
    <m/>
    <m/>
    <m/>
    <m/>
    <m/>
    <n v="120036000"/>
    <m/>
    <m/>
    <m/>
    <m/>
    <m/>
    <m/>
    <m/>
    <n v="120036000"/>
    <m/>
    <m/>
    <m/>
    <m/>
    <n v="2.7041095890411002"/>
    <s v="AAA"/>
    <n v="2.3740000000000001"/>
    <m/>
    <m/>
    <m/>
    <m/>
    <m/>
    <m/>
    <m/>
    <m/>
    <m/>
    <m/>
    <m/>
    <m/>
    <s v="固定收益类资产"/>
  </r>
  <r>
    <s v="22昆明公租MTN001"/>
    <s v="昆明市公共租赁住房开发建设管理有限公司2022年度第一期中期票据"/>
    <s v="非金融企业债务融资工具"/>
    <s v="中期票据"/>
    <s v="102280495.IB"/>
    <x v="1152"/>
    <n v="2100000"/>
    <n v="210000000"/>
    <x v="6546"/>
    <n v="1907260.27"/>
    <n v="0"/>
    <s v="万能"/>
    <m/>
    <m/>
    <m/>
    <m/>
    <m/>
    <m/>
    <m/>
    <m/>
    <m/>
    <m/>
    <m/>
    <m/>
    <m/>
    <s v=""/>
    <s v=""/>
    <m/>
    <m/>
    <m/>
    <m/>
    <m/>
    <m/>
    <m/>
    <m/>
    <m/>
    <m/>
    <n v="210630000"/>
    <m/>
    <m/>
    <m/>
    <m/>
    <m/>
    <m/>
    <m/>
    <n v="210630000"/>
    <m/>
    <m/>
    <m/>
    <m/>
    <n v="1.86301369863014"/>
    <s v="AA+"/>
    <n v="1.6977"/>
    <m/>
    <m/>
    <m/>
    <m/>
    <m/>
    <m/>
    <m/>
    <m/>
    <m/>
    <m/>
    <m/>
    <m/>
    <s v="固定收益类资产"/>
  </r>
  <r>
    <s v="22西安浐灞MTN001"/>
    <s v="西安浐灞发展集团有限公司2022年度第一期中期票据"/>
    <s v="非金融企业债务融资工具"/>
    <s v="中期票据"/>
    <s v="102280593.IB"/>
    <x v="1155"/>
    <n v="1700000"/>
    <n v="170000000"/>
    <x v="6547"/>
    <n v="1089863.01"/>
    <n v="0"/>
    <s v="万能"/>
    <m/>
    <m/>
    <m/>
    <m/>
    <m/>
    <m/>
    <m/>
    <m/>
    <m/>
    <m/>
    <m/>
    <m/>
    <m/>
    <s v=""/>
    <s v=""/>
    <m/>
    <m/>
    <m/>
    <m/>
    <m/>
    <m/>
    <m/>
    <m/>
    <m/>
    <m/>
    <n v="170595000"/>
    <m/>
    <m/>
    <m/>
    <m/>
    <m/>
    <m/>
    <m/>
    <n v="170595000"/>
    <m/>
    <m/>
    <m/>
    <m/>
    <n v="2.8958904109588999"/>
    <s v="AAA"/>
    <n v="2.5811000000000002"/>
    <m/>
    <m/>
    <m/>
    <m/>
    <m/>
    <m/>
    <m/>
    <m/>
    <m/>
    <m/>
    <m/>
    <m/>
    <s v="固定收益类资产"/>
  </r>
  <r>
    <s v="22黄石国资MTN001"/>
    <s v="黄石市国有资产经营有限公司2022年度第一期中期票据"/>
    <s v="非金融企业债务融资工具"/>
    <s v="中期票据"/>
    <s v="102280647.IB"/>
    <x v="1156"/>
    <n v="1300000"/>
    <n v="130000000"/>
    <x v="6548"/>
    <n v="666027.4"/>
    <n v="0"/>
    <s v="万能"/>
    <m/>
    <m/>
    <m/>
    <m/>
    <m/>
    <m/>
    <m/>
    <m/>
    <m/>
    <m/>
    <m/>
    <m/>
    <m/>
    <s v=""/>
    <s v=""/>
    <m/>
    <m/>
    <m/>
    <m/>
    <m/>
    <m/>
    <m/>
    <m/>
    <m/>
    <m/>
    <n v="130871000"/>
    <m/>
    <m/>
    <m/>
    <m/>
    <m/>
    <m/>
    <m/>
    <n v="130871000"/>
    <m/>
    <m/>
    <m/>
    <m/>
    <n v="2.9095890410958898"/>
    <s v="AA"/>
    <n v="1.7697000000000001"/>
    <m/>
    <m/>
    <m/>
    <m/>
    <m/>
    <m/>
    <m/>
    <m/>
    <m/>
    <m/>
    <m/>
    <m/>
    <s v="固定收益类资产"/>
  </r>
  <r>
    <s v="22昆明土地MTN001"/>
    <s v="昆明市土地开发投资经营有限责任公司2022年度第一期中期票据"/>
    <s v="非金融企业债务融资工具"/>
    <s v="中期票据"/>
    <s v="102280229.IB"/>
    <x v="1146"/>
    <n v="2200000"/>
    <n v="220000000"/>
    <x v="6549"/>
    <n v="3682739.73"/>
    <n v="0"/>
    <s v="万能"/>
    <m/>
    <m/>
    <m/>
    <m/>
    <m/>
    <m/>
    <m/>
    <m/>
    <m/>
    <m/>
    <m/>
    <m/>
    <m/>
    <s v=""/>
    <s v=""/>
    <m/>
    <m/>
    <m/>
    <m/>
    <m/>
    <m/>
    <m/>
    <m/>
    <m/>
    <m/>
    <n v="219164000"/>
    <m/>
    <m/>
    <m/>
    <m/>
    <m/>
    <m/>
    <m/>
    <n v="219164000"/>
    <m/>
    <m/>
    <m/>
    <m/>
    <n v="2.74520547945205"/>
    <s v="AA+"/>
    <n v="2.4083000000000001"/>
    <m/>
    <m/>
    <m/>
    <m/>
    <m/>
    <m/>
    <m/>
    <m/>
    <m/>
    <m/>
    <m/>
    <m/>
    <s v="固定收益类资产"/>
  </r>
  <r>
    <s v="22寿光城投MTN001"/>
    <s v="寿光市城市建设投资开发有限公司2022年度第一期中期票据"/>
    <s v="非金融企业债务融资工具"/>
    <s v="中期票据"/>
    <s v="102280764.IB"/>
    <x v="1157"/>
    <n v="1500000"/>
    <n v="150000000"/>
    <x v="6550"/>
    <n v="517808.22"/>
    <n v="0"/>
    <s v="万能"/>
    <m/>
    <m/>
    <m/>
    <m/>
    <m/>
    <m/>
    <m/>
    <m/>
    <m/>
    <m/>
    <m/>
    <m/>
    <m/>
    <s v=""/>
    <s v=""/>
    <m/>
    <m/>
    <m/>
    <m/>
    <m/>
    <m/>
    <m/>
    <m/>
    <m/>
    <m/>
    <n v="150165000"/>
    <m/>
    <m/>
    <m/>
    <m/>
    <m/>
    <m/>
    <m/>
    <n v="150165000"/>
    <m/>
    <m/>
    <m/>
    <m/>
    <n v="2.9534246575342502"/>
    <s v="AA+"/>
    <n v="1.7681"/>
    <m/>
    <m/>
    <m/>
    <m/>
    <m/>
    <m/>
    <m/>
    <m/>
    <m/>
    <m/>
    <m/>
    <m/>
    <s v="固定收益类资产"/>
  </r>
  <r>
    <s v="22津城建MTN002"/>
    <s v="天津城市基础设施建设投资集团有限公司2022年度第二期中期票据"/>
    <s v="非金融企业债务融资工具"/>
    <s v="中期票据"/>
    <s v="102280844.IB"/>
    <x v="91"/>
    <n v="1000000"/>
    <n v="100000000"/>
    <x v="6551"/>
    <n v="213698.63"/>
    <n v="0"/>
    <s v="万能"/>
    <m/>
    <m/>
    <m/>
    <m/>
    <m/>
    <m/>
    <m/>
    <m/>
    <m/>
    <m/>
    <m/>
    <m/>
    <m/>
    <s v=""/>
    <s v=""/>
    <m/>
    <m/>
    <m/>
    <m/>
    <m/>
    <m/>
    <m/>
    <m/>
    <m/>
    <m/>
    <n v="99620000"/>
    <m/>
    <m/>
    <m/>
    <m/>
    <m/>
    <m/>
    <m/>
    <n v="99620000"/>
    <m/>
    <m/>
    <m/>
    <m/>
    <n v="1.9698630136986299"/>
    <s v="AAA"/>
    <n v="1.7912999999999999"/>
    <m/>
    <m/>
    <m/>
    <m/>
    <m/>
    <m/>
    <m/>
    <m/>
    <m/>
    <m/>
    <m/>
    <m/>
    <s v="固定收益类资产"/>
  </r>
  <r>
    <s v="22吉林国资MTN001"/>
    <s v="吉林省国有资本运营有限责任公司2022年度第一期中期票据"/>
    <s v="非金融企业债务融资工具"/>
    <s v="中期票据"/>
    <s v="102280917.IB"/>
    <x v="1158"/>
    <n v="3000000"/>
    <n v="300000000"/>
    <x v="6552"/>
    <n v="310191.78000000003"/>
    <n v="0"/>
    <s v="万能"/>
    <m/>
    <m/>
    <m/>
    <m/>
    <m/>
    <m/>
    <m/>
    <m/>
    <m/>
    <m/>
    <m/>
    <m/>
    <m/>
    <s v=""/>
    <s v=""/>
    <m/>
    <m/>
    <m/>
    <m/>
    <m/>
    <m/>
    <m/>
    <m/>
    <m/>
    <m/>
    <n v="300330000"/>
    <m/>
    <m/>
    <m/>
    <m/>
    <m/>
    <m/>
    <m/>
    <n v="300330000"/>
    <m/>
    <m/>
    <m/>
    <m/>
    <n v="4.9863013698630096"/>
    <s v="AA+"/>
    <n v="2.6495000000000002"/>
    <m/>
    <m/>
    <m/>
    <m/>
    <m/>
    <m/>
    <m/>
    <m/>
    <m/>
    <m/>
    <m/>
    <m/>
    <s v="固定收益类资产"/>
  </r>
  <r>
    <s v="22綦江新城MTN001"/>
    <s v="重庆市綦江区东部新城开发建设有限公司2022年度第一期中期票据"/>
    <s v="非金融企业债务融资工具"/>
    <s v="中期票据"/>
    <s v="102280938.IB"/>
    <x v="16"/>
    <n v="1500000"/>
    <n v="150000000"/>
    <x v="6553"/>
    <n v="156082.19"/>
    <n v="0"/>
    <s v="万能"/>
    <m/>
    <m/>
    <m/>
    <m/>
    <m/>
    <m/>
    <m/>
    <m/>
    <m/>
    <m/>
    <m/>
    <m/>
    <m/>
    <s v=""/>
    <s v=""/>
    <m/>
    <m/>
    <m/>
    <m/>
    <m/>
    <m/>
    <m/>
    <m/>
    <m/>
    <m/>
    <n v="150120000"/>
    <m/>
    <m/>
    <m/>
    <m/>
    <m/>
    <m/>
    <m/>
    <n v="150120000"/>
    <m/>
    <m/>
    <m/>
    <m/>
    <n v="4.9863013698630096"/>
    <s v="AAA"/>
    <n v="2.6473"/>
    <m/>
    <m/>
    <m/>
    <m/>
    <m/>
    <m/>
    <m/>
    <m/>
    <m/>
    <m/>
    <m/>
    <m/>
    <s v="固定收益类资产"/>
  </r>
  <r>
    <s v="22新中泰MTN001(乡村振兴)"/>
    <s v="新疆中泰化学股份有限公司2022年度第一期中期票据(乡村振兴)"/>
    <s v="非金融企业债务融资工具"/>
    <s v="中期票据"/>
    <s v="102280940.IB"/>
    <x v="1159"/>
    <n v="600000"/>
    <n v="60000000"/>
    <x v="6554"/>
    <n v="49315.07"/>
    <n v="0"/>
    <s v="万能"/>
    <m/>
    <m/>
    <m/>
    <m/>
    <m/>
    <m/>
    <m/>
    <m/>
    <m/>
    <m/>
    <m/>
    <m/>
    <m/>
    <s v=""/>
    <s v=""/>
    <m/>
    <m/>
    <m/>
    <m/>
    <m/>
    <m/>
    <m/>
    <m/>
    <m/>
    <m/>
    <n v="59370000"/>
    <m/>
    <m/>
    <m/>
    <m/>
    <m/>
    <m/>
    <m/>
    <n v="59370000"/>
    <m/>
    <m/>
    <m/>
    <m/>
    <n v="2.9863013698630101"/>
    <s v="AA+"/>
    <n v="2.702"/>
    <m/>
    <m/>
    <m/>
    <m/>
    <m/>
    <m/>
    <m/>
    <m/>
    <m/>
    <m/>
    <m/>
    <m/>
    <s v="固定收益类资产"/>
  </r>
  <r>
    <s v="22曹妃国控MTN001"/>
    <s v="曹妃甸国控投资集团有限公司2022年度第一期中期票据"/>
    <s v="非金融企业债务融资工具"/>
    <s v="中期票据"/>
    <s v="102280965.IB"/>
    <x v="15"/>
    <n v="4000000"/>
    <n v="400000000"/>
    <x v="6555"/>
    <n v="271780.82"/>
    <n v="0"/>
    <s v="万能"/>
    <m/>
    <m/>
    <m/>
    <m/>
    <m/>
    <m/>
    <m/>
    <m/>
    <m/>
    <m/>
    <m/>
    <m/>
    <m/>
    <s v=""/>
    <s v=""/>
    <m/>
    <m/>
    <m/>
    <m/>
    <m/>
    <m/>
    <m/>
    <m/>
    <m/>
    <m/>
    <n v="399880000"/>
    <m/>
    <m/>
    <m/>
    <m/>
    <m/>
    <m/>
    <m/>
    <n v="399880000"/>
    <m/>
    <m/>
    <m/>
    <m/>
    <n v="2.9917808219178101"/>
    <s v="AA+"/>
    <n v="1.8227"/>
    <m/>
    <m/>
    <m/>
    <m/>
    <m/>
    <m/>
    <m/>
    <m/>
    <m/>
    <m/>
    <m/>
    <m/>
    <s v="固定收益类资产"/>
  </r>
  <r>
    <s v="22昆明公租MTN002"/>
    <s v="昆明市公共租赁住房开发建设管理有限公司2022年度第二期中期票据"/>
    <s v="非金融企业债务融资工具"/>
    <s v="中期票据"/>
    <s v="102281006.IB"/>
    <x v="1152"/>
    <n v="2400000"/>
    <n v="240000000"/>
    <x v="6556"/>
    <n v="128219.18"/>
    <n v="0"/>
    <s v="万能"/>
    <m/>
    <m/>
    <m/>
    <m/>
    <m/>
    <m/>
    <m/>
    <m/>
    <m/>
    <m/>
    <m/>
    <m/>
    <m/>
    <s v=""/>
    <s v=""/>
    <m/>
    <m/>
    <m/>
    <m/>
    <m/>
    <m/>
    <m/>
    <m/>
    <m/>
    <m/>
    <n v="240216000"/>
    <m/>
    <m/>
    <m/>
    <m/>
    <m/>
    <m/>
    <m/>
    <n v="240216000"/>
    <m/>
    <m/>
    <m/>
    <m/>
    <n v="1.9945205479452099"/>
    <s v="AA+"/>
    <n v="1.8189"/>
    <m/>
    <m/>
    <m/>
    <m/>
    <m/>
    <m/>
    <m/>
    <m/>
    <m/>
    <m/>
    <m/>
    <m/>
    <s v="固定收益类资产"/>
  </r>
  <r>
    <s v="22遂宁兴业MTN001"/>
    <s v="遂宁兴业投资集团有限公司2022年度第一期中期票据"/>
    <s v="非金融企业债务融资工具"/>
    <s v="中期票据"/>
    <s v="102281009.IB"/>
    <x v="1160"/>
    <n v="100000"/>
    <n v="10000000"/>
    <x v="6557"/>
    <n v="4109.59"/>
    <n v="0"/>
    <s v="万能"/>
    <m/>
    <m/>
    <m/>
    <m/>
    <m/>
    <m/>
    <m/>
    <m/>
    <m/>
    <m/>
    <m/>
    <m/>
    <m/>
    <s v=""/>
    <s v=""/>
    <m/>
    <m/>
    <m/>
    <m/>
    <m/>
    <m/>
    <m/>
    <m/>
    <m/>
    <m/>
    <n v="9996000"/>
    <m/>
    <m/>
    <m/>
    <m/>
    <m/>
    <m/>
    <m/>
    <n v="9996000"/>
    <m/>
    <m/>
    <m/>
    <m/>
    <n v="4.9945205479452097"/>
    <s v="AAA"/>
    <n v="2.72"/>
    <m/>
    <m/>
    <m/>
    <m/>
    <m/>
    <m/>
    <m/>
    <m/>
    <m/>
    <m/>
    <m/>
    <m/>
    <s v="固定收益类资产"/>
  </r>
  <r>
    <s v="22西安浐灞MTN002"/>
    <s v="西安浐灞发展集团有限公司2022年度第二期中期票据"/>
    <s v="非金融企业债务融资工具"/>
    <s v="中期票据"/>
    <s v="102281013.IB"/>
    <x v="1155"/>
    <n v="600000"/>
    <n v="60000000"/>
    <x v="6558"/>
    <n v="28997.26"/>
    <n v="0"/>
    <s v="万能"/>
    <m/>
    <m/>
    <m/>
    <m/>
    <m/>
    <m/>
    <m/>
    <m/>
    <m/>
    <m/>
    <m/>
    <m/>
    <m/>
    <s v=""/>
    <s v=""/>
    <m/>
    <m/>
    <m/>
    <m/>
    <m/>
    <m/>
    <m/>
    <m/>
    <m/>
    <m/>
    <n v="59964000"/>
    <m/>
    <m/>
    <m/>
    <m/>
    <m/>
    <m/>
    <m/>
    <n v="59964000"/>
    <m/>
    <m/>
    <m/>
    <m/>
    <n v="2.9945205479452102"/>
    <s v="AAA"/>
    <n v="2.6757"/>
    <m/>
    <m/>
    <m/>
    <m/>
    <m/>
    <m/>
    <m/>
    <m/>
    <m/>
    <m/>
    <m/>
    <m/>
    <s v="固定收益类资产"/>
  </r>
  <r>
    <s v="20邛崃债02"/>
    <s v="2020年邛崃市建设投资集团有限公司公司债券(第二期)"/>
    <s v="企业债、公司债"/>
    <s v="企业债"/>
    <s v="2080080.IB"/>
    <x v="1161"/>
    <n v="2000000"/>
    <n v="200000000"/>
    <x v="6559"/>
    <n v="8307945.21"/>
    <n v="0"/>
    <s v="万能"/>
    <m/>
    <m/>
    <m/>
    <m/>
    <m/>
    <m/>
    <m/>
    <m/>
    <m/>
    <m/>
    <m/>
    <m/>
    <m/>
    <s v=""/>
    <s v=""/>
    <m/>
    <m/>
    <m/>
    <m/>
    <m/>
    <m/>
    <m/>
    <m/>
    <m/>
    <m/>
    <n v="202280000"/>
    <m/>
    <m/>
    <m/>
    <m/>
    <m/>
    <m/>
    <m/>
    <n v="202280000"/>
    <m/>
    <m/>
    <m/>
    <m/>
    <n v="5.3780821917808197"/>
    <s v="AAA"/>
    <n v="2.8041999999999998"/>
    <m/>
    <m/>
    <m/>
    <m/>
    <m/>
    <m/>
    <m/>
    <m/>
    <m/>
    <m/>
    <m/>
    <m/>
    <s v="固定收益类资产"/>
  </r>
  <r>
    <s v="20德源绿色债02"/>
    <s v="2020年第二期湖南省湖南常德市德源投资开发有限公司绿色债券"/>
    <s v="企业债、公司债"/>
    <s v="企业债"/>
    <s v="2080151.IB"/>
    <x v="1162"/>
    <n v="3000000"/>
    <n v="300000000"/>
    <x v="6560"/>
    <n v="10894520.550000001"/>
    <n v="0"/>
    <s v="万能"/>
    <m/>
    <m/>
    <m/>
    <m/>
    <m/>
    <m/>
    <m/>
    <m/>
    <m/>
    <m/>
    <m/>
    <m/>
    <m/>
    <s v=""/>
    <s v=""/>
    <m/>
    <m/>
    <m/>
    <m/>
    <m/>
    <m/>
    <m/>
    <m/>
    <m/>
    <m/>
    <n v="308040000"/>
    <m/>
    <m/>
    <m/>
    <m/>
    <m/>
    <m/>
    <m/>
    <n v="308040000"/>
    <m/>
    <m/>
    <m/>
    <m/>
    <n v="5.3424657534246602"/>
    <s v="AA+"/>
    <n v="2.8855"/>
    <m/>
    <m/>
    <m/>
    <m/>
    <m/>
    <m/>
    <m/>
    <m/>
    <m/>
    <m/>
    <m/>
    <m/>
    <s v="固定收益类资产"/>
  </r>
  <r>
    <s v="20寿光惠农债"/>
    <s v="2020年寿光市惠农新农村建设投资开发有限公司绿色债券"/>
    <s v="企业债、公司债"/>
    <s v="企业债"/>
    <s v="2080159.IB"/>
    <x v="1163"/>
    <n v="1100000"/>
    <n v="110000000"/>
    <x v="6561"/>
    <n v="5191397.26"/>
    <n v="0"/>
    <s v="万能"/>
    <m/>
    <m/>
    <m/>
    <m/>
    <m/>
    <m/>
    <m/>
    <m/>
    <m/>
    <m/>
    <m/>
    <m/>
    <m/>
    <s v=""/>
    <s v=""/>
    <m/>
    <m/>
    <m/>
    <m/>
    <m/>
    <m/>
    <m/>
    <m/>
    <m/>
    <m/>
    <n v="103257000"/>
    <m/>
    <m/>
    <m/>
    <m/>
    <m/>
    <m/>
    <m/>
    <n v="103257000"/>
    <m/>
    <m/>
    <m/>
    <m/>
    <n v="5.1890410958904098"/>
    <s v="AA+"/>
    <n v="2.5718999999999999"/>
    <m/>
    <m/>
    <m/>
    <m/>
    <m/>
    <m/>
    <m/>
    <m/>
    <m/>
    <m/>
    <m/>
    <m/>
    <s v="固定收益类资产"/>
  </r>
  <r>
    <s v="20钦州临海债01"/>
    <s v="2020年第一期广西钦州临海工业投资有限责任公司公司债券"/>
    <s v="企业债、公司债"/>
    <s v="企业债"/>
    <s v="2080174.IB"/>
    <x v="1164"/>
    <n v="1500000"/>
    <n v="150000000"/>
    <x v="6562"/>
    <n v="8539931.5099999998"/>
    <n v="0"/>
    <s v="万能"/>
    <m/>
    <m/>
    <m/>
    <m/>
    <m/>
    <m/>
    <m/>
    <m/>
    <m/>
    <m/>
    <m/>
    <m/>
    <m/>
    <s v=""/>
    <s v=""/>
    <m/>
    <m/>
    <m/>
    <m/>
    <m/>
    <m/>
    <m/>
    <m/>
    <m/>
    <m/>
    <n v="151410000"/>
    <m/>
    <m/>
    <m/>
    <m/>
    <m/>
    <m/>
    <m/>
    <n v="151410000"/>
    <m/>
    <m/>
    <m/>
    <m/>
    <n v="5.1835616438356196"/>
    <s v="AAA"/>
    <n v="2.5962999999999998"/>
    <m/>
    <m/>
    <m/>
    <m/>
    <m/>
    <m/>
    <m/>
    <m/>
    <m/>
    <m/>
    <m/>
    <m/>
    <s v="固定收益类资产"/>
  </r>
  <r>
    <s v="20广安金财债"/>
    <s v="2020年广安金财投融资(集团)有限责任公司公司债券"/>
    <s v="企业债、公司债"/>
    <s v="企业债"/>
    <s v="2080190.IB"/>
    <x v="1165"/>
    <n v="2000000"/>
    <n v="200000000"/>
    <x v="6563"/>
    <n v="9026027.4000000004"/>
    <n v="0"/>
    <s v="万能"/>
    <m/>
    <m/>
    <m/>
    <m/>
    <m/>
    <m/>
    <m/>
    <m/>
    <m/>
    <m/>
    <m/>
    <m/>
    <m/>
    <s v=""/>
    <s v=""/>
    <m/>
    <m/>
    <m/>
    <m/>
    <m/>
    <m/>
    <m/>
    <m/>
    <m/>
    <m/>
    <n v="204400000"/>
    <m/>
    <m/>
    <m/>
    <m/>
    <m/>
    <m/>
    <m/>
    <n v="204400000"/>
    <m/>
    <m/>
    <m/>
    <m/>
    <n v="5.24931506849315"/>
    <s v="AAA"/>
    <n v="2.7511999999999999"/>
    <m/>
    <m/>
    <m/>
    <m/>
    <m/>
    <m/>
    <m/>
    <m/>
    <m/>
    <m/>
    <m/>
    <m/>
    <s v="固定收益类资产"/>
  </r>
  <r>
    <s v="20常鼎绿色债01"/>
    <s v="2020年第一期常德市鼎城江南新城建设投资开发有限公司绿色债券"/>
    <s v="企业债、公司债"/>
    <s v="企业债"/>
    <s v="2080205.IB"/>
    <x v="1166"/>
    <n v="2400000"/>
    <n v="240000000"/>
    <x v="6564"/>
    <n v="9915616.4399999995"/>
    <n v="0"/>
    <s v="万能"/>
    <m/>
    <m/>
    <m/>
    <m/>
    <m/>
    <m/>
    <m/>
    <m/>
    <m/>
    <m/>
    <m/>
    <m/>
    <m/>
    <s v=""/>
    <s v=""/>
    <m/>
    <m/>
    <m/>
    <m/>
    <m/>
    <m/>
    <m/>
    <m/>
    <m/>
    <m/>
    <n v="245664000"/>
    <m/>
    <m/>
    <m/>
    <m/>
    <m/>
    <m/>
    <m/>
    <n v="245664000"/>
    <m/>
    <m/>
    <m/>
    <m/>
    <n v="5.2904109589041104"/>
    <s v="AAA"/>
    <n v="2.3544999999999998"/>
    <m/>
    <m/>
    <m/>
    <m/>
    <m/>
    <m/>
    <m/>
    <m/>
    <m/>
    <m/>
    <m/>
    <m/>
    <s v="固定收益类资产"/>
  </r>
  <r>
    <s v="20青州专项债"/>
    <s v="2020年青州市城市建设投资开发有限公司旅游产业专项债券"/>
    <s v="企业债、公司债"/>
    <s v="企业债"/>
    <s v="2080210.IB"/>
    <x v="1167"/>
    <n v="3200000"/>
    <n v="320000000"/>
    <x v="6565"/>
    <n v="15710684.93"/>
    <n v="0"/>
    <s v="万能"/>
    <m/>
    <m/>
    <m/>
    <m/>
    <m/>
    <m/>
    <m/>
    <m/>
    <m/>
    <m/>
    <m/>
    <m/>
    <m/>
    <s v=""/>
    <s v=""/>
    <m/>
    <m/>
    <m/>
    <m/>
    <m/>
    <m/>
    <m/>
    <m/>
    <m/>
    <m/>
    <n v="297696000"/>
    <m/>
    <m/>
    <m/>
    <m/>
    <m/>
    <m/>
    <m/>
    <n v="297696000"/>
    <m/>
    <m/>
    <m/>
    <m/>
    <n v="5.3013698630136998"/>
    <s v="AA+"/>
    <n v="2.6566999999999998"/>
    <m/>
    <m/>
    <m/>
    <m/>
    <m/>
    <m/>
    <m/>
    <m/>
    <m/>
    <m/>
    <m/>
    <m/>
    <s v="固定收益类资产"/>
  </r>
  <r>
    <s v="20禹州投总债02"/>
    <s v="2020年第二期禹州市投资总公司企业债券"/>
    <s v="企业债、公司债"/>
    <s v="企业债"/>
    <s v="2080213.IB"/>
    <x v="1168"/>
    <n v="2000000"/>
    <n v="200000000"/>
    <x v="6566"/>
    <n v="7780054.79"/>
    <n v="0"/>
    <s v="万能"/>
    <m/>
    <m/>
    <m/>
    <m/>
    <m/>
    <m/>
    <m/>
    <m/>
    <m/>
    <m/>
    <m/>
    <m/>
    <m/>
    <s v=""/>
    <s v=""/>
    <m/>
    <m/>
    <m/>
    <m/>
    <m/>
    <m/>
    <m/>
    <m/>
    <m/>
    <m/>
    <n v="198560000"/>
    <m/>
    <m/>
    <m/>
    <m/>
    <m/>
    <m/>
    <m/>
    <n v="198560000"/>
    <m/>
    <m/>
    <m/>
    <m/>
    <n v="5.3068493150684901"/>
    <s v="AAA"/>
    <n v="2.7902999999999998"/>
    <m/>
    <m/>
    <m/>
    <m/>
    <m/>
    <m/>
    <m/>
    <m/>
    <m/>
    <m/>
    <m/>
    <m/>
    <s v="固定收益类资产"/>
  </r>
  <r>
    <s v="20荆门高新债"/>
    <s v="2020年荆门高新技术产业开发有限责任公司公司债券"/>
    <s v="企业债、公司债"/>
    <s v="企业债"/>
    <s v="2080217.IB"/>
    <x v="106"/>
    <n v="2300000"/>
    <n v="230000000"/>
    <x v="6567"/>
    <n v="8394369.8599999994"/>
    <n v="0"/>
    <s v="万能"/>
    <m/>
    <m/>
    <m/>
    <m/>
    <m/>
    <m/>
    <m/>
    <m/>
    <m/>
    <m/>
    <m/>
    <m/>
    <m/>
    <s v=""/>
    <s v=""/>
    <m/>
    <m/>
    <m/>
    <m/>
    <m/>
    <m/>
    <m/>
    <m/>
    <m/>
    <m/>
    <n v="233082000"/>
    <m/>
    <m/>
    <m/>
    <m/>
    <m/>
    <m/>
    <m/>
    <n v="233082000"/>
    <m/>
    <m/>
    <m/>
    <m/>
    <n v="3.32054794520548"/>
    <s v="AA"/>
    <n v="1.2208000000000001"/>
    <m/>
    <m/>
    <m/>
    <m/>
    <m/>
    <m/>
    <m/>
    <m/>
    <m/>
    <m/>
    <m/>
    <m/>
    <s v="固定收益类资产"/>
  </r>
  <r>
    <s v="20黄石城投债"/>
    <s v="2020年黄石市城市建设投资开发有限责任公司公司债券"/>
    <s v="企业债、公司债"/>
    <s v="企业债"/>
    <s v="2080219.IB"/>
    <x v="1169"/>
    <n v="3800000"/>
    <n v="380000000"/>
    <x v="6568"/>
    <n v="14315068.49"/>
    <n v="0"/>
    <s v="万能"/>
    <m/>
    <m/>
    <m/>
    <m/>
    <m/>
    <m/>
    <m/>
    <m/>
    <m/>
    <m/>
    <m/>
    <m/>
    <m/>
    <s v=""/>
    <s v=""/>
    <m/>
    <m/>
    <m/>
    <m/>
    <m/>
    <m/>
    <m/>
    <m/>
    <m/>
    <m/>
    <n v="396606000"/>
    <m/>
    <m/>
    <m/>
    <m/>
    <m/>
    <m/>
    <m/>
    <n v="396606000"/>
    <m/>
    <m/>
    <m/>
    <m/>
    <n v="5.3178082191780804"/>
    <s v="AA"/>
    <n v="2.8885999999999998"/>
    <m/>
    <m/>
    <m/>
    <m/>
    <m/>
    <m/>
    <m/>
    <m/>
    <m/>
    <m/>
    <m/>
    <m/>
    <s v="固定收益类资产"/>
  </r>
  <r>
    <s v="20长交绿色债01"/>
    <s v="2020年第一期长兴交通投资集团有限公司绿色债券"/>
    <s v="企业债、公司债"/>
    <s v="企业债"/>
    <s v="2080221.IB"/>
    <x v="95"/>
    <n v="2000000"/>
    <n v="200000000"/>
    <x v="6569"/>
    <n v="7490465.75"/>
    <n v="0"/>
    <s v="万能"/>
    <m/>
    <m/>
    <m/>
    <m/>
    <m/>
    <m/>
    <m/>
    <m/>
    <m/>
    <m/>
    <m/>
    <m/>
    <m/>
    <s v=""/>
    <s v=""/>
    <m/>
    <m/>
    <m/>
    <m/>
    <m/>
    <m/>
    <m/>
    <m/>
    <m/>
    <m/>
    <n v="205300000"/>
    <m/>
    <m/>
    <m/>
    <m/>
    <m/>
    <m/>
    <m/>
    <n v="205300000"/>
    <m/>
    <m/>
    <m/>
    <m/>
    <n v="5.3205479452054796"/>
    <s v="AA+"/>
    <n v="2.8651"/>
    <m/>
    <m/>
    <m/>
    <m/>
    <m/>
    <m/>
    <m/>
    <m/>
    <m/>
    <m/>
    <m/>
    <m/>
    <s v="固定收益类资产"/>
  </r>
  <r>
    <s v="20萍投专项债"/>
    <s v="2020年萍乡市城市建设投资集团有限公司城市停车场建设专项债券"/>
    <s v="企业债、公司债"/>
    <s v="企业债"/>
    <s v="2080224.IB"/>
    <x v="1170"/>
    <n v="2700000"/>
    <n v="270000000"/>
    <x v="6570"/>
    <n v="10626164.380000001"/>
    <n v="0"/>
    <s v="万能"/>
    <m/>
    <m/>
    <m/>
    <m/>
    <m/>
    <m/>
    <m/>
    <m/>
    <m/>
    <m/>
    <m/>
    <m/>
    <m/>
    <s v=""/>
    <s v=""/>
    <m/>
    <m/>
    <m/>
    <m/>
    <m/>
    <m/>
    <m/>
    <m/>
    <m/>
    <m/>
    <n v="273132000"/>
    <m/>
    <m/>
    <m/>
    <m/>
    <m/>
    <m/>
    <m/>
    <n v="273132000"/>
    <m/>
    <m/>
    <m/>
    <m/>
    <n v="5.3972602739726003"/>
    <s v="AA"/>
    <n v="2.8340000000000001"/>
    <m/>
    <m/>
    <m/>
    <m/>
    <m/>
    <m/>
    <m/>
    <m/>
    <m/>
    <m/>
    <m/>
    <m/>
    <s v="固定收益类资产"/>
  </r>
  <r>
    <s v="20应城债"/>
    <s v="2020年应城市蒲阳开发投资有限公司公司债券"/>
    <s v="企业债、公司债"/>
    <s v="企业债"/>
    <s v="2080232.IB"/>
    <x v="1171"/>
    <n v="1500000"/>
    <n v="150000000"/>
    <x v="6571"/>
    <n v="5075342.47"/>
    <n v="0"/>
    <s v="万能"/>
    <m/>
    <m/>
    <m/>
    <m/>
    <m/>
    <m/>
    <m/>
    <m/>
    <m/>
    <m/>
    <m/>
    <m/>
    <m/>
    <s v=""/>
    <s v=""/>
    <m/>
    <m/>
    <m/>
    <m/>
    <m/>
    <m/>
    <m/>
    <m/>
    <m/>
    <m/>
    <n v="150885000"/>
    <m/>
    <m/>
    <m/>
    <m/>
    <m/>
    <m/>
    <m/>
    <n v="150885000"/>
    <m/>
    <m/>
    <m/>
    <m/>
    <n v="5.3260273972602699"/>
    <s v="AAA"/>
    <n v="2.8773"/>
    <m/>
    <m/>
    <m/>
    <m/>
    <m/>
    <m/>
    <m/>
    <m/>
    <m/>
    <m/>
    <m/>
    <m/>
    <s v="固定收益类资产"/>
  </r>
  <r>
    <s v="20衡阳高新01"/>
    <s v="2020年第一期衡阳高新投资(集团)有限公司公司债券"/>
    <s v="企业债、公司债"/>
    <s v="企业债"/>
    <s v="2080265.IB"/>
    <x v="1172"/>
    <n v="1500000"/>
    <n v="150000000"/>
    <x v="6572"/>
    <n v="5009547.95"/>
    <n v="0"/>
    <s v="万能"/>
    <m/>
    <m/>
    <m/>
    <m/>
    <m/>
    <m/>
    <m/>
    <m/>
    <m/>
    <m/>
    <m/>
    <m/>
    <m/>
    <s v=""/>
    <s v=""/>
    <m/>
    <m/>
    <m/>
    <m/>
    <m/>
    <m/>
    <m/>
    <m/>
    <m/>
    <m/>
    <n v="152805000"/>
    <m/>
    <m/>
    <m/>
    <m/>
    <m/>
    <m/>
    <m/>
    <n v="152805000"/>
    <m/>
    <m/>
    <m/>
    <m/>
    <n v="5.3808219178082197"/>
    <s v="AAA"/>
    <n v="2.4588000000000001"/>
    <m/>
    <m/>
    <m/>
    <m/>
    <m/>
    <m/>
    <m/>
    <m/>
    <m/>
    <m/>
    <m/>
    <m/>
    <s v="固定收益类资产"/>
  </r>
  <r>
    <s v="20内建绿01"/>
    <s v="2020年内江建工集团有限责任公司绿色债券(品种一)"/>
    <s v="企业债、公司债"/>
    <s v="企业债"/>
    <s v="2080348.IB"/>
    <x v="1173"/>
    <n v="1500000"/>
    <n v="150000000"/>
    <x v="6573"/>
    <n v="4097671.23"/>
    <n v="0"/>
    <s v="万能"/>
    <m/>
    <m/>
    <m/>
    <m/>
    <m/>
    <m/>
    <m/>
    <m/>
    <m/>
    <m/>
    <m/>
    <m/>
    <m/>
    <s v=""/>
    <s v=""/>
    <m/>
    <m/>
    <m/>
    <m/>
    <m/>
    <m/>
    <m/>
    <m/>
    <m/>
    <m/>
    <n v="153780000"/>
    <m/>
    <m/>
    <m/>
    <m/>
    <m/>
    <m/>
    <m/>
    <n v="153780000"/>
    <m/>
    <m/>
    <m/>
    <m/>
    <n v="5.5397260273972604"/>
    <s v="AAA"/>
    <n v="3.0366"/>
    <m/>
    <m/>
    <m/>
    <m/>
    <m/>
    <m/>
    <m/>
    <m/>
    <m/>
    <m/>
    <m/>
    <m/>
    <s v="固定收益类资产"/>
  </r>
  <r>
    <s v="21仁怀城投债"/>
    <s v="2021年仁怀市城市开发建设投资经营有限责任公司公司债券"/>
    <s v="企业债、公司债"/>
    <s v="企业债"/>
    <s v="2180437.IB"/>
    <x v="1174"/>
    <n v="2800000"/>
    <n v="280000000"/>
    <x v="6574"/>
    <n v="9389589.0399999991"/>
    <n v="0"/>
    <s v="万能"/>
    <m/>
    <m/>
    <m/>
    <m/>
    <m/>
    <m/>
    <m/>
    <m/>
    <m/>
    <m/>
    <m/>
    <m/>
    <m/>
    <s v=""/>
    <s v=""/>
    <m/>
    <m/>
    <m/>
    <m/>
    <m/>
    <m/>
    <m/>
    <m/>
    <m/>
    <m/>
    <n v="257348000"/>
    <m/>
    <m/>
    <m/>
    <m/>
    <m/>
    <m/>
    <m/>
    <n v="257348000"/>
    <m/>
    <m/>
    <m/>
    <m/>
    <n v="6.5095890410958903"/>
    <s v="AA+"/>
    <n v="3.4878"/>
    <m/>
    <m/>
    <m/>
    <m/>
    <m/>
    <m/>
    <m/>
    <m/>
    <m/>
    <m/>
    <m/>
    <m/>
    <s v="固定收益类资产"/>
  </r>
  <r>
    <s v="21孝感长兴债"/>
    <s v="2021年孝感市长兴投资有限公司公司债券"/>
    <s v="企业债、公司债"/>
    <s v="企业债"/>
    <s v="2180444.IB"/>
    <x v="1175"/>
    <n v="200000"/>
    <n v="20000000"/>
    <x v="6575"/>
    <n v="619726.03"/>
    <n v="0"/>
    <s v="万能"/>
    <m/>
    <m/>
    <m/>
    <m/>
    <m/>
    <m/>
    <m/>
    <m/>
    <m/>
    <m/>
    <m/>
    <m/>
    <m/>
    <s v=""/>
    <s v=""/>
    <m/>
    <m/>
    <m/>
    <m/>
    <m/>
    <m/>
    <m/>
    <m/>
    <m/>
    <m/>
    <n v="20218000"/>
    <m/>
    <m/>
    <m/>
    <m/>
    <m/>
    <m/>
    <m/>
    <n v="20218000"/>
    <m/>
    <m/>
    <m/>
    <m/>
    <n v="6.52602739726027"/>
    <s v="AA+"/>
    <n v="3.6867000000000001"/>
    <m/>
    <m/>
    <m/>
    <m/>
    <m/>
    <m/>
    <m/>
    <m/>
    <m/>
    <m/>
    <m/>
    <m/>
    <s v="固定收益类资产"/>
  </r>
  <r>
    <s v="21当阳鑫源债"/>
    <s v="2021年第二期当阳市鑫源投资开发有限责任公司公司债券"/>
    <s v="企业债、公司债"/>
    <s v="企业债"/>
    <s v="2180487.IB"/>
    <x v="1176"/>
    <n v="1510000"/>
    <n v="151000000"/>
    <x v="6576"/>
    <n v="3425424.66"/>
    <n v="0"/>
    <s v="万能"/>
    <m/>
    <m/>
    <m/>
    <m/>
    <m/>
    <m/>
    <m/>
    <m/>
    <m/>
    <m/>
    <m/>
    <m/>
    <m/>
    <s v=""/>
    <s v=""/>
    <m/>
    <m/>
    <m/>
    <m/>
    <m/>
    <m/>
    <m/>
    <m/>
    <m/>
    <m/>
    <n v="152993200"/>
    <m/>
    <m/>
    <m/>
    <m/>
    <m/>
    <m/>
    <m/>
    <n v="152993200"/>
    <m/>
    <m/>
    <m/>
    <m/>
    <n v="4.6246575342465697"/>
    <s v="AAA"/>
    <n v="3.1920999999999999"/>
    <m/>
    <m/>
    <m/>
    <m/>
    <m/>
    <m/>
    <m/>
    <m/>
    <m/>
    <m/>
    <m/>
    <m/>
    <s v="固定收益类资产"/>
  </r>
  <r>
    <s v="21株洲国投债"/>
    <s v="2021年湖南省株洲市国有资产投资控股集团有限公司公司债券"/>
    <s v="企业债、公司债"/>
    <s v="企业债"/>
    <s v="2180498.IB"/>
    <x v="154"/>
    <n v="600000"/>
    <n v="60000000"/>
    <x v="6577"/>
    <n v="1351232.88"/>
    <n v="0"/>
    <s v="万能"/>
    <m/>
    <m/>
    <m/>
    <m/>
    <m/>
    <m/>
    <m/>
    <m/>
    <m/>
    <m/>
    <m/>
    <m/>
    <m/>
    <s v=""/>
    <s v=""/>
    <m/>
    <m/>
    <m/>
    <m/>
    <m/>
    <m/>
    <m/>
    <m/>
    <m/>
    <m/>
    <n v="61416000"/>
    <m/>
    <m/>
    <m/>
    <m/>
    <m/>
    <m/>
    <m/>
    <n v="61416000"/>
    <m/>
    <m/>
    <m/>
    <m/>
    <n v="6.6273972602739697"/>
    <s v="AA+"/>
    <n v="3.8913000000000002"/>
    <m/>
    <m/>
    <m/>
    <m/>
    <m/>
    <m/>
    <m/>
    <m/>
    <m/>
    <m/>
    <m/>
    <m/>
    <s v="固定收益类资产"/>
  </r>
  <r>
    <s v="21延新投债"/>
    <s v="2021年延安市新区投资开发建设有限公司养老产业专项债券"/>
    <s v="企业债、公司债"/>
    <s v="企业债"/>
    <s v="2180505.IB"/>
    <x v="1177"/>
    <n v="900000"/>
    <n v="90000000"/>
    <x v="6578"/>
    <n v="2099589.04"/>
    <n v="0"/>
    <s v="万能"/>
    <m/>
    <m/>
    <m/>
    <m/>
    <m/>
    <m/>
    <m/>
    <m/>
    <m/>
    <m/>
    <m/>
    <m/>
    <m/>
    <s v=""/>
    <s v=""/>
    <m/>
    <m/>
    <m/>
    <m/>
    <m/>
    <m/>
    <m/>
    <m/>
    <m/>
    <m/>
    <n v="90576000"/>
    <m/>
    <m/>
    <m/>
    <m/>
    <m/>
    <m/>
    <m/>
    <n v="90576000"/>
    <m/>
    <m/>
    <m/>
    <m/>
    <n v="6.6438356164383601"/>
    <s v="AAA"/>
    <n v="3.79"/>
    <m/>
    <m/>
    <m/>
    <m/>
    <m/>
    <m/>
    <m/>
    <m/>
    <m/>
    <m/>
    <m/>
    <m/>
    <s v="固定收益类资产"/>
  </r>
  <r>
    <s v="21江油鸿飞债"/>
    <s v="2021年江油鸿飞投资(集团)有限公司公司债券"/>
    <s v="企业债、公司债"/>
    <s v="企业债"/>
    <s v="2180519.IB"/>
    <x v="1114"/>
    <n v="1300000"/>
    <n v="130000000"/>
    <x v="6579"/>
    <n v="2963287.67"/>
    <n v="0"/>
    <s v="万能"/>
    <m/>
    <m/>
    <m/>
    <m/>
    <m/>
    <m/>
    <m/>
    <m/>
    <m/>
    <m/>
    <m/>
    <m/>
    <m/>
    <s v=""/>
    <s v=""/>
    <m/>
    <m/>
    <m/>
    <m/>
    <m/>
    <m/>
    <m/>
    <m/>
    <m/>
    <m/>
    <n v="130546000"/>
    <m/>
    <m/>
    <m/>
    <m/>
    <m/>
    <m/>
    <m/>
    <n v="130546000"/>
    <m/>
    <m/>
    <m/>
    <m/>
    <n v="6.6520547945205504"/>
    <s v="AAA"/>
    <n v="3.7942"/>
    <m/>
    <m/>
    <m/>
    <m/>
    <m/>
    <m/>
    <m/>
    <m/>
    <m/>
    <m/>
    <m/>
    <m/>
    <s v="固定收益类资产"/>
  </r>
  <r>
    <s v="21益高新债"/>
    <s v="2021年湖南省益阳高新产业发展投资集团有限公司公司债券(第一期)"/>
    <s v="企业债、公司债"/>
    <s v="企业债"/>
    <s v="2180528.IB"/>
    <x v="1178"/>
    <n v="1550000"/>
    <n v="155000000"/>
    <x v="6580"/>
    <n v="3159452.05"/>
    <n v="0"/>
    <s v="万能"/>
    <m/>
    <m/>
    <m/>
    <m/>
    <m/>
    <m/>
    <m/>
    <m/>
    <m/>
    <m/>
    <m/>
    <m/>
    <m/>
    <s v=""/>
    <s v=""/>
    <m/>
    <m/>
    <m/>
    <m/>
    <m/>
    <m/>
    <m/>
    <m/>
    <m/>
    <m/>
    <n v="156565500"/>
    <m/>
    <m/>
    <m/>
    <m/>
    <m/>
    <m/>
    <m/>
    <n v="156565500"/>
    <m/>
    <m/>
    <m/>
    <m/>
    <n v="6.6630136986301398"/>
    <s v="AAA"/>
    <n v="3.8711000000000002"/>
    <m/>
    <m/>
    <m/>
    <m/>
    <m/>
    <m/>
    <m/>
    <m/>
    <m/>
    <m/>
    <m/>
    <m/>
    <s v="固定收益类资产"/>
  </r>
  <r>
    <s v="21内江小微债"/>
    <s v="2021年内江投资控股集团有限公司小微企业增信集合债券"/>
    <s v="企业债、公司债"/>
    <s v="企业债"/>
    <s v="2180533.IB"/>
    <x v="1179"/>
    <n v="3000000"/>
    <n v="300000000"/>
    <x v="6581"/>
    <n v="7089041.0999999996"/>
    <n v="0"/>
    <s v="万能"/>
    <m/>
    <m/>
    <m/>
    <m/>
    <m/>
    <m/>
    <m/>
    <m/>
    <m/>
    <m/>
    <m/>
    <m/>
    <m/>
    <s v=""/>
    <s v=""/>
    <m/>
    <m/>
    <m/>
    <m/>
    <m/>
    <m/>
    <m/>
    <m/>
    <m/>
    <m/>
    <n v="300570000"/>
    <m/>
    <m/>
    <m/>
    <m/>
    <m/>
    <m/>
    <m/>
    <n v="300570000"/>
    <m/>
    <m/>
    <m/>
    <m/>
    <n v="4.6876712328767098"/>
    <s v="AA"/>
    <n v="2.3147000000000002"/>
    <m/>
    <m/>
    <m/>
    <m/>
    <m/>
    <m/>
    <m/>
    <m/>
    <m/>
    <m/>
    <m/>
    <m/>
    <s v="固定收益类资产"/>
  </r>
  <r>
    <s v="22磁湖高新债"/>
    <s v="2022年黄石磁湖高新科技发展有限公司公司债券"/>
    <s v="企业债、公司债"/>
    <s v="企业债"/>
    <s v="2280071.IB"/>
    <x v="1144"/>
    <n v="3100000"/>
    <n v="310000000"/>
    <x v="6582"/>
    <n v="2870684.93"/>
    <n v="0"/>
    <s v="万能"/>
    <m/>
    <m/>
    <m/>
    <m/>
    <m/>
    <m/>
    <m/>
    <m/>
    <m/>
    <m/>
    <m/>
    <m/>
    <m/>
    <s v=""/>
    <s v=""/>
    <m/>
    <m/>
    <m/>
    <m/>
    <m/>
    <m/>
    <m/>
    <m/>
    <m/>
    <m/>
    <n v="310310000"/>
    <m/>
    <m/>
    <m/>
    <m/>
    <m/>
    <m/>
    <m/>
    <n v="310310000"/>
    <m/>
    <m/>
    <m/>
    <m/>
    <n v="6.86027397260274"/>
    <s v="AA+"/>
    <n v="3.9843999999999999"/>
    <m/>
    <m/>
    <m/>
    <m/>
    <m/>
    <m/>
    <m/>
    <m/>
    <m/>
    <m/>
    <m/>
    <m/>
    <s v="固定收益类资产"/>
  </r>
  <r>
    <s v="22桂阳城投01"/>
    <s v="2022年第一期桂阳县城市建设投资有限公司公司债券"/>
    <s v="企业债、公司债"/>
    <s v="企业债"/>
    <s v="2280073.IB"/>
    <x v="69"/>
    <n v="370000"/>
    <n v="37000000"/>
    <x v="6583"/>
    <n v="377095.89"/>
    <n v="0"/>
    <s v="万能"/>
    <m/>
    <m/>
    <m/>
    <m/>
    <m/>
    <m/>
    <m/>
    <m/>
    <m/>
    <m/>
    <m/>
    <m/>
    <m/>
    <s v=""/>
    <s v=""/>
    <m/>
    <m/>
    <m/>
    <m/>
    <m/>
    <m/>
    <m/>
    <m/>
    <m/>
    <m/>
    <n v="36918600"/>
    <m/>
    <m/>
    <m/>
    <m/>
    <m/>
    <m/>
    <m/>
    <n v="36918600"/>
    <m/>
    <m/>
    <m/>
    <m/>
    <n v="5.8328767123287699"/>
    <s v="AAA"/>
    <n v="2.516"/>
    <m/>
    <m/>
    <m/>
    <m/>
    <m/>
    <m/>
    <m/>
    <m/>
    <m/>
    <m/>
    <m/>
    <m/>
    <s v="固定收益类资产"/>
  </r>
  <r>
    <s v="22宁沩产融01"/>
    <s v="2022年第一期宁乡沩东新城建设开发有限公司农村产业融合发展专项债券"/>
    <s v="企业债、公司债"/>
    <s v="企业债"/>
    <s v="2280105.IB"/>
    <x v="1180"/>
    <n v="400000"/>
    <n v="40000000"/>
    <x v="6584"/>
    <n v="302465.75"/>
    <n v="0"/>
    <s v="万能"/>
    <m/>
    <m/>
    <m/>
    <m/>
    <m/>
    <m/>
    <m/>
    <m/>
    <m/>
    <m/>
    <m/>
    <m/>
    <m/>
    <s v=""/>
    <s v=""/>
    <m/>
    <m/>
    <m/>
    <m/>
    <m/>
    <m/>
    <m/>
    <m/>
    <m/>
    <m/>
    <n v="40152000"/>
    <m/>
    <m/>
    <m/>
    <m/>
    <m/>
    <m/>
    <m/>
    <n v="40152000"/>
    <m/>
    <m/>
    <m/>
    <m/>
    <n v="6.8767123287671197"/>
    <s v="AAA"/>
    <n v="2.5632999999999999"/>
    <m/>
    <m/>
    <m/>
    <m/>
    <m/>
    <m/>
    <m/>
    <m/>
    <m/>
    <m/>
    <m/>
    <m/>
    <s v="固定收益类资产"/>
  </r>
  <r>
    <s v="22蓝海债"/>
    <s v="2022年威海市文登区蓝海投资开发有限公司公司债券"/>
    <s v="企业债、公司债"/>
    <s v="企业债"/>
    <s v="2280133.IB"/>
    <x v="5"/>
    <n v="500000"/>
    <n v="50000000"/>
    <x v="6585"/>
    <n v="284931.51"/>
    <n v="0"/>
    <s v="万能"/>
    <m/>
    <m/>
    <m/>
    <m/>
    <m/>
    <m/>
    <m/>
    <m/>
    <m/>
    <m/>
    <m/>
    <m/>
    <m/>
    <s v=""/>
    <s v=""/>
    <m/>
    <m/>
    <m/>
    <m/>
    <m/>
    <m/>
    <m/>
    <m/>
    <m/>
    <m/>
    <n v="50030000"/>
    <m/>
    <m/>
    <m/>
    <m/>
    <m/>
    <m/>
    <m/>
    <n v="50030000"/>
    <m/>
    <m/>
    <m/>
    <m/>
    <n v="6.9150684931506801"/>
    <s v="AA+"/>
    <n v="4.0350999999999999"/>
    <m/>
    <m/>
    <m/>
    <m/>
    <m/>
    <m/>
    <m/>
    <m/>
    <m/>
    <m/>
    <m/>
    <m/>
    <s v="固定收益类资产"/>
  </r>
  <r>
    <s v="22沂南城发债"/>
    <s v="2022年沂南县城市发展集团有限公司公司债券"/>
    <s v="企业债、公司债"/>
    <s v="企业债"/>
    <s v="2280166.IB"/>
    <x v="1181"/>
    <n v="3150000"/>
    <n v="315000000"/>
    <x v="6586"/>
    <n v="224383.56"/>
    <n v="0"/>
    <s v="万能"/>
    <m/>
    <m/>
    <m/>
    <m/>
    <m/>
    <m/>
    <m/>
    <m/>
    <m/>
    <m/>
    <m/>
    <m/>
    <m/>
    <s v=""/>
    <s v=""/>
    <m/>
    <m/>
    <m/>
    <m/>
    <m/>
    <m/>
    <m/>
    <m/>
    <m/>
    <m/>
    <n v="316291500"/>
    <m/>
    <m/>
    <m/>
    <m/>
    <m/>
    <m/>
    <m/>
    <n v="316291500"/>
    <m/>
    <m/>
    <m/>
    <m/>
    <n v="6.9917808219178097"/>
    <s v="AA+"/>
    <n v="4.1123000000000003"/>
    <m/>
    <m/>
    <m/>
    <m/>
    <m/>
    <m/>
    <m/>
    <m/>
    <m/>
    <m/>
    <m/>
    <m/>
    <s v="固定收益类资产"/>
  </r>
  <r>
    <s v="22孝顺和债01"/>
    <s v="2022年湖北省孝昌县顺和开发投资有限责任公司公司债券(第一期)"/>
    <s v="企业债、公司债"/>
    <s v="企业债"/>
    <s v="2280186.IB"/>
    <x v="1182"/>
    <n v="1400000"/>
    <n v="140000000"/>
    <x v="6587"/>
    <n v="90367.12"/>
    <n v="0"/>
    <s v="万能"/>
    <m/>
    <m/>
    <m/>
    <m/>
    <m/>
    <m/>
    <m/>
    <m/>
    <m/>
    <m/>
    <m/>
    <m/>
    <m/>
    <s v=""/>
    <s v=""/>
    <m/>
    <m/>
    <m/>
    <m/>
    <m/>
    <m/>
    <m/>
    <m/>
    <m/>
    <m/>
    <n v="140756000"/>
    <m/>
    <m/>
    <m/>
    <m/>
    <m/>
    <m/>
    <m/>
    <n v="140756000"/>
    <m/>
    <m/>
    <m/>
    <m/>
    <n v="6.9917808219178097"/>
    <s v="AAA"/>
    <n v="4.1863999999999999"/>
    <m/>
    <m/>
    <m/>
    <m/>
    <m/>
    <m/>
    <m/>
    <m/>
    <m/>
    <m/>
    <m/>
    <m/>
    <s v="固定收益类资产"/>
  </r>
  <r>
    <s v="21临汾投资CP001"/>
    <s v="临汾市投资集团有限公司2021年度第一期短期融资券"/>
    <s v="非金融企业债务融资工具"/>
    <s v="短期融资券、超短期融资券"/>
    <s v="042100446.IB"/>
    <x v="1183"/>
    <n v="900000"/>
    <n v="90000000"/>
    <x v="6461"/>
    <n v="2478082.19"/>
    <n v="0"/>
    <s v="万能"/>
    <m/>
    <m/>
    <m/>
    <m/>
    <m/>
    <m/>
    <m/>
    <m/>
    <m/>
    <m/>
    <m/>
    <m/>
    <m/>
    <s v=""/>
    <s v=""/>
    <m/>
    <m/>
    <m/>
    <m/>
    <m/>
    <m/>
    <m/>
    <m/>
    <m/>
    <m/>
    <n v="90297000"/>
    <m/>
    <m/>
    <m/>
    <m/>
    <m/>
    <m/>
    <m/>
    <n v="90297000"/>
    <m/>
    <m/>
    <m/>
    <m/>
    <n v="0.45205479452054798"/>
    <s v="AA+"/>
    <n v="0.44640000000000002"/>
    <m/>
    <m/>
    <m/>
    <m/>
    <m/>
    <m/>
    <m/>
    <m/>
    <m/>
    <m/>
    <m/>
    <m/>
    <s v="流动性资产"/>
  </r>
  <r>
    <s v="21恒逸CP004"/>
    <s v="浙江恒逸集团有限公司2021年度第四期短期融资券"/>
    <s v="非金融企业债务融资工具"/>
    <s v="短期融资券、超短期融资券"/>
    <s v="042100629.IB"/>
    <x v="1139"/>
    <n v="500000"/>
    <n v="50000000"/>
    <x v="6588"/>
    <n v="1374246.58"/>
    <n v="0"/>
    <s v="万能"/>
    <m/>
    <m/>
    <m/>
    <m/>
    <m/>
    <m/>
    <m/>
    <m/>
    <m/>
    <m/>
    <m/>
    <m/>
    <m/>
    <s v=""/>
    <s v=""/>
    <m/>
    <m/>
    <m/>
    <m/>
    <m/>
    <m/>
    <m/>
    <m/>
    <m/>
    <m/>
    <n v="49990000"/>
    <m/>
    <m/>
    <m/>
    <m/>
    <m/>
    <m/>
    <m/>
    <n v="49990000"/>
    <m/>
    <m/>
    <m/>
    <m/>
    <n v="0.58630136986301395"/>
    <s v="AA+"/>
    <n v="0.56740000000000002"/>
    <m/>
    <m/>
    <m/>
    <m/>
    <m/>
    <m/>
    <m/>
    <m/>
    <m/>
    <m/>
    <m/>
    <m/>
    <s v="流动性资产"/>
  </r>
  <r>
    <s v="21昆明土地CP002"/>
    <s v="昆明市土地开发投资经营有限责任公司2021年度第二期短期融资券"/>
    <s v="非金融企业债务融资工具"/>
    <s v="短期融资券、超短期融资券"/>
    <s v="042100653.IB"/>
    <x v="1146"/>
    <n v="600000"/>
    <n v="60000000"/>
    <x v="6589"/>
    <n v="1400547.95"/>
    <n v="0"/>
    <s v="万能"/>
    <m/>
    <m/>
    <m/>
    <m/>
    <m/>
    <m/>
    <m/>
    <m/>
    <m/>
    <m/>
    <m/>
    <m/>
    <m/>
    <s v=""/>
    <s v=""/>
    <m/>
    <m/>
    <m/>
    <m/>
    <m/>
    <m/>
    <m/>
    <m/>
    <m/>
    <m/>
    <n v="60270000"/>
    <m/>
    <m/>
    <m/>
    <m/>
    <m/>
    <m/>
    <m/>
    <n v="60270000"/>
    <m/>
    <m/>
    <m/>
    <m/>
    <n v="0.613698630136986"/>
    <s v="AA+"/>
    <n v="0.60289999999999999"/>
    <m/>
    <m/>
    <m/>
    <m/>
    <m/>
    <m/>
    <m/>
    <m/>
    <m/>
    <m/>
    <m/>
    <m/>
    <s v="流动性资产"/>
  </r>
  <r>
    <s v="21武清国资CP003"/>
    <s v="天津市武清区国有资产经营投资有限公司2021年度第三期短期融资券"/>
    <s v="非金融企业债务融资工具"/>
    <s v="短期融资券、超短期融资券"/>
    <s v="042100657.IB"/>
    <x v="18"/>
    <n v="1300000"/>
    <n v="130000000"/>
    <x v="6590"/>
    <n v="3565205.48"/>
    <n v="0"/>
    <s v="万能"/>
    <m/>
    <m/>
    <m/>
    <m/>
    <m/>
    <m/>
    <m/>
    <m/>
    <m/>
    <m/>
    <m/>
    <m/>
    <m/>
    <s v=""/>
    <s v=""/>
    <m/>
    <m/>
    <m/>
    <m/>
    <m/>
    <m/>
    <m/>
    <m/>
    <m/>
    <m/>
    <n v="131027000"/>
    <m/>
    <m/>
    <m/>
    <m/>
    <m/>
    <m/>
    <m/>
    <n v="131027000"/>
    <m/>
    <m/>
    <m/>
    <m/>
    <n v="0.61095890410958897"/>
    <s v="AA+"/>
    <n v="0.59360000000000002"/>
    <m/>
    <m/>
    <m/>
    <m/>
    <m/>
    <m/>
    <m/>
    <m/>
    <m/>
    <m/>
    <m/>
    <m/>
    <s v="流动性资产"/>
  </r>
  <r>
    <s v="21昆明土地CP003"/>
    <s v="昆明市土地开发投资经营有限责任公司2021年度第三期短期融资券"/>
    <s v="非金融企业债务融资工具"/>
    <s v="短期融资券、超短期融资券"/>
    <s v="042100671.IB"/>
    <x v="1146"/>
    <n v="1700000"/>
    <n v="170000000"/>
    <x v="6591"/>
    <n v="3800547.95"/>
    <n v="0"/>
    <s v="万能"/>
    <m/>
    <m/>
    <m/>
    <m/>
    <m/>
    <m/>
    <m/>
    <m/>
    <m/>
    <m/>
    <m/>
    <m/>
    <m/>
    <s v=""/>
    <s v=""/>
    <m/>
    <m/>
    <m/>
    <m/>
    <m/>
    <m/>
    <m/>
    <m/>
    <m/>
    <m/>
    <n v="170799000"/>
    <m/>
    <m/>
    <m/>
    <m/>
    <m/>
    <m/>
    <m/>
    <n v="170799000"/>
    <m/>
    <m/>
    <m/>
    <m/>
    <n v="0.63013698630137005"/>
    <s v="AA+"/>
    <n v="0.61299999999999999"/>
    <m/>
    <m/>
    <m/>
    <m/>
    <m/>
    <m/>
    <m/>
    <m/>
    <m/>
    <m/>
    <m/>
    <m/>
    <s v="流动性资产"/>
  </r>
  <r>
    <s v="21娄底城发CP002"/>
    <s v="娄底市城市发展集团有限公司2021年度第二期短期融资券"/>
    <s v="非金融企业债务融资工具"/>
    <s v="短期融资券、超短期融资券"/>
    <s v="042180008.IB"/>
    <x v="1184"/>
    <n v="600000"/>
    <n v="60000000"/>
    <x v="6592"/>
    <n v="1190465.75"/>
    <n v="0"/>
    <s v="万能"/>
    <m/>
    <m/>
    <m/>
    <m/>
    <m/>
    <m/>
    <m/>
    <m/>
    <m/>
    <m/>
    <m/>
    <m/>
    <m/>
    <s v=""/>
    <s v=""/>
    <m/>
    <m/>
    <m/>
    <m/>
    <m/>
    <m/>
    <m/>
    <m/>
    <m/>
    <m/>
    <n v="60420000"/>
    <m/>
    <m/>
    <m/>
    <m/>
    <m/>
    <m/>
    <m/>
    <n v="60420000"/>
    <m/>
    <m/>
    <m/>
    <m/>
    <n v="0.613698630136986"/>
    <s v="AA"/>
    <n v="0.60740000000000005"/>
    <m/>
    <m/>
    <m/>
    <m/>
    <m/>
    <m/>
    <m/>
    <m/>
    <m/>
    <m/>
    <m/>
    <m/>
    <s v="流动性资产"/>
  </r>
  <r>
    <s v="22武清国资CP001"/>
    <s v="天津市武清区国有资产经营投资有限公司2022年度第一期短期融资券"/>
    <s v="非金融企业债务融资工具"/>
    <s v="短期融资券、超短期融资券"/>
    <s v="042280041.IB"/>
    <x v="18"/>
    <n v="2800000"/>
    <n v="280000000"/>
    <x v="6593"/>
    <n v="5423561.6399999997"/>
    <n v="0"/>
    <s v="万能"/>
    <m/>
    <m/>
    <m/>
    <m/>
    <m/>
    <m/>
    <m/>
    <m/>
    <m/>
    <m/>
    <m/>
    <m/>
    <m/>
    <s v=""/>
    <s v=""/>
    <m/>
    <m/>
    <m/>
    <m/>
    <m/>
    <m/>
    <m/>
    <m/>
    <m/>
    <m/>
    <n v="282100000"/>
    <m/>
    <m/>
    <m/>
    <m/>
    <m/>
    <m/>
    <m/>
    <n v="282100000"/>
    <m/>
    <m/>
    <m/>
    <m/>
    <n v="0.72602739726027399"/>
    <s v="AA+"/>
    <n v="0.69910000000000005"/>
    <m/>
    <m/>
    <m/>
    <m/>
    <m/>
    <m/>
    <m/>
    <m/>
    <m/>
    <m/>
    <m/>
    <m/>
    <s v="流动性资产"/>
  </r>
  <r>
    <s v="22恒逸CP003"/>
    <s v="浙江恒逸集团有限公司2022年度第三期短期融资券"/>
    <s v="非金融企业债务融资工具"/>
    <s v="短期融资券、超短期融资券"/>
    <s v="042280132.IB"/>
    <x v="1139"/>
    <n v="1500000"/>
    <n v="150000000"/>
    <x v="6594"/>
    <n v="1209863.01"/>
    <n v="0"/>
    <s v="万能"/>
    <m/>
    <m/>
    <m/>
    <m/>
    <m/>
    <m/>
    <m/>
    <m/>
    <m/>
    <m/>
    <m/>
    <m/>
    <m/>
    <s v=""/>
    <s v=""/>
    <m/>
    <m/>
    <m/>
    <m/>
    <m/>
    <m/>
    <m/>
    <m/>
    <m/>
    <m/>
    <n v="149700000"/>
    <m/>
    <m/>
    <m/>
    <m/>
    <m/>
    <m/>
    <m/>
    <n v="149700000"/>
    <m/>
    <m/>
    <m/>
    <m/>
    <n v="0.87671232876712302"/>
    <s v="AA+"/>
    <n v="0.83130000000000004"/>
    <m/>
    <m/>
    <m/>
    <m/>
    <m/>
    <m/>
    <m/>
    <m/>
    <m/>
    <m/>
    <m/>
    <m/>
    <s v="流动性资产"/>
  </r>
  <r>
    <s v="22津南城投CP001"/>
    <s v="天津津南城市建设投资有限公司2022年度第一期短期融资券"/>
    <s v="非金融企业债务融资工具"/>
    <s v="短期融资券、超短期融资券"/>
    <s v="042280156.IB"/>
    <x v="19"/>
    <n v="1500000"/>
    <n v="150000000"/>
    <x v="6595"/>
    <n v="1064383.56"/>
    <n v="0"/>
    <s v="万能"/>
    <m/>
    <m/>
    <m/>
    <m/>
    <m/>
    <m/>
    <m/>
    <m/>
    <m/>
    <m/>
    <m/>
    <m/>
    <m/>
    <s v=""/>
    <s v=""/>
    <m/>
    <m/>
    <m/>
    <m/>
    <m/>
    <m/>
    <m/>
    <m/>
    <m/>
    <m/>
    <n v="150045000"/>
    <m/>
    <m/>
    <m/>
    <m/>
    <m/>
    <m/>
    <m/>
    <n v="150045000"/>
    <m/>
    <m/>
    <m/>
    <m/>
    <n v="0.90136986301369904"/>
    <s v="AA+"/>
    <n v="0.85599999999999998"/>
    <m/>
    <m/>
    <m/>
    <m/>
    <m/>
    <m/>
    <m/>
    <m/>
    <m/>
    <m/>
    <m/>
    <m/>
    <s v="流动性资产"/>
  </r>
  <r>
    <s v="15国开18"/>
    <s v="国家开发银行2015年第十八期金融债券"/>
    <s v="金融债"/>
    <s v="政策性金融债券"/>
    <s v="150218.IB"/>
    <x v="240"/>
    <n v="8500000"/>
    <n v="850000000"/>
    <x v="6596"/>
    <n v="20293342.469999999"/>
    <n v="0"/>
    <s v="万能"/>
    <m/>
    <m/>
    <m/>
    <m/>
    <m/>
    <m/>
    <m/>
    <m/>
    <m/>
    <m/>
    <m/>
    <m/>
    <m/>
    <s v=""/>
    <s v=""/>
    <m/>
    <m/>
    <m/>
    <m/>
    <m/>
    <m/>
    <m/>
    <m/>
    <m/>
    <m/>
    <n v="876605000"/>
    <m/>
    <m/>
    <m/>
    <m/>
    <m/>
    <m/>
    <m/>
    <n v="876605000"/>
    <m/>
    <m/>
    <m/>
    <m/>
    <n v="3.36438356164384"/>
    <s v=""/>
    <n v="3.0756999999999999"/>
    <m/>
    <m/>
    <m/>
    <m/>
    <m/>
    <m/>
    <m/>
    <m/>
    <m/>
    <m/>
    <m/>
    <m/>
    <s v="固定收益类资产"/>
  </r>
  <r>
    <s v="16国开10"/>
    <s v="国家开发银行2016年第十期金融债券"/>
    <s v="金融债"/>
    <s v="政策性金融债券"/>
    <s v="160210.IB"/>
    <x v="240"/>
    <n v="9000000"/>
    <n v="900000000"/>
    <x v="6597"/>
    <n v="2038684.93"/>
    <n v="0"/>
    <s v="万能"/>
    <m/>
    <m/>
    <m/>
    <m/>
    <m/>
    <m/>
    <m/>
    <m/>
    <m/>
    <m/>
    <m/>
    <m/>
    <m/>
    <s v=""/>
    <s v=""/>
    <m/>
    <m/>
    <m/>
    <m/>
    <m/>
    <m/>
    <m/>
    <m/>
    <m/>
    <m/>
    <n v="911520000"/>
    <m/>
    <m/>
    <m/>
    <m/>
    <m/>
    <m/>
    <m/>
    <n v="911520000"/>
    <m/>
    <m/>
    <m/>
    <m/>
    <n v="3.93150684931507"/>
    <s v=""/>
    <n v="3.6511"/>
    <m/>
    <m/>
    <m/>
    <m/>
    <m/>
    <m/>
    <m/>
    <m/>
    <m/>
    <m/>
    <m/>
    <m/>
    <s v="固定收益类资产"/>
  </r>
  <r>
    <s v="16进出03"/>
    <s v="中国进出口银行2016年第三期金融债券"/>
    <s v="金融债"/>
    <s v="政策性金融债券"/>
    <s v="160303.IB"/>
    <x v="1185"/>
    <n v="3300000"/>
    <n v="330000000"/>
    <x v="6598"/>
    <n v="2047265.75"/>
    <n v="0"/>
    <s v="万能"/>
    <m/>
    <m/>
    <m/>
    <m/>
    <m/>
    <m/>
    <m/>
    <m/>
    <m/>
    <m/>
    <m/>
    <m/>
    <m/>
    <s v=""/>
    <s v=""/>
    <m/>
    <m/>
    <m/>
    <m/>
    <m/>
    <m/>
    <m/>
    <m/>
    <m/>
    <m/>
    <n v="335874000"/>
    <m/>
    <m/>
    <m/>
    <m/>
    <m/>
    <m/>
    <m/>
    <n v="335874000"/>
    <m/>
    <m/>
    <m/>
    <m/>
    <n v="3.81643835616438"/>
    <s v=""/>
    <n v="3.532"/>
    <m/>
    <m/>
    <m/>
    <m/>
    <m/>
    <m/>
    <m/>
    <m/>
    <m/>
    <m/>
    <m/>
    <m/>
    <s v="固定收益类资产"/>
  </r>
  <r>
    <s v="16农发18"/>
    <s v="中国农业发展银行2016年第十八期金融债券"/>
    <s v="金融债"/>
    <s v="政策性金融债券"/>
    <s v="160418.IB"/>
    <x v="156"/>
    <n v="2200000"/>
    <n v="220000000"/>
    <x v="6599"/>
    <n v="194202.74"/>
    <n v="0"/>
    <s v="万能"/>
    <m/>
    <m/>
    <m/>
    <m/>
    <m/>
    <m/>
    <m/>
    <m/>
    <m/>
    <m/>
    <m/>
    <m/>
    <m/>
    <s v=""/>
    <s v=""/>
    <m/>
    <m/>
    <m/>
    <m/>
    <m/>
    <m/>
    <m/>
    <m/>
    <m/>
    <m/>
    <n v="226138000"/>
    <m/>
    <m/>
    <m/>
    <m/>
    <m/>
    <m/>
    <m/>
    <n v="226138000"/>
    <m/>
    <m/>
    <m/>
    <m/>
    <n v="3.9780821917808198"/>
    <s v=""/>
    <n v="3.6772999999999998"/>
    <m/>
    <m/>
    <m/>
    <m/>
    <m/>
    <m/>
    <m/>
    <m/>
    <m/>
    <m/>
    <m/>
    <m/>
    <s v="固定收益类资产"/>
  </r>
  <r>
    <s v="21湖南61"/>
    <s v="2021年湖南省地方政府再融资专项债券(四期)-2021年湖南省政府专项债券(五十一期)"/>
    <s v="政府债券"/>
    <s v="地方政府债"/>
    <s v="173830.IB"/>
    <x v="1186"/>
    <n v="10000000"/>
    <n v="1000000000"/>
    <x v="6600"/>
    <n v="3298369.57"/>
    <n v="0"/>
    <s v="万能"/>
    <m/>
    <m/>
    <m/>
    <m/>
    <m/>
    <m/>
    <m/>
    <m/>
    <m/>
    <m/>
    <m/>
    <m/>
    <m/>
    <s v=""/>
    <s v=""/>
    <m/>
    <m/>
    <m/>
    <m/>
    <m/>
    <m/>
    <m/>
    <m/>
    <m/>
    <m/>
    <n v="1023300000"/>
    <m/>
    <m/>
    <m/>
    <m/>
    <m/>
    <m/>
    <m/>
    <n v="1023300000"/>
    <m/>
    <m/>
    <m/>
    <m/>
    <n v="29.413698630136999"/>
    <s v=""/>
    <n v="18.2118"/>
    <m/>
    <m/>
    <m/>
    <m/>
    <m/>
    <m/>
    <m/>
    <m/>
    <m/>
    <m/>
    <m/>
    <m/>
    <s v="固定收益类资产"/>
  </r>
  <r>
    <s v="21广东债84"/>
    <s v="2021年广东省政府专项债券(七十六期)"/>
    <s v="政府债券"/>
    <s v="地方政府债"/>
    <s v="198105.IB"/>
    <x v="1187"/>
    <n v="4800000"/>
    <n v="480000000"/>
    <x v="6601"/>
    <n v="290360.65999999997"/>
    <n v="0"/>
    <s v="万能"/>
    <m/>
    <m/>
    <m/>
    <m/>
    <m/>
    <m/>
    <m/>
    <m/>
    <m/>
    <m/>
    <m/>
    <m/>
    <m/>
    <s v=""/>
    <s v=""/>
    <m/>
    <m/>
    <m/>
    <m/>
    <m/>
    <m/>
    <m/>
    <m/>
    <m/>
    <m/>
    <n v="501840000"/>
    <m/>
    <m/>
    <m/>
    <m/>
    <m/>
    <m/>
    <m/>
    <n v="501840000"/>
    <m/>
    <m/>
    <m/>
    <m/>
    <n v="29.4876712328767"/>
    <s v="AAA"/>
    <n v="18.159600000000001"/>
    <m/>
    <m/>
    <m/>
    <m/>
    <m/>
    <m/>
    <m/>
    <m/>
    <m/>
    <m/>
    <m/>
    <m/>
    <s v="固定收益类资产"/>
  </r>
  <r>
    <s v="21重庆债14"/>
    <s v="2021年重庆市政府专项债券(五期)"/>
    <s v="政府债券"/>
    <s v="地方政府债"/>
    <s v="2171050.IB"/>
    <x v="1188"/>
    <n v="1400000"/>
    <n v="140000000"/>
    <x v="6602"/>
    <n v="86983.61"/>
    <n v="0"/>
    <s v="万能"/>
    <m/>
    <m/>
    <m/>
    <m/>
    <m/>
    <m/>
    <m/>
    <m/>
    <m/>
    <m/>
    <m/>
    <m/>
    <m/>
    <s v=""/>
    <s v=""/>
    <m/>
    <m/>
    <m/>
    <m/>
    <m/>
    <m/>
    <m/>
    <m/>
    <m/>
    <m/>
    <n v="148946000"/>
    <m/>
    <m/>
    <m/>
    <m/>
    <m/>
    <m/>
    <m/>
    <n v="148946000"/>
    <m/>
    <m/>
    <m/>
    <m/>
    <n v="29.4876712328767"/>
    <s v=""/>
    <n v="18.058800000000002"/>
    <m/>
    <m/>
    <m/>
    <m/>
    <m/>
    <m/>
    <m/>
    <m/>
    <m/>
    <m/>
    <m/>
    <m/>
    <s v="固定收益类资产"/>
  </r>
  <r>
    <s v="21重庆债16"/>
    <s v="2021年重庆市政府专项债券(七期)"/>
    <s v="政府债券"/>
    <s v="地方政府债"/>
    <s v="2171225.IB"/>
    <x v="1188"/>
    <n v="300000"/>
    <n v="30000000"/>
    <x v="6603"/>
    <n v="489281.77"/>
    <n v="0"/>
    <s v="万能"/>
    <m/>
    <m/>
    <m/>
    <m/>
    <m/>
    <m/>
    <m/>
    <m/>
    <m/>
    <m/>
    <m/>
    <m/>
    <m/>
    <s v=""/>
    <s v=""/>
    <m/>
    <m/>
    <m/>
    <m/>
    <m/>
    <m/>
    <m/>
    <m/>
    <m/>
    <m/>
    <n v="31362000"/>
    <m/>
    <m/>
    <m/>
    <m/>
    <m/>
    <m/>
    <m/>
    <n v="31362000"/>
    <m/>
    <m/>
    <m/>
    <m/>
    <n v="29.564383561643801"/>
    <s v=""/>
    <n v="17.918600000000001"/>
    <m/>
    <m/>
    <m/>
    <m/>
    <m/>
    <m/>
    <m/>
    <m/>
    <m/>
    <m/>
    <m/>
    <m/>
    <s v="固定收益类资产"/>
  </r>
  <r>
    <s v="21中条山SCP002"/>
    <s v="中条山有色金属集团有限公司2021年度第二期超短期融资券"/>
    <s v="非金融企业债务融资工具"/>
    <s v="短期融资券、超短期融资券"/>
    <s v="012103985.IB"/>
    <x v="1189"/>
    <n v="1500000"/>
    <n v="150000000"/>
    <x v="6604"/>
    <n v="4586301.37"/>
    <n v="0"/>
    <s v="万能"/>
    <m/>
    <m/>
    <m/>
    <m/>
    <m/>
    <m/>
    <m/>
    <m/>
    <m/>
    <m/>
    <m/>
    <m/>
    <m/>
    <s v=""/>
    <s v=""/>
    <m/>
    <m/>
    <m/>
    <m/>
    <m/>
    <m/>
    <m/>
    <m/>
    <m/>
    <m/>
    <n v="150090000"/>
    <m/>
    <m/>
    <m/>
    <m/>
    <m/>
    <m/>
    <m/>
    <n v="150090000"/>
    <m/>
    <m/>
    <m/>
    <m/>
    <n v="0.24931506849315099"/>
    <s v="AA"/>
    <n v="0.25380000000000003"/>
    <m/>
    <m/>
    <m/>
    <m/>
    <m/>
    <m/>
    <m/>
    <m/>
    <m/>
    <m/>
    <m/>
    <m/>
    <s v="流动性资产"/>
  </r>
  <r>
    <s v="21恒逸SCP006"/>
    <s v="浙江恒逸集团有限公司2021年度第六期超短期融资券"/>
    <s v="非金融企业债务融资工具"/>
    <s v="短期融资券、超短期融资券"/>
    <s v="012105491.IB"/>
    <x v="1139"/>
    <n v="1500000"/>
    <n v="150000000"/>
    <x v="6605"/>
    <n v="3392876.71"/>
    <n v="0"/>
    <s v="万能"/>
    <m/>
    <m/>
    <m/>
    <m/>
    <m/>
    <m/>
    <m/>
    <m/>
    <m/>
    <m/>
    <m/>
    <m/>
    <m/>
    <s v=""/>
    <s v=""/>
    <m/>
    <m/>
    <m/>
    <m/>
    <m/>
    <m/>
    <m/>
    <m/>
    <m/>
    <m/>
    <n v="149910000"/>
    <m/>
    <m/>
    <m/>
    <m/>
    <m/>
    <m/>
    <m/>
    <n v="149910000"/>
    <m/>
    <m/>
    <m/>
    <m/>
    <n v="0.38904109589041103"/>
    <s v="AA+"/>
    <n v="0.38219999999999998"/>
    <m/>
    <m/>
    <m/>
    <m/>
    <m/>
    <m/>
    <m/>
    <m/>
    <m/>
    <m/>
    <m/>
    <m/>
    <s v="流动性资产"/>
  </r>
  <r>
    <s v="21金科地产SCP004"/>
    <s v="金科地产集团股份有限公司2021年度第四期超短期融资券"/>
    <s v="非金融企业债务融资工具"/>
    <s v="短期融资券、超短期融资券"/>
    <s v="012105496.IB"/>
    <x v="100"/>
    <n v="2400000"/>
    <n v="240000000"/>
    <x v="6606"/>
    <n v="5767890.4100000001"/>
    <n v="0"/>
    <s v="万能"/>
    <m/>
    <m/>
    <m/>
    <m/>
    <m/>
    <m/>
    <m/>
    <m/>
    <m/>
    <m/>
    <m/>
    <m/>
    <m/>
    <s v=""/>
    <s v=""/>
    <m/>
    <m/>
    <m/>
    <m/>
    <m/>
    <m/>
    <m/>
    <m/>
    <m/>
    <m/>
    <n v="167160000"/>
    <m/>
    <m/>
    <m/>
    <m/>
    <m/>
    <m/>
    <m/>
    <n v="167160000"/>
    <m/>
    <m/>
    <m/>
    <m/>
    <n v="0.38904109589041103"/>
    <s v="AAA"/>
    <n v="0.26860000000000001"/>
    <m/>
    <m/>
    <m/>
    <m/>
    <m/>
    <m/>
    <m/>
    <m/>
    <m/>
    <m/>
    <m/>
    <m/>
    <s v="流动性资产"/>
  </r>
  <r>
    <s v="21大装备SCP001"/>
    <s v="大连装备投资集团有限公司2021年度第一期超短期融资券"/>
    <s v="非金融企业债务融资工具"/>
    <s v="短期融资券、超短期融资券"/>
    <s v="012105503.IB"/>
    <x v="1190"/>
    <n v="600000"/>
    <n v="60000000"/>
    <x v="6607"/>
    <n v="967890.41"/>
    <n v="0"/>
    <s v="万能"/>
    <m/>
    <m/>
    <m/>
    <m/>
    <m/>
    <m/>
    <m/>
    <m/>
    <m/>
    <m/>
    <m/>
    <m/>
    <m/>
    <s v=""/>
    <s v=""/>
    <m/>
    <m/>
    <m/>
    <m/>
    <m/>
    <m/>
    <m/>
    <m/>
    <m/>
    <m/>
    <n v="60060000"/>
    <m/>
    <m/>
    <m/>
    <m/>
    <m/>
    <m/>
    <m/>
    <n v="60060000"/>
    <m/>
    <m/>
    <m/>
    <m/>
    <n v="0.145205479452055"/>
    <s v="AA+"/>
    <n v="0.14710000000000001"/>
    <m/>
    <m/>
    <m/>
    <m/>
    <m/>
    <m/>
    <m/>
    <m/>
    <m/>
    <m/>
    <m/>
    <m/>
    <s v="流动性资产"/>
  </r>
  <r>
    <s v="22武清经开SCP001"/>
    <s v="天津武清经济技术开发区有限公司2022年度第一期超短期融资券"/>
    <s v="非金融企业债务融资工具"/>
    <s v="短期融资券、超短期融资券"/>
    <s v="012200113.IB"/>
    <x v="1191"/>
    <n v="3000000"/>
    <n v="300000000"/>
    <x v="6608"/>
    <n v="2459178.08"/>
    <n v="0"/>
    <s v="万能"/>
    <m/>
    <m/>
    <m/>
    <m/>
    <m/>
    <m/>
    <m/>
    <m/>
    <m/>
    <m/>
    <m/>
    <m/>
    <m/>
    <s v=""/>
    <s v=""/>
    <m/>
    <m/>
    <m/>
    <m/>
    <m/>
    <m/>
    <m/>
    <m/>
    <m/>
    <m/>
    <n v="301020000"/>
    <m/>
    <m/>
    <m/>
    <m/>
    <m/>
    <m/>
    <m/>
    <n v="301020000"/>
    <m/>
    <m/>
    <m/>
    <m/>
    <n v="0.62191780821917797"/>
    <s v="AA"/>
    <n v="0.60140000000000005"/>
    <m/>
    <m/>
    <m/>
    <m/>
    <m/>
    <m/>
    <m/>
    <m/>
    <m/>
    <m/>
    <m/>
    <m/>
    <s v="流动性资产"/>
  </r>
  <r>
    <s v="22武清经开SCP002"/>
    <s v="天津武清经济技术开发区有限公司2022年度第二期超短期融资券"/>
    <s v="非金融企业债务融资工具"/>
    <s v="短期融资券、超短期融资券"/>
    <s v="012200124.IB"/>
    <x v="1191"/>
    <n v="2670000"/>
    <n v="267000000"/>
    <x v="6609"/>
    <n v="1740986.3"/>
    <n v="0"/>
    <s v="万能"/>
    <m/>
    <m/>
    <m/>
    <m/>
    <m/>
    <m/>
    <m/>
    <m/>
    <m/>
    <m/>
    <m/>
    <m/>
    <m/>
    <s v=""/>
    <s v=""/>
    <m/>
    <m/>
    <m/>
    <m/>
    <m/>
    <m/>
    <m/>
    <m/>
    <m/>
    <m/>
    <n v="268174800"/>
    <m/>
    <m/>
    <m/>
    <m/>
    <m/>
    <m/>
    <m/>
    <n v="268174800"/>
    <m/>
    <m/>
    <m/>
    <m/>
    <n v="0.64931506849315102"/>
    <s v="AA"/>
    <n v="0.62649999999999995"/>
    <m/>
    <m/>
    <m/>
    <m/>
    <m/>
    <m/>
    <m/>
    <m/>
    <m/>
    <m/>
    <m/>
    <m/>
    <s v="流动性资产"/>
  </r>
  <r>
    <s v="金 融 街"/>
    <s v="金 融 街"/>
    <s v="长期股权投资"/>
    <s v="对合营企业和联营企业的长期股权投资"/>
    <s v="000402.SZ"/>
    <x v="1192"/>
    <n v="468615260"/>
    <n v="4921460223.3199997"/>
    <x v="6610"/>
    <n v="0"/>
    <n v="0"/>
    <s v="万能"/>
    <m/>
    <m/>
    <m/>
    <m/>
    <m/>
    <m/>
    <m/>
    <m/>
    <m/>
    <m/>
    <m/>
    <m/>
    <m/>
    <s v="否"/>
    <n v="0.15678362309618399"/>
    <m/>
    <m/>
    <m/>
    <m/>
    <m/>
    <m/>
    <m/>
    <m/>
    <s v="是"/>
    <m/>
    <n v="6458916574.4499998"/>
    <m/>
    <m/>
    <m/>
    <m/>
    <m/>
    <m/>
    <m/>
    <n v="6458916574.4499998"/>
    <m/>
    <m/>
    <m/>
    <m/>
    <s v=""/>
    <s v=""/>
    <s v=""/>
    <m/>
    <m/>
    <m/>
    <m/>
    <m/>
    <m/>
    <m/>
    <m/>
    <m/>
    <m/>
    <m/>
    <m/>
    <s v="权益类资产"/>
  </r>
  <r>
    <s v="金风科技"/>
    <s v="金风科技"/>
    <s v="长期股权投资"/>
    <s v="对合营企业和联营企业的长期股权投资"/>
    <s v="002202.SZ"/>
    <x v="1193"/>
    <n v="528325487"/>
    <n v="7943477027.4799995"/>
    <x v="6611"/>
    <n v="0"/>
    <n v="0"/>
    <s v="万能"/>
    <m/>
    <m/>
    <m/>
    <m/>
    <m/>
    <m/>
    <m/>
    <m/>
    <m/>
    <m/>
    <m/>
    <m/>
    <m/>
    <s v="是"/>
    <n v="0.12504545042613399"/>
    <m/>
    <m/>
    <m/>
    <m/>
    <m/>
    <m/>
    <m/>
    <m/>
    <s v="是"/>
    <m/>
    <n v="8927498709.5200005"/>
    <m/>
    <m/>
    <m/>
    <m/>
    <m/>
    <m/>
    <m/>
    <n v="8927498709.5200005"/>
    <m/>
    <m/>
    <m/>
    <m/>
    <s v=""/>
    <s v=""/>
    <s v=""/>
    <m/>
    <m/>
    <m/>
    <m/>
    <m/>
    <m/>
    <m/>
    <m/>
    <m/>
    <m/>
    <m/>
    <m/>
    <s v="权益类资产"/>
  </r>
  <r>
    <s v="万达信息"/>
    <s v="万达信息"/>
    <s v="长期股权投资"/>
    <s v="对合营企业和联营企业的长期股权投资"/>
    <s v="300168.SZ"/>
    <x v="1194"/>
    <n v="117190000"/>
    <n v="2334073230"/>
    <x v="6612"/>
    <n v="0"/>
    <n v="0"/>
    <s v="万能"/>
    <m/>
    <m/>
    <m/>
    <m/>
    <m/>
    <m/>
    <m/>
    <m/>
    <m/>
    <m/>
    <m/>
    <m/>
    <m/>
    <s v="否"/>
    <n v="9.8679272208445495E-2"/>
    <m/>
    <m/>
    <m/>
    <m/>
    <m/>
    <m/>
    <m/>
    <m/>
    <s v="是"/>
    <m/>
    <n v="2327168714.0599999"/>
    <m/>
    <m/>
    <m/>
    <m/>
    <m/>
    <m/>
    <m/>
    <n v="2327168714.0599999"/>
    <m/>
    <m/>
    <m/>
    <m/>
    <s v=""/>
    <s v=""/>
    <s v=""/>
    <m/>
    <m/>
    <m/>
    <m/>
    <m/>
    <m/>
    <m/>
    <m/>
    <m/>
    <m/>
    <m/>
    <m/>
    <s v="权益类资产"/>
  </r>
  <r>
    <s v="中国农业银行上海分行活期存款"/>
    <s v="中国农业银行上海分行活期存款"/>
    <s v="现金及流动性管理工具"/>
    <s v="活期存款"/>
    <s v=""/>
    <x v="1071"/>
    <n v="0"/>
    <n v="62093.61"/>
    <x v="6613"/>
    <n v="113.98"/>
    <n v="0"/>
    <s v="万能"/>
    <m/>
    <m/>
    <m/>
    <m/>
    <m/>
    <m/>
    <m/>
    <m/>
    <m/>
    <m/>
    <m/>
    <m/>
    <m/>
    <s v=""/>
    <s v=""/>
    <m/>
    <m/>
    <m/>
    <m/>
    <m/>
    <m/>
    <m/>
    <m/>
    <m/>
    <m/>
    <n v="62093.61"/>
    <m/>
    <m/>
    <m/>
    <m/>
    <m/>
    <m/>
    <m/>
    <n v="62093.61"/>
    <m/>
    <m/>
    <m/>
    <m/>
    <s v=""/>
    <s v=""/>
    <s v=""/>
    <m/>
    <m/>
    <m/>
    <m/>
    <m/>
    <m/>
    <m/>
    <m/>
    <m/>
    <m/>
    <m/>
    <m/>
    <s v="流动性资产"/>
  </r>
  <r>
    <s v="中国建设银行北京分行活期存款"/>
    <s v="中国建设银行北京分行活期存款"/>
    <s v="现金及流动性管理工具"/>
    <s v="活期存款"/>
    <s v=""/>
    <x v="235"/>
    <n v="0"/>
    <n v="1208.6500000000001"/>
    <x v="6614"/>
    <n v="0"/>
    <n v="0"/>
    <s v="万能"/>
    <m/>
    <m/>
    <m/>
    <m/>
    <m/>
    <m/>
    <m/>
    <m/>
    <m/>
    <m/>
    <m/>
    <m/>
    <m/>
    <s v=""/>
    <s v=""/>
    <m/>
    <m/>
    <m/>
    <m/>
    <m/>
    <m/>
    <m/>
    <m/>
    <m/>
    <m/>
    <n v="1208.6500000000001"/>
    <m/>
    <m/>
    <m/>
    <m/>
    <m/>
    <m/>
    <m/>
    <n v="1208.6500000000001"/>
    <m/>
    <m/>
    <m/>
    <m/>
    <s v=""/>
    <s v=""/>
    <s v=""/>
    <m/>
    <m/>
    <m/>
    <m/>
    <m/>
    <m/>
    <m/>
    <m/>
    <m/>
    <m/>
    <m/>
    <m/>
    <s v="流动性资产"/>
  </r>
  <r>
    <s v="华夏聚利债券"/>
    <s v="华夏聚利债券型证券投资基金"/>
    <s v="证券投资基金"/>
    <s v="债券型基金"/>
    <s v="000014.OF"/>
    <x v="1088"/>
    <n v="147302331.13"/>
    <n v="250000000"/>
    <x v="6615"/>
    <n v="0"/>
    <n v="0"/>
    <s v="万能"/>
    <m/>
    <m/>
    <m/>
    <m/>
    <m/>
    <m/>
    <m/>
    <m/>
    <m/>
    <m/>
    <m/>
    <m/>
    <m/>
    <s v=""/>
    <s v=""/>
    <m/>
    <m/>
    <m/>
    <m/>
    <m/>
    <m/>
    <m/>
    <m/>
    <m/>
    <m/>
    <n v="255127637.52000001"/>
    <m/>
    <m/>
    <m/>
    <m/>
    <m/>
    <m/>
    <m/>
    <n v="255127637.52000001"/>
    <m/>
    <m/>
    <m/>
    <m/>
    <s v=""/>
    <s v=""/>
    <s v=""/>
    <m/>
    <m/>
    <m/>
    <m/>
    <m/>
    <m/>
    <m/>
    <m/>
    <m/>
    <m/>
    <m/>
    <m/>
    <s v="固定收益类资产"/>
  </r>
  <r>
    <s v="华夏双债增强债券A"/>
    <s v="华夏双债增强债券型证券投资基金"/>
    <s v="证券投资基金"/>
    <s v="债券型基金"/>
    <s v="000047.OF"/>
    <x v="1089"/>
    <n v="127958413.31"/>
    <n v="200000000"/>
    <x v="6616"/>
    <n v="0"/>
    <n v="0"/>
    <s v="万能"/>
    <m/>
    <m/>
    <m/>
    <m/>
    <m/>
    <m/>
    <m/>
    <m/>
    <m/>
    <m/>
    <m/>
    <m/>
    <m/>
    <s v=""/>
    <s v=""/>
    <m/>
    <m/>
    <m/>
    <m/>
    <m/>
    <m/>
    <m/>
    <m/>
    <m/>
    <m/>
    <n v="203197960.34"/>
    <m/>
    <m/>
    <m/>
    <m/>
    <m/>
    <m/>
    <m/>
    <n v="203197960.34"/>
    <m/>
    <m/>
    <m/>
    <m/>
    <s v=""/>
    <s v=""/>
    <s v=""/>
    <m/>
    <m/>
    <m/>
    <m/>
    <m/>
    <m/>
    <m/>
    <m/>
    <m/>
    <m/>
    <m/>
    <m/>
    <s v="固定收益类资产"/>
  </r>
  <r>
    <s v="广发聚鑫债券A"/>
    <s v="广发聚鑫债券型证券投资基金"/>
    <s v="证券投资基金"/>
    <s v="债券型基金"/>
    <s v="000118.OF"/>
    <x v="1195"/>
    <n v="133076981.91"/>
    <n v="204523815.61000001"/>
    <x v="6617"/>
    <n v="0"/>
    <n v="0"/>
    <s v="万能"/>
    <m/>
    <m/>
    <m/>
    <m/>
    <m/>
    <m/>
    <m/>
    <m/>
    <m/>
    <m/>
    <m/>
    <m/>
    <m/>
    <s v=""/>
    <s v=""/>
    <m/>
    <m/>
    <m/>
    <m/>
    <m/>
    <m/>
    <m/>
    <m/>
    <m/>
    <m/>
    <n v="190526315"/>
    <m/>
    <m/>
    <m/>
    <m/>
    <m/>
    <m/>
    <m/>
    <n v="190526315"/>
    <m/>
    <m/>
    <m/>
    <m/>
    <s v=""/>
    <s v=""/>
    <s v=""/>
    <m/>
    <m/>
    <m/>
    <m/>
    <m/>
    <m/>
    <m/>
    <m/>
    <m/>
    <m/>
    <m/>
    <m/>
    <s v="固定收益类资产"/>
  </r>
  <r>
    <s v="易方达裕丰回报债券"/>
    <s v="易方达裕丰回报债券型证券投资基金"/>
    <s v="证券投资基金"/>
    <s v="债券型基金"/>
    <s v="000171.OF"/>
    <x v="1196"/>
    <n v="1199071974.55"/>
    <n v="2465633148.6500001"/>
    <x v="6618"/>
    <n v="0"/>
    <n v="0"/>
    <s v="万能"/>
    <m/>
    <m/>
    <m/>
    <m/>
    <m/>
    <m/>
    <m/>
    <m/>
    <m/>
    <m/>
    <m/>
    <m/>
    <m/>
    <s v=""/>
    <s v=""/>
    <m/>
    <m/>
    <m/>
    <m/>
    <m/>
    <m/>
    <m/>
    <m/>
    <m/>
    <m/>
    <n v="1973672470.1099999"/>
    <m/>
    <m/>
    <m/>
    <m/>
    <m/>
    <m/>
    <m/>
    <n v="1973672470.1099999"/>
    <m/>
    <m/>
    <m/>
    <m/>
    <s v=""/>
    <s v=""/>
    <s v=""/>
    <m/>
    <m/>
    <m/>
    <m/>
    <m/>
    <m/>
    <m/>
    <m/>
    <m/>
    <m/>
    <m/>
    <m/>
    <s v="固定收益类资产"/>
  </r>
  <r>
    <s v="鹏华双债保利债券"/>
    <s v="鹏华双债保利债券型证券投资基金"/>
    <s v="证券投资基金"/>
    <s v="债券型基金"/>
    <s v="000338.OF"/>
    <x v="1197"/>
    <n v="623975508.92999995"/>
    <n v="800000000"/>
    <x v="6619"/>
    <n v="0"/>
    <n v="0"/>
    <s v="万能"/>
    <m/>
    <m/>
    <m/>
    <m/>
    <m/>
    <m/>
    <m/>
    <m/>
    <m/>
    <m/>
    <m/>
    <m/>
    <m/>
    <s v=""/>
    <s v=""/>
    <m/>
    <m/>
    <m/>
    <m/>
    <m/>
    <m/>
    <m/>
    <m/>
    <m/>
    <m/>
    <n v="722251651.59000003"/>
    <m/>
    <m/>
    <m/>
    <m/>
    <m/>
    <m/>
    <m/>
    <n v="722251651.59000003"/>
    <m/>
    <m/>
    <m/>
    <m/>
    <s v=""/>
    <s v=""/>
    <s v=""/>
    <m/>
    <m/>
    <m/>
    <m/>
    <m/>
    <m/>
    <m/>
    <m/>
    <m/>
    <m/>
    <m/>
    <m/>
    <s v="固定收益类资产"/>
  </r>
  <r>
    <s v="华夏债券C"/>
    <s v="华夏债券投资基金"/>
    <s v="证券投资基金"/>
    <s v="债券型基金"/>
    <s v="001003.OF"/>
    <x v="1090"/>
    <n v="364145767.93000001"/>
    <n v="450000000"/>
    <x v="6620"/>
    <n v="0"/>
    <n v="0"/>
    <s v="万能"/>
    <m/>
    <m/>
    <m/>
    <m/>
    <m/>
    <m/>
    <m/>
    <m/>
    <m/>
    <m/>
    <m/>
    <m/>
    <m/>
    <s v=""/>
    <s v=""/>
    <m/>
    <m/>
    <m/>
    <m/>
    <m/>
    <m/>
    <m/>
    <m/>
    <m/>
    <m/>
    <n v="455182209.91000003"/>
    <m/>
    <m/>
    <m/>
    <m/>
    <m/>
    <m/>
    <m/>
    <n v="455182209.91000003"/>
    <m/>
    <m/>
    <m/>
    <m/>
    <s v=""/>
    <s v=""/>
    <s v=""/>
    <m/>
    <m/>
    <m/>
    <m/>
    <m/>
    <m/>
    <m/>
    <m/>
    <m/>
    <m/>
    <m/>
    <m/>
    <s v="固定收益类资产"/>
  </r>
  <r>
    <s v="华夏可转债增强债券A"/>
    <s v="华夏可转债增强债券型证券投资基金"/>
    <s v="证券投资基金"/>
    <s v="债券型基金"/>
    <s v="001045.OF"/>
    <x v="1091"/>
    <n v="237143897.06999999"/>
    <n v="400000000"/>
    <x v="6621"/>
    <n v="0"/>
    <n v="0"/>
    <s v="万能"/>
    <m/>
    <m/>
    <m/>
    <m/>
    <m/>
    <m/>
    <m/>
    <m/>
    <m/>
    <m/>
    <m/>
    <m/>
    <m/>
    <s v=""/>
    <s v=""/>
    <m/>
    <m/>
    <m/>
    <m/>
    <m/>
    <m/>
    <m/>
    <m/>
    <m/>
    <m/>
    <n v="332950031.49000001"/>
    <m/>
    <m/>
    <m/>
    <m/>
    <m/>
    <m/>
    <m/>
    <n v="332950031.49000001"/>
    <m/>
    <m/>
    <m/>
    <m/>
    <s v=""/>
    <s v=""/>
    <s v=""/>
    <m/>
    <m/>
    <m/>
    <m/>
    <m/>
    <m/>
    <m/>
    <m/>
    <m/>
    <m/>
    <m/>
    <m/>
    <s v="固定收益类资产"/>
  </r>
  <r>
    <s v="华夏鼎利债券A"/>
    <s v="华夏鼎利债券型发起式证券投资基金"/>
    <s v="证券投资基金"/>
    <s v="债券型基金"/>
    <s v="002459.OF"/>
    <x v="1093"/>
    <n v="590295818.57000005"/>
    <n v="800000000"/>
    <x v="6622"/>
    <n v="0"/>
    <n v="0"/>
    <s v="万能"/>
    <m/>
    <m/>
    <m/>
    <m/>
    <m/>
    <m/>
    <m/>
    <m/>
    <m/>
    <m/>
    <m/>
    <m/>
    <m/>
    <s v=""/>
    <s v=""/>
    <m/>
    <m/>
    <m/>
    <m/>
    <m/>
    <m/>
    <m/>
    <m/>
    <m/>
    <m/>
    <n v="774468113.96000004"/>
    <m/>
    <m/>
    <m/>
    <m/>
    <m/>
    <m/>
    <m/>
    <n v="774468113.96000004"/>
    <m/>
    <m/>
    <m/>
    <m/>
    <s v=""/>
    <s v=""/>
    <s v=""/>
    <m/>
    <m/>
    <m/>
    <m/>
    <m/>
    <m/>
    <m/>
    <m/>
    <m/>
    <m/>
    <m/>
    <m/>
    <s v="固定收益类资产"/>
  </r>
  <r>
    <s v="兴全恒益债券A"/>
    <s v="兴全恒益债券型证券投资基金"/>
    <s v="证券投资基金"/>
    <s v="债券型基金"/>
    <s v="004952.OF"/>
    <x v="1094"/>
    <n v="154344034.56999999"/>
    <n v="200000000"/>
    <x v="6623"/>
    <n v="0"/>
    <n v="0"/>
    <s v="万能"/>
    <m/>
    <m/>
    <m/>
    <m/>
    <m/>
    <m/>
    <m/>
    <m/>
    <m/>
    <m/>
    <m/>
    <m/>
    <m/>
    <s v=""/>
    <s v=""/>
    <m/>
    <m/>
    <m/>
    <m/>
    <m/>
    <m/>
    <m/>
    <m/>
    <m/>
    <m/>
    <n v="206821006.31999999"/>
    <m/>
    <m/>
    <m/>
    <m/>
    <m/>
    <m/>
    <m/>
    <n v="206821006.31999999"/>
    <m/>
    <m/>
    <m/>
    <m/>
    <s v=""/>
    <s v=""/>
    <s v=""/>
    <m/>
    <m/>
    <m/>
    <m/>
    <m/>
    <m/>
    <m/>
    <m/>
    <m/>
    <m/>
    <m/>
    <m/>
    <s v="固定收益类资产"/>
  </r>
  <r>
    <s v="博时宏观回报债券A/B"/>
    <s v="博时宏观回报债券型证券投资基金"/>
    <s v="证券投资基金"/>
    <s v="债券型基金"/>
    <s v="050016.OF"/>
    <x v="1198"/>
    <n v="713775160.60000002"/>
    <n v="1000000000"/>
    <x v="6624"/>
    <n v="0"/>
    <n v="0"/>
    <s v="万能"/>
    <m/>
    <m/>
    <m/>
    <m/>
    <m/>
    <m/>
    <m/>
    <m/>
    <m/>
    <m/>
    <m/>
    <m/>
    <m/>
    <s v=""/>
    <s v=""/>
    <m/>
    <m/>
    <m/>
    <m/>
    <m/>
    <m/>
    <m/>
    <m/>
    <m/>
    <m/>
    <n v="994288798.72000003"/>
    <m/>
    <m/>
    <m/>
    <m/>
    <m/>
    <m/>
    <m/>
    <n v="994288798.72000003"/>
    <m/>
    <m/>
    <m/>
    <m/>
    <s v=""/>
    <s v=""/>
    <s v=""/>
    <m/>
    <m/>
    <m/>
    <m/>
    <m/>
    <m/>
    <m/>
    <m/>
    <m/>
    <m/>
    <m/>
    <m/>
    <s v="固定收益类资产"/>
  </r>
  <r>
    <s v="博时天颐债券A"/>
    <s v="博时天颐债券型证券投资基金"/>
    <s v="证券投资基金"/>
    <s v="债券型基金"/>
    <s v="050023.OF"/>
    <x v="1199"/>
    <n v="330032343.23000002"/>
    <n v="500000000"/>
    <x v="6625"/>
    <n v="0"/>
    <n v="0"/>
    <s v="万能"/>
    <m/>
    <m/>
    <m/>
    <m/>
    <m/>
    <m/>
    <m/>
    <m/>
    <m/>
    <m/>
    <m/>
    <m/>
    <m/>
    <s v=""/>
    <s v=""/>
    <m/>
    <m/>
    <m/>
    <m/>
    <m/>
    <m/>
    <m/>
    <m/>
    <m/>
    <m/>
    <n v="489767997.35000002"/>
    <m/>
    <m/>
    <m/>
    <m/>
    <m/>
    <m/>
    <m/>
    <n v="489767997.35000002"/>
    <m/>
    <m/>
    <m/>
    <m/>
    <s v=""/>
    <s v=""/>
    <s v=""/>
    <m/>
    <m/>
    <m/>
    <m/>
    <m/>
    <m/>
    <m/>
    <m/>
    <m/>
    <m/>
    <m/>
    <m/>
    <s v="固定收益类资产"/>
  </r>
  <r>
    <s v="易方达增强回报债券A"/>
    <s v="易方达增强回报债券型证券投资基金"/>
    <s v="证券投资基金"/>
    <s v="债券型基金"/>
    <s v="110017.OF"/>
    <x v="1097"/>
    <n v="757195671.12"/>
    <n v="1045368282.51"/>
    <x v="6626"/>
    <n v="0"/>
    <n v="0"/>
    <s v="万能"/>
    <m/>
    <m/>
    <m/>
    <m/>
    <m/>
    <m/>
    <m/>
    <m/>
    <m/>
    <m/>
    <m/>
    <m/>
    <m/>
    <s v=""/>
    <s v=""/>
    <m/>
    <m/>
    <m/>
    <m/>
    <m/>
    <m/>
    <m/>
    <m/>
    <m/>
    <m/>
    <n v="1029028917.05"/>
    <m/>
    <m/>
    <m/>
    <m/>
    <m/>
    <m/>
    <m/>
    <n v="1029028917.05"/>
    <m/>
    <m/>
    <m/>
    <m/>
    <s v=""/>
    <s v=""/>
    <s v=""/>
    <m/>
    <m/>
    <m/>
    <m/>
    <m/>
    <m/>
    <m/>
    <m/>
    <m/>
    <m/>
    <m/>
    <m/>
    <s v="固定收益类资产"/>
  </r>
  <r>
    <s v="南方广利回报债券A/B"/>
    <s v="南方广利回报债券型证券投资基金"/>
    <s v="证券投资基金"/>
    <s v="债券型基金"/>
    <s v="202105.OF"/>
    <x v="1200"/>
    <n v="185643502.47"/>
    <n v="300000000"/>
    <x v="6627"/>
    <n v="0"/>
    <n v="0"/>
    <s v="万能"/>
    <m/>
    <m/>
    <m/>
    <m/>
    <m/>
    <m/>
    <m/>
    <m/>
    <m/>
    <m/>
    <m/>
    <m/>
    <m/>
    <s v=""/>
    <s v=""/>
    <m/>
    <m/>
    <m/>
    <m/>
    <m/>
    <m/>
    <m/>
    <m/>
    <m/>
    <m/>
    <n v="279393471.22000003"/>
    <m/>
    <m/>
    <m/>
    <m/>
    <m/>
    <m/>
    <m/>
    <n v="279393471.22000003"/>
    <m/>
    <m/>
    <m/>
    <m/>
    <s v=""/>
    <s v=""/>
    <s v=""/>
    <m/>
    <m/>
    <m/>
    <m/>
    <m/>
    <m/>
    <m/>
    <m/>
    <m/>
    <m/>
    <m/>
    <m/>
    <s v="固定收益类资产"/>
  </r>
  <r>
    <s v="鹏华信用增利债券A"/>
    <s v="鹏华信用增利债券型证券投资基金"/>
    <s v="证券投资基金"/>
    <s v="债券型基金"/>
    <s v="206003.OF"/>
    <x v="1201"/>
    <n v="217895845.44"/>
    <n v="300000000"/>
    <x v="6628"/>
    <n v="0"/>
    <n v="0"/>
    <s v="万能"/>
    <m/>
    <m/>
    <m/>
    <m/>
    <m/>
    <m/>
    <m/>
    <m/>
    <m/>
    <m/>
    <m/>
    <m/>
    <m/>
    <s v=""/>
    <s v=""/>
    <m/>
    <m/>
    <m/>
    <m/>
    <m/>
    <m/>
    <m/>
    <m/>
    <m/>
    <m/>
    <n v="272565913.06"/>
    <m/>
    <m/>
    <m/>
    <m/>
    <m/>
    <m/>
    <m/>
    <n v="272565913.06"/>
    <m/>
    <m/>
    <m/>
    <m/>
    <s v=""/>
    <s v=""/>
    <s v=""/>
    <m/>
    <m/>
    <m/>
    <m/>
    <m/>
    <m/>
    <m/>
    <m/>
    <m/>
    <m/>
    <m/>
    <m/>
    <s v="固定收益类资产"/>
  </r>
  <r>
    <s v="Meto Target Limited"/>
    <s v="Meto Target Limited"/>
    <s v="境外权益类资产（对子公司、合营企业和联营企业的长期股权投资）"/>
    <s v="境外权益类资产（对子公司、合营企业和联营企业的长期股权投资）"/>
    <m/>
    <x v="1202"/>
    <m/>
    <n v="0.89"/>
    <x v="6629"/>
    <m/>
    <m/>
    <s v="传统"/>
    <m/>
    <m/>
    <m/>
    <m/>
    <m/>
    <m/>
    <m/>
    <m/>
    <m/>
    <m/>
    <m/>
    <m/>
    <m/>
    <s v="否"/>
    <n v="1"/>
    <m/>
    <m/>
    <m/>
    <m/>
    <m/>
    <m/>
    <m/>
    <m/>
    <m/>
    <m/>
    <m/>
    <m/>
    <m/>
    <m/>
    <m/>
    <m/>
    <m/>
    <m/>
    <n v="0.89"/>
    <m/>
    <m/>
    <m/>
    <m/>
    <m/>
    <m/>
    <m/>
    <m/>
    <m/>
    <m/>
    <m/>
    <m/>
    <m/>
    <m/>
    <m/>
    <m/>
    <m/>
    <m/>
    <m/>
    <s v="权益类资产"/>
  </r>
  <r>
    <s v="厚德成都金融广场"/>
    <s v="厚德成都金融广场项目（成都厚德天府置业有限公司）"/>
    <s v="投资性房地产"/>
    <s v="投资性不动产物权"/>
    <m/>
    <x v="1203"/>
    <m/>
    <n v="3069332000"/>
    <x v="6630"/>
    <m/>
    <m/>
    <s v="传统"/>
    <m/>
    <m/>
    <m/>
    <m/>
    <m/>
    <m/>
    <m/>
    <m/>
    <m/>
    <m/>
    <m/>
    <m/>
    <m/>
    <m/>
    <m/>
    <m/>
    <m/>
    <m/>
    <m/>
    <m/>
    <m/>
    <m/>
    <m/>
    <m/>
    <m/>
    <m/>
    <m/>
    <m/>
    <m/>
    <m/>
    <s v="成都"/>
    <d v="2018-05-30T00:00:00"/>
    <s v="历史价值"/>
    <n v="3069332000"/>
    <m/>
    <m/>
    <m/>
    <m/>
    <m/>
    <m/>
    <m/>
    <m/>
    <m/>
    <m/>
    <m/>
    <m/>
    <m/>
    <m/>
    <m/>
    <m/>
    <m/>
    <m/>
    <m/>
    <s v="不动产类资产"/>
  </r>
  <r>
    <s v="温州金融广场"/>
    <s v="温州金融广场项目（温州荣悦置业有限公司）"/>
    <s v="投资性房地产"/>
    <s v="投资性不动产物权"/>
    <m/>
    <x v="1204"/>
    <m/>
    <n v="2400150000"/>
    <x v="6631"/>
    <m/>
    <m/>
    <s v="传统"/>
    <m/>
    <m/>
    <m/>
    <m/>
    <m/>
    <m/>
    <m/>
    <m/>
    <m/>
    <m/>
    <m/>
    <m/>
    <m/>
    <m/>
    <m/>
    <m/>
    <m/>
    <m/>
    <m/>
    <m/>
    <m/>
    <m/>
    <m/>
    <m/>
    <m/>
    <m/>
    <m/>
    <m/>
    <m/>
    <m/>
    <s v="温州"/>
    <d v="2018-05-30T00:00:00"/>
    <s v="历史价值"/>
    <n v="2400150000"/>
    <m/>
    <m/>
    <m/>
    <m/>
    <m/>
    <m/>
    <m/>
    <m/>
    <m/>
    <m/>
    <m/>
    <m/>
    <m/>
    <m/>
    <m/>
    <m/>
    <m/>
    <m/>
    <m/>
    <s v="不动产类资产"/>
  </r>
  <r>
    <s v="沈阳国际大厦"/>
    <s v="沈阳国际大厦项目（沈阳广和置业有限公司）"/>
    <s v="投资性房地产"/>
    <s v="投资性不动产物权"/>
    <m/>
    <x v="1205"/>
    <m/>
    <n v="5852000000"/>
    <x v="6632"/>
    <m/>
    <m/>
    <s v="传统"/>
    <m/>
    <m/>
    <m/>
    <m/>
    <m/>
    <m/>
    <m/>
    <m/>
    <m/>
    <m/>
    <m/>
    <m/>
    <m/>
    <m/>
    <m/>
    <m/>
    <m/>
    <m/>
    <m/>
    <m/>
    <m/>
    <m/>
    <m/>
    <m/>
    <m/>
    <m/>
    <m/>
    <m/>
    <m/>
    <m/>
    <s v="沈阳"/>
    <d v="2018-05-30T00:00:00"/>
    <s v="历史价值"/>
    <n v="5852000000"/>
    <m/>
    <m/>
    <m/>
    <m/>
    <m/>
    <m/>
    <m/>
    <m/>
    <m/>
    <m/>
    <m/>
    <m/>
    <m/>
    <m/>
    <m/>
    <m/>
    <m/>
    <m/>
    <m/>
    <s v="不动产类资产"/>
  </r>
  <r>
    <s v="应收保费"/>
    <s v="应收保费"/>
    <s v="应收保费"/>
    <s v="应收保费"/>
    <m/>
    <x v="1202"/>
    <m/>
    <n v="102595283.92000006"/>
    <x v="6633"/>
    <m/>
    <m/>
    <s v="传统"/>
    <m/>
    <m/>
    <m/>
    <m/>
    <m/>
    <m/>
    <m/>
    <m/>
    <m/>
    <m/>
    <m/>
    <m/>
    <m/>
    <m/>
    <m/>
    <m/>
    <m/>
    <m/>
    <m/>
    <m/>
    <m/>
    <m/>
    <m/>
    <m/>
    <m/>
    <m/>
    <m/>
    <m/>
    <m/>
    <m/>
    <m/>
    <m/>
    <m/>
    <m/>
    <m/>
    <m/>
    <m/>
    <m/>
    <m/>
    <m/>
    <m/>
    <m/>
    <m/>
    <m/>
    <m/>
    <m/>
    <m/>
    <m/>
    <m/>
    <m/>
    <s v="否"/>
    <n v="3"/>
    <m/>
    <s v="非投资资产"/>
  </r>
  <r>
    <s v="应收保费"/>
    <s v="应收保费"/>
    <s v="应收保费"/>
    <s v="应收保费"/>
    <m/>
    <x v="1202"/>
    <m/>
    <n v="23182.520000000044"/>
    <x v="6634"/>
    <m/>
    <m/>
    <s v="传统"/>
    <m/>
    <m/>
    <m/>
    <m/>
    <m/>
    <m/>
    <m/>
    <m/>
    <m/>
    <m/>
    <m/>
    <m/>
    <m/>
    <m/>
    <m/>
    <m/>
    <m/>
    <m/>
    <m/>
    <m/>
    <m/>
    <m/>
    <m/>
    <m/>
    <m/>
    <m/>
    <m/>
    <m/>
    <m/>
    <m/>
    <m/>
    <m/>
    <m/>
    <m/>
    <m/>
    <m/>
    <m/>
    <m/>
    <m/>
    <m/>
    <m/>
    <m/>
    <m/>
    <m/>
    <m/>
    <m/>
    <m/>
    <m/>
    <m/>
    <m/>
    <s v="否"/>
    <n v="9"/>
    <m/>
    <s v="非投资资产"/>
  </r>
  <r>
    <s v="应收保费"/>
    <s v="应收保费"/>
    <s v="应收保费"/>
    <s v="应收保费"/>
    <m/>
    <x v="1202"/>
    <m/>
    <n v="140430.82000000004"/>
    <x v="6635"/>
    <m/>
    <m/>
    <s v="传统"/>
    <m/>
    <m/>
    <m/>
    <m/>
    <m/>
    <m/>
    <m/>
    <m/>
    <m/>
    <m/>
    <m/>
    <m/>
    <m/>
    <m/>
    <m/>
    <m/>
    <m/>
    <m/>
    <m/>
    <m/>
    <m/>
    <m/>
    <m/>
    <m/>
    <m/>
    <m/>
    <m/>
    <m/>
    <m/>
    <m/>
    <m/>
    <m/>
    <m/>
    <m/>
    <m/>
    <m/>
    <m/>
    <m/>
    <m/>
    <m/>
    <m/>
    <m/>
    <m/>
    <m/>
    <m/>
    <m/>
    <m/>
    <m/>
    <m/>
    <m/>
    <s v="否"/>
    <n v="15"/>
    <m/>
    <s v="非投资资产"/>
  </r>
  <r>
    <s v="预付赔款"/>
    <s v="预付赔款"/>
    <s v="其他应收及预付款"/>
    <s v="预付赔款"/>
    <m/>
    <x v="1202"/>
    <m/>
    <n v="1579812.5"/>
    <x v="6636"/>
    <m/>
    <m/>
    <s v="传统"/>
    <m/>
    <m/>
    <m/>
    <m/>
    <m/>
    <m/>
    <m/>
    <m/>
    <m/>
    <m/>
    <m/>
    <m/>
    <m/>
    <m/>
    <m/>
    <m/>
    <m/>
    <m/>
    <m/>
    <m/>
    <m/>
    <m/>
    <m/>
    <m/>
    <m/>
    <m/>
    <m/>
    <m/>
    <m/>
    <m/>
    <m/>
    <m/>
    <m/>
    <m/>
    <m/>
    <m/>
    <m/>
    <m/>
    <m/>
    <m/>
    <m/>
    <m/>
    <m/>
    <m/>
    <m/>
    <m/>
    <m/>
    <m/>
    <m/>
    <m/>
    <m/>
    <s v=" "/>
    <m/>
    <s v="非投资资产"/>
  </r>
  <r>
    <s v="未通过重大保险风险测试的保险业务所对应的应收及预付款项"/>
    <s v="未通过重大保险风险测试的保险业务所对应的应收及预付款项"/>
    <s v="其他应收及预付款"/>
    <s v="未通过重大保险风险测试的保险业务所对应的应收及预付款"/>
    <m/>
    <x v="1202"/>
    <m/>
    <n v="2291000"/>
    <x v="6637"/>
    <m/>
    <m/>
    <s v="万能"/>
    <m/>
    <m/>
    <m/>
    <m/>
    <m/>
    <m/>
    <m/>
    <m/>
    <m/>
    <m/>
    <m/>
    <m/>
    <m/>
    <m/>
    <m/>
    <m/>
    <m/>
    <m/>
    <m/>
    <m/>
    <m/>
    <m/>
    <m/>
    <m/>
    <m/>
    <m/>
    <m/>
    <m/>
    <m/>
    <m/>
    <m/>
    <m/>
    <m/>
    <m/>
    <m/>
    <m/>
    <m/>
    <m/>
    <m/>
    <m/>
    <m/>
    <m/>
    <m/>
    <m/>
    <m/>
    <m/>
    <m/>
    <m/>
    <m/>
    <m/>
    <s v="否"/>
    <n v="3"/>
    <m/>
    <s v="非投资资产"/>
  </r>
  <r>
    <s v="未通过重大保险风险测试的保险业务所对应的应收及预付款项"/>
    <s v="未通过重大保险风险测试的保险业务所对应的应收及预付款项"/>
    <s v="其他应收及预付款"/>
    <s v="未通过重大保险风险测试的保险业务所对应的应收及预付款"/>
    <m/>
    <x v="1202"/>
    <m/>
    <n v="6000"/>
    <x v="6638"/>
    <m/>
    <m/>
    <s v="万能"/>
    <m/>
    <m/>
    <m/>
    <m/>
    <m/>
    <m/>
    <m/>
    <m/>
    <m/>
    <m/>
    <m/>
    <m/>
    <m/>
    <m/>
    <m/>
    <m/>
    <m/>
    <m/>
    <m/>
    <m/>
    <m/>
    <m/>
    <m/>
    <m/>
    <m/>
    <m/>
    <m/>
    <m/>
    <m/>
    <m/>
    <m/>
    <m/>
    <m/>
    <m/>
    <m/>
    <m/>
    <m/>
    <m/>
    <m/>
    <m/>
    <m/>
    <m/>
    <m/>
    <m/>
    <m/>
    <m/>
    <m/>
    <m/>
    <m/>
    <m/>
    <s v="否"/>
    <n v="9"/>
    <m/>
    <s v="非投资资产"/>
  </r>
  <r>
    <s v="除上述外的其他应收及预付款"/>
    <s v="除上述外的其他应收及预付款"/>
    <s v="其他应收及预付款"/>
    <s v="除上述外的其他应收及预付款"/>
    <m/>
    <x v="1202"/>
    <m/>
    <n v="17332671.73"/>
    <x v="6639"/>
    <m/>
    <m/>
    <s v="传统"/>
    <m/>
    <m/>
    <m/>
    <m/>
    <m/>
    <m/>
    <m/>
    <m/>
    <m/>
    <m/>
    <m/>
    <m/>
    <m/>
    <m/>
    <m/>
    <m/>
    <m/>
    <m/>
    <m/>
    <m/>
    <m/>
    <m/>
    <m/>
    <m/>
    <m/>
    <m/>
    <m/>
    <m/>
    <m/>
    <m/>
    <m/>
    <m/>
    <m/>
    <m/>
    <m/>
    <m/>
    <m/>
    <m/>
    <m/>
    <m/>
    <m/>
    <m/>
    <m/>
    <m/>
    <m/>
    <m/>
    <m/>
    <m/>
    <m/>
    <m/>
    <m/>
    <n v="3"/>
    <m/>
    <s v="非投资资产"/>
  </r>
  <r>
    <s v="除上述外的其他应收及预付款"/>
    <s v="除上述外的其他应收及预付款"/>
    <s v="其他应收及预付款"/>
    <s v="除上述外的其他应收及预付款"/>
    <m/>
    <x v="1202"/>
    <m/>
    <n v="17484628.23"/>
    <x v="6640"/>
    <m/>
    <m/>
    <s v="传统"/>
    <m/>
    <m/>
    <m/>
    <m/>
    <m/>
    <m/>
    <m/>
    <m/>
    <m/>
    <m/>
    <m/>
    <m/>
    <m/>
    <m/>
    <m/>
    <m/>
    <m/>
    <m/>
    <m/>
    <m/>
    <m/>
    <m/>
    <m/>
    <m/>
    <m/>
    <m/>
    <m/>
    <m/>
    <m/>
    <m/>
    <m/>
    <m/>
    <m/>
    <m/>
    <m/>
    <m/>
    <m/>
    <m/>
    <m/>
    <m/>
    <m/>
    <m/>
    <m/>
    <m/>
    <m/>
    <m/>
    <m/>
    <m/>
    <m/>
    <m/>
    <m/>
    <n v="9"/>
    <m/>
    <s v="非投资资产"/>
  </r>
  <r>
    <s v="除上述外的其他应收及预付款"/>
    <s v="除上述外的其他应收及预付款"/>
    <s v="其他应收及预付款"/>
    <s v="除上述外的其他应收及预付款"/>
    <m/>
    <x v="1202"/>
    <m/>
    <n v="140978401.11999986"/>
    <x v="6641"/>
    <m/>
    <m/>
    <s v="传统"/>
    <m/>
    <m/>
    <m/>
    <m/>
    <m/>
    <m/>
    <m/>
    <m/>
    <m/>
    <m/>
    <m/>
    <m/>
    <m/>
    <m/>
    <m/>
    <m/>
    <m/>
    <m/>
    <m/>
    <m/>
    <m/>
    <m/>
    <m/>
    <m/>
    <m/>
    <m/>
    <m/>
    <m/>
    <m/>
    <m/>
    <m/>
    <m/>
    <m/>
    <m/>
    <m/>
    <m/>
    <m/>
    <m/>
    <m/>
    <m/>
    <m/>
    <m/>
    <m/>
    <m/>
    <m/>
    <m/>
    <m/>
    <m/>
    <m/>
    <m/>
    <m/>
    <n v="15"/>
    <m/>
    <s v="非投资资产"/>
  </r>
  <r>
    <s v="除上述外的其他应收及预付款"/>
    <s v="除上述外的其他应收及预付款"/>
    <s v="其他应收及预付款"/>
    <s v="除上述外的其他应收及预付款"/>
    <m/>
    <x v="1202"/>
    <m/>
    <n v="374924375.33269912"/>
    <x v="6642"/>
    <m/>
    <m/>
    <s v="传统"/>
    <m/>
    <m/>
    <m/>
    <m/>
    <m/>
    <m/>
    <m/>
    <m/>
    <m/>
    <m/>
    <m/>
    <m/>
    <m/>
    <m/>
    <m/>
    <m/>
    <m/>
    <m/>
    <m/>
    <m/>
    <m/>
    <m/>
    <m/>
    <m/>
    <m/>
    <m/>
    <m/>
    <m/>
    <m/>
    <m/>
    <m/>
    <m/>
    <m/>
    <m/>
    <m/>
    <m/>
    <m/>
    <m/>
    <m/>
    <m/>
    <m/>
    <m/>
    <m/>
    <m/>
    <m/>
    <m/>
    <m/>
    <m/>
    <m/>
    <m/>
    <m/>
    <n v="21"/>
    <m/>
    <s v="非投资资产"/>
  </r>
  <r>
    <s v="保单质押贷款"/>
    <s v="保单质押贷款"/>
    <s v="保单质押贷款"/>
    <s v="保单质押贷款"/>
    <m/>
    <x v="1202"/>
    <m/>
    <n v="7807797.21"/>
    <x v="6643"/>
    <m/>
    <m/>
    <s v="传统"/>
    <m/>
    <m/>
    <m/>
    <m/>
    <m/>
    <m/>
    <m/>
    <m/>
    <m/>
    <m/>
    <m/>
    <m/>
    <m/>
    <m/>
    <m/>
    <m/>
    <m/>
    <m/>
    <m/>
    <m/>
    <m/>
    <m/>
    <m/>
    <m/>
    <m/>
    <m/>
    <m/>
    <m/>
    <m/>
    <m/>
    <m/>
    <m/>
    <m/>
    <m/>
    <m/>
    <m/>
    <m/>
    <m/>
    <m/>
    <m/>
    <m/>
    <m/>
    <m/>
    <m/>
    <m/>
    <m/>
    <m/>
    <m/>
    <m/>
    <m/>
    <m/>
    <m/>
    <s v="传统险（不含高利率保单）"/>
    <s v="非投资资产"/>
  </r>
  <r>
    <s v="保单质押贷款"/>
    <s v="保单质押贷款"/>
    <s v="保单质押贷款"/>
    <s v="保单质押贷款"/>
    <m/>
    <x v="1202"/>
    <m/>
    <n v="678291475.00999999"/>
    <x v="6644"/>
    <m/>
    <m/>
    <s v="万能"/>
    <m/>
    <m/>
    <m/>
    <m/>
    <m/>
    <m/>
    <m/>
    <m/>
    <m/>
    <m/>
    <m/>
    <m/>
    <m/>
    <m/>
    <m/>
    <m/>
    <m/>
    <m/>
    <m/>
    <m/>
    <m/>
    <m/>
    <m/>
    <m/>
    <m/>
    <m/>
    <m/>
    <m/>
    <m/>
    <m/>
    <m/>
    <m/>
    <m/>
    <m/>
    <m/>
    <m/>
    <m/>
    <m/>
    <m/>
    <m/>
    <m/>
    <m/>
    <m/>
    <m/>
    <m/>
    <m/>
    <m/>
    <m/>
    <m/>
    <m/>
    <m/>
    <m/>
    <s v="万能险"/>
    <s v="非投资资产"/>
  </r>
  <r>
    <s v="交行北京天坛支行定期存款"/>
    <s v="交行北京天坛支行定期存款"/>
    <s v="银行存款"/>
    <s v="定期存款"/>
    <m/>
    <x v="244"/>
    <m/>
    <n v="100000000"/>
    <x v="6645"/>
    <n v="15114307.220000003"/>
    <m/>
    <s v="传统"/>
    <m/>
    <m/>
    <m/>
    <m/>
    <m/>
    <m/>
    <m/>
    <m/>
    <m/>
    <m/>
    <m/>
    <m/>
    <m/>
    <m/>
    <m/>
    <m/>
    <m/>
    <m/>
    <m/>
    <m/>
    <m/>
    <m/>
    <m/>
    <m/>
    <m/>
    <m/>
    <m/>
    <m/>
    <m/>
    <m/>
    <m/>
    <m/>
    <m/>
    <m/>
    <m/>
    <m/>
    <s v="国有大型商业银行"/>
    <n v="0.1575"/>
    <m/>
    <m/>
    <m/>
    <m/>
    <m/>
    <m/>
    <m/>
    <m/>
    <m/>
    <m/>
    <m/>
    <m/>
    <m/>
    <m/>
    <m/>
    <s v="固定收益类资产"/>
  </r>
  <r>
    <s v="交行北京天坛支行定期存款"/>
    <s v="交行北京天坛支行定期存款"/>
    <s v="银行存款"/>
    <s v="定期存款"/>
    <m/>
    <x v="244"/>
    <m/>
    <n v="630000000"/>
    <x v="6646"/>
    <n v="7280000"/>
    <m/>
    <s v="传统"/>
    <m/>
    <m/>
    <m/>
    <m/>
    <m/>
    <m/>
    <m/>
    <m/>
    <m/>
    <m/>
    <m/>
    <m/>
    <m/>
    <m/>
    <m/>
    <m/>
    <m/>
    <m/>
    <m/>
    <m/>
    <m/>
    <m/>
    <m/>
    <m/>
    <m/>
    <m/>
    <m/>
    <m/>
    <m/>
    <m/>
    <m/>
    <m/>
    <m/>
    <m/>
    <m/>
    <m/>
    <s v="国有大型商业银行"/>
    <n v="0.1575"/>
    <m/>
    <m/>
    <m/>
    <m/>
    <m/>
    <m/>
    <m/>
    <m/>
    <m/>
    <m/>
    <m/>
    <m/>
    <m/>
    <m/>
    <m/>
    <s v="固定收益类资产"/>
  </r>
  <r>
    <s v="江苏银行北京分行定期存款"/>
    <s v="江苏银行北京分行定期存款"/>
    <s v="银行存款"/>
    <s v="定期存款"/>
    <m/>
    <x v="181"/>
    <m/>
    <n v="270000000"/>
    <x v="6480"/>
    <n v="3382500"/>
    <m/>
    <s v="传统"/>
    <m/>
    <m/>
    <m/>
    <m/>
    <m/>
    <m/>
    <m/>
    <m/>
    <m/>
    <m/>
    <m/>
    <m/>
    <m/>
    <m/>
    <m/>
    <m/>
    <m/>
    <m/>
    <m/>
    <m/>
    <m/>
    <m/>
    <m/>
    <m/>
    <m/>
    <m/>
    <m/>
    <m/>
    <m/>
    <m/>
    <m/>
    <m/>
    <m/>
    <m/>
    <m/>
    <m/>
    <s v="城市商业银行"/>
    <n v="0.13419999999999999"/>
    <m/>
    <m/>
    <m/>
    <m/>
    <m/>
    <m/>
    <m/>
    <m/>
    <m/>
    <m/>
    <m/>
    <m/>
    <m/>
    <m/>
    <m/>
    <s v="固定收益类资产"/>
  </r>
  <r>
    <s v="广发银行北京大红门支行定期存款"/>
    <s v="广发银行北京大红门支行定期存款"/>
    <s v="银行存款"/>
    <s v="定期存款"/>
    <m/>
    <x v="1206"/>
    <m/>
    <n v="660000000"/>
    <x v="6647"/>
    <n v="33036667.910000008"/>
    <m/>
    <s v="传统"/>
    <m/>
    <m/>
    <m/>
    <m/>
    <m/>
    <m/>
    <m/>
    <m/>
    <m/>
    <m/>
    <m/>
    <m/>
    <m/>
    <m/>
    <m/>
    <m/>
    <m/>
    <m/>
    <m/>
    <m/>
    <m/>
    <m/>
    <m/>
    <m/>
    <m/>
    <m/>
    <m/>
    <m/>
    <m/>
    <m/>
    <m/>
    <m/>
    <m/>
    <m/>
    <m/>
    <m/>
    <s v="股份制商业银行"/>
    <n v="0.12279999999999999"/>
    <m/>
    <m/>
    <m/>
    <m/>
    <m/>
    <m/>
    <m/>
    <m/>
    <m/>
    <m/>
    <m/>
    <m/>
    <m/>
    <m/>
    <m/>
    <s v="固定收益类资产"/>
  </r>
  <r>
    <s v="广发银行北京大红门支行定期存款"/>
    <s v="广发银行北京大红门支行定期存款"/>
    <s v="银行存款"/>
    <s v="定期存款"/>
    <m/>
    <x v="1206"/>
    <m/>
    <n v="300000000"/>
    <x v="6648"/>
    <n v="14972501.239999998"/>
    <m/>
    <s v="传统"/>
    <m/>
    <m/>
    <m/>
    <m/>
    <m/>
    <m/>
    <m/>
    <m/>
    <m/>
    <m/>
    <m/>
    <m/>
    <m/>
    <m/>
    <m/>
    <m/>
    <m/>
    <m/>
    <m/>
    <m/>
    <m/>
    <m/>
    <m/>
    <m/>
    <m/>
    <m/>
    <m/>
    <m/>
    <m/>
    <m/>
    <m/>
    <m/>
    <m/>
    <m/>
    <m/>
    <m/>
    <s v="股份制商业银行"/>
    <n v="0.12279999999999999"/>
    <m/>
    <m/>
    <m/>
    <m/>
    <m/>
    <m/>
    <m/>
    <m/>
    <m/>
    <m/>
    <m/>
    <m/>
    <m/>
    <m/>
    <m/>
    <s v="固定收益类资产"/>
  </r>
  <r>
    <s v="广发银行北京大红门支行定期存款"/>
    <s v="广发银行北京大红门支行定期存款"/>
    <s v="银行存款"/>
    <s v="定期存款"/>
    <m/>
    <x v="1206"/>
    <m/>
    <n v="160000000"/>
    <x v="6649"/>
    <n v="25848334.580000006"/>
    <m/>
    <s v="传统"/>
    <m/>
    <m/>
    <m/>
    <m/>
    <m/>
    <m/>
    <m/>
    <m/>
    <m/>
    <m/>
    <m/>
    <m/>
    <m/>
    <m/>
    <m/>
    <m/>
    <m/>
    <m/>
    <m/>
    <m/>
    <m/>
    <m/>
    <m/>
    <m/>
    <m/>
    <m/>
    <m/>
    <m/>
    <m/>
    <m/>
    <m/>
    <m/>
    <m/>
    <m/>
    <m/>
    <m/>
    <s v="股份制商业银行"/>
    <n v="0.12279999999999999"/>
    <m/>
    <m/>
    <m/>
    <m/>
    <m/>
    <m/>
    <m/>
    <m/>
    <m/>
    <m/>
    <m/>
    <m/>
    <m/>
    <m/>
    <m/>
    <s v="固定收益类资产"/>
  </r>
  <r>
    <s v="广发银行北京大红门支行定期存款"/>
    <s v="广发银行北京大红门支行定期存款"/>
    <s v="银行存款"/>
    <s v="定期存款"/>
    <m/>
    <x v="1206"/>
    <m/>
    <n v="40000000"/>
    <x v="183"/>
    <n v="6424167.9099999983"/>
    <m/>
    <s v="传统"/>
    <m/>
    <m/>
    <m/>
    <m/>
    <m/>
    <m/>
    <m/>
    <m/>
    <m/>
    <m/>
    <m/>
    <m/>
    <m/>
    <m/>
    <m/>
    <m/>
    <m/>
    <m/>
    <m/>
    <m/>
    <m/>
    <m/>
    <m/>
    <m/>
    <m/>
    <m/>
    <m/>
    <m/>
    <m/>
    <m/>
    <m/>
    <m/>
    <m/>
    <m/>
    <m/>
    <m/>
    <s v="股份制商业银行"/>
    <n v="0.12279999999999999"/>
    <m/>
    <m/>
    <m/>
    <m/>
    <m/>
    <m/>
    <m/>
    <m/>
    <m/>
    <m/>
    <m/>
    <m/>
    <m/>
    <m/>
    <m/>
    <s v="固定收益类资产"/>
  </r>
  <r>
    <s v="渤海银行北京分行定期存款"/>
    <s v="渤海银行北京分行定期存款"/>
    <s v="银行存款"/>
    <s v="定期存款"/>
    <m/>
    <x v="1207"/>
    <m/>
    <n v="220000000"/>
    <x v="6650"/>
    <n v="11673809.08"/>
    <m/>
    <s v="传统"/>
    <m/>
    <m/>
    <m/>
    <m/>
    <m/>
    <m/>
    <m/>
    <m/>
    <m/>
    <m/>
    <m/>
    <m/>
    <m/>
    <m/>
    <m/>
    <m/>
    <m/>
    <m/>
    <m/>
    <m/>
    <m/>
    <m/>
    <m/>
    <m/>
    <m/>
    <m/>
    <m/>
    <m/>
    <m/>
    <m/>
    <m/>
    <m/>
    <m/>
    <m/>
    <m/>
    <m/>
    <s v="股份制商业银行"/>
    <n v="0.1208"/>
    <m/>
    <m/>
    <m/>
    <m/>
    <m/>
    <m/>
    <m/>
    <m/>
    <m/>
    <m/>
    <m/>
    <m/>
    <m/>
    <m/>
    <m/>
    <s v="固定收益类资产"/>
  </r>
  <r>
    <s v="渤海银行北京分行定期存款"/>
    <s v="渤海银行北京分行定期存款"/>
    <s v="银行存款"/>
    <s v="定期存款"/>
    <m/>
    <x v="1207"/>
    <m/>
    <n v="60000000"/>
    <x v="6651"/>
    <n v="3135001.5"/>
    <m/>
    <s v="传统"/>
    <m/>
    <m/>
    <m/>
    <m/>
    <m/>
    <m/>
    <m/>
    <m/>
    <m/>
    <m/>
    <m/>
    <m/>
    <m/>
    <m/>
    <m/>
    <m/>
    <m/>
    <m/>
    <m/>
    <m/>
    <m/>
    <m/>
    <m/>
    <m/>
    <m/>
    <m/>
    <m/>
    <m/>
    <m/>
    <m/>
    <m/>
    <m/>
    <m/>
    <m/>
    <m/>
    <m/>
    <s v="股份制商业银行"/>
    <n v="0.1208"/>
    <m/>
    <m/>
    <m/>
    <m/>
    <m/>
    <m/>
    <m/>
    <m/>
    <m/>
    <m/>
    <m/>
    <m/>
    <m/>
    <m/>
    <m/>
    <s v="固定收益类资产"/>
  </r>
  <r>
    <s v="渤海银行北京分行定期存款"/>
    <s v="渤海银行北京分行定期存款"/>
    <s v="银行存款"/>
    <s v="定期存款"/>
    <m/>
    <x v="1207"/>
    <m/>
    <n v="200000000"/>
    <x v="6652"/>
    <n v="7941999.2400000002"/>
    <m/>
    <s v="传统"/>
    <m/>
    <m/>
    <m/>
    <m/>
    <m/>
    <m/>
    <m/>
    <m/>
    <m/>
    <m/>
    <m/>
    <m/>
    <m/>
    <m/>
    <m/>
    <m/>
    <m/>
    <m/>
    <m/>
    <m/>
    <m/>
    <m/>
    <m/>
    <m/>
    <m/>
    <m/>
    <m/>
    <m/>
    <m/>
    <m/>
    <m/>
    <m/>
    <m/>
    <m/>
    <m/>
    <m/>
    <s v="股份制商业银行"/>
    <n v="0.1208"/>
    <m/>
    <m/>
    <m/>
    <m/>
    <m/>
    <m/>
    <m/>
    <m/>
    <m/>
    <m/>
    <m/>
    <m/>
    <m/>
    <m/>
    <m/>
    <s v="固定收益类资产"/>
  </r>
  <r>
    <s v="中国民生银行天津分行定期存款"/>
    <s v="中国民生银行天津分行定期存款"/>
    <s v="银行存款"/>
    <s v="定期存款"/>
    <m/>
    <x v="1208"/>
    <m/>
    <n v="90000000"/>
    <x v="6653"/>
    <n v="2503478.12"/>
    <m/>
    <s v="传统"/>
    <m/>
    <m/>
    <m/>
    <m/>
    <m/>
    <m/>
    <m/>
    <m/>
    <m/>
    <m/>
    <m/>
    <m/>
    <m/>
    <m/>
    <m/>
    <m/>
    <m/>
    <m/>
    <m/>
    <m/>
    <m/>
    <m/>
    <m/>
    <m/>
    <m/>
    <m/>
    <m/>
    <m/>
    <m/>
    <m/>
    <m/>
    <m/>
    <m/>
    <m/>
    <m/>
    <m/>
    <s v="股份制商业银行"/>
    <n v="0.13449999999999998"/>
    <m/>
    <m/>
    <m/>
    <m/>
    <m/>
    <m/>
    <m/>
    <m/>
    <m/>
    <m/>
    <m/>
    <m/>
    <m/>
    <m/>
    <m/>
    <s v="固定收益类资产"/>
  </r>
  <r>
    <s v="中国民生银行天津分行定期存款"/>
    <s v="中国民生银行天津分行定期存款"/>
    <s v="银行存款"/>
    <s v="定期存款"/>
    <m/>
    <x v="1208"/>
    <m/>
    <n v="50000000"/>
    <x v="194"/>
    <n v="1385957.85"/>
    <m/>
    <s v="传统"/>
    <m/>
    <m/>
    <m/>
    <m/>
    <m/>
    <m/>
    <m/>
    <m/>
    <m/>
    <m/>
    <m/>
    <m/>
    <m/>
    <m/>
    <m/>
    <m/>
    <m/>
    <m/>
    <m/>
    <m/>
    <m/>
    <m/>
    <m/>
    <m/>
    <m/>
    <m/>
    <m/>
    <m/>
    <m/>
    <m/>
    <m/>
    <m/>
    <m/>
    <m/>
    <m/>
    <m/>
    <s v="股份制商业银行"/>
    <n v="0.13449999999999998"/>
    <m/>
    <m/>
    <m/>
    <m/>
    <m/>
    <m/>
    <m/>
    <m/>
    <m/>
    <m/>
    <m/>
    <m/>
    <m/>
    <m/>
    <m/>
    <s v="固定收益类资产"/>
  </r>
  <r>
    <s v="成都农商行营业部定期存款"/>
    <s v="成都农商行营业部定期存款"/>
    <s v="银行存款"/>
    <s v="定期存款"/>
    <m/>
    <x v="1209"/>
    <m/>
    <n v="654000000"/>
    <x v="6654"/>
    <n v="7783508.0799999963"/>
    <m/>
    <s v="万能"/>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76000000"/>
    <x v="6655"/>
    <n v="849353.09999999974"/>
    <m/>
    <s v="万能"/>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1400000000"/>
    <x v="6656"/>
    <n v="12801249.739999998"/>
    <m/>
    <s v="万能"/>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2351250.17"/>
    <m/>
    <s v="万能"/>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2351250.1800000002"/>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180000000"/>
    <x v="824"/>
    <n v="1410750"/>
    <m/>
    <s v="万能"/>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
    <x v="6657"/>
    <n v="230771.0100000003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1436875.109999999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1436875.109999999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1436875.109999999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1436875.109999999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300000000"/>
    <x v="6648"/>
    <n v="1436875.1099999999"/>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100000000"/>
    <x v="6645"/>
    <n v="478958.37000000087"/>
    <m/>
    <s v="传统"/>
    <m/>
    <m/>
    <m/>
    <m/>
    <m/>
    <m/>
    <m/>
    <m/>
    <m/>
    <m/>
    <m/>
    <m/>
    <m/>
    <m/>
    <m/>
    <m/>
    <m/>
    <m/>
    <m/>
    <m/>
    <m/>
    <m/>
    <m/>
    <m/>
    <m/>
    <m/>
    <m/>
    <m/>
    <m/>
    <m/>
    <m/>
    <m/>
    <m/>
    <m/>
    <m/>
    <m/>
    <s v="农村商业银行"/>
    <n v="0.14319999999999999"/>
    <m/>
    <m/>
    <m/>
    <m/>
    <m/>
    <m/>
    <m/>
    <m/>
    <m/>
    <m/>
    <m/>
    <m/>
    <m/>
    <m/>
    <m/>
    <s v="固定收益类资产"/>
  </r>
  <r>
    <s v="成都农商行营业部定期存款"/>
    <s v="成都农商行营业部定期存款"/>
    <s v="银行存款"/>
    <s v="定期存款"/>
    <m/>
    <x v="1209"/>
    <m/>
    <n v="250000000"/>
    <x v="6658"/>
    <n v="12082811.77"/>
    <m/>
    <s v="传统"/>
    <m/>
    <m/>
    <m/>
    <m/>
    <m/>
    <m/>
    <m/>
    <m/>
    <m/>
    <m/>
    <m/>
    <m/>
    <m/>
    <m/>
    <m/>
    <m/>
    <m/>
    <m/>
    <m/>
    <m/>
    <m/>
    <m/>
    <m/>
    <m/>
    <m/>
    <m/>
    <m/>
    <m/>
    <m/>
    <m/>
    <m/>
    <m/>
    <m/>
    <m/>
    <m/>
    <m/>
    <s v="农村商业银行"/>
    <n v="0.14319999999999999"/>
    <m/>
    <m/>
    <m/>
    <m/>
    <m/>
    <m/>
    <m/>
    <m/>
    <m/>
    <m/>
    <m/>
    <m/>
    <m/>
    <m/>
    <m/>
    <s v="固定收益类资产"/>
  </r>
  <r>
    <s v="中国工商银行北京丽泽支行定期存款"/>
    <s v="中国工商银行北京丽泽支行定期存款"/>
    <s v="银行存款"/>
    <s v="定期存款"/>
    <m/>
    <x v="243"/>
    <m/>
    <n v="15110000"/>
    <x v="6659"/>
    <n v="26442.360000000055"/>
    <m/>
    <s v="万能"/>
    <m/>
    <m/>
    <m/>
    <m/>
    <m/>
    <m/>
    <m/>
    <m/>
    <m/>
    <m/>
    <m/>
    <m/>
    <m/>
    <m/>
    <m/>
    <m/>
    <m/>
    <m/>
    <m/>
    <m/>
    <m/>
    <m/>
    <m/>
    <m/>
    <m/>
    <m/>
    <m/>
    <m/>
    <m/>
    <m/>
    <m/>
    <m/>
    <m/>
    <m/>
    <m/>
    <m/>
    <s v="国有大型商业银行"/>
    <n v="0.17449999999999999"/>
    <m/>
    <m/>
    <m/>
    <m/>
    <m/>
    <m/>
    <m/>
    <m/>
    <m/>
    <m/>
    <m/>
    <m/>
    <m/>
    <m/>
    <m/>
    <s v="固定收益类资产"/>
  </r>
  <r>
    <s v="农行淮北淮海路支行定期存款"/>
    <s v="农行淮北淮海路支行定期存款"/>
    <s v="银行存款"/>
    <s v="定期存款"/>
    <m/>
    <x v="242"/>
    <m/>
    <n v="3000000"/>
    <x v="6660"/>
    <n v="240301.88999999998"/>
    <m/>
    <s v="万能"/>
    <m/>
    <m/>
    <m/>
    <m/>
    <m/>
    <m/>
    <m/>
    <m/>
    <m/>
    <m/>
    <m/>
    <m/>
    <m/>
    <m/>
    <m/>
    <m/>
    <m/>
    <m/>
    <m/>
    <m/>
    <m/>
    <m/>
    <m/>
    <m/>
    <m/>
    <m/>
    <m/>
    <m/>
    <m/>
    <m/>
    <m/>
    <m/>
    <m/>
    <m/>
    <m/>
    <m/>
    <s v="国有大型商业银行"/>
    <n v="0.16699999999999998"/>
    <m/>
    <m/>
    <m/>
    <m/>
    <m/>
    <m/>
    <m/>
    <m/>
    <m/>
    <m/>
    <m/>
    <m/>
    <m/>
    <m/>
    <m/>
    <s v="固定收益类资产"/>
  </r>
  <r>
    <s v="广西北部湾银行营业部定期存款"/>
    <s v="广西北部湾银行营业部定期存款"/>
    <s v="银行存款"/>
    <s v="定期存款"/>
    <m/>
    <x v="1210"/>
    <m/>
    <n v="400000000"/>
    <x v="6661"/>
    <n v="15550000"/>
    <m/>
    <s v="万能"/>
    <m/>
    <m/>
    <m/>
    <m/>
    <m/>
    <m/>
    <m/>
    <m/>
    <m/>
    <m/>
    <m/>
    <m/>
    <m/>
    <m/>
    <m/>
    <m/>
    <m/>
    <m/>
    <m/>
    <m/>
    <m/>
    <m/>
    <m/>
    <m/>
    <m/>
    <m/>
    <m/>
    <m/>
    <m/>
    <m/>
    <m/>
    <m/>
    <m/>
    <m/>
    <m/>
    <m/>
    <s v="城市商业银行"/>
    <n v="0.12130000000000001"/>
    <m/>
    <m/>
    <m/>
    <m/>
    <m/>
    <m/>
    <m/>
    <m/>
    <m/>
    <m/>
    <m/>
    <m/>
    <m/>
    <m/>
    <m/>
    <s v="固定收益类资产"/>
  </r>
  <r>
    <s v="富滇银行总行营业部定期存款"/>
    <s v="富滇银行总行营业部定期存款"/>
    <s v="银行存款"/>
    <s v="定期存款"/>
    <m/>
    <x v="1211"/>
    <m/>
    <n v="2000000000"/>
    <x v="193"/>
    <n v="10250000"/>
    <m/>
    <s v="万能"/>
    <m/>
    <m/>
    <m/>
    <m/>
    <m/>
    <m/>
    <m/>
    <m/>
    <m/>
    <m/>
    <m/>
    <m/>
    <m/>
    <m/>
    <m/>
    <m/>
    <m/>
    <m/>
    <m/>
    <m/>
    <m/>
    <m/>
    <m/>
    <m/>
    <m/>
    <m/>
    <m/>
    <m/>
    <m/>
    <m/>
    <m/>
    <m/>
    <m/>
    <m/>
    <m/>
    <m/>
    <s v="城市商业银行"/>
    <n v="0.1333"/>
    <m/>
    <m/>
    <m/>
    <m/>
    <m/>
    <m/>
    <m/>
    <m/>
    <m/>
    <m/>
    <m/>
    <m/>
    <m/>
    <m/>
    <m/>
    <s v="固定收益类资产"/>
  </r>
  <r>
    <s v="盛京银行北京分行定期存款"/>
    <s v="盛京银行北京分行定期存款"/>
    <s v="银行存款"/>
    <s v="定期存款"/>
    <m/>
    <x v="1212"/>
    <m/>
    <n v="2000000000"/>
    <x v="193"/>
    <n v="10933333.469999997"/>
    <m/>
    <s v="万能"/>
    <m/>
    <m/>
    <m/>
    <m/>
    <m/>
    <m/>
    <m/>
    <m/>
    <m/>
    <m/>
    <m/>
    <m/>
    <m/>
    <m/>
    <m/>
    <m/>
    <m/>
    <m/>
    <m/>
    <m/>
    <m/>
    <m/>
    <m/>
    <m/>
    <m/>
    <m/>
    <m/>
    <m/>
    <m/>
    <m/>
    <m/>
    <m/>
    <m/>
    <m/>
    <m/>
    <m/>
    <s v="城市商业银行"/>
    <n v="0.12230000000000001"/>
    <m/>
    <m/>
    <m/>
    <m/>
    <m/>
    <m/>
    <m/>
    <m/>
    <m/>
    <m/>
    <m/>
    <m/>
    <m/>
    <m/>
    <m/>
    <s v="固定收益类资产"/>
  </r>
  <r>
    <s v="建行上海浦东分行定期存款"/>
    <s v="建行上海浦东分行定期存款"/>
    <s v="银行存款"/>
    <s v="定期存款"/>
    <m/>
    <x v="1018"/>
    <m/>
    <n v="5000000"/>
    <x v="6662"/>
    <n v="257045.70000000004"/>
    <m/>
    <s v="万能"/>
    <m/>
    <m/>
    <m/>
    <m/>
    <m/>
    <m/>
    <m/>
    <m/>
    <m/>
    <m/>
    <m/>
    <m/>
    <m/>
    <m/>
    <m/>
    <m/>
    <m/>
    <m/>
    <m/>
    <m/>
    <m/>
    <m/>
    <m/>
    <m/>
    <m/>
    <m/>
    <m/>
    <m/>
    <m/>
    <m/>
    <m/>
    <m/>
    <m/>
    <m/>
    <m/>
    <m/>
    <s v="国有大型商业银行"/>
    <n v="0.17249999999999999"/>
    <m/>
    <m/>
    <m/>
    <m/>
    <m/>
    <m/>
    <m/>
    <m/>
    <m/>
    <m/>
    <m/>
    <m/>
    <m/>
    <m/>
    <m/>
    <s v="固定收益类资产"/>
  </r>
  <r>
    <s v="邮储银行武汉市分行定期存款"/>
    <s v="邮储银行武汉市分行定期存款"/>
    <s v="银行存款"/>
    <s v="定期存款"/>
    <m/>
    <x v="394"/>
    <m/>
    <n v="80000000"/>
    <x v="6663"/>
    <n v="6139956.290000001"/>
    <m/>
    <s v="万能"/>
    <m/>
    <m/>
    <m/>
    <m/>
    <m/>
    <m/>
    <m/>
    <m/>
    <m/>
    <m/>
    <m/>
    <m/>
    <m/>
    <m/>
    <m/>
    <m/>
    <m/>
    <m/>
    <m/>
    <m/>
    <m/>
    <m/>
    <m/>
    <m/>
    <m/>
    <m/>
    <m/>
    <m/>
    <m/>
    <m/>
    <m/>
    <m/>
    <m/>
    <m/>
    <m/>
    <m/>
    <s v="国有大型商业银行"/>
    <n v="0.15479999999999999"/>
    <m/>
    <m/>
    <m/>
    <m/>
    <m/>
    <m/>
    <m/>
    <m/>
    <m/>
    <m/>
    <m/>
    <m/>
    <m/>
    <m/>
    <m/>
    <s v="固定收益类资产"/>
  </r>
  <r>
    <s v="广东南粤银行定期存款"/>
    <s v="广东南粤银行定期存款"/>
    <s v="银行存款"/>
    <s v="定期存款"/>
    <m/>
    <x v="1213"/>
    <m/>
    <n v="1200000000"/>
    <x v="6664"/>
    <n v="6560000"/>
    <m/>
    <s v="万能"/>
    <m/>
    <m/>
    <m/>
    <m/>
    <m/>
    <m/>
    <m/>
    <m/>
    <m/>
    <m/>
    <m/>
    <m/>
    <m/>
    <m/>
    <m/>
    <m/>
    <m/>
    <m/>
    <m/>
    <m/>
    <m/>
    <m/>
    <m/>
    <m/>
    <m/>
    <m/>
    <m/>
    <m/>
    <m/>
    <m/>
    <m/>
    <m/>
    <m/>
    <m/>
    <m/>
    <m/>
    <s v="城市商业银行"/>
    <n v="0.10279999999999999"/>
    <m/>
    <m/>
    <m/>
    <m/>
    <m/>
    <m/>
    <m/>
    <m/>
    <m/>
    <m/>
    <m/>
    <m/>
    <m/>
    <m/>
    <m/>
    <s v="固定收益类资产"/>
  </r>
  <r>
    <s v="富滇银行定期存款"/>
    <s v="富滇银行定期存款"/>
    <s v="银行存款"/>
    <s v="定期存款"/>
    <m/>
    <x v="1211"/>
    <m/>
    <n v="700000000"/>
    <x v="6665"/>
    <n v="3826666.5300000007"/>
    <m/>
    <s v="万能"/>
    <m/>
    <m/>
    <m/>
    <m/>
    <m/>
    <m/>
    <m/>
    <m/>
    <m/>
    <m/>
    <m/>
    <m/>
    <m/>
    <m/>
    <m/>
    <m/>
    <m/>
    <m/>
    <m/>
    <m/>
    <m/>
    <m/>
    <m/>
    <m/>
    <m/>
    <m/>
    <m/>
    <m/>
    <m/>
    <m/>
    <m/>
    <m/>
    <m/>
    <m/>
    <m/>
    <m/>
    <s v="城市商业银行"/>
    <n v="0.1333"/>
    <m/>
    <m/>
    <m/>
    <m/>
    <m/>
    <m/>
    <m/>
    <m/>
    <m/>
    <m/>
    <m/>
    <m/>
    <m/>
    <m/>
    <m/>
    <s v="固定收益类资产"/>
  </r>
  <r>
    <s v="山西尧都农村商业银行股份有限公司定期存款"/>
    <s v="山西尧都农村商业银行股份有限公司定期存款"/>
    <s v="银行存款"/>
    <s v="定期存款"/>
    <m/>
    <x v="1214"/>
    <m/>
    <n v="700000000"/>
    <x v="6665"/>
    <n v="3866527.96"/>
    <m/>
    <s v="万能"/>
    <m/>
    <m/>
    <m/>
    <m/>
    <m/>
    <m/>
    <m/>
    <m/>
    <m/>
    <m/>
    <m/>
    <m/>
    <m/>
    <m/>
    <m/>
    <m/>
    <m/>
    <m/>
    <m/>
    <m/>
    <m/>
    <m/>
    <m/>
    <m/>
    <m/>
    <m/>
    <m/>
    <m/>
    <m/>
    <m/>
    <m/>
    <m/>
    <m/>
    <m/>
    <m/>
    <m/>
    <s v="农村商业银行"/>
    <n v="0.12659999999999999"/>
    <m/>
    <m/>
    <m/>
    <m/>
    <m/>
    <m/>
    <m/>
    <m/>
    <m/>
    <m/>
    <m/>
    <m/>
    <m/>
    <m/>
    <m/>
    <s v="固定收益类资产"/>
  </r>
  <r>
    <s v="乐山银行公司营业部定期存款"/>
    <s v="乐山银行公司营业部定期存款"/>
    <s v="银行存款"/>
    <s v="定期存款"/>
    <m/>
    <x v="1215"/>
    <m/>
    <n v="300000000"/>
    <x v="6648"/>
    <n v="1537500"/>
    <m/>
    <s v="万能"/>
    <m/>
    <m/>
    <m/>
    <m/>
    <m/>
    <m/>
    <m/>
    <m/>
    <m/>
    <m/>
    <m/>
    <m/>
    <m/>
    <m/>
    <m/>
    <m/>
    <m/>
    <m/>
    <m/>
    <m/>
    <m/>
    <m/>
    <m/>
    <m/>
    <m/>
    <m/>
    <m/>
    <m/>
    <m/>
    <m/>
    <m/>
    <m/>
    <m/>
    <m/>
    <m/>
    <m/>
    <s v="城市商业银行"/>
    <n v="0.1512"/>
    <m/>
    <m/>
    <m/>
    <m/>
    <m/>
    <m/>
    <m/>
    <m/>
    <m/>
    <m/>
    <m/>
    <m/>
    <m/>
    <m/>
    <m/>
    <s v="固定收益类资产"/>
  </r>
  <r>
    <s v="达州银行定期存款"/>
    <s v="达州银行定期存款"/>
    <s v="银行存款"/>
    <s v="定期存款"/>
    <m/>
    <x v="1216"/>
    <m/>
    <n v="400000000"/>
    <x v="6661"/>
    <n v="2141111.0200000009"/>
    <m/>
    <s v="万能"/>
    <m/>
    <m/>
    <m/>
    <m/>
    <m/>
    <m/>
    <m/>
    <m/>
    <m/>
    <m/>
    <m/>
    <m/>
    <m/>
    <m/>
    <m/>
    <m/>
    <m/>
    <m/>
    <m/>
    <m/>
    <m/>
    <m/>
    <m/>
    <m/>
    <m/>
    <m/>
    <m/>
    <m/>
    <m/>
    <m/>
    <m/>
    <m/>
    <m/>
    <m/>
    <m/>
    <m/>
    <s v="城市商业银行"/>
    <n v="0.13089999999999999"/>
    <m/>
    <m/>
    <m/>
    <m/>
    <m/>
    <m/>
    <m/>
    <m/>
    <m/>
    <m/>
    <m/>
    <m/>
    <m/>
    <m/>
    <m/>
    <s v="固定收益类资产"/>
  </r>
  <r>
    <s v="工行成都航空路支行定期存款"/>
    <s v="工行成都航空路支行定期存款"/>
    <s v="银行存款"/>
    <s v="定期存款"/>
    <m/>
    <x v="243"/>
    <m/>
    <n v="60000000"/>
    <x v="6651"/>
    <n v="3193225.53"/>
    <m/>
    <s v="万能"/>
    <m/>
    <m/>
    <m/>
    <m/>
    <m/>
    <m/>
    <m/>
    <m/>
    <m/>
    <m/>
    <m/>
    <m/>
    <m/>
    <m/>
    <m/>
    <m/>
    <m/>
    <m/>
    <m/>
    <m/>
    <m/>
    <m/>
    <m/>
    <m/>
    <m/>
    <m/>
    <m/>
    <m/>
    <m/>
    <m/>
    <m/>
    <m/>
    <m/>
    <m/>
    <m/>
    <m/>
    <s v="国有大型商业银行"/>
    <n v="0.17449999999999999"/>
    <m/>
    <m/>
    <m/>
    <m/>
    <m/>
    <m/>
    <m/>
    <m/>
    <m/>
    <m/>
    <m/>
    <m/>
    <m/>
    <m/>
    <m/>
    <s v="固定收益类资产"/>
  </r>
  <r>
    <s v="焦作中旅银行营业部定期存款"/>
    <s v="焦作中旅银行营业部定期存款"/>
    <s v="银行存款"/>
    <s v="定期存款"/>
    <m/>
    <x v="1217"/>
    <m/>
    <n v="700000000"/>
    <x v="6665"/>
    <n v="3587500"/>
    <m/>
    <s v="万能"/>
    <m/>
    <m/>
    <m/>
    <m/>
    <m/>
    <m/>
    <m/>
    <m/>
    <m/>
    <m/>
    <m/>
    <m/>
    <m/>
    <m/>
    <m/>
    <m/>
    <m/>
    <m/>
    <m/>
    <m/>
    <m/>
    <m/>
    <m/>
    <m/>
    <m/>
    <m/>
    <m/>
    <m/>
    <m/>
    <m/>
    <m/>
    <m/>
    <m/>
    <m/>
    <m/>
    <m/>
    <s v="城市商业银行"/>
    <n v="0.14249999999999999"/>
    <m/>
    <m/>
    <m/>
    <m/>
    <m/>
    <m/>
    <m/>
    <m/>
    <m/>
    <m/>
    <m/>
    <m/>
    <m/>
    <m/>
    <m/>
    <s v="固定收益类资产"/>
  </r>
  <r>
    <s v="富滇银行定期存款"/>
    <s v="富滇银行定期存款"/>
    <s v="银行存款"/>
    <s v="定期存款"/>
    <m/>
    <x v="1211"/>
    <m/>
    <n v="800000000"/>
    <x v="6666"/>
    <n v="4373333.4699999988"/>
    <m/>
    <s v="万能"/>
    <m/>
    <m/>
    <m/>
    <m/>
    <m/>
    <m/>
    <m/>
    <m/>
    <m/>
    <m/>
    <m/>
    <m/>
    <m/>
    <m/>
    <m/>
    <m/>
    <m/>
    <m/>
    <m/>
    <m/>
    <m/>
    <m/>
    <m/>
    <m/>
    <m/>
    <m/>
    <m/>
    <m/>
    <m/>
    <m/>
    <m/>
    <m/>
    <m/>
    <m/>
    <m/>
    <m/>
    <s v="城市商业银行"/>
    <n v="0.1333"/>
    <m/>
    <m/>
    <m/>
    <m/>
    <m/>
    <m/>
    <m/>
    <m/>
    <m/>
    <m/>
    <m/>
    <m/>
    <m/>
    <m/>
    <m/>
    <s v="固定收益类资产"/>
  </r>
  <r>
    <s v="中国工商银行北京丽泽支行定期存款"/>
    <s v="中国工商银行北京丽泽支行定期存款"/>
    <s v="银行存款"/>
    <s v="定期存款"/>
    <m/>
    <x v="243"/>
    <m/>
    <n v="6234722.4000000004"/>
    <x v="6667"/>
    <n v="45765.07"/>
    <m/>
    <s v="万能"/>
    <m/>
    <m/>
    <m/>
    <m/>
    <m/>
    <m/>
    <m/>
    <m/>
    <m/>
    <m/>
    <m/>
    <m/>
    <m/>
    <m/>
    <m/>
    <m/>
    <m/>
    <m/>
    <m/>
    <m/>
    <m/>
    <m/>
    <m/>
    <m/>
    <m/>
    <m/>
    <m/>
    <m/>
    <m/>
    <m/>
    <m/>
    <m/>
    <m/>
    <m/>
    <m/>
    <m/>
    <s v="国有大型商业银行"/>
    <n v="0.17449999999999999"/>
    <m/>
    <m/>
    <m/>
    <m/>
    <m/>
    <m/>
    <m/>
    <m/>
    <m/>
    <m/>
    <m/>
    <m/>
    <m/>
    <m/>
    <m/>
    <s v="固定收益类资产"/>
  </r>
  <r>
    <s v="建行济南槐荫支行定期存款"/>
    <s v="建行济南槐荫支行定期存款"/>
    <s v="银行存款"/>
    <s v="定期存款"/>
    <m/>
    <x v="1018"/>
    <m/>
    <n v="30000000"/>
    <x v="6657"/>
    <n v="1539998.4199999997"/>
    <m/>
    <s v="万能"/>
    <m/>
    <m/>
    <m/>
    <m/>
    <m/>
    <m/>
    <m/>
    <m/>
    <m/>
    <m/>
    <m/>
    <m/>
    <m/>
    <m/>
    <m/>
    <m/>
    <m/>
    <m/>
    <m/>
    <m/>
    <m/>
    <m/>
    <m/>
    <m/>
    <m/>
    <m/>
    <m/>
    <m/>
    <m/>
    <m/>
    <m/>
    <m/>
    <m/>
    <m/>
    <m/>
    <m/>
    <s v="国有大型商业银行"/>
    <n v="0.17249999999999999"/>
    <m/>
    <m/>
    <m/>
    <m/>
    <m/>
    <m/>
    <m/>
    <m/>
    <m/>
    <m/>
    <m/>
    <m/>
    <m/>
    <m/>
    <m/>
    <s v="固定收益类资产"/>
  </r>
  <r>
    <s v="建设银行深圳分行定期存款"/>
    <s v="建设银行深圳分行定期存款"/>
    <s v="银行存款"/>
    <s v="定期存款"/>
    <m/>
    <x v="1018"/>
    <m/>
    <n v="30000000"/>
    <x v="6657"/>
    <n v="1443000"/>
    <m/>
    <s v="万能"/>
    <m/>
    <m/>
    <m/>
    <m/>
    <m/>
    <m/>
    <m/>
    <m/>
    <m/>
    <m/>
    <m/>
    <m/>
    <m/>
    <m/>
    <m/>
    <m/>
    <m/>
    <m/>
    <m/>
    <m/>
    <m/>
    <m/>
    <m/>
    <m/>
    <m/>
    <m/>
    <m/>
    <m/>
    <m/>
    <m/>
    <m/>
    <m/>
    <m/>
    <m/>
    <m/>
    <m/>
    <s v="国有大型商业银行"/>
    <n v="0.17249999999999999"/>
    <m/>
    <m/>
    <m/>
    <m/>
    <m/>
    <m/>
    <m/>
    <m/>
    <m/>
    <m/>
    <m/>
    <m/>
    <m/>
    <m/>
    <m/>
    <s v="固定收益类资产"/>
  </r>
  <r>
    <s v="建行上海浦东分行定期存款"/>
    <s v="建行上海浦东分行定期存款"/>
    <s v="银行存款"/>
    <s v="定期存款"/>
    <m/>
    <x v="1018"/>
    <m/>
    <n v="50000000"/>
    <x v="194"/>
    <n v="2238047.8200000003"/>
    <m/>
    <s v="传统"/>
    <m/>
    <m/>
    <m/>
    <m/>
    <m/>
    <m/>
    <m/>
    <m/>
    <m/>
    <m/>
    <m/>
    <m/>
    <m/>
    <m/>
    <m/>
    <m/>
    <m/>
    <m/>
    <m/>
    <m/>
    <m/>
    <m/>
    <m/>
    <m/>
    <m/>
    <m/>
    <m/>
    <m/>
    <m/>
    <m/>
    <m/>
    <m/>
    <m/>
    <m/>
    <m/>
    <m/>
    <s v="国有大型商业银行"/>
    <n v="0.17249999999999999"/>
    <m/>
    <m/>
    <m/>
    <m/>
    <m/>
    <m/>
    <m/>
    <m/>
    <m/>
    <m/>
    <m/>
    <m/>
    <m/>
    <m/>
    <m/>
    <s v="固定收益类资产"/>
  </r>
  <r>
    <s v="农业银行烟台莱山支行定期存款"/>
    <s v="农业银行烟台莱山支行定期存款"/>
    <s v="银行存款"/>
    <s v="定期存款"/>
    <m/>
    <x v="242"/>
    <m/>
    <n v="30000000"/>
    <x v="6657"/>
    <n v="612740.65"/>
    <m/>
    <s v="传统"/>
    <m/>
    <m/>
    <m/>
    <m/>
    <m/>
    <m/>
    <m/>
    <m/>
    <m/>
    <m/>
    <m/>
    <m/>
    <m/>
    <m/>
    <m/>
    <m/>
    <m/>
    <m/>
    <m/>
    <m/>
    <m/>
    <m/>
    <m/>
    <m/>
    <m/>
    <m/>
    <m/>
    <m/>
    <m/>
    <m/>
    <m/>
    <m/>
    <m/>
    <m/>
    <m/>
    <m/>
    <s v="国有大型商业银行"/>
    <n v="0.16699999999999998"/>
    <m/>
    <m/>
    <m/>
    <m/>
    <m/>
    <m/>
    <m/>
    <m/>
    <m/>
    <m/>
    <m/>
    <m/>
    <m/>
    <m/>
    <m/>
    <s v="固定收益类资产"/>
  </r>
  <r>
    <s v="中国工商银行股份有限公司成都航空路支行定期存款"/>
    <s v="中国工商银行股份有限公司成都航空路支行定期存款"/>
    <s v="银行存款"/>
    <s v="定期存款"/>
    <m/>
    <x v="243"/>
    <m/>
    <n v="140000000"/>
    <x v="6668"/>
    <n v="2507555.2799999998"/>
    <m/>
    <s v="传统"/>
    <m/>
    <m/>
    <m/>
    <m/>
    <m/>
    <m/>
    <m/>
    <m/>
    <m/>
    <m/>
    <m/>
    <m/>
    <m/>
    <m/>
    <m/>
    <m/>
    <m/>
    <m/>
    <m/>
    <m/>
    <m/>
    <m/>
    <m/>
    <m/>
    <m/>
    <m/>
    <m/>
    <m/>
    <m/>
    <m/>
    <m/>
    <m/>
    <m/>
    <m/>
    <m/>
    <m/>
    <s v="国有大型商业银行"/>
    <n v="0.17449999999999999"/>
    <m/>
    <m/>
    <m/>
    <m/>
    <m/>
    <m/>
    <m/>
    <m/>
    <m/>
    <m/>
    <m/>
    <m/>
    <m/>
    <m/>
    <m/>
    <s v="固定收益类资产"/>
  </r>
  <r>
    <s v="中国工商银行杭州高新支行定期存款"/>
    <s v="中国工商银行杭州高新支行定期存款"/>
    <s v="银行存款"/>
    <s v="定期存款"/>
    <m/>
    <x v="243"/>
    <m/>
    <n v="100000000"/>
    <x v="6645"/>
    <n v="1061507.22"/>
    <m/>
    <s v="万能"/>
    <m/>
    <m/>
    <m/>
    <m/>
    <m/>
    <m/>
    <m/>
    <m/>
    <m/>
    <m/>
    <m/>
    <m/>
    <m/>
    <m/>
    <m/>
    <m/>
    <m/>
    <m/>
    <m/>
    <m/>
    <m/>
    <m/>
    <m/>
    <m/>
    <m/>
    <m/>
    <m/>
    <m/>
    <m/>
    <m/>
    <m/>
    <m/>
    <m/>
    <m/>
    <m/>
    <m/>
    <s v="国有大型商业银行"/>
    <n v="0.17449999999999999"/>
    <m/>
    <m/>
    <m/>
    <m/>
    <m/>
    <m/>
    <m/>
    <m/>
    <m/>
    <m/>
    <m/>
    <m/>
    <m/>
    <m/>
    <m/>
    <s v="固定收益类资产"/>
  </r>
  <r>
    <s v="龙江银行股份有限公司哈尔滨红旗大街支行定期存款"/>
    <s v="龙江银行股份有限公司哈尔滨红旗大街支行定期存款"/>
    <s v="银行存款"/>
    <s v="定期存款"/>
    <m/>
    <x v="1218"/>
    <m/>
    <n v="100000000"/>
    <x v="6645"/>
    <n v="1355555.42"/>
    <m/>
    <s v="万能"/>
    <m/>
    <m/>
    <m/>
    <m/>
    <m/>
    <m/>
    <m/>
    <m/>
    <m/>
    <m/>
    <m/>
    <m/>
    <m/>
    <m/>
    <m/>
    <m/>
    <m/>
    <m/>
    <m/>
    <m/>
    <m/>
    <m/>
    <m/>
    <m/>
    <m/>
    <m/>
    <m/>
    <m/>
    <m/>
    <m/>
    <m/>
    <m/>
    <m/>
    <m/>
    <m/>
    <m/>
    <s v="城市商业银行"/>
    <n v="0.14849999999999999"/>
    <m/>
    <m/>
    <m/>
    <m/>
    <m/>
    <m/>
    <m/>
    <m/>
    <m/>
    <m/>
    <m/>
    <m/>
    <m/>
    <m/>
    <m/>
    <s v="固定收益类资产"/>
  </r>
  <r>
    <s v="农业银行荆州沙市支行定期存款"/>
    <s v="农业银行荆州沙市支行定期存款"/>
    <s v="银行存款"/>
    <s v="定期存款"/>
    <m/>
    <x v="242"/>
    <m/>
    <n v="50000000"/>
    <x v="194"/>
    <n v="290547.70999999996"/>
    <m/>
    <s v="万能"/>
    <m/>
    <m/>
    <m/>
    <m/>
    <m/>
    <m/>
    <m/>
    <m/>
    <m/>
    <m/>
    <m/>
    <m/>
    <m/>
    <m/>
    <m/>
    <m/>
    <m/>
    <m/>
    <m/>
    <m/>
    <m/>
    <m/>
    <m/>
    <m/>
    <m/>
    <m/>
    <m/>
    <m/>
    <m/>
    <m/>
    <m/>
    <m/>
    <m/>
    <m/>
    <m/>
    <m/>
    <s v="国有大型商业银行"/>
    <n v="0.16699999999999998"/>
    <m/>
    <m/>
    <m/>
    <m/>
    <m/>
    <m/>
    <m/>
    <m/>
    <m/>
    <m/>
    <m/>
    <m/>
    <m/>
    <m/>
    <m/>
    <s v="固定收益类资产"/>
  </r>
  <r>
    <s v="交通银行四川分行定期存款"/>
    <s v="交通银行四川分行定期存款"/>
    <s v="银行存款"/>
    <s v="定期存款"/>
    <m/>
    <x v="244"/>
    <m/>
    <n v="300000000"/>
    <x v="6648"/>
    <n v="1645000"/>
    <m/>
    <s v="传统"/>
    <m/>
    <m/>
    <m/>
    <m/>
    <m/>
    <m/>
    <m/>
    <m/>
    <m/>
    <m/>
    <m/>
    <m/>
    <m/>
    <m/>
    <m/>
    <m/>
    <m/>
    <m/>
    <m/>
    <m/>
    <m/>
    <m/>
    <m/>
    <m/>
    <m/>
    <m/>
    <m/>
    <m/>
    <m/>
    <m/>
    <m/>
    <m/>
    <m/>
    <m/>
    <m/>
    <m/>
    <s v="国有大型商业银行"/>
    <n v="0.1575"/>
    <m/>
    <m/>
    <m/>
    <m/>
    <m/>
    <m/>
    <m/>
    <m/>
    <m/>
    <m/>
    <m/>
    <m/>
    <m/>
    <m/>
    <m/>
    <s v="固定收益类资产"/>
  </r>
  <r>
    <s v="中国工商银行北京丽泽支行定期存款"/>
    <s v="中国工商银行北京丽泽支行定期存款"/>
    <s v="银行存款"/>
    <s v="定期存款"/>
    <m/>
    <x v="243"/>
    <m/>
    <n v="30000000"/>
    <x v="6657"/>
    <n v="147875"/>
    <m/>
    <s v="万能"/>
    <m/>
    <m/>
    <m/>
    <m/>
    <m/>
    <m/>
    <m/>
    <m/>
    <m/>
    <m/>
    <m/>
    <m/>
    <m/>
    <m/>
    <m/>
    <m/>
    <m/>
    <m/>
    <m/>
    <m/>
    <m/>
    <m/>
    <m/>
    <m/>
    <m/>
    <m/>
    <m/>
    <m/>
    <m/>
    <m/>
    <m/>
    <m/>
    <m/>
    <m/>
    <m/>
    <m/>
    <s v="国有大型商业银行"/>
    <n v="0.17449999999999999"/>
    <m/>
    <m/>
    <m/>
    <m/>
    <m/>
    <m/>
    <m/>
    <m/>
    <m/>
    <m/>
    <m/>
    <m/>
    <m/>
    <m/>
    <m/>
    <s v="固定收益类资产"/>
  </r>
  <r>
    <s v="建设银行北京农大南路支行定期存款"/>
    <s v="建设银行北京农大南路支行定期存款"/>
    <s v="银行存款"/>
    <s v="定期存款"/>
    <m/>
    <x v="1018"/>
    <m/>
    <n v="10000000"/>
    <x v="237"/>
    <n v="9315.15"/>
    <m/>
    <s v="万能"/>
    <m/>
    <m/>
    <m/>
    <m/>
    <m/>
    <m/>
    <m/>
    <m/>
    <m/>
    <m/>
    <m/>
    <m/>
    <m/>
    <m/>
    <m/>
    <m/>
    <m/>
    <m/>
    <m/>
    <m/>
    <m/>
    <m/>
    <m/>
    <m/>
    <m/>
    <m/>
    <m/>
    <m/>
    <m/>
    <m/>
    <m/>
    <m/>
    <m/>
    <m/>
    <m/>
    <m/>
    <s v="国有大型商业银行"/>
    <n v="0.17249999999999999"/>
    <m/>
    <m/>
    <m/>
    <m/>
    <m/>
    <m/>
    <m/>
    <m/>
    <m/>
    <m/>
    <m/>
    <m/>
    <m/>
    <m/>
    <m/>
    <s v="固定收益类资产"/>
  </r>
  <r>
    <s v="建设银行北京金源支行定期存款"/>
    <s v="建设银行北京金源支行定期存款"/>
    <s v="银行存款"/>
    <s v="定期存款"/>
    <m/>
    <x v="1018"/>
    <m/>
    <n v="10000000"/>
    <x v="237"/>
    <n v="9315.15"/>
    <m/>
    <s v="万能"/>
    <m/>
    <m/>
    <m/>
    <m/>
    <m/>
    <m/>
    <m/>
    <m/>
    <m/>
    <m/>
    <m/>
    <m/>
    <m/>
    <m/>
    <m/>
    <m/>
    <m/>
    <m/>
    <m/>
    <m/>
    <m/>
    <m/>
    <m/>
    <m/>
    <m/>
    <m/>
    <m/>
    <m/>
    <m/>
    <m/>
    <m/>
    <m/>
    <m/>
    <m/>
    <m/>
    <m/>
    <s v="国有大型商业银行"/>
    <n v="0.17249999999999999"/>
    <m/>
    <m/>
    <m/>
    <m/>
    <m/>
    <m/>
    <m/>
    <m/>
    <m/>
    <m/>
    <m/>
    <m/>
    <m/>
    <m/>
    <m/>
    <s v="固定收益类资产"/>
  </r>
  <r>
    <s v="建设银行北京世纪城支行定期存款"/>
    <s v="建设银行北京世纪城支行定期存款"/>
    <s v="银行存款"/>
    <s v="定期存款"/>
    <m/>
    <x v="1018"/>
    <m/>
    <n v="10000000"/>
    <x v="237"/>
    <n v="9315.15"/>
    <m/>
    <s v="万能"/>
    <m/>
    <m/>
    <m/>
    <m/>
    <m/>
    <m/>
    <m/>
    <m/>
    <m/>
    <m/>
    <m/>
    <m/>
    <m/>
    <m/>
    <m/>
    <m/>
    <m/>
    <m/>
    <m/>
    <m/>
    <m/>
    <m/>
    <m/>
    <m/>
    <m/>
    <m/>
    <m/>
    <m/>
    <m/>
    <m/>
    <m/>
    <m/>
    <m/>
    <m/>
    <m/>
    <m/>
    <s v="国有大型商业银行"/>
    <n v="0.17249999999999999"/>
    <m/>
    <m/>
    <m/>
    <m/>
    <m/>
    <m/>
    <m/>
    <m/>
    <m/>
    <m/>
    <m/>
    <m/>
    <m/>
    <m/>
    <m/>
    <s v="固定收益类资产"/>
  </r>
  <r>
    <s v="建设银行北京齐园路支行定期存款"/>
    <s v="建设银行北京齐园路支行定期存款"/>
    <s v="银行存款"/>
    <s v="定期存款"/>
    <m/>
    <x v="1018"/>
    <m/>
    <n v="10000000"/>
    <x v="237"/>
    <n v="9315.15"/>
    <m/>
    <s v="万能"/>
    <m/>
    <m/>
    <m/>
    <m/>
    <m/>
    <m/>
    <m/>
    <m/>
    <m/>
    <m/>
    <m/>
    <m/>
    <m/>
    <m/>
    <m/>
    <m/>
    <m/>
    <m/>
    <m/>
    <m/>
    <m/>
    <m/>
    <m/>
    <m/>
    <m/>
    <m/>
    <m/>
    <m/>
    <m/>
    <m/>
    <m/>
    <m/>
    <m/>
    <m/>
    <m/>
    <m/>
    <s v="国有大型商业银行"/>
    <n v="0.17249999999999999"/>
    <m/>
    <m/>
    <m/>
    <m/>
    <m/>
    <m/>
    <m/>
    <m/>
    <m/>
    <m/>
    <m/>
    <m/>
    <m/>
    <m/>
    <m/>
    <s v="固定收益类资产"/>
  </r>
  <r>
    <s v="建设银行北京清华大学支行定期存款"/>
    <s v="建设银行北京清华大学支行定期存款"/>
    <s v="银行存款"/>
    <s v="定期存款"/>
    <m/>
    <x v="1018"/>
    <m/>
    <n v="10000000"/>
    <x v="237"/>
    <n v="9315.15"/>
    <m/>
    <s v="万能"/>
    <m/>
    <m/>
    <m/>
    <m/>
    <m/>
    <m/>
    <m/>
    <m/>
    <m/>
    <m/>
    <m/>
    <m/>
    <m/>
    <m/>
    <m/>
    <m/>
    <m/>
    <m/>
    <m/>
    <m/>
    <m/>
    <m/>
    <m/>
    <m/>
    <m/>
    <m/>
    <m/>
    <m/>
    <m/>
    <m/>
    <m/>
    <m/>
    <m/>
    <m/>
    <m/>
    <m/>
    <s v="国有大型商业银行"/>
    <n v="0.17249999999999999"/>
    <m/>
    <m/>
    <m/>
    <m/>
    <m/>
    <m/>
    <m/>
    <m/>
    <m/>
    <m/>
    <m/>
    <m/>
    <m/>
    <m/>
    <m/>
    <s v="固定收益类资产"/>
  </r>
  <r>
    <s v="招行宁波分行(0804)活期存款"/>
    <s v="招行宁波分行(0804)活期存款"/>
    <s v="现金及流动性管理工具"/>
    <s v="活期存款"/>
    <m/>
    <x v="576"/>
    <m/>
    <n v="6530.3"/>
    <x v="6669"/>
    <m/>
    <m/>
    <s v="传统"/>
    <m/>
    <m/>
    <m/>
    <m/>
    <m/>
    <m/>
    <m/>
    <m/>
    <m/>
    <m/>
    <m/>
    <m/>
    <m/>
    <m/>
    <m/>
    <m/>
    <m/>
    <m/>
    <m/>
    <m/>
    <m/>
    <m/>
    <m/>
    <m/>
    <m/>
    <m/>
    <m/>
    <m/>
    <m/>
    <m/>
    <m/>
    <m/>
    <m/>
    <m/>
    <m/>
    <s v="0804"/>
    <m/>
    <m/>
    <m/>
    <m/>
    <m/>
    <m/>
    <m/>
    <m/>
    <m/>
    <m/>
    <m/>
    <m/>
    <m/>
    <m/>
    <m/>
    <m/>
    <m/>
    <s v="流动性资产"/>
  </r>
  <r>
    <s v="招商银行九堡支行(0406)活期存款"/>
    <s v="招商银行九堡支行(0406)活期存款"/>
    <s v="现金及流动性管理工具"/>
    <s v="活期存款"/>
    <m/>
    <x v="576"/>
    <m/>
    <n v="432.74"/>
    <x v="6670"/>
    <m/>
    <m/>
    <s v="传统"/>
    <m/>
    <m/>
    <m/>
    <m/>
    <m/>
    <m/>
    <m/>
    <m/>
    <m/>
    <m/>
    <m/>
    <m/>
    <m/>
    <m/>
    <m/>
    <m/>
    <m/>
    <m/>
    <m/>
    <m/>
    <m/>
    <m/>
    <m/>
    <m/>
    <m/>
    <m/>
    <m/>
    <m/>
    <m/>
    <m/>
    <m/>
    <m/>
    <m/>
    <m/>
    <m/>
    <s v="0406"/>
    <m/>
    <m/>
    <m/>
    <m/>
    <m/>
    <m/>
    <m/>
    <m/>
    <m/>
    <m/>
    <m/>
    <m/>
    <m/>
    <m/>
    <m/>
    <m/>
    <m/>
    <s v="流动性资产"/>
  </r>
  <r>
    <s v="招商银行宁波分行营业部(0102)活期存款"/>
    <s v="招商银行宁波分行营业部(0102)活期存款"/>
    <s v="现金及流动性管理工具"/>
    <s v="活期存款"/>
    <m/>
    <x v="576"/>
    <m/>
    <n v="259996751.16"/>
    <x v="6671"/>
    <m/>
    <m/>
    <s v="传统"/>
    <m/>
    <m/>
    <m/>
    <m/>
    <m/>
    <m/>
    <m/>
    <m/>
    <m/>
    <m/>
    <m/>
    <m/>
    <m/>
    <m/>
    <m/>
    <m/>
    <m/>
    <m/>
    <m/>
    <m/>
    <m/>
    <m/>
    <m/>
    <m/>
    <m/>
    <m/>
    <m/>
    <m/>
    <m/>
    <m/>
    <m/>
    <m/>
    <m/>
    <m/>
    <m/>
    <s v="0102"/>
    <m/>
    <m/>
    <m/>
    <m/>
    <m/>
    <m/>
    <m/>
    <m/>
    <m/>
    <m/>
    <m/>
    <m/>
    <m/>
    <m/>
    <m/>
    <m/>
    <m/>
    <s v="流动性资产"/>
  </r>
  <r>
    <s v="招行上海市分行营业部（总公司0001）活期存款"/>
    <s v="招行上海市分行营业部（总公司0001）活期存款"/>
    <s v="现金及流动性管理工具"/>
    <s v="活期存款"/>
    <m/>
    <x v="576"/>
    <m/>
    <n v="1027.56"/>
    <x v="6672"/>
    <m/>
    <m/>
    <s v="传统"/>
    <m/>
    <m/>
    <m/>
    <m/>
    <m/>
    <m/>
    <m/>
    <m/>
    <m/>
    <m/>
    <m/>
    <m/>
    <m/>
    <m/>
    <m/>
    <m/>
    <m/>
    <m/>
    <m/>
    <m/>
    <m/>
    <m/>
    <m/>
    <m/>
    <m/>
    <m/>
    <m/>
    <m/>
    <m/>
    <m/>
    <m/>
    <m/>
    <m/>
    <m/>
    <m/>
    <s v="0001"/>
    <m/>
    <m/>
    <m/>
    <m/>
    <m/>
    <m/>
    <m/>
    <m/>
    <m/>
    <m/>
    <m/>
    <m/>
    <m/>
    <m/>
    <m/>
    <m/>
    <m/>
    <s v="流动性资产"/>
  </r>
  <r>
    <s v="招行北京分行营业部(0909)活期存款"/>
    <s v="招行北京分行营业部(0909)活期存款"/>
    <s v="现金及流动性管理工具"/>
    <s v="活期存款"/>
    <m/>
    <x v="576"/>
    <m/>
    <n v="878.11"/>
    <x v="6673"/>
    <m/>
    <m/>
    <s v="传统"/>
    <m/>
    <m/>
    <m/>
    <m/>
    <m/>
    <m/>
    <m/>
    <m/>
    <m/>
    <m/>
    <m/>
    <m/>
    <m/>
    <m/>
    <m/>
    <m/>
    <m/>
    <m/>
    <m/>
    <m/>
    <m/>
    <m/>
    <m/>
    <m/>
    <m/>
    <m/>
    <m/>
    <m/>
    <m/>
    <m/>
    <m/>
    <m/>
    <m/>
    <m/>
    <m/>
    <s v="0909"/>
    <m/>
    <m/>
    <m/>
    <m/>
    <m/>
    <m/>
    <m/>
    <m/>
    <m/>
    <m/>
    <m/>
    <m/>
    <m/>
    <m/>
    <m/>
    <m/>
    <m/>
    <s v="流动性资产"/>
  </r>
  <r>
    <s v="招商银行股份有限公司北京分行营业部(0207)活期存款"/>
    <s v="招商银行股份有限公司北京分行营业部(0207)活期存款"/>
    <s v="现金及流动性管理工具"/>
    <s v="活期存款"/>
    <m/>
    <x v="576"/>
    <m/>
    <n v="955.29"/>
    <x v="6674"/>
    <m/>
    <m/>
    <s v="传统"/>
    <m/>
    <m/>
    <m/>
    <m/>
    <m/>
    <m/>
    <m/>
    <m/>
    <m/>
    <m/>
    <m/>
    <m/>
    <m/>
    <m/>
    <m/>
    <m/>
    <m/>
    <m/>
    <m/>
    <m/>
    <m/>
    <m/>
    <m/>
    <m/>
    <m/>
    <m/>
    <m/>
    <m/>
    <m/>
    <m/>
    <m/>
    <m/>
    <m/>
    <m/>
    <m/>
    <s v="0207"/>
    <m/>
    <m/>
    <m/>
    <m/>
    <m/>
    <m/>
    <m/>
    <m/>
    <m/>
    <m/>
    <m/>
    <m/>
    <m/>
    <m/>
    <m/>
    <m/>
    <m/>
    <s v="流动性资产"/>
  </r>
  <r>
    <s v="中国建设银行成都市第三支行基本户（1818）活期存款"/>
    <s v="中国建设银行成都市第三支行基本户（1818）活期存款"/>
    <s v="现金及流动性管理工具"/>
    <s v="活期存款"/>
    <m/>
    <x v="1018"/>
    <m/>
    <n v="1675347.49"/>
    <x v="6675"/>
    <m/>
    <m/>
    <s v="传统"/>
    <m/>
    <m/>
    <m/>
    <m/>
    <m/>
    <m/>
    <m/>
    <m/>
    <m/>
    <m/>
    <m/>
    <m/>
    <m/>
    <m/>
    <m/>
    <m/>
    <m/>
    <m/>
    <m/>
    <m/>
    <m/>
    <m/>
    <m/>
    <m/>
    <m/>
    <m/>
    <m/>
    <m/>
    <m/>
    <m/>
    <m/>
    <m/>
    <m/>
    <m/>
    <m/>
    <s v="1818"/>
    <m/>
    <m/>
    <m/>
    <m/>
    <m/>
    <m/>
    <m/>
    <m/>
    <m/>
    <m/>
    <m/>
    <m/>
    <m/>
    <m/>
    <m/>
    <m/>
    <m/>
    <s v="流动性资产"/>
  </r>
  <r>
    <s v="中国建设银行成都市第三支行芳草街分理处(3333)活期存款"/>
    <s v="中国建设银行成都市第三支行芳草街分理处(3333)活期存款"/>
    <s v="现金及流动性管理工具"/>
    <s v="活期存款"/>
    <m/>
    <x v="1018"/>
    <m/>
    <n v="480.49"/>
    <x v="6676"/>
    <m/>
    <m/>
    <s v="传统"/>
    <m/>
    <m/>
    <m/>
    <m/>
    <m/>
    <m/>
    <m/>
    <m/>
    <m/>
    <m/>
    <m/>
    <m/>
    <m/>
    <m/>
    <m/>
    <m/>
    <m/>
    <m/>
    <m/>
    <m/>
    <m/>
    <m/>
    <m/>
    <m/>
    <m/>
    <m/>
    <m/>
    <m/>
    <m/>
    <m/>
    <m/>
    <m/>
    <m/>
    <m/>
    <m/>
    <s v="3333"/>
    <m/>
    <m/>
    <m/>
    <m/>
    <m/>
    <m/>
    <m/>
    <m/>
    <m/>
    <m/>
    <m/>
    <m/>
    <m/>
    <m/>
    <m/>
    <m/>
    <m/>
    <s v="流动性资产"/>
  </r>
  <r>
    <s v="建行成都玉林支行(9999)活期存款"/>
    <s v="建行成都玉林支行(9999)活期存款"/>
    <s v="现金及流动性管理工具"/>
    <s v="活期存款"/>
    <m/>
    <x v="1018"/>
    <m/>
    <n v="353.08"/>
    <x v="6677"/>
    <m/>
    <m/>
    <s v="传统"/>
    <m/>
    <m/>
    <m/>
    <m/>
    <m/>
    <m/>
    <m/>
    <m/>
    <m/>
    <m/>
    <m/>
    <m/>
    <m/>
    <m/>
    <m/>
    <m/>
    <m/>
    <m/>
    <m/>
    <m/>
    <m/>
    <m/>
    <m/>
    <m/>
    <m/>
    <m/>
    <m/>
    <m/>
    <m/>
    <m/>
    <m/>
    <m/>
    <m/>
    <m/>
    <m/>
    <s v="9999"/>
    <m/>
    <m/>
    <m/>
    <m/>
    <m/>
    <m/>
    <m/>
    <m/>
    <m/>
    <m/>
    <m/>
    <m/>
    <m/>
    <m/>
    <m/>
    <m/>
    <m/>
    <s v="流动性资产"/>
  </r>
  <r>
    <s v="建行北京朝阳支行营业部(0284)活期存款"/>
    <s v="建行北京朝阳支行营业部(0284)活期存款"/>
    <s v="现金及流动性管理工具"/>
    <s v="活期存款"/>
    <m/>
    <x v="1018"/>
    <m/>
    <n v="990"/>
    <x v="6678"/>
    <m/>
    <m/>
    <s v="传统"/>
    <m/>
    <m/>
    <m/>
    <m/>
    <m/>
    <m/>
    <m/>
    <m/>
    <m/>
    <m/>
    <m/>
    <m/>
    <m/>
    <m/>
    <m/>
    <m/>
    <m/>
    <m/>
    <m/>
    <m/>
    <m/>
    <m/>
    <m/>
    <m/>
    <m/>
    <m/>
    <m/>
    <m/>
    <m/>
    <m/>
    <m/>
    <m/>
    <m/>
    <m/>
    <m/>
    <s v="0284"/>
    <m/>
    <m/>
    <m/>
    <m/>
    <m/>
    <m/>
    <m/>
    <m/>
    <m/>
    <m/>
    <m/>
    <m/>
    <m/>
    <m/>
    <m/>
    <m/>
    <m/>
    <s v="流动性资产"/>
  </r>
  <r>
    <s v="中国建设银行杭州高新支行(6468)活期存款"/>
    <s v="中国建设银行杭州高新支行(6468)活期存款"/>
    <s v="现金及流动性管理工具"/>
    <s v="活期存款"/>
    <m/>
    <x v="1018"/>
    <m/>
    <n v="401.58"/>
    <x v="6679"/>
    <m/>
    <m/>
    <s v="传统"/>
    <m/>
    <m/>
    <m/>
    <m/>
    <m/>
    <m/>
    <m/>
    <m/>
    <m/>
    <m/>
    <m/>
    <m/>
    <m/>
    <m/>
    <m/>
    <m/>
    <m/>
    <m/>
    <m/>
    <m/>
    <m/>
    <m/>
    <m/>
    <m/>
    <m/>
    <m/>
    <m/>
    <m/>
    <m/>
    <m/>
    <m/>
    <m/>
    <m/>
    <m/>
    <m/>
    <s v="6468"/>
    <m/>
    <m/>
    <m/>
    <m/>
    <m/>
    <m/>
    <m/>
    <m/>
    <m/>
    <m/>
    <m/>
    <m/>
    <m/>
    <m/>
    <m/>
    <m/>
    <m/>
    <s v="流动性资产"/>
  </r>
  <r>
    <s v="建行广州长堤支行(0037)活期存款"/>
    <s v="建行广州长堤支行(0037)活期存款"/>
    <s v="现金及流动性管理工具"/>
    <s v="活期存款"/>
    <m/>
    <x v="1018"/>
    <m/>
    <n v="607.72"/>
    <x v="6680"/>
    <m/>
    <m/>
    <s v="传统"/>
    <m/>
    <m/>
    <m/>
    <m/>
    <m/>
    <m/>
    <m/>
    <m/>
    <m/>
    <m/>
    <m/>
    <m/>
    <m/>
    <m/>
    <m/>
    <m/>
    <m/>
    <m/>
    <m/>
    <m/>
    <m/>
    <m/>
    <m/>
    <m/>
    <m/>
    <m/>
    <m/>
    <m/>
    <m/>
    <m/>
    <m/>
    <m/>
    <m/>
    <m/>
    <m/>
    <s v="0037"/>
    <m/>
    <m/>
    <m/>
    <m/>
    <m/>
    <m/>
    <m/>
    <m/>
    <m/>
    <m/>
    <m/>
    <m/>
    <m/>
    <m/>
    <m/>
    <m/>
    <m/>
    <s v="流动性资产"/>
  </r>
  <r>
    <s v="中国建设银行股份有限公司北京华远街支行（0715）活期存款"/>
    <s v="中国建设银行股份有限公司北京华远街支行（0715）活期存款"/>
    <s v="现金及流动性管理工具"/>
    <s v="活期存款"/>
    <m/>
    <x v="1018"/>
    <m/>
    <n v="1000"/>
    <x v="6681"/>
    <m/>
    <m/>
    <s v="传统"/>
    <m/>
    <m/>
    <m/>
    <m/>
    <m/>
    <m/>
    <m/>
    <m/>
    <m/>
    <m/>
    <m/>
    <m/>
    <m/>
    <m/>
    <m/>
    <m/>
    <m/>
    <m/>
    <m/>
    <m/>
    <m/>
    <m/>
    <m/>
    <m/>
    <m/>
    <m/>
    <m/>
    <m/>
    <m/>
    <m/>
    <m/>
    <m/>
    <m/>
    <m/>
    <m/>
    <s v="0715"/>
    <m/>
    <m/>
    <m/>
    <m/>
    <m/>
    <m/>
    <m/>
    <m/>
    <m/>
    <m/>
    <m/>
    <m/>
    <m/>
    <m/>
    <m/>
    <m/>
    <m/>
    <s v="流动性资产"/>
  </r>
  <r>
    <s v="中国建设银行北京复兴支行(2432)活期存款"/>
    <s v="中国建设银行北京复兴支行(2432)活期存款"/>
    <s v="现金及流动性管理工具"/>
    <s v="活期存款"/>
    <m/>
    <x v="1018"/>
    <m/>
    <n v="6095.42"/>
    <x v="6682"/>
    <m/>
    <m/>
    <s v="传统"/>
    <m/>
    <m/>
    <m/>
    <m/>
    <m/>
    <m/>
    <m/>
    <m/>
    <m/>
    <m/>
    <m/>
    <m/>
    <m/>
    <m/>
    <m/>
    <m/>
    <m/>
    <m/>
    <m/>
    <m/>
    <m/>
    <m/>
    <m/>
    <m/>
    <m/>
    <m/>
    <m/>
    <m/>
    <m/>
    <m/>
    <m/>
    <m/>
    <m/>
    <m/>
    <m/>
    <s v="2432"/>
    <m/>
    <m/>
    <m/>
    <m/>
    <m/>
    <m/>
    <m/>
    <m/>
    <m/>
    <m/>
    <m/>
    <m/>
    <m/>
    <m/>
    <m/>
    <m/>
    <m/>
    <s v="流动性资产"/>
  </r>
  <r>
    <s v="中国建设银行股份有限公司杭州分行（1473）活期存款"/>
    <s v="中国建设银行股份有限公司杭州分行（1473）活期存款"/>
    <s v="现金及流动性管理工具"/>
    <s v="活期存款"/>
    <m/>
    <x v="1018"/>
    <m/>
    <n v="3671944.17"/>
    <x v="6683"/>
    <m/>
    <m/>
    <s v="传统"/>
    <m/>
    <m/>
    <m/>
    <m/>
    <m/>
    <m/>
    <m/>
    <m/>
    <m/>
    <m/>
    <m/>
    <m/>
    <m/>
    <m/>
    <m/>
    <m/>
    <m/>
    <m/>
    <m/>
    <m/>
    <m/>
    <m/>
    <m/>
    <m/>
    <m/>
    <m/>
    <m/>
    <m/>
    <m/>
    <m/>
    <m/>
    <m/>
    <m/>
    <m/>
    <m/>
    <s v="1473"/>
    <m/>
    <m/>
    <m/>
    <m/>
    <m/>
    <m/>
    <m/>
    <m/>
    <m/>
    <m/>
    <m/>
    <m/>
    <m/>
    <m/>
    <m/>
    <m/>
    <m/>
    <s v="流动性资产"/>
  </r>
  <r>
    <s v="建行上海浦东分行（6707）活期存款"/>
    <s v="建行上海浦东分行（6707）活期存款"/>
    <s v="现金及流动性管理工具"/>
    <s v="活期存款"/>
    <m/>
    <x v="1018"/>
    <m/>
    <n v="1292.3499999999999"/>
    <x v="6684"/>
    <m/>
    <m/>
    <s v="传统"/>
    <m/>
    <m/>
    <m/>
    <m/>
    <m/>
    <m/>
    <m/>
    <m/>
    <m/>
    <m/>
    <m/>
    <m/>
    <m/>
    <m/>
    <m/>
    <m/>
    <m/>
    <m/>
    <m/>
    <m/>
    <m/>
    <m/>
    <m/>
    <m/>
    <m/>
    <m/>
    <m/>
    <m/>
    <m/>
    <m/>
    <m/>
    <m/>
    <m/>
    <m/>
    <m/>
    <s v="6707"/>
    <m/>
    <m/>
    <m/>
    <m/>
    <m/>
    <m/>
    <m/>
    <m/>
    <m/>
    <m/>
    <m/>
    <m/>
    <m/>
    <m/>
    <m/>
    <m/>
    <m/>
    <s v="流动性资产"/>
  </r>
  <r>
    <s v="工商银行商务中心区支行(9647总公司)活期存款"/>
    <s v="工商银行商务中心区支行(9647总公司)活期存款"/>
    <s v="现金及流动性管理工具"/>
    <s v="活期存款"/>
    <m/>
    <x v="1219"/>
    <m/>
    <n v="152.22"/>
    <x v="6685"/>
    <m/>
    <m/>
    <s v="传统"/>
    <m/>
    <m/>
    <m/>
    <m/>
    <m/>
    <m/>
    <m/>
    <m/>
    <m/>
    <m/>
    <m/>
    <m/>
    <m/>
    <m/>
    <m/>
    <m/>
    <m/>
    <m/>
    <m/>
    <m/>
    <m/>
    <m/>
    <m/>
    <m/>
    <m/>
    <m/>
    <m/>
    <m/>
    <m/>
    <m/>
    <m/>
    <m/>
    <m/>
    <m/>
    <m/>
    <n v="9647"/>
    <m/>
    <m/>
    <m/>
    <m/>
    <m/>
    <m/>
    <m/>
    <m/>
    <m/>
    <m/>
    <m/>
    <m/>
    <m/>
    <m/>
    <m/>
    <m/>
    <m/>
    <s v="流动性资产"/>
  </r>
  <r>
    <s v="工行宁波市分行营业部（总公司6410）活期存款"/>
    <s v="工行宁波市分行营业部（总公司6410）活期存款"/>
    <s v="现金及流动性管理工具"/>
    <s v="活期存款"/>
    <m/>
    <x v="1219"/>
    <m/>
    <n v="667.66"/>
    <x v="6686"/>
    <m/>
    <m/>
    <s v="传统"/>
    <m/>
    <m/>
    <m/>
    <m/>
    <m/>
    <m/>
    <m/>
    <m/>
    <m/>
    <m/>
    <m/>
    <m/>
    <m/>
    <m/>
    <m/>
    <m/>
    <m/>
    <m/>
    <m/>
    <m/>
    <m/>
    <m/>
    <m/>
    <m/>
    <m/>
    <m/>
    <m/>
    <m/>
    <m/>
    <m/>
    <m/>
    <m/>
    <m/>
    <m/>
    <m/>
    <s v="6410"/>
    <m/>
    <m/>
    <m/>
    <m/>
    <m/>
    <m/>
    <m/>
    <m/>
    <m/>
    <m/>
    <m/>
    <m/>
    <m/>
    <m/>
    <m/>
    <m/>
    <m/>
    <s v="流动性资产"/>
  </r>
  <r>
    <s v="中国工商银行股份有限公司杭州城站支行(6676)活期存款"/>
    <s v="中国工商银行股份有限公司杭州城站支行(6676)活期存款"/>
    <s v="现金及流动性管理工具"/>
    <s v="活期存款"/>
    <m/>
    <x v="1219"/>
    <m/>
    <n v="1139886.42"/>
    <x v="6687"/>
    <m/>
    <m/>
    <s v="传统"/>
    <m/>
    <m/>
    <m/>
    <m/>
    <m/>
    <m/>
    <m/>
    <m/>
    <m/>
    <m/>
    <m/>
    <m/>
    <m/>
    <m/>
    <m/>
    <m/>
    <m/>
    <m/>
    <m/>
    <m/>
    <m/>
    <m/>
    <m/>
    <m/>
    <m/>
    <m/>
    <m/>
    <m/>
    <m/>
    <m/>
    <m/>
    <m/>
    <m/>
    <m/>
    <m/>
    <s v="6676"/>
    <m/>
    <m/>
    <m/>
    <m/>
    <m/>
    <m/>
    <m/>
    <m/>
    <m/>
    <m/>
    <m/>
    <m/>
    <m/>
    <m/>
    <m/>
    <m/>
    <m/>
    <s v="流动性资产"/>
  </r>
  <r>
    <s v="中国工商银行中山南路支行（0275）活期存款"/>
    <s v="中国工商银行中山南路支行（0275）活期存款"/>
    <s v="现金及流动性管理工具"/>
    <s v="活期存款"/>
    <m/>
    <x v="1219"/>
    <m/>
    <n v="2016.13"/>
    <x v="6688"/>
    <m/>
    <m/>
    <s v="传统"/>
    <m/>
    <m/>
    <m/>
    <m/>
    <m/>
    <m/>
    <m/>
    <m/>
    <m/>
    <m/>
    <m/>
    <m/>
    <m/>
    <m/>
    <m/>
    <m/>
    <m/>
    <m/>
    <m/>
    <m/>
    <m/>
    <m/>
    <m/>
    <m/>
    <m/>
    <m/>
    <m/>
    <m/>
    <m/>
    <m/>
    <m/>
    <m/>
    <m/>
    <m/>
    <m/>
    <s v="0275"/>
    <m/>
    <m/>
    <m/>
    <m/>
    <m/>
    <m/>
    <m/>
    <m/>
    <m/>
    <m/>
    <m/>
    <m/>
    <m/>
    <m/>
    <m/>
    <m/>
    <m/>
    <s v="流动性资产"/>
  </r>
  <r>
    <s v="中国工商银行股份有限公司北京二里庄支行（2468）活期存款"/>
    <s v="中国工商银行股份有限公司北京二里庄支行（2468）活期存款"/>
    <s v="现金及流动性管理工具"/>
    <s v="活期存款"/>
    <m/>
    <x v="1219"/>
    <m/>
    <n v="6048485.6900000004"/>
    <x v="6689"/>
    <m/>
    <m/>
    <s v="传统"/>
    <m/>
    <m/>
    <m/>
    <m/>
    <m/>
    <m/>
    <m/>
    <m/>
    <m/>
    <m/>
    <m/>
    <m/>
    <m/>
    <m/>
    <m/>
    <m/>
    <m/>
    <m/>
    <m/>
    <m/>
    <m/>
    <m/>
    <m/>
    <m/>
    <m/>
    <m/>
    <m/>
    <m/>
    <m/>
    <m/>
    <m/>
    <m/>
    <m/>
    <m/>
    <m/>
    <s v="2468"/>
    <m/>
    <m/>
    <m/>
    <m/>
    <m/>
    <m/>
    <m/>
    <m/>
    <m/>
    <m/>
    <m/>
    <m/>
    <m/>
    <m/>
    <m/>
    <m/>
    <m/>
    <s v="流动性资产"/>
  </r>
  <r>
    <s v="中国工商银行东大支行（8372）活期存款"/>
    <s v="中国工商银行东大支行（8372）活期存款"/>
    <s v="现金及流动性管理工具"/>
    <s v="活期存款"/>
    <m/>
    <x v="1219"/>
    <m/>
    <n v="38832.839999999997"/>
    <x v="6690"/>
    <m/>
    <m/>
    <s v="传统"/>
    <m/>
    <m/>
    <m/>
    <m/>
    <m/>
    <m/>
    <m/>
    <m/>
    <m/>
    <m/>
    <m/>
    <m/>
    <m/>
    <m/>
    <m/>
    <m/>
    <m/>
    <m/>
    <m/>
    <m/>
    <m/>
    <m/>
    <m/>
    <m/>
    <m/>
    <m/>
    <m/>
    <m/>
    <m/>
    <m/>
    <m/>
    <m/>
    <m/>
    <m/>
    <m/>
    <s v="8372"/>
    <m/>
    <m/>
    <m/>
    <m/>
    <m/>
    <m/>
    <m/>
    <m/>
    <m/>
    <m/>
    <m/>
    <m/>
    <m/>
    <m/>
    <m/>
    <m/>
    <m/>
    <s v="流动性资产"/>
  </r>
  <r>
    <s v="工行宁波市分行营业部（0576）活期存款"/>
    <s v="工行宁波市分行营业部（0576）活期存款"/>
    <s v="现金及流动性管理工具"/>
    <s v="活期存款"/>
    <m/>
    <x v="1219"/>
    <m/>
    <n v="971"/>
    <x v="6691"/>
    <m/>
    <m/>
    <s v="传统"/>
    <m/>
    <m/>
    <m/>
    <m/>
    <m/>
    <m/>
    <m/>
    <m/>
    <m/>
    <m/>
    <m/>
    <m/>
    <m/>
    <m/>
    <m/>
    <m/>
    <m/>
    <m/>
    <m/>
    <m/>
    <m/>
    <m/>
    <m/>
    <m/>
    <m/>
    <m/>
    <m/>
    <m/>
    <m/>
    <m/>
    <m/>
    <m/>
    <m/>
    <m/>
    <m/>
    <s v="0576"/>
    <m/>
    <m/>
    <m/>
    <m/>
    <m/>
    <m/>
    <m/>
    <m/>
    <m/>
    <m/>
    <m/>
    <m/>
    <m/>
    <m/>
    <m/>
    <m/>
    <m/>
    <s v="流动性资产"/>
  </r>
  <r>
    <s v="工行宁波分行营业部(7436)活期存款"/>
    <s v="工行宁波分行营业部(7436)活期存款"/>
    <s v="现金及流动性管理工具"/>
    <s v="活期存款"/>
    <m/>
    <x v="1219"/>
    <m/>
    <n v="384.59"/>
    <x v="6692"/>
    <m/>
    <m/>
    <s v="传统"/>
    <m/>
    <m/>
    <m/>
    <m/>
    <m/>
    <m/>
    <m/>
    <m/>
    <m/>
    <m/>
    <m/>
    <m/>
    <m/>
    <m/>
    <m/>
    <m/>
    <m/>
    <m/>
    <m/>
    <m/>
    <m/>
    <m/>
    <m/>
    <m/>
    <m/>
    <m/>
    <m/>
    <m/>
    <m/>
    <m/>
    <m/>
    <m/>
    <m/>
    <m/>
    <m/>
    <s v="7436"/>
    <m/>
    <m/>
    <m/>
    <m/>
    <m/>
    <m/>
    <m/>
    <m/>
    <m/>
    <m/>
    <m/>
    <m/>
    <m/>
    <m/>
    <m/>
    <m/>
    <m/>
    <s v="流动性资产"/>
  </r>
  <r>
    <s v="中国工商银行股份有限公司深圳上步支行（7980）活期存款"/>
    <s v="中国工商银行股份有限公司深圳上步支行（7980）活期存款"/>
    <s v="现金及流动性管理工具"/>
    <s v="活期存款"/>
    <m/>
    <x v="1219"/>
    <m/>
    <n v="980"/>
    <x v="6693"/>
    <m/>
    <m/>
    <s v="传统"/>
    <m/>
    <m/>
    <m/>
    <m/>
    <m/>
    <m/>
    <m/>
    <m/>
    <m/>
    <m/>
    <m/>
    <m/>
    <m/>
    <m/>
    <m/>
    <m/>
    <m/>
    <m/>
    <m/>
    <m/>
    <m/>
    <m/>
    <m/>
    <m/>
    <m/>
    <m/>
    <m/>
    <m/>
    <m/>
    <m/>
    <m/>
    <m/>
    <m/>
    <m/>
    <m/>
    <s v="7980"/>
    <m/>
    <m/>
    <m/>
    <m/>
    <m/>
    <m/>
    <m/>
    <m/>
    <m/>
    <m/>
    <m/>
    <m/>
    <m/>
    <m/>
    <m/>
    <m/>
    <m/>
    <s v="流动性资产"/>
  </r>
  <r>
    <s v="中国工商银行股份有限公司深圳上步支行(8235)活期存款"/>
    <s v="中国工商银行股份有限公司深圳上步支行(8235)活期存款"/>
    <s v="现金及流动性管理工具"/>
    <s v="活期存款"/>
    <m/>
    <x v="1219"/>
    <m/>
    <n v="45986.8"/>
    <x v="6694"/>
    <m/>
    <m/>
    <s v="传统"/>
    <m/>
    <m/>
    <m/>
    <m/>
    <m/>
    <m/>
    <m/>
    <m/>
    <m/>
    <m/>
    <m/>
    <m/>
    <m/>
    <m/>
    <m/>
    <m/>
    <m/>
    <m/>
    <m/>
    <m/>
    <m/>
    <m/>
    <m/>
    <m/>
    <m/>
    <m/>
    <m/>
    <m/>
    <m/>
    <m/>
    <m/>
    <m/>
    <m/>
    <m/>
    <m/>
    <s v="8235"/>
    <m/>
    <m/>
    <m/>
    <m/>
    <m/>
    <m/>
    <m/>
    <m/>
    <m/>
    <m/>
    <m/>
    <m/>
    <m/>
    <m/>
    <m/>
    <m/>
    <m/>
    <s v="流动性资产"/>
  </r>
  <r>
    <s v="工行大连沙河口支行营业部(7016)活期存款"/>
    <s v="工行大连沙河口支行营业部(7016)活期存款"/>
    <s v="现金及流动性管理工具"/>
    <s v="活期存款"/>
    <m/>
    <x v="1219"/>
    <m/>
    <n v="7584.82"/>
    <x v="6695"/>
    <m/>
    <m/>
    <s v="传统"/>
    <m/>
    <m/>
    <m/>
    <m/>
    <m/>
    <m/>
    <m/>
    <m/>
    <m/>
    <m/>
    <m/>
    <m/>
    <m/>
    <m/>
    <m/>
    <m/>
    <m/>
    <m/>
    <m/>
    <m/>
    <m/>
    <m/>
    <m/>
    <m/>
    <m/>
    <m/>
    <m/>
    <m/>
    <m/>
    <m/>
    <m/>
    <m/>
    <m/>
    <m/>
    <m/>
    <s v="7016"/>
    <m/>
    <m/>
    <m/>
    <m/>
    <m/>
    <m/>
    <m/>
    <m/>
    <m/>
    <m/>
    <m/>
    <m/>
    <m/>
    <m/>
    <m/>
    <m/>
    <m/>
    <s v="流动性资产"/>
  </r>
  <r>
    <s v="中国工商银行股份有限公司广州北京路支行(9151)活期存款"/>
    <s v="中国工商银行股份有限公司广州北京路支行(9151)活期存款"/>
    <s v="现金及流动性管理工具"/>
    <s v="活期存款"/>
    <m/>
    <x v="1219"/>
    <m/>
    <n v="1467.42"/>
    <x v="6696"/>
    <m/>
    <m/>
    <s v="传统"/>
    <m/>
    <m/>
    <m/>
    <m/>
    <m/>
    <m/>
    <m/>
    <m/>
    <m/>
    <m/>
    <m/>
    <m/>
    <m/>
    <m/>
    <m/>
    <m/>
    <m/>
    <m/>
    <m/>
    <m/>
    <m/>
    <m/>
    <m/>
    <m/>
    <m/>
    <m/>
    <m/>
    <m/>
    <m/>
    <m/>
    <m/>
    <m/>
    <m/>
    <m/>
    <m/>
    <s v="9151"/>
    <m/>
    <m/>
    <m/>
    <m/>
    <m/>
    <m/>
    <m/>
    <m/>
    <m/>
    <m/>
    <m/>
    <m/>
    <m/>
    <m/>
    <m/>
    <m/>
    <m/>
    <s v="流动性资产"/>
  </r>
  <r>
    <s v="中国工商银行苏州市阊门支行(3707)活期存款"/>
    <s v="中国工商银行苏州市阊门支行(3707)活期存款"/>
    <s v="现金及流动性管理工具"/>
    <s v="活期存款"/>
    <m/>
    <x v="1219"/>
    <m/>
    <n v="16151.88"/>
    <x v="6697"/>
    <m/>
    <m/>
    <s v="传统"/>
    <m/>
    <m/>
    <m/>
    <m/>
    <m/>
    <m/>
    <m/>
    <m/>
    <m/>
    <m/>
    <m/>
    <m/>
    <m/>
    <m/>
    <m/>
    <m/>
    <m/>
    <m/>
    <m/>
    <m/>
    <m/>
    <m/>
    <m/>
    <m/>
    <m/>
    <m/>
    <m/>
    <m/>
    <m/>
    <m/>
    <m/>
    <m/>
    <m/>
    <m/>
    <m/>
    <s v="3707"/>
    <m/>
    <m/>
    <m/>
    <m/>
    <m/>
    <m/>
    <m/>
    <m/>
    <m/>
    <m/>
    <m/>
    <m/>
    <m/>
    <m/>
    <m/>
    <m/>
    <m/>
    <s v="流动性资产"/>
  </r>
  <r>
    <s v="民生银行长椿街支行（7189）活期存款"/>
    <s v="民生银行长椿街支行（7189）活期存款"/>
    <s v="现金及流动性管理工具"/>
    <s v="活期存款"/>
    <m/>
    <x v="1208"/>
    <m/>
    <n v="4470561.57"/>
    <x v="6698"/>
    <m/>
    <m/>
    <s v="传统"/>
    <m/>
    <m/>
    <m/>
    <m/>
    <m/>
    <m/>
    <m/>
    <m/>
    <m/>
    <m/>
    <m/>
    <m/>
    <m/>
    <m/>
    <m/>
    <m/>
    <m/>
    <m/>
    <m/>
    <m/>
    <m/>
    <m/>
    <m/>
    <m/>
    <m/>
    <m/>
    <m/>
    <m/>
    <m/>
    <m/>
    <m/>
    <m/>
    <m/>
    <m/>
    <m/>
    <s v="7189"/>
    <m/>
    <m/>
    <m/>
    <m/>
    <m/>
    <m/>
    <m/>
    <m/>
    <m/>
    <m/>
    <m/>
    <m/>
    <m/>
    <m/>
    <m/>
    <m/>
    <m/>
    <s v="流动性资产"/>
  </r>
  <r>
    <s v="中国民生银行股份有限公司北京国贸支行（0631）活期存款"/>
    <s v="中国民生银行股份有限公司北京国贸支行（0631）活期存款"/>
    <s v="现金及流动性管理工具"/>
    <s v="活期存款"/>
    <m/>
    <x v="1208"/>
    <m/>
    <n v="482.25"/>
    <x v="6699"/>
    <m/>
    <m/>
    <s v="传统"/>
    <m/>
    <m/>
    <m/>
    <m/>
    <m/>
    <m/>
    <m/>
    <m/>
    <m/>
    <m/>
    <m/>
    <m/>
    <m/>
    <m/>
    <m/>
    <m/>
    <m/>
    <m/>
    <m/>
    <m/>
    <m/>
    <m/>
    <m/>
    <m/>
    <m/>
    <m/>
    <m/>
    <m/>
    <m/>
    <m/>
    <m/>
    <m/>
    <m/>
    <m/>
    <m/>
    <s v="0631"/>
    <m/>
    <m/>
    <m/>
    <m/>
    <m/>
    <m/>
    <m/>
    <m/>
    <m/>
    <m/>
    <m/>
    <m/>
    <m/>
    <m/>
    <m/>
    <m/>
    <m/>
    <s v="流动性资产"/>
  </r>
  <r>
    <s v="平安银行股份有限公司天津北辰支行(0209)活期存款"/>
    <s v="平安银行股份有限公司天津北辰支行(0209)活期存款"/>
    <s v="现金及流动性管理工具"/>
    <s v="活期存款"/>
    <m/>
    <x v="593"/>
    <m/>
    <n v="928.54"/>
    <x v="6700"/>
    <m/>
    <m/>
    <s v="传统"/>
    <m/>
    <m/>
    <m/>
    <m/>
    <m/>
    <m/>
    <m/>
    <m/>
    <m/>
    <m/>
    <m/>
    <m/>
    <m/>
    <m/>
    <m/>
    <m/>
    <m/>
    <m/>
    <m/>
    <m/>
    <m/>
    <m/>
    <m/>
    <m/>
    <m/>
    <m/>
    <m/>
    <m/>
    <m/>
    <m/>
    <m/>
    <m/>
    <m/>
    <m/>
    <m/>
    <s v="0209"/>
    <m/>
    <m/>
    <m/>
    <m/>
    <m/>
    <m/>
    <m/>
    <m/>
    <m/>
    <m/>
    <m/>
    <m/>
    <m/>
    <m/>
    <m/>
    <m/>
    <m/>
    <s v="流动性资产"/>
  </r>
  <r>
    <s v="平安银行股份有限公司广州分行营业部(7885)活期存款"/>
    <s v="平安银行股份有限公司广州分行营业部(7885)活期存款"/>
    <s v="现金及流动性管理工具"/>
    <s v="活期存款"/>
    <m/>
    <x v="593"/>
    <m/>
    <n v="1672.2"/>
    <x v="6701"/>
    <m/>
    <m/>
    <s v="传统"/>
    <m/>
    <m/>
    <m/>
    <m/>
    <m/>
    <m/>
    <m/>
    <m/>
    <m/>
    <m/>
    <m/>
    <m/>
    <m/>
    <m/>
    <m/>
    <m/>
    <m/>
    <m/>
    <m/>
    <m/>
    <m/>
    <m/>
    <m/>
    <m/>
    <m/>
    <m/>
    <m/>
    <m/>
    <m/>
    <m/>
    <m/>
    <m/>
    <m/>
    <m/>
    <m/>
    <s v="7885"/>
    <m/>
    <m/>
    <m/>
    <m/>
    <m/>
    <m/>
    <m/>
    <m/>
    <m/>
    <m/>
    <m/>
    <m/>
    <m/>
    <m/>
    <m/>
    <m/>
    <m/>
    <s v="流动性资产"/>
  </r>
  <r>
    <s v="平安银行南京分行营业部（1077）活期存款"/>
    <s v="平安银行南京分行营业部（1077）活期存款"/>
    <s v="现金及流动性管理工具"/>
    <s v="活期存款"/>
    <m/>
    <x v="593"/>
    <m/>
    <n v="6681.86"/>
    <x v="6702"/>
    <m/>
    <m/>
    <s v="传统"/>
    <m/>
    <m/>
    <m/>
    <m/>
    <m/>
    <m/>
    <m/>
    <m/>
    <m/>
    <m/>
    <m/>
    <m/>
    <m/>
    <m/>
    <m/>
    <m/>
    <m/>
    <m/>
    <m/>
    <m/>
    <m/>
    <m/>
    <m/>
    <m/>
    <m/>
    <m/>
    <m/>
    <m/>
    <m/>
    <m/>
    <m/>
    <m/>
    <m/>
    <m/>
    <m/>
    <s v="1077"/>
    <m/>
    <m/>
    <m/>
    <m/>
    <m/>
    <m/>
    <m/>
    <m/>
    <m/>
    <m/>
    <m/>
    <m/>
    <m/>
    <m/>
    <m/>
    <m/>
    <m/>
    <s v="流动性资产"/>
  </r>
  <r>
    <s v="交通银行杭州武林支行（6382）活期存款"/>
    <s v="交通银行杭州武林支行（6382）活期存款"/>
    <s v="现金及流动性管理工具"/>
    <s v="活期存款"/>
    <m/>
    <x v="244"/>
    <m/>
    <n v="476.82"/>
    <x v="6703"/>
    <m/>
    <m/>
    <s v="传统"/>
    <m/>
    <m/>
    <m/>
    <m/>
    <m/>
    <m/>
    <m/>
    <m/>
    <m/>
    <m/>
    <m/>
    <m/>
    <m/>
    <m/>
    <m/>
    <m/>
    <m/>
    <m/>
    <m/>
    <m/>
    <m/>
    <m/>
    <m/>
    <m/>
    <m/>
    <m/>
    <m/>
    <m/>
    <m/>
    <m/>
    <m/>
    <m/>
    <m/>
    <m/>
    <m/>
    <s v="6382"/>
    <m/>
    <m/>
    <m/>
    <m/>
    <m/>
    <m/>
    <m/>
    <m/>
    <m/>
    <m/>
    <m/>
    <m/>
    <m/>
    <m/>
    <m/>
    <m/>
    <m/>
    <s v="流动性资产"/>
  </r>
  <r>
    <s v="交通银行北京市分行(5758)活期存款"/>
    <s v="交通银行北京市分行(5758)活期存款"/>
    <s v="现金及流动性管理工具"/>
    <s v="活期存款"/>
    <m/>
    <x v="244"/>
    <m/>
    <n v="5039.63"/>
    <x v="6704"/>
    <m/>
    <m/>
    <s v="传统"/>
    <m/>
    <m/>
    <m/>
    <m/>
    <m/>
    <m/>
    <m/>
    <m/>
    <m/>
    <m/>
    <m/>
    <m/>
    <m/>
    <m/>
    <m/>
    <m/>
    <m/>
    <m/>
    <m/>
    <m/>
    <m/>
    <m/>
    <m/>
    <m/>
    <m/>
    <m/>
    <m/>
    <m/>
    <m/>
    <m/>
    <m/>
    <m/>
    <m/>
    <m/>
    <m/>
    <s v="5758"/>
    <m/>
    <m/>
    <m/>
    <m/>
    <m/>
    <m/>
    <m/>
    <m/>
    <m/>
    <m/>
    <m/>
    <m/>
    <m/>
    <m/>
    <m/>
    <m/>
    <m/>
    <s v="流动性资产"/>
  </r>
  <r>
    <s v="交通银行北京天坛支行(0844)活期存款"/>
    <s v="交通银行北京天坛支行(0844)活期存款"/>
    <s v="现金及流动性管理工具"/>
    <s v="活期存款"/>
    <m/>
    <x v="244"/>
    <m/>
    <n v="57942.16"/>
    <x v="6705"/>
    <m/>
    <m/>
    <s v="传统"/>
    <m/>
    <m/>
    <m/>
    <m/>
    <m/>
    <m/>
    <m/>
    <m/>
    <m/>
    <m/>
    <m/>
    <m/>
    <m/>
    <m/>
    <m/>
    <m/>
    <m/>
    <m/>
    <m/>
    <m/>
    <m/>
    <m/>
    <m/>
    <m/>
    <m/>
    <m/>
    <m/>
    <m/>
    <m/>
    <m/>
    <m/>
    <m/>
    <m/>
    <m/>
    <m/>
    <s v="0844"/>
    <m/>
    <m/>
    <m/>
    <m/>
    <m/>
    <m/>
    <m/>
    <m/>
    <m/>
    <m/>
    <m/>
    <m/>
    <m/>
    <m/>
    <m/>
    <m/>
    <m/>
    <s v="流动性资产"/>
  </r>
  <r>
    <s v="交行成都金牛支行（4862）活期存款"/>
    <s v="交行成都金牛支行（4862）活期存款"/>
    <s v="现金及流动性管理工具"/>
    <s v="活期存款"/>
    <m/>
    <x v="244"/>
    <m/>
    <n v="18590817.800000001"/>
    <x v="6706"/>
    <m/>
    <m/>
    <s v="传统"/>
    <m/>
    <m/>
    <m/>
    <m/>
    <m/>
    <m/>
    <m/>
    <m/>
    <m/>
    <m/>
    <m/>
    <m/>
    <m/>
    <m/>
    <m/>
    <m/>
    <m/>
    <m/>
    <m/>
    <m/>
    <m/>
    <m/>
    <m/>
    <m/>
    <m/>
    <m/>
    <m/>
    <m/>
    <m/>
    <m/>
    <m/>
    <m/>
    <m/>
    <m/>
    <m/>
    <s v="4862"/>
    <m/>
    <m/>
    <m/>
    <m/>
    <m/>
    <m/>
    <m/>
    <m/>
    <m/>
    <m/>
    <m/>
    <m/>
    <m/>
    <m/>
    <m/>
    <m/>
    <m/>
    <s v="流动性资产"/>
  </r>
  <r>
    <s v="邮储北京东城区支行收入户(0001)活期存款"/>
    <s v="邮储北京东城区支行收入户(0001)活期存款"/>
    <s v="现金及流动性管理工具"/>
    <s v="活期存款"/>
    <m/>
    <x v="394"/>
    <m/>
    <n v="11418227.17"/>
    <x v="6707"/>
    <m/>
    <m/>
    <s v="传统"/>
    <m/>
    <m/>
    <m/>
    <m/>
    <m/>
    <m/>
    <m/>
    <m/>
    <m/>
    <m/>
    <m/>
    <m/>
    <m/>
    <m/>
    <m/>
    <m/>
    <m/>
    <m/>
    <m/>
    <m/>
    <m/>
    <m/>
    <m/>
    <m/>
    <m/>
    <m/>
    <m/>
    <m/>
    <m/>
    <m/>
    <m/>
    <m/>
    <m/>
    <m/>
    <m/>
    <s v="0001"/>
    <m/>
    <m/>
    <m/>
    <m/>
    <m/>
    <m/>
    <m/>
    <m/>
    <m/>
    <m/>
    <m/>
    <m/>
    <m/>
    <m/>
    <m/>
    <m/>
    <m/>
    <s v="流动性资产"/>
  </r>
  <r>
    <s v="中国邮政储蓄银行浙江省分行营业部(8915)活期存款"/>
    <s v="中国邮政储蓄银行浙江省分行营业部(8915)活期存款"/>
    <s v="现金及流动性管理工具"/>
    <s v="活期存款"/>
    <m/>
    <x v="394"/>
    <m/>
    <n v="34538.67"/>
    <x v="6708"/>
    <m/>
    <m/>
    <s v="传统"/>
    <m/>
    <m/>
    <m/>
    <m/>
    <m/>
    <m/>
    <m/>
    <m/>
    <m/>
    <m/>
    <m/>
    <m/>
    <m/>
    <m/>
    <m/>
    <m/>
    <m/>
    <m/>
    <m/>
    <m/>
    <m/>
    <m/>
    <m/>
    <m/>
    <m/>
    <m/>
    <m/>
    <m/>
    <m/>
    <m/>
    <m/>
    <m/>
    <m/>
    <m/>
    <m/>
    <s v="8915"/>
    <m/>
    <m/>
    <m/>
    <m/>
    <m/>
    <m/>
    <m/>
    <m/>
    <m/>
    <m/>
    <m/>
    <m/>
    <m/>
    <m/>
    <m/>
    <m/>
    <m/>
    <s v="流动性资产"/>
  </r>
  <r>
    <s v="邮储银行上海分行营业部（0294）活期存款"/>
    <s v="邮储银行上海分行营业部（0294）活期存款"/>
    <s v="现金及流动性管理工具"/>
    <s v="活期存款"/>
    <m/>
    <x v="394"/>
    <m/>
    <n v="5015.04"/>
    <x v="6709"/>
    <m/>
    <m/>
    <s v="传统"/>
    <m/>
    <m/>
    <m/>
    <m/>
    <m/>
    <m/>
    <m/>
    <m/>
    <m/>
    <m/>
    <m/>
    <m/>
    <m/>
    <m/>
    <m/>
    <m/>
    <m/>
    <m/>
    <m/>
    <m/>
    <m/>
    <m/>
    <m/>
    <m/>
    <m/>
    <m/>
    <m/>
    <m/>
    <m/>
    <m/>
    <m/>
    <m/>
    <m/>
    <m/>
    <m/>
    <s v="0294"/>
    <m/>
    <m/>
    <m/>
    <m/>
    <m/>
    <m/>
    <m/>
    <m/>
    <m/>
    <m/>
    <m/>
    <m/>
    <m/>
    <m/>
    <m/>
    <m/>
    <m/>
    <s v="流动性资产"/>
  </r>
  <r>
    <s v="中国邮政储蓄银行股份有限公司上海分行营业部（0384）活期存款"/>
    <s v="中国邮政储蓄银行股份有限公司上海分行营业部（0384）活期存款"/>
    <s v="现金及流动性管理工具"/>
    <s v="活期存款"/>
    <m/>
    <x v="394"/>
    <m/>
    <n v="3343.36"/>
    <x v="6710"/>
    <m/>
    <m/>
    <s v="传统"/>
    <m/>
    <m/>
    <m/>
    <m/>
    <m/>
    <m/>
    <m/>
    <m/>
    <m/>
    <m/>
    <m/>
    <m/>
    <m/>
    <m/>
    <m/>
    <m/>
    <m/>
    <m/>
    <m/>
    <m/>
    <m/>
    <m/>
    <m/>
    <m/>
    <m/>
    <m/>
    <m/>
    <m/>
    <m/>
    <m/>
    <m/>
    <m/>
    <m/>
    <m/>
    <m/>
    <s v="0384"/>
    <m/>
    <m/>
    <m/>
    <m/>
    <m/>
    <m/>
    <m/>
    <m/>
    <m/>
    <m/>
    <m/>
    <m/>
    <m/>
    <m/>
    <m/>
    <m/>
    <m/>
    <s v="流动性资产"/>
  </r>
  <r>
    <s v="中国邮政储蓄银行股份有限公司济南市辛庄支行（8898）活期存款"/>
    <s v="中国邮政储蓄银行股份有限公司济南市辛庄支行（8898）活期存款"/>
    <s v="现金及流动性管理工具"/>
    <s v="活期存款"/>
    <m/>
    <x v="394"/>
    <m/>
    <n v="6.38"/>
    <x v="6711"/>
    <m/>
    <m/>
    <s v="传统"/>
    <m/>
    <m/>
    <m/>
    <m/>
    <m/>
    <m/>
    <m/>
    <m/>
    <m/>
    <m/>
    <m/>
    <m/>
    <m/>
    <m/>
    <m/>
    <m/>
    <m/>
    <m/>
    <m/>
    <m/>
    <m/>
    <m/>
    <m/>
    <m/>
    <m/>
    <m/>
    <m/>
    <m/>
    <m/>
    <m/>
    <m/>
    <m/>
    <m/>
    <m/>
    <m/>
    <s v="8898"/>
    <m/>
    <m/>
    <m/>
    <m/>
    <m/>
    <m/>
    <m/>
    <m/>
    <m/>
    <m/>
    <m/>
    <m/>
    <m/>
    <m/>
    <m/>
    <m/>
    <m/>
    <s v="流动性资产"/>
  </r>
  <r>
    <s v="中国邮政储蓄银行股份有限公司济南市历下支行（5990）活期存款"/>
    <s v="中国邮政储蓄银行股份有限公司济南市历下支行（5990）活期存款"/>
    <s v="现金及流动性管理工具"/>
    <s v="活期存款"/>
    <m/>
    <x v="394"/>
    <m/>
    <n v="34.729999999999997"/>
    <x v="6712"/>
    <m/>
    <m/>
    <s v="传统"/>
    <m/>
    <m/>
    <m/>
    <m/>
    <m/>
    <m/>
    <m/>
    <m/>
    <m/>
    <m/>
    <m/>
    <m/>
    <m/>
    <m/>
    <m/>
    <m/>
    <m/>
    <m/>
    <m/>
    <m/>
    <m/>
    <m/>
    <m/>
    <m/>
    <m/>
    <m/>
    <m/>
    <m/>
    <m/>
    <m/>
    <m/>
    <m/>
    <m/>
    <m/>
    <m/>
    <s v="5990"/>
    <m/>
    <m/>
    <m/>
    <m/>
    <m/>
    <m/>
    <m/>
    <m/>
    <m/>
    <m/>
    <m/>
    <m/>
    <m/>
    <m/>
    <m/>
    <m/>
    <m/>
    <s v="流动性资产"/>
  </r>
  <r>
    <s v="农业银行北京市海淀东区支行营业部(7124)活期存款"/>
    <s v="农业银行北京市海淀东区支行营业部(7124)活期存款"/>
    <s v="现金及流动性管理工具"/>
    <s v="活期存款"/>
    <m/>
    <x v="242"/>
    <m/>
    <n v="1000"/>
    <x v="6681"/>
    <m/>
    <m/>
    <s v="传统"/>
    <m/>
    <m/>
    <m/>
    <m/>
    <m/>
    <m/>
    <m/>
    <m/>
    <m/>
    <m/>
    <m/>
    <m/>
    <m/>
    <m/>
    <m/>
    <m/>
    <m/>
    <m/>
    <m/>
    <m/>
    <m/>
    <m/>
    <m/>
    <m/>
    <m/>
    <m/>
    <m/>
    <m/>
    <m/>
    <m/>
    <m/>
    <m/>
    <m/>
    <m/>
    <m/>
    <s v="7124"/>
    <m/>
    <m/>
    <m/>
    <m/>
    <m/>
    <m/>
    <m/>
    <m/>
    <m/>
    <m/>
    <m/>
    <m/>
    <m/>
    <m/>
    <m/>
    <m/>
    <m/>
    <s v="流动性资产"/>
  </r>
  <r>
    <s v="农业银行浙江省杭州市保俶支行(3583)活期存款"/>
    <s v="农业银行浙江省杭州市保俶支行(3583)活期存款"/>
    <s v="现金及流动性管理工具"/>
    <s v="活期存款"/>
    <m/>
    <x v="242"/>
    <m/>
    <n v="1948101.85"/>
    <x v="6713"/>
    <m/>
    <m/>
    <s v="传统"/>
    <m/>
    <m/>
    <m/>
    <m/>
    <m/>
    <m/>
    <m/>
    <m/>
    <m/>
    <m/>
    <m/>
    <m/>
    <m/>
    <m/>
    <m/>
    <m/>
    <m/>
    <m/>
    <m/>
    <m/>
    <m/>
    <m/>
    <m/>
    <m/>
    <m/>
    <m/>
    <m/>
    <m/>
    <m/>
    <m/>
    <m/>
    <m/>
    <m/>
    <m/>
    <m/>
    <s v="3583"/>
    <m/>
    <m/>
    <m/>
    <m/>
    <m/>
    <m/>
    <m/>
    <m/>
    <m/>
    <m/>
    <m/>
    <m/>
    <m/>
    <m/>
    <m/>
    <m/>
    <m/>
    <s v="流动性资产"/>
  </r>
  <r>
    <s v="农行托管户（6871）活期存款"/>
    <s v="农行托管户（6871）活期存款"/>
    <s v="现金及流动性管理工具"/>
    <s v="活期存款"/>
    <m/>
    <x v="242"/>
    <m/>
    <n v="234795.99"/>
    <x v="6375"/>
    <m/>
    <m/>
    <s v="传统"/>
    <m/>
    <m/>
    <m/>
    <m/>
    <m/>
    <m/>
    <m/>
    <m/>
    <m/>
    <m/>
    <m/>
    <m/>
    <m/>
    <m/>
    <m/>
    <m/>
    <m/>
    <m/>
    <m/>
    <m/>
    <m/>
    <m/>
    <m/>
    <m/>
    <m/>
    <m/>
    <m/>
    <m/>
    <m/>
    <m/>
    <m/>
    <m/>
    <m/>
    <m/>
    <m/>
    <s v="6871"/>
    <m/>
    <m/>
    <m/>
    <m/>
    <m/>
    <m/>
    <m/>
    <m/>
    <m/>
    <m/>
    <m/>
    <m/>
    <m/>
    <m/>
    <m/>
    <m/>
    <m/>
    <s v="流动性资产"/>
  </r>
  <r>
    <s v="农行四川省成都市新都区支行（4548）活期存款"/>
    <s v="农行四川省成都市新都区支行（4548）活期存款"/>
    <s v="现金及流动性管理工具"/>
    <s v="活期存款"/>
    <m/>
    <x v="242"/>
    <m/>
    <n v="2134.0700000000002"/>
    <x v="6714"/>
    <m/>
    <m/>
    <s v="传统"/>
    <m/>
    <m/>
    <m/>
    <m/>
    <m/>
    <m/>
    <m/>
    <m/>
    <m/>
    <m/>
    <m/>
    <m/>
    <m/>
    <m/>
    <m/>
    <m/>
    <m/>
    <m/>
    <m/>
    <m/>
    <m/>
    <m/>
    <m/>
    <m/>
    <m/>
    <m/>
    <m/>
    <m/>
    <m/>
    <m/>
    <m/>
    <m/>
    <m/>
    <m/>
    <m/>
    <s v="4548"/>
    <m/>
    <m/>
    <m/>
    <m/>
    <m/>
    <m/>
    <m/>
    <m/>
    <m/>
    <m/>
    <m/>
    <m/>
    <m/>
    <m/>
    <m/>
    <m/>
    <m/>
    <s v="流动性资产"/>
  </r>
  <r>
    <s v="农行上海卢湾支行(1019)活期存款"/>
    <s v="农行上海卢湾支行(1019)活期存款"/>
    <s v="现金及流动性管理工具"/>
    <s v="活期存款"/>
    <m/>
    <x v="242"/>
    <m/>
    <n v="584.86"/>
    <x v="6715"/>
    <m/>
    <m/>
    <s v="传统"/>
    <m/>
    <m/>
    <m/>
    <m/>
    <m/>
    <m/>
    <m/>
    <m/>
    <m/>
    <m/>
    <m/>
    <m/>
    <m/>
    <m/>
    <m/>
    <m/>
    <m/>
    <m/>
    <m/>
    <m/>
    <m/>
    <m/>
    <m/>
    <m/>
    <m/>
    <m/>
    <m/>
    <m/>
    <m/>
    <m/>
    <m/>
    <m/>
    <m/>
    <m/>
    <m/>
    <s v="1019"/>
    <m/>
    <m/>
    <m/>
    <m/>
    <m/>
    <m/>
    <m/>
    <m/>
    <m/>
    <m/>
    <m/>
    <m/>
    <m/>
    <m/>
    <m/>
    <m/>
    <m/>
    <s v="流动性资产"/>
  </r>
  <r>
    <s v="农行北京朝阳东区支行(4305)活期存款"/>
    <s v="农行北京朝阳东区支行(4305)活期存款"/>
    <s v="现金及流动性管理工具"/>
    <s v="活期存款"/>
    <m/>
    <x v="242"/>
    <m/>
    <n v="1000"/>
    <x v="6681"/>
    <m/>
    <m/>
    <s v="传统"/>
    <m/>
    <m/>
    <m/>
    <m/>
    <m/>
    <m/>
    <m/>
    <m/>
    <m/>
    <m/>
    <m/>
    <m/>
    <m/>
    <m/>
    <m/>
    <m/>
    <m/>
    <m/>
    <m/>
    <m/>
    <m/>
    <m/>
    <m/>
    <m/>
    <m/>
    <m/>
    <m/>
    <m/>
    <m/>
    <m/>
    <m/>
    <m/>
    <m/>
    <m/>
    <m/>
    <s v="4305"/>
    <m/>
    <m/>
    <m/>
    <m/>
    <m/>
    <m/>
    <m/>
    <m/>
    <m/>
    <m/>
    <m/>
    <m/>
    <m/>
    <m/>
    <m/>
    <m/>
    <m/>
    <s v="流动性资产"/>
  </r>
  <r>
    <s v="农行张家港支行(8582)活期存款"/>
    <s v="农行张家港支行(8582)活期存款"/>
    <s v="现金及流动性管理工具"/>
    <s v="活期存款"/>
    <m/>
    <x v="242"/>
    <m/>
    <n v="1736.08"/>
    <x v="6716"/>
    <m/>
    <m/>
    <s v="传统"/>
    <m/>
    <m/>
    <m/>
    <m/>
    <m/>
    <m/>
    <m/>
    <m/>
    <m/>
    <m/>
    <m/>
    <m/>
    <m/>
    <m/>
    <m/>
    <m/>
    <m/>
    <m/>
    <m/>
    <m/>
    <m/>
    <m/>
    <m/>
    <m/>
    <m/>
    <m/>
    <m/>
    <m/>
    <m/>
    <m/>
    <m/>
    <m/>
    <m/>
    <m/>
    <m/>
    <s v="8582"/>
    <m/>
    <m/>
    <m/>
    <m/>
    <m/>
    <m/>
    <m/>
    <m/>
    <m/>
    <m/>
    <m/>
    <m/>
    <m/>
    <m/>
    <m/>
    <m/>
    <m/>
    <s v="流动性资产"/>
  </r>
  <r>
    <s v="中国银行杭州市开元支行营业部（8597）活期存款"/>
    <s v="中国银行杭州市开元支行营业部（8597）活期存款"/>
    <s v="现金及流动性管理工具"/>
    <s v="活期存款"/>
    <m/>
    <x v="241"/>
    <m/>
    <n v="254.49"/>
    <x v="6717"/>
    <m/>
    <m/>
    <s v="传统"/>
    <m/>
    <m/>
    <m/>
    <m/>
    <m/>
    <m/>
    <m/>
    <m/>
    <m/>
    <m/>
    <m/>
    <m/>
    <m/>
    <m/>
    <m/>
    <m/>
    <m/>
    <m/>
    <m/>
    <m/>
    <m/>
    <m/>
    <m/>
    <m/>
    <m/>
    <m/>
    <m/>
    <m/>
    <m/>
    <m/>
    <m/>
    <m/>
    <m/>
    <m/>
    <m/>
    <s v="8597"/>
    <m/>
    <m/>
    <m/>
    <m/>
    <m/>
    <m/>
    <m/>
    <m/>
    <m/>
    <m/>
    <m/>
    <m/>
    <m/>
    <m/>
    <m/>
    <m/>
    <m/>
    <s v="流动性资产"/>
  </r>
  <r>
    <s v="中行杭州市开元支行(2300)活期存款"/>
    <s v="中行杭州市开元支行(2300)活期存款"/>
    <s v="现金及流动性管理工具"/>
    <s v="活期存款"/>
    <m/>
    <x v="241"/>
    <m/>
    <n v="48.64"/>
    <x v="6718"/>
    <m/>
    <m/>
    <s v="传统"/>
    <m/>
    <m/>
    <m/>
    <m/>
    <m/>
    <m/>
    <m/>
    <m/>
    <m/>
    <m/>
    <m/>
    <m/>
    <m/>
    <m/>
    <m/>
    <m/>
    <m/>
    <m/>
    <m/>
    <m/>
    <m/>
    <m/>
    <m/>
    <m/>
    <m/>
    <m/>
    <m/>
    <m/>
    <m/>
    <m/>
    <m/>
    <m/>
    <m/>
    <m/>
    <m/>
    <s v="2300"/>
    <m/>
    <m/>
    <m/>
    <m/>
    <m/>
    <m/>
    <m/>
    <m/>
    <m/>
    <m/>
    <m/>
    <m/>
    <m/>
    <m/>
    <m/>
    <m/>
    <m/>
    <s v="流动性资产"/>
  </r>
  <r>
    <s v="中国银行浙江省分行营业部（1352）活期存款"/>
    <s v="中国银行浙江省分行营业部（1352）活期存款"/>
    <s v="现金及流动性管理工具"/>
    <s v="活期存款"/>
    <m/>
    <x v="241"/>
    <m/>
    <n v="501702.40000000002"/>
    <x v="6719"/>
    <m/>
    <m/>
    <s v="传统"/>
    <m/>
    <m/>
    <m/>
    <m/>
    <m/>
    <m/>
    <m/>
    <m/>
    <m/>
    <m/>
    <m/>
    <m/>
    <m/>
    <m/>
    <m/>
    <m/>
    <m/>
    <m/>
    <m/>
    <m/>
    <m/>
    <m/>
    <m/>
    <m/>
    <m/>
    <m/>
    <m/>
    <m/>
    <m/>
    <m/>
    <m/>
    <m/>
    <m/>
    <m/>
    <m/>
    <s v="1352"/>
    <m/>
    <m/>
    <m/>
    <m/>
    <m/>
    <m/>
    <m/>
    <m/>
    <m/>
    <m/>
    <m/>
    <m/>
    <m/>
    <m/>
    <m/>
    <m/>
    <m/>
    <s v="流动性资产"/>
  </r>
  <r>
    <s v="中国银行股份有限公司北京国贸支行（1398）活期存款"/>
    <s v="中国银行股份有限公司北京国贸支行（1398）活期存款"/>
    <s v="现金及流动性管理工具"/>
    <s v="活期存款"/>
    <m/>
    <x v="241"/>
    <m/>
    <n v="265397.68"/>
    <x v="6720"/>
    <m/>
    <m/>
    <s v="传统"/>
    <m/>
    <m/>
    <m/>
    <m/>
    <m/>
    <m/>
    <m/>
    <m/>
    <m/>
    <m/>
    <m/>
    <m/>
    <m/>
    <m/>
    <m/>
    <m/>
    <m/>
    <m/>
    <m/>
    <m/>
    <m/>
    <m/>
    <m/>
    <m/>
    <m/>
    <m/>
    <m/>
    <m/>
    <m/>
    <m/>
    <m/>
    <m/>
    <m/>
    <m/>
    <m/>
    <s v="1398"/>
    <m/>
    <m/>
    <m/>
    <m/>
    <m/>
    <m/>
    <m/>
    <m/>
    <m/>
    <m/>
    <m/>
    <m/>
    <m/>
    <m/>
    <m/>
    <m/>
    <m/>
    <s v="流动性资产"/>
  </r>
  <r>
    <s v="中国银行北京建外支行（4984）活期存款"/>
    <s v="中国银行北京建外支行（4984）活期存款"/>
    <s v="现金及流动性管理工具"/>
    <s v="活期存款"/>
    <m/>
    <x v="241"/>
    <m/>
    <n v="50173.25"/>
    <x v="6721"/>
    <m/>
    <m/>
    <s v="传统"/>
    <m/>
    <m/>
    <m/>
    <m/>
    <m/>
    <m/>
    <m/>
    <m/>
    <m/>
    <m/>
    <m/>
    <m/>
    <m/>
    <m/>
    <m/>
    <m/>
    <m/>
    <m/>
    <m/>
    <m/>
    <m/>
    <m/>
    <m/>
    <m/>
    <m/>
    <m/>
    <m/>
    <m/>
    <m/>
    <m/>
    <m/>
    <m/>
    <m/>
    <m/>
    <m/>
    <s v="4984"/>
    <m/>
    <m/>
    <m/>
    <m/>
    <m/>
    <m/>
    <m/>
    <m/>
    <m/>
    <m/>
    <m/>
    <m/>
    <m/>
    <m/>
    <m/>
    <m/>
    <m/>
    <s v="流动性资产"/>
  </r>
  <r>
    <s v="江南农村商业银行营业部(9729)活期存款"/>
    <s v="江南农村商业银行营业部(9729)活期存款"/>
    <s v="现金及流动性管理工具"/>
    <s v="活期存款"/>
    <m/>
    <x v="1220"/>
    <m/>
    <n v="8949.85"/>
    <x v="6722"/>
    <m/>
    <m/>
    <s v="传统"/>
    <m/>
    <m/>
    <m/>
    <m/>
    <m/>
    <m/>
    <m/>
    <m/>
    <m/>
    <m/>
    <m/>
    <m/>
    <m/>
    <m/>
    <m/>
    <m/>
    <m/>
    <m/>
    <m/>
    <m/>
    <m/>
    <m/>
    <m/>
    <m/>
    <m/>
    <m/>
    <m/>
    <m/>
    <m/>
    <m/>
    <m/>
    <m/>
    <m/>
    <m/>
    <m/>
    <s v="9729"/>
    <m/>
    <m/>
    <m/>
    <m/>
    <m/>
    <m/>
    <m/>
    <m/>
    <m/>
    <m/>
    <m/>
    <m/>
    <m/>
    <m/>
    <m/>
    <m/>
    <m/>
    <s v="流动性资产"/>
  </r>
  <r>
    <s v="上海农商行滨江支行(6115)活期存款"/>
    <s v="上海农商行滨江支行(6115)活期存款"/>
    <s v="现金及流动性管理工具"/>
    <s v="活期存款"/>
    <m/>
    <x v="1221"/>
    <m/>
    <n v="558463.54"/>
    <x v="6723"/>
    <m/>
    <m/>
    <s v="传统"/>
    <m/>
    <m/>
    <m/>
    <m/>
    <m/>
    <m/>
    <m/>
    <m/>
    <m/>
    <m/>
    <m/>
    <m/>
    <m/>
    <m/>
    <m/>
    <m/>
    <m/>
    <m/>
    <m/>
    <m/>
    <m/>
    <m/>
    <m/>
    <m/>
    <m/>
    <m/>
    <m/>
    <m/>
    <m/>
    <m/>
    <m/>
    <m/>
    <m/>
    <m/>
    <m/>
    <s v="6115"/>
    <m/>
    <m/>
    <m/>
    <m/>
    <m/>
    <m/>
    <m/>
    <m/>
    <m/>
    <m/>
    <m/>
    <m/>
    <m/>
    <m/>
    <m/>
    <m/>
    <m/>
    <s v="流动性资产"/>
  </r>
  <r>
    <s v="成都农商银行营业部(0010)活期存款"/>
    <s v="成都农商银行营业部(0010)活期存款"/>
    <s v="现金及流动性管理工具"/>
    <s v="活期存款"/>
    <m/>
    <x v="1209"/>
    <m/>
    <n v="109.52"/>
    <x v="6724"/>
    <m/>
    <m/>
    <s v="传统"/>
    <m/>
    <m/>
    <m/>
    <m/>
    <m/>
    <m/>
    <m/>
    <m/>
    <m/>
    <m/>
    <m/>
    <m/>
    <m/>
    <m/>
    <m/>
    <m/>
    <m/>
    <m/>
    <m/>
    <m/>
    <m/>
    <m/>
    <m/>
    <m/>
    <m/>
    <m/>
    <m/>
    <m/>
    <m/>
    <m/>
    <m/>
    <m/>
    <m/>
    <m/>
    <m/>
    <s v="0010"/>
    <m/>
    <m/>
    <m/>
    <m/>
    <m/>
    <m/>
    <m/>
    <m/>
    <m/>
    <m/>
    <m/>
    <m/>
    <m/>
    <m/>
    <m/>
    <m/>
    <m/>
    <s v="流动性资产"/>
  </r>
  <r>
    <s v="北京农商银行总行营业部(0124)活期存款"/>
    <s v="北京农商银行总行营业部(0124)活期存款"/>
    <s v="现金及流动性管理工具"/>
    <s v="活期存款"/>
    <m/>
    <x v="1222"/>
    <m/>
    <n v="250304.73"/>
    <x v="6725"/>
    <m/>
    <m/>
    <s v="传统"/>
    <m/>
    <m/>
    <m/>
    <m/>
    <m/>
    <m/>
    <m/>
    <m/>
    <m/>
    <m/>
    <m/>
    <m/>
    <m/>
    <m/>
    <m/>
    <m/>
    <m/>
    <m/>
    <m/>
    <m/>
    <m/>
    <m/>
    <m/>
    <m/>
    <m/>
    <m/>
    <m/>
    <m/>
    <m/>
    <m/>
    <m/>
    <m/>
    <m/>
    <m/>
    <m/>
    <s v="0124"/>
    <m/>
    <m/>
    <m/>
    <m/>
    <m/>
    <m/>
    <m/>
    <m/>
    <m/>
    <m/>
    <m/>
    <m/>
    <m/>
    <m/>
    <m/>
    <m/>
    <m/>
    <s v="流动性资产"/>
  </r>
  <r>
    <s v="东亚银行北京分行(3400)活期存款"/>
    <s v="东亚银行北京分行(3400)活期存款"/>
    <s v="现金及流动性管理工具"/>
    <s v="活期存款"/>
    <m/>
    <x v="1223"/>
    <m/>
    <n v="200071.54"/>
    <x v="6726"/>
    <m/>
    <m/>
    <s v="传统"/>
    <m/>
    <m/>
    <m/>
    <m/>
    <m/>
    <m/>
    <m/>
    <m/>
    <m/>
    <m/>
    <m/>
    <m/>
    <m/>
    <m/>
    <m/>
    <m/>
    <m/>
    <m/>
    <m/>
    <m/>
    <m/>
    <m/>
    <m/>
    <m/>
    <m/>
    <m/>
    <m/>
    <m/>
    <m/>
    <m/>
    <m/>
    <m/>
    <m/>
    <m/>
    <m/>
    <s v="3400"/>
    <m/>
    <m/>
    <m/>
    <m/>
    <m/>
    <m/>
    <m/>
    <m/>
    <m/>
    <m/>
    <m/>
    <m/>
    <m/>
    <m/>
    <m/>
    <m/>
    <m/>
    <s v="流动性资产"/>
  </r>
  <r>
    <s v="兴业银行股份有限公司北京分行营业部(4248)活期存款"/>
    <s v="兴业银行股份有限公司北京分行营业部(4248)活期存款"/>
    <s v="现金及流动性管理工具"/>
    <s v="活期存款"/>
    <m/>
    <x v="183"/>
    <m/>
    <n v="5448395.6900000004"/>
    <x v="6727"/>
    <m/>
    <m/>
    <s v="传统"/>
    <m/>
    <m/>
    <m/>
    <m/>
    <m/>
    <m/>
    <m/>
    <m/>
    <m/>
    <m/>
    <m/>
    <m/>
    <m/>
    <m/>
    <m/>
    <m/>
    <m/>
    <m/>
    <m/>
    <m/>
    <m/>
    <m/>
    <m/>
    <m/>
    <m/>
    <m/>
    <m/>
    <m/>
    <m/>
    <m/>
    <m/>
    <m/>
    <m/>
    <m/>
    <m/>
    <s v="4248"/>
    <m/>
    <m/>
    <m/>
    <m/>
    <m/>
    <m/>
    <m/>
    <m/>
    <m/>
    <m/>
    <m/>
    <m/>
    <m/>
    <m/>
    <m/>
    <m/>
    <m/>
    <s v="流动性资产"/>
  </r>
  <r>
    <s v="兴业银行北京通州运河支行（9800）活期存款"/>
    <s v="兴业银行北京通州运河支行（9800）活期存款"/>
    <s v="现金及流动性管理工具"/>
    <s v="活期存款"/>
    <m/>
    <x v="183"/>
    <m/>
    <n v="11081.34"/>
    <x v="6728"/>
    <m/>
    <m/>
    <s v="传统"/>
    <m/>
    <m/>
    <m/>
    <m/>
    <m/>
    <m/>
    <m/>
    <m/>
    <m/>
    <m/>
    <m/>
    <m/>
    <m/>
    <m/>
    <m/>
    <m/>
    <m/>
    <m/>
    <m/>
    <m/>
    <m/>
    <m/>
    <m/>
    <m/>
    <m/>
    <m/>
    <m/>
    <m/>
    <m/>
    <m/>
    <m/>
    <m/>
    <m/>
    <m/>
    <m/>
    <s v="9800"/>
    <m/>
    <m/>
    <m/>
    <m/>
    <m/>
    <m/>
    <m/>
    <m/>
    <m/>
    <m/>
    <m/>
    <m/>
    <m/>
    <m/>
    <m/>
    <m/>
    <m/>
    <s v="流动性资产"/>
  </r>
  <r>
    <s v="兴业银行股份有限公司北京通州运河支行(7349)活期存款"/>
    <s v="兴业银行股份有限公司北京通州运河支行(7349)活期存款"/>
    <s v="现金及流动性管理工具"/>
    <s v="活期存款"/>
    <m/>
    <x v="183"/>
    <m/>
    <n v="504140.09"/>
    <x v="6729"/>
    <m/>
    <m/>
    <s v="传统"/>
    <m/>
    <m/>
    <m/>
    <m/>
    <m/>
    <m/>
    <m/>
    <m/>
    <m/>
    <m/>
    <m/>
    <m/>
    <m/>
    <m/>
    <m/>
    <m/>
    <m/>
    <m/>
    <m/>
    <m/>
    <m/>
    <m/>
    <m/>
    <m/>
    <m/>
    <m/>
    <m/>
    <m/>
    <m/>
    <m/>
    <m/>
    <m/>
    <m/>
    <m/>
    <m/>
    <s v="7349"/>
    <m/>
    <m/>
    <m/>
    <m/>
    <m/>
    <m/>
    <m/>
    <m/>
    <m/>
    <m/>
    <m/>
    <m/>
    <m/>
    <m/>
    <m/>
    <m/>
    <m/>
    <s v="流动性资产"/>
  </r>
  <r>
    <s v="兴业银行股份有限公司北京丽泽支行(9881)活期存款"/>
    <s v="兴业银行股份有限公司北京丽泽支行(9881)活期存款"/>
    <s v="现金及流动性管理工具"/>
    <s v="活期存款"/>
    <m/>
    <x v="183"/>
    <m/>
    <n v="426.13"/>
    <x v="6730"/>
    <m/>
    <m/>
    <s v="传统"/>
    <m/>
    <m/>
    <m/>
    <m/>
    <m/>
    <m/>
    <m/>
    <m/>
    <m/>
    <m/>
    <m/>
    <m/>
    <m/>
    <m/>
    <m/>
    <m/>
    <m/>
    <m/>
    <m/>
    <m/>
    <m/>
    <m/>
    <m/>
    <m/>
    <m/>
    <m/>
    <m/>
    <m/>
    <m/>
    <m/>
    <m/>
    <m/>
    <m/>
    <m/>
    <m/>
    <s v="9881"/>
    <m/>
    <m/>
    <m/>
    <m/>
    <m/>
    <m/>
    <m/>
    <m/>
    <m/>
    <m/>
    <m/>
    <m/>
    <m/>
    <m/>
    <m/>
    <m/>
    <m/>
    <s v="流动性资产"/>
  </r>
  <r>
    <s v="华夏银行紫竹桥支行(8556)活期存款"/>
    <s v="华夏银行紫竹桥支行(8556)活期存款"/>
    <s v="现金及流动性管理工具"/>
    <s v="活期存款"/>
    <m/>
    <x v="1224"/>
    <m/>
    <n v="1730251.06"/>
    <x v="6731"/>
    <m/>
    <m/>
    <s v="传统"/>
    <m/>
    <m/>
    <m/>
    <m/>
    <m/>
    <m/>
    <m/>
    <m/>
    <m/>
    <m/>
    <m/>
    <m/>
    <m/>
    <m/>
    <m/>
    <m/>
    <m/>
    <m/>
    <m/>
    <m/>
    <m/>
    <m/>
    <m/>
    <m/>
    <m/>
    <m/>
    <m/>
    <m/>
    <m/>
    <m/>
    <m/>
    <m/>
    <m/>
    <m/>
    <m/>
    <s v="8556"/>
    <m/>
    <m/>
    <m/>
    <m/>
    <m/>
    <m/>
    <m/>
    <m/>
    <m/>
    <m/>
    <m/>
    <m/>
    <m/>
    <m/>
    <m/>
    <m/>
    <m/>
    <s v="流动性资产"/>
  </r>
  <r>
    <s v="华夏银行东单支行(2994)活期存款"/>
    <s v="华夏银行东单支行(2994)活期存款"/>
    <s v="现金及流动性管理工具"/>
    <s v="活期存款"/>
    <m/>
    <x v="1224"/>
    <m/>
    <n v="516.16999999999996"/>
    <x v="6732"/>
    <m/>
    <m/>
    <s v="传统"/>
    <m/>
    <m/>
    <m/>
    <m/>
    <m/>
    <m/>
    <m/>
    <m/>
    <m/>
    <m/>
    <m/>
    <m/>
    <m/>
    <m/>
    <m/>
    <m/>
    <m/>
    <m/>
    <m/>
    <m/>
    <m/>
    <m/>
    <m/>
    <m/>
    <m/>
    <m/>
    <m/>
    <m/>
    <m/>
    <m/>
    <m/>
    <m/>
    <m/>
    <m/>
    <m/>
    <s v="2994"/>
    <m/>
    <m/>
    <m/>
    <m/>
    <m/>
    <m/>
    <m/>
    <m/>
    <m/>
    <m/>
    <m/>
    <m/>
    <m/>
    <m/>
    <m/>
    <m/>
    <m/>
    <s v="流动性资产"/>
  </r>
  <r>
    <s v="光大银行北京分行营业部（9681）活期存款"/>
    <s v="光大银行北京分行营业部（9681）活期存款"/>
    <s v="现金及流动性管理工具"/>
    <s v="活期存款"/>
    <m/>
    <x v="1010"/>
    <m/>
    <n v="830866.38"/>
    <x v="6733"/>
    <m/>
    <m/>
    <s v="传统"/>
    <m/>
    <m/>
    <m/>
    <m/>
    <m/>
    <m/>
    <m/>
    <m/>
    <m/>
    <m/>
    <m/>
    <m/>
    <m/>
    <m/>
    <m/>
    <m/>
    <m/>
    <m/>
    <m/>
    <m/>
    <m/>
    <m/>
    <m/>
    <m/>
    <m/>
    <m/>
    <m/>
    <m/>
    <m/>
    <m/>
    <m/>
    <m/>
    <m/>
    <m/>
    <m/>
    <s v="9681"/>
    <m/>
    <m/>
    <m/>
    <m/>
    <m/>
    <m/>
    <m/>
    <m/>
    <m/>
    <m/>
    <m/>
    <m/>
    <m/>
    <m/>
    <m/>
    <m/>
    <m/>
    <s v="流动性资产"/>
  </r>
  <r>
    <s v="中国光大银行杭州分行（9546）活期存款"/>
    <s v="中国光大银行杭州分行（9546）活期存款"/>
    <s v="现金及流动性管理工具"/>
    <s v="活期存款"/>
    <m/>
    <x v="1010"/>
    <m/>
    <n v="856.29"/>
    <x v="6734"/>
    <m/>
    <m/>
    <s v="传统"/>
    <m/>
    <m/>
    <m/>
    <m/>
    <m/>
    <m/>
    <m/>
    <m/>
    <m/>
    <m/>
    <m/>
    <m/>
    <m/>
    <m/>
    <m/>
    <m/>
    <m/>
    <m/>
    <m/>
    <m/>
    <m/>
    <m/>
    <m/>
    <m/>
    <m/>
    <m/>
    <m/>
    <m/>
    <m/>
    <m/>
    <m/>
    <m/>
    <m/>
    <m/>
    <m/>
    <s v="9546"/>
    <m/>
    <m/>
    <m/>
    <m/>
    <m/>
    <m/>
    <m/>
    <m/>
    <m/>
    <m/>
    <m/>
    <m/>
    <m/>
    <m/>
    <m/>
    <m/>
    <m/>
    <s v="流动性资产"/>
  </r>
  <r>
    <s v="中国光大银行成都分行（3334）活期存款"/>
    <s v="中国光大银行成都分行（3334）活期存款"/>
    <s v="现金及流动性管理工具"/>
    <s v="活期存款"/>
    <m/>
    <x v="1010"/>
    <m/>
    <n v="970.91"/>
    <x v="6735"/>
    <m/>
    <m/>
    <s v="传统"/>
    <m/>
    <m/>
    <m/>
    <m/>
    <m/>
    <m/>
    <m/>
    <m/>
    <m/>
    <m/>
    <m/>
    <m/>
    <m/>
    <m/>
    <m/>
    <m/>
    <m/>
    <m/>
    <m/>
    <m/>
    <m/>
    <m/>
    <m/>
    <m/>
    <m/>
    <m/>
    <m/>
    <m/>
    <m/>
    <m/>
    <m/>
    <m/>
    <m/>
    <m/>
    <m/>
    <s v="3334"/>
    <m/>
    <m/>
    <m/>
    <m/>
    <m/>
    <m/>
    <m/>
    <m/>
    <m/>
    <m/>
    <m/>
    <m/>
    <m/>
    <m/>
    <m/>
    <m/>
    <m/>
    <s v="流动性资产"/>
  </r>
  <r>
    <s v="中国光大银行股份有限公司拉萨分行（8252）活期存款"/>
    <s v="中国光大银行股份有限公司拉萨分行（8252）活期存款"/>
    <s v="现金及流动性管理工具"/>
    <s v="活期存款"/>
    <m/>
    <x v="1010"/>
    <m/>
    <n v="902.29"/>
    <x v="6736"/>
    <m/>
    <m/>
    <s v="传统"/>
    <m/>
    <m/>
    <m/>
    <m/>
    <m/>
    <m/>
    <m/>
    <m/>
    <m/>
    <m/>
    <m/>
    <m/>
    <m/>
    <m/>
    <m/>
    <m/>
    <m/>
    <m/>
    <m/>
    <m/>
    <m/>
    <m/>
    <m/>
    <m/>
    <m/>
    <m/>
    <m/>
    <m/>
    <m/>
    <m/>
    <m/>
    <m/>
    <m/>
    <m/>
    <m/>
    <s v="8252"/>
    <m/>
    <m/>
    <m/>
    <m/>
    <m/>
    <m/>
    <m/>
    <m/>
    <m/>
    <m/>
    <m/>
    <m/>
    <m/>
    <m/>
    <m/>
    <m/>
    <m/>
    <s v="流动性资产"/>
  </r>
  <r>
    <s v="浦发银行金融街支行(0173)活期存款"/>
    <s v="浦发银行金融街支行(0173)活期存款"/>
    <s v="现金及流动性管理工具"/>
    <s v="活期存款"/>
    <m/>
    <x v="226"/>
    <m/>
    <n v="10000"/>
    <x v="6737"/>
    <m/>
    <m/>
    <s v="传统"/>
    <m/>
    <m/>
    <m/>
    <m/>
    <m/>
    <m/>
    <m/>
    <m/>
    <m/>
    <m/>
    <m/>
    <m/>
    <m/>
    <m/>
    <m/>
    <m/>
    <m/>
    <m/>
    <m/>
    <m/>
    <m/>
    <m/>
    <m/>
    <m/>
    <m/>
    <m/>
    <m/>
    <m/>
    <m/>
    <m/>
    <m/>
    <m/>
    <m/>
    <m/>
    <m/>
    <s v="0173"/>
    <m/>
    <m/>
    <m/>
    <m/>
    <m/>
    <m/>
    <m/>
    <m/>
    <m/>
    <m/>
    <m/>
    <m/>
    <m/>
    <m/>
    <m/>
    <m/>
    <m/>
    <s v="流动性资产"/>
  </r>
  <r>
    <s v="上海浦东发展银行杭州文晖支行(0757)活期存款"/>
    <s v="上海浦东发展银行杭州文晖支行(0757)活期存款"/>
    <s v="现金及流动性管理工具"/>
    <s v="活期存款"/>
    <m/>
    <x v="226"/>
    <m/>
    <n v="980106.02"/>
    <x v="6738"/>
    <m/>
    <m/>
    <s v="传统"/>
    <m/>
    <m/>
    <m/>
    <m/>
    <m/>
    <m/>
    <m/>
    <m/>
    <m/>
    <m/>
    <m/>
    <m/>
    <m/>
    <m/>
    <m/>
    <m/>
    <m/>
    <m/>
    <m/>
    <m/>
    <m/>
    <m/>
    <m/>
    <m/>
    <m/>
    <m/>
    <m/>
    <m/>
    <m/>
    <m/>
    <m/>
    <m/>
    <m/>
    <m/>
    <m/>
    <s v="0757"/>
    <m/>
    <m/>
    <m/>
    <m/>
    <m/>
    <m/>
    <m/>
    <m/>
    <m/>
    <m/>
    <m/>
    <m/>
    <m/>
    <m/>
    <m/>
    <m/>
    <m/>
    <s v="流动性资产"/>
  </r>
  <r>
    <s v="上海浦东发展银行股份有限公司北京三里屯支行（0478）活期存款"/>
    <s v="上海浦东发展银行股份有限公司北京三里屯支行（0478）活期存款"/>
    <s v="现金及流动性管理工具"/>
    <s v="活期存款"/>
    <m/>
    <x v="226"/>
    <m/>
    <n v="2191001"/>
    <x v="6739"/>
    <m/>
    <m/>
    <s v="传统"/>
    <m/>
    <m/>
    <m/>
    <m/>
    <m/>
    <m/>
    <m/>
    <m/>
    <m/>
    <m/>
    <m/>
    <m/>
    <m/>
    <m/>
    <m/>
    <m/>
    <m/>
    <m/>
    <m/>
    <m/>
    <m/>
    <m/>
    <m/>
    <m/>
    <m/>
    <m/>
    <m/>
    <m/>
    <m/>
    <m/>
    <m/>
    <m/>
    <m/>
    <m/>
    <m/>
    <s v="0478"/>
    <m/>
    <m/>
    <m/>
    <m/>
    <m/>
    <m/>
    <m/>
    <m/>
    <m/>
    <m/>
    <m/>
    <m/>
    <m/>
    <m/>
    <m/>
    <m/>
    <m/>
    <s v="流动性资产"/>
  </r>
  <r>
    <s v="浦发银行上海分行营业部(3801)活期存款"/>
    <s v="浦发银行上海分行营业部(3801)活期存款"/>
    <s v="现金及流动性管理工具"/>
    <s v="活期存款"/>
    <m/>
    <x v="226"/>
    <m/>
    <n v="4775.5"/>
    <x v="6740"/>
    <m/>
    <m/>
    <s v="传统"/>
    <m/>
    <m/>
    <m/>
    <m/>
    <m/>
    <m/>
    <m/>
    <m/>
    <m/>
    <m/>
    <m/>
    <m/>
    <m/>
    <m/>
    <m/>
    <m/>
    <m/>
    <m/>
    <m/>
    <m/>
    <m/>
    <m/>
    <m/>
    <m/>
    <m/>
    <m/>
    <m/>
    <m/>
    <m/>
    <m/>
    <m/>
    <m/>
    <m/>
    <m/>
    <m/>
    <s v="3801"/>
    <m/>
    <m/>
    <m/>
    <m/>
    <m/>
    <m/>
    <m/>
    <m/>
    <m/>
    <m/>
    <m/>
    <m/>
    <m/>
    <m/>
    <m/>
    <m/>
    <m/>
    <s v="流动性资产"/>
  </r>
  <r>
    <s v="中信银行北京万柳支行(0487)活期存款"/>
    <s v="中信银行北京万柳支行(0487)活期存款"/>
    <s v="现金及流动性管理工具"/>
    <s v="活期存款"/>
    <m/>
    <x v="1044"/>
    <m/>
    <n v="20948353.989999998"/>
    <x v="6741"/>
    <m/>
    <m/>
    <s v="传统"/>
    <m/>
    <m/>
    <m/>
    <m/>
    <m/>
    <m/>
    <m/>
    <m/>
    <m/>
    <m/>
    <m/>
    <m/>
    <m/>
    <m/>
    <m/>
    <m/>
    <m/>
    <m/>
    <m/>
    <m/>
    <m/>
    <m/>
    <m/>
    <m/>
    <m/>
    <m/>
    <m/>
    <m/>
    <m/>
    <m/>
    <m/>
    <m/>
    <m/>
    <m/>
    <m/>
    <s v="0487"/>
    <m/>
    <m/>
    <m/>
    <m/>
    <m/>
    <m/>
    <m/>
    <m/>
    <m/>
    <m/>
    <m/>
    <m/>
    <m/>
    <m/>
    <m/>
    <m/>
    <m/>
    <s v="流动性资产"/>
  </r>
  <r>
    <s v="中信银行宁波分行营业部(1407)活期存款"/>
    <s v="中信银行宁波分行营业部(1407)活期存款"/>
    <s v="现金及流动性管理工具"/>
    <s v="活期存款"/>
    <m/>
    <x v="1044"/>
    <m/>
    <n v="93.15"/>
    <x v="6742"/>
    <m/>
    <m/>
    <s v="传统"/>
    <m/>
    <m/>
    <m/>
    <m/>
    <m/>
    <m/>
    <m/>
    <m/>
    <m/>
    <m/>
    <m/>
    <m/>
    <m/>
    <m/>
    <m/>
    <m/>
    <m/>
    <m/>
    <m/>
    <m/>
    <m/>
    <m/>
    <m/>
    <m/>
    <m/>
    <m/>
    <m/>
    <m/>
    <m/>
    <m/>
    <m/>
    <m/>
    <m/>
    <m/>
    <m/>
    <s v="1407"/>
    <m/>
    <m/>
    <m/>
    <m/>
    <m/>
    <m/>
    <m/>
    <m/>
    <m/>
    <m/>
    <m/>
    <m/>
    <m/>
    <m/>
    <m/>
    <m/>
    <m/>
    <s v="流动性资产"/>
  </r>
  <r>
    <s v="中信银行南京分行营业部（7496）活期存款"/>
    <s v="中信银行南京分行营业部（7496）活期存款"/>
    <s v="现金及流动性管理工具"/>
    <s v="活期存款"/>
    <m/>
    <x v="1044"/>
    <m/>
    <n v="1269.82"/>
    <x v="6743"/>
    <m/>
    <m/>
    <s v="传统"/>
    <m/>
    <m/>
    <m/>
    <m/>
    <m/>
    <m/>
    <m/>
    <m/>
    <m/>
    <m/>
    <m/>
    <m/>
    <m/>
    <m/>
    <m/>
    <m/>
    <m/>
    <m/>
    <m/>
    <m/>
    <m/>
    <m/>
    <m/>
    <m/>
    <m/>
    <m/>
    <m/>
    <m/>
    <m/>
    <m/>
    <m/>
    <m/>
    <m/>
    <m/>
    <m/>
    <s v="7496"/>
    <m/>
    <m/>
    <m/>
    <m/>
    <m/>
    <m/>
    <m/>
    <m/>
    <m/>
    <m/>
    <m/>
    <m/>
    <m/>
    <m/>
    <m/>
    <m/>
    <m/>
    <s v="流动性资产"/>
  </r>
  <r>
    <s v="苏州银行苏州自贸试验区苏州片区支行（0968）活期存款"/>
    <s v="苏州银行苏州自贸试验区苏州片区支行（0968）活期存款"/>
    <s v="现金及流动性管理工具"/>
    <s v="活期存款"/>
    <m/>
    <x v="182"/>
    <m/>
    <n v="790482.32"/>
    <x v="6744"/>
    <m/>
    <m/>
    <s v="传统"/>
    <m/>
    <m/>
    <m/>
    <m/>
    <m/>
    <m/>
    <m/>
    <m/>
    <m/>
    <m/>
    <m/>
    <m/>
    <m/>
    <m/>
    <m/>
    <m/>
    <m/>
    <m/>
    <m/>
    <m/>
    <m/>
    <m/>
    <m/>
    <m/>
    <m/>
    <m/>
    <m/>
    <m/>
    <m/>
    <m/>
    <m/>
    <m/>
    <m/>
    <m/>
    <m/>
    <s v="0968"/>
    <m/>
    <m/>
    <m/>
    <m/>
    <m/>
    <m/>
    <m/>
    <m/>
    <m/>
    <m/>
    <m/>
    <m/>
    <m/>
    <m/>
    <m/>
    <m/>
    <m/>
    <s v="流动性资产"/>
  </r>
  <r>
    <s v="江苏银行南京城北支行(7075)活期存款"/>
    <s v="江苏银行南京城北支行(7075)活期存款"/>
    <s v="现金及流动性管理工具"/>
    <s v="活期存款"/>
    <m/>
    <x v="181"/>
    <m/>
    <n v="8550096.9399999995"/>
    <x v="6745"/>
    <m/>
    <m/>
    <s v="传统"/>
    <m/>
    <m/>
    <m/>
    <m/>
    <m/>
    <m/>
    <m/>
    <m/>
    <m/>
    <m/>
    <m/>
    <m/>
    <m/>
    <m/>
    <m/>
    <m/>
    <m/>
    <m/>
    <m/>
    <m/>
    <m/>
    <m/>
    <m/>
    <m/>
    <m/>
    <m/>
    <m/>
    <m/>
    <m/>
    <m/>
    <m/>
    <m/>
    <m/>
    <m/>
    <m/>
    <s v="7075"/>
    <m/>
    <m/>
    <m/>
    <m/>
    <m/>
    <m/>
    <m/>
    <m/>
    <m/>
    <m/>
    <m/>
    <m/>
    <m/>
    <m/>
    <m/>
    <m/>
    <m/>
    <s v="流动性资产"/>
  </r>
  <r>
    <s v="广发大红门支行（0037）活期存款"/>
    <s v="广发大红门支行（0037）活期存款"/>
    <s v="现金及流动性管理工具"/>
    <s v="活期存款"/>
    <m/>
    <x v="1206"/>
    <m/>
    <n v="597.85"/>
    <x v="6746"/>
    <m/>
    <m/>
    <s v="传统"/>
    <m/>
    <m/>
    <m/>
    <m/>
    <m/>
    <m/>
    <m/>
    <m/>
    <m/>
    <m/>
    <m/>
    <m/>
    <m/>
    <m/>
    <m/>
    <m/>
    <m/>
    <m/>
    <m/>
    <m/>
    <m/>
    <m/>
    <m/>
    <m/>
    <m/>
    <m/>
    <m/>
    <m/>
    <m/>
    <m/>
    <m/>
    <m/>
    <m/>
    <m/>
    <m/>
    <s v="0037"/>
    <m/>
    <m/>
    <m/>
    <m/>
    <m/>
    <m/>
    <m/>
    <m/>
    <m/>
    <m/>
    <m/>
    <m/>
    <m/>
    <m/>
    <m/>
    <m/>
    <m/>
    <s v="流动性资产"/>
  </r>
  <r>
    <s v="恒丰银行济南分行营业部（0957）活期存款"/>
    <s v="恒丰银行济南分行营业部（0957）活期存款"/>
    <s v="现金及流动性管理工具"/>
    <s v="活期存款"/>
    <m/>
    <x v="1225"/>
    <m/>
    <n v="10000"/>
    <x v="6737"/>
    <m/>
    <m/>
    <s v="传统"/>
    <m/>
    <m/>
    <m/>
    <m/>
    <m/>
    <m/>
    <m/>
    <m/>
    <m/>
    <m/>
    <m/>
    <m/>
    <m/>
    <m/>
    <m/>
    <m/>
    <m/>
    <m/>
    <m/>
    <m/>
    <m/>
    <m/>
    <m/>
    <m/>
    <m/>
    <m/>
    <m/>
    <m/>
    <m/>
    <m/>
    <m/>
    <m/>
    <m/>
    <m/>
    <m/>
    <s v="0957"/>
    <m/>
    <m/>
    <m/>
    <m/>
    <m/>
    <m/>
    <m/>
    <m/>
    <m/>
    <m/>
    <m/>
    <m/>
    <m/>
    <m/>
    <m/>
    <m/>
    <m/>
    <s v="流动性资产"/>
  </r>
  <r>
    <s v="广东华兴银行股份有限公司总行营业部(6059)活期存款"/>
    <s v="广东华兴银行股份有限公司总行营业部(6059)活期存款"/>
    <s v="现金及流动性管理工具"/>
    <s v="活期存款"/>
    <m/>
    <x v="1226"/>
    <m/>
    <n v="135.29"/>
    <x v="6747"/>
    <m/>
    <m/>
    <s v="传统"/>
    <m/>
    <m/>
    <m/>
    <m/>
    <m/>
    <m/>
    <m/>
    <m/>
    <m/>
    <m/>
    <m/>
    <m/>
    <m/>
    <m/>
    <m/>
    <m/>
    <m/>
    <m/>
    <m/>
    <m/>
    <m/>
    <m/>
    <m/>
    <m/>
    <m/>
    <m/>
    <m/>
    <m/>
    <m/>
    <m/>
    <m/>
    <m/>
    <m/>
    <m/>
    <m/>
    <s v="6059"/>
    <m/>
    <m/>
    <m/>
    <m/>
    <m/>
    <m/>
    <m/>
    <m/>
    <m/>
    <m/>
    <m/>
    <m/>
    <m/>
    <m/>
    <m/>
    <m/>
    <m/>
    <s v="流动性资产"/>
  </r>
  <r>
    <s v="杭州银行股份有限公司总行营业部(8044)活期存款"/>
    <s v="杭州银行股份有限公司总行营业部(8044)活期存款"/>
    <s v="现金及流动性管理工具"/>
    <s v="活期存款"/>
    <m/>
    <x v="173"/>
    <m/>
    <n v="1065.22"/>
    <x v="6748"/>
    <m/>
    <m/>
    <s v="传统"/>
    <m/>
    <m/>
    <m/>
    <m/>
    <m/>
    <m/>
    <m/>
    <m/>
    <m/>
    <m/>
    <m/>
    <m/>
    <m/>
    <m/>
    <m/>
    <m/>
    <m/>
    <m/>
    <m/>
    <m/>
    <m/>
    <m/>
    <m/>
    <m/>
    <m/>
    <m/>
    <m/>
    <m/>
    <m/>
    <m/>
    <m/>
    <m/>
    <m/>
    <m/>
    <m/>
    <s v="8044"/>
    <m/>
    <m/>
    <m/>
    <m/>
    <m/>
    <m/>
    <m/>
    <m/>
    <m/>
    <m/>
    <m/>
    <m/>
    <m/>
    <m/>
    <m/>
    <m/>
    <m/>
    <s v="流动性资产"/>
  </r>
  <r>
    <s v="珠海华润银行股份有限公司深圳福田支行（0001）活期存款"/>
    <s v="珠海华润银行股份有限公司深圳福田支行（0001）活期存款"/>
    <s v="现金及流动性管理工具"/>
    <s v="活期存款"/>
    <m/>
    <x v="1227"/>
    <m/>
    <n v="33046.050000000003"/>
    <x v="6749"/>
    <m/>
    <m/>
    <s v="传统"/>
    <m/>
    <m/>
    <m/>
    <m/>
    <m/>
    <m/>
    <m/>
    <m/>
    <m/>
    <m/>
    <m/>
    <m/>
    <m/>
    <m/>
    <m/>
    <m/>
    <m/>
    <m/>
    <m/>
    <m/>
    <m/>
    <m/>
    <m/>
    <m/>
    <m/>
    <m/>
    <m/>
    <m/>
    <m/>
    <m/>
    <m/>
    <m/>
    <m/>
    <m/>
    <m/>
    <s v="0001"/>
    <m/>
    <m/>
    <m/>
    <m/>
    <m/>
    <m/>
    <m/>
    <m/>
    <m/>
    <m/>
    <m/>
    <m/>
    <m/>
    <m/>
    <m/>
    <m/>
    <m/>
    <s v="流动性资产"/>
  </r>
  <r>
    <s v="上海银行营业部(1767)活期存款"/>
    <s v="上海银行营业部(1767)活期存款"/>
    <s v="现金及流动性管理工具"/>
    <s v="活期存款"/>
    <m/>
    <x v="227"/>
    <m/>
    <n v="9410.66"/>
    <x v="6750"/>
    <m/>
    <m/>
    <s v="传统"/>
    <m/>
    <m/>
    <m/>
    <m/>
    <m/>
    <m/>
    <m/>
    <m/>
    <m/>
    <m/>
    <m/>
    <m/>
    <m/>
    <m/>
    <m/>
    <m/>
    <m/>
    <m/>
    <m/>
    <m/>
    <m/>
    <m/>
    <m/>
    <m/>
    <m/>
    <m/>
    <m/>
    <m/>
    <m/>
    <m/>
    <m/>
    <m/>
    <m/>
    <m/>
    <m/>
    <s v="1767"/>
    <m/>
    <m/>
    <m/>
    <m/>
    <m/>
    <m/>
    <m/>
    <m/>
    <m/>
    <m/>
    <m/>
    <m/>
    <m/>
    <m/>
    <m/>
    <m/>
    <m/>
    <s v="流动性资产"/>
  </r>
  <r>
    <s v="哈尔滨银行股份有限公司哈尔滨分行营业部(4580)活期存款"/>
    <s v="哈尔滨银行股份有限公司哈尔滨分行营业部(4580)活期存款"/>
    <s v="现金及流动性管理工具"/>
    <s v="活期存款"/>
    <m/>
    <x v="1228"/>
    <m/>
    <n v="1189.17"/>
    <x v="6751"/>
    <m/>
    <m/>
    <s v="传统"/>
    <m/>
    <m/>
    <m/>
    <m/>
    <m/>
    <m/>
    <m/>
    <m/>
    <m/>
    <m/>
    <m/>
    <m/>
    <m/>
    <m/>
    <m/>
    <m/>
    <m/>
    <m/>
    <m/>
    <m/>
    <m/>
    <m/>
    <m/>
    <m/>
    <m/>
    <m/>
    <m/>
    <m/>
    <m/>
    <m/>
    <m/>
    <m/>
    <m/>
    <m/>
    <m/>
    <s v="4580"/>
    <m/>
    <m/>
    <m/>
    <m/>
    <m/>
    <m/>
    <m/>
    <m/>
    <m/>
    <m/>
    <m/>
    <m/>
    <m/>
    <m/>
    <m/>
    <m/>
    <m/>
    <s v="流动性资产"/>
  </r>
  <r>
    <s v="河北银行股份有限公司石家庄分行（3233）活期存款"/>
    <s v="河北银行股份有限公司石家庄分行（3233）活期存款"/>
    <s v="现金及流动性管理工具"/>
    <s v="活期存款"/>
    <m/>
    <x v="1229"/>
    <m/>
    <n v="620271.19999999995"/>
    <x v="6752"/>
    <m/>
    <m/>
    <s v="传统"/>
    <m/>
    <m/>
    <m/>
    <m/>
    <m/>
    <m/>
    <m/>
    <m/>
    <m/>
    <m/>
    <m/>
    <m/>
    <m/>
    <m/>
    <m/>
    <m/>
    <m/>
    <m/>
    <m/>
    <m/>
    <m/>
    <m/>
    <m/>
    <m/>
    <m/>
    <m/>
    <m/>
    <m/>
    <m/>
    <m/>
    <m/>
    <m/>
    <m/>
    <m/>
    <m/>
    <s v="3233"/>
    <m/>
    <m/>
    <m/>
    <m/>
    <m/>
    <m/>
    <m/>
    <m/>
    <m/>
    <m/>
    <m/>
    <m/>
    <m/>
    <m/>
    <m/>
    <m/>
    <m/>
    <s v="流动性资产"/>
  </r>
  <r>
    <s v="河北银行股份有限公司石家庄分行（3234）活期存款"/>
    <s v="河北银行股份有限公司石家庄分行（3234）活期存款"/>
    <s v="现金及流动性管理工具"/>
    <s v="活期存款"/>
    <m/>
    <x v="1229"/>
    <m/>
    <n v="401.61"/>
    <x v="6753"/>
    <m/>
    <m/>
    <s v="传统"/>
    <m/>
    <m/>
    <m/>
    <m/>
    <m/>
    <m/>
    <m/>
    <m/>
    <m/>
    <m/>
    <m/>
    <m/>
    <m/>
    <m/>
    <m/>
    <m/>
    <m/>
    <m/>
    <m/>
    <m/>
    <m/>
    <m/>
    <m/>
    <m/>
    <m/>
    <m/>
    <m/>
    <m/>
    <m/>
    <m/>
    <m/>
    <m/>
    <m/>
    <m/>
    <m/>
    <s v="3234"/>
    <m/>
    <m/>
    <m/>
    <m/>
    <m/>
    <m/>
    <m/>
    <m/>
    <m/>
    <m/>
    <m/>
    <m/>
    <m/>
    <m/>
    <m/>
    <m/>
    <m/>
    <s v="流动性资产"/>
  </r>
  <r>
    <s v="盛京银行股份有限公司北京分行（7065）活期存款"/>
    <s v="盛京银行股份有限公司北京分行（7065）活期存款"/>
    <s v="现金及流动性管理工具"/>
    <s v="活期存款"/>
    <m/>
    <x v="1212"/>
    <m/>
    <n v="10966.5"/>
    <x v="6754"/>
    <m/>
    <m/>
    <s v="传统"/>
    <m/>
    <m/>
    <m/>
    <m/>
    <m/>
    <m/>
    <m/>
    <m/>
    <m/>
    <m/>
    <m/>
    <m/>
    <m/>
    <m/>
    <m/>
    <m/>
    <m/>
    <m/>
    <m/>
    <m/>
    <m/>
    <m/>
    <m/>
    <m/>
    <m/>
    <m/>
    <m/>
    <m/>
    <m/>
    <m/>
    <m/>
    <m/>
    <m/>
    <m/>
    <m/>
    <s v="7065"/>
    <m/>
    <m/>
    <m/>
    <m/>
    <m/>
    <m/>
    <m/>
    <m/>
    <m/>
    <m/>
    <m/>
    <m/>
    <m/>
    <m/>
    <m/>
    <m/>
    <m/>
    <s v="流动性资产"/>
  </r>
  <r>
    <s v="北京银行西单支行（1407）活期存款"/>
    <s v="北京银行西单支行（1407）活期存款"/>
    <s v="现金及流动性管理工具"/>
    <s v="活期存款"/>
    <m/>
    <x v="881"/>
    <m/>
    <n v="705096.1"/>
    <x v="6755"/>
    <m/>
    <m/>
    <s v="传统"/>
    <m/>
    <m/>
    <m/>
    <m/>
    <m/>
    <m/>
    <m/>
    <m/>
    <m/>
    <m/>
    <m/>
    <m/>
    <m/>
    <m/>
    <m/>
    <m/>
    <m/>
    <m/>
    <m/>
    <m/>
    <m/>
    <m/>
    <m/>
    <m/>
    <m/>
    <m/>
    <m/>
    <m/>
    <m/>
    <m/>
    <m/>
    <m/>
    <m/>
    <m/>
    <m/>
    <s v="1407"/>
    <m/>
    <m/>
    <m/>
    <m/>
    <m/>
    <m/>
    <m/>
    <m/>
    <m/>
    <m/>
    <m/>
    <m/>
    <m/>
    <m/>
    <m/>
    <m/>
    <m/>
    <s v="流动性资产"/>
  </r>
  <r>
    <s v="渤海银行成都分行营业部(0188)活期存款"/>
    <s v="渤海银行成都分行营业部(0188)活期存款"/>
    <s v="现金及流动性管理工具"/>
    <s v="活期存款"/>
    <m/>
    <x v="1207"/>
    <m/>
    <n v="605490.30000000005"/>
    <x v="6756"/>
    <m/>
    <m/>
    <s v="传统"/>
    <m/>
    <m/>
    <m/>
    <m/>
    <m/>
    <m/>
    <m/>
    <m/>
    <m/>
    <m/>
    <m/>
    <m/>
    <m/>
    <m/>
    <m/>
    <m/>
    <m/>
    <m/>
    <m/>
    <m/>
    <m/>
    <m/>
    <m/>
    <m/>
    <m/>
    <m/>
    <m/>
    <m/>
    <m/>
    <m/>
    <m/>
    <m/>
    <m/>
    <m/>
    <m/>
    <s v="0188"/>
    <m/>
    <m/>
    <m/>
    <m/>
    <m/>
    <m/>
    <m/>
    <m/>
    <m/>
    <m/>
    <m/>
    <m/>
    <m/>
    <m/>
    <m/>
    <m/>
    <m/>
    <s v="流动性资产"/>
  </r>
  <r>
    <s v="广东南粤银行佛山分行营业部（4580）活期存款"/>
    <s v="广东南粤银行佛山分行营业部（4580）活期存款"/>
    <s v="现金及流动性管理工具"/>
    <s v="活期存款"/>
    <m/>
    <x v="1213"/>
    <m/>
    <n v="31055.599999999999"/>
    <x v="6757"/>
    <m/>
    <m/>
    <s v="传统"/>
    <m/>
    <m/>
    <m/>
    <m/>
    <m/>
    <m/>
    <m/>
    <m/>
    <m/>
    <m/>
    <m/>
    <m/>
    <m/>
    <m/>
    <m/>
    <m/>
    <m/>
    <m/>
    <m/>
    <m/>
    <m/>
    <m/>
    <m/>
    <m/>
    <m/>
    <m/>
    <m/>
    <m/>
    <m/>
    <m/>
    <m/>
    <m/>
    <m/>
    <m/>
    <m/>
    <s v="4580"/>
    <m/>
    <m/>
    <m/>
    <m/>
    <m/>
    <m/>
    <m/>
    <m/>
    <m/>
    <m/>
    <m/>
    <m/>
    <m/>
    <m/>
    <m/>
    <m/>
    <m/>
    <s v="流动性资产"/>
  </r>
  <r>
    <s v="广东南粤银行佛山分行营业部（4572）活期存款"/>
    <s v="广东南粤银行佛山分行营业部（4572）活期存款"/>
    <s v="现金及流动性管理工具"/>
    <s v="活期存款"/>
    <m/>
    <x v="1213"/>
    <m/>
    <n v="140970.42000000001"/>
    <x v="6758"/>
    <m/>
    <m/>
    <s v="传统"/>
    <m/>
    <m/>
    <m/>
    <m/>
    <m/>
    <m/>
    <m/>
    <m/>
    <m/>
    <m/>
    <m/>
    <m/>
    <m/>
    <m/>
    <m/>
    <m/>
    <m/>
    <m/>
    <m/>
    <m/>
    <m/>
    <m/>
    <m/>
    <m/>
    <m/>
    <m/>
    <m/>
    <m/>
    <m/>
    <m/>
    <m/>
    <m/>
    <m/>
    <m/>
    <m/>
    <s v="4572"/>
    <m/>
    <m/>
    <m/>
    <m/>
    <m/>
    <m/>
    <m/>
    <m/>
    <m/>
    <m/>
    <m/>
    <m/>
    <m/>
    <m/>
    <m/>
    <m/>
    <m/>
    <s v="流动性资产"/>
  </r>
  <r>
    <s v="湖北银行股份有限公司武汉盘龙城支行（0055）活期存款"/>
    <s v="湖北银行股份有限公司武汉盘龙城支行（0055）活期存款"/>
    <s v="现金及流动性管理工具"/>
    <s v="活期存款"/>
    <m/>
    <x v="1230"/>
    <m/>
    <n v="255.5"/>
    <x v="6759"/>
    <m/>
    <m/>
    <s v="传统"/>
    <m/>
    <m/>
    <m/>
    <m/>
    <m/>
    <m/>
    <m/>
    <m/>
    <m/>
    <m/>
    <m/>
    <m/>
    <m/>
    <m/>
    <m/>
    <m/>
    <m/>
    <m/>
    <m/>
    <m/>
    <m/>
    <m/>
    <m/>
    <m/>
    <m/>
    <m/>
    <m/>
    <m/>
    <m/>
    <m/>
    <m/>
    <m/>
    <m/>
    <m/>
    <m/>
    <s v="0055"/>
    <m/>
    <m/>
    <m/>
    <m/>
    <m/>
    <m/>
    <m/>
    <m/>
    <m/>
    <m/>
    <m/>
    <m/>
    <m/>
    <m/>
    <m/>
    <m/>
    <m/>
    <s v="流动性资产"/>
  </r>
  <r>
    <s v="恒丰银行股份有限公司北京分行（8339）活期存款"/>
    <s v="恒丰银行股份有限公司北京分行（8339）活期存款"/>
    <s v="现金及流动性管理工具"/>
    <s v="活期存款"/>
    <m/>
    <x v="1225"/>
    <m/>
    <n v="780476.95"/>
    <x v="6760"/>
    <m/>
    <m/>
    <s v="传统"/>
    <m/>
    <m/>
    <m/>
    <m/>
    <m/>
    <m/>
    <m/>
    <m/>
    <m/>
    <m/>
    <m/>
    <m/>
    <m/>
    <m/>
    <m/>
    <m/>
    <m/>
    <m/>
    <m/>
    <m/>
    <m/>
    <m/>
    <m/>
    <m/>
    <m/>
    <m/>
    <m/>
    <m/>
    <m/>
    <m/>
    <m/>
    <m/>
    <m/>
    <m/>
    <m/>
    <s v="8339"/>
    <m/>
    <m/>
    <m/>
    <m/>
    <m/>
    <m/>
    <m/>
    <m/>
    <m/>
    <m/>
    <m/>
    <m/>
    <m/>
    <m/>
    <m/>
    <m/>
    <m/>
    <s v="流动性资产"/>
  </r>
  <r>
    <s v="宁波通商银行股份有限公司上海分行（0003）活期存款"/>
    <s v="宁波通商银行股份有限公司上海分行（0003）活期存款"/>
    <s v="现金及流动性管理工具"/>
    <s v="活期存款"/>
    <m/>
    <x v="1231"/>
    <m/>
    <n v="481.1"/>
    <x v="6761"/>
    <m/>
    <m/>
    <s v="传统"/>
    <m/>
    <m/>
    <m/>
    <m/>
    <m/>
    <m/>
    <m/>
    <m/>
    <m/>
    <m/>
    <m/>
    <m/>
    <m/>
    <m/>
    <m/>
    <m/>
    <m/>
    <m/>
    <m/>
    <m/>
    <m/>
    <m/>
    <m/>
    <m/>
    <m/>
    <m/>
    <m/>
    <m/>
    <m/>
    <m/>
    <m/>
    <m/>
    <m/>
    <m/>
    <m/>
    <s v="0003"/>
    <m/>
    <m/>
    <m/>
    <m/>
    <m/>
    <m/>
    <m/>
    <m/>
    <m/>
    <m/>
    <m/>
    <m/>
    <m/>
    <m/>
    <m/>
    <m/>
    <m/>
    <s v="流动性资产"/>
  </r>
  <r>
    <s v="大连银行青泥支行（0001）活期存款"/>
    <s v="大连银行青泥支行（0001）活期存款"/>
    <s v="现金及流动性管理工具"/>
    <s v="活期存款"/>
    <m/>
    <x v="1232"/>
    <m/>
    <n v="8012.74"/>
    <x v="6762"/>
    <m/>
    <m/>
    <s v="传统"/>
    <m/>
    <m/>
    <m/>
    <m/>
    <m/>
    <m/>
    <m/>
    <m/>
    <m/>
    <m/>
    <m/>
    <m/>
    <m/>
    <m/>
    <m/>
    <m/>
    <m/>
    <m/>
    <m/>
    <m/>
    <m/>
    <m/>
    <m/>
    <m/>
    <m/>
    <m/>
    <m/>
    <m/>
    <m/>
    <m/>
    <m/>
    <m/>
    <m/>
    <m/>
    <m/>
    <s v="0001"/>
    <m/>
    <m/>
    <m/>
    <m/>
    <m/>
    <m/>
    <m/>
    <m/>
    <m/>
    <m/>
    <m/>
    <m/>
    <m/>
    <m/>
    <m/>
    <m/>
    <m/>
    <s v="流动性资产"/>
  </r>
  <r>
    <s v="浙商银行延安路支行（8842）活期存款"/>
    <s v="浙商银行延安路支行（8842）活期存款"/>
    <s v="现金及流动性管理工具"/>
    <s v="活期存款"/>
    <m/>
    <x v="882"/>
    <m/>
    <n v="740772.65"/>
    <x v="6763"/>
    <m/>
    <m/>
    <s v="传统"/>
    <m/>
    <m/>
    <m/>
    <m/>
    <m/>
    <m/>
    <m/>
    <m/>
    <m/>
    <m/>
    <m/>
    <m/>
    <m/>
    <m/>
    <m/>
    <m/>
    <m/>
    <m/>
    <m/>
    <m/>
    <m/>
    <m/>
    <m/>
    <m/>
    <m/>
    <m/>
    <m/>
    <m/>
    <m/>
    <m/>
    <m/>
    <m/>
    <m/>
    <m/>
    <m/>
    <s v="8842"/>
    <m/>
    <m/>
    <m/>
    <m/>
    <m/>
    <m/>
    <m/>
    <m/>
    <m/>
    <m/>
    <m/>
    <m/>
    <m/>
    <m/>
    <m/>
    <m/>
    <m/>
    <s v="流动性资产"/>
  </r>
  <r>
    <s v="盛京银行大连分行营业部（6938）活期存款"/>
    <s v="盛京银行大连分行营业部（6938）活期存款"/>
    <s v="现金及流动性管理工具"/>
    <s v="活期存款"/>
    <m/>
    <x v="1212"/>
    <m/>
    <n v="4500009562"/>
    <x v="6764"/>
    <m/>
    <m/>
    <s v="传统"/>
    <m/>
    <m/>
    <m/>
    <m/>
    <m/>
    <m/>
    <m/>
    <m/>
    <m/>
    <m/>
    <m/>
    <m/>
    <m/>
    <m/>
    <m/>
    <m/>
    <m/>
    <m/>
    <m/>
    <m/>
    <m/>
    <m/>
    <m/>
    <m/>
    <m/>
    <m/>
    <m/>
    <m/>
    <m/>
    <m/>
    <m/>
    <m/>
    <m/>
    <m/>
    <m/>
    <s v="6938"/>
    <m/>
    <m/>
    <m/>
    <m/>
    <m/>
    <m/>
    <m/>
    <m/>
    <m/>
    <m/>
    <m/>
    <m/>
    <m/>
    <m/>
    <m/>
    <m/>
    <m/>
    <s v="流动性资产"/>
  </r>
  <r>
    <s v="西安银行股份有限公司高新支行（0684）活期存款"/>
    <s v="西安银行股份有限公司高新支行（0684）活期存款"/>
    <s v="现金及流动性管理工具"/>
    <s v="活期存款"/>
    <m/>
    <x v="1233"/>
    <m/>
    <n v="249.56"/>
    <x v="6765"/>
    <m/>
    <m/>
    <s v="传统"/>
    <m/>
    <m/>
    <m/>
    <m/>
    <m/>
    <m/>
    <m/>
    <m/>
    <m/>
    <m/>
    <m/>
    <m/>
    <m/>
    <m/>
    <m/>
    <m/>
    <m/>
    <m/>
    <m/>
    <m/>
    <m/>
    <m/>
    <m/>
    <m/>
    <m/>
    <m/>
    <m/>
    <m/>
    <m/>
    <m/>
    <m/>
    <m/>
    <m/>
    <m/>
    <m/>
    <s v="0684"/>
    <m/>
    <m/>
    <m/>
    <m/>
    <m/>
    <m/>
    <m/>
    <m/>
    <m/>
    <m/>
    <m/>
    <m/>
    <m/>
    <m/>
    <m/>
    <m/>
    <m/>
    <s v="流动性资产"/>
  </r>
  <r>
    <s v="浙商银行股份有限公司北京分行（3428）活期存款"/>
    <s v="浙商银行股份有限公司北京分行（3428）活期存款"/>
    <s v="现金及流动性管理工具"/>
    <s v="活期存款"/>
    <m/>
    <x v="882"/>
    <m/>
    <n v="185.87"/>
    <x v="6766"/>
    <m/>
    <m/>
    <s v="传统"/>
    <m/>
    <m/>
    <m/>
    <m/>
    <m/>
    <m/>
    <m/>
    <m/>
    <m/>
    <m/>
    <m/>
    <m/>
    <m/>
    <m/>
    <m/>
    <m/>
    <m/>
    <m/>
    <m/>
    <m/>
    <m/>
    <m/>
    <m/>
    <m/>
    <m/>
    <m/>
    <m/>
    <m/>
    <m/>
    <m/>
    <m/>
    <m/>
    <m/>
    <m/>
    <m/>
    <s v="3428"/>
    <m/>
    <m/>
    <m/>
    <m/>
    <m/>
    <m/>
    <m/>
    <m/>
    <m/>
    <m/>
    <m/>
    <m/>
    <m/>
    <m/>
    <m/>
    <m/>
    <m/>
    <s v="流动性资产"/>
  </r>
  <r>
    <s v="盛京银行北京分行营业部（7453）活期存款"/>
    <s v="盛京银行北京分行营业部（7453）活期存款"/>
    <s v="现金及流动性管理工具"/>
    <s v="活期存款"/>
    <m/>
    <x v="1212"/>
    <m/>
    <n v="6686326154.8699999"/>
    <x v="6767"/>
    <m/>
    <m/>
    <s v="传统"/>
    <m/>
    <m/>
    <m/>
    <m/>
    <m/>
    <m/>
    <m/>
    <m/>
    <m/>
    <m/>
    <m/>
    <m/>
    <m/>
    <m/>
    <m/>
    <m/>
    <m/>
    <m/>
    <m/>
    <m/>
    <m/>
    <m/>
    <m/>
    <m/>
    <m/>
    <m/>
    <m/>
    <m/>
    <m/>
    <m/>
    <m/>
    <m/>
    <m/>
    <m/>
    <m/>
    <s v="7453"/>
    <m/>
    <m/>
    <m/>
    <m/>
    <m/>
    <m/>
    <m/>
    <m/>
    <m/>
    <m/>
    <m/>
    <m/>
    <m/>
    <m/>
    <m/>
    <m/>
    <m/>
    <s v="流动性资产"/>
  </r>
  <r>
    <s v="昆仑银行大庆乘风支行（0015）活期存款"/>
    <s v="昆仑银行大庆乘风支行（0015）活期存款"/>
    <s v="现金及流动性管理工具"/>
    <s v="活期存款"/>
    <m/>
    <x v="1234"/>
    <m/>
    <n v="100920.98"/>
    <x v="6768"/>
    <m/>
    <m/>
    <s v="传统"/>
    <m/>
    <m/>
    <m/>
    <m/>
    <m/>
    <m/>
    <m/>
    <m/>
    <m/>
    <m/>
    <m/>
    <m/>
    <m/>
    <m/>
    <m/>
    <m/>
    <m/>
    <m/>
    <m/>
    <m/>
    <m/>
    <m/>
    <m/>
    <m/>
    <m/>
    <m/>
    <m/>
    <m/>
    <m/>
    <m/>
    <m/>
    <m/>
    <m/>
    <m/>
    <m/>
    <s v="0015"/>
    <m/>
    <m/>
    <m/>
    <m/>
    <m/>
    <m/>
    <m/>
    <m/>
    <m/>
    <m/>
    <m/>
    <m/>
    <m/>
    <m/>
    <m/>
    <m/>
    <m/>
    <s v="流动性资产"/>
  </r>
  <r>
    <s v="恒丰银行北京分行营业部（2896）活期存款"/>
    <s v="恒丰银行北京分行营业部（2896）活期存款"/>
    <s v="现金及流动性管理工具"/>
    <s v="活期存款"/>
    <m/>
    <x v="1225"/>
    <m/>
    <n v="61705819.840000004"/>
    <x v="6769"/>
    <m/>
    <m/>
    <s v="传统"/>
    <m/>
    <m/>
    <m/>
    <m/>
    <m/>
    <m/>
    <m/>
    <m/>
    <m/>
    <m/>
    <m/>
    <m/>
    <m/>
    <m/>
    <m/>
    <m/>
    <m/>
    <m/>
    <m/>
    <m/>
    <m/>
    <m/>
    <m/>
    <m/>
    <m/>
    <m/>
    <m/>
    <m/>
    <m/>
    <m/>
    <m/>
    <m/>
    <m/>
    <m/>
    <m/>
    <s v="2896"/>
    <m/>
    <m/>
    <m/>
    <m/>
    <m/>
    <m/>
    <m/>
    <m/>
    <m/>
    <m/>
    <m/>
    <m/>
    <m/>
    <m/>
    <m/>
    <m/>
    <m/>
    <s v="流动性资产"/>
  </r>
  <r>
    <s v="广发银行股份有限公司深圳高新支行（0375）活期存款"/>
    <s v="广发银行股份有限公司深圳高新支行（0375）活期存款"/>
    <s v="现金及流动性管理工具"/>
    <s v="活期存款"/>
    <m/>
    <x v="1206"/>
    <m/>
    <n v="5.01"/>
    <x v="6770"/>
    <m/>
    <m/>
    <s v="传统"/>
    <m/>
    <m/>
    <m/>
    <m/>
    <m/>
    <m/>
    <m/>
    <m/>
    <m/>
    <m/>
    <m/>
    <m/>
    <m/>
    <m/>
    <m/>
    <m/>
    <m/>
    <m/>
    <m/>
    <m/>
    <m/>
    <m/>
    <m/>
    <m/>
    <m/>
    <m/>
    <m/>
    <m/>
    <m/>
    <m/>
    <m/>
    <m/>
    <m/>
    <m/>
    <m/>
    <s v="0375"/>
    <m/>
    <m/>
    <m/>
    <m/>
    <m/>
    <m/>
    <m/>
    <m/>
    <m/>
    <m/>
    <m/>
    <m/>
    <m/>
    <m/>
    <m/>
    <m/>
    <m/>
    <s v="流动性资产"/>
  </r>
  <r>
    <s v="廊坊银行石家庄西大街支行(0205)活期存款"/>
    <s v="廊坊银行石家庄西大街支行(0205)活期存款"/>
    <s v="现金及流动性管理工具"/>
    <s v="活期存款"/>
    <m/>
    <x v="1235"/>
    <m/>
    <n v="0.83"/>
    <x v="6771"/>
    <m/>
    <m/>
    <s v="传统"/>
    <m/>
    <m/>
    <m/>
    <m/>
    <m/>
    <m/>
    <m/>
    <m/>
    <m/>
    <m/>
    <m/>
    <m/>
    <m/>
    <m/>
    <m/>
    <m/>
    <m/>
    <m/>
    <m/>
    <m/>
    <m/>
    <m/>
    <m/>
    <m/>
    <m/>
    <m/>
    <m/>
    <m/>
    <m/>
    <m/>
    <m/>
    <m/>
    <m/>
    <m/>
    <m/>
    <s v="0205"/>
    <m/>
    <m/>
    <m/>
    <m/>
    <m/>
    <m/>
    <m/>
    <m/>
    <m/>
    <m/>
    <m/>
    <m/>
    <m/>
    <m/>
    <m/>
    <m/>
    <m/>
    <s v="流动性资产"/>
  </r>
  <r>
    <s v="宁波银行北京分行营业部（0939）活期存款"/>
    <s v="宁波银行北京分行营业部（0939）活期存款"/>
    <s v="现金及流动性管理工具"/>
    <s v="活期存款"/>
    <m/>
    <x v="657"/>
    <m/>
    <n v="100525.53"/>
    <x v="6772"/>
    <m/>
    <m/>
    <s v="传统"/>
    <m/>
    <m/>
    <m/>
    <m/>
    <m/>
    <m/>
    <m/>
    <m/>
    <m/>
    <m/>
    <m/>
    <m/>
    <m/>
    <m/>
    <m/>
    <m/>
    <m/>
    <m/>
    <m/>
    <m/>
    <m/>
    <m/>
    <m/>
    <m/>
    <m/>
    <m/>
    <m/>
    <m/>
    <m/>
    <m/>
    <m/>
    <m/>
    <m/>
    <m/>
    <m/>
    <s v="0939"/>
    <m/>
    <m/>
    <m/>
    <m/>
    <m/>
    <m/>
    <m/>
    <m/>
    <m/>
    <m/>
    <m/>
    <m/>
    <m/>
    <m/>
    <m/>
    <m/>
    <m/>
    <s v="流动性资产"/>
  </r>
  <r>
    <s v="焦作中旅银行营业部（0015）活期存款"/>
    <s v="焦作中旅银行营业部（0015）活期存款"/>
    <s v="现金及流动性管理工具"/>
    <s v="活期存款"/>
    <m/>
    <x v="1217"/>
    <m/>
    <n v="479.12"/>
    <x v="6773"/>
    <m/>
    <m/>
    <s v="传统"/>
    <m/>
    <m/>
    <m/>
    <m/>
    <m/>
    <m/>
    <m/>
    <m/>
    <m/>
    <m/>
    <m/>
    <m/>
    <m/>
    <m/>
    <m/>
    <m/>
    <m/>
    <m/>
    <m/>
    <m/>
    <m/>
    <m/>
    <m/>
    <m/>
    <m/>
    <m/>
    <m/>
    <m/>
    <m/>
    <m/>
    <m/>
    <m/>
    <m/>
    <m/>
    <m/>
    <s v="0015"/>
    <m/>
    <m/>
    <m/>
    <m/>
    <m/>
    <m/>
    <m/>
    <m/>
    <m/>
    <m/>
    <m/>
    <m/>
    <m/>
    <m/>
    <m/>
    <m/>
    <m/>
    <s v="流动性资产"/>
  </r>
  <r>
    <s v="宁波通商银行股份有限公司上海分行（0002）活期存款"/>
    <s v="宁波通商银行股份有限公司上海分行（0002）活期存款"/>
    <s v="现金及流动性管理工具"/>
    <s v="活期存款"/>
    <m/>
    <x v="1231"/>
    <m/>
    <n v="280.67"/>
    <x v="6774"/>
    <m/>
    <m/>
    <s v="传统"/>
    <m/>
    <m/>
    <m/>
    <m/>
    <m/>
    <m/>
    <m/>
    <m/>
    <m/>
    <m/>
    <m/>
    <m/>
    <m/>
    <m/>
    <m/>
    <m/>
    <m/>
    <m/>
    <m/>
    <m/>
    <m/>
    <m/>
    <m/>
    <m/>
    <m/>
    <m/>
    <m/>
    <m/>
    <m/>
    <m/>
    <m/>
    <m/>
    <m/>
    <m/>
    <m/>
    <s v="0002"/>
    <m/>
    <m/>
    <m/>
    <m/>
    <m/>
    <m/>
    <m/>
    <m/>
    <m/>
    <m/>
    <m/>
    <m/>
    <m/>
    <m/>
    <m/>
    <m/>
    <m/>
    <s v="流动性资产"/>
  </r>
  <r>
    <s v="盛京银行北京分行营业部（7503）活期存款"/>
    <s v="盛京银行北京分行营业部（7503）活期存款"/>
    <s v="现金及流动性管理工具"/>
    <s v="活期存款"/>
    <m/>
    <x v="1212"/>
    <m/>
    <n v="200"/>
    <x v="6775"/>
    <m/>
    <m/>
    <s v="传统"/>
    <m/>
    <m/>
    <m/>
    <m/>
    <m/>
    <m/>
    <m/>
    <m/>
    <m/>
    <m/>
    <m/>
    <m/>
    <m/>
    <m/>
    <m/>
    <m/>
    <m/>
    <m/>
    <m/>
    <m/>
    <m/>
    <m/>
    <m/>
    <m/>
    <m/>
    <m/>
    <m/>
    <m/>
    <m/>
    <m/>
    <m/>
    <m/>
    <m/>
    <m/>
    <m/>
    <s v="7503"/>
    <m/>
    <m/>
    <m/>
    <m/>
    <m/>
    <m/>
    <m/>
    <m/>
    <m/>
    <m/>
    <m/>
    <m/>
    <m/>
    <m/>
    <m/>
    <m/>
    <m/>
    <s v="流动性资产"/>
  </r>
  <r>
    <s v="盛京银行北京分行营业部（7511）活期存款"/>
    <s v="盛京银行北京分行营业部（7511）活期存款"/>
    <s v="现金及流动性管理工具"/>
    <s v="活期存款"/>
    <m/>
    <x v="1212"/>
    <m/>
    <n v="200"/>
    <x v="6775"/>
    <m/>
    <m/>
    <s v="传统"/>
    <m/>
    <m/>
    <m/>
    <m/>
    <m/>
    <m/>
    <m/>
    <m/>
    <m/>
    <m/>
    <m/>
    <m/>
    <m/>
    <m/>
    <m/>
    <m/>
    <m/>
    <m/>
    <m/>
    <m/>
    <m/>
    <m/>
    <m/>
    <m/>
    <m/>
    <m/>
    <m/>
    <m/>
    <m/>
    <m/>
    <m/>
    <m/>
    <m/>
    <m/>
    <m/>
    <s v="7511"/>
    <m/>
    <m/>
    <m/>
    <m/>
    <m/>
    <m/>
    <m/>
    <m/>
    <m/>
    <m/>
    <m/>
    <m/>
    <m/>
    <m/>
    <m/>
    <m/>
    <m/>
    <s v="流动性资产"/>
  </r>
  <r>
    <s v="盛京银行北京分行营业部（7529）活期存款"/>
    <s v="盛京银行北京分行营业部（7529）活期存款"/>
    <s v="现金及流动性管理工具"/>
    <s v="活期存款"/>
    <m/>
    <x v="1212"/>
    <m/>
    <n v="200"/>
    <x v="6775"/>
    <m/>
    <m/>
    <s v="传统"/>
    <m/>
    <m/>
    <m/>
    <m/>
    <m/>
    <m/>
    <m/>
    <m/>
    <m/>
    <m/>
    <m/>
    <m/>
    <m/>
    <m/>
    <m/>
    <m/>
    <m/>
    <m/>
    <m/>
    <m/>
    <m/>
    <m/>
    <m/>
    <m/>
    <m/>
    <m/>
    <m/>
    <m/>
    <m/>
    <m/>
    <m/>
    <m/>
    <m/>
    <m/>
    <m/>
    <s v="7529"/>
    <m/>
    <m/>
    <m/>
    <m/>
    <m/>
    <m/>
    <m/>
    <m/>
    <m/>
    <m/>
    <m/>
    <m/>
    <m/>
    <m/>
    <m/>
    <m/>
    <m/>
    <s v="流动性资产"/>
  </r>
  <r>
    <s v="盛京银行北京分行营业部（7537）活期存款"/>
    <s v="盛京银行北京分行营业部（7537）活期存款"/>
    <s v="现金及流动性管理工具"/>
    <s v="活期存款"/>
    <m/>
    <x v="1212"/>
    <m/>
    <n v="200"/>
    <x v="6775"/>
    <m/>
    <m/>
    <s v="传统"/>
    <m/>
    <m/>
    <m/>
    <m/>
    <m/>
    <m/>
    <m/>
    <m/>
    <m/>
    <m/>
    <m/>
    <m/>
    <m/>
    <m/>
    <m/>
    <m/>
    <m/>
    <m/>
    <m/>
    <m/>
    <m/>
    <m/>
    <m/>
    <m/>
    <m/>
    <m/>
    <m/>
    <m/>
    <m/>
    <m/>
    <m/>
    <m/>
    <m/>
    <m/>
    <m/>
    <s v="7537"/>
    <m/>
    <m/>
    <m/>
    <m/>
    <m/>
    <m/>
    <m/>
    <m/>
    <m/>
    <m/>
    <m/>
    <m/>
    <m/>
    <m/>
    <m/>
    <m/>
    <m/>
    <s v="流动性资产"/>
  </r>
  <r>
    <s v="盛京银行北京分行营业部（7545）活期存款"/>
    <s v="盛京银行北京分行营业部（7545）活期存款"/>
    <s v="现金及流动性管理工具"/>
    <s v="活期存款"/>
    <m/>
    <x v="1212"/>
    <m/>
    <n v="200"/>
    <x v="6775"/>
    <m/>
    <m/>
    <s v="传统"/>
    <m/>
    <m/>
    <m/>
    <m/>
    <m/>
    <m/>
    <m/>
    <m/>
    <m/>
    <m/>
    <m/>
    <m/>
    <m/>
    <m/>
    <m/>
    <m/>
    <m/>
    <m/>
    <m/>
    <m/>
    <m/>
    <m/>
    <m/>
    <m/>
    <m/>
    <m/>
    <m/>
    <m/>
    <m/>
    <m/>
    <m/>
    <m/>
    <m/>
    <m/>
    <m/>
    <s v="7545"/>
    <m/>
    <m/>
    <m/>
    <m/>
    <m/>
    <m/>
    <m/>
    <m/>
    <m/>
    <m/>
    <m/>
    <m/>
    <m/>
    <m/>
    <m/>
    <m/>
    <m/>
    <s v="流动性资产"/>
  </r>
  <r>
    <s v="盛京银行北京分行营业部（7552）活期存款"/>
    <s v="盛京银行北京分行营业部（7552）活期存款"/>
    <s v="现金及流动性管理工具"/>
    <s v="活期存款"/>
    <m/>
    <x v="1212"/>
    <m/>
    <n v="200"/>
    <x v="6775"/>
    <m/>
    <m/>
    <s v="传统"/>
    <m/>
    <m/>
    <m/>
    <m/>
    <m/>
    <m/>
    <m/>
    <m/>
    <m/>
    <m/>
    <m/>
    <m/>
    <m/>
    <m/>
    <m/>
    <m/>
    <m/>
    <m/>
    <m/>
    <m/>
    <m/>
    <m/>
    <m/>
    <m/>
    <m/>
    <m/>
    <m/>
    <m/>
    <m/>
    <m/>
    <m/>
    <m/>
    <m/>
    <m/>
    <m/>
    <s v="7552"/>
    <m/>
    <m/>
    <m/>
    <m/>
    <m/>
    <m/>
    <m/>
    <m/>
    <m/>
    <m/>
    <m/>
    <m/>
    <m/>
    <m/>
    <m/>
    <m/>
    <m/>
    <s v="流动性资产"/>
  </r>
  <r>
    <s v="中国建设银行北京复兴支行（1664）活期存款"/>
    <s v="中国建设银行北京复兴支行（1664）活期存款"/>
    <s v="现金及流动性管理工具"/>
    <s v="活期存款"/>
    <m/>
    <x v="1018"/>
    <m/>
    <n v="1208.6500000000001"/>
    <x v="6614"/>
    <m/>
    <m/>
    <s v="万能"/>
    <m/>
    <m/>
    <m/>
    <m/>
    <m/>
    <m/>
    <m/>
    <m/>
    <m/>
    <m/>
    <m/>
    <m/>
    <m/>
    <m/>
    <m/>
    <m/>
    <m/>
    <m/>
    <m/>
    <m/>
    <m/>
    <m/>
    <m/>
    <m/>
    <m/>
    <m/>
    <m/>
    <m/>
    <m/>
    <m/>
    <m/>
    <m/>
    <m/>
    <m/>
    <m/>
    <s v="1664"/>
    <m/>
    <m/>
    <m/>
    <m/>
    <m/>
    <m/>
    <m/>
    <m/>
    <m/>
    <m/>
    <m/>
    <m/>
    <m/>
    <m/>
    <m/>
    <m/>
    <m/>
    <s v="流动性资产"/>
  </r>
  <r>
    <s v="民生银行国贸支行（8999）活期存款"/>
    <s v="民生银行国贸支行（8999）活期存款"/>
    <s v="现金及流动性管理工具"/>
    <s v="活期存款"/>
    <m/>
    <x v="1208"/>
    <m/>
    <n v="392.51"/>
    <x v="6776"/>
    <m/>
    <m/>
    <s v="万能"/>
    <m/>
    <m/>
    <m/>
    <m/>
    <m/>
    <m/>
    <m/>
    <m/>
    <m/>
    <m/>
    <m/>
    <m/>
    <m/>
    <m/>
    <m/>
    <m/>
    <m/>
    <m/>
    <m/>
    <m/>
    <m/>
    <m/>
    <m/>
    <m/>
    <m/>
    <m/>
    <m/>
    <m/>
    <m/>
    <m/>
    <m/>
    <m/>
    <m/>
    <m/>
    <m/>
    <s v="8999"/>
    <m/>
    <m/>
    <m/>
    <m/>
    <m/>
    <m/>
    <m/>
    <m/>
    <m/>
    <m/>
    <m/>
    <m/>
    <m/>
    <m/>
    <m/>
    <m/>
    <m/>
    <s v="流动性资产"/>
  </r>
  <r>
    <s v="农行托管户（2234）活期存款"/>
    <s v="农行托管户（2234）活期存款"/>
    <s v="现金及流动性管理工具"/>
    <s v="活期存款"/>
    <m/>
    <x v="242"/>
    <m/>
    <n v="26164.6"/>
    <x v="6777"/>
    <m/>
    <m/>
    <s v="万能"/>
    <m/>
    <m/>
    <m/>
    <m/>
    <m/>
    <m/>
    <m/>
    <m/>
    <m/>
    <m/>
    <m/>
    <m/>
    <m/>
    <m/>
    <m/>
    <m/>
    <m/>
    <m/>
    <m/>
    <m/>
    <m/>
    <m/>
    <m/>
    <m/>
    <m/>
    <m/>
    <m/>
    <m/>
    <m/>
    <m/>
    <m/>
    <m/>
    <m/>
    <m/>
    <m/>
    <s v="2234"/>
    <m/>
    <m/>
    <m/>
    <m/>
    <m/>
    <m/>
    <m/>
    <m/>
    <m/>
    <m/>
    <m/>
    <m/>
    <m/>
    <m/>
    <m/>
    <m/>
    <m/>
    <s v="流动性资产"/>
  </r>
  <r>
    <s v="上海农商行滨江支行(6115)活期存款"/>
    <s v="上海农商行滨江支行(6115)活期存款"/>
    <s v="现金及流动性管理工具"/>
    <s v="活期存款"/>
    <m/>
    <x v="1221"/>
    <m/>
    <n v="825.6"/>
    <x v="6778"/>
    <m/>
    <m/>
    <s v="万能"/>
    <m/>
    <m/>
    <m/>
    <m/>
    <m/>
    <m/>
    <m/>
    <m/>
    <m/>
    <m/>
    <m/>
    <m/>
    <m/>
    <m/>
    <m/>
    <m/>
    <m/>
    <m/>
    <m/>
    <m/>
    <m/>
    <m/>
    <m/>
    <m/>
    <m/>
    <m/>
    <m/>
    <m/>
    <m/>
    <m/>
    <m/>
    <m/>
    <m/>
    <m/>
    <m/>
    <s v="6115"/>
    <m/>
    <m/>
    <m/>
    <m/>
    <m/>
    <m/>
    <m/>
    <m/>
    <m/>
    <m/>
    <m/>
    <m/>
    <m/>
    <m/>
    <m/>
    <m/>
    <m/>
    <s v="流动性资产"/>
  </r>
  <r>
    <s v="浦发银行上海分行营业部(3801)活期存款"/>
    <s v="浦发银行上海分行营业部(3801)活期存款"/>
    <s v="现金及流动性管理工具"/>
    <s v="活期存款"/>
    <m/>
    <x v="226"/>
    <m/>
    <n v="3.58"/>
    <x v="6779"/>
    <m/>
    <m/>
    <s v="万能"/>
    <m/>
    <m/>
    <m/>
    <m/>
    <m/>
    <m/>
    <m/>
    <m/>
    <m/>
    <m/>
    <m/>
    <m/>
    <m/>
    <m/>
    <m/>
    <m/>
    <m/>
    <m/>
    <m/>
    <m/>
    <m/>
    <m/>
    <m/>
    <m/>
    <m/>
    <m/>
    <m/>
    <m/>
    <m/>
    <m/>
    <m/>
    <m/>
    <m/>
    <m/>
    <m/>
    <s v="3801"/>
    <m/>
    <m/>
    <m/>
    <m/>
    <m/>
    <m/>
    <m/>
    <m/>
    <m/>
    <m/>
    <m/>
    <m/>
    <m/>
    <m/>
    <m/>
    <m/>
    <m/>
    <s v="流动性资产"/>
  </r>
  <r>
    <s v="廊坊银行石家庄西大街支行(0205)活期存款"/>
    <s v="廊坊银行石家庄西大街支行(0205)活期存款"/>
    <s v="现金及流动性管理工具"/>
    <s v="活期存款"/>
    <m/>
    <x v="1235"/>
    <m/>
    <n v="1000"/>
    <x v="6681"/>
    <m/>
    <m/>
    <s v="万能"/>
    <m/>
    <m/>
    <m/>
    <m/>
    <m/>
    <m/>
    <m/>
    <m/>
    <m/>
    <m/>
    <m/>
    <m/>
    <m/>
    <m/>
    <m/>
    <m/>
    <m/>
    <m/>
    <m/>
    <m/>
    <m/>
    <m/>
    <m/>
    <m/>
    <m/>
    <m/>
    <m/>
    <m/>
    <m/>
    <m/>
    <m/>
    <m/>
    <m/>
    <m/>
    <m/>
    <s v="0205"/>
    <m/>
    <m/>
    <m/>
    <m/>
    <m/>
    <m/>
    <m/>
    <m/>
    <m/>
    <m/>
    <m/>
    <m/>
    <m/>
    <m/>
    <m/>
    <m/>
    <m/>
    <s v="流动性资产"/>
  </r>
  <r>
    <s v="宁波通商银行股份有限公司上海分行（0002）活期存款"/>
    <s v="宁波通商银行股份有限公司上海分行（0002）活期存款"/>
    <s v="现金及流动性管理工具"/>
    <s v="活期存款"/>
    <m/>
    <x v="1231"/>
    <m/>
    <n v="200.85"/>
    <x v="6780"/>
    <m/>
    <m/>
    <s v="万能"/>
    <m/>
    <m/>
    <m/>
    <m/>
    <m/>
    <m/>
    <m/>
    <m/>
    <m/>
    <m/>
    <m/>
    <m/>
    <m/>
    <m/>
    <m/>
    <m/>
    <m/>
    <m/>
    <m/>
    <m/>
    <m/>
    <m/>
    <m/>
    <m/>
    <m/>
    <m/>
    <m/>
    <m/>
    <m/>
    <m/>
    <m/>
    <m/>
    <m/>
    <m/>
    <m/>
    <s v="0002"/>
    <m/>
    <m/>
    <m/>
    <m/>
    <m/>
    <m/>
    <m/>
    <m/>
    <m/>
    <m/>
    <m/>
    <m/>
    <m/>
    <m/>
    <m/>
    <m/>
    <m/>
    <s v="流动性资产"/>
  </r>
  <r>
    <s v="吉林银行大连分行（0091）活期存款"/>
    <s v="吉林银行大连分行（0091）活期存款"/>
    <s v="现金及流动性管理工具"/>
    <s v="活期存款"/>
    <m/>
    <x v="1236"/>
    <m/>
    <n v="406.74"/>
    <x v="6781"/>
    <m/>
    <m/>
    <s v="万能"/>
    <m/>
    <m/>
    <m/>
    <m/>
    <m/>
    <m/>
    <m/>
    <m/>
    <m/>
    <m/>
    <m/>
    <m/>
    <m/>
    <m/>
    <m/>
    <m/>
    <m/>
    <m/>
    <m/>
    <m/>
    <m/>
    <m/>
    <m/>
    <m/>
    <m/>
    <m/>
    <m/>
    <m/>
    <m/>
    <m/>
    <m/>
    <m/>
    <m/>
    <m/>
    <m/>
    <s v="0091"/>
    <m/>
    <m/>
    <m/>
    <m/>
    <m/>
    <m/>
    <m/>
    <m/>
    <m/>
    <m/>
    <m/>
    <m/>
    <m/>
    <m/>
    <m/>
    <m/>
    <m/>
    <s v="流动性资产"/>
  </r>
  <r>
    <s v="盛京银行北京分行营业部（7479）活期存款"/>
    <s v="盛京银行北京分行营业部（7479）活期存款"/>
    <s v="现金及流动性管理工具"/>
    <s v="活期存款"/>
    <m/>
    <x v="1212"/>
    <m/>
    <n v="49072979350.860001"/>
    <x v="6782"/>
    <m/>
    <m/>
    <s v="万能"/>
    <m/>
    <m/>
    <m/>
    <m/>
    <m/>
    <m/>
    <m/>
    <m/>
    <m/>
    <m/>
    <m/>
    <m/>
    <m/>
    <m/>
    <m/>
    <m/>
    <m/>
    <m/>
    <m/>
    <m/>
    <m/>
    <m/>
    <m/>
    <m/>
    <m/>
    <m/>
    <m/>
    <m/>
    <m/>
    <m/>
    <m/>
    <m/>
    <m/>
    <m/>
    <m/>
    <s v="7479"/>
    <m/>
    <m/>
    <m/>
    <m/>
    <m/>
    <m/>
    <m/>
    <m/>
    <m/>
    <m/>
    <m/>
    <m/>
    <m/>
    <m/>
    <m/>
    <m/>
    <m/>
    <s v="流动性资产"/>
  </r>
  <r>
    <s v="恒丰银行北京分行营业部（2903）活期存款"/>
    <s v="恒丰银行北京分行营业部（2903）活期存款"/>
    <s v="现金及流动性管理工具"/>
    <s v="活期存款"/>
    <m/>
    <x v="1225"/>
    <m/>
    <n v="191046201.58000001"/>
    <x v="6783"/>
    <m/>
    <m/>
    <s v="万能"/>
    <m/>
    <m/>
    <m/>
    <m/>
    <m/>
    <m/>
    <m/>
    <m/>
    <m/>
    <m/>
    <m/>
    <m/>
    <m/>
    <m/>
    <m/>
    <m/>
    <m/>
    <m/>
    <m/>
    <m/>
    <m/>
    <m/>
    <m/>
    <m/>
    <m/>
    <m/>
    <m/>
    <m/>
    <m/>
    <m/>
    <m/>
    <m/>
    <m/>
    <m/>
    <m/>
    <s v="2903"/>
    <m/>
    <m/>
    <m/>
    <m/>
    <m/>
    <m/>
    <m/>
    <m/>
    <m/>
    <m/>
    <m/>
    <m/>
    <m/>
    <m/>
    <m/>
    <m/>
    <m/>
    <s v="流动性资产"/>
  </r>
  <r>
    <s v="盛京银行大连分行营业部（6953）活期存款"/>
    <s v="盛京银行大连分行营业部（6953）活期存款"/>
    <s v="现金及流动性管理工具"/>
    <s v="活期存款"/>
    <m/>
    <x v="1212"/>
    <m/>
    <n v="2000000005.3900001"/>
    <x v="6784"/>
    <m/>
    <m/>
    <s v="万能"/>
    <m/>
    <m/>
    <m/>
    <m/>
    <m/>
    <m/>
    <m/>
    <m/>
    <m/>
    <m/>
    <m/>
    <m/>
    <m/>
    <m/>
    <m/>
    <m/>
    <m/>
    <m/>
    <m/>
    <m/>
    <m/>
    <m/>
    <m/>
    <m/>
    <m/>
    <m/>
    <m/>
    <m/>
    <m/>
    <m/>
    <m/>
    <m/>
    <m/>
    <m/>
    <m/>
    <s v="6953"/>
    <m/>
    <m/>
    <m/>
    <m/>
    <m/>
    <m/>
    <m/>
    <m/>
    <m/>
    <m/>
    <m/>
    <m/>
    <m/>
    <m/>
    <m/>
    <m/>
    <m/>
    <s v="流动性资产"/>
  </r>
  <r>
    <s v="农行托管户（2234）活期存款"/>
    <s v="农行托管户（2234）活期存款"/>
    <s v="现金及流动性管理工具"/>
    <s v="活期存款"/>
    <m/>
    <x v="242"/>
    <m/>
    <n v="61787.839999999997"/>
    <x v="6785"/>
    <m/>
    <m/>
    <s v="万能"/>
    <m/>
    <m/>
    <m/>
    <m/>
    <m/>
    <m/>
    <m/>
    <m/>
    <m/>
    <m/>
    <m/>
    <m/>
    <m/>
    <m/>
    <m/>
    <m/>
    <m/>
    <m/>
    <m/>
    <m/>
    <m/>
    <m/>
    <m/>
    <m/>
    <m/>
    <m/>
    <m/>
    <m/>
    <m/>
    <m/>
    <m/>
    <m/>
    <m/>
    <m/>
    <m/>
    <s v="2234"/>
    <m/>
    <m/>
    <m/>
    <m/>
    <m/>
    <m/>
    <m/>
    <m/>
    <m/>
    <m/>
    <m/>
    <m/>
    <m/>
    <m/>
    <m/>
    <m/>
    <m/>
    <s v="流动性资产"/>
  </r>
  <r>
    <s v="招行上海分行营业部基本户(上分0001)活期存款"/>
    <s v="招行上海分行营业部基本户(上分0001)活期存款"/>
    <s v="现金及流动性管理工具"/>
    <s v="活期存款"/>
    <m/>
    <x v="576"/>
    <m/>
    <n v="22496.33"/>
    <x v="6786"/>
    <m/>
    <m/>
    <s v="传统"/>
    <m/>
    <m/>
    <m/>
    <m/>
    <m/>
    <m/>
    <m/>
    <m/>
    <m/>
    <m/>
    <m/>
    <m/>
    <m/>
    <m/>
    <m/>
    <m/>
    <m/>
    <m/>
    <m/>
    <m/>
    <m/>
    <m/>
    <m/>
    <m/>
    <m/>
    <m/>
    <m/>
    <m/>
    <m/>
    <m/>
    <m/>
    <m/>
    <m/>
    <m/>
    <m/>
    <s v="0001"/>
    <m/>
    <m/>
    <m/>
    <m/>
    <m/>
    <m/>
    <m/>
    <m/>
    <m/>
    <m/>
    <m/>
    <m/>
    <m/>
    <m/>
    <m/>
    <m/>
    <m/>
    <s v="流动性资产"/>
  </r>
  <r>
    <s v="中国建设银行上海市浦东分行（2057）活期存款"/>
    <s v="中国建设银行上海市浦东分行（2057）活期存款"/>
    <s v="现金及流动性管理工具"/>
    <s v="活期存款"/>
    <m/>
    <x v="1018"/>
    <m/>
    <n v="1000"/>
    <x v="6681"/>
    <m/>
    <m/>
    <s v="传统"/>
    <m/>
    <m/>
    <m/>
    <m/>
    <m/>
    <m/>
    <m/>
    <m/>
    <m/>
    <m/>
    <m/>
    <m/>
    <m/>
    <m/>
    <m/>
    <m/>
    <m/>
    <m/>
    <m/>
    <m/>
    <m/>
    <m/>
    <m/>
    <m/>
    <m/>
    <m/>
    <m/>
    <m/>
    <m/>
    <m/>
    <m/>
    <m/>
    <m/>
    <m/>
    <m/>
    <s v="2057"/>
    <m/>
    <m/>
    <m/>
    <m/>
    <m/>
    <m/>
    <m/>
    <m/>
    <m/>
    <m/>
    <m/>
    <m/>
    <m/>
    <m/>
    <m/>
    <m/>
    <m/>
    <s v="流动性资产"/>
  </r>
  <r>
    <s v="工行静安支行(8519)活期存款"/>
    <s v="工行静安支行(8519)活期存款"/>
    <s v="现金及流动性管理工具"/>
    <s v="活期存款"/>
    <m/>
    <x v="1219"/>
    <m/>
    <n v="101020"/>
    <x v="6787"/>
    <m/>
    <m/>
    <s v="传统"/>
    <m/>
    <m/>
    <m/>
    <m/>
    <m/>
    <m/>
    <m/>
    <m/>
    <m/>
    <m/>
    <m/>
    <m/>
    <m/>
    <m/>
    <m/>
    <m/>
    <m/>
    <m/>
    <m/>
    <m/>
    <m/>
    <m/>
    <m/>
    <m/>
    <m/>
    <m/>
    <m/>
    <m/>
    <m/>
    <m/>
    <m/>
    <m/>
    <m/>
    <m/>
    <m/>
    <s v="8519"/>
    <m/>
    <m/>
    <m/>
    <m/>
    <m/>
    <m/>
    <m/>
    <m/>
    <m/>
    <m/>
    <m/>
    <m/>
    <m/>
    <m/>
    <m/>
    <m/>
    <m/>
    <s v="流动性资产"/>
  </r>
  <r>
    <s v="社保账户（0335）活期存款"/>
    <s v="社保账户（0335）活期存款"/>
    <s v="现金及流动性管理工具"/>
    <s v="活期存款"/>
    <m/>
    <x v="1237"/>
    <m/>
    <n v="9025.26"/>
    <x v="6788"/>
    <m/>
    <m/>
    <s v="传统"/>
    <m/>
    <m/>
    <m/>
    <m/>
    <m/>
    <m/>
    <m/>
    <m/>
    <m/>
    <m/>
    <m/>
    <m/>
    <m/>
    <m/>
    <m/>
    <m/>
    <m/>
    <m/>
    <m/>
    <m/>
    <m/>
    <m/>
    <m/>
    <m/>
    <m/>
    <m/>
    <m/>
    <m/>
    <m/>
    <m/>
    <m/>
    <m/>
    <m/>
    <m/>
    <m/>
    <s v="0335"/>
    <m/>
    <m/>
    <m/>
    <m/>
    <m/>
    <m/>
    <m/>
    <m/>
    <m/>
    <m/>
    <m/>
    <m/>
    <m/>
    <m/>
    <m/>
    <m/>
    <m/>
    <s v="流动性资产"/>
  </r>
  <r>
    <s v="收入户民生银行市北支行（5874）活期存款"/>
    <s v="收入户民生银行市北支行（5874）活期存款"/>
    <s v="现金及流动性管理工具"/>
    <s v="活期存款"/>
    <m/>
    <x v="1208"/>
    <m/>
    <n v="47448"/>
    <x v="6789"/>
    <m/>
    <m/>
    <s v="传统"/>
    <m/>
    <m/>
    <m/>
    <m/>
    <m/>
    <m/>
    <m/>
    <m/>
    <m/>
    <m/>
    <m/>
    <m/>
    <m/>
    <m/>
    <m/>
    <m/>
    <m/>
    <m/>
    <m/>
    <m/>
    <m/>
    <m/>
    <m/>
    <m/>
    <m/>
    <m/>
    <m/>
    <m/>
    <m/>
    <m/>
    <m/>
    <m/>
    <m/>
    <m/>
    <m/>
    <s v="5874"/>
    <m/>
    <m/>
    <m/>
    <m/>
    <m/>
    <m/>
    <m/>
    <m/>
    <m/>
    <m/>
    <m/>
    <m/>
    <m/>
    <m/>
    <m/>
    <m/>
    <m/>
    <s v="流动性资产"/>
  </r>
  <r>
    <s v="农行浦东分行（8258）活期存款"/>
    <s v="农行浦东分行（8258）活期存款"/>
    <s v="现金及流动性管理工具"/>
    <s v="活期存款"/>
    <m/>
    <x v="242"/>
    <m/>
    <n v="1000"/>
    <x v="6681"/>
    <m/>
    <m/>
    <s v="传统"/>
    <m/>
    <m/>
    <m/>
    <m/>
    <m/>
    <m/>
    <m/>
    <m/>
    <m/>
    <m/>
    <m/>
    <m/>
    <m/>
    <m/>
    <m/>
    <m/>
    <m/>
    <m/>
    <m/>
    <m/>
    <m/>
    <m/>
    <m/>
    <m/>
    <m/>
    <m/>
    <m/>
    <m/>
    <m/>
    <m/>
    <m/>
    <m/>
    <m/>
    <m/>
    <m/>
    <s v="8258"/>
    <m/>
    <m/>
    <m/>
    <m/>
    <m/>
    <m/>
    <m/>
    <m/>
    <m/>
    <m/>
    <m/>
    <m/>
    <m/>
    <m/>
    <m/>
    <m/>
    <m/>
    <s v="流动性资产"/>
  </r>
  <r>
    <s v="中国农业银行上海定西路支行（2084）活期存款"/>
    <s v="中国农业银行上海定西路支行（2084）活期存款"/>
    <s v="现金及流动性管理工具"/>
    <s v="活期存款"/>
    <m/>
    <x v="242"/>
    <m/>
    <n v="24690.97"/>
    <x v="6790"/>
    <m/>
    <m/>
    <s v="传统"/>
    <m/>
    <m/>
    <m/>
    <m/>
    <m/>
    <m/>
    <m/>
    <m/>
    <m/>
    <m/>
    <m/>
    <m/>
    <m/>
    <m/>
    <m/>
    <m/>
    <m/>
    <m/>
    <m/>
    <m/>
    <m/>
    <m/>
    <m/>
    <m/>
    <m/>
    <m/>
    <m/>
    <m/>
    <m/>
    <m/>
    <m/>
    <m/>
    <m/>
    <m/>
    <m/>
    <s v="2084"/>
    <m/>
    <m/>
    <m/>
    <m/>
    <m/>
    <m/>
    <m/>
    <m/>
    <m/>
    <m/>
    <m/>
    <m/>
    <m/>
    <m/>
    <m/>
    <m/>
    <m/>
    <s v="流动性资产"/>
  </r>
  <r>
    <s v="中国银行上海市大华新村支行(4414)活期存款"/>
    <s v="中国银行上海市大华新村支行(4414)活期存款"/>
    <s v="现金及流动性管理工具"/>
    <s v="活期存款"/>
    <m/>
    <x v="241"/>
    <m/>
    <n v="2180985"/>
    <x v="6791"/>
    <m/>
    <m/>
    <s v="传统"/>
    <m/>
    <m/>
    <m/>
    <m/>
    <m/>
    <m/>
    <m/>
    <m/>
    <m/>
    <m/>
    <m/>
    <m/>
    <m/>
    <m/>
    <m/>
    <m/>
    <m/>
    <m/>
    <m/>
    <m/>
    <m/>
    <m/>
    <m/>
    <m/>
    <m/>
    <m/>
    <m/>
    <m/>
    <m/>
    <m/>
    <m/>
    <m/>
    <m/>
    <m/>
    <m/>
    <s v="4414"/>
    <m/>
    <m/>
    <m/>
    <m/>
    <m/>
    <m/>
    <m/>
    <m/>
    <m/>
    <m/>
    <m/>
    <m/>
    <m/>
    <m/>
    <m/>
    <m/>
    <m/>
    <s v="流动性资产"/>
  </r>
  <r>
    <s v="招商银行汉中门支行基本户(0460)活期存款"/>
    <s v="招商银行汉中门支行基本户(0460)活期存款"/>
    <s v="现金及流动性管理工具"/>
    <s v="活期存款"/>
    <m/>
    <x v="576"/>
    <m/>
    <n v="13521.33"/>
    <x v="6792"/>
    <m/>
    <m/>
    <s v="传统"/>
    <m/>
    <m/>
    <m/>
    <m/>
    <m/>
    <m/>
    <m/>
    <m/>
    <m/>
    <m/>
    <m/>
    <m/>
    <m/>
    <m/>
    <m/>
    <m/>
    <m/>
    <m/>
    <m/>
    <m/>
    <m/>
    <m/>
    <m/>
    <m/>
    <m/>
    <m/>
    <m/>
    <m/>
    <m/>
    <m/>
    <m/>
    <m/>
    <m/>
    <m/>
    <m/>
    <s v="0460"/>
    <m/>
    <m/>
    <m/>
    <m/>
    <m/>
    <m/>
    <m/>
    <m/>
    <m/>
    <m/>
    <m/>
    <m/>
    <m/>
    <m/>
    <m/>
    <m/>
    <m/>
    <s v="流动性资产"/>
  </r>
  <r>
    <s v="招商银行汉中门支行纳税户(0170)活期存款"/>
    <s v="招商银行汉中门支行纳税户(0170)活期存款"/>
    <s v="现金及流动性管理工具"/>
    <s v="活期存款"/>
    <m/>
    <x v="576"/>
    <m/>
    <n v="15098.33"/>
    <x v="6793"/>
    <m/>
    <m/>
    <s v="传统"/>
    <m/>
    <m/>
    <m/>
    <m/>
    <m/>
    <m/>
    <m/>
    <m/>
    <m/>
    <m/>
    <m/>
    <m/>
    <m/>
    <m/>
    <m/>
    <m/>
    <m/>
    <m/>
    <m/>
    <m/>
    <m/>
    <m/>
    <m/>
    <m/>
    <m/>
    <m/>
    <m/>
    <m/>
    <m/>
    <m/>
    <m/>
    <m/>
    <m/>
    <m/>
    <m/>
    <s v="0170"/>
    <m/>
    <m/>
    <m/>
    <m/>
    <m/>
    <m/>
    <m/>
    <m/>
    <m/>
    <m/>
    <m/>
    <m/>
    <m/>
    <m/>
    <m/>
    <m/>
    <m/>
    <s v="流动性资产"/>
  </r>
  <r>
    <s v="招商银行汉中门支行收入户(0869)活期存款"/>
    <s v="招商银行汉中门支行收入户(0869)活期存款"/>
    <s v="现金及流动性管理工具"/>
    <s v="活期存款"/>
    <m/>
    <x v="576"/>
    <m/>
    <n v="2561.63"/>
    <x v="6794"/>
    <m/>
    <m/>
    <s v="传统"/>
    <m/>
    <m/>
    <m/>
    <m/>
    <m/>
    <m/>
    <m/>
    <m/>
    <m/>
    <m/>
    <m/>
    <m/>
    <m/>
    <m/>
    <m/>
    <m/>
    <m/>
    <m/>
    <m/>
    <m/>
    <m/>
    <m/>
    <m/>
    <m/>
    <m/>
    <m/>
    <m/>
    <m/>
    <m/>
    <m/>
    <m/>
    <m/>
    <m/>
    <m/>
    <m/>
    <s v="0869"/>
    <m/>
    <m/>
    <m/>
    <m/>
    <m/>
    <m/>
    <m/>
    <m/>
    <m/>
    <m/>
    <m/>
    <m/>
    <m/>
    <m/>
    <m/>
    <m/>
    <m/>
    <s v="流动性资产"/>
  </r>
  <r>
    <s v="中国建设银行南京雨花支行(8988)活期存款"/>
    <s v="中国建设银行南京雨花支行(8988)活期存款"/>
    <s v="现金及流动性管理工具"/>
    <s v="活期存款"/>
    <m/>
    <x v="1018"/>
    <m/>
    <n v="80500"/>
    <x v="6795"/>
    <m/>
    <m/>
    <s v="传统"/>
    <m/>
    <m/>
    <m/>
    <m/>
    <m/>
    <m/>
    <m/>
    <m/>
    <m/>
    <m/>
    <m/>
    <m/>
    <m/>
    <m/>
    <m/>
    <m/>
    <m/>
    <m/>
    <m/>
    <m/>
    <m/>
    <m/>
    <m/>
    <m/>
    <m/>
    <m/>
    <m/>
    <m/>
    <m/>
    <m/>
    <m/>
    <m/>
    <m/>
    <m/>
    <m/>
    <s v="8988"/>
    <m/>
    <m/>
    <m/>
    <m/>
    <m/>
    <m/>
    <m/>
    <m/>
    <m/>
    <m/>
    <m/>
    <m/>
    <m/>
    <m/>
    <m/>
    <m/>
    <m/>
    <s v="流动性资产"/>
  </r>
  <r>
    <s v="中国农业银行建邺支行营业部(3979)活期存款"/>
    <s v="中国农业银行建邺支行营业部(3979)活期存款"/>
    <s v="现金及流动性管理工具"/>
    <s v="活期存款"/>
    <m/>
    <x v="242"/>
    <m/>
    <n v="101000"/>
    <x v="6796"/>
    <m/>
    <m/>
    <s v="传统"/>
    <m/>
    <m/>
    <m/>
    <m/>
    <m/>
    <m/>
    <m/>
    <m/>
    <m/>
    <m/>
    <m/>
    <m/>
    <m/>
    <m/>
    <m/>
    <m/>
    <m/>
    <m/>
    <m/>
    <m/>
    <m/>
    <m/>
    <m/>
    <m/>
    <m/>
    <m/>
    <m/>
    <m/>
    <m/>
    <m/>
    <m/>
    <m/>
    <m/>
    <m/>
    <m/>
    <s v="3979"/>
    <m/>
    <m/>
    <m/>
    <m/>
    <m/>
    <m/>
    <m/>
    <m/>
    <m/>
    <m/>
    <m/>
    <m/>
    <m/>
    <m/>
    <m/>
    <m/>
    <m/>
    <s v="流动性资产"/>
  </r>
  <r>
    <s v="中国银行南京城中支行(0944)活期存款"/>
    <s v="中国银行南京城中支行(0944)活期存款"/>
    <s v="现金及流动性管理工具"/>
    <s v="活期存款"/>
    <m/>
    <x v="241"/>
    <m/>
    <n v="490785.42"/>
    <x v="6797"/>
    <m/>
    <m/>
    <s v="传统"/>
    <m/>
    <m/>
    <m/>
    <m/>
    <m/>
    <m/>
    <m/>
    <m/>
    <m/>
    <m/>
    <m/>
    <m/>
    <m/>
    <m/>
    <m/>
    <m/>
    <m/>
    <m/>
    <m/>
    <m/>
    <m/>
    <m/>
    <m/>
    <m/>
    <m/>
    <m/>
    <m/>
    <m/>
    <m/>
    <m/>
    <m/>
    <m/>
    <m/>
    <m/>
    <m/>
    <s v="0944"/>
    <m/>
    <m/>
    <m/>
    <m/>
    <m/>
    <m/>
    <m/>
    <m/>
    <m/>
    <m/>
    <m/>
    <m/>
    <m/>
    <m/>
    <m/>
    <m/>
    <m/>
    <s v="流动性资产"/>
  </r>
  <r>
    <s v="江苏紫金农村商业银行股份有限公司营业部(3749)活期存款"/>
    <s v="江苏紫金农村商业银行股份有限公司营业部(3749)活期存款"/>
    <s v="现金及流动性管理工具"/>
    <s v="活期存款"/>
    <m/>
    <x v="1238"/>
    <m/>
    <n v="2321.63"/>
    <x v="6798"/>
    <m/>
    <m/>
    <s v="传统"/>
    <m/>
    <m/>
    <m/>
    <m/>
    <m/>
    <m/>
    <m/>
    <m/>
    <m/>
    <m/>
    <m/>
    <m/>
    <m/>
    <m/>
    <m/>
    <m/>
    <m/>
    <m/>
    <m/>
    <m/>
    <m/>
    <m/>
    <m/>
    <m/>
    <m/>
    <m/>
    <m/>
    <m/>
    <m/>
    <m/>
    <m/>
    <m/>
    <m/>
    <m/>
    <m/>
    <s v="3749"/>
    <m/>
    <m/>
    <m/>
    <m/>
    <m/>
    <m/>
    <m/>
    <m/>
    <m/>
    <m/>
    <m/>
    <m/>
    <m/>
    <m/>
    <m/>
    <m/>
    <m/>
    <s v="流动性资产"/>
  </r>
  <r>
    <s v="徽商银行南京分行营业部(1703)活期存款"/>
    <s v="徽商银行南京分行营业部(1703)活期存款"/>
    <s v="现金及流动性管理工具"/>
    <s v="活期存款"/>
    <m/>
    <x v="1239"/>
    <m/>
    <n v="1315.79"/>
    <x v="6799"/>
    <m/>
    <m/>
    <s v="传统"/>
    <m/>
    <m/>
    <m/>
    <m/>
    <m/>
    <m/>
    <m/>
    <m/>
    <m/>
    <m/>
    <m/>
    <m/>
    <m/>
    <m/>
    <m/>
    <m/>
    <m/>
    <m/>
    <m/>
    <m/>
    <m/>
    <m/>
    <m/>
    <m/>
    <m/>
    <m/>
    <m/>
    <m/>
    <m/>
    <m/>
    <m/>
    <m/>
    <m/>
    <m/>
    <m/>
    <s v="1703"/>
    <m/>
    <m/>
    <m/>
    <m/>
    <m/>
    <m/>
    <m/>
    <m/>
    <m/>
    <m/>
    <m/>
    <m/>
    <m/>
    <m/>
    <m/>
    <m/>
    <m/>
    <s v="流动性资产"/>
  </r>
  <r>
    <s v="建行苏州新区支行(6663)活期存款"/>
    <s v="建行苏州新区支行(6663)活期存款"/>
    <s v="现金及流动性管理工具"/>
    <s v="活期存款"/>
    <m/>
    <x v="1018"/>
    <m/>
    <n v="301000"/>
    <x v="6800"/>
    <m/>
    <m/>
    <s v="传统"/>
    <m/>
    <m/>
    <m/>
    <m/>
    <m/>
    <m/>
    <m/>
    <m/>
    <m/>
    <m/>
    <m/>
    <m/>
    <m/>
    <m/>
    <m/>
    <m/>
    <m/>
    <m/>
    <m/>
    <m/>
    <m/>
    <m/>
    <m/>
    <m/>
    <m/>
    <m/>
    <m/>
    <m/>
    <m/>
    <m/>
    <m/>
    <m/>
    <m/>
    <m/>
    <m/>
    <s v="6663"/>
    <m/>
    <m/>
    <m/>
    <m/>
    <m/>
    <m/>
    <m/>
    <m/>
    <m/>
    <m/>
    <m/>
    <m/>
    <m/>
    <m/>
    <m/>
    <m/>
    <m/>
    <s v="流动性资产"/>
  </r>
  <r>
    <s v="工行苏州分行新区支行(2308)活期存款"/>
    <s v="工行苏州分行新区支行(2308)活期存款"/>
    <s v="现金及流动性管理工具"/>
    <s v="活期存款"/>
    <m/>
    <x v="1219"/>
    <m/>
    <n v="10800"/>
    <x v="6801"/>
    <m/>
    <m/>
    <s v="传统"/>
    <m/>
    <m/>
    <m/>
    <m/>
    <m/>
    <m/>
    <m/>
    <m/>
    <m/>
    <m/>
    <m/>
    <m/>
    <m/>
    <m/>
    <m/>
    <m/>
    <m/>
    <m/>
    <m/>
    <m/>
    <m/>
    <m/>
    <m/>
    <m/>
    <m/>
    <m/>
    <m/>
    <m/>
    <m/>
    <m/>
    <m/>
    <m/>
    <m/>
    <m/>
    <m/>
    <s v="2308"/>
    <m/>
    <m/>
    <m/>
    <m/>
    <m/>
    <m/>
    <m/>
    <m/>
    <m/>
    <m/>
    <m/>
    <m/>
    <m/>
    <m/>
    <m/>
    <m/>
    <m/>
    <s v="流动性资产"/>
  </r>
  <r>
    <s v="交通银行苏州相城支行（7366）活期存款"/>
    <s v="交通银行苏州相城支行（7366）活期存款"/>
    <s v="现金及流动性管理工具"/>
    <s v="活期存款"/>
    <m/>
    <x v="244"/>
    <m/>
    <n v="7113.38"/>
    <x v="6802"/>
    <m/>
    <m/>
    <s v="传统"/>
    <m/>
    <m/>
    <m/>
    <m/>
    <m/>
    <m/>
    <m/>
    <m/>
    <m/>
    <m/>
    <m/>
    <m/>
    <m/>
    <m/>
    <m/>
    <m/>
    <m/>
    <m/>
    <m/>
    <m/>
    <m/>
    <m/>
    <m/>
    <m/>
    <m/>
    <m/>
    <m/>
    <m/>
    <m/>
    <m/>
    <m/>
    <m/>
    <m/>
    <m/>
    <m/>
    <s v="7366"/>
    <m/>
    <m/>
    <m/>
    <m/>
    <m/>
    <m/>
    <m/>
    <m/>
    <m/>
    <m/>
    <m/>
    <m/>
    <m/>
    <m/>
    <m/>
    <m/>
    <m/>
    <s v="流动性资产"/>
  </r>
  <r>
    <s v="农行苏州分行凤凰支行基本户（6858户）活期存款"/>
    <s v="农行苏州分行凤凰支行基本户（6858户）活期存款"/>
    <s v="现金及流动性管理工具"/>
    <s v="活期存款"/>
    <m/>
    <x v="242"/>
    <m/>
    <n v="54568.74"/>
    <x v="6803"/>
    <m/>
    <m/>
    <s v="传统"/>
    <m/>
    <m/>
    <m/>
    <m/>
    <m/>
    <m/>
    <m/>
    <m/>
    <m/>
    <m/>
    <m/>
    <m/>
    <m/>
    <m/>
    <m/>
    <m/>
    <m/>
    <m/>
    <m/>
    <m/>
    <m/>
    <m/>
    <m/>
    <m/>
    <m/>
    <m/>
    <m/>
    <m/>
    <m/>
    <m/>
    <m/>
    <m/>
    <m/>
    <m/>
    <m/>
    <s v="858户"/>
    <m/>
    <m/>
    <m/>
    <m/>
    <m/>
    <m/>
    <m/>
    <m/>
    <m/>
    <m/>
    <m/>
    <m/>
    <m/>
    <m/>
    <m/>
    <m/>
    <m/>
    <s v="流动性资产"/>
  </r>
  <r>
    <s v="农行苏州分行常熟虹桥支行基本户（6228）活期存款"/>
    <s v="农行苏州分行常熟虹桥支行基本户（6228）活期存款"/>
    <s v="现金及流动性管理工具"/>
    <s v="活期存款"/>
    <m/>
    <x v="242"/>
    <m/>
    <n v="2350.58"/>
    <x v="6804"/>
    <m/>
    <m/>
    <s v="传统"/>
    <m/>
    <m/>
    <m/>
    <m/>
    <m/>
    <m/>
    <m/>
    <m/>
    <m/>
    <m/>
    <m/>
    <m/>
    <m/>
    <m/>
    <m/>
    <m/>
    <m/>
    <m/>
    <m/>
    <m/>
    <m/>
    <m/>
    <m/>
    <m/>
    <m/>
    <m/>
    <m/>
    <m/>
    <m/>
    <m/>
    <m/>
    <m/>
    <m/>
    <m/>
    <m/>
    <s v="6228"/>
    <m/>
    <m/>
    <m/>
    <m/>
    <m/>
    <m/>
    <m/>
    <m/>
    <m/>
    <m/>
    <m/>
    <m/>
    <m/>
    <m/>
    <m/>
    <m/>
    <m/>
    <s v="流动性资产"/>
  </r>
  <r>
    <s v="农行苏州分行凤凰支行收入专用户（6841）活期存款"/>
    <s v="农行苏州分行凤凰支行收入专用户（6841）活期存款"/>
    <s v="现金及流动性管理工具"/>
    <s v="活期存款"/>
    <m/>
    <x v="242"/>
    <m/>
    <n v="1000"/>
    <x v="6681"/>
    <m/>
    <m/>
    <s v="传统"/>
    <m/>
    <m/>
    <m/>
    <m/>
    <m/>
    <m/>
    <m/>
    <m/>
    <m/>
    <m/>
    <m/>
    <m/>
    <m/>
    <m/>
    <m/>
    <m/>
    <m/>
    <m/>
    <m/>
    <m/>
    <m/>
    <m/>
    <m/>
    <m/>
    <m/>
    <m/>
    <m/>
    <m/>
    <m/>
    <m/>
    <m/>
    <m/>
    <m/>
    <m/>
    <m/>
    <s v="6841"/>
    <m/>
    <m/>
    <m/>
    <m/>
    <m/>
    <m/>
    <m/>
    <m/>
    <m/>
    <m/>
    <m/>
    <m/>
    <m/>
    <m/>
    <m/>
    <m/>
    <m/>
    <s v="流动性资产"/>
  </r>
  <r>
    <s v="张家港农村商业银行（6588）活期存款"/>
    <s v="张家港农村商业银行（6588）活期存款"/>
    <s v="现金及流动性管理工具"/>
    <s v="活期存款"/>
    <m/>
    <x v="1240"/>
    <m/>
    <n v="665.54"/>
    <x v="6805"/>
    <m/>
    <m/>
    <s v="传统"/>
    <m/>
    <m/>
    <m/>
    <m/>
    <m/>
    <m/>
    <m/>
    <m/>
    <m/>
    <m/>
    <m/>
    <m/>
    <m/>
    <m/>
    <m/>
    <m/>
    <m/>
    <m/>
    <m/>
    <m/>
    <m/>
    <m/>
    <m/>
    <m/>
    <m/>
    <m/>
    <m/>
    <m/>
    <m/>
    <m/>
    <m/>
    <m/>
    <m/>
    <m/>
    <m/>
    <s v="6588"/>
    <m/>
    <m/>
    <m/>
    <m/>
    <m/>
    <m/>
    <m/>
    <m/>
    <m/>
    <m/>
    <m/>
    <m/>
    <m/>
    <m/>
    <m/>
    <m/>
    <m/>
    <s v="流动性资产"/>
  </r>
  <r>
    <s v="昆山农村商业银行营业部(0004)活期存款"/>
    <s v="昆山农村商业银行营业部(0004)活期存款"/>
    <s v="现金及流动性管理工具"/>
    <s v="活期存款"/>
    <m/>
    <x v="1241"/>
    <m/>
    <n v="674.94"/>
    <x v="6806"/>
    <m/>
    <m/>
    <s v="传统"/>
    <m/>
    <m/>
    <m/>
    <m/>
    <m/>
    <m/>
    <m/>
    <m/>
    <m/>
    <m/>
    <m/>
    <m/>
    <m/>
    <m/>
    <m/>
    <m/>
    <m/>
    <m/>
    <m/>
    <m/>
    <m/>
    <m/>
    <m/>
    <m/>
    <m/>
    <m/>
    <m/>
    <m/>
    <m/>
    <m/>
    <m/>
    <m/>
    <m/>
    <m/>
    <m/>
    <s v="0004"/>
    <m/>
    <m/>
    <m/>
    <m/>
    <m/>
    <m/>
    <m/>
    <m/>
    <m/>
    <m/>
    <m/>
    <m/>
    <m/>
    <m/>
    <m/>
    <m/>
    <m/>
    <s v="流动性资产"/>
  </r>
  <r>
    <s v="中国农业银行股份有限公司常州新市路支行基本户（6147）活期存款"/>
    <s v="中国农业银行股份有限公司常州新市路支行基本户（6147）活期存款"/>
    <s v="现金及流动性管理工具"/>
    <s v="活期存款"/>
    <m/>
    <x v="242"/>
    <m/>
    <n v="30398.720000000001"/>
    <x v="6807"/>
    <m/>
    <m/>
    <s v="传统"/>
    <m/>
    <m/>
    <m/>
    <m/>
    <m/>
    <m/>
    <m/>
    <m/>
    <m/>
    <m/>
    <m/>
    <m/>
    <m/>
    <m/>
    <m/>
    <m/>
    <m/>
    <m/>
    <m/>
    <m/>
    <m/>
    <m/>
    <m/>
    <m/>
    <m/>
    <m/>
    <m/>
    <m/>
    <m/>
    <m/>
    <m/>
    <m/>
    <m/>
    <m/>
    <m/>
    <s v="6147"/>
    <m/>
    <m/>
    <m/>
    <m/>
    <m/>
    <m/>
    <m/>
    <m/>
    <m/>
    <m/>
    <m/>
    <m/>
    <m/>
    <m/>
    <m/>
    <m/>
    <m/>
    <s v="流动性资产"/>
  </r>
  <r>
    <s v="农行徐州泉山支行基本户（0912）活期存款"/>
    <s v="农行徐州泉山支行基本户（0912）活期存款"/>
    <s v="现金及流动性管理工具"/>
    <s v="活期存款"/>
    <m/>
    <x v="242"/>
    <m/>
    <n v="44851.19"/>
    <x v="6808"/>
    <m/>
    <m/>
    <s v="传统"/>
    <m/>
    <m/>
    <m/>
    <m/>
    <m/>
    <m/>
    <m/>
    <m/>
    <m/>
    <m/>
    <m/>
    <m/>
    <m/>
    <m/>
    <m/>
    <m/>
    <m/>
    <m/>
    <m/>
    <m/>
    <m/>
    <m/>
    <m/>
    <m/>
    <m/>
    <m/>
    <m/>
    <m/>
    <m/>
    <m/>
    <m/>
    <m/>
    <m/>
    <m/>
    <m/>
    <s v="0912"/>
    <m/>
    <m/>
    <m/>
    <m/>
    <m/>
    <m/>
    <m/>
    <m/>
    <m/>
    <m/>
    <m/>
    <m/>
    <m/>
    <m/>
    <m/>
    <m/>
    <m/>
    <s v="流动性资产"/>
  </r>
  <r>
    <s v="农行徐州中山支行收入户（9073）活期存款"/>
    <s v="农行徐州中山支行收入户（9073）活期存款"/>
    <s v="现金及流动性管理工具"/>
    <s v="活期存款"/>
    <m/>
    <x v="242"/>
    <m/>
    <n v="1000"/>
    <x v="6681"/>
    <m/>
    <m/>
    <s v="传统"/>
    <m/>
    <m/>
    <m/>
    <m/>
    <m/>
    <m/>
    <m/>
    <m/>
    <m/>
    <m/>
    <m/>
    <m/>
    <m/>
    <m/>
    <m/>
    <m/>
    <m/>
    <m/>
    <m/>
    <m/>
    <m/>
    <m/>
    <m/>
    <m/>
    <m/>
    <m/>
    <m/>
    <m/>
    <m/>
    <m/>
    <m/>
    <m/>
    <m/>
    <m/>
    <m/>
    <s v="9073"/>
    <m/>
    <m/>
    <m/>
    <m/>
    <m/>
    <m/>
    <m/>
    <m/>
    <m/>
    <m/>
    <m/>
    <m/>
    <m/>
    <m/>
    <m/>
    <m/>
    <m/>
    <s v="流动性资产"/>
  </r>
  <r>
    <s v="招行南通分行营业部(0111)活期存款"/>
    <s v="招行南通分行营业部(0111)活期存款"/>
    <s v="现金及流动性管理工具"/>
    <s v="活期存款"/>
    <m/>
    <x v="576"/>
    <m/>
    <n v="338.87"/>
    <x v="6809"/>
    <m/>
    <m/>
    <s v="传统"/>
    <m/>
    <m/>
    <m/>
    <m/>
    <m/>
    <m/>
    <m/>
    <m/>
    <m/>
    <m/>
    <m/>
    <m/>
    <m/>
    <m/>
    <m/>
    <m/>
    <m/>
    <m/>
    <m/>
    <m/>
    <m/>
    <m/>
    <m/>
    <m/>
    <m/>
    <m/>
    <m/>
    <m/>
    <m/>
    <m/>
    <m/>
    <m/>
    <m/>
    <m/>
    <m/>
    <s v="0111"/>
    <m/>
    <m/>
    <m/>
    <m/>
    <m/>
    <m/>
    <m/>
    <m/>
    <m/>
    <m/>
    <m/>
    <m/>
    <m/>
    <m/>
    <m/>
    <m/>
    <m/>
    <s v="流动性资产"/>
  </r>
  <r>
    <s v="农业银行南通分行桃坞路支行基本户（7006）活期存款"/>
    <s v="农业银行南通分行桃坞路支行基本户（7006）活期存款"/>
    <s v="现金及流动性管理工具"/>
    <s v="活期存款"/>
    <m/>
    <x v="242"/>
    <m/>
    <n v="15252.61"/>
    <x v="6810"/>
    <m/>
    <m/>
    <s v="传统"/>
    <m/>
    <m/>
    <m/>
    <m/>
    <m/>
    <m/>
    <m/>
    <m/>
    <m/>
    <m/>
    <m/>
    <m/>
    <m/>
    <m/>
    <m/>
    <m/>
    <m/>
    <m/>
    <m/>
    <m/>
    <m/>
    <m/>
    <m/>
    <m/>
    <m/>
    <m/>
    <m/>
    <m/>
    <m/>
    <m/>
    <m/>
    <m/>
    <m/>
    <m/>
    <m/>
    <s v="7006"/>
    <m/>
    <m/>
    <m/>
    <m/>
    <m/>
    <m/>
    <m/>
    <m/>
    <m/>
    <m/>
    <m/>
    <m/>
    <m/>
    <m/>
    <m/>
    <m/>
    <m/>
    <s v="流动性资产"/>
  </r>
  <r>
    <s v="农业银行南通分行桃坞路支行保户收款户（7188）活期存款"/>
    <s v="农业银行南通分行桃坞路支行保户收款户（7188）活期存款"/>
    <s v="现金及流动性管理工具"/>
    <s v="活期存款"/>
    <m/>
    <x v="242"/>
    <m/>
    <n v="1000"/>
    <x v="6681"/>
    <m/>
    <m/>
    <s v="传统"/>
    <m/>
    <m/>
    <m/>
    <m/>
    <m/>
    <m/>
    <m/>
    <m/>
    <m/>
    <m/>
    <m/>
    <m/>
    <m/>
    <m/>
    <m/>
    <m/>
    <m/>
    <m/>
    <m/>
    <m/>
    <m/>
    <m/>
    <m/>
    <m/>
    <m/>
    <m/>
    <m/>
    <m/>
    <m/>
    <m/>
    <m/>
    <m/>
    <m/>
    <m/>
    <m/>
    <s v="7188"/>
    <m/>
    <m/>
    <m/>
    <m/>
    <m/>
    <m/>
    <m/>
    <m/>
    <m/>
    <m/>
    <m/>
    <m/>
    <m/>
    <m/>
    <m/>
    <m/>
    <m/>
    <s v="流动性资产"/>
  </r>
  <r>
    <s v="中国工商银行无锡分行（3528）活期存款"/>
    <s v="中国工商银行无锡分行（3528）活期存款"/>
    <s v="现金及流动性管理工具"/>
    <s v="活期存款"/>
    <m/>
    <x v="1219"/>
    <m/>
    <n v="0.09"/>
    <x v="6811"/>
    <m/>
    <m/>
    <s v="传统"/>
    <m/>
    <m/>
    <m/>
    <m/>
    <m/>
    <m/>
    <m/>
    <m/>
    <m/>
    <m/>
    <m/>
    <m/>
    <m/>
    <m/>
    <m/>
    <m/>
    <m/>
    <m/>
    <m/>
    <m/>
    <m/>
    <m/>
    <m/>
    <m/>
    <m/>
    <m/>
    <m/>
    <m/>
    <m/>
    <m/>
    <m/>
    <m/>
    <m/>
    <m/>
    <m/>
    <s v="3528"/>
    <m/>
    <m/>
    <m/>
    <m/>
    <m/>
    <m/>
    <m/>
    <m/>
    <m/>
    <m/>
    <m/>
    <m/>
    <m/>
    <m/>
    <m/>
    <m/>
    <m/>
    <s v="流动性资产"/>
  </r>
  <r>
    <s v="农业银行太湖支行营业部基本户（5957）活期存款"/>
    <s v="农业银行太湖支行营业部基本户（5957）活期存款"/>
    <s v="现金及流动性管理工具"/>
    <s v="活期存款"/>
    <m/>
    <x v="242"/>
    <m/>
    <n v="32583.24"/>
    <x v="6812"/>
    <m/>
    <m/>
    <s v="传统"/>
    <m/>
    <m/>
    <m/>
    <m/>
    <m/>
    <m/>
    <m/>
    <m/>
    <m/>
    <m/>
    <m/>
    <m/>
    <m/>
    <m/>
    <m/>
    <m/>
    <m/>
    <m/>
    <m/>
    <m/>
    <m/>
    <m/>
    <m/>
    <m/>
    <m/>
    <m/>
    <m/>
    <m/>
    <m/>
    <m/>
    <m/>
    <m/>
    <m/>
    <m/>
    <m/>
    <s v="5957"/>
    <m/>
    <m/>
    <m/>
    <m/>
    <m/>
    <m/>
    <m/>
    <m/>
    <m/>
    <m/>
    <m/>
    <m/>
    <m/>
    <m/>
    <m/>
    <m/>
    <m/>
    <s v="流动性资产"/>
  </r>
  <r>
    <s v="无锡锡州农村商业银行(9536)活期存款"/>
    <s v="无锡锡州农村商业银行(9536)活期存款"/>
    <s v="现金及流动性管理工具"/>
    <s v="活期存款"/>
    <m/>
    <x v="1242"/>
    <m/>
    <n v="471.74"/>
    <x v="6813"/>
    <m/>
    <m/>
    <s v="传统"/>
    <m/>
    <m/>
    <m/>
    <m/>
    <m/>
    <m/>
    <m/>
    <m/>
    <m/>
    <m/>
    <m/>
    <m/>
    <m/>
    <m/>
    <m/>
    <m/>
    <m/>
    <m/>
    <m/>
    <m/>
    <m/>
    <m/>
    <m/>
    <m/>
    <m/>
    <m/>
    <m/>
    <m/>
    <m/>
    <m/>
    <m/>
    <m/>
    <m/>
    <m/>
    <m/>
    <s v="9536"/>
    <m/>
    <m/>
    <m/>
    <m/>
    <m/>
    <m/>
    <m/>
    <m/>
    <m/>
    <m/>
    <m/>
    <m/>
    <m/>
    <m/>
    <m/>
    <m/>
    <m/>
    <s v="流动性资产"/>
  </r>
  <r>
    <s v="中国农业银行股份泰州济川路支行(8720)活期存款"/>
    <s v="中国农业银行股份泰州济川路支行(8720)活期存款"/>
    <s v="现金及流动性管理工具"/>
    <s v="活期存款"/>
    <m/>
    <x v="242"/>
    <m/>
    <n v="8646.94"/>
    <x v="6814"/>
    <m/>
    <m/>
    <s v="传统"/>
    <m/>
    <m/>
    <m/>
    <m/>
    <m/>
    <m/>
    <m/>
    <m/>
    <m/>
    <m/>
    <m/>
    <m/>
    <m/>
    <m/>
    <m/>
    <m/>
    <m/>
    <m/>
    <m/>
    <m/>
    <m/>
    <m/>
    <m/>
    <m/>
    <m/>
    <m/>
    <m/>
    <m/>
    <m/>
    <m/>
    <m/>
    <m/>
    <m/>
    <m/>
    <m/>
    <s v="8720"/>
    <m/>
    <m/>
    <m/>
    <m/>
    <m/>
    <m/>
    <m/>
    <m/>
    <m/>
    <m/>
    <m/>
    <m/>
    <m/>
    <m/>
    <m/>
    <m/>
    <m/>
    <s v="流动性资产"/>
  </r>
  <r>
    <s v="中国农业银行股份泰州济川路支行(8787)活期存款"/>
    <s v="中国农业银行股份泰州济川路支行(8787)活期存款"/>
    <s v="现金及流动性管理工具"/>
    <s v="活期存款"/>
    <m/>
    <x v="242"/>
    <m/>
    <n v="1000"/>
    <x v="6681"/>
    <m/>
    <m/>
    <s v="传统"/>
    <m/>
    <m/>
    <m/>
    <m/>
    <m/>
    <m/>
    <m/>
    <m/>
    <m/>
    <m/>
    <m/>
    <m/>
    <m/>
    <m/>
    <m/>
    <m/>
    <m/>
    <m/>
    <m/>
    <m/>
    <m/>
    <m/>
    <m/>
    <m/>
    <m/>
    <m/>
    <m/>
    <m/>
    <m/>
    <m/>
    <m/>
    <m/>
    <m/>
    <m/>
    <m/>
    <s v="8787"/>
    <m/>
    <m/>
    <m/>
    <m/>
    <m/>
    <m/>
    <m/>
    <m/>
    <m/>
    <m/>
    <m/>
    <m/>
    <m/>
    <m/>
    <m/>
    <m/>
    <m/>
    <s v="流动性资产"/>
  </r>
  <r>
    <s v="中国工商银行淮安市和平支行(9818)活期存款"/>
    <s v="中国工商银行淮安市和平支行(9818)活期存款"/>
    <s v="现金及流动性管理工具"/>
    <s v="活期存款"/>
    <m/>
    <x v="1219"/>
    <m/>
    <n v="11862.07"/>
    <x v="6815"/>
    <m/>
    <m/>
    <s v="传统"/>
    <m/>
    <m/>
    <m/>
    <m/>
    <m/>
    <m/>
    <m/>
    <m/>
    <m/>
    <m/>
    <m/>
    <m/>
    <m/>
    <m/>
    <m/>
    <m/>
    <m/>
    <m/>
    <m/>
    <m/>
    <m/>
    <m/>
    <m/>
    <m/>
    <m/>
    <m/>
    <m/>
    <m/>
    <m/>
    <m/>
    <m/>
    <m/>
    <m/>
    <m/>
    <m/>
    <s v="9818"/>
    <m/>
    <m/>
    <m/>
    <m/>
    <m/>
    <m/>
    <m/>
    <m/>
    <m/>
    <m/>
    <m/>
    <m/>
    <m/>
    <m/>
    <m/>
    <m/>
    <m/>
    <s v="流动性资产"/>
  </r>
  <r>
    <s v="中国工商银行淮安市和平支行(0273)活期存款"/>
    <s v="中国工商银行淮安市和平支行(0273)活期存款"/>
    <s v="现金及流动性管理工具"/>
    <s v="活期存款"/>
    <m/>
    <x v="1219"/>
    <m/>
    <n v="950"/>
    <x v="6816"/>
    <m/>
    <m/>
    <s v="传统"/>
    <m/>
    <m/>
    <m/>
    <m/>
    <m/>
    <m/>
    <m/>
    <m/>
    <m/>
    <m/>
    <m/>
    <m/>
    <m/>
    <m/>
    <m/>
    <m/>
    <m/>
    <m/>
    <m/>
    <m/>
    <m/>
    <m/>
    <m/>
    <m/>
    <m/>
    <m/>
    <m/>
    <m/>
    <m/>
    <m/>
    <m/>
    <m/>
    <m/>
    <m/>
    <m/>
    <s v="0273"/>
    <m/>
    <m/>
    <m/>
    <m/>
    <m/>
    <m/>
    <m/>
    <m/>
    <m/>
    <m/>
    <m/>
    <m/>
    <m/>
    <m/>
    <m/>
    <m/>
    <m/>
    <s v="流动性资产"/>
  </r>
  <r>
    <s v="中国银行股份有限公司扬州盐阜支行(8269)活期存款"/>
    <s v="中国银行股份有限公司扬州盐阜支行(8269)活期存款"/>
    <s v="现金及流动性管理工具"/>
    <s v="活期存款"/>
    <m/>
    <x v="241"/>
    <m/>
    <n v="15210.16"/>
    <x v="6817"/>
    <m/>
    <m/>
    <s v="传统"/>
    <m/>
    <m/>
    <m/>
    <m/>
    <m/>
    <m/>
    <m/>
    <m/>
    <m/>
    <m/>
    <m/>
    <m/>
    <m/>
    <m/>
    <m/>
    <m/>
    <m/>
    <m/>
    <m/>
    <m/>
    <m/>
    <m/>
    <m/>
    <m/>
    <m/>
    <m/>
    <m/>
    <m/>
    <m/>
    <m/>
    <m/>
    <m/>
    <m/>
    <m/>
    <m/>
    <s v="8269"/>
    <m/>
    <m/>
    <m/>
    <m/>
    <m/>
    <m/>
    <m/>
    <m/>
    <m/>
    <m/>
    <m/>
    <m/>
    <m/>
    <m/>
    <m/>
    <m/>
    <m/>
    <s v="流动性资产"/>
  </r>
  <r>
    <s v="中国银行股份有限公司扬州安墩支行（8295）活期存款"/>
    <s v="中国银行股份有限公司扬州安墩支行（8295）活期存款"/>
    <s v="现金及流动性管理工具"/>
    <s v="活期存款"/>
    <m/>
    <x v="241"/>
    <m/>
    <n v="3567.07"/>
    <x v="6818"/>
    <m/>
    <m/>
    <s v="传统"/>
    <m/>
    <m/>
    <m/>
    <m/>
    <m/>
    <m/>
    <m/>
    <m/>
    <m/>
    <m/>
    <m/>
    <m/>
    <m/>
    <m/>
    <m/>
    <m/>
    <m/>
    <m/>
    <m/>
    <m/>
    <m/>
    <m/>
    <m/>
    <m/>
    <m/>
    <m/>
    <m/>
    <m/>
    <m/>
    <m/>
    <m/>
    <m/>
    <m/>
    <m/>
    <m/>
    <s v="8295"/>
    <m/>
    <m/>
    <m/>
    <m/>
    <m/>
    <m/>
    <m/>
    <m/>
    <m/>
    <m/>
    <m/>
    <m/>
    <m/>
    <m/>
    <m/>
    <m/>
    <m/>
    <s v="流动性资产"/>
  </r>
  <r>
    <s v="招商银行北京分行富力城支行(0802)活期存款"/>
    <s v="招商银行北京分行富力城支行(0802)活期存款"/>
    <s v="现金及流动性管理工具"/>
    <s v="活期存款"/>
    <m/>
    <x v="576"/>
    <m/>
    <n v="3594291.99"/>
    <x v="6819"/>
    <m/>
    <m/>
    <s v="传统"/>
    <m/>
    <m/>
    <m/>
    <m/>
    <m/>
    <m/>
    <m/>
    <m/>
    <m/>
    <m/>
    <m/>
    <m/>
    <m/>
    <m/>
    <m/>
    <m/>
    <m/>
    <m/>
    <m/>
    <m/>
    <m/>
    <m/>
    <m/>
    <m/>
    <m/>
    <m/>
    <m/>
    <m/>
    <m/>
    <m/>
    <m/>
    <m/>
    <m/>
    <m/>
    <m/>
    <s v="0802"/>
    <m/>
    <m/>
    <m/>
    <m/>
    <m/>
    <m/>
    <m/>
    <m/>
    <m/>
    <m/>
    <m/>
    <m/>
    <m/>
    <m/>
    <m/>
    <m/>
    <m/>
    <s v="流动性资产"/>
  </r>
  <r>
    <s v="中国建设银行股份有限公司北京丰台支行(8067)活期存款"/>
    <s v="中国建设银行股份有限公司北京丰台支行(8067)活期存款"/>
    <s v="现金及流动性管理工具"/>
    <s v="活期存款"/>
    <m/>
    <x v="1018"/>
    <m/>
    <n v="30500"/>
    <x v="6820"/>
    <m/>
    <m/>
    <s v="传统"/>
    <m/>
    <m/>
    <m/>
    <m/>
    <m/>
    <m/>
    <m/>
    <m/>
    <m/>
    <m/>
    <m/>
    <m/>
    <m/>
    <m/>
    <m/>
    <m/>
    <m/>
    <m/>
    <m/>
    <m/>
    <m/>
    <m/>
    <m/>
    <m/>
    <m/>
    <m/>
    <m/>
    <m/>
    <m/>
    <m/>
    <m/>
    <m/>
    <m/>
    <m/>
    <m/>
    <s v="8067"/>
    <m/>
    <m/>
    <m/>
    <m/>
    <m/>
    <m/>
    <m/>
    <m/>
    <m/>
    <m/>
    <m/>
    <m/>
    <m/>
    <m/>
    <m/>
    <m/>
    <m/>
    <s v="流动性资产"/>
  </r>
  <r>
    <s v="中国建设银行股份有限公司天津和平路支行（1605）活期存款"/>
    <s v="中国建设银行股份有限公司天津和平路支行（1605）活期存款"/>
    <s v="现金及流动性管理工具"/>
    <s v="活期存款"/>
    <m/>
    <x v="1018"/>
    <m/>
    <n v="1051000"/>
    <x v="6821"/>
    <m/>
    <m/>
    <s v="传统"/>
    <m/>
    <m/>
    <m/>
    <m/>
    <m/>
    <m/>
    <m/>
    <m/>
    <m/>
    <m/>
    <m/>
    <m/>
    <m/>
    <m/>
    <m/>
    <m/>
    <m/>
    <m/>
    <m/>
    <m/>
    <m/>
    <m/>
    <m/>
    <m/>
    <m/>
    <m/>
    <m/>
    <m/>
    <m/>
    <m/>
    <m/>
    <m/>
    <m/>
    <m/>
    <m/>
    <s v="1605"/>
    <m/>
    <m/>
    <m/>
    <m/>
    <m/>
    <m/>
    <m/>
    <m/>
    <m/>
    <m/>
    <m/>
    <m/>
    <m/>
    <m/>
    <m/>
    <m/>
    <m/>
    <s v="流动性资产"/>
  </r>
  <r>
    <s v="工行北京商务中心区支行(7297北分）活期存款"/>
    <s v="工行北京商务中心区支行(7297北分）活期存款"/>
    <s v="现金及流动性管理工具"/>
    <s v="活期存款"/>
    <m/>
    <x v="1219"/>
    <m/>
    <n v="289986.5"/>
    <x v="6822"/>
    <m/>
    <m/>
    <s v="传统"/>
    <m/>
    <m/>
    <m/>
    <m/>
    <m/>
    <m/>
    <m/>
    <m/>
    <m/>
    <m/>
    <m/>
    <m/>
    <m/>
    <m/>
    <m/>
    <m/>
    <m/>
    <m/>
    <m/>
    <m/>
    <m/>
    <m/>
    <m/>
    <m/>
    <m/>
    <m/>
    <m/>
    <m/>
    <m/>
    <m/>
    <m/>
    <m/>
    <m/>
    <m/>
    <m/>
    <n v="7297"/>
    <m/>
    <m/>
    <m/>
    <m/>
    <m/>
    <m/>
    <m/>
    <m/>
    <m/>
    <m/>
    <m/>
    <m/>
    <m/>
    <m/>
    <m/>
    <m/>
    <m/>
    <s v="流动性资产"/>
  </r>
  <r>
    <s v="工行北京东城海运仓支行（7123）活期存款"/>
    <s v="工行北京东城海运仓支行（7123）活期存款"/>
    <s v="现金及流动性管理工具"/>
    <s v="活期存款"/>
    <m/>
    <x v="1219"/>
    <m/>
    <n v="263235.82"/>
    <x v="6823"/>
    <m/>
    <m/>
    <s v="传统"/>
    <m/>
    <m/>
    <m/>
    <m/>
    <m/>
    <m/>
    <m/>
    <m/>
    <m/>
    <m/>
    <m/>
    <m/>
    <m/>
    <m/>
    <m/>
    <m/>
    <m/>
    <m/>
    <m/>
    <m/>
    <m/>
    <m/>
    <m/>
    <m/>
    <m/>
    <m/>
    <m/>
    <m/>
    <m/>
    <m/>
    <m/>
    <m/>
    <m/>
    <m/>
    <m/>
    <s v="7123"/>
    <m/>
    <m/>
    <m/>
    <m/>
    <m/>
    <m/>
    <m/>
    <m/>
    <m/>
    <m/>
    <m/>
    <m/>
    <m/>
    <m/>
    <m/>
    <m/>
    <m/>
    <s v="流动性资产"/>
  </r>
  <r>
    <s v="中国工商银行股份有限公司天津第二支行（3514）活期存款"/>
    <s v="中国工商银行股份有限公司天津第二支行（3514）活期存款"/>
    <s v="现金及流动性管理工具"/>
    <s v="活期存款"/>
    <m/>
    <x v="1219"/>
    <m/>
    <n v="550293.06999999995"/>
    <x v="6824"/>
    <m/>
    <m/>
    <s v="传统"/>
    <m/>
    <m/>
    <m/>
    <m/>
    <m/>
    <m/>
    <m/>
    <m/>
    <m/>
    <m/>
    <m/>
    <m/>
    <m/>
    <m/>
    <m/>
    <m/>
    <m/>
    <m/>
    <m/>
    <m/>
    <m/>
    <m/>
    <m/>
    <m/>
    <m/>
    <m/>
    <m/>
    <m/>
    <m/>
    <m/>
    <m/>
    <m/>
    <m/>
    <m/>
    <m/>
    <s v="3514"/>
    <m/>
    <m/>
    <m/>
    <m/>
    <m/>
    <m/>
    <m/>
    <m/>
    <m/>
    <m/>
    <m/>
    <m/>
    <m/>
    <m/>
    <m/>
    <m/>
    <m/>
    <s v="流动性资产"/>
  </r>
  <r>
    <s v="中国农业银行股份有限公司北京水碓西里支行(7333)活期存款"/>
    <s v="中国农业银行股份有限公司北京水碓西里支行(7333)活期存款"/>
    <s v="现金及流动性管理工具"/>
    <s v="活期存款"/>
    <m/>
    <x v="242"/>
    <m/>
    <n v="11000"/>
    <x v="6825"/>
    <m/>
    <m/>
    <s v="传统"/>
    <m/>
    <m/>
    <m/>
    <m/>
    <m/>
    <m/>
    <m/>
    <m/>
    <m/>
    <m/>
    <m/>
    <m/>
    <m/>
    <m/>
    <m/>
    <m/>
    <m/>
    <m/>
    <m/>
    <m/>
    <m/>
    <m/>
    <m/>
    <m/>
    <m/>
    <m/>
    <m/>
    <m/>
    <m/>
    <m/>
    <m/>
    <m/>
    <m/>
    <m/>
    <m/>
    <s v="7333"/>
    <m/>
    <m/>
    <m/>
    <m/>
    <m/>
    <m/>
    <m/>
    <m/>
    <m/>
    <m/>
    <m/>
    <m/>
    <m/>
    <m/>
    <m/>
    <m/>
    <m/>
    <s v="流动性资产"/>
  </r>
  <r>
    <s v="中国农业银行股份有限公司天津翠亨广场支行 (9409)活期存款"/>
    <s v="中国农业银行股份有限公司天津翠亨广场支行 (9409)活期存款"/>
    <s v="现金及流动性管理工具"/>
    <s v="活期存款"/>
    <m/>
    <x v="242"/>
    <m/>
    <n v="201.93"/>
    <x v="6826"/>
    <m/>
    <m/>
    <s v="传统"/>
    <m/>
    <m/>
    <m/>
    <m/>
    <m/>
    <m/>
    <m/>
    <m/>
    <m/>
    <m/>
    <m/>
    <m/>
    <m/>
    <m/>
    <m/>
    <m/>
    <m/>
    <m/>
    <m/>
    <m/>
    <m/>
    <m/>
    <m/>
    <m/>
    <m/>
    <m/>
    <m/>
    <m/>
    <m/>
    <m/>
    <m/>
    <m/>
    <m/>
    <m/>
    <m/>
    <s v="9409"/>
    <m/>
    <m/>
    <m/>
    <m/>
    <m/>
    <m/>
    <m/>
    <m/>
    <m/>
    <m/>
    <m/>
    <m/>
    <m/>
    <m/>
    <m/>
    <m/>
    <m/>
    <s v="流动性资产"/>
  </r>
  <r>
    <s v="中国银行股份有限公司北京丰树大厦支行(0943)活期存款"/>
    <s v="中国银行股份有限公司北京丰树大厦支行(0943)活期存款"/>
    <s v="现金及流动性管理工具"/>
    <s v="活期存款"/>
    <m/>
    <x v="241"/>
    <m/>
    <n v="1000"/>
    <x v="6681"/>
    <m/>
    <m/>
    <s v="传统"/>
    <m/>
    <m/>
    <m/>
    <m/>
    <m/>
    <m/>
    <m/>
    <m/>
    <m/>
    <m/>
    <m/>
    <m/>
    <m/>
    <m/>
    <m/>
    <m/>
    <m/>
    <m/>
    <m/>
    <m/>
    <m/>
    <m/>
    <m/>
    <m/>
    <m/>
    <m/>
    <m/>
    <m/>
    <m/>
    <m/>
    <m/>
    <m/>
    <m/>
    <m/>
    <m/>
    <s v="0943"/>
    <m/>
    <m/>
    <m/>
    <m/>
    <m/>
    <m/>
    <m/>
    <m/>
    <m/>
    <m/>
    <m/>
    <m/>
    <m/>
    <m/>
    <m/>
    <m/>
    <m/>
    <s v="流动性资产"/>
  </r>
  <r>
    <s v="中国光大银行天津滨海分行营业部（8069）活期存款"/>
    <s v="中国光大银行天津滨海分行营业部（8069）活期存款"/>
    <s v="现金及流动性管理工具"/>
    <s v="活期存款"/>
    <m/>
    <x v="1010"/>
    <m/>
    <n v="220460.51"/>
    <x v="6827"/>
    <m/>
    <m/>
    <s v="传统"/>
    <m/>
    <m/>
    <m/>
    <m/>
    <m/>
    <m/>
    <m/>
    <m/>
    <m/>
    <m/>
    <m/>
    <m/>
    <m/>
    <m/>
    <m/>
    <m/>
    <m/>
    <m/>
    <m/>
    <m/>
    <m/>
    <m/>
    <m/>
    <m/>
    <m/>
    <m/>
    <m/>
    <m/>
    <m/>
    <m/>
    <m/>
    <m/>
    <m/>
    <m/>
    <m/>
    <s v="8069"/>
    <m/>
    <m/>
    <m/>
    <m/>
    <m/>
    <m/>
    <m/>
    <m/>
    <m/>
    <m/>
    <m/>
    <m/>
    <m/>
    <m/>
    <m/>
    <m/>
    <m/>
    <s v="流动性资产"/>
  </r>
  <r>
    <s v="建行宝石支行（5726）活期存款"/>
    <s v="建行宝石支行（5726）活期存款"/>
    <s v="现金及流动性管理工具"/>
    <s v="活期存款"/>
    <m/>
    <x v="1018"/>
    <m/>
    <n v="104700"/>
    <x v="6828"/>
    <m/>
    <m/>
    <s v="传统"/>
    <m/>
    <m/>
    <m/>
    <m/>
    <m/>
    <m/>
    <m/>
    <m/>
    <m/>
    <m/>
    <m/>
    <m/>
    <m/>
    <m/>
    <m/>
    <m/>
    <m/>
    <m/>
    <m/>
    <m/>
    <m/>
    <m/>
    <m/>
    <m/>
    <m/>
    <m/>
    <m/>
    <m/>
    <m/>
    <m/>
    <m/>
    <m/>
    <m/>
    <m/>
    <m/>
    <s v="5726"/>
    <m/>
    <m/>
    <m/>
    <m/>
    <m/>
    <m/>
    <m/>
    <m/>
    <m/>
    <m/>
    <m/>
    <m/>
    <m/>
    <m/>
    <m/>
    <m/>
    <m/>
    <s v="流动性资产"/>
  </r>
  <r>
    <s v="中国工商银行杭州市高新支行基本户活期存款"/>
    <s v="中国工商银行杭州市高新支行基本户活期存款"/>
    <s v="现金及流动性管理工具"/>
    <s v="活期存款"/>
    <m/>
    <x v="1219"/>
    <m/>
    <n v="254023.37"/>
    <x v="6829"/>
    <m/>
    <m/>
    <s v="传统"/>
    <m/>
    <m/>
    <m/>
    <m/>
    <m/>
    <m/>
    <m/>
    <m/>
    <m/>
    <m/>
    <m/>
    <m/>
    <m/>
    <m/>
    <m/>
    <m/>
    <m/>
    <m/>
    <m/>
    <m/>
    <m/>
    <m/>
    <m/>
    <m/>
    <m/>
    <m/>
    <m/>
    <m/>
    <m/>
    <m/>
    <m/>
    <m/>
    <m/>
    <m/>
    <m/>
    <m/>
    <m/>
    <m/>
    <m/>
    <m/>
    <m/>
    <m/>
    <m/>
    <m/>
    <m/>
    <m/>
    <m/>
    <m/>
    <m/>
    <m/>
    <m/>
    <m/>
    <m/>
    <s v="流动性资产"/>
  </r>
  <r>
    <s v="中国农业银行杭州城西支行(6545)活期存款"/>
    <s v="中国农业银行杭州城西支行(6545)活期存款"/>
    <s v="现金及流动性管理工具"/>
    <s v="活期存款"/>
    <m/>
    <x v="242"/>
    <m/>
    <n v="141000"/>
    <x v="6830"/>
    <m/>
    <m/>
    <s v="传统"/>
    <m/>
    <m/>
    <m/>
    <m/>
    <m/>
    <m/>
    <m/>
    <m/>
    <m/>
    <m/>
    <m/>
    <m/>
    <m/>
    <m/>
    <m/>
    <m/>
    <m/>
    <m/>
    <m/>
    <m/>
    <m/>
    <m/>
    <m/>
    <m/>
    <m/>
    <m/>
    <m/>
    <m/>
    <m/>
    <m/>
    <m/>
    <m/>
    <m/>
    <m/>
    <m/>
    <s v="6545"/>
    <m/>
    <m/>
    <m/>
    <m/>
    <m/>
    <m/>
    <m/>
    <m/>
    <m/>
    <m/>
    <m/>
    <m/>
    <m/>
    <m/>
    <m/>
    <m/>
    <m/>
    <s v="流动性资产"/>
  </r>
  <r>
    <s v="中国银行杭州市高新技术开发区支行营业部(0823)活期存款"/>
    <s v="中国银行杭州市高新技术开发区支行营业部(0823)活期存款"/>
    <s v="现金及流动性管理工具"/>
    <s v="活期存款"/>
    <m/>
    <x v="241"/>
    <m/>
    <n v="250754"/>
    <x v="6831"/>
    <m/>
    <m/>
    <s v="传统"/>
    <m/>
    <m/>
    <m/>
    <m/>
    <m/>
    <m/>
    <m/>
    <m/>
    <m/>
    <m/>
    <m/>
    <m/>
    <m/>
    <m/>
    <m/>
    <m/>
    <m/>
    <m/>
    <m/>
    <m/>
    <m/>
    <m/>
    <m/>
    <m/>
    <m/>
    <m/>
    <m/>
    <m/>
    <m/>
    <m/>
    <m/>
    <m/>
    <m/>
    <m/>
    <m/>
    <s v="0823"/>
    <m/>
    <m/>
    <m/>
    <m/>
    <m/>
    <m/>
    <m/>
    <m/>
    <m/>
    <m/>
    <m/>
    <m/>
    <m/>
    <m/>
    <m/>
    <m/>
    <m/>
    <s v="流动性资产"/>
  </r>
  <r>
    <s v="兴业银行杭州武林支行（7708）活期存款"/>
    <s v="兴业银行杭州武林支行（7708）活期存款"/>
    <s v="现金及流动性管理工具"/>
    <s v="活期存款"/>
    <m/>
    <x v="183"/>
    <m/>
    <n v="0.2"/>
    <x v="6832"/>
    <m/>
    <m/>
    <s v="传统"/>
    <m/>
    <m/>
    <m/>
    <m/>
    <m/>
    <m/>
    <m/>
    <m/>
    <m/>
    <m/>
    <m/>
    <m/>
    <m/>
    <m/>
    <m/>
    <m/>
    <m/>
    <m/>
    <m/>
    <m/>
    <m/>
    <m/>
    <m/>
    <m/>
    <m/>
    <m/>
    <m/>
    <m/>
    <m/>
    <m/>
    <m/>
    <m/>
    <m/>
    <m/>
    <m/>
    <s v="7708"/>
    <m/>
    <m/>
    <m/>
    <m/>
    <m/>
    <m/>
    <m/>
    <m/>
    <m/>
    <m/>
    <m/>
    <m/>
    <m/>
    <m/>
    <m/>
    <m/>
    <m/>
    <s v="流动性资产"/>
  </r>
  <r>
    <s v="嘉兴银行股份有限公司总行营业部（0570）活期存款"/>
    <s v="嘉兴银行股份有限公司总行营业部（0570）活期存款"/>
    <s v="现金及流动性管理工具"/>
    <s v="活期存款"/>
    <m/>
    <x v="1243"/>
    <m/>
    <n v="527.74"/>
    <x v="6833"/>
    <m/>
    <m/>
    <s v="传统"/>
    <m/>
    <m/>
    <m/>
    <m/>
    <m/>
    <m/>
    <m/>
    <m/>
    <m/>
    <m/>
    <m/>
    <m/>
    <m/>
    <m/>
    <m/>
    <m/>
    <m/>
    <m/>
    <m/>
    <m/>
    <m/>
    <m/>
    <m/>
    <m/>
    <m/>
    <m/>
    <m/>
    <m/>
    <m/>
    <m/>
    <m/>
    <m/>
    <m/>
    <m/>
    <m/>
    <s v="0570"/>
    <m/>
    <m/>
    <m/>
    <m/>
    <m/>
    <m/>
    <m/>
    <m/>
    <m/>
    <m/>
    <m/>
    <m/>
    <m/>
    <m/>
    <m/>
    <m/>
    <m/>
    <s v="流动性资产"/>
  </r>
  <r>
    <s v="中国工商银行金华市铁岭头支行(0505)活期存款"/>
    <s v="中国工商银行金华市铁岭头支行(0505)活期存款"/>
    <s v="现金及流动性管理工具"/>
    <s v="活期存款"/>
    <m/>
    <x v="1219"/>
    <m/>
    <n v="68935.429999999993"/>
    <x v="6834"/>
    <m/>
    <m/>
    <s v="传统"/>
    <m/>
    <m/>
    <m/>
    <m/>
    <m/>
    <m/>
    <m/>
    <m/>
    <m/>
    <m/>
    <m/>
    <m/>
    <m/>
    <m/>
    <m/>
    <m/>
    <m/>
    <m/>
    <m/>
    <m/>
    <m/>
    <m/>
    <m/>
    <m/>
    <m/>
    <m/>
    <m/>
    <m/>
    <m/>
    <m/>
    <m/>
    <m/>
    <m/>
    <m/>
    <m/>
    <s v="0505"/>
    <m/>
    <m/>
    <m/>
    <m/>
    <m/>
    <m/>
    <m/>
    <m/>
    <m/>
    <m/>
    <m/>
    <m/>
    <m/>
    <m/>
    <m/>
    <m/>
    <m/>
    <s v="流动性资产"/>
  </r>
  <r>
    <s v="招商银行嘉兴分行营业部（0555）活期存款"/>
    <s v="招商银行嘉兴分行营业部（0555）活期存款"/>
    <s v="现金及流动性管理工具"/>
    <s v="活期存款"/>
    <m/>
    <x v="576"/>
    <m/>
    <n v="52355.44"/>
    <x v="6835"/>
    <m/>
    <m/>
    <s v="传统"/>
    <m/>
    <m/>
    <m/>
    <m/>
    <m/>
    <m/>
    <m/>
    <m/>
    <m/>
    <m/>
    <m/>
    <m/>
    <m/>
    <m/>
    <m/>
    <m/>
    <m/>
    <m/>
    <m/>
    <m/>
    <m/>
    <m/>
    <m/>
    <m/>
    <m/>
    <m/>
    <m/>
    <m/>
    <m/>
    <m/>
    <m/>
    <m/>
    <m/>
    <m/>
    <m/>
    <s v="0555"/>
    <m/>
    <m/>
    <m/>
    <m/>
    <m/>
    <m/>
    <m/>
    <m/>
    <m/>
    <m/>
    <m/>
    <m/>
    <m/>
    <m/>
    <m/>
    <m/>
    <m/>
    <s v="流动性资产"/>
  </r>
  <r>
    <s v="建行绍兴龙山支行(0037)活期存款"/>
    <s v="建行绍兴龙山支行(0037)活期存款"/>
    <s v="现金及流动性管理工具"/>
    <s v="活期存款"/>
    <m/>
    <x v="1018"/>
    <m/>
    <n v="57317.8"/>
    <x v="6836"/>
    <m/>
    <m/>
    <s v="传统"/>
    <m/>
    <m/>
    <m/>
    <m/>
    <m/>
    <m/>
    <m/>
    <m/>
    <m/>
    <m/>
    <m/>
    <m/>
    <m/>
    <m/>
    <m/>
    <m/>
    <m/>
    <m/>
    <m/>
    <m/>
    <m/>
    <m/>
    <m/>
    <m/>
    <m/>
    <m/>
    <m/>
    <m/>
    <m/>
    <m/>
    <m/>
    <m/>
    <m/>
    <m/>
    <m/>
    <s v="0037"/>
    <m/>
    <m/>
    <m/>
    <m/>
    <m/>
    <m/>
    <m/>
    <m/>
    <m/>
    <m/>
    <m/>
    <m/>
    <m/>
    <m/>
    <m/>
    <m/>
    <m/>
    <s v="流动性资产"/>
  </r>
  <r>
    <s v="招商银行股份有限公司温州经济技术开发区支行(0701)活期存款"/>
    <s v="招商银行股份有限公司温州经济技术开发区支行(0701)活期存款"/>
    <s v="现金及流动性管理工具"/>
    <s v="活期存款"/>
    <m/>
    <x v="576"/>
    <m/>
    <n v="7598.53"/>
    <x v="6837"/>
    <m/>
    <m/>
    <s v="传统"/>
    <m/>
    <m/>
    <m/>
    <m/>
    <m/>
    <m/>
    <m/>
    <m/>
    <m/>
    <m/>
    <m/>
    <m/>
    <m/>
    <m/>
    <m/>
    <m/>
    <m/>
    <m/>
    <m/>
    <m/>
    <m/>
    <m/>
    <m/>
    <m/>
    <m/>
    <m/>
    <m/>
    <m/>
    <m/>
    <m/>
    <m/>
    <m/>
    <m/>
    <m/>
    <m/>
    <s v="0701"/>
    <m/>
    <m/>
    <m/>
    <m/>
    <m/>
    <m/>
    <m/>
    <m/>
    <m/>
    <m/>
    <m/>
    <m/>
    <m/>
    <m/>
    <m/>
    <m/>
    <m/>
    <s v="流动性资产"/>
  </r>
  <r>
    <s v="广州建行东山支行(7292)活期存款"/>
    <s v="广州建行东山支行(7292)活期存款"/>
    <s v="现金及流动性管理工具"/>
    <s v="活期存款"/>
    <m/>
    <x v="1018"/>
    <m/>
    <n v="121000"/>
    <x v="6838"/>
    <m/>
    <m/>
    <s v="传统"/>
    <m/>
    <m/>
    <m/>
    <m/>
    <m/>
    <m/>
    <m/>
    <m/>
    <m/>
    <m/>
    <m/>
    <m/>
    <m/>
    <m/>
    <m/>
    <m/>
    <m/>
    <m/>
    <m/>
    <m/>
    <m/>
    <m/>
    <m/>
    <m/>
    <m/>
    <m/>
    <m/>
    <m/>
    <m/>
    <m/>
    <m/>
    <m/>
    <m/>
    <m/>
    <m/>
    <s v="7292"/>
    <m/>
    <m/>
    <m/>
    <m/>
    <m/>
    <m/>
    <m/>
    <m/>
    <m/>
    <m/>
    <m/>
    <m/>
    <m/>
    <m/>
    <m/>
    <m/>
    <m/>
    <s v="流动性资产"/>
  </r>
  <r>
    <s v="中国工商银行广州黄埔大道西支行(5519)活期存款"/>
    <s v="中国工商银行广州黄埔大道西支行(5519)活期存款"/>
    <s v="现金及流动性管理工具"/>
    <s v="活期存款"/>
    <m/>
    <x v="1219"/>
    <m/>
    <n v="24983.3"/>
    <x v="6839"/>
    <m/>
    <m/>
    <s v="传统"/>
    <m/>
    <m/>
    <m/>
    <m/>
    <m/>
    <m/>
    <m/>
    <m/>
    <m/>
    <m/>
    <m/>
    <m/>
    <m/>
    <m/>
    <m/>
    <m/>
    <m/>
    <m/>
    <m/>
    <m/>
    <m/>
    <m/>
    <m/>
    <m/>
    <m/>
    <m/>
    <m/>
    <m/>
    <m/>
    <m/>
    <m/>
    <m/>
    <m/>
    <m/>
    <m/>
    <s v="5519"/>
    <m/>
    <m/>
    <m/>
    <m/>
    <m/>
    <m/>
    <m/>
    <m/>
    <m/>
    <m/>
    <m/>
    <m/>
    <m/>
    <m/>
    <m/>
    <m/>
    <m/>
    <s v="流动性资产"/>
  </r>
  <r>
    <s v="中国工商银行广州黄埔大道西支行(5933)活期存款"/>
    <s v="中国工商银行广州黄埔大道西支行(5933)活期存款"/>
    <s v="现金及流动性管理工具"/>
    <s v="活期存款"/>
    <m/>
    <x v="1219"/>
    <m/>
    <n v="1000"/>
    <x v="6681"/>
    <m/>
    <m/>
    <s v="传统"/>
    <m/>
    <m/>
    <m/>
    <m/>
    <m/>
    <m/>
    <m/>
    <m/>
    <m/>
    <m/>
    <m/>
    <m/>
    <m/>
    <m/>
    <m/>
    <m/>
    <m/>
    <m/>
    <m/>
    <m/>
    <m/>
    <m/>
    <m/>
    <m/>
    <m/>
    <m/>
    <m/>
    <m/>
    <m/>
    <m/>
    <m/>
    <m/>
    <m/>
    <m/>
    <m/>
    <s v="5933"/>
    <m/>
    <m/>
    <m/>
    <m/>
    <m/>
    <m/>
    <m/>
    <m/>
    <m/>
    <m/>
    <m/>
    <m/>
    <m/>
    <m/>
    <m/>
    <m/>
    <m/>
    <s v="流动性资产"/>
  </r>
  <r>
    <s v="中国工商银行广东荔湾支行（6223）活期存款"/>
    <s v="中国工商银行广东荔湾支行（6223）活期存款"/>
    <s v="现金及流动性管理工具"/>
    <s v="活期存款"/>
    <m/>
    <x v="1219"/>
    <m/>
    <n v="985"/>
    <x v="6840"/>
    <m/>
    <m/>
    <s v="传统"/>
    <m/>
    <m/>
    <m/>
    <m/>
    <m/>
    <m/>
    <m/>
    <m/>
    <m/>
    <m/>
    <m/>
    <m/>
    <m/>
    <m/>
    <m/>
    <m/>
    <m/>
    <m/>
    <m/>
    <m/>
    <m/>
    <m/>
    <m/>
    <m/>
    <m/>
    <m/>
    <m/>
    <m/>
    <m/>
    <m/>
    <m/>
    <m/>
    <m/>
    <m/>
    <m/>
    <s v="6223"/>
    <m/>
    <m/>
    <m/>
    <m/>
    <m/>
    <m/>
    <m/>
    <m/>
    <m/>
    <m/>
    <m/>
    <m/>
    <m/>
    <m/>
    <m/>
    <m/>
    <m/>
    <s v="流动性资产"/>
  </r>
  <r>
    <s v="中国农业银行广州东城支行(8180)活期存款"/>
    <s v="中国农业银行广州东城支行(8180)活期存款"/>
    <s v="现金及流动性管理工具"/>
    <s v="活期存款"/>
    <m/>
    <x v="242"/>
    <m/>
    <n v="2436000"/>
    <x v="6841"/>
    <m/>
    <m/>
    <s v="传统"/>
    <m/>
    <m/>
    <m/>
    <m/>
    <m/>
    <m/>
    <m/>
    <m/>
    <m/>
    <m/>
    <m/>
    <m/>
    <m/>
    <m/>
    <m/>
    <m/>
    <m/>
    <m/>
    <m/>
    <m/>
    <m/>
    <m/>
    <m/>
    <m/>
    <m/>
    <m/>
    <m/>
    <m/>
    <m/>
    <m/>
    <m/>
    <m/>
    <m/>
    <m/>
    <m/>
    <s v="8180"/>
    <m/>
    <m/>
    <m/>
    <m/>
    <m/>
    <m/>
    <m/>
    <m/>
    <m/>
    <m/>
    <m/>
    <m/>
    <m/>
    <m/>
    <m/>
    <m/>
    <m/>
    <s v="流动性资产"/>
  </r>
  <r>
    <s v="中行广州越秀支行(0505)活期存款"/>
    <s v="中行广州越秀支行(0505)活期存款"/>
    <s v="现金及流动性管理工具"/>
    <s v="活期存款"/>
    <m/>
    <x v="241"/>
    <m/>
    <n v="1030539.58"/>
    <x v="6842"/>
    <m/>
    <m/>
    <s v="传统"/>
    <m/>
    <m/>
    <m/>
    <m/>
    <m/>
    <m/>
    <m/>
    <m/>
    <m/>
    <m/>
    <m/>
    <m/>
    <m/>
    <m/>
    <m/>
    <m/>
    <m/>
    <m/>
    <m/>
    <m/>
    <m/>
    <m/>
    <m/>
    <m/>
    <m/>
    <m/>
    <m/>
    <m/>
    <m/>
    <m/>
    <m/>
    <m/>
    <m/>
    <m/>
    <m/>
    <s v="0505"/>
    <m/>
    <m/>
    <m/>
    <m/>
    <m/>
    <m/>
    <m/>
    <m/>
    <m/>
    <m/>
    <m/>
    <m/>
    <m/>
    <m/>
    <m/>
    <m/>
    <m/>
    <s v="流动性资产"/>
  </r>
  <r>
    <s v="中行广州茶窖支行（1198）活期存款"/>
    <s v="中行广州茶窖支行（1198）活期存款"/>
    <s v="现金及流动性管理工具"/>
    <s v="活期存款"/>
    <m/>
    <x v="241"/>
    <m/>
    <n v="218930.87"/>
    <x v="6843"/>
    <m/>
    <m/>
    <s v="传统"/>
    <m/>
    <m/>
    <m/>
    <m/>
    <m/>
    <m/>
    <m/>
    <m/>
    <m/>
    <m/>
    <m/>
    <m/>
    <m/>
    <m/>
    <m/>
    <m/>
    <m/>
    <m/>
    <m/>
    <m/>
    <m/>
    <m/>
    <m/>
    <m/>
    <m/>
    <m/>
    <m/>
    <m/>
    <m/>
    <m/>
    <m/>
    <m/>
    <m/>
    <m/>
    <m/>
    <s v="1198"/>
    <m/>
    <m/>
    <m/>
    <m/>
    <m/>
    <m/>
    <m/>
    <m/>
    <m/>
    <m/>
    <m/>
    <m/>
    <m/>
    <m/>
    <m/>
    <m/>
    <m/>
    <s v="流动性资产"/>
  </r>
  <r>
    <s v="东莞农村商业银行股份有限公司中心支行(0227)活期存款"/>
    <s v="东莞农村商业银行股份有限公司中心支行(0227)活期存款"/>
    <s v="现金及流动性管理工具"/>
    <s v="活期存款"/>
    <m/>
    <x v="1244"/>
    <m/>
    <n v="179.54"/>
    <x v="6844"/>
    <m/>
    <m/>
    <s v="传统"/>
    <m/>
    <m/>
    <m/>
    <m/>
    <m/>
    <m/>
    <m/>
    <m/>
    <m/>
    <m/>
    <m/>
    <m/>
    <m/>
    <m/>
    <m/>
    <m/>
    <m/>
    <m/>
    <m/>
    <m/>
    <m/>
    <m/>
    <m/>
    <m/>
    <m/>
    <m/>
    <m/>
    <m/>
    <m/>
    <m/>
    <m/>
    <m/>
    <m/>
    <m/>
    <m/>
    <s v="0227"/>
    <m/>
    <m/>
    <m/>
    <m/>
    <m/>
    <m/>
    <m/>
    <m/>
    <m/>
    <m/>
    <m/>
    <m/>
    <m/>
    <m/>
    <m/>
    <m/>
    <m/>
    <s v="流动性资产"/>
  </r>
  <r>
    <s v="东亚银行（中国）广州分行(5400)活期存款"/>
    <s v="东亚银行（中国）广州分行(5400)活期存款"/>
    <s v="现金及流动性管理工具"/>
    <s v="活期存款"/>
    <m/>
    <x v="1223"/>
    <m/>
    <n v="8.84"/>
    <x v="6845"/>
    <m/>
    <m/>
    <s v="传统"/>
    <m/>
    <m/>
    <m/>
    <m/>
    <m/>
    <m/>
    <m/>
    <m/>
    <m/>
    <m/>
    <m/>
    <m/>
    <m/>
    <m/>
    <m/>
    <m/>
    <m/>
    <m/>
    <m/>
    <m/>
    <m/>
    <m/>
    <m/>
    <m/>
    <m/>
    <m/>
    <m/>
    <m/>
    <m/>
    <m/>
    <m/>
    <m/>
    <m/>
    <m/>
    <m/>
    <s v="5400"/>
    <m/>
    <m/>
    <m/>
    <m/>
    <m/>
    <m/>
    <m/>
    <m/>
    <m/>
    <m/>
    <m/>
    <m/>
    <m/>
    <m/>
    <m/>
    <m/>
    <m/>
    <s v="流动性资产"/>
  </r>
  <r>
    <s v="农行茂名河东支行(9237)活期存款"/>
    <s v="农行茂名河东支行(9237)活期存款"/>
    <s v="现金及流动性管理工具"/>
    <s v="活期存款"/>
    <m/>
    <x v="242"/>
    <m/>
    <n v="105.29"/>
    <x v="6846"/>
    <m/>
    <m/>
    <s v="传统"/>
    <m/>
    <m/>
    <m/>
    <m/>
    <m/>
    <m/>
    <m/>
    <m/>
    <m/>
    <m/>
    <m/>
    <m/>
    <m/>
    <m/>
    <m/>
    <m/>
    <m/>
    <m/>
    <m/>
    <m/>
    <m/>
    <m/>
    <m/>
    <m/>
    <m/>
    <m/>
    <m/>
    <m/>
    <m/>
    <m/>
    <m/>
    <m/>
    <m/>
    <m/>
    <m/>
    <s v="9237"/>
    <m/>
    <m/>
    <m/>
    <m/>
    <m/>
    <m/>
    <m/>
    <m/>
    <m/>
    <m/>
    <m/>
    <m/>
    <m/>
    <m/>
    <m/>
    <m/>
    <m/>
    <s v="流动性资产"/>
  </r>
  <r>
    <s v="中行东莞分行(3847)活期存款"/>
    <s v="中行东莞分行(3847)活期存款"/>
    <s v="现金及流动性管理工具"/>
    <s v="活期存款"/>
    <m/>
    <x v="241"/>
    <m/>
    <n v="3555.58"/>
    <x v="6847"/>
    <m/>
    <m/>
    <s v="传统"/>
    <m/>
    <m/>
    <m/>
    <m/>
    <m/>
    <m/>
    <m/>
    <m/>
    <m/>
    <m/>
    <m/>
    <m/>
    <m/>
    <m/>
    <m/>
    <m/>
    <m/>
    <m/>
    <m/>
    <m/>
    <m/>
    <m/>
    <m/>
    <m/>
    <m/>
    <m/>
    <m/>
    <m/>
    <m/>
    <m/>
    <m/>
    <m/>
    <m/>
    <m/>
    <m/>
    <s v="3847"/>
    <m/>
    <m/>
    <m/>
    <m/>
    <m/>
    <m/>
    <m/>
    <m/>
    <m/>
    <m/>
    <m/>
    <m/>
    <m/>
    <m/>
    <m/>
    <m/>
    <m/>
    <s v="流动性资产"/>
  </r>
  <r>
    <s v="中国建设银行股份有限公司珠海柠溪支行(0484)活期存款"/>
    <s v="中国建设银行股份有限公司珠海柠溪支行(0484)活期存款"/>
    <s v="现金及流动性管理工具"/>
    <s v="活期存款"/>
    <m/>
    <x v="1018"/>
    <m/>
    <n v="28221.21"/>
    <x v="6848"/>
    <m/>
    <m/>
    <s v="传统"/>
    <m/>
    <m/>
    <m/>
    <m/>
    <m/>
    <m/>
    <m/>
    <m/>
    <m/>
    <m/>
    <m/>
    <m/>
    <m/>
    <m/>
    <m/>
    <m/>
    <m/>
    <m/>
    <m/>
    <m/>
    <m/>
    <m/>
    <m/>
    <m/>
    <m/>
    <m/>
    <m/>
    <m/>
    <m/>
    <m/>
    <m/>
    <m/>
    <m/>
    <m/>
    <m/>
    <s v="0484"/>
    <m/>
    <m/>
    <m/>
    <m/>
    <m/>
    <m/>
    <m/>
    <m/>
    <m/>
    <m/>
    <m/>
    <m/>
    <m/>
    <m/>
    <m/>
    <m/>
    <m/>
    <s v="流动性资产"/>
  </r>
  <r>
    <s v="成都建行一支行南部新区益州分理处(0225)活期存款"/>
    <s v="成都建行一支行南部新区益州分理处(0225)活期存款"/>
    <s v="现金及流动性管理工具"/>
    <s v="活期存款"/>
    <m/>
    <x v="1018"/>
    <m/>
    <n v="820863"/>
    <x v="6849"/>
    <m/>
    <m/>
    <s v="传统"/>
    <m/>
    <m/>
    <m/>
    <m/>
    <m/>
    <m/>
    <m/>
    <m/>
    <m/>
    <m/>
    <m/>
    <m/>
    <m/>
    <m/>
    <m/>
    <m/>
    <m/>
    <m/>
    <m/>
    <m/>
    <m/>
    <m/>
    <m/>
    <m/>
    <m/>
    <m/>
    <m/>
    <m/>
    <m/>
    <m/>
    <m/>
    <m/>
    <m/>
    <m/>
    <m/>
    <s v="0225"/>
    <m/>
    <m/>
    <m/>
    <m/>
    <m/>
    <m/>
    <m/>
    <m/>
    <m/>
    <m/>
    <m/>
    <m/>
    <m/>
    <m/>
    <m/>
    <m/>
    <m/>
    <s v="流动性资产"/>
  </r>
  <r>
    <s v="工行成都高新支行科创中心分理处(3705)活期存款"/>
    <s v="工行成都高新支行科创中心分理处(3705)活期存款"/>
    <s v="现金及流动性管理工具"/>
    <s v="活期存款"/>
    <m/>
    <x v="1219"/>
    <m/>
    <n v="95206.82"/>
    <x v="6850"/>
    <m/>
    <m/>
    <s v="传统"/>
    <m/>
    <m/>
    <m/>
    <m/>
    <m/>
    <m/>
    <m/>
    <m/>
    <m/>
    <m/>
    <m/>
    <m/>
    <m/>
    <m/>
    <m/>
    <m/>
    <m/>
    <m/>
    <m/>
    <m/>
    <m/>
    <m/>
    <m/>
    <m/>
    <m/>
    <m/>
    <m/>
    <m/>
    <m/>
    <m/>
    <m/>
    <m/>
    <m/>
    <m/>
    <m/>
    <s v="3705"/>
    <m/>
    <m/>
    <m/>
    <m/>
    <m/>
    <m/>
    <m/>
    <m/>
    <m/>
    <m/>
    <m/>
    <m/>
    <m/>
    <m/>
    <m/>
    <m/>
    <m/>
    <s v="流动性资产"/>
  </r>
  <r>
    <s v="工行成都府河音乐花园支行(6128)活期存款"/>
    <s v="工行成都府河音乐花园支行(6128)活期存款"/>
    <s v="现金及流动性管理工具"/>
    <s v="活期存款"/>
    <m/>
    <x v="1219"/>
    <m/>
    <n v="980"/>
    <x v="6693"/>
    <m/>
    <m/>
    <s v="传统"/>
    <m/>
    <m/>
    <m/>
    <m/>
    <m/>
    <m/>
    <m/>
    <m/>
    <m/>
    <m/>
    <m/>
    <m/>
    <m/>
    <m/>
    <m/>
    <m/>
    <m/>
    <m/>
    <m/>
    <m/>
    <m/>
    <m/>
    <m/>
    <m/>
    <m/>
    <m/>
    <m/>
    <m/>
    <m/>
    <m/>
    <m/>
    <m/>
    <m/>
    <m/>
    <m/>
    <s v="6128"/>
    <m/>
    <m/>
    <m/>
    <m/>
    <m/>
    <m/>
    <m/>
    <m/>
    <m/>
    <m/>
    <m/>
    <m/>
    <m/>
    <m/>
    <m/>
    <m/>
    <m/>
    <s v="流动性资产"/>
  </r>
  <r>
    <s v="工行成都城南支行营业室(2101)活期存款"/>
    <s v="工行成都城南支行营业室(2101)活期存款"/>
    <s v="现金及流动性管理工具"/>
    <s v="活期存款"/>
    <m/>
    <x v="1219"/>
    <m/>
    <n v="1965948.6"/>
    <x v="6851"/>
    <m/>
    <m/>
    <s v="传统"/>
    <m/>
    <m/>
    <m/>
    <m/>
    <m/>
    <m/>
    <m/>
    <m/>
    <m/>
    <m/>
    <m/>
    <m/>
    <m/>
    <m/>
    <m/>
    <m/>
    <m/>
    <m/>
    <m/>
    <m/>
    <m/>
    <m/>
    <m/>
    <m/>
    <m/>
    <m/>
    <m/>
    <m/>
    <m/>
    <m/>
    <m/>
    <m/>
    <m/>
    <m/>
    <m/>
    <s v="2101"/>
    <m/>
    <m/>
    <m/>
    <m/>
    <m/>
    <m/>
    <m/>
    <m/>
    <m/>
    <m/>
    <m/>
    <m/>
    <m/>
    <m/>
    <m/>
    <m/>
    <m/>
    <s v="流动性资产"/>
  </r>
  <r>
    <s v="交行成都金牛支行（8378）活期存款"/>
    <s v="交行成都金牛支行（8378）活期存款"/>
    <s v="现金及流动性管理工具"/>
    <s v="活期存款"/>
    <m/>
    <x v="244"/>
    <m/>
    <n v="24.76"/>
    <x v="6852"/>
    <m/>
    <m/>
    <s v="传统"/>
    <m/>
    <m/>
    <m/>
    <m/>
    <m/>
    <m/>
    <m/>
    <m/>
    <m/>
    <m/>
    <m/>
    <m/>
    <m/>
    <m/>
    <m/>
    <m/>
    <m/>
    <m/>
    <m/>
    <m/>
    <m/>
    <m/>
    <m/>
    <m/>
    <m/>
    <m/>
    <m/>
    <m/>
    <m/>
    <m/>
    <m/>
    <m/>
    <m/>
    <m/>
    <m/>
    <s v="8378"/>
    <m/>
    <m/>
    <m/>
    <m/>
    <m/>
    <m/>
    <m/>
    <m/>
    <m/>
    <m/>
    <m/>
    <m/>
    <m/>
    <m/>
    <m/>
    <m/>
    <m/>
    <s v="流动性资产"/>
  </r>
  <r>
    <s v="农行成都金牛支行(1235)活期存款"/>
    <s v="农行成都金牛支行(1235)活期存款"/>
    <s v="现金及流动性管理工具"/>
    <s v="活期存款"/>
    <m/>
    <x v="242"/>
    <m/>
    <n v="424000"/>
    <x v="6853"/>
    <m/>
    <m/>
    <s v="传统"/>
    <m/>
    <m/>
    <m/>
    <m/>
    <m/>
    <m/>
    <m/>
    <m/>
    <m/>
    <m/>
    <m/>
    <m/>
    <m/>
    <m/>
    <m/>
    <m/>
    <m/>
    <m/>
    <m/>
    <m/>
    <m/>
    <m/>
    <m/>
    <m/>
    <m/>
    <m/>
    <m/>
    <m/>
    <m/>
    <m/>
    <m/>
    <m/>
    <m/>
    <m/>
    <m/>
    <s v="1235"/>
    <m/>
    <m/>
    <m/>
    <m/>
    <m/>
    <m/>
    <m/>
    <m/>
    <m/>
    <m/>
    <m/>
    <m/>
    <m/>
    <m/>
    <m/>
    <m/>
    <m/>
    <s v="流动性资产"/>
  </r>
  <r>
    <s v="中国银行四川省分行营业部（9320）活期存款"/>
    <s v="中国银行四川省分行营业部（9320）活期存款"/>
    <s v="现金及流动性管理工具"/>
    <s v="活期存款"/>
    <m/>
    <x v="241"/>
    <m/>
    <n v="827.9"/>
    <x v="6854"/>
    <m/>
    <m/>
    <s v="传统"/>
    <m/>
    <m/>
    <m/>
    <m/>
    <m/>
    <m/>
    <m/>
    <m/>
    <m/>
    <m/>
    <m/>
    <m/>
    <m/>
    <m/>
    <m/>
    <m/>
    <m/>
    <m/>
    <m/>
    <m/>
    <m/>
    <m/>
    <m/>
    <m/>
    <m/>
    <m/>
    <m/>
    <m/>
    <m/>
    <m/>
    <m/>
    <m/>
    <m/>
    <m/>
    <m/>
    <s v="9320"/>
    <m/>
    <m/>
    <m/>
    <m/>
    <m/>
    <m/>
    <m/>
    <m/>
    <m/>
    <m/>
    <m/>
    <m/>
    <m/>
    <m/>
    <m/>
    <m/>
    <m/>
    <s v="流动性资产"/>
  </r>
  <r>
    <s v="成都市农村商业银行营业部（0041）活期存款"/>
    <s v="成都市农村商业银行营业部（0041）活期存款"/>
    <s v="现金及流动性管理工具"/>
    <s v="活期存款"/>
    <m/>
    <x v="1245"/>
    <m/>
    <n v="2130.12"/>
    <x v="6855"/>
    <m/>
    <m/>
    <s v="传统"/>
    <m/>
    <m/>
    <m/>
    <m/>
    <m/>
    <m/>
    <m/>
    <m/>
    <m/>
    <m/>
    <m/>
    <m/>
    <m/>
    <m/>
    <m/>
    <m/>
    <m/>
    <m/>
    <m/>
    <m/>
    <m/>
    <m/>
    <m/>
    <m/>
    <m/>
    <m/>
    <m/>
    <m/>
    <m/>
    <m/>
    <m/>
    <m/>
    <m/>
    <m/>
    <m/>
    <s v="0041"/>
    <m/>
    <m/>
    <m/>
    <m/>
    <m/>
    <m/>
    <m/>
    <m/>
    <m/>
    <m/>
    <m/>
    <m/>
    <m/>
    <m/>
    <m/>
    <m/>
    <m/>
    <s v="流动性资产"/>
  </r>
  <r>
    <s v="中国工商银行绵阳御营支行（3653）活期存款"/>
    <s v="中国工商银行绵阳御营支行（3653）活期存款"/>
    <s v="现金及流动性管理工具"/>
    <s v="活期存款"/>
    <m/>
    <x v="1219"/>
    <m/>
    <n v="22390.49"/>
    <x v="6856"/>
    <m/>
    <m/>
    <s v="传统"/>
    <m/>
    <m/>
    <m/>
    <m/>
    <m/>
    <m/>
    <m/>
    <m/>
    <m/>
    <m/>
    <m/>
    <m/>
    <m/>
    <m/>
    <m/>
    <m/>
    <m/>
    <m/>
    <m/>
    <m/>
    <m/>
    <m/>
    <m/>
    <m/>
    <m/>
    <m/>
    <m/>
    <m/>
    <m/>
    <m/>
    <m/>
    <m/>
    <m/>
    <m/>
    <m/>
    <s v="3653"/>
    <m/>
    <m/>
    <m/>
    <m/>
    <m/>
    <m/>
    <m/>
    <m/>
    <m/>
    <m/>
    <m/>
    <m/>
    <m/>
    <m/>
    <m/>
    <m/>
    <m/>
    <s v="流动性资产"/>
  </r>
  <r>
    <s v="中国工商银行股份有限公司乐山天星路支行(6136)活期存款"/>
    <s v="中国工商银行股份有限公司乐山天星路支行(6136)活期存款"/>
    <s v="现金及流动性管理工具"/>
    <s v="活期存款"/>
    <m/>
    <x v="1219"/>
    <m/>
    <n v="10409.540000000001"/>
    <x v="6857"/>
    <m/>
    <m/>
    <s v="传统"/>
    <m/>
    <m/>
    <m/>
    <m/>
    <m/>
    <m/>
    <m/>
    <m/>
    <m/>
    <m/>
    <m/>
    <m/>
    <m/>
    <m/>
    <m/>
    <m/>
    <m/>
    <m/>
    <m/>
    <m/>
    <m/>
    <m/>
    <m/>
    <m/>
    <m/>
    <m/>
    <m/>
    <m/>
    <m/>
    <m/>
    <m/>
    <m/>
    <m/>
    <m/>
    <m/>
    <s v="6136"/>
    <m/>
    <m/>
    <m/>
    <m/>
    <m/>
    <m/>
    <m/>
    <m/>
    <m/>
    <m/>
    <m/>
    <m/>
    <m/>
    <m/>
    <m/>
    <m/>
    <m/>
    <s v="流动性资产"/>
  </r>
  <r>
    <s v="成都农村商业银行股份有限公司宜宾分行(0706)活期存款"/>
    <s v="成都农村商业银行股份有限公司宜宾分行(0706)活期存款"/>
    <s v="现金及流动性管理工具"/>
    <s v="活期存款"/>
    <m/>
    <x v="1246"/>
    <m/>
    <n v="33079.79"/>
    <x v="6858"/>
    <m/>
    <m/>
    <s v="传统"/>
    <m/>
    <m/>
    <m/>
    <m/>
    <m/>
    <m/>
    <m/>
    <m/>
    <m/>
    <m/>
    <m/>
    <m/>
    <m/>
    <m/>
    <m/>
    <m/>
    <m/>
    <m/>
    <m/>
    <m/>
    <m/>
    <m/>
    <m/>
    <m/>
    <m/>
    <m/>
    <m/>
    <m/>
    <m/>
    <m/>
    <m/>
    <m/>
    <m/>
    <m/>
    <m/>
    <s v="0706"/>
    <m/>
    <m/>
    <m/>
    <m/>
    <m/>
    <m/>
    <m/>
    <m/>
    <m/>
    <m/>
    <m/>
    <m/>
    <m/>
    <m/>
    <m/>
    <m/>
    <m/>
    <s v="流动性资产"/>
  </r>
  <r>
    <s v="中国建设银行股份有限公司济南历下支行(8888)活期存款"/>
    <s v="中国建设银行股份有限公司济南历下支行(8888)活期存款"/>
    <s v="现金及流动性管理工具"/>
    <s v="活期存款"/>
    <m/>
    <x v="1018"/>
    <m/>
    <n v="1000"/>
    <x v="6681"/>
    <m/>
    <m/>
    <s v="传统"/>
    <m/>
    <m/>
    <m/>
    <m/>
    <m/>
    <m/>
    <m/>
    <m/>
    <m/>
    <m/>
    <m/>
    <m/>
    <m/>
    <m/>
    <m/>
    <m/>
    <m/>
    <m/>
    <m/>
    <m/>
    <m/>
    <m/>
    <m/>
    <m/>
    <m/>
    <m/>
    <m/>
    <m/>
    <m/>
    <m/>
    <m/>
    <m/>
    <m/>
    <m/>
    <m/>
    <s v="8888"/>
    <m/>
    <m/>
    <m/>
    <m/>
    <m/>
    <m/>
    <m/>
    <m/>
    <m/>
    <m/>
    <m/>
    <m/>
    <m/>
    <m/>
    <m/>
    <m/>
    <m/>
    <s v="流动性资产"/>
  </r>
  <r>
    <s v="中国工商银行济南高新支行(1195)活期存款"/>
    <s v="中国工商银行济南高新支行(1195)活期存款"/>
    <s v="现金及流动性管理工具"/>
    <s v="活期存款"/>
    <m/>
    <x v="1219"/>
    <m/>
    <n v="51930.47"/>
    <x v="6859"/>
    <m/>
    <m/>
    <s v="传统"/>
    <m/>
    <m/>
    <m/>
    <m/>
    <m/>
    <m/>
    <m/>
    <m/>
    <m/>
    <m/>
    <m/>
    <m/>
    <m/>
    <m/>
    <m/>
    <m/>
    <m/>
    <m/>
    <m/>
    <m/>
    <m/>
    <m/>
    <m/>
    <m/>
    <m/>
    <m/>
    <m/>
    <m/>
    <m/>
    <m/>
    <m/>
    <m/>
    <m/>
    <m/>
    <m/>
    <s v="1195"/>
    <m/>
    <m/>
    <m/>
    <m/>
    <m/>
    <m/>
    <m/>
    <m/>
    <m/>
    <m/>
    <m/>
    <m/>
    <m/>
    <m/>
    <m/>
    <m/>
    <m/>
    <s v="流动性资产"/>
  </r>
  <r>
    <s v="中国工商银行济南高新支行（6353）活期存款"/>
    <s v="中国工商银行济南高新支行（6353）活期存款"/>
    <s v="现金及流动性管理工具"/>
    <s v="活期存款"/>
    <m/>
    <x v="1219"/>
    <m/>
    <n v="800.11"/>
    <x v="6860"/>
    <m/>
    <m/>
    <s v="传统"/>
    <m/>
    <m/>
    <m/>
    <m/>
    <m/>
    <m/>
    <m/>
    <m/>
    <m/>
    <m/>
    <m/>
    <m/>
    <m/>
    <m/>
    <m/>
    <m/>
    <m/>
    <m/>
    <m/>
    <m/>
    <m/>
    <m/>
    <m/>
    <m/>
    <m/>
    <m/>
    <m/>
    <m/>
    <m/>
    <m/>
    <m/>
    <m/>
    <m/>
    <m/>
    <m/>
    <s v="6353"/>
    <m/>
    <m/>
    <m/>
    <m/>
    <m/>
    <m/>
    <m/>
    <m/>
    <m/>
    <m/>
    <m/>
    <m/>
    <m/>
    <m/>
    <m/>
    <m/>
    <m/>
    <s v="流动性资产"/>
  </r>
  <r>
    <s v="中国工商银行济南高新支行（6477）活期存款"/>
    <s v="中国工商银行济南高新支行（6477）活期存款"/>
    <s v="现金及流动性管理工具"/>
    <s v="活期存款"/>
    <m/>
    <x v="1219"/>
    <m/>
    <n v="149935.34"/>
    <x v="6861"/>
    <m/>
    <m/>
    <s v="传统"/>
    <m/>
    <m/>
    <m/>
    <m/>
    <m/>
    <m/>
    <m/>
    <m/>
    <m/>
    <m/>
    <m/>
    <m/>
    <m/>
    <m/>
    <m/>
    <m/>
    <m/>
    <m/>
    <m/>
    <m/>
    <m/>
    <m/>
    <m/>
    <m/>
    <m/>
    <m/>
    <m/>
    <m/>
    <m/>
    <m/>
    <m/>
    <m/>
    <m/>
    <m/>
    <m/>
    <s v="6477"/>
    <m/>
    <m/>
    <m/>
    <m/>
    <m/>
    <m/>
    <m/>
    <m/>
    <m/>
    <m/>
    <m/>
    <m/>
    <m/>
    <m/>
    <m/>
    <m/>
    <m/>
    <s v="流动性资产"/>
  </r>
  <r>
    <s v="中国邮政储蓄银行股份有限公司济南市辛庄支行（8898）活期存款"/>
    <s v="中国邮政储蓄银行股份有限公司济南市辛庄支行（8898）活期存款"/>
    <s v="现金及流动性管理工具"/>
    <s v="活期存款"/>
    <m/>
    <x v="394"/>
    <m/>
    <n v="7761.31"/>
    <x v="6862"/>
    <m/>
    <m/>
    <s v="传统"/>
    <m/>
    <m/>
    <m/>
    <m/>
    <m/>
    <m/>
    <m/>
    <m/>
    <m/>
    <m/>
    <m/>
    <m/>
    <m/>
    <m/>
    <m/>
    <m/>
    <m/>
    <m/>
    <m/>
    <m/>
    <m/>
    <m/>
    <m/>
    <m/>
    <m/>
    <m/>
    <m/>
    <m/>
    <m/>
    <m/>
    <m/>
    <m/>
    <m/>
    <m/>
    <m/>
    <s v="8898"/>
    <m/>
    <m/>
    <m/>
    <m/>
    <m/>
    <m/>
    <m/>
    <m/>
    <m/>
    <m/>
    <m/>
    <m/>
    <m/>
    <m/>
    <m/>
    <m/>
    <m/>
    <s v="流动性资产"/>
  </r>
  <r>
    <s v="中国邮政储蓄银行股份有限公司济南市历下支行（5990）活期存款"/>
    <s v="中国邮政储蓄银行股份有限公司济南市历下支行（5990）活期存款"/>
    <s v="现金及流动性管理工具"/>
    <s v="活期存款"/>
    <m/>
    <x v="394"/>
    <m/>
    <n v="619458.4"/>
    <x v="6863"/>
    <m/>
    <m/>
    <s v="传统"/>
    <m/>
    <m/>
    <m/>
    <m/>
    <m/>
    <m/>
    <m/>
    <m/>
    <m/>
    <m/>
    <m/>
    <m/>
    <m/>
    <m/>
    <m/>
    <m/>
    <m/>
    <m/>
    <m/>
    <m/>
    <m/>
    <m/>
    <m/>
    <m/>
    <m/>
    <m/>
    <m/>
    <m/>
    <m/>
    <m/>
    <m/>
    <m/>
    <m/>
    <m/>
    <m/>
    <s v="5990"/>
    <m/>
    <m/>
    <m/>
    <m/>
    <m/>
    <m/>
    <m/>
    <m/>
    <m/>
    <m/>
    <m/>
    <m/>
    <m/>
    <m/>
    <m/>
    <m/>
    <m/>
    <s v="流动性资产"/>
  </r>
  <r>
    <s v="中国农业银行股份有限公司济南纬二路分理处(1677)活期存款"/>
    <s v="中国农业银行股份有限公司济南纬二路分理处(1677)活期存款"/>
    <s v="现金及流动性管理工具"/>
    <s v="活期存款"/>
    <m/>
    <x v="242"/>
    <m/>
    <n v="161000"/>
    <x v="6864"/>
    <m/>
    <m/>
    <s v="传统"/>
    <m/>
    <m/>
    <m/>
    <m/>
    <m/>
    <m/>
    <m/>
    <m/>
    <m/>
    <m/>
    <m/>
    <m/>
    <m/>
    <m/>
    <m/>
    <m/>
    <m/>
    <m/>
    <m/>
    <m/>
    <m/>
    <m/>
    <m/>
    <m/>
    <m/>
    <m/>
    <m/>
    <m/>
    <m/>
    <m/>
    <m/>
    <m/>
    <m/>
    <m/>
    <m/>
    <s v="1677"/>
    <m/>
    <m/>
    <m/>
    <m/>
    <m/>
    <m/>
    <m/>
    <m/>
    <m/>
    <m/>
    <m/>
    <m/>
    <m/>
    <m/>
    <m/>
    <m/>
    <m/>
    <s v="流动性资产"/>
  </r>
  <r>
    <s v="中国银行济南舜耕支行活期存款"/>
    <s v="中国银行济南舜耕支行活期存款"/>
    <s v="现金及流动性管理工具"/>
    <s v="活期存款"/>
    <m/>
    <x v="241"/>
    <m/>
    <n v="30905"/>
    <x v="6865"/>
    <m/>
    <m/>
    <s v="传统"/>
    <m/>
    <m/>
    <m/>
    <m/>
    <m/>
    <m/>
    <m/>
    <m/>
    <m/>
    <m/>
    <m/>
    <m/>
    <m/>
    <m/>
    <m/>
    <m/>
    <m/>
    <m/>
    <m/>
    <m/>
    <m/>
    <m/>
    <m/>
    <m/>
    <m/>
    <m/>
    <m/>
    <m/>
    <m/>
    <m/>
    <m/>
    <m/>
    <m/>
    <m/>
    <m/>
    <m/>
    <m/>
    <m/>
    <m/>
    <m/>
    <m/>
    <m/>
    <m/>
    <m/>
    <m/>
    <m/>
    <m/>
    <m/>
    <m/>
    <m/>
    <m/>
    <m/>
    <m/>
    <s v="流动性资产"/>
  </r>
  <r>
    <s v="齐商银行股份有限公司济南分行(4765)活期存款"/>
    <s v="齐商银行股份有限公司济南分行(4765)活期存款"/>
    <s v="现金及流动性管理工具"/>
    <s v="活期存款"/>
    <m/>
    <x v="1247"/>
    <m/>
    <n v="82.37"/>
    <x v="6866"/>
    <m/>
    <m/>
    <s v="传统"/>
    <m/>
    <m/>
    <m/>
    <m/>
    <m/>
    <m/>
    <m/>
    <m/>
    <m/>
    <m/>
    <m/>
    <m/>
    <m/>
    <m/>
    <m/>
    <m/>
    <m/>
    <m/>
    <m/>
    <m/>
    <m/>
    <m/>
    <m/>
    <m/>
    <m/>
    <m/>
    <m/>
    <m/>
    <m/>
    <m/>
    <m/>
    <m/>
    <m/>
    <m/>
    <m/>
    <s v="4765"/>
    <m/>
    <m/>
    <m/>
    <m/>
    <m/>
    <m/>
    <m/>
    <m/>
    <m/>
    <m/>
    <m/>
    <m/>
    <m/>
    <m/>
    <m/>
    <m/>
    <m/>
    <s v="流动性资产"/>
  </r>
  <r>
    <s v="中国工商银行济宁市任城支行(3038)活期存款"/>
    <s v="中国工商银行济宁市任城支行(3038)活期存款"/>
    <s v="现金及流动性管理工具"/>
    <s v="活期存款"/>
    <m/>
    <x v="1219"/>
    <m/>
    <n v="5920.16"/>
    <x v="6867"/>
    <m/>
    <m/>
    <s v="传统"/>
    <m/>
    <m/>
    <m/>
    <m/>
    <m/>
    <m/>
    <m/>
    <m/>
    <m/>
    <m/>
    <m/>
    <m/>
    <m/>
    <m/>
    <m/>
    <m/>
    <m/>
    <m/>
    <m/>
    <m/>
    <m/>
    <m/>
    <m/>
    <m/>
    <m/>
    <m/>
    <m/>
    <m/>
    <m/>
    <m/>
    <m/>
    <m/>
    <m/>
    <m/>
    <m/>
    <s v="3038"/>
    <m/>
    <m/>
    <m/>
    <m/>
    <m/>
    <m/>
    <m/>
    <m/>
    <m/>
    <m/>
    <m/>
    <m/>
    <m/>
    <m/>
    <m/>
    <m/>
    <m/>
    <s v="流动性资产"/>
  </r>
  <r>
    <s v="中国工商银行济宁市任城支行(4230)活期存款"/>
    <s v="中国工商银行济宁市任城支行(4230)活期存款"/>
    <s v="现金及流动性管理工具"/>
    <s v="活期存款"/>
    <m/>
    <x v="1219"/>
    <m/>
    <n v="1000"/>
    <x v="6681"/>
    <m/>
    <m/>
    <s v="传统"/>
    <m/>
    <m/>
    <m/>
    <m/>
    <m/>
    <m/>
    <m/>
    <m/>
    <m/>
    <m/>
    <m/>
    <m/>
    <m/>
    <m/>
    <m/>
    <m/>
    <m/>
    <m/>
    <m/>
    <m/>
    <m/>
    <m/>
    <m/>
    <m/>
    <m/>
    <m/>
    <m/>
    <m/>
    <m/>
    <m/>
    <m/>
    <m/>
    <m/>
    <m/>
    <m/>
    <s v="4230"/>
    <m/>
    <m/>
    <m/>
    <m/>
    <m/>
    <m/>
    <m/>
    <m/>
    <m/>
    <m/>
    <m/>
    <m/>
    <m/>
    <m/>
    <m/>
    <m/>
    <m/>
    <s v="流动性资产"/>
  </r>
  <r>
    <s v="中国工商银行股份有限公司泰安岱岳区支行(8235)活期存款"/>
    <s v="中国工商银行股份有限公司泰安岱岳区支行(8235)活期存款"/>
    <s v="现金及流动性管理工具"/>
    <s v="活期存款"/>
    <m/>
    <x v="1219"/>
    <m/>
    <n v="5856.86"/>
    <x v="6868"/>
    <m/>
    <m/>
    <s v="传统"/>
    <m/>
    <m/>
    <m/>
    <m/>
    <m/>
    <m/>
    <m/>
    <m/>
    <m/>
    <m/>
    <m/>
    <m/>
    <m/>
    <m/>
    <m/>
    <m/>
    <m/>
    <m/>
    <m/>
    <m/>
    <m/>
    <m/>
    <m/>
    <m/>
    <m/>
    <m/>
    <m/>
    <m/>
    <m/>
    <m/>
    <m/>
    <m/>
    <m/>
    <m/>
    <m/>
    <s v="8235"/>
    <m/>
    <m/>
    <m/>
    <m/>
    <m/>
    <m/>
    <m/>
    <m/>
    <m/>
    <m/>
    <m/>
    <m/>
    <m/>
    <m/>
    <m/>
    <m/>
    <m/>
    <s v="流动性资产"/>
  </r>
  <r>
    <s v="工行潍坊开发支行(9220)活期存款"/>
    <s v="工行潍坊开发支行(9220)活期存款"/>
    <s v="现金及流动性管理工具"/>
    <s v="活期存款"/>
    <m/>
    <x v="1219"/>
    <m/>
    <n v="1312.35"/>
    <x v="6869"/>
    <m/>
    <m/>
    <s v="传统"/>
    <m/>
    <m/>
    <m/>
    <m/>
    <m/>
    <m/>
    <m/>
    <m/>
    <m/>
    <m/>
    <m/>
    <m/>
    <m/>
    <m/>
    <m/>
    <m/>
    <m/>
    <m/>
    <m/>
    <m/>
    <m/>
    <m/>
    <m/>
    <m/>
    <m/>
    <m/>
    <m/>
    <m/>
    <m/>
    <m/>
    <m/>
    <m/>
    <m/>
    <m/>
    <m/>
    <s v="9220"/>
    <m/>
    <m/>
    <m/>
    <m/>
    <m/>
    <m/>
    <m/>
    <m/>
    <m/>
    <m/>
    <m/>
    <m/>
    <m/>
    <m/>
    <m/>
    <m/>
    <m/>
    <s v="流动性资产"/>
  </r>
  <r>
    <s v="中国建设银行武汉沿港路支行（0062）活期存款"/>
    <s v="中国建设银行武汉沿港路支行（0062）活期存款"/>
    <s v="现金及流动性管理工具"/>
    <s v="活期存款"/>
    <m/>
    <x v="1018"/>
    <m/>
    <n v="241000"/>
    <x v="6870"/>
    <m/>
    <m/>
    <s v="传统"/>
    <m/>
    <m/>
    <m/>
    <m/>
    <m/>
    <m/>
    <m/>
    <m/>
    <m/>
    <m/>
    <m/>
    <m/>
    <m/>
    <m/>
    <m/>
    <m/>
    <m/>
    <m/>
    <m/>
    <m/>
    <m/>
    <m/>
    <m/>
    <m/>
    <m/>
    <m/>
    <m/>
    <m/>
    <m/>
    <m/>
    <m/>
    <m/>
    <m/>
    <m/>
    <m/>
    <s v="0062"/>
    <m/>
    <m/>
    <m/>
    <m/>
    <m/>
    <m/>
    <m/>
    <m/>
    <m/>
    <m/>
    <m/>
    <m/>
    <m/>
    <m/>
    <m/>
    <m/>
    <m/>
    <s v="流动性资产"/>
  </r>
  <r>
    <s v="中国工商银行武汉市王家巷支行基本户（7819）活期存款"/>
    <s v="中国工商银行武汉市王家巷支行基本户（7819）活期存款"/>
    <s v="现金及流动性管理工具"/>
    <s v="活期存款"/>
    <m/>
    <x v="1219"/>
    <m/>
    <n v="98521.31"/>
    <x v="6871"/>
    <m/>
    <m/>
    <s v="传统"/>
    <m/>
    <m/>
    <m/>
    <m/>
    <m/>
    <m/>
    <m/>
    <m/>
    <m/>
    <m/>
    <m/>
    <m/>
    <m/>
    <m/>
    <m/>
    <m/>
    <m/>
    <m/>
    <m/>
    <m/>
    <m/>
    <m/>
    <m/>
    <m/>
    <m/>
    <m/>
    <m/>
    <m/>
    <m/>
    <m/>
    <m/>
    <m/>
    <m/>
    <m/>
    <m/>
    <s v="7819"/>
    <m/>
    <m/>
    <m/>
    <m/>
    <m/>
    <m/>
    <m/>
    <m/>
    <m/>
    <m/>
    <m/>
    <m/>
    <m/>
    <m/>
    <m/>
    <m/>
    <m/>
    <s v="流动性资产"/>
  </r>
  <r>
    <s v="中国工商银行王家巷支行收入户(8860)活期存款"/>
    <s v="中国工商银行王家巷支行收入户(8860)活期存款"/>
    <s v="现金及流动性管理工具"/>
    <s v="活期存款"/>
    <m/>
    <x v="1219"/>
    <m/>
    <n v="1000"/>
    <x v="6681"/>
    <m/>
    <m/>
    <s v="传统"/>
    <m/>
    <m/>
    <m/>
    <m/>
    <m/>
    <m/>
    <m/>
    <m/>
    <m/>
    <m/>
    <m/>
    <m/>
    <m/>
    <m/>
    <m/>
    <m/>
    <m/>
    <m/>
    <m/>
    <m/>
    <m/>
    <m/>
    <m/>
    <m/>
    <m/>
    <m/>
    <m/>
    <m/>
    <m/>
    <m/>
    <m/>
    <m/>
    <m/>
    <m/>
    <m/>
    <s v="8860"/>
    <m/>
    <m/>
    <m/>
    <m/>
    <m/>
    <m/>
    <m/>
    <m/>
    <m/>
    <m/>
    <m/>
    <m/>
    <m/>
    <m/>
    <m/>
    <m/>
    <m/>
    <s v="流动性资产"/>
  </r>
  <r>
    <s v="中国工商银行武汉市王家巷支行（1161）活期存款"/>
    <s v="中国工商银行武汉市王家巷支行（1161）活期存款"/>
    <s v="现金及流动性管理工具"/>
    <s v="活期存款"/>
    <m/>
    <x v="1219"/>
    <m/>
    <n v="1000"/>
    <x v="6681"/>
    <m/>
    <m/>
    <s v="传统"/>
    <m/>
    <m/>
    <m/>
    <m/>
    <m/>
    <m/>
    <m/>
    <m/>
    <m/>
    <m/>
    <m/>
    <m/>
    <m/>
    <m/>
    <m/>
    <m/>
    <m/>
    <m/>
    <m/>
    <m/>
    <m/>
    <m/>
    <m/>
    <m/>
    <m/>
    <m/>
    <m/>
    <m/>
    <m/>
    <m/>
    <m/>
    <m/>
    <m/>
    <m/>
    <m/>
    <s v="1161"/>
    <m/>
    <m/>
    <m/>
    <m/>
    <m/>
    <m/>
    <m/>
    <m/>
    <m/>
    <m/>
    <m/>
    <m/>
    <m/>
    <m/>
    <m/>
    <m/>
    <m/>
    <s v="流动性资产"/>
  </r>
  <r>
    <s v="中国农业银行武汉市京汉大道支行(0060)活期存款"/>
    <s v="中国农业银行武汉市京汉大道支行(0060)活期存款"/>
    <s v="现金及流动性管理工具"/>
    <s v="活期存款"/>
    <m/>
    <x v="242"/>
    <m/>
    <n v="484000"/>
    <x v="6872"/>
    <m/>
    <m/>
    <s v="传统"/>
    <m/>
    <m/>
    <m/>
    <m/>
    <m/>
    <m/>
    <m/>
    <m/>
    <m/>
    <m/>
    <m/>
    <m/>
    <m/>
    <m/>
    <m/>
    <m/>
    <m/>
    <m/>
    <m/>
    <m/>
    <m/>
    <m/>
    <m/>
    <m/>
    <m/>
    <m/>
    <m/>
    <m/>
    <m/>
    <m/>
    <m/>
    <m/>
    <m/>
    <m/>
    <m/>
    <s v="0060"/>
    <m/>
    <m/>
    <m/>
    <m/>
    <m/>
    <m/>
    <m/>
    <m/>
    <m/>
    <m/>
    <m/>
    <m/>
    <m/>
    <m/>
    <m/>
    <m/>
    <m/>
    <s v="流动性资产"/>
  </r>
  <r>
    <s v="中国银行湖北省分行营业部(1465)活期存款"/>
    <s v="中国银行湖北省分行营业部(1465)活期存款"/>
    <s v="现金及流动性管理工具"/>
    <s v="活期存款"/>
    <m/>
    <x v="241"/>
    <m/>
    <n v="10797.98"/>
    <x v="6873"/>
    <m/>
    <m/>
    <s v="传统"/>
    <m/>
    <m/>
    <m/>
    <m/>
    <m/>
    <m/>
    <m/>
    <m/>
    <m/>
    <m/>
    <m/>
    <m/>
    <m/>
    <m/>
    <m/>
    <m/>
    <m/>
    <m/>
    <m/>
    <m/>
    <m/>
    <m/>
    <m/>
    <m/>
    <m/>
    <m/>
    <m/>
    <m/>
    <m/>
    <m/>
    <m/>
    <m/>
    <m/>
    <m/>
    <m/>
    <s v="1465"/>
    <m/>
    <m/>
    <m/>
    <m/>
    <m/>
    <m/>
    <m/>
    <m/>
    <m/>
    <m/>
    <m/>
    <m/>
    <m/>
    <m/>
    <m/>
    <m/>
    <m/>
    <s v="流动性资产"/>
  </r>
  <r>
    <s v="汉口银行沿江支行(5870)活期存款"/>
    <s v="汉口银行沿江支行(5870)活期存款"/>
    <s v="现金及流动性管理工具"/>
    <s v="活期存款"/>
    <m/>
    <x v="1248"/>
    <m/>
    <n v="137.61000000000001"/>
    <x v="6874"/>
    <m/>
    <m/>
    <s v="传统"/>
    <m/>
    <m/>
    <m/>
    <m/>
    <m/>
    <m/>
    <m/>
    <m/>
    <m/>
    <m/>
    <m/>
    <m/>
    <m/>
    <m/>
    <m/>
    <m/>
    <m/>
    <m/>
    <m/>
    <m/>
    <m/>
    <m/>
    <m/>
    <m/>
    <m/>
    <m/>
    <m/>
    <m/>
    <m/>
    <m/>
    <m/>
    <m/>
    <m/>
    <m/>
    <m/>
    <s v="5870"/>
    <m/>
    <m/>
    <m/>
    <m/>
    <m/>
    <m/>
    <m/>
    <m/>
    <m/>
    <m/>
    <m/>
    <m/>
    <m/>
    <m/>
    <m/>
    <m/>
    <m/>
    <s v="流动性资产"/>
  </r>
  <r>
    <s v="中国工商银行荆州市分行营业部(7291)活期存款"/>
    <s v="中国工商银行荆州市分行营业部(7291)活期存款"/>
    <s v="现金及流动性管理工具"/>
    <s v="活期存款"/>
    <m/>
    <x v="1219"/>
    <m/>
    <n v="11554.15"/>
    <x v="6875"/>
    <m/>
    <m/>
    <s v="传统"/>
    <m/>
    <m/>
    <m/>
    <m/>
    <m/>
    <m/>
    <m/>
    <m/>
    <m/>
    <m/>
    <m/>
    <m/>
    <m/>
    <m/>
    <m/>
    <m/>
    <m/>
    <m/>
    <m/>
    <m/>
    <m/>
    <m/>
    <m/>
    <m/>
    <m/>
    <m/>
    <m/>
    <m/>
    <m/>
    <m/>
    <m/>
    <m/>
    <m/>
    <m/>
    <m/>
    <s v="7291"/>
    <m/>
    <m/>
    <m/>
    <m/>
    <m/>
    <m/>
    <m/>
    <m/>
    <m/>
    <m/>
    <m/>
    <m/>
    <m/>
    <m/>
    <m/>
    <m/>
    <m/>
    <s v="流动性资产"/>
  </r>
  <r>
    <s v="中国工商银行襄阳襄州支行(2677)活期存款"/>
    <s v="中国工商银行襄阳襄州支行(2677)活期存款"/>
    <s v="现金及流动性管理工具"/>
    <s v="活期存款"/>
    <m/>
    <x v="1219"/>
    <m/>
    <n v="21180.17"/>
    <x v="6876"/>
    <m/>
    <m/>
    <s v="传统"/>
    <m/>
    <m/>
    <m/>
    <m/>
    <m/>
    <m/>
    <m/>
    <m/>
    <m/>
    <m/>
    <m/>
    <m/>
    <m/>
    <m/>
    <m/>
    <m/>
    <m/>
    <m/>
    <m/>
    <m/>
    <m/>
    <m/>
    <m/>
    <m/>
    <m/>
    <m/>
    <m/>
    <m/>
    <m/>
    <m/>
    <m/>
    <m/>
    <m/>
    <m/>
    <m/>
    <s v="2677"/>
    <m/>
    <m/>
    <m/>
    <m/>
    <m/>
    <m/>
    <m/>
    <m/>
    <m/>
    <m/>
    <m/>
    <m/>
    <m/>
    <m/>
    <m/>
    <m/>
    <m/>
    <s v="流动性资产"/>
  </r>
  <r>
    <s v="工行孝感北京路支行(1863)活期存款"/>
    <s v="工行孝感北京路支行(1863)活期存款"/>
    <s v="现金及流动性管理工具"/>
    <s v="活期存款"/>
    <m/>
    <x v="1219"/>
    <m/>
    <n v="5559.19"/>
    <x v="6877"/>
    <m/>
    <m/>
    <s v="传统"/>
    <m/>
    <m/>
    <m/>
    <m/>
    <m/>
    <m/>
    <m/>
    <m/>
    <m/>
    <m/>
    <m/>
    <m/>
    <m/>
    <m/>
    <m/>
    <m/>
    <m/>
    <m/>
    <m/>
    <m/>
    <m/>
    <m/>
    <m/>
    <m/>
    <m/>
    <m/>
    <m/>
    <m/>
    <m/>
    <m/>
    <m/>
    <m/>
    <m/>
    <m/>
    <m/>
    <s v="1863"/>
    <m/>
    <m/>
    <m/>
    <m/>
    <m/>
    <m/>
    <m/>
    <m/>
    <m/>
    <m/>
    <m/>
    <m/>
    <m/>
    <m/>
    <m/>
    <m/>
    <m/>
    <s v="流动性资产"/>
  </r>
  <r>
    <s v="中国工商银行股份有限公司十堰茅箭支行（0416）活期存款"/>
    <s v="中国工商银行股份有限公司十堰茅箭支行（0416）活期存款"/>
    <s v="现金及流动性管理工具"/>
    <s v="活期存款"/>
    <m/>
    <x v="1219"/>
    <m/>
    <n v="3378.73"/>
    <x v="6878"/>
    <m/>
    <m/>
    <s v="传统"/>
    <m/>
    <m/>
    <m/>
    <m/>
    <m/>
    <m/>
    <m/>
    <m/>
    <m/>
    <m/>
    <m/>
    <m/>
    <m/>
    <m/>
    <m/>
    <m/>
    <m/>
    <m/>
    <m/>
    <m/>
    <m/>
    <m/>
    <m/>
    <m/>
    <m/>
    <m/>
    <m/>
    <m/>
    <m/>
    <m/>
    <m/>
    <m/>
    <m/>
    <m/>
    <m/>
    <s v="0416"/>
    <m/>
    <m/>
    <m/>
    <m/>
    <m/>
    <m/>
    <m/>
    <m/>
    <m/>
    <m/>
    <m/>
    <m/>
    <m/>
    <m/>
    <m/>
    <m/>
    <m/>
    <s v="流动性资产"/>
  </r>
  <r>
    <s v="中国建设银行石家庄平安大街支行（8699）活期存款"/>
    <s v="中国建设银行石家庄平安大街支行（8699）活期存款"/>
    <s v="现金及流动性管理工具"/>
    <s v="活期存款"/>
    <m/>
    <x v="1018"/>
    <m/>
    <n v="300500"/>
    <x v="6879"/>
    <m/>
    <m/>
    <s v="传统"/>
    <m/>
    <m/>
    <m/>
    <m/>
    <m/>
    <m/>
    <m/>
    <m/>
    <m/>
    <m/>
    <m/>
    <m/>
    <m/>
    <m/>
    <m/>
    <m/>
    <m/>
    <m/>
    <m/>
    <m/>
    <m/>
    <m/>
    <m/>
    <m/>
    <m/>
    <m/>
    <m/>
    <m/>
    <m/>
    <m/>
    <m/>
    <m/>
    <m/>
    <m/>
    <m/>
    <s v="8699"/>
    <m/>
    <m/>
    <m/>
    <m/>
    <m/>
    <m/>
    <m/>
    <m/>
    <m/>
    <m/>
    <m/>
    <m/>
    <m/>
    <m/>
    <m/>
    <m/>
    <m/>
    <s v="流动性资产"/>
  </r>
  <r>
    <s v="中国工商银行石家庄市桥西支行(7165)活期存款"/>
    <s v="中国工商银行石家庄市桥西支行(7165)活期存款"/>
    <s v="现金及流动性管理工具"/>
    <s v="活期存款"/>
    <m/>
    <x v="1219"/>
    <m/>
    <n v="38086.92"/>
    <x v="6880"/>
    <m/>
    <m/>
    <s v="传统"/>
    <m/>
    <m/>
    <m/>
    <m/>
    <m/>
    <m/>
    <m/>
    <m/>
    <m/>
    <m/>
    <m/>
    <m/>
    <m/>
    <m/>
    <m/>
    <m/>
    <m/>
    <m/>
    <m/>
    <m/>
    <m/>
    <m/>
    <m/>
    <m/>
    <m/>
    <m/>
    <m/>
    <m/>
    <m/>
    <m/>
    <m/>
    <m/>
    <m/>
    <m/>
    <m/>
    <s v="7165"/>
    <m/>
    <m/>
    <m/>
    <m/>
    <m/>
    <m/>
    <m/>
    <m/>
    <m/>
    <m/>
    <m/>
    <m/>
    <m/>
    <m/>
    <m/>
    <m/>
    <m/>
    <s v="流动性资产"/>
  </r>
  <r>
    <s v="工行石家庄裕华支行（3688）活期存款"/>
    <s v="工行石家庄裕华支行（3688）活期存款"/>
    <s v="现金及流动性管理工具"/>
    <s v="活期存款"/>
    <m/>
    <x v="1219"/>
    <m/>
    <n v="37980"/>
    <x v="6881"/>
    <m/>
    <m/>
    <s v="传统"/>
    <m/>
    <m/>
    <m/>
    <m/>
    <m/>
    <m/>
    <m/>
    <m/>
    <m/>
    <m/>
    <m/>
    <m/>
    <m/>
    <m/>
    <m/>
    <m/>
    <m/>
    <m/>
    <m/>
    <m/>
    <m/>
    <m/>
    <m/>
    <m/>
    <m/>
    <m/>
    <m/>
    <m/>
    <m/>
    <m/>
    <m/>
    <m/>
    <m/>
    <m/>
    <m/>
    <s v="3688"/>
    <m/>
    <m/>
    <m/>
    <m/>
    <m/>
    <m/>
    <m/>
    <m/>
    <m/>
    <m/>
    <m/>
    <m/>
    <m/>
    <m/>
    <m/>
    <m/>
    <m/>
    <s v="流动性资产"/>
  </r>
  <r>
    <s v="工行和平支行(7454)活期存款"/>
    <s v="工行和平支行(7454)活期存款"/>
    <s v="现金及流动性管理工具"/>
    <s v="活期存款"/>
    <m/>
    <x v="1219"/>
    <m/>
    <n v="1000"/>
    <x v="6681"/>
    <m/>
    <m/>
    <s v="传统"/>
    <m/>
    <m/>
    <m/>
    <m/>
    <m/>
    <m/>
    <m/>
    <m/>
    <m/>
    <m/>
    <m/>
    <m/>
    <m/>
    <m/>
    <m/>
    <m/>
    <m/>
    <m/>
    <m/>
    <m/>
    <m/>
    <m/>
    <m/>
    <m/>
    <m/>
    <m/>
    <m/>
    <m/>
    <m/>
    <m/>
    <m/>
    <m/>
    <m/>
    <m/>
    <m/>
    <s v="7454"/>
    <m/>
    <m/>
    <m/>
    <m/>
    <m/>
    <m/>
    <m/>
    <m/>
    <m/>
    <m/>
    <m/>
    <m/>
    <m/>
    <m/>
    <m/>
    <m/>
    <m/>
    <s v="流动性资产"/>
  </r>
  <r>
    <s v="农行石家庄槐安支行(5200)活期存款"/>
    <s v="农行石家庄槐安支行(5200)活期存款"/>
    <s v="现金及流动性管理工具"/>
    <s v="活期存款"/>
    <m/>
    <x v="242"/>
    <m/>
    <n v="821000"/>
    <x v="6882"/>
    <m/>
    <m/>
    <s v="传统"/>
    <m/>
    <m/>
    <m/>
    <m/>
    <m/>
    <m/>
    <m/>
    <m/>
    <m/>
    <m/>
    <m/>
    <m/>
    <m/>
    <m/>
    <m/>
    <m/>
    <m/>
    <m/>
    <m/>
    <m/>
    <m/>
    <m/>
    <m/>
    <m/>
    <m/>
    <m/>
    <m/>
    <m/>
    <m/>
    <m/>
    <m/>
    <m/>
    <m/>
    <m/>
    <m/>
    <s v="5200"/>
    <m/>
    <m/>
    <m/>
    <m/>
    <m/>
    <m/>
    <m/>
    <m/>
    <m/>
    <m/>
    <m/>
    <m/>
    <m/>
    <m/>
    <m/>
    <m/>
    <m/>
    <s v="流动性资产"/>
  </r>
  <r>
    <s v="中国银行河北省分行营业部(7173)活期存款"/>
    <s v="中国银行河北省分行营业部(7173)活期存款"/>
    <s v="现金及流动性管理工具"/>
    <s v="活期存款"/>
    <m/>
    <x v="241"/>
    <m/>
    <n v="30851.599999999999"/>
    <x v="6883"/>
    <m/>
    <m/>
    <s v="传统"/>
    <m/>
    <m/>
    <m/>
    <m/>
    <m/>
    <m/>
    <m/>
    <m/>
    <m/>
    <m/>
    <m/>
    <m/>
    <m/>
    <m/>
    <m/>
    <m/>
    <m/>
    <m/>
    <m/>
    <m/>
    <m/>
    <m/>
    <m/>
    <m/>
    <m/>
    <m/>
    <m/>
    <m/>
    <m/>
    <m/>
    <m/>
    <m/>
    <m/>
    <m/>
    <m/>
    <s v="7173"/>
    <m/>
    <m/>
    <m/>
    <m/>
    <m/>
    <m/>
    <m/>
    <m/>
    <m/>
    <m/>
    <m/>
    <m/>
    <m/>
    <m/>
    <m/>
    <m/>
    <m/>
    <s v="流动性资产"/>
  </r>
  <r>
    <s v="石家庄市栾城农村信用合作联社营业部（2487）活期存款"/>
    <s v="石家庄市栾城农村信用合作联社营业部（2487）活期存款"/>
    <s v="现金及流动性管理工具"/>
    <s v="活期存款"/>
    <m/>
    <x v="1249"/>
    <m/>
    <n v="1000.33"/>
    <x v="6884"/>
    <m/>
    <m/>
    <s v="传统"/>
    <m/>
    <m/>
    <m/>
    <m/>
    <m/>
    <m/>
    <m/>
    <m/>
    <m/>
    <m/>
    <m/>
    <m/>
    <m/>
    <m/>
    <m/>
    <m/>
    <m/>
    <m/>
    <m/>
    <m/>
    <m/>
    <m/>
    <m/>
    <m/>
    <m/>
    <m/>
    <m/>
    <m/>
    <m/>
    <m/>
    <m/>
    <m/>
    <m/>
    <m/>
    <m/>
    <s v="2487"/>
    <m/>
    <m/>
    <m/>
    <m/>
    <m/>
    <m/>
    <m/>
    <m/>
    <m/>
    <m/>
    <m/>
    <m/>
    <m/>
    <m/>
    <m/>
    <m/>
    <m/>
    <s v="流动性资产"/>
  </r>
  <r>
    <s v="中国工商银行唐山市车站支行(8449)活期存款"/>
    <s v="中国工商银行唐山市车站支行(8449)活期存款"/>
    <s v="现金及流动性管理工具"/>
    <s v="活期存款"/>
    <m/>
    <x v="1219"/>
    <m/>
    <n v="11358.98"/>
    <x v="6885"/>
    <m/>
    <m/>
    <s v="传统"/>
    <m/>
    <m/>
    <m/>
    <m/>
    <m/>
    <m/>
    <m/>
    <m/>
    <m/>
    <m/>
    <m/>
    <m/>
    <m/>
    <m/>
    <m/>
    <m/>
    <m/>
    <m/>
    <m/>
    <m/>
    <m/>
    <m/>
    <m/>
    <m/>
    <m/>
    <m/>
    <m/>
    <m/>
    <m/>
    <m/>
    <m/>
    <m/>
    <m/>
    <m/>
    <m/>
    <s v="8449"/>
    <m/>
    <m/>
    <m/>
    <m/>
    <m/>
    <m/>
    <m/>
    <m/>
    <m/>
    <m/>
    <m/>
    <m/>
    <m/>
    <m/>
    <m/>
    <m/>
    <m/>
    <s v="流动性资产"/>
  </r>
  <r>
    <s v="中国工商银行股份有限公司秦皇岛人民支行(8647)活期存款"/>
    <s v="中国工商银行股份有限公司秦皇岛人民支行(8647)活期存款"/>
    <s v="现金及流动性管理工具"/>
    <s v="活期存款"/>
    <m/>
    <x v="1219"/>
    <m/>
    <n v="11328.76"/>
    <x v="6886"/>
    <m/>
    <m/>
    <s v="传统"/>
    <m/>
    <m/>
    <m/>
    <m/>
    <m/>
    <m/>
    <m/>
    <m/>
    <m/>
    <m/>
    <m/>
    <m/>
    <m/>
    <m/>
    <m/>
    <m/>
    <m/>
    <m/>
    <m/>
    <m/>
    <m/>
    <m/>
    <m/>
    <m/>
    <m/>
    <m/>
    <m/>
    <m/>
    <m/>
    <m/>
    <m/>
    <m/>
    <m/>
    <m/>
    <m/>
    <s v="8647"/>
    <m/>
    <m/>
    <m/>
    <m/>
    <m/>
    <m/>
    <m/>
    <m/>
    <m/>
    <m/>
    <m/>
    <m/>
    <m/>
    <m/>
    <m/>
    <m/>
    <m/>
    <s v="流动性资产"/>
  </r>
  <r>
    <s v="中国建设银行沈阳北站开发区支行（9954）活期存款"/>
    <s v="中国建设银行沈阳北站开发区支行（9954）活期存款"/>
    <s v="现金及流动性管理工具"/>
    <s v="活期存款"/>
    <m/>
    <x v="1018"/>
    <m/>
    <n v="10500"/>
    <x v="6887"/>
    <m/>
    <m/>
    <s v="传统"/>
    <m/>
    <m/>
    <m/>
    <m/>
    <m/>
    <m/>
    <m/>
    <m/>
    <m/>
    <m/>
    <m/>
    <m/>
    <m/>
    <m/>
    <m/>
    <m/>
    <m/>
    <m/>
    <m/>
    <m/>
    <m/>
    <m/>
    <m/>
    <m/>
    <m/>
    <m/>
    <m/>
    <m/>
    <m/>
    <m/>
    <m/>
    <m/>
    <m/>
    <m/>
    <m/>
    <s v="9954"/>
    <m/>
    <m/>
    <m/>
    <m/>
    <m/>
    <m/>
    <m/>
    <m/>
    <m/>
    <m/>
    <m/>
    <m/>
    <m/>
    <m/>
    <m/>
    <m/>
    <m/>
    <s v="流动性资产"/>
  </r>
  <r>
    <s v="中国工商银行沈阳新北支行(6718)活期存款"/>
    <s v="中国工商银行沈阳新北支行(6718)活期存款"/>
    <s v="现金及流动性管理工具"/>
    <s v="活期存款"/>
    <m/>
    <x v="1219"/>
    <m/>
    <n v="43634.95"/>
    <x v="6888"/>
    <m/>
    <m/>
    <s v="传统"/>
    <m/>
    <m/>
    <m/>
    <m/>
    <m/>
    <m/>
    <m/>
    <m/>
    <m/>
    <m/>
    <m/>
    <m/>
    <m/>
    <m/>
    <m/>
    <m/>
    <m/>
    <m/>
    <m/>
    <m/>
    <m/>
    <m/>
    <m/>
    <m/>
    <m/>
    <m/>
    <m/>
    <m/>
    <m/>
    <m/>
    <m/>
    <m/>
    <m/>
    <m/>
    <m/>
    <s v="6718"/>
    <m/>
    <m/>
    <m/>
    <m/>
    <m/>
    <m/>
    <m/>
    <m/>
    <m/>
    <m/>
    <m/>
    <m/>
    <m/>
    <m/>
    <m/>
    <m/>
    <m/>
    <s v="流动性资产"/>
  </r>
  <r>
    <s v="中国工商银行沈阳新北支行(6857银保通专用)活期存款"/>
    <s v="中国工商银行沈阳新北支行(6857银保通专用)活期存款"/>
    <s v="现金及流动性管理工具"/>
    <s v="活期存款"/>
    <m/>
    <x v="1219"/>
    <m/>
    <n v="410974"/>
    <x v="6889"/>
    <m/>
    <m/>
    <s v="传统"/>
    <m/>
    <m/>
    <m/>
    <m/>
    <m/>
    <m/>
    <m/>
    <m/>
    <m/>
    <m/>
    <m/>
    <m/>
    <m/>
    <m/>
    <m/>
    <m/>
    <m/>
    <m/>
    <m/>
    <m/>
    <m/>
    <m/>
    <m/>
    <m/>
    <m/>
    <m/>
    <m/>
    <m/>
    <m/>
    <m/>
    <m/>
    <m/>
    <m/>
    <m/>
    <m/>
    <n v="6857"/>
    <m/>
    <m/>
    <m/>
    <m/>
    <m/>
    <m/>
    <m/>
    <m/>
    <m/>
    <m/>
    <m/>
    <m/>
    <m/>
    <m/>
    <m/>
    <m/>
    <m/>
    <s v="流动性资产"/>
  </r>
  <r>
    <s v="中国工商银行沈阳新北支行（7112团险和交叉销售）活期存款"/>
    <s v="中国工商银行沈阳新北支行（7112团险和交叉销售）活期存款"/>
    <s v="现金及流动性管理工具"/>
    <s v="活期存款"/>
    <m/>
    <x v="1219"/>
    <m/>
    <n v="1000"/>
    <x v="6681"/>
    <m/>
    <m/>
    <s v="传统"/>
    <m/>
    <m/>
    <m/>
    <m/>
    <m/>
    <m/>
    <m/>
    <m/>
    <m/>
    <m/>
    <m/>
    <m/>
    <m/>
    <m/>
    <m/>
    <m/>
    <m/>
    <m/>
    <m/>
    <m/>
    <m/>
    <m/>
    <m/>
    <m/>
    <m/>
    <m/>
    <m/>
    <m/>
    <m/>
    <m/>
    <m/>
    <m/>
    <m/>
    <m/>
    <m/>
    <n v="7112"/>
    <m/>
    <m/>
    <m/>
    <m/>
    <m/>
    <m/>
    <m/>
    <m/>
    <m/>
    <m/>
    <m/>
    <m/>
    <m/>
    <m/>
    <m/>
    <m/>
    <m/>
    <s v="流动性资产"/>
  </r>
  <r>
    <s v="中国农业银行沈阳北站支行(5657农行银保通）活期存款"/>
    <s v="中国农业银行沈阳北站支行(5657农行银保通）活期存款"/>
    <s v="现金及流动性管理工具"/>
    <s v="活期存款"/>
    <m/>
    <x v="242"/>
    <m/>
    <n v="6201000"/>
    <x v="6890"/>
    <m/>
    <m/>
    <s v="传统"/>
    <m/>
    <m/>
    <m/>
    <m/>
    <m/>
    <m/>
    <m/>
    <m/>
    <m/>
    <m/>
    <m/>
    <m/>
    <m/>
    <m/>
    <m/>
    <m/>
    <m/>
    <m/>
    <m/>
    <m/>
    <m/>
    <m/>
    <m/>
    <m/>
    <m/>
    <m/>
    <m/>
    <m/>
    <m/>
    <m/>
    <m/>
    <m/>
    <m/>
    <m/>
    <m/>
    <n v="5657"/>
    <m/>
    <m/>
    <m/>
    <m/>
    <m/>
    <m/>
    <m/>
    <m/>
    <m/>
    <m/>
    <m/>
    <m/>
    <m/>
    <m/>
    <m/>
    <m/>
    <m/>
    <s v="流动性资产"/>
  </r>
  <r>
    <s v="中国银行沈阳分行营业部(4514)活期存款"/>
    <s v="中国银行沈阳分行营业部(4514)活期存款"/>
    <s v="现金及流动性管理工具"/>
    <s v="活期存款"/>
    <m/>
    <x v="241"/>
    <m/>
    <n v="530842"/>
    <x v="6891"/>
    <m/>
    <m/>
    <s v="传统"/>
    <m/>
    <m/>
    <m/>
    <m/>
    <m/>
    <m/>
    <m/>
    <m/>
    <m/>
    <m/>
    <m/>
    <m/>
    <m/>
    <m/>
    <m/>
    <m/>
    <m/>
    <m/>
    <m/>
    <m/>
    <m/>
    <m/>
    <m/>
    <m/>
    <m/>
    <m/>
    <m/>
    <m/>
    <m/>
    <m/>
    <m/>
    <m/>
    <m/>
    <m/>
    <m/>
    <s v="4514"/>
    <m/>
    <m/>
    <m/>
    <m/>
    <m/>
    <m/>
    <m/>
    <m/>
    <m/>
    <m/>
    <m/>
    <m/>
    <m/>
    <m/>
    <m/>
    <m/>
    <m/>
    <s v="流动性资产"/>
  </r>
  <r>
    <s v="沈阳市苏家屯区农村信用合作联社营业部（3881）活期存款"/>
    <s v="沈阳市苏家屯区农村信用合作联社营业部（3881）活期存款"/>
    <s v="现金及流动性管理工具"/>
    <s v="活期存款"/>
    <m/>
    <x v="1250"/>
    <m/>
    <n v="965433.38"/>
    <x v="6892"/>
    <m/>
    <m/>
    <s v="传统"/>
    <m/>
    <m/>
    <m/>
    <m/>
    <m/>
    <m/>
    <m/>
    <m/>
    <m/>
    <m/>
    <m/>
    <m/>
    <m/>
    <m/>
    <m/>
    <m/>
    <m/>
    <m/>
    <m/>
    <m/>
    <m/>
    <m/>
    <m/>
    <m/>
    <m/>
    <m/>
    <m/>
    <m/>
    <m/>
    <m/>
    <m/>
    <m/>
    <m/>
    <m/>
    <m/>
    <s v="3881"/>
    <m/>
    <m/>
    <m/>
    <m/>
    <m/>
    <m/>
    <m/>
    <m/>
    <m/>
    <m/>
    <m/>
    <m/>
    <m/>
    <m/>
    <m/>
    <m/>
    <m/>
    <s v="流动性资产"/>
  </r>
  <r>
    <s v="中国工商银行鞍山市广场支行(3994)活期存款"/>
    <s v="中国工商银行鞍山市广场支行(3994)活期存款"/>
    <s v="现金及流动性管理工具"/>
    <s v="活期存款"/>
    <m/>
    <x v="1219"/>
    <m/>
    <n v="9592.7800000000007"/>
    <x v="6893"/>
    <m/>
    <m/>
    <s v="传统"/>
    <m/>
    <m/>
    <m/>
    <m/>
    <m/>
    <m/>
    <m/>
    <m/>
    <m/>
    <m/>
    <m/>
    <m/>
    <m/>
    <m/>
    <m/>
    <m/>
    <m/>
    <m/>
    <m/>
    <m/>
    <m/>
    <m/>
    <m/>
    <m/>
    <m/>
    <m/>
    <m/>
    <m/>
    <m/>
    <m/>
    <m/>
    <m/>
    <m/>
    <m/>
    <m/>
    <s v="3994"/>
    <m/>
    <m/>
    <m/>
    <m/>
    <m/>
    <m/>
    <m/>
    <m/>
    <m/>
    <m/>
    <m/>
    <m/>
    <m/>
    <m/>
    <m/>
    <m/>
    <m/>
    <s v="流动性资产"/>
  </r>
  <r>
    <s v="中国工商银行股份有限公司营口新华支行(5889)活期存款"/>
    <s v="中国工商银行股份有限公司营口新华支行(5889)活期存款"/>
    <s v="现金及流动性管理工具"/>
    <s v="活期存款"/>
    <m/>
    <x v="1219"/>
    <m/>
    <n v="1.78"/>
    <x v="6894"/>
    <m/>
    <m/>
    <s v="传统"/>
    <m/>
    <m/>
    <m/>
    <m/>
    <m/>
    <m/>
    <m/>
    <m/>
    <m/>
    <m/>
    <m/>
    <m/>
    <m/>
    <m/>
    <m/>
    <m/>
    <m/>
    <m/>
    <m/>
    <m/>
    <m/>
    <m/>
    <m/>
    <m/>
    <m/>
    <m/>
    <m/>
    <m/>
    <m/>
    <m/>
    <m/>
    <m/>
    <m/>
    <m/>
    <m/>
    <s v="5889"/>
    <m/>
    <m/>
    <m/>
    <m/>
    <m/>
    <m/>
    <m/>
    <m/>
    <m/>
    <m/>
    <m/>
    <m/>
    <m/>
    <m/>
    <m/>
    <m/>
    <m/>
    <s v="流动性资产"/>
  </r>
  <r>
    <s v="中国工商银行股份有限公司营口新华支行（0362）活期存款"/>
    <s v="中国工商银行股份有限公司营口新华支行（0362）活期存款"/>
    <s v="现金及流动性管理工具"/>
    <s v="活期存款"/>
    <m/>
    <x v="1219"/>
    <m/>
    <n v="1000"/>
    <x v="6681"/>
    <m/>
    <m/>
    <s v="传统"/>
    <m/>
    <m/>
    <m/>
    <m/>
    <m/>
    <m/>
    <m/>
    <m/>
    <m/>
    <m/>
    <m/>
    <m/>
    <m/>
    <m/>
    <m/>
    <m/>
    <m/>
    <m/>
    <m/>
    <m/>
    <m/>
    <m/>
    <m/>
    <m/>
    <m/>
    <m/>
    <m/>
    <m/>
    <m/>
    <m/>
    <m/>
    <m/>
    <m/>
    <m/>
    <m/>
    <s v="0362"/>
    <m/>
    <m/>
    <m/>
    <m/>
    <m/>
    <m/>
    <m/>
    <m/>
    <m/>
    <m/>
    <m/>
    <m/>
    <m/>
    <m/>
    <m/>
    <m/>
    <m/>
    <s v="流动性资产"/>
  </r>
  <r>
    <s v="中国工商银行抚顺市分行中央路支行（9940）活期存款"/>
    <s v="中国工商银行抚顺市分行中央路支行（9940）活期存款"/>
    <s v="现金及流动性管理工具"/>
    <s v="活期存款"/>
    <m/>
    <x v="1219"/>
    <m/>
    <n v="1009.31"/>
    <x v="6895"/>
    <m/>
    <m/>
    <s v="传统"/>
    <m/>
    <m/>
    <m/>
    <m/>
    <m/>
    <m/>
    <m/>
    <m/>
    <m/>
    <m/>
    <m/>
    <m/>
    <m/>
    <m/>
    <m/>
    <m/>
    <m/>
    <m/>
    <m/>
    <m/>
    <m/>
    <m/>
    <m/>
    <m/>
    <m/>
    <m/>
    <m/>
    <m/>
    <m/>
    <m/>
    <m/>
    <m/>
    <m/>
    <m/>
    <m/>
    <s v="9940"/>
    <m/>
    <m/>
    <m/>
    <m/>
    <m/>
    <m/>
    <m/>
    <m/>
    <m/>
    <m/>
    <m/>
    <m/>
    <m/>
    <m/>
    <m/>
    <m/>
    <m/>
    <s v="流动性资产"/>
  </r>
  <r>
    <s v="中国工商银行股份有限公司盘锦城建支行(2123)活期存款"/>
    <s v="中国工商银行股份有限公司盘锦城建支行(2123)活期存款"/>
    <s v="现金及流动性管理工具"/>
    <s v="活期存款"/>
    <m/>
    <x v="1219"/>
    <m/>
    <n v="368.16"/>
    <x v="6896"/>
    <m/>
    <m/>
    <s v="传统"/>
    <m/>
    <m/>
    <m/>
    <m/>
    <m/>
    <m/>
    <m/>
    <m/>
    <m/>
    <m/>
    <m/>
    <m/>
    <m/>
    <m/>
    <m/>
    <m/>
    <m/>
    <m/>
    <m/>
    <m/>
    <m/>
    <m/>
    <m/>
    <m/>
    <m/>
    <m/>
    <m/>
    <m/>
    <m/>
    <m/>
    <m/>
    <m/>
    <m/>
    <m/>
    <m/>
    <s v="2123"/>
    <m/>
    <m/>
    <m/>
    <m/>
    <m/>
    <m/>
    <m/>
    <m/>
    <m/>
    <m/>
    <m/>
    <m/>
    <m/>
    <m/>
    <m/>
    <m/>
    <m/>
    <s v="流动性资产"/>
  </r>
  <r>
    <s v="中国工商银行丹东振兴支行(2643)活期存款"/>
    <s v="中国工商银行丹东振兴支行(2643)活期存款"/>
    <s v="现金及流动性管理工具"/>
    <s v="活期存款"/>
    <m/>
    <x v="1219"/>
    <m/>
    <n v="1514.77"/>
    <x v="6897"/>
    <m/>
    <m/>
    <s v="传统"/>
    <m/>
    <m/>
    <m/>
    <m/>
    <m/>
    <m/>
    <m/>
    <m/>
    <m/>
    <m/>
    <m/>
    <m/>
    <m/>
    <m/>
    <m/>
    <m/>
    <m/>
    <m/>
    <m/>
    <m/>
    <m/>
    <m/>
    <m/>
    <m/>
    <m/>
    <m/>
    <m/>
    <m/>
    <m/>
    <m/>
    <m/>
    <m/>
    <m/>
    <m/>
    <m/>
    <s v="2643"/>
    <m/>
    <m/>
    <m/>
    <m/>
    <m/>
    <m/>
    <m/>
    <m/>
    <m/>
    <m/>
    <m/>
    <m/>
    <m/>
    <m/>
    <m/>
    <m/>
    <m/>
    <s v="流动性资产"/>
  </r>
  <r>
    <s v="招商银行深圳分行百花支行(0608)活期存款"/>
    <s v="招商银行深圳分行百花支行(0608)活期存款"/>
    <s v="现金及流动性管理工具"/>
    <s v="活期存款"/>
    <m/>
    <x v="576"/>
    <m/>
    <n v="902"/>
    <x v="6898"/>
    <m/>
    <m/>
    <s v="传统"/>
    <m/>
    <m/>
    <m/>
    <m/>
    <m/>
    <m/>
    <m/>
    <m/>
    <m/>
    <m/>
    <m/>
    <m/>
    <m/>
    <m/>
    <m/>
    <m/>
    <m/>
    <m/>
    <m/>
    <m/>
    <m/>
    <m/>
    <m/>
    <m/>
    <m/>
    <m/>
    <m/>
    <m/>
    <m/>
    <m/>
    <m/>
    <m/>
    <m/>
    <m/>
    <m/>
    <s v="0608"/>
    <m/>
    <m/>
    <m/>
    <m/>
    <m/>
    <m/>
    <m/>
    <m/>
    <m/>
    <m/>
    <m/>
    <m/>
    <m/>
    <m/>
    <m/>
    <m/>
    <m/>
    <s v="流动性资产"/>
  </r>
  <r>
    <s v="建行深圳长城支行（3078）活期存款"/>
    <s v="建行深圳长城支行（3078）活期存款"/>
    <s v="现金及流动性管理工具"/>
    <s v="活期存款"/>
    <m/>
    <x v="1018"/>
    <m/>
    <n v="11000"/>
    <x v="6825"/>
    <m/>
    <m/>
    <s v="传统"/>
    <m/>
    <m/>
    <m/>
    <m/>
    <m/>
    <m/>
    <m/>
    <m/>
    <m/>
    <m/>
    <m/>
    <m/>
    <m/>
    <m/>
    <m/>
    <m/>
    <m/>
    <m/>
    <m/>
    <m/>
    <m/>
    <m/>
    <m/>
    <m/>
    <m/>
    <m/>
    <m/>
    <m/>
    <m/>
    <m/>
    <m/>
    <m/>
    <m/>
    <m/>
    <m/>
    <s v="3078"/>
    <m/>
    <m/>
    <m/>
    <m/>
    <m/>
    <m/>
    <m/>
    <m/>
    <m/>
    <m/>
    <m/>
    <m/>
    <m/>
    <m/>
    <m/>
    <m/>
    <m/>
    <s v="流动性资产"/>
  </r>
  <r>
    <s v="中国工商银行股份有限公司深圳海王支行(5791)活期存款"/>
    <s v="中国工商银行股份有限公司深圳海王支行(5791)活期存款"/>
    <s v="现金及流动性管理工具"/>
    <s v="活期存款"/>
    <m/>
    <x v="1219"/>
    <m/>
    <n v="58428.12"/>
    <x v="6899"/>
    <m/>
    <m/>
    <s v="传统"/>
    <m/>
    <m/>
    <m/>
    <m/>
    <m/>
    <m/>
    <m/>
    <m/>
    <m/>
    <m/>
    <m/>
    <m/>
    <m/>
    <m/>
    <m/>
    <m/>
    <m/>
    <m/>
    <m/>
    <m/>
    <m/>
    <m/>
    <m/>
    <m/>
    <m/>
    <m/>
    <m/>
    <m/>
    <m/>
    <m/>
    <m/>
    <m/>
    <m/>
    <m/>
    <m/>
    <s v="5791"/>
    <m/>
    <m/>
    <m/>
    <m/>
    <m/>
    <m/>
    <m/>
    <m/>
    <m/>
    <m/>
    <m/>
    <m/>
    <m/>
    <m/>
    <m/>
    <m/>
    <m/>
    <s v="流动性资产"/>
  </r>
  <r>
    <s v="中国工商银行股份有限公司深圳海岸城支行(1484)活期存款"/>
    <s v="中国工商银行股份有限公司深圳海岸城支行(1484)活期存款"/>
    <s v="现金及流动性管理工具"/>
    <s v="活期存款"/>
    <m/>
    <x v="1219"/>
    <m/>
    <n v="985"/>
    <x v="6840"/>
    <m/>
    <m/>
    <s v="传统"/>
    <m/>
    <m/>
    <m/>
    <m/>
    <m/>
    <m/>
    <m/>
    <m/>
    <m/>
    <m/>
    <m/>
    <m/>
    <m/>
    <m/>
    <m/>
    <m/>
    <m/>
    <m/>
    <m/>
    <m/>
    <m/>
    <m/>
    <m/>
    <m/>
    <m/>
    <m/>
    <m/>
    <m/>
    <m/>
    <m/>
    <m/>
    <m/>
    <m/>
    <m/>
    <m/>
    <s v="1484"/>
    <m/>
    <m/>
    <m/>
    <m/>
    <m/>
    <m/>
    <m/>
    <m/>
    <m/>
    <m/>
    <m/>
    <m/>
    <m/>
    <m/>
    <m/>
    <m/>
    <m/>
    <s v="流动性资产"/>
  </r>
  <r>
    <s v="中国工商银行股份有限公司深圳海岸城支行(1511)活期存款"/>
    <s v="中国工商银行股份有限公司深圳海岸城支行(1511)活期存款"/>
    <s v="现金及流动性管理工具"/>
    <s v="活期存款"/>
    <m/>
    <x v="1219"/>
    <m/>
    <n v="1389310"/>
    <x v="6900"/>
    <m/>
    <m/>
    <s v="传统"/>
    <m/>
    <m/>
    <m/>
    <m/>
    <m/>
    <m/>
    <m/>
    <m/>
    <m/>
    <m/>
    <m/>
    <m/>
    <m/>
    <m/>
    <m/>
    <m/>
    <m/>
    <m/>
    <m/>
    <m/>
    <m/>
    <m/>
    <m/>
    <m/>
    <m/>
    <m/>
    <m/>
    <m/>
    <m/>
    <m/>
    <m/>
    <m/>
    <m/>
    <m/>
    <m/>
    <s v="1511"/>
    <m/>
    <m/>
    <m/>
    <m/>
    <m/>
    <m/>
    <m/>
    <m/>
    <m/>
    <m/>
    <m/>
    <m/>
    <m/>
    <m/>
    <m/>
    <m/>
    <m/>
    <s v="流动性资产"/>
  </r>
  <r>
    <s v="中国工商银行股份有限公司深圳光明支行（2018）活期存款"/>
    <s v="中国工商银行股份有限公司深圳光明支行（2018）活期存款"/>
    <s v="现金及流动性管理工具"/>
    <s v="活期存款"/>
    <m/>
    <x v="1219"/>
    <m/>
    <n v="941.69"/>
    <x v="6901"/>
    <m/>
    <m/>
    <s v="传统"/>
    <m/>
    <m/>
    <m/>
    <m/>
    <m/>
    <m/>
    <m/>
    <m/>
    <m/>
    <m/>
    <m/>
    <m/>
    <m/>
    <m/>
    <m/>
    <m/>
    <m/>
    <m/>
    <m/>
    <m/>
    <m/>
    <m/>
    <m/>
    <m/>
    <m/>
    <m/>
    <m/>
    <m/>
    <m/>
    <m/>
    <m/>
    <m/>
    <m/>
    <m/>
    <m/>
    <s v="2018"/>
    <m/>
    <m/>
    <m/>
    <m/>
    <m/>
    <m/>
    <m/>
    <m/>
    <m/>
    <m/>
    <m/>
    <m/>
    <m/>
    <m/>
    <m/>
    <m/>
    <m/>
    <s v="流动性资产"/>
  </r>
  <r>
    <s v="农行深圳车公庙支行(5766)活期存款"/>
    <s v="农行深圳车公庙支行(5766)活期存款"/>
    <s v="现金及流动性管理工具"/>
    <s v="活期存款"/>
    <m/>
    <x v="242"/>
    <m/>
    <n v="1000"/>
    <x v="6681"/>
    <m/>
    <m/>
    <s v="传统"/>
    <m/>
    <m/>
    <m/>
    <m/>
    <m/>
    <m/>
    <m/>
    <m/>
    <m/>
    <m/>
    <m/>
    <m/>
    <m/>
    <m/>
    <m/>
    <m/>
    <m/>
    <m/>
    <m/>
    <m/>
    <m/>
    <m/>
    <m/>
    <m/>
    <m/>
    <m/>
    <m/>
    <m/>
    <m/>
    <m/>
    <m/>
    <m/>
    <m/>
    <m/>
    <m/>
    <s v="5766"/>
    <m/>
    <m/>
    <m/>
    <m/>
    <m/>
    <m/>
    <m/>
    <m/>
    <m/>
    <m/>
    <m/>
    <m/>
    <m/>
    <m/>
    <m/>
    <m/>
    <m/>
    <s v="流动性资产"/>
  </r>
  <r>
    <s v="中国银行深圳中建大厦支行（4887）活期存款"/>
    <s v="中国银行深圳中建大厦支行（4887）活期存款"/>
    <s v="现金及流动性管理工具"/>
    <s v="活期存款"/>
    <m/>
    <x v="241"/>
    <m/>
    <n v="100905"/>
    <x v="6902"/>
    <m/>
    <m/>
    <s v="传统"/>
    <m/>
    <m/>
    <m/>
    <m/>
    <m/>
    <m/>
    <m/>
    <m/>
    <m/>
    <m/>
    <m/>
    <m/>
    <m/>
    <m/>
    <m/>
    <m/>
    <m/>
    <m/>
    <m/>
    <m/>
    <m/>
    <m/>
    <m/>
    <m/>
    <m/>
    <m/>
    <m/>
    <m/>
    <m/>
    <m/>
    <m/>
    <m/>
    <m/>
    <m/>
    <m/>
    <s v="4887"/>
    <m/>
    <m/>
    <m/>
    <m/>
    <m/>
    <m/>
    <m/>
    <m/>
    <m/>
    <m/>
    <m/>
    <m/>
    <m/>
    <m/>
    <m/>
    <m/>
    <m/>
    <s v="流动性资产"/>
  </r>
  <r>
    <s v="中国建设银行股份有限公司福州城南支行(0193)活期存款"/>
    <s v="中国建设银行股份有限公司福州城南支行(0193)活期存款"/>
    <s v="现金及流动性管理工具"/>
    <s v="活期存款"/>
    <m/>
    <x v="1018"/>
    <m/>
    <n v="970"/>
    <x v="6903"/>
    <m/>
    <m/>
    <s v="传统"/>
    <m/>
    <m/>
    <m/>
    <m/>
    <m/>
    <m/>
    <m/>
    <m/>
    <m/>
    <m/>
    <m/>
    <m/>
    <m/>
    <m/>
    <m/>
    <m/>
    <m/>
    <m/>
    <m/>
    <m/>
    <m/>
    <m/>
    <m/>
    <m/>
    <m/>
    <m/>
    <m/>
    <m/>
    <m/>
    <m/>
    <m/>
    <m/>
    <m/>
    <m/>
    <m/>
    <s v="0193"/>
    <m/>
    <m/>
    <m/>
    <m/>
    <m/>
    <m/>
    <m/>
    <m/>
    <m/>
    <m/>
    <m/>
    <m/>
    <m/>
    <m/>
    <m/>
    <m/>
    <m/>
    <s v="流动性资产"/>
  </r>
  <r>
    <s v="中国工商银行股份有限公司福州鼓楼支行（0643）活期存款"/>
    <s v="中国工商银行股份有限公司福州鼓楼支行（0643）活期存款"/>
    <s v="现金及流动性管理工具"/>
    <s v="活期存款"/>
    <m/>
    <x v="1219"/>
    <m/>
    <n v="192357.07"/>
    <x v="6904"/>
    <m/>
    <m/>
    <s v="传统"/>
    <m/>
    <m/>
    <m/>
    <m/>
    <m/>
    <m/>
    <m/>
    <m/>
    <m/>
    <m/>
    <m/>
    <m/>
    <m/>
    <m/>
    <m/>
    <m/>
    <m/>
    <m/>
    <m/>
    <m/>
    <m/>
    <m/>
    <m/>
    <m/>
    <m/>
    <m/>
    <m/>
    <m/>
    <m/>
    <m/>
    <m/>
    <m/>
    <m/>
    <m/>
    <m/>
    <s v="0643"/>
    <m/>
    <m/>
    <m/>
    <m/>
    <m/>
    <m/>
    <m/>
    <m/>
    <m/>
    <m/>
    <m/>
    <m/>
    <m/>
    <m/>
    <m/>
    <m/>
    <m/>
    <s v="流动性资产"/>
  </r>
  <r>
    <s v="中国工商银行股份有限公司福州金山支行(0983)活期存款"/>
    <s v="中国工商银行股份有限公司福州金山支行(0983)活期存款"/>
    <s v="现金及流动性管理工具"/>
    <s v="活期存款"/>
    <m/>
    <x v="1219"/>
    <m/>
    <n v="985"/>
    <x v="6840"/>
    <m/>
    <m/>
    <s v="传统"/>
    <m/>
    <m/>
    <m/>
    <m/>
    <m/>
    <m/>
    <m/>
    <m/>
    <m/>
    <m/>
    <m/>
    <m/>
    <m/>
    <m/>
    <m/>
    <m/>
    <m/>
    <m/>
    <m/>
    <m/>
    <m/>
    <m/>
    <m/>
    <m/>
    <m/>
    <m/>
    <m/>
    <m/>
    <m/>
    <m/>
    <m/>
    <m/>
    <m/>
    <m/>
    <m/>
    <s v="0983"/>
    <m/>
    <m/>
    <m/>
    <m/>
    <m/>
    <m/>
    <m/>
    <m/>
    <m/>
    <m/>
    <m/>
    <m/>
    <m/>
    <m/>
    <m/>
    <m/>
    <m/>
    <s v="流动性资产"/>
  </r>
  <r>
    <s v="中国银行股份有限公司福建省分公司(0631)活期存款"/>
    <s v="中国银行股份有限公司福建省分公司(0631)活期存款"/>
    <s v="现金及流动性管理工具"/>
    <s v="活期存款"/>
    <m/>
    <x v="241"/>
    <m/>
    <n v="10455"/>
    <x v="6905"/>
    <m/>
    <m/>
    <s v="传统"/>
    <m/>
    <m/>
    <m/>
    <m/>
    <m/>
    <m/>
    <m/>
    <m/>
    <m/>
    <m/>
    <m/>
    <m/>
    <m/>
    <m/>
    <m/>
    <m/>
    <m/>
    <m/>
    <m/>
    <m/>
    <m/>
    <m/>
    <m/>
    <m/>
    <m/>
    <m/>
    <m/>
    <m/>
    <m/>
    <m/>
    <m/>
    <m/>
    <m/>
    <m/>
    <m/>
    <s v="0631"/>
    <m/>
    <m/>
    <m/>
    <m/>
    <m/>
    <m/>
    <m/>
    <m/>
    <m/>
    <m/>
    <m/>
    <m/>
    <m/>
    <m/>
    <m/>
    <m/>
    <m/>
    <s v="流动性资产"/>
  </r>
  <r>
    <s v="福建海峡银行福州东大支行(0001)活期存款"/>
    <s v="福建海峡银行福州东大支行(0001)活期存款"/>
    <s v="现金及流动性管理工具"/>
    <s v="活期存款"/>
    <m/>
    <x v="620"/>
    <m/>
    <n v="63.67"/>
    <x v="6906"/>
    <m/>
    <m/>
    <s v="传统"/>
    <m/>
    <m/>
    <m/>
    <m/>
    <m/>
    <m/>
    <m/>
    <m/>
    <m/>
    <m/>
    <m/>
    <m/>
    <m/>
    <m/>
    <m/>
    <m/>
    <m/>
    <m/>
    <m/>
    <m/>
    <m/>
    <m/>
    <m/>
    <m/>
    <m/>
    <m/>
    <m/>
    <m/>
    <m/>
    <m/>
    <m/>
    <m/>
    <m/>
    <m/>
    <m/>
    <s v="0001"/>
    <m/>
    <m/>
    <m/>
    <m/>
    <m/>
    <m/>
    <m/>
    <m/>
    <m/>
    <m/>
    <m/>
    <m/>
    <m/>
    <m/>
    <m/>
    <m/>
    <m/>
    <s v="流动性资产"/>
  </r>
  <r>
    <s v="中国建设银行股份有限公司泉州分行(0571)活期存款"/>
    <s v="中国建设银行股份有限公司泉州分行(0571)活期存款"/>
    <s v="现金及流动性管理工具"/>
    <s v="活期存款"/>
    <m/>
    <x v="1018"/>
    <m/>
    <n v="1862.44"/>
    <x v="6907"/>
    <m/>
    <m/>
    <s v="传统"/>
    <m/>
    <m/>
    <m/>
    <m/>
    <m/>
    <m/>
    <m/>
    <m/>
    <m/>
    <m/>
    <m/>
    <m/>
    <m/>
    <m/>
    <m/>
    <m/>
    <m/>
    <m/>
    <m/>
    <m/>
    <m/>
    <m/>
    <m/>
    <m/>
    <m/>
    <m/>
    <m/>
    <m/>
    <m/>
    <m/>
    <m/>
    <m/>
    <m/>
    <m/>
    <m/>
    <s v="0571"/>
    <m/>
    <m/>
    <m/>
    <m/>
    <m/>
    <m/>
    <m/>
    <m/>
    <m/>
    <m/>
    <m/>
    <m/>
    <m/>
    <m/>
    <m/>
    <m/>
    <m/>
    <s v="流动性资产"/>
  </r>
  <r>
    <s v="中国建设银行合肥城西支行(1293)活期存款"/>
    <s v="中国建设银行合肥城西支行(1293)活期存款"/>
    <s v="现金及流动性管理工具"/>
    <s v="活期存款"/>
    <m/>
    <x v="1018"/>
    <m/>
    <n v="11000"/>
    <x v="6825"/>
    <m/>
    <m/>
    <s v="传统"/>
    <m/>
    <m/>
    <m/>
    <m/>
    <m/>
    <m/>
    <m/>
    <m/>
    <m/>
    <m/>
    <m/>
    <m/>
    <m/>
    <m/>
    <m/>
    <m/>
    <m/>
    <m/>
    <m/>
    <m/>
    <m/>
    <m/>
    <m/>
    <m/>
    <m/>
    <m/>
    <m/>
    <m/>
    <m/>
    <m/>
    <m/>
    <m/>
    <m/>
    <m/>
    <m/>
    <s v="1293"/>
    <m/>
    <m/>
    <m/>
    <m/>
    <m/>
    <m/>
    <m/>
    <m/>
    <m/>
    <m/>
    <m/>
    <m/>
    <m/>
    <m/>
    <m/>
    <m/>
    <m/>
    <s v="流动性资产"/>
  </r>
  <r>
    <s v="中国工商银行合肥市四牌楼支行(8726)活期存款"/>
    <s v="中国工商银行合肥市四牌楼支行(8726)活期存款"/>
    <s v="现金及流动性管理工具"/>
    <s v="活期存款"/>
    <m/>
    <x v="1219"/>
    <m/>
    <n v="1000"/>
    <x v="6681"/>
    <m/>
    <m/>
    <s v="传统"/>
    <m/>
    <m/>
    <m/>
    <m/>
    <m/>
    <m/>
    <m/>
    <m/>
    <m/>
    <m/>
    <m/>
    <m/>
    <m/>
    <m/>
    <m/>
    <m/>
    <m/>
    <m/>
    <m/>
    <m/>
    <m/>
    <m/>
    <m/>
    <m/>
    <m/>
    <m/>
    <m/>
    <m/>
    <m/>
    <m/>
    <m/>
    <m/>
    <m/>
    <m/>
    <m/>
    <s v="8726"/>
    <m/>
    <m/>
    <m/>
    <m/>
    <m/>
    <m/>
    <m/>
    <m/>
    <m/>
    <m/>
    <m/>
    <m/>
    <m/>
    <m/>
    <m/>
    <m/>
    <m/>
    <s v="流动性资产"/>
  </r>
  <r>
    <s v="中国工商银行股份有限公司合肥五里墩支行(0993)活期存款"/>
    <s v="中国工商银行股份有限公司合肥五里墩支行(0993)活期存款"/>
    <s v="现金及流动性管理工具"/>
    <s v="活期存款"/>
    <m/>
    <x v="1219"/>
    <m/>
    <n v="595980"/>
    <x v="6908"/>
    <m/>
    <m/>
    <s v="传统"/>
    <m/>
    <m/>
    <m/>
    <m/>
    <m/>
    <m/>
    <m/>
    <m/>
    <m/>
    <m/>
    <m/>
    <m/>
    <m/>
    <m/>
    <m/>
    <m/>
    <m/>
    <m/>
    <m/>
    <m/>
    <m/>
    <m/>
    <m/>
    <m/>
    <m/>
    <m/>
    <m/>
    <m/>
    <m/>
    <m/>
    <m/>
    <m/>
    <m/>
    <m/>
    <m/>
    <s v="0993"/>
    <m/>
    <m/>
    <m/>
    <m/>
    <m/>
    <m/>
    <m/>
    <m/>
    <m/>
    <m/>
    <m/>
    <m/>
    <m/>
    <m/>
    <m/>
    <m/>
    <m/>
    <s v="流动性资产"/>
  </r>
  <r>
    <s v="中国农业银行合肥瑶海万达支行（6318）活期存款"/>
    <s v="中国农业银行合肥瑶海万达支行（6318）活期存款"/>
    <s v="现金及流动性管理工具"/>
    <s v="活期存款"/>
    <m/>
    <x v="242"/>
    <m/>
    <n v="1754.67"/>
    <x v="6909"/>
    <m/>
    <m/>
    <s v="传统"/>
    <m/>
    <m/>
    <m/>
    <m/>
    <m/>
    <m/>
    <m/>
    <m/>
    <m/>
    <m/>
    <m/>
    <m/>
    <m/>
    <m/>
    <m/>
    <m/>
    <m/>
    <m/>
    <m/>
    <m/>
    <m/>
    <m/>
    <m/>
    <m/>
    <m/>
    <m/>
    <m/>
    <m/>
    <m/>
    <m/>
    <m/>
    <m/>
    <m/>
    <m/>
    <m/>
    <s v="6318"/>
    <m/>
    <m/>
    <m/>
    <m/>
    <m/>
    <m/>
    <m/>
    <m/>
    <m/>
    <m/>
    <m/>
    <m/>
    <m/>
    <m/>
    <m/>
    <m/>
    <m/>
    <s v="流动性资产"/>
  </r>
  <r>
    <s v="中国农业银行合肥瑶海万达支行(7050)活期存款"/>
    <s v="中国农业银行合肥瑶海万达支行(7050)活期存款"/>
    <s v="现金及流动性管理工具"/>
    <s v="活期存款"/>
    <m/>
    <x v="242"/>
    <m/>
    <n v="291000"/>
    <x v="6910"/>
    <m/>
    <m/>
    <s v="传统"/>
    <m/>
    <m/>
    <m/>
    <m/>
    <m/>
    <m/>
    <m/>
    <m/>
    <m/>
    <m/>
    <m/>
    <m/>
    <m/>
    <m/>
    <m/>
    <m/>
    <m/>
    <m/>
    <m/>
    <m/>
    <m/>
    <m/>
    <m/>
    <m/>
    <m/>
    <m/>
    <m/>
    <m/>
    <m/>
    <m/>
    <m/>
    <m/>
    <m/>
    <m/>
    <m/>
    <s v="7050"/>
    <m/>
    <m/>
    <m/>
    <m/>
    <m/>
    <m/>
    <m/>
    <m/>
    <m/>
    <m/>
    <m/>
    <m/>
    <m/>
    <m/>
    <m/>
    <m/>
    <m/>
    <s v="流动性资产"/>
  </r>
  <r>
    <s v="中国银行合肥市梅山路支行(5288)活期存款"/>
    <s v="中国银行合肥市梅山路支行(5288)活期存款"/>
    <s v="现金及流动性管理工具"/>
    <s v="活期存款"/>
    <m/>
    <x v="241"/>
    <m/>
    <n v="2100781.7999999998"/>
    <x v="6911"/>
    <m/>
    <m/>
    <s v="传统"/>
    <m/>
    <m/>
    <m/>
    <m/>
    <m/>
    <m/>
    <m/>
    <m/>
    <m/>
    <m/>
    <m/>
    <m/>
    <m/>
    <m/>
    <m/>
    <m/>
    <m/>
    <m/>
    <m/>
    <m/>
    <m/>
    <m/>
    <m/>
    <m/>
    <m/>
    <m/>
    <m/>
    <m/>
    <m/>
    <m/>
    <m/>
    <m/>
    <m/>
    <m/>
    <m/>
    <s v="5288"/>
    <m/>
    <m/>
    <m/>
    <m/>
    <m/>
    <m/>
    <m/>
    <m/>
    <m/>
    <m/>
    <m/>
    <m/>
    <m/>
    <m/>
    <m/>
    <m/>
    <m/>
    <s v="流动性资产"/>
  </r>
  <r>
    <s v="中国工商银行股份有限公司宿州汴河支行(0942)活期存款"/>
    <s v="中国工商银行股份有限公司宿州汴河支行(0942)活期存款"/>
    <s v="现金及流动性管理工具"/>
    <s v="活期存款"/>
    <m/>
    <x v="1219"/>
    <m/>
    <n v="10636.17"/>
    <x v="6912"/>
    <m/>
    <m/>
    <s v="传统"/>
    <m/>
    <m/>
    <m/>
    <m/>
    <m/>
    <m/>
    <m/>
    <m/>
    <m/>
    <m/>
    <m/>
    <m/>
    <m/>
    <m/>
    <m/>
    <m/>
    <m/>
    <m/>
    <m/>
    <m/>
    <m/>
    <m/>
    <m/>
    <m/>
    <m/>
    <m/>
    <m/>
    <m/>
    <m/>
    <m/>
    <m/>
    <m/>
    <m/>
    <m/>
    <m/>
    <s v="0942"/>
    <m/>
    <m/>
    <m/>
    <m/>
    <m/>
    <m/>
    <m/>
    <m/>
    <m/>
    <m/>
    <m/>
    <m/>
    <m/>
    <m/>
    <m/>
    <m/>
    <m/>
    <s v="流动性资产"/>
  </r>
  <r>
    <s v="中国工商银行股份有限公司滁州丰乐支行(1288)活期存款"/>
    <s v="中国工商银行股份有限公司滁州丰乐支行(1288)活期存款"/>
    <s v="现金及流动性管理工具"/>
    <s v="活期存款"/>
    <m/>
    <x v="1219"/>
    <m/>
    <n v="21981.17"/>
    <x v="6913"/>
    <m/>
    <m/>
    <s v="传统"/>
    <m/>
    <m/>
    <m/>
    <m/>
    <m/>
    <m/>
    <m/>
    <m/>
    <m/>
    <m/>
    <m/>
    <m/>
    <m/>
    <m/>
    <m/>
    <m/>
    <m/>
    <m/>
    <m/>
    <m/>
    <m/>
    <m/>
    <m/>
    <m/>
    <m/>
    <m/>
    <m/>
    <m/>
    <m/>
    <m/>
    <m/>
    <m/>
    <m/>
    <m/>
    <m/>
    <s v="1288"/>
    <m/>
    <m/>
    <m/>
    <m/>
    <m/>
    <m/>
    <m/>
    <m/>
    <m/>
    <m/>
    <m/>
    <m/>
    <m/>
    <m/>
    <m/>
    <m/>
    <m/>
    <s v="流动性资产"/>
  </r>
  <r>
    <s v="中国工商银行股份有限公司芜湖环城路支行(7507)活期存款"/>
    <s v="中国工商银行股份有限公司芜湖环城路支行(7507)活期存款"/>
    <s v="现金及流动性管理工具"/>
    <s v="活期存款"/>
    <m/>
    <x v="1219"/>
    <m/>
    <n v="14237.79"/>
    <x v="6914"/>
    <m/>
    <m/>
    <s v="传统"/>
    <m/>
    <m/>
    <m/>
    <m/>
    <m/>
    <m/>
    <m/>
    <m/>
    <m/>
    <m/>
    <m/>
    <m/>
    <m/>
    <m/>
    <m/>
    <m/>
    <m/>
    <m/>
    <m/>
    <m/>
    <m/>
    <m/>
    <m/>
    <m/>
    <m/>
    <m/>
    <m/>
    <m/>
    <m/>
    <m/>
    <m/>
    <m/>
    <m/>
    <m/>
    <m/>
    <s v="7507"/>
    <m/>
    <m/>
    <m/>
    <m/>
    <m/>
    <m/>
    <m/>
    <m/>
    <m/>
    <m/>
    <m/>
    <m/>
    <m/>
    <m/>
    <m/>
    <m/>
    <m/>
    <s v="流动性资产"/>
  </r>
  <r>
    <s v="招商银行股份有限公司哈尔滨爱建支行（0101）活期存款"/>
    <s v="招商银行股份有限公司哈尔滨爱建支行（0101）活期存款"/>
    <s v="现金及流动性管理工具"/>
    <s v="活期存款"/>
    <m/>
    <x v="576"/>
    <m/>
    <n v="90700.53"/>
    <x v="6915"/>
    <m/>
    <m/>
    <s v="传统"/>
    <m/>
    <m/>
    <m/>
    <m/>
    <m/>
    <m/>
    <m/>
    <m/>
    <m/>
    <m/>
    <m/>
    <m/>
    <m/>
    <m/>
    <m/>
    <m/>
    <m/>
    <m/>
    <m/>
    <m/>
    <m/>
    <m/>
    <m/>
    <m/>
    <m/>
    <m/>
    <m/>
    <m/>
    <m/>
    <m/>
    <m/>
    <m/>
    <m/>
    <m/>
    <m/>
    <s v="0101"/>
    <m/>
    <m/>
    <m/>
    <m/>
    <m/>
    <m/>
    <m/>
    <m/>
    <m/>
    <m/>
    <m/>
    <m/>
    <m/>
    <m/>
    <m/>
    <m/>
    <m/>
    <s v="流动性资产"/>
  </r>
  <r>
    <s v="招商银行哈尔滨分行黄河路支行(0102)活期存款"/>
    <s v="招商银行哈尔滨分行黄河路支行(0102)活期存款"/>
    <s v="现金及流动性管理工具"/>
    <s v="活期存款"/>
    <m/>
    <x v="576"/>
    <m/>
    <n v="1000"/>
    <x v="6681"/>
    <m/>
    <m/>
    <s v="传统"/>
    <m/>
    <m/>
    <m/>
    <m/>
    <m/>
    <m/>
    <m/>
    <m/>
    <m/>
    <m/>
    <m/>
    <m/>
    <m/>
    <m/>
    <m/>
    <m/>
    <m/>
    <m/>
    <m/>
    <m/>
    <m/>
    <m/>
    <m/>
    <m/>
    <m/>
    <m/>
    <m/>
    <m/>
    <m/>
    <m/>
    <m/>
    <m/>
    <m/>
    <m/>
    <m/>
    <s v="0102"/>
    <m/>
    <m/>
    <m/>
    <m/>
    <m/>
    <m/>
    <m/>
    <m/>
    <m/>
    <m/>
    <m/>
    <m/>
    <m/>
    <m/>
    <m/>
    <m/>
    <m/>
    <s v="流动性资产"/>
  </r>
  <r>
    <s v="中国建设银行股份有限公司黑龙江省分行（0043）活期存款"/>
    <s v="中国建设银行股份有限公司黑龙江省分行（0043）活期存款"/>
    <s v="现金及流动性管理工具"/>
    <s v="活期存款"/>
    <m/>
    <x v="1018"/>
    <m/>
    <n v="1000"/>
    <x v="6681"/>
    <m/>
    <m/>
    <s v="传统"/>
    <m/>
    <m/>
    <m/>
    <m/>
    <m/>
    <m/>
    <m/>
    <m/>
    <m/>
    <m/>
    <m/>
    <m/>
    <m/>
    <m/>
    <m/>
    <m/>
    <m/>
    <m/>
    <m/>
    <m/>
    <m/>
    <m/>
    <m/>
    <m/>
    <m/>
    <m/>
    <m/>
    <m/>
    <m/>
    <m/>
    <m/>
    <m/>
    <m/>
    <m/>
    <m/>
    <s v="0043"/>
    <m/>
    <m/>
    <m/>
    <m/>
    <m/>
    <m/>
    <m/>
    <m/>
    <m/>
    <m/>
    <m/>
    <m/>
    <m/>
    <m/>
    <m/>
    <m/>
    <m/>
    <s v="流动性资产"/>
  </r>
  <r>
    <s v="工行哈尔滨开发区支行营业室(6932)活期存款"/>
    <s v="工行哈尔滨开发区支行营业室(6932)活期存款"/>
    <s v="现金及流动性管理工具"/>
    <s v="活期存款"/>
    <m/>
    <x v="1219"/>
    <m/>
    <n v="1000"/>
    <x v="6681"/>
    <m/>
    <m/>
    <s v="传统"/>
    <m/>
    <m/>
    <m/>
    <m/>
    <m/>
    <m/>
    <m/>
    <m/>
    <m/>
    <m/>
    <m/>
    <m/>
    <m/>
    <m/>
    <m/>
    <m/>
    <m/>
    <m/>
    <m/>
    <m/>
    <m/>
    <m/>
    <m/>
    <m/>
    <m/>
    <m/>
    <m/>
    <m/>
    <m/>
    <m/>
    <m/>
    <m/>
    <m/>
    <m/>
    <m/>
    <s v="6932"/>
    <m/>
    <m/>
    <m/>
    <m/>
    <m/>
    <m/>
    <m/>
    <m/>
    <m/>
    <m/>
    <m/>
    <m/>
    <m/>
    <m/>
    <m/>
    <m/>
    <m/>
    <s v="流动性资产"/>
  </r>
  <r>
    <s v="农行哈尔滨三和支行（9917）活期存款"/>
    <s v="农行哈尔滨三和支行（9917）活期存款"/>
    <s v="现金及流动性管理工具"/>
    <s v="活期存款"/>
    <m/>
    <x v="242"/>
    <m/>
    <n v="21000"/>
    <x v="6916"/>
    <m/>
    <m/>
    <s v="传统"/>
    <m/>
    <m/>
    <m/>
    <m/>
    <m/>
    <m/>
    <m/>
    <m/>
    <m/>
    <m/>
    <m/>
    <m/>
    <m/>
    <m/>
    <m/>
    <m/>
    <m/>
    <m/>
    <m/>
    <m/>
    <m/>
    <m/>
    <m/>
    <m/>
    <m/>
    <m/>
    <m/>
    <m/>
    <m/>
    <m/>
    <m/>
    <m/>
    <m/>
    <m/>
    <m/>
    <s v="9917"/>
    <m/>
    <m/>
    <m/>
    <m/>
    <m/>
    <m/>
    <m/>
    <m/>
    <m/>
    <m/>
    <m/>
    <m/>
    <m/>
    <m/>
    <m/>
    <m/>
    <m/>
    <s v="流动性资产"/>
  </r>
  <r>
    <s v="中国银行黑龙江省分行营业部(0501)活期存款"/>
    <s v="中国银行黑龙江省分行营业部(0501)活期存款"/>
    <s v="现金及流动性管理工具"/>
    <s v="活期存款"/>
    <m/>
    <x v="241"/>
    <m/>
    <n v="30875"/>
    <x v="6917"/>
    <m/>
    <m/>
    <s v="传统"/>
    <m/>
    <m/>
    <m/>
    <m/>
    <m/>
    <m/>
    <m/>
    <m/>
    <m/>
    <m/>
    <m/>
    <m/>
    <m/>
    <m/>
    <m/>
    <m/>
    <m/>
    <m/>
    <m/>
    <m/>
    <m/>
    <m/>
    <m/>
    <m/>
    <m/>
    <m/>
    <m/>
    <m/>
    <m/>
    <m/>
    <m/>
    <m/>
    <m/>
    <m/>
    <m/>
    <s v="0501"/>
    <m/>
    <m/>
    <m/>
    <m/>
    <m/>
    <m/>
    <m/>
    <m/>
    <m/>
    <m/>
    <m/>
    <m/>
    <m/>
    <m/>
    <m/>
    <m/>
    <m/>
    <s v="流动性资产"/>
  </r>
  <r>
    <s v="中国工商银行股份有限公司大庆市分行通达支行（2831）活期存款"/>
    <s v="中国工商银行股份有限公司大庆市分行通达支行（2831）活期存款"/>
    <s v="现金及流动性管理工具"/>
    <s v="活期存款"/>
    <m/>
    <x v="1219"/>
    <m/>
    <n v="468.12"/>
    <x v="6918"/>
    <m/>
    <m/>
    <s v="传统"/>
    <m/>
    <m/>
    <m/>
    <m/>
    <m/>
    <m/>
    <m/>
    <m/>
    <m/>
    <m/>
    <m/>
    <m/>
    <m/>
    <m/>
    <m/>
    <m/>
    <m/>
    <m/>
    <m/>
    <m/>
    <m/>
    <m/>
    <m/>
    <m/>
    <m/>
    <m/>
    <m/>
    <m/>
    <m/>
    <m/>
    <m/>
    <m/>
    <m/>
    <m/>
    <m/>
    <s v="2831"/>
    <m/>
    <m/>
    <m/>
    <m/>
    <m/>
    <m/>
    <m/>
    <m/>
    <m/>
    <m/>
    <m/>
    <m/>
    <m/>
    <m/>
    <m/>
    <m/>
    <m/>
    <s v="流动性资产"/>
  </r>
  <r>
    <s v="中国建设银行股份有限公司西安长安路支行（0340）活期存款"/>
    <s v="中国建设银行股份有限公司西安长安路支行（0340）活期存款"/>
    <s v="现金及流动性管理工具"/>
    <s v="活期存款"/>
    <m/>
    <x v="1018"/>
    <m/>
    <n v="40.659999999999997"/>
    <x v="6919"/>
    <m/>
    <m/>
    <s v="传统"/>
    <m/>
    <m/>
    <m/>
    <m/>
    <m/>
    <m/>
    <m/>
    <m/>
    <m/>
    <m/>
    <m/>
    <m/>
    <m/>
    <m/>
    <m/>
    <m/>
    <m/>
    <m/>
    <m/>
    <m/>
    <m/>
    <m/>
    <m/>
    <m/>
    <m/>
    <m/>
    <m/>
    <m/>
    <m/>
    <m/>
    <m/>
    <m/>
    <m/>
    <m/>
    <m/>
    <s v="0340"/>
    <m/>
    <m/>
    <m/>
    <m/>
    <m/>
    <m/>
    <m/>
    <m/>
    <m/>
    <m/>
    <m/>
    <m/>
    <m/>
    <m/>
    <m/>
    <m/>
    <m/>
    <s v="流动性资产"/>
  </r>
  <r>
    <s v="中国工商银行股份有限公司西安电子工业区支行（8166）活期存款"/>
    <s v="中国工商银行股份有限公司西安电子工业区支行（8166）活期存款"/>
    <s v="现金及流动性管理工具"/>
    <s v="活期存款"/>
    <m/>
    <x v="1219"/>
    <m/>
    <n v="2403.2800000000002"/>
    <x v="6920"/>
    <m/>
    <m/>
    <s v="传统"/>
    <m/>
    <m/>
    <m/>
    <m/>
    <m/>
    <m/>
    <m/>
    <m/>
    <m/>
    <m/>
    <m/>
    <m/>
    <m/>
    <m/>
    <m/>
    <m/>
    <m/>
    <m/>
    <m/>
    <m/>
    <m/>
    <m/>
    <m/>
    <m/>
    <m/>
    <m/>
    <m/>
    <m/>
    <m/>
    <m/>
    <m/>
    <m/>
    <m/>
    <m/>
    <m/>
    <s v="8166"/>
    <m/>
    <m/>
    <m/>
    <m/>
    <m/>
    <m/>
    <m/>
    <m/>
    <m/>
    <m/>
    <m/>
    <m/>
    <m/>
    <m/>
    <m/>
    <m/>
    <m/>
    <s v="流动性资产"/>
  </r>
  <r>
    <s v="中国工商银行股份有限公司西安曲江新区新开门支行(9278)活期存款"/>
    <s v="中国工商银行股份有限公司西安曲江新区新开门支行(9278)活期存款"/>
    <s v="现金及流动性管理工具"/>
    <s v="活期存款"/>
    <m/>
    <x v="1219"/>
    <m/>
    <n v="1000"/>
    <x v="6681"/>
    <m/>
    <m/>
    <s v="传统"/>
    <m/>
    <m/>
    <m/>
    <m/>
    <m/>
    <m/>
    <m/>
    <m/>
    <m/>
    <m/>
    <m/>
    <m/>
    <m/>
    <m/>
    <m/>
    <m/>
    <m/>
    <m/>
    <m/>
    <m/>
    <m/>
    <m/>
    <m/>
    <m/>
    <m/>
    <m/>
    <m/>
    <m/>
    <m/>
    <m/>
    <m/>
    <m/>
    <m/>
    <m/>
    <m/>
    <s v="9278"/>
    <m/>
    <m/>
    <m/>
    <m/>
    <m/>
    <m/>
    <m/>
    <m/>
    <m/>
    <m/>
    <m/>
    <m/>
    <m/>
    <m/>
    <m/>
    <m/>
    <m/>
    <s v="流动性资产"/>
  </r>
  <r>
    <s v="中国民生银行西安高新开发区支行(5945)活期存款"/>
    <s v="中国民生银行西安高新开发区支行(5945)活期存款"/>
    <s v="现金及流动性管理工具"/>
    <s v="活期存款"/>
    <m/>
    <x v="1208"/>
    <m/>
    <n v="850.25"/>
    <x v="6921"/>
    <m/>
    <m/>
    <s v="传统"/>
    <m/>
    <m/>
    <m/>
    <m/>
    <m/>
    <m/>
    <m/>
    <m/>
    <m/>
    <m/>
    <m/>
    <m/>
    <m/>
    <m/>
    <m/>
    <m/>
    <m/>
    <m/>
    <m/>
    <m/>
    <m/>
    <m/>
    <m/>
    <m/>
    <m/>
    <m/>
    <m/>
    <m/>
    <m/>
    <m/>
    <m/>
    <m/>
    <m/>
    <m/>
    <m/>
    <s v="5945"/>
    <m/>
    <m/>
    <m/>
    <m/>
    <m/>
    <m/>
    <m/>
    <m/>
    <m/>
    <m/>
    <m/>
    <m/>
    <m/>
    <m/>
    <m/>
    <m/>
    <m/>
    <s v="流动性资产"/>
  </r>
  <r>
    <s v="中国农业银行股份有限公司西安高新四路支行(6625)活期存款"/>
    <s v="中国农业银行股份有限公司西安高新四路支行(6625)活期存款"/>
    <s v="现金及流动性管理工具"/>
    <s v="活期存款"/>
    <m/>
    <x v="242"/>
    <m/>
    <n v="1000"/>
    <x v="6681"/>
    <m/>
    <m/>
    <s v="传统"/>
    <m/>
    <m/>
    <m/>
    <m/>
    <m/>
    <m/>
    <m/>
    <m/>
    <m/>
    <m/>
    <m/>
    <m/>
    <m/>
    <m/>
    <m/>
    <m/>
    <m/>
    <m/>
    <m/>
    <m/>
    <m/>
    <m/>
    <m/>
    <m/>
    <m/>
    <m/>
    <m/>
    <m/>
    <m/>
    <m/>
    <m/>
    <m/>
    <m/>
    <m/>
    <m/>
    <s v="6625"/>
    <m/>
    <m/>
    <m/>
    <m/>
    <m/>
    <m/>
    <m/>
    <m/>
    <m/>
    <m/>
    <m/>
    <m/>
    <m/>
    <m/>
    <m/>
    <m/>
    <m/>
    <s v="流动性资产"/>
  </r>
  <r>
    <s v="中国银行西安二环世纪星支行（8568）活期存款"/>
    <s v="中国银行西安二环世纪星支行（8568）活期存款"/>
    <s v="现金及流动性管理工具"/>
    <s v="活期存款"/>
    <m/>
    <x v="241"/>
    <m/>
    <n v="970"/>
    <x v="6903"/>
    <m/>
    <m/>
    <s v="传统"/>
    <m/>
    <m/>
    <m/>
    <m/>
    <m/>
    <m/>
    <m/>
    <m/>
    <m/>
    <m/>
    <m/>
    <m/>
    <m/>
    <m/>
    <m/>
    <m/>
    <m/>
    <m/>
    <m/>
    <m/>
    <m/>
    <m/>
    <m/>
    <m/>
    <m/>
    <m/>
    <m/>
    <m/>
    <m/>
    <m/>
    <m/>
    <m/>
    <m/>
    <m/>
    <m/>
    <s v="8568"/>
    <m/>
    <m/>
    <m/>
    <m/>
    <m/>
    <m/>
    <m/>
    <m/>
    <m/>
    <m/>
    <m/>
    <m/>
    <m/>
    <m/>
    <m/>
    <m/>
    <m/>
    <s v="流动性资产"/>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9BF6F1-2CE9-453A-84BC-B32E172B03D4}" name="数据透视表2" cacheId="12"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chartFormat="1">
  <location ref="A3:A1255" firstHeaderRow="1" firstDataRow="1" firstDataCol="1"/>
  <pivotFields count="66">
    <pivotField showAll="0"/>
    <pivotField showAll="0"/>
    <pivotField showAll="0"/>
    <pivotField showAll="0"/>
    <pivotField showAll="0"/>
    <pivotField axis="axisRow" showAll="0">
      <items count="1252">
        <item x="803"/>
        <item x="575"/>
        <item x="904"/>
        <item x="943"/>
        <item x="583"/>
        <item x="464"/>
        <item x="150"/>
        <item x="850"/>
        <item x="294"/>
        <item x="771"/>
        <item x="566"/>
        <item x="509"/>
        <item x="270"/>
        <item x="480"/>
        <item x="440"/>
        <item x="521"/>
        <item x="955"/>
        <item x="198"/>
        <item x="17"/>
        <item x="761"/>
        <item x="960"/>
        <item x="249"/>
        <item x="668"/>
        <item x="463"/>
        <item x="562"/>
        <item x="852"/>
        <item x="853"/>
        <item x="163"/>
        <item x="460"/>
        <item x="590"/>
        <item x="833"/>
        <item x="1080"/>
        <item x="855"/>
        <item x="524"/>
        <item x="704"/>
        <item x="548"/>
        <item x="288"/>
        <item x="615"/>
        <item x="616"/>
        <item x="290"/>
        <item x="726"/>
        <item x="1222"/>
        <item x="248"/>
        <item x="758"/>
        <item x="608"/>
        <item x="158"/>
        <item x="109"/>
        <item x="1085"/>
        <item x="1081"/>
        <item x="217"/>
        <item x="322"/>
        <item x="1104"/>
        <item x="675"/>
        <item x="970"/>
        <item x="605"/>
        <item x="964"/>
        <item x="826"/>
        <item x="1100"/>
        <item x="635"/>
        <item x="881"/>
        <item x="606"/>
        <item x="818"/>
        <item x="1150"/>
        <item x="471"/>
        <item x="541"/>
        <item x="596"/>
        <item x="914"/>
        <item x="950"/>
        <item x="232"/>
        <item x="468"/>
        <item x="897"/>
        <item x="147"/>
        <item x="808"/>
        <item x="640"/>
        <item x="713"/>
        <item x="1198"/>
        <item x="191"/>
        <item x="1199"/>
        <item x="1207"/>
        <item x="889"/>
        <item x="875"/>
        <item x="425"/>
        <item x="15"/>
        <item x="172"/>
        <item x="1073"/>
        <item x="1162"/>
        <item x="1166"/>
        <item x="60"/>
        <item x="843"/>
        <item x="837"/>
        <item x="324"/>
        <item x="140"/>
        <item x="412"/>
        <item x="695"/>
        <item x="728"/>
        <item x="1203"/>
        <item x="54"/>
        <item x="865"/>
        <item x="1074"/>
        <item x="1246"/>
        <item x="1209"/>
        <item x="1245"/>
        <item x="46"/>
        <item x="85"/>
        <item x="630"/>
        <item x="665"/>
        <item x="237"/>
        <item x="1110"/>
        <item x="344"/>
        <item x="122"/>
        <item x="1055"/>
        <item x="58"/>
        <item x="472"/>
        <item x="177"/>
        <item x="710"/>
        <item x="407"/>
        <item x="992"/>
        <item x="1216"/>
        <item x="1023"/>
        <item x="544"/>
        <item x="388"/>
        <item x="1232"/>
        <item x="1190"/>
        <item x="228"/>
        <item x="922"/>
        <item x="1176"/>
        <item x="64"/>
        <item x="307"/>
        <item x="310"/>
        <item x="700"/>
        <item x="824"/>
        <item x="991"/>
        <item x="721"/>
        <item x="1244"/>
        <item x="494"/>
        <item x="67"/>
        <item x="1036"/>
        <item x="775"/>
        <item x="807"/>
        <item x="1223"/>
        <item x="29"/>
        <item x="768"/>
        <item x="767"/>
        <item x="1016"/>
        <item x="923"/>
        <item x="49"/>
        <item x="1024"/>
        <item x="263"/>
        <item x="620"/>
        <item x="619"/>
        <item x="1128"/>
        <item x="171"/>
        <item x="1134"/>
        <item x="572"/>
        <item x="670"/>
        <item x="1012"/>
        <item x="835"/>
        <item x="982"/>
        <item x="149"/>
        <item x="257"/>
        <item x="1211"/>
        <item x="1103"/>
        <item x="1102"/>
        <item x="801"/>
        <item x="390"/>
        <item x="1021"/>
        <item x="295"/>
        <item x="1105"/>
        <item x="23"/>
        <item x="33"/>
        <item x="314"/>
        <item x="408"/>
        <item x="275"/>
        <item x="326"/>
        <item x="861"/>
        <item x="836"/>
        <item x="202"/>
        <item x="1008"/>
        <item x="377"/>
        <item x="1165"/>
        <item x="289"/>
        <item x="672"/>
        <item x="405"/>
        <item x="774"/>
        <item x="759"/>
        <item x="564"/>
        <item x="1226"/>
        <item x="938"/>
        <item x="725"/>
        <item x="934"/>
        <item x="370"/>
        <item x="1213"/>
        <item x="428"/>
        <item x="971"/>
        <item x="627"/>
        <item x="1187"/>
        <item x="663"/>
        <item x="447"/>
        <item x="423"/>
        <item x="533"/>
        <item x="349"/>
        <item x="1195"/>
        <item x="1206"/>
        <item x="912"/>
        <item x="749"/>
        <item x="676"/>
        <item x="74"/>
        <item x="1210"/>
        <item x="118"/>
        <item x="1164"/>
        <item x="1142"/>
        <item x="87"/>
        <item x="974"/>
        <item x="579"/>
        <item x="680"/>
        <item x="536"/>
        <item x="306"/>
        <item x="846"/>
        <item x="1033"/>
        <item x="814"/>
        <item x="247"/>
        <item x="547"/>
        <item x="716"/>
        <item x="999"/>
        <item x="603"/>
        <item x="251"/>
        <item x="427"/>
        <item x="187"/>
        <item x="598"/>
        <item x="686"/>
        <item x="260"/>
        <item x="203"/>
        <item x="131"/>
        <item x="651"/>
        <item x="274"/>
        <item x="69"/>
        <item x="782"/>
        <item x="976"/>
        <item x="219"/>
        <item x="240"/>
        <item x="212"/>
        <item x="966"/>
        <item x="415"/>
        <item x="184"/>
        <item x="988"/>
        <item x="963"/>
        <item x="1228"/>
        <item x="429"/>
        <item x="500"/>
        <item x="329"/>
        <item x="983"/>
        <item x="757"/>
        <item x="602"/>
        <item x="874"/>
        <item x="1248"/>
        <item x="376"/>
        <item x="409"/>
        <item x="334"/>
        <item x="268"/>
        <item x="1031"/>
        <item x="466"/>
        <item x="443"/>
        <item x="404"/>
        <item x="304"/>
        <item x="400"/>
        <item x="582"/>
        <item x="453"/>
        <item x="709"/>
        <item x="173"/>
        <item x="720"/>
        <item x="849"/>
        <item x="750"/>
        <item x="832"/>
        <item x="685"/>
        <item x="398"/>
        <item x="9"/>
        <item x="1229"/>
        <item x="633"/>
        <item x="884"/>
        <item x="595"/>
        <item x="506"/>
        <item x="356"/>
        <item x="557"/>
        <item x="110"/>
        <item x="11"/>
        <item x="143"/>
        <item x="858"/>
        <item x="917"/>
        <item x="10"/>
        <item x="1225"/>
        <item x="393"/>
        <item x="542"/>
        <item x="873"/>
        <item x="1172"/>
        <item x="169"/>
        <item x="998"/>
        <item x="93"/>
        <item x="790"/>
        <item x="195"/>
        <item x="600"/>
        <item x="436"/>
        <item x="255"/>
        <item x="1072"/>
        <item x="99"/>
        <item x="1076"/>
        <item x="1230"/>
        <item x="302"/>
        <item x="446"/>
        <item x="455"/>
        <item x="340"/>
        <item x="25"/>
        <item x="424"/>
        <item x="519"/>
        <item x="1141"/>
        <item x="729"/>
        <item x="301"/>
        <item x="869"/>
        <item x="1186"/>
        <item x="698"/>
        <item x="483"/>
        <item x="553"/>
        <item x="611"/>
        <item x="919"/>
        <item x="1056"/>
        <item x="926"/>
        <item x="647"/>
        <item x="921"/>
        <item x="345"/>
        <item x="666"/>
        <item x="961"/>
        <item x="444"/>
        <item x="614"/>
        <item x="708"/>
        <item x="1042"/>
        <item x="279"/>
        <item x="197"/>
        <item x="373"/>
        <item x="1041"/>
        <item x="1093"/>
        <item x="1096"/>
        <item x="234"/>
        <item x="1088"/>
        <item x="1091"/>
        <item x="1089"/>
        <item x="1224"/>
        <item x="1090"/>
        <item x="984"/>
        <item x="253"/>
        <item x="116"/>
        <item x="24"/>
        <item x="168"/>
        <item x="1051"/>
        <item x="796"/>
        <item x="1147"/>
        <item x="45"/>
        <item x="229"/>
        <item x="1144"/>
        <item x="105"/>
        <item x="1169"/>
        <item x="1156"/>
        <item x="1239"/>
        <item x="348"/>
        <item x="1098"/>
        <item x="462"/>
        <item x="942"/>
        <item x="1057"/>
        <item x="176"/>
        <item x="1063"/>
        <item x="451"/>
        <item x="641"/>
        <item x="754"/>
        <item x="1158"/>
        <item x="683"/>
        <item x="98"/>
        <item x="426"/>
        <item x="1236"/>
        <item x="1148"/>
        <item x="245"/>
        <item x="261"/>
        <item x="592"/>
        <item x="144"/>
        <item x="776"/>
        <item x="338"/>
        <item x="535"/>
        <item x="401"/>
        <item x="196"/>
        <item x="1095"/>
        <item x="165"/>
        <item x="822"/>
        <item x="1243"/>
        <item x="1052"/>
        <item x="838"/>
        <item x="1120"/>
        <item x="458"/>
        <item x="299"/>
        <item x="454"/>
        <item x="1220"/>
        <item x="83"/>
        <item x="906"/>
        <item x="123"/>
        <item x="367"/>
        <item x="431"/>
        <item x="166"/>
        <item x="520"/>
        <item x="994"/>
        <item x="972"/>
        <item x="432"/>
        <item x="333"/>
        <item x="1133"/>
        <item x="1026"/>
        <item x="791"/>
        <item x="545"/>
        <item x="770"/>
        <item x="360"/>
        <item x="1137"/>
        <item x="386"/>
        <item x="77"/>
        <item x="823"/>
        <item x="586"/>
        <item x="561"/>
        <item x="309"/>
        <item x="587"/>
        <item x="702"/>
        <item x="514"/>
        <item x="671"/>
        <item x="125"/>
        <item x="337"/>
        <item x="181"/>
        <item x="1111"/>
        <item x="111"/>
        <item x="341"/>
        <item x="271"/>
        <item x="977"/>
        <item x="41"/>
        <item x="531"/>
        <item x="769"/>
        <item x="414"/>
        <item x="1238"/>
        <item x="300"/>
        <item x="679"/>
        <item x="723"/>
        <item x="975"/>
        <item x="880"/>
        <item x="311"/>
        <item x="1114"/>
        <item x="244"/>
        <item x="1217"/>
        <item x="490"/>
        <item x="756"/>
        <item x="811"/>
        <item x="745"/>
        <item x="79"/>
        <item x="108"/>
        <item x="100"/>
        <item x="354"/>
        <item x="1192"/>
        <item x="512"/>
        <item x="1046"/>
        <item x="748"/>
        <item x="475"/>
        <item x="896"/>
        <item x="129"/>
        <item x="384"/>
        <item x="799"/>
        <item x="634"/>
        <item x="325"/>
        <item x="106"/>
        <item x="1087"/>
        <item x="1108"/>
        <item x="931"/>
        <item x="607"/>
        <item x="153"/>
        <item x="820"/>
        <item x="193"/>
        <item x="357"/>
        <item x="501"/>
        <item x="1112"/>
        <item x="1028"/>
        <item x="707"/>
        <item x="690"/>
        <item x="730"/>
        <item x="662"/>
        <item x="692"/>
        <item x="1027"/>
        <item x="1234"/>
        <item x="1113"/>
        <item x="1122"/>
        <item x="1152"/>
        <item x="28"/>
        <item x="1146"/>
        <item x="866"/>
        <item x="1241"/>
        <item x="1126"/>
        <item x="102"/>
        <item x="1037"/>
        <item x="1235"/>
        <item x="646"/>
        <item x="276"/>
        <item x="1215"/>
        <item x="1109"/>
        <item x="492"/>
        <item x="457"/>
        <item x="715"/>
        <item x="296"/>
        <item x="664"/>
        <item x="382"/>
        <item x="335"/>
        <item x="53"/>
        <item x="1183"/>
        <item x="73"/>
        <item x="1053"/>
        <item x="121"/>
        <item x="27"/>
        <item x="92"/>
        <item x="800"/>
        <item x="94"/>
        <item x="684"/>
        <item x="1218"/>
        <item x="265"/>
        <item x="1184"/>
        <item x="115"/>
        <item x="293"/>
        <item x="22"/>
        <item x="1151"/>
        <item x="363"/>
        <item x="231"/>
        <item x="385"/>
        <item x="860"/>
        <item x="277"/>
        <item x="980"/>
        <item x="342"/>
        <item x="949"/>
        <item x="1050"/>
        <item x="626"/>
        <item x="258"/>
        <item x="1043"/>
        <item x="61"/>
        <item x="1106"/>
        <item x="63"/>
        <item x="81"/>
        <item x="863"/>
        <item x="420"/>
        <item x="316"/>
        <item x="937"/>
        <item x="597"/>
        <item x="1140"/>
        <item x="810"/>
        <item x="696"/>
        <item x="1200"/>
        <item x="252"/>
        <item x="1131"/>
        <item x="364"/>
        <item x="752"/>
        <item x="741"/>
        <item x="266"/>
        <item x="141"/>
        <item x="530"/>
        <item x="387"/>
        <item x="130"/>
        <item x="186"/>
        <item x="1020"/>
        <item x="246"/>
        <item x="272"/>
        <item x="174"/>
        <item x="565"/>
        <item x="126"/>
        <item x="891"/>
        <item x="688"/>
        <item x="862"/>
        <item x="1173"/>
        <item x="1179"/>
        <item x="958"/>
        <item x="793"/>
        <item x="655"/>
        <item x="997"/>
        <item x="787"/>
        <item x="502"/>
        <item x="283"/>
        <item x="632"/>
        <item x="523"/>
        <item x="312"/>
        <item x="727"/>
        <item x="230"/>
        <item x="845"/>
        <item x="402"/>
        <item x="532"/>
        <item x="809"/>
        <item x="418"/>
        <item x="1231"/>
        <item x="543"/>
        <item x="399"/>
        <item x="657"/>
        <item x="581"/>
        <item x="496"/>
        <item x="693"/>
        <item x="413"/>
        <item x="797"/>
        <item x="510"/>
        <item x="1058"/>
        <item x="4"/>
        <item x="107"/>
        <item x="1180"/>
        <item x="744"/>
        <item x="1032"/>
        <item x="951"/>
        <item x="631"/>
        <item x="62"/>
        <item x="128"/>
        <item x="76"/>
        <item x="940"/>
        <item x="1197"/>
        <item x="1201"/>
        <item x="870"/>
        <item x="1047"/>
        <item x="876"/>
        <item x="134"/>
        <item x="593"/>
        <item x="1066"/>
        <item x="86"/>
        <item x="1170"/>
        <item x="831"/>
        <item x="829"/>
        <item x="513"/>
        <item x="637"/>
        <item x="878"/>
        <item x="1247"/>
        <item x="507"/>
        <item x="254"/>
        <item x="540"/>
        <item x="609"/>
        <item x="588"/>
        <item x="291"/>
        <item x="879"/>
        <item x="979"/>
        <item x="101"/>
        <item x="336"/>
        <item x="1167"/>
        <item x="450"/>
        <item x="1161"/>
        <item x="389"/>
        <item x="1174"/>
        <item x="442"/>
        <item x="142"/>
        <item x="1000"/>
        <item x="682"/>
        <item x="844"/>
        <item x="516"/>
        <item x="962"/>
        <item x="816"/>
        <item x="883"/>
        <item x="827"/>
        <item x="430"/>
        <item x="391"/>
        <item x="857"/>
        <item x="313"/>
        <item x="739"/>
        <item x="952"/>
        <item x="577"/>
        <item x="1127"/>
        <item x="485"/>
        <item x="871"/>
        <item x="481"/>
        <item x="563"/>
        <item x="160"/>
        <item x="736"/>
        <item x="1019"/>
        <item x="355"/>
        <item x="652"/>
        <item x="222"/>
        <item x="435"/>
        <item x="735"/>
        <item x="653"/>
        <item x="847"/>
        <item x="51"/>
        <item x="753"/>
        <item x="482"/>
        <item x="35"/>
        <item x="1143"/>
        <item x="282"/>
        <item x="1214"/>
        <item x="1149"/>
        <item x="459"/>
        <item x="612"/>
        <item x="3"/>
        <item x="777"/>
        <item x="933"/>
        <item x="895"/>
        <item x="987"/>
        <item x="552"/>
        <item x="1034"/>
        <item x="361"/>
        <item x="813"/>
        <item x="890"/>
        <item x="214"/>
        <item x="872"/>
        <item x="280"/>
        <item x="722"/>
        <item x="517"/>
        <item x="734"/>
        <item x="1040"/>
        <item x="959"/>
        <item x="366"/>
        <item x="365"/>
        <item x="864"/>
        <item x="703"/>
        <item x="772"/>
        <item x="780"/>
        <item x="484"/>
        <item x="894"/>
        <item x="928"/>
        <item x="784"/>
        <item x="223"/>
        <item x="856"/>
        <item x="505"/>
        <item x="1221"/>
        <item x="1030"/>
        <item x="226"/>
        <item x="965"/>
        <item x="368"/>
        <item x="773"/>
        <item x="560"/>
        <item x="225"/>
        <item x="783"/>
        <item x="498"/>
        <item x="1002"/>
        <item x="819"/>
        <item x="227"/>
        <item x="308"/>
        <item x="981"/>
        <item x="262"/>
        <item x="554"/>
        <item x="589"/>
        <item x="537"/>
        <item x="1059"/>
        <item x="351"/>
        <item x="1062"/>
        <item x="1237"/>
        <item x="618"/>
        <item x="939"/>
        <item x="527"/>
        <item x="352"/>
        <item x="573"/>
        <item x="848"/>
        <item x="953"/>
        <item x="624"/>
        <item x="903"/>
        <item x="133"/>
        <item x="479"/>
        <item x="379"/>
        <item x="899"/>
        <item x="278"/>
        <item x="330"/>
        <item x="570"/>
        <item x="380"/>
        <item x="343"/>
        <item x="269"/>
        <item x="403"/>
        <item x="724"/>
        <item x="815"/>
        <item x="945"/>
        <item x="1022"/>
        <item x="353"/>
        <item x="551"/>
        <item x="497"/>
        <item x="448"/>
        <item x="529"/>
        <item x="625"/>
        <item x="691"/>
        <item x="320"/>
        <item x="719"/>
        <item x="205"/>
        <item x="660"/>
        <item x="410"/>
        <item x="694"/>
        <item x="706"/>
        <item x="859"/>
        <item x="887"/>
        <item x="699"/>
        <item x="669"/>
        <item x="488"/>
        <item x="621"/>
        <item x="1205"/>
        <item x="1250"/>
        <item x="898"/>
        <item x="478"/>
        <item x="416"/>
        <item x="1101"/>
        <item x="1212"/>
        <item x="1249"/>
        <item x="381"/>
        <item x="441"/>
        <item x="1082"/>
        <item x="138"/>
        <item x="1157"/>
        <item x="1163"/>
        <item x="491"/>
        <item x="546"/>
        <item x="763"/>
        <item x="8"/>
        <item x="511"/>
        <item x="929"/>
        <item x="888"/>
        <item x="189"/>
        <item x="1084"/>
        <item x="224"/>
        <item x="525"/>
        <item x="886"/>
        <item x="731"/>
        <item x="327"/>
        <item x="487"/>
        <item x="674"/>
        <item x="445"/>
        <item x="1083"/>
        <item x="893"/>
        <item x="417"/>
        <item x="286"/>
        <item x="434"/>
        <item x="821"/>
        <item x="714"/>
        <item x="411"/>
        <item x="711"/>
        <item x="504"/>
        <item x="433"/>
        <item x="182"/>
        <item x="48"/>
        <item x="47"/>
        <item x="6"/>
        <item x="1160"/>
        <item x="591"/>
        <item x="287"/>
        <item x="673"/>
        <item x="1065"/>
        <item x="43"/>
        <item x="84"/>
        <item x="170"/>
        <item x="80"/>
        <item x="175"/>
        <item x="697"/>
        <item x="798"/>
        <item x="841"/>
        <item x="369"/>
        <item x="2"/>
        <item x="1119"/>
        <item x="743"/>
        <item x="996"/>
        <item x="515"/>
        <item x="114"/>
        <item x="91"/>
        <item x="1049"/>
        <item x="19"/>
        <item x="1136"/>
        <item x="18"/>
        <item x="178"/>
        <item x="90"/>
        <item x="1191"/>
        <item x="578"/>
        <item x="656"/>
        <item x="72"/>
        <item x="932"/>
        <item x="661"/>
        <item x="986"/>
        <item x="658"/>
        <item x="788"/>
        <item x="474"/>
        <item x="422"/>
        <item x="470"/>
        <item x="936"/>
        <item x="687"/>
        <item x="1194"/>
        <item x="132"/>
        <item x="973"/>
        <item x="439"/>
        <item x="292"/>
        <item x="785"/>
        <item x="650"/>
        <item x="119"/>
        <item x="1054"/>
        <item x="59"/>
        <item x="5"/>
        <item x="907"/>
        <item x="112"/>
        <item x="1125"/>
        <item x="1123"/>
        <item x="567"/>
        <item x="238"/>
        <item x="1204"/>
        <item x="264"/>
        <item x="956"/>
        <item x="161"/>
        <item x="148"/>
        <item x="601"/>
        <item x="762"/>
        <item x="792"/>
        <item x="159"/>
        <item x="1242"/>
        <item x="569"/>
        <item x="559"/>
        <item x="236"/>
        <item x="930"/>
        <item x="358"/>
        <item x="346"/>
        <item x="1079"/>
        <item x="305"/>
        <item x="1155"/>
        <item x="75"/>
        <item x="1121"/>
        <item x="71"/>
        <item x="82"/>
        <item x="1233"/>
        <item x="851"/>
        <item x="1132"/>
        <item x="20"/>
        <item x="1048"/>
        <item x="284"/>
        <item x="104"/>
        <item x="718"/>
        <item x="539"/>
        <item x="124"/>
        <item x="1118"/>
        <item x="1182"/>
        <item x="1175"/>
        <item x="599"/>
        <item x="995"/>
        <item x="571"/>
        <item x="1067"/>
        <item x="1193"/>
        <item x="155"/>
        <item x="642"/>
        <item x="250"/>
        <item x="1159"/>
        <item x="256"/>
        <item x="639"/>
        <item x="594"/>
        <item x="117"/>
        <item x="1060"/>
        <item x="1077"/>
        <item x="139"/>
        <item x="137"/>
        <item x="328"/>
        <item x="331"/>
        <item x="1094"/>
        <item x="183"/>
        <item x="378"/>
        <item x="908"/>
        <item x="522"/>
        <item x="1138"/>
        <item x="1129"/>
        <item x="467"/>
        <item x="840"/>
        <item x="528"/>
        <item x="705"/>
        <item x="1177"/>
        <item x="259"/>
        <item x="78"/>
        <item x="179"/>
        <item x="1086"/>
        <item x="947"/>
        <item x="1068"/>
        <item x="732"/>
        <item x="915"/>
        <item x="39"/>
        <item x="1181"/>
        <item x="916"/>
        <item x="56"/>
        <item x="57"/>
        <item x="649"/>
        <item x="834"/>
        <item x="362"/>
        <item x="192"/>
        <item x="1196"/>
        <item x="1092"/>
        <item x="1097"/>
        <item x="339"/>
        <item x="1035"/>
        <item x="957"/>
        <item x="1178"/>
        <item x="1145"/>
        <item x="1"/>
        <item x="1171"/>
        <item x="954"/>
        <item x="526"/>
        <item x="419"/>
        <item x="315"/>
        <item x="298"/>
        <item x="1107"/>
        <item x="66"/>
        <item x="978"/>
        <item x="659"/>
        <item x="1061"/>
        <item x="742"/>
        <item x="1168"/>
        <item x="392"/>
        <item x="65"/>
        <item x="868"/>
        <item x="789"/>
        <item x="162"/>
        <item x="629"/>
        <item x="486"/>
        <item x="765"/>
        <item x="476"/>
        <item x="643"/>
        <item x="946"/>
        <item x="645"/>
        <item x="654"/>
        <item x="854"/>
        <item x="1240"/>
        <item x="30"/>
        <item x="760"/>
        <item x="1004"/>
        <item x="911"/>
        <item x="96"/>
        <item x="1124"/>
        <item x="779"/>
        <item x="503"/>
        <item x="913"/>
        <item x="89"/>
        <item x="717"/>
        <item x="95"/>
        <item x="199"/>
        <item x="204"/>
        <item x="648"/>
        <item x="920"/>
        <item x="576"/>
        <item x="374"/>
        <item x="421"/>
        <item x="151"/>
        <item x="585"/>
        <item x="927"/>
        <item x="1025"/>
        <item x="740"/>
        <item x="239"/>
        <item x="273"/>
        <item x="944"/>
        <item x="574"/>
        <item x="1139"/>
        <item x="42"/>
        <item x="712"/>
        <item x="267"/>
        <item x="751"/>
        <item x="534"/>
        <item x="828"/>
        <item x="449"/>
        <item x="948"/>
        <item x="746"/>
        <item x="499"/>
        <item x="437"/>
        <item x="375"/>
        <item x="383"/>
        <item x="678"/>
        <item x="925"/>
        <item x="825"/>
        <item x="12"/>
        <item x="935"/>
        <item x="839"/>
        <item x="924"/>
        <item x="550"/>
        <item x="667"/>
        <item x="830"/>
        <item x="549"/>
        <item x="473"/>
        <item x="456"/>
        <item x="733"/>
        <item x="842"/>
        <item x="518"/>
        <item x="332"/>
        <item x="558"/>
        <item x="610"/>
        <item x="689"/>
        <item x="1064"/>
        <item x="882"/>
        <item x="1014"/>
        <item x="7"/>
        <item x="40"/>
        <item x="36"/>
        <item x="38"/>
        <item x="1029"/>
        <item x="628"/>
        <item x="157"/>
        <item x="211"/>
        <item x="208"/>
        <item x="967"/>
        <item x="617"/>
        <item x="1045"/>
        <item x="152"/>
        <item x="969"/>
        <item x="812"/>
        <item x="216"/>
        <item x="213"/>
        <item x="452"/>
        <item x="461"/>
        <item x="209"/>
        <item x="795"/>
        <item x="359"/>
        <item x="146"/>
        <item x="145"/>
        <item x="1219"/>
        <item x="243"/>
        <item x="37"/>
        <item x="1010"/>
        <item x="941"/>
        <item x="623"/>
        <item x="372"/>
        <item x="303"/>
        <item x="317"/>
        <item x="989"/>
        <item x="469"/>
        <item x="207"/>
        <item x="220"/>
        <item x="190"/>
        <item x="210"/>
        <item x="235"/>
        <item x="200"/>
        <item x="1018"/>
        <item x="350"/>
        <item x="201"/>
        <item x="395"/>
        <item x="477"/>
        <item x="885"/>
        <item x="1185"/>
        <item x="281"/>
        <item x="738"/>
        <item x="396"/>
        <item x="1001"/>
        <item x="1208"/>
        <item x="206"/>
        <item x="318"/>
        <item x="1013"/>
        <item x="156"/>
        <item x="242"/>
        <item x="1071"/>
        <item x="804"/>
        <item x="584"/>
        <item x="805"/>
        <item x="990"/>
        <item x="555"/>
        <item x="737"/>
        <item x="1011"/>
        <item x="233"/>
        <item x="622"/>
        <item x="802"/>
        <item x="1038"/>
        <item x="644"/>
        <item x="1006"/>
        <item x="1003"/>
        <item x="347"/>
        <item x="867"/>
        <item x="241"/>
        <item x="394"/>
        <item x="1099"/>
        <item x="215"/>
        <item x="902"/>
        <item x="221"/>
        <item x="636"/>
        <item x="321"/>
        <item x="794"/>
        <item x="1007"/>
        <item x="218"/>
        <item x="1015"/>
        <item x="556"/>
        <item x="1009"/>
        <item x="613"/>
        <item x="465"/>
        <item x="755"/>
        <item x="786"/>
        <item x="985"/>
        <item x="638"/>
        <item x="781"/>
        <item x="493"/>
        <item x="0"/>
        <item x="766"/>
        <item x="495"/>
        <item x="508"/>
        <item x="764"/>
        <item x="323"/>
        <item x="297"/>
        <item x="905"/>
        <item x="778"/>
        <item x="677"/>
        <item x="747"/>
        <item x="438"/>
        <item x="489"/>
        <item x="900"/>
        <item x="1189"/>
        <item x="1039"/>
        <item x="135"/>
        <item x="136"/>
        <item x="806"/>
        <item x="993"/>
        <item x="406"/>
        <item x="1044"/>
        <item x="319"/>
        <item x="901"/>
        <item x="580"/>
        <item x="1070"/>
        <item x="1005"/>
        <item x="194"/>
        <item x="1069"/>
        <item x="1017"/>
        <item x="568"/>
        <item x="817"/>
        <item x="34"/>
        <item x="113"/>
        <item x="21"/>
        <item x="32"/>
        <item x="26"/>
        <item x="180"/>
        <item x="1078"/>
        <item x="371"/>
        <item x="68"/>
        <item x="50"/>
        <item x="968"/>
        <item x="681"/>
        <item x="1154"/>
        <item x="44"/>
        <item x="14"/>
        <item x="97"/>
        <item x="16"/>
        <item x="127"/>
        <item x="1188"/>
        <item x="55"/>
        <item x="164"/>
        <item x="1115"/>
        <item x="1116"/>
        <item x="13"/>
        <item x="31"/>
        <item x="285"/>
        <item x="909"/>
        <item x="538"/>
        <item x="701"/>
        <item x="910"/>
        <item x="877"/>
        <item x="1227"/>
        <item x="604"/>
        <item x="1117"/>
        <item x="892"/>
        <item x="188"/>
        <item x="154"/>
        <item x="167"/>
        <item x="120"/>
        <item x="70"/>
        <item x="103"/>
        <item x="1075"/>
        <item x="52"/>
        <item x="1130"/>
        <item x="1153"/>
        <item x="918"/>
        <item x="185"/>
        <item x="397"/>
        <item x="1135"/>
        <item x="88"/>
        <item x="1202"/>
        <item t="default"/>
      </items>
    </pivotField>
    <pivotField showAll="0"/>
    <pivotField showAll="0"/>
    <pivotField showAll="0">
      <items count="6923">
        <item x="6811"/>
        <item x="6832"/>
        <item x="6771"/>
        <item x="6629"/>
        <item x="6894"/>
        <item x="1582"/>
        <item x="1586"/>
        <item x="1121"/>
        <item x="967"/>
        <item x="6326"/>
        <item x="3700"/>
        <item x="3548"/>
        <item x="1743"/>
        <item x="3090"/>
        <item x="3392"/>
        <item x="3242"/>
        <item x="2490"/>
        <item x="2792"/>
        <item x="2940"/>
        <item x="2642"/>
        <item x="4074"/>
        <item x="3926"/>
        <item x="2042"/>
        <item x="2193"/>
        <item x="4224"/>
        <item x="1125"/>
        <item x="971"/>
        <item x="1271"/>
        <item x="1419"/>
        <item x="6330"/>
        <item x="3704"/>
        <item x="1891"/>
        <item x="3552"/>
        <item x="1747"/>
        <item x="3094"/>
        <item x="3396"/>
        <item x="3246"/>
        <item x="2494"/>
        <item x="2796"/>
        <item x="2944"/>
        <item x="2646"/>
        <item x="2341"/>
        <item x="4078"/>
        <item x="3930"/>
        <item x="2046"/>
        <item x="2197"/>
        <item x="4228"/>
        <item x="6779"/>
        <item x="1275"/>
        <item x="1423"/>
        <item x="1895"/>
        <item x="2345"/>
        <item x="1581"/>
        <item x="1571"/>
        <item x="1575"/>
        <item x="1587"/>
        <item x="1584"/>
        <item x="6325"/>
        <item x="3547"/>
        <item x="3241"/>
        <item x="6770"/>
        <item x="1111"/>
        <item x="957"/>
        <item x="1574"/>
        <item x="1566"/>
        <item x="6315"/>
        <item x="3690"/>
        <item x="3536"/>
        <item x="1733"/>
        <item x="3080"/>
        <item x="3382"/>
        <item x="3231"/>
        <item x="2480"/>
        <item x="2782"/>
        <item x="2930"/>
        <item x="2632"/>
        <item x="4064"/>
        <item x="3916"/>
        <item x="2031"/>
        <item x="2183"/>
        <item x="4214"/>
        <item x="1261"/>
        <item x="1409"/>
        <item x="1115"/>
        <item x="961"/>
        <item x="1126"/>
        <item x="972"/>
        <item x="1881"/>
        <item x="6319"/>
        <item x="3694"/>
        <item x="3541"/>
        <item x="6331"/>
        <item x="3705"/>
        <item x="1737"/>
        <item x="3553"/>
        <item x="1748"/>
        <item x="2331"/>
        <item x="1123"/>
        <item x="969"/>
        <item x="3084"/>
        <item x="3386"/>
        <item x="3235"/>
        <item x="2484"/>
        <item x="2786"/>
        <item x="3095"/>
        <item x="3397"/>
        <item x="2934"/>
        <item x="2636"/>
        <item x="3247"/>
        <item x="2495"/>
        <item x="2797"/>
        <item x="2945"/>
        <item x="2647"/>
        <item x="4068"/>
        <item x="3920"/>
        <item x="4079"/>
        <item x="3931"/>
        <item x="6328"/>
        <item x="3702"/>
        <item x="3550"/>
        <item x="2036"/>
        <item x="2187"/>
        <item x="1745"/>
        <item x="2047"/>
        <item x="2198"/>
        <item x="4218"/>
        <item x="4229"/>
        <item x="3092"/>
        <item x="3394"/>
        <item x="3244"/>
        <item x="2492"/>
        <item x="2794"/>
        <item x="2942"/>
        <item x="2644"/>
        <item x="4076"/>
        <item x="3928"/>
        <item x="1265"/>
        <item x="1413"/>
        <item x="1276"/>
        <item x="1424"/>
        <item x="2044"/>
        <item x="2195"/>
        <item x="1885"/>
        <item x="1896"/>
        <item x="4226"/>
        <item x="2335"/>
        <item x="1273"/>
        <item x="1421"/>
        <item x="2346"/>
        <item x="1893"/>
        <item x="1570"/>
        <item x="2343"/>
        <item x="6711"/>
        <item x="1114"/>
        <item x="960"/>
        <item x="1107"/>
        <item x="953"/>
        <item x="6318"/>
        <item x="3693"/>
        <item x="3539"/>
        <item x="6311"/>
        <item x="3686"/>
        <item x="1736"/>
        <item x="3532"/>
        <item x="1578"/>
        <item x="1729"/>
        <item x="3083"/>
        <item x="3385"/>
        <item x="3234"/>
        <item x="2483"/>
        <item x="2785"/>
        <item x="2933"/>
        <item x="2635"/>
        <item x="4067"/>
        <item x="3919"/>
        <item x="2034"/>
        <item x="2186"/>
        <item x="2179"/>
        <item x="4217"/>
        <item x="4210"/>
        <item x="1264"/>
        <item x="1412"/>
        <item x="1257"/>
        <item x="1405"/>
        <item x="1884"/>
        <item x="1561"/>
        <item x="2334"/>
        <item x="2327"/>
        <item x="1593"/>
        <item x="1110"/>
        <item x="956"/>
        <item x="6314"/>
        <item x="3689"/>
        <item x="3535"/>
        <item x="1732"/>
        <item x="1569"/>
        <item x="3079"/>
        <item x="3381"/>
        <item x="3230"/>
        <item x="2479"/>
        <item x="2781"/>
        <item x="2929"/>
        <item x="2631"/>
        <item x="4063"/>
        <item x="3915"/>
        <item x="2030"/>
        <item x="2182"/>
        <item x="4213"/>
        <item x="1260"/>
        <item x="1408"/>
        <item x="1880"/>
        <item x="1580"/>
        <item x="2330"/>
        <item x="1118"/>
        <item x="964"/>
        <item x="1592"/>
        <item x="6322"/>
        <item x="3697"/>
        <item x="3544"/>
        <item x="1740"/>
        <item x="3087"/>
        <item x="3389"/>
        <item x="3238"/>
        <item x="2487"/>
        <item x="2789"/>
        <item x="2937"/>
        <item x="2639"/>
        <item x="4071"/>
        <item x="3923"/>
        <item x="2039"/>
        <item x="2190"/>
        <item x="4221"/>
        <item x="1535"/>
        <item x="1102"/>
        <item x="948"/>
        <item x="1583"/>
        <item x="6845"/>
        <item x="1268"/>
        <item x="1416"/>
        <item x="1577"/>
        <item x="6306"/>
        <item x="1888"/>
        <item x="3681"/>
        <item x="3527"/>
        <item x="1724"/>
        <item x="1131"/>
        <item x="977"/>
        <item x="3072"/>
        <item x="3374"/>
        <item x="3223"/>
        <item x="2338"/>
        <item x="2472"/>
        <item x="2774"/>
        <item x="2922"/>
        <item x="2624"/>
        <item x="4056"/>
        <item x="3908"/>
        <item x="6336"/>
        <item x="3710"/>
        <item x="3558"/>
        <item x="2023"/>
        <item x="1753"/>
        <item x="2174"/>
        <item x="4205"/>
        <item x="3100"/>
        <item x="3402"/>
        <item x="3252"/>
        <item x="2500"/>
        <item x="2802"/>
        <item x="2950"/>
        <item x="2652"/>
        <item x="4083"/>
        <item x="3935"/>
        <item x="1252"/>
        <item x="1400"/>
        <item x="2052"/>
        <item x="2202"/>
        <item x="1873"/>
        <item x="4233"/>
        <item x="2322"/>
        <item x="1280"/>
        <item x="1428"/>
        <item x="1900"/>
        <item x="2350"/>
        <item x="1572"/>
        <item x="1109"/>
        <item x="955"/>
        <item x="4077"/>
        <item x="3929"/>
        <item x="1585"/>
        <item x="6329"/>
        <item x="3703"/>
        <item x="3551"/>
        <item x="1124"/>
        <item x="970"/>
        <item x="1746"/>
        <item x="1567"/>
        <item x="6313"/>
        <item x="3688"/>
        <item x="3534"/>
        <item x="6327"/>
        <item x="3701"/>
        <item x="3093"/>
        <item x="3395"/>
        <item x="1122"/>
        <item x="1731"/>
        <item x="968"/>
        <item x="3549"/>
        <item x="3245"/>
        <item x="2493"/>
        <item x="2795"/>
        <item x="2943"/>
        <item x="2645"/>
        <item x="1744"/>
        <item x="4227"/>
        <item x="1274"/>
        <item x="4075"/>
        <item x="3078"/>
        <item x="3380"/>
        <item x="3927"/>
        <item x="1422"/>
        <item x="3229"/>
        <item x="2478"/>
        <item x="2780"/>
        <item x="3091"/>
        <item x="3393"/>
        <item x="2928"/>
        <item x="2630"/>
        <item x="2045"/>
        <item x="3243"/>
        <item x="2491"/>
        <item x="2793"/>
        <item x="2196"/>
        <item x="2941"/>
        <item x="2643"/>
        <item x="4062"/>
        <item x="3914"/>
        <item x="4225"/>
        <item x="2029"/>
        <item x="2181"/>
        <item x="2043"/>
        <item x="2194"/>
        <item x="1894"/>
        <item x="4212"/>
        <item x="1120"/>
        <item x="966"/>
        <item x="2344"/>
        <item x="1272"/>
        <item x="1420"/>
        <item x="1259"/>
        <item x="1407"/>
        <item x="1892"/>
        <item x="6324"/>
        <item x="3699"/>
        <item x="3546"/>
        <item x="1130"/>
        <item x="976"/>
        <item x="1742"/>
        <item x="1879"/>
        <item x="3089"/>
        <item x="3391"/>
        <item x="2342"/>
        <item x="3240"/>
        <item x="2489"/>
        <item x="2791"/>
        <item x="6335"/>
        <item x="2939"/>
        <item x="3709"/>
        <item x="2641"/>
        <item x="3557"/>
        <item x="4073"/>
        <item x="1752"/>
        <item x="3925"/>
        <item x="2329"/>
        <item x="2041"/>
        <item x="2192"/>
        <item x="3099"/>
        <item x="3401"/>
        <item x="3251"/>
        <item x="2499"/>
        <item x="2801"/>
        <item x="2949"/>
        <item x="2651"/>
        <item x="4223"/>
        <item x="4082"/>
        <item x="3934"/>
        <item x="2051"/>
        <item x="2201"/>
        <item x="1270"/>
        <item x="1418"/>
        <item x="4232"/>
        <item x="1117"/>
        <item x="963"/>
        <item x="1890"/>
        <item x="1076"/>
        <item x="922"/>
        <item x="1279"/>
        <item x="1427"/>
        <item x="6321"/>
        <item x="3696"/>
        <item x="3543"/>
        <item x="6280"/>
        <item x="3655"/>
        <item x="2340"/>
        <item x="1739"/>
        <item x="3501"/>
        <item x="4070"/>
        <item x="1899"/>
        <item x="3922"/>
        <item x="1698"/>
        <item x="3086"/>
        <item x="3388"/>
        <item x="2189"/>
        <item x="1267"/>
        <item x="3237"/>
        <item x="2486"/>
        <item x="3046"/>
        <item x="3348"/>
        <item x="2788"/>
        <item x="2936"/>
        <item x="2638"/>
        <item x="3197"/>
        <item x="2446"/>
        <item x="2748"/>
        <item x="4220"/>
        <item x="2896"/>
        <item x="2598"/>
        <item x="2349"/>
        <item x="4030"/>
        <item x="3882"/>
        <item x="2038"/>
        <item x="1997"/>
        <item x="2148"/>
        <item x="1415"/>
        <item x="4179"/>
        <item x="1887"/>
        <item x="1226"/>
        <item x="1374"/>
        <item x="2337"/>
        <item x="1847"/>
        <item x="2296"/>
        <item x="1112"/>
        <item x="958"/>
        <item x="6316"/>
        <item x="3691"/>
        <item x="3537"/>
        <item x="1734"/>
        <item x="3081"/>
        <item x="3383"/>
        <item x="3232"/>
        <item x="2481"/>
        <item x="2783"/>
        <item x="2931"/>
        <item x="2633"/>
        <item x="4065"/>
        <item x="3917"/>
        <item x="2032"/>
        <item x="2184"/>
        <item x="4215"/>
        <item x="1262"/>
        <item x="1410"/>
        <item x="1882"/>
        <item x="2332"/>
        <item x="1565"/>
        <item x="1106"/>
        <item x="952"/>
        <item x="4060"/>
        <item x="6310"/>
        <item x="3685"/>
        <item x="3912"/>
        <item x="3531"/>
        <item x="1728"/>
        <item x="1568"/>
        <item x="3076"/>
        <item x="3378"/>
        <item x="4209"/>
        <item x="3227"/>
        <item x="2476"/>
        <item x="2778"/>
        <item x="2926"/>
        <item x="2628"/>
        <item x="2178"/>
        <item x="1256"/>
        <item x="1404"/>
        <item x="2027"/>
        <item x="1877"/>
        <item x="2326"/>
        <item x="1573"/>
        <item x="6323"/>
        <item x="3698"/>
        <item x="3545"/>
        <item x="1579"/>
        <item x="4072"/>
        <item x="3924"/>
        <item x="1741"/>
        <item x="1119"/>
        <item x="965"/>
        <item x="3088"/>
        <item x="3390"/>
        <item x="3239"/>
        <item x="2488"/>
        <item x="2790"/>
        <item x="2938"/>
        <item x="2640"/>
        <item x="4222"/>
        <item x="2040"/>
        <item x="2191"/>
        <item x="1269"/>
        <item x="1417"/>
        <item x="1889"/>
        <item x="2339"/>
        <item x="6312"/>
        <item x="3687"/>
        <item x="3533"/>
        <item x="1108"/>
        <item x="954"/>
        <item x="4061"/>
        <item x="3913"/>
        <item x="1730"/>
        <item x="3077"/>
        <item x="3379"/>
        <item x="3228"/>
        <item x="2477"/>
        <item x="2779"/>
        <item x="2927"/>
        <item x="2629"/>
        <item x="4211"/>
        <item x="2028"/>
        <item x="2180"/>
        <item x="1258"/>
        <item x="1406"/>
        <item x="1878"/>
        <item x="1589"/>
        <item x="2328"/>
        <item x="1113"/>
        <item x="959"/>
        <item x="1735"/>
        <item x="4216"/>
        <item x="1883"/>
        <item x="2033"/>
        <item x="1263"/>
        <item x="1411"/>
        <item x="2185"/>
        <item x="2333"/>
        <item x="1129"/>
        <item x="975"/>
        <item x="1591"/>
        <item x="1751"/>
        <item x="6334"/>
        <item x="3708"/>
        <item x="3556"/>
        <item x="6317"/>
        <item x="3692"/>
        <item x="3538"/>
        <item x="3098"/>
        <item x="3400"/>
        <item x="2050"/>
        <item x="3250"/>
        <item x="2498"/>
        <item x="2800"/>
        <item x="2948"/>
        <item x="2650"/>
        <item x="3082"/>
        <item x="3384"/>
        <item x="3233"/>
        <item x="2482"/>
        <item x="2784"/>
        <item x="2932"/>
        <item x="2634"/>
        <item x="4066"/>
        <item x="3918"/>
        <item x="1127"/>
        <item x="973"/>
        <item x="6332"/>
        <item x="3706"/>
        <item x="3554"/>
        <item x="1749"/>
        <item x="3096"/>
        <item x="3398"/>
        <item x="3248"/>
        <item x="2496"/>
        <item x="2798"/>
        <item x="2946"/>
        <item x="2648"/>
        <item x="4080"/>
        <item x="3932"/>
        <item x="2048"/>
        <item x="2199"/>
        <item x="4230"/>
        <item x="1277"/>
        <item x="1425"/>
        <item x="6852"/>
        <item x="1897"/>
        <item x="2347"/>
        <item x="1590"/>
        <item x="3555"/>
        <item x="4081"/>
        <item x="1128"/>
        <item x="3933"/>
        <item x="974"/>
        <item x="1750"/>
        <item x="3097"/>
        <item x="3399"/>
        <item x="3249"/>
        <item x="2497"/>
        <item x="2799"/>
        <item x="1898"/>
        <item x="2947"/>
        <item x="2649"/>
        <item x="4231"/>
        <item x="6333"/>
        <item x="3707"/>
        <item x="2049"/>
        <item x="1278"/>
        <item x="2200"/>
        <item x="1426"/>
        <item x="2348"/>
        <item x="6712"/>
        <item x="1588"/>
        <item x="6919"/>
        <item x="272"/>
        <item x="6718"/>
        <item x="6320"/>
        <item x="3695"/>
        <item x="4069"/>
        <item x="3921"/>
        <item x="3542"/>
        <item x="1738"/>
        <item x="1116"/>
        <item x="962"/>
        <item x="1576"/>
        <item x="3085"/>
        <item x="3387"/>
        <item x="4219"/>
        <item x="3236"/>
        <item x="2485"/>
        <item x="2787"/>
        <item x="2935"/>
        <item x="2637"/>
        <item x="1266"/>
        <item x="2037"/>
        <item x="1414"/>
        <item x="2188"/>
        <item x="1886"/>
        <item x="2336"/>
        <item x="6266"/>
        <item x="3487"/>
        <item x="2882"/>
        <item x="2734"/>
        <item x="1360"/>
        <item x="3334"/>
        <item x="2432"/>
        <item x="3032"/>
        <item x="3641"/>
        <item x="6906"/>
        <item x="3183"/>
        <item x="2584"/>
        <item x="3868"/>
        <item x="1212"/>
        <item x="2282"/>
        <item x="4016"/>
        <item x="1684"/>
        <item x="1833"/>
        <item x="1983"/>
        <item x="908"/>
        <item x="1062"/>
        <item x="1563"/>
        <item x="2134"/>
        <item x="4165"/>
        <item x="6866"/>
        <item x="200"/>
        <item x="1104"/>
        <item x="950"/>
        <item x="6308"/>
        <item x="3683"/>
        <item x="3529"/>
        <item x="1726"/>
        <item x="3074"/>
        <item x="3376"/>
        <item x="3225"/>
        <item x="2474"/>
        <item x="2776"/>
        <item x="2924"/>
        <item x="2626"/>
        <item x="4058"/>
        <item x="3910"/>
        <item x="2025"/>
        <item x="2176"/>
        <item x="4207"/>
        <item x="58"/>
        <item x="1254"/>
        <item x="1402"/>
        <item x="6742"/>
        <item x="1875"/>
        <item x="2324"/>
        <item x="5406"/>
        <item x="1562"/>
        <item x="3540"/>
        <item x="2035"/>
        <item x="6846"/>
        <item x="6724"/>
        <item x="311"/>
        <item x="1103"/>
        <item x="949"/>
        <item x="6307"/>
        <item x="3682"/>
        <item x="3528"/>
        <item x="1725"/>
        <item x="3073"/>
        <item x="3375"/>
        <item x="3224"/>
        <item x="2473"/>
        <item x="2775"/>
        <item x="2923"/>
        <item x="2625"/>
        <item x="4057"/>
        <item x="3909"/>
        <item x="2024"/>
        <item x="2175"/>
        <item x="4206"/>
        <item x="1253"/>
        <item x="1401"/>
        <item x="1874"/>
        <item x="2323"/>
        <item x="1521"/>
        <item x="6747"/>
        <item x="6874"/>
        <item x="6685"/>
        <item x="1564"/>
        <item x="6844"/>
        <item x="5408"/>
        <item x="6766"/>
        <item x="6775"/>
        <item x="6780"/>
        <item x="6826"/>
        <item x="1105"/>
        <item x="951"/>
        <item x="6309"/>
        <item x="3684"/>
        <item x="3530"/>
        <item x="1727"/>
        <item x="3075"/>
        <item x="3377"/>
        <item x="3226"/>
        <item x="2475"/>
        <item x="2777"/>
        <item x="2925"/>
        <item x="2627"/>
        <item x="4059"/>
        <item x="3911"/>
        <item x="2026"/>
        <item x="2177"/>
        <item x="4208"/>
        <item x="3219"/>
        <item x="2318"/>
        <item x="2170"/>
        <item x="1255"/>
        <item x="1403"/>
        <item x="1876"/>
        <item x="2019"/>
        <item x="1720"/>
        <item x="2325"/>
        <item x="826"/>
        <item x="2767"/>
        <item x="4052"/>
        <item x="941"/>
        <item x="6302"/>
        <item x="4198"/>
        <item x="1396"/>
        <item x="3520"/>
        <item x="3904"/>
        <item x="6765"/>
        <item x="944"/>
        <item x="3065"/>
        <item x="3367"/>
        <item x="3216"/>
        <item x="2770"/>
        <item x="1554"/>
        <item x="2915"/>
        <item x="2617"/>
        <item x="1098"/>
        <item x="4049"/>
        <item x="1095"/>
        <item x="1248"/>
        <item x="6717"/>
        <item x="2468"/>
        <item x="3370"/>
        <item x="3068"/>
        <item x="6759"/>
        <item x="6299"/>
        <item x="3674"/>
        <item x="4201"/>
        <item x="1717"/>
        <item x="1393"/>
        <item x="1869"/>
        <item x="2315"/>
        <item x="2465"/>
        <item x="3901"/>
        <item x="1557"/>
        <item x="2620"/>
        <item x="2918"/>
        <item x="2016"/>
        <item x="2167"/>
        <item x="3523"/>
        <item x="3677"/>
        <item x="1245"/>
        <item x="1866"/>
        <item x="6774"/>
        <item x="6809"/>
        <item x="498"/>
        <item x="6677"/>
        <item x="6896"/>
        <item x="6692"/>
        <item x="6776"/>
        <item x="1061"/>
        <item x="6679"/>
        <item x="6753"/>
        <item x="907"/>
        <item x="6447"/>
        <item x="6781"/>
        <item x="1520"/>
        <item x="6730"/>
        <item x="6670"/>
        <item x="1683"/>
        <item x="6918"/>
        <item x="3031"/>
        <item x="6813"/>
        <item x="3640"/>
        <item x="3333"/>
        <item x="6265"/>
        <item x="6703"/>
        <item x="2733"/>
        <item x="1211"/>
        <item x="3182"/>
        <item x="3486"/>
        <item x="6773"/>
        <item x="1359"/>
        <item x="2583"/>
        <item x="2133"/>
        <item x="6676"/>
        <item x="6761"/>
        <item x="6699"/>
        <item x="2431"/>
        <item x="1982"/>
        <item x="3867"/>
        <item x="1832"/>
        <item x="4015"/>
        <item x="2281"/>
        <item x="4164"/>
        <item x="6732"/>
        <item x="6833"/>
        <item x="6715"/>
        <item x="6746"/>
        <item x="1540"/>
        <item x="6680"/>
        <item x="1081"/>
        <item x="927"/>
        <item x="3051"/>
        <item x="3660"/>
        <item x="3887"/>
        <item x="2451"/>
        <item x="4035"/>
        <item x="6285"/>
        <item x="3506"/>
        <item x="1703"/>
        <item x="3353"/>
        <item x="2753"/>
        <item x="2603"/>
        <item x="3202"/>
        <item x="2901"/>
        <item x="544"/>
        <item x="4184"/>
        <item x="2002"/>
        <item x="1231"/>
        <item x="1379"/>
        <item x="2153"/>
        <item x="1852"/>
        <item x="2301"/>
        <item x="6805"/>
        <item x="6686"/>
        <item x="6806"/>
        <item x="442"/>
        <item x="198"/>
        <item x="6860"/>
        <item x="6778"/>
        <item x="6854"/>
        <item x="6921"/>
        <item x="6734"/>
        <item x="6673"/>
        <item x="6898"/>
        <item x="6736"/>
        <item x="6700"/>
        <item x="6901"/>
        <item x="6816"/>
        <item x="6674"/>
        <item x="6903"/>
        <item x="6735"/>
        <item x="6691"/>
        <item x="6438"/>
        <item x="6693"/>
        <item x="6840"/>
        <item x="6678"/>
        <item x="1549"/>
        <item x="6681"/>
        <item x="6884"/>
        <item x="936"/>
        <item x="3060"/>
        <item x="1090"/>
        <item x="6895"/>
        <item x="3896"/>
        <item x="2460"/>
        <item x="4044"/>
        <item x="3669"/>
        <item x="1712"/>
        <item x="2762"/>
        <item x="3362"/>
        <item x="6672"/>
        <item x="2011"/>
        <item x="4193"/>
        <item x="2612"/>
        <item x="3515"/>
        <item x="6294"/>
        <item x="3211"/>
        <item x="1388"/>
        <item x="1240"/>
        <item x="2162"/>
        <item x="2910"/>
        <item x="1861"/>
        <item x="6748"/>
        <item x="2310"/>
        <item x="6751"/>
        <item x="6614"/>
        <item x="487"/>
        <item x="6743"/>
        <item x="6684"/>
        <item x="755"/>
        <item x="6869"/>
        <item x="6799"/>
        <item x="1532"/>
        <item x="1073"/>
        <item x="919"/>
        <item x="3652"/>
        <item x="416"/>
        <item x="3043"/>
        <item x="3879"/>
        <item x="4027"/>
        <item x="6277"/>
        <item x="2443"/>
        <item x="2745"/>
        <item x="3345"/>
        <item x="3498"/>
        <item x="6696"/>
        <item x="1695"/>
        <item x="3194"/>
        <item x="2595"/>
        <item x="2893"/>
        <item x="4176"/>
        <item x="1223"/>
        <item x="1994"/>
        <item x="1371"/>
        <item x="2145"/>
        <item x="1844"/>
        <item x="6897"/>
        <item x="754"/>
        <item x="2293"/>
        <item x="1544"/>
        <item x="1085"/>
        <item x="931"/>
        <item x="3664"/>
        <item x="3891"/>
        <item x="3055"/>
        <item x="4039"/>
        <item x="6289"/>
        <item x="2455"/>
        <item x="753"/>
        <item x="2757"/>
        <item x="3357"/>
        <item x="3510"/>
        <item x="1707"/>
        <item x="3206"/>
        <item x="2607"/>
        <item x="2905"/>
        <item x="4188"/>
        <item x="1235"/>
        <item x="2006"/>
        <item x="1383"/>
        <item x="2157"/>
        <item x="1856"/>
        <item x="2305"/>
        <item x="6701"/>
        <item x="752"/>
        <item x="1552"/>
        <item x="1093"/>
        <item x="751"/>
        <item x="939"/>
        <item x="6716"/>
        <item x="3672"/>
        <item x="3063"/>
        <item x="3899"/>
        <item x="750"/>
        <item x="4047"/>
        <item x="2881"/>
        <item x="6297"/>
        <item x="2463"/>
        <item x="2765"/>
        <item x="6909"/>
        <item x="3365"/>
        <item x="3518"/>
        <item x="1715"/>
        <item x="3214"/>
        <item x="2615"/>
        <item x="2913"/>
        <item x="4196"/>
        <item x="1243"/>
        <item x="2014"/>
        <item x="1391"/>
        <item x="2165"/>
        <item x="749"/>
        <item x="1864"/>
        <item x="2267"/>
        <item x="748"/>
        <item x="1818"/>
        <item x="1345"/>
        <item x="1197"/>
        <item x="4149"/>
        <item x="2118"/>
        <item x="1966"/>
        <item x="3852"/>
        <item x="4000"/>
        <item x="2566"/>
        <item x="2866"/>
        <item x="2717"/>
        <item x="2415"/>
        <item x="3166"/>
        <item x="3317"/>
        <item x="3015"/>
        <item x="1666"/>
        <item x="3470"/>
        <item x="3624"/>
        <item x="3777"/>
        <item x="890"/>
        <item x="1044"/>
        <item x="1496"/>
        <item x="495"/>
        <item x="2313"/>
        <item x="6907"/>
        <item x="1556"/>
        <item x="1097"/>
        <item x="943"/>
        <item x="3676"/>
        <item x="3067"/>
        <item x="3903"/>
        <item x="4051"/>
        <item x="6301"/>
        <item x="2467"/>
        <item x="2769"/>
        <item x="3369"/>
        <item x="747"/>
        <item x="3522"/>
        <item x="1719"/>
        <item x="2271"/>
        <item x="1822"/>
        <item x="1349"/>
        <item x="1201"/>
        <item x="4153"/>
        <item x="2122"/>
        <item x="1970"/>
        <item x="3856"/>
        <item x="4004"/>
        <item x="2570"/>
        <item x="2870"/>
        <item x="2721"/>
        <item x="2419"/>
        <item x="3170"/>
        <item x="3321"/>
        <item x="3019"/>
        <item x="1670"/>
        <item x="3474"/>
        <item x="3628"/>
        <item x="3781"/>
        <item x="894"/>
        <item x="1048"/>
        <item x="3218"/>
        <item x="1500"/>
        <item x="2619"/>
        <item x="746"/>
        <item x="4394"/>
        <item x="2917"/>
        <item x="4200"/>
        <item x="1247"/>
        <item x="2018"/>
        <item x="1395"/>
        <item x="2169"/>
        <item x="1868"/>
        <item x="3642"/>
        <item x="745"/>
        <item x="2317"/>
        <item x="4401"/>
        <item x="6688"/>
        <item x="1551"/>
        <item x="1092"/>
        <item x="5223"/>
        <item x="938"/>
        <item x="1555"/>
        <item x="1834"/>
        <item x="1096"/>
        <item x="942"/>
        <item x="3062"/>
        <item x="3898"/>
        <item x="3671"/>
        <item x="3675"/>
        <item x="4046"/>
        <item x="2462"/>
        <item x="3902"/>
        <item x="3066"/>
        <item x="3517"/>
        <item x="6296"/>
        <item x="4050"/>
        <item x="1714"/>
        <item x="6300"/>
        <item x="2764"/>
        <item x="2768"/>
        <item x="2466"/>
        <item x="3364"/>
        <item x="2283"/>
        <item x="2614"/>
        <item x="3368"/>
        <item x="3521"/>
        <item x="3213"/>
        <item x="1718"/>
        <item x="3217"/>
        <item x="2912"/>
        <item x="744"/>
        <item x="743"/>
        <item x="2618"/>
        <item x="4195"/>
        <item x="1242"/>
        <item x="2013"/>
        <item x="2916"/>
        <item x="1390"/>
        <item x="1063"/>
        <item x="4199"/>
        <item x="2164"/>
        <item x="1522"/>
        <item x="1246"/>
        <item x="909"/>
        <item x="1394"/>
        <item x="2017"/>
        <item x="6855"/>
        <item x="1863"/>
        <item x="2168"/>
        <item x="6714"/>
        <item x="3033"/>
        <item x="1867"/>
        <item x="4017"/>
        <item x="3869"/>
        <item x="742"/>
        <item x="741"/>
        <item x="2433"/>
        <item x="6267"/>
        <item x="3488"/>
        <item x="740"/>
        <item x="2585"/>
        <item x="739"/>
        <item x="1685"/>
        <item x="2312"/>
        <item x="3184"/>
        <item x="2735"/>
        <item x="3335"/>
        <item x="2883"/>
        <item x="2316"/>
        <item x="4166"/>
        <item x="1213"/>
        <item x="1984"/>
        <item x="1361"/>
        <item x="2135"/>
        <item x="738"/>
        <item x="737"/>
        <item x="736"/>
        <item x="735"/>
        <item x="6798"/>
        <item x="590"/>
        <item x="6804"/>
        <item x="734"/>
        <item x="6920"/>
        <item x="458"/>
        <item x="4381"/>
        <item x="733"/>
        <item x="732"/>
        <item x="731"/>
        <item x="730"/>
        <item x="6794"/>
        <item x="729"/>
        <item x="1541"/>
        <item x="1082"/>
        <item x="928"/>
        <item x="429"/>
        <item x="3661"/>
        <item x="3165"/>
        <item x="728"/>
        <item x="3469"/>
        <item x="3776"/>
        <item x="1495"/>
        <item x="3052"/>
        <item x="3888"/>
        <item x="4036"/>
        <item x="6286"/>
        <item x="2452"/>
        <item x="589"/>
        <item x="2754"/>
        <item x="3354"/>
        <item x="3507"/>
        <item x="727"/>
        <item x="1704"/>
        <item x="3203"/>
        <item x="2604"/>
        <item x="2902"/>
        <item x="591"/>
        <item x="4185"/>
        <item x="1232"/>
        <item x="2003"/>
        <item x="1380"/>
        <item x="726"/>
        <item x="2154"/>
        <item x="1853"/>
        <item x="588"/>
        <item x="2302"/>
        <item x="425"/>
        <item x="822"/>
        <item x="566"/>
        <item x="1547"/>
        <item x="725"/>
        <item x="724"/>
        <item x="4395"/>
        <item x="1088"/>
        <item x="934"/>
        <item x="4393"/>
        <item x="723"/>
        <item x="3667"/>
        <item x="3894"/>
        <item x="3058"/>
        <item x="4741"/>
        <item x="4042"/>
        <item x="1539"/>
        <item x="2458"/>
        <item x="6292"/>
        <item x="1080"/>
        <item x="926"/>
        <item x="3360"/>
        <item x="2760"/>
        <item x="722"/>
        <item x="3513"/>
        <item x="1710"/>
        <item x="3209"/>
        <item x="2610"/>
        <item x="721"/>
        <item x="3659"/>
        <item x="2908"/>
        <item x="3050"/>
        <item x="3886"/>
        <item x="4034"/>
        <item x="6284"/>
        <item x="4191"/>
        <item x="1238"/>
        <item x="2450"/>
        <item x="3352"/>
        <item x="6418"/>
        <item x="2009"/>
        <item x="3505"/>
        <item x="2752"/>
        <item x="720"/>
        <item x="1386"/>
        <item x="2160"/>
        <item x="1702"/>
        <item x="2257"/>
        <item x="1808"/>
        <item x="1335"/>
        <item x="1187"/>
        <item x="4139"/>
        <item x="2108"/>
        <item x="1955"/>
        <item x="3842"/>
        <item x="3990"/>
        <item x="2556"/>
        <item x="2856"/>
        <item x="2707"/>
        <item x="2405"/>
        <item x="3155"/>
        <item x="3307"/>
        <item x="3005"/>
        <item x="1656"/>
        <item x="3458"/>
        <item x="3614"/>
        <item x="3766"/>
        <item x="880"/>
        <item x="1034"/>
        <item x="1485"/>
        <item x="2602"/>
        <item x="3201"/>
        <item x="585"/>
        <item x="1859"/>
        <item x="2900"/>
        <item x="4183"/>
        <item x="466"/>
        <item x="2001"/>
        <item x="1230"/>
        <item x="1378"/>
        <item x="2152"/>
        <item x="618"/>
        <item x="619"/>
        <item x="1851"/>
        <item x="2308"/>
        <item x="434"/>
        <item x="2300"/>
        <item x="4383"/>
        <item x="4387"/>
        <item x="799"/>
        <item x="4375"/>
        <item x="2261"/>
        <item x="1812"/>
        <item x="1339"/>
        <item x="1191"/>
        <item x="4143"/>
        <item x="2112"/>
        <item x="1960"/>
        <item x="3846"/>
        <item x="3994"/>
        <item x="2560"/>
        <item x="2860"/>
        <item x="2711"/>
        <item x="2409"/>
        <item x="3159"/>
        <item x="3311"/>
        <item x="3009"/>
        <item x="1660"/>
        <item x="3463"/>
        <item x="3618"/>
        <item x="3770"/>
        <item x="884"/>
        <item x="1038"/>
        <item x="1489"/>
        <item x="423"/>
        <item x="2272"/>
        <item x="1823"/>
        <item x="1350"/>
        <item x="1202"/>
        <item x="4154"/>
        <item x="2123"/>
        <item x="1971"/>
        <item x="3857"/>
        <item x="4005"/>
        <item x="2571"/>
        <item x="2871"/>
        <item x="2722"/>
        <item x="2420"/>
        <item x="3171"/>
        <item x="3322"/>
        <item x="3020"/>
        <item x="1671"/>
        <item x="3475"/>
        <item x="3629"/>
        <item x="3782"/>
        <item x="895"/>
        <item x="1049"/>
        <item x="1501"/>
        <item x="474"/>
        <item x="5030"/>
        <item x="2269"/>
        <item x="1820"/>
        <item x="1347"/>
        <item x="1199"/>
        <item x="4151"/>
        <item x="2120"/>
        <item x="1968"/>
        <item x="3854"/>
        <item x="4002"/>
        <item x="2568"/>
        <item x="2868"/>
        <item x="2719"/>
        <item x="2417"/>
        <item x="3168"/>
        <item x="3319"/>
        <item x="3017"/>
        <item x="1668"/>
        <item x="3472"/>
        <item x="3626"/>
        <item x="3779"/>
        <item x="892"/>
        <item x="1046"/>
        <item x="1498"/>
        <item x="430"/>
        <item x="805"/>
        <item x="1559"/>
        <item x="612"/>
        <item x="946"/>
        <item x="1100"/>
        <item x="4384"/>
        <item x="4417"/>
        <item x="4409"/>
        <item x="4374"/>
        <item x="3906"/>
        <item x="3679"/>
        <item x="4402"/>
        <item x="3070"/>
        <item x="2772"/>
        <item x="719"/>
        <item x="4054"/>
        <item x="4399"/>
        <item x="6431"/>
        <item x="6304"/>
        <item x="2470"/>
        <item x="6710"/>
        <item x="3221"/>
        <item x="3372"/>
        <item x="2622"/>
        <item x="718"/>
        <item x="3525"/>
        <item x="717"/>
        <item x="4396"/>
        <item x="1722"/>
        <item x="6878"/>
        <item x="2920"/>
        <item x="2021"/>
        <item x="492"/>
        <item x="2172"/>
        <item x="4203"/>
        <item x="1250"/>
        <item x="1398"/>
        <item x="716"/>
        <item x="610"/>
        <item x="1871"/>
        <item x="4411"/>
        <item x="1538"/>
        <item x="1079"/>
        <item x="4380"/>
        <item x="925"/>
        <item x="2320"/>
        <item x="3658"/>
        <item x="3049"/>
        <item x="1523"/>
        <item x="3885"/>
        <item x="4033"/>
        <item x="1064"/>
        <item x="2449"/>
        <item x="910"/>
        <item x="6283"/>
        <item x="2751"/>
        <item x="3351"/>
        <item x="6847"/>
        <item x="1558"/>
        <item x="3504"/>
        <item x="6818"/>
        <item x="3200"/>
        <item x="2601"/>
        <item x="1701"/>
        <item x="715"/>
        <item x="3643"/>
        <item x="1525"/>
        <item x="3034"/>
        <item x="3870"/>
        <item x="4018"/>
        <item x="1066"/>
        <item x="912"/>
        <item x="2899"/>
        <item x="6268"/>
        <item x="2434"/>
        <item x="1099"/>
        <item x="714"/>
        <item x="4182"/>
        <item x="2736"/>
        <item x="3336"/>
        <item x="945"/>
        <item x="3489"/>
        <item x="2000"/>
        <item x="1229"/>
        <item x="4418"/>
        <item x="1377"/>
        <item x="3185"/>
        <item x="1686"/>
        <item x="3645"/>
        <item x="2586"/>
        <item x="2151"/>
        <item x="3036"/>
        <item x="713"/>
        <item x="3678"/>
        <item x="3872"/>
        <item x="4020"/>
        <item x="2884"/>
        <item x="6270"/>
        <item x="3069"/>
        <item x="4377"/>
        <item x="1850"/>
        <item x="3905"/>
        <item x="2436"/>
        <item x="2738"/>
        <item x="4053"/>
        <item x="3338"/>
        <item x="3491"/>
        <item x="6303"/>
        <item x="4167"/>
        <item x="2469"/>
        <item x="1214"/>
        <item x="1688"/>
        <item x="2771"/>
        <item x="1985"/>
        <item x="1362"/>
        <item x="3371"/>
        <item x="3524"/>
        <item x="3187"/>
        <item x="2260"/>
        <item x="1811"/>
        <item x="1338"/>
        <item x="1190"/>
        <item x="4142"/>
        <item x="2111"/>
        <item x="1958"/>
        <item x="3845"/>
        <item x="3993"/>
        <item x="2559"/>
        <item x="2859"/>
        <item x="2710"/>
        <item x="2408"/>
        <item x="3158"/>
        <item x="3310"/>
        <item x="3008"/>
        <item x="1659"/>
        <item x="3461"/>
        <item x="3617"/>
        <item x="3769"/>
        <item x="883"/>
        <item x="1037"/>
        <item x="2588"/>
        <item x="1488"/>
        <item x="2136"/>
        <item x="712"/>
        <item x="1721"/>
        <item x="2253"/>
        <item x="1331"/>
        <item x="1183"/>
        <item x="4135"/>
        <item x="2104"/>
        <item x="470"/>
        <item x="1652"/>
        <item x="3454"/>
        <item x="3610"/>
        <item x="3762"/>
        <item x="876"/>
        <item x="1030"/>
        <item x="3220"/>
        <item x="1480"/>
        <item x="2621"/>
        <item x="2886"/>
        <item x="711"/>
        <item x="462"/>
        <item x="1835"/>
        <item x="2919"/>
        <item x="2299"/>
        <item x="710"/>
        <item x="709"/>
        <item x="1987"/>
        <item x="4169"/>
        <item x="1216"/>
        <item x="1364"/>
        <item x="595"/>
        <item x="4202"/>
        <item x="2138"/>
        <item x="1249"/>
        <item x="2020"/>
        <item x="4366"/>
        <item x="1397"/>
        <item x="580"/>
        <item x="2171"/>
        <item x="1837"/>
        <item x="1870"/>
        <item x="2284"/>
        <item x="465"/>
        <item x="708"/>
        <item x="2286"/>
        <item x="2319"/>
        <item x="1526"/>
        <item x="4378"/>
        <item x="1067"/>
        <item x="913"/>
        <item x="707"/>
        <item x="706"/>
        <item x="592"/>
        <item x="3646"/>
        <item x="3037"/>
        <item x="3873"/>
        <item x="4021"/>
        <item x="6271"/>
        <item x="705"/>
        <item x="2437"/>
        <item x="597"/>
        <item x="2739"/>
        <item x="3339"/>
        <item x="3492"/>
        <item x="1689"/>
        <item x="3188"/>
        <item x="2589"/>
        <item x="2887"/>
        <item x="615"/>
        <item x="4170"/>
        <item x="1217"/>
        <item x="1988"/>
        <item x="1365"/>
        <item x="2139"/>
        <item x="1838"/>
        <item x="4392"/>
        <item x="704"/>
        <item x="4388"/>
        <item x="812"/>
        <item x="2287"/>
        <item x="703"/>
        <item x="1528"/>
        <item x="493"/>
        <item x="1069"/>
        <item x="915"/>
        <item x="4385"/>
        <item x="3648"/>
        <item x="3039"/>
        <item x="3875"/>
        <item x="4023"/>
        <item x="614"/>
        <item x="702"/>
        <item x="6273"/>
        <item x="2439"/>
        <item x="2741"/>
        <item x="3341"/>
        <item x="3494"/>
        <item x="2256"/>
        <item x="1807"/>
        <item x="1334"/>
        <item x="1186"/>
        <item x="4138"/>
        <item x="2107"/>
        <item x="1954"/>
        <item x="3841"/>
        <item x="3989"/>
        <item x="2555"/>
        <item x="2855"/>
        <item x="2706"/>
        <item x="2404"/>
        <item x="3154"/>
        <item x="3306"/>
        <item x="3004"/>
        <item x="1655"/>
        <item x="3457"/>
        <item x="3613"/>
        <item x="3765"/>
        <item x="879"/>
        <item x="1033"/>
        <item x="1484"/>
        <item x="1691"/>
        <item x="3190"/>
        <item x="582"/>
        <item x="2591"/>
        <item x="2889"/>
        <item x="804"/>
        <item x="4172"/>
        <item x="1219"/>
        <item x="1990"/>
        <item x="1367"/>
        <item x="4412"/>
        <item x="2141"/>
        <item x="701"/>
        <item x="800"/>
        <item x="1840"/>
        <item x="4370"/>
        <item x="2289"/>
        <item x="810"/>
        <item x="4415"/>
        <item x="324"/>
        <item x="1531"/>
        <item x="586"/>
        <item x="1072"/>
        <item x="918"/>
        <item x="3651"/>
        <item x="3042"/>
        <item x="2594"/>
        <item x="3878"/>
        <item x="3344"/>
        <item x="4026"/>
        <item x="3497"/>
        <item x="2442"/>
        <item x="6276"/>
        <item x="463"/>
        <item x="3193"/>
        <item x="814"/>
        <item x="1694"/>
        <item x="2264"/>
        <item x="1815"/>
        <item x="1342"/>
        <item x="1194"/>
        <item x="4146"/>
        <item x="2115"/>
        <item x="1963"/>
        <item x="3849"/>
        <item x="3997"/>
        <item x="2563"/>
        <item x="2863"/>
        <item x="2714"/>
        <item x="2412"/>
        <item x="3162"/>
        <item x="3314"/>
        <item x="3012"/>
        <item x="1663"/>
        <item x="3466"/>
        <item x="3621"/>
        <item x="3773"/>
        <item x="887"/>
        <item x="1041"/>
        <item x="1492"/>
        <item x="1550"/>
        <item x="2744"/>
        <item x="427"/>
        <item x="1091"/>
        <item x="937"/>
        <item x="2892"/>
        <item x="4372"/>
        <item x="1993"/>
        <item x="1370"/>
        <item x="6740"/>
        <item x="3061"/>
        <item x="478"/>
        <item x="4175"/>
        <item x="1222"/>
        <item x="3670"/>
        <item x="3897"/>
        <item x="4045"/>
        <item x="1843"/>
        <item x="2461"/>
        <item x="2144"/>
        <item x="6295"/>
        <item x="3516"/>
        <item x="4414"/>
        <item x="1713"/>
        <item x="2763"/>
        <item x="2613"/>
        <item x="3363"/>
        <item x="1542"/>
        <item x="3212"/>
        <item x="1083"/>
        <item x="2911"/>
        <item x="929"/>
        <item x="5009"/>
        <item x="2292"/>
        <item x="4194"/>
        <item x="1241"/>
        <item x="2012"/>
        <item x="4390"/>
        <item x="802"/>
        <item x="1389"/>
        <item x="2163"/>
        <item x="3662"/>
        <item x="3053"/>
        <item x="3889"/>
        <item x="4037"/>
        <item x="1862"/>
        <item x="6287"/>
        <item x="2453"/>
        <item x="2248"/>
        <item x="1800"/>
        <item x="1326"/>
        <item x="1178"/>
        <item x="4130"/>
        <item x="2099"/>
        <item x="1947"/>
        <item x="3834"/>
        <item x="3982"/>
        <item x="2548"/>
        <item x="2848"/>
        <item x="2699"/>
        <item x="2397"/>
        <item x="3147"/>
        <item x="3299"/>
        <item x="2997"/>
        <item x="1647"/>
        <item x="3449"/>
        <item x="3605"/>
        <item x="3757"/>
        <item x="871"/>
        <item x="1025"/>
        <item x="1475"/>
        <item x="2755"/>
        <item x="561"/>
        <item x="3355"/>
        <item x="811"/>
        <item x="3508"/>
        <item x="1705"/>
        <item x="3204"/>
        <item x="433"/>
        <item x="2605"/>
        <item x="6430"/>
        <item x="6709"/>
        <item x="1560"/>
        <item x="2903"/>
        <item x="1101"/>
        <item x="947"/>
        <item x="467"/>
        <item x="6704"/>
        <item x="4186"/>
        <item x="2311"/>
        <item x="1233"/>
        <item x="2004"/>
        <item x="1381"/>
        <item x="2155"/>
        <item x="3680"/>
        <item x="2276"/>
        <item x="1827"/>
        <item x="1354"/>
        <item x="1206"/>
        <item x="4158"/>
        <item x="2127"/>
        <item x="1976"/>
        <item x="3861"/>
        <item x="4009"/>
        <item x="2576"/>
        <item x="2876"/>
        <item x="2727"/>
        <item x="2425"/>
        <item x="3176"/>
        <item x="3327"/>
        <item x="3025"/>
        <item x="1676"/>
        <item x="3480"/>
        <item x="3634"/>
        <item x="3787"/>
        <item x="900"/>
        <item x="1054"/>
        <item x="1507"/>
        <item x="3071"/>
        <item x="3907"/>
        <item x="4055"/>
        <item x="1854"/>
        <item x="6305"/>
        <item x="497"/>
        <item x="2471"/>
        <item x="2773"/>
        <item x="3373"/>
        <item x="3526"/>
        <item x="1723"/>
        <item x="3222"/>
        <item x="2623"/>
        <item x="700"/>
        <item x="2921"/>
        <item x="617"/>
        <item x="4204"/>
        <item x="2303"/>
        <item x="1251"/>
        <item x="2022"/>
        <item x="1399"/>
        <item x="2173"/>
        <item x="1872"/>
        <item x="494"/>
        <item x="2270"/>
        <item x="1348"/>
        <item x="1200"/>
        <item x="3855"/>
        <item x="4003"/>
        <item x="2321"/>
        <item x="1821"/>
        <item x="4152"/>
        <item x="2121"/>
        <item x="1969"/>
        <item x="2569"/>
        <item x="2869"/>
        <item x="2720"/>
        <item x="2418"/>
        <item x="3169"/>
        <item x="3320"/>
        <item x="3018"/>
        <item x="1669"/>
        <item x="3473"/>
        <item x="3627"/>
        <item x="3780"/>
        <item x="2268"/>
        <item x="1819"/>
        <item x="1346"/>
        <item x="1198"/>
        <item x="4150"/>
        <item x="3853"/>
        <item x="4001"/>
        <item x="473"/>
        <item x="1533"/>
        <item x="2255"/>
        <item x="1806"/>
        <item x="1333"/>
        <item x="1185"/>
        <item x="4137"/>
        <item x="2106"/>
        <item x="1953"/>
        <item x="3840"/>
        <item x="3988"/>
        <item x="2554"/>
        <item x="2854"/>
        <item x="2705"/>
        <item x="2403"/>
        <item x="3153"/>
        <item x="3305"/>
        <item x="3003"/>
        <item x="1654"/>
        <item x="3456"/>
        <item x="3612"/>
        <item x="3764"/>
        <item x="878"/>
        <item x="1032"/>
        <item x="1074"/>
        <item x="1483"/>
        <item x="584"/>
        <item x="920"/>
        <item x="581"/>
        <item x="2119"/>
        <item x="1967"/>
        <item x="2567"/>
        <item x="2867"/>
        <item x="2718"/>
        <item x="2416"/>
        <item x="3167"/>
        <item x="3318"/>
        <item x="3016"/>
        <item x="1667"/>
        <item x="3471"/>
        <item x="3625"/>
        <item x="3778"/>
        <item x="1553"/>
        <item x="6877"/>
        <item x="893"/>
        <item x="1047"/>
        <item x="4376"/>
        <item x="1094"/>
        <item x="3653"/>
        <item x="940"/>
        <item x="490"/>
        <item x="3044"/>
        <item x="3880"/>
        <item x="4028"/>
        <item x="6278"/>
        <item x="891"/>
        <item x="1045"/>
        <item x="4416"/>
        <item x="2444"/>
        <item x="2746"/>
        <item x="3673"/>
        <item x="3346"/>
        <item x="431"/>
        <item x="3499"/>
        <item x="3064"/>
        <item x="3900"/>
        <item x="4048"/>
        <item x="1696"/>
        <item x="3195"/>
        <item x="6298"/>
        <item x="2596"/>
        <item x="2464"/>
        <item x="2766"/>
        <item x="3366"/>
        <item x="3519"/>
        <item x="2894"/>
        <item x="1716"/>
        <item x="3215"/>
        <item x="2616"/>
        <item x="4177"/>
        <item x="1224"/>
        <item x="1995"/>
        <item x="1372"/>
        <item x="2914"/>
        <item x="2146"/>
        <item x="1530"/>
        <item x="699"/>
        <item x="4197"/>
        <item x="917"/>
        <item x="1244"/>
        <item x="2266"/>
        <item x="1817"/>
        <item x="1344"/>
        <item x="1196"/>
        <item x="4148"/>
        <item x="2117"/>
        <item x="1965"/>
        <item x="3851"/>
        <item x="3999"/>
        <item x="2565"/>
        <item x="2865"/>
        <item x="2716"/>
        <item x="2414"/>
        <item x="3164"/>
        <item x="3316"/>
        <item x="3014"/>
        <item x="1665"/>
        <item x="3468"/>
        <item x="3623"/>
        <item x="3775"/>
        <item x="889"/>
        <item x="1043"/>
        <item x="1071"/>
        <item x="1494"/>
        <item x="1545"/>
        <item x="1845"/>
        <item x="2015"/>
        <item x="1392"/>
        <item x="472"/>
        <item x="2166"/>
        <item x="1086"/>
        <item x="4369"/>
        <item x="932"/>
        <item x="3041"/>
        <item x="1865"/>
        <item x="6868"/>
        <item x="3877"/>
        <item x="3650"/>
        <item x="1524"/>
        <item x="2441"/>
        <item x="3665"/>
        <item x="4025"/>
        <item x="2275"/>
        <item x="1826"/>
        <item x="1353"/>
        <item x="1205"/>
        <item x="4157"/>
        <item x="2126"/>
        <item x="1975"/>
        <item x="3860"/>
        <item x="4008"/>
        <item x="2575"/>
        <item x="2875"/>
        <item x="2726"/>
        <item x="2424"/>
        <item x="3175"/>
        <item x="3326"/>
        <item x="3024"/>
        <item x="6275"/>
        <item x="1675"/>
        <item x="3479"/>
        <item x="3633"/>
        <item x="3786"/>
        <item x="899"/>
        <item x="1053"/>
        <item x="3056"/>
        <item x="1506"/>
        <item x="3892"/>
        <item x="461"/>
        <item x="1065"/>
        <item x="609"/>
        <item x="4040"/>
        <item x="1546"/>
        <item x="911"/>
        <item x="2743"/>
        <item x="1693"/>
        <item x="3496"/>
        <item x="3343"/>
        <item x="2294"/>
        <item x="6290"/>
        <item x="1087"/>
        <item x="2456"/>
        <item x="6867"/>
        <item x="2593"/>
        <item x="2758"/>
        <item x="933"/>
        <item x="3358"/>
        <item x="3511"/>
        <item x="3192"/>
        <item x="2891"/>
        <item x="803"/>
        <item x="1708"/>
        <item x="3035"/>
        <item x="3207"/>
        <item x="2608"/>
        <item x="2314"/>
        <item x="3666"/>
        <item x="3871"/>
        <item x="3644"/>
        <item x="1193"/>
        <item x="3057"/>
        <item x="4019"/>
        <item x="3893"/>
        <item x="2435"/>
        <item x="1221"/>
        <item x="2906"/>
        <item x="1992"/>
        <item x="4041"/>
        <item x="6638"/>
        <item x="4174"/>
        <item x="2143"/>
        <item x="3490"/>
        <item x="1369"/>
        <item x="6291"/>
        <item x="6269"/>
        <item x="813"/>
        <item x="2457"/>
        <item x="4189"/>
        <item x="1687"/>
        <item x="2737"/>
        <item x="2759"/>
        <item x="1236"/>
        <item x="3337"/>
        <item x="2007"/>
        <item x="3359"/>
        <item x="3512"/>
        <item x="2587"/>
        <item x="4391"/>
        <item x="1384"/>
        <item x="2158"/>
        <item x="3208"/>
        <item x="1709"/>
        <item x="1842"/>
        <item x="3186"/>
        <item x="2609"/>
        <item x="2885"/>
        <item x="2263"/>
        <item x="1814"/>
        <item x="1341"/>
        <item x="4145"/>
        <item x="2114"/>
        <item x="3848"/>
        <item x="3996"/>
        <item x="6682"/>
        <item x="1857"/>
        <item x="4168"/>
        <item x="2907"/>
        <item x="1215"/>
        <item x="1986"/>
        <item x="1363"/>
        <item x="4190"/>
        <item x="2137"/>
        <item x="1237"/>
        <item x="2008"/>
        <item x="1385"/>
        <item x="177"/>
        <item x="2159"/>
        <item x="1962"/>
        <item x="2562"/>
        <item x="2862"/>
        <item x="2713"/>
        <item x="2411"/>
        <item x="3161"/>
        <item x="3313"/>
        <item x="3011"/>
        <item x="1662"/>
        <item x="3465"/>
        <item x="3620"/>
        <item x="3772"/>
        <item x="886"/>
        <item x="1040"/>
        <item x="1836"/>
        <item x="2291"/>
        <item x="2222"/>
        <item x="1774"/>
        <item x="1300"/>
        <item x="1152"/>
        <item x="4104"/>
        <item x="2073"/>
        <item x="1921"/>
        <item x="3808"/>
        <item x="3956"/>
        <item x="2522"/>
        <item x="2822"/>
        <item x="2673"/>
        <item x="2371"/>
        <item x="3121"/>
        <item x="3273"/>
        <item x="2971"/>
        <item x="1621"/>
        <item x="3423"/>
        <item x="3579"/>
        <item x="3731"/>
        <item x="845"/>
        <item x="999"/>
        <item x="1449"/>
        <item x="400"/>
        <item x="1858"/>
        <item x="4408"/>
        <item x="1497"/>
        <item x="2306"/>
        <item x="1491"/>
        <item x="426"/>
        <item x="2285"/>
        <item x="598"/>
        <item x="2307"/>
        <item x="698"/>
        <item x="616"/>
        <item x="477"/>
        <item x="613"/>
        <item x="798"/>
        <item x="4397"/>
        <item x="801"/>
        <item x="6669"/>
        <item x="797"/>
        <item x="6702"/>
        <item x="496"/>
        <item x="1534"/>
        <item x="1075"/>
        <item x="921"/>
        <item x="469"/>
        <item x="4389"/>
        <item x="3654"/>
        <item x="3045"/>
        <item x="3881"/>
        <item x="4029"/>
        <item x="6279"/>
        <item x="2445"/>
        <item x="2747"/>
        <item x="2258"/>
        <item x="1809"/>
        <item x="1336"/>
        <item x="1188"/>
        <item x="4140"/>
        <item x="2109"/>
        <item x="1956"/>
        <item x="3843"/>
        <item x="3991"/>
        <item x="2557"/>
        <item x="2857"/>
        <item x="2708"/>
        <item x="2406"/>
        <item x="3156"/>
        <item x="3308"/>
        <item x="3006"/>
        <item x="1657"/>
        <item x="3459"/>
        <item x="3615"/>
        <item x="3767"/>
        <item x="881"/>
        <item x="1035"/>
        <item x="3347"/>
        <item x="1486"/>
        <item x="3500"/>
        <item x="468"/>
        <item x="1499"/>
        <item x="1697"/>
        <item x="3196"/>
        <item x="2597"/>
        <item x="599"/>
        <item x="1481"/>
        <item x="2895"/>
        <item x="1078"/>
        <item x="924"/>
        <item x="697"/>
        <item x="4178"/>
        <item x="5690"/>
        <item x="1225"/>
        <item x="1996"/>
        <item x="1373"/>
        <item x="2147"/>
        <item x="4367"/>
        <item x="491"/>
        <item x="1846"/>
        <item x="6802"/>
        <item x="1700"/>
        <item x="1537"/>
        <item x="4032"/>
        <item x="4319"/>
        <item x="2295"/>
        <item x="3657"/>
        <item x="3048"/>
        <item x="3884"/>
        <item x="2150"/>
        <item x="4398"/>
        <item x="4365"/>
        <item x="2448"/>
        <item x="2750"/>
        <item x="2898"/>
        <item x="6282"/>
        <item x="3503"/>
        <item x="3350"/>
        <item x="3199"/>
        <item x="2600"/>
        <item x="1527"/>
        <item x="1068"/>
        <item x="914"/>
        <item x="4181"/>
        <item x="1376"/>
        <item x="1228"/>
        <item x="1999"/>
        <item x="428"/>
        <item x="696"/>
        <item x="4386"/>
        <item x="3038"/>
        <item x="1849"/>
        <item x="3647"/>
        <item x="3874"/>
        <item x="4413"/>
        <item x="4022"/>
        <item x="2438"/>
        <item x="4400"/>
        <item x="6272"/>
        <item x="3493"/>
        <item x="6695"/>
        <item x="2298"/>
        <item x="2740"/>
        <item x="3340"/>
        <item x="6837"/>
        <item x="1690"/>
        <item x="2590"/>
        <item x="3189"/>
        <item x="471"/>
        <item x="464"/>
        <item x="2888"/>
        <item x="4171"/>
        <item x="1218"/>
        <item x="1989"/>
        <item x="1366"/>
        <item x="2140"/>
        <item x="6862"/>
        <item x="695"/>
        <item x="1839"/>
        <item x="818"/>
        <item x="2288"/>
        <item x="808"/>
        <item x="817"/>
        <item x="6762"/>
        <item x="694"/>
        <item x="806"/>
        <item x="422"/>
        <item x="583"/>
        <item x="603"/>
        <item x="4980"/>
        <item x="2252"/>
        <item x="1804"/>
        <item x="1330"/>
        <item x="1182"/>
        <item x="4134"/>
        <item x="3838"/>
        <item x="3986"/>
        <item x="604"/>
        <item x="2103"/>
        <item x="1951"/>
        <item x="2552"/>
        <item x="2852"/>
        <item x="2703"/>
        <item x="2401"/>
        <item x="3151"/>
        <item x="3303"/>
        <item x="3001"/>
        <item x="1651"/>
        <item x="3453"/>
        <item x="3609"/>
        <item x="3761"/>
        <item x="693"/>
        <item x="6814"/>
        <item x="4379"/>
        <item x="1543"/>
        <item x="875"/>
        <item x="1029"/>
        <item x="1084"/>
        <item x="930"/>
        <item x="3663"/>
        <item x="3054"/>
        <item x="3890"/>
        <item x="4371"/>
        <item x="4038"/>
        <item x="6288"/>
        <item x="2454"/>
        <item x="2756"/>
        <item x="3356"/>
        <item x="3509"/>
        <item x="6722"/>
        <item x="1706"/>
        <item x="3205"/>
        <item x="2606"/>
        <item x="4404"/>
        <item x="1529"/>
        <item x="2904"/>
        <item x="6788"/>
        <item x="1070"/>
        <item x="916"/>
        <item x="4187"/>
        <item x="1234"/>
        <item x="2005"/>
        <item x="1382"/>
        <item x="2156"/>
        <item x="3649"/>
        <item x="3040"/>
        <item x="3876"/>
        <item x="4024"/>
        <item x="1855"/>
        <item x="6274"/>
        <item x="2440"/>
        <item x="2742"/>
        <item x="3495"/>
        <item x="3342"/>
        <item x="1692"/>
        <item x="3191"/>
        <item x="605"/>
        <item x="2592"/>
        <item x="2265"/>
        <item x="1816"/>
        <item x="1343"/>
        <item x="1195"/>
        <item x="4147"/>
        <item x="3850"/>
        <item x="3998"/>
        <item x="2890"/>
        <item x="4173"/>
        <item x="2304"/>
        <item x="1220"/>
        <item x="1991"/>
        <item x="1368"/>
        <item x="2142"/>
        <item x="6750"/>
        <item x="2116"/>
        <item x="1964"/>
        <item x="2564"/>
        <item x="2864"/>
        <item x="2715"/>
        <item x="2413"/>
        <item x="3163"/>
        <item x="3315"/>
        <item x="3013"/>
        <item x="1664"/>
        <item x="3467"/>
        <item x="3622"/>
        <item x="3774"/>
        <item x="1841"/>
        <item x="6893"/>
        <item x="888"/>
        <item x="1042"/>
        <item x="2290"/>
        <item x="5219"/>
        <item x="2254"/>
        <item x="1805"/>
        <item x="1332"/>
        <item x="1184"/>
        <item x="4136"/>
        <item x="3839"/>
        <item x="3987"/>
        <item x="819"/>
        <item x="2105"/>
        <item x="1952"/>
        <item x="2553"/>
        <item x="2853"/>
        <item x="2704"/>
        <item x="2402"/>
        <item x="3152"/>
        <item x="3304"/>
        <item x="3002"/>
        <item x="1653"/>
        <item x="3455"/>
        <item x="3611"/>
        <item x="3763"/>
        <item x="6737"/>
        <item x="5960"/>
        <item x="424"/>
        <item x="692"/>
        <item x="877"/>
        <item x="1031"/>
        <item x="691"/>
        <item x="816"/>
        <item x="6857"/>
        <item x="6905"/>
        <item x="1536"/>
        <item x="6887"/>
        <item x="2259"/>
        <item x="1810"/>
        <item x="1077"/>
        <item x="923"/>
        <item x="3656"/>
        <item x="6912"/>
        <item x="823"/>
        <item x="3047"/>
        <item x="3883"/>
        <item x="4031"/>
        <item x="6281"/>
        <item x="1337"/>
        <item x="1189"/>
        <item x="4141"/>
        <item x="2447"/>
        <item x="2749"/>
        <item x="3349"/>
        <item x="3502"/>
        <item x="1699"/>
        <item x="3198"/>
        <item x="2599"/>
        <item x="6873"/>
        <item x="6801"/>
        <item x="2897"/>
        <item x="4180"/>
        <item x="2110"/>
        <item x="1957"/>
        <item x="1658"/>
        <item x="1479"/>
        <item x="1227"/>
        <item x="1998"/>
        <item x="1375"/>
        <item x="2149"/>
        <item x="6754"/>
        <item x="6825"/>
        <item x="421"/>
        <item x="882"/>
        <item x="1036"/>
        <item x="1848"/>
        <item x="1482"/>
        <item x="579"/>
        <item x="6728"/>
        <item x="2297"/>
        <item x="6886"/>
        <item x="6885"/>
        <item x="1974"/>
        <item x="1674"/>
        <item x="334"/>
        <item x="690"/>
        <item x="2574"/>
        <item x="2874"/>
        <item x="2725"/>
        <item x="2423"/>
        <item x="3174"/>
        <item x="3325"/>
        <item x="3023"/>
        <item x="3478"/>
        <item x="3632"/>
        <item x="3785"/>
        <item x="898"/>
        <item x="1052"/>
        <item x="6875"/>
        <item x="476"/>
        <item x="3844"/>
        <item x="3992"/>
        <item x="2558"/>
        <item x="2858"/>
        <item x="2709"/>
        <item x="2407"/>
        <item x="3157"/>
        <item x="3309"/>
        <item x="3007"/>
        <item x="3460"/>
        <item x="3616"/>
        <item x="3768"/>
        <item x="1487"/>
        <item x="1548"/>
        <item x="4368"/>
        <item x="1089"/>
        <item x="821"/>
        <item x="935"/>
        <item x="6815"/>
        <item x="3668"/>
        <item x="3059"/>
        <item x="4557"/>
        <item x="3895"/>
        <item x="4043"/>
        <item x="6293"/>
        <item x="2459"/>
        <item x="5678"/>
        <item x="1493"/>
        <item x="2761"/>
        <item x="3361"/>
        <item x="3514"/>
        <item x="1711"/>
        <item x="3210"/>
        <item x="2611"/>
        <item x="4405"/>
        <item x="2909"/>
        <item x="453"/>
        <item x="4192"/>
        <item x="1239"/>
        <item x="2010"/>
        <item x="1387"/>
        <item x="2161"/>
        <item x="1860"/>
        <item x="596"/>
        <item x="2309"/>
        <item x="4619"/>
        <item x="689"/>
        <item x="5293"/>
        <item x="5629"/>
        <item x="475"/>
        <item x="2273"/>
        <item x="1824"/>
        <item x="1351"/>
        <item x="1203"/>
        <item x="4155"/>
        <item x="2124"/>
        <item x="1972"/>
        <item x="3858"/>
        <item x="4006"/>
        <item x="2572"/>
        <item x="2872"/>
        <item x="2723"/>
        <item x="2421"/>
        <item x="3172"/>
        <item x="3323"/>
        <item x="3021"/>
        <item x="1672"/>
        <item x="3476"/>
        <item x="3630"/>
        <item x="3783"/>
        <item x="896"/>
        <item x="1050"/>
        <item x="1503"/>
        <item x="4999"/>
        <item x="6792"/>
        <item x="4360"/>
        <item x="5239"/>
        <item x="4782"/>
        <item x="5420"/>
        <item x="602"/>
        <item x="587"/>
        <item x="1600"/>
        <item x="4772"/>
        <item x="1598"/>
        <item x="6914"/>
        <item x="2730"/>
        <item x="4670"/>
        <item x="3864"/>
        <item x="1505"/>
        <item x="432"/>
        <item x="3179"/>
        <item x="4012"/>
        <item x="815"/>
        <item x="5698"/>
        <item x="6203"/>
        <item x="688"/>
        <item x="6793"/>
        <item x="687"/>
        <item x="6817"/>
        <item x="6810"/>
        <item x="1357"/>
        <item x="4161"/>
        <item x="3483"/>
        <item x="3028"/>
        <item x="3330"/>
        <item x="1979"/>
        <item x="3637"/>
        <item x="6262"/>
        <item x="1680"/>
        <item x="1830"/>
        <item x="1209"/>
        <item x="5088"/>
        <item x="2130"/>
        <item x="2879"/>
        <item x="2274"/>
        <item x="1825"/>
        <item x="2351"/>
        <item x="2279"/>
        <item x="6697"/>
        <item x="1058"/>
        <item x="593"/>
        <item x="2428"/>
        <item x="820"/>
        <item x="1352"/>
        <item x="1204"/>
        <item x="4156"/>
        <item x="3859"/>
        <item x="4007"/>
        <item x="5019"/>
        <item x="904"/>
        <item x="2579"/>
        <item x="2125"/>
        <item x="1973"/>
        <item x="2573"/>
        <item x="2873"/>
        <item x="2724"/>
        <item x="2422"/>
        <item x="3173"/>
        <item x="3324"/>
        <item x="3022"/>
        <item x="1673"/>
        <item x="3477"/>
        <item x="1517"/>
        <item x="3631"/>
        <item x="3784"/>
        <item x="897"/>
        <item x="1051"/>
        <item x="4373"/>
        <item x="1901"/>
        <item x="1134"/>
        <item x="980"/>
        <item x="4551"/>
        <item x="5225"/>
        <item x="1756"/>
        <item x="4347"/>
        <item x="575"/>
        <item x="4331"/>
        <item x="448"/>
        <item x="5091"/>
        <item x="5611"/>
        <item x="4683"/>
        <item x="5404"/>
        <item x="809"/>
        <item x="606"/>
        <item x="608"/>
        <item x="5397"/>
        <item x="1504"/>
        <item x="6916"/>
        <item x="4748"/>
        <item x="6876"/>
        <item x="4753"/>
        <item x="601"/>
        <item x="6913"/>
        <item x="6147"/>
        <item x="6856"/>
        <item x="6786"/>
        <item x="5004"/>
        <item x="5967"/>
        <item x="4406"/>
        <item x="6634"/>
        <item x="611"/>
        <item x="5662"/>
        <item x="5947"/>
        <item x="5901"/>
        <item x="4676"/>
        <item x="6790"/>
        <item x="686"/>
        <item x="6839"/>
        <item x="4850"/>
        <item x="6433"/>
        <item x="5685"/>
        <item x="6777"/>
        <item x="1502"/>
        <item x="319"/>
        <item x="1594"/>
        <item x="2262"/>
        <item x="1813"/>
        <item x="1340"/>
        <item x="1192"/>
        <item x="4144"/>
        <item x="3847"/>
        <item x="3995"/>
        <item x="5531"/>
        <item x="600"/>
        <item x="2113"/>
        <item x="1961"/>
        <item x="2561"/>
        <item x="2861"/>
        <item x="2712"/>
        <item x="2410"/>
        <item x="3160"/>
        <item x="3312"/>
        <item x="3010"/>
        <item x="1661"/>
        <item x="3464"/>
        <item x="3619"/>
        <item x="3771"/>
        <item x="4410"/>
        <item x="5656"/>
        <item x="885"/>
        <item x="1039"/>
        <item x="5321"/>
        <item x="6848"/>
        <item x="1599"/>
        <item x="4889"/>
        <item x="1132"/>
        <item x="978"/>
        <item x="1596"/>
        <item x="5119"/>
        <item x="4689"/>
        <item x="1602"/>
        <item x="5680"/>
        <item x="6807"/>
        <item x="6820"/>
        <item x="6883"/>
        <item x="6917"/>
        <item x="6865"/>
        <item x="6757"/>
        <item x="4854"/>
        <item x="5612"/>
        <item x="4259"/>
        <item x="607"/>
        <item x="5658"/>
        <item x="5686"/>
        <item x="4544"/>
        <item x="685"/>
        <item x="6812"/>
        <item x="6749"/>
        <item x="1286"/>
        <item x="3717"/>
        <item x="6858"/>
        <item x="4403"/>
        <item x="3409"/>
        <item x="5319"/>
        <item x="5298"/>
        <item x="2808"/>
        <item x="6060"/>
        <item x="2659"/>
        <item x="171"/>
        <item x="4888"/>
        <item x="2208"/>
        <item x="684"/>
        <item x="5117"/>
        <item x="5883"/>
        <item x="2357"/>
        <item x="3259"/>
        <item x="4687"/>
        <item x="5668"/>
        <item x="6708"/>
        <item x="1138"/>
        <item x="2957"/>
        <item x="1754"/>
        <item x="5571"/>
        <item x="3107"/>
        <item x="2508"/>
        <item x="3565"/>
        <item x="1490"/>
        <item x="1760"/>
        <item x="3794"/>
        <item x="4747"/>
        <item x="5925"/>
        <item x="3942"/>
        <item x="1755"/>
        <item x="2203"/>
        <item x="1907"/>
        <item x="683"/>
        <item x="5581"/>
        <item x="4085"/>
        <item x="3937"/>
        <item x="1607"/>
        <item x="5221"/>
        <item x="4235"/>
        <item x="4090"/>
        <item x="199"/>
        <item x="1282"/>
        <item x="5651"/>
        <item x="1430"/>
        <item x="2059"/>
        <item x="6881"/>
        <item x="4585"/>
        <item x="6880"/>
        <item x="4407"/>
        <item x="1902"/>
        <item x="831"/>
        <item x="5530"/>
        <item x="682"/>
        <item x="4688"/>
        <item x="5320"/>
        <item x="5118"/>
        <item x="2352"/>
        <item x="6690"/>
        <item x="4643"/>
        <item x="985"/>
        <item x="2053"/>
        <item x="5682"/>
        <item x="6061"/>
        <item x="5806"/>
        <item x="5931"/>
        <item x="1281"/>
        <item x="4448"/>
        <item x="681"/>
        <item x="1429"/>
        <item x="5231"/>
        <item x="5550"/>
        <item x="4234"/>
        <item x="1597"/>
        <item x="1595"/>
        <item x="5012"/>
        <item x="5634"/>
        <item x="594"/>
        <item x="680"/>
        <item x="5527"/>
        <item x="6888"/>
        <item x="6180"/>
        <item x="679"/>
        <item x="5884"/>
        <item x="6130"/>
        <item x="6808"/>
        <item x="5542"/>
        <item x="5558"/>
        <item x="6694"/>
        <item x="5657"/>
        <item x="5937"/>
        <item x="5675"/>
        <item x="2653"/>
        <item x="5232"/>
        <item x="6789"/>
        <item x="4702"/>
        <item x="4586"/>
        <item x="5684"/>
        <item x="3559"/>
        <item x="3253"/>
        <item x="5949"/>
        <item x="5410"/>
        <item x="5927"/>
        <item x="2250"/>
        <item x="1802"/>
        <item x="1328"/>
        <item x="1180"/>
        <item x="4132"/>
        <item x="2101"/>
        <item x="1949"/>
        <item x="3836"/>
        <item x="3984"/>
        <item x="2550"/>
        <item x="2850"/>
        <item x="2701"/>
        <item x="2399"/>
        <item x="3149"/>
        <item x="3301"/>
        <item x="2999"/>
        <item x="1649"/>
        <item x="3451"/>
        <item x="3607"/>
        <item x="3759"/>
        <item x="873"/>
        <item x="1027"/>
        <item x="1477"/>
        <item x="4755"/>
        <item x="4570"/>
        <item x="3403"/>
        <item x="3711"/>
        <item x="2803"/>
        <item x="420"/>
        <item x="6337"/>
        <item x="197"/>
        <item x="6189"/>
        <item x="6721"/>
        <item x="5904"/>
        <item x="5597"/>
        <item x="678"/>
        <item x="5622"/>
        <item x="5570"/>
        <item x="6859"/>
        <item x="5955"/>
        <item x="6835"/>
        <item x="3101"/>
        <item x="2501"/>
        <item x="42"/>
        <item x="5674"/>
        <item x="4084"/>
        <item x="3936"/>
        <item x="1133"/>
        <item x="979"/>
        <item x="5643"/>
        <item x="6338"/>
        <item x="3712"/>
        <item x="3560"/>
        <item x="6058"/>
        <item x="6803"/>
        <item x="3102"/>
        <item x="3404"/>
        <item x="3254"/>
        <item x="2502"/>
        <item x="2804"/>
        <item x="2952"/>
        <item x="2654"/>
        <item x="404"/>
        <item x="2054"/>
        <item x="274"/>
        <item x="2204"/>
        <item x="1959"/>
        <item x="3462"/>
        <item x="807"/>
        <item x="1601"/>
        <item x="5844"/>
        <item x="6836"/>
        <item x="5526"/>
        <item x="5608"/>
        <item x="6167"/>
        <item x="6705"/>
        <item x="6899"/>
        <item x="5582"/>
        <item x="5854"/>
        <item x="5580"/>
        <item x="5667"/>
        <item x="5920"/>
        <item x="765"/>
        <item x="4382"/>
        <item x="6102"/>
        <item x="5548"/>
        <item x="6785"/>
        <item x="6613"/>
        <item x="5660"/>
        <item x="5600"/>
        <item x="677"/>
        <item x="5803"/>
        <item x="5556"/>
        <item x="5683"/>
        <item x="766"/>
        <item x="5613"/>
        <item x="5956"/>
        <item x="5541"/>
        <item x="5654"/>
        <item x="6083"/>
        <item x="5926"/>
        <item x="5825"/>
        <item x="5672"/>
        <item x="2249"/>
        <item x="1801"/>
        <item x="1327"/>
        <item x="1179"/>
        <item x="4131"/>
        <item x="2100"/>
        <item x="1948"/>
        <item x="3835"/>
        <item x="3983"/>
        <item x="2549"/>
        <item x="2849"/>
        <item x="2700"/>
        <item x="2398"/>
        <item x="3148"/>
        <item x="3300"/>
        <item x="2998"/>
        <item x="1648"/>
        <item x="3450"/>
        <item x="3606"/>
        <item x="3758"/>
        <item x="872"/>
        <item x="1026"/>
        <item x="1476"/>
        <item x="676"/>
        <item x="5552"/>
        <item x="6078"/>
        <item x="6834"/>
        <item x="5603"/>
        <item x="5833"/>
        <item x="5929"/>
        <item x="5944"/>
        <item x="5493"/>
        <item x="675"/>
        <item x="5642"/>
        <item x="5533"/>
        <item x="5648"/>
        <item x="785"/>
        <item x="6173"/>
        <item x="5665"/>
        <item x="6095"/>
        <item x="5632"/>
        <item x="5588"/>
        <item x="5617"/>
        <item x="5624"/>
        <item x="5817"/>
        <item x="5953"/>
        <item x="5535"/>
        <item x="5673"/>
        <item x="5628"/>
        <item x="5623"/>
        <item x="6191"/>
        <item x="6071"/>
        <item x="4315"/>
        <item x="6034"/>
        <item x="5543"/>
        <item x="6159"/>
        <item x="5564"/>
        <item x="5912"/>
        <item x="6795"/>
        <item x="4353"/>
        <item x="5843"/>
        <item x="4668"/>
        <item x="5545"/>
        <item x="6094"/>
        <item x="5574"/>
        <item x="5941"/>
        <item x="6103"/>
        <item x="4563"/>
        <item x="5633"/>
        <item x="576"/>
        <item x="674"/>
        <item x="5771"/>
        <item x="6150"/>
        <item x="5855"/>
        <item x="6175"/>
        <item x="6140"/>
        <item x="5894"/>
        <item x="5880"/>
        <item x="5951"/>
        <item x="6192"/>
        <item x="5631"/>
        <item x="6179"/>
        <item x="5640"/>
        <item x="5604"/>
        <item x="5794"/>
        <item x="4684"/>
        <item x="4472"/>
        <item x="5810"/>
        <item x="6915"/>
        <item x="5639"/>
        <item x="5853"/>
        <item x="6185"/>
        <item x="5364"/>
        <item x="4556"/>
        <item x="6118"/>
        <item x="1435"/>
        <item x="4937"/>
        <item x="673"/>
        <item x="5936"/>
        <item x="5549"/>
        <item x="5823"/>
        <item x="5516"/>
        <item x="5000"/>
        <item x="6064"/>
        <item x="5577"/>
        <item x="4313"/>
        <item x="6850"/>
        <item x="4848"/>
        <item x="6101"/>
        <item x="5943"/>
        <item x="5407"/>
        <item x="5294"/>
        <item x="5869"/>
        <item x="5645"/>
        <item x="6076"/>
        <item x="4566"/>
        <item x="6164"/>
        <item x="418"/>
        <item x="5679"/>
        <item x="6871"/>
        <item x="5006"/>
        <item x="4754"/>
        <item x="5816"/>
        <item x="5002"/>
        <item x="5917"/>
        <item x="5601"/>
        <item x="4575"/>
        <item x="5923"/>
        <item x="5598"/>
        <item x="6070"/>
        <item x="4555"/>
        <item x="6170"/>
        <item x="5449"/>
        <item x="6772"/>
        <item x="6183"/>
        <item x="6902"/>
        <item x="6768"/>
        <item x="6796"/>
        <item x="6787"/>
        <item x="620"/>
        <item x="4547"/>
        <item x="5487"/>
        <item x="4998"/>
        <item x="5995"/>
        <item x="4994"/>
        <item x="5655"/>
        <item x="5831"/>
        <item x="5872"/>
        <item x="5934"/>
        <item x="5727"/>
        <item x="331"/>
        <item x="5566"/>
        <item x="6828"/>
        <item x="417"/>
        <item x="5641"/>
        <item x="5207"/>
        <item x="6123"/>
        <item x="5765"/>
        <item x="5885"/>
        <item x="4527"/>
        <item x="5911"/>
        <item x="5569"/>
        <item x="5568"/>
        <item x="6131"/>
        <item x="5112"/>
        <item x="6109"/>
        <item x="5647"/>
        <item x="5557"/>
        <item x="5827"/>
        <item x="6161"/>
        <item x="5900"/>
        <item x="481"/>
        <item x="5954"/>
        <item x="5478"/>
        <item x="5914"/>
        <item x="6146"/>
        <item x="5875"/>
        <item x="5547"/>
        <item x="4580"/>
        <item x="6120"/>
        <item x="5576"/>
        <item x="5942"/>
        <item x="5808"/>
        <item x="6142"/>
        <item x="6028"/>
        <item x="5741"/>
        <item x="5602"/>
        <item x="5592"/>
        <item x="172"/>
        <item x="2244"/>
        <item x="5521"/>
        <item x="5671"/>
        <item x="6005"/>
        <item x="5756"/>
        <item x="435"/>
        <item x="4574"/>
        <item x="6089"/>
        <item x="764"/>
        <item x="6072"/>
        <item x="5838"/>
        <item x="4545"/>
        <item x="6838"/>
        <item x="4565"/>
        <item x="5896"/>
        <item x="5820"/>
        <item x="2251"/>
        <item x="1803"/>
        <item x="4242"/>
        <item x="1329"/>
        <item x="1181"/>
        <item x="4133"/>
        <item x="2102"/>
        <item x="1950"/>
        <item x="3837"/>
        <item x="3985"/>
        <item x="2551"/>
        <item x="2851"/>
        <item x="2702"/>
        <item x="2400"/>
        <item x="3150"/>
        <item x="3302"/>
        <item x="3000"/>
        <item x="1650"/>
        <item x="3452"/>
        <item x="3608"/>
        <item x="3760"/>
        <item x="874"/>
        <item x="1028"/>
        <item x="1478"/>
        <item x="4992"/>
        <item x="6135"/>
        <item x="5798"/>
        <item x="6074"/>
        <item x="5001"/>
        <item x="5763"/>
        <item x="5463"/>
        <item x="2095"/>
        <item x="4581"/>
        <item x="5895"/>
        <item x="5889"/>
        <item x="3143"/>
        <item x="6184"/>
        <item x="1943"/>
        <item x="5818"/>
        <item x="5606"/>
        <item x="5520"/>
        <item x="6435"/>
        <item x="4629"/>
        <item x="6141"/>
        <item x="1643"/>
        <item x="4881"/>
        <item x="5594"/>
        <item x="1322"/>
        <item x="5653"/>
        <item x="5141"/>
        <item x="4123"/>
        <item x="2692"/>
        <item x="5578"/>
        <item x="5342"/>
        <item x="3978"/>
        <item x="6149"/>
        <item x="4443"/>
        <item x="4757"/>
        <item x="4914"/>
        <item x="5876"/>
        <item x="6021"/>
        <item x="5902"/>
        <item x="4577"/>
        <item x="5908"/>
        <item x="1174"/>
        <item x="2241"/>
        <item x="5485"/>
        <item x="6098"/>
        <item x="5316"/>
        <item x="6124"/>
        <item x="3830"/>
        <item x="5687"/>
        <item x="3753"/>
        <item x="5008"/>
        <item x="5677"/>
        <item x="1796"/>
        <item x="5400"/>
        <item x="2695"/>
        <item x="1319"/>
        <item x="3975"/>
        <item x="2541"/>
        <item x="2841"/>
        <item x="3140"/>
        <item x="3292"/>
        <item x="2990"/>
        <item x="3442"/>
        <item x="864"/>
        <item x="5903"/>
        <item x="4126"/>
        <item x="5212"/>
        <item x="5618"/>
        <item x="5847"/>
        <item x="5179"/>
        <item x="2393"/>
        <item x="3295"/>
        <item x="4535"/>
        <item x="2993"/>
        <item x="6635"/>
        <item x="5376"/>
        <item x="5898"/>
        <item x="867"/>
        <item x="6758"/>
        <item x="6830"/>
        <item x="4723"/>
        <item x="5663"/>
        <item x="5585"/>
        <item x="5850"/>
        <item x="4492"/>
        <item x="1519"/>
        <item x="4955"/>
        <item x="1021"/>
        <item x="6051"/>
        <item x="1793"/>
        <item x="1171"/>
        <item x="2092"/>
        <item x="1940"/>
        <item x="3827"/>
        <item x="2390"/>
        <item x="1640"/>
        <item x="3598"/>
        <item x="3750"/>
        <item x="1018"/>
        <item x="5513"/>
        <item x="5311"/>
        <item x="4746"/>
        <item x="2544"/>
        <item x="2844"/>
        <item x="4541"/>
        <item x="4550"/>
        <item x="5457"/>
        <item x="6053"/>
        <item x="4990"/>
        <item x="5154"/>
        <item x="5909"/>
        <item x="6156"/>
        <item x="4705"/>
        <item x="4460"/>
        <item x="3445"/>
        <item x="5497"/>
        <item x="5735"/>
        <item x="5354"/>
        <item x="3601"/>
        <item x="5498"/>
        <item x="4559"/>
        <item x="5517"/>
        <item x="5870"/>
        <item x="5553"/>
        <item x="5791"/>
        <item x="5626"/>
        <item x="5664"/>
        <item x="4926"/>
        <item x="5873"/>
        <item x="4737"/>
        <item x="6188"/>
        <item x="6861"/>
        <item x="5669"/>
        <item x="4517"/>
        <item x="6121"/>
        <item x="5575"/>
        <item x="5116"/>
        <item x="5824"/>
        <item x="5395"/>
        <item x="4686"/>
        <item x="5428"/>
        <item x="6052"/>
        <item x="4979"/>
        <item x="5990"/>
        <item x="4361"/>
        <item x="5226"/>
        <item x="6151"/>
        <item x="5976"/>
        <item x="6077"/>
        <item x="5405"/>
        <item x="564"/>
        <item x="5948"/>
        <item x="275"/>
        <item x="5795"/>
        <item x="4302"/>
        <item x="4571"/>
        <item x="6157"/>
        <item x="5621"/>
        <item x="5005"/>
        <item x="5508"/>
        <item x="5551"/>
        <item x="6093"/>
        <item x="4840"/>
        <item x="6046"/>
        <item x="5126"/>
        <item x="6178"/>
        <item x="5707"/>
        <item x="5952"/>
        <item x="5776"/>
        <item x="4427"/>
        <item x="5515"/>
        <item x="5722"/>
        <item x="5572"/>
        <item x="5532"/>
        <item x="6864"/>
        <item x="4898"/>
        <item x="5583"/>
        <item x="6172"/>
        <item x="5786"/>
        <item x="6037"/>
        <item x="5540"/>
        <item x="5851"/>
        <item x="4522"/>
        <item x="5464"/>
        <item x="4578"/>
        <item x="5398"/>
        <item x="5822"/>
        <item x="4548"/>
        <item x="5916"/>
        <item x="5228"/>
        <item x="4983"/>
        <item x="5775"/>
        <item x="5842"/>
        <item x="5832"/>
        <item x="5924"/>
        <item x="6082"/>
        <item x="5742"/>
        <item x="6163"/>
        <item x="5630"/>
        <item x="5793"/>
        <item x="6039"/>
        <item x="5224"/>
        <item x="6190"/>
        <item x="5443"/>
        <item x="4569"/>
        <item x="5172"/>
        <item x="5500"/>
        <item x="5593"/>
        <item x="5933"/>
        <item x="5840"/>
        <item x="4573"/>
        <item x="6008"/>
        <item x="5003"/>
        <item x="4483"/>
        <item x="4521"/>
        <item x="4752"/>
        <item x="5781"/>
        <item x="4948"/>
        <item x="5129"/>
        <item x="5778"/>
        <item x="5130"/>
        <item x="5371"/>
        <item x="4552"/>
        <item x="5460"/>
        <item x="4546"/>
        <item x="4982"/>
        <item x="4957"/>
        <item x="5332"/>
        <item x="6092"/>
        <item x="1468"/>
        <item x="4430"/>
        <item x="1060"/>
        <item x="906"/>
        <item x="6015"/>
        <item x="5864"/>
        <item x="4431"/>
        <item x="4901"/>
        <item x="5489"/>
        <item x="5136"/>
        <item x="4902"/>
        <item x="5841"/>
        <item x="6031"/>
        <item x="6263"/>
        <item x="5490"/>
        <item x="3638"/>
        <item x="3484"/>
        <item x="5910"/>
        <item x="5227"/>
        <item x="1681"/>
        <item x="5337"/>
        <item x="4438"/>
        <item x="4993"/>
        <item x="4909"/>
        <item x="556"/>
        <item x="5738"/>
        <item x="3029"/>
        <item x="3331"/>
        <item x="5471"/>
        <item x="3180"/>
        <item x="2731"/>
        <item x="2429"/>
        <item x="4572"/>
        <item x="2580"/>
        <item x="5561"/>
        <item x="6113"/>
        <item x="4014"/>
        <item x="3866"/>
        <item x="4329"/>
        <item x="5849"/>
        <item x="5712"/>
        <item x="4316"/>
        <item x="1471"/>
        <item x="1981"/>
        <item x="4864"/>
        <item x="2132"/>
        <item x="6099"/>
        <item x="5591"/>
        <item x="5749"/>
        <item x="4163"/>
        <item x="5306"/>
        <item x="4851"/>
        <item x="5295"/>
        <item x="5767"/>
        <item x="6158"/>
        <item x="5151"/>
        <item x="4739"/>
        <item x="5352"/>
        <item x="5768"/>
        <item x="6177"/>
        <item x="4457"/>
        <item x="6904"/>
        <item x="4520"/>
        <item x="5544"/>
        <item x="6182"/>
        <item x="5114"/>
        <item x="4349"/>
        <item x="277"/>
        <item x="5211"/>
        <item x="4981"/>
        <item x="4356"/>
        <item x="4879"/>
        <item x="6122"/>
        <item x="5503"/>
        <item x="672"/>
        <item x="4916"/>
        <item x="4534"/>
        <item x="5856"/>
        <item x="5433"/>
        <item x="4883"/>
        <item x="5518"/>
        <item x="5874"/>
        <item x="4743"/>
        <item x="5210"/>
        <item x="5105"/>
        <item x="6726"/>
        <item x="4338"/>
        <item x="4446"/>
        <item x="4531"/>
        <item x="5429"/>
        <item x="5134"/>
        <item x="4870"/>
        <item x="5940"/>
        <item x="5160"/>
        <item x="4988"/>
        <item x="6187"/>
        <item x="5796"/>
        <item x="4526"/>
        <item x="5336"/>
        <item x="4700"/>
        <item x="4466"/>
        <item x="4436"/>
        <item x="5208"/>
        <item x="4907"/>
        <item x="4932"/>
        <item x="5178"/>
        <item x="4985"/>
        <item x="5946"/>
        <item x="6136"/>
        <item x="4529"/>
        <item x="4491"/>
        <item x="6104"/>
        <item x="4986"/>
        <item x="4667"/>
        <item x="4954"/>
        <item x="5932"/>
        <item x="5159"/>
        <item x="5890"/>
        <item x="5209"/>
        <item x="5708"/>
        <item x="5977"/>
        <item x="5359"/>
        <item x="5190"/>
        <item x="4314"/>
        <item x="4540"/>
        <item x="5878"/>
        <item x="4708"/>
        <item x="5146"/>
        <item x="4465"/>
        <item x="4530"/>
        <item x="4931"/>
        <item x="4742"/>
        <item x="4503"/>
        <item x="4987"/>
        <item x="5452"/>
        <item x="5399"/>
        <item x="4966"/>
        <item x="5347"/>
        <item x="4849"/>
        <item x="4452"/>
        <item x="5676"/>
        <item x="5922"/>
        <item x="370"/>
        <item x="5866"/>
        <item x="4703"/>
        <item x="5619"/>
        <item x="4921"/>
        <item x="5559"/>
        <item x="4558"/>
        <item x="761"/>
        <item x="6843"/>
        <item x="5454"/>
        <item x="5132"/>
        <item x="6115"/>
        <item x="6827"/>
        <item x="5998"/>
        <item x="5335"/>
        <item x="5099"/>
        <item x="6169"/>
        <item x="4715"/>
        <item x="4434"/>
        <item x="4674"/>
        <item x="4478"/>
        <item x="4533"/>
        <item x="4328"/>
        <item x="4905"/>
        <item x="5999"/>
        <item x="5957"/>
        <item x="984"/>
        <item x="4750"/>
        <item x="4567"/>
        <item x="5368"/>
        <item x="4758"/>
        <item x="4863"/>
        <item x="5305"/>
        <item x="5730"/>
        <item x="4568"/>
        <item x="5458"/>
        <item x="4943"/>
        <item x="6000"/>
        <item x="5858"/>
        <item x="6126"/>
        <item x="4561"/>
        <item x="415"/>
        <item x="5534"/>
        <item x="830"/>
        <item x="5519"/>
        <item x="5162"/>
        <item x="2951"/>
        <item x="5098"/>
        <item x="4327"/>
        <item x="4309"/>
        <item x="5185"/>
        <item x="5563"/>
        <item x="5195"/>
        <item x="4726"/>
        <item x="6181"/>
        <item x="4862"/>
        <item x="4468"/>
        <item x="5436"/>
        <item x="5100"/>
        <item x="5304"/>
        <item x="4497"/>
        <item x="5086"/>
        <item x="4675"/>
        <item x="4710"/>
        <item x="4348"/>
        <item x="4330"/>
        <item x="6139"/>
        <item x="5732"/>
        <item x="5381"/>
        <item x="5361"/>
        <item x="5453"/>
        <item x="5390"/>
        <item x="6193"/>
        <item x="4865"/>
        <item x="4508"/>
        <item x="4960"/>
        <item x="5307"/>
        <item x="6375"/>
        <item x="5127"/>
        <item x="4845"/>
        <item x="4970"/>
        <item x="5726"/>
        <item x="5731"/>
        <item x="5199"/>
        <item x="5826"/>
        <item x="6003"/>
        <item x="5981"/>
        <item x="5330"/>
        <item x="5718"/>
        <item x="5893"/>
        <item x="5715"/>
        <item x="393"/>
        <item x="4696"/>
        <item x="6079"/>
        <item x="5496"/>
        <item x="4428"/>
        <item x="5797"/>
        <item x="4513"/>
        <item x="5736"/>
        <item x="4899"/>
        <item x="4975"/>
        <item x="5560"/>
        <item x="6870"/>
        <item x="5984"/>
        <item x="5938"/>
        <item x="5200"/>
        <item x="5807"/>
        <item x="4878"/>
        <item x="5056"/>
        <item x="5108"/>
        <item x="377"/>
        <item x="4514"/>
        <item x="4639"/>
        <item x="4275"/>
        <item x="4734"/>
        <item x="4255"/>
        <item x="6054"/>
        <item x="572"/>
        <item x="5027"/>
        <item x="6062"/>
        <item x="4976"/>
        <item x="4813"/>
        <item x="4626"/>
        <item x="5042"/>
        <item x="5153"/>
        <item x="5182"/>
        <item x="4239"/>
        <item x="378"/>
        <item x="4794"/>
        <item x="5447"/>
        <item x="4779"/>
        <item x="6725"/>
        <item x="6831"/>
        <item x="4459"/>
        <item x="5993"/>
        <item x="1606"/>
        <item x="4553"/>
        <item x="5259"/>
        <item x="5777"/>
        <item x="4681"/>
        <item x="4925"/>
        <item x="5175"/>
        <item x="5064"/>
        <item x="5144"/>
        <item x="6036"/>
        <item x="1137"/>
        <item x="6829"/>
        <item x="4647"/>
        <item x="1285"/>
        <item x="5828"/>
        <item x="4488"/>
        <item x="4269"/>
        <item x="5766"/>
        <item x="4344"/>
        <item x="5345"/>
        <item x="4283"/>
        <item x="5051"/>
        <item x="4952"/>
        <item x="4450"/>
        <item x="5865"/>
        <item x="405"/>
        <item x="5177"/>
        <item x="4919"/>
        <item x="2956"/>
        <item x="4996"/>
        <item x="6114"/>
        <item x="4722"/>
        <item x="4821"/>
        <item x="5445"/>
        <item x="4490"/>
        <item x="2058"/>
        <item x="1759"/>
        <item x="6096"/>
        <item x="4807"/>
        <item x="5133"/>
        <item x="5774"/>
        <item x="3258"/>
        <item x="6112"/>
        <item x="2658"/>
        <item x="5375"/>
        <item x="5270"/>
        <item x="5145"/>
        <item x="6038"/>
        <item x="5140"/>
        <item x="4579"/>
        <item x="3106"/>
        <item x="4679"/>
        <item x="2507"/>
        <item x="4953"/>
        <item x="5222"/>
        <item x="6823"/>
        <item x="4435"/>
        <item x="3564"/>
        <item x="5848"/>
        <item x="1906"/>
        <item x="2207"/>
        <item x="4340"/>
        <item x="5346"/>
        <item x="4699"/>
        <item x="3716"/>
        <item x="5147"/>
        <item x="4451"/>
        <item x="559"/>
        <item x="5341"/>
        <item x="3793"/>
        <item x="2356"/>
        <item x="4906"/>
        <item x="4872"/>
        <item x="6720"/>
        <item x="3408"/>
        <item x="4442"/>
        <item x="4920"/>
        <item x="4913"/>
        <item x="5845"/>
        <item x="5348"/>
        <item x="5469"/>
        <item x="5071"/>
        <item x="4453"/>
        <item x="5724"/>
        <item x="3941"/>
        <item x="4291"/>
        <item x="4922"/>
        <item x="5488"/>
        <item x="5309"/>
        <item x="5514"/>
        <item x="6030"/>
        <item x="4362"/>
        <item x="5815"/>
        <item x="4829"/>
        <item x="6106"/>
        <item x="5649"/>
        <item x="5148"/>
        <item x="5792"/>
        <item x="5863"/>
        <item x="5562"/>
        <item x="4089"/>
        <item x="5284"/>
        <item x="5666"/>
        <item x="5349"/>
        <item x="5439"/>
        <item x="6013"/>
        <item x="5607"/>
        <item x="5135"/>
        <item x="4449"/>
        <item x="4886"/>
        <item x="5192"/>
        <item x="4454"/>
        <item x="5512"/>
        <item x="5076"/>
        <item x="5176"/>
        <item x="4923"/>
        <item x="5836"/>
        <item x="5173"/>
        <item x="4297"/>
        <item x="5344"/>
        <item x="4485"/>
        <item x="5387"/>
        <item x="4918"/>
        <item x="4489"/>
        <item x="5800"/>
        <item x="4437"/>
        <item x="5747"/>
        <item x="5431"/>
        <item x="4730"/>
        <item x="4835"/>
        <item x="6086"/>
        <item x="4721"/>
        <item x="5372"/>
        <item x="6059"/>
        <item x="4505"/>
        <item x="4908"/>
        <item x="6148"/>
        <item x="5287"/>
        <item x="4968"/>
        <item x="5087"/>
        <item x="4949"/>
        <item x="5213"/>
        <item x="4310"/>
        <item x="5072"/>
        <item x="5510"/>
        <item x="4292"/>
        <item x="4846"/>
        <item x="486"/>
        <item x="5402"/>
        <item x="5637"/>
        <item x="5158"/>
        <item x="6144"/>
        <item x="4538"/>
        <item x="4830"/>
        <item x="6822"/>
        <item x="4745"/>
        <item x="5462"/>
        <item x="5710"/>
        <item x="6910"/>
        <item x="5358"/>
        <item x="5987"/>
        <item x="5805"/>
        <item x="5039"/>
        <item x="4464"/>
        <item x="4641"/>
        <item x="5292"/>
        <item x="5155"/>
        <item x="5204"/>
        <item x="6050"/>
        <item x="4707"/>
        <item x="5573"/>
        <item x="4252"/>
        <item x="4930"/>
        <item x="5523"/>
        <item x="5652"/>
        <item x="5979"/>
        <item x="4257"/>
        <item x="6007"/>
        <item x="1434"/>
        <item x="5790"/>
        <item x="4791"/>
        <item x="4461"/>
        <item x="6048"/>
        <item x="43"/>
        <item x="4796"/>
        <item x="4693"/>
        <item x="5740"/>
        <item x="5355"/>
        <item x="5036"/>
        <item x="4422"/>
        <item x="5261"/>
        <item x="5256"/>
        <item x="4927"/>
        <item x="4634"/>
        <item x="5062"/>
        <item x="4248"/>
        <item x="5034"/>
        <item x="5325"/>
        <item x="5440"/>
        <item x="4654"/>
        <item x="5111"/>
        <item x="6879"/>
        <item x="4632"/>
        <item x="4281"/>
        <item x="5484"/>
        <item x="4246"/>
        <item x="6800"/>
        <item x="4655"/>
        <item x="4787"/>
        <item x="4893"/>
        <item x="5077"/>
        <item x="5024"/>
        <item x="4523"/>
        <item x="4819"/>
        <item x="5253"/>
        <item x="4236"/>
        <item x="4284"/>
        <item x="4785"/>
        <item x="5277"/>
        <item x="4351"/>
        <item x="4299"/>
        <item x="5546"/>
        <item x="4677"/>
        <item x="5340"/>
        <item x="5251"/>
        <item x="5065"/>
        <item x="5788"/>
        <item x="6002"/>
        <item x="4837"/>
        <item x="5049"/>
        <item x="4776"/>
        <item x="4332"/>
        <item x="5315"/>
        <item x="5050"/>
        <item x="5288"/>
        <item x="6027"/>
        <item x="4267"/>
        <item x="4268"/>
        <item x="4350"/>
        <item x="4822"/>
        <item x="4805"/>
        <item x="5279"/>
        <item x="5538"/>
        <item x="4341"/>
        <item x="5719"/>
        <item x="401"/>
        <item x="4806"/>
        <item x="4880"/>
        <item x="4562"/>
        <item x="5269"/>
        <item x="5194"/>
        <item x="5670"/>
        <item x="5314"/>
        <item x="5587"/>
        <item x="6171"/>
        <item x="5389"/>
        <item x="6073"/>
        <item x="5627"/>
        <item x="399"/>
        <item x="5139"/>
        <item x="4873"/>
        <item x="5994"/>
        <item x="4912"/>
        <item x="4651"/>
        <item x="4507"/>
        <item x="5124"/>
        <item x="5762"/>
        <item x="5310"/>
        <item x="5529"/>
        <item x="5097"/>
        <item x="5819"/>
        <item x="5202"/>
        <item x="4326"/>
        <item x="402"/>
        <item x="4274"/>
        <item x="57"/>
        <item x="4511"/>
        <item x="4424"/>
        <item x="5048"/>
        <item x="4812"/>
        <item x="5396"/>
        <item x="5327"/>
        <item x="4265"/>
        <item x="4701"/>
        <item x="5437"/>
        <item x="4895"/>
        <item x="4861"/>
        <item x="4518"/>
        <item x="4803"/>
        <item x="5448"/>
        <item x="5267"/>
        <item x="5369"/>
        <item x="2582"/>
        <item x="4973"/>
        <item x="5174"/>
        <item x="5165"/>
        <item x="5303"/>
        <item x="5499"/>
        <item x="5773"/>
        <item x="6084"/>
        <item x="5456"/>
        <item x="4712"/>
        <item x="5985"/>
        <item x="4473"/>
        <item x="4487"/>
        <item x="4306"/>
        <item x="4441"/>
        <item x="4720"/>
        <item x="4938"/>
        <item x="4951"/>
        <item x="5083"/>
        <item x="4364"/>
        <item x="5374"/>
        <item x="5734"/>
        <item x="6069"/>
        <item x="5150"/>
        <item x="1157"/>
        <item x="5068"/>
        <item x="1305"/>
        <item x="1779"/>
        <item x="5063"/>
        <item x="3813"/>
        <item x="4536"/>
        <item x="3961"/>
        <item x="2976"/>
        <item x="5716"/>
        <item x="2227"/>
        <item x="4659"/>
        <item x="4843"/>
        <item x="5043"/>
        <item x="2376"/>
        <item x="4751"/>
        <item x="484"/>
        <item x="4282"/>
        <item x="5351"/>
        <item x="4109"/>
        <item x="5401"/>
        <item x="4887"/>
        <item x="4640"/>
        <item x="4288"/>
        <item x="4456"/>
        <item x="4256"/>
        <item x="4820"/>
        <item x="2678"/>
        <item x="2527"/>
        <item x="4989"/>
        <item x="5809"/>
        <item x="4924"/>
        <item x="1926"/>
        <item x="3278"/>
        <item x="2078"/>
        <item x="4826"/>
        <item x="5278"/>
        <item x="5834"/>
        <item x="4346"/>
        <item x="1004"/>
        <item x="850"/>
        <item x="3126"/>
        <item x="4795"/>
        <item x="2827"/>
        <item x="3584"/>
        <item x="5260"/>
        <item x="4657"/>
        <item x="1626"/>
        <item x="3428"/>
        <item x="5170"/>
        <item x="2581"/>
        <item x="3736"/>
        <item x="5110"/>
        <item x="4286"/>
        <item x="5318"/>
        <item x="5525"/>
        <item x="5066"/>
        <item x="4560"/>
        <item x="4877"/>
        <item x="5168"/>
        <item x="4678"/>
        <item x="5215"/>
        <item x="5367"/>
        <item x="4824"/>
        <item x="4334"/>
        <item x="5495"/>
        <item x="4646"/>
        <item x="5281"/>
        <item x="5313"/>
        <item x="5102"/>
        <item x="5891"/>
        <item x="5567"/>
        <item x="6063"/>
        <item x="4477"/>
        <item x="4946"/>
        <item x="4266"/>
        <item x="4942"/>
        <item x="5921"/>
        <item x="4866"/>
        <item x="5635"/>
        <item x="5308"/>
        <item x="5625"/>
        <item x="4804"/>
        <item x="5268"/>
        <item x="5997"/>
        <item x="5125"/>
        <item x="4481"/>
        <item x="4718"/>
        <item x="5047"/>
        <item x="4542"/>
        <item x="5244"/>
        <item x="5442"/>
        <item x="5156"/>
        <item x="4263"/>
        <item x="5104"/>
        <item x="4425"/>
        <item x="5536"/>
        <item x="4695"/>
        <item x="4713"/>
        <item x="4896"/>
        <item x="4337"/>
        <item x="5328"/>
        <item x="4475"/>
        <item x="5356"/>
        <item x="4719"/>
        <item x="6168"/>
        <item x="4624"/>
        <item x="6137"/>
        <item x="4486"/>
        <item x="4801"/>
        <item x="4869"/>
        <item x="5365"/>
        <item x="4706"/>
        <item x="4462"/>
        <item x="4237"/>
        <item x="4928"/>
        <item x="4940"/>
        <item x="5373"/>
        <item x="5025"/>
        <item x="5554"/>
        <item x="4950"/>
        <item x="5467"/>
        <item x="5729"/>
        <item x="5945"/>
        <item x="4777"/>
        <item x="5958"/>
        <item x="5860"/>
        <item x="5183"/>
        <item x="5989"/>
        <item x="5802"/>
        <item x="5053"/>
        <item x="4756"/>
        <item x="4576"/>
        <item x="5113"/>
        <item x="6194"/>
        <item x="4271"/>
        <item x="5379"/>
        <item x="4495"/>
        <item x="4724"/>
        <item x="4809"/>
        <item x="5093"/>
        <item x="5164"/>
        <item x="5590"/>
        <item x="5609"/>
        <item x="4958"/>
        <item x="5220"/>
        <item x="4354"/>
        <item x="5272"/>
        <item x="4672"/>
        <item x="5007"/>
        <item x="4321"/>
        <item x="5035"/>
        <item x="6011"/>
        <item x="5835"/>
        <item x="5363"/>
        <item x="4633"/>
        <item x="5745"/>
        <item x="4711"/>
        <item x="6376"/>
        <item x="4471"/>
        <item x="4856"/>
        <item x="4247"/>
        <item x="4936"/>
        <item x="4786"/>
        <item x="5721"/>
        <item x="5451"/>
        <item x="5252"/>
        <item x="5218"/>
        <item x="5300"/>
        <item x="4680"/>
        <item x="6154"/>
        <item x="5060"/>
        <item x="4653"/>
        <item x="6057"/>
        <item x="4279"/>
        <item x="5161"/>
        <item x="6108"/>
        <item x="4339"/>
        <item x="4997"/>
        <item x="6186"/>
        <item x="4817"/>
        <item x="5203"/>
        <item x="4342"/>
        <item x="5275"/>
        <item x="5106"/>
        <item x="4738"/>
        <item x="6085"/>
        <item x="5477"/>
        <item x="5107"/>
        <item x="5360"/>
        <item x="4652"/>
        <item x="4467"/>
        <item x="6889"/>
        <item x="4709"/>
        <item x="4519"/>
        <item x="4278"/>
        <item x="4871"/>
        <item x="4335"/>
        <item x="4933"/>
        <item x="6020"/>
        <item x="5059"/>
        <item x="4874"/>
        <item x="4554"/>
        <item x="5128"/>
        <item x="6049"/>
        <item x="4816"/>
        <item x="5137"/>
        <item x="5331"/>
        <item x="4867"/>
        <item x="4355"/>
        <item x="4439"/>
        <item x="4429"/>
        <item x="5274"/>
        <item x="5879"/>
        <item x="4697"/>
        <item x="4426"/>
        <item x="6127"/>
        <item x="4900"/>
        <item x="4749"/>
        <item x="6853"/>
        <item x="5338"/>
        <item x="4470"/>
        <item x="5329"/>
        <item x="302"/>
        <item x="1454"/>
        <item x="6087"/>
        <item x="5661"/>
        <item x="4897"/>
        <item x="5362"/>
        <item x="4910"/>
        <item x="4882"/>
        <item x="6065"/>
        <item x="5579"/>
        <item x="5073"/>
        <item x="5811"/>
        <item x="4935"/>
        <item x="4293"/>
        <item x="5317"/>
        <item x="4323"/>
        <item x="6056"/>
        <item x="4831"/>
        <item x="5120"/>
        <item x="4627"/>
        <item x="5837"/>
        <item x="5109"/>
        <item x="5755"/>
        <item x="4682"/>
        <item x="4240"/>
        <item x="5143"/>
        <item x="4736"/>
        <item x="4345"/>
        <item x="5511"/>
        <item x="4690"/>
        <item x="4528"/>
        <item x="4516"/>
        <item x="5028"/>
        <item x="4419"/>
        <item x="4876"/>
        <item x="5322"/>
        <item x="5041"/>
        <item x="4890"/>
        <item x="5312"/>
        <item x="4447"/>
        <item x="5229"/>
        <item x="6165"/>
        <item x="6128"/>
        <item x="5394"/>
        <item x="5286"/>
        <item x="4638"/>
        <item x="4254"/>
        <item x="4780"/>
        <item x="4564"/>
        <item x="4858"/>
        <item x="4582"/>
        <item x="4917"/>
        <item x="5092"/>
        <item x="4978"/>
        <item x="5246"/>
        <item x="4793"/>
        <item x="4671"/>
        <item x="4645"/>
        <item x="5918"/>
        <item x="4320"/>
        <item x="5258"/>
        <item x="4264"/>
        <item x="5528"/>
        <item x="5789"/>
        <item x="5010"/>
        <item x="788"/>
        <item x="6001"/>
        <item x="5357"/>
        <item x="4855"/>
        <item x="5299"/>
        <item x="5167"/>
        <item x="4802"/>
        <item x="5881"/>
        <item x="5044"/>
        <item x="5266"/>
        <item x="5214"/>
        <item x="4642"/>
        <item x="5366"/>
        <item x="4258"/>
        <item x="6075"/>
        <item x="5650"/>
        <item x="4714"/>
        <item x="4476"/>
        <item x="4797"/>
        <item x="4941"/>
        <item x="5821"/>
        <item x="5075"/>
        <item x="5262"/>
        <item x="5166"/>
        <item x="4539"/>
        <item x="5636"/>
        <item x="5081"/>
        <item x="4276"/>
        <item x="6145"/>
        <item x="5033"/>
        <item x="4304"/>
        <item x="5899"/>
        <item x="4631"/>
        <item x="4474"/>
        <item x="4245"/>
        <item x="4343"/>
        <item x="5939"/>
        <item x="4834"/>
        <item x="4939"/>
        <item x="5157"/>
        <item x="5733"/>
        <item x="5539"/>
        <item x="6004"/>
        <item x="4841"/>
        <item x="5057"/>
        <item x="4784"/>
        <item x="4358"/>
        <item x="5250"/>
        <item x="4625"/>
        <item x="4238"/>
        <item x="6872"/>
        <item x="4322"/>
        <item x="5459"/>
        <item x="4875"/>
        <item x="5026"/>
        <item x="5455"/>
        <item x="4814"/>
        <item x="5084"/>
        <item x="4663"/>
        <item x="5846"/>
        <item x="4296"/>
        <item x="5094"/>
        <item x="5187"/>
        <item x="6797"/>
        <item x="5122"/>
        <item x="4857"/>
        <item x="4778"/>
        <item x="4929"/>
        <item x="5935"/>
        <item x="4307"/>
        <item x="4499"/>
        <item x="5324"/>
        <item x="5555"/>
        <item x="5245"/>
        <item x="5301"/>
        <item x="5480"/>
        <item x="4692"/>
        <item x="6097"/>
        <item x="4421"/>
        <item x="4962"/>
        <item x="4892"/>
        <item x="5804"/>
        <item x="6719"/>
        <item x="5217"/>
        <item x="5992"/>
        <item x="6729"/>
        <item x="4260"/>
        <item x="5737"/>
        <item x="4463"/>
        <item x="5074"/>
        <item x="5403"/>
        <item x="374"/>
        <item x="4661"/>
        <item x="4716"/>
        <item x="5610"/>
        <item x="4549"/>
        <item x="4798"/>
        <item x="5813"/>
        <item x="4294"/>
        <item x="1518"/>
        <item x="5263"/>
        <item x="4995"/>
        <item x="5430"/>
        <item x="4311"/>
        <item x="4479"/>
        <item x="5196"/>
        <item x="4832"/>
        <item x="5638"/>
        <item x="5285"/>
        <item x="5595"/>
        <item x="479"/>
        <item x="4944"/>
        <item x="4509"/>
        <item x="5980"/>
        <item x="5711"/>
        <item x="4971"/>
        <item x="6088"/>
        <item x="5163"/>
        <item x="5123"/>
        <item x="5205"/>
        <item x="5978"/>
        <item x="5758"/>
        <item x="4251"/>
        <item x="318"/>
        <item x="5152"/>
        <item x="5725"/>
        <item x="5435"/>
        <item x="6891"/>
        <item x="6111"/>
        <item x="5032"/>
        <item x="4469"/>
        <item x="4847"/>
        <item x="4484"/>
        <item x="5326"/>
        <item x="5353"/>
        <item x="4885"/>
        <item x="4423"/>
        <item x="5085"/>
        <item x="4694"/>
        <item x="5216"/>
        <item x="4666"/>
        <item x="369"/>
        <item x="4934"/>
        <item x="4308"/>
        <item x="4894"/>
        <item x="4458"/>
        <item x="4790"/>
        <item x="329"/>
        <item x="4244"/>
        <item x="5709"/>
        <item x="4543"/>
        <item x="4524"/>
        <item x="4844"/>
        <item x="379"/>
        <item x="6067"/>
        <item x="5862"/>
        <item x="6023"/>
        <item x="5644"/>
        <item x="4991"/>
        <item x="5249"/>
        <item x="5476"/>
        <item x="5714"/>
        <item x="5291"/>
        <item x="1314"/>
        <item x="3822"/>
        <item x="6824"/>
        <item x="1166"/>
        <item x="2985"/>
        <item x="5983"/>
        <item x="4118"/>
        <item x="5432"/>
        <item x="5386"/>
        <item x="2385"/>
        <item x="3970"/>
        <item x="5599"/>
        <item x="5046"/>
        <item x="2236"/>
        <item x="1935"/>
        <item x="6018"/>
        <item x="6091"/>
        <item x="4262"/>
        <item x="1788"/>
        <item x="6723"/>
        <item x="4312"/>
        <item x="2687"/>
        <item x="2087"/>
        <item x="5752"/>
        <item x="5509"/>
        <item x="5101"/>
        <item x="3287"/>
        <item x="5067"/>
        <item x="5446"/>
        <item x="4800"/>
        <item x="2536"/>
        <item x="859"/>
        <item x="4658"/>
        <item x="1635"/>
        <item x="4287"/>
        <item x="3135"/>
        <item x="2836"/>
        <item x="5787"/>
        <item x="1013"/>
        <item x="3593"/>
        <item x="5265"/>
        <item x="5069"/>
        <item x="5181"/>
        <item x="4289"/>
        <item x="4333"/>
        <item x="5754"/>
        <item x="4660"/>
        <item x="4825"/>
        <item x="3437"/>
        <item x="5058"/>
        <item x="3745"/>
        <item x="4827"/>
        <item x="5282"/>
        <item x="4494"/>
        <item x="5184"/>
        <item x="4725"/>
        <item x="4277"/>
        <item x="4496"/>
        <item x="4432"/>
        <item x="5283"/>
        <item x="4648"/>
        <item x="6047"/>
        <item x="4270"/>
        <item x="4815"/>
        <item x="5380"/>
        <item x="5333"/>
        <item x="5191"/>
        <item x="5052"/>
        <item x="4662"/>
        <item x="4959"/>
        <item x="4903"/>
        <item x="4295"/>
        <item x="5045"/>
        <item x="5474"/>
        <item x="4808"/>
        <item x="4644"/>
        <item x="4833"/>
        <item x="5491"/>
        <item x="4261"/>
        <item x="6908"/>
        <item x="5271"/>
        <item x="5905"/>
        <item x="5897"/>
        <item x="4799"/>
        <item x="5907"/>
        <item x="5038"/>
        <item x="5264"/>
        <item x="4636"/>
        <item x="5769"/>
        <item x="4967"/>
        <item x="4250"/>
        <item x="6080"/>
        <item x="5378"/>
        <item x="6756"/>
        <item x="4789"/>
        <item x="6155"/>
        <item x="6012"/>
        <item x="5255"/>
        <item x="5468"/>
        <item x="6032"/>
        <item x="5131"/>
        <item x="4729"/>
        <item x="5829"/>
        <item x="6043"/>
        <item x="4504"/>
        <item x="6863"/>
        <item x="6752"/>
        <item x="4698"/>
        <item x="4433"/>
        <item x="5103"/>
        <item x="5334"/>
        <item x="4904"/>
        <item x="4336"/>
        <item x="6143"/>
        <item x="5061"/>
        <item x="5082"/>
        <item x="4868"/>
        <item x="4280"/>
        <item x="4665"/>
        <item x="4818"/>
        <item x="5919"/>
        <item x="4305"/>
        <item x="5276"/>
        <item x="4842"/>
        <item x="6153"/>
        <item x="5505"/>
        <item x="6166"/>
        <item x="6100"/>
        <item x="5746"/>
        <item x="5871"/>
        <item x="4363"/>
        <item x="6119"/>
        <item x="5930"/>
        <item x="5906"/>
        <item x="6152"/>
        <item x="1059"/>
        <item x="905"/>
        <item x="6176"/>
        <item x="4532"/>
        <item x="4630"/>
        <item x="6264"/>
        <item x="3639"/>
        <item x="4537"/>
        <item x="5783"/>
        <item x="3485"/>
        <item x="4243"/>
        <item x="1682"/>
        <item x="5142"/>
        <item x="5031"/>
        <item x="4637"/>
        <item x="5343"/>
        <item x="3030"/>
        <item x="3332"/>
        <item x="4253"/>
        <item x="3181"/>
        <item x="2430"/>
        <item x="5852"/>
        <item x="2732"/>
        <item x="4445"/>
        <item x="2880"/>
        <item x="4783"/>
        <item x="5596"/>
        <item x="5040"/>
        <item x="309"/>
        <item x="4013"/>
        <item x="3865"/>
        <item x="4915"/>
        <item x="5248"/>
        <item x="5138"/>
        <item x="1980"/>
        <item x="2131"/>
        <item x="4744"/>
        <item x="4792"/>
        <item x="4162"/>
        <item x="4440"/>
        <item x="5257"/>
        <item x="6045"/>
        <item x="4298"/>
        <item x="5646"/>
        <item x="5079"/>
        <item x="5339"/>
        <item x="4911"/>
        <item x="4664"/>
        <item x="4301"/>
        <item x="6129"/>
        <item x="5507"/>
        <item x="4839"/>
        <item x="4836"/>
        <item x="5171"/>
        <item x="1463"/>
        <item x="5882"/>
        <item x="6755"/>
        <item x="5198"/>
        <item x="4728"/>
        <item x="5370"/>
        <item x="5427"/>
        <item x="4502"/>
        <item x="4482"/>
        <item x="5867"/>
        <item x="5785"/>
        <item x="5392"/>
        <item x="4947"/>
        <item x="5385"/>
        <item x="4512"/>
        <item x="4733"/>
        <item x="5115"/>
        <item x="4974"/>
        <item x="4965"/>
        <item x="5589"/>
        <item x="6116"/>
        <item x="6068"/>
        <item x="4359"/>
        <item x="6041"/>
        <item x="5201"/>
        <item x="5975"/>
        <item x="5393"/>
        <item x="6763"/>
        <item x="4735"/>
        <item x="4515"/>
        <item x="5706"/>
        <item x="4977"/>
        <item x="5461"/>
        <item x="5814"/>
        <item x="6081"/>
        <item x="4444"/>
        <item x="5830"/>
        <item x="5096"/>
        <item x="5659"/>
        <item x="6006"/>
        <item x="5206"/>
        <item x="248"/>
        <item x="558"/>
        <item x="4325"/>
        <item x="4656"/>
        <item x="6760"/>
        <item x="4525"/>
        <item x="4740"/>
        <item x="4285"/>
        <item x="5501"/>
        <item x="4984"/>
        <item x="5739"/>
        <item x="4860"/>
        <item x="4823"/>
        <item x="5537"/>
        <item x="5280"/>
        <item x="6744"/>
        <item x="5502"/>
        <item x="6025"/>
        <item x="1149"/>
        <item x="3805"/>
        <item x="1297"/>
        <item x="1771"/>
        <item x="3953"/>
        <item x="4352"/>
        <item x="2968"/>
        <item x="6040"/>
        <item x="2219"/>
        <item x="5760"/>
        <item x="4101"/>
        <item x="2368"/>
        <item x="2670"/>
        <item x="3270"/>
        <item x="2519"/>
        <item x="3118"/>
        <item x="3576"/>
        <item x="1918"/>
        <item x="2070"/>
        <item x="5780"/>
        <item x="996"/>
        <item x="2819"/>
        <item x="842"/>
        <item x="5779"/>
        <item x="3728"/>
        <item x="3420"/>
        <item x="1618"/>
        <item x="6849"/>
        <item x="6882"/>
        <item x="5470"/>
        <item x="6733"/>
        <item x="5482"/>
        <item x="5616"/>
        <item x="5465"/>
        <item x="5382"/>
        <item x="1161"/>
        <item x="3817"/>
        <item x="1309"/>
        <item x="1783"/>
        <item x="3965"/>
        <item x="5748"/>
        <item x="2231"/>
        <item x="2980"/>
        <item x="4113"/>
        <item x="2380"/>
        <item x="2682"/>
        <item x="3282"/>
        <item x="2531"/>
        <item x="3130"/>
        <item x="3588"/>
        <item x="6009"/>
        <item x="1930"/>
        <item x="2082"/>
        <item x="1008"/>
        <item x="2831"/>
        <item x="854"/>
        <item x="6017"/>
        <item x="6014"/>
        <item x="1210"/>
        <item x="3740"/>
        <item x="1358"/>
        <item x="3432"/>
        <item x="1630"/>
        <item x="5089"/>
        <item x="5743"/>
        <item x="6160"/>
        <item x="1831"/>
        <item x="5189"/>
        <item x="5475"/>
        <item x="4317"/>
        <item x="4727"/>
        <item x="4501"/>
        <item x="5186"/>
        <item x="6019"/>
        <item x="2280"/>
        <item x="5384"/>
        <item x="4964"/>
        <item x="5913"/>
        <item x="4852"/>
        <item x="5753"/>
        <item x="5296"/>
        <item x="5584"/>
        <item x="545"/>
        <item x="546"/>
        <item x="547"/>
        <item x="5506"/>
        <item x="4961"/>
        <item x="548"/>
        <item x="5759"/>
        <item x="5751"/>
        <item x="6024"/>
        <item x="5750"/>
        <item x="1169"/>
        <item x="3825"/>
        <item x="1317"/>
        <item x="1791"/>
        <item x="3973"/>
        <item x="4498"/>
        <item x="2988"/>
        <item x="2239"/>
        <item x="2807"/>
        <item x="4121"/>
        <item x="2388"/>
        <item x="5868"/>
        <item x="2690"/>
        <item x="247"/>
        <item x="6134"/>
        <item x="3290"/>
        <item x="5784"/>
        <item x="6892"/>
        <item x="2539"/>
        <item x="3138"/>
        <item x="3596"/>
        <item x="1938"/>
        <item x="2090"/>
        <item x="1016"/>
        <item x="2839"/>
        <item x="862"/>
        <item x="3748"/>
        <item x="5888"/>
        <item x="3440"/>
        <item x="1638"/>
        <item x="6044"/>
        <item x="6738"/>
        <item x="6016"/>
        <item x="5037"/>
        <item x="5121"/>
        <item x="4635"/>
        <item x="4249"/>
        <item x="5481"/>
        <item x="4691"/>
        <item x="6235"/>
        <item x="4420"/>
        <item x="5323"/>
        <item x="4788"/>
        <item x="5472"/>
        <item x="5861"/>
        <item x="6110"/>
        <item x="5254"/>
        <item x="271"/>
        <item x="4891"/>
        <item x="6162"/>
        <item x="1446"/>
        <item x="5473"/>
        <item x="6842"/>
        <item x="1173"/>
        <item x="3829"/>
        <item x="1321"/>
        <item x="1795"/>
        <item x="3977"/>
        <item x="2992"/>
        <item x="2243"/>
        <item x="5915"/>
        <item x="4125"/>
        <item x="2392"/>
        <item x="2694"/>
        <item x="6035"/>
        <item x="3294"/>
        <item x="2543"/>
        <item x="3142"/>
        <item x="3600"/>
        <item x="6821"/>
        <item x="1942"/>
        <item x="2094"/>
        <item x="1020"/>
        <item x="2843"/>
        <item x="866"/>
        <item x="3752"/>
        <item x="3444"/>
        <item x="1642"/>
        <item x="5772"/>
        <item x="5444"/>
        <item x="333"/>
        <item x="1761"/>
        <item x="2209"/>
        <item x="5243"/>
        <item x="1458"/>
        <item x="5991"/>
        <item x="3566"/>
        <item x="5078"/>
        <item x="4300"/>
        <item x="5723"/>
        <item x="5950"/>
        <item x="1168"/>
        <item x="1316"/>
        <item x="4838"/>
        <item x="1790"/>
        <item x="5702"/>
        <item x="3824"/>
        <item x="3972"/>
        <item x="2987"/>
        <item x="3828"/>
        <item x="2238"/>
        <item x="1320"/>
        <item x="1172"/>
        <item x="2387"/>
        <item x="1794"/>
        <item x="3976"/>
        <item x="4120"/>
        <item x="5289"/>
        <item x="2242"/>
        <item x="480"/>
        <item x="2991"/>
        <item x="4124"/>
        <item x="5494"/>
        <item x="2689"/>
        <item x="6687"/>
        <item x="2693"/>
        <item x="2538"/>
        <item x="2391"/>
        <item x="1937"/>
        <item x="3289"/>
        <item x="2089"/>
        <item x="1015"/>
        <item x="2838"/>
        <item x="3137"/>
        <item x="3293"/>
        <item x="3595"/>
        <item x="861"/>
        <item x="3599"/>
        <item x="3141"/>
        <item x="2542"/>
        <item x="1941"/>
        <item x="3439"/>
        <item x="2093"/>
        <item x="1637"/>
        <item x="1019"/>
        <item x="3747"/>
        <item x="865"/>
        <item x="2842"/>
        <item x="3751"/>
        <item x="1641"/>
        <item x="3443"/>
        <item x="5479"/>
        <item x="1139"/>
        <item x="5090"/>
        <item x="1287"/>
        <item x="3795"/>
        <item x="4669"/>
        <item x="3943"/>
        <item x="6448"/>
        <item x="4318"/>
        <item x="2958"/>
        <item x="4091"/>
        <item x="2358"/>
        <item x="6022"/>
        <item x="2509"/>
        <item x="4853"/>
        <item x="3108"/>
        <item x="2660"/>
        <item x="1908"/>
        <item x="5297"/>
        <item x="2060"/>
        <item x="986"/>
        <item x="2809"/>
        <item x="3260"/>
        <item x="832"/>
        <item x="3410"/>
        <item x="3718"/>
        <item x="1608"/>
        <item x="1466"/>
        <item x="5029"/>
        <item x="5757"/>
        <item x="4628"/>
        <item x="5974"/>
        <item x="4241"/>
        <item x="4781"/>
        <item x="5423"/>
        <item x="5247"/>
        <item x="5441"/>
        <item x="5705"/>
        <item x="5928"/>
        <item x="5054"/>
        <item x="4649"/>
        <item x="372"/>
        <item x="5426"/>
        <item x="6174"/>
        <item x="4272"/>
        <item x="371"/>
        <item x="4810"/>
        <item x="5988"/>
        <item x="6105"/>
        <item x="5524"/>
        <item x="5720"/>
        <item x="1470"/>
        <item x="5188"/>
        <item x="373"/>
        <item x="4500"/>
        <item x="5383"/>
        <item x="4963"/>
        <item x="5801"/>
        <item x="5483"/>
        <item x="5080"/>
        <item x="5971"/>
        <item x="6033"/>
        <item x="6026"/>
        <item x="5193"/>
        <item x="4731"/>
        <item x="4506"/>
        <item x="4303"/>
        <item x="769"/>
        <item x="5388"/>
        <item x="5023"/>
        <item x="4969"/>
        <item x="4623"/>
        <item x="6900"/>
        <item x="5857"/>
        <item x="5761"/>
        <item x="5290"/>
        <item x="783"/>
        <item x="1465"/>
        <item x="1158"/>
        <item x="3814"/>
        <item x="4775"/>
        <item x="1306"/>
        <item x="1469"/>
        <item x="1780"/>
        <item x="3962"/>
        <item x="2977"/>
        <item x="2228"/>
        <item x="4110"/>
        <item x="2377"/>
        <item x="2679"/>
        <item x="5620"/>
        <item x="5770"/>
        <item x="3279"/>
        <item x="2528"/>
        <item x="5586"/>
        <item x="3127"/>
        <item x="3585"/>
        <item x="2079"/>
        <item x="1927"/>
        <item x="1005"/>
        <item x="406"/>
        <item x="784"/>
        <item x="2828"/>
        <item x="851"/>
        <item x="3737"/>
        <item x="3429"/>
        <item x="1627"/>
        <item x="790"/>
        <item x="5070"/>
        <item x="1436"/>
        <item x="403"/>
        <item x="6207"/>
        <item x="5197"/>
        <item x="4290"/>
        <item x="5391"/>
        <item x="5614"/>
        <item x="4510"/>
        <item x="4732"/>
        <item x="4828"/>
        <item x="4972"/>
        <item x="5492"/>
        <item x="6117"/>
        <item x="1164"/>
        <item x="3820"/>
        <item x="1786"/>
        <item x="1312"/>
        <item x="3968"/>
        <item x="2234"/>
        <item x="2983"/>
        <item x="4116"/>
        <item x="2383"/>
        <item x="2685"/>
        <item x="3285"/>
        <item x="6636"/>
        <item x="2534"/>
        <item x="3133"/>
        <item x="3591"/>
        <item x="1156"/>
        <item x="1304"/>
        <item x="3812"/>
        <item x="2085"/>
        <item x="1933"/>
        <item x="1778"/>
        <item x="3960"/>
        <item x="2834"/>
        <item x="857"/>
        <item x="1011"/>
        <item x="4108"/>
        <item x="3743"/>
        <item x="2975"/>
        <item x="2226"/>
        <item x="1633"/>
        <item x="3435"/>
        <item x="2375"/>
        <item x="2677"/>
        <item x="3277"/>
        <item x="2526"/>
        <item x="3583"/>
        <item x="1925"/>
        <item x="3125"/>
        <item x="2077"/>
        <item x="1003"/>
        <item x="2826"/>
        <item x="849"/>
        <item x="3735"/>
        <item x="3427"/>
        <item x="1625"/>
        <item x="6247"/>
        <item x="6237"/>
        <item x="6675"/>
        <item x="756"/>
        <item x="5986"/>
        <item x="6029"/>
        <item x="6731"/>
        <item x="5486"/>
        <item x="5859"/>
        <item x="5169"/>
        <item x="4357"/>
        <item x="4685"/>
        <item x="4717"/>
        <item x="3832"/>
        <item x="4480"/>
        <item x="4945"/>
        <item x="5764"/>
        <item x="671"/>
        <item x="1176"/>
        <item x="1324"/>
        <item x="1798"/>
        <item x="3980"/>
        <item x="1455"/>
        <item x="2697"/>
        <item x="4884"/>
        <item x="2995"/>
        <item x="2246"/>
        <item x="670"/>
        <item x="4128"/>
        <item x="2395"/>
        <item x="782"/>
        <item x="3145"/>
        <item x="2546"/>
        <item x="1945"/>
        <item x="2097"/>
        <item x="3297"/>
        <item x="5717"/>
        <item x="3603"/>
        <item x="869"/>
        <item x="1023"/>
        <item x="2846"/>
        <item x="6107"/>
        <item x="3755"/>
        <item x="3447"/>
        <item x="1645"/>
        <item x="760"/>
        <item x="1155"/>
        <item x="3811"/>
        <item x="1303"/>
        <item x="5438"/>
        <item x="1777"/>
        <item x="3959"/>
        <item x="2974"/>
        <item x="2225"/>
        <item x="4107"/>
        <item x="2374"/>
        <item x="2676"/>
        <item x="6713"/>
        <item x="794"/>
        <item x="3276"/>
        <item x="1140"/>
        <item x="3796"/>
        <item x="2525"/>
        <item x="3124"/>
        <item x="3582"/>
        <item x="1288"/>
        <item x="1924"/>
        <item x="1762"/>
        <item x="3944"/>
        <item x="6851"/>
        <item x="2076"/>
        <item x="1002"/>
        <item x="2959"/>
        <item x="2825"/>
        <item x="2210"/>
        <item x="848"/>
        <item x="3734"/>
        <item x="4092"/>
        <item x="2359"/>
        <item x="3426"/>
        <item x="2661"/>
        <item x="1624"/>
        <item x="1461"/>
        <item x="3261"/>
        <item x="1290"/>
        <item x="1142"/>
        <item x="1764"/>
        <item x="3798"/>
        <item x="2510"/>
        <item x="3109"/>
        <item x="3567"/>
        <item x="3946"/>
        <item x="1909"/>
        <item x="1175"/>
        <item x="3831"/>
        <item x="2061"/>
        <item x="1323"/>
        <item x="2961"/>
        <item x="987"/>
        <item x="1797"/>
        <item x="3979"/>
        <item x="2810"/>
        <item x="833"/>
        <item x="6138"/>
        <item x="2212"/>
        <item x="3719"/>
        <item x="2361"/>
        <item x="2663"/>
        <item x="2994"/>
        <item x="3411"/>
        <item x="4094"/>
        <item x="2245"/>
        <item x="1609"/>
        <item x="5892"/>
        <item x="4127"/>
        <item x="1453"/>
        <item x="3263"/>
        <item x="2394"/>
        <item x="2696"/>
        <item x="2512"/>
        <item x="3111"/>
        <item x="3569"/>
        <item x="1911"/>
        <item x="3296"/>
        <item x="2063"/>
        <item x="2545"/>
        <item x="835"/>
        <item x="2812"/>
        <item x="989"/>
        <item x="3144"/>
        <item x="3602"/>
        <item x="1944"/>
        <item x="3721"/>
        <item x="2096"/>
        <item x="1022"/>
        <item x="3413"/>
        <item x="2845"/>
        <item x="868"/>
        <item x="1611"/>
        <item x="3754"/>
        <item x="3446"/>
        <item x="1644"/>
        <item x="304"/>
        <item x="6132"/>
        <item x="6911"/>
        <item x="5886"/>
        <item x="5302"/>
        <item x="1143"/>
        <item x="3799"/>
        <item x="1291"/>
        <item x="1765"/>
        <item x="3947"/>
        <item x="2962"/>
        <item x="2213"/>
        <item x="4095"/>
        <item x="2362"/>
        <item x="2664"/>
        <item x="3264"/>
        <item x="6791"/>
        <item x="2513"/>
        <item x="3112"/>
        <item x="3570"/>
        <item x="6066"/>
        <item x="5812"/>
        <item x="1912"/>
        <item x="2064"/>
        <item x="6739"/>
        <item x="990"/>
        <item x="836"/>
        <item x="2813"/>
        <item x="3722"/>
        <item x="3414"/>
        <item x="1612"/>
        <item x="563"/>
        <item x="5095"/>
        <item x="332"/>
        <item x="786"/>
        <item x="4859"/>
        <item x="6637"/>
        <item x="1473"/>
        <item x="5434"/>
        <item x="780"/>
        <item x="1145"/>
        <item x="3801"/>
        <item x="1293"/>
        <item x="4673"/>
        <item x="1767"/>
        <item x="3949"/>
        <item x="4324"/>
        <item x="2964"/>
        <item x="2215"/>
        <item x="4097"/>
        <item x="2364"/>
        <item x="2666"/>
        <item x="3266"/>
        <item x="6042"/>
        <item x="5982"/>
        <item x="2515"/>
        <item x="3114"/>
        <item x="3572"/>
        <item x="1914"/>
        <item x="2066"/>
        <item x="5713"/>
        <item x="992"/>
        <item x="2815"/>
        <item x="838"/>
        <item x="3724"/>
        <item x="3416"/>
        <item x="1614"/>
        <item x="789"/>
        <item x="246"/>
        <item x="5180"/>
        <item x="6841"/>
        <item x="5782"/>
        <item x="1452"/>
        <item x="5377"/>
        <item x="4493"/>
        <item x="4956"/>
        <item x="488"/>
        <item x="1437"/>
        <item x="776"/>
        <item x="1472"/>
        <item x="1439"/>
        <item x="1770"/>
        <item x="1296"/>
        <item x="2218"/>
        <item x="3804"/>
        <item x="1148"/>
        <item x="2518"/>
        <item x="3952"/>
        <item x="2967"/>
        <item x="3269"/>
        <item x="2367"/>
        <item x="4100"/>
        <item x="3117"/>
        <item x="3575"/>
        <item x="2669"/>
        <item x="1917"/>
        <item x="398"/>
        <item x="5504"/>
        <item x="3419"/>
        <item x="995"/>
        <item x="2818"/>
        <item x="775"/>
        <item x="2069"/>
        <item x="1617"/>
        <item x="1167"/>
        <item x="3727"/>
        <item x="841"/>
        <item x="1789"/>
        <item x="1315"/>
        <item x="3823"/>
        <item x="3971"/>
        <item x="2237"/>
        <item x="2986"/>
        <item x="4119"/>
        <item x="2386"/>
        <item x="2537"/>
        <item x="2688"/>
        <item x="1936"/>
        <item x="2088"/>
        <item x="3288"/>
        <item x="1014"/>
        <item x="2837"/>
        <item x="3136"/>
        <item x="3594"/>
        <item x="860"/>
        <item x="1636"/>
        <item x="3438"/>
        <item x="3746"/>
        <item x="1159"/>
        <item x="3815"/>
        <item x="1307"/>
        <item x="1781"/>
        <item x="3963"/>
        <item x="2978"/>
        <item x="2229"/>
        <item x="6010"/>
        <item x="4111"/>
        <item x="2378"/>
        <item x="2680"/>
        <item x="3280"/>
        <item x="1440"/>
        <item x="5744"/>
        <item x="2529"/>
        <item x="3128"/>
        <item x="3586"/>
        <item x="307"/>
        <item x="1928"/>
        <item x="2080"/>
        <item x="1006"/>
        <item x="2829"/>
        <item x="852"/>
        <item x="5973"/>
        <item x="3738"/>
        <item x="3430"/>
        <item x="1628"/>
        <item x="1177"/>
        <item x="3833"/>
        <item x="1325"/>
        <item x="3981"/>
        <item x="1799"/>
        <item x="778"/>
        <item x="2247"/>
        <item x="2996"/>
        <item x="4129"/>
        <item x="2396"/>
        <item x="2698"/>
        <item x="3298"/>
        <item x="2547"/>
        <item x="3146"/>
        <item x="3604"/>
        <item x="5704"/>
        <item x="1946"/>
        <item x="1024"/>
        <item x="870"/>
        <item x="2098"/>
        <item x="3756"/>
        <item x="2847"/>
        <item x="3448"/>
        <item x="1646"/>
        <item x="5605"/>
        <item x="787"/>
        <item x="245"/>
        <item x="483"/>
        <item x="5615"/>
        <item x="5681"/>
        <item x="1442"/>
        <item x="6660"/>
        <item x="5055"/>
        <item x="4650"/>
        <item x="4273"/>
        <item x="5350"/>
        <item x="1150"/>
        <item x="3806"/>
        <item x="1298"/>
        <item x="4811"/>
        <item x="1772"/>
        <item x="3954"/>
        <item x="244"/>
        <item x="4704"/>
        <item x="5273"/>
        <item x="2969"/>
        <item x="2220"/>
        <item x="1170"/>
        <item x="3826"/>
        <item x="4102"/>
        <item x="1318"/>
        <item x="2369"/>
        <item x="2671"/>
        <item x="1792"/>
        <item x="3974"/>
        <item x="3271"/>
        <item x="2989"/>
        <item x="2240"/>
        <item x="2520"/>
        <item x="3119"/>
        <item x="3577"/>
        <item x="1919"/>
        <item x="4122"/>
        <item x="2389"/>
        <item x="2071"/>
        <item x="2691"/>
        <item x="997"/>
        <item x="2820"/>
        <item x="843"/>
        <item x="4455"/>
        <item x="3291"/>
        <item x="3729"/>
        <item x="5149"/>
        <item x="2540"/>
        <item x="3421"/>
        <item x="3139"/>
        <item x="3597"/>
        <item x="1619"/>
        <item x="1939"/>
        <item x="2091"/>
        <item x="1017"/>
        <item x="2840"/>
        <item x="863"/>
        <item x="3749"/>
        <item x="5466"/>
        <item x="3441"/>
        <item x="1639"/>
        <item x="1147"/>
        <item x="1295"/>
        <item x="3803"/>
        <item x="1769"/>
        <item x="3951"/>
        <item x="2966"/>
        <item x="3818"/>
        <item x="1162"/>
        <item x="1310"/>
        <item x="2217"/>
        <item x="1784"/>
        <item x="1445"/>
        <item x="3966"/>
        <item x="2366"/>
        <item x="4099"/>
        <item x="2981"/>
        <item x="2232"/>
        <item x="2668"/>
        <item x="4114"/>
        <item x="2517"/>
        <item x="2381"/>
        <item x="3268"/>
        <item x="2683"/>
        <item x="2068"/>
        <item x="1141"/>
        <item x="1916"/>
        <item x="5996"/>
        <item x="1289"/>
        <item x="3116"/>
        <item x="2817"/>
        <item x="1763"/>
        <item x="3283"/>
        <item x="840"/>
        <item x="3797"/>
        <item x="3574"/>
        <item x="5425"/>
        <item x="994"/>
        <item x="1163"/>
        <item x="2532"/>
        <item x="3131"/>
        <item x="3945"/>
        <item x="3589"/>
        <item x="3819"/>
        <item x="1311"/>
        <item x="3726"/>
        <item x="1931"/>
        <item x="2960"/>
        <item x="1785"/>
        <item x="3967"/>
        <item x="1616"/>
        <item x="2211"/>
        <item x="2083"/>
        <item x="1009"/>
        <item x="3418"/>
        <item x="2832"/>
        <item x="855"/>
        <item x="4093"/>
        <item x="2360"/>
        <item x="3741"/>
        <item x="2982"/>
        <item x="2233"/>
        <item x="3433"/>
        <item x="4115"/>
        <item x="1631"/>
        <item x="2382"/>
        <item x="6248"/>
        <item x="2662"/>
        <item x="2684"/>
        <item x="2511"/>
        <item x="327"/>
        <item x="1910"/>
        <item x="1464"/>
        <item x="3262"/>
        <item x="3284"/>
        <item x="2062"/>
        <item x="6133"/>
        <item x="988"/>
        <item x="2533"/>
        <item x="3132"/>
        <item x="2811"/>
        <item x="3110"/>
        <item x="834"/>
        <item x="3590"/>
        <item x="3568"/>
        <item x="457"/>
        <item x="1932"/>
        <item x="2084"/>
        <item x="1010"/>
        <item x="3412"/>
        <item x="1610"/>
        <item x="2833"/>
        <item x="856"/>
        <item x="3742"/>
        <item x="3720"/>
        <item x="3434"/>
        <item x="1632"/>
        <item x="6241"/>
        <item x="5887"/>
        <item x="1456"/>
        <item x="5728"/>
        <item x="792"/>
        <item x="243"/>
        <item x="1474"/>
        <item x="825"/>
        <item x="6819"/>
        <item x="5450"/>
        <item x="325"/>
        <item x="450"/>
        <item x="6683"/>
        <item x="759"/>
        <item x="669"/>
        <item x="1151"/>
        <item x="3807"/>
        <item x="1299"/>
        <item x="1773"/>
        <item x="3955"/>
        <item x="2970"/>
        <item x="2221"/>
        <item x="4103"/>
        <item x="2370"/>
        <item x="2672"/>
        <item x="6239"/>
        <item x="668"/>
        <item x="3272"/>
        <item x="2521"/>
        <item x="3120"/>
        <item x="3578"/>
        <item x="1920"/>
        <item x="2072"/>
        <item x="998"/>
        <item x="2821"/>
        <item x="844"/>
        <item x="3730"/>
        <item x="3422"/>
        <item x="1620"/>
        <item x="667"/>
        <item x="1447"/>
        <item x="1467"/>
        <item x="3958"/>
        <item x="2075"/>
        <item x="1001"/>
        <item x="6125"/>
        <item x="847"/>
        <item x="2224"/>
        <item x="3810"/>
        <item x="1623"/>
        <item x="1302"/>
        <item x="5703"/>
        <item x="5877"/>
        <item x="1776"/>
        <item x="1154"/>
        <item x="5424"/>
        <item x="2973"/>
        <item x="2373"/>
        <item x="2824"/>
        <item x="2675"/>
        <item x="6252"/>
        <item x="4106"/>
        <item x="2524"/>
        <item x="3123"/>
        <item x="3581"/>
        <item x="3275"/>
        <item x="270"/>
        <item x="1923"/>
        <item x="1444"/>
        <item x="3425"/>
        <item x="3733"/>
        <item x="1459"/>
        <item x="359"/>
        <item x="1144"/>
        <item x="1292"/>
        <item x="3800"/>
        <item x="1766"/>
        <item x="3948"/>
        <item x="2963"/>
        <item x="2214"/>
        <item x="1438"/>
        <item x="2363"/>
        <item x="4096"/>
        <item x="1460"/>
        <item x="552"/>
        <item x="2665"/>
        <item x="3265"/>
        <item x="2514"/>
        <item x="1913"/>
        <item x="3113"/>
        <item x="2065"/>
        <item x="3571"/>
        <item x="991"/>
        <item x="2814"/>
        <item x="837"/>
        <item x="3415"/>
        <item x="3723"/>
        <item x="1613"/>
        <item x="666"/>
        <item x="269"/>
        <item x="634"/>
        <item x="242"/>
        <item x="6698"/>
        <item x="771"/>
        <item x="446"/>
        <item x="178"/>
        <item x="268"/>
        <item x="1448"/>
        <item x="320"/>
        <item x="5972"/>
        <item x="241"/>
        <item x="1160"/>
        <item x="3816"/>
        <item x="1308"/>
        <item x="1782"/>
        <item x="3964"/>
        <item x="781"/>
        <item x="2979"/>
        <item x="2230"/>
        <item x="779"/>
        <item x="6450"/>
        <item x="4112"/>
        <item x="5522"/>
        <item x="2379"/>
        <item x="2681"/>
        <item x="3281"/>
        <item x="267"/>
        <item x="2530"/>
        <item x="3129"/>
        <item x="3587"/>
        <item x="1929"/>
        <item x="2081"/>
        <item x="1007"/>
        <item x="2830"/>
        <item x="853"/>
        <item x="3739"/>
        <item x="414"/>
        <item x="397"/>
        <item x="3431"/>
        <item x="1629"/>
        <item x="6055"/>
        <item x="1146"/>
        <item x="3802"/>
        <item x="1294"/>
        <item x="3950"/>
        <item x="1768"/>
        <item x="6662"/>
        <item x="2965"/>
        <item x="2216"/>
        <item x="456"/>
        <item x="266"/>
        <item x="4098"/>
        <item x="240"/>
        <item x="1451"/>
        <item x="2365"/>
        <item x="5799"/>
        <item x="2667"/>
        <item x="3267"/>
        <item x="2516"/>
        <item x="239"/>
        <item x="3115"/>
        <item x="6253"/>
        <item x="3573"/>
        <item x="328"/>
        <item x="1915"/>
        <item x="2067"/>
        <item x="993"/>
        <item x="839"/>
        <item x="2816"/>
        <item x="288"/>
        <item x="3725"/>
        <item x="3417"/>
        <item x="1615"/>
        <item x="316"/>
        <item x="413"/>
        <item x="265"/>
        <item x="308"/>
        <item x="310"/>
        <item x="1441"/>
        <item x="665"/>
        <item x="303"/>
        <item x="664"/>
        <item x="663"/>
        <item x="662"/>
        <item x="6727"/>
        <item x="661"/>
        <item x="273"/>
        <item x="5688"/>
        <item x="1153"/>
        <item x="3809"/>
        <item x="1301"/>
        <item x="1775"/>
        <item x="3957"/>
        <item x="791"/>
        <item x="660"/>
        <item x="2972"/>
        <item x="2223"/>
        <item x="4105"/>
        <item x="2372"/>
        <item x="2674"/>
        <item x="3274"/>
        <item x="2523"/>
        <item x="3122"/>
        <item x="3580"/>
        <item x="1922"/>
        <item x="2074"/>
        <item x="1000"/>
        <item x="2823"/>
        <item x="846"/>
        <item x="3732"/>
        <item x="3424"/>
        <item x="1622"/>
        <item x="455"/>
        <item x="527"/>
        <item x="60"/>
        <item x="313"/>
        <item x="6689"/>
        <item x="238"/>
        <item x="659"/>
        <item x="499"/>
        <item x="1457"/>
        <item x="4583"/>
        <item x="6890"/>
        <item x="411"/>
        <item x="6667"/>
        <item x="562"/>
        <item x="1443"/>
        <item x="773"/>
        <item x="330"/>
        <item x="5689"/>
        <item x="5959"/>
        <item x="6195"/>
        <item x="795"/>
        <item x="1165"/>
        <item x="3821"/>
        <item x="1313"/>
        <item x="1787"/>
        <item x="3969"/>
        <item x="2984"/>
        <item x="2235"/>
        <item x="6377"/>
        <item x="772"/>
        <item x="5409"/>
        <item x="4584"/>
        <item x="2384"/>
        <item x="4117"/>
        <item x="5011"/>
        <item x="2686"/>
        <item x="6238"/>
        <item x="4759"/>
        <item x="5230"/>
        <item x="632"/>
        <item x="321"/>
        <item x="3286"/>
        <item x="6090"/>
        <item x="2535"/>
        <item x="3134"/>
        <item x="3592"/>
        <item x="1934"/>
        <item x="2086"/>
        <item x="5839"/>
        <item x="1012"/>
        <item x="858"/>
        <item x="2835"/>
        <item x="3744"/>
        <item x="3436"/>
        <item x="1634"/>
        <item x="658"/>
        <item x="777"/>
        <item x="657"/>
        <item x="181"/>
        <item x="656"/>
        <item x="655"/>
        <item x="654"/>
        <item x="317"/>
        <item x="6236"/>
        <item x="653"/>
        <item x="1450"/>
        <item x="652"/>
        <item x="4602"/>
        <item x="6250"/>
        <item x="578"/>
        <item x="651"/>
        <item x="622"/>
        <item x="6643"/>
        <item x="3790"/>
        <item x="2655"/>
        <item x="3938"/>
        <item x="3103"/>
        <item x="447"/>
        <item x="301"/>
        <item x="1283"/>
        <item x="1757"/>
        <item x="4086"/>
        <item x="1462"/>
        <item x="1135"/>
        <item x="793"/>
        <item x="2277"/>
        <item x="449"/>
        <item x="1903"/>
        <item x="2205"/>
        <item x="2953"/>
        <item x="3255"/>
        <item x="3405"/>
        <item x="6745"/>
        <item x="1603"/>
        <item x="5241"/>
        <item x="3561"/>
        <item x="3713"/>
        <item x="2055"/>
        <item x="459"/>
        <item x="4621"/>
        <item x="2805"/>
        <item x="452"/>
        <item x="5021"/>
        <item x="2353"/>
        <item x="650"/>
        <item x="460"/>
        <item x="2503"/>
        <item x="649"/>
        <item x="279"/>
        <item x="981"/>
        <item x="6439"/>
        <item x="1828"/>
        <item x="827"/>
        <item x="648"/>
        <item x="647"/>
        <item x="565"/>
        <item x="536"/>
        <item x="6466"/>
        <item x="5969"/>
        <item x="6205"/>
        <item x="264"/>
        <item x="5700"/>
        <item x="543"/>
        <item x="1514"/>
        <item x="534"/>
        <item x="383"/>
        <item x="6557"/>
        <item x="134"/>
        <item x="237"/>
        <item x="358"/>
        <item x="533"/>
        <item x="19"/>
        <item x="1512"/>
        <item x="529"/>
        <item x="236"/>
        <item x="532"/>
        <item x="531"/>
        <item x="283"/>
        <item x="1679"/>
        <item x="903"/>
        <item x="1057"/>
        <item x="519"/>
        <item x="626"/>
        <item x="511"/>
        <item x="510"/>
        <item x="507"/>
        <item x="286"/>
        <item x="263"/>
        <item x="285"/>
        <item x="504"/>
        <item x="361"/>
        <item x="516"/>
        <item x="235"/>
        <item x="234"/>
        <item x="233"/>
        <item x="6378"/>
        <item x="500"/>
        <item x="294"/>
        <item x="522"/>
        <item x="346"/>
        <item x="299"/>
        <item x="391"/>
        <item x="389"/>
        <item x="535"/>
        <item x="232"/>
        <item x="506"/>
        <item x="513"/>
        <item x="231"/>
        <item x="289"/>
        <item x="505"/>
        <item x="280"/>
        <item x="517"/>
        <item x="5015"/>
        <item x="230"/>
        <item x="4761"/>
        <item x="514"/>
        <item x="388"/>
        <item x="5415"/>
        <item x="229"/>
        <item x="352"/>
        <item x="5693"/>
        <item x="6197"/>
        <item x="228"/>
        <item x="227"/>
        <item x="525"/>
        <item x="367"/>
        <item x="5014"/>
        <item x="4599"/>
        <item x="226"/>
        <item x="225"/>
        <item x="5416"/>
        <item x="262"/>
        <item x="340"/>
        <item x="539"/>
        <item x="282"/>
        <item x="4612"/>
        <item x="337"/>
        <item x="336"/>
        <item x="4760"/>
        <item x="338"/>
        <item x="4770"/>
        <item x="6403"/>
        <item x="44"/>
        <item x="4608"/>
        <item x="224"/>
        <item x="6196"/>
        <item x="14"/>
        <item x="5961"/>
        <item x="326"/>
        <item x="315"/>
        <item x="261"/>
        <item x="5235"/>
        <item x="4609"/>
        <item x="5418"/>
        <item x="646"/>
        <item x="260"/>
        <item x="645"/>
        <item x="570"/>
        <item x="6208"/>
        <item x="644"/>
        <item x="758"/>
        <item x="6373"/>
        <item x="6374"/>
        <item x="542"/>
        <item x="541"/>
        <item x="6707"/>
        <item x="6243"/>
        <item x="223"/>
        <item x="5701"/>
        <item x="1431"/>
        <item x="419"/>
        <item x="259"/>
        <item x="6371"/>
        <item x="6372"/>
        <item x="444"/>
        <item x="643"/>
        <item x="6254"/>
        <item x="258"/>
        <item x="6249"/>
        <item x="6244"/>
        <item x="642"/>
        <item x="408"/>
        <item x="5422"/>
        <item x="257"/>
        <item x="489"/>
        <item x="5022"/>
        <item x="774"/>
        <item x="5970"/>
        <item x="5242"/>
        <item x="569"/>
        <item x="4622"/>
        <item x="4774"/>
        <item x="6341"/>
        <item x="256"/>
        <item x="641"/>
        <item x="255"/>
        <item x="763"/>
        <item x="305"/>
        <item x="503"/>
        <item x="176"/>
        <item x="254"/>
        <item x="640"/>
        <item x="6242"/>
        <item x="6206"/>
        <item x="290"/>
        <item x="5234"/>
        <item x="375"/>
        <item x="6659"/>
        <item x="385"/>
        <item x="537"/>
        <item x="526"/>
        <item x="485"/>
        <item x="454"/>
        <item x="796"/>
        <item x="6342"/>
        <item x="1055"/>
        <item x="901"/>
        <item x="6246"/>
        <item x="5565"/>
        <item x="380"/>
        <item x="6639"/>
        <item x="394"/>
        <item x="6640"/>
        <item x="6454"/>
        <item x="360"/>
        <item x="222"/>
        <item x="6220"/>
        <item x="410"/>
        <item x="6706"/>
        <item x="639"/>
        <item x="638"/>
        <item x="6210"/>
        <item x="350"/>
        <item x="395"/>
        <item x="1508"/>
        <item x="362"/>
        <item x="6245"/>
        <item x="1677"/>
        <item x="637"/>
        <item x="221"/>
        <item x="577"/>
        <item x="2128"/>
        <item x="451"/>
        <item x="409"/>
        <item x="363"/>
        <item x="120"/>
        <item x="170"/>
        <item x="512"/>
        <item x="364"/>
        <item x="625"/>
        <item x="382"/>
        <item x="437"/>
        <item x="348"/>
        <item x="1513"/>
        <item x="530"/>
        <item x="220"/>
        <item x="528"/>
        <item x="386"/>
        <item x="438"/>
        <item x="104"/>
        <item x="441"/>
        <item x="6444"/>
        <item x="219"/>
        <item x="392"/>
        <item x="284"/>
        <item x="439"/>
        <item x="218"/>
        <item x="6541"/>
        <item x="217"/>
        <item x="524"/>
        <item x="440"/>
        <item x="351"/>
        <item x="297"/>
        <item x="381"/>
        <item x="624"/>
        <item x="345"/>
        <item x="281"/>
        <item x="2278"/>
        <item x="1829"/>
        <item x="1208"/>
        <item x="4160"/>
        <item x="1678"/>
        <item x="1356"/>
        <item x="3863"/>
        <item x="4011"/>
        <item x="502"/>
        <item x="501"/>
        <item x="523"/>
        <item x="292"/>
        <item x="636"/>
        <item x="295"/>
        <item x="629"/>
        <item x="6445"/>
        <item x="140"/>
        <item x="1510"/>
        <item x="300"/>
        <item x="518"/>
        <item x="6575"/>
        <item x="521"/>
        <item x="293"/>
        <item x="508"/>
        <item x="216"/>
        <item x="356"/>
        <item x="291"/>
        <item x="520"/>
        <item x="6382"/>
        <item x="538"/>
        <item x="215"/>
        <item x="5412"/>
        <item x="384"/>
        <item x="214"/>
        <item x="630"/>
        <item x="2"/>
        <item x="623"/>
        <item x="213"/>
        <item x="212"/>
        <item x="515"/>
        <item x="211"/>
        <item x="6256"/>
        <item x="6396"/>
        <item x="6198"/>
        <item x="4600"/>
        <item x="4589"/>
        <item x="122"/>
        <item x="1516"/>
        <item x="323"/>
        <item x="509"/>
        <item x="6498"/>
        <item x="4601"/>
        <item x="6395"/>
        <item x="4765"/>
        <item x="6443"/>
        <item x="6508"/>
        <item x="210"/>
        <item x="407"/>
        <item x="4763"/>
        <item x="209"/>
        <item x="5411"/>
        <item x="6401"/>
        <item x="6389"/>
        <item x="4614"/>
        <item x="4604"/>
        <item x="4593"/>
        <item x="4590"/>
        <item x="4613"/>
        <item x="5233"/>
        <item x="4587"/>
        <item x="6741"/>
        <item x="4769"/>
        <item x="4607"/>
        <item x="4606"/>
        <item x="5016"/>
        <item x="1977"/>
        <item x="1207"/>
        <item x="757"/>
        <item x="396"/>
        <item x="1355"/>
        <item x="4605"/>
        <item x="560"/>
        <item x="5013"/>
        <item x="4768"/>
        <item x="412"/>
        <item x="4159"/>
        <item x="635"/>
        <item x="306"/>
        <item x="354"/>
        <item x="574"/>
        <item x="770"/>
        <item x="571"/>
        <item x="553"/>
        <item x="762"/>
        <item x="554"/>
        <item x="6251"/>
        <item x="6240"/>
        <item x="296"/>
        <item x="555"/>
        <item x="2577"/>
        <item x="567"/>
        <item x="314"/>
        <item x="3177"/>
        <item x="3481"/>
        <item x="550"/>
        <item x="3328"/>
        <item x="2728"/>
        <item x="3635"/>
        <item x="3788"/>
        <item x="621"/>
        <item x="355"/>
        <item x="6258"/>
        <item x="3026"/>
        <item x="2426"/>
        <item x="573"/>
        <item x="4010"/>
        <item x="3862"/>
        <item x="4596"/>
        <item x="6657"/>
        <item x="5697"/>
        <item x="6491"/>
        <item x="208"/>
        <item x="207"/>
        <item x="349"/>
        <item x="287"/>
        <item x="298"/>
        <item x="2427"/>
        <item x="902"/>
        <item x="1056"/>
        <item x="2129"/>
        <item x="1978"/>
        <item x="2578"/>
        <item x="2878"/>
        <item x="2729"/>
        <item x="3178"/>
        <item x="3329"/>
        <item x="3027"/>
        <item x="1511"/>
        <item x="3482"/>
        <item x="3636"/>
        <item x="3789"/>
        <item x="1509"/>
        <item x="206"/>
        <item x="347"/>
        <item x="387"/>
        <item x="205"/>
        <item x="121"/>
        <item x="204"/>
        <item x="368"/>
        <item x="6255"/>
        <item x="376"/>
        <item x="390"/>
        <item x="4767"/>
        <item x="366"/>
        <item x="6397"/>
        <item x="116"/>
        <item x="203"/>
        <item x="4594"/>
        <item x="6483"/>
        <item x="6497"/>
        <item x="339"/>
        <item x="4597"/>
        <item x="4588"/>
        <item x="365"/>
        <item x="202"/>
        <item x="343"/>
        <item x="6402"/>
        <item x="445"/>
        <item x="6393"/>
        <item x="253"/>
        <item x="10"/>
        <item x="4595"/>
        <item x="6603"/>
        <item x="4610"/>
        <item x="5417"/>
        <item x="4618"/>
        <item x="5237"/>
        <item x="4616"/>
        <item x="5018"/>
        <item x="551"/>
        <item x="5419"/>
        <item x="5966"/>
        <item x="6202"/>
        <item x="5696"/>
        <item x="201"/>
        <item x="5017"/>
        <item x="5238"/>
        <item x="767"/>
        <item x="4617"/>
        <item x="4771"/>
        <item x="5964"/>
        <item x="6392"/>
        <item x="6200"/>
        <item x="627"/>
        <item x="6583"/>
        <item x="4592"/>
        <item x="6221"/>
        <item x="6214"/>
        <item x="6201"/>
        <item x="5413"/>
        <item x="143"/>
        <item x="5965"/>
        <item x="6257"/>
        <item x="6385"/>
        <item x="4762"/>
        <item x="557"/>
        <item x="1515"/>
        <item x="183"/>
        <item x="6584"/>
        <item x="341"/>
        <item x="628"/>
        <item x="4611"/>
        <item x="162"/>
        <item x="4615"/>
        <item x="4603"/>
        <item x="6490"/>
        <item x="4766"/>
        <item x="335"/>
        <item x="5963"/>
        <item x="344"/>
        <item x="342"/>
        <item x="5962"/>
        <item x="5695"/>
        <item x="5694"/>
        <item x="6212"/>
        <item x="549"/>
        <item x="133"/>
        <item x="322"/>
        <item x="6225"/>
        <item x="182"/>
        <item x="353"/>
        <item x="5692"/>
        <item x="136"/>
        <item x="357"/>
        <item x="102"/>
        <item x="540"/>
        <item x="137"/>
        <item x="6588"/>
        <item x="194"/>
        <item x="436"/>
        <item x="6585"/>
        <item x="6522"/>
        <item x="5236"/>
        <item x="4764"/>
        <item x="4598"/>
        <item x="5414"/>
        <item x="15"/>
        <item x="148"/>
        <item x="156"/>
        <item x="5691"/>
        <item x="6501"/>
        <item x="6390"/>
        <item x="252"/>
        <item x="631"/>
        <item x="6487"/>
        <item x="6468"/>
        <item x="6226"/>
        <item x="6260"/>
        <item x="251"/>
        <item x="70"/>
        <item x="6554"/>
        <item x="6558"/>
        <item x="6651"/>
        <item x="6607"/>
        <item x="103"/>
        <item x="6589"/>
        <item x="6440"/>
        <item x="6464"/>
        <item x="6592"/>
        <item x="6530"/>
        <item x="4591"/>
        <item x="6519"/>
        <item x="6577"/>
        <item x="6199"/>
        <item x="6510"/>
        <item x="6405"/>
        <item x="6769"/>
        <item x="179"/>
        <item x="46"/>
        <item x="312"/>
        <item x="6477"/>
        <item x="5240"/>
        <item x="4620"/>
        <item x="4773"/>
        <item x="173"/>
        <item x="6481"/>
        <item x="5421"/>
        <item x="5020"/>
        <item x="6452"/>
        <item x="6486"/>
        <item x="6513"/>
        <item x="6537"/>
        <item x="6511"/>
        <item x="158"/>
        <item x="6211"/>
        <item x="5968"/>
        <item x="6204"/>
        <item x="6655"/>
        <item x="5699"/>
        <item x="6449"/>
        <item x="250"/>
        <item x="6663"/>
        <item x="35"/>
        <item x="6495"/>
        <item x="6412"/>
        <item x="6209"/>
        <item x="13"/>
        <item x="87"/>
        <item x="6422"/>
        <item x="6223"/>
        <item x="150"/>
        <item x="249"/>
        <item x="125"/>
        <item x="144"/>
        <item x="6653"/>
        <item x="74"/>
        <item x="6461"/>
        <item x="25"/>
        <item x="6578"/>
        <item x="6407"/>
        <item x="6386"/>
        <item x="6460"/>
        <item x="8"/>
        <item x="6493"/>
        <item x="105"/>
        <item x="6551"/>
        <item x="2504"/>
        <item x="2656"/>
        <item x="3104"/>
        <item x="3256"/>
        <item x="2954"/>
        <item x="3406"/>
        <item x="3562"/>
        <item x="3714"/>
        <item x="4088"/>
        <item x="2057"/>
        <item x="1905"/>
        <item x="3792"/>
        <item x="3940"/>
        <item x="2354"/>
        <item x="1604"/>
        <item x="829"/>
        <item x="983"/>
        <item x="1433"/>
        <item x="6645"/>
        <item x="6417"/>
        <item x="768"/>
        <item x="6504"/>
        <item x="6506"/>
        <item x="6494"/>
        <item x="568"/>
        <item x="6507"/>
        <item x="145"/>
        <item x="5"/>
        <item x="33"/>
        <item x="6394"/>
        <item x="6379"/>
        <item x="6437"/>
        <item x="111"/>
        <item x="6512"/>
        <item x="6408"/>
        <item x="6633"/>
        <item x="52"/>
        <item x="6505"/>
        <item x="6561"/>
        <item x="78"/>
        <item x="6413"/>
        <item x="82"/>
        <item x="6261"/>
        <item x="166"/>
        <item x="6539"/>
        <item x="62"/>
        <item x="63"/>
        <item x="101"/>
        <item x="6524"/>
        <item x="6523"/>
        <item x="69"/>
        <item x="6398"/>
        <item x="93"/>
        <item x="132"/>
        <item x="633"/>
        <item x="100"/>
        <item x="6478"/>
        <item x="6545"/>
        <item x="21"/>
        <item x="39"/>
        <item x="6528"/>
        <item x="6459"/>
        <item x="61"/>
        <item x="49"/>
        <item x="163"/>
        <item x="4"/>
        <item x="161"/>
        <item x="97"/>
        <item x="2877"/>
        <item x="165"/>
        <item x="99"/>
        <item x="6216"/>
        <item x="6579"/>
        <item x="6548"/>
        <item x="6590"/>
        <item x="6"/>
        <item x="6509"/>
        <item x="73"/>
        <item x="6499"/>
        <item x="88"/>
        <item x="175"/>
        <item x="6227"/>
        <item x="6668"/>
        <item x="6587"/>
        <item x="135"/>
        <item x="6641"/>
        <item x="6222"/>
        <item x="6217"/>
        <item x="443"/>
        <item x="30"/>
        <item x="114"/>
        <item x="6544"/>
        <item x="6399"/>
        <item x="24"/>
        <item x="91"/>
        <item x="17"/>
        <item x="151"/>
        <item x="6602"/>
        <item x="6594"/>
        <item x="6542"/>
        <item x="6605"/>
        <item x="6471"/>
        <item x="6595"/>
        <item x="6604"/>
        <item x="6553"/>
        <item x="6550"/>
        <item x="6391"/>
        <item x="6517"/>
        <item x="6538"/>
        <item x="6571"/>
        <item x="6472"/>
        <item x="28"/>
        <item x="38"/>
        <item x="98"/>
        <item x="6562"/>
        <item x="55"/>
        <item x="6421"/>
        <item x="32"/>
        <item x="108"/>
        <item x="45"/>
        <item x="6572"/>
        <item x="47"/>
        <item x="6576"/>
        <item x="6419"/>
        <item x="53"/>
        <item x="6573"/>
        <item x="7"/>
        <item x="157"/>
        <item x="159"/>
        <item x="96"/>
        <item x="154"/>
        <item x="153"/>
        <item x="89"/>
        <item x="6580"/>
        <item x="50"/>
        <item x="6529"/>
        <item x="6649"/>
        <item x="6503"/>
        <item x="56"/>
        <item x="36"/>
        <item x="16"/>
        <item x="168"/>
        <item x="6489"/>
        <item x="128"/>
        <item x="6406"/>
        <item x="124"/>
        <item x="6606"/>
        <item x="6215"/>
        <item x="22"/>
        <item x="6547"/>
        <item x="6591"/>
        <item x="118"/>
        <item x="26"/>
        <item x="6474"/>
        <item x="94"/>
        <item x="6473"/>
        <item x="2506"/>
        <item x="824"/>
        <item x="68"/>
        <item x="51"/>
        <item x="126"/>
        <item x="6527"/>
        <item x="149"/>
        <item x="6496"/>
        <item x="129"/>
        <item x="6219"/>
        <item x="160"/>
        <item x="6388"/>
        <item x="86"/>
        <item x="2505"/>
        <item x="20"/>
        <item x="6617"/>
        <item x="6783"/>
        <item x="169"/>
        <item x="6410"/>
        <item x="6516"/>
        <item x="84"/>
        <item x="6566"/>
        <item x="6652"/>
        <item x="6463"/>
        <item x="6543"/>
        <item x="6520"/>
        <item x="6442"/>
        <item x="6559"/>
        <item x="64"/>
        <item x="6502"/>
        <item x="6518"/>
        <item x="6616"/>
        <item x="6488"/>
        <item x="6563"/>
        <item x="6400"/>
        <item x="6569"/>
        <item x="90"/>
        <item x="6623"/>
        <item x="6476"/>
        <item x="6546"/>
        <item x="127"/>
        <item x="37"/>
        <item x="1"/>
        <item x="3"/>
        <item x="9"/>
        <item x="6218"/>
        <item x="6462"/>
        <item x="95"/>
        <item x="80"/>
        <item x="92"/>
        <item x="6549"/>
        <item x="6650"/>
        <item x="65"/>
        <item x="6599"/>
        <item x="146"/>
        <item x="109"/>
        <item x="6534"/>
        <item x="6229"/>
        <item x="6567"/>
        <item x="34"/>
        <item x="83"/>
        <item x="23"/>
        <item x="6556"/>
        <item x="6469"/>
        <item x="6409"/>
        <item x="6416"/>
        <item x="131"/>
        <item x="6564"/>
        <item x="77"/>
        <item x="6456"/>
        <item x="113"/>
        <item x="6455"/>
        <item x="75"/>
        <item x="6658"/>
        <item x="76"/>
        <item x="6500"/>
        <item x="119"/>
        <item x="31"/>
        <item x="6615"/>
        <item x="112"/>
        <item x="6574"/>
        <item x="6671"/>
        <item x="6540"/>
        <item x="6470"/>
        <item x="48"/>
        <item x="6609"/>
        <item x="6480"/>
        <item x="6475"/>
        <item x="6628"/>
        <item x="6570"/>
        <item x="6383"/>
        <item x="6627"/>
        <item x="6224"/>
        <item x="6387"/>
        <item x="79"/>
        <item x="6213"/>
        <item x="6593"/>
        <item x="6492"/>
        <item x="482"/>
        <item x="6457"/>
        <item x="6404"/>
        <item x="147"/>
        <item x="6515"/>
        <item x="6453"/>
        <item x="139"/>
        <item x="6525"/>
        <item x="142"/>
        <item x="6565"/>
        <item x="6482"/>
        <item x="11"/>
        <item x="6479"/>
        <item x="18"/>
        <item x="6648"/>
        <item x="6552"/>
        <item x="6581"/>
        <item x="29"/>
        <item x="6608"/>
        <item x="155"/>
        <item x="40"/>
        <item x="6420"/>
        <item x="6531"/>
        <item x="6411"/>
        <item x="130"/>
        <item x="6526"/>
        <item x="6560"/>
        <item x="6582"/>
        <item x="41"/>
        <item x="81"/>
        <item x="71"/>
        <item x="6231"/>
        <item x="6586"/>
        <item x="167"/>
        <item x="6521"/>
        <item x="6621"/>
        <item x="54"/>
        <item x="6598"/>
        <item x="6228"/>
        <item x="6458"/>
        <item x="67"/>
        <item x="141"/>
        <item x="1432"/>
        <item x="6446"/>
        <item x="138"/>
        <item x="164"/>
        <item x="4087"/>
        <item x="2056"/>
        <item x="1904"/>
        <item x="3791"/>
        <item x="3939"/>
        <item x="2806"/>
        <item x="2657"/>
        <item x="3105"/>
        <item x="2355"/>
        <item x="3257"/>
        <item x="2955"/>
        <item x="1605"/>
        <item x="3407"/>
        <item x="3563"/>
        <item x="3715"/>
        <item x="828"/>
        <item x="982"/>
        <item x="152"/>
        <item x="6642"/>
        <item x="117"/>
        <item x="6535"/>
        <item x="6568"/>
        <item x="6467"/>
        <item x="6555"/>
        <item x="6661"/>
        <item x="6484"/>
        <item x="6514"/>
        <item x="6414"/>
        <item x="27"/>
        <item x="85"/>
        <item x="187"/>
        <item x="6536"/>
        <item x="6532"/>
        <item x="115"/>
        <item x="6230"/>
        <item x="107"/>
        <item x="6436"/>
        <item x="186"/>
        <item x="6533"/>
        <item x="6620"/>
        <item x="123"/>
        <item x="66"/>
        <item x="2206"/>
        <item x="1758"/>
        <item x="1284"/>
        <item x="1136"/>
        <item x="191"/>
        <item x="72"/>
        <item x="6424"/>
        <item x="106"/>
        <item x="6465"/>
        <item x="6625"/>
        <item x="185"/>
        <item x="6601"/>
        <item x="6428"/>
        <item x="6425"/>
        <item x="6343"/>
        <item x="12"/>
        <item x="6339"/>
        <item x="6485"/>
        <item x="6646"/>
        <item x="6350"/>
        <item x="6351"/>
        <item x="6233"/>
        <item x="6356"/>
        <item x="6355"/>
        <item x="6354"/>
        <item x="6654"/>
        <item x="6352"/>
        <item x="6353"/>
        <item x="6647"/>
        <item x="6360"/>
        <item x="6346"/>
        <item x="6370"/>
        <item x="6369"/>
        <item x="6644"/>
        <item x="6349"/>
        <item x="6348"/>
        <item x="6345"/>
        <item x="6361"/>
        <item x="6362"/>
        <item x="6363"/>
        <item x="6364"/>
        <item x="6359"/>
        <item x="6347"/>
        <item x="6344"/>
        <item x="6665"/>
        <item x="6426"/>
        <item x="6368"/>
        <item x="6365"/>
        <item x="6367"/>
        <item x="6366"/>
        <item x="6619"/>
        <item x="6384"/>
        <item x="276"/>
        <item x="278"/>
        <item x="110"/>
        <item x="6622"/>
        <item x="180"/>
        <item x="6666"/>
        <item x="6259"/>
        <item x="6596"/>
        <item x="6597"/>
        <item x="6624"/>
        <item x="188"/>
        <item x="6358"/>
        <item x="6600"/>
        <item x="6626"/>
        <item x="6357"/>
        <item x="6234"/>
        <item x="6664"/>
        <item x="6340"/>
        <item x="6656"/>
        <item x="6427"/>
        <item x="192"/>
        <item x="6612"/>
        <item x="6415"/>
        <item x="6381"/>
        <item x="184"/>
        <item x="6618"/>
        <item x="193"/>
        <item x="6784"/>
        <item x="6423"/>
        <item x="6631"/>
        <item x="6429"/>
        <item x="0"/>
        <item x="195"/>
        <item x="190"/>
        <item x="6630"/>
        <item x="189"/>
        <item x="59"/>
        <item x="174"/>
        <item x="6764"/>
        <item x="6434"/>
        <item x="6441"/>
        <item x="6632"/>
        <item x="6610"/>
        <item x="6767"/>
        <item x="6611"/>
        <item x="6432"/>
        <item x="6232"/>
        <item x="6451"/>
        <item x="6380"/>
        <item x="6782"/>
        <item x="19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B7BE-FF6B-4C6C-9D0A-2CB24E75E71D}">
  <dimension ref="A1:L1253"/>
  <sheetViews>
    <sheetView workbookViewId="0">
      <selection activeCell="A2" sqref="A2:A3"/>
    </sheetView>
  </sheetViews>
  <sheetFormatPr defaultRowHeight="13.8"/>
  <cols>
    <col min="1" max="1" width="52.44140625" bestFit="1" customWidth="1"/>
    <col min="2" max="2" width="18.109375" bestFit="1" customWidth="1"/>
    <col min="4" max="4" width="20.44140625" bestFit="1" customWidth="1"/>
    <col min="5" max="5" width="18.109375" bestFit="1" customWidth="1"/>
    <col min="8" max="9" width="19.21875" bestFit="1" customWidth="1"/>
    <col min="10" max="10" width="18.109375" bestFit="1" customWidth="1"/>
    <col min="12" max="12" width="17.109375" bestFit="1" customWidth="1"/>
  </cols>
  <sheetData>
    <row r="1" spans="1:12">
      <c r="A1" s="241" t="s">
        <v>6219</v>
      </c>
      <c r="B1" s="241" t="s">
        <v>6220</v>
      </c>
    </row>
    <row r="2" spans="1:12">
      <c r="A2" t="s">
        <v>5622</v>
      </c>
      <c r="B2" s="35">
        <f>SUMIF(数据!F:F,集中度!A2,数据!I:I)</f>
        <v>64259327239.619995</v>
      </c>
      <c r="D2" s="241" t="s">
        <v>6221</v>
      </c>
      <c r="E2" s="35">
        <f>SUMIF(数据!BN:BN,集中度!D2,数据!I:I)</f>
        <v>95501322600.240021</v>
      </c>
      <c r="F2">
        <f>E2/$E$8</f>
        <v>0.25941434333993668</v>
      </c>
      <c r="H2" s="35">
        <v>368142028581.26099</v>
      </c>
      <c r="I2" s="347">
        <f>10000000000</f>
        <v>10000000000</v>
      </c>
      <c r="J2" s="348">
        <f>(I2-I1)*($H$2&gt;I2)+$H$2*($H$2&lt;=I2)</f>
        <v>10000000000</v>
      </c>
      <c r="K2" s="1">
        <f>0.08</f>
        <v>0.08</v>
      </c>
      <c r="L2" s="348">
        <f>J2*K2</f>
        <v>800000000</v>
      </c>
    </row>
    <row r="3" spans="1:12">
      <c r="A3" t="s">
        <v>2308</v>
      </c>
      <c r="B3" s="35">
        <f>SUMIF(数据!F:F,集中度!A3,数据!I:I)</f>
        <v>45643000950.737709</v>
      </c>
      <c r="D3" s="241" t="s">
        <v>6222</v>
      </c>
      <c r="E3" s="35">
        <f>SUMIF(数据!BN:BN,集中度!D3,数据!I:I)</f>
        <v>2900000000</v>
      </c>
      <c r="F3">
        <f t="shared" ref="F3:F5" si="0">E3/$E$8</f>
        <v>7.8773945239992479E-3</v>
      </c>
      <c r="H3" s="348">
        <f>SUM(L2:L5)</f>
        <v>12844260857.437828</v>
      </c>
      <c r="I3" s="347">
        <v>50000000000</v>
      </c>
      <c r="J3" s="348">
        <f>(I3-I2)*($H$2&gt;I3)+$H$2*($H$2&lt;=I3)</f>
        <v>40000000000</v>
      </c>
      <c r="K3" s="1">
        <v>0.05</v>
      </c>
      <c r="L3" s="348">
        <f>J3*K3</f>
        <v>2000000000</v>
      </c>
    </row>
    <row r="4" spans="1:12">
      <c r="A4" t="s">
        <v>60</v>
      </c>
      <c r="B4" s="35">
        <f>SUMIF(数据!F:F,集中度!A4,数据!I:I)</f>
        <v>29049276002.480003</v>
      </c>
      <c r="D4" s="241" t="s">
        <v>6227</v>
      </c>
      <c r="E4" s="35">
        <f>SUMIF(数据!C:C,集中度!D4,数据!I:I)</f>
        <v>20378710691</v>
      </c>
      <c r="F4">
        <f t="shared" si="0"/>
        <v>5.5355566897740807E-2</v>
      </c>
      <c r="H4" s="1"/>
      <c r="I4" s="347">
        <v>100000000000</v>
      </c>
      <c r="J4" s="348">
        <f>(I4-I3)*($H$2&gt;I4)+$H$2*($H$2&lt;=I4)</f>
        <v>50000000000</v>
      </c>
      <c r="K4" s="1">
        <v>0.04</v>
      </c>
      <c r="L4" s="348">
        <f>J4*K4</f>
        <v>2000000000</v>
      </c>
    </row>
    <row r="5" spans="1:12">
      <c r="A5" t="s">
        <v>4157</v>
      </c>
      <c r="B5" s="35">
        <f>SUMIF(数据!F:F,集中度!A5,数据!I:I)</f>
        <v>10577853590.000002</v>
      </c>
      <c r="D5" s="241" t="s">
        <v>6224</v>
      </c>
      <c r="E5" s="35">
        <f>SUMIF(数据!BO:BO,集中度!D5,数据!I:I)</f>
        <v>3948546749.9699998</v>
      </c>
      <c r="F5">
        <f t="shared" si="0"/>
        <v>1.0725607084816794E-2</v>
      </c>
      <c r="H5" s="1"/>
      <c r="I5" s="347">
        <f>H2</f>
        <v>368142028581.26099</v>
      </c>
      <c r="J5" s="348">
        <f>(I5-I4)*(I5&gt;I4)</f>
        <v>268142028581.26099</v>
      </c>
      <c r="K5" s="1">
        <v>0.03</v>
      </c>
      <c r="L5" s="348">
        <f>J5*K5</f>
        <v>8044260857.437829</v>
      </c>
    </row>
    <row r="6" spans="1:12">
      <c r="A6" t="s">
        <v>6216</v>
      </c>
      <c r="B6" s="35">
        <f>SUMIF(数据!F:F,集中度!A6,数据!I:I)</f>
        <v>9060210610.2499981</v>
      </c>
    </row>
    <row r="7" spans="1:12">
      <c r="A7" t="s">
        <v>4737</v>
      </c>
      <c r="B7" s="35">
        <f>SUMIF(数据!F:F,集中度!A7,数据!I:I)</f>
        <v>9057228691</v>
      </c>
    </row>
    <row r="8" spans="1:12">
      <c r="A8" t="s">
        <v>5328</v>
      </c>
      <c r="B8" s="35">
        <f>SUMIF(数据!F:F,集中度!A8,数据!I:I)</f>
        <v>8874894431.0100002</v>
      </c>
      <c r="D8" s="241" t="s">
        <v>6225</v>
      </c>
      <c r="E8" s="35">
        <v>368142028581.26099</v>
      </c>
    </row>
    <row r="9" spans="1:12">
      <c r="A9" t="s">
        <v>854</v>
      </c>
      <c r="B9" s="35">
        <f>SUMIF(数据!F:F,集中度!A9,数据!I:I)</f>
        <v>7995000000</v>
      </c>
      <c r="D9" s="241" t="s">
        <v>6226</v>
      </c>
      <c r="E9" s="349">
        <f>H3</f>
        <v>12844260857.437828</v>
      </c>
    </row>
    <row r="10" spans="1:12">
      <c r="A10" t="s">
        <v>5325</v>
      </c>
      <c r="B10" s="35">
        <f>SUMIF(数据!F:F,集中度!A10,数据!I:I)</f>
        <v>2839808475.5999999</v>
      </c>
    </row>
    <row r="11" spans="1:12">
      <c r="A11" t="s">
        <v>1798</v>
      </c>
      <c r="B11" s="35">
        <f>SUMIF(数据!F:F,集中度!A11,数据!I:I)</f>
        <v>5918782836.1899996</v>
      </c>
    </row>
    <row r="12" spans="1:12">
      <c r="A12" t="s">
        <v>5577</v>
      </c>
      <c r="B12" s="35">
        <f>SUMIF(数据!F:F,集中度!A12,数据!I:I)</f>
        <v>5852000000</v>
      </c>
    </row>
    <row r="13" spans="1:12">
      <c r="A13" t="s">
        <v>2301</v>
      </c>
      <c r="B13" s="35">
        <f>SUMIF(数据!F:F,集中度!A13,数据!I:I)</f>
        <v>5399597863.911931</v>
      </c>
    </row>
    <row r="14" spans="1:12">
      <c r="A14" t="s">
        <v>1347</v>
      </c>
      <c r="B14" s="35">
        <f>SUMIF(数据!F:F,集中度!A14,数据!I:I)</f>
        <v>5213422330.1699991</v>
      </c>
    </row>
    <row r="15" spans="1:12">
      <c r="A15" t="s">
        <v>4745</v>
      </c>
      <c r="B15" s="35">
        <f>SUMIF(数据!F:F,集中度!A15,数据!I:I)</f>
        <v>5000000000</v>
      </c>
    </row>
    <row r="16" spans="1:12">
      <c r="A16" t="s">
        <v>5619</v>
      </c>
      <c r="B16" s="35">
        <f>SUMIF(数据!F:F,集中度!A16,数据!I:I)</f>
        <v>4790000109.5200005</v>
      </c>
    </row>
    <row r="17" spans="1:2">
      <c r="A17" t="s">
        <v>671</v>
      </c>
      <c r="B17" s="35">
        <f>SUMIF(数据!F:F,集中度!A17,数据!I:I)</f>
        <v>4586263210</v>
      </c>
    </row>
    <row r="18" spans="1:2">
      <c r="A18" t="s">
        <v>844</v>
      </c>
      <c r="B18" s="35">
        <f>SUMIF(数据!F:F,集中度!A18,数据!I:I)</f>
        <v>4413905226.2999992</v>
      </c>
    </row>
    <row r="19" spans="1:2">
      <c r="A19" t="s">
        <v>1339</v>
      </c>
      <c r="B19" s="35">
        <f>SUMIF(数据!F:F,集中度!A19,数据!I:I)</f>
        <v>3955574160</v>
      </c>
    </row>
    <row r="20" spans="1:2">
      <c r="A20" t="s">
        <v>5621</v>
      </c>
      <c r="B20" s="35">
        <f>SUMIF(数据!F:F,集中度!A20,数据!I:I)</f>
        <v>3500000000</v>
      </c>
    </row>
    <row r="21" spans="1:2">
      <c r="A21" t="s">
        <v>2305</v>
      </c>
      <c r="B21" s="35">
        <f>SUMIF(数据!F:F,集中度!A21,数据!I:I)</f>
        <v>3299754149.8575792</v>
      </c>
    </row>
    <row r="22" spans="1:2">
      <c r="A22" t="s">
        <v>5573</v>
      </c>
      <c r="B22" s="35">
        <f>SUMIF(数据!F:F,集中度!A22,数据!I:I)</f>
        <v>3069332000</v>
      </c>
    </row>
    <row r="23" spans="1:2">
      <c r="A23" t="s">
        <v>872</v>
      </c>
      <c r="B23" s="35">
        <f>SUMIF(数据!F:F,集中度!A23,数据!I:I)</f>
        <v>2900000000</v>
      </c>
    </row>
    <row r="24" spans="1:2">
      <c r="A24" t="s">
        <v>1687</v>
      </c>
      <c r="B24" s="35">
        <f>SUMIF(数据!F:F,集中度!A24,数据!I:I)</f>
        <v>2757224903.3199997</v>
      </c>
    </row>
    <row r="25" spans="1:2">
      <c r="A25" t="s">
        <v>1351</v>
      </c>
      <c r="B25" s="35">
        <f>SUMIF(数据!F:F,集中度!A25,数据!I:I)</f>
        <v>2413959463.3800001</v>
      </c>
    </row>
    <row r="26" spans="1:2">
      <c r="A26" t="s">
        <v>4733</v>
      </c>
      <c r="B26" s="35">
        <f>SUMIF(数据!F:F,集中度!A26,数据!I:I)</f>
        <v>2400534451.27</v>
      </c>
    </row>
    <row r="27" spans="1:2">
      <c r="A27" t="s">
        <v>5575</v>
      </c>
      <c r="B27" s="35">
        <f>SUMIF(数据!F:F,集中度!A27,数据!I:I)</f>
        <v>2400150000</v>
      </c>
    </row>
    <row r="28" spans="1:2">
      <c r="A28" t="s">
        <v>475</v>
      </c>
      <c r="B28" s="35">
        <f>SUMIF(数据!F:F,集中度!A28,数据!I:I)</f>
        <v>2289944884.6499996</v>
      </c>
    </row>
    <row r="29" spans="1:2">
      <c r="A29" t="s">
        <v>5378</v>
      </c>
      <c r="B29" s="35">
        <f>SUMIF(数据!F:F,集中度!A29,数据!I:I)</f>
        <v>2047090613.1899998</v>
      </c>
    </row>
    <row r="30" spans="1:2">
      <c r="A30" t="s">
        <v>1128</v>
      </c>
      <c r="B30" s="35">
        <f>SUMIF(数据!F:F,集中度!A30,数据!I:I)</f>
        <v>2009881638.6700001</v>
      </c>
    </row>
    <row r="31" spans="1:2">
      <c r="A31" t="s">
        <v>864</v>
      </c>
      <c r="B31" s="35">
        <f>SUMIF(数据!F:F,集中度!A31,数据!I:I)</f>
        <v>2000000000</v>
      </c>
    </row>
    <row r="32" spans="1:2">
      <c r="A32" t="s">
        <v>5334</v>
      </c>
      <c r="B32" s="35">
        <f>SUMIF(数据!F:F,集中度!A32,数据!I:I)</f>
        <v>1973672470.1099999</v>
      </c>
    </row>
    <row r="33" spans="1:2">
      <c r="A33" t="s">
        <v>6215</v>
      </c>
      <c r="B33" s="35">
        <f>SUMIF(数据!F:F,集中度!A33,数据!I:I)</f>
        <v>1766839036.46</v>
      </c>
    </row>
    <row r="34" spans="1:2">
      <c r="A34" t="s">
        <v>434</v>
      </c>
      <c r="B34" s="35">
        <f>SUMIF(数据!F:F,集中度!A34,数据!I:I)</f>
        <v>1747920000</v>
      </c>
    </row>
    <row r="35" spans="1:2">
      <c r="A35" t="s">
        <v>2350</v>
      </c>
      <c r="B35" s="35">
        <f>SUMIF(数据!F:F,集中度!A35,数据!I:I)</f>
        <v>1743851676.6649704</v>
      </c>
    </row>
    <row r="36" spans="1:2">
      <c r="A36" t="s">
        <v>4730</v>
      </c>
      <c r="B36" s="35">
        <f>SUMIF(数据!F:F,集中度!A36,数据!I:I)</f>
        <v>1545786381.1599998</v>
      </c>
    </row>
    <row r="37" spans="1:2">
      <c r="A37" t="s">
        <v>5329</v>
      </c>
      <c r="B37" s="35">
        <f>SUMIF(数据!F:F,集中度!A37,数据!I:I)</f>
        <v>1527023800.3499999</v>
      </c>
    </row>
    <row r="38" spans="1:2">
      <c r="A38" t="s">
        <v>851</v>
      </c>
      <c r="B38" s="35">
        <f>SUMIF(数据!F:F,集中度!A38,数据!I:I)</f>
        <v>1500000000</v>
      </c>
    </row>
    <row r="39" spans="1:2">
      <c r="A39" t="s">
        <v>127</v>
      </c>
      <c r="B39" s="35">
        <f>SUMIF(数据!F:F,集中度!A39,数据!I:I)</f>
        <v>1499680000</v>
      </c>
    </row>
    <row r="40" spans="1:2">
      <c r="A40" t="s">
        <v>4727</v>
      </c>
      <c r="B40" s="35">
        <f>SUMIF(数据!F:F,集中度!A40,数据!I:I)</f>
        <v>1471172971.22</v>
      </c>
    </row>
    <row r="41" spans="1:2">
      <c r="A41" t="s">
        <v>1951</v>
      </c>
      <c r="B41" s="35">
        <f>SUMIF(数据!F:F,集中度!A41,数据!I:I)</f>
        <v>1345510248.1799998</v>
      </c>
    </row>
    <row r="42" spans="1:2">
      <c r="A42" t="s">
        <v>3952</v>
      </c>
      <c r="B42" s="35">
        <f>SUMIF(数据!F:F,集中度!A42,数据!I:I)</f>
        <v>1274323700</v>
      </c>
    </row>
    <row r="43" spans="1:2">
      <c r="A43" t="s">
        <v>4719</v>
      </c>
      <c r="B43" s="35">
        <f>SUMIF(数据!F:F,集中度!A43,数据!I:I)</f>
        <v>1257175021.99</v>
      </c>
    </row>
    <row r="44" spans="1:2">
      <c r="A44" t="s">
        <v>5623</v>
      </c>
      <c r="B44" s="35">
        <f>SUMIF(数据!F:F,集中度!A44,数据!I:I)</f>
        <v>1200172026.02</v>
      </c>
    </row>
    <row r="45" spans="1:2">
      <c r="A45" t="s">
        <v>5616</v>
      </c>
      <c r="B45" s="35">
        <f>SUMIF(数据!F:F,集中度!A45,数据!I:I)</f>
        <v>1160000602.8599999</v>
      </c>
    </row>
    <row r="46" spans="1:2">
      <c r="A46" t="s">
        <v>5547</v>
      </c>
      <c r="B46" s="35">
        <f>SUMIF(数据!F:F,集中度!A46,数据!I:I)</f>
        <v>1134528922.25</v>
      </c>
    </row>
    <row r="47" spans="1:2">
      <c r="A47" t="s">
        <v>2260</v>
      </c>
      <c r="B47" s="35">
        <f>SUMIF(数据!F:F,集中度!A47,数据!I:I)</f>
        <v>1099918237.2010536</v>
      </c>
    </row>
    <row r="48" spans="1:2">
      <c r="A48" t="s">
        <v>1361</v>
      </c>
      <c r="B48" s="35">
        <f>SUMIF(数据!F:F,集中度!A48,数据!I:I)</f>
        <v>1088837254.5500002</v>
      </c>
    </row>
    <row r="49" spans="1:2">
      <c r="A49" t="s">
        <v>5289</v>
      </c>
      <c r="B49" s="35">
        <f>SUMIF(数据!F:F,集中度!A49,数据!I:I)</f>
        <v>1023300000</v>
      </c>
    </row>
    <row r="50" spans="1:2">
      <c r="A50" t="s">
        <v>861</v>
      </c>
      <c r="B50" s="35">
        <f>SUMIF(数据!F:F,集中度!A50,数据!I:I)</f>
        <v>1000000000</v>
      </c>
    </row>
    <row r="51" spans="1:2">
      <c r="A51" t="s">
        <v>1117</v>
      </c>
      <c r="B51" s="35">
        <f>SUMIF(数据!F:F,集中度!A51,数据!I:I)</f>
        <v>994288798.72000003</v>
      </c>
    </row>
    <row r="52" spans="1:2">
      <c r="A52" t="s">
        <v>655</v>
      </c>
      <c r="B52" s="35">
        <f>SUMIF(数据!F:F,集中度!A52,数据!I:I)</f>
        <v>963979325</v>
      </c>
    </row>
    <row r="53" spans="1:2">
      <c r="A53" t="s">
        <v>353</v>
      </c>
      <c r="B53" s="35">
        <f>SUMIF(数据!F:F,集中度!A53,数据!I:I)</f>
        <v>859734000</v>
      </c>
    </row>
    <row r="54" spans="1:2">
      <c r="A54" t="s">
        <v>457</v>
      </c>
      <c r="B54" s="35">
        <f>SUMIF(数据!F:F,集中度!A54,数据!I:I)</f>
        <v>855994000</v>
      </c>
    </row>
    <row r="55" spans="1:2">
      <c r="A55" t="s">
        <v>442</v>
      </c>
      <c r="B55" s="35">
        <f>SUMIF(数据!F:F,集中度!A55,数据!I:I)</f>
        <v>840010000</v>
      </c>
    </row>
    <row r="56" spans="1:2">
      <c r="A56" t="s">
        <v>692</v>
      </c>
      <c r="B56" s="35">
        <f>SUMIF(数据!F:F,集中度!A56,数据!I:I)</f>
        <v>800922484.94999993</v>
      </c>
    </row>
    <row r="57" spans="1:2">
      <c r="A57" t="s">
        <v>4642</v>
      </c>
      <c r="B57" s="35">
        <f>SUMIF(数据!F:F,集中度!A57,数据!I:I)</f>
        <v>800774000</v>
      </c>
    </row>
    <row r="58" spans="1:2">
      <c r="A58" t="s">
        <v>2385</v>
      </c>
      <c r="B58" s="35">
        <f>SUMIF(数据!F:F,集中度!A58,数据!I:I)</f>
        <v>799650192.97379553</v>
      </c>
    </row>
    <row r="59" spans="1:2">
      <c r="A59" t="s">
        <v>93</v>
      </c>
      <c r="B59" s="35">
        <f>SUMIF(数据!F:F,集中度!A59,数据!I:I)</f>
        <v>740496000</v>
      </c>
    </row>
    <row r="60" spans="1:2">
      <c r="A60" t="s">
        <v>4722</v>
      </c>
      <c r="B60" s="35">
        <f>SUMIF(数据!F:F,集中度!A60,数据!I:I)</f>
        <v>734919579.65999997</v>
      </c>
    </row>
    <row r="61" spans="1:2">
      <c r="A61" t="s">
        <v>5337</v>
      </c>
      <c r="B61" s="35">
        <f>SUMIF(数据!F:F,集中度!A61,数据!I:I)</f>
        <v>722251651.59000003</v>
      </c>
    </row>
    <row r="62" spans="1:2">
      <c r="A62" t="s">
        <v>1311</v>
      </c>
      <c r="B62" s="35">
        <f>SUMIF(数据!F:F,集中度!A62,数据!I:I)</f>
        <v>705823366.15999997</v>
      </c>
    </row>
    <row r="63" spans="1:2">
      <c r="A63" t="s">
        <v>4161</v>
      </c>
      <c r="B63" s="35">
        <f>SUMIF(数据!F:F,集中度!A63,数据!I:I)</f>
        <v>703662690.00000012</v>
      </c>
    </row>
    <row r="64" spans="1:2">
      <c r="A64" t="s">
        <v>5627</v>
      </c>
      <c r="B64" s="35">
        <f>SUMIF(数据!F:F,集中度!A64,数据!I:I)</f>
        <v>700000479.12</v>
      </c>
    </row>
    <row r="65" spans="1:2">
      <c r="A65" t="s">
        <v>5624</v>
      </c>
      <c r="B65" s="35">
        <f>SUMIF(数据!F:F,集中度!A65,数据!I:I)</f>
        <v>700000000</v>
      </c>
    </row>
    <row r="66" spans="1:2">
      <c r="A66" t="s">
        <v>4477</v>
      </c>
      <c r="B66" s="35">
        <f>SUMIF(数据!F:F,集中度!A66,数据!I:I)</f>
        <v>684513000</v>
      </c>
    </row>
    <row r="67" spans="1:2">
      <c r="A67" t="s">
        <v>5051</v>
      </c>
      <c r="B67" s="35">
        <f>SUMIF(数据!F:F,集中度!A67,数据!I:I)</f>
        <v>679106000</v>
      </c>
    </row>
    <row r="68" spans="1:2">
      <c r="A68" t="s">
        <v>3299</v>
      </c>
      <c r="B68" s="35">
        <f>SUMIF(数据!F:F,集中度!A68,数据!I:I)</f>
        <v>652127644.36000001</v>
      </c>
    </row>
    <row r="69" spans="1:2">
      <c r="A69" t="s">
        <v>438</v>
      </c>
      <c r="B69" s="35">
        <f>SUMIF(数据!F:F,集中度!A69,数据!I:I)</f>
        <v>641458000</v>
      </c>
    </row>
    <row r="70" spans="1:2">
      <c r="A70" t="s">
        <v>592</v>
      </c>
      <c r="B70" s="35">
        <f>SUMIF(数据!F:F,集中度!A70,数据!I:I)</f>
        <v>636354000</v>
      </c>
    </row>
    <row r="71" spans="1:2">
      <c r="A71" t="s">
        <v>2348</v>
      </c>
      <c r="B71" s="35">
        <f>SUMIF(数据!F:F,集中度!A71,数据!I:I)</f>
        <v>626037437.83232975</v>
      </c>
    </row>
    <row r="72" spans="1:2">
      <c r="A72" t="s">
        <v>4987</v>
      </c>
      <c r="B72" s="35">
        <f>SUMIF(数据!F:F,集中度!A72,数据!I:I)</f>
        <v>624894000</v>
      </c>
    </row>
    <row r="73" spans="1:2">
      <c r="A73" t="s">
        <v>5354</v>
      </c>
      <c r="B73" s="35">
        <f>SUMIF(数据!F:F,集中度!A73,数据!I:I)</f>
        <v>623157448.61973321</v>
      </c>
    </row>
    <row r="74" spans="1:2">
      <c r="A74" t="s">
        <v>144</v>
      </c>
      <c r="B74" s="35">
        <f>SUMIF(数据!F:F,集中度!A74,数据!I:I)</f>
        <v>620985000</v>
      </c>
    </row>
    <row r="75" spans="1:2">
      <c r="A75" t="s">
        <v>423</v>
      </c>
      <c r="B75" s="35">
        <f>SUMIF(数据!F:F,集中度!A75,数据!I:I)</f>
        <v>608219348.80000007</v>
      </c>
    </row>
    <row r="76" spans="1:2">
      <c r="A76" t="s">
        <v>4711</v>
      </c>
      <c r="B76" s="35">
        <f>SUMIF(数据!F:F,集中度!A76,数据!I:I)</f>
        <v>606881239.03999996</v>
      </c>
    </row>
    <row r="77" spans="1:2">
      <c r="A77" t="s">
        <v>5081</v>
      </c>
      <c r="B77" s="35">
        <f>SUMIF(数据!F:F,集中度!A77,数据!I:I)</f>
        <v>600621000</v>
      </c>
    </row>
    <row r="78" spans="1:2">
      <c r="A78" t="s">
        <v>4900</v>
      </c>
      <c r="B78" s="35">
        <f>SUMIF(数据!F:F,集中度!A78,数据!I:I)</f>
        <v>600444000</v>
      </c>
    </row>
    <row r="79" spans="1:2">
      <c r="A79" t="s">
        <v>464</v>
      </c>
      <c r="B79" s="35">
        <f>SUMIF(数据!F:F,集中度!A79,数据!I:I)</f>
        <v>577220000</v>
      </c>
    </row>
    <row r="80" spans="1:2">
      <c r="A80" t="s">
        <v>3403</v>
      </c>
      <c r="B80" s="35">
        <f>SUMIF(数据!F:F,集中度!A80,数据!I:I)</f>
        <v>571294700.68999994</v>
      </c>
    </row>
    <row r="81" spans="1:2">
      <c r="A81" t="s">
        <v>5318</v>
      </c>
      <c r="B81" s="35">
        <f>SUMIF(数据!F:F,集中度!A81,数据!I:I)</f>
        <v>569194800</v>
      </c>
    </row>
    <row r="82" spans="1:2">
      <c r="A82" t="s">
        <v>4088</v>
      </c>
      <c r="B82" s="35">
        <f>SUMIF(数据!F:F,集中度!A82,数据!I:I)</f>
        <v>556680840</v>
      </c>
    </row>
    <row r="83" spans="1:2">
      <c r="A83" t="s">
        <v>573</v>
      </c>
      <c r="B83" s="35">
        <f>SUMIF(数据!F:F,集中度!A83,数据!I:I)</f>
        <v>540342000</v>
      </c>
    </row>
    <row r="84" spans="1:2">
      <c r="A84" t="s">
        <v>106</v>
      </c>
      <c r="B84" s="35">
        <f>SUMIF(数据!F:F,集中度!A84,数据!I:I)</f>
        <v>538745000</v>
      </c>
    </row>
    <row r="85" spans="1:2">
      <c r="A85" t="s">
        <v>140</v>
      </c>
      <c r="B85" s="35">
        <f>SUMIF(数据!F:F,集中度!A85,数据!I:I)</f>
        <v>533859000</v>
      </c>
    </row>
    <row r="86" spans="1:2">
      <c r="A86" t="s">
        <v>4139</v>
      </c>
      <c r="B86" s="35">
        <f>SUMIF(数据!F:F,集中度!A86,数据!I:I)</f>
        <v>525376050.00000006</v>
      </c>
    </row>
    <row r="87" spans="1:2">
      <c r="A87" t="s">
        <v>4708</v>
      </c>
      <c r="B87" s="35">
        <f>SUMIF(数据!F:F,集中度!A87,数据!I:I)</f>
        <v>508190541.63999999</v>
      </c>
    </row>
    <row r="88" spans="1:2">
      <c r="A88" t="s">
        <v>5293</v>
      </c>
      <c r="B88" s="35">
        <f>SUMIF(数据!F:F,集中度!A88,数据!I:I)</f>
        <v>501840000</v>
      </c>
    </row>
    <row r="89" spans="1:2">
      <c r="A89" t="s">
        <v>102</v>
      </c>
      <c r="B89" s="35">
        <f>SUMIF(数据!F:F,集中度!A89,数据!I:I)</f>
        <v>498623000</v>
      </c>
    </row>
    <row r="90" spans="1:2">
      <c r="A90" t="s">
        <v>430</v>
      </c>
      <c r="B90" s="35">
        <f>SUMIF(数据!F:F,集中度!A90,数据!I:I)</f>
        <v>494770000</v>
      </c>
    </row>
    <row r="91" spans="1:2">
      <c r="A91" t="s">
        <v>932</v>
      </c>
      <c r="B91" s="35">
        <f>SUMIF(数据!F:F,集中度!A91,数据!I:I)</f>
        <v>491610000</v>
      </c>
    </row>
    <row r="92" spans="1:2">
      <c r="A92" t="s">
        <v>5342</v>
      </c>
      <c r="B92" s="35">
        <f>SUMIF(数据!F:F,集中度!A92,数据!I:I)</f>
        <v>489767997.35000002</v>
      </c>
    </row>
    <row r="93" spans="1:2">
      <c r="A93" t="s">
        <v>5617</v>
      </c>
      <c r="B93" s="35">
        <f>SUMIF(数据!F:F,集中度!A93,数据!I:I)</f>
        <v>480605490.30000001</v>
      </c>
    </row>
    <row r="94" spans="1:2">
      <c r="A94" t="s">
        <v>4149</v>
      </c>
      <c r="B94" s="35">
        <f>SUMIF(数据!F:F,集中度!A94,数据!I:I)</f>
        <v>480350860.00000006</v>
      </c>
    </row>
    <row r="95" spans="1:2">
      <c r="A95" t="s">
        <v>304</v>
      </c>
      <c r="B95" s="35">
        <f>SUMIF(数据!F:F,集中度!A95,数据!I:I)</f>
        <v>479040000</v>
      </c>
    </row>
    <row r="96" spans="1:2">
      <c r="A96" t="s">
        <v>859</v>
      </c>
      <c r="B96" s="35">
        <f>SUMIF(数据!F:F,集中度!A96,数据!I:I)</f>
        <v>476400000</v>
      </c>
    </row>
    <row r="97" spans="1:2">
      <c r="A97" t="s">
        <v>4876</v>
      </c>
      <c r="B97" s="35">
        <f>SUMIF(数据!F:F,集中度!A97,数据!I:I)</f>
        <v>475290000</v>
      </c>
    </row>
    <row r="98" spans="1:2">
      <c r="A98" t="s">
        <v>279</v>
      </c>
      <c r="B98" s="35">
        <f>SUMIF(数据!F:F,集中度!A98,数据!I:I)</f>
        <v>468720000</v>
      </c>
    </row>
    <row r="99" spans="1:2">
      <c r="A99" t="s">
        <v>316</v>
      </c>
      <c r="B99" s="35">
        <f>SUMIF(数据!F:F,集中度!A99,数据!I:I)</f>
        <v>465966000</v>
      </c>
    </row>
    <row r="100" spans="1:2">
      <c r="A100" t="s">
        <v>496</v>
      </c>
      <c r="B100" s="35">
        <f>SUMIF(数据!F:F,集中度!A100,数据!I:I)</f>
        <v>462960000</v>
      </c>
    </row>
    <row r="101" spans="1:2">
      <c r="A101" t="s">
        <v>613</v>
      </c>
      <c r="B101" s="35">
        <f>SUMIF(数据!F:F,集中度!A101,数据!I:I)</f>
        <v>457050000</v>
      </c>
    </row>
    <row r="102" spans="1:2">
      <c r="A102" t="s">
        <v>1082</v>
      </c>
      <c r="B102" s="35">
        <f>SUMIF(数据!F:F,集中度!A102,数据!I:I)</f>
        <v>454900451.25</v>
      </c>
    </row>
    <row r="103" spans="1:2">
      <c r="A103" t="s">
        <v>4748</v>
      </c>
      <c r="B103" s="35">
        <f>SUMIF(数据!F:F,集中度!A103,数据!I:I)</f>
        <v>449794674.77999997</v>
      </c>
    </row>
    <row r="104" spans="1:2">
      <c r="A104" t="s">
        <v>336</v>
      </c>
      <c r="B104" s="35">
        <f>SUMIF(数据!F:F,集中度!A104,数据!I:I)</f>
        <v>434007000</v>
      </c>
    </row>
    <row r="105" spans="1:2">
      <c r="A105" t="s">
        <v>446</v>
      </c>
      <c r="B105" s="35">
        <f>SUMIF(数据!F:F,集中度!A105,数据!I:I)</f>
        <v>432098000</v>
      </c>
    </row>
    <row r="106" spans="1:2">
      <c r="A106" t="s">
        <v>4714</v>
      </c>
      <c r="B106" s="35">
        <f>SUMIF(数据!F:F,集中度!A106,数据!I:I)</f>
        <v>417021047.06</v>
      </c>
    </row>
    <row r="107" spans="1:2">
      <c r="A107" t="s">
        <v>204</v>
      </c>
      <c r="B107" s="35">
        <f>SUMIF(数据!F:F,集中度!A107,数据!I:I)</f>
        <v>414312000</v>
      </c>
    </row>
    <row r="108" spans="1:2">
      <c r="A108" t="s">
        <v>4705</v>
      </c>
      <c r="B108" s="35">
        <f>SUMIF(数据!F:F,集中度!A108,数据!I:I)</f>
        <v>408491432.09000003</v>
      </c>
    </row>
    <row r="109" spans="1:2">
      <c r="A109" t="s">
        <v>164</v>
      </c>
      <c r="B109" s="35">
        <f>SUMIF(数据!F:F,集中度!A109,数据!I:I)</f>
        <v>406692000</v>
      </c>
    </row>
    <row r="110" spans="1:2">
      <c r="A110" t="s">
        <v>4983</v>
      </c>
      <c r="B110" s="35">
        <f>SUMIF(数据!F:F,集中度!A110,数据!I:I)</f>
        <v>404440000</v>
      </c>
    </row>
    <row r="111" spans="1:2">
      <c r="A111" t="s">
        <v>4896</v>
      </c>
      <c r="B111" s="35">
        <f>SUMIF(数据!F:F,集中度!A111,数据!I:I)</f>
        <v>403936000</v>
      </c>
    </row>
    <row r="112" spans="1:2">
      <c r="A112" t="s">
        <v>148</v>
      </c>
      <c r="B112" s="35">
        <f>SUMIF(数据!F:F,集中度!A112,数据!I:I)</f>
        <v>402550800</v>
      </c>
    </row>
    <row r="113" spans="1:2">
      <c r="A113" t="s">
        <v>5626</v>
      </c>
      <c r="B113" s="35">
        <f>SUMIF(数据!F:F,集中度!A113,数据!I:I)</f>
        <v>400000000</v>
      </c>
    </row>
    <row r="114" spans="1:2">
      <c r="A114" t="s">
        <v>5620</v>
      </c>
      <c r="B114" s="35">
        <f>SUMIF(数据!F:F,集中度!A114,数据!I:I)</f>
        <v>400000000</v>
      </c>
    </row>
    <row r="115" spans="1:2">
      <c r="A115" t="s">
        <v>5011</v>
      </c>
      <c r="B115" s="35">
        <f>SUMIF(数据!F:F,集中度!A115,数据!I:I)</f>
        <v>399705000</v>
      </c>
    </row>
    <row r="116" spans="1:2">
      <c r="A116" t="s">
        <v>3370</v>
      </c>
      <c r="B116" s="35">
        <f>SUMIF(数据!F:F,集中度!A116,数据!I:I)</f>
        <v>398461112.87999988</v>
      </c>
    </row>
    <row r="117" spans="1:2">
      <c r="A117" t="s">
        <v>514</v>
      </c>
      <c r="B117" s="35">
        <f>SUMIF(数据!F:F,集中度!A117,数据!I:I)</f>
        <v>396682000</v>
      </c>
    </row>
    <row r="118" spans="1:2">
      <c r="A118" t="s">
        <v>5176</v>
      </c>
      <c r="B118" s="35">
        <f>SUMIF(数据!F:F,集中度!A118,数据!I:I)</f>
        <v>396606000</v>
      </c>
    </row>
    <row r="119" spans="1:2">
      <c r="A119" t="s">
        <v>533</v>
      </c>
      <c r="B119" s="35">
        <f>SUMIF(数据!F:F,集中度!A119,数据!I:I)</f>
        <v>393740000</v>
      </c>
    </row>
    <row r="120" spans="1:2">
      <c r="A120" t="s">
        <v>87</v>
      </c>
      <c r="B120" s="35">
        <f>SUMIF(数据!F:F,集中度!A120,数据!I:I)</f>
        <v>389503700</v>
      </c>
    </row>
    <row r="121" spans="1:2">
      <c r="A121" t="s">
        <v>288</v>
      </c>
      <c r="B121" s="35">
        <f>SUMIF(数据!F:F,集中度!A121,数据!I:I)</f>
        <v>384414000</v>
      </c>
    </row>
    <row r="122" spans="1:2">
      <c r="A122" t="s">
        <v>4926</v>
      </c>
      <c r="B122" s="35">
        <f>SUMIF(数据!F:F,集中度!A122,数据!I:I)</f>
        <v>376068000</v>
      </c>
    </row>
    <row r="123" spans="1:2">
      <c r="A123" t="s">
        <v>212</v>
      </c>
      <c r="B123" s="35">
        <f>SUMIF(数据!F:F,集中度!A123,数据!I:I)</f>
        <v>371406000</v>
      </c>
    </row>
    <row r="124" spans="1:2">
      <c r="A124" t="s">
        <v>5037</v>
      </c>
      <c r="B124" s="35">
        <f>SUMIF(数据!F:F,集中度!A124,数据!I:I)</f>
        <v>370796000</v>
      </c>
    </row>
    <row r="125" spans="1:2">
      <c r="A125" t="s">
        <v>83</v>
      </c>
      <c r="B125" s="35">
        <f>SUMIF(数据!F:F,集中度!A125,数据!I:I)</f>
        <v>369588000</v>
      </c>
    </row>
    <row r="126" spans="1:2">
      <c r="A126" t="s">
        <v>648</v>
      </c>
      <c r="B126" s="35">
        <f>SUMIF(数据!F:F,集中度!A126,数据!I:I)</f>
        <v>367056000</v>
      </c>
    </row>
    <row r="127" spans="1:2">
      <c r="A127" t="s">
        <v>284</v>
      </c>
      <c r="B127" s="35">
        <f>SUMIF(数据!F:F,集中度!A127,数据!I:I)</f>
        <v>350132000</v>
      </c>
    </row>
    <row r="128" spans="1:2">
      <c r="A128" t="s">
        <v>3313</v>
      </c>
      <c r="B128" s="35">
        <f>SUMIF(数据!F:F,集中度!A128,数据!I:I)</f>
        <v>348744027.43999994</v>
      </c>
    </row>
    <row r="129" spans="1:2">
      <c r="A129" t="s">
        <v>549</v>
      </c>
      <c r="B129" s="35">
        <f>SUMIF(数据!F:F,集中度!A129,数据!I:I)</f>
        <v>345195000</v>
      </c>
    </row>
    <row r="130" spans="1:2">
      <c r="A130" t="s">
        <v>4153</v>
      </c>
      <c r="B130" s="35">
        <f>SUMIF(数据!F:F,集中度!A130,数据!I:I)</f>
        <v>343333980.00000006</v>
      </c>
    </row>
    <row r="131" spans="1:2">
      <c r="A131" t="s">
        <v>896</v>
      </c>
      <c r="B131" s="35">
        <f>SUMIF(数据!F:F,集中度!A131,数据!I:I)</f>
        <v>342996405.49000001</v>
      </c>
    </row>
    <row r="132" spans="1:2">
      <c r="A132" t="s">
        <v>1386</v>
      </c>
      <c r="B132" s="35">
        <f>SUMIF(数据!F:F,集中度!A132,数据!I:I)</f>
        <v>340338954</v>
      </c>
    </row>
    <row r="133" spans="1:2">
      <c r="A133" t="s">
        <v>4803</v>
      </c>
      <c r="B133" s="35">
        <f>SUMIF(数据!F:F,集中度!A133,数据!I:I)</f>
        <v>336012000</v>
      </c>
    </row>
    <row r="134" spans="1:2">
      <c r="A134" t="s">
        <v>5282</v>
      </c>
      <c r="B134" s="35">
        <f>SUMIF(数据!F:F,集中度!A134,数据!I:I)</f>
        <v>335874000</v>
      </c>
    </row>
    <row r="135" spans="1:2">
      <c r="A135" t="s">
        <v>2368</v>
      </c>
      <c r="B135" s="35">
        <f>SUMIF(数据!F:F,集中度!A135,数据!I:I)</f>
        <v>333756364.90623307</v>
      </c>
    </row>
    <row r="136" spans="1:2">
      <c r="A136" t="s">
        <v>3389</v>
      </c>
      <c r="B136" s="35">
        <f>SUMIF(数据!F:F,集中度!A136,数据!I:I)</f>
        <v>326705360.88000005</v>
      </c>
    </row>
    <row r="137" spans="1:2">
      <c r="A137" t="s">
        <v>5242</v>
      </c>
      <c r="B137" s="35">
        <f>SUMIF(数据!F:F,集中度!A137,数据!I:I)</f>
        <v>316291500</v>
      </c>
    </row>
    <row r="138" spans="1:2">
      <c r="A138" t="s">
        <v>300</v>
      </c>
      <c r="B138" s="35">
        <f>SUMIF(数据!F:F,集中度!A138,数据!I:I)</f>
        <v>312750000</v>
      </c>
    </row>
    <row r="139" spans="1:2">
      <c r="A139" t="s">
        <v>340</v>
      </c>
      <c r="B139" s="35">
        <f>SUMIF(数据!F:F,集中度!A139,数据!I:I)</f>
        <v>312720000</v>
      </c>
    </row>
    <row r="140" spans="1:2">
      <c r="A140" t="s">
        <v>220</v>
      </c>
      <c r="B140" s="35">
        <f>SUMIF(数据!F:F,集中度!A140,数据!I:I)</f>
        <v>310410000</v>
      </c>
    </row>
    <row r="141" spans="1:2">
      <c r="A141" t="s">
        <v>609</v>
      </c>
      <c r="B141" s="35">
        <f>SUMIF(数据!F:F,集中度!A141,数据!I:I)</f>
        <v>309810000</v>
      </c>
    </row>
    <row r="142" spans="1:2">
      <c r="A142" t="s">
        <v>621</v>
      </c>
      <c r="B142" s="35">
        <f>SUMIF(数据!F:F,集中度!A142,数据!I:I)</f>
        <v>309390000</v>
      </c>
    </row>
    <row r="143" spans="1:2">
      <c r="A143" t="s">
        <v>4825</v>
      </c>
      <c r="B143" s="35">
        <f>SUMIF(数据!F:F,集中度!A143,数据!I:I)</f>
        <v>308897193.73000002</v>
      </c>
    </row>
    <row r="144" spans="1:2">
      <c r="A144" t="s">
        <v>5145</v>
      </c>
      <c r="B144" s="35">
        <f>SUMIF(数据!F:F,集中度!A144,数据!I:I)</f>
        <v>308040000</v>
      </c>
    </row>
    <row r="145" spans="1:2">
      <c r="A145" t="s">
        <v>5022</v>
      </c>
      <c r="B145" s="35">
        <f>SUMIF(数据!F:F,集中度!A145,数据!I:I)</f>
        <v>307890000</v>
      </c>
    </row>
    <row r="146" spans="1:2">
      <c r="A146" t="s">
        <v>522</v>
      </c>
      <c r="B146" s="35">
        <f>SUMIF(数据!F:F,集中度!A146,数据!I:I)</f>
        <v>307290000</v>
      </c>
    </row>
    <row r="147" spans="1:2">
      <c r="A147" t="s">
        <v>4681</v>
      </c>
      <c r="B147" s="35">
        <f>SUMIF(数据!F:F,集中度!A147,数据!I:I)</f>
        <v>306360000</v>
      </c>
    </row>
    <row r="148" spans="1:2">
      <c r="A148" t="s">
        <v>5041</v>
      </c>
      <c r="B148" s="35">
        <f>SUMIF(数据!F:F,集中度!A148,数据!I:I)</f>
        <v>305940000</v>
      </c>
    </row>
    <row r="149" spans="1:2">
      <c r="A149" t="s">
        <v>4128</v>
      </c>
      <c r="B149" s="35">
        <f>SUMIF(数据!F:F,集中度!A149,数据!I:I)</f>
        <v>305112000.00000006</v>
      </c>
    </row>
    <row r="150" spans="1:2">
      <c r="A150" t="s">
        <v>216</v>
      </c>
      <c r="B150" s="35">
        <f>SUMIF(数据!F:F,集中度!A150,数据!I:I)</f>
        <v>304950000</v>
      </c>
    </row>
    <row r="151" spans="1:2">
      <c r="A151" t="s">
        <v>644</v>
      </c>
      <c r="B151" s="35">
        <f>SUMIF(数据!F:F,集中度!A151,数据!I:I)</f>
        <v>304122000</v>
      </c>
    </row>
    <row r="152" spans="1:2">
      <c r="A152" t="s">
        <v>4582</v>
      </c>
      <c r="B152" s="35">
        <f>SUMIF(数据!F:F,集中度!A152,数据!I:I)</f>
        <v>303150000</v>
      </c>
    </row>
    <row r="153" spans="1:2">
      <c r="A153" t="s">
        <v>184</v>
      </c>
      <c r="B153" s="35">
        <f>SUMIF(数据!F:F,集中度!A153,数据!I:I)</f>
        <v>302475000</v>
      </c>
    </row>
    <row r="154" spans="1:2">
      <c r="A154" t="s">
        <v>411</v>
      </c>
      <c r="B154" s="35">
        <f>SUMIF(数据!F:F,集中度!A154,数据!I:I)</f>
        <v>301644000</v>
      </c>
    </row>
    <row r="155" spans="1:2">
      <c r="A155" t="s">
        <v>541</v>
      </c>
      <c r="B155" s="35">
        <f>SUMIF(数据!F:F,集中度!A155,数据!I:I)</f>
        <v>301176000</v>
      </c>
    </row>
    <row r="156" spans="1:2">
      <c r="A156" t="s">
        <v>5225</v>
      </c>
      <c r="B156" s="35">
        <f>SUMIF(数据!F:F,集中度!A156,数据!I:I)</f>
        <v>300570000</v>
      </c>
    </row>
    <row r="157" spans="1:2">
      <c r="A157" t="s">
        <v>5117</v>
      </c>
      <c r="B157" s="35">
        <f>SUMIF(数据!F:F,集中度!A157,数据!I:I)</f>
        <v>300330000</v>
      </c>
    </row>
    <row r="158" spans="1:2">
      <c r="A158" t="s">
        <v>5625</v>
      </c>
      <c r="B158" s="35">
        <f>SUMIF(数据!F:F,集中度!A158,数据!I:I)</f>
        <v>300000000</v>
      </c>
    </row>
    <row r="159" spans="1:2">
      <c r="A159" t="s">
        <v>5397</v>
      </c>
      <c r="B159" s="35">
        <f>SUMIF(数据!F:F,集中度!A159,数据!I:I)</f>
        <v>297959715.83999997</v>
      </c>
    </row>
    <row r="160" spans="1:2">
      <c r="A160" t="s">
        <v>5165</v>
      </c>
      <c r="B160" s="35">
        <f>SUMIF(数据!F:F,集中度!A160,数据!I:I)</f>
        <v>297696000</v>
      </c>
    </row>
    <row r="161" spans="1:2">
      <c r="A161" t="s">
        <v>556</v>
      </c>
      <c r="B161" s="35">
        <f>SUMIF(数据!F:F,集中度!A161,数据!I:I)</f>
        <v>294780000</v>
      </c>
    </row>
    <row r="162" spans="1:2">
      <c r="A162" t="s">
        <v>584</v>
      </c>
      <c r="B162" s="35">
        <f>SUMIF(数据!F:F,集中度!A162,数据!I:I)</f>
        <v>290790000</v>
      </c>
    </row>
    <row r="163" spans="1:2">
      <c r="A163" t="s">
        <v>1043</v>
      </c>
      <c r="B163" s="35">
        <f>SUMIF(数据!F:F,集中度!A163,数据!I:I)</f>
        <v>289998011.74000001</v>
      </c>
    </row>
    <row r="164" spans="1:2">
      <c r="A164" t="s">
        <v>4793</v>
      </c>
      <c r="B164" s="35">
        <f>SUMIF(数据!F:F,集中度!A164,数据!I:I)</f>
        <v>286720000</v>
      </c>
    </row>
    <row r="165" spans="1:2">
      <c r="A165" t="s">
        <v>967</v>
      </c>
      <c r="B165" s="35">
        <f>SUMIF(数据!F:F,集中度!A165,数据!I:I)</f>
        <v>281790000</v>
      </c>
    </row>
    <row r="166" spans="1:2">
      <c r="A166" t="s">
        <v>332</v>
      </c>
      <c r="B166" s="35">
        <f>SUMIF(数据!F:F,集中度!A166,数据!I:I)</f>
        <v>280908000</v>
      </c>
    </row>
    <row r="167" spans="1:2">
      <c r="A167" t="s">
        <v>4600</v>
      </c>
      <c r="B167" s="35">
        <f>SUMIF(数据!F:F,集中度!A167,数据!I:I)</f>
        <v>280746000</v>
      </c>
    </row>
    <row r="168" spans="1:2">
      <c r="A168" t="s">
        <v>1412</v>
      </c>
      <c r="B168" s="35">
        <f>SUMIF(数据!F:F,集中度!A168,数据!I:I)</f>
        <v>279393471.22000003</v>
      </c>
    </row>
    <row r="169" spans="1:2">
      <c r="A169" t="s">
        <v>4092</v>
      </c>
      <c r="B169" s="35">
        <f>SUMIF(数据!F:F,集中度!A169,数据!I:I)</f>
        <v>276302280.00000006</v>
      </c>
    </row>
    <row r="170" spans="1:2">
      <c r="A170" t="s">
        <v>5183</v>
      </c>
      <c r="B170" s="35">
        <f>SUMIF(数据!F:F,集中度!A170,数据!I:I)</f>
        <v>273132000</v>
      </c>
    </row>
    <row r="171" spans="1:2">
      <c r="A171" t="s">
        <v>5346</v>
      </c>
      <c r="B171" s="35">
        <f>SUMIF(数据!F:F,集中度!A171,数据!I:I)</f>
        <v>272565913.06</v>
      </c>
    </row>
    <row r="172" spans="1:2">
      <c r="A172" t="s">
        <v>4857</v>
      </c>
      <c r="B172" s="35">
        <f>SUMIF(数据!F:F,集中度!A172,数据!I:I)</f>
        <v>271539000</v>
      </c>
    </row>
    <row r="173" spans="1:2">
      <c r="A173" t="s">
        <v>4473</v>
      </c>
      <c r="B173" s="35">
        <f>SUMIF(数据!F:F,集中度!A173,数据!I:I)</f>
        <v>267072000</v>
      </c>
    </row>
    <row r="174" spans="1:2">
      <c r="A174" t="s">
        <v>4474</v>
      </c>
      <c r="B174" s="35">
        <f>SUMIF(数据!F:F,集中度!A174,数据!I:I)</f>
        <v>263710000</v>
      </c>
    </row>
    <row r="175" spans="1:2">
      <c r="A175" t="s">
        <v>5073</v>
      </c>
      <c r="B175" s="35">
        <f>SUMIF(数据!F:F,集中度!A175,数据!I:I)</f>
        <v>261196000</v>
      </c>
    </row>
    <row r="176" spans="1:2">
      <c r="A176" t="s">
        <v>3284</v>
      </c>
      <c r="B176" s="35">
        <f>SUMIF(数据!F:F,集中度!A176,数据!I:I)</f>
        <v>257752568.50000003</v>
      </c>
    </row>
    <row r="177" spans="1:2">
      <c r="A177" t="s">
        <v>5199</v>
      </c>
      <c r="B177" s="35">
        <f>SUMIF(数据!F:F,集中度!A177,数据!I:I)</f>
        <v>257348000</v>
      </c>
    </row>
    <row r="178" spans="1:2">
      <c r="A178" t="s">
        <v>3352</v>
      </c>
      <c r="B178" s="35">
        <f>SUMIF(数据!F:F,集中度!A178,数据!I:I)</f>
        <v>254821369.90999997</v>
      </c>
    </row>
    <row r="179" spans="1:2">
      <c r="A179" t="s">
        <v>5923</v>
      </c>
      <c r="B179" s="35">
        <f>SUMIF(数据!F:F,集中度!A179,数据!I:I)</f>
        <v>253542498.37</v>
      </c>
    </row>
    <row r="180" spans="1:2">
      <c r="A180" t="s">
        <v>180</v>
      </c>
      <c r="B180" s="35">
        <f>SUMIF(数据!F:F,集中度!A180,数据!I:I)</f>
        <v>251925000</v>
      </c>
    </row>
    <row r="181" spans="1:2">
      <c r="A181" t="s">
        <v>3318</v>
      </c>
      <c r="B181" s="35">
        <f>SUMIF(数据!F:F,集中度!A181,数据!I:I)</f>
        <v>250082958.88999999</v>
      </c>
    </row>
    <row r="182" spans="1:2">
      <c r="A182" t="s">
        <v>320</v>
      </c>
      <c r="B182" s="35">
        <f>SUMIF(数据!F:F,集中度!A182,数据!I:I)</f>
        <v>250032000</v>
      </c>
    </row>
    <row r="183" spans="1:2">
      <c r="A183" t="s">
        <v>345</v>
      </c>
      <c r="B183" s="35">
        <f>SUMIF(数据!F:F,集中度!A183,数据!I:I)</f>
        <v>249336000</v>
      </c>
    </row>
    <row r="184" spans="1:2">
      <c r="A184" t="s">
        <v>4789</v>
      </c>
      <c r="B184" s="35">
        <f>SUMIF(数据!F:F,集中度!A184,数据!I:I)</f>
        <v>246264000</v>
      </c>
    </row>
    <row r="185" spans="1:2">
      <c r="A185" t="s">
        <v>324</v>
      </c>
      <c r="B185" s="35">
        <f>SUMIF(数据!F:F,集中度!A185,数据!I:I)</f>
        <v>245952000</v>
      </c>
    </row>
    <row r="186" spans="1:2">
      <c r="A186" t="s">
        <v>5161</v>
      </c>
      <c r="B186" s="35">
        <f>SUMIF(数据!F:F,集中度!A186,数据!I:I)</f>
        <v>245664000</v>
      </c>
    </row>
    <row r="187" spans="1:2">
      <c r="A187" t="s">
        <v>192</v>
      </c>
      <c r="B187" s="35">
        <f>SUMIF(数据!F:F,集中度!A187,数据!I:I)</f>
        <v>238344000</v>
      </c>
    </row>
    <row r="188" spans="1:2">
      <c r="A188" t="s">
        <v>121</v>
      </c>
      <c r="B188" s="35">
        <f>SUMIF(数据!F:F,集中度!A188,数据!I:I)</f>
        <v>234882000</v>
      </c>
    </row>
    <row r="189" spans="1:2">
      <c r="A189" t="s">
        <v>4100</v>
      </c>
      <c r="B189" s="35">
        <f>SUMIF(数据!F:F,集中度!A189,数据!I:I)</f>
        <v>234567220.00000003</v>
      </c>
    </row>
    <row r="190" spans="1:2">
      <c r="A190" t="s">
        <v>263</v>
      </c>
      <c r="B190" s="35">
        <f>SUMIF(数据!F:F,集中度!A190,数据!I:I)</f>
        <v>233202000</v>
      </c>
    </row>
    <row r="191" spans="1:2">
      <c r="A191" t="s">
        <v>4096</v>
      </c>
      <c r="B191" s="35">
        <f>SUMIF(数据!F:F,集中度!A191,数据!I:I)</f>
        <v>231643300.00000006</v>
      </c>
    </row>
    <row r="192" spans="1:2">
      <c r="A192" t="s">
        <v>3365</v>
      </c>
      <c r="B192" s="35">
        <f>SUMIF(数据!F:F,集中度!A192,数据!I:I)</f>
        <v>231446296.20000002</v>
      </c>
    </row>
    <row r="193" spans="1:2">
      <c r="A193" t="s">
        <v>5099</v>
      </c>
      <c r="B193" s="35">
        <f>SUMIF(数据!F:F,集中度!A193,数据!I:I)</f>
        <v>230559000</v>
      </c>
    </row>
    <row r="194" spans="1:2">
      <c r="A194" t="s">
        <v>275</v>
      </c>
      <c r="B194" s="35">
        <f>SUMIF(数据!F:F,集中度!A194,数据!I:I)</f>
        <v>222642000</v>
      </c>
    </row>
    <row r="195" spans="1:2">
      <c r="A195" t="s">
        <v>1109</v>
      </c>
      <c r="B195" s="35">
        <f>SUMIF(数据!F:F,集中度!A195,数据!I:I)</f>
        <v>221171129.10000002</v>
      </c>
    </row>
    <row r="196" spans="1:2">
      <c r="A196" t="s">
        <v>2894</v>
      </c>
      <c r="B196" s="35">
        <f>SUMIF(数据!F:F,集中度!A196,数据!I:I)</f>
        <v>220318139.44</v>
      </c>
    </row>
    <row r="197" spans="1:2">
      <c r="A197" t="s">
        <v>381</v>
      </c>
      <c r="B197" s="35">
        <f>SUMIF(数据!F:F,集中度!A197,数据!I:I)</f>
        <v>218484000</v>
      </c>
    </row>
    <row r="198" spans="1:2">
      <c r="A198" t="s">
        <v>1660</v>
      </c>
      <c r="B198" s="35">
        <f>SUMIF(数据!F:F,集中度!A198,数据!I:I)</f>
        <v>216057121.81999999</v>
      </c>
    </row>
    <row r="199" spans="1:2">
      <c r="A199" t="s">
        <v>80</v>
      </c>
      <c r="B199" s="35">
        <f>SUMIF(数据!F:F,集中度!A199,数据!I:I)</f>
        <v>214179000</v>
      </c>
    </row>
    <row r="200" spans="1:2">
      <c r="A200" t="s">
        <v>73</v>
      </c>
      <c r="B200" s="35">
        <f>SUMIF(数据!F:F,集中度!A200,数据!I:I)</f>
        <v>213780000</v>
      </c>
    </row>
    <row r="201" spans="1:2">
      <c r="A201" t="s">
        <v>510</v>
      </c>
      <c r="B201" s="35">
        <f>SUMIF(数据!F:F,集中度!A201,数据!I:I)</f>
        <v>211029000</v>
      </c>
    </row>
    <row r="202" spans="1:2">
      <c r="A202" t="s">
        <v>4861</v>
      </c>
      <c r="B202" s="35">
        <f>SUMIF(数据!F:F,集中度!A202,数据!I:I)</f>
        <v>207410023.68000001</v>
      </c>
    </row>
    <row r="203" spans="1:2">
      <c r="A203" t="s">
        <v>373</v>
      </c>
      <c r="B203" s="35">
        <f>SUMIF(数据!F:F,集中度!A203,数据!I:I)</f>
        <v>206480000</v>
      </c>
    </row>
    <row r="204" spans="1:2">
      <c r="A204" t="s">
        <v>4969</v>
      </c>
      <c r="B204" s="35">
        <f>SUMIF(数据!F:F,集中度!A204,数据!I:I)</f>
        <v>204919000</v>
      </c>
    </row>
    <row r="205" spans="1:2">
      <c r="A205" t="s">
        <v>5157</v>
      </c>
      <c r="B205" s="35">
        <f>SUMIF(数据!F:F,集中度!A205,数据!I:I)</f>
        <v>204400000</v>
      </c>
    </row>
    <row r="206" spans="1:2">
      <c r="A206" t="s">
        <v>4910</v>
      </c>
      <c r="B206" s="35">
        <f>SUMIF(数据!F:F,集中度!A206,数据!I:I)</f>
        <v>203400000</v>
      </c>
    </row>
    <row r="207" spans="1:2">
      <c r="A207" t="s">
        <v>4997</v>
      </c>
      <c r="B207" s="35">
        <f>SUMIF(数据!F:F,集中度!A207,数据!I:I)</f>
        <v>203020000</v>
      </c>
    </row>
    <row r="208" spans="1:2">
      <c r="A208" t="s">
        <v>1896</v>
      </c>
      <c r="B208" s="35">
        <f>SUMIF(数据!F:F,集中度!A208,数据!I:I)</f>
        <v>202592701.70000002</v>
      </c>
    </row>
    <row r="209" spans="1:2">
      <c r="A209" t="s">
        <v>271</v>
      </c>
      <c r="B209" s="35">
        <f>SUMIF(数据!F:F,集中度!A209,数据!I:I)</f>
        <v>202540000</v>
      </c>
    </row>
    <row r="210" spans="1:2">
      <c r="A210" t="s">
        <v>5141</v>
      </c>
      <c r="B210" s="35">
        <f>SUMIF(数据!F:F,集中度!A210,数据!I:I)</f>
        <v>202280000</v>
      </c>
    </row>
    <row r="211" spans="1:2">
      <c r="A211" t="s">
        <v>5004</v>
      </c>
      <c r="B211" s="35">
        <f>SUMIF(数据!F:F,集中度!A211,数据!I:I)</f>
        <v>201560000</v>
      </c>
    </row>
    <row r="212" spans="1:2">
      <c r="A212" t="s">
        <v>4111</v>
      </c>
      <c r="B212" s="35">
        <f>SUMIF(数据!F:F,集中度!A212,数据!I:I)</f>
        <v>201289800.00000003</v>
      </c>
    </row>
    <row r="213" spans="1:2">
      <c r="A213" t="s">
        <v>5085</v>
      </c>
      <c r="B213" s="35">
        <f>SUMIF(数据!F:F,集中度!A213,数据!I:I)</f>
        <v>200193000</v>
      </c>
    </row>
    <row r="214" spans="1:2">
      <c r="A214" t="s">
        <v>4814</v>
      </c>
      <c r="B214" s="35">
        <f>SUMIF(数据!F:F,集中度!A214,数据!I:I)</f>
        <v>200070000</v>
      </c>
    </row>
    <row r="215" spans="1:2">
      <c r="A215" t="s">
        <v>3384</v>
      </c>
      <c r="B215" s="35">
        <f>SUMIF(数据!F:F,集中度!A215,数据!I:I)</f>
        <v>199732792.55000001</v>
      </c>
    </row>
    <row r="216" spans="1:2">
      <c r="A216" t="s">
        <v>5169</v>
      </c>
      <c r="B216" s="35">
        <f>SUMIF(数据!F:F,集中度!A216,数据!I:I)</f>
        <v>198560000</v>
      </c>
    </row>
    <row r="217" spans="1:2">
      <c r="A217" t="s">
        <v>349</v>
      </c>
      <c r="B217" s="35">
        <f>SUMIF(数据!F:F,集中度!A217,数据!I:I)</f>
        <v>196498000</v>
      </c>
    </row>
    <row r="218" spans="1:2">
      <c r="A218" t="s">
        <v>664</v>
      </c>
      <c r="B218" s="35">
        <f>SUMIF(数据!F:F,集中度!A218,数据!I:I)</f>
        <v>193033516.75</v>
      </c>
    </row>
    <row r="219" spans="1:2">
      <c r="A219" t="s">
        <v>5331</v>
      </c>
      <c r="B219" s="35">
        <f>SUMIF(数据!F:F,集中度!A219,数据!I:I)</f>
        <v>190526315</v>
      </c>
    </row>
    <row r="220" spans="1:2">
      <c r="A220" t="s">
        <v>136</v>
      </c>
      <c r="B220" s="35">
        <f>SUMIF(数据!F:F,集中度!A220,数据!I:I)</f>
        <v>190076000</v>
      </c>
    </row>
    <row r="221" spans="1:2">
      <c r="A221" t="s">
        <v>357</v>
      </c>
      <c r="B221" s="35">
        <f>SUMIF(数据!F:F,集中度!A221,数据!I:I)</f>
        <v>187866000</v>
      </c>
    </row>
    <row r="222" spans="1:2">
      <c r="A222" t="s">
        <v>4604</v>
      </c>
      <c r="B222" s="35">
        <f>SUMIF(数据!F:F,集中度!A222,数据!I:I)</f>
        <v>187110000</v>
      </c>
    </row>
    <row r="223" spans="1:2">
      <c r="A223" t="s">
        <v>4832</v>
      </c>
      <c r="B223" s="35">
        <f>SUMIF(数据!F:F,集中度!A223,数据!I:I)</f>
        <v>185546000</v>
      </c>
    </row>
    <row r="224" spans="1:2">
      <c r="A224" t="s">
        <v>632</v>
      </c>
      <c r="B224" s="35">
        <f>SUMIF(数据!F:F,集中度!A224,数据!I:I)</f>
        <v>185166000</v>
      </c>
    </row>
    <row r="225" spans="1:2">
      <c r="A225" t="s">
        <v>518</v>
      </c>
      <c r="B225" s="35">
        <f>SUMIF(数据!F:F,集中度!A225,数据!I:I)</f>
        <v>184554000</v>
      </c>
    </row>
    <row r="226" spans="1:2">
      <c r="A226" t="s">
        <v>296</v>
      </c>
      <c r="B226" s="35">
        <f>SUMIF(数据!F:F,集中度!A226,数据!I:I)</f>
        <v>180684000</v>
      </c>
    </row>
    <row r="227" spans="1:2">
      <c r="A227" t="s">
        <v>5297</v>
      </c>
      <c r="B227" s="35">
        <f>SUMIF(数据!F:F,集中度!A227,数据!I:I)</f>
        <v>180308000</v>
      </c>
    </row>
    <row r="228" spans="1:2">
      <c r="A228" t="s">
        <v>1676</v>
      </c>
      <c r="B228" s="35">
        <f>SUMIF(数据!F:F,集中度!A228,数据!I:I)</f>
        <v>180000000</v>
      </c>
    </row>
    <row r="229" spans="1:2">
      <c r="A229" t="s">
        <v>389</v>
      </c>
      <c r="B229" s="35">
        <f>SUMIF(数据!F:F,集中度!A229,数据!I:I)</f>
        <v>177412000</v>
      </c>
    </row>
    <row r="230" spans="1:2">
      <c r="A230" t="s">
        <v>3958</v>
      </c>
      <c r="B230" s="35">
        <f>SUMIF(数据!F:F,集中度!A230,数据!I:I)</f>
        <v>175286171.06000003</v>
      </c>
    </row>
    <row r="231" spans="1:2">
      <c r="A231" t="s">
        <v>4853</v>
      </c>
      <c r="B231" s="35">
        <f>SUMIF(数据!F:F,集中度!A231,数据!I:I)</f>
        <v>172057000</v>
      </c>
    </row>
    <row r="232" spans="1:2">
      <c r="A232" t="s">
        <v>160</v>
      </c>
      <c r="B232" s="35">
        <f>SUMIF(数据!F:F,集中度!A232,数据!I:I)</f>
        <v>171972000</v>
      </c>
    </row>
    <row r="233" spans="1:2">
      <c r="A233" t="s">
        <v>917</v>
      </c>
      <c r="B233" s="35">
        <f>SUMIF(数据!F:F,集中度!A233,数据!I:I)</f>
        <v>171801000</v>
      </c>
    </row>
    <row r="234" spans="1:2">
      <c r="A234" t="s">
        <v>4340</v>
      </c>
      <c r="B234" s="35">
        <f>SUMIF(数据!F:F,集中度!A234,数据!I:I)</f>
        <v>171052497.3331669</v>
      </c>
    </row>
    <row r="235" spans="1:2">
      <c r="A235" t="s">
        <v>1968</v>
      </c>
      <c r="B235" s="35">
        <f>SUMIF(数据!F:F,集中度!A235,数据!I:I)</f>
        <v>168691472.22302952</v>
      </c>
    </row>
    <row r="236" spans="1:2">
      <c r="A236" t="s">
        <v>500</v>
      </c>
      <c r="B236" s="35">
        <f>SUMIF(数据!F:F,集中度!A236,数据!I:I)</f>
        <v>166848000</v>
      </c>
    </row>
    <row r="237" spans="1:2">
      <c r="A237" t="s">
        <v>3308</v>
      </c>
      <c r="B237" s="35">
        <f>SUMIF(数据!F:F,集中度!A237,数据!I:I)</f>
        <v>166099375.36000001</v>
      </c>
    </row>
    <row r="238" spans="1:2">
      <c r="A238" t="s">
        <v>3289</v>
      </c>
      <c r="B238" s="35">
        <f>SUMIF(数据!F:F,集中度!A238,数据!I:I)</f>
        <v>163715550.72</v>
      </c>
    </row>
    <row r="239" spans="1:2">
      <c r="A239" t="s">
        <v>4914</v>
      </c>
      <c r="B239" s="35">
        <f>SUMIF(数据!F:F,集中度!A239,数据!I:I)</f>
        <v>163020000</v>
      </c>
    </row>
    <row r="240" spans="1:2">
      <c r="A240" t="s">
        <v>118</v>
      </c>
      <c r="B240" s="35">
        <f>SUMIF(数据!F:F,集中度!A240,数据!I:I)</f>
        <v>160992000</v>
      </c>
    </row>
    <row r="241" spans="1:2">
      <c r="A241" t="s">
        <v>200</v>
      </c>
      <c r="B241" s="35">
        <f>SUMIF(数据!F:F,集中度!A241,数据!I:I)</f>
        <v>160464000</v>
      </c>
    </row>
    <row r="242" spans="1:2">
      <c r="A242" t="s">
        <v>132</v>
      </c>
      <c r="B242" s="35">
        <f>SUMIF(数据!F:F,集中度!A242,数据!I:I)</f>
        <v>160126000</v>
      </c>
    </row>
    <row r="243" spans="1:2">
      <c r="A243" t="s">
        <v>5033</v>
      </c>
      <c r="B243" s="35">
        <f>SUMIF(数据!F:F,集中度!A243,数据!I:I)</f>
        <v>158115000</v>
      </c>
    </row>
    <row r="244" spans="1:2">
      <c r="A244" t="s">
        <v>4475</v>
      </c>
      <c r="B244" s="35">
        <f>SUMIF(数据!F:F,集中度!A244,数据!I:I)</f>
        <v>156855000</v>
      </c>
    </row>
    <row r="245" spans="1:2">
      <c r="A245" t="s">
        <v>5221</v>
      </c>
      <c r="B245" s="35">
        <f>SUMIF(数据!F:F,集中度!A245,数据!I:I)</f>
        <v>156565500</v>
      </c>
    </row>
    <row r="246" spans="1:2">
      <c r="A246" t="s">
        <v>369</v>
      </c>
      <c r="B246" s="35">
        <f>SUMIF(数据!F:F,集中度!A246,数据!I:I)</f>
        <v>156540000</v>
      </c>
    </row>
    <row r="247" spans="1:2">
      <c r="A247" t="s">
        <v>605</v>
      </c>
      <c r="B247" s="35">
        <f>SUMIF(数据!F:F,集中度!A247,数据!I:I)</f>
        <v>156150000</v>
      </c>
    </row>
    <row r="248" spans="1:2">
      <c r="A248" t="s">
        <v>3294</v>
      </c>
      <c r="B248" s="35">
        <f>SUMIF(数据!F:F,集中度!A248,数据!I:I)</f>
        <v>156090821.93000001</v>
      </c>
    </row>
    <row r="249" spans="1:2">
      <c r="A249" t="s">
        <v>396</v>
      </c>
      <c r="B249" s="35">
        <f>SUMIF(数据!F:F,集中度!A249,数据!I:I)</f>
        <v>155145000</v>
      </c>
    </row>
    <row r="250" spans="1:2">
      <c r="A250" t="s">
        <v>4649</v>
      </c>
      <c r="B250" s="35">
        <f>SUMIF(数据!F:F,集中度!A250,数据!I:I)</f>
        <v>154785000</v>
      </c>
    </row>
    <row r="251" spans="1:2">
      <c r="A251" t="s">
        <v>2333</v>
      </c>
      <c r="B251" s="35">
        <f>SUMIF(数据!F:F,集中度!A251,数据!I:I)</f>
        <v>154247501.80168068</v>
      </c>
    </row>
    <row r="252" spans="1:2">
      <c r="A252" t="s">
        <v>4104</v>
      </c>
      <c r="B252" s="35">
        <f>SUMIF(数据!F:F,集中度!A252,数据!I:I)</f>
        <v>154155000.00000003</v>
      </c>
    </row>
    <row r="253" spans="1:2">
      <c r="A253" t="s">
        <v>4121</v>
      </c>
      <c r="B253" s="35">
        <f>SUMIF(数据!F:F,集中度!A253,数据!I:I)</f>
        <v>153825000</v>
      </c>
    </row>
    <row r="254" spans="1:2">
      <c r="A254" t="s">
        <v>5195</v>
      </c>
      <c r="B254" s="35">
        <f>SUMIF(数据!F:F,集中度!A254,数据!I:I)</f>
        <v>153780000</v>
      </c>
    </row>
    <row r="255" spans="1:2">
      <c r="A255" t="s">
        <v>5207</v>
      </c>
      <c r="B255" s="35">
        <f>SUMIF(数据!F:F,集中度!A255,数据!I:I)</f>
        <v>152993200</v>
      </c>
    </row>
    <row r="256" spans="1:2">
      <c r="A256" t="s">
        <v>5191</v>
      </c>
      <c r="B256" s="35">
        <f>SUMIF(数据!F:F,集中度!A256,数据!I:I)</f>
        <v>152805000</v>
      </c>
    </row>
    <row r="257" spans="1:2">
      <c r="A257" t="s">
        <v>640</v>
      </c>
      <c r="B257" s="35">
        <f>SUMIF(数据!F:F,集中度!A257,数据!I:I)</f>
        <v>152801000</v>
      </c>
    </row>
    <row r="258" spans="1:2">
      <c r="A258" t="s">
        <v>4478</v>
      </c>
      <c r="B258" s="35">
        <f>SUMIF(数据!F:F,集中度!A258,数据!I:I)</f>
        <v>151680000</v>
      </c>
    </row>
    <row r="259" spans="1:2">
      <c r="A259" t="s">
        <v>5153</v>
      </c>
      <c r="B259" s="35">
        <f>SUMIF(数据!F:F,集中度!A259,数据!I:I)</f>
        <v>151410000</v>
      </c>
    </row>
    <row r="260" spans="1:2">
      <c r="A260" t="s">
        <v>404</v>
      </c>
      <c r="B260" s="35">
        <f>SUMIF(数据!F:F,集中度!A260,数据!I:I)</f>
        <v>151005000</v>
      </c>
    </row>
    <row r="261" spans="1:2">
      <c r="A261" t="s">
        <v>208</v>
      </c>
      <c r="B261" s="35">
        <f>SUMIF(数据!F:F,集中度!A261,数据!I:I)</f>
        <v>150975000</v>
      </c>
    </row>
    <row r="262" spans="1:2">
      <c r="A262" t="s">
        <v>168</v>
      </c>
      <c r="B262" s="35">
        <f>SUMIF(数据!F:F,集中度!A262,数据!I:I)</f>
        <v>150915000</v>
      </c>
    </row>
    <row r="263" spans="1:2">
      <c r="A263" t="s">
        <v>4846</v>
      </c>
      <c r="B263" s="35">
        <f>SUMIF(数据!F:F,集中度!A263,数据!I:I)</f>
        <v>150900000</v>
      </c>
    </row>
    <row r="264" spans="1:2">
      <c r="A264" t="s">
        <v>5187</v>
      </c>
      <c r="B264" s="35">
        <f>SUMIF(数据!F:F,集中度!A264,数据!I:I)</f>
        <v>150885000</v>
      </c>
    </row>
    <row r="265" spans="1:2">
      <c r="A265" t="s">
        <v>5065</v>
      </c>
      <c r="B265" s="35">
        <f>SUMIF(数据!F:F,集中度!A265,数据!I:I)</f>
        <v>150795000</v>
      </c>
    </row>
    <row r="266" spans="1:2">
      <c r="A266" t="s">
        <v>5110</v>
      </c>
      <c r="B266" s="35">
        <f>SUMIF(数据!F:F,集中度!A266,数据!I:I)</f>
        <v>150165000</v>
      </c>
    </row>
    <row r="267" spans="1:2">
      <c r="A267" t="s">
        <v>5304</v>
      </c>
      <c r="B267" s="35">
        <f>SUMIF(数据!F:F,集中度!A267,数据!I:I)</f>
        <v>150090000</v>
      </c>
    </row>
    <row r="268" spans="1:2">
      <c r="A268" t="s">
        <v>4842</v>
      </c>
      <c r="B268" s="35">
        <f>SUMIF(数据!F:F,集中度!A268,数据!I:I)</f>
        <v>150000000</v>
      </c>
    </row>
    <row r="269" spans="1:2">
      <c r="A269" t="s">
        <v>377</v>
      </c>
      <c r="B269" s="35">
        <f>SUMIF(数据!F:F,集中度!A269,数据!I:I)</f>
        <v>145362000</v>
      </c>
    </row>
    <row r="270" spans="1:2">
      <c r="A270" t="s">
        <v>5618</v>
      </c>
      <c r="B270" s="35">
        <f>SUMIF(数据!F:F,集中度!A270,数据!I:I)</f>
        <v>144519734.57999998</v>
      </c>
    </row>
    <row r="271" spans="1:2">
      <c r="A271" t="s">
        <v>694</v>
      </c>
      <c r="B271" s="35">
        <f>SUMIF(数据!F:F,集中度!A271,数据!I:I)</f>
        <v>143533444.13000003</v>
      </c>
    </row>
    <row r="272" spans="1:2">
      <c r="A272" t="s">
        <v>176</v>
      </c>
      <c r="B272" s="35">
        <f>SUMIF(数据!F:F,集中度!A272,数据!I:I)</f>
        <v>141652000</v>
      </c>
    </row>
    <row r="273" spans="1:2">
      <c r="A273" t="s">
        <v>1679</v>
      </c>
      <c r="B273" s="35">
        <f>SUMIF(数据!F:F,集中度!A273,数据!I:I)</f>
        <v>141600000</v>
      </c>
    </row>
    <row r="274" spans="1:2">
      <c r="A274" t="s">
        <v>5246</v>
      </c>
      <c r="B274" s="35">
        <f>SUMIF(数据!F:F,集中度!A274,数据!I:I)</f>
        <v>140756000</v>
      </c>
    </row>
    <row r="275" spans="1:2">
      <c r="A275" t="s">
        <v>328</v>
      </c>
      <c r="B275" s="35">
        <f>SUMIF(数据!F:F,集中度!A275,数据!I:I)</f>
        <v>140618600</v>
      </c>
    </row>
    <row r="276" spans="1:2">
      <c r="A276" t="s">
        <v>2321</v>
      </c>
      <c r="B276" s="35">
        <f>SUMIF(数据!F:F,集中度!A276,数据!I:I)</f>
        <v>137064116.00384226</v>
      </c>
    </row>
    <row r="277" spans="1:2">
      <c r="A277" t="s">
        <v>365</v>
      </c>
      <c r="B277" s="35">
        <f>SUMIF(数据!F:F,集中度!A277,数据!I:I)</f>
        <v>135603000</v>
      </c>
    </row>
    <row r="278" spans="1:2">
      <c r="A278" t="s">
        <v>3279</v>
      </c>
      <c r="B278" s="35">
        <f>SUMIF(数据!F:F,集中度!A278,数据!I:I)</f>
        <v>135087389.70000002</v>
      </c>
    </row>
    <row r="279" spans="1:2">
      <c r="A279" t="s">
        <v>308</v>
      </c>
      <c r="B279" s="35">
        <f>SUMIF(数据!F:F,集中度!A279,数据!I:I)</f>
        <v>134108000</v>
      </c>
    </row>
    <row r="280" spans="1:2">
      <c r="A280" t="s">
        <v>1051</v>
      </c>
      <c r="B280" s="35">
        <f>SUMIF(数据!F:F,集中度!A280,数据!I:I)</f>
        <v>133892229.66000001</v>
      </c>
    </row>
    <row r="281" spans="1:2">
      <c r="A281" t="s">
        <v>1669</v>
      </c>
      <c r="B281" s="35">
        <f>SUMIF(数据!F:F,集中度!A281,数据!I:I)</f>
        <v>133203105.63</v>
      </c>
    </row>
    <row r="282" spans="1:2">
      <c r="A282" t="s">
        <v>90</v>
      </c>
      <c r="B282" s="35">
        <f>SUMIF(数据!F:F,集中度!A282,数据!I:I)</f>
        <v>132431000</v>
      </c>
    </row>
    <row r="283" spans="1:2">
      <c r="A283" t="s">
        <v>5103</v>
      </c>
      <c r="B283" s="35">
        <f>SUMIF(数据!F:F,集中度!A283,数据!I:I)</f>
        <v>130871000</v>
      </c>
    </row>
    <row r="284" spans="1:2">
      <c r="A284" t="s">
        <v>2310</v>
      </c>
      <c r="B284" s="35">
        <f>SUMIF(数据!F:F,集中度!A284,数据!I:I)</f>
        <v>127533415.29705486</v>
      </c>
    </row>
    <row r="285" spans="1:2">
      <c r="A285" t="s">
        <v>1421</v>
      </c>
      <c r="B285" s="35">
        <f>SUMIF(数据!F:F,集中度!A285,数据!I:I)</f>
        <v>126282248</v>
      </c>
    </row>
    <row r="286" spans="1:2">
      <c r="A286" t="s">
        <v>529</v>
      </c>
      <c r="B286" s="35">
        <f>SUMIF(数据!F:F,集中度!A286,数据!I:I)</f>
        <v>125034400</v>
      </c>
    </row>
    <row r="287" spans="1:2">
      <c r="A287" t="s">
        <v>3537</v>
      </c>
      <c r="B287" s="35">
        <f>SUMIF(数据!F:F,集中度!A287,数据!I:I)</f>
        <v>123511197.05</v>
      </c>
    </row>
    <row r="288" spans="1:2">
      <c r="A288" t="s">
        <v>400</v>
      </c>
      <c r="B288" s="35">
        <f>SUMIF(数据!F:F,集中度!A288,数据!I:I)</f>
        <v>123468000</v>
      </c>
    </row>
    <row r="289" spans="1:2">
      <c r="A289" t="s">
        <v>636</v>
      </c>
      <c r="B289" s="35">
        <f>SUMIF(数据!F:F,集中度!A289,数据!I:I)</f>
        <v>123180000</v>
      </c>
    </row>
    <row r="290" spans="1:2">
      <c r="A290" t="s">
        <v>4071</v>
      </c>
      <c r="B290" s="35">
        <f>SUMIF(数据!F:F,集中度!A290,数据!I:I)</f>
        <v>122071409.49000001</v>
      </c>
    </row>
    <row r="291" spans="1:2">
      <c r="A291" t="s">
        <v>259</v>
      </c>
      <c r="B291" s="35">
        <f>SUMIF(数据!F:F,集中度!A291,数据!I:I)</f>
        <v>121500000</v>
      </c>
    </row>
    <row r="292" spans="1:2">
      <c r="A292" t="s">
        <v>5029</v>
      </c>
      <c r="B292" s="35">
        <f>SUMIF(数据!F:F,集中度!A292,数据!I:I)</f>
        <v>121272000</v>
      </c>
    </row>
    <row r="293" spans="1:2">
      <c r="A293" t="s">
        <v>5092</v>
      </c>
      <c r="B293" s="35">
        <f>SUMIF(数据!F:F,集中度!A293,数据!I:I)</f>
        <v>120036000</v>
      </c>
    </row>
    <row r="294" spans="1:2">
      <c r="A294" t="s">
        <v>4872</v>
      </c>
      <c r="B294" s="35">
        <f>SUMIF(数据!F:F,集中度!A294,数据!I:I)</f>
        <v>120000000</v>
      </c>
    </row>
    <row r="295" spans="1:2">
      <c r="A295" t="s">
        <v>1962</v>
      </c>
      <c r="B295" s="35">
        <f>SUMIF(数据!F:F,集中度!A295,数据!I:I)</f>
        <v>116799897.06000002</v>
      </c>
    </row>
    <row r="296" spans="1:2">
      <c r="A296" t="s">
        <v>2090</v>
      </c>
      <c r="B296" s="35">
        <f>SUMIF(数据!F:F,集中度!A296,数据!I:I)</f>
        <v>115681737.42</v>
      </c>
    </row>
    <row r="297" spans="1:2">
      <c r="A297" t="s">
        <v>385</v>
      </c>
      <c r="B297" s="35">
        <f>SUMIF(数据!F:F,集中度!A297,数据!I:I)</f>
        <v>114796000</v>
      </c>
    </row>
    <row r="298" spans="1:2">
      <c r="A298" t="s">
        <v>2328</v>
      </c>
      <c r="B298" s="35">
        <f>SUMIF(数据!F:F,集中度!A298,数据!I:I)</f>
        <v>113898000.74075963</v>
      </c>
    </row>
    <row r="299" spans="1:2">
      <c r="A299" t="s">
        <v>292</v>
      </c>
      <c r="B299" s="35">
        <f>SUMIF(数据!F:F,集中度!A299,数据!I:I)</f>
        <v>113025000</v>
      </c>
    </row>
    <row r="300" spans="1:2">
      <c r="A300" t="s">
        <v>5015</v>
      </c>
      <c r="B300" s="35">
        <f>SUMIF(数据!F:F,集中度!A300,数据!I:I)</f>
        <v>112772000</v>
      </c>
    </row>
    <row r="301" spans="1:2">
      <c r="A301" t="s">
        <v>415</v>
      </c>
      <c r="B301" s="35">
        <f>SUMIF(数据!F:F,集中度!A301,数据!I:I)</f>
        <v>111023000</v>
      </c>
    </row>
    <row r="302" spans="1:2">
      <c r="A302" t="s">
        <v>267</v>
      </c>
      <c r="B302" s="35">
        <f>SUMIF(数据!F:F,集中度!A302,数据!I:I)</f>
        <v>109857000</v>
      </c>
    </row>
    <row r="303" spans="1:2">
      <c r="A303" t="s">
        <v>1390</v>
      </c>
      <c r="B303" s="35">
        <f>SUMIF(数据!F:F,集中度!A303,数据!I:I)</f>
        <v>109175345.2</v>
      </c>
    </row>
    <row r="304" spans="1:2">
      <c r="A304" t="s">
        <v>5069</v>
      </c>
      <c r="B304" s="35">
        <f>SUMIF(数据!F:F,集中度!A304,数据!I:I)</f>
        <v>105367500</v>
      </c>
    </row>
    <row r="305" spans="1:2">
      <c r="A305" t="s">
        <v>344</v>
      </c>
      <c r="B305" s="35">
        <f>SUMIF(数据!F:F,集中度!A305,数据!I:I)</f>
        <v>103820000</v>
      </c>
    </row>
    <row r="306" spans="1:2">
      <c r="A306" t="s">
        <v>4689</v>
      </c>
      <c r="B306" s="35">
        <f>SUMIF(数据!F:F,集中度!A306,数据!I:I)</f>
        <v>103740000</v>
      </c>
    </row>
    <row r="307" spans="1:2">
      <c r="A307" t="s">
        <v>5149</v>
      </c>
      <c r="B307" s="35">
        <f>SUMIF(数据!F:F,集中度!A307,数据!I:I)</f>
        <v>103257000</v>
      </c>
    </row>
    <row r="308" spans="1:2">
      <c r="A308" t="s">
        <v>4476</v>
      </c>
      <c r="B308" s="35">
        <f>SUMIF(数据!F:F,集中度!A308,数据!I:I)</f>
        <v>103030000</v>
      </c>
    </row>
    <row r="309" spans="1:2">
      <c r="A309" t="s">
        <v>1989</v>
      </c>
      <c r="B309" s="35">
        <f>SUMIF(数据!F:F,集中度!A309,数据!I:I)</f>
        <v>102804404.02</v>
      </c>
    </row>
    <row r="310" spans="1:2">
      <c r="A310" t="s">
        <v>4671</v>
      </c>
      <c r="B310" s="35">
        <f>SUMIF(数据!F:F,集中度!A310,数据!I:I)</f>
        <v>102380000</v>
      </c>
    </row>
    <row r="311" spans="1:2">
      <c r="A311" t="s">
        <v>1224</v>
      </c>
      <c r="B311" s="35">
        <f>SUMIF(数据!F:F,集中度!A311,数据!I:I)</f>
        <v>102212000</v>
      </c>
    </row>
    <row r="312" spans="1:2">
      <c r="A312" t="s">
        <v>453</v>
      </c>
      <c r="B312" s="35">
        <f>SUMIF(数据!F:F,集中度!A312,数据!I:I)</f>
        <v>102080000</v>
      </c>
    </row>
    <row r="313" spans="1:2">
      <c r="A313" t="s">
        <v>4621</v>
      </c>
      <c r="B313" s="35">
        <f>SUMIF(数据!F:F,集中度!A313,数据!I:I)</f>
        <v>102041000</v>
      </c>
    </row>
    <row r="314" spans="1:2">
      <c r="A314" t="s">
        <v>4751</v>
      </c>
      <c r="B314" s="35">
        <f>SUMIF(数据!F:F,集中度!A314,数据!I:I)</f>
        <v>101248330.17</v>
      </c>
    </row>
    <row r="315" spans="1:2">
      <c r="A315" t="s">
        <v>188</v>
      </c>
      <c r="B315" s="35">
        <f>SUMIF(数据!F:F,集中度!A315,数据!I:I)</f>
        <v>100890000</v>
      </c>
    </row>
    <row r="316" spans="1:2">
      <c r="A316" t="s">
        <v>577</v>
      </c>
      <c r="B316" s="35">
        <f>SUMIF(数据!F:F,集中度!A316,数据!I:I)</f>
        <v>100570000</v>
      </c>
    </row>
    <row r="317" spans="1:2">
      <c r="A317" t="s">
        <v>4962</v>
      </c>
      <c r="B317" s="35">
        <f>SUMIF(数据!F:F,集中度!A317,数据!I:I)</f>
        <v>100240000</v>
      </c>
    </row>
    <row r="318" spans="1:2">
      <c r="A318" t="s">
        <v>4958</v>
      </c>
      <c r="B318" s="35">
        <f>SUMIF(数据!F:F,集中度!A318,数据!I:I)</f>
        <v>100190000</v>
      </c>
    </row>
    <row r="319" spans="1:2">
      <c r="A319" t="s">
        <v>5628</v>
      </c>
      <c r="B319" s="35">
        <f>SUMIF(数据!F:F,集中度!A319,数据!I:I)</f>
        <v>100000000</v>
      </c>
    </row>
    <row r="320" spans="1:2">
      <c r="A320" t="s">
        <v>2387</v>
      </c>
      <c r="B320" s="35">
        <f>SUMIF(数据!F:F,集中度!A320,数据!I:I)</f>
        <v>99992636.114619672</v>
      </c>
    </row>
    <row r="321" spans="1:2">
      <c r="A321" t="s">
        <v>2314</v>
      </c>
      <c r="B321" s="35">
        <f>SUMIF(数据!F:F,集中度!A321,数据!I:I)</f>
        <v>97730561.304409072</v>
      </c>
    </row>
    <row r="322" spans="1:2">
      <c r="A322" t="s">
        <v>2322</v>
      </c>
      <c r="B322" s="35">
        <f>SUMIF(数据!F:F,集中度!A322,数据!I:I)</f>
        <v>92918264.700875282</v>
      </c>
    </row>
    <row r="323" spans="1:2">
      <c r="A323" t="s">
        <v>4596</v>
      </c>
      <c r="B323" s="35">
        <f>SUMIF(数据!F:F,集中度!A323,数据!I:I)</f>
        <v>92907000</v>
      </c>
    </row>
    <row r="324" spans="1:2">
      <c r="A324" t="s">
        <v>925</v>
      </c>
      <c r="B324" s="35">
        <f>SUMIF(数据!F:F,集中度!A324,数据!I:I)</f>
        <v>91536000</v>
      </c>
    </row>
    <row r="325" spans="1:2">
      <c r="A325" t="s">
        <v>5214</v>
      </c>
      <c r="B325" s="35">
        <f>SUMIF(数据!F:F,集中度!A325,数据!I:I)</f>
        <v>90576000</v>
      </c>
    </row>
    <row r="326" spans="1:2">
      <c r="A326" t="s">
        <v>156</v>
      </c>
      <c r="B326" s="35">
        <f>SUMIF(数据!F:F,集中度!A326,数据!I:I)</f>
        <v>90315000</v>
      </c>
    </row>
    <row r="327" spans="1:2">
      <c r="A327" t="s">
        <v>4807</v>
      </c>
      <c r="B327" s="35">
        <f>SUMIF(数据!F:F,集中度!A327,数据!I:I)</f>
        <v>90297000</v>
      </c>
    </row>
    <row r="328" spans="1:2">
      <c r="A328" t="s">
        <v>5250</v>
      </c>
      <c r="B328" s="35">
        <f>SUMIF(数据!F:F,集中度!A328,数据!I:I)</f>
        <v>90297000</v>
      </c>
    </row>
    <row r="329" spans="1:2">
      <c r="A329" t="s">
        <v>312</v>
      </c>
      <c r="B329" s="35">
        <f>SUMIF(数据!F:F,集中度!A329,数据!I:I)</f>
        <v>90018000</v>
      </c>
    </row>
    <row r="330" spans="1:2">
      <c r="A330" t="s">
        <v>2320</v>
      </c>
      <c r="B330" s="35">
        <f>SUMIF(数据!F:F,集中度!A330,数据!I:I)</f>
        <v>87946595.361343667</v>
      </c>
    </row>
    <row r="331" spans="1:2">
      <c r="A331" t="s">
        <v>3379</v>
      </c>
      <c r="B331" s="35">
        <f>SUMIF(数据!F:F,集中度!A331,数据!I:I)</f>
        <v>85460895.359999999</v>
      </c>
    </row>
    <row r="332" spans="1:2">
      <c r="A332" t="s">
        <v>361</v>
      </c>
      <c r="B332" s="35">
        <f>SUMIF(数据!F:F,集中度!A332,数据!I:I)</f>
        <v>83976000</v>
      </c>
    </row>
    <row r="333" spans="1:2">
      <c r="A333" t="s">
        <v>109</v>
      </c>
      <c r="B333" s="35">
        <f>SUMIF(数据!F:F,集中度!A333,数据!I:I)</f>
        <v>83232000</v>
      </c>
    </row>
    <row r="334" spans="1:2">
      <c r="A334" t="s">
        <v>4685</v>
      </c>
      <c r="B334" s="35">
        <f>SUMIF(数据!F:F,集中度!A334,数据!I:I)</f>
        <v>81896000</v>
      </c>
    </row>
    <row r="335" spans="1:2">
      <c r="A335" t="s">
        <v>4936</v>
      </c>
      <c r="B335" s="35">
        <f>SUMIF(数据!F:F,集中度!A335,数据!I:I)</f>
        <v>80784000</v>
      </c>
    </row>
    <row r="336" spans="1:2">
      <c r="A336" t="s">
        <v>196</v>
      </c>
      <c r="B336" s="35">
        <f>SUMIF(数据!F:F,集中度!A336,数据!I:I)</f>
        <v>80672000</v>
      </c>
    </row>
    <row r="337" spans="1:2">
      <c r="A337" t="s">
        <v>1195</v>
      </c>
      <c r="B337" s="35">
        <f>SUMIF(数据!F:F,集中度!A337,数据!I:I)</f>
        <v>80621080</v>
      </c>
    </row>
    <row r="338" spans="1:2">
      <c r="A338" t="s">
        <v>4080</v>
      </c>
      <c r="B338" s="35">
        <f>SUMIF(数据!F:F,集中度!A338,数据!I:I)</f>
        <v>80446720.000000015</v>
      </c>
    </row>
    <row r="339" spans="1:2">
      <c r="A339" t="s">
        <v>2331</v>
      </c>
      <c r="B339" s="35">
        <f>SUMIF(数据!F:F,集中度!A339,数据!I:I)</f>
        <v>79997281.936273888</v>
      </c>
    </row>
    <row r="340" spans="1:2">
      <c r="A340" t="s">
        <v>2312</v>
      </c>
      <c r="B340" s="35">
        <f>SUMIF(数据!F:F,集中度!A340,数据!I:I)</f>
        <v>76834072.747099981</v>
      </c>
    </row>
    <row r="341" spans="1:2">
      <c r="A341" t="s">
        <v>2000</v>
      </c>
      <c r="B341" s="35">
        <f>SUMIF(数据!F:F,集中度!A341,数据!I:I)</f>
        <v>75879475</v>
      </c>
    </row>
    <row r="342" spans="1:2">
      <c r="A342" t="s">
        <v>2330</v>
      </c>
      <c r="B342" s="35">
        <f>SUMIF(数据!F:F,集中度!A342,数据!I:I)</f>
        <v>75754341.904265389</v>
      </c>
    </row>
    <row r="343" spans="1:2">
      <c r="A343" t="s">
        <v>2316</v>
      </c>
      <c r="B343" s="35">
        <f>SUMIF(数据!F:F,集中度!A343,数据!I:I)</f>
        <v>75336626.806916863</v>
      </c>
    </row>
    <row r="344" spans="1:2">
      <c r="A344" t="s">
        <v>2338</v>
      </c>
      <c r="B344" s="35">
        <f>SUMIF(数据!F:F,集中度!A344,数据!I:I)</f>
        <v>72624282.978551075</v>
      </c>
    </row>
    <row r="345" spans="1:2">
      <c r="A345" t="s">
        <v>2319</v>
      </c>
      <c r="B345" s="35">
        <f>SUMIF(数据!F:F,集中度!A345,数据!I:I)</f>
        <v>71949524.051416814</v>
      </c>
    </row>
    <row r="346" spans="1:2">
      <c r="A346" t="s">
        <v>625</v>
      </c>
      <c r="B346" s="35">
        <f>SUMIF(数据!F:F,集中度!A346,数据!I:I)</f>
        <v>71904000</v>
      </c>
    </row>
    <row r="347" spans="1:2">
      <c r="A347" t="s">
        <v>5061</v>
      </c>
      <c r="B347" s="35">
        <f>SUMIF(数据!F:F,集中度!A347,数据!I:I)</f>
        <v>71484000</v>
      </c>
    </row>
    <row r="348" spans="1:2">
      <c r="A348" t="s">
        <v>1063</v>
      </c>
      <c r="B348" s="35">
        <f>SUMIF(数据!F:F,集中度!A348,数据!I:I)</f>
        <v>71391589.139999986</v>
      </c>
    </row>
    <row r="349" spans="1:2">
      <c r="A349" t="s">
        <v>2327</v>
      </c>
      <c r="B349" s="35">
        <f>SUMIF(数据!F:F,集中度!A349,数据!I:I)</f>
        <v>70546685.984860659</v>
      </c>
    </row>
    <row r="350" spans="1:2">
      <c r="A350" t="s">
        <v>1296</v>
      </c>
      <c r="B350" s="35">
        <f>SUMIF(数据!F:F,集中度!A350,数据!I:I)</f>
        <v>69740402.5</v>
      </c>
    </row>
    <row r="351" spans="1:2">
      <c r="A351" t="s">
        <v>2345</v>
      </c>
      <c r="B351" s="35">
        <f>SUMIF(数据!F:F,集中度!A351,数据!I:I)</f>
        <v>65537982.325220868</v>
      </c>
    </row>
    <row r="352" spans="1:2">
      <c r="A352" t="s">
        <v>4868</v>
      </c>
      <c r="B352" s="35">
        <f>SUMIF(数据!F:F,集中度!A352,数据!I:I)</f>
        <v>64713184.020000003</v>
      </c>
    </row>
    <row r="353" spans="1:2">
      <c r="A353" t="s">
        <v>1787</v>
      </c>
      <c r="B353" s="35">
        <f>SUMIF(数据!F:F,集中度!A353,数据!I:I)</f>
        <v>62356776.709999993</v>
      </c>
    </row>
    <row r="354" spans="1:2">
      <c r="A354" t="s">
        <v>4135</v>
      </c>
      <c r="B354" s="35">
        <f>SUMIF(数据!F:F,集中度!A354,数据!I:I)</f>
        <v>62046960.000000007</v>
      </c>
    </row>
    <row r="355" spans="1:2">
      <c r="A355" t="s">
        <v>4472</v>
      </c>
      <c r="B355" s="35">
        <f>SUMIF(数据!F:F,集中度!A355,数据!I:I)</f>
        <v>61962000</v>
      </c>
    </row>
    <row r="356" spans="1:2">
      <c r="A356" t="s">
        <v>688</v>
      </c>
      <c r="B356" s="35">
        <f>SUMIF(数据!F:F,集中度!A356,数据!I:I)</f>
        <v>61858185.200000003</v>
      </c>
    </row>
    <row r="357" spans="1:2">
      <c r="A357" t="s">
        <v>2315</v>
      </c>
      <c r="B357" s="35">
        <f>SUMIF(数据!F:F,集中度!A357,数据!I:I)</f>
        <v>61702335.222785287</v>
      </c>
    </row>
    <row r="358" spans="1:2">
      <c r="A358" t="s">
        <v>4973</v>
      </c>
      <c r="B358" s="35">
        <f>SUMIF(数据!F:F,集中度!A358,数据!I:I)</f>
        <v>61620000</v>
      </c>
    </row>
    <row r="359" spans="1:2">
      <c r="A359" t="s">
        <v>2335</v>
      </c>
      <c r="B359" s="35">
        <f>SUMIF(数据!F:F,集中度!A359,数据!I:I)</f>
        <v>61617332.169367462</v>
      </c>
    </row>
    <row r="360" spans="1:2">
      <c r="A360" t="s">
        <v>5266</v>
      </c>
      <c r="B360" s="35">
        <f>SUMIF(数据!F:F,集中度!A360,数据!I:I)</f>
        <v>60420000</v>
      </c>
    </row>
    <row r="361" spans="1:2">
      <c r="A361" t="s">
        <v>4818</v>
      </c>
      <c r="B361" s="35">
        <f>SUMIF(数据!F:F,集中度!A361,数据!I:I)</f>
        <v>60306000</v>
      </c>
    </row>
    <row r="362" spans="1:2">
      <c r="A362" t="s">
        <v>5314</v>
      </c>
      <c r="B362" s="35">
        <f>SUMIF(数据!F:F,集中度!A362,数据!I:I)</f>
        <v>60060000</v>
      </c>
    </row>
    <row r="363" spans="1:2">
      <c r="A363" t="s">
        <v>2317</v>
      </c>
      <c r="B363" s="35">
        <f>SUMIF(数据!F:F,集中度!A363,数据!I:I)</f>
        <v>59839252.566799022</v>
      </c>
    </row>
    <row r="364" spans="1:2">
      <c r="A364" t="s">
        <v>5124</v>
      </c>
      <c r="B364" s="35">
        <f>SUMIF(数据!F:F,集中度!A364,数据!I:I)</f>
        <v>59370000</v>
      </c>
    </row>
    <row r="365" spans="1:2">
      <c r="A365" t="s">
        <v>2313</v>
      </c>
      <c r="B365" s="35">
        <f>SUMIF(数据!F:F,集中度!A365,数据!I:I)</f>
        <v>52905016.095767714</v>
      </c>
    </row>
    <row r="366" spans="1:2">
      <c r="A366" t="s">
        <v>3565</v>
      </c>
      <c r="B366" s="35">
        <f>SUMIF(数据!F:F,集中度!A366,数据!I:I)</f>
        <v>52895160.318744943</v>
      </c>
    </row>
    <row r="367" spans="1:2">
      <c r="A367" t="s">
        <v>2199</v>
      </c>
      <c r="B367" s="35">
        <f>SUMIF(数据!F:F,集中度!A367,数据!I:I)</f>
        <v>52852229.866767645</v>
      </c>
    </row>
    <row r="368" spans="1:2">
      <c r="A368" t="s">
        <v>4482</v>
      </c>
      <c r="B368" s="35">
        <f>SUMIF(数据!F:F,集中度!A368,数据!I:I)</f>
        <v>52715632.579999998</v>
      </c>
    </row>
    <row r="369" spans="1:2">
      <c r="A369" t="s">
        <v>4612</v>
      </c>
      <c r="B369" s="35">
        <f>SUMIF(数据!F:F,集中度!A369,数据!I:I)</f>
        <v>51735000</v>
      </c>
    </row>
    <row r="370" spans="1:2">
      <c r="A370" t="s">
        <v>617</v>
      </c>
      <c r="B370" s="35">
        <f>SUMIF(数据!F:F,集中度!A370,数据!I:I)</f>
        <v>51520000</v>
      </c>
    </row>
    <row r="371" spans="1:2">
      <c r="A371" t="s">
        <v>588</v>
      </c>
      <c r="B371" s="35">
        <f>SUMIF(数据!F:F,集中度!A371,数据!I:I)</f>
        <v>51440000</v>
      </c>
    </row>
    <row r="372" spans="1:2">
      <c r="A372" t="s">
        <v>115</v>
      </c>
      <c r="B372" s="35">
        <f>SUMIF(数据!F:F,集中度!A372,数据!I:I)</f>
        <v>51195000</v>
      </c>
    </row>
    <row r="373" spans="1:2">
      <c r="A373" t="s">
        <v>3335</v>
      </c>
      <c r="B373" s="35">
        <f>SUMIF(数据!F:F,集中度!A373,数据!I:I)</f>
        <v>51136378.079999998</v>
      </c>
    </row>
    <row r="374" spans="1:2">
      <c r="A374" t="s">
        <v>1448</v>
      </c>
      <c r="B374" s="35">
        <f>SUMIF(数据!F:F,集中度!A374,数据!I:I)</f>
        <v>50846759.387986608</v>
      </c>
    </row>
    <row r="375" spans="1:2">
      <c r="A375" t="s">
        <v>1880</v>
      </c>
      <c r="B375" s="35">
        <f>SUMIF(数据!F:F,集中度!A375,数据!I:I)</f>
        <v>50743670</v>
      </c>
    </row>
    <row r="376" spans="1:2">
      <c r="A376" t="s">
        <v>869</v>
      </c>
      <c r="B376" s="35">
        <f>SUMIF(数据!F:F,集中度!A376,数据!I:I)</f>
        <v>50000000</v>
      </c>
    </row>
    <row r="377" spans="1:2">
      <c r="A377" t="s">
        <v>1199</v>
      </c>
      <c r="B377" s="35">
        <f>SUMIF(数据!F:F,集中度!A377,数据!I:I)</f>
        <v>49973055.02096238</v>
      </c>
    </row>
    <row r="378" spans="1:2">
      <c r="A378" t="s">
        <v>419</v>
      </c>
      <c r="B378" s="35">
        <f>SUMIF(数据!F:F,集中度!A378,数据!I:I)</f>
        <v>49795000</v>
      </c>
    </row>
    <row r="379" spans="1:2">
      <c r="A379" t="s">
        <v>2323</v>
      </c>
      <c r="B379" s="35">
        <f>SUMIF(数据!F:F,集中度!A379,数据!I:I)</f>
        <v>49692007.841029167</v>
      </c>
    </row>
    <row r="380" spans="1:2">
      <c r="A380" t="s">
        <v>2343</v>
      </c>
      <c r="B380" s="35">
        <f>SUMIF(数据!F:F,集中度!A380,数据!I:I)</f>
        <v>49456559.323096052</v>
      </c>
    </row>
    <row r="381" spans="1:2">
      <c r="A381" t="s">
        <v>2332</v>
      </c>
      <c r="B381" s="35">
        <f>SUMIF(数据!F:F,集中度!A381,数据!I:I)</f>
        <v>48939036.010845169</v>
      </c>
    </row>
    <row r="382" spans="1:2">
      <c r="A382" t="s">
        <v>545</v>
      </c>
      <c r="B382" s="35">
        <f>SUMIF(数据!F:F,集中度!A382,数据!I:I)</f>
        <v>48725000</v>
      </c>
    </row>
    <row r="383" spans="1:2">
      <c r="A383" t="s">
        <v>1944</v>
      </c>
      <c r="B383" s="35">
        <f>SUMIF(数据!F:F,集中度!A383,数据!I:I)</f>
        <v>47175486.299999997</v>
      </c>
    </row>
    <row r="384" spans="1:2">
      <c r="A384" t="s">
        <v>1927</v>
      </c>
      <c r="B384" s="35">
        <f>SUMIF(数据!F:F,集中度!A384,数据!I:I)</f>
        <v>46379820</v>
      </c>
    </row>
    <row r="385" spans="1:2">
      <c r="A385" t="s">
        <v>4084</v>
      </c>
      <c r="B385" s="35">
        <f>SUMIF(数据!F:F,集中度!A385,数据!I:I)</f>
        <v>46204920.000000007</v>
      </c>
    </row>
    <row r="386" spans="1:2">
      <c r="A386" t="s">
        <v>2311</v>
      </c>
      <c r="B386" s="35">
        <f>SUMIF(数据!F:F,集中度!A386,数据!I:I)</f>
        <v>46185004.688738011</v>
      </c>
    </row>
    <row r="387" spans="1:2">
      <c r="A387" t="s">
        <v>2344</v>
      </c>
      <c r="B387" s="35">
        <f>SUMIF(数据!F:F,集中度!A387,数据!I:I)</f>
        <v>44649304.151613839</v>
      </c>
    </row>
    <row r="388" spans="1:2">
      <c r="A388" t="s">
        <v>1240</v>
      </c>
      <c r="B388" s="35">
        <f>SUMIF(数据!F:F,集中度!A388,数据!I:I)</f>
        <v>43582364.189999998</v>
      </c>
    </row>
    <row r="389" spans="1:2">
      <c r="A389" t="s">
        <v>2326</v>
      </c>
      <c r="B389" s="35">
        <f>SUMIF(数据!F:F,集中度!A389,数据!I:I)</f>
        <v>42653277.659068063</v>
      </c>
    </row>
    <row r="390" spans="1:2">
      <c r="A390" t="s">
        <v>2197</v>
      </c>
      <c r="B390" s="35">
        <f>SUMIF(数据!F:F,集中度!A390,数据!I:I)</f>
        <v>42277409.719999999</v>
      </c>
    </row>
    <row r="391" spans="1:2">
      <c r="A391" t="s">
        <v>1894</v>
      </c>
      <c r="B391" s="35">
        <f>SUMIF(数据!F:F,集中度!A391,数据!I:I)</f>
        <v>41920878</v>
      </c>
    </row>
    <row r="392" spans="1:2">
      <c r="A392" t="s">
        <v>3394</v>
      </c>
      <c r="B392" s="35">
        <f>SUMIF(数据!F:F,集中度!A392,数据!I:I)</f>
        <v>41190762.719999999</v>
      </c>
    </row>
    <row r="393" spans="1:2">
      <c r="A393" t="s">
        <v>4918</v>
      </c>
      <c r="B393" s="35">
        <f>SUMIF(数据!F:F,集中度!A393,数据!I:I)</f>
        <v>40840000</v>
      </c>
    </row>
    <row r="394" spans="1:2">
      <c r="A394" t="s">
        <v>1899</v>
      </c>
      <c r="B394" s="35">
        <f>SUMIF(数据!F:F,集中度!A394,数据!I:I)</f>
        <v>40811244</v>
      </c>
    </row>
    <row r="395" spans="1:2">
      <c r="A395" t="s">
        <v>1956</v>
      </c>
      <c r="B395" s="35">
        <f>SUMIF(数据!F:F,集中度!A395,数据!I:I)</f>
        <v>40494168</v>
      </c>
    </row>
    <row r="396" spans="1:2">
      <c r="A396" t="s">
        <v>948</v>
      </c>
      <c r="B396" s="35">
        <f>SUMIF(数据!F:F,集中度!A396,数据!I:I)</f>
        <v>40414000</v>
      </c>
    </row>
    <row r="397" spans="1:2">
      <c r="A397" t="s">
        <v>4117</v>
      </c>
      <c r="B397" s="35">
        <f>SUMIF(数据!F:F,集中度!A397,数据!I:I)</f>
        <v>40360000.000000007</v>
      </c>
    </row>
    <row r="398" spans="1:2">
      <c r="A398" t="s">
        <v>5235</v>
      </c>
      <c r="B398" s="35">
        <f>SUMIF(数据!F:F,集中度!A398,数据!I:I)</f>
        <v>40152000</v>
      </c>
    </row>
    <row r="399" spans="1:2">
      <c r="A399" t="s">
        <v>2324</v>
      </c>
      <c r="B399" s="35">
        <f>SUMIF(数据!F:F,集中度!A399,数据!I:I)</f>
        <v>37426102.371252723</v>
      </c>
    </row>
    <row r="400" spans="1:2">
      <c r="A400" t="s">
        <v>1964</v>
      </c>
      <c r="B400" s="35">
        <f>SUMIF(数据!F:F,集中度!A400,数据!I:I)</f>
        <v>36566621.219999999</v>
      </c>
    </row>
    <row r="401" spans="1:2">
      <c r="A401" t="s">
        <v>4617</v>
      </c>
      <c r="B401" s="35">
        <f>SUMIF(数据!F:F,集中度!A401,数据!I:I)</f>
        <v>35740000</v>
      </c>
    </row>
    <row r="402" spans="1:2">
      <c r="A402" t="s">
        <v>1958</v>
      </c>
      <c r="B402" s="35">
        <f>SUMIF(数据!F:F,集中度!A402,数据!I:I)</f>
        <v>35655332</v>
      </c>
    </row>
    <row r="403" spans="1:2">
      <c r="A403" t="s">
        <v>4703</v>
      </c>
      <c r="B403" s="35">
        <f>SUMIF(数据!F:F,集中度!A403,数据!I:I)</f>
        <v>34233950.780000001</v>
      </c>
    </row>
    <row r="404" spans="1:2">
      <c r="A404" t="s">
        <v>1522</v>
      </c>
      <c r="B404" s="35">
        <f>SUMIF(数据!F:F,集中度!A404,数据!I:I)</f>
        <v>33418008</v>
      </c>
    </row>
    <row r="405" spans="1:2">
      <c r="A405" t="s">
        <v>1584</v>
      </c>
      <c r="B405" s="35">
        <f>SUMIF(数据!F:F,集中度!A405,数据!I:I)</f>
        <v>33303600</v>
      </c>
    </row>
    <row r="406" spans="1:2">
      <c r="A406" t="s">
        <v>975</v>
      </c>
      <c r="B406" s="35">
        <f>SUMIF(数据!F:F,集中度!A406,数据!I:I)</f>
        <v>31232000</v>
      </c>
    </row>
    <row r="407" spans="1:2">
      <c r="A407" t="s">
        <v>901</v>
      </c>
      <c r="B407" s="35">
        <f>SUMIF(数据!F:F,集中度!A407,数据!I:I)</f>
        <v>30957000</v>
      </c>
    </row>
    <row r="408" spans="1:2">
      <c r="A408" t="s">
        <v>1444</v>
      </c>
      <c r="B408" s="35">
        <f>SUMIF(数据!F:F,集中度!A408,数据!I:I)</f>
        <v>30931260</v>
      </c>
    </row>
    <row r="409" spans="1:2">
      <c r="A409" t="s">
        <v>905</v>
      </c>
      <c r="B409" s="35">
        <f>SUMIF(数据!F:F,集中度!A409,数据!I:I)</f>
        <v>30744000</v>
      </c>
    </row>
    <row r="410" spans="1:2">
      <c r="A410" t="s">
        <v>471</v>
      </c>
      <c r="B410" s="35">
        <f>SUMIF(数据!F:F,集中度!A410,数据!I:I)</f>
        <v>30678000</v>
      </c>
    </row>
    <row r="411" spans="1:2">
      <c r="A411" t="s">
        <v>4635</v>
      </c>
      <c r="B411" s="35">
        <f>SUMIF(数据!F:F,集中度!A411,数据!I:I)</f>
        <v>30666000</v>
      </c>
    </row>
    <row r="412" spans="1:2">
      <c r="A412" t="s">
        <v>952</v>
      </c>
      <c r="B412" s="35">
        <f>SUMIF(数据!F:F,集中度!A412,数据!I:I)</f>
        <v>30562000</v>
      </c>
    </row>
    <row r="413" spans="1:2">
      <c r="A413" t="s">
        <v>1533</v>
      </c>
      <c r="B413" s="35">
        <f>SUMIF(数据!F:F,集中度!A413,数据!I:I)</f>
        <v>30520680</v>
      </c>
    </row>
    <row r="414" spans="1:2">
      <c r="A414" t="s">
        <v>1484</v>
      </c>
      <c r="B414" s="35">
        <f>SUMIF(数据!F:F,集中度!A414,数据!I:I)</f>
        <v>30507720</v>
      </c>
    </row>
    <row r="415" spans="1:2">
      <c r="A415" t="s">
        <v>1456</v>
      </c>
      <c r="B415" s="35">
        <f>SUMIF(数据!F:F,集中度!A415,数据!I:I)</f>
        <v>30475560</v>
      </c>
    </row>
    <row r="416" spans="1:2">
      <c r="A416" t="s">
        <v>909</v>
      </c>
      <c r="B416" s="35">
        <f>SUMIF(数据!F:F,集中度!A416,数据!I:I)</f>
        <v>30462000</v>
      </c>
    </row>
    <row r="417" spans="1:2">
      <c r="A417" t="s">
        <v>488</v>
      </c>
      <c r="B417" s="35">
        <f>SUMIF(数据!F:F,集中度!A417,数据!I:I)</f>
        <v>30405000</v>
      </c>
    </row>
    <row r="418" spans="1:2">
      <c r="A418" t="s">
        <v>913</v>
      </c>
      <c r="B418" s="35">
        <f>SUMIF(数据!F:F,集中度!A418,数据!I:I)</f>
        <v>30360000</v>
      </c>
    </row>
    <row r="419" spans="1:2">
      <c r="A419" t="s">
        <v>5375</v>
      </c>
      <c r="B419" s="35">
        <f>SUMIF(数据!F:F,集中度!A419,数据!I:I)</f>
        <v>30301622.82</v>
      </c>
    </row>
    <row r="420" spans="1:2">
      <c r="A420" t="s">
        <v>1382</v>
      </c>
      <c r="B420" s="35">
        <f>SUMIF(数据!F:F,集中度!A420,数据!I:I)</f>
        <v>30274590</v>
      </c>
    </row>
    <row r="421" spans="1:2">
      <c r="A421" t="s">
        <v>921</v>
      </c>
      <c r="B421" s="35">
        <f>SUMIF(数据!F:F,集中度!A421,数据!I:I)</f>
        <v>30138000</v>
      </c>
    </row>
    <row r="422" spans="1:2">
      <c r="A422" t="s">
        <v>1664</v>
      </c>
      <c r="B422" s="35">
        <f>SUMIF(数据!F:F,集中度!A422,数据!I:I)</f>
        <v>30087621.508345943</v>
      </c>
    </row>
    <row r="423" spans="1:2">
      <c r="A423" t="s">
        <v>4922</v>
      </c>
      <c r="B423" s="35">
        <f>SUMIF(数据!F:F,集中度!A423,数据!I:I)</f>
        <v>30075000</v>
      </c>
    </row>
    <row r="424" spans="1:2">
      <c r="A424" t="s">
        <v>1175</v>
      </c>
      <c r="B424" s="35">
        <f>SUMIF(数据!F:F,集中度!A424,数据!I:I)</f>
        <v>30022020</v>
      </c>
    </row>
    <row r="425" spans="1:2">
      <c r="A425" t="s">
        <v>1331</v>
      </c>
      <c r="B425" s="35">
        <f>SUMIF(数据!F:F,集中度!A425,数据!I:I)</f>
        <v>29220142</v>
      </c>
    </row>
    <row r="426" spans="1:2">
      <c r="A426" t="s">
        <v>2078</v>
      </c>
      <c r="B426" s="35">
        <f>SUMIF(数据!F:F,集中度!A426,数据!I:I)</f>
        <v>27584472</v>
      </c>
    </row>
    <row r="427" spans="1:2">
      <c r="A427" t="s">
        <v>1327</v>
      </c>
      <c r="B427" s="35">
        <f>SUMIF(数据!F:F,集中度!A427,数据!I:I)</f>
        <v>27107684.32</v>
      </c>
    </row>
    <row r="428" spans="1:2">
      <c r="A428" t="s">
        <v>1275</v>
      </c>
      <c r="B428" s="35">
        <f>SUMIF(数据!F:F,集中度!A428,数据!I:I)</f>
        <v>27023250</v>
      </c>
    </row>
    <row r="429" spans="1:2">
      <c r="A429" t="s">
        <v>2340</v>
      </c>
      <c r="B429" s="35">
        <f>SUMIF(数据!F:F,集中度!A429,数据!I:I)</f>
        <v>26661751.485747281</v>
      </c>
    </row>
    <row r="430" spans="1:2">
      <c r="A430" t="s">
        <v>2336</v>
      </c>
      <c r="B430" s="35">
        <f>SUMIF(数据!F:F,集中度!A430,数据!I:I)</f>
        <v>26510237.894032739</v>
      </c>
    </row>
    <row r="431" spans="1:2">
      <c r="A431" t="s">
        <v>1515</v>
      </c>
      <c r="B431" s="35">
        <f>SUMIF(数据!F:F,集中度!A431,数据!I:I)</f>
        <v>25839966.460000001</v>
      </c>
    </row>
    <row r="432" spans="1:2">
      <c r="A432" t="s">
        <v>1987</v>
      </c>
      <c r="B432" s="35">
        <f>SUMIF(数据!F:F,集中度!A432,数据!I:I)</f>
        <v>25769530.280000001</v>
      </c>
    </row>
    <row r="433" spans="1:2">
      <c r="A433" t="s">
        <v>2568</v>
      </c>
      <c r="B433" s="35">
        <f>SUMIF(数据!F:F,集中度!A433,数据!I:I)</f>
        <v>25501051.199999999</v>
      </c>
    </row>
    <row r="434" spans="1:2">
      <c r="A434" t="s">
        <v>1232</v>
      </c>
      <c r="B434" s="35">
        <f>SUMIF(数据!F:F,集中度!A434,数据!I:I)</f>
        <v>25120000</v>
      </c>
    </row>
    <row r="435" spans="1:2">
      <c r="A435" t="s">
        <v>1468</v>
      </c>
      <c r="B435" s="35">
        <f>SUMIF(数据!F:F,集中度!A435,数据!I:I)</f>
        <v>24911848.439999998</v>
      </c>
    </row>
    <row r="436" spans="1:2">
      <c r="A436" t="s">
        <v>1995</v>
      </c>
      <c r="B436" s="35">
        <f>SUMIF(数据!F:F,集中度!A436,数据!I:I)</f>
        <v>24447708.48</v>
      </c>
    </row>
    <row r="437" spans="1:2">
      <c r="A437" t="s">
        <v>2341</v>
      </c>
      <c r="B437" s="35">
        <f>SUMIF(数据!F:F,集中度!A437,数据!I:I)</f>
        <v>24370413.332143094</v>
      </c>
    </row>
    <row r="438" spans="1:2">
      <c r="A438" t="s">
        <v>1578</v>
      </c>
      <c r="B438" s="35">
        <f>SUMIF(数据!F:F,集中度!A438,数据!I:I)</f>
        <v>24332458.699999999</v>
      </c>
    </row>
    <row r="439" spans="1:2">
      <c r="A439" t="s">
        <v>1343</v>
      </c>
      <c r="B439" s="35">
        <f>SUMIF(数据!F:F,集中度!A439,数据!I:I)</f>
        <v>24167174.120000001</v>
      </c>
    </row>
    <row r="440" spans="1:2">
      <c r="A440" t="s">
        <v>3050</v>
      </c>
      <c r="B440" s="35">
        <f>SUMIF(数据!F:F,集中度!A440,数据!I:I)</f>
        <v>23925552</v>
      </c>
    </row>
    <row r="441" spans="1:2">
      <c r="A441" t="s">
        <v>2536</v>
      </c>
      <c r="B441" s="35">
        <f>SUMIF(数据!F:F,集中度!A441,数据!I:I)</f>
        <v>23868676.530000001</v>
      </c>
    </row>
    <row r="442" spans="1:2">
      <c r="A442" t="s">
        <v>1974</v>
      </c>
      <c r="B442" s="35">
        <f>SUMIF(数据!F:F,集中度!A442,数据!I:I)</f>
        <v>23424603.030000001</v>
      </c>
    </row>
    <row r="443" spans="1:2">
      <c r="A443" t="s">
        <v>1488</v>
      </c>
      <c r="B443" s="35">
        <f>SUMIF(数据!F:F,集中度!A443,数据!I:I)</f>
        <v>22785695.690000001</v>
      </c>
    </row>
    <row r="444" spans="1:2">
      <c r="A444" t="s">
        <v>2337</v>
      </c>
      <c r="B444" s="35">
        <f>SUMIF(数据!F:F,集中度!A444,数据!I:I)</f>
        <v>22415615.793911736</v>
      </c>
    </row>
    <row r="445" spans="1:2">
      <c r="A445" t="s">
        <v>1551</v>
      </c>
      <c r="B445" s="35">
        <f>SUMIF(数据!F:F,集中度!A445,数据!I:I)</f>
        <v>21767693.860000003</v>
      </c>
    </row>
    <row r="446" spans="1:2">
      <c r="A446" t="s">
        <v>2192</v>
      </c>
      <c r="B446" s="35">
        <f>SUMIF(数据!F:F,集中度!A446,数据!I:I)</f>
        <v>21710668.390000001</v>
      </c>
    </row>
    <row r="447" spans="1:2">
      <c r="A447" t="s">
        <v>1248</v>
      </c>
      <c r="B447" s="35">
        <f>SUMIF(数据!F:F,集中度!A447,数据!I:I)</f>
        <v>21689125</v>
      </c>
    </row>
    <row r="448" spans="1:2">
      <c r="A448" t="s">
        <v>4062</v>
      </c>
      <c r="B448" s="35">
        <f>SUMIF(数据!F:F,集中度!A448,数据!I:I)</f>
        <v>21265346.959999997</v>
      </c>
    </row>
    <row r="449" spans="1:2">
      <c r="A449" t="s">
        <v>1540</v>
      </c>
      <c r="B449" s="35">
        <f>SUMIF(数据!F:F,集中度!A449,数据!I:I)</f>
        <v>20741020</v>
      </c>
    </row>
    <row r="450" spans="1:2">
      <c r="A450" t="s">
        <v>1908</v>
      </c>
      <c r="B450" s="35">
        <f>SUMIF(数据!F:F,集中度!A450,数据!I:I)</f>
        <v>20666035</v>
      </c>
    </row>
    <row r="451" spans="1:2">
      <c r="A451" t="s">
        <v>4608</v>
      </c>
      <c r="B451" s="35">
        <f>SUMIF(数据!F:F,集中度!A451,数据!I:I)</f>
        <v>20640000</v>
      </c>
    </row>
    <row r="452" spans="1:2">
      <c r="A452" t="s">
        <v>929</v>
      </c>
      <c r="B452" s="35">
        <f>SUMIF(数据!F:F,集中度!A452,数据!I:I)</f>
        <v>20584000</v>
      </c>
    </row>
    <row r="453" spans="1:2">
      <c r="A453" t="s">
        <v>4764</v>
      </c>
      <c r="B453" s="35">
        <f>SUMIF(数据!F:F,集中度!A453,数据!I:I)</f>
        <v>20535000</v>
      </c>
    </row>
    <row r="454" spans="1:2">
      <c r="A454" t="s">
        <v>1884</v>
      </c>
      <c r="B454" s="35">
        <f>SUMIF(数据!F:F,集中度!A454,数据!I:I)</f>
        <v>20495940</v>
      </c>
    </row>
    <row r="455" spans="1:2">
      <c r="A455" t="s">
        <v>1932</v>
      </c>
      <c r="B455" s="35">
        <f>SUMIF(数据!F:F,集中度!A455,数据!I:I)</f>
        <v>20486980</v>
      </c>
    </row>
    <row r="456" spans="1:2">
      <c r="A456" t="s">
        <v>492</v>
      </c>
      <c r="B456" s="35">
        <f>SUMIF(数据!F:F,集中度!A456,数据!I:I)</f>
        <v>20486000</v>
      </c>
    </row>
    <row r="457" spans="1:2">
      <c r="A457" t="s">
        <v>1000</v>
      </c>
      <c r="B457" s="35">
        <f>SUMIF(数据!F:F,集中度!A457,数据!I:I)</f>
        <v>20421000</v>
      </c>
    </row>
    <row r="458" spans="1:2">
      <c r="A458" t="s">
        <v>4631</v>
      </c>
      <c r="B458" s="35">
        <f>SUMIF(数据!F:F,集中度!A458,数据!I:I)</f>
        <v>20394000</v>
      </c>
    </row>
    <row r="459" spans="1:2">
      <c r="A459" t="s">
        <v>3947</v>
      </c>
      <c r="B459" s="35">
        <f>SUMIF(数据!F:F,集中度!A459,数据!I:I)</f>
        <v>20392694</v>
      </c>
    </row>
    <row r="460" spans="1:2">
      <c r="A460" t="s">
        <v>936</v>
      </c>
      <c r="B460" s="35">
        <f>SUMIF(数据!F:F,集中度!A460,数据!I:I)</f>
        <v>20390000</v>
      </c>
    </row>
    <row r="461" spans="1:2">
      <c r="A461" t="s">
        <v>940</v>
      </c>
      <c r="B461" s="35">
        <f>SUMIF(数据!F:F,集中度!A461,数据!I:I)</f>
        <v>20352000</v>
      </c>
    </row>
    <row r="462" spans="1:2">
      <c r="A462" t="s">
        <v>1252</v>
      </c>
      <c r="B462" s="35">
        <f>SUMIF(数据!F:F,集中度!A462,数据!I:I)</f>
        <v>20350000</v>
      </c>
    </row>
    <row r="463" spans="1:2">
      <c r="A463" t="s">
        <v>944</v>
      </c>
      <c r="B463" s="35">
        <f>SUMIF(数据!F:F,集中度!A463,数据!I:I)</f>
        <v>20350000</v>
      </c>
    </row>
    <row r="464" spans="1:2">
      <c r="A464" t="s">
        <v>77</v>
      </c>
      <c r="B464" s="35">
        <f>SUMIF(数据!F:F,集中度!A464,数据!I:I)</f>
        <v>20340000</v>
      </c>
    </row>
    <row r="465" spans="1:2">
      <c r="A465" t="s">
        <v>4481</v>
      </c>
      <c r="B465" s="35">
        <f>SUMIF(数据!F:F,集中度!A465,数据!I:I)</f>
        <v>20338000</v>
      </c>
    </row>
    <row r="466" spans="1:2">
      <c r="A466" t="s">
        <v>2329</v>
      </c>
      <c r="B466" s="35">
        <f>SUMIF(数据!F:F,集中度!A466,数据!I:I)</f>
        <v>20332712.590047568</v>
      </c>
    </row>
    <row r="467" spans="1:2">
      <c r="A467" t="s">
        <v>1511</v>
      </c>
      <c r="B467" s="35">
        <f>SUMIF(数据!F:F,集中度!A467,数据!I:I)</f>
        <v>20321420</v>
      </c>
    </row>
    <row r="468" spans="1:2">
      <c r="A468" t="s">
        <v>956</v>
      </c>
      <c r="B468" s="35">
        <f>SUMIF(数据!F:F,集中度!A468,数据!I:I)</f>
        <v>20258000</v>
      </c>
    </row>
    <row r="469" spans="1:2">
      <c r="A469" t="s">
        <v>1882</v>
      </c>
      <c r="B469" s="35">
        <f>SUMIF(数据!F:F,集中度!A469,数据!I:I)</f>
        <v>20254580</v>
      </c>
    </row>
    <row r="470" spans="1:2">
      <c r="A470" t="s">
        <v>1529</v>
      </c>
      <c r="B470" s="35">
        <f>SUMIF(数据!F:F,集中度!A470,数据!I:I)</f>
        <v>20224030</v>
      </c>
    </row>
    <row r="471" spans="1:2">
      <c r="A471" t="s">
        <v>5203</v>
      </c>
      <c r="B471" s="35">
        <f>SUMIF(数据!F:F,集中度!A471,数据!I:I)</f>
        <v>20218000</v>
      </c>
    </row>
    <row r="472" spans="1:2">
      <c r="A472" t="s">
        <v>1875</v>
      </c>
      <c r="B472" s="35">
        <f>SUMIF(数据!F:F,集中度!A472,数据!I:I)</f>
        <v>20203890</v>
      </c>
    </row>
    <row r="473" spans="1:2">
      <c r="A473" t="s">
        <v>560</v>
      </c>
      <c r="B473" s="35">
        <f>SUMIF(数据!F:F,集中度!A473,数据!I:I)</f>
        <v>20196000</v>
      </c>
    </row>
    <row r="474" spans="1:2">
      <c r="A474" t="s">
        <v>4771</v>
      </c>
      <c r="B474" s="35">
        <f>SUMIF(数据!F:F,集中度!A474,数据!I:I)</f>
        <v>20194000</v>
      </c>
    </row>
    <row r="475" spans="1:2">
      <c r="A475" t="s">
        <v>4480</v>
      </c>
      <c r="B475" s="35">
        <f>SUMIF(数据!F:F,集中度!A475,数据!I:I)</f>
        <v>20186000</v>
      </c>
    </row>
    <row r="476" spans="1:2">
      <c r="A476" t="s">
        <v>1228</v>
      </c>
      <c r="B476" s="35">
        <f>SUMIF(数据!F:F,集中度!A476,数据!I:I)</f>
        <v>20176000</v>
      </c>
    </row>
    <row r="477" spans="1:2">
      <c r="A477" t="s">
        <v>1217</v>
      </c>
      <c r="B477" s="35">
        <f>SUMIF(数据!F:F,集中度!A477,数据!I:I)</f>
        <v>20158000</v>
      </c>
    </row>
    <row r="478" spans="1:2">
      <c r="A478" t="s">
        <v>1869</v>
      </c>
      <c r="B478" s="35">
        <f>SUMIF(数据!F:F,集中度!A478,数据!I:I)</f>
        <v>20147780</v>
      </c>
    </row>
    <row r="479" spans="1:2">
      <c r="A479" t="s">
        <v>1871</v>
      </c>
      <c r="B479" s="35">
        <f>SUMIF(数据!F:F,集中度!A479,数据!I:I)</f>
        <v>20145460</v>
      </c>
    </row>
    <row r="480" spans="1:2">
      <c r="A480" t="s">
        <v>1167</v>
      </c>
      <c r="B480" s="35">
        <f>SUMIF(数据!F:F,集中度!A480,数据!I:I)</f>
        <v>20136000</v>
      </c>
    </row>
    <row r="481" spans="1:2">
      <c r="A481" t="s">
        <v>1374</v>
      </c>
      <c r="B481" s="35">
        <f>SUMIF(数据!F:F,集中度!A481,数据!I:I)</f>
        <v>20128700</v>
      </c>
    </row>
    <row r="482" spans="1:2">
      <c r="A482" t="s">
        <v>1236</v>
      </c>
      <c r="B482" s="35">
        <f>SUMIF(数据!F:F,集中度!A482,数据!I:I)</f>
        <v>20124000</v>
      </c>
    </row>
    <row r="483" spans="1:2">
      <c r="A483" t="s">
        <v>1397</v>
      </c>
      <c r="B483" s="35">
        <f>SUMIF(数据!F:F,集中度!A483,数据!I:I)</f>
        <v>20121080</v>
      </c>
    </row>
    <row r="484" spans="1:2">
      <c r="A484" t="s">
        <v>960</v>
      </c>
      <c r="B484" s="35">
        <f>SUMIF(数据!F:F,集中度!A484,数据!I:I)</f>
        <v>20108000</v>
      </c>
    </row>
    <row r="485" spans="1:2">
      <c r="A485" t="s">
        <v>5077</v>
      </c>
      <c r="B485" s="35">
        <f>SUMIF(数据!F:F,集中度!A485,数据!I:I)</f>
        <v>20098000</v>
      </c>
    </row>
    <row r="486" spans="1:2">
      <c r="A486" t="s">
        <v>1183</v>
      </c>
      <c r="B486" s="35">
        <f>SUMIF(数据!F:F,集中度!A486,数据!I:I)</f>
        <v>20084000</v>
      </c>
    </row>
    <row r="487" spans="1:2">
      <c r="A487" t="s">
        <v>1179</v>
      </c>
      <c r="B487" s="35">
        <f>SUMIF(数据!F:F,集中度!A487,数据!I:I)</f>
        <v>20074000</v>
      </c>
    </row>
    <row r="488" spans="1:2">
      <c r="A488" t="s">
        <v>1672</v>
      </c>
      <c r="B488" s="35">
        <f>SUMIF(数据!F:F,集中度!A488,数据!I:I)</f>
        <v>20067820</v>
      </c>
    </row>
    <row r="489" spans="1:2">
      <c r="A489" t="s">
        <v>1916</v>
      </c>
      <c r="B489" s="35">
        <f>SUMIF(数据!F:F,集中度!A489,数据!I:I)</f>
        <v>20055160</v>
      </c>
    </row>
    <row r="490" spans="1:2">
      <c r="A490" t="s">
        <v>4341</v>
      </c>
      <c r="B490" s="35">
        <f>SUMIF(数据!F:F,集中度!A490,数据!I:I)</f>
        <v>20044523.237697914</v>
      </c>
    </row>
    <row r="491" spans="1:2">
      <c r="A491" t="s">
        <v>971</v>
      </c>
      <c r="B491" s="35">
        <f>SUMIF(数据!F:F,集中度!A491,数据!I:I)</f>
        <v>20036000</v>
      </c>
    </row>
    <row r="492" spans="1:2">
      <c r="A492" t="s">
        <v>1922</v>
      </c>
      <c r="B492" s="35">
        <f>SUMIF(数据!F:F,集中度!A492,数据!I:I)</f>
        <v>20032410</v>
      </c>
    </row>
    <row r="493" spans="1:2">
      <c r="A493" t="s">
        <v>1920</v>
      </c>
      <c r="B493" s="35">
        <f>SUMIF(数据!F:F,集中度!A493,数据!I:I)</f>
        <v>20028700</v>
      </c>
    </row>
    <row r="494" spans="1:2">
      <c r="A494" t="s">
        <v>4115</v>
      </c>
      <c r="B494" s="35">
        <f>SUMIF(数据!F:F,集中度!A494,数据!I:I)</f>
        <v>20010000.000000004</v>
      </c>
    </row>
    <row r="495" spans="1:2">
      <c r="A495" t="s">
        <v>1503</v>
      </c>
      <c r="B495" s="35">
        <f>SUMIF(数据!F:F,集中度!A495,数据!I:I)</f>
        <v>20000149.170000002</v>
      </c>
    </row>
    <row r="496" spans="1:2">
      <c r="A496" t="s">
        <v>1440</v>
      </c>
      <c r="B496" s="35">
        <f>SUMIF(数据!F:F,集中度!A496,数据!I:I)</f>
        <v>19983340</v>
      </c>
    </row>
    <row r="497" spans="1:2">
      <c r="A497" t="s">
        <v>1889</v>
      </c>
      <c r="B497" s="35">
        <f>SUMIF(数据!F:F,集中度!A497,数据!I:I)</f>
        <v>19964580</v>
      </c>
    </row>
    <row r="498" spans="1:2">
      <c r="A498" t="s">
        <v>1436</v>
      </c>
      <c r="B498" s="35">
        <f>SUMIF(数据!F:F,集中度!A498,数据!I:I)</f>
        <v>19811160</v>
      </c>
    </row>
    <row r="499" spans="1:2">
      <c r="A499" t="s">
        <v>2006</v>
      </c>
      <c r="B499" s="35">
        <f>SUMIF(数据!F:F,集中度!A499,数据!I:I)</f>
        <v>19758924.899999999</v>
      </c>
    </row>
    <row r="500" spans="1:2">
      <c r="A500" t="s">
        <v>2622</v>
      </c>
      <c r="B500" s="35">
        <f>SUMIF(数据!F:F,集中度!A500,数据!I:I)</f>
        <v>19347132</v>
      </c>
    </row>
    <row r="501" spans="1:2">
      <c r="A501" t="s">
        <v>1545</v>
      </c>
      <c r="B501" s="35">
        <f>SUMIF(数据!F:F,集中度!A501,数据!I:I)</f>
        <v>19341234.619999994</v>
      </c>
    </row>
    <row r="502" spans="1:2">
      <c r="A502" t="s">
        <v>1432</v>
      </c>
      <c r="B502" s="35">
        <f>SUMIF(数据!F:F,集中度!A502,数据!I:I)</f>
        <v>19200740</v>
      </c>
    </row>
    <row r="503" spans="1:2">
      <c r="A503" t="s">
        <v>1093</v>
      </c>
      <c r="B503" s="35">
        <f>SUMIF(数据!F:F,集中度!A503,数据!I:I)</f>
        <v>18894332.390000001</v>
      </c>
    </row>
    <row r="504" spans="1:2">
      <c r="A504" t="s">
        <v>2318</v>
      </c>
      <c r="B504" s="35">
        <f>SUMIF(数据!F:F,集中度!A504,数据!I:I)</f>
        <v>18720491.622659713</v>
      </c>
    </row>
    <row r="505" spans="1:2">
      <c r="A505" t="s">
        <v>2680</v>
      </c>
      <c r="B505" s="35">
        <f>SUMIF(数据!F:F,集中度!A505,数据!I:I)</f>
        <v>18696441.600000001</v>
      </c>
    </row>
    <row r="506" spans="1:2">
      <c r="A506" t="s">
        <v>1587</v>
      </c>
      <c r="B506" s="35">
        <f>SUMIF(数据!F:F,集中度!A506,数据!I:I)</f>
        <v>18583744</v>
      </c>
    </row>
    <row r="507" spans="1:2">
      <c r="A507" t="s">
        <v>1581</v>
      </c>
      <c r="B507" s="35">
        <f>SUMIF(数据!F:F,集中度!A507,数据!I:I)</f>
        <v>18318400</v>
      </c>
    </row>
    <row r="508" spans="1:2">
      <c r="A508" t="s">
        <v>979</v>
      </c>
      <c r="B508" s="35">
        <f>SUMIF(数据!F:F,集中度!A508,数据!I:I)</f>
        <v>18147000</v>
      </c>
    </row>
    <row r="509" spans="1:2">
      <c r="A509" t="s">
        <v>1715</v>
      </c>
      <c r="B509" s="35">
        <f>SUMIF(数据!F:F,集中度!A509,数据!I:I)</f>
        <v>17360376</v>
      </c>
    </row>
    <row r="510" spans="1:2">
      <c r="A510" t="s">
        <v>684</v>
      </c>
      <c r="B510" s="35">
        <f>SUMIF(数据!F:F,集中度!A510,数据!I:I)</f>
        <v>17336747.809999999</v>
      </c>
    </row>
    <row r="511" spans="1:2">
      <c r="A511" t="s">
        <v>1496</v>
      </c>
      <c r="B511" s="35">
        <f>SUMIF(数据!F:F,集中度!A511,数据!I:I)</f>
        <v>17176460</v>
      </c>
    </row>
    <row r="512" spans="1:2">
      <c r="A512" t="s">
        <v>3053</v>
      </c>
      <c r="B512" s="35">
        <f>SUMIF(数据!F:F,集中度!A512,数据!I:I)</f>
        <v>16254312.380000001</v>
      </c>
    </row>
    <row r="513" spans="1:2">
      <c r="A513" t="s">
        <v>1271</v>
      </c>
      <c r="B513" s="35">
        <f>SUMIF(数据!F:F,集中度!A513,数据!I:I)</f>
        <v>15876408.060000001</v>
      </c>
    </row>
    <row r="514" spans="1:2">
      <c r="A514" t="s">
        <v>2660</v>
      </c>
      <c r="B514" s="35">
        <f>SUMIF(数据!F:F,集中度!A514,数据!I:I)</f>
        <v>15518858.85</v>
      </c>
    </row>
    <row r="515" spans="1:2">
      <c r="A515" t="s">
        <v>1912</v>
      </c>
      <c r="B515" s="35">
        <f>SUMIF(数据!F:F,集中度!A515,数据!I:I)</f>
        <v>15374805</v>
      </c>
    </row>
    <row r="516" spans="1:2">
      <c r="A516" t="s">
        <v>3907</v>
      </c>
      <c r="B516" s="35">
        <f>SUMIF(数据!F:F,集中度!A516,数据!I:I)</f>
        <v>15306754</v>
      </c>
    </row>
    <row r="517" spans="1:2">
      <c r="A517" t="s">
        <v>1480</v>
      </c>
      <c r="B517" s="35">
        <f>SUMIF(数据!F:F,集中度!A517,数据!I:I)</f>
        <v>15019440</v>
      </c>
    </row>
    <row r="518" spans="1:2">
      <c r="A518" t="s">
        <v>1210</v>
      </c>
      <c r="B518" s="35">
        <f>SUMIF(数据!F:F,集中度!A518,数据!I:I)</f>
        <v>14995500</v>
      </c>
    </row>
    <row r="519" spans="1:2">
      <c r="A519" t="s">
        <v>2205</v>
      </c>
      <c r="B519" s="35">
        <f>SUMIF(数据!F:F,集中度!A519,数据!I:I)</f>
        <v>14852839</v>
      </c>
    </row>
    <row r="520" spans="1:2">
      <c r="A520" t="s">
        <v>1059</v>
      </c>
      <c r="B520" s="35">
        <f>SUMIF(数据!F:F,集中度!A520,数据!I:I)</f>
        <v>14827646.73</v>
      </c>
    </row>
    <row r="521" spans="1:2">
      <c r="A521" t="s">
        <v>677</v>
      </c>
      <c r="B521" s="35">
        <f>SUMIF(数据!F:F,集中度!A521,数据!I:I)</f>
        <v>14485515</v>
      </c>
    </row>
    <row r="522" spans="1:2">
      <c r="A522" t="s">
        <v>1873</v>
      </c>
      <c r="B522" s="35">
        <f>SUMIF(数据!F:F,集中度!A522,数据!I:I)</f>
        <v>14256480</v>
      </c>
    </row>
    <row r="523" spans="1:2">
      <c r="A523" t="s">
        <v>2785</v>
      </c>
      <c r="B523" s="35">
        <f>SUMIF(数据!F:F,集中度!A523,数据!I:I)</f>
        <v>14231240</v>
      </c>
    </row>
    <row r="524" spans="1:2">
      <c r="A524" t="s">
        <v>5917</v>
      </c>
      <c r="B524" s="35">
        <f>SUMIF(数据!F:F,集中度!A524,数据!I:I)</f>
        <v>14196090.229999993</v>
      </c>
    </row>
    <row r="525" spans="1:2">
      <c r="A525" t="s">
        <v>2212</v>
      </c>
      <c r="B525" s="35">
        <f>SUMIF(数据!F:F,集中度!A525,数据!I:I)</f>
        <v>14161467</v>
      </c>
    </row>
    <row r="526" spans="1:2">
      <c r="A526" t="s">
        <v>1144</v>
      </c>
      <c r="B526" s="35">
        <f>SUMIF(数据!F:F,集中度!A526,数据!I:I)</f>
        <v>14088570.57</v>
      </c>
    </row>
    <row r="527" spans="1:2">
      <c r="A527" t="s">
        <v>1011</v>
      </c>
      <c r="B527" s="35">
        <f>SUMIF(数据!F:F,集中度!A527,数据!I:I)</f>
        <v>13693079.42</v>
      </c>
    </row>
    <row r="528" spans="1:2">
      <c r="A528" t="s">
        <v>2437</v>
      </c>
      <c r="B528" s="35">
        <f>SUMIF(数据!F:F,集中度!A528,数据!I:I)</f>
        <v>13214185.92</v>
      </c>
    </row>
    <row r="529" spans="1:2">
      <c r="A529" t="s">
        <v>1991</v>
      </c>
      <c r="B529" s="35">
        <f>SUMIF(数据!F:F,集中度!A529,数据!I:I)</f>
        <v>13199010</v>
      </c>
    </row>
    <row r="530" spans="1:2">
      <c r="A530" t="s">
        <v>2334</v>
      </c>
      <c r="B530" s="35">
        <f>SUMIF(数据!F:F,集中度!A530,数据!I:I)</f>
        <v>13047613.043776095</v>
      </c>
    </row>
    <row r="531" spans="1:2">
      <c r="A531" t="s">
        <v>1818</v>
      </c>
      <c r="B531" s="35">
        <f>SUMIF(数据!F:F,集中度!A531,数据!I:I)</f>
        <v>12976800</v>
      </c>
    </row>
    <row r="532" spans="1:2">
      <c r="A532" t="s">
        <v>1100</v>
      </c>
      <c r="B532" s="35">
        <f>SUMIF(数据!F:F,集中度!A532,数据!I:I)</f>
        <v>12921418.98</v>
      </c>
    </row>
    <row r="533" spans="1:2">
      <c r="A533" t="s">
        <v>3646</v>
      </c>
      <c r="B533" s="35">
        <f>SUMIF(数据!F:F,集中度!A533,数据!I:I)</f>
        <v>12622932</v>
      </c>
    </row>
    <row r="534" spans="1:2">
      <c r="A534" t="s">
        <v>1103</v>
      </c>
      <c r="B534" s="35">
        <f>SUMIF(数据!F:F,集中度!A534,数据!I:I)</f>
        <v>12500875.32</v>
      </c>
    </row>
    <row r="535" spans="1:2">
      <c r="A535" t="s">
        <v>1106</v>
      </c>
      <c r="B535" s="35">
        <f>SUMIF(数据!F:F,集中度!A535,数据!I:I)</f>
        <v>12180648.9</v>
      </c>
    </row>
    <row r="536" spans="1:2">
      <c r="A536" t="s">
        <v>2227</v>
      </c>
      <c r="B536" s="35">
        <f>SUMIF(数据!F:F,集中度!A536,数据!I:I)</f>
        <v>12178036</v>
      </c>
    </row>
    <row r="537" spans="1:2">
      <c r="A537" t="s">
        <v>1613</v>
      </c>
      <c r="B537" s="35">
        <f>SUMIF(数据!F:F,集中度!A537,数据!I:I)</f>
        <v>12094344</v>
      </c>
    </row>
    <row r="538" spans="1:2">
      <c r="A538" t="s">
        <v>2215</v>
      </c>
      <c r="B538" s="35">
        <f>SUMIF(数据!F:F,集中度!A538,数据!I:I)</f>
        <v>12047302.16</v>
      </c>
    </row>
    <row r="539" spans="1:2">
      <c r="A539" t="s">
        <v>1966</v>
      </c>
      <c r="B539" s="35">
        <f>SUMIF(数据!F:F,集中度!A539,数据!I:I)</f>
        <v>11784542</v>
      </c>
    </row>
    <row r="540" spans="1:2">
      <c r="A540" t="s">
        <v>2223</v>
      </c>
      <c r="B540" s="35">
        <f>SUMIF(数据!F:F,集中度!A540,数据!I:I)</f>
        <v>11732237.4</v>
      </c>
    </row>
    <row r="541" spans="1:2">
      <c r="A541" t="s">
        <v>1047</v>
      </c>
      <c r="B541" s="35">
        <f>SUMIF(数据!F:F,集中度!A541,数据!I:I)</f>
        <v>11724412.449999999</v>
      </c>
    </row>
    <row r="542" spans="1:2">
      <c r="A542" t="s">
        <v>2233</v>
      </c>
      <c r="B542" s="35">
        <f>SUMIF(数据!F:F,集中度!A542,数据!I:I)</f>
        <v>11491358.4</v>
      </c>
    </row>
    <row r="543" spans="1:2">
      <c r="A543" t="s">
        <v>2643</v>
      </c>
      <c r="B543" s="35">
        <f>SUMIF(数据!F:F,集中度!A543,数据!I:I)</f>
        <v>11278872</v>
      </c>
    </row>
    <row r="544" spans="1:2">
      <c r="A544" t="s">
        <v>1993</v>
      </c>
      <c r="B544" s="35">
        <f>SUMIF(数据!F:F,集中度!A544,数据!I:I)</f>
        <v>11042767.609999999</v>
      </c>
    </row>
    <row r="545" spans="1:2">
      <c r="A545" t="s">
        <v>2583</v>
      </c>
      <c r="B545" s="35">
        <f>SUMIF(数据!F:F,集中度!A545,数据!I:I)</f>
        <v>10425660</v>
      </c>
    </row>
    <row r="546" spans="1:2">
      <c r="A546" t="s">
        <v>112</v>
      </c>
      <c r="B546" s="35">
        <f>SUMIF(数据!F:F,集中度!A546,数据!I:I)</f>
        <v>10422000</v>
      </c>
    </row>
    <row r="547" spans="1:2">
      <c r="A547" t="s">
        <v>985</v>
      </c>
      <c r="B547" s="35">
        <f>SUMIF(数据!F:F,集中度!A547,数据!I:I)</f>
        <v>10406000</v>
      </c>
    </row>
    <row r="548" spans="1:2">
      <c r="A548" t="s">
        <v>3599</v>
      </c>
      <c r="B548" s="35">
        <f>SUMIF(数据!F:F,集中度!A548,数据!I:I)</f>
        <v>10299285</v>
      </c>
    </row>
    <row r="549" spans="1:2">
      <c r="A549" t="s">
        <v>1171</v>
      </c>
      <c r="B549" s="35">
        <f>SUMIF(数据!F:F,集中度!A549,数据!I:I)</f>
        <v>10291000</v>
      </c>
    </row>
    <row r="550" spans="1:2">
      <c r="A550" t="s">
        <v>1934</v>
      </c>
      <c r="B550" s="35">
        <f>SUMIF(数据!F:F,集中度!A550,数据!I:I)</f>
        <v>10285760</v>
      </c>
    </row>
    <row r="551" spans="1:2">
      <c r="A551" t="s">
        <v>992</v>
      </c>
      <c r="B551" s="35">
        <f>SUMIF(数据!F:F,集中度!A551,数据!I:I)</f>
        <v>10263000</v>
      </c>
    </row>
    <row r="552" spans="1:2">
      <c r="A552" t="s">
        <v>1452</v>
      </c>
      <c r="B552" s="35">
        <f>SUMIF(数据!F:F,集中度!A552,数据!I:I)</f>
        <v>10255280</v>
      </c>
    </row>
    <row r="553" spans="1:2">
      <c r="A553" t="s">
        <v>1910</v>
      </c>
      <c r="B553" s="35">
        <f>SUMIF(数据!F:F,集中度!A553,数据!I:I)</f>
        <v>10239950</v>
      </c>
    </row>
    <row r="554" spans="1:2">
      <c r="A554" t="s">
        <v>996</v>
      </c>
      <c r="B554" s="35">
        <f>SUMIF(数据!F:F,集中度!A554,数据!I:I)</f>
        <v>10231000</v>
      </c>
    </row>
    <row r="555" spans="1:2">
      <c r="A555" t="s">
        <v>1401</v>
      </c>
      <c r="B555" s="35">
        <f>SUMIF(数据!F:F,集中度!A555,数据!I:I)</f>
        <v>10197440</v>
      </c>
    </row>
    <row r="556" spans="1:2">
      <c r="A556" t="s">
        <v>1004</v>
      </c>
      <c r="B556" s="35">
        <f>SUMIF(数据!F:F,集中度!A556,数据!I:I)</f>
        <v>10194000</v>
      </c>
    </row>
    <row r="557" spans="1:2">
      <c r="A557" t="s">
        <v>1892</v>
      </c>
      <c r="B557" s="35">
        <f>SUMIF(数据!F:F,集中度!A557,数据!I:I)</f>
        <v>10174750</v>
      </c>
    </row>
    <row r="558" spans="1:2">
      <c r="A558" t="s">
        <v>2008</v>
      </c>
      <c r="B558" s="35">
        <f>SUMIF(数据!F:F,集中度!A558,数据!I:I)</f>
        <v>10168670.520000001</v>
      </c>
    </row>
    <row r="559" spans="1:2">
      <c r="A559" t="s">
        <v>1163</v>
      </c>
      <c r="B559" s="35">
        <f>SUMIF(数据!F:F,集中度!A559,数据!I:I)</f>
        <v>10148000</v>
      </c>
    </row>
    <row r="560" spans="1:2">
      <c r="A560" t="s">
        <v>1055</v>
      </c>
      <c r="B560" s="35">
        <f>SUMIF(数据!F:F,集中度!A560,数据!I:I)</f>
        <v>10144785.6</v>
      </c>
    </row>
    <row r="561" spans="1:2">
      <c r="A561" t="s">
        <v>1878</v>
      </c>
      <c r="B561" s="35">
        <f>SUMIF(数据!F:F,集中度!A561,数据!I:I)</f>
        <v>10129380</v>
      </c>
    </row>
    <row r="562" spans="1:2">
      <c r="A562" t="s">
        <v>1015</v>
      </c>
      <c r="B562" s="35">
        <f>SUMIF(数据!F:F,集中度!A562,数据!I:I)</f>
        <v>10122000</v>
      </c>
    </row>
    <row r="563" spans="1:2">
      <c r="A563" t="s">
        <v>1244</v>
      </c>
      <c r="B563" s="35">
        <f>SUMIF(数据!F:F,集中度!A563,数据!I:I)</f>
        <v>10109000</v>
      </c>
    </row>
    <row r="564" spans="1:2">
      <c r="A564" t="s">
        <v>1378</v>
      </c>
      <c r="B564" s="35">
        <f>SUMIF(数据!F:F,集中度!A564,数据!I:I)</f>
        <v>10103370</v>
      </c>
    </row>
    <row r="565" spans="1:2">
      <c r="A565" t="s">
        <v>1905</v>
      </c>
      <c r="B565" s="35">
        <f>SUMIF(数据!F:F,集中度!A565,数据!I:I)</f>
        <v>10098100</v>
      </c>
    </row>
    <row r="566" spans="1:2">
      <c r="A566" t="s">
        <v>1867</v>
      </c>
      <c r="B566" s="35">
        <f>SUMIF(数据!F:F,集中度!A566,数据!I:I)</f>
        <v>10095230</v>
      </c>
    </row>
    <row r="567" spans="1:2">
      <c r="A567" t="s">
        <v>1019</v>
      </c>
      <c r="B567" s="35">
        <f>SUMIF(数据!F:F,集中度!A567,数据!I:I)</f>
        <v>10087000</v>
      </c>
    </row>
    <row r="568" spans="1:2">
      <c r="A568" t="s">
        <v>1023</v>
      </c>
      <c r="B568" s="35">
        <f>SUMIF(数据!F:F,集中度!A568,数据!I:I)</f>
        <v>10074000</v>
      </c>
    </row>
    <row r="569" spans="1:2">
      <c r="A569" t="s">
        <v>1027</v>
      </c>
      <c r="B569" s="35">
        <f>SUMIF(数据!F:F,集中度!A569,数据!I:I)</f>
        <v>10068000</v>
      </c>
    </row>
    <row r="570" spans="1:2">
      <c r="A570" t="s">
        <v>1428</v>
      </c>
      <c r="B570" s="35">
        <f>SUMIF(数据!F:F,集中度!A570,数据!I:I)</f>
        <v>10061780</v>
      </c>
    </row>
    <row r="571" spans="1:2">
      <c r="A571" t="s">
        <v>1187</v>
      </c>
      <c r="B571" s="35">
        <f>SUMIF(数据!F:F,集中度!A571,数据!I:I)</f>
        <v>10056000</v>
      </c>
    </row>
    <row r="572" spans="1:2">
      <c r="A572" t="s">
        <v>1191</v>
      </c>
      <c r="B572" s="35">
        <f>SUMIF(数据!F:F,集中度!A572,数据!I:I)</f>
        <v>10052000</v>
      </c>
    </row>
    <row r="573" spans="1:2">
      <c r="A573" t="s">
        <v>1887</v>
      </c>
      <c r="B573" s="35">
        <f>SUMIF(数据!F:F,集中度!A573,数据!I:I)</f>
        <v>10051470</v>
      </c>
    </row>
    <row r="574" spans="1:2">
      <c r="A574" t="s">
        <v>4479</v>
      </c>
      <c r="B574" s="35">
        <f>SUMIF(数据!F:F,集中度!A574,数据!I:I)</f>
        <v>10051000</v>
      </c>
    </row>
    <row r="575" spans="1:2">
      <c r="A575" t="s">
        <v>1901</v>
      </c>
      <c r="B575" s="35">
        <f>SUMIF(数据!F:F,集中度!A575,数据!I:I)</f>
        <v>10043500</v>
      </c>
    </row>
    <row r="576" spans="1:2">
      <c r="A576" t="s">
        <v>1031</v>
      </c>
      <c r="B576" s="35">
        <f>SUMIF(数据!F:F,集中度!A576,数据!I:I)</f>
        <v>10014000</v>
      </c>
    </row>
    <row r="577" spans="1:2">
      <c r="A577" t="s">
        <v>1918</v>
      </c>
      <c r="B577" s="35">
        <f>SUMIF(数据!F:F,集中度!A577,数据!I:I)</f>
        <v>10013970</v>
      </c>
    </row>
    <row r="578" spans="1:2">
      <c r="A578" t="s">
        <v>3044</v>
      </c>
      <c r="B578" s="35">
        <f>SUMIF(数据!F:F,集中度!A578,数据!I:I)</f>
        <v>10011763.640000001</v>
      </c>
    </row>
    <row r="579" spans="1:2">
      <c r="A579" t="s">
        <v>1924</v>
      </c>
      <c r="B579" s="35">
        <f>SUMIF(数据!F:F,集中度!A579,数据!I:I)</f>
        <v>10000270</v>
      </c>
    </row>
    <row r="580" spans="1:2">
      <c r="A580" t="s">
        <v>1417</v>
      </c>
      <c r="B580" s="35">
        <f>SUMIF(数据!F:F,集中度!A580,数据!I:I)</f>
        <v>10000100</v>
      </c>
    </row>
    <row r="581" spans="1:2">
      <c r="A581" t="s">
        <v>1035</v>
      </c>
      <c r="B581" s="35">
        <f>SUMIF(数据!F:F,集中度!A581,数据!I:I)</f>
        <v>10000000</v>
      </c>
    </row>
    <row r="582" spans="1:2">
      <c r="A582" t="s">
        <v>5134</v>
      </c>
      <c r="B582" s="35">
        <f>SUMIF(数据!F:F,集中度!A582,数据!I:I)</f>
        <v>9996000</v>
      </c>
    </row>
    <row r="583" spans="1:2">
      <c r="A583" t="s">
        <v>2908</v>
      </c>
      <c r="B583" s="35">
        <f>SUMIF(数据!F:F,集中度!A583,数据!I:I)</f>
        <v>9956760</v>
      </c>
    </row>
    <row r="584" spans="1:2">
      <c r="A584" t="s">
        <v>1507</v>
      </c>
      <c r="B584" s="35">
        <f>SUMIF(数据!F:F,集中度!A584,数据!I:I)</f>
        <v>9943240</v>
      </c>
    </row>
    <row r="585" spans="1:2">
      <c r="A585" t="s">
        <v>4342</v>
      </c>
      <c r="B585" s="35">
        <f>SUMIF(数据!F:F,集中度!A585,数据!I:I)</f>
        <v>9921269.05938535</v>
      </c>
    </row>
    <row r="586" spans="1:2">
      <c r="A586" t="s">
        <v>1929</v>
      </c>
      <c r="B586" s="35">
        <f>SUMIF(数据!F:F,集中度!A586,数据!I:I)</f>
        <v>9598540</v>
      </c>
    </row>
    <row r="587" spans="1:2">
      <c r="A587" t="s">
        <v>1983</v>
      </c>
      <c r="B587" s="35">
        <f>SUMIF(数据!F:F,集中度!A587,数据!I:I)</f>
        <v>9592725</v>
      </c>
    </row>
    <row r="588" spans="1:2">
      <c r="A588" t="s">
        <v>2759</v>
      </c>
      <c r="B588" s="35">
        <f>SUMIF(数据!F:F,集中度!A588,数据!I:I)</f>
        <v>9352040</v>
      </c>
    </row>
    <row r="589" spans="1:2">
      <c r="A589" t="s">
        <v>2237</v>
      </c>
      <c r="B589" s="35">
        <f>SUMIF(数据!F:F,集中度!A589,数据!I:I)</f>
        <v>9340953.5999999996</v>
      </c>
    </row>
    <row r="590" spans="1:2">
      <c r="A590" t="s">
        <v>3729</v>
      </c>
      <c r="B590" s="35">
        <f>SUMIF(数据!F:F,集中度!A590,数据!I:I)</f>
        <v>9206978</v>
      </c>
    </row>
    <row r="591" spans="1:2">
      <c r="A591" t="s">
        <v>1156</v>
      </c>
      <c r="B591" s="35">
        <f>SUMIF(数据!F:F,集中度!A591,数据!I:I)</f>
        <v>9111600</v>
      </c>
    </row>
    <row r="592" spans="1:2">
      <c r="A592" t="s">
        <v>1732</v>
      </c>
      <c r="B592" s="35">
        <f>SUMIF(数据!F:F,集中度!A592,数据!I:I)</f>
        <v>9017898.75</v>
      </c>
    </row>
    <row r="593" spans="1:2">
      <c r="A593" t="s">
        <v>2533</v>
      </c>
      <c r="B593" s="35">
        <f>SUMIF(数据!F:F,集中度!A593,数据!I:I)</f>
        <v>8996624</v>
      </c>
    </row>
    <row r="594" spans="1:2">
      <c r="A594" t="s">
        <v>1729</v>
      </c>
      <c r="B594" s="35">
        <f>SUMIF(数据!F:F,集中度!A594,数据!I:I)</f>
        <v>8691014.2699999996</v>
      </c>
    </row>
    <row r="595" spans="1:2">
      <c r="A595" t="s">
        <v>2209</v>
      </c>
      <c r="B595" s="35">
        <f>SUMIF(数据!F:F,集中度!A595,数据!I:I)</f>
        <v>8372750</v>
      </c>
    </row>
    <row r="596" spans="1:2">
      <c r="A596" t="s">
        <v>1701</v>
      </c>
      <c r="B596" s="35">
        <f>SUMIF(数据!F:F,集中度!A596,数据!I:I)</f>
        <v>8262912</v>
      </c>
    </row>
    <row r="597" spans="1:2">
      <c r="A597" t="s">
        <v>2464</v>
      </c>
      <c r="B597" s="35">
        <f>SUMIF(数据!F:F,集中度!A597,数据!I:I)</f>
        <v>8256424</v>
      </c>
    </row>
    <row r="598" spans="1:2">
      <c r="A598" t="s">
        <v>2325</v>
      </c>
      <c r="B598" s="35">
        <f>SUMIF(数据!F:F,集中度!A598,数据!I:I)</f>
        <v>7968914.626445747</v>
      </c>
    </row>
    <row r="599" spans="1:2">
      <c r="A599" t="s">
        <v>4013</v>
      </c>
      <c r="B599" s="35">
        <f>SUMIF(数据!F:F,集中度!A599,数据!I:I)</f>
        <v>7808361.6000000006</v>
      </c>
    </row>
    <row r="600" spans="1:2">
      <c r="A600" t="s">
        <v>4272</v>
      </c>
      <c r="B600" s="35">
        <f>SUMIF(数据!F:F,集中度!A600,数据!I:I)</f>
        <v>7339668</v>
      </c>
    </row>
    <row r="601" spans="1:2">
      <c r="A601" t="s">
        <v>3056</v>
      </c>
      <c r="B601" s="35">
        <f>SUMIF(数据!F:F,集中度!A601,数据!I:I)</f>
        <v>7276688</v>
      </c>
    </row>
    <row r="602" spans="1:2">
      <c r="A602" t="s">
        <v>2207</v>
      </c>
      <c r="B602" s="35">
        <f>SUMIF(数据!F:F,集中度!A602,数据!I:I)</f>
        <v>7107612</v>
      </c>
    </row>
    <row r="603" spans="1:2">
      <c r="A603" t="s">
        <v>3614</v>
      </c>
      <c r="B603" s="35">
        <f>SUMIF(数据!F:F,集中度!A603,数据!I:I)</f>
        <v>7029115.4000000004</v>
      </c>
    </row>
    <row r="604" spans="1:2">
      <c r="A604" t="s">
        <v>1548</v>
      </c>
      <c r="B604" s="35">
        <f>SUMIF(数据!F:F,集中度!A604,数据!I:I)</f>
        <v>6702080</v>
      </c>
    </row>
    <row r="605" spans="1:2">
      <c r="A605" t="s">
        <v>2502</v>
      </c>
      <c r="B605" s="35">
        <f>SUMIF(数据!F:F,集中度!A605,数据!I:I)</f>
        <v>6579903</v>
      </c>
    </row>
    <row r="606" spans="1:2">
      <c r="A606" t="s">
        <v>2607</v>
      </c>
      <c r="B606" s="35">
        <f>SUMIF(数据!F:F,集中度!A606,数据!I:I)</f>
        <v>6329830</v>
      </c>
    </row>
    <row r="607" spans="1:2">
      <c r="A607" t="s">
        <v>1978</v>
      </c>
      <c r="B607" s="35">
        <f>SUMIF(数据!F:F,集中度!A607,数据!I:I)</f>
        <v>6301916.5800000001</v>
      </c>
    </row>
    <row r="608" spans="1:2">
      <c r="A608" t="s">
        <v>1590</v>
      </c>
      <c r="B608" s="35">
        <f>SUMIF(数据!F:F,集中度!A608,数据!I:I)</f>
        <v>6217243.2000000002</v>
      </c>
    </row>
    <row r="609" spans="1:2">
      <c r="A609" t="s">
        <v>1865</v>
      </c>
      <c r="B609" s="35">
        <f>SUMIF(数据!F:F,集中度!A609,数据!I:I)</f>
        <v>6060630</v>
      </c>
    </row>
    <row r="610" spans="1:2">
      <c r="A610" t="s">
        <v>1039</v>
      </c>
      <c r="B610" s="35">
        <f>SUMIF(数据!F:F,集中度!A610,数据!I:I)</f>
        <v>6054000</v>
      </c>
    </row>
    <row r="611" spans="1:2">
      <c r="A611" t="s">
        <v>255</v>
      </c>
      <c r="B611" s="35">
        <f>SUMIF(数据!F:F,集中度!A611,数据!I:I)</f>
        <v>6014000</v>
      </c>
    </row>
    <row r="612" spans="1:2">
      <c r="A612" t="s">
        <v>1914</v>
      </c>
      <c r="B612" s="35">
        <f>SUMIF(数据!F:F,集中度!A612,数据!I:I)</f>
        <v>6003300</v>
      </c>
    </row>
    <row r="613" spans="1:2">
      <c r="A613" t="s">
        <v>2683</v>
      </c>
      <c r="B613" s="35">
        <f>SUMIF(数据!F:F,集中度!A613,数据!I:I)</f>
        <v>5829384</v>
      </c>
    </row>
    <row r="614" spans="1:2">
      <c r="A614" t="s">
        <v>2229</v>
      </c>
      <c r="B614" s="35">
        <f>SUMIF(数据!F:F,集中度!A614,数据!I:I)</f>
        <v>5824810</v>
      </c>
    </row>
    <row r="615" spans="1:2">
      <c r="A615" t="s">
        <v>3923</v>
      </c>
      <c r="B615" s="35">
        <f>SUMIF(数据!F:F,集中度!A615,数据!I:I)</f>
        <v>5782152</v>
      </c>
    </row>
    <row r="616" spans="1:2">
      <c r="A616" t="s">
        <v>2613</v>
      </c>
      <c r="B616" s="35">
        <f>SUMIF(数据!F:F,集中度!A616,数据!I:I)</f>
        <v>5599223</v>
      </c>
    </row>
    <row r="617" spans="1:2">
      <c r="A617" t="s">
        <v>4273</v>
      </c>
      <c r="B617" s="35">
        <f>SUMIF(数据!F:F,集中度!A617,数据!I:I)</f>
        <v>5518800</v>
      </c>
    </row>
    <row r="618" spans="1:2">
      <c r="A618" t="s">
        <v>1464</v>
      </c>
      <c r="B618" s="35">
        <f>SUMIF(数据!F:F,集中度!A618,数据!I:I)</f>
        <v>5395099.6100000003</v>
      </c>
    </row>
    <row r="619" spans="1:2">
      <c r="A619" t="s">
        <v>1291</v>
      </c>
      <c r="B619" s="35">
        <f>SUMIF(数据!F:F,集中度!A619,数据!I:I)</f>
        <v>5207846.4000000004</v>
      </c>
    </row>
    <row r="620" spans="1:2">
      <c r="A620" t="s">
        <v>1283</v>
      </c>
      <c r="B620" s="35">
        <f>SUMIF(数据!F:F,集中度!A620,数据!I:I)</f>
        <v>5191060</v>
      </c>
    </row>
    <row r="621" spans="1:2">
      <c r="A621" t="s">
        <v>1120</v>
      </c>
      <c r="B621" s="35">
        <f>SUMIF(数据!F:F,集中度!A621,数据!I:I)</f>
        <v>5180785.8899999997</v>
      </c>
    </row>
    <row r="622" spans="1:2">
      <c r="A622" t="s">
        <v>1595</v>
      </c>
      <c r="B622" s="35">
        <f>SUMIF(数据!F:F,集中度!A622,数据!I:I)</f>
        <v>5177700</v>
      </c>
    </row>
    <row r="623" spans="1:2">
      <c r="A623" t="s">
        <v>1203</v>
      </c>
      <c r="B623" s="35">
        <f>SUMIF(数据!F:F,集中度!A623,数据!I:I)</f>
        <v>5098500</v>
      </c>
    </row>
    <row r="624" spans="1:2">
      <c r="A624" t="s">
        <v>2554</v>
      </c>
      <c r="B624" s="35">
        <f>SUMIF(数据!F:F,集中度!A624,数据!I:I)</f>
        <v>5073006</v>
      </c>
    </row>
    <row r="625" spans="1:2">
      <c r="A625" t="s">
        <v>1720</v>
      </c>
      <c r="B625" s="35">
        <f>SUMIF(数据!F:F,集中度!A625,数据!I:I)</f>
        <v>5027474.9000000004</v>
      </c>
    </row>
    <row r="626" spans="1:2">
      <c r="A626" t="s">
        <v>1476</v>
      </c>
      <c r="B626" s="35">
        <f>SUMIF(数据!F:F,集中度!A626,数据!I:I)</f>
        <v>5005874.21</v>
      </c>
    </row>
    <row r="627" spans="1:2">
      <c r="A627" t="s">
        <v>2906</v>
      </c>
      <c r="B627" s="35">
        <f>SUMIF(数据!F:F,集中度!A627,数据!I:I)</f>
        <v>4958570.5</v>
      </c>
    </row>
    <row r="628" spans="1:2">
      <c r="A628" t="s">
        <v>1598</v>
      </c>
      <c r="B628" s="35">
        <f>SUMIF(数据!F:F,集中度!A628,数据!I:I)</f>
        <v>4945000</v>
      </c>
    </row>
    <row r="629" spans="1:2">
      <c r="A629" t="s">
        <v>2342</v>
      </c>
      <c r="B629" s="35">
        <f>SUMIF(数据!F:F,集中度!A629,数据!I:I)</f>
        <v>4903389.5648906073</v>
      </c>
    </row>
    <row r="630" spans="1:2">
      <c r="A630" t="s">
        <v>2211</v>
      </c>
      <c r="B630" s="35">
        <f>SUMIF(数据!F:F,集中度!A630,数据!I:I)</f>
        <v>4873107</v>
      </c>
    </row>
    <row r="631" spans="1:2">
      <c r="A631" t="s">
        <v>1783</v>
      </c>
      <c r="B631" s="35">
        <f>SUMIF(数据!F:F,集中度!A631,数据!I:I)</f>
        <v>4771576.3199999984</v>
      </c>
    </row>
    <row r="632" spans="1:2">
      <c r="A632" t="s">
        <v>1126</v>
      </c>
      <c r="B632" s="35">
        <f>SUMIF(数据!F:F,集中度!A632,数据!I:I)</f>
        <v>4710207.8099999996</v>
      </c>
    </row>
    <row r="633" spans="1:2">
      <c r="A633" t="s">
        <v>2776</v>
      </c>
      <c r="B633" s="35">
        <f>SUMIF(数据!F:F,集中度!A633,数据!I:I)</f>
        <v>4649667</v>
      </c>
    </row>
    <row r="634" spans="1:2">
      <c r="A634" t="s">
        <v>1698</v>
      </c>
      <c r="B634" s="35">
        <f>SUMIF(数据!F:F,集中度!A634,数据!I:I)</f>
        <v>4565814</v>
      </c>
    </row>
    <row r="635" spans="1:2">
      <c r="A635" t="s">
        <v>2616</v>
      </c>
      <c r="B635" s="35">
        <f>SUMIF(数据!F:F,集中度!A635,数据!I:I)</f>
        <v>4398253.2</v>
      </c>
    </row>
    <row r="636" spans="1:2">
      <c r="A636" t="s">
        <v>3672</v>
      </c>
      <c r="B636" s="35">
        <f>SUMIF(数据!F:F,集中度!A636,数据!I:I)</f>
        <v>4348357.5</v>
      </c>
    </row>
    <row r="637" spans="1:2">
      <c r="A637" t="s">
        <v>2632</v>
      </c>
      <c r="B637" s="35">
        <f>SUMIF(数据!F:F,集中度!A637,数据!I:I)</f>
        <v>4279296</v>
      </c>
    </row>
    <row r="638" spans="1:2">
      <c r="A638" t="s">
        <v>4024</v>
      </c>
      <c r="B638" s="35">
        <f>SUMIF(数据!F:F,集中度!A638,数据!I:I)</f>
        <v>4231923.1500000004</v>
      </c>
    </row>
    <row r="639" spans="1:2">
      <c r="A639" t="s">
        <v>2598</v>
      </c>
      <c r="B639" s="35">
        <f>SUMIF(数据!F:F,集中度!A639,数据!I:I)</f>
        <v>4206915.72</v>
      </c>
    </row>
    <row r="640" spans="1:2">
      <c r="A640" t="s">
        <v>2476</v>
      </c>
      <c r="B640" s="35">
        <f>SUMIF(数据!F:F,集中度!A640,数据!I:I)</f>
        <v>4179950</v>
      </c>
    </row>
    <row r="641" spans="1:2">
      <c r="A641" t="s">
        <v>1960</v>
      </c>
      <c r="B641" s="35">
        <f>SUMIF(数据!F:F,集中度!A641,数据!I:I)</f>
        <v>4154400</v>
      </c>
    </row>
    <row r="642" spans="1:2">
      <c r="A642" t="s">
        <v>2707</v>
      </c>
      <c r="B642" s="35">
        <f>SUMIF(数据!F:F,集中度!A642,数据!I:I)</f>
        <v>4149031.15</v>
      </c>
    </row>
    <row r="643" spans="1:2">
      <c r="A643" t="s">
        <v>2943</v>
      </c>
      <c r="B643" s="35">
        <f>SUMIF(数据!F:F,集中度!A643,数据!I:I)</f>
        <v>4126290</v>
      </c>
    </row>
    <row r="644" spans="1:2">
      <c r="A644" t="s">
        <v>2225</v>
      </c>
      <c r="B644" s="35">
        <f>SUMIF(数据!F:F,集中度!A644,数据!I:I)</f>
        <v>4118557.56</v>
      </c>
    </row>
    <row r="645" spans="1:2">
      <c r="A645" t="s">
        <v>223</v>
      </c>
      <c r="B645" s="35">
        <f>SUMIF(数据!F:F,集中度!A645,数据!I:I)</f>
        <v>4087608.1907988596</v>
      </c>
    </row>
    <row r="646" spans="1:2">
      <c r="A646" t="s">
        <v>1131</v>
      </c>
      <c r="B646" s="35">
        <f>SUMIF(数据!F:F,集中度!A646,数据!I:I)</f>
        <v>4036206.06</v>
      </c>
    </row>
    <row r="647" spans="1:2">
      <c r="A647" t="s">
        <v>2235</v>
      </c>
      <c r="B647" s="35">
        <f>SUMIF(数据!F:F,集中度!A647,数据!I:I)</f>
        <v>4029920</v>
      </c>
    </row>
    <row r="648" spans="1:2">
      <c r="A648" t="s">
        <v>3580</v>
      </c>
      <c r="B648" s="35">
        <f>SUMIF(数据!F:F,集中度!A648,数据!I:I)</f>
        <v>3855432</v>
      </c>
    </row>
    <row r="649" spans="1:2">
      <c r="A649" t="s">
        <v>2646</v>
      </c>
      <c r="B649" s="35">
        <f>SUMIF(数据!F:F,集中度!A649,数据!I:I)</f>
        <v>3835400</v>
      </c>
    </row>
    <row r="650" spans="1:2">
      <c r="A650" t="s">
        <v>1071</v>
      </c>
      <c r="B650" s="35">
        <f>SUMIF(数据!F:F,集中度!A650,数据!I:I)</f>
        <v>3829795</v>
      </c>
    </row>
    <row r="651" spans="1:2">
      <c r="A651" t="s">
        <v>1723</v>
      </c>
      <c r="B651" s="35">
        <f>SUMIF(数据!F:F,集中度!A651,数据!I:I)</f>
        <v>3806400</v>
      </c>
    </row>
    <row r="652" spans="1:2">
      <c r="A652" t="s">
        <v>3132</v>
      </c>
      <c r="B652" s="35">
        <f>SUMIF(数据!F:F,集中度!A652,数据!I:I)</f>
        <v>3788769.5999999996</v>
      </c>
    </row>
    <row r="653" spans="1:2">
      <c r="A653" t="s">
        <v>4274</v>
      </c>
      <c r="B653" s="35">
        <f>SUMIF(数据!F:F,集中度!A653,数据!I:I)</f>
        <v>3693495</v>
      </c>
    </row>
    <row r="654" spans="1:2">
      <c r="A654" t="s">
        <v>2449</v>
      </c>
      <c r="B654" s="35">
        <f>SUMIF(数据!F:F,集中度!A654,数据!I:I)</f>
        <v>3688000</v>
      </c>
    </row>
    <row r="655" spans="1:2">
      <c r="A655" t="s">
        <v>2500</v>
      </c>
      <c r="B655" s="35">
        <f>SUMIF(数据!F:F,集中度!A655,数据!I:I)</f>
        <v>3654162</v>
      </c>
    </row>
    <row r="656" spans="1:2">
      <c r="A656" t="s">
        <v>3010</v>
      </c>
      <c r="B656" s="35">
        <f>SUMIF(数据!F:F,集中度!A656,数据!I:I)</f>
        <v>3542715</v>
      </c>
    </row>
    <row r="657" spans="1:2">
      <c r="A657" t="s">
        <v>2231</v>
      </c>
      <c r="B657" s="35">
        <f>SUMIF(数据!F:F,集中度!A657,数据!I:I)</f>
        <v>3503900</v>
      </c>
    </row>
    <row r="658" spans="1:2">
      <c r="A658" t="s">
        <v>2527</v>
      </c>
      <c r="B658" s="35">
        <f>SUMIF(数据!F:F,集中度!A658,数据!I:I)</f>
        <v>3436551</v>
      </c>
    </row>
    <row r="659" spans="1:2">
      <c r="A659" t="s">
        <v>2835</v>
      </c>
      <c r="B659" s="35">
        <f>SUMIF(数据!F:F,集中度!A659,数据!I:I)</f>
        <v>3433104</v>
      </c>
    </row>
    <row r="660" spans="1:2">
      <c r="A660" t="s">
        <v>3147</v>
      </c>
      <c r="B660" s="35">
        <f>SUMIF(数据!F:F,集中度!A660,数据!I:I)</f>
        <v>3365524</v>
      </c>
    </row>
    <row r="661" spans="1:2">
      <c r="A661" t="s">
        <v>2445</v>
      </c>
      <c r="B661" s="35">
        <f>SUMIF(数据!F:F,集中度!A661,数据!I:I)</f>
        <v>3353207</v>
      </c>
    </row>
    <row r="662" spans="1:2">
      <c r="A662" t="s">
        <v>1323</v>
      </c>
      <c r="B662" s="35">
        <f>SUMIF(数据!F:F,集中度!A662,数据!I:I)</f>
        <v>3308400</v>
      </c>
    </row>
    <row r="663" spans="1:2">
      <c r="A663" t="s">
        <v>2839</v>
      </c>
      <c r="B663" s="35">
        <f>SUMIF(数据!F:F,集中度!A663,数据!I:I)</f>
        <v>3252680</v>
      </c>
    </row>
    <row r="664" spans="1:2">
      <c r="A664" t="s">
        <v>2339</v>
      </c>
      <c r="B664" s="35">
        <f>SUMIF(数据!F:F,集中度!A664,数据!I:I)</f>
        <v>3247601.3291800064</v>
      </c>
    </row>
    <row r="665" spans="1:2">
      <c r="A665" t="s">
        <v>2625</v>
      </c>
      <c r="B665" s="35">
        <f>SUMIF(数据!F:F,集中度!A665,数据!I:I)</f>
        <v>3178728</v>
      </c>
    </row>
    <row r="666" spans="1:2">
      <c r="A666" t="s">
        <v>2714</v>
      </c>
      <c r="B666" s="35">
        <f>SUMIF(数据!F:F,集中度!A666,数据!I:I)</f>
        <v>3161328</v>
      </c>
    </row>
    <row r="667" spans="1:2">
      <c r="A667" t="s">
        <v>2873</v>
      </c>
      <c r="B667" s="35">
        <f>SUMIF(数据!F:F,集中度!A667,数据!I:I)</f>
        <v>3120024</v>
      </c>
    </row>
    <row r="668" spans="1:2">
      <c r="A668" t="s">
        <v>2217</v>
      </c>
      <c r="B668" s="35">
        <f>SUMIF(数据!F:F,集中度!A668,数据!I:I)</f>
        <v>3095316</v>
      </c>
    </row>
    <row r="669" spans="1:2">
      <c r="A669" t="s">
        <v>2467</v>
      </c>
      <c r="B669" s="35">
        <f>SUMIF(数据!F:F,集中度!A669,数据!I:I)</f>
        <v>3022137</v>
      </c>
    </row>
    <row r="670" spans="1:2">
      <c r="A670" t="s">
        <v>3063</v>
      </c>
      <c r="B670" s="35">
        <f>SUMIF(数据!F:F,集中度!A670,数据!I:I)</f>
        <v>2978155</v>
      </c>
    </row>
    <row r="671" spans="1:2">
      <c r="A671" t="s">
        <v>1655</v>
      </c>
      <c r="B671" s="35">
        <f>SUMIF(数据!F:F,集中度!A671,数据!I:I)</f>
        <v>2940296.2832950423</v>
      </c>
    </row>
    <row r="672" spans="1:2">
      <c r="A672" t="s">
        <v>1067</v>
      </c>
      <c r="B672" s="35">
        <f>SUMIF(数据!F:F,集中度!A672,数据!I:I)</f>
        <v>2885298.6</v>
      </c>
    </row>
    <row r="673" spans="1:2">
      <c r="A673" t="s">
        <v>2222</v>
      </c>
      <c r="B673" s="35">
        <f>SUMIF(数据!F:F,集中度!A673,数据!I:I)</f>
        <v>2873812.89</v>
      </c>
    </row>
    <row r="674" spans="1:2">
      <c r="A674" t="s">
        <v>3699</v>
      </c>
      <c r="B674" s="35">
        <f>SUMIF(数据!F:F,集中度!A674,数据!I:I)</f>
        <v>2871492</v>
      </c>
    </row>
    <row r="675" spans="1:2">
      <c r="A675" t="s">
        <v>2580</v>
      </c>
      <c r="B675" s="35">
        <f>SUMIF(数据!F:F,集中度!A675,数据!I:I)</f>
        <v>2860632</v>
      </c>
    </row>
    <row r="676" spans="1:2">
      <c r="A676" t="s">
        <v>2574</v>
      </c>
      <c r="B676" s="35">
        <f>SUMIF(数据!F:F,集中度!A676,数据!I:I)</f>
        <v>2839550</v>
      </c>
    </row>
    <row r="677" spans="1:2">
      <c r="A677" t="s">
        <v>1279</v>
      </c>
      <c r="B677" s="35">
        <f>SUMIF(数据!F:F,集中度!A677,数据!I:I)</f>
        <v>2827357</v>
      </c>
    </row>
    <row r="678" spans="1:2">
      <c r="A678" t="s">
        <v>3929</v>
      </c>
      <c r="B678" s="35">
        <f>SUMIF(数据!F:F,集中度!A678,数据!I:I)</f>
        <v>2827058.38</v>
      </c>
    </row>
    <row r="679" spans="1:2">
      <c r="A679" t="s">
        <v>3086</v>
      </c>
      <c r="B679" s="35">
        <f>SUMIF(数据!F:F,集中度!A679,数据!I:I)</f>
        <v>2782728</v>
      </c>
    </row>
    <row r="680" spans="1:2">
      <c r="A680" t="s">
        <v>3644</v>
      </c>
      <c r="B680" s="35">
        <f>SUMIF(数据!F:F,集中度!A680,数据!I:I)</f>
        <v>2707500</v>
      </c>
    </row>
    <row r="681" spans="1:2">
      <c r="A681" t="s">
        <v>3163</v>
      </c>
      <c r="B681" s="35">
        <f>SUMIF(数据!F:F,集中度!A681,数据!I:I)</f>
        <v>2705400</v>
      </c>
    </row>
    <row r="682" spans="1:2">
      <c r="A682" t="s">
        <v>2635</v>
      </c>
      <c r="B682" s="35">
        <f>SUMIF(数据!F:F,集中度!A682,数据!I:I)</f>
        <v>2696205</v>
      </c>
    </row>
    <row r="683" spans="1:2">
      <c r="A683" t="s">
        <v>3110</v>
      </c>
      <c r="B683" s="35">
        <f>SUMIF(数据!F:F,集中度!A683,数据!I:I)</f>
        <v>2691738</v>
      </c>
    </row>
    <row r="684" spans="1:2">
      <c r="A684" t="s">
        <v>2845</v>
      </c>
      <c r="B684" s="35">
        <f>SUMIF(数据!F:F,集中度!A684,数据!I:I)</f>
        <v>2664546</v>
      </c>
    </row>
    <row r="685" spans="1:2">
      <c r="A685" t="s">
        <v>2974</v>
      </c>
      <c r="B685" s="35">
        <f>SUMIF(数据!F:F,集中度!A685,数据!I:I)</f>
        <v>2662314</v>
      </c>
    </row>
    <row r="686" spans="1:2">
      <c r="A686" t="s">
        <v>2470</v>
      </c>
      <c r="B686" s="35">
        <f>SUMIF(数据!F:F,集中度!A686,数据!I:I)</f>
        <v>2661970</v>
      </c>
    </row>
    <row r="687" spans="1:2">
      <c r="A687" t="s">
        <v>2220</v>
      </c>
      <c r="B687" s="35">
        <f>SUMIF(数据!F:F,集中度!A687,数据!I:I)</f>
        <v>2598126.5700000003</v>
      </c>
    </row>
    <row r="688" spans="1:2">
      <c r="A688" t="s">
        <v>3073</v>
      </c>
      <c r="B688" s="35">
        <f>SUMIF(数据!F:F,集中度!A688,数据!I:I)</f>
        <v>2597413</v>
      </c>
    </row>
    <row r="689" spans="1:2">
      <c r="A689" t="s">
        <v>3004</v>
      </c>
      <c r="B689" s="35">
        <f>SUMIF(数据!F:F,集中度!A689,数据!I:I)</f>
        <v>2563920</v>
      </c>
    </row>
    <row r="690" spans="1:2">
      <c r="A690" t="s">
        <v>2595</v>
      </c>
      <c r="B690" s="35">
        <f>SUMIF(数据!F:F,集中度!A690,数据!I:I)</f>
        <v>2552648</v>
      </c>
    </row>
    <row r="691" spans="1:2">
      <c r="A691" t="s">
        <v>2497</v>
      </c>
      <c r="B691" s="35">
        <f>SUMIF(数据!F:F,集中度!A691,数据!I:I)</f>
        <v>2533723</v>
      </c>
    </row>
    <row r="692" spans="1:2">
      <c r="A692" t="s">
        <v>1815</v>
      </c>
      <c r="B692" s="35">
        <f>SUMIF(数据!F:F,集中度!A692,数据!I:I)</f>
        <v>2479800</v>
      </c>
    </row>
    <row r="693" spans="1:2">
      <c r="A693" t="s">
        <v>3041</v>
      </c>
      <c r="B693" s="35">
        <f>SUMIF(数据!F:F,集中度!A693,数据!I:I)</f>
        <v>2450142</v>
      </c>
    </row>
    <row r="694" spans="1:2">
      <c r="A694" t="s">
        <v>2674</v>
      </c>
      <c r="B694" s="35">
        <f>SUMIF(数据!F:F,集中度!A694,数据!I:I)</f>
        <v>2445300</v>
      </c>
    </row>
    <row r="695" spans="1:2">
      <c r="A695" t="s">
        <v>2425</v>
      </c>
      <c r="B695" s="35">
        <f>SUMIF(数据!F:F,集中度!A695,数据!I:I)</f>
        <v>2441425</v>
      </c>
    </row>
    <row r="696" spans="1:2">
      <c r="A696" t="s">
        <v>3656</v>
      </c>
      <c r="B696" s="35">
        <f>SUMIF(数据!F:F,集中度!A696,数据!I:I)</f>
        <v>2424852</v>
      </c>
    </row>
    <row r="697" spans="1:2">
      <c r="A697" t="s">
        <v>2733</v>
      </c>
      <c r="B697" s="35">
        <f>SUMIF(数据!F:F,集中度!A697,数据!I:I)</f>
        <v>2405345</v>
      </c>
    </row>
    <row r="698" spans="1:2">
      <c r="A698" t="s">
        <v>3690</v>
      </c>
      <c r="B698" s="35">
        <f>SUMIF(数据!F:F,集中度!A698,数据!I:I)</f>
        <v>2394585</v>
      </c>
    </row>
    <row r="699" spans="1:2">
      <c r="A699" t="s">
        <v>2452</v>
      </c>
      <c r="B699" s="35">
        <f>SUMIF(数据!F:F,集中度!A699,数据!I:I)</f>
        <v>2390148</v>
      </c>
    </row>
    <row r="700" spans="1:2">
      <c r="A700" t="s">
        <v>2989</v>
      </c>
      <c r="B700" s="35">
        <f>SUMIF(数据!F:F,集中度!A700,数据!I:I)</f>
        <v>2377440</v>
      </c>
    </row>
    <row r="701" spans="1:2">
      <c r="A701" t="s">
        <v>2601</v>
      </c>
      <c r="B701" s="35">
        <f>SUMIF(数据!F:F,集中度!A701,数据!I:I)</f>
        <v>2365209</v>
      </c>
    </row>
    <row r="702" spans="1:2">
      <c r="A702" t="s">
        <v>3153</v>
      </c>
      <c r="B702" s="35">
        <f>SUMIF(数据!F:F,集中度!A702,数据!I:I)</f>
        <v>2336400</v>
      </c>
    </row>
    <row r="703" spans="1:2">
      <c r="A703" t="s">
        <v>3693</v>
      </c>
      <c r="B703" s="35">
        <f>SUMIF(数据!F:F,集中度!A703,数据!I:I)</f>
        <v>2330954.34</v>
      </c>
    </row>
    <row r="704" spans="1:2">
      <c r="A704" t="s">
        <v>2491</v>
      </c>
      <c r="B704" s="35">
        <f>SUMIF(数据!F:F,集中度!A704,数据!I:I)</f>
        <v>2311400</v>
      </c>
    </row>
    <row r="705" spans="1:2">
      <c r="A705" t="s">
        <v>2995</v>
      </c>
      <c r="B705" s="35">
        <f>SUMIF(数据!F:F,集中度!A705,数据!I:I)</f>
        <v>2305956</v>
      </c>
    </row>
    <row r="706" spans="1:2">
      <c r="A706" t="s">
        <v>2980</v>
      </c>
      <c r="B706" s="35">
        <f>SUMIF(数据!F:F,集中度!A706,数据!I:I)</f>
        <v>2269200</v>
      </c>
    </row>
    <row r="707" spans="1:2">
      <c r="A707" t="s">
        <v>2221</v>
      </c>
      <c r="B707" s="35">
        <f>SUMIF(数据!F:F,集中度!A707,数据!I:I)</f>
        <v>2267300</v>
      </c>
    </row>
    <row r="708" spans="1:2">
      <c r="A708" t="s">
        <v>2509</v>
      </c>
      <c r="B708" s="35">
        <f>SUMIF(数据!F:F,集中度!A708,数据!I:I)</f>
        <v>2265561</v>
      </c>
    </row>
    <row r="709" spans="1:2">
      <c r="A709" t="s">
        <v>2668</v>
      </c>
      <c r="B709" s="35">
        <f>SUMIF(数据!F:F,集中度!A709,数据!I:I)</f>
        <v>2255719.2000000002</v>
      </c>
    </row>
    <row r="710" spans="1:2">
      <c r="A710" t="s">
        <v>1335</v>
      </c>
      <c r="B710" s="35">
        <f>SUMIF(数据!F:F,集中度!A710,数据!I:I)</f>
        <v>2244600</v>
      </c>
    </row>
    <row r="711" spans="1:2">
      <c r="A711" t="s">
        <v>2479</v>
      </c>
      <c r="B711" s="35">
        <f>SUMIF(数据!F:F,集中度!A711,数据!I:I)</f>
        <v>2232970</v>
      </c>
    </row>
    <row r="712" spans="1:2">
      <c r="A712" t="s">
        <v>2433</v>
      </c>
      <c r="B712" s="35">
        <f>SUMIF(数据!F:F,集中度!A712,数据!I:I)</f>
        <v>2211250</v>
      </c>
    </row>
    <row r="713" spans="1:2">
      <c r="A713" t="s">
        <v>1980</v>
      </c>
      <c r="B713" s="35">
        <f>SUMIF(数据!F:F,集中度!A713,数据!I:I)</f>
        <v>2206481.7400000002</v>
      </c>
    </row>
    <row r="714" spans="1:2">
      <c r="A714" t="s">
        <v>3120</v>
      </c>
      <c r="B714" s="35">
        <f>SUMIF(数据!F:F,集中度!A714,数据!I:I)</f>
        <v>2203240</v>
      </c>
    </row>
    <row r="715" spans="1:2">
      <c r="A715" t="s">
        <v>2677</v>
      </c>
      <c r="B715" s="35">
        <f>SUMIF(数据!F:F,集中度!A715,数据!I:I)</f>
        <v>2203200</v>
      </c>
    </row>
    <row r="716" spans="1:2">
      <c r="A716" t="s">
        <v>2739</v>
      </c>
      <c r="B716" s="35">
        <f>SUMIF(数据!F:F,集中度!A716,数据!I:I)</f>
        <v>2200760.9000000004</v>
      </c>
    </row>
    <row r="717" spans="1:2">
      <c r="A717" t="s">
        <v>3550</v>
      </c>
      <c r="B717" s="35">
        <f>SUMIF(数据!F:F,集中度!A717,数据!I:I)</f>
        <v>2184497.1399999997</v>
      </c>
    </row>
    <row r="718" spans="1:2">
      <c r="A718" t="s">
        <v>2592</v>
      </c>
      <c r="B718" s="35">
        <f>SUMIF(数据!F:F,集中度!A718,数据!I:I)</f>
        <v>2168608</v>
      </c>
    </row>
    <row r="719" spans="1:2">
      <c r="A719" t="s">
        <v>2977</v>
      </c>
      <c r="B719" s="35">
        <f>SUMIF(数据!F:F,集中度!A719,数据!I:I)</f>
        <v>2134657</v>
      </c>
    </row>
    <row r="720" spans="1:2">
      <c r="A720" t="s">
        <v>2768</v>
      </c>
      <c r="B720" s="35">
        <f>SUMIF(数据!F:F,集中度!A720,数据!I:I)</f>
        <v>2124890</v>
      </c>
    </row>
    <row r="721" spans="1:2">
      <c r="A721" t="s">
        <v>2854</v>
      </c>
      <c r="B721" s="35">
        <f>SUMIF(数据!F:F,集中度!A721,数据!I:I)</f>
        <v>2121750</v>
      </c>
    </row>
    <row r="722" spans="1:2">
      <c r="A722" t="s">
        <v>2891</v>
      </c>
      <c r="B722" s="35">
        <f>SUMIF(数据!F:F,集中度!A722,数据!I:I)</f>
        <v>2114566</v>
      </c>
    </row>
    <row r="723" spans="1:2">
      <c r="A723" t="s">
        <v>2863</v>
      </c>
      <c r="B723" s="35">
        <f>SUMIF(数据!F:F,集中度!A723,数据!I:I)</f>
        <v>2102357</v>
      </c>
    </row>
    <row r="724" spans="1:2">
      <c r="A724" t="s">
        <v>3702</v>
      </c>
      <c r="B724" s="35">
        <f>SUMIF(数据!F:F,集中度!A724,数据!I:I)</f>
        <v>2097843</v>
      </c>
    </row>
    <row r="725" spans="1:2">
      <c r="A725" t="s">
        <v>3091</v>
      </c>
      <c r="B725" s="35">
        <f>SUMIF(数据!F:F,集中度!A725,数据!I:I)</f>
        <v>2091556</v>
      </c>
    </row>
    <row r="726" spans="1:2">
      <c r="A726" t="s">
        <v>2548</v>
      </c>
      <c r="B726" s="35">
        <f>SUMIF(数据!F:F,集中度!A726,数据!I:I)</f>
        <v>2074884</v>
      </c>
    </row>
    <row r="727" spans="1:2">
      <c r="A727" t="s">
        <v>3194</v>
      </c>
      <c r="B727" s="35">
        <f>SUMIF(数据!F:F,集中度!A727,数据!I:I)</f>
        <v>2058556.5</v>
      </c>
    </row>
    <row r="728" spans="1:2">
      <c r="A728" t="s">
        <v>2968</v>
      </c>
      <c r="B728" s="35">
        <f>SUMIF(数据!F:F,集中度!A728,数据!I:I)</f>
        <v>2049506</v>
      </c>
    </row>
    <row r="729" spans="1:2">
      <c r="A729" t="s">
        <v>3094</v>
      </c>
      <c r="B729" s="35">
        <f>SUMIF(数据!F:F,集中度!A729,数据!I:I)</f>
        <v>2047383</v>
      </c>
    </row>
    <row r="730" spans="1:2">
      <c r="A730" t="s">
        <v>2723</v>
      </c>
      <c r="B730" s="35">
        <f>SUMIF(数据!F:F,集中度!A730,数据!I:I)</f>
        <v>2043510</v>
      </c>
    </row>
    <row r="731" spans="1:2">
      <c r="A731" t="s">
        <v>3794</v>
      </c>
      <c r="B731" s="35">
        <f>SUMIF(数据!F:F,集中度!A731,数据!I:I)</f>
        <v>2023241</v>
      </c>
    </row>
    <row r="732" spans="1:2">
      <c r="A732" t="s">
        <v>2551</v>
      </c>
      <c r="B732" s="35">
        <f>SUMIF(数据!F:F,集中度!A732,数据!I:I)</f>
        <v>2023126</v>
      </c>
    </row>
    <row r="733" spans="1:2">
      <c r="A733" t="s">
        <v>2458</v>
      </c>
      <c r="B733" s="35">
        <f>SUMIF(数据!F:F,集中度!A733,数据!I:I)</f>
        <v>1985130</v>
      </c>
    </row>
    <row r="734" spans="1:2">
      <c r="A734" t="s">
        <v>2671</v>
      </c>
      <c r="B734" s="35">
        <f>SUMIF(数据!F:F,集中度!A734,数据!I:I)</f>
        <v>1971003</v>
      </c>
    </row>
    <row r="735" spans="1:2">
      <c r="A735" t="s">
        <v>2765</v>
      </c>
      <c r="B735" s="35">
        <f>SUMIF(数据!F:F,集中度!A735,数据!I:I)</f>
        <v>1950768</v>
      </c>
    </row>
    <row r="736" spans="1:2">
      <c r="A736" t="s">
        <v>2530</v>
      </c>
      <c r="B736" s="35">
        <f>SUMIF(数据!F:F,集中度!A736,数据!I:I)</f>
        <v>1939660</v>
      </c>
    </row>
    <row r="737" spans="1:2">
      <c r="A737" t="s">
        <v>3027</v>
      </c>
      <c r="B737" s="35">
        <f>SUMIF(数据!F:F,集中度!A737,数据!I:I)</f>
        <v>1886122</v>
      </c>
    </row>
    <row r="738" spans="1:2">
      <c r="A738" t="s">
        <v>1566</v>
      </c>
      <c r="B738" s="35">
        <f>SUMIF(数据!F:F,集中度!A738,数据!I:I)</f>
        <v>1881487.66</v>
      </c>
    </row>
    <row r="739" spans="1:2">
      <c r="A739" t="s">
        <v>2421</v>
      </c>
      <c r="B739" s="35">
        <f>SUMIF(数据!F:F,集中度!A739,数据!I:I)</f>
        <v>1880780</v>
      </c>
    </row>
    <row r="740" spans="1:2">
      <c r="A740" t="s">
        <v>3018</v>
      </c>
      <c r="B740" s="35">
        <f>SUMIF(数据!F:F,集中度!A740,数据!I:I)</f>
        <v>1879818.3599999999</v>
      </c>
    </row>
    <row r="741" spans="1:2">
      <c r="A741" t="s">
        <v>2954</v>
      </c>
      <c r="B741" s="35">
        <f>SUMIF(数据!F:F,集中度!A741,数据!I:I)</f>
        <v>1870055</v>
      </c>
    </row>
    <row r="742" spans="1:2">
      <c r="A742" t="s">
        <v>2992</v>
      </c>
      <c r="B742" s="35">
        <f>SUMIF(数据!F:F,集中度!A742,数据!I:I)</f>
        <v>1866655</v>
      </c>
    </row>
    <row r="743" spans="1:2">
      <c r="A743" t="s">
        <v>2717</v>
      </c>
      <c r="B743" s="35">
        <f>SUMIF(数据!F:F,集中度!A743,数据!I:I)</f>
        <v>1864159</v>
      </c>
    </row>
    <row r="744" spans="1:2">
      <c r="A744" t="s">
        <v>2505</v>
      </c>
      <c r="B744" s="35">
        <f>SUMIF(数据!F:F,集中度!A744,数据!I:I)</f>
        <v>1857240</v>
      </c>
    </row>
    <row r="745" spans="1:2">
      <c r="A745" t="s">
        <v>2851</v>
      </c>
      <c r="B745" s="35">
        <f>SUMIF(数据!F:F,集中度!A745,数据!I:I)</f>
        <v>1851268</v>
      </c>
    </row>
    <row r="746" spans="1:2">
      <c r="A746" t="s">
        <v>4275</v>
      </c>
      <c r="B746" s="35">
        <f>SUMIF(数据!F:F,集中度!A746,数据!I:I)</f>
        <v>1827450.9</v>
      </c>
    </row>
    <row r="747" spans="1:2">
      <c r="A747" t="s">
        <v>2986</v>
      </c>
      <c r="B747" s="35">
        <f>SUMIF(数据!F:F,集中度!A747,数据!I:I)</f>
        <v>1815550.8000000003</v>
      </c>
    </row>
    <row r="748" spans="1:2">
      <c r="A748" t="s">
        <v>4276</v>
      </c>
      <c r="B748" s="35">
        <f>SUMIF(数据!F:F,集中度!A748,数据!I:I)</f>
        <v>1809780</v>
      </c>
    </row>
    <row r="749" spans="1:2">
      <c r="A749" t="s">
        <v>2515</v>
      </c>
      <c r="B749" s="35">
        <f>SUMIF(数据!F:F,集中度!A749,数据!I:I)</f>
        <v>1801104</v>
      </c>
    </row>
    <row r="750" spans="1:2">
      <c r="A750" t="s">
        <v>2710</v>
      </c>
      <c r="B750" s="35">
        <f>SUMIF(数据!F:F,集中度!A750,数据!I:I)</f>
        <v>1788026</v>
      </c>
    </row>
    <row r="751" spans="1:2">
      <c r="A751" t="s">
        <v>2998</v>
      </c>
      <c r="B751" s="35">
        <f>SUMIF(数据!F:F,集中度!A751,数据!I:I)</f>
        <v>1778880</v>
      </c>
    </row>
    <row r="752" spans="1:2">
      <c r="A752" t="s">
        <v>3007</v>
      </c>
      <c r="B752" s="35">
        <f>SUMIF(数据!F:F,集中度!A752,数据!I:I)</f>
        <v>1765638</v>
      </c>
    </row>
    <row r="753" spans="1:2">
      <c r="A753" t="s">
        <v>2571</v>
      </c>
      <c r="B753" s="35">
        <f>SUMIF(数据!F:F,集中度!A753,数据!I:I)</f>
        <v>1753092</v>
      </c>
    </row>
    <row r="754" spans="1:2">
      <c r="A754" t="s">
        <v>2742</v>
      </c>
      <c r="B754" s="35">
        <f>SUMIF(数据!F:F,集中度!A754,数据!I:I)</f>
        <v>1742853</v>
      </c>
    </row>
    <row r="755" spans="1:2">
      <c r="A755" t="s">
        <v>3977</v>
      </c>
      <c r="B755" s="35">
        <f>SUMIF(数据!F:F,集中度!A755,数据!I:I)</f>
        <v>1742078.72</v>
      </c>
    </row>
    <row r="756" spans="1:2">
      <c r="A756" t="s">
        <v>5922</v>
      </c>
      <c r="B756" s="35">
        <f>SUMIF(数据!F:F,集中度!A756,数据!I:I)</f>
        <v>1730767.23</v>
      </c>
    </row>
    <row r="757" spans="1:2">
      <c r="A757" t="s">
        <v>3932</v>
      </c>
      <c r="B757" s="35">
        <f>SUMIF(数据!F:F,集中度!A757,数据!I:I)</f>
        <v>1722350</v>
      </c>
    </row>
    <row r="758" spans="1:2">
      <c r="A758" t="s">
        <v>2485</v>
      </c>
      <c r="B758" s="35">
        <f>SUMIF(数据!F:F,集中度!A758,数据!I:I)</f>
        <v>1714630</v>
      </c>
    </row>
    <row r="759" spans="1:2">
      <c r="A759" t="s">
        <v>3705</v>
      </c>
      <c r="B759" s="35">
        <f>SUMIF(数据!F:F,集中度!A759,数据!I:I)</f>
        <v>1706880</v>
      </c>
    </row>
    <row r="760" spans="1:2">
      <c r="A760" t="s">
        <v>2577</v>
      </c>
      <c r="B760" s="35">
        <f>SUMIF(数据!F:F,集中度!A760,数据!I:I)</f>
        <v>1706776</v>
      </c>
    </row>
    <row r="761" spans="1:2">
      <c r="A761" t="s">
        <v>2560</v>
      </c>
      <c r="B761" s="35">
        <f>SUMIF(数据!F:F,集中度!A761,数据!I:I)</f>
        <v>1705220</v>
      </c>
    </row>
    <row r="762" spans="1:2">
      <c r="A762" t="s">
        <v>2937</v>
      </c>
      <c r="B762" s="35">
        <f>SUMIF(数据!F:F,集中度!A762,数据!I:I)</f>
        <v>1704780</v>
      </c>
    </row>
    <row r="763" spans="1:2">
      <c r="A763" t="s">
        <v>3144</v>
      </c>
      <c r="B763" s="35">
        <f>SUMIF(数据!F:F,集中度!A763,数据!I:I)</f>
        <v>1699614</v>
      </c>
    </row>
    <row r="764" spans="1:2">
      <c r="A764" t="s">
        <v>2788</v>
      </c>
      <c r="B764" s="35">
        <f>SUMIF(数据!F:F,集中度!A764,数据!I:I)</f>
        <v>1695057</v>
      </c>
    </row>
    <row r="765" spans="1:2">
      <c r="A765" t="s">
        <v>3150</v>
      </c>
      <c r="B765" s="35">
        <f>SUMIF(数据!F:F,集中度!A765,数据!I:I)</f>
        <v>1682357.74</v>
      </c>
    </row>
    <row r="766" spans="1:2">
      <c r="A766" t="s">
        <v>2629</v>
      </c>
      <c r="B766" s="35">
        <f>SUMIF(数据!F:F,集中度!A766,数据!I:I)</f>
        <v>1680651</v>
      </c>
    </row>
    <row r="767" spans="1:2">
      <c r="A767" t="s">
        <v>3021</v>
      </c>
      <c r="B767" s="35">
        <f>SUMIF(数据!F:F,集中度!A767,数据!I:I)</f>
        <v>1665261</v>
      </c>
    </row>
    <row r="768" spans="1:2">
      <c r="A768" t="s">
        <v>2346</v>
      </c>
      <c r="B768" s="35">
        <f>SUMIF(数据!F:F,集中度!A768,数据!I:I)</f>
        <v>1631053.5263288443</v>
      </c>
    </row>
    <row r="769" spans="1:2">
      <c r="A769" t="s">
        <v>3571</v>
      </c>
      <c r="B769" s="35">
        <f>SUMIF(数据!F:F,集中度!A769,数据!I:I)</f>
        <v>1630396.95</v>
      </c>
    </row>
    <row r="770" spans="1:2">
      <c r="A770" t="s">
        <v>1616</v>
      </c>
      <c r="B770" s="35">
        <f>SUMIF(数据!F:F,集中度!A770,数据!I:I)</f>
        <v>1627637.9332001333</v>
      </c>
    </row>
    <row r="771" spans="1:2">
      <c r="A771" t="s">
        <v>2512</v>
      </c>
      <c r="B771" s="35">
        <f>SUMIF(数据!F:F,集中度!A771,数据!I:I)</f>
        <v>1625404</v>
      </c>
    </row>
    <row r="772" spans="1:2">
      <c r="A772" t="s">
        <v>2686</v>
      </c>
      <c r="B772" s="35">
        <f>SUMIF(数据!F:F,集中度!A772,数据!I:I)</f>
        <v>1617308</v>
      </c>
    </row>
    <row r="773" spans="1:2">
      <c r="A773" t="s">
        <v>2848</v>
      </c>
      <c r="B773" s="35">
        <f>SUMIF(数据!F:F,集中度!A773,数据!I:I)</f>
        <v>1613550</v>
      </c>
    </row>
    <row r="774" spans="1:2">
      <c r="A774" t="s">
        <v>2539</v>
      </c>
      <c r="B774" s="35">
        <f>SUMIF(数据!F:F,集中度!A774,数据!I:I)</f>
        <v>1606176</v>
      </c>
    </row>
    <row r="775" spans="1:2">
      <c r="A775" t="s">
        <v>2922</v>
      </c>
      <c r="B775" s="35">
        <f>SUMIF(数据!F:F,集中度!A775,数据!I:I)</f>
        <v>1602496</v>
      </c>
    </row>
    <row r="776" spans="1:2">
      <c r="A776" t="s">
        <v>3791</v>
      </c>
      <c r="B776" s="35">
        <f>SUMIF(数据!F:F,集中度!A776,数据!I:I)</f>
        <v>1600824.6</v>
      </c>
    </row>
    <row r="777" spans="1:2">
      <c r="A777" t="s">
        <v>2897</v>
      </c>
      <c r="B777" s="35">
        <f>SUMIF(数据!F:F,集中度!A777,数据!I:I)</f>
        <v>1596870</v>
      </c>
    </row>
    <row r="778" spans="1:2">
      <c r="A778" t="s">
        <v>3587</v>
      </c>
      <c r="B778" s="35">
        <f>SUMIF(数据!F:F,集中度!A778,数据!I:I)</f>
        <v>1595300</v>
      </c>
    </row>
    <row r="779" spans="1:2">
      <c r="A779" t="s">
        <v>3559</v>
      </c>
      <c r="B779" s="35">
        <f>SUMIF(数据!F:F,集中度!A779,数据!I:I)</f>
        <v>1578552</v>
      </c>
    </row>
    <row r="780" spans="1:2">
      <c r="A780" t="s">
        <v>2729</v>
      </c>
      <c r="B780" s="35">
        <f>SUMIF(数据!F:F,集中度!A780,数据!I:I)</f>
        <v>1570235</v>
      </c>
    </row>
    <row r="781" spans="1:2">
      <c r="A781" t="s">
        <v>3653</v>
      </c>
      <c r="B781" s="35">
        <f>SUMIF(数据!F:F,集中度!A781,数据!I:I)</f>
        <v>1569712</v>
      </c>
    </row>
    <row r="782" spans="1:2">
      <c r="A782" t="s">
        <v>3214</v>
      </c>
      <c r="B782" s="35">
        <f>SUMIF(数据!F:F,集中度!A782,数据!I:I)</f>
        <v>1557385</v>
      </c>
    </row>
    <row r="783" spans="1:2">
      <c r="A783" t="s">
        <v>2754</v>
      </c>
      <c r="B783" s="35">
        <f>SUMIF(数据!F:F,集中度!A783,数据!I:I)</f>
        <v>1554020</v>
      </c>
    </row>
    <row r="784" spans="1:2">
      <c r="A784" t="s">
        <v>2521</v>
      </c>
      <c r="B784" s="35">
        <f>SUMIF(数据!F:F,集中度!A784,数据!I:I)</f>
        <v>1546193</v>
      </c>
    </row>
    <row r="785" spans="1:2">
      <c r="A785" t="s">
        <v>2518</v>
      </c>
      <c r="B785" s="35">
        <f>SUMIF(数据!F:F,集中度!A785,数据!I:I)</f>
        <v>1544224</v>
      </c>
    </row>
    <row r="786" spans="1:2">
      <c r="A786" t="s">
        <v>2704</v>
      </c>
      <c r="B786" s="35">
        <f>SUMIF(数据!F:F,集中度!A786,数据!I:I)</f>
        <v>1528545</v>
      </c>
    </row>
    <row r="787" spans="1:2">
      <c r="A787" t="s">
        <v>2566</v>
      </c>
      <c r="B787" s="35">
        <f>SUMIF(数据!F:F,集中度!A787,数据!I:I)</f>
        <v>1528020</v>
      </c>
    </row>
    <row r="788" spans="1:2">
      <c r="A788" t="s">
        <v>2610</v>
      </c>
      <c r="B788" s="35">
        <f>SUMIF(数据!F:F,集中度!A788,数据!I:I)</f>
        <v>1523175</v>
      </c>
    </row>
    <row r="789" spans="1:2">
      <c r="A789" t="s">
        <v>2414</v>
      </c>
      <c r="B789" s="35">
        <f>SUMIF(数据!F:F,集中度!A789,数据!I:I)</f>
        <v>1521126</v>
      </c>
    </row>
    <row r="790" spans="1:2">
      <c r="A790" t="s">
        <v>2757</v>
      </c>
      <c r="B790" s="35">
        <f>SUMIF(数据!F:F,集中度!A790,数据!I:I)</f>
        <v>1518100</v>
      </c>
    </row>
    <row r="791" spans="1:2">
      <c r="A791" t="s">
        <v>2455</v>
      </c>
      <c r="B791" s="35">
        <f>SUMIF(数据!F:F,集中度!A791,数据!I:I)</f>
        <v>1508334</v>
      </c>
    </row>
    <row r="792" spans="1:2">
      <c r="A792" t="s">
        <v>2557</v>
      </c>
      <c r="B792" s="35">
        <f>SUMIF(数据!F:F,集中度!A792,数据!I:I)</f>
        <v>1505427</v>
      </c>
    </row>
    <row r="793" spans="1:2">
      <c r="A793" t="s">
        <v>3106</v>
      </c>
      <c r="B793" s="35">
        <f>SUMIF(数据!F:F,集中度!A793,数据!I:I)</f>
        <v>1502568</v>
      </c>
    </row>
    <row r="794" spans="1:2">
      <c r="A794" t="s">
        <v>2461</v>
      </c>
      <c r="B794" s="35">
        <f>SUMIF(数据!F:F,集中度!A794,数据!I:I)</f>
        <v>1499108</v>
      </c>
    </row>
    <row r="795" spans="1:2">
      <c r="A795" t="s">
        <v>2842</v>
      </c>
      <c r="B795" s="35">
        <f>SUMIF(数据!F:F,集中度!A795,数据!I:I)</f>
        <v>1491750</v>
      </c>
    </row>
    <row r="796" spans="1:2">
      <c r="A796" t="s">
        <v>2473</v>
      </c>
      <c r="B796" s="35">
        <f>SUMIF(数据!F:F,集中度!A796,数据!I:I)</f>
        <v>1475474</v>
      </c>
    </row>
    <row r="797" spans="1:2">
      <c r="A797" t="s">
        <v>2488</v>
      </c>
      <c r="B797" s="35">
        <f>SUMIF(数据!F:F,集中度!A797,数据!I:I)</f>
        <v>1475384</v>
      </c>
    </row>
    <row r="798" spans="1:2">
      <c r="A798" t="s">
        <v>3623</v>
      </c>
      <c r="B798" s="35">
        <f>SUMIF(数据!F:F,集中度!A798,数据!I:I)</f>
        <v>1470220</v>
      </c>
    </row>
    <row r="799" spans="1:2">
      <c r="A799" t="s">
        <v>1575</v>
      </c>
      <c r="B799" s="35">
        <f>SUMIF(数据!F:F,集中度!A799,数据!I:I)</f>
        <v>1462619.36</v>
      </c>
    </row>
    <row r="800" spans="1:2">
      <c r="A800" t="s">
        <v>2959</v>
      </c>
      <c r="B800" s="35">
        <f>SUMIF(数据!F:F,集中度!A800,数据!I:I)</f>
        <v>1461936</v>
      </c>
    </row>
    <row r="801" spans="1:2">
      <c r="A801" t="s">
        <v>2589</v>
      </c>
      <c r="B801" s="35">
        <f>SUMIF(数据!F:F,集中度!A801,数据!I:I)</f>
        <v>1440453</v>
      </c>
    </row>
    <row r="802" spans="1:2">
      <c r="A802" t="s">
        <v>2860</v>
      </c>
      <c r="B802" s="35">
        <f>SUMIF(数据!F:F,集中度!A802,数据!I:I)</f>
        <v>1440411</v>
      </c>
    </row>
    <row r="803" spans="1:2">
      <c r="A803" t="s">
        <v>2641</v>
      </c>
      <c r="B803" s="35">
        <f>SUMIF(数据!F:F,集中度!A803,数据!I:I)</f>
        <v>1437592</v>
      </c>
    </row>
    <row r="804" spans="1:2">
      <c r="A804" t="s">
        <v>3450</v>
      </c>
      <c r="B804" s="35">
        <f>SUMIF(数据!F:F,集中度!A804,数据!I:I)</f>
        <v>1429350.9</v>
      </c>
    </row>
    <row r="805" spans="1:2">
      <c r="A805" t="s">
        <v>3611</v>
      </c>
      <c r="B805" s="35">
        <f>SUMIF(数据!F:F,集中度!A805,数据!I:I)</f>
        <v>1417260</v>
      </c>
    </row>
    <row r="806" spans="1:2">
      <c r="A806" t="s">
        <v>3015</v>
      </c>
      <c r="B806" s="35">
        <f>SUMIF(数据!F:F,集中度!A806,数据!I:I)</f>
        <v>1409232</v>
      </c>
    </row>
    <row r="807" spans="1:2">
      <c r="A807" t="s">
        <v>2885</v>
      </c>
      <c r="B807" s="35">
        <f>SUMIF(数据!F:F,集中度!A807,数据!I:I)</f>
        <v>1407451</v>
      </c>
    </row>
    <row r="808" spans="1:2">
      <c r="A808" t="s">
        <v>2604</v>
      </c>
      <c r="B808" s="35">
        <f>SUMIF(数据!F:F,集中度!A808,数据!I:I)</f>
        <v>1406524</v>
      </c>
    </row>
    <row r="809" spans="1:2">
      <c r="A809" t="s">
        <v>2919</v>
      </c>
      <c r="B809" s="35">
        <f>SUMIF(数据!F:F,集中度!A809,数据!I:I)</f>
        <v>1394990</v>
      </c>
    </row>
    <row r="810" spans="1:2">
      <c r="A810" t="s">
        <v>2934</v>
      </c>
      <c r="B810" s="35">
        <f>SUMIF(数据!F:F,集中度!A810,数据!I:I)</f>
        <v>1387197</v>
      </c>
    </row>
    <row r="811" spans="1:2">
      <c r="A811" t="s">
        <v>2782</v>
      </c>
      <c r="B811" s="35">
        <f>SUMIF(数据!F:F,集中度!A811,数据!I:I)</f>
        <v>1370626</v>
      </c>
    </row>
    <row r="812" spans="1:2">
      <c r="A812" t="s">
        <v>3757</v>
      </c>
      <c r="B812" s="35">
        <f>SUMIF(数据!F:F,集中度!A812,数据!I:I)</f>
        <v>1363392</v>
      </c>
    </row>
    <row r="813" spans="1:2">
      <c r="A813" t="s">
        <v>2586</v>
      </c>
      <c r="B813" s="35">
        <f>SUMIF(数据!F:F,集中度!A813,数据!I:I)</f>
        <v>1355457</v>
      </c>
    </row>
    <row r="814" spans="1:2">
      <c r="A814" t="s">
        <v>2931</v>
      </c>
      <c r="B814" s="35">
        <f>SUMIF(数据!F:F,集中度!A814,数据!I:I)</f>
        <v>1339842</v>
      </c>
    </row>
    <row r="815" spans="1:2">
      <c r="A815" t="s">
        <v>1472</v>
      </c>
      <c r="B815" s="35">
        <f>SUMIF(数据!F:F,集中度!A815,数据!I:I)</f>
        <v>1326878.43</v>
      </c>
    </row>
    <row r="816" spans="1:2">
      <c r="A816" t="s">
        <v>2900</v>
      </c>
      <c r="B816" s="35">
        <f>SUMIF(数据!F:F,集中度!A816,数据!I:I)</f>
        <v>1324460</v>
      </c>
    </row>
    <row r="817" spans="1:2">
      <c r="A817" t="s">
        <v>2726</v>
      </c>
      <c r="B817" s="35">
        <f>SUMIF(数据!F:F,集中度!A817,数据!I:I)</f>
        <v>1323344</v>
      </c>
    </row>
    <row r="818" spans="1:2">
      <c r="A818" t="s">
        <v>2925</v>
      </c>
      <c r="B818" s="35">
        <f>SUMIF(数据!F:F,集中度!A818,数据!I:I)</f>
        <v>1321992</v>
      </c>
    </row>
    <row r="819" spans="1:2">
      <c r="A819" t="s">
        <v>2879</v>
      </c>
      <c r="B819" s="35">
        <f>SUMIF(数据!F:F,集中度!A819,数据!I:I)</f>
        <v>1316550</v>
      </c>
    </row>
    <row r="820" spans="1:2">
      <c r="A820" t="s">
        <v>3030</v>
      </c>
      <c r="B820" s="35">
        <f>SUMIF(数据!F:F,集中度!A820,数据!I:I)</f>
        <v>1301064</v>
      </c>
    </row>
    <row r="821" spans="1:2">
      <c r="A821" t="s">
        <v>2524</v>
      </c>
      <c r="B821" s="35">
        <f>SUMIF(数据!F:F,集中度!A821,数据!I:I)</f>
        <v>1289051</v>
      </c>
    </row>
    <row r="822" spans="1:2">
      <c r="A822" t="s">
        <v>2563</v>
      </c>
      <c r="B822" s="35">
        <f>SUMIF(数据!F:F,集中度!A822,数据!I:I)</f>
        <v>1282869</v>
      </c>
    </row>
    <row r="823" spans="1:2">
      <c r="A823" t="s">
        <v>3827</v>
      </c>
      <c r="B823" s="35">
        <f>SUMIF(数据!F:F,集中度!A823,数据!I:I)</f>
        <v>1280466</v>
      </c>
    </row>
    <row r="824" spans="1:2">
      <c r="A824" t="s">
        <v>3024</v>
      </c>
      <c r="B824" s="35">
        <f>SUMIF(数据!F:F,集中度!A824,数据!I:I)</f>
        <v>1276914</v>
      </c>
    </row>
    <row r="825" spans="1:2">
      <c r="A825" t="s">
        <v>3258</v>
      </c>
      <c r="B825" s="35">
        <f>SUMIF(数据!F:F,集中度!A825,数据!I:I)</f>
        <v>1272042</v>
      </c>
    </row>
    <row r="826" spans="1:2">
      <c r="A826" t="s">
        <v>2946</v>
      </c>
      <c r="B826" s="35">
        <f>SUMIF(数据!F:F,集中度!A826,数据!I:I)</f>
        <v>1253388</v>
      </c>
    </row>
    <row r="827" spans="1:2">
      <c r="A827" t="s">
        <v>2429</v>
      </c>
      <c r="B827" s="35">
        <f>SUMIF(数据!F:F,集中度!A827,数据!I:I)</f>
        <v>1243816</v>
      </c>
    </row>
    <row r="828" spans="1:2">
      <c r="A828" t="s">
        <v>2482</v>
      </c>
      <c r="B828" s="35">
        <f>SUMIF(数据!F:F,集中度!A828,数据!I:I)</f>
        <v>1241524</v>
      </c>
    </row>
    <row r="829" spans="1:2">
      <c r="A829" t="s">
        <v>2542</v>
      </c>
      <c r="B829" s="35">
        <f>SUMIF(数据!F:F,集中度!A829,数据!I:I)</f>
        <v>1231397</v>
      </c>
    </row>
    <row r="830" spans="1:2">
      <c r="A830" t="s">
        <v>3774</v>
      </c>
      <c r="B830" s="35">
        <f>SUMIF(数据!F:F,集中度!A830,数据!I:I)</f>
        <v>1230327</v>
      </c>
    </row>
    <row r="831" spans="1:2">
      <c r="A831" t="s">
        <v>3082</v>
      </c>
      <c r="B831" s="35">
        <f>SUMIF(数据!F:F,集中度!A831,数据!I:I)</f>
        <v>1227042</v>
      </c>
    </row>
    <row r="832" spans="1:2">
      <c r="A832" t="s">
        <v>3079</v>
      </c>
      <c r="B832" s="35">
        <f>SUMIF(数据!F:F,集中度!A832,数据!I:I)</f>
        <v>1195100</v>
      </c>
    </row>
    <row r="833" spans="1:2">
      <c r="A833" t="s">
        <v>2748</v>
      </c>
      <c r="B833" s="35">
        <f>SUMIF(数据!F:F,集中度!A833,数据!I:I)</f>
        <v>1183848</v>
      </c>
    </row>
    <row r="834" spans="1:2">
      <c r="A834" t="s">
        <v>3955</v>
      </c>
      <c r="B834" s="35">
        <f>SUMIF(数据!F:F,集中度!A834,数据!I:I)</f>
        <v>1167964.2</v>
      </c>
    </row>
    <row r="835" spans="1:2">
      <c r="A835" t="s">
        <v>3070</v>
      </c>
      <c r="B835" s="35">
        <f>SUMIF(数据!F:F,集中度!A835,数据!I:I)</f>
        <v>1167386</v>
      </c>
    </row>
    <row r="836" spans="1:2">
      <c r="A836" t="s">
        <v>3230</v>
      </c>
      <c r="B836" s="35">
        <f>SUMIF(数据!F:F,集中度!A836,数据!I:I)</f>
        <v>1165662</v>
      </c>
    </row>
    <row r="837" spans="1:2">
      <c r="A837" t="s">
        <v>2698</v>
      </c>
      <c r="B837" s="35">
        <f>SUMIF(数据!F:F,集中度!A837,数据!I:I)</f>
        <v>1164548</v>
      </c>
    </row>
    <row r="838" spans="1:2">
      <c r="A838" t="s">
        <v>2638</v>
      </c>
      <c r="B838" s="35">
        <f>SUMIF(数据!F:F,集中度!A838,数据!I:I)</f>
        <v>1160976</v>
      </c>
    </row>
    <row r="839" spans="1:2">
      <c r="A839" t="s">
        <v>5546</v>
      </c>
      <c r="B839" s="35">
        <f>SUMIF(数据!F:F,集中度!A839,数据!I:I)</f>
        <v>1159656</v>
      </c>
    </row>
    <row r="840" spans="1:2">
      <c r="A840" t="s">
        <v>2971</v>
      </c>
      <c r="B840" s="35">
        <f>SUMIF(数据!F:F,集中度!A840,数据!I:I)</f>
        <v>1156240</v>
      </c>
    </row>
    <row r="841" spans="1:2">
      <c r="A841" t="s">
        <v>2002</v>
      </c>
      <c r="B841" s="35">
        <f>SUMIF(数据!F:F,集中度!A841,数据!I:I)</f>
        <v>1154790</v>
      </c>
    </row>
    <row r="842" spans="1:2">
      <c r="A842" t="s">
        <v>3583</v>
      </c>
      <c r="B842" s="35">
        <f>SUMIF(数据!F:F,集中度!A842,数据!I:I)</f>
        <v>1154175</v>
      </c>
    </row>
    <row r="843" spans="1:2">
      <c r="A843" t="s">
        <v>2736</v>
      </c>
      <c r="B843" s="35">
        <f>SUMIF(数据!F:F,集中度!A843,数据!I:I)</f>
        <v>1151172</v>
      </c>
    </row>
    <row r="844" spans="1:2">
      <c r="A844" t="s">
        <v>2689</v>
      </c>
      <c r="B844" s="35">
        <f>SUMIF(数据!F:F,集中度!A844,数据!I:I)</f>
        <v>1149960</v>
      </c>
    </row>
    <row r="845" spans="1:2">
      <c r="A845" t="s">
        <v>3602</v>
      </c>
      <c r="B845" s="35">
        <f>SUMIF(数据!F:F,集中度!A845,数据!I:I)</f>
        <v>1147619</v>
      </c>
    </row>
    <row r="846" spans="1:2">
      <c r="A846" t="s">
        <v>3227</v>
      </c>
      <c r="B846" s="35">
        <f>SUMIF(数据!F:F,集中度!A846,数据!I:I)</f>
        <v>1120000</v>
      </c>
    </row>
    <row r="847" spans="1:2">
      <c r="A847" t="s">
        <v>3001</v>
      </c>
      <c r="B847" s="35">
        <f>SUMIF(数据!F:F,集中度!A847,数据!I:I)</f>
        <v>1116744</v>
      </c>
    </row>
    <row r="848" spans="1:2">
      <c r="A848" t="s">
        <v>2692</v>
      </c>
      <c r="B848" s="35">
        <f>SUMIF(数据!F:F,集中度!A848,数据!I:I)</f>
        <v>1116000</v>
      </c>
    </row>
    <row r="849" spans="1:2">
      <c r="A849" t="s">
        <v>1997</v>
      </c>
      <c r="B849" s="35">
        <f>SUMIF(数据!F:F,集中度!A849,数据!I:I)</f>
        <v>1114180</v>
      </c>
    </row>
    <row r="850" spans="1:2">
      <c r="A850" t="s">
        <v>3135</v>
      </c>
      <c r="B850" s="35">
        <f>SUMIF(数据!F:F,集中度!A850,数据!I:I)</f>
        <v>1112650</v>
      </c>
    </row>
    <row r="851" spans="1:2">
      <c r="A851" t="s">
        <v>2876</v>
      </c>
      <c r="B851" s="35">
        <f>SUMIF(数据!F:F,集中度!A851,数据!I:I)</f>
        <v>1107841</v>
      </c>
    </row>
    <row r="852" spans="1:2">
      <c r="A852" t="s">
        <v>3848</v>
      </c>
      <c r="B852" s="35">
        <f>SUMIF(数据!F:F,集中度!A852,数据!I:I)</f>
        <v>1102860</v>
      </c>
    </row>
    <row r="853" spans="1:2">
      <c r="A853" t="s">
        <v>3206</v>
      </c>
      <c r="B853" s="35">
        <f>SUMIF(数据!F:F,集中度!A853,数据!I:I)</f>
        <v>1095640</v>
      </c>
    </row>
    <row r="854" spans="1:2">
      <c r="A854" t="s">
        <v>2928</v>
      </c>
      <c r="B854" s="35">
        <f>SUMIF(数据!F:F,集中度!A854,数据!I:I)</f>
        <v>1076801</v>
      </c>
    </row>
    <row r="855" spans="1:2">
      <c r="A855" t="s">
        <v>3060</v>
      </c>
      <c r="B855" s="35">
        <f>SUMIF(数据!F:F,集中度!A855,数据!I:I)</f>
        <v>1068596</v>
      </c>
    </row>
    <row r="856" spans="1:2">
      <c r="A856" t="s">
        <v>3126</v>
      </c>
      <c r="B856" s="35">
        <f>SUMIF(数据!F:F,集中度!A856,数据!I:I)</f>
        <v>1065537</v>
      </c>
    </row>
    <row r="857" spans="1:2">
      <c r="A857" t="s">
        <v>2652</v>
      </c>
      <c r="B857" s="35">
        <f>SUMIF(数据!F:F,集中度!A857,数据!I:I)</f>
        <v>1063026</v>
      </c>
    </row>
    <row r="858" spans="1:2">
      <c r="A858" t="s">
        <v>2962</v>
      </c>
      <c r="B858" s="35">
        <f>SUMIF(数据!F:F,集中度!A858,数据!I:I)</f>
        <v>1058960</v>
      </c>
    </row>
    <row r="859" spans="1:2">
      <c r="A859" t="s">
        <v>3156</v>
      </c>
      <c r="B859" s="35">
        <f>SUMIF(数据!F:F,集中度!A859,数据!I:I)</f>
        <v>1058145</v>
      </c>
    </row>
    <row r="860" spans="1:2">
      <c r="A860" t="s">
        <v>3805</v>
      </c>
      <c r="B860" s="35">
        <f>SUMIF(数据!F:F,集中度!A860,数据!I:I)</f>
        <v>1044095.6000000001</v>
      </c>
    </row>
    <row r="861" spans="1:2">
      <c r="A861" t="s">
        <v>3033</v>
      </c>
      <c r="B861" s="35">
        <f>SUMIF(数据!F:F,集中度!A861,数据!I:I)</f>
        <v>1040400</v>
      </c>
    </row>
    <row r="862" spans="1:2">
      <c r="A862" t="s">
        <v>3123</v>
      </c>
      <c r="B862" s="35">
        <f>SUMIF(数据!F:F,集中度!A862,数据!I:I)</f>
        <v>1037322</v>
      </c>
    </row>
    <row r="863" spans="1:2">
      <c r="A863" t="s">
        <v>3114</v>
      </c>
      <c r="B863" s="35">
        <f>SUMIF(数据!F:F,集中度!A863,数据!I:I)</f>
        <v>1024608</v>
      </c>
    </row>
    <row r="864" spans="1:2">
      <c r="A864" t="s">
        <v>2965</v>
      </c>
      <c r="B864" s="35">
        <f>SUMIF(数据!F:F,集中度!A864,数据!I:I)</f>
        <v>1023069</v>
      </c>
    </row>
    <row r="865" spans="1:2">
      <c r="A865" t="s">
        <v>2882</v>
      </c>
      <c r="B865" s="35">
        <f>SUMIF(数据!F:F,集中度!A865,数据!I:I)</f>
        <v>1021636</v>
      </c>
    </row>
    <row r="866" spans="1:2">
      <c r="A866" t="s">
        <v>3129</v>
      </c>
      <c r="B866" s="35">
        <f>SUMIF(数据!F:F,集中度!A866,数据!I:I)</f>
        <v>1005400</v>
      </c>
    </row>
    <row r="867" spans="1:2">
      <c r="A867" t="s">
        <v>2720</v>
      </c>
      <c r="B867" s="35">
        <f>SUMIF(数据!F:F,集中度!A867,数据!I:I)</f>
        <v>1005048</v>
      </c>
    </row>
    <row r="868" spans="1:2">
      <c r="A868" t="s">
        <v>1970</v>
      </c>
      <c r="B868" s="35">
        <f>SUMIF(数据!F:F,集中度!A868,数据!I:I)</f>
        <v>994560</v>
      </c>
    </row>
    <row r="869" spans="1:2">
      <c r="A869" t="s">
        <v>2911</v>
      </c>
      <c r="B869" s="35">
        <f>SUMIF(数据!F:F,集中度!A869,数据!I:I)</f>
        <v>991990</v>
      </c>
    </row>
    <row r="870" spans="1:2">
      <c r="A870" t="s">
        <v>3138</v>
      </c>
      <c r="B870" s="35">
        <f>SUMIF(数据!F:F,集中度!A870,数据!I:I)</f>
        <v>984822</v>
      </c>
    </row>
    <row r="871" spans="1:2">
      <c r="A871" t="s">
        <v>2771</v>
      </c>
      <c r="B871" s="35">
        <f>SUMIF(数据!F:F,集中度!A871,数据!I:I)</f>
        <v>977543</v>
      </c>
    </row>
    <row r="872" spans="1:2">
      <c r="A872" t="s">
        <v>2751</v>
      </c>
      <c r="B872" s="35">
        <f>SUMIF(数据!F:F,集中度!A872,数据!I:I)</f>
        <v>973440</v>
      </c>
    </row>
    <row r="873" spans="1:2">
      <c r="A873" t="s">
        <v>5916</v>
      </c>
      <c r="B873" s="35">
        <f>SUMIF(数据!F:F,集中度!A873,数据!I:I)</f>
        <v>965433.38</v>
      </c>
    </row>
    <row r="874" spans="1:2">
      <c r="A874" t="s">
        <v>1075</v>
      </c>
      <c r="B874" s="35">
        <f>SUMIF(数据!F:F,集中度!A874,数据!I:I)</f>
        <v>962518</v>
      </c>
    </row>
    <row r="875" spans="1:2">
      <c r="A875" t="s">
        <v>3097</v>
      </c>
      <c r="B875" s="35">
        <f>SUMIF(数据!F:F,集中度!A875,数据!I:I)</f>
        <v>959616</v>
      </c>
    </row>
    <row r="876" spans="1:2">
      <c r="A876" t="s">
        <v>2940</v>
      </c>
      <c r="B876" s="35">
        <f>SUMIF(数据!F:F,集中度!A876,数据!I:I)</f>
        <v>957195</v>
      </c>
    </row>
    <row r="877" spans="1:2">
      <c r="A877" t="s">
        <v>3593</v>
      </c>
      <c r="B877" s="35">
        <f>SUMIF(数据!F:F,集中度!A877,数据!I:I)</f>
        <v>951065</v>
      </c>
    </row>
    <row r="878" spans="1:2">
      <c r="A878" t="s">
        <v>3749</v>
      </c>
      <c r="B878" s="35">
        <f>SUMIF(数据!F:F,集中度!A878,数据!I:I)</f>
        <v>927776</v>
      </c>
    </row>
    <row r="879" spans="1:2">
      <c r="A879" t="s">
        <v>2658</v>
      </c>
      <c r="B879" s="35">
        <f>SUMIF(数据!F:F,集中度!A879,数据!I:I)</f>
        <v>926640</v>
      </c>
    </row>
    <row r="880" spans="1:2">
      <c r="A880" t="s">
        <v>2695</v>
      </c>
      <c r="B880" s="35">
        <f>SUMIF(数据!F:F,集中度!A880,数据!I:I)</f>
        <v>920465</v>
      </c>
    </row>
    <row r="881" spans="1:2">
      <c r="A881" t="s">
        <v>3239</v>
      </c>
      <c r="B881" s="35">
        <f>SUMIF(数据!F:F,集中度!A881,数据!I:I)</f>
        <v>909230</v>
      </c>
    </row>
    <row r="882" spans="1:2">
      <c r="A882" t="s">
        <v>3577</v>
      </c>
      <c r="B882" s="35">
        <f>SUMIF(数据!F:F,集中度!A882,数据!I:I)</f>
        <v>902648.31999999995</v>
      </c>
    </row>
    <row r="883" spans="1:2">
      <c r="A883" t="s">
        <v>2888</v>
      </c>
      <c r="B883" s="35">
        <f>SUMIF(数据!F:F,集中度!A883,数据!I:I)</f>
        <v>902055</v>
      </c>
    </row>
    <row r="884" spans="1:2">
      <c r="A884" t="s">
        <v>3740</v>
      </c>
      <c r="B884" s="35">
        <f>SUMIF(数据!F:F,集中度!A884,数据!I:I)</f>
        <v>895906</v>
      </c>
    </row>
    <row r="885" spans="1:2">
      <c r="A885" t="s">
        <v>3708</v>
      </c>
      <c r="B885" s="35">
        <f>SUMIF(数据!F:F,集中度!A885,数据!I:I)</f>
        <v>889197</v>
      </c>
    </row>
    <row r="886" spans="1:2">
      <c r="A886" t="s">
        <v>3172</v>
      </c>
      <c r="B886" s="35">
        <f>SUMIF(数据!F:F,集中度!A886,数据!I:I)</f>
        <v>887592</v>
      </c>
    </row>
    <row r="887" spans="1:2">
      <c r="A887" t="s">
        <v>2869</v>
      </c>
      <c r="B887" s="35">
        <f>SUMIF(数据!F:F,集中度!A887,数据!I:I)</f>
        <v>886356</v>
      </c>
    </row>
    <row r="888" spans="1:2">
      <c r="A888" t="s">
        <v>2866</v>
      </c>
      <c r="B888" s="35">
        <f>SUMIF(数据!F:F,集中度!A888,数据!I:I)</f>
        <v>884306</v>
      </c>
    </row>
    <row r="889" spans="1:2">
      <c r="A889" t="s">
        <v>3630</v>
      </c>
      <c r="B889" s="35">
        <f>SUMIF(数据!F:F,集中度!A889,数据!I:I)</f>
        <v>882750</v>
      </c>
    </row>
    <row r="890" spans="1:2">
      <c r="A890" t="s">
        <v>3189</v>
      </c>
      <c r="B890" s="35">
        <f>SUMIF(数据!F:F,集中度!A890,数据!I:I)</f>
        <v>879840</v>
      </c>
    </row>
    <row r="891" spans="1:2">
      <c r="A891" t="s">
        <v>3100</v>
      </c>
      <c r="B891" s="35">
        <f>SUMIF(数据!F:F,集中度!A891,数据!I:I)</f>
        <v>874536</v>
      </c>
    </row>
    <row r="892" spans="1:2">
      <c r="A892" t="s">
        <v>3562</v>
      </c>
      <c r="B892" s="35">
        <f>SUMIF(数据!F:F,集中度!A892,数据!I:I)</f>
        <v>867867</v>
      </c>
    </row>
    <row r="893" spans="1:2">
      <c r="A893" t="s">
        <v>3242</v>
      </c>
      <c r="B893" s="35">
        <f>SUMIF(数据!F:F,集中度!A893,数据!I:I)</f>
        <v>860499.6</v>
      </c>
    </row>
    <row r="894" spans="1:2">
      <c r="A894" t="s">
        <v>3233</v>
      </c>
      <c r="B894" s="35">
        <f>SUMIF(数据!F:F,集中度!A894,数据!I:I)</f>
        <v>855750</v>
      </c>
    </row>
    <row r="895" spans="1:2">
      <c r="A895" t="s">
        <v>3685</v>
      </c>
      <c r="B895" s="35">
        <f>SUMIF(数据!F:F,集中度!A895,数据!I:I)</f>
        <v>842859</v>
      </c>
    </row>
    <row r="896" spans="1:2">
      <c r="A896" t="s">
        <v>3768</v>
      </c>
      <c r="B896" s="35">
        <f>SUMIF(数据!F:F,集中度!A896,数据!I:I)</f>
        <v>830134</v>
      </c>
    </row>
    <row r="897" spans="1:2">
      <c r="A897" t="s">
        <v>3636</v>
      </c>
      <c r="B897" s="35">
        <f>SUMIF(数据!F:F,集中度!A897,数据!I:I)</f>
        <v>826956</v>
      </c>
    </row>
    <row r="898" spans="1:2">
      <c r="A898" t="s">
        <v>3178</v>
      </c>
      <c r="B898" s="35">
        <f>SUMIF(数据!F:F,集中度!A898,数据!I:I)</f>
        <v>823680</v>
      </c>
    </row>
    <row r="899" spans="1:2">
      <c r="A899" t="s">
        <v>3255</v>
      </c>
      <c r="B899" s="35">
        <f>SUMIF(数据!F:F,集中度!A899,数据!I:I)</f>
        <v>818850</v>
      </c>
    </row>
    <row r="900" spans="1:2">
      <c r="A900" t="s">
        <v>3103</v>
      </c>
      <c r="B900" s="35">
        <f>SUMIF(数据!F:F,集中度!A900,数据!I:I)</f>
        <v>816816</v>
      </c>
    </row>
    <row r="901" spans="1:2">
      <c r="A901" t="s">
        <v>2857</v>
      </c>
      <c r="B901" s="35">
        <f>SUMIF(数据!F:F,集中度!A901,数据!I:I)</f>
        <v>800028</v>
      </c>
    </row>
    <row r="902" spans="1:2">
      <c r="A902" t="s">
        <v>2619</v>
      </c>
      <c r="B902" s="35">
        <f>SUMIF(数据!F:F,集中度!A902,数据!I:I)</f>
        <v>783432</v>
      </c>
    </row>
    <row r="903" spans="1:2">
      <c r="A903" t="s">
        <v>3236</v>
      </c>
      <c r="B903" s="35">
        <f>SUMIF(数据!F:F,集中度!A903,数据!I:I)</f>
        <v>777923</v>
      </c>
    </row>
    <row r="904" spans="1:2">
      <c r="A904" t="s">
        <v>1079</v>
      </c>
      <c r="B904" s="35">
        <f>SUMIF(数据!F:F,集中度!A904,数据!I:I)</f>
        <v>776160</v>
      </c>
    </row>
    <row r="905" spans="1:2">
      <c r="A905" t="s">
        <v>1981</v>
      </c>
      <c r="B905" s="35">
        <f>SUMIF(数据!F:F,集中度!A905,数据!I:I)</f>
        <v>775400</v>
      </c>
    </row>
    <row r="906" spans="1:2">
      <c r="A906" t="s">
        <v>2779</v>
      </c>
      <c r="B906" s="35">
        <f>SUMIF(数据!F:F,集中度!A906,数据!I:I)</f>
        <v>763598</v>
      </c>
    </row>
    <row r="907" spans="1:2">
      <c r="A907" t="s">
        <v>3089</v>
      </c>
      <c r="B907" s="35">
        <f>SUMIF(数据!F:F,集中度!A907,数据!I:I)</f>
        <v>754425</v>
      </c>
    </row>
    <row r="908" spans="1:2">
      <c r="A908" t="s">
        <v>3209</v>
      </c>
      <c r="B908" s="35">
        <f>SUMIF(数据!F:F,集中度!A908,数据!I:I)</f>
        <v>740040</v>
      </c>
    </row>
    <row r="909" spans="1:2">
      <c r="A909" t="s">
        <v>2949</v>
      </c>
      <c r="B909" s="35">
        <f>SUMIF(数据!F:F,集中度!A909,数据!I:I)</f>
        <v>737242</v>
      </c>
    </row>
    <row r="910" spans="1:2">
      <c r="A910" t="s">
        <v>3590</v>
      </c>
      <c r="B910" s="35">
        <f>SUMIF(数据!F:F,集中度!A910,数据!I:I)</f>
        <v>736386</v>
      </c>
    </row>
    <row r="911" spans="1:2">
      <c r="A911" t="s">
        <v>3918</v>
      </c>
      <c r="B911" s="35">
        <f>SUMIF(数据!F:F,集中度!A911,数据!I:I)</f>
        <v>729630</v>
      </c>
    </row>
    <row r="912" spans="1:2">
      <c r="A912" t="s">
        <v>3771</v>
      </c>
      <c r="B912" s="35">
        <f>SUMIF(数据!F:F,集中度!A912,数据!I:I)</f>
        <v>722199.15</v>
      </c>
    </row>
    <row r="913" spans="1:2">
      <c r="A913" t="s">
        <v>3183</v>
      </c>
      <c r="B913" s="35">
        <f>SUMIF(数据!F:F,集中度!A913,数据!I:I)</f>
        <v>721545</v>
      </c>
    </row>
    <row r="914" spans="1:2">
      <c r="A914" t="s">
        <v>3857</v>
      </c>
      <c r="B914" s="35">
        <f>SUMIF(数据!F:F,集中度!A914,数据!I:I)</f>
        <v>721004</v>
      </c>
    </row>
    <row r="915" spans="1:2">
      <c r="A915" t="s">
        <v>3159</v>
      </c>
      <c r="B915" s="35">
        <f>SUMIF(数据!F:F,集中度!A915,数据!I:I)</f>
        <v>720460</v>
      </c>
    </row>
    <row r="916" spans="1:2">
      <c r="A916" t="s">
        <v>3721</v>
      </c>
      <c r="B916" s="35">
        <f>SUMIF(数据!F:F,集中度!A916,数据!I:I)</f>
        <v>713289.5</v>
      </c>
    </row>
    <row r="917" spans="1:2">
      <c r="A917" t="s">
        <v>3574</v>
      </c>
      <c r="B917" s="35">
        <f>SUMIF(数据!F:F,集中度!A917,数据!I:I)</f>
        <v>711018</v>
      </c>
    </row>
    <row r="918" spans="1:2">
      <c r="A918" t="s">
        <v>1601</v>
      </c>
      <c r="B918" s="35">
        <f>SUMIF(数据!F:F,集中度!A918,数据!I:I)</f>
        <v>708615</v>
      </c>
    </row>
    <row r="919" spans="1:2">
      <c r="A919" t="s">
        <v>3036</v>
      </c>
      <c r="B919" s="35">
        <f>SUMIF(数据!F:F,集中度!A919,数据!I:I)</f>
        <v>704352</v>
      </c>
    </row>
    <row r="920" spans="1:2">
      <c r="A920" t="s">
        <v>2036</v>
      </c>
      <c r="B920" s="35">
        <f>SUMIF(数据!F:F,集中度!A920,数据!I:I)</f>
        <v>703560.51359484531</v>
      </c>
    </row>
    <row r="921" spans="1:2">
      <c r="A921" t="s">
        <v>3620</v>
      </c>
      <c r="B921" s="35">
        <f>SUMIF(数据!F:F,集中度!A921,数据!I:I)</f>
        <v>701760</v>
      </c>
    </row>
    <row r="922" spans="1:2">
      <c r="A922" t="s">
        <v>3141</v>
      </c>
      <c r="B922" s="35">
        <f>SUMIF(数据!F:F,集中度!A922,数据!I:I)</f>
        <v>695848.67999999993</v>
      </c>
    </row>
    <row r="923" spans="1:2">
      <c r="A923" t="s">
        <v>3608</v>
      </c>
      <c r="B923" s="35">
        <f>SUMIF(数据!F:F,集中度!A923,数据!I:I)</f>
        <v>692290</v>
      </c>
    </row>
    <row r="924" spans="1:2">
      <c r="A924" t="s">
        <v>3824</v>
      </c>
      <c r="B924" s="35">
        <f>SUMIF(数据!F:F,集中度!A924,数据!I:I)</f>
        <v>687219</v>
      </c>
    </row>
    <row r="925" spans="1:2">
      <c r="A925" t="s">
        <v>1287</v>
      </c>
      <c r="B925" s="35">
        <f>SUMIF(数据!F:F,集中度!A925,数据!I:I)</f>
        <v>677190.06</v>
      </c>
    </row>
    <row r="926" spans="1:2">
      <c r="A926" t="s">
        <v>3252</v>
      </c>
      <c r="B926" s="35">
        <f>SUMIF(数据!F:F,集中度!A926,数据!I:I)</f>
        <v>674967</v>
      </c>
    </row>
    <row r="927" spans="1:2">
      <c r="A927" t="s">
        <v>2903</v>
      </c>
      <c r="B927" s="35">
        <f>SUMIF(数据!F:F,集中度!A927,数据!I:I)</f>
        <v>665704</v>
      </c>
    </row>
    <row r="928" spans="1:2">
      <c r="A928" t="s">
        <v>3605</v>
      </c>
      <c r="B928" s="35">
        <f>SUMIF(数据!F:F,集中度!A928,数据!I:I)</f>
        <v>660344</v>
      </c>
    </row>
    <row r="929" spans="1:2">
      <c r="A929" t="s">
        <v>3743</v>
      </c>
      <c r="B929" s="35">
        <f>SUMIF(数据!F:F,集中度!A929,数据!I:I)</f>
        <v>650468</v>
      </c>
    </row>
    <row r="930" spans="1:2">
      <c r="A930" t="s">
        <v>3845</v>
      </c>
      <c r="B930" s="35">
        <f>SUMIF(数据!F:F,集中度!A930,数据!I:I)</f>
        <v>639473</v>
      </c>
    </row>
    <row r="931" spans="1:2">
      <c r="A931" t="s">
        <v>3896</v>
      </c>
      <c r="B931" s="35">
        <f>SUMIF(数据!F:F,集中度!A931,数据!I:I)</f>
        <v>627285</v>
      </c>
    </row>
    <row r="932" spans="1:2">
      <c r="A932" t="s">
        <v>3996</v>
      </c>
      <c r="B932" s="35">
        <f>SUMIF(数据!F:F,集中度!A932,数据!I:I)</f>
        <v>623322</v>
      </c>
    </row>
    <row r="933" spans="1:2">
      <c r="A933" t="s">
        <v>3556</v>
      </c>
      <c r="B933" s="35">
        <f>SUMIF(数据!F:F,集中度!A933,数据!I:I)</f>
        <v>623243</v>
      </c>
    </row>
    <row r="934" spans="1:2">
      <c r="A934" t="s">
        <v>5927</v>
      </c>
      <c r="B934" s="35">
        <f>SUMIF(数据!F:F,集中度!A934,数据!I:I)</f>
        <v>620672.80999999994</v>
      </c>
    </row>
    <row r="935" spans="1:2">
      <c r="A935" t="s">
        <v>3568</v>
      </c>
      <c r="B935" s="35">
        <f>SUMIF(数据!F:F,集中度!A935,数据!I:I)</f>
        <v>617644</v>
      </c>
    </row>
    <row r="936" spans="1:2">
      <c r="A936" t="s">
        <v>3221</v>
      </c>
      <c r="B936" s="35">
        <f>SUMIF(数据!F:F,集中度!A936,数据!I:I)</f>
        <v>607336</v>
      </c>
    </row>
    <row r="937" spans="1:2">
      <c r="A937" t="s">
        <v>3169</v>
      </c>
      <c r="B937" s="35">
        <f>SUMIF(数据!F:F,集中度!A937,数据!I:I)</f>
        <v>607250</v>
      </c>
    </row>
    <row r="938" spans="1:2">
      <c r="A938" t="s">
        <v>681</v>
      </c>
      <c r="B938" s="35">
        <f>SUMIF(数据!F:F,集中度!A938,数据!I:I)</f>
        <v>604944.65</v>
      </c>
    </row>
    <row r="939" spans="1:2">
      <c r="A939" t="s">
        <v>3245</v>
      </c>
      <c r="B939" s="35">
        <f>SUMIF(数据!F:F,集中度!A939,数据!I:I)</f>
        <v>599725</v>
      </c>
    </row>
    <row r="940" spans="1:2">
      <c r="A940" t="s">
        <v>4034</v>
      </c>
      <c r="B940" s="35">
        <f>SUMIF(数据!F:F,集中度!A940,数据!I:I)</f>
        <v>596273.4</v>
      </c>
    </row>
    <row r="941" spans="1:2">
      <c r="A941" t="s">
        <v>3261</v>
      </c>
      <c r="B941" s="35">
        <f>SUMIF(数据!F:F,集中度!A941,数据!I:I)</f>
        <v>575795</v>
      </c>
    </row>
    <row r="942" spans="1:2">
      <c r="A942" t="s">
        <v>3842</v>
      </c>
      <c r="B942" s="35">
        <f>SUMIF(数据!F:F,集中度!A942,数据!I:I)</f>
        <v>566796</v>
      </c>
    </row>
    <row r="943" spans="1:2">
      <c r="A943" t="s">
        <v>5919</v>
      </c>
      <c r="B943" s="35">
        <f>SUMIF(数据!F:F,集中度!A943,数据!I:I)</f>
        <v>559289.14</v>
      </c>
    </row>
    <row r="944" spans="1:2">
      <c r="A944" t="s">
        <v>3669</v>
      </c>
      <c r="B944" s="35">
        <f>SUMIF(数据!F:F,集中度!A944,数据!I:I)</f>
        <v>550043</v>
      </c>
    </row>
    <row r="945" spans="1:2">
      <c r="A945" t="s">
        <v>2762</v>
      </c>
      <c r="B945" s="35">
        <f>SUMIF(数据!F:F,集中度!A945,数据!I:I)</f>
        <v>546315</v>
      </c>
    </row>
    <row r="946" spans="1:2">
      <c r="A946" t="s">
        <v>3666</v>
      </c>
      <c r="B946" s="35">
        <f>SUMIF(数据!F:F,集中度!A946,数据!I:I)</f>
        <v>546040</v>
      </c>
    </row>
    <row r="947" spans="1:2">
      <c r="A947" t="s">
        <v>3640</v>
      </c>
      <c r="B947" s="35">
        <f>SUMIF(数据!F:F,集中度!A947,数据!I:I)</f>
        <v>544576</v>
      </c>
    </row>
    <row r="948" spans="1:2">
      <c r="A948" t="s">
        <v>3696</v>
      </c>
      <c r="B948" s="35">
        <f>SUMIF(数据!F:F,集中度!A948,数据!I:I)</f>
        <v>544500</v>
      </c>
    </row>
    <row r="949" spans="1:2">
      <c r="A949" t="s">
        <v>1492</v>
      </c>
      <c r="B949" s="35">
        <f>SUMIF(数据!F:F,集中度!A949,数据!I:I)</f>
        <v>541832.77</v>
      </c>
    </row>
    <row r="950" spans="1:2">
      <c r="A950" t="s">
        <v>3983</v>
      </c>
      <c r="B950" s="35">
        <f>SUMIF(数据!F:F,集中度!A950,数据!I:I)</f>
        <v>541688</v>
      </c>
    </row>
    <row r="951" spans="1:2">
      <c r="A951" t="s">
        <v>1460</v>
      </c>
      <c r="B951" s="35">
        <f>SUMIF(数据!F:F,集中度!A951,数据!I:I)</f>
        <v>535973.81999999995</v>
      </c>
    </row>
    <row r="952" spans="1:2">
      <c r="A952" t="s">
        <v>3626</v>
      </c>
      <c r="B952" s="35">
        <f>SUMIF(数据!F:F,集中度!A952,数据!I:I)</f>
        <v>534776</v>
      </c>
    </row>
    <row r="953" spans="1:2">
      <c r="A953" t="s">
        <v>3117</v>
      </c>
      <c r="B953" s="35">
        <f>SUMIF(数据!F:F,集中度!A953,数据!I:I)</f>
        <v>532770</v>
      </c>
    </row>
    <row r="954" spans="1:2">
      <c r="A954" t="s">
        <v>1563</v>
      </c>
      <c r="B954" s="35">
        <f>SUMIF(数据!F:F,集中度!A954,数据!I:I)</f>
        <v>517902</v>
      </c>
    </row>
    <row r="955" spans="1:2">
      <c r="A955" t="s">
        <v>3999</v>
      </c>
      <c r="B955" s="35">
        <f>SUMIF(数据!F:F,集中度!A955,数据!I:I)</f>
        <v>515088</v>
      </c>
    </row>
    <row r="956" spans="1:2">
      <c r="A956" t="s">
        <v>3175</v>
      </c>
      <c r="B956" s="35">
        <f>SUMIF(数据!F:F,集中度!A956,数据!I:I)</f>
        <v>507616</v>
      </c>
    </row>
    <row r="957" spans="1:2">
      <c r="A957" t="s">
        <v>3197</v>
      </c>
      <c r="B957" s="35">
        <f>SUMIF(数据!F:F,集中度!A957,数据!I:I)</f>
        <v>502800.16000000003</v>
      </c>
    </row>
    <row r="958" spans="1:2">
      <c r="A958" t="s">
        <v>3248</v>
      </c>
      <c r="B958" s="35">
        <f>SUMIF(数据!F:F,集中度!A958,数据!I:I)</f>
        <v>494118.57</v>
      </c>
    </row>
    <row r="959" spans="1:2">
      <c r="A959" t="s">
        <v>3224</v>
      </c>
      <c r="B959" s="35">
        <f>SUMIF(数据!F:F,集中度!A959,数据!I:I)</f>
        <v>488070</v>
      </c>
    </row>
    <row r="960" spans="1:2">
      <c r="A960" t="s">
        <v>1985</v>
      </c>
      <c r="B960" s="35">
        <f>SUMIF(数据!F:F,集中度!A960,数据!I:I)</f>
        <v>486955.82</v>
      </c>
    </row>
    <row r="961" spans="1:2">
      <c r="A961" t="s">
        <v>3833</v>
      </c>
      <c r="B961" s="35">
        <f>SUMIF(数据!F:F,集中度!A961,数据!I:I)</f>
        <v>485305.65</v>
      </c>
    </row>
    <row r="962" spans="1:2">
      <c r="A962" t="s">
        <v>2649</v>
      </c>
      <c r="B962" s="35">
        <f>SUMIF(数据!F:F,集中度!A962,数据!I:I)</f>
        <v>476268</v>
      </c>
    </row>
    <row r="963" spans="1:2">
      <c r="A963" t="s">
        <v>3682</v>
      </c>
      <c r="B963" s="35">
        <f>SUMIF(数据!F:F,集中度!A963,数据!I:I)</f>
        <v>469425</v>
      </c>
    </row>
    <row r="964" spans="1:2">
      <c r="A964" t="s">
        <v>3553</v>
      </c>
      <c r="B964" s="35">
        <f>SUMIF(数据!F:F,集中度!A964,数据!I:I)</f>
        <v>464950</v>
      </c>
    </row>
    <row r="965" spans="1:2">
      <c r="A965" t="s">
        <v>3812</v>
      </c>
      <c r="B965" s="35">
        <f>SUMIF(数据!F:F,集中度!A965,数据!I:I)</f>
        <v>463740</v>
      </c>
    </row>
    <row r="966" spans="1:2">
      <c r="A966" t="s">
        <v>3200</v>
      </c>
      <c r="B966" s="35">
        <f>SUMIF(数据!F:F,集中度!A966,数据!I:I)</f>
        <v>460920</v>
      </c>
    </row>
    <row r="967" spans="1:2">
      <c r="A967" t="s">
        <v>3679</v>
      </c>
      <c r="B967" s="35">
        <f>SUMIF(数据!F:F,集中度!A967,数据!I:I)</f>
        <v>460400</v>
      </c>
    </row>
    <row r="968" spans="1:2">
      <c r="A968" t="s">
        <v>2983</v>
      </c>
      <c r="B968" s="35">
        <f>SUMIF(数据!F:F,集中度!A968,数据!I:I)</f>
        <v>454962</v>
      </c>
    </row>
    <row r="969" spans="1:2">
      <c r="A969" t="s">
        <v>3809</v>
      </c>
      <c r="B969" s="35">
        <f>SUMIF(数据!F:F,集中度!A969,数据!I:I)</f>
        <v>450360</v>
      </c>
    </row>
    <row r="970" spans="1:2">
      <c r="A970" t="s">
        <v>3270</v>
      </c>
      <c r="B970" s="35">
        <f>SUMIF(数据!F:F,集中度!A970,数据!I:I)</f>
        <v>450178.29999999993</v>
      </c>
    </row>
    <row r="971" spans="1:2">
      <c r="A971" t="s">
        <v>3718</v>
      </c>
      <c r="B971" s="35">
        <f>SUMIF(数据!F:F,集中度!A971,数据!I:I)</f>
        <v>449580</v>
      </c>
    </row>
    <row r="972" spans="1:2">
      <c r="A972" t="s">
        <v>3777</v>
      </c>
      <c r="B972" s="35">
        <f>SUMIF(数据!F:F,集中度!A972,数据!I:I)</f>
        <v>442400</v>
      </c>
    </row>
    <row r="973" spans="1:2">
      <c r="A973" t="s">
        <v>3950</v>
      </c>
      <c r="B973" s="35">
        <f>SUMIF(数据!F:F,集中度!A973,数据!I:I)</f>
        <v>442339</v>
      </c>
    </row>
    <row r="974" spans="1:2">
      <c r="A974" t="s">
        <v>3617</v>
      </c>
      <c r="B974" s="35">
        <f>SUMIF(数据!F:F,集中度!A974,数据!I:I)</f>
        <v>436674</v>
      </c>
    </row>
    <row r="975" spans="1:2">
      <c r="A975" t="s">
        <v>3712</v>
      </c>
      <c r="B975" s="35">
        <f>SUMIF(数据!F:F,集中度!A975,数据!I:I)</f>
        <v>434259.04000000004</v>
      </c>
    </row>
    <row r="976" spans="1:2">
      <c r="A976" t="s">
        <v>3815</v>
      </c>
      <c r="B976" s="35">
        <f>SUMIF(数据!F:F,集中度!A976,数据!I:I)</f>
        <v>431080</v>
      </c>
    </row>
    <row r="977" spans="1:2">
      <c r="A977" t="s">
        <v>1261</v>
      </c>
      <c r="B977" s="35">
        <f>SUMIF(数据!F:F,集中度!A977,数据!I:I)</f>
        <v>427480.3</v>
      </c>
    </row>
    <row r="978" spans="1:2">
      <c r="A978" t="s">
        <v>2044</v>
      </c>
      <c r="B978" s="35">
        <f>SUMIF(数据!F:F,集中度!A978,数据!I:I)</f>
        <v>417712.09947144205</v>
      </c>
    </row>
    <row r="979" spans="1:2">
      <c r="A979" t="s">
        <v>3217</v>
      </c>
      <c r="B979" s="35">
        <f>SUMIF(数据!F:F,集中度!A979,数据!I:I)</f>
        <v>414540</v>
      </c>
    </row>
    <row r="980" spans="1:2">
      <c r="A980" t="s">
        <v>4019</v>
      </c>
      <c r="B980" s="35">
        <f>SUMIF(数据!F:F,集中度!A980,数据!I:I)</f>
        <v>402788.31999999995</v>
      </c>
    </row>
    <row r="981" spans="1:2">
      <c r="A981" t="s">
        <v>3780</v>
      </c>
      <c r="B981" s="35">
        <f>SUMIF(数据!F:F,集中度!A981,数据!I:I)</f>
        <v>398286</v>
      </c>
    </row>
    <row r="982" spans="1:2">
      <c r="A982" t="s">
        <v>3865</v>
      </c>
      <c r="B982" s="35">
        <f>SUMIF(数据!F:F,集中度!A982,数据!I:I)</f>
        <v>397215</v>
      </c>
    </row>
    <row r="983" spans="1:2">
      <c r="A983" t="s">
        <v>3938</v>
      </c>
      <c r="B983" s="35">
        <f>SUMIF(数据!F:F,集中度!A983,数据!I:I)</f>
        <v>391721</v>
      </c>
    </row>
    <row r="984" spans="1:2">
      <c r="A984" t="s">
        <v>3724</v>
      </c>
      <c r="B984" s="35">
        <f>SUMIF(数据!F:F,集中度!A984,数据!I:I)</f>
        <v>384300</v>
      </c>
    </row>
    <row r="985" spans="1:2">
      <c r="A985" t="s">
        <v>3836</v>
      </c>
      <c r="B985" s="35">
        <f>SUMIF(数据!F:F,集中度!A985,数据!I:I)</f>
        <v>377312</v>
      </c>
    </row>
    <row r="986" spans="1:2">
      <c r="A986" t="s">
        <v>3660</v>
      </c>
      <c r="B986" s="35">
        <f>SUMIF(数据!F:F,集中度!A986,数据!I:I)</f>
        <v>375936</v>
      </c>
    </row>
    <row r="987" spans="1:2">
      <c r="A987" t="s">
        <v>3935</v>
      </c>
      <c r="B987" s="35">
        <f>SUMIF(数据!F:F,集中度!A987,数据!I:I)</f>
        <v>372240</v>
      </c>
    </row>
    <row r="988" spans="1:2">
      <c r="A988" t="s">
        <v>3649</v>
      </c>
      <c r="B988" s="35">
        <f>SUMIF(数据!F:F,集中度!A988,数据!I:I)</f>
        <v>366276.18000000005</v>
      </c>
    </row>
    <row r="989" spans="1:2">
      <c r="A989" t="s">
        <v>1744</v>
      </c>
      <c r="B989" s="35">
        <f>SUMIF(数据!F:F,集中度!A989,数据!I:I)</f>
        <v>363665.73584610311</v>
      </c>
    </row>
    <row r="990" spans="1:2">
      <c r="A990" t="s">
        <v>3727</v>
      </c>
      <c r="B990" s="35">
        <f>SUMIF(数据!F:F,集中度!A990,数据!I:I)</f>
        <v>363120</v>
      </c>
    </row>
    <row r="991" spans="1:2">
      <c r="A991" t="s">
        <v>3874</v>
      </c>
      <c r="B991" s="35">
        <f>SUMIF(数据!F:F,集中度!A991,数据!I:I)</f>
        <v>359324</v>
      </c>
    </row>
    <row r="992" spans="1:2">
      <c r="A992" t="s">
        <v>3633</v>
      </c>
      <c r="B992" s="35">
        <f>SUMIF(数据!F:F,集中度!A992,数据!I:I)</f>
        <v>358656</v>
      </c>
    </row>
    <row r="993" spans="1:2">
      <c r="A993" t="s">
        <v>2054</v>
      </c>
      <c r="B993" s="35">
        <f>SUMIF(数据!F:F,集中度!A993,数据!I:I)</f>
        <v>358095.87</v>
      </c>
    </row>
    <row r="994" spans="1:2">
      <c r="A994" t="s">
        <v>3830</v>
      </c>
      <c r="B994" s="35">
        <f>SUMIF(数据!F:F,集中度!A994,数据!I:I)</f>
        <v>356820</v>
      </c>
    </row>
    <row r="995" spans="1:2">
      <c r="A995" t="s">
        <v>3921</v>
      </c>
      <c r="B995" s="35">
        <f>SUMIF(数据!F:F,集中度!A995,数据!I:I)</f>
        <v>355825</v>
      </c>
    </row>
    <row r="996" spans="1:2">
      <c r="A996" t="s">
        <v>1771</v>
      </c>
      <c r="B996" s="35">
        <f>SUMIF(数据!F:F,集中度!A996,数据!I:I)</f>
        <v>351600.12732435571</v>
      </c>
    </row>
    <row r="997" spans="1:2">
      <c r="A997" t="s">
        <v>1572</v>
      </c>
      <c r="B997" s="35">
        <f>SUMIF(数据!F:F,集中度!A997,数据!I:I)</f>
        <v>330168.59999999998</v>
      </c>
    </row>
    <row r="998" spans="1:2">
      <c r="A998" t="s">
        <v>3902</v>
      </c>
      <c r="B998" s="35">
        <f>SUMIF(数据!F:F,集中度!A998,数据!I:I)</f>
        <v>329896</v>
      </c>
    </row>
    <row r="999" spans="1:2">
      <c r="A999" t="s">
        <v>3765</v>
      </c>
      <c r="B999" s="35">
        <f>SUMIF(数据!F:F,集中度!A999,数据!I:I)</f>
        <v>326508</v>
      </c>
    </row>
    <row r="1000" spans="1:2">
      <c r="A1000" t="s">
        <v>1774</v>
      </c>
      <c r="B1000" s="35">
        <f>SUMIF(数据!F:F,集中度!A1000,数据!I:I)</f>
        <v>324551.64821686439</v>
      </c>
    </row>
    <row r="1001" spans="1:2">
      <c r="A1001" t="s">
        <v>4572</v>
      </c>
      <c r="B1001" s="35">
        <f>SUMIF(数据!F:F,集中度!A1001,数据!I:I)</f>
        <v>322748.43</v>
      </c>
    </row>
    <row r="1002" spans="1:2">
      <c r="A1002" t="s">
        <v>1735</v>
      </c>
      <c r="B1002" s="35">
        <f>SUMIF(数据!F:F,集中度!A1002,数据!I:I)</f>
        <v>320813.24855696532</v>
      </c>
    </row>
    <row r="1003" spans="1:2">
      <c r="A1003" t="s">
        <v>3891</v>
      </c>
      <c r="B1003" s="35">
        <f>SUMIF(数据!F:F,集中度!A1003,数据!I:I)</f>
        <v>320309</v>
      </c>
    </row>
    <row r="1004" spans="1:2">
      <c r="A1004" t="s">
        <v>4005</v>
      </c>
      <c r="B1004" s="35">
        <f>SUMIF(数据!F:F,集中度!A1004,数据!I:I)</f>
        <v>317186</v>
      </c>
    </row>
    <row r="1005" spans="1:2">
      <c r="A1005" t="s">
        <v>1554</v>
      </c>
      <c r="B1005" s="35">
        <f>SUMIF(数据!F:F,集中度!A1005,数据!I:I)</f>
        <v>316400</v>
      </c>
    </row>
    <row r="1006" spans="1:2">
      <c r="A1006" t="s">
        <v>3663</v>
      </c>
      <c r="B1006" s="35">
        <f>SUMIF(数据!F:F,集中度!A1006,数据!I:I)</f>
        <v>315146</v>
      </c>
    </row>
    <row r="1007" spans="1:2">
      <c r="A1007" t="s">
        <v>3905</v>
      </c>
      <c r="B1007" s="35">
        <f>SUMIF(数据!F:F,集中度!A1007,数据!I:I)</f>
        <v>312528</v>
      </c>
    </row>
    <row r="1008" spans="1:2">
      <c r="A1008" t="s">
        <v>1560</v>
      </c>
      <c r="B1008" s="35">
        <f>SUMIF(数据!F:F,集中度!A1008,数据!I:I)</f>
        <v>311240</v>
      </c>
    </row>
    <row r="1009" spans="1:2">
      <c r="A1009" t="s">
        <v>3596</v>
      </c>
      <c r="B1009" s="35">
        <f>SUMIF(数据!F:F,集中度!A1009,数据!I:I)</f>
        <v>306033</v>
      </c>
    </row>
    <row r="1010" spans="1:2">
      <c r="A1010" t="s">
        <v>3746</v>
      </c>
      <c r="B1010" s="35">
        <f>SUMIF(数据!F:F,集中度!A1010,数据!I:I)</f>
        <v>304968</v>
      </c>
    </row>
    <row r="1011" spans="1:2">
      <c r="A1011" t="s">
        <v>3912</v>
      </c>
      <c r="B1011" s="35">
        <f>SUMIF(数据!F:F,集中度!A1011,数据!I:I)</f>
        <v>299862</v>
      </c>
    </row>
    <row r="1012" spans="1:2">
      <c r="A1012" t="s">
        <v>3871</v>
      </c>
      <c r="B1012" s="35">
        <f>SUMIF(数据!F:F,集中度!A1012,数据!I:I)</f>
        <v>289520</v>
      </c>
    </row>
    <row r="1013" spans="1:2">
      <c r="A1013" t="s">
        <v>3786</v>
      </c>
      <c r="B1013" s="35">
        <f>SUMIF(数据!F:F,集中度!A1013,数据!I:I)</f>
        <v>289250</v>
      </c>
    </row>
    <row r="1014" spans="1:2">
      <c r="A1014" t="s">
        <v>3941</v>
      </c>
      <c r="B1014" s="35">
        <f>SUMIF(数据!F:F,集中度!A1014,数据!I:I)</f>
        <v>286478.28000000003</v>
      </c>
    </row>
    <row r="1015" spans="1:2">
      <c r="A1015" t="s">
        <v>1759</v>
      </c>
      <c r="B1015" s="35">
        <f>SUMIF(数据!F:F,集中度!A1015,数据!I:I)</f>
        <v>282711.8798808757</v>
      </c>
    </row>
    <row r="1016" spans="1:2">
      <c r="A1016" t="s">
        <v>3868</v>
      </c>
      <c r="B1016" s="35">
        <f>SUMIF(数据!F:F,集中度!A1016,数据!I:I)</f>
        <v>281089.76</v>
      </c>
    </row>
    <row r="1017" spans="1:2">
      <c r="A1017" t="s">
        <v>3986</v>
      </c>
      <c r="B1017" s="35">
        <f>SUMIF(数据!F:F,集中度!A1017,数据!I:I)</f>
        <v>279450</v>
      </c>
    </row>
    <row r="1018" spans="1:2">
      <c r="A1018" t="s">
        <v>3888</v>
      </c>
      <c r="B1018" s="35">
        <f>SUMIF(数据!F:F,集中度!A1018,数据!I:I)</f>
        <v>278640</v>
      </c>
    </row>
    <row r="1019" spans="1:2">
      <c r="A1019" t="s">
        <v>3715</v>
      </c>
      <c r="B1019" s="35">
        <f>SUMIF(数据!F:F,集中度!A1019,数据!I:I)</f>
        <v>276012</v>
      </c>
    </row>
    <row r="1020" spans="1:2">
      <c r="A1020" t="s">
        <v>2058</v>
      </c>
      <c r="B1020" s="35">
        <f>SUMIF(数据!F:F,集中度!A1020,数据!I:I)</f>
        <v>270670.76</v>
      </c>
    </row>
    <row r="1021" spans="1:2">
      <c r="A1021" t="s">
        <v>3797</v>
      </c>
      <c r="B1021" s="35">
        <f>SUMIF(数据!F:F,集中度!A1021,数据!I:I)</f>
        <v>269498</v>
      </c>
    </row>
    <row r="1022" spans="1:2">
      <c r="A1022" t="s">
        <v>2441</v>
      </c>
      <c r="B1022" s="35">
        <f>SUMIF(数据!F:F,集中度!A1022,数据!I:I)</f>
        <v>268000</v>
      </c>
    </row>
    <row r="1023" spans="1:2">
      <c r="A1023" t="s">
        <v>3964</v>
      </c>
      <c r="B1023" s="35">
        <f>SUMIF(数据!F:F,集中度!A1023,数据!I:I)</f>
        <v>266082</v>
      </c>
    </row>
    <row r="1024" spans="1:2">
      <c r="A1024" t="s">
        <v>1972</v>
      </c>
      <c r="B1024" s="35">
        <f>SUMIF(数据!F:F,集中度!A1024,数据!I:I)</f>
        <v>265020</v>
      </c>
    </row>
    <row r="1025" spans="1:2">
      <c r="A1025" t="s">
        <v>3760</v>
      </c>
      <c r="B1025" s="35">
        <f>SUMIF(数据!F:F,集中度!A1025,数据!I:I)</f>
        <v>264579.60000000003</v>
      </c>
    </row>
    <row r="1026" spans="1:2">
      <c r="A1026" t="s">
        <v>3752</v>
      </c>
      <c r="B1026" s="35">
        <f>SUMIF(数据!F:F,集中度!A1026,数据!I:I)</f>
        <v>259780</v>
      </c>
    </row>
    <row r="1027" spans="1:2">
      <c r="A1027" t="s">
        <v>1607</v>
      </c>
      <c r="B1027" s="35">
        <f>SUMIF(数据!F:F,集中度!A1027,数据!I:I)</f>
        <v>256103.04000000007</v>
      </c>
    </row>
    <row r="1028" spans="1:2">
      <c r="A1028" t="s">
        <v>5920</v>
      </c>
      <c r="B1028" s="35">
        <f>SUMIF(数据!F:F,集中度!A1028,数据!I:I)</f>
        <v>250304.73</v>
      </c>
    </row>
    <row r="1029" spans="1:2">
      <c r="A1029" t="s">
        <v>4002</v>
      </c>
      <c r="B1029" s="35">
        <f>SUMIF(数据!F:F,集中度!A1029,数据!I:I)</f>
        <v>250208</v>
      </c>
    </row>
    <row r="1030" spans="1:2">
      <c r="A1030" t="s">
        <v>2004</v>
      </c>
      <c r="B1030" s="35">
        <f>SUMIF(数据!F:F,集中度!A1030,数据!I:I)</f>
        <v>250200.72000000003</v>
      </c>
    </row>
    <row r="1031" spans="1:2">
      <c r="A1031" t="s">
        <v>1634</v>
      </c>
      <c r="B1031" s="35">
        <f>SUMIF(数据!F:F,集中度!A1031,数据!I:I)</f>
        <v>247259.82278667719</v>
      </c>
    </row>
    <row r="1032" spans="1:2">
      <c r="A1032" t="s">
        <v>3839</v>
      </c>
      <c r="B1032" s="35">
        <f>SUMIF(数据!F:F,集中度!A1032,数据!I:I)</f>
        <v>245853.59999999998</v>
      </c>
    </row>
    <row r="1033" spans="1:2">
      <c r="A1033" t="s">
        <v>1712</v>
      </c>
      <c r="B1033" s="35">
        <f>SUMIF(数据!F:F,集中度!A1033,数据!I:I)</f>
        <v>243540</v>
      </c>
    </row>
    <row r="1034" spans="1:2">
      <c r="A1034" t="s">
        <v>3990</v>
      </c>
      <c r="B1034" s="35">
        <f>SUMIF(数据!F:F,集中度!A1034,数据!I:I)</f>
        <v>240825</v>
      </c>
    </row>
    <row r="1035" spans="1:2">
      <c r="A1035" t="s">
        <v>4008</v>
      </c>
      <c r="B1035" s="35">
        <f>SUMIF(数据!F:F,集中度!A1035,数据!I:I)</f>
        <v>240000</v>
      </c>
    </row>
    <row r="1036" spans="1:2">
      <c r="A1036" t="s">
        <v>3862</v>
      </c>
      <c r="B1036" s="35">
        <f>SUMIF(数据!F:F,集中度!A1036,数据!I:I)</f>
        <v>238836</v>
      </c>
    </row>
    <row r="1037" spans="1:2">
      <c r="A1037" t="s">
        <v>3675</v>
      </c>
      <c r="B1037" s="35">
        <f>SUMIF(数据!F:F,集中度!A1037,数据!I:I)</f>
        <v>233046</v>
      </c>
    </row>
    <row r="1038" spans="1:2">
      <c r="A1038" t="s">
        <v>3878</v>
      </c>
      <c r="B1038" s="35">
        <f>SUMIF(数据!F:F,集中度!A1038,数据!I:I)</f>
        <v>232368</v>
      </c>
    </row>
    <row r="1039" spans="1:2">
      <c r="A1039" t="s">
        <v>2243</v>
      </c>
      <c r="B1039" s="35">
        <f>SUMIF(数据!F:F,集中度!A1039,数据!I:I)</f>
        <v>229489.80272354418</v>
      </c>
    </row>
    <row r="1040" spans="1:2">
      <c r="A1040" t="s">
        <v>3203</v>
      </c>
      <c r="B1040" s="35">
        <f>SUMIF(数据!F:F,集中度!A1040,数据!I:I)</f>
        <v>226603.5</v>
      </c>
    </row>
    <row r="1041" spans="1:2">
      <c r="A1041" t="s">
        <v>3899</v>
      </c>
      <c r="B1041" s="35">
        <f>SUMIF(数据!F:F,集中度!A1041,数据!I:I)</f>
        <v>224010</v>
      </c>
    </row>
    <row r="1042" spans="1:2">
      <c r="A1042" t="s">
        <v>3818</v>
      </c>
      <c r="B1042" s="35">
        <f>SUMIF(数据!F:F,集中度!A1042,数据!I:I)</f>
        <v>214812.6</v>
      </c>
    </row>
    <row r="1043" spans="1:2">
      <c r="A1043" t="s">
        <v>1628</v>
      </c>
      <c r="B1043" s="35">
        <f>SUMIF(数据!F:F,集中度!A1043,数据!I:I)</f>
        <v>212889.8000266267</v>
      </c>
    </row>
    <row r="1044" spans="1:2">
      <c r="A1044" t="s">
        <v>1765</v>
      </c>
      <c r="B1044" s="35">
        <f>SUMIF(数据!F:F,集中度!A1044,数据!I:I)</f>
        <v>209348.81218457714</v>
      </c>
    </row>
    <row r="1045" spans="1:2">
      <c r="A1045" t="s">
        <v>1643</v>
      </c>
      <c r="B1045" s="35">
        <f>SUMIF(数据!F:F,集中度!A1045,数据!I:I)</f>
        <v>208687.63811518869</v>
      </c>
    </row>
    <row r="1046" spans="1:2">
      <c r="A1046" t="s">
        <v>1777</v>
      </c>
      <c r="B1046" s="35">
        <f>SUMIF(数据!F:F,集中度!A1046,数据!I:I)</f>
        <v>204516.88336114667</v>
      </c>
    </row>
    <row r="1047" spans="1:2">
      <c r="A1047" t="s">
        <v>1610</v>
      </c>
      <c r="B1047" s="35">
        <f>SUMIF(数据!F:F,集中度!A1047,数据!I:I)</f>
        <v>202835.11999999997</v>
      </c>
    </row>
    <row r="1048" spans="1:2">
      <c r="A1048" t="s">
        <v>1833</v>
      </c>
      <c r="B1048" s="35">
        <f>SUMIF(数据!F:F,集中度!A1048,数据!I:I)</f>
        <v>202082.83243376488</v>
      </c>
    </row>
    <row r="1049" spans="1:2">
      <c r="A1049" t="s">
        <v>5921</v>
      </c>
      <c r="B1049" s="35">
        <f>SUMIF(数据!F:F,集中度!A1049,数据!I:I)</f>
        <v>200080.38</v>
      </c>
    </row>
    <row r="1050" spans="1:2">
      <c r="A1050" t="s">
        <v>2655</v>
      </c>
      <c r="B1050" s="35">
        <f>SUMIF(数据!F:F,集中度!A1050,数据!I:I)</f>
        <v>198882</v>
      </c>
    </row>
    <row r="1051" spans="1:2">
      <c r="A1051" t="s">
        <v>4026</v>
      </c>
      <c r="B1051" s="35">
        <f>SUMIF(数据!F:F,集中度!A1051,数据!I:I)</f>
        <v>198792</v>
      </c>
    </row>
    <row r="1052" spans="1:2">
      <c r="A1052" t="s">
        <v>1557</v>
      </c>
      <c r="B1052" s="35">
        <f>SUMIF(数据!F:F,集中度!A1052,数据!I:I)</f>
        <v>192190.73892466235</v>
      </c>
    </row>
    <row r="1053" spans="1:2">
      <c r="A1053" t="s">
        <v>2052</v>
      </c>
      <c r="B1053" s="35">
        <f>SUMIF(数据!F:F,集中度!A1053,数据!I:I)</f>
        <v>188519.26</v>
      </c>
    </row>
    <row r="1054" spans="1:2">
      <c r="A1054" t="s">
        <v>4011</v>
      </c>
      <c r="B1054" s="35">
        <f>SUMIF(数据!F:F,集中度!A1054,数据!I:I)</f>
        <v>187320</v>
      </c>
    </row>
    <row r="1055" spans="1:2">
      <c r="A1055" t="s">
        <v>4032</v>
      </c>
      <c r="B1055" s="35">
        <f>SUMIF(数据!F:F,集中度!A1055,数据!I:I)</f>
        <v>185280</v>
      </c>
    </row>
    <row r="1056" spans="1:2">
      <c r="A1056" t="s">
        <v>3970</v>
      </c>
      <c r="B1056" s="35">
        <f>SUMIF(数据!F:F,集中度!A1056,数据!I:I)</f>
        <v>184860</v>
      </c>
    </row>
    <row r="1057" spans="1:2">
      <c r="A1057" t="s">
        <v>2012</v>
      </c>
      <c r="B1057" s="35">
        <f>SUMIF(数据!F:F,集中度!A1057,数据!I:I)</f>
        <v>184121.75418520547</v>
      </c>
    </row>
    <row r="1058" spans="1:2">
      <c r="A1058" t="s">
        <v>2246</v>
      </c>
      <c r="B1058" s="35">
        <f>SUMIF(数据!F:F,集中度!A1058,数据!I:I)</f>
        <v>184059.05252392008</v>
      </c>
    </row>
    <row r="1059" spans="1:2">
      <c r="A1059" t="s">
        <v>3734</v>
      </c>
      <c r="B1059" s="35">
        <f>SUMIF(数据!F:F,集中度!A1059,数据!I:I)</f>
        <v>183295</v>
      </c>
    </row>
    <row r="1060" spans="1:2">
      <c r="A1060" t="s">
        <v>3802</v>
      </c>
      <c r="B1060" s="35">
        <f>SUMIF(数据!F:F,集中度!A1060,数据!I:I)</f>
        <v>182221</v>
      </c>
    </row>
    <row r="1061" spans="1:2">
      <c r="A1061" t="s">
        <v>1756</v>
      </c>
      <c r="B1061" s="35">
        <f>SUMIF(数据!F:F,集中度!A1061,数据!I:I)</f>
        <v>179299.56881465463</v>
      </c>
    </row>
    <row r="1062" spans="1:2">
      <c r="A1062" t="s">
        <v>3783</v>
      </c>
      <c r="B1062" s="35">
        <f>SUMIF(数据!F:F,集中度!A1062,数据!I:I)</f>
        <v>178002</v>
      </c>
    </row>
    <row r="1063" spans="1:2">
      <c r="A1063" t="s">
        <v>1976</v>
      </c>
      <c r="B1063" s="35">
        <f>SUMIF(数据!F:F,集中度!A1063,数据!I:I)</f>
        <v>168946.42351016577</v>
      </c>
    </row>
    <row r="1064" spans="1:2">
      <c r="A1064" t="s">
        <v>3821</v>
      </c>
      <c r="B1064" s="35">
        <f>SUMIF(数据!F:F,集中度!A1064,数据!I:I)</f>
        <v>164706</v>
      </c>
    </row>
    <row r="1065" spans="1:2">
      <c r="A1065" t="s">
        <v>1631</v>
      </c>
      <c r="B1065" s="35">
        <f>SUMIF(数据!F:F,集中度!A1065,数据!I:I)</f>
        <v>161761.62160542744</v>
      </c>
    </row>
    <row r="1066" spans="1:2">
      <c r="A1066" t="s">
        <v>3961</v>
      </c>
      <c r="B1066" s="35">
        <f>SUMIF(数据!F:F,集中度!A1066,数据!I:I)</f>
        <v>155316</v>
      </c>
    </row>
    <row r="1067" spans="1:2">
      <c r="A1067" t="s">
        <v>3431</v>
      </c>
      <c r="B1067" s="35">
        <f>SUMIF(数据!F:F,集中度!A1067,数据!I:I)</f>
        <v>145435</v>
      </c>
    </row>
    <row r="1068" spans="1:2">
      <c r="A1068" t="s">
        <v>2014</v>
      </c>
      <c r="B1068" s="35">
        <f>SUMIF(数据!F:F,集中度!A1068,数据!I:I)</f>
        <v>144078.1558520745</v>
      </c>
    </row>
    <row r="1069" spans="1:2">
      <c r="A1069" t="s">
        <v>3926</v>
      </c>
      <c r="B1069" s="35">
        <f>SUMIF(数据!F:F,集中度!A1069,数据!I:I)</f>
        <v>143760</v>
      </c>
    </row>
    <row r="1070" spans="1:2">
      <c r="A1070" t="s">
        <v>3737</v>
      </c>
      <c r="B1070" s="35">
        <f>SUMIF(数据!F:F,集中度!A1070,数据!I:I)</f>
        <v>141778</v>
      </c>
    </row>
    <row r="1071" spans="1:2">
      <c r="A1071" t="s">
        <v>3973</v>
      </c>
      <c r="B1071" s="35">
        <f>SUMIF(数据!F:F,集中度!A1071,数据!I:I)</f>
        <v>130168</v>
      </c>
    </row>
    <row r="1072" spans="1:2">
      <c r="A1072" t="s">
        <v>4029</v>
      </c>
      <c r="B1072" s="35">
        <f>SUMIF(数据!F:F,集中度!A1072,数据!I:I)</f>
        <v>130000</v>
      </c>
    </row>
    <row r="1073" spans="1:2">
      <c r="A1073" t="s">
        <v>4022</v>
      </c>
      <c r="B1073" s="35">
        <f>SUMIF(数据!F:F,集中度!A1073,数据!I:I)</f>
        <v>128288</v>
      </c>
    </row>
    <row r="1074" spans="1:2">
      <c r="A1074" t="s">
        <v>3993</v>
      </c>
      <c r="B1074" s="35">
        <f>SUMIF(数据!F:F,集中度!A1074,数据!I:I)</f>
        <v>124869.59999999999</v>
      </c>
    </row>
    <row r="1075" spans="1:2">
      <c r="A1075" t="s">
        <v>5516</v>
      </c>
      <c r="B1075" s="35">
        <f>SUMIF(数据!F:F,集中度!A1075,数据!I:I)</f>
        <v>123825.79000000001</v>
      </c>
    </row>
    <row r="1076" spans="1:2">
      <c r="A1076" t="s">
        <v>1762</v>
      </c>
      <c r="B1076" s="35">
        <f>SUMIF(数据!F:F,集中度!A1076,数据!I:I)</f>
        <v>123463.13625059562</v>
      </c>
    </row>
    <row r="1077" spans="1:2">
      <c r="A1077" t="s">
        <v>1780</v>
      </c>
      <c r="B1077" s="35">
        <f>SUMIF(数据!F:F,集中度!A1077,数据!I:I)</f>
        <v>121825.68011242351</v>
      </c>
    </row>
    <row r="1078" spans="1:2">
      <c r="A1078" t="s">
        <v>3885</v>
      </c>
      <c r="B1078" s="35">
        <f>SUMIF(数据!F:F,集中度!A1078,数据!I:I)</f>
        <v>121002</v>
      </c>
    </row>
    <row r="1079" spans="1:2">
      <c r="A1079" t="s">
        <v>4059</v>
      </c>
      <c r="B1079" s="35">
        <f>SUMIF(数据!F:F,集中度!A1079,数据!I:I)</f>
        <v>119595</v>
      </c>
    </row>
    <row r="1080" spans="1:2">
      <c r="A1080" t="s">
        <v>2050</v>
      </c>
      <c r="B1080" s="35">
        <f>SUMIF(数据!F:F,集中度!A1080,数据!I:I)</f>
        <v>115482.64000000003</v>
      </c>
    </row>
    <row r="1081" spans="1:2">
      <c r="A1081" t="s">
        <v>1791</v>
      </c>
      <c r="B1081" s="35">
        <f>SUMIF(数据!F:F,集中度!A1081,数据!I:I)</f>
        <v>111704.17</v>
      </c>
    </row>
    <row r="1082" spans="1:2">
      <c r="A1082" t="s">
        <v>1622</v>
      </c>
      <c r="B1082" s="35">
        <f>SUMIF(数据!F:F,集中度!A1082,数据!I:I)</f>
        <v>110838.29489096596</v>
      </c>
    </row>
    <row r="1083" spans="1:2">
      <c r="A1083" t="s">
        <v>1640</v>
      </c>
      <c r="B1083" s="35">
        <f>SUMIF(数据!F:F,集中度!A1083,数据!I:I)</f>
        <v>110128.55328962885</v>
      </c>
    </row>
    <row r="1084" spans="1:2">
      <c r="A1084" t="s">
        <v>2048</v>
      </c>
      <c r="B1084" s="35">
        <f>SUMIF(数据!F:F,集中度!A1084,数据!I:I)</f>
        <v>109584.70000000001</v>
      </c>
    </row>
    <row r="1085" spans="1:2">
      <c r="A1085" t="s">
        <v>2665</v>
      </c>
      <c r="B1085" s="35">
        <f>SUMIF(数据!F:F,集中度!A1085,数据!I:I)</f>
        <v>105600</v>
      </c>
    </row>
    <row r="1086" spans="1:2">
      <c r="A1086" t="s">
        <v>1768</v>
      </c>
      <c r="B1086" s="35">
        <f>SUMIF(数据!F:F,集中度!A1086,数据!I:I)</f>
        <v>105109.42929188858</v>
      </c>
    </row>
    <row r="1087" spans="1:2">
      <c r="A1087" t="s">
        <v>3980</v>
      </c>
      <c r="B1087" s="35">
        <f>SUMIF(数据!F:F,集中度!A1087,数据!I:I)</f>
        <v>104842</v>
      </c>
    </row>
    <row r="1088" spans="1:2">
      <c r="A1088" t="s">
        <v>2020</v>
      </c>
      <c r="B1088" s="35">
        <f>SUMIF(数据!F:F,集中度!A1088,数据!I:I)</f>
        <v>101621.94694026239</v>
      </c>
    </row>
    <row r="1089" spans="1:2">
      <c r="A1089" t="s">
        <v>2076</v>
      </c>
      <c r="B1089" s="35">
        <f>SUMIF(数据!F:F,集中度!A1089,数据!I:I)</f>
        <v>101037.12</v>
      </c>
    </row>
    <row r="1090" spans="1:2">
      <c r="A1090" t="s">
        <v>5932</v>
      </c>
      <c r="B1090" s="35">
        <f>SUMIF(数据!F:F,集中度!A1090,数据!I:I)</f>
        <v>100920.98</v>
      </c>
    </row>
    <row r="1091" spans="1:2">
      <c r="A1091" t="s">
        <v>3967</v>
      </c>
      <c r="B1091" s="35">
        <f>SUMIF(数据!F:F,集中度!A1091,数据!I:I)</f>
        <v>100125</v>
      </c>
    </row>
    <row r="1092" spans="1:2">
      <c r="A1092" t="s">
        <v>2046</v>
      </c>
      <c r="B1092" s="35">
        <f>SUMIF(数据!F:F,集中度!A1092,数据!I:I)</f>
        <v>95528.639999999999</v>
      </c>
    </row>
    <row r="1093" spans="1:2">
      <c r="A1093" t="s">
        <v>1619</v>
      </c>
      <c r="B1093" s="35">
        <f>SUMIF(数据!F:F,集中度!A1093,数据!I:I)</f>
        <v>94018.479999999981</v>
      </c>
    </row>
    <row r="1094" spans="1:2">
      <c r="A1094" t="s">
        <v>2016</v>
      </c>
      <c r="B1094" s="35">
        <f>SUMIF(数据!F:F,集中度!A1094,数据!I:I)</f>
        <v>90837.92</v>
      </c>
    </row>
    <row r="1095" spans="1:2">
      <c r="A1095" t="s">
        <v>1738</v>
      </c>
      <c r="B1095" s="35">
        <f>SUMIF(数据!F:F,集中度!A1095,数据!I:I)</f>
        <v>88790.213502946935</v>
      </c>
    </row>
    <row r="1096" spans="1:2">
      <c r="A1096" t="s">
        <v>2066</v>
      </c>
      <c r="B1096" s="35">
        <f>SUMIF(数据!F:F,集中度!A1096,数据!I:I)</f>
        <v>88717.95</v>
      </c>
    </row>
    <row r="1097" spans="1:2">
      <c r="A1097" t="s">
        <v>2916</v>
      </c>
      <c r="B1097" s="35">
        <f>SUMIF(数据!F:F,集中度!A1097,数据!I:I)</f>
        <v>88110</v>
      </c>
    </row>
    <row r="1098" spans="1:2">
      <c r="A1098" t="s">
        <v>4277</v>
      </c>
      <c r="B1098" s="35">
        <f>SUMIF(数据!F:F,集中度!A1098,数据!I:I)</f>
        <v>83457.899999999994</v>
      </c>
    </row>
    <row r="1099" spans="1:2">
      <c r="A1099" t="s">
        <v>2038</v>
      </c>
      <c r="B1099" s="35">
        <f>SUMIF(数据!F:F,集中度!A1099,数据!I:I)</f>
        <v>81489.880000000019</v>
      </c>
    </row>
    <row r="1100" spans="1:2">
      <c r="A1100" t="s">
        <v>2034</v>
      </c>
      <c r="B1100" s="35">
        <f>SUMIF(数据!F:F,集中度!A1100,数据!I:I)</f>
        <v>80262.659999999989</v>
      </c>
    </row>
    <row r="1101" spans="1:2">
      <c r="A1101" t="s">
        <v>2823</v>
      </c>
      <c r="B1101" s="35">
        <f>SUMIF(数据!F:F,集中度!A1101,数据!I:I)</f>
        <v>78595.63</v>
      </c>
    </row>
    <row r="1102" spans="1:2">
      <c r="A1102" t="s">
        <v>1741</v>
      </c>
      <c r="B1102" s="35">
        <f>SUMIF(数据!F:F,集中度!A1102,数据!I:I)</f>
        <v>77935.846882929938</v>
      </c>
    </row>
    <row r="1103" spans="1:2">
      <c r="A1103" t="s">
        <v>1830</v>
      </c>
      <c r="B1103" s="35">
        <f>SUMIF(数据!F:F,集中度!A1103,数据!I:I)</f>
        <v>77816.92</v>
      </c>
    </row>
    <row r="1104" spans="1:2">
      <c r="A1104" t="s">
        <v>2062</v>
      </c>
      <c r="B1104" s="35">
        <f>SUMIF(数据!F:F,集中度!A1104,数据!I:I)</f>
        <v>73053.419999999984</v>
      </c>
    </row>
    <row r="1105" spans="1:2">
      <c r="A1105" t="s">
        <v>2494</v>
      </c>
      <c r="B1105" s="35">
        <f>SUMIF(数据!F:F,集中度!A1105,数据!I:I)</f>
        <v>70731</v>
      </c>
    </row>
    <row r="1106" spans="1:2">
      <c r="A1106" t="s">
        <v>3166</v>
      </c>
      <c r="B1106" s="35">
        <f>SUMIF(数据!F:F,集中度!A1106,数据!I:I)</f>
        <v>68055</v>
      </c>
    </row>
    <row r="1107" spans="1:2">
      <c r="A1107" t="s">
        <v>2026</v>
      </c>
      <c r="B1107" s="35">
        <f>SUMIF(数据!F:F,集中度!A1107,数据!I:I)</f>
        <v>67510.000000000029</v>
      </c>
    </row>
    <row r="1108" spans="1:2">
      <c r="A1108" t="s">
        <v>2072</v>
      </c>
      <c r="B1108" s="35">
        <f>SUMIF(数据!F:F,集中度!A1108,数据!I:I)</f>
        <v>64946.090000000011</v>
      </c>
    </row>
    <row r="1109" spans="1:2">
      <c r="A1109" t="s">
        <v>2239</v>
      </c>
      <c r="B1109" s="35">
        <f>SUMIF(数据!F:F,集中度!A1109,数据!I:I)</f>
        <v>64725.36</v>
      </c>
    </row>
    <row r="1110" spans="1:2">
      <c r="A1110" t="s">
        <v>1827</v>
      </c>
      <c r="B1110" s="35">
        <f>SUMIF(数据!F:F,集中度!A1110,数据!I:I)</f>
        <v>62783.703059448046</v>
      </c>
    </row>
    <row r="1111" spans="1:2">
      <c r="A1111" t="s">
        <v>4278</v>
      </c>
      <c r="B1111" s="35">
        <f>SUMIF(数据!F:F,集中度!A1111,数据!I:I)</f>
        <v>62214.18</v>
      </c>
    </row>
    <row r="1112" spans="1:2">
      <c r="A1112" t="s">
        <v>2347</v>
      </c>
      <c r="B1112" s="35">
        <f>SUMIF(数据!F:F,集中度!A1112,数据!I:I)</f>
        <v>62099.148075069126</v>
      </c>
    </row>
    <row r="1113" spans="1:2">
      <c r="A1113" t="s">
        <v>2803</v>
      </c>
      <c r="B1113" s="35">
        <f>SUMIF(数据!F:F,集中度!A1113,数据!I:I)</f>
        <v>60060</v>
      </c>
    </row>
    <row r="1114" spans="1:2">
      <c r="A1114" t="s">
        <v>4016</v>
      </c>
      <c r="B1114" s="35">
        <f>SUMIF(数据!F:F,集中度!A1114,数据!I:I)</f>
        <v>59970</v>
      </c>
    </row>
    <row r="1115" spans="1:2">
      <c r="A1115" t="s">
        <v>1649</v>
      </c>
      <c r="B1115" s="35">
        <f>SUMIF(数据!F:F,集中度!A1115,数据!I:I)</f>
        <v>59945.280000000006</v>
      </c>
    </row>
    <row r="1116" spans="1:2">
      <c r="A1116" t="s">
        <v>3915</v>
      </c>
      <c r="B1116" s="35">
        <f>SUMIF(数据!F:F,集中度!A1116,数据!I:I)</f>
        <v>59328</v>
      </c>
    </row>
    <row r="1117" spans="1:2">
      <c r="A1117" t="s">
        <v>3459</v>
      </c>
      <c r="B1117" s="35">
        <f>SUMIF(数据!F:F,集中度!A1117,数据!I:I)</f>
        <v>58500</v>
      </c>
    </row>
    <row r="1118" spans="1:2">
      <c r="A1118" t="s">
        <v>1646</v>
      </c>
      <c r="B1118" s="35">
        <f>SUMIF(数据!F:F,集中度!A1118,数据!I:I)</f>
        <v>55809.55</v>
      </c>
    </row>
    <row r="1119" spans="1:2">
      <c r="A1119" t="s">
        <v>1569</v>
      </c>
      <c r="B1119" s="35">
        <f>SUMIF(数据!F:F,集中度!A1119,数据!I:I)</f>
        <v>55762.400000000001</v>
      </c>
    </row>
    <row r="1120" spans="1:2">
      <c r="A1120" t="s">
        <v>2070</v>
      </c>
      <c r="B1120" s="35">
        <f>SUMIF(数据!F:F,集中度!A1120,数据!I:I)</f>
        <v>55371.5</v>
      </c>
    </row>
    <row r="1121" spans="1:2">
      <c r="A1121" t="s">
        <v>4279</v>
      </c>
      <c r="B1121" s="35">
        <f>SUMIF(数据!F:F,集中度!A1121,数据!I:I)</f>
        <v>50864.1</v>
      </c>
    </row>
    <row r="1122" spans="1:2">
      <c r="A1122" t="s">
        <v>880</v>
      </c>
      <c r="B1122" s="35">
        <f>SUMIF(数据!F:F,集中度!A1122,数据!I:I)</f>
        <v>50580.229999999996</v>
      </c>
    </row>
    <row r="1123" spans="1:2">
      <c r="A1123" t="s">
        <v>1747</v>
      </c>
      <c r="B1123" s="35">
        <f>SUMIF(数据!F:F,集中度!A1123,数据!I:I)</f>
        <v>50426.76</v>
      </c>
    </row>
    <row r="1124" spans="1:2">
      <c r="A1124" t="s">
        <v>1753</v>
      </c>
      <c r="B1124" s="35">
        <f>SUMIF(数据!F:F,集中度!A1124,数据!I:I)</f>
        <v>49560.939999999995</v>
      </c>
    </row>
    <row r="1125" spans="1:2">
      <c r="A1125" t="s">
        <v>2030</v>
      </c>
      <c r="B1125" s="35">
        <f>SUMIF(数据!F:F,集中度!A1125,数据!I:I)</f>
        <v>49527.689999999995</v>
      </c>
    </row>
    <row r="1126" spans="1:2">
      <c r="A1126" t="s">
        <v>1637</v>
      </c>
      <c r="B1126" s="35">
        <f>SUMIF(数据!F:F,集中度!A1126,数据!I:I)</f>
        <v>43587.385996461402</v>
      </c>
    </row>
    <row r="1127" spans="1:2">
      <c r="A1127" t="s">
        <v>2701</v>
      </c>
      <c r="B1127" s="35">
        <f>SUMIF(数据!F:F,集中度!A1127,数据!I:I)</f>
        <v>43085</v>
      </c>
    </row>
    <row r="1128" spans="1:2">
      <c r="A1128" t="s">
        <v>2064</v>
      </c>
      <c r="B1128" s="35">
        <f>SUMIF(数据!F:F,集中度!A1128,数据!I:I)</f>
        <v>42381.36</v>
      </c>
    </row>
    <row r="1129" spans="1:2">
      <c r="A1129" t="s">
        <v>2040</v>
      </c>
      <c r="B1129" s="35">
        <f>SUMIF(数据!F:F,集中度!A1129,数据!I:I)</f>
        <v>40580.119999999995</v>
      </c>
    </row>
    <row r="1130" spans="1:2">
      <c r="A1130" t="s">
        <v>3186</v>
      </c>
      <c r="B1130" s="35">
        <f>SUMIF(数据!F:F,集中度!A1130,数据!I:I)</f>
        <v>38880</v>
      </c>
    </row>
    <row r="1131" spans="1:2">
      <c r="A1131" t="s">
        <v>5366</v>
      </c>
      <c r="B1131" s="35">
        <f>SUMIF(数据!F:F,集中度!A1131,数据!I:I)</f>
        <v>37821.870000000003</v>
      </c>
    </row>
    <row r="1132" spans="1:2">
      <c r="A1132" t="s">
        <v>2745</v>
      </c>
      <c r="B1132" s="35">
        <f>SUMIF(数据!F:F,集中度!A1132,数据!I:I)</f>
        <v>37750</v>
      </c>
    </row>
    <row r="1133" spans="1:2">
      <c r="A1133" t="s">
        <v>3487</v>
      </c>
      <c r="B1133" s="35">
        <f>SUMIF(数据!F:F,集中度!A1133,数据!I:I)</f>
        <v>37237.199999999997</v>
      </c>
    </row>
    <row r="1134" spans="1:2">
      <c r="A1134" t="s">
        <v>1652</v>
      </c>
      <c r="B1134" s="35">
        <f>SUMIF(数据!F:F,集中度!A1134,数据!I:I)</f>
        <v>36808.080000000002</v>
      </c>
    </row>
    <row r="1135" spans="1:2">
      <c r="A1135" t="s">
        <v>2074</v>
      </c>
      <c r="B1135" s="35">
        <f>SUMIF(数据!F:F,集中度!A1135,数据!I:I)</f>
        <v>35027.099999999991</v>
      </c>
    </row>
    <row r="1136" spans="1:2">
      <c r="A1136" t="s">
        <v>1625</v>
      </c>
      <c r="B1136" s="35">
        <f>SUMIF(数据!F:F,集中度!A1136,数据!I:I)</f>
        <v>33117.000000000007</v>
      </c>
    </row>
    <row r="1137" spans="1:2">
      <c r="A1137" t="s">
        <v>5944</v>
      </c>
      <c r="B1137" s="35">
        <f>SUMIF(数据!F:F,集中度!A1137,数据!I:I)</f>
        <v>33079.79</v>
      </c>
    </row>
    <row r="1138" spans="1:2">
      <c r="A1138" t="s">
        <v>5925</v>
      </c>
      <c r="B1138" s="35">
        <f>SUMIF(数据!F:F,集中度!A1138,数据!I:I)</f>
        <v>33046.050000000003</v>
      </c>
    </row>
    <row r="1139" spans="1:2">
      <c r="A1139" t="s">
        <v>2241</v>
      </c>
      <c r="B1139" s="35">
        <f>SUMIF(数据!F:F,集中度!A1139,数据!I:I)</f>
        <v>32465.790000000005</v>
      </c>
    </row>
    <row r="1140" spans="1:2">
      <c r="A1140" t="s">
        <v>1750</v>
      </c>
      <c r="B1140" s="35">
        <f>SUMIF(数据!F:F,集中度!A1140,数据!I:I)</f>
        <v>32405.099999999995</v>
      </c>
    </row>
    <row r="1141" spans="1:2">
      <c r="A1141" t="s">
        <v>2060</v>
      </c>
      <c r="B1141" s="35">
        <f>SUMIF(数据!F:F,集中度!A1141,数据!I:I)</f>
        <v>30781.300000000007</v>
      </c>
    </row>
    <row r="1142" spans="1:2">
      <c r="A1142" t="s">
        <v>2032</v>
      </c>
      <c r="B1142" s="35">
        <f>SUMIF(数据!F:F,集中度!A1142,数据!I:I)</f>
        <v>30000.599999999995</v>
      </c>
    </row>
    <row r="1143" spans="1:2">
      <c r="A1143" t="s">
        <v>3453</v>
      </c>
      <c r="B1143" s="35">
        <f>SUMIF(数据!F:F,集中度!A1143,数据!I:I)</f>
        <v>29281</v>
      </c>
    </row>
    <row r="1144" spans="1:2">
      <c r="A1144" t="s">
        <v>2248</v>
      </c>
      <c r="B1144" s="35">
        <f>SUMIF(数据!F:F,集中度!A1144,数据!I:I)</f>
        <v>29247.999999999996</v>
      </c>
    </row>
    <row r="1145" spans="1:2">
      <c r="A1145" t="s">
        <v>2024</v>
      </c>
      <c r="B1145" s="35">
        <f>SUMIF(数据!F:F,集中度!A1145,数据!I:I)</f>
        <v>28095.3</v>
      </c>
    </row>
    <row r="1146" spans="1:2">
      <c r="A1146" t="s">
        <v>2812</v>
      </c>
      <c r="B1146" s="35">
        <f>SUMIF(数据!F:F,集中度!A1146,数据!I:I)</f>
        <v>26904.239999999998</v>
      </c>
    </row>
    <row r="1147" spans="1:2">
      <c r="A1147" t="s">
        <v>2809</v>
      </c>
      <c r="B1147" s="35">
        <f>SUMIF(数据!F:F,集中度!A1147,数据!I:I)</f>
        <v>22572</v>
      </c>
    </row>
    <row r="1148" spans="1:2">
      <c r="A1148" t="s">
        <v>3428</v>
      </c>
      <c r="B1148" s="35">
        <f>SUMIF(数据!F:F,集中度!A1148,数据!I:I)</f>
        <v>21498.84</v>
      </c>
    </row>
    <row r="1149" spans="1:2">
      <c r="A1149" t="s">
        <v>3505</v>
      </c>
      <c r="B1149" s="35">
        <f>SUMIF(数据!F:F,集中度!A1149,数据!I:I)</f>
        <v>19659.3</v>
      </c>
    </row>
    <row r="1150" spans="1:2">
      <c r="A1150" t="s">
        <v>4280</v>
      </c>
      <c r="B1150" s="35">
        <f>SUMIF(数据!F:F,集中度!A1150,数据!I:I)</f>
        <v>15210</v>
      </c>
    </row>
    <row r="1151" spans="1:2">
      <c r="A1151" t="s">
        <v>4281</v>
      </c>
      <c r="B1151" s="35">
        <f>SUMIF(数据!F:F,集中度!A1151,数据!I:I)</f>
        <v>15047.26</v>
      </c>
    </row>
    <row r="1152" spans="1:2">
      <c r="A1152" t="s">
        <v>3456</v>
      </c>
      <c r="B1152" s="35">
        <f>SUMIF(数据!F:F,集中度!A1152,数据!I:I)</f>
        <v>13386.6</v>
      </c>
    </row>
    <row r="1153" spans="1:2">
      <c r="A1153" t="s">
        <v>3502</v>
      </c>
      <c r="B1153" s="35">
        <f>SUMIF(数据!F:F,集中度!A1153,数据!I:I)</f>
        <v>12894</v>
      </c>
    </row>
    <row r="1154" spans="1:2">
      <c r="A1154" t="s">
        <v>4282</v>
      </c>
      <c r="B1154" s="35">
        <f>SUMIF(数据!F:F,集中度!A1154,数据!I:I)</f>
        <v>12732.22</v>
      </c>
    </row>
    <row r="1155" spans="1:2">
      <c r="A1155" t="s">
        <v>2068</v>
      </c>
      <c r="B1155" s="35">
        <f>SUMIF(数据!F:F,集中度!A1155,数据!I:I)</f>
        <v>12727.26</v>
      </c>
    </row>
    <row r="1156" spans="1:2">
      <c r="A1156" t="s">
        <v>1824</v>
      </c>
      <c r="B1156" s="35">
        <f>SUMIF(数据!F:F,集中度!A1156,数据!I:I)</f>
        <v>12653.01</v>
      </c>
    </row>
    <row r="1157" spans="1:2">
      <c r="A1157" t="s">
        <v>2042</v>
      </c>
      <c r="B1157" s="35">
        <f>SUMIF(数据!F:F,集中度!A1157,数据!I:I)</f>
        <v>12652.42</v>
      </c>
    </row>
    <row r="1158" spans="1:2">
      <c r="A1158" t="s">
        <v>4283</v>
      </c>
      <c r="B1158" s="35">
        <f>SUMIF(数据!F:F,集中度!A1158,数据!I:I)</f>
        <v>11519.47</v>
      </c>
    </row>
    <row r="1159" spans="1:2">
      <c r="A1159" t="s">
        <v>2010</v>
      </c>
      <c r="B1159" s="35">
        <f>SUMIF(数据!F:F,集中度!A1159,数据!I:I)</f>
        <v>11284.95</v>
      </c>
    </row>
    <row r="1160" spans="1:2">
      <c r="A1160" t="s">
        <v>2018</v>
      </c>
      <c r="B1160" s="35">
        <f>SUMIF(数据!F:F,集中度!A1160,数据!I:I)</f>
        <v>9723.56</v>
      </c>
    </row>
    <row r="1161" spans="1:2">
      <c r="A1161" t="s">
        <v>3484</v>
      </c>
      <c r="B1161" s="35">
        <f>SUMIF(数据!F:F,集中度!A1161,数据!I:I)</f>
        <v>9668.9599999999991</v>
      </c>
    </row>
    <row r="1162" spans="1:2">
      <c r="A1162" t="s">
        <v>5935</v>
      </c>
      <c r="B1162" s="35">
        <f>SUMIF(数据!F:F,集中度!A1162,数据!I:I)</f>
        <v>9025.26</v>
      </c>
    </row>
    <row r="1163" spans="1:2">
      <c r="A1163" t="s">
        <v>5918</v>
      </c>
      <c r="B1163" s="35">
        <f>SUMIF(数据!F:F,集中度!A1163,数据!I:I)</f>
        <v>8949.85</v>
      </c>
    </row>
    <row r="1164" spans="1:2">
      <c r="A1164" t="s">
        <v>4736</v>
      </c>
      <c r="B1164" s="35">
        <f>SUMIF(数据!F:F,集中度!A1164,数据!I:I)</f>
        <v>8345.9</v>
      </c>
    </row>
    <row r="1165" spans="1:2">
      <c r="A1165" t="s">
        <v>4284</v>
      </c>
      <c r="B1165" s="35">
        <f>SUMIF(数据!F:F,集中度!A1165,数据!I:I)</f>
        <v>8017.1</v>
      </c>
    </row>
    <row r="1166" spans="1:2">
      <c r="A1166" t="s">
        <v>5930</v>
      </c>
      <c r="B1166" s="35">
        <f>SUMIF(数据!F:F,集中度!A1166,数据!I:I)</f>
        <v>8012.74</v>
      </c>
    </row>
    <row r="1167" spans="1:2">
      <c r="A1167" t="s">
        <v>2028</v>
      </c>
      <c r="B1167" s="35">
        <f>SUMIF(数据!F:F,集中度!A1167,数据!I:I)</f>
        <v>7933.59</v>
      </c>
    </row>
    <row r="1168" spans="1:2">
      <c r="A1168" t="s">
        <v>4285</v>
      </c>
      <c r="B1168" s="35">
        <f>SUMIF(数据!F:F,集中度!A1168,数据!I:I)</f>
        <v>6988.32</v>
      </c>
    </row>
    <row r="1169" spans="1:2">
      <c r="A1169" t="s">
        <v>2056</v>
      </c>
      <c r="B1169" s="35">
        <f>SUMIF(数据!F:F,集中度!A1169,数据!I:I)</f>
        <v>6879.6</v>
      </c>
    </row>
    <row r="1170" spans="1:2">
      <c r="A1170" t="s">
        <v>4286</v>
      </c>
      <c r="B1170" s="35">
        <f>SUMIF(数据!F:F,集中度!A1170,数据!I:I)</f>
        <v>6337.45</v>
      </c>
    </row>
    <row r="1171" spans="1:2">
      <c r="A1171" t="s">
        <v>4287</v>
      </c>
      <c r="B1171" s="35">
        <f>SUMIF(数据!F:F,集中度!A1171,数据!I:I)</f>
        <v>5177.5200000000004</v>
      </c>
    </row>
    <row r="1172" spans="1:2">
      <c r="A1172" t="s">
        <v>3462</v>
      </c>
      <c r="B1172" s="35">
        <f>SUMIF(数据!F:F,集中度!A1172,数据!I:I)</f>
        <v>4878.5</v>
      </c>
    </row>
    <row r="1173" spans="1:2">
      <c r="A1173" t="s">
        <v>2022</v>
      </c>
      <c r="B1173" s="35">
        <f>SUMIF(数据!F:F,集中度!A1173,数据!I:I)</f>
        <v>4598.8500000000004</v>
      </c>
    </row>
    <row r="1174" spans="1:2">
      <c r="A1174" t="s">
        <v>4288</v>
      </c>
      <c r="B1174" s="35">
        <f>SUMIF(数据!F:F,集中度!A1174,数据!I:I)</f>
        <v>4399.76</v>
      </c>
    </row>
    <row r="1175" spans="1:2">
      <c r="A1175" t="s">
        <v>4289</v>
      </c>
      <c r="B1175" s="35">
        <f>SUMIF(数据!F:F,集中度!A1175,数据!I:I)</f>
        <v>4288.67</v>
      </c>
    </row>
    <row r="1176" spans="1:2">
      <c r="A1176" t="s">
        <v>4290</v>
      </c>
      <c r="B1176" s="35">
        <f>SUMIF(数据!F:F,集中度!A1176,数据!I:I)</f>
        <v>3957.6</v>
      </c>
    </row>
    <row r="1177" spans="1:2">
      <c r="A1177" t="s">
        <v>4291</v>
      </c>
      <c r="B1177" s="35">
        <f>SUMIF(数据!F:F,集中度!A1177,数据!I:I)</f>
        <v>3915.1</v>
      </c>
    </row>
    <row r="1178" spans="1:2">
      <c r="A1178" t="s">
        <v>4292</v>
      </c>
      <c r="B1178" s="35">
        <f>SUMIF(数据!F:F,集中度!A1178,数据!I:I)</f>
        <v>3906</v>
      </c>
    </row>
    <row r="1179" spans="1:2">
      <c r="A1179" t="s">
        <v>4293</v>
      </c>
      <c r="B1179" s="35">
        <f>SUMIF(数据!F:F,集中度!A1179,数据!I:I)</f>
        <v>3833.79</v>
      </c>
    </row>
    <row r="1180" spans="1:2">
      <c r="A1180" t="s">
        <v>4294</v>
      </c>
      <c r="B1180" s="35">
        <f>SUMIF(数据!F:F,集中度!A1180,数据!I:I)</f>
        <v>3731.96</v>
      </c>
    </row>
    <row r="1181" spans="1:2">
      <c r="A1181" t="s">
        <v>4295</v>
      </c>
      <c r="B1181" s="35">
        <f>SUMIF(数据!F:F,集中度!A1181,数据!I:I)</f>
        <v>3731.25</v>
      </c>
    </row>
    <row r="1182" spans="1:2">
      <c r="A1182" t="s">
        <v>4296</v>
      </c>
      <c r="B1182" s="35">
        <f>SUMIF(数据!F:F,集中度!A1182,数据!I:I)</f>
        <v>3712</v>
      </c>
    </row>
    <row r="1183" spans="1:2">
      <c r="A1183" t="s">
        <v>4297</v>
      </c>
      <c r="B1183" s="35">
        <f>SUMIF(数据!F:F,集中度!A1183,数据!I:I)</f>
        <v>3695.2</v>
      </c>
    </row>
    <row r="1184" spans="1:2">
      <c r="A1184" t="s">
        <v>4298</v>
      </c>
      <c r="B1184" s="35">
        <f>SUMIF(数据!F:F,集中度!A1184,数据!I:I)</f>
        <v>3640.9</v>
      </c>
    </row>
    <row r="1185" spans="1:2">
      <c r="A1185" t="s">
        <v>4299</v>
      </c>
      <c r="B1185" s="35">
        <f>SUMIF(数据!F:F,集中度!A1185,数据!I:I)</f>
        <v>3611.2</v>
      </c>
    </row>
    <row r="1186" spans="1:2">
      <c r="A1186" t="s">
        <v>4300</v>
      </c>
      <c r="B1186" s="35">
        <f>SUMIF(数据!F:F,集中度!A1186,数据!I:I)</f>
        <v>3577.65</v>
      </c>
    </row>
    <row r="1187" spans="1:2">
      <c r="A1187" t="s">
        <v>4301</v>
      </c>
      <c r="B1187" s="35">
        <f>SUMIF(数据!F:F,集中度!A1187,数据!I:I)</f>
        <v>3418.8</v>
      </c>
    </row>
    <row r="1188" spans="1:2">
      <c r="A1188" t="s">
        <v>1821</v>
      </c>
      <c r="B1188" s="35">
        <f>SUMIF(数据!F:F,集中度!A1188,数据!I:I)</f>
        <v>3392.94</v>
      </c>
    </row>
    <row r="1189" spans="1:2">
      <c r="A1189" t="s">
        <v>4302</v>
      </c>
      <c r="B1189" s="35">
        <f>SUMIF(数据!F:F,集中度!A1189,数据!I:I)</f>
        <v>3362.33</v>
      </c>
    </row>
    <row r="1190" spans="1:2">
      <c r="A1190" t="s">
        <v>4303</v>
      </c>
      <c r="B1190" s="35">
        <f>SUMIF(数据!F:F,集中度!A1190,数据!I:I)</f>
        <v>3326.4</v>
      </c>
    </row>
    <row r="1191" spans="1:2">
      <c r="A1191" t="s">
        <v>4304</v>
      </c>
      <c r="B1191" s="35">
        <f>SUMIF(数据!F:F,集中度!A1191,数据!I:I)</f>
        <v>2932.5</v>
      </c>
    </row>
    <row r="1192" spans="1:2">
      <c r="A1192" t="s">
        <v>1604</v>
      </c>
      <c r="B1192" s="35">
        <f>SUMIF(数据!F:F,集中度!A1192,数据!I:I)</f>
        <v>2904.2</v>
      </c>
    </row>
    <row r="1193" spans="1:2">
      <c r="A1193" t="s">
        <v>4305</v>
      </c>
      <c r="B1193" s="35">
        <f>SUMIF(数据!F:F,集中度!A1193,数据!I:I)</f>
        <v>2896.77</v>
      </c>
    </row>
    <row r="1194" spans="1:2">
      <c r="A1194" t="s">
        <v>4306</v>
      </c>
      <c r="B1194" s="35">
        <f>SUMIF(数据!F:F,集中度!A1194,数据!I:I)</f>
        <v>2878.2</v>
      </c>
    </row>
    <row r="1195" spans="1:2">
      <c r="A1195" t="s">
        <v>3425</v>
      </c>
      <c r="B1195" s="35">
        <f>SUMIF(数据!F:F,集中度!A1195,数据!I:I)</f>
        <v>2856</v>
      </c>
    </row>
    <row r="1196" spans="1:2">
      <c r="A1196" t="s">
        <v>4307</v>
      </c>
      <c r="B1196" s="35">
        <f>SUMIF(数据!F:F,集中度!A1196,数据!I:I)</f>
        <v>2846.6</v>
      </c>
    </row>
    <row r="1197" spans="1:2">
      <c r="A1197" t="s">
        <v>4308</v>
      </c>
      <c r="B1197" s="35">
        <f>SUMIF(数据!F:F,集中度!A1197,数据!I:I)</f>
        <v>2818.82</v>
      </c>
    </row>
    <row r="1198" spans="1:2">
      <c r="A1198" t="s">
        <v>4309</v>
      </c>
      <c r="B1198" s="35">
        <f>SUMIF(数据!F:F,集中度!A1198,数据!I:I)</f>
        <v>2816.19</v>
      </c>
    </row>
    <row r="1199" spans="1:2">
      <c r="A1199" t="s">
        <v>4310</v>
      </c>
      <c r="B1199" s="35">
        <f>SUMIF(数据!F:F,集中度!A1199,数据!I:I)</f>
        <v>2700.39</v>
      </c>
    </row>
    <row r="1200" spans="1:2">
      <c r="A1200" t="s">
        <v>4311</v>
      </c>
      <c r="B1200" s="35">
        <f>SUMIF(数据!F:F,集中度!A1200,数据!I:I)</f>
        <v>2649.96</v>
      </c>
    </row>
    <row r="1201" spans="1:2">
      <c r="A1201" t="s">
        <v>4312</v>
      </c>
      <c r="B1201" s="35">
        <f>SUMIF(数据!F:F,集中度!A1201,数据!I:I)</f>
        <v>2622.48</v>
      </c>
    </row>
    <row r="1202" spans="1:2">
      <c r="A1202" t="s">
        <v>4313</v>
      </c>
      <c r="B1202" s="35">
        <f>SUMIF(数据!F:F,集中度!A1202,数据!I:I)</f>
        <v>2570.4</v>
      </c>
    </row>
    <row r="1203" spans="1:2">
      <c r="A1203" t="s">
        <v>4314</v>
      </c>
      <c r="B1203" s="35">
        <f>SUMIF(数据!F:F,集中度!A1203,数据!I:I)</f>
        <v>2546.34</v>
      </c>
    </row>
    <row r="1204" spans="1:2">
      <c r="A1204" t="s">
        <v>4315</v>
      </c>
      <c r="B1204" s="35">
        <f>SUMIF(数据!F:F,集中度!A1204,数据!I:I)</f>
        <v>2542.64</v>
      </c>
    </row>
    <row r="1205" spans="1:2">
      <c r="A1205" t="s">
        <v>4339</v>
      </c>
      <c r="B1205" s="35">
        <f>SUMIF(数据!F:F,集中度!A1205,数据!I:I)</f>
        <v>2527.56</v>
      </c>
    </row>
    <row r="1206" spans="1:2">
      <c r="A1206" t="s">
        <v>4316</v>
      </c>
      <c r="B1206" s="35">
        <f>SUMIF(数据!F:F,集中度!A1206,数据!I:I)</f>
        <v>2524.8000000000002</v>
      </c>
    </row>
    <row r="1207" spans="1:2">
      <c r="A1207" t="s">
        <v>4317</v>
      </c>
      <c r="B1207" s="35">
        <f>SUMIF(数据!F:F,集中度!A1207,数据!I:I)</f>
        <v>2516.04</v>
      </c>
    </row>
    <row r="1208" spans="1:2">
      <c r="A1208" t="s">
        <v>1726</v>
      </c>
      <c r="B1208" s="35">
        <f>SUMIF(数据!F:F,集中度!A1208,数据!I:I)</f>
        <v>2416.86</v>
      </c>
    </row>
    <row r="1209" spans="1:2">
      <c r="A1209" t="s">
        <v>4318</v>
      </c>
      <c r="B1209" s="35">
        <f>SUMIF(数据!F:F,集中度!A1209,数据!I:I)</f>
        <v>2376.9</v>
      </c>
    </row>
    <row r="1210" spans="1:2">
      <c r="A1210" t="s">
        <v>5936</v>
      </c>
      <c r="B1210" s="35">
        <f>SUMIF(数据!F:F,集中度!A1210,数据!I:I)</f>
        <v>2321.63</v>
      </c>
    </row>
    <row r="1211" spans="1:2">
      <c r="A1211" t="s">
        <v>4319</v>
      </c>
      <c r="B1211" s="35">
        <f>SUMIF(数据!F:F,集中度!A1211,数据!I:I)</f>
        <v>2302.88</v>
      </c>
    </row>
    <row r="1212" spans="1:2">
      <c r="A1212" t="s">
        <v>4320</v>
      </c>
      <c r="B1212" s="35">
        <f>SUMIF(数据!F:F,集中度!A1212,数据!I:I)</f>
        <v>2299.9899999999998</v>
      </c>
    </row>
    <row r="1213" spans="1:2">
      <c r="A1213" t="s">
        <v>4321</v>
      </c>
      <c r="B1213" s="35">
        <f>SUMIF(数据!F:F,集中度!A1213,数据!I:I)</f>
        <v>2298.88</v>
      </c>
    </row>
    <row r="1214" spans="1:2">
      <c r="A1214" t="s">
        <v>4322</v>
      </c>
      <c r="B1214" s="35">
        <f>SUMIF(数据!F:F,集中度!A1214,数据!I:I)</f>
        <v>2253.2199999999998</v>
      </c>
    </row>
    <row r="1215" spans="1:2">
      <c r="A1215" t="s">
        <v>4323</v>
      </c>
      <c r="B1215" s="35">
        <f>SUMIF(数据!F:F,集中度!A1215,数据!I:I)</f>
        <v>2170.7399999999998</v>
      </c>
    </row>
    <row r="1216" spans="1:2">
      <c r="A1216" t="s">
        <v>4324</v>
      </c>
      <c r="B1216" s="35">
        <f>SUMIF(数据!F:F,集中度!A1216,数据!I:I)</f>
        <v>2165.2199999999998</v>
      </c>
    </row>
    <row r="1217" spans="1:2">
      <c r="A1217" t="s">
        <v>4325</v>
      </c>
      <c r="B1217" s="35">
        <f>SUMIF(数据!F:F,集中度!A1217,数据!I:I)</f>
        <v>2158.83</v>
      </c>
    </row>
    <row r="1218" spans="1:2">
      <c r="A1218" t="s">
        <v>4326</v>
      </c>
      <c r="B1218" s="35">
        <f>SUMIF(数据!F:F,集中度!A1218,数据!I:I)</f>
        <v>2156.6999999999998</v>
      </c>
    </row>
    <row r="1219" spans="1:2">
      <c r="A1219" t="s">
        <v>5943</v>
      </c>
      <c r="B1219" s="35">
        <f>SUMIF(数据!F:F,集中度!A1219,数据!I:I)</f>
        <v>2130.12</v>
      </c>
    </row>
    <row r="1220" spans="1:2">
      <c r="A1220" t="s">
        <v>4327</v>
      </c>
      <c r="B1220" s="35">
        <f>SUMIF(数据!F:F,集中度!A1220,数据!I:I)</f>
        <v>2101.1999999999998</v>
      </c>
    </row>
    <row r="1221" spans="1:2">
      <c r="A1221" t="s">
        <v>4328</v>
      </c>
      <c r="B1221" s="35">
        <f>SUMIF(数据!F:F,集中度!A1221,数据!I:I)</f>
        <v>2097.6</v>
      </c>
    </row>
    <row r="1222" spans="1:2">
      <c r="A1222" t="s">
        <v>3490</v>
      </c>
      <c r="B1222" s="35">
        <f>SUMIF(数据!F:F,集中度!A1222,数据!I:I)</f>
        <v>2032.4</v>
      </c>
    </row>
    <row r="1223" spans="1:2">
      <c r="A1223" t="s">
        <v>4329</v>
      </c>
      <c r="B1223" s="35">
        <f>SUMIF(数据!F:F,集中度!A1223,数据!I:I)</f>
        <v>1994.56</v>
      </c>
    </row>
    <row r="1224" spans="1:2">
      <c r="A1224" t="s">
        <v>4330</v>
      </c>
      <c r="B1224" s="35">
        <f>SUMIF(数据!F:F,集中度!A1224,数据!I:I)</f>
        <v>1909.53</v>
      </c>
    </row>
    <row r="1225" spans="1:2">
      <c r="A1225" t="s">
        <v>4331</v>
      </c>
      <c r="B1225" s="35">
        <f>SUMIF(数据!F:F,集中度!A1225,数据!I:I)</f>
        <v>1819</v>
      </c>
    </row>
    <row r="1226" spans="1:2">
      <c r="A1226" t="s">
        <v>4332</v>
      </c>
      <c r="B1226" s="35">
        <f>SUMIF(数据!F:F,集中度!A1226,数据!I:I)</f>
        <v>1794</v>
      </c>
    </row>
    <row r="1227" spans="1:2">
      <c r="A1227" t="s">
        <v>4333</v>
      </c>
      <c r="B1227" s="35">
        <f>SUMIF(数据!F:F,集中度!A1227,数据!I:I)</f>
        <v>1742.4</v>
      </c>
    </row>
    <row r="1228" spans="1:2">
      <c r="A1228" t="s">
        <v>4334</v>
      </c>
      <c r="B1228" s="35">
        <f>SUMIF(数据!F:F,集中度!A1228,数据!I:I)</f>
        <v>1720.32</v>
      </c>
    </row>
    <row r="1229" spans="1:2">
      <c r="A1229" t="s">
        <v>4335</v>
      </c>
      <c r="B1229" s="35">
        <f>SUMIF(数据!F:F,集中度!A1229,数据!I:I)</f>
        <v>1673.48</v>
      </c>
    </row>
    <row r="1230" spans="1:2">
      <c r="A1230" t="s">
        <v>4336</v>
      </c>
      <c r="B1230" s="35">
        <f>SUMIF(数据!F:F,集中度!A1230,数据!I:I)</f>
        <v>1589.77</v>
      </c>
    </row>
    <row r="1231" spans="1:2">
      <c r="A1231" t="s">
        <v>4337</v>
      </c>
      <c r="B1231" s="35">
        <f>SUMIF(数据!F:F,集中度!A1231,数据!I:I)</f>
        <v>1529.5</v>
      </c>
    </row>
    <row r="1232" spans="1:2">
      <c r="A1232" t="s">
        <v>4755</v>
      </c>
      <c r="B1232" s="35">
        <f>SUMIF(数据!F:F,集中度!A1232,数据!I:I)</f>
        <v>1377.68</v>
      </c>
    </row>
    <row r="1233" spans="1:2">
      <c r="A1233" t="s">
        <v>5937</v>
      </c>
      <c r="B1233" s="35">
        <f>SUMIF(数据!F:F,集中度!A1233,数据!I:I)</f>
        <v>1315.79</v>
      </c>
    </row>
    <row r="1234" spans="1:2">
      <c r="A1234" t="s">
        <v>4338</v>
      </c>
      <c r="B1234" s="35">
        <f>SUMIF(数据!F:F,集中度!A1234,数据!I:I)</f>
        <v>1304.51</v>
      </c>
    </row>
    <row r="1235" spans="1:2">
      <c r="A1235" t="s">
        <v>5926</v>
      </c>
      <c r="B1235" s="35">
        <f>SUMIF(数据!F:F,集中度!A1235,数据!I:I)</f>
        <v>1189.17</v>
      </c>
    </row>
    <row r="1236" spans="1:2">
      <c r="A1236" t="s">
        <v>5933</v>
      </c>
      <c r="B1236" s="35">
        <f>SUMIF(数据!F:F,集中度!A1236,数据!I:I)</f>
        <v>1000.83</v>
      </c>
    </row>
    <row r="1237" spans="1:2">
      <c r="A1237" t="s">
        <v>5947</v>
      </c>
      <c r="B1237" s="35">
        <f>SUMIF(数据!F:F,集中度!A1237,数据!I:I)</f>
        <v>1000.33</v>
      </c>
    </row>
    <row r="1238" spans="1:2">
      <c r="A1238" t="s">
        <v>5929</v>
      </c>
      <c r="B1238" s="35">
        <f>SUMIF(数据!F:F,集中度!A1238,数据!I:I)</f>
        <v>962.62</v>
      </c>
    </row>
    <row r="1239" spans="1:2">
      <c r="A1239" t="s">
        <v>5939</v>
      </c>
      <c r="B1239" s="35">
        <f>SUMIF(数据!F:F,集中度!A1239,数据!I:I)</f>
        <v>674.94</v>
      </c>
    </row>
    <row r="1240" spans="1:2">
      <c r="A1240" t="s">
        <v>5938</v>
      </c>
      <c r="B1240" s="35">
        <f>SUMIF(数据!F:F,集中度!A1240,数据!I:I)</f>
        <v>665.54</v>
      </c>
    </row>
    <row r="1241" spans="1:2">
      <c r="A1241" t="s">
        <v>5941</v>
      </c>
      <c r="B1241" s="35">
        <f>SUMIF(数据!F:F,集中度!A1241,数据!I:I)</f>
        <v>527.74</v>
      </c>
    </row>
    <row r="1242" spans="1:2">
      <c r="A1242" t="s">
        <v>5940</v>
      </c>
      <c r="B1242" s="35">
        <f>SUMIF(数据!F:F,集中度!A1242,数据!I:I)</f>
        <v>471.74</v>
      </c>
    </row>
    <row r="1243" spans="1:2">
      <c r="A1243" t="s">
        <v>5934</v>
      </c>
      <c r="B1243" s="35">
        <f>SUMIF(数据!F:F,集中度!A1243,数据!I:I)</f>
        <v>406.74</v>
      </c>
    </row>
    <row r="1244" spans="1:2">
      <c r="A1244" t="s">
        <v>5401</v>
      </c>
      <c r="B1244" s="35">
        <f>SUMIF(数据!F:F,集中度!A1244,数据!I:I)</f>
        <v>351.2</v>
      </c>
    </row>
    <row r="1245" spans="1:2">
      <c r="A1245" t="s">
        <v>5928</v>
      </c>
      <c r="B1245" s="35">
        <f>SUMIF(数据!F:F,集中度!A1245,数据!I:I)</f>
        <v>255.5</v>
      </c>
    </row>
    <row r="1246" spans="1:2">
      <c r="A1246" t="s">
        <v>5931</v>
      </c>
      <c r="B1246" s="35">
        <f>SUMIF(数据!F:F,集中度!A1246,数据!I:I)</f>
        <v>249.56</v>
      </c>
    </row>
    <row r="1247" spans="1:2">
      <c r="A1247" t="s">
        <v>5942</v>
      </c>
      <c r="B1247" s="35">
        <f>SUMIF(数据!F:F,集中度!A1247,数据!I:I)</f>
        <v>179.54</v>
      </c>
    </row>
    <row r="1248" spans="1:2">
      <c r="A1248" t="s">
        <v>5946</v>
      </c>
      <c r="B1248" s="35">
        <f>SUMIF(数据!F:F,集中度!A1248,数据!I:I)</f>
        <v>137.61000000000001</v>
      </c>
    </row>
    <row r="1249" spans="1:2">
      <c r="A1249" t="s">
        <v>5924</v>
      </c>
      <c r="B1249" s="35">
        <f>SUMIF(数据!F:F,集中度!A1249,数据!I:I)</f>
        <v>135.29</v>
      </c>
    </row>
    <row r="1250" spans="1:2">
      <c r="A1250" t="s">
        <v>3508</v>
      </c>
      <c r="B1250" s="35">
        <f>SUMIF(数据!F:F,集中度!A1250,数据!I:I)</f>
        <v>95.55</v>
      </c>
    </row>
    <row r="1251" spans="1:2">
      <c r="A1251" t="s">
        <v>5945</v>
      </c>
      <c r="B1251" s="35">
        <f>SUMIF(数据!F:F,集中度!A1251,数据!I:I)</f>
        <v>82.37</v>
      </c>
    </row>
    <row r="1252" spans="1:2">
      <c r="A1252" t="s">
        <v>6217</v>
      </c>
      <c r="B1252" s="35">
        <f>SUMIF(数据!F:F,集中度!A1252,数据!I:I)</f>
        <v>0</v>
      </c>
    </row>
    <row r="1253" spans="1:2">
      <c r="A1253" t="s">
        <v>6218</v>
      </c>
      <c r="B1253" s="35">
        <f>SUMIF(数据!F:F,集中度!A1253,数据!I:I)</f>
        <v>0</v>
      </c>
    </row>
  </sheetData>
  <autoFilter ref="A1:B1" xr:uid="{9B1EB7BE-FF6B-4C6C-9D0A-2CB24E75E71D}"/>
  <sortState xmlns:xlrd2="http://schemas.microsoft.com/office/spreadsheetml/2017/richdata2" ref="D1:E1253">
    <sortCondition descending="1" ref="E1:E1253"/>
  </sortState>
  <phoneticPr fontId="2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DC09-9EB3-40C1-8ADB-B8B0ABAF7827}">
  <dimension ref="A3:A1255"/>
  <sheetViews>
    <sheetView topLeftCell="A1015" workbookViewId="0">
      <selection activeCell="A4" sqref="A4:A1255"/>
    </sheetView>
  </sheetViews>
  <sheetFormatPr defaultRowHeight="13.8"/>
  <cols>
    <col min="1" max="1" width="52.44140625" bestFit="1" customWidth="1"/>
    <col min="2" max="3" width="16.5546875" bestFit="1" customWidth="1"/>
  </cols>
  <sheetData>
    <row r="3" spans="1:1">
      <c r="A3" s="303" t="s">
        <v>6214</v>
      </c>
    </row>
    <row r="4" spans="1:1">
      <c r="A4" s="36" t="s">
        <v>5546</v>
      </c>
    </row>
    <row r="5" spans="1:1">
      <c r="A5" s="36" t="s">
        <v>1676</v>
      </c>
    </row>
    <row r="6" spans="1:1">
      <c r="A6" s="36" t="s">
        <v>3559</v>
      </c>
    </row>
    <row r="7" spans="1:1">
      <c r="A7" s="36" t="s">
        <v>3693</v>
      </c>
    </row>
    <row r="8" spans="1:1">
      <c r="A8" s="36" t="s">
        <v>2314</v>
      </c>
    </row>
    <row r="9" spans="1:1">
      <c r="A9" s="36" t="s">
        <v>2785</v>
      </c>
    </row>
    <row r="10" spans="1:1">
      <c r="A10" s="36" t="s">
        <v>909</v>
      </c>
    </row>
    <row r="11" spans="1:1">
      <c r="A11" s="36" t="s">
        <v>3209</v>
      </c>
    </row>
    <row r="12" spans="1:1">
      <c r="A12" s="36" t="s">
        <v>1584</v>
      </c>
    </row>
    <row r="13" spans="1:1">
      <c r="A13" s="36" t="s">
        <v>2943</v>
      </c>
    </row>
    <row r="14" spans="1:1">
      <c r="A14" s="36" t="s">
        <v>2231</v>
      </c>
    </row>
    <row r="15" spans="1:1">
      <c r="A15" s="36" t="s">
        <v>4297</v>
      </c>
    </row>
    <row r="16" spans="1:1">
      <c r="A16" s="36" t="s">
        <v>1488</v>
      </c>
    </row>
    <row r="17" spans="1:1">
      <c r="A17" s="36" t="s">
        <v>2323</v>
      </c>
    </row>
    <row r="18" spans="1:1">
      <c r="A18" s="36" t="s">
        <v>2054</v>
      </c>
    </row>
    <row r="19" spans="1:1">
      <c r="A19" s="36" t="s">
        <v>4308</v>
      </c>
    </row>
    <row r="20" spans="1:1">
      <c r="A20" s="36" t="s">
        <v>3734</v>
      </c>
    </row>
    <row r="21" spans="1:1">
      <c r="A21" s="36" t="s">
        <v>1126</v>
      </c>
    </row>
    <row r="22" spans="1:1">
      <c r="A22" s="36" t="s">
        <v>136</v>
      </c>
    </row>
    <row r="23" spans="1:1">
      <c r="A23" s="36" t="s">
        <v>2911</v>
      </c>
    </row>
    <row r="24" spans="1:1">
      <c r="A24" s="36" t="s">
        <v>3749</v>
      </c>
    </row>
    <row r="25" spans="1:1">
      <c r="A25" s="36" t="s">
        <v>1390</v>
      </c>
    </row>
    <row r="26" spans="1:1">
      <c r="A26" s="36" t="s">
        <v>2574</v>
      </c>
    </row>
    <row r="27" spans="1:1">
      <c r="A27" s="36" t="s">
        <v>3646</v>
      </c>
    </row>
    <row r="28" spans="1:1">
      <c r="A28" s="36" t="s">
        <v>2221</v>
      </c>
    </row>
    <row r="29" spans="1:1">
      <c r="A29" s="36" t="s">
        <v>3217</v>
      </c>
    </row>
    <row r="30" spans="1:1">
      <c r="A30" s="36" t="s">
        <v>3221</v>
      </c>
    </row>
    <row r="31" spans="1:1">
      <c r="A31" s="36" t="s">
        <v>960</v>
      </c>
    </row>
    <row r="32" spans="1:1">
      <c r="A32" s="36" t="s">
        <v>2568</v>
      </c>
    </row>
    <row r="33" spans="1:1">
      <c r="A33" s="36" t="s">
        <v>2322</v>
      </c>
    </row>
    <row r="34" spans="1:1">
      <c r="A34" s="36" t="s">
        <v>3153</v>
      </c>
    </row>
    <row r="35" spans="1:1">
      <c r="A35" s="36" t="s">
        <v>4631</v>
      </c>
    </row>
    <row r="36" spans="1:1">
      <c r="A36" s="36" t="s">
        <v>3227</v>
      </c>
    </row>
    <row r="37" spans="1:1">
      <c r="A37" s="36" t="s">
        <v>4311</v>
      </c>
    </row>
    <row r="38" spans="1:1">
      <c r="A38" s="36" t="s">
        <v>2692</v>
      </c>
    </row>
    <row r="39" spans="1:1">
      <c r="A39" s="36" t="s">
        <v>4334</v>
      </c>
    </row>
    <row r="40" spans="1:1">
      <c r="A40" s="36" t="s">
        <v>1566</v>
      </c>
    </row>
    <row r="41" spans="1:1">
      <c r="A41" s="36" t="s">
        <v>4340</v>
      </c>
    </row>
    <row r="42" spans="1:1">
      <c r="A42" s="36" t="s">
        <v>4341</v>
      </c>
    </row>
    <row r="43" spans="1:1">
      <c r="A43" s="36" t="s">
        <v>1572</v>
      </c>
    </row>
    <row r="44" spans="1:1">
      <c r="A44" s="36" t="s">
        <v>2762</v>
      </c>
    </row>
    <row r="45" spans="1:1">
      <c r="A45" s="36" t="s">
        <v>5920</v>
      </c>
    </row>
    <row r="46" spans="1:1">
      <c r="A46" s="36" t="s">
        <v>1386</v>
      </c>
    </row>
    <row r="47" spans="1:1">
      <c r="A47" s="36" t="s">
        <v>2900</v>
      </c>
    </row>
    <row r="48" spans="1:1">
      <c r="A48" s="36" t="s">
        <v>2343</v>
      </c>
    </row>
    <row r="49" spans="1:1">
      <c r="A49" s="36" t="s">
        <v>940</v>
      </c>
    </row>
    <row r="50" spans="1:1">
      <c r="A50" s="36" t="s">
        <v>529</v>
      </c>
    </row>
    <row r="51" spans="1:1">
      <c r="A51" s="36" t="s">
        <v>4681</v>
      </c>
    </row>
    <row r="52" spans="1:1">
      <c r="A52" s="36" t="s">
        <v>4635</v>
      </c>
    </row>
    <row r="53" spans="1:1">
      <c r="A53" s="36" t="s">
        <v>1224</v>
      </c>
    </row>
    <row r="54" spans="1:1">
      <c r="A54" s="36" t="s">
        <v>1698</v>
      </c>
    </row>
    <row r="55" spans="1:1">
      <c r="A55" s="36" t="s">
        <v>4755</v>
      </c>
    </row>
    <row r="56" spans="1:1">
      <c r="A56" s="36" t="s">
        <v>2595</v>
      </c>
    </row>
    <row r="57" spans="1:1">
      <c r="A57" s="36" t="s">
        <v>3783</v>
      </c>
    </row>
    <row r="58" spans="1:1">
      <c r="A58" s="36" t="s">
        <v>2340</v>
      </c>
    </row>
    <row r="59" spans="1:1">
      <c r="A59" s="36" t="s">
        <v>3765</v>
      </c>
    </row>
    <row r="60" spans="1:1">
      <c r="A60" s="36" t="s">
        <v>3132</v>
      </c>
    </row>
    <row r="61" spans="1:1">
      <c r="A61" s="36" t="s">
        <v>4737</v>
      </c>
    </row>
    <row r="62" spans="1:1">
      <c r="A62" s="36" t="s">
        <v>2467</v>
      </c>
    </row>
    <row r="63" spans="1:1">
      <c r="A63" s="36" t="s">
        <v>3384</v>
      </c>
    </row>
    <row r="64" spans="1:1">
      <c r="A64" s="36" t="s">
        <v>2341</v>
      </c>
    </row>
    <row r="65" spans="1:1">
      <c r="A65" s="36" t="s">
        <v>3106</v>
      </c>
    </row>
    <row r="66" spans="1:1">
      <c r="A66" s="36" t="s">
        <v>5073</v>
      </c>
    </row>
    <row r="67" spans="1:1">
      <c r="A67" s="36" t="s">
        <v>4013</v>
      </c>
    </row>
    <row r="68" spans="1:1">
      <c r="A68" s="36" t="s">
        <v>4328</v>
      </c>
    </row>
    <row r="69" spans="1:1">
      <c r="A69" s="36" t="s">
        <v>2330</v>
      </c>
    </row>
    <row r="70" spans="1:1">
      <c r="A70" s="36" t="s">
        <v>3593</v>
      </c>
    </row>
    <row r="71" spans="1:1">
      <c r="A71" s="36" t="s">
        <v>3715</v>
      </c>
    </row>
    <row r="72" spans="1:1">
      <c r="A72" s="36" t="s">
        <v>1291</v>
      </c>
    </row>
    <row r="73" spans="1:1">
      <c r="A73" s="36" t="s">
        <v>2622</v>
      </c>
    </row>
    <row r="74" spans="1:1">
      <c r="A74" s="36" t="s">
        <v>3502</v>
      </c>
    </row>
    <row r="75" spans="1:1">
      <c r="A75" s="36" t="s">
        <v>896</v>
      </c>
    </row>
    <row r="76" spans="1:1">
      <c r="A76" s="36" t="s">
        <v>3070</v>
      </c>
    </row>
    <row r="77" spans="1:1">
      <c r="A77" s="36" t="s">
        <v>2482</v>
      </c>
    </row>
    <row r="78" spans="1:1">
      <c r="A78" s="36" t="s">
        <v>2720</v>
      </c>
    </row>
    <row r="79" spans="1:1">
      <c r="A79" s="36" t="s">
        <v>1117</v>
      </c>
    </row>
    <row r="80" spans="1:1">
      <c r="A80" s="36" t="s">
        <v>1082</v>
      </c>
    </row>
    <row r="81" spans="1:1">
      <c r="A81" s="36" t="s">
        <v>5342</v>
      </c>
    </row>
    <row r="82" spans="1:1">
      <c r="A82" s="36" t="s">
        <v>5617</v>
      </c>
    </row>
    <row r="83" spans="1:1">
      <c r="A83" s="36" t="s">
        <v>3450</v>
      </c>
    </row>
    <row r="84" spans="1:1">
      <c r="A84" s="36" t="s">
        <v>3318</v>
      </c>
    </row>
    <row r="85" spans="1:1">
      <c r="A85" s="36" t="s">
        <v>2024</v>
      </c>
    </row>
    <row r="86" spans="1:1">
      <c r="A86" s="36" t="s">
        <v>127</v>
      </c>
    </row>
    <row r="87" spans="1:1">
      <c r="A87" s="36" t="s">
        <v>1004</v>
      </c>
    </row>
    <row r="88" spans="1:1">
      <c r="A88" s="36" t="s">
        <v>4596</v>
      </c>
    </row>
    <row r="89" spans="1:1">
      <c r="A89" s="36" t="s">
        <v>5145</v>
      </c>
    </row>
    <row r="90" spans="1:1">
      <c r="A90" s="36" t="s">
        <v>5161</v>
      </c>
    </row>
    <row r="91" spans="1:1">
      <c r="A91" s="36" t="s">
        <v>292</v>
      </c>
    </row>
    <row r="92" spans="1:1">
      <c r="A92" s="36" t="s">
        <v>3186</v>
      </c>
    </row>
    <row r="93" spans="1:1">
      <c r="A93" s="36" t="s">
        <v>3166</v>
      </c>
    </row>
    <row r="94" spans="1:1">
      <c r="A94" s="36" t="s">
        <v>1712</v>
      </c>
    </row>
    <row r="95" spans="1:1">
      <c r="A95" s="36" t="s">
        <v>861</v>
      </c>
    </row>
    <row r="96" spans="1:1">
      <c r="A96" s="36" t="s">
        <v>1997</v>
      </c>
    </row>
    <row r="97" spans="1:1">
      <c r="A97" s="36" t="s">
        <v>2665</v>
      </c>
    </row>
    <row r="98" spans="1:1">
      <c r="A98" s="36" t="s">
        <v>2768</v>
      </c>
    </row>
    <row r="99" spans="1:1">
      <c r="A99" s="36" t="s">
        <v>5573</v>
      </c>
    </row>
    <row r="100" spans="1:1">
      <c r="A100" s="36" t="s">
        <v>267</v>
      </c>
    </row>
    <row r="101" spans="1:1">
      <c r="A101" s="36" t="s">
        <v>3258</v>
      </c>
    </row>
    <row r="102" spans="1:1">
      <c r="A102" s="36" t="s">
        <v>4600</v>
      </c>
    </row>
    <row r="103" spans="1:1">
      <c r="A103" s="36" t="s">
        <v>5944</v>
      </c>
    </row>
    <row r="104" spans="1:1">
      <c r="A104" s="36" t="s">
        <v>5619</v>
      </c>
    </row>
    <row r="105" spans="1:1">
      <c r="A105" s="36" t="s">
        <v>5943</v>
      </c>
    </row>
    <row r="106" spans="1:1">
      <c r="A106" s="36" t="s">
        <v>644</v>
      </c>
    </row>
    <row r="107" spans="1:1">
      <c r="A107" s="36" t="s">
        <v>396</v>
      </c>
    </row>
    <row r="108" spans="1:1">
      <c r="A108" s="36" t="s">
        <v>2452</v>
      </c>
    </row>
    <row r="109" spans="1:1">
      <c r="A109" s="36" t="s">
        <v>2563</v>
      </c>
    </row>
    <row r="110" spans="1:1">
      <c r="A110" s="36" t="s">
        <v>1327</v>
      </c>
    </row>
    <row r="111" spans="1:1">
      <c r="A111" s="36" t="s">
        <v>4807</v>
      </c>
    </row>
    <row r="112" spans="1:1">
      <c r="A112" s="36" t="s">
        <v>1774</v>
      </c>
    </row>
    <row r="113" spans="1:1">
      <c r="A113" s="36" t="s">
        <v>617</v>
      </c>
    </row>
    <row r="114" spans="1:1">
      <c r="A114" s="36" t="s">
        <v>4117</v>
      </c>
    </row>
    <row r="115" spans="1:1">
      <c r="A115" s="36" t="s">
        <v>284</v>
      </c>
    </row>
    <row r="116" spans="1:1">
      <c r="A116" s="36" t="s">
        <v>2315</v>
      </c>
    </row>
    <row r="117" spans="1:1">
      <c r="A117" s="36" t="s">
        <v>1027</v>
      </c>
    </row>
    <row r="118" spans="1:1">
      <c r="A118" s="36" t="s">
        <v>2710</v>
      </c>
    </row>
    <row r="119" spans="1:1">
      <c r="A119" s="36" t="s">
        <v>1987</v>
      </c>
    </row>
    <row r="120" spans="1:1">
      <c r="A120" s="36" t="s">
        <v>3862</v>
      </c>
    </row>
    <row r="121" spans="1:1">
      <c r="A121" s="36" t="s">
        <v>5626</v>
      </c>
    </row>
    <row r="122" spans="1:1">
      <c r="A122" s="36" t="s">
        <v>3973</v>
      </c>
    </row>
    <row r="123" spans="1:1">
      <c r="A123" s="36" t="s">
        <v>4330</v>
      </c>
    </row>
    <row r="124" spans="1:1">
      <c r="A124" s="36" t="s">
        <v>1929</v>
      </c>
    </row>
    <row r="125" spans="1:1">
      <c r="A125" s="36" t="s">
        <v>5930</v>
      </c>
    </row>
    <row r="126" spans="1:1">
      <c r="A126" s="36" t="s">
        <v>5314</v>
      </c>
    </row>
    <row r="127" spans="1:1">
      <c r="A127" s="36" t="s">
        <v>1275</v>
      </c>
    </row>
    <row r="128" spans="1:1">
      <c r="A128" s="36" t="s">
        <v>3620</v>
      </c>
    </row>
    <row r="129" spans="1:1">
      <c r="A129" s="36" t="s">
        <v>5207</v>
      </c>
    </row>
    <row r="130" spans="1:1">
      <c r="A130" s="36" t="s">
        <v>308</v>
      </c>
    </row>
    <row r="131" spans="1:1">
      <c r="A131" s="36" t="s">
        <v>1625</v>
      </c>
    </row>
    <row r="132" spans="1:1">
      <c r="A132" s="36" t="s">
        <v>1634</v>
      </c>
    </row>
    <row r="133" spans="1:1">
      <c r="A133" s="36" t="s">
        <v>2680</v>
      </c>
    </row>
    <row r="134" spans="1:1">
      <c r="A134" s="36" t="s">
        <v>3126</v>
      </c>
    </row>
    <row r="135" spans="1:1">
      <c r="A135" s="36" t="s">
        <v>3857</v>
      </c>
    </row>
    <row r="136" spans="1:1">
      <c r="A136" s="36" t="s">
        <v>2745</v>
      </c>
    </row>
    <row r="137" spans="1:1">
      <c r="A137" s="36" t="s">
        <v>5942</v>
      </c>
    </row>
    <row r="138" spans="1:1">
      <c r="A138" s="36" t="s">
        <v>4282</v>
      </c>
    </row>
    <row r="139" spans="1:1">
      <c r="A139" s="36" t="s">
        <v>320</v>
      </c>
    </row>
    <row r="140" spans="1:1">
      <c r="A140" s="36" t="s">
        <v>4016</v>
      </c>
    </row>
    <row r="141" spans="1:1">
      <c r="A141" s="36" t="s">
        <v>2959</v>
      </c>
    </row>
    <row r="142" spans="1:1">
      <c r="A142" s="36" t="s">
        <v>3063</v>
      </c>
    </row>
    <row r="143" spans="1:1">
      <c r="A143" s="36" t="s">
        <v>5921</v>
      </c>
    </row>
    <row r="144" spans="1:1">
      <c r="A144" s="36" t="s">
        <v>192</v>
      </c>
    </row>
    <row r="145" spans="1:1">
      <c r="A145" s="36" t="s">
        <v>2934</v>
      </c>
    </row>
    <row r="146" spans="1:1">
      <c r="A146" s="36" t="s">
        <v>2931</v>
      </c>
    </row>
    <row r="147" spans="1:1">
      <c r="A147" s="36" t="s">
        <v>3950</v>
      </c>
    </row>
    <row r="148" spans="1:1">
      <c r="A148" s="36" t="s">
        <v>3623</v>
      </c>
    </row>
    <row r="149" spans="1:1">
      <c r="A149" s="36" t="s">
        <v>4477</v>
      </c>
    </row>
    <row r="150" spans="1:1">
      <c r="A150" s="36" t="s">
        <v>3977</v>
      </c>
    </row>
    <row r="151" spans="1:1">
      <c r="A151" s="36" t="s">
        <v>1460</v>
      </c>
    </row>
    <row r="152" spans="1:1">
      <c r="A152" s="36" t="s">
        <v>2385</v>
      </c>
    </row>
    <row r="153" spans="1:1">
      <c r="A153" s="36" t="s">
        <v>2387</v>
      </c>
    </row>
    <row r="154" spans="1:1">
      <c r="A154" s="36" t="s">
        <v>4922</v>
      </c>
    </row>
    <row r="155" spans="1:1">
      <c r="A155" s="36" t="s">
        <v>1000</v>
      </c>
    </row>
    <row r="156" spans="1:1">
      <c r="A156" s="36" t="s">
        <v>4973</v>
      </c>
    </row>
    <row r="157" spans="1:1">
      <c r="A157" s="36" t="s">
        <v>2243</v>
      </c>
    </row>
    <row r="158" spans="1:1">
      <c r="A158" s="36" t="s">
        <v>2580</v>
      </c>
    </row>
    <row r="159" spans="1:1">
      <c r="A159" s="36" t="s">
        <v>3935</v>
      </c>
    </row>
    <row r="160" spans="1:1">
      <c r="A160" s="36" t="s">
        <v>3159</v>
      </c>
    </row>
    <row r="161" spans="1:1">
      <c r="A161" s="36" t="s">
        <v>3824</v>
      </c>
    </row>
    <row r="162" spans="1:1">
      <c r="A162" s="36" t="s">
        <v>905</v>
      </c>
    </row>
    <row r="163" spans="1:1">
      <c r="A163" s="36" t="s">
        <v>1436</v>
      </c>
    </row>
    <row r="164" spans="1:1">
      <c r="A164" s="36" t="s">
        <v>5621</v>
      </c>
    </row>
    <row r="165" spans="1:1">
      <c r="A165" s="36" t="s">
        <v>4751</v>
      </c>
    </row>
    <row r="166" spans="1:1">
      <c r="A166" s="36" t="s">
        <v>4748</v>
      </c>
    </row>
    <row r="167" spans="1:1">
      <c r="A167" s="36" t="s">
        <v>3041</v>
      </c>
    </row>
    <row r="168" spans="1:1">
      <c r="A168" s="36" t="s">
        <v>1934</v>
      </c>
    </row>
    <row r="169" spans="1:1">
      <c r="A169" s="36" t="s">
        <v>3967</v>
      </c>
    </row>
    <row r="170" spans="1:1">
      <c r="A170" s="36" t="s">
        <v>1587</v>
      </c>
    </row>
    <row r="171" spans="1:1">
      <c r="A171" s="36" t="s">
        <v>4764</v>
      </c>
    </row>
    <row r="172" spans="1:1">
      <c r="A172" s="36" t="s">
        <v>164</v>
      </c>
    </row>
    <row r="173" spans="1:1">
      <c r="A173" s="36" t="s">
        <v>208</v>
      </c>
    </row>
    <row r="174" spans="1:1">
      <c r="A174" s="36" t="s">
        <v>1646</v>
      </c>
    </row>
    <row r="175" spans="1:1">
      <c r="A175" s="36" t="s">
        <v>1989</v>
      </c>
    </row>
    <row r="176" spans="1:1">
      <c r="A176" s="36" t="s">
        <v>1511</v>
      </c>
    </row>
    <row r="177" spans="1:1">
      <c r="A177" s="36" t="s">
        <v>1720</v>
      </c>
    </row>
    <row r="178" spans="1:1">
      <c r="A178" s="36" t="s">
        <v>3245</v>
      </c>
    </row>
    <row r="179" spans="1:1">
      <c r="A179" s="36" t="s">
        <v>3163</v>
      </c>
    </row>
    <row r="180" spans="1:1">
      <c r="A180" s="36" t="s">
        <v>5378</v>
      </c>
    </row>
    <row r="181" spans="1:1">
      <c r="A181" s="36" t="s">
        <v>3921</v>
      </c>
    </row>
    <row r="182" spans="1:1">
      <c r="A182" s="36" t="s">
        <v>1905</v>
      </c>
    </row>
    <row r="183" spans="1:1">
      <c r="A183" s="36" t="s">
        <v>5157</v>
      </c>
    </row>
    <row r="184" spans="1:1">
      <c r="A184" s="36" t="s">
        <v>1569</v>
      </c>
    </row>
    <row r="185" spans="1:1">
      <c r="A185" s="36" t="s">
        <v>2586</v>
      </c>
    </row>
    <row r="186" spans="1:1">
      <c r="A186" s="36" t="s">
        <v>1983</v>
      </c>
    </row>
    <row r="187" spans="1:1">
      <c r="A187" s="36" t="s">
        <v>2954</v>
      </c>
    </row>
    <row r="188" spans="1:1">
      <c r="A188" s="36" t="s">
        <v>2903</v>
      </c>
    </row>
    <row r="189" spans="1:1">
      <c r="A189" s="36" t="s">
        <v>2225</v>
      </c>
    </row>
    <row r="190" spans="1:1">
      <c r="A190" s="36" t="s">
        <v>5924</v>
      </c>
    </row>
    <row r="191" spans="1:1">
      <c r="A191" s="36" t="s">
        <v>3675</v>
      </c>
    </row>
    <row r="192" spans="1:1">
      <c r="A192" s="36" t="s">
        <v>2757</v>
      </c>
    </row>
    <row r="193" spans="1:1">
      <c r="A193" s="36" t="s">
        <v>3663</v>
      </c>
    </row>
    <row r="194" spans="1:1">
      <c r="A194" s="36" t="s">
        <v>1887</v>
      </c>
    </row>
    <row r="195" spans="1:1">
      <c r="A195" s="36" t="s">
        <v>5623</v>
      </c>
    </row>
    <row r="196" spans="1:1">
      <c r="A196" s="36" t="s">
        <v>2030</v>
      </c>
    </row>
    <row r="197" spans="1:1">
      <c r="A197" s="36" t="s">
        <v>3786</v>
      </c>
    </row>
    <row r="198" spans="1:1">
      <c r="A198" s="36" t="s">
        <v>2441</v>
      </c>
    </row>
    <row r="199" spans="1:1">
      <c r="A199" s="36" t="s">
        <v>5293</v>
      </c>
    </row>
    <row r="200" spans="1:1">
      <c r="A200" s="36" t="s">
        <v>2557</v>
      </c>
    </row>
    <row r="201" spans="1:1">
      <c r="A201" s="36" t="s">
        <v>2068</v>
      </c>
    </row>
    <row r="202" spans="1:1">
      <c r="A202" s="36" t="s">
        <v>2020</v>
      </c>
    </row>
    <row r="203" spans="1:1">
      <c r="A203" s="36" t="s">
        <v>4320</v>
      </c>
    </row>
    <row r="204" spans="1:1">
      <c r="A204" s="36" t="s">
        <v>1791</v>
      </c>
    </row>
    <row r="205" spans="1:1">
      <c r="A205" s="36" t="s">
        <v>5331</v>
      </c>
    </row>
    <row r="206" spans="1:1">
      <c r="A206" s="36" t="s">
        <v>5616</v>
      </c>
    </row>
    <row r="207" spans="1:1">
      <c r="A207" s="36" t="s">
        <v>3587</v>
      </c>
    </row>
    <row r="208" spans="1:1">
      <c r="A208" s="36" t="s">
        <v>2873</v>
      </c>
    </row>
    <row r="209" spans="1:1">
      <c r="A209" s="36" t="s">
        <v>2598</v>
      </c>
    </row>
    <row r="210" spans="1:1">
      <c r="A210" s="36" t="s">
        <v>349</v>
      </c>
    </row>
    <row r="211" spans="1:1">
      <c r="A211" s="36" t="s">
        <v>5620</v>
      </c>
    </row>
    <row r="212" spans="1:1">
      <c r="A212" s="36" t="s">
        <v>584</v>
      </c>
    </row>
    <row r="213" spans="1:1">
      <c r="A213" s="36" t="s">
        <v>5153</v>
      </c>
    </row>
    <row r="214" spans="1:1">
      <c r="A214" s="36" t="s">
        <v>5029</v>
      </c>
    </row>
    <row r="215" spans="1:1">
      <c r="A215" s="36" t="s">
        <v>404</v>
      </c>
    </row>
    <row r="216" spans="1:1">
      <c r="A216" s="36" t="s">
        <v>3797</v>
      </c>
    </row>
    <row r="217" spans="1:1">
      <c r="A217" s="36" t="s">
        <v>2310</v>
      </c>
    </row>
    <row r="218" spans="1:1">
      <c r="A218" s="36" t="s">
        <v>2610</v>
      </c>
    </row>
    <row r="219" spans="1:1">
      <c r="A219" s="36" t="s">
        <v>4323</v>
      </c>
    </row>
    <row r="220" spans="1:1">
      <c r="A220" s="36" t="s">
        <v>1622</v>
      </c>
    </row>
    <row r="221" spans="1:1">
      <c r="A221" s="36" t="s">
        <v>3197</v>
      </c>
    </row>
    <row r="222" spans="1:1">
      <c r="A222" s="36" t="s">
        <v>4005</v>
      </c>
    </row>
    <row r="223" spans="1:1">
      <c r="A223" s="36" t="s">
        <v>3094</v>
      </c>
    </row>
    <row r="224" spans="1:1">
      <c r="A224" s="36" t="s">
        <v>1382</v>
      </c>
    </row>
    <row r="225" spans="1:1">
      <c r="A225" s="36" t="s">
        <v>4333</v>
      </c>
    </row>
    <row r="226" spans="1:1">
      <c r="A226" s="36" t="s">
        <v>2729</v>
      </c>
    </row>
    <row r="227" spans="1:1">
      <c r="A227" s="36" t="s">
        <v>3888</v>
      </c>
    </row>
    <row r="228" spans="1:1">
      <c r="A228" s="36" t="s">
        <v>2338</v>
      </c>
    </row>
    <row r="229" spans="1:1">
      <c r="A229" s="36" t="s">
        <v>1401</v>
      </c>
    </row>
    <row r="230" spans="1:1">
      <c r="A230" s="36" t="s">
        <v>2028</v>
      </c>
    </row>
    <row r="231" spans="1:1">
      <c r="A231" s="36" t="s">
        <v>1067</v>
      </c>
    </row>
    <row r="232" spans="1:1">
      <c r="A232" s="36" t="s">
        <v>2333</v>
      </c>
    </row>
    <row r="233" spans="1:1">
      <c r="A233" s="36" t="s">
        <v>2632</v>
      </c>
    </row>
    <row r="234" spans="1:1">
      <c r="A234" s="36" t="s">
        <v>1448</v>
      </c>
    </row>
    <row r="235" spans="1:1">
      <c r="A235" s="36" t="s">
        <v>1156</v>
      </c>
    </row>
    <row r="236" spans="1:1">
      <c r="A236" s="36" t="s">
        <v>671</v>
      </c>
    </row>
    <row r="237" spans="1:1">
      <c r="A237" s="36" t="s">
        <v>2518</v>
      </c>
    </row>
    <row r="238" spans="1:1">
      <c r="A238" s="36" t="s">
        <v>1507</v>
      </c>
    </row>
    <row r="239" spans="1:1">
      <c r="A239" s="36" t="s">
        <v>328</v>
      </c>
    </row>
    <row r="240" spans="1:1">
      <c r="A240" s="36" t="s">
        <v>2980</v>
      </c>
    </row>
    <row r="241" spans="1:1">
      <c r="A241" s="36" t="s">
        <v>3805</v>
      </c>
    </row>
    <row r="242" spans="1:1">
      <c r="A242" s="36" t="s">
        <v>1232</v>
      </c>
    </row>
    <row r="243" spans="1:1">
      <c r="A243" s="36" t="s">
        <v>1339</v>
      </c>
    </row>
    <row r="244" spans="1:1">
      <c r="A244" s="36" t="s">
        <v>1195</v>
      </c>
    </row>
    <row r="245" spans="1:1">
      <c r="A245" s="36" t="s">
        <v>3771</v>
      </c>
    </row>
    <row r="246" spans="1:1">
      <c r="A246" s="36" t="s">
        <v>2004</v>
      </c>
    </row>
    <row r="247" spans="1:1">
      <c r="A247" s="36" t="s">
        <v>1055</v>
      </c>
    </row>
    <row r="248" spans="1:1">
      <c r="A248" s="36" t="s">
        <v>3842</v>
      </c>
    </row>
    <row r="249" spans="1:1">
      <c r="A249" s="36" t="s">
        <v>3760</v>
      </c>
    </row>
    <row r="250" spans="1:1">
      <c r="A250" s="36" t="s">
        <v>5926</v>
      </c>
    </row>
    <row r="251" spans="1:1">
      <c r="A251" s="36" t="s">
        <v>2032</v>
      </c>
    </row>
    <row r="252" spans="1:1">
      <c r="A252" s="36" t="s">
        <v>4288</v>
      </c>
    </row>
    <row r="253" spans="1:1">
      <c r="A253" s="36" t="s">
        <v>1729</v>
      </c>
    </row>
    <row r="254" spans="1:1">
      <c r="A254" s="36" t="s">
        <v>3827</v>
      </c>
    </row>
    <row r="255" spans="1:1">
      <c r="A255" s="36" t="s">
        <v>2897</v>
      </c>
    </row>
    <row r="256" spans="1:1">
      <c r="A256" s="36" t="s">
        <v>2337</v>
      </c>
    </row>
    <row r="257" spans="1:1">
      <c r="A257" s="36" t="s">
        <v>3313</v>
      </c>
    </row>
    <row r="258" spans="1:1">
      <c r="A258" s="36" t="s">
        <v>5946</v>
      </c>
    </row>
    <row r="259" spans="1:1">
      <c r="A259" s="36" t="s">
        <v>1901</v>
      </c>
    </row>
    <row r="260" spans="1:1">
      <c r="A260" s="36" t="s">
        <v>1991</v>
      </c>
    </row>
    <row r="261" spans="1:1">
      <c r="A261" s="36" t="s">
        <v>1744</v>
      </c>
    </row>
    <row r="262" spans="1:1">
      <c r="A262" s="36" t="s">
        <v>1480</v>
      </c>
    </row>
    <row r="263" spans="1:1">
      <c r="A263" s="36" t="s">
        <v>3999</v>
      </c>
    </row>
    <row r="264" spans="1:1">
      <c r="A264" s="36" t="s">
        <v>2332</v>
      </c>
    </row>
    <row r="265" spans="1:1">
      <c r="A265" s="36" t="s">
        <v>2060</v>
      </c>
    </row>
    <row r="266" spans="1:1">
      <c r="A266" s="36" t="s">
        <v>1981</v>
      </c>
    </row>
    <row r="267" spans="1:1">
      <c r="A267" s="36" t="s">
        <v>1616</v>
      </c>
    </row>
    <row r="268" spans="1:1">
      <c r="A268" s="36" t="s">
        <v>1974</v>
      </c>
    </row>
    <row r="269" spans="1:1">
      <c r="A269" s="36" t="s">
        <v>2313</v>
      </c>
    </row>
    <row r="270" spans="1:1">
      <c r="A270" s="36" t="s">
        <v>4479</v>
      </c>
    </row>
    <row r="271" spans="1:1">
      <c r="A271" s="36" t="s">
        <v>2707</v>
      </c>
    </row>
    <row r="272" spans="1:1">
      <c r="A272" s="36" t="s">
        <v>1011</v>
      </c>
    </row>
    <row r="273" spans="1:1">
      <c r="A273" s="36" t="s">
        <v>2742</v>
      </c>
    </row>
    <row r="274" spans="1:1">
      <c r="A274" s="36" t="s">
        <v>3206</v>
      </c>
    </row>
    <row r="275" spans="1:1">
      <c r="A275" s="36" t="s">
        <v>2876</v>
      </c>
    </row>
    <row r="276" spans="1:1">
      <c r="A276" s="36" t="s">
        <v>3150</v>
      </c>
    </row>
    <row r="277" spans="1:1">
      <c r="A277" s="36" t="s">
        <v>2629</v>
      </c>
    </row>
    <row r="278" spans="1:1">
      <c r="A278" s="36" t="s">
        <v>1970</v>
      </c>
    </row>
    <row r="279" spans="1:1">
      <c r="A279" s="36" t="s">
        <v>106</v>
      </c>
    </row>
    <row r="280" spans="1:1">
      <c r="A280" s="36" t="s">
        <v>5927</v>
      </c>
    </row>
    <row r="281" spans="1:1">
      <c r="A281" s="36" t="s">
        <v>2461</v>
      </c>
    </row>
    <row r="282" spans="1:1">
      <c r="A282" s="36" t="s">
        <v>3403</v>
      </c>
    </row>
    <row r="283" spans="1:1">
      <c r="A283" s="36" t="s">
        <v>2329</v>
      </c>
    </row>
    <row r="284" spans="1:1">
      <c r="A284" s="36" t="s">
        <v>4294</v>
      </c>
    </row>
    <row r="285" spans="1:1">
      <c r="A285" s="36" t="s">
        <v>1827</v>
      </c>
    </row>
    <row r="286" spans="1:1">
      <c r="A286" s="36" t="s">
        <v>2209</v>
      </c>
    </row>
    <row r="287" spans="1:1">
      <c r="A287" s="36" t="s">
        <v>533</v>
      </c>
    </row>
    <row r="288" spans="1:1">
      <c r="A288" s="36" t="s">
        <v>112</v>
      </c>
    </row>
    <row r="289" spans="1:1">
      <c r="A289" s="36" t="s">
        <v>869</v>
      </c>
    </row>
    <row r="290" spans="1:1">
      <c r="A290" s="36" t="s">
        <v>3236</v>
      </c>
    </row>
    <row r="291" spans="1:1">
      <c r="A291" s="36" t="s">
        <v>3602</v>
      </c>
    </row>
    <row r="292" spans="1:1">
      <c r="A292" s="36" t="s">
        <v>109</v>
      </c>
    </row>
    <row r="293" spans="1:1">
      <c r="A293" s="36" t="s">
        <v>5923</v>
      </c>
    </row>
    <row r="294" spans="1:1">
      <c r="A294" s="36" t="s">
        <v>1960</v>
      </c>
    </row>
    <row r="295" spans="1:1">
      <c r="A295" s="36" t="s">
        <v>4329</v>
      </c>
    </row>
    <row r="296" spans="1:1">
      <c r="A296" s="36" t="s">
        <v>3308</v>
      </c>
    </row>
    <row r="297" spans="1:1">
      <c r="A297" s="36" t="s">
        <v>5191</v>
      </c>
    </row>
    <row r="298" spans="1:1">
      <c r="A298" s="36" t="s">
        <v>992</v>
      </c>
    </row>
    <row r="299" spans="1:1">
      <c r="A299" s="36" t="s">
        <v>3885</v>
      </c>
    </row>
    <row r="300" spans="1:1">
      <c r="A300" s="36" t="s">
        <v>434</v>
      </c>
    </row>
    <row r="301" spans="1:1">
      <c r="A301" s="36" t="s">
        <v>3004</v>
      </c>
    </row>
    <row r="302" spans="1:1">
      <c r="A302" s="36" t="s">
        <v>1106</v>
      </c>
    </row>
    <row r="303" spans="1:1">
      <c r="A303" s="36" t="s">
        <v>2335</v>
      </c>
    </row>
    <row r="304" spans="1:1">
      <c r="A304" s="36" t="s">
        <v>2046</v>
      </c>
    </row>
    <row r="305" spans="1:1">
      <c r="A305" s="36" t="s">
        <v>1428</v>
      </c>
    </row>
    <row r="306" spans="1:1">
      <c r="A306" s="36" t="s">
        <v>4582</v>
      </c>
    </row>
    <row r="307" spans="1:1">
      <c r="A307" s="36" t="s">
        <v>471</v>
      </c>
    </row>
    <row r="308" spans="1:1">
      <c r="A308" s="36" t="s">
        <v>4608</v>
      </c>
    </row>
    <row r="309" spans="1:1">
      <c r="A309" s="36" t="s">
        <v>5928</v>
      </c>
    </row>
    <row r="310" spans="1:1">
      <c r="A310" s="36" t="s">
        <v>1610</v>
      </c>
    </row>
    <row r="311" spans="1:1">
      <c r="A311" s="36" t="s">
        <v>2066</v>
      </c>
    </row>
    <row r="312" spans="1:1">
      <c r="A312" s="36" t="s">
        <v>4481</v>
      </c>
    </row>
    <row r="313" spans="1:1">
      <c r="A313" s="36" t="s">
        <v>1762</v>
      </c>
    </row>
    <row r="314" spans="1:1">
      <c r="A314" s="36" t="s">
        <v>176</v>
      </c>
    </row>
    <row r="315" spans="1:1">
      <c r="A315" s="36" t="s">
        <v>2022</v>
      </c>
    </row>
    <row r="316" spans="1:1">
      <c r="A316" s="36" t="s">
        <v>4306</v>
      </c>
    </row>
    <row r="317" spans="1:1">
      <c r="A317" s="36" t="s">
        <v>5022</v>
      </c>
    </row>
    <row r="318" spans="1:1">
      <c r="A318" s="36" t="s">
        <v>2771</v>
      </c>
    </row>
    <row r="319" spans="1:1">
      <c r="A319" s="36" t="s">
        <v>1607</v>
      </c>
    </row>
    <row r="320" spans="1:1">
      <c r="A320" s="36" t="s">
        <v>3284</v>
      </c>
    </row>
    <row r="321" spans="1:1">
      <c r="A321" s="36" t="s">
        <v>5289</v>
      </c>
    </row>
    <row r="322" spans="1:1">
      <c r="A322" s="36" t="s">
        <v>2674</v>
      </c>
    </row>
    <row r="323" spans="1:1">
      <c r="A323" s="36" t="s">
        <v>4274</v>
      </c>
    </row>
    <row r="324" spans="1:1">
      <c r="A324" s="36" t="s">
        <v>2192</v>
      </c>
    </row>
    <row r="325" spans="1:1">
      <c r="A325" s="36" t="s">
        <v>2348</v>
      </c>
    </row>
    <row r="326" spans="1:1">
      <c r="A326" s="36" t="s">
        <v>3608</v>
      </c>
    </row>
    <row r="327" spans="1:1">
      <c r="A327" s="36" t="s">
        <v>4121</v>
      </c>
    </row>
    <row r="328" spans="1:1">
      <c r="A328" s="36" t="s">
        <v>3633</v>
      </c>
    </row>
    <row r="329" spans="1:1">
      <c r="A329" s="36" t="s">
        <v>2505</v>
      </c>
    </row>
    <row r="330" spans="1:1">
      <c r="A330" s="36" t="s">
        <v>3617</v>
      </c>
    </row>
    <row r="331" spans="1:1">
      <c r="A331" s="36" t="s">
        <v>1777</v>
      </c>
    </row>
    <row r="332" spans="1:1">
      <c r="A332" s="36" t="s">
        <v>2566</v>
      </c>
    </row>
    <row r="333" spans="1:1">
      <c r="A333" s="36" t="s">
        <v>3752</v>
      </c>
    </row>
    <row r="334" spans="1:1">
      <c r="A334" s="36" t="s">
        <v>2062</v>
      </c>
    </row>
    <row r="335" spans="1:1">
      <c r="A335" s="36" t="s">
        <v>2305</v>
      </c>
    </row>
    <row r="336" spans="1:1">
      <c r="A336" s="36" t="s">
        <v>2704</v>
      </c>
    </row>
    <row r="337" spans="1:1">
      <c r="A337" s="36" t="s">
        <v>4032</v>
      </c>
    </row>
    <row r="338" spans="1:1">
      <c r="A338" s="36" t="s">
        <v>1533</v>
      </c>
    </row>
    <row r="339" spans="1:1">
      <c r="A339" s="36" t="s">
        <v>1120</v>
      </c>
    </row>
    <row r="340" spans="1:1">
      <c r="A340" s="36" t="s">
        <v>1894</v>
      </c>
    </row>
    <row r="341" spans="1:1">
      <c r="A341" s="36" t="s">
        <v>4029</v>
      </c>
    </row>
    <row r="342" spans="1:1">
      <c r="A342" s="36" t="s">
        <v>4719</v>
      </c>
    </row>
    <row r="343" spans="1:1">
      <c r="A343" s="36" t="s">
        <v>4727</v>
      </c>
    </row>
    <row r="344" spans="1:1">
      <c r="A344" s="36" t="s">
        <v>2197</v>
      </c>
    </row>
    <row r="345" spans="1:1">
      <c r="A345" s="36" t="s">
        <v>4705</v>
      </c>
    </row>
    <row r="346" spans="1:1">
      <c r="A346" s="36" t="s">
        <v>4714</v>
      </c>
    </row>
    <row r="347" spans="1:1">
      <c r="A347" s="36" t="s">
        <v>4708</v>
      </c>
    </row>
    <row r="348" spans="1:1">
      <c r="A348" s="36" t="s">
        <v>5922</v>
      </c>
    </row>
    <row r="349" spans="1:1">
      <c r="A349" s="36" t="s">
        <v>4711</v>
      </c>
    </row>
    <row r="350" spans="1:1">
      <c r="A350" s="36" t="s">
        <v>3830</v>
      </c>
    </row>
    <row r="351" spans="1:1">
      <c r="A351" s="36" t="s">
        <v>1417</v>
      </c>
    </row>
    <row r="352" spans="1:1">
      <c r="A352" s="36" t="s">
        <v>573</v>
      </c>
    </row>
    <row r="353" spans="1:1">
      <c r="A353" s="36" t="s">
        <v>168</v>
      </c>
    </row>
    <row r="354" spans="1:1">
      <c r="A354" s="36" t="s">
        <v>985</v>
      </c>
    </row>
    <row r="355" spans="1:1">
      <c r="A355" s="36" t="s">
        <v>4100</v>
      </c>
    </row>
    <row r="356" spans="1:1">
      <c r="A356" s="36" t="s">
        <v>3024</v>
      </c>
    </row>
    <row r="357" spans="1:1">
      <c r="A357" s="36" t="s">
        <v>5061</v>
      </c>
    </row>
    <row r="358" spans="1:1">
      <c r="A358" s="36" t="s">
        <v>4475</v>
      </c>
    </row>
    <row r="359" spans="1:1">
      <c r="A359" s="36" t="s">
        <v>1279</v>
      </c>
    </row>
    <row r="360" spans="1:1">
      <c r="A360" s="36" t="s">
        <v>5037</v>
      </c>
    </row>
    <row r="361" spans="1:1">
      <c r="A361" s="36" t="s">
        <v>510</v>
      </c>
    </row>
    <row r="362" spans="1:1">
      <c r="A362" s="36" t="s">
        <v>5176</v>
      </c>
    </row>
    <row r="363" spans="1:1">
      <c r="A363" s="36" t="s">
        <v>5103</v>
      </c>
    </row>
    <row r="364" spans="1:1">
      <c r="A364" s="36" t="s">
        <v>5937</v>
      </c>
    </row>
    <row r="365" spans="1:1">
      <c r="A365" s="36" t="s">
        <v>1787</v>
      </c>
    </row>
    <row r="366" spans="1:1">
      <c r="A366" s="36" t="s">
        <v>4733</v>
      </c>
    </row>
    <row r="367" spans="1:1">
      <c r="A367" s="36" t="s">
        <v>2660</v>
      </c>
    </row>
    <row r="368" spans="1:1">
      <c r="A368" s="36" t="s">
        <v>3690</v>
      </c>
    </row>
    <row r="369" spans="1:1">
      <c r="A369" s="36" t="s">
        <v>4128</v>
      </c>
    </row>
    <row r="370" spans="1:1">
      <c r="A370" s="36" t="s">
        <v>1023</v>
      </c>
    </row>
    <row r="371" spans="1:1">
      <c r="A371" s="36" t="s">
        <v>4161</v>
      </c>
    </row>
    <row r="372" spans="1:1">
      <c r="A372" s="36" t="s">
        <v>2076</v>
      </c>
    </row>
    <row r="373" spans="1:1">
      <c r="A373" s="36" t="s">
        <v>2485</v>
      </c>
    </row>
    <row r="374" spans="1:1">
      <c r="A374" s="36" t="s">
        <v>2888</v>
      </c>
    </row>
    <row r="375" spans="1:1">
      <c r="A375" s="36" t="s">
        <v>5117</v>
      </c>
    </row>
    <row r="376" spans="1:1">
      <c r="A376" s="36" t="s">
        <v>2619</v>
      </c>
    </row>
    <row r="377" spans="1:1">
      <c r="A377" s="36" t="s">
        <v>464</v>
      </c>
    </row>
    <row r="378" spans="1:1">
      <c r="A378" s="36" t="s">
        <v>2026</v>
      </c>
    </row>
    <row r="379" spans="1:1">
      <c r="A379" s="36" t="s">
        <v>5934</v>
      </c>
    </row>
    <row r="380" spans="1:1">
      <c r="A380" s="36" t="s">
        <v>5065</v>
      </c>
    </row>
    <row r="381" spans="1:1">
      <c r="A381" s="36" t="s">
        <v>1374</v>
      </c>
    </row>
    <row r="382" spans="1:1">
      <c r="A382" s="36" t="s">
        <v>1452</v>
      </c>
    </row>
    <row r="383" spans="1:1">
      <c r="A383" s="36" t="s">
        <v>2325</v>
      </c>
    </row>
    <row r="384" spans="1:1">
      <c r="A384" s="36" t="s">
        <v>872</v>
      </c>
    </row>
    <row r="385" spans="1:1">
      <c r="A385" s="36" t="s">
        <v>2962</v>
      </c>
    </row>
    <row r="386" spans="1:1">
      <c r="A386" s="36" t="s">
        <v>1756</v>
      </c>
    </row>
    <row r="387" spans="1:1">
      <c r="A387" s="36" t="s">
        <v>4322</v>
      </c>
    </row>
    <row r="388" spans="1:1">
      <c r="A388" s="36" t="s">
        <v>1976</v>
      </c>
    </row>
    <row r="389" spans="1:1">
      <c r="A389" s="36" t="s">
        <v>1109</v>
      </c>
    </row>
    <row r="390" spans="1:1">
      <c r="A390" s="36" t="s">
        <v>1311</v>
      </c>
    </row>
    <row r="391" spans="1:1">
      <c r="A391" s="36" t="s">
        <v>971</v>
      </c>
    </row>
    <row r="392" spans="1:1">
      <c r="A392" s="36" t="s">
        <v>3120</v>
      </c>
    </row>
    <row r="393" spans="1:1">
      <c r="A393" s="36" t="s">
        <v>5941</v>
      </c>
    </row>
    <row r="394" spans="1:1">
      <c r="A394" s="36" t="s">
        <v>4104</v>
      </c>
    </row>
    <row r="395" spans="1:1">
      <c r="A395" s="36" t="s">
        <v>3169</v>
      </c>
    </row>
    <row r="396" spans="1:1">
      <c r="A396" s="36" t="s">
        <v>4868</v>
      </c>
    </row>
    <row r="397" spans="1:1">
      <c r="A397" s="36" t="s">
        <v>2090</v>
      </c>
    </row>
    <row r="398" spans="1:1">
      <c r="A398" s="36" t="s">
        <v>1601</v>
      </c>
    </row>
    <row r="399" spans="1:1">
      <c r="A399" s="36" t="s">
        <v>4480</v>
      </c>
    </row>
    <row r="400" spans="1:1">
      <c r="A400" s="36" t="s">
        <v>5918</v>
      </c>
    </row>
    <row r="401" spans="1:1">
      <c r="A401" s="36" t="s">
        <v>385</v>
      </c>
    </row>
    <row r="402" spans="1:1">
      <c r="A402" s="36" t="s">
        <v>3568</v>
      </c>
    </row>
    <row r="403" spans="1:1">
      <c r="A403" s="36" t="s">
        <v>621</v>
      </c>
    </row>
    <row r="404" spans="1:1">
      <c r="A404" s="36" t="s">
        <v>1880</v>
      </c>
    </row>
    <row r="405" spans="1:1">
      <c r="A405" s="36" t="s">
        <v>2036</v>
      </c>
    </row>
    <row r="406" spans="1:1">
      <c r="A406" s="36" t="s">
        <v>975</v>
      </c>
    </row>
    <row r="407" spans="1:1">
      <c r="A407" s="36" t="s">
        <v>4307</v>
      </c>
    </row>
    <row r="408" spans="1:1">
      <c r="A408" s="36" t="s">
        <v>3868</v>
      </c>
    </row>
    <row r="409" spans="1:1">
      <c r="A409" s="36" t="s">
        <v>3791</v>
      </c>
    </row>
    <row r="410" spans="1:1">
      <c r="A410" s="36" t="s">
        <v>2038</v>
      </c>
    </row>
    <row r="411" spans="1:1">
      <c r="A411" s="36" t="s">
        <v>1741</v>
      </c>
    </row>
    <row r="412" spans="1:1">
      <c r="A412" s="36" t="s">
        <v>4969</v>
      </c>
    </row>
    <row r="413" spans="1:1">
      <c r="A413" s="36" t="s">
        <v>3983</v>
      </c>
    </row>
    <row r="414" spans="1:1">
      <c r="A414" s="36" t="s">
        <v>3007</v>
      </c>
    </row>
    <row r="415" spans="1:1">
      <c r="A415" s="36" t="s">
        <v>4331</v>
      </c>
    </row>
    <row r="416" spans="1:1">
      <c r="A416" s="36" t="s">
        <v>2940</v>
      </c>
    </row>
    <row r="417" spans="1:1">
      <c r="A417" s="36" t="s">
        <v>1865</v>
      </c>
    </row>
    <row r="418" spans="1:1">
      <c r="A418" s="36" t="s">
        <v>4997</v>
      </c>
    </row>
    <row r="419" spans="1:1">
      <c r="A419" s="36" t="s">
        <v>1924</v>
      </c>
    </row>
    <row r="420" spans="1:1">
      <c r="A420" s="36" t="s">
        <v>361</v>
      </c>
    </row>
    <row r="421" spans="1:1">
      <c r="A421" s="36" t="s">
        <v>3123</v>
      </c>
    </row>
    <row r="422" spans="1:1">
      <c r="A422" s="36" t="s">
        <v>2318</v>
      </c>
    </row>
    <row r="423" spans="1:1">
      <c r="A423" s="36" t="s">
        <v>2220</v>
      </c>
    </row>
    <row r="424" spans="1:1">
      <c r="A424" s="36" t="s">
        <v>1631</v>
      </c>
    </row>
    <row r="425" spans="1:1">
      <c r="A425" s="36" t="s">
        <v>2319</v>
      </c>
    </row>
    <row r="426" spans="1:1">
      <c r="A426" s="36" t="s">
        <v>2686</v>
      </c>
    </row>
    <row r="427" spans="1:1">
      <c r="A427" s="36" t="s">
        <v>4302</v>
      </c>
    </row>
    <row r="428" spans="1:1">
      <c r="A428" s="36" t="s">
        <v>2583</v>
      </c>
    </row>
    <row r="429" spans="1:1">
      <c r="A429" s="36" t="s">
        <v>632</v>
      </c>
    </row>
    <row r="430" spans="1:1">
      <c r="A430" s="36" t="s">
        <v>1753</v>
      </c>
    </row>
    <row r="431" spans="1:1">
      <c r="A431" s="36" t="s">
        <v>1043</v>
      </c>
    </row>
    <row r="432" spans="1:1">
      <c r="A432" s="36" t="s">
        <v>4814</v>
      </c>
    </row>
    <row r="433" spans="1:1">
      <c r="A433" s="36" t="s">
        <v>541</v>
      </c>
    </row>
    <row r="434" spans="1:1">
      <c r="A434" s="36" t="s">
        <v>1765</v>
      </c>
    </row>
    <row r="435" spans="1:1">
      <c r="A435" s="36" t="s">
        <v>1492</v>
      </c>
    </row>
    <row r="436" spans="1:1">
      <c r="A436" s="36" t="s">
        <v>3809</v>
      </c>
    </row>
    <row r="437" spans="1:1">
      <c r="A437" s="36" t="s">
        <v>4472</v>
      </c>
    </row>
    <row r="438" spans="1:1">
      <c r="A438" s="36" t="s">
        <v>4318</v>
      </c>
    </row>
    <row r="439" spans="1:1">
      <c r="A439" s="36" t="s">
        <v>2937</v>
      </c>
    </row>
    <row r="440" spans="1:1">
      <c r="A440" s="36" t="s">
        <v>2002</v>
      </c>
    </row>
    <row r="441" spans="1:1">
      <c r="A441" s="36" t="s">
        <v>5936</v>
      </c>
    </row>
    <row r="442" spans="1:1">
      <c r="A442" s="36" t="s">
        <v>1604</v>
      </c>
    </row>
    <row r="443" spans="1:1">
      <c r="A443" s="36" t="s">
        <v>2607</v>
      </c>
    </row>
    <row r="444" spans="1:1">
      <c r="A444" s="36" t="s">
        <v>2751</v>
      </c>
    </row>
    <row r="445" spans="1:1">
      <c r="A445" s="36" t="s">
        <v>3802</v>
      </c>
    </row>
    <row r="446" spans="1:1">
      <c r="A446" s="36" t="s">
        <v>3379</v>
      </c>
    </row>
    <row r="447" spans="1:1">
      <c r="A447" s="36" t="s">
        <v>1637</v>
      </c>
    </row>
    <row r="448" spans="1:1">
      <c r="A448" s="36" t="s">
        <v>4832</v>
      </c>
    </row>
    <row r="449" spans="1:1">
      <c r="A449" s="36" t="s">
        <v>1361</v>
      </c>
    </row>
    <row r="450" spans="1:1">
      <c r="A450" s="36" t="s">
        <v>5627</v>
      </c>
    </row>
    <row r="451" spans="1:1">
      <c r="A451" s="36" t="s">
        <v>2823</v>
      </c>
    </row>
    <row r="452" spans="1:1">
      <c r="A452" s="36" t="s">
        <v>2894</v>
      </c>
    </row>
    <row r="453" spans="1:1">
      <c r="A453" s="36" t="s">
        <v>3082</v>
      </c>
    </row>
    <row r="454" spans="1:1">
      <c r="A454" s="36" t="s">
        <v>2860</v>
      </c>
    </row>
    <row r="455" spans="1:1">
      <c r="A455" s="36" t="s">
        <v>369</v>
      </c>
    </row>
    <row r="456" spans="1:1">
      <c r="A456" s="36" t="s">
        <v>522</v>
      </c>
    </row>
    <row r="457" spans="1:1">
      <c r="A457" s="36" t="s">
        <v>475</v>
      </c>
    </row>
    <row r="458" spans="1:1">
      <c r="A458" s="36" t="s">
        <v>1821</v>
      </c>
    </row>
    <row r="459" spans="1:1">
      <c r="A459" s="36" t="s">
        <v>5325</v>
      </c>
    </row>
    <row r="460" spans="1:1">
      <c r="A460" s="36" t="s">
        <v>4300</v>
      </c>
    </row>
    <row r="461" spans="1:1">
      <c r="A461" s="36" t="s">
        <v>4080</v>
      </c>
    </row>
    <row r="462" spans="1:1">
      <c r="A462" s="36" t="s">
        <v>2869</v>
      </c>
    </row>
    <row r="463" spans="1:1">
      <c r="A463" s="36" t="s">
        <v>4273</v>
      </c>
    </row>
    <row r="464" spans="1:1">
      <c r="A464" s="36" t="s">
        <v>3490</v>
      </c>
    </row>
    <row r="465" spans="1:1">
      <c r="A465" s="36" t="s">
        <v>655</v>
      </c>
    </row>
    <row r="466" spans="1:1">
      <c r="A466" s="36" t="s">
        <v>1920</v>
      </c>
    </row>
    <row r="467" spans="1:1">
      <c r="A467" s="36" t="s">
        <v>3033</v>
      </c>
    </row>
    <row r="468" spans="1:1">
      <c r="A468" s="36" t="s">
        <v>2464</v>
      </c>
    </row>
    <row r="469" spans="1:1">
      <c r="A469" s="36" t="s">
        <v>1715</v>
      </c>
    </row>
    <row r="470" spans="1:1">
      <c r="A470" s="36" t="s">
        <v>514</v>
      </c>
    </row>
    <row r="471" spans="1:1">
      <c r="A471" s="36" t="s">
        <v>4689</v>
      </c>
    </row>
    <row r="472" spans="1:1">
      <c r="A472" s="36" t="s">
        <v>4793</v>
      </c>
    </row>
    <row r="473" spans="1:1">
      <c r="A473" s="36" t="s">
        <v>3653</v>
      </c>
    </row>
    <row r="474" spans="1:1">
      <c r="A474" s="36" t="s">
        <v>2342</v>
      </c>
    </row>
    <row r="475" spans="1:1">
      <c r="A475" s="36" t="s">
        <v>921</v>
      </c>
    </row>
    <row r="476" spans="1:1">
      <c r="A476" s="36" t="s">
        <v>3114</v>
      </c>
    </row>
    <row r="477" spans="1:1">
      <c r="A477" s="36" t="s">
        <v>1100</v>
      </c>
    </row>
    <row r="478" spans="1:1">
      <c r="A478" s="36" t="s">
        <v>1830</v>
      </c>
    </row>
    <row r="479" spans="1:1">
      <c r="A479" s="36" t="s">
        <v>4289</v>
      </c>
    </row>
    <row r="480" spans="1:1">
      <c r="A480" s="36" t="s">
        <v>4818</v>
      </c>
    </row>
    <row r="481" spans="1:1">
      <c r="A481" s="36" t="s">
        <v>3990</v>
      </c>
    </row>
    <row r="482" spans="1:1">
      <c r="A482" s="36" t="s">
        <v>2701</v>
      </c>
    </row>
    <row r="483" spans="1:1">
      <c r="A483" s="36" t="s">
        <v>2646</v>
      </c>
    </row>
    <row r="484" spans="1:1">
      <c r="A484" s="36" t="s">
        <v>2776</v>
      </c>
    </row>
    <row r="485" spans="1:1">
      <c r="A485" s="36" t="s">
        <v>2554</v>
      </c>
    </row>
    <row r="486" spans="1:1">
      <c r="A486" s="36" t="s">
        <v>2652</v>
      </c>
    </row>
    <row r="487" spans="1:1">
      <c r="A487" s="36" t="s">
        <v>3986</v>
      </c>
    </row>
    <row r="488" spans="1:1">
      <c r="A488" s="36" t="s">
        <v>5932</v>
      </c>
    </row>
    <row r="489" spans="1:1">
      <c r="A489" s="36" t="s">
        <v>4825</v>
      </c>
    </row>
    <row r="490" spans="1:1">
      <c r="A490" s="36" t="s">
        <v>4876</v>
      </c>
    </row>
    <row r="491" spans="1:1">
      <c r="A491" s="36" t="s">
        <v>5081</v>
      </c>
    </row>
    <row r="492" spans="1:1">
      <c r="A492" s="36" t="s">
        <v>188</v>
      </c>
    </row>
    <row r="493" spans="1:1">
      <c r="A493" s="36" t="s">
        <v>5051</v>
      </c>
    </row>
    <row r="494" spans="1:1">
      <c r="A494" s="36" t="s">
        <v>3261</v>
      </c>
    </row>
    <row r="495" spans="1:1">
      <c r="A495" s="36" t="s">
        <v>5939</v>
      </c>
    </row>
    <row r="496" spans="1:1">
      <c r="A496" s="36" t="s">
        <v>4914</v>
      </c>
    </row>
    <row r="497" spans="1:1">
      <c r="A497" s="36" t="s">
        <v>492</v>
      </c>
    </row>
    <row r="498" spans="1:1">
      <c r="A498" s="36" t="s">
        <v>4019</v>
      </c>
    </row>
    <row r="499" spans="1:1">
      <c r="A499" s="36" t="s">
        <v>5933</v>
      </c>
    </row>
    <row r="500" spans="1:1">
      <c r="A500" s="36" t="s">
        <v>2500</v>
      </c>
    </row>
    <row r="501" spans="1:1">
      <c r="A501" s="36" t="s">
        <v>1515</v>
      </c>
    </row>
    <row r="502" spans="1:1">
      <c r="A502" s="36" t="s">
        <v>5625</v>
      </c>
    </row>
    <row r="503" spans="1:1">
      <c r="A503" s="36" t="s">
        <v>4803</v>
      </c>
    </row>
    <row r="504" spans="1:1">
      <c r="A504" s="36" t="s">
        <v>4280</v>
      </c>
    </row>
    <row r="505" spans="1:1">
      <c r="A505" s="36" t="s">
        <v>2227</v>
      </c>
    </row>
    <row r="506" spans="1:1">
      <c r="A506" s="36" t="s">
        <v>2726</v>
      </c>
    </row>
    <row r="507" spans="1:1">
      <c r="A507" s="36" t="s">
        <v>1590</v>
      </c>
    </row>
    <row r="508" spans="1:1">
      <c r="A508" s="36" t="s">
        <v>2560</v>
      </c>
    </row>
    <row r="509" spans="1:1">
      <c r="A509" s="36" t="s">
        <v>1916</v>
      </c>
    </row>
    <row r="510" spans="1:1">
      <c r="A510" s="36" t="s">
        <v>1747</v>
      </c>
    </row>
    <row r="511" spans="1:1">
      <c r="A511" s="36" t="s">
        <v>263</v>
      </c>
    </row>
    <row r="512" spans="1:1">
      <c r="A512" s="36" t="s">
        <v>5250</v>
      </c>
    </row>
    <row r="513" spans="1:1">
      <c r="A513" s="36" t="s">
        <v>344</v>
      </c>
    </row>
    <row r="514" spans="1:1">
      <c r="A514" s="36" t="s">
        <v>4111</v>
      </c>
    </row>
    <row r="515" spans="1:1">
      <c r="A515" s="36" t="s">
        <v>605</v>
      </c>
    </row>
    <row r="516" spans="1:1">
      <c r="A516" s="36" t="s">
        <v>184</v>
      </c>
    </row>
    <row r="517" spans="1:1">
      <c r="A517" s="36" t="s">
        <v>430</v>
      </c>
    </row>
    <row r="518" spans="1:1">
      <c r="A518" s="36" t="s">
        <v>3036</v>
      </c>
    </row>
    <row r="519" spans="1:1">
      <c r="A519" s="36" t="s">
        <v>438</v>
      </c>
    </row>
    <row r="520" spans="1:1">
      <c r="A520" s="36" t="s">
        <v>2625</v>
      </c>
    </row>
    <row r="521" spans="1:1">
      <c r="A521" s="36" t="s">
        <v>5628</v>
      </c>
    </row>
    <row r="522" spans="1:1">
      <c r="A522" s="36" t="s">
        <v>1468</v>
      </c>
    </row>
    <row r="523" spans="1:1">
      <c r="A523" s="36" t="s">
        <v>5266</v>
      </c>
    </row>
    <row r="524" spans="1:1">
      <c r="A524" s="36" t="s">
        <v>560</v>
      </c>
    </row>
    <row r="525" spans="1:1">
      <c r="A525" s="36" t="s">
        <v>1581</v>
      </c>
    </row>
    <row r="526" spans="1:1">
      <c r="A526" s="36" t="s">
        <v>160</v>
      </c>
    </row>
    <row r="527" spans="1:1">
      <c r="A527" s="36" t="s">
        <v>5077</v>
      </c>
    </row>
    <row r="528" spans="1:1">
      <c r="A528" s="36" t="s">
        <v>1871</v>
      </c>
    </row>
    <row r="529" spans="1:1">
      <c r="A529" s="36" t="s">
        <v>1287</v>
      </c>
    </row>
    <row r="530" spans="1:1">
      <c r="A530" s="36" t="s">
        <v>1922</v>
      </c>
    </row>
    <row r="531" spans="1:1">
      <c r="A531" s="36" t="s">
        <v>3242</v>
      </c>
    </row>
    <row r="532" spans="1:1">
      <c r="A532" s="36" t="s">
        <v>1522</v>
      </c>
    </row>
    <row r="533" spans="1:1">
      <c r="A533" s="36" t="s">
        <v>3818</v>
      </c>
    </row>
    <row r="534" spans="1:1">
      <c r="A534" s="36" t="s">
        <v>1768</v>
      </c>
    </row>
    <row r="535" spans="1:1">
      <c r="A535" s="36" t="s">
        <v>3712</v>
      </c>
    </row>
    <row r="536" spans="1:1">
      <c r="A536" s="36" t="s">
        <v>4096</v>
      </c>
    </row>
    <row r="537" spans="1:1">
      <c r="A537" s="36" t="s">
        <v>2437</v>
      </c>
    </row>
    <row r="538" spans="1:1">
      <c r="A538" s="36" t="s">
        <v>1440</v>
      </c>
    </row>
    <row r="539" spans="1:1">
      <c r="A539" s="36" t="s">
        <v>4059</v>
      </c>
    </row>
    <row r="540" spans="1:1">
      <c r="A540" s="36" t="s">
        <v>296</v>
      </c>
    </row>
    <row r="541" spans="1:1">
      <c r="A541" s="36" t="s">
        <v>4771</v>
      </c>
    </row>
    <row r="542" spans="1:1">
      <c r="A542" s="36" t="s">
        <v>304</v>
      </c>
    </row>
    <row r="543" spans="1:1">
      <c r="A543" s="36" t="s">
        <v>377</v>
      </c>
    </row>
    <row r="544" spans="1:1">
      <c r="A544" s="36" t="s">
        <v>3252</v>
      </c>
    </row>
    <row r="545" spans="1:1">
      <c r="A545" s="36" t="s">
        <v>2014</v>
      </c>
    </row>
    <row r="546" spans="1:1">
      <c r="A546" s="36" t="s">
        <v>1652</v>
      </c>
    </row>
    <row r="547" spans="1:1">
      <c r="A547" s="36" t="s">
        <v>3672</v>
      </c>
    </row>
    <row r="548" spans="1:1">
      <c r="A548" s="36" t="s">
        <v>2331</v>
      </c>
    </row>
    <row r="549" spans="1:1">
      <c r="A549" s="36" t="s">
        <v>5015</v>
      </c>
    </row>
    <row r="550" spans="1:1">
      <c r="A550" s="36" t="s">
        <v>3079</v>
      </c>
    </row>
    <row r="551" spans="1:1">
      <c r="A551" s="36" t="s">
        <v>2668</v>
      </c>
    </row>
    <row r="552" spans="1:1">
      <c r="A552" s="36" t="s">
        <v>1412</v>
      </c>
    </row>
    <row r="553" spans="1:1">
      <c r="A553" s="36" t="s">
        <v>1660</v>
      </c>
    </row>
    <row r="554" spans="1:1">
      <c r="A554" s="36" t="s">
        <v>4958</v>
      </c>
    </row>
    <row r="555" spans="1:1">
      <c r="A555" s="36" t="s">
        <v>1873</v>
      </c>
    </row>
    <row r="556" spans="1:1">
      <c r="A556" s="36" t="s">
        <v>2882</v>
      </c>
    </row>
    <row r="557" spans="1:1">
      <c r="A557" s="36" t="s">
        <v>2848</v>
      </c>
    </row>
    <row r="558" spans="1:1">
      <c r="A558" s="36" t="s">
        <v>1472</v>
      </c>
    </row>
    <row r="559" spans="1:1">
      <c r="A559" s="36" t="s">
        <v>851</v>
      </c>
    </row>
    <row r="560" spans="1:1">
      <c r="A560" s="36" t="s">
        <v>4317</v>
      </c>
    </row>
    <row r="561" spans="1:1">
      <c r="A561" s="36" t="s">
        <v>1927</v>
      </c>
    </row>
    <row r="562" spans="1:1">
      <c r="A562" s="36" t="s">
        <v>664</v>
      </c>
    </row>
    <row r="563" spans="1:1">
      <c r="A563" s="36" t="s">
        <v>1063</v>
      </c>
    </row>
    <row r="564" spans="1:1">
      <c r="A564" s="36" t="s">
        <v>3964</v>
      </c>
    </row>
    <row r="565" spans="1:1">
      <c r="A565" s="36" t="s">
        <v>1378</v>
      </c>
    </row>
    <row r="566" spans="1:1">
      <c r="A566" s="36" t="s">
        <v>1496</v>
      </c>
    </row>
    <row r="567" spans="1:1">
      <c r="A567" s="36" t="s">
        <v>1015</v>
      </c>
    </row>
    <row r="568" spans="1:1">
      <c r="A568" s="36" t="s">
        <v>2229</v>
      </c>
    </row>
    <row r="569" spans="1:1">
      <c r="A569" s="36" t="s">
        <v>636</v>
      </c>
    </row>
    <row r="570" spans="1:1">
      <c r="A570" s="36" t="s">
        <v>3456</v>
      </c>
    </row>
    <row r="571" spans="1:1">
      <c r="A571" s="36" t="s">
        <v>2638</v>
      </c>
    </row>
    <row r="572" spans="1:1">
      <c r="A572" s="36" t="s">
        <v>3248</v>
      </c>
    </row>
    <row r="573" spans="1:1">
      <c r="A573" s="36" t="s">
        <v>5195</v>
      </c>
    </row>
    <row r="574" spans="1:1">
      <c r="A574" s="36" t="s">
        <v>5225</v>
      </c>
    </row>
    <row r="575" spans="1:1">
      <c r="A575" s="36" t="s">
        <v>3743</v>
      </c>
    </row>
    <row r="576" spans="1:1">
      <c r="A576" s="36" t="s">
        <v>3015</v>
      </c>
    </row>
    <row r="577" spans="1:1">
      <c r="A577" s="36" t="s">
        <v>2530</v>
      </c>
    </row>
    <row r="578" spans="1:1">
      <c r="A578" s="36" t="s">
        <v>3878</v>
      </c>
    </row>
    <row r="579" spans="1:1">
      <c r="A579" s="36" t="s">
        <v>2995</v>
      </c>
    </row>
    <row r="580" spans="1:1">
      <c r="A580" s="36" t="s">
        <v>4290</v>
      </c>
    </row>
    <row r="581" spans="1:1">
      <c r="A581" s="36" t="s">
        <v>1551</v>
      </c>
    </row>
    <row r="582" spans="1:1">
      <c r="A582" s="36" t="s">
        <v>2458</v>
      </c>
    </row>
    <row r="583" spans="1:1">
      <c r="A583" s="36" t="s">
        <v>4310</v>
      </c>
    </row>
    <row r="584" spans="1:1">
      <c r="A584" s="36" t="s">
        <v>1640</v>
      </c>
    </row>
    <row r="585" spans="1:1">
      <c r="A585" s="36" t="s">
        <v>2765</v>
      </c>
    </row>
    <row r="586" spans="1:1">
      <c r="A586" s="36" t="s">
        <v>1283</v>
      </c>
    </row>
    <row r="587" spans="1:1">
      <c r="A587" s="36" t="s">
        <v>3194</v>
      </c>
    </row>
    <row r="588" spans="1:1">
      <c r="A588" s="36" t="s">
        <v>1978</v>
      </c>
    </row>
    <row r="589" spans="1:1">
      <c r="A589" s="36" t="s">
        <v>4319</v>
      </c>
    </row>
    <row r="590" spans="1:1">
      <c r="A590" s="36" t="s">
        <v>3073</v>
      </c>
    </row>
    <row r="591" spans="1:1">
      <c r="A591" s="36" t="s">
        <v>2010</v>
      </c>
    </row>
    <row r="592" spans="1:1">
      <c r="A592" s="36" t="s">
        <v>5929</v>
      </c>
    </row>
    <row r="593" spans="1:1">
      <c r="A593" s="36" t="s">
        <v>2347</v>
      </c>
    </row>
    <row r="594" spans="1:1">
      <c r="A594" s="36" t="s">
        <v>1972</v>
      </c>
    </row>
    <row r="595" spans="1:1">
      <c r="A595" s="36" t="s">
        <v>2536</v>
      </c>
    </row>
    <row r="596" spans="1:1">
      <c r="A596" s="36" t="s">
        <v>2312</v>
      </c>
    </row>
    <row r="597" spans="1:1">
      <c r="A597" s="36" t="s">
        <v>4284</v>
      </c>
    </row>
    <row r="598" spans="1:1">
      <c r="A598" s="36" t="s">
        <v>2655</v>
      </c>
    </row>
    <row r="599" spans="1:1">
      <c r="A599" s="36" t="s">
        <v>2000</v>
      </c>
    </row>
    <row r="600" spans="1:1">
      <c r="A600" s="36" t="s">
        <v>3027</v>
      </c>
    </row>
    <row r="601" spans="1:1">
      <c r="A601" s="36" t="s">
        <v>4298</v>
      </c>
    </row>
    <row r="602" spans="1:1">
      <c r="A602" s="36" t="s">
        <v>4135</v>
      </c>
    </row>
    <row r="603" spans="1:1">
      <c r="A603" s="36" t="s">
        <v>83</v>
      </c>
    </row>
    <row r="604" spans="1:1">
      <c r="A604" s="36" t="s">
        <v>518</v>
      </c>
    </row>
    <row r="605" spans="1:1">
      <c r="A605" s="36" t="s">
        <v>5235</v>
      </c>
    </row>
    <row r="606" spans="1:1">
      <c r="A606" s="36" t="s">
        <v>2857</v>
      </c>
    </row>
    <row r="607" spans="1:1">
      <c r="A607" s="36" t="s">
        <v>4002</v>
      </c>
    </row>
    <row r="608" spans="1:1">
      <c r="A608" s="36" t="s">
        <v>3718</v>
      </c>
    </row>
    <row r="609" spans="1:1">
      <c r="A609" s="36" t="s">
        <v>2455</v>
      </c>
    </row>
    <row r="610" spans="1:1">
      <c r="A610" s="36" t="s">
        <v>300</v>
      </c>
    </row>
    <row r="611" spans="1:1">
      <c r="A611" s="36" t="s">
        <v>648</v>
      </c>
    </row>
    <row r="612" spans="1:1">
      <c r="A612" s="36" t="s">
        <v>357</v>
      </c>
    </row>
    <row r="613" spans="1:1">
      <c r="A613" s="36" t="s">
        <v>3682</v>
      </c>
    </row>
    <row r="614" spans="1:1">
      <c r="A614" s="36" t="s">
        <v>5337</v>
      </c>
    </row>
    <row r="615" spans="1:1">
      <c r="A615" s="36" t="s">
        <v>5346</v>
      </c>
    </row>
    <row r="616" spans="1:1">
      <c r="A616" s="36" t="s">
        <v>3289</v>
      </c>
    </row>
    <row r="617" spans="1:1">
      <c r="A617" s="36" t="s">
        <v>4084</v>
      </c>
    </row>
    <row r="618" spans="1:1">
      <c r="A618" s="36" t="s">
        <v>3335</v>
      </c>
    </row>
    <row r="619" spans="1:1">
      <c r="A619" s="36" t="s">
        <v>684</v>
      </c>
    </row>
    <row r="620" spans="1:1">
      <c r="A620" s="36" t="s">
        <v>2326</v>
      </c>
    </row>
    <row r="621" spans="1:1">
      <c r="A621" s="36" t="s">
        <v>1687</v>
      </c>
    </row>
    <row r="622" spans="1:1">
      <c r="A622" s="36" t="s">
        <v>400</v>
      </c>
    </row>
    <row r="623" spans="1:1">
      <c r="A623" s="36" t="s">
        <v>5183</v>
      </c>
    </row>
    <row r="624" spans="1:1">
      <c r="A624" s="36" t="s">
        <v>3147</v>
      </c>
    </row>
    <row r="625" spans="1:1">
      <c r="A625" s="36" t="s">
        <v>3141</v>
      </c>
    </row>
    <row r="626" spans="1:1">
      <c r="A626" s="36" t="s">
        <v>4301</v>
      </c>
    </row>
    <row r="627" spans="1:1">
      <c r="A627" s="36" t="s">
        <v>2473</v>
      </c>
    </row>
    <row r="628" spans="1:1">
      <c r="A628" s="36" t="s">
        <v>3365</v>
      </c>
    </row>
    <row r="629" spans="1:1">
      <c r="A629" s="36" t="s">
        <v>5945</v>
      </c>
    </row>
    <row r="630" spans="1:1">
      <c r="A630" s="36" t="s">
        <v>4295</v>
      </c>
    </row>
    <row r="631" spans="1:1">
      <c r="A631" s="36" t="s">
        <v>1421</v>
      </c>
    </row>
    <row r="632" spans="1:1">
      <c r="A632" s="36" t="s">
        <v>4327</v>
      </c>
    </row>
    <row r="633" spans="1:1">
      <c r="A633" s="36" t="s">
        <v>2344</v>
      </c>
    </row>
    <row r="634" spans="1:1">
      <c r="A634" s="36" t="s">
        <v>2320</v>
      </c>
    </row>
    <row r="635" spans="1:1">
      <c r="A635" s="36" t="s">
        <v>1575</v>
      </c>
    </row>
    <row r="636" spans="1:1">
      <c r="A636" s="36" t="s">
        <v>3370</v>
      </c>
    </row>
    <row r="637" spans="1:1">
      <c r="A637" s="36" t="s">
        <v>3815</v>
      </c>
    </row>
    <row r="638" spans="1:1">
      <c r="A638" s="36" t="s">
        <v>488</v>
      </c>
    </row>
    <row r="639" spans="1:1">
      <c r="A639" s="36" t="s">
        <v>1750</v>
      </c>
    </row>
    <row r="640" spans="1:1">
      <c r="A640" s="36" t="s">
        <v>5165</v>
      </c>
    </row>
    <row r="641" spans="1:1">
      <c r="A641" s="36" t="s">
        <v>2074</v>
      </c>
    </row>
    <row r="642" spans="1:1">
      <c r="A642" s="36" t="s">
        <v>5141</v>
      </c>
    </row>
    <row r="643" spans="1:1">
      <c r="A643" s="36" t="s">
        <v>1932</v>
      </c>
    </row>
    <row r="644" spans="1:1">
      <c r="A644" s="36" t="s">
        <v>5199</v>
      </c>
    </row>
    <row r="645" spans="1:1">
      <c r="A645" s="36" t="s">
        <v>2058</v>
      </c>
    </row>
    <row r="646" spans="1:1">
      <c r="A646" s="36" t="s">
        <v>864</v>
      </c>
    </row>
    <row r="647" spans="1:1">
      <c r="A647" s="36" t="s">
        <v>3891</v>
      </c>
    </row>
    <row r="648" spans="1:1">
      <c r="A648" s="36" t="s">
        <v>2616</v>
      </c>
    </row>
    <row r="649" spans="1:1">
      <c r="A649" s="36" t="s">
        <v>3189</v>
      </c>
    </row>
    <row r="650" spans="1:1">
      <c r="A650" s="36" t="s">
        <v>4303</v>
      </c>
    </row>
    <row r="651" spans="1:1">
      <c r="A651" s="36" t="s">
        <v>3757</v>
      </c>
    </row>
    <row r="652" spans="1:1">
      <c r="A652" s="36" t="s">
        <v>3100</v>
      </c>
    </row>
    <row r="653" spans="1:1">
      <c r="A653" s="36" t="s">
        <v>3394</v>
      </c>
    </row>
    <row r="654" spans="1:1">
      <c r="A654" s="36" t="s">
        <v>3135</v>
      </c>
    </row>
    <row r="655" spans="1:1">
      <c r="A655" s="36" t="s">
        <v>2034</v>
      </c>
    </row>
    <row r="656" spans="1:1">
      <c r="A656" s="36" t="s">
        <v>1956</v>
      </c>
    </row>
    <row r="657" spans="1:1">
      <c r="A657" s="36" t="s">
        <v>3233</v>
      </c>
    </row>
    <row r="658" spans="1:1">
      <c r="A658" s="36" t="s">
        <v>1643</v>
      </c>
    </row>
    <row r="659" spans="1:1">
      <c r="A659" s="36" t="s">
        <v>2842</v>
      </c>
    </row>
    <row r="660" spans="1:1">
      <c r="A660" s="36" t="s">
        <v>3721</v>
      </c>
    </row>
    <row r="661" spans="1:1">
      <c r="A661" s="36" t="s">
        <v>2260</v>
      </c>
    </row>
    <row r="662" spans="1:1">
      <c r="A662" s="36" t="s">
        <v>4918</v>
      </c>
    </row>
    <row r="663" spans="1:1">
      <c r="A663" s="36" t="s">
        <v>4276</v>
      </c>
    </row>
    <row r="664" spans="1:1">
      <c r="A664" s="36" t="s">
        <v>3294</v>
      </c>
    </row>
    <row r="665" spans="1:1">
      <c r="A665" s="36" t="s">
        <v>2199</v>
      </c>
    </row>
    <row r="666" spans="1:1">
      <c r="A666" s="36" t="s">
        <v>2222</v>
      </c>
    </row>
    <row r="667" spans="1:1">
      <c r="A667" s="36" t="s">
        <v>948</v>
      </c>
    </row>
    <row r="668" spans="1:1">
      <c r="A668" s="36" t="s">
        <v>2812</v>
      </c>
    </row>
    <row r="669" spans="1:1">
      <c r="A669" s="36" t="s">
        <v>3961</v>
      </c>
    </row>
    <row r="670" spans="1:1">
      <c r="A670" s="36" t="s">
        <v>1824</v>
      </c>
    </row>
    <row r="671" spans="1:1">
      <c r="A671" s="36" t="s">
        <v>2521</v>
      </c>
    </row>
    <row r="672" spans="1:1">
      <c r="A672" s="36" t="s">
        <v>1244</v>
      </c>
    </row>
    <row r="673" spans="1:1">
      <c r="A673" s="36" t="s">
        <v>2044</v>
      </c>
    </row>
    <row r="674" spans="1:1">
      <c r="A674" s="36" t="s">
        <v>2809</v>
      </c>
    </row>
    <row r="675" spans="1:1">
      <c r="A675" s="36" t="s">
        <v>2524</v>
      </c>
    </row>
    <row r="676" spans="1:1">
      <c r="A676" s="36" t="s">
        <v>3200</v>
      </c>
    </row>
    <row r="677" spans="1:1">
      <c r="A677" s="36" t="s">
        <v>255</v>
      </c>
    </row>
    <row r="678" spans="1:1">
      <c r="A678" s="36" t="s">
        <v>2885</v>
      </c>
    </row>
    <row r="679" spans="1:1">
      <c r="A679" s="36" t="s">
        <v>2502</v>
      </c>
    </row>
    <row r="680" spans="1:1">
      <c r="A680" s="36" t="s">
        <v>216</v>
      </c>
    </row>
    <row r="681" spans="1:1">
      <c r="A681" s="36" t="s">
        <v>5033</v>
      </c>
    </row>
    <row r="682" spans="1:1">
      <c r="A682" s="36" t="s">
        <v>1548</v>
      </c>
    </row>
    <row r="683" spans="1:1">
      <c r="A683" s="36" t="s">
        <v>5624</v>
      </c>
    </row>
    <row r="684" spans="1:1">
      <c r="A684" s="36" t="s">
        <v>5069</v>
      </c>
    </row>
    <row r="685" spans="1:1">
      <c r="A685" s="36" t="s">
        <v>3050</v>
      </c>
    </row>
    <row r="686" spans="1:1">
      <c r="A686" s="36" t="s">
        <v>2350</v>
      </c>
    </row>
    <row r="687" spans="1:1">
      <c r="A687" s="36" t="s">
        <v>80</v>
      </c>
    </row>
    <row r="688" spans="1:1">
      <c r="A688" s="36" t="s">
        <v>2965</v>
      </c>
    </row>
    <row r="689" spans="1:1">
      <c r="A689" s="36" t="s">
        <v>3660</v>
      </c>
    </row>
    <row r="690" spans="1:1">
      <c r="A690" s="36" t="s">
        <v>3487</v>
      </c>
    </row>
    <row r="691" spans="1:1">
      <c r="A691" s="36" t="s">
        <v>3839</v>
      </c>
    </row>
    <row r="692" spans="1:1">
      <c r="A692" s="36" t="s">
        <v>4338</v>
      </c>
    </row>
    <row r="693" spans="1:1">
      <c r="A693" s="36" t="s">
        <v>4008</v>
      </c>
    </row>
    <row r="694" spans="1:1">
      <c r="A694" s="36" t="s">
        <v>1867</v>
      </c>
    </row>
    <row r="695" spans="1:1">
      <c r="A695" s="36" t="s">
        <v>3089</v>
      </c>
    </row>
    <row r="696" spans="1:1">
      <c r="A696" s="36" t="s">
        <v>3453</v>
      </c>
    </row>
    <row r="697" spans="1:1">
      <c r="A697" s="36" t="s">
        <v>1203</v>
      </c>
    </row>
    <row r="698" spans="1:1">
      <c r="A698" s="36" t="s">
        <v>3299</v>
      </c>
    </row>
    <row r="699" spans="1:1">
      <c r="A699" s="36" t="s">
        <v>1540</v>
      </c>
    </row>
    <row r="700" spans="1:1">
      <c r="A700" s="36" t="s">
        <v>2748</v>
      </c>
    </row>
    <row r="701" spans="1:1">
      <c r="A701" s="36" t="s">
        <v>4304</v>
      </c>
    </row>
    <row r="702" spans="1:1">
      <c r="A702" s="36" t="s">
        <v>2803</v>
      </c>
    </row>
    <row r="703" spans="1:1">
      <c r="A703" s="36" t="s">
        <v>4026</v>
      </c>
    </row>
    <row r="704" spans="1:1">
      <c r="A704" s="36" t="s">
        <v>3746</v>
      </c>
    </row>
    <row r="705" spans="1:1">
      <c r="A705" s="36" t="s">
        <v>1878</v>
      </c>
    </row>
    <row r="706" spans="1:1">
      <c r="A706" s="36" t="s">
        <v>1875</v>
      </c>
    </row>
    <row r="707" spans="1:1">
      <c r="A707" s="36" t="s">
        <v>3255</v>
      </c>
    </row>
    <row r="708" spans="1:1">
      <c r="A708" s="36" t="s">
        <v>2689</v>
      </c>
    </row>
    <row r="709" spans="1:1">
      <c r="A709" s="36" t="s">
        <v>2946</v>
      </c>
    </row>
    <row r="710" spans="1:1">
      <c r="A710" s="36" t="s">
        <v>2974</v>
      </c>
    </row>
    <row r="711" spans="1:1">
      <c r="A711" s="36" t="s">
        <v>4275</v>
      </c>
    </row>
    <row r="712" spans="1:1">
      <c r="A712" s="36" t="s">
        <v>3484</v>
      </c>
    </row>
    <row r="713" spans="1:1">
      <c r="A713" s="36" t="s">
        <v>3640</v>
      </c>
    </row>
    <row r="714" spans="1:1">
      <c r="A714" s="36" t="s">
        <v>2986</v>
      </c>
    </row>
    <row r="715" spans="1:1">
      <c r="A715" s="36" t="s">
        <v>1248</v>
      </c>
    </row>
    <row r="716" spans="1:1">
      <c r="A716" s="36" t="s">
        <v>3230</v>
      </c>
    </row>
    <row r="717" spans="1:1">
      <c r="A717" s="36" t="s">
        <v>4293</v>
      </c>
    </row>
    <row r="718" spans="1:1">
      <c r="A718" s="36" t="s">
        <v>5919</v>
      </c>
    </row>
    <row r="719" spans="1:1">
      <c r="A719" s="36" t="s">
        <v>3996</v>
      </c>
    </row>
    <row r="720" spans="1:1">
      <c r="A720" s="36" t="s">
        <v>694</v>
      </c>
    </row>
    <row r="721" spans="1:1">
      <c r="A721" s="36" t="s">
        <v>3768</v>
      </c>
    </row>
    <row r="722" spans="1:1">
      <c r="A722" s="36" t="s">
        <v>1882</v>
      </c>
    </row>
    <row r="723" spans="1:1">
      <c r="A723" s="36" t="s">
        <v>2949</v>
      </c>
    </row>
    <row r="724" spans="1:1">
      <c r="A724" s="36" t="s">
        <v>2217</v>
      </c>
    </row>
    <row r="725" spans="1:1">
      <c r="A725" s="36" t="s">
        <v>1261</v>
      </c>
    </row>
    <row r="726" spans="1:1">
      <c r="A726" s="36" t="s">
        <v>2983</v>
      </c>
    </row>
    <row r="727" spans="1:1">
      <c r="A727" s="36" t="s">
        <v>4286</v>
      </c>
    </row>
    <row r="728" spans="1:1">
      <c r="A728" s="36" t="s">
        <v>3899</v>
      </c>
    </row>
    <row r="729" spans="1:1">
      <c r="A729" s="36" t="s">
        <v>3110</v>
      </c>
    </row>
    <row r="730" spans="1:1">
      <c r="A730" s="36" t="s">
        <v>1271</v>
      </c>
    </row>
    <row r="731" spans="1:1">
      <c r="A731" s="36" t="s">
        <v>1628</v>
      </c>
    </row>
    <row r="732" spans="1:1">
      <c r="A732" s="36" t="s">
        <v>3821</v>
      </c>
    </row>
    <row r="733" spans="1:1">
      <c r="A733" s="36" t="s">
        <v>1456</v>
      </c>
    </row>
    <row r="734" spans="1:1">
      <c r="A734" s="36" t="s">
        <v>5516</v>
      </c>
    </row>
    <row r="735" spans="1:1">
      <c r="A735" s="36" t="s">
        <v>2321</v>
      </c>
    </row>
    <row r="736" spans="1:1">
      <c r="A736" s="36" t="s">
        <v>4324</v>
      </c>
    </row>
    <row r="737" spans="1:1">
      <c r="A737" s="36" t="s">
        <v>4139</v>
      </c>
    </row>
    <row r="738" spans="1:1">
      <c r="A738" s="36" t="s">
        <v>4339</v>
      </c>
    </row>
    <row r="739" spans="1:1">
      <c r="A739" s="36" t="s">
        <v>4157</v>
      </c>
    </row>
    <row r="740" spans="1:1">
      <c r="A740" s="36" t="s">
        <v>5935</v>
      </c>
    </row>
    <row r="741" spans="1:1">
      <c r="A741" s="36" t="s">
        <v>3565</v>
      </c>
    </row>
    <row r="742" spans="1:1">
      <c r="A742" s="36" t="s">
        <v>3679</v>
      </c>
    </row>
    <row r="743" spans="1:1">
      <c r="A743" s="36" t="s">
        <v>4314</v>
      </c>
    </row>
    <row r="744" spans="1:1">
      <c r="A744" s="36" t="s">
        <v>1815</v>
      </c>
    </row>
    <row r="745" spans="1:1">
      <c r="A745" s="36" t="s">
        <v>2246</v>
      </c>
    </row>
    <row r="746" spans="1:1">
      <c r="A746" s="36" t="s">
        <v>3203</v>
      </c>
    </row>
    <row r="747" spans="1:1">
      <c r="A747" s="36" t="s">
        <v>3724</v>
      </c>
    </row>
    <row r="748" spans="1:1">
      <c r="A748" s="36" t="s">
        <v>2429</v>
      </c>
    </row>
    <row r="749" spans="1:1">
      <c r="A749" s="36" t="s">
        <v>3556</v>
      </c>
    </row>
    <row r="750" spans="1:1">
      <c r="A750" s="36" t="s">
        <v>681</v>
      </c>
    </row>
    <row r="751" spans="1:1">
      <c r="A751" s="36" t="s">
        <v>3729</v>
      </c>
    </row>
    <row r="752" spans="1:1">
      <c r="A752" s="36" t="s">
        <v>1910</v>
      </c>
    </row>
    <row r="753" spans="1:1">
      <c r="A753" s="36" t="s">
        <v>3508</v>
      </c>
    </row>
    <row r="754" spans="1:1">
      <c r="A754" s="36" t="s">
        <v>1529</v>
      </c>
    </row>
    <row r="755" spans="1:1">
      <c r="A755" s="36" t="s">
        <v>1732</v>
      </c>
    </row>
    <row r="756" spans="1:1">
      <c r="A756" s="36" t="s">
        <v>2239</v>
      </c>
    </row>
    <row r="757" spans="1:1">
      <c r="A757" s="36" t="s">
        <v>1912</v>
      </c>
    </row>
    <row r="758" spans="1:1">
      <c r="A758" s="36" t="s">
        <v>1771</v>
      </c>
    </row>
    <row r="759" spans="1:1">
      <c r="A759" s="36" t="s">
        <v>1484</v>
      </c>
    </row>
    <row r="760" spans="1:1">
      <c r="A760" s="36" t="s">
        <v>1980</v>
      </c>
    </row>
    <row r="761" spans="1:1">
      <c r="A761" s="36" t="s">
        <v>2754</v>
      </c>
    </row>
    <row r="762" spans="1:1">
      <c r="A762" s="36" t="s">
        <v>3097</v>
      </c>
    </row>
    <row r="763" spans="1:1">
      <c r="A763" s="36" t="s">
        <v>3699</v>
      </c>
    </row>
    <row r="764" spans="1:1">
      <c r="A764" s="36" t="s">
        <v>3970</v>
      </c>
    </row>
    <row r="765" spans="1:1">
      <c r="A765" s="36" t="s">
        <v>1818</v>
      </c>
    </row>
    <row r="766" spans="1:1">
      <c r="A766" s="36" t="s">
        <v>4337</v>
      </c>
    </row>
    <row r="767" spans="1:1">
      <c r="A767" s="36" t="s">
        <v>4285</v>
      </c>
    </row>
    <row r="768" spans="1:1">
      <c r="A768" s="36" t="s">
        <v>2070</v>
      </c>
    </row>
    <row r="769" spans="1:1">
      <c r="A769" s="36" t="s">
        <v>4316</v>
      </c>
    </row>
    <row r="770" spans="1:1">
      <c r="A770" s="36" t="s">
        <v>2433</v>
      </c>
    </row>
    <row r="771" spans="1:1">
      <c r="A771" s="36" t="s">
        <v>2649</v>
      </c>
    </row>
    <row r="772" spans="1:1">
      <c r="A772" s="36" t="s">
        <v>1672</v>
      </c>
    </row>
    <row r="773" spans="1:1">
      <c r="A773" s="36" t="s">
        <v>2739</v>
      </c>
    </row>
    <row r="774" spans="1:1">
      <c r="A774" s="36" t="s">
        <v>1167</v>
      </c>
    </row>
    <row r="775" spans="1:1">
      <c r="A775" s="36" t="s">
        <v>2548</v>
      </c>
    </row>
    <row r="776" spans="1:1">
      <c r="A776" s="36" t="s">
        <v>1993</v>
      </c>
    </row>
    <row r="777" spans="1:1">
      <c r="A777" s="36" t="s">
        <v>2658</v>
      </c>
    </row>
    <row r="778" spans="1:1">
      <c r="A778" s="36" t="s">
        <v>2698</v>
      </c>
    </row>
    <row r="779" spans="1:1">
      <c r="A779" s="36" t="s">
        <v>3239</v>
      </c>
    </row>
    <row r="780" spans="1:1">
      <c r="A780" s="36" t="s">
        <v>3428</v>
      </c>
    </row>
    <row r="781" spans="1:1">
      <c r="A781" s="36" t="s">
        <v>2677</v>
      </c>
    </row>
    <row r="782" spans="1:1">
      <c r="A782" s="36" t="s">
        <v>2577</v>
      </c>
    </row>
    <row r="783" spans="1:1">
      <c r="A783" s="36" t="s">
        <v>4278</v>
      </c>
    </row>
    <row r="784" spans="1:1">
      <c r="A784" s="36" t="s">
        <v>2414</v>
      </c>
    </row>
    <row r="785" spans="1:1">
      <c r="A785" s="36" t="s">
        <v>5577</v>
      </c>
    </row>
    <row r="786" spans="1:1">
      <c r="A786" s="36" t="s">
        <v>5916</v>
      </c>
    </row>
    <row r="787" spans="1:1">
      <c r="A787" s="36" t="s">
        <v>3505</v>
      </c>
    </row>
    <row r="788" spans="1:1">
      <c r="A788" s="36" t="s">
        <v>2759</v>
      </c>
    </row>
    <row r="789" spans="1:1">
      <c r="A789" s="36" t="s">
        <v>2006</v>
      </c>
    </row>
    <row r="790" spans="1:1">
      <c r="A790" s="36" t="s">
        <v>4745</v>
      </c>
    </row>
    <row r="791" spans="1:1">
      <c r="A791" s="36" t="s">
        <v>5622</v>
      </c>
    </row>
    <row r="792" spans="1:1">
      <c r="A792" s="36" t="s">
        <v>5947</v>
      </c>
    </row>
    <row r="793" spans="1:1">
      <c r="A793" s="36" t="s">
        <v>1914</v>
      </c>
    </row>
    <row r="794" spans="1:1">
      <c r="A794" s="36" t="s">
        <v>2056</v>
      </c>
    </row>
    <row r="795" spans="1:1">
      <c r="A795" s="36" t="s">
        <v>4642</v>
      </c>
    </row>
    <row r="796" spans="1:1">
      <c r="A796" s="36" t="s">
        <v>854</v>
      </c>
    </row>
    <row r="797" spans="1:1">
      <c r="A797" s="36" t="s">
        <v>5110</v>
      </c>
    </row>
    <row r="798" spans="1:1">
      <c r="A798" s="36" t="s">
        <v>5149</v>
      </c>
    </row>
    <row r="799" spans="1:1">
      <c r="A799" s="36" t="s">
        <v>3091</v>
      </c>
    </row>
    <row r="800" spans="1:1">
      <c r="A800" s="36" t="s">
        <v>4332</v>
      </c>
    </row>
    <row r="801" spans="1:1">
      <c r="A801" s="36" t="s">
        <v>2919</v>
      </c>
    </row>
    <row r="802" spans="1:1">
      <c r="A802" s="36" t="s">
        <v>102</v>
      </c>
    </row>
    <row r="803" spans="1:1">
      <c r="A803" s="36" t="s">
        <v>4299</v>
      </c>
    </row>
    <row r="804" spans="1:1">
      <c r="A804" s="36" t="s">
        <v>3644</v>
      </c>
    </row>
    <row r="805" spans="1:1">
      <c r="A805" s="36" t="s">
        <v>3431</v>
      </c>
    </row>
    <row r="806" spans="1:1">
      <c r="A806" s="36" t="s">
        <v>1075</v>
      </c>
    </row>
    <row r="807" spans="1:1">
      <c r="A807" s="36" t="s">
        <v>4671</v>
      </c>
    </row>
    <row r="808" spans="1:1">
      <c r="A808" s="36" t="s">
        <v>1252</v>
      </c>
    </row>
    <row r="809" spans="1:1">
      <c r="A809" s="36" t="s">
        <v>4312</v>
      </c>
    </row>
    <row r="810" spans="1:1">
      <c r="A810" s="36" t="s">
        <v>3425</v>
      </c>
    </row>
    <row r="811" spans="1:1">
      <c r="A811" s="36" t="s">
        <v>2779</v>
      </c>
    </row>
    <row r="812" spans="1:1">
      <c r="A812" s="36" t="s">
        <v>1723</v>
      </c>
    </row>
    <row r="813" spans="1:1">
      <c r="A813" s="36" t="s">
        <v>2346</v>
      </c>
    </row>
    <row r="814" spans="1:1">
      <c r="A814" s="36" t="s">
        <v>2592</v>
      </c>
    </row>
    <row r="815" spans="1:1">
      <c r="A815" s="36" t="s">
        <v>2064</v>
      </c>
    </row>
    <row r="816" spans="1:1">
      <c r="A816" s="36" t="s">
        <v>4649</v>
      </c>
    </row>
    <row r="817" spans="1:1">
      <c r="A817" s="36" t="s">
        <v>3462</v>
      </c>
    </row>
    <row r="818" spans="1:1">
      <c r="A818" s="36" t="s">
        <v>2008</v>
      </c>
    </row>
    <row r="819" spans="1:1">
      <c r="A819" s="36" t="s">
        <v>1560</v>
      </c>
    </row>
    <row r="820" spans="1:1">
      <c r="A820" s="36" t="s">
        <v>2042</v>
      </c>
    </row>
    <row r="821" spans="1:1">
      <c r="A821" s="36" t="s">
        <v>3117</v>
      </c>
    </row>
    <row r="822" spans="1:1">
      <c r="A822" s="36" t="s">
        <v>2723</v>
      </c>
    </row>
    <row r="823" spans="1:1">
      <c r="A823" s="36" t="s">
        <v>1995</v>
      </c>
    </row>
    <row r="824" spans="1:1">
      <c r="A824" s="36" t="s">
        <v>2714</v>
      </c>
    </row>
    <row r="825" spans="1:1">
      <c r="A825" s="36" t="s">
        <v>4292</v>
      </c>
    </row>
    <row r="826" spans="1:1">
      <c r="A826" s="36" t="s">
        <v>2040</v>
      </c>
    </row>
    <row r="827" spans="1:1">
      <c r="A827" s="36" t="s">
        <v>1047</v>
      </c>
    </row>
    <row r="828" spans="1:1">
      <c r="A828" s="36" t="s">
        <v>609</v>
      </c>
    </row>
    <row r="829" spans="1:1">
      <c r="A829" s="36" t="s">
        <v>4476</v>
      </c>
    </row>
    <row r="830" spans="1:1">
      <c r="A830" s="36" t="s">
        <v>90</v>
      </c>
    </row>
    <row r="831" spans="1:1">
      <c r="A831" s="36" t="s">
        <v>5134</v>
      </c>
    </row>
    <row r="832" spans="1:1">
      <c r="A832" s="36" t="s">
        <v>2324</v>
      </c>
    </row>
    <row r="833" spans="1:1">
      <c r="A833" s="36" t="s">
        <v>1563</v>
      </c>
    </row>
    <row r="834" spans="1:1">
      <c r="A834" s="36" t="s">
        <v>2589</v>
      </c>
    </row>
    <row r="835" spans="1:1">
      <c r="A835" s="36" t="s">
        <v>6215</v>
      </c>
    </row>
    <row r="836" spans="1:1">
      <c r="A836" s="36" t="s">
        <v>4473</v>
      </c>
    </row>
    <row r="837" spans="1:1">
      <c r="A837" s="36" t="s">
        <v>389</v>
      </c>
    </row>
    <row r="838" spans="1:1">
      <c r="A838" s="36" t="s">
        <v>996</v>
      </c>
    </row>
    <row r="839" spans="1:1">
      <c r="A839" s="36" t="s">
        <v>373</v>
      </c>
    </row>
    <row r="840" spans="1:1">
      <c r="A840" s="36" t="s">
        <v>1019</v>
      </c>
    </row>
    <row r="841" spans="1:1">
      <c r="A841" s="36" t="s">
        <v>2671</v>
      </c>
    </row>
    <row r="842" spans="1:1">
      <c r="A842" s="36" t="s">
        <v>3030</v>
      </c>
    </row>
    <row r="843" spans="1:1">
      <c r="A843" s="36" t="s">
        <v>3178</v>
      </c>
    </row>
    <row r="844" spans="1:1">
      <c r="A844" s="36" t="s">
        <v>1884</v>
      </c>
    </row>
    <row r="845" spans="1:1">
      <c r="A845" s="36" t="s">
        <v>77</v>
      </c>
    </row>
    <row r="846" spans="1:1">
      <c r="A846" s="36" t="s">
        <v>4861</v>
      </c>
    </row>
    <row r="847" spans="1:1">
      <c r="A847" s="36" t="s">
        <v>2854</v>
      </c>
    </row>
    <row r="848" spans="1:1">
      <c r="A848" s="36" t="s">
        <v>3874</v>
      </c>
    </row>
    <row r="849" spans="1:1">
      <c r="A849" s="36" t="s">
        <v>4034</v>
      </c>
    </row>
    <row r="850" spans="1:1">
      <c r="A850" s="36" t="s">
        <v>556</v>
      </c>
    </row>
    <row r="851" spans="1:1">
      <c r="A851" s="36" t="s">
        <v>423</v>
      </c>
    </row>
    <row r="852" spans="1:1">
      <c r="A852" s="36" t="s">
        <v>4092</v>
      </c>
    </row>
    <row r="853" spans="1:1">
      <c r="A853" s="36" t="s">
        <v>144</v>
      </c>
    </row>
    <row r="854" spans="1:1">
      <c r="A854" s="36" t="s">
        <v>4987</v>
      </c>
    </row>
    <row r="855" spans="1:1">
      <c r="A855" s="36" t="s">
        <v>140</v>
      </c>
    </row>
    <row r="856" spans="1:1">
      <c r="A856" s="36" t="s">
        <v>1031</v>
      </c>
    </row>
    <row r="857" spans="1:1">
      <c r="A857" s="36" t="s">
        <v>419</v>
      </c>
    </row>
    <row r="858" spans="1:1">
      <c r="A858" s="36" t="s">
        <v>5318</v>
      </c>
    </row>
    <row r="859" spans="1:1">
      <c r="A859" s="36" t="s">
        <v>2301</v>
      </c>
    </row>
    <row r="860" spans="1:1">
      <c r="A860" s="36" t="s">
        <v>2533</v>
      </c>
    </row>
    <row r="861" spans="1:1">
      <c r="A861" s="36" t="s">
        <v>340</v>
      </c>
    </row>
    <row r="862" spans="1:1">
      <c r="A862" s="36" t="s">
        <v>3656</v>
      </c>
    </row>
    <row r="863" spans="1:1">
      <c r="A863" s="36" t="s">
        <v>2551</v>
      </c>
    </row>
    <row r="864" spans="1:1">
      <c r="A864" s="36" t="s">
        <v>3836</v>
      </c>
    </row>
    <row r="865" spans="1:1">
      <c r="A865" s="36" t="s">
        <v>2539</v>
      </c>
    </row>
    <row r="866" spans="1:1">
      <c r="A866" s="36" t="s">
        <v>2998</v>
      </c>
    </row>
    <row r="867" spans="1:1">
      <c r="A867" s="36" t="s">
        <v>2908</v>
      </c>
    </row>
    <row r="868" spans="1:1">
      <c r="A868" s="36" t="s">
        <v>2018</v>
      </c>
    </row>
    <row r="869" spans="1:1">
      <c r="A869" s="36" t="s">
        <v>2327</v>
      </c>
    </row>
    <row r="870" spans="1:1">
      <c r="A870" s="36" t="s">
        <v>3669</v>
      </c>
    </row>
    <row r="871" spans="1:1">
      <c r="A871" s="36" t="s">
        <v>2635</v>
      </c>
    </row>
    <row r="872" spans="1:1">
      <c r="A872" s="36" t="s">
        <v>5329</v>
      </c>
    </row>
    <row r="873" spans="1:1">
      <c r="A873" s="36" t="s">
        <v>677</v>
      </c>
    </row>
    <row r="874" spans="1:1">
      <c r="A874" s="36" t="s">
        <v>3794</v>
      </c>
    </row>
    <row r="875" spans="1:1">
      <c r="A875" s="36" t="s">
        <v>2052</v>
      </c>
    </row>
    <row r="876" spans="1:1">
      <c r="A876" s="36" t="s">
        <v>1578</v>
      </c>
    </row>
    <row r="877" spans="1:1">
      <c r="A877" s="36" t="s">
        <v>2989</v>
      </c>
    </row>
    <row r="878" spans="1:1">
      <c r="A878" s="36" t="s">
        <v>2515</v>
      </c>
    </row>
    <row r="879" spans="1:1">
      <c r="A879" s="36" t="s">
        <v>588</v>
      </c>
    </row>
    <row r="880" spans="1:1">
      <c r="A880" s="36" t="s">
        <v>4115</v>
      </c>
    </row>
    <row r="881" spans="1:1">
      <c r="A881" s="36" t="s">
        <v>288</v>
      </c>
    </row>
    <row r="882" spans="1:1">
      <c r="A882" s="36" t="s">
        <v>87</v>
      </c>
    </row>
    <row r="883" spans="1:1">
      <c r="A883" s="36" t="s">
        <v>3571</v>
      </c>
    </row>
    <row r="884" spans="1:1">
      <c r="A884" s="36" t="s">
        <v>545</v>
      </c>
    </row>
    <row r="885" spans="1:1">
      <c r="A885" s="36" t="s">
        <v>4910</v>
      </c>
    </row>
    <row r="886" spans="1:1">
      <c r="A886" s="36" t="s">
        <v>4896</v>
      </c>
    </row>
    <row r="887" spans="1:1">
      <c r="A887" s="36" t="s">
        <v>2233</v>
      </c>
    </row>
    <row r="888" spans="1:1">
      <c r="A888" s="36" t="s">
        <v>1331</v>
      </c>
    </row>
    <row r="889" spans="1:1">
      <c r="A889" s="36" t="s">
        <v>5575</v>
      </c>
    </row>
    <row r="890" spans="1:1">
      <c r="A890" s="36" t="s">
        <v>1464</v>
      </c>
    </row>
    <row r="891" spans="1:1">
      <c r="A891" s="36" t="s">
        <v>3737</v>
      </c>
    </row>
    <row r="892" spans="1:1">
      <c r="A892" s="36" t="s">
        <v>952</v>
      </c>
    </row>
    <row r="893" spans="1:1">
      <c r="A893" s="36" t="s">
        <v>901</v>
      </c>
    </row>
    <row r="894" spans="1:1">
      <c r="A894" s="36" t="s">
        <v>2336</v>
      </c>
    </row>
    <row r="895" spans="1:1">
      <c r="A895" s="36" t="s">
        <v>2916</v>
      </c>
    </row>
    <row r="896" spans="1:1">
      <c r="A896" s="36" t="s">
        <v>3010</v>
      </c>
    </row>
    <row r="897" spans="1:1">
      <c r="A897" s="36" t="s">
        <v>944</v>
      </c>
    </row>
    <row r="898" spans="1:1">
      <c r="A898" s="36" t="s">
        <v>5940</v>
      </c>
    </row>
    <row r="899" spans="1:1">
      <c r="A899" s="36" t="s">
        <v>2237</v>
      </c>
    </row>
    <row r="900" spans="1:1">
      <c r="A900" s="36" t="s">
        <v>2215</v>
      </c>
    </row>
    <row r="901" spans="1:1">
      <c r="A901" s="36" t="s">
        <v>1323</v>
      </c>
    </row>
    <row r="902" spans="1:1">
      <c r="A902" s="36" t="s">
        <v>3649</v>
      </c>
    </row>
    <row r="903" spans="1:1">
      <c r="A903" s="36" t="s">
        <v>1833</v>
      </c>
    </row>
    <row r="904" spans="1:1">
      <c r="A904" s="36" t="s">
        <v>1780</v>
      </c>
    </row>
    <row r="905" spans="1:1">
      <c r="A905" s="36" t="s">
        <v>4621</v>
      </c>
    </row>
    <row r="906" spans="1:1">
      <c r="A906" s="36" t="s">
        <v>1619</v>
      </c>
    </row>
    <row r="907" spans="1:1">
      <c r="A907" s="36" t="s">
        <v>5099</v>
      </c>
    </row>
    <row r="908" spans="1:1">
      <c r="A908" s="36" t="s">
        <v>353</v>
      </c>
    </row>
    <row r="909" spans="1:1">
      <c r="A909" s="36" t="s">
        <v>4872</v>
      </c>
    </row>
    <row r="910" spans="1:1">
      <c r="A910" s="36" t="s">
        <v>336</v>
      </c>
    </row>
    <row r="911" spans="1:1">
      <c r="A911" s="36" t="s">
        <v>381</v>
      </c>
    </row>
    <row r="912" spans="1:1">
      <c r="A912" s="36" t="s">
        <v>5931</v>
      </c>
    </row>
    <row r="913" spans="1:1">
      <c r="A913" s="36" t="s">
        <v>3214</v>
      </c>
    </row>
    <row r="914" spans="1:1">
      <c r="A914" s="36" t="s">
        <v>4962</v>
      </c>
    </row>
    <row r="915" spans="1:1">
      <c r="A915" s="36" t="s">
        <v>148</v>
      </c>
    </row>
    <row r="916" spans="1:1">
      <c r="A916" s="36" t="s">
        <v>4088</v>
      </c>
    </row>
    <row r="917" spans="1:1">
      <c r="A917" s="36" t="s">
        <v>1554</v>
      </c>
    </row>
    <row r="918" spans="1:1">
      <c r="A918" s="36" t="s">
        <v>500</v>
      </c>
    </row>
    <row r="919" spans="1:1">
      <c r="A919" s="36" t="s">
        <v>2736</v>
      </c>
    </row>
    <row r="920" spans="1:1">
      <c r="A920" s="36" t="s">
        <v>4326</v>
      </c>
    </row>
    <row r="921" spans="1:1">
      <c r="A921" s="36" t="s">
        <v>625</v>
      </c>
    </row>
    <row r="922" spans="1:1">
      <c r="A922" s="36" t="s">
        <v>4857</v>
      </c>
    </row>
    <row r="923" spans="1:1">
      <c r="A923" s="36" t="s">
        <v>5246</v>
      </c>
    </row>
    <row r="924" spans="1:1">
      <c r="A924" s="36" t="s">
        <v>5203</v>
      </c>
    </row>
    <row r="925" spans="1:1">
      <c r="A925" s="36" t="s">
        <v>2334</v>
      </c>
    </row>
    <row r="926" spans="1:1">
      <c r="A926" s="36" t="s">
        <v>3871</v>
      </c>
    </row>
    <row r="927" spans="1:1">
      <c r="A927" s="36" t="s">
        <v>2241</v>
      </c>
    </row>
    <row r="928" spans="1:1">
      <c r="A928" s="36" t="s">
        <v>1798</v>
      </c>
    </row>
    <row r="929" spans="1:1">
      <c r="A929" s="36" t="s">
        <v>5328</v>
      </c>
    </row>
    <row r="930" spans="1:1">
      <c r="A930" s="36" t="s">
        <v>929</v>
      </c>
    </row>
    <row r="931" spans="1:1">
      <c r="A931" s="36" t="s">
        <v>2488</v>
      </c>
    </row>
    <row r="932" spans="1:1">
      <c r="A932" s="36" t="s">
        <v>1397</v>
      </c>
    </row>
    <row r="933" spans="1:1">
      <c r="A933" s="36" t="s">
        <v>5124</v>
      </c>
    </row>
    <row r="934" spans="1:1">
      <c r="A934" s="36" t="s">
        <v>1432</v>
      </c>
    </row>
    <row r="935" spans="1:1">
      <c r="A935" s="36" t="s">
        <v>2479</v>
      </c>
    </row>
    <row r="936" spans="1:1">
      <c r="A936" s="36" t="s">
        <v>2328</v>
      </c>
    </row>
    <row r="937" spans="1:1">
      <c r="A937" s="36" t="s">
        <v>577</v>
      </c>
    </row>
    <row r="938" spans="1:1">
      <c r="A938" s="36" t="s">
        <v>4149</v>
      </c>
    </row>
    <row r="939" spans="1:1">
      <c r="A939" s="36" t="s">
        <v>4612</v>
      </c>
    </row>
    <row r="940" spans="1:1">
      <c r="A940" s="36" t="s">
        <v>859</v>
      </c>
    </row>
    <row r="941" spans="1:1">
      <c r="A941" s="36" t="s">
        <v>844</v>
      </c>
    </row>
    <row r="942" spans="1:1">
      <c r="A942" s="36" t="s">
        <v>1726</v>
      </c>
    </row>
    <row r="943" spans="1:1">
      <c r="A943" s="36" t="s">
        <v>1735</v>
      </c>
    </row>
    <row r="944" spans="1:1">
      <c r="A944" s="36" t="s">
        <v>4722</v>
      </c>
    </row>
    <row r="945" spans="1:1">
      <c r="A945" s="36" t="s">
        <v>1051</v>
      </c>
    </row>
    <row r="946" spans="1:1">
      <c r="A946" s="36" t="s">
        <v>1908</v>
      </c>
    </row>
    <row r="947" spans="1:1">
      <c r="A947" s="36" t="s">
        <v>3574</v>
      </c>
    </row>
    <row r="948" spans="1:1">
      <c r="A948" s="36" t="s">
        <v>4309</v>
      </c>
    </row>
    <row r="949" spans="1:1">
      <c r="A949" s="36" t="s">
        <v>5004</v>
      </c>
    </row>
    <row r="950" spans="1:1">
      <c r="A950" s="36" t="s">
        <v>4926</v>
      </c>
    </row>
    <row r="951" spans="1:1">
      <c r="A951" s="36" t="s">
        <v>4272</v>
      </c>
    </row>
    <row r="952" spans="1:1">
      <c r="A952" s="36" t="s">
        <v>3175</v>
      </c>
    </row>
    <row r="953" spans="1:1">
      <c r="A953" s="36" t="s">
        <v>4315</v>
      </c>
    </row>
    <row r="954" spans="1:1">
      <c r="A954" s="36" t="s">
        <v>2695</v>
      </c>
    </row>
    <row r="955" spans="1:1">
      <c r="A955" s="36" t="s">
        <v>5214</v>
      </c>
    </row>
    <row r="956" spans="1:1">
      <c r="A956" s="36" t="s">
        <v>1444</v>
      </c>
    </row>
    <row r="957" spans="1:1">
      <c r="A957" s="36" t="s">
        <v>365</v>
      </c>
    </row>
    <row r="958" spans="1:1">
      <c r="A958" s="36" t="s">
        <v>1035</v>
      </c>
    </row>
    <row r="959" spans="1:1">
      <c r="A959" s="36" t="s">
        <v>4685</v>
      </c>
    </row>
    <row r="960" spans="1:1">
      <c r="A960" s="36" t="s">
        <v>3705</v>
      </c>
    </row>
    <row r="961" spans="1:1">
      <c r="A961" s="36" t="s">
        <v>6216</v>
      </c>
    </row>
    <row r="962" spans="1:1">
      <c r="A962" s="36" t="s">
        <v>2782</v>
      </c>
    </row>
    <row r="963" spans="1:1">
      <c r="A963" s="36" t="s">
        <v>3596</v>
      </c>
    </row>
    <row r="964" spans="1:1">
      <c r="A964" s="36" t="s">
        <v>345</v>
      </c>
    </row>
    <row r="965" spans="1:1">
      <c r="A965" s="36" t="s">
        <v>5242</v>
      </c>
    </row>
    <row r="966" spans="1:1">
      <c r="A966" s="36" t="s">
        <v>3599</v>
      </c>
    </row>
    <row r="967" spans="1:1">
      <c r="A967" s="36" t="s">
        <v>275</v>
      </c>
    </row>
    <row r="968" spans="1:1">
      <c r="A968" s="36" t="s">
        <v>279</v>
      </c>
    </row>
    <row r="969" spans="1:1">
      <c r="A969" s="36" t="s">
        <v>2512</v>
      </c>
    </row>
    <row r="970" spans="1:1">
      <c r="A970" s="36" t="s">
        <v>3156</v>
      </c>
    </row>
    <row r="971" spans="1:1">
      <c r="A971" s="36" t="s">
        <v>1869</v>
      </c>
    </row>
    <row r="972" spans="1:1">
      <c r="A972" s="36" t="s">
        <v>1093</v>
      </c>
    </row>
    <row r="973" spans="1:1">
      <c r="A973" s="36" t="s">
        <v>5334</v>
      </c>
    </row>
    <row r="974" spans="1:1">
      <c r="A974" s="36" t="s">
        <v>1128</v>
      </c>
    </row>
    <row r="975" spans="1:1">
      <c r="A975" s="36" t="s">
        <v>4730</v>
      </c>
    </row>
    <row r="976" spans="1:1">
      <c r="A976" s="36" t="s">
        <v>1759</v>
      </c>
    </row>
    <row r="977" spans="1:1">
      <c r="A977" s="36" t="s">
        <v>4011</v>
      </c>
    </row>
    <row r="978" spans="1:1">
      <c r="A978" s="36" t="s">
        <v>3740</v>
      </c>
    </row>
    <row r="979" spans="1:1">
      <c r="A979" s="36" t="s">
        <v>5221</v>
      </c>
    </row>
    <row r="980" spans="1:1">
      <c r="A980" s="36" t="s">
        <v>5041</v>
      </c>
    </row>
    <row r="981" spans="1:1">
      <c r="A981" s="36" t="s">
        <v>73</v>
      </c>
    </row>
    <row r="982" spans="1:1">
      <c r="A982" s="36" t="s">
        <v>5187</v>
      </c>
    </row>
    <row r="983" spans="1:1">
      <c r="A983" s="36" t="s">
        <v>3727</v>
      </c>
    </row>
    <row r="984" spans="1:1">
      <c r="A984" s="36" t="s">
        <v>4313</v>
      </c>
    </row>
    <row r="985" spans="1:1">
      <c r="A985" s="36" t="s">
        <v>2012</v>
      </c>
    </row>
    <row r="986" spans="1:1">
      <c r="A986" s="36" t="s">
        <v>1649</v>
      </c>
    </row>
    <row r="987" spans="1:1">
      <c r="A987" s="36" t="s">
        <v>1598</v>
      </c>
    </row>
    <row r="988" spans="1:1">
      <c r="A988" s="36" t="s">
        <v>4789</v>
      </c>
    </row>
    <row r="989" spans="1:1">
      <c r="A989" s="36" t="s">
        <v>316</v>
      </c>
    </row>
    <row r="990" spans="1:1">
      <c r="A990" s="36" t="s">
        <v>3812</v>
      </c>
    </row>
    <row r="991" spans="1:1">
      <c r="A991" s="36" t="s">
        <v>2542</v>
      </c>
    </row>
    <row r="992" spans="1:1">
      <c r="A992" s="36" t="s">
        <v>4153</v>
      </c>
    </row>
    <row r="993" spans="1:1">
      <c r="A993" s="36" t="s">
        <v>2851</v>
      </c>
    </row>
    <row r="994" spans="1:1">
      <c r="A994" s="36" t="s">
        <v>5169</v>
      </c>
    </row>
    <row r="995" spans="1:1">
      <c r="A995" s="36" t="s">
        <v>1958</v>
      </c>
    </row>
    <row r="996" spans="1:1">
      <c r="A996" s="36" t="s">
        <v>312</v>
      </c>
    </row>
    <row r="997" spans="1:1">
      <c r="A997" s="36" t="s">
        <v>3279</v>
      </c>
    </row>
    <row r="998" spans="1:1">
      <c r="A998" s="36" t="s">
        <v>3001</v>
      </c>
    </row>
    <row r="999" spans="1:1">
      <c r="A999" s="36" t="s">
        <v>956</v>
      </c>
    </row>
    <row r="1000" spans="1:1">
      <c r="A1000" s="36" t="s">
        <v>2449</v>
      </c>
    </row>
    <row r="1001" spans="1:1">
      <c r="A1001" s="36" t="s">
        <v>4277</v>
      </c>
    </row>
    <row r="1002" spans="1:1">
      <c r="A1002" s="36" t="s">
        <v>2925</v>
      </c>
    </row>
    <row r="1003" spans="1:1">
      <c r="A1003" s="36" t="s">
        <v>2643</v>
      </c>
    </row>
    <row r="1004" spans="1:1">
      <c r="A1004" s="36" t="s">
        <v>2491</v>
      </c>
    </row>
    <row r="1005" spans="1:1">
      <c r="A1005" s="36" t="s">
        <v>3702</v>
      </c>
    </row>
    <row r="1006" spans="1:1">
      <c r="A1006" s="36" t="s">
        <v>2497</v>
      </c>
    </row>
    <row r="1007" spans="1:1">
      <c r="A1007" s="36" t="s">
        <v>2527</v>
      </c>
    </row>
    <row r="1008" spans="1:1">
      <c r="A1008" s="36" t="s">
        <v>3224</v>
      </c>
    </row>
    <row r="1009" spans="1:1">
      <c r="A1009" s="36" t="s">
        <v>5938</v>
      </c>
    </row>
    <row r="1010" spans="1:1">
      <c r="A1010" s="36" t="s">
        <v>196</v>
      </c>
    </row>
    <row r="1011" spans="1:1">
      <c r="A1011" s="36" t="s">
        <v>2906</v>
      </c>
    </row>
    <row r="1012" spans="1:1">
      <c r="A1012" s="36" t="s">
        <v>3905</v>
      </c>
    </row>
    <row r="1013" spans="1:1">
      <c r="A1013" s="36" t="s">
        <v>3583</v>
      </c>
    </row>
    <row r="1014" spans="1:1">
      <c r="A1014" s="36" t="s">
        <v>453</v>
      </c>
    </row>
    <row r="1015" spans="1:1">
      <c r="A1015" s="36" t="s">
        <v>4900</v>
      </c>
    </row>
    <row r="1016" spans="1:1">
      <c r="A1016" s="36" t="s">
        <v>2971</v>
      </c>
    </row>
    <row r="1017" spans="1:1">
      <c r="A1017" s="36" t="s">
        <v>4291</v>
      </c>
    </row>
    <row r="1018" spans="1:1">
      <c r="A1018" s="36" t="s">
        <v>3590</v>
      </c>
    </row>
    <row r="1019" spans="1:1">
      <c r="A1019" s="36" t="s">
        <v>415</v>
      </c>
    </row>
    <row r="1020" spans="1:1">
      <c r="A1020" s="36" t="s">
        <v>2733</v>
      </c>
    </row>
    <row r="1021" spans="1:1">
      <c r="A1021" s="36" t="s">
        <v>446</v>
      </c>
    </row>
    <row r="1022" spans="1:1">
      <c r="A1022" s="36" t="s">
        <v>1131</v>
      </c>
    </row>
    <row r="1023" spans="1:1">
      <c r="A1023" s="36" t="s">
        <v>1163</v>
      </c>
    </row>
    <row r="1024" spans="1:1">
      <c r="A1024" s="36" t="s">
        <v>2509</v>
      </c>
    </row>
    <row r="1025" spans="1:1">
      <c r="A1025" s="36" t="s">
        <v>3611</v>
      </c>
    </row>
    <row r="1026" spans="1:1">
      <c r="A1026" s="36" t="s">
        <v>2308</v>
      </c>
    </row>
    <row r="1027" spans="1:1">
      <c r="A1027" s="36" t="s">
        <v>1896</v>
      </c>
    </row>
    <row r="1028" spans="1:1">
      <c r="A1028" s="36" t="s">
        <v>2016</v>
      </c>
    </row>
    <row r="1029" spans="1:1">
      <c r="A1029" s="36" t="s">
        <v>913</v>
      </c>
    </row>
    <row r="1030" spans="1:1">
      <c r="A1030" s="36" t="s">
        <v>2317</v>
      </c>
    </row>
    <row r="1031" spans="1:1">
      <c r="A1031" s="36" t="s">
        <v>3636</v>
      </c>
    </row>
    <row r="1032" spans="1:1">
      <c r="A1032" s="36" t="s">
        <v>3980</v>
      </c>
    </row>
    <row r="1033" spans="1:1">
      <c r="A1033" s="36" t="s">
        <v>2845</v>
      </c>
    </row>
    <row r="1034" spans="1:1">
      <c r="A1034" s="36" t="s">
        <v>1335</v>
      </c>
    </row>
    <row r="1035" spans="1:1">
      <c r="A1035" s="36" t="s">
        <v>1503</v>
      </c>
    </row>
    <row r="1036" spans="1:1">
      <c r="A1036" s="36" t="s">
        <v>3696</v>
      </c>
    </row>
    <row r="1037" spans="1:1">
      <c r="A1037" s="36" t="s">
        <v>2248</v>
      </c>
    </row>
    <row r="1038" spans="1:1">
      <c r="A1038" s="36" t="s">
        <v>5011</v>
      </c>
    </row>
    <row r="1039" spans="1:1">
      <c r="A1039" s="36" t="s">
        <v>613</v>
      </c>
    </row>
    <row r="1040" spans="1:1">
      <c r="A1040" s="36" t="s">
        <v>2717</v>
      </c>
    </row>
    <row r="1041" spans="1:1">
      <c r="A1041" s="36" t="s">
        <v>1476</v>
      </c>
    </row>
    <row r="1042" spans="1:1">
      <c r="A1042" s="36" t="s">
        <v>2879</v>
      </c>
    </row>
    <row r="1043" spans="1:1">
      <c r="A1043" s="36" t="s">
        <v>4321</v>
      </c>
    </row>
    <row r="1044" spans="1:1">
      <c r="A1044" s="36" t="s">
        <v>3138</v>
      </c>
    </row>
    <row r="1045" spans="1:1">
      <c r="A1045" s="36" t="s">
        <v>2072</v>
      </c>
    </row>
    <row r="1046" spans="1:1">
      <c r="A1046" s="36" t="s">
        <v>3708</v>
      </c>
    </row>
    <row r="1047" spans="1:1">
      <c r="A1047" s="36" t="s">
        <v>2863</v>
      </c>
    </row>
    <row r="1048" spans="1:1">
      <c r="A1048" s="36" t="s">
        <v>4287</v>
      </c>
    </row>
    <row r="1049" spans="1:1">
      <c r="A1049" s="36" t="s">
        <v>2048</v>
      </c>
    </row>
    <row r="1050" spans="1:1">
      <c r="A1050" s="36" t="s">
        <v>1899</v>
      </c>
    </row>
    <row r="1051" spans="1:1">
      <c r="A1051" s="36" t="s">
        <v>1918</v>
      </c>
    </row>
    <row r="1052" spans="1:1">
      <c r="A1052" s="36" t="s">
        <v>2604</v>
      </c>
    </row>
    <row r="1053" spans="1:1">
      <c r="A1053" s="36" t="s">
        <v>3630</v>
      </c>
    </row>
    <row r="1054" spans="1:1">
      <c r="A1054" s="36" t="s">
        <v>3129</v>
      </c>
    </row>
    <row r="1055" spans="1:1">
      <c r="A1055" s="36" t="s">
        <v>115</v>
      </c>
    </row>
    <row r="1056" spans="1:1">
      <c r="A1056" s="36" t="s">
        <v>3666</v>
      </c>
    </row>
    <row r="1057" spans="1:1">
      <c r="A1057" s="36" t="s">
        <v>3172</v>
      </c>
    </row>
    <row r="1058" spans="1:1">
      <c r="A1058" s="36" t="s">
        <v>3626</v>
      </c>
    </row>
    <row r="1059" spans="1:1">
      <c r="A1059" s="36" t="s">
        <v>4336</v>
      </c>
    </row>
    <row r="1060" spans="1:1">
      <c r="A1060" s="36" t="s">
        <v>2571</v>
      </c>
    </row>
    <row r="1061" spans="1:1">
      <c r="A1061" s="36" t="s">
        <v>3144</v>
      </c>
    </row>
    <row r="1062" spans="1:1">
      <c r="A1062" s="36" t="s">
        <v>4335</v>
      </c>
    </row>
    <row r="1063" spans="1:1">
      <c r="A1063" s="36" t="s">
        <v>3614</v>
      </c>
    </row>
    <row r="1064" spans="1:1">
      <c r="A1064" s="36" t="s">
        <v>4482</v>
      </c>
    </row>
    <row r="1065" spans="1:1">
      <c r="A1065" s="36" t="s">
        <v>2788</v>
      </c>
    </row>
    <row r="1066" spans="1:1">
      <c r="A1066" s="36" t="s">
        <v>3183</v>
      </c>
    </row>
    <row r="1067" spans="1:1">
      <c r="A1067" s="36" t="s">
        <v>4305</v>
      </c>
    </row>
    <row r="1068" spans="1:1">
      <c r="A1068" s="36" t="s">
        <v>1738</v>
      </c>
    </row>
    <row r="1069" spans="1:1">
      <c r="A1069" s="36" t="s">
        <v>2211</v>
      </c>
    </row>
    <row r="1070" spans="1:1">
      <c r="A1070" s="36" t="s">
        <v>2345</v>
      </c>
    </row>
    <row r="1071" spans="1:1">
      <c r="A1071" s="36" t="s">
        <v>2641</v>
      </c>
    </row>
    <row r="1072" spans="1:1">
      <c r="A1072" s="36" t="s">
        <v>3952</v>
      </c>
    </row>
    <row r="1073" spans="1:1">
      <c r="A1073" s="36" t="s">
        <v>3389</v>
      </c>
    </row>
    <row r="1074" spans="1:1">
      <c r="A1074" s="36" t="s">
        <v>3941</v>
      </c>
    </row>
    <row r="1075" spans="1:1">
      <c r="A1075" s="36" t="s">
        <v>93</v>
      </c>
    </row>
    <row r="1076" spans="1:1">
      <c r="A1076" s="36" t="s">
        <v>442</v>
      </c>
    </row>
    <row r="1077" spans="1:1">
      <c r="A1077" s="36" t="s">
        <v>220</v>
      </c>
    </row>
    <row r="1078" spans="1:1">
      <c r="A1078" s="36" t="s">
        <v>5354</v>
      </c>
    </row>
    <row r="1079" spans="1:1">
      <c r="A1079" s="36" t="s">
        <v>3993</v>
      </c>
    </row>
    <row r="1080" spans="1:1">
      <c r="A1080" s="36" t="s">
        <v>2445</v>
      </c>
    </row>
    <row r="1081" spans="1:1">
      <c r="A1081" s="36" t="s">
        <v>936</v>
      </c>
    </row>
    <row r="1082" spans="1:1">
      <c r="A1082" s="36" t="s">
        <v>1191</v>
      </c>
    </row>
    <row r="1083" spans="1:1">
      <c r="A1083" s="36" t="s">
        <v>1179</v>
      </c>
    </row>
    <row r="1084" spans="1:1">
      <c r="A1084" s="36" t="s">
        <v>3774</v>
      </c>
    </row>
    <row r="1085" spans="1:1">
      <c r="A1085" s="36" t="s">
        <v>4342</v>
      </c>
    </row>
    <row r="1086" spans="1:1">
      <c r="A1086" s="36" t="s">
        <v>4071</v>
      </c>
    </row>
    <row r="1087" spans="1:1">
      <c r="A1087" s="36" t="s">
        <v>917</v>
      </c>
    </row>
    <row r="1088" spans="1:1">
      <c r="A1088" s="36" t="s">
        <v>3780</v>
      </c>
    </row>
    <row r="1089" spans="1:1">
      <c r="A1089" s="36" t="s">
        <v>3086</v>
      </c>
    </row>
    <row r="1090" spans="1:1">
      <c r="A1090" s="36" t="s">
        <v>1217</v>
      </c>
    </row>
    <row r="1091" spans="1:1">
      <c r="A1091" s="36" t="s">
        <v>1199</v>
      </c>
    </row>
    <row r="1092" spans="1:1">
      <c r="A1092" s="36" t="s">
        <v>2078</v>
      </c>
    </row>
    <row r="1093" spans="1:1">
      <c r="A1093" s="36" t="s">
        <v>3907</v>
      </c>
    </row>
    <row r="1094" spans="1:1">
      <c r="A1094" s="36" t="s">
        <v>1183</v>
      </c>
    </row>
    <row r="1095" spans="1:1">
      <c r="A1095" s="36" t="s">
        <v>3021</v>
      </c>
    </row>
    <row r="1096" spans="1:1">
      <c r="A1096" s="36" t="s">
        <v>5401</v>
      </c>
    </row>
    <row r="1097" spans="1:1">
      <c r="A1097" s="36" t="s">
        <v>5366</v>
      </c>
    </row>
    <row r="1098" spans="1:1">
      <c r="A1098" s="36" t="s">
        <v>880</v>
      </c>
    </row>
    <row r="1099" spans="1:1">
      <c r="A1099" s="36" t="s">
        <v>5917</v>
      </c>
    </row>
    <row r="1100" spans="1:1">
      <c r="A1100" s="36" t="s">
        <v>1351</v>
      </c>
    </row>
    <row r="1101" spans="1:1">
      <c r="A1101" s="36" t="s">
        <v>223</v>
      </c>
    </row>
    <row r="1102" spans="1:1">
      <c r="A1102" s="36" t="s">
        <v>3929</v>
      </c>
    </row>
    <row r="1103" spans="1:1">
      <c r="A1103" s="36" t="s">
        <v>3685</v>
      </c>
    </row>
    <row r="1104" spans="1:1">
      <c r="A1104" s="36" t="s">
        <v>2425</v>
      </c>
    </row>
    <row r="1105" spans="1:1">
      <c r="A1105" s="36" t="s">
        <v>1892</v>
      </c>
    </row>
    <row r="1106" spans="1:1">
      <c r="A1106" s="36" t="s">
        <v>1613</v>
      </c>
    </row>
    <row r="1107" spans="1:1">
      <c r="A1107" s="36" t="s">
        <v>1655</v>
      </c>
    </row>
    <row r="1108" spans="1:1">
      <c r="A1108" s="36" t="s">
        <v>3845</v>
      </c>
    </row>
    <row r="1109" spans="1:1">
      <c r="A1109" s="36" t="s">
        <v>2212</v>
      </c>
    </row>
    <row r="1110" spans="1:1">
      <c r="A1110" s="36" t="s">
        <v>1175</v>
      </c>
    </row>
    <row r="1111" spans="1:1">
      <c r="A1111" s="36" t="s">
        <v>1236</v>
      </c>
    </row>
    <row r="1112" spans="1:1">
      <c r="A1112" s="36" t="s">
        <v>1079</v>
      </c>
    </row>
    <row r="1113" spans="1:1">
      <c r="A1113" s="36" t="s">
        <v>1187</v>
      </c>
    </row>
    <row r="1114" spans="1:1">
      <c r="A1114" s="36" t="s">
        <v>4703</v>
      </c>
    </row>
    <row r="1115" spans="1:1">
      <c r="A1115" s="36" t="s">
        <v>5375</v>
      </c>
    </row>
    <row r="1116" spans="1:1">
      <c r="A1116" s="36" t="s">
        <v>3958</v>
      </c>
    </row>
    <row r="1117" spans="1:1">
      <c r="A1117" s="36" t="s">
        <v>5397</v>
      </c>
    </row>
    <row r="1118" spans="1:1">
      <c r="A1118" s="36" t="s">
        <v>1144</v>
      </c>
    </row>
    <row r="1119" spans="1:1">
      <c r="A1119" s="36" t="s">
        <v>1964</v>
      </c>
    </row>
    <row r="1120" spans="1:1">
      <c r="A1120" s="36" t="s">
        <v>3923</v>
      </c>
    </row>
    <row r="1121" spans="1:1">
      <c r="A1121" s="36" t="s">
        <v>5547</v>
      </c>
    </row>
    <row r="1122" spans="1:1">
      <c r="A1122" s="36" t="s">
        <v>5282</v>
      </c>
    </row>
    <row r="1123" spans="1:1">
      <c r="A1123" s="36" t="s">
        <v>1545</v>
      </c>
    </row>
    <row r="1124" spans="1:1">
      <c r="A1124" s="36" t="s">
        <v>2839</v>
      </c>
    </row>
    <row r="1125" spans="1:1">
      <c r="A1125" s="36" t="s">
        <v>1966</v>
      </c>
    </row>
    <row r="1126" spans="1:1">
      <c r="A1126" s="36" t="s">
        <v>3896</v>
      </c>
    </row>
    <row r="1127" spans="1:1">
      <c r="A1127" s="36" t="s">
        <v>5618</v>
      </c>
    </row>
    <row r="1128" spans="1:1">
      <c r="A1128" s="36" t="s">
        <v>1171</v>
      </c>
    </row>
    <row r="1129" spans="1:1">
      <c r="A1129" s="36" t="s">
        <v>1664</v>
      </c>
    </row>
    <row r="1130" spans="1:1">
      <c r="A1130" s="36" t="s">
        <v>3938</v>
      </c>
    </row>
    <row r="1131" spans="1:1">
      <c r="A1131" s="36" t="s">
        <v>932</v>
      </c>
    </row>
    <row r="1132" spans="1:1">
      <c r="A1132" s="36" t="s">
        <v>1347</v>
      </c>
    </row>
    <row r="1133" spans="1:1">
      <c r="A1133" s="36" t="s">
        <v>4572</v>
      </c>
    </row>
    <row r="1134" spans="1:1">
      <c r="A1134" s="36" t="s">
        <v>3053</v>
      </c>
    </row>
    <row r="1135" spans="1:1">
      <c r="A1135" s="36" t="s">
        <v>2316</v>
      </c>
    </row>
    <row r="1136" spans="1:1">
      <c r="A1136" s="36" t="s">
        <v>3056</v>
      </c>
    </row>
    <row r="1137" spans="1:1">
      <c r="A1137" s="36" t="s">
        <v>3848</v>
      </c>
    </row>
    <row r="1138" spans="1:1">
      <c r="A1138" s="36" t="s">
        <v>2205</v>
      </c>
    </row>
    <row r="1139" spans="1:1">
      <c r="A1139" s="36" t="s">
        <v>2835</v>
      </c>
    </row>
    <row r="1140" spans="1:1">
      <c r="A1140" s="36" t="s">
        <v>3932</v>
      </c>
    </row>
    <row r="1141" spans="1:1">
      <c r="A1141" s="36" t="s">
        <v>1296</v>
      </c>
    </row>
    <row r="1142" spans="1:1">
      <c r="A1142" s="36" t="s">
        <v>2421</v>
      </c>
    </row>
    <row r="1143" spans="1:1">
      <c r="A1143" s="36" t="s">
        <v>3044</v>
      </c>
    </row>
    <row r="1144" spans="1:1">
      <c r="A1144" s="36" t="s">
        <v>4022</v>
      </c>
    </row>
    <row r="1145" spans="1:1">
      <c r="A1145" s="36" t="s">
        <v>2494</v>
      </c>
    </row>
    <row r="1146" spans="1:1">
      <c r="A1146" s="36" t="s">
        <v>3915</v>
      </c>
    </row>
    <row r="1147" spans="1:1">
      <c r="A1147" s="36" t="s">
        <v>3902</v>
      </c>
    </row>
    <row r="1148" spans="1:1">
      <c r="A1148" s="36" t="s">
        <v>1783</v>
      </c>
    </row>
    <row r="1149" spans="1:1">
      <c r="A1149" s="36" t="s">
        <v>3270</v>
      </c>
    </row>
    <row r="1150" spans="1:1">
      <c r="A1150" s="36" t="s">
        <v>1343</v>
      </c>
    </row>
    <row r="1151" spans="1:1">
      <c r="A1151" s="36" t="s">
        <v>1962</v>
      </c>
    </row>
    <row r="1152" spans="1:1">
      <c r="A1152" s="36" t="s">
        <v>4736</v>
      </c>
    </row>
    <row r="1153" spans="1:1">
      <c r="A1153" s="36" t="s">
        <v>1210</v>
      </c>
    </row>
    <row r="1154" spans="1:1">
      <c r="A1154" s="36" t="s">
        <v>3553</v>
      </c>
    </row>
    <row r="1155" spans="1:1">
      <c r="A1155" s="36" t="s">
        <v>1240</v>
      </c>
    </row>
    <row r="1156" spans="1:1">
      <c r="A1156" s="36" t="s">
        <v>2470</v>
      </c>
    </row>
    <row r="1157" spans="1:1">
      <c r="A1157" s="36" t="s">
        <v>1679</v>
      </c>
    </row>
    <row r="1158" spans="1:1">
      <c r="A1158" s="36" t="s">
        <v>3018</v>
      </c>
    </row>
    <row r="1159" spans="1:1">
      <c r="A1159" s="36" t="s">
        <v>3918</v>
      </c>
    </row>
    <row r="1160" spans="1:1">
      <c r="A1160" s="36" t="s">
        <v>1228</v>
      </c>
    </row>
    <row r="1161" spans="1:1">
      <c r="A1161" s="36" t="s">
        <v>3947</v>
      </c>
    </row>
    <row r="1162" spans="1:1">
      <c r="A1162" s="36" t="s">
        <v>2207</v>
      </c>
    </row>
    <row r="1163" spans="1:1">
      <c r="A1163" s="36" t="s">
        <v>3926</v>
      </c>
    </row>
    <row r="1164" spans="1:1">
      <c r="A1164" s="36" t="s">
        <v>2368</v>
      </c>
    </row>
    <row r="1165" spans="1:1">
      <c r="A1165" s="36" t="s">
        <v>2223</v>
      </c>
    </row>
    <row r="1166" spans="1:1">
      <c r="A1166" s="36" t="s">
        <v>2891</v>
      </c>
    </row>
    <row r="1167" spans="1:1">
      <c r="A1167" s="36" t="s">
        <v>2992</v>
      </c>
    </row>
    <row r="1168" spans="1:1">
      <c r="A1168" s="36" t="s">
        <v>3833</v>
      </c>
    </row>
    <row r="1169" spans="1:1">
      <c r="A1169" s="36" t="s">
        <v>2476</v>
      </c>
    </row>
    <row r="1170" spans="1:1">
      <c r="A1170" s="36" t="s">
        <v>2977</v>
      </c>
    </row>
    <row r="1171" spans="1:1">
      <c r="A1171" s="36" t="s">
        <v>4281</v>
      </c>
    </row>
    <row r="1172" spans="1:1">
      <c r="A1172" s="36" t="s">
        <v>60</v>
      </c>
    </row>
    <row r="1173" spans="1:1">
      <c r="A1173" s="36" t="s">
        <v>2928</v>
      </c>
    </row>
    <row r="1174" spans="1:1">
      <c r="A1174" s="36" t="s">
        <v>4283</v>
      </c>
    </row>
    <row r="1175" spans="1:1">
      <c r="A1175" s="36" t="s">
        <v>4296</v>
      </c>
    </row>
    <row r="1176" spans="1:1">
      <c r="A1176" s="36" t="s">
        <v>2922</v>
      </c>
    </row>
    <row r="1177" spans="1:1">
      <c r="A1177" s="36" t="s">
        <v>1701</v>
      </c>
    </row>
    <row r="1178" spans="1:1">
      <c r="A1178" s="36" t="s">
        <v>1595</v>
      </c>
    </row>
    <row r="1179" spans="1:1">
      <c r="A1179" s="36" t="s">
        <v>3562</v>
      </c>
    </row>
    <row r="1180" spans="1:1">
      <c r="A1180" s="36" t="s">
        <v>2968</v>
      </c>
    </row>
    <row r="1181" spans="1:1">
      <c r="A1181" s="36" t="s">
        <v>2601</v>
      </c>
    </row>
    <row r="1182" spans="1:1">
      <c r="A1182" s="36" t="s">
        <v>2866</v>
      </c>
    </row>
    <row r="1183" spans="1:1">
      <c r="A1183" s="36" t="s">
        <v>2050</v>
      </c>
    </row>
    <row r="1184" spans="1:1">
      <c r="A1184" s="36" t="s">
        <v>4279</v>
      </c>
    </row>
    <row r="1185" spans="1:1">
      <c r="A1185" s="36" t="s">
        <v>3537</v>
      </c>
    </row>
    <row r="1186" spans="1:1">
      <c r="A1186" s="36" t="s">
        <v>5304</v>
      </c>
    </row>
    <row r="1187" spans="1:1">
      <c r="A1187" s="36" t="s">
        <v>4024</v>
      </c>
    </row>
    <row r="1188" spans="1:1">
      <c r="A1188" s="36" t="s">
        <v>688</v>
      </c>
    </row>
    <row r="1189" spans="1:1">
      <c r="A1189" s="36" t="s">
        <v>692</v>
      </c>
    </row>
    <row r="1190" spans="1:1">
      <c r="A1190" s="36" t="s">
        <v>3060</v>
      </c>
    </row>
    <row r="1191" spans="1:1">
      <c r="A1191" s="36" t="s">
        <v>3865</v>
      </c>
    </row>
    <row r="1192" spans="1:1">
      <c r="A1192" s="36" t="s">
        <v>1985</v>
      </c>
    </row>
    <row r="1193" spans="1:1">
      <c r="A1193" s="36" t="s">
        <v>4062</v>
      </c>
    </row>
    <row r="1194" spans="1:1">
      <c r="A1194" s="36" t="s">
        <v>1669</v>
      </c>
    </row>
    <row r="1195" spans="1:1">
      <c r="A1195" s="36" t="s">
        <v>3550</v>
      </c>
    </row>
    <row r="1196" spans="1:1">
      <c r="A1196" s="36" t="s">
        <v>2311</v>
      </c>
    </row>
    <row r="1197" spans="1:1">
      <c r="A1197" s="36" t="s">
        <v>1944</v>
      </c>
    </row>
    <row r="1198" spans="1:1">
      <c r="A1198" s="36" t="s">
        <v>3912</v>
      </c>
    </row>
    <row r="1199" spans="1:1">
      <c r="A1199" s="36" t="s">
        <v>1103</v>
      </c>
    </row>
    <row r="1200" spans="1:1">
      <c r="A1200" s="36" t="s">
        <v>1951</v>
      </c>
    </row>
    <row r="1201" spans="1:1">
      <c r="A1201" s="36" t="s">
        <v>3955</v>
      </c>
    </row>
    <row r="1202" spans="1:1">
      <c r="A1202" s="36" t="s">
        <v>2235</v>
      </c>
    </row>
    <row r="1203" spans="1:1">
      <c r="A1203" s="36" t="s">
        <v>3103</v>
      </c>
    </row>
    <row r="1204" spans="1:1">
      <c r="A1204" s="36" t="s">
        <v>212</v>
      </c>
    </row>
    <row r="1205" spans="1:1">
      <c r="A1205" s="36" t="s">
        <v>549</v>
      </c>
    </row>
    <row r="1206" spans="1:1">
      <c r="A1206" s="36" t="s">
        <v>156</v>
      </c>
    </row>
    <row r="1207" spans="1:1">
      <c r="A1207" s="36" t="s">
        <v>204</v>
      </c>
    </row>
    <row r="1208" spans="1:1">
      <c r="A1208" s="36" t="s">
        <v>180</v>
      </c>
    </row>
    <row r="1209" spans="1:1">
      <c r="A1209" s="36" t="s">
        <v>1039</v>
      </c>
    </row>
    <row r="1210" spans="1:1">
      <c r="A1210" s="36" t="s">
        <v>4617</v>
      </c>
    </row>
    <row r="1211" spans="1:1">
      <c r="A1211" s="36" t="s">
        <v>1889</v>
      </c>
    </row>
    <row r="1212" spans="1:1">
      <c r="A1212" s="36" t="s">
        <v>324</v>
      </c>
    </row>
    <row r="1213" spans="1:1">
      <c r="A1213" s="36" t="s">
        <v>4478</v>
      </c>
    </row>
    <row r="1214" spans="1:1">
      <c r="A1214" s="36" t="s">
        <v>3777</v>
      </c>
    </row>
    <row r="1215" spans="1:1">
      <c r="A1215" s="36" t="s">
        <v>2613</v>
      </c>
    </row>
    <row r="1216" spans="1:1">
      <c r="A1216" s="36" t="s">
        <v>5092</v>
      </c>
    </row>
    <row r="1217" spans="1:1">
      <c r="A1217" s="36" t="s">
        <v>4474</v>
      </c>
    </row>
    <row r="1218" spans="1:1">
      <c r="A1218" s="36" t="s">
        <v>121</v>
      </c>
    </row>
    <row r="1219" spans="1:1">
      <c r="A1219" s="36" t="s">
        <v>457</v>
      </c>
    </row>
    <row r="1220" spans="1:1">
      <c r="A1220" s="36" t="s">
        <v>132</v>
      </c>
    </row>
    <row r="1221" spans="1:1">
      <c r="A1221" s="36" t="s">
        <v>640</v>
      </c>
    </row>
    <row r="1222" spans="1:1">
      <c r="A1222" s="36" t="s">
        <v>5297</v>
      </c>
    </row>
    <row r="1223" spans="1:1">
      <c r="A1223" s="36" t="s">
        <v>271</v>
      </c>
    </row>
    <row r="1224" spans="1:1">
      <c r="A1224" s="36" t="s">
        <v>967</v>
      </c>
    </row>
    <row r="1225" spans="1:1">
      <c r="A1225" s="36" t="s">
        <v>4842</v>
      </c>
    </row>
    <row r="1226" spans="1:1">
      <c r="A1226" s="36" t="s">
        <v>4846</v>
      </c>
    </row>
    <row r="1227" spans="1:1">
      <c r="A1227" s="36" t="s">
        <v>118</v>
      </c>
    </row>
    <row r="1228" spans="1:1">
      <c r="A1228" s="36" t="s">
        <v>200</v>
      </c>
    </row>
    <row r="1229" spans="1:1">
      <c r="A1229" s="36" t="s">
        <v>1557</v>
      </c>
    </row>
    <row r="1230" spans="1:1">
      <c r="A1230" s="36" t="s">
        <v>3577</v>
      </c>
    </row>
    <row r="1231" spans="1:1">
      <c r="A1231" s="36" t="s">
        <v>4325</v>
      </c>
    </row>
    <row r="1232" spans="1:1">
      <c r="A1232" s="36" t="s">
        <v>2683</v>
      </c>
    </row>
    <row r="1233" spans="1:1">
      <c r="A1233" s="36" t="s">
        <v>3580</v>
      </c>
    </row>
    <row r="1234" spans="1:1">
      <c r="A1234" s="36" t="s">
        <v>3352</v>
      </c>
    </row>
    <row r="1235" spans="1:1">
      <c r="A1235" s="36" t="s">
        <v>5925</v>
      </c>
    </row>
    <row r="1236" spans="1:1">
      <c r="A1236" s="36" t="s">
        <v>2339</v>
      </c>
    </row>
    <row r="1237" spans="1:1">
      <c r="A1237" s="36" t="s">
        <v>4853</v>
      </c>
    </row>
    <row r="1238" spans="1:1">
      <c r="A1238" s="36" t="s">
        <v>3459</v>
      </c>
    </row>
    <row r="1239" spans="1:1">
      <c r="A1239" s="36" t="s">
        <v>1071</v>
      </c>
    </row>
    <row r="1240" spans="1:1">
      <c r="A1240" s="36" t="s">
        <v>925</v>
      </c>
    </row>
    <row r="1241" spans="1:1">
      <c r="A1241" s="36" t="s">
        <v>979</v>
      </c>
    </row>
    <row r="1242" spans="1:1">
      <c r="A1242" s="36" t="s">
        <v>592</v>
      </c>
    </row>
    <row r="1243" spans="1:1">
      <c r="A1243" s="36" t="s">
        <v>332</v>
      </c>
    </row>
    <row r="1244" spans="1:1">
      <c r="A1244" s="36" t="s">
        <v>496</v>
      </c>
    </row>
    <row r="1245" spans="1:1">
      <c r="A1245" s="36" t="s">
        <v>4604</v>
      </c>
    </row>
    <row r="1246" spans="1:1">
      <c r="A1246" s="36" t="s">
        <v>259</v>
      </c>
    </row>
    <row r="1247" spans="1:1">
      <c r="A1247" s="36" t="s">
        <v>4936</v>
      </c>
    </row>
    <row r="1248" spans="1:1">
      <c r="A1248" s="36" t="s">
        <v>5085</v>
      </c>
    </row>
    <row r="1249" spans="1:1">
      <c r="A1249" s="36" t="s">
        <v>3605</v>
      </c>
    </row>
    <row r="1250" spans="1:1">
      <c r="A1250" s="36" t="s">
        <v>1059</v>
      </c>
    </row>
    <row r="1251" spans="1:1">
      <c r="A1251" s="36" t="s">
        <v>1968</v>
      </c>
    </row>
    <row r="1252" spans="1:1">
      <c r="A1252" s="36" t="s">
        <v>4983</v>
      </c>
    </row>
    <row r="1253" spans="1:1">
      <c r="A1253" s="36" t="s">
        <v>411</v>
      </c>
    </row>
    <row r="1254" spans="1:1">
      <c r="A1254" s="36" t="s">
        <v>6217</v>
      </c>
    </row>
    <row r="1255" spans="1:1">
      <c r="A1255" s="36" t="s">
        <v>6218</v>
      </c>
    </row>
  </sheetData>
  <phoneticPr fontId="22" type="noConversion"/>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BP8140"/>
  <sheetViews>
    <sheetView zoomScale="90" zoomScaleNormal="90" workbookViewId="0">
      <pane xSplit="1" ySplit="1" topLeftCell="C8112" activePane="bottomRight" state="frozen"/>
      <selection pane="topRight"/>
      <selection pane="bottomLeft"/>
      <selection pane="bottomRight" activeCell="H8141" sqref="H8141"/>
    </sheetView>
  </sheetViews>
  <sheetFormatPr defaultColWidth="9" defaultRowHeight="13.8"/>
  <cols>
    <col min="1" max="1" width="35.21875" style="36" customWidth="1"/>
    <col min="2" max="2" width="91.21875" style="36" bestFit="1" customWidth="1"/>
    <col min="3" max="3" width="37" style="274" customWidth="1"/>
    <col min="4" max="4" width="24.88671875" style="274" customWidth="1"/>
    <col min="5" max="5" width="15.109375" style="36" customWidth="1"/>
    <col min="6" max="6" width="21.44140625" customWidth="1"/>
    <col min="7" max="7" width="17.6640625" customWidth="1"/>
    <col min="8" max="8" width="21.21875" style="333" customWidth="1"/>
    <col min="9" max="9" width="20.109375" style="333" bestFit="1" customWidth="1"/>
    <col min="10" max="10" width="14.44140625" customWidth="1"/>
    <col min="11" max="11" width="15.109375" customWidth="1"/>
    <col min="12" max="12" width="12.88671875" customWidth="1"/>
    <col min="13" max="13" width="18.21875" customWidth="1"/>
    <col min="14" max="14" width="40.21875" customWidth="1"/>
    <col min="15" max="15" width="17.21875" style="36" customWidth="1"/>
    <col min="16" max="16" width="29.21875" customWidth="1"/>
    <col min="17" max="17" width="33.33203125" customWidth="1"/>
    <col min="18" max="18" width="8.77734375" customWidth="1"/>
    <col min="19" max="19" width="27.21875" style="36" customWidth="1"/>
    <col min="20" max="21" width="17.77734375" style="179" customWidth="1"/>
    <col min="22" max="22" width="16.88671875" hidden="1" customWidth="1"/>
    <col min="23" max="24" width="14.88671875" hidden="1" customWidth="1"/>
    <col min="25" max="25" width="16.88671875" hidden="1" customWidth="1"/>
    <col min="26" max="26" width="20.44140625" hidden="1" customWidth="1"/>
    <col min="27" max="27" width="13.6640625" hidden="1" customWidth="1"/>
    <col min="28" max="28" width="32.88671875" hidden="1" customWidth="1"/>
    <col min="29" max="30" width="12" hidden="1" customWidth="1"/>
    <col min="31" max="35" width="21.44140625" hidden="1" customWidth="1"/>
    <col min="36" max="36" width="21.88671875" style="1" hidden="1" customWidth="1"/>
    <col min="37" max="37" width="12" hidden="1" customWidth="1"/>
    <col min="38" max="42" width="13.88671875" hidden="1" customWidth="1"/>
    <col min="43" max="43" width="8.21875" hidden="1" customWidth="1"/>
    <col min="44" max="44" width="11.33203125" hidden="1" customWidth="1"/>
    <col min="45" max="45" width="11.44140625" hidden="1" customWidth="1"/>
    <col min="46" max="46" width="18" hidden="1" customWidth="1"/>
    <col min="47" max="47" width="16.88671875" hidden="1" customWidth="1"/>
    <col min="48" max="48" width="19" hidden="1" customWidth="1"/>
    <col min="49" max="49" width="30" hidden="1" customWidth="1"/>
    <col min="50" max="50" width="14.109375" hidden="1" customWidth="1"/>
    <col min="51" max="51" width="14.21875" hidden="1" customWidth="1"/>
    <col min="52" max="52" width="8.44140625" hidden="1" customWidth="1"/>
    <col min="53" max="53" width="9.77734375" hidden="1" customWidth="1"/>
    <col min="54" max="54" width="31.21875" hidden="1" customWidth="1"/>
    <col min="55" max="55" width="18.44140625" hidden="1" customWidth="1"/>
    <col min="56" max="56" width="13.88671875" hidden="1" customWidth="1"/>
    <col min="57" max="57" width="19.6640625" hidden="1" customWidth="1"/>
    <col min="58" max="58" width="13.44140625" hidden="1" customWidth="1"/>
    <col min="59" max="59" width="27.21875" hidden="1" customWidth="1"/>
    <col min="60" max="61" width="12" hidden="1" customWidth="1"/>
    <col min="62" max="62" width="28.109375" hidden="1" customWidth="1"/>
    <col min="63" max="63" width="30.21875" hidden="1" customWidth="1"/>
    <col min="64" max="64" width="9.33203125" hidden="1" customWidth="1"/>
    <col min="65" max="65" width="12.33203125" hidden="1" customWidth="1"/>
    <col min="66" max="66" width="17.88671875" customWidth="1"/>
  </cols>
  <sheetData>
    <row r="1" spans="1:68" s="58" customFormat="1" ht="12.75" customHeight="1">
      <c r="A1" s="135" t="s">
        <v>1</v>
      </c>
      <c r="B1" s="135" t="s">
        <v>2</v>
      </c>
      <c r="C1" s="242" t="s">
        <v>3</v>
      </c>
      <c r="D1" s="242" t="s">
        <v>4</v>
      </c>
      <c r="E1" s="135" t="s">
        <v>0</v>
      </c>
      <c r="F1" s="37" t="s">
        <v>5</v>
      </c>
      <c r="G1" s="37" t="s">
        <v>6</v>
      </c>
      <c r="H1" s="335" t="s">
        <v>7</v>
      </c>
      <c r="I1" s="304" t="s">
        <v>8</v>
      </c>
      <c r="J1" s="37" t="s">
        <v>9</v>
      </c>
      <c r="K1" s="37" t="s">
        <v>10</v>
      </c>
      <c r="L1" s="128" t="s">
        <v>4491</v>
      </c>
      <c r="M1" s="39" t="s">
        <v>11</v>
      </c>
      <c r="N1" s="39" t="s">
        <v>12</v>
      </c>
      <c r="O1" s="133" t="s">
        <v>13</v>
      </c>
      <c r="P1" s="39" t="s">
        <v>14</v>
      </c>
      <c r="Q1" s="39" t="s">
        <v>15</v>
      </c>
      <c r="R1" s="39" t="s">
        <v>16</v>
      </c>
      <c r="S1" s="133" t="s">
        <v>17</v>
      </c>
      <c r="T1" s="178" t="s">
        <v>18</v>
      </c>
      <c r="U1" s="178" t="s">
        <v>19</v>
      </c>
      <c r="V1" s="39" t="s">
        <v>20</v>
      </c>
      <c r="W1" s="39" t="s">
        <v>21</v>
      </c>
      <c r="X1" s="39" t="s">
        <v>22</v>
      </c>
      <c r="Y1" s="39" t="s">
        <v>23</v>
      </c>
      <c r="Z1" s="37" t="s">
        <v>24</v>
      </c>
      <c r="AA1" s="38" t="s">
        <v>25</v>
      </c>
      <c r="AB1" s="40" t="s">
        <v>26</v>
      </c>
      <c r="AC1" s="40" t="s">
        <v>27</v>
      </c>
      <c r="AD1" s="40" t="s">
        <v>28</v>
      </c>
      <c r="AE1" s="55" t="s">
        <v>665</v>
      </c>
      <c r="AF1" s="55" t="s">
        <v>838</v>
      </c>
      <c r="AG1" s="55" t="s">
        <v>839</v>
      </c>
      <c r="AH1" s="55" t="s">
        <v>840</v>
      </c>
      <c r="AI1" s="55" t="s">
        <v>841</v>
      </c>
      <c r="AJ1" s="55" t="s">
        <v>30</v>
      </c>
      <c r="AK1" s="40" t="s">
        <v>31</v>
      </c>
      <c r="AL1" s="40" t="s">
        <v>32</v>
      </c>
      <c r="AM1" s="56" t="s">
        <v>3443</v>
      </c>
      <c r="AN1" s="56" t="s">
        <v>3444</v>
      </c>
      <c r="AO1" s="56" t="s">
        <v>3445</v>
      </c>
      <c r="AP1" s="56" t="s">
        <v>3446</v>
      </c>
      <c r="AQ1" s="40" t="s">
        <v>33</v>
      </c>
      <c r="AR1" s="40" t="s">
        <v>34</v>
      </c>
      <c r="AS1" s="40" t="s">
        <v>35</v>
      </c>
      <c r="AT1" s="40" t="s">
        <v>36</v>
      </c>
      <c r="AU1" s="37" t="s">
        <v>37</v>
      </c>
      <c r="AV1" s="37" t="s">
        <v>38</v>
      </c>
      <c r="AW1" s="37" t="s">
        <v>39</v>
      </c>
      <c r="AX1" s="37" t="s">
        <v>40</v>
      </c>
      <c r="AY1" s="37" t="s">
        <v>41</v>
      </c>
      <c r="AZ1" s="38" t="s">
        <v>42</v>
      </c>
      <c r="BA1" s="37" t="s">
        <v>43</v>
      </c>
      <c r="BB1" s="37" t="s">
        <v>44</v>
      </c>
      <c r="BC1" s="40" t="s">
        <v>45</v>
      </c>
      <c r="BD1" s="40" t="s">
        <v>46</v>
      </c>
      <c r="BE1" s="40" t="s">
        <v>47</v>
      </c>
      <c r="BF1" s="40" t="s">
        <v>48</v>
      </c>
      <c r="BG1" s="40" t="s">
        <v>49</v>
      </c>
      <c r="BH1" s="40" t="s">
        <v>50</v>
      </c>
      <c r="BI1" s="40" t="s">
        <v>51</v>
      </c>
      <c r="BJ1" s="40" t="s">
        <v>52</v>
      </c>
      <c r="BK1" s="40" t="s">
        <v>53</v>
      </c>
      <c r="BL1" s="40" t="s">
        <v>54</v>
      </c>
      <c r="BM1" s="40" t="s">
        <v>55</v>
      </c>
      <c r="BN1" s="41" t="s">
        <v>56</v>
      </c>
      <c r="BO1" s="128" t="s">
        <v>6223</v>
      </c>
      <c r="BP1" s="128" t="s">
        <v>6229</v>
      </c>
    </row>
    <row r="2" spans="1:68" s="58" customFormat="1" ht="12.75" customHeight="1">
      <c r="A2" s="151" t="s">
        <v>57</v>
      </c>
      <c r="B2" s="59" t="s">
        <v>5353</v>
      </c>
      <c r="C2" s="243" t="s">
        <v>58</v>
      </c>
      <c r="D2" s="244" t="s">
        <v>59</v>
      </c>
      <c r="E2" s="60">
        <v>19651</v>
      </c>
      <c r="F2" s="59" t="s">
        <v>60</v>
      </c>
      <c r="G2" s="61">
        <v>25800000</v>
      </c>
      <c r="H2" s="305">
        <v>2703698100</v>
      </c>
      <c r="I2" s="305">
        <v>2801880000</v>
      </c>
      <c r="J2" s="62">
        <v>10099462.890000001</v>
      </c>
      <c r="L2" s="63" t="s">
        <v>4489</v>
      </c>
      <c r="M2" s="63" t="s">
        <v>61</v>
      </c>
      <c r="N2" s="64" t="s">
        <v>62</v>
      </c>
      <c r="O2" s="64" t="s">
        <v>63</v>
      </c>
      <c r="P2" s="63" t="s">
        <v>64</v>
      </c>
      <c r="Q2" s="63" t="s">
        <v>65</v>
      </c>
      <c r="R2" s="63">
        <v>1</v>
      </c>
      <c r="S2" s="64" t="s">
        <v>66</v>
      </c>
      <c r="T2" s="62">
        <v>6910659903.0100002</v>
      </c>
      <c r="U2" s="62">
        <v>7339320550.9399996</v>
      </c>
      <c r="AJ2" s="42"/>
      <c r="AY2" s="65">
        <v>48.879452054794498</v>
      </c>
      <c r="AZ2" s="66" t="s">
        <v>67</v>
      </c>
      <c r="BA2" s="67">
        <v>23.216000000000001</v>
      </c>
      <c r="BB2" s="63" t="s">
        <v>68</v>
      </c>
      <c r="BN2" s="54" t="s">
        <v>4578</v>
      </c>
      <c r="BO2" s="58" t="str">
        <f>IF(LEFT(D2,2)="境外","境外资产","境内资产")</f>
        <v>境内资产</v>
      </c>
      <c r="BP2" s="58" t="str">
        <f>IF(M2="",VLOOKUP(D2,Sheet4!$A$1:$B$92,2,0),VLOOKUP(Q2,Sheet4!$A$1:$B$92,2,0))</f>
        <v>保险资产管理产品</v>
      </c>
    </row>
    <row r="3" spans="1:68" s="58" customFormat="1" ht="12.75" customHeight="1">
      <c r="A3" s="151" t="s">
        <v>69</v>
      </c>
      <c r="B3" s="59" t="s">
        <v>70</v>
      </c>
      <c r="C3" s="245" t="s">
        <v>71</v>
      </c>
      <c r="D3" s="246" t="s">
        <v>72</v>
      </c>
      <c r="E3" s="68">
        <v>139472</v>
      </c>
      <c r="F3" s="59" t="s">
        <v>73</v>
      </c>
      <c r="G3" s="61">
        <v>2100000</v>
      </c>
      <c r="H3" s="305">
        <v>210000000</v>
      </c>
      <c r="I3" s="305">
        <v>213780000</v>
      </c>
      <c r="J3" s="62">
        <v>10406794.52</v>
      </c>
      <c r="L3" s="63" t="s">
        <v>4489</v>
      </c>
      <c r="M3" s="63" t="s">
        <v>61</v>
      </c>
      <c r="N3" s="69" t="s">
        <v>62</v>
      </c>
      <c r="O3" s="64" t="s">
        <v>63</v>
      </c>
      <c r="P3" s="63" t="s">
        <v>64</v>
      </c>
      <c r="Q3" s="63" t="s">
        <v>65</v>
      </c>
      <c r="R3" s="63">
        <v>1</v>
      </c>
      <c r="S3" s="64" t="s">
        <v>66</v>
      </c>
      <c r="T3" s="62">
        <v>6910659903.0100002</v>
      </c>
      <c r="U3" s="62">
        <v>7339320550.9399996</v>
      </c>
      <c r="AJ3" s="42"/>
      <c r="AY3" s="65">
        <v>6.25479452054795</v>
      </c>
      <c r="AZ3" s="60" t="s">
        <v>74</v>
      </c>
      <c r="BA3" s="67">
        <v>3.0106000000000002</v>
      </c>
      <c r="BB3" s="63" t="s">
        <v>68</v>
      </c>
      <c r="BN3" s="54" t="s">
        <v>4578</v>
      </c>
      <c r="BO3" s="58" t="str">
        <f t="shared" ref="BO3:BO66" si="0">IF(LEFT(D3,2)="境外","境外资产","境内资产")</f>
        <v>境内资产</v>
      </c>
      <c r="BP3" s="58" t="str">
        <f>IF(M3="",VLOOKUP(D3,Sheet4!$A$1:$B$92,2,0),VLOOKUP(Q3,Sheet4!$A$1:$B$92,2,0))</f>
        <v>保险资产管理产品</v>
      </c>
    </row>
    <row r="4" spans="1:68" s="58" customFormat="1" ht="12.75" customHeight="1">
      <c r="A4" s="151" t="s">
        <v>75</v>
      </c>
      <c r="B4" s="59" t="s">
        <v>76</v>
      </c>
      <c r="C4" s="245" t="s">
        <v>71</v>
      </c>
      <c r="D4" s="246" t="s">
        <v>72</v>
      </c>
      <c r="E4" s="68">
        <v>152988</v>
      </c>
      <c r="F4" s="59" t="s">
        <v>77</v>
      </c>
      <c r="G4" s="61">
        <v>200000</v>
      </c>
      <c r="H4" s="305">
        <v>20000000</v>
      </c>
      <c r="I4" s="305">
        <v>20340000</v>
      </c>
      <c r="J4" s="62">
        <v>859178.08</v>
      </c>
      <c r="L4" s="63" t="s">
        <v>4489</v>
      </c>
      <c r="M4" s="63" t="s">
        <v>61</v>
      </c>
      <c r="N4" s="69" t="s">
        <v>62</v>
      </c>
      <c r="O4" s="64" t="s">
        <v>63</v>
      </c>
      <c r="P4" s="63" t="s">
        <v>64</v>
      </c>
      <c r="Q4" s="63" t="s">
        <v>65</v>
      </c>
      <c r="R4" s="63">
        <v>1</v>
      </c>
      <c r="S4" s="64" t="s">
        <v>66</v>
      </c>
      <c r="T4" s="62">
        <v>6910659903.0100002</v>
      </c>
      <c r="U4" s="62">
        <v>7339320550.9399996</v>
      </c>
      <c r="AJ4" s="42"/>
      <c r="AY4" s="65">
        <v>6.3698630136986303</v>
      </c>
      <c r="AZ4" s="60" t="s">
        <v>74</v>
      </c>
      <c r="BA4" s="67">
        <v>3.4868999999999999</v>
      </c>
      <c r="BB4" s="63" t="s">
        <v>68</v>
      </c>
      <c r="BN4" s="54" t="s">
        <v>4578</v>
      </c>
      <c r="BO4" s="58" t="str">
        <f t="shared" si="0"/>
        <v>境内资产</v>
      </c>
      <c r="BP4" s="58" t="str">
        <f>IF(M4="",VLOOKUP(D4,Sheet4!$A$1:$B$92,2,0),VLOOKUP(Q4,Sheet4!$A$1:$B$92,2,0))</f>
        <v>保险资产管理产品</v>
      </c>
    </row>
    <row r="5" spans="1:68" s="58" customFormat="1" ht="12.75" customHeight="1">
      <c r="A5" s="151" t="s">
        <v>78</v>
      </c>
      <c r="B5" s="59" t="s">
        <v>79</v>
      </c>
      <c r="C5" s="245" t="s">
        <v>71</v>
      </c>
      <c r="D5" s="246" t="s">
        <v>72</v>
      </c>
      <c r="E5" s="68">
        <v>152991</v>
      </c>
      <c r="F5" s="59" t="s">
        <v>80</v>
      </c>
      <c r="G5" s="61">
        <v>2100000</v>
      </c>
      <c r="H5" s="305">
        <v>210000000</v>
      </c>
      <c r="I5" s="305">
        <v>214179000</v>
      </c>
      <c r="J5" s="62">
        <v>9723287.6799999997</v>
      </c>
      <c r="L5" s="63" t="s">
        <v>4489</v>
      </c>
      <c r="M5" s="63" t="s">
        <v>61</v>
      </c>
      <c r="N5" s="69" t="s">
        <v>62</v>
      </c>
      <c r="O5" s="64" t="s">
        <v>63</v>
      </c>
      <c r="P5" s="63" t="s">
        <v>64</v>
      </c>
      <c r="Q5" s="63" t="s">
        <v>65</v>
      </c>
      <c r="R5" s="63">
        <v>1</v>
      </c>
      <c r="S5" s="64" t="s">
        <v>66</v>
      </c>
      <c r="T5" s="62">
        <v>6910659903.0100002</v>
      </c>
      <c r="U5" s="62">
        <v>7339320550.9399996</v>
      </c>
      <c r="AJ5" s="42"/>
      <c r="AY5" s="65">
        <v>6.2712328767123298</v>
      </c>
      <c r="AZ5" s="60" t="s">
        <v>74</v>
      </c>
      <c r="BA5" s="67">
        <v>3.4586999999999999</v>
      </c>
      <c r="BB5" s="63" t="s">
        <v>68</v>
      </c>
      <c r="BN5" s="54" t="s">
        <v>4578</v>
      </c>
      <c r="BO5" s="58" t="str">
        <f t="shared" si="0"/>
        <v>境内资产</v>
      </c>
      <c r="BP5" s="58" t="str">
        <f>IF(M5="",VLOOKUP(D5,Sheet4!$A$1:$B$92,2,0),VLOOKUP(Q5,Sheet4!$A$1:$B$92,2,0))</f>
        <v>保险资产管理产品</v>
      </c>
    </row>
    <row r="6" spans="1:68" s="58" customFormat="1" ht="12.75" customHeight="1">
      <c r="A6" s="151" t="s">
        <v>81</v>
      </c>
      <c r="B6" s="59" t="s">
        <v>82</v>
      </c>
      <c r="C6" s="245" t="s">
        <v>71</v>
      </c>
      <c r="D6" s="246" t="s">
        <v>72</v>
      </c>
      <c r="E6" s="68">
        <v>152997</v>
      </c>
      <c r="F6" s="59" t="s">
        <v>83</v>
      </c>
      <c r="G6" s="61">
        <v>1200000</v>
      </c>
      <c r="H6" s="305">
        <v>120000000</v>
      </c>
      <c r="I6" s="305">
        <v>122028000</v>
      </c>
      <c r="J6" s="62">
        <v>4909808.22</v>
      </c>
      <c r="L6" s="63" t="s">
        <v>4489</v>
      </c>
      <c r="M6" s="63" t="s">
        <v>61</v>
      </c>
      <c r="N6" s="69" t="s">
        <v>62</v>
      </c>
      <c r="O6" s="64" t="s">
        <v>63</v>
      </c>
      <c r="P6" s="63" t="s">
        <v>64</v>
      </c>
      <c r="Q6" s="63" t="s">
        <v>65</v>
      </c>
      <c r="R6" s="63">
        <v>1</v>
      </c>
      <c r="S6" s="64" t="s">
        <v>66</v>
      </c>
      <c r="T6" s="62">
        <v>6910659903.0100002</v>
      </c>
      <c r="U6" s="62">
        <v>7339320550.9399996</v>
      </c>
      <c r="AJ6" s="46"/>
      <c r="AY6" s="65">
        <v>6.2657534246575297</v>
      </c>
      <c r="AZ6" s="60" t="s">
        <v>84</v>
      </c>
      <c r="BA6" s="67">
        <v>3.1164000000000001</v>
      </c>
      <c r="BB6" s="63" t="s">
        <v>68</v>
      </c>
      <c r="BN6" s="54" t="s">
        <v>4578</v>
      </c>
      <c r="BO6" s="58" t="str">
        <f t="shared" si="0"/>
        <v>境内资产</v>
      </c>
      <c r="BP6" s="58" t="str">
        <f>IF(M6="",VLOOKUP(D6,Sheet4!$A$1:$B$92,2,0),VLOOKUP(Q6,Sheet4!$A$1:$B$92,2,0))</f>
        <v>保险资产管理产品</v>
      </c>
    </row>
    <row r="7" spans="1:68" s="58" customFormat="1" ht="12.75" customHeight="1">
      <c r="A7" s="151" t="s">
        <v>85</v>
      </c>
      <c r="B7" s="59" t="s">
        <v>86</v>
      </c>
      <c r="C7" s="245" t="s">
        <v>71</v>
      </c>
      <c r="D7" s="246" t="s">
        <v>72</v>
      </c>
      <c r="E7" s="68">
        <v>184006</v>
      </c>
      <c r="F7" s="59" t="s">
        <v>87</v>
      </c>
      <c r="G7" s="61">
        <v>1000000</v>
      </c>
      <c r="H7" s="305">
        <v>100000000</v>
      </c>
      <c r="I7" s="305">
        <v>100690000</v>
      </c>
      <c r="J7" s="62">
        <v>3479452.05</v>
      </c>
      <c r="L7" s="63" t="s">
        <v>4489</v>
      </c>
      <c r="M7" s="63" t="s">
        <v>61</v>
      </c>
      <c r="N7" s="69" t="s">
        <v>62</v>
      </c>
      <c r="O7" s="64" t="s">
        <v>63</v>
      </c>
      <c r="P7" s="63" t="s">
        <v>64</v>
      </c>
      <c r="Q7" s="63" t="s">
        <v>65</v>
      </c>
      <c r="R7" s="63">
        <v>1</v>
      </c>
      <c r="S7" s="64" t="s">
        <v>66</v>
      </c>
      <c r="T7" s="62">
        <v>6910659903.0100002</v>
      </c>
      <c r="U7" s="62">
        <v>7339320550.9399996</v>
      </c>
      <c r="AJ7" s="42"/>
      <c r="AY7" s="65">
        <v>6.2876712328767104</v>
      </c>
      <c r="AZ7" s="60" t="s">
        <v>74</v>
      </c>
      <c r="BA7" s="67">
        <v>3.6242999999999999</v>
      </c>
      <c r="BB7" s="63" t="s">
        <v>68</v>
      </c>
      <c r="BN7" s="54" t="s">
        <v>4578</v>
      </c>
      <c r="BO7" s="58" t="str">
        <f t="shared" si="0"/>
        <v>境内资产</v>
      </c>
      <c r="BP7" s="58" t="str">
        <f>IF(M7="",VLOOKUP(D7,Sheet4!$A$1:$B$92,2,0),VLOOKUP(Q7,Sheet4!$A$1:$B$92,2,0))</f>
        <v>保险资产管理产品</v>
      </c>
    </row>
    <row r="8" spans="1:68" s="58" customFormat="1" ht="12.75" customHeight="1">
      <c r="A8" s="151" t="s">
        <v>88</v>
      </c>
      <c r="B8" s="59" t="s">
        <v>89</v>
      </c>
      <c r="C8" s="245" t="s">
        <v>71</v>
      </c>
      <c r="D8" s="246" t="s">
        <v>72</v>
      </c>
      <c r="E8" s="68">
        <v>184053</v>
      </c>
      <c r="F8" s="59" t="s">
        <v>90</v>
      </c>
      <c r="G8" s="61">
        <v>1300000</v>
      </c>
      <c r="H8" s="305">
        <v>130000000</v>
      </c>
      <c r="I8" s="305">
        <v>132431000</v>
      </c>
      <c r="J8" s="62">
        <v>5185753.43</v>
      </c>
      <c r="L8" s="63" t="s">
        <v>4489</v>
      </c>
      <c r="M8" s="63" t="s">
        <v>61</v>
      </c>
      <c r="N8" s="69" t="s">
        <v>62</v>
      </c>
      <c r="O8" s="64" t="s">
        <v>63</v>
      </c>
      <c r="P8" s="63" t="s">
        <v>64</v>
      </c>
      <c r="Q8" s="63" t="s">
        <v>65</v>
      </c>
      <c r="R8" s="63">
        <v>1</v>
      </c>
      <c r="S8" s="64" t="s">
        <v>66</v>
      </c>
      <c r="T8" s="62">
        <v>6910659903.0100002</v>
      </c>
      <c r="U8" s="62">
        <v>7339320550.9399996</v>
      </c>
      <c r="AJ8" s="42"/>
      <c r="AY8" s="65">
        <v>6.3698630136986303</v>
      </c>
      <c r="AZ8" s="60" t="s">
        <v>74</v>
      </c>
      <c r="BA8" s="67">
        <v>3.5358999999999998</v>
      </c>
      <c r="BB8" s="63" t="s">
        <v>68</v>
      </c>
      <c r="BN8" s="54" t="s">
        <v>4578</v>
      </c>
      <c r="BO8" s="58" t="str">
        <f t="shared" si="0"/>
        <v>境内资产</v>
      </c>
      <c r="BP8" s="58" t="str">
        <f>IF(M8="",VLOOKUP(D8,Sheet4!$A$1:$B$92,2,0),VLOOKUP(Q8,Sheet4!$A$1:$B$92,2,0))</f>
        <v>保险资产管理产品</v>
      </c>
    </row>
    <row r="9" spans="1:68" s="58" customFormat="1" ht="12.75" customHeight="1">
      <c r="A9" s="151" t="s">
        <v>91</v>
      </c>
      <c r="B9" s="59" t="s">
        <v>92</v>
      </c>
      <c r="C9" s="245" t="s">
        <v>71</v>
      </c>
      <c r="D9" s="246" t="s">
        <v>72</v>
      </c>
      <c r="E9" s="68">
        <v>188517</v>
      </c>
      <c r="F9" s="59" t="s">
        <v>93</v>
      </c>
      <c r="G9" s="61">
        <v>1500000</v>
      </c>
      <c r="H9" s="305">
        <v>150000000</v>
      </c>
      <c r="I9" s="305">
        <v>153840000</v>
      </c>
      <c r="J9" s="62">
        <v>6602054.79</v>
      </c>
      <c r="L9" s="63" t="s">
        <v>4489</v>
      </c>
      <c r="M9" s="63" t="s">
        <v>61</v>
      </c>
      <c r="N9" s="69" t="s">
        <v>62</v>
      </c>
      <c r="O9" s="64" t="s">
        <v>63</v>
      </c>
      <c r="P9" s="63" t="s">
        <v>64</v>
      </c>
      <c r="Q9" s="63" t="s">
        <v>65</v>
      </c>
      <c r="R9" s="63">
        <v>1</v>
      </c>
      <c r="S9" s="64" t="s">
        <v>66</v>
      </c>
      <c r="T9" s="62">
        <v>6910659903.0100002</v>
      </c>
      <c r="U9" s="62">
        <v>7339320550.9399996</v>
      </c>
      <c r="AJ9" s="42"/>
      <c r="AY9" s="65">
        <v>4.2849315068493103</v>
      </c>
      <c r="AZ9" s="60" t="s">
        <v>84</v>
      </c>
      <c r="BA9" s="67">
        <v>1.1808000000000001</v>
      </c>
      <c r="BB9" s="63" t="s">
        <v>68</v>
      </c>
      <c r="BN9" s="54" t="s">
        <v>4578</v>
      </c>
      <c r="BO9" s="58" t="str">
        <f t="shared" si="0"/>
        <v>境内资产</v>
      </c>
      <c r="BP9" s="58" t="str">
        <f>IF(M9="",VLOOKUP(D9,Sheet4!$A$1:$B$92,2,0),VLOOKUP(Q9,Sheet4!$A$1:$B$92,2,0))</f>
        <v>保险资产管理产品</v>
      </c>
    </row>
    <row r="10" spans="1:68" s="58" customFormat="1" ht="12.75" customHeight="1">
      <c r="A10" s="151" t="s">
        <v>94</v>
      </c>
      <c r="B10" s="59" t="s">
        <v>95</v>
      </c>
      <c r="C10" s="245" t="s">
        <v>71</v>
      </c>
      <c r="D10" s="246" t="s">
        <v>72</v>
      </c>
      <c r="E10" s="68">
        <v>188518</v>
      </c>
      <c r="F10" s="59" t="s">
        <v>93</v>
      </c>
      <c r="G10" s="61">
        <v>900000</v>
      </c>
      <c r="H10" s="305">
        <v>90000000</v>
      </c>
      <c r="I10" s="305">
        <v>93492000</v>
      </c>
      <c r="J10" s="62">
        <v>4086986.3</v>
      </c>
      <c r="L10" s="63" t="s">
        <v>4489</v>
      </c>
      <c r="M10" s="63" t="s">
        <v>61</v>
      </c>
      <c r="N10" s="69" t="s">
        <v>62</v>
      </c>
      <c r="O10" s="64" t="s">
        <v>63</v>
      </c>
      <c r="P10" s="63" t="s">
        <v>64</v>
      </c>
      <c r="Q10" s="63" t="s">
        <v>65</v>
      </c>
      <c r="R10" s="63">
        <v>1</v>
      </c>
      <c r="S10" s="64" t="s">
        <v>66</v>
      </c>
      <c r="T10" s="62">
        <v>6910659903.0100002</v>
      </c>
      <c r="U10" s="62">
        <v>7339320550.9399996</v>
      </c>
      <c r="AJ10" s="55"/>
      <c r="AY10" s="65">
        <v>4.2849315068493103</v>
      </c>
      <c r="AZ10" s="60" t="s">
        <v>84</v>
      </c>
      <c r="BA10" s="67">
        <v>2.0228000000000002</v>
      </c>
      <c r="BB10" s="63" t="s">
        <v>68</v>
      </c>
      <c r="BN10" s="54" t="s">
        <v>4578</v>
      </c>
      <c r="BO10" s="58" t="str">
        <f t="shared" si="0"/>
        <v>境内资产</v>
      </c>
      <c r="BP10" s="58" t="str">
        <f>IF(M10="",VLOOKUP(D10,Sheet4!$A$1:$B$92,2,0),VLOOKUP(Q10,Sheet4!$A$1:$B$92,2,0))</f>
        <v>保险资产管理产品</v>
      </c>
    </row>
    <row r="11" spans="1:68" s="58" customFormat="1" ht="12.75" customHeight="1">
      <c r="A11" s="151" t="s">
        <v>96</v>
      </c>
      <c r="B11" s="59" t="s">
        <v>97</v>
      </c>
      <c r="C11" s="245" t="s">
        <v>71</v>
      </c>
      <c r="D11" s="246" t="s">
        <v>72</v>
      </c>
      <c r="E11" s="68">
        <v>188674</v>
      </c>
      <c r="F11" s="59" t="s">
        <v>93</v>
      </c>
      <c r="G11" s="61">
        <v>2100000</v>
      </c>
      <c r="H11" s="305">
        <v>210000000</v>
      </c>
      <c r="I11" s="305">
        <v>215229000</v>
      </c>
      <c r="J11" s="62">
        <v>8646361.6500000004</v>
      </c>
      <c r="L11" s="63" t="s">
        <v>4489</v>
      </c>
      <c r="M11" s="63" t="s">
        <v>61</v>
      </c>
      <c r="N11" s="69" t="s">
        <v>62</v>
      </c>
      <c r="O11" s="64" t="s">
        <v>63</v>
      </c>
      <c r="P11" s="63" t="s">
        <v>64</v>
      </c>
      <c r="Q11" s="63" t="s">
        <v>65</v>
      </c>
      <c r="R11" s="63">
        <v>1</v>
      </c>
      <c r="S11" s="64" t="s">
        <v>66</v>
      </c>
      <c r="T11" s="62">
        <v>6910659903.0100002</v>
      </c>
      <c r="U11" s="62">
        <v>7339320550.9399996</v>
      </c>
      <c r="AJ11" s="55"/>
      <c r="AY11" s="65">
        <v>4.3205479452054796</v>
      </c>
      <c r="AZ11" s="60" t="s">
        <v>84</v>
      </c>
      <c r="BA11" s="67">
        <v>1.2155</v>
      </c>
      <c r="BB11" s="63" t="s">
        <v>68</v>
      </c>
      <c r="BN11" s="54" t="s">
        <v>4578</v>
      </c>
      <c r="BO11" s="58" t="str">
        <f t="shared" si="0"/>
        <v>境内资产</v>
      </c>
      <c r="BP11" s="58" t="str">
        <f>IF(M11="",VLOOKUP(D11,Sheet4!$A$1:$B$92,2,0),VLOOKUP(Q11,Sheet4!$A$1:$B$92,2,0))</f>
        <v>保险资产管理产品</v>
      </c>
    </row>
    <row r="12" spans="1:68" s="58" customFormat="1" ht="12.75" customHeight="1">
      <c r="A12" s="151" t="s">
        <v>98</v>
      </c>
      <c r="B12" s="59" t="s">
        <v>99</v>
      </c>
      <c r="C12" s="245" t="s">
        <v>71</v>
      </c>
      <c r="D12" s="246" t="s">
        <v>72</v>
      </c>
      <c r="E12" s="68">
        <v>188675</v>
      </c>
      <c r="F12" s="59" t="s">
        <v>93</v>
      </c>
      <c r="G12" s="61">
        <v>300000</v>
      </c>
      <c r="H12" s="305">
        <v>30000000</v>
      </c>
      <c r="I12" s="305">
        <v>31167000</v>
      </c>
      <c r="J12" s="62">
        <v>1292876.71</v>
      </c>
      <c r="L12" s="63" t="s">
        <v>4489</v>
      </c>
      <c r="M12" s="63" t="s">
        <v>61</v>
      </c>
      <c r="N12" s="69" t="s">
        <v>62</v>
      </c>
      <c r="O12" s="64" t="s">
        <v>63</v>
      </c>
      <c r="P12" s="63" t="s">
        <v>64</v>
      </c>
      <c r="Q12" s="63" t="s">
        <v>65</v>
      </c>
      <c r="R12" s="63">
        <v>1</v>
      </c>
      <c r="S12" s="64" t="s">
        <v>66</v>
      </c>
      <c r="T12" s="62">
        <v>6910659903.0100002</v>
      </c>
      <c r="U12" s="62">
        <v>7339320550.9399996</v>
      </c>
      <c r="AJ12" s="55"/>
      <c r="AY12" s="65">
        <v>4.3205479452054796</v>
      </c>
      <c r="AZ12" s="60" t="s">
        <v>84</v>
      </c>
      <c r="BA12" s="67">
        <v>2.0565000000000002</v>
      </c>
      <c r="BB12" s="63" t="s">
        <v>68</v>
      </c>
      <c r="BN12" s="54" t="s">
        <v>4578</v>
      </c>
      <c r="BO12" s="58" t="str">
        <f t="shared" si="0"/>
        <v>境内资产</v>
      </c>
      <c r="BP12" s="58" t="str">
        <f>IF(M12="",VLOOKUP(D12,Sheet4!$A$1:$B$92,2,0),VLOOKUP(Q12,Sheet4!$A$1:$B$92,2,0))</f>
        <v>保险资产管理产品</v>
      </c>
    </row>
    <row r="13" spans="1:68" s="58" customFormat="1" ht="12.75" customHeight="1">
      <c r="A13" s="151" t="s">
        <v>100</v>
      </c>
      <c r="B13" s="59" t="s">
        <v>101</v>
      </c>
      <c r="C13" s="245" t="s">
        <v>71</v>
      </c>
      <c r="D13" s="246" t="s">
        <v>72</v>
      </c>
      <c r="E13" s="68">
        <v>188705</v>
      </c>
      <c r="F13" s="59" t="s">
        <v>102</v>
      </c>
      <c r="G13" s="61">
        <v>3000000</v>
      </c>
      <c r="H13" s="305">
        <v>300000000</v>
      </c>
      <c r="I13" s="305">
        <v>299220000</v>
      </c>
      <c r="J13" s="62">
        <v>9616438.3499999996</v>
      </c>
      <c r="L13" s="63" t="s">
        <v>4489</v>
      </c>
      <c r="M13" s="63" t="s">
        <v>61</v>
      </c>
      <c r="N13" s="69" t="s">
        <v>62</v>
      </c>
      <c r="O13" s="64" t="s">
        <v>63</v>
      </c>
      <c r="P13" s="63" t="s">
        <v>64</v>
      </c>
      <c r="Q13" s="63" t="s">
        <v>65</v>
      </c>
      <c r="R13" s="63">
        <v>1</v>
      </c>
      <c r="S13" s="64" t="s">
        <v>66</v>
      </c>
      <c r="T13" s="62">
        <v>6910659903.0100002</v>
      </c>
      <c r="U13" s="62">
        <v>7339320550.9399996</v>
      </c>
      <c r="AJ13" s="55"/>
      <c r="AY13" s="65">
        <v>4.3424657534246602</v>
      </c>
      <c r="AZ13" s="60" t="s">
        <v>74</v>
      </c>
      <c r="BA13" s="67">
        <v>2.0941000000000001</v>
      </c>
      <c r="BB13" s="63" t="s">
        <v>68</v>
      </c>
      <c r="BN13" s="54" t="s">
        <v>4578</v>
      </c>
      <c r="BO13" s="58" t="str">
        <f t="shared" si="0"/>
        <v>境内资产</v>
      </c>
      <c r="BP13" s="58" t="str">
        <f>IF(M13="",VLOOKUP(D13,Sheet4!$A$1:$B$92,2,0),VLOOKUP(Q13,Sheet4!$A$1:$B$92,2,0))</f>
        <v>保险资产管理产品</v>
      </c>
    </row>
    <row r="14" spans="1:68" s="58" customFormat="1" ht="12.75" customHeight="1">
      <c r="A14" s="78" t="s">
        <v>103</v>
      </c>
      <c r="B14" s="59" t="s">
        <v>104</v>
      </c>
      <c r="C14" s="243" t="s">
        <v>58</v>
      </c>
      <c r="D14" s="244" t="s">
        <v>105</v>
      </c>
      <c r="E14" s="60">
        <v>186428</v>
      </c>
      <c r="F14" s="59" t="s">
        <v>106</v>
      </c>
      <c r="G14" s="61">
        <v>5300000</v>
      </c>
      <c r="H14" s="305">
        <v>530000000</v>
      </c>
      <c r="I14" s="305">
        <v>538745000</v>
      </c>
      <c r="J14" s="62">
        <v>2672942.48</v>
      </c>
      <c r="L14" s="63" t="s">
        <v>4489</v>
      </c>
      <c r="M14" s="63" t="s">
        <v>61</v>
      </c>
      <c r="N14" s="69" t="s">
        <v>62</v>
      </c>
      <c r="O14" s="64" t="s">
        <v>63</v>
      </c>
      <c r="P14" s="63" t="s">
        <v>64</v>
      </c>
      <c r="Q14" s="63" t="s">
        <v>65</v>
      </c>
      <c r="R14" s="63">
        <v>1</v>
      </c>
      <c r="S14" s="64" t="s">
        <v>66</v>
      </c>
      <c r="T14" s="62">
        <v>6910659903.0100002</v>
      </c>
      <c r="U14" s="62">
        <v>7339320550.9399996</v>
      </c>
      <c r="AJ14" s="55"/>
      <c r="AY14" s="65">
        <v>29.345205479452101</v>
      </c>
      <c r="AZ14" s="60" t="s">
        <v>74</v>
      </c>
      <c r="BA14" s="67">
        <v>18.184699999999999</v>
      </c>
      <c r="BB14" s="63" t="s">
        <v>68</v>
      </c>
      <c r="BN14" s="54" t="s">
        <v>4578</v>
      </c>
      <c r="BO14" s="58" t="str">
        <f t="shared" si="0"/>
        <v>境内资产</v>
      </c>
      <c r="BP14" s="58" t="str">
        <f>IF(M14="",VLOOKUP(D14,Sheet4!$A$1:$B$92,2,0),VLOOKUP(Q14,Sheet4!$A$1:$B$92,2,0))</f>
        <v>保险资产管理产品</v>
      </c>
    </row>
    <row r="15" spans="1:68" s="58" customFormat="1" ht="12.75" customHeight="1">
      <c r="A15" s="78" t="s">
        <v>107</v>
      </c>
      <c r="B15" s="59" t="s">
        <v>108</v>
      </c>
      <c r="C15" s="243" t="s">
        <v>58</v>
      </c>
      <c r="D15" s="244" t="s">
        <v>105</v>
      </c>
      <c r="E15" s="60">
        <v>186499</v>
      </c>
      <c r="F15" s="59" t="s">
        <v>109</v>
      </c>
      <c r="G15" s="61">
        <v>800000</v>
      </c>
      <c r="H15" s="305">
        <v>80000000</v>
      </c>
      <c r="I15" s="305">
        <v>83232000</v>
      </c>
      <c r="J15" s="62">
        <v>361972.6</v>
      </c>
      <c r="L15" s="63" t="s">
        <v>4489</v>
      </c>
      <c r="M15" s="63" t="s">
        <v>61</v>
      </c>
      <c r="N15" s="69" t="s">
        <v>62</v>
      </c>
      <c r="O15" s="64" t="s">
        <v>63</v>
      </c>
      <c r="P15" s="63" t="s">
        <v>64</v>
      </c>
      <c r="Q15" s="63" t="s">
        <v>65</v>
      </c>
      <c r="R15" s="63">
        <v>1</v>
      </c>
      <c r="S15" s="64" t="s">
        <v>66</v>
      </c>
      <c r="T15" s="62">
        <v>6910659903.0100002</v>
      </c>
      <c r="U15" s="62">
        <v>7339320550.9399996</v>
      </c>
      <c r="AJ15" s="55"/>
      <c r="AY15" s="65">
        <v>29.364383561643798</v>
      </c>
      <c r="AZ15" s="60" t="s">
        <v>74</v>
      </c>
      <c r="BA15" s="67">
        <v>18.065999999999999</v>
      </c>
      <c r="BB15" s="63" t="s">
        <v>68</v>
      </c>
      <c r="BN15" s="54" t="s">
        <v>4578</v>
      </c>
      <c r="BO15" s="58" t="str">
        <f t="shared" si="0"/>
        <v>境内资产</v>
      </c>
      <c r="BP15" s="58" t="str">
        <f>IF(M15="",VLOOKUP(D15,Sheet4!$A$1:$B$92,2,0),VLOOKUP(Q15,Sheet4!$A$1:$B$92,2,0))</f>
        <v>保险资产管理产品</v>
      </c>
    </row>
    <row r="16" spans="1:68" s="58" customFormat="1" ht="12.75" customHeight="1">
      <c r="A16" s="78" t="s">
        <v>110</v>
      </c>
      <c r="B16" s="59" t="s">
        <v>111</v>
      </c>
      <c r="C16" s="243" t="s">
        <v>58</v>
      </c>
      <c r="D16" s="244" t="s">
        <v>105</v>
      </c>
      <c r="E16" s="60">
        <v>186541</v>
      </c>
      <c r="F16" s="59" t="s">
        <v>112</v>
      </c>
      <c r="G16" s="61">
        <v>100000</v>
      </c>
      <c r="H16" s="305">
        <v>10000000</v>
      </c>
      <c r="I16" s="305">
        <v>10422000</v>
      </c>
      <c r="J16" s="62">
        <v>38312.33</v>
      </c>
      <c r="L16" s="63" t="s">
        <v>4489</v>
      </c>
      <c r="M16" s="63" t="s">
        <v>61</v>
      </c>
      <c r="N16" s="69" t="s">
        <v>62</v>
      </c>
      <c r="O16" s="64" t="s">
        <v>63</v>
      </c>
      <c r="P16" s="63" t="s">
        <v>64</v>
      </c>
      <c r="Q16" s="63" t="s">
        <v>65</v>
      </c>
      <c r="R16" s="63">
        <v>1</v>
      </c>
      <c r="S16" s="64" t="s">
        <v>66</v>
      </c>
      <c r="T16" s="62">
        <v>6910659903.0100002</v>
      </c>
      <c r="U16" s="62">
        <v>7339320550.9399996</v>
      </c>
      <c r="AJ16" s="55"/>
      <c r="AY16" s="65">
        <v>29.383561643835598</v>
      </c>
      <c r="AZ16" s="60" t="s">
        <v>74</v>
      </c>
      <c r="BA16" s="67">
        <v>18.0745</v>
      </c>
      <c r="BB16" s="63" t="s">
        <v>68</v>
      </c>
      <c r="BN16" s="54" t="s">
        <v>4578</v>
      </c>
      <c r="BO16" s="58" t="str">
        <f t="shared" si="0"/>
        <v>境内资产</v>
      </c>
      <c r="BP16" s="58" t="str">
        <f>IF(M16="",VLOOKUP(D16,Sheet4!$A$1:$B$92,2,0),VLOOKUP(Q16,Sheet4!$A$1:$B$92,2,0))</f>
        <v>保险资产管理产品</v>
      </c>
    </row>
    <row r="17" spans="1:68" s="58" customFormat="1" ht="12.75" customHeight="1">
      <c r="A17" s="78" t="s">
        <v>113</v>
      </c>
      <c r="B17" s="59" t="s">
        <v>114</v>
      </c>
      <c r="C17" s="243" t="s">
        <v>58</v>
      </c>
      <c r="D17" s="244" t="s">
        <v>105</v>
      </c>
      <c r="E17" s="60">
        <v>186554</v>
      </c>
      <c r="F17" s="59" t="s">
        <v>115</v>
      </c>
      <c r="G17" s="61">
        <v>500000</v>
      </c>
      <c r="H17" s="305">
        <v>50000000</v>
      </c>
      <c r="I17" s="305">
        <v>51195000</v>
      </c>
      <c r="J17" s="62">
        <v>186356.17</v>
      </c>
      <c r="L17" s="63" t="s">
        <v>4489</v>
      </c>
      <c r="M17" s="63" t="s">
        <v>61</v>
      </c>
      <c r="N17" s="69" t="s">
        <v>62</v>
      </c>
      <c r="O17" s="64" t="s">
        <v>63</v>
      </c>
      <c r="P17" s="63" t="s">
        <v>64</v>
      </c>
      <c r="Q17" s="63" t="s">
        <v>65</v>
      </c>
      <c r="R17" s="63">
        <v>1</v>
      </c>
      <c r="S17" s="64" t="s">
        <v>66</v>
      </c>
      <c r="T17" s="62">
        <v>6910659903.0100002</v>
      </c>
      <c r="U17" s="62">
        <v>7339320550.9399996</v>
      </c>
      <c r="AJ17" s="42"/>
      <c r="AY17" s="65">
        <v>29.383561643835598</v>
      </c>
      <c r="AZ17" s="60" t="s">
        <v>74</v>
      </c>
      <c r="BA17" s="67">
        <v>18.179300000000001</v>
      </c>
      <c r="BB17" s="63" t="s">
        <v>68</v>
      </c>
      <c r="BN17" s="54" t="s">
        <v>4578</v>
      </c>
      <c r="BO17" s="58" t="str">
        <f t="shared" si="0"/>
        <v>境内资产</v>
      </c>
      <c r="BP17" s="58" t="str">
        <f>IF(M17="",VLOOKUP(D17,Sheet4!$A$1:$B$92,2,0),VLOOKUP(Q17,Sheet4!$A$1:$B$92,2,0))</f>
        <v>保险资产管理产品</v>
      </c>
    </row>
    <row r="18" spans="1:68" s="58" customFormat="1" ht="12.75" customHeight="1">
      <c r="A18" s="78" t="s">
        <v>116</v>
      </c>
      <c r="B18" s="59" t="s">
        <v>117</v>
      </c>
      <c r="C18" s="245" t="s">
        <v>71</v>
      </c>
      <c r="D18" s="246" t="s">
        <v>72</v>
      </c>
      <c r="E18" s="68">
        <v>102101560</v>
      </c>
      <c r="F18" s="59" t="s">
        <v>118</v>
      </c>
      <c r="G18" s="61">
        <v>1600000</v>
      </c>
      <c r="H18" s="305">
        <v>160000000</v>
      </c>
      <c r="I18" s="305">
        <v>160992000</v>
      </c>
      <c r="J18" s="62">
        <v>7294246.5800000001</v>
      </c>
      <c r="L18" s="63" t="s">
        <v>4489</v>
      </c>
      <c r="M18" s="63" t="s">
        <v>61</v>
      </c>
      <c r="N18" s="69" t="s">
        <v>62</v>
      </c>
      <c r="O18" s="64" t="s">
        <v>63</v>
      </c>
      <c r="P18" s="63" t="s">
        <v>64</v>
      </c>
      <c r="Q18" s="63" t="s">
        <v>65</v>
      </c>
      <c r="R18" s="63">
        <v>1</v>
      </c>
      <c r="S18" s="64" t="s">
        <v>66</v>
      </c>
      <c r="T18" s="62">
        <v>6910659903.0100002</v>
      </c>
      <c r="U18" s="62">
        <v>7339320550.9399996</v>
      </c>
      <c r="AJ18" s="42"/>
      <c r="AY18" s="65">
        <v>2.2821917808219201</v>
      </c>
      <c r="AZ18" s="60" t="s">
        <v>74</v>
      </c>
      <c r="BA18" s="67">
        <v>1.9812000000000001</v>
      </c>
      <c r="BB18" s="63" t="s">
        <v>68</v>
      </c>
      <c r="BN18" s="54" t="s">
        <v>4578</v>
      </c>
      <c r="BO18" s="58" t="str">
        <f t="shared" si="0"/>
        <v>境内资产</v>
      </c>
      <c r="BP18" s="58" t="str">
        <f>IF(M18="",VLOOKUP(D18,Sheet4!$A$1:$B$92,2,0),VLOOKUP(Q18,Sheet4!$A$1:$B$92,2,0))</f>
        <v>保险资产管理产品</v>
      </c>
    </row>
    <row r="19" spans="1:68" s="58" customFormat="1" ht="12.75" customHeight="1">
      <c r="A19" s="78" t="s">
        <v>119</v>
      </c>
      <c r="B19" s="59" t="s">
        <v>120</v>
      </c>
      <c r="C19" s="245" t="s">
        <v>71</v>
      </c>
      <c r="D19" s="246" t="s">
        <v>72</v>
      </c>
      <c r="E19" s="68">
        <v>102101814</v>
      </c>
      <c r="F19" s="59" t="s">
        <v>121</v>
      </c>
      <c r="G19" s="61">
        <v>1500000</v>
      </c>
      <c r="H19" s="305">
        <v>150000000</v>
      </c>
      <c r="I19" s="305">
        <v>146475000</v>
      </c>
      <c r="J19" s="62">
        <v>6846575.3399999999</v>
      </c>
      <c r="L19" s="63" t="s">
        <v>4489</v>
      </c>
      <c r="M19" s="63" t="s">
        <v>61</v>
      </c>
      <c r="N19" s="69" t="s">
        <v>62</v>
      </c>
      <c r="O19" s="64" t="s">
        <v>63</v>
      </c>
      <c r="P19" s="63" t="s">
        <v>64</v>
      </c>
      <c r="Q19" s="63" t="s">
        <v>65</v>
      </c>
      <c r="R19" s="63">
        <v>1</v>
      </c>
      <c r="S19" s="64" t="s">
        <v>66</v>
      </c>
      <c r="T19" s="62">
        <v>6910659903.0100002</v>
      </c>
      <c r="U19" s="62">
        <v>7339320550.9399996</v>
      </c>
      <c r="AJ19" s="42"/>
      <c r="AY19" s="65">
        <v>2.3315068493150699</v>
      </c>
      <c r="AZ19" s="60" t="s">
        <v>74</v>
      </c>
      <c r="BA19" s="67">
        <v>1.9754</v>
      </c>
      <c r="BB19" s="63" t="s">
        <v>68</v>
      </c>
      <c r="BN19" s="54" t="s">
        <v>4578</v>
      </c>
      <c r="BO19" s="58" t="str">
        <f t="shared" si="0"/>
        <v>境内资产</v>
      </c>
      <c r="BP19" s="58" t="str">
        <f>IF(M19="",VLOOKUP(D19,Sheet4!$A$1:$B$92,2,0),VLOOKUP(Q19,Sheet4!$A$1:$B$92,2,0))</f>
        <v>保险资产管理产品</v>
      </c>
    </row>
    <row r="20" spans="1:68" s="58" customFormat="1" ht="12.75" customHeight="1">
      <c r="A20" s="78" t="s">
        <v>122</v>
      </c>
      <c r="B20" s="59" t="s">
        <v>123</v>
      </c>
      <c r="C20" s="243" t="s">
        <v>124</v>
      </c>
      <c r="D20" s="244" t="s">
        <v>125</v>
      </c>
      <c r="E20" s="63" t="s">
        <v>126</v>
      </c>
      <c r="F20" s="59" t="s">
        <v>127</v>
      </c>
      <c r="G20" s="61">
        <v>3000000</v>
      </c>
      <c r="H20" s="305">
        <v>300000000</v>
      </c>
      <c r="I20" s="305">
        <v>299760000</v>
      </c>
      <c r="J20" s="62">
        <v>11539726.029999999</v>
      </c>
      <c r="L20" s="63" t="s">
        <v>4489</v>
      </c>
      <c r="M20" s="63" t="s">
        <v>61</v>
      </c>
      <c r="N20" s="69" t="s">
        <v>62</v>
      </c>
      <c r="O20" s="64" t="s">
        <v>63</v>
      </c>
      <c r="P20" s="63" t="s">
        <v>64</v>
      </c>
      <c r="Q20" s="63" t="s">
        <v>65</v>
      </c>
      <c r="R20" s="63">
        <v>1</v>
      </c>
      <c r="S20" s="64" t="s">
        <v>66</v>
      </c>
      <c r="T20" s="62">
        <v>6910659903.0100002</v>
      </c>
      <c r="U20" s="62">
        <v>7339320550.9399996</v>
      </c>
      <c r="AJ20" s="42"/>
      <c r="AY20" s="65">
        <v>0.243835616438356</v>
      </c>
      <c r="AZ20" s="60" t="s">
        <v>128</v>
      </c>
      <c r="BA20" s="67">
        <v>0.2407</v>
      </c>
      <c r="BB20" s="63" t="s">
        <v>68</v>
      </c>
      <c r="BN20" s="54" t="s">
        <v>4578</v>
      </c>
      <c r="BO20" s="58" t="str">
        <f t="shared" si="0"/>
        <v>境内资产</v>
      </c>
      <c r="BP20" s="58" t="str">
        <f>IF(M20="",VLOOKUP(D20,Sheet4!$A$1:$B$92,2,0),VLOOKUP(Q20,Sheet4!$A$1:$B$92,2,0))</f>
        <v>保险资产管理产品</v>
      </c>
    </row>
    <row r="21" spans="1:68" s="58" customFormat="1" ht="12.75" customHeight="1">
      <c r="A21" s="78" t="s">
        <v>129</v>
      </c>
      <c r="B21" s="59" t="s">
        <v>130</v>
      </c>
      <c r="C21" s="243" t="s">
        <v>124</v>
      </c>
      <c r="D21" s="244" t="s">
        <v>125</v>
      </c>
      <c r="E21" s="63" t="s">
        <v>131</v>
      </c>
      <c r="F21" s="59" t="s">
        <v>132</v>
      </c>
      <c r="G21" s="61">
        <v>100000</v>
      </c>
      <c r="H21" s="305">
        <v>10000000</v>
      </c>
      <c r="I21" s="305">
        <v>10006000</v>
      </c>
      <c r="J21" s="62">
        <v>429753.42</v>
      </c>
      <c r="L21" s="63" t="s">
        <v>4489</v>
      </c>
      <c r="M21" s="63" t="s">
        <v>61</v>
      </c>
      <c r="N21" s="69" t="s">
        <v>62</v>
      </c>
      <c r="O21" s="64" t="s">
        <v>63</v>
      </c>
      <c r="P21" s="63" t="s">
        <v>64</v>
      </c>
      <c r="Q21" s="63" t="s">
        <v>65</v>
      </c>
      <c r="R21" s="63">
        <v>1</v>
      </c>
      <c r="S21" s="64" t="s">
        <v>66</v>
      </c>
      <c r="T21" s="62">
        <v>6910659903.0100002</v>
      </c>
      <c r="U21" s="62">
        <v>7339320550.9399996</v>
      </c>
      <c r="AJ21" s="42"/>
      <c r="AY21" s="65">
        <v>3.0136986301369899E-2</v>
      </c>
      <c r="AZ21" s="60" t="s">
        <v>128</v>
      </c>
      <c r="BA21" s="67">
        <v>3.0099999999999998E-2</v>
      </c>
      <c r="BB21" s="63" t="s">
        <v>68</v>
      </c>
      <c r="BN21" s="54" t="s">
        <v>4578</v>
      </c>
      <c r="BO21" s="58" t="str">
        <f t="shared" si="0"/>
        <v>境内资产</v>
      </c>
      <c r="BP21" s="58" t="str">
        <f>IF(M21="",VLOOKUP(D21,Sheet4!$A$1:$B$92,2,0),VLOOKUP(Q21,Sheet4!$A$1:$B$92,2,0))</f>
        <v>保险资产管理产品</v>
      </c>
    </row>
    <row r="22" spans="1:68" s="58" customFormat="1" ht="12.75" customHeight="1">
      <c r="A22" s="78" t="s">
        <v>133</v>
      </c>
      <c r="B22" s="59" t="s">
        <v>134</v>
      </c>
      <c r="C22" s="243" t="s">
        <v>124</v>
      </c>
      <c r="D22" s="244" t="s">
        <v>125</v>
      </c>
      <c r="E22" s="63" t="s">
        <v>135</v>
      </c>
      <c r="F22" s="59" t="s">
        <v>136</v>
      </c>
      <c r="G22" s="61">
        <v>1900000</v>
      </c>
      <c r="H22" s="305">
        <v>190000000</v>
      </c>
      <c r="I22" s="305">
        <v>190076000</v>
      </c>
      <c r="J22" s="62">
        <v>7180438.3600000003</v>
      </c>
      <c r="L22" s="63" t="s">
        <v>4489</v>
      </c>
      <c r="M22" s="63" t="s">
        <v>61</v>
      </c>
      <c r="N22" s="69" t="s">
        <v>62</v>
      </c>
      <c r="O22" s="64" t="s">
        <v>63</v>
      </c>
      <c r="P22" s="63" t="s">
        <v>64</v>
      </c>
      <c r="Q22" s="63" t="s">
        <v>65</v>
      </c>
      <c r="R22" s="63">
        <v>1</v>
      </c>
      <c r="S22" s="64" t="s">
        <v>66</v>
      </c>
      <c r="T22" s="62">
        <v>6910659903.0100002</v>
      </c>
      <c r="U22" s="62">
        <v>7339320550.9399996</v>
      </c>
      <c r="AJ22" s="42"/>
      <c r="AY22" s="65">
        <v>6.02739726027397E-2</v>
      </c>
      <c r="AZ22" s="60" t="s">
        <v>128</v>
      </c>
      <c r="BA22" s="67">
        <v>6.0100000000000001E-2</v>
      </c>
      <c r="BB22" s="63" t="s">
        <v>68</v>
      </c>
      <c r="BN22" s="54" t="s">
        <v>4578</v>
      </c>
      <c r="BO22" s="58" t="str">
        <f t="shared" si="0"/>
        <v>境内资产</v>
      </c>
      <c r="BP22" s="58" t="str">
        <f>IF(M22="",VLOOKUP(D22,Sheet4!$A$1:$B$92,2,0),VLOOKUP(Q22,Sheet4!$A$1:$B$92,2,0))</f>
        <v>保险资产管理产品</v>
      </c>
    </row>
    <row r="23" spans="1:68" s="58" customFormat="1" ht="12.75" customHeight="1">
      <c r="A23" s="78" t="s">
        <v>137</v>
      </c>
      <c r="B23" s="59" t="s">
        <v>138</v>
      </c>
      <c r="C23" s="243" t="s">
        <v>124</v>
      </c>
      <c r="D23" s="244" t="s">
        <v>125</v>
      </c>
      <c r="E23" s="63" t="s">
        <v>139</v>
      </c>
      <c r="F23" s="59" t="s">
        <v>140</v>
      </c>
      <c r="G23" s="61">
        <v>1200000</v>
      </c>
      <c r="H23" s="305">
        <v>120000000</v>
      </c>
      <c r="I23" s="305">
        <v>120732000</v>
      </c>
      <c r="J23" s="62">
        <v>5178082.1900000004</v>
      </c>
      <c r="L23" s="63" t="s">
        <v>4489</v>
      </c>
      <c r="M23" s="63" t="s">
        <v>61</v>
      </c>
      <c r="N23" s="69" t="s">
        <v>62</v>
      </c>
      <c r="O23" s="64" t="s">
        <v>63</v>
      </c>
      <c r="P23" s="63" t="s">
        <v>64</v>
      </c>
      <c r="Q23" s="63" t="s">
        <v>65</v>
      </c>
      <c r="R23" s="63">
        <v>1</v>
      </c>
      <c r="S23" s="64" t="s">
        <v>66</v>
      </c>
      <c r="T23" s="62">
        <v>6910659903.0100002</v>
      </c>
      <c r="U23" s="62">
        <v>7339320550.9399996</v>
      </c>
      <c r="AJ23" s="42"/>
      <c r="AY23" s="65">
        <v>0.36712328767123298</v>
      </c>
      <c r="AZ23" s="60" t="s">
        <v>128</v>
      </c>
      <c r="BA23" s="67">
        <v>0.36030000000000001</v>
      </c>
      <c r="BB23" s="63" t="s">
        <v>68</v>
      </c>
      <c r="BN23" s="54" t="s">
        <v>4578</v>
      </c>
      <c r="BO23" s="58" t="str">
        <f t="shared" si="0"/>
        <v>境内资产</v>
      </c>
      <c r="BP23" s="58" t="str">
        <f>IF(M23="",VLOOKUP(D23,Sheet4!$A$1:$B$92,2,0),VLOOKUP(Q23,Sheet4!$A$1:$B$92,2,0))</f>
        <v>保险资产管理产品</v>
      </c>
    </row>
    <row r="24" spans="1:68" s="58" customFormat="1" ht="12.75" customHeight="1">
      <c r="A24" s="78" t="s">
        <v>141</v>
      </c>
      <c r="B24" s="59" t="s">
        <v>142</v>
      </c>
      <c r="C24" s="243" t="s">
        <v>124</v>
      </c>
      <c r="D24" s="244" t="s">
        <v>125</v>
      </c>
      <c r="E24" s="63" t="s">
        <v>143</v>
      </c>
      <c r="F24" s="59" t="s">
        <v>144</v>
      </c>
      <c r="G24" s="61">
        <v>1700000</v>
      </c>
      <c r="H24" s="305">
        <v>170000000</v>
      </c>
      <c r="I24" s="305">
        <v>170340000</v>
      </c>
      <c r="J24" s="62">
        <v>8933150.6799999997</v>
      </c>
      <c r="L24" s="63" t="s">
        <v>4489</v>
      </c>
      <c r="M24" s="63" t="s">
        <v>61</v>
      </c>
      <c r="N24" s="69" t="s">
        <v>62</v>
      </c>
      <c r="O24" s="64" t="s">
        <v>63</v>
      </c>
      <c r="P24" s="63" t="s">
        <v>64</v>
      </c>
      <c r="Q24" s="63" t="s">
        <v>65</v>
      </c>
      <c r="R24" s="63">
        <v>1</v>
      </c>
      <c r="S24" s="64" t="s">
        <v>66</v>
      </c>
      <c r="T24" s="62">
        <v>6910659903.0100002</v>
      </c>
      <c r="U24" s="62">
        <v>7339320550.9399996</v>
      </c>
      <c r="AJ24" s="42"/>
      <c r="AY24" s="65">
        <v>0.232876712328767</v>
      </c>
      <c r="AZ24" s="60" t="s">
        <v>128</v>
      </c>
      <c r="BA24" s="67">
        <v>0.22969999999999999</v>
      </c>
      <c r="BB24" s="63" t="s">
        <v>68</v>
      </c>
      <c r="BN24" s="54" t="s">
        <v>4578</v>
      </c>
      <c r="BO24" s="58" t="str">
        <f t="shared" si="0"/>
        <v>境内资产</v>
      </c>
      <c r="BP24" s="58" t="str">
        <f>IF(M24="",VLOOKUP(D24,Sheet4!$A$1:$B$92,2,0),VLOOKUP(Q24,Sheet4!$A$1:$B$92,2,0))</f>
        <v>保险资产管理产品</v>
      </c>
    </row>
    <row r="25" spans="1:68" s="58" customFormat="1" ht="12.75" customHeight="1">
      <c r="A25" s="78" t="s">
        <v>145</v>
      </c>
      <c r="B25" s="59" t="s">
        <v>146</v>
      </c>
      <c r="C25" s="243" t="s">
        <v>124</v>
      </c>
      <c r="D25" s="244" t="s">
        <v>125</v>
      </c>
      <c r="E25" s="63" t="s">
        <v>147</v>
      </c>
      <c r="F25" s="59" t="s">
        <v>148</v>
      </c>
      <c r="G25" s="61">
        <v>2400000</v>
      </c>
      <c r="H25" s="305">
        <v>240000000</v>
      </c>
      <c r="I25" s="305">
        <v>238992000</v>
      </c>
      <c r="J25" s="62">
        <v>10770410.960000001</v>
      </c>
      <c r="L25" s="63" t="s">
        <v>4489</v>
      </c>
      <c r="M25" s="63" t="s">
        <v>61</v>
      </c>
      <c r="N25" s="69" t="s">
        <v>62</v>
      </c>
      <c r="O25" s="64" t="s">
        <v>63</v>
      </c>
      <c r="P25" s="63" t="s">
        <v>64</v>
      </c>
      <c r="Q25" s="63" t="s">
        <v>65</v>
      </c>
      <c r="R25" s="63">
        <v>1</v>
      </c>
      <c r="S25" s="64" t="s">
        <v>66</v>
      </c>
      <c r="T25" s="62">
        <v>6910659903.0100002</v>
      </c>
      <c r="U25" s="62">
        <v>7339320550.9399996</v>
      </c>
      <c r="AJ25" s="42"/>
      <c r="AY25" s="65">
        <v>0.235616438356164</v>
      </c>
      <c r="AZ25" s="60" t="s">
        <v>128</v>
      </c>
      <c r="BA25" s="67">
        <v>0.2369</v>
      </c>
      <c r="BB25" s="63" t="s">
        <v>68</v>
      </c>
      <c r="BN25" s="54" t="s">
        <v>4578</v>
      </c>
      <c r="BO25" s="58" t="str">
        <f t="shared" si="0"/>
        <v>境内资产</v>
      </c>
      <c r="BP25" s="58" t="str">
        <f>IF(M25="",VLOOKUP(D25,Sheet4!$A$1:$B$92,2,0),VLOOKUP(Q25,Sheet4!$A$1:$B$92,2,0))</f>
        <v>保险资产管理产品</v>
      </c>
    </row>
    <row r="26" spans="1:68" s="58" customFormat="1" ht="12.75" customHeight="1">
      <c r="A26" s="78" t="s">
        <v>149</v>
      </c>
      <c r="B26" s="59" t="s">
        <v>150</v>
      </c>
      <c r="C26" s="243" t="s">
        <v>124</v>
      </c>
      <c r="D26" s="244" t="s">
        <v>151</v>
      </c>
      <c r="E26" s="63" t="s">
        <v>152</v>
      </c>
      <c r="F26" s="59" t="s">
        <v>148</v>
      </c>
      <c r="G26" s="61">
        <v>1500000</v>
      </c>
      <c r="H26" s="305">
        <v>150000000</v>
      </c>
      <c r="I26" s="305">
        <v>144885000</v>
      </c>
      <c r="J26" s="62">
        <v>6731506.8499999996</v>
      </c>
      <c r="L26" s="63" t="s">
        <v>4489</v>
      </c>
      <c r="M26" s="63" t="s">
        <v>61</v>
      </c>
      <c r="N26" s="69" t="s">
        <v>62</v>
      </c>
      <c r="O26" s="64" t="s">
        <v>63</v>
      </c>
      <c r="P26" s="63" t="s">
        <v>64</v>
      </c>
      <c r="Q26" s="63" t="s">
        <v>65</v>
      </c>
      <c r="R26" s="63">
        <v>1</v>
      </c>
      <c r="S26" s="64" t="s">
        <v>66</v>
      </c>
      <c r="T26" s="62">
        <v>6910659903.0100002</v>
      </c>
      <c r="U26" s="62">
        <v>7339320550.9399996</v>
      </c>
      <c r="AJ26" s="42"/>
      <c r="AY26" s="65">
        <v>1.2356164383561601</v>
      </c>
      <c r="AZ26" s="60" t="s">
        <v>84</v>
      </c>
      <c r="BA26" s="67">
        <v>1.08</v>
      </c>
      <c r="BB26" s="63" t="s">
        <v>68</v>
      </c>
      <c r="BN26" s="54" t="s">
        <v>4578</v>
      </c>
      <c r="BO26" s="58" t="str">
        <f t="shared" si="0"/>
        <v>境内资产</v>
      </c>
      <c r="BP26" s="58" t="str">
        <f>IF(M26="",VLOOKUP(D26,Sheet4!$A$1:$B$92,2,0),VLOOKUP(Q26,Sheet4!$A$1:$B$92,2,0))</f>
        <v>保险资产管理产品</v>
      </c>
    </row>
    <row r="27" spans="1:68" s="58" customFormat="1" ht="12.75" customHeight="1">
      <c r="A27" s="78" t="s">
        <v>153</v>
      </c>
      <c r="B27" s="59" t="s">
        <v>154</v>
      </c>
      <c r="C27" s="243" t="s">
        <v>124</v>
      </c>
      <c r="D27" s="244" t="s">
        <v>151</v>
      </c>
      <c r="E27" s="63" t="s">
        <v>155</v>
      </c>
      <c r="F27" s="59" t="s">
        <v>156</v>
      </c>
      <c r="G27" s="61">
        <v>900000</v>
      </c>
      <c r="H27" s="305">
        <v>90000000</v>
      </c>
      <c r="I27" s="305">
        <v>90315000</v>
      </c>
      <c r="J27" s="62">
        <v>4038904.11</v>
      </c>
      <c r="L27" s="63" t="s">
        <v>4489</v>
      </c>
      <c r="M27" s="63" t="s">
        <v>61</v>
      </c>
      <c r="N27" s="69" t="s">
        <v>62</v>
      </c>
      <c r="O27" s="64" t="s">
        <v>63</v>
      </c>
      <c r="P27" s="63" t="s">
        <v>64</v>
      </c>
      <c r="Q27" s="63" t="s">
        <v>65</v>
      </c>
      <c r="R27" s="63">
        <v>1</v>
      </c>
      <c r="S27" s="64" t="s">
        <v>66</v>
      </c>
      <c r="T27" s="62">
        <v>6910659903.0100002</v>
      </c>
      <c r="U27" s="62">
        <v>7339320550.9399996</v>
      </c>
      <c r="AJ27" s="42"/>
      <c r="AY27" s="65">
        <v>2.2356164383561601</v>
      </c>
      <c r="AZ27" s="60" t="s">
        <v>74</v>
      </c>
      <c r="BA27" s="67">
        <v>1.9558</v>
      </c>
      <c r="BB27" s="63" t="s">
        <v>68</v>
      </c>
      <c r="BN27" s="54" t="s">
        <v>4578</v>
      </c>
      <c r="BO27" s="58" t="str">
        <f t="shared" si="0"/>
        <v>境内资产</v>
      </c>
      <c r="BP27" s="58" t="str">
        <f>IF(M27="",VLOOKUP(D27,Sheet4!$A$1:$B$92,2,0),VLOOKUP(Q27,Sheet4!$A$1:$B$92,2,0))</f>
        <v>保险资产管理产品</v>
      </c>
    </row>
    <row r="28" spans="1:68" s="58" customFormat="1" ht="12.75" customHeight="1">
      <c r="A28" s="78" t="s">
        <v>157</v>
      </c>
      <c r="B28" s="59" t="s">
        <v>158</v>
      </c>
      <c r="C28" s="243" t="s">
        <v>124</v>
      </c>
      <c r="D28" s="244" t="s">
        <v>151</v>
      </c>
      <c r="E28" s="63" t="s">
        <v>159</v>
      </c>
      <c r="F28" s="59" t="s">
        <v>160</v>
      </c>
      <c r="G28" s="61">
        <v>1700000</v>
      </c>
      <c r="H28" s="305">
        <v>170000000</v>
      </c>
      <c r="I28" s="305">
        <v>171972000</v>
      </c>
      <c r="J28" s="62">
        <v>6287671.2300000004</v>
      </c>
      <c r="L28" s="63" t="s">
        <v>4489</v>
      </c>
      <c r="M28" s="63" t="s">
        <v>61</v>
      </c>
      <c r="N28" s="69" t="s">
        <v>62</v>
      </c>
      <c r="O28" s="64" t="s">
        <v>63</v>
      </c>
      <c r="P28" s="63" t="s">
        <v>64</v>
      </c>
      <c r="Q28" s="63" t="s">
        <v>65</v>
      </c>
      <c r="R28" s="63">
        <v>1</v>
      </c>
      <c r="S28" s="64" t="s">
        <v>66</v>
      </c>
      <c r="T28" s="62">
        <v>6910659903.0100002</v>
      </c>
      <c r="U28" s="62">
        <v>7339320550.9399996</v>
      </c>
      <c r="AJ28" s="42"/>
      <c r="AY28" s="65">
        <v>4.2438356164383597</v>
      </c>
      <c r="AZ28" s="60" t="s">
        <v>74</v>
      </c>
      <c r="BA28" s="67">
        <v>2.0148999999999999</v>
      </c>
      <c r="BB28" s="63" t="s">
        <v>68</v>
      </c>
      <c r="BN28" s="54" t="s">
        <v>4578</v>
      </c>
      <c r="BO28" s="58" t="str">
        <f t="shared" si="0"/>
        <v>境内资产</v>
      </c>
      <c r="BP28" s="58" t="str">
        <f>IF(M28="",VLOOKUP(D28,Sheet4!$A$1:$B$92,2,0),VLOOKUP(Q28,Sheet4!$A$1:$B$92,2,0))</f>
        <v>保险资产管理产品</v>
      </c>
    </row>
    <row r="29" spans="1:68" s="58" customFormat="1" ht="12.75" customHeight="1">
      <c r="A29" s="78" t="s">
        <v>161</v>
      </c>
      <c r="B29" s="59" t="s">
        <v>162</v>
      </c>
      <c r="C29" s="243" t="s">
        <v>124</v>
      </c>
      <c r="D29" s="244" t="s">
        <v>151</v>
      </c>
      <c r="E29" s="63" t="s">
        <v>163</v>
      </c>
      <c r="F29" s="59" t="s">
        <v>164</v>
      </c>
      <c r="G29" s="61">
        <v>3950000</v>
      </c>
      <c r="H29" s="305">
        <v>395000000</v>
      </c>
      <c r="I29" s="305">
        <v>406692000</v>
      </c>
      <c r="J29" s="62">
        <v>20163289.039999999</v>
      </c>
      <c r="L29" s="63" t="s">
        <v>4489</v>
      </c>
      <c r="M29" s="63" t="s">
        <v>61</v>
      </c>
      <c r="N29" s="69" t="s">
        <v>62</v>
      </c>
      <c r="O29" s="64" t="s">
        <v>63</v>
      </c>
      <c r="P29" s="63" t="s">
        <v>64</v>
      </c>
      <c r="Q29" s="63" t="s">
        <v>65</v>
      </c>
      <c r="R29" s="63">
        <v>1</v>
      </c>
      <c r="S29" s="64" t="s">
        <v>66</v>
      </c>
      <c r="T29" s="62">
        <v>6910659903.0100002</v>
      </c>
      <c r="U29" s="62">
        <v>7339320550.9399996</v>
      </c>
      <c r="AJ29" s="42"/>
      <c r="AY29" s="65">
        <v>2.1589041095890402</v>
      </c>
      <c r="AZ29" s="60" t="s">
        <v>84</v>
      </c>
      <c r="BA29" s="67">
        <v>1.0658000000000001</v>
      </c>
      <c r="BB29" s="63" t="s">
        <v>68</v>
      </c>
      <c r="BN29" s="54" t="s">
        <v>4578</v>
      </c>
      <c r="BO29" s="58" t="str">
        <f t="shared" si="0"/>
        <v>境内资产</v>
      </c>
      <c r="BP29" s="58" t="str">
        <f>IF(M29="",VLOOKUP(D29,Sheet4!$A$1:$B$92,2,0),VLOOKUP(Q29,Sheet4!$A$1:$B$92,2,0))</f>
        <v>保险资产管理产品</v>
      </c>
    </row>
    <row r="30" spans="1:68" s="58" customFormat="1" ht="12.75" customHeight="1">
      <c r="A30" s="78" t="s">
        <v>165</v>
      </c>
      <c r="B30" s="59" t="s">
        <v>166</v>
      </c>
      <c r="C30" s="243" t="s">
        <v>124</v>
      </c>
      <c r="D30" s="244" t="s">
        <v>151</v>
      </c>
      <c r="E30" s="63" t="s">
        <v>167</v>
      </c>
      <c r="F30" s="59" t="s">
        <v>168</v>
      </c>
      <c r="G30" s="61">
        <v>1500000</v>
      </c>
      <c r="H30" s="305">
        <v>150000000</v>
      </c>
      <c r="I30" s="305">
        <v>150915000</v>
      </c>
      <c r="J30" s="62">
        <v>6993698.6299999999</v>
      </c>
      <c r="L30" s="63" t="s">
        <v>4489</v>
      </c>
      <c r="M30" s="63" t="s">
        <v>61</v>
      </c>
      <c r="N30" s="69" t="s">
        <v>62</v>
      </c>
      <c r="O30" s="64" t="s">
        <v>63</v>
      </c>
      <c r="P30" s="63" t="s">
        <v>64</v>
      </c>
      <c r="Q30" s="63" t="s">
        <v>65</v>
      </c>
      <c r="R30" s="63">
        <v>1</v>
      </c>
      <c r="S30" s="64" t="s">
        <v>66</v>
      </c>
      <c r="T30" s="62">
        <v>6910659903.0100002</v>
      </c>
      <c r="U30" s="62">
        <v>7339320550.9399996</v>
      </c>
      <c r="AJ30" s="42"/>
      <c r="AY30" s="65">
        <v>2.2876712328767099</v>
      </c>
      <c r="AZ30" s="60" t="s">
        <v>169</v>
      </c>
      <c r="BA30" s="67">
        <v>1.9778</v>
      </c>
      <c r="BB30" s="63" t="s">
        <v>68</v>
      </c>
      <c r="BN30" s="54" t="s">
        <v>4578</v>
      </c>
      <c r="BO30" s="58" t="str">
        <f t="shared" si="0"/>
        <v>境内资产</v>
      </c>
      <c r="BP30" s="58" t="str">
        <f>IF(M30="",VLOOKUP(D30,Sheet4!$A$1:$B$92,2,0),VLOOKUP(Q30,Sheet4!$A$1:$B$92,2,0))</f>
        <v>保险资产管理产品</v>
      </c>
    </row>
    <row r="31" spans="1:68" s="58" customFormat="1" ht="12.75" customHeight="1">
      <c r="A31" s="78" t="s">
        <v>170</v>
      </c>
      <c r="B31" s="59" t="s">
        <v>171</v>
      </c>
      <c r="C31" s="243" t="s">
        <v>124</v>
      </c>
      <c r="D31" s="244" t="s">
        <v>151</v>
      </c>
      <c r="E31" s="63" t="s">
        <v>172</v>
      </c>
      <c r="F31" s="59" t="s">
        <v>144</v>
      </c>
      <c r="G31" s="61">
        <v>3000000</v>
      </c>
      <c r="H31" s="305">
        <v>300000000</v>
      </c>
      <c r="I31" s="305">
        <v>300600000</v>
      </c>
      <c r="J31" s="62">
        <v>15287671.23</v>
      </c>
      <c r="L31" s="63" t="s">
        <v>4489</v>
      </c>
      <c r="M31" s="63" t="s">
        <v>61</v>
      </c>
      <c r="N31" s="69" t="s">
        <v>62</v>
      </c>
      <c r="O31" s="64" t="s">
        <v>63</v>
      </c>
      <c r="P31" s="63" t="s">
        <v>64</v>
      </c>
      <c r="Q31" s="63" t="s">
        <v>65</v>
      </c>
      <c r="R31" s="63">
        <v>1</v>
      </c>
      <c r="S31" s="64" t="s">
        <v>66</v>
      </c>
      <c r="T31" s="62">
        <v>6910659903.0100002</v>
      </c>
      <c r="U31" s="62">
        <v>7339320550.9399996</v>
      </c>
      <c r="AJ31" s="42"/>
      <c r="AY31" s="65">
        <v>1.3041095890411001</v>
      </c>
      <c r="AZ31" s="60" t="s">
        <v>84</v>
      </c>
      <c r="BA31" s="67">
        <v>1.1509</v>
      </c>
      <c r="BB31" s="63" t="s">
        <v>68</v>
      </c>
      <c r="BN31" s="54" t="s">
        <v>4578</v>
      </c>
      <c r="BO31" s="58" t="str">
        <f t="shared" si="0"/>
        <v>境内资产</v>
      </c>
      <c r="BP31" s="58" t="str">
        <f>IF(M31="",VLOOKUP(D31,Sheet4!$A$1:$B$92,2,0),VLOOKUP(Q31,Sheet4!$A$1:$B$92,2,0))</f>
        <v>保险资产管理产品</v>
      </c>
    </row>
    <row r="32" spans="1:68" s="58" customFormat="1" ht="12.75" customHeight="1">
      <c r="A32" s="78" t="s">
        <v>173</v>
      </c>
      <c r="B32" s="59" t="s">
        <v>174</v>
      </c>
      <c r="C32" s="243" t="s">
        <v>124</v>
      </c>
      <c r="D32" s="244" t="s">
        <v>151</v>
      </c>
      <c r="E32" s="63" t="s">
        <v>175</v>
      </c>
      <c r="F32" s="59" t="s">
        <v>176</v>
      </c>
      <c r="G32" s="61">
        <v>1400000</v>
      </c>
      <c r="H32" s="305">
        <v>140000000</v>
      </c>
      <c r="I32" s="305">
        <v>141652000</v>
      </c>
      <c r="J32" s="62">
        <v>4936438.3600000003</v>
      </c>
      <c r="L32" s="63" t="s">
        <v>4489</v>
      </c>
      <c r="M32" s="63" t="s">
        <v>61</v>
      </c>
      <c r="N32" s="69" t="s">
        <v>62</v>
      </c>
      <c r="O32" s="64" t="s">
        <v>63</v>
      </c>
      <c r="P32" s="63" t="s">
        <v>64</v>
      </c>
      <c r="Q32" s="63" t="s">
        <v>65</v>
      </c>
      <c r="R32" s="63">
        <v>1</v>
      </c>
      <c r="S32" s="64" t="s">
        <v>66</v>
      </c>
      <c r="T32" s="62">
        <v>6910659903.0100002</v>
      </c>
      <c r="U32" s="62">
        <v>7339320550.9399996</v>
      </c>
      <c r="AJ32" s="42"/>
      <c r="AY32" s="65">
        <v>2.3424657534246598</v>
      </c>
      <c r="AZ32" s="60" t="s">
        <v>84</v>
      </c>
      <c r="BA32" s="67">
        <v>2.0870000000000002</v>
      </c>
      <c r="BB32" s="63" t="s">
        <v>68</v>
      </c>
      <c r="BN32" s="54" t="s">
        <v>4578</v>
      </c>
      <c r="BO32" s="58" t="str">
        <f t="shared" si="0"/>
        <v>境内资产</v>
      </c>
      <c r="BP32" s="58" t="str">
        <f>IF(M32="",VLOOKUP(D32,Sheet4!$A$1:$B$92,2,0),VLOOKUP(Q32,Sheet4!$A$1:$B$92,2,0))</f>
        <v>保险资产管理产品</v>
      </c>
    </row>
    <row r="33" spans="1:68" s="58" customFormat="1" ht="12.75" customHeight="1">
      <c r="A33" s="78" t="s">
        <v>177</v>
      </c>
      <c r="B33" s="59" t="s">
        <v>178</v>
      </c>
      <c r="C33" s="243" t="s">
        <v>124</v>
      </c>
      <c r="D33" s="244" t="s">
        <v>151</v>
      </c>
      <c r="E33" s="63" t="s">
        <v>179</v>
      </c>
      <c r="F33" s="59" t="s">
        <v>180</v>
      </c>
      <c r="G33" s="61">
        <v>2500000</v>
      </c>
      <c r="H33" s="305">
        <v>250000000</v>
      </c>
      <c r="I33" s="305">
        <v>251925000</v>
      </c>
      <c r="J33" s="62">
        <v>9972602.7400000002</v>
      </c>
      <c r="L33" s="63" t="s">
        <v>4489</v>
      </c>
      <c r="M33" s="63" t="s">
        <v>61</v>
      </c>
      <c r="N33" s="69" t="s">
        <v>62</v>
      </c>
      <c r="O33" s="64" t="s">
        <v>63</v>
      </c>
      <c r="P33" s="63" t="s">
        <v>64</v>
      </c>
      <c r="Q33" s="63" t="s">
        <v>65</v>
      </c>
      <c r="R33" s="63">
        <v>1</v>
      </c>
      <c r="S33" s="64" t="s">
        <v>66</v>
      </c>
      <c r="T33" s="62">
        <v>6910659903.0100002</v>
      </c>
      <c r="U33" s="62">
        <v>7339320550.9399996</v>
      </c>
      <c r="AJ33" s="42"/>
      <c r="AY33" s="65">
        <v>2.3698630136986298</v>
      </c>
      <c r="AZ33" s="60" t="s">
        <v>84</v>
      </c>
      <c r="BA33" s="67">
        <v>2.0649999999999999</v>
      </c>
      <c r="BB33" s="63" t="s">
        <v>68</v>
      </c>
      <c r="BN33" s="54" t="s">
        <v>4578</v>
      </c>
      <c r="BO33" s="58" t="str">
        <f t="shared" si="0"/>
        <v>境内资产</v>
      </c>
      <c r="BP33" s="58" t="str">
        <f>IF(M33="",VLOOKUP(D33,Sheet4!$A$1:$B$92,2,0),VLOOKUP(Q33,Sheet4!$A$1:$B$92,2,0))</f>
        <v>保险资产管理产品</v>
      </c>
    </row>
    <row r="34" spans="1:68" s="58" customFormat="1" ht="12.75" customHeight="1">
      <c r="A34" s="78" t="s">
        <v>181</v>
      </c>
      <c r="B34" s="59" t="s">
        <v>182</v>
      </c>
      <c r="C34" s="243" t="s">
        <v>124</v>
      </c>
      <c r="D34" s="244" t="s">
        <v>151</v>
      </c>
      <c r="E34" s="63" t="s">
        <v>183</v>
      </c>
      <c r="F34" s="59" t="s">
        <v>184</v>
      </c>
      <c r="G34" s="61">
        <v>1500000</v>
      </c>
      <c r="H34" s="305">
        <v>150000000</v>
      </c>
      <c r="I34" s="305">
        <v>151860000</v>
      </c>
      <c r="J34" s="62">
        <v>6203835.6200000001</v>
      </c>
      <c r="L34" s="63" t="s">
        <v>4489</v>
      </c>
      <c r="M34" s="63" t="s">
        <v>61</v>
      </c>
      <c r="N34" s="69" t="s">
        <v>62</v>
      </c>
      <c r="O34" s="64" t="s">
        <v>63</v>
      </c>
      <c r="P34" s="63" t="s">
        <v>64</v>
      </c>
      <c r="Q34" s="63" t="s">
        <v>65</v>
      </c>
      <c r="R34" s="63">
        <v>1</v>
      </c>
      <c r="S34" s="64" t="s">
        <v>66</v>
      </c>
      <c r="T34" s="62">
        <v>6910659903.0100002</v>
      </c>
      <c r="U34" s="62">
        <v>7339320550.9399996</v>
      </c>
      <c r="AJ34" s="42"/>
      <c r="AY34" s="65">
        <v>4.3260273972602699</v>
      </c>
      <c r="AZ34" s="60" t="s">
        <v>169</v>
      </c>
      <c r="BA34" s="67">
        <v>1.2039</v>
      </c>
      <c r="BB34" s="63" t="s">
        <v>68</v>
      </c>
      <c r="BN34" s="54" t="s">
        <v>4578</v>
      </c>
      <c r="BO34" s="58" t="str">
        <f t="shared" si="0"/>
        <v>境内资产</v>
      </c>
      <c r="BP34" s="58" t="str">
        <f>IF(M34="",VLOOKUP(D34,Sheet4!$A$1:$B$92,2,0),VLOOKUP(Q34,Sheet4!$A$1:$B$92,2,0))</f>
        <v>保险资产管理产品</v>
      </c>
    </row>
    <row r="35" spans="1:68" s="58" customFormat="1" ht="12.75" customHeight="1">
      <c r="A35" s="78" t="s">
        <v>185</v>
      </c>
      <c r="B35" s="59" t="s">
        <v>186</v>
      </c>
      <c r="C35" s="243" t="s">
        <v>124</v>
      </c>
      <c r="D35" s="244" t="s">
        <v>151</v>
      </c>
      <c r="E35" s="63" t="s">
        <v>187</v>
      </c>
      <c r="F35" s="59" t="s">
        <v>188</v>
      </c>
      <c r="G35" s="61">
        <v>1000000</v>
      </c>
      <c r="H35" s="305">
        <v>100000000</v>
      </c>
      <c r="I35" s="305">
        <v>100890000</v>
      </c>
      <c r="J35" s="62">
        <v>4184931.51</v>
      </c>
      <c r="L35" s="63" t="s">
        <v>4489</v>
      </c>
      <c r="M35" s="63" t="s">
        <v>61</v>
      </c>
      <c r="N35" s="69" t="s">
        <v>62</v>
      </c>
      <c r="O35" s="64" t="s">
        <v>63</v>
      </c>
      <c r="P35" s="63" t="s">
        <v>64</v>
      </c>
      <c r="Q35" s="63" t="s">
        <v>65</v>
      </c>
      <c r="R35" s="63">
        <v>1</v>
      </c>
      <c r="S35" s="64" t="s">
        <v>66</v>
      </c>
      <c r="T35" s="62">
        <v>6910659903.0100002</v>
      </c>
      <c r="U35" s="62">
        <v>7339320550.9399996</v>
      </c>
      <c r="AJ35" s="42"/>
      <c r="AY35" s="65">
        <v>2.3397260273972602</v>
      </c>
      <c r="AZ35" s="60" t="s">
        <v>74</v>
      </c>
      <c r="BA35" s="67">
        <v>2.0379999999999998</v>
      </c>
      <c r="BB35" s="63" t="s">
        <v>68</v>
      </c>
      <c r="BN35" s="54" t="s">
        <v>4578</v>
      </c>
      <c r="BO35" s="58" t="str">
        <f t="shared" si="0"/>
        <v>境内资产</v>
      </c>
      <c r="BP35" s="58" t="str">
        <f>IF(M35="",VLOOKUP(D35,Sheet4!$A$1:$B$92,2,0),VLOOKUP(Q35,Sheet4!$A$1:$B$92,2,0))</f>
        <v>保险资产管理产品</v>
      </c>
    </row>
    <row r="36" spans="1:68" s="58" customFormat="1" ht="12.75" customHeight="1">
      <c r="A36" s="78" t="s">
        <v>189</v>
      </c>
      <c r="B36" s="59" t="s">
        <v>190</v>
      </c>
      <c r="C36" s="243" t="s">
        <v>124</v>
      </c>
      <c r="D36" s="244" t="s">
        <v>151</v>
      </c>
      <c r="E36" s="63" t="s">
        <v>191</v>
      </c>
      <c r="F36" s="59" t="s">
        <v>192</v>
      </c>
      <c r="G36" s="61">
        <v>2400000</v>
      </c>
      <c r="H36" s="305">
        <v>240000000</v>
      </c>
      <c r="I36" s="305">
        <v>238344000</v>
      </c>
      <c r="J36" s="62">
        <v>8679452.0500000007</v>
      </c>
      <c r="L36" s="63" t="s">
        <v>4489</v>
      </c>
      <c r="M36" s="63" t="s">
        <v>61</v>
      </c>
      <c r="N36" s="69" t="s">
        <v>62</v>
      </c>
      <c r="O36" s="64" t="s">
        <v>63</v>
      </c>
      <c r="P36" s="63" t="s">
        <v>64</v>
      </c>
      <c r="Q36" s="63" t="s">
        <v>65</v>
      </c>
      <c r="R36" s="63">
        <v>1</v>
      </c>
      <c r="S36" s="64" t="s">
        <v>66</v>
      </c>
      <c r="T36" s="62">
        <v>6910659903.0100002</v>
      </c>
      <c r="U36" s="62">
        <v>7339320550.9399996</v>
      </c>
      <c r="AJ36" s="42"/>
      <c r="AY36" s="65">
        <v>2.3260273972602699</v>
      </c>
      <c r="AZ36" s="60" t="s">
        <v>84</v>
      </c>
      <c r="BA36" s="67">
        <v>2.0526</v>
      </c>
      <c r="BB36" s="63" t="s">
        <v>68</v>
      </c>
      <c r="BN36" s="54" t="s">
        <v>4578</v>
      </c>
      <c r="BO36" s="58" t="str">
        <f t="shared" si="0"/>
        <v>境内资产</v>
      </c>
      <c r="BP36" s="58" t="str">
        <f>IF(M36="",VLOOKUP(D36,Sheet4!$A$1:$B$92,2,0),VLOOKUP(Q36,Sheet4!$A$1:$B$92,2,0))</f>
        <v>保险资产管理产品</v>
      </c>
    </row>
    <row r="37" spans="1:68" s="58" customFormat="1" ht="12.75" customHeight="1">
      <c r="A37" s="78" t="s">
        <v>193</v>
      </c>
      <c r="B37" s="59" t="s">
        <v>194</v>
      </c>
      <c r="C37" s="243" t="s">
        <v>124</v>
      </c>
      <c r="D37" s="244" t="s">
        <v>151</v>
      </c>
      <c r="E37" s="63" t="s">
        <v>195</v>
      </c>
      <c r="F37" s="59" t="s">
        <v>196</v>
      </c>
      <c r="G37" s="61">
        <v>800000</v>
      </c>
      <c r="H37" s="305">
        <v>80000000</v>
      </c>
      <c r="I37" s="305">
        <v>80672000</v>
      </c>
      <c r="J37" s="62">
        <v>2885917.81</v>
      </c>
      <c r="L37" s="63" t="s">
        <v>4489</v>
      </c>
      <c r="M37" s="63" t="s">
        <v>61</v>
      </c>
      <c r="N37" s="69" t="s">
        <v>62</v>
      </c>
      <c r="O37" s="64" t="s">
        <v>63</v>
      </c>
      <c r="P37" s="63" t="s">
        <v>64</v>
      </c>
      <c r="Q37" s="63" t="s">
        <v>65</v>
      </c>
      <c r="R37" s="63">
        <v>1</v>
      </c>
      <c r="S37" s="64" t="s">
        <v>66</v>
      </c>
      <c r="T37" s="62">
        <v>6910659903.0100002</v>
      </c>
      <c r="U37" s="62">
        <v>7339320550.9399996</v>
      </c>
      <c r="AJ37" s="42"/>
      <c r="AY37" s="65">
        <v>2.3506849315068501</v>
      </c>
      <c r="AZ37" s="60" t="s">
        <v>169</v>
      </c>
      <c r="BA37" s="67">
        <v>2.0825999999999998</v>
      </c>
      <c r="BB37" s="63" t="s">
        <v>68</v>
      </c>
      <c r="BN37" s="54" t="s">
        <v>4578</v>
      </c>
      <c r="BO37" s="58" t="str">
        <f t="shared" si="0"/>
        <v>境内资产</v>
      </c>
      <c r="BP37" s="58" t="str">
        <f>IF(M37="",VLOOKUP(D37,Sheet4!$A$1:$B$92,2,0),VLOOKUP(Q37,Sheet4!$A$1:$B$92,2,0))</f>
        <v>保险资产管理产品</v>
      </c>
    </row>
    <row r="38" spans="1:68" s="58" customFormat="1" ht="12.75" customHeight="1">
      <c r="A38" s="78" t="s">
        <v>197</v>
      </c>
      <c r="B38" s="59" t="s">
        <v>198</v>
      </c>
      <c r="C38" s="243" t="s">
        <v>124</v>
      </c>
      <c r="D38" s="244" t="s">
        <v>151</v>
      </c>
      <c r="E38" s="63" t="s">
        <v>199</v>
      </c>
      <c r="F38" s="59" t="s">
        <v>200</v>
      </c>
      <c r="G38" s="61">
        <v>1600000</v>
      </c>
      <c r="H38" s="305">
        <v>160000000</v>
      </c>
      <c r="I38" s="305">
        <v>160464000</v>
      </c>
      <c r="J38" s="62">
        <v>8376986.2999999998</v>
      </c>
      <c r="L38" s="63" t="s">
        <v>4489</v>
      </c>
      <c r="M38" s="63" t="s">
        <v>61</v>
      </c>
      <c r="N38" s="69" t="s">
        <v>62</v>
      </c>
      <c r="O38" s="64" t="s">
        <v>63</v>
      </c>
      <c r="P38" s="63" t="s">
        <v>64</v>
      </c>
      <c r="Q38" s="63" t="s">
        <v>65</v>
      </c>
      <c r="R38" s="63">
        <v>1</v>
      </c>
      <c r="S38" s="64" t="s">
        <v>66</v>
      </c>
      <c r="T38" s="62">
        <v>6910659903.0100002</v>
      </c>
      <c r="U38" s="62">
        <v>7339320550.9399996</v>
      </c>
      <c r="AJ38" s="42"/>
      <c r="AY38" s="65">
        <v>2.17808219178082</v>
      </c>
      <c r="AZ38" s="60" t="s">
        <v>74</v>
      </c>
      <c r="BA38" s="67">
        <v>1.8801000000000001</v>
      </c>
      <c r="BB38" s="63" t="s">
        <v>68</v>
      </c>
      <c r="BN38" s="54" t="s">
        <v>4578</v>
      </c>
      <c r="BO38" s="58" t="str">
        <f t="shared" si="0"/>
        <v>境内资产</v>
      </c>
      <c r="BP38" s="58" t="str">
        <f>IF(M38="",VLOOKUP(D38,Sheet4!$A$1:$B$92,2,0),VLOOKUP(Q38,Sheet4!$A$1:$B$92,2,0))</f>
        <v>保险资产管理产品</v>
      </c>
    </row>
    <row r="39" spans="1:68" s="58" customFormat="1" ht="12.75" customHeight="1">
      <c r="A39" s="78" t="s">
        <v>201</v>
      </c>
      <c r="B39" s="59" t="s">
        <v>202</v>
      </c>
      <c r="C39" s="243" t="s">
        <v>124</v>
      </c>
      <c r="D39" s="244" t="s">
        <v>151</v>
      </c>
      <c r="E39" s="63" t="s">
        <v>203</v>
      </c>
      <c r="F39" s="59" t="s">
        <v>204</v>
      </c>
      <c r="G39" s="61">
        <v>2100000</v>
      </c>
      <c r="H39" s="305">
        <v>210000000</v>
      </c>
      <c r="I39" s="305">
        <v>211512000</v>
      </c>
      <c r="J39" s="62">
        <v>8739452.0500000007</v>
      </c>
      <c r="L39" s="63" t="s">
        <v>4489</v>
      </c>
      <c r="M39" s="63" t="s">
        <v>61</v>
      </c>
      <c r="N39" s="69" t="s">
        <v>62</v>
      </c>
      <c r="O39" s="64" t="s">
        <v>63</v>
      </c>
      <c r="P39" s="63" t="s">
        <v>64</v>
      </c>
      <c r="Q39" s="63" t="s">
        <v>65</v>
      </c>
      <c r="R39" s="63">
        <v>1</v>
      </c>
      <c r="S39" s="64" t="s">
        <v>66</v>
      </c>
      <c r="T39" s="62">
        <v>6910659903.0100002</v>
      </c>
      <c r="U39" s="62">
        <v>7339320550.9399996</v>
      </c>
      <c r="AJ39" s="42"/>
      <c r="AY39" s="65">
        <v>4.3123287671232902</v>
      </c>
      <c r="AZ39" s="60" t="s">
        <v>74</v>
      </c>
      <c r="BA39" s="67">
        <v>2.0232000000000001</v>
      </c>
      <c r="BB39" s="63" t="s">
        <v>68</v>
      </c>
      <c r="BN39" s="54" t="s">
        <v>4578</v>
      </c>
      <c r="BO39" s="58" t="str">
        <f t="shared" si="0"/>
        <v>境内资产</v>
      </c>
      <c r="BP39" s="58" t="str">
        <f>IF(M39="",VLOOKUP(D39,Sheet4!$A$1:$B$92,2,0),VLOOKUP(Q39,Sheet4!$A$1:$B$92,2,0))</f>
        <v>保险资产管理产品</v>
      </c>
    </row>
    <row r="40" spans="1:68" s="58" customFormat="1" ht="12.75" customHeight="1">
      <c r="A40" s="78" t="s">
        <v>205</v>
      </c>
      <c r="B40" s="59" t="s">
        <v>206</v>
      </c>
      <c r="C40" s="243" t="s">
        <v>124</v>
      </c>
      <c r="D40" s="244" t="s">
        <v>151</v>
      </c>
      <c r="E40" s="63" t="s">
        <v>207</v>
      </c>
      <c r="F40" s="59" t="s">
        <v>208</v>
      </c>
      <c r="G40" s="61">
        <v>1500000</v>
      </c>
      <c r="H40" s="305">
        <v>150000000</v>
      </c>
      <c r="I40" s="305">
        <v>150975000</v>
      </c>
      <c r="J40" s="62">
        <v>6864657.5300000003</v>
      </c>
      <c r="L40" s="63" t="s">
        <v>4489</v>
      </c>
      <c r="M40" s="63" t="s">
        <v>61</v>
      </c>
      <c r="N40" s="69" t="s">
        <v>62</v>
      </c>
      <c r="O40" s="64" t="s">
        <v>63</v>
      </c>
      <c r="P40" s="63" t="s">
        <v>64</v>
      </c>
      <c r="Q40" s="63" t="s">
        <v>65</v>
      </c>
      <c r="R40" s="63">
        <v>1</v>
      </c>
      <c r="S40" s="64" t="s">
        <v>66</v>
      </c>
      <c r="T40" s="62">
        <v>6910659903.0100002</v>
      </c>
      <c r="U40" s="62">
        <v>7339320550.9399996</v>
      </c>
      <c r="AJ40" s="42"/>
      <c r="AY40" s="65">
        <v>4.1945205479452099</v>
      </c>
      <c r="AZ40" s="60" t="s">
        <v>169</v>
      </c>
      <c r="BA40" s="67">
        <v>1.0837000000000001</v>
      </c>
      <c r="BB40" s="63" t="s">
        <v>68</v>
      </c>
      <c r="BN40" s="54" t="s">
        <v>4578</v>
      </c>
      <c r="BO40" s="58" t="str">
        <f t="shared" si="0"/>
        <v>境内资产</v>
      </c>
      <c r="BP40" s="58" t="str">
        <f>IF(M40="",VLOOKUP(D40,Sheet4!$A$1:$B$92,2,0),VLOOKUP(Q40,Sheet4!$A$1:$B$92,2,0))</f>
        <v>保险资产管理产品</v>
      </c>
    </row>
    <row r="41" spans="1:68" s="58" customFormat="1" ht="12.75" customHeight="1">
      <c r="A41" s="78" t="s">
        <v>209</v>
      </c>
      <c r="B41" s="59" t="s">
        <v>210</v>
      </c>
      <c r="C41" s="243" t="s">
        <v>124</v>
      </c>
      <c r="D41" s="244" t="s">
        <v>151</v>
      </c>
      <c r="E41" s="63" t="s">
        <v>211</v>
      </c>
      <c r="F41" s="59" t="s">
        <v>212</v>
      </c>
      <c r="G41" s="61">
        <v>1200000</v>
      </c>
      <c r="H41" s="305">
        <v>120000000</v>
      </c>
      <c r="I41" s="305">
        <v>121056000</v>
      </c>
      <c r="J41" s="62">
        <v>4753972.5999999996</v>
      </c>
      <c r="L41" s="63" t="s">
        <v>4489</v>
      </c>
      <c r="M41" s="63" t="s">
        <v>61</v>
      </c>
      <c r="N41" s="69" t="s">
        <v>62</v>
      </c>
      <c r="O41" s="64" t="s">
        <v>63</v>
      </c>
      <c r="P41" s="63" t="s">
        <v>64</v>
      </c>
      <c r="Q41" s="63" t="s">
        <v>65</v>
      </c>
      <c r="R41" s="63">
        <v>1</v>
      </c>
      <c r="S41" s="64" t="s">
        <v>66</v>
      </c>
      <c r="T41" s="62">
        <v>6910659903.0100002</v>
      </c>
      <c r="U41" s="62">
        <v>7339320550.9399996</v>
      </c>
      <c r="AJ41" s="42"/>
      <c r="AY41" s="65">
        <v>4.3232876712328796</v>
      </c>
      <c r="AZ41" s="60" t="s">
        <v>74</v>
      </c>
      <c r="BA41" s="67">
        <v>2.0436999999999999</v>
      </c>
      <c r="BB41" s="63" t="s">
        <v>68</v>
      </c>
      <c r="BN41" s="54" t="s">
        <v>4578</v>
      </c>
      <c r="BO41" s="58" t="str">
        <f t="shared" si="0"/>
        <v>境内资产</v>
      </c>
      <c r="BP41" s="58" t="str">
        <f>IF(M41="",VLOOKUP(D41,Sheet4!$A$1:$B$92,2,0),VLOOKUP(Q41,Sheet4!$A$1:$B$92,2,0))</f>
        <v>保险资产管理产品</v>
      </c>
    </row>
    <row r="42" spans="1:68" s="58" customFormat="1" ht="12.75" customHeight="1">
      <c r="A42" s="78" t="s">
        <v>213</v>
      </c>
      <c r="B42" s="59" t="s">
        <v>214</v>
      </c>
      <c r="C42" s="243" t="s">
        <v>124</v>
      </c>
      <c r="D42" s="244" t="s">
        <v>151</v>
      </c>
      <c r="E42" s="63" t="s">
        <v>215</v>
      </c>
      <c r="F42" s="59" t="s">
        <v>216</v>
      </c>
      <c r="G42" s="61">
        <v>3000000</v>
      </c>
      <c r="H42" s="305">
        <v>300000000</v>
      </c>
      <c r="I42" s="305">
        <v>304950000</v>
      </c>
      <c r="J42" s="62">
        <v>10804109.59</v>
      </c>
      <c r="L42" s="63" t="s">
        <v>4489</v>
      </c>
      <c r="M42" s="63" t="s">
        <v>61</v>
      </c>
      <c r="N42" s="69" t="s">
        <v>62</v>
      </c>
      <c r="O42" s="64" t="s">
        <v>63</v>
      </c>
      <c r="P42" s="63" t="s">
        <v>64</v>
      </c>
      <c r="Q42" s="63" t="s">
        <v>65</v>
      </c>
      <c r="R42" s="63">
        <v>1</v>
      </c>
      <c r="S42" s="64" t="s">
        <v>66</v>
      </c>
      <c r="T42" s="62">
        <v>6910659903.0100002</v>
      </c>
      <c r="U42" s="62">
        <v>7339320550.9399996</v>
      </c>
      <c r="AJ42" s="42"/>
      <c r="AY42" s="65">
        <v>2.3287671232876699</v>
      </c>
      <c r="AZ42" s="60" t="s">
        <v>84</v>
      </c>
      <c r="BA42" s="67">
        <v>1.226</v>
      </c>
      <c r="BB42" s="63" t="s">
        <v>68</v>
      </c>
      <c r="BN42" s="54" t="s">
        <v>4578</v>
      </c>
      <c r="BO42" s="58" t="str">
        <f t="shared" si="0"/>
        <v>境内资产</v>
      </c>
      <c r="BP42" s="58" t="str">
        <f>IF(M42="",VLOOKUP(D42,Sheet4!$A$1:$B$92,2,0),VLOOKUP(Q42,Sheet4!$A$1:$B$92,2,0))</f>
        <v>保险资产管理产品</v>
      </c>
    </row>
    <row r="43" spans="1:68" s="58" customFormat="1" ht="12.75" customHeight="1">
      <c r="A43" s="78" t="s">
        <v>217</v>
      </c>
      <c r="B43" s="59" t="s">
        <v>218</v>
      </c>
      <c r="C43" s="243" t="s">
        <v>124</v>
      </c>
      <c r="D43" s="244" t="s">
        <v>151</v>
      </c>
      <c r="E43" s="63" t="s">
        <v>219</v>
      </c>
      <c r="F43" s="59" t="s">
        <v>220</v>
      </c>
      <c r="G43" s="61">
        <v>3000000</v>
      </c>
      <c r="H43" s="305">
        <v>300000000</v>
      </c>
      <c r="I43" s="305">
        <v>310410000</v>
      </c>
      <c r="J43" s="62">
        <v>11967123.289999999</v>
      </c>
      <c r="L43" s="63" t="s">
        <v>4489</v>
      </c>
      <c r="M43" s="63" t="s">
        <v>61</v>
      </c>
      <c r="N43" s="69" t="s">
        <v>62</v>
      </c>
      <c r="O43" s="64" t="s">
        <v>63</v>
      </c>
      <c r="P43" s="63" t="s">
        <v>64</v>
      </c>
      <c r="Q43" s="63" t="s">
        <v>65</v>
      </c>
      <c r="R43" s="63">
        <v>1</v>
      </c>
      <c r="S43" s="64" t="s">
        <v>66</v>
      </c>
      <c r="T43" s="62">
        <v>6910659903.0100002</v>
      </c>
      <c r="U43" s="62">
        <v>7339320550.9399996</v>
      </c>
      <c r="AJ43" s="42"/>
      <c r="AY43" s="65">
        <v>2.3698630136986298</v>
      </c>
      <c r="AZ43" s="60" t="s">
        <v>84</v>
      </c>
      <c r="BA43" s="67">
        <v>1.2629999999999999</v>
      </c>
      <c r="BB43" s="63" t="s">
        <v>68</v>
      </c>
      <c r="BN43" s="54" t="s">
        <v>4578</v>
      </c>
      <c r="BO43" s="58" t="str">
        <f t="shared" si="0"/>
        <v>境内资产</v>
      </c>
      <c r="BP43" s="58" t="str">
        <f>IF(M43="",VLOOKUP(D43,Sheet4!$A$1:$B$92,2,0),VLOOKUP(Q43,Sheet4!$A$1:$B$92,2,0))</f>
        <v>保险资产管理产品</v>
      </c>
    </row>
    <row r="44" spans="1:68" s="58" customFormat="1" ht="12.75" customHeight="1">
      <c r="A44" s="143" t="s">
        <v>887</v>
      </c>
      <c r="B44" s="143" t="s">
        <v>887</v>
      </c>
      <c r="C44" s="247" t="s">
        <v>222</v>
      </c>
      <c r="D44" s="244" t="s">
        <v>221</v>
      </c>
      <c r="E44" s="63"/>
      <c r="F44" s="70" t="s">
        <v>223</v>
      </c>
      <c r="G44" s="54"/>
      <c r="H44" s="305">
        <v>52728.6</v>
      </c>
      <c r="I44" s="305">
        <v>52728.6</v>
      </c>
      <c r="J44" s="62">
        <v>560.79999999999995</v>
      </c>
      <c r="L44" s="63" t="s">
        <v>4489</v>
      </c>
      <c r="M44" s="63" t="s">
        <v>61</v>
      </c>
      <c r="N44" s="69" t="s">
        <v>62</v>
      </c>
      <c r="O44" s="64" t="s">
        <v>63</v>
      </c>
      <c r="P44" s="63" t="s">
        <v>64</v>
      </c>
      <c r="Q44" s="63" t="s">
        <v>65</v>
      </c>
      <c r="R44" s="63">
        <v>1</v>
      </c>
      <c r="S44" s="64" t="s">
        <v>66</v>
      </c>
      <c r="T44" s="62">
        <v>6910659903.0100002</v>
      </c>
      <c r="U44" s="62">
        <v>7339320550.9399996</v>
      </c>
      <c r="AJ44" s="42"/>
      <c r="AV44" s="71">
        <v>2.0004962920148099E+17</v>
      </c>
      <c r="AY44" s="67"/>
      <c r="AZ44" s="63"/>
      <c r="BA44" s="67"/>
      <c r="BB44" s="63"/>
      <c r="BN44" s="54" t="s">
        <v>4578</v>
      </c>
      <c r="BO44" s="58" t="str">
        <f t="shared" si="0"/>
        <v>境内资产</v>
      </c>
      <c r="BP44" s="58" t="str">
        <f>IF(M44="",VLOOKUP(D44,Sheet4!$A$1:$B$92,2,0),VLOOKUP(Q44,Sheet4!$A$1:$B$92,2,0))</f>
        <v>保险资产管理产品</v>
      </c>
    </row>
    <row r="45" spans="1:68" s="58" customFormat="1" ht="12.75" customHeight="1">
      <c r="A45" s="136" t="s">
        <v>224</v>
      </c>
      <c r="B45" s="136" t="s">
        <v>224</v>
      </c>
      <c r="C45" s="247" t="s">
        <v>222</v>
      </c>
      <c r="D45" s="244" t="s">
        <v>224</v>
      </c>
      <c r="E45" s="63"/>
      <c r="F45" s="59" t="s">
        <v>5354</v>
      </c>
      <c r="G45" s="54"/>
      <c r="H45" s="305">
        <v>296446.65000000002</v>
      </c>
      <c r="I45" s="305">
        <v>296446.65000000002</v>
      </c>
      <c r="J45" s="62">
        <v>565.54</v>
      </c>
      <c r="L45" s="63" t="s">
        <v>4489</v>
      </c>
      <c r="M45" s="63" t="s">
        <v>61</v>
      </c>
      <c r="N45" s="69" t="s">
        <v>62</v>
      </c>
      <c r="O45" s="64" t="s">
        <v>63</v>
      </c>
      <c r="P45" s="63" t="s">
        <v>64</v>
      </c>
      <c r="Q45" s="63" t="s">
        <v>65</v>
      </c>
      <c r="R45" s="63">
        <v>1</v>
      </c>
      <c r="S45" s="64" t="s">
        <v>66</v>
      </c>
      <c r="T45" s="62">
        <v>6910659903.0100002</v>
      </c>
      <c r="U45" s="62">
        <v>7339320550.9399996</v>
      </c>
      <c r="AJ45" s="42"/>
      <c r="AV45" s="71"/>
      <c r="AY45" s="67"/>
      <c r="AZ45" s="63"/>
      <c r="BA45" s="67"/>
      <c r="BB45" s="63"/>
      <c r="BN45" s="54" t="s">
        <v>4578</v>
      </c>
      <c r="BO45" s="58" t="str">
        <f t="shared" si="0"/>
        <v>境内资产</v>
      </c>
      <c r="BP45" s="58" t="str">
        <f>IF(M45="",VLOOKUP(D45,Sheet4!$A$1:$B$92,2,0),VLOOKUP(Q45,Sheet4!$A$1:$B$92,2,0))</f>
        <v>保险资产管理产品</v>
      </c>
    </row>
    <row r="46" spans="1:68" s="58" customFormat="1" ht="12.75" customHeight="1">
      <c r="A46" s="64" t="s">
        <v>225</v>
      </c>
      <c r="B46" s="59" t="s">
        <v>226</v>
      </c>
      <c r="C46" s="245" t="s">
        <v>71</v>
      </c>
      <c r="D46" s="246" t="s">
        <v>72</v>
      </c>
      <c r="E46" s="54" t="s">
        <v>227</v>
      </c>
      <c r="F46" s="59" t="s">
        <v>345</v>
      </c>
      <c r="G46" s="73">
        <v>100000</v>
      </c>
      <c r="H46" s="306">
        <v>10000000</v>
      </c>
      <c r="I46" s="306">
        <v>10389000</v>
      </c>
      <c r="J46" s="74">
        <v>23893.15</v>
      </c>
      <c r="L46" s="63" t="s">
        <v>4487</v>
      </c>
      <c r="M46" s="63" t="s">
        <v>228</v>
      </c>
      <c r="N46" s="54" t="s">
        <v>229</v>
      </c>
      <c r="O46" s="64" t="s">
        <v>230</v>
      </c>
      <c r="P46" s="63" t="s">
        <v>64</v>
      </c>
      <c r="Q46" s="63" t="s">
        <v>65</v>
      </c>
      <c r="R46" s="63">
        <v>1</v>
      </c>
      <c r="S46" s="64" t="s">
        <v>231</v>
      </c>
      <c r="T46" s="62">
        <v>1962283977.3800001</v>
      </c>
      <c r="U46" s="62">
        <v>2096133228.3099999</v>
      </c>
      <c r="AJ46" s="42"/>
      <c r="AV46" s="54"/>
      <c r="AW46" s="54"/>
      <c r="AX46" s="54"/>
      <c r="AY46" s="65">
        <v>5.9369863013698598</v>
      </c>
      <c r="AZ46" s="63" t="s">
        <v>74</v>
      </c>
      <c r="BA46" s="65">
        <v>3.4946999999999999</v>
      </c>
      <c r="BB46" s="63" t="s">
        <v>68</v>
      </c>
      <c r="BN46" s="54" t="s">
        <v>4578</v>
      </c>
      <c r="BO46" s="58" t="str">
        <f t="shared" si="0"/>
        <v>境内资产</v>
      </c>
      <c r="BP46" s="58" t="str">
        <f>IF(M46="",VLOOKUP(D46,Sheet4!$A$1:$B$92,2,0),VLOOKUP(Q46,Sheet4!$A$1:$B$92,2,0))</f>
        <v>保险资产管理产品</v>
      </c>
    </row>
    <row r="47" spans="1:68" s="58" customFormat="1" ht="12.75" customHeight="1">
      <c r="A47" s="64" t="s">
        <v>232</v>
      </c>
      <c r="B47" s="59" t="s">
        <v>4253</v>
      </c>
      <c r="C47" s="245" t="s">
        <v>71</v>
      </c>
      <c r="D47" s="246" t="s">
        <v>72</v>
      </c>
      <c r="E47" s="54" t="s">
        <v>4343</v>
      </c>
      <c r="F47" s="59" t="s">
        <v>442</v>
      </c>
      <c r="G47" s="73">
        <v>1500000</v>
      </c>
      <c r="H47" s="306">
        <v>150000000</v>
      </c>
      <c r="I47" s="306">
        <v>152565000</v>
      </c>
      <c r="J47" s="74">
        <v>207123.29</v>
      </c>
      <c r="L47" s="63" t="s">
        <v>4487</v>
      </c>
      <c r="M47" s="63" t="s">
        <v>228</v>
      </c>
      <c r="N47" s="54" t="s">
        <v>229</v>
      </c>
      <c r="O47" s="64" t="s">
        <v>230</v>
      </c>
      <c r="P47" s="63" t="s">
        <v>64</v>
      </c>
      <c r="Q47" s="63" t="s">
        <v>65</v>
      </c>
      <c r="R47" s="63">
        <v>1</v>
      </c>
      <c r="S47" s="64" t="s">
        <v>231</v>
      </c>
      <c r="T47" s="62">
        <v>1962283977.3800001</v>
      </c>
      <c r="U47" s="62">
        <v>2096133228.3099999</v>
      </c>
      <c r="AJ47" s="42"/>
      <c r="AV47" s="63"/>
      <c r="AW47" s="63"/>
      <c r="AX47" s="63"/>
      <c r="AY47" s="65">
        <v>3.9616438356164401</v>
      </c>
      <c r="AZ47" s="63" t="s">
        <v>84</v>
      </c>
      <c r="BA47" s="65">
        <v>0.92310000000000003</v>
      </c>
      <c r="BB47" s="63" t="s">
        <v>68</v>
      </c>
      <c r="BN47" s="54" t="s">
        <v>4578</v>
      </c>
      <c r="BO47" s="58" t="str">
        <f t="shared" si="0"/>
        <v>境内资产</v>
      </c>
      <c r="BP47" s="58" t="str">
        <f>IF(M47="",VLOOKUP(D47,Sheet4!$A$1:$B$92,2,0),VLOOKUP(Q47,Sheet4!$A$1:$B$92,2,0))</f>
        <v>保险资产管理产品</v>
      </c>
    </row>
    <row r="48" spans="1:68" s="58" customFormat="1" ht="12.75" customHeight="1">
      <c r="A48" s="64" t="s">
        <v>233</v>
      </c>
      <c r="B48" s="59" t="s">
        <v>4254</v>
      </c>
      <c r="C48" s="248" t="s">
        <v>124</v>
      </c>
      <c r="D48" s="249" t="s">
        <v>151</v>
      </c>
      <c r="E48" s="54" t="s">
        <v>4344</v>
      </c>
      <c r="F48" s="59" t="s">
        <v>4472</v>
      </c>
      <c r="G48" s="73">
        <v>600000</v>
      </c>
      <c r="H48" s="306">
        <v>60000000</v>
      </c>
      <c r="I48" s="306">
        <v>61962000</v>
      </c>
      <c r="J48" s="74">
        <v>49315.07</v>
      </c>
      <c r="L48" s="63" t="s">
        <v>4487</v>
      </c>
      <c r="M48" s="63" t="s">
        <v>228</v>
      </c>
      <c r="N48" s="54" t="s">
        <v>229</v>
      </c>
      <c r="O48" s="64" t="s">
        <v>230</v>
      </c>
      <c r="P48" s="63" t="s">
        <v>64</v>
      </c>
      <c r="Q48" s="63" t="s">
        <v>65</v>
      </c>
      <c r="R48" s="63">
        <v>1</v>
      </c>
      <c r="S48" s="64" t="s">
        <v>231</v>
      </c>
      <c r="T48" s="62">
        <v>1962283977.3800001</v>
      </c>
      <c r="U48" s="62">
        <v>2096133228.3099999</v>
      </c>
      <c r="AJ48" s="42"/>
      <c r="AV48" s="63"/>
      <c r="AW48" s="63"/>
      <c r="AX48" s="63"/>
      <c r="AY48" s="65">
        <v>1.9671232876712299</v>
      </c>
      <c r="AZ48" s="63" t="s">
        <v>84</v>
      </c>
      <c r="BA48" s="65">
        <v>1.8595999999999999</v>
      </c>
      <c r="BB48" s="63" t="s">
        <v>68</v>
      </c>
      <c r="BN48" s="54" t="s">
        <v>4578</v>
      </c>
      <c r="BO48" s="58" t="str">
        <f t="shared" si="0"/>
        <v>境内资产</v>
      </c>
      <c r="BP48" s="58" t="str">
        <f>IF(M48="",VLOOKUP(D48,Sheet4!$A$1:$B$92,2,0),VLOOKUP(Q48,Sheet4!$A$1:$B$92,2,0))</f>
        <v>保险资产管理产品</v>
      </c>
    </row>
    <row r="49" spans="1:68" s="58" customFormat="1" ht="12.75" customHeight="1">
      <c r="A49" s="64" t="s">
        <v>234</v>
      </c>
      <c r="B49" s="59" t="s">
        <v>4255</v>
      </c>
      <c r="C49" s="248" t="s">
        <v>124</v>
      </c>
      <c r="D49" s="249" t="s">
        <v>151</v>
      </c>
      <c r="E49" s="54" t="s">
        <v>4345</v>
      </c>
      <c r="F49" s="59" t="s">
        <v>613</v>
      </c>
      <c r="G49" s="73">
        <v>1500000</v>
      </c>
      <c r="H49" s="306">
        <v>150000000</v>
      </c>
      <c r="I49" s="306">
        <v>152820000</v>
      </c>
      <c r="J49" s="74">
        <v>7732150.6799999997</v>
      </c>
      <c r="L49" s="63" t="s">
        <v>4487</v>
      </c>
      <c r="M49" s="63" t="s">
        <v>228</v>
      </c>
      <c r="N49" s="54" t="s">
        <v>229</v>
      </c>
      <c r="O49" s="64" t="s">
        <v>230</v>
      </c>
      <c r="P49" s="63" t="s">
        <v>64</v>
      </c>
      <c r="Q49" s="63" t="s">
        <v>65</v>
      </c>
      <c r="R49" s="63">
        <v>1</v>
      </c>
      <c r="S49" s="64" t="s">
        <v>231</v>
      </c>
      <c r="T49" s="62">
        <v>1962283977.3800001</v>
      </c>
      <c r="U49" s="62">
        <v>2096133228.3099999</v>
      </c>
      <c r="AJ49" s="42"/>
      <c r="AV49" s="63"/>
      <c r="AW49" s="63"/>
      <c r="AX49" s="63"/>
      <c r="AY49" s="65">
        <v>4.0164383561643797</v>
      </c>
      <c r="AZ49" s="63" t="s">
        <v>84</v>
      </c>
      <c r="BA49" s="65">
        <v>1.7917000000000001</v>
      </c>
      <c r="BB49" s="63" t="s">
        <v>68</v>
      </c>
      <c r="BN49" s="54" t="s">
        <v>4578</v>
      </c>
      <c r="BO49" s="58" t="str">
        <f t="shared" si="0"/>
        <v>境内资产</v>
      </c>
      <c r="BP49" s="58" t="str">
        <f>IF(M49="",VLOOKUP(D49,Sheet4!$A$1:$B$92,2,0),VLOOKUP(Q49,Sheet4!$A$1:$B$92,2,0))</f>
        <v>保险资产管理产品</v>
      </c>
    </row>
    <row r="50" spans="1:68" s="58" customFormat="1" ht="12.75" customHeight="1">
      <c r="A50" s="64" t="s">
        <v>235</v>
      </c>
      <c r="B50" s="59" t="s">
        <v>4256</v>
      </c>
      <c r="C50" s="248" t="s">
        <v>124</v>
      </c>
      <c r="D50" s="249" t="s">
        <v>151</v>
      </c>
      <c r="E50" s="54" t="s">
        <v>4346</v>
      </c>
      <c r="F50" s="59" t="s">
        <v>4473</v>
      </c>
      <c r="G50" s="73">
        <v>2600000</v>
      </c>
      <c r="H50" s="306">
        <v>260000000</v>
      </c>
      <c r="I50" s="306">
        <v>267072000</v>
      </c>
      <c r="J50" s="74">
        <v>12073972.6</v>
      </c>
      <c r="L50" s="63" t="s">
        <v>4487</v>
      </c>
      <c r="M50" s="63" t="s">
        <v>228</v>
      </c>
      <c r="N50" s="54" t="s">
        <v>229</v>
      </c>
      <c r="O50" s="64" t="s">
        <v>230</v>
      </c>
      <c r="P50" s="63" t="s">
        <v>64</v>
      </c>
      <c r="Q50" s="63" t="s">
        <v>65</v>
      </c>
      <c r="R50" s="63">
        <v>1</v>
      </c>
      <c r="S50" s="64" t="s">
        <v>231</v>
      </c>
      <c r="T50" s="62">
        <v>1962283977.3800001</v>
      </c>
      <c r="U50" s="62">
        <v>2096133228.3099999</v>
      </c>
      <c r="AJ50" s="42"/>
      <c r="AV50" s="63"/>
      <c r="AW50" s="63"/>
      <c r="AX50" s="63"/>
      <c r="AY50" s="65">
        <v>2.0547945205479499</v>
      </c>
      <c r="AZ50" s="63" t="s">
        <v>84</v>
      </c>
      <c r="BA50" s="65">
        <v>1.8504</v>
      </c>
      <c r="BB50" s="63" t="s">
        <v>68</v>
      </c>
      <c r="BN50" s="54" t="s">
        <v>4578</v>
      </c>
      <c r="BO50" s="58" t="str">
        <f t="shared" si="0"/>
        <v>境内资产</v>
      </c>
      <c r="BP50" s="58" t="str">
        <f>IF(M50="",VLOOKUP(D50,Sheet4!$A$1:$B$92,2,0),VLOOKUP(Q50,Sheet4!$A$1:$B$92,2,0))</f>
        <v>保险资产管理产品</v>
      </c>
    </row>
    <row r="51" spans="1:68" s="58" customFormat="1" ht="12.75" customHeight="1">
      <c r="A51" s="64" t="s">
        <v>236</v>
      </c>
      <c r="B51" s="59" t="s">
        <v>4257</v>
      </c>
      <c r="C51" s="248" t="s">
        <v>124</v>
      </c>
      <c r="D51" s="249" t="s">
        <v>151</v>
      </c>
      <c r="E51" s="54" t="s">
        <v>4347</v>
      </c>
      <c r="F51" s="59" t="s">
        <v>4474</v>
      </c>
      <c r="G51" s="73">
        <v>1200000</v>
      </c>
      <c r="H51" s="306">
        <v>120000000</v>
      </c>
      <c r="I51" s="306">
        <v>121596000</v>
      </c>
      <c r="J51" s="74">
        <v>6796273.9699999997</v>
      </c>
      <c r="L51" s="63" t="s">
        <v>4487</v>
      </c>
      <c r="M51" s="63" t="s">
        <v>228</v>
      </c>
      <c r="N51" s="54" t="s">
        <v>229</v>
      </c>
      <c r="O51" s="64" t="s">
        <v>230</v>
      </c>
      <c r="P51" s="63" t="s">
        <v>64</v>
      </c>
      <c r="Q51" s="63" t="s">
        <v>65</v>
      </c>
      <c r="R51" s="63">
        <v>1</v>
      </c>
      <c r="S51" s="64" t="s">
        <v>231</v>
      </c>
      <c r="T51" s="62">
        <v>1962283977.3800001</v>
      </c>
      <c r="U51" s="62">
        <v>2096133228.3099999</v>
      </c>
      <c r="AJ51" s="42"/>
      <c r="AV51" s="63"/>
      <c r="AW51" s="63"/>
      <c r="AX51" s="63"/>
      <c r="AY51" s="65">
        <v>2.0986301369863001</v>
      </c>
      <c r="AZ51" s="63" t="s">
        <v>169</v>
      </c>
      <c r="BA51" s="65">
        <v>1.8198000000000001</v>
      </c>
      <c r="BB51" s="63" t="s">
        <v>68</v>
      </c>
      <c r="BN51" s="54" t="s">
        <v>4578</v>
      </c>
      <c r="BO51" s="58" t="str">
        <f t="shared" si="0"/>
        <v>境内资产</v>
      </c>
      <c r="BP51" s="58" t="str">
        <f>IF(M51="",VLOOKUP(D51,Sheet4!$A$1:$B$92,2,0),VLOOKUP(Q51,Sheet4!$A$1:$B$92,2,0))</f>
        <v>保险资产管理产品</v>
      </c>
    </row>
    <row r="52" spans="1:68" s="58" customFormat="1" ht="12.75" customHeight="1">
      <c r="A52" s="64" t="s">
        <v>237</v>
      </c>
      <c r="B52" s="59" t="s">
        <v>4258</v>
      </c>
      <c r="C52" s="248" t="s">
        <v>124</v>
      </c>
      <c r="D52" s="249" t="s">
        <v>151</v>
      </c>
      <c r="E52" s="54" t="s">
        <v>4348</v>
      </c>
      <c r="F52" s="59" t="s">
        <v>4475</v>
      </c>
      <c r="G52" s="73">
        <v>1500000</v>
      </c>
      <c r="H52" s="306">
        <v>150000000</v>
      </c>
      <c r="I52" s="306">
        <v>156855000</v>
      </c>
      <c r="J52" s="74">
        <v>7686164.3799999999</v>
      </c>
      <c r="L52" s="63" t="s">
        <v>4487</v>
      </c>
      <c r="M52" s="63" t="s">
        <v>228</v>
      </c>
      <c r="N52" s="54" t="s">
        <v>229</v>
      </c>
      <c r="O52" s="64" t="s">
        <v>230</v>
      </c>
      <c r="P52" s="63" t="s">
        <v>64</v>
      </c>
      <c r="Q52" s="63" t="s">
        <v>65</v>
      </c>
      <c r="R52" s="63">
        <v>1</v>
      </c>
      <c r="S52" s="64" t="s">
        <v>231</v>
      </c>
      <c r="T52" s="62">
        <v>1962283977.3800001</v>
      </c>
      <c r="U52" s="62">
        <v>2096133228.3099999</v>
      </c>
      <c r="AJ52" s="42"/>
      <c r="AV52" s="63"/>
      <c r="AW52" s="63"/>
      <c r="AX52" s="63"/>
      <c r="AY52" s="65">
        <v>4.1150684931506802</v>
      </c>
      <c r="AZ52" s="63" t="s">
        <v>169</v>
      </c>
      <c r="BA52" s="65">
        <v>1.8877999999999999</v>
      </c>
      <c r="BB52" s="63" t="s">
        <v>68</v>
      </c>
      <c r="BN52" s="54" t="s">
        <v>4578</v>
      </c>
      <c r="BO52" s="58" t="str">
        <f t="shared" si="0"/>
        <v>境内资产</v>
      </c>
      <c r="BP52" s="58" t="str">
        <f>IF(M52="",VLOOKUP(D52,Sheet4!$A$1:$B$92,2,0),VLOOKUP(Q52,Sheet4!$A$1:$B$92,2,0))</f>
        <v>保险资产管理产品</v>
      </c>
    </row>
    <row r="53" spans="1:68" s="58" customFormat="1" ht="12.75" customHeight="1">
      <c r="A53" s="64" t="s">
        <v>238</v>
      </c>
      <c r="B53" s="59" t="s">
        <v>4259</v>
      </c>
      <c r="C53" s="248" t="s">
        <v>124</v>
      </c>
      <c r="D53" s="249" t="s">
        <v>151</v>
      </c>
      <c r="E53" s="54" t="s">
        <v>4349</v>
      </c>
      <c r="F53" s="59" t="s">
        <v>644</v>
      </c>
      <c r="G53" s="73">
        <v>1800000</v>
      </c>
      <c r="H53" s="306">
        <v>180000000</v>
      </c>
      <c r="I53" s="306">
        <v>182286000</v>
      </c>
      <c r="J53" s="74">
        <v>8383956.1600000001</v>
      </c>
      <c r="L53" s="63" t="s">
        <v>4487</v>
      </c>
      <c r="M53" s="63" t="s">
        <v>228</v>
      </c>
      <c r="N53" s="54" t="s">
        <v>229</v>
      </c>
      <c r="O53" s="64" t="s">
        <v>230</v>
      </c>
      <c r="P53" s="63" t="s">
        <v>64</v>
      </c>
      <c r="Q53" s="63" t="s">
        <v>65</v>
      </c>
      <c r="R53" s="63">
        <v>1</v>
      </c>
      <c r="S53" s="64" t="s">
        <v>231</v>
      </c>
      <c r="T53" s="62">
        <v>1962283977.3800001</v>
      </c>
      <c r="U53" s="62">
        <v>2096133228.3099999</v>
      </c>
      <c r="AJ53" s="42"/>
      <c r="AV53" s="63"/>
      <c r="AW53" s="63"/>
      <c r="AX53" s="63"/>
      <c r="AY53" s="65">
        <v>2.1178082191780798</v>
      </c>
      <c r="AZ53" s="63" t="s">
        <v>169</v>
      </c>
      <c r="BA53" s="65">
        <v>1.0245</v>
      </c>
      <c r="BB53" s="63" t="s">
        <v>68</v>
      </c>
      <c r="BN53" s="54" t="s">
        <v>4578</v>
      </c>
      <c r="BO53" s="58" t="str">
        <f t="shared" si="0"/>
        <v>境内资产</v>
      </c>
      <c r="BP53" s="58" t="str">
        <f>IF(M53="",VLOOKUP(D53,Sheet4!$A$1:$B$92,2,0),VLOOKUP(Q53,Sheet4!$A$1:$B$92,2,0))</f>
        <v>保险资产管理产品</v>
      </c>
    </row>
    <row r="54" spans="1:68" s="58" customFormat="1" ht="12.75" customHeight="1">
      <c r="A54" s="64" t="s">
        <v>239</v>
      </c>
      <c r="B54" s="59" t="s">
        <v>4260</v>
      </c>
      <c r="C54" s="248" t="s">
        <v>124</v>
      </c>
      <c r="D54" s="249" t="s">
        <v>151</v>
      </c>
      <c r="E54" s="54" t="s">
        <v>4350</v>
      </c>
      <c r="F54" s="59" t="s">
        <v>4476</v>
      </c>
      <c r="G54" s="73">
        <v>1000000</v>
      </c>
      <c r="H54" s="306">
        <v>100000000</v>
      </c>
      <c r="I54" s="306">
        <v>103030000</v>
      </c>
      <c r="J54" s="74">
        <v>4315068.49</v>
      </c>
      <c r="L54" s="63" t="s">
        <v>4487</v>
      </c>
      <c r="M54" s="63" t="s">
        <v>228</v>
      </c>
      <c r="N54" s="54" t="s">
        <v>229</v>
      </c>
      <c r="O54" s="64" t="s">
        <v>230</v>
      </c>
      <c r="P54" s="63" t="s">
        <v>64</v>
      </c>
      <c r="Q54" s="63" t="s">
        <v>65</v>
      </c>
      <c r="R54" s="63">
        <v>1</v>
      </c>
      <c r="S54" s="64" t="s">
        <v>231</v>
      </c>
      <c r="T54" s="62">
        <v>1962283977.3800001</v>
      </c>
      <c r="U54" s="62">
        <v>2096133228.3099999</v>
      </c>
      <c r="AJ54" s="42"/>
      <c r="AV54" s="63"/>
      <c r="AW54" s="63"/>
      <c r="AX54" s="63"/>
      <c r="AY54" s="65">
        <v>4.1205479452054803</v>
      </c>
      <c r="AZ54" s="63" t="s">
        <v>84</v>
      </c>
      <c r="BA54" s="65">
        <v>3.5287999999999999</v>
      </c>
      <c r="BB54" s="63" t="s">
        <v>68</v>
      </c>
      <c r="BN54" s="54" t="s">
        <v>4578</v>
      </c>
      <c r="BO54" s="58" t="str">
        <f t="shared" si="0"/>
        <v>境内资产</v>
      </c>
      <c r="BP54" s="58" t="str">
        <f>IF(M54="",VLOOKUP(D54,Sheet4!$A$1:$B$92,2,0),VLOOKUP(Q54,Sheet4!$A$1:$B$92,2,0))</f>
        <v>保险资产管理产品</v>
      </c>
    </row>
    <row r="55" spans="1:68" s="58" customFormat="1" ht="12.75" customHeight="1">
      <c r="A55" s="64" t="s">
        <v>240</v>
      </c>
      <c r="B55" s="59" t="s">
        <v>4261</v>
      </c>
      <c r="C55" s="248" t="s">
        <v>124</v>
      </c>
      <c r="D55" s="249" t="s">
        <v>151</v>
      </c>
      <c r="E55" s="54" t="s">
        <v>4351</v>
      </c>
      <c r="F55" s="59" t="s">
        <v>609</v>
      </c>
      <c r="G55" s="73">
        <v>1500000</v>
      </c>
      <c r="H55" s="306">
        <v>150000000</v>
      </c>
      <c r="I55" s="306">
        <v>153705000</v>
      </c>
      <c r="J55" s="74">
        <v>8227397.2599999998</v>
      </c>
      <c r="L55" s="63" t="s">
        <v>4487</v>
      </c>
      <c r="M55" s="63" t="s">
        <v>228</v>
      </c>
      <c r="N55" s="54" t="s">
        <v>229</v>
      </c>
      <c r="O55" s="64" t="s">
        <v>230</v>
      </c>
      <c r="P55" s="63" t="s">
        <v>64</v>
      </c>
      <c r="Q55" s="63" t="s">
        <v>65</v>
      </c>
      <c r="R55" s="63">
        <v>1</v>
      </c>
      <c r="S55" s="64" t="s">
        <v>231</v>
      </c>
      <c r="T55" s="62">
        <v>1962283977.3800001</v>
      </c>
      <c r="U55" s="62">
        <v>2096133228.3099999</v>
      </c>
      <c r="AJ55" s="42"/>
      <c r="AV55" s="63"/>
      <c r="AW55" s="63"/>
      <c r="AX55" s="63"/>
      <c r="AY55" s="65">
        <v>2.13972602739726</v>
      </c>
      <c r="AZ55" s="63" t="s">
        <v>169</v>
      </c>
      <c r="BA55" s="65">
        <v>1.0376000000000001</v>
      </c>
      <c r="BB55" s="63" t="s">
        <v>68</v>
      </c>
      <c r="BN55" s="54" t="s">
        <v>4578</v>
      </c>
      <c r="BO55" s="58" t="str">
        <f t="shared" si="0"/>
        <v>境内资产</v>
      </c>
      <c r="BP55" s="58" t="str">
        <f>IF(M55="",VLOOKUP(D55,Sheet4!$A$1:$B$92,2,0),VLOOKUP(Q55,Sheet4!$A$1:$B$92,2,0))</f>
        <v>保险资产管理产品</v>
      </c>
    </row>
    <row r="56" spans="1:68" s="58" customFormat="1" ht="12.75" customHeight="1">
      <c r="A56" s="64" t="s">
        <v>241</v>
      </c>
      <c r="B56" s="59" t="s">
        <v>4262</v>
      </c>
      <c r="C56" s="248" t="s">
        <v>124</v>
      </c>
      <c r="D56" s="249" t="s">
        <v>151</v>
      </c>
      <c r="E56" s="54" t="s">
        <v>4352</v>
      </c>
      <c r="F56" s="59" t="s">
        <v>4477</v>
      </c>
      <c r="G56" s="73">
        <v>3300000</v>
      </c>
      <c r="H56" s="306">
        <v>330000000</v>
      </c>
      <c r="I56" s="306">
        <v>335313000</v>
      </c>
      <c r="J56" s="74">
        <v>17452931.510000002</v>
      </c>
      <c r="L56" s="63" t="s">
        <v>4487</v>
      </c>
      <c r="M56" s="63" t="s">
        <v>228</v>
      </c>
      <c r="N56" s="54" t="s">
        <v>229</v>
      </c>
      <c r="O56" s="64" t="s">
        <v>230</v>
      </c>
      <c r="P56" s="63" t="s">
        <v>64</v>
      </c>
      <c r="Q56" s="63" t="s">
        <v>65</v>
      </c>
      <c r="R56" s="63">
        <v>1</v>
      </c>
      <c r="S56" s="64" t="s">
        <v>231</v>
      </c>
      <c r="T56" s="62">
        <v>1962283977.3800001</v>
      </c>
      <c r="U56" s="62">
        <v>2096133228.3099999</v>
      </c>
      <c r="AJ56" s="42"/>
      <c r="AV56" s="63"/>
      <c r="AW56" s="63"/>
      <c r="AX56" s="63"/>
      <c r="AY56" s="65">
        <v>2.1506849315068499</v>
      </c>
      <c r="AZ56" s="63" t="s">
        <v>84</v>
      </c>
      <c r="BA56" s="65">
        <v>1.8736999999999999</v>
      </c>
      <c r="BB56" s="63" t="s">
        <v>68</v>
      </c>
      <c r="BN56" s="54" t="s">
        <v>4578</v>
      </c>
      <c r="BO56" s="58" t="str">
        <f t="shared" si="0"/>
        <v>境内资产</v>
      </c>
      <c r="BP56" s="58" t="str">
        <f>IF(M56="",VLOOKUP(D56,Sheet4!$A$1:$B$92,2,0),VLOOKUP(Q56,Sheet4!$A$1:$B$92,2,0))</f>
        <v>保险资产管理产品</v>
      </c>
    </row>
    <row r="57" spans="1:68" s="58" customFormat="1" ht="12.75" customHeight="1">
      <c r="A57" s="64" t="s">
        <v>242</v>
      </c>
      <c r="B57" s="59" t="s">
        <v>4263</v>
      </c>
      <c r="C57" s="248" t="s">
        <v>124</v>
      </c>
      <c r="D57" s="249" t="s">
        <v>151</v>
      </c>
      <c r="E57" s="54" t="s">
        <v>4353</v>
      </c>
      <c r="F57" s="59" t="s">
        <v>4478</v>
      </c>
      <c r="G57" s="73">
        <v>1500000</v>
      </c>
      <c r="H57" s="306">
        <v>150000000</v>
      </c>
      <c r="I57" s="306">
        <v>151680000</v>
      </c>
      <c r="J57" s="74">
        <v>8120547.9500000002</v>
      </c>
      <c r="L57" s="63" t="s">
        <v>4487</v>
      </c>
      <c r="M57" s="63" t="s">
        <v>228</v>
      </c>
      <c r="N57" s="54" t="s">
        <v>229</v>
      </c>
      <c r="O57" s="64" t="s">
        <v>230</v>
      </c>
      <c r="P57" s="63" t="s">
        <v>64</v>
      </c>
      <c r="Q57" s="63" t="s">
        <v>65</v>
      </c>
      <c r="R57" s="63">
        <v>1</v>
      </c>
      <c r="S57" s="64" t="s">
        <v>231</v>
      </c>
      <c r="T57" s="62">
        <v>1962283977.3800001</v>
      </c>
      <c r="U57" s="62">
        <v>2096133228.3099999</v>
      </c>
      <c r="AJ57" s="42"/>
      <c r="AV57" s="63"/>
      <c r="AW57" s="63"/>
      <c r="AX57" s="63"/>
      <c r="AY57" s="65">
        <v>4.1506849315068504</v>
      </c>
      <c r="AZ57" s="63" t="s">
        <v>74</v>
      </c>
      <c r="BA57" s="65">
        <v>1.8625</v>
      </c>
      <c r="BB57" s="63" t="s">
        <v>68</v>
      </c>
      <c r="BN57" s="54" t="s">
        <v>4578</v>
      </c>
      <c r="BO57" s="58" t="str">
        <f t="shared" si="0"/>
        <v>境内资产</v>
      </c>
      <c r="BP57" s="58" t="str">
        <f>IF(M57="",VLOOKUP(D57,Sheet4!$A$1:$B$92,2,0),VLOOKUP(Q57,Sheet4!$A$1:$B$92,2,0))</f>
        <v>保险资产管理产品</v>
      </c>
    </row>
    <row r="58" spans="1:68" s="58" customFormat="1" ht="12.75" customHeight="1">
      <c r="A58" s="64" t="s">
        <v>243</v>
      </c>
      <c r="B58" s="59" t="s">
        <v>4264</v>
      </c>
      <c r="C58" s="248" t="s">
        <v>124</v>
      </c>
      <c r="D58" s="249" t="s">
        <v>125</v>
      </c>
      <c r="E58" s="54" t="s">
        <v>4354</v>
      </c>
      <c r="F58" s="59" t="s">
        <v>442</v>
      </c>
      <c r="G58" s="73">
        <v>1600000</v>
      </c>
      <c r="H58" s="306">
        <v>160000000</v>
      </c>
      <c r="I58" s="306">
        <v>160448000</v>
      </c>
      <c r="J58" s="74">
        <v>6663013.7000000002</v>
      </c>
      <c r="L58" s="63" t="s">
        <v>4487</v>
      </c>
      <c r="M58" s="63" t="s">
        <v>228</v>
      </c>
      <c r="N58" s="54" t="s">
        <v>229</v>
      </c>
      <c r="O58" s="64" t="s">
        <v>230</v>
      </c>
      <c r="P58" s="63" t="s">
        <v>64</v>
      </c>
      <c r="Q58" s="63" t="s">
        <v>65</v>
      </c>
      <c r="R58" s="63">
        <v>1</v>
      </c>
      <c r="S58" s="64" t="s">
        <v>231</v>
      </c>
      <c r="T58" s="62">
        <v>1962283977.3800001</v>
      </c>
      <c r="U58" s="62">
        <v>2096133228.3099999</v>
      </c>
      <c r="AJ58" s="42"/>
      <c r="AV58" s="63"/>
      <c r="AW58" s="63"/>
      <c r="AX58" s="63"/>
      <c r="AY58" s="65">
        <v>0.150684931506849</v>
      </c>
      <c r="AZ58" s="63" t="s">
        <v>84</v>
      </c>
      <c r="BA58" s="65">
        <v>0.15</v>
      </c>
      <c r="BB58" s="63" t="s">
        <v>68</v>
      </c>
      <c r="BN58" s="54" t="s">
        <v>4578</v>
      </c>
      <c r="BO58" s="58" t="str">
        <f t="shared" si="0"/>
        <v>境内资产</v>
      </c>
      <c r="BP58" s="58" t="str">
        <f>IF(M58="",VLOOKUP(D58,Sheet4!$A$1:$B$92,2,0),VLOOKUP(Q58,Sheet4!$A$1:$B$92,2,0))</f>
        <v>保险资产管理产品</v>
      </c>
    </row>
    <row r="59" spans="1:68" s="58" customFormat="1" ht="12.75" customHeight="1">
      <c r="A59" s="143" t="s">
        <v>887</v>
      </c>
      <c r="B59" s="143" t="s">
        <v>887</v>
      </c>
      <c r="C59" s="247" t="s">
        <v>222</v>
      </c>
      <c r="D59" s="244" t="s">
        <v>221</v>
      </c>
      <c r="E59" s="63"/>
      <c r="F59" s="72" t="s">
        <v>223</v>
      </c>
      <c r="G59" s="73"/>
      <c r="H59" s="306">
        <v>322381.15000000002</v>
      </c>
      <c r="I59" s="306">
        <v>322381.15000000002</v>
      </c>
      <c r="J59" s="74">
        <v>180.2</v>
      </c>
      <c r="L59" s="63" t="s">
        <v>4487</v>
      </c>
      <c r="M59" s="63" t="s">
        <v>228</v>
      </c>
      <c r="N59" s="54" t="s">
        <v>229</v>
      </c>
      <c r="O59" s="64" t="s">
        <v>230</v>
      </c>
      <c r="P59" s="63" t="s">
        <v>64</v>
      </c>
      <c r="Q59" s="63" t="s">
        <v>65</v>
      </c>
      <c r="R59" s="63">
        <v>1</v>
      </c>
      <c r="S59" s="64" t="s">
        <v>231</v>
      </c>
      <c r="T59" s="62">
        <v>1962283977.3800001</v>
      </c>
      <c r="U59" s="62">
        <v>2096133228.3099999</v>
      </c>
      <c r="AJ59" s="42"/>
      <c r="AV59" s="71">
        <v>2.0004962920148099E+17</v>
      </c>
      <c r="AW59" s="59" t="s">
        <v>244</v>
      </c>
      <c r="AX59" s="75">
        <v>0.1825</v>
      </c>
      <c r="AY59" s="76"/>
      <c r="AZ59" s="63"/>
      <c r="BA59" s="76"/>
      <c r="BB59" s="63"/>
      <c r="BN59" s="54" t="s">
        <v>4578</v>
      </c>
      <c r="BO59" s="58" t="str">
        <f t="shared" si="0"/>
        <v>境内资产</v>
      </c>
      <c r="BP59" s="58" t="str">
        <f>IF(M59="",VLOOKUP(D59,Sheet4!$A$1:$B$92,2,0),VLOOKUP(Q59,Sheet4!$A$1:$B$92,2,0))</f>
        <v>保险资产管理产品</v>
      </c>
    </row>
    <row r="60" spans="1:68" s="58" customFormat="1" ht="12.75" customHeight="1">
      <c r="A60" s="136" t="s">
        <v>224</v>
      </c>
      <c r="B60" s="136" t="s">
        <v>224</v>
      </c>
      <c r="C60" s="247" t="s">
        <v>222</v>
      </c>
      <c r="D60" s="244" t="s">
        <v>224</v>
      </c>
      <c r="E60" s="42"/>
      <c r="F60" s="59" t="s">
        <v>5354</v>
      </c>
      <c r="G60" s="42"/>
      <c r="H60" s="307">
        <v>91.88</v>
      </c>
      <c r="I60" s="307">
        <v>91.88</v>
      </c>
      <c r="J60" s="42">
        <v>0</v>
      </c>
      <c r="L60" s="63" t="s">
        <v>4487</v>
      </c>
      <c r="M60" s="63" t="s">
        <v>228</v>
      </c>
      <c r="N60" s="54" t="s">
        <v>229</v>
      </c>
      <c r="O60" s="64" t="s">
        <v>230</v>
      </c>
      <c r="P60" s="63" t="s">
        <v>64</v>
      </c>
      <c r="Q60" s="63" t="s">
        <v>65</v>
      </c>
      <c r="R60" s="63">
        <v>1</v>
      </c>
      <c r="S60" s="64" t="s">
        <v>231</v>
      </c>
      <c r="T60" s="62">
        <v>1962283977.3800001</v>
      </c>
      <c r="U60" s="62">
        <v>2096133228.3099999</v>
      </c>
      <c r="AJ60" s="42"/>
      <c r="AV60" s="71"/>
      <c r="AW60" s="59"/>
      <c r="AX60" s="75"/>
      <c r="AY60" s="42"/>
      <c r="AZ60" s="77"/>
      <c r="BA60" s="42"/>
      <c r="BB60" s="42"/>
      <c r="BN60" s="54" t="s">
        <v>4578</v>
      </c>
      <c r="BO60" s="58" t="str">
        <f t="shared" si="0"/>
        <v>境内资产</v>
      </c>
      <c r="BP60" s="58" t="str">
        <f>IF(M60="",VLOOKUP(D60,Sheet4!$A$1:$B$92,2,0),VLOOKUP(Q60,Sheet4!$A$1:$B$92,2,0))</f>
        <v>保险资产管理产品</v>
      </c>
    </row>
    <row r="61" spans="1:68" s="58" customFormat="1" ht="12.75" customHeight="1">
      <c r="A61" s="78" t="s">
        <v>245</v>
      </c>
      <c r="B61" s="59" t="s">
        <v>246</v>
      </c>
      <c r="C61" s="243" t="s">
        <v>58</v>
      </c>
      <c r="D61" s="244" t="s">
        <v>59</v>
      </c>
      <c r="E61" s="63" t="s">
        <v>247</v>
      </c>
      <c r="F61" s="59" t="s">
        <v>60</v>
      </c>
      <c r="G61" s="79">
        <v>43000000</v>
      </c>
      <c r="H61" s="305">
        <v>4078856000</v>
      </c>
      <c r="I61" s="305">
        <v>4214860000</v>
      </c>
      <c r="J61" s="80">
        <v>25425369.809999999</v>
      </c>
      <c r="L61" s="63" t="s">
        <v>4489</v>
      </c>
      <c r="M61" s="63" t="s">
        <v>248</v>
      </c>
      <c r="N61" s="54" t="s">
        <v>249</v>
      </c>
      <c r="O61" s="64" t="s">
        <v>250</v>
      </c>
      <c r="P61" s="63" t="s">
        <v>64</v>
      </c>
      <c r="Q61" s="63" t="s">
        <v>65</v>
      </c>
      <c r="R61" s="63">
        <v>1</v>
      </c>
      <c r="S61" s="64" t="s">
        <v>251</v>
      </c>
      <c r="T61" s="62">
        <v>19774559211.650002</v>
      </c>
      <c r="U61" s="62">
        <v>20759218389.43</v>
      </c>
      <c r="AJ61" s="42"/>
      <c r="AV61" s="54"/>
      <c r="AW61" s="54"/>
      <c r="AX61" s="54"/>
      <c r="AY61" s="65">
        <v>30</v>
      </c>
      <c r="AZ61" s="63" t="s">
        <v>67</v>
      </c>
      <c r="BA61" s="65">
        <v>16.484100000000002</v>
      </c>
      <c r="BB61" s="63" t="s">
        <v>68</v>
      </c>
      <c r="BN61" s="54" t="s">
        <v>4578</v>
      </c>
      <c r="BO61" s="58" t="str">
        <f t="shared" si="0"/>
        <v>境内资产</v>
      </c>
      <c r="BP61" s="58" t="str">
        <f>IF(M61="",VLOOKUP(D61,Sheet4!$A$1:$B$92,2,0),VLOOKUP(Q61,Sheet4!$A$1:$B$92,2,0))</f>
        <v>保险资产管理产品</v>
      </c>
    </row>
    <row r="62" spans="1:68" s="58" customFormat="1" ht="12.75" customHeight="1">
      <c r="A62" s="78" t="s">
        <v>252</v>
      </c>
      <c r="B62" s="59" t="s">
        <v>253</v>
      </c>
      <c r="C62" s="245" t="s">
        <v>71</v>
      </c>
      <c r="D62" s="246" t="s">
        <v>72</v>
      </c>
      <c r="E62" s="63" t="s">
        <v>254</v>
      </c>
      <c r="F62" s="59" t="s">
        <v>255</v>
      </c>
      <c r="G62" s="79">
        <v>200000</v>
      </c>
      <c r="H62" s="305">
        <v>5778000</v>
      </c>
      <c r="I62" s="305">
        <v>6014000</v>
      </c>
      <c r="J62" s="80">
        <v>328635.62</v>
      </c>
      <c r="L62" s="63" t="s">
        <v>4489</v>
      </c>
      <c r="M62" s="63" t="s">
        <v>248</v>
      </c>
      <c r="N62" s="54" t="s">
        <v>249</v>
      </c>
      <c r="O62" s="64" t="s">
        <v>250</v>
      </c>
      <c r="P62" s="63" t="s">
        <v>64</v>
      </c>
      <c r="Q62" s="63" t="s">
        <v>65</v>
      </c>
      <c r="R62" s="63">
        <v>1</v>
      </c>
      <c r="S62" s="64" t="s">
        <v>251</v>
      </c>
      <c r="T62" s="62">
        <v>19774559211.650002</v>
      </c>
      <c r="U62" s="62">
        <v>20759218389.43</v>
      </c>
      <c r="AJ62" s="42"/>
      <c r="AV62" s="54"/>
      <c r="AW62" s="54"/>
      <c r="AX62" s="54"/>
      <c r="AY62" s="65">
        <v>10</v>
      </c>
      <c r="AZ62" s="63" t="s">
        <v>84</v>
      </c>
      <c r="BA62" s="65">
        <v>5.1999999999999998E-2</v>
      </c>
      <c r="BB62" s="63" t="s">
        <v>68</v>
      </c>
      <c r="BN62" s="54" t="s">
        <v>4578</v>
      </c>
      <c r="BO62" s="58" t="str">
        <f t="shared" si="0"/>
        <v>境内资产</v>
      </c>
      <c r="BP62" s="58" t="str">
        <f>IF(M62="",VLOOKUP(D62,Sheet4!$A$1:$B$92,2,0),VLOOKUP(Q62,Sheet4!$A$1:$B$92,2,0))</f>
        <v>保险资产管理产品</v>
      </c>
    </row>
    <row r="63" spans="1:68" s="58" customFormat="1" ht="12.75" customHeight="1">
      <c r="A63" s="78" t="s">
        <v>256</v>
      </c>
      <c r="B63" s="59" t="s">
        <v>257</v>
      </c>
      <c r="C63" s="245" t="s">
        <v>71</v>
      </c>
      <c r="D63" s="246" t="s">
        <v>72</v>
      </c>
      <c r="E63" s="63" t="s">
        <v>258</v>
      </c>
      <c r="F63" s="59" t="s">
        <v>259</v>
      </c>
      <c r="G63" s="79">
        <v>1200000</v>
      </c>
      <c r="H63" s="305">
        <v>120000000</v>
      </c>
      <c r="I63" s="305">
        <v>121500000</v>
      </c>
      <c r="J63" s="80">
        <v>5018301.37</v>
      </c>
      <c r="L63" s="63" t="s">
        <v>4489</v>
      </c>
      <c r="M63" s="63" t="s">
        <v>248</v>
      </c>
      <c r="N63" s="54" t="s">
        <v>249</v>
      </c>
      <c r="O63" s="64" t="s">
        <v>250</v>
      </c>
      <c r="P63" s="63" t="s">
        <v>64</v>
      </c>
      <c r="Q63" s="63" t="s">
        <v>65</v>
      </c>
      <c r="R63" s="63">
        <v>1</v>
      </c>
      <c r="S63" s="64" t="s">
        <v>251</v>
      </c>
      <c r="T63" s="62">
        <v>19774559211.650002</v>
      </c>
      <c r="U63" s="62">
        <v>20759218389.43</v>
      </c>
      <c r="AJ63" s="42"/>
      <c r="AV63" s="54"/>
      <c r="AW63" s="54"/>
      <c r="AX63" s="54"/>
      <c r="AY63" s="65">
        <v>7</v>
      </c>
      <c r="AZ63" s="63" t="s">
        <v>74</v>
      </c>
      <c r="BA63" s="65">
        <v>2.7850000000000001</v>
      </c>
      <c r="BB63" s="63" t="s">
        <v>68</v>
      </c>
      <c r="BN63" s="54" t="s">
        <v>4578</v>
      </c>
      <c r="BO63" s="58" t="str">
        <f t="shared" si="0"/>
        <v>境内资产</v>
      </c>
      <c r="BP63" s="58" t="str">
        <f>IF(M63="",VLOOKUP(D63,Sheet4!$A$1:$B$92,2,0),VLOOKUP(Q63,Sheet4!$A$1:$B$92,2,0))</f>
        <v>保险资产管理产品</v>
      </c>
    </row>
    <row r="64" spans="1:68" s="58" customFormat="1" ht="12.75" customHeight="1">
      <c r="A64" s="78" t="s">
        <v>260</v>
      </c>
      <c r="B64" s="59" t="s">
        <v>261</v>
      </c>
      <c r="C64" s="245" t="s">
        <v>71</v>
      </c>
      <c r="D64" s="246" t="s">
        <v>72</v>
      </c>
      <c r="E64" s="63" t="s">
        <v>262</v>
      </c>
      <c r="F64" s="59" t="s">
        <v>263</v>
      </c>
      <c r="G64" s="79">
        <v>1100000</v>
      </c>
      <c r="H64" s="305">
        <v>104804700</v>
      </c>
      <c r="I64" s="305">
        <v>105490000</v>
      </c>
      <c r="J64" s="80">
        <v>4578410.96</v>
      </c>
      <c r="L64" s="63" t="s">
        <v>4489</v>
      </c>
      <c r="M64" s="63" t="s">
        <v>248</v>
      </c>
      <c r="N64" s="54" t="s">
        <v>249</v>
      </c>
      <c r="O64" s="64" t="s">
        <v>250</v>
      </c>
      <c r="P64" s="63" t="s">
        <v>64</v>
      </c>
      <c r="Q64" s="63" t="s">
        <v>65</v>
      </c>
      <c r="R64" s="63">
        <v>1</v>
      </c>
      <c r="S64" s="64" t="s">
        <v>251</v>
      </c>
      <c r="T64" s="62">
        <v>19774559211.650002</v>
      </c>
      <c r="U64" s="62">
        <v>20759218389.43</v>
      </c>
      <c r="AJ64" s="42"/>
      <c r="AV64" s="54"/>
      <c r="AW64" s="54"/>
      <c r="AX64" s="54"/>
      <c r="AY64" s="65">
        <v>7</v>
      </c>
      <c r="AZ64" s="63" t="s">
        <v>169</v>
      </c>
      <c r="BA64" s="65">
        <v>2.7021999999999999</v>
      </c>
      <c r="BB64" s="63" t="s">
        <v>68</v>
      </c>
      <c r="BN64" s="54" t="s">
        <v>4578</v>
      </c>
      <c r="BO64" s="58" t="str">
        <f t="shared" si="0"/>
        <v>境内资产</v>
      </c>
      <c r="BP64" s="58" t="str">
        <f>IF(M64="",VLOOKUP(D64,Sheet4!$A$1:$B$92,2,0),VLOOKUP(Q64,Sheet4!$A$1:$B$92,2,0))</f>
        <v>保险资产管理产品</v>
      </c>
    </row>
    <row r="65" spans="1:68" s="58" customFormat="1" ht="12.75" customHeight="1">
      <c r="A65" s="78" t="s">
        <v>264</v>
      </c>
      <c r="B65" s="59" t="s">
        <v>265</v>
      </c>
      <c r="C65" s="245" t="s">
        <v>71</v>
      </c>
      <c r="D65" s="246" t="s">
        <v>72</v>
      </c>
      <c r="E65" s="63" t="s">
        <v>266</v>
      </c>
      <c r="F65" s="59" t="s">
        <v>267</v>
      </c>
      <c r="G65" s="79">
        <v>1100000</v>
      </c>
      <c r="H65" s="305">
        <v>110000000</v>
      </c>
      <c r="I65" s="305">
        <v>109857000</v>
      </c>
      <c r="J65" s="80">
        <v>3627287.68</v>
      </c>
      <c r="L65" s="63" t="s">
        <v>4489</v>
      </c>
      <c r="M65" s="63" t="s">
        <v>248</v>
      </c>
      <c r="N65" s="54" t="s">
        <v>249</v>
      </c>
      <c r="O65" s="64" t="s">
        <v>250</v>
      </c>
      <c r="P65" s="63" t="s">
        <v>64</v>
      </c>
      <c r="Q65" s="63" t="s">
        <v>65</v>
      </c>
      <c r="R65" s="63">
        <v>1</v>
      </c>
      <c r="S65" s="64" t="s">
        <v>251</v>
      </c>
      <c r="T65" s="62">
        <v>19774559211.650002</v>
      </c>
      <c r="U65" s="62">
        <v>20759218389.43</v>
      </c>
      <c r="AJ65" s="42"/>
      <c r="AV65" s="54"/>
      <c r="AW65" s="54"/>
      <c r="AX65" s="54"/>
      <c r="AY65" s="65">
        <v>7</v>
      </c>
      <c r="AZ65" s="63" t="s">
        <v>74</v>
      </c>
      <c r="BA65" s="65">
        <v>2.8835000000000002</v>
      </c>
      <c r="BB65" s="63" t="s">
        <v>68</v>
      </c>
      <c r="BN65" s="54" t="s">
        <v>4578</v>
      </c>
      <c r="BO65" s="58" t="str">
        <f t="shared" si="0"/>
        <v>境内资产</v>
      </c>
      <c r="BP65" s="58" t="str">
        <f>IF(M65="",VLOOKUP(D65,Sheet4!$A$1:$B$92,2,0),VLOOKUP(Q65,Sheet4!$A$1:$B$92,2,0))</f>
        <v>保险资产管理产品</v>
      </c>
    </row>
    <row r="66" spans="1:68" s="58" customFormat="1" ht="12.75" customHeight="1">
      <c r="A66" s="78" t="s">
        <v>268</v>
      </c>
      <c r="B66" s="59" t="s">
        <v>269</v>
      </c>
      <c r="C66" s="245" t="s">
        <v>71</v>
      </c>
      <c r="D66" s="246" t="s">
        <v>72</v>
      </c>
      <c r="E66" s="63" t="s">
        <v>270</v>
      </c>
      <c r="F66" s="59" t="s">
        <v>271</v>
      </c>
      <c r="G66" s="79">
        <v>2000000</v>
      </c>
      <c r="H66" s="305">
        <v>200000000</v>
      </c>
      <c r="I66" s="305">
        <v>202540000</v>
      </c>
      <c r="J66" s="80">
        <v>5361698.6399999997</v>
      </c>
      <c r="L66" s="63" t="s">
        <v>4489</v>
      </c>
      <c r="M66" s="63" t="s">
        <v>248</v>
      </c>
      <c r="N66" s="54" t="s">
        <v>249</v>
      </c>
      <c r="O66" s="64" t="s">
        <v>250</v>
      </c>
      <c r="P66" s="63" t="s">
        <v>64</v>
      </c>
      <c r="Q66" s="63" t="s">
        <v>65</v>
      </c>
      <c r="R66" s="63">
        <v>1</v>
      </c>
      <c r="S66" s="64" t="s">
        <v>251</v>
      </c>
      <c r="T66" s="62">
        <v>19774559211.650002</v>
      </c>
      <c r="U66" s="62">
        <v>20759218389.43</v>
      </c>
      <c r="AJ66" s="42"/>
      <c r="AV66" s="54"/>
      <c r="AW66" s="54"/>
      <c r="AX66" s="54"/>
      <c r="AY66" s="65">
        <v>7</v>
      </c>
      <c r="AZ66" s="63" t="s">
        <v>84</v>
      </c>
      <c r="BA66" s="65">
        <v>3.0426000000000002</v>
      </c>
      <c r="BB66" s="63" t="s">
        <v>68</v>
      </c>
      <c r="BN66" s="54" t="s">
        <v>4578</v>
      </c>
      <c r="BO66" s="58" t="str">
        <f t="shared" si="0"/>
        <v>境内资产</v>
      </c>
      <c r="BP66" s="58" t="str">
        <f>IF(M66="",VLOOKUP(D66,Sheet4!$A$1:$B$92,2,0),VLOOKUP(Q66,Sheet4!$A$1:$B$92,2,0))</f>
        <v>保险资产管理产品</v>
      </c>
    </row>
    <row r="67" spans="1:68" s="58" customFormat="1" ht="12.75" customHeight="1">
      <c r="A67" s="78" t="s">
        <v>272</v>
      </c>
      <c r="B67" s="59" t="s">
        <v>273</v>
      </c>
      <c r="C67" s="245" t="s">
        <v>71</v>
      </c>
      <c r="D67" s="246" t="s">
        <v>72</v>
      </c>
      <c r="E67" s="63" t="s">
        <v>274</v>
      </c>
      <c r="F67" s="59" t="s">
        <v>275</v>
      </c>
      <c r="G67" s="79">
        <v>2100000</v>
      </c>
      <c r="H67" s="305">
        <v>210000000</v>
      </c>
      <c r="I67" s="305">
        <v>222642000</v>
      </c>
      <c r="J67" s="80">
        <v>4478465.75</v>
      </c>
      <c r="L67" s="63" t="s">
        <v>4489</v>
      </c>
      <c r="M67" s="63" t="s">
        <v>248</v>
      </c>
      <c r="N67" s="54" t="s">
        <v>249</v>
      </c>
      <c r="O67" s="64" t="s">
        <v>250</v>
      </c>
      <c r="P67" s="63" t="s">
        <v>64</v>
      </c>
      <c r="Q67" s="63" t="s">
        <v>65</v>
      </c>
      <c r="R67" s="63">
        <v>1</v>
      </c>
      <c r="S67" s="64" t="s">
        <v>251</v>
      </c>
      <c r="T67" s="62">
        <v>19774559211.650002</v>
      </c>
      <c r="U67" s="62">
        <v>20759218389.43</v>
      </c>
      <c r="AJ67" s="42"/>
      <c r="AV67" s="54"/>
      <c r="AW67" s="54"/>
      <c r="AX67" s="54"/>
      <c r="AY67" s="65">
        <v>7</v>
      </c>
      <c r="AZ67" s="63" t="s">
        <v>84</v>
      </c>
      <c r="BA67" s="65">
        <v>3.1713</v>
      </c>
      <c r="BB67" s="63" t="s">
        <v>68</v>
      </c>
      <c r="BN67" s="54" t="s">
        <v>4578</v>
      </c>
      <c r="BO67" s="58" t="str">
        <f t="shared" ref="BO67:BO130" si="1">IF(LEFT(D67,2)="境外","境外资产","境内资产")</f>
        <v>境内资产</v>
      </c>
      <c r="BP67" s="58" t="str">
        <f>IF(M67="",VLOOKUP(D67,Sheet4!$A$1:$B$92,2,0),VLOOKUP(Q67,Sheet4!$A$1:$B$92,2,0))</f>
        <v>保险资产管理产品</v>
      </c>
    </row>
    <row r="68" spans="1:68" s="58" customFormat="1" ht="12.75" customHeight="1">
      <c r="A68" s="78" t="s">
        <v>276</v>
      </c>
      <c r="B68" s="59" t="s">
        <v>277</v>
      </c>
      <c r="C68" s="245" t="s">
        <v>71</v>
      </c>
      <c r="D68" s="246" t="s">
        <v>72</v>
      </c>
      <c r="E68" s="63" t="s">
        <v>278</v>
      </c>
      <c r="F68" s="59" t="s">
        <v>279</v>
      </c>
      <c r="G68" s="79">
        <v>4500000</v>
      </c>
      <c r="H68" s="305">
        <v>450000000</v>
      </c>
      <c r="I68" s="305">
        <v>468720000</v>
      </c>
      <c r="J68" s="80">
        <v>9543575.3399999999</v>
      </c>
      <c r="L68" s="63" t="s">
        <v>4489</v>
      </c>
      <c r="M68" s="63" t="s">
        <v>248</v>
      </c>
      <c r="N68" s="54" t="s">
        <v>249</v>
      </c>
      <c r="O68" s="64" t="s">
        <v>250</v>
      </c>
      <c r="P68" s="63" t="s">
        <v>64</v>
      </c>
      <c r="Q68" s="63" t="s">
        <v>65</v>
      </c>
      <c r="R68" s="63">
        <v>1</v>
      </c>
      <c r="S68" s="64" t="s">
        <v>251</v>
      </c>
      <c r="T68" s="62">
        <v>19774559211.650002</v>
      </c>
      <c r="U68" s="62">
        <v>20759218389.43</v>
      </c>
      <c r="AJ68" s="42"/>
      <c r="AV68" s="54"/>
      <c r="AW68" s="54"/>
      <c r="AX68" s="54"/>
      <c r="AY68" s="65">
        <v>7</v>
      </c>
      <c r="AZ68" s="63" t="s">
        <v>84</v>
      </c>
      <c r="BA68" s="65">
        <v>2.6818</v>
      </c>
      <c r="BB68" s="63" t="s">
        <v>280</v>
      </c>
      <c r="BN68" s="54" t="s">
        <v>4578</v>
      </c>
      <c r="BO68" s="58" t="str">
        <f t="shared" si="1"/>
        <v>境内资产</v>
      </c>
      <c r="BP68" s="58" t="str">
        <f>IF(M68="",VLOOKUP(D68,Sheet4!$A$1:$B$92,2,0),VLOOKUP(Q68,Sheet4!$A$1:$B$92,2,0))</f>
        <v>保险资产管理产品</v>
      </c>
    </row>
    <row r="69" spans="1:68" s="58" customFormat="1" ht="12.75" customHeight="1">
      <c r="A69" s="78" t="s">
        <v>281</v>
      </c>
      <c r="B69" s="59" t="s">
        <v>282</v>
      </c>
      <c r="C69" s="245" t="s">
        <v>71</v>
      </c>
      <c r="D69" s="246" t="s">
        <v>72</v>
      </c>
      <c r="E69" s="63" t="s">
        <v>283</v>
      </c>
      <c r="F69" s="59" t="s">
        <v>284</v>
      </c>
      <c r="G69" s="79">
        <v>3400000</v>
      </c>
      <c r="H69" s="305">
        <v>340000000</v>
      </c>
      <c r="I69" s="305">
        <v>350132000</v>
      </c>
      <c r="J69" s="80">
        <v>7888000</v>
      </c>
      <c r="L69" s="63" t="s">
        <v>4489</v>
      </c>
      <c r="M69" s="63" t="s">
        <v>248</v>
      </c>
      <c r="N69" s="54" t="s">
        <v>249</v>
      </c>
      <c r="O69" s="64" t="s">
        <v>250</v>
      </c>
      <c r="P69" s="63" t="s">
        <v>64</v>
      </c>
      <c r="Q69" s="63" t="s">
        <v>65</v>
      </c>
      <c r="R69" s="63">
        <v>1</v>
      </c>
      <c r="S69" s="64" t="s">
        <v>251</v>
      </c>
      <c r="T69" s="62">
        <v>19774559211.650002</v>
      </c>
      <c r="U69" s="62">
        <v>20759218389.43</v>
      </c>
      <c r="AJ69" s="42"/>
      <c r="AV69" s="54"/>
      <c r="AW69" s="54"/>
      <c r="AX69" s="54"/>
      <c r="AY69" s="65">
        <v>7</v>
      </c>
      <c r="AZ69" s="63" t="s">
        <v>74</v>
      </c>
      <c r="BA69" s="65">
        <v>3.0909</v>
      </c>
      <c r="BB69" s="63" t="s">
        <v>68</v>
      </c>
      <c r="BN69" s="54" t="s">
        <v>4578</v>
      </c>
      <c r="BO69" s="58" t="str">
        <f t="shared" si="1"/>
        <v>境内资产</v>
      </c>
      <c r="BP69" s="58" t="str">
        <f>IF(M69="",VLOOKUP(D69,Sheet4!$A$1:$B$92,2,0),VLOOKUP(Q69,Sheet4!$A$1:$B$92,2,0))</f>
        <v>保险资产管理产品</v>
      </c>
    </row>
    <row r="70" spans="1:68" s="58" customFormat="1" ht="12.75" customHeight="1">
      <c r="A70" s="78" t="s">
        <v>285</v>
      </c>
      <c r="B70" s="59" t="s">
        <v>286</v>
      </c>
      <c r="C70" s="245" t="s">
        <v>71</v>
      </c>
      <c r="D70" s="246" t="s">
        <v>72</v>
      </c>
      <c r="E70" s="63" t="s">
        <v>287</v>
      </c>
      <c r="F70" s="59" t="s">
        <v>288</v>
      </c>
      <c r="G70" s="79">
        <v>1800000</v>
      </c>
      <c r="H70" s="305">
        <v>180000000</v>
      </c>
      <c r="I70" s="305">
        <v>181620000</v>
      </c>
      <c r="J70" s="80">
        <v>4311123.28</v>
      </c>
      <c r="L70" s="63" t="s">
        <v>4489</v>
      </c>
      <c r="M70" s="63" t="s">
        <v>248</v>
      </c>
      <c r="N70" s="54" t="s">
        <v>249</v>
      </c>
      <c r="O70" s="64" t="s">
        <v>250</v>
      </c>
      <c r="P70" s="63" t="s">
        <v>64</v>
      </c>
      <c r="Q70" s="63" t="s">
        <v>65</v>
      </c>
      <c r="R70" s="63">
        <v>1</v>
      </c>
      <c r="S70" s="64" t="s">
        <v>251</v>
      </c>
      <c r="T70" s="62">
        <v>19774559211.650002</v>
      </c>
      <c r="U70" s="62">
        <v>20759218389.43</v>
      </c>
      <c r="AJ70" s="42"/>
      <c r="AV70" s="54"/>
      <c r="AW70" s="54"/>
      <c r="AX70" s="54"/>
      <c r="AY70" s="65">
        <v>7</v>
      </c>
      <c r="AZ70" s="63" t="s">
        <v>84</v>
      </c>
      <c r="BA70" s="65">
        <v>3.0392999999999999</v>
      </c>
      <c r="BB70" s="63" t="s">
        <v>68</v>
      </c>
      <c r="BN70" s="54" t="s">
        <v>4578</v>
      </c>
      <c r="BO70" s="58" t="str">
        <f t="shared" si="1"/>
        <v>境内资产</v>
      </c>
      <c r="BP70" s="58" t="str">
        <f>IF(M70="",VLOOKUP(D70,Sheet4!$A$1:$B$92,2,0),VLOOKUP(Q70,Sheet4!$A$1:$B$92,2,0))</f>
        <v>保险资产管理产品</v>
      </c>
    </row>
    <row r="71" spans="1:68" s="58" customFormat="1" ht="12.75" customHeight="1">
      <c r="A71" s="78" t="s">
        <v>289</v>
      </c>
      <c r="B71" s="59" t="s">
        <v>290</v>
      </c>
      <c r="C71" s="245" t="s">
        <v>71</v>
      </c>
      <c r="D71" s="246" t="s">
        <v>72</v>
      </c>
      <c r="E71" s="63" t="s">
        <v>291</v>
      </c>
      <c r="F71" s="59" t="s">
        <v>292</v>
      </c>
      <c r="G71" s="79">
        <v>1100000</v>
      </c>
      <c r="H71" s="305">
        <v>110000000</v>
      </c>
      <c r="I71" s="305">
        <v>113025000</v>
      </c>
      <c r="J71" s="80">
        <v>2040063.01</v>
      </c>
      <c r="L71" s="63" t="s">
        <v>4489</v>
      </c>
      <c r="M71" s="63" t="s">
        <v>248</v>
      </c>
      <c r="N71" s="54" t="s">
        <v>249</v>
      </c>
      <c r="O71" s="64" t="s">
        <v>250</v>
      </c>
      <c r="P71" s="63" t="s">
        <v>64</v>
      </c>
      <c r="Q71" s="63" t="s">
        <v>65</v>
      </c>
      <c r="R71" s="63">
        <v>1</v>
      </c>
      <c r="S71" s="64" t="s">
        <v>251</v>
      </c>
      <c r="T71" s="62">
        <v>19774559211.650002</v>
      </c>
      <c r="U71" s="62">
        <v>20759218389.43</v>
      </c>
      <c r="AJ71" s="42"/>
      <c r="AV71" s="54"/>
      <c r="AW71" s="54"/>
      <c r="AX71" s="54"/>
      <c r="AY71" s="65">
        <v>7</v>
      </c>
      <c r="AZ71" s="63" t="s">
        <v>74</v>
      </c>
      <c r="BA71" s="65">
        <v>3.1829999999999998</v>
      </c>
      <c r="BB71" s="63" t="s">
        <v>68</v>
      </c>
      <c r="BN71" s="54" t="s">
        <v>4578</v>
      </c>
      <c r="BO71" s="58" t="str">
        <f t="shared" si="1"/>
        <v>境内资产</v>
      </c>
      <c r="BP71" s="58" t="str">
        <f>IF(M71="",VLOOKUP(D71,Sheet4!$A$1:$B$92,2,0),VLOOKUP(Q71,Sheet4!$A$1:$B$92,2,0))</f>
        <v>保险资产管理产品</v>
      </c>
    </row>
    <row r="72" spans="1:68" s="58" customFormat="1" ht="12.75" customHeight="1">
      <c r="A72" s="78" t="s">
        <v>293</v>
      </c>
      <c r="B72" s="59" t="s">
        <v>294</v>
      </c>
      <c r="C72" s="245" t="s">
        <v>71</v>
      </c>
      <c r="D72" s="246" t="s">
        <v>72</v>
      </c>
      <c r="E72" s="63" t="s">
        <v>295</v>
      </c>
      <c r="F72" s="59" t="s">
        <v>296</v>
      </c>
      <c r="G72" s="79">
        <v>600000</v>
      </c>
      <c r="H72" s="305">
        <v>60000000</v>
      </c>
      <c r="I72" s="305">
        <v>59328000</v>
      </c>
      <c r="J72" s="80">
        <v>1506575.34</v>
      </c>
      <c r="L72" s="63" t="s">
        <v>4489</v>
      </c>
      <c r="M72" s="63" t="s">
        <v>248</v>
      </c>
      <c r="N72" s="54" t="s">
        <v>249</v>
      </c>
      <c r="O72" s="64" t="s">
        <v>250</v>
      </c>
      <c r="P72" s="63" t="s">
        <v>64</v>
      </c>
      <c r="Q72" s="63" t="s">
        <v>65</v>
      </c>
      <c r="R72" s="63">
        <v>1</v>
      </c>
      <c r="S72" s="64" t="s">
        <v>251</v>
      </c>
      <c r="T72" s="62">
        <v>19774559211.650002</v>
      </c>
      <c r="U72" s="62">
        <v>20759218389.43</v>
      </c>
      <c r="AJ72" s="42"/>
      <c r="AV72" s="54"/>
      <c r="AW72" s="54"/>
      <c r="AX72" s="54"/>
      <c r="AY72" s="65">
        <v>7</v>
      </c>
      <c r="AZ72" s="63" t="s">
        <v>74</v>
      </c>
      <c r="BA72" s="65">
        <v>2.984</v>
      </c>
      <c r="BB72" s="63" t="s">
        <v>68</v>
      </c>
      <c r="BN72" s="54" t="s">
        <v>4578</v>
      </c>
      <c r="BO72" s="58" t="str">
        <f t="shared" si="1"/>
        <v>境内资产</v>
      </c>
      <c r="BP72" s="58" t="str">
        <f>IF(M72="",VLOOKUP(D72,Sheet4!$A$1:$B$92,2,0),VLOOKUP(Q72,Sheet4!$A$1:$B$92,2,0))</f>
        <v>保险资产管理产品</v>
      </c>
    </row>
    <row r="73" spans="1:68" s="58" customFormat="1" ht="12.75" customHeight="1">
      <c r="A73" s="78" t="s">
        <v>297</v>
      </c>
      <c r="B73" s="59" t="s">
        <v>298</v>
      </c>
      <c r="C73" s="245" t="s">
        <v>71</v>
      </c>
      <c r="D73" s="246" t="s">
        <v>72</v>
      </c>
      <c r="E73" s="63" t="s">
        <v>299</v>
      </c>
      <c r="F73" s="59" t="s">
        <v>300</v>
      </c>
      <c r="G73" s="79">
        <v>3000000</v>
      </c>
      <c r="H73" s="305">
        <v>300000000</v>
      </c>
      <c r="I73" s="305">
        <v>312750000</v>
      </c>
      <c r="J73" s="80">
        <v>4638904.1100000003</v>
      </c>
      <c r="L73" s="63" t="s">
        <v>4489</v>
      </c>
      <c r="M73" s="63" t="s">
        <v>248</v>
      </c>
      <c r="N73" s="54" t="s">
        <v>249</v>
      </c>
      <c r="O73" s="64" t="s">
        <v>250</v>
      </c>
      <c r="P73" s="63" t="s">
        <v>64</v>
      </c>
      <c r="Q73" s="63" t="s">
        <v>65</v>
      </c>
      <c r="R73" s="63">
        <v>1</v>
      </c>
      <c r="S73" s="64" t="s">
        <v>251</v>
      </c>
      <c r="T73" s="62">
        <v>19774559211.650002</v>
      </c>
      <c r="U73" s="62">
        <v>20759218389.43</v>
      </c>
      <c r="AJ73" s="42"/>
      <c r="AV73" s="54"/>
      <c r="AW73" s="54"/>
      <c r="AX73" s="54"/>
      <c r="AY73" s="65">
        <v>7</v>
      </c>
      <c r="AZ73" s="63" t="s">
        <v>169</v>
      </c>
      <c r="BA73" s="65">
        <v>2.7547000000000001</v>
      </c>
      <c r="BB73" s="63" t="s">
        <v>68</v>
      </c>
      <c r="BN73" s="54" t="s">
        <v>4578</v>
      </c>
      <c r="BO73" s="58" t="str">
        <f t="shared" si="1"/>
        <v>境内资产</v>
      </c>
      <c r="BP73" s="58" t="str">
        <f>IF(M73="",VLOOKUP(D73,Sheet4!$A$1:$B$92,2,0),VLOOKUP(Q73,Sheet4!$A$1:$B$92,2,0))</f>
        <v>保险资产管理产品</v>
      </c>
    </row>
    <row r="74" spans="1:68" s="58" customFormat="1" ht="12.75" customHeight="1">
      <c r="A74" s="78" t="s">
        <v>301</v>
      </c>
      <c r="B74" s="59" t="s">
        <v>302</v>
      </c>
      <c r="C74" s="245" t="s">
        <v>71</v>
      </c>
      <c r="D74" s="246" t="s">
        <v>72</v>
      </c>
      <c r="E74" s="63" t="s">
        <v>303</v>
      </c>
      <c r="F74" s="59" t="s">
        <v>304</v>
      </c>
      <c r="G74" s="79">
        <v>4800000</v>
      </c>
      <c r="H74" s="305">
        <v>480000000</v>
      </c>
      <c r="I74" s="305">
        <v>479040000</v>
      </c>
      <c r="J74" s="80">
        <v>11026849.300000001</v>
      </c>
      <c r="L74" s="63" t="s">
        <v>4489</v>
      </c>
      <c r="M74" s="63" t="s">
        <v>248</v>
      </c>
      <c r="N74" s="54" t="s">
        <v>249</v>
      </c>
      <c r="O74" s="64" t="s">
        <v>250</v>
      </c>
      <c r="P74" s="63" t="s">
        <v>64</v>
      </c>
      <c r="Q74" s="63" t="s">
        <v>65</v>
      </c>
      <c r="R74" s="63">
        <v>1</v>
      </c>
      <c r="S74" s="64" t="s">
        <v>251</v>
      </c>
      <c r="T74" s="62">
        <v>19774559211.650002</v>
      </c>
      <c r="U74" s="62">
        <v>20759218389.43</v>
      </c>
      <c r="AJ74" s="42"/>
      <c r="AV74" s="54"/>
      <c r="AW74" s="54"/>
      <c r="AX74" s="54"/>
      <c r="AY74" s="65">
        <v>5</v>
      </c>
      <c r="AZ74" s="63" t="s">
        <v>169</v>
      </c>
      <c r="BA74" s="65">
        <v>2.3620999999999999</v>
      </c>
      <c r="BB74" s="63" t="s">
        <v>68</v>
      </c>
      <c r="BN74" s="54" t="s">
        <v>4578</v>
      </c>
      <c r="BO74" s="58" t="str">
        <f t="shared" si="1"/>
        <v>境内资产</v>
      </c>
      <c r="BP74" s="58" t="str">
        <f>IF(M74="",VLOOKUP(D74,Sheet4!$A$1:$B$92,2,0),VLOOKUP(Q74,Sheet4!$A$1:$B$92,2,0))</f>
        <v>保险资产管理产品</v>
      </c>
    </row>
    <row r="75" spans="1:68" s="58" customFormat="1" ht="12.75" customHeight="1">
      <c r="A75" s="78" t="s">
        <v>305</v>
      </c>
      <c r="B75" s="59" t="s">
        <v>306</v>
      </c>
      <c r="C75" s="245" t="s">
        <v>71</v>
      </c>
      <c r="D75" s="246" t="s">
        <v>72</v>
      </c>
      <c r="E75" s="63" t="s">
        <v>307</v>
      </c>
      <c r="F75" s="59" t="s">
        <v>308</v>
      </c>
      <c r="G75" s="79">
        <v>1300000</v>
      </c>
      <c r="H75" s="305">
        <v>130000000</v>
      </c>
      <c r="I75" s="305">
        <v>134108000</v>
      </c>
      <c r="J75" s="80">
        <v>2047945.21</v>
      </c>
      <c r="L75" s="63" t="s">
        <v>4489</v>
      </c>
      <c r="M75" s="63" t="s">
        <v>248</v>
      </c>
      <c r="N75" s="54" t="s">
        <v>249</v>
      </c>
      <c r="O75" s="64" t="s">
        <v>250</v>
      </c>
      <c r="P75" s="63" t="s">
        <v>64</v>
      </c>
      <c r="Q75" s="63" t="s">
        <v>65</v>
      </c>
      <c r="R75" s="63">
        <v>1</v>
      </c>
      <c r="S75" s="64" t="s">
        <v>251</v>
      </c>
      <c r="T75" s="62">
        <v>19774559211.650002</v>
      </c>
      <c r="U75" s="62">
        <v>20759218389.43</v>
      </c>
      <c r="AJ75" s="42"/>
      <c r="AV75" s="54"/>
      <c r="AW75" s="54"/>
      <c r="AX75" s="54"/>
      <c r="AY75" s="65">
        <v>7</v>
      </c>
      <c r="AZ75" s="63" t="s">
        <v>74</v>
      </c>
      <c r="BA75" s="65">
        <v>3.2164000000000001</v>
      </c>
      <c r="BB75" s="63" t="s">
        <v>68</v>
      </c>
      <c r="BN75" s="54" t="s">
        <v>4578</v>
      </c>
      <c r="BO75" s="58" t="str">
        <f t="shared" si="1"/>
        <v>境内资产</v>
      </c>
      <c r="BP75" s="58" t="str">
        <f>IF(M75="",VLOOKUP(D75,Sheet4!$A$1:$B$92,2,0),VLOOKUP(Q75,Sheet4!$A$1:$B$92,2,0))</f>
        <v>保险资产管理产品</v>
      </c>
    </row>
    <row r="76" spans="1:68" s="58" customFormat="1" ht="12.75" customHeight="1">
      <c r="A76" s="78" t="s">
        <v>309</v>
      </c>
      <c r="B76" s="59" t="s">
        <v>310</v>
      </c>
      <c r="C76" s="245" t="s">
        <v>71</v>
      </c>
      <c r="D76" s="246" t="s">
        <v>72</v>
      </c>
      <c r="E76" s="63" t="s">
        <v>311</v>
      </c>
      <c r="F76" s="59" t="s">
        <v>312</v>
      </c>
      <c r="G76" s="79">
        <v>900000</v>
      </c>
      <c r="H76" s="305">
        <v>90000000</v>
      </c>
      <c r="I76" s="305">
        <v>90018000</v>
      </c>
      <c r="J76" s="80">
        <v>1329041.1000000001</v>
      </c>
      <c r="L76" s="63" t="s">
        <v>4489</v>
      </c>
      <c r="M76" s="63" t="s">
        <v>248</v>
      </c>
      <c r="N76" s="54" t="s">
        <v>249</v>
      </c>
      <c r="O76" s="64" t="s">
        <v>250</v>
      </c>
      <c r="P76" s="63" t="s">
        <v>64</v>
      </c>
      <c r="Q76" s="63" t="s">
        <v>65</v>
      </c>
      <c r="R76" s="63">
        <v>1</v>
      </c>
      <c r="S76" s="64" t="s">
        <v>251</v>
      </c>
      <c r="T76" s="62">
        <v>19774559211.650002</v>
      </c>
      <c r="U76" s="62">
        <v>20759218389.43</v>
      </c>
      <c r="AJ76" s="42"/>
      <c r="AV76" s="54"/>
      <c r="AW76" s="54"/>
      <c r="AX76" s="54"/>
      <c r="AY76" s="65">
        <v>7</v>
      </c>
      <c r="AZ76" s="63" t="s">
        <v>74</v>
      </c>
      <c r="BA76" s="65">
        <v>3.1943000000000001</v>
      </c>
      <c r="BB76" s="63" t="s">
        <v>68</v>
      </c>
      <c r="BN76" s="54" t="s">
        <v>4578</v>
      </c>
      <c r="BO76" s="58" t="str">
        <f t="shared" si="1"/>
        <v>境内资产</v>
      </c>
      <c r="BP76" s="58" t="str">
        <f>IF(M76="",VLOOKUP(D76,Sheet4!$A$1:$B$92,2,0),VLOOKUP(Q76,Sheet4!$A$1:$B$92,2,0))</f>
        <v>保险资产管理产品</v>
      </c>
    </row>
    <row r="77" spans="1:68" s="58" customFormat="1" ht="12.75" customHeight="1">
      <c r="A77" s="78" t="s">
        <v>313</v>
      </c>
      <c r="B77" s="59" t="s">
        <v>314</v>
      </c>
      <c r="C77" s="245" t="s">
        <v>71</v>
      </c>
      <c r="D77" s="246" t="s">
        <v>72</v>
      </c>
      <c r="E77" s="63" t="s">
        <v>315</v>
      </c>
      <c r="F77" s="59" t="s">
        <v>316</v>
      </c>
      <c r="G77" s="79">
        <v>2400000</v>
      </c>
      <c r="H77" s="305">
        <v>240000000</v>
      </c>
      <c r="I77" s="305">
        <v>249120000</v>
      </c>
      <c r="J77" s="80">
        <v>3632876.71</v>
      </c>
      <c r="L77" s="63" t="s">
        <v>4489</v>
      </c>
      <c r="M77" s="63" t="s">
        <v>248</v>
      </c>
      <c r="N77" s="54" t="s">
        <v>249</v>
      </c>
      <c r="O77" s="64" t="s">
        <v>250</v>
      </c>
      <c r="P77" s="63" t="s">
        <v>64</v>
      </c>
      <c r="Q77" s="63" t="s">
        <v>65</v>
      </c>
      <c r="R77" s="63">
        <v>1</v>
      </c>
      <c r="S77" s="64" t="s">
        <v>251</v>
      </c>
      <c r="T77" s="62">
        <v>19774559211.650002</v>
      </c>
      <c r="U77" s="62">
        <v>20759218389.43</v>
      </c>
      <c r="AJ77" s="42"/>
      <c r="AV77" s="54"/>
      <c r="AW77" s="54"/>
      <c r="AX77" s="54"/>
      <c r="AY77" s="65">
        <v>7</v>
      </c>
      <c r="AZ77" s="63" t="s">
        <v>74</v>
      </c>
      <c r="BA77" s="65">
        <v>3.2033</v>
      </c>
      <c r="BB77" s="63" t="s">
        <v>68</v>
      </c>
      <c r="BN77" s="54" t="s">
        <v>4578</v>
      </c>
      <c r="BO77" s="58" t="str">
        <f t="shared" si="1"/>
        <v>境内资产</v>
      </c>
      <c r="BP77" s="58" t="str">
        <f>IF(M77="",VLOOKUP(D77,Sheet4!$A$1:$B$92,2,0),VLOOKUP(Q77,Sheet4!$A$1:$B$92,2,0))</f>
        <v>保险资产管理产品</v>
      </c>
    </row>
    <row r="78" spans="1:68" s="58" customFormat="1" ht="12.75" customHeight="1">
      <c r="A78" s="78" t="s">
        <v>317</v>
      </c>
      <c r="B78" s="59" t="s">
        <v>318</v>
      </c>
      <c r="C78" s="245" t="s">
        <v>71</v>
      </c>
      <c r="D78" s="246" t="s">
        <v>72</v>
      </c>
      <c r="E78" s="63" t="s">
        <v>319</v>
      </c>
      <c r="F78" s="59" t="s">
        <v>320</v>
      </c>
      <c r="G78" s="79">
        <v>2400000</v>
      </c>
      <c r="H78" s="305">
        <v>240000000</v>
      </c>
      <c r="I78" s="305">
        <v>250032000</v>
      </c>
      <c r="J78" s="80">
        <v>3026169.86</v>
      </c>
      <c r="L78" s="63" t="s">
        <v>4489</v>
      </c>
      <c r="M78" s="63" t="s">
        <v>248</v>
      </c>
      <c r="N78" s="54" t="s">
        <v>249</v>
      </c>
      <c r="O78" s="64" t="s">
        <v>250</v>
      </c>
      <c r="P78" s="63" t="s">
        <v>64</v>
      </c>
      <c r="Q78" s="63" t="s">
        <v>65</v>
      </c>
      <c r="R78" s="63">
        <v>1</v>
      </c>
      <c r="S78" s="64" t="s">
        <v>251</v>
      </c>
      <c r="T78" s="62">
        <v>19774559211.650002</v>
      </c>
      <c r="U78" s="62">
        <v>20759218389.43</v>
      </c>
      <c r="AJ78" s="42"/>
      <c r="AV78" s="54"/>
      <c r="AW78" s="54"/>
      <c r="AX78" s="54"/>
      <c r="AY78" s="65">
        <v>7</v>
      </c>
      <c r="AZ78" s="63" t="s">
        <v>74</v>
      </c>
      <c r="BA78" s="65">
        <v>3.3039999999999998</v>
      </c>
      <c r="BB78" s="63" t="s">
        <v>68</v>
      </c>
      <c r="BN78" s="54" t="s">
        <v>4578</v>
      </c>
      <c r="BO78" s="58" t="str">
        <f t="shared" si="1"/>
        <v>境内资产</v>
      </c>
      <c r="BP78" s="58" t="str">
        <f>IF(M78="",VLOOKUP(D78,Sheet4!$A$1:$B$92,2,0),VLOOKUP(Q78,Sheet4!$A$1:$B$92,2,0))</f>
        <v>保险资产管理产品</v>
      </c>
    </row>
    <row r="79" spans="1:68" s="58" customFormat="1" ht="12.75" customHeight="1">
      <c r="A79" s="78" t="s">
        <v>321</v>
      </c>
      <c r="B79" s="59" t="s">
        <v>322</v>
      </c>
      <c r="C79" s="245" t="s">
        <v>71</v>
      </c>
      <c r="D79" s="246" t="s">
        <v>72</v>
      </c>
      <c r="E79" s="63" t="s">
        <v>323</v>
      </c>
      <c r="F79" s="59" t="s">
        <v>324</v>
      </c>
      <c r="G79" s="79">
        <v>2400000</v>
      </c>
      <c r="H79" s="305">
        <v>240000000</v>
      </c>
      <c r="I79" s="305">
        <v>245952000</v>
      </c>
      <c r="J79" s="80">
        <v>3491506.85</v>
      </c>
      <c r="L79" s="63" t="s">
        <v>4489</v>
      </c>
      <c r="M79" s="63" t="s">
        <v>248</v>
      </c>
      <c r="N79" s="54" t="s">
        <v>249</v>
      </c>
      <c r="O79" s="64" t="s">
        <v>250</v>
      </c>
      <c r="P79" s="63" t="s">
        <v>64</v>
      </c>
      <c r="Q79" s="63" t="s">
        <v>65</v>
      </c>
      <c r="R79" s="63">
        <v>1</v>
      </c>
      <c r="S79" s="64" t="s">
        <v>251</v>
      </c>
      <c r="T79" s="62">
        <v>19774559211.650002</v>
      </c>
      <c r="U79" s="62">
        <v>20759218389.43</v>
      </c>
      <c r="AJ79" s="42"/>
      <c r="AV79" s="54"/>
      <c r="AW79" s="54"/>
      <c r="AX79" s="54"/>
      <c r="AY79" s="65">
        <v>7</v>
      </c>
      <c r="AZ79" s="63" t="s">
        <v>84</v>
      </c>
      <c r="BA79" s="65">
        <v>3.2195</v>
      </c>
      <c r="BB79" s="63" t="s">
        <v>68</v>
      </c>
      <c r="BN79" s="54" t="s">
        <v>4578</v>
      </c>
      <c r="BO79" s="58" t="str">
        <f t="shared" si="1"/>
        <v>境内资产</v>
      </c>
      <c r="BP79" s="58" t="str">
        <f>IF(M79="",VLOOKUP(D79,Sheet4!$A$1:$B$92,2,0),VLOOKUP(Q79,Sheet4!$A$1:$B$92,2,0))</f>
        <v>保险资产管理产品</v>
      </c>
    </row>
    <row r="80" spans="1:68" s="58" customFormat="1" ht="12.75" customHeight="1">
      <c r="A80" s="78" t="s">
        <v>325</v>
      </c>
      <c r="B80" s="59" t="s">
        <v>326</v>
      </c>
      <c r="C80" s="245" t="s">
        <v>71</v>
      </c>
      <c r="D80" s="246" t="s">
        <v>72</v>
      </c>
      <c r="E80" s="63" t="s">
        <v>327</v>
      </c>
      <c r="F80" s="59" t="s">
        <v>328</v>
      </c>
      <c r="G80" s="79">
        <v>1000000</v>
      </c>
      <c r="H80" s="305">
        <v>100000000</v>
      </c>
      <c r="I80" s="305">
        <v>103700000</v>
      </c>
      <c r="J80" s="80">
        <v>1380821.92</v>
      </c>
      <c r="L80" s="63" t="s">
        <v>4489</v>
      </c>
      <c r="M80" s="63" t="s">
        <v>248</v>
      </c>
      <c r="N80" s="54" t="s">
        <v>249</v>
      </c>
      <c r="O80" s="64" t="s">
        <v>250</v>
      </c>
      <c r="P80" s="63" t="s">
        <v>64</v>
      </c>
      <c r="Q80" s="63" t="s">
        <v>65</v>
      </c>
      <c r="R80" s="63">
        <v>1</v>
      </c>
      <c r="S80" s="64" t="s">
        <v>251</v>
      </c>
      <c r="T80" s="62">
        <v>19774559211.650002</v>
      </c>
      <c r="U80" s="62">
        <v>20759218389.43</v>
      </c>
      <c r="AJ80" s="42"/>
      <c r="AV80" s="54"/>
      <c r="AW80" s="54"/>
      <c r="AX80" s="54"/>
      <c r="AY80" s="65">
        <v>7</v>
      </c>
      <c r="AZ80" s="63" t="s">
        <v>74</v>
      </c>
      <c r="BA80" s="65">
        <v>2.7854000000000001</v>
      </c>
      <c r="BB80" s="63" t="s">
        <v>68</v>
      </c>
      <c r="BN80" s="54" t="s">
        <v>4578</v>
      </c>
      <c r="BO80" s="58" t="str">
        <f t="shared" si="1"/>
        <v>境内资产</v>
      </c>
      <c r="BP80" s="58" t="str">
        <f>IF(M80="",VLOOKUP(D80,Sheet4!$A$1:$B$92,2,0),VLOOKUP(Q80,Sheet4!$A$1:$B$92,2,0))</f>
        <v>保险资产管理产品</v>
      </c>
    </row>
    <row r="81" spans="1:68" s="58" customFormat="1" ht="12.75" customHeight="1">
      <c r="A81" s="78" t="s">
        <v>329</v>
      </c>
      <c r="B81" s="59" t="s">
        <v>330</v>
      </c>
      <c r="C81" s="245" t="s">
        <v>71</v>
      </c>
      <c r="D81" s="246" t="s">
        <v>72</v>
      </c>
      <c r="E81" s="63" t="s">
        <v>331</v>
      </c>
      <c r="F81" s="59" t="s">
        <v>332</v>
      </c>
      <c r="G81" s="79">
        <v>2700000</v>
      </c>
      <c r="H81" s="305">
        <v>270000000</v>
      </c>
      <c r="I81" s="305">
        <v>280908000</v>
      </c>
      <c r="J81" s="80">
        <v>3223356.17</v>
      </c>
      <c r="L81" s="63" t="s">
        <v>4489</v>
      </c>
      <c r="M81" s="63" t="s">
        <v>248</v>
      </c>
      <c r="N81" s="54" t="s">
        <v>249</v>
      </c>
      <c r="O81" s="64" t="s">
        <v>250</v>
      </c>
      <c r="P81" s="63" t="s">
        <v>64</v>
      </c>
      <c r="Q81" s="63" t="s">
        <v>65</v>
      </c>
      <c r="R81" s="63">
        <v>1</v>
      </c>
      <c r="S81" s="64" t="s">
        <v>251</v>
      </c>
      <c r="T81" s="62">
        <v>19774559211.650002</v>
      </c>
      <c r="U81" s="62">
        <v>20759218389.43</v>
      </c>
      <c r="AJ81" s="42"/>
      <c r="AV81" s="54"/>
      <c r="AW81" s="54"/>
      <c r="AX81" s="54"/>
      <c r="AY81" s="65">
        <v>7</v>
      </c>
      <c r="AZ81" s="63" t="s">
        <v>74</v>
      </c>
      <c r="BA81" s="65">
        <v>3.3157000000000001</v>
      </c>
      <c r="BB81" s="63" t="s">
        <v>68</v>
      </c>
      <c r="BN81" s="54" t="s">
        <v>4578</v>
      </c>
      <c r="BO81" s="58" t="str">
        <f t="shared" si="1"/>
        <v>境内资产</v>
      </c>
      <c r="BP81" s="58" t="str">
        <f>IF(M81="",VLOOKUP(D81,Sheet4!$A$1:$B$92,2,0),VLOOKUP(Q81,Sheet4!$A$1:$B$92,2,0))</f>
        <v>保险资产管理产品</v>
      </c>
    </row>
    <row r="82" spans="1:68" s="58" customFormat="1" ht="12.75" customHeight="1">
      <c r="A82" s="78" t="s">
        <v>333</v>
      </c>
      <c r="B82" s="59" t="s">
        <v>334</v>
      </c>
      <c r="C82" s="245" t="s">
        <v>71</v>
      </c>
      <c r="D82" s="246" t="s">
        <v>72</v>
      </c>
      <c r="E82" s="63" t="s">
        <v>335</v>
      </c>
      <c r="F82" s="59" t="s">
        <v>336</v>
      </c>
      <c r="G82" s="79">
        <v>2100000</v>
      </c>
      <c r="H82" s="305">
        <v>210000000</v>
      </c>
      <c r="I82" s="305">
        <v>218001000</v>
      </c>
      <c r="J82" s="80">
        <v>1941780.81</v>
      </c>
      <c r="L82" s="63" t="s">
        <v>4489</v>
      </c>
      <c r="M82" s="63" t="s">
        <v>248</v>
      </c>
      <c r="N82" s="54" t="s">
        <v>249</v>
      </c>
      <c r="O82" s="64" t="s">
        <v>250</v>
      </c>
      <c r="P82" s="63" t="s">
        <v>64</v>
      </c>
      <c r="Q82" s="63" t="s">
        <v>65</v>
      </c>
      <c r="R82" s="63">
        <v>1</v>
      </c>
      <c r="S82" s="64" t="s">
        <v>251</v>
      </c>
      <c r="T82" s="62">
        <v>19774559211.650002</v>
      </c>
      <c r="U82" s="62">
        <v>20759218389.43</v>
      </c>
      <c r="AJ82" s="42"/>
      <c r="AV82" s="54"/>
      <c r="AW82" s="54"/>
      <c r="AX82" s="54"/>
      <c r="AY82" s="65">
        <v>7</v>
      </c>
      <c r="AZ82" s="63" t="s">
        <v>74</v>
      </c>
      <c r="BA82" s="65">
        <v>3.2726999999999999</v>
      </c>
      <c r="BB82" s="63" t="s">
        <v>68</v>
      </c>
      <c r="BN82" s="54" t="s">
        <v>4578</v>
      </c>
      <c r="BO82" s="58" t="str">
        <f t="shared" si="1"/>
        <v>境内资产</v>
      </c>
      <c r="BP82" s="58" t="str">
        <f>IF(M82="",VLOOKUP(D82,Sheet4!$A$1:$B$92,2,0),VLOOKUP(Q82,Sheet4!$A$1:$B$92,2,0))</f>
        <v>保险资产管理产品</v>
      </c>
    </row>
    <row r="83" spans="1:68" s="58" customFormat="1" ht="12.75" customHeight="1">
      <c r="A83" s="78" t="s">
        <v>337</v>
      </c>
      <c r="B83" s="59" t="s">
        <v>338</v>
      </c>
      <c r="C83" s="245" t="s">
        <v>71</v>
      </c>
      <c r="D83" s="246" t="s">
        <v>72</v>
      </c>
      <c r="E83" s="63" t="s">
        <v>339</v>
      </c>
      <c r="F83" s="59" t="s">
        <v>340</v>
      </c>
      <c r="G83" s="79">
        <v>3000000</v>
      </c>
      <c r="H83" s="305">
        <v>300000000</v>
      </c>
      <c r="I83" s="305">
        <v>312720000</v>
      </c>
      <c r="J83" s="80">
        <v>1626986.31</v>
      </c>
      <c r="L83" s="63" t="s">
        <v>4489</v>
      </c>
      <c r="M83" s="63" t="s">
        <v>248</v>
      </c>
      <c r="N83" s="54" t="s">
        <v>249</v>
      </c>
      <c r="O83" s="64" t="s">
        <v>250</v>
      </c>
      <c r="P83" s="63" t="s">
        <v>64</v>
      </c>
      <c r="Q83" s="63" t="s">
        <v>65</v>
      </c>
      <c r="R83" s="63">
        <v>1</v>
      </c>
      <c r="S83" s="64" t="s">
        <v>251</v>
      </c>
      <c r="T83" s="62">
        <v>19774559211.650002</v>
      </c>
      <c r="U83" s="62">
        <v>20759218389.43</v>
      </c>
      <c r="AJ83" s="42"/>
      <c r="AV83" s="54"/>
      <c r="AW83" s="54"/>
      <c r="AX83" s="54"/>
      <c r="AY83" s="65">
        <v>7</v>
      </c>
      <c r="AZ83" s="63" t="s">
        <v>74</v>
      </c>
      <c r="BA83" s="65">
        <v>3.4291</v>
      </c>
      <c r="BB83" s="63" t="s">
        <v>68</v>
      </c>
      <c r="BN83" s="54" t="s">
        <v>4578</v>
      </c>
      <c r="BO83" s="58" t="str">
        <f t="shared" si="1"/>
        <v>境内资产</v>
      </c>
      <c r="BP83" s="58" t="str">
        <f>IF(M83="",VLOOKUP(D83,Sheet4!$A$1:$B$92,2,0),VLOOKUP(Q83,Sheet4!$A$1:$B$92,2,0))</f>
        <v>保险资产管理产品</v>
      </c>
    </row>
    <row r="84" spans="1:68" s="58" customFormat="1" ht="12.75" customHeight="1">
      <c r="A84" s="78" t="s">
        <v>341</v>
      </c>
      <c r="B84" s="59" t="s">
        <v>342</v>
      </c>
      <c r="C84" s="245" t="s">
        <v>71</v>
      </c>
      <c r="D84" s="246" t="s">
        <v>72</v>
      </c>
      <c r="E84" s="63" t="s">
        <v>343</v>
      </c>
      <c r="F84" s="59" t="s">
        <v>344</v>
      </c>
      <c r="G84" s="79">
        <v>1000000</v>
      </c>
      <c r="H84" s="305">
        <v>100000000</v>
      </c>
      <c r="I84" s="305">
        <v>103820000</v>
      </c>
      <c r="J84" s="80">
        <v>525095.89</v>
      </c>
      <c r="L84" s="63" t="s">
        <v>4489</v>
      </c>
      <c r="M84" s="63" t="s">
        <v>248</v>
      </c>
      <c r="N84" s="54" t="s">
        <v>249</v>
      </c>
      <c r="O84" s="64" t="s">
        <v>250</v>
      </c>
      <c r="P84" s="63" t="s">
        <v>64</v>
      </c>
      <c r="Q84" s="63" t="s">
        <v>65</v>
      </c>
      <c r="R84" s="63">
        <v>1</v>
      </c>
      <c r="S84" s="64" t="s">
        <v>251</v>
      </c>
      <c r="T84" s="62">
        <v>19774559211.650002</v>
      </c>
      <c r="U84" s="62">
        <v>20759218389.43</v>
      </c>
      <c r="AJ84" s="42"/>
      <c r="AV84" s="54"/>
      <c r="AW84" s="54"/>
      <c r="AX84" s="54"/>
      <c r="AY84" s="65">
        <v>7</v>
      </c>
      <c r="AZ84" s="63" t="s">
        <v>74</v>
      </c>
      <c r="BA84" s="65">
        <v>3.4375</v>
      </c>
      <c r="BB84" s="63" t="s">
        <v>68</v>
      </c>
      <c r="BN84" s="54" t="s">
        <v>4578</v>
      </c>
      <c r="BO84" s="58" t="str">
        <f t="shared" si="1"/>
        <v>境内资产</v>
      </c>
      <c r="BP84" s="58" t="str">
        <f>IF(M84="",VLOOKUP(D84,Sheet4!$A$1:$B$92,2,0),VLOOKUP(Q84,Sheet4!$A$1:$B$92,2,0))</f>
        <v>保险资产管理产品</v>
      </c>
    </row>
    <row r="85" spans="1:68" s="58" customFormat="1" ht="12.75" customHeight="1">
      <c r="A85" s="78" t="s">
        <v>225</v>
      </c>
      <c r="B85" s="59" t="s">
        <v>226</v>
      </c>
      <c r="C85" s="245" t="s">
        <v>71</v>
      </c>
      <c r="D85" s="246" t="s">
        <v>72</v>
      </c>
      <c r="E85" s="63" t="s">
        <v>227</v>
      </c>
      <c r="F85" s="59" t="s">
        <v>345</v>
      </c>
      <c r="G85" s="79">
        <v>2300000</v>
      </c>
      <c r="H85" s="305">
        <v>230000000</v>
      </c>
      <c r="I85" s="305">
        <v>238947000</v>
      </c>
      <c r="J85" s="80">
        <v>549542.47</v>
      </c>
      <c r="L85" s="63" t="s">
        <v>4489</v>
      </c>
      <c r="M85" s="63" t="s">
        <v>248</v>
      </c>
      <c r="N85" s="54" t="s">
        <v>249</v>
      </c>
      <c r="O85" s="64" t="s">
        <v>250</v>
      </c>
      <c r="P85" s="63" t="s">
        <v>64</v>
      </c>
      <c r="Q85" s="63" t="s">
        <v>65</v>
      </c>
      <c r="R85" s="63">
        <v>1</v>
      </c>
      <c r="S85" s="64" t="s">
        <v>251</v>
      </c>
      <c r="T85" s="62">
        <v>19774559211.650002</v>
      </c>
      <c r="U85" s="62">
        <v>20759218389.43</v>
      </c>
      <c r="AJ85" s="42"/>
      <c r="AV85" s="54"/>
      <c r="AW85" s="54"/>
      <c r="AX85" s="54"/>
      <c r="AY85" s="65">
        <v>7</v>
      </c>
      <c r="AZ85" s="63" t="s">
        <v>74</v>
      </c>
      <c r="BA85" s="65">
        <v>3.4946999999999999</v>
      </c>
      <c r="BB85" s="63" t="s">
        <v>68</v>
      </c>
      <c r="BN85" s="54" t="s">
        <v>4578</v>
      </c>
      <c r="BO85" s="58" t="str">
        <f t="shared" si="1"/>
        <v>境内资产</v>
      </c>
      <c r="BP85" s="58" t="str">
        <f>IF(M85="",VLOOKUP(D85,Sheet4!$A$1:$B$92,2,0),VLOOKUP(Q85,Sheet4!$A$1:$B$92,2,0))</f>
        <v>保险资产管理产品</v>
      </c>
    </row>
    <row r="86" spans="1:68" s="58" customFormat="1" ht="12.75" customHeight="1">
      <c r="A86" s="78" t="s">
        <v>346</v>
      </c>
      <c r="B86" s="59" t="s">
        <v>347</v>
      </c>
      <c r="C86" s="245" t="s">
        <v>71</v>
      </c>
      <c r="D86" s="246" t="s">
        <v>72</v>
      </c>
      <c r="E86" s="63" t="s">
        <v>348</v>
      </c>
      <c r="F86" s="59" t="s">
        <v>349</v>
      </c>
      <c r="G86" s="79">
        <v>1900000</v>
      </c>
      <c r="H86" s="305">
        <v>190000000</v>
      </c>
      <c r="I86" s="305">
        <v>196498000</v>
      </c>
      <c r="J86" s="80">
        <v>936986.29</v>
      </c>
      <c r="L86" s="63" t="s">
        <v>4489</v>
      </c>
      <c r="M86" s="63" t="s">
        <v>248</v>
      </c>
      <c r="N86" s="54" t="s">
        <v>249</v>
      </c>
      <c r="O86" s="64" t="s">
        <v>250</v>
      </c>
      <c r="P86" s="63" t="s">
        <v>64</v>
      </c>
      <c r="Q86" s="63" t="s">
        <v>65</v>
      </c>
      <c r="R86" s="63">
        <v>1</v>
      </c>
      <c r="S86" s="64" t="s">
        <v>251</v>
      </c>
      <c r="T86" s="62">
        <v>19774559211.650002</v>
      </c>
      <c r="U86" s="62">
        <v>20759218389.43</v>
      </c>
      <c r="AJ86" s="42"/>
      <c r="AV86" s="54"/>
      <c r="AW86" s="54"/>
      <c r="AX86" s="54"/>
      <c r="AY86" s="65">
        <v>7</v>
      </c>
      <c r="AZ86" s="63" t="s">
        <v>74</v>
      </c>
      <c r="BA86" s="65">
        <v>3.4497</v>
      </c>
      <c r="BB86" s="63" t="s">
        <v>68</v>
      </c>
      <c r="BN86" s="54" t="s">
        <v>4578</v>
      </c>
      <c r="BO86" s="58" t="str">
        <f t="shared" si="1"/>
        <v>境内资产</v>
      </c>
      <c r="BP86" s="58" t="str">
        <f>IF(M86="",VLOOKUP(D86,Sheet4!$A$1:$B$92,2,0),VLOOKUP(Q86,Sheet4!$A$1:$B$92,2,0))</f>
        <v>保险资产管理产品</v>
      </c>
    </row>
    <row r="87" spans="1:68" s="58" customFormat="1" ht="12.75" customHeight="1">
      <c r="A87" s="78" t="s">
        <v>350</v>
      </c>
      <c r="B87" s="59" t="s">
        <v>351</v>
      </c>
      <c r="C87" s="245" t="s">
        <v>71</v>
      </c>
      <c r="D87" s="246" t="s">
        <v>72</v>
      </c>
      <c r="E87" s="63" t="s">
        <v>352</v>
      </c>
      <c r="F87" s="59" t="s">
        <v>353</v>
      </c>
      <c r="G87" s="79">
        <v>3900000</v>
      </c>
      <c r="H87" s="305">
        <v>390000000</v>
      </c>
      <c r="I87" s="305">
        <v>409734000</v>
      </c>
      <c r="J87" s="80">
        <v>1856079.46</v>
      </c>
      <c r="L87" s="63" t="s">
        <v>4489</v>
      </c>
      <c r="M87" s="63" t="s">
        <v>248</v>
      </c>
      <c r="N87" s="54" t="s">
        <v>249</v>
      </c>
      <c r="O87" s="64" t="s">
        <v>250</v>
      </c>
      <c r="P87" s="63" t="s">
        <v>64</v>
      </c>
      <c r="Q87" s="63" t="s">
        <v>65</v>
      </c>
      <c r="R87" s="63">
        <v>1</v>
      </c>
      <c r="S87" s="64" t="s">
        <v>251</v>
      </c>
      <c r="T87" s="62">
        <v>19774559211.650002</v>
      </c>
      <c r="U87" s="62">
        <v>20759218389.43</v>
      </c>
      <c r="AJ87" s="42"/>
      <c r="AV87" s="54"/>
      <c r="AW87" s="54"/>
      <c r="AX87" s="54"/>
      <c r="AY87" s="65">
        <v>7</v>
      </c>
      <c r="AZ87" s="63" t="s">
        <v>74</v>
      </c>
      <c r="BA87" s="65">
        <v>3.4076</v>
      </c>
      <c r="BB87" s="63" t="s">
        <v>68</v>
      </c>
      <c r="BN87" s="54" t="s">
        <v>4578</v>
      </c>
      <c r="BO87" s="58" t="str">
        <f t="shared" si="1"/>
        <v>境内资产</v>
      </c>
      <c r="BP87" s="58" t="str">
        <f>IF(M87="",VLOOKUP(D87,Sheet4!$A$1:$B$92,2,0),VLOOKUP(Q87,Sheet4!$A$1:$B$92,2,0))</f>
        <v>保险资产管理产品</v>
      </c>
    </row>
    <row r="88" spans="1:68" s="58" customFormat="1" ht="12.75" customHeight="1">
      <c r="A88" s="78" t="s">
        <v>354</v>
      </c>
      <c r="B88" s="59" t="s">
        <v>355</v>
      </c>
      <c r="C88" s="245" t="s">
        <v>71</v>
      </c>
      <c r="D88" s="246" t="s">
        <v>72</v>
      </c>
      <c r="E88" s="63" t="s">
        <v>356</v>
      </c>
      <c r="F88" s="59" t="s">
        <v>357</v>
      </c>
      <c r="G88" s="79">
        <v>1800000</v>
      </c>
      <c r="H88" s="305">
        <v>180000000</v>
      </c>
      <c r="I88" s="305">
        <v>187866000</v>
      </c>
      <c r="J88" s="80">
        <v>652438.35</v>
      </c>
      <c r="L88" s="63" t="s">
        <v>4489</v>
      </c>
      <c r="M88" s="63" t="s">
        <v>248</v>
      </c>
      <c r="N88" s="54" t="s">
        <v>249</v>
      </c>
      <c r="O88" s="64" t="s">
        <v>250</v>
      </c>
      <c r="P88" s="63" t="s">
        <v>64</v>
      </c>
      <c r="Q88" s="63" t="s">
        <v>65</v>
      </c>
      <c r="R88" s="63">
        <v>1</v>
      </c>
      <c r="S88" s="64" t="s">
        <v>251</v>
      </c>
      <c r="T88" s="62">
        <v>19774559211.650002</v>
      </c>
      <c r="U88" s="62">
        <v>20759218389.43</v>
      </c>
      <c r="AJ88" s="42"/>
      <c r="AV88" s="54"/>
      <c r="AW88" s="54"/>
      <c r="AX88" s="54"/>
      <c r="AY88" s="65">
        <v>7</v>
      </c>
      <c r="AZ88" s="63" t="s">
        <v>74</v>
      </c>
      <c r="BA88" s="65">
        <v>3.3919999999999999</v>
      </c>
      <c r="BB88" s="63" t="s">
        <v>68</v>
      </c>
      <c r="BN88" s="54" t="s">
        <v>4578</v>
      </c>
      <c r="BO88" s="58" t="str">
        <f t="shared" si="1"/>
        <v>境内资产</v>
      </c>
      <c r="BP88" s="58" t="str">
        <f>IF(M88="",VLOOKUP(D88,Sheet4!$A$1:$B$92,2,0),VLOOKUP(Q88,Sheet4!$A$1:$B$92,2,0))</f>
        <v>保险资产管理产品</v>
      </c>
    </row>
    <row r="89" spans="1:68" s="58" customFormat="1" ht="12.75" customHeight="1">
      <c r="A89" s="78" t="s">
        <v>358</v>
      </c>
      <c r="B89" s="59" t="s">
        <v>359</v>
      </c>
      <c r="C89" s="245" t="s">
        <v>71</v>
      </c>
      <c r="D89" s="246" t="s">
        <v>72</v>
      </c>
      <c r="E89" s="63" t="s">
        <v>360</v>
      </c>
      <c r="F89" s="59" t="s">
        <v>361</v>
      </c>
      <c r="G89" s="79">
        <v>800000</v>
      </c>
      <c r="H89" s="305">
        <v>80000000</v>
      </c>
      <c r="I89" s="305">
        <v>83976000</v>
      </c>
      <c r="J89" s="80">
        <v>108493.15</v>
      </c>
      <c r="L89" s="63" t="s">
        <v>4489</v>
      </c>
      <c r="M89" s="63" t="s">
        <v>248</v>
      </c>
      <c r="N89" s="54" t="s">
        <v>249</v>
      </c>
      <c r="O89" s="64" t="s">
        <v>250</v>
      </c>
      <c r="P89" s="63" t="s">
        <v>64</v>
      </c>
      <c r="Q89" s="63" t="s">
        <v>65</v>
      </c>
      <c r="R89" s="63">
        <v>1</v>
      </c>
      <c r="S89" s="64" t="s">
        <v>251</v>
      </c>
      <c r="T89" s="62">
        <v>19774559211.650002</v>
      </c>
      <c r="U89" s="62">
        <v>20759218389.43</v>
      </c>
      <c r="AJ89" s="42"/>
      <c r="AV89" s="54"/>
      <c r="AW89" s="54"/>
      <c r="AX89" s="54"/>
      <c r="AY89" s="65">
        <v>7</v>
      </c>
      <c r="AZ89" s="63" t="s">
        <v>74</v>
      </c>
      <c r="BA89" s="65">
        <v>3.4994000000000001</v>
      </c>
      <c r="BB89" s="63" t="s">
        <v>68</v>
      </c>
      <c r="BN89" s="54" t="s">
        <v>4578</v>
      </c>
      <c r="BO89" s="58" t="str">
        <f t="shared" si="1"/>
        <v>境内资产</v>
      </c>
      <c r="BP89" s="58" t="str">
        <f>IF(M89="",VLOOKUP(D89,Sheet4!$A$1:$B$92,2,0),VLOOKUP(Q89,Sheet4!$A$1:$B$92,2,0))</f>
        <v>保险资产管理产品</v>
      </c>
    </row>
    <row r="90" spans="1:68" s="58" customFormat="1" ht="12.75" customHeight="1">
      <c r="A90" s="78" t="s">
        <v>362</v>
      </c>
      <c r="B90" s="59" t="s">
        <v>363</v>
      </c>
      <c r="C90" s="245" t="s">
        <v>71</v>
      </c>
      <c r="D90" s="246" t="s">
        <v>72</v>
      </c>
      <c r="E90" s="63" t="s">
        <v>364</v>
      </c>
      <c r="F90" s="59" t="s">
        <v>365</v>
      </c>
      <c r="G90" s="79">
        <v>1300000</v>
      </c>
      <c r="H90" s="305">
        <v>130000000</v>
      </c>
      <c r="I90" s="305">
        <v>135603000</v>
      </c>
      <c r="J90" s="80">
        <v>35901.370000000003</v>
      </c>
      <c r="L90" s="63" t="s">
        <v>4489</v>
      </c>
      <c r="M90" s="63" t="s">
        <v>248</v>
      </c>
      <c r="N90" s="54" t="s">
        <v>249</v>
      </c>
      <c r="O90" s="64" t="s">
        <v>250</v>
      </c>
      <c r="P90" s="63" t="s">
        <v>64</v>
      </c>
      <c r="Q90" s="63" t="s">
        <v>65</v>
      </c>
      <c r="R90" s="63">
        <v>1</v>
      </c>
      <c r="S90" s="64" t="s">
        <v>251</v>
      </c>
      <c r="T90" s="62">
        <v>19774559211.650002</v>
      </c>
      <c r="U90" s="62">
        <v>20759218389.43</v>
      </c>
      <c r="AJ90" s="42"/>
      <c r="AV90" s="54"/>
      <c r="AW90" s="54"/>
      <c r="AX90" s="54"/>
      <c r="AY90" s="65">
        <v>7</v>
      </c>
      <c r="AZ90" s="63" t="s">
        <v>74</v>
      </c>
      <c r="BA90" s="65">
        <v>3.5476999999999999</v>
      </c>
      <c r="BB90" s="63" t="s">
        <v>68</v>
      </c>
      <c r="BN90" s="54" t="s">
        <v>4578</v>
      </c>
      <c r="BO90" s="58" t="str">
        <f t="shared" si="1"/>
        <v>境内资产</v>
      </c>
      <c r="BP90" s="58" t="str">
        <f>IF(M90="",VLOOKUP(D90,Sheet4!$A$1:$B$92,2,0),VLOOKUP(Q90,Sheet4!$A$1:$B$92,2,0))</f>
        <v>保险资产管理产品</v>
      </c>
    </row>
    <row r="91" spans="1:68" s="58" customFormat="1" ht="12.75" customHeight="1">
      <c r="A91" s="78" t="s">
        <v>366</v>
      </c>
      <c r="B91" s="59" t="s">
        <v>367</v>
      </c>
      <c r="C91" s="245" t="s">
        <v>71</v>
      </c>
      <c r="D91" s="246" t="s">
        <v>72</v>
      </c>
      <c r="E91" s="63" t="s">
        <v>368</v>
      </c>
      <c r="F91" s="59" t="s">
        <v>369</v>
      </c>
      <c r="G91" s="79">
        <v>1500000</v>
      </c>
      <c r="H91" s="305">
        <v>150000000</v>
      </c>
      <c r="I91" s="305">
        <v>156540000</v>
      </c>
      <c r="J91" s="80">
        <v>21904.11</v>
      </c>
      <c r="L91" s="63" t="s">
        <v>4489</v>
      </c>
      <c r="M91" s="63" t="s">
        <v>248</v>
      </c>
      <c r="N91" s="54" t="s">
        <v>249</v>
      </c>
      <c r="O91" s="64" t="s">
        <v>250</v>
      </c>
      <c r="P91" s="63" t="s">
        <v>64</v>
      </c>
      <c r="Q91" s="63" t="s">
        <v>65</v>
      </c>
      <c r="R91" s="63">
        <v>1</v>
      </c>
      <c r="S91" s="64" t="s">
        <v>251</v>
      </c>
      <c r="T91" s="62">
        <v>19774559211.650002</v>
      </c>
      <c r="U91" s="62">
        <v>20759218389.43</v>
      </c>
      <c r="AJ91" s="42"/>
      <c r="AV91" s="54"/>
      <c r="AW91" s="54"/>
      <c r="AX91" s="54"/>
      <c r="AY91" s="65">
        <v>7</v>
      </c>
      <c r="AZ91" s="63" t="s">
        <v>74</v>
      </c>
      <c r="BA91" s="65">
        <v>3.5257999999999998</v>
      </c>
      <c r="BB91" s="63" t="s">
        <v>68</v>
      </c>
      <c r="BN91" s="54" t="s">
        <v>4578</v>
      </c>
      <c r="BO91" s="58" t="str">
        <f t="shared" si="1"/>
        <v>境内资产</v>
      </c>
      <c r="BP91" s="58" t="str">
        <f>IF(M91="",VLOOKUP(D91,Sheet4!$A$1:$B$92,2,0),VLOOKUP(Q91,Sheet4!$A$1:$B$92,2,0))</f>
        <v>保险资产管理产品</v>
      </c>
    </row>
    <row r="92" spans="1:68" s="58" customFormat="1" ht="12.75" customHeight="1">
      <c r="A92" s="78" t="s">
        <v>370</v>
      </c>
      <c r="B92" s="59" t="s">
        <v>371</v>
      </c>
      <c r="C92" s="245" t="s">
        <v>71</v>
      </c>
      <c r="D92" s="246" t="s">
        <v>72</v>
      </c>
      <c r="E92" s="63" t="s">
        <v>372</v>
      </c>
      <c r="F92" s="59" t="s">
        <v>373</v>
      </c>
      <c r="G92" s="79">
        <v>2000000</v>
      </c>
      <c r="H92" s="305">
        <v>200000000</v>
      </c>
      <c r="I92" s="305">
        <v>206480000</v>
      </c>
      <c r="J92" s="80">
        <v>10000000</v>
      </c>
      <c r="L92" s="63" t="s">
        <v>4489</v>
      </c>
      <c r="M92" s="63" t="s">
        <v>248</v>
      </c>
      <c r="N92" s="54" t="s">
        <v>249</v>
      </c>
      <c r="O92" s="64" t="s">
        <v>250</v>
      </c>
      <c r="P92" s="63" t="s">
        <v>64</v>
      </c>
      <c r="Q92" s="63" t="s">
        <v>65</v>
      </c>
      <c r="R92" s="63">
        <v>1</v>
      </c>
      <c r="S92" s="64" t="s">
        <v>251</v>
      </c>
      <c r="T92" s="62">
        <v>19774559211.650002</v>
      </c>
      <c r="U92" s="62">
        <v>20759218389.43</v>
      </c>
      <c r="AJ92" s="42"/>
      <c r="AV92" s="54"/>
      <c r="AW92" s="54"/>
      <c r="AX92" s="54"/>
      <c r="AY92" s="65">
        <v>7</v>
      </c>
      <c r="AZ92" s="63" t="s">
        <v>74</v>
      </c>
      <c r="BA92" s="65">
        <v>3.5406</v>
      </c>
      <c r="BB92" s="63" t="s">
        <v>68</v>
      </c>
      <c r="BN92" s="54" t="s">
        <v>4578</v>
      </c>
      <c r="BO92" s="58" t="str">
        <f t="shared" si="1"/>
        <v>境内资产</v>
      </c>
      <c r="BP92" s="58" t="str">
        <f>IF(M92="",VLOOKUP(D92,Sheet4!$A$1:$B$92,2,0),VLOOKUP(Q92,Sheet4!$A$1:$B$92,2,0))</f>
        <v>保险资产管理产品</v>
      </c>
    </row>
    <row r="93" spans="1:68" s="58" customFormat="1" ht="12.75" customHeight="1">
      <c r="A93" s="78" t="s">
        <v>374</v>
      </c>
      <c r="B93" s="59" t="s">
        <v>375</v>
      </c>
      <c r="C93" s="245" t="s">
        <v>71</v>
      </c>
      <c r="D93" s="246" t="s">
        <v>72</v>
      </c>
      <c r="E93" s="63" t="s">
        <v>376</v>
      </c>
      <c r="F93" s="59" t="s">
        <v>377</v>
      </c>
      <c r="G93" s="79">
        <v>1400000</v>
      </c>
      <c r="H93" s="305">
        <v>140000000</v>
      </c>
      <c r="I93" s="305">
        <v>145362000</v>
      </c>
      <c r="J93" s="80">
        <v>49863.02</v>
      </c>
      <c r="L93" s="63" t="s">
        <v>4489</v>
      </c>
      <c r="M93" s="63" t="s">
        <v>248</v>
      </c>
      <c r="N93" s="54" t="s">
        <v>249</v>
      </c>
      <c r="O93" s="64" t="s">
        <v>250</v>
      </c>
      <c r="P93" s="63" t="s">
        <v>64</v>
      </c>
      <c r="Q93" s="63" t="s">
        <v>65</v>
      </c>
      <c r="R93" s="63">
        <v>1</v>
      </c>
      <c r="S93" s="64" t="s">
        <v>251</v>
      </c>
      <c r="T93" s="62">
        <v>19774559211.650002</v>
      </c>
      <c r="U93" s="62">
        <v>20759218389.43</v>
      </c>
      <c r="AJ93" s="42"/>
      <c r="AV93" s="54"/>
      <c r="AW93" s="54"/>
      <c r="AX93" s="54"/>
      <c r="AY93" s="65">
        <v>7</v>
      </c>
      <c r="AZ93" s="63" t="s">
        <v>74</v>
      </c>
      <c r="BA93" s="65">
        <v>3.4161000000000001</v>
      </c>
      <c r="BB93" s="63" t="s">
        <v>68</v>
      </c>
      <c r="BN93" s="54" t="s">
        <v>4578</v>
      </c>
      <c r="BO93" s="58" t="str">
        <f t="shared" si="1"/>
        <v>境内资产</v>
      </c>
      <c r="BP93" s="58" t="str">
        <f>IF(M93="",VLOOKUP(D93,Sheet4!$A$1:$B$92,2,0),VLOOKUP(Q93,Sheet4!$A$1:$B$92,2,0))</f>
        <v>保险资产管理产品</v>
      </c>
    </row>
    <row r="94" spans="1:68" s="58" customFormat="1" ht="12.75" customHeight="1">
      <c r="A94" s="78" t="s">
        <v>378</v>
      </c>
      <c r="B94" s="59" t="s">
        <v>379</v>
      </c>
      <c r="C94" s="245" t="s">
        <v>71</v>
      </c>
      <c r="D94" s="246" t="s">
        <v>72</v>
      </c>
      <c r="E94" s="63" t="s">
        <v>380</v>
      </c>
      <c r="F94" s="59" t="s">
        <v>381</v>
      </c>
      <c r="G94" s="79">
        <v>2100000</v>
      </c>
      <c r="H94" s="305">
        <v>210000000</v>
      </c>
      <c r="I94" s="305">
        <v>218484000</v>
      </c>
      <c r="J94" s="80">
        <v>12285000</v>
      </c>
      <c r="L94" s="63" t="s">
        <v>4489</v>
      </c>
      <c r="M94" s="63" t="s">
        <v>248</v>
      </c>
      <c r="N94" s="54" t="s">
        <v>249</v>
      </c>
      <c r="O94" s="64" t="s">
        <v>250</v>
      </c>
      <c r="P94" s="63" t="s">
        <v>64</v>
      </c>
      <c r="Q94" s="63" t="s">
        <v>65</v>
      </c>
      <c r="R94" s="63">
        <v>1</v>
      </c>
      <c r="S94" s="64" t="s">
        <v>251</v>
      </c>
      <c r="T94" s="62">
        <v>19774559211.650002</v>
      </c>
      <c r="U94" s="62">
        <v>20759218389.43</v>
      </c>
      <c r="AJ94" s="42"/>
      <c r="AV94" s="54"/>
      <c r="AW94" s="54"/>
      <c r="AX94" s="54"/>
      <c r="AY94" s="65">
        <v>7</v>
      </c>
      <c r="AZ94" s="63" t="s">
        <v>74</v>
      </c>
      <c r="BA94" s="65">
        <v>3.4788999999999999</v>
      </c>
      <c r="BB94" s="63" t="s">
        <v>68</v>
      </c>
      <c r="BN94" s="54" t="s">
        <v>4578</v>
      </c>
      <c r="BO94" s="58" t="str">
        <f t="shared" si="1"/>
        <v>境内资产</v>
      </c>
      <c r="BP94" s="58" t="str">
        <f>IF(M94="",VLOOKUP(D94,Sheet4!$A$1:$B$92,2,0),VLOOKUP(Q94,Sheet4!$A$1:$B$92,2,0))</f>
        <v>保险资产管理产品</v>
      </c>
    </row>
    <row r="95" spans="1:68" s="58" customFormat="1" ht="12.75" customHeight="1">
      <c r="A95" s="78" t="s">
        <v>382</v>
      </c>
      <c r="B95" s="59" t="s">
        <v>383</v>
      </c>
      <c r="C95" s="245" t="s">
        <v>71</v>
      </c>
      <c r="D95" s="246" t="s">
        <v>72</v>
      </c>
      <c r="E95" s="63" t="s">
        <v>384</v>
      </c>
      <c r="F95" s="59" t="s">
        <v>385</v>
      </c>
      <c r="G95" s="79">
        <v>1100000</v>
      </c>
      <c r="H95" s="305">
        <v>110000000</v>
      </c>
      <c r="I95" s="305">
        <v>114796000</v>
      </c>
      <c r="J95" s="80">
        <v>7130410.96</v>
      </c>
      <c r="L95" s="63" t="s">
        <v>4489</v>
      </c>
      <c r="M95" s="63" t="s">
        <v>248</v>
      </c>
      <c r="N95" s="54" t="s">
        <v>249</v>
      </c>
      <c r="O95" s="64" t="s">
        <v>250</v>
      </c>
      <c r="P95" s="63" t="s">
        <v>64</v>
      </c>
      <c r="Q95" s="63" t="s">
        <v>65</v>
      </c>
      <c r="R95" s="63">
        <v>1</v>
      </c>
      <c r="S95" s="64" t="s">
        <v>251</v>
      </c>
      <c r="T95" s="62">
        <v>19774559211.650002</v>
      </c>
      <c r="U95" s="62">
        <v>20759218389.43</v>
      </c>
      <c r="AJ95" s="42"/>
      <c r="AV95" s="54"/>
      <c r="AW95" s="54"/>
      <c r="AX95" s="54"/>
      <c r="AY95" s="65">
        <v>7</v>
      </c>
      <c r="AZ95" s="63" t="s">
        <v>74</v>
      </c>
      <c r="BA95" s="65">
        <v>3.4317000000000002</v>
      </c>
      <c r="BB95" s="63" t="s">
        <v>68</v>
      </c>
      <c r="BN95" s="54" t="s">
        <v>4578</v>
      </c>
      <c r="BO95" s="58" t="str">
        <f t="shared" si="1"/>
        <v>境内资产</v>
      </c>
      <c r="BP95" s="58" t="str">
        <f>IF(M95="",VLOOKUP(D95,Sheet4!$A$1:$B$92,2,0),VLOOKUP(Q95,Sheet4!$A$1:$B$92,2,0))</f>
        <v>保险资产管理产品</v>
      </c>
    </row>
    <row r="96" spans="1:68" s="58" customFormat="1" ht="12.75" customHeight="1">
      <c r="A96" s="78" t="s">
        <v>386</v>
      </c>
      <c r="B96" s="59" t="s">
        <v>387</v>
      </c>
      <c r="C96" s="245" t="s">
        <v>71</v>
      </c>
      <c r="D96" s="246" t="s">
        <v>72</v>
      </c>
      <c r="E96" s="63" t="s">
        <v>388</v>
      </c>
      <c r="F96" s="59" t="s">
        <v>389</v>
      </c>
      <c r="G96" s="79">
        <v>1700000</v>
      </c>
      <c r="H96" s="305">
        <v>170000000</v>
      </c>
      <c r="I96" s="305">
        <v>177412000</v>
      </c>
      <c r="J96" s="80">
        <v>10807808.23</v>
      </c>
      <c r="L96" s="63" t="s">
        <v>4489</v>
      </c>
      <c r="M96" s="63" t="s">
        <v>248</v>
      </c>
      <c r="N96" s="54" t="s">
        <v>249</v>
      </c>
      <c r="O96" s="64" t="s">
        <v>250</v>
      </c>
      <c r="P96" s="63" t="s">
        <v>64</v>
      </c>
      <c r="Q96" s="63" t="s">
        <v>65</v>
      </c>
      <c r="R96" s="63">
        <v>1</v>
      </c>
      <c r="S96" s="64" t="s">
        <v>251</v>
      </c>
      <c r="T96" s="62">
        <v>19774559211.650002</v>
      </c>
      <c r="U96" s="62">
        <v>20759218389.43</v>
      </c>
      <c r="AJ96" s="42"/>
      <c r="AV96" s="54"/>
      <c r="AW96" s="54"/>
      <c r="AX96" s="54"/>
      <c r="AY96" s="65">
        <v>7</v>
      </c>
      <c r="AZ96" s="63" t="s">
        <v>74</v>
      </c>
      <c r="BA96" s="65">
        <v>3.2477</v>
      </c>
      <c r="BB96" s="63" t="s">
        <v>68</v>
      </c>
      <c r="BN96" s="54" t="s">
        <v>4578</v>
      </c>
      <c r="BO96" s="58" t="str">
        <f t="shared" si="1"/>
        <v>境内资产</v>
      </c>
      <c r="BP96" s="58" t="str">
        <f>IF(M96="",VLOOKUP(D96,Sheet4!$A$1:$B$92,2,0),VLOOKUP(Q96,Sheet4!$A$1:$B$92,2,0))</f>
        <v>保险资产管理产品</v>
      </c>
    </row>
    <row r="97" spans="1:68" s="58" customFormat="1" ht="12.75" customHeight="1">
      <c r="A97" s="78" t="s">
        <v>390</v>
      </c>
      <c r="B97" s="59" t="s">
        <v>391</v>
      </c>
      <c r="C97" s="245" t="s">
        <v>71</v>
      </c>
      <c r="D97" s="246" t="s">
        <v>72</v>
      </c>
      <c r="E97" s="63" t="s">
        <v>392</v>
      </c>
      <c r="F97" s="59" t="s">
        <v>316</v>
      </c>
      <c r="G97" s="79">
        <v>2100000</v>
      </c>
      <c r="H97" s="305">
        <v>210000000</v>
      </c>
      <c r="I97" s="305">
        <v>216846000</v>
      </c>
      <c r="J97" s="80">
        <v>11055205.48</v>
      </c>
      <c r="L97" s="63" t="s">
        <v>4489</v>
      </c>
      <c r="M97" s="63" t="s">
        <v>248</v>
      </c>
      <c r="N97" s="54" t="s">
        <v>249</v>
      </c>
      <c r="O97" s="64" t="s">
        <v>250</v>
      </c>
      <c r="P97" s="63" t="s">
        <v>64</v>
      </c>
      <c r="Q97" s="63" t="s">
        <v>65</v>
      </c>
      <c r="R97" s="63">
        <v>1</v>
      </c>
      <c r="S97" s="64" t="s">
        <v>251</v>
      </c>
      <c r="T97" s="62">
        <v>19774559211.650002</v>
      </c>
      <c r="U97" s="62">
        <v>20759218389.43</v>
      </c>
      <c r="AJ97" s="42"/>
      <c r="AV97" s="54"/>
      <c r="AW97" s="54"/>
      <c r="AX97" s="54"/>
      <c r="AY97" s="65">
        <v>7</v>
      </c>
      <c r="AZ97" s="63" t="s">
        <v>74</v>
      </c>
      <c r="BA97" s="65">
        <v>3.3858000000000001</v>
      </c>
      <c r="BB97" s="63" t="s">
        <v>68</v>
      </c>
      <c r="BN97" s="54" t="s">
        <v>4578</v>
      </c>
      <c r="BO97" s="58" t="str">
        <f t="shared" si="1"/>
        <v>境内资产</v>
      </c>
      <c r="BP97" s="58" t="str">
        <f>IF(M97="",VLOOKUP(D97,Sheet4!$A$1:$B$92,2,0),VLOOKUP(Q97,Sheet4!$A$1:$B$92,2,0))</f>
        <v>保险资产管理产品</v>
      </c>
    </row>
    <row r="98" spans="1:68" s="58" customFormat="1" ht="12.75" customHeight="1">
      <c r="A98" s="78" t="s">
        <v>393</v>
      </c>
      <c r="B98" s="59" t="s">
        <v>394</v>
      </c>
      <c r="C98" s="245" t="s">
        <v>71</v>
      </c>
      <c r="D98" s="246" t="s">
        <v>72</v>
      </c>
      <c r="E98" s="63" t="s">
        <v>395</v>
      </c>
      <c r="F98" s="59" t="s">
        <v>396</v>
      </c>
      <c r="G98" s="79">
        <v>1500000</v>
      </c>
      <c r="H98" s="305">
        <v>150000000</v>
      </c>
      <c r="I98" s="305">
        <v>155145000</v>
      </c>
      <c r="J98" s="80">
        <v>8523287.6699999999</v>
      </c>
      <c r="L98" s="63" t="s">
        <v>4489</v>
      </c>
      <c r="M98" s="63" t="s">
        <v>248</v>
      </c>
      <c r="N98" s="54" t="s">
        <v>249</v>
      </c>
      <c r="O98" s="64" t="s">
        <v>250</v>
      </c>
      <c r="P98" s="63" t="s">
        <v>64</v>
      </c>
      <c r="Q98" s="63" t="s">
        <v>65</v>
      </c>
      <c r="R98" s="63">
        <v>1</v>
      </c>
      <c r="S98" s="64" t="s">
        <v>251</v>
      </c>
      <c r="T98" s="62">
        <v>19774559211.650002</v>
      </c>
      <c r="U98" s="62">
        <v>20759218389.43</v>
      </c>
      <c r="AJ98" s="42"/>
      <c r="AV98" s="54"/>
      <c r="AW98" s="54"/>
      <c r="AX98" s="54"/>
      <c r="AY98" s="65">
        <v>7</v>
      </c>
      <c r="AZ98" s="63" t="s">
        <v>74</v>
      </c>
      <c r="BA98" s="65">
        <v>3.3342000000000001</v>
      </c>
      <c r="BB98" s="63" t="s">
        <v>68</v>
      </c>
      <c r="BN98" s="54" t="s">
        <v>4578</v>
      </c>
      <c r="BO98" s="58" t="str">
        <f t="shared" si="1"/>
        <v>境内资产</v>
      </c>
      <c r="BP98" s="58" t="str">
        <f>IF(M98="",VLOOKUP(D98,Sheet4!$A$1:$B$92,2,0),VLOOKUP(Q98,Sheet4!$A$1:$B$92,2,0))</f>
        <v>保险资产管理产品</v>
      </c>
    </row>
    <row r="99" spans="1:68" s="58" customFormat="1" ht="12.75" customHeight="1">
      <c r="A99" s="78" t="s">
        <v>397</v>
      </c>
      <c r="B99" s="59" t="s">
        <v>398</v>
      </c>
      <c r="C99" s="245" t="s">
        <v>71</v>
      </c>
      <c r="D99" s="246" t="s">
        <v>72</v>
      </c>
      <c r="E99" s="63" t="s">
        <v>399</v>
      </c>
      <c r="F99" s="59" t="s">
        <v>400</v>
      </c>
      <c r="G99" s="79">
        <v>1200000</v>
      </c>
      <c r="H99" s="305">
        <v>120000000</v>
      </c>
      <c r="I99" s="305">
        <v>123468000</v>
      </c>
      <c r="J99" s="80">
        <v>6475068.4900000002</v>
      </c>
      <c r="L99" s="63" t="s">
        <v>4489</v>
      </c>
      <c r="M99" s="63" t="s">
        <v>248</v>
      </c>
      <c r="N99" s="54" t="s">
        <v>249</v>
      </c>
      <c r="O99" s="64" t="s">
        <v>250</v>
      </c>
      <c r="P99" s="63" t="s">
        <v>64</v>
      </c>
      <c r="Q99" s="63" t="s">
        <v>65</v>
      </c>
      <c r="R99" s="63">
        <v>1</v>
      </c>
      <c r="S99" s="64" t="s">
        <v>251</v>
      </c>
      <c r="T99" s="62">
        <v>19774559211.650002</v>
      </c>
      <c r="U99" s="62">
        <v>20759218389.43</v>
      </c>
      <c r="AJ99" s="42"/>
      <c r="AV99" s="54"/>
      <c r="AW99" s="54"/>
      <c r="AX99" s="54"/>
      <c r="AY99" s="65">
        <v>7</v>
      </c>
      <c r="AZ99" s="63" t="s">
        <v>74</v>
      </c>
      <c r="BA99" s="65">
        <v>3.3633000000000002</v>
      </c>
      <c r="BB99" s="63" t="s">
        <v>68</v>
      </c>
      <c r="BN99" s="54" t="s">
        <v>4578</v>
      </c>
      <c r="BO99" s="58" t="str">
        <f t="shared" si="1"/>
        <v>境内资产</v>
      </c>
      <c r="BP99" s="58" t="str">
        <f>IF(M99="",VLOOKUP(D99,Sheet4!$A$1:$B$92,2,0),VLOOKUP(Q99,Sheet4!$A$1:$B$92,2,0))</f>
        <v>保险资产管理产品</v>
      </c>
    </row>
    <row r="100" spans="1:68" s="58" customFormat="1" ht="12.75" customHeight="1">
      <c r="A100" s="78" t="s">
        <v>401</v>
      </c>
      <c r="B100" s="59" t="s">
        <v>402</v>
      </c>
      <c r="C100" s="245" t="s">
        <v>71</v>
      </c>
      <c r="D100" s="246" t="s">
        <v>72</v>
      </c>
      <c r="E100" s="63" t="s">
        <v>403</v>
      </c>
      <c r="F100" s="59" t="s">
        <v>404</v>
      </c>
      <c r="G100" s="79">
        <v>1500000</v>
      </c>
      <c r="H100" s="305">
        <v>150000000</v>
      </c>
      <c r="I100" s="305">
        <v>151005000</v>
      </c>
      <c r="J100" s="80">
        <v>7171643.8399999999</v>
      </c>
      <c r="L100" s="63" t="s">
        <v>4489</v>
      </c>
      <c r="M100" s="63" t="s">
        <v>248</v>
      </c>
      <c r="N100" s="54" t="s">
        <v>249</v>
      </c>
      <c r="O100" s="64" t="s">
        <v>250</v>
      </c>
      <c r="P100" s="63" t="s">
        <v>64</v>
      </c>
      <c r="Q100" s="63" t="s">
        <v>65</v>
      </c>
      <c r="R100" s="63">
        <v>1</v>
      </c>
      <c r="S100" s="64" t="s">
        <v>251</v>
      </c>
      <c r="T100" s="62">
        <v>19774559211.650002</v>
      </c>
      <c r="U100" s="62">
        <v>20759218389.43</v>
      </c>
      <c r="AJ100" s="42"/>
      <c r="AV100" s="54"/>
      <c r="AW100" s="54"/>
      <c r="AX100" s="54"/>
      <c r="AY100" s="65">
        <v>4</v>
      </c>
      <c r="AZ100" s="63" t="s">
        <v>74</v>
      </c>
      <c r="BA100" s="65">
        <v>1.9359999999999999</v>
      </c>
      <c r="BB100" s="63" t="s">
        <v>68</v>
      </c>
      <c r="BN100" s="54" t="s">
        <v>4578</v>
      </c>
      <c r="BO100" s="58" t="str">
        <f t="shared" si="1"/>
        <v>境内资产</v>
      </c>
      <c r="BP100" s="58" t="str">
        <f>IF(M100="",VLOOKUP(D100,Sheet4!$A$1:$B$92,2,0),VLOOKUP(Q100,Sheet4!$A$1:$B$92,2,0))</f>
        <v>保险资产管理产品</v>
      </c>
    </row>
    <row r="101" spans="1:68" s="58" customFormat="1" ht="12.75" customHeight="1">
      <c r="A101" s="78" t="s">
        <v>405</v>
      </c>
      <c r="B101" s="59" t="s">
        <v>406</v>
      </c>
      <c r="C101" s="245" t="s">
        <v>71</v>
      </c>
      <c r="D101" s="246" t="s">
        <v>72</v>
      </c>
      <c r="E101" s="63" t="s">
        <v>407</v>
      </c>
      <c r="F101" s="59" t="s">
        <v>102</v>
      </c>
      <c r="G101" s="79">
        <v>1300000</v>
      </c>
      <c r="H101" s="305">
        <v>130000000</v>
      </c>
      <c r="I101" s="305">
        <v>129753000</v>
      </c>
      <c r="J101" s="80">
        <v>4986301.37</v>
      </c>
      <c r="L101" s="63" t="s">
        <v>4489</v>
      </c>
      <c r="M101" s="63" t="s">
        <v>248</v>
      </c>
      <c r="N101" s="54" t="s">
        <v>249</v>
      </c>
      <c r="O101" s="64" t="s">
        <v>250</v>
      </c>
      <c r="P101" s="63" t="s">
        <v>64</v>
      </c>
      <c r="Q101" s="63" t="s">
        <v>65</v>
      </c>
      <c r="R101" s="63">
        <v>1</v>
      </c>
      <c r="S101" s="64" t="s">
        <v>251</v>
      </c>
      <c r="T101" s="62">
        <v>19774559211.650002</v>
      </c>
      <c r="U101" s="62">
        <v>20759218389.43</v>
      </c>
      <c r="AJ101" s="42"/>
      <c r="AV101" s="54"/>
      <c r="AW101" s="54"/>
      <c r="AX101" s="54"/>
      <c r="AY101" s="65">
        <v>5</v>
      </c>
      <c r="AZ101" s="63" t="s">
        <v>74</v>
      </c>
      <c r="BA101" s="65">
        <v>1.9754</v>
      </c>
      <c r="BB101" s="63" t="s">
        <v>68</v>
      </c>
      <c r="BN101" s="54" t="s">
        <v>4578</v>
      </c>
      <c r="BO101" s="58" t="str">
        <f t="shared" si="1"/>
        <v>境内资产</v>
      </c>
      <c r="BP101" s="58" t="str">
        <f>IF(M101="",VLOOKUP(D101,Sheet4!$A$1:$B$92,2,0),VLOOKUP(Q101,Sheet4!$A$1:$B$92,2,0))</f>
        <v>保险资产管理产品</v>
      </c>
    </row>
    <row r="102" spans="1:68" s="58" customFormat="1" ht="12.75" customHeight="1">
      <c r="A102" s="78" t="s">
        <v>408</v>
      </c>
      <c r="B102" s="59" t="s">
        <v>409</v>
      </c>
      <c r="C102" s="245" t="s">
        <v>71</v>
      </c>
      <c r="D102" s="246" t="s">
        <v>72</v>
      </c>
      <c r="E102" s="63" t="s">
        <v>410</v>
      </c>
      <c r="F102" s="59" t="s">
        <v>411</v>
      </c>
      <c r="G102" s="79">
        <v>1200000</v>
      </c>
      <c r="H102" s="305">
        <v>115378800</v>
      </c>
      <c r="I102" s="305">
        <v>116196000</v>
      </c>
      <c r="J102" s="80">
        <v>5748493.1500000004</v>
      </c>
      <c r="L102" s="63" t="s">
        <v>4489</v>
      </c>
      <c r="M102" s="63" t="s">
        <v>248</v>
      </c>
      <c r="N102" s="54" t="s">
        <v>249</v>
      </c>
      <c r="O102" s="64" t="s">
        <v>250</v>
      </c>
      <c r="P102" s="63" t="s">
        <v>64</v>
      </c>
      <c r="Q102" s="63" t="s">
        <v>65</v>
      </c>
      <c r="R102" s="63">
        <v>1</v>
      </c>
      <c r="S102" s="64" t="s">
        <v>251</v>
      </c>
      <c r="T102" s="62">
        <v>19774559211.650002</v>
      </c>
      <c r="U102" s="62">
        <v>20759218389.43</v>
      </c>
      <c r="AJ102" s="42"/>
      <c r="AV102" s="54"/>
      <c r="AW102" s="54"/>
      <c r="AX102" s="54"/>
      <c r="AY102" s="65">
        <v>7</v>
      </c>
      <c r="AZ102" s="63" t="s">
        <v>84</v>
      </c>
      <c r="BA102" s="65">
        <v>3.2961</v>
      </c>
      <c r="BB102" s="63" t="s">
        <v>68</v>
      </c>
      <c r="BN102" s="54" t="s">
        <v>4578</v>
      </c>
      <c r="BO102" s="58" t="str">
        <f t="shared" si="1"/>
        <v>境内资产</v>
      </c>
      <c r="BP102" s="58" t="str">
        <f>IF(M102="",VLOOKUP(D102,Sheet4!$A$1:$B$92,2,0),VLOOKUP(Q102,Sheet4!$A$1:$B$92,2,0))</f>
        <v>保险资产管理产品</v>
      </c>
    </row>
    <row r="103" spans="1:68" s="58" customFormat="1" ht="12.75" customHeight="1">
      <c r="A103" s="78" t="s">
        <v>412</v>
      </c>
      <c r="B103" s="59" t="s">
        <v>413</v>
      </c>
      <c r="C103" s="245" t="s">
        <v>71</v>
      </c>
      <c r="D103" s="246" t="s">
        <v>72</v>
      </c>
      <c r="E103" s="63" t="s">
        <v>414</v>
      </c>
      <c r="F103" s="59" t="s">
        <v>415</v>
      </c>
      <c r="G103" s="79">
        <v>1100000</v>
      </c>
      <c r="H103" s="305">
        <v>110000000</v>
      </c>
      <c r="I103" s="305">
        <v>111023000</v>
      </c>
      <c r="J103" s="80">
        <v>4442191.78</v>
      </c>
      <c r="L103" s="63" t="s">
        <v>4489</v>
      </c>
      <c r="M103" s="63" t="s">
        <v>248</v>
      </c>
      <c r="N103" s="54" t="s">
        <v>249</v>
      </c>
      <c r="O103" s="64" t="s">
        <v>250</v>
      </c>
      <c r="P103" s="63" t="s">
        <v>64</v>
      </c>
      <c r="Q103" s="63" t="s">
        <v>65</v>
      </c>
      <c r="R103" s="63">
        <v>1</v>
      </c>
      <c r="S103" s="64" t="s">
        <v>251</v>
      </c>
      <c r="T103" s="62">
        <v>19774559211.650002</v>
      </c>
      <c r="U103" s="62">
        <v>20759218389.43</v>
      </c>
      <c r="AJ103" s="42"/>
      <c r="AV103" s="54"/>
      <c r="AW103" s="54"/>
      <c r="AX103" s="54"/>
      <c r="AY103" s="65">
        <v>5</v>
      </c>
      <c r="AZ103" s="63" t="s">
        <v>74</v>
      </c>
      <c r="BA103" s="65">
        <v>1.996</v>
      </c>
      <c r="BB103" s="63" t="s">
        <v>68</v>
      </c>
      <c r="BN103" s="54" t="s">
        <v>4578</v>
      </c>
      <c r="BO103" s="58" t="str">
        <f t="shared" si="1"/>
        <v>境内资产</v>
      </c>
      <c r="BP103" s="58" t="str">
        <f>IF(M103="",VLOOKUP(D103,Sheet4!$A$1:$B$92,2,0),VLOOKUP(Q103,Sheet4!$A$1:$B$92,2,0))</f>
        <v>保险资产管理产品</v>
      </c>
    </row>
    <row r="104" spans="1:68" s="58" customFormat="1" ht="12.75" customHeight="1">
      <c r="A104" s="78" t="s">
        <v>416</v>
      </c>
      <c r="B104" s="59" t="s">
        <v>417</v>
      </c>
      <c r="C104" s="245" t="s">
        <v>71</v>
      </c>
      <c r="D104" s="246" t="s">
        <v>72</v>
      </c>
      <c r="E104" s="63" t="s">
        <v>418</v>
      </c>
      <c r="F104" s="59" t="s">
        <v>419</v>
      </c>
      <c r="G104" s="79">
        <v>500000</v>
      </c>
      <c r="H104" s="305">
        <v>39450000</v>
      </c>
      <c r="I104" s="305">
        <v>49795000</v>
      </c>
      <c r="J104" s="80">
        <v>2278698.63</v>
      </c>
      <c r="L104" s="63" t="s">
        <v>4489</v>
      </c>
      <c r="M104" s="63" t="s">
        <v>248</v>
      </c>
      <c r="N104" s="54" t="s">
        <v>249</v>
      </c>
      <c r="O104" s="64" t="s">
        <v>250</v>
      </c>
      <c r="P104" s="63" t="s">
        <v>64</v>
      </c>
      <c r="Q104" s="63" t="s">
        <v>65</v>
      </c>
      <c r="R104" s="63">
        <v>1</v>
      </c>
      <c r="S104" s="64" t="s">
        <v>251</v>
      </c>
      <c r="T104" s="62">
        <v>19774559211.650002</v>
      </c>
      <c r="U104" s="62">
        <v>20759218389.43</v>
      </c>
      <c r="AJ104" s="42"/>
      <c r="AV104" s="54"/>
      <c r="AW104" s="54"/>
      <c r="AX104" s="54"/>
      <c r="AY104" s="65">
        <v>5</v>
      </c>
      <c r="AZ104" s="63" t="s">
        <v>74</v>
      </c>
      <c r="BA104" s="65">
        <v>9.7799999999999998E-2</v>
      </c>
      <c r="BB104" s="63" t="s">
        <v>68</v>
      </c>
      <c r="BN104" s="54" t="s">
        <v>4578</v>
      </c>
      <c r="BO104" s="58" t="str">
        <f t="shared" si="1"/>
        <v>境内资产</v>
      </c>
      <c r="BP104" s="58" t="str">
        <f>IF(M104="",VLOOKUP(D104,Sheet4!$A$1:$B$92,2,0),VLOOKUP(Q104,Sheet4!$A$1:$B$92,2,0))</f>
        <v>保险资产管理产品</v>
      </c>
    </row>
    <row r="105" spans="1:68" s="58" customFormat="1" ht="12.75" customHeight="1">
      <c r="A105" s="78" t="s">
        <v>420</v>
      </c>
      <c r="B105" s="59" t="s">
        <v>421</v>
      </c>
      <c r="C105" s="245" t="s">
        <v>71</v>
      </c>
      <c r="D105" s="246" t="s">
        <v>72</v>
      </c>
      <c r="E105" s="63" t="s">
        <v>422</v>
      </c>
      <c r="F105" s="59" t="s">
        <v>423</v>
      </c>
      <c r="G105" s="79">
        <v>600000</v>
      </c>
      <c r="H105" s="305">
        <v>55699200</v>
      </c>
      <c r="I105" s="305">
        <v>60162000</v>
      </c>
      <c r="J105" s="80">
        <v>1974739.73</v>
      </c>
      <c r="L105" s="63" t="s">
        <v>4489</v>
      </c>
      <c r="M105" s="63" t="s">
        <v>248</v>
      </c>
      <c r="N105" s="54" t="s">
        <v>249</v>
      </c>
      <c r="O105" s="64" t="s">
        <v>250</v>
      </c>
      <c r="P105" s="63" t="s">
        <v>64</v>
      </c>
      <c r="Q105" s="63" t="s">
        <v>65</v>
      </c>
      <c r="R105" s="63">
        <v>1</v>
      </c>
      <c r="S105" s="64" t="s">
        <v>251</v>
      </c>
      <c r="T105" s="62">
        <v>19774559211.650002</v>
      </c>
      <c r="U105" s="62">
        <v>20759218389.43</v>
      </c>
      <c r="AJ105" s="42"/>
      <c r="AV105" s="54"/>
      <c r="AW105" s="54"/>
      <c r="AX105" s="54"/>
      <c r="AY105" s="65">
        <v>4</v>
      </c>
      <c r="AZ105" s="63" t="s">
        <v>74</v>
      </c>
      <c r="BA105" s="65">
        <v>0.18260000000000001</v>
      </c>
      <c r="BB105" s="63" t="s">
        <v>68</v>
      </c>
      <c r="BN105" s="54" t="s">
        <v>4578</v>
      </c>
      <c r="BO105" s="58" t="str">
        <f t="shared" si="1"/>
        <v>境内资产</v>
      </c>
      <c r="BP105" s="58" t="str">
        <f>IF(M105="",VLOOKUP(D105,Sheet4!$A$1:$B$92,2,0),VLOOKUP(Q105,Sheet4!$A$1:$B$92,2,0))</f>
        <v>保险资产管理产品</v>
      </c>
    </row>
    <row r="106" spans="1:68" s="58" customFormat="1" ht="12.75" customHeight="1">
      <c r="A106" s="78" t="s">
        <v>424</v>
      </c>
      <c r="B106" s="59" t="s">
        <v>425</v>
      </c>
      <c r="C106" s="245" t="s">
        <v>71</v>
      </c>
      <c r="D106" s="246" t="s">
        <v>72</v>
      </c>
      <c r="E106" s="63" t="s">
        <v>426</v>
      </c>
      <c r="F106" s="59" t="s">
        <v>423</v>
      </c>
      <c r="G106" s="79">
        <v>200000</v>
      </c>
      <c r="H106" s="305">
        <v>18269400</v>
      </c>
      <c r="I106" s="305">
        <v>20064000</v>
      </c>
      <c r="J106" s="80">
        <v>527589.04</v>
      </c>
      <c r="L106" s="63" t="s">
        <v>4489</v>
      </c>
      <c r="M106" s="63" t="s">
        <v>248</v>
      </c>
      <c r="N106" s="54" t="s">
        <v>249</v>
      </c>
      <c r="O106" s="64" t="s">
        <v>250</v>
      </c>
      <c r="P106" s="63" t="s">
        <v>64</v>
      </c>
      <c r="Q106" s="63" t="s">
        <v>65</v>
      </c>
      <c r="R106" s="63">
        <v>1</v>
      </c>
      <c r="S106" s="64" t="s">
        <v>251</v>
      </c>
      <c r="T106" s="62">
        <v>19774559211.650002</v>
      </c>
      <c r="U106" s="62">
        <v>20759218389.43</v>
      </c>
      <c r="AJ106" s="42"/>
      <c r="AV106" s="54"/>
      <c r="AW106" s="54"/>
      <c r="AX106" s="54"/>
      <c r="AY106" s="65">
        <v>3</v>
      </c>
      <c r="AZ106" s="63" t="s">
        <v>74</v>
      </c>
      <c r="BA106" s="65">
        <v>0.315</v>
      </c>
      <c r="BB106" s="63" t="s">
        <v>68</v>
      </c>
      <c r="BN106" s="54" t="s">
        <v>4578</v>
      </c>
      <c r="BO106" s="58" t="str">
        <f t="shared" si="1"/>
        <v>境内资产</v>
      </c>
      <c r="BP106" s="58" t="str">
        <f>IF(M106="",VLOOKUP(D106,Sheet4!$A$1:$B$92,2,0),VLOOKUP(Q106,Sheet4!$A$1:$B$92,2,0))</f>
        <v>保险资产管理产品</v>
      </c>
    </row>
    <row r="107" spans="1:68" s="58" customFormat="1" ht="12.75" customHeight="1">
      <c r="A107" s="78" t="s">
        <v>427</v>
      </c>
      <c r="B107" s="59" t="s">
        <v>428</v>
      </c>
      <c r="C107" s="245" t="s">
        <v>71</v>
      </c>
      <c r="D107" s="246" t="s">
        <v>72</v>
      </c>
      <c r="E107" s="63" t="s">
        <v>429</v>
      </c>
      <c r="F107" s="59" t="s">
        <v>430</v>
      </c>
      <c r="G107" s="79">
        <v>1000000</v>
      </c>
      <c r="H107" s="305">
        <v>100000000</v>
      </c>
      <c r="I107" s="305">
        <v>97490000</v>
      </c>
      <c r="J107" s="80">
        <v>2531506.85</v>
      </c>
      <c r="L107" s="63" t="s">
        <v>4489</v>
      </c>
      <c r="M107" s="63" t="s">
        <v>248</v>
      </c>
      <c r="N107" s="54" t="s">
        <v>249</v>
      </c>
      <c r="O107" s="64" t="s">
        <v>250</v>
      </c>
      <c r="P107" s="63" t="s">
        <v>64</v>
      </c>
      <c r="Q107" s="63" t="s">
        <v>65</v>
      </c>
      <c r="R107" s="63">
        <v>1</v>
      </c>
      <c r="S107" s="64" t="s">
        <v>251</v>
      </c>
      <c r="T107" s="62">
        <v>19774559211.650002</v>
      </c>
      <c r="U107" s="62">
        <v>20759218389.43</v>
      </c>
      <c r="AJ107" s="42"/>
      <c r="AV107" s="54"/>
      <c r="AW107" s="54"/>
      <c r="AX107" s="54"/>
      <c r="AY107" s="65">
        <v>5</v>
      </c>
      <c r="AZ107" s="63" t="s">
        <v>84</v>
      </c>
      <c r="BA107" s="65">
        <v>1.4308000000000001</v>
      </c>
      <c r="BB107" s="63" t="s">
        <v>68</v>
      </c>
      <c r="BN107" s="54" t="s">
        <v>4578</v>
      </c>
      <c r="BO107" s="58" t="str">
        <f t="shared" si="1"/>
        <v>境内资产</v>
      </c>
      <c r="BP107" s="58" t="str">
        <f>IF(M107="",VLOOKUP(D107,Sheet4!$A$1:$B$92,2,0),VLOOKUP(Q107,Sheet4!$A$1:$B$92,2,0))</f>
        <v>保险资产管理产品</v>
      </c>
    </row>
    <row r="108" spans="1:68" s="58" customFormat="1" ht="12.75" customHeight="1">
      <c r="A108" s="78" t="s">
        <v>431</v>
      </c>
      <c r="B108" s="59" t="s">
        <v>432</v>
      </c>
      <c r="C108" s="245" t="s">
        <v>71</v>
      </c>
      <c r="D108" s="246" t="s">
        <v>72</v>
      </c>
      <c r="E108" s="63" t="s">
        <v>433</v>
      </c>
      <c r="F108" s="59" t="s">
        <v>434</v>
      </c>
      <c r="G108" s="79">
        <v>5000000</v>
      </c>
      <c r="H108" s="305">
        <v>500000000</v>
      </c>
      <c r="I108" s="305">
        <v>487250000</v>
      </c>
      <c r="J108" s="80">
        <v>14513972.6</v>
      </c>
      <c r="L108" s="63" t="s">
        <v>4489</v>
      </c>
      <c r="M108" s="63" t="s">
        <v>248</v>
      </c>
      <c r="N108" s="54" t="s">
        <v>249</v>
      </c>
      <c r="O108" s="64" t="s">
        <v>250</v>
      </c>
      <c r="P108" s="63" t="s">
        <v>64</v>
      </c>
      <c r="Q108" s="63" t="s">
        <v>65</v>
      </c>
      <c r="R108" s="63">
        <v>1</v>
      </c>
      <c r="S108" s="64" t="s">
        <v>251</v>
      </c>
      <c r="T108" s="62">
        <v>19774559211.650002</v>
      </c>
      <c r="U108" s="62">
        <v>20759218389.43</v>
      </c>
      <c r="AJ108" s="42"/>
      <c r="AV108" s="54"/>
      <c r="AW108" s="54"/>
      <c r="AX108" s="54"/>
      <c r="AY108" s="65">
        <v>3</v>
      </c>
      <c r="AZ108" s="63" t="s">
        <v>74</v>
      </c>
      <c r="BA108" s="65">
        <v>0.53249999999999997</v>
      </c>
      <c r="BB108" s="63" t="s">
        <v>68</v>
      </c>
      <c r="BN108" s="54" t="s">
        <v>4578</v>
      </c>
      <c r="BO108" s="58" t="str">
        <f t="shared" si="1"/>
        <v>境内资产</v>
      </c>
      <c r="BP108" s="58" t="str">
        <f>IF(M108="",VLOOKUP(D108,Sheet4!$A$1:$B$92,2,0),VLOOKUP(Q108,Sheet4!$A$1:$B$92,2,0))</f>
        <v>保险资产管理产品</v>
      </c>
    </row>
    <row r="109" spans="1:68" s="58" customFormat="1" ht="12.75" customHeight="1">
      <c r="A109" s="78" t="s">
        <v>435</v>
      </c>
      <c r="B109" s="59" t="s">
        <v>436</v>
      </c>
      <c r="C109" s="245" t="s">
        <v>71</v>
      </c>
      <c r="D109" s="246" t="s">
        <v>72</v>
      </c>
      <c r="E109" s="63" t="s">
        <v>437</v>
      </c>
      <c r="F109" s="59" t="s">
        <v>438</v>
      </c>
      <c r="G109" s="79">
        <v>4600000</v>
      </c>
      <c r="H109" s="305">
        <v>460000000</v>
      </c>
      <c r="I109" s="305">
        <v>446338000</v>
      </c>
      <c r="J109" s="80">
        <v>11990246.560000001</v>
      </c>
      <c r="L109" s="63" t="s">
        <v>4489</v>
      </c>
      <c r="M109" s="63" t="s">
        <v>248</v>
      </c>
      <c r="N109" s="54" t="s">
        <v>249</v>
      </c>
      <c r="O109" s="64" t="s">
        <v>250</v>
      </c>
      <c r="P109" s="63" t="s">
        <v>64</v>
      </c>
      <c r="Q109" s="63" t="s">
        <v>65</v>
      </c>
      <c r="R109" s="63">
        <v>1</v>
      </c>
      <c r="S109" s="64" t="s">
        <v>251</v>
      </c>
      <c r="T109" s="62">
        <v>19774559211.650002</v>
      </c>
      <c r="U109" s="62">
        <v>20759218389.43</v>
      </c>
      <c r="AJ109" s="42"/>
      <c r="AV109" s="54"/>
      <c r="AW109" s="54"/>
      <c r="AX109" s="54"/>
      <c r="AY109" s="65">
        <v>5</v>
      </c>
      <c r="AZ109" s="63" t="s">
        <v>84</v>
      </c>
      <c r="BA109" s="65">
        <v>1.4079999999999999</v>
      </c>
      <c r="BB109" s="63" t="s">
        <v>68</v>
      </c>
      <c r="BN109" s="54" t="s">
        <v>4578</v>
      </c>
      <c r="BO109" s="58" t="str">
        <f t="shared" si="1"/>
        <v>境内资产</v>
      </c>
      <c r="BP109" s="58" t="str">
        <f>IF(M109="",VLOOKUP(D109,Sheet4!$A$1:$B$92,2,0),VLOOKUP(Q109,Sheet4!$A$1:$B$92,2,0))</f>
        <v>保险资产管理产品</v>
      </c>
    </row>
    <row r="110" spans="1:68" s="58" customFormat="1" ht="12.75" customHeight="1">
      <c r="A110" s="78" t="s">
        <v>439</v>
      </c>
      <c r="B110" s="59" t="s">
        <v>440</v>
      </c>
      <c r="C110" s="245" t="s">
        <v>71</v>
      </c>
      <c r="D110" s="246" t="s">
        <v>72</v>
      </c>
      <c r="E110" s="63" t="s">
        <v>441</v>
      </c>
      <c r="F110" s="59" t="s">
        <v>442</v>
      </c>
      <c r="G110" s="79">
        <v>1500000</v>
      </c>
      <c r="H110" s="305">
        <v>148080000</v>
      </c>
      <c r="I110" s="305">
        <v>151965000</v>
      </c>
      <c r="J110" s="80">
        <v>2102876.7200000002</v>
      </c>
      <c r="L110" s="63" t="s">
        <v>4489</v>
      </c>
      <c r="M110" s="63" t="s">
        <v>248</v>
      </c>
      <c r="N110" s="54" t="s">
        <v>249</v>
      </c>
      <c r="O110" s="64" t="s">
        <v>250</v>
      </c>
      <c r="P110" s="63" t="s">
        <v>64</v>
      </c>
      <c r="Q110" s="63" t="s">
        <v>65</v>
      </c>
      <c r="R110" s="63">
        <v>1</v>
      </c>
      <c r="S110" s="64" t="s">
        <v>251</v>
      </c>
      <c r="T110" s="62">
        <v>19774559211.650002</v>
      </c>
      <c r="U110" s="62">
        <v>20759218389.43</v>
      </c>
      <c r="AJ110" s="42"/>
      <c r="AV110" s="54"/>
      <c r="AW110" s="54"/>
      <c r="AX110" s="54"/>
      <c r="AY110" s="65">
        <v>5</v>
      </c>
      <c r="AZ110" s="63" t="s">
        <v>84</v>
      </c>
      <c r="BA110" s="65">
        <v>0.72609999999999997</v>
      </c>
      <c r="BB110" s="63" t="s">
        <v>68</v>
      </c>
      <c r="BN110" s="54" t="s">
        <v>4578</v>
      </c>
      <c r="BO110" s="58" t="str">
        <f t="shared" si="1"/>
        <v>境内资产</v>
      </c>
      <c r="BP110" s="58" t="str">
        <f>IF(M110="",VLOOKUP(D110,Sheet4!$A$1:$B$92,2,0),VLOOKUP(Q110,Sheet4!$A$1:$B$92,2,0))</f>
        <v>保险资产管理产品</v>
      </c>
    </row>
    <row r="111" spans="1:68" s="58" customFormat="1" ht="12.75" customHeight="1">
      <c r="A111" s="78" t="s">
        <v>443</v>
      </c>
      <c r="B111" s="59" t="s">
        <v>444</v>
      </c>
      <c r="C111" s="245" t="s">
        <v>71</v>
      </c>
      <c r="D111" s="246" t="s">
        <v>72</v>
      </c>
      <c r="E111" s="63" t="s">
        <v>445</v>
      </c>
      <c r="F111" s="59" t="s">
        <v>446</v>
      </c>
      <c r="G111" s="79">
        <v>2200000</v>
      </c>
      <c r="H111" s="305">
        <v>220000000</v>
      </c>
      <c r="I111" s="305">
        <v>226798000</v>
      </c>
      <c r="J111" s="80">
        <v>1226575.3500000001</v>
      </c>
      <c r="L111" s="63" t="s">
        <v>4489</v>
      </c>
      <c r="M111" s="63" t="s">
        <v>248</v>
      </c>
      <c r="N111" s="54" t="s">
        <v>249</v>
      </c>
      <c r="O111" s="64" t="s">
        <v>250</v>
      </c>
      <c r="P111" s="63" t="s">
        <v>64</v>
      </c>
      <c r="Q111" s="63" t="s">
        <v>65</v>
      </c>
      <c r="R111" s="63">
        <v>1</v>
      </c>
      <c r="S111" s="64" t="s">
        <v>251</v>
      </c>
      <c r="T111" s="62">
        <v>19774559211.650002</v>
      </c>
      <c r="U111" s="62">
        <v>20759218389.43</v>
      </c>
      <c r="AJ111" s="42"/>
      <c r="AV111" s="54"/>
      <c r="AW111" s="54"/>
      <c r="AX111" s="54"/>
      <c r="AY111" s="65">
        <v>5</v>
      </c>
      <c r="AZ111" s="63" t="s">
        <v>84</v>
      </c>
      <c r="BA111" s="65">
        <v>1.7643</v>
      </c>
      <c r="BB111" s="63" t="s">
        <v>68</v>
      </c>
      <c r="BN111" s="54" t="s">
        <v>4578</v>
      </c>
      <c r="BO111" s="58" t="str">
        <f t="shared" si="1"/>
        <v>境内资产</v>
      </c>
      <c r="BP111" s="58" t="str">
        <f>IF(M111="",VLOOKUP(D111,Sheet4!$A$1:$B$92,2,0),VLOOKUP(Q111,Sheet4!$A$1:$B$92,2,0))</f>
        <v>保险资产管理产品</v>
      </c>
    </row>
    <row r="112" spans="1:68" s="58" customFormat="1" ht="12.75" customHeight="1">
      <c r="A112" s="78" t="s">
        <v>447</v>
      </c>
      <c r="B112" s="59" t="s">
        <v>448</v>
      </c>
      <c r="C112" s="245" t="s">
        <v>71</v>
      </c>
      <c r="D112" s="246" t="s">
        <v>72</v>
      </c>
      <c r="E112" s="63" t="s">
        <v>449</v>
      </c>
      <c r="F112" s="59" t="s">
        <v>434</v>
      </c>
      <c r="G112" s="79">
        <v>8000000</v>
      </c>
      <c r="H112" s="305">
        <v>800000000</v>
      </c>
      <c r="I112" s="305">
        <v>771120000</v>
      </c>
      <c r="J112" s="80">
        <v>7671232.8799999999</v>
      </c>
      <c r="L112" s="63" t="s">
        <v>4489</v>
      </c>
      <c r="M112" s="63" t="s">
        <v>248</v>
      </c>
      <c r="N112" s="54" t="s">
        <v>249</v>
      </c>
      <c r="O112" s="64" t="s">
        <v>250</v>
      </c>
      <c r="P112" s="63" t="s">
        <v>64</v>
      </c>
      <c r="Q112" s="63" t="s">
        <v>65</v>
      </c>
      <c r="R112" s="63">
        <v>1</v>
      </c>
      <c r="S112" s="64" t="s">
        <v>251</v>
      </c>
      <c r="T112" s="62">
        <v>19774559211.650002</v>
      </c>
      <c r="U112" s="62">
        <v>20759218389.43</v>
      </c>
      <c r="AJ112" s="42"/>
      <c r="AV112" s="54"/>
      <c r="AW112" s="54"/>
      <c r="AX112" s="54"/>
      <c r="AY112" s="65">
        <v>3</v>
      </c>
      <c r="AZ112" s="63" t="s">
        <v>74</v>
      </c>
      <c r="BA112" s="65">
        <v>0.77139999999999997</v>
      </c>
      <c r="BB112" s="63" t="s">
        <v>68</v>
      </c>
      <c r="BN112" s="54" t="s">
        <v>4578</v>
      </c>
      <c r="BO112" s="58" t="str">
        <f t="shared" si="1"/>
        <v>境内资产</v>
      </c>
      <c r="BP112" s="58" t="str">
        <f>IF(M112="",VLOOKUP(D112,Sheet4!$A$1:$B$92,2,0),VLOOKUP(Q112,Sheet4!$A$1:$B$92,2,0))</f>
        <v>保险资产管理产品</v>
      </c>
    </row>
    <row r="113" spans="1:68" s="58" customFormat="1" ht="12.75" customHeight="1">
      <c r="A113" s="78" t="s">
        <v>450</v>
      </c>
      <c r="B113" s="59" t="s">
        <v>451</v>
      </c>
      <c r="C113" s="245" t="s">
        <v>71</v>
      </c>
      <c r="D113" s="246" t="s">
        <v>72</v>
      </c>
      <c r="E113" s="63" t="s">
        <v>452</v>
      </c>
      <c r="F113" s="59" t="s">
        <v>453</v>
      </c>
      <c r="G113" s="79">
        <v>1000000</v>
      </c>
      <c r="H113" s="305">
        <v>98947000</v>
      </c>
      <c r="I113" s="305">
        <v>102080000</v>
      </c>
      <c r="J113" s="80">
        <v>4027397.26</v>
      </c>
      <c r="L113" s="63" t="s">
        <v>4489</v>
      </c>
      <c r="M113" s="63" t="s">
        <v>248</v>
      </c>
      <c r="N113" s="54" t="s">
        <v>249</v>
      </c>
      <c r="O113" s="64" t="s">
        <v>250</v>
      </c>
      <c r="P113" s="63" t="s">
        <v>64</v>
      </c>
      <c r="Q113" s="63" t="s">
        <v>65</v>
      </c>
      <c r="R113" s="63">
        <v>1</v>
      </c>
      <c r="S113" s="64" t="s">
        <v>251</v>
      </c>
      <c r="T113" s="62">
        <v>19774559211.650002</v>
      </c>
      <c r="U113" s="62">
        <v>20759218389.43</v>
      </c>
      <c r="AJ113" s="42"/>
      <c r="AV113" s="54"/>
      <c r="AW113" s="54"/>
      <c r="AX113" s="54"/>
      <c r="AY113" s="65">
        <v>10</v>
      </c>
      <c r="AZ113" s="63" t="s">
        <v>84</v>
      </c>
      <c r="BA113" s="65">
        <v>2.0499000000000001</v>
      </c>
      <c r="BB113" s="63" t="s">
        <v>280</v>
      </c>
      <c r="BN113" s="54" t="s">
        <v>4578</v>
      </c>
      <c r="BO113" s="58" t="str">
        <f t="shared" si="1"/>
        <v>境内资产</v>
      </c>
      <c r="BP113" s="58" t="str">
        <f>IF(M113="",VLOOKUP(D113,Sheet4!$A$1:$B$92,2,0),VLOOKUP(Q113,Sheet4!$A$1:$B$92,2,0))</f>
        <v>保险资产管理产品</v>
      </c>
    </row>
    <row r="114" spans="1:68" s="58" customFormat="1" ht="12.75" customHeight="1">
      <c r="A114" s="78" t="s">
        <v>454</v>
      </c>
      <c r="B114" s="59" t="s">
        <v>455</v>
      </c>
      <c r="C114" s="245" t="s">
        <v>71</v>
      </c>
      <c r="D114" s="246" t="s">
        <v>72</v>
      </c>
      <c r="E114" s="63" t="s">
        <v>456</v>
      </c>
      <c r="F114" s="59" t="s">
        <v>457</v>
      </c>
      <c r="G114" s="79">
        <v>2500000</v>
      </c>
      <c r="H114" s="305">
        <v>250000000</v>
      </c>
      <c r="I114" s="305">
        <v>257200000</v>
      </c>
      <c r="J114" s="80">
        <v>9623287.6799999997</v>
      </c>
      <c r="L114" s="63" t="s">
        <v>4489</v>
      </c>
      <c r="M114" s="63" t="s">
        <v>248</v>
      </c>
      <c r="N114" s="54" t="s">
        <v>249</v>
      </c>
      <c r="O114" s="64" t="s">
        <v>250</v>
      </c>
      <c r="P114" s="63" t="s">
        <v>64</v>
      </c>
      <c r="Q114" s="63" t="s">
        <v>65</v>
      </c>
      <c r="R114" s="63">
        <v>1</v>
      </c>
      <c r="S114" s="64" t="s">
        <v>251</v>
      </c>
      <c r="T114" s="62">
        <v>19774559211.650002</v>
      </c>
      <c r="U114" s="62">
        <v>20759218389.43</v>
      </c>
      <c r="AJ114" s="42"/>
      <c r="AV114" s="54"/>
      <c r="AW114" s="54"/>
      <c r="AX114" s="54"/>
      <c r="AY114" s="65">
        <v>5</v>
      </c>
      <c r="AZ114" s="63" t="s">
        <v>84</v>
      </c>
      <c r="BA114" s="65">
        <v>2.0032999999999999</v>
      </c>
      <c r="BB114" s="63" t="s">
        <v>68</v>
      </c>
      <c r="BN114" s="54" t="s">
        <v>4578</v>
      </c>
      <c r="BO114" s="58" t="str">
        <f t="shared" si="1"/>
        <v>境内资产</v>
      </c>
      <c r="BP114" s="58" t="str">
        <f>IF(M114="",VLOOKUP(D114,Sheet4!$A$1:$B$92,2,0),VLOOKUP(Q114,Sheet4!$A$1:$B$92,2,0))</f>
        <v>保险资产管理产品</v>
      </c>
    </row>
    <row r="115" spans="1:68" s="58" customFormat="1" ht="12.75" customHeight="1">
      <c r="A115" s="78" t="s">
        <v>458</v>
      </c>
      <c r="B115" s="59" t="s">
        <v>459</v>
      </c>
      <c r="C115" s="245" t="s">
        <v>71</v>
      </c>
      <c r="D115" s="246" t="s">
        <v>72</v>
      </c>
      <c r="E115" s="63" t="s">
        <v>460</v>
      </c>
      <c r="F115" s="59" t="s">
        <v>93</v>
      </c>
      <c r="G115" s="79">
        <v>2400000</v>
      </c>
      <c r="H115" s="305">
        <v>240000000</v>
      </c>
      <c r="I115" s="305">
        <v>246768000</v>
      </c>
      <c r="J115" s="80">
        <v>11681753.42</v>
      </c>
      <c r="L115" s="63" t="s">
        <v>4489</v>
      </c>
      <c r="M115" s="63" t="s">
        <v>248</v>
      </c>
      <c r="N115" s="54" t="s">
        <v>249</v>
      </c>
      <c r="O115" s="64" t="s">
        <v>250</v>
      </c>
      <c r="P115" s="63" t="s">
        <v>64</v>
      </c>
      <c r="Q115" s="63" t="s">
        <v>65</v>
      </c>
      <c r="R115" s="63">
        <v>1</v>
      </c>
      <c r="S115" s="64" t="s">
        <v>251</v>
      </c>
      <c r="T115" s="62">
        <v>19774559211.650002</v>
      </c>
      <c r="U115" s="62">
        <v>20759218389.43</v>
      </c>
      <c r="AJ115" s="42"/>
      <c r="AV115" s="54"/>
      <c r="AW115" s="54"/>
      <c r="AX115" s="54"/>
      <c r="AY115" s="65">
        <v>5</v>
      </c>
      <c r="AZ115" s="63" t="s">
        <v>84</v>
      </c>
      <c r="BA115" s="65">
        <v>1.1100000000000001</v>
      </c>
      <c r="BB115" s="63" t="s">
        <v>68</v>
      </c>
      <c r="BN115" s="54" t="s">
        <v>4578</v>
      </c>
      <c r="BO115" s="58" t="str">
        <f t="shared" si="1"/>
        <v>境内资产</v>
      </c>
      <c r="BP115" s="58" t="str">
        <f>IF(M115="",VLOOKUP(D115,Sheet4!$A$1:$B$92,2,0),VLOOKUP(Q115,Sheet4!$A$1:$B$92,2,0))</f>
        <v>保险资产管理产品</v>
      </c>
    </row>
    <row r="116" spans="1:68" s="58" customFormat="1" ht="12.75" customHeight="1">
      <c r="A116" s="78" t="s">
        <v>461</v>
      </c>
      <c r="B116" s="59" t="s">
        <v>462</v>
      </c>
      <c r="C116" s="243" t="s">
        <v>58</v>
      </c>
      <c r="D116" s="244" t="s">
        <v>105</v>
      </c>
      <c r="E116" s="63" t="s">
        <v>463</v>
      </c>
      <c r="F116" s="59" t="s">
        <v>464</v>
      </c>
      <c r="G116" s="79">
        <v>1400000</v>
      </c>
      <c r="H116" s="305">
        <v>140000000</v>
      </c>
      <c r="I116" s="305">
        <v>142058000</v>
      </c>
      <c r="J116" s="80">
        <v>796580.82</v>
      </c>
      <c r="L116" s="63" t="s">
        <v>4489</v>
      </c>
      <c r="M116" s="63" t="s">
        <v>248</v>
      </c>
      <c r="N116" s="54" t="s">
        <v>249</v>
      </c>
      <c r="O116" s="64" t="s">
        <v>250</v>
      </c>
      <c r="P116" s="63" t="s">
        <v>64</v>
      </c>
      <c r="Q116" s="63" t="s">
        <v>65</v>
      </c>
      <c r="R116" s="63">
        <v>1</v>
      </c>
      <c r="S116" s="64" t="s">
        <v>251</v>
      </c>
      <c r="T116" s="62">
        <v>19774559211.650002</v>
      </c>
      <c r="U116" s="62">
        <v>20759218389.43</v>
      </c>
      <c r="AJ116" s="42"/>
      <c r="AV116" s="54"/>
      <c r="AW116" s="54"/>
      <c r="AX116" s="54"/>
      <c r="AY116" s="65">
        <v>20</v>
      </c>
      <c r="AZ116" s="63" t="s">
        <v>74</v>
      </c>
      <c r="BA116" s="65">
        <v>12.632300000000001</v>
      </c>
      <c r="BB116" s="63" t="s">
        <v>68</v>
      </c>
      <c r="BN116" s="54" t="s">
        <v>4578</v>
      </c>
      <c r="BO116" s="58" t="str">
        <f t="shared" si="1"/>
        <v>境内资产</v>
      </c>
      <c r="BP116" s="58" t="str">
        <f>IF(M116="",VLOOKUP(D116,Sheet4!$A$1:$B$92,2,0),VLOOKUP(Q116,Sheet4!$A$1:$B$92,2,0))</f>
        <v>保险资产管理产品</v>
      </c>
    </row>
    <row r="117" spans="1:68" s="58" customFormat="1" ht="12.75" customHeight="1">
      <c r="A117" s="78" t="s">
        <v>465</v>
      </c>
      <c r="B117" s="59" t="s">
        <v>466</v>
      </c>
      <c r="C117" s="243" t="s">
        <v>58</v>
      </c>
      <c r="D117" s="244" t="s">
        <v>105</v>
      </c>
      <c r="E117" s="63" t="s">
        <v>467</v>
      </c>
      <c r="F117" s="59" t="s">
        <v>464</v>
      </c>
      <c r="G117" s="79">
        <v>4200000</v>
      </c>
      <c r="H117" s="305">
        <v>421740000</v>
      </c>
      <c r="I117" s="305">
        <v>435162000</v>
      </c>
      <c r="J117" s="80">
        <v>2484789.0499999998</v>
      </c>
      <c r="L117" s="63" t="s">
        <v>4489</v>
      </c>
      <c r="M117" s="63" t="s">
        <v>248</v>
      </c>
      <c r="N117" s="54" t="s">
        <v>249</v>
      </c>
      <c r="O117" s="64" t="s">
        <v>250</v>
      </c>
      <c r="P117" s="63" t="s">
        <v>64</v>
      </c>
      <c r="Q117" s="63" t="s">
        <v>65</v>
      </c>
      <c r="R117" s="63">
        <v>1</v>
      </c>
      <c r="S117" s="64" t="s">
        <v>251</v>
      </c>
      <c r="T117" s="62">
        <v>19774559211.650002</v>
      </c>
      <c r="U117" s="62">
        <v>20759218389.43</v>
      </c>
      <c r="AJ117" s="42"/>
      <c r="AV117" s="54"/>
      <c r="AW117" s="54"/>
      <c r="AX117" s="54"/>
      <c r="AY117" s="65">
        <v>30</v>
      </c>
      <c r="AZ117" s="63" t="s">
        <v>74</v>
      </c>
      <c r="BA117" s="65">
        <v>15.984400000000001</v>
      </c>
      <c r="BB117" s="63" t="s">
        <v>68</v>
      </c>
      <c r="BN117" s="54" t="s">
        <v>4578</v>
      </c>
      <c r="BO117" s="58" t="str">
        <f t="shared" si="1"/>
        <v>境内资产</v>
      </c>
      <c r="BP117" s="58" t="str">
        <f>IF(M117="",VLOOKUP(D117,Sheet4!$A$1:$B$92,2,0),VLOOKUP(Q117,Sheet4!$A$1:$B$92,2,0))</f>
        <v>保险资产管理产品</v>
      </c>
    </row>
    <row r="118" spans="1:68" s="58" customFormat="1" ht="12.75" customHeight="1">
      <c r="A118" s="78" t="s">
        <v>468</v>
      </c>
      <c r="B118" s="59" t="s">
        <v>469</v>
      </c>
      <c r="C118" s="243" t="s">
        <v>58</v>
      </c>
      <c r="D118" s="244" t="s">
        <v>105</v>
      </c>
      <c r="E118" s="63" t="s">
        <v>470</v>
      </c>
      <c r="F118" s="59" t="s">
        <v>471</v>
      </c>
      <c r="G118" s="79">
        <v>300000</v>
      </c>
      <c r="H118" s="305">
        <v>30000000</v>
      </c>
      <c r="I118" s="305">
        <v>30678000</v>
      </c>
      <c r="J118" s="80">
        <v>166783.56</v>
      </c>
      <c r="L118" s="63" t="s">
        <v>4489</v>
      </c>
      <c r="M118" s="63" t="s">
        <v>248</v>
      </c>
      <c r="N118" s="54" t="s">
        <v>249</v>
      </c>
      <c r="O118" s="64" t="s">
        <v>250</v>
      </c>
      <c r="P118" s="63" t="s">
        <v>64</v>
      </c>
      <c r="Q118" s="63" t="s">
        <v>65</v>
      </c>
      <c r="R118" s="63">
        <v>1</v>
      </c>
      <c r="S118" s="64" t="s">
        <v>251</v>
      </c>
      <c r="T118" s="62">
        <v>19774559211.650002</v>
      </c>
      <c r="U118" s="62">
        <v>20759218389.43</v>
      </c>
      <c r="AJ118" s="42"/>
      <c r="AV118" s="54"/>
      <c r="AW118" s="54"/>
      <c r="AX118" s="54"/>
      <c r="AY118" s="65">
        <v>30</v>
      </c>
      <c r="AZ118" s="63" t="s">
        <v>74</v>
      </c>
      <c r="BA118" s="65">
        <v>13.6524</v>
      </c>
      <c r="BB118" s="63" t="s">
        <v>68</v>
      </c>
      <c r="BN118" s="54" t="s">
        <v>4578</v>
      </c>
      <c r="BO118" s="58" t="str">
        <f t="shared" si="1"/>
        <v>境内资产</v>
      </c>
      <c r="BP118" s="58" t="str">
        <f>IF(M118="",VLOOKUP(D118,Sheet4!$A$1:$B$92,2,0),VLOOKUP(Q118,Sheet4!$A$1:$B$92,2,0))</f>
        <v>保险资产管理产品</v>
      </c>
    </row>
    <row r="119" spans="1:68" s="58" customFormat="1" ht="12.75" customHeight="1">
      <c r="A119" s="78" t="s">
        <v>472</v>
      </c>
      <c r="B119" s="59" t="s">
        <v>473</v>
      </c>
      <c r="C119" s="245" t="s">
        <v>71</v>
      </c>
      <c r="D119" s="246" t="s">
        <v>72</v>
      </c>
      <c r="E119" s="63" t="s">
        <v>474</v>
      </c>
      <c r="F119" s="59" t="s">
        <v>475</v>
      </c>
      <c r="G119" s="79">
        <v>6600000</v>
      </c>
      <c r="H119" s="305">
        <v>660000000</v>
      </c>
      <c r="I119" s="305">
        <v>378312000</v>
      </c>
      <c r="J119" s="80">
        <v>6379397.2400000002</v>
      </c>
      <c r="L119" s="63" t="s">
        <v>4489</v>
      </c>
      <c r="M119" s="63" t="s">
        <v>248</v>
      </c>
      <c r="N119" s="54" t="s">
        <v>249</v>
      </c>
      <c r="O119" s="64" t="s">
        <v>250</v>
      </c>
      <c r="P119" s="63" t="s">
        <v>64</v>
      </c>
      <c r="Q119" s="63" t="s">
        <v>65</v>
      </c>
      <c r="R119" s="63">
        <v>1</v>
      </c>
      <c r="S119" s="64" t="s">
        <v>251</v>
      </c>
      <c r="T119" s="62">
        <v>19774559211.650002</v>
      </c>
      <c r="U119" s="62">
        <v>20759218389.43</v>
      </c>
      <c r="AJ119" s="42"/>
      <c r="AV119" s="54"/>
      <c r="AW119" s="54"/>
      <c r="AX119" s="54"/>
      <c r="AY119" s="65">
        <v>4</v>
      </c>
      <c r="AZ119" s="63" t="s">
        <v>74</v>
      </c>
      <c r="BA119" s="65">
        <v>0.45200000000000001</v>
      </c>
      <c r="BB119" s="63" t="s">
        <v>68</v>
      </c>
      <c r="BN119" s="54" t="s">
        <v>4578</v>
      </c>
      <c r="BO119" s="58" t="str">
        <f t="shared" si="1"/>
        <v>境内资产</v>
      </c>
      <c r="BP119" s="58" t="str">
        <f>IF(M119="",VLOOKUP(D119,Sheet4!$A$1:$B$92,2,0),VLOOKUP(Q119,Sheet4!$A$1:$B$92,2,0))</f>
        <v>保险资产管理产品</v>
      </c>
    </row>
    <row r="120" spans="1:68" s="58" customFormat="1" ht="12.75" customHeight="1">
      <c r="A120" s="78" t="s">
        <v>476</v>
      </c>
      <c r="B120" s="59" t="s">
        <v>477</v>
      </c>
      <c r="C120" s="245" t="s">
        <v>71</v>
      </c>
      <c r="D120" s="246" t="s">
        <v>72</v>
      </c>
      <c r="E120" s="63" t="s">
        <v>478</v>
      </c>
      <c r="F120" s="59" t="s">
        <v>475</v>
      </c>
      <c r="G120" s="79">
        <v>3000000</v>
      </c>
      <c r="H120" s="305">
        <v>300000000</v>
      </c>
      <c r="I120" s="305">
        <v>170850000</v>
      </c>
      <c r="J120" s="80">
        <v>16000273.98</v>
      </c>
      <c r="L120" s="63" t="s">
        <v>4489</v>
      </c>
      <c r="M120" s="63" t="s">
        <v>248</v>
      </c>
      <c r="N120" s="54" t="s">
        <v>249</v>
      </c>
      <c r="O120" s="64" t="s">
        <v>250</v>
      </c>
      <c r="P120" s="63" t="s">
        <v>64</v>
      </c>
      <c r="Q120" s="63" t="s">
        <v>65</v>
      </c>
      <c r="R120" s="63">
        <v>1</v>
      </c>
      <c r="S120" s="64" t="s">
        <v>251</v>
      </c>
      <c r="T120" s="62">
        <v>19774559211.650002</v>
      </c>
      <c r="U120" s="62">
        <v>20759218389.43</v>
      </c>
      <c r="AJ120" s="42"/>
      <c r="AV120" s="54"/>
      <c r="AW120" s="54"/>
      <c r="AX120" s="54"/>
      <c r="AY120" s="65">
        <v>4</v>
      </c>
      <c r="AZ120" s="63" t="s">
        <v>74</v>
      </c>
      <c r="BA120" s="65">
        <v>0.6089</v>
      </c>
      <c r="BB120" s="63" t="s">
        <v>68</v>
      </c>
      <c r="BN120" s="54" t="s">
        <v>4578</v>
      </c>
      <c r="BO120" s="58" t="str">
        <f t="shared" si="1"/>
        <v>境内资产</v>
      </c>
      <c r="BP120" s="58" t="str">
        <f>IF(M120="",VLOOKUP(D120,Sheet4!$A$1:$B$92,2,0),VLOOKUP(Q120,Sheet4!$A$1:$B$92,2,0))</f>
        <v>保险资产管理产品</v>
      </c>
    </row>
    <row r="121" spans="1:68" s="58" customFormat="1" ht="12.75" customHeight="1">
      <c r="A121" s="78" t="s">
        <v>479</v>
      </c>
      <c r="B121" s="59" t="s">
        <v>480</v>
      </c>
      <c r="C121" s="245" t="s">
        <v>71</v>
      </c>
      <c r="D121" s="246" t="s">
        <v>72</v>
      </c>
      <c r="E121" s="63" t="s">
        <v>481</v>
      </c>
      <c r="F121" s="59" t="s">
        <v>475</v>
      </c>
      <c r="G121" s="79">
        <v>4500000</v>
      </c>
      <c r="H121" s="305">
        <v>450000000</v>
      </c>
      <c r="I121" s="305">
        <v>251460000</v>
      </c>
      <c r="J121" s="80">
        <v>7002739.71</v>
      </c>
      <c r="L121" s="63" t="s">
        <v>4489</v>
      </c>
      <c r="M121" s="63" t="s">
        <v>248</v>
      </c>
      <c r="N121" s="54" t="s">
        <v>249</v>
      </c>
      <c r="O121" s="64" t="s">
        <v>250</v>
      </c>
      <c r="P121" s="63" t="s">
        <v>64</v>
      </c>
      <c r="Q121" s="63" t="s">
        <v>65</v>
      </c>
      <c r="R121" s="63">
        <v>1</v>
      </c>
      <c r="S121" s="64" t="s">
        <v>251</v>
      </c>
      <c r="T121" s="62">
        <v>19774559211.650002</v>
      </c>
      <c r="U121" s="62">
        <v>20759218389.43</v>
      </c>
      <c r="AJ121" s="42"/>
      <c r="AV121" s="54"/>
      <c r="AW121" s="54"/>
      <c r="AX121" s="54"/>
      <c r="AY121" s="65">
        <v>4</v>
      </c>
      <c r="AZ121" s="63" t="s">
        <v>74</v>
      </c>
      <c r="BA121" s="65">
        <v>1.1317999999999999</v>
      </c>
      <c r="BB121" s="63" t="s">
        <v>68</v>
      </c>
      <c r="BN121" s="54" t="s">
        <v>4578</v>
      </c>
      <c r="BO121" s="58" t="str">
        <f t="shared" si="1"/>
        <v>境内资产</v>
      </c>
      <c r="BP121" s="58" t="str">
        <f>IF(M121="",VLOOKUP(D121,Sheet4!$A$1:$B$92,2,0),VLOOKUP(Q121,Sheet4!$A$1:$B$92,2,0))</f>
        <v>保险资产管理产品</v>
      </c>
    </row>
    <row r="122" spans="1:68" s="58" customFormat="1" ht="12.75" customHeight="1">
      <c r="A122" s="78" t="s">
        <v>482</v>
      </c>
      <c r="B122" s="59" t="s">
        <v>483</v>
      </c>
      <c r="C122" s="245" t="s">
        <v>71</v>
      </c>
      <c r="D122" s="246" t="s">
        <v>72</v>
      </c>
      <c r="E122" s="63" t="s">
        <v>484</v>
      </c>
      <c r="F122" s="59" t="s">
        <v>288</v>
      </c>
      <c r="G122" s="79">
        <v>500000</v>
      </c>
      <c r="H122" s="305">
        <v>19573050</v>
      </c>
      <c r="I122" s="305">
        <v>19860000</v>
      </c>
      <c r="J122" s="80">
        <v>888986.3</v>
      </c>
      <c r="L122" s="63" t="s">
        <v>4489</v>
      </c>
      <c r="M122" s="63" t="s">
        <v>248</v>
      </c>
      <c r="N122" s="54" t="s">
        <v>249</v>
      </c>
      <c r="O122" s="64" t="s">
        <v>250</v>
      </c>
      <c r="P122" s="63" t="s">
        <v>64</v>
      </c>
      <c r="Q122" s="63" t="s">
        <v>65</v>
      </c>
      <c r="R122" s="63">
        <v>1</v>
      </c>
      <c r="S122" s="64" t="s">
        <v>251</v>
      </c>
      <c r="T122" s="62">
        <v>19774559211.650002</v>
      </c>
      <c r="U122" s="62">
        <v>20759218389.43</v>
      </c>
      <c r="AJ122" s="42"/>
      <c r="AV122" s="54"/>
      <c r="AW122" s="54"/>
      <c r="AX122" s="54"/>
      <c r="AY122" s="65">
        <v>7</v>
      </c>
      <c r="AZ122" s="63" t="s">
        <v>169</v>
      </c>
      <c r="BA122" s="65">
        <v>0.50129999999999997</v>
      </c>
      <c r="BB122" s="63" t="s">
        <v>68</v>
      </c>
      <c r="BN122" s="54" t="s">
        <v>4578</v>
      </c>
      <c r="BO122" s="58" t="str">
        <f t="shared" si="1"/>
        <v>境内资产</v>
      </c>
      <c r="BP122" s="58" t="str">
        <f>IF(M122="",VLOOKUP(D122,Sheet4!$A$1:$B$92,2,0),VLOOKUP(Q122,Sheet4!$A$1:$B$92,2,0))</f>
        <v>保险资产管理产品</v>
      </c>
    </row>
    <row r="123" spans="1:68" s="58" customFormat="1" ht="12.75" customHeight="1">
      <c r="A123" s="78" t="s">
        <v>485</v>
      </c>
      <c r="B123" s="59" t="s">
        <v>486</v>
      </c>
      <c r="C123" s="245" t="s">
        <v>71</v>
      </c>
      <c r="D123" s="246" t="s">
        <v>72</v>
      </c>
      <c r="E123" s="63" t="s">
        <v>487</v>
      </c>
      <c r="F123" s="59" t="s">
        <v>488</v>
      </c>
      <c r="G123" s="79">
        <v>500000</v>
      </c>
      <c r="H123" s="305">
        <v>29830537.5</v>
      </c>
      <c r="I123" s="305">
        <v>30405000</v>
      </c>
      <c r="J123" s="80">
        <v>957205.48</v>
      </c>
      <c r="L123" s="63" t="s">
        <v>4489</v>
      </c>
      <c r="M123" s="63" t="s">
        <v>248</v>
      </c>
      <c r="N123" s="54" t="s">
        <v>249</v>
      </c>
      <c r="O123" s="64" t="s">
        <v>250</v>
      </c>
      <c r="P123" s="63" t="s">
        <v>64</v>
      </c>
      <c r="Q123" s="63" t="s">
        <v>65</v>
      </c>
      <c r="R123" s="63">
        <v>1</v>
      </c>
      <c r="S123" s="64" t="s">
        <v>251</v>
      </c>
      <c r="T123" s="62">
        <v>19774559211.650002</v>
      </c>
      <c r="U123" s="62">
        <v>20759218389.43</v>
      </c>
      <c r="AJ123" s="42"/>
      <c r="AV123" s="54"/>
      <c r="AW123" s="54"/>
      <c r="AX123" s="54"/>
      <c r="AY123" s="65">
        <v>7</v>
      </c>
      <c r="AZ123" s="63" t="s">
        <v>169</v>
      </c>
      <c r="BA123" s="65">
        <v>1.3434999999999999</v>
      </c>
      <c r="BB123" s="63" t="s">
        <v>68</v>
      </c>
      <c r="BN123" s="54" t="s">
        <v>4578</v>
      </c>
      <c r="BO123" s="58" t="str">
        <f t="shared" si="1"/>
        <v>境内资产</v>
      </c>
      <c r="BP123" s="58" t="str">
        <f>IF(M123="",VLOOKUP(D123,Sheet4!$A$1:$B$92,2,0),VLOOKUP(Q123,Sheet4!$A$1:$B$92,2,0))</f>
        <v>保险资产管理产品</v>
      </c>
    </row>
    <row r="124" spans="1:68" s="58" customFormat="1" ht="12.75" customHeight="1">
      <c r="A124" s="78" t="s">
        <v>489</v>
      </c>
      <c r="B124" s="59" t="s">
        <v>490</v>
      </c>
      <c r="C124" s="245" t="s">
        <v>71</v>
      </c>
      <c r="D124" s="246" t="s">
        <v>72</v>
      </c>
      <c r="E124" s="63" t="s">
        <v>491</v>
      </c>
      <c r="F124" s="59" t="s">
        <v>492</v>
      </c>
      <c r="G124" s="79">
        <v>200000</v>
      </c>
      <c r="H124" s="305">
        <v>19998360</v>
      </c>
      <c r="I124" s="305">
        <v>20486000</v>
      </c>
      <c r="J124" s="80">
        <v>126684.93</v>
      </c>
      <c r="L124" s="63" t="s">
        <v>4489</v>
      </c>
      <c r="M124" s="63" t="s">
        <v>248</v>
      </c>
      <c r="N124" s="54" t="s">
        <v>249</v>
      </c>
      <c r="O124" s="64" t="s">
        <v>250</v>
      </c>
      <c r="P124" s="63" t="s">
        <v>64</v>
      </c>
      <c r="Q124" s="63" t="s">
        <v>65</v>
      </c>
      <c r="R124" s="63">
        <v>1</v>
      </c>
      <c r="S124" s="64" t="s">
        <v>251</v>
      </c>
      <c r="T124" s="62">
        <v>19774559211.650002</v>
      </c>
      <c r="U124" s="62">
        <v>20759218389.43</v>
      </c>
      <c r="AJ124" s="42"/>
      <c r="AV124" s="54"/>
      <c r="AW124" s="54"/>
      <c r="AX124" s="54"/>
      <c r="AY124" s="65">
        <v>15</v>
      </c>
      <c r="AZ124" s="63" t="s">
        <v>84</v>
      </c>
      <c r="BA124" s="65">
        <v>0.86240000000000006</v>
      </c>
      <c r="BB124" s="63" t="s">
        <v>68</v>
      </c>
      <c r="BN124" s="54" t="s">
        <v>4578</v>
      </c>
      <c r="BO124" s="58" t="str">
        <f t="shared" si="1"/>
        <v>境内资产</v>
      </c>
      <c r="BP124" s="58" t="str">
        <f>IF(M124="",VLOOKUP(D124,Sheet4!$A$1:$B$92,2,0),VLOOKUP(Q124,Sheet4!$A$1:$B$92,2,0))</f>
        <v>保险资产管理产品</v>
      </c>
    </row>
    <row r="125" spans="1:68" s="58" customFormat="1" ht="12.75" customHeight="1">
      <c r="A125" s="78" t="s">
        <v>493</v>
      </c>
      <c r="B125" s="59" t="s">
        <v>494</v>
      </c>
      <c r="C125" s="245" t="s">
        <v>71</v>
      </c>
      <c r="D125" s="246" t="s">
        <v>72</v>
      </c>
      <c r="E125" s="63" t="s">
        <v>495</v>
      </c>
      <c r="F125" s="59" t="s">
        <v>496</v>
      </c>
      <c r="G125" s="79">
        <v>4500000</v>
      </c>
      <c r="H125" s="305">
        <v>450000000</v>
      </c>
      <c r="I125" s="305">
        <v>462960000</v>
      </c>
      <c r="J125" s="80">
        <v>27000000</v>
      </c>
      <c r="L125" s="63" t="s">
        <v>4489</v>
      </c>
      <c r="M125" s="63" t="s">
        <v>248</v>
      </c>
      <c r="N125" s="54" t="s">
        <v>249</v>
      </c>
      <c r="O125" s="64" t="s">
        <v>250</v>
      </c>
      <c r="P125" s="63" t="s">
        <v>64</v>
      </c>
      <c r="Q125" s="63" t="s">
        <v>65</v>
      </c>
      <c r="R125" s="63">
        <v>1</v>
      </c>
      <c r="S125" s="64" t="s">
        <v>251</v>
      </c>
      <c r="T125" s="62">
        <v>19774559211.650002</v>
      </c>
      <c r="U125" s="62">
        <v>20759218389.43</v>
      </c>
      <c r="AJ125" s="42"/>
      <c r="AV125" s="54"/>
      <c r="AW125" s="54"/>
      <c r="AX125" s="54"/>
      <c r="AY125" s="65">
        <v>7</v>
      </c>
      <c r="AZ125" s="63" t="s">
        <v>84</v>
      </c>
      <c r="BA125" s="65">
        <v>3.0001000000000002</v>
      </c>
      <c r="BB125" s="63" t="s">
        <v>68</v>
      </c>
      <c r="BN125" s="54" t="s">
        <v>4578</v>
      </c>
      <c r="BO125" s="58" t="str">
        <f t="shared" si="1"/>
        <v>境内资产</v>
      </c>
      <c r="BP125" s="58" t="str">
        <f>IF(M125="",VLOOKUP(D125,Sheet4!$A$1:$B$92,2,0),VLOOKUP(Q125,Sheet4!$A$1:$B$92,2,0))</f>
        <v>保险资产管理产品</v>
      </c>
    </row>
    <row r="126" spans="1:68" s="58" customFormat="1" ht="12.75" customHeight="1">
      <c r="A126" s="78" t="s">
        <v>497</v>
      </c>
      <c r="B126" s="59" t="s">
        <v>498</v>
      </c>
      <c r="C126" s="245" t="s">
        <v>71</v>
      </c>
      <c r="D126" s="246" t="s">
        <v>72</v>
      </c>
      <c r="E126" s="63" t="s">
        <v>499</v>
      </c>
      <c r="F126" s="59" t="s">
        <v>500</v>
      </c>
      <c r="G126" s="79">
        <v>1580000</v>
      </c>
      <c r="H126" s="305">
        <v>158000000</v>
      </c>
      <c r="I126" s="305">
        <v>166848000</v>
      </c>
      <c r="J126" s="80">
        <v>10096200</v>
      </c>
      <c r="L126" s="63" t="s">
        <v>4489</v>
      </c>
      <c r="M126" s="63" t="s">
        <v>248</v>
      </c>
      <c r="N126" s="54" t="s">
        <v>249</v>
      </c>
      <c r="O126" s="64" t="s">
        <v>250</v>
      </c>
      <c r="P126" s="63" t="s">
        <v>64</v>
      </c>
      <c r="Q126" s="63" t="s">
        <v>65</v>
      </c>
      <c r="R126" s="63">
        <v>1</v>
      </c>
      <c r="S126" s="64" t="s">
        <v>251</v>
      </c>
      <c r="T126" s="62">
        <v>19774559211.650002</v>
      </c>
      <c r="U126" s="62">
        <v>20759218389.43</v>
      </c>
      <c r="AJ126" s="42"/>
      <c r="AV126" s="54"/>
      <c r="AW126" s="54"/>
      <c r="AX126" s="54"/>
      <c r="AY126" s="65">
        <v>7</v>
      </c>
      <c r="AZ126" s="63" t="s">
        <v>169</v>
      </c>
      <c r="BA126" s="65">
        <v>3.4565000000000001</v>
      </c>
      <c r="BB126" s="63" t="s">
        <v>68</v>
      </c>
      <c r="BN126" s="54" t="s">
        <v>4578</v>
      </c>
      <c r="BO126" s="58" t="str">
        <f t="shared" si="1"/>
        <v>境内资产</v>
      </c>
      <c r="BP126" s="58" t="str">
        <f>IF(M126="",VLOOKUP(D126,Sheet4!$A$1:$B$92,2,0),VLOOKUP(Q126,Sheet4!$A$1:$B$92,2,0))</f>
        <v>保险资产管理产品</v>
      </c>
    </row>
    <row r="127" spans="1:68" s="58" customFormat="1" ht="12.75" customHeight="1">
      <c r="A127" s="78" t="s">
        <v>501</v>
      </c>
      <c r="B127" s="59" t="s">
        <v>502</v>
      </c>
      <c r="C127" s="245" t="s">
        <v>71</v>
      </c>
      <c r="D127" s="246" t="s">
        <v>72</v>
      </c>
      <c r="E127" s="63" t="s">
        <v>503</v>
      </c>
      <c r="F127" s="59" t="s">
        <v>121</v>
      </c>
      <c r="G127" s="79">
        <v>900000</v>
      </c>
      <c r="H127" s="305">
        <v>90000000</v>
      </c>
      <c r="I127" s="305">
        <v>88407000</v>
      </c>
      <c r="J127" s="80">
        <v>6110136.9900000002</v>
      </c>
      <c r="L127" s="63" t="s">
        <v>4489</v>
      </c>
      <c r="M127" s="63" t="s">
        <v>248</v>
      </c>
      <c r="N127" s="54" t="s">
        <v>249</v>
      </c>
      <c r="O127" s="64" t="s">
        <v>250</v>
      </c>
      <c r="P127" s="63" t="s">
        <v>64</v>
      </c>
      <c r="Q127" s="63" t="s">
        <v>65</v>
      </c>
      <c r="R127" s="63">
        <v>1</v>
      </c>
      <c r="S127" s="64" t="s">
        <v>251</v>
      </c>
      <c r="T127" s="62">
        <v>19774559211.650002</v>
      </c>
      <c r="U127" s="62">
        <v>20759218389.43</v>
      </c>
      <c r="AJ127" s="42"/>
      <c r="AV127" s="54"/>
      <c r="AW127" s="54"/>
      <c r="AX127" s="54"/>
      <c r="AY127" s="65">
        <v>3</v>
      </c>
      <c r="AZ127" s="63" t="s">
        <v>74</v>
      </c>
      <c r="BA127" s="65">
        <v>1.6840999999999999</v>
      </c>
      <c r="BB127" s="63" t="s">
        <v>68</v>
      </c>
      <c r="BN127" s="54" t="s">
        <v>4578</v>
      </c>
      <c r="BO127" s="58" t="str">
        <f t="shared" si="1"/>
        <v>境内资产</v>
      </c>
      <c r="BP127" s="58" t="str">
        <f>IF(M127="",VLOOKUP(D127,Sheet4!$A$1:$B$92,2,0),VLOOKUP(Q127,Sheet4!$A$1:$B$92,2,0))</f>
        <v>保险资产管理产品</v>
      </c>
    </row>
    <row r="128" spans="1:68" s="58" customFormat="1" ht="12.75" customHeight="1">
      <c r="A128" s="78" t="s">
        <v>504</v>
      </c>
      <c r="B128" s="59" t="s">
        <v>505</v>
      </c>
      <c r="C128" s="245" t="s">
        <v>71</v>
      </c>
      <c r="D128" s="246" t="s">
        <v>72</v>
      </c>
      <c r="E128" s="63" t="s">
        <v>506</v>
      </c>
      <c r="F128" s="59" t="s">
        <v>288</v>
      </c>
      <c r="G128" s="79">
        <v>1800000</v>
      </c>
      <c r="H128" s="305">
        <v>180000000</v>
      </c>
      <c r="I128" s="305">
        <v>182934000</v>
      </c>
      <c r="J128" s="80">
        <v>9776712.3300000001</v>
      </c>
      <c r="L128" s="63" t="s">
        <v>4489</v>
      </c>
      <c r="M128" s="63" t="s">
        <v>248</v>
      </c>
      <c r="N128" s="54" t="s">
        <v>249</v>
      </c>
      <c r="O128" s="64" t="s">
        <v>250</v>
      </c>
      <c r="P128" s="63" t="s">
        <v>64</v>
      </c>
      <c r="Q128" s="63" t="s">
        <v>65</v>
      </c>
      <c r="R128" s="63">
        <v>1</v>
      </c>
      <c r="S128" s="64" t="s">
        <v>251</v>
      </c>
      <c r="T128" s="62">
        <v>19774559211.650002</v>
      </c>
      <c r="U128" s="62">
        <v>20759218389.43</v>
      </c>
      <c r="AJ128" s="42"/>
      <c r="AV128" s="54"/>
      <c r="AW128" s="54"/>
      <c r="AX128" s="54"/>
      <c r="AY128" s="65">
        <v>7</v>
      </c>
      <c r="AZ128" s="63" t="s">
        <v>84</v>
      </c>
      <c r="BA128" s="65">
        <v>3.3382000000000001</v>
      </c>
      <c r="BB128" s="63" t="s">
        <v>68</v>
      </c>
      <c r="BN128" s="54" t="s">
        <v>4578</v>
      </c>
      <c r="BO128" s="58" t="str">
        <f t="shared" si="1"/>
        <v>境内资产</v>
      </c>
      <c r="BP128" s="58" t="str">
        <f>IF(M128="",VLOOKUP(D128,Sheet4!$A$1:$B$92,2,0),VLOOKUP(Q128,Sheet4!$A$1:$B$92,2,0))</f>
        <v>保险资产管理产品</v>
      </c>
    </row>
    <row r="129" spans="1:68" s="58" customFormat="1" ht="12.75" customHeight="1">
      <c r="A129" s="78" t="s">
        <v>507</v>
      </c>
      <c r="B129" s="59" t="s">
        <v>508</v>
      </c>
      <c r="C129" s="245" t="s">
        <v>71</v>
      </c>
      <c r="D129" s="246" t="s">
        <v>72</v>
      </c>
      <c r="E129" s="63" t="s">
        <v>509</v>
      </c>
      <c r="F129" s="59" t="s">
        <v>510</v>
      </c>
      <c r="G129" s="79">
        <v>2100000</v>
      </c>
      <c r="H129" s="305">
        <v>210000000</v>
      </c>
      <c r="I129" s="305">
        <v>211029000</v>
      </c>
      <c r="J129" s="80">
        <v>8371232.8799999999</v>
      </c>
      <c r="L129" s="63" t="s">
        <v>4489</v>
      </c>
      <c r="M129" s="63" t="s">
        <v>248</v>
      </c>
      <c r="N129" s="54" t="s">
        <v>249</v>
      </c>
      <c r="O129" s="64" t="s">
        <v>250</v>
      </c>
      <c r="P129" s="63" t="s">
        <v>64</v>
      </c>
      <c r="Q129" s="63" t="s">
        <v>65</v>
      </c>
      <c r="R129" s="63">
        <v>1</v>
      </c>
      <c r="S129" s="64" t="s">
        <v>251</v>
      </c>
      <c r="T129" s="62">
        <v>19774559211.650002</v>
      </c>
      <c r="U129" s="62">
        <v>20759218389.43</v>
      </c>
      <c r="AJ129" s="42"/>
      <c r="AV129" s="54"/>
      <c r="AW129" s="54"/>
      <c r="AX129" s="54"/>
      <c r="AY129" s="65">
        <v>7</v>
      </c>
      <c r="AZ129" s="63" t="s">
        <v>84</v>
      </c>
      <c r="BA129" s="65">
        <v>3.5259</v>
      </c>
      <c r="BB129" s="63" t="s">
        <v>68</v>
      </c>
      <c r="BN129" s="54" t="s">
        <v>4578</v>
      </c>
      <c r="BO129" s="58" t="str">
        <f t="shared" si="1"/>
        <v>境内资产</v>
      </c>
      <c r="BP129" s="58" t="str">
        <f>IF(M129="",VLOOKUP(D129,Sheet4!$A$1:$B$92,2,0),VLOOKUP(Q129,Sheet4!$A$1:$B$92,2,0))</f>
        <v>保险资产管理产品</v>
      </c>
    </row>
    <row r="130" spans="1:68" s="58" customFormat="1" ht="12.75" customHeight="1">
      <c r="A130" s="78" t="s">
        <v>511</v>
      </c>
      <c r="B130" s="59" t="s">
        <v>512</v>
      </c>
      <c r="C130" s="245" t="s">
        <v>71</v>
      </c>
      <c r="D130" s="246" t="s">
        <v>72</v>
      </c>
      <c r="E130" s="63" t="s">
        <v>513</v>
      </c>
      <c r="F130" s="59" t="s">
        <v>514</v>
      </c>
      <c r="G130" s="79">
        <v>1600000</v>
      </c>
      <c r="H130" s="305">
        <v>160000000</v>
      </c>
      <c r="I130" s="305">
        <v>163600000</v>
      </c>
      <c r="J130" s="80">
        <v>7082082.1900000004</v>
      </c>
      <c r="L130" s="63" t="s">
        <v>4489</v>
      </c>
      <c r="M130" s="63" t="s">
        <v>248</v>
      </c>
      <c r="N130" s="54" t="s">
        <v>249</v>
      </c>
      <c r="O130" s="64" t="s">
        <v>250</v>
      </c>
      <c r="P130" s="63" t="s">
        <v>64</v>
      </c>
      <c r="Q130" s="63" t="s">
        <v>65</v>
      </c>
      <c r="R130" s="63">
        <v>1</v>
      </c>
      <c r="S130" s="64" t="s">
        <v>251</v>
      </c>
      <c r="T130" s="62">
        <v>19774559211.650002</v>
      </c>
      <c r="U130" s="62">
        <v>20759218389.43</v>
      </c>
      <c r="AJ130" s="42"/>
      <c r="AV130" s="54"/>
      <c r="AW130" s="54"/>
      <c r="AX130" s="54"/>
      <c r="AY130" s="65">
        <v>5</v>
      </c>
      <c r="AZ130" s="63" t="s">
        <v>169</v>
      </c>
      <c r="BA130" s="65">
        <v>1.9662999999999999</v>
      </c>
      <c r="BB130" s="63" t="s">
        <v>68</v>
      </c>
      <c r="BN130" s="54" t="s">
        <v>4578</v>
      </c>
      <c r="BO130" s="58" t="str">
        <f t="shared" si="1"/>
        <v>境内资产</v>
      </c>
      <c r="BP130" s="58" t="str">
        <f>IF(M130="",VLOOKUP(D130,Sheet4!$A$1:$B$92,2,0),VLOOKUP(Q130,Sheet4!$A$1:$B$92,2,0))</f>
        <v>保险资产管理产品</v>
      </c>
    </row>
    <row r="131" spans="1:68" s="58" customFormat="1" ht="12.75" customHeight="1">
      <c r="A131" s="78" t="s">
        <v>515</v>
      </c>
      <c r="B131" s="59" t="s">
        <v>516</v>
      </c>
      <c r="C131" s="245" t="s">
        <v>71</v>
      </c>
      <c r="D131" s="246" t="s">
        <v>72</v>
      </c>
      <c r="E131" s="63" t="s">
        <v>517</v>
      </c>
      <c r="F131" s="59" t="s">
        <v>518</v>
      </c>
      <c r="G131" s="79">
        <v>1800000</v>
      </c>
      <c r="H131" s="305">
        <v>180000000</v>
      </c>
      <c r="I131" s="305">
        <v>184554000</v>
      </c>
      <c r="J131" s="80">
        <v>6830136.9900000002</v>
      </c>
      <c r="L131" s="63" t="s">
        <v>4489</v>
      </c>
      <c r="M131" s="63" t="s">
        <v>248</v>
      </c>
      <c r="N131" s="54" t="s">
        <v>249</v>
      </c>
      <c r="O131" s="64" t="s">
        <v>250</v>
      </c>
      <c r="P131" s="63" t="s">
        <v>64</v>
      </c>
      <c r="Q131" s="63" t="s">
        <v>65</v>
      </c>
      <c r="R131" s="63">
        <v>1</v>
      </c>
      <c r="S131" s="64" t="s">
        <v>251</v>
      </c>
      <c r="T131" s="62">
        <v>19774559211.650002</v>
      </c>
      <c r="U131" s="62">
        <v>20759218389.43</v>
      </c>
      <c r="AJ131" s="42"/>
      <c r="AV131" s="54"/>
      <c r="AW131" s="54"/>
      <c r="AX131" s="54"/>
      <c r="AY131" s="65">
        <v>7</v>
      </c>
      <c r="AZ131" s="63" t="s">
        <v>84</v>
      </c>
      <c r="BA131" s="65">
        <v>3.5943999999999998</v>
      </c>
      <c r="BB131" s="63" t="s">
        <v>68</v>
      </c>
      <c r="BN131" s="54" t="s">
        <v>4578</v>
      </c>
      <c r="BO131" s="58" t="str">
        <f t="shared" ref="BO131:BO194" si="2">IF(LEFT(D131,2)="境外","境外资产","境内资产")</f>
        <v>境内资产</v>
      </c>
      <c r="BP131" s="58" t="str">
        <f>IF(M131="",VLOOKUP(D131,Sheet4!$A$1:$B$92,2,0),VLOOKUP(Q131,Sheet4!$A$1:$B$92,2,0))</f>
        <v>保险资产管理产品</v>
      </c>
    </row>
    <row r="132" spans="1:68" s="58" customFormat="1" ht="12.75" customHeight="1">
      <c r="A132" s="78" t="s">
        <v>519</v>
      </c>
      <c r="B132" s="59" t="s">
        <v>520</v>
      </c>
      <c r="C132" s="245" t="s">
        <v>71</v>
      </c>
      <c r="D132" s="246" t="s">
        <v>72</v>
      </c>
      <c r="E132" s="63" t="s">
        <v>521</v>
      </c>
      <c r="F132" s="59" t="s">
        <v>522</v>
      </c>
      <c r="G132" s="79">
        <v>3000000</v>
      </c>
      <c r="H132" s="305">
        <v>300000000</v>
      </c>
      <c r="I132" s="305">
        <v>307290000</v>
      </c>
      <c r="J132" s="80">
        <v>12408082.189999999</v>
      </c>
      <c r="L132" s="63" t="s">
        <v>4489</v>
      </c>
      <c r="M132" s="63" t="s">
        <v>248</v>
      </c>
      <c r="N132" s="54" t="s">
        <v>249</v>
      </c>
      <c r="O132" s="64" t="s">
        <v>250</v>
      </c>
      <c r="P132" s="63" t="s">
        <v>64</v>
      </c>
      <c r="Q132" s="63" t="s">
        <v>65</v>
      </c>
      <c r="R132" s="63">
        <v>1</v>
      </c>
      <c r="S132" s="64" t="s">
        <v>251</v>
      </c>
      <c r="T132" s="62">
        <v>19774559211.650002</v>
      </c>
      <c r="U132" s="62">
        <v>20759218389.43</v>
      </c>
      <c r="AJ132" s="42"/>
      <c r="AV132" s="54"/>
      <c r="AW132" s="54"/>
      <c r="AX132" s="54"/>
      <c r="AY132" s="65">
        <v>7</v>
      </c>
      <c r="AZ132" s="63" t="s">
        <v>169</v>
      </c>
      <c r="BA132" s="65">
        <v>1.9906999999999999</v>
      </c>
      <c r="BB132" s="63" t="s">
        <v>68</v>
      </c>
      <c r="BN132" s="54" t="s">
        <v>4578</v>
      </c>
      <c r="BO132" s="58" t="str">
        <f t="shared" si="2"/>
        <v>境内资产</v>
      </c>
      <c r="BP132" s="58" t="str">
        <f>IF(M132="",VLOOKUP(D132,Sheet4!$A$1:$B$92,2,0),VLOOKUP(Q132,Sheet4!$A$1:$B$92,2,0))</f>
        <v>保险资产管理产品</v>
      </c>
    </row>
    <row r="133" spans="1:68" s="58" customFormat="1" ht="12.75" customHeight="1">
      <c r="A133" s="78" t="s">
        <v>523</v>
      </c>
      <c r="B133" s="59" t="s">
        <v>524</v>
      </c>
      <c r="C133" s="243" t="s">
        <v>124</v>
      </c>
      <c r="D133" s="244" t="s">
        <v>125</v>
      </c>
      <c r="E133" s="63" t="s">
        <v>525</v>
      </c>
      <c r="F133" s="59" t="s">
        <v>475</v>
      </c>
      <c r="G133" s="79">
        <v>3000000</v>
      </c>
      <c r="H133" s="305">
        <v>300000000</v>
      </c>
      <c r="I133" s="305">
        <v>245280000</v>
      </c>
      <c r="J133" s="80">
        <v>12184109.59</v>
      </c>
      <c r="L133" s="63" t="s">
        <v>4489</v>
      </c>
      <c r="M133" s="63" t="s">
        <v>248</v>
      </c>
      <c r="N133" s="54" t="s">
        <v>249</v>
      </c>
      <c r="O133" s="64" t="s">
        <v>250</v>
      </c>
      <c r="P133" s="63" t="s">
        <v>64</v>
      </c>
      <c r="Q133" s="63" t="s">
        <v>65</v>
      </c>
      <c r="R133" s="63">
        <v>1</v>
      </c>
      <c r="S133" s="64" t="s">
        <v>251</v>
      </c>
      <c r="T133" s="62">
        <v>19774559211.650002</v>
      </c>
      <c r="U133" s="62">
        <v>20759218389.43</v>
      </c>
      <c r="AJ133" s="42"/>
      <c r="AV133" s="54"/>
      <c r="AW133" s="54"/>
      <c r="AX133" s="54"/>
      <c r="AY133" s="65">
        <v>0.73970000000000002</v>
      </c>
      <c r="AZ133" s="63" t="s">
        <v>128</v>
      </c>
      <c r="BA133" s="65">
        <v>0.1067</v>
      </c>
      <c r="BB133" s="63" t="s">
        <v>68</v>
      </c>
      <c r="BN133" s="54" t="s">
        <v>4578</v>
      </c>
      <c r="BO133" s="58" t="str">
        <f t="shared" si="2"/>
        <v>境内资产</v>
      </c>
      <c r="BP133" s="58" t="str">
        <f>IF(M133="",VLOOKUP(D133,Sheet4!$A$1:$B$92,2,0),VLOOKUP(Q133,Sheet4!$A$1:$B$92,2,0))</f>
        <v>保险资产管理产品</v>
      </c>
    </row>
    <row r="134" spans="1:68" s="58" customFormat="1" ht="12.75" customHeight="1">
      <c r="A134" s="78" t="s">
        <v>526</v>
      </c>
      <c r="B134" s="59" t="s">
        <v>527</v>
      </c>
      <c r="C134" s="243" t="s">
        <v>124</v>
      </c>
      <c r="D134" s="244" t="s">
        <v>151</v>
      </c>
      <c r="E134" s="63" t="s">
        <v>528</v>
      </c>
      <c r="F134" s="59" t="s">
        <v>529</v>
      </c>
      <c r="G134" s="79">
        <v>1140000</v>
      </c>
      <c r="H134" s="305">
        <v>109582300</v>
      </c>
      <c r="I134" s="305">
        <v>115037400</v>
      </c>
      <c r="J134" s="80">
        <v>1752632.88</v>
      </c>
      <c r="L134" s="63" t="s">
        <v>4489</v>
      </c>
      <c r="M134" s="63" t="s">
        <v>248</v>
      </c>
      <c r="N134" s="54" t="s">
        <v>249</v>
      </c>
      <c r="O134" s="64" t="s">
        <v>250</v>
      </c>
      <c r="P134" s="63" t="s">
        <v>64</v>
      </c>
      <c r="Q134" s="63" t="s">
        <v>65</v>
      </c>
      <c r="R134" s="63">
        <v>1</v>
      </c>
      <c r="S134" s="64" t="s">
        <v>251</v>
      </c>
      <c r="T134" s="62">
        <v>19774559211.650002</v>
      </c>
      <c r="U134" s="62">
        <v>20759218389.43</v>
      </c>
      <c r="AJ134" s="42"/>
      <c r="AV134" s="54"/>
      <c r="AW134" s="54"/>
      <c r="AX134" s="54"/>
      <c r="AY134" s="65">
        <v>5</v>
      </c>
      <c r="AZ134" s="63" t="s">
        <v>74</v>
      </c>
      <c r="BA134" s="65">
        <v>0.71779999999999999</v>
      </c>
      <c r="BB134" s="63" t="s">
        <v>68</v>
      </c>
      <c r="BN134" s="54" t="s">
        <v>4578</v>
      </c>
      <c r="BO134" s="58" t="str">
        <f t="shared" si="2"/>
        <v>境内资产</v>
      </c>
      <c r="BP134" s="58" t="str">
        <f>IF(M134="",VLOOKUP(D134,Sheet4!$A$1:$B$92,2,0),VLOOKUP(Q134,Sheet4!$A$1:$B$92,2,0))</f>
        <v>保险资产管理产品</v>
      </c>
    </row>
    <row r="135" spans="1:68" s="58" customFormat="1" ht="12.75" customHeight="1">
      <c r="A135" s="78" t="s">
        <v>530</v>
      </c>
      <c r="B135" s="59" t="s">
        <v>531</v>
      </c>
      <c r="C135" s="243" t="s">
        <v>124</v>
      </c>
      <c r="D135" s="244" t="s">
        <v>151</v>
      </c>
      <c r="E135" s="63" t="s">
        <v>532</v>
      </c>
      <c r="F135" s="59" t="s">
        <v>533</v>
      </c>
      <c r="G135" s="79">
        <v>1000000</v>
      </c>
      <c r="H135" s="305">
        <v>33618280</v>
      </c>
      <c r="I135" s="305">
        <v>43420000</v>
      </c>
      <c r="J135" s="80">
        <v>2317808.2200000002</v>
      </c>
      <c r="L135" s="63" t="s">
        <v>4489</v>
      </c>
      <c r="M135" s="63" t="s">
        <v>248</v>
      </c>
      <c r="N135" s="54" t="s">
        <v>249</v>
      </c>
      <c r="O135" s="64" t="s">
        <v>250</v>
      </c>
      <c r="P135" s="63" t="s">
        <v>64</v>
      </c>
      <c r="Q135" s="63" t="s">
        <v>65</v>
      </c>
      <c r="R135" s="63">
        <v>1</v>
      </c>
      <c r="S135" s="64" t="s">
        <v>251</v>
      </c>
      <c r="T135" s="62">
        <v>19774559211.650002</v>
      </c>
      <c r="U135" s="62">
        <v>20759218389.43</v>
      </c>
      <c r="AJ135" s="42"/>
      <c r="AV135" s="54"/>
      <c r="AW135" s="54"/>
      <c r="AX135" s="54"/>
      <c r="AY135" s="65">
        <v>3</v>
      </c>
      <c r="AZ135" s="63" t="s">
        <v>534</v>
      </c>
      <c r="BA135" s="65">
        <v>0.2737</v>
      </c>
      <c r="BB135" s="63" t="s">
        <v>68</v>
      </c>
      <c r="BN135" s="54" t="s">
        <v>4578</v>
      </c>
      <c r="BO135" s="58" t="str">
        <f t="shared" si="2"/>
        <v>境内资产</v>
      </c>
      <c r="BP135" s="58" t="str">
        <f>IF(M135="",VLOOKUP(D135,Sheet4!$A$1:$B$92,2,0),VLOOKUP(Q135,Sheet4!$A$1:$B$92,2,0))</f>
        <v>保险资产管理产品</v>
      </c>
    </row>
    <row r="136" spans="1:68" s="58" customFormat="1" ht="12.75" customHeight="1">
      <c r="A136" s="78" t="s">
        <v>535</v>
      </c>
      <c r="B136" s="59" t="s">
        <v>536</v>
      </c>
      <c r="C136" s="243" t="s">
        <v>124</v>
      </c>
      <c r="D136" s="244" t="s">
        <v>151</v>
      </c>
      <c r="E136" s="63" t="s">
        <v>537</v>
      </c>
      <c r="F136" s="59" t="s">
        <v>529</v>
      </c>
      <c r="G136" s="79">
        <v>100000</v>
      </c>
      <c r="H136" s="305">
        <v>9625530</v>
      </c>
      <c r="I136" s="305">
        <v>9997000</v>
      </c>
      <c r="J136" s="80">
        <v>419054.79</v>
      </c>
      <c r="L136" s="63" t="s">
        <v>4489</v>
      </c>
      <c r="M136" s="63" t="s">
        <v>248</v>
      </c>
      <c r="N136" s="54" t="s">
        <v>249</v>
      </c>
      <c r="O136" s="64" t="s">
        <v>250</v>
      </c>
      <c r="P136" s="63" t="s">
        <v>64</v>
      </c>
      <c r="Q136" s="63" t="s">
        <v>65</v>
      </c>
      <c r="R136" s="63">
        <v>1</v>
      </c>
      <c r="S136" s="64" t="s">
        <v>251</v>
      </c>
      <c r="T136" s="62">
        <v>19774559211.650002</v>
      </c>
      <c r="U136" s="62">
        <v>20759218389.43</v>
      </c>
      <c r="AJ136" s="42"/>
      <c r="AV136" s="54"/>
      <c r="AW136" s="54"/>
      <c r="AX136" s="54"/>
      <c r="AY136" s="65">
        <v>3</v>
      </c>
      <c r="AZ136" s="63" t="s">
        <v>74</v>
      </c>
      <c r="BA136" s="65">
        <v>0.1361</v>
      </c>
      <c r="BB136" s="63" t="s">
        <v>68</v>
      </c>
      <c r="BN136" s="54" t="s">
        <v>4578</v>
      </c>
      <c r="BO136" s="58" t="str">
        <f t="shared" si="2"/>
        <v>境内资产</v>
      </c>
      <c r="BP136" s="58" t="str">
        <f>IF(M136="",VLOOKUP(D136,Sheet4!$A$1:$B$92,2,0),VLOOKUP(Q136,Sheet4!$A$1:$B$92,2,0))</f>
        <v>保险资产管理产品</v>
      </c>
    </row>
    <row r="137" spans="1:68" s="58" customFormat="1" ht="12.75" customHeight="1">
      <c r="A137" s="78" t="s">
        <v>538</v>
      </c>
      <c r="B137" s="59" t="s">
        <v>539</v>
      </c>
      <c r="C137" s="243" t="s">
        <v>124</v>
      </c>
      <c r="D137" s="244" t="s">
        <v>151</v>
      </c>
      <c r="E137" s="63" t="s">
        <v>540</v>
      </c>
      <c r="F137" s="59" t="s">
        <v>541</v>
      </c>
      <c r="G137" s="79">
        <v>1400000</v>
      </c>
      <c r="H137" s="305">
        <v>139818000</v>
      </c>
      <c r="I137" s="305">
        <v>140952000</v>
      </c>
      <c r="J137" s="80">
        <v>4712054.79</v>
      </c>
      <c r="L137" s="63" t="s">
        <v>4489</v>
      </c>
      <c r="M137" s="63" t="s">
        <v>248</v>
      </c>
      <c r="N137" s="54" t="s">
        <v>249</v>
      </c>
      <c r="O137" s="64" t="s">
        <v>250</v>
      </c>
      <c r="P137" s="63" t="s">
        <v>64</v>
      </c>
      <c r="Q137" s="63" t="s">
        <v>65</v>
      </c>
      <c r="R137" s="63">
        <v>1</v>
      </c>
      <c r="S137" s="64" t="s">
        <v>251</v>
      </c>
      <c r="T137" s="62">
        <v>19774559211.650002</v>
      </c>
      <c r="U137" s="62">
        <v>20759218389.43</v>
      </c>
      <c r="AJ137" s="42"/>
      <c r="AV137" s="54"/>
      <c r="AW137" s="54"/>
      <c r="AX137" s="54"/>
      <c r="AY137" s="65">
        <v>3</v>
      </c>
      <c r="AZ137" s="63" t="s">
        <v>84</v>
      </c>
      <c r="BA137" s="65">
        <v>0.46079999999999999</v>
      </c>
      <c r="BB137" s="63" t="s">
        <v>68</v>
      </c>
      <c r="BN137" s="54" t="s">
        <v>4578</v>
      </c>
      <c r="BO137" s="58" t="str">
        <f t="shared" si="2"/>
        <v>境内资产</v>
      </c>
      <c r="BP137" s="58" t="str">
        <f>IF(M137="",VLOOKUP(D137,Sheet4!$A$1:$B$92,2,0),VLOOKUP(Q137,Sheet4!$A$1:$B$92,2,0))</f>
        <v>保险资产管理产品</v>
      </c>
    </row>
    <row r="138" spans="1:68" s="58" customFormat="1" ht="12.75" customHeight="1">
      <c r="A138" s="78" t="s">
        <v>542</v>
      </c>
      <c r="B138" s="59" t="s">
        <v>543</v>
      </c>
      <c r="C138" s="243" t="s">
        <v>124</v>
      </c>
      <c r="D138" s="244" t="s">
        <v>151</v>
      </c>
      <c r="E138" s="63" t="s">
        <v>544</v>
      </c>
      <c r="F138" s="59" t="s">
        <v>545</v>
      </c>
      <c r="G138" s="79">
        <v>500000</v>
      </c>
      <c r="H138" s="305">
        <v>49063050</v>
      </c>
      <c r="I138" s="305">
        <v>48725000</v>
      </c>
      <c r="J138" s="80">
        <v>675287.67</v>
      </c>
      <c r="L138" s="63" t="s">
        <v>4489</v>
      </c>
      <c r="M138" s="63" t="s">
        <v>248</v>
      </c>
      <c r="N138" s="54" t="s">
        <v>249</v>
      </c>
      <c r="O138" s="64" t="s">
        <v>250</v>
      </c>
      <c r="P138" s="63" t="s">
        <v>64</v>
      </c>
      <c r="Q138" s="63" t="s">
        <v>65</v>
      </c>
      <c r="R138" s="63">
        <v>1</v>
      </c>
      <c r="S138" s="64" t="s">
        <v>251</v>
      </c>
      <c r="T138" s="62">
        <v>19774559211.650002</v>
      </c>
      <c r="U138" s="62">
        <v>20759218389.43</v>
      </c>
      <c r="AJ138" s="42"/>
      <c r="AV138" s="54"/>
      <c r="AW138" s="54"/>
      <c r="AX138" s="54"/>
      <c r="AY138" s="65">
        <v>5</v>
      </c>
      <c r="AZ138" s="63" t="s">
        <v>84</v>
      </c>
      <c r="BA138" s="65">
        <v>0.66190000000000004</v>
      </c>
      <c r="BB138" s="63" t="s">
        <v>68</v>
      </c>
      <c r="BN138" s="54" t="s">
        <v>4578</v>
      </c>
      <c r="BO138" s="58" t="str">
        <f t="shared" si="2"/>
        <v>境内资产</v>
      </c>
      <c r="BP138" s="58" t="str">
        <f>IF(M138="",VLOOKUP(D138,Sheet4!$A$1:$B$92,2,0),VLOOKUP(Q138,Sheet4!$A$1:$B$92,2,0))</f>
        <v>保险资产管理产品</v>
      </c>
    </row>
    <row r="139" spans="1:68" s="58" customFormat="1" ht="12.75" customHeight="1">
      <c r="A139" s="78" t="s">
        <v>546</v>
      </c>
      <c r="B139" s="59" t="s">
        <v>547</v>
      </c>
      <c r="C139" s="243" t="s">
        <v>124</v>
      </c>
      <c r="D139" s="244" t="s">
        <v>151</v>
      </c>
      <c r="E139" s="63" t="s">
        <v>548</v>
      </c>
      <c r="F139" s="59" t="s">
        <v>549</v>
      </c>
      <c r="G139" s="79">
        <v>500000</v>
      </c>
      <c r="H139" s="305">
        <v>50063200</v>
      </c>
      <c r="I139" s="305">
        <v>49875000</v>
      </c>
      <c r="J139" s="80">
        <v>373972.6</v>
      </c>
      <c r="L139" s="63" t="s">
        <v>4489</v>
      </c>
      <c r="M139" s="63" t="s">
        <v>248</v>
      </c>
      <c r="N139" s="54" t="s">
        <v>249</v>
      </c>
      <c r="O139" s="64" t="s">
        <v>250</v>
      </c>
      <c r="P139" s="63" t="s">
        <v>64</v>
      </c>
      <c r="Q139" s="63" t="s">
        <v>65</v>
      </c>
      <c r="R139" s="63">
        <v>1</v>
      </c>
      <c r="S139" s="64" t="s">
        <v>251</v>
      </c>
      <c r="T139" s="62">
        <v>19774559211.650002</v>
      </c>
      <c r="U139" s="62">
        <v>20759218389.43</v>
      </c>
      <c r="AJ139" s="42"/>
      <c r="AV139" s="54"/>
      <c r="AW139" s="54"/>
      <c r="AX139" s="54"/>
      <c r="AY139" s="65">
        <v>3</v>
      </c>
      <c r="AZ139" s="63" t="s">
        <v>169</v>
      </c>
      <c r="BA139" s="65">
        <v>0.82640000000000002</v>
      </c>
      <c r="BB139" s="63" t="s">
        <v>68</v>
      </c>
      <c r="BN139" s="54" t="s">
        <v>4578</v>
      </c>
      <c r="BO139" s="58" t="str">
        <f t="shared" si="2"/>
        <v>境内资产</v>
      </c>
      <c r="BP139" s="58" t="str">
        <f>IF(M139="",VLOOKUP(D139,Sheet4!$A$1:$B$92,2,0),VLOOKUP(Q139,Sheet4!$A$1:$B$92,2,0))</f>
        <v>保险资产管理产品</v>
      </c>
    </row>
    <row r="140" spans="1:68" s="58" customFormat="1" ht="12.75" customHeight="1">
      <c r="A140" s="78" t="s">
        <v>550</v>
      </c>
      <c r="B140" s="59" t="s">
        <v>551</v>
      </c>
      <c r="C140" s="243" t="s">
        <v>124</v>
      </c>
      <c r="D140" s="244" t="s">
        <v>151</v>
      </c>
      <c r="E140" s="63" t="s">
        <v>552</v>
      </c>
      <c r="F140" s="59" t="s">
        <v>442</v>
      </c>
      <c r="G140" s="79">
        <v>3600000</v>
      </c>
      <c r="H140" s="305">
        <v>353733480</v>
      </c>
      <c r="I140" s="305">
        <v>364896000</v>
      </c>
      <c r="J140" s="80">
        <v>15071671.23</v>
      </c>
      <c r="L140" s="63" t="s">
        <v>4489</v>
      </c>
      <c r="M140" s="63" t="s">
        <v>248</v>
      </c>
      <c r="N140" s="54" t="s">
        <v>249</v>
      </c>
      <c r="O140" s="64" t="s">
        <v>250</v>
      </c>
      <c r="P140" s="63" t="s">
        <v>64</v>
      </c>
      <c r="Q140" s="63" t="s">
        <v>65</v>
      </c>
      <c r="R140" s="63">
        <v>1</v>
      </c>
      <c r="S140" s="64" t="s">
        <v>251</v>
      </c>
      <c r="T140" s="62">
        <v>19774559211.650002</v>
      </c>
      <c r="U140" s="62">
        <v>20759218389.43</v>
      </c>
      <c r="AJ140" s="42"/>
      <c r="AV140" s="54"/>
      <c r="AW140" s="54"/>
      <c r="AX140" s="54"/>
      <c r="AY140" s="65">
        <v>3</v>
      </c>
      <c r="AZ140" s="63" t="s">
        <v>84</v>
      </c>
      <c r="BA140" s="65">
        <v>1.1653</v>
      </c>
      <c r="BB140" s="63" t="s">
        <v>68</v>
      </c>
      <c r="BN140" s="54" t="s">
        <v>4578</v>
      </c>
      <c r="BO140" s="58" t="str">
        <f t="shared" si="2"/>
        <v>境内资产</v>
      </c>
      <c r="BP140" s="58" t="str">
        <f>IF(M140="",VLOOKUP(D140,Sheet4!$A$1:$B$92,2,0),VLOOKUP(Q140,Sheet4!$A$1:$B$92,2,0))</f>
        <v>保险资产管理产品</v>
      </c>
    </row>
    <row r="141" spans="1:68" s="58" customFormat="1" ht="12.75" customHeight="1">
      <c r="A141" s="78" t="s">
        <v>553</v>
      </c>
      <c r="B141" s="59" t="s">
        <v>554</v>
      </c>
      <c r="C141" s="243" t="s">
        <v>124</v>
      </c>
      <c r="D141" s="244" t="s">
        <v>151</v>
      </c>
      <c r="E141" s="63" t="s">
        <v>555</v>
      </c>
      <c r="F141" s="59" t="s">
        <v>556</v>
      </c>
      <c r="G141" s="79">
        <v>3000000</v>
      </c>
      <c r="H141" s="305">
        <v>286426800</v>
      </c>
      <c r="I141" s="305">
        <v>294780000</v>
      </c>
      <c r="J141" s="80">
        <v>14157534.25</v>
      </c>
      <c r="L141" s="63" t="s">
        <v>4489</v>
      </c>
      <c r="M141" s="63" t="s">
        <v>248</v>
      </c>
      <c r="N141" s="54" t="s">
        <v>249</v>
      </c>
      <c r="O141" s="64" t="s">
        <v>250</v>
      </c>
      <c r="P141" s="63" t="s">
        <v>64</v>
      </c>
      <c r="Q141" s="63" t="s">
        <v>65</v>
      </c>
      <c r="R141" s="63">
        <v>1</v>
      </c>
      <c r="S141" s="64" t="s">
        <v>251</v>
      </c>
      <c r="T141" s="62">
        <v>19774559211.650002</v>
      </c>
      <c r="U141" s="62">
        <v>20759218389.43</v>
      </c>
      <c r="AJ141" s="42"/>
      <c r="AV141" s="54"/>
      <c r="AW141" s="54"/>
      <c r="AX141" s="54"/>
      <c r="AY141" s="65">
        <v>5</v>
      </c>
      <c r="AZ141" s="63" t="s">
        <v>84</v>
      </c>
      <c r="BA141" s="65">
        <v>1.1077999999999999</v>
      </c>
      <c r="BB141" s="63" t="s">
        <v>68</v>
      </c>
      <c r="BN141" s="54" t="s">
        <v>4578</v>
      </c>
      <c r="BO141" s="58" t="str">
        <f t="shared" si="2"/>
        <v>境内资产</v>
      </c>
      <c r="BP141" s="58" t="str">
        <f>IF(M141="",VLOOKUP(D141,Sheet4!$A$1:$B$92,2,0),VLOOKUP(Q141,Sheet4!$A$1:$B$92,2,0))</f>
        <v>保险资产管理产品</v>
      </c>
    </row>
    <row r="142" spans="1:68" s="58" customFormat="1" ht="12.75" customHeight="1">
      <c r="A142" s="78" t="s">
        <v>557</v>
      </c>
      <c r="B142" s="59" t="s">
        <v>558</v>
      </c>
      <c r="C142" s="243" t="s">
        <v>124</v>
      </c>
      <c r="D142" s="244" t="s">
        <v>151</v>
      </c>
      <c r="E142" s="63" t="s">
        <v>559</v>
      </c>
      <c r="F142" s="59" t="s">
        <v>560</v>
      </c>
      <c r="G142" s="79">
        <v>200000</v>
      </c>
      <c r="H142" s="305">
        <v>19765760</v>
      </c>
      <c r="I142" s="305">
        <v>20196000</v>
      </c>
      <c r="J142" s="80">
        <v>902136.99</v>
      </c>
      <c r="L142" s="63" t="s">
        <v>4489</v>
      </c>
      <c r="M142" s="63" t="s">
        <v>248</v>
      </c>
      <c r="N142" s="54" t="s">
        <v>249</v>
      </c>
      <c r="O142" s="64" t="s">
        <v>250</v>
      </c>
      <c r="P142" s="63" t="s">
        <v>64</v>
      </c>
      <c r="Q142" s="63" t="s">
        <v>65</v>
      </c>
      <c r="R142" s="63">
        <v>1</v>
      </c>
      <c r="S142" s="64" t="s">
        <v>251</v>
      </c>
      <c r="T142" s="62">
        <v>19774559211.650002</v>
      </c>
      <c r="U142" s="62">
        <v>20759218389.43</v>
      </c>
      <c r="AJ142" s="42"/>
      <c r="AV142" s="54"/>
      <c r="AW142" s="54"/>
      <c r="AX142" s="54"/>
      <c r="AY142" s="65">
        <v>5</v>
      </c>
      <c r="AZ142" s="63" t="s">
        <v>74</v>
      </c>
      <c r="BA142" s="65">
        <v>1.1059000000000001</v>
      </c>
      <c r="BB142" s="63" t="s">
        <v>68</v>
      </c>
      <c r="BN142" s="54" t="s">
        <v>4578</v>
      </c>
      <c r="BO142" s="58" t="str">
        <f t="shared" si="2"/>
        <v>境内资产</v>
      </c>
      <c r="BP142" s="58" t="str">
        <f>IF(M142="",VLOOKUP(D142,Sheet4!$A$1:$B$92,2,0),VLOOKUP(Q142,Sheet4!$A$1:$B$92,2,0))</f>
        <v>保险资产管理产品</v>
      </c>
    </row>
    <row r="143" spans="1:68" s="58" customFormat="1" ht="12.75" customHeight="1">
      <c r="A143" s="78" t="s">
        <v>561</v>
      </c>
      <c r="B143" s="59" t="s">
        <v>562</v>
      </c>
      <c r="C143" s="243" t="s">
        <v>124</v>
      </c>
      <c r="D143" s="244" t="s">
        <v>151</v>
      </c>
      <c r="E143" s="63" t="s">
        <v>563</v>
      </c>
      <c r="F143" s="59" t="s">
        <v>533</v>
      </c>
      <c r="G143" s="79">
        <v>8000000</v>
      </c>
      <c r="H143" s="305">
        <v>318936000</v>
      </c>
      <c r="I143" s="305">
        <v>350320000</v>
      </c>
      <c r="J143" s="80">
        <v>39035616.439999998</v>
      </c>
      <c r="L143" s="63" t="s">
        <v>4489</v>
      </c>
      <c r="M143" s="63" t="s">
        <v>248</v>
      </c>
      <c r="N143" s="54" t="s">
        <v>249</v>
      </c>
      <c r="O143" s="64" t="s">
        <v>250</v>
      </c>
      <c r="P143" s="63" t="s">
        <v>64</v>
      </c>
      <c r="Q143" s="63" t="s">
        <v>65</v>
      </c>
      <c r="R143" s="63">
        <v>1</v>
      </c>
      <c r="S143" s="64" t="s">
        <v>251</v>
      </c>
      <c r="T143" s="62">
        <v>19774559211.650002</v>
      </c>
      <c r="U143" s="62">
        <v>20759218389.43</v>
      </c>
      <c r="AJ143" s="42"/>
      <c r="AV143" s="54"/>
      <c r="AW143" s="54"/>
      <c r="AX143" s="54"/>
      <c r="AY143" s="65">
        <v>3</v>
      </c>
      <c r="AZ143" s="63" t="s">
        <v>534</v>
      </c>
      <c r="BA143" s="65">
        <v>0.182</v>
      </c>
      <c r="BB143" s="63" t="s">
        <v>68</v>
      </c>
      <c r="BN143" s="54" t="s">
        <v>4578</v>
      </c>
      <c r="BO143" s="58" t="str">
        <f t="shared" si="2"/>
        <v>境内资产</v>
      </c>
      <c r="BP143" s="58" t="str">
        <f>IF(M143="",VLOOKUP(D143,Sheet4!$A$1:$B$92,2,0),VLOOKUP(Q143,Sheet4!$A$1:$B$92,2,0))</f>
        <v>保险资产管理产品</v>
      </c>
    </row>
    <row r="144" spans="1:68" s="58" customFormat="1" ht="12.75" customHeight="1">
      <c r="A144" s="78" t="s">
        <v>564</v>
      </c>
      <c r="B144" s="59" t="s">
        <v>565</v>
      </c>
      <c r="C144" s="243" t="s">
        <v>124</v>
      </c>
      <c r="D144" s="244" t="s">
        <v>151</v>
      </c>
      <c r="E144" s="63" t="s">
        <v>566</v>
      </c>
      <c r="F144" s="59" t="s">
        <v>549</v>
      </c>
      <c r="G144" s="79">
        <v>3000000</v>
      </c>
      <c r="H144" s="305">
        <v>296950200</v>
      </c>
      <c r="I144" s="305">
        <v>295320000</v>
      </c>
      <c r="J144" s="80">
        <v>11832328.77</v>
      </c>
      <c r="L144" s="63" t="s">
        <v>4489</v>
      </c>
      <c r="M144" s="63" t="s">
        <v>248</v>
      </c>
      <c r="N144" s="54" t="s">
        <v>249</v>
      </c>
      <c r="O144" s="64" t="s">
        <v>250</v>
      </c>
      <c r="P144" s="63" t="s">
        <v>64</v>
      </c>
      <c r="Q144" s="63" t="s">
        <v>65</v>
      </c>
      <c r="R144" s="63">
        <v>1</v>
      </c>
      <c r="S144" s="64" t="s">
        <v>251</v>
      </c>
      <c r="T144" s="62">
        <v>19774559211.650002</v>
      </c>
      <c r="U144" s="62">
        <v>20759218389.43</v>
      </c>
      <c r="AJ144" s="42"/>
      <c r="AV144" s="54"/>
      <c r="AW144" s="54"/>
      <c r="AX144" s="54"/>
      <c r="AY144" s="65">
        <v>5</v>
      </c>
      <c r="AZ144" s="63" t="s">
        <v>169</v>
      </c>
      <c r="BA144" s="65">
        <v>1.1761999999999999</v>
      </c>
      <c r="BB144" s="63" t="s">
        <v>68</v>
      </c>
      <c r="BN144" s="54" t="s">
        <v>4578</v>
      </c>
      <c r="BO144" s="58" t="str">
        <f t="shared" si="2"/>
        <v>境内资产</v>
      </c>
      <c r="BP144" s="58" t="str">
        <f>IF(M144="",VLOOKUP(D144,Sheet4!$A$1:$B$92,2,0),VLOOKUP(Q144,Sheet4!$A$1:$B$92,2,0))</f>
        <v>保险资产管理产品</v>
      </c>
    </row>
    <row r="145" spans="1:68" s="58" customFormat="1" ht="12.75" customHeight="1">
      <c r="A145" s="78" t="s">
        <v>567</v>
      </c>
      <c r="B145" s="59" t="s">
        <v>568</v>
      </c>
      <c r="C145" s="243" t="s">
        <v>124</v>
      </c>
      <c r="D145" s="244" t="s">
        <v>151</v>
      </c>
      <c r="E145" s="63" t="s">
        <v>569</v>
      </c>
      <c r="F145" s="59" t="s">
        <v>411</v>
      </c>
      <c r="G145" s="79">
        <v>400000</v>
      </c>
      <c r="H145" s="305">
        <v>38739800</v>
      </c>
      <c r="I145" s="305">
        <v>38748000</v>
      </c>
      <c r="J145" s="80">
        <v>1415342.47</v>
      </c>
      <c r="L145" s="63" t="s">
        <v>4489</v>
      </c>
      <c r="M145" s="63" t="s">
        <v>248</v>
      </c>
      <c r="N145" s="54" t="s">
        <v>249</v>
      </c>
      <c r="O145" s="64" t="s">
        <v>250</v>
      </c>
      <c r="P145" s="63" t="s">
        <v>64</v>
      </c>
      <c r="Q145" s="63" t="s">
        <v>65</v>
      </c>
      <c r="R145" s="63">
        <v>1</v>
      </c>
      <c r="S145" s="64" t="s">
        <v>251</v>
      </c>
      <c r="T145" s="62">
        <v>19774559211.650002</v>
      </c>
      <c r="U145" s="62">
        <v>20759218389.43</v>
      </c>
      <c r="AJ145" s="42"/>
      <c r="AV145" s="54"/>
      <c r="AW145" s="54"/>
      <c r="AX145" s="54"/>
      <c r="AY145" s="65">
        <v>3</v>
      </c>
      <c r="AZ145" s="63" t="s">
        <v>84</v>
      </c>
      <c r="BA145" s="65">
        <v>1.169</v>
      </c>
      <c r="BB145" s="63" t="s">
        <v>68</v>
      </c>
      <c r="BN145" s="54" t="s">
        <v>4578</v>
      </c>
      <c r="BO145" s="58" t="str">
        <f t="shared" si="2"/>
        <v>境内资产</v>
      </c>
      <c r="BP145" s="58" t="str">
        <f>IF(M145="",VLOOKUP(D145,Sheet4!$A$1:$B$92,2,0),VLOOKUP(Q145,Sheet4!$A$1:$B$92,2,0))</f>
        <v>保险资产管理产品</v>
      </c>
    </row>
    <row r="146" spans="1:68" s="58" customFormat="1" ht="12.75" customHeight="1">
      <c r="A146" s="78" t="s">
        <v>570</v>
      </c>
      <c r="B146" s="59" t="s">
        <v>571</v>
      </c>
      <c r="C146" s="243" t="s">
        <v>124</v>
      </c>
      <c r="D146" s="244" t="s">
        <v>151</v>
      </c>
      <c r="E146" s="63" t="s">
        <v>572</v>
      </c>
      <c r="F146" s="59" t="s">
        <v>573</v>
      </c>
      <c r="G146" s="79">
        <v>900000</v>
      </c>
      <c r="H146" s="305">
        <v>87315120</v>
      </c>
      <c r="I146" s="305">
        <v>88587000</v>
      </c>
      <c r="J146" s="80">
        <v>3238520.55</v>
      </c>
      <c r="L146" s="63" t="s">
        <v>4489</v>
      </c>
      <c r="M146" s="63" t="s">
        <v>248</v>
      </c>
      <c r="N146" s="54" t="s">
        <v>249</v>
      </c>
      <c r="O146" s="64" t="s">
        <v>250</v>
      </c>
      <c r="P146" s="63" t="s">
        <v>64</v>
      </c>
      <c r="Q146" s="63" t="s">
        <v>65</v>
      </c>
      <c r="R146" s="63">
        <v>1</v>
      </c>
      <c r="S146" s="64" t="s">
        <v>251</v>
      </c>
      <c r="T146" s="62">
        <v>19774559211.650002</v>
      </c>
      <c r="U146" s="62">
        <v>20759218389.43</v>
      </c>
      <c r="AJ146" s="42"/>
      <c r="AV146" s="54"/>
      <c r="AW146" s="54"/>
      <c r="AX146" s="54"/>
      <c r="AY146" s="65">
        <v>5</v>
      </c>
      <c r="AZ146" s="63" t="s">
        <v>169</v>
      </c>
      <c r="BA146" s="65">
        <v>1.2355</v>
      </c>
      <c r="BB146" s="63" t="s">
        <v>68</v>
      </c>
      <c r="BN146" s="54" t="s">
        <v>4578</v>
      </c>
      <c r="BO146" s="58" t="str">
        <f t="shared" si="2"/>
        <v>境内资产</v>
      </c>
      <c r="BP146" s="58" t="str">
        <f>IF(M146="",VLOOKUP(D146,Sheet4!$A$1:$B$92,2,0),VLOOKUP(Q146,Sheet4!$A$1:$B$92,2,0))</f>
        <v>保险资产管理产品</v>
      </c>
    </row>
    <row r="147" spans="1:68" s="58" customFormat="1" ht="12.75" customHeight="1">
      <c r="A147" s="78" t="s">
        <v>574</v>
      </c>
      <c r="B147" s="59" t="s">
        <v>575</v>
      </c>
      <c r="C147" s="243" t="s">
        <v>124</v>
      </c>
      <c r="D147" s="244" t="s">
        <v>151</v>
      </c>
      <c r="E147" s="63" t="s">
        <v>576</v>
      </c>
      <c r="F147" s="59" t="s">
        <v>577</v>
      </c>
      <c r="G147" s="79">
        <v>1000000</v>
      </c>
      <c r="H147" s="305">
        <v>100000000</v>
      </c>
      <c r="I147" s="305">
        <v>100570000</v>
      </c>
      <c r="J147" s="80">
        <v>3060000</v>
      </c>
      <c r="L147" s="63" t="s">
        <v>4489</v>
      </c>
      <c r="M147" s="63" t="s">
        <v>248</v>
      </c>
      <c r="N147" s="54" t="s">
        <v>249</v>
      </c>
      <c r="O147" s="64" t="s">
        <v>250</v>
      </c>
      <c r="P147" s="63" t="s">
        <v>64</v>
      </c>
      <c r="Q147" s="63" t="s">
        <v>65</v>
      </c>
      <c r="R147" s="63">
        <v>1</v>
      </c>
      <c r="S147" s="64" t="s">
        <v>251</v>
      </c>
      <c r="T147" s="62">
        <v>19774559211.650002</v>
      </c>
      <c r="U147" s="62">
        <v>20759218389.43</v>
      </c>
      <c r="AJ147" s="42"/>
      <c r="AV147" s="54"/>
      <c r="AW147" s="54"/>
      <c r="AX147" s="54"/>
      <c r="AY147" s="65">
        <v>3</v>
      </c>
      <c r="AZ147" s="63" t="s">
        <v>169</v>
      </c>
      <c r="BA147" s="65">
        <v>1.4006000000000001</v>
      </c>
      <c r="BB147" s="63" t="s">
        <v>68</v>
      </c>
      <c r="BN147" s="54" t="s">
        <v>4578</v>
      </c>
      <c r="BO147" s="58" t="str">
        <f t="shared" si="2"/>
        <v>境内资产</v>
      </c>
      <c r="BP147" s="58" t="str">
        <f>IF(M147="",VLOOKUP(D147,Sheet4!$A$1:$B$92,2,0),VLOOKUP(Q147,Sheet4!$A$1:$B$92,2,0))</f>
        <v>保险资产管理产品</v>
      </c>
    </row>
    <row r="148" spans="1:68" s="58" customFormat="1" ht="12.75" customHeight="1">
      <c r="A148" s="78" t="s">
        <v>578</v>
      </c>
      <c r="B148" s="59" t="s">
        <v>579</v>
      </c>
      <c r="C148" s="243" t="s">
        <v>124</v>
      </c>
      <c r="D148" s="244" t="s">
        <v>151</v>
      </c>
      <c r="E148" s="63" t="s">
        <v>580</v>
      </c>
      <c r="F148" s="59" t="s">
        <v>457</v>
      </c>
      <c r="G148" s="79">
        <v>2200000</v>
      </c>
      <c r="H148" s="305">
        <v>220000000</v>
      </c>
      <c r="I148" s="305">
        <v>226446000</v>
      </c>
      <c r="J148" s="80">
        <v>5015397.26</v>
      </c>
      <c r="L148" s="63" t="s">
        <v>4489</v>
      </c>
      <c r="M148" s="63" t="s">
        <v>248</v>
      </c>
      <c r="N148" s="54" t="s">
        <v>249</v>
      </c>
      <c r="O148" s="64" t="s">
        <v>250</v>
      </c>
      <c r="P148" s="63" t="s">
        <v>64</v>
      </c>
      <c r="Q148" s="63" t="s">
        <v>65</v>
      </c>
      <c r="R148" s="63">
        <v>1</v>
      </c>
      <c r="S148" s="64" t="s">
        <v>251</v>
      </c>
      <c r="T148" s="62">
        <v>19774559211.650002</v>
      </c>
      <c r="U148" s="62">
        <v>20759218389.43</v>
      </c>
      <c r="AJ148" s="42"/>
      <c r="AV148" s="54"/>
      <c r="AW148" s="54"/>
      <c r="AX148" s="54"/>
      <c r="AY148" s="65">
        <v>5</v>
      </c>
      <c r="AZ148" s="63" t="s">
        <v>84</v>
      </c>
      <c r="BA148" s="65">
        <v>1.4555</v>
      </c>
      <c r="BB148" s="63" t="s">
        <v>68</v>
      </c>
      <c r="BN148" s="54" t="s">
        <v>4578</v>
      </c>
      <c r="BO148" s="58" t="str">
        <f t="shared" si="2"/>
        <v>境内资产</v>
      </c>
      <c r="BP148" s="58" t="str">
        <f>IF(M148="",VLOOKUP(D148,Sheet4!$A$1:$B$92,2,0),VLOOKUP(Q148,Sheet4!$A$1:$B$92,2,0))</f>
        <v>保险资产管理产品</v>
      </c>
    </row>
    <row r="149" spans="1:68" s="58" customFormat="1" ht="12.75" customHeight="1">
      <c r="A149" s="78" t="s">
        <v>581</v>
      </c>
      <c r="B149" s="59" t="s">
        <v>582</v>
      </c>
      <c r="C149" s="243" t="s">
        <v>124</v>
      </c>
      <c r="D149" s="244" t="s">
        <v>151</v>
      </c>
      <c r="E149" s="63" t="s">
        <v>583</v>
      </c>
      <c r="F149" s="59" t="s">
        <v>584</v>
      </c>
      <c r="G149" s="79">
        <v>3000000</v>
      </c>
      <c r="H149" s="305">
        <v>300000000</v>
      </c>
      <c r="I149" s="305">
        <v>290790000</v>
      </c>
      <c r="J149" s="80">
        <v>7709589.04</v>
      </c>
      <c r="L149" s="63" t="s">
        <v>4489</v>
      </c>
      <c r="M149" s="63" t="s">
        <v>248</v>
      </c>
      <c r="N149" s="54" t="s">
        <v>249</v>
      </c>
      <c r="O149" s="64" t="s">
        <v>250</v>
      </c>
      <c r="P149" s="63" t="s">
        <v>64</v>
      </c>
      <c r="Q149" s="63" t="s">
        <v>65</v>
      </c>
      <c r="R149" s="63">
        <v>1</v>
      </c>
      <c r="S149" s="64" t="s">
        <v>251</v>
      </c>
      <c r="T149" s="62">
        <v>19774559211.650002</v>
      </c>
      <c r="U149" s="62">
        <v>20759218389.43</v>
      </c>
      <c r="AJ149" s="42"/>
      <c r="AV149" s="54"/>
      <c r="AW149" s="54"/>
      <c r="AX149" s="54"/>
      <c r="AY149" s="65">
        <v>5</v>
      </c>
      <c r="AZ149" s="63" t="s">
        <v>84</v>
      </c>
      <c r="BA149" s="65">
        <v>1.421</v>
      </c>
      <c r="BB149" s="63" t="s">
        <v>68</v>
      </c>
      <c r="BN149" s="54" t="s">
        <v>4578</v>
      </c>
      <c r="BO149" s="58" t="str">
        <f t="shared" si="2"/>
        <v>境内资产</v>
      </c>
      <c r="BP149" s="58" t="str">
        <f>IF(M149="",VLOOKUP(D149,Sheet4!$A$1:$B$92,2,0),VLOOKUP(Q149,Sheet4!$A$1:$B$92,2,0))</f>
        <v>保险资产管理产品</v>
      </c>
    </row>
    <row r="150" spans="1:68" s="58" customFormat="1" ht="12.75" customHeight="1">
      <c r="A150" s="78" t="s">
        <v>585</v>
      </c>
      <c r="B150" s="59" t="s">
        <v>586</v>
      </c>
      <c r="C150" s="243" t="s">
        <v>124</v>
      </c>
      <c r="D150" s="244" t="s">
        <v>151</v>
      </c>
      <c r="E150" s="63" t="s">
        <v>587</v>
      </c>
      <c r="F150" s="59" t="s">
        <v>588</v>
      </c>
      <c r="G150" s="79">
        <v>500000</v>
      </c>
      <c r="H150" s="305">
        <v>50000000</v>
      </c>
      <c r="I150" s="305">
        <v>51440000</v>
      </c>
      <c r="J150" s="80">
        <v>817232.88</v>
      </c>
      <c r="L150" s="63" t="s">
        <v>4489</v>
      </c>
      <c r="M150" s="63" t="s">
        <v>248</v>
      </c>
      <c r="N150" s="54" t="s">
        <v>249</v>
      </c>
      <c r="O150" s="64" t="s">
        <v>250</v>
      </c>
      <c r="P150" s="63" t="s">
        <v>64</v>
      </c>
      <c r="Q150" s="63" t="s">
        <v>65</v>
      </c>
      <c r="R150" s="63">
        <v>1</v>
      </c>
      <c r="S150" s="64" t="s">
        <v>251</v>
      </c>
      <c r="T150" s="62">
        <v>19774559211.650002</v>
      </c>
      <c r="U150" s="62">
        <v>20759218389.43</v>
      </c>
      <c r="AJ150" s="42"/>
      <c r="AV150" s="54"/>
      <c r="AW150" s="54"/>
      <c r="AX150" s="54"/>
      <c r="AY150" s="65">
        <v>5</v>
      </c>
      <c r="AZ150" s="63" t="s">
        <v>84</v>
      </c>
      <c r="BA150" s="65">
        <v>1.5565</v>
      </c>
      <c r="BB150" s="63" t="s">
        <v>68</v>
      </c>
      <c r="BN150" s="54" t="s">
        <v>4578</v>
      </c>
      <c r="BO150" s="58" t="str">
        <f t="shared" si="2"/>
        <v>境内资产</v>
      </c>
      <c r="BP150" s="58" t="str">
        <f>IF(M150="",VLOOKUP(D150,Sheet4!$A$1:$B$92,2,0),VLOOKUP(Q150,Sheet4!$A$1:$B$92,2,0))</f>
        <v>保险资产管理产品</v>
      </c>
    </row>
    <row r="151" spans="1:68" s="58" customFormat="1" ht="12.75" customHeight="1">
      <c r="A151" s="78" t="s">
        <v>589</v>
      </c>
      <c r="B151" s="59" t="s">
        <v>590</v>
      </c>
      <c r="C151" s="243" t="s">
        <v>124</v>
      </c>
      <c r="D151" s="244" t="s">
        <v>151</v>
      </c>
      <c r="E151" s="63" t="s">
        <v>591</v>
      </c>
      <c r="F151" s="59" t="s">
        <v>592</v>
      </c>
      <c r="G151" s="79">
        <v>1800000</v>
      </c>
      <c r="H151" s="305">
        <v>180000000</v>
      </c>
      <c r="I151" s="305">
        <v>183240000</v>
      </c>
      <c r="J151" s="80">
        <v>10480438.359999999</v>
      </c>
      <c r="L151" s="63" t="s">
        <v>4489</v>
      </c>
      <c r="M151" s="63" t="s">
        <v>248</v>
      </c>
      <c r="N151" s="54" t="s">
        <v>249</v>
      </c>
      <c r="O151" s="64" t="s">
        <v>250</v>
      </c>
      <c r="P151" s="63" t="s">
        <v>64</v>
      </c>
      <c r="Q151" s="63" t="s">
        <v>65</v>
      </c>
      <c r="R151" s="63">
        <v>1</v>
      </c>
      <c r="S151" s="64" t="s">
        <v>251</v>
      </c>
      <c r="T151" s="62">
        <v>19774559211.650002</v>
      </c>
      <c r="U151" s="62">
        <v>20759218389.43</v>
      </c>
      <c r="AJ151" s="42"/>
      <c r="AV151" s="54"/>
      <c r="AW151" s="54"/>
      <c r="AX151" s="54"/>
      <c r="AY151" s="65">
        <v>3</v>
      </c>
      <c r="AZ151" s="63" t="s">
        <v>84</v>
      </c>
      <c r="BA151" s="65">
        <v>1.8428</v>
      </c>
      <c r="BB151" s="63" t="s">
        <v>68</v>
      </c>
      <c r="BN151" s="54" t="s">
        <v>4578</v>
      </c>
      <c r="BO151" s="58" t="str">
        <f t="shared" si="2"/>
        <v>境内资产</v>
      </c>
      <c r="BP151" s="58" t="str">
        <f>IF(M151="",VLOOKUP(D151,Sheet4!$A$1:$B$92,2,0),VLOOKUP(Q151,Sheet4!$A$1:$B$92,2,0))</f>
        <v>保险资产管理产品</v>
      </c>
    </row>
    <row r="152" spans="1:68" s="58" customFormat="1" ht="12.75" customHeight="1">
      <c r="A152" s="78" t="s">
        <v>593</v>
      </c>
      <c r="B152" s="59" t="s">
        <v>594</v>
      </c>
      <c r="C152" s="243" t="s">
        <v>124</v>
      </c>
      <c r="D152" s="244" t="s">
        <v>151</v>
      </c>
      <c r="E152" s="63" t="s">
        <v>595</v>
      </c>
      <c r="F152" s="59" t="s">
        <v>475</v>
      </c>
      <c r="G152" s="79">
        <v>1500000</v>
      </c>
      <c r="H152" s="305">
        <v>150000000</v>
      </c>
      <c r="I152" s="305">
        <v>85875000</v>
      </c>
      <c r="J152" s="80">
        <v>750821.92</v>
      </c>
      <c r="L152" s="63" t="s">
        <v>4489</v>
      </c>
      <c r="M152" s="63" t="s">
        <v>248</v>
      </c>
      <c r="N152" s="54" t="s">
        <v>249</v>
      </c>
      <c r="O152" s="64" t="s">
        <v>250</v>
      </c>
      <c r="P152" s="63" t="s">
        <v>64</v>
      </c>
      <c r="Q152" s="63" t="s">
        <v>65</v>
      </c>
      <c r="R152" s="63">
        <v>1</v>
      </c>
      <c r="S152" s="64" t="s">
        <v>251</v>
      </c>
      <c r="T152" s="62">
        <v>19774559211.650002</v>
      </c>
      <c r="U152" s="62">
        <v>20759218389.43</v>
      </c>
      <c r="AJ152" s="42"/>
      <c r="AV152" s="54"/>
      <c r="AW152" s="54"/>
      <c r="AX152" s="54"/>
      <c r="AY152" s="65">
        <v>4</v>
      </c>
      <c r="AZ152" s="63" t="s">
        <v>74</v>
      </c>
      <c r="BA152" s="65">
        <v>0.49280000000000002</v>
      </c>
      <c r="BB152" s="63" t="s">
        <v>68</v>
      </c>
      <c r="BN152" s="54" t="s">
        <v>4578</v>
      </c>
      <c r="BO152" s="58" t="str">
        <f t="shared" si="2"/>
        <v>境内资产</v>
      </c>
      <c r="BP152" s="58" t="str">
        <f>IF(M152="",VLOOKUP(D152,Sheet4!$A$1:$B$92,2,0),VLOOKUP(Q152,Sheet4!$A$1:$B$92,2,0))</f>
        <v>保险资产管理产品</v>
      </c>
    </row>
    <row r="153" spans="1:68" s="58" customFormat="1" ht="12.75" customHeight="1">
      <c r="A153" s="78" t="s">
        <v>596</v>
      </c>
      <c r="B153" s="59" t="s">
        <v>597</v>
      </c>
      <c r="C153" s="243" t="s">
        <v>124</v>
      </c>
      <c r="D153" s="244" t="s">
        <v>151</v>
      </c>
      <c r="E153" s="63" t="s">
        <v>598</v>
      </c>
      <c r="F153" s="59" t="s">
        <v>411</v>
      </c>
      <c r="G153" s="79">
        <v>1500000</v>
      </c>
      <c r="H153" s="305">
        <v>150000000</v>
      </c>
      <c r="I153" s="305">
        <v>146700000</v>
      </c>
      <c r="J153" s="80">
        <v>2858219.18</v>
      </c>
      <c r="L153" s="63" t="s">
        <v>4489</v>
      </c>
      <c r="M153" s="63" t="s">
        <v>248</v>
      </c>
      <c r="N153" s="54" t="s">
        <v>249</v>
      </c>
      <c r="O153" s="64" t="s">
        <v>250</v>
      </c>
      <c r="P153" s="63" t="s">
        <v>64</v>
      </c>
      <c r="Q153" s="63" t="s">
        <v>65</v>
      </c>
      <c r="R153" s="63">
        <v>1</v>
      </c>
      <c r="S153" s="64" t="s">
        <v>251</v>
      </c>
      <c r="T153" s="62">
        <v>19774559211.650002</v>
      </c>
      <c r="U153" s="62">
        <v>20759218389.43</v>
      </c>
      <c r="AJ153" s="42"/>
      <c r="AV153" s="54"/>
      <c r="AW153" s="54"/>
      <c r="AX153" s="54"/>
      <c r="AY153" s="65">
        <v>3</v>
      </c>
      <c r="AZ153" s="63" t="s">
        <v>84</v>
      </c>
      <c r="BA153" s="65">
        <v>1.5112000000000001</v>
      </c>
      <c r="BB153" s="63" t="s">
        <v>68</v>
      </c>
      <c r="BN153" s="54" t="s">
        <v>4578</v>
      </c>
      <c r="BO153" s="58" t="str">
        <f t="shared" si="2"/>
        <v>境内资产</v>
      </c>
      <c r="BP153" s="58" t="str">
        <f>IF(M153="",VLOOKUP(D153,Sheet4!$A$1:$B$92,2,0),VLOOKUP(Q153,Sheet4!$A$1:$B$92,2,0))</f>
        <v>保险资产管理产品</v>
      </c>
    </row>
    <row r="154" spans="1:68" s="58" customFormat="1" ht="12.75" customHeight="1">
      <c r="A154" s="78" t="s">
        <v>599</v>
      </c>
      <c r="B154" s="59" t="s">
        <v>600</v>
      </c>
      <c r="C154" s="243" t="s">
        <v>124</v>
      </c>
      <c r="D154" s="244" t="s">
        <v>151</v>
      </c>
      <c r="E154" s="63" t="s">
        <v>601</v>
      </c>
      <c r="F154" s="59" t="s">
        <v>457</v>
      </c>
      <c r="G154" s="79">
        <v>3600000</v>
      </c>
      <c r="H154" s="305">
        <v>360000000</v>
      </c>
      <c r="I154" s="305">
        <v>372348000</v>
      </c>
      <c r="J154" s="80">
        <v>2609753.42</v>
      </c>
      <c r="L154" s="63" t="s">
        <v>4489</v>
      </c>
      <c r="M154" s="63" t="s">
        <v>248</v>
      </c>
      <c r="N154" s="54" t="s">
        <v>249</v>
      </c>
      <c r="O154" s="64" t="s">
        <v>250</v>
      </c>
      <c r="P154" s="63" t="s">
        <v>64</v>
      </c>
      <c r="Q154" s="63" t="s">
        <v>65</v>
      </c>
      <c r="R154" s="63">
        <v>1</v>
      </c>
      <c r="S154" s="64" t="s">
        <v>251</v>
      </c>
      <c r="T154" s="62">
        <v>19774559211.650002</v>
      </c>
      <c r="U154" s="62">
        <v>20759218389.43</v>
      </c>
      <c r="AJ154" s="42"/>
      <c r="AV154" s="54"/>
      <c r="AW154" s="54"/>
      <c r="AX154" s="54"/>
      <c r="AY154" s="65">
        <v>5</v>
      </c>
      <c r="AZ154" s="63" t="s">
        <v>84</v>
      </c>
      <c r="BA154" s="65">
        <v>1.7387999999999999</v>
      </c>
      <c r="BB154" s="63" t="s">
        <v>68</v>
      </c>
      <c r="BN154" s="54" t="s">
        <v>4578</v>
      </c>
      <c r="BO154" s="58" t="str">
        <f t="shared" si="2"/>
        <v>境内资产</v>
      </c>
      <c r="BP154" s="58" t="str">
        <f>IF(M154="",VLOOKUP(D154,Sheet4!$A$1:$B$92,2,0),VLOOKUP(Q154,Sheet4!$A$1:$B$92,2,0))</f>
        <v>保险资产管理产品</v>
      </c>
    </row>
    <row r="155" spans="1:68" s="58" customFormat="1" ht="12.75" customHeight="1">
      <c r="A155" s="78" t="s">
        <v>602</v>
      </c>
      <c r="B155" s="59" t="s">
        <v>603</v>
      </c>
      <c r="C155" s="243" t="s">
        <v>124</v>
      </c>
      <c r="D155" s="244" t="s">
        <v>151</v>
      </c>
      <c r="E155" s="63" t="s">
        <v>604</v>
      </c>
      <c r="F155" s="59" t="s">
        <v>605</v>
      </c>
      <c r="G155" s="79">
        <v>1500000</v>
      </c>
      <c r="H155" s="305">
        <v>150000000</v>
      </c>
      <c r="I155" s="305">
        <v>156150000</v>
      </c>
      <c r="J155" s="80">
        <v>1268630.1399999999</v>
      </c>
      <c r="L155" s="63" t="s">
        <v>4489</v>
      </c>
      <c r="M155" s="63" t="s">
        <v>248</v>
      </c>
      <c r="N155" s="54" t="s">
        <v>249</v>
      </c>
      <c r="O155" s="64" t="s">
        <v>250</v>
      </c>
      <c r="P155" s="63" t="s">
        <v>64</v>
      </c>
      <c r="Q155" s="63" t="s">
        <v>65</v>
      </c>
      <c r="R155" s="63">
        <v>1</v>
      </c>
      <c r="S155" s="64" t="s">
        <v>251</v>
      </c>
      <c r="T155" s="62">
        <v>19774559211.650002</v>
      </c>
      <c r="U155" s="62">
        <v>20759218389.43</v>
      </c>
      <c r="AJ155" s="42"/>
      <c r="AV155" s="54"/>
      <c r="AW155" s="54"/>
      <c r="AX155" s="54"/>
      <c r="AY155" s="65">
        <v>3</v>
      </c>
      <c r="AZ155" s="63" t="s">
        <v>169</v>
      </c>
      <c r="BA155" s="65">
        <v>1.7231000000000001</v>
      </c>
      <c r="BB155" s="63" t="s">
        <v>68</v>
      </c>
      <c r="BN155" s="54" t="s">
        <v>4578</v>
      </c>
      <c r="BO155" s="58" t="str">
        <f t="shared" si="2"/>
        <v>境内资产</v>
      </c>
      <c r="BP155" s="58" t="str">
        <f>IF(M155="",VLOOKUP(D155,Sheet4!$A$1:$B$92,2,0),VLOOKUP(Q155,Sheet4!$A$1:$B$92,2,0))</f>
        <v>保险资产管理产品</v>
      </c>
    </row>
    <row r="156" spans="1:68" s="58" customFormat="1" ht="12.75" customHeight="1">
      <c r="A156" s="78" t="s">
        <v>606</v>
      </c>
      <c r="B156" s="59" t="s">
        <v>607</v>
      </c>
      <c r="C156" s="243" t="s">
        <v>124</v>
      </c>
      <c r="D156" s="244" t="s">
        <v>151</v>
      </c>
      <c r="E156" s="63" t="s">
        <v>608</v>
      </c>
      <c r="F156" s="59" t="s">
        <v>609</v>
      </c>
      <c r="G156" s="79">
        <v>1500000</v>
      </c>
      <c r="H156" s="305">
        <v>150000000</v>
      </c>
      <c r="I156" s="305">
        <v>156105000</v>
      </c>
      <c r="J156" s="80">
        <v>1361095.89</v>
      </c>
      <c r="L156" s="63" t="s">
        <v>4489</v>
      </c>
      <c r="M156" s="63" t="s">
        <v>248</v>
      </c>
      <c r="N156" s="54" t="s">
        <v>249</v>
      </c>
      <c r="O156" s="64" t="s">
        <v>250</v>
      </c>
      <c r="P156" s="63" t="s">
        <v>64</v>
      </c>
      <c r="Q156" s="63" t="s">
        <v>65</v>
      </c>
      <c r="R156" s="63">
        <v>1</v>
      </c>
      <c r="S156" s="64" t="s">
        <v>251</v>
      </c>
      <c r="T156" s="62">
        <v>19774559211.650002</v>
      </c>
      <c r="U156" s="62">
        <v>20759218389.43</v>
      </c>
      <c r="AJ156" s="42"/>
      <c r="AV156" s="54"/>
      <c r="AW156" s="54"/>
      <c r="AX156" s="54"/>
      <c r="AY156" s="65">
        <v>3</v>
      </c>
      <c r="AZ156" s="63" t="s">
        <v>169</v>
      </c>
      <c r="BA156" s="65">
        <v>1.7134</v>
      </c>
      <c r="BB156" s="63" t="s">
        <v>68</v>
      </c>
      <c r="BN156" s="54" t="s">
        <v>4578</v>
      </c>
      <c r="BO156" s="58" t="str">
        <f t="shared" si="2"/>
        <v>境内资产</v>
      </c>
      <c r="BP156" s="58" t="str">
        <f>IF(M156="",VLOOKUP(D156,Sheet4!$A$1:$B$92,2,0),VLOOKUP(Q156,Sheet4!$A$1:$B$92,2,0))</f>
        <v>保险资产管理产品</v>
      </c>
    </row>
    <row r="157" spans="1:68" s="58" customFormat="1" ht="12.75" customHeight="1">
      <c r="A157" s="78" t="s">
        <v>610</v>
      </c>
      <c r="B157" s="59" t="s">
        <v>611</v>
      </c>
      <c r="C157" s="243" t="s">
        <v>124</v>
      </c>
      <c r="D157" s="244" t="s">
        <v>151</v>
      </c>
      <c r="E157" s="63" t="s">
        <v>612</v>
      </c>
      <c r="F157" s="59" t="s">
        <v>613</v>
      </c>
      <c r="G157" s="79">
        <v>3000000</v>
      </c>
      <c r="H157" s="305">
        <v>300000000</v>
      </c>
      <c r="I157" s="305">
        <v>304230000</v>
      </c>
      <c r="J157" s="80">
        <v>4050082.19</v>
      </c>
      <c r="L157" s="63" t="s">
        <v>4489</v>
      </c>
      <c r="M157" s="63" t="s">
        <v>248</v>
      </c>
      <c r="N157" s="54" t="s">
        <v>249</v>
      </c>
      <c r="O157" s="64" t="s">
        <v>250</v>
      </c>
      <c r="P157" s="63" t="s">
        <v>64</v>
      </c>
      <c r="Q157" s="63" t="s">
        <v>65</v>
      </c>
      <c r="R157" s="63">
        <v>1</v>
      </c>
      <c r="S157" s="64" t="s">
        <v>251</v>
      </c>
      <c r="T157" s="62">
        <v>19774559211.650002</v>
      </c>
      <c r="U157" s="62">
        <v>20759218389.43</v>
      </c>
      <c r="AJ157" s="42"/>
      <c r="AV157" s="54"/>
      <c r="AW157" s="54"/>
      <c r="AX157" s="54"/>
      <c r="AY157" s="65">
        <v>5</v>
      </c>
      <c r="AZ157" s="63" t="s">
        <v>84</v>
      </c>
      <c r="BA157" s="65">
        <v>1.6025</v>
      </c>
      <c r="BB157" s="63" t="s">
        <v>68</v>
      </c>
      <c r="BN157" s="54" t="s">
        <v>4578</v>
      </c>
      <c r="BO157" s="58" t="str">
        <f t="shared" si="2"/>
        <v>境内资产</v>
      </c>
      <c r="BP157" s="58" t="str">
        <f>IF(M157="",VLOOKUP(D157,Sheet4!$A$1:$B$92,2,0),VLOOKUP(Q157,Sheet4!$A$1:$B$92,2,0))</f>
        <v>保险资产管理产品</v>
      </c>
    </row>
    <row r="158" spans="1:68" s="58" customFormat="1" ht="12.75" customHeight="1">
      <c r="A158" s="78" t="s">
        <v>614</v>
      </c>
      <c r="B158" s="59" t="s">
        <v>615</v>
      </c>
      <c r="C158" s="243" t="s">
        <v>124</v>
      </c>
      <c r="D158" s="244" t="s">
        <v>151</v>
      </c>
      <c r="E158" s="63" t="s">
        <v>616</v>
      </c>
      <c r="F158" s="59" t="s">
        <v>617</v>
      </c>
      <c r="G158" s="79">
        <v>500000</v>
      </c>
      <c r="H158" s="305">
        <v>50000000</v>
      </c>
      <c r="I158" s="305">
        <v>51520000</v>
      </c>
      <c r="J158" s="80">
        <v>409589.04</v>
      </c>
      <c r="L158" s="63" t="s">
        <v>4489</v>
      </c>
      <c r="M158" s="63" t="s">
        <v>248</v>
      </c>
      <c r="N158" s="54" t="s">
        <v>249</v>
      </c>
      <c r="O158" s="64" t="s">
        <v>250</v>
      </c>
      <c r="P158" s="63" t="s">
        <v>64</v>
      </c>
      <c r="Q158" s="63" t="s">
        <v>65</v>
      </c>
      <c r="R158" s="63">
        <v>1</v>
      </c>
      <c r="S158" s="64" t="s">
        <v>251</v>
      </c>
      <c r="T158" s="62">
        <v>19774559211.650002</v>
      </c>
      <c r="U158" s="62">
        <v>20759218389.43</v>
      </c>
      <c r="AJ158" s="42"/>
      <c r="AV158" s="54"/>
      <c r="AW158" s="54"/>
      <c r="AX158" s="54"/>
      <c r="AY158" s="65">
        <v>5</v>
      </c>
      <c r="AZ158" s="63" t="s">
        <v>169</v>
      </c>
      <c r="BA158" s="65">
        <v>1.7186999999999999</v>
      </c>
      <c r="BB158" s="63" t="s">
        <v>68</v>
      </c>
      <c r="BN158" s="54" t="s">
        <v>4578</v>
      </c>
      <c r="BO158" s="58" t="str">
        <f t="shared" si="2"/>
        <v>境内资产</v>
      </c>
      <c r="BP158" s="58" t="str">
        <f>IF(M158="",VLOOKUP(D158,Sheet4!$A$1:$B$92,2,0),VLOOKUP(Q158,Sheet4!$A$1:$B$92,2,0))</f>
        <v>保险资产管理产品</v>
      </c>
    </row>
    <row r="159" spans="1:68" s="58" customFormat="1" ht="12.75" customHeight="1">
      <c r="A159" s="78" t="s">
        <v>618</v>
      </c>
      <c r="B159" s="59" t="s">
        <v>619</v>
      </c>
      <c r="C159" s="243" t="s">
        <v>124</v>
      </c>
      <c r="D159" s="244" t="s">
        <v>151</v>
      </c>
      <c r="E159" s="63" t="s">
        <v>620</v>
      </c>
      <c r="F159" s="59" t="s">
        <v>621</v>
      </c>
      <c r="G159" s="79">
        <v>1500000</v>
      </c>
      <c r="H159" s="305">
        <v>150000000</v>
      </c>
      <c r="I159" s="305">
        <v>154545000</v>
      </c>
      <c r="J159" s="80">
        <v>7666767.1200000001</v>
      </c>
      <c r="L159" s="63" t="s">
        <v>4489</v>
      </c>
      <c r="M159" s="63" t="s">
        <v>248</v>
      </c>
      <c r="N159" s="54" t="s">
        <v>249</v>
      </c>
      <c r="O159" s="64" t="s">
        <v>250</v>
      </c>
      <c r="P159" s="63" t="s">
        <v>64</v>
      </c>
      <c r="Q159" s="63" t="s">
        <v>65</v>
      </c>
      <c r="R159" s="63">
        <v>1</v>
      </c>
      <c r="S159" s="64" t="s">
        <v>251</v>
      </c>
      <c r="T159" s="62">
        <v>19774559211.650002</v>
      </c>
      <c r="U159" s="62">
        <v>20759218389.43</v>
      </c>
      <c r="AJ159" s="42"/>
      <c r="AV159" s="54"/>
      <c r="AW159" s="54"/>
      <c r="AX159" s="54"/>
      <c r="AY159" s="65">
        <v>3</v>
      </c>
      <c r="AZ159" s="63" t="s">
        <v>169</v>
      </c>
      <c r="BA159" s="65">
        <v>1.8029999999999999</v>
      </c>
      <c r="BB159" s="63" t="s">
        <v>68</v>
      </c>
      <c r="BN159" s="54" t="s">
        <v>4578</v>
      </c>
      <c r="BO159" s="58" t="str">
        <f t="shared" si="2"/>
        <v>境内资产</v>
      </c>
      <c r="BP159" s="58" t="str">
        <f>IF(M159="",VLOOKUP(D159,Sheet4!$A$1:$B$92,2,0),VLOOKUP(Q159,Sheet4!$A$1:$B$92,2,0))</f>
        <v>保险资产管理产品</v>
      </c>
    </row>
    <row r="160" spans="1:68" s="58" customFormat="1" ht="12.75" customHeight="1">
      <c r="A160" s="78" t="s">
        <v>622</v>
      </c>
      <c r="B160" s="59" t="s">
        <v>623</v>
      </c>
      <c r="C160" s="243" t="s">
        <v>124</v>
      </c>
      <c r="D160" s="244" t="s">
        <v>151</v>
      </c>
      <c r="E160" s="63" t="s">
        <v>624</v>
      </c>
      <c r="F160" s="59" t="s">
        <v>625</v>
      </c>
      <c r="G160" s="79">
        <v>700000</v>
      </c>
      <c r="H160" s="305">
        <v>70000000</v>
      </c>
      <c r="I160" s="305">
        <v>71904000</v>
      </c>
      <c r="J160" s="80">
        <v>834246.58</v>
      </c>
      <c r="L160" s="63" t="s">
        <v>4489</v>
      </c>
      <c r="M160" s="63" t="s">
        <v>248</v>
      </c>
      <c r="N160" s="54" t="s">
        <v>249</v>
      </c>
      <c r="O160" s="64" t="s">
        <v>250</v>
      </c>
      <c r="P160" s="63" t="s">
        <v>64</v>
      </c>
      <c r="Q160" s="63" t="s">
        <v>65</v>
      </c>
      <c r="R160" s="63">
        <v>1</v>
      </c>
      <c r="S160" s="64" t="s">
        <v>251</v>
      </c>
      <c r="T160" s="62">
        <v>19774559211.650002</v>
      </c>
      <c r="U160" s="62">
        <v>20759218389.43</v>
      </c>
      <c r="AJ160" s="42"/>
      <c r="AV160" s="54"/>
      <c r="AW160" s="54"/>
      <c r="AX160" s="54"/>
      <c r="AY160" s="65">
        <v>3</v>
      </c>
      <c r="AZ160" s="63" t="s">
        <v>169</v>
      </c>
      <c r="BA160" s="65">
        <v>1.643</v>
      </c>
      <c r="BB160" s="63" t="s">
        <v>68</v>
      </c>
      <c r="BN160" s="54" t="s">
        <v>4578</v>
      </c>
      <c r="BO160" s="58" t="str">
        <f t="shared" si="2"/>
        <v>境内资产</v>
      </c>
      <c r="BP160" s="58" t="str">
        <f>IF(M160="",VLOOKUP(D160,Sheet4!$A$1:$B$92,2,0),VLOOKUP(Q160,Sheet4!$A$1:$B$92,2,0))</f>
        <v>保险资产管理产品</v>
      </c>
    </row>
    <row r="161" spans="1:68" s="58" customFormat="1" ht="12.75" customHeight="1">
      <c r="A161" s="78" t="s">
        <v>626</v>
      </c>
      <c r="B161" s="59" t="s">
        <v>627</v>
      </c>
      <c r="C161" s="243" t="s">
        <v>124</v>
      </c>
      <c r="D161" s="244" t="s">
        <v>151</v>
      </c>
      <c r="E161" s="63" t="s">
        <v>628</v>
      </c>
      <c r="F161" s="59" t="s">
        <v>621</v>
      </c>
      <c r="G161" s="79">
        <v>1500000</v>
      </c>
      <c r="H161" s="305">
        <v>150000000</v>
      </c>
      <c r="I161" s="305">
        <v>154845000</v>
      </c>
      <c r="J161" s="80">
        <v>1808219.18</v>
      </c>
      <c r="L161" s="63" t="s">
        <v>4489</v>
      </c>
      <c r="M161" s="63" t="s">
        <v>248</v>
      </c>
      <c r="N161" s="54" t="s">
        <v>249</v>
      </c>
      <c r="O161" s="64" t="s">
        <v>250</v>
      </c>
      <c r="P161" s="63" t="s">
        <v>64</v>
      </c>
      <c r="Q161" s="63" t="s">
        <v>65</v>
      </c>
      <c r="R161" s="63">
        <v>1</v>
      </c>
      <c r="S161" s="64" t="s">
        <v>251</v>
      </c>
      <c r="T161" s="62">
        <v>19774559211.650002</v>
      </c>
      <c r="U161" s="62">
        <v>20759218389.43</v>
      </c>
      <c r="AJ161" s="42"/>
      <c r="AV161" s="54"/>
      <c r="AW161" s="54"/>
      <c r="AX161" s="54"/>
      <c r="AY161" s="65">
        <v>3</v>
      </c>
      <c r="AZ161" s="63" t="s">
        <v>169</v>
      </c>
      <c r="BA161" s="65">
        <v>1.6540999999999999</v>
      </c>
      <c r="BB161" s="63" t="s">
        <v>68</v>
      </c>
      <c r="BN161" s="54" t="s">
        <v>4578</v>
      </c>
      <c r="BO161" s="58" t="str">
        <f t="shared" si="2"/>
        <v>境内资产</v>
      </c>
      <c r="BP161" s="58" t="str">
        <f>IF(M161="",VLOOKUP(D161,Sheet4!$A$1:$B$92,2,0),VLOOKUP(Q161,Sheet4!$A$1:$B$92,2,0))</f>
        <v>保险资产管理产品</v>
      </c>
    </row>
    <row r="162" spans="1:68" s="58" customFormat="1" ht="12.75" customHeight="1">
      <c r="A162" s="78" t="s">
        <v>629</v>
      </c>
      <c r="B162" s="59" t="s">
        <v>630</v>
      </c>
      <c r="C162" s="243" t="s">
        <v>124</v>
      </c>
      <c r="D162" s="244" t="s">
        <v>151</v>
      </c>
      <c r="E162" s="63" t="s">
        <v>631</v>
      </c>
      <c r="F162" s="59" t="s">
        <v>632</v>
      </c>
      <c r="G162" s="79">
        <v>1800000</v>
      </c>
      <c r="H162" s="305">
        <v>180000000</v>
      </c>
      <c r="I162" s="305">
        <v>185166000</v>
      </c>
      <c r="J162" s="80">
        <v>1405479.45</v>
      </c>
      <c r="L162" s="63" t="s">
        <v>4489</v>
      </c>
      <c r="M162" s="63" t="s">
        <v>248</v>
      </c>
      <c r="N162" s="54" t="s">
        <v>249</v>
      </c>
      <c r="O162" s="64" t="s">
        <v>250</v>
      </c>
      <c r="P162" s="63" t="s">
        <v>64</v>
      </c>
      <c r="Q162" s="63" t="s">
        <v>65</v>
      </c>
      <c r="R162" s="63">
        <v>1</v>
      </c>
      <c r="S162" s="64" t="s">
        <v>251</v>
      </c>
      <c r="T162" s="62">
        <v>19774559211.650002</v>
      </c>
      <c r="U162" s="62">
        <v>20759218389.43</v>
      </c>
      <c r="AJ162" s="42"/>
      <c r="AV162" s="54"/>
      <c r="AW162" s="54"/>
      <c r="AX162" s="54"/>
      <c r="AY162" s="65">
        <v>3</v>
      </c>
      <c r="AZ162" s="63" t="s">
        <v>169</v>
      </c>
      <c r="BA162" s="65">
        <v>1.7228000000000001</v>
      </c>
      <c r="BB162" s="63" t="s">
        <v>68</v>
      </c>
      <c r="BN162" s="54" t="s">
        <v>4578</v>
      </c>
      <c r="BO162" s="58" t="str">
        <f t="shared" si="2"/>
        <v>境内资产</v>
      </c>
      <c r="BP162" s="58" t="str">
        <f>IF(M162="",VLOOKUP(D162,Sheet4!$A$1:$B$92,2,0),VLOOKUP(Q162,Sheet4!$A$1:$B$92,2,0))</f>
        <v>保险资产管理产品</v>
      </c>
    </row>
    <row r="163" spans="1:68" s="58" customFormat="1" ht="12.75" customHeight="1">
      <c r="A163" s="78" t="s">
        <v>633</v>
      </c>
      <c r="B163" s="59" t="s">
        <v>634</v>
      </c>
      <c r="C163" s="243" t="s">
        <v>124</v>
      </c>
      <c r="D163" s="244" t="s">
        <v>151</v>
      </c>
      <c r="E163" s="63" t="s">
        <v>635</v>
      </c>
      <c r="F163" s="59" t="s">
        <v>636</v>
      </c>
      <c r="G163" s="79">
        <v>1200000</v>
      </c>
      <c r="H163" s="305">
        <v>120000000</v>
      </c>
      <c r="I163" s="305">
        <v>123180000</v>
      </c>
      <c r="J163" s="80">
        <v>331397.26</v>
      </c>
      <c r="L163" s="63" t="s">
        <v>4489</v>
      </c>
      <c r="M163" s="63" t="s">
        <v>248</v>
      </c>
      <c r="N163" s="54" t="s">
        <v>249</v>
      </c>
      <c r="O163" s="64" t="s">
        <v>250</v>
      </c>
      <c r="P163" s="63" t="s">
        <v>64</v>
      </c>
      <c r="Q163" s="63" t="s">
        <v>65</v>
      </c>
      <c r="R163" s="63">
        <v>1</v>
      </c>
      <c r="S163" s="64" t="s">
        <v>251</v>
      </c>
      <c r="T163" s="62">
        <v>19774559211.650002</v>
      </c>
      <c r="U163" s="62">
        <v>20759218389.43</v>
      </c>
      <c r="AJ163" s="42"/>
      <c r="AV163" s="54"/>
      <c r="AW163" s="54"/>
      <c r="AX163" s="54"/>
      <c r="AY163" s="65">
        <v>3</v>
      </c>
      <c r="AZ163" s="63" t="s">
        <v>169</v>
      </c>
      <c r="BA163" s="65">
        <v>1.8161</v>
      </c>
      <c r="BB163" s="63" t="s">
        <v>68</v>
      </c>
      <c r="BN163" s="54" t="s">
        <v>4578</v>
      </c>
      <c r="BO163" s="58" t="str">
        <f t="shared" si="2"/>
        <v>境内资产</v>
      </c>
      <c r="BP163" s="58" t="str">
        <f>IF(M163="",VLOOKUP(D163,Sheet4!$A$1:$B$92,2,0),VLOOKUP(Q163,Sheet4!$A$1:$B$92,2,0))</f>
        <v>保险资产管理产品</v>
      </c>
    </row>
    <row r="164" spans="1:68" s="58" customFormat="1" ht="12.75" customHeight="1">
      <c r="A164" s="78" t="s">
        <v>637</v>
      </c>
      <c r="B164" s="59" t="s">
        <v>638</v>
      </c>
      <c r="C164" s="243" t="s">
        <v>124</v>
      </c>
      <c r="D164" s="244" t="s">
        <v>151</v>
      </c>
      <c r="E164" s="63" t="s">
        <v>639</v>
      </c>
      <c r="F164" s="59" t="s">
        <v>640</v>
      </c>
      <c r="G164" s="79">
        <v>400000</v>
      </c>
      <c r="H164" s="305">
        <v>40000000</v>
      </c>
      <c r="I164" s="305">
        <v>40744000</v>
      </c>
      <c r="J164" s="80">
        <v>363287.67</v>
      </c>
      <c r="L164" s="63" t="s">
        <v>4489</v>
      </c>
      <c r="M164" s="63" t="s">
        <v>248</v>
      </c>
      <c r="N164" s="54" t="s">
        <v>249</v>
      </c>
      <c r="O164" s="64" t="s">
        <v>250</v>
      </c>
      <c r="P164" s="63" t="s">
        <v>64</v>
      </c>
      <c r="Q164" s="63" t="s">
        <v>65</v>
      </c>
      <c r="R164" s="63">
        <v>1</v>
      </c>
      <c r="S164" s="64" t="s">
        <v>251</v>
      </c>
      <c r="T164" s="62">
        <v>19774559211.650002</v>
      </c>
      <c r="U164" s="62">
        <v>20759218389.43</v>
      </c>
      <c r="AJ164" s="42"/>
      <c r="AV164" s="54"/>
      <c r="AW164" s="54"/>
      <c r="AX164" s="54"/>
      <c r="AY164" s="65">
        <v>5</v>
      </c>
      <c r="AZ164" s="63" t="s">
        <v>74</v>
      </c>
      <c r="BA164" s="65">
        <v>1.6919</v>
      </c>
      <c r="BB164" s="63" t="s">
        <v>68</v>
      </c>
      <c r="BN164" s="54" t="s">
        <v>4578</v>
      </c>
      <c r="BO164" s="58" t="str">
        <f t="shared" si="2"/>
        <v>境内资产</v>
      </c>
      <c r="BP164" s="58" t="str">
        <f>IF(M164="",VLOOKUP(D164,Sheet4!$A$1:$B$92,2,0),VLOOKUP(Q164,Sheet4!$A$1:$B$92,2,0))</f>
        <v>保险资产管理产品</v>
      </c>
    </row>
    <row r="165" spans="1:68" s="58" customFormat="1" ht="12.75" customHeight="1">
      <c r="A165" s="78" t="s">
        <v>641</v>
      </c>
      <c r="B165" s="59" t="s">
        <v>642</v>
      </c>
      <c r="C165" s="243" t="s">
        <v>124</v>
      </c>
      <c r="D165" s="244" t="s">
        <v>151</v>
      </c>
      <c r="E165" s="63" t="s">
        <v>643</v>
      </c>
      <c r="F165" s="59" t="s">
        <v>644</v>
      </c>
      <c r="G165" s="79">
        <v>1200000</v>
      </c>
      <c r="H165" s="305">
        <v>120000000</v>
      </c>
      <c r="I165" s="305">
        <v>121836000</v>
      </c>
      <c r="J165" s="80">
        <v>380054.79</v>
      </c>
      <c r="L165" s="63" t="s">
        <v>4489</v>
      </c>
      <c r="M165" s="63" t="s">
        <v>248</v>
      </c>
      <c r="N165" s="54" t="s">
        <v>249</v>
      </c>
      <c r="O165" s="64" t="s">
        <v>250</v>
      </c>
      <c r="P165" s="63" t="s">
        <v>64</v>
      </c>
      <c r="Q165" s="63" t="s">
        <v>65</v>
      </c>
      <c r="R165" s="63">
        <v>1</v>
      </c>
      <c r="S165" s="64" t="s">
        <v>251</v>
      </c>
      <c r="T165" s="62">
        <v>19774559211.650002</v>
      </c>
      <c r="U165" s="62">
        <v>20759218389.43</v>
      </c>
      <c r="AJ165" s="42"/>
      <c r="AV165" s="54"/>
      <c r="AW165" s="54"/>
      <c r="AX165" s="54"/>
      <c r="AY165" s="65">
        <v>3</v>
      </c>
      <c r="AZ165" s="63" t="s">
        <v>169</v>
      </c>
      <c r="BA165" s="65">
        <v>0.89749999999999996</v>
      </c>
      <c r="BB165" s="63" t="s">
        <v>68</v>
      </c>
      <c r="BN165" s="54" t="s">
        <v>4578</v>
      </c>
      <c r="BO165" s="58" t="str">
        <f t="shared" si="2"/>
        <v>境内资产</v>
      </c>
      <c r="BP165" s="58" t="str">
        <f>IF(M165="",VLOOKUP(D165,Sheet4!$A$1:$B$92,2,0),VLOOKUP(Q165,Sheet4!$A$1:$B$92,2,0))</f>
        <v>保险资产管理产品</v>
      </c>
    </row>
    <row r="166" spans="1:68" s="58" customFormat="1" ht="12.75" customHeight="1">
      <c r="A166" s="78" t="s">
        <v>645</v>
      </c>
      <c r="B166" s="59" t="s">
        <v>646</v>
      </c>
      <c r="C166" s="243" t="s">
        <v>124</v>
      </c>
      <c r="D166" s="244" t="s">
        <v>151</v>
      </c>
      <c r="E166" s="63" t="s">
        <v>647</v>
      </c>
      <c r="F166" s="59" t="s">
        <v>648</v>
      </c>
      <c r="G166" s="79">
        <v>3600000</v>
      </c>
      <c r="H166" s="305">
        <v>360000000</v>
      </c>
      <c r="I166" s="305">
        <v>367056000</v>
      </c>
      <c r="J166" s="80">
        <v>16883506.850000001</v>
      </c>
      <c r="L166" s="63" t="s">
        <v>4489</v>
      </c>
      <c r="M166" s="63" t="s">
        <v>248</v>
      </c>
      <c r="N166" s="54" t="s">
        <v>249</v>
      </c>
      <c r="O166" s="64" t="s">
        <v>250</v>
      </c>
      <c r="P166" s="63" t="s">
        <v>64</v>
      </c>
      <c r="Q166" s="63" t="s">
        <v>65</v>
      </c>
      <c r="R166" s="63">
        <v>1</v>
      </c>
      <c r="S166" s="64" t="s">
        <v>251</v>
      </c>
      <c r="T166" s="62">
        <v>19774559211.650002</v>
      </c>
      <c r="U166" s="62">
        <v>20759218389.43</v>
      </c>
      <c r="AJ166" s="42"/>
      <c r="AV166" s="54"/>
      <c r="AW166" s="54"/>
      <c r="AX166" s="54"/>
      <c r="AY166" s="65">
        <v>3</v>
      </c>
      <c r="AZ166" s="63" t="s">
        <v>169</v>
      </c>
      <c r="BA166" s="65">
        <v>1.0289999999999999</v>
      </c>
      <c r="BB166" s="63" t="s">
        <v>68</v>
      </c>
      <c r="BN166" s="54" t="s">
        <v>4578</v>
      </c>
      <c r="BO166" s="58" t="str">
        <f t="shared" si="2"/>
        <v>境内资产</v>
      </c>
      <c r="BP166" s="58" t="str">
        <f>IF(M166="",VLOOKUP(D166,Sheet4!$A$1:$B$92,2,0),VLOOKUP(Q166,Sheet4!$A$1:$B$92,2,0))</f>
        <v>保险资产管理产品</v>
      </c>
    </row>
    <row r="167" spans="1:68" s="58" customFormat="1" ht="12.75" customHeight="1">
      <c r="A167" s="78" t="s">
        <v>649</v>
      </c>
      <c r="B167" s="59" t="s">
        <v>650</v>
      </c>
      <c r="C167" s="243" t="s">
        <v>124</v>
      </c>
      <c r="D167" s="244" t="s">
        <v>151</v>
      </c>
      <c r="E167" s="63" t="s">
        <v>651</v>
      </c>
      <c r="F167" s="59" t="s">
        <v>263</v>
      </c>
      <c r="G167" s="79">
        <v>1300000</v>
      </c>
      <c r="H167" s="305">
        <v>127400000</v>
      </c>
      <c r="I167" s="305">
        <v>127712000</v>
      </c>
      <c r="J167" s="80">
        <v>7853424.6600000001</v>
      </c>
      <c r="L167" s="63" t="s">
        <v>4489</v>
      </c>
      <c r="M167" s="63" t="s">
        <v>248</v>
      </c>
      <c r="N167" s="54" t="s">
        <v>249</v>
      </c>
      <c r="O167" s="64" t="s">
        <v>250</v>
      </c>
      <c r="P167" s="63" t="s">
        <v>64</v>
      </c>
      <c r="Q167" s="63" t="s">
        <v>65</v>
      </c>
      <c r="R167" s="63">
        <v>1</v>
      </c>
      <c r="S167" s="64" t="s">
        <v>251</v>
      </c>
      <c r="T167" s="62">
        <v>19774559211.650002</v>
      </c>
      <c r="U167" s="62">
        <v>20759218389.43</v>
      </c>
      <c r="AJ167" s="42"/>
      <c r="AV167" s="54"/>
      <c r="AW167" s="54"/>
      <c r="AX167" s="54"/>
      <c r="AY167" s="65">
        <v>5</v>
      </c>
      <c r="AZ167" s="63" t="s">
        <v>169</v>
      </c>
      <c r="BA167" s="65">
        <v>1.7849999999999999</v>
      </c>
      <c r="BB167" s="63" t="s">
        <v>68</v>
      </c>
      <c r="BN167" s="54" t="s">
        <v>4578</v>
      </c>
      <c r="BO167" s="58" t="str">
        <f t="shared" si="2"/>
        <v>境内资产</v>
      </c>
      <c r="BP167" s="58" t="str">
        <f>IF(M167="",VLOOKUP(D167,Sheet4!$A$1:$B$92,2,0),VLOOKUP(Q167,Sheet4!$A$1:$B$92,2,0))</f>
        <v>保险资产管理产品</v>
      </c>
    </row>
    <row r="168" spans="1:68" s="58" customFormat="1" ht="12.75" customHeight="1">
      <c r="A168" s="78" t="s">
        <v>652</v>
      </c>
      <c r="B168" s="59" t="s">
        <v>653</v>
      </c>
      <c r="C168" s="243" t="s">
        <v>124</v>
      </c>
      <c r="D168" s="244" t="s">
        <v>151</v>
      </c>
      <c r="E168" s="63" t="s">
        <v>654</v>
      </c>
      <c r="F168" s="59" t="s">
        <v>655</v>
      </c>
      <c r="G168" s="79">
        <v>1000000</v>
      </c>
      <c r="H168" s="305">
        <v>99978800</v>
      </c>
      <c r="I168" s="305">
        <v>104230000</v>
      </c>
      <c r="J168" s="80">
        <v>5887123.29</v>
      </c>
      <c r="L168" s="63" t="s">
        <v>4489</v>
      </c>
      <c r="M168" s="63" t="s">
        <v>248</v>
      </c>
      <c r="N168" s="54" t="s">
        <v>249</v>
      </c>
      <c r="O168" s="64" t="s">
        <v>250</v>
      </c>
      <c r="P168" s="63" t="s">
        <v>64</v>
      </c>
      <c r="Q168" s="63" t="s">
        <v>65</v>
      </c>
      <c r="R168" s="63">
        <v>1</v>
      </c>
      <c r="S168" s="64" t="s">
        <v>251</v>
      </c>
      <c r="T168" s="62">
        <v>19774559211.650002</v>
      </c>
      <c r="U168" s="62">
        <v>20759218389.43</v>
      </c>
      <c r="AJ168" s="42"/>
      <c r="AV168" s="54"/>
      <c r="AW168" s="54"/>
      <c r="AX168" s="54"/>
      <c r="AY168" s="65">
        <v>2</v>
      </c>
      <c r="AZ168" s="63" t="s">
        <v>74</v>
      </c>
      <c r="BA168" s="65">
        <v>1.0262</v>
      </c>
      <c r="BB168" s="63" t="s">
        <v>280</v>
      </c>
      <c r="BN168" s="54" t="s">
        <v>4578</v>
      </c>
      <c r="BO168" s="58" t="str">
        <f t="shared" si="2"/>
        <v>境内资产</v>
      </c>
      <c r="BP168" s="58" t="str">
        <f>IF(M168="",VLOOKUP(D168,Sheet4!$A$1:$B$92,2,0),VLOOKUP(Q168,Sheet4!$A$1:$B$92,2,0))</f>
        <v>保险资产管理产品</v>
      </c>
    </row>
    <row r="169" spans="1:68" s="58" customFormat="1" ht="12.75" customHeight="1">
      <c r="A169" s="78" t="s">
        <v>656</v>
      </c>
      <c r="B169" s="59" t="s">
        <v>657</v>
      </c>
      <c r="C169" s="243" t="s">
        <v>658</v>
      </c>
      <c r="D169" s="244" t="s">
        <v>659</v>
      </c>
      <c r="E169" s="63" t="s">
        <v>660</v>
      </c>
      <c r="F169" s="59" t="s">
        <v>475</v>
      </c>
      <c r="G169" s="79">
        <v>3500000</v>
      </c>
      <c r="H169" s="305">
        <v>350000000</v>
      </c>
      <c r="I169" s="305">
        <v>326935000</v>
      </c>
      <c r="J169" s="80">
        <v>3241095.9</v>
      </c>
      <c r="L169" s="63" t="s">
        <v>4489</v>
      </c>
      <c r="M169" s="63" t="s">
        <v>248</v>
      </c>
      <c r="N169" s="54" t="s">
        <v>249</v>
      </c>
      <c r="O169" s="64" t="s">
        <v>250</v>
      </c>
      <c r="P169" s="63" t="s">
        <v>64</v>
      </c>
      <c r="Q169" s="63" t="s">
        <v>65</v>
      </c>
      <c r="R169" s="63">
        <v>1</v>
      </c>
      <c r="S169" s="64" t="s">
        <v>251</v>
      </c>
      <c r="T169" s="62">
        <v>19774559211.650002</v>
      </c>
      <c r="U169" s="62">
        <v>20759218389.43</v>
      </c>
      <c r="AJ169" s="42"/>
      <c r="AV169" s="54"/>
      <c r="AW169" s="54"/>
      <c r="AX169" s="54"/>
      <c r="AY169" s="65">
        <v>2</v>
      </c>
      <c r="AZ169" s="63" t="s">
        <v>74</v>
      </c>
      <c r="BA169" s="65">
        <v>1.2179</v>
      </c>
      <c r="BB169" s="63" t="s">
        <v>68</v>
      </c>
      <c r="BN169" s="54" t="s">
        <v>4578</v>
      </c>
      <c r="BO169" s="58" t="str">
        <f t="shared" si="2"/>
        <v>境内资产</v>
      </c>
      <c r="BP169" s="58" t="str">
        <f>IF(M169="",VLOOKUP(D169,Sheet4!$A$1:$B$92,2,0),VLOOKUP(Q169,Sheet4!$A$1:$B$92,2,0))</f>
        <v>保险资产管理产品</v>
      </c>
    </row>
    <row r="170" spans="1:68" s="58" customFormat="1" ht="12.75" customHeight="1">
      <c r="A170" s="78" t="s">
        <v>661</v>
      </c>
      <c r="B170" s="59" t="s">
        <v>662</v>
      </c>
      <c r="C170" s="243" t="s">
        <v>658</v>
      </c>
      <c r="D170" s="244" t="s">
        <v>659</v>
      </c>
      <c r="E170" s="63"/>
      <c r="F170" s="59" t="s">
        <v>475</v>
      </c>
      <c r="G170" s="79">
        <v>2600000</v>
      </c>
      <c r="H170" s="305">
        <v>259012000</v>
      </c>
      <c r="I170" s="305">
        <v>162266000</v>
      </c>
      <c r="J170" s="80">
        <v>2980412.06</v>
      </c>
      <c r="L170" s="63" t="s">
        <v>4489</v>
      </c>
      <c r="M170" s="63" t="s">
        <v>248</v>
      </c>
      <c r="N170" s="54" t="s">
        <v>249</v>
      </c>
      <c r="O170" s="64" t="s">
        <v>250</v>
      </c>
      <c r="P170" s="63" t="s">
        <v>64</v>
      </c>
      <c r="Q170" s="63" t="s">
        <v>65</v>
      </c>
      <c r="R170" s="63">
        <v>1</v>
      </c>
      <c r="S170" s="64" t="s">
        <v>251</v>
      </c>
      <c r="T170" s="62">
        <v>19774559211.650002</v>
      </c>
      <c r="U170" s="62">
        <v>20759218389.43</v>
      </c>
      <c r="AJ170" s="42"/>
      <c r="AV170" s="54"/>
      <c r="AW170" s="54"/>
      <c r="AX170" s="54"/>
      <c r="AY170" s="65">
        <v>18.057500000000001</v>
      </c>
      <c r="AZ170" s="63" t="s">
        <v>74</v>
      </c>
      <c r="BA170" s="67">
        <v>0</v>
      </c>
      <c r="BB170" s="63" t="s">
        <v>68</v>
      </c>
      <c r="BN170" s="54" t="s">
        <v>4578</v>
      </c>
      <c r="BO170" s="58" t="str">
        <f t="shared" si="2"/>
        <v>境内资产</v>
      </c>
      <c r="BP170" s="58" t="str">
        <f>IF(M170="",VLOOKUP(D170,Sheet4!$A$1:$B$92,2,0),VLOOKUP(Q170,Sheet4!$A$1:$B$92,2,0))</f>
        <v>保险资产管理产品</v>
      </c>
    </row>
    <row r="171" spans="1:68" s="58" customFormat="1" ht="12.75" customHeight="1">
      <c r="A171" s="144" t="s">
        <v>5355</v>
      </c>
      <c r="B171" s="144" t="s">
        <v>5355</v>
      </c>
      <c r="C171" s="247" t="s">
        <v>222</v>
      </c>
      <c r="D171" s="244" t="s">
        <v>221</v>
      </c>
      <c r="E171" s="63"/>
      <c r="F171" s="59" t="s">
        <v>664</v>
      </c>
      <c r="G171" s="54"/>
      <c r="H171" s="305">
        <v>192915613.03999999</v>
      </c>
      <c r="I171" s="305">
        <v>192915613.03999999</v>
      </c>
      <c r="J171" s="80">
        <v>81888.63</v>
      </c>
      <c r="L171" s="63" t="s">
        <v>4489</v>
      </c>
      <c r="M171" s="63" t="s">
        <v>248</v>
      </c>
      <c r="N171" s="54" t="s">
        <v>249</v>
      </c>
      <c r="O171" s="64" t="s">
        <v>250</v>
      </c>
      <c r="P171" s="63" t="s">
        <v>64</v>
      </c>
      <c r="Q171" s="63" t="s">
        <v>65</v>
      </c>
      <c r="R171" s="63">
        <v>1</v>
      </c>
      <c r="S171" s="64" t="s">
        <v>251</v>
      </c>
      <c r="T171" s="62">
        <v>19774559211.650002</v>
      </c>
      <c r="U171" s="62">
        <v>20759218389.43</v>
      </c>
      <c r="AJ171" s="42"/>
      <c r="AV171" s="71">
        <v>506090000000397</v>
      </c>
      <c r="AW171" s="54" t="s">
        <v>663</v>
      </c>
      <c r="AX171" s="75">
        <v>0.12939999999999999</v>
      </c>
      <c r="AY171" s="65"/>
      <c r="AZ171" s="63"/>
      <c r="BA171" s="65"/>
      <c r="BB171" s="63"/>
      <c r="BN171" s="54" t="s">
        <v>4578</v>
      </c>
      <c r="BO171" s="58" t="str">
        <f t="shared" si="2"/>
        <v>境内资产</v>
      </c>
      <c r="BP171" s="58" t="str">
        <f>IF(M171="",VLOOKUP(D171,Sheet4!$A$1:$B$92,2,0),VLOOKUP(Q171,Sheet4!$A$1:$B$92,2,0))</f>
        <v>保险资产管理产品</v>
      </c>
    </row>
    <row r="172" spans="1:68" s="58" customFormat="1" ht="12.75" customHeight="1">
      <c r="A172" s="144" t="s">
        <v>224</v>
      </c>
      <c r="B172" s="136" t="s">
        <v>224</v>
      </c>
      <c r="C172" s="247" t="s">
        <v>222</v>
      </c>
      <c r="D172" s="244" t="s">
        <v>224</v>
      </c>
      <c r="E172" s="63"/>
      <c r="F172" s="59" t="s">
        <v>5354</v>
      </c>
      <c r="G172" s="54"/>
      <c r="H172" s="305">
        <v>19861390.859999999</v>
      </c>
      <c r="I172" s="305">
        <v>19861390.859999999</v>
      </c>
      <c r="J172" s="80">
        <v>41118.239999999998</v>
      </c>
      <c r="L172" s="63" t="s">
        <v>4489</v>
      </c>
      <c r="M172" s="63" t="s">
        <v>248</v>
      </c>
      <c r="N172" s="54" t="s">
        <v>249</v>
      </c>
      <c r="O172" s="64" t="s">
        <v>250</v>
      </c>
      <c r="P172" s="63" t="s">
        <v>64</v>
      </c>
      <c r="Q172" s="63" t="s">
        <v>65</v>
      </c>
      <c r="R172" s="63">
        <v>1</v>
      </c>
      <c r="S172" s="64" t="s">
        <v>251</v>
      </c>
      <c r="T172" s="62">
        <v>19774559211.650002</v>
      </c>
      <c r="U172" s="62">
        <v>20759218389.43</v>
      </c>
      <c r="AJ172" s="42"/>
      <c r="AV172" s="71"/>
      <c r="AW172" s="54"/>
      <c r="AX172" s="75"/>
      <c r="AY172" s="65"/>
      <c r="AZ172" s="63"/>
      <c r="BA172" s="65"/>
      <c r="BB172" s="63"/>
      <c r="BN172" s="54" t="s">
        <v>4578</v>
      </c>
      <c r="BO172" s="58" t="str">
        <f t="shared" si="2"/>
        <v>境内资产</v>
      </c>
      <c r="BP172" s="58" t="str">
        <f>IF(M172="",VLOOKUP(D172,Sheet4!$A$1:$B$92,2,0),VLOOKUP(Q172,Sheet4!$A$1:$B$92,2,0))</f>
        <v>保险资产管理产品</v>
      </c>
    </row>
    <row r="173" spans="1:68" s="58" customFormat="1" ht="12.75" customHeight="1">
      <c r="A173" s="136" t="s">
        <v>224</v>
      </c>
      <c r="B173" s="136" t="s">
        <v>224</v>
      </c>
      <c r="C173" s="247" t="s">
        <v>222</v>
      </c>
      <c r="D173" s="244" t="s">
        <v>224</v>
      </c>
      <c r="E173" s="63"/>
      <c r="F173" s="59" t="s">
        <v>5354</v>
      </c>
      <c r="G173" s="54"/>
      <c r="H173" s="305">
        <v>33956.199999999997</v>
      </c>
      <c r="I173" s="305">
        <v>33956.199999999997</v>
      </c>
      <c r="J173" s="80">
        <v>46.87</v>
      </c>
      <c r="L173" s="63" t="s">
        <v>4489</v>
      </c>
      <c r="M173" s="63" t="s">
        <v>248</v>
      </c>
      <c r="N173" s="54" t="s">
        <v>249</v>
      </c>
      <c r="O173" s="64" t="s">
        <v>250</v>
      </c>
      <c r="P173" s="63" t="s">
        <v>64</v>
      </c>
      <c r="Q173" s="63" t="s">
        <v>65</v>
      </c>
      <c r="R173" s="63">
        <v>1</v>
      </c>
      <c r="S173" s="64" t="s">
        <v>251</v>
      </c>
      <c r="T173" s="62">
        <v>19774559211.650002</v>
      </c>
      <c r="U173" s="62">
        <v>20759218389.43</v>
      </c>
      <c r="AJ173" s="42"/>
      <c r="AV173" s="71"/>
      <c r="AW173" s="54"/>
      <c r="AX173" s="75"/>
      <c r="AY173" s="65"/>
      <c r="AZ173" s="63"/>
      <c r="BA173" s="65"/>
      <c r="BB173" s="63"/>
      <c r="BN173" s="54" t="s">
        <v>4578</v>
      </c>
      <c r="BO173" s="58" t="str">
        <f t="shared" si="2"/>
        <v>境内资产</v>
      </c>
      <c r="BP173" s="58" t="str">
        <f>IF(M173="",VLOOKUP(D173,Sheet4!$A$1:$B$92,2,0),VLOOKUP(Q173,Sheet4!$A$1:$B$92,2,0))</f>
        <v>保险资产管理产品</v>
      </c>
    </row>
    <row r="174" spans="1:68" s="58" customFormat="1" ht="12.75" customHeight="1">
      <c r="A174" s="69" t="s">
        <v>5355</v>
      </c>
      <c r="B174" s="69" t="s">
        <v>5355</v>
      </c>
      <c r="C174" s="250" t="s">
        <v>222</v>
      </c>
      <c r="D174" s="250" t="s">
        <v>221</v>
      </c>
      <c r="E174" s="81" t="s">
        <v>666</v>
      </c>
      <c r="F174" s="43" t="s">
        <v>664</v>
      </c>
      <c r="G174" s="42" t="s">
        <v>666</v>
      </c>
      <c r="H174" s="307">
        <v>117821.31</v>
      </c>
      <c r="I174" s="307">
        <v>117821.31</v>
      </c>
      <c r="J174" s="42">
        <v>44.85</v>
      </c>
      <c r="K174" s="42" t="s">
        <v>666</v>
      </c>
      <c r="L174" s="42" t="s">
        <v>4489</v>
      </c>
      <c r="M174" s="54" t="s">
        <v>667</v>
      </c>
      <c r="N174" s="54" t="s">
        <v>668</v>
      </c>
      <c r="O174" s="137" t="s">
        <v>669</v>
      </c>
      <c r="P174" s="43" t="s">
        <v>64</v>
      </c>
      <c r="Q174" s="43" t="s">
        <v>5356</v>
      </c>
      <c r="R174" s="42">
        <v>1</v>
      </c>
      <c r="S174" s="137" t="s">
        <v>251</v>
      </c>
      <c r="T174" s="62">
        <v>6550420660.9200001</v>
      </c>
      <c r="U174" s="62">
        <v>5551042829.7299995</v>
      </c>
      <c r="Z174" s="42" t="s">
        <v>68</v>
      </c>
      <c r="AA174" s="44" t="s">
        <v>666</v>
      </c>
      <c r="AB174" s="42" t="s">
        <v>666</v>
      </c>
      <c r="AC174" s="42" t="s">
        <v>666</v>
      </c>
      <c r="AD174" s="42" t="s">
        <v>666</v>
      </c>
      <c r="AE174" s="42" t="s">
        <v>666</v>
      </c>
      <c r="AF174" s="42"/>
      <c r="AG174" s="42"/>
      <c r="AH174" s="42"/>
      <c r="AI174" s="42"/>
      <c r="AJ174" s="55" t="s">
        <v>280</v>
      </c>
      <c r="AU174" s="55" t="s">
        <v>5357</v>
      </c>
      <c r="AV174" s="82" t="s">
        <v>5358</v>
      </c>
      <c r="AX174" s="42"/>
      <c r="BM174" s="42" t="s">
        <v>821</v>
      </c>
      <c r="BN174" s="83" t="s">
        <v>4576</v>
      </c>
      <c r="BO174" s="58" t="str">
        <f t="shared" si="2"/>
        <v>境内资产</v>
      </c>
      <c r="BP174" s="58" t="str">
        <f>IF(M174="",VLOOKUP(D174,Sheet4!$A$1:$B$92,2,0),VLOOKUP(Q174,Sheet4!$A$1:$B$92,2,0))</f>
        <v>保险资产管理产品</v>
      </c>
    </row>
    <row r="175" spans="1:68" s="58" customFormat="1" ht="12.75" customHeight="1">
      <c r="A175" s="137" t="s">
        <v>224</v>
      </c>
      <c r="B175" s="137" t="s">
        <v>224</v>
      </c>
      <c r="C175" s="250" t="s">
        <v>222</v>
      </c>
      <c r="D175" s="251" t="s">
        <v>224</v>
      </c>
      <c r="E175" s="43" t="s">
        <v>666</v>
      </c>
      <c r="F175" s="59" t="s">
        <v>5354</v>
      </c>
      <c r="G175" s="42" t="s">
        <v>666</v>
      </c>
      <c r="H175" s="307">
        <v>69042090.75</v>
      </c>
      <c r="I175" s="307">
        <v>69042090.75</v>
      </c>
      <c r="J175" s="42">
        <v>26168.61</v>
      </c>
      <c r="K175" s="42" t="s">
        <v>666</v>
      </c>
      <c r="L175" s="42" t="s">
        <v>4489</v>
      </c>
      <c r="M175" s="54" t="s">
        <v>667</v>
      </c>
      <c r="N175" s="54" t="s">
        <v>668</v>
      </c>
      <c r="O175" s="137" t="s">
        <v>669</v>
      </c>
      <c r="P175" s="43" t="s">
        <v>64</v>
      </c>
      <c r="Q175" s="43" t="s">
        <v>5356</v>
      </c>
      <c r="R175" s="42">
        <v>1</v>
      </c>
      <c r="S175" s="137" t="s">
        <v>251</v>
      </c>
      <c r="T175" s="62">
        <v>6550420660.9200001</v>
      </c>
      <c r="U175" s="62">
        <v>5551042829.7299995</v>
      </c>
      <c r="Z175" s="42" t="s">
        <v>68</v>
      </c>
      <c r="AA175" s="44" t="s">
        <v>666</v>
      </c>
      <c r="AB175" s="42" t="s">
        <v>666</v>
      </c>
      <c r="AC175" s="42" t="s">
        <v>666</v>
      </c>
      <c r="AD175" s="42" t="s">
        <v>666</v>
      </c>
      <c r="AE175" s="42" t="s">
        <v>666</v>
      </c>
      <c r="AF175" s="42"/>
      <c r="AG175" s="42"/>
      <c r="AH175" s="42"/>
      <c r="AI175" s="42"/>
      <c r="AJ175" s="55" t="s">
        <v>280</v>
      </c>
      <c r="AU175" s="55"/>
      <c r="AV175" s="82"/>
      <c r="AX175" s="42"/>
      <c r="BM175" s="42" t="s">
        <v>821</v>
      </c>
      <c r="BN175" s="83" t="s">
        <v>4576</v>
      </c>
      <c r="BO175" s="58" t="str">
        <f t="shared" si="2"/>
        <v>境内资产</v>
      </c>
      <c r="BP175" s="58" t="str">
        <f>IF(M175="",VLOOKUP(D175,Sheet4!$A$1:$B$92,2,0),VLOOKUP(Q175,Sheet4!$A$1:$B$92,2,0))</f>
        <v>保险资产管理产品</v>
      </c>
    </row>
    <row r="176" spans="1:68" s="58" customFormat="1" ht="12.75" customHeight="1">
      <c r="A176" s="85" t="s">
        <v>670</v>
      </c>
      <c r="B176" s="42" t="s">
        <v>671</v>
      </c>
      <c r="C176" s="252" t="s">
        <v>5552</v>
      </c>
      <c r="D176" s="252" t="s">
        <v>672</v>
      </c>
      <c r="E176" s="43" t="s">
        <v>673</v>
      </c>
      <c r="F176" s="42" t="s">
        <v>671</v>
      </c>
      <c r="G176" s="86">
        <v>2437085</v>
      </c>
      <c r="H176" s="307">
        <v>4991849257.4799995</v>
      </c>
      <c r="I176" s="307">
        <v>4472050975</v>
      </c>
      <c r="J176" s="42" t="s">
        <v>666</v>
      </c>
      <c r="K176" s="42" t="s">
        <v>666</v>
      </c>
      <c r="L176" s="42" t="s">
        <v>4489</v>
      </c>
      <c r="M176" s="54" t="s">
        <v>667</v>
      </c>
      <c r="N176" s="54" t="s">
        <v>668</v>
      </c>
      <c r="O176" s="137" t="s">
        <v>669</v>
      </c>
      <c r="P176" s="43" t="s">
        <v>64</v>
      </c>
      <c r="Q176" s="43" t="s">
        <v>5356</v>
      </c>
      <c r="R176" s="42">
        <v>1</v>
      </c>
      <c r="S176" s="137" t="s">
        <v>251</v>
      </c>
      <c r="T176" s="62">
        <v>6550420660.9200001</v>
      </c>
      <c r="U176" s="62">
        <v>5551042829.7299995</v>
      </c>
      <c r="Z176" s="42" t="s">
        <v>280</v>
      </c>
      <c r="AA176" s="44">
        <v>1.9400487725738701E-3</v>
      </c>
      <c r="AB176" s="42" t="s">
        <v>666</v>
      </c>
      <c r="AC176" s="42" t="s">
        <v>666</v>
      </c>
      <c r="AD176" s="42" t="s">
        <v>666</v>
      </c>
      <c r="AE176" s="42" t="s">
        <v>666</v>
      </c>
      <c r="AF176" s="42"/>
      <c r="AG176" s="42"/>
      <c r="AH176" s="42"/>
      <c r="AI176" s="42"/>
      <c r="AJ176" s="55" t="s">
        <v>280</v>
      </c>
      <c r="AU176" s="55" t="s">
        <v>5357</v>
      </c>
      <c r="AV176" s="42" t="s">
        <v>666</v>
      </c>
      <c r="AX176" s="42"/>
      <c r="BM176" s="42" t="s">
        <v>5349</v>
      </c>
      <c r="BN176" s="83" t="s">
        <v>4576</v>
      </c>
      <c r="BO176" s="58" t="str">
        <f t="shared" si="2"/>
        <v>境内资产</v>
      </c>
      <c r="BP176" s="58" t="str">
        <f>IF(M176="",VLOOKUP(D176,Sheet4!$A$1:$B$92,2,0),VLOOKUP(Q176,Sheet4!$A$1:$B$92,2,0))</f>
        <v>保险资产管理产品</v>
      </c>
    </row>
    <row r="177" spans="1:68" s="58" customFormat="1" ht="12.75" customHeight="1">
      <c r="A177" s="85" t="s">
        <v>674</v>
      </c>
      <c r="B177" s="42" t="s">
        <v>475</v>
      </c>
      <c r="C177" s="252" t="s">
        <v>5552</v>
      </c>
      <c r="D177" s="252" t="s">
        <v>672</v>
      </c>
      <c r="E177" s="43" t="s">
        <v>675</v>
      </c>
      <c r="F177" s="42" t="s">
        <v>475</v>
      </c>
      <c r="G177" s="86">
        <v>34121367</v>
      </c>
      <c r="H177" s="307">
        <v>235114919.5</v>
      </c>
      <c r="I177" s="307">
        <v>138191536.34999999</v>
      </c>
      <c r="J177" s="42" t="s">
        <v>666</v>
      </c>
      <c r="K177" s="42" t="s">
        <v>666</v>
      </c>
      <c r="L177" s="42" t="s">
        <v>4489</v>
      </c>
      <c r="M177" s="54" t="s">
        <v>667</v>
      </c>
      <c r="N177" s="54" t="s">
        <v>668</v>
      </c>
      <c r="O177" s="137" t="s">
        <v>669</v>
      </c>
      <c r="P177" s="43" t="s">
        <v>64</v>
      </c>
      <c r="Q177" s="43" t="s">
        <v>5356</v>
      </c>
      <c r="R177" s="42">
        <v>1</v>
      </c>
      <c r="S177" s="137" t="s">
        <v>251</v>
      </c>
      <c r="T177" s="62">
        <v>6550420660.9200001</v>
      </c>
      <c r="U177" s="62">
        <v>5551042829.7299995</v>
      </c>
      <c r="Z177" s="42" t="s">
        <v>68</v>
      </c>
      <c r="AA177" s="87">
        <v>6.3901091698097996E-3</v>
      </c>
      <c r="AB177" s="42" t="s">
        <v>666</v>
      </c>
      <c r="AC177" s="42" t="s">
        <v>666</v>
      </c>
      <c r="AD177" s="42" t="s">
        <v>666</v>
      </c>
      <c r="AE177" s="42" t="s">
        <v>666</v>
      </c>
      <c r="AF177" s="42"/>
      <c r="AG177" s="42"/>
      <c r="AH177" s="42"/>
      <c r="AI177" s="42"/>
      <c r="AJ177" s="55" t="s">
        <v>280</v>
      </c>
      <c r="AU177" s="55" t="s">
        <v>5357</v>
      </c>
      <c r="AV177" s="42" t="s">
        <v>666</v>
      </c>
      <c r="AX177" s="42"/>
      <c r="BM177" s="42" t="s">
        <v>5349</v>
      </c>
      <c r="BN177" s="83" t="s">
        <v>4576</v>
      </c>
      <c r="BO177" s="58" t="str">
        <f t="shared" si="2"/>
        <v>境内资产</v>
      </c>
      <c r="BP177" s="58" t="str">
        <f>IF(M177="",VLOOKUP(D177,Sheet4!$A$1:$B$92,2,0),VLOOKUP(Q177,Sheet4!$A$1:$B$92,2,0))</f>
        <v>保险资产管理产品</v>
      </c>
    </row>
    <row r="178" spans="1:68" s="58" customFormat="1" ht="12.75" customHeight="1">
      <c r="A178" s="85" t="s">
        <v>676</v>
      </c>
      <c r="B178" s="42" t="s">
        <v>677</v>
      </c>
      <c r="C178" s="252" t="s">
        <v>5552</v>
      </c>
      <c r="D178" s="252" t="s">
        <v>678</v>
      </c>
      <c r="E178" s="43" t="s">
        <v>679</v>
      </c>
      <c r="F178" s="42" t="s">
        <v>677</v>
      </c>
      <c r="G178" s="86">
        <v>1908500</v>
      </c>
      <c r="H178" s="307">
        <v>44396124</v>
      </c>
      <c r="I178" s="307">
        <v>14485515</v>
      </c>
      <c r="J178" s="42" t="s">
        <v>666</v>
      </c>
      <c r="K178" s="42" t="s">
        <v>666</v>
      </c>
      <c r="L178" s="42" t="s">
        <v>4489</v>
      </c>
      <c r="M178" s="54" t="s">
        <v>667</v>
      </c>
      <c r="N178" s="54" t="s">
        <v>668</v>
      </c>
      <c r="O178" s="137" t="s">
        <v>669</v>
      </c>
      <c r="P178" s="43" t="s">
        <v>64</v>
      </c>
      <c r="Q178" s="43" t="s">
        <v>5356</v>
      </c>
      <c r="R178" s="42">
        <v>1</v>
      </c>
      <c r="S178" s="137" t="s">
        <v>251</v>
      </c>
      <c r="T178" s="62">
        <v>6550420660.9200001</v>
      </c>
      <c r="U178" s="62">
        <v>5551042829.7299995</v>
      </c>
      <c r="Z178" s="42" t="s">
        <v>68</v>
      </c>
      <c r="AA178" s="87">
        <v>1.60704318636247E-3</v>
      </c>
      <c r="AB178" s="42" t="s">
        <v>666</v>
      </c>
      <c r="AC178" s="42" t="s">
        <v>666</v>
      </c>
      <c r="AD178" s="42" t="s">
        <v>666</v>
      </c>
      <c r="AE178" s="42" t="s">
        <v>666</v>
      </c>
      <c r="AF178" s="42"/>
      <c r="AG178" s="42"/>
      <c r="AH178" s="42"/>
      <c r="AI178" s="42"/>
      <c r="AJ178" s="55" t="s">
        <v>280</v>
      </c>
      <c r="AU178" s="55" t="s">
        <v>5357</v>
      </c>
      <c r="AV178" s="42" t="s">
        <v>666</v>
      </c>
      <c r="AX178" s="42"/>
      <c r="BM178" s="42" t="s">
        <v>5349</v>
      </c>
      <c r="BN178" s="83" t="s">
        <v>4576</v>
      </c>
      <c r="BO178" s="58" t="str">
        <f t="shared" si="2"/>
        <v>境内资产</v>
      </c>
      <c r="BP178" s="58" t="str">
        <f>IF(M178="",VLOOKUP(D178,Sheet4!$A$1:$B$92,2,0),VLOOKUP(Q178,Sheet4!$A$1:$B$92,2,0))</f>
        <v>保险资产管理产品</v>
      </c>
    </row>
    <row r="179" spans="1:68" s="58" customFormat="1" ht="12.75" customHeight="1">
      <c r="A179" s="85" t="s">
        <v>680</v>
      </c>
      <c r="B179" s="42" t="s">
        <v>681</v>
      </c>
      <c r="C179" s="252" t="s">
        <v>5552</v>
      </c>
      <c r="D179" s="252" t="s">
        <v>678</v>
      </c>
      <c r="E179" s="43" t="s">
        <v>682</v>
      </c>
      <c r="F179" s="42" t="s">
        <v>681</v>
      </c>
      <c r="G179" s="86">
        <v>100</v>
      </c>
      <c r="H179" s="307">
        <v>12893</v>
      </c>
      <c r="I179" s="307">
        <v>6165</v>
      </c>
      <c r="J179" s="42" t="s">
        <v>666</v>
      </c>
      <c r="K179" s="42" t="s">
        <v>666</v>
      </c>
      <c r="L179" s="42" t="s">
        <v>4489</v>
      </c>
      <c r="M179" s="54" t="s">
        <v>667</v>
      </c>
      <c r="N179" s="54" t="s">
        <v>668</v>
      </c>
      <c r="O179" s="137" t="s">
        <v>669</v>
      </c>
      <c r="P179" s="43" t="s">
        <v>64</v>
      </c>
      <c r="Q179" s="43" t="s">
        <v>5356</v>
      </c>
      <c r="R179" s="42">
        <v>1</v>
      </c>
      <c r="S179" s="137" t="s">
        <v>251</v>
      </c>
      <c r="T179" s="62">
        <v>6550420660.9200001</v>
      </c>
      <c r="U179" s="62">
        <v>5551042829.7299995</v>
      </c>
      <c r="Z179" s="42" t="s">
        <v>68</v>
      </c>
      <c r="AA179" s="87">
        <v>1.42795062295824E-7</v>
      </c>
      <c r="AB179" s="42" t="s">
        <v>666</v>
      </c>
      <c r="AC179" s="42" t="s">
        <v>666</v>
      </c>
      <c r="AD179" s="42" t="s">
        <v>666</v>
      </c>
      <c r="AE179" s="42" t="s">
        <v>666</v>
      </c>
      <c r="AF179" s="42"/>
      <c r="AG179" s="42"/>
      <c r="AH179" s="42"/>
      <c r="AI179" s="42"/>
      <c r="AJ179" s="55" t="s">
        <v>280</v>
      </c>
      <c r="AU179" s="55" t="s">
        <v>5357</v>
      </c>
      <c r="AV179" s="42" t="s">
        <v>666</v>
      </c>
      <c r="AX179" s="42"/>
      <c r="BM179" s="42" t="s">
        <v>5349</v>
      </c>
      <c r="BN179" s="83" t="s">
        <v>4576</v>
      </c>
      <c r="BO179" s="58" t="str">
        <f t="shared" si="2"/>
        <v>境内资产</v>
      </c>
      <c r="BP179" s="58" t="str">
        <f>IF(M179="",VLOOKUP(D179,Sheet4!$A$1:$B$92,2,0),VLOOKUP(Q179,Sheet4!$A$1:$B$92,2,0))</f>
        <v>保险资产管理产品</v>
      </c>
    </row>
    <row r="180" spans="1:68" s="58" customFormat="1" ht="12.75" customHeight="1">
      <c r="A180" s="88" t="s">
        <v>683</v>
      </c>
      <c r="B180" s="45" t="s">
        <v>684</v>
      </c>
      <c r="C180" s="253" t="s">
        <v>685</v>
      </c>
      <c r="D180" s="254" t="s">
        <v>685</v>
      </c>
      <c r="E180" s="43" t="s">
        <v>686</v>
      </c>
      <c r="F180" s="45" t="s">
        <v>684</v>
      </c>
      <c r="G180" s="89">
        <v>291700</v>
      </c>
      <c r="H180" s="308">
        <v>24875366.219999999</v>
      </c>
      <c r="I180" s="308">
        <v>4605388.1900000004</v>
      </c>
      <c r="J180" s="45" t="s">
        <v>666</v>
      </c>
      <c r="K180" s="45" t="s">
        <v>666</v>
      </c>
      <c r="L180" s="45" t="s">
        <v>4489</v>
      </c>
      <c r="M180" s="43" t="s">
        <v>667</v>
      </c>
      <c r="N180" s="43" t="s">
        <v>668</v>
      </c>
      <c r="O180" s="137" t="s">
        <v>669</v>
      </c>
      <c r="P180" s="43" t="s">
        <v>64</v>
      </c>
      <c r="Q180" s="43" t="s">
        <v>5356</v>
      </c>
      <c r="R180" s="42">
        <v>1</v>
      </c>
      <c r="S180" s="180" t="s">
        <v>251</v>
      </c>
      <c r="T180" s="62">
        <v>6550420660.9200001</v>
      </c>
      <c r="U180" s="62">
        <v>5551042829.7299995</v>
      </c>
      <c r="Z180" s="45" t="s">
        <v>68</v>
      </c>
      <c r="AA180" s="90">
        <v>2.5829423795761802E-4</v>
      </c>
      <c r="AB180" s="45" t="s">
        <v>666</v>
      </c>
      <c r="AC180" s="45" t="s">
        <v>666</v>
      </c>
      <c r="AD180" s="45" t="s">
        <v>666</v>
      </c>
      <c r="AE180" s="46" t="s">
        <v>666</v>
      </c>
      <c r="AF180" s="45"/>
      <c r="AG180" s="45"/>
      <c r="AH180" s="45"/>
      <c r="AI180" s="45"/>
      <c r="AJ180" s="91" t="s">
        <v>280</v>
      </c>
      <c r="AU180" s="91" t="s">
        <v>5357</v>
      </c>
      <c r="AV180" s="46" t="s">
        <v>666</v>
      </c>
      <c r="AX180" s="46"/>
      <c r="BM180" s="46" t="s">
        <v>5349</v>
      </c>
      <c r="BN180" s="83" t="s">
        <v>4576</v>
      </c>
      <c r="BO180" s="58" t="str">
        <f t="shared" si="2"/>
        <v>境外资产</v>
      </c>
      <c r="BP180" s="58" t="str">
        <f>IF(M180="",VLOOKUP(D180,Sheet4!$A$1:$B$92,2,0),VLOOKUP(Q180,Sheet4!$A$1:$B$92,2,0))</f>
        <v>保险资产管理产品</v>
      </c>
    </row>
    <row r="181" spans="1:68" s="58" customFormat="1" ht="12.75" customHeight="1">
      <c r="A181" s="85" t="s">
        <v>687</v>
      </c>
      <c r="B181" s="42" t="s">
        <v>688</v>
      </c>
      <c r="C181" s="252" t="s">
        <v>5552</v>
      </c>
      <c r="D181" s="252" t="s">
        <v>689</v>
      </c>
      <c r="E181" s="43" t="s">
        <v>690</v>
      </c>
      <c r="F181" s="42" t="s">
        <v>688</v>
      </c>
      <c r="G181" s="86">
        <v>618520</v>
      </c>
      <c r="H181" s="307">
        <v>68845743.689999998</v>
      </c>
      <c r="I181" s="307">
        <v>61858185.200000003</v>
      </c>
      <c r="J181" s="42" t="s">
        <v>666</v>
      </c>
      <c r="K181" s="42" t="s">
        <v>666</v>
      </c>
      <c r="L181" s="42" t="s">
        <v>4489</v>
      </c>
      <c r="M181" s="54" t="s">
        <v>667</v>
      </c>
      <c r="N181" s="54" t="s">
        <v>668</v>
      </c>
      <c r="O181" s="137" t="s">
        <v>669</v>
      </c>
      <c r="P181" s="43" t="s">
        <v>64</v>
      </c>
      <c r="Q181" s="43" t="s">
        <v>5356</v>
      </c>
      <c r="R181" s="42">
        <v>1</v>
      </c>
      <c r="S181" s="137" t="s">
        <v>251</v>
      </c>
      <c r="T181" s="62">
        <v>6550420660.9200001</v>
      </c>
      <c r="U181" s="62">
        <v>5551042829.7299995</v>
      </c>
      <c r="Z181" s="42" t="s">
        <v>280</v>
      </c>
      <c r="AA181" s="87">
        <v>1.0036925604591199E-3</v>
      </c>
      <c r="AB181" s="42" t="s">
        <v>666</v>
      </c>
      <c r="AC181" s="42" t="s">
        <v>666</v>
      </c>
      <c r="AD181" s="42" t="s">
        <v>666</v>
      </c>
      <c r="AE181" s="42" t="s">
        <v>666</v>
      </c>
      <c r="AF181" s="42"/>
      <c r="AG181" s="42"/>
      <c r="AH181" s="42"/>
      <c r="AI181" s="42"/>
      <c r="AJ181" s="55" t="s">
        <v>280</v>
      </c>
      <c r="AU181" s="55" t="s">
        <v>5357</v>
      </c>
      <c r="AV181" s="42" t="s">
        <v>666</v>
      </c>
      <c r="AX181" s="42"/>
      <c r="BM181" s="42" t="s">
        <v>5349</v>
      </c>
      <c r="BN181" s="83" t="s">
        <v>4576</v>
      </c>
      <c r="BO181" s="58" t="str">
        <f t="shared" si="2"/>
        <v>境内资产</v>
      </c>
      <c r="BP181" s="58" t="str">
        <f>IF(M181="",VLOOKUP(D181,Sheet4!$A$1:$B$92,2,0),VLOOKUP(Q181,Sheet4!$A$1:$B$92,2,0))</f>
        <v>保险资产管理产品</v>
      </c>
    </row>
    <row r="182" spans="1:68" s="58" customFormat="1" ht="12.75" customHeight="1">
      <c r="A182" s="85" t="s">
        <v>691</v>
      </c>
      <c r="B182" s="42" t="s">
        <v>692</v>
      </c>
      <c r="C182" s="252" t="s">
        <v>5552</v>
      </c>
      <c r="D182" s="252" t="s">
        <v>689</v>
      </c>
      <c r="E182" s="43" t="s">
        <v>693</v>
      </c>
      <c r="F182" s="42" t="s">
        <v>692</v>
      </c>
      <c r="G182" s="86">
        <v>20897276</v>
      </c>
      <c r="H182" s="307">
        <v>1171881536.8099999</v>
      </c>
      <c r="I182" s="307">
        <v>792215733.15999997</v>
      </c>
      <c r="J182" s="42" t="s">
        <v>666</v>
      </c>
      <c r="K182" s="42" t="s">
        <v>666</v>
      </c>
      <c r="L182" s="42" t="s">
        <v>4489</v>
      </c>
      <c r="M182" s="54" t="s">
        <v>667</v>
      </c>
      <c r="N182" s="54" t="s">
        <v>668</v>
      </c>
      <c r="O182" s="137" t="s">
        <v>669</v>
      </c>
      <c r="P182" s="43" t="s">
        <v>64</v>
      </c>
      <c r="Q182" s="43" t="s">
        <v>5356</v>
      </c>
      <c r="R182" s="42">
        <v>1</v>
      </c>
      <c r="S182" s="137" t="s">
        <v>251</v>
      </c>
      <c r="T182" s="62">
        <v>6550420660.9200001</v>
      </c>
      <c r="U182" s="62">
        <v>5551042829.7299995</v>
      </c>
      <c r="Z182" s="42" t="s">
        <v>280</v>
      </c>
      <c r="AA182" s="87">
        <v>2.6424137214373102E-3</v>
      </c>
      <c r="AB182" s="42" t="s">
        <v>666</v>
      </c>
      <c r="AC182" s="42" t="s">
        <v>666</v>
      </c>
      <c r="AD182" s="42" t="s">
        <v>666</v>
      </c>
      <c r="AE182" s="42" t="s">
        <v>666</v>
      </c>
      <c r="AF182" s="42"/>
      <c r="AG182" s="42"/>
      <c r="AH182" s="42"/>
      <c r="AI182" s="42"/>
      <c r="AJ182" s="55" t="s">
        <v>280</v>
      </c>
      <c r="AU182" s="55" t="s">
        <v>5357</v>
      </c>
      <c r="AV182" s="42" t="s">
        <v>666</v>
      </c>
      <c r="AX182" s="42"/>
      <c r="BM182" s="42" t="s">
        <v>5349</v>
      </c>
      <c r="BN182" s="83" t="s">
        <v>4576</v>
      </c>
      <c r="BO182" s="58" t="str">
        <f t="shared" si="2"/>
        <v>境内资产</v>
      </c>
      <c r="BP182" s="58" t="str">
        <f>IF(M182="",VLOOKUP(D182,Sheet4!$A$1:$B$92,2,0),VLOOKUP(Q182,Sheet4!$A$1:$B$92,2,0))</f>
        <v>保险资产管理产品</v>
      </c>
    </row>
    <row r="183" spans="1:68" s="58" customFormat="1" ht="12.75" customHeight="1">
      <c r="A183" s="137" t="s">
        <v>844</v>
      </c>
      <c r="B183" s="42" t="s">
        <v>5359</v>
      </c>
      <c r="C183" s="252" t="s">
        <v>843</v>
      </c>
      <c r="D183" s="252" t="s">
        <v>843</v>
      </c>
      <c r="E183" s="42"/>
      <c r="F183" s="42" t="s">
        <v>844</v>
      </c>
      <c r="G183" s="93">
        <v>6905226.2999992399</v>
      </c>
      <c r="H183" s="93">
        <v>6905226.2999992399</v>
      </c>
      <c r="I183" s="93">
        <v>6905226.2999992399</v>
      </c>
      <c r="J183" s="42"/>
      <c r="K183" s="42"/>
      <c r="L183" s="42" t="s">
        <v>4485</v>
      </c>
      <c r="M183" s="42" t="s">
        <v>5360</v>
      </c>
      <c r="N183" s="42" t="s">
        <v>845</v>
      </c>
      <c r="O183" s="137"/>
      <c r="P183" s="42" t="s">
        <v>843</v>
      </c>
      <c r="Q183" s="42" t="s">
        <v>843</v>
      </c>
      <c r="R183" s="42">
        <v>1</v>
      </c>
      <c r="S183" s="138" t="s">
        <v>5360</v>
      </c>
      <c r="T183" s="62">
        <v>4418122331.8099995</v>
      </c>
      <c r="U183" s="62">
        <v>4418122331.8099995</v>
      </c>
      <c r="Y183" s="42" t="s">
        <v>5361</v>
      </c>
      <c r="Z183" s="42"/>
      <c r="AA183" s="94">
        <v>7.2400000000000006E-2</v>
      </c>
      <c r="AJ183" s="42"/>
      <c r="BN183" s="54" t="s">
        <v>4578</v>
      </c>
      <c r="BO183" s="58" t="str">
        <f t="shared" si="2"/>
        <v>境内资产</v>
      </c>
      <c r="BP183" s="58" t="str">
        <f>IF(M183="",VLOOKUP(D183,Sheet4!$A$1:$B$92,2,0),VLOOKUP(Q183,Sheet4!$A$1:$B$92,2,0))</f>
        <v>权益投资</v>
      </c>
    </row>
    <row r="184" spans="1:68" s="58" customFormat="1" ht="12.75" customHeight="1">
      <c r="A184" s="137" t="s">
        <v>846</v>
      </c>
      <c r="B184" s="137" t="s">
        <v>846</v>
      </c>
      <c r="C184" s="252" t="s">
        <v>843</v>
      </c>
      <c r="D184" s="252" t="s">
        <v>843</v>
      </c>
      <c r="E184" s="42"/>
      <c r="F184" s="42" t="s">
        <v>844</v>
      </c>
      <c r="G184" s="93">
        <v>45000000</v>
      </c>
      <c r="H184" s="93">
        <v>45000000</v>
      </c>
      <c r="I184" s="93">
        <v>45000000</v>
      </c>
      <c r="J184" s="42"/>
      <c r="K184" s="42"/>
      <c r="L184" s="42" t="s">
        <v>4485</v>
      </c>
      <c r="M184" s="50" t="s">
        <v>5360</v>
      </c>
      <c r="N184" s="42" t="s">
        <v>845</v>
      </c>
      <c r="O184" s="137"/>
      <c r="P184" s="42" t="s">
        <v>843</v>
      </c>
      <c r="Q184" s="42" t="s">
        <v>843</v>
      </c>
      <c r="R184" s="42">
        <v>3</v>
      </c>
      <c r="S184" s="138" t="s">
        <v>5360</v>
      </c>
      <c r="T184" s="62">
        <v>4418122331.8099995</v>
      </c>
      <c r="U184" s="62">
        <v>4418122331.8099995</v>
      </c>
      <c r="Y184" s="42" t="s">
        <v>5361</v>
      </c>
      <c r="Z184" s="42"/>
      <c r="AA184" s="94">
        <v>1.8599999999999998E-2</v>
      </c>
      <c r="AJ184" s="42"/>
      <c r="BN184" s="50" t="s">
        <v>4576</v>
      </c>
      <c r="BO184" s="58" t="str">
        <f t="shared" si="2"/>
        <v>境内资产</v>
      </c>
      <c r="BP184" s="58" t="str">
        <f>IF(M184="",VLOOKUP(D184,Sheet4!$A$1:$B$92,2,0),VLOOKUP(Q184,Sheet4!$A$1:$B$92,2,0))</f>
        <v>权益投资</v>
      </c>
    </row>
    <row r="185" spans="1:68" s="58" customFormat="1" ht="12.75" customHeight="1">
      <c r="A185" s="137" t="s">
        <v>847</v>
      </c>
      <c r="B185" s="137" t="s">
        <v>847</v>
      </c>
      <c r="C185" s="252" t="s">
        <v>843</v>
      </c>
      <c r="D185" s="252" t="s">
        <v>843</v>
      </c>
      <c r="E185" s="42"/>
      <c r="F185" s="42" t="s">
        <v>844</v>
      </c>
      <c r="G185" s="93">
        <v>40000000</v>
      </c>
      <c r="H185" s="93">
        <v>40000000</v>
      </c>
      <c r="I185" s="93">
        <v>40000000</v>
      </c>
      <c r="J185" s="42"/>
      <c r="K185" s="42"/>
      <c r="L185" s="42" t="s">
        <v>4485</v>
      </c>
      <c r="M185" s="50" t="s">
        <v>5360</v>
      </c>
      <c r="N185" s="42" t="s">
        <v>845</v>
      </c>
      <c r="O185" s="137"/>
      <c r="P185" s="42" t="s">
        <v>843</v>
      </c>
      <c r="Q185" s="42" t="s">
        <v>843</v>
      </c>
      <c r="R185" s="42">
        <v>2</v>
      </c>
      <c r="S185" s="138" t="s">
        <v>5360</v>
      </c>
      <c r="T185" s="62">
        <v>4418122331.8099995</v>
      </c>
      <c r="U185" s="62">
        <v>4418122331.8099995</v>
      </c>
      <c r="Y185" s="42" t="s">
        <v>5361</v>
      </c>
      <c r="Z185" s="42"/>
      <c r="AA185" s="94">
        <v>0.99990000000000001</v>
      </c>
      <c r="AJ185" s="42"/>
      <c r="BN185" s="50" t="s">
        <v>4576</v>
      </c>
      <c r="BO185" s="58" t="str">
        <f t="shared" si="2"/>
        <v>境内资产</v>
      </c>
      <c r="BP185" s="58" t="str">
        <f>IF(M185="",VLOOKUP(D185,Sheet4!$A$1:$B$92,2,0),VLOOKUP(Q185,Sheet4!$A$1:$B$92,2,0))</f>
        <v>权益投资</v>
      </c>
    </row>
    <row r="186" spans="1:68" s="58" customFormat="1" ht="12.75" customHeight="1">
      <c r="A186" s="137" t="s">
        <v>848</v>
      </c>
      <c r="B186" s="137" t="s">
        <v>848</v>
      </c>
      <c r="C186" s="252" t="s">
        <v>685</v>
      </c>
      <c r="D186" s="252" t="s">
        <v>685</v>
      </c>
      <c r="E186" s="42"/>
      <c r="F186" s="42" t="s">
        <v>844</v>
      </c>
      <c r="G186" s="93">
        <v>1952000000</v>
      </c>
      <c r="H186" s="93">
        <v>1952000000</v>
      </c>
      <c r="I186" s="93">
        <v>1952000000</v>
      </c>
      <c r="J186" s="42"/>
      <c r="K186" s="42"/>
      <c r="L186" s="42" t="s">
        <v>4485</v>
      </c>
      <c r="M186" s="50" t="s">
        <v>5360</v>
      </c>
      <c r="N186" s="42" t="s">
        <v>845</v>
      </c>
      <c r="O186" s="137"/>
      <c r="P186" s="42" t="s">
        <v>843</v>
      </c>
      <c r="Q186" s="42" t="s">
        <v>843</v>
      </c>
      <c r="R186" s="42">
        <v>3</v>
      </c>
      <c r="S186" s="138" t="s">
        <v>5360</v>
      </c>
      <c r="T186" s="62">
        <v>4418122331.8099995</v>
      </c>
      <c r="U186" s="62">
        <v>4418122331.8099995</v>
      </c>
      <c r="Y186" s="42" t="s">
        <v>5361</v>
      </c>
      <c r="Z186" s="50" t="s">
        <v>68</v>
      </c>
      <c r="AA186" s="94">
        <v>0.99980000000000002</v>
      </c>
      <c r="AJ186" s="42"/>
      <c r="BN186" s="50" t="s">
        <v>4576</v>
      </c>
      <c r="BO186" s="58" t="str">
        <f t="shared" si="2"/>
        <v>境外资产</v>
      </c>
      <c r="BP186" s="58" t="str">
        <f>IF(M186="",VLOOKUP(D186,Sheet4!$A$1:$B$92,2,0),VLOOKUP(Q186,Sheet4!$A$1:$B$92,2,0))</f>
        <v>权益投资</v>
      </c>
    </row>
    <row r="187" spans="1:68" s="58" customFormat="1" ht="12.75" customHeight="1">
      <c r="A187" s="137" t="s">
        <v>849</v>
      </c>
      <c r="B187" s="137" t="s">
        <v>849</v>
      </c>
      <c r="C187" s="252" t="s">
        <v>843</v>
      </c>
      <c r="D187" s="252" t="s">
        <v>843</v>
      </c>
      <c r="E187" s="42"/>
      <c r="F187" s="42" t="s">
        <v>844</v>
      </c>
      <c r="G187" s="93">
        <v>500000000</v>
      </c>
      <c r="H187" s="93">
        <v>500000000</v>
      </c>
      <c r="I187" s="93">
        <v>500000000</v>
      </c>
      <c r="J187" s="42"/>
      <c r="K187" s="42"/>
      <c r="L187" s="42" t="s">
        <v>4485</v>
      </c>
      <c r="M187" s="50" t="s">
        <v>5360</v>
      </c>
      <c r="N187" s="42" t="s">
        <v>845</v>
      </c>
      <c r="O187" s="137"/>
      <c r="P187" s="42" t="s">
        <v>843</v>
      </c>
      <c r="Q187" s="42" t="s">
        <v>843</v>
      </c>
      <c r="R187" s="42">
        <v>2</v>
      </c>
      <c r="S187" s="138" t="s">
        <v>5360</v>
      </c>
      <c r="T187" s="62">
        <v>4418122331.8099995</v>
      </c>
      <c r="U187" s="62">
        <v>4418122331.8099995</v>
      </c>
      <c r="Y187" s="42" t="s">
        <v>5361</v>
      </c>
      <c r="Z187" s="42"/>
      <c r="AA187" s="94">
        <v>2.3E-2</v>
      </c>
      <c r="AJ187" s="42"/>
      <c r="BN187" s="50" t="s">
        <v>4576</v>
      </c>
      <c r="BO187" s="58" t="str">
        <f t="shared" si="2"/>
        <v>境内资产</v>
      </c>
      <c r="BP187" s="58" t="str">
        <f>IF(M187="",VLOOKUP(D187,Sheet4!$A$1:$B$92,2,0),VLOOKUP(Q187,Sheet4!$A$1:$B$92,2,0))</f>
        <v>权益投资</v>
      </c>
    </row>
    <row r="188" spans="1:68" s="58" customFormat="1" ht="12.75" customHeight="1">
      <c r="A188" s="137" t="s">
        <v>850</v>
      </c>
      <c r="B188" s="137" t="s">
        <v>850</v>
      </c>
      <c r="C188" s="252" t="s">
        <v>843</v>
      </c>
      <c r="D188" s="252" t="s">
        <v>843</v>
      </c>
      <c r="E188" s="42"/>
      <c r="F188" s="42" t="s">
        <v>844</v>
      </c>
      <c r="G188" s="93">
        <v>450000000</v>
      </c>
      <c r="H188" s="93">
        <v>450000000</v>
      </c>
      <c r="I188" s="93">
        <v>450000000</v>
      </c>
      <c r="J188" s="42"/>
      <c r="K188" s="42"/>
      <c r="L188" s="42" t="s">
        <v>4485</v>
      </c>
      <c r="M188" s="50" t="s">
        <v>5360</v>
      </c>
      <c r="N188" s="42" t="s">
        <v>845</v>
      </c>
      <c r="O188" s="137"/>
      <c r="P188" s="42" t="s">
        <v>843</v>
      </c>
      <c r="Q188" s="42" t="s">
        <v>843</v>
      </c>
      <c r="R188" s="42">
        <v>2</v>
      </c>
      <c r="S188" s="138" t="s">
        <v>5360</v>
      </c>
      <c r="T188" s="62">
        <v>4418122331.8099995</v>
      </c>
      <c r="U188" s="62">
        <v>4418122331.8099995</v>
      </c>
      <c r="Y188" s="42" t="s">
        <v>5361</v>
      </c>
      <c r="Z188" s="42"/>
      <c r="AA188" s="94">
        <v>0.90890000000000004</v>
      </c>
      <c r="AJ188" s="42"/>
      <c r="BN188" s="50" t="s">
        <v>4576</v>
      </c>
      <c r="BO188" s="58" t="str">
        <f t="shared" si="2"/>
        <v>境内资产</v>
      </c>
      <c r="BP188" s="58" t="str">
        <f>IF(M188="",VLOOKUP(D188,Sheet4!$A$1:$B$92,2,0),VLOOKUP(Q188,Sheet4!$A$1:$B$92,2,0))</f>
        <v>权益投资</v>
      </c>
    </row>
    <row r="189" spans="1:68" s="58" customFormat="1" ht="12.75" customHeight="1">
      <c r="A189" s="137" t="s">
        <v>851</v>
      </c>
      <c r="B189" s="137" t="s">
        <v>851</v>
      </c>
      <c r="C189" s="252" t="s">
        <v>843</v>
      </c>
      <c r="D189" s="252" t="s">
        <v>843</v>
      </c>
      <c r="E189" s="42"/>
      <c r="F189" s="42" t="s">
        <v>844</v>
      </c>
      <c r="G189" s="93">
        <v>420000000</v>
      </c>
      <c r="H189" s="93">
        <v>420000000</v>
      </c>
      <c r="I189" s="93">
        <v>420000000</v>
      </c>
      <c r="J189" s="42"/>
      <c r="K189" s="42"/>
      <c r="L189" s="42" t="s">
        <v>4485</v>
      </c>
      <c r="M189" s="50" t="s">
        <v>5360</v>
      </c>
      <c r="N189" s="42" t="s">
        <v>845</v>
      </c>
      <c r="O189" s="137"/>
      <c r="P189" s="42" t="s">
        <v>843</v>
      </c>
      <c r="Q189" s="42" t="s">
        <v>843</v>
      </c>
      <c r="R189" s="42">
        <v>3</v>
      </c>
      <c r="S189" s="138" t="s">
        <v>5360</v>
      </c>
      <c r="T189" s="62">
        <v>4418122331.8099995</v>
      </c>
      <c r="U189" s="62">
        <v>4418122331.8099995</v>
      </c>
      <c r="Y189" s="42" t="s">
        <v>5361</v>
      </c>
      <c r="Z189" s="42"/>
      <c r="AA189" s="94">
        <v>0.99980000000000002</v>
      </c>
      <c r="AJ189" s="42"/>
      <c r="BN189" s="50" t="s">
        <v>4576</v>
      </c>
      <c r="BO189" s="58" t="str">
        <f t="shared" si="2"/>
        <v>境内资产</v>
      </c>
      <c r="BP189" s="58" t="str">
        <f>IF(M189="",VLOOKUP(D189,Sheet4!$A$1:$B$92,2,0),VLOOKUP(Q189,Sheet4!$A$1:$B$92,2,0))</f>
        <v>权益投资</v>
      </c>
    </row>
    <row r="190" spans="1:68" s="58" customFormat="1" ht="12.75" customHeight="1">
      <c r="A190" s="137" t="s">
        <v>852</v>
      </c>
      <c r="B190" s="137" t="s">
        <v>852</v>
      </c>
      <c r="C190" s="252" t="s">
        <v>843</v>
      </c>
      <c r="D190" s="252" t="s">
        <v>843</v>
      </c>
      <c r="E190" s="42"/>
      <c r="F190" s="42" t="s">
        <v>844</v>
      </c>
      <c r="G190" s="93">
        <v>1000000000</v>
      </c>
      <c r="H190" s="93">
        <v>1000000000</v>
      </c>
      <c r="I190" s="93">
        <v>1000000000</v>
      </c>
      <c r="J190" s="42"/>
      <c r="K190" s="42"/>
      <c r="L190" s="42" t="s">
        <v>4485</v>
      </c>
      <c r="M190" s="50" t="s">
        <v>5360</v>
      </c>
      <c r="N190" s="42" t="s">
        <v>845</v>
      </c>
      <c r="O190" s="137"/>
      <c r="P190" s="42" t="s">
        <v>843</v>
      </c>
      <c r="Q190" s="42" t="s">
        <v>843</v>
      </c>
      <c r="R190" s="42">
        <v>2</v>
      </c>
      <c r="S190" s="138" t="s">
        <v>5360</v>
      </c>
      <c r="T190" s="62">
        <v>4418122331.8099995</v>
      </c>
      <c r="U190" s="62">
        <v>4418122331.8099995</v>
      </c>
      <c r="Y190" s="42" t="s">
        <v>5361</v>
      </c>
      <c r="Z190" s="42"/>
      <c r="AA190" s="94">
        <v>3.2899999999999999E-2</v>
      </c>
      <c r="AJ190" s="42"/>
      <c r="BN190" s="50" t="s">
        <v>4576</v>
      </c>
      <c r="BO190" s="58" t="str">
        <f t="shared" si="2"/>
        <v>境内资产</v>
      </c>
      <c r="BP190" s="58" t="str">
        <f>IF(M190="",VLOOKUP(D190,Sheet4!$A$1:$B$92,2,0),VLOOKUP(Q190,Sheet4!$A$1:$B$92,2,0))</f>
        <v>权益投资</v>
      </c>
    </row>
    <row r="191" spans="1:68" s="58" customFormat="1" ht="12.75" customHeight="1">
      <c r="A191" s="137" t="s">
        <v>854</v>
      </c>
      <c r="B191" s="137" t="s">
        <v>854</v>
      </c>
      <c r="C191" s="252" t="s">
        <v>843</v>
      </c>
      <c r="D191" s="252" t="s">
        <v>843</v>
      </c>
      <c r="E191" s="42"/>
      <c r="F191" s="42" t="s">
        <v>854</v>
      </c>
      <c r="G191" s="93">
        <v>5000000</v>
      </c>
      <c r="H191" s="93">
        <v>4000000000</v>
      </c>
      <c r="I191" s="93">
        <v>4000000000</v>
      </c>
      <c r="J191" s="42"/>
      <c r="K191" s="42"/>
      <c r="L191" s="42" t="s">
        <v>4487</v>
      </c>
      <c r="M191" s="50" t="s">
        <v>5362</v>
      </c>
      <c r="N191" s="154" t="s">
        <v>853</v>
      </c>
      <c r="O191" s="137"/>
      <c r="P191" s="42" t="s">
        <v>843</v>
      </c>
      <c r="Q191" s="42" t="s">
        <v>843</v>
      </c>
      <c r="R191" s="42">
        <v>1</v>
      </c>
      <c r="S191" s="137" t="s">
        <v>4252</v>
      </c>
      <c r="T191" s="62">
        <v>4008955821.9200001</v>
      </c>
      <c r="U191" s="62">
        <v>4008955821.9200001</v>
      </c>
      <c r="Y191" s="42" t="s">
        <v>5361</v>
      </c>
      <c r="Z191" s="42"/>
      <c r="AA191" s="94">
        <v>0.99319999999999997</v>
      </c>
      <c r="AJ191" s="42"/>
      <c r="BN191" s="50" t="s">
        <v>4576</v>
      </c>
      <c r="BO191" s="58" t="str">
        <f t="shared" si="2"/>
        <v>境内资产</v>
      </c>
      <c r="BP191" s="58" t="str">
        <f>IF(M191="",VLOOKUP(D191,Sheet4!$A$1:$B$92,2,0),VLOOKUP(Q191,Sheet4!$A$1:$B$92,2,0))</f>
        <v>权益投资</v>
      </c>
    </row>
    <row r="192" spans="1:68" s="58" customFormat="1" ht="12.75" customHeight="1">
      <c r="A192" s="137" t="s">
        <v>855</v>
      </c>
      <c r="B192" s="137" t="s">
        <v>855</v>
      </c>
      <c r="C192" s="252" t="s">
        <v>843</v>
      </c>
      <c r="D192" s="252" t="s">
        <v>843</v>
      </c>
      <c r="E192" s="42"/>
      <c r="F192" s="42" t="s">
        <v>854</v>
      </c>
      <c r="G192" s="95">
        <v>2995000000</v>
      </c>
      <c r="H192" s="95">
        <v>2995000000</v>
      </c>
      <c r="I192" s="95">
        <v>2995000000</v>
      </c>
      <c r="J192" s="42"/>
      <c r="K192" s="42"/>
      <c r="L192" s="42" t="s">
        <v>4487</v>
      </c>
      <c r="M192" s="50" t="s">
        <v>5362</v>
      </c>
      <c r="N192" s="154" t="s">
        <v>853</v>
      </c>
      <c r="O192" s="137"/>
      <c r="P192" s="42" t="s">
        <v>843</v>
      </c>
      <c r="Q192" s="42" t="s">
        <v>843</v>
      </c>
      <c r="R192" s="42">
        <v>2</v>
      </c>
      <c r="S192" s="137" t="s">
        <v>4252</v>
      </c>
      <c r="T192" s="62">
        <v>4008955821.9200001</v>
      </c>
      <c r="U192" s="62">
        <v>4008955821.9200001</v>
      </c>
      <c r="Y192" s="42" t="s">
        <v>5361</v>
      </c>
      <c r="Z192" s="42"/>
      <c r="AA192" s="94">
        <v>0.99660000000000004</v>
      </c>
      <c r="AJ192" s="42"/>
      <c r="BN192" s="50" t="s">
        <v>4576</v>
      </c>
      <c r="BO192" s="58" t="str">
        <f t="shared" si="2"/>
        <v>境内资产</v>
      </c>
      <c r="BP192" s="58" t="str">
        <f>IF(M192="",VLOOKUP(D192,Sheet4!$A$1:$B$92,2,0),VLOOKUP(Q192,Sheet4!$A$1:$B$92,2,0))</f>
        <v>权益投资</v>
      </c>
    </row>
    <row r="193" spans="1:68" s="58" customFormat="1" ht="12.75" customHeight="1">
      <c r="A193" s="137" t="s">
        <v>856</v>
      </c>
      <c r="B193" s="137" t="s">
        <v>856</v>
      </c>
      <c r="C193" s="252" t="s">
        <v>843</v>
      </c>
      <c r="D193" s="252" t="s">
        <v>843</v>
      </c>
      <c r="E193" s="42"/>
      <c r="F193" s="42" t="s">
        <v>854</v>
      </c>
      <c r="G193" s="95">
        <v>500000000</v>
      </c>
      <c r="H193" s="95">
        <v>500000000</v>
      </c>
      <c r="I193" s="95">
        <v>500000000</v>
      </c>
      <c r="J193" s="42"/>
      <c r="K193" s="42"/>
      <c r="L193" s="42" t="s">
        <v>4487</v>
      </c>
      <c r="M193" s="50" t="s">
        <v>5362</v>
      </c>
      <c r="N193" s="154" t="s">
        <v>853</v>
      </c>
      <c r="O193" s="137"/>
      <c r="P193" s="42" t="s">
        <v>843</v>
      </c>
      <c r="Q193" s="42" t="s">
        <v>843</v>
      </c>
      <c r="R193" s="42">
        <v>2</v>
      </c>
      <c r="S193" s="137" t="s">
        <v>4252</v>
      </c>
      <c r="T193" s="62">
        <v>4008955821.9200001</v>
      </c>
      <c r="U193" s="62">
        <v>4008955821.9200001</v>
      </c>
      <c r="Y193" s="42" t="s">
        <v>5361</v>
      </c>
      <c r="Z193" s="42"/>
      <c r="AA193" s="94">
        <v>0.66649999999999998</v>
      </c>
      <c r="AJ193" s="42"/>
      <c r="BN193" s="50" t="s">
        <v>4576</v>
      </c>
      <c r="BO193" s="58" t="str">
        <f t="shared" si="2"/>
        <v>境内资产</v>
      </c>
      <c r="BP193" s="58" t="str">
        <f>IF(M193="",VLOOKUP(D193,Sheet4!$A$1:$B$92,2,0),VLOOKUP(Q193,Sheet4!$A$1:$B$92,2,0))</f>
        <v>权益投资</v>
      </c>
    </row>
    <row r="194" spans="1:68" s="58" customFormat="1" ht="12.75" customHeight="1">
      <c r="A194" s="137" t="s">
        <v>857</v>
      </c>
      <c r="B194" s="137" t="s">
        <v>857</v>
      </c>
      <c r="C194" s="252" t="s">
        <v>843</v>
      </c>
      <c r="D194" s="252" t="s">
        <v>843</v>
      </c>
      <c r="E194" s="42"/>
      <c r="F194" s="42" t="s">
        <v>854</v>
      </c>
      <c r="G194" s="95">
        <v>500000000</v>
      </c>
      <c r="H194" s="95">
        <v>500000000</v>
      </c>
      <c r="I194" s="95">
        <v>500000000</v>
      </c>
      <c r="J194" s="42"/>
      <c r="K194" s="42"/>
      <c r="L194" s="42" t="s">
        <v>4487</v>
      </c>
      <c r="M194" s="50" t="s">
        <v>5362</v>
      </c>
      <c r="N194" s="154" t="s">
        <v>853</v>
      </c>
      <c r="O194" s="137"/>
      <c r="P194" s="42" t="s">
        <v>843</v>
      </c>
      <c r="Q194" s="42" t="s">
        <v>843</v>
      </c>
      <c r="R194" s="42">
        <v>3</v>
      </c>
      <c r="S194" s="137" t="s">
        <v>4252</v>
      </c>
      <c r="T194" s="62">
        <v>4008955821.9200001</v>
      </c>
      <c r="U194" s="62">
        <v>4008955821.9200001</v>
      </c>
      <c r="Y194" s="42" t="s">
        <v>5361</v>
      </c>
      <c r="Z194" s="42"/>
      <c r="AA194" s="94">
        <v>1.5900000000000001E-2</v>
      </c>
      <c r="AJ194" s="42"/>
      <c r="BN194" s="50" t="s">
        <v>4576</v>
      </c>
      <c r="BO194" s="58" t="str">
        <f t="shared" si="2"/>
        <v>境内资产</v>
      </c>
      <c r="BP194" s="58" t="str">
        <f>IF(M194="",VLOOKUP(D194,Sheet4!$A$1:$B$92,2,0),VLOOKUP(Q194,Sheet4!$A$1:$B$92,2,0))</f>
        <v>权益投资</v>
      </c>
    </row>
    <row r="195" spans="1:68" s="58" customFormat="1" ht="12.75" customHeight="1">
      <c r="A195" s="137" t="s">
        <v>858</v>
      </c>
      <c r="B195" s="42" t="s">
        <v>859</v>
      </c>
      <c r="C195" s="252" t="s">
        <v>843</v>
      </c>
      <c r="D195" s="252" t="s">
        <v>843</v>
      </c>
      <c r="E195" s="42"/>
      <c r="F195" s="42" t="s">
        <v>859</v>
      </c>
      <c r="G195" s="95">
        <v>476400000</v>
      </c>
      <c r="H195" s="93">
        <v>476400000</v>
      </c>
      <c r="I195" s="93">
        <v>476400000</v>
      </c>
      <c r="J195" s="42"/>
      <c r="K195" s="42"/>
      <c r="L195" s="42" t="s">
        <v>4487</v>
      </c>
      <c r="M195" s="42" t="s">
        <v>858</v>
      </c>
      <c r="N195" s="42" t="s">
        <v>859</v>
      </c>
      <c r="O195" s="137"/>
      <c r="P195" s="42" t="s">
        <v>843</v>
      </c>
      <c r="Q195" s="42" t="s">
        <v>843</v>
      </c>
      <c r="R195" s="42">
        <v>1</v>
      </c>
      <c r="S195" s="137" t="s">
        <v>859</v>
      </c>
      <c r="T195" s="62">
        <v>476400000</v>
      </c>
      <c r="U195" s="62">
        <v>476400000</v>
      </c>
      <c r="Y195" s="42" t="s">
        <v>5361</v>
      </c>
      <c r="Z195" s="42"/>
      <c r="AA195" s="96">
        <v>7.9839999999999994E-2</v>
      </c>
      <c r="AJ195" s="42"/>
      <c r="BN195" s="50" t="s">
        <v>4576</v>
      </c>
      <c r="BO195" s="58" t="str">
        <f t="shared" ref="BO195:BO258" si="3">IF(LEFT(D195,2)="境外","境外资产","境内资产")</f>
        <v>境内资产</v>
      </c>
      <c r="BP195" s="58" t="str">
        <f>IF(M195="",VLOOKUP(D195,Sheet4!$A$1:$B$92,2,0),VLOOKUP(Q195,Sheet4!$A$1:$B$92,2,0))</f>
        <v>权益投资</v>
      </c>
    </row>
    <row r="196" spans="1:68" s="58" customFormat="1" ht="12.75" customHeight="1">
      <c r="A196" s="138" t="s">
        <v>860</v>
      </c>
      <c r="B196" s="42" t="s">
        <v>861</v>
      </c>
      <c r="C196" s="252" t="s">
        <v>843</v>
      </c>
      <c r="D196" s="252" t="s">
        <v>843</v>
      </c>
      <c r="E196" s="42"/>
      <c r="F196" s="42" t="s">
        <v>861</v>
      </c>
      <c r="G196" s="95">
        <v>1000000000</v>
      </c>
      <c r="H196" s="93">
        <v>1000000000</v>
      </c>
      <c r="I196" s="93">
        <v>1000000000</v>
      </c>
      <c r="J196" s="42"/>
      <c r="K196" s="42"/>
      <c r="L196" s="42" t="s">
        <v>4487</v>
      </c>
      <c r="M196" s="42" t="s">
        <v>860</v>
      </c>
      <c r="N196" s="42" t="s">
        <v>861</v>
      </c>
      <c r="O196" s="137"/>
      <c r="P196" s="42" t="s">
        <v>843</v>
      </c>
      <c r="Q196" s="42" t="s">
        <v>843</v>
      </c>
      <c r="R196" s="42">
        <v>1</v>
      </c>
      <c r="S196" s="137" t="s">
        <v>861</v>
      </c>
      <c r="T196" s="62">
        <v>1000000000</v>
      </c>
      <c r="U196" s="62">
        <v>1000000000</v>
      </c>
      <c r="Y196" s="42" t="s">
        <v>5361</v>
      </c>
      <c r="Z196" s="42"/>
      <c r="AA196" s="96">
        <v>1.7544000000000001E-2</v>
      </c>
      <c r="AJ196" s="42"/>
      <c r="BN196" s="50" t="s">
        <v>4576</v>
      </c>
      <c r="BO196" s="58" t="str">
        <f t="shared" si="3"/>
        <v>境内资产</v>
      </c>
      <c r="BP196" s="58" t="str">
        <f>IF(M196="",VLOOKUP(D196,Sheet4!$A$1:$B$92,2,0),VLOOKUP(Q196,Sheet4!$A$1:$B$92,2,0))</f>
        <v>权益投资</v>
      </c>
    </row>
    <row r="197" spans="1:68" s="58" customFormat="1" ht="12.75" customHeight="1">
      <c r="A197" s="137" t="s">
        <v>862</v>
      </c>
      <c r="B197" s="42" t="s">
        <v>851</v>
      </c>
      <c r="C197" s="252" t="s">
        <v>843</v>
      </c>
      <c r="D197" s="252" t="s">
        <v>843</v>
      </c>
      <c r="E197" s="42"/>
      <c r="F197" s="42" t="s">
        <v>851</v>
      </c>
      <c r="G197" s="95">
        <v>1500000000</v>
      </c>
      <c r="H197" s="93">
        <v>1500000000</v>
      </c>
      <c r="I197" s="93">
        <v>1500000000</v>
      </c>
      <c r="J197" s="42"/>
      <c r="K197" s="42"/>
      <c r="L197" s="42" t="s">
        <v>4487</v>
      </c>
      <c r="M197" s="42" t="s">
        <v>862</v>
      </c>
      <c r="N197" s="42" t="s">
        <v>851</v>
      </c>
      <c r="O197" s="137"/>
      <c r="P197" s="42" t="s">
        <v>843</v>
      </c>
      <c r="Q197" s="42" t="s">
        <v>843</v>
      </c>
      <c r="R197" s="42">
        <v>1</v>
      </c>
      <c r="S197" s="137" t="s">
        <v>851</v>
      </c>
      <c r="T197" s="62">
        <v>1500000000</v>
      </c>
      <c r="U197" s="62">
        <v>1500000000</v>
      </c>
      <c r="Y197" s="42" t="s">
        <v>5361</v>
      </c>
      <c r="Z197" s="42"/>
      <c r="AA197" s="96">
        <v>7.2400000000000006E-2</v>
      </c>
      <c r="AJ197" s="42"/>
      <c r="BN197" s="50" t="s">
        <v>4576</v>
      </c>
      <c r="BO197" s="58" t="str">
        <f t="shared" si="3"/>
        <v>境内资产</v>
      </c>
      <c r="BP197" s="58" t="str">
        <f>IF(M197="",VLOOKUP(D197,Sheet4!$A$1:$B$92,2,0),VLOOKUP(Q197,Sheet4!$A$1:$B$92,2,0))</f>
        <v>权益投资</v>
      </c>
    </row>
    <row r="198" spans="1:68" s="58" customFormat="1" ht="12.75" customHeight="1">
      <c r="A198" s="137" t="s">
        <v>863</v>
      </c>
      <c r="B198" s="42" t="s">
        <v>864</v>
      </c>
      <c r="C198" s="252" t="s">
        <v>843</v>
      </c>
      <c r="D198" s="252" t="s">
        <v>843</v>
      </c>
      <c r="E198" s="42"/>
      <c r="F198" s="42" t="s">
        <v>864</v>
      </c>
      <c r="G198" s="95">
        <v>2000000000</v>
      </c>
      <c r="H198" s="93">
        <v>2000000000</v>
      </c>
      <c r="I198" s="93">
        <v>2000000000</v>
      </c>
      <c r="J198" s="42"/>
      <c r="K198" s="42"/>
      <c r="L198" s="42" t="s">
        <v>4487</v>
      </c>
      <c r="M198" s="42" t="s">
        <v>863</v>
      </c>
      <c r="N198" s="42" t="s">
        <v>864</v>
      </c>
      <c r="O198" s="137"/>
      <c r="P198" s="42" t="s">
        <v>843</v>
      </c>
      <c r="Q198" s="42" t="s">
        <v>843</v>
      </c>
      <c r="R198" s="42">
        <v>1</v>
      </c>
      <c r="S198" s="137" t="s">
        <v>864</v>
      </c>
      <c r="T198" s="62">
        <v>2000000000</v>
      </c>
      <c r="U198" s="62">
        <v>2000000000</v>
      </c>
      <c r="Y198" s="42" t="s">
        <v>5361</v>
      </c>
      <c r="Z198" s="42"/>
      <c r="AA198" s="96">
        <v>1.8599999999999998E-2</v>
      </c>
      <c r="AJ198" s="42"/>
      <c r="BN198" s="50" t="s">
        <v>4576</v>
      </c>
      <c r="BO198" s="58" t="str">
        <f t="shared" si="3"/>
        <v>境内资产</v>
      </c>
      <c r="BP198" s="58" t="str">
        <f>IF(M198="",VLOOKUP(D198,Sheet4!$A$1:$B$92,2,0),VLOOKUP(Q198,Sheet4!$A$1:$B$92,2,0))</f>
        <v>权益投资</v>
      </c>
    </row>
    <row r="199" spans="1:68" s="58" customFormat="1" ht="12.75" customHeight="1">
      <c r="A199" s="152" t="s">
        <v>865</v>
      </c>
      <c r="B199" s="84" t="s">
        <v>866</v>
      </c>
      <c r="C199" s="251" t="s">
        <v>867</v>
      </c>
      <c r="D199" s="251" t="s">
        <v>868</v>
      </c>
      <c r="E199" s="84"/>
      <c r="F199" s="84" t="s">
        <v>869</v>
      </c>
      <c r="G199" s="84"/>
      <c r="H199" s="309">
        <v>50000000</v>
      </c>
      <c r="I199" s="309">
        <v>50000000</v>
      </c>
      <c r="J199" s="84">
        <v>4901390</v>
      </c>
      <c r="K199" s="84"/>
      <c r="L199" s="84" t="s">
        <v>4489</v>
      </c>
      <c r="M199" s="84" t="s">
        <v>865</v>
      </c>
      <c r="N199" s="84" t="s">
        <v>866</v>
      </c>
      <c r="O199" s="152"/>
      <c r="P199" s="84" t="s">
        <v>873</v>
      </c>
      <c r="Q199" s="84" t="s">
        <v>873</v>
      </c>
      <c r="R199" s="84">
        <v>1</v>
      </c>
      <c r="S199" s="152" t="s">
        <v>874</v>
      </c>
      <c r="T199" s="62">
        <v>50000000</v>
      </c>
      <c r="U199" s="62">
        <v>50000000</v>
      </c>
      <c r="V199" s="84">
        <v>4901390</v>
      </c>
      <c r="W199" s="97">
        <v>41570</v>
      </c>
      <c r="X199" s="97">
        <v>45223</v>
      </c>
      <c r="Y199" s="84" t="s">
        <v>74</v>
      </c>
      <c r="AJ199" s="42"/>
      <c r="BC199" s="98" t="s">
        <v>5363</v>
      </c>
      <c r="BN199" s="128" t="s">
        <v>5364</v>
      </c>
      <c r="BO199" s="58" t="str">
        <f t="shared" si="3"/>
        <v>境内资产</v>
      </c>
      <c r="BP199" s="58" t="str">
        <f>IF(M199="",VLOOKUP(D199,Sheet4!$A$1:$B$92,2,0),VLOOKUP(Q199,Sheet4!$A$1:$B$92,2,0))</f>
        <v>其他投资资产</v>
      </c>
    </row>
    <row r="200" spans="1:68" s="58" customFormat="1" ht="12.75" customHeight="1">
      <c r="A200" s="152" t="s">
        <v>870</v>
      </c>
      <c r="B200" s="84" t="s">
        <v>871</v>
      </c>
      <c r="C200" s="251" t="s">
        <v>867</v>
      </c>
      <c r="D200" s="251" t="s">
        <v>868</v>
      </c>
      <c r="E200" s="84"/>
      <c r="F200" s="84" t="s">
        <v>872</v>
      </c>
      <c r="G200" s="84"/>
      <c r="H200" s="309">
        <v>2900000000</v>
      </c>
      <c r="I200" s="309">
        <v>2900000000</v>
      </c>
      <c r="J200" s="84">
        <v>629709047</v>
      </c>
      <c r="K200" s="84"/>
      <c r="L200" s="84" t="s">
        <v>4489</v>
      </c>
      <c r="M200" s="84" t="s">
        <v>870</v>
      </c>
      <c r="N200" s="84" t="s">
        <v>871</v>
      </c>
      <c r="O200" s="152"/>
      <c r="P200" s="84" t="s">
        <v>875</v>
      </c>
      <c r="Q200" s="84" t="s">
        <v>875</v>
      </c>
      <c r="R200" s="84">
        <v>1</v>
      </c>
      <c r="S200" s="152" t="s">
        <v>876</v>
      </c>
      <c r="T200" s="62">
        <v>2900000000</v>
      </c>
      <c r="U200" s="62">
        <v>2900000000</v>
      </c>
      <c r="V200" s="84">
        <v>629709047</v>
      </c>
      <c r="W200" s="97">
        <v>44158</v>
      </c>
      <c r="X200" s="97">
        <v>45251</v>
      </c>
      <c r="Y200" s="84" t="s">
        <v>74</v>
      </c>
      <c r="AJ200" s="42"/>
      <c r="BC200" s="98" t="s">
        <v>5363</v>
      </c>
      <c r="BN200" s="128" t="s">
        <v>5365</v>
      </c>
      <c r="BO200" s="58" t="str">
        <f t="shared" si="3"/>
        <v>境内资产</v>
      </c>
      <c r="BP200" s="58" t="str">
        <f>IF(M200="",VLOOKUP(D200,Sheet4!$A$1:$B$92,2,0),VLOOKUP(Q200,Sheet4!$A$1:$B$92,2,0))</f>
        <v>信托计划</v>
      </c>
    </row>
    <row r="201" spans="1:68" s="58" customFormat="1" ht="12.75" customHeight="1">
      <c r="A201" s="138" t="s">
        <v>887</v>
      </c>
      <c r="B201" s="145" t="s">
        <v>887</v>
      </c>
      <c r="C201" s="250" t="s">
        <v>222</v>
      </c>
      <c r="D201" s="250" t="s">
        <v>221</v>
      </c>
      <c r="E201" s="42"/>
      <c r="F201" s="42" t="s">
        <v>880</v>
      </c>
      <c r="G201" s="99" t="s">
        <v>881</v>
      </c>
      <c r="H201" s="336">
        <v>401247.5</v>
      </c>
      <c r="I201" s="310" t="s">
        <v>881</v>
      </c>
      <c r="J201" s="99" t="s">
        <v>882</v>
      </c>
      <c r="K201" s="47"/>
      <c r="L201" s="42" t="s">
        <v>4487</v>
      </c>
      <c r="M201" s="42" t="s">
        <v>883</v>
      </c>
      <c r="N201" s="42" t="s">
        <v>884</v>
      </c>
      <c r="O201" s="137" t="s">
        <v>885</v>
      </c>
      <c r="P201" s="42" t="s">
        <v>64</v>
      </c>
      <c r="Q201" s="42" t="s">
        <v>65</v>
      </c>
      <c r="R201" s="42">
        <v>1</v>
      </c>
      <c r="S201" s="137" t="s">
        <v>231</v>
      </c>
      <c r="T201" s="62">
        <v>400000</v>
      </c>
      <c r="U201" s="62">
        <v>401240</v>
      </c>
      <c r="V201" s="99" t="s">
        <v>882</v>
      </c>
      <c r="AJ201" s="42"/>
      <c r="BN201" s="83" t="s">
        <v>4576</v>
      </c>
      <c r="BO201" s="58" t="str">
        <f t="shared" si="3"/>
        <v>境内资产</v>
      </c>
      <c r="BP201" s="58" t="str">
        <f>IF(M201="",VLOOKUP(D201,Sheet4!$A$1:$B$92,2,0),VLOOKUP(Q201,Sheet4!$A$1:$B$92,2,0))</f>
        <v>保险资产管理产品</v>
      </c>
    </row>
    <row r="202" spans="1:68" s="58" customFormat="1" ht="12.75" customHeight="1">
      <c r="A202" s="145" t="s">
        <v>887</v>
      </c>
      <c r="B202" s="137" t="s">
        <v>887</v>
      </c>
      <c r="C202" s="250" t="s">
        <v>222</v>
      </c>
      <c r="D202" s="250" t="s">
        <v>221</v>
      </c>
      <c r="E202" s="42"/>
      <c r="F202" s="42" t="s">
        <v>880</v>
      </c>
      <c r="G202" s="99">
        <v>49793.599999999999</v>
      </c>
      <c r="H202" s="336">
        <v>49793.599999999999</v>
      </c>
      <c r="I202" s="310">
        <v>49793.599999999999</v>
      </c>
      <c r="J202" s="99">
        <v>18.72</v>
      </c>
      <c r="K202" s="47"/>
      <c r="L202" s="42" t="s">
        <v>4487</v>
      </c>
      <c r="M202" s="42" t="s">
        <v>888</v>
      </c>
      <c r="N202" s="42" t="s">
        <v>889</v>
      </c>
      <c r="O202" s="137"/>
      <c r="P202" s="42" t="s">
        <v>64</v>
      </c>
      <c r="Q202" s="42" t="s">
        <v>65</v>
      </c>
      <c r="R202" s="42">
        <v>1</v>
      </c>
      <c r="S202" s="137" t="s">
        <v>890</v>
      </c>
      <c r="T202" s="62">
        <v>50000</v>
      </c>
      <c r="U202" s="62">
        <v>49810</v>
      </c>
      <c r="V202" s="99">
        <v>18.72</v>
      </c>
      <c r="AJ202" s="42"/>
      <c r="BN202" s="83" t="s">
        <v>4576</v>
      </c>
      <c r="BO202" s="58" t="str">
        <f t="shared" si="3"/>
        <v>境内资产</v>
      </c>
      <c r="BP202" s="58" t="str">
        <f>IF(M202="",VLOOKUP(D202,Sheet4!$A$1:$B$92,2,0),VLOOKUP(Q202,Sheet4!$A$1:$B$92,2,0))</f>
        <v>保险资产管理产品</v>
      </c>
    </row>
    <row r="203" spans="1:68" s="58" customFormat="1" ht="12.75" customHeight="1">
      <c r="A203" s="145" t="s">
        <v>887</v>
      </c>
      <c r="B203" s="137" t="s">
        <v>887</v>
      </c>
      <c r="C203" s="250" t="s">
        <v>222</v>
      </c>
      <c r="D203" s="250" t="s">
        <v>221</v>
      </c>
      <c r="E203" s="42"/>
      <c r="F203" s="42" t="s">
        <v>880</v>
      </c>
      <c r="G203" s="99">
        <v>786.63</v>
      </c>
      <c r="H203" s="336">
        <v>786.63</v>
      </c>
      <c r="I203" s="310">
        <v>786.63</v>
      </c>
      <c r="J203" s="99">
        <v>0.39</v>
      </c>
      <c r="K203" s="47"/>
      <c r="L203" s="42" t="s">
        <v>4489</v>
      </c>
      <c r="M203" s="42" t="s">
        <v>891</v>
      </c>
      <c r="N203" s="42" t="s">
        <v>892</v>
      </c>
      <c r="O203" s="137"/>
      <c r="P203" s="42" t="s">
        <v>64</v>
      </c>
      <c r="Q203" s="42" t="s">
        <v>65</v>
      </c>
      <c r="R203" s="42">
        <v>1</v>
      </c>
      <c r="S203" s="137" t="s">
        <v>66</v>
      </c>
      <c r="T203" s="62">
        <v>14500</v>
      </c>
      <c r="U203" s="62">
        <v>-7392.1</v>
      </c>
      <c r="V203" s="99">
        <v>0.39</v>
      </c>
      <c r="AJ203" s="42"/>
      <c r="BN203" s="83" t="s">
        <v>4576</v>
      </c>
      <c r="BO203" s="58" t="str">
        <f t="shared" si="3"/>
        <v>境内资产</v>
      </c>
      <c r="BP203" s="58" t="str">
        <f>IF(M203="",VLOOKUP(D203,Sheet4!$A$1:$B$92,2,0),VLOOKUP(Q203,Sheet4!$A$1:$B$92,2,0))</f>
        <v>保险资产管理产品</v>
      </c>
    </row>
    <row r="204" spans="1:68" s="58" customFormat="1" ht="12.75" customHeight="1">
      <c r="A204" s="137" t="s">
        <v>887</v>
      </c>
      <c r="B204" s="137" t="s">
        <v>887</v>
      </c>
      <c r="C204" s="250" t="s">
        <v>222</v>
      </c>
      <c r="D204" s="250" t="s">
        <v>221</v>
      </c>
      <c r="E204" s="42"/>
      <c r="F204" s="98" t="s">
        <v>5366</v>
      </c>
      <c r="G204" s="100">
        <v>37821.870000000003</v>
      </c>
      <c r="H204" s="311">
        <v>37821.870000000003</v>
      </c>
      <c r="I204" s="311">
        <v>37821.870000000003</v>
      </c>
      <c r="J204" s="101">
        <v>15.55</v>
      </c>
      <c r="K204" s="47"/>
      <c r="L204" s="42" t="s">
        <v>4487</v>
      </c>
      <c r="M204" s="98" t="s">
        <v>5367</v>
      </c>
      <c r="N204" s="98" t="s">
        <v>5368</v>
      </c>
      <c r="O204" s="145" t="s">
        <v>885</v>
      </c>
      <c r="P204" s="42" t="s">
        <v>64</v>
      </c>
      <c r="Q204" s="42" t="s">
        <v>65</v>
      </c>
      <c r="R204" s="42">
        <v>1</v>
      </c>
      <c r="S204" s="145" t="s">
        <v>3587</v>
      </c>
      <c r="T204" s="62">
        <v>50000</v>
      </c>
      <c r="U204" s="62">
        <v>37820</v>
      </c>
      <c r="V204" s="47">
        <v>15.55</v>
      </c>
      <c r="AJ204" s="42"/>
      <c r="BN204" s="54" t="s">
        <v>4578</v>
      </c>
      <c r="BO204" s="58" t="str">
        <f t="shared" si="3"/>
        <v>境内资产</v>
      </c>
      <c r="BP204" s="58" t="str">
        <f>IF(M204="",VLOOKUP(D204,Sheet4!$A$1:$B$92,2,0),VLOOKUP(Q204,Sheet4!$A$1:$B$92,2,0))</f>
        <v>保险资产管理产品</v>
      </c>
    </row>
    <row r="205" spans="1:68" s="58" customFormat="1" ht="12.75" customHeight="1">
      <c r="A205" s="145" t="s">
        <v>5355</v>
      </c>
      <c r="B205" s="145" t="s">
        <v>5355</v>
      </c>
      <c r="C205" s="250" t="s">
        <v>222</v>
      </c>
      <c r="D205" s="250" t="s">
        <v>221</v>
      </c>
      <c r="E205" s="42"/>
      <c r="F205" s="42" t="s">
        <v>664</v>
      </c>
      <c r="G205" s="98">
        <v>82.4</v>
      </c>
      <c r="H205" s="312">
        <v>82.4</v>
      </c>
      <c r="I205" s="312">
        <v>82.4</v>
      </c>
      <c r="J205" s="98">
        <v>0</v>
      </c>
      <c r="K205" s="42"/>
      <c r="L205" s="42" t="s">
        <v>4487</v>
      </c>
      <c r="M205" s="98" t="s">
        <v>5369</v>
      </c>
      <c r="N205" s="98" t="s">
        <v>5370</v>
      </c>
      <c r="O205" s="137"/>
      <c r="P205" s="42" t="s">
        <v>64</v>
      </c>
      <c r="Q205" s="42" t="s">
        <v>65</v>
      </c>
      <c r="R205" s="42">
        <v>1</v>
      </c>
      <c r="S205" s="145" t="s">
        <v>251</v>
      </c>
      <c r="T205" s="62">
        <v>4500</v>
      </c>
      <c r="U205" s="62">
        <v>4500</v>
      </c>
      <c r="V205" s="42">
        <v>0</v>
      </c>
      <c r="AJ205" s="42"/>
      <c r="BN205" s="54" t="s">
        <v>4578</v>
      </c>
      <c r="BO205" s="58" t="str">
        <f t="shared" si="3"/>
        <v>境内资产</v>
      </c>
      <c r="BP205" s="58" t="str">
        <f>IF(M205="",VLOOKUP(D205,Sheet4!$A$1:$B$92,2,0),VLOOKUP(Q205,Sheet4!$A$1:$B$92,2,0))</f>
        <v>保险资产管理产品</v>
      </c>
    </row>
    <row r="206" spans="1:68" s="58" customFormat="1" ht="12.75" customHeight="1">
      <c r="A206" s="137" t="s">
        <v>893</v>
      </c>
      <c r="B206" s="42" t="s">
        <v>894</v>
      </c>
      <c r="C206" s="255" t="s">
        <v>71</v>
      </c>
      <c r="D206" s="255" t="s">
        <v>1154</v>
      </c>
      <c r="E206" s="42" t="s">
        <v>895</v>
      </c>
      <c r="F206" s="42" t="s">
        <v>896</v>
      </c>
      <c r="G206" s="102">
        <v>400000</v>
      </c>
      <c r="H206" s="307">
        <v>40000000</v>
      </c>
      <c r="I206" s="307">
        <v>33404000</v>
      </c>
      <c r="J206" s="102">
        <v>252493.15</v>
      </c>
      <c r="K206" s="42">
        <v>0</v>
      </c>
      <c r="L206" s="42" t="s">
        <v>4489</v>
      </c>
      <c r="M206" s="98" t="s">
        <v>5371</v>
      </c>
      <c r="N206" s="98" t="s">
        <v>5372</v>
      </c>
      <c r="O206" s="137" t="s">
        <v>897</v>
      </c>
      <c r="P206" s="50" t="s">
        <v>64</v>
      </c>
      <c r="Q206" s="50" t="s">
        <v>65</v>
      </c>
      <c r="R206" s="42">
        <v>1</v>
      </c>
      <c r="S206" s="145" t="s">
        <v>1082</v>
      </c>
      <c r="T206" s="62">
        <v>1000000000</v>
      </c>
      <c r="U206" s="62">
        <v>1033000000</v>
      </c>
      <c r="AJ206" s="42"/>
      <c r="AY206" s="103">
        <v>3.87</v>
      </c>
      <c r="AZ206" s="103" t="s">
        <v>74</v>
      </c>
      <c r="BA206" s="103">
        <v>1.58</v>
      </c>
      <c r="BB206" s="98" t="s">
        <v>68</v>
      </c>
      <c r="BN206" s="54" t="s">
        <v>4578</v>
      </c>
      <c r="BO206" s="58" t="str">
        <f t="shared" si="3"/>
        <v>境内资产</v>
      </c>
      <c r="BP206" s="58" t="str">
        <f>IF(M206="",VLOOKUP(D206,Sheet4!$A$1:$B$92,2,0),VLOOKUP(Q206,Sheet4!$A$1:$B$92,2,0))</f>
        <v>保险资产管理产品</v>
      </c>
    </row>
    <row r="207" spans="1:68" s="58" customFormat="1" ht="12.75" customHeight="1">
      <c r="A207" s="137" t="s">
        <v>898</v>
      </c>
      <c r="B207" s="42" t="s">
        <v>899</v>
      </c>
      <c r="C207" s="252" t="s">
        <v>124</v>
      </c>
      <c r="D207" s="252" t="s">
        <v>151</v>
      </c>
      <c r="E207" s="42" t="s">
        <v>900</v>
      </c>
      <c r="F207" s="42" t="s">
        <v>901</v>
      </c>
      <c r="G207" s="102">
        <v>300000</v>
      </c>
      <c r="H207" s="307">
        <v>29920440</v>
      </c>
      <c r="I207" s="307">
        <v>30957000</v>
      </c>
      <c r="J207" s="102">
        <v>760241.1</v>
      </c>
      <c r="K207" s="42">
        <v>0</v>
      </c>
      <c r="L207" s="42" t="s">
        <v>4489</v>
      </c>
      <c r="M207" s="98" t="s">
        <v>5371</v>
      </c>
      <c r="N207" s="98" t="s">
        <v>5372</v>
      </c>
      <c r="O207" s="137" t="s">
        <v>897</v>
      </c>
      <c r="P207" s="50" t="s">
        <v>64</v>
      </c>
      <c r="Q207" s="50" t="s">
        <v>65</v>
      </c>
      <c r="R207" s="42">
        <v>1</v>
      </c>
      <c r="S207" s="145" t="s">
        <v>1082</v>
      </c>
      <c r="T207" s="62">
        <v>1000000000</v>
      </c>
      <c r="U207" s="62">
        <v>1033000000</v>
      </c>
      <c r="AJ207" s="42"/>
      <c r="AY207" s="103">
        <v>3.49</v>
      </c>
      <c r="AZ207" s="103" t="s">
        <v>84</v>
      </c>
      <c r="BA207" s="103">
        <v>3.1</v>
      </c>
      <c r="BB207" s="98" t="s">
        <v>68</v>
      </c>
      <c r="BN207" s="54" t="s">
        <v>4578</v>
      </c>
      <c r="BO207" s="58" t="str">
        <f t="shared" si="3"/>
        <v>境内资产</v>
      </c>
      <c r="BP207" s="58" t="str">
        <f>IF(M207="",VLOOKUP(D207,Sheet4!$A$1:$B$92,2,0),VLOOKUP(Q207,Sheet4!$A$1:$B$92,2,0))</f>
        <v>保险资产管理产品</v>
      </c>
    </row>
    <row r="208" spans="1:68" s="58" customFormat="1" ht="12.75" customHeight="1">
      <c r="A208" s="137" t="s">
        <v>902</v>
      </c>
      <c r="B208" s="42" t="s">
        <v>903</v>
      </c>
      <c r="C208" s="255" t="s">
        <v>71</v>
      </c>
      <c r="D208" s="255" t="s">
        <v>1154</v>
      </c>
      <c r="E208" s="42" t="s">
        <v>904</v>
      </c>
      <c r="F208" s="42" t="s">
        <v>905</v>
      </c>
      <c r="G208" s="102">
        <v>300000</v>
      </c>
      <c r="H208" s="307">
        <v>30000000</v>
      </c>
      <c r="I208" s="307">
        <v>30744000</v>
      </c>
      <c r="J208" s="102">
        <v>140547.95000000001</v>
      </c>
      <c r="K208" s="42">
        <v>0</v>
      </c>
      <c r="L208" s="42" t="s">
        <v>4489</v>
      </c>
      <c r="M208" s="98" t="s">
        <v>5371</v>
      </c>
      <c r="N208" s="98" t="s">
        <v>5372</v>
      </c>
      <c r="O208" s="137" t="s">
        <v>897</v>
      </c>
      <c r="P208" s="50" t="s">
        <v>64</v>
      </c>
      <c r="Q208" s="50" t="s">
        <v>65</v>
      </c>
      <c r="R208" s="42">
        <v>1</v>
      </c>
      <c r="S208" s="145" t="s">
        <v>1082</v>
      </c>
      <c r="T208" s="62">
        <v>1000000000</v>
      </c>
      <c r="U208" s="62">
        <v>1033000000</v>
      </c>
      <c r="AJ208" s="42"/>
      <c r="AY208" s="103">
        <v>3.9</v>
      </c>
      <c r="AZ208" s="103" t="s">
        <v>84</v>
      </c>
      <c r="BA208" s="103">
        <v>1.8</v>
      </c>
      <c r="BB208" s="98" t="s">
        <v>68</v>
      </c>
      <c r="BN208" s="54" t="s">
        <v>4578</v>
      </c>
      <c r="BO208" s="58" t="str">
        <f t="shared" si="3"/>
        <v>境内资产</v>
      </c>
      <c r="BP208" s="58" t="str">
        <f>IF(M208="",VLOOKUP(D208,Sheet4!$A$1:$B$92,2,0),VLOOKUP(Q208,Sheet4!$A$1:$B$92,2,0))</f>
        <v>保险资产管理产品</v>
      </c>
    </row>
    <row r="209" spans="1:68" s="58" customFormat="1" ht="12.75" customHeight="1">
      <c r="A209" s="137" t="s">
        <v>906</v>
      </c>
      <c r="B209" s="42" t="s">
        <v>907</v>
      </c>
      <c r="C209" s="252" t="s">
        <v>124</v>
      </c>
      <c r="D209" s="252" t="s">
        <v>151</v>
      </c>
      <c r="E209" s="42" t="s">
        <v>908</v>
      </c>
      <c r="F209" s="42" t="s">
        <v>909</v>
      </c>
      <c r="G209" s="102">
        <v>300000</v>
      </c>
      <c r="H209" s="307">
        <v>29836480</v>
      </c>
      <c r="I209" s="307">
        <v>30462000</v>
      </c>
      <c r="J209" s="102">
        <v>608219.18000000005</v>
      </c>
      <c r="K209" s="42">
        <v>0</v>
      </c>
      <c r="L209" s="42" t="s">
        <v>4489</v>
      </c>
      <c r="M209" s="98" t="s">
        <v>5371</v>
      </c>
      <c r="N209" s="98" t="s">
        <v>5372</v>
      </c>
      <c r="O209" s="137" t="s">
        <v>897</v>
      </c>
      <c r="P209" s="50" t="s">
        <v>64</v>
      </c>
      <c r="Q209" s="50" t="s">
        <v>65</v>
      </c>
      <c r="R209" s="42">
        <v>1</v>
      </c>
      <c r="S209" s="145" t="s">
        <v>1082</v>
      </c>
      <c r="T209" s="62">
        <v>1000000000</v>
      </c>
      <c r="U209" s="62">
        <v>1033000000</v>
      </c>
      <c r="AJ209" s="42"/>
      <c r="AY209" s="103">
        <v>3.5</v>
      </c>
      <c r="AZ209" s="103" t="s">
        <v>84</v>
      </c>
      <c r="BA209" s="103">
        <v>1.42</v>
      </c>
      <c r="BB209" s="98" t="s">
        <v>68</v>
      </c>
      <c r="BN209" s="54" t="s">
        <v>4578</v>
      </c>
      <c r="BO209" s="58" t="str">
        <f t="shared" si="3"/>
        <v>境内资产</v>
      </c>
      <c r="BP209" s="58" t="str">
        <f>IF(M209="",VLOOKUP(D209,Sheet4!$A$1:$B$92,2,0),VLOOKUP(Q209,Sheet4!$A$1:$B$92,2,0))</f>
        <v>保险资产管理产品</v>
      </c>
    </row>
    <row r="210" spans="1:68" s="58" customFormat="1" ht="12.75" customHeight="1">
      <c r="A210" s="137" t="s">
        <v>910</v>
      </c>
      <c r="B210" s="42" t="s">
        <v>911</v>
      </c>
      <c r="C210" s="252" t="s">
        <v>124</v>
      </c>
      <c r="D210" s="252" t="s">
        <v>151</v>
      </c>
      <c r="E210" s="42" t="s">
        <v>912</v>
      </c>
      <c r="F210" s="42" t="s">
        <v>913</v>
      </c>
      <c r="G210" s="102">
        <v>300000</v>
      </c>
      <c r="H210" s="307">
        <v>30629220</v>
      </c>
      <c r="I210" s="307">
        <v>30360000</v>
      </c>
      <c r="J210" s="102">
        <v>1061235.6200000001</v>
      </c>
      <c r="K210" s="42">
        <v>0</v>
      </c>
      <c r="L210" s="42" t="s">
        <v>4489</v>
      </c>
      <c r="M210" s="98" t="s">
        <v>5371</v>
      </c>
      <c r="N210" s="98" t="s">
        <v>5372</v>
      </c>
      <c r="O210" s="137" t="s">
        <v>897</v>
      </c>
      <c r="P210" s="50" t="s">
        <v>64</v>
      </c>
      <c r="Q210" s="50" t="s">
        <v>65</v>
      </c>
      <c r="R210" s="42">
        <v>1</v>
      </c>
      <c r="S210" s="145" t="s">
        <v>1082</v>
      </c>
      <c r="T210" s="62">
        <v>1000000000</v>
      </c>
      <c r="U210" s="62">
        <v>1033000000</v>
      </c>
      <c r="AJ210" s="42"/>
      <c r="AY210" s="103">
        <v>0.39</v>
      </c>
      <c r="AZ210" s="103" t="s">
        <v>169</v>
      </c>
      <c r="BA210" s="103">
        <v>0.39</v>
      </c>
      <c r="BB210" s="98" t="s">
        <v>68</v>
      </c>
      <c r="BN210" s="54" t="s">
        <v>4578</v>
      </c>
      <c r="BO210" s="58" t="str">
        <f t="shared" si="3"/>
        <v>境内资产</v>
      </c>
      <c r="BP210" s="58" t="str">
        <f>IF(M210="",VLOOKUP(D210,Sheet4!$A$1:$B$92,2,0),VLOOKUP(Q210,Sheet4!$A$1:$B$92,2,0))</f>
        <v>保险资产管理产品</v>
      </c>
    </row>
    <row r="211" spans="1:68" s="58" customFormat="1" ht="12.75" customHeight="1">
      <c r="A211" s="137" t="s">
        <v>914</v>
      </c>
      <c r="B211" s="42" t="s">
        <v>915</v>
      </c>
      <c r="C211" s="252" t="s">
        <v>124</v>
      </c>
      <c r="D211" s="252" t="s">
        <v>151</v>
      </c>
      <c r="E211" s="42" t="s">
        <v>916</v>
      </c>
      <c r="F211" s="42" t="s">
        <v>917</v>
      </c>
      <c r="G211" s="102">
        <v>300000</v>
      </c>
      <c r="H211" s="307">
        <v>30174840</v>
      </c>
      <c r="I211" s="307">
        <v>30267000</v>
      </c>
      <c r="J211" s="102">
        <v>530950.68000000005</v>
      </c>
      <c r="K211" s="42">
        <v>0</v>
      </c>
      <c r="L211" s="42" t="s">
        <v>4489</v>
      </c>
      <c r="M211" s="98" t="s">
        <v>5371</v>
      </c>
      <c r="N211" s="98" t="s">
        <v>5372</v>
      </c>
      <c r="O211" s="137" t="s">
        <v>897</v>
      </c>
      <c r="P211" s="50" t="s">
        <v>64</v>
      </c>
      <c r="Q211" s="50" t="s">
        <v>65</v>
      </c>
      <c r="R211" s="42">
        <v>1</v>
      </c>
      <c r="S211" s="145" t="s">
        <v>1082</v>
      </c>
      <c r="T211" s="62">
        <v>1000000000</v>
      </c>
      <c r="U211" s="62">
        <v>1033000000</v>
      </c>
      <c r="AJ211" s="42"/>
      <c r="AY211" s="103">
        <v>4.5</v>
      </c>
      <c r="AZ211" s="103" t="s">
        <v>74</v>
      </c>
      <c r="BA211" s="103">
        <v>2.33</v>
      </c>
      <c r="BB211" s="98" t="s">
        <v>68</v>
      </c>
      <c r="BN211" s="54" t="s">
        <v>4578</v>
      </c>
      <c r="BO211" s="58" t="str">
        <f t="shared" si="3"/>
        <v>境内资产</v>
      </c>
      <c r="BP211" s="58" t="str">
        <f>IF(M211="",VLOOKUP(D211,Sheet4!$A$1:$B$92,2,0),VLOOKUP(Q211,Sheet4!$A$1:$B$92,2,0))</f>
        <v>保险资产管理产品</v>
      </c>
    </row>
    <row r="212" spans="1:68" s="58" customFormat="1" ht="12.75" customHeight="1">
      <c r="A212" s="145" t="s">
        <v>918</v>
      </c>
      <c r="B212" s="42" t="s">
        <v>919</v>
      </c>
      <c r="C212" s="252" t="s">
        <v>124</v>
      </c>
      <c r="D212" s="252" t="s">
        <v>151</v>
      </c>
      <c r="E212" s="42" t="s">
        <v>920</v>
      </c>
      <c r="F212" s="42" t="s">
        <v>921</v>
      </c>
      <c r="G212" s="102">
        <v>300000</v>
      </c>
      <c r="H212" s="307">
        <v>29604750</v>
      </c>
      <c r="I212" s="307">
        <v>30138000</v>
      </c>
      <c r="J212" s="102">
        <v>72328.77</v>
      </c>
      <c r="K212" s="42">
        <v>0</v>
      </c>
      <c r="L212" s="42" t="s">
        <v>4489</v>
      </c>
      <c r="M212" s="98" t="s">
        <v>5371</v>
      </c>
      <c r="N212" s="98" t="s">
        <v>5372</v>
      </c>
      <c r="O212" s="137" t="s">
        <v>897</v>
      </c>
      <c r="P212" s="50" t="s">
        <v>64</v>
      </c>
      <c r="Q212" s="50" t="s">
        <v>65</v>
      </c>
      <c r="R212" s="42">
        <v>1</v>
      </c>
      <c r="S212" s="145" t="s">
        <v>1082</v>
      </c>
      <c r="T212" s="62">
        <v>1000000000</v>
      </c>
      <c r="U212" s="62">
        <v>1033000000</v>
      </c>
      <c r="AJ212" s="42"/>
      <c r="AY212" s="103">
        <v>2.94</v>
      </c>
      <c r="AZ212" s="103" t="s">
        <v>84</v>
      </c>
      <c r="BA212" s="103">
        <v>0.91</v>
      </c>
      <c r="BB212" s="98" t="s">
        <v>68</v>
      </c>
      <c r="BN212" s="54" t="s">
        <v>4578</v>
      </c>
      <c r="BO212" s="58" t="str">
        <f t="shared" si="3"/>
        <v>境内资产</v>
      </c>
      <c r="BP212" s="58" t="str">
        <f>IF(M212="",VLOOKUP(D212,Sheet4!$A$1:$B$92,2,0),VLOOKUP(Q212,Sheet4!$A$1:$B$92,2,0))</f>
        <v>保险资产管理产品</v>
      </c>
    </row>
    <row r="213" spans="1:68" s="58" customFormat="1" ht="12.75" customHeight="1">
      <c r="A213" s="145" t="s">
        <v>922</v>
      </c>
      <c r="B213" s="42" t="s">
        <v>923</v>
      </c>
      <c r="C213" s="252" t="s">
        <v>124</v>
      </c>
      <c r="D213" s="252" t="s">
        <v>151</v>
      </c>
      <c r="E213" s="42" t="s">
        <v>924</v>
      </c>
      <c r="F213" s="42" t="s">
        <v>925</v>
      </c>
      <c r="G213" s="102">
        <v>300000</v>
      </c>
      <c r="H213" s="307">
        <v>29634600</v>
      </c>
      <c r="I213" s="307">
        <v>30120000</v>
      </c>
      <c r="J213" s="102">
        <v>131178.07999999999</v>
      </c>
      <c r="K213" s="42">
        <v>0</v>
      </c>
      <c r="L213" s="42" t="s">
        <v>4489</v>
      </c>
      <c r="M213" s="98" t="s">
        <v>5371</v>
      </c>
      <c r="N213" s="98" t="s">
        <v>5372</v>
      </c>
      <c r="O213" s="137" t="s">
        <v>897</v>
      </c>
      <c r="P213" s="50" t="s">
        <v>64</v>
      </c>
      <c r="Q213" s="50" t="s">
        <v>65</v>
      </c>
      <c r="R213" s="42">
        <v>1</v>
      </c>
      <c r="S213" s="145" t="s">
        <v>1082</v>
      </c>
      <c r="T213" s="62">
        <v>1000000000</v>
      </c>
      <c r="U213" s="62">
        <v>1033000000</v>
      </c>
      <c r="AJ213" s="42"/>
      <c r="AY213" s="103">
        <v>0.89</v>
      </c>
      <c r="AZ213" s="103" t="s">
        <v>84</v>
      </c>
      <c r="BA213" s="103">
        <v>0.87</v>
      </c>
      <c r="BB213" s="98" t="s">
        <v>68</v>
      </c>
      <c r="BN213" s="54" t="s">
        <v>4578</v>
      </c>
      <c r="BO213" s="58" t="str">
        <f t="shared" si="3"/>
        <v>境内资产</v>
      </c>
      <c r="BP213" s="58" t="str">
        <f>IF(M213="",VLOOKUP(D213,Sheet4!$A$1:$B$92,2,0),VLOOKUP(Q213,Sheet4!$A$1:$B$92,2,0))</f>
        <v>保险资产管理产品</v>
      </c>
    </row>
    <row r="214" spans="1:68" s="58" customFormat="1" ht="12.75" customHeight="1">
      <c r="A214" s="145" t="s">
        <v>926</v>
      </c>
      <c r="B214" s="42" t="s">
        <v>927</v>
      </c>
      <c r="C214" s="252" t="s">
        <v>124</v>
      </c>
      <c r="D214" s="252" t="s">
        <v>151</v>
      </c>
      <c r="E214" s="42" t="s">
        <v>928</v>
      </c>
      <c r="F214" s="42" t="s">
        <v>929</v>
      </c>
      <c r="G214" s="102">
        <v>200000</v>
      </c>
      <c r="H214" s="307">
        <v>19860700</v>
      </c>
      <c r="I214" s="307">
        <v>20584000</v>
      </c>
      <c r="J214" s="102">
        <v>292931.51</v>
      </c>
      <c r="K214" s="42">
        <v>0</v>
      </c>
      <c r="L214" s="42" t="s">
        <v>4489</v>
      </c>
      <c r="M214" s="98" t="s">
        <v>5371</v>
      </c>
      <c r="N214" s="98" t="s">
        <v>5372</v>
      </c>
      <c r="O214" s="137" t="s">
        <v>897</v>
      </c>
      <c r="P214" s="50" t="s">
        <v>64</v>
      </c>
      <c r="Q214" s="50" t="s">
        <v>65</v>
      </c>
      <c r="R214" s="42">
        <v>1</v>
      </c>
      <c r="S214" s="145" t="s">
        <v>1082</v>
      </c>
      <c r="T214" s="62">
        <v>1000000000</v>
      </c>
      <c r="U214" s="62">
        <v>1033000000</v>
      </c>
      <c r="AJ214" s="42"/>
      <c r="AY214" s="103">
        <v>1.71</v>
      </c>
      <c r="AZ214" s="103" t="s">
        <v>84</v>
      </c>
      <c r="BA214" s="103">
        <v>1.61</v>
      </c>
      <c r="BB214" s="98" t="s">
        <v>68</v>
      </c>
      <c r="BN214" s="54" t="s">
        <v>4578</v>
      </c>
      <c r="BO214" s="58" t="str">
        <f t="shared" si="3"/>
        <v>境内资产</v>
      </c>
      <c r="BP214" s="58" t="str">
        <f>IF(M214="",VLOOKUP(D214,Sheet4!$A$1:$B$92,2,0),VLOOKUP(Q214,Sheet4!$A$1:$B$92,2,0))</f>
        <v>保险资产管理产品</v>
      </c>
    </row>
    <row r="215" spans="1:68" s="58" customFormat="1" ht="12.75" customHeight="1">
      <c r="A215" s="145" t="s">
        <v>930</v>
      </c>
      <c r="B215" s="42" t="s">
        <v>931</v>
      </c>
      <c r="C215" s="252" t="s">
        <v>827</v>
      </c>
      <c r="D215" s="252" t="s">
        <v>828</v>
      </c>
      <c r="E215" s="50" t="s">
        <v>5373</v>
      </c>
      <c r="F215" s="42" t="s">
        <v>932</v>
      </c>
      <c r="G215" s="102">
        <v>200000</v>
      </c>
      <c r="H215" s="307">
        <v>20341680</v>
      </c>
      <c r="I215" s="307">
        <v>20552000</v>
      </c>
      <c r="J215" s="102">
        <v>655780.81999999995</v>
      </c>
      <c r="K215" s="42">
        <v>0</v>
      </c>
      <c r="L215" s="42" t="s">
        <v>4489</v>
      </c>
      <c r="M215" s="98" t="s">
        <v>5371</v>
      </c>
      <c r="N215" s="98" t="s">
        <v>5372</v>
      </c>
      <c r="O215" s="137" t="s">
        <v>897</v>
      </c>
      <c r="P215" s="50" t="s">
        <v>64</v>
      </c>
      <c r="Q215" s="50" t="s">
        <v>65</v>
      </c>
      <c r="R215" s="42">
        <v>1</v>
      </c>
      <c r="S215" s="145" t="s">
        <v>1082</v>
      </c>
      <c r="T215" s="62">
        <v>1000000000</v>
      </c>
      <c r="U215" s="62">
        <v>1033000000</v>
      </c>
      <c r="AJ215" s="42"/>
      <c r="AY215" s="103">
        <v>9.07</v>
      </c>
      <c r="AZ215" s="103"/>
      <c r="BA215" s="103">
        <v>7.46</v>
      </c>
      <c r="BB215" s="98" t="s">
        <v>68</v>
      </c>
      <c r="BN215" s="54" t="s">
        <v>4578</v>
      </c>
      <c r="BO215" s="58" t="str">
        <f t="shared" si="3"/>
        <v>境内资产</v>
      </c>
      <c r="BP215" s="58" t="str">
        <f>IF(M215="",VLOOKUP(D215,Sheet4!$A$1:$B$92,2,0),VLOOKUP(Q215,Sheet4!$A$1:$B$92,2,0))</f>
        <v>保险资产管理产品</v>
      </c>
    </row>
    <row r="216" spans="1:68" s="58" customFormat="1" ht="12.75" customHeight="1">
      <c r="A216" s="145" t="s">
        <v>933</v>
      </c>
      <c r="B216" s="42" t="s">
        <v>934</v>
      </c>
      <c r="C216" s="255" t="s">
        <v>71</v>
      </c>
      <c r="D216" s="255" t="s">
        <v>1154</v>
      </c>
      <c r="E216" s="42" t="s">
        <v>935</v>
      </c>
      <c r="F216" s="42" t="s">
        <v>936</v>
      </c>
      <c r="G216" s="102">
        <v>200000</v>
      </c>
      <c r="H216" s="307">
        <v>20000000</v>
      </c>
      <c r="I216" s="307">
        <v>20390000</v>
      </c>
      <c r="J216" s="102">
        <v>81205.48</v>
      </c>
      <c r="K216" s="42">
        <v>0</v>
      </c>
      <c r="L216" s="42" t="s">
        <v>4489</v>
      </c>
      <c r="M216" s="98" t="s">
        <v>5371</v>
      </c>
      <c r="N216" s="98" t="s">
        <v>5372</v>
      </c>
      <c r="O216" s="137" t="s">
        <v>897</v>
      </c>
      <c r="P216" s="50" t="s">
        <v>64</v>
      </c>
      <c r="Q216" s="50" t="s">
        <v>65</v>
      </c>
      <c r="R216" s="42">
        <v>1</v>
      </c>
      <c r="S216" s="145" t="s">
        <v>1082</v>
      </c>
      <c r="T216" s="62">
        <v>1000000000</v>
      </c>
      <c r="U216" s="62">
        <v>1033000000</v>
      </c>
      <c r="AJ216" s="42"/>
      <c r="AY216" s="103">
        <v>1.9</v>
      </c>
      <c r="AZ216" s="103" t="s">
        <v>74</v>
      </c>
      <c r="BA216" s="103">
        <v>1.81</v>
      </c>
      <c r="BB216" s="98" t="s">
        <v>68</v>
      </c>
      <c r="BN216" s="54" t="s">
        <v>4578</v>
      </c>
      <c r="BO216" s="58" t="str">
        <f t="shared" si="3"/>
        <v>境内资产</v>
      </c>
      <c r="BP216" s="58" t="str">
        <f>IF(M216="",VLOOKUP(D216,Sheet4!$A$1:$B$92,2,0),VLOOKUP(Q216,Sheet4!$A$1:$B$92,2,0))</f>
        <v>保险资产管理产品</v>
      </c>
    </row>
    <row r="217" spans="1:68" s="58" customFormat="1" ht="12.75" customHeight="1">
      <c r="A217" s="145" t="s">
        <v>937</v>
      </c>
      <c r="B217" s="42" t="s">
        <v>938</v>
      </c>
      <c r="C217" s="252" t="s">
        <v>124</v>
      </c>
      <c r="D217" s="252" t="s">
        <v>151</v>
      </c>
      <c r="E217" s="42" t="s">
        <v>939</v>
      </c>
      <c r="F217" s="42" t="s">
        <v>940</v>
      </c>
      <c r="G217" s="102">
        <v>200000</v>
      </c>
      <c r="H217" s="307">
        <v>19795150</v>
      </c>
      <c r="I217" s="307">
        <v>20352000</v>
      </c>
      <c r="J217" s="102">
        <v>392504.11</v>
      </c>
      <c r="K217" s="42">
        <v>0</v>
      </c>
      <c r="L217" s="42" t="s">
        <v>4489</v>
      </c>
      <c r="M217" s="98" t="s">
        <v>5371</v>
      </c>
      <c r="N217" s="98" t="s">
        <v>5372</v>
      </c>
      <c r="O217" s="137" t="s">
        <v>897</v>
      </c>
      <c r="P217" s="50" t="s">
        <v>64</v>
      </c>
      <c r="Q217" s="50" t="s">
        <v>65</v>
      </c>
      <c r="R217" s="42">
        <v>1</v>
      </c>
      <c r="S217" s="145" t="s">
        <v>1082</v>
      </c>
      <c r="T217" s="62">
        <v>1000000000</v>
      </c>
      <c r="U217" s="62">
        <v>1033000000</v>
      </c>
      <c r="AJ217" s="42"/>
      <c r="AY217" s="103">
        <v>3.52</v>
      </c>
      <c r="AZ217" s="103" t="s">
        <v>169</v>
      </c>
      <c r="BA217" s="103">
        <v>1.44</v>
      </c>
      <c r="BB217" s="98" t="s">
        <v>68</v>
      </c>
      <c r="BN217" s="54" t="s">
        <v>4578</v>
      </c>
      <c r="BO217" s="58" t="str">
        <f t="shared" si="3"/>
        <v>境内资产</v>
      </c>
      <c r="BP217" s="58" t="str">
        <f>IF(M217="",VLOOKUP(D217,Sheet4!$A$1:$B$92,2,0),VLOOKUP(Q217,Sheet4!$A$1:$B$92,2,0))</f>
        <v>保险资产管理产品</v>
      </c>
    </row>
    <row r="218" spans="1:68" s="58" customFormat="1" ht="12.75" customHeight="1">
      <c r="A218" s="145" t="s">
        <v>941</v>
      </c>
      <c r="B218" s="42" t="s">
        <v>942</v>
      </c>
      <c r="C218" s="252" t="s">
        <v>124</v>
      </c>
      <c r="D218" s="252" t="s">
        <v>151</v>
      </c>
      <c r="E218" s="42" t="s">
        <v>943</v>
      </c>
      <c r="F218" s="42" t="s">
        <v>944</v>
      </c>
      <c r="G218" s="102">
        <v>200000</v>
      </c>
      <c r="H218" s="307">
        <v>20000000</v>
      </c>
      <c r="I218" s="307">
        <v>20350000</v>
      </c>
      <c r="J218" s="102">
        <v>99945.21</v>
      </c>
      <c r="K218" s="42">
        <v>0</v>
      </c>
      <c r="L218" s="42" t="s">
        <v>4489</v>
      </c>
      <c r="M218" s="98" t="s">
        <v>5371</v>
      </c>
      <c r="N218" s="98" t="s">
        <v>5372</v>
      </c>
      <c r="O218" s="137" t="s">
        <v>897</v>
      </c>
      <c r="P218" s="50" t="s">
        <v>64</v>
      </c>
      <c r="Q218" s="50" t="s">
        <v>65</v>
      </c>
      <c r="R218" s="42">
        <v>1</v>
      </c>
      <c r="S218" s="145" t="s">
        <v>1082</v>
      </c>
      <c r="T218" s="62">
        <v>1000000000</v>
      </c>
      <c r="U218" s="62">
        <v>1033000000</v>
      </c>
      <c r="AJ218" s="42"/>
      <c r="AY218" s="103">
        <v>1.87</v>
      </c>
      <c r="AZ218" s="103" t="s">
        <v>74</v>
      </c>
      <c r="BA218" s="103">
        <v>1.78</v>
      </c>
      <c r="BB218" s="98" t="s">
        <v>68</v>
      </c>
      <c r="BN218" s="54" t="s">
        <v>4578</v>
      </c>
      <c r="BO218" s="58" t="str">
        <f t="shared" si="3"/>
        <v>境内资产</v>
      </c>
      <c r="BP218" s="58" t="str">
        <f>IF(M218="",VLOOKUP(D218,Sheet4!$A$1:$B$92,2,0),VLOOKUP(Q218,Sheet4!$A$1:$B$92,2,0))</f>
        <v>保险资产管理产品</v>
      </c>
    </row>
    <row r="219" spans="1:68" s="58" customFormat="1" ht="12.75" customHeight="1">
      <c r="A219" s="145" t="s">
        <v>945</v>
      </c>
      <c r="B219" s="42" t="s">
        <v>946</v>
      </c>
      <c r="C219" s="252" t="s">
        <v>124</v>
      </c>
      <c r="D219" s="252" t="s">
        <v>151</v>
      </c>
      <c r="E219" s="42" t="s">
        <v>947</v>
      </c>
      <c r="F219" s="42" t="s">
        <v>948</v>
      </c>
      <c r="G219" s="102">
        <v>200000</v>
      </c>
      <c r="H219" s="307">
        <v>20000000</v>
      </c>
      <c r="I219" s="307">
        <v>20322000</v>
      </c>
      <c r="J219" s="102">
        <v>85369.86</v>
      </c>
      <c r="K219" s="42">
        <v>0</v>
      </c>
      <c r="L219" s="42" t="s">
        <v>4489</v>
      </c>
      <c r="M219" s="98" t="s">
        <v>5371</v>
      </c>
      <c r="N219" s="98" t="s">
        <v>5372</v>
      </c>
      <c r="O219" s="137" t="s">
        <v>897</v>
      </c>
      <c r="P219" s="50" t="s">
        <v>64</v>
      </c>
      <c r="Q219" s="50" t="s">
        <v>65</v>
      </c>
      <c r="R219" s="42">
        <v>1</v>
      </c>
      <c r="S219" s="145" t="s">
        <v>1082</v>
      </c>
      <c r="T219" s="62">
        <v>1000000000</v>
      </c>
      <c r="U219" s="62">
        <v>1033000000</v>
      </c>
      <c r="AJ219" s="42"/>
      <c r="AY219" s="103">
        <v>1.89</v>
      </c>
      <c r="AZ219" s="103" t="s">
        <v>74</v>
      </c>
      <c r="BA219" s="103">
        <v>1.8</v>
      </c>
      <c r="BB219" s="98" t="s">
        <v>68</v>
      </c>
      <c r="BN219" s="54" t="s">
        <v>4578</v>
      </c>
      <c r="BO219" s="58" t="str">
        <f t="shared" si="3"/>
        <v>境内资产</v>
      </c>
      <c r="BP219" s="58" t="str">
        <f>IF(M219="",VLOOKUP(D219,Sheet4!$A$1:$B$92,2,0),VLOOKUP(Q219,Sheet4!$A$1:$B$92,2,0))</f>
        <v>保险资产管理产品</v>
      </c>
    </row>
    <row r="220" spans="1:68" s="58" customFormat="1" ht="12.75" customHeight="1">
      <c r="A220" s="145" t="s">
        <v>949</v>
      </c>
      <c r="B220" s="42" t="s">
        <v>950</v>
      </c>
      <c r="C220" s="252" t="s">
        <v>124</v>
      </c>
      <c r="D220" s="252" t="s">
        <v>151</v>
      </c>
      <c r="E220" s="42" t="s">
        <v>951</v>
      </c>
      <c r="F220" s="42" t="s">
        <v>952</v>
      </c>
      <c r="G220" s="102">
        <v>200000</v>
      </c>
      <c r="H220" s="307">
        <v>19557300</v>
      </c>
      <c r="I220" s="307">
        <v>20298000</v>
      </c>
      <c r="J220" s="102">
        <v>481391.78</v>
      </c>
      <c r="K220" s="42">
        <v>0</v>
      </c>
      <c r="L220" s="42" t="s">
        <v>4489</v>
      </c>
      <c r="M220" s="98" t="s">
        <v>5371</v>
      </c>
      <c r="N220" s="98" t="s">
        <v>5372</v>
      </c>
      <c r="O220" s="137" t="s">
        <v>897</v>
      </c>
      <c r="P220" s="50" t="s">
        <v>64</v>
      </c>
      <c r="Q220" s="50" t="s">
        <v>65</v>
      </c>
      <c r="R220" s="42">
        <v>1</v>
      </c>
      <c r="S220" s="145" t="s">
        <v>1082</v>
      </c>
      <c r="T220" s="62">
        <v>1000000000</v>
      </c>
      <c r="U220" s="62">
        <v>1033000000</v>
      </c>
      <c r="AJ220" s="42"/>
      <c r="AY220" s="103">
        <v>3.41</v>
      </c>
      <c r="AZ220" s="103" t="s">
        <v>84</v>
      </c>
      <c r="BA220" s="103">
        <v>1.33</v>
      </c>
      <c r="BB220" s="98" t="s">
        <v>68</v>
      </c>
      <c r="BN220" s="54" t="s">
        <v>4578</v>
      </c>
      <c r="BO220" s="58" t="str">
        <f t="shared" si="3"/>
        <v>境内资产</v>
      </c>
      <c r="BP220" s="58" t="str">
        <f>IF(M220="",VLOOKUP(D220,Sheet4!$A$1:$B$92,2,0),VLOOKUP(Q220,Sheet4!$A$1:$B$92,2,0))</f>
        <v>保险资产管理产品</v>
      </c>
    </row>
    <row r="221" spans="1:68" s="58" customFormat="1" ht="12.75" customHeight="1">
      <c r="A221" s="145" t="s">
        <v>953</v>
      </c>
      <c r="B221" s="42" t="s">
        <v>954</v>
      </c>
      <c r="C221" s="252" t="s">
        <v>124</v>
      </c>
      <c r="D221" s="252" t="s">
        <v>151</v>
      </c>
      <c r="E221" s="42" t="s">
        <v>955</v>
      </c>
      <c r="F221" s="42" t="s">
        <v>956</v>
      </c>
      <c r="G221" s="102">
        <v>200000</v>
      </c>
      <c r="H221" s="307">
        <v>19629060</v>
      </c>
      <c r="I221" s="307">
        <v>20258000</v>
      </c>
      <c r="J221" s="102">
        <v>866756.16</v>
      </c>
      <c r="K221" s="42">
        <v>0</v>
      </c>
      <c r="L221" s="42" t="s">
        <v>4489</v>
      </c>
      <c r="M221" s="98" t="s">
        <v>5371</v>
      </c>
      <c r="N221" s="98" t="s">
        <v>5372</v>
      </c>
      <c r="O221" s="137" t="s">
        <v>897</v>
      </c>
      <c r="P221" s="50" t="s">
        <v>64</v>
      </c>
      <c r="Q221" s="50" t="s">
        <v>65</v>
      </c>
      <c r="R221" s="42">
        <v>1</v>
      </c>
      <c r="S221" s="145" t="s">
        <v>1082</v>
      </c>
      <c r="T221" s="62">
        <v>1000000000</v>
      </c>
      <c r="U221" s="62">
        <v>1033000000</v>
      </c>
      <c r="AJ221" s="42"/>
      <c r="AY221" s="103">
        <v>3.13</v>
      </c>
      <c r="AZ221" s="103" t="s">
        <v>169</v>
      </c>
      <c r="BA221" s="103">
        <v>1.05</v>
      </c>
      <c r="BB221" s="98" t="s">
        <v>68</v>
      </c>
      <c r="BN221" s="54" t="s">
        <v>4578</v>
      </c>
      <c r="BO221" s="58" t="str">
        <f t="shared" si="3"/>
        <v>境内资产</v>
      </c>
      <c r="BP221" s="58" t="str">
        <f>IF(M221="",VLOOKUP(D221,Sheet4!$A$1:$B$92,2,0),VLOOKUP(Q221,Sheet4!$A$1:$B$92,2,0))</f>
        <v>保险资产管理产品</v>
      </c>
    </row>
    <row r="222" spans="1:68" s="58" customFormat="1" ht="12.75" customHeight="1">
      <c r="A222" s="145" t="s">
        <v>957</v>
      </c>
      <c r="B222" s="42" t="s">
        <v>958</v>
      </c>
      <c r="C222" s="252" t="s">
        <v>124</v>
      </c>
      <c r="D222" s="252" t="s">
        <v>151</v>
      </c>
      <c r="E222" s="42" t="s">
        <v>959</v>
      </c>
      <c r="F222" s="42" t="s">
        <v>960</v>
      </c>
      <c r="G222" s="102">
        <v>200000</v>
      </c>
      <c r="H222" s="307">
        <v>20246200</v>
      </c>
      <c r="I222" s="307">
        <v>20108000</v>
      </c>
      <c r="J222" s="102">
        <v>892054.79</v>
      </c>
      <c r="K222" s="42">
        <v>0</v>
      </c>
      <c r="L222" s="42" t="s">
        <v>4489</v>
      </c>
      <c r="M222" s="98" t="s">
        <v>5371</v>
      </c>
      <c r="N222" s="98" t="s">
        <v>5372</v>
      </c>
      <c r="O222" s="137" t="s">
        <v>897</v>
      </c>
      <c r="P222" s="50" t="s">
        <v>64</v>
      </c>
      <c r="Q222" s="50" t="s">
        <v>65</v>
      </c>
      <c r="R222" s="42">
        <v>1</v>
      </c>
      <c r="S222" s="145" t="s">
        <v>1082</v>
      </c>
      <c r="T222" s="62">
        <v>1000000000</v>
      </c>
      <c r="U222" s="62">
        <v>1033000000</v>
      </c>
      <c r="AJ222" s="42"/>
      <c r="AY222" s="103">
        <v>0.19</v>
      </c>
      <c r="AZ222" s="103" t="s">
        <v>169</v>
      </c>
      <c r="BA222" s="103">
        <v>0.19</v>
      </c>
      <c r="BB222" s="98" t="s">
        <v>68</v>
      </c>
      <c r="BN222" s="54" t="s">
        <v>4578</v>
      </c>
      <c r="BO222" s="58" t="str">
        <f t="shared" si="3"/>
        <v>境内资产</v>
      </c>
      <c r="BP222" s="58" t="str">
        <f>IF(M222="",VLOOKUP(D222,Sheet4!$A$1:$B$92,2,0),VLOOKUP(Q222,Sheet4!$A$1:$B$92,2,0))</f>
        <v>保险资产管理产品</v>
      </c>
    </row>
    <row r="223" spans="1:68" s="58" customFormat="1" ht="12.75" customHeight="1">
      <c r="A223" s="145" t="s">
        <v>961</v>
      </c>
      <c r="B223" s="42" t="s">
        <v>962</v>
      </c>
      <c r="C223" s="252" t="s">
        <v>124</v>
      </c>
      <c r="D223" s="252" t="s">
        <v>151</v>
      </c>
      <c r="E223" s="42" t="s">
        <v>963</v>
      </c>
      <c r="F223" s="42" t="s">
        <v>948</v>
      </c>
      <c r="G223" s="102">
        <v>200000</v>
      </c>
      <c r="H223" s="307">
        <v>20119120</v>
      </c>
      <c r="I223" s="307">
        <v>20092000</v>
      </c>
      <c r="J223" s="102">
        <v>389041.1</v>
      </c>
      <c r="K223" s="42">
        <v>0</v>
      </c>
      <c r="L223" s="42" t="s">
        <v>4489</v>
      </c>
      <c r="M223" s="98" t="s">
        <v>5371</v>
      </c>
      <c r="N223" s="98" t="s">
        <v>5372</v>
      </c>
      <c r="O223" s="137" t="s">
        <v>897</v>
      </c>
      <c r="P223" s="50" t="s">
        <v>64</v>
      </c>
      <c r="Q223" s="50" t="s">
        <v>65</v>
      </c>
      <c r="R223" s="42">
        <v>1</v>
      </c>
      <c r="S223" s="145" t="s">
        <v>1082</v>
      </c>
      <c r="T223" s="62">
        <v>1000000000</v>
      </c>
      <c r="U223" s="62">
        <v>1033000000</v>
      </c>
      <c r="AJ223" s="42"/>
      <c r="AY223" s="103">
        <v>0.45</v>
      </c>
      <c r="AZ223" s="103" t="s">
        <v>74</v>
      </c>
      <c r="BA223" s="103">
        <v>0.45</v>
      </c>
      <c r="BB223" s="98" t="s">
        <v>68</v>
      </c>
      <c r="BN223" s="54" t="s">
        <v>4578</v>
      </c>
      <c r="BO223" s="58" t="str">
        <f t="shared" si="3"/>
        <v>境内资产</v>
      </c>
      <c r="BP223" s="58" t="str">
        <f>IF(M223="",VLOOKUP(D223,Sheet4!$A$1:$B$92,2,0),VLOOKUP(Q223,Sheet4!$A$1:$B$92,2,0))</f>
        <v>保险资产管理产品</v>
      </c>
    </row>
    <row r="224" spans="1:68" s="58" customFormat="1" ht="12.75" customHeight="1">
      <c r="A224" s="145" t="s">
        <v>964</v>
      </c>
      <c r="B224" s="42" t="s">
        <v>965</v>
      </c>
      <c r="C224" s="252" t="s">
        <v>124</v>
      </c>
      <c r="D224" s="252" t="s">
        <v>151</v>
      </c>
      <c r="E224" s="42" t="s">
        <v>966</v>
      </c>
      <c r="F224" s="42" t="s">
        <v>967</v>
      </c>
      <c r="G224" s="102">
        <v>200000</v>
      </c>
      <c r="H224" s="307">
        <v>19494300</v>
      </c>
      <c r="I224" s="307">
        <v>20074000</v>
      </c>
      <c r="J224" s="102">
        <v>614794.52</v>
      </c>
      <c r="K224" s="42">
        <v>0</v>
      </c>
      <c r="L224" s="42" t="s">
        <v>4489</v>
      </c>
      <c r="M224" s="98" t="s">
        <v>5371</v>
      </c>
      <c r="N224" s="98" t="s">
        <v>5372</v>
      </c>
      <c r="O224" s="137" t="s">
        <v>897</v>
      </c>
      <c r="P224" s="50" t="s">
        <v>64</v>
      </c>
      <c r="Q224" s="50" t="s">
        <v>65</v>
      </c>
      <c r="R224" s="42">
        <v>1</v>
      </c>
      <c r="S224" s="145" t="s">
        <v>1082</v>
      </c>
      <c r="T224" s="62">
        <v>1000000000</v>
      </c>
      <c r="U224" s="62">
        <v>1033000000</v>
      </c>
      <c r="AJ224" s="42"/>
      <c r="AY224" s="103">
        <v>0.55000000000000004</v>
      </c>
      <c r="AZ224" s="103" t="s">
        <v>169</v>
      </c>
      <c r="BA224" s="103">
        <v>0.53</v>
      </c>
      <c r="BB224" s="98" t="s">
        <v>68</v>
      </c>
      <c r="BN224" s="54" t="s">
        <v>4578</v>
      </c>
      <c r="BO224" s="58" t="str">
        <f t="shared" si="3"/>
        <v>境内资产</v>
      </c>
      <c r="BP224" s="58" t="str">
        <f>IF(M224="",VLOOKUP(D224,Sheet4!$A$1:$B$92,2,0),VLOOKUP(Q224,Sheet4!$A$1:$B$92,2,0))</f>
        <v>保险资产管理产品</v>
      </c>
    </row>
    <row r="225" spans="1:68" s="58" customFormat="1" ht="12.75" customHeight="1">
      <c r="A225" s="145" t="s">
        <v>968</v>
      </c>
      <c r="B225" s="42" t="s">
        <v>969</v>
      </c>
      <c r="C225" s="252" t="s">
        <v>124</v>
      </c>
      <c r="D225" s="252" t="s">
        <v>151</v>
      </c>
      <c r="E225" s="42" t="s">
        <v>970</v>
      </c>
      <c r="F225" s="42" t="s">
        <v>971</v>
      </c>
      <c r="G225" s="102">
        <v>200000</v>
      </c>
      <c r="H225" s="307">
        <v>20017800</v>
      </c>
      <c r="I225" s="307">
        <v>20036000</v>
      </c>
      <c r="J225" s="102">
        <v>200087.67</v>
      </c>
      <c r="K225" s="42">
        <v>0</v>
      </c>
      <c r="L225" s="42" t="s">
        <v>4489</v>
      </c>
      <c r="M225" s="98" t="s">
        <v>5371</v>
      </c>
      <c r="N225" s="98" t="s">
        <v>5372</v>
      </c>
      <c r="O225" s="137" t="s">
        <v>897</v>
      </c>
      <c r="P225" s="50" t="s">
        <v>64</v>
      </c>
      <c r="Q225" s="50" t="s">
        <v>65</v>
      </c>
      <c r="R225" s="42">
        <v>1</v>
      </c>
      <c r="S225" s="145" t="s">
        <v>1082</v>
      </c>
      <c r="T225" s="62">
        <v>1000000000</v>
      </c>
      <c r="U225" s="62">
        <v>1033000000</v>
      </c>
      <c r="AJ225" s="42"/>
      <c r="AY225" s="103">
        <v>4.72</v>
      </c>
      <c r="AZ225" s="103" t="s">
        <v>169</v>
      </c>
      <c r="BA225" s="103">
        <v>2.5299999999999998</v>
      </c>
      <c r="BB225" s="98" t="s">
        <v>68</v>
      </c>
      <c r="BN225" s="54" t="s">
        <v>4578</v>
      </c>
      <c r="BO225" s="58" t="str">
        <f t="shared" si="3"/>
        <v>境内资产</v>
      </c>
      <c r="BP225" s="58" t="str">
        <f>IF(M225="",VLOOKUP(D225,Sheet4!$A$1:$B$92,2,0),VLOOKUP(Q225,Sheet4!$A$1:$B$92,2,0))</f>
        <v>保险资产管理产品</v>
      </c>
    </row>
    <row r="226" spans="1:68" s="58" customFormat="1" ht="12.75" customHeight="1">
      <c r="A226" s="145" t="s">
        <v>972</v>
      </c>
      <c r="B226" s="42" t="s">
        <v>973</v>
      </c>
      <c r="C226" s="255" t="s">
        <v>71</v>
      </c>
      <c r="D226" s="255" t="s">
        <v>72</v>
      </c>
      <c r="E226" s="42" t="s">
        <v>974</v>
      </c>
      <c r="F226" s="42" t="s">
        <v>975</v>
      </c>
      <c r="G226" s="102">
        <v>500000</v>
      </c>
      <c r="H226" s="307">
        <v>19375333.329999998</v>
      </c>
      <c r="I226" s="307">
        <v>19520000</v>
      </c>
      <c r="J226" s="102">
        <v>660273.98</v>
      </c>
      <c r="K226" s="42">
        <v>0</v>
      </c>
      <c r="L226" s="42" t="s">
        <v>4489</v>
      </c>
      <c r="M226" s="98" t="s">
        <v>5371</v>
      </c>
      <c r="N226" s="98" t="s">
        <v>5372</v>
      </c>
      <c r="O226" s="137" t="s">
        <v>897</v>
      </c>
      <c r="P226" s="50" t="s">
        <v>64</v>
      </c>
      <c r="Q226" s="50" t="s">
        <v>65</v>
      </c>
      <c r="R226" s="42">
        <v>1</v>
      </c>
      <c r="S226" s="145" t="s">
        <v>1082</v>
      </c>
      <c r="T226" s="62">
        <v>1000000000</v>
      </c>
      <c r="U226" s="62">
        <v>1033000000</v>
      </c>
      <c r="AJ226" s="42"/>
      <c r="AY226" s="103">
        <v>1.34</v>
      </c>
      <c r="AZ226" s="103" t="s">
        <v>84</v>
      </c>
      <c r="BA226" s="103">
        <v>0.75</v>
      </c>
      <c r="BB226" s="98" t="s">
        <v>68</v>
      </c>
      <c r="BN226" s="54" t="s">
        <v>4578</v>
      </c>
      <c r="BO226" s="58" t="str">
        <f t="shared" si="3"/>
        <v>境内资产</v>
      </c>
      <c r="BP226" s="58" t="str">
        <f>IF(M226="",VLOOKUP(D226,Sheet4!$A$1:$B$92,2,0),VLOOKUP(Q226,Sheet4!$A$1:$B$92,2,0))</f>
        <v>保险资产管理产品</v>
      </c>
    </row>
    <row r="227" spans="1:68" s="58" customFormat="1" ht="12.75" customHeight="1">
      <c r="A227" s="145" t="s">
        <v>976</v>
      </c>
      <c r="B227" s="42" t="s">
        <v>977</v>
      </c>
      <c r="C227" s="255" t="s">
        <v>71</v>
      </c>
      <c r="D227" s="255" t="s">
        <v>72</v>
      </c>
      <c r="E227" s="42" t="s">
        <v>978</v>
      </c>
      <c r="F227" s="42" t="s">
        <v>979</v>
      </c>
      <c r="G227" s="102">
        <v>300000</v>
      </c>
      <c r="H227" s="307">
        <v>18208530</v>
      </c>
      <c r="I227" s="307">
        <v>18147000</v>
      </c>
      <c r="J227" s="102">
        <v>830071.23</v>
      </c>
      <c r="K227" s="42">
        <v>0</v>
      </c>
      <c r="L227" s="42" t="s">
        <v>4489</v>
      </c>
      <c r="M227" s="98" t="s">
        <v>5371</v>
      </c>
      <c r="N227" s="98" t="s">
        <v>5372</v>
      </c>
      <c r="O227" s="137" t="s">
        <v>897</v>
      </c>
      <c r="P227" s="50" t="s">
        <v>64</v>
      </c>
      <c r="Q227" s="50" t="s">
        <v>65</v>
      </c>
      <c r="R227" s="42">
        <v>1</v>
      </c>
      <c r="S227" s="145" t="s">
        <v>1082</v>
      </c>
      <c r="T227" s="62">
        <v>1000000000</v>
      </c>
      <c r="U227" s="62">
        <v>1033000000</v>
      </c>
      <c r="AJ227" s="42"/>
      <c r="AY227" s="103">
        <v>2.2799999999999998</v>
      </c>
      <c r="AZ227" s="103" t="s">
        <v>84</v>
      </c>
      <c r="BA227" s="103">
        <v>1.1399999999999999</v>
      </c>
      <c r="BB227" s="98" t="s">
        <v>68</v>
      </c>
      <c r="BN227" s="54" t="s">
        <v>4578</v>
      </c>
      <c r="BO227" s="58" t="str">
        <f t="shared" si="3"/>
        <v>境内资产</v>
      </c>
      <c r="BP227" s="58" t="str">
        <f>IF(M227="",VLOOKUP(D227,Sheet4!$A$1:$B$92,2,0),VLOOKUP(Q227,Sheet4!$A$1:$B$92,2,0))</f>
        <v>保险资产管理产品</v>
      </c>
    </row>
    <row r="228" spans="1:68" s="58" customFormat="1" ht="12.75" customHeight="1">
      <c r="A228" s="145" t="s">
        <v>980</v>
      </c>
      <c r="B228" s="42" t="s">
        <v>973</v>
      </c>
      <c r="C228" s="255" t="s">
        <v>71</v>
      </c>
      <c r="D228" s="255" t="s">
        <v>72</v>
      </c>
      <c r="E228" s="42" t="s">
        <v>981</v>
      </c>
      <c r="F228" s="42" t="s">
        <v>975</v>
      </c>
      <c r="G228" s="102">
        <v>300000</v>
      </c>
      <c r="H228" s="307">
        <v>11621500</v>
      </c>
      <c r="I228" s="307">
        <v>11712000</v>
      </c>
      <c r="J228" s="102">
        <v>396164.38</v>
      </c>
      <c r="K228" s="42">
        <v>0</v>
      </c>
      <c r="L228" s="42" t="s">
        <v>4489</v>
      </c>
      <c r="M228" s="98" t="s">
        <v>5371</v>
      </c>
      <c r="N228" s="98" t="s">
        <v>5372</v>
      </c>
      <c r="O228" s="137" t="s">
        <v>897</v>
      </c>
      <c r="P228" s="50" t="s">
        <v>64</v>
      </c>
      <c r="Q228" s="50" t="s">
        <v>65</v>
      </c>
      <c r="R228" s="42">
        <v>1</v>
      </c>
      <c r="S228" s="145" t="s">
        <v>1082</v>
      </c>
      <c r="T228" s="62">
        <v>1000000000</v>
      </c>
      <c r="U228" s="62">
        <v>1033000000</v>
      </c>
      <c r="AJ228" s="42"/>
      <c r="AY228" s="103">
        <v>1.34</v>
      </c>
      <c r="AZ228" s="103" t="s">
        <v>84</v>
      </c>
      <c r="BA228" s="103">
        <v>0.75</v>
      </c>
      <c r="BB228" s="98" t="s">
        <v>68</v>
      </c>
      <c r="BN228" s="54" t="s">
        <v>4578</v>
      </c>
      <c r="BO228" s="58" t="str">
        <f t="shared" si="3"/>
        <v>境内资产</v>
      </c>
      <c r="BP228" s="58" t="str">
        <f>IF(M228="",VLOOKUP(D228,Sheet4!$A$1:$B$92,2,0),VLOOKUP(Q228,Sheet4!$A$1:$B$92,2,0))</f>
        <v>保险资产管理产品</v>
      </c>
    </row>
    <row r="229" spans="1:68" s="58" customFormat="1" ht="12.75" customHeight="1">
      <c r="A229" s="145" t="s">
        <v>982</v>
      </c>
      <c r="B229" s="42" t="s">
        <v>983</v>
      </c>
      <c r="C229" s="252" t="s">
        <v>124</v>
      </c>
      <c r="D229" s="252" t="s">
        <v>151</v>
      </c>
      <c r="E229" s="42" t="s">
        <v>984</v>
      </c>
      <c r="F229" s="42" t="s">
        <v>985</v>
      </c>
      <c r="G229" s="102">
        <v>100000</v>
      </c>
      <c r="H229" s="307">
        <v>10324160</v>
      </c>
      <c r="I229" s="307">
        <v>10406000</v>
      </c>
      <c r="J229" s="102">
        <v>140205.48000000001</v>
      </c>
      <c r="K229" s="42">
        <v>0</v>
      </c>
      <c r="L229" s="42" t="s">
        <v>4489</v>
      </c>
      <c r="M229" s="98" t="s">
        <v>5371</v>
      </c>
      <c r="N229" s="98" t="s">
        <v>5372</v>
      </c>
      <c r="O229" s="137" t="s">
        <v>897</v>
      </c>
      <c r="P229" s="50" t="s">
        <v>64</v>
      </c>
      <c r="Q229" s="50" t="s">
        <v>65</v>
      </c>
      <c r="R229" s="42">
        <v>1</v>
      </c>
      <c r="S229" s="145" t="s">
        <v>1082</v>
      </c>
      <c r="T229" s="62">
        <v>1000000000</v>
      </c>
      <c r="U229" s="62">
        <v>1033000000</v>
      </c>
      <c r="AJ229" s="42"/>
      <c r="AY229" s="103">
        <v>1.76</v>
      </c>
      <c r="AZ229" s="103" t="s">
        <v>84</v>
      </c>
      <c r="BA229" s="103">
        <v>1.65</v>
      </c>
      <c r="BB229" s="98" t="s">
        <v>68</v>
      </c>
      <c r="BN229" s="54" t="s">
        <v>4578</v>
      </c>
      <c r="BO229" s="58" t="str">
        <f t="shared" si="3"/>
        <v>境内资产</v>
      </c>
      <c r="BP229" s="58" t="str">
        <f>IF(M229="",VLOOKUP(D229,Sheet4!$A$1:$B$92,2,0),VLOOKUP(Q229,Sheet4!$A$1:$B$92,2,0))</f>
        <v>保险资产管理产品</v>
      </c>
    </row>
    <row r="230" spans="1:68" s="58" customFormat="1" ht="12.75" customHeight="1">
      <c r="A230" s="145" t="s">
        <v>986</v>
      </c>
      <c r="B230" s="42" t="s">
        <v>987</v>
      </c>
      <c r="C230" s="252" t="s">
        <v>124</v>
      </c>
      <c r="D230" s="252" t="s">
        <v>151</v>
      </c>
      <c r="E230" s="42" t="s">
        <v>988</v>
      </c>
      <c r="F230" s="42" t="s">
        <v>952</v>
      </c>
      <c r="G230" s="102">
        <v>100000</v>
      </c>
      <c r="H230" s="307">
        <v>10000000</v>
      </c>
      <c r="I230" s="307">
        <v>10264000</v>
      </c>
      <c r="J230" s="102">
        <v>61753.42</v>
      </c>
      <c r="K230" s="42">
        <v>0</v>
      </c>
      <c r="L230" s="42" t="s">
        <v>4489</v>
      </c>
      <c r="M230" s="98" t="s">
        <v>5371</v>
      </c>
      <c r="N230" s="98" t="s">
        <v>5372</v>
      </c>
      <c r="O230" s="137" t="s">
        <v>897</v>
      </c>
      <c r="P230" s="50" t="s">
        <v>64</v>
      </c>
      <c r="Q230" s="50" t="s">
        <v>65</v>
      </c>
      <c r="R230" s="42">
        <v>1</v>
      </c>
      <c r="S230" s="145" t="s">
        <v>1082</v>
      </c>
      <c r="T230" s="62">
        <v>1000000000</v>
      </c>
      <c r="U230" s="62">
        <v>1033000000</v>
      </c>
      <c r="AJ230" s="42"/>
      <c r="AY230" s="103">
        <v>3.87</v>
      </c>
      <c r="AZ230" s="103" t="s">
        <v>84</v>
      </c>
      <c r="BA230" s="103">
        <v>1.77</v>
      </c>
      <c r="BB230" s="98" t="s">
        <v>68</v>
      </c>
      <c r="BN230" s="54" t="s">
        <v>4578</v>
      </c>
      <c r="BO230" s="58" t="str">
        <f t="shared" si="3"/>
        <v>境内资产</v>
      </c>
      <c r="BP230" s="58" t="str">
        <f>IF(M230="",VLOOKUP(D230,Sheet4!$A$1:$B$92,2,0),VLOOKUP(Q230,Sheet4!$A$1:$B$92,2,0))</f>
        <v>保险资产管理产品</v>
      </c>
    </row>
    <row r="231" spans="1:68" s="58" customFormat="1" ht="12.75" customHeight="1">
      <c r="A231" s="145" t="s">
        <v>989</v>
      </c>
      <c r="B231" s="42" t="s">
        <v>990</v>
      </c>
      <c r="C231" s="252" t="s">
        <v>124</v>
      </c>
      <c r="D231" s="252" t="s">
        <v>151</v>
      </c>
      <c r="E231" s="42" t="s">
        <v>991</v>
      </c>
      <c r="F231" s="42" t="s">
        <v>992</v>
      </c>
      <c r="G231" s="102">
        <v>100000</v>
      </c>
      <c r="H231" s="307">
        <v>10156890</v>
      </c>
      <c r="I231" s="307">
        <v>10263000</v>
      </c>
      <c r="J231" s="102">
        <v>176712.33</v>
      </c>
      <c r="K231" s="42">
        <v>0</v>
      </c>
      <c r="L231" s="42" t="s">
        <v>4489</v>
      </c>
      <c r="M231" s="98" t="s">
        <v>5371</v>
      </c>
      <c r="N231" s="98" t="s">
        <v>5372</v>
      </c>
      <c r="O231" s="137" t="s">
        <v>897</v>
      </c>
      <c r="P231" s="50" t="s">
        <v>64</v>
      </c>
      <c r="Q231" s="50" t="s">
        <v>65</v>
      </c>
      <c r="R231" s="42">
        <v>1</v>
      </c>
      <c r="S231" s="145" t="s">
        <v>1082</v>
      </c>
      <c r="T231" s="62">
        <v>1000000000</v>
      </c>
      <c r="U231" s="62">
        <v>1033000000</v>
      </c>
      <c r="AJ231" s="42"/>
      <c r="AY231" s="103">
        <v>1.65</v>
      </c>
      <c r="AZ231" s="103" t="s">
        <v>169</v>
      </c>
      <c r="BA231" s="103">
        <v>1.55</v>
      </c>
      <c r="BB231" s="98" t="s">
        <v>68</v>
      </c>
      <c r="BN231" s="54" t="s">
        <v>4578</v>
      </c>
      <c r="BO231" s="58" t="str">
        <f t="shared" si="3"/>
        <v>境内资产</v>
      </c>
      <c r="BP231" s="58" t="str">
        <f>IF(M231="",VLOOKUP(D231,Sheet4!$A$1:$B$92,2,0),VLOOKUP(Q231,Sheet4!$A$1:$B$92,2,0))</f>
        <v>保险资产管理产品</v>
      </c>
    </row>
    <row r="232" spans="1:68" s="58" customFormat="1" ht="12.75" customHeight="1">
      <c r="A232" s="145" t="s">
        <v>993</v>
      </c>
      <c r="B232" s="42" t="s">
        <v>994</v>
      </c>
      <c r="C232" s="252" t="s">
        <v>124</v>
      </c>
      <c r="D232" s="252" t="s">
        <v>151</v>
      </c>
      <c r="E232" s="42" t="s">
        <v>995</v>
      </c>
      <c r="F232" s="42" t="s">
        <v>996</v>
      </c>
      <c r="G232" s="102">
        <v>100000</v>
      </c>
      <c r="H232" s="307">
        <v>10000000</v>
      </c>
      <c r="I232" s="307">
        <v>10231000</v>
      </c>
      <c r="J232" s="102">
        <v>63287.67</v>
      </c>
      <c r="K232" s="42">
        <v>0</v>
      </c>
      <c r="L232" s="42" t="s">
        <v>4489</v>
      </c>
      <c r="M232" s="98" t="s">
        <v>5371</v>
      </c>
      <c r="N232" s="98" t="s">
        <v>5372</v>
      </c>
      <c r="O232" s="137" t="s">
        <v>897</v>
      </c>
      <c r="P232" s="50" t="s">
        <v>64</v>
      </c>
      <c r="Q232" s="50" t="s">
        <v>65</v>
      </c>
      <c r="R232" s="42">
        <v>1</v>
      </c>
      <c r="S232" s="145" t="s">
        <v>1082</v>
      </c>
      <c r="T232" s="62">
        <v>1000000000</v>
      </c>
      <c r="U232" s="62">
        <v>1033000000</v>
      </c>
      <c r="AJ232" s="42"/>
      <c r="AY232" s="103">
        <v>1.85</v>
      </c>
      <c r="AZ232" s="103" t="s">
        <v>84</v>
      </c>
      <c r="BA232" s="103">
        <v>1.76</v>
      </c>
      <c r="BB232" s="98" t="s">
        <v>68</v>
      </c>
      <c r="BN232" s="54" t="s">
        <v>4578</v>
      </c>
      <c r="BO232" s="58" t="str">
        <f t="shared" si="3"/>
        <v>境内资产</v>
      </c>
      <c r="BP232" s="58" t="str">
        <f>IF(M232="",VLOOKUP(D232,Sheet4!$A$1:$B$92,2,0),VLOOKUP(Q232,Sheet4!$A$1:$B$92,2,0))</f>
        <v>保险资产管理产品</v>
      </c>
    </row>
    <row r="233" spans="1:68" s="58" customFormat="1" ht="12.75" customHeight="1">
      <c r="A233" s="145" t="s">
        <v>997</v>
      </c>
      <c r="B233" s="42" t="s">
        <v>998</v>
      </c>
      <c r="C233" s="252" t="s">
        <v>124</v>
      </c>
      <c r="D233" s="252" t="s">
        <v>151</v>
      </c>
      <c r="E233" s="42" t="s">
        <v>999</v>
      </c>
      <c r="F233" s="42" t="s">
        <v>1000</v>
      </c>
      <c r="G233" s="102">
        <v>100000</v>
      </c>
      <c r="H233" s="307">
        <v>10212480</v>
      </c>
      <c r="I233" s="307">
        <v>10227000</v>
      </c>
      <c r="J233" s="102">
        <v>276287.67</v>
      </c>
      <c r="K233" s="42">
        <v>0</v>
      </c>
      <c r="L233" s="42" t="s">
        <v>4489</v>
      </c>
      <c r="M233" s="98" t="s">
        <v>5371</v>
      </c>
      <c r="N233" s="98" t="s">
        <v>5372</v>
      </c>
      <c r="O233" s="137" t="s">
        <v>897</v>
      </c>
      <c r="P233" s="50" t="s">
        <v>64</v>
      </c>
      <c r="Q233" s="50" t="s">
        <v>65</v>
      </c>
      <c r="R233" s="42">
        <v>1</v>
      </c>
      <c r="S233" s="145" t="s">
        <v>1082</v>
      </c>
      <c r="T233" s="62">
        <v>1000000000</v>
      </c>
      <c r="U233" s="62">
        <v>1033000000</v>
      </c>
      <c r="AJ233" s="42"/>
      <c r="AY233" s="103">
        <v>2.34</v>
      </c>
      <c r="AZ233" s="103" t="s">
        <v>84</v>
      </c>
      <c r="BA233" s="103">
        <v>2.15</v>
      </c>
      <c r="BB233" s="98" t="s">
        <v>68</v>
      </c>
      <c r="BN233" s="54" t="s">
        <v>4578</v>
      </c>
      <c r="BO233" s="58" t="str">
        <f t="shared" si="3"/>
        <v>境内资产</v>
      </c>
      <c r="BP233" s="58" t="str">
        <f>IF(M233="",VLOOKUP(D233,Sheet4!$A$1:$B$92,2,0),VLOOKUP(Q233,Sheet4!$A$1:$B$92,2,0))</f>
        <v>保险资产管理产品</v>
      </c>
    </row>
    <row r="234" spans="1:68" s="58" customFormat="1" ht="12.75" customHeight="1">
      <c r="A234" s="145" t="s">
        <v>1001</v>
      </c>
      <c r="B234" s="42" t="s">
        <v>1002</v>
      </c>
      <c r="C234" s="255" t="s">
        <v>71</v>
      </c>
      <c r="D234" s="255" t="s">
        <v>1154</v>
      </c>
      <c r="E234" s="42" t="s">
        <v>1003</v>
      </c>
      <c r="F234" s="42" t="s">
        <v>1004</v>
      </c>
      <c r="G234" s="102">
        <v>100000</v>
      </c>
      <c r="H234" s="307">
        <v>10000000</v>
      </c>
      <c r="I234" s="307">
        <v>10194000</v>
      </c>
      <c r="J234" s="102">
        <v>208356.16</v>
      </c>
      <c r="K234" s="42">
        <v>0</v>
      </c>
      <c r="L234" s="42" t="s">
        <v>4489</v>
      </c>
      <c r="M234" s="98" t="s">
        <v>5371</v>
      </c>
      <c r="N234" s="98" t="s">
        <v>5372</v>
      </c>
      <c r="O234" s="137" t="s">
        <v>897</v>
      </c>
      <c r="P234" s="50" t="s">
        <v>64</v>
      </c>
      <c r="Q234" s="50" t="s">
        <v>65</v>
      </c>
      <c r="R234" s="42">
        <v>1</v>
      </c>
      <c r="S234" s="145" t="s">
        <v>1082</v>
      </c>
      <c r="T234" s="62">
        <v>1000000000</v>
      </c>
      <c r="U234" s="62">
        <v>1033000000</v>
      </c>
      <c r="AJ234" s="42"/>
      <c r="AY234" s="103">
        <v>3.54</v>
      </c>
      <c r="AZ234" s="103" t="s">
        <v>84</v>
      </c>
      <c r="BA234" s="103">
        <v>1.45</v>
      </c>
      <c r="BB234" s="98" t="s">
        <v>68</v>
      </c>
      <c r="BN234" s="54" t="s">
        <v>4578</v>
      </c>
      <c r="BO234" s="58" t="str">
        <f t="shared" si="3"/>
        <v>境内资产</v>
      </c>
      <c r="BP234" s="58" t="str">
        <f>IF(M234="",VLOOKUP(D234,Sheet4!$A$1:$B$92,2,0),VLOOKUP(Q234,Sheet4!$A$1:$B$92,2,0))</f>
        <v>保险资产管理产品</v>
      </c>
    </row>
    <row r="235" spans="1:68" s="58" customFormat="1" ht="12.75" customHeight="1">
      <c r="A235" s="145" t="s">
        <v>1005</v>
      </c>
      <c r="B235" s="42" t="s">
        <v>1006</v>
      </c>
      <c r="C235" s="252" t="s">
        <v>124</v>
      </c>
      <c r="D235" s="252" t="s">
        <v>151</v>
      </c>
      <c r="E235" s="42" t="s">
        <v>1007</v>
      </c>
      <c r="F235" s="42" t="s">
        <v>1000</v>
      </c>
      <c r="G235" s="102">
        <v>100000</v>
      </c>
      <c r="H235" s="307">
        <v>10000000</v>
      </c>
      <c r="I235" s="307">
        <v>10194000</v>
      </c>
      <c r="J235" s="102">
        <v>46372.6</v>
      </c>
      <c r="K235" s="42">
        <v>0</v>
      </c>
      <c r="L235" s="42" t="s">
        <v>4489</v>
      </c>
      <c r="M235" s="98" t="s">
        <v>5371</v>
      </c>
      <c r="N235" s="98" t="s">
        <v>5372</v>
      </c>
      <c r="O235" s="137" t="s">
        <v>897</v>
      </c>
      <c r="P235" s="50" t="s">
        <v>64</v>
      </c>
      <c r="Q235" s="50" t="s">
        <v>65</v>
      </c>
      <c r="R235" s="42">
        <v>1</v>
      </c>
      <c r="S235" s="145" t="s">
        <v>1082</v>
      </c>
      <c r="T235" s="62">
        <v>1000000000</v>
      </c>
      <c r="U235" s="62">
        <v>1033000000</v>
      </c>
      <c r="AJ235" s="42"/>
      <c r="AY235" s="103">
        <v>1.89</v>
      </c>
      <c r="AZ235" s="103" t="s">
        <v>84</v>
      </c>
      <c r="BA235" s="103">
        <v>1.8</v>
      </c>
      <c r="BB235" s="98" t="s">
        <v>68</v>
      </c>
      <c r="BN235" s="54" t="s">
        <v>4578</v>
      </c>
      <c r="BO235" s="58" t="str">
        <f t="shared" si="3"/>
        <v>境内资产</v>
      </c>
      <c r="BP235" s="58" t="str">
        <f>IF(M235="",VLOOKUP(D235,Sheet4!$A$1:$B$92,2,0),VLOOKUP(Q235,Sheet4!$A$1:$B$92,2,0))</f>
        <v>保险资产管理产品</v>
      </c>
    </row>
    <row r="236" spans="1:68" s="58" customFormat="1" ht="12.75" customHeight="1">
      <c r="A236" s="145" t="s">
        <v>1008</v>
      </c>
      <c r="B236" s="42" t="s">
        <v>1009</v>
      </c>
      <c r="C236" s="252" t="s">
        <v>827</v>
      </c>
      <c r="D236" s="252" t="s">
        <v>829</v>
      </c>
      <c r="E236" s="42" t="s">
        <v>1010</v>
      </c>
      <c r="F236" s="42" t="s">
        <v>1011</v>
      </c>
      <c r="G236" s="102">
        <v>100000</v>
      </c>
      <c r="H236" s="307">
        <v>10000000</v>
      </c>
      <c r="I236" s="307">
        <v>10157000</v>
      </c>
      <c r="J236" s="102">
        <v>19178.080000000002</v>
      </c>
      <c r="K236" s="42">
        <v>0</v>
      </c>
      <c r="L236" s="42" t="s">
        <v>4489</v>
      </c>
      <c r="M236" s="98" t="s">
        <v>5371</v>
      </c>
      <c r="N236" s="98" t="s">
        <v>5372</v>
      </c>
      <c r="O236" s="137" t="s">
        <v>897</v>
      </c>
      <c r="P236" s="50" t="s">
        <v>64</v>
      </c>
      <c r="Q236" s="50" t="s">
        <v>65</v>
      </c>
      <c r="R236" s="42">
        <v>1</v>
      </c>
      <c r="S236" s="145" t="s">
        <v>1082</v>
      </c>
      <c r="T236" s="62">
        <v>1000000000</v>
      </c>
      <c r="U236" s="62">
        <v>1033000000</v>
      </c>
      <c r="AJ236" s="42"/>
      <c r="AY236" s="103">
        <v>1.95</v>
      </c>
      <c r="AZ236" s="103" t="s">
        <v>74</v>
      </c>
      <c r="BA236" s="103">
        <v>1.86</v>
      </c>
      <c r="BB236" s="98" t="s">
        <v>68</v>
      </c>
      <c r="BN236" s="54" t="s">
        <v>4578</v>
      </c>
      <c r="BO236" s="58" t="str">
        <f t="shared" si="3"/>
        <v>境内资产</v>
      </c>
      <c r="BP236" s="58" t="str">
        <f>IF(M236="",VLOOKUP(D236,Sheet4!$A$1:$B$92,2,0),VLOOKUP(Q236,Sheet4!$A$1:$B$92,2,0))</f>
        <v>保险资产管理产品</v>
      </c>
    </row>
    <row r="237" spans="1:68" s="58" customFormat="1" ht="12.75" customHeight="1">
      <c r="A237" s="145" t="s">
        <v>550</v>
      </c>
      <c r="B237" s="42" t="s">
        <v>551</v>
      </c>
      <c r="C237" s="252" t="s">
        <v>124</v>
      </c>
      <c r="D237" s="252" t="s">
        <v>151</v>
      </c>
      <c r="E237" s="42" t="s">
        <v>552</v>
      </c>
      <c r="F237" s="42" t="s">
        <v>442</v>
      </c>
      <c r="G237" s="102">
        <v>100000</v>
      </c>
      <c r="H237" s="307">
        <v>9938240</v>
      </c>
      <c r="I237" s="307">
        <v>10136000</v>
      </c>
      <c r="J237" s="102">
        <v>418657.53</v>
      </c>
      <c r="K237" s="42">
        <v>0</v>
      </c>
      <c r="L237" s="42" t="s">
        <v>4489</v>
      </c>
      <c r="M237" s="98" t="s">
        <v>5371</v>
      </c>
      <c r="N237" s="98" t="s">
        <v>5372</v>
      </c>
      <c r="O237" s="137" t="s">
        <v>897</v>
      </c>
      <c r="P237" s="50" t="s">
        <v>64</v>
      </c>
      <c r="Q237" s="50" t="s">
        <v>65</v>
      </c>
      <c r="R237" s="42">
        <v>1</v>
      </c>
      <c r="S237" s="145" t="s">
        <v>1082</v>
      </c>
      <c r="T237" s="62">
        <v>1000000000</v>
      </c>
      <c r="U237" s="62">
        <v>1033000000</v>
      </c>
      <c r="AJ237" s="42"/>
      <c r="AY237" s="103">
        <v>1.29</v>
      </c>
      <c r="AZ237" s="103" t="s">
        <v>84</v>
      </c>
      <c r="BA237" s="103">
        <v>1.18</v>
      </c>
      <c r="BB237" s="98" t="s">
        <v>68</v>
      </c>
      <c r="BN237" s="54" t="s">
        <v>4578</v>
      </c>
      <c r="BO237" s="58" t="str">
        <f t="shared" si="3"/>
        <v>境内资产</v>
      </c>
      <c r="BP237" s="58" t="str">
        <f>IF(M237="",VLOOKUP(D237,Sheet4!$A$1:$B$92,2,0),VLOOKUP(Q237,Sheet4!$A$1:$B$92,2,0))</f>
        <v>保险资产管理产品</v>
      </c>
    </row>
    <row r="238" spans="1:68" s="58" customFormat="1" ht="12.75" customHeight="1">
      <c r="A238" s="145" t="s">
        <v>1012</v>
      </c>
      <c r="B238" s="42" t="s">
        <v>1013</v>
      </c>
      <c r="C238" s="252" t="s">
        <v>124</v>
      </c>
      <c r="D238" s="252" t="s">
        <v>151</v>
      </c>
      <c r="E238" s="42" t="s">
        <v>1014</v>
      </c>
      <c r="F238" s="42" t="s">
        <v>1015</v>
      </c>
      <c r="G238" s="102">
        <v>100000</v>
      </c>
      <c r="H238" s="307">
        <v>10000000</v>
      </c>
      <c r="I238" s="307">
        <v>10122000</v>
      </c>
      <c r="J238" s="102">
        <v>185506.85</v>
      </c>
      <c r="K238" s="42">
        <v>0</v>
      </c>
      <c r="L238" s="42" t="s">
        <v>4489</v>
      </c>
      <c r="M238" s="98" t="s">
        <v>5371</v>
      </c>
      <c r="N238" s="98" t="s">
        <v>5372</v>
      </c>
      <c r="O238" s="137" t="s">
        <v>897</v>
      </c>
      <c r="P238" s="50" t="s">
        <v>64</v>
      </c>
      <c r="Q238" s="50" t="s">
        <v>65</v>
      </c>
      <c r="R238" s="42">
        <v>1</v>
      </c>
      <c r="S238" s="145" t="s">
        <v>1082</v>
      </c>
      <c r="T238" s="62">
        <v>1000000000</v>
      </c>
      <c r="U238" s="62">
        <v>1033000000</v>
      </c>
      <c r="AJ238" s="42"/>
      <c r="AY238" s="103">
        <v>2.5</v>
      </c>
      <c r="AZ238" s="103" t="s">
        <v>84</v>
      </c>
      <c r="BA238" s="103">
        <v>2.3199999999999998</v>
      </c>
      <c r="BB238" s="98" t="s">
        <v>68</v>
      </c>
      <c r="BN238" s="54" t="s">
        <v>4578</v>
      </c>
      <c r="BO238" s="58" t="str">
        <f t="shared" si="3"/>
        <v>境内资产</v>
      </c>
      <c r="BP238" s="58" t="str">
        <f>IF(M238="",VLOOKUP(D238,Sheet4!$A$1:$B$92,2,0),VLOOKUP(Q238,Sheet4!$A$1:$B$92,2,0))</f>
        <v>保险资产管理产品</v>
      </c>
    </row>
    <row r="239" spans="1:68" s="58" customFormat="1" ht="12.75" customHeight="1">
      <c r="A239" s="145" t="s">
        <v>1016</v>
      </c>
      <c r="B239" s="42" t="s">
        <v>1017</v>
      </c>
      <c r="C239" s="252" t="s">
        <v>124</v>
      </c>
      <c r="D239" s="252" t="s">
        <v>151</v>
      </c>
      <c r="E239" s="42" t="s">
        <v>1018</v>
      </c>
      <c r="F239" s="42" t="s">
        <v>1019</v>
      </c>
      <c r="G239" s="102">
        <v>100000</v>
      </c>
      <c r="H239" s="307">
        <v>9780680</v>
      </c>
      <c r="I239" s="307">
        <v>10087000</v>
      </c>
      <c r="J239" s="102">
        <v>344178.08</v>
      </c>
      <c r="K239" s="42">
        <v>0</v>
      </c>
      <c r="L239" s="42" t="s">
        <v>4489</v>
      </c>
      <c r="M239" s="98" t="s">
        <v>5371</v>
      </c>
      <c r="N239" s="98" t="s">
        <v>5372</v>
      </c>
      <c r="O239" s="137" t="s">
        <v>897</v>
      </c>
      <c r="P239" s="50" t="s">
        <v>64</v>
      </c>
      <c r="Q239" s="50" t="s">
        <v>65</v>
      </c>
      <c r="R239" s="42">
        <v>1</v>
      </c>
      <c r="S239" s="145" t="s">
        <v>1082</v>
      </c>
      <c r="T239" s="62">
        <v>1000000000</v>
      </c>
      <c r="U239" s="62">
        <v>1033000000</v>
      </c>
      <c r="AJ239" s="42"/>
      <c r="AY239" s="103">
        <v>1.08</v>
      </c>
      <c r="AZ239" s="103" t="s">
        <v>74</v>
      </c>
      <c r="BA239" s="103">
        <v>1.02</v>
      </c>
      <c r="BB239" s="98" t="s">
        <v>68</v>
      </c>
      <c r="BN239" s="54" t="s">
        <v>4578</v>
      </c>
      <c r="BO239" s="58" t="str">
        <f t="shared" si="3"/>
        <v>境内资产</v>
      </c>
      <c r="BP239" s="58" t="str">
        <f>IF(M239="",VLOOKUP(D239,Sheet4!$A$1:$B$92,2,0),VLOOKUP(Q239,Sheet4!$A$1:$B$92,2,0))</f>
        <v>保险资产管理产品</v>
      </c>
    </row>
    <row r="240" spans="1:68" s="58" customFormat="1" ht="12.75" customHeight="1">
      <c r="A240" s="145" t="s">
        <v>1020</v>
      </c>
      <c r="B240" s="42" t="s">
        <v>1021</v>
      </c>
      <c r="C240" s="252" t="s">
        <v>124</v>
      </c>
      <c r="D240" s="252" t="s">
        <v>151</v>
      </c>
      <c r="E240" s="42" t="s">
        <v>1022</v>
      </c>
      <c r="F240" s="42" t="s">
        <v>1023</v>
      </c>
      <c r="G240" s="102">
        <v>100000</v>
      </c>
      <c r="H240" s="307">
        <v>10192190</v>
      </c>
      <c r="I240" s="307">
        <v>10074000</v>
      </c>
      <c r="J240" s="102">
        <v>466849.32</v>
      </c>
      <c r="K240" s="42">
        <v>0</v>
      </c>
      <c r="L240" s="42" t="s">
        <v>4489</v>
      </c>
      <c r="M240" s="98" t="s">
        <v>5371</v>
      </c>
      <c r="N240" s="98" t="s">
        <v>5372</v>
      </c>
      <c r="O240" s="137" t="s">
        <v>897</v>
      </c>
      <c r="P240" s="50" t="s">
        <v>64</v>
      </c>
      <c r="Q240" s="50" t="s">
        <v>65</v>
      </c>
      <c r="R240" s="42">
        <v>1</v>
      </c>
      <c r="S240" s="145" t="s">
        <v>1082</v>
      </c>
      <c r="T240" s="62">
        <v>1000000000</v>
      </c>
      <c r="U240" s="62">
        <v>1033000000</v>
      </c>
      <c r="AJ240" s="42"/>
      <c r="AY240" s="103">
        <v>0.22</v>
      </c>
      <c r="AZ240" s="103" t="s">
        <v>169</v>
      </c>
      <c r="BA240" s="103">
        <v>0.22</v>
      </c>
      <c r="BB240" s="98" t="s">
        <v>68</v>
      </c>
      <c r="BN240" s="54" t="s">
        <v>4578</v>
      </c>
      <c r="BO240" s="58" t="str">
        <f t="shared" si="3"/>
        <v>境内资产</v>
      </c>
      <c r="BP240" s="58" t="str">
        <f>IF(M240="",VLOOKUP(D240,Sheet4!$A$1:$B$92,2,0),VLOOKUP(Q240,Sheet4!$A$1:$B$92,2,0))</f>
        <v>保险资产管理产品</v>
      </c>
    </row>
    <row r="241" spans="1:68" s="58" customFormat="1" ht="12.75" customHeight="1">
      <c r="A241" s="145" t="s">
        <v>1024</v>
      </c>
      <c r="B241" s="42" t="s">
        <v>1025</v>
      </c>
      <c r="C241" s="252" t="s">
        <v>124</v>
      </c>
      <c r="D241" s="252" t="s">
        <v>151</v>
      </c>
      <c r="E241" s="42" t="s">
        <v>1026</v>
      </c>
      <c r="F241" s="42" t="s">
        <v>1027</v>
      </c>
      <c r="G241" s="102">
        <v>100000</v>
      </c>
      <c r="H241" s="307">
        <v>10178400</v>
      </c>
      <c r="I241" s="307">
        <v>10068000</v>
      </c>
      <c r="J241" s="102">
        <v>454290.41</v>
      </c>
      <c r="K241" s="42">
        <v>0</v>
      </c>
      <c r="L241" s="42" t="s">
        <v>4489</v>
      </c>
      <c r="M241" s="98" t="s">
        <v>5371</v>
      </c>
      <c r="N241" s="98" t="s">
        <v>5372</v>
      </c>
      <c r="O241" s="137" t="s">
        <v>897</v>
      </c>
      <c r="P241" s="50" t="s">
        <v>64</v>
      </c>
      <c r="Q241" s="50" t="s">
        <v>65</v>
      </c>
      <c r="R241" s="42">
        <v>1</v>
      </c>
      <c r="S241" s="145" t="s">
        <v>1082</v>
      </c>
      <c r="T241" s="62">
        <v>1000000000</v>
      </c>
      <c r="U241" s="62">
        <v>1033000000</v>
      </c>
      <c r="AJ241" s="42"/>
      <c r="AY241" s="103">
        <v>0.23</v>
      </c>
      <c r="AZ241" s="103" t="s">
        <v>169</v>
      </c>
      <c r="BA241" s="103">
        <v>0.23</v>
      </c>
      <c r="BB241" s="98" t="s">
        <v>68</v>
      </c>
      <c r="BN241" s="54" t="s">
        <v>4578</v>
      </c>
      <c r="BO241" s="58" t="str">
        <f t="shared" si="3"/>
        <v>境内资产</v>
      </c>
      <c r="BP241" s="58" t="str">
        <f>IF(M241="",VLOOKUP(D241,Sheet4!$A$1:$B$92,2,0),VLOOKUP(Q241,Sheet4!$A$1:$B$92,2,0))</f>
        <v>保险资产管理产品</v>
      </c>
    </row>
    <row r="242" spans="1:68" s="58" customFormat="1" ht="12.75" customHeight="1">
      <c r="A242" s="145" t="s">
        <v>1028</v>
      </c>
      <c r="B242" s="42" t="s">
        <v>1029</v>
      </c>
      <c r="C242" s="252" t="s">
        <v>124</v>
      </c>
      <c r="D242" s="252" t="s">
        <v>125</v>
      </c>
      <c r="E242" s="42" t="s">
        <v>1030</v>
      </c>
      <c r="F242" s="42" t="s">
        <v>1031</v>
      </c>
      <c r="G242" s="102">
        <v>100000</v>
      </c>
      <c r="H242" s="307">
        <v>10000000</v>
      </c>
      <c r="I242" s="307">
        <v>10014000</v>
      </c>
      <c r="J242" s="102">
        <v>52712.33</v>
      </c>
      <c r="K242" s="42">
        <v>0</v>
      </c>
      <c r="L242" s="42" t="s">
        <v>4489</v>
      </c>
      <c r="M242" s="98" t="s">
        <v>5371</v>
      </c>
      <c r="N242" s="98" t="s">
        <v>5372</v>
      </c>
      <c r="O242" s="137" t="s">
        <v>897</v>
      </c>
      <c r="P242" s="50" t="s">
        <v>64</v>
      </c>
      <c r="Q242" s="50" t="s">
        <v>65</v>
      </c>
      <c r="R242" s="42">
        <v>1</v>
      </c>
      <c r="S242" s="145" t="s">
        <v>1082</v>
      </c>
      <c r="T242" s="62">
        <v>1000000000</v>
      </c>
      <c r="U242" s="62">
        <v>1033000000</v>
      </c>
      <c r="AJ242" s="42"/>
      <c r="AY242" s="103">
        <v>0.64</v>
      </c>
      <c r="AZ242" s="103" t="s">
        <v>84</v>
      </c>
      <c r="BA242" s="103">
        <v>0.62</v>
      </c>
      <c r="BB242" s="98" t="s">
        <v>68</v>
      </c>
      <c r="BN242" s="54" t="s">
        <v>4578</v>
      </c>
      <c r="BO242" s="58" t="str">
        <f t="shared" si="3"/>
        <v>境内资产</v>
      </c>
      <c r="BP242" s="58" t="str">
        <f>IF(M242="",VLOOKUP(D242,Sheet4!$A$1:$B$92,2,0),VLOOKUP(Q242,Sheet4!$A$1:$B$92,2,0))</f>
        <v>保险资产管理产品</v>
      </c>
    </row>
    <row r="243" spans="1:68" s="58" customFormat="1" ht="12.75" customHeight="1">
      <c r="A243" s="145" t="s">
        <v>1032</v>
      </c>
      <c r="B243" s="42" t="s">
        <v>1033</v>
      </c>
      <c r="C243" s="252" t="s">
        <v>124</v>
      </c>
      <c r="D243" s="252" t="s">
        <v>125</v>
      </c>
      <c r="E243" s="42" t="s">
        <v>1034</v>
      </c>
      <c r="F243" s="42" t="s">
        <v>1035</v>
      </c>
      <c r="G243" s="102">
        <v>100000</v>
      </c>
      <c r="H243" s="307">
        <v>10018050</v>
      </c>
      <c r="I243" s="307">
        <v>10000000</v>
      </c>
      <c r="J243" s="102">
        <v>338000</v>
      </c>
      <c r="K243" s="42">
        <v>0</v>
      </c>
      <c r="L243" s="42" t="s">
        <v>4489</v>
      </c>
      <c r="M243" s="98" t="s">
        <v>5371</v>
      </c>
      <c r="N243" s="98" t="s">
        <v>5372</v>
      </c>
      <c r="O243" s="137" t="s">
        <v>897</v>
      </c>
      <c r="P243" s="50" t="s">
        <v>64</v>
      </c>
      <c r="Q243" s="50" t="s">
        <v>65</v>
      </c>
      <c r="R243" s="42">
        <v>1</v>
      </c>
      <c r="S243" s="145" t="s">
        <v>1082</v>
      </c>
      <c r="T243" s="62">
        <v>1000000000</v>
      </c>
      <c r="U243" s="62">
        <v>1033000000</v>
      </c>
      <c r="AJ243" s="42"/>
      <c r="AY243" s="108">
        <v>1</v>
      </c>
      <c r="AZ243" s="103" t="s">
        <v>128</v>
      </c>
      <c r="BA243" s="67">
        <v>0</v>
      </c>
      <c r="BB243" s="98" t="s">
        <v>68</v>
      </c>
      <c r="BN243" s="54" t="s">
        <v>4578</v>
      </c>
      <c r="BO243" s="58" t="str">
        <f t="shared" si="3"/>
        <v>境内资产</v>
      </c>
      <c r="BP243" s="58" t="str">
        <f>IF(M243="",VLOOKUP(D243,Sheet4!$A$1:$B$92,2,0),VLOOKUP(Q243,Sheet4!$A$1:$B$92,2,0))</f>
        <v>保险资产管理产品</v>
      </c>
    </row>
    <row r="244" spans="1:68" s="58" customFormat="1" ht="12.75" customHeight="1">
      <c r="A244" s="145" t="s">
        <v>1036</v>
      </c>
      <c r="B244" s="42" t="s">
        <v>1037</v>
      </c>
      <c r="C244" s="255" t="s">
        <v>71</v>
      </c>
      <c r="D244" s="255" t="s">
        <v>72</v>
      </c>
      <c r="E244" s="42" t="s">
        <v>1038</v>
      </c>
      <c r="F244" s="42" t="s">
        <v>1039</v>
      </c>
      <c r="G244" s="102">
        <v>300000</v>
      </c>
      <c r="H244" s="307">
        <v>5990415</v>
      </c>
      <c r="I244" s="307">
        <v>6054000</v>
      </c>
      <c r="J244" s="102">
        <v>88027.4</v>
      </c>
      <c r="K244" s="42">
        <v>0</v>
      </c>
      <c r="L244" s="42" t="s">
        <v>4489</v>
      </c>
      <c r="M244" s="98" t="s">
        <v>5371</v>
      </c>
      <c r="N244" s="98" t="s">
        <v>5372</v>
      </c>
      <c r="O244" s="137" t="s">
        <v>897</v>
      </c>
      <c r="P244" s="50" t="s">
        <v>64</v>
      </c>
      <c r="Q244" s="50" t="s">
        <v>65</v>
      </c>
      <c r="R244" s="42">
        <v>1</v>
      </c>
      <c r="S244" s="145" t="s">
        <v>1082</v>
      </c>
      <c r="T244" s="62">
        <v>1000000000</v>
      </c>
      <c r="U244" s="62">
        <v>1033000000</v>
      </c>
      <c r="AJ244" s="42"/>
      <c r="AY244" s="103">
        <v>0.68</v>
      </c>
      <c r="AZ244" s="103" t="s">
        <v>74</v>
      </c>
      <c r="BA244" s="103">
        <v>0.67</v>
      </c>
      <c r="BB244" s="98" t="s">
        <v>68</v>
      </c>
      <c r="BN244" s="54" t="s">
        <v>4578</v>
      </c>
      <c r="BO244" s="58" t="str">
        <f t="shared" si="3"/>
        <v>境内资产</v>
      </c>
      <c r="BP244" s="58" t="str">
        <f>IF(M244="",VLOOKUP(D244,Sheet4!$A$1:$B$92,2,0),VLOOKUP(Q244,Sheet4!$A$1:$B$92,2,0))</f>
        <v>保险资产管理产品</v>
      </c>
    </row>
    <row r="245" spans="1:68" s="58" customFormat="1" ht="12.75" customHeight="1">
      <c r="A245" s="145" t="s">
        <v>1040</v>
      </c>
      <c r="B245" s="42" t="s">
        <v>1041</v>
      </c>
      <c r="C245" s="252" t="s">
        <v>1258</v>
      </c>
      <c r="D245" s="252" t="s">
        <v>1259</v>
      </c>
      <c r="E245" s="42" t="s">
        <v>1042</v>
      </c>
      <c r="F245" s="42" t="s">
        <v>1043</v>
      </c>
      <c r="G245" s="102">
        <v>41600</v>
      </c>
      <c r="H245" s="307">
        <v>4952705.6500000004</v>
      </c>
      <c r="I245" s="307">
        <v>5067296</v>
      </c>
      <c r="J245" s="102">
        <v>12058.3</v>
      </c>
      <c r="K245" s="42">
        <v>0</v>
      </c>
      <c r="L245" s="42" t="s">
        <v>4489</v>
      </c>
      <c r="M245" s="98" t="s">
        <v>5371</v>
      </c>
      <c r="N245" s="98" t="s">
        <v>5372</v>
      </c>
      <c r="O245" s="137" t="s">
        <v>897</v>
      </c>
      <c r="P245" s="50" t="s">
        <v>64</v>
      </c>
      <c r="Q245" s="50" t="s">
        <v>65</v>
      </c>
      <c r="R245" s="42">
        <v>1</v>
      </c>
      <c r="S245" s="145" t="s">
        <v>1082</v>
      </c>
      <c r="T245" s="62">
        <v>1000000000</v>
      </c>
      <c r="U245" s="62">
        <v>1033000000</v>
      </c>
      <c r="AJ245" s="42"/>
      <c r="AY245" s="103">
        <v>2.88</v>
      </c>
      <c r="AZ245" s="103" t="s">
        <v>74</v>
      </c>
      <c r="BA245" s="67">
        <v>0</v>
      </c>
      <c r="BB245" s="98" t="s">
        <v>68</v>
      </c>
      <c r="BN245" s="54" t="s">
        <v>4578</v>
      </c>
      <c r="BO245" s="58" t="str">
        <f t="shared" si="3"/>
        <v>境内资产</v>
      </c>
      <c r="BP245" s="58" t="str">
        <f>IF(M245="",VLOOKUP(D245,Sheet4!$A$1:$B$92,2,0),VLOOKUP(Q245,Sheet4!$A$1:$B$92,2,0))</f>
        <v>保险资产管理产品</v>
      </c>
    </row>
    <row r="246" spans="1:68" s="58" customFormat="1" ht="12.75" customHeight="1">
      <c r="A246" s="145" t="s">
        <v>1044</v>
      </c>
      <c r="B246" s="42" t="s">
        <v>1045</v>
      </c>
      <c r="C246" s="252" t="s">
        <v>1258</v>
      </c>
      <c r="D246" s="252" t="s">
        <v>1259</v>
      </c>
      <c r="E246" s="42" t="s">
        <v>1046</v>
      </c>
      <c r="F246" s="42" t="s">
        <v>1047</v>
      </c>
      <c r="G246" s="102">
        <v>44367</v>
      </c>
      <c r="H246" s="307">
        <v>4993894.51</v>
      </c>
      <c r="I246" s="307">
        <v>5030374.83</v>
      </c>
      <c r="J246" s="42">
        <v>826.56</v>
      </c>
      <c r="K246" s="42">
        <v>0</v>
      </c>
      <c r="L246" s="42" t="s">
        <v>4489</v>
      </c>
      <c r="M246" s="98" t="s">
        <v>5371</v>
      </c>
      <c r="N246" s="98" t="s">
        <v>5372</v>
      </c>
      <c r="O246" s="137" t="s">
        <v>897</v>
      </c>
      <c r="P246" s="50" t="s">
        <v>64</v>
      </c>
      <c r="Q246" s="50" t="s">
        <v>65</v>
      </c>
      <c r="R246" s="42">
        <v>1</v>
      </c>
      <c r="S246" s="145" t="s">
        <v>1082</v>
      </c>
      <c r="T246" s="62">
        <v>1000000000</v>
      </c>
      <c r="U246" s="62">
        <v>1033000000</v>
      </c>
      <c r="AJ246" s="42"/>
      <c r="AY246" s="103">
        <v>4.96</v>
      </c>
      <c r="AZ246" s="103" t="s">
        <v>74</v>
      </c>
      <c r="BA246" s="67">
        <v>0</v>
      </c>
      <c r="BB246" s="98" t="s">
        <v>68</v>
      </c>
      <c r="BN246" s="54" t="s">
        <v>4578</v>
      </c>
      <c r="BO246" s="58" t="str">
        <f t="shared" si="3"/>
        <v>境内资产</v>
      </c>
      <c r="BP246" s="58" t="str">
        <f>IF(M246="",VLOOKUP(D246,Sheet4!$A$1:$B$92,2,0),VLOOKUP(Q246,Sheet4!$A$1:$B$92,2,0))</f>
        <v>保险资产管理产品</v>
      </c>
    </row>
    <row r="247" spans="1:68" s="58" customFormat="1" ht="12.75" customHeight="1">
      <c r="A247" s="145" t="s">
        <v>1048</v>
      </c>
      <c r="B247" s="42" t="s">
        <v>1049</v>
      </c>
      <c r="C247" s="252" t="s">
        <v>1258</v>
      </c>
      <c r="D247" s="252" t="s">
        <v>1259</v>
      </c>
      <c r="E247" s="42" t="s">
        <v>1050</v>
      </c>
      <c r="F247" s="42" t="s">
        <v>1051</v>
      </c>
      <c r="G247" s="102">
        <v>44120</v>
      </c>
      <c r="H247" s="307">
        <v>4997777.79</v>
      </c>
      <c r="I247" s="307">
        <v>4817462.8</v>
      </c>
      <c r="J247" s="102">
        <v>2973.57</v>
      </c>
      <c r="K247" s="42">
        <v>0</v>
      </c>
      <c r="L247" s="42" t="s">
        <v>4489</v>
      </c>
      <c r="M247" s="98" t="s">
        <v>5371</v>
      </c>
      <c r="N247" s="98" t="s">
        <v>5372</v>
      </c>
      <c r="O247" s="137" t="s">
        <v>897</v>
      </c>
      <c r="P247" s="50" t="s">
        <v>64</v>
      </c>
      <c r="Q247" s="50" t="s">
        <v>65</v>
      </c>
      <c r="R247" s="42">
        <v>1</v>
      </c>
      <c r="S247" s="145" t="s">
        <v>1082</v>
      </c>
      <c r="T247" s="62">
        <v>1000000000</v>
      </c>
      <c r="U247" s="62">
        <v>1033000000</v>
      </c>
      <c r="AJ247" s="42"/>
      <c r="AY247" s="103">
        <v>5.67</v>
      </c>
      <c r="AZ247" s="103" t="s">
        <v>74</v>
      </c>
      <c r="BA247" s="67">
        <v>0</v>
      </c>
      <c r="BB247" s="98" t="s">
        <v>68</v>
      </c>
      <c r="BN247" s="54" t="s">
        <v>4578</v>
      </c>
      <c r="BO247" s="58" t="str">
        <f t="shared" si="3"/>
        <v>境内资产</v>
      </c>
      <c r="BP247" s="58" t="str">
        <f>IF(M247="",VLOOKUP(D247,Sheet4!$A$1:$B$92,2,0),VLOOKUP(Q247,Sheet4!$A$1:$B$92,2,0))</f>
        <v>保险资产管理产品</v>
      </c>
    </row>
    <row r="248" spans="1:68" s="58" customFormat="1" ht="12.75" customHeight="1">
      <c r="A248" s="145" t="s">
        <v>1052</v>
      </c>
      <c r="B248" s="42" t="s">
        <v>1053</v>
      </c>
      <c r="C248" s="252" t="s">
        <v>1258</v>
      </c>
      <c r="D248" s="252" t="s">
        <v>1259</v>
      </c>
      <c r="E248" s="42" t="s">
        <v>1054</v>
      </c>
      <c r="F248" s="42" t="s">
        <v>1055</v>
      </c>
      <c r="G248" s="102">
        <v>40960</v>
      </c>
      <c r="H248" s="307">
        <v>4967666.9400000004</v>
      </c>
      <c r="I248" s="307">
        <v>4428185.5999999996</v>
      </c>
      <c r="J248" s="102">
        <v>59790.38</v>
      </c>
      <c r="K248" s="42">
        <v>0</v>
      </c>
      <c r="L248" s="42" t="s">
        <v>4489</v>
      </c>
      <c r="M248" s="98" t="s">
        <v>5371</v>
      </c>
      <c r="N248" s="98" t="s">
        <v>5372</v>
      </c>
      <c r="O248" s="137" t="s">
        <v>897</v>
      </c>
      <c r="P248" s="50" t="s">
        <v>64</v>
      </c>
      <c r="Q248" s="50" t="s">
        <v>65</v>
      </c>
      <c r="R248" s="42">
        <v>1</v>
      </c>
      <c r="S248" s="145" t="s">
        <v>1082</v>
      </c>
      <c r="T248" s="62">
        <v>1000000000</v>
      </c>
      <c r="U248" s="62">
        <v>1033000000</v>
      </c>
      <c r="AJ248" s="42"/>
      <c r="AY248" s="103">
        <v>1.19</v>
      </c>
      <c r="AZ248" s="103" t="s">
        <v>74</v>
      </c>
      <c r="BA248" s="67">
        <v>0</v>
      </c>
      <c r="BB248" s="98" t="s">
        <v>68</v>
      </c>
      <c r="BN248" s="54" t="s">
        <v>4578</v>
      </c>
      <c r="BO248" s="58" t="str">
        <f t="shared" si="3"/>
        <v>境内资产</v>
      </c>
      <c r="BP248" s="58" t="str">
        <f>IF(M248="",VLOOKUP(D248,Sheet4!$A$1:$B$92,2,0),VLOOKUP(Q248,Sheet4!$A$1:$B$92,2,0))</f>
        <v>保险资产管理产品</v>
      </c>
    </row>
    <row r="249" spans="1:68" s="58" customFormat="1" ht="12.75" customHeight="1">
      <c r="A249" s="145" t="s">
        <v>1056</v>
      </c>
      <c r="B249" s="42" t="s">
        <v>1057</v>
      </c>
      <c r="C249" s="252" t="s">
        <v>1258</v>
      </c>
      <c r="D249" s="252" t="s">
        <v>1259</v>
      </c>
      <c r="E249" s="42" t="s">
        <v>1058</v>
      </c>
      <c r="F249" s="42" t="s">
        <v>1059</v>
      </c>
      <c r="G249" s="102">
        <v>23610</v>
      </c>
      <c r="H249" s="307">
        <v>3992928.04</v>
      </c>
      <c r="I249" s="307">
        <v>3527168.73</v>
      </c>
      <c r="J249" s="102">
        <v>4178.6499999999996</v>
      </c>
      <c r="K249" s="42">
        <v>0</v>
      </c>
      <c r="L249" s="42" t="s">
        <v>4489</v>
      </c>
      <c r="M249" s="98" t="s">
        <v>5371</v>
      </c>
      <c r="N249" s="98" t="s">
        <v>5372</v>
      </c>
      <c r="O249" s="137" t="s">
        <v>897</v>
      </c>
      <c r="P249" s="50" t="s">
        <v>64</v>
      </c>
      <c r="Q249" s="50" t="s">
        <v>65</v>
      </c>
      <c r="R249" s="42">
        <v>1</v>
      </c>
      <c r="S249" s="145" t="s">
        <v>1082</v>
      </c>
      <c r="T249" s="62">
        <v>1000000000</v>
      </c>
      <c r="U249" s="62">
        <v>1033000000</v>
      </c>
      <c r="AJ249" s="42"/>
      <c r="AY249" s="103">
        <v>5.12</v>
      </c>
      <c r="AZ249" s="103" t="s">
        <v>84</v>
      </c>
      <c r="BA249" s="67">
        <v>0</v>
      </c>
      <c r="BB249" s="98" t="s">
        <v>68</v>
      </c>
      <c r="BN249" s="54" t="s">
        <v>4578</v>
      </c>
      <c r="BO249" s="58" t="str">
        <f t="shared" si="3"/>
        <v>境内资产</v>
      </c>
      <c r="BP249" s="58" t="str">
        <f>IF(M249="",VLOOKUP(D249,Sheet4!$A$1:$B$92,2,0),VLOOKUP(Q249,Sheet4!$A$1:$B$92,2,0))</f>
        <v>保险资产管理产品</v>
      </c>
    </row>
    <row r="250" spans="1:68" s="58" customFormat="1" ht="12.75" customHeight="1">
      <c r="A250" s="145" t="s">
        <v>1060</v>
      </c>
      <c r="B250" s="42" t="s">
        <v>1061</v>
      </c>
      <c r="C250" s="252" t="s">
        <v>1258</v>
      </c>
      <c r="D250" s="252" t="s">
        <v>1259</v>
      </c>
      <c r="E250" s="42" t="s">
        <v>1062</v>
      </c>
      <c r="F250" s="42" t="s">
        <v>1063</v>
      </c>
      <c r="G250" s="102">
        <v>24960</v>
      </c>
      <c r="H250" s="307">
        <v>2996640</v>
      </c>
      <c r="I250" s="307">
        <v>3056352</v>
      </c>
      <c r="J250" s="102">
        <v>4349.1899999999996</v>
      </c>
      <c r="K250" s="42">
        <v>0</v>
      </c>
      <c r="L250" s="42" t="s">
        <v>4489</v>
      </c>
      <c r="M250" s="98" t="s">
        <v>5371</v>
      </c>
      <c r="N250" s="98" t="s">
        <v>5372</v>
      </c>
      <c r="O250" s="137" t="s">
        <v>897</v>
      </c>
      <c r="P250" s="50" t="s">
        <v>64</v>
      </c>
      <c r="Q250" s="50" t="s">
        <v>65</v>
      </c>
      <c r="R250" s="42">
        <v>1</v>
      </c>
      <c r="S250" s="145" t="s">
        <v>1082</v>
      </c>
      <c r="T250" s="62">
        <v>1000000000</v>
      </c>
      <c r="U250" s="62">
        <v>1033000000</v>
      </c>
      <c r="AJ250" s="42"/>
      <c r="AY250" s="103">
        <v>5.13</v>
      </c>
      <c r="AZ250" s="103" t="s">
        <v>74</v>
      </c>
      <c r="BA250" s="67">
        <v>0</v>
      </c>
      <c r="BB250" s="98" t="s">
        <v>68</v>
      </c>
      <c r="BN250" s="54" t="s">
        <v>4578</v>
      </c>
      <c r="BO250" s="58" t="str">
        <f t="shared" si="3"/>
        <v>境内资产</v>
      </c>
      <c r="BP250" s="58" t="str">
        <f>IF(M250="",VLOOKUP(D250,Sheet4!$A$1:$B$92,2,0),VLOOKUP(Q250,Sheet4!$A$1:$B$92,2,0))</f>
        <v>保险资产管理产品</v>
      </c>
    </row>
    <row r="251" spans="1:68" s="58" customFormat="1" ht="12.75" customHeight="1">
      <c r="A251" s="145" t="s">
        <v>1064</v>
      </c>
      <c r="B251" s="42" t="s">
        <v>1065</v>
      </c>
      <c r="C251" s="255" t="s">
        <v>71</v>
      </c>
      <c r="D251" s="255" t="s">
        <v>1154</v>
      </c>
      <c r="E251" s="42" t="s">
        <v>1066</v>
      </c>
      <c r="F251" s="42" t="s">
        <v>1067</v>
      </c>
      <c r="G251" s="102">
        <v>61220</v>
      </c>
      <c r="H251" s="307">
        <v>6124938.5599999996</v>
      </c>
      <c r="I251" s="307">
        <v>2885298.6</v>
      </c>
      <c r="J251" s="102">
        <v>296184.03999999998</v>
      </c>
      <c r="K251" s="42">
        <v>0</v>
      </c>
      <c r="L251" s="42" t="s">
        <v>4489</v>
      </c>
      <c r="M251" s="98" t="s">
        <v>5371</v>
      </c>
      <c r="N251" s="98" t="s">
        <v>5372</v>
      </c>
      <c r="O251" s="137" t="s">
        <v>897</v>
      </c>
      <c r="P251" s="50" t="s">
        <v>64</v>
      </c>
      <c r="Q251" s="50" t="s">
        <v>65</v>
      </c>
      <c r="R251" s="42">
        <v>1</v>
      </c>
      <c r="S251" s="145" t="s">
        <v>1082</v>
      </c>
      <c r="T251" s="62">
        <v>1000000000</v>
      </c>
      <c r="U251" s="62">
        <v>1033000000</v>
      </c>
      <c r="AJ251" s="42"/>
      <c r="AY251" s="103">
        <v>3.08</v>
      </c>
      <c r="AZ251" s="103" t="s">
        <v>74</v>
      </c>
      <c r="BA251" s="103">
        <v>0.47</v>
      </c>
      <c r="BB251" s="98" t="s">
        <v>68</v>
      </c>
      <c r="BN251" s="54" t="s">
        <v>4578</v>
      </c>
      <c r="BO251" s="58" t="str">
        <f t="shared" si="3"/>
        <v>境内资产</v>
      </c>
      <c r="BP251" s="58" t="str">
        <f>IF(M251="",VLOOKUP(D251,Sheet4!$A$1:$B$92,2,0),VLOOKUP(Q251,Sheet4!$A$1:$B$92,2,0))</f>
        <v>保险资产管理产品</v>
      </c>
    </row>
    <row r="252" spans="1:68" s="58" customFormat="1" ht="12.75" customHeight="1">
      <c r="A252" s="137" t="s">
        <v>1068</v>
      </c>
      <c r="B252" s="42" t="s">
        <v>1069</v>
      </c>
      <c r="C252" s="252" t="s">
        <v>1258</v>
      </c>
      <c r="D252" s="252" t="s">
        <v>1259</v>
      </c>
      <c r="E252" s="42" t="s">
        <v>1070</v>
      </c>
      <c r="F252" s="42" t="s">
        <v>1071</v>
      </c>
      <c r="G252" s="102">
        <v>20000</v>
      </c>
      <c r="H252" s="307">
        <v>2986131.58</v>
      </c>
      <c r="I252" s="307">
        <v>2420800</v>
      </c>
      <c r="J252" s="42">
        <v>438.36</v>
      </c>
      <c r="K252" s="42">
        <v>0</v>
      </c>
      <c r="L252" s="42" t="s">
        <v>4489</v>
      </c>
      <c r="M252" s="98" t="s">
        <v>5371</v>
      </c>
      <c r="N252" s="98" t="s">
        <v>5372</v>
      </c>
      <c r="O252" s="137" t="s">
        <v>897</v>
      </c>
      <c r="P252" s="50" t="s">
        <v>64</v>
      </c>
      <c r="Q252" s="50" t="s">
        <v>65</v>
      </c>
      <c r="R252" s="42">
        <v>1</v>
      </c>
      <c r="S252" s="145" t="s">
        <v>1082</v>
      </c>
      <c r="T252" s="62">
        <v>1000000000</v>
      </c>
      <c r="U252" s="62">
        <v>1033000000</v>
      </c>
      <c r="AJ252" s="42"/>
      <c r="AY252" s="103">
        <v>4.95</v>
      </c>
      <c r="AZ252" s="103" t="s">
        <v>84</v>
      </c>
      <c r="BA252" s="67">
        <v>0</v>
      </c>
      <c r="BB252" s="98" t="s">
        <v>68</v>
      </c>
      <c r="BN252" s="54" t="s">
        <v>4578</v>
      </c>
      <c r="BO252" s="58" t="str">
        <f t="shared" si="3"/>
        <v>境内资产</v>
      </c>
      <c r="BP252" s="58" t="str">
        <f>IF(M252="",VLOOKUP(D252,Sheet4!$A$1:$B$92,2,0),VLOOKUP(Q252,Sheet4!$A$1:$B$92,2,0))</f>
        <v>保险资产管理产品</v>
      </c>
    </row>
    <row r="253" spans="1:68" s="58" customFormat="1" ht="12.75" customHeight="1">
      <c r="A253" s="137" t="s">
        <v>1072</v>
      </c>
      <c r="B253" s="42" t="s">
        <v>1073</v>
      </c>
      <c r="C253" s="252" t="s">
        <v>1258</v>
      </c>
      <c r="D253" s="252" t="s">
        <v>1259</v>
      </c>
      <c r="E253" s="42" t="s">
        <v>1074</v>
      </c>
      <c r="F253" s="42" t="s">
        <v>1075</v>
      </c>
      <c r="G253" s="102">
        <v>7400</v>
      </c>
      <c r="H253" s="307">
        <v>996323.83999999997</v>
      </c>
      <c r="I253" s="307">
        <v>962518</v>
      </c>
      <c r="J253" s="102">
        <v>3426.3</v>
      </c>
      <c r="K253" s="42">
        <v>0</v>
      </c>
      <c r="L253" s="42" t="s">
        <v>4489</v>
      </c>
      <c r="M253" s="98" t="s">
        <v>5371</v>
      </c>
      <c r="N253" s="98" t="s">
        <v>5372</v>
      </c>
      <c r="O253" s="137" t="s">
        <v>897</v>
      </c>
      <c r="P253" s="50" t="s">
        <v>64</v>
      </c>
      <c r="Q253" s="50" t="s">
        <v>65</v>
      </c>
      <c r="R253" s="42">
        <v>1</v>
      </c>
      <c r="S253" s="145" t="s">
        <v>1082</v>
      </c>
      <c r="T253" s="62">
        <v>1000000000</v>
      </c>
      <c r="U253" s="62">
        <v>1033000000</v>
      </c>
      <c r="AJ253" s="42"/>
      <c r="AY253" s="103">
        <v>3.54</v>
      </c>
      <c r="AZ253" s="103" t="s">
        <v>74</v>
      </c>
      <c r="BA253" s="67">
        <v>0</v>
      </c>
      <c r="BB253" s="98" t="s">
        <v>68</v>
      </c>
      <c r="BN253" s="54" t="s">
        <v>4578</v>
      </c>
      <c r="BO253" s="58" t="str">
        <f t="shared" si="3"/>
        <v>境内资产</v>
      </c>
      <c r="BP253" s="58" t="str">
        <f>IF(M253="",VLOOKUP(D253,Sheet4!$A$1:$B$92,2,0),VLOOKUP(Q253,Sheet4!$A$1:$B$92,2,0))</f>
        <v>保险资产管理产品</v>
      </c>
    </row>
    <row r="254" spans="1:68" s="58" customFormat="1" ht="12.75" customHeight="1">
      <c r="A254" s="137" t="s">
        <v>1076</v>
      </c>
      <c r="B254" s="42" t="s">
        <v>1077</v>
      </c>
      <c r="C254" s="252" t="s">
        <v>1258</v>
      </c>
      <c r="D254" s="252" t="s">
        <v>1294</v>
      </c>
      <c r="E254" s="42" t="s">
        <v>1078</v>
      </c>
      <c r="F254" s="42" t="s">
        <v>1079</v>
      </c>
      <c r="G254" s="102">
        <v>5880</v>
      </c>
      <c r="H254" s="307">
        <v>999583.8</v>
      </c>
      <c r="I254" s="307">
        <v>776160</v>
      </c>
      <c r="J254" s="42">
        <v>72.489999999999995</v>
      </c>
      <c r="K254" s="42">
        <v>0</v>
      </c>
      <c r="L254" s="42" t="s">
        <v>4489</v>
      </c>
      <c r="M254" s="98" t="s">
        <v>5371</v>
      </c>
      <c r="N254" s="98" t="s">
        <v>5372</v>
      </c>
      <c r="O254" s="137" t="s">
        <v>897</v>
      </c>
      <c r="P254" s="50" t="s">
        <v>64</v>
      </c>
      <c r="Q254" s="50" t="s">
        <v>65</v>
      </c>
      <c r="R254" s="42">
        <v>1</v>
      </c>
      <c r="S254" s="145" t="s">
        <v>1082</v>
      </c>
      <c r="T254" s="62">
        <v>1000000000</v>
      </c>
      <c r="U254" s="62">
        <v>1033000000</v>
      </c>
      <c r="AB254" s="150"/>
      <c r="AJ254" s="42"/>
      <c r="AY254" s="103">
        <v>0.99</v>
      </c>
      <c r="AZ254" s="103" t="s">
        <v>74</v>
      </c>
      <c r="BA254" s="67">
        <v>0</v>
      </c>
      <c r="BB254" s="98" t="s">
        <v>68</v>
      </c>
      <c r="BN254" s="54" t="s">
        <v>4578</v>
      </c>
      <c r="BO254" s="58" t="str">
        <f t="shared" si="3"/>
        <v>境内资产</v>
      </c>
      <c r="BP254" s="58" t="str">
        <f>IF(M254="",VLOOKUP(D254,Sheet4!$A$1:$B$92,2,0),VLOOKUP(Q254,Sheet4!$A$1:$B$92,2,0))</f>
        <v>保险资产管理产品</v>
      </c>
    </row>
    <row r="255" spans="1:68" s="58" customFormat="1" ht="12.75" customHeight="1">
      <c r="A255" s="137" t="s">
        <v>1080</v>
      </c>
      <c r="B255" s="42" t="s">
        <v>1081</v>
      </c>
      <c r="C255" s="252" t="s">
        <v>1305</v>
      </c>
      <c r="D255" s="252" t="s">
        <v>1306</v>
      </c>
      <c r="E255" s="104">
        <v>9356</v>
      </c>
      <c r="F255" s="42" t="s">
        <v>1082</v>
      </c>
      <c r="G255" s="102">
        <v>82556675.939999998</v>
      </c>
      <c r="H255" s="307">
        <v>83661091.629999995</v>
      </c>
      <c r="I255" s="307">
        <v>86527652.049999997</v>
      </c>
      <c r="J255" s="42">
        <v>0</v>
      </c>
      <c r="K255" s="42">
        <v>0</v>
      </c>
      <c r="L255" s="42" t="s">
        <v>4489</v>
      </c>
      <c r="M255" s="98" t="s">
        <v>5371</v>
      </c>
      <c r="N255" s="98" t="s">
        <v>5372</v>
      </c>
      <c r="O255" s="137" t="s">
        <v>897</v>
      </c>
      <c r="P255" s="50" t="s">
        <v>64</v>
      </c>
      <c r="Q255" s="50" t="s">
        <v>65</v>
      </c>
      <c r="R255" s="42">
        <v>1</v>
      </c>
      <c r="S255" s="145" t="s">
        <v>1082</v>
      </c>
      <c r="T255" s="62">
        <v>1000000000</v>
      </c>
      <c r="U255" s="62">
        <v>1033000000</v>
      </c>
      <c r="AJ255" s="42"/>
      <c r="BN255" s="54" t="s">
        <v>4578</v>
      </c>
      <c r="BO255" s="58" t="str">
        <f t="shared" si="3"/>
        <v>境内资产</v>
      </c>
      <c r="BP255" s="58" t="str">
        <f>IF(M255="",VLOOKUP(D255,Sheet4!$A$1:$B$92,2,0),VLOOKUP(Q255,Sheet4!$A$1:$B$92,2,0))</f>
        <v>保险资产管理产品</v>
      </c>
    </row>
    <row r="256" spans="1:68" s="58" customFormat="1" ht="12.75" customHeight="1">
      <c r="A256" s="137" t="s">
        <v>1083</v>
      </c>
      <c r="B256" s="42" t="s">
        <v>1084</v>
      </c>
      <c r="C256" s="252" t="s">
        <v>1305</v>
      </c>
      <c r="D256" s="252" t="s">
        <v>1306</v>
      </c>
      <c r="E256" s="104">
        <v>7985</v>
      </c>
      <c r="F256" s="42" t="s">
        <v>1082</v>
      </c>
      <c r="G256" s="102">
        <v>72400000</v>
      </c>
      <c r="H256" s="307">
        <v>75042600</v>
      </c>
      <c r="I256" s="307">
        <v>79726880</v>
      </c>
      <c r="J256" s="42">
        <v>0</v>
      </c>
      <c r="K256" s="42">
        <v>0</v>
      </c>
      <c r="L256" s="42" t="s">
        <v>4489</v>
      </c>
      <c r="M256" s="98" t="s">
        <v>5371</v>
      </c>
      <c r="N256" s="98" t="s">
        <v>5372</v>
      </c>
      <c r="O256" s="137" t="s">
        <v>897</v>
      </c>
      <c r="P256" s="50" t="s">
        <v>64</v>
      </c>
      <c r="Q256" s="50" t="s">
        <v>65</v>
      </c>
      <c r="R256" s="42">
        <v>1</v>
      </c>
      <c r="S256" s="145" t="s">
        <v>1082</v>
      </c>
      <c r="T256" s="62">
        <v>1000000000</v>
      </c>
      <c r="U256" s="62">
        <v>1033000000</v>
      </c>
      <c r="AJ256" s="42"/>
      <c r="BN256" s="54" t="s">
        <v>4578</v>
      </c>
      <c r="BO256" s="58" t="str">
        <f t="shared" si="3"/>
        <v>境内资产</v>
      </c>
      <c r="BP256" s="58" t="str">
        <f>IF(M256="",VLOOKUP(D256,Sheet4!$A$1:$B$92,2,0),VLOOKUP(Q256,Sheet4!$A$1:$B$92,2,0))</f>
        <v>保险资产管理产品</v>
      </c>
    </row>
    <row r="257" spans="1:68" s="58" customFormat="1" ht="12.75" customHeight="1">
      <c r="A257" s="137" t="s">
        <v>1085</v>
      </c>
      <c r="B257" s="42" t="s">
        <v>1086</v>
      </c>
      <c r="C257" s="252" t="s">
        <v>1305</v>
      </c>
      <c r="D257" s="252" t="s">
        <v>1306</v>
      </c>
      <c r="E257" s="104">
        <v>7996</v>
      </c>
      <c r="F257" s="42" t="s">
        <v>1082</v>
      </c>
      <c r="G257" s="102">
        <v>57209793.57</v>
      </c>
      <c r="H257" s="307">
        <v>59584000</v>
      </c>
      <c r="I257" s="307">
        <v>58245290.829999998</v>
      </c>
      <c r="J257" s="42">
        <v>0</v>
      </c>
      <c r="K257" s="42">
        <v>0</v>
      </c>
      <c r="L257" s="42" t="s">
        <v>4489</v>
      </c>
      <c r="M257" s="98" t="s">
        <v>5371</v>
      </c>
      <c r="N257" s="98" t="s">
        <v>5372</v>
      </c>
      <c r="O257" s="137" t="s">
        <v>897</v>
      </c>
      <c r="P257" s="50" t="s">
        <v>64</v>
      </c>
      <c r="Q257" s="50" t="s">
        <v>65</v>
      </c>
      <c r="R257" s="42">
        <v>1</v>
      </c>
      <c r="S257" s="145" t="s">
        <v>1082</v>
      </c>
      <c r="T257" s="62">
        <v>1000000000</v>
      </c>
      <c r="U257" s="62">
        <v>1033000000</v>
      </c>
      <c r="AJ257" s="42"/>
      <c r="BN257" s="54" t="s">
        <v>4578</v>
      </c>
      <c r="BO257" s="58" t="str">
        <f t="shared" si="3"/>
        <v>境内资产</v>
      </c>
      <c r="BP257" s="58" t="str">
        <f>IF(M257="",VLOOKUP(D257,Sheet4!$A$1:$B$92,2,0),VLOOKUP(Q257,Sheet4!$A$1:$B$92,2,0))</f>
        <v>保险资产管理产品</v>
      </c>
    </row>
    <row r="258" spans="1:68" s="58" customFormat="1" ht="12.75" customHeight="1">
      <c r="A258" s="137" t="s">
        <v>1087</v>
      </c>
      <c r="B258" s="42" t="s">
        <v>1088</v>
      </c>
      <c r="C258" s="252" t="s">
        <v>1305</v>
      </c>
      <c r="D258" s="252" t="s">
        <v>1306</v>
      </c>
      <c r="E258" s="104">
        <v>3023</v>
      </c>
      <c r="F258" s="42" t="s">
        <v>1082</v>
      </c>
      <c r="G258" s="102">
        <v>47791053.340000004</v>
      </c>
      <c r="H258" s="307">
        <v>49999000</v>
      </c>
      <c r="I258" s="307">
        <v>52436343.719999999</v>
      </c>
      <c r="J258" s="42">
        <v>0</v>
      </c>
      <c r="K258" s="42">
        <v>0</v>
      </c>
      <c r="L258" s="42" t="s">
        <v>4489</v>
      </c>
      <c r="M258" s="98" t="s">
        <v>5371</v>
      </c>
      <c r="N258" s="98" t="s">
        <v>5372</v>
      </c>
      <c r="O258" s="137" t="s">
        <v>897</v>
      </c>
      <c r="P258" s="50" t="s">
        <v>64</v>
      </c>
      <c r="Q258" s="50" t="s">
        <v>65</v>
      </c>
      <c r="R258" s="42">
        <v>1</v>
      </c>
      <c r="S258" s="145" t="s">
        <v>1082</v>
      </c>
      <c r="T258" s="62">
        <v>1000000000</v>
      </c>
      <c r="U258" s="62">
        <v>1033000000</v>
      </c>
      <c r="AJ258" s="42"/>
      <c r="BN258" s="54" t="s">
        <v>4578</v>
      </c>
      <c r="BO258" s="58" t="str">
        <f t="shared" si="3"/>
        <v>境内资产</v>
      </c>
      <c r="BP258" s="58" t="str">
        <f>IF(M258="",VLOOKUP(D258,Sheet4!$A$1:$B$92,2,0),VLOOKUP(Q258,Sheet4!$A$1:$B$92,2,0))</f>
        <v>保险资产管理产品</v>
      </c>
    </row>
    <row r="259" spans="1:68" s="58" customFormat="1" ht="12.75" customHeight="1">
      <c r="A259" s="137" t="s">
        <v>1089</v>
      </c>
      <c r="B259" s="42" t="s">
        <v>1090</v>
      </c>
      <c r="C259" s="252" t="s">
        <v>1305</v>
      </c>
      <c r="D259" s="252" t="s">
        <v>1306</v>
      </c>
      <c r="E259" s="104">
        <v>8411</v>
      </c>
      <c r="F259" s="42" t="s">
        <v>1082</v>
      </c>
      <c r="G259" s="102">
        <v>29805265.77</v>
      </c>
      <c r="H259" s="307">
        <v>29999000</v>
      </c>
      <c r="I259" s="307">
        <v>31092853.25</v>
      </c>
      <c r="J259" s="42">
        <v>0</v>
      </c>
      <c r="K259" s="42">
        <v>0</v>
      </c>
      <c r="L259" s="42" t="s">
        <v>4489</v>
      </c>
      <c r="M259" s="98" t="s">
        <v>5371</v>
      </c>
      <c r="N259" s="98" t="s">
        <v>5372</v>
      </c>
      <c r="O259" s="137" t="s">
        <v>897</v>
      </c>
      <c r="P259" s="50" t="s">
        <v>64</v>
      </c>
      <c r="Q259" s="50" t="s">
        <v>65</v>
      </c>
      <c r="R259" s="42">
        <v>1</v>
      </c>
      <c r="S259" s="145" t="s">
        <v>1082</v>
      </c>
      <c r="T259" s="62">
        <v>1000000000</v>
      </c>
      <c r="U259" s="62">
        <v>1033000000</v>
      </c>
      <c r="AJ259" s="42"/>
      <c r="BN259" s="54" t="s">
        <v>4578</v>
      </c>
      <c r="BO259" s="58" t="str">
        <f t="shared" ref="BO259:BO322" si="4">IF(LEFT(D259,2)="境外","境外资产","境内资产")</f>
        <v>境内资产</v>
      </c>
      <c r="BP259" s="58" t="str">
        <f>IF(M259="",VLOOKUP(D259,Sheet4!$A$1:$B$92,2,0),VLOOKUP(Q259,Sheet4!$A$1:$B$92,2,0))</f>
        <v>保险资产管理产品</v>
      </c>
    </row>
    <row r="260" spans="1:68" s="58" customFormat="1" ht="12.75" customHeight="1">
      <c r="A260" s="137" t="s">
        <v>1091</v>
      </c>
      <c r="B260" s="42" t="s">
        <v>1092</v>
      </c>
      <c r="C260" s="252" t="s">
        <v>1305</v>
      </c>
      <c r="D260" s="252" t="s">
        <v>5350</v>
      </c>
      <c r="E260" s="104">
        <v>110008</v>
      </c>
      <c r="F260" s="42" t="s">
        <v>1093</v>
      </c>
      <c r="G260" s="102">
        <v>10906422.029999999</v>
      </c>
      <c r="H260" s="307">
        <v>15339845.119999999</v>
      </c>
      <c r="I260" s="307">
        <v>14525172.859999999</v>
      </c>
      <c r="J260" s="42">
        <v>0</v>
      </c>
      <c r="K260" s="42">
        <v>0</v>
      </c>
      <c r="L260" s="42" t="s">
        <v>4489</v>
      </c>
      <c r="M260" s="98" t="s">
        <v>5371</v>
      </c>
      <c r="N260" s="98" t="s">
        <v>5372</v>
      </c>
      <c r="O260" s="137" t="s">
        <v>897</v>
      </c>
      <c r="P260" s="50" t="s">
        <v>64</v>
      </c>
      <c r="Q260" s="50" t="s">
        <v>65</v>
      </c>
      <c r="R260" s="42">
        <v>1</v>
      </c>
      <c r="S260" s="145" t="s">
        <v>1082</v>
      </c>
      <c r="T260" s="62">
        <v>1000000000</v>
      </c>
      <c r="U260" s="62">
        <v>1033000000</v>
      </c>
      <c r="AJ260" s="42"/>
      <c r="BN260" s="54" t="s">
        <v>4578</v>
      </c>
      <c r="BO260" s="58" t="str">
        <f t="shared" si="4"/>
        <v>境内资产</v>
      </c>
      <c r="BP260" s="58" t="str">
        <f>IF(M260="",VLOOKUP(D260,Sheet4!$A$1:$B$92,2,0),VLOOKUP(Q260,Sheet4!$A$1:$B$92,2,0))</f>
        <v>保险资产管理产品</v>
      </c>
    </row>
    <row r="261" spans="1:68" s="58" customFormat="1" ht="12.75" customHeight="1">
      <c r="A261" s="137" t="s">
        <v>1094</v>
      </c>
      <c r="B261" s="42" t="s">
        <v>1095</v>
      </c>
      <c r="C261" s="252" t="s">
        <v>1305</v>
      </c>
      <c r="D261" s="252" t="s">
        <v>5350</v>
      </c>
      <c r="E261" s="104">
        <v>50011</v>
      </c>
      <c r="F261" s="42" t="s">
        <v>1082</v>
      </c>
      <c r="G261" s="102">
        <v>4466211.43</v>
      </c>
      <c r="H261" s="307">
        <v>15047000</v>
      </c>
      <c r="I261" s="307">
        <v>13724667.720000001</v>
      </c>
      <c r="J261" s="42">
        <v>0</v>
      </c>
      <c r="K261" s="42">
        <v>0</v>
      </c>
      <c r="L261" s="42" t="s">
        <v>4489</v>
      </c>
      <c r="M261" s="98" t="s">
        <v>5371</v>
      </c>
      <c r="N261" s="98" t="s">
        <v>5372</v>
      </c>
      <c r="O261" s="137" t="s">
        <v>897</v>
      </c>
      <c r="P261" s="50" t="s">
        <v>64</v>
      </c>
      <c r="Q261" s="50" t="s">
        <v>65</v>
      </c>
      <c r="R261" s="42">
        <v>1</v>
      </c>
      <c r="S261" s="145" t="s">
        <v>1082</v>
      </c>
      <c r="T261" s="62">
        <v>1000000000</v>
      </c>
      <c r="U261" s="62">
        <v>1033000000</v>
      </c>
      <c r="AJ261" s="42"/>
      <c r="BN261" s="54" t="s">
        <v>4578</v>
      </c>
      <c r="BO261" s="58" t="str">
        <f t="shared" si="4"/>
        <v>境内资产</v>
      </c>
      <c r="BP261" s="58" t="str">
        <f>IF(M261="",VLOOKUP(D261,Sheet4!$A$1:$B$92,2,0),VLOOKUP(Q261,Sheet4!$A$1:$B$92,2,0))</f>
        <v>保险资产管理产品</v>
      </c>
    </row>
    <row r="262" spans="1:68" s="58" customFormat="1" ht="12.75" customHeight="1">
      <c r="A262" s="137" t="s">
        <v>1096</v>
      </c>
      <c r="B262" s="42" t="s">
        <v>1097</v>
      </c>
      <c r="C262" s="252" t="s">
        <v>1305</v>
      </c>
      <c r="D262" s="252" t="s">
        <v>5350</v>
      </c>
      <c r="E262" s="104">
        <v>11865</v>
      </c>
      <c r="F262" s="42" t="s">
        <v>1082</v>
      </c>
      <c r="G262" s="102">
        <v>13326683.289999999</v>
      </c>
      <c r="H262" s="307">
        <v>13691286.060000001</v>
      </c>
      <c r="I262" s="307">
        <v>13515922.189999999</v>
      </c>
      <c r="J262" s="42">
        <v>0</v>
      </c>
      <c r="K262" s="42">
        <v>0</v>
      </c>
      <c r="L262" s="42" t="s">
        <v>4489</v>
      </c>
      <c r="M262" s="98" t="s">
        <v>5371</v>
      </c>
      <c r="N262" s="98" t="s">
        <v>5372</v>
      </c>
      <c r="O262" s="137" t="s">
        <v>897</v>
      </c>
      <c r="P262" s="50" t="s">
        <v>64</v>
      </c>
      <c r="Q262" s="50" t="s">
        <v>65</v>
      </c>
      <c r="R262" s="42">
        <v>1</v>
      </c>
      <c r="S262" s="145" t="s">
        <v>1082</v>
      </c>
      <c r="T262" s="62">
        <v>1000000000</v>
      </c>
      <c r="U262" s="62">
        <v>1033000000</v>
      </c>
      <c r="AJ262" s="42"/>
      <c r="BN262" s="54" t="s">
        <v>4578</v>
      </c>
      <c r="BO262" s="58" t="str">
        <f t="shared" si="4"/>
        <v>境内资产</v>
      </c>
      <c r="BP262" s="58" t="str">
        <f>IF(M262="",VLOOKUP(D262,Sheet4!$A$1:$B$92,2,0),VLOOKUP(Q262,Sheet4!$A$1:$B$92,2,0))</f>
        <v>保险资产管理产品</v>
      </c>
    </row>
    <row r="263" spans="1:68" s="58" customFormat="1" ht="12.75" customHeight="1">
      <c r="A263" s="137" t="s">
        <v>1098</v>
      </c>
      <c r="B263" s="42" t="s">
        <v>1099</v>
      </c>
      <c r="C263" s="252" t="s">
        <v>1305</v>
      </c>
      <c r="D263" s="252" t="s">
        <v>5350</v>
      </c>
      <c r="E263" s="104">
        <v>385</v>
      </c>
      <c r="F263" s="42" t="s">
        <v>1100</v>
      </c>
      <c r="G263" s="102">
        <v>8363377.9800000004</v>
      </c>
      <c r="H263" s="307">
        <v>13766371.67</v>
      </c>
      <c r="I263" s="307">
        <v>12921418.98</v>
      </c>
      <c r="J263" s="42">
        <v>0</v>
      </c>
      <c r="K263" s="42">
        <v>0</v>
      </c>
      <c r="L263" s="42" t="s">
        <v>4489</v>
      </c>
      <c r="M263" s="98" t="s">
        <v>5371</v>
      </c>
      <c r="N263" s="98" t="s">
        <v>5372</v>
      </c>
      <c r="O263" s="137" t="s">
        <v>897</v>
      </c>
      <c r="P263" s="50" t="s">
        <v>64</v>
      </c>
      <c r="Q263" s="50" t="s">
        <v>65</v>
      </c>
      <c r="R263" s="42">
        <v>1</v>
      </c>
      <c r="S263" s="145" t="s">
        <v>1082</v>
      </c>
      <c r="T263" s="62">
        <v>1000000000</v>
      </c>
      <c r="U263" s="62">
        <v>1033000000</v>
      </c>
      <c r="AJ263" s="42"/>
      <c r="BN263" s="54" t="s">
        <v>4578</v>
      </c>
      <c r="BO263" s="58" t="str">
        <f t="shared" si="4"/>
        <v>境内资产</v>
      </c>
      <c r="BP263" s="58" t="str">
        <f>IF(M263="",VLOOKUP(D263,Sheet4!$A$1:$B$92,2,0),VLOOKUP(Q263,Sheet4!$A$1:$B$92,2,0))</f>
        <v>保险资产管理产品</v>
      </c>
    </row>
    <row r="264" spans="1:68" s="58" customFormat="1" ht="12.75" customHeight="1">
      <c r="A264" s="137" t="s">
        <v>1101</v>
      </c>
      <c r="B264" s="42" t="s">
        <v>1102</v>
      </c>
      <c r="C264" s="252" t="s">
        <v>1305</v>
      </c>
      <c r="D264" s="252" t="s">
        <v>5350</v>
      </c>
      <c r="E264" s="104">
        <v>380009</v>
      </c>
      <c r="F264" s="42" t="s">
        <v>1103</v>
      </c>
      <c r="G264" s="102">
        <v>9376594.1500000004</v>
      </c>
      <c r="H264" s="307">
        <v>12499000</v>
      </c>
      <c r="I264" s="307">
        <v>12500875.32</v>
      </c>
      <c r="J264" s="42">
        <v>0</v>
      </c>
      <c r="K264" s="42">
        <v>0</v>
      </c>
      <c r="L264" s="42" t="s">
        <v>4489</v>
      </c>
      <c r="M264" s="98" t="s">
        <v>5371</v>
      </c>
      <c r="N264" s="98" t="s">
        <v>5372</v>
      </c>
      <c r="O264" s="137" t="s">
        <v>897</v>
      </c>
      <c r="P264" s="50" t="s">
        <v>64</v>
      </c>
      <c r="Q264" s="50" t="s">
        <v>65</v>
      </c>
      <c r="R264" s="42">
        <v>1</v>
      </c>
      <c r="S264" s="145" t="s">
        <v>1082</v>
      </c>
      <c r="T264" s="62">
        <v>1000000000</v>
      </c>
      <c r="U264" s="62">
        <v>1033000000</v>
      </c>
      <c r="AJ264" s="42"/>
      <c r="BN264" s="54" t="s">
        <v>4578</v>
      </c>
      <c r="BO264" s="58" t="str">
        <f t="shared" si="4"/>
        <v>境内资产</v>
      </c>
      <c r="BP264" s="58" t="str">
        <f>IF(M264="",VLOOKUP(D264,Sheet4!$A$1:$B$92,2,0),VLOOKUP(Q264,Sheet4!$A$1:$B$92,2,0))</f>
        <v>保险资产管理产品</v>
      </c>
    </row>
    <row r="265" spans="1:68" s="58" customFormat="1" ht="12.75" customHeight="1">
      <c r="A265" s="137" t="s">
        <v>1104</v>
      </c>
      <c r="B265" s="42" t="s">
        <v>1105</v>
      </c>
      <c r="C265" s="252" t="s">
        <v>1305</v>
      </c>
      <c r="D265" s="252" t="s">
        <v>5350</v>
      </c>
      <c r="E265" s="104">
        <v>2738</v>
      </c>
      <c r="F265" s="42" t="s">
        <v>1106</v>
      </c>
      <c r="G265" s="102">
        <v>9917479.9700000007</v>
      </c>
      <c r="H265" s="307">
        <v>12499000</v>
      </c>
      <c r="I265" s="307">
        <v>12180648.9</v>
      </c>
      <c r="J265" s="42">
        <v>0</v>
      </c>
      <c r="K265" s="42">
        <v>0</v>
      </c>
      <c r="L265" s="42" t="s">
        <v>4489</v>
      </c>
      <c r="M265" s="98" t="s">
        <v>5371</v>
      </c>
      <c r="N265" s="98" t="s">
        <v>5372</v>
      </c>
      <c r="O265" s="137" t="s">
        <v>897</v>
      </c>
      <c r="P265" s="50" t="s">
        <v>64</v>
      </c>
      <c r="Q265" s="50" t="s">
        <v>65</v>
      </c>
      <c r="R265" s="42">
        <v>1</v>
      </c>
      <c r="S265" s="145" t="s">
        <v>1082</v>
      </c>
      <c r="T265" s="62">
        <v>1000000000</v>
      </c>
      <c r="U265" s="62">
        <v>1033000000</v>
      </c>
      <c r="AJ265" s="42"/>
      <c r="BN265" s="54" t="s">
        <v>4578</v>
      </c>
      <c r="BO265" s="58" t="str">
        <f t="shared" si="4"/>
        <v>境内资产</v>
      </c>
      <c r="BP265" s="58" t="str">
        <f>IF(M265="",VLOOKUP(D265,Sheet4!$A$1:$B$92,2,0),VLOOKUP(Q265,Sheet4!$A$1:$B$92,2,0))</f>
        <v>保险资产管理产品</v>
      </c>
    </row>
    <row r="266" spans="1:68" s="58" customFormat="1" ht="12.75" customHeight="1">
      <c r="A266" s="137" t="s">
        <v>1107</v>
      </c>
      <c r="B266" s="42" t="s">
        <v>1108</v>
      </c>
      <c r="C266" s="252" t="s">
        <v>1305</v>
      </c>
      <c r="D266" s="252" t="s">
        <v>1306</v>
      </c>
      <c r="E266" s="104">
        <v>12773</v>
      </c>
      <c r="F266" s="42" t="s">
        <v>1109</v>
      </c>
      <c r="G266" s="102">
        <v>10460294.810000001</v>
      </c>
      <c r="H266" s="307">
        <v>10999000</v>
      </c>
      <c r="I266" s="307">
        <v>11000046.02</v>
      </c>
      <c r="J266" s="42">
        <v>0</v>
      </c>
      <c r="K266" s="42">
        <v>0</v>
      </c>
      <c r="L266" s="42" t="s">
        <v>4489</v>
      </c>
      <c r="M266" s="98" t="s">
        <v>5371</v>
      </c>
      <c r="N266" s="98" t="s">
        <v>5372</v>
      </c>
      <c r="O266" s="137" t="s">
        <v>897</v>
      </c>
      <c r="P266" s="50" t="s">
        <v>64</v>
      </c>
      <c r="Q266" s="50" t="s">
        <v>65</v>
      </c>
      <c r="R266" s="42">
        <v>1</v>
      </c>
      <c r="S266" s="145" t="s">
        <v>1082</v>
      </c>
      <c r="T266" s="62">
        <v>1000000000</v>
      </c>
      <c r="U266" s="62">
        <v>1033000000</v>
      </c>
      <c r="AJ266" s="42"/>
      <c r="BN266" s="54" t="s">
        <v>4578</v>
      </c>
      <c r="BO266" s="58" t="str">
        <f t="shared" si="4"/>
        <v>境内资产</v>
      </c>
      <c r="BP266" s="58" t="str">
        <f>IF(M266="",VLOOKUP(D266,Sheet4!$A$1:$B$92,2,0),VLOOKUP(Q266,Sheet4!$A$1:$B$92,2,0))</f>
        <v>保险资产管理产品</v>
      </c>
    </row>
    <row r="267" spans="1:68" s="58" customFormat="1" ht="12.75" customHeight="1">
      <c r="A267" s="137" t="s">
        <v>1110</v>
      </c>
      <c r="B267" s="42" t="s">
        <v>1111</v>
      </c>
      <c r="C267" s="252" t="s">
        <v>1305</v>
      </c>
      <c r="D267" s="252" t="s">
        <v>1306</v>
      </c>
      <c r="E267" s="104">
        <v>7536</v>
      </c>
      <c r="F267" s="42" t="s">
        <v>1082</v>
      </c>
      <c r="G267" s="102">
        <v>9875555.5600000005</v>
      </c>
      <c r="H267" s="307">
        <v>9999000</v>
      </c>
      <c r="I267" s="307">
        <v>10544130.67</v>
      </c>
      <c r="J267" s="42">
        <v>0</v>
      </c>
      <c r="K267" s="42">
        <v>0</v>
      </c>
      <c r="L267" s="42" t="s">
        <v>4489</v>
      </c>
      <c r="M267" s="98" t="s">
        <v>5371</v>
      </c>
      <c r="N267" s="98" t="s">
        <v>5372</v>
      </c>
      <c r="O267" s="137" t="s">
        <v>897</v>
      </c>
      <c r="P267" s="50" t="s">
        <v>64</v>
      </c>
      <c r="Q267" s="50" t="s">
        <v>65</v>
      </c>
      <c r="R267" s="42">
        <v>1</v>
      </c>
      <c r="S267" s="145" t="s">
        <v>1082</v>
      </c>
      <c r="T267" s="62">
        <v>1000000000</v>
      </c>
      <c r="U267" s="62">
        <v>1033000000</v>
      </c>
      <c r="AJ267" s="42"/>
      <c r="BN267" s="54" t="s">
        <v>4578</v>
      </c>
      <c r="BO267" s="58" t="str">
        <f t="shared" si="4"/>
        <v>境内资产</v>
      </c>
      <c r="BP267" s="58" t="str">
        <f>IF(M267="",VLOOKUP(D267,Sheet4!$A$1:$B$92,2,0),VLOOKUP(Q267,Sheet4!$A$1:$B$92,2,0))</f>
        <v>保险资产管理产品</v>
      </c>
    </row>
    <row r="268" spans="1:68" s="58" customFormat="1" ht="12.75" customHeight="1">
      <c r="A268" s="137" t="s">
        <v>1112</v>
      </c>
      <c r="B268" s="42" t="s">
        <v>1113</v>
      </c>
      <c r="C268" s="252" t="s">
        <v>1305</v>
      </c>
      <c r="D268" s="252" t="s">
        <v>1306</v>
      </c>
      <c r="E268" s="104">
        <v>200</v>
      </c>
      <c r="F268" s="42" t="s">
        <v>1082</v>
      </c>
      <c r="G268" s="102">
        <v>8755691.7699999996</v>
      </c>
      <c r="H268" s="307">
        <v>9999000</v>
      </c>
      <c r="I268" s="307">
        <v>10270426.449999999</v>
      </c>
      <c r="J268" s="42">
        <v>0</v>
      </c>
      <c r="K268" s="42">
        <v>0</v>
      </c>
      <c r="L268" s="42" t="s">
        <v>4489</v>
      </c>
      <c r="M268" s="98" t="s">
        <v>5371</v>
      </c>
      <c r="N268" s="98" t="s">
        <v>5372</v>
      </c>
      <c r="O268" s="137" t="s">
        <v>897</v>
      </c>
      <c r="P268" s="50" t="s">
        <v>64</v>
      </c>
      <c r="Q268" s="50" t="s">
        <v>65</v>
      </c>
      <c r="R268" s="42">
        <v>1</v>
      </c>
      <c r="S268" s="145" t="s">
        <v>1082</v>
      </c>
      <c r="T268" s="62">
        <v>1000000000</v>
      </c>
      <c r="U268" s="62">
        <v>1033000000</v>
      </c>
      <c r="AJ268" s="42"/>
      <c r="BN268" s="54" t="s">
        <v>4578</v>
      </c>
      <c r="BO268" s="58" t="str">
        <f t="shared" si="4"/>
        <v>境内资产</v>
      </c>
      <c r="BP268" s="58" t="str">
        <f>IF(M268="",VLOOKUP(D268,Sheet4!$A$1:$B$92,2,0),VLOOKUP(Q268,Sheet4!$A$1:$B$92,2,0))</f>
        <v>保险资产管理产品</v>
      </c>
    </row>
    <row r="269" spans="1:68" s="58" customFormat="1" ht="12.75" customHeight="1">
      <c r="A269" s="137" t="s">
        <v>1114</v>
      </c>
      <c r="B269" s="42" t="s">
        <v>1115</v>
      </c>
      <c r="C269" s="252" t="s">
        <v>1305</v>
      </c>
      <c r="D269" s="252" t="s">
        <v>1306</v>
      </c>
      <c r="E269" s="104">
        <v>8170</v>
      </c>
      <c r="F269" s="42" t="s">
        <v>1082</v>
      </c>
      <c r="G269" s="102">
        <v>9724528.9100000001</v>
      </c>
      <c r="H269" s="307">
        <v>9990981</v>
      </c>
      <c r="I269" s="307">
        <v>10052245.529999999</v>
      </c>
      <c r="J269" s="42">
        <v>0</v>
      </c>
      <c r="K269" s="42">
        <v>0</v>
      </c>
      <c r="L269" s="42" t="s">
        <v>4489</v>
      </c>
      <c r="M269" s="98" t="s">
        <v>5371</v>
      </c>
      <c r="N269" s="98" t="s">
        <v>5372</v>
      </c>
      <c r="O269" s="137" t="s">
        <v>897</v>
      </c>
      <c r="P269" s="50" t="s">
        <v>64</v>
      </c>
      <c r="Q269" s="50" t="s">
        <v>65</v>
      </c>
      <c r="R269" s="42">
        <v>1</v>
      </c>
      <c r="S269" s="145" t="s">
        <v>1082</v>
      </c>
      <c r="T269" s="62">
        <v>1000000000</v>
      </c>
      <c r="U269" s="62">
        <v>1033000000</v>
      </c>
      <c r="AJ269" s="42"/>
      <c r="BN269" s="54" t="s">
        <v>4578</v>
      </c>
      <c r="BO269" s="58" t="str">
        <f t="shared" si="4"/>
        <v>境内资产</v>
      </c>
      <c r="BP269" s="58" t="str">
        <f>IF(M269="",VLOOKUP(D269,Sheet4!$A$1:$B$92,2,0),VLOOKUP(Q269,Sheet4!$A$1:$B$92,2,0))</f>
        <v>保险资产管理产品</v>
      </c>
    </row>
    <row r="270" spans="1:68" s="58" customFormat="1" ht="12.75" customHeight="1">
      <c r="A270" s="137" t="s">
        <v>1116</v>
      </c>
      <c r="B270" s="42" t="s">
        <v>1117</v>
      </c>
      <c r="C270" s="252" t="s">
        <v>1305</v>
      </c>
      <c r="D270" s="252" t="s">
        <v>5350</v>
      </c>
      <c r="E270" s="104">
        <v>50016</v>
      </c>
      <c r="F270" s="42" t="s">
        <v>1082</v>
      </c>
      <c r="G270" s="102">
        <v>6924670.2400000002</v>
      </c>
      <c r="H270" s="307">
        <v>9859785.1999999993</v>
      </c>
      <c r="I270" s="307">
        <v>9639140.9700000007</v>
      </c>
      <c r="J270" s="42">
        <v>0</v>
      </c>
      <c r="K270" s="42">
        <v>0</v>
      </c>
      <c r="L270" s="42" t="s">
        <v>4489</v>
      </c>
      <c r="M270" s="98" t="s">
        <v>5371</v>
      </c>
      <c r="N270" s="98" t="s">
        <v>5372</v>
      </c>
      <c r="O270" s="137" t="s">
        <v>897</v>
      </c>
      <c r="P270" s="50" t="s">
        <v>64</v>
      </c>
      <c r="Q270" s="50" t="s">
        <v>65</v>
      </c>
      <c r="R270" s="42">
        <v>1</v>
      </c>
      <c r="S270" s="145" t="s">
        <v>1082</v>
      </c>
      <c r="T270" s="62">
        <v>1000000000</v>
      </c>
      <c r="U270" s="62">
        <v>1033000000</v>
      </c>
      <c r="AJ270" s="42"/>
      <c r="BN270" s="54" t="s">
        <v>4578</v>
      </c>
      <c r="BO270" s="58" t="str">
        <f t="shared" si="4"/>
        <v>境内资产</v>
      </c>
      <c r="BP270" s="58" t="str">
        <f>IF(M270="",VLOOKUP(D270,Sheet4!$A$1:$B$92,2,0),VLOOKUP(Q270,Sheet4!$A$1:$B$92,2,0))</f>
        <v>保险资产管理产品</v>
      </c>
    </row>
    <row r="271" spans="1:68" s="58" customFormat="1" ht="12.75" customHeight="1">
      <c r="A271" s="137" t="s">
        <v>1118</v>
      </c>
      <c r="B271" s="42" t="s">
        <v>1119</v>
      </c>
      <c r="C271" s="252" t="s">
        <v>1305</v>
      </c>
      <c r="D271" s="252" t="s">
        <v>5350</v>
      </c>
      <c r="E271" s="104">
        <v>630007</v>
      </c>
      <c r="F271" s="42" t="s">
        <v>1120</v>
      </c>
      <c r="G271" s="102">
        <v>3213887.03</v>
      </c>
      <c r="H271" s="307">
        <v>5235421.97</v>
      </c>
      <c r="I271" s="307">
        <v>5180785.8899999997</v>
      </c>
      <c r="J271" s="42">
        <v>0</v>
      </c>
      <c r="K271" s="42">
        <v>0</v>
      </c>
      <c r="L271" s="42" t="s">
        <v>4489</v>
      </c>
      <c r="M271" s="98" t="s">
        <v>5371</v>
      </c>
      <c r="N271" s="98" t="s">
        <v>5372</v>
      </c>
      <c r="O271" s="137" t="s">
        <v>897</v>
      </c>
      <c r="P271" s="50" t="s">
        <v>64</v>
      </c>
      <c r="Q271" s="50" t="s">
        <v>65</v>
      </c>
      <c r="R271" s="42">
        <v>1</v>
      </c>
      <c r="S271" s="145" t="s">
        <v>1082</v>
      </c>
      <c r="T271" s="62">
        <v>1000000000</v>
      </c>
      <c r="U271" s="62">
        <v>1033000000</v>
      </c>
      <c r="AJ271" s="42"/>
      <c r="BN271" s="54" t="s">
        <v>4578</v>
      </c>
      <c r="BO271" s="58" t="str">
        <f t="shared" si="4"/>
        <v>境内资产</v>
      </c>
      <c r="BP271" s="58" t="str">
        <f>IF(M271="",VLOOKUP(D271,Sheet4!$A$1:$B$92,2,0),VLOOKUP(Q271,Sheet4!$A$1:$B$92,2,0))</f>
        <v>保险资产管理产品</v>
      </c>
    </row>
    <row r="272" spans="1:68" s="58" customFormat="1" ht="12.75" customHeight="1">
      <c r="A272" s="137" t="s">
        <v>1121</v>
      </c>
      <c r="B272" s="42" t="s">
        <v>1122</v>
      </c>
      <c r="C272" s="252" t="s">
        <v>1305</v>
      </c>
      <c r="D272" s="252" t="s">
        <v>1306</v>
      </c>
      <c r="E272" s="104">
        <v>7147</v>
      </c>
      <c r="F272" s="42" t="s">
        <v>1082</v>
      </c>
      <c r="G272" s="102">
        <v>5000000.8499999996</v>
      </c>
      <c r="H272" s="307">
        <v>5027500.8600000003</v>
      </c>
      <c r="I272" s="307">
        <v>5027500.8499999996</v>
      </c>
      <c r="J272" s="42">
        <v>0</v>
      </c>
      <c r="K272" s="42">
        <v>0</v>
      </c>
      <c r="L272" s="42" t="s">
        <v>4489</v>
      </c>
      <c r="M272" s="98" t="s">
        <v>5371</v>
      </c>
      <c r="N272" s="98" t="s">
        <v>5372</v>
      </c>
      <c r="O272" s="137" t="s">
        <v>897</v>
      </c>
      <c r="P272" s="50" t="s">
        <v>64</v>
      </c>
      <c r="Q272" s="50" t="s">
        <v>65</v>
      </c>
      <c r="R272" s="42">
        <v>1</v>
      </c>
      <c r="S272" s="145" t="s">
        <v>1082</v>
      </c>
      <c r="T272" s="62">
        <v>1000000000</v>
      </c>
      <c r="U272" s="62">
        <v>1033000000</v>
      </c>
      <c r="AJ272" s="42"/>
      <c r="BN272" s="54" t="s">
        <v>4578</v>
      </c>
      <c r="BO272" s="58" t="str">
        <f t="shared" si="4"/>
        <v>境内资产</v>
      </c>
      <c r="BP272" s="58" t="str">
        <f>IF(M272="",VLOOKUP(D272,Sheet4!$A$1:$B$92,2,0),VLOOKUP(Q272,Sheet4!$A$1:$B$92,2,0))</f>
        <v>保险资产管理产品</v>
      </c>
    </row>
    <row r="273" spans="1:68" s="58" customFormat="1" ht="12.75" customHeight="1">
      <c r="A273" s="137" t="s">
        <v>1123</v>
      </c>
      <c r="B273" s="42" t="s">
        <v>1095</v>
      </c>
      <c r="C273" s="252" t="s">
        <v>1305</v>
      </c>
      <c r="D273" s="252" t="s">
        <v>5350</v>
      </c>
      <c r="E273" s="104">
        <v>50111</v>
      </c>
      <c r="F273" s="42" t="s">
        <v>1082</v>
      </c>
      <c r="G273" s="102">
        <v>1647138.31</v>
      </c>
      <c r="H273" s="307">
        <v>5180249.99</v>
      </c>
      <c r="I273" s="307">
        <v>4898589.33</v>
      </c>
      <c r="J273" s="42">
        <v>0</v>
      </c>
      <c r="K273" s="42">
        <v>0</v>
      </c>
      <c r="L273" s="42" t="s">
        <v>4489</v>
      </c>
      <c r="M273" s="98" t="s">
        <v>5371</v>
      </c>
      <c r="N273" s="98" t="s">
        <v>5372</v>
      </c>
      <c r="O273" s="137" t="s">
        <v>897</v>
      </c>
      <c r="P273" s="50" t="s">
        <v>64</v>
      </c>
      <c r="Q273" s="50" t="s">
        <v>65</v>
      </c>
      <c r="R273" s="42">
        <v>1</v>
      </c>
      <c r="S273" s="145" t="s">
        <v>1082</v>
      </c>
      <c r="T273" s="62">
        <v>1000000000</v>
      </c>
      <c r="U273" s="62">
        <v>1033000000</v>
      </c>
      <c r="AJ273" s="42"/>
      <c r="BN273" s="54" t="s">
        <v>4578</v>
      </c>
      <c r="BO273" s="58" t="str">
        <f t="shared" si="4"/>
        <v>境内资产</v>
      </c>
      <c r="BP273" s="58" t="str">
        <f>IF(M273="",VLOOKUP(D273,Sheet4!$A$1:$B$92,2,0),VLOOKUP(Q273,Sheet4!$A$1:$B$92,2,0))</f>
        <v>保险资产管理产品</v>
      </c>
    </row>
    <row r="274" spans="1:68" s="58" customFormat="1" ht="12.75" customHeight="1">
      <c r="A274" s="137" t="s">
        <v>1124</v>
      </c>
      <c r="B274" s="42" t="s">
        <v>1125</v>
      </c>
      <c r="C274" s="252" t="s">
        <v>1305</v>
      </c>
      <c r="D274" s="252" t="s">
        <v>5350</v>
      </c>
      <c r="E274" s="104">
        <v>3638</v>
      </c>
      <c r="F274" s="42" t="s">
        <v>1126</v>
      </c>
      <c r="G274" s="102">
        <v>4543901.03</v>
      </c>
      <c r="H274" s="307">
        <v>4809664.5199999996</v>
      </c>
      <c r="I274" s="307">
        <v>4710207.8099999996</v>
      </c>
      <c r="J274" s="42">
        <v>0</v>
      </c>
      <c r="K274" s="42">
        <v>0</v>
      </c>
      <c r="L274" s="42" t="s">
        <v>4489</v>
      </c>
      <c r="M274" s="98" t="s">
        <v>5371</v>
      </c>
      <c r="N274" s="98" t="s">
        <v>5372</v>
      </c>
      <c r="O274" s="137" t="s">
        <v>897</v>
      </c>
      <c r="P274" s="50" t="s">
        <v>64</v>
      </c>
      <c r="Q274" s="50" t="s">
        <v>65</v>
      </c>
      <c r="R274" s="42">
        <v>1</v>
      </c>
      <c r="S274" s="145" t="s">
        <v>1082</v>
      </c>
      <c r="T274" s="62">
        <v>1000000000</v>
      </c>
      <c r="U274" s="62">
        <v>1033000000</v>
      </c>
      <c r="AJ274" s="42"/>
      <c r="BN274" s="54" t="s">
        <v>4578</v>
      </c>
      <c r="BO274" s="58" t="str">
        <f t="shared" si="4"/>
        <v>境内资产</v>
      </c>
      <c r="BP274" s="58" t="str">
        <f>IF(M274="",VLOOKUP(D274,Sheet4!$A$1:$B$92,2,0),VLOOKUP(Q274,Sheet4!$A$1:$B$92,2,0))</f>
        <v>保险资产管理产品</v>
      </c>
    </row>
    <row r="275" spans="1:68" s="58" customFormat="1" ht="12.75" customHeight="1">
      <c r="A275" s="137" t="s">
        <v>1127</v>
      </c>
      <c r="B275" s="42" t="s">
        <v>1128</v>
      </c>
      <c r="C275" s="252" t="s">
        <v>1305</v>
      </c>
      <c r="D275" s="252" t="s">
        <v>5350</v>
      </c>
      <c r="E275" s="104">
        <v>2351</v>
      </c>
      <c r="F275" s="42" t="s">
        <v>1093</v>
      </c>
      <c r="G275" s="102">
        <v>2690369.17</v>
      </c>
      <c r="H275" s="307">
        <v>4654138.34</v>
      </c>
      <c r="I275" s="307">
        <v>4369159.53</v>
      </c>
      <c r="J275" s="42">
        <v>0</v>
      </c>
      <c r="K275" s="42">
        <v>0</v>
      </c>
      <c r="L275" s="42" t="s">
        <v>4489</v>
      </c>
      <c r="M275" s="98" t="s">
        <v>5371</v>
      </c>
      <c r="N275" s="98" t="s">
        <v>5372</v>
      </c>
      <c r="O275" s="137" t="s">
        <v>897</v>
      </c>
      <c r="P275" s="50" t="s">
        <v>64</v>
      </c>
      <c r="Q275" s="50" t="s">
        <v>65</v>
      </c>
      <c r="R275" s="42">
        <v>1</v>
      </c>
      <c r="S275" s="145" t="s">
        <v>1082</v>
      </c>
      <c r="T275" s="62">
        <v>1000000000</v>
      </c>
      <c r="U275" s="62">
        <v>1033000000</v>
      </c>
      <c r="AJ275" s="42"/>
      <c r="BN275" s="54" t="s">
        <v>4578</v>
      </c>
      <c r="BO275" s="58" t="str">
        <f t="shared" si="4"/>
        <v>境内资产</v>
      </c>
      <c r="BP275" s="58" t="str">
        <f>IF(M275="",VLOOKUP(D275,Sheet4!$A$1:$B$92,2,0),VLOOKUP(Q275,Sheet4!$A$1:$B$92,2,0))</f>
        <v>保险资产管理产品</v>
      </c>
    </row>
    <row r="276" spans="1:68" s="58" customFormat="1" ht="12.75" customHeight="1">
      <c r="A276" s="137" t="s">
        <v>1129</v>
      </c>
      <c r="B276" s="42" t="s">
        <v>1130</v>
      </c>
      <c r="C276" s="252" t="s">
        <v>1305</v>
      </c>
      <c r="D276" s="252" t="s">
        <v>5350</v>
      </c>
      <c r="E276" s="104">
        <v>8791</v>
      </c>
      <c r="F276" s="42" t="s">
        <v>1131</v>
      </c>
      <c r="G276" s="102">
        <v>3771097.88</v>
      </c>
      <c r="H276" s="307">
        <v>4198740.38</v>
      </c>
      <c r="I276" s="307">
        <v>4036206.06</v>
      </c>
      <c r="J276" s="42">
        <v>0</v>
      </c>
      <c r="K276" s="42">
        <v>0</v>
      </c>
      <c r="L276" s="42" t="s">
        <v>4489</v>
      </c>
      <c r="M276" s="98" t="s">
        <v>5371</v>
      </c>
      <c r="N276" s="98" t="s">
        <v>5372</v>
      </c>
      <c r="O276" s="137" t="s">
        <v>897</v>
      </c>
      <c r="P276" s="50" t="s">
        <v>64</v>
      </c>
      <c r="Q276" s="50" t="s">
        <v>65</v>
      </c>
      <c r="R276" s="42">
        <v>1</v>
      </c>
      <c r="S276" s="145" t="s">
        <v>1082</v>
      </c>
      <c r="T276" s="62">
        <v>1000000000</v>
      </c>
      <c r="U276" s="62">
        <v>1033000000</v>
      </c>
      <c r="AJ276" s="42"/>
      <c r="BN276" s="54" t="s">
        <v>4578</v>
      </c>
      <c r="BO276" s="58" t="str">
        <f t="shared" si="4"/>
        <v>境内资产</v>
      </c>
      <c r="BP276" s="58" t="str">
        <f>IF(M276="",VLOOKUP(D276,Sheet4!$A$1:$B$92,2,0),VLOOKUP(Q276,Sheet4!$A$1:$B$92,2,0))</f>
        <v>保险资产管理产品</v>
      </c>
    </row>
    <row r="277" spans="1:68" s="58" customFormat="1" ht="12.75" customHeight="1">
      <c r="A277" s="137" t="s">
        <v>1132</v>
      </c>
      <c r="B277" s="42" t="s">
        <v>1133</v>
      </c>
      <c r="C277" s="252" t="s">
        <v>1305</v>
      </c>
      <c r="D277" s="252" t="s">
        <v>1306</v>
      </c>
      <c r="E277" s="104">
        <v>3566</v>
      </c>
      <c r="F277" s="42" t="s">
        <v>1082</v>
      </c>
      <c r="G277" s="102">
        <v>952674.38</v>
      </c>
      <c r="H277" s="307">
        <v>988304.4</v>
      </c>
      <c r="I277" s="307">
        <v>1003642.46</v>
      </c>
      <c r="J277" s="42">
        <v>0</v>
      </c>
      <c r="K277" s="42">
        <v>0</v>
      </c>
      <c r="L277" s="42" t="s">
        <v>4489</v>
      </c>
      <c r="M277" s="98" t="s">
        <v>5371</v>
      </c>
      <c r="N277" s="98" t="s">
        <v>5372</v>
      </c>
      <c r="O277" s="137" t="s">
        <v>897</v>
      </c>
      <c r="P277" s="50" t="s">
        <v>64</v>
      </c>
      <c r="Q277" s="50" t="s">
        <v>65</v>
      </c>
      <c r="R277" s="42">
        <v>1</v>
      </c>
      <c r="S277" s="145" t="s">
        <v>1082</v>
      </c>
      <c r="T277" s="62">
        <v>1000000000</v>
      </c>
      <c r="U277" s="62">
        <v>1033000000</v>
      </c>
      <c r="AJ277" s="42"/>
      <c r="BN277" s="54" t="s">
        <v>4578</v>
      </c>
      <c r="BO277" s="58" t="str">
        <f t="shared" si="4"/>
        <v>境内资产</v>
      </c>
      <c r="BP277" s="58" t="str">
        <f>IF(M277="",VLOOKUP(D277,Sheet4!$A$1:$B$92,2,0),VLOOKUP(Q277,Sheet4!$A$1:$B$92,2,0))</f>
        <v>保险资产管理产品</v>
      </c>
    </row>
    <row r="278" spans="1:68" s="58" customFormat="1" ht="12.75" customHeight="1">
      <c r="A278" s="137" t="s">
        <v>1134</v>
      </c>
      <c r="B278" s="42" t="s">
        <v>1135</v>
      </c>
      <c r="C278" s="252" t="s">
        <v>1305</v>
      </c>
      <c r="D278" s="252" t="s">
        <v>1318</v>
      </c>
      <c r="E278" s="148">
        <v>891</v>
      </c>
      <c r="F278" s="42" t="s">
        <v>1082</v>
      </c>
      <c r="G278" s="42">
        <v>41.4</v>
      </c>
      <c r="H278" s="307">
        <v>41.4</v>
      </c>
      <c r="I278" s="307">
        <v>41.4</v>
      </c>
      <c r="J278" s="42">
        <v>0</v>
      </c>
      <c r="K278" s="42">
        <v>0.56999999999999995</v>
      </c>
      <c r="L278" s="42" t="s">
        <v>4489</v>
      </c>
      <c r="M278" s="98" t="s">
        <v>5371</v>
      </c>
      <c r="N278" s="98" t="s">
        <v>5372</v>
      </c>
      <c r="O278" s="137" t="s">
        <v>897</v>
      </c>
      <c r="P278" s="50" t="s">
        <v>64</v>
      </c>
      <c r="Q278" s="50" t="s">
        <v>65</v>
      </c>
      <c r="R278" s="42">
        <v>1</v>
      </c>
      <c r="S278" s="145" t="s">
        <v>1082</v>
      </c>
      <c r="T278" s="62">
        <v>1000000000</v>
      </c>
      <c r="U278" s="62">
        <v>1033000000</v>
      </c>
      <c r="AJ278" s="42"/>
      <c r="BN278" s="54" t="s">
        <v>4578</v>
      </c>
      <c r="BO278" s="58" t="str">
        <f t="shared" si="4"/>
        <v>境内资产</v>
      </c>
      <c r="BP278" s="58" t="str">
        <f>IF(M278="",VLOOKUP(D278,Sheet4!$A$1:$B$92,2,0),VLOOKUP(Q278,Sheet4!$A$1:$B$92,2,0))</f>
        <v>保险资产管理产品</v>
      </c>
    </row>
    <row r="279" spans="1:68" s="58" customFormat="1" ht="12.75" customHeight="1">
      <c r="A279" s="138" t="s">
        <v>5374</v>
      </c>
      <c r="B279" s="138" t="s">
        <v>5374</v>
      </c>
      <c r="C279" s="250" t="s">
        <v>222</v>
      </c>
      <c r="D279" s="250" t="s">
        <v>221</v>
      </c>
      <c r="E279" s="42"/>
      <c r="F279" s="50" t="s">
        <v>5375</v>
      </c>
      <c r="G279" s="42"/>
      <c r="H279" s="307">
        <v>5625700.9699999997</v>
      </c>
      <c r="I279" s="307">
        <v>5625700.9699999997</v>
      </c>
      <c r="J279" s="42">
        <v>3378.11</v>
      </c>
      <c r="K279" s="42">
        <v>0</v>
      </c>
      <c r="L279" s="42" t="s">
        <v>4489</v>
      </c>
      <c r="M279" s="98" t="s">
        <v>5371</v>
      </c>
      <c r="N279" s="98" t="s">
        <v>5372</v>
      </c>
      <c r="O279" s="137" t="s">
        <v>897</v>
      </c>
      <c r="P279" s="50" t="s">
        <v>64</v>
      </c>
      <c r="Q279" s="50" t="s">
        <v>65</v>
      </c>
      <c r="R279" s="42">
        <v>1</v>
      </c>
      <c r="S279" s="145" t="s">
        <v>1082</v>
      </c>
      <c r="T279" s="62">
        <v>1000000000</v>
      </c>
      <c r="U279" s="62">
        <v>1033000000</v>
      </c>
      <c r="AJ279" s="42"/>
      <c r="BN279" s="54" t="s">
        <v>4578</v>
      </c>
      <c r="BO279" s="58" t="str">
        <f t="shared" si="4"/>
        <v>境内资产</v>
      </c>
      <c r="BP279" s="58" t="str">
        <f>IF(M279="",VLOOKUP(D279,Sheet4!$A$1:$B$92,2,0),VLOOKUP(Q279,Sheet4!$A$1:$B$92,2,0))</f>
        <v>保险资产管理产品</v>
      </c>
    </row>
    <row r="280" spans="1:68" s="58" customFormat="1" ht="12.75" customHeight="1">
      <c r="A280" s="137" t="s">
        <v>224</v>
      </c>
      <c r="B280" s="137" t="s">
        <v>224</v>
      </c>
      <c r="C280" s="250" t="s">
        <v>222</v>
      </c>
      <c r="D280" s="250" t="s">
        <v>224</v>
      </c>
      <c r="E280" s="42"/>
      <c r="F280" s="50" t="s">
        <v>5354</v>
      </c>
      <c r="G280" s="42"/>
      <c r="H280" s="307">
        <v>55903.05</v>
      </c>
      <c r="I280" s="307">
        <v>55903.05</v>
      </c>
      <c r="J280" s="42">
        <v>61.48</v>
      </c>
      <c r="K280" s="42">
        <v>0</v>
      </c>
      <c r="L280" s="42" t="s">
        <v>4489</v>
      </c>
      <c r="M280" s="98" t="s">
        <v>5371</v>
      </c>
      <c r="N280" s="98" t="s">
        <v>5372</v>
      </c>
      <c r="O280" s="137" t="s">
        <v>897</v>
      </c>
      <c r="P280" s="50" t="s">
        <v>64</v>
      </c>
      <c r="Q280" s="50" t="s">
        <v>65</v>
      </c>
      <c r="R280" s="42">
        <v>1</v>
      </c>
      <c r="S280" s="145" t="s">
        <v>1082</v>
      </c>
      <c r="T280" s="62">
        <v>1000000000</v>
      </c>
      <c r="U280" s="62">
        <v>1033000000</v>
      </c>
      <c r="AJ280" s="42"/>
      <c r="BN280" s="54" t="s">
        <v>4578</v>
      </c>
      <c r="BO280" s="58" t="str">
        <f t="shared" si="4"/>
        <v>境内资产</v>
      </c>
      <c r="BP280" s="58" t="str">
        <f>IF(M280="",VLOOKUP(D280,Sheet4!$A$1:$B$92,2,0),VLOOKUP(Q280,Sheet4!$A$1:$B$92,2,0))</f>
        <v>保险资产管理产品</v>
      </c>
    </row>
    <row r="281" spans="1:68" s="58" customFormat="1" ht="12.75" customHeight="1">
      <c r="A281" s="138" t="s">
        <v>5374</v>
      </c>
      <c r="B281" s="138" t="s">
        <v>5374</v>
      </c>
      <c r="C281" s="256" t="s">
        <v>222</v>
      </c>
      <c r="D281" s="256" t="s">
        <v>221</v>
      </c>
      <c r="E281" s="42"/>
      <c r="F281" s="50" t="s">
        <v>1144</v>
      </c>
      <c r="G281" s="106">
        <v>155220.24</v>
      </c>
      <c r="H281" s="307">
        <v>155220.24</v>
      </c>
      <c r="I281" s="307">
        <v>155220.24</v>
      </c>
      <c r="J281" s="106">
        <v>60.63</v>
      </c>
      <c r="K281" s="42"/>
      <c r="L281" s="42" t="s">
        <v>4485</v>
      </c>
      <c r="M281" s="50" t="s">
        <v>5376</v>
      </c>
      <c r="N281" s="50" t="s">
        <v>5377</v>
      </c>
      <c r="O281" s="181">
        <v>11921600393</v>
      </c>
      <c r="P281" s="42" t="s">
        <v>64</v>
      </c>
      <c r="Q281" s="42" t="s">
        <v>65</v>
      </c>
      <c r="R281" s="50">
        <v>1</v>
      </c>
      <c r="S281" s="138" t="s">
        <v>5378</v>
      </c>
      <c r="T281" s="62">
        <v>740000000</v>
      </c>
      <c r="U281" s="62">
        <v>742073866.48000002</v>
      </c>
      <c r="AJ281" s="42"/>
      <c r="BN281" s="54" t="s">
        <v>4578</v>
      </c>
      <c r="BO281" s="58" t="str">
        <f t="shared" si="4"/>
        <v>境内资产</v>
      </c>
      <c r="BP281" s="58" t="str">
        <f>IF(M281="",VLOOKUP(D281,Sheet4!$A$1:$B$92,2,0),VLOOKUP(Q281,Sheet4!$A$1:$B$92,2,0))</f>
        <v>保险资产管理产品</v>
      </c>
    </row>
    <row r="282" spans="1:68" s="1" customFormat="1">
      <c r="A282" s="156" t="s">
        <v>5379</v>
      </c>
      <c r="B282" s="155" t="s">
        <v>5380</v>
      </c>
      <c r="C282" s="252" t="s">
        <v>64</v>
      </c>
      <c r="D282" s="252" t="s">
        <v>65</v>
      </c>
      <c r="E282" s="157">
        <v>11916680218</v>
      </c>
      <c r="F282" s="155" t="s">
        <v>5378</v>
      </c>
      <c r="G282" s="158"/>
      <c r="H282" s="313">
        <v>739700391.35000002</v>
      </c>
      <c r="I282" s="313">
        <v>741914868.17999995</v>
      </c>
      <c r="J282" s="154"/>
      <c r="K282" s="154"/>
      <c r="L282" s="42" t="s">
        <v>4485</v>
      </c>
      <c r="M282" s="155" t="s">
        <v>5376</v>
      </c>
      <c r="N282" s="155" t="s">
        <v>5377</v>
      </c>
      <c r="O282" s="166">
        <v>11921600393</v>
      </c>
      <c r="P282" s="42" t="s">
        <v>64</v>
      </c>
      <c r="Q282" s="42" t="s">
        <v>65</v>
      </c>
      <c r="R282" s="155">
        <v>1</v>
      </c>
      <c r="S282" s="155" t="s">
        <v>5378</v>
      </c>
      <c r="T282" s="62">
        <v>740000000</v>
      </c>
      <c r="U282" s="62">
        <v>742073866.48000002</v>
      </c>
      <c r="BO282" s="58" t="str">
        <f t="shared" si="4"/>
        <v>境内资产</v>
      </c>
      <c r="BP282" s="58" t="str">
        <f>IF(M282="",VLOOKUP(D282,Sheet4!$A$1:$B$92,2,0),VLOOKUP(Q282,Sheet4!$A$1:$B$92,2,0))</f>
        <v>保险资产管理产品</v>
      </c>
    </row>
    <row r="283" spans="1:68" s="58" customFormat="1" ht="12.75" customHeight="1">
      <c r="A283" s="138" t="s">
        <v>5374</v>
      </c>
      <c r="B283" s="138" t="s">
        <v>5374</v>
      </c>
      <c r="C283" s="250" t="s">
        <v>222</v>
      </c>
      <c r="D283" s="250" t="s">
        <v>221</v>
      </c>
      <c r="E283" s="104"/>
      <c r="F283" s="50" t="s">
        <v>1144</v>
      </c>
      <c r="G283" s="42"/>
      <c r="H283" s="307">
        <v>194384.56</v>
      </c>
      <c r="I283" s="307">
        <v>194384.56</v>
      </c>
      <c r="J283" s="106">
        <v>73.27</v>
      </c>
      <c r="K283" s="42"/>
      <c r="L283" s="42" t="s">
        <v>4489</v>
      </c>
      <c r="M283" s="50" t="s">
        <v>5381</v>
      </c>
      <c r="N283" s="50" t="s">
        <v>5382</v>
      </c>
      <c r="O283" s="137">
        <v>11921600392</v>
      </c>
      <c r="P283" s="42" t="s">
        <v>64</v>
      </c>
      <c r="Q283" s="42" t="s">
        <v>65</v>
      </c>
      <c r="R283" s="50">
        <v>1</v>
      </c>
      <c r="S283" s="138" t="s">
        <v>5378</v>
      </c>
      <c r="T283" s="62">
        <v>750000000</v>
      </c>
      <c r="U283" s="62">
        <v>742343875.10000002</v>
      </c>
      <c r="AJ283" s="42"/>
      <c r="BN283" s="54" t="s">
        <v>4578</v>
      </c>
      <c r="BO283" s="58" t="str">
        <f t="shared" si="4"/>
        <v>境内资产</v>
      </c>
      <c r="BP283" s="58" t="str">
        <f>IF(M283="",VLOOKUP(D283,Sheet4!$A$1:$B$92,2,0),VLOOKUP(Q283,Sheet4!$A$1:$B$92,2,0))</f>
        <v>保险资产管理产品</v>
      </c>
    </row>
    <row r="284" spans="1:68" s="1" customFormat="1">
      <c r="A284" s="156" t="s">
        <v>5383</v>
      </c>
      <c r="B284" s="155" t="s">
        <v>5384</v>
      </c>
      <c r="C284" s="252" t="s">
        <v>64</v>
      </c>
      <c r="D284" s="252" t="s">
        <v>65</v>
      </c>
      <c r="E284" s="159">
        <v>11916680217</v>
      </c>
      <c r="F284" s="155" t="s">
        <v>5378</v>
      </c>
      <c r="G284" s="154"/>
      <c r="H284" s="314">
        <v>749700359.75999999</v>
      </c>
      <c r="I284" s="314">
        <v>742202040.66999996</v>
      </c>
      <c r="J284" s="154"/>
      <c r="K284" s="154"/>
      <c r="L284" s="42" t="s">
        <v>4489</v>
      </c>
      <c r="M284" s="155" t="s">
        <v>5381</v>
      </c>
      <c r="N284" s="155" t="s">
        <v>5382</v>
      </c>
      <c r="O284" s="134">
        <v>11921600392</v>
      </c>
      <c r="P284" s="42" t="s">
        <v>64</v>
      </c>
      <c r="Q284" s="42" t="s">
        <v>65</v>
      </c>
      <c r="R284" s="155">
        <v>1</v>
      </c>
      <c r="S284" s="155" t="s">
        <v>5378</v>
      </c>
      <c r="T284" s="62">
        <v>750000000</v>
      </c>
      <c r="U284" s="62">
        <v>742343875.10000002</v>
      </c>
      <c r="BO284" s="58" t="str">
        <f t="shared" si="4"/>
        <v>境内资产</v>
      </c>
      <c r="BP284" s="58" t="str">
        <f>IF(M284="",VLOOKUP(D284,Sheet4!$A$1:$B$92,2,0),VLOOKUP(Q284,Sheet4!$A$1:$B$92,2,0))</f>
        <v>保险资产管理产品</v>
      </c>
    </row>
    <row r="285" spans="1:68" s="58" customFormat="1" ht="12.75" customHeight="1">
      <c r="A285" s="137" t="s">
        <v>1152</v>
      </c>
      <c r="B285" s="42" t="s">
        <v>1153</v>
      </c>
      <c r="C285" s="255" t="s">
        <v>71</v>
      </c>
      <c r="D285" s="255" t="s">
        <v>1154</v>
      </c>
      <c r="E285" s="42" t="s">
        <v>1155</v>
      </c>
      <c r="F285" s="42" t="s">
        <v>1156</v>
      </c>
      <c r="G285" s="105">
        <v>90000</v>
      </c>
      <c r="H285" s="315">
        <v>9018990</v>
      </c>
      <c r="I285" s="315">
        <v>9111600</v>
      </c>
      <c r="J285" s="105">
        <v>88520.550000000745</v>
      </c>
      <c r="K285" s="42"/>
      <c r="L285" s="42" t="s">
        <v>4489</v>
      </c>
      <c r="M285" s="42" t="s">
        <v>1157</v>
      </c>
      <c r="N285" s="42" t="s">
        <v>1158</v>
      </c>
      <c r="O285" s="137" t="s">
        <v>1159</v>
      </c>
      <c r="P285" s="50" t="s">
        <v>64</v>
      </c>
      <c r="Q285" s="50" t="s">
        <v>65</v>
      </c>
      <c r="R285" s="42">
        <v>1</v>
      </c>
      <c r="S285" s="138" t="s">
        <v>2197</v>
      </c>
      <c r="T285" s="62">
        <v>500000000</v>
      </c>
      <c r="U285" s="62">
        <v>540629133.61000001</v>
      </c>
      <c r="AJ285" s="42"/>
      <c r="AY285" s="108">
        <v>3.7260273972602738</v>
      </c>
      <c r="AZ285" s="42" t="s">
        <v>74</v>
      </c>
      <c r="BA285" s="108">
        <v>1.6444000000000001</v>
      </c>
      <c r="BB285" s="50" t="s">
        <v>68</v>
      </c>
      <c r="BN285" s="54" t="s">
        <v>4578</v>
      </c>
      <c r="BO285" s="58" t="str">
        <f t="shared" si="4"/>
        <v>境内资产</v>
      </c>
      <c r="BP285" s="58" t="str">
        <f>IF(M285="",VLOOKUP(D285,Sheet4!$A$1:$B$92,2,0),VLOOKUP(Q285,Sheet4!$A$1:$B$92,2,0))</f>
        <v>保险资产管理产品</v>
      </c>
    </row>
    <row r="286" spans="1:68" s="58" customFormat="1" ht="12.75" customHeight="1">
      <c r="A286" s="137" t="s">
        <v>1160</v>
      </c>
      <c r="B286" s="42" t="s">
        <v>1161</v>
      </c>
      <c r="C286" s="255" t="s">
        <v>71</v>
      </c>
      <c r="D286" s="255" t="s">
        <v>1154</v>
      </c>
      <c r="E286" s="42" t="s">
        <v>1162</v>
      </c>
      <c r="F286" s="42" t="s">
        <v>1163</v>
      </c>
      <c r="G286" s="105">
        <v>100000</v>
      </c>
      <c r="H286" s="315">
        <v>10135700</v>
      </c>
      <c r="I286" s="315">
        <v>10148000</v>
      </c>
      <c r="J286" s="105">
        <v>295454.80000000075</v>
      </c>
      <c r="K286" s="42"/>
      <c r="L286" s="42" t="s">
        <v>4489</v>
      </c>
      <c r="M286" s="42" t="s">
        <v>1157</v>
      </c>
      <c r="N286" s="42" t="s">
        <v>1158</v>
      </c>
      <c r="O286" s="137" t="s">
        <v>1159</v>
      </c>
      <c r="P286" s="50" t="s">
        <v>64</v>
      </c>
      <c r="Q286" s="50" t="s">
        <v>65</v>
      </c>
      <c r="R286" s="42">
        <v>1</v>
      </c>
      <c r="S286" s="138" t="s">
        <v>2197</v>
      </c>
      <c r="T286" s="62">
        <v>500000000</v>
      </c>
      <c r="U286" s="62">
        <v>540629133.61000001</v>
      </c>
      <c r="AJ286" s="42"/>
      <c r="AY286" s="108">
        <v>2.1534246575342464</v>
      </c>
      <c r="AZ286" s="42" t="s">
        <v>74</v>
      </c>
      <c r="BA286" s="108">
        <v>1.9978</v>
      </c>
      <c r="BB286" s="50" t="s">
        <v>68</v>
      </c>
      <c r="BN286" s="54" t="s">
        <v>4578</v>
      </c>
      <c r="BO286" s="58" t="str">
        <f t="shared" si="4"/>
        <v>境内资产</v>
      </c>
      <c r="BP286" s="58" t="str">
        <f>IF(M286="",VLOOKUP(D286,Sheet4!$A$1:$B$92,2,0),VLOOKUP(Q286,Sheet4!$A$1:$B$92,2,0))</f>
        <v>保险资产管理产品</v>
      </c>
    </row>
    <row r="287" spans="1:68" s="58" customFormat="1" ht="12.75" customHeight="1">
      <c r="A287" s="137" t="s">
        <v>1164</v>
      </c>
      <c r="B287" s="42" t="s">
        <v>1165</v>
      </c>
      <c r="C287" s="255" t="s">
        <v>71</v>
      </c>
      <c r="D287" s="255" t="s">
        <v>1154</v>
      </c>
      <c r="E287" s="42" t="s">
        <v>1166</v>
      </c>
      <c r="F287" s="42" t="s">
        <v>1167</v>
      </c>
      <c r="G287" s="105">
        <v>200000</v>
      </c>
      <c r="H287" s="315">
        <v>20043200</v>
      </c>
      <c r="I287" s="315">
        <v>20136000</v>
      </c>
      <c r="J287" s="105">
        <v>408186.30000000075</v>
      </c>
      <c r="K287" s="42"/>
      <c r="L287" s="42" t="s">
        <v>4489</v>
      </c>
      <c r="M287" s="42" t="s">
        <v>1157</v>
      </c>
      <c r="N287" s="42" t="s">
        <v>1158</v>
      </c>
      <c r="O287" s="137" t="s">
        <v>1159</v>
      </c>
      <c r="P287" s="50" t="s">
        <v>64</v>
      </c>
      <c r="Q287" s="50" t="s">
        <v>65</v>
      </c>
      <c r="R287" s="42">
        <v>1</v>
      </c>
      <c r="S287" s="138" t="s">
        <v>2197</v>
      </c>
      <c r="T287" s="62">
        <v>500000000</v>
      </c>
      <c r="U287" s="62">
        <v>540629133.61000001</v>
      </c>
      <c r="AJ287" s="42"/>
      <c r="AY287" s="108">
        <v>2.3479452054794523</v>
      </c>
      <c r="AZ287" s="42" t="s">
        <v>74</v>
      </c>
      <c r="BA287" s="108">
        <v>2.1955</v>
      </c>
      <c r="BB287" s="50" t="s">
        <v>68</v>
      </c>
      <c r="BN287" s="54" t="s">
        <v>4578</v>
      </c>
      <c r="BO287" s="58" t="str">
        <f t="shared" si="4"/>
        <v>境内资产</v>
      </c>
      <c r="BP287" s="58" t="str">
        <f>IF(M287="",VLOOKUP(D287,Sheet4!$A$1:$B$92,2,0),VLOOKUP(Q287,Sheet4!$A$1:$B$92,2,0))</f>
        <v>保险资产管理产品</v>
      </c>
    </row>
    <row r="288" spans="1:68" s="58" customFormat="1" ht="12.75" customHeight="1">
      <c r="A288" s="137" t="s">
        <v>1168</v>
      </c>
      <c r="B288" s="42" t="s">
        <v>1169</v>
      </c>
      <c r="C288" s="255" t="s">
        <v>71</v>
      </c>
      <c r="D288" s="255" t="s">
        <v>1154</v>
      </c>
      <c r="E288" s="42" t="s">
        <v>1170</v>
      </c>
      <c r="F288" s="42" t="s">
        <v>1171</v>
      </c>
      <c r="G288" s="105">
        <v>100000</v>
      </c>
      <c r="H288" s="315">
        <v>10280800</v>
      </c>
      <c r="I288" s="315">
        <v>10291000</v>
      </c>
      <c r="J288" s="105">
        <v>375178.08000000007</v>
      </c>
      <c r="K288" s="42"/>
      <c r="L288" s="42" t="s">
        <v>4489</v>
      </c>
      <c r="M288" s="42" t="s">
        <v>1157</v>
      </c>
      <c r="N288" s="42" t="s">
        <v>1158</v>
      </c>
      <c r="O288" s="137" t="s">
        <v>1159</v>
      </c>
      <c r="P288" s="50" t="s">
        <v>64</v>
      </c>
      <c r="Q288" s="50" t="s">
        <v>65</v>
      </c>
      <c r="R288" s="42">
        <v>1</v>
      </c>
      <c r="S288" s="138" t="s">
        <v>2197</v>
      </c>
      <c r="T288" s="62">
        <v>500000000</v>
      </c>
      <c r="U288" s="62">
        <v>540629133.61000001</v>
      </c>
      <c r="AJ288" s="42"/>
      <c r="AY288" s="108">
        <v>2.0849315068493151</v>
      </c>
      <c r="AZ288" s="42" t="s">
        <v>74</v>
      </c>
      <c r="BA288" s="108">
        <v>1.9194</v>
      </c>
      <c r="BB288" s="50" t="s">
        <v>68</v>
      </c>
      <c r="BN288" s="54" t="s">
        <v>4578</v>
      </c>
      <c r="BO288" s="58" t="str">
        <f t="shared" si="4"/>
        <v>境内资产</v>
      </c>
      <c r="BP288" s="58" t="str">
        <f>IF(M288="",VLOOKUP(D288,Sheet4!$A$1:$B$92,2,0),VLOOKUP(Q288,Sheet4!$A$1:$B$92,2,0))</f>
        <v>保险资产管理产品</v>
      </c>
    </row>
    <row r="289" spans="1:68" s="58" customFormat="1" ht="12.75" customHeight="1">
      <c r="A289" s="137" t="s">
        <v>1172</v>
      </c>
      <c r="B289" s="42" t="s">
        <v>1173</v>
      </c>
      <c r="C289" s="255" t="s">
        <v>71</v>
      </c>
      <c r="D289" s="255" t="s">
        <v>1154</v>
      </c>
      <c r="E289" s="42" t="s">
        <v>1174</v>
      </c>
      <c r="F289" s="42" t="s">
        <v>1175</v>
      </c>
      <c r="G289" s="105">
        <v>100000</v>
      </c>
      <c r="H289" s="315">
        <v>10051900</v>
      </c>
      <c r="I289" s="315">
        <v>10021000</v>
      </c>
      <c r="J289" s="105">
        <v>317287.66999999993</v>
      </c>
      <c r="K289" s="42"/>
      <c r="L289" s="42" t="s">
        <v>4489</v>
      </c>
      <c r="M289" s="42" t="s">
        <v>1157</v>
      </c>
      <c r="N289" s="42" t="s">
        <v>1158</v>
      </c>
      <c r="O289" s="137" t="s">
        <v>1159</v>
      </c>
      <c r="P289" s="50" t="s">
        <v>64</v>
      </c>
      <c r="Q289" s="50" t="s">
        <v>65</v>
      </c>
      <c r="R289" s="42">
        <v>1</v>
      </c>
      <c r="S289" s="138" t="s">
        <v>2197</v>
      </c>
      <c r="T289" s="62">
        <v>500000000</v>
      </c>
      <c r="U289" s="62">
        <v>540629133.61000001</v>
      </c>
      <c r="AJ289" s="42"/>
      <c r="AY289" s="108">
        <v>0.14246575342465753</v>
      </c>
      <c r="AZ289" s="42" t="s">
        <v>74</v>
      </c>
      <c r="BA289" s="108">
        <v>0.14199999999999999</v>
      </c>
      <c r="BB289" s="50" t="s">
        <v>68</v>
      </c>
      <c r="BN289" s="54" t="s">
        <v>4578</v>
      </c>
      <c r="BO289" s="58" t="str">
        <f t="shared" si="4"/>
        <v>境内资产</v>
      </c>
      <c r="BP289" s="58" t="str">
        <f>IF(M289="",VLOOKUP(D289,Sheet4!$A$1:$B$92,2,0),VLOOKUP(Q289,Sheet4!$A$1:$B$92,2,0))</f>
        <v>保险资产管理产品</v>
      </c>
    </row>
    <row r="290" spans="1:68" s="58" customFormat="1" ht="12.75" customHeight="1">
      <c r="A290" s="137" t="s">
        <v>1176</v>
      </c>
      <c r="B290" s="42" t="s">
        <v>1177</v>
      </c>
      <c r="C290" s="255" t="s">
        <v>71</v>
      </c>
      <c r="D290" s="255" t="s">
        <v>1154</v>
      </c>
      <c r="E290" s="42" t="s">
        <v>1178</v>
      </c>
      <c r="F290" s="42" t="s">
        <v>1179</v>
      </c>
      <c r="G290" s="105">
        <v>200000</v>
      </c>
      <c r="H290" s="315">
        <v>20091000</v>
      </c>
      <c r="I290" s="315">
        <v>20074000</v>
      </c>
      <c r="J290" s="105">
        <v>395950.6799999997</v>
      </c>
      <c r="K290" s="42"/>
      <c r="L290" s="42" t="s">
        <v>4489</v>
      </c>
      <c r="M290" s="42" t="s">
        <v>1157</v>
      </c>
      <c r="N290" s="42" t="s">
        <v>1158</v>
      </c>
      <c r="O290" s="137" t="s">
        <v>1159</v>
      </c>
      <c r="P290" s="50" t="s">
        <v>64</v>
      </c>
      <c r="Q290" s="50" t="s">
        <v>65</v>
      </c>
      <c r="R290" s="42">
        <v>1</v>
      </c>
      <c r="S290" s="138" t="s">
        <v>2197</v>
      </c>
      <c r="T290" s="62">
        <v>500000000</v>
      </c>
      <c r="U290" s="62">
        <v>540629133.61000001</v>
      </c>
      <c r="AJ290" s="42"/>
      <c r="AY290" s="108">
        <v>0.40547945205479452</v>
      </c>
      <c r="AZ290" s="42" t="s">
        <v>74</v>
      </c>
      <c r="BA290" s="108">
        <v>0.40699999999999997</v>
      </c>
      <c r="BB290" s="50" t="s">
        <v>68</v>
      </c>
      <c r="BN290" s="54" t="s">
        <v>4578</v>
      </c>
      <c r="BO290" s="58" t="str">
        <f t="shared" si="4"/>
        <v>境内资产</v>
      </c>
      <c r="BP290" s="58" t="str">
        <f>IF(M290="",VLOOKUP(D290,Sheet4!$A$1:$B$92,2,0),VLOOKUP(Q290,Sheet4!$A$1:$B$92,2,0))</f>
        <v>保险资产管理产品</v>
      </c>
    </row>
    <row r="291" spans="1:68" s="58" customFormat="1" ht="12.75" customHeight="1">
      <c r="A291" s="137" t="s">
        <v>1180</v>
      </c>
      <c r="B291" s="42" t="s">
        <v>1181</v>
      </c>
      <c r="C291" s="255" t="s">
        <v>71</v>
      </c>
      <c r="D291" s="255" t="s">
        <v>1154</v>
      </c>
      <c r="E291" s="42" t="s">
        <v>1182</v>
      </c>
      <c r="F291" s="42" t="s">
        <v>1183</v>
      </c>
      <c r="G291" s="105">
        <v>200000</v>
      </c>
      <c r="H291" s="315">
        <v>20043800</v>
      </c>
      <c r="I291" s="315">
        <v>20084000</v>
      </c>
      <c r="J291" s="105">
        <v>79452.050000000745</v>
      </c>
      <c r="K291" s="42"/>
      <c r="L291" s="42" t="s">
        <v>4489</v>
      </c>
      <c r="M291" s="42" t="s">
        <v>1157</v>
      </c>
      <c r="N291" s="42" t="s">
        <v>1158</v>
      </c>
      <c r="O291" s="137" t="s">
        <v>1159</v>
      </c>
      <c r="P291" s="50" t="s">
        <v>64</v>
      </c>
      <c r="Q291" s="50" t="s">
        <v>65</v>
      </c>
      <c r="R291" s="42">
        <v>1</v>
      </c>
      <c r="S291" s="138" t="s">
        <v>2197</v>
      </c>
      <c r="T291" s="62">
        <v>500000000</v>
      </c>
      <c r="U291" s="62">
        <v>540629133.61000001</v>
      </c>
      <c r="AJ291" s="42"/>
      <c r="AY291" s="108">
        <v>0.86301369863013699</v>
      </c>
      <c r="AZ291" s="42" t="s">
        <v>74</v>
      </c>
      <c r="BA291" s="108">
        <v>0.84560000000000002</v>
      </c>
      <c r="BB291" s="50" t="s">
        <v>68</v>
      </c>
      <c r="BN291" s="54" t="s">
        <v>4578</v>
      </c>
      <c r="BO291" s="58" t="str">
        <f t="shared" si="4"/>
        <v>境内资产</v>
      </c>
      <c r="BP291" s="58" t="str">
        <f>IF(M291="",VLOOKUP(D291,Sheet4!$A$1:$B$92,2,0),VLOOKUP(Q291,Sheet4!$A$1:$B$92,2,0))</f>
        <v>保险资产管理产品</v>
      </c>
    </row>
    <row r="292" spans="1:68" s="58" customFormat="1" ht="12.75" customHeight="1">
      <c r="A292" s="137" t="s">
        <v>1184</v>
      </c>
      <c r="B292" s="42" t="s">
        <v>1185</v>
      </c>
      <c r="C292" s="255" t="s">
        <v>71</v>
      </c>
      <c r="D292" s="255" t="s">
        <v>1154</v>
      </c>
      <c r="E292" s="42" t="s">
        <v>1186</v>
      </c>
      <c r="F292" s="42" t="s">
        <v>1187</v>
      </c>
      <c r="G292" s="105">
        <v>100000</v>
      </c>
      <c r="H292" s="315">
        <v>10065500</v>
      </c>
      <c r="I292" s="315">
        <v>10056000</v>
      </c>
      <c r="J292" s="105">
        <v>44432.88000000082</v>
      </c>
      <c r="K292" s="42"/>
      <c r="L292" s="42" t="s">
        <v>4489</v>
      </c>
      <c r="M292" s="42" t="s">
        <v>1157</v>
      </c>
      <c r="N292" s="42" t="s">
        <v>1158</v>
      </c>
      <c r="O292" s="137" t="s">
        <v>1159</v>
      </c>
      <c r="P292" s="50" t="s">
        <v>64</v>
      </c>
      <c r="Q292" s="50" t="s">
        <v>65</v>
      </c>
      <c r="R292" s="42">
        <v>1</v>
      </c>
      <c r="S292" s="138" t="s">
        <v>2197</v>
      </c>
      <c r="T292" s="62">
        <v>500000000</v>
      </c>
      <c r="U292" s="62">
        <v>540629133.61000001</v>
      </c>
      <c r="AJ292" s="42"/>
      <c r="AY292" s="108">
        <v>2.86027397260274</v>
      </c>
      <c r="AZ292" s="42" t="s">
        <v>74</v>
      </c>
      <c r="BA292" s="108">
        <v>2.6880999999999999</v>
      </c>
      <c r="BB292" s="50" t="s">
        <v>68</v>
      </c>
      <c r="BN292" s="54" t="s">
        <v>4578</v>
      </c>
      <c r="BO292" s="58" t="str">
        <f t="shared" si="4"/>
        <v>境内资产</v>
      </c>
      <c r="BP292" s="58" t="str">
        <f>IF(M292="",VLOOKUP(D292,Sheet4!$A$1:$B$92,2,0),VLOOKUP(Q292,Sheet4!$A$1:$B$92,2,0))</f>
        <v>保险资产管理产品</v>
      </c>
    </row>
    <row r="293" spans="1:68" s="58" customFormat="1" ht="12.75" customHeight="1">
      <c r="A293" s="137" t="s">
        <v>1188</v>
      </c>
      <c r="B293" s="42" t="s">
        <v>1189</v>
      </c>
      <c r="C293" s="255" t="s">
        <v>71</v>
      </c>
      <c r="D293" s="255" t="s">
        <v>1154</v>
      </c>
      <c r="E293" s="42" t="s">
        <v>1190</v>
      </c>
      <c r="F293" s="42" t="s">
        <v>1191</v>
      </c>
      <c r="G293" s="105">
        <v>100000</v>
      </c>
      <c r="H293" s="315">
        <v>10037910</v>
      </c>
      <c r="I293" s="315">
        <v>10052000</v>
      </c>
      <c r="J293" s="105">
        <v>37008.220000000671</v>
      </c>
      <c r="K293" s="42"/>
      <c r="L293" s="42" t="s">
        <v>4489</v>
      </c>
      <c r="M293" s="42" t="s">
        <v>1157</v>
      </c>
      <c r="N293" s="42" t="s">
        <v>1158</v>
      </c>
      <c r="O293" s="137" t="s">
        <v>1159</v>
      </c>
      <c r="P293" s="50" t="s">
        <v>64</v>
      </c>
      <c r="Q293" s="50" t="s">
        <v>65</v>
      </c>
      <c r="R293" s="42">
        <v>1</v>
      </c>
      <c r="S293" s="138" t="s">
        <v>2197</v>
      </c>
      <c r="T293" s="62">
        <v>500000000</v>
      </c>
      <c r="U293" s="62">
        <v>540629133.61000001</v>
      </c>
      <c r="AJ293" s="42"/>
      <c r="AY293" s="108">
        <v>0.8794520547945206</v>
      </c>
      <c r="AZ293" s="42" t="s">
        <v>74</v>
      </c>
      <c r="BA293" s="108">
        <v>0.86099999999999999</v>
      </c>
      <c r="BB293" s="50" t="s">
        <v>68</v>
      </c>
      <c r="BN293" s="54" t="s">
        <v>4578</v>
      </c>
      <c r="BO293" s="58" t="str">
        <f t="shared" si="4"/>
        <v>境内资产</v>
      </c>
      <c r="BP293" s="58" t="str">
        <f>IF(M293="",VLOOKUP(D293,Sheet4!$A$1:$B$92,2,0),VLOOKUP(Q293,Sheet4!$A$1:$B$92,2,0))</f>
        <v>保险资产管理产品</v>
      </c>
    </row>
    <row r="294" spans="1:68" s="58" customFormat="1" ht="12.75" customHeight="1">
      <c r="A294" s="137" t="s">
        <v>1192</v>
      </c>
      <c r="B294" s="42" t="s">
        <v>1193</v>
      </c>
      <c r="C294" s="255" t="s">
        <v>71</v>
      </c>
      <c r="D294" s="255" t="s">
        <v>1154</v>
      </c>
      <c r="E294" s="42" t="s">
        <v>1194</v>
      </c>
      <c r="F294" s="42" t="s">
        <v>1195</v>
      </c>
      <c r="G294" s="105">
        <v>300000</v>
      </c>
      <c r="H294" s="315">
        <v>30083100</v>
      </c>
      <c r="I294" s="315">
        <v>30141000</v>
      </c>
      <c r="J294" s="105">
        <v>107769.8599999994</v>
      </c>
      <c r="K294" s="42"/>
      <c r="L294" s="42" t="s">
        <v>4489</v>
      </c>
      <c r="M294" s="42" t="s">
        <v>1157</v>
      </c>
      <c r="N294" s="42" t="s">
        <v>1158</v>
      </c>
      <c r="O294" s="137" t="s">
        <v>1159</v>
      </c>
      <c r="P294" s="50" t="s">
        <v>64</v>
      </c>
      <c r="Q294" s="50" t="s">
        <v>65</v>
      </c>
      <c r="R294" s="42">
        <v>1</v>
      </c>
      <c r="S294" s="138" t="s">
        <v>2197</v>
      </c>
      <c r="T294" s="62">
        <v>500000000</v>
      </c>
      <c r="U294" s="62">
        <v>540629133.61000001</v>
      </c>
      <c r="AJ294" s="42"/>
      <c r="AY294" s="108">
        <v>0.8794520547945206</v>
      </c>
      <c r="AZ294" s="42" t="s">
        <v>74</v>
      </c>
      <c r="BA294" s="108">
        <v>0.86129999999999995</v>
      </c>
      <c r="BB294" s="50" t="s">
        <v>68</v>
      </c>
      <c r="BN294" s="54" t="s">
        <v>4578</v>
      </c>
      <c r="BO294" s="58" t="str">
        <f t="shared" si="4"/>
        <v>境内资产</v>
      </c>
      <c r="BP294" s="58" t="str">
        <f>IF(M294="",VLOOKUP(D294,Sheet4!$A$1:$B$92,2,0),VLOOKUP(Q294,Sheet4!$A$1:$B$92,2,0))</f>
        <v>保险资产管理产品</v>
      </c>
    </row>
    <row r="295" spans="1:68" s="58" customFormat="1" ht="12.75" customHeight="1">
      <c r="A295" s="137" t="s">
        <v>1196</v>
      </c>
      <c r="B295" s="42" t="s">
        <v>1197</v>
      </c>
      <c r="C295" s="255" t="s">
        <v>71</v>
      </c>
      <c r="D295" s="255" t="s">
        <v>1154</v>
      </c>
      <c r="E295" s="42" t="s">
        <v>1198</v>
      </c>
      <c r="F295" s="42" t="s">
        <v>1199</v>
      </c>
      <c r="G295" s="105">
        <v>100000</v>
      </c>
      <c r="H295" s="315">
        <v>9951400</v>
      </c>
      <c r="I295" s="315">
        <v>10000000</v>
      </c>
      <c r="J295" s="105">
        <v>1364.3800000008196</v>
      </c>
      <c r="K295" s="42"/>
      <c r="L295" s="42" t="s">
        <v>4489</v>
      </c>
      <c r="M295" s="42" t="s">
        <v>1157</v>
      </c>
      <c r="N295" s="42" t="s">
        <v>1158</v>
      </c>
      <c r="O295" s="137" t="s">
        <v>1159</v>
      </c>
      <c r="P295" s="50" t="s">
        <v>64</v>
      </c>
      <c r="Q295" s="50" t="s">
        <v>65</v>
      </c>
      <c r="R295" s="42">
        <v>1</v>
      </c>
      <c r="S295" s="138" t="s">
        <v>2197</v>
      </c>
      <c r="T295" s="62">
        <v>500000000</v>
      </c>
      <c r="U295" s="62">
        <v>540629133.61000001</v>
      </c>
      <c r="AJ295" s="42"/>
      <c r="AY295" s="108">
        <v>0.9945205479452055</v>
      </c>
      <c r="AZ295" s="42" t="s">
        <v>74</v>
      </c>
      <c r="BA295" s="108">
        <v>0.97030000000000005</v>
      </c>
      <c r="BB295" s="50" t="s">
        <v>68</v>
      </c>
      <c r="BN295" s="54" t="s">
        <v>4578</v>
      </c>
      <c r="BO295" s="58" t="str">
        <f t="shared" si="4"/>
        <v>境内资产</v>
      </c>
      <c r="BP295" s="58" t="str">
        <f>IF(M295="",VLOOKUP(D295,Sheet4!$A$1:$B$92,2,0),VLOOKUP(Q295,Sheet4!$A$1:$B$92,2,0))</f>
        <v>保险资产管理产品</v>
      </c>
    </row>
    <row r="296" spans="1:68" s="58" customFormat="1" ht="12.75" customHeight="1">
      <c r="A296" s="137" t="s">
        <v>1200</v>
      </c>
      <c r="B296" s="42" t="s">
        <v>1201</v>
      </c>
      <c r="C296" s="255" t="s">
        <v>71</v>
      </c>
      <c r="D296" s="255" t="s">
        <v>1154</v>
      </c>
      <c r="E296" s="42" t="s">
        <v>1202</v>
      </c>
      <c r="F296" s="42" t="s">
        <v>1203</v>
      </c>
      <c r="G296" s="105">
        <v>50000</v>
      </c>
      <c r="H296" s="315">
        <v>5000000</v>
      </c>
      <c r="I296" s="315">
        <v>5098500</v>
      </c>
      <c r="J296" s="105">
        <v>74698.629999999888</v>
      </c>
      <c r="K296" s="42"/>
      <c r="L296" s="42" t="s">
        <v>4489</v>
      </c>
      <c r="M296" s="42" t="s">
        <v>1157</v>
      </c>
      <c r="N296" s="42" t="s">
        <v>1158</v>
      </c>
      <c r="O296" s="137" t="s">
        <v>1159</v>
      </c>
      <c r="P296" s="50" t="s">
        <v>64</v>
      </c>
      <c r="Q296" s="50" t="s">
        <v>65</v>
      </c>
      <c r="R296" s="42">
        <v>1</v>
      </c>
      <c r="S296" s="138" t="s">
        <v>2197</v>
      </c>
      <c r="T296" s="62">
        <v>500000000</v>
      </c>
      <c r="U296" s="62">
        <v>540629133.61000001</v>
      </c>
      <c r="AJ296" s="42"/>
      <c r="AY296" s="108">
        <v>3.6356164383561644</v>
      </c>
      <c r="AZ296" s="42" t="s">
        <v>84</v>
      </c>
      <c r="BA296" s="108">
        <v>1.5544</v>
      </c>
      <c r="BB296" s="50" t="s">
        <v>68</v>
      </c>
      <c r="BN296" s="54" t="s">
        <v>4578</v>
      </c>
      <c r="BO296" s="58" t="str">
        <f t="shared" si="4"/>
        <v>境内资产</v>
      </c>
      <c r="BP296" s="58" t="str">
        <f>IF(M296="",VLOOKUP(D296,Sheet4!$A$1:$B$92,2,0),VLOOKUP(Q296,Sheet4!$A$1:$B$92,2,0))</f>
        <v>保险资产管理产品</v>
      </c>
    </row>
    <row r="297" spans="1:68" s="58" customFormat="1" ht="12.75" customHeight="1">
      <c r="A297" s="137" t="s">
        <v>1204</v>
      </c>
      <c r="B297" s="42" t="s">
        <v>1205</v>
      </c>
      <c r="C297" s="255" t="s">
        <v>71</v>
      </c>
      <c r="D297" s="255" t="s">
        <v>1154</v>
      </c>
      <c r="E297" s="42" t="s">
        <v>1206</v>
      </c>
      <c r="F297" s="42" t="s">
        <v>1195</v>
      </c>
      <c r="G297" s="105">
        <v>100000</v>
      </c>
      <c r="H297" s="315">
        <v>10126700</v>
      </c>
      <c r="I297" s="315">
        <v>10145000</v>
      </c>
      <c r="J297" s="105">
        <v>55767.11999999918</v>
      </c>
      <c r="K297" s="42"/>
      <c r="L297" s="42" t="s">
        <v>4489</v>
      </c>
      <c r="M297" s="42" t="s">
        <v>1157</v>
      </c>
      <c r="N297" s="42" t="s">
        <v>1158</v>
      </c>
      <c r="O297" s="137" t="s">
        <v>1159</v>
      </c>
      <c r="P297" s="50" t="s">
        <v>64</v>
      </c>
      <c r="Q297" s="50" t="s">
        <v>65</v>
      </c>
      <c r="R297" s="42">
        <v>1</v>
      </c>
      <c r="S297" s="138" t="s">
        <v>2197</v>
      </c>
      <c r="T297" s="62">
        <v>500000000</v>
      </c>
      <c r="U297" s="62">
        <v>540629133.61000001</v>
      </c>
      <c r="AJ297" s="42"/>
      <c r="AY297" s="108">
        <v>1.8383561643835615</v>
      </c>
      <c r="AZ297" s="42" t="s">
        <v>74</v>
      </c>
      <c r="BA297" s="108">
        <v>1.7586999999999999</v>
      </c>
      <c r="BB297" s="50" t="s">
        <v>68</v>
      </c>
      <c r="BN297" s="54" t="s">
        <v>4578</v>
      </c>
      <c r="BO297" s="58" t="str">
        <f t="shared" si="4"/>
        <v>境内资产</v>
      </c>
      <c r="BP297" s="58" t="str">
        <f>IF(M297="",VLOOKUP(D297,Sheet4!$A$1:$B$92,2,0),VLOOKUP(Q297,Sheet4!$A$1:$B$92,2,0))</f>
        <v>保险资产管理产品</v>
      </c>
    </row>
    <row r="298" spans="1:68" s="58" customFormat="1" ht="12.75" customHeight="1">
      <c r="A298" s="137" t="s">
        <v>1207</v>
      </c>
      <c r="B298" s="42" t="s">
        <v>1208</v>
      </c>
      <c r="C298" s="255" t="s">
        <v>71</v>
      </c>
      <c r="D298" s="255" t="s">
        <v>1154</v>
      </c>
      <c r="E298" s="42" t="s">
        <v>1209</v>
      </c>
      <c r="F298" s="42" t="s">
        <v>1210</v>
      </c>
      <c r="G298" s="105">
        <v>150000</v>
      </c>
      <c r="H298" s="315">
        <v>14999550</v>
      </c>
      <c r="I298" s="315">
        <v>14995500</v>
      </c>
      <c r="J298" s="105">
        <v>84908.220000000671</v>
      </c>
      <c r="K298" s="42"/>
      <c r="L298" s="42" t="s">
        <v>4489</v>
      </c>
      <c r="M298" s="42" t="s">
        <v>1157</v>
      </c>
      <c r="N298" s="42" t="s">
        <v>1158</v>
      </c>
      <c r="O298" s="137" t="s">
        <v>1159</v>
      </c>
      <c r="P298" s="50" t="s">
        <v>64</v>
      </c>
      <c r="Q298" s="50" t="s">
        <v>65</v>
      </c>
      <c r="R298" s="42">
        <v>1</v>
      </c>
      <c r="S298" s="138" t="s">
        <v>2197</v>
      </c>
      <c r="T298" s="62">
        <v>500000000</v>
      </c>
      <c r="U298" s="62">
        <v>540629133.61000001</v>
      </c>
      <c r="AJ298" s="42"/>
      <c r="AY298" s="108">
        <v>2.8054794520547945</v>
      </c>
      <c r="AZ298" s="42" t="s">
        <v>74</v>
      </c>
      <c r="BA298" s="108">
        <v>2.6442000000000001</v>
      </c>
      <c r="BB298" s="50" t="s">
        <v>68</v>
      </c>
      <c r="BN298" s="54" t="s">
        <v>4578</v>
      </c>
      <c r="BO298" s="58" t="str">
        <f t="shared" si="4"/>
        <v>境内资产</v>
      </c>
      <c r="BP298" s="58" t="str">
        <f>IF(M298="",VLOOKUP(D298,Sheet4!$A$1:$B$92,2,0),VLOOKUP(Q298,Sheet4!$A$1:$B$92,2,0))</f>
        <v>保险资产管理产品</v>
      </c>
    </row>
    <row r="299" spans="1:68" s="58" customFormat="1" ht="12.75" customHeight="1">
      <c r="A299" s="137" t="s">
        <v>1211</v>
      </c>
      <c r="B299" s="42" t="s">
        <v>1212</v>
      </c>
      <c r="C299" s="255" t="s">
        <v>71</v>
      </c>
      <c r="D299" s="255" t="s">
        <v>1154</v>
      </c>
      <c r="E299" s="42" t="s">
        <v>1213</v>
      </c>
      <c r="F299" s="42" t="s">
        <v>917</v>
      </c>
      <c r="G299" s="105">
        <v>200000</v>
      </c>
      <c r="H299" s="315">
        <v>20000000</v>
      </c>
      <c r="I299" s="315">
        <v>20270000</v>
      </c>
      <c r="J299" s="105">
        <v>12164.379999998957</v>
      </c>
      <c r="K299" s="42"/>
      <c r="L299" s="42" t="s">
        <v>4489</v>
      </c>
      <c r="M299" s="42" t="s">
        <v>1157</v>
      </c>
      <c r="N299" s="42" t="s">
        <v>1158</v>
      </c>
      <c r="O299" s="137" t="s">
        <v>1159</v>
      </c>
      <c r="P299" s="50" t="s">
        <v>64</v>
      </c>
      <c r="Q299" s="50" t="s">
        <v>65</v>
      </c>
      <c r="R299" s="42">
        <v>1</v>
      </c>
      <c r="S299" s="138" t="s">
        <v>2197</v>
      </c>
      <c r="T299" s="62">
        <v>500000000</v>
      </c>
      <c r="U299" s="62">
        <v>540629133.61000001</v>
      </c>
      <c r="AJ299" s="42"/>
      <c r="AY299" s="108">
        <v>3.9835616438356163</v>
      </c>
      <c r="AZ299" s="42" t="s">
        <v>74</v>
      </c>
      <c r="BA299" s="108">
        <v>1.8913</v>
      </c>
      <c r="BB299" s="50" t="s">
        <v>68</v>
      </c>
      <c r="BN299" s="54" t="s">
        <v>4578</v>
      </c>
      <c r="BO299" s="58" t="str">
        <f t="shared" si="4"/>
        <v>境内资产</v>
      </c>
      <c r="BP299" s="58" t="str">
        <f>IF(M299="",VLOOKUP(D299,Sheet4!$A$1:$B$92,2,0),VLOOKUP(Q299,Sheet4!$A$1:$B$92,2,0))</f>
        <v>保险资产管理产品</v>
      </c>
    </row>
    <row r="300" spans="1:68" s="58" customFormat="1" ht="12.75" customHeight="1">
      <c r="A300" s="137" t="s">
        <v>1214</v>
      </c>
      <c r="B300" s="42" t="s">
        <v>1215</v>
      </c>
      <c r="C300" s="255" t="s">
        <v>71</v>
      </c>
      <c r="D300" s="255" t="s">
        <v>1154</v>
      </c>
      <c r="E300" s="42" t="s">
        <v>1216</v>
      </c>
      <c r="F300" s="42" t="s">
        <v>1217</v>
      </c>
      <c r="G300" s="105">
        <v>200000</v>
      </c>
      <c r="H300" s="315">
        <v>20000000</v>
      </c>
      <c r="I300" s="315">
        <v>20158000</v>
      </c>
      <c r="J300" s="105">
        <v>651265.75</v>
      </c>
      <c r="K300" s="42"/>
      <c r="L300" s="42" t="s">
        <v>4489</v>
      </c>
      <c r="M300" s="42" t="s">
        <v>1157</v>
      </c>
      <c r="N300" s="42" t="s">
        <v>1158</v>
      </c>
      <c r="O300" s="137" t="s">
        <v>1159</v>
      </c>
      <c r="P300" s="50" t="s">
        <v>64</v>
      </c>
      <c r="Q300" s="50" t="s">
        <v>65</v>
      </c>
      <c r="R300" s="42">
        <v>1</v>
      </c>
      <c r="S300" s="138" t="s">
        <v>2197</v>
      </c>
      <c r="T300" s="62">
        <v>500000000</v>
      </c>
      <c r="U300" s="62">
        <v>540629133.61000001</v>
      </c>
      <c r="AJ300" s="42"/>
      <c r="AY300" s="108">
        <v>2.0191780821917806</v>
      </c>
      <c r="AZ300" s="42" t="s">
        <v>74</v>
      </c>
      <c r="BA300" s="108">
        <v>0.96309999999999996</v>
      </c>
      <c r="BB300" s="50" t="s">
        <v>68</v>
      </c>
      <c r="BN300" s="54" t="s">
        <v>4578</v>
      </c>
      <c r="BO300" s="58" t="str">
        <f t="shared" si="4"/>
        <v>境内资产</v>
      </c>
      <c r="BP300" s="58" t="str">
        <f>IF(M300="",VLOOKUP(D300,Sheet4!$A$1:$B$92,2,0),VLOOKUP(Q300,Sheet4!$A$1:$B$92,2,0))</f>
        <v>保险资产管理产品</v>
      </c>
    </row>
    <row r="301" spans="1:68" s="58" customFormat="1" ht="12.75" customHeight="1">
      <c r="A301" s="137" t="s">
        <v>1218</v>
      </c>
      <c r="B301" s="42" t="s">
        <v>1219</v>
      </c>
      <c r="C301" s="255" t="s">
        <v>71</v>
      </c>
      <c r="D301" s="255" t="s">
        <v>1154</v>
      </c>
      <c r="E301" s="42" t="s">
        <v>1220</v>
      </c>
      <c r="F301" s="42" t="s">
        <v>917</v>
      </c>
      <c r="G301" s="105">
        <v>200000</v>
      </c>
      <c r="H301" s="315">
        <v>20000000</v>
      </c>
      <c r="I301" s="315">
        <v>20254000</v>
      </c>
      <c r="J301" s="105">
        <v>690197.26000000164</v>
      </c>
      <c r="K301" s="42"/>
      <c r="L301" s="42" t="s">
        <v>4489</v>
      </c>
      <c r="M301" s="42" t="s">
        <v>1157</v>
      </c>
      <c r="N301" s="42" t="s">
        <v>1158</v>
      </c>
      <c r="O301" s="137" t="s">
        <v>1159</v>
      </c>
      <c r="P301" s="50" t="s">
        <v>64</v>
      </c>
      <c r="Q301" s="50" t="s">
        <v>65</v>
      </c>
      <c r="R301" s="42">
        <v>1</v>
      </c>
      <c r="S301" s="138" t="s">
        <v>2197</v>
      </c>
      <c r="T301" s="62">
        <v>500000000</v>
      </c>
      <c r="U301" s="62">
        <v>540629133.61000001</v>
      </c>
      <c r="AJ301" s="42"/>
      <c r="AY301" s="108">
        <v>4.0493150684931507</v>
      </c>
      <c r="AZ301" s="42" t="s">
        <v>74</v>
      </c>
      <c r="BA301" s="108">
        <v>1.8893</v>
      </c>
      <c r="BB301" s="50" t="s">
        <v>68</v>
      </c>
      <c r="BN301" s="54" t="s">
        <v>4578</v>
      </c>
      <c r="BO301" s="58" t="str">
        <f t="shared" si="4"/>
        <v>境内资产</v>
      </c>
      <c r="BP301" s="58" t="str">
        <f>IF(M301="",VLOOKUP(D301,Sheet4!$A$1:$B$92,2,0),VLOOKUP(Q301,Sheet4!$A$1:$B$92,2,0))</f>
        <v>保险资产管理产品</v>
      </c>
    </row>
    <row r="302" spans="1:68" s="58" customFormat="1" ht="12.75" customHeight="1">
      <c r="A302" s="137" t="s">
        <v>1221</v>
      </c>
      <c r="B302" s="42" t="s">
        <v>1222</v>
      </c>
      <c r="C302" s="255" t="s">
        <v>71</v>
      </c>
      <c r="D302" s="255" t="s">
        <v>1154</v>
      </c>
      <c r="E302" s="42" t="s">
        <v>1223</v>
      </c>
      <c r="F302" s="42" t="s">
        <v>1224</v>
      </c>
      <c r="G302" s="105">
        <v>100000</v>
      </c>
      <c r="H302" s="315">
        <v>10000000</v>
      </c>
      <c r="I302" s="315">
        <v>10097000</v>
      </c>
      <c r="J302" s="105">
        <v>326887.66999999993</v>
      </c>
      <c r="K302" s="42"/>
      <c r="L302" s="42" t="s">
        <v>4489</v>
      </c>
      <c r="M302" s="42" t="s">
        <v>1157</v>
      </c>
      <c r="N302" s="42" t="s">
        <v>1158</v>
      </c>
      <c r="O302" s="137" t="s">
        <v>1159</v>
      </c>
      <c r="P302" s="50" t="s">
        <v>64</v>
      </c>
      <c r="Q302" s="50" t="s">
        <v>65</v>
      </c>
      <c r="R302" s="42">
        <v>1</v>
      </c>
      <c r="S302" s="138" t="s">
        <v>2197</v>
      </c>
      <c r="T302" s="62">
        <v>500000000</v>
      </c>
      <c r="U302" s="62">
        <v>540629133.61000001</v>
      </c>
      <c r="AJ302" s="42"/>
      <c r="AY302" s="108">
        <v>2.0739726027397261</v>
      </c>
      <c r="AZ302" s="42" t="s">
        <v>74</v>
      </c>
      <c r="BA302" s="108">
        <v>1.9166000000000001</v>
      </c>
      <c r="BB302" s="50" t="s">
        <v>68</v>
      </c>
      <c r="BN302" s="54" t="s">
        <v>4578</v>
      </c>
      <c r="BO302" s="58" t="str">
        <f t="shared" si="4"/>
        <v>境内资产</v>
      </c>
      <c r="BP302" s="58" t="str">
        <f>IF(M302="",VLOOKUP(D302,Sheet4!$A$1:$B$92,2,0),VLOOKUP(Q302,Sheet4!$A$1:$B$92,2,0))</f>
        <v>保险资产管理产品</v>
      </c>
    </row>
    <row r="303" spans="1:68" s="58" customFormat="1" ht="12.75" customHeight="1">
      <c r="A303" s="137" t="s">
        <v>1225</v>
      </c>
      <c r="B303" s="42" t="s">
        <v>1226</v>
      </c>
      <c r="C303" s="255" t="s">
        <v>71</v>
      </c>
      <c r="D303" s="255" t="s">
        <v>1154</v>
      </c>
      <c r="E303" s="42" t="s">
        <v>1227</v>
      </c>
      <c r="F303" s="42" t="s">
        <v>1228</v>
      </c>
      <c r="G303" s="105">
        <v>200000</v>
      </c>
      <c r="H303" s="315">
        <v>20185400</v>
      </c>
      <c r="I303" s="315">
        <v>20176000</v>
      </c>
      <c r="J303" s="105">
        <v>504197.26000000164</v>
      </c>
      <c r="K303" s="42"/>
      <c r="L303" s="42" t="s">
        <v>4489</v>
      </c>
      <c r="M303" s="42" t="s">
        <v>1157</v>
      </c>
      <c r="N303" s="42" t="s">
        <v>1158</v>
      </c>
      <c r="O303" s="137" t="s">
        <v>1159</v>
      </c>
      <c r="P303" s="50" t="s">
        <v>64</v>
      </c>
      <c r="Q303" s="50" t="s">
        <v>65</v>
      </c>
      <c r="R303" s="42">
        <v>1</v>
      </c>
      <c r="S303" s="138" t="s">
        <v>2197</v>
      </c>
      <c r="T303" s="62">
        <v>500000000</v>
      </c>
      <c r="U303" s="62">
        <v>540629133.61000001</v>
      </c>
      <c r="AJ303" s="42"/>
      <c r="AY303" s="108">
        <v>2.2219178082191782</v>
      </c>
      <c r="AZ303" s="42" t="s">
        <v>74</v>
      </c>
      <c r="BA303" s="108">
        <v>2.0703</v>
      </c>
      <c r="BB303" s="50" t="s">
        <v>68</v>
      </c>
      <c r="BN303" s="54" t="s">
        <v>4578</v>
      </c>
      <c r="BO303" s="58" t="str">
        <f t="shared" si="4"/>
        <v>境内资产</v>
      </c>
      <c r="BP303" s="58" t="str">
        <f>IF(M303="",VLOOKUP(D303,Sheet4!$A$1:$B$92,2,0),VLOOKUP(Q303,Sheet4!$A$1:$B$92,2,0))</f>
        <v>保险资产管理产品</v>
      </c>
    </row>
    <row r="304" spans="1:68" s="58" customFormat="1" ht="12.75" customHeight="1">
      <c r="A304" s="137" t="s">
        <v>1229</v>
      </c>
      <c r="B304" s="42" t="s">
        <v>1230</v>
      </c>
      <c r="C304" s="255" t="s">
        <v>71</v>
      </c>
      <c r="D304" s="255" t="s">
        <v>1154</v>
      </c>
      <c r="E304" s="42" t="s">
        <v>1231</v>
      </c>
      <c r="F304" s="42" t="s">
        <v>1232</v>
      </c>
      <c r="G304" s="105">
        <v>250000</v>
      </c>
      <c r="H304" s="315">
        <v>25003750</v>
      </c>
      <c r="I304" s="315">
        <v>25120000</v>
      </c>
      <c r="J304" s="105">
        <v>529534.25</v>
      </c>
      <c r="K304" s="42"/>
      <c r="L304" s="42" t="s">
        <v>4489</v>
      </c>
      <c r="M304" s="42" t="s">
        <v>1157</v>
      </c>
      <c r="N304" s="42" t="s">
        <v>1158</v>
      </c>
      <c r="O304" s="137" t="s">
        <v>1159</v>
      </c>
      <c r="P304" s="50" t="s">
        <v>64</v>
      </c>
      <c r="Q304" s="50" t="s">
        <v>65</v>
      </c>
      <c r="R304" s="42">
        <v>1</v>
      </c>
      <c r="S304" s="138" t="s">
        <v>2197</v>
      </c>
      <c r="T304" s="62">
        <v>500000000</v>
      </c>
      <c r="U304" s="62">
        <v>540629133.61000001</v>
      </c>
      <c r="AJ304" s="42"/>
      <c r="AY304" s="108">
        <v>2.2986301369863016</v>
      </c>
      <c r="AZ304" s="42" t="s">
        <v>74</v>
      </c>
      <c r="BA304" s="108">
        <v>2.1511999999999998</v>
      </c>
      <c r="BB304" s="50" t="s">
        <v>68</v>
      </c>
      <c r="BN304" s="54" t="s">
        <v>4578</v>
      </c>
      <c r="BO304" s="58" t="str">
        <f t="shared" si="4"/>
        <v>境内资产</v>
      </c>
      <c r="BP304" s="58" t="str">
        <f>IF(M304="",VLOOKUP(D304,Sheet4!$A$1:$B$92,2,0),VLOOKUP(Q304,Sheet4!$A$1:$B$92,2,0))</f>
        <v>保险资产管理产品</v>
      </c>
    </row>
    <row r="305" spans="1:68" s="58" customFormat="1" ht="12.75" customHeight="1">
      <c r="A305" s="137" t="s">
        <v>1233</v>
      </c>
      <c r="B305" s="42" t="s">
        <v>1234</v>
      </c>
      <c r="C305" s="255" t="s">
        <v>71</v>
      </c>
      <c r="D305" s="255" t="s">
        <v>1154</v>
      </c>
      <c r="E305" s="42" t="s">
        <v>1235</v>
      </c>
      <c r="F305" s="42" t="s">
        <v>1236</v>
      </c>
      <c r="G305" s="105">
        <v>200000</v>
      </c>
      <c r="H305" s="315">
        <v>20099400</v>
      </c>
      <c r="I305" s="315">
        <v>20124000</v>
      </c>
      <c r="J305" s="105">
        <v>309150.6799999997</v>
      </c>
      <c r="K305" s="42"/>
      <c r="L305" s="42" t="s">
        <v>4489</v>
      </c>
      <c r="M305" s="42" t="s">
        <v>1157</v>
      </c>
      <c r="N305" s="42" t="s">
        <v>1158</v>
      </c>
      <c r="O305" s="137" t="s">
        <v>1159</v>
      </c>
      <c r="P305" s="50" t="s">
        <v>64</v>
      </c>
      <c r="Q305" s="50" t="s">
        <v>65</v>
      </c>
      <c r="R305" s="42">
        <v>1</v>
      </c>
      <c r="S305" s="138" t="s">
        <v>2197</v>
      </c>
      <c r="T305" s="62">
        <v>500000000</v>
      </c>
      <c r="U305" s="62">
        <v>540629133.61000001</v>
      </c>
      <c r="AJ305" s="42"/>
      <c r="AY305" s="108">
        <v>2.5013698630136987</v>
      </c>
      <c r="AZ305" s="42" t="s">
        <v>74</v>
      </c>
      <c r="BA305" s="108">
        <v>2.3452999999999999</v>
      </c>
      <c r="BB305" s="50" t="s">
        <v>68</v>
      </c>
      <c r="BN305" s="54" t="s">
        <v>4578</v>
      </c>
      <c r="BO305" s="58" t="str">
        <f t="shared" si="4"/>
        <v>境内资产</v>
      </c>
      <c r="BP305" s="58" t="str">
        <f>IF(M305="",VLOOKUP(D305,Sheet4!$A$1:$B$92,2,0),VLOOKUP(Q305,Sheet4!$A$1:$B$92,2,0))</f>
        <v>保险资产管理产品</v>
      </c>
    </row>
    <row r="306" spans="1:68" s="58" customFormat="1" ht="12.75" customHeight="1">
      <c r="A306" s="137" t="s">
        <v>1237</v>
      </c>
      <c r="B306" s="42" t="s">
        <v>1238</v>
      </c>
      <c r="C306" s="255" t="s">
        <v>71</v>
      </c>
      <c r="D306" s="255" t="s">
        <v>1154</v>
      </c>
      <c r="E306" s="42" t="s">
        <v>1239</v>
      </c>
      <c r="F306" s="42" t="s">
        <v>1240</v>
      </c>
      <c r="G306" s="105">
        <v>300000</v>
      </c>
      <c r="H306" s="315">
        <v>30040200</v>
      </c>
      <c r="I306" s="315">
        <v>30174000</v>
      </c>
      <c r="J306" s="105">
        <v>428671.23000000045</v>
      </c>
      <c r="K306" s="42"/>
      <c r="L306" s="42" t="s">
        <v>4489</v>
      </c>
      <c r="M306" s="42" t="s">
        <v>1157</v>
      </c>
      <c r="N306" s="42" t="s">
        <v>1158</v>
      </c>
      <c r="O306" s="137" t="s">
        <v>1159</v>
      </c>
      <c r="P306" s="50" t="s">
        <v>64</v>
      </c>
      <c r="Q306" s="50" t="s">
        <v>65</v>
      </c>
      <c r="R306" s="42">
        <v>1</v>
      </c>
      <c r="S306" s="138" t="s">
        <v>2197</v>
      </c>
      <c r="T306" s="62">
        <v>500000000</v>
      </c>
      <c r="U306" s="62">
        <v>540629133.61000001</v>
      </c>
      <c r="AJ306" s="42"/>
      <c r="AY306" s="108">
        <v>2.5315068493150683</v>
      </c>
      <c r="AZ306" s="42" t="s">
        <v>74</v>
      </c>
      <c r="BA306" s="108">
        <v>2.3757000000000001</v>
      </c>
      <c r="BB306" s="50" t="s">
        <v>68</v>
      </c>
      <c r="BN306" s="54" t="s">
        <v>4578</v>
      </c>
      <c r="BO306" s="58" t="str">
        <f t="shared" si="4"/>
        <v>境内资产</v>
      </c>
      <c r="BP306" s="58" t="str">
        <f>IF(M306="",VLOOKUP(D306,Sheet4!$A$1:$B$92,2,0),VLOOKUP(Q306,Sheet4!$A$1:$B$92,2,0))</f>
        <v>保险资产管理产品</v>
      </c>
    </row>
    <row r="307" spans="1:68" s="58" customFormat="1" ht="12.75" customHeight="1">
      <c r="A307" s="137" t="s">
        <v>1241</v>
      </c>
      <c r="B307" s="42" t="s">
        <v>1242</v>
      </c>
      <c r="C307" s="252" t="s">
        <v>124</v>
      </c>
      <c r="D307" s="252" t="s">
        <v>151</v>
      </c>
      <c r="E307" s="42" t="s">
        <v>1243</v>
      </c>
      <c r="F307" s="42" t="s">
        <v>1244</v>
      </c>
      <c r="G307" s="105">
        <v>100000</v>
      </c>
      <c r="H307" s="315">
        <v>10000000</v>
      </c>
      <c r="I307" s="315">
        <v>10109000</v>
      </c>
      <c r="J307" s="105">
        <v>189397.25999999978</v>
      </c>
      <c r="K307" s="42"/>
      <c r="L307" s="42" t="s">
        <v>4489</v>
      </c>
      <c r="M307" s="42" t="s">
        <v>1157</v>
      </c>
      <c r="N307" s="42" t="s">
        <v>1158</v>
      </c>
      <c r="O307" s="137" t="s">
        <v>1159</v>
      </c>
      <c r="P307" s="50" t="s">
        <v>64</v>
      </c>
      <c r="Q307" s="50" t="s">
        <v>65</v>
      </c>
      <c r="R307" s="42">
        <v>1</v>
      </c>
      <c r="S307" s="138" t="s">
        <v>2197</v>
      </c>
      <c r="T307" s="62">
        <v>500000000</v>
      </c>
      <c r="U307" s="62">
        <v>540629133.61000001</v>
      </c>
      <c r="AJ307" s="42"/>
      <c r="AY307" s="108">
        <v>1.5753424657534247</v>
      </c>
      <c r="AZ307" s="42" t="s">
        <v>74</v>
      </c>
      <c r="BA307" s="108">
        <v>0.56720000000000004</v>
      </c>
      <c r="BB307" s="50" t="s">
        <v>68</v>
      </c>
      <c r="BN307" s="54" t="s">
        <v>4578</v>
      </c>
      <c r="BO307" s="58" t="str">
        <f t="shared" si="4"/>
        <v>境内资产</v>
      </c>
      <c r="BP307" s="58" t="str">
        <f>IF(M307="",VLOOKUP(D307,Sheet4!$A$1:$B$92,2,0),VLOOKUP(Q307,Sheet4!$A$1:$B$92,2,0))</f>
        <v>保险资产管理产品</v>
      </c>
    </row>
    <row r="308" spans="1:68" s="58" customFormat="1" ht="12.75" customHeight="1">
      <c r="A308" s="137" t="s">
        <v>1245</v>
      </c>
      <c r="B308" s="42" t="s">
        <v>1246</v>
      </c>
      <c r="C308" s="252" t="s">
        <v>124</v>
      </c>
      <c r="D308" s="252" t="s">
        <v>151</v>
      </c>
      <c r="E308" s="42" t="s">
        <v>1247</v>
      </c>
      <c r="F308" s="42" t="s">
        <v>1248</v>
      </c>
      <c r="G308" s="105">
        <v>200000</v>
      </c>
      <c r="H308" s="315">
        <v>20000000</v>
      </c>
      <c r="I308" s="315">
        <v>20208000</v>
      </c>
      <c r="J308" s="105">
        <v>82000</v>
      </c>
      <c r="K308" s="42"/>
      <c r="L308" s="42" t="s">
        <v>4489</v>
      </c>
      <c r="M308" s="42" t="s">
        <v>1157</v>
      </c>
      <c r="N308" s="42" t="s">
        <v>1158</v>
      </c>
      <c r="O308" s="137" t="s">
        <v>1159</v>
      </c>
      <c r="P308" s="50" t="s">
        <v>64</v>
      </c>
      <c r="Q308" s="50" t="s">
        <v>65</v>
      </c>
      <c r="R308" s="42">
        <v>1</v>
      </c>
      <c r="S308" s="138" t="s">
        <v>2197</v>
      </c>
      <c r="T308" s="62">
        <v>500000000</v>
      </c>
      <c r="U308" s="62">
        <v>540629133.61000001</v>
      </c>
      <c r="AJ308" s="42"/>
      <c r="AY308" s="108">
        <v>2.8876712328767122</v>
      </c>
      <c r="AZ308" s="42" t="s">
        <v>74</v>
      </c>
      <c r="BA308" s="108">
        <v>0.87150000000000005</v>
      </c>
      <c r="BB308" s="50" t="s">
        <v>68</v>
      </c>
      <c r="BN308" s="54" t="s">
        <v>4578</v>
      </c>
      <c r="BO308" s="58" t="str">
        <f t="shared" si="4"/>
        <v>境内资产</v>
      </c>
      <c r="BP308" s="58" t="str">
        <f>IF(M308="",VLOOKUP(D308,Sheet4!$A$1:$B$92,2,0),VLOOKUP(Q308,Sheet4!$A$1:$B$92,2,0))</f>
        <v>保险资产管理产品</v>
      </c>
    </row>
    <row r="309" spans="1:68" s="58" customFormat="1" ht="12.75" customHeight="1">
      <c r="A309" s="137" t="s">
        <v>1249</v>
      </c>
      <c r="B309" s="42" t="s">
        <v>1250</v>
      </c>
      <c r="C309" s="252" t="s">
        <v>124</v>
      </c>
      <c r="D309" s="252" t="s">
        <v>151</v>
      </c>
      <c r="E309" s="42" t="s">
        <v>1251</v>
      </c>
      <c r="F309" s="42" t="s">
        <v>1252</v>
      </c>
      <c r="G309" s="105">
        <v>200000</v>
      </c>
      <c r="H309" s="315">
        <v>20000000</v>
      </c>
      <c r="I309" s="315">
        <v>20350000</v>
      </c>
      <c r="J309" s="105">
        <v>70049.320000000298</v>
      </c>
      <c r="K309" s="42"/>
      <c r="L309" s="42" t="s">
        <v>4489</v>
      </c>
      <c r="M309" s="42" t="s">
        <v>1157</v>
      </c>
      <c r="N309" s="42" t="s">
        <v>1158</v>
      </c>
      <c r="O309" s="137" t="s">
        <v>1159</v>
      </c>
      <c r="P309" s="50" t="s">
        <v>64</v>
      </c>
      <c r="Q309" s="50" t="s">
        <v>65</v>
      </c>
      <c r="R309" s="42">
        <v>1</v>
      </c>
      <c r="S309" s="138" t="s">
        <v>2197</v>
      </c>
      <c r="T309" s="62">
        <v>500000000</v>
      </c>
      <c r="U309" s="62">
        <v>540629133.61000001</v>
      </c>
      <c r="AJ309" s="42"/>
      <c r="AY309" s="108">
        <v>1.9068493150684933</v>
      </c>
      <c r="AZ309" s="42" t="s">
        <v>74</v>
      </c>
      <c r="BA309" s="108">
        <v>1.8199000000000001</v>
      </c>
      <c r="BB309" s="50" t="s">
        <v>68</v>
      </c>
      <c r="BN309" s="54" t="s">
        <v>4578</v>
      </c>
      <c r="BO309" s="58" t="str">
        <f t="shared" si="4"/>
        <v>境内资产</v>
      </c>
      <c r="BP309" s="58" t="str">
        <f>IF(M309="",VLOOKUP(D309,Sheet4!$A$1:$B$92,2,0),VLOOKUP(Q309,Sheet4!$A$1:$B$92,2,0))</f>
        <v>保险资产管理产品</v>
      </c>
    </row>
    <row r="310" spans="1:68" s="58" customFormat="1" ht="12.75" customHeight="1">
      <c r="A310" s="137" t="s">
        <v>1253</v>
      </c>
      <c r="B310" s="42" t="s">
        <v>1254</v>
      </c>
      <c r="C310" s="252" t="s">
        <v>58</v>
      </c>
      <c r="D310" s="252" t="s">
        <v>59</v>
      </c>
      <c r="E310" s="42" t="s">
        <v>1255</v>
      </c>
      <c r="F310" s="42" t="s">
        <v>60</v>
      </c>
      <c r="G310" s="105">
        <v>79970</v>
      </c>
      <c r="H310" s="315">
        <v>8113756.2000000002</v>
      </c>
      <c r="I310" s="315">
        <v>8099361.5999999996</v>
      </c>
      <c r="J310" s="105">
        <v>8939.1100000003353</v>
      </c>
      <c r="K310" s="42"/>
      <c r="L310" s="42" t="s">
        <v>4489</v>
      </c>
      <c r="M310" s="42" t="s">
        <v>1157</v>
      </c>
      <c r="N310" s="42" t="s">
        <v>1158</v>
      </c>
      <c r="O310" s="137" t="s">
        <v>1159</v>
      </c>
      <c r="P310" s="50" t="s">
        <v>64</v>
      </c>
      <c r="Q310" s="50" t="s">
        <v>65</v>
      </c>
      <c r="R310" s="42">
        <v>1</v>
      </c>
      <c r="S310" s="138" t="s">
        <v>2197</v>
      </c>
      <c r="T310" s="62">
        <v>500000000</v>
      </c>
      <c r="U310" s="62">
        <v>540629133.61000001</v>
      </c>
      <c r="AJ310" s="42"/>
      <c r="AY310" s="108">
        <v>0.9671232876712329</v>
      </c>
      <c r="AZ310" s="103"/>
      <c r="BA310" s="108">
        <v>0.94930000000000003</v>
      </c>
      <c r="BB310" s="50" t="s">
        <v>68</v>
      </c>
      <c r="BN310" s="54" t="s">
        <v>4578</v>
      </c>
      <c r="BO310" s="58" t="str">
        <f t="shared" si="4"/>
        <v>境内资产</v>
      </c>
      <c r="BP310" s="58" t="str">
        <f>IF(M310="",VLOOKUP(D310,Sheet4!$A$1:$B$92,2,0),VLOOKUP(Q310,Sheet4!$A$1:$B$92,2,0))</f>
        <v>保险资产管理产品</v>
      </c>
    </row>
    <row r="311" spans="1:68" s="58" customFormat="1" ht="12.75" customHeight="1">
      <c r="A311" s="137" t="s">
        <v>1256</v>
      </c>
      <c r="B311" s="42" t="s">
        <v>1257</v>
      </c>
      <c r="C311" s="252" t="s">
        <v>1258</v>
      </c>
      <c r="D311" s="252" t="s">
        <v>1259</v>
      </c>
      <c r="E311" s="42" t="s">
        <v>1260</v>
      </c>
      <c r="F311" s="42" t="s">
        <v>1261</v>
      </c>
      <c r="G311" s="105">
        <v>3770</v>
      </c>
      <c r="H311" s="315">
        <v>435215.79</v>
      </c>
      <c r="I311" s="315">
        <v>427480.3</v>
      </c>
      <c r="J311" s="105">
        <v>433.80999999999767</v>
      </c>
      <c r="K311" s="42"/>
      <c r="L311" s="42" t="s">
        <v>4489</v>
      </c>
      <c r="M311" s="42" t="s">
        <v>1157</v>
      </c>
      <c r="N311" s="42" t="s">
        <v>1158</v>
      </c>
      <c r="O311" s="137" t="s">
        <v>1159</v>
      </c>
      <c r="P311" s="50" t="s">
        <v>64</v>
      </c>
      <c r="Q311" s="50" t="s">
        <v>65</v>
      </c>
      <c r="R311" s="42">
        <v>1</v>
      </c>
      <c r="S311" s="138" t="s">
        <v>2197</v>
      </c>
      <c r="T311" s="62">
        <v>500000000</v>
      </c>
      <c r="U311" s="62">
        <v>540629133.61000001</v>
      </c>
      <c r="AJ311" s="42"/>
      <c r="AY311" s="108">
        <v>2.9232876712328766</v>
      </c>
      <c r="AZ311" s="42" t="s">
        <v>74</v>
      </c>
      <c r="BA311" s="67">
        <v>0</v>
      </c>
      <c r="BB311" s="50" t="s">
        <v>68</v>
      </c>
      <c r="BN311" s="54" t="s">
        <v>4578</v>
      </c>
      <c r="BO311" s="58" t="str">
        <f t="shared" si="4"/>
        <v>境内资产</v>
      </c>
      <c r="BP311" s="58" t="str">
        <f>IF(M311="",VLOOKUP(D311,Sheet4!$A$1:$B$92,2,0),VLOOKUP(Q311,Sheet4!$A$1:$B$92,2,0))</f>
        <v>保险资产管理产品</v>
      </c>
    </row>
    <row r="312" spans="1:68" s="58" customFormat="1" ht="12.75" customHeight="1">
      <c r="A312" s="137" t="s">
        <v>1262</v>
      </c>
      <c r="B312" s="42" t="s">
        <v>1263</v>
      </c>
      <c r="C312" s="252" t="s">
        <v>1258</v>
      </c>
      <c r="D312" s="252" t="s">
        <v>1259</v>
      </c>
      <c r="E312" s="42" t="s">
        <v>1264</v>
      </c>
      <c r="F312" s="42" t="s">
        <v>694</v>
      </c>
      <c r="G312" s="105">
        <v>51060</v>
      </c>
      <c r="H312" s="315">
        <v>5319616.38</v>
      </c>
      <c r="I312" s="315">
        <v>5351598.5999999996</v>
      </c>
      <c r="J312" s="105">
        <v>38399.919999999925</v>
      </c>
      <c r="K312" s="42"/>
      <c r="L312" s="42" t="s">
        <v>4489</v>
      </c>
      <c r="M312" s="42" t="s">
        <v>1157</v>
      </c>
      <c r="N312" s="42" t="s">
        <v>1158</v>
      </c>
      <c r="O312" s="137" t="s">
        <v>1159</v>
      </c>
      <c r="P312" s="50" t="s">
        <v>64</v>
      </c>
      <c r="Q312" s="50" t="s">
        <v>65</v>
      </c>
      <c r="R312" s="42">
        <v>1</v>
      </c>
      <c r="S312" s="138" t="s">
        <v>2197</v>
      </c>
      <c r="T312" s="62">
        <v>500000000</v>
      </c>
      <c r="U312" s="62">
        <v>540629133.61000001</v>
      </c>
      <c r="AJ312" s="42"/>
      <c r="AY312" s="108">
        <v>3.4986301369863013</v>
      </c>
      <c r="AZ312" s="42" t="s">
        <v>74</v>
      </c>
      <c r="BA312" s="67">
        <v>0</v>
      </c>
      <c r="BB312" s="50" t="s">
        <v>68</v>
      </c>
      <c r="BN312" s="54" t="s">
        <v>4578</v>
      </c>
      <c r="BO312" s="58" t="str">
        <f t="shared" si="4"/>
        <v>境内资产</v>
      </c>
      <c r="BP312" s="58" t="str">
        <f>IF(M312="",VLOOKUP(D312,Sheet4!$A$1:$B$92,2,0),VLOOKUP(Q312,Sheet4!$A$1:$B$92,2,0))</f>
        <v>保险资产管理产品</v>
      </c>
    </row>
    <row r="313" spans="1:68" s="58" customFormat="1" ht="12.75" customHeight="1">
      <c r="A313" s="137" t="s">
        <v>1265</v>
      </c>
      <c r="B313" s="42" t="s">
        <v>1266</v>
      </c>
      <c r="C313" s="252" t="s">
        <v>1258</v>
      </c>
      <c r="D313" s="252" t="s">
        <v>1259</v>
      </c>
      <c r="E313" s="42" t="s">
        <v>1267</v>
      </c>
      <c r="F313" s="42" t="s">
        <v>1011</v>
      </c>
      <c r="G313" s="105">
        <v>16570</v>
      </c>
      <c r="H313" s="315">
        <v>1841858.12</v>
      </c>
      <c r="I313" s="315">
        <v>2070587.2</v>
      </c>
      <c r="J313" s="105">
        <v>562.92999999993481</v>
      </c>
      <c r="K313" s="42"/>
      <c r="L313" s="42" t="s">
        <v>4489</v>
      </c>
      <c r="M313" s="42" t="s">
        <v>1157</v>
      </c>
      <c r="N313" s="42" t="s">
        <v>1158</v>
      </c>
      <c r="O313" s="137" t="s">
        <v>1159</v>
      </c>
      <c r="P313" s="50" t="s">
        <v>64</v>
      </c>
      <c r="Q313" s="50" t="s">
        <v>65</v>
      </c>
      <c r="R313" s="42">
        <v>1</v>
      </c>
      <c r="S313" s="138" t="s">
        <v>2197</v>
      </c>
      <c r="T313" s="62">
        <v>500000000</v>
      </c>
      <c r="U313" s="62">
        <v>540629133.61000001</v>
      </c>
      <c r="AJ313" s="42"/>
      <c r="AY313" s="108">
        <v>4.9150684931506845</v>
      </c>
      <c r="AZ313" s="42" t="s">
        <v>74</v>
      </c>
      <c r="BA313" s="67">
        <v>0</v>
      </c>
      <c r="BB313" s="50" t="s">
        <v>68</v>
      </c>
      <c r="BN313" s="54" t="s">
        <v>4578</v>
      </c>
      <c r="BO313" s="58" t="str">
        <f t="shared" si="4"/>
        <v>境内资产</v>
      </c>
      <c r="BP313" s="58" t="str">
        <f>IF(M313="",VLOOKUP(D313,Sheet4!$A$1:$B$92,2,0),VLOOKUP(Q313,Sheet4!$A$1:$B$92,2,0))</f>
        <v>保险资产管理产品</v>
      </c>
    </row>
    <row r="314" spans="1:68" s="58" customFormat="1" ht="12.75" customHeight="1">
      <c r="A314" s="137" t="s">
        <v>1268</v>
      </c>
      <c r="B314" s="42" t="s">
        <v>1269</v>
      </c>
      <c r="C314" s="252" t="s">
        <v>1258</v>
      </c>
      <c r="D314" s="252" t="s">
        <v>1259</v>
      </c>
      <c r="E314" s="42" t="s">
        <v>1270</v>
      </c>
      <c r="F314" s="42" t="s">
        <v>1271</v>
      </c>
      <c r="G314" s="105">
        <v>133410</v>
      </c>
      <c r="H314" s="315">
        <v>13895908.779999999</v>
      </c>
      <c r="I314" s="315">
        <v>13960022.4</v>
      </c>
      <c r="J314" s="105">
        <v>27486.11999999918</v>
      </c>
      <c r="K314" s="42"/>
      <c r="L314" s="42" t="s">
        <v>4489</v>
      </c>
      <c r="M314" s="42" t="s">
        <v>1157</v>
      </c>
      <c r="N314" s="42" t="s">
        <v>1158</v>
      </c>
      <c r="O314" s="137" t="s">
        <v>1159</v>
      </c>
      <c r="P314" s="50" t="s">
        <v>64</v>
      </c>
      <c r="Q314" s="50" t="s">
        <v>65</v>
      </c>
      <c r="R314" s="42">
        <v>1</v>
      </c>
      <c r="S314" s="138" t="s">
        <v>2197</v>
      </c>
      <c r="T314" s="62">
        <v>500000000</v>
      </c>
      <c r="U314" s="62">
        <v>540629133.61000001</v>
      </c>
      <c r="AJ314" s="42"/>
      <c r="AY314" s="108">
        <v>4.742465753424657</v>
      </c>
      <c r="AZ314" s="42" t="s">
        <v>74</v>
      </c>
      <c r="BA314" s="67">
        <v>0</v>
      </c>
      <c r="BB314" s="50" t="s">
        <v>68</v>
      </c>
      <c r="BN314" s="54" t="s">
        <v>4578</v>
      </c>
      <c r="BO314" s="58" t="str">
        <f t="shared" si="4"/>
        <v>境内资产</v>
      </c>
      <c r="BP314" s="58" t="str">
        <f>IF(M314="",VLOOKUP(D314,Sheet4!$A$1:$B$92,2,0),VLOOKUP(Q314,Sheet4!$A$1:$B$92,2,0))</f>
        <v>保险资产管理产品</v>
      </c>
    </row>
    <row r="315" spans="1:68" s="58" customFormat="1" ht="12.75" customHeight="1">
      <c r="A315" s="137" t="s">
        <v>1272</v>
      </c>
      <c r="B315" s="42" t="s">
        <v>1273</v>
      </c>
      <c r="C315" s="252" t="s">
        <v>1258</v>
      </c>
      <c r="D315" s="252" t="s">
        <v>1259</v>
      </c>
      <c r="E315" s="42" t="s">
        <v>1274</v>
      </c>
      <c r="F315" s="42" t="s">
        <v>1275</v>
      </c>
      <c r="G315" s="105">
        <v>211000</v>
      </c>
      <c r="H315" s="315">
        <v>22614360.870000001</v>
      </c>
      <c r="I315" s="315">
        <v>22794330</v>
      </c>
      <c r="J315" s="105">
        <v>39309.589999999851</v>
      </c>
      <c r="K315" s="42"/>
      <c r="L315" s="42" t="s">
        <v>4489</v>
      </c>
      <c r="M315" s="42" t="s">
        <v>1157</v>
      </c>
      <c r="N315" s="42" t="s">
        <v>1158</v>
      </c>
      <c r="O315" s="137" t="s">
        <v>1159</v>
      </c>
      <c r="P315" s="50" t="s">
        <v>64</v>
      </c>
      <c r="Q315" s="50" t="s">
        <v>65</v>
      </c>
      <c r="R315" s="42">
        <v>1</v>
      </c>
      <c r="S315" s="138" t="s">
        <v>2197</v>
      </c>
      <c r="T315" s="62">
        <v>500000000</v>
      </c>
      <c r="U315" s="62">
        <v>540629133.61000001</v>
      </c>
      <c r="AJ315" s="42"/>
      <c r="AY315" s="108">
        <v>4.6273972602739724</v>
      </c>
      <c r="AZ315" s="42" t="s">
        <v>74</v>
      </c>
      <c r="BA315" s="67">
        <v>0</v>
      </c>
      <c r="BB315" s="50" t="s">
        <v>68</v>
      </c>
      <c r="BN315" s="54" t="s">
        <v>4578</v>
      </c>
      <c r="BO315" s="58" t="str">
        <f t="shared" si="4"/>
        <v>境内资产</v>
      </c>
      <c r="BP315" s="58" t="str">
        <f>IF(M315="",VLOOKUP(D315,Sheet4!$A$1:$B$92,2,0),VLOOKUP(Q315,Sheet4!$A$1:$B$92,2,0))</f>
        <v>保险资产管理产品</v>
      </c>
    </row>
    <row r="316" spans="1:68" s="58" customFormat="1" ht="12.75" customHeight="1">
      <c r="A316" s="137" t="s">
        <v>1276</v>
      </c>
      <c r="B316" s="42" t="s">
        <v>1277</v>
      </c>
      <c r="C316" s="252" t="s">
        <v>1258</v>
      </c>
      <c r="D316" s="252" t="s">
        <v>1259</v>
      </c>
      <c r="E316" s="42" t="s">
        <v>1278</v>
      </c>
      <c r="F316" s="42" t="s">
        <v>1279</v>
      </c>
      <c r="G316" s="105">
        <v>25000</v>
      </c>
      <c r="H316" s="315">
        <v>2902219.5</v>
      </c>
      <c r="I316" s="315">
        <v>2739500</v>
      </c>
      <c r="J316" s="105">
        <v>767.12000000011176</v>
      </c>
      <c r="K316" s="42"/>
      <c r="L316" s="42" t="s">
        <v>4489</v>
      </c>
      <c r="M316" s="42" t="s">
        <v>1157</v>
      </c>
      <c r="N316" s="42" t="s">
        <v>1158</v>
      </c>
      <c r="O316" s="137" t="s">
        <v>1159</v>
      </c>
      <c r="P316" s="50" t="s">
        <v>64</v>
      </c>
      <c r="Q316" s="50" t="s">
        <v>65</v>
      </c>
      <c r="R316" s="42">
        <v>1</v>
      </c>
      <c r="S316" s="138" t="s">
        <v>2197</v>
      </c>
      <c r="T316" s="62">
        <v>500000000</v>
      </c>
      <c r="U316" s="62">
        <v>540629133.61000001</v>
      </c>
      <c r="AJ316" s="42"/>
      <c r="AY316" s="108">
        <v>4.8465753424657532</v>
      </c>
      <c r="AZ316" s="42" t="s">
        <v>84</v>
      </c>
      <c r="BA316" s="67">
        <v>0</v>
      </c>
      <c r="BB316" s="50" t="s">
        <v>68</v>
      </c>
      <c r="BN316" s="54" t="s">
        <v>4578</v>
      </c>
      <c r="BO316" s="58" t="str">
        <f t="shared" si="4"/>
        <v>境内资产</v>
      </c>
      <c r="BP316" s="58" t="str">
        <f>IF(M316="",VLOOKUP(D316,Sheet4!$A$1:$B$92,2,0),VLOOKUP(Q316,Sheet4!$A$1:$B$92,2,0))</f>
        <v>保险资产管理产品</v>
      </c>
    </row>
    <row r="317" spans="1:68" s="58" customFormat="1" ht="12.75" customHeight="1">
      <c r="A317" s="137" t="s">
        <v>1280</v>
      </c>
      <c r="B317" s="42" t="s">
        <v>1281</v>
      </c>
      <c r="C317" s="252" t="s">
        <v>1258</v>
      </c>
      <c r="D317" s="252" t="s">
        <v>1259</v>
      </c>
      <c r="E317" s="42" t="s">
        <v>1282</v>
      </c>
      <c r="F317" s="42" t="s">
        <v>1283</v>
      </c>
      <c r="G317" s="105">
        <v>49000</v>
      </c>
      <c r="H317" s="315">
        <v>5299894.4800000004</v>
      </c>
      <c r="I317" s="315">
        <v>5191060</v>
      </c>
      <c r="J317" s="105">
        <v>2550.679999999702</v>
      </c>
      <c r="K317" s="42"/>
      <c r="L317" s="42" t="s">
        <v>4489</v>
      </c>
      <c r="M317" s="42" t="s">
        <v>1157</v>
      </c>
      <c r="N317" s="42" t="s">
        <v>1158</v>
      </c>
      <c r="O317" s="137" t="s">
        <v>1159</v>
      </c>
      <c r="P317" s="50" t="s">
        <v>64</v>
      </c>
      <c r="Q317" s="50" t="s">
        <v>65</v>
      </c>
      <c r="R317" s="42">
        <v>1</v>
      </c>
      <c r="S317" s="138" t="s">
        <v>2197</v>
      </c>
      <c r="T317" s="62">
        <v>500000000</v>
      </c>
      <c r="U317" s="62">
        <v>540629133.61000001</v>
      </c>
      <c r="AJ317" s="42"/>
      <c r="AY317" s="108">
        <v>4.8958904109589039</v>
      </c>
      <c r="AZ317" s="42" t="s">
        <v>84</v>
      </c>
      <c r="BA317" s="67">
        <v>0</v>
      </c>
      <c r="BB317" s="50" t="s">
        <v>68</v>
      </c>
      <c r="BN317" s="54" t="s">
        <v>4578</v>
      </c>
      <c r="BO317" s="58" t="str">
        <f t="shared" si="4"/>
        <v>境内资产</v>
      </c>
      <c r="BP317" s="58" t="str">
        <f>IF(M317="",VLOOKUP(D317,Sheet4!$A$1:$B$92,2,0),VLOOKUP(Q317,Sheet4!$A$1:$B$92,2,0))</f>
        <v>保险资产管理产品</v>
      </c>
    </row>
    <row r="318" spans="1:68" s="58" customFormat="1" ht="12.75" customHeight="1">
      <c r="A318" s="137" t="s">
        <v>1284</v>
      </c>
      <c r="B318" s="42" t="s">
        <v>1285</v>
      </c>
      <c r="C318" s="252" t="s">
        <v>1258</v>
      </c>
      <c r="D318" s="252" t="s">
        <v>1259</v>
      </c>
      <c r="E318" s="42" t="s">
        <v>1286</v>
      </c>
      <c r="F318" s="42" t="s">
        <v>1287</v>
      </c>
      <c r="G318" s="105">
        <v>6220</v>
      </c>
      <c r="H318" s="315">
        <v>661947.14</v>
      </c>
      <c r="I318" s="315">
        <v>677190.06</v>
      </c>
      <c r="J318" s="105">
        <v>340.81999999994878</v>
      </c>
      <c r="K318" s="42"/>
      <c r="L318" s="42" t="s">
        <v>4489</v>
      </c>
      <c r="M318" s="42" t="s">
        <v>1157</v>
      </c>
      <c r="N318" s="42" t="s">
        <v>1158</v>
      </c>
      <c r="O318" s="137" t="s">
        <v>1159</v>
      </c>
      <c r="P318" s="50" t="s">
        <v>64</v>
      </c>
      <c r="Q318" s="50" t="s">
        <v>65</v>
      </c>
      <c r="R318" s="42">
        <v>1</v>
      </c>
      <c r="S318" s="138" t="s">
        <v>2197</v>
      </c>
      <c r="T318" s="62">
        <v>500000000</v>
      </c>
      <c r="U318" s="62">
        <v>540629133.61000001</v>
      </c>
      <c r="AJ318" s="42"/>
      <c r="AY318" s="108">
        <v>3.9452054794520546</v>
      </c>
      <c r="AZ318" s="42" t="s">
        <v>84</v>
      </c>
      <c r="BA318" s="67">
        <v>0</v>
      </c>
      <c r="BB318" s="50" t="s">
        <v>68</v>
      </c>
      <c r="BN318" s="54" t="s">
        <v>4578</v>
      </c>
      <c r="BO318" s="58" t="str">
        <f t="shared" si="4"/>
        <v>境内资产</v>
      </c>
      <c r="BP318" s="58" t="str">
        <f>IF(M318="",VLOOKUP(D318,Sheet4!$A$1:$B$92,2,0),VLOOKUP(Q318,Sheet4!$A$1:$B$92,2,0))</f>
        <v>保险资产管理产品</v>
      </c>
    </row>
    <row r="319" spans="1:68" s="58" customFormat="1" ht="12.75" customHeight="1">
      <c r="A319" s="137" t="s">
        <v>1288</v>
      </c>
      <c r="B319" s="42" t="s">
        <v>1289</v>
      </c>
      <c r="C319" s="252" t="s">
        <v>1258</v>
      </c>
      <c r="D319" s="252" t="s">
        <v>1259</v>
      </c>
      <c r="E319" s="42" t="s">
        <v>1290</v>
      </c>
      <c r="F319" s="42" t="s">
        <v>1291</v>
      </c>
      <c r="G319" s="105">
        <v>44231</v>
      </c>
      <c r="H319" s="315">
        <v>4843342.16</v>
      </c>
      <c r="I319" s="315">
        <v>5207846.4000000004</v>
      </c>
      <c r="J319" s="105">
        <v>29471.179999999702</v>
      </c>
      <c r="K319" s="42"/>
      <c r="L319" s="42" t="s">
        <v>4489</v>
      </c>
      <c r="M319" s="42" t="s">
        <v>1157</v>
      </c>
      <c r="N319" s="42" t="s">
        <v>1158</v>
      </c>
      <c r="O319" s="137" t="s">
        <v>1159</v>
      </c>
      <c r="P319" s="50" t="s">
        <v>64</v>
      </c>
      <c r="Q319" s="50" t="s">
        <v>65</v>
      </c>
      <c r="R319" s="42">
        <v>1</v>
      </c>
      <c r="S319" s="138" t="s">
        <v>2197</v>
      </c>
      <c r="T319" s="62">
        <v>500000000</v>
      </c>
      <c r="U319" s="62">
        <v>540629133.61000001</v>
      </c>
      <c r="AJ319" s="42"/>
      <c r="AY319" s="108">
        <v>4.1671232876712327</v>
      </c>
      <c r="AZ319" s="42" t="s">
        <v>74</v>
      </c>
      <c r="BA319" s="67">
        <v>0</v>
      </c>
      <c r="BB319" s="50" t="s">
        <v>68</v>
      </c>
      <c r="BN319" s="54" t="s">
        <v>4578</v>
      </c>
      <c r="BO319" s="58" t="str">
        <f t="shared" si="4"/>
        <v>境内资产</v>
      </c>
      <c r="BP319" s="58" t="str">
        <f>IF(M319="",VLOOKUP(D319,Sheet4!$A$1:$B$92,2,0),VLOOKUP(Q319,Sheet4!$A$1:$B$92,2,0))</f>
        <v>保险资产管理产品</v>
      </c>
    </row>
    <row r="320" spans="1:68" s="58" customFormat="1" ht="12.75" customHeight="1">
      <c r="A320" s="137" t="s">
        <v>1044</v>
      </c>
      <c r="B320" s="42" t="s">
        <v>1045</v>
      </c>
      <c r="C320" s="252" t="s">
        <v>1258</v>
      </c>
      <c r="D320" s="252" t="s">
        <v>1259</v>
      </c>
      <c r="E320" s="42" t="s">
        <v>1046</v>
      </c>
      <c r="F320" s="42" t="s">
        <v>1047</v>
      </c>
      <c r="G320" s="105">
        <v>1</v>
      </c>
      <c r="H320" s="315">
        <v>115.14</v>
      </c>
      <c r="I320" s="315">
        <v>113.3</v>
      </c>
      <c r="J320" s="105">
        <v>2.0000000000010232E-2</v>
      </c>
      <c r="K320" s="42"/>
      <c r="L320" s="42" t="s">
        <v>4489</v>
      </c>
      <c r="M320" s="42" t="s">
        <v>1157</v>
      </c>
      <c r="N320" s="42" t="s">
        <v>1158</v>
      </c>
      <c r="O320" s="137" t="s">
        <v>1159</v>
      </c>
      <c r="P320" s="50" t="s">
        <v>64</v>
      </c>
      <c r="Q320" s="50" t="s">
        <v>65</v>
      </c>
      <c r="R320" s="42">
        <v>1</v>
      </c>
      <c r="S320" s="138" t="s">
        <v>2197</v>
      </c>
      <c r="T320" s="62">
        <v>500000000</v>
      </c>
      <c r="U320" s="62">
        <v>540629133.61000001</v>
      </c>
      <c r="AJ320" s="42"/>
      <c r="AY320" s="108">
        <v>4.9534246575342467</v>
      </c>
      <c r="AZ320" s="42" t="s">
        <v>74</v>
      </c>
      <c r="BA320" s="67">
        <v>0</v>
      </c>
      <c r="BB320" s="50" t="s">
        <v>68</v>
      </c>
      <c r="BN320" s="54" t="s">
        <v>4578</v>
      </c>
      <c r="BO320" s="58" t="str">
        <f t="shared" si="4"/>
        <v>境内资产</v>
      </c>
      <c r="BP320" s="58" t="str">
        <f>IF(M320="",VLOOKUP(D320,Sheet4!$A$1:$B$92,2,0),VLOOKUP(Q320,Sheet4!$A$1:$B$92,2,0))</f>
        <v>保险资产管理产品</v>
      </c>
    </row>
    <row r="321" spans="1:68" s="58" customFormat="1" ht="12.75" customHeight="1">
      <c r="A321" s="137" t="s">
        <v>1292</v>
      </c>
      <c r="B321" s="42" t="s">
        <v>1293</v>
      </c>
      <c r="C321" s="252" t="s">
        <v>1258</v>
      </c>
      <c r="D321" s="252" t="s">
        <v>1294</v>
      </c>
      <c r="E321" s="42" t="s">
        <v>1295</v>
      </c>
      <c r="F321" s="42" t="s">
        <v>1296</v>
      </c>
      <c r="G321" s="105">
        <v>608250</v>
      </c>
      <c r="H321" s="315">
        <v>63407199.299999997</v>
      </c>
      <c r="I321" s="315">
        <v>63702022.5</v>
      </c>
      <c r="J321" s="105">
        <v>483267.11999999732</v>
      </c>
      <c r="K321" s="42"/>
      <c r="L321" s="42" t="s">
        <v>4489</v>
      </c>
      <c r="M321" s="42" t="s">
        <v>1157</v>
      </c>
      <c r="N321" s="42" t="s">
        <v>1158</v>
      </c>
      <c r="O321" s="137" t="s">
        <v>1159</v>
      </c>
      <c r="P321" s="50" t="s">
        <v>64</v>
      </c>
      <c r="Q321" s="50" t="s">
        <v>65</v>
      </c>
      <c r="R321" s="42">
        <v>1</v>
      </c>
      <c r="S321" s="138" t="s">
        <v>2197</v>
      </c>
      <c r="T321" s="62">
        <v>500000000</v>
      </c>
      <c r="U321" s="62">
        <v>540629133.61000001</v>
      </c>
      <c r="AJ321" s="42"/>
      <c r="AY321" s="108">
        <v>0.20547945205479451</v>
      </c>
      <c r="AZ321" s="42" t="s">
        <v>74</v>
      </c>
      <c r="BA321" s="67">
        <v>0</v>
      </c>
      <c r="BB321" s="50" t="s">
        <v>68</v>
      </c>
      <c r="BN321" s="54" t="s">
        <v>4578</v>
      </c>
      <c r="BO321" s="58" t="str">
        <f t="shared" si="4"/>
        <v>境内资产</v>
      </c>
      <c r="BP321" s="58" t="str">
        <f>IF(M321="",VLOOKUP(D321,Sheet4!$A$1:$B$92,2,0),VLOOKUP(Q321,Sheet4!$A$1:$B$92,2,0))</f>
        <v>保险资产管理产品</v>
      </c>
    </row>
    <row r="322" spans="1:68" s="58" customFormat="1" ht="12.75" customHeight="1">
      <c r="A322" s="137" t="s">
        <v>1297</v>
      </c>
      <c r="B322" s="42" t="s">
        <v>1298</v>
      </c>
      <c r="C322" s="252" t="s">
        <v>1258</v>
      </c>
      <c r="D322" s="252" t="s">
        <v>1294</v>
      </c>
      <c r="E322" s="42" t="s">
        <v>1299</v>
      </c>
      <c r="F322" s="42" t="s">
        <v>1296</v>
      </c>
      <c r="G322" s="105">
        <v>58000</v>
      </c>
      <c r="H322" s="315">
        <v>6056332.7999999998</v>
      </c>
      <c r="I322" s="315">
        <v>6038380</v>
      </c>
      <c r="J322" s="105">
        <v>19354.519999999553</v>
      </c>
      <c r="K322" s="42"/>
      <c r="L322" s="42" t="s">
        <v>4489</v>
      </c>
      <c r="M322" s="42" t="s">
        <v>1157</v>
      </c>
      <c r="N322" s="42" t="s">
        <v>1158</v>
      </c>
      <c r="O322" s="137" t="s">
        <v>1159</v>
      </c>
      <c r="P322" s="50" t="s">
        <v>64</v>
      </c>
      <c r="Q322" s="50" t="s">
        <v>65</v>
      </c>
      <c r="R322" s="42">
        <v>1</v>
      </c>
      <c r="S322" s="138" t="s">
        <v>2197</v>
      </c>
      <c r="T322" s="62">
        <v>500000000</v>
      </c>
      <c r="U322" s="62">
        <v>540629133.61000001</v>
      </c>
      <c r="AJ322" s="42"/>
      <c r="AY322" s="108">
        <v>0.76164383561643834</v>
      </c>
      <c r="AZ322" s="42" t="s">
        <v>74</v>
      </c>
      <c r="BA322" s="67">
        <v>0</v>
      </c>
      <c r="BB322" s="50" t="s">
        <v>68</v>
      </c>
      <c r="BN322" s="54" t="s">
        <v>4578</v>
      </c>
      <c r="BO322" s="58" t="str">
        <f t="shared" si="4"/>
        <v>境内资产</v>
      </c>
      <c r="BP322" s="58" t="str">
        <f>IF(M322="",VLOOKUP(D322,Sheet4!$A$1:$B$92,2,0),VLOOKUP(Q322,Sheet4!$A$1:$B$92,2,0))</f>
        <v>保险资产管理产品</v>
      </c>
    </row>
    <row r="323" spans="1:68" s="58" customFormat="1" ht="12.75" customHeight="1">
      <c r="A323" s="137" t="s">
        <v>1300</v>
      </c>
      <c r="B323" s="109" t="s">
        <v>2197</v>
      </c>
      <c r="C323" s="252" t="s">
        <v>1305</v>
      </c>
      <c r="D323" s="252" t="s">
        <v>1306</v>
      </c>
      <c r="E323" s="50" t="s">
        <v>5385</v>
      </c>
      <c r="F323" s="109" t="s">
        <v>2197</v>
      </c>
      <c r="G323" s="105">
        <v>22075396.649999999</v>
      </c>
      <c r="H323" s="315">
        <v>25330256.670000002</v>
      </c>
      <c r="I323" s="315">
        <v>26589815.260000002</v>
      </c>
      <c r="J323" s="42"/>
      <c r="K323" s="42"/>
      <c r="L323" s="42" t="s">
        <v>4489</v>
      </c>
      <c r="M323" s="42" t="s">
        <v>1157</v>
      </c>
      <c r="N323" s="42" t="s">
        <v>1158</v>
      </c>
      <c r="O323" s="137" t="s">
        <v>1159</v>
      </c>
      <c r="P323" s="50" t="s">
        <v>64</v>
      </c>
      <c r="Q323" s="50" t="s">
        <v>65</v>
      </c>
      <c r="R323" s="42">
        <v>1</v>
      </c>
      <c r="S323" s="138" t="s">
        <v>2197</v>
      </c>
      <c r="T323" s="62">
        <v>500000000</v>
      </c>
      <c r="U323" s="62">
        <v>540629133.61000001</v>
      </c>
      <c r="AJ323" s="42"/>
      <c r="BN323" s="54" t="s">
        <v>4578</v>
      </c>
      <c r="BO323" s="58" t="str">
        <f t="shared" ref="BO323:BO386" si="5">IF(LEFT(D323,2)="境外","境外资产","境内资产")</f>
        <v>境内资产</v>
      </c>
      <c r="BP323" s="58" t="str">
        <f>IF(M323="",VLOOKUP(D323,Sheet4!$A$1:$B$92,2,0),VLOOKUP(Q323,Sheet4!$A$1:$B$92,2,0))</f>
        <v>保险资产管理产品</v>
      </c>
    </row>
    <row r="324" spans="1:68" s="58" customFormat="1" ht="12.75" customHeight="1">
      <c r="A324" s="137" t="s">
        <v>1301</v>
      </c>
      <c r="B324" s="109" t="s">
        <v>2197</v>
      </c>
      <c r="C324" s="252" t="s">
        <v>1305</v>
      </c>
      <c r="D324" s="252" t="s">
        <v>1306</v>
      </c>
      <c r="E324" s="50" t="s">
        <v>5386</v>
      </c>
      <c r="F324" s="109" t="s">
        <v>2197</v>
      </c>
      <c r="G324" s="105">
        <v>8318635.6100000003</v>
      </c>
      <c r="H324" s="315">
        <v>9999000</v>
      </c>
      <c r="I324" s="315">
        <v>10514755.41</v>
      </c>
      <c r="J324" s="42"/>
      <c r="K324" s="42"/>
      <c r="L324" s="42" t="s">
        <v>4489</v>
      </c>
      <c r="M324" s="42" t="s">
        <v>1157</v>
      </c>
      <c r="N324" s="42" t="s">
        <v>1158</v>
      </c>
      <c r="O324" s="137" t="s">
        <v>1159</v>
      </c>
      <c r="P324" s="50" t="s">
        <v>64</v>
      </c>
      <c r="Q324" s="50" t="s">
        <v>65</v>
      </c>
      <c r="R324" s="42">
        <v>1</v>
      </c>
      <c r="S324" s="138" t="s">
        <v>2197</v>
      </c>
      <c r="T324" s="62">
        <v>500000000</v>
      </c>
      <c r="U324" s="62">
        <v>540629133.61000001</v>
      </c>
      <c r="AJ324" s="42"/>
      <c r="BN324" s="54" t="s">
        <v>4578</v>
      </c>
      <c r="BO324" s="58" t="str">
        <f t="shared" si="5"/>
        <v>境内资产</v>
      </c>
      <c r="BP324" s="58" t="str">
        <f>IF(M324="",VLOOKUP(D324,Sheet4!$A$1:$B$92,2,0),VLOOKUP(Q324,Sheet4!$A$1:$B$92,2,0))</f>
        <v>保险资产管理产品</v>
      </c>
    </row>
    <row r="325" spans="1:68" s="58" customFormat="1" ht="12.75" customHeight="1">
      <c r="A325" s="137" t="s">
        <v>1302</v>
      </c>
      <c r="B325" s="109" t="s">
        <v>2197</v>
      </c>
      <c r="C325" s="252" t="s">
        <v>1305</v>
      </c>
      <c r="D325" s="252" t="s">
        <v>1306</v>
      </c>
      <c r="E325" s="50" t="s">
        <v>4709</v>
      </c>
      <c r="F325" s="109" t="s">
        <v>2197</v>
      </c>
      <c r="G325" s="105">
        <v>3257455.32</v>
      </c>
      <c r="H325" s="315">
        <v>5204677.72</v>
      </c>
      <c r="I325" s="315">
        <v>5172839.05</v>
      </c>
      <c r="J325" s="42"/>
      <c r="K325" s="42"/>
      <c r="L325" s="42" t="s">
        <v>4489</v>
      </c>
      <c r="M325" s="42" t="s">
        <v>1157</v>
      </c>
      <c r="N325" s="42" t="s">
        <v>1158</v>
      </c>
      <c r="O325" s="137" t="s">
        <v>1159</v>
      </c>
      <c r="P325" s="50" t="s">
        <v>64</v>
      </c>
      <c r="Q325" s="50" t="s">
        <v>65</v>
      </c>
      <c r="R325" s="42">
        <v>1</v>
      </c>
      <c r="S325" s="138" t="s">
        <v>2197</v>
      </c>
      <c r="T325" s="62">
        <v>500000000</v>
      </c>
      <c r="U325" s="62">
        <v>540629133.61000001</v>
      </c>
      <c r="AJ325" s="42"/>
      <c r="BN325" s="54" t="s">
        <v>4578</v>
      </c>
      <c r="BO325" s="58" t="str">
        <f t="shared" si="5"/>
        <v>境内资产</v>
      </c>
      <c r="BP325" s="58" t="str">
        <f>IF(M325="",VLOOKUP(D325,Sheet4!$A$1:$B$92,2,0),VLOOKUP(Q325,Sheet4!$A$1:$B$92,2,0))</f>
        <v>保险资产管理产品</v>
      </c>
    </row>
    <row r="326" spans="1:68" s="58" customFormat="1" ht="12.75" customHeight="1">
      <c r="A326" s="138" t="s">
        <v>4702</v>
      </c>
      <c r="B326" s="50" t="s">
        <v>4702</v>
      </c>
      <c r="C326" s="250" t="s">
        <v>222</v>
      </c>
      <c r="D326" s="250" t="s">
        <v>221</v>
      </c>
      <c r="E326" s="42"/>
      <c r="F326" s="50" t="s">
        <v>4703</v>
      </c>
      <c r="G326" s="105">
        <v>0</v>
      </c>
      <c r="H326" s="315">
        <v>7258034.79</v>
      </c>
      <c r="I326" s="307">
        <v>7258034.79</v>
      </c>
      <c r="J326" s="42"/>
      <c r="K326" s="42"/>
      <c r="L326" s="42" t="s">
        <v>4489</v>
      </c>
      <c r="M326" s="42" t="s">
        <v>1157</v>
      </c>
      <c r="N326" s="42" t="s">
        <v>1158</v>
      </c>
      <c r="O326" s="137" t="s">
        <v>1159</v>
      </c>
      <c r="P326" s="50" t="s">
        <v>64</v>
      </c>
      <c r="Q326" s="50" t="s">
        <v>65</v>
      </c>
      <c r="R326" s="42">
        <v>1</v>
      </c>
      <c r="S326" s="138" t="s">
        <v>2197</v>
      </c>
      <c r="T326" s="62">
        <v>500000000</v>
      </c>
      <c r="U326" s="62">
        <v>540629133.61000001</v>
      </c>
      <c r="AJ326" s="42"/>
      <c r="BN326" s="54" t="s">
        <v>4578</v>
      </c>
      <c r="BO326" s="58" t="str">
        <f t="shared" si="5"/>
        <v>境内资产</v>
      </c>
      <c r="BP326" s="58" t="str">
        <f>IF(M326="",VLOOKUP(D326,Sheet4!$A$1:$B$92,2,0),VLOOKUP(Q326,Sheet4!$A$1:$B$92,2,0))</f>
        <v>保险资产管理产品</v>
      </c>
    </row>
    <row r="327" spans="1:68" s="58" customFormat="1" ht="12.75" customHeight="1">
      <c r="A327" s="138" t="s">
        <v>5387</v>
      </c>
      <c r="B327" s="138" t="s">
        <v>5387</v>
      </c>
      <c r="C327" s="250" t="s">
        <v>222</v>
      </c>
      <c r="D327" s="256" t="s">
        <v>224</v>
      </c>
      <c r="E327" s="42"/>
      <c r="F327" s="59" t="s">
        <v>5354</v>
      </c>
      <c r="G327" s="105">
        <v>0</v>
      </c>
      <c r="H327" s="315">
        <v>529104.9</v>
      </c>
      <c r="I327" s="315">
        <v>529104.9</v>
      </c>
      <c r="J327" s="42"/>
      <c r="K327" s="42"/>
      <c r="L327" s="42" t="s">
        <v>4489</v>
      </c>
      <c r="M327" s="42" t="s">
        <v>1157</v>
      </c>
      <c r="N327" s="42" t="s">
        <v>1158</v>
      </c>
      <c r="O327" s="137" t="s">
        <v>1159</v>
      </c>
      <c r="P327" s="50" t="s">
        <v>64</v>
      </c>
      <c r="Q327" s="50" t="s">
        <v>65</v>
      </c>
      <c r="R327" s="42">
        <v>1</v>
      </c>
      <c r="S327" s="138" t="s">
        <v>2197</v>
      </c>
      <c r="T327" s="62">
        <v>500000000</v>
      </c>
      <c r="U327" s="62">
        <v>540629133.61000001</v>
      </c>
      <c r="AJ327" s="42"/>
      <c r="BN327" s="54" t="s">
        <v>4578</v>
      </c>
      <c r="BO327" s="58" t="str">
        <f t="shared" si="5"/>
        <v>境内资产</v>
      </c>
      <c r="BP327" s="58" t="str">
        <f>IF(M327="",VLOOKUP(D327,Sheet4!$A$1:$B$92,2,0),VLOOKUP(Q327,Sheet4!$A$1:$B$92,2,0))</f>
        <v>保险资产管理产品</v>
      </c>
    </row>
    <row r="328" spans="1:68" s="58" customFormat="1" ht="12.75" customHeight="1">
      <c r="A328" s="138" t="s">
        <v>5387</v>
      </c>
      <c r="B328" s="138" t="s">
        <v>5388</v>
      </c>
      <c r="C328" s="250" t="s">
        <v>222</v>
      </c>
      <c r="D328" s="250" t="s">
        <v>224</v>
      </c>
      <c r="E328" s="42"/>
      <c r="F328" s="59" t="s">
        <v>5354</v>
      </c>
      <c r="G328" s="105">
        <v>0</v>
      </c>
      <c r="H328" s="315">
        <v>26678.78</v>
      </c>
      <c r="I328" s="315">
        <v>26678.78</v>
      </c>
      <c r="J328" s="42"/>
      <c r="K328" s="42"/>
      <c r="L328" s="42" t="s">
        <v>4489</v>
      </c>
      <c r="M328" s="42" t="s">
        <v>1157</v>
      </c>
      <c r="N328" s="42" t="s">
        <v>1158</v>
      </c>
      <c r="O328" s="137" t="s">
        <v>1159</v>
      </c>
      <c r="P328" s="50" t="s">
        <v>64</v>
      </c>
      <c r="Q328" s="50" t="s">
        <v>65</v>
      </c>
      <c r="R328" s="42">
        <v>1</v>
      </c>
      <c r="S328" s="138" t="s">
        <v>2197</v>
      </c>
      <c r="T328" s="62">
        <v>500000000</v>
      </c>
      <c r="U328" s="62">
        <v>540629133.61000001</v>
      </c>
      <c r="AJ328" s="42"/>
      <c r="BN328" s="54" t="s">
        <v>4578</v>
      </c>
      <c r="BO328" s="58" t="str">
        <f t="shared" si="5"/>
        <v>境内资产</v>
      </c>
      <c r="BP328" s="58" t="str">
        <f>IF(M328="",VLOOKUP(D328,Sheet4!$A$1:$B$92,2,0),VLOOKUP(Q328,Sheet4!$A$1:$B$92,2,0))</f>
        <v>保险资产管理产品</v>
      </c>
    </row>
    <row r="329" spans="1:68" s="58" customFormat="1" ht="12.75" customHeight="1">
      <c r="A329" s="137" t="s">
        <v>1303</v>
      </c>
      <c r="B329" s="42" t="s">
        <v>1304</v>
      </c>
      <c r="C329" s="252" t="s">
        <v>1305</v>
      </c>
      <c r="D329" s="252" t="s">
        <v>1306</v>
      </c>
      <c r="E329" s="42" t="s">
        <v>1307</v>
      </c>
      <c r="F329" s="42" t="s">
        <v>1109</v>
      </c>
      <c r="G329" s="110">
        <v>3250325.09</v>
      </c>
      <c r="H329" s="307">
        <v>4999000</v>
      </c>
      <c r="I329" s="307">
        <v>4736373.72</v>
      </c>
      <c r="J329" s="110"/>
      <c r="L329" s="58" t="s">
        <v>4489</v>
      </c>
      <c r="M329" s="42" t="s">
        <v>1402</v>
      </c>
      <c r="N329" s="42" t="s">
        <v>5389</v>
      </c>
      <c r="O329" s="137" t="s">
        <v>1403</v>
      </c>
      <c r="P329" s="50" t="s">
        <v>64</v>
      </c>
      <c r="Q329" s="50" t="s">
        <v>65</v>
      </c>
      <c r="R329" s="42">
        <v>1</v>
      </c>
      <c r="S329" s="137" t="s">
        <v>1109</v>
      </c>
      <c r="T329" s="62">
        <v>500000000</v>
      </c>
      <c r="U329" s="62">
        <v>532054283.06</v>
      </c>
      <c r="AJ329" s="42"/>
      <c r="AY329" s="108"/>
      <c r="AZ329" s="42"/>
      <c r="BA329" s="108"/>
      <c r="BB329" s="42"/>
      <c r="BN329" s="54" t="s">
        <v>4578</v>
      </c>
      <c r="BO329" s="58" t="str">
        <f t="shared" si="5"/>
        <v>境内资产</v>
      </c>
      <c r="BP329" s="58" t="str">
        <f>IF(M329="",VLOOKUP(D329,Sheet4!$A$1:$B$92,2,0),VLOOKUP(Q329,Sheet4!$A$1:$B$92,2,0))</f>
        <v>保险资产管理产品</v>
      </c>
    </row>
    <row r="330" spans="1:68" s="58" customFormat="1" ht="12.75" customHeight="1">
      <c r="A330" s="137" t="s">
        <v>1308</v>
      </c>
      <c r="B330" s="42" t="s">
        <v>1304</v>
      </c>
      <c r="C330" s="252" t="s">
        <v>1305</v>
      </c>
      <c r="D330" s="252" t="s">
        <v>1306</v>
      </c>
      <c r="E330" s="42" t="s">
        <v>1309</v>
      </c>
      <c r="F330" s="42" t="s">
        <v>1109</v>
      </c>
      <c r="G330" s="110">
        <v>4602285.8</v>
      </c>
      <c r="H330" s="307">
        <v>6000000</v>
      </c>
      <c r="I330" s="307">
        <v>6593234.6399999997</v>
      </c>
      <c r="J330" s="110"/>
      <c r="L330" s="58" t="s">
        <v>4489</v>
      </c>
      <c r="M330" s="42" t="s">
        <v>1402</v>
      </c>
      <c r="N330" s="42" t="s">
        <v>5389</v>
      </c>
      <c r="O330" s="137" t="s">
        <v>1403</v>
      </c>
      <c r="P330" s="50" t="s">
        <v>64</v>
      </c>
      <c r="Q330" s="50" t="s">
        <v>65</v>
      </c>
      <c r="R330" s="42">
        <v>1</v>
      </c>
      <c r="S330" s="137" t="s">
        <v>1109</v>
      </c>
      <c r="T330" s="62">
        <v>500000000</v>
      </c>
      <c r="U330" s="62">
        <v>532054283.06</v>
      </c>
      <c r="AJ330" s="42"/>
      <c r="AY330" s="108"/>
      <c r="AZ330" s="42"/>
      <c r="BA330" s="108"/>
      <c r="BB330" s="42"/>
      <c r="BN330" s="54" t="s">
        <v>4578</v>
      </c>
      <c r="BO330" s="58" t="str">
        <f t="shared" si="5"/>
        <v>境内资产</v>
      </c>
      <c r="BP330" s="58" t="str">
        <f>IF(M330="",VLOOKUP(D330,Sheet4!$A$1:$B$92,2,0),VLOOKUP(Q330,Sheet4!$A$1:$B$92,2,0))</f>
        <v>保险资产管理产品</v>
      </c>
    </row>
    <row r="331" spans="1:68" s="58" customFormat="1" ht="12.75" customHeight="1">
      <c r="A331" s="137" t="s">
        <v>1310</v>
      </c>
      <c r="B331" s="42" t="s">
        <v>1311</v>
      </c>
      <c r="C331" s="252" t="s">
        <v>1305</v>
      </c>
      <c r="D331" s="252" t="s">
        <v>1306</v>
      </c>
      <c r="E331" s="42" t="s">
        <v>1312</v>
      </c>
      <c r="F331" s="42" t="s">
        <v>1109</v>
      </c>
      <c r="G331" s="110">
        <v>41060735.670000002</v>
      </c>
      <c r="H331" s="307">
        <v>48000000</v>
      </c>
      <c r="I331" s="307">
        <v>44017108.640000001</v>
      </c>
      <c r="J331" s="110"/>
      <c r="L331" s="58" t="s">
        <v>4489</v>
      </c>
      <c r="M331" s="42" t="s">
        <v>1402</v>
      </c>
      <c r="N331" s="42" t="s">
        <v>5389</v>
      </c>
      <c r="O331" s="137" t="s">
        <v>1403</v>
      </c>
      <c r="P331" s="50" t="s">
        <v>64</v>
      </c>
      <c r="Q331" s="50" t="s">
        <v>65</v>
      </c>
      <c r="R331" s="42">
        <v>1</v>
      </c>
      <c r="S331" s="137" t="s">
        <v>1109</v>
      </c>
      <c r="T331" s="62">
        <v>500000000</v>
      </c>
      <c r="U331" s="62">
        <v>532054283.06</v>
      </c>
      <c r="AJ331" s="42"/>
      <c r="AY331" s="108"/>
      <c r="AZ331" s="42"/>
      <c r="BA331" s="108"/>
      <c r="BB331" s="42"/>
      <c r="BN331" s="54" t="s">
        <v>4578</v>
      </c>
      <c r="BO331" s="58" t="str">
        <f t="shared" si="5"/>
        <v>境内资产</v>
      </c>
      <c r="BP331" s="58" t="str">
        <f>IF(M331="",VLOOKUP(D331,Sheet4!$A$1:$B$92,2,0),VLOOKUP(Q331,Sheet4!$A$1:$B$92,2,0))</f>
        <v>保险资产管理产品</v>
      </c>
    </row>
    <row r="332" spans="1:68" s="58" customFormat="1" ht="12.75" customHeight="1">
      <c r="A332" s="137" t="s">
        <v>1313</v>
      </c>
      <c r="B332" s="42" t="s">
        <v>1314</v>
      </c>
      <c r="C332" s="252" t="s">
        <v>1305</v>
      </c>
      <c r="D332" s="252" t="s">
        <v>1306</v>
      </c>
      <c r="E332" s="42" t="s">
        <v>1315</v>
      </c>
      <c r="F332" s="42" t="s">
        <v>1109</v>
      </c>
      <c r="G332" s="110">
        <v>17049445.859999999</v>
      </c>
      <c r="H332" s="307">
        <v>19999000</v>
      </c>
      <c r="I332" s="307">
        <v>20493433.920000002</v>
      </c>
      <c r="J332" s="110"/>
      <c r="L332" s="58" t="s">
        <v>4489</v>
      </c>
      <c r="M332" s="42" t="s">
        <v>1402</v>
      </c>
      <c r="N332" s="42" t="s">
        <v>5389</v>
      </c>
      <c r="O332" s="137" t="s">
        <v>1403</v>
      </c>
      <c r="P332" s="50" t="s">
        <v>64</v>
      </c>
      <c r="Q332" s="50" t="s">
        <v>65</v>
      </c>
      <c r="R332" s="42">
        <v>1</v>
      </c>
      <c r="S332" s="137" t="s">
        <v>1109</v>
      </c>
      <c r="T332" s="62">
        <v>500000000</v>
      </c>
      <c r="U332" s="62">
        <v>532054283.06</v>
      </c>
      <c r="AJ332" s="42"/>
      <c r="AY332" s="108"/>
      <c r="AZ332" s="42"/>
      <c r="BA332" s="108"/>
      <c r="BB332" s="42"/>
      <c r="BN332" s="54" t="s">
        <v>4578</v>
      </c>
      <c r="BO332" s="58" t="str">
        <f t="shared" si="5"/>
        <v>境内资产</v>
      </c>
      <c r="BP332" s="58" t="str">
        <f>IF(M332="",VLOOKUP(D332,Sheet4!$A$1:$B$92,2,0),VLOOKUP(Q332,Sheet4!$A$1:$B$92,2,0))</f>
        <v>保险资产管理产品</v>
      </c>
    </row>
    <row r="333" spans="1:68" s="58" customFormat="1" ht="12.75" customHeight="1">
      <c r="A333" s="137" t="s">
        <v>1316</v>
      </c>
      <c r="B333" s="42" t="s">
        <v>1317</v>
      </c>
      <c r="C333" s="252" t="s">
        <v>1305</v>
      </c>
      <c r="D333" s="252" t="s">
        <v>1318</v>
      </c>
      <c r="E333" s="42" t="s">
        <v>1319</v>
      </c>
      <c r="F333" s="42" t="s">
        <v>1109</v>
      </c>
      <c r="G333" s="110">
        <v>4529.92</v>
      </c>
      <c r="H333" s="307">
        <v>4529.92</v>
      </c>
      <c r="I333" s="307">
        <v>4529.92</v>
      </c>
      <c r="J333" s="110">
        <v>6.97</v>
      </c>
      <c r="L333" s="58" t="s">
        <v>4489</v>
      </c>
      <c r="M333" s="42" t="s">
        <v>1402</v>
      </c>
      <c r="N333" s="42" t="s">
        <v>5389</v>
      </c>
      <c r="O333" s="137" t="s">
        <v>1403</v>
      </c>
      <c r="P333" s="50" t="s">
        <v>64</v>
      </c>
      <c r="Q333" s="50" t="s">
        <v>65</v>
      </c>
      <c r="R333" s="42">
        <v>1</v>
      </c>
      <c r="S333" s="137" t="s">
        <v>1109</v>
      </c>
      <c r="T333" s="62">
        <v>500000000</v>
      </c>
      <c r="U333" s="62">
        <v>532054283.06</v>
      </c>
      <c r="AJ333" s="42"/>
      <c r="AY333" s="108"/>
      <c r="AZ333" s="42"/>
      <c r="BA333" s="108"/>
      <c r="BB333" s="42"/>
      <c r="BN333" s="54" t="s">
        <v>4578</v>
      </c>
      <c r="BO333" s="58" t="str">
        <f t="shared" si="5"/>
        <v>境内资产</v>
      </c>
      <c r="BP333" s="58" t="str">
        <f>IF(M333="",VLOOKUP(D333,Sheet4!$A$1:$B$92,2,0),VLOOKUP(Q333,Sheet4!$A$1:$B$92,2,0))</f>
        <v>保险资产管理产品</v>
      </c>
    </row>
    <row r="334" spans="1:68" s="58" customFormat="1" ht="12.75" customHeight="1">
      <c r="A334" s="137" t="s">
        <v>1040</v>
      </c>
      <c r="B334" s="42" t="s">
        <v>1041</v>
      </c>
      <c r="C334" s="252" t="s">
        <v>1258</v>
      </c>
      <c r="D334" s="252" t="s">
        <v>1259</v>
      </c>
      <c r="E334" s="42" t="s">
        <v>1042</v>
      </c>
      <c r="F334" s="42" t="s">
        <v>1043</v>
      </c>
      <c r="G334" s="110">
        <v>30000</v>
      </c>
      <c r="H334" s="307">
        <v>3695187.72</v>
      </c>
      <c r="I334" s="307">
        <v>3654300</v>
      </c>
      <c r="J334" s="110">
        <v>8695.89</v>
      </c>
      <c r="L334" s="58" t="s">
        <v>4489</v>
      </c>
      <c r="M334" s="42" t="s">
        <v>1402</v>
      </c>
      <c r="N334" s="42" t="s">
        <v>5389</v>
      </c>
      <c r="O334" s="137" t="s">
        <v>1403</v>
      </c>
      <c r="P334" s="50" t="s">
        <v>64</v>
      </c>
      <c r="Q334" s="50" t="s">
        <v>65</v>
      </c>
      <c r="R334" s="42">
        <v>1</v>
      </c>
      <c r="S334" s="137" t="s">
        <v>1109</v>
      </c>
      <c r="T334" s="62">
        <v>500000000</v>
      </c>
      <c r="U334" s="62">
        <v>532054283.06</v>
      </c>
      <c r="AJ334" s="42"/>
      <c r="AY334" s="108">
        <v>2.8767123287671232</v>
      </c>
      <c r="AZ334" s="42" t="s">
        <v>74</v>
      </c>
      <c r="BA334" s="67">
        <v>0</v>
      </c>
      <c r="BB334" s="42"/>
      <c r="BN334" s="54" t="s">
        <v>4578</v>
      </c>
      <c r="BO334" s="58" t="str">
        <f t="shared" si="5"/>
        <v>境内资产</v>
      </c>
      <c r="BP334" s="58" t="str">
        <f>IF(M334="",VLOOKUP(D334,Sheet4!$A$1:$B$92,2,0),VLOOKUP(Q334,Sheet4!$A$1:$B$92,2,0))</f>
        <v>保险资产管理产品</v>
      </c>
    </row>
    <row r="335" spans="1:68" s="58" customFormat="1" ht="12.75" customHeight="1">
      <c r="A335" s="137" t="s">
        <v>1262</v>
      </c>
      <c r="B335" s="42" t="s">
        <v>1263</v>
      </c>
      <c r="C335" s="252" t="s">
        <v>1258</v>
      </c>
      <c r="D335" s="252" t="s">
        <v>1259</v>
      </c>
      <c r="E335" s="42" t="s">
        <v>1264</v>
      </c>
      <c r="F335" s="42" t="s">
        <v>694</v>
      </c>
      <c r="G335" s="110">
        <v>100000</v>
      </c>
      <c r="H335" s="307">
        <v>10184530.01</v>
      </c>
      <c r="I335" s="307">
        <v>10480000</v>
      </c>
      <c r="J335" s="110">
        <v>75205.48</v>
      </c>
      <c r="L335" s="58" t="s">
        <v>4489</v>
      </c>
      <c r="M335" s="42" t="s">
        <v>1402</v>
      </c>
      <c r="N335" s="42" t="s">
        <v>5389</v>
      </c>
      <c r="O335" s="137" t="s">
        <v>1403</v>
      </c>
      <c r="P335" s="50" t="s">
        <v>64</v>
      </c>
      <c r="Q335" s="50" t="s">
        <v>65</v>
      </c>
      <c r="R335" s="42">
        <v>1</v>
      </c>
      <c r="S335" s="137" t="s">
        <v>1109</v>
      </c>
      <c r="T335" s="62">
        <v>500000000</v>
      </c>
      <c r="U335" s="62">
        <v>532054283.06</v>
      </c>
      <c r="AJ335" s="42"/>
      <c r="AY335" s="108">
        <v>3.5013698630136987</v>
      </c>
      <c r="AZ335" s="42" t="s">
        <v>74</v>
      </c>
      <c r="BA335" s="67">
        <v>0</v>
      </c>
      <c r="BB335" s="42"/>
      <c r="BN335" s="54" t="s">
        <v>4578</v>
      </c>
      <c r="BO335" s="58" t="str">
        <f t="shared" si="5"/>
        <v>境内资产</v>
      </c>
      <c r="BP335" s="58" t="str">
        <f>IF(M335="",VLOOKUP(D335,Sheet4!$A$1:$B$92,2,0),VLOOKUP(Q335,Sheet4!$A$1:$B$92,2,0))</f>
        <v>保险资产管理产品</v>
      </c>
    </row>
    <row r="336" spans="1:68" s="58" customFormat="1" ht="12.75" customHeight="1">
      <c r="A336" s="137" t="s">
        <v>1320</v>
      </c>
      <c r="B336" s="42" t="s">
        <v>1321</v>
      </c>
      <c r="C336" s="252" t="s">
        <v>1258</v>
      </c>
      <c r="D336" s="252" t="s">
        <v>1259</v>
      </c>
      <c r="E336" s="42" t="s">
        <v>1322</v>
      </c>
      <c r="F336" s="42" t="s">
        <v>1323</v>
      </c>
      <c r="G336" s="110">
        <v>30000</v>
      </c>
      <c r="H336" s="307">
        <v>3630526.37</v>
      </c>
      <c r="I336" s="307">
        <v>3308400</v>
      </c>
      <c r="J336" s="110">
        <v>698.63</v>
      </c>
      <c r="L336" s="58" t="s">
        <v>4489</v>
      </c>
      <c r="M336" s="42" t="s">
        <v>1402</v>
      </c>
      <c r="N336" s="42" t="s">
        <v>5389</v>
      </c>
      <c r="O336" s="137" t="s">
        <v>1403</v>
      </c>
      <c r="P336" s="50" t="s">
        <v>64</v>
      </c>
      <c r="Q336" s="50" t="s">
        <v>65</v>
      </c>
      <c r="R336" s="42">
        <v>1</v>
      </c>
      <c r="S336" s="137" t="s">
        <v>1109</v>
      </c>
      <c r="T336" s="62">
        <v>500000000</v>
      </c>
      <c r="U336" s="62">
        <v>532054283.06</v>
      </c>
      <c r="AJ336" s="42"/>
      <c r="AY336" s="108">
        <v>4.956164383561644</v>
      </c>
      <c r="AZ336" s="42" t="s">
        <v>169</v>
      </c>
      <c r="BA336" s="67">
        <v>0</v>
      </c>
      <c r="BB336" s="42"/>
      <c r="BN336" s="54" t="s">
        <v>4578</v>
      </c>
      <c r="BO336" s="58" t="str">
        <f t="shared" si="5"/>
        <v>境内资产</v>
      </c>
      <c r="BP336" s="58" t="str">
        <f>IF(M336="",VLOOKUP(D336,Sheet4!$A$1:$B$92,2,0),VLOOKUP(Q336,Sheet4!$A$1:$B$92,2,0))</f>
        <v>保险资产管理产品</v>
      </c>
    </row>
    <row r="337" spans="1:68" s="58" customFormat="1" ht="12.75" customHeight="1">
      <c r="A337" s="137" t="s">
        <v>1060</v>
      </c>
      <c r="B337" s="42" t="s">
        <v>1061</v>
      </c>
      <c r="C337" s="252" t="s">
        <v>1258</v>
      </c>
      <c r="D337" s="252" t="s">
        <v>1259</v>
      </c>
      <c r="E337" s="42" t="s">
        <v>1062</v>
      </c>
      <c r="F337" s="42" t="s">
        <v>1063</v>
      </c>
      <c r="G337" s="110">
        <v>41450</v>
      </c>
      <c r="H337" s="307">
        <v>4985239.9800000004</v>
      </c>
      <c r="I337" s="307">
        <v>5075552.5</v>
      </c>
      <c r="J337" s="110">
        <v>7222.52</v>
      </c>
      <c r="L337" s="58" t="s">
        <v>4489</v>
      </c>
      <c r="M337" s="42" t="s">
        <v>1402</v>
      </c>
      <c r="N337" s="42" t="s">
        <v>5389</v>
      </c>
      <c r="O337" s="137" t="s">
        <v>1403</v>
      </c>
      <c r="P337" s="50" t="s">
        <v>64</v>
      </c>
      <c r="Q337" s="50" t="s">
        <v>65</v>
      </c>
      <c r="R337" s="42">
        <v>1</v>
      </c>
      <c r="S337" s="137" t="s">
        <v>1109</v>
      </c>
      <c r="T337" s="62">
        <v>500000000</v>
      </c>
      <c r="U337" s="62">
        <v>532054283.06</v>
      </c>
      <c r="AJ337" s="42"/>
      <c r="AY337" s="108">
        <v>5.1315068493150688</v>
      </c>
      <c r="AZ337" s="42" t="s">
        <v>74</v>
      </c>
      <c r="BA337" s="67">
        <v>0</v>
      </c>
      <c r="BB337" s="42"/>
      <c r="BN337" s="54" t="s">
        <v>4578</v>
      </c>
      <c r="BO337" s="58" t="str">
        <f t="shared" si="5"/>
        <v>境内资产</v>
      </c>
      <c r="BP337" s="58" t="str">
        <f>IF(M337="",VLOOKUP(D337,Sheet4!$A$1:$B$92,2,0),VLOOKUP(Q337,Sheet4!$A$1:$B$92,2,0))</f>
        <v>保险资产管理产品</v>
      </c>
    </row>
    <row r="338" spans="1:68" s="58" customFormat="1" ht="12.75" customHeight="1">
      <c r="A338" s="137" t="s">
        <v>1048</v>
      </c>
      <c r="B338" s="42" t="s">
        <v>1049</v>
      </c>
      <c r="C338" s="252" t="s">
        <v>1258</v>
      </c>
      <c r="D338" s="252" t="s">
        <v>1259</v>
      </c>
      <c r="E338" s="42" t="s">
        <v>1050</v>
      </c>
      <c r="F338" s="42" t="s">
        <v>1051</v>
      </c>
      <c r="G338" s="110">
        <v>4930</v>
      </c>
      <c r="H338" s="307">
        <v>493000</v>
      </c>
      <c r="I338" s="307">
        <v>538306.69999999995</v>
      </c>
      <c r="J338" s="110">
        <v>332.27</v>
      </c>
      <c r="L338" s="58" t="s">
        <v>4489</v>
      </c>
      <c r="M338" s="42" t="s">
        <v>1402</v>
      </c>
      <c r="N338" s="42" t="s">
        <v>5389</v>
      </c>
      <c r="O338" s="137" t="s">
        <v>1403</v>
      </c>
      <c r="P338" s="50" t="s">
        <v>64</v>
      </c>
      <c r="Q338" s="50" t="s">
        <v>65</v>
      </c>
      <c r="R338" s="42">
        <v>1</v>
      </c>
      <c r="S338" s="137" t="s">
        <v>1109</v>
      </c>
      <c r="T338" s="62">
        <v>500000000</v>
      </c>
      <c r="U338" s="62">
        <v>532054283.06</v>
      </c>
      <c r="AJ338" s="42"/>
      <c r="AY338" s="108">
        <v>5.6657534246575345</v>
      </c>
      <c r="AZ338" s="42" t="s">
        <v>74</v>
      </c>
      <c r="BA338" s="67">
        <v>0</v>
      </c>
      <c r="BB338" s="42"/>
      <c r="BN338" s="54" t="s">
        <v>4578</v>
      </c>
      <c r="BO338" s="58" t="str">
        <f t="shared" si="5"/>
        <v>境内资产</v>
      </c>
      <c r="BP338" s="58" t="str">
        <f>IF(M338="",VLOOKUP(D338,Sheet4!$A$1:$B$92,2,0),VLOOKUP(Q338,Sheet4!$A$1:$B$92,2,0))</f>
        <v>保险资产管理产品</v>
      </c>
    </row>
    <row r="339" spans="1:68" s="58" customFormat="1" ht="12.75" customHeight="1">
      <c r="A339" s="137" t="s">
        <v>1324</v>
      </c>
      <c r="B339" s="42" t="s">
        <v>1325</v>
      </c>
      <c r="C339" s="252" t="s">
        <v>1258</v>
      </c>
      <c r="D339" s="252" t="s">
        <v>1259</v>
      </c>
      <c r="E339" s="42" t="s">
        <v>1326</v>
      </c>
      <c r="F339" s="42" t="s">
        <v>1327</v>
      </c>
      <c r="G339" s="110">
        <v>50000</v>
      </c>
      <c r="H339" s="307">
        <v>6068986.9400000004</v>
      </c>
      <c r="I339" s="307">
        <v>6349500</v>
      </c>
      <c r="J339" s="110">
        <v>1561.64</v>
      </c>
      <c r="L339" s="58" t="s">
        <v>4489</v>
      </c>
      <c r="M339" s="42" t="s">
        <v>1402</v>
      </c>
      <c r="N339" s="42" t="s">
        <v>5389</v>
      </c>
      <c r="O339" s="137" t="s">
        <v>1403</v>
      </c>
      <c r="P339" s="50" t="s">
        <v>64</v>
      </c>
      <c r="Q339" s="50" t="s">
        <v>65</v>
      </c>
      <c r="R339" s="42">
        <v>1</v>
      </c>
      <c r="S339" s="137" t="s">
        <v>1109</v>
      </c>
      <c r="T339" s="62">
        <v>500000000</v>
      </c>
      <c r="U339" s="62">
        <v>532054283.06</v>
      </c>
      <c r="AJ339" s="42"/>
      <c r="AY339" s="108">
        <v>5.8465753424657532</v>
      </c>
      <c r="AZ339" s="42" t="s">
        <v>74</v>
      </c>
      <c r="BA339" s="67">
        <v>0</v>
      </c>
      <c r="BB339" s="42"/>
      <c r="BN339" s="54" t="s">
        <v>4578</v>
      </c>
      <c r="BO339" s="58" t="str">
        <f t="shared" si="5"/>
        <v>境内资产</v>
      </c>
      <c r="BP339" s="58" t="str">
        <f>IF(M339="",VLOOKUP(D339,Sheet4!$A$1:$B$92,2,0),VLOOKUP(Q339,Sheet4!$A$1:$B$92,2,0))</f>
        <v>保险资产管理产品</v>
      </c>
    </row>
    <row r="340" spans="1:68" s="58" customFormat="1" ht="12.75" customHeight="1">
      <c r="A340" s="137" t="s">
        <v>1328</v>
      </c>
      <c r="B340" s="42" t="s">
        <v>1329</v>
      </c>
      <c r="C340" s="252" t="s">
        <v>1258</v>
      </c>
      <c r="D340" s="252" t="s">
        <v>1259</v>
      </c>
      <c r="E340" s="42" t="s">
        <v>1330</v>
      </c>
      <c r="F340" s="42" t="s">
        <v>1331</v>
      </c>
      <c r="G340" s="110">
        <v>850</v>
      </c>
      <c r="H340" s="307">
        <v>85000</v>
      </c>
      <c r="I340" s="307">
        <v>104091</v>
      </c>
      <c r="J340" s="110">
        <v>36.1</v>
      </c>
      <c r="L340" s="58" t="s">
        <v>4489</v>
      </c>
      <c r="M340" s="42" t="s">
        <v>1402</v>
      </c>
      <c r="N340" s="42" t="s">
        <v>5389</v>
      </c>
      <c r="O340" s="137" t="s">
        <v>1403</v>
      </c>
      <c r="P340" s="50" t="s">
        <v>64</v>
      </c>
      <c r="Q340" s="50" t="s">
        <v>65</v>
      </c>
      <c r="R340" s="42">
        <v>1</v>
      </c>
      <c r="S340" s="137" t="s">
        <v>1109</v>
      </c>
      <c r="T340" s="62">
        <v>500000000</v>
      </c>
      <c r="U340" s="62">
        <v>532054283.06</v>
      </c>
      <c r="AJ340" s="42"/>
      <c r="AY340" s="108">
        <v>4.9178082191780819</v>
      </c>
      <c r="AZ340" s="42" t="s">
        <v>74</v>
      </c>
      <c r="BA340" s="67">
        <v>0</v>
      </c>
      <c r="BB340" s="42"/>
      <c r="BN340" s="54" t="s">
        <v>4578</v>
      </c>
      <c r="BO340" s="58" t="str">
        <f t="shared" si="5"/>
        <v>境内资产</v>
      </c>
      <c r="BP340" s="58" t="str">
        <f>IF(M340="",VLOOKUP(D340,Sheet4!$A$1:$B$92,2,0),VLOOKUP(Q340,Sheet4!$A$1:$B$92,2,0))</f>
        <v>保险资产管理产品</v>
      </c>
    </row>
    <row r="341" spans="1:68" s="58" customFormat="1" ht="12.75" customHeight="1">
      <c r="A341" s="137" t="s">
        <v>1332</v>
      </c>
      <c r="B341" s="42" t="s">
        <v>1333</v>
      </c>
      <c r="C341" s="252" t="s">
        <v>1258</v>
      </c>
      <c r="D341" s="252" t="s">
        <v>1259</v>
      </c>
      <c r="E341" s="42" t="s">
        <v>1334</v>
      </c>
      <c r="F341" s="42" t="s">
        <v>1335</v>
      </c>
      <c r="G341" s="110">
        <v>20000</v>
      </c>
      <c r="H341" s="307">
        <v>2335810.75</v>
      </c>
      <c r="I341" s="307">
        <v>2244600</v>
      </c>
      <c r="J341" s="110">
        <v>8712.33</v>
      </c>
      <c r="L341" s="58" t="s">
        <v>4489</v>
      </c>
      <c r="M341" s="42" t="s">
        <v>1402</v>
      </c>
      <c r="N341" s="42" t="s">
        <v>5389</v>
      </c>
      <c r="O341" s="137" t="s">
        <v>1403</v>
      </c>
      <c r="P341" s="50" t="s">
        <v>64</v>
      </c>
      <c r="Q341" s="50" t="s">
        <v>65</v>
      </c>
      <c r="R341" s="42">
        <v>1</v>
      </c>
      <c r="S341" s="137" t="s">
        <v>1109</v>
      </c>
      <c r="T341" s="62">
        <v>500000000</v>
      </c>
      <c r="U341" s="62">
        <v>532054283.06</v>
      </c>
      <c r="AJ341" s="42"/>
      <c r="AY341" s="108">
        <v>3.5671232876712331</v>
      </c>
      <c r="AZ341" s="42" t="s">
        <v>169</v>
      </c>
      <c r="BA341" s="67">
        <v>0</v>
      </c>
      <c r="BB341" s="42"/>
      <c r="BN341" s="54" t="s">
        <v>4578</v>
      </c>
      <c r="BO341" s="58" t="str">
        <f t="shared" si="5"/>
        <v>境内资产</v>
      </c>
      <c r="BP341" s="58" t="str">
        <f>IF(M341="",VLOOKUP(D341,Sheet4!$A$1:$B$92,2,0),VLOOKUP(Q341,Sheet4!$A$1:$B$92,2,0))</f>
        <v>保险资产管理产品</v>
      </c>
    </row>
    <row r="342" spans="1:68" s="58" customFormat="1" ht="12.75" customHeight="1">
      <c r="A342" s="138" t="s">
        <v>5374</v>
      </c>
      <c r="B342" s="138" t="s">
        <v>5374</v>
      </c>
      <c r="C342" s="250" t="s">
        <v>222</v>
      </c>
      <c r="D342" s="250" t="s">
        <v>221</v>
      </c>
      <c r="E342" s="42"/>
      <c r="F342" s="50" t="s">
        <v>1144</v>
      </c>
      <c r="G342" s="110"/>
      <c r="H342" s="307">
        <v>1075453.78</v>
      </c>
      <c r="I342" s="307">
        <v>1075453.78</v>
      </c>
      <c r="J342" s="110">
        <v>989.38</v>
      </c>
      <c r="L342" s="58" t="s">
        <v>4489</v>
      </c>
      <c r="M342" s="42" t="s">
        <v>1402</v>
      </c>
      <c r="N342" s="42" t="s">
        <v>5389</v>
      </c>
      <c r="O342" s="137" t="s">
        <v>1403</v>
      </c>
      <c r="P342" s="50" t="s">
        <v>64</v>
      </c>
      <c r="Q342" s="50" t="s">
        <v>65</v>
      </c>
      <c r="R342" s="42">
        <v>1</v>
      </c>
      <c r="S342" s="137" t="s">
        <v>1109</v>
      </c>
      <c r="T342" s="62">
        <v>500000000</v>
      </c>
      <c r="U342" s="62">
        <v>532054283.06</v>
      </c>
      <c r="AJ342" s="42"/>
      <c r="AY342" s="108"/>
      <c r="AZ342" s="42"/>
      <c r="BA342" s="108"/>
      <c r="BB342" s="42"/>
      <c r="BN342" s="54" t="s">
        <v>4578</v>
      </c>
      <c r="BO342" s="58" t="str">
        <f t="shared" si="5"/>
        <v>境内资产</v>
      </c>
      <c r="BP342" s="58" t="str">
        <f>IF(M342="",VLOOKUP(D342,Sheet4!$A$1:$B$92,2,0),VLOOKUP(Q342,Sheet4!$A$1:$B$92,2,0))</f>
        <v>保险资产管理产品</v>
      </c>
    </row>
    <row r="343" spans="1:68" s="58" customFormat="1" ht="12.75" customHeight="1">
      <c r="A343" s="137" t="s">
        <v>224</v>
      </c>
      <c r="B343" s="137" t="s">
        <v>224</v>
      </c>
      <c r="C343" s="250" t="s">
        <v>222</v>
      </c>
      <c r="D343" s="250" t="s">
        <v>224</v>
      </c>
      <c r="E343" s="42"/>
      <c r="F343" s="59" t="s">
        <v>5354</v>
      </c>
      <c r="G343" s="110"/>
      <c r="H343" s="307">
        <v>11435.15</v>
      </c>
      <c r="I343" s="307">
        <v>11435.15</v>
      </c>
      <c r="J343" s="110">
        <v>112.43999999999998</v>
      </c>
      <c r="L343" s="58" t="s">
        <v>4489</v>
      </c>
      <c r="M343" s="42" t="s">
        <v>1402</v>
      </c>
      <c r="N343" s="42" t="s">
        <v>5389</v>
      </c>
      <c r="O343" s="137" t="s">
        <v>1403</v>
      </c>
      <c r="P343" s="50" t="s">
        <v>64</v>
      </c>
      <c r="Q343" s="50" t="s">
        <v>65</v>
      </c>
      <c r="R343" s="42">
        <v>1</v>
      </c>
      <c r="S343" s="137" t="s">
        <v>1109</v>
      </c>
      <c r="T343" s="62">
        <v>500000000</v>
      </c>
      <c r="U343" s="62">
        <v>532054283.06</v>
      </c>
      <c r="AJ343" s="42"/>
      <c r="AY343" s="108"/>
      <c r="AZ343" s="42"/>
      <c r="BA343" s="108"/>
      <c r="BB343" s="42"/>
      <c r="BN343" s="54" t="s">
        <v>4578</v>
      </c>
      <c r="BO343" s="58" t="str">
        <f t="shared" si="5"/>
        <v>境内资产</v>
      </c>
      <c r="BP343" s="58" t="str">
        <f>IF(M343="",VLOOKUP(D343,Sheet4!$A$1:$B$92,2,0),VLOOKUP(Q343,Sheet4!$A$1:$B$92,2,0))</f>
        <v>保险资产管理产品</v>
      </c>
    </row>
    <row r="344" spans="1:68" s="58" customFormat="1" ht="12.75" customHeight="1">
      <c r="A344" s="137" t="s">
        <v>1336</v>
      </c>
      <c r="B344" s="42" t="s">
        <v>1337</v>
      </c>
      <c r="C344" s="252" t="s">
        <v>827</v>
      </c>
      <c r="D344" s="252" t="s">
        <v>828</v>
      </c>
      <c r="E344" s="42" t="s">
        <v>1338</v>
      </c>
      <c r="F344" s="42" t="s">
        <v>1339</v>
      </c>
      <c r="G344" s="110">
        <v>400000</v>
      </c>
      <c r="H344" s="307">
        <v>40000000</v>
      </c>
      <c r="I344" s="307">
        <v>41020160</v>
      </c>
      <c r="J344" s="110">
        <v>514498.63</v>
      </c>
      <c r="L344" s="58" t="s">
        <v>4489</v>
      </c>
      <c r="M344" s="42" t="s">
        <v>1402</v>
      </c>
      <c r="N344" s="42" t="s">
        <v>5389</v>
      </c>
      <c r="O344" s="137" t="s">
        <v>1403</v>
      </c>
      <c r="P344" s="50" t="s">
        <v>64</v>
      </c>
      <c r="Q344" s="50" t="s">
        <v>65</v>
      </c>
      <c r="R344" s="42">
        <v>1</v>
      </c>
      <c r="S344" s="137" t="s">
        <v>1109</v>
      </c>
      <c r="T344" s="62">
        <v>500000000</v>
      </c>
      <c r="U344" s="62">
        <v>532054283.06</v>
      </c>
      <c r="AJ344" s="42"/>
      <c r="AY344" s="108">
        <v>8.6712328767123292</v>
      </c>
      <c r="AZ344" s="103"/>
      <c r="BA344" s="108">
        <v>3.3511000000000002</v>
      </c>
      <c r="BB344" s="42" t="s">
        <v>68</v>
      </c>
      <c r="BN344" s="54" t="s">
        <v>4578</v>
      </c>
      <c r="BO344" s="58" t="str">
        <f t="shared" si="5"/>
        <v>境内资产</v>
      </c>
      <c r="BP344" s="58" t="str">
        <f>IF(M344="",VLOOKUP(D344,Sheet4!$A$1:$B$92,2,0),VLOOKUP(Q344,Sheet4!$A$1:$B$92,2,0))</f>
        <v>保险资产管理产品</v>
      </c>
    </row>
    <row r="345" spans="1:68" s="58" customFormat="1" ht="12.75" customHeight="1">
      <c r="A345" s="137" t="s">
        <v>1340</v>
      </c>
      <c r="B345" s="42" t="s">
        <v>1341</v>
      </c>
      <c r="C345" s="252" t="s">
        <v>827</v>
      </c>
      <c r="D345" s="252" t="s">
        <v>831</v>
      </c>
      <c r="E345" s="42" t="s">
        <v>1342</v>
      </c>
      <c r="F345" s="42" t="s">
        <v>1343</v>
      </c>
      <c r="G345" s="110">
        <v>100000</v>
      </c>
      <c r="H345" s="307">
        <v>10000000</v>
      </c>
      <c r="I345" s="307">
        <v>10305230</v>
      </c>
      <c r="J345" s="110">
        <v>314235.62</v>
      </c>
      <c r="L345" s="58" t="s">
        <v>4489</v>
      </c>
      <c r="M345" s="42" t="s">
        <v>1402</v>
      </c>
      <c r="N345" s="42" t="s">
        <v>5389</v>
      </c>
      <c r="O345" s="137" t="s">
        <v>1403</v>
      </c>
      <c r="P345" s="50" t="s">
        <v>64</v>
      </c>
      <c r="Q345" s="50" t="s">
        <v>65</v>
      </c>
      <c r="R345" s="42">
        <v>1</v>
      </c>
      <c r="S345" s="137" t="s">
        <v>1109</v>
      </c>
      <c r="T345" s="62">
        <v>500000000</v>
      </c>
      <c r="U345" s="62">
        <v>532054283.06</v>
      </c>
      <c r="AJ345" s="42"/>
      <c r="AY345" s="108">
        <v>6.3561643835616435</v>
      </c>
      <c r="AZ345" s="42" t="s">
        <v>74</v>
      </c>
      <c r="BA345" s="108">
        <v>1.2784</v>
      </c>
      <c r="BB345" s="42" t="s">
        <v>68</v>
      </c>
      <c r="BN345" s="54" t="s">
        <v>4578</v>
      </c>
      <c r="BO345" s="58" t="str">
        <f t="shared" si="5"/>
        <v>境内资产</v>
      </c>
      <c r="BP345" s="58" t="str">
        <f>IF(M345="",VLOOKUP(D345,Sheet4!$A$1:$B$92,2,0),VLOOKUP(Q345,Sheet4!$A$1:$B$92,2,0))</f>
        <v>保险资产管理产品</v>
      </c>
    </row>
    <row r="346" spans="1:68" s="58" customFormat="1" ht="12.75" customHeight="1">
      <c r="A346" s="137" t="s">
        <v>1344</v>
      </c>
      <c r="B346" s="42" t="s">
        <v>1345</v>
      </c>
      <c r="C346" s="252" t="s">
        <v>827</v>
      </c>
      <c r="D346" s="252" t="s">
        <v>831</v>
      </c>
      <c r="E346" s="42" t="s">
        <v>1346</v>
      </c>
      <c r="F346" s="42" t="s">
        <v>1347</v>
      </c>
      <c r="G346" s="110">
        <v>100000</v>
      </c>
      <c r="H346" s="307">
        <v>10000000</v>
      </c>
      <c r="I346" s="307">
        <v>10297980</v>
      </c>
      <c r="J346" s="110">
        <v>21205.48</v>
      </c>
      <c r="L346" s="58" t="s">
        <v>4489</v>
      </c>
      <c r="M346" s="42" t="s">
        <v>1402</v>
      </c>
      <c r="N346" s="42" t="s">
        <v>5389</v>
      </c>
      <c r="O346" s="137" t="s">
        <v>1403</v>
      </c>
      <c r="P346" s="50" t="s">
        <v>64</v>
      </c>
      <c r="Q346" s="50" t="s">
        <v>65</v>
      </c>
      <c r="R346" s="42">
        <v>1</v>
      </c>
      <c r="S346" s="137" t="s">
        <v>1109</v>
      </c>
      <c r="T346" s="62">
        <v>500000000</v>
      </c>
      <c r="U346" s="62">
        <v>532054283.06</v>
      </c>
      <c r="AJ346" s="42"/>
      <c r="AY346" s="108">
        <v>6.9534246575342467</v>
      </c>
      <c r="AZ346" s="42" t="s">
        <v>74</v>
      </c>
      <c r="BA346" s="108">
        <v>1.8623000000000001</v>
      </c>
      <c r="BB346" s="42" t="s">
        <v>68</v>
      </c>
      <c r="BN346" s="54" t="s">
        <v>4578</v>
      </c>
      <c r="BO346" s="58" t="str">
        <f t="shared" si="5"/>
        <v>境内资产</v>
      </c>
      <c r="BP346" s="58" t="str">
        <f>IF(M346="",VLOOKUP(D346,Sheet4!$A$1:$B$92,2,0),VLOOKUP(Q346,Sheet4!$A$1:$B$92,2,0))</f>
        <v>保险资产管理产品</v>
      </c>
    </row>
    <row r="347" spans="1:68" s="58" customFormat="1" ht="12.75" customHeight="1">
      <c r="A347" s="137" t="s">
        <v>1348</v>
      </c>
      <c r="B347" s="42" t="s">
        <v>1349</v>
      </c>
      <c r="C347" s="252" t="s">
        <v>827</v>
      </c>
      <c r="D347" s="252" t="s">
        <v>831</v>
      </c>
      <c r="E347" s="42" t="s">
        <v>1350</v>
      </c>
      <c r="F347" s="42" t="s">
        <v>1351</v>
      </c>
      <c r="G347" s="110">
        <v>100000</v>
      </c>
      <c r="H347" s="307">
        <v>10000000</v>
      </c>
      <c r="I347" s="307">
        <v>10321310</v>
      </c>
      <c r="J347" s="110">
        <v>3616.44</v>
      </c>
      <c r="L347" s="58" t="s">
        <v>4489</v>
      </c>
      <c r="M347" s="42" t="s">
        <v>1402</v>
      </c>
      <c r="N347" s="42" t="s">
        <v>5389</v>
      </c>
      <c r="O347" s="137" t="s">
        <v>1403</v>
      </c>
      <c r="P347" s="50" t="s">
        <v>64</v>
      </c>
      <c r="Q347" s="50" t="s">
        <v>65</v>
      </c>
      <c r="R347" s="42">
        <v>1</v>
      </c>
      <c r="S347" s="137" t="s">
        <v>1109</v>
      </c>
      <c r="T347" s="62">
        <v>500000000</v>
      </c>
      <c r="U347" s="62">
        <v>532054283.06</v>
      </c>
      <c r="AJ347" s="42"/>
      <c r="AY347" s="108">
        <v>6.9945205479452053</v>
      </c>
      <c r="AZ347" s="42" t="s">
        <v>74</v>
      </c>
      <c r="BA347" s="108">
        <v>1.9013</v>
      </c>
      <c r="BB347" s="42" t="s">
        <v>68</v>
      </c>
      <c r="BN347" s="54" t="s">
        <v>4578</v>
      </c>
      <c r="BO347" s="58" t="str">
        <f t="shared" si="5"/>
        <v>境内资产</v>
      </c>
      <c r="BP347" s="58" t="str">
        <f>IF(M347="",VLOOKUP(D347,Sheet4!$A$1:$B$92,2,0),VLOOKUP(Q347,Sheet4!$A$1:$B$92,2,0))</f>
        <v>保险资产管理产品</v>
      </c>
    </row>
    <row r="348" spans="1:68" s="58" customFormat="1" ht="12.75" customHeight="1">
      <c r="A348" s="137" t="s">
        <v>1352</v>
      </c>
      <c r="B348" s="42" t="s">
        <v>1353</v>
      </c>
      <c r="C348" s="252" t="s">
        <v>827</v>
      </c>
      <c r="D348" s="252" t="s">
        <v>831</v>
      </c>
      <c r="E348" s="42" t="s">
        <v>1354</v>
      </c>
      <c r="F348" s="42" t="s">
        <v>1051</v>
      </c>
      <c r="G348" s="110">
        <v>300000</v>
      </c>
      <c r="H348" s="307">
        <v>30000000</v>
      </c>
      <c r="I348" s="307">
        <v>30853500</v>
      </c>
      <c r="J348" s="110">
        <v>835684.93</v>
      </c>
      <c r="L348" s="58" t="s">
        <v>4489</v>
      </c>
      <c r="M348" s="42" t="s">
        <v>1402</v>
      </c>
      <c r="N348" s="42" t="s">
        <v>5389</v>
      </c>
      <c r="O348" s="137" t="s">
        <v>1403</v>
      </c>
      <c r="P348" s="50" t="s">
        <v>64</v>
      </c>
      <c r="Q348" s="50" t="s">
        <v>65</v>
      </c>
      <c r="R348" s="42">
        <v>1</v>
      </c>
      <c r="S348" s="137" t="s">
        <v>1109</v>
      </c>
      <c r="T348" s="62">
        <v>500000000</v>
      </c>
      <c r="U348" s="62">
        <v>532054283.06</v>
      </c>
      <c r="AJ348" s="42"/>
      <c r="AY348" s="108">
        <v>7.3315068493150681</v>
      </c>
      <c r="AZ348" s="42" t="s">
        <v>74</v>
      </c>
      <c r="BA348" s="108">
        <v>2.1541000000000001</v>
      </c>
      <c r="BB348" s="42" t="s">
        <v>68</v>
      </c>
      <c r="BN348" s="54" t="s">
        <v>4578</v>
      </c>
      <c r="BO348" s="58" t="str">
        <f t="shared" si="5"/>
        <v>境内资产</v>
      </c>
      <c r="BP348" s="58" t="str">
        <f>IF(M348="",VLOOKUP(D348,Sheet4!$A$1:$B$92,2,0),VLOOKUP(Q348,Sheet4!$A$1:$B$92,2,0))</f>
        <v>保险资产管理产品</v>
      </c>
    </row>
    <row r="349" spans="1:68" s="58" customFormat="1" ht="12.75" customHeight="1">
      <c r="A349" s="137" t="s">
        <v>1355</v>
      </c>
      <c r="B349" s="42" t="s">
        <v>1356</v>
      </c>
      <c r="C349" s="252" t="s">
        <v>827</v>
      </c>
      <c r="D349" s="252" t="s">
        <v>831</v>
      </c>
      <c r="E349" s="42" t="s">
        <v>1357</v>
      </c>
      <c r="F349" s="42" t="s">
        <v>1051</v>
      </c>
      <c r="G349" s="110">
        <v>100000</v>
      </c>
      <c r="H349" s="307">
        <v>10000000</v>
      </c>
      <c r="I349" s="307">
        <v>10279950</v>
      </c>
      <c r="J349" s="110">
        <v>250586.3</v>
      </c>
      <c r="L349" s="58" t="s">
        <v>4489</v>
      </c>
      <c r="M349" s="42" t="s">
        <v>1402</v>
      </c>
      <c r="N349" s="42" t="s">
        <v>5389</v>
      </c>
      <c r="O349" s="137" t="s">
        <v>1403</v>
      </c>
      <c r="P349" s="50" t="s">
        <v>64</v>
      </c>
      <c r="Q349" s="50" t="s">
        <v>65</v>
      </c>
      <c r="R349" s="42">
        <v>1</v>
      </c>
      <c r="S349" s="137" t="s">
        <v>1109</v>
      </c>
      <c r="T349" s="62">
        <v>500000000</v>
      </c>
      <c r="U349" s="62">
        <v>532054283.06</v>
      </c>
      <c r="AJ349" s="42"/>
      <c r="AY349" s="108">
        <v>7.3945205479452056</v>
      </c>
      <c r="AZ349" s="42" t="s">
        <v>74</v>
      </c>
      <c r="BA349" s="108">
        <v>2.2155999999999998</v>
      </c>
      <c r="BB349" s="42" t="s">
        <v>68</v>
      </c>
      <c r="BN349" s="54" t="s">
        <v>4578</v>
      </c>
      <c r="BO349" s="58" t="str">
        <f t="shared" si="5"/>
        <v>境内资产</v>
      </c>
      <c r="BP349" s="58" t="str">
        <f>IF(M349="",VLOOKUP(D349,Sheet4!$A$1:$B$92,2,0),VLOOKUP(Q349,Sheet4!$A$1:$B$92,2,0))</f>
        <v>保险资产管理产品</v>
      </c>
    </row>
    <row r="350" spans="1:68" s="58" customFormat="1" ht="12.75" customHeight="1">
      <c r="A350" s="137" t="s">
        <v>1358</v>
      </c>
      <c r="B350" s="42" t="s">
        <v>1359</v>
      </c>
      <c r="C350" s="252" t="s">
        <v>827</v>
      </c>
      <c r="D350" s="252" t="s">
        <v>831</v>
      </c>
      <c r="E350" s="42" t="s">
        <v>1360</v>
      </c>
      <c r="F350" s="42" t="s">
        <v>1361</v>
      </c>
      <c r="G350" s="110">
        <v>400000</v>
      </c>
      <c r="H350" s="307">
        <v>40000000</v>
      </c>
      <c r="I350" s="307">
        <v>40175840</v>
      </c>
      <c r="J350" s="110">
        <v>1217884.93</v>
      </c>
      <c r="L350" s="58" t="s">
        <v>4489</v>
      </c>
      <c r="M350" s="42" t="s">
        <v>1402</v>
      </c>
      <c r="N350" s="42" t="s">
        <v>5389</v>
      </c>
      <c r="O350" s="137" t="s">
        <v>1403</v>
      </c>
      <c r="P350" s="50" t="s">
        <v>64</v>
      </c>
      <c r="Q350" s="50" t="s">
        <v>65</v>
      </c>
      <c r="R350" s="42">
        <v>1</v>
      </c>
      <c r="S350" s="137" t="s">
        <v>1109</v>
      </c>
      <c r="T350" s="62">
        <v>500000000</v>
      </c>
      <c r="U350" s="62">
        <v>532054283.06</v>
      </c>
      <c r="AJ350" s="42"/>
      <c r="AY350" s="108">
        <v>8.0630136986301366</v>
      </c>
      <c r="AZ350" s="42" t="s">
        <v>74</v>
      </c>
      <c r="BA350" s="108">
        <v>2.7930000000000001</v>
      </c>
      <c r="BB350" s="42" t="s">
        <v>68</v>
      </c>
      <c r="BN350" s="54" t="s">
        <v>4578</v>
      </c>
      <c r="BO350" s="58" t="str">
        <f t="shared" si="5"/>
        <v>境内资产</v>
      </c>
      <c r="BP350" s="58" t="str">
        <f>IF(M350="",VLOOKUP(D350,Sheet4!$A$1:$B$92,2,0),VLOOKUP(Q350,Sheet4!$A$1:$B$92,2,0))</f>
        <v>保险资产管理产品</v>
      </c>
    </row>
    <row r="351" spans="1:68" s="58" customFormat="1" ht="12.75" customHeight="1">
      <c r="A351" s="137" t="s">
        <v>1362</v>
      </c>
      <c r="B351" s="42" t="s">
        <v>1363</v>
      </c>
      <c r="C351" s="252" t="s">
        <v>827</v>
      </c>
      <c r="D351" s="252" t="s">
        <v>831</v>
      </c>
      <c r="E351" s="42" t="s">
        <v>1364</v>
      </c>
      <c r="F351" s="42" t="s">
        <v>694</v>
      </c>
      <c r="G351" s="110">
        <v>400000</v>
      </c>
      <c r="H351" s="307">
        <v>40000000</v>
      </c>
      <c r="I351" s="307">
        <v>41304040</v>
      </c>
      <c r="J351" s="110">
        <v>1048197.26</v>
      </c>
      <c r="L351" s="58" t="s">
        <v>4489</v>
      </c>
      <c r="M351" s="42" t="s">
        <v>1402</v>
      </c>
      <c r="N351" s="42" t="s">
        <v>5389</v>
      </c>
      <c r="O351" s="137" t="s">
        <v>1403</v>
      </c>
      <c r="P351" s="50" t="s">
        <v>64</v>
      </c>
      <c r="Q351" s="50" t="s">
        <v>65</v>
      </c>
      <c r="R351" s="42">
        <v>1</v>
      </c>
      <c r="S351" s="137" t="s">
        <v>1109</v>
      </c>
      <c r="T351" s="62">
        <v>500000000</v>
      </c>
      <c r="U351" s="62">
        <v>532054283.06</v>
      </c>
      <c r="AJ351" s="42"/>
      <c r="AY351" s="108">
        <v>8.3890410958904109</v>
      </c>
      <c r="AZ351" s="42" t="s">
        <v>74</v>
      </c>
      <c r="BA351" s="108">
        <v>3.0560999999999998</v>
      </c>
      <c r="BB351" s="42" t="s">
        <v>68</v>
      </c>
      <c r="BN351" s="54" t="s">
        <v>4578</v>
      </c>
      <c r="BO351" s="58" t="str">
        <f t="shared" si="5"/>
        <v>境内资产</v>
      </c>
      <c r="BP351" s="58" t="str">
        <f>IF(M351="",VLOOKUP(D351,Sheet4!$A$1:$B$92,2,0),VLOOKUP(Q351,Sheet4!$A$1:$B$92,2,0))</f>
        <v>保险资产管理产品</v>
      </c>
    </row>
    <row r="352" spans="1:68" s="58" customFormat="1" ht="12.75" customHeight="1">
      <c r="A352" s="137" t="s">
        <v>1365</v>
      </c>
      <c r="B352" s="42" t="s">
        <v>1366</v>
      </c>
      <c r="C352" s="252" t="s">
        <v>827</v>
      </c>
      <c r="D352" s="252" t="s">
        <v>831</v>
      </c>
      <c r="E352" s="42" t="s">
        <v>1367</v>
      </c>
      <c r="F352" s="42" t="s">
        <v>1351</v>
      </c>
      <c r="G352" s="110">
        <v>300000</v>
      </c>
      <c r="H352" s="307">
        <v>30000000</v>
      </c>
      <c r="I352" s="307">
        <v>30961080</v>
      </c>
      <c r="J352" s="110">
        <v>749095.89</v>
      </c>
      <c r="L352" s="58" t="s">
        <v>4489</v>
      </c>
      <c r="M352" s="42" t="s">
        <v>1402</v>
      </c>
      <c r="N352" s="42" t="s">
        <v>5389</v>
      </c>
      <c r="O352" s="137" t="s">
        <v>1403</v>
      </c>
      <c r="P352" s="50" t="s">
        <v>64</v>
      </c>
      <c r="Q352" s="50" t="s">
        <v>65</v>
      </c>
      <c r="R352" s="42">
        <v>1</v>
      </c>
      <c r="S352" s="137" t="s">
        <v>1109</v>
      </c>
      <c r="T352" s="62">
        <v>500000000</v>
      </c>
      <c r="U352" s="62">
        <v>532054283.06</v>
      </c>
      <c r="AJ352" s="42"/>
      <c r="AY352" s="108">
        <v>8.4082191780821915</v>
      </c>
      <c r="AZ352" s="42" t="s">
        <v>74</v>
      </c>
      <c r="BA352" s="108">
        <v>3.0794999999999999</v>
      </c>
      <c r="BB352" s="42" t="s">
        <v>68</v>
      </c>
      <c r="BN352" s="54" t="s">
        <v>4578</v>
      </c>
      <c r="BO352" s="58" t="str">
        <f t="shared" si="5"/>
        <v>境内资产</v>
      </c>
      <c r="BP352" s="58" t="str">
        <f>IF(M352="",VLOOKUP(D352,Sheet4!$A$1:$B$92,2,0),VLOOKUP(Q352,Sheet4!$A$1:$B$92,2,0))</f>
        <v>保险资产管理产品</v>
      </c>
    </row>
    <row r="353" spans="1:68" s="58" customFormat="1" ht="12.75" customHeight="1">
      <c r="A353" s="137" t="s">
        <v>1368</v>
      </c>
      <c r="B353" s="42" t="s">
        <v>1369</v>
      </c>
      <c r="C353" s="252" t="s">
        <v>827</v>
      </c>
      <c r="D353" s="252" t="s">
        <v>831</v>
      </c>
      <c r="E353" s="42" t="s">
        <v>1370</v>
      </c>
      <c r="F353" s="42" t="s">
        <v>1351</v>
      </c>
      <c r="G353" s="110">
        <v>400000</v>
      </c>
      <c r="H353" s="307">
        <v>40000000</v>
      </c>
      <c r="I353" s="307">
        <v>41213640</v>
      </c>
      <c r="J353" s="110">
        <v>745863.01</v>
      </c>
      <c r="L353" s="58" t="s">
        <v>4489</v>
      </c>
      <c r="M353" s="42" t="s">
        <v>1402</v>
      </c>
      <c r="N353" s="42" t="s">
        <v>5389</v>
      </c>
      <c r="O353" s="137" t="s">
        <v>1403</v>
      </c>
      <c r="P353" s="50" t="s">
        <v>64</v>
      </c>
      <c r="Q353" s="50" t="s">
        <v>65</v>
      </c>
      <c r="R353" s="42">
        <v>1</v>
      </c>
      <c r="S353" s="137" t="s">
        <v>1109</v>
      </c>
      <c r="T353" s="62">
        <v>500000000</v>
      </c>
      <c r="U353" s="62">
        <v>532054283.06</v>
      </c>
      <c r="AJ353" s="42"/>
      <c r="AY353" s="108">
        <v>8.5534246575342472</v>
      </c>
      <c r="AZ353" s="42" t="s">
        <v>74</v>
      </c>
      <c r="BA353" s="108">
        <v>3.2210000000000001</v>
      </c>
      <c r="BB353" s="42" t="s">
        <v>68</v>
      </c>
      <c r="BN353" s="54" t="s">
        <v>4578</v>
      </c>
      <c r="BO353" s="58" t="str">
        <f t="shared" si="5"/>
        <v>境内资产</v>
      </c>
      <c r="BP353" s="58" t="str">
        <f>IF(M353="",VLOOKUP(D353,Sheet4!$A$1:$B$92,2,0),VLOOKUP(Q353,Sheet4!$A$1:$B$92,2,0))</f>
        <v>保险资产管理产品</v>
      </c>
    </row>
    <row r="354" spans="1:68" s="58" customFormat="1" ht="12.75" customHeight="1">
      <c r="A354" s="137" t="s">
        <v>1371</v>
      </c>
      <c r="B354" s="42" t="s">
        <v>1372</v>
      </c>
      <c r="C354" s="255" t="s">
        <v>71</v>
      </c>
      <c r="D354" s="255" t="s">
        <v>1154</v>
      </c>
      <c r="E354" s="42" t="s">
        <v>1373</v>
      </c>
      <c r="F354" s="42" t="s">
        <v>1374</v>
      </c>
      <c r="G354" s="110">
        <v>200000</v>
      </c>
      <c r="H354" s="307">
        <v>20000000</v>
      </c>
      <c r="I354" s="307">
        <v>20128700</v>
      </c>
      <c r="J354" s="110">
        <v>507726.03</v>
      </c>
      <c r="L354" s="58" t="s">
        <v>4489</v>
      </c>
      <c r="M354" s="42" t="s">
        <v>1402</v>
      </c>
      <c r="N354" s="42" t="s">
        <v>5389</v>
      </c>
      <c r="O354" s="137" t="s">
        <v>1403</v>
      </c>
      <c r="P354" s="50" t="s">
        <v>64</v>
      </c>
      <c r="Q354" s="50" t="s">
        <v>65</v>
      </c>
      <c r="R354" s="42">
        <v>1</v>
      </c>
      <c r="S354" s="137" t="s">
        <v>1109</v>
      </c>
      <c r="T354" s="62">
        <v>500000000</v>
      </c>
      <c r="U354" s="62">
        <v>532054283.06</v>
      </c>
      <c r="AJ354" s="42"/>
      <c r="AY354" s="108">
        <v>0.38356164383561642</v>
      </c>
      <c r="AZ354" s="42" t="s">
        <v>74</v>
      </c>
      <c r="BA354" s="108">
        <v>0.38009999999999999</v>
      </c>
      <c r="BB354" s="42" t="s">
        <v>68</v>
      </c>
      <c r="BN354" s="54" t="s">
        <v>4578</v>
      </c>
      <c r="BO354" s="58" t="str">
        <f t="shared" si="5"/>
        <v>境内资产</v>
      </c>
      <c r="BP354" s="58" t="str">
        <f>IF(M354="",VLOOKUP(D354,Sheet4!$A$1:$B$92,2,0),VLOOKUP(Q354,Sheet4!$A$1:$B$92,2,0))</f>
        <v>保险资产管理产品</v>
      </c>
    </row>
    <row r="355" spans="1:68" s="58" customFormat="1" ht="12.75" customHeight="1">
      <c r="A355" s="137" t="s">
        <v>1375</v>
      </c>
      <c r="B355" s="42" t="s">
        <v>1376</v>
      </c>
      <c r="C355" s="255" t="s">
        <v>71</v>
      </c>
      <c r="D355" s="255" t="s">
        <v>1154</v>
      </c>
      <c r="E355" s="42" t="s">
        <v>1377</v>
      </c>
      <c r="F355" s="42" t="s">
        <v>1378</v>
      </c>
      <c r="G355" s="110">
        <v>100000</v>
      </c>
      <c r="H355" s="307">
        <v>10000000</v>
      </c>
      <c r="I355" s="307">
        <v>10103370</v>
      </c>
      <c r="J355" s="110">
        <v>99369.86</v>
      </c>
      <c r="L355" s="58" t="s">
        <v>4489</v>
      </c>
      <c r="M355" s="42" t="s">
        <v>1402</v>
      </c>
      <c r="N355" s="42" t="s">
        <v>5389</v>
      </c>
      <c r="O355" s="137" t="s">
        <v>1403</v>
      </c>
      <c r="P355" s="50" t="s">
        <v>64</v>
      </c>
      <c r="Q355" s="50" t="s">
        <v>65</v>
      </c>
      <c r="R355" s="42">
        <v>1</v>
      </c>
      <c r="S355" s="137" t="s">
        <v>1109</v>
      </c>
      <c r="T355" s="62">
        <v>500000000</v>
      </c>
      <c r="U355" s="62">
        <v>532054283.06</v>
      </c>
      <c r="AJ355" s="42"/>
      <c r="AY355" s="108">
        <v>0.74794520547945209</v>
      </c>
      <c r="AZ355" s="42" t="s">
        <v>74</v>
      </c>
      <c r="BA355" s="108">
        <v>0.73440000000000005</v>
      </c>
      <c r="BB355" s="42" t="s">
        <v>68</v>
      </c>
      <c r="BN355" s="54" t="s">
        <v>4578</v>
      </c>
      <c r="BO355" s="58" t="str">
        <f t="shared" si="5"/>
        <v>境内资产</v>
      </c>
      <c r="BP355" s="58" t="str">
        <f>IF(M355="",VLOOKUP(D355,Sheet4!$A$1:$B$92,2,0),VLOOKUP(Q355,Sheet4!$A$1:$B$92,2,0))</f>
        <v>保险资产管理产品</v>
      </c>
    </row>
    <row r="356" spans="1:68" s="58" customFormat="1" ht="12.75" customHeight="1">
      <c r="A356" s="137" t="s">
        <v>1379</v>
      </c>
      <c r="B356" s="42" t="s">
        <v>1380</v>
      </c>
      <c r="C356" s="255" t="s">
        <v>71</v>
      </c>
      <c r="D356" s="255" t="s">
        <v>1154</v>
      </c>
      <c r="E356" s="42" t="s">
        <v>1381</v>
      </c>
      <c r="F356" s="42" t="s">
        <v>1382</v>
      </c>
      <c r="G356" s="110">
        <v>300000</v>
      </c>
      <c r="H356" s="307">
        <v>30000000</v>
      </c>
      <c r="I356" s="307">
        <v>30274590</v>
      </c>
      <c r="J356" s="110">
        <v>787068.49</v>
      </c>
      <c r="L356" s="58" t="s">
        <v>4489</v>
      </c>
      <c r="M356" s="42" t="s">
        <v>1402</v>
      </c>
      <c r="N356" s="42" t="s">
        <v>5389</v>
      </c>
      <c r="O356" s="137" t="s">
        <v>1403</v>
      </c>
      <c r="P356" s="50" t="s">
        <v>64</v>
      </c>
      <c r="Q356" s="50" t="s">
        <v>65</v>
      </c>
      <c r="R356" s="42">
        <v>1</v>
      </c>
      <c r="S356" s="137" t="s">
        <v>1109</v>
      </c>
      <c r="T356" s="62">
        <v>500000000</v>
      </c>
      <c r="U356" s="62">
        <v>532054283.06</v>
      </c>
      <c r="AJ356" s="42"/>
      <c r="AY356" s="108">
        <v>1.2356164383561643</v>
      </c>
      <c r="AZ356" s="42" t="s">
        <v>74</v>
      </c>
      <c r="BA356" s="108">
        <v>1.1717</v>
      </c>
      <c r="BB356" s="42" t="s">
        <v>68</v>
      </c>
      <c r="BN356" s="54" t="s">
        <v>4578</v>
      </c>
      <c r="BO356" s="58" t="str">
        <f t="shared" si="5"/>
        <v>境内资产</v>
      </c>
      <c r="BP356" s="58" t="str">
        <f>IF(M356="",VLOOKUP(D356,Sheet4!$A$1:$B$92,2,0),VLOOKUP(Q356,Sheet4!$A$1:$B$92,2,0))</f>
        <v>保险资产管理产品</v>
      </c>
    </row>
    <row r="357" spans="1:68" s="58" customFormat="1" ht="12.75" customHeight="1">
      <c r="A357" s="137" t="s">
        <v>1383</v>
      </c>
      <c r="B357" s="42" t="s">
        <v>1384</v>
      </c>
      <c r="C357" s="255" t="s">
        <v>71</v>
      </c>
      <c r="D357" s="255" t="s">
        <v>1154</v>
      </c>
      <c r="E357" s="42" t="s">
        <v>1385</v>
      </c>
      <c r="F357" s="42" t="s">
        <v>1386</v>
      </c>
      <c r="G357" s="110">
        <v>200000</v>
      </c>
      <c r="H357" s="307">
        <v>20000000</v>
      </c>
      <c r="I357" s="307">
        <v>20013880</v>
      </c>
      <c r="J357" s="110">
        <v>519726.03</v>
      </c>
      <c r="L357" s="58" t="s">
        <v>4489</v>
      </c>
      <c r="M357" s="42" t="s">
        <v>1402</v>
      </c>
      <c r="N357" s="42" t="s">
        <v>5389</v>
      </c>
      <c r="O357" s="137" t="s">
        <v>1403</v>
      </c>
      <c r="P357" s="50" t="s">
        <v>64</v>
      </c>
      <c r="Q357" s="50" t="s">
        <v>65</v>
      </c>
      <c r="R357" s="42">
        <v>1</v>
      </c>
      <c r="S357" s="137" t="s">
        <v>1109</v>
      </c>
      <c r="T357" s="62">
        <v>500000000</v>
      </c>
      <c r="U357" s="62">
        <v>532054283.06</v>
      </c>
      <c r="AJ357" s="42"/>
      <c r="AY357" s="108">
        <v>0.26027397260273971</v>
      </c>
      <c r="AZ357" s="42" t="s">
        <v>74</v>
      </c>
      <c r="BA357" s="108">
        <v>0.25819999999999999</v>
      </c>
      <c r="BB357" s="42" t="s">
        <v>68</v>
      </c>
      <c r="BN357" s="54" t="s">
        <v>4578</v>
      </c>
      <c r="BO357" s="58" t="str">
        <f t="shared" si="5"/>
        <v>境内资产</v>
      </c>
      <c r="BP357" s="58" t="str">
        <f>IF(M357="",VLOOKUP(D357,Sheet4!$A$1:$B$92,2,0),VLOOKUP(Q357,Sheet4!$A$1:$B$92,2,0))</f>
        <v>保险资产管理产品</v>
      </c>
    </row>
    <row r="358" spans="1:68" s="58" customFormat="1" ht="12.75" customHeight="1">
      <c r="A358" s="137" t="s">
        <v>1387</v>
      </c>
      <c r="B358" s="42" t="s">
        <v>1388</v>
      </c>
      <c r="C358" s="255" t="s">
        <v>71</v>
      </c>
      <c r="D358" s="255" t="s">
        <v>1154</v>
      </c>
      <c r="E358" s="42" t="s">
        <v>1389</v>
      </c>
      <c r="F358" s="42" t="s">
        <v>1390</v>
      </c>
      <c r="G358" s="110">
        <v>300000</v>
      </c>
      <c r="H358" s="307">
        <v>30000000</v>
      </c>
      <c r="I358" s="307">
        <v>30139410</v>
      </c>
      <c r="J358" s="110">
        <v>69041.100000000006</v>
      </c>
      <c r="L358" s="58" t="s">
        <v>4489</v>
      </c>
      <c r="M358" s="42" t="s">
        <v>1402</v>
      </c>
      <c r="N358" s="42" t="s">
        <v>5389</v>
      </c>
      <c r="O358" s="137" t="s">
        <v>1403</v>
      </c>
      <c r="P358" s="50" t="s">
        <v>64</v>
      </c>
      <c r="Q358" s="50" t="s">
        <v>65</v>
      </c>
      <c r="R358" s="42">
        <v>1</v>
      </c>
      <c r="S358" s="137" t="s">
        <v>1109</v>
      </c>
      <c r="T358" s="62">
        <v>500000000</v>
      </c>
      <c r="U358" s="62">
        <v>532054283.06</v>
      </c>
      <c r="AJ358" s="42"/>
      <c r="AY358" s="108">
        <v>2.9260273972602739</v>
      </c>
      <c r="AZ358" s="42" t="s">
        <v>74</v>
      </c>
      <c r="BA358" s="108">
        <v>0.91059999999999997</v>
      </c>
      <c r="BB358" s="42" t="s">
        <v>68</v>
      </c>
      <c r="BN358" s="54" t="s">
        <v>4578</v>
      </c>
      <c r="BO358" s="58" t="str">
        <f t="shared" si="5"/>
        <v>境内资产</v>
      </c>
      <c r="BP358" s="58" t="str">
        <f>IF(M358="",VLOOKUP(D358,Sheet4!$A$1:$B$92,2,0),VLOOKUP(Q358,Sheet4!$A$1:$B$92,2,0))</f>
        <v>保险资产管理产品</v>
      </c>
    </row>
    <row r="359" spans="1:68" s="58" customFormat="1" ht="12.75" customHeight="1">
      <c r="A359" s="137" t="s">
        <v>1391</v>
      </c>
      <c r="B359" s="42" t="s">
        <v>1392</v>
      </c>
      <c r="C359" s="252" t="s">
        <v>124</v>
      </c>
      <c r="D359" s="252" t="s">
        <v>151</v>
      </c>
      <c r="E359" s="42" t="s">
        <v>1393</v>
      </c>
      <c r="F359" s="42" t="s">
        <v>148</v>
      </c>
      <c r="G359" s="110">
        <v>200000</v>
      </c>
      <c r="H359" s="307">
        <v>20000000</v>
      </c>
      <c r="I359" s="307">
        <v>18673800</v>
      </c>
      <c r="J359" s="110">
        <v>20520.55</v>
      </c>
      <c r="L359" s="58" t="s">
        <v>4489</v>
      </c>
      <c r="M359" s="42" t="s">
        <v>1402</v>
      </c>
      <c r="N359" s="42" t="s">
        <v>5389</v>
      </c>
      <c r="O359" s="137" t="s">
        <v>1403</v>
      </c>
      <c r="P359" s="50" t="s">
        <v>64</v>
      </c>
      <c r="Q359" s="50" t="s">
        <v>65</v>
      </c>
      <c r="R359" s="42">
        <v>1</v>
      </c>
      <c r="S359" s="137" t="s">
        <v>1109</v>
      </c>
      <c r="T359" s="62">
        <v>500000000</v>
      </c>
      <c r="U359" s="62">
        <v>532054283.06</v>
      </c>
      <c r="AJ359" s="42"/>
      <c r="AY359" s="108">
        <v>1.9835616438356163</v>
      </c>
      <c r="AZ359" s="42" t="s">
        <v>84</v>
      </c>
      <c r="BA359" s="108">
        <v>1.7690999999999999</v>
      </c>
      <c r="BB359" s="42" t="s">
        <v>68</v>
      </c>
      <c r="BN359" s="54" t="s">
        <v>4578</v>
      </c>
      <c r="BO359" s="58" t="str">
        <f t="shared" si="5"/>
        <v>境内资产</v>
      </c>
      <c r="BP359" s="58" t="str">
        <f>IF(M359="",VLOOKUP(D359,Sheet4!$A$1:$B$92,2,0),VLOOKUP(Q359,Sheet4!$A$1:$B$92,2,0))</f>
        <v>保险资产管理产品</v>
      </c>
    </row>
    <row r="360" spans="1:68" s="58" customFormat="1" ht="12.75" customHeight="1">
      <c r="A360" s="137" t="s">
        <v>1394</v>
      </c>
      <c r="B360" s="42" t="s">
        <v>1395</v>
      </c>
      <c r="C360" s="252" t="s">
        <v>124</v>
      </c>
      <c r="D360" s="252" t="s">
        <v>151</v>
      </c>
      <c r="E360" s="42" t="s">
        <v>1396</v>
      </c>
      <c r="F360" s="42" t="s">
        <v>1397</v>
      </c>
      <c r="G360" s="110">
        <v>200000</v>
      </c>
      <c r="H360" s="307">
        <v>20000000</v>
      </c>
      <c r="I360" s="307">
        <v>20121080</v>
      </c>
      <c r="J360" s="110">
        <v>66131.509999999995</v>
      </c>
      <c r="L360" s="58" t="s">
        <v>4489</v>
      </c>
      <c r="M360" s="42" t="s">
        <v>1402</v>
      </c>
      <c r="N360" s="42" t="s">
        <v>5389</v>
      </c>
      <c r="O360" s="137" t="s">
        <v>1403</v>
      </c>
      <c r="P360" s="50" t="s">
        <v>64</v>
      </c>
      <c r="Q360" s="50" t="s">
        <v>65</v>
      </c>
      <c r="R360" s="42">
        <v>1</v>
      </c>
      <c r="S360" s="137" t="s">
        <v>1109</v>
      </c>
      <c r="T360" s="62">
        <v>500000000</v>
      </c>
      <c r="U360" s="62">
        <v>532054283.06</v>
      </c>
      <c r="AJ360" s="42"/>
      <c r="AY360" s="108">
        <v>0.92876712328767119</v>
      </c>
      <c r="AZ360" s="42" t="s">
        <v>84</v>
      </c>
      <c r="BA360" s="108">
        <v>0.89990000000000003</v>
      </c>
      <c r="BB360" s="42" t="s">
        <v>68</v>
      </c>
      <c r="BN360" s="54" t="s">
        <v>4578</v>
      </c>
      <c r="BO360" s="58" t="str">
        <f t="shared" si="5"/>
        <v>境内资产</v>
      </c>
      <c r="BP360" s="58" t="str">
        <f>IF(M360="",VLOOKUP(D360,Sheet4!$A$1:$B$92,2,0),VLOOKUP(Q360,Sheet4!$A$1:$B$92,2,0))</f>
        <v>保险资产管理产品</v>
      </c>
    </row>
    <row r="361" spans="1:68" s="58" customFormat="1" ht="12.75" customHeight="1">
      <c r="A361" s="137" t="s">
        <v>1398</v>
      </c>
      <c r="B361" s="42" t="s">
        <v>1399</v>
      </c>
      <c r="C361" s="252" t="s">
        <v>124</v>
      </c>
      <c r="D361" s="252" t="s">
        <v>151</v>
      </c>
      <c r="E361" s="42" t="s">
        <v>1400</v>
      </c>
      <c r="F361" s="42" t="s">
        <v>1401</v>
      </c>
      <c r="G361" s="110">
        <v>100000</v>
      </c>
      <c r="H361" s="307">
        <v>10000000</v>
      </c>
      <c r="I361" s="307">
        <v>10197440</v>
      </c>
      <c r="J361" s="110">
        <v>150356.16</v>
      </c>
      <c r="L361" s="58" t="s">
        <v>4489</v>
      </c>
      <c r="M361" s="42" t="s">
        <v>1402</v>
      </c>
      <c r="N361" s="42" t="s">
        <v>5389</v>
      </c>
      <c r="O361" s="137" t="s">
        <v>1403</v>
      </c>
      <c r="P361" s="50" t="s">
        <v>64</v>
      </c>
      <c r="Q361" s="50" t="s">
        <v>65</v>
      </c>
      <c r="R361" s="42">
        <v>1</v>
      </c>
      <c r="S361" s="137" t="s">
        <v>1109</v>
      </c>
      <c r="T361" s="62">
        <v>500000000</v>
      </c>
      <c r="U361" s="62">
        <v>532054283.06</v>
      </c>
      <c r="AJ361" s="42"/>
      <c r="AY361" s="108">
        <v>3.6191780821917807</v>
      </c>
      <c r="AZ361" s="42" t="s">
        <v>74</v>
      </c>
      <c r="BA361" s="108">
        <v>1.5409999999999999</v>
      </c>
      <c r="BB361" s="42" t="s">
        <v>68</v>
      </c>
      <c r="BN361" s="54" t="s">
        <v>4578</v>
      </c>
      <c r="BO361" s="58" t="str">
        <f t="shared" si="5"/>
        <v>境内资产</v>
      </c>
      <c r="BP361" s="58" t="str">
        <f>IF(M361="",VLOOKUP(D361,Sheet4!$A$1:$B$92,2,0),VLOOKUP(Q361,Sheet4!$A$1:$B$92,2,0))</f>
        <v>保险资产管理产品</v>
      </c>
    </row>
    <row r="362" spans="1:68" s="58" customFormat="1" ht="12.75" customHeight="1">
      <c r="A362" s="49" t="s">
        <v>5390</v>
      </c>
      <c r="B362" s="50" t="s">
        <v>1404</v>
      </c>
      <c r="C362" s="257" t="s">
        <v>1305</v>
      </c>
      <c r="D362" s="257" t="s">
        <v>1306</v>
      </c>
      <c r="E362" s="50" t="s">
        <v>1405</v>
      </c>
      <c r="F362" s="50" t="s">
        <v>1660</v>
      </c>
      <c r="G362" s="51">
        <v>31975907.559999999</v>
      </c>
      <c r="H362" s="316">
        <v>47999600</v>
      </c>
      <c r="I362" s="316">
        <v>45466542.960000001</v>
      </c>
      <c r="J362" s="50"/>
      <c r="L362" s="58" t="s">
        <v>4489</v>
      </c>
      <c r="M362" s="50" t="s">
        <v>1543</v>
      </c>
      <c r="N362" s="50" t="s">
        <v>1541</v>
      </c>
      <c r="O362" s="138" t="s">
        <v>1542</v>
      </c>
      <c r="P362" s="50" t="s">
        <v>64</v>
      </c>
      <c r="Q362" s="50" t="s">
        <v>65</v>
      </c>
      <c r="R362" s="50">
        <v>1</v>
      </c>
      <c r="S362" s="138" t="s">
        <v>1660</v>
      </c>
      <c r="T362" s="62">
        <v>500000000</v>
      </c>
      <c r="U362" s="62">
        <v>520996827.85000002</v>
      </c>
      <c r="AJ362" s="42"/>
      <c r="AY362" s="50"/>
      <c r="AZ362" s="50"/>
      <c r="BA362" s="50"/>
      <c r="BB362" s="50"/>
      <c r="BN362" s="54" t="s">
        <v>4578</v>
      </c>
      <c r="BO362" s="58" t="str">
        <f t="shared" si="5"/>
        <v>境内资产</v>
      </c>
      <c r="BP362" s="58" t="str">
        <f>IF(M362="",VLOOKUP(D362,Sheet4!$A$1:$B$92,2,0),VLOOKUP(Q362,Sheet4!$A$1:$B$92,2,0))</f>
        <v>保险资产管理产品</v>
      </c>
    </row>
    <row r="363" spans="1:68" s="58" customFormat="1" ht="12.75" customHeight="1">
      <c r="A363" s="49" t="s">
        <v>5391</v>
      </c>
      <c r="B363" s="50" t="s">
        <v>1406</v>
      </c>
      <c r="C363" s="257" t="s">
        <v>1305</v>
      </c>
      <c r="D363" s="257" t="s">
        <v>1306</v>
      </c>
      <c r="E363" s="50" t="s">
        <v>1407</v>
      </c>
      <c r="F363" s="50" t="s">
        <v>1660</v>
      </c>
      <c r="G363" s="51">
        <v>16551817.16</v>
      </c>
      <c r="H363" s="316">
        <v>25624982.600000001</v>
      </c>
      <c r="I363" s="316">
        <v>23227165.02</v>
      </c>
      <c r="J363" s="50"/>
      <c r="L363" s="58" t="s">
        <v>4489</v>
      </c>
      <c r="M363" s="50" t="s">
        <v>1543</v>
      </c>
      <c r="N363" s="50" t="s">
        <v>1541</v>
      </c>
      <c r="O363" s="138" t="s">
        <v>1542</v>
      </c>
      <c r="P363" s="50" t="s">
        <v>64</v>
      </c>
      <c r="Q363" s="50" t="s">
        <v>65</v>
      </c>
      <c r="R363" s="50">
        <v>1</v>
      </c>
      <c r="S363" s="138" t="s">
        <v>1660</v>
      </c>
      <c r="T363" s="62">
        <v>500000000</v>
      </c>
      <c r="U363" s="62">
        <v>520996827.85000002</v>
      </c>
      <c r="AJ363" s="42"/>
      <c r="AY363" s="50"/>
      <c r="AZ363" s="50"/>
      <c r="BA363" s="50"/>
      <c r="BB363" s="50"/>
      <c r="BN363" s="54" t="s">
        <v>4578</v>
      </c>
      <c r="BO363" s="58" t="str">
        <f t="shared" si="5"/>
        <v>境内资产</v>
      </c>
      <c r="BP363" s="58" t="str">
        <f>IF(M363="",VLOOKUP(D363,Sheet4!$A$1:$B$92,2,0),VLOOKUP(Q363,Sheet4!$A$1:$B$92,2,0))</f>
        <v>保险资产管理产品</v>
      </c>
    </row>
    <row r="364" spans="1:68" s="58" customFormat="1" ht="12.75" customHeight="1">
      <c r="A364" s="49" t="s">
        <v>5392</v>
      </c>
      <c r="B364" s="50" t="s">
        <v>1408</v>
      </c>
      <c r="C364" s="257" t="s">
        <v>1305</v>
      </c>
      <c r="D364" s="257" t="s">
        <v>1306</v>
      </c>
      <c r="E364" s="50" t="s">
        <v>1409</v>
      </c>
      <c r="F364" s="50" t="s">
        <v>1660</v>
      </c>
      <c r="G364" s="51">
        <v>29125850.98</v>
      </c>
      <c r="H364" s="316">
        <v>30022927.199999999</v>
      </c>
      <c r="I364" s="316">
        <v>28024893.809999999</v>
      </c>
      <c r="J364" s="50"/>
      <c r="L364" s="58" t="s">
        <v>4489</v>
      </c>
      <c r="M364" s="50" t="s">
        <v>1543</v>
      </c>
      <c r="N364" s="50" t="s">
        <v>1541</v>
      </c>
      <c r="O364" s="138" t="s">
        <v>1542</v>
      </c>
      <c r="P364" s="50" t="s">
        <v>64</v>
      </c>
      <c r="Q364" s="50" t="s">
        <v>65</v>
      </c>
      <c r="R364" s="50">
        <v>1</v>
      </c>
      <c r="S364" s="138" t="s">
        <v>1660</v>
      </c>
      <c r="T364" s="62">
        <v>500000000</v>
      </c>
      <c r="U364" s="62">
        <v>520996827.85000002</v>
      </c>
      <c r="AJ364" s="42"/>
      <c r="AY364" s="50"/>
      <c r="AZ364" s="50"/>
      <c r="BA364" s="50"/>
      <c r="BB364" s="50"/>
      <c r="BN364" s="54" t="s">
        <v>4578</v>
      </c>
      <c r="BO364" s="58" t="str">
        <f t="shared" si="5"/>
        <v>境内资产</v>
      </c>
      <c r="BP364" s="58" t="str">
        <f>IF(M364="",VLOOKUP(D364,Sheet4!$A$1:$B$92,2,0),VLOOKUP(Q364,Sheet4!$A$1:$B$92,2,0))</f>
        <v>保险资产管理产品</v>
      </c>
    </row>
    <row r="365" spans="1:68" s="58" customFormat="1" ht="12.75" customHeight="1">
      <c r="A365" s="49" t="s">
        <v>5393</v>
      </c>
      <c r="B365" s="50" t="s">
        <v>1410</v>
      </c>
      <c r="C365" s="257" t="s">
        <v>1305</v>
      </c>
      <c r="D365" s="257" t="s">
        <v>1306</v>
      </c>
      <c r="E365" s="50" t="s">
        <v>1411</v>
      </c>
      <c r="F365" s="50" t="s">
        <v>1660</v>
      </c>
      <c r="G365" s="51">
        <v>18499799.82</v>
      </c>
      <c r="H365" s="316">
        <v>21008372.68</v>
      </c>
      <c r="I365" s="316">
        <v>20260980.760000002</v>
      </c>
      <c r="J365" s="50"/>
      <c r="L365" s="58" t="s">
        <v>4489</v>
      </c>
      <c r="M365" s="50" t="s">
        <v>1543</v>
      </c>
      <c r="N365" s="50" t="s">
        <v>1541</v>
      </c>
      <c r="O365" s="138" t="s">
        <v>1542</v>
      </c>
      <c r="P365" s="50" t="s">
        <v>64</v>
      </c>
      <c r="Q365" s="50" t="s">
        <v>65</v>
      </c>
      <c r="R365" s="50">
        <v>1</v>
      </c>
      <c r="S365" s="138" t="s">
        <v>1660</v>
      </c>
      <c r="T365" s="62">
        <v>500000000</v>
      </c>
      <c r="U365" s="62">
        <v>520996827.85000002</v>
      </c>
      <c r="AJ365" s="42"/>
      <c r="AY365" s="50"/>
      <c r="AZ365" s="50"/>
      <c r="BA365" s="50"/>
      <c r="BB365" s="50"/>
      <c r="BN365" s="54" t="s">
        <v>4578</v>
      </c>
      <c r="BO365" s="58" t="str">
        <f t="shared" si="5"/>
        <v>境内资产</v>
      </c>
      <c r="BP365" s="58" t="str">
        <f>IF(M365="",VLOOKUP(D365,Sheet4!$A$1:$B$92,2,0),VLOOKUP(Q365,Sheet4!$A$1:$B$92,2,0))</f>
        <v>保险资产管理产品</v>
      </c>
    </row>
    <row r="366" spans="1:68" s="58" customFormat="1" ht="12.75" customHeight="1">
      <c r="A366" s="49" t="s">
        <v>5394</v>
      </c>
      <c r="B366" s="50" t="s">
        <v>1412</v>
      </c>
      <c r="C366" s="257" t="s">
        <v>1305</v>
      </c>
      <c r="D366" s="257" t="s">
        <v>1306</v>
      </c>
      <c r="E366" s="50" t="s">
        <v>1413</v>
      </c>
      <c r="F366" s="50" t="s">
        <v>1660</v>
      </c>
      <c r="G366" s="51">
        <v>32594458.93</v>
      </c>
      <c r="H366" s="316">
        <v>49999900</v>
      </c>
      <c r="I366" s="316">
        <v>49054660.689999998</v>
      </c>
      <c r="J366" s="50"/>
      <c r="L366" s="58" t="s">
        <v>4489</v>
      </c>
      <c r="M366" s="50" t="s">
        <v>1543</v>
      </c>
      <c r="N366" s="50" t="s">
        <v>1541</v>
      </c>
      <c r="O366" s="138" t="s">
        <v>1542</v>
      </c>
      <c r="P366" s="50" t="s">
        <v>64</v>
      </c>
      <c r="Q366" s="50" t="s">
        <v>65</v>
      </c>
      <c r="R366" s="50">
        <v>1</v>
      </c>
      <c r="S366" s="138" t="s">
        <v>1660</v>
      </c>
      <c r="T366" s="62">
        <v>500000000</v>
      </c>
      <c r="U366" s="62">
        <v>520996827.85000002</v>
      </c>
      <c r="AJ366" s="42"/>
      <c r="AY366" s="50"/>
      <c r="AZ366" s="50"/>
      <c r="BA366" s="50"/>
      <c r="BB366" s="50"/>
      <c r="BN366" s="54" t="s">
        <v>4578</v>
      </c>
      <c r="BO366" s="58" t="str">
        <f t="shared" si="5"/>
        <v>境内资产</v>
      </c>
      <c r="BP366" s="58" t="str">
        <f>IF(M366="",VLOOKUP(D366,Sheet4!$A$1:$B$92,2,0),VLOOKUP(Q366,Sheet4!$A$1:$B$92,2,0))</f>
        <v>保险资产管理产品</v>
      </c>
    </row>
    <row r="367" spans="1:68" s="58" customFormat="1" ht="12.75" customHeight="1">
      <c r="A367" s="49" t="s">
        <v>1414</v>
      </c>
      <c r="B367" s="50" t="s">
        <v>1415</v>
      </c>
      <c r="C367" s="258" t="s">
        <v>71</v>
      </c>
      <c r="D367" s="258" t="s">
        <v>1154</v>
      </c>
      <c r="E367" s="50" t="s">
        <v>1416</v>
      </c>
      <c r="F367" s="50" t="s">
        <v>1417</v>
      </c>
      <c r="G367" s="51">
        <v>100000</v>
      </c>
      <c r="H367" s="317">
        <v>9998964.9100000001</v>
      </c>
      <c r="I367" s="317">
        <v>10000100</v>
      </c>
      <c r="J367" s="52">
        <v>356054.8</v>
      </c>
      <c r="L367" s="58" t="s">
        <v>4489</v>
      </c>
      <c r="M367" s="50" t="s">
        <v>1543</v>
      </c>
      <c r="N367" s="50" t="s">
        <v>1541</v>
      </c>
      <c r="O367" s="138" t="s">
        <v>1542</v>
      </c>
      <c r="P367" s="50" t="s">
        <v>64</v>
      </c>
      <c r="Q367" s="50" t="s">
        <v>65</v>
      </c>
      <c r="R367" s="50">
        <v>1</v>
      </c>
      <c r="S367" s="138" t="s">
        <v>1660</v>
      </c>
      <c r="T367" s="62">
        <v>500000000</v>
      </c>
      <c r="U367" s="62">
        <v>520996827.85000002</v>
      </c>
      <c r="AJ367" s="42"/>
      <c r="AY367" s="53">
        <v>1.3698630136986301E-2</v>
      </c>
      <c r="AZ367" s="50" t="s">
        <v>74</v>
      </c>
      <c r="BA367" s="53">
        <v>1.9199999999999998E-2</v>
      </c>
      <c r="BB367" s="50" t="s">
        <v>68</v>
      </c>
      <c r="BN367" s="54" t="s">
        <v>4578</v>
      </c>
      <c r="BO367" s="58" t="str">
        <f t="shared" si="5"/>
        <v>境内资产</v>
      </c>
      <c r="BP367" s="58" t="str">
        <f>IF(M367="",VLOOKUP(D367,Sheet4!$A$1:$B$92,2,0),VLOOKUP(Q367,Sheet4!$A$1:$B$92,2,0))</f>
        <v>保险资产管理产品</v>
      </c>
    </row>
    <row r="368" spans="1:68" s="58" customFormat="1" ht="12.75" customHeight="1">
      <c r="A368" s="49" t="s">
        <v>1418</v>
      </c>
      <c r="B368" s="50" t="s">
        <v>1419</v>
      </c>
      <c r="C368" s="258" t="s">
        <v>71</v>
      </c>
      <c r="D368" s="258" t="s">
        <v>1154</v>
      </c>
      <c r="E368" s="50" t="s">
        <v>1420</v>
      </c>
      <c r="F368" s="50" t="s">
        <v>1421</v>
      </c>
      <c r="G368" s="51">
        <v>40000</v>
      </c>
      <c r="H368" s="317">
        <v>4054424.37</v>
      </c>
      <c r="I368" s="317">
        <v>4079008</v>
      </c>
      <c r="J368" s="51">
        <v>43796.160000000003</v>
      </c>
      <c r="L368" s="58" t="s">
        <v>4489</v>
      </c>
      <c r="M368" s="50" t="s">
        <v>1543</v>
      </c>
      <c r="N368" s="50" t="s">
        <v>1541</v>
      </c>
      <c r="O368" s="138" t="s">
        <v>1542</v>
      </c>
      <c r="P368" s="50" t="s">
        <v>64</v>
      </c>
      <c r="Q368" s="50" t="s">
        <v>65</v>
      </c>
      <c r="R368" s="50">
        <v>1</v>
      </c>
      <c r="S368" s="138" t="s">
        <v>1660</v>
      </c>
      <c r="T368" s="62">
        <v>500000000</v>
      </c>
      <c r="U368" s="62">
        <v>520996827.85000002</v>
      </c>
      <c r="AJ368" s="42"/>
      <c r="AY368" s="53">
        <v>5.7205479452054799</v>
      </c>
      <c r="AZ368" s="50" t="s">
        <v>74</v>
      </c>
      <c r="BA368" s="53">
        <v>2.5324</v>
      </c>
      <c r="BB368" s="50" t="s">
        <v>68</v>
      </c>
      <c r="BN368" s="54" t="s">
        <v>4578</v>
      </c>
      <c r="BO368" s="58" t="str">
        <f t="shared" si="5"/>
        <v>境内资产</v>
      </c>
      <c r="BP368" s="58" t="str">
        <f>IF(M368="",VLOOKUP(D368,Sheet4!$A$1:$B$92,2,0),VLOOKUP(Q368,Sheet4!$A$1:$B$92,2,0))</f>
        <v>保险资产管理产品</v>
      </c>
    </row>
    <row r="369" spans="1:68" s="58" customFormat="1" ht="12.75" customHeight="1">
      <c r="A369" s="49" t="s">
        <v>1422</v>
      </c>
      <c r="B369" s="50" t="s">
        <v>1423</v>
      </c>
      <c r="C369" s="258" t="s">
        <v>71</v>
      </c>
      <c r="D369" s="258" t="s">
        <v>1154</v>
      </c>
      <c r="E369" s="50" t="s">
        <v>1424</v>
      </c>
      <c r="F369" s="50" t="s">
        <v>896</v>
      </c>
      <c r="G369" s="51">
        <v>200000</v>
      </c>
      <c r="H369" s="317">
        <v>19959890.530000001</v>
      </c>
      <c r="I369" s="317">
        <v>18118800</v>
      </c>
      <c r="J369" s="51">
        <v>64438.36</v>
      </c>
      <c r="L369" s="58" t="s">
        <v>4489</v>
      </c>
      <c r="M369" s="50" t="s">
        <v>1543</v>
      </c>
      <c r="N369" s="50" t="s">
        <v>1541</v>
      </c>
      <c r="O369" s="138" t="s">
        <v>1542</v>
      </c>
      <c r="P369" s="50" t="s">
        <v>64</v>
      </c>
      <c r="Q369" s="50" t="s">
        <v>65</v>
      </c>
      <c r="R369" s="50">
        <v>1</v>
      </c>
      <c r="S369" s="138" t="s">
        <v>1660</v>
      </c>
      <c r="T369" s="62">
        <v>500000000</v>
      </c>
      <c r="U369" s="62">
        <v>520996827.85000002</v>
      </c>
      <c r="AJ369" s="42"/>
      <c r="AY369" s="53">
        <v>2.9260273972602739</v>
      </c>
      <c r="AZ369" s="50" t="s">
        <v>74</v>
      </c>
      <c r="BA369" s="53">
        <v>0.81140000000000001</v>
      </c>
      <c r="BB369" s="50" t="s">
        <v>68</v>
      </c>
      <c r="BN369" s="54" t="s">
        <v>4578</v>
      </c>
      <c r="BO369" s="58" t="str">
        <f t="shared" si="5"/>
        <v>境内资产</v>
      </c>
      <c r="BP369" s="58" t="str">
        <f>IF(M369="",VLOOKUP(D369,Sheet4!$A$1:$B$92,2,0),VLOOKUP(Q369,Sheet4!$A$1:$B$92,2,0))</f>
        <v>保险资产管理产品</v>
      </c>
    </row>
    <row r="370" spans="1:68" s="58" customFormat="1" ht="12.75" customHeight="1">
      <c r="A370" s="49" t="s">
        <v>1425</v>
      </c>
      <c r="B370" s="50" t="s">
        <v>1426</v>
      </c>
      <c r="C370" s="258" t="s">
        <v>71</v>
      </c>
      <c r="D370" s="258" t="s">
        <v>1154</v>
      </c>
      <c r="E370" s="50" t="s">
        <v>1427</v>
      </c>
      <c r="F370" s="50" t="s">
        <v>1428</v>
      </c>
      <c r="G370" s="51">
        <v>100000</v>
      </c>
      <c r="H370" s="317">
        <v>9938597.3100000005</v>
      </c>
      <c r="I370" s="317">
        <v>10061780</v>
      </c>
      <c r="J370" s="52">
        <v>15561.64</v>
      </c>
      <c r="L370" s="58" t="s">
        <v>4489</v>
      </c>
      <c r="M370" s="50" t="s">
        <v>1543</v>
      </c>
      <c r="N370" s="50" t="s">
        <v>1541</v>
      </c>
      <c r="O370" s="138" t="s">
        <v>1542</v>
      </c>
      <c r="P370" s="50" t="s">
        <v>64</v>
      </c>
      <c r="Q370" s="50" t="s">
        <v>65</v>
      </c>
      <c r="R370" s="50">
        <v>1</v>
      </c>
      <c r="S370" s="138" t="s">
        <v>1660</v>
      </c>
      <c r="T370" s="62">
        <v>500000000</v>
      </c>
      <c r="U370" s="62">
        <v>520996827.85000002</v>
      </c>
      <c r="AJ370" s="42"/>
      <c r="AY370" s="53">
        <v>7.9589041095890414</v>
      </c>
      <c r="AZ370" s="50" t="s">
        <v>74</v>
      </c>
      <c r="BA370" s="53">
        <v>2.7656000000000001</v>
      </c>
      <c r="BB370" s="50" t="s">
        <v>68</v>
      </c>
      <c r="BN370" s="54" t="s">
        <v>4578</v>
      </c>
      <c r="BO370" s="58" t="str">
        <f t="shared" si="5"/>
        <v>境内资产</v>
      </c>
      <c r="BP370" s="58" t="str">
        <f>IF(M370="",VLOOKUP(D370,Sheet4!$A$1:$B$92,2,0),VLOOKUP(Q370,Sheet4!$A$1:$B$92,2,0))</f>
        <v>保险资产管理产品</v>
      </c>
    </row>
    <row r="371" spans="1:68" s="58" customFormat="1" ht="12.75" customHeight="1">
      <c r="A371" s="49" t="s">
        <v>1429</v>
      </c>
      <c r="B371" s="50" t="s">
        <v>1430</v>
      </c>
      <c r="C371" s="258" t="s">
        <v>71</v>
      </c>
      <c r="D371" s="258" t="s">
        <v>1154</v>
      </c>
      <c r="E371" s="50" t="s">
        <v>1431</v>
      </c>
      <c r="F371" s="50" t="s">
        <v>1432</v>
      </c>
      <c r="G371" s="51">
        <v>200000</v>
      </c>
      <c r="H371" s="317">
        <v>19997958.010000002</v>
      </c>
      <c r="I371" s="317">
        <v>19200740</v>
      </c>
      <c r="J371" s="51">
        <v>584547.94999999995</v>
      </c>
      <c r="L371" s="58" t="s">
        <v>4489</v>
      </c>
      <c r="M371" s="50" t="s">
        <v>1543</v>
      </c>
      <c r="N371" s="50" t="s">
        <v>1541</v>
      </c>
      <c r="O371" s="138" t="s">
        <v>1542</v>
      </c>
      <c r="P371" s="50" t="s">
        <v>64</v>
      </c>
      <c r="Q371" s="50" t="s">
        <v>65</v>
      </c>
      <c r="R371" s="50">
        <v>1</v>
      </c>
      <c r="S371" s="138" t="s">
        <v>1660</v>
      </c>
      <c r="T371" s="62">
        <v>500000000</v>
      </c>
      <c r="U371" s="62">
        <v>520996827.85000002</v>
      </c>
      <c r="AJ371" s="42"/>
      <c r="AY371" s="53">
        <v>1.3068493150684932</v>
      </c>
      <c r="AZ371" s="50" t="s">
        <v>74</v>
      </c>
      <c r="BA371" s="53">
        <v>1.1771</v>
      </c>
      <c r="BB371" s="50" t="s">
        <v>68</v>
      </c>
      <c r="BN371" s="54" t="s">
        <v>4578</v>
      </c>
      <c r="BO371" s="58" t="str">
        <f t="shared" si="5"/>
        <v>境内资产</v>
      </c>
      <c r="BP371" s="58" t="str">
        <f>IF(M371="",VLOOKUP(D371,Sheet4!$A$1:$B$92,2,0),VLOOKUP(Q371,Sheet4!$A$1:$B$92,2,0))</f>
        <v>保险资产管理产品</v>
      </c>
    </row>
    <row r="372" spans="1:68" s="58" customFormat="1" ht="12.75" customHeight="1">
      <c r="A372" s="49" t="s">
        <v>1433</v>
      </c>
      <c r="B372" s="50" t="s">
        <v>1434</v>
      </c>
      <c r="C372" s="258" t="s">
        <v>71</v>
      </c>
      <c r="D372" s="258" t="s">
        <v>1154</v>
      </c>
      <c r="E372" s="50" t="s">
        <v>1435</v>
      </c>
      <c r="F372" s="50" t="s">
        <v>1436</v>
      </c>
      <c r="G372" s="51">
        <v>200000</v>
      </c>
      <c r="H372" s="317">
        <v>19949866.09</v>
      </c>
      <c r="I372" s="317">
        <v>19811160</v>
      </c>
      <c r="J372" s="51">
        <v>716175.34</v>
      </c>
      <c r="L372" s="58" t="s">
        <v>4489</v>
      </c>
      <c r="M372" s="50" t="s">
        <v>1543</v>
      </c>
      <c r="N372" s="50" t="s">
        <v>1541</v>
      </c>
      <c r="O372" s="138" t="s">
        <v>1542</v>
      </c>
      <c r="P372" s="50" t="s">
        <v>64</v>
      </c>
      <c r="Q372" s="50" t="s">
        <v>65</v>
      </c>
      <c r="R372" s="50">
        <v>1</v>
      </c>
      <c r="S372" s="138" t="s">
        <v>1660</v>
      </c>
      <c r="T372" s="62">
        <v>500000000</v>
      </c>
      <c r="U372" s="62">
        <v>520996827.85000002</v>
      </c>
      <c r="AJ372" s="42"/>
      <c r="AY372" s="53">
        <v>1.2191780821917808</v>
      </c>
      <c r="AZ372" s="50" t="s">
        <v>74</v>
      </c>
      <c r="BA372" s="53">
        <v>0.21759999999999999</v>
      </c>
      <c r="BB372" s="50" t="s">
        <v>68</v>
      </c>
      <c r="BN372" s="54" t="s">
        <v>4578</v>
      </c>
      <c r="BO372" s="58" t="str">
        <f t="shared" si="5"/>
        <v>境内资产</v>
      </c>
      <c r="BP372" s="58" t="str">
        <f>IF(M372="",VLOOKUP(D372,Sheet4!$A$1:$B$92,2,0),VLOOKUP(Q372,Sheet4!$A$1:$B$92,2,0))</f>
        <v>保险资产管理产品</v>
      </c>
    </row>
    <row r="373" spans="1:68" s="58" customFormat="1" ht="12.75" customHeight="1">
      <c r="A373" s="49" t="s">
        <v>1437</v>
      </c>
      <c r="B373" s="50" t="s">
        <v>1438</v>
      </c>
      <c r="C373" s="258" t="s">
        <v>71</v>
      </c>
      <c r="D373" s="258" t="s">
        <v>1154</v>
      </c>
      <c r="E373" s="50" t="s">
        <v>1439</v>
      </c>
      <c r="F373" s="50" t="s">
        <v>1440</v>
      </c>
      <c r="G373" s="51">
        <v>200000</v>
      </c>
      <c r="H373" s="317">
        <v>19923529.420000002</v>
      </c>
      <c r="I373" s="317">
        <v>19983340</v>
      </c>
      <c r="J373" s="52">
        <v>547386.30000000005</v>
      </c>
      <c r="L373" s="58" t="s">
        <v>4489</v>
      </c>
      <c r="M373" s="50" t="s">
        <v>1543</v>
      </c>
      <c r="N373" s="50" t="s">
        <v>1541</v>
      </c>
      <c r="O373" s="138" t="s">
        <v>1542</v>
      </c>
      <c r="P373" s="50" t="s">
        <v>64</v>
      </c>
      <c r="Q373" s="50" t="s">
        <v>65</v>
      </c>
      <c r="R373" s="50">
        <v>1</v>
      </c>
      <c r="S373" s="138" t="s">
        <v>1660</v>
      </c>
      <c r="T373" s="62">
        <v>500000000</v>
      </c>
      <c r="U373" s="62">
        <v>520996827.85000002</v>
      </c>
      <c r="AJ373" s="42"/>
      <c r="AY373" s="53">
        <v>2.3150684931506849</v>
      </c>
      <c r="AZ373" s="50" t="s">
        <v>74</v>
      </c>
      <c r="BA373" s="53">
        <v>0.31359999999999999</v>
      </c>
      <c r="BB373" s="50" t="s">
        <v>68</v>
      </c>
      <c r="BN373" s="54" t="s">
        <v>4578</v>
      </c>
      <c r="BO373" s="58" t="str">
        <f t="shared" si="5"/>
        <v>境内资产</v>
      </c>
      <c r="BP373" s="58" t="str">
        <f>IF(M373="",VLOOKUP(D373,Sheet4!$A$1:$B$92,2,0),VLOOKUP(Q373,Sheet4!$A$1:$B$92,2,0))</f>
        <v>保险资产管理产品</v>
      </c>
    </row>
    <row r="374" spans="1:68" s="58" customFormat="1" ht="12.75" customHeight="1">
      <c r="A374" s="49" t="s">
        <v>1441</v>
      </c>
      <c r="B374" s="50" t="s">
        <v>1442</v>
      </c>
      <c r="C374" s="258" t="s">
        <v>71</v>
      </c>
      <c r="D374" s="258" t="s">
        <v>1154</v>
      </c>
      <c r="E374" s="50" t="s">
        <v>1443</v>
      </c>
      <c r="F374" s="50" t="s">
        <v>1444</v>
      </c>
      <c r="G374" s="51">
        <v>300000</v>
      </c>
      <c r="H374" s="317">
        <v>30718058.030000001</v>
      </c>
      <c r="I374" s="317">
        <v>30931260</v>
      </c>
      <c r="J374" s="51">
        <v>659802.74</v>
      </c>
      <c r="L374" s="58" t="s">
        <v>4489</v>
      </c>
      <c r="M374" s="50" t="s">
        <v>1543</v>
      </c>
      <c r="N374" s="50" t="s">
        <v>1541</v>
      </c>
      <c r="O374" s="138" t="s">
        <v>1542</v>
      </c>
      <c r="P374" s="50" t="s">
        <v>64</v>
      </c>
      <c r="Q374" s="50" t="s">
        <v>65</v>
      </c>
      <c r="R374" s="50">
        <v>1</v>
      </c>
      <c r="S374" s="138" t="s">
        <v>1660</v>
      </c>
      <c r="T374" s="62">
        <v>500000000</v>
      </c>
      <c r="U374" s="62">
        <v>520996827.85000002</v>
      </c>
      <c r="AJ374" s="42"/>
      <c r="AY374" s="53">
        <v>8.4876712328767123</v>
      </c>
      <c r="AZ374" s="50" t="s">
        <v>74</v>
      </c>
      <c r="BA374" s="53">
        <v>3.1488999999999998</v>
      </c>
      <c r="BB374" s="50" t="s">
        <v>68</v>
      </c>
      <c r="BN374" s="54" t="s">
        <v>4578</v>
      </c>
      <c r="BO374" s="58" t="str">
        <f t="shared" si="5"/>
        <v>境内资产</v>
      </c>
      <c r="BP374" s="58" t="str">
        <f>IF(M374="",VLOOKUP(D374,Sheet4!$A$1:$B$92,2,0),VLOOKUP(Q374,Sheet4!$A$1:$B$92,2,0))</f>
        <v>保险资产管理产品</v>
      </c>
    </row>
    <row r="375" spans="1:68" s="58" customFormat="1" ht="12.75" customHeight="1">
      <c r="A375" s="49" t="s">
        <v>1445</v>
      </c>
      <c r="B375" s="50" t="s">
        <v>1446</v>
      </c>
      <c r="C375" s="258" t="s">
        <v>71</v>
      </c>
      <c r="D375" s="258" t="s">
        <v>1154</v>
      </c>
      <c r="E375" s="50" t="s">
        <v>1447</v>
      </c>
      <c r="F375" s="50" t="s">
        <v>1448</v>
      </c>
      <c r="G375" s="51">
        <v>300000</v>
      </c>
      <c r="H375" s="317">
        <v>30399249.09</v>
      </c>
      <c r="I375" s="317">
        <v>30614250</v>
      </c>
      <c r="J375" s="51">
        <v>346684.93</v>
      </c>
      <c r="L375" s="58" t="s">
        <v>4489</v>
      </c>
      <c r="M375" s="50" t="s">
        <v>1543</v>
      </c>
      <c r="N375" s="50" t="s">
        <v>1541</v>
      </c>
      <c r="O375" s="138" t="s">
        <v>1542</v>
      </c>
      <c r="P375" s="50" t="s">
        <v>64</v>
      </c>
      <c r="Q375" s="50" t="s">
        <v>65</v>
      </c>
      <c r="R375" s="50">
        <v>1</v>
      </c>
      <c r="S375" s="138" t="s">
        <v>1660</v>
      </c>
      <c r="T375" s="62">
        <v>500000000</v>
      </c>
      <c r="U375" s="62">
        <v>520996827.85000002</v>
      </c>
      <c r="AJ375" s="42"/>
      <c r="AY375" s="53">
        <v>5.6986301369863011</v>
      </c>
      <c r="AZ375" s="50" t="s">
        <v>74</v>
      </c>
      <c r="BA375" s="53">
        <v>3.3788</v>
      </c>
      <c r="BB375" s="50" t="s">
        <v>68</v>
      </c>
      <c r="BN375" s="54" t="s">
        <v>4578</v>
      </c>
      <c r="BO375" s="58" t="str">
        <f t="shared" si="5"/>
        <v>境内资产</v>
      </c>
      <c r="BP375" s="58" t="str">
        <f>IF(M375="",VLOOKUP(D375,Sheet4!$A$1:$B$92,2,0),VLOOKUP(Q375,Sheet4!$A$1:$B$92,2,0))</f>
        <v>保险资产管理产品</v>
      </c>
    </row>
    <row r="376" spans="1:68" s="58" customFormat="1" ht="12.75" customHeight="1">
      <c r="A376" s="49" t="s">
        <v>1449</v>
      </c>
      <c r="B376" s="50" t="s">
        <v>1450</v>
      </c>
      <c r="C376" s="258" t="s">
        <v>71</v>
      </c>
      <c r="D376" s="258" t="s">
        <v>1154</v>
      </c>
      <c r="E376" s="50" t="s">
        <v>1451</v>
      </c>
      <c r="F376" s="50" t="s">
        <v>1452</v>
      </c>
      <c r="G376" s="51">
        <v>100000</v>
      </c>
      <c r="H376" s="317">
        <v>10174904.01</v>
      </c>
      <c r="I376" s="317">
        <v>10255280</v>
      </c>
      <c r="J376" s="52">
        <v>112328.77</v>
      </c>
      <c r="L376" s="58" t="s">
        <v>4489</v>
      </c>
      <c r="M376" s="50" t="s">
        <v>1543</v>
      </c>
      <c r="N376" s="50" t="s">
        <v>1541</v>
      </c>
      <c r="O376" s="138" t="s">
        <v>1542</v>
      </c>
      <c r="P376" s="50" t="s">
        <v>64</v>
      </c>
      <c r="Q376" s="50" t="s">
        <v>65</v>
      </c>
      <c r="R376" s="50">
        <v>1</v>
      </c>
      <c r="S376" s="138" t="s">
        <v>1660</v>
      </c>
      <c r="T376" s="62">
        <v>500000000</v>
      </c>
      <c r="U376" s="62">
        <v>520996827.85000002</v>
      </c>
      <c r="AJ376" s="42"/>
      <c r="AY376" s="53">
        <v>3.7287671232876711</v>
      </c>
      <c r="AZ376" s="50" t="s">
        <v>74</v>
      </c>
      <c r="BA376" s="53">
        <v>3.3883999999999999</v>
      </c>
      <c r="BB376" s="50" t="s">
        <v>68</v>
      </c>
      <c r="BN376" s="54" t="s">
        <v>4578</v>
      </c>
      <c r="BO376" s="58" t="str">
        <f t="shared" si="5"/>
        <v>境内资产</v>
      </c>
      <c r="BP376" s="58" t="str">
        <f>IF(M376="",VLOOKUP(D376,Sheet4!$A$1:$B$92,2,0),VLOOKUP(Q376,Sheet4!$A$1:$B$92,2,0))</f>
        <v>保险资产管理产品</v>
      </c>
    </row>
    <row r="377" spans="1:68" s="58" customFormat="1" ht="12.75" customHeight="1">
      <c r="A377" s="49" t="s">
        <v>1453</v>
      </c>
      <c r="B377" s="50" t="s">
        <v>1454</v>
      </c>
      <c r="C377" s="258" t="s">
        <v>71</v>
      </c>
      <c r="D377" s="258" t="s">
        <v>1154</v>
      </c>
      <c r="E377" s="50" t="s">
        <v>1455</v>
      </c>
      <c r="F377" s="50" t="s">
        <v>1456</v>
      </c>
      <c r="G377" s="51">
        <v>300000</v>
      </c>
      <c r="H377" s="317">
        <v>30255098.260000002</v>
      </c>
      <c r="I377" s="317">
        <v>30475560</v>
      </c>
      <c r="J377" s="51">
        <v>1025358.9</v>
      </c>
      <c r="L377" s="58" t="s">
        <v>4489</v>
      </c>
      <c r="M377" s="50" t="s">
        <v>1543</v>
      </c>
      <c r="N377" s="50" t="s">
        <v>1541</v>
      </c>
      <c r="O377" s="138" t="s">
        <v>1542</v>
      </c>
      <c r="P377" s="50" t="s">
        <v>64</v>
      </c>
      <c r="Q377" s="50" t="s">
        <v>65</v>
      </c>
      <c r="R377" s="50">
        <v>1</v>
      </c>
      <c r="S377" s="138" t="s">
        <v>1660</v>
      </c>
      <c r="T377" s="62">
        <v>500000000</v>
      </c>
      <c r="U377" s="62">
        <v>520996827.85000002</v>
      </c>
      <c r="AJ377" s="42"/>
      <c r="AY377" s="53">
        <v>4.0739726027397261</v>
      </c>
      <c r="AZ377" s="50" t="s">
        <v>74</v>
      </c>
      <c r="BA377" s="53">
        <v>3.6173000000000002</v>
      </c>
      <c r="BB377" s="50" t="s">
        <v>68</v>
      </c>
      <c r="BN377" s="54" t="s">
        <v>4578</v>
      </c>
      <c r="BO377" s="58" t="str">
        <f t="shared" si="5"/>
        <v>境内资产</v>
      </c>
      <c r="BP377" s="58" t="str">
        <f>IF(M377="",VLOOKUP(D377,Sheet4!$A$1:$B$92,2,0),VLOOKUP(Q377,Sheet4!$A$1:$B$92,2,0))</f>
        <v>保险资产管理产品</v>
      </c>
    </row>
    <row r="378" spans="1:68" s="58" customFormat="1" ht="12.75" customHeight="1">
      <c r="A378" s="49" t="s">
        <v>1457</v>
      </c>
      <c r="B378" s="50" t="s">
        <v>1458</v>
      </c>
      <c r="C378" s="257" t="s">
        <v>1258</v>
      </c>
      <c r="D378" s="257" t="s">
        <v>1259</v>
      </c>
      <c r="E378" s="50" t="s">
        <v>1459</v>
      </c>
      <c r="F378" s="50" t="s">
        <v>1460</v>
      </c>
      <c r="G378" s="51">
        <v>3140</v>
      </c>
      <c r="H378" s="317">
        <v>583531.55000000005</v>
      </c>
      <c r="I378" s="317">
        <v>535973.81999999995</v>
      </c>
      <c r="J378" s="52">
        <v>1845.29</v>
      </c>
      <c r="L378" s="58" t="s">
        <v>4489</v>
      </c>
      <c r="M378" s="50" t="s">
        <v>1543</v>
      </c>
      <c r="N378" s="50" t="s">
        <v>1541</v>
      </c>
      <c r="O378" s="138" t="s">
        <v>1542</v>
      </c>
      <c r="P378" s="50" t="s">
        <v>64</v>
      </c>
      <c r="Q378" s="50" t="s">
        <v>65</v>
      </c>
      <c r="R378" s="50">
        <v>1</v>
      </c>
      <c r="S378" s="138" t="s">
        <v>1660</v>
      </c>
      <c r="T378" s="62">
        <v>500000000</v>
      </c>
      <c r="U378" s="62">
        <v>520996827.85000002</v>
      </c>
      <c r="AJ378" s="42"/>
      <c r="AY378" s="53">
        <v>2.6109589041095891</v>
      </c>
      <c r="AZ378" s="50" t="s">
        <v>84</v>
      </c>
      <c r="BA378" s="67">
        <v>0</v>
      </c>
      <c r="BB378" s="50" t="s">
        <v>68</v>
      </c>
      <c r="BN378" s="54" t="s">
        <v>4578</v>
      </c>
      <c r="BO378" s="58" t="str">
        <f t="shared" si="5"/>
        <v>境内资产</v>
      </c>
      <c r="BP378" s="58" t="str">
        <f>IF(M378="",VLOOKUP(D378,Sheet4!$A$1:$B$92,2,0),VLOOKUP(Q378,Sheet4!$A$1:$B$92,2,0))</f>
        <v>保险资产管理产品</v>
      </c>
    </row>
    <row r="379" spans="1:68" s="58" customFormat="1" ht="12.75" customHeight="1">
      <c r="A379" s="49" t="s">
        <v>1461</v>
      </c>
      <c r="B379" s="50" t="s">
        <v>1462</v>
      </c>
      <c r="C379" s="257" t="s">
        <v>1258</v>
      </c>
      <c r="D379" s="257" t="s">
        <v>1259</v>
      </c>
      <c r="E379" s="50" t="s">
        <v>1463</v>
      </c>
      <c r="F379" s="50" t="s">
        <v>1464</v>
      </c>
      <c r="G379" s="51">
        <v>1960</v>
      </c>
      <c r="H379" s="317">
        <v>267677.94</v>
      </c>
      <c r="I379" s="317">
        <v>216079.61</v>
      </c>
      <c r="J379" s="51">
        <v>147.66999999999999</v>
      </c>
      <c r="L379" s="58" t="s">
        <v>4489</v>
      </c>
      <c r="M379" s="50" t="s">
        <v>1543</v>
      </c>
      <c r="N379" s="50" t="s">
        <v>1541</v>
      </c>
      <c r="O379" s="138" t="s">
        <v>1542</v>
      </c>
      <c r="P379" s="50" t="s">
        <v>64</v>
      </c>
      <c r="Q379" s="50" t="s">
        <v>65</v>
      </c>
      <c r="R379" s="50">
        <v>1</v>
      </c>
      <c r="S379" s="138" t="s">
        <v>1660</v>
      </c>
      <c r="T379" s="62">
        <v>500000000</v>
      </c>
      <c r="U379" s="62">
        <v>520996827.85000002</v>
      </c>
      <c r="AJ379" s="42"/>
      <c r="AY379" s="53">
        <v>5.2493150684931509</v>
      </c>
      <c r="AZ379" s="50" t="s">
        <v>84</v>
      </c>
      <c r="BA379" s="67">
        <v>0</v>
      </c>
      <c r="BB379" s="50" t="s">
        <v>68</v>
      </c>
      <c r="BN379" s="54" t="s">
        <v>4578</v>
      </c>
      <c r="BO379" s="58" t="str">
        <f t="shared" si="5"/>
        <v>境内资产</v>
      </c>
      <c r="BP379" s="58" t="str">
        <f>IF(M379="",VLOOKUP(D379,Sheet4!$A$1:$B$92,2,0),VLOOKUP(Q379,Sheet4!$A$1:$B$92,2,0))</f>
        <v>保险资产管理产品</v>
      </c>
    </row>
    <row r="380" spans="1:68" s="58" customFormat="1" ht="12.75" customHeight="1">
      <c r="A380" s="49" t="s">
        <v>1465</v>
      </c>
      <c r="B380" s="50" t="s">
        <v>1466</v>
      </c>
      <c r="C380" s="257" t="s">
        <v>1258</v>
      </c>
      <c r="D380" s="257" t="s">
        <v>1259</v>
      </c>
      <c r="E380" s="50" t="s">
        <v>1467</v>
      </c>
      <c r="F380" s="50" t="s">
        <v>1468</v>
      </c>
      <c r="G380" s="51">
        <v>10730</v>
      </c>
      <c r="H380" s="317">
        <v>1337000.55</v>
      </c>
      <c r="I380" s="317">
        <v>1278345.3799999999</v>
      </c>
      <c r="J380" s="51">
        <v>670.26</v>
      </c>
      <c r="L380" s="58" t="s">
        <v>4489</v>
      </c>
      <c r="M380" s="50" t="s">
        <v>1543</v>
      </c>
      <c r="N380" s="50" t="s">
        <v>1541</v>
      </c>
      <c r="O380" s="138" t="s">
        <v>1542</v>
      </c>
      <c r="P380" s="50" t="s">
        <v>64</v>
      </c>
      <c r="Q380" s="50" t="s">
        <v>65</v>
      </c>
      <c r="R380" s="50">
        <v>1</v>
      </c>
      <c r="S380" s="138" t="s">
        <v>1660</v>
      </c>
      <c r="T380" s="62">
        <v>500000000</v>
      </c>
      <c r="U380" s="62">
        <v>520996827.85000002</v>
      </c>
      <c r="AJ380" s="42"/>
      <c r="AY380" s="53">
        <v>5.6904109589041099</v>
      </c>
      <c r="AZ380" s="50" t="s">
        <v>74</v>
      </c>
      <c r="BA380" s="67">
        <v>0</v>
      </c>
      <c r="BB380" s="50" t="s">
        <v>68</v>
      </c>
      <c r="BN380" s="54" t="s">
        <v>4578</v>
      </c>
      <c r="BO380" s="58" t="str">
        <f t="shared" si="5"/>
        <v>境内资产</v>
      </c>
      <c r="BP380" s="58" t="str">
        <f>IF(M380="",VLOOKUP(D380,Sheet4!$A$1:$B$92,2,0),VLOOKUP(Q380,Sheet4!$A$1:$B$92,2,0))</f>
        <v>保险资产管理产品</v>
      </c>
    </row>
    <row r="381" spans="1:68" s="58" customFormat="1" ht="12.75" customHeight="1">
      <c r="A381" s="49" t="s">
        <v>1324</v>
      </c>
      <c r="B381" s="50" t="s">
        <v>1325</v>
      </c>
      <c r="C381" s="257" t="s">
        <v>1258</v>
      </c>
      <c r="D381" s="257" t="s">
        <v>1259</v>
      </c>
      <c r="E381" s="50" t="s">
        <v>1326</v>
      </c>
      <c r="F381" s="50" t="s">
        <v>1327</v>
      </c>
      <c r="G381" s="51">
        <v>10000</v>
      </c>
      <c r="H381" s="317">
        <v>1197591.77</v>
      </c>
      <c r="I381" s="317">
        <v>1269888</v>
      </c>
      <c r="J381" s="52">
        <v>312.33</v>
      </c>
      <c r="L381" s="58" t="s">
        <v>4489</v>
      </c>
      <c r="M381" s="50" t="s">
        <v>1543</v>
      </c>
      <c r="N381" s="50" t="s">
        <v>1541</v>
      </c>
      <c r="O381" s="138" t="s">
        <v>1542</v>
      </c>
      <c r="P381" s="50" t="s">
        <v>64</v>
      </c>
      <c r="Q381" s="50" t="s">
        <v>65</v>
      </c>
      <c r="R381" s="50">
        <v>1</v>
      </c>
      <c r="S381" s="138" t="s">
        <v>1660</v>
      </c>
      <c r="T381" s="62">
        <v>500000000</v>
      </c>
      <c r="U381" s="62">
        <v>520996827.85000002</v>
      </c>
      <c r="AJ381" s="42"/>
      <c r="AY381" s="53">
        <v>5.8465753424657532</v>
      </c>
      <c r="AZ381" s="50" t="s">
        <v>74</v>
      </c>
      <c r="BA381" s="67">
        <v>0</v>
      </c>
      <c r="BB381" s="50" t="s">
        <v>68</v>
      </c>
      <c r="BN381" s="54" t="s">
        <v>4578</v>
      </c>
      <c r="BO381" s="58" t="str">
        <f t="shared" si="5"/>
        <v>境内资产</v>
      </c>
      <c r="BP381" s="58" t="str">
        <f>IF(M381="",VLOOKUP(D381,Sheet4!$A$1:$B$92,2,0),VLOOKUP(Q381,Sheet4!$A$1:$B$92,2,0))</f>
        <v>保险资产管理产品</v>
      </c>
    </row>
    <row r="382" spans="1:68" s="58" customFormat="1" ht="12.75" customHeight="1">
      <c r="A382" s="49" t="s">
        <v>1469</v>
      </c>
      <c r="B382" s="50" t="s">
        <v>1470</v>
      </c>
      <c r="C382" s="257" t="s">
        <v>1258</v>
      </c>
      <c r="D382" s="257" t="s">
        <v>1259</v>
      </c>
      <c r="E382" s="50" t="s">
        <v>1471</v>
      </c>
      <c r="F382" s="50" t="s">
        <v>1472</v>
      </c>
      <c r="G382" s="51">
        <v>11120</v>
      </c>
      <c r="H382" s="317">
        <v>1458740.6</v>
      </c>
      <c r="I382" s="317">
        <v>1326878.43</v>
      </c>
      <c r="J382" s="51">
        <v>182.79</v>
      </c>
      <c r="L382" s="58" t="s">
        <v>4489</v>
      </c>
      <c r="M382" s="50" t="s">
        <v>1543</v>
      </c>
      <c r="N382" s="50" t="s">
        <v>1541</v>
      </c>
      <c r="O382" s="138" t="s">
        <v>1542</v>
      </c>
      <c r="P382" s="50" t="s">
        <v>64</v>
      </c>
      <c r="Q382" s="50" t="s">
        <v>65</v>
      </c>
      <c r="R382" s="50">
        <v>1</v>
      </c>
      <c r="S382" s="138" t="s">
        <v>1660</v>
      </c>
      <c r="T382" s="62">
        <v>500000000</v>
      </c>
      <c r="U382" s="62">
        <v>520996827.85000002</v>
      </c>
      <c r="AJ382" s="42"/>
      <c r="AY382" s="53">
        <v>3.9863013698630136</v>
      </c>
      <c r="AZ382" s="50" t="s">
        <v>169</v>
      </c>
      <c r="BA382" s="67">
        <v>0</v>
      </c>
      <c r="BB382" s="50" t="s">
        <v>68</v>
      </c>
      <c r="BN382" s="54" t="s">
        <v>4578</v>
      </c>
      <c r="BO382" s="58" t="str">
        <f t="shared" si="5"/>
        <v>境内资产</v>
      </c>
      <c r="BP382" s="58" t="str">
        <f>IF(M382="",VLOOKUP(D382,Sheet4!$A$1:$B$92,2,0),VLOOKUP(Q382,Sheet4!$A$1:$B$92,2,0))</f>
        <v>保险资产管理产品</v>
      </c>
    </row>
    <row r="383" spans="1:68" s="58" customFormat="1" ht="12.75" customHeight="1">
      <c r="A383" s="49" t="s">
        <v>1473</v>
      </c>
      <c r="B383" s="50" t="s">
        <v>1474</v>
      </c>
      <c r="C383" s="257" t="s">
        <v>1258</v>
      </c>
      <c r="D383" s="257" t="s">
        <v>1259</v>
      </c>
      <c r="E383" s="50" t="s">
        <v>1475</v>
      </c>
      <c r="F383" s="50" t="s">
        <v>1476</v>
      </c>
      <c r="G383" s="51">
        <v>4410</v>
      </c>
      <c r="H383" s="317">
        <v>544756.59</v>
      </c>
      <c r="I383" s="317">
        <v>507436.21</v>
      </c>
      <c r="J383" s="51">
        <v>154.65</v>
      </c>
      <c r="L383" s="58" t="s">
        <v>4489</v>
      </c>
      <c r="M383" s="50" t="s">
        <v>1543</v>
      </c>
      <c r="N383" s="50" t="s">
        <v>1541</v>
      </c>
      <c r="O383" s="138" t="s">
        <v>1542</v>
      </c>
      <c r="P383" s="50" t="s">
        <v>64</v>
      </c>
      <c r="Q383" s="50" t="s">
        <v>65</v>
      </c>
      <c r="R383" s="50">
        <v>1</v>
      </c>
      <c r="S383" s="138" t="s">
        <v>1660</v>
      </c>
      <c r="T383" s="62">
        <v>500000000</v>
      </c>
      <c r="U383" s="62">
        <v>520996827.85000002</v>
      </c>
      <c r="AJ383" s="42"/>
      <c r="AY383" s="53">
        <v>5.8273972602739725</v>
      </c>
      <c r="AZ383" s="50" t="s">
        <v>84</v>
      </c>
      <c r="BA383" s="67">
        <v>0</v>
      </c>
      <c r="BB383" s="50" t="s">
        <v>68</v>
      </c>
      <c r="BN383" s="54" t="s">
        <v>4578</v>
      </c>
      <c r="BO383" s="58" t="str">
        <f t="shared" si="5"/>
        <v>境内资产</v>
      </c>
      <c r="BP383" s="58" t="str">
        <f>IF(M383="",VLOOKUP(D383,Sheet4!$A$1:$B$92,2,0),VLOOKUP(Q383,Sheet4!$A$1:$B$92,2,0))</f>
        <v>保险资产管理产品</v>
      </c>
    </row>
    <row r="384" spans="1:68" s="58" customFormat="1" ht="12.75" customHeight="1">
      <c r="A384" s="49" t="s">
        <v>1477</v>
      </c>
      <c r="B384" s="50" t="s">
        <v>1478</v>
      </c>
      <c r="C384" s="258" t="s">
        <v>71</v>
      </c>
      <c r="D384" s="258" t="s">
        <v>1154</v>
      </c>
      <c r="E384" s="50" t="s">
        <v>1479</v>
      </c>
      <c r="F384" s="50" t="s">
        <v>1480</v>
      </c>
      <c r="G384" s="52">
        <v>150000</v>
      </c>
      <c r="H384" s="317">
        <v>14941167.98</v>
      </c>
      <c r="I384" s="317">
        <v>15019440</v>
      </c>
      <c r="J384" s="51">
        <v>295150.68</v>
      </c>
      <c r="L384" s="58" t="s">
        <v>4489</v>
      </c>
      <c r="M384" s="50" t="s">
        <v>1543</v>
      </c>
      <c r="N384" s="50" t="s">
        <v>1541</v>
      </c>
      <c r="O384" s="138" t="s">
        <v>1542</v>
      </c>
      <c r="P384" s="50" t="s">
        <v>64</v>
      </c>
      <c r="Q384" s="50" t="s">
        <v>65</v>
      </c>
      <c r="R384" s="50">
        <v>1</v>
      </c>
      <c r="S384" s="138" t="s">
        <v>1660</v>
      </c>
      <c r="T384" s="62">
        <v>500000000</v>
      </c>
      <c r="U384" s="62">
        <v>520996827.85000002</v>
      </c>
      <c r="AJ384" s="42"/>
      <c r="AY384" s="53">
        <v>0.50958904109589043</v>
      </c>
      <c r="AZ384" s="50" t="s">
        <v>74</v>
      </c>
      <c r="BA384" s="53">
        <v>0.50029999999999997</v>
      </c>
      <c r="BB384" s="50" t="s">
        <v>68</v>
      </c>
      <c r="BN384" s="54" t="s">
        <v>4578</v>
      </c>
      <c r="BO384" s="58" t="str">
        <f t="shared" si="5"/>
        <v>境内资产</v>
      </c>
      <c r="BP384" s="58" t="str">
        <f>IF(M384="",VLOOKUP(D384,Sheet4!$A$1:$B$92,2,0),VLOOKUP(Q384,Sheet4!$A$1:$B$92,2,0))</f>
        <v>保险资产管理产品</v>
      </c>
    </row>
    <row r="385" spans="1:68" s="58" customFormat="1" ht="12.75" customHeight="1">
      <c r="A385" s="49" t="s">
        <v>1481</v>
      </c>
      <c r="B385" s="50" t="s">
        <v>1482</v>
      </c>
      <c r="C385" s="258" t="s">
        <v>71</v>
      </c>
      <c r="D385" s="258" t="s">
        <v>1154</v>
      </c>
      <c r="E385" s="50" t="s">
        <v>1483</v>
      </c>
      <c r="F385" s="50" t="s">
        <v>1484</v>
      </c>
      <c r="G385" s="51">
        <v>300000</v>
      </c>
      <c r="H385" s="317">
        <v>30348336.390000001</v>
      </c>
      <c r="I385" s="317">
        <v>30507720</v>
      </c>
      <c r="J385" s="51">
        <v>24591.78</v>
      </c>
      <c r="L385" s="58" t="s">
        <v>4489</v>
      </c>
      <c r="M385" s="50" t="s">
        <v>1543</v>
      </c>
      <c r="N385" s="50" t="s">
        <v>1541</v>
      </c>
      <c r="O385" s="138" t="s">
        <v>1542</v>
      </c>
      <c r="P385" s="50" t="s">
        <v>64</v>
      </c>
      <c r="Q385" s="50" t="s">
        <v>65</v>
      </c>
      <c r="R385" s="50">
        <v>1</v>
      </c>
      <c r="S385" s="138" t="s">
        <v>1660</v>
      </c>
      <c r="T385" s="62">
        <v>500000000</v>
      </c>
      <c r="U385" s="62">
        <v>520996827.85000002</v>
      </c>
      <c r="AJ385" s="42"/>
      <c r="AY385" s="53">
        <v>3.9808219178082194</v>
      </c>
      <c r="AZ385" s="50" t="s">
        <v>74</v>
      </c>
      <c r="BA385" s="53">
        <v>3.6518999999999999</v>
      </c>
      <c r="BB385" s="50" t="s">
        <v>68</v>
      </c>
      <c r="BN385" s="54" t="s">
        <v>4578</v>
      </c>
      <c r="BO385" s="58" t="str">
        <f t="shared" si="5"/>
        <v>境内资产</v>
      </c>
      <c r="BP385" s="58" t="str">
        <f>IF(M385="",VLOOKUP(D385,Sheet4!$A$1:$B$92,2,0),VLOOKUP(Q385,Sheet4!$A$1:$B$92,2,0))</f>
        <v>保险资产管理产品</v>
      </c>
    </row>
    <row r="386" spans="1:68" s="58" customFormat="1" ht="12.75" customHeight="1">
      <c r="A386" s="49" t="s">
        <v>1328</v>
      </c>
      <c r="B386" s="50" t="s">
        <v>1329</v>
      </c>
      <c r="C386" s="257" t="s">
        <v>1258</v>
      </c>
      <c r="D386" s="257" t="s">
        <v>1259</v>
      </c>
      <c r="E386" s="50" t="s">
        <v>1330</v>
      </c>
      <c r="F386" s="50" t="s">
        <v>1331</v>
      </c>
      <c r="G386" s="51">
        <v>2000</v>
      </c>
      <c r="H386" s="317">
        <v>281338.26</v>
      </c>
      <c r="I386" s="317">
        <v>244915</v>
      </c>
      <c r="J386" s="51">
        <v>84.93</v>
      </c>
      <c r="L386" s="58" t="s">
        <v>4489</v>
      </c>
      <c r="M386" s="50" t="s">
        <v>1543</v>
      </c>
      <c r="N386" s="50" t="s">
        <v>1541</v>
      </c>
      <c r="O386" s="138" t="s">
        <v>1542</v>
      </c>
      <c r="P386" s="50" t="s">
        <v>64</v>
      </c>
      <c r="Q386" s="50" t="s">
        <v>65</v>
      </c>
      <c r="R386" s="50">
        <v>1</v>
      </c>
      <c r="S386" s="138" t="s">
        <v>1660</v>
      </c>
      <c r="T386" s="62">
        <v>500000000</v>
      </c>
      <c r="U386" s="62">
        <v>520996827.85000002</v>
      </c>
      <c r="AJ386" s="42"/>
      <c r="AY386" s="53">
        <v>4.9178082191780819</v>
      </c>
      <c r="AZ386" s="50" t="s">
        <v>74</v>
      </c>
      <c r="BA386" s="67">
        <v>0</v>
      </c>
      <c r="BB386" s="50" t="s">
        <v>68</v>
      </c>
      <c r="BN386" s="54" t="s">
        <v>4578</v>
      </c>
      <c r="BO386" s="58" t="str">
        <f t="shared" si="5"/>
        <v>境内资产</v>
      </c>
      <c r="BP386" s="58" t="str">
        <f>IF(M386="",VLOOKUP(D386,Sheet4!$A$1:$B$92,2,0),VLOOKUP(Q386,Sheet4!$A$1:$B$92,2,0))</f>
        <v>保险资产管理产品</v>
      </c>
    </row>
    <row r="387" spans="1:68" s="58" customFormat="1" ht="12.75" customHeight="1">
      <c r="A387" s="49" t="s">
        <v>1485</v>
      </c>
      <c r="B387" s="50" t="s">
        <v>1486</v>
      </c>
      <c r="C387" s="257" t="s">
        <v>1258</v>
      </c>
      <c r="D387" s="257" t="s">
        <v>1259</v>
      </c>
      <c r="E387" s="50" t="s">
        <v>1487</v>
      </c>
      <c r="F387" s="50" t="s">
        <v>1488</v>
      </c>
      <c r="G387" s="52">
        <v>1320</v>
      </c>
      <c r="H387" s="317">
        <v>264953.79000000004</v>
      </c>
      <c r="I387" s="317">
        <v>249695.69</v>
      </c>
      <c r="J387" s="51">
        <v>971.01</v>
      </c>
      <c r="L387" s="58" t="s">
        <v>4489</v>
      </c>
      <c r="M387" s="50" t="s">
        <v>1543</v>
      </c>
      <c r="N387" s="50" t="s">
        <v>1541</v>
      </c>
      <c r="O387" s="138" t="s">
        <v>1542</v>
      </c>
      <c r="P387" s="50" t="s">
        <v>64</v>
      </c>
      <c r="Q387" s="50" t="s">
        <v>65</v>
      </c>
      <c r="R387" s="50">
        <v>1</v>
      </c>
      <c r="S387" s="138" t="s">
        <v>1660</v>
      </c>
      <c r="T387" s="62">
        <v>500000000</v>
      </c>
      <c r="U387" s="62">
        <v>520996827.85000002</v>
      </c>
      <c r="AJ387" s="42"/>
      <c r="AY387" s="53">
        <v>1.5123287671232877</v>
      </c>
      <c r="AZ387" s="50" t="s">
        <v>169</v>
      </c>
      <c r="BA387" s="67">
        <v>0</v>
      </c>
      <c r="BB387" s="50" t="s">
        <v>68</v>
      </c>
      <c r="BN387" s="54" t="s">
        <v>4578</v>
      </c>
      <c r="BO387" s="58" t="str">
        <f t="shared" ref="BO387:BO450" si="6">IF(LEFT(D387,2)="境外","境外资产","境内资产")</f>
        <v>境内资产</v>
      </c>
      <c r="BP387" s="58" t="str">
        <f>IF(M387="",VLOOKUP(D387,Sheet4!$A$1:$B$92,2,0),VLOOKUP(Q387,Sheet4!$A$1:$B$92,2,0))</f>
        <v>保险资产管理产品</v>
      </c>
    </row>
    <row r="388" spans="1:68" s="58" customFormat="1" ht="12.75" customHeight="1">
      <c r="A388" s="49" t="s">
        <v>1489</v>
      </c>
      <c r="B388" s="50" t="s">
        <v>1490</v>
      </c>
      <c r="C388" s="257" t="s">
        <v>1258</v>
      </c>
      <c r="D388" s="257" t="s">
        <v>1259</v>
      </c>
      <c r="E388" s="50" t="s">
        <v>1491</v>
      </c>
      <c r="F388" s="50" t="s">
        <v>1492</v>
      </c>
      <c r="G388" s="52">
        <v>4420</v>
      </c>
      <c r="H388" s="317">
        <v>562774.12</v>
      </c>
      <c r="I388" s="317">
        <v>541832.77</v>
      </c>
      <c r="J388" s="52">
        <v>3051.62</v>
      </c>
      <c r="L388" s="58" t="s">
        <v>4489</v>
      </c>
      <c r="M388" s="50" t="s">
        <v>1543</v>
      </c>
      <c r="N388" s="50" t="s">
        <v>1541</v>
      </c>
      <c r="O388" s="138" t="s">
        <v>1542</v>
      </c>
      <c r="P388" s="50" t="s">
        <v>64</v>
      </c>
      <c r="Q388" s="50" t="s">
        <v>65</v>
      </c>
      <c r="R388" s="50">
        <v>1</v>
      </c>
      <c r="S388" s="138" t="s">
        <v>1660</v>
      </c>
      <c r="T388" s="62">
        <v>500000000</v>
      </c>
      <c r="U388" s="62">
        <v>520996827.85000002</v>
      </c>
      <c r="AJ388" s="42"/>
      <c r="AY388" s="53">
        <v>2.5424657534246577</v>
      </c>
      <c r="AZ388" s="50" t="s">
        <v>84</v>
      </c>
      <c r="BA388" s="67">
        <v>0</v>
      </c>
      <c r="BB388" s="50" t="s">
        <v>68</v>
      </c>
      <c r="BN388" s="54" t="s">
        <v>4578</v>
      </c>
      <c r="BO388" s="58" t="str">
        <f t="shared" si="6"/>
        <v>境内资产</v>
      </c>
      <c r="BP388" s="58" t="str">
        <f>IF(M388="",VLOOKUP(D388,Sheet4!$A$1:$B$92,2,0),VLOOKUP(Q388,Sheet4!$A$1:$B$92,2,0))</f>
        <v>保险资产管理产品</v>
      </c>
    </row>
    <row r="389" spans="1:68" s="58" customFormat="1" ht="12.75" customHeight="1">
      <c r="A389" s="49" t="s">
        <v>1493</v>
      </c>
      <c r="B389" s="50" t="s">
        <v>1494</v>
      </c>
      <c r="C389" s="258" t="s">
        <v>71</v>
      </c>
      <c r="D389" s="258" t="s">
        <v>72</v>
      </c>
      <c r="E389" s="50" t="s">
        <v>1495</v>
      </c>
      <c r="F389" s="50" t="s">
        <v>1496</v>
      </c>
      <c r="G389" s="51">
        <v>200000</v>
      </c>
      <c r="H389" s="317">
        <v>16944431.100000001</v>
      </c>
      <c r="I389" s="317">
        <v>17176460</v>
      </c>
      <c r="J389" s="51">
        <v>122919.45</v>
      </c>
      <c r="L389" s="58" t="s">
        <v>4489</v>
      </c>
      <c r="M389" s="50" t="s">
        <v>1543</v>
      </c>
      <c r="N389" s="50" t="s">
        <v>1541</v>
      </c>
      <c r="O389" s="138" t="s">
        <v>1542</v>
      </c>
      <c r="P389" s="50" t="s">
        <v>64</v>
      </c>
      <c r="Q389" s="50" t="s">
        <v>65</v>
      </c>
      <c r="R389" s="50">
        <v>1</v>
      </c>
      <c r="S389" s="138" t="s">
        <v>1660</v>
      </c>
      <c r="T389" s="62">
        <v>500000000</v>
      </c>
      <c r="U389" s="62">
        <v>520996827.85000002</v>
      </c>
      <c r="AJ389" s="42"/>
      <c r="AY389" s="53">
        <v>3.8958904109589039</v>
      </c>
      <c r="AZ389" s="50" t="s">
        <v>169</v>
      </c>
      <c r="BA389" s="53">
        <v>2.1876000000000002</v>
      </c>
      <c r="BB389" s="50" t="s">
        <v>68</v>
      </c>
      <c r="BN389" s="54" t="s">
        <v>4578</v>
      </c>
      <c r="BO389" s="58" t="str">
        <f t="shared" si="6"/>
        <v>境内资产</v>
      </c>
      <c r="BP389" s="58" t="str">
        <f>IF(M389="",VLOOKUP(D389,Sheet4!$A$1:$B$92,2,0),VLOOKUP(Q389,Sheet4!$A$1:$B$92,2,0))</f>
        <v>保险资产管理产品</v>
      </c>
    </row>
    <row r="390" spans="1:68" s="58" customFormat="1" ht="12.75" customHeight="1">
      <c r="A390" s="49" t="s">
        <v>1497</v>
      </c>
      <c r="B390" s="50" t="s">
        <v>1498</v>
      </c>
      <c r="C390" s="257" t="s">
        <v>124</v>
      </c>
      <c r="D390" s="257" t="s">
        <v>125</v>
      </c>
      <c r="E390" s="50" t="s">
        <v>1499</v>
      </c>
      <c r="F390" s="50" t="s">
        <v>423</v>
      </c>
      <c r="G390" s="52">
        <v>200000</v>
      </c>
      <c r="H390" s="317">
        <v>20004799.379999999</v>
      </c>
      <c r="I390" s="317">
        <v>20125020</v>
      </c>
      <c r="J390" s="51">
        <v>131506.85</v>
      </c>
      <c r="L390" s="58" t="s">
        <v>4489</v>
      </c>
      <c r="M390" s="50" t="s">
        <v>1543</v>
      </c>
      <c r="N390" s="50" t="s">
        <v>1541</v>
      </c>
      <c r="O390" s="138" t="s">
        <v>1542</v>
      </c>
      <c r="P390" s="50" t="s">
        <v>64</v>
      </c>
      <c r="Q390" s="50" t="s">
        <v>65</v>
      </c>
      <c r="R390" s="50">
        <v>1</v>
      </c>
      <c r="S390" s="138" t="s">
        <v>1660</v>
      </c>
      <c r="T390" s="62">
        <v>500000000</v>
      </c>
      <c r="U390" s="62">
        <v>520996827.85000002</v>
      </c>
      <c r="AJ390" s="42"/>
      <c r="AY390" s="53">
        <v>0.60547945205479448</v>
      </c>
      <c r="AZ390" s="149" t="s">
        <v>74</v>
      </c>
      <c r="BA390" s="53">
        <v>0.59209999999999996</v>
      </c>
      <c r="BB390" s="50" t="s">
        <v>68</v>
      </c>
      <c r="BN390" s="54" t="s">
        <v>4578</v>
      </c>
      <c r="BO390" s="58" t="str">
        <f t="shared" si="6"/>
        <v>境内资产</v>
      </c>
      <c r="BP390" s="58" t="str">
        <f>IF(M390="",VLOOKUP(D390,Sheet4!$A$1:$B$92,2,0),VLOOKUP(Q390,Sheet4!$A$1:$B$92,2,0))</f>
        <v>保险资产管理产品</v>
      </c>
    </row>
    <row r="391" spans="1:68" s="58" customFormat="1" ht="12.75" customHeight="1">
      <c r="A391" s="49" t="s">
        <v>1500</v>
      </c>
      <c r="B391" s="50" t="s">
        <v>1501</v>
      </c>
      <c r="C391" s="257" t="s">
        <v>124</v>
      </c>
      <c r="D391" s="257" t="s">
        <v>125</v>
      </c>
      <c r="E391" s="50" t="s">
        <v>1502</v>
      </c>
      <c r="F391" s="50" t="s">
        <v>1503</v>
      </c>
      <c r="G391" s="52">
        <v>200000</v>
      </c>
      <c r="H391" s="317">
        <v>20004650.210000001</v>
      </c>
      <c r="I391" s="317">
        <v>20000149.170000002</v>
      </c>
      <c r="J391" s="51">
        <v>1808.22</v>
      </c>
      <c r="L391" s="58" t="s">
        <v>4489</v>
      </c>
      <c r="M391" s="50" t="s">
        <v>1543</v>
      </c>
      <c r="N391" s="50" t="s">
        <v>1541</v>
      </c>
      <c r="O391" s="138" t="s">
        <v>1542</v>
      </c>
      <c r="P391" s="50" t="s">
        <v>64</v>
      </c>
      <c r="Q391" s="50" t="s">
        <v>65</v>
      </c>
      <c r="R391" s="50">
        <v>1</v>
      </c>
      <c r="S391" s="138" t="s">
        <v>1660</v>
      </c>
      <c r="T391" s="62">
        <v>500000000</v>
      </c>
      <c r="U391" s="62">
        <v>520996827.85000002</v>
      </c>
      <c r="AJ391" s="42"/>
      <c r="AY391" s="53">
        <v>0.49315068493150682</v>
      </c>
      <c r="AZ391" s="149" t="s">
        <v>84</v>
      </c>
      <c r="BA391" s="67">
        <v>0.48259999999999997</v>
      </c>
      <c r="BB391" s="50" t="s">
        <v>68</v>
      </c>
      <c r="BN391" s="54" t="s">
        <v>4578</v>
      </c>
      <c r="BO391" s="58" t="str">
        <f t="shared" si="6"/>
        <v>境内资产</v>
      </c>
      <c r="BP391" s="58" t="str">
        <f>IF(M391="",VLOOKUP(D391,Sheet4!$A$1:$B$92,2,0),VLOOKUP(Q391,Sheet4!$A$1:$B$92,2,0))</f>
        <v>保险资产管理产品</v>
      </c>
    </row>
    <row r="392" spans="1:68" s="58" customFormat="1" ht="12.75" customHeight="1">
      <c r="A392" s="49" t="s">
        <v>1504</v>
      </c>
      <c r="B392" s="50" t="s">
        <v>1505</v>
      </c>
      <c r="C392" s="257" t="s">
        <v>124</v>
      </c>
      <c r="D392" s="257" t="s">
        <v>151</v>
      </c>
      <c r="E392" s="50" t="s">
        <v>1506</v>
      </c>
      <c r="F392" s="50" t="s">
        <v>1507</v>
      </c>
      <c r="G392" s="52">
        <v>100000</v>
      </c>
      <c r="H392" s="317">
        <v>9751288.6500000004</v>
      </c>
      <c r="I392" s="317">
        <v>9943240</v>
      </c>
      <c r="J392" s="51">
        <v>70838.36</v>
      </c>
      <c r="L392" s="58" t="s">
        <v>4489</v>
      </c>
      <c r="M392" s="50" t="s">
        <v>1543</v>
      </c>
      <c r="N392" s="50" t="s">
        <v>1541</v>
      </c>
      <c r="O392" s="138" t="s">
        <v>1542</v>
      </c>
      <c r="P392" s="50" t="s">
        <v>64</v>
      </c>
      <c r="Q392" s="50" t="s">
        <v>65</v>
      </c>
      <c r="R392" s="50">
        <v>1</v>
      </c>
      <c r="S392" s="138" t="s">
        <v>1660</v>
      </c>
      <c r="T392" s="62">
        <v>500000000</v>
      </c>
      <c r="U392" s="62">
        <v>520996827.85000002</v>
      </c>
      <c r="AJ392" s="42"/>
      <c r="AY392" s="53">
        <v>2.8273972602739725</v>
      </c>
      <c r="AZ392" s="50" t="s">
        <v>74</v>
      </c>
      <c r="BA392" s="53">
        <v>2.6013999999999999</v>
      </c>
      <c r="BB392" s="50" t="s">
        <v>68</v>
      </c>
      <c r="BN392" s="54" t="s">
        <v>4578</v>
      </c>
      <c r="BO392" s="58" t="str">
        <f t="shared" si="6"/>
        <v>境内资产</v>
      </c>
      <c r="BP392" s="58" t="str">
        <f>IF(M392="",VLOOKUP(D392,Sheet4!$A$1:$B$92,2,0),VLOOKUP(Q392,Sheet4!$A$1:$B$92,2,0))</f>
        <v>保险资产管理产品</v>
      </c>
    </row>
    <row r="393" spans="1:68" s="58" customFormat="1" ht="12.75" customHeight="1">
      <c r="A393" s="49" t="s">
        <v>1508</v>
      </c>
      <c r="B393" s="50" t="s">
        <v>1509</v>
      </c>
      <c r="C393" s="257" t="s">
        <v>124</v>
      </c>
      <c r="D393" s="257" t="s">
        <v>151</v>
      </c>
      <c r="E393" s="50" t="s">
        <v>1510</v>
      </c>
      <c r="F393" s="50" t="s">
        <v>1511</v>
      </c>
      <c r="G393" s="51">
        <v>200000</v>
      </c>
      <c r="H393" s="317">
        <v>20071449.670000002</v>
      </c>
      <c r="I393" s="317">
        <v>20321420</v>
      </c>
      <c r="J393" s="51">
        <v>167397.26</v>
      </c>
      <c r="L393" s="58" t="s">
        <v>4489</v>
      </c>
      <c r="M393" s="50" t="s">
        <v>1543</v>
      </c>
      <c r="N393" s="50" t="s">
        <v>1541</v>
      </c>
      <c r="O393" s="138" t="s">
        <v>1542</v>
      </c>
      <c r="P393" s="50" t="s">
        <v>64</v>
      </c>
      <c r="Q393" s="50" t="s">
        <v>65</v>
      </c>
      <c r="R393" s="50">
        <v>1</v>
      </c>
      <c r="S393" s="138" t="s">
        <v>1660</v>
      </c>
      <c r="T393" s="62">
        <v>500000000</v>
      </c>
      <c r="U393" s="62">
        <v>520996827.85000002</v>
      </c>
      <c r="AJ393" s="42"/>
      <c r="AY393" s="53">
        <v>0.87397260273972599</v>
      </c>
      <c r="AZ393" s="50" t="s">
        <v>169</v>
      </c>
      <c r="BA393" s="53">
        <v>0.84050000000000002</v>
      </c>
      <c r="BB393" s="50" t="s">
        <v>68</v>
      </c>
      <c r="BN393" s="54" t="s">
        <v>4578</v>
      </c>
      <c r="BO393" s="58" t="str">
        <f t="shared" si="6"/>
        <v>境内资产</v>
      </c>
      <c r="BP393" s="58" t="str">
        <f>IF(M393="",VLOOKUP(D393,Sheet4!$A$1:$B$92,2,0),VLOOKUP(Q393,Sheet4!$A$1:$B$92,2,0))</f>
        <v>保险资产管理产品</v>
      </c>
    </row>
    <row r="394" spans="1:68" s="58" customFormat="1" ht="12.75" customHeight="1">
      <c r="A394" s="49" t="s">
        <v>1512</v>
      </c>
      <c r="B394" s="50" t="s">
        <v>1513</v>
      </c>
      <c r="C394" s="257" t="s">
        <v>124</v>
      </c>
      <c r="D394" s="257" t="s">
        <v>151</v>
      </c>
      <c r="E394" s="50" t="s">
        <v>1514</v>
      </c>
      <c r="F394" s="50" t="s">
        <v>1515</v>
      </c>
      <c r="G394" s="52">
        <v>150000</v>
      </c>
      <c r="H394" s="317">
        <v>14957030.109999999</v>
      </c>
      <c r="I394" s="317">
        <v>15141375</v>
      </c>
      <c r="J394" s="52">
        <v>27287.67</v>
      </c>
      <c r="L394" s="58" t="s">
        <v>4489</v>
      </c>
      <c r="M394" s="50" t="s">
        <v>1543</v>
      </c>
      <c r="N394" s="50" t="s">
        <v>1541</v>
      </c>
      <c r="O394" s="138" t="s">
        <v>1542</v>
      </c>
      <c r="P394" s="50" t="s">
        <v>64</v>
      </c>
      <c r="Q394" s="50" t="s">
        <v>65</v>
      </c>
      <c r="R394" s="50">
        <v>1</v>
      </c>
      <c r="S394" s="138" t="s">
        <v>1660</v>
      </c>
      <c r="T394" s="62">
        <v>500000000</v>
      </c>
      <c r="U394" s="62">
        <v>520996827.85000002</v>
      </c>
      <c r="AJ394" s="42"/>
      <c r="AY394" s="53">
        <v>0.95890410958904104</v>
      </c>
      <c r="AZ394" s="50" t="s">
        <v>84</v>
      </c>
      <c r="BA394" s="53">
        <v>0.93089999999999995</v>
      </c>
      <c r="BB394" s="50" t="s">
        <v>68</v>
      </c>
      <c r="BN394" s="54" t="s">
        <v>4578</v>
      </c>
      <c r="BO394" s="58" t="str">
        <f t="shared" si="6"/>
        <v>境内资产</v>
      </c>
      <c r="BP394" s="58" t="str">
        <f>IF(M394="",VLOOKUP(D394,Sheet4!$A$1:$B$92,2,0),VLOOKUP(Q394,Sheet4!$A$1:$B$92,2,0))</f>
        <v>保险资产管理产品</v>
      </c>
    </row>
    <row r="395" spans="1:68" s="58" customFormat="1" ht="12.75" customHeight="1">
      <c r="A395" s="49" t="s">
        <v>1516</v>
      </c>
      <c r="B395" s="50" t="s">
        <v>1517</v>
      </c>
      <c r="C395" s="257" t="s">
        <v>124</v>
      </c>
      <c r="D395" s="257" t="s">
        <v>151</v>
      </c>
      <c r="E395" s="50" t="s">
        <v>1518</v>
      </c>
      <c r="F395" s="50" t="s">
        <v>1421</v>
      </c>
      <c r="G395" s="52">
        <v>200000</v>
      </c>
      <c r="H395" s="317">
        <v>19728806.960000001</v>
      </c>
      <c r="I395" s="317">
        <v>20058040</v>
      </c>
      <c r="J395" s="51">
        <v>23435.62</v>
      </c>
      <c r="L395" s="58" t="s">
        <v>4489</v>
      </c>
      <c r="M395" s="50" t="s">
        <v>1543</v>
      </c>
      <c r="N395" s="50" t="s">
        <v>1541</v>
      </c>
      <c r="O395" s="138" t="s">
        <v>1542</v>
      </c>
      <c r="P395" s="50" t="s">
        <v>64</v>
      </c>
      <c r="Q395" s="50" t="s">
        <v>65</v>
      </c>
      <c r="R395" s="50">
        <v>1</v>
      </c>
      <c r="S395" s="138" t="s">
        <v>1660</v>
      </c>
      <c r="T395" s="62">
        <v>500000000</v>
      </c>
      <c r="U395" s="62">
        <v>520996827.85000002</v>
      </c>
      <c r="AJ395" s="42"/>
      <c r="AY395" s="53">
        <v>2.967123287671233</v>
      </c>
      <c r="AZ395" s="50" t="s">
        <v>74</v>
      </c>
      <c r="BA395" s="53">
        <v>2.7841</v>
      </c>
      <c r="BB395" s="50" t="s">
        <v>68</v>
      </c>
      <c r="BN395" s="54" t="s">
        <v>4578</v>
      </c>
      <c r="BO395" s="58" t="str">
        <f t="shared" si="6"/>
        <v>境内资产</v>
      </c>
      <c r="BP395" s="58" t="str">
        <f>IF(M395="",VLOOKUP(D395,Sheet4!$A$1:$B$92,2,0),VLOOKUP(Q395,Sheet4!$A$1:$B$92,2,0))</f>
        <v>保险资产管理产品</v>
      </c>
    </row>
    <row r="396" spans="1:68" s="58" customFormat="1" ht="12.75" customHeight="1">
      <c r="A396" s="49" t="s">
        <v>1519</v>
      </c>
      <c r="B396" s="50" t="s">
        <v>1520</v>
      </c>
      <c r="C396" s="257" t="s">
        <v>124</v>
      </c>
      <c r="D396" s="257" t="s">
        <v>151</v>
      </c>
      <c r="E396" s="50" t="s">
        <v>1521</v>
      </c>
      <c r="F396" s="50" t="s">
        <v>1522</v>
      </c>
      <c r="G396" s="51">
        <v>300000</v>
      </c>
      <c r="H396" s="317">
        <v>30025460.239999998</v>
      </c>
      <c r="I396" s="317">
        <v>30332580</v>
      </c>
      <c r="J396" s="51">
        <v>1159890.4099999999</v>
      </c>
      <c r="L396" s="58" t="s">
        <v>4489</v>
      </c>
      <c r="M396" s="50" t="s">
        <v>1543</v>
      </c>
      <c r="N396" s="50" t="s">
        <v>1541</v>
      </c>
      <c r="O396" s="138" t="s">
        <v>1542</v>
      </c>
      <c r="P396" s="50" t="s">
        <v>64</v>
      </c>
      <c r="Q396" s="50" t="s">
        <v>65</v>
      </c>
      <c r="R396" s="50">
        <v>1</v>
      </c>
      <c r="S396" s="138" t="s">
        <v>1660</v>
      </c>
      <c r="T396" s="62">
        <v>500000000</v>
      </c>
      <c r="U396" s="62">
        <v>520996827.85000002</v>
      </c>
      <c r="AJ396" s="42"/>
      <c r="AY396" s="53">
        <v>3.0821917808219177</v>
      </c>
      <c r="AZ396" s="50" t="s">
        <v>74</v>
      </c>
      <c r="BA396" s="53">
        <v>2.7441</v>
      </c>
      <c r="BB396" s="50" t="s">
        <v>68</v>
      </c>
      <c r="BN396" s="54" t="s">
        <v>4578</v>
      </c>
      <c r="BO396" s="58" t="str">
        <f t="shared" si="6"/>
        <v>境内资产</v>
      </c>
      <c r="BP396" s="58" t="str">
        <f>IF(M396="",VLOOKUP(D396,Sheet4!$A$1:$B$92,2,0),VLOOKUP(Q396,Sheet4!$A$1:$B$92,2,0))</f>
        <v>保险资产管理产品</v>
      </c>
    </row>
    <row r="397" spans="1:68" s="58" customFormat="1" ht="12.75" customHeight="1">
      <c r="A397" s="49" t="s">
        <v>1523</v>
      </c>
      <c r="B397" s="50" t="s">
        <v>1524</v>
      </c>
      <c r="C397" s="257" t="s">
        <v>124</v>
      </c>
      <c r="D397" s="257" t="s">
        <v>151</v>
      </c>
      <c r="E397" s="50" t="s">
        <v>1525</v>
      </c>
      <c r="F397" s="50" t="s">
        <v>1515</v>
      </c>
      <c r="G397" s="52">
        <v>100000</v>
      </c>
      <c r="H397" s="317">
        <v>10037728.59</v>
      </c>
      <c r="I397" s="317">
        <v>10183210</v>
      </c>
      <c r="J397" s="52">
        <v>306465.75</v>
      </c>
      <c r="L397" s="58" t="s">
        <v>4489</v>
      </c>
      <c r="M397" s="50" t="s">
        <v>1543</v>
      </c>
      <c r="N397" s="50" t="s">
        <v>1541</v>
      </c>
      <c r="O397" s="138" t="s">
        <v>1542</v>
      </c>
      <c r="P397" s="50" t="s">
        <v>64</v>
      </c>
      <c r="Q397" s="50" t="s">
        <v>65</v>
      </c>
      <c r="R397" s="50">
        <v>1</v>
      </c>
      <c r="S397" s="138" t="s">
        <v>1660</v>
      </c>
      <c r="T397" s="62">
        <v>500000000</v>
      </c>
      <c r="U397" s="62">
        <v>520996827.85000002</v>
      </c>
      <c r="AJ397" s="42"/>
      <c r="AY397" s="53">
        <v>1.3506849315068492</v>
      </c>
      <c r="AZ397" s="50" t="s">
        <v>84</v>
      </c>
      <c r="BA397" s="53">
        <v>1.2648999999999999</v>
      </c>
      <c r="BB397" s="50" t="s">
        <v>68</v>
      </c>
      <c r="BN397" s="54" t="s">
        <v>4578</v>
      </c>
      <c r="BO397" s="58" t="str">
        <f t="shared" si="6"/>
        <v>境内资产</v>
      </c>
      <c r="BP397" s="58" t="str">
        <f>IF(M397="",VLOOKUP(D397,Sheet4!$A$1:$B$92,2,0),VLOOKUP(Q397,Sheet4!$A$1:$B$92,2,0))</f>
        <v>保险资产管理产品</v>
      </c>
    </row>
    <row r="398" spans="1:68" s="58" customFormat="1" ht="12.75" customHeight="1">
      <c r="A398" s="49" t="s">
        <v>1526</v>
      </c>
      <c r="B398" s="50" t="s">
        <v>1527</v>
      </c>
      <c r="C398" s="257" t="s">
        <v>124</v>
      </c>
      <c r="D398" s="257" t="s">
        <v>151</v>
      </c>
      <c r="E398" s="50" t="s">
        <v>1528</v>
      </c>
      <c r="F398" s="50" t="s">
        <v>1529</v>
      </c>
      <c r="G398" s="52">
        <v>100000</v>
      </c>
      <c r="H398" s="317">
        <v>10000051.890000001</v>
      </c>
      <c r="I398" s="317">
        <v>10113590</v>
      </c>
      <c r="J398" s="51">
        <v>206465.75</v>
      </c>
      <c r="L398" s="58" t="s">
        <v>4489</v>
      </c>
      <c r="M398" s="50" t="s">
        <v>1543</v>
      </c>
      <c r="N398" s="50" t="s">
        <v>1541</v>
      </c>
      <c r="O398" s="138" t="s">
        <v>1542</v>
      </c>
      <c r="P398" s="50" t="s">
        <v>64</v>
      </c>
      <c r="Q398" s="50" t="s">
        <v>65</v>
      </c>
      <c r="R398" s="50">
        <v>1</v>
      </c>
      <c r="S398" s="138" t="s">
        <v>1660</v>
      </c>
      <c r="T398" s="62">
        <v>500000000</v>
      </c>
      <c r="U398" s="62">
        <v>520996827.85000002</v>
      </c>
      <c r="AJ398" s="42"/>
      <c r="AY398" s="53">
        <v>0.57260273972602738</v>
      </c>
      <c r="AZ398" s="50" t="s">
        <v>84</v>
      </c>
      <c r="BA398" s="53">
        <v>0.56379999999999997</v>
      </c>
      <c r="BB398" s="50" t="s">
        <v>68</v>
      </c>
      <c r="BN398" s="54" t="s">
        <v>4578</v>
      </c>
      <c r="BO398" s="58" t="str">
        <f t="shared" si="6"/>
        <v>境内资产</v>
      </c>
      <c r="BP398" s="58" t="str">
        <f>IF(M398="",VLOOKUP(D398,Sheet4!$A$1:$B$92,2,0),VLOOKUP(Q398,Sheet4!$A$1:$B$92,2,0))</f>
        <v>保险资产管理产品</v>
      </c>
    </row>
    <row r="399" spans="1:68" s="58" customFormat="1" ht="12.75" customHeight="1">
      <c r="A399" s="49" t="s">
        <v>1530</v>
      </c>
      <c r="B399" s="50" t="s">
        <v>1531</v>
      </c>
      <c r="C399" s="257" t="s">
        <v>124</v>
      </c>
      <c r="D399" s="257" t="s">
        <v>151</v>
      </c>
      <c r="E399" s="50" t="s">
        <v>1532</v>
      </c>
      <c r="F399" s="50" t="s">
        <v>1533</v>
      </c>
      <c r="G399" s="51">
        <v>300000</v>
      </c>
      <c r="H399" s="317">
        <v>30376040.25</v>
      </c>
      <c r="I399" s="317">
        <v>30520680</v>
      </c>
      <c r="J399" s="51">
        <v>1114126.03</v>
      </c>
      <c r="L399" s="58" t="s">
        <v>4489</v>
      </c>
      <c r="M399" s="50" t="s">
        <v>1543</v>
      </c>
      <c r="N399" s="50" t="s">
        <v>1541</v>
      </c>
      <c r="O399" s="138" t="s">
        <v>1542</v>
      </c>
      <c r="P399" s="50" t="s">
        <v>64</v>
      </c>
      <c r="Q399" s="50" t="s">
        <v>65</v>
      </c>
      <c r="R399" s="50">
        <v>1</v>
      </c>
      <c r="S399" s="138" t="s">
        <v>1660</v>
      </c>
      <c r="T399" s="62">
        <v>500000000</v>
      </c>
      <c r="U399" s="62">
        <v>520996827.85000002</v>
      </c>
      <c r="AJ399" s="42"/>
      <c r="AY399" s="53">
        <v>4.0356164383561648</v>
      </c>
      <c r="AZ399" s="50" t="s">
        <v>74</v>
      </c>
      <c r="BA399" s="53">
        <v>3.5634000000000001</v>
      </c>
      <c r="BB399" s="50" t="s">
        <v>68</v>
      </c>
      <c r="BN399" s="54" t="s">
        <v>4578</v>
      </c>
      <c r="BO399" s="58" t="str">
        <f t="shared" si="6"/>
        <v>境内资产</v>
      </c>
      <c r="BP399" s="58" t="str">
        <f>IF(M399="",VLOOKUP(D399,Sheet4!$A$1:$B$92,2,0),VLOOKUP(Q399,Sheet4!$A$1:$B$92,2,0))</f>
        <v>保险资产管理产品</v>
      </c>
    </row>
    <row r="400" spans="1:68" s="58" customFormat="1" ht="12.75" customHeight="1">
      <c r="A400" s="49" t="s">
        <v>1534</v>
      </c>
      <c r="B400" s="50" t="s">
        <v>1535</v>
      </c>
      <c r="C400" s="257" t="s">
        <v>124</v>
      </c>
      <c r="D400" s="257" t="s">
        <v>151</v>
      </c>
      <c r="E400" s="50" t="s">
        <v>1536</v>
      </c>
      <c r="F400" s="50" t="s">
        <v>1529</v>
      </c>
      <c r="G400" s="52">
        <v>100000</v>
      </c>
      <c r="H400" s="317">
        <v>10013356.720000001</v>
      </c>
      <c r="I400" s="317">
        <v>10110440</v>
      </c>
      <c r="J400" s="52">
        <v>371671.23</v>
      </c>
      <c r="L400" s="58" t="s">
        <v>4489</v>
      </c>
      <c r="M400" s="50" t="s">
        <v>1543</v>
      </c>
      <c r="N400" s="50" t="s">
        <v>1541</v>
      </c>
      <c r="O400" s="138" t="s">
        <v>1542</v>
      </c>
      <c r="P400" s="50" t="s">
        <v>64</v>
      </c>
      <c r="Q400" s="50" t="s">
        <v>65</v>
      </c>
      <c r="R400" s="50">
        <v>1</v>
      </c>
      <c r="S400" s="138" t="s">
        <v>1660</v>
      </c>
      <c r="T400" s="62">
        <v>500000000</v>
      </c>
      <c r="U400" s="62">
        <v>520996827.85000002</v>
      </c>
      <c r="AJ400" s="42"/>
      <c r="AY400" s="53">
        <v>1.0712328767123287</v>
      </c>
      <c r="AZ400" s="50" t="s">
        <v>84</v>
      </c>
      <c r="BA400" s="53">
        <v>1.0039</v>
      </c>
      <c r="BB400" s="50" t="s">
        <v>68</v>
      </c>
      <c r="BN400" s="54" t="s">
        <v>4578</v>
      </c>
      <c r="BO400" s="58" t="str">
        <f t="shared" si="6"/>
        <v>境内资产</v>
      </c>
      <c r="BP400" s="58" t="str">
        <f>IF(M400="",VLOOKUP(D400,Sheet4!$A$1:$B$92,2,0),VLOOKUP(Q400,Sheet4!$A$1:$B$92,2,0))</f>
        <v>保险资产管理产品</v>
      </c>
    </row>
    <row r="401" spans="1:68" s="58" customFormat="1" ht="12.75" customHeight="1">
      <c r="A401" s="49" t="s">
        <v>1537</v>
      </c>
      <c r="B401" s="50" t="s">
        <v>1538</v>
      </c>
      <c r="C401" s="257" t="s">
        <v>124</v>
      </c>
      <c r="D401" s="257" t="s">
        <v>151</v>
      </c>
      <c r="E401" s="50" t="s">
        <v>1539</v>
      </c>
      <c r="F401" s="50" t="s">
        <v>1540</v>
      </c>
      <c r="G401" s="52">
        <v>200000</v>
      </c>
      <c r="H401" s="317">
        <v>20000076.859999999</v>
      </c>
      <c r="I401" s="317">
        <v>20081960</v>
      </c>
      <c r="J401" s="51">
        <v>97808.22</v>
      </c>
      <c r="L401" s="58" t="s">
        <v>4489</v>
      </c>
      <c r="M401" s="50" t="s">
        <v>1543</v>
      </c>
      <c r="N401" s="50" t="s">
        <v>1541</v>
      </c>
      <c r="O401" s="138" t="s">
        <v>1542</v>
      </c>
      <c r="P401" s="50" t="s">
        <v>64</v>
      </c>
      <c r="Q401" s="50" t="s">
        <v>65</v>
      </c>
      <c r="R401" s="50">
        <v>1</v>
      </c>
      <c r="S401" s="138" t="s">
        <v>1660</v>
      </c>
      <c r="T401" s="62">
        <v>500000000</v>
      </c>
      <c r="U401" s="62">
        <v>520996827.85000002</v>
      </c>
      <c r="AJ401" s="42"/>
      <c r="AY401" s="53">
        <v>3.8630136986301369</v>
      </c>
      <c r="AZ401" s="50" t="s">
        <v>74</v>
      </c>
      <c r="BA401" s="53">
        <v>1.7714000000000001</v>
      </c>
      <c r="BB401" s="50" t="s">
        <v>68</v>
      </c>
      <c r="BN401" s="54" t="s">
        <v>4578</v>
      </c>
      <c r="BO401" s="58" t="str">
        <f t="shared" si="6"/>
        <v>境内资产</v>
      </c>
      <c r="BP401" s="58" t="str">
        <f>IF(M401="",VLOOKUP(D401,Sheet4!$A$1:$B$92,2,0),VLOOKUP(Q401,Sheet4!$A$1:$B$92,2,0))</f>
        <v>保险资产管理产品</v>
      </c>
    </row>
    <row r="402" spans="1:68" s="58" customFormat="1" ht="12.75" customHeight="1">
      <c r="A402" s="138" t="s">
        <v>5374</v>
      </c>
      <c r="B402" s="138" t="s">
        <v>5374</v>
      </c>
      <c r="C402" s="256" t="s">
        <v>222</v>
      </c>
      <c r="D402" s="256" t="s">
        <v>221</v>
      </c>
      <c r="E402" s="50"/>
      <c r="F402" s="50" t="s">
        <v>1144</v>
      </c>
      <c r="G402" s="50"/>
      <c r="H402" s="316">
        <v>238020.48000000001</v>
      </c>
      <c r="I402" s="316">
        <v>238020.48000000001</v>
      </c>
      <c r="J402" s="52">
        <v>552.73</v>
      </c>
      <c r="L402" s="58" t="s">
        <v>4489</v>
      </c>
      <c r="M402" s="50" t="s">
        <v>1543</v>
      </c>
      <c r="N402" s="50" t="s">
        <v>1541</v>
      </c>
      <c r="O402" s="138" t="s">
        <v>1542</v>
      </c>
      <c r="P402" s="50" t="s">
        <v>64</v>
      </c>
      <c r="Q402" s="50" t="s">
        <v>65</v>
      </c>
      <c r="R402" s="50">
        <v>1</v>
      </c>
      <c r="S402" s="138" t="s">
        <v>1660</v>
      </c>
      <c r="T402" s="62">
        <v>500000000</v>
      </c>
      <c r="U402" s="62">
        <v>520996827.85000002</v>
      </c>
      <c r="AJ402" s="42"/>
      <c r="BN402" s="54" t="s">
        <v>4578</v>
      </c>
      <c r="BO402" s="58" t="str">
        <f t="shared" si="6"/>
        <v>境内资产</v>
      </c>
      <c r="BP402" s="58" t="str">
        <f>IF(M402="",VLOOKUP(D402,Sheet4!$A$1:$B$92,2,0),VLOOKUP(Q402,Sheet4!$A$1:$B$92,2,0))</f>
        <v>保险资产管理产品</v>
      </c>
    </row>
    <row r="403" spans="1:68" s="58" customFormat="1" ht="12.75" customHeight="1">
      <c r="A403" s="138" t="s">
        <v>224</v>
      </c>
      <c r="B403" s="138" t="s">
        <v>224</v>
      </c>
      <c r="C403" s="256" t="s">
        <v>222</v>
      </c>
      <c r="D403" s="256" t="s">
        <v>224</v>
      </c>
      <c r="E403" s="50"/>
      <c r="F403" s="59" t="s">
        <v>5354</v>
      </c>
      <c r="G403" s="50"/>
      <c r="H403" s="337"/>
      <c r="I403" s="318">
        <v>17350559.059999999</v>
      </c>
      <c r="J403" s="50">
        <v>30135.86</v>
      </c>
      <c r="L403" s="58" t="s">
        <v>4489</v>
      </c>
      <c r="M403" s="50" t="s">
        <v>1543</v>
      </c>
      <c r="N403" s="50" t="s">
        <v>1541</v>
      </c>
      <c r="O403" s="138" t="s">
        <v>1542</v>
      </c>
      <c r="P403" s="50" t="s">
        <v>64</v>
      </c>
      <c r="Q403" s="50" t="s">
        <v>65</v>
      </c>
      <c r="R403" s="50">
        <v>1</v>
      </c>
      <c r="S403" s="138" t="s">
        <v>1660</v>
      </c>
      <c r="T403" s="62">
        <v>500000000</v>
      </c>
      <c r="U403" s="62">
        <v>520996827.85000002</v>
      </c>
      <c r="AJ403" s="42"/>
      <c r="BN403" s="54" t="s">
        <v>4578</v>
      </c>
      <c r="BO403" s="58" t="str">
        <f t="shared" si="6"/>
        <v>境内资产</v>
      </c>
      <c r="BP403" s="58" t="str">
        <f>IF(M403="",VLOOKUP(D403,Sheet4!$A$1:$B$92,2,0),VLOOKUP(Q403,Sheet4!$A$1:$B$92,2,0))</f>
        <v>保险资产管理产品</v>
      </c>
    </row>
    <row r="404" spans="1:68" s="58" customFormat="1" ht="12.75" customHeight="1">
      <c r="A404" s="137" t="s">
        <v>1544</v>
      </c>
      <c r="B404" s="111" t="s">
        <v>1545</v>
      </c>
      <c r="C404" s="252" t="s">
        <v>5552</v>
      </c>
      <c r="D404" s="252" t="s">
        <v>672</v>
      </c>
      <c r="E404" s="111" t="s">
        <v>1546</v>
      </c>
      <c r="F404" s="111" t="s">
        <v>1545</v>
      </c>
      <c r="G404" s="42">
        <v>1200086</v>
      </c>
      <c r="H404" s="319">
        <v>19049255.18</v>
      </c>
      <c r="I404" s="319">
        <v>18709340.739999998</v>
      </c>
      <c r="J404" s="112"/>
      <c r="K404" s="112"/>
      <c r="L404" s="58" t="s">
        <v>4489</v>
      </c>
      <c r="M404" s="42" t="s">
        <v>1680</v>
      </c>
      <c r="N404" s="42" t="s">
        <v>1681</v>
      </c>
      <c r="O404" s="139" t="s">
        <v>1682</v>
      </c>
      <c r="P404" s="50" t="s">
        <v>64</v>
      </c>
      <c r="Q404" s="50" t="s">
        <v>5395</v>
      </c>
      <c r="R404" s="42">
        <v>1</v>
      </c>
      <c r="S404" s="139" t="s">
        <v>1660</v>
      </c>
      <c r="T404" s="62">
        <v>500000000</v>
      </c>
      <c r="U404" s="62">
        <v>490211758.94</v>
      </c>
      <c r="V404" s="42"/>
      <c r="W404" s="42"/>
      <c r="X404" s="42"/>
      <c r="Y404" s="42"/>
      <c r="Z404" s="42" t="s">
        <v>280</v>
      </c>
      <c r="AA404" s="114">
        <v>2.9978641289116616E-4</v>
      </c>
      <c r="AJ404" s="42"/>
      <c r="AU404" s="111"/>
      <c r="AV404" s="42"/>
      <c r="AW404" s="42"/>
      <c r="AX404" s="42"/>
      <c r="AY404" s="42"/>
      <c r="AZ404" s="42"/>
      <c r="BA404" s="42"/>
      <c r="BB404" s="42"/>
      <c r="BN404" s="83" t="s">
        <v>4576</v>
      </c>
      <c r="BO404" s="58" t="str">
        <f t="shared" si="6"/>
        <v>境内资产</v>
      </c>
      <c r="BP404" s="58" t="str">
        <f>IF(M404="",VLOOKUP(D404,Sheet4!$A$1:$B$92,2,0),VLOOKUP(Q404,Sheet4!$A$1:$B$92,2,0))</f>
        <v>保险资产管理产品</v>
      </c>
    </row>
    <row r="405" spans="1:68" s="58" customFormat="1" ht="12.75" customHeight="1">
      <c r="A405" s="137" t="s">
        <v>670</v>
      </c>
      <c r="B405" s="111" t="s">
        <v>671</v>
      </c>
      <c r="C405" s="252" t="s">
        <v>5552</v>
      </c>
      <c r="D405" s="252" t="s">
        <v>672</v>
      </c>
      <c r="E405" s="111" t="s">
        <v>673</v>
      </c>
      <c r="F405" s="111" t="s">
        <v>671</v>
      </c>
      <c r="G405" s="42">
        <v>12000</v>
      </c>
      <c r="H405" s="319">
        <v>22280499.859999999</v>
      </c>
      <c r="I405" s="319">
        <v>22020000</v>
      </c>
      <c r="J405" s="112"/>
      <c r="K405" s="112"/>
      <c r="L405" s="58" t="s">
        <v>4489</v>
      </c>
      <c r="M405" s="42" t="s">
        <v>1680</v>
      </c>
      <c r="N405" s="42" t="s">
        <v>1681</v>
      </c>
      <c r="O405" s="139" t="s">
        <v>1682</v>
      </c>
      <c r="P405" s="50" t="s">
        <v>64</v>
      </c>
      <c r="Q405" s="50" t="s">
        <v>5395</v>
      </c>
      <c r="R405" s="42">
        <v>1</v>
      </c>
      <c r="S405" s="139" t="s">
        <v>1660</v>
      </c>
      <c r="T405" s="62">
        <v>500000000</v>
      </c>
      <c r="U405" s="62">
        <v>490211758.94</v>
      </c>
      <c r="V405" s="42"/>
      <c r="W405" s="42"/>
      <c r="X405" s="42"/>
      <c r="Y405" s="42"/>
      <c r="Z405" s="42" t="s">
        <v>280</v>
      </c>
      <c r="AA405" s="114">
        <v>9.5526357393716187E-6</v>
      </c>
      <c r="AJ405" s="42"/>
      <c r="AU405" s="42"/>
      <c r="AV405" s="42"/>
      <c r="AW405" s="42"/>
      <c r="AX405" s="42"/>
      <c r="AY405" s="42"/>
      <c r="AZ405" s="42"/>
      <c r="BA405" s="42"/>
      <c r="BB405" s="42"/>
      <c r="BN405" s="83" t="s">
        <v>4576</v>
      </c>
      <c r="BO405" s="58" t="str">
        <f t="shared" si="6"/>
        <v>境内资产</v>
      </c>
      <c r="BP405" s="58" t="str">
        <f>IF(M405="",VLOOKUP(D405,Sheet4!$A$1:$B$92,2,0),VLOOKUP(Q405,Sheet4!$A$1:$B$92,2,0))</f>
        <v>保险资产管理产品</v>
      </c>
    </row>
    <row r="406" spans="1:68" s="58" customFormat="1" ht="12.75" customHeight="1">
      <c r="A406" s="137" t="s">
        <v>1547</v>
      </c>
      <c r="B406" s="111" t="s">
        <v>1548</v>
      </c>
      <c r="C406" s="252" t="s">
        <v>5552</v>
      </c>
      <c r="D406" s="252" t="s">
        <v>672</v>
      </c>
      <c r="E406" s="111" t="s">
        <v>1549</v>
      </c>
      <c r="F406" s="111" t="s">
        <v>1548</v>
      </c>
      <c r="G406" s="42">
        <v>18200</v>
      </c>
      <c r="H406" s="319">
        <v>4847585.84</v>
      </c>
      <c r="I406" s="319">
        <v>4950400</v>
      </c>
      <c r="J406" s="112"/>
      <c r="K406" s="112"/>
      <c r="L406" s="58" t="s">
        <v>4489</v>
      </c>
      <c r="M406" s="42" t="s">
        <v>1680</v>
      </c>
      <c r="N406" s="42" t="s">
        <v>1681</v>
      </c>
      <c r="O406" s="139" t="s">
        <v>1682</v>
      </c>
      <c r="P406" s="50" t="s">
        <v>64</v>
      </c>
      <c r="Q406" s="50" t="s">
        <v>5395</v>
      </c>
      <c r="R406" s="42">
        <v>1</v>
      </c>
      <c r="S406" s="139" t="s">
        <v>1660</v>
      </c>
      <c r="T406" s="62">
        <v>500000000</v>
      </c>
      <c r="U406" s="62">
        <v>490211758.94</v>
      </c>
      <c r="V406" s="42"/>
      <c r="W406" s="42"/>
      <c r="X406" s="42"/>
      <c r="Y406" s="42"/>
      <c r="Z406" s="42" t="s">
        <v>280</v>
      </c>
      <c r="AA406" s="114">
        <v>1.4916634389091517E-5</v>
      </c>
      <c r="AJ406" s="42"/>
      <c r="AU406" s="42"/>
      <c r="AV406" s="42"/>
      <c r="AW406" s="42"/>
      <c r="AX406" s="42"/>
      <c r="AY406" s="42"/>
      <c r="AZ406" s="42"/>
      <c r="BA406" s="42"/>
      <c r="BB406" s="42"/>
      <c r="BN406" s="83" t="s">
        <v>4576</v>
      </c>
      <c r="BO406" s="58" t="str">
        <f t="shared" si="6"/>
        <v>境内资产</v>
      </c>
      <c r="BP406" s="58" t="str">
        <f>IF(M406="",VLOOKUP(D406,Sheet4!$A$1:$B$92,2,0),VLOOKUP(Q406,Sheet4!$A$1:$B$92,2,0))</f>
        <v>保险资产管理产品</v>
      </c>
    </row>
    <row r="407" spans="1:68" s="58" customFormat="1" ht="12.75" customHeight="1">
      <c r="A407" s="137" t="s">
        <v>1550</v>
      </c>
      <c r="B407" s="111" t="s">
        <v>1551</v>
      </c>
      <c r="C407" s="252" t="s">
        <v>5552</v>
      </c>
      <c r="D407" s="252" t="s">
        <v>672</v>
      </c>
      <c r="E407" s="111" t="s">
        <v>1552</v>
      </c>
      <c r="F407" s="111" t="s">
        <v>1551</v>
      </c>
      <c r="G407" s="42">
        <v>68000</v>
      </c>
      <c r="H407" s="319">
        <v>2554061.9900000002</v>
      </c>
      <c r="I407" s="319">
        <v>2588080</v>
      </c>
      <c r="J407" s="112"/>
      <c r="K407" s="112"/>
      <c r="L407" s="58" t="s">
        <v>4489</v>
      </c>
      <c r="M407" s="42" t="s">
        <v>1680</v>
      </c>
      <c r="N407" s="42" t="s">
        <v>1681</v>
      </c>
      <c r="O407" s="139" t="s">
        <v>1682</v>
      </c>
      <c r="P407" s="50" t="s">
        <v>64</v>
      </c>
      <c r="Q407" s="50" t="s">
        <v>5395</v>
      </c>
      <c r="R407" s="42">
        <v>1</v>
      </c>
      <c r="S407" s="139" t="s">
        <v>1660</v>
      </c>
      <c r="T407" s="62">
        <v>500000000</v>
      </c>
      <c r="U407" s="62">
        <v>490211758.94</v>
      </c>
      <c r="V407" s="42"/>
      <c r="W407" s="42"/>
      <c r="X407" s="42"/>
      <c r="Y407" s="42"/>
      <c r="Z407" s="42" t="s">
        <v>280</v>
      </c>
      <c r="AA407" s="114">
        <v>1.0624782660109951E-5</v>
      </c>
      <c r="AJ407" s="42"/>
      <c r="AU407" s="42"/>
      <c r="AV407" s="42"/>
      <c r="AW407" s="42"/>
      <c r="AX407" s="42"/>
      <c r="AY407" s="42"/>
      <c r="AZ407" s="42"/>
      <c r="BA407" s="42"/>
      <c r="BB407" s="42"/>
      <c r="BN407" s="83" t="s">
        <v>4576</v>
      </c>
      <c r="BO407" s="58" t="str">
        <f t="shared" si="6"/>
        <v>境内资产</v>
      </c>
      <c r="BP407" s="58" t="str">
        <f>IF(M407="",VLOOKUP(D407,Sheet4!$A$1:$B$92,2,0),VLOOKUP(Q407,Sheet4!$A$1:$B$92,2,0))</f>
        <v>保险资产管理产品</v>
      </c>
    </row>
    <row r="408" spans="1:68" s="58" customFormat="1" ht="12.75" customHeight="1">
      <c r="A408" s="137" t="s">
        <v>1553</v>
      </c>
      <c r="B408" s="111" t="s">
        <v>1554</v>
      </c>
      <c r="C408" s="252" t="s">
        <v>5552</v>
      </c>
      <c r="D408" s="252" t="s">
        <v>672</v>
      </c>
      <c r="E408" s="111" t="s">
        <v>1555</v>
      </c>
      <c r="F408" s="111" t="s">
        <v>1554</v>
      </c>
      <c r="G408" s="42">
        <v>14000</v>
      </c>
      <c r="H408" s="319">
        <v>371470.62</v>
      </c>
      <c r="I408" s="319">
        <v>316400</v>
      </c>
      <c r="J408" s="112"/>
      <c r="K408" s="112"/>
      <c r="L408" s="58" t="s">
        <v>4489</v>
      </c>
      <c r="M408" s="42" t="s">
        <v>1680</v>
      </c>
      <c r="N408" s="42" t="s">
        <v>1681</v>
      </c>
      <c r="O408" s="139" t="s">
        <v>1682</v>
      </c>
      <c r="P408" s="50" t="s">
        <v>64</v>
      </c>
      <c r="Q408" s="50" t="s">
        <v>5395</v>
      </c>
      <c r="R408" s="42">
        <v>1</v>
      </c>
      <c r="S408" s="139" t="s">
        <v>1660</v>
      </c>
      <c r="T408" s="62">
        <v>500000000</v>
      </c>
      <c r="U408" s="62">
        <v>490211758.94</v>
      </c>
      <c r="V408" s="42"/>
      <c r="W408" s="42"/>
      <c r="X408" s="42"/>
      <c r="Y408" s="42"/>
      <c r="Z408" s="42" t="s">
        <v>68</v>
      </c>
      <c r="AA408" s="114">
        <v>3.6136699113404416E-5</v>
      </c>
      <c r="AJ408" s="42"/>
      <c r="AU408" s="42"/>
      <c r="AV408" s="42"/>
      <c r="AW408" s="42"/>
      <c r="AX408" s="42"/>
      <c r="AY408" s="42"/>
      <c r="AZ408" s="42"/>
      <c r="BA408" s="42"/>
      <c r="BB408" s="42"/>
      <c r="BN408" s="83" t="s">
        <v>4576</v>
      </c>
      <c r="BO408" s="58" t="str">
        <f t="shared" si="6"/>
        <v>境内资产</v>
      </c>
      <c r="BP408" s="58" t="str">
        <f>IF(M408="",VLOOKUP(D408,Sheet4!$A$1:$B$92,2,0),VLOOKUP(Q408,Sheet4!$A$1:$B$92,2,0))</f>
        <v>保险资产管理产品</v>
      </c>
    </row>
    <row r="409" spans="1:68" s="58" customFormat="1" ht="12.75" customHeight="1">
      <c r="A409" s="137" t="s">
        <v>1556</v>
      </c>
      <c r="B409" s="111" t="s">
        <v>1557</v>
      </c>
      <c r="C409" s="252" t="s">
        <v>5552</v>
      </c>
      <c r="D409" s="252" t="s">
        <v>672</v>
      </c>
      <c r="E409" s="111" t="s">
        <v>1558</v>
      </c>
      <c r="F409" s="111" t="s">
        <v>1557</v>
      </c>
      <c r="G409" s="42">
        <v>363</v>
      </c>
      <c r="H409" s="319">
        <v>4305.18</v>
      </c>
      <c r="I409" s="319">
        <v>6200.04</v>
      </c>
      <c r="J409" s="112"/>
      <c r="K409" s="112"/>
      <c r="L409" s="58" t="s">
        <v>4489</v>
      </c>
      <c r="M409" s="42" t="s">
        <v>1680</v>
      </c>
      <c r="N409" s="42" t="s">
        <v>1681</v>
      </c>
      <c r="O409" s="139" t="s">
        <v>1682</v>
      </c>
      <c r="P409" s="50" t="s">
        <v>64</v>
      </c>
      <c r="Q409" s="50" t="s">
        <v>5395</v>
      </c>
      <c r="R409" s="42">
        <v>1</v>
      </c>
      <c r="S409" s="139" t="s">
        <v>1660</v>
      </c>
      <c r="T409" s="62">
        <v>500000000</v>
      </c>
      <c r="U409" s="62">
        <v>490211758.94</v>
      </c>
      <c r="V409" s="42"/>
      <c r="W409" s="42"/>
      <c r="X409" s="42"/>
      <c r="Y409" s="42"/>
      <c r="Z409" s="42" t="s">
        <v>68</v>
      </c>
      <c r="AA409" s="114">
        <v>1.0895423513020889E-6</v>
      </c>
      <c r="AJ409" s="42"/>
      <c r="AU409" s="42"/>
      <c r="AV409" s="42"/>
      <c r="AW409" s="42"/>
      <c r="AX409" s="42"/>
      <c r="AY409" s="42"/>
      <c r="AZ409" s="42"/>
      <c r="BA409" s="42"/>
      <c r="BB409" s="42"/>
      <c r="BN409" s="83" t="s">
        <v>4576</v>
      </c>
      <c r="BO409" s="58" t="str">
        <f t="shared" si="6"/>
        <v>境内资产</v>
      </c>
      <c r="BP409" s="58" t="str">
        <f>IF(M409="",VLOOKUP(D409,Sheet4!$A$1:$B$92,2,0),VLOOKUP(Q409,Sheet4!$A$1:$B$92,2,0))</f>
        <v>保险资产管理产品</v>
      </c>
    </row>
    <row r="410" spans="1:68" s="58" customFormat="1" ht="12.75" customHeight="1">
      <c r="A410" s="137" t="s">
        <v>1559</v>
      </c>
      <c r="B410" s="111" t="s">
        <v>1560</v>
      </c>
      <c r="C410" s="252" t="s">
        <v>5552</v>
      </c>
      <c r="D410" s="259" t="s">
        <v>689</v>
      </c>
      <c r="E410" s="111" t="s">
        <v>1561</v>
      </c>
      <c r="F410" s="111" t="s">
        <v>1560</v>
      </c>
      <c r="G410" s="42">
        <v>1240</v>
      </c>
      <c r="H410" s="319">
        <v>286626</v>
      </c>
      <c r="I410" s="319">
        <v>311240</v>
      </c>
      <c r="J410" s="112"/>
      <c r="K410" s="112"/>
      <c r="L410" s="58" t="s">
        <v>4489</v>
      </c>
      <c r="M410" s="42" t="s">
        <v>1680</v>
      </c>
      <c r="N410" s="42" t="s">
        <v>1681</v>
      </c>
      <c r="O410" s="139" t="s">
        <v>1682</v>
      </c>
      <c r="P410" s="50" t="s">
        <v>64</v>
      </c>
      <c r="Q410" s="50" t="s">
        <v>5395</v>
      </c>
      <c r="R410" s="42">
        <v>1</v>
      </c>
      <c r="S410" s="139" t="s">
        <v>1660</v>
      </c>
      <c r="T410" s="62">
        <v>500000000</v>
      </c>
      <c r="U410" s="62">
        <v>490211758.94</v>
      </c>
      <c r="V410" s="42"/>
      <c r="W410" s="42"/>
      <c r="X410" s="42"/>
      <c r="Y410" s="42"/>
      <c r="Z410" s="42" t="s">
        <v>68</v>
      </c>
      <c r="AA410" s="114">
        <v>1.2269453019868598E-5</v>
      </c>
      <c r="AJ410" s="42"/>
      <c r="AU410" s="42"/>
      <c r="AV410" s="42"/>
      <c r="AW410" s="42"/>
      <c r="AX410" s="42"/>
      <c r="AY410" s="42"/>
      <c r="AZ410" s="42"/>
      <c r="BA410" s="42"/>
      <c r="BB410" s="42"/>
      <c r="BN410" s="83" t="s">
        <v>4576</v>
      </c>
      <c r="BO410" s="58" t="str">
        <f t="shared" si="6"/>
        <v>境内资产</v>
      </c>
      <c r="BP410" s="58" t="str">
        <f>IF(M410="",VLOOKUP(D410,Sheet4!$A$1:$B$92,2,0),VLOOKUP(Q410,Sheet4!$A$1:$B$92,2,0))</f>
        <v>保险资产管理产品</v>
      </c>
    </row>
    <row r="411" spans="1:68" s="58" customFormat="1" ht="12.75" customHeight="1">
      <c r="A411" s="137" t="s">
        <v>1562</v>
      </c>
      <c r="B411" s="111" t="s">
        <v>1563</v>
      </c>
      <c r="C411" s="252" t="s">
        <v>5552</v>
      </c>
      <c r="D411" s="259" t="s">
        <v>689</v>
      </c>
      <c r="E411" s="111" t="s">
        <v>1564</v>
      </c>
      <c r="F411" s="42" t="s">
        <v>1563</v>
      </c>
      <c r="G411" s="42">
        <v>2783</v>
      </c>
      <c r="H411" s="319">
        <v>201042.25</v>
      </c>
      <c r="I411" s="319">
        <v>321436.5</v>
      </c>
      <c r="J411" s="112"/>
      <c r="K411" s="112"/>
      <c r="L411" s="58" t="s">
        <v>4489</v>
      </c>
      <c r="M411" s="42" t="s">
        <v>1680</v>
      </c>
      <c r="N411" s="42" t="s">
        <v>1681</v>
      </c>
      <c r="O411" s="139" t="s">
        <v>1682</v>
      </c>
      <c r="P411" s="50" t="s">
        <v>64</v>
      </c>
      <c r="Q411" s="50" t="s">
        <v>5395</v>
      </c>
      <c r="R411" s="42">
        <v>1</v>
      </c>
      <c r="S411" s="139" t="s">
        <v>1660</v>
      </c>
      <c r="T411" s="62">
        <v>500000000</v>
      </c>
      <c r="U411" s="62">
        <v>490211758.94</v>
      </c>
      <c r="V411" s="42"/>
      <c r="W411" s="42"/>
      <c r="X411" s="42"/>
      <c r="Y411" s="42"/>
      <c r="Z411" s="42" t="s">
        <v>68</v>
      </c>
      <c r="AA411" s="114">
        <v>2.2003688096432476E-5</v>
      </c>
      <c r="AJ411" s="42"/>
      <c r="AU411" s="42"/>
      <c r="AV411" s="42"/>
      <c r="AW411" s="42"/>
      <c r="AX411" s="42"/>
      <c r="AY411" s="42"/>
      <c r="AZ411" s="42"/>
      <c r="BA411" s="42"/>
      <c r="BB411" s="42"/>
      <c r="BN411" s="83" t="s">
        <v>4576</v>
      </c>
      <c r="BO411" s="58" t="str">
        <f t="shared" si="6"/>
        <v>境内资产</v>
      </c>
      <c r="BP411" s="58" t="str">
        <f>IF(M411="",VLOOKUP(D411,Sheet4!$A$1:$B$92,2,0),VLOOKUP(Q411,Sheet4!$A$1:$B$92,2,0))</f>
        <v>保险资产管理产品</v>
      </c>
    </row>
    <row r="412" spans="1:68" s="58" customFormat="1" ht="12.75" customHeight="1">
      <c r="A412" s="137" t="s">
        <v>1565</v>
      </c>
      <c r="B412" s="111" t="s">
        <v>1566</v>
      </c>
      <c r="C412" s="252" t="s">
        <v>5552</v>
      </c>
      <c r="D412" s="259" t="s">
        <v>689</v>
      </c>
      <c r="E412" s="42" t="s">
        <v>1567</v>
      </c>
      <c r="F412" s="42" t="s">
        <v>1566</v>
      </c>
      <c r="G412" s="42">
        <v>9434</v>
      </c>
      <c r="H412" s="319">
        <v>1762172.78</v>
      </c>
      <c r="I412" s="319">
        <v>1499911.66</v>
      </c>
      <c r="J412" s="112"/>
      <c r="K412" s="112"/>
      <c r="L412" s="58" t="s">
        <v>4489</v>
      </c>
      <c r="M412" s="42" t="s">
        <v>1680</v>
      </c>
      <c r="N412" s="42" t="s">
        <v>1681</v>
      </c>
      <c r="O412" s="139" t="s">
        <v>1682</v>
      </c>
      <c r="P412" s="50" t="s">
        <v>64</v>
      </c>
      <c r="Q412" s="50" t="s">
        <v>5395</v>
      </c>
      <c r="R412" s="42">
        <v>1</v>
      </c>
      <c r="S412" s="139" t="s">
        <v>1660</v>
      </c>
      <c r="T412" s="62">
        <v>500000000</v>
      </c>
      <c r="U412" s="62">
        <v>490211758.94</v>
      </c>
      <c r="V412" s="42"/>
      <c r="W412" s="42"/>
      <c r="X412" s="42"/>
      <c r="Y412" s="42"/>
      <c r="Z412" s="42" t="s">
        <v>280</v>
      </c>
      <c r="AA412" s="114">
        <v>2.0464208242950108E-5</v>
      </c>
      <c r="AJ412" s="42"/>
      <c r="AU412" s="42"/>
      <c r="AV412" s="42"/>
      <c r="AW412" s="42"/>
      <c r="AX412" s="42"/>
      <c r="AY412" s="42"/>
      <c r="AZ412" s="42"/>
      <c r="BA412" s="42"/>
      <c r="BB412" s="42"/>
      <c r="BN412" s="83" t="s">
        <v>4576</v>
      </c>
      <c r="BO412" s="58" t="str">
        <f t="shared" si="6"/>
        <v>境内资产</v>
      </c>
      <c r="BP412" s="58" t="str">
        <f>IF(M412="",VLOOKUP(D412,Sheet4!$A$1:$B$92,2,0),VLOOKUP(Q412,Sheet4!$A$1:$B$92,2,0))</f>
        <v>保险资产管理产品</v>
      </c>
    </row>
    <row r="413" spans="1:68" s="58" customFormat="1" ht="12.75" customHeight="1">
      <c r="A413" s="137" t="s">
        <v>1568</v>
      </c>
      <c r="B413" s="111" t="s">
        <v>1569</v>
      </c>
      <c r="C413" s="252" t="s">
        <v>5552</v>
      </c>
      <c r="D413" s="259" t="s">
        <v>689</v>
      </c>
      <c r="E413" s="42" t="s">
        <v>1570</v>
      </c>
      <c r="F413" s="42" t="s">
        <v>1569</v>
      </c>
      <c r="G413" s="42">
        <v>1621</v>
      </c>
      <c r="H413" s="319">
        <v>98642.31</v>
      </c>
      <c r="I413" s="319">
        <v>55762.400000000001</v>
      </c>
      <c r="J413" s="112"/>
      <c r="K413" s="112"/>
      <c r="L413" s="58" t="s">
        <v>4489</v>
      </c>
      <c r="M413" s="42" t="s">
        <v>1680</v>
      </c>
      <c r="N413" s="42" t="s">
        <v>1681</v>
      </c>
      <c r="O413" s="139" t="s">
        <v>1682</v>
      </c>
      <c r="P413" s="50" t="s">
        <v>64</v>
      </c>
      <c r="Q413" s="50" t="s">
        <v>5395</v>
      </c>
      <c r="R413" s="42">
        <v>1</v>
      </c>
      <c r="S413" s="139" t="s">
        <v>1660</v>
      </c>
      <c r="T413" s="62">
        <v>500000000</v>
      </c>
      <c r="U413" s="62">
        <v>490211758.94</v>
      </c>
      <c r="V413" s="42"/>
      <c r="W413" s="42"/>
      <c r="X413" s="42"/>
      <c r="Y413" s="42"/>
      <c r="Z413" s="42" t="s">
        <v>68</v>
      </c>
      <c r="AA413" s="114">
        <v>2.0059875200598753E-5</v>
      </c>
      <c r="AJ413" s="42"/>
      <c r="AU413" s="42"/>
      <c r="AV413" s="42"/>
      <c r="AW413" s="42"/>
      <c r="AX413" s="42"/>
      <c r="AY413" s="42"/>
      <c r="AZ413" s="42"/>
      <c r="BA413" s="42"/>
      <c r="BB413" s="42"/>
      <c r="BN413" s="83" t="s">
        <v>4576</v>
      </c>
      <c r="BO413" s="58" t="str">
        <f t="shared" si="6"/>
        <v>境内资产</v>
      </c>
      <c r="BP413" s="58" t="str">
        <f>IF(M413="",VLOOKUP(D413,Sheet4!$A$1:$B$92,2,0),VLOOKUP(Q413,Sheet4!$A$1:$B$92,2,0))</f>
        <v>保险资产管理产品</v>
      </c>
    </row>
    <row r="414" spans="1:68" s="58" customFormat="1" ht="12.75" customHeight="1">
      <c r="A414" s="137" t="s">
        <v>1571</v>
      </c>
      <c r="B414" s="111" t="s">
        <v>1572</v>
      </c>
      <c r="C414" s="252" t="s">
        <v>5552</v>
      </c>
      <c r="D414" s="259" t="s">
        <v>689</v>
      </c>
      <c r="E414" s="42" t="s">
        <v>1573</v>
      </c>
      <c r="F414" s="42" t="s">
        <v>1572</v>
      </c>
      <c r="G414" s="42">
        <v>2959</v>
      </c>
      <c r="H414" s="319">
        <v>359829.2</v>
      </c>
      <c r="I414" s="319">
        <v>258320.7</v>
      </c>
      <c r="J414" s="112"/>
      <c r="K414" s="112"/>
      <c r="L414" s="58" t="s">
        <v>4489</v>
      </c>
      <c r="M414" s="42" t="s">
        <v>1680</v>
      </c>
      <c r="N414" s="42" t="s">
        <v>1681</v>
      </c>
      <c r="O414" s="139" t="s">
        <v>1682</v>
      </c>
      <c r="P414" s="50" t="s">
        <v>64</v>
      </c>
      <c r="Q414" s="50" t="s">
        <v>5395</v>
      </c>
      <c r="R414" s="42">
        <v>1</v>
      </c>
      <c r="S414" s="139" t="s">
        <v>1660</v>
      </c>
      <c r="T414" s="62">
        <v>500000000</v>
      </c>
      <c r="U414" s="62">
        <v>490211758.94</v>
      </c>
      <c r="V414" s="42"/>
      <c r="W414" s="42"/>
      <c r="X414" s="42"/>
      <c r="Y414" s="42"/>
      <c r="Z414" s="42" t="s">
        <v>68</v>
      </c>
      <c r="AA414" s="114">
        <v>2.4658333333333334E-5</v>
      </c>
      <c r="AJ414" s="42"/>
      <c r="AU414" s="42"/>
      <c r="AV414" s="42"/>
      <c r="AW414" s="42"/>
      <c r="AX414" s="42"/>
      <c r="AY414" s="42"/>
      <c r="AZ414" s="42"/>
      <c r="BA414" s="42"/>
      <c r="BB414" s="42"/>
      <c r="BN414" s="83" t="s">
        <v>4576</v>
      </c>
      <c r="BO414" s="58" t="str">
        <f t="shared" si="6"/>
        <v>境内资产</v>
      </c>
      <c r="BP414" s="58" t="str">
        <f>IF(M414="",VLOOKUP(D414,Sheet4!$A$1:$B$92,2,0),VLOOKUP(Q414,Sheet4!$A$1:$B$92,2,0))</f>
        <v>保险资产管理产品</v>
      </c>
    </row>
    <row r="415" spans="1:68" s="58" customFormat="1" ht="12.75" customHeight="1">
      <c r="A415" s="137" t="s">
        <v>1574</v>
      </c>
      <c r="B415" s="111" t="s">
        <v>1575</v>
      </c>
      <c r="C415" s="252" t="s">
        <v>5552</v>
      </c>
      <c r="D415" s="259" t="s">
        <v>689</v>
      </c>
      <c r="E415" s="42" t="s">
        <v>1576</v>
      </c>
      <c r="F415" s="42" t="s">
        <v>1575</v>
      </c>
      <c r="G415" s="42">
        <v>20003</v>
      </c>
      <c r="H415" s="319">
        <v>1440544.61</v>
      </c>
      <c r="I415" s="319">
        <v>1462619.36</v>
      </c>
      <c r="J415" s="112"/>
      <c r="K415" s="112"/>
      <c r="L415" s="58" t="s">
        <v>4489</v>
      </c>
      <c r="M415" s="42" t="s">
        <v>1680</v>
      </c>
      <c r="N415" s="42" t="s">
        <v>1681</v>
      </c>
      <c r="O415" s="139" t="s">
        <v>1682</v>
      </c>
      <c r="P415" s="50" t="s">
        <v>64</v>
      </c>
      <c r="Q415" s="50" t="s">
        <v>5395</v>
      </c>
      <c r="R415" s="42">
        <v>1</v>
      </c>
      <c r="S415" s="139" t="s">
        <v>1660</v>
      </c>
      <c r="T415" s="62">
        <v>500000000</v>
      </c>
      <c r="U415" s="62">
        <v>490211758.94</v>
      </c>
      <c r="V415" s="42"/>
      <c r="W415" s="42"/>
      <c r="X415" s="42"/>
      <c r="Y415" s="42"/>
      <c r="Z415" s="42" t="s">
        <v>68</v>
      </c>
      <c r="AA415" s="114">
        <v>2.2997240744998852E-4</v>
      </c>
      <c r="AJ415" s="42"/>
      <c r="AU415" s="42"/>
      <c r="AV415" s="42"/>
      <c r="AW415" s="42"/>
      <c r="AX415" s="42"/>
      <c r="AY415" s="42"/>
      <c r="AZ415" s="42"/>
      <c r="BA415" s="42"/>
      <c r="BB415" s="42"/>
      <c r="BN415" s="83" t="s">
        <v>4576</v>
      </c>
      <c r="BO415" s="58" t="str">
        <f t="shared" si="6"/>
        <v>境内资产</v>
      </c>
      <c r="BP415" s="58" t="str">
        <f>IF(M415="",VLOOKUP(D415,Sheet4!$A$1:$B$92,2,0),VLOOKUP(Q415,Sheet4!$A$1:$B$92,2,0))</f>
        <v>保险资产管理产品</v>
      </c>
    </row>
    <row r="416" spans="1:68" s="58" customFormat="1" ht="12.75" customHeight="1">
      <c r="A416" s="137" t="s">
        <v>1577</v>
      </c>
      <c r="B416" s="111" t="s">
        <v>1578</v>
      </c>
      <c r="C416" s="252" t="s">
        <v>5552</v>
      </c>
      <c r="D416" s="252" t="s">
        <v>672</v>
      </c>
      <c r="E416" s="42" t="s">
        <v>1579</v>
      </c>
      <c r="F416" s="42" t="s">
        <v>1578</v>
      </c>
      <c r="G416" s="42">
        <v>1100000</v>
      </c>
      <c r="H416" s="319">
        <v>20133221.800000001</v>
      </c>
      <c r="I416" s="319">
        <v>20570000</v>
      </c>
      <c r="J416" s="112"/>
      <c r="K416" s="112"/>
      <c r="L416" s="58" t="s">
        <v>4489</v>
      </c>
      <c r="M416" s="42" t="s">
        <v>1680</v>
      </c>
      <c r="N416" s="42" t="s">
        <v>1681</v>
      </c>
      <c r="O416" s="139" t="s">
        <v>1682</v>
      </c>
      <c r="P416" s="50" t="s">
        <v>64</v>
      </c>
      <c r="Q416" s="50" t="s">
        <v>5395</v>
      </c>
      <c r="R416" s="42">
        <v>1</v>
      </c>
      <c r="S416" s="139" t="s">
        <v>1660</v>
      </c>
      <c r="T416" s="62">
        <v>500000000</v>
      </c>
      <c r="U416" s="62">
        <v>490211758.94</v>
      </c>
      <c r="V416" s="42"/>
      <c r="W416" s="42"/>
      <c r="X416" s="42"/>
      <c r="Y416" s="42"/>
      <c r="Z416" s="42" t="s">
        <v>280</v>
      </c>
      <c r="AA416" s="114">
        <v>1.1311988566531371E-4</v>
      </c>
      <c r="AJ416" s="42"/>
      <c r="AU416" s="42"/>
      <c r="AV416" s="42"/>
      <c r="AW416" s="42"/>
      <c r="AX416" s="42"/>
      <c r="AY416" s="42"/>
      <c r="AZ416" s="42"/>
      <c r="BA416" s="42"/>
      <c r="BB416" s="42"/>
      <c r="BN416" s="83" t="s">
        <v>4576</v>
      </c>
      <c r="BO416" s="58" t="str">
        <f t="shared" si="6"/>
        <v>境内资产</v>
      </c>
      <c r="BP416" s="58" t="str">
        <f>IF(M416="",VLOOKUP(D416,Sheet4!$A$1:$B$92,2,0),VLOOKUP(Q416,Sheet4!$A$1:$B$92,2,0))</f>
        <v>保险资产管理产品</v>
      </c>
    </row>
    <row r="417" spans="1:68" s="58" customFormat="1" ht="12.75" customHeight="1">
      <c r="A417" s="137" t="s">
        <v>1580</v>
      </c>
      <c r="B417" s="111" t="s">
        <v>1581</v>
      </c>
      <c r="C417" s="252" t="s">
        <v>5552</v>
      </c>
      <c r="D417" s="252" t="s">
        <v>672</v>
      </c>
      <c r="E417" s="42" t="s">
        <v>1582</v>
      </c>
      <c r="F417" s="42" t="s">
        <v>1581</v>
      </c>
      <c r="G417" s="42">
        <v>60000</v>
      </c>
      <c r="H417" s="319">
        <v>12327882.68</v>
      </c>
      <c r="I417" s="319">
        <v>12840000</v>
      </c>
      <c r="J417" s="112"/>
      <c r="K417" s="112"/>
      <c r="L417" s="58" t="s">
        <v>4489</v>
      </c>
      <c r="M417" s="42" t="s">
        <v>1680</v>
      </c>
      <c r="N417" s="42" t="s">
        <v>1681</v>
      </c>
      <c r="O417" s="139" t="s">
        <v>1682</v>
      </c>
      <c r="P417" s="50" t="s">
        <v>64</v>
      </c>
      <c r="Q417" s="50" t="s">
        <v>5395</v>
      </c>
      <c r="R417" s="42">
        <v>1</v>
      </c>
      <c r="S417" s="139" t="s">
        <v>1660</v>
      </c>
      <c r="T417" s="62">
        <v>500000000</v>
      </c>
      <c r="U417" s="62">
        <v>490211758.94</v>
      </c>
      <c r="V417" s="42"/>
      <c r="W417" s="42"/>
      <c r="X417" s="42"/>
      <c r="Y417" s="42"/>
      <c r="Z417" s="42" t="s">
        <v>280</v>
      </c>
      <c r="AA417" s="114">
        <v>4.0771531209836562E-5</v>
      </c>
      <c r="AJ417" s="42"/>
      <c r="AU417" s="42"/>
      <c r="AV417" s="42"/>
      <c r="AW417" s="42"/>
      <c r="AX417" s="42"/>
      <c r="AY417" s="42"/>
      <c r="AZ417" s="42"/>
      <c r="BA417" s="42"/>
      <c r="BB417" s="42"/>
      <c r="BN417" s="83" t="s">
        <v>4576</v>
      </c>
      <c r="BO417" s="58" t="str">
        <f t="shared" si="6"/>
        <v>境内资产</v>
      </c>
      <c r="BP417" s="58" t="str">
        <f>IF(M417="",VLOOKUP(D417,Sheet4!$A$1:$B$92,2,0),VLOOKUP(Q417,Sheet4!$A$1:$B$92,2,0))</f>
        <v>保险资产管理产品</v>
      </c>
    </row>
    <row r="418" spans="1:68" s="58" customFormat="1" ht="12.75" customHeight="1">
      <c r="A418" s="137" t="s">
        <v>1583</v>
      </c>
      <c r="B418" s="111" t="s">
        <v>1584</v>
      </c>
      <c r="C418" s="252" t="s">
        <v>5552</v>
      </c>
      <c r="D418" s="252" t="s">
        <v>672</v>
      </c>
      <c r="E418" s="42" t="s">
        <v>1585</v>
      </c>
      <c r="F418" s="42" t="s">
        <v>1584</v>
      </c>
      <c r="G418" s="42">
        <v>100000</v>
      </c>
      <c r="H418" s="319">
        <v>19531921.23</v>
      </c>
      <c r="I418" s="319">
        <v>19800000</v>
      </c>
      <c r="J418" s="112"/>
      <c r="K418" s="112"/>
      <c r="L418" s="58" t="s">
        <v>4489</v>
      </c>
      <c r="M418" s="42" t="s">
        <v>1680</v>
      </c>
      <c r="N418" s="42" t="s">
        <v>1681</v>
      </c>
      <c r="O418" s="139" t="s">
        <v>1682</v>
      </c>
      <c r="P418" s="50" t="s">
        <v>64</v>
      </c>
      <c r="Q418" s="50" t="s">
        <v>5395</v>
      </c>
      <c r="R418" s="42">
        <v>1</v>
      </c>
      <c r="S418" s="139" t="s">
        <v>1660</v>
      </c>
      <c r="T418" s="62">
        <v>500000000</v>
      </c>
      <c r="U418" s="62">
        <v>490211758.94</v>
      </c>
      <c r="V418" s="42"/>
      <c r="W418" s="42"/>
      <c r="X418" s="42"/>
      <c r="Y418" s="42"/>
      <c r="Z418" s="42" t="s">
        <v>280</v>
      </c>
      <c r="AA418" s="114">
        <v>2.4473813020068529E-4</v>
      </c>
      <c r="AJ418" s="42"/>
      <c r="AU418" s="42"/>
      <c r="AV418" s="42"/>
      <c r="AW418" s="42"/>
      <c r="AX418" s="42"/>
      <c r="AY418" s="42"/>
      <c r="AZ418" s="42"/>
      <c r="BA418" s="42"/>
      <c r="BB418" s="42"/>
      <c r="BN418" s="83" t="s">
        <v>4576</v>
      </c>
      <c r="BO418" s="58" t="str">
        <f t="shared" si="6"/>
        <v>境内资产</v>
      </c>
      <c r="BP418" s="58" t="str">
        <f>IF(M418="",VLOOKUP(D418,Sheet4!$A$1:$B$92,2,0),VLOOKUP(Q418,Sheet4!$A$1:$B$92,2,0))</f>
        <v>保险资产管理产品</v>
      </c>
    </row>
    <row r="419" spans="1:68" s="58" customFormat="1" ht="12.75" customHeight="1">
      <c r="A419" s="137" t="s">
        <v>1586</v>
      </c>
      <c r="B419" s="111" t="s">
        <v>1587</v>
      </c>
      <c r="C419" s="252" t="s">
        <v>5552</v>
      </c>
      <c r="D419" s="252" t="s">
        <v>672</v>
      </c>
      <c r="E419" s="42" t="s">
        <v>1588</v>
      </c>
      <c r="F419" s="42" t="s">
        <v>1587</v>
      </c>
      <c r="G419" s="42">
        <v>889600</v>
      </c>
      <c r="H419" s="319">
        <v>19414574.829999998</v>
      </c>
      <c r="I419" s="319">
        <v>18583744</v>
      </c>
      <c r="J419" s="112"/>
      <c r="K419" s="112"/>
      <c r="L419" s="58" t="s">
        <v>4489</v>
      </c>
      <c r="M419" s="42" t="s">
        <v>1680</v>
      </c>
      <c r="N419" s="42" t="s">
        <v>1681</v>
      </c>
      <c r="O419" s="139" t="s">
        <v>1682</v>
      </c>
      <c r="P419" s="50" t="s">
        <v>64</v>
      </c>
      <c r="Q419" s="50" t="s">
        <v>5395</v>
      </c>
      <c r="R419" s="42">
        <v>1</v>
      </c>
      <c r="S419" s="139" t="s">
        <v>1660</v>
      </c>
      <c r="T419" s="62">
        <v>500000000</v>
      </c>
      <c r="U419" s="62">
        <v>490211758.94</v>
      </c>
      <c r="V419" s="42"/>
      <c r="W419" s="42"/>
      <c r="X419" s="42"/>
      <c r="Y419" s="42"/>
      <c r="Z419" s="42" t="s">
        <v>68</v>
      </c>
      <c r="AA419" s="114">
        <v>1.0933852917168981E-3</v>
      </c>
      <c r="AJ419" s="42"/>
      <c r="AU419" s="42"/>
      <c r="AV419" s="42"/>
      <c r="AW419" s="42"/>
      <c r="AX419" s="42"/>
      <c r="AY419" s="42"/>
      <c r="AZ419" s="42"/>
      <c r="BA419" s="42"/>
      <c r="BB419" s="42"/>
      <c r="BN419" s="83" t="s">
        <v>4576</v>
      </c>
      <c r="BO419" s="58" t="str">
        <f t="shared" si="6"/>
        <v>境内资产</v>
      </c>
      <c r="BP419" s="58" t="str">
        <f>IF(M419="",VLOOKUP(D419,Sheet4!$A$1:$B$92,2,0),VLOOKUP(Q419,Sheet4!$A$1:$B$92,2,0))</f>
        <v>保险资产管理产品</v>
      </c>
    </row>
    <row r="420" spans="1:68" s="58" customFormat="1" ht="12.75" customHeight="1">
      <c r="A420" s="137" t="s">
        <v>1589</v>
      </c>
      <c r="B420" s="111" t="s">
        <v>1590</v>
      </c>
      <c r="C420" s="252" t="s">
        <v>5552</v>
      </c>
      <c r="D420" s="252" t="s">
        <v>672</v>
      </c>
      <c r="E420" s="42" t="s">
        <v>1591</v>
      </c>
      <c r="F420" s="42" t="s">
        <v>1590</v>
      </c>
      <c r="G420" s="42">
        <v>300060</v>
      </c>
      <c r="H420" s="319">
        <v>6640882.9000000004</v>
      </c>
      <c r="I420" s="319">
        <v>6217243.2000000002</v>
      </c>
      <c r="J420" s="112"/>
      <c r="K420" s="112"/>
      <c r="L420" s="58" t="s">
        <v>4489</v>
      </c>
      <c r="M420" s="42" t="s">
        <v>1680</v>
      </c>
      <c r="N420" s="42" t="s">
        <v>1681</v>
      </c>
      <c r="O420" s="139" t="s">
        <v>1682</v>
      </c>
      <c r="P420" s="50" t="s">
        <v>64</v>
      </c>
      <c r="Q420" s="50" t="s">
        <v>5395</v>
      </c>
      <c r="R420" s="42">
        <v>1</v>
      </c>
      <c r="S420" s="139" t="s">
        <v>1660</v>
      </c>
      <c r="T420" s="62">
        <v>500000000</v>
      </c>
      <c r="U420" s="62">
        <v>490211758.94</v>
      </c>
      <c r="V420" s="42"/>
      <c r="W420" s="42"/>
      <c r="X420" s="42"/>
      <c r="Y420" s="42"/>
      <c r="Z420" s="42" t="s">
        <v>68</v>
      </c>
      <c r="AA420" s="114">
        <v>4.0550829625701491E-4</v>
      </c>
      <c r="AJ420" s="42"/>
      <c r="AU420" s="42"/>
      <c r="AV420" s="42"/>
      <c r="AW420" s="42"/>
      <c r="AX420" s="42"/>
      <c r="AY420" s="42"/>
      <c r="AZ420" s="42"/>
      <c r="BA420" s="42"/>
      <c r="BB420" s="42"/>
      <c r="BN420" s="83" t="s">
        <v>4576</v>
      </c>
      <c r="BO420" s="58" t="str">
        <f t="shared" si="6"/>
        <v>境内资产</v>
      </c>
      <c r="BP420" s="58" t="str">
        <f>IF(M420="",VLOOKUP(D420,Sheet4!$A$1:$B$92,2,0),VLOOKUP(Q420,Sheet4!$A$1:$B$92,2,0))</f>
        <v>保险资产管理产品</v>
      </c>
    </row>
    <row r="421" spans="1:68" s="58" customFormat="1" ht="12.75" customHeight="1">
      <c r="A421" s="137" t="s">
        <v>1592</v>
      </c>
      <c r="B421" s="111" t="s">
        <v>1488</v>
      </c>
      <c r="C421" s="252" t="s">
        <v>5552</v>
      </c>
      <c r="D421" s="252" t="s">
        <v>672</v>
      </c>
      <c r="E421" s="42" t="s">
        <v>1593</v>
      </c>
      <c r="F421" s="42" t="s">
        <v>1488</v>
      </c>
      <c r="G421" s="42">
        <v>600000</v>
      </c>
      <c r="H421" s="319">
        <v>23757449.760000002</v>
      </c>
      <c r="I421" s="319">
        <v>22536000</v>
      </c>
      <c r="J421" s="112"/>
      <c r="K421" s="112"/>
      <c r="L421" s="58" t="s">
        <v>4489</v>
      </c>
      <c r="M421" s="42" t="s">
        <v>1680</v>
      </c>
      <c r="N421" s="42" t="s">
        <v>1681</v>
      </c>
      <c r="O421" s="139" t="s">
        <v>1682</v>
      </c>
      <c r="P421" s="50" t="s">
        <v>64</v>
      </c>
      <c r="Q421" s="50" t="s">
        <v>5395</v>
      </c>
      <c r="R421" s="42">
        <v>1</v>
      </c>
      <c r="S421" s="139" t="s">
        <v>1660</v>
      </c>
      <c r="T421" s="62">
        <v>500000000</v>
      </c>
      <c r="U421" s="62">
        <v>490211758.94</v>
      </c>
      <c r="V421" s="42"/>
      <c r="W421" s="42"/>
      <c r="X421" s="42"/>
      <c r="Y421" s="42"/>
      <c r="Z421" s="42" t="s">
        <v>68</v>
      </c>
      <c r="AA421" s="114">
        <v>1.0696788766784392E-3</v>
      </c>
      <c r="AJ421" s="42"/>
      <c r="AU421" s="42"/>
      <c r="AV421" s="42"/>
      <c r="AW421" s="42"/>
      <c r="AX421" s="42"/>
      <c r="AY421" s="42"/>
      <c r="AZ421" s="42"/>
      <c r="BA421" s="42"/>
      <c r="BB421" s="42"/>
      <c r="BN421" s="83" t="s">
        <v>4576</v>
      </c>
      <c r="BO421" s="58" t="str">
        <f t="shared" si="6"/>
        <v>境内资产</v>
      </c>
      <c r="BP421" s="58" t="str">
        <f>IF(M421="",VLOOKUP(D421,Sheet4!$A$1:$B$92,2,0),VLOOKUP(Q421,Sheet4!$A$1:$B$92,2,0))</f>
        <v>保险资产管理产品</v>
      </c>
    </row>
    <row r="422" spans="1:68" s="58" customFormat="1" ht="12.75" customHeight="1">
      <c r="A422" s="137" t="s">
        <v>1594</v>
      </c>
      <c r="B422" s="111" t="s">
        <v>1595</v>
      </c>
      <c r="C422" s="252" t="s">
        <v>5552</v>
      </c>
      <c r="D422" s="252" t="s">
        <v>672</v>
      </c>
      <c r="E422" s="42" t="s">
        <v>1596</v>
      </c>
      <c r="F422" s="42" t="s">
        <v>1595</v>
      </c>
      <c r="G422" s="42">
        <v>66000</v>
      </c>
      <c r="H422" s="319">
        <v>5196279.9000000004</v>
      </c>
      <c r="I422" s="319">
        <v>5177700</v>
      </c>
      <c r="J422" s="112"/>
      <c r="K422" s="112"/>
      <c r="L422" s="58" t="s">
        <v>4489</v>
      </c>
      <c r="M422" s="42" t="s">
        <v>1680</v>
      </c>
      <c r="N422" s="42" t="s">
        <v>1681</v>
      </c>
      <c r="O422" s="139" t="s">
        <v>1682</v>
      </c>
      <c r="P422" s="50" t="s">
        <v>64</v>
      </c>
      <c r="Q422" s="50" t="s">
        <v>5395</v>
      </c>
      <c r="R422" s="42">
        <v>1</v>
      </c>
      <c r="S422" s="139" t="s">
        <v>1660</v>
      </c>
      <c r="T422" s="62">
        <v>500000000</v>
      </c>
      <c r="U422" s="62">
        <v>490211758.94</v>
      </c>
      <c r="V422" s="42"/>
      <c r="W422" s="42"/>
      <c r="X422" s="42"/>
      <c r="Y422" s="42"/>
      <c r="Z422" s="42" t="s">
        <v>68</v>
      </c>
      <c r="AA422" s="114">
        <v>2.0267087354079082E-4</v>
      </c>
      <c r="AJ422" s="42"/>
      <c r="AU422" s="42"/>
      <c r="AV422" s="42"/>
      <c r="AW422" s="42"/>
      <c r="AX422" s="42"/>
      <c r="AY422" s="42"/>
      <c r="AZ422" s="42"/>
      <c r="BA422" s="42"/>
      <c r="BB422" s="42"/>
      <c r="BN422" s="83" t="s">
        <v>4576</v>
      </c>
      <c r="BO422" s="58" t="str">
        <f t="shared" si="6"/>
        <v>境内资产</v>
      </c>
      <c r="BP422" s="58" t="str">
        <f>IF(M422="",VLOOKUP(D422,Sheet4!$A$1:$B$92,2,0),VLOOKUP(Q422,Sheet4!$A$1:$B$92,2,0))</f>
        <v>保险资产管理产品</v>
      </c>
    </row>
    <row r="423" spans="1:68" s="58" customFormat="1" ht="12.75" customHeight="1">
      <c r="A423" s="137" t="s">
        <v>1597</v>
      </c>
      <c r="B423" s="111" t="s">
        <v>1598</v>
      </c>
      <c r="C423" s="252" t="s">
        <v>5552</v>
      </c>
      <c r="D423" s="252" t="s">
        <v>672</v>
      </c>
      <c r="E423" s="42" t="s">
        <v>1599</v>
      </c>
      <c r="F423" s="42" t="s">
        <v>1598</v>
      </c>
      <c r="G423" s="42">
        <v>50000</v>
      </c>
      <c r="H423" s="319">
        <v>5014490.67</v>
      </c>
      <c r="I423" s="319">
        <v>4945000</v>
      </c>
      <c r="J423" s="112"/>
      <c r="K423" s="112"/>
      <c r="L423" s="58" t="s">
        <v>4489</v>
      </c>
      <c r="M423" s="42" t="s">
        <v>1680</v>
      </c>
      <c r="N423" s="42" t="s">
        <v>1681</v>
      </c>
      <c r="O423" s="139" t="s">
        <v>1682</v>
      </c>
      <c r="P423" s="50" t="s">
        <v>64</v>
      </c>
      <c r="Q423" s="50" t="s">
        <v>5395</v>
      </c>
      <c r="R423" s="42">
        <v>1</v>
      </c>
      <c r="S423" s="139" t="s">
        <v>1660</v>
      </c>
      <c r="T423" s="62">
        <v>500000000</v>
      </c>
      <c r="U423" s="62">
        <v>490211758.94</v>
      </c>
      <c r="V423" s="42"/>
      <c r="W423" s="42"/>
      <c r="X423" s="42"/>
      <c r="Y423" s="42"/>
      <c r="Z423" s="42" t="s">
        <v>68</v>
      </c>
      <c r="AA423" s="114">
        <v>1.2316783230650365E-4</v>
      </c>
      <c r="AJ423" s="42"/>
      <c r="AU423" s="42"/>
      <c r="AV423" s="42"/>
      <c r="AW423" s="42"/>
      <c r="AX423" s="42"/>
      <c r="AY423" s="42"/>
      <c r="AZ423" s="42"/>
      <c r="BA423" s="42"/>
      <c r="BB423" s="42"/>
      <c r="BN423" s="83" t="s">
        <v>4576</v>
      </c>
      <c r="BO423" s="58" t="str">
        <f t="shared" si="6"/>
        <v>境内资产</v>
      </c>
      <c r="BP423" s="58" t="str">
        <f>IF(M423="",VLOOKUP(D423,Sheet4!$A$1:$B$92,2,0),VLOOKUP(Q423,Sheet4!$A$1:$B$92,2,0))</f>
        <v>保险资产管理产品</v>
      </c>
    </row>
    <row r="424" spans="1:68" s="58" customFormat="1" ht="12.75" customHeight="1">
      <c r="A424" s="137" t="s">
        <v>1600</v>
      </c>
      <c r="B424" s="111" t="s">
        <v>1601</v>
      </c>
      <c r="C424" s="252" t="s">
        <v>5552</v>
      </c>
      <c r="D424" s="252" t="s">
        <v>678</v>
      </c>
      <c r="E424" s="42" t="s">
        <v>1602</v>
      </c>
      <c r="F424" s="42" t="s">
        <v>1601</v>
      </c>
      <c r="G424" s="42">
        <v>5800</v>
      </c>
      <c r="H424" s="319">
        <v>272398.88</v>
      </c>
      <c r="I424" s="319">
        <v>227070</v>
      </c>
      <c r="J424" s="112"/>
      <c r="K424" s="112"/>
      <c r="L424" s="58" t="s">
        <v>4489</v>
      </c>
      <c r="M424" s="42" t="s">
        <v>1680</v>
      </c>
      <c r="N424" s="42" t="s">
        <v>1681</v>
      </c>
      <c r="O424" s="139" t="s">
        <v>1682</v>
      </c>
      <c r="P424" s="50" t="s">
        <v>64</v>
      </c>
      <c r="Q424" s="50" t="s">
        <v>5395</v>
      </c>
      <c r="R424" s="42">
        <v>1</v>
      </c>
      <c r="S424" s="139" t="s">
        <v>1660</v>
      </c>
      <c r="T424" s="62">
        <v>500000000</v>
      </c>
      <c r="U424" s="62">
        <v>490211758.94</v>
      </c>
      <c r="V424" s="42"/>
      <c r="W424" s="42"/>
      <c r="X424" s="42"/>
      <c r="Y424" s="42"/>
      <c r="Z424" s="42" t="s">
        <v>280</v>
      </c>
      <c r="AA424" s="114">
        <v>7.2005203821046022E-6</v>
      </c>
      <c r="AJ424" s="42"/>
      <c r="AU424" s="42"/>
      <c r="AV424" s="42"/>
      <c r="AW424" s="42"/>
      <c r="AX424" s="42"/>
      <c r="AY424" s="42"/>
      <c r="AZ424" s="42"/>
      <c r="BA424" s="42"/>
      <c r="BB424" s="42"/>
      <c r="BN424" s="83" t="s">
        <v>4576</v>
      </c>
      <c r="BO424" s="58" t="str">
        <f t="shared" si="6"/>
        <v>境内资产</v>
      </c>
      <c r="BP424" s="58" t="str">
        <f>IF(M424="",VLOOKUP(D424,Sheet4!$A$1:$B$92,2,0),VLOOKUP(Q424,Sheet4!$A$1:$B$92,2,0))</f>
        <v>保险资产管理产品</v>
      </c>
    </row>
    <row r="425" spans="1:68" s="58" customFormat="1" ht="12.75" customHeight="1">
      <c r="A425" s="137" t="s">
        <v>1603</v>
      </c>
      <c r="B425" s="42" t="s">
        <v>1604</v>
      </c>
      <c r="C425" s="252" t="s">
        <v>5552</v>
      </c>
      <c r="D425" s="252" t="s">
        <v>678</v>
      </c>
      <c r="E425" s="42" t="s">
        <v>1605</v>
      </c>
      <c r="F425" s="42" t="s">
        <v>1604</v>
      </c>
      <c r="G425" s="42">
        <v>130</v>
      </c>
      <c r="H425" s="319">
        <v>1180.4000000000001</v>
      </c>
      <c r="I425" s="319">
        <v>1452.1</v>
      </c>
      <c r="J425" s="112"/>
      <c r="K425" s="112"/>
      <c r="L425" s="58" t="s">
        <v>4489</v>
      </c>
      <c r="M425" s="42" t="s">
        <v>1680</v>
      </c>
      <c r="N425" s="42" t="s">
        <v>1681</v>
      </c>
      <c r="O425" s="139" t="s">
        <v>1682</v>
      </c>
      <c r="P425" s="50" t="s">
        <v>64</v>
      </c>
      <c r="Q425" s="50" t="s">
        <v>5395</v>
      </c>
      <c r="R425" s="42">
        <v>1</v>
      </c>
      <c r="S425" s="139" t="s">
        <v>1660</v>
      </c>
      <c r="T425" s="62">
        <v>500000000</v>
      </c>
      <c r="U425" s="62">
        <v>490211758.94</v>
      </c>
      <c r="V425" s="42"/>
      <c r="W425" s="42"/>
      <c r="X425" s="42"/>
      <c r="Y425" s="42"/>
      <c r="Z425" s="42" t="s">
        <v>68</v>
      </c>
      <c r="AA425" s="114">
        <v>7.308845563514156E-7</v>
      </c>
      <c r="AJ425" s="42"/>
      <c r="AU425" s="42"/>
      <c r="AV425" s="42"/>
      <c r="AW425" s="42"/>
      <c r="AX425" s="42"/>
      <c r="AY425" s="42"/>
      <c r="AZ425" s="42"/>
      <c r="BA425" s="42"/>
      <c r="BB425" s="42"/>
      <c r="BN425" s="83" t="s">
        <v>4576</v>
      </c>
      <c r="BO425" s="58" t="str">
        <f t="shared" si="6"/>
        <v>境内资产</v>
      </c>
      <c r="BP425" s="58" t="str">
        <f>IF(M425="",VLOOKUP(D425,Sheet4!$A$1:$B$92,2,0),VLOOKUP(Q425,Sheet4!$A$1:$B$92,2,0))</f>
        <v>保险资产管理产品</v>
      </c>
    </row>
    <row r="426" spans="1:68" s="58" customFormat="1" ht="12.75" customHeight="1">
      <c r="A426" s="137" t="s">
        <v>1606</v>
      </c>
      <c r="B426" s="42" t="s">
        <v>1607</v>
      </c>
      <c r="C426" s="252" t="s">
        <v>5552</v>
      </c>
      <c r="D426" s="252" t="s">
        <v>678</v>
      </c>
      <c r="E426" s="42" t="s">
        <v>1608</v>
      </c>
      <c r="F426" s="42" t="s">
        <v>1607</v>
      </c>
      <c r="G426" s="42">
        <v>4343</v>
      </c>
      <c r="H426" s="319">
        <v>151179.82999999999</v>
      </c>
      <c r="I426" s="319">
        <v>105274.32</v>
      </c>
      <c r="J426" s="112"/>
      <c r="K426" s="112"/>
      <c r="L426" s="58" t="s">
        <v>4489</v>
      </c>
      <c r="M426" s="42" t="s">
        <v>1680</v>
      </c>
      <c r="N426" s="42" t="s">
        <v>1681</v>
      </c>
      <c r="O426" s="139" t="s">
        <v>1682</v>
      </c>
      <c r="P426" s="50" t="s">
        <v>64</v>
      </c>
      <c r="Q426" s="50" t="s">
        <v>5395</v>
      </c>
      <c r="R426" s="42">
        <v>1</v>
      </c>
      <c r="S426" s="139" t="s">
        <v>1660</v>
      </c>
      <c r="T426" s="62">
        <v>500000000</v>
      </c>
      <c r="U426" s="62">
        <v>490211758.94</v>
      </c>
      <c r="V426" s="42"/>
      <c r="W426" s="42"/>
      <c r="X426" s="42"/>
      <c r="Y426" s="42"/>
      <c r="Z426" s="42" t="s">
        <v>68</v>
      </c>
      <c r="AA426" s="114">
        <v>1.5888636862515548E-5</v>
      </c>
      <c r="AJ426" s="42"/>
      <c r="AU426" s="42"/>
      <c r="AV426" s="42"/>
      <c r="AW426" s="42"/>
      <c r="AX426" s="42"/>
      <c r="AY426" s="42"/>
      <c r="AZ426" s="42"/>
      <c r="BA426" s="42"/>
      <c r="BB426" s="42"/>
      <c r="BN426" s="83" t="s">
        <v>4576</v>
      </c>
      <c r="BO426" s="58" t="str">
        <f t="shared" si="6"/>
        <v>境内资产</v>
      </c>
      <c r="BP426" s="58" t="str">
        <f>IF(M426="",VLOOKUP(D426,Sheet4!$A$1:$B$92,2,0),VLOOKUP(Q426,Sheet4!$A$1:$B$92,2,0))</f>
        <v>保险资产管理产品</v>
      </c>
    </row>
    <row r="427" spans="1:68" s="58" customFormat="1" ht="12.75" customHeight="1">
      <c r="A427" s="137" t="s">
        <v>1609</v>
      </c>
      <c r="B427" s="42" t="s">
        <v>1610</v>
      </c>
      <c r="C427" s="252" t="s">
        <v>5552</v>
      </c>
      <c r="D427" s="252" t="s">
        <v>678</v>
      </c>
      <c r="E427" s="42" t="s">
        <v>1611</v>
      </c>
      <c r="F427" s="42" t="s">
        <v>1610</v>
      </c>
      <c r="G427" s="42">
        <v>1026</v>
      </c>
      <c r="H427" s="319">
        <v>167812.56</v>
      </c>
      <c r="I427" s="319">
        <v>97931.7</v>
      </c>
      <c r="J427" s="112"/>
      <c r="K427" s="112"/>
      <c r="L427" s="58" t="s">
        <v>4489</v>
      </c>
      <c r="M427" s="42" t="s">
        <v>1680</v>
      </c>
      <c r="N427" s="42" t="s">
        <v>1681</v>
      </c>
      <c r="O427" s="139" t="s">
        <v>1682</v>
      </c>
      <c r="P427" s="50" t="s">
        <v>64</v>
      </c>
      <c r="Q427" s="50" t="s">
        <v>5395</v>
      </c>
      <c r="R427" s="42">
        <v>1</v>
      </c>
      <c r="S427" s="139" t="s">
        <v>1660</v>
      </c>
      <c r="T427" s="62">
        <v>500000000</v>
      </c>
      <c r="U427" s="62">
        <v>490211758.94</v>
      </c>
      <c r="V427" s="42"/>
      <c r="W427" s="42"/>
      <c r="X427" s="42"/>
      <c r="Y427" s="42"/>
      <c r="Z427" s="42" t="s">
        <v>68</v>
      </c>
      <c r="AA427" s="114">
        <v>1.5234492018410572E-5</v>
      </c>
      <c r="AJ427" s="42"/>
      <c r="AU427" s="42"/>
      <c r="AV427" s="42"/>
      <c r="AW427" s="42"/>
      <c r="AX427" s="42"/>
      <c r="AY427" s="42"/>
      <c r="AZ427" s="42"/>
      <c r="BA427" s="42"/>
      <c r="BB427" s="42"/>
      <c r="BN427" s="83" t="s">
        <v>4576</v>
      </c>
      <c r="BO427" s="58" t="str">
        <f t="shared" si="6"/>
        <v>境内资产</v>
      </c>
      <c r="BP427" s="58" t="str">
        <f>IF(M427="",VLOOKUP(D427,Sheet4!$A$1:$B$92,2,0),VLOOKUP(Q427,Sheet4!$A$1:$B$92,2,0))</f>
        <v>保险资产管理产品</v>
      </c>
    </row>
    <row r="428" spans="1:68" s="58" customFormat="1" ht="12.75" customHeight="1">
      <c r="A428" s="137" t="s">
        <v>1612</v>
      </c>
      <c r="B428" s="42" t="s">
        <v>1613</v>
      </c>
      <c r="C428" s="253" t="s">
        <v>685</v>
      </c>
      <c r="D428" s="254" t="s">
        <v>685</v>
      </c>
      <c r="E428" s="42" t="s">
        <v>1614</v>
      </c>
      <c r="F428" s="42" t="s">
        <v>1613</v>
      </c>
      <c r="G428" s="42">
        <v>600000</v>
      </c>
      <c r="H428" s="319">
        <v>12930281.439999999</v>
      </c>
      <c r="I428" s="319">
        <v>12094344</v>
      </c>
      <c r="J428" s="112"/>
      <c r="K428" s="112"/>
      <c r="L428" s="58" t="s">
        <v>4489</v>
      </c>
      <c r="M428" s="42" t="s">
        <v>1680</v>
      </c>
      <c r="N428" s="42" t="s">
        <v>1681</v>
      </c>
      <c r="O428" s="139" t="s">
        <v>1682</v>
      </c>
      <c r="P428" s="50" t="s">
        <v>64</v>
      </c>
      <c r="Q428" s="50" t="s">
        <v>5395</v>
      </c>
      <c r="R428" s="42">
        <v>1</v>
      </c>
      <c r="S428" s="139" t="s">
        <v>1660</v>
      </c>
      <c r="T428" s="62">
        <v>500000000</v>
      </c>
      <c r="U428" s="62">
        <v>490211758.94</v>
      </c>
      <c r="V428" s="42"/>
      <c r="W428" s="42"/>
      <c r="X428" s="42"/>
      <c r="Y428" s="42"/>
      <c r="Z428" s="42" t="s">
        <v>68</v>
      </c>
      <c r="AA428" s="114">
        <v>5.4820478745532306E-5</v>
      </c>
      <c r="AJ428" s="42"/>
      <c r="AU428" s="113" t="s">
        <v>1683</v>
      </c>
      <c r="AV428" s="42"/>
      <c r="AW428" s="42"/>
      <c r="AX428" s="42"/>
      <c r="AY428" s="42"/>
      <c r="AZ428" s="42"/>
      <c r="BA428" s="42"/>
      <c r="BB428" s="42"/>
      <c r="BN428" s="83" t="s">
        <v>4576</v>
      </c>
      <c r="BO428" s="58" t="str">
        <f t="shared" si="6"/>
        <v>境外资产</v>
      </c>
      <c r="BP428" s="58" t="str">
        <f>IF(M428="",VLOOKUP(D428,Sheet4!$A$1:$B$92,2,0),VLOOKUP(Q428,Sheet4!$A$1:$B$92,2,0))</f>
        <v>保险资产管理产品</v>
      </c>
    </row>
    <row r="429" spans="1:68" s="58" customFormat="1" ht="12.75" customHeight="1">
      <c r="A429" s="137" t="s">
        <v>1615</v>
      </c>
      <c r="B429" s="42" t="s">
        <v>1616</v>
      </c>
      <c r="C429" s="252" t="s">
        <v>5552</v>
      </c>
      <c r="D429" s="252" t="s">
        <v>678</v>
      </c>
      <c r="E429" s="42" t="s">
        <v>1617</v>
      </c>
      <c r="F429" s="42" t="s">
        <v>1616</v>
      </c>
      <c r="G429" s="42">
        <v>1455</v>
      </c>
      <c r="H429" s="319">
        <v>49556.5</v>
      </c>
      <c r="I429" s="319">
        <v>49556.5</v>
      </c>
      <c r="J429" s="112"/>
      <c r="K429" s="112"/>
      <c r="L429" s="58" t="s">
        <v>4489</v>
      </c>
      <c r="M429" s="42" t="s">
        <v>1680</v>
      </c>
      <c r="N429" s="42" t="s">
        <v>1681</v>
      </c>
      <c r="O429" s="139" t="s">
        <v>1682</v>
      </c>
      <c r="P429" s="50" t="s">
        <v>64</v>
      </c>
      <c r="Q429" s="50" t="s">
        <v>5395</v>
      </c>
      <c r="R429" s="42">
        <v>1</v>
      </c>
      <c r="S429" s="139" t="s">
        <v>1660</v>
      </c>
      <c r="T429" s="62">
        <v>500000000</v>
      </c>
      <c r="U429" s="62">
        <v>490211758.94</v>
      </c>
      <c r="V429" s="42"/>
      <c r="W429" s="42"/>
      <c r="X429" s="42"/>
      <c r="Y429" s="42"/>
      <c r="Z429" s="42" t="s">
        <v>68</v>
      </c>
      <c r="AA429" s="114">
        <v>1.7657766990291263E-5</v>
      </c>
      <c r="AJ429" s="42"/>
      <c r="AU429" s="42"/>
      <c r="AV429" s="42"/>
      <c r="AW429" s="42"/>
      <c r="AX429" s="42"/>
      <c r="AY429" s="42"/>
      <c r="AZ429" s="42"/>
      <c r="BA429" s="42"/>
      <c r="BB429" s="42"/>
      <c r="BN429" s="83" t="s">
        <v>4576</v>
      </c>
      <c r="BO429" s="58" t="str">
        <f t="shared" si="6"/>
        <v>境内资产</v>
      </c>
      <c r="BP429" s="58" t="str">
        <f>IF(M429="",VLOOKUP(D429,Sheet4!$A$1:$B$92,2,0),VLOOKUP(Q429,Sheet4!$A$1:$B$92,2,0))</f>
        <v>保险资产管理产品</v>
      </c>
    </row>
    <row r="430" spans="1:68" s="58" customFormat="1" ht="12.75" customHeight="1">
      <c r="A430" s="137" t="s">
        <v>1606</v>
      </c>
      <c r="B430" s="42" t="s">
        <v>1607</v>
      </c>
      <c r="C430" s="252" t="s">
        <v>5552</v>
      </c>
      <c r="D430" s="252" t="s">
        <v>678</v>
      </c>
      <c r="E430" s="42" t="s">
        <v>1608</v>
      </c>
      <c r="F430" s="42" t="s">
        <v>1607</v>
      </c>
      <c r="G430" s="42">
        <v>483</v>
      </c>
      <c r="H430" s="319">
        <v>16813.23</v>
      </c>
      <c r="I430" s="319">
        <v>11012.4</v>
      </c>
      <c r="J430" s="112"/>
      <c r="K430" s="112"/>
      <c r="L430" s="58" t="s">
        <v>4489</v>
      </c>
      <c r="M430" s="42" t="s">
        <v>1680</v>
      </c>
      <c r="N430" s="42" t="s">
        <v>1681</v>
      </c>
      <c r="O430" s="139" t="s">
        <v>1682</v>
      </c>
      <c r="P430" s="50" t="s">
        <v>64</v>
      </c>
      <c r="Q430" s="50" t="s">
        <v>5395</v>
      </c>
      <c r="R430" s="42">
        <v>1</v>
      </c>
      <c r="S430" s="139" t="s">
        <v>1660</v>
      </c>
      <c r="T430" s="62">
        <v>500000000</v>
      </c>
      <c r="U430" s="62">
        <v>490211758.94</v>
      </c>
      <c r="V430" s="42"/>
      <c r="W430" s="42"/>
      <c r="X430" s="42"/>
      <c r="Y430" s="42"/>
      <c r="Z430" s="42" t="s">
        <v>68</v>
      </c>
      <c r="AA430" s="114">
        <v>1.7670300724372577E-6</v>
      </c>
      <c r="AJ430" s="42"/>
      <c r="AU430" s="42"/>
      <c r="AV430" s="42"/>
      <c r="AW430" s="42"/>
      <c r="AX430" s="42"/>
      <c r="AY430" s="42"/>
      <c r="AZ430" s="42"/>
      <c r="BA430" s="42"/>
      <c r="BB430" s="42"/>
      <c r="BN430" s="83" t="s">
        <v>4576</v>
      </c>
      <c r="BO430" s="58" t="str">
        <f t="shared" si="6"/>
        <v>境内资产</v>
      </c>
      <c r="BP430" s="58" t="str">
        <f>IF(M430="",VLOOKUP(D430,Sheet4!$A$1:$B$92,2,0),VLOOKUP(Q430,Sheet4!$A$1:$B$92,2,0))</f>
        <v>保险资产管理产品</v>
      </c>
    </row>
    <row r="431" spans="1:68" s="58" customFormat="1" ht="12.75" customHeight="1">
      <c r="A431" s="137" t="s">
        <v>1618</v>
      </c>
      <c r="B431" s="42" t="s">
        <v>1619</v>
      </c>
      <c r="C431" s="252" t="s">
        <v>5552</v>
      </c>
      <c r="D431" s="252" t="s">
        <v>678</v>
      </c>
      <c r="E431" s="42" t="s">
        <v>1620</v>
      </c>
      <c r="F431" s="42" t="s">
        <v>1619</v>
      </c>
      <c r="G431" s="42">
        <v>851</v>
      </c>
      <c r="H431" s="319">
        <v>10237.530000000001</v>
      </c>
      <c r="I431" s="319">
        <v>8169.6</v>
      </c>
      <c r="J431" s="112"/>
      <c r="K431" s="112"/>
      <c r="L431" s="58" t="s">
        <v>4489</v>
      </c>
      <c r="M431" s="42" t="s">
        <v>1680</v>
      </c>
      <c r="N431" s="42" t="s">
        <v>1681</v>
      </c>
      <c r="O431" s="139" t="s">
        <v>1682</v>
      </c>
      <c r="P431" s="50" t="s">
        <v>64</v>
      </c>
      <c r="Q431" s="50" t="s">
        <v>5395</v>
      </c>
      <c r="R431" s="42">
        <v>1</v>
      </c>
      <c r="S431" s="139" t="s">
        <v>1660</v>
      </c>
      <c r="T431" s="62">
        <v>500000000</v>
      </c>
      <c r="U431" s="62">
        <v>490211758.94</v>
      </c>
      <c r="V431" s="42"/>
      <c r="W431" s="42"/>
      <c r="X431" s="42"/>
      <c r="Y431" s="42"/>
      <c r="Z431" s="42" t="s">
        <v>68</v>
      </c>
      <c r="AA431" s="114">
        <v>2.0756310186592154E-6</v>
      </c>
      <c r="AJ431" s="42"/>
      <c r="AU431" s="42"/>
      <c r="AV431" s="42"/>
      <c r="AW431" s="42"/>
      <c r="AX431" s="42"/>
      <c r="AY431" s="42"/>
      <c r="AZ431" s="42"/>
      <c r="BA431" s="42"/>
      <c r="BB431" s="42"/>
      <c r="BN431" s="83" t="s">
        <v>4576</v>
      </c>
      <c r="BO431" s="58" t="str">
        <f t="shared" si="6"/>
        <v>境内资产</v>
      </c>
      <c r="BP431" s="58" t="str">
        <f>IF(M431="",VLOOKUP(D431,Sheet4!$A$1:$B$92,2,0),VLOOKUP(Q431,Sheet4!$A$1:$B$92,2,0))</f>
        <v>保险资产管理产品</v>
      </c>
    </row>
    <row r="432" spans="1:68" s="58" customFormat="1" ht="12.75" customHeight="1">
      <c r="A432" s="137" t="s">
        <v>1621</v>
      </c>
      <c r="B432" s="42" t="s">
        <v>1622</v>
      </c>
      <c r="C432" s="252" t="s">
        <v>5552</v>
      </c>
      <c r="D432" s="252" t="s">
        <v>678</v>
      </c>
      <c r="E432" s="42" t="s">
        <v>1623</v>
      </c>
      <c r="F432" s="42" t="s">
        <v>1622</v>
      </c>
      <c r="G432" s="42">
        <v>124</v>
      </c>
      <c r="H432" s="319">
        <v>3245.08</v>
      </c>
      <c r="I432" s="319">
        <v>3133.48</v>
      </c>
      <c r="J432" s="112"/>
      <c r="K432" s="112"/>
      <c r="L432" s="58" t="s">
        <v>4489</v>
      </c>
      <c r="M432" s="42" t="s">
        <v>1680</v>
      </c>
      <c r="N432" s="42" t="s">
        <v>1681</v>
      </c>
      <c r="O432" s="139" t="s">
        <v>1682</v>
      </c>
      <c r="P432" s="50" t="s">
        <v>64</v>
      </c>
      <c r="Q432" s="50" t="s">
        <v>5395</v>
      </c>
      <c r="R432" s="42">
        <v>1</v>
      </c>
      <c r="S432" s="139" t="s">
        <v>1660</v>
      </c>
      <c r="T432" s="62">
        <v>500000000</v>
      </c>
      <c r="U432" s="62">
        <v>490211758.94</v>
      </c>
      <c r="V432" s="42"/>
      <c r="W432" s="42"/>
      <c r="X432" s="42"/>
      <c r="Y432" s="42"/>
      <c r="Z432" s="42" t="s">
        <v>68</v>
      </c>
      <c r="AA432" s="114">
        <v>1.0333333333333333E-6</v>
      </c>
      <c r="AJ432" s="42"/>
      <c r="AU432" s="42"/>
      <c r="AV432" s="42"/>
      <c r="AW432" s="42"/>
      <c r="AX432" s="42"/>
      <c r="AY432" s="42"/>
      <c r="AZ432" s="42"/>
      <c r="BA432" s="42"/>
      <c r="BB432" s="42"/>
      <c r="BN432" s="83" t="s">
        <v>4576</v>
      </c>
      <c r="BO432" s="58" t="str">
        <f t="shared" si="6"/>
        <v>境内资产</v>
      </c>
      <c r="BP432" s="58" t="str">
        <f>IF(M432="",VLOOKUP(D432,Sheet4!$A$1:$B$92,2,0),VLOOKUP(Q432,Sheet4!$A$1:$B$92,2,0))</f>
        <v>保险资产管理产品</v>
      </c>
    </row>
    <row r="433" spans="1:68" s="58" customFormat="1" ht="12.75" customHeight="1">
      <c r="A433" s="137" t="s">
        <v>1609</v>
      </c>
      <c r="B433" s="42" t="s">
        <v>1610</v>
      </c>
      <c r="C433" s="252" t="s">
        <v>5552</v>
      </c>
      <c r="D433" s="252" t="s">
        <v>678</v>
      </c>
      <c r="E433" s="42" t="s">
        <v>1611</v>
      </c>
      <c r="F433" s="42" t="s">
        <v>1610</v>
      </c>
      <c r="G433" s="42">
        <v>115</v>
      </c>
      <c r="H433" s="319">
        <v>18809.400000000001</v>
      </c>
      <c r="I433" s="319">
        <v>10059.049999999999</v>
      </c>
      <c r="J433" s="112"/>
      <c r="K433" s="112"/>
      <c r="L433" s="58" t="s">
        <v>4489</v>
      </c>
      <c r="M433" s="42" t="s">
        <v>1680</v>
      </c>
      <c r="N433" s="42" t="s">
        <v>1681</v>
      </c>
      <c r="O433" s="139" t="s">
        <v>1682</v>
      </c>
      <c r="P433" s="50" t="s">
        <v>64</v>
      </c>
      <c r="Q433" s="50" t="s">
        <v>5395</v>
      </c>
      <c r="R433" s="42">
        <v>1</v>
      </c>
      <c r="S433" s="139" t="s">
        <v>1660</v>
      </c>
      <c r="T433" s="62">
        <v>500000000</v>
      </c>
      <c r="U433" s="62">
        <v>490211758.94</v>
      </c>
      <c r="V433" s="42"/>
      <c r="W433" s="42"/>
      <c r="X433" s="42"/>
      <c r="Y433" s="42"/>
      <c r="Z433" s="42" t="s">
        <v>68</v>
      </c>
      <c r="AA433" s="114">
        <v>1.7075697681454345E-6</v>
      </c>
      <c r="AJ433" s="42"/>
      <c r="AU433" s="42"/>
      <c r="AV433" s="42"/>
      <c r="AW433" s="42"/>
      <c r="AX433" s="42"/>
      <c r="AY433" s="42"/>
      <c r="AZ433" s="42"/>
      <c r="BA433" s="42"/>
      <c r="BB433" s="42"/>
      <c r="BN433" s="83" t="s">
        <v>4576</v>
      </c>
      <c r="BO433" s="58" t="str">
        <f t="shared" si="6"/>
        <v>境内资产</v>
      </c>
      <c r="BP433" s="58" t="str">
        <f>IF(M433="",VLOOKUP(D433,Sheet4!$A$1:$B$92,2,0),VLOOKUP(Q433,Sheet4!$A$1:$B$92,2,0))</f>
        <v>保险资产管理产品</v>
      </c>
    </row>
    <row r="434" spans="1:68" s="58" customFormat="1" ht="12.75" customHeight="1">
      <c r="A434" s="137" t="s">
        <v>1624</v>
      </c>
      <c r="B434" s="42" t="s">
        <v>1625</v>
      </c>
      <c r="C434" s="252" t="s">
        <v>5552</v>
      </c>
      <c r="D434" s="252" t="s">
        <v>678</v>
      </c>
      <c r="E434" s="42" t="s">
        <v>1626</v>
      </c>
      <c r="F434" s="42" t="s">
        <v>1625</v>
      </c>
      <c r="G434" s="42">
        <v>166</v>
      </c>
      <c r="H434" s="319">
        <v>2596.2399999999998</v>
      </c>
      <c r="I434" s="319">
        <v>2778.84</v>
      </c>
      <c r="J434" s="112"/>
      <c r="K434" s="112"/>
      <c r="L434" s="58" t="s">
        <v>4489</v>
      </c>
      <c r="M434" s="42" t="s">
        <v>1680</v>
      </c>
      <c r="N434" s="42" t="s">
        <v>1681</v>
      </c>
      <c r="O434" s="139" t="s">
        <v>1682</v>
      </c>
      <c r="P434" s="50" t="s">
        <v>64</v>
      </c>
      <c r="Q434" s="50" t="s">
        <v>5395</v>
      </c>
      <c r="R434" s="42">
        <v>1</v>
      </c>
      <c r="S434" s="139" t="s">
        <v>1660</v>
      </c>
      <c r="T434" s="62">
        <v>500000000</v>
      </c>
      <c r="U434" s="62">
        <v>490211758.94</v>
      </c>
      <c r="V434" s="42"/>
      <c r="W434" s="42"/>
      <c r="X434" s="42"/>
      <c r="Y434" s="42"/>
      <c r="Z434" s="42" t="s">
        <v>68</v>
      </c>
      <c r="AA434" s="114">
        <v>1.1039398616124931E-6</v>
      </c>
      <c r="AJ434" s="42"/>
      <c r="AU434" s="42"/>
      <c r="AV434" s="42"/>
      <c r="AW434" s="42"/>
      <c r="AX434" s="42"/>
      <c r="AY434" s="42"/>
      <c r="AZ434" s="42"/>
      <c r="BA434" s="42"/>
      <c r="BB434" s="42"/>
      <c r="BN434" s="83" t="s">
        <v>4576</v>
      </c>
      <c r="BO434" s="58" t="str">
        <f t="shared" si="6"/>
        <v>境内资产</v>
      </c>
      <c r="BP434" s="58" t="str">
        <f>IF(M434="",VLOOKUP(D434,Sheet4!$A$1:$B$92,2,0),VLOOKUP(Q434,Sheet4!$A$1:$B$92,2,0))</f>
        <v>保险资产管理产品</v>
      </c>
    </row>
    <row r="435" spans="1:68" s="58" customFormat="1" ht="12.75" customHeight="1">
      <c r="A435" s="137" t="s">
        <v>1627</v>
      </c>
      <c r="B435" s="42" t="s">
        <v>1628</v>
      </c>
      <c r="C435" s="252" t="s">
        <v>5552</v>
      </c>
      <c r="D435" s="252" t="s">
        <v>678</v>
      </c>
      <c r="E435" s="42" t="s">
        <v>1629</v>
      </c>
      <c r="F435" s="42" t="s">
        <v>1628</v>
      </c>
      <c r="G435" s="42">
        <v>135</v>
      </c>
      <c r="H435" s="319">
        <v>11618.1</v>
      </c>
      <c r="I435" s="319">
        <v>6285.6</v>
      </c>
      <c r="J435" s="112"/>
      <c r="K435" s="112"/>
      <c r="L435" s="58" t="s">
        <v>4489</v>
      </c>
      <c r="M435" s="42" t="s">
        <v>1680</v>
      </c>
      <c r="N435" s="42" t="s">
        <v>1681</v>
      </c>
      <c r="O435" s="139" t="s">
        <v>1682</v>
      </c>
      <c r="P435" s="50" t="s">
        <v>64</v>
      </c>
      <c r="Q435" s="50" t="s">
        <v>5395</v>
      </c>
      <c r="R435" s="42">
        <v>1</v>
      </c>
      <c r="S435" s="139" t="s">
        <v>1660</v>
      </c>
      <c r="T435" s="62">
        <v>500000000</v>
      </c>
      <c r="U435" s="62">
        <v>490211758.94</v>
      </c>
      <c r="V435" s="42"/>
      <c r="W435" s="42"/>
      <c r="X435" s="42"/>
      <c r="Y435" s="42"/>
      <c r="Z435" s="42" t="s">
        <v>68</v>
      </c>
      <c r="AA435" s="114">
        <v>1.5576922837278114E-6</v>
      </c>
      <c r="AJ435" s="42"/>
      <c r="AU435" s="42"/>
      <c r="AV435" s="42"/>
      <c r="AW435" s="42"/>
      <c r="AX435" s="42"/>
      <c r="AY435" s="42"/>
      <c r="AZ435" s="42"/>
      <c r="BA435" s="42"/>
      <c r="BB435" s="42"/>
      <c r="BN435" s="83" t="s">
        <v>4576</v>
      </c>
      <c r="BO435" s="58" t="str">
        <f t="shared" si="6"/>
        <v>境内资产</v>
      </c>
      <c r="BP435" s="58" t="str">
        <f>IF(M435="",VLOOKUP(D435,Sheet4!$A$1:$B$92,2,0),VLOOKUP(Q435,Sheet4!$A$1:$B$92,2,0))</f>
        <v>保险资产管理产品</v>
      </c>
    </row>
    <row r="436" spans="1:68" s="58" customFormat="1" ht="12.75" customHeight="1">
      <c r="A436" s="137" t="s">
        <v>1630</v>
      </c>
      <c r="B436" s="42" t="s">
        <v>1631</v>
      </c>
      <c r="C436" s="252" t="s">
        <v>5552</v>
      </c>
      <c r="D436" s="252" t="s">
        <v>678</v>
      </c>
      <c r="E436" s="42" t="s">
        <v>1632</v>
      </c>
      <c r="F436" s="42" t="s">
        <v>1631</v>
      </c>
      <c r="G436" s="42">
        <v>180</v>
      </c>
      <c r="H436" s="319">
        <v>7034.4</v>
      </c>
      <c r="I436" s="319">
        <v>4714.2</v>
      </c>
      <c r="J436" s="112"/>
      <c r="K436" s="112"/>
      <c r="L436" s="58" t="s">
        <v>4489</v>
      </c>
      <c r="M436" s="42" t="s">
        <v>1680</v>
      </c>
      <c r="N436" s="42" t="s">
        <v>1681</v>
      </c>
      <c r="O436" s="139" t="s">
        <v>1682</v>
      </c>
      <c r="P436" s="50" t="s">
        <v>64</v>
      </c>
      <c r="Q436" s="50" t="s">
        <v>5395</v>
      </c>
      <c r="R436" s="42">
        <v>1</v>
      </c>
      <c r="S436" s="139" t="s">
        <v>1660</v>
      </c>
      <c r="T436" s="62">
        <v>500000000</v>
      </c>
      <c r="U436" s="62">
        <v>490211758.94</v>
      </c>
      <c r="V436" s="42"/>
      <c r="W436" s="42"/>
      <c r="X436" s="42"/>
      <c r="Y436" s="42"/>
      <c r="Z436" s="42" t="s">
        <v>68</v>
      </c>
      <c r="AA436" s="114">
        <v>1.5E-6</v>
      </c>
      <c r="AJ436" s="42"/>
      <c r="AU436" s="42"/>
      <c r="AV436" s="42"/>
      <c r="AW436" s="42"/>
      <c r="AX436" s="42"/>
      <c r="AY436" s="42"/>
      <c r="AZ436" s="42"/>
      <c r="BA436" s="42"/>
      <c r="BB436" s="42"/>
      <c r="BN436" s="83" t="s">
        <v>4576</v>
      </c>
      <c r="BO436" s="58" t="str">
        <f t="shared" si="6"/>
        <v>境内资产</v>
      </c>
      <c r="BP436" s="58" t="str">
        <f>IF(M436="",VLOOKUP(D436,Sheet4!$A$1:$B$92,2,0),VLOOKUP(Q436,Sheet4!$A$1:$B$92,2,0))</f>
        <v>保险资产管理产品</v>
      </c>
    </row>
    <row r="437" spans="1:68" s="58" customFormat="1" ht="12.75" customHeight="1">
      <c r="A437" s="137" t="s">
        <v>1633</v>
      </c>
      <c r="B437" s="42" t="s">
        <v>1634</v>
      </c>
      <c r="C437" s="252" t="s">
        <v>5552</v>
      </c>
      <c r="D437" s="252" t="s">
        <v>678</v>
      </c>
      <c r="E437" s="42" t="s">
        <v>1635</v>
      </c>
      <c r="F437" s="42" t="s">
        <v>1634</v>
      </c>
      <c r="G437" s="42">
        <v>144</v>
      </c>
      <c r="H437" s="319">
        <v>16830.72</v>
      </c>
      <c r="I437" s="319">
        <v>7492.32</v>
      </c>
      <c r="J437" s="112"/>
      <c r="K437" s="112"/>
      <c r="L437" s="58" t="s">
        <v>4489</v>
      </c>
      <c r="M437" s="42" t="s">
        <v>1680</v>
      </c>
      <c r="N437" s="42" t="s">
        <v>1681</v>
      </c>
      <c r="O437" s="139" t="s">
        <v>1682</v>
      </c>
      <c r="P437" s="50" t="s">
        <v>64</v>
      </c>
      <c r="Q437" s="50" t="s">
        <v>5395</v>
      </c>
      <c r="R437" s="42">
        <v>1</v>
      </c>
      <c r="S437" s="139" t="s">
        <v>1660</v>
      </c>
      <c r="T437" s="62">
        <v>500000000</v>
      </c>
      <c r="U437" s="62">
        <v>490211758.94</v>
      </c>
      <c r="V437" s="42"/>
      <c r="W437" s="42"/>
      <c r="X437" s="42"/>
      <c r="Y437" s="42"/>
      <c r="Z437" s="42" t="s">
        <v>68</v>
      </c>
      <c r="AA437" s="114">
        <v>3.5999100022499435E-7</v>
      </c>
      <c r="AJ437" s="42"/>
      <c r="AU437" s="42"/>
      <c r="AV437" s="42"/>
      <c r="AW437" s="42"/>
      <c r="AX437" s="42"/>
      <c r="AY437" s="42"/>
      <c r="AZ437" s="42"/>
      <c r="BA437" s="42"/>
      <c r="BB437" s="42"/>
      <c r="BN437" s="83" t="s">
        <v>4576</v>
      </c>
      <c r="BO437" s="58" t="str">
        <f t="shared" si="6"/>
        <v>境内资产</v>
      </c>
      <c r="BP437" s="58" t="str">
        <f>IF(M437="",VLOOKUP(D437,Sheet4!$A$1:$B$92,2,0),VLOOKUP(Q437,Sheet4!$A$1:$B$92,2,0))</f>
        <v>保险资产管理产品</v>
      </c>
    </row>
    <row r="438" spans="1:68" s="58" customFormat="1" ht="12.75" customHeight="1">
      <c r="A438" s="137" t="s">
        <v>1636</v>
      </c>
      <c r="B438" s="42" t="s">
        <v>1637</v>
      </c>
      <c r="C438" s="252" t="s">
        <v>5552</v>
      </c>
      <c r="D438" s="252" t="s">
        <v>678</v>
      </c>
      <c r="E438" s="42" t="s">
        <v>1638</v>
      </c>
      <c r="F438" s="42" t="s">
        <v>1637</v>
      </c>
      <c r="G438" s="42">
        <v>116</v>
      </c>
      <c r="H438" s="319">
        <v>4669</v>
      </c>
      <c r="I438" s="319">
        <v>2606.52</v>
      </c>
      <c r="J438" s="112"/>
      <c r="K438" s="112"/>
      <c r="L438" s="58" t="s">
        <v>4489</v>
      </c>
      <c r="M438" s="42" t="s">
        <v>1680</v>
      </c>
      <c r="N438" s="42" t="s">
        <v>1681</v>
      </c>
      <c r="O438" s="139" t="s">
        <v>1682</v>
      </c>
      <c r="P438" s="50" t="s">
        <v>64</v>
      </c>
      <c r="Q438" s="50" t="s">
        <v>5395</v>
      </c>
      <c r="R438" s="42">
        <v>1</v>
      </c>
      <c r="S438" s="139" t="s">
        <v>1660</v>
      </c>
      <c r="T438" s="62">
        <v>500000000</v>
      </c>
      <c r="U438" s="62">
        <v>490211758.94</v>
      </c>
      <c r="V438" s="42"/>
      <c r="W438" s="42"/>
      <c r="X438" s="42"/>
      <c r="Y438" s="42"/>
      <c r="Z438" s="42" t="s">
        <v>68</v>
      </c>
      <c r="AA438" s="114">
        <v>1.2888888888888889E-6</v>
      </c>
      <c r="AJ438" s="42"/>
      <c r="AU438" s="42"/>
      <c r="AV438" s="42"/>
      <c r="AW438" s="42"/>
      <c r="AX438" s="42"/>
      <c r="AY438" s="42"/>
      <c r="AZ438" s="42"/>
      <c r="BA438" s="42"/>
      <c r="BB438" s="42"/>
      <c r="BN438" s="83" t="s">
        <v>4576</v>
      </c>
      <c r="BO438" s="58" t="str">
        <f t="shared" si="6"/>
        <v>境内资产</v>
      </c>
      <c r="BP438" s="58" t="str">
        <f>IF(M438="",VLOOKUP(D438,Sheet4!$A$1:$B$92,2,0),VLOOKUP(Q438,Sheet4!$A$1:$B$92,2,0))</f>
        <v>保险资产管理产品</v>
      </c>
    </row>
    <row r="439" spans="1:68" s="58" customFormat="1" ht="12.75" customHeight="1">
      <c r="A439" s="137" t="s">
        <v>1639</v>
      </c>
      <c r="B439" s="42" t="s">
        <v>1640</v>
      </c>
      <c r="C439" s="252" t="s">
        <v>5552</v>
      </c>
      <c r="D439" s="252" t="s">
        <v>678</v>
      </c>
      <c r="E439" s="42" t="s">
        <v>1641</v>
      </c>
      <c r="F439" s="42" t="s">
        <v>1640</v>
      </c>
      <c r="G439" s="42">
        <v>153</v>
      </c>
      <c r="H439" s="319">
        <v>4701.6899999999996</v>
      </c>
      <c r="I439" s="319">
        <v>3211.47</v>
      </c>
      <c r="J439" s="112"/>
      <c r="K439" s="112"/>
      <c r="L439" s="58" t="s">
        <v>4489</v>
      </c>
      <c r="M439" s="42" t="s">
        <v>1680</v>
      </c>
      <c r="N439" s="42" t="s">
        <v>1681</v>
      </c>
      <c r="O439" s="139" t="s">
        <v>1682</v>
      </c>
      <c r="P439" s="50" t="s">
        <v>64</v>
      </c>
      <c r="Q439" s="50" t="s">
        <v>5395</v>
      </c>
      <c r="R439" s="42">
        <v>1</v>
      </c>
      <c r="S439" s="139" t="s">
        <v>1660</v>
      </c>
      <c r="T439" s="62">
        <v>500000000</v>
      </c>
      <c r="U439" s="62">
        <v>490211758.94</v>
      </c>
      <c r="V439" s="42"/>
      <c r="W439" s="42"/>
      <c r="X439" s="42"/>
      <c r="Y439" s="42"/>
      <c r="Z439" s="42" t="s">
        <v>68</v>
      </c>
      <c r="AA439" s="114">
        <v>1.2750000000000001E-6</v>
      </c>
      <c r="AJ439" s="42"/>
      <c r="AU439" s="42"/>
      <c r="AV439" s="42"/>
      <c r="AW439" s="42"/>
      <c r="AX439" s="42"/>
      <c r="AY439" s="42"/>
      <c r="AZ439" s="42"/>
      <c r="BA439" s="42"/>
      <c r="BB439" s="42"/>
      <c r="BN439" s="83" t="s">
        <v>4576</v>
      </c>
      <c r="BO439" s="58" t="str">
        <f t="shared" si="6"/>
        <v>境内资产</v>
      </c>
      <c r="BP439" s="58" t="str">
        <f>IF(M439="",VLOOKUP(D439,Sheet4!$A$1:$B$92,2,0),VLOOKUP(Q439,Sheet4!$A$1:$B$92,2,0))</f>
        <v>保险资产管理产品</v>
      </c>
    </row>
    <row r="440" spans="1:68" s="58" customFormat="1" ht="12.75" customHeight="1">
      <c r="A440" s="137" t="s">
        <v>1642</v>
      </c>
      <c r="B440" s="42" t="s">
        <v>1643</v>
      </c>
      <c r="C440" s="252" t="s">
        <v>5552</v>
      </c>
      <c r="D440" s="252" t="s">
        <v>678</v>
      </c>
      <c r="E440" s="42" t="s">
        <v>1644</v>
      </c>
      <c r="F440" s="42" t="s">
        <v>1643</v>
      </c>
      <c r="G440" s="42">
        <v>180</v>
      </c>
      <c r="H440" s="319">
        <v>11534.4</v>
      </c>
      <c r="I440" s="319">
        <v>5637.6</v>
      </c>
      <c r="J440" s="112"/>
      <c r="K440" s="112"/>
      <c r="L440" s="58" t="s">
        <v>4489</v>
      </c>
      <c r="M440" s="42" t="s">
        <v>1680</v>
      </c>
      <c r="N440" s="42" t="s">
        <v>1681</v>
      </c>
      <c r="O440" s="139" t="s">
        <v>1682</v>
      </c>
      <c r="P440" s="50" t="s">
        <v>64</v>
      </c>
      <c r="Q440" s="50" t="s">
        <v>5395</v>
      </c>
      <c r="R440" s="42">
        <v>1</v>
      </c>
      <c r="S440" s="139" t="s">
        <v>1660</v>
      </c>
      <c r="T440" s="62">
        <v>500000000</v>
      </c>
      <c r="U440" s="62">
        <v>490211758.94</v>
      </c>
      <c r="V440" s="42"/>
      <c r="W440" s="42"/>
      <c r="X440" s="42"/>
      <c r="Y440" s="42"/>
      <c r="Z440" s="42" t="s">
        <v>68</v>
      </c>
      <c r="AA440" s="114">
        <v>1.4423076923076922E-6</v>
      </c>
      <c r="AJ440" s="42"/>
      <c r="AU440" s="42"/>
      <c r="AV440" s="42"/>
      <c r="AW440" s="42"/>
      <c r="AX440" s="42"/>
      <c r="AY440" s="42"/>
      <c r="AZ440" s="42"/>
      <c r="BA440" s="42"/>
      <c r="BB440" s="42"/>
      <c r="BN440" s="83" t="s">
        <v>4576</v>
      </c>
      <c r="BO440" s="58" t="str">
        <f t="shared" si="6"/>
        <v>境内资产</v>
      </c>
      <c r="BP440" s="58" t="str">
        <f>IF(M440="",VLOOKUP(D440,Sheet4!$A$1:$B$92,2,0),VLOOKUP(Q440,Sheet4!$A$1:$B$92,2,0))</f>
        <v>保险资产管理产品</v>
      </c>
    </row>
    <row r="441" spans="1:68" s="58" customFormat="1" ht="12.75" customHeight="1">
      <c r="A441" s="137" t="s">
        <v>1645</v>
      </c>
      <c r="B441" s="42" t="s">
        <v>1646</v>
      </c>
      <c r="C441" s="252" t="s">
        <v>5552</v>
      </c>
      <c r="D441" s="252" t="s">
        <v>678</v>
      </c>
      <c r="E441" s="42" t="s">
        <v>1647</v>
      </c>
      <c r="F441" s="42" t="s">
        <v>1646</v>
      </c>
      <c r="G441" s="42">
        <v>92</v>
      </c>
      <c r="H441" s="319">
        <v>16006.16</v>
      </c>
      <c r="I441" s="319">
        <v>14463.32</v>
      </c>
      <c r="J441" s="112"/>
      <c r="K441" s="112"/>
      <c r="L441" s="58" t="s">
        <v>4489</v>
      </c>
      <c r="M441" s="42" t="s">
        <v>1680</v>
      </c>
      <c r="N441" s="42" t="s">
        <v>1681</v>
      </c>
      <c r="O441" s="139" t="s">
        <v>1682</v>
      </c>
      <c r="P441" s="50" t="s">
        <v>64</v>
      </c>
      <c r="Q441" s="50" t="s">
        <v>5395</v>
      </c>
      <c r="R441" s="42">
        <v>1</v>
      </c>
      <c r="S441" s="139" t="s">
        <v>1660</v>
      </c>
      <c r="T441" s="62">
        <v>500000000</v>
      </c>
      <c r="U441" s="62">
        <v>490211758.94</v>
      </c>
      <c r="V441" s="42"/>
      <c r="W441" s="42"/>
      <c r="X441" s="42"/>
      <c r="Y441" s="42"/>
      <c r="Z441" s="42" t="s">
        <v>68</v>
      </c>
      <c r="AA441" s="114">
        <v>7.304630085830834E-7</v>
      </c>
      <c r="AJ441" s="42"/>
      <c r="AU441" s="42"/>
      <c r="AV441" s="42"/>
      <c r="AW441" s="42"/>
      <c r="AX441" s="42"/>
      <c r="AY441" s="42"/>
      <c r="AZ441" s="42"/>
      <c r="BA441" s="42"/>
      <c r="BB441" s="42"/>
      <c r="BN441" s="83" t="s">
        <v>4576</v>
      </c>
      <c r="BO441" s="58" t="str">
        <f t="shared" si="6"/>
        <v>境内资产</v>
      </c>
      <c r="BP441" s="58" t="str">
        <f>IF(M441="",VLOOKUP(D441,Sheet4!$A$1:$B$92,2,0),VLOOKUP(Q441,Sheet4!$A$1:$B$92,2,0))</f>
        <v>保险资产管理产品</v>
      </c>
    </row>
    <row r="442" spans="1:68" s="58" customFormat="1" ht="12.75" customHeight="1">
      <c r="A442" s="137" t="s">
        <v>1648</v>
      </c>
      <c r="B442" s="42" t="s">
        <v>1649</v>
      </c>
      <c r="C442" s="252" t="s">
        <v>5552</v>
      </c>
      <c r="D442" s="252" t="s">
        <v>672</v>
      </c>
      <c r="E442" s="42" t="s">
        <v>1650</v>
      </c>
      <c r="F442" s="42" t="s">
        <v>1649</v>
      </c>
      <c r="G442" s="42">
        <v>164</v>
      </c>
      <c r="H442" s="319">
        <v>4995.4399999999996</v>
      </c>
      <c r="I442" s="319">
        <v>4995.4399999999996</v>
      </c>
      <c r="J442" s="112"/>
      <c r="K442" s="112"/>
      <c r="L442" s="58" t="s">
        <v>4489</v>
      </c>
      <c r="M442" s="42" t="s">
        <v>1680</v>
      </c>
      <c r="N442" s="42" t="s">
        <v>1681</v>
      </c>
      <c r="O442" s="139" t="s">
        <v>1682</v>
      </c>
      <c r="P442" s="50" t="s">
        <v>64</v>
      </c>
      <c r="Q442" s="50" t="s">
        <v>5395</v>
      </c>
      <c r="R442" s="42">
        <v>1</v>
      </c>
      <c r="S442" s="139" t="s">
        <v>1660</v>
      </c>
      <c r="T442" s="62">
        <v>500000000</v>
      </c>
      <c r="U442" s="62">
        <v>490211758.94</v>
      </c>
      <c r="V442" s="42"/>
      <c r="W442" s="42"/>
      <c r="X442" s="42"/>
      <c r="Y442" s="42"/>
      <c r="Z442" s="42" t="s">
        <v>68</v>
      </c>
      <c r="AA442" s="114">
        <v>1.5789786490218242E-6</v>
      </c>
      <c r="AJ442" s="42"/>
      <c r="AU442" s="42"/>
      <c r="AV442" s="42"/>
      <c r="AW442" s="42"/>
      <c r="AX442" s="42"/>
      <c r="AY442" s="42"/>
      <c r="AZ442" s="42"/>
      <c r="BA442" s="42"/>
      <c r="BB442" s="42"/>
      <c r="BN442" s="83" t="s">
        <v>4576</v>
      </c>
      <c r="BO442" s="58" t="str">
        <f t="shared" si="6"/>
        <v>境内资产</v>
      </c>
      <c r="BP442" s="58" t="str">
        <f>IF(M442="",VLOOKUP(D442,Sheet4!$A$1:$B$92,2,0),VLOOKUP(Q442,Sheet4!$A$1:$B$92,2,0))</f>
        <v>保险资产管理产品</v>
      </c>
    </row>
    <row r="443" spans="1:68" s="58" customFormat="1" ht="12.75" customHeight="1">
      <c r="A443" s="137" t="s">
        <v>1651</v>
      </c>
      <c r="B443" s="42" t="s">
        <v>1652</v>
      </c>
      <c r="C443" s="252" t="s">
        <v>5552</v>
      </c>
      <c r="D443" s="252" t="s">
        <v>672</v>
      </c>
      <c r="E443" s="42" t="s">
        <v>1653</v>
      </c>
      <c r="F443" s="42" t="s">
        <v>1652</v>
      </c>
      <c r="G443" s="42">
        <v>206</v>
      </c>
      <c r="H443" s="319">
        <v>3067.34</v>
      </c>
      <c r="I443" s="319">
        <v>3067.34</v>
      </c>
      <c r="J443" s="112"/>
      <c r="K443" s="112"/>
      <c r="L443" s="58" t="s">
        <v>4489</v>
      </c>
      <c r="M443" s="42" t="s">
        <v>1680</v>
      </c>
      <c r="N443" s="42" t="s">
        <v>1681</v>
      </c>
      <c r="O443" s="139" t="s">
        <v>1682</v>
      </c>
      <c r="P443" s="50" t="s">
        <v>64</v>
      </c>
      <c r="Q443" s="50" t="s">
        <v>5395</v>
      </c>
      <c r="R443" s="42">
        <v>1</v>
      </c>
      <c r="S443" s="139" t="s">
        <v>1660</v>
      </c>
      <c r="T443" s="62">
        <v>500000000</v>
      </c>
      <c r="U443" s="62">
        <v>490211758.94</v>
      </c>
      <c r="V443" s="42"/>
      <c r="W443" s="42"/>
      <c r="X443" s="42"/>
      <c r="Y443" s="42"/>
      <c r="Z443" s="42" t="s">
        <v>68</v>
      </c>
      <c r="AA443" s="114">
        <v>1.4568599717114568E-6</v>
      </c>
      <c r="AJ443" s="42"/>
      <c r="AU443" s="42"/>
      <c r="AV443" s="42"/>
      <c r="AW443" s="42"/>
      <c r="AX443" s="42"/>
      <c r="AY443" s="42"/>
      <c r="AZ443" s="42"/>
      <c r="BA443" s="42"/>
      <c r="BB443" s="42"/>
      <c r="BN443" s="83" t="s">
        <v>4576</v>
      </c>
      <c r="BO443" s="58" t="str">
        <f t="shared" si="6"/>
        <v>境内资产</v>
      </c>
      <c r="BP443" s="58" t="str">
        <f>IF(M443="",VLOOKUP(D443,Sheet4!$A$1:$B$92,2,0),VLOOKUP(Q443,Sheet4!$A$1:$B$92,2,0))</f>
        <v>保险资产管理产品</v>
      </c>
    </row>
    <row r="444" spans="1:68" s="58" customFormat="1" ht="12.75" customHeight="1">
      <c r="A444" s="137" t="s">
        <v>1654</v>
      </c>
      <c r="B444" s="42" t="s">
        <v>1655</v>
      </c>
      <c r="C444" s="252" t="s">
        <v>5552</v>
      </c>
      <c r="D444" s="252" t="s">
        <v>672</v>
      </c>
      <c r="E444" s="42" t="s">
        <v>1656</v>
      </c>
      <c r="F444" s="42" t="s">
        <v>1655</v>
      </c>
      <c r="G444" s="42">
        <v>8400</v>
      </c>
      <c r="H444" s="319">
        <v>90720</v>
      </c>
      <c r="I444" s="319">
        <v>119784</v>
      </c>
      <c r="J444" s="112"/>
      <c r="K444" s="112"/>
      <c r="L444" s="58" t="s">
        <v>4489</v>
      </c>
      <c r="M444" s="42" t="s">
        <v>1680</v>
      </c>
      <c r="N444" s="42" t="s">
        <v>1681</v>
      </c>
      <c r="O444" s="139" t="s">
        <v>1682</v>
      </c>
      <c r="P444" s="50" t="s">
        <v>64</v>
      </c>
      <c r="Q444" s="50" t="s">
        <v>5395</v>
      </c>
      <c r="R444" s="42">
        <v>1</v>
      </c>
      <c r="S444" s="139" t="s">
        <v>1660</v>
      </c>
      <c r="T444" s="62">
        <v>500000000</v>
      </c>
      <c r="U444" s="62">
        <v>490211758.94</v>
      </c>
      <c r="V444" s="42"/>
      <c r="W444" s="42"/>
      <c r="X444" s="42"/>
      <c r="Y444" s="42"/>
      <c r="Z444" s="42" t="s">
        <v>68</v>
      </c>
      <c r="AA444" s="114">
        <v>3.2307692307692309E-6</v>
      </c>
      <c r="AJ444" s="42"/>
      <c r="AU444" s="42"/>
      <c r="AV444" s="42"/>
      <c r="AW444" s="42"/>
      <c r="AX444" s="42"/>
      <c r="AY444" s="42"/>
      <c r="AZ444" s="42"/>
      <c r="BA444" s="42"/>
      <c r="BB444" s="42"/>
      <c r="BN444" s="83" t="s">
        <v>4576</v>
      </c>
      <c r="BO444" s="58" t="str">
        <f t="shared" si="6"/>
        <v>境内资产</v>
      </c>
      <c r="BP444" s="58" t="str">
        <f>IF(M444="",VLOOKUP(D444,Sheet4!$A$1:$B$92,2,0),VLOOKUP(Q444,Sheet4!$A$1:$B$92,2,0))</f>
        <v>保险资产管理产品</v>
      </c>
    </row>
    <row r="445" spans="1:68" s="58" customFormat="1" ht="12.75" customHeight="1">
      <c r="A445" s="139" t="s">
        <v>1657</v>
      </c>
      <c r="B445" s="111" t="s">
        <v>1658</v>
      </c>
      <c r="C445" s="259" t="s">
        <v>1305</v>
      </c>
      <c r="D445" s="259" t="s">
        <v>1318</v>
      </c>
      <c r="E445" s="139" t="s">
        <v>1659</v>
      </c>
      <c r="F445" s="111" t="s">
        <v>1660</v>
      </c>
      <c r="G445" s="111">
        <v>50022878.579999998</v>
      </c>
      <c r="H445" s="319">
        <v>50022878.579999998</v>
      </c>
      <c r="I445" s="319">
        <v>50022878.579999998</v>
      </c>
      <c r="J445" s="112"/>
      <c r="K445" s="112">
        <v>88779.43</v>
      </c>
      <c r="L445" s="58" t="s">
        <v>4489</v>
      </c>
      <c r="M445" s="111" t="s">
        <v>1680</v>
      </c>
      <c r="N445" s="111" t="s">
        <v>1681</v>
      </c>
      <c r="O445" s="139" t="s">
        <v>1682</v>
      </c>
      <c r="P445" s="50" t="s">
        <v>64</v>
      </c>
      <c r="Q445" s="50" t="s">
        <v>5395</v>
      </c>
      <c r="R445" s="42">
        <v>1</v>
      </c>
      <c r="S445" s="139" t="s">
        <v>1660</v>
      </c>
      <c r="T445" s="62">
        <v>500000000</v>
      </c>
      <c r="U445" s="62">
        <v>490211758.94</v>
      </c>
      <c r="V445" s="111"/>
      <c r="W445" s="111"/>
      <c r="X445" s="111"/>
      <c r="Y445" s="111"/>
      <c r="Z445" s="111"/>
      <c r="AA445" s="111"/>
      <c r="AJ445" s="42"/>
      <c r="AU445" s="111"/>
      <c r="AV445" s="111"/>
      <c r="AW445" s="111"/>
      <c r="AX445" s="111"/>
      <c r="AY445" s="111"/>
      <c r="AZ445" s="111"/>
      <c r="BA445" s="111"/>
      <c r="BB445" s="111"/>
      <c r="BN445" s="83" t="s">
        <v>4576</v>
      </c>
      <c r="BO445" s="58" t="str">
        <f t="shared" si="6"/>
        <v>境内资产</v>
      </c>
      <c r="BP445" s="58" t="str">
        <f>IF(M445="",VLOOKUP(D445,Sheet4!$A$1:$B$92,2,0),VLOOKUP(Q445,Sheet4!$A$1:$B$92,2,0))</f>
        <v>保险资产管理产品</v>
      </c>
    </row>
    <row r="446" spans="1:68" s="58" customFormat="1" ht="12.75" customHeight="1">
      <c r="A446" s="139" t="s">
        <v>1661</v>
      </c>
      <c r="B446" s="111" t="s">
        <v>1175</v>
      </c>
      <c r="C446" s="260" t="s">
        <v>71</v>
      </c>
      <c r="D446" s="260" t="s">
        <v>1154</v>
      </c>
      <c r="E446" s="111" t="s">
        <v>1662</v>
      </c>
      <c r="F446" s="111" t="s">
        <v>1175</v>
      </c>
      <c r="G446" s="111">
        <v>200000</v>
      </c>
      <c r="H446" s="319">
        <v>20000000</v>
      </c>
      <c r="I446" s="319">
        <v>20001020</v>
      </c>
      <c r="J446" s="112">
        <v>780000</v>
      </c>
      <c r="K446" s="112"/>
      <c r="L446" s="58" t="s">
        <v>4489</v>
      </c>
      <c r="M446" s="111" t="s">
        <v>1680</v>
      </c>
      <c r="N446" s="111" t="s">
        <v>1681</v>
      </c>
      <c r="O446" s="139" t="s">
        <v>1682</v>
      </c>
      <c r="P446" s="50" t="s">
        <v>64</v>
      </c>
      <c r="Q446" s="50" t="s">
        <v>5395</v>
      </c>
      <c r="R446" s="42">
        <v>1</v>
      </c>
      <c r="S446" s="139" t="s">
        <v>1660</v>
      </c>
      <c r="T446" s="62">
        <v>500000000</v>
      </c>
      <c r="U446" s="62">
        <v>490211758.94</v>
      </c>
      <c r="V446" s="111"/>
      <c r="W446" s="111"/>
      <c r="X446" s="111"/>
      <c r="Y446" s="111"/>
      <c r="Z446" s="111"/>
      <c r="AA446" s="111"/>
      <c r="AJ446" s="42"/>
      <c r="AU446" s="111"/>
      <c r="AV446" s="111"/>
      <c r="AW446" s="111"/>
      <c r="AX446" s="111"/>
      <c r="AY446" s="108">
        <v>3</v>
      </c>
      <c r="AZ446" s="111" t="s">
        <v>74</v>
      </c>
      <c r="BA446" s="112">
        <v>8.0100000000000005E-2</v>
      </c>
      <c r="BB446" s="111" t="s">
        <v>68</v>
      </c>
      <c r="BN446" s="83" t="s">
        <v>4576</v>
      </c>
      <c r="BO446" s="58" t="str">
        <f t="shared" si="6"/>
        <v>境内资产</v>
      </c>
      <c r="BP446" s="58" t="str">
        <f>IF(M446="",VLOOKUP(D446,Sheet4!$A$1:$B$92,2,0),VLOOKUP(Q446,Sheet4!$A$1:$B$92,2,0))</f>
        <v>保险资产管理产品</v>
      </c>
    </row>
    <row r="447" spans="1:68" s="58" customFormat="1" ht="12.75" customHeight="1">
      <c r="A447" s="139" t="s">
        <v>1663</v>
      </c>
      <c r="B447" s="111" t="s">
        <v>1664</v>
      </c>
      <c r="C447" s="260" t="s">
        <v>71</v>
      </c>
      <c r="D447" s="260" t="s">
        <v>1154</v>
      </c>
      <c r="E447" s="111" t="s">
        <v>1665</v>
      </c>
      <c r="F447" s="111" t="s">
        <v>1664</v>
      </c>
      <c r="G447" s="111">
        <v>200000</v>
      </c>
      <c r="H447" s="319">
        <v>20000000</v>
      </c>
      <c r="I447" s="319">
        <v>20063860</v>
      </c>
      <c r="J447" s="112">
        <v>489616.44</v>
      </c>
      <c r="K447" s="112"/>
      <c r="L447" s="58" t="s">
        <v>4489</v>
      </c>
      <c r="M447" s="111" t="s">
        <v>1680</v>
      </c>
      <c r="N447" s="111" t="s">
        <v>1681</v>
      </c>
      <c r="O447" s="139" t="s">
        <v>1682</v>
      </c>
      <c r="P447" s="50" t="s">
        <v>64</v>
      </c>
      <c r="Q447" s="50" t="s">
        <v>5395</v>
      </c>
      <c r="R447" s="42">
        <v>1</v>
      </c>
      <c r="S447" s="139" t="s">
        <v>1660</v>
      </c>
      <c r="T447" s="62">
        <v>500000000</v>
      </c>
      <c r="U447" s="62">
        <v>490211758.94</v>
      </c>
      <c r="V447" s="111"/>
      <c r="W447" s="111"/>
      <c r="X447" s="111"/>
      <c r="Y447" s="111"/>
      <c r="Z447" s="111"/>
      <c r="AA447" s="111"/>
      <c r="AJ447" s="42"/>
      <c r="AU447" s="111"/>
      <c r="AV447" s="111"/>
      <c r="AW447" s="111"/>
      <c r="AX447" s="111"/>
      <c r="AY447" s="112">
        <v>0.29315068493150687</v>
      </c>
      <c r="AZ447" s="111" t="s">
        <v>74</v>
      </c>
      <c r="BA447" s="112">
        <v>0.36330000000000001</v>
      </c>
      <c r="BB447" s="111" t="s">
        <v>68</v>
      </c>
      <c r="BN447" s="83" t="s">
        <v>4576</v>
      </c>
      <c r="BO447" s="58" t="str">
        <f t="shared" si="6"/>
        <v>境内资产</v>
      </c>
      <c r="BP447" s="58" t="str">
        <f>IF(M447="",VLOOKUP(D447,Sheet4!$A$1:$B$92,2,0),VLOOKUP(Q447,Sheet4!$A$1:$B$92,2,0))</f>
        <v>保险资产管理产品</v>
      </c>
    </row>
    <row r="448" spans="1:68" s="58" customFormat="1" ht="12.75" customHeight="1">
      <c r="A448" s="139" t="s">
        <v>1666</v>
      </c>
      <c r="B448" s="111" t="s">
        <v>1195</v>
      </c>
      <c r="C448" s="260" t="s">
        <v>71</v>
      </c>
      <c r="D448" s="260" t="s">
        <v>1154</v>
      </c>
      <c r="E448" s="111" t="s">
        <v>1667</v>
      </c>
      <c r="F448" s="111" t="s">
        <v>1195</v>
      </c>
      <c r="G448" s="111">
        <v>200000</v>
      </c>
      <c r="H448" s="319">
        <v>20000000</v>
      </c>
      <c r="I448" s="319">
        <v>20088260</v>
      </c>
      <c r="J448" s="112">
        <v>427671.23</v>
      </c>
      <c r="K448" s="112"/>
      <c r="L448" s="58" t="s">
        <v>4489</v>
      </c>
      <c r="M448" s="111" t="s">
        <v>1680</v>
      </c>
      <c r="N448" s="111" t="s">
        <v>1681</v>
      </c>
      <c r="O448" s="139" t="s">
        <v>1682</v>
      </c>
      <c r="P448" s="50" t="s">
        <v>64</v>
      </c>
      <c r="Q448" s="50" t="s">
        <v>5395</v>
      </c>
      <c r="R448" s="42">
        <v>1</v>
      </c>
      <c r="S448" s="139" t="s">
        <v>1660</v>
      </c>
      <c r="T448" s="62">
        <v>500000000</v>
      </c>
      <c r="U448" s="62">
        <v>490211758.94</v>
      </c>
      <c r="V448" s="111"/>
      <c r="W448" s="111"/>
      <c r="X448" s="111"/>
      <c r="Y448" s="111"/>
      <c r="Z448" s="111"/>
      <c r="AA448" s="111"/>
      <c r="AJ448" s="42"/>
      <c r="AU448" s="111"/>
      <c r="AV448" s="111"/>
      <c r="AW448" s="111"/>
      <c r="AX448" s="111"/>
      <c r="AY448" s="112">
        <v>0.39178082191780822</v>
      </c>
      <c r="AZ448" s="111" t="s">
        <v>74</v>
      </c>
      <c r="BA448" s="112">
        <v>0.45939999999999998</v>
      </c>
      <c r="BB448" s="111" t="s">
        <v>68</v>
      </c>
      <c r="BN448" s="83" t="s">
        <v>4576</v>
      </c>
      <c r="BO448" s="58" t="str">
        <f t="shared" si="6"/>
        <v>境内资产</v>
      </c>
      <c r="BP448" s="58" t="str">
        <f>IF(M448="",VLOOKUP(D448,Sheet4!$A$1:$B$92,2,0),VLOOKUP(Q448,Sheet4!$A$1:$B$92,2,0))</f>
        <v>保险资产管理产品</v>
      </c>
    </row>
    <row r="449" spans="1:68" s="58" customFormat="1" ht="12.75" customHeight="1">
      <c r="A449" s="139" t="s">
        <v>1668</v>
      </c>
      <c r="B449" s="111" t="s">
        <v>1669</v>
      </c>
      <c r="C449" s="259" t="s">
        <v>827</v>
      </c>
      <c r="D449" s="259" t="s">
        <v>830</v>
      </c>
      <c r="E449" s="111" t="s">
        <v>1670</v>
      </c>
      <c r="F449" s="111" t="s">
        <v>1669</v>
      </c>
      <c r="G449" s="111">
        <v>200000</v>
      </c>
      <c r="H449" s="319">
        <v>20000000</v>
      </c>
      <c r="I449" s="319">
        <v>20113480</v>
      </c>
      <c r="J449" s="112">
        <v>362301.37</v>
      </c>
      <c r="K449" s="112"/>
      <c r="L449" s="58" t="s">
        <v>4489</v>
      </c>
      <c r="M449" s="111" t="s">
        <v>1680</v>
      </c>
      <c r="N449" s="111" t="s">
        <v>1681</v>
      </c>
      <c r="O449" s="139" t="s">
        <v>1682</v>
      </c>
      <c r="P449" s="50" t="s">
        <v>64</v>
      </c>
      <c r="Q449" s="50" t="s">
        <v>5395</v>
      </c>
      <c r="R449" s="42">
        <v>1</v>
      </c>
      <c r="S449" s="139" t="s">
        <v>1660</v>
      </c>
      <c r="T449" s="62">
        <v>500000000</v>
      </c>
      <c r="U449" s="62">
        <v>490211758.94</v>
      </c>
      <c r="V449" s="111"/>
      <c r="W449" s="111"/>
      <c r="X449" s="111"/>
      <c r="Y449" s="111"/>
      <c r="Z449" s="111"/>
      <c r="AA449" s="111"/>
      <c r="AJ449" s="42"/>
      <c r="AU449" s="111"/>
      <c r="AV449" s="111"/>
      <c r="AW449" s="111"/>
      <c r="AX449" s="111"/>
      <c r="AY449" s="112">
        <v>0.48219178082191783</v>
      </c>
      <c r="AZ449" s="111" t="s">
        <v>74</v>
      </c>
      <c r="BA449" s="112">
        <v>0.54759999999999998</v>
      </c>
      <c r="BB449" s="111" t="s">
        <v>68</v>
      </c>
      <c r="BN449" s="83" t="s">
        <v>4576</v>
      </c>
      <c r="BO449" s="58" t="str">
        <f t="shared" si="6"/>
        <v>境内资产</v>
      </c>
      <c r="BP449" s="58" t="str">
        <f>IF(M449="",VLOOKUP(D449,Sheet4!$A$1:$B$92,2,0),VLOOKUP(Q449,Sheet4!$A$1:$B$92,2,0))</f>
        <v>保险资产管理产品</v>
      </c>
    </row>
    <row r="450" spans="1:68" s="58" customFormat="1" ht="12.75" customHeight="1">
      <c r="A450" s="139" t="s">
        <v>1671</v>
      </c>
      <c r="B450" s="111" t="s">
        <v>1672</v>
      </c>
      <c r="C450" s="260" t="s">
        <v>71</v>
      </c>
      <c r="D450" s="260" t="s">
        <v>1154</v>
      </c>
      <c r="E450" s="111" t="s">
        <v>1673</v>
      </c>
      <c r="F450" s="111" t="s">
        <v>1672</v>
      </c>
      <c r="G450" s="111">
        <v>200000</v>
      </c>
      <c r="H450" s="319">
        <v>20000000</v>
      </c>
      <c r="I450" s="319">
        <v>20067820</v>
      </c>
      <c r="J450" s="112">
        <v>495780.82</v>
      </c>
      <c r="K450" s="112"/>
      <c r="L450" s="58" t="s">
        <v>4489</v>
      </c>
      <c r="M450" s="111" t="s">
        <v>1680</v>
      </c>
      <c r="N450" s="111" t="s">
        <v>1681</v>
      </c>
      <c r="O450" s="139" t="s">
        <v>1682</v>
      </c>
      <c r="P450" s="50" t="s">
        <v>64</v>
      </c>
      <c r="Q450" s="50" t="s">
        <v>5395</v>
      </c>
      <c r="R450" s="42">
        <v>1</v>
      </c>
      <c r="S450" s="139" t="s">
        <v>1660</v>
      </c>
      <c r="T450" s="62">
        <v>500000000</v>
      </c>
      <c r="U450" s="62">
        <v>490211758.94</v>
      </c>
      <c r="V450" s="111"/>
      <c r="W450" s="111"/>
      <c r="X450" s="111"/>
      <c r="Y450" s="111"/>
      <c r="Z450" s="111"/>
      <c r="AA450" s="111"/>
      <c r="AJ450" s="42"/>
      <c r="AU450" s="111"/>
      <c r="AV450" s="111"/>
      <c r="AW450" s="111"/>
      <c r="AX450" s="111"/>
      <c r="AY450" s="112">
        <v>0.29041095890410956</v>
      </c>
      <c r="AZ450" s="111" t="s">
        <v>74</v>
      </c>
      <c r="BA450" s="112">
        <v>0.3609</v>
      </c>
      <c r="BB450" s="111" t="s">
        <v>68</v>
      </c>
      <c r="BN450" s="83" t="s">
        <v>4576</v>
      </c>
      <c r="BO450" s="58" t="str">
        <f t="shared" si="6"/>
        <v>境内资产</v>
      </c>
      <c r="BP450" s="58" t="str">
        <f>IF(M450="",VLOOKUP(D450,Sheet4!$A$1:$B$92,2,0),VLOOKUP(Q450,Sheet4!$A$1:$B$92,2,0))</f>
        <v>保险资产管理产品</v>
      </c>
    </row>
    <row r="451" spans="1:68" s="58" customFormat="1" ht="12.75" customHeight="1">
      <c r="A451" s="139" t="s">
        <v>1674</v>
      </c>
      <c r="B451" s="111" t="s">
        <v>681</v>
      </c>
      <c r="C451" s="259" t="s">
        <v>1258</v>
      </c>
      <c r="D451" s="259" t="s">
        <v>1259</v>
      </c>
      <c r="E451" s="111" t="s">
        <v>1675</v>
      </c>
      <c r="F451" s="111" t="s">
        <v>681</v>
      </c>
      <c r="G451" s="111">
        <v>7</v>
      </c>
      <c r="H451" s="319">
        <v>700</v>
      </c>
      <c r="I451" s="319">
        <v>774.65</v>
      </c>
      <c r="J451" s="112">
        <v>1.66</v>
      </c>
      <c r="K451" s="112"/>
      <c r="L451" s="58" t="s">
        <v>4489</v>
      </c>
      <c r="M451" s="111" t="s">
        <v>1680</v>
      </c>
      <c r="N451" s="111" t="s">
        <v>1681</v>
      </c>
      <c r="O451" s="139" t="s">
        <v>1682</v>
      </c>
      <c r="P451" s="50" t="s">
        <v>64</v>
      </c>
      <c r="Q451" s="50" t="s">
        <v>5395</v>
      </c>
      <c r="R451" s="42">
        <v>1</v>
      </c>
      <c r="S451" s="139" t="s">
        <v>1660</v>
      </c>
      <c r="T451" s="62">
        <v>500000000</v>
      </c>
      <c r="U451" s="62">
        <v>490211758.94</v>
      </c>
      <c r="V451" s="111"/>
      <c r="W451" s="111"/>
      <c r="X451" s="111"/>
      <c r="Y451" s="111"/>
      <c r="Z451" s="111"/>
      <c r="AA451" s="111"/>
      <c r="AJ451" s="42"/>
      <c r="AU451" s="111"/>
      <c r="AV451" s="111"/>
      <c r="AW451" s="111"/>
      <c r="AX451" s="111"/>
      <c r="AY451" s="112">
        <v>5.2164383561643834</v>
      </c>
      <c r="AZ451" s="111" t="s">
        <v>169</v>
      </c>
      <c r="BA451" s="67">
        <v>0</v>
      </c>
      <c r="BB451" s="111" t="s">
        <v>68</v>
      </c>
      <c r="BN451" s="83" t="s">
        <v>4576</v>
      </c>
      <c r="BO451" s="58" t="str">
        <f t="shared" ref="BO451:BO514" si="7">IF(LEFT(D451,2)="境外","境外资产","境内资产")</f>
        <v>境内资产</v>
      </c>
      <c r="BP451" s="58" t="str">
        <f>IF(M451="",VLOOKUP(D451,Sheet4!$A$1:$B$92,2,0),VLOOKUP(Q451,Sheet4!$A$1:$B$92,2,0))</f>
        <v>保险资产管理产品</v>
      </c>
    </row>
    <row r="452" spans="1:68" s="58" customFormat="1" ht="12.75" customHeight="1">
      <c r="A452" s="139" t="s">
        <v>1676</v>
      </c>
      <c r="B452" s="139" t="s">
        <v>1677</v>
      </c>
      <c r="C452" s="261" t="s">
        <v>222</v>
      </c>
      <c r="D452" s="261" t="s">
        <v>816</v>
      </c>
      <c r="E452" s="111" t="s">
        <v>1678</v>
      </c>
      <c r="F452" s="111" t="s">
        <v>1679</v>
      </c>
      <c r="G452" s="111"/>
      <c r="H452" s="319">
        <v>141600000</v>
      </c>
      <c r="I452" s="319">
        <v>141600000</v>
      </c>
      <c r="J452" s="112"/>
      <c r="K452" s="112"/>
      <c r="L452" s="58" t="s">
        <v>4489</v>
      </c>
      <c r="M452" s="111" t="s">
        <v>1680</v>
      </c>
      <c r="N452" s="111" t="s">
        <v>1681</v>
      </c>
      <c r="O452" s="139" t="s">
        <v>1682</v>
      </c>
      <c r="P452" s="50" t="s">
        <v>64</v>
      </c>
      <c r="Q452" s="50" t="s">
        <v>5395</v>
      </c>
      <c r="R452" s="42">
        <v>1</v>
      </c>
      <c r="S452" s="139" t="s">
        <v>1660</v>
      </c>
      <c r="T452" s="62">
        <v>500000000</v>
      </c>
      <c r="U452" s="62">
        <v>490211758.94</v>
      </c>
      <c r="V452" s="111"/>
      <c r="W452" s="111"/>
      <c r="X452" s="111"/>
      <c r="Y452" s="111"/>
      <c r="Z452" s="111"/>
      <c r="AA452" s="111"/>
      <c r="AJ452" s="42"/>
      <c r="AU452" s="111"/>
      <c r="AV452" s="111"/>
      <c r="AW452" s="111"/>
      <c r="AX452" s="111"/>
      <c r="AY452" s="111"/>
      <c r="AZ452" s="111"/>
      <c r="BA452" s="112"/>
      <c r="BB452" s="111"/>
      <c r="BN452" s="83" t="s">
        <v>4576</v>
      </c>
      <c r="BO452" s="58" t="str">
        <f t="shared" si="7"/>
        <v>境内资产</v>
      </c>
      <c r="BP452" s="58" t="str">
        <f>IF(M452="",VLOOKUP(D452,Sheet4!$A$1:$B$92,2,0),VLOOKUP(Q452,Sheet4!$A$1:$B$92,2,0))</f>
        <v>保险资产管理产品</v>
      </c>
    </row>
    <row r="453" spans="1:68" s="58" customFormat="1" ht="12.75" customHeight="1">
      <c r="A453" s="138" t="s">
        <v>5374</v>
      </c>
      <c r="B453" s="138" t="s">
        <v>5374</v>
      </c>
      <c r="C453" s="261" t="s">
        <v>222</v>
      </c>
      <c r="D453" s="261" t="s">
        <v>221</v>
      </c>
      <c r="E453" s="111"/>
      <c r="F453" s="111" t="s">
        <v>1144</v>
      </c>
      <c r="G453" s="111"/>
      <c r="H453" s="319">
        <v>12425491.51</v>
      </c>
      <c r="I453" s="319">
        <v>12425491.51</v>
      </c>
      <c r="J453" s="111">
        <v>4558.42</v>
      </c>
      <c r="K453" s="111"/>
      <c r="L453" s="58" t="s">
        <v>4489</v>
      </c>
      <c r="M453" s="111" t="s">
        <v>1680</v>
      </c>
      <c r="N453" s="111" t="s">
        <v>1681</v>
      </c>
      <c r="O453" s="139" t="s">
        <v>1682</v>
      </c>
      <c r="P453" s="50" t="s">
        <v>64</v>
      </c>
      <c r="Q453" s="50" t="s">
        <v>5395</v>
      </c>
      <c r="R453" s="42">
        <v>1</v>
      </c>
      <c r="S453" s="139" t="s">
        <v>1660</v>
      </c>
      <c r="T453" s="62">
        <v>500000000</v>
      </c>
      <c r="U453" s="62">
        <v>490211758.94</v>
      </c>
      <c r="V453" s="111"/>
      <c r="W453" s="111"/>
      <c r="X453" s="111"/>
      <c r="Y453" s="111"/>
      <c r="Z453" s="111"/>
      <c r="AA453" s="111"/>
      <c r="AJ453" s="42"/>
      <c r="AU453" s="111"/>
      <c r="AV453" s="111"/>
      <c r="AW453" s="111"/>
      <c r="AX453" s="111"/>
      <c r="AY453" s="111"/>
      <c r="AZ453" s="111"/>
      <c r="BA453" s="111"/>
      <c r="BB453" s="111"/>
      <c r="BN453" s="83" t="s">
        <v>4576</v>
      </c>
      <c r="BO453" s="58" t="str">
        <f t="shared" si="7"/>
        <v>境内资产</v>
      </c>
      <c r="BP453" s="58" t="str">
        <f>IF(M453="",VLOOKUP(D453,Sheet4!$A$1:$B$92,2,0),VLOOKUP(Q453,Sheet4!$A$1:$B$92,2,0))</f>
        <v>保险资产管理产品</v>
      </c>
    </row>
    <row r="454" spans="1:68" s="58" customFormat="1" ht="12.75" customHeight="1">
      <c r="A454" s="139" t="s">
        <v>224</v>
      </c>
      <c r="B454" s="139" t="s">
        <v>224</v>
      </c>
      <c r="C454" s="261" t="s">
        <v>222</v>
      </c>
      <c r="D454" s="261" t="s">
        <v>224</v>
      </c>
      <c r="E454" s="111"/>
      <c r="F454" s="59" t="s">
        <v>5354</v>
      </c>
      <c r="G454" s="111"/>
      <c r="H454" s="338"/>
      <c r="I454" s="319">
        <v>31040047.060000002</v>
      </c>
      <c r="J454" s="111">
        <v>26381.919999999998</v>
      </c>
      <c r="K454" s="111"/>
      <c r="L454" s="58" t="s">
        <v>4489</v>
      </c>
      <c r="M454" s="111" t="s">
        <v>1680</v>
      </c>
      <c r="N454" s="111" t="s">
        <v>1681</v>
      </c>
      <c r="O454" s="139" t="s">
        <v>1682</v>
      </c>
      <c r="P454" s="50" t="s">
        <v>64</v>
      </c>
      <c r="Q454" s="50" t="s">
        <v>5395</v>
      </c>
      <c r="R454" s="42">
        <v>1</v>
      </c>
      <c r="S454" s="139" t="s">
        <v>1660</v>
      </c>
      <c r="T454" s="62">
        <v>500000000</v>
      </c>
      <c r="U454" s="62">
        <v>490211758.94</v>
      </c>
      <c r="V454" s="111"/>
      <c r="W454" s="111"/>
      <c r="X454" s="111"/>
      <c r="Y454" s="111"/>
      <c r="Z454" s="111"/>
      <c r="AA454" s="111"/>
      <c r="AJ454" s="42"/>
      <c r="AU454" s="111"/>
      <c r="AV454" s="111"/>
      <c r="AW454" s="115"/>
      <c r="AX454" s="111"/>
      <c r="AY454" s="111"/>
      <c r="AZ454" s="111"/>
      <c r="BA454" s="111"/>
      <c r="BB454" s="111"/>
      <c r="BN454" s="83" t="s">
        <v>4576</v>
      </c>
      <c r="BO454" s="58" t="str">
        <f t="shared" si="7"/>
        <v>境内资产</v>
      </c>
      <c r="BP454" s="58" t="str">
        <f>IF(M454="",VLOOKUP(D454,Sheet4!$A$1:$B$92,2,0),VLOOKUP(Q454,Sheet4!$A$1:$B$92,2,0))</f>
        <v>保险资产管理产品</v>
      </c>
    </row>
    <row r="455" spans="1:68" s="58" customFormat="1" ht="12.75" customHeight="1">
      <c r="A455" s="137" t="s">
        <v>1697</v>
      </c>
      <c r="B455" s="42" t="s">
        <v>1698</v>
      </c>
      <c r="C455" s="252" t="s">
        <v>5552</v>
      </c>
      <c r="D455" s="252" t="s">
        <v>672</v>
      </c>
      <c r="E455" s="42" t="s">
        <v>1699</v>
      </c>
      <c r="F455" s="42" t="s">
        <v>1698</v>
      </c>
      <c r="G455" s="42">
        <v>198600</v>
      </c>
      <c r="H455" s="307">
        <v>5285630.1399999997</v>
      </c>
      <c r="I455" s="307">
        <v>4565814</v>
      </c>
      <c r="J455" s="42">
        <v>0</v>
      </c>
      <c r="K455" s="42">
        <v>0</v>
      </c>
      <c r="L455" s="58" t="s">
        <v>4487</v>
      </c>
      <c r="M455" s="42" t="s">
        <v>1792</v>
      </c>
      <c r="N455" s="42" t="s">
        <v>1793</v>
      </c>
      <c r="O455" s="137" t="s">
        <v>1794</v>
      </c>
      <c r="P455" s="50" t="s">
        <v>64</v>
      </c>
      <c r="Q455" s="50" t="s">
        <v>5356</v>
      </c>
      <c r="R455" s="42">
        <v>1</v>
      </c>
      <c r="S455" s="137" t="s">
        <v>1795</v>
      </c>
      <c r="T455" s="62">
        <v>500000000</v>
      </c>
      <c r="U455" s="62">
        <v>392800000</v>
      </c>
      <c r="V455" s="42"/>
      <c r="W455" s="42"/>
      <c r="X455" s="42"/>
      <c r="Y455" s="42"/>
      <c r="Z455" s="42" t="s">
        <v>68</v>
      </c>
      <c r="AA455" s="116">
        <v>1.7710271904734445E-4</v>
      </c>
      <c r="AJ455" s="42"/>
      <c r="AU455" s="42"/>
      <c r="BN455" s="83" t="s">
        <v>4576</v>
      </c>
      <c r="BO455" s="58" t="str">
        <f t="shared" si="7"/>
        <v>境内资产</v>
      </c>
      <c r="BP455" s="58" t="str">
        <f>IF(M455="",VLOOKUP(D455,Sheet4!$A$1:$B$92,2,0),VLOOKUP(Q455,Sheet4!$A$1:$B$92,2,0))</f>
        <v>保险资产管理产品</v>
      </c>
    </row>
    <row r="456" spans="1:68" s="58" customFormat="1" ht="12.75" customHeight="1">
      <c r="A456" s="137" t="s">
        <v>1700</v>
      </c>
      <c r="B456" s="42" t="s">
        <v>1701</v>
      </c>
      <c r="C456" s="252" t="s">
        <v>5552</v>
      </c>
      <c r="D456" s="252" t="s">
        <v>672</v>
      </c>
      <c r="E456" s="42" t="s">
        <v>1702</v>
      </c>
      <c r="F456" s="42" t="s">
        <v>1701</v>
      </c>
      <c r="G456" s="42">
        <v>329900</v>
      </c>
      <c r="H456" s="307">
        <v>11593309.029999999</v>
      </c>
      <c r="I456" s="307">
        <v>8036364</v>
      </c>
      <c r="J456" s="42">
        <v>0</v>
      </c>
      <c r="K456" s="42">
        <v>0</v>
      </c>
      <c r="L456" s="58" t="s">
        <v>4487</v>
      </c>
      <c r="M456" s="42" t="s">
        <v>1792</v>
      </c>
      <c r="N456" s="42" t="s">
        <v>1793</v>
      </c>
      <c r="O456" s="137" t="s">
        <v>1794</v>
      </c>
      <c r="P456" s="50" t="s">
        <v>64</v>
      </c>
      <c r="Q456" s="50" t="s">
        <v>5356</v>
      </c>
      <c r="R456" s="42">
        <v>1</v>
      </c>
      <c r="S456" s="137" t="s">
        <v>1795</v>
      </c>
      <c r="T456" s="62">
        <v>500000000</v>
      </c>
      <c r="U456" s="62">
        <v>392800000</v>
      </c>
      <c r="V456" s="42"/>
      <c r="W456" s="42"/>
      <c r="X456" s="42"/>
      <c r="Y456" s="42"/>
      <c r="Z456" s="42" t="s">
        <v>280</v>
      </c>
      <c r="AA456" s="116">
        <v>4.1411573861312834E-4</v>
      </c>
      <c r="AJ456" s="42"/>
      <c r="AU456" s="42"/>
      <c r="BN456" s="83" t="s">
        <v>4576</v>
      </c>
      <c r="BO456" s="58" t="str">
        <f t="shared" si="7"/>
        <v>境内资产</v>
      </c>
      <c r="BP456" s="58" t="str">
        <f>IF(M456="",VLOOKUP(D456,Sheet4!$A$1:$B$92,2,0),VLOOKUP(Q456,Sheet4!$A$1:$B$92,2,0))</f>
        <v>保险资产管理产品</v>
      </c>
    </row>
    <row r="457" spans="1:68" s="58" customFormat="1" ht="12.75" customHeight="1">
      <c r="A457" s="137" t="s">
        <v>1550</v>
      </c>
      <c r="B457" s="42" t="s">
        <v>1551</v>
      </c>
      <c r="C457" s="252" t="s">
        <v>5552</v>
      </c>
      <c r="D457" s="252" t="s">
        <v>672</v>
      </c>
      <c r="E457" s="42" t="s">
        <v>1552</v>
      </c>
      <c r="F457" s="42" t="s">
        <v>1551</v>
      </c>
      <c r="G457" s="42">
        <v>500</v>
      </c>
      <c r="H457" s="307">
        <v>17303.05</v>
      </c>
      <c r="I457" s="307">
        <v>19030</v>
      </c>
      <c r="J457" s="42">
        <v>0</v>
      </c>
      <c r="K457" s="42">
        <v>0</v>
      </c>
      <c r="L457" s="58" t="s">
        <v>4487</v>
      </c>
      <c r="M457" s="42" t="s">
        <v>1792</v>
      </c>
      <c r="N457" s="42" t="s">
        <v>1793</v>
      </c>
      <c r="O457" s="137" t="s">
        <v>1794</v>
      </c>
      <c r="P457" s="50" t="s">
        <v>64</v>
      </c>
      <c r="Q457" s="50" t="s">
        <v>5356</v>
      </c>
      <c r="R457" s="42">
        <v>1</v>
      </c>
      <c r="S457" s="137" t="s">
        <v>1795</v>
      </c>
      <c r="T457" s="62">
        <v>500000000</v>
      </c>
      <c r="U457" s="62">
        <v>392800000</v>
      </c>
      <c r="V457" s="42"/>
      <c r="W457" s="42"/>
      <c r="X457" s="42"/>
      <c r="Y457" s="42"/>
      <c r="Z457" s="42" t="s">
        <v>280</v>
      </c>
      <c r="AA457" s="116">
        <v>7.8123401912573183E-8</v>
      </c>
      <c r="AJ457" s="42"/>
      <c r="AU457" s="42"/>
      <c r="BN457" s="83" t="s">
        <v>4576</v>
      </c>
      <c r="BO457" s="58" t="str">
        <f t="shared" si="7"/>
        <v>境内资产</v>
      </c>
      <c r="BP457" s="58" t="str">
        <f>IF(M457="",VLOOKUP(D457,Sheet4!$A$1:$B$92,2,0),VLOOKUP(Q457,Sheet4!$A$1:$B$92,2,0))</f>
        <v>保险资产管理产品</v>
      </c>
    </row>
    <row r="458" spans="1:68" s="58" customFormat="1" ht="12.75" customHeight="1">
      <c r="A458" s="137" t="s">
        <v>1703</v>
      </c>
      <c r="B458" s="42" t="s">
        <v>1240</v>
      </c>
      <c r="C458" s="252" t="s">
        <v>5552</v>
      </c>
      <c r="D458" s="252" t="s">
        <v>672</v>
      </c>
      <c r="E458" s="42" t="s">
        <v>1704</v>
      </c>
      <c r="F458" s="42" t="s">
        <v>1240</v>
      </c>
      <c r="G458" s="42">
        <v>361700</v>
      </c>
      <c r="H458" s="307">
        <v>8232563</v>
      </c>
      <c r="I458" s="307">
        <v>8322717</v>
      </c>
      <c r="J458" s="42">
        <v>0</v>
      </c>
      <c r="K458" s="42">
        <v>0</v>
      </c>
      <c r="L458" s="58" t="s">
        <v>4487</v>
      </c>
      <c r="M458" s="42" t="s">
        <v>1792</v>
      </c>
      <c r="N458" s="42" t="s">
        <v>1793</v>
      </c>
      <c r="O458" s="137" t="s">
        <v>1794</v>
      </c>
      <c r="P458" s="50" t="s">
        <v>64</v>
      </c>
      <c r="Q458" s="50" t="s">
        <v>5356</v>
      </c>
      <c r="R458" s="42">
        <v>1</v>
      </c>
      <c r="S458" s="137" t="s">
        <v>1795</v>
      </c>
      <c r="T458" s="62">
        <v>500000000</v>
      </c>
      <c r="U458" s="62">
        <v>392800000</v>
      </c>
      <c r="V458" s="42"/>
      <c r="W458" s="42"/>
      <c r="X458" s="42"/>
      <c r="Y458" s="42"/>
      <c r="Z458" s="42" t="s">
        <v>280</v>
      </c>
      <c r="AA458" s="116">
        <v>1.5904592335303096E-5</v>
      </c>
      <c r="AJ458" s="42"/>
      <c r="AU458" s="42"/>
      <c r="BN458" s="83" t="s">
        <v>4576</v>
      </c>
      <c r="BO458" s="58" t="str">
        <f t="shared" si="7"/>
        <v>境内资产</v>
      </c>
      <c r="BP458" s="58" t="str">
        <f>IF(M458="",VLOOKUP(D458,Sheet4!$A$1:$B$92,2,0),VLOOKUP(Q458,Sheet4!$A$1:$B$92,2,0))</f>
        <v>保险资产管理产品</v>
      </c>
    </row>
    <row r="459" spans="1:68" s="58" customFormat="1" ht="12.75" customHeight="1">
      <c r="A459" s="137" t="s">
        <v>1705</v>
      </c>
      <c r="B459" s="42" t="s">
        <v>1275</v>
      </c>
      <c r="C459" s="252" t="s">
        <v>5552</v>
      </c>
      <c r="D459" s="252" t="s">
        <v>672</v>
      </c>
      <c r="E459" s="42" t="s">
        <v>1706</v>
      </c>
      <c r="F459" s="42" t="s">
        <v>1275</v>
      </c>
      <c r="G459" s="42">
        <v>538500</v>
      </c>
      <c r="H459" s="307">
        <v>3600379.95</v>
      </c>
      <c r="I459" s="307">
        <v>3661800</v>
      </c>
      <c r="J459" s="42">
        <v>0</v>
      </c>
      <c r="K459" s="42">
        <v>0</v>
      </c>
      <c r="L459" s="58" t="s">
        <v>4487</v>
      </c>
      <c r="M459" s="42" t="s">
        <v>1792</v>
      </c>
      <c r="N459" s="42" t="s">
        <v>1793</v>
      </c>
      <c r="O459" s="137" t="s">
        <v>1794</v>
      </c>
      <c r="P459" s="50" t="s">
        <v>64</v>
      </c>
      <c r="Q459" s="50" t="s">
        <v>5356</v>
      </c>
      <c r="R459" s="42">
        <v>1</v>
      </c>
      <c r="S459" s="137" t="s">
        <v>1795</v>
      </c>
      <c r="T459" s="62">
        <v>500000000</v>
      </c>
      <c r="U459" s="62">
        <v>392800000</v>
      </c>
      <c r="V459" s="42"/>
      <c r="W459" s="42"/>
      <c r="X459" s="42"/>
      <c r="Y459" s="42"/>
      <c r="Z459" s="42" t="s">
        <v>280</v>
      </c>
      <c r="AA459" s="116">
        <v>3.6221359277757709E-5</v>
      </c>
      <c r="AJ459" s="42"/>
      <c r="AU459" s="42"/>
      <c r="BN459" s="83" t="s">
        <v>4576</v>
      </c>
      <c r="BO459" s="58" t="str">
        <f t="shared" si="7"/>
        <v>境内资产</v>
      </c>
      <c r="BP459" s="58" t="str">
        <f>IF(M459="",VLOOKUP(D459,Sheet4!$A$1:$B$92,2,0),VLOOKUP(Q459,Sheet4!$A$1:$B$92,2,0))</f>
        <v>保险资产管理产品</v>
      </c>
    </row>
    <row r="460" spans="1:68" s="58" customFormat="1" ht="12.75" customHeight="1">
      <c r="A460" s="137" t="s">
        <v>1707</v>
      </c>
      <c r="B460" s="42" t="s">
        <v>1347</v>
      </c>
      <c r="C460" s="252" t="s">
        <v>5552</v>
      </c>
      <c r="D460" s="252" t="s">
        <v>672</v>
      </c>
      <c r="E460" s="42" t="s">
        <v>1708</v>
      </c>
      <c r="F460" s="42" t="s">
        <v>1347</v>
      </c>
      <c r="G460" s="42">
        <v>6467300</v>
      </c>
      <c r="H460" s="307">
        <v>19287822.550000001</v>
      </c>
      <c r="I460" s="307">
        <v>19789938</v>
      </c>
      <c r="J460" s="42">
        <v>0</v>
      </c>
      <c r="K460" s="42">
        <v>0</v>
      </c>
      <c r="L460" s="58" t="s">
        <v>4487</v>
      </c>
      <c r="M460" s="42" t="s">
        <v>1792</v>
      </c>
      <c r="N460" s="42" t="s">
        <v>1793</v>
      </c>
      <c r="O460" s="137" t="s">
        <v>1794</v>
      </c>
      <c r="P460" s="50" t="s">
        <v>64</v>
      </c>
      <c r="Q460" s="50" t="s">
        <v>5356</v>
      </c>
      <c r="R460" s="42">
        <v>1</v>
      </c>
      <c r="S460" s="137" t="s">
        <v>1795</v>
      </c>
      <c r="T460" s="62">
        <v>500000000</v>
      </c>
      <c r="U460" s="62">
        <v>392800000</v>
      </c>
      <c r="V460" s="42"/>
      <c r="W460" s="42"/>
      <c r="X460" s="42"/>
      <c r="Y460" s="42"/>
      <c r="Z460" s="42" t="s">
        <v>280</v>
      </c>
      <c r="AA460" s="116">
        <v>1.8478895757977855E-5</v>
      </c>
      <c r="AJ460" s="42"/>
      <c r="AU460" s="42"/>
      <c r="BN460" s="83" t="s">
        <v>4576</v>
      </c>
      <c r="BO460" s="58" t="str">
        <f t="shared" si="7"/>
        <v>境内资产</v>
      </c>
      <c r="BP460" s="58" t="str">
        <f>IF(M460="",VLOOKUP(D460,Sheet4!$A$1:$B$92,2,0),VLOOKUP(Q460,Sheet4!$A$1:$B$92,2,0))</f>
        <v>保险资产管理产品</v>
      </c>
    </row>
    <row r="461" spans="1:68" s="58" customFormat="1" ht="12.75" customHeight="1">
      <c r="A461" s="137" t="s">
        <v>1709</v>
      </c>
      <c r="B461" s="42" t="s">
        <v>1351</v>
      </c>
      <c r="C461" s="252" t="s">
        <v>5552</v>
      </c>
      <c r="D461" s="252" t="s">
        <v>672</v>
      </c>
      <c r="E461" s="42" t="s">
        <v>1710</v>
      </c>
      <c r="F461" s="42" t="s">
        <v>1351</v>
      </c>
      <c r="G461" s="42">
        <v>1837601</v>
      </c>
      <c r="H461" s="307">
        <v>8534459.8300000001</v>
      </c>
      <c r="I461" s="307">
        <v>8765356.7699999996</v>
      </c>
      <c r="J461" s="42">
        <v>0</v>
      </c>
      <c r="K461" s="42">
        <v>0</v>
      </c>
      <c r="L461" s="58" t="s">
        <v>4487</v>
      </c>
      <c r="M461" s="42" t="s">
        <v>1792</v>
      </c>
      <c r="N461" s="42" t="s">
        <v>1793</v>
      </c>
      <c r="O461" s="137" t="s">
        <v>1794</v>
      </c>
      <c r="P461" s="50" t="s">
        <v>64</v>
      </c>
      <c r="Q461" s="50" t="s">
        <v>5356</v>
      </c>
      <c r="R461" s="42">
        <v>1</v>
      </c>
      <c r="S461" s="137" t="s">
        <v>1795</v>
      </c>
      <c r="T461" s="62">
        <v>500000000</v>
      </c>
      <c r="U461" s="62">
        <v>392800000</v>
      </c>
      <c r="V461" s="42"/>
      <c r="W461" s="42"/>
      <c r="X461" s="42"/>
      <c r="Y461" s="42"/>
      <c r="Z461" s="42" t="s">
        <v>280</v>
      </c>
      <c r="AA461" s="116">
        <v>5.1559167760096968E-6</v>
      </c>
      <c r="AJ461" s="42"/>
      <c r="AU461" s="42"/>
      <c r="BN461" s="83" t="s">
        <v>4576</v>
      </c>
      <c r="BO461" s="58" t="str">
        <f t="shared" si="7"/>
        <v>境内资产</v>
      </c>
      <c r="BP461" s="58" t="str">
        <f>IF(M461="",VLOOKUP(D461,Sheet4!$A$1:$B$92,2,0),VLOOKUP(Q461,Sheet4!$A$1:$B$92,2,0))</f>
        <v>保险资产管理产品</v>
      </c>
    </row>
    <row r="462" spans="1:68" s="58" customFormat="1" ht="12.75" customHeight="1">
      <c r="A462" s="137" t="s">
        <v>1711</v>
      </c>
      <c r="B462" s="42" t="s">
        <v>1712</v>
      </c>
      <c r="C462" s="252" t="s">
        <v>5552</v>
      </c>
      <c r="D462" s="252" t="s">
        <v>672</v>
      </c>
      <c r="E462" s="42" t="s">
        <v>1713</v>
      </c>
      <c r="F462" s="42" t="s">
        <v>1712</v>
      </c>
      <c r="G462" s="42">
        <v>100</v>
      </c>
      <c r="H462" s="307">
        <v>13909</v>
      </c>
      <c r="I462" s="307">
        <v>12177</v>
      </c>
      <c r="J462" s="42">
        <v>0</v>
      </c>
      <c r="K462" s="42">
        <v>0</v>
      </c>
      <c r="L462" s="58" t="s">
        <v>4487</v>
      </c>
      <c r="M462" s="42" t="s">
        <v>1792</v>
      </c>
      <c r="N462" s="42" t="s">
        <v>1793</v>
      </c>
      <c r="O462" s="137" t="s">
        <v>1794</v>
      </c>
      <c r="P462" s="50" t="s">
        <v>64</v>
      </c>
      <c r="Q462" s="50" t="s">
        <v>5356</v>
      </c>
      <c r="R462" s="42">
        <v>1</v>
      </c>
      <c r="S462" s="137" t="s">
        <v>1795</v>
      </c>
      <c r="T462" s="62">
        <v>500000000</v>
      </c>
      <c r="U462" s="62">
        <v>392800000</v>
      </c>
      <c r="V462" s="42"/>
      <c r="W462" s="42"/>
      <c r="X462" s="42"/>
      <c r="Y462" s="42"/>
      <c r="Z462" s="42" t="s">
        <v>280</v>
      </c>
      <c r="AA462" s="116">
        <v>3.5004271693789744E-7</v>
      </c>
      <c r="AJ462" s="42"/>
      <c r="AU462" s="42"/>
      <c r="BN462" s="83" t="s">
        <v>4576</v>
      </c>
      <c r="BO462" s="58" t="str">
        <f t="shared" si="7"/>
        <v>境内资产</v>
      </c>
      <c r="BP462" s="58" t="str">
        <f>IF(M462="",VLOOKUP(D462,Sheet4!$A$1:$B$92,2,0),VLOOKUP(Q462,Sheet4!$A$1:$B$92,2,0))</f>
        <v>保险资产管理产品</v>
      </c>
    </row>
    <row r="463" spans="1:68" s="58" customFormat="1" ht="12.75" customHeight="1">
      <c r="A463" s="137" t="s">
        <v>1714</v>
      </c>
      <c r="B463" s="42" t="s">
        <v>1715</v>
      </c>
      <c r="C463" s="252" t="s">
        <v>5552</v>
      </c>
      <c r="D463" s="252" t="s">
        <v>672</v>
      </c>
      <c r="E463" s="42" t="s">
        <v>1716</v>
      </c>
      <c r="F463" s="42" t="s">
        <v>1715</v>
      </c>
      <c r="G463" s="42">
        <v>3453200</v>
      </c>
      <c r="H463" s="307">
        <v>17526189.460000001</v>
      </c>
      <c r="I463" s="307">
        <v>15746592</v>
      </c>
      <c r="J463" s="42">
        <v>0</v>
      </c>
      <c r="K463" s="42">
        <v>0</v>
      </c>
      <c r="L463" s="58" t="s">
        <v>4487</v>
      </c>
      <c r="M463" s="42" t="s">
        <v>1792</v>
      </c>
      <c r="N463" s="42" t="s">
        <v>1793</v>
      </c>
      <c r="O463" s="137" t="s">
        <v>1794</v>
      </c>
      <c r="P463" s="50" t="s">
        <v>64</v>
      </c>
      <c r="Q463" s="50" t="s">
        <v>5356</v>
      </c>
      <c r="R463" s="42">
        <v>1</v>
      </c>
      <c r="S463" s="137" t="s">
        <v>1795</v>
      </c>
      <c r="T463" s="62">
        <v>500000000</v>
      </c>
      <c r="U463" s="62">
        <v>392800000</v>
      </c>
      <c r="V463" s="42"/>
      <c r="W463" s="42"/>
      <c r="X463" s="42"/>
      <c r="Y463" s="42"/>
      <c r="Z463" s="42" t="s">
        <v>280</v>
      </c>
      <c r="AA463" s="116">
        <v>7.0320651688972105E-5</v>
      </c>
      <c r="AJ463" s="42"/>
      <c r="AU463" s="42"/>
      <c r="BN463" s="83" t="s">
        <v>4576</v>
      </c>
      <c r="BO463" s="58" t="str">
        <f t="shared" si="7"/>
        <v>境内资产</v>
      </c>
      <c r="BP463" s="58" t="str">
        <f>IF(M463="",VLOOKUP(D463,Sheet4!$A$1:$B$92,2,0),VLOOKUP(Q463,Sheet4!$A$1:$B$92,2,0))</f>
        <v>保险资产管理产品</v>
      </c>
    </row>
    <row r="464" spans="1:68" s="58" customFormat="1" ht="12.75" customHeight="1">
      <c r="A464" s="137" t="s">
        <v>1717</v>
      </c>
      <c r="B464" s="42" t="s">
        <v>1343</v>
      </c>
      <c r="C464" s="252" t="s">
        <v>5552</v>
      </c>
      <c r="D464" s="252" t="s">
        <v>672</v>
      </c>
      <c r="E464" s="42" t="s">
        <v>1718</v>
      </c>
      <c r="F464" s="42" t="s">
        <v>1343</v>
      </c>
      <c r="G464" s="42">
        <v>1840745</v>
      </c>
      <c r="H464" s="307">
        <v>5743124.4000000004</v>
      </c>
      <c r="I464" s="307">
        <v>6000828.7000000002</v>
      </c>
      <c r="J464" s="42">
        <v>0</v>
      </c>
      <c r="K464" s="42">
        <v>0</v>
      </c>
      <c r="L464" s="58" t="s">
        <v>4487</v>
      </c>
      <c r="M464" s="42" t="s">
        <v>1792</v>
      </c>
      <c r="N464" s="42" t="s">
        <v>1793</v>
      </c>
      <c r="O464" s="137" t="s">
        <v>1794</v>
      </c>
      <c r="P464" s="50" t="s">
        <v>64</v>
      </c>
      <c r="Q464" s="50" t="s">
        <v>5356</v>
      </c>
      <c r="R464" s="42">
        <v>1</v>
      </c>
      <c r="S464" s="137" t="s">
        <v>1795</v>
      </c>
      <c r="T464" s="62">
        <v>500000000</v>
      </c>
      <c r="U464" s="62">
        <v>392800000</v>
      </c>
      <c r="V464" s="42"/>
      <c r="W464" s="42"/>
      <c r="X464" s="42"/>
      <c r="Y464" s="42"/>
      <c r="Z464" s="42" t="s">
        <v>280</v>
      </c>
      <c r="AA464" s="116">
        <v>6.2527898736570829E-6</v>
      </c>
      <c r="AJ464" s="42"/>
      <c r="AU464" s="42"/>
      <c r="BN464" s="83" t="s">
        <v>4576</v>
      </c>
      <c r="BO464" s="58" t="str">
        <f t="shared" si="7"/>
        <v>境内资产</v>
      </c>
      <c r="BP464" s="58" t="str">
        <f>IF(M464="",VLOOKUP(D464,Sheet4!$A$1:$B$92,2,0),VLOOKUP(Q464,Sheet4!$A$1:$B$92,2,0))</f>
        <v>保险资产管理产品</v>
      </c>
    </row>
    <row r="465" spans="1:68" s="58" customFormat="1" ht="12.75" customHeight="1">
      <c r="A465" s="137" t="s">
        <v>1719</v>
      </c>
      <c r="B465" s="42" t="s">
        <v>1720</v>
      </c>
      <c r="C465" s="252" t="s">
        <v>5552</v>
      </c>
      <c r="D465" s="252" t="s">
        <v>672</v>
      </c>
      <c r="E465" s="42" t="s">
        <v>1721</v>
      </c>
      <c r="F465" s="42" t="s">
        <v>1720</v>
      </c>
      <c r="G465" s="42">
        <v>36926</v>
      </c>
      <c r="H465" s="307">
        <v>5873445.9800000004</v>
      </c>
      <c r="I465" s="307">
        <v>5027474.9000000004</v>
      </c>
      <c r="J465" s="42">
        <v>0</v>
      </c>
      <c r="K465" s="42">
        <v>0</v>
      </c>
      <c r="L465" s="58" t="s">
        <v>4487</v>
      </c>
      <c r="M465" s="42" t="s">
        <v>1792</v>
      </c>
      <c r="N465" s="42" t="s">
        <v>1793</v>
      </c>
      <c r="O465" s="137" t="s">
        <v>1794</v>
      </c>
      <c r="P465" s="50" t="s">
        <v>64</v>
      </c>
      <c r="Q465" s="50" t="s">
        <v>5356</v>
      </c>
      <c r="R465" s="42">
        <v>1</v>
      </c>
      <c r="S465" s="137" t="s">
        <v>1795</v>
      </c>
      <c r="T465" s="62">
        <v>500000000</v>
      </c>
      <c r="U465" s="62">
        <v>392800000</v>
      </c>
      <c r="V465" s="42"/>
      <c r="W465" s="42"/>
      <c r="X465" s="42"/>
      <c r="Y465" s="42"/>
      <c r="Z465" s="42" t="s">
        <v>280</v>
      </c>
      <c r="AA465" s="116">
        <v>6.1422482551497183E-5</v>
      </c>
      <c r="AJ465" s="42"/>
      <c r="AU465" s="42"/>
      <c r="BN465" s="83" t="s">
        <v>4576</v>
      </c>
      <c r="BO465" s="58" t="str">
        <f t="shared" si="7"/>
        <v>境内资产</v>
      </c>
      <c r="BP465" s="58" t="str">
        <f>IF(M465="",VLOOKUP(D465,Sheet4!$A$1:$B$92,2,0),VLOOKUP(Q465,Sheet4!$A$1:$B$92,2,0))</f>
        <v>保险资产管理产品</v>
      </c>
    </row>
    <row r="466" spans="1:68" s="58" customFormat="1" ht="12.75" customHeight="1">
      <c r="A466" s="137" t="s">
        <v>1722</v>
      </c>
      <c r="B466" s="42" t="s">
        <v>1723</v>
      </c>
      <c r="C466" s="252" t="s">
        <v>5552</v>
      </c>
      <c r="D466" s="252" t="s">
        <v>678</v>
      </c>
      <c r="E466" s="42" t="s">
        <v>1724</v>
      </c>
      <c r="F466" s="42" t="s">
        <v>1723</v>
      </c>
      <c r="G466" s="42">
        <v>277400</v>
      </c>
      <c r="H466" s="307">
        <v>4165539.38</v>
      </c>
      <c r="I466" s="307">
        <v>3328800</v>
      </c>
      <c r="J466" s="42">
        <v>0</v>
      </c>
      <c r="K466" s="42">
        <v>0</v>
      </c>
      <c r="L466" s="58" t="s">
        <v>4487</v>
      </c>
      <c r="M466" s="42" t="s">
        <v>1792</v>
      </c>
      <c r="N466" s="42" t="s">
        <v>1793</v>
      </c>
      <c r="O466" s="137" t="s">
        <v>1794</v>
      </c>
      <c r="P466" s="50" t="s">
        <v>64</v>
      </c>
      <c r="Q466" s="50" t="s">
        <v>5356</v>
      </c>
      <c r="R466" s="42">
        <v>1</v>
      </c>
      <c r="S466" s="137" t="s">
        <v>1795</v>
      </c>
      <c r="T466" s="62">
        <v>500000000</v>
      </c>
      <c r="U466" s="62">
        <v>392800000</v>
      </c>
      <c r="V466" s="42"/>
      <c r="W466" s="42"/>
      <c r="X466" s="42"/>
      <c r="Y466" s="42"/>
      <c r="Z466" s="42" t="s">
        <v>280</v>
      </c>
      <c r="AA466" s="116">
        <v>1.0609271897831686E-4</v>
      </c>
      <c r="AJ466" s="42"/>
      <c r="AU466" s="42"/>
      <c r="BN466" s="83" t="s">
        <v>4576</v>
      </c>
      <c r="BO466" s="58" t="str">
        <f t="shared" si="7"/>
        <v>境内资产</v>
      </c>
      <c r="BP466" s="58" t="str">
        <f>IF(M466="",VLOOKUP(D466,Sheet4!$A$1:$B$92,2,0),VLOOKUP(Q466,Sheet4!$A$1:$B$92,2,0))</f>
        <v>保险资产管理产品</v>
      </c>
    </row>
    <row r="467" spans="1:68" s="58" customFormat="1" ht="12.75" customHeight="1">
      <c r="A467" s="137" t="s">
        <v>1725</v>
      </c>
      <c r="B467" s="42" t="s">
        <v>1726</v>
      </c>
      <c r="C467" s="252" t="s">
        <v>685</v>
      </c>
      <c r="D467" s="252" t="s">
        <v>685</v>
      </c>
      <c r="E467" s="42" t="s">
        <v>1727</v>
      </c>
      <c r="F467" s="42" t="s">
        <v>1726</v>
      </c>
      <c r="G467" s="42">
        <v>112</v>
      </c>
      <c r="H467" s="307">
        <v>6695.31</v>
      </c>
      <c r="I467" s="307">
        <v>2416.86</v>
      </c>
      <c r="J467" s="42">
        <v>0</v>
      </c>
      <c r="K467" s="42">
        <v>0</v>
      </c>
      <c r="L467" s="58" t="s">
        <v>4487</v>
      </c>
      <c r="M467" s="42" t="s">
        <v>1792</v>
      </c>
      <c r="N467" s="42" t="s">
        <v>1793</v>
      </c>
      <c r="O467" s="137" t="s">
        <v>1794</v>
      </c>
      <c r="P467" s="50" t="s">
        <v>64</v>
      </c>
      <c r="Q467" s="50" t="s">
        <v>5356</v>
      </c>
      <c r="R467" s="42">
        <v>1</v>
      </c>
      <c r="S467" s="137" t="s">
        <v>1795</v>
      </c>
      <c r="T467" s="62">
        <v>500000000</v>
      </c>
      <c r="U467" s="62">
        <v>392800000</v>
      </c>
      <c r="V467" s="42"/>
      <c r="W467" s="42"/>
      <c r="X467" s="42"/>
      <c r="Y467" s="42"/>
      <c r="Z467" s="42" t="s">
        <v>68</v>
      </c>
      <c r="AA467" s="116">
        <v>7.6384055835522675E-8</v>
      </c>
      <c r="AJ467" s="42"/>
      <c r="AU467" s="42" t="s">
        <v>1796</v>
      </c>
      <c r="BN467" s="83" t="s">
        <v>4576</v>
      </c>
      <c r="BO467" s="58" t="str">
        <f t="shared" si="7"/>
        <v>境外资产</v>
      </c>
      <c r="BP467" s="58" t="str">
        <f>IF(M467="",VLOOKUP(D467,Sheet4!$A$1:$B$92,2,0),VLOOKUP(Q467,Sheet4!$A$1:$B$92,2,0))</f>
        <v>保险资产管理产品</v>
      </c>
    </row>
    <row r="468" spans="1:68" s="58" customFormat="1" ht="12.75" customHeight="1">
      <c r="A468" s="137" t="s">
        <v>1728</v>
      </c>
      <c r="B468" s="42" t="s">
        <v>1729</v>
      </c>
      <c r="C468" s="252" t="s">
        <v>685</v>
      </c>
      <c r="D468" s="252" t="s">
        <v>685</v>
      </c>
      <c r="E468" s="42" t="s">
        <v>1730</v>
      </c>
      <c r="F468" s="42" t="s">
        <v>1729</v>
      </c>
      <c r="G468" s="42">
        <v>689972</v>
      </c>
      <c r="H468" s="307">
        <v>11868295.369999999</v>
      </c>
      <c r="I468" s="307">
        <v>8691014.2699999996</v>
      </c>
      <c r="J468" s="42">
        <v>0</v>
      </c>
      <c r="K468" s="42">
        <v>0</v>
      </c>
      <c r="L468" s="58" t="s">
        <v>4487</v>
      </c>
      <c r="M468" s="42" t="s">
        <v>1792</v>
      </c>
      <c r="N468" s="42" t="s">
        <v>1793</v>
      </c>
      <c r="O468" s="137" t="s">
        <v>1794</v>
      </c>
      <c r="P468" s="50" t="s">
        <v>64</v>
      </c>
      <c r="Q468" s="50" t="s">
        <v>5356</v>
      </c>
      <c r="R468" s="42">
        <v>1</v>
      </c>
      <c r="S468" s="137" t="s">
        <v>1795</v>
      </c>
      <c r="T468" s="62">
        <v>500000000</v>
      </c>
      <c r="U468" s="62">
        <v>392800000</v>
      </c>
      <c r="V468" s="42"/>
      <c r="W468" s="42"/>
      <c r="X468" s="42"/>
      <c r="Y468" s="42"/>
      <c r="Z468" s="42" t="s">
        <v>68</v>
      </c>
      <c r="AA468" s="116">
        <v>1.2378399712952996E-4</v>
      </c>
      <c r="AJ468" s="42"/>
      <c r="AU468" s="42" t="s">
        <v>1796</v>
      </c>
      <c r="BN468" s="83" t="s">
        <v>4576</v>
      </c>
      <c r="BO468" s="58" t="str">
        <f t="shared" si="7"/>
        <v>境外资产</v>
      </c>
      <c r="BP468" s="58" t="str">
        <f>IF(M468="",VLOOKUP(D468,Sheet4!$A$1:$B$92,2,0),VLOOKUP(Q468,Sheet4!$A$1:$B$92,2,0))</f>
        <v>保险资产管理产品</v>
      </c>
    </row>
    <row r="469" spans="1:68" s="58" customFormat="1" ht="12.75" customHeight="1">
      <c r="A469" s="137" t="s">
        <v>1731</v>
      </c>
      <c r="B469" s="42" t="s">
        <v>1732</v>
      </c>
      <c r="C469" s="252" t="s">
        <v>5552</v>
      </c>
      <c r="D469" s="252" t="s">
        <v>689</v>
      </c>
      <c r="E469" s="42" t="s">
        <v>1733</v>
      </c>
      <c r="F469" s="42" t="s">
        <v>1732</v>
      </c>
      <c r="G469" s="42">
        <v>209475</v>
      </c>
      <c r="H469" s="307">
        <v>28836237.84</v>
      </c>
      <c r="I469" s="307">
        <v>9017898.75</v>
      </c>
      <c r="J469" s="42">
        <v>0</v>
      </c>
      <c r="K469" s="42">
        <v>0</v>
      </c>
      <c r="L469" s="58" t="s">
        <v>4487</v>
      </c>
      <c r="M469" s="42" t="s">
        <v>1792</v>
      </c>
      <c r="N469" s="42" t="s">
        <v>1793</v>
      </c>
      <c r="O469" s="137" t="s">
        <v>1794</v>
      </c>
      <c r="P469" s="50" t="s">
        <v>64</v>
      </c>
      <c r="Q469" s="50" t="s">
        <v>5356</v>
      </c>
      <c r="R469" s="42">
        <v>1</v>
      </c>
      <c r="S469" s="137" t="s">
        <v>1795</v>
      </c>
      <c r="T469" s="62">
        <v>500000000</v>
      </c>
      <c r="U469" s="62">
        <v>392800000</v>
      </c>
      <c r="V469" s="42"/>
      <c r="W469" s="42"/>
      <c r="X469" s="42"/>
      <c r="Y469" s="42"/>
      <c r="Z469" s="42" t="s">
        <v>68</v>
      </c>
      <c r="AA469" s="116">
        <v>3.3983614536015573E-3</v>
      </c>
      <c r="AJ469" s="42"/>
      <c r="AU469" s="42"/>
      <c r="BN469" s="83" t="s">
        <v>4576</v>
      </c>
      <c r="BO469" s="58" t="str">
        <f t="shared" si="7"/>
        <v>境内资产</v>
      </c>
      <c r="BP469" s="58" t="str">
        <f>IF(M469="",VLOOKUP(D469,Sheet4!$A$1:$B$92,2,0),VLOOKUP(Q469,Sheet4!$A$1:$B$92,2,0))</f>
        <v>保险资产管理产品</v>
      </c>
    </row>
    <row r="470" spans="1:68" s="58" customFormat="1" ht="12.75" customHeight="1">
      <c r="A470" s="137" t="s">
        <v>1734</v>
      </c>
      <c r="B470" s="42" t="s">
        <v>1735</v>
      </c>
      <c r="C470" s="252" t="s">
        <v>5552</v>
      </c>
      <c r="D470" s="252" t="s">
        <v>678</v>
      </c>
      <c r="E470" s="42" t="s">
        <v>1736</v>
      </c>
      <c r="F470" s="42" t="s">
        <v>1735</v>
      </c>
      <c r="G470" s="42">
        <v>239</v>
      </c>
      <c r="H470" s="307">
        <v>13281.23</v>
      </c>
      <c r="I470" s="307">
        <v>5886.57</v>
      </c>
      <c r="J470" s="42">
        <v>0</v>
      </c>
      <c r="K470" s="42">
        <v>0</v>
      </c>
      <c r="L470" s="58" t="s">
        <v>4487</v>
      </c>
      <c r="M470" s="42" t="s">
        <v>1792</v>
      </c>
      <c r="N470" s="42" t="s">
        <v>1793</v>
      </c>
      <c r="O470" s="137" t="s">
        <v>1794</v>
      </c>
      <c r="P470" s="50" t="s">
        <v>64</v>
      </c>
      <c r="Q470" s="50" t="s">
        <v>5356</v>
      </c>
      <c r="R470" s="42">
        <v>1</v>
      </c>
      <c r="S470" s="137" t="s">
        <v>1795</v>
      </c>
      <c r="T470" s="62">
        <v>500000000</v>
      </c>
      <c r="U470" s="62">
        <v>392800000</v>
      </c>
      <c r="V470" s="42"/>
      <c r="W470" s="42"/>
      <c r="X470" s="42"/>
      <c r="Y470" s="42"/>
      <c r="Z470" s="42" t="s">
        <v>68</v>
      </c>
      <c r="AA470" s="116">
        <v>1.2337881208845777E-6</v>
      </c>
      <c r="AJ470" s="42"/>
      <c r="AU470" s="42"/>
      <c r="BN470" s="83" t="s">
        <v>4576</v>
      </c>
      <c r="BO470" s="58" t="str">
        <f t="shared" si="7"/>
        <v>境内资产</v>
      </c>
      <c r="BP470" s="58" t="str">
        <f>IF(M470="",VLOOKUP(D470,Sheet4!$A$1:$B$92,2,0),VLOOKUP(Q470,Sheet4!$A$1:$B$92,2,0))</f>
        <v>保险资产管理产品</v>
      </c>
    </row>
    <row r="471" spans="1:68" s="58" customFormat="1" ht="12.75" customHeight="1">
      <c r="A471" s="137" t="s">
        <v>1737</v>
      </c>
      <c r="B471" s="42" t="s">
        <v>1738</v>
      </c>
      <c r="C471" s="252" t="s">
        <v>5552</v>
      </c>
      <c r="D471" s="252" t="s">
        <v>678</v>
      </c>
      <c r="E471" s="42" t="s">
        <v>1739</v>
      </c>
      <c r="F471" s="42" t="s">
        <v>1738</v>
      </c>
      <c r="G471" s="42">
        <v>178</v>
      </c>
      <c r="H471" s="307">
        <v>6463.18</v>
      </c>
      <c r="I471" s="307">
        <v>3714.86</v>
      </c>
      <c r="J471" s="42">
        <v>0</v>
      </c>
      <c r="K471" s="42">
        <v>0</v>
      </c>
      <c r="L471" s="58" t="s">
        <v>4487</v>
      </c>
      <c r="M471" s="42" t="s">
        <v>1792</v>
      </c>
      <c r="N471" s="42" t="s">
        <v>1793</v>
      </c>
      <c r="O471" s="137" t="s">
        <v>1794</v>
      </c>
      <c r="P471" s="50" t="s">
        <v>64</v>
      </c>
      <c r="Q471" s="50" t="s">
        <v>5356</v>
      </c>
      <c r="R471" s="42">
        <v>1</v>
      </c>
      <c r="S471" s="137" t="s">
        <v>1795</v>
      </c>
      <c r="T471" s="62">
        <v>500000000</v>
      </c>
      <c r="U471" s="62">
        <v>392800000</v>
      </c>
      <c r="V471" s="42"/>
      <c r="W471" s="42"/>
      <c r="X471" s="42"/>
      <c r="Y471" s="42"/>
      <c r="Z471" s="42" t="s">
        <v>68</v>
      </c>
      <c r="AA471" s="116">
        <v>1.334999993325E-6</v>
      </c>
      <c r="AJ471" s="42"/>
      <c r="AU471" s="42"/>
      <c r="BN471" s="83" t="s">
        <v>4576</v>
      </c>
      <c r="BO471" s="58" t="str">
        <f t="shared" si="7"/>
        <v>境内资产</v>
      </c>
      <c r="BP471" s="58" t="str">
        <f>IF(M471="",VLOOKUP(D471,Sheet4!$A$1:$B$92,2,0),VLOOKUP(Q471,Sheet4!$A$1:$B$92,2,0))</f>
        <v>保险资产管理产品</v>
      </c>
    </row>
    <row r="472" spans="1:68" s="58" customFormat="1" ht="12.75" customHeight="1">
      <c r="A472" s="137" t="s">
        <v>1740</v>
      </c>
      <c r="B472" s="42" t="s">
        <v>1741</v>
      </c>
      <c r="C472" s="252" t="s">
        <v>5552</v>
      </c>
      <c r="D472" s="252" t="s">
        <v>678</v>
      </c>
      <c r="E472" s="42" t="s">
        <v>1742</v>
      </c>
      <c r="F472" s="42" t="s">
        <v>1741</v>
      </c>
      <c r="G472" s="42">
        <v>148</v>
      </c>
      <c r="H472" s="307">
        <v>8595.84</v>
      </c>
      <c r="I472" s="307">
        <v>4694.5600000000004</v>
      </c>
      <c r="J472" s="42">
        <v>0</v>
      </c>
      <c r="K472" s="42">
        <v>0</v>
      </c>
      <c r="L472" s="58" t="s">
        <v>4487</v>
      </c>
      <c r="M472" s="42" t="s">
        <v>1792</v>
      </c>
      <c r="N472" s="42" t="s">
        <v>1793</v>
      </c>
      <c r="O472" s="137" t="s">
        <v>1794</v>
      </c>
      <c r="P472" s="50" t="s">
        <v>64</v>
      </c>
      <c r="Q472" s="50" t="s">
        <v>5356</v>
      </c>
      <c r="R472" s="42">
        <v>1</v>
      </c>
      <c r="S472" s="137" t="s">
        <v>1795</v>
      </c>
      <c r="T472" s="62">
        <v>500000000</v>
      </c>
      <c r="U472" s="62">
        <v>392800000</v>
      </c>
      <c r="V472" s="42"/>
      <c r="W472" s="42"/>
      <c r="X472" s="42"/>
      <c r="Y472" s="42"/>
      <c r="Z472" s="42" t="s">
        <v>68</v>
      </c>
      <c r="AA472" s="116">
        <v>1.0990098982697776E-6</v>
      </c>
      <c r="AJ472" s="42"/>
      <c r="AU472" s="42"/>
      <c r="BN472" s="83" t="s">
        <v>4576</v>
      </c>
      <c r="BO472" s="58" t="str">
        <f t="shared" si="7"/>
        <v>境内资产</v>
      </c>
      <c r="BP472" s="58" t="str">
        <f>IF(M472="",VLOOKUP(D472,Sheet4!$A$1:$B$92,2,0),VLOOKUP(Q472,Sheet4!$A$1:$B$92,2,0))</f>
        <v>保险资产管理产品</v>
      </c>
    </row>
    <row r="473" spans="1:68" s="58" customFormat="1" ht="12.75" customHeight="1">
      <c r="A473" s="137" t="s">
        <v>1743</v>
      </c>
      <c r="B473" s="42" t="s">
        <v>1744</v>
      </c>
      <c r="C473" s="252" t="s">
        <v>5552</v>
      </c>
      <c r="D473" s="252" t="s">
        <v>678</v>
      </c>
      <c r="E473" s="42" t="s">
        <v>1745</v>
      </c>
      <c r="F473" s="42" t="s">
        <v>1744</v>
      </c>
      <c r="G473" s="42">
        <v>141</v>
      </c>
      <c r="H473" s="307">
        <v>11223.6</v>
      </c>
      <c r="I473" s="307">
        <v>7652.07</v>
      </c>
      <c r="J473" s="42">
        <v>0</v>
      </c>
      <c r="K473" s="42">
        <v>0</v>
      </c>
      <c r="L473" s="58" t="s">
        <v>4487</v>
      </c>
      <c r="M473" s="42" t="s">
        <v>1792</v>
      </c>
      <c r="N473" s="42" t="s">
        <v>1793</v>
      </c>
      <c r="O473" s="137" t="s">
        <v>1794</v>
      </c>
      <c r="P473" s="50" t="s">
        <v>64</v>
      </c>
      <c r="Q473" s="50" t="s">
        <v>5356</v>
      </c>
      <c r="R473" s="42">
        <v>1</v>
      </c>
      <c r="S473" s="137" t="s">
        <v>1795</v>
      </c>
      <c r="T473" s="62">
        <v>500000000</v>
      </c>
      <c r="U473" s="62">
        <v>392800000</v>
      </c>
      <c r="V473" s="42"/>
      <c r="W473" s="42"/>
      <c r="X473" s="42"/>
      <c r="Y473" s="42"/>
      <c r="Z473" s="42" t="s">
        <v>68</v>
      </c>
      <c r="AA473" s="116">
        <v>1.3035439096963208E-6</v>
      </c>
      <c r="AJ473" s="42"/>
      <c r="AU473" s="42"/>
      <c r="BN473" s="83" t="s">
        <v>4576</v>
      </c>
      <c r="BO473" s="58" t="str">
        <f t="shared" si="7"/>
        <v>境内资产</v>
      </c>
      <c r="BP473" s="58" t="str">
        <f>IF(M473="",VLOOKUP(D473,Sheet4!$A$1:$B$92,2,0),VLOOKUP(Q473,Sheet4!$A$1:$B$92,2,0))</f>
        <v>保险资产管理产品</v>
      </c>
    </row>
    <row r="474" spans="1:68" s="58" customFormat="1" ht="12.75" customHeight="1">
      <c r="A474" s="137" t="s">
        <v>1746</v>
      </c>
      <c r="B474" s="42" t="s">
        <v>1747</v>
      </c>
      <c r="C474" s="252" t="s">
        <v>5552</v>
      </c>
      <c r="D474" s="252" t="s">
        <v>678</v>
      </c>
      <c r="E474" s="42" t="s">
        <v>1748</v>
      </c>
      <c r="F474" s="42" t="s">
        <v>1747</v>
      </c>
      <c r="G474" s="42">
        <v>123</v>
      </c>
      <c r="H474" s="307">
        <v>5227.5</v>
      </c>
      <c r="I474" s="307">
        <v>3824.07</v>
      </c>
      <c r="J474" s="42">
        <v>0</v>
      </c>
      <c r="K474" s="42">
        <v>0</v>
      </c>
      <c r="L474" s="58" t="s">
        <v>4487</v>
      </c>
      <c r="M474" s="42" t="s">
        <v>1792</v>
      </c>
      <c r="N474" s="42" t="s">
        <v>1793</v>
      </c>
      <c r="O474" s="137" t="s">
        <v>1794</v>
      </c>
      <c r="P474" s="50" t="s">
        <v>64</v>
      </c>
      <c r="Q474" s="50" t="s">
        <v>5356</v>
      </c>
      <c r="R474" s="42">
        <v>1</v>
      </c>
      <c r="S474" s="137" t="s">
        <v>1795</v>
      </c>
      <c r="T474" s="62">
        <v>500000000</v>
      </c>
      <c r="U474" s="62">
        <v>392800000</v>
      </c>
      <c r="V474" s="42"/>
      <c r="W474" s="42"/>
      <c r="X474" s="42"/>
      <c r="Y474" s="42"/>
      <c r="Z474" s="42" t="s">
        <v>68</v>
      </c>
      <c r="AA474" s="116">
        <v>1.011855790904986E-6</v>
      </c>
      <c r="AJ474" s="42"/>
      <c r="AU474" s="42"/>
      <c r="BN474" s="83" t="s">
        <v>4576</v>
      </c>
      <c r="BO474" s="58" t="str">
        <f t="shared" si="7"/>
        <v>境内资产</v>
      </c>
      <c r="BP474" s="58" t="str">
        <f>IF(M474="",VLOOKUP(D474,Sheet4!$A$1:$B$92,2,0),VLOOKUP(Q474,Sheet4!$A$1:$B$92,2,0))</f>
        <v>保险资产管理产品</v>
      </c>
    </row>
    <row r="475" spans="1:68" s="58" customFormat="1" ht="12.75" customHeight="1">
      <c r="A475" s="137" t="s">
        <v>1749</v>
      </c>
      <c r="B475" s="42" t="s">
        <v>1750</v>
      </c>
      <c r="C475" s="252" t="s">
        <v>5552</v>
      </c>
      <c r="D475" s="252" t="s">
        <v>678</v>
      </c>
      <c r="E475" s="42" t="s">
        <v>1751</v>
      </c>
      <c r="F475" s="42" t="s">
        <v>1750</v>
      </c>
      <c r="G475" s="42">
        <v>91</v>
      </c>
      <c r="H475" s="307">
        <v>5742.1</v>
      </c>
      <c r="I475" s="307">
        <v>2978.43</v>
      </c>
      <c r="J475" s="42">
        <v>0</v>
      </c>
      <c r="K475" s="42">
        <v>0</v>
      </c>
      <c r="L475" s="58" t="s">
        <v>4487</v>
      </c>
      <c r="M475" s="42" t="s">
        <v>1792</v>
      </c>
      <c r="N475" s="42" t="s">
        <v>1793</v>
      </c>
      <c r="O475" s="137" t="s">
        <v>1794</v>
      </c>
      <c r="P475" s="50" t="s">
        <v>64</v>
      </c>
      <c r="Q475" s="50" t="s">
        <v>5356</v>
      </c>
      <c r="R475" s="42">
        <v>1</v>
      </c>
      <c r="S475" s="137" t="s">
        <v>1795</v>
      </c>
      <c r="T475" s="62">
        <v>500000000</v>
      </c>
      <c r="U475" s="62">
        <v>392800000</v>
      </c>
      <c r="V475" s="42"/>
      <c r="W475" s="42"/>
      <c r="X475" s="42"/>
      <c r="Y475" s="42"/>
      <c r="Z475" s="42" t="s">
        <v>68</v>
      </c>
      <c r="AA475" s="116">
        <v>1.3649999931750001E-6</v>
      </c>
      <c r="AJ475" s="42"/>
      <c r="AU475" s="42"/>
      <c r="BN475" s="83" t="s">
        <v>4576</v>
      </c>
      <c r="BO475" s="58" t="str">
        <f t="shared" si="7"/>
        <v>境内资产</v>
      </c>
      <c r="BP475" s="58" t="str">
        <f>IF(M475="",VLOOKUP(D475,Sheet4!$A$1:$B$92,2,0),VLOOKUP(Q475,Sheet4!$A$1:$B$92,2,0))</f>
        <v>保险资产管理产品</v>
      </c>
    </row>
    <row r="476" spans="1:68" s="58" customFormat="1" ht="12.75" customHeight="1">
      <c r="A476" s="137" t="s">
        <v>1752</v>
      </c>
      <c r="B476" s="42" t="s">
        <v>1753</v>
      </c>
      <c r="C476" s="252" t="s">
        <v>5552</v>
      </c>
      <c r="D476" s="252" t="s">
        <v>678</v>
      </c>
      <c r="E476" s="42" t="s">
        <v>1754</v>
      </c>
      <c r="F476" s="42" t="s">
        <v>1753</v>
      </c>
      <c r="G476" s="42">
        <v>286</v>
      </c>
      <c r="H476" s="307">
        <v>3260.4</v>
      </c>
      <c r="I476" s="307">
        <v>5036.46</v>
      </c>
      <c r="J476" s="42">
        <v>0</v>
      </c>
      <c r="K476" s="42">
        <v>0</v>
      </c>
      <c r="L476" s="58" t="s">
        <v>4487</v>
      </c>
      <c r="M476" s="42" t="s">
        <v>1792</v>
      </c>
      <c r="N476" s="42" t="s">
        <v>1793</v>
      </c>
      <c r="O476" s="137" t="s">
        <v>1794</v>
      </c>
      <c r="P476" s="50" t="s">
        <v>64</v>
      </c>
      <c r="Q476" s="50" t="s">
        <v>5356</v>
      </c>
      <c r="R476" s="42">
        <v>1</v>
      </c>
      <c r="S476" s="137" t="s">
        <v>1795</v>
      </c>
      <c r="T476" s="62">
        <v>500000000</v>
      </c>
      <c r="U476" s="62">
        <v>392800000</v>
      </c>
      <c r="V476" s="42"/>
      <c r="W476" s="42"/>
      <c r="X476" s="42"/>
      <c r="Y476" s="42"/>
      <c r="Z476" s="42" t="s">
        <v>68</v>
      </c>
      <c r="AA476" s="116">
        <v>6.3699999834959092E-7</v>
      </c>
      <c r="AJ476" s="42"/>
      <c r="AU476" s="42"/>
      <c r="BN476" s="83" t="s">
        <v>4576</v>
      </c>
      <c r="BO476" s="58" t="str">
        <f t="shared" si="7"/>
        <v>境内资产</v>
      </c>
      <c r="BP476" s="58" t="str">
        <f>IF(M476="",VLOOKUP(D476,Sheet4!$A$1:$B$92,2,0),VLOOKUP(Q476,Sheet4!$A$1:$B$92,2,0))</f>
        <v>保险资产管理产品</v>
      </c>
    </row>
    <row r="477" spans="1:68" s="58" customFormat="1" ht="12.75" customHeight="1">
      <c r="A477" s="137" t="s">
        <v>1755</v>
      </c>
      <c r="B477" s="42" t="s">
        <v>1756</v>
      </c>
      <c r="C477" s="252" t="s">
        <v>5552</v>
      </c>
      <c r="D477" s="252" t="s">
        <v>678</v>
      </c>
      <c r="E477" s="42" t="s">
        <v>1757</v>
      </c>
      <c r="F477" s="42" t="s">
        <v>1756</v>
      </c>
      <c r="G477" s="42">
        <v>185</v>
      </c>
      <c r="H477" s="307">
        <v>8658</v>
      </c>
      <c r="I477" s="307">
        <v>6894.95</v>
      </c>
      <c r="J477" s="42">
        <v>0</v>
      </c>
      <c r="K477" s="42">
        <v>0</v>
      </c>
      <c r="L477" s="58" t="s">
        <v>4487</v>
      </c>
      <c r="M477" s="42" t="s">
        <v>1792</v>
      </c>
      <c r="N477" s="42" t="s">
        <v>1793</v>
      </c>
      <c r="O477" s="137" t="s">
        <v>1794</v>
      </c>
      <c r="P477" s="50" t="s">
        <v>64</v>
      </c>
      <c r="Q477" s="50" t="s">
        <v>5356</v>
      </c>
      <c r="R477" s="42">
        <v>1</v>
      </c>
      <c r="S477" s="137" t="s">
        <v>1795</v>
      </c>
      <c r="T477" s="62">
        <v>500000000</v>
      </c>
      <c r="U477" s="62">
        <v>392800000</v>
      </c>
      <c r="V477" s="42"/>
      <c r="W477" s="42"/>
      <c r="X477" s="42"/>
      <c r="Y477" s="42"/>
      <c r="Z477" s="42" t="s">
        <v>68</v>
      </c>
      <c r="AA477" s="116">
        <v>2.0051309675678194E-6</v>
      </c>
      <c r="AJ477" s="42"/>
      <c r="AU477" s="42"/>
      <c r="BN477" s="83" t="s">
        <v>4576</v>
      </c>
      <c r="BO477" s="58" t="str">
        <f t="shared" si="7"/>
        <v>境内资产</v>
      </c>
      <c r="BP477" s="58" t="str">
        <f>IF(M477="",VLOOKUP(D477,Sheet4!$A$1:$B$92,2,0),VLOOKUP(Q477,Sheet4!$A$1:$B$92,2,0))</f>
        <v>保险资产管理产品</v>
      </c>
    </row>
    <row r="478" spans="1:68" s="58" customFormat="1" ht="12.75" customHeight="1">
      <c r="A478" s="137" t="s">
        <v>1758</v>
      </c>
      <c r="B478" s="42" t="s">
        <v>1759</v>
      </c>
      <c r="C478" s="252" t="s">
        <v>5552</v>
      </c>
      <c r="D478" s="252" t="s">
        <v>678</v>
      </c>
      <c r="E478" s="42" t="s">
        <v>1760</v>
      </c>
      <c r="F478" s="42" t="s">
        <v>1759</v>
      </c>
      <c r="G478" s="42">
        <v>344</v>
      </c>
      <c r="H478" s="307">
        <v>12807.12</v>
      </c>
      <c r="I478" s="307">
        <v>6766.48</v>
      </c>
      <c r="J478" s="42">
        <v>0</v>
      </c>
      <c r="K478" s="42">
        <v>0</v>
      </c>
      <c r="L478" s="58" t="s">
        <v>4487</v>
      </c>
      <c r="M478" s="42" t="s">
        <v>1792</v>
      </c>
      <c r="N478" s="42" t="s">
        <v>1793</v>
      </c>
      <c r="O478" s="137" t="s">
        <v>1794</v>
      </c>
      <c r="P478" s="50" t="s">
        <v>64</v>
      </c>
      <c r="Q478" s="50" t="s">
        <v>5356</v>
      </c>
      <c r="R478" s="42">
        <v>1</v>
      </c>
      <c r="S478" s="137" t="s">
        <v>1795</v>
      </c>
      <c r="T478" s="62">
        <v>500000000</v>
      </c>
      <c r="U478" s="62">
        <v>392800000</v>
      </c>
      <c r="V478" s="42"/>
      <c r="W478" s="42"/>
      <c r="X478" s="42"/>
      <c r="Y478" s="42"/>
      <c r="Z478" s="42" t="s">
        <v>68</v>
      </c>
      <c r="AA478" s="116">
        <v>1.4726027397260275E-6</v>
      </c>
      <c r="AJ478" s="42"/>
      <c r="AU478" s="42"/>
      <c r="BN478" s="83" t="s">
        <v>4576</v>
      </c>
      <c r="BO478" s="58" t="str">
        <f t="shared" si="7"/>
        <v>境内资产</v>
      </c>
      <c r="BP478" s="58" t="str">
        <f>IF(M478="",VLOOKUP(D478,Sheet4!$A$1:$B$92,2,0),VLOOKUP(Q478,Sheet4!$A$1:$B$92,2,0))</f>
        <v>保险资产管理产品</v>
      </c>
    </row>
    <row r="479" spans="1:68" s="58" customFormat="1" ht="12.75" customHeight="1">
      <c r="A479" s="137" t="s">
        <v>1761</v>
      </c>
      <c r="B479" s="42" t="s">
        <v>1762</v>
      </c>
      <c r="C479" s="252" t="s">
        <v>5552</v>
      </c>
      <c r="D479" s="252" t="s">
        <v>678</v>
      </c>
      <c r="E479" s="42" t="s">
        <v>1763</v>
      </c>
      <c r="F479" s="42" t="s">
        <v>1762</v>
      </c>
      <c r="G479" s="42">
        <v>254</v>
      </c>
      <c r="H479" s="307">
        <v>3141.98</v>
      </c>
      <c r="I479" s="307">
        <v>3700.78</v>
      </c>
      <c r="J479" s="42">
        <v>0</v>
      </c>
      <c r="K479" s="42">
        <v>0</v>
      </c>
      <c r="L479" s="58" t="s">
        <v>4487</v>
      </c>
      <c r="M479" s="42" t="s">
        <v>1792</v>
      </c>
      <c r="N479" s="42" t="s">
        <v>1793</v>
      </c>
      <c r="O479" s="137" t="s">
        <v>1794</v>
      </c>
      <c r="P479" s="50" t="s">
        <v>64</v>
      </c>
      <c r="Q479" s="50" t="s">
        <v>5356</v>
      </c>
      <c r="R479" s="42">
        <v>1</v>
      </c>
      <c r="S479" s="137" t="s">
        <v>1795</v>
      </c>
      <c r="T479" s="62">
        <v>500000000</v>
      </c>
      <c r="U479" s="62">
        <v>392800000</v>
      </c>
      <c r="V479" s="42"/>
      <c r="W479" s="42"/>
      <c r="X479" s="42"/>
      <c r="Y479" s="42"/>
      <c r="Z479" s="42" t="s">
        <v>68</v>
      </c>
      <c r="AA479" s="116">
        <v>1.2299902617700142E-6</v>
      </c>
      <c r="AJ479" s="42"/>
      <c r="AU479" s="42"/>
      <c r="BN479" s="83" t="s">
        <v>4576</v>
      </c>
      <c r="BO479" s="58" t="str">
        <f t="shared" si="7"/>
        <v>境内资产</v>
      </c>
      <c r="BP479" s="58" t="str">
        <f>IF(M479="",VLOOKUP(D479,Sheet4!$A$1:$B$92,2,0),VLOOKUP(Q479,Sheet4!$A$1:$B$92,2,0))</f>
        <v>保险资产管理产品</v>
      </c>
    </row>
    <row r="480" spans="1:68" s="58" customFormat="1" ht="12.75" customHeight="1">
      <c r="A480" s="137" t="s">
        <v>1633</v>
      </c>
      <c r="B480" s="42" t="s">
        <v>1634</v>
      </c>
      <c r="C480" s="252" t="s">
        <v>5552</v>
      </c>
      <c r="D480" s="252" t="s">
        <v>678</v>
      </c>
      <c r="E480" s="42" t="s">
        <v>1635</v>
      </c>
      <c r="F480" s="42" t="s">
        <v>1634</v>
      </c>
      <c r="G480" s="42">
        <v>147</v>
      </c>
      <c r="H480" s="307">
        <v>17181.36</v>
      </c>
      <c r="I480" s="307">
        <v>7648.41</v>
      </c>
      <c r="J480" s="42">
        <v>0</v>
      </c>
      <c r="K480" s="42">
        <v>0</v>
      </c>
      <c r="L480" s="58" t="s">
        <v>4487</v>
      </c>
      <c r="M480" s="42" t="s">
        <v>1792</v>
      </c>
      <c r="N480" s="42" t="s">
        <v>1793</v>
      </c>
      <c r="O480" s="137" t="s">
        <v>1794</v>
      </c>
      <c r="P480" s="50" t="s">
        <v>64</v>
      </c>
      <c r="Q480" s="50" t="s">
        <v>5356</v>
      </c>
      <c r="R480" s="42">
        <v>1</v>
      </c>
      <c r="S480" s="137" t="s">
        <v>1795</v>
      </c>
      <c r="T480" s="62">
        <v>500000000</v>
      </c>
      <c r="U480" s="62">
        <v>392800000</v>
      </c>
      <c r="V480" s="42"/>
      <c r="W480" s="42"/>
      <c r="X480" s="42"/>
      <c r="Y480" s="42"/>
      <c r="Z480" s="42" t="s">
        <v>68</v>
      </c>
      <c r="AA480" s="116">
        <v>3.6749081272968177E-7</v>
      </c>
      <c r="AJ480" s="42"/>
      <c r="AU480" s="42"/>
      <c r="BN480" s="83" t="s">
        <v>4576</v>
      </c>
      <c r="BO480" s="58" t="str">
        <f t="shared" si="7"/>
        <v>境内资产</v>
      </c>
      <c r="BP480" s="58" t="str">
        <f>IF(M480="",VLOOKUP(D480,Sheet4!$A$1:$B$92,2,0),VLOOKUP(Q480,Sheet4!$A$1:$B$92,2,0))</f>
        <v>保险资产管理产品</v>
      </c>
    </row>
    <row r="481" spans="1:68" s="58" customFormat="1" ht="12.75" customHeight="1">
      <c r="A481" s="137" t="s">
        <v>1764</v>
      </c>
      <c r="B481" s="42" t="s">
        <v>1765</v>
      </c>
      <c r="C481" s="252" t="s">
        <v>5552</v>
      </c>
      <c r="D481" s="252" t="s">
        <v>678</v>
      </c>
      <c r="E481" s="42" t="s">
        <v>1766</v>
      </c>
      <c r="F481" s="42" t="s">
        <v>1765</v>
      </c>
      <c r="G481" s="42">
        <v>189</v>
      </c>
      <c r="H481" s="307">
        <v>8314.11</v>
      </c>
      <c r="I481" s="307">
        <v>5800.41</v>
      </c>
      <c r="J481" s="42">
        <v>0</v>
      </c>
      <c r="K481" s="42">
        <v>0</v>
      </c>
      <c r="L481" s="58" t="s">
        <v>4487</v>
      </c>
      <c r="M481" s="42" t="s">
        <v>1792</v>
      </c>
      <c r="N481" s="42" t="s">
        <v>1793</v>
      </c>
      <c r="O481" s="137" t="s">
        <v>1794</v>
      </c>
      <c r="P481" s="50" t="s">
        <v>64</v>
      </c>
      <c r="Q481" s="50" t="s">
        <v>5356</v>
      </c>
      <c r="R481" s="42">
        <v>1</v>
      </c>
      <c r="S481" s="137" t="s">
        <v>1795</v>
      </c>
      <c r="T481" s="62">
        <v>500000000</v>
      </c>
      <c r="U481" s="62">
        <v>392800000</v>
      </c>
      <c r="V481" s="42"/>
      <c r="W481" s="42"/>
      <c r="X481" s="42"/>
      <c r="Y481" s="42"/>
      <c r="Z481" s="42" t="s">
        <v>68</v>
      </c>
      <c r="AA481" s="116">
        <v>1.4318181818181817E-6</v>
      </c>
      <c r="AJ481" s="42"/>
      <c r="AU481" s="42"/>
      <c r="BN481" s="83" t="s">
        <v>4576</v>
      </c>
      <c r="BO481" s="58" t="str">
        <f t="shared" si="7"/>
        <v>境内资产</v>
      </c>
      <c r="BP481" s="58" t="str">
        <f>IF(M481="",VLOOKUP(D481,Sheet4!$A$1:$B$92,2,0),VLOOKUP(Q481,Sheet4!$A$1:$B$92,2,0))</f>
        <v>保险资产管理产品</v>
      </c>
    </row>
    <row r="482" spans="1:68" s="58" customFormat="1" ht="12.75" customHeight="1">
      <c r="A482" s="137" t="s">
        <v>1636</v>
      </c>
      <c r="B482" s="42" t="s">
        <v>1637</v>
      </c>
      <c r="C482" s="252" t="s">
        <v>5552</v>
      </c>
      <c r="D482" s="252" t="s">
        <v>678</v>
      </c>
      <c r="E482" s="42" t="s">
        <v>1638</v>
      </c>
      <c r="F482" s="42" t="s">
        <v>1637</v>
      </c>
      <c r="G482" s="42">
        <v>116</v>
      </c>
      <c r="H482" s="307">
        <v>4669</v>
      </c>
      <c r="I482" s="307">
        <v>2606.52</v>
      </c>
      <c r="J482" s="42">
        <v>0</v>
      </c>
      <c r="K482" s="42">
        <v>0</v>
      </c>
      <c r="L482" s="58" t="s">
        <v>4487</v>
      </c>
      <c r="M482" s="42" t="s">
        <v>1792</v>
      </c>
      <c r="N482" s="42" t="s">
        <v>1793</v>
      </c>
      <c r="O482" s="137" t="s">
        <v>1794</v>
      </c>
      <c r="P482" s="50" t="s">
        <v>64</v>
      </c>
      <c r="Q482" s="50" t="s">
        <v>5356</v>
      </c>
      <c r="R482" s="42">
        <v>1</v>
      </c>
      <c r="S482" s="137" t="s">
        <v>1795</v>
      </c>
      <c r="T482" s="62">
        <v>500000000</v>
      </c>
      <c r="U482" s="62">
        <v>392800000</v>
      </c>
      <c r="V482" s="42"/>
      <c r="W482" s="42"/>
      <c r="X482" s="42"/>
      <c r="Y482" s="42"/>
      <c r="Z482" s="42" t="s">
        <v>68</v>
      </c>
      <c r="AA482" s="116">
        <v>1.2888888888888889E-6</v>
      </c>
      <c r="AJ482" s="42"/>
      <c r="AU482" s="42"/>
      <c r="BN482" s="83" t="s">
        <v>4576</v>
      </c>
      <c r="BO482" s="58" t="str">
        <f t="shared" si="7"/>
        <v>境内资产</v>
      </c>
      <c r="BP482" s="58" t="str">
        <f>IF(M482="",VLOOKUP(D482,Sheet4!$A$1:$B$92,2,0),VLOOKUP(Q482,Sheet4!$A$1:$B$92,2,0))</f>
        <v>保险资产管理产品</v>
      </c>
    </row>
    <row r="483" spans="1:68" s="58" customFormat="1" ht="12.75" customHeight="1">
      <c r="A483" s="137" t="s">
        <v>1642</v>
      </c>
      <c r="B483" s="42" t="s">
        <v>1643</v>
      </c>
      <c r="C483" s="252" t="s">
        <v>5552</v>
      </c>
      <c r="D483" s="252" t="s">
        <v>678</v>
      </c>
      <c r="E483" s="42" t="s">
        <v>1644</v>
      </c>
      <c r="F483" s="42" t="s">
        <v>1643</v>
      </c>
      <c r="G483" s="42">
        <v>175</v>
      </c>
      <c r="H483" s="307">
        <v>11214</v>
      </c>
      <c r="I483" s="307">
        <v>5481</v>
      </c>
      <c r="J483" s="42">
        <v>0</v>
      </c>
      <c r="K483" s="42">
        <v>0</v>
      </c>
      <c r="L483" s="58" t="s">
        <v>4487</v>
      </c>
      <c r="M483" s="42" t="s">
        <v>1792</v>
      </c>
      <c r="N483" s="42" t="s">
        <v>1793</v>
      </c>
      <c r="O483" s="137" t="s">
        <v>1794</v>
      </c>
      <c r="P483" s="50" t="s">
        <v>64</v>
      </c>
      <c r="Q483" s="50" t="s">
        <v>5356</v>
      </c>
      <c r="R483" s="42">
        <v>1</v>
      </c>
      <c r="S483" s="137" t="s">
        <v>1795</v>
      </c>
      <c r="T483" s="62">
        <v>500000000</v>
      </c>
      <c r="U483" s="62">
        <v>392800000</v>
      </c>
      <c r="V483" s="42"/>
      <c r="W483" s="42"/>
      <c r="X483" s="42"/>
      <c r="Y483" s="42"/>
      <c r="Z483" s="42" t="s">
        <v>68</v>
      </c>
      <c r="AA483" s="116">
        <v>1.4022435897435898E-6</v>
      </c>
      <c r="AJ483" s="42"/>
      <c r="AU483" s="42"/>
      <c r="BN483" s="83" t="s">
        <v>4576</v>
      </c>
      <c r="BO483" s="58" t="str">
        <f t="shared" si="7"/>
        <v>境内资产</v>
      </c>
      <c r="BP483" s="58" t="str">
        <f>IF(M483="",VLOOKUP(D483,Sheet4!$A$1:$B$92,2,0),VLOOKUP(Q483,Sheet4!$A$1:$B$92,2,0))</f>
        <v>保险资产管理产品</v>
      </c>
    </row>
    <row r="484" spans="1:68" s="58" customFormat="1" ht="12.75" customHeight="1">
      <c r="A484" s="137" t="s">
        <v>1767</v>
      </c>
      <c r="B484" s="42" t="s">
        <v>1768</v>
      </c>
      <c r="C484" s="252" t="s">
        <v>5552</v>
      </c>
      <c r="D484" s="252" t="s">
        <v>678</v>
      </c>
      <c r="E484" s="42" t="s">
        <v>1769</v>
      </c>
      <c r="F484" s="42" t="s">
        <v>1768</v>
      </c>
      <c r="G484" s="42">
        <v>195</v>
      </c>
      <c r="H484" s="307">
        <v>5709.6</v>
      </c>
      <c r="I484" s="307">
        <v>3147.3</v>
      </c>
      <c r="J484" s="42">
        <v>0</v>
      </c>
      <c r="K484" s="42">
        <v>0</v>
      </c>
      <c r="L484" s="58" t="s">
        <v>4487</v>
      </c>
      <c r="M484" s="42" t="s">
        <v>1792</v>
      </c>
      <c r="N484" s="42" t="s">
        <v>1793</v>
      </c>
      <c r="O484" s="137" t="s">
        <v>1794</v>
      </c>
      <c r="P484" s="50" t="s">
        <v>64</v>
      </c>
      <c r="Q484" s="50" t="s">
        <v>5356</v>
      </c>
      <c r="R484" s="42">
        <v>1</v>
      </c>
      <c r="S484" s="137" t="s">
        <v>1795</v>
      </c>
      <c r="T484" s="62">
        <v>500000000</v>
      </c>
      <c r="U484" s="62">
        <v>392800000</v>
      </c>
      <c r="V484" s="42"/>
      <c r="W484" s="42"/>
      <c r="X484" s="42"/>
      <c r="Y484" s="42"/>
      <c r="Z484" s="42" t="s">
        <v>68</v>
      </c>
      <c r="AA484" s="116">
        <v>1.4624268786560671E-6</v>
      </c>
      <c r="AJ484" s="42"/>
      <c r="AU484" s="42"/>
      <c r="BN484" s="83" t="s">
        <v>4576</v>
      </c>
      <c r="BO484" s="58" t="str">
        <f t="shared" si="7"/>
        <v>境内资产</v>
      </c>
      <c r="BP484" s="58" t="str">
        <f>IF(M484="",VLOOKUP(D484,Sheet4!$A$1:$B$92,2,0),VLOOKUP(Q484,Sheet4!$A$1:$B$92,2,0))</f>
        <v>保险资产管理产品</v>
      </c>
    </row>
    <row r="485" spans="1:68" s="58" customFormat="1" ht="12.75" customHeight="1">
      <c r="A485" s="137" t="s">
        <v>1770</v>
      </c>
      <c r="B485" s="42" t="s">
        <v>1771</v>
      </c>
      <c r="C485" s="252" t="s">
        <v>5552</v>
      </c>
      <c r="D485" s="252" t="s">
        <v>678</v>
      </c>
      <c r="E485" s="42" t="s">
        <v>1772</v>
      </c>
      <c r="F485" s="42" t="s">
        <v>1771</v>
      </c>
      <c r="G485" s="42">
        <v>279</v>
      </c>
      <c r="H485" s="307">
        <v>21360.240000000002</v>
      </c>
      <c r="I485" s="307">
        <v>13009.77</v>
      </c>
      <c r="J485" s="42">
        <v>0</v>
      </c>
      <c r="K485" s="42">
        <v>0</v>
      </c>
      <c r="L485" s="58" t="s">
        <v>4487</v>
      </c>
      <c r="M485" s="42" t="s">
        <v>1792</v>
      </c>
      <c r="N485" s="42" t="s">
        <v>1793</v>
      </c>
      <c r="O485" s="137" t="s">
        <v>1794</v>
      </c>
      <c r="P485" s="50" t="s">
        <v>64</v>
      </c>
      <c r="Q485" s="50" t="s">
        <v>5356</v>
      </c>
      <c r="R485" s="42">
        <v>1</v>
      </c>
      <c r="S485" s="137" t="s">
        <v>1795</v>
      </c>
      <c r="T485" s="62">
        <v>500000000</v>
      </c>
      <c r="U485" s="62">
        <v>392800000</v>
      </c>
      <c r="V485" s="42"/>
      <c r="W485" s="42"/>
      <c r="X485" s="42"/>
      <c r="Y485" s="42"/>
      <c r="Z485" s="42" t="s">
        <v>68</v>
      </c>
      <c r="AA485" s="116">
        <v>6.6428571428571426E-7</v>
      </c>
      <c r="AJ485" s="42"/>
      <c r="AU485" s="42"/>
      <c r="BN485" s="83" t="s">
        <v>4576</v>
      </c>
      <c r="BO485" s="58" t="str">
        <f t="shared" si="7"/>
        <v>境内资产</v>
      </c>
      <c r="BP485" s="58" t="str">
        <f>IF(M485="",VLOOKUP(D485,Sheet4!$A$1:$B$92,2,0),VLOOKUP(Q485,Sheet4!$A$1:$B$92,2,0))</f>
        <v>保险资产管理产品</v>
      </c>
    </row>
    <row r="486" spans="1:68" s="58" customFormat="1" ht="12.75" customHeight="1">
      <c r="A486" s="137" t="s">
        <v>1773</v>
      </c>
      <c r="B486" s="42" t="s">
        <v>1774</v>
      </c>
      <c r="C486" s="252" t="s">
        <v>5552</v>
      </c>
      <c r="D486" s="252" t="s">
        <v>678</v>
      </c>
      <c r="E486" s="42" t="s">
        <v>1775</v>
      </c>
      <c r="F486" s="42" t="s">
        <v>1774</v>
      </c>
      <c r="G486" s="42">
        <v>202</v>
      </c>
      <c r="H486" s="307">
        <v>14683.38</v>
      </c>
      <c r="I486" s="307">
        <v>11661.46</v>
      </c>
      <c r="J486" s="42">
        <v>0</v>
      </c>
      <c r="K486" s="42">
        <v>0</v>
      </c>
      <c r="L486" s="58" t="s">
        <v>4487</v>
      </c>
      <c r="M486" s="42" t="s">
        <v>1792</v>
      </c>
      <c r="N486" s="42" t="s">
        <v>1793</v>
      </c>
      <c r="O486" s="137" t="s">
        <v>1794</v>
      </c>
      <c r="P486" s="50" t="s">
        <v>64</v>
      </c>
      <c r="Q486" s="50" t="s">
        <v>5356</v>
      </c>
      <c r="R486" s="42">
        <v>1</v>
      </c>
      <c r="S486" s="137" t="s">
        <v>1795</v>
      </c>
      <c r="T486" s="62">
        <v>500000000</v>
      </c>
      <c r="U486" s="62">
        <v>392800000</v>
      </c>
      <c r="V486" s="42"/>
      <c r="W486" s="42"/>
      <c r="X486" s="42"/>
      <c r="Y486" s="42"/>
      <c r="Z486" s="42" t="s">
        <v>68</v>
      </c>
      <c r="AA486" s="116">
        <v>2.0890182379565511E-6</v>
      </c>
      <c r="AJ486" s="42"/>
      <c r="AU486" s="42"/>
      <c r="BN486" s="83" t="s">
        <v>4576</v>
      </c>
      <c r="BO486" s="58" t="str">
        <f t="shared" si="7"/>
        <v>境内资产</v>
      </c>
      <c r="BP486" s="58" t="str">
        <f>IF(M486="",VLOOKUP(D486,Sheet4!$A$1:$B$92,2,0),VLOOKUP(Q486,Sheet4!$A$1:$B$92,2,0))</f>
        <v>保险资产管理产品</v>
      </c>
    </row>
    <row r="487" spans="1:68" s="58" customFormat="1" ht="12.75" customHeight="1">
      <c r="A487" s="137" t="s">
        <v>1776</v>
      </c>
      <c r="B487" s="42" t="s">
        <v>1777</v>
      </c>
      <c r="C487" s="252" t="s">
        <v>5552</v>
      </c>
      <c r="D487" s="252" t="s">
        <v>678</v>
      </c>
      <c r="E487" s="42" t="s">
        <v>1778</v>
      </c>
      <c r="F487" s="42" t="s">
        <v>1777</v>
      </c>
      <c r="G487" s="42">
        <v>179</v>
      </c>
      <c r="H487" s="307">
        <v>10181.52</v>
      </c>
      <c r="I487" s="307">
        <v>6375.98</v>
      </c>
      <c r="J487" s="42">
        <v>0</v>
      </c>
      <c r="K487" s="42">
        <v>0</v>
      </c>
      <c r="L487" s="58" t="s">
        <v>4487</v>
      </c>
      <c r="M487" s="42" t="s">
        <v>1792</v>
      </c>
      <c r="N487" s="42" t="s">
        <v>1793</v>
      </c>
      <c r="O487" s="137" t="s">
        <v>1794</v>
      </c>
      <c r="P487" s="50" t="s">
        <v>64</v>
      </c>
      <c r="Q487" s="50" t="s">
        <v>5356</v>
      </c>
      <c r="R487" s="42">
        <v>1</v>
      </c>
      <c r="S487" s="137" t="s">
        <v>1795</v>
      </c>
      <c r="T487" s="62">
        <v>500000000</v>
      </c>
      <c r="U487" s="62">
        <v>392800000</v>
      </c>
      <c r="V487" s="42"/>
      <c r="W487" s="42"/>
      <c r="X487" s="42"/>
      <c r="Y487" s="42"/>
      <c r="Z487" s="42" t="s">
        <v>68</v>
      </c>
      <c r="AA487" s="116">
        <v>4.4748881277968051E-7</v>
      </c>
      <c r="AJ487" s="42"/>
      <c r="AU487" s="42"/>
      <c r="BN487" s="83" t="s">
        <v>4576</v>
      </c>
      <c r="BO487" s="58" t="str">
        <f t="shared" si="7"/>
        <v>境内资产</v>
      </c>
      <c r="BP487" s="58" t="str">
        <f>IF(M487="",VLOOKUP(D487,Sheet4!$A$1:$B$92,2,0),VLOOKUP(Q487,Sheet4!$A$1:$B$92,2,0))</f>
        <v>保险资产管理产品</v>
      </c>
    </row>
    <row r="488" spans="1:68" s="58" customFormat="1" ht="12.75" customHeight="1">
      <c r="A488" s="137" t="s">
        <v>1779</v>
      </c>
      <c r="B488" s="42" t="s">
        <v>1780</v>
      </c>
      <c r="C488" s="252" t="s">
        <v>5552</v>
      </c>
      <c r="D488" s="252" t="s">
        <v>678</v>
      </c>
      <c r="E488" s="42" t="s">
        <v>1781</v>
      </c>
      <c r="F488" s="42" t="s">
        <v>1780</v>
      </c>
      <c r="G488" s="42">
        <v>175</v>
      </c>
      <c r="H488" s="307">
        <v>6877.5</v>
      </c>
      <c r="I488" s="307">
        <v>4779.25</v>
      </c>
      <c r="J488" s="42">
        <v>0</v>
      </c>
      <c r="K488" s="42">
        <v>0</v>
      </c>
      <c r="L488" s="58" t="s">
        <v>4487</v>
      </c>
      <c r="M488" s="42" t="s">
        <v>1792</v>
      </c>
      <c r="N488" s="42" t="s">
        <v>1793</v>
      </c>
      <c r="O488" s="137" t="s">
        <v>1794</v>
      </c>
      <c r="P488" s="50" t="s">
        <v>64</v>
      </c>
      <c r="Q488" s="50" t="s">
        <v>5356</v>
      </c>
      <c r="R488" s="42">
        <v>1</v>
      </c>
      <c r="S488" s="137" t="s">
        <v>1795</v>
      </c>
      <c r="T488" s="62">
        <v>500000000</v>
      </c>
      <c r="U488" s="62">
        <v>392800000</v>
      </c>
      <c r="V488" s="42"/>
      <c r="W488" s="42"/>
      <c r="X488" s="42"/>
      <c r="Y488" s="42"/>
      <c r="Z488" s="42" t="s">
        <v>68</v>
      </c>
      <c r="AA488" s="116">
        <v>1.6571969696969697E-6</v>
      </c>
      <c r="AJ488" s="42"/>
      <c r="AU488" s="42"/>
      <c r="BN488" s="83" t="s">
        <v>4576</v>
      </c>
      <c r="BO488" s="58" t="str">
        <f t="shared" si="7"/>
        <v>境内资产</v>
      </c>
      <c r="BP488" s="58" t="str">
        <f>IF(M488="",VLOOKUP(D488,Sheet4!$A$1:$B$92,2,0),VLOOKUP(Q488,Sheet4!$A$1:$B$92,2,0))</f>
        <v>保险资产管理产品</v>
      </c>
    </row>
    <row r="489" spans="1:68" s="58" customFormat="1" ht="12.75" customHeight="1">
      <c r="A489" s="137" t="s">
        <v>1782</v>
      </c>
      <c r="B489" s="42" t="s">
        <v>1783</v>
      </c>
      <c r="C489" s="252" t="s">
        <v>5552</v>
      </c>
      <c r="D489" s="252" t="s">
        <v>672</v>
      </c>
      <c r="E489" s="42" t="s">
        <v>1784</v>
      </c>
      <c r="F489" s="42" t="s">
        <v>1783</v>
      </c>
      <c r="G489" s="42">
        <v>8211</v>
      </c>
      <c r="H489" s="307">
        <v>472789.38</v>
      </c>
      <c r="I489" s="307">
        <v>516964.56</v>
      </c>
      <c r="J489" s="42">
        <v>0</v>
      </c>
      <c r="K489" s="42">
        <v>0</v>
      </c>
      <c r="L489" s="58" t="s">
        <v>4487</v>
      </c>
      <c r="M489" s="42" t="s">
        <v>1792</v>
      </c>
      <c r="N489" s="42" t="s">
        <v>1793</v>
      </c>
      <c r="O489" s="137" t="s">
        <v>1794</v>
      </c>
      <c r="P489" s="50" t="s">
        <v>64</v>
      </c>
      <c r="Q489" s="50" t="s">
        <v>5356</v>
      </c>
      <c r="R489" s="42">
        <v>1</v>
      </c>
      <c r="S489" s="137" t="s">
        <v>1795</v>
      </c>
      <c r="T489" s="62">
        <v>500000000</v>
      </c>
      <c r="U489" s="62">
        <v>392800000</v>
      </c>
      <c r="V489" s="42"/>
      <c r="W489" s="42"/>
      <c r="X489" s="42"/>
      <c r="Y489" s="42"/>
      <c r="Z489" s="42" t="s">
        <v>68</v>
      </c>
      <c r="AA489" s="116">
        <v>3.8435924658795304E-7</v>
      </c>
      <c r="AJ489" s="42"/>
      <c r="AU489" s="42"/>
      <c r="BN489" s="83" t="s">
        <v>4576</v>
      </c>
      <c r="BO489" s="58" t="str">
        <f t="shared" si="7"/>
        <v>境内资产</v>
      </c>
      <c r="BP489" s="58" t="str">
        <f>IF(M489="",VLOOKUP(D489,Sheet4!$A$1:$B$92,2,0),VLOOKUP(Q489,Sheet4!$A$1:$B$92,2,0))</f>
        <v>保险资产管理产品</v>
      </c>
    </row>
    <row r="490" spans="1:68" s="58" customFormat="1" ht="12.75" customHeight="1">
      <c r="A490" s="137" t="s">
        <v>1785</v>
      </c>
      <c r="B490" s="42" t="s">
        <v>1786</v>
      </c>
      <c r="C490" s="252" t="s">
        <v>1305</v>
      </c>
      <c r="D490" s="252" t="s">
        <v>1318</v>
      </c>
      <c r="E490" s="138" t="s">
        <v>5396</v>
      </c>
      <c r="F490" s="42" t="s">
        <v>1787</v>
      </c>
      <c r="G490" s="42">
        <v>1135767.1599999999</v>
      </c>
      <c r="H490" s="307">
        <v>1135767.1599999999</v>
      </c>
      <c r="I490" s="307">
        <v>1135767.1599999999</v>
      </c>
      <c r="J490" s="42">
        <v>0</v>
      </c>
      <c r="K490" s="42">
        <v>7816.12</v>
      </c>
      <c r="L490" s="58" t="s">
        <v>4487</v>
      </c>
      <c r="M490" s="42" t="s">
        <v>1792</v>
      </c>
      <c r="N490" s="42" t="s">
        <v>1793</v>
      </c>
      <c r="O490" s="137" t="s">
        <v>1794</v>
      </c>
      <c r="P490" s="50" t="s">
        <v>64</v>
      </c>
      <c r="Q490" s="50" t="s">
        <v>5356</v>
      </c>
      <c r="R490" s="42">
        <v>1</v>
      </c>
      <c r="S490" s="137" t="s">
        <v>1795</v>
      </c>
      <c r="T490" s="62">
        <v>500000000</v>
      </c>
      <c r="U490" s="62">
        <v>392800000</v>
      </c>
      <c r="V490" s="42"/>
      <c r="W490" s="42"/>
      <c r="X490" s="42"/>
      <c r="Y490" s="42"/>
      <c r="Z490" s="42"/>
      <c r="AA490" s="116"/>
      <c r="AJ490" s="42"/>
      <c r="AU490" s="50"/>
      <c r="BN490" s="83" t="s">
        <v>4576</v>
      </c>
      <c r="BO490" s="58" t="str">
        <f t="shared" si="7"/>
        <v>境内资产</v>
      </c>
      <c r="BP490" s="58" t="str">
        <f>IF(M490="",VLOOKUP(D490,Sheet4!$A$1:$B$92,2,0),VLOOKUP(Q490,Sheet4!$A$1:$B$92,2,0))</f>
        <v>保险资产管理产品</v>
      </c>
    </row>
    <row r="491" spans="1:68" s="58" customFormat="1" ht="12.75" customHeight="1">
      <c r="A491" s="137" t="s">
        <v>1788</v>
      </c>
      <c r="B491" s="42" t="s">
        <v>1789</v>
      </c>
      <c r="C491" s="252" t="s">
        <v>1305</v>
      </c>
      <c r="D491" s="252" t="s">
        <v>1318</v>
      </c>
      <c r="E491" s="137" t="s">
        <v>1790</v>
      </c>
      <c r="F491" s="42" t="s">
        <v>1791</v>
      </c>
      <c r="G491" s="42">
        <v>111704.17</v>
      </c>
      <c r="H491" s="307">
        <v>111704.17</v>
      </c>
      <c r="I491" s="307">
        <v>111704.17</v>
      </c>
      <c r="J491" s="42">
        <v>0</v>
      </c>
      <c r="K491" s="42">
        <v>833.66</v>
      </c>
      <c r="L491" s="58" t="s">
        <v>4487</v>
      </c>
      <c r="M491" s="42" t="s">
        <v>1792</v>
      </c>
      <c r="N491" s="42" t="s">
        <v>1793</v>
      </c>
      <c r="O491" s="137" t="s">
        <v>1794</v>
      </c>
      <c r="P491" s="50" t="s">
        <v>64</v>
      </c>
      <c r="Q491" s="50" t="s">
        <v>5356</v>
      </c>
      <c r="R491" s="42">
        <v>1</v>
      </c>
      <c r="S491" s="137" t="s">
        <v>1795</v>
      </c>
      <c r="T491" s="62">
        <v>500000000</v>
      </c>
      <c r="U491" s="62">
        <v>392800000</v>
      </c>
      <c r="V491" s="42"/>
      <c r="W491" s="42"/>
      <c r="X491" s="42"/>
      <c r="Y491" s="42"/>
      <c r="Z491" s="42"/>
      <c r="AA491" s="116"/>
      <c r="AJ491" s="42"/>
      <c r="AU491" s="50"/>
      <c r="BN491" s="83" t="s">
        <v>4576</v>
      </c>
      <c r="BO491" s="58" t="str">
        <f t="shared" si="7"/>
        <v>境内资产</v>
      </c>
      <c r="BP491" s="58" t="str">
        <f>IF(M491="",VLOOKUP(D491,Sheet4!$A$1:$B$92,2,0),VLOOKUP(Q491,Sheet4!$A$1:$B$92,2,0))</f>
        <v>保险资产管理产品</v>
      </c>
    </row>
    <row r="492" spans="1:68" s="58" customFormat="1" ht="12.75" customHeight="1">
      <c r="A492" s="138" t="s">
        <v>5374</v>
      </c>
      <c r="B492" s="138" t="s">
        <v>5374</v>
      </c>
      <c r="C492" s="250" t="s">
        <v>222</v>
      </c>
      <c r="D492" s="250" t="s">
        <v>221</v>
      </c>
      <c r="E492" s="42"/>
      <c r="F492" s="50" t="s">
        <v>5397</v>
      </c>
      <c r="G492" s="42">
        <v>286648993.00999999</v>
      </c>
      <c r="H492" s="307">
        <v>286648993.00999999</v>
      </c>
      <c r="I492" s="307">
        <v>286648993.00999999</v>
      </c>
      <c r="J492" s="42">
        <v>87014.57</v>
      </c>
      <c r="K492" s="42">
        <v>0</v>
      </c>
      <c r="L492" s="58" t="s">
        <v>4487</v>
      </c>
      <c r="M492" s="42" t="s">
        <v>1792</v>
      </c>
      <c r="N492" s="42" t="s">
        <v>1793</v>
      </c>
      <c r="O492" s="137" t="s">
        <v>1794</v>
      </c>
      <c r="P492" s="50" t="s">
        <v>64</v>
      </c>
      <c r="Q492" s="50" t="s">
        <v>5356</v>
      </c>
      <c r="R492" s="42">
        <v>1</v>
      </c>
      <c r="S492" s="137" t="s">
        <v>1795</v>
      </c>
      <c r="T492" s="62">
        <v>500000000</v>
      </c>
      <c r="U492" s="62">
        <v>392800000</v>
      </c>
      <c r="V492" s="42"/>
      <c r="W492" s="42"/>
      <c r="X492" s="42"/>
      <c r="Y492" s="42"/>
      <c r="Z492" s="42"/>
      <c r="AA492" s="116"/>
      <c r="AJ492" s="42"/>
      <c r="AU492" s="42"/>
      <c r="BN492" s="83" t="s">
        <v>4576</v>
      </c>
      <c r="BO492" s="58" t="str">
        <f t="shared" si="7"/>
        <v>境内资产</v>
      </c>
      <c r="BP492" s="58" t="str">
        <f>IF(M492="",VLOOKUP(D492,Sheet4!$A$1:$B$92,2,0),VLOOKUP(Q492,Sheet4!$A$1:$B$92,2,0))</f>
        <v>保险资产管理产品</v>
      </c>
    </row>
    <row r="493" spans="1:68" s="58" customFormat="1" ht="12.75" customHeight="1">
      <c r="A493" s="138" t="s">
        <v>5387</v>
      </c>
      <c r="B493" s="138" t="s">
        <v>5387</v>
      </c>
      <c r="C493" s="250" t="s">
        <v>222</v>
      </c>
      <c r="D493" s="250" t="s">
        <v>224</v>
      </c>
      <c r="E493" s="42"/>
      <c r="F493" s="59" t="s">
        <v>5354</v>
      </c>
      <c r="G493" s="42">
        <v>2898661.86</v>
      </c>
      <c r="H493" s="307">
        <v>2898661.86</v>
      </c>
      <c r="I493" s="307">
        <v>2898661.86</v>
      </c>
      <c r="J493" s="42">
        <v>1974.21</v>
      </c>
      <c r="K493" s="42">
        <v>0</v>
      </c>
      <c r="L493" s="58" t="s">
        <v>4487</v>
      </c>
      <c r="M493" s="42" t="s">
        <v>1792</v>
      </c>
      <c r="N493" s="42" t="s">
        <v>1793</v>
      </c>
      <c r="O493" s="137" t="s">
        <v>1794</v>
      </c>
      <c r="P493" s="50" t="s">
        <v>64</v>
      </c>
      <c r="Q493" s="50" t="s">
        <v>5356</v>
      </c>
      <c r="R493" s="42">
        <v>1</v>
      </c>
      <c r="S493" s="137" t="s">
        <v>1795</v>
      </c>
      <c r="T493" s="62">
        <v>500000000</v>
      </c>
      <c r="U493" s="62">
        <v>392800000</v>
      </c>
      <c r="V493" s="42"/>
      <c r="W493" s="42"/>
      <c r="X493" s="42"/>
      <c r="Y493" s="42"/>
      <c r="Z493" s="42"/>
      <c r="AA493" s="116"/>
      <c r="AJ493" s="42"/>
      <c r="AU493" s="42"/>
      <c r="BN493" s="83" t="s">
        <v>4576</v>
      </c>
      <c r="BO493" s="58" t="str">
        <f t="shared" si="7"/>
        <v>境内资产</v>
      </c>
      <c r="BP493" s="58" t="str">
        <f>IF(M493="",VLOOKUP(D493,Sheet4!$A$1:$B$92,2,0),VLOOKUP(Q493,Sheet4!$A$1:$B$92,2,0))</f>
        <v>保险资产管理产品</v>
      </c>
    </row>
    <row r="494" spans="1:68" s="58" customFormat="1" ht="12.75" customHeight="1">
      <c r="A494" s="138" t="s">
        <v>5387</v>
      </c>
      <c r="B494" s="138" t="s">
        <v>5388</v>
      </c>
      <c r="C494" s="250" t="s">
        <v>222</v>
      </c>
      <c r="D494" s="250" t="s">
        <v>224</v>
      </c>
      <c r="E494" s="42"/>
      <c r="F494" s="59" t="s">
        <v>5354</v>
      </c>
      <c r="G494" s="42">
        <v>339949.05</v>
      </c>
      <c r="H494" s="307">
        <v>339949.05</v>
      </c>
      <c r="I494" s="307">
        <v>339949.05</v>
      </c>
      <c r="J494" s="42">
        <v>476.36</v>
      </c>
      <c r="K494" s="42">
        <v>0</v>
      </c>
      <c r="L494" s="58" t="s">
        <v>4487</v>
      </c>
      <c r="M494" s="42" t="s">
        <v>1792</v>
      </c>
      <c r="N494" s="42" t="s">
        <v>1793</v>
      </c>
      <c r="O494" s="137" t="s">
        <v>1794</v>
      </c>
      <c r="P494" s="50" t="s">
        <v>64</v>
      </c>
      <c r="Q494" s="50" t="s">
        <v>5356</v>
      </c>
      <c r="R494" s="42">
        <v>1</v>
      </c>
      <c r="S494" s="137" t="s">
        <v>1795</v>
      </c>
      <c r="T494" s="62">
        <v>500000000</v>
      </c>
      <c r="U494" s="62">
        <v>392800000</v>
      </c>
      <c r="V494" s="42"/>
      <c r="W494" s="42"/>
      <c r="X494" s="42"/>
      <c r="Y494" s="42"/>
      <c r="Z494" s="42"/>
      <c r="AA494" s="116"/>
      <c r="AJ494" s="42"/>
      <c r="AU494" s="42"/>
      <c r="BN494" s="83" t="s">
        <v>4576</v>
      </c>
      <c r="BO494" s="58" t="str">
        <f t="shared" si="7"/>
        <v>境内资产</v>
      </c>
      <c r="BP494" s="58" t="str">
        <f>IF(M494="",VLOOKUP(D494,Sheet4!$A$1:$B$92,2,0),VLOOKUP(Q494,Sheet4!$A$1:$B$92,2,0))</f>
        <v>保险资产管理产品</v>
      </c>
    </row>
    <row r="495" spans="1:68" s="58" customFormat="1" ht="12.75" customHeight="1">
      <c r="A495" s="138" t="s">
        <v>5374</v>
      </c>
      <c r="B495" s="138" t="s">
        <v>5374</v>
      </c>
      <c r="C495" s="250" t="s">
        <v>222</v>
      </c>
      <c r="D495" s="250" t="s">
        <v>221</v>
      </c>
      <c r="E495" s="42"/>
      <c r="F495" s="50" t="s">
        <v>4703</v>
      </c>
      <c r="G495" s="42"/>
      <c r="H495" s="307">
        <v>15732830.369999999</v>
      </c>
      <c r="I495" s="307">
        <v>15732830.369999999</v>
      </c>
      <c r="J495" s="102">
        <v>5092.6899999999996</v>
      </c>
      <c r="L495" s="58" t="s">
        <v>4487</v>
      </c>
      <c r="M495" s="42" t="s">
        <v>1835</v>
      </c>
      <c r="N495" s="50" t="s">
        <v>5398</v>
      </c>
      <c r="O495" s="138" t="s">
        <v>5399</v>
      </c>
      <c r="P495" s="50" t="s">
        <v>64</v>
      </c>
      <c r="Q495" s="50" t="s">
        <v>5395</v>
      </c>
      <c r="R495" s="42">
        <v>1</v>
      </c>
      <c r="S495" s="138" t="s">
        <v>5400</v>
      </c>
      <c r="T495" s="62">
        <v>500000000</v>
      </c>
      <c r="U495" s="62">
        <v>31550000</v>
      </c>
      <c r="V495" s="42"/>
      <c r="W495" s="42"/>
      <c r="X495" s="42"/>
      <c r="Y495" s="42"/>
      <c r="Z495" s="42"/>
      <c r="AA495" s="42"/>
      <c r="AJ495" s="42"/>
      <c r="BN495" s="50" t="s">
        <v>4576</v>
      </c>
      <c r="BO495" s="58" t="str">
        <f t="shared" si="7"/>
        <v>境内资产</v>
      </c>
      <c r="BP495" s="58" t="str">
        <f>IF(M495="",VLOOKUP(D495,Sheet4!$A$1:$B$92,2,0),VLOOKUP(Q495,Sheet4!$A$1:$B$92,2,0))</f>
        <v>保险资产管理产品</v>
      </c>
    </row>
    <row r="496" spans="1:68" s="58" customFormat="1" ht="12.75" customHeight="1">
      <c r="A496" s="138" t="s">
        <v>5387</v>
      </c>
      <c r="B496" s="138" t="s">
        <v>5388</v>
      </c>
      <c r="C496" s="250" t="s">
        <v>222</v>
      </c>
      <c r="D496" s="256" t="s">
        <v>224</v>
      </c>
      <c r="E496" s="42"/>
      <c r="F496" s="59" t="s">
        <v>5354</v>
      </c>
      <c r="G496" s="42"/>
      <c r="H496" s="307">
        <v>288248.08</v>
      </c>
      <c r="I496" s="307">
        <v>288248.08</v>
      </c>
      <c r="J496" s="102">
        <v>613.03</v>
      </c>
      <c r="L496" s="58" t="s">
        <v>4487</v>
      </c>
      <c r="M496" s="42" t="s">
        <v>1835</v>
      </c>
      <c r="N496" s="50" t="s">
        <v>5398</v>
      </c>
      <c r="O496" s="138" t="s">
        <v>5399</v>
      </c>
      <c r="P496" s="50" t="s">
        <v>64</v>
      </c>
      <c r="Q496" s="50" t="s">
        <v>5395</v>
      </c>
      <c r="R496" s="42">
        <v>1</v>
      </c>
      <c r="S496" s="138" t="s">
        <v>5400</v>
      </c>
      <c r="T496" s="62">
        <v>500000000</v>
      </c>
      <c r="U496" s="62">
        <v>31550000</v>
      </c>
      <c r="V496" s="42"/>
      <c r="W496" s="42"/>
      <c r="X496" s="42"/>
      <c r="Y496" s="42"/>
      <c r="Z496" s="42"/>
      <c r="AA496" s="42"/>
      <c r="AJ496" s="42"/>
      <c r="BN496" s="50" t="s">
        <v>4576</v>
      </c>
      <c r="BO496" s="58" t="str">
        <f t="shared" si="7"/>
        <v>境内资产</v>
      </c>
      <c r="BP496" s="58" t="str">
        <f>IF(M496="",VLOOKUP(D496,Sheet4!$A$1:$B$92,2,0),VLOOKUP(Q496,Sheet4!$A$1:$B$92,2,0))</f>
        <v>保险资产管理产品</v>
      </c>
    </row>
    <row r="497" spans="1:68" s="58" customFormat="1" ht="12.75" customHeight="1">
      <c r="A497" s="138" t="s">
        <v>2190</v>
      </c>
      <c r="B497" s="117" t="s">
        <v>4339</v>
      </c>
      <c r="C497" s="252" t="s">
        <v>5552</v>
      </c>
      <c r="D497" s="257" t="s">
        <v>678</v>
      </c>
      <c r="E497" s="50" t="s">
        <v>4435</v>
      </c>
      <c r="F497" s="117" t="s">
        <v>4339</v>
      </c>
      <c r="G497" s="42">
        <v>63</v>
      </c>
      <c r="H497" s="307">
        <v>750.96</v>
      </c>
      <c r="I497" s="307">
        <v>1263.78</v>
      </c>
      <c r="J497" s="102"/>
      <c r="L497" s="58" t="s">
        <v>4487</v>
      </c>
      <c r="M497" s="42" t="s">
        <v>1835</v>
      </c>
      <c r="N497" s="50" t="s">
        <v>5398</v>
      </c>
      <c r="O497" s="138" t="s">
        <v>5399</v>
      </c>
      <c r="P497" s="50" t="s">
        <v>64</v>
      </c>
      <c r="Q497" s="50" t="s">
        <v>5395</v>
      </c>
      <c r="R497" s="42">
        <v>1</v>
      </c>
      <c r="S497" s="138" t="s">
        <v>5400</v>
      </c>
      <c r="T497" s="62">
        <v>500000000</v>
      </c>
      <c r="U497" s="62">
        <v>31550000</v>
      </c>
      <c r="V497" s="42"/>
      <c r="W497" s="42"/>
      <c r="X497" s="42"/>
      <c r="Y497" s="42"/>
      <c r="Z497" s="50" t="s">
        <v>68</v>
      </c>
      <c r="AA497" s="92">
        <v>4.0000000000000003E-5</v>
      </c>
      <c r="AJ497" s="42"/>
      <c r="BN497" s="50" t="s">
        <v>4576</v>
      </c>
      <c r="BO497" s="58" t="str">
        <f t="shared" si="7"/>
        <v>境内资产</v>
      </c>
      <c r="BP497" s="58" t="str">
        <f>IF(M497="",VLOOKUP(D497,Sheet4!$A$1:$B$92,2,0),VLOOKUP(Q497,Sheet4!$A$1:$B$92,2,0))</f>
        <v>保险资产管理产品</v>
      </c>
    </row>
    <row r="498" spans="1:68" s="58" customFormat="1" ht="12.75" customHeight="1">
      <c r="A498" s="138" t="s">
        <v>1603</v>
      </c>
      <c r="B498" s="50" t="s">
        <v>1604</v>
      </c>
      <c r="C498" s="252" t="s">
        <v>5552</v>
      </c>
      <c r="D498" s="257" t="s">
        <v>678</v>
      </c>
      <c r="E498" s="50" t="s">
        <v>1605</v>
      </c>
      <c r="F498" s="50" t="s">
        <v>1604</v>
      </c>
      <c r="G498" s="42">
        <v>130</v>
      </c>
      <c r="H498" s="307">
        <v>1180.4000000000001</v>
      </c>
      <c r="I498" s="307">
        <v>1452.1</v>
      </c>
      <c r="J498" s="102"/>
      <c r="L498" s="58" t="s">
        <v>4487</v>
      </c>
      <c r="M498" s="42" t="s">
        <v>1835</v>
      </c>
      <c r="N498" s="50" t="s">
        <v>5398</v>
      </c>
      <c r="O498" s="138" t="s">
        <v>5399</v>
      </c>
      <c r="P498" s="50" t="s">
        <v>64</v>
      </c>
      <c r="Q498" s="50" t="s">
        <v>5395</v>
      </c>
      <c r="R498" s="42">
        <v>1</v>
      </c>
      <c r="S498" s="138" t="s">
        <v>5400</v>
      </c>
      <c r="T498" s="62">
        <v>500000000</v>
      </c>
      <c r="U498" s="62">
        <v>31550000</v>
      </c>
      <c r="V498" s="42"/>
      <c r="W498" s="42"/>
      <c r="X498" s="42"/>
      <c r="Y498" s="42"/>
      <c r="Z498" s="50" t="s">
        <v>68</v>
      </c>
      <c r="AA498" s="92">
        <v>4.6E-5</v>
      </c>
      <c r="AJ498" s="42"/>
      <c r="BN498" s="50" t="s">
        <v>4576</v>
      </c>
      <c r="BO498" s="58" t="str">
        <f t="shared" si="7"/>
        <v>境内资产</v>
      </c>
      <c r="BP498" s="58" t="str">
        <f>IF(M498="",VLOOKUP(D498,Sheet4!$A$1:$B$92,2,0),VLOOKUP(Q498,Sheet4!$A$1:$B$92,2,0))</f>
        <v>保险资产管理产品</v>
      </c>
    </row>
    <row r="499" spans="1:68" s="58" customFormat="1" ht="12.75" customHeight="1">
      <c r="A499" s="138" t="s">
        <v>1814</v>
      </c>
      <c r="B499" s="50" t="s">
        <v>1815</v>
      </c>
      <c r="C499" s="252" t="s">
        <v>5552</v>
      </c>
      <c r="D499" s="257" t="s">
        <v>678</v>
      </c>
      <c r="E499" s="42" t="s">
        <v>1816</v>
      </c>
      <c r="F499" s="50" t="s">
        <v>1815</v>
      </c>
      <c r="G499" s="118">
        <v>30000</v>
      </c>
      <c r="H499" s="339">
        <v>5586986.2599999998</v>
      </c>
      <c r="I499" s="307">
        <v>2479800</v>
      </c>
      <c r="J499" s="102"/>
      <c r="L499" s="58" t="s">
        <v>4487</v>
      </c>
      <c r="M499" s="42" t="s">
        <v>1835</v>
      </c>
      <c r="N499" s="50" t="s">
        <v>5398</v>
      </c>
      <c r="O499" s="138" t="s">
        <v>5399</v>
      </c>
      <c r="P499" s="50" t="s">
        <v>64</v>
      </c>
      <c r="Q499" s="50" t="s">
        <v>5395</v>
      </c>
      <c r="R499" s="42">
        <v>1</v>
      </c>
      <c r="S499" s="138" t="s">
        <v>5400</v>
      </c>
      <c r="T499" s="62">
        <v>500000000</v>
      </c>
      <c r="U499" s="62">
        <v>31550000</v>
      </c>
      <c r="V499" s="42"/>
      <c r="W499" s="42"/>
      <c r="X499" s="42"/>
      <c r="Y499" s="42"/>
      <c r="Z499" s="50" t="s">
        <v>68</v>
      </c>
      <c r="AA499" s="92">
        <v>7.8601000000000004E-2</v>
      </c>
      <c r="AJ499" s="42"/>
      <c r="BN499" s="50" t="s">
        <v>4576</v>
      </c>
      <c r="BO499" s="58" t="str">
        <f t="shared" si="7"/>
        <v>境内资产</v>
      </c>
      <c r="BP499" s="58" t="str">
        <f>IF(M499="",VLOOKUP(D499,Sheet4!$A$1:$B$92,2,0),VLOOKUP(Q499,Sheet4!$A$1:$B$92,2,0))</f>
        <v>保险资产管理产品</v>
      </c>
    </row>
    <row r="500" spans="1:68" s="58" customFormat="1" ht="12.75" customHeight="1">
      <c r="A500" s="138" t="s">
        <v>1817</v>
      </c>
      <c r="B500" s="50" t="s">
        <v>1818</v>
      </c>
      <c r="C500" s="252" t="s">
        <v>5552</v>
      </c>
      <c r="D500" s="257" t="s">
        <v>678</v>
      </c>
      <c r="E500" s="42" t="s">
        <v>1819</v>
      </c>
      <c r="F500" s="50" t="s">
        <v>1818</v>
      </c>
      <c r="G500" s="118">
        <v>240000</v>
      </c>
      <c r="H500" s="339">
        <v>26779106.640000001</v>
      </c>
      <c r="I500" s="307">
        <v>12976800</v>
      </c>
      <c r="J500" s="102"/>
      <c r="L500" s="58" t="s">
        <v>4487</v>
      </c>
      <c r="M500" s="42" t="s">
        <v>1835</v>
      </c>
      <c r="N500" s="50" t="s">
        <v>5398</v>
      </c>
      <c r="O500" s="138" t="s">
        <v>5399</v>
      </c>
      <c r="P500" s="50" t="s">
        <v>64</v>
      </c>
      <c r="Q500" s="50" t="s">
        <v>5395</v>
      </c>
      <c r="R500" s="42">
        <v>1</v>
      </c>
      <c r="S500" s="138" t="s">
        <v>5400</v>
      </c>
      <c r="T500" s="62">
        <v>500000000</v>
      </c>
      <c r="U500" s="62">
        <v>31550000</v>
      </c>
      <c r="V500" s="42"/>
      <c r="W500" s="42"/>
      <c r="X500" s="42"/>
      <c r="Y500" s="42"/>
      <c r="Z500" s="50" t="s">
        <v>68</v>
      </c>
      <c r="AA500" s="92">
        <v>0.41132000000000002</v>
      </c>
      <c r="AJ500" s="42"/>
      <c r="BN500" s="50" t="s">
        <v>4576</v>
      </c>
      <c r="BO500" s="58" t="str">
        <f t="shared" si="7"/>
        <v>境内资产</v>
      </c>
      <c r="BP500" s="58" t="str">
        <f>IF(M500="",VLOOKUP(D500,Sheet4!$A$1:$B$92,2,0),VLOOKUP(Q500,Sheet4!$A$1:$B$92,2,0))</f>
        <v>保险资产管理产品</v>
      </c>
    </row>
    <row r="501" spans="1:68" s="58" customFormat="1" ht="12.75" customHeight="1">
      <c r="A501" s="138" t="s">
        <v>1737</v>
      </c>
      <c r="B501" s="50" t="s">
        <v>1738</v>
      </c>
      <c r="C501" s="252" t="s">
        <v>5552</v>
      </c>
      <c r="D501" s="257" t="s">
        <v>678</v>
      </c>
      <c r="E501" s="42" t="s">
        <v>1739</v>
      </c>
      <c r="F501" s="50" t="s">
        <v>1738</v>
      </c>
      <c r="G501" s="118">
        <v>178</v>
      </c>
      <c r="H501" s="339">
        <v>6463.18</v>
      </c>
      <c r="I501" s="307">
        <v>3714.86</v>
      </c>
      <c r="J501" s="102"/>
      <c r="L501" s="58" t="s">
        <v>4487</v>
      </c>
      <c r="M501" s="42" t="s">
        <v>1835</v>
      </c>
      <c r="N501" s="50" t="s">
        <v>5398</v>
      </c>
      <c r="O501" s="138" t="s">
        <v>5399</v>
      </c>
      <c r="P501" s="50" t="s">
        <v>64</v>
      </c>
      <c r="Q501" s="50" t="s">
        <v>5395</v>
      </c>
      <c r="R501" s="42">
        <v>1</v>
      </c>
      <c r="S501" s="138" t="s">
        <v>5400</v>
      </c>
      <c r="T501" s="62">
        <v>500000000</v>
      </c>
      <c r="U501" s="62">
        <v>31550000</v>
      </c>
      <c r="V501" s="42"/>
      <c r="W501" s="42"/>
      <c r="X501" s="42"/>
      <c r="Y501" s="42"/>
      <c r="Z501" s="50" t="s">
        <v>68</v>
      </c>
      <c r="AA501" s="92">
        <v>1.18E-4</v>
      </c>
      <c r="AJ501" s="42"/>
      <c r="BN501" s="50" t="s">
        <v>4576</v>
      </c>
      <c r="BO501" s="58" t="str">
        <f t="shared" si="7"/>
        <v>境内资产</v>
      </c>
      <c r="BP501" s="58" t="str">
        <f>IF(M501="",VLOOKUP(D501,Sheet4!$A$1:$B$92,2,0),VLOOKUP(Q501,Sheet4!$A$1:$B$92,2,0))</f>
        <v>保险资产管理产品</v>
      </c>
    </row>
    <row r="502" spans="1:68" s="58" customFormat="1" ht="12.75" customHeight="1">
      <c r="A502" s="138" t="s">
        <v>1740</v>
      </c>
      <c r="B502" s="50" t="s">
        <v>1741</v>
      </c>
      <c r="C502" s="252" t="s">
        <v>5552</v>
      </c>
      <c r="D502" s="257" t="s">
        <v>678</v>
      </c>
      <c r="E502" s="42" t="s">
        <v>1742</v>
      </c>
      <c r="F502" s="50" t="s">
        <v>1741</v>
      </c>
      <c r="G502" s="118">
        <v>176</v>
      </c>
      <c r="H502" s="339">
        <v>10222.08</v>
      </c>
      <c r="I502" s="307">
        <v>5582.72</v>
      </c>
      <c r="J502" s="102"/>
      <c r="L502" s="58" t="s">
        <v>4487</v>
      </c>
      <c r="M502" s="42" t="s">
        <v>1835</v>
      </c>
      <c r="N502" s="50" t="s">
        <v>5398</v>
      </c>
      <c r="O502" s="138" t="s">
        <v>5399</v>
      </c>
      <c r="P502" s="50" t="s">
        <v>64</v>
      </c>
      <c r="Q502" s="50" t="s">
        <v>5395</v>
      </c>
      <c r="R502" s="42">
        <v>1</v>
      </c>
      <c r="S502" s="138" t="s">
        <v>5400</v>
      </c>
      <c r="T502" s="62">
        <v>500000000</v>
      </c>
      <c r="U502" s="62">
        <v>31550000</v>
      </c>
      <c r="V502" s="42"/>
      <c r="W502" s="42"/>
      <c r="X502" s="42"/>
      <c r="Y502" s="42"/>
      <c r="Z502" s="50" t="s">
        <v>68</v>
      </c>
      <c r="AA502" s="92">
        <v>1.7699999999999999E-4</v>
      </c>
      <c r="AJ502" s="42"/>
      <c r="BN502" s="50" t="s">
        <v>4576</v>
      </c>
      <c r="BO502" s="58" t="str">
        <f t="shared" si="7"/>
        <v>境内资产</v>
      </c>
      <c r="BP502" s="58" t="str">
        <f>IF(M502="",VLOOKUP(D502,Sheet4!$A$1:$B$92,2,0),VLOOKUP(Q502,Sheet4!$A$1:$B$92,2,0))</f>
        <v>保险资产管理产品</v>
      </c>
    </row>
    <row r="503" spans="1:68" s="58" customFormat="1" ht="12.75" customHeight="1">
      <c r="A503" s="137" t="s">
        <v>1743</v>
      </c>
      <c r="B503" s="42" t="s">
        <v>1744</v>
      </c>
      <c r="C503" s="252" t="s">
        <v>5552</v>
      </c>
      <c r="D503" s="257" t="s">
        <v>678</v>
      </c>
      <c r="E503" s="42" t="s">
        <v>1745</v>
      </c>
      <c r="F503" s="42" t="s">
        <v>1744</v>
      </c>
      <c r="G503" s="118">
        <v>130</v>
      </c>
      <c r="H503" s="339">
        <v>10348</v>
      </c>
      <c r="I503" s="307">
        <v>7055.1</v>
      </c>
      <c r="J503" s="42"/>
      <c r="L503" s="58" t="s">
        <v>4487</v>
      </c>
      <c r="M503" s="42" t="s">
        <v>1835</v>
      </c>
      <c r="N503" s="50" t="s">
        <v>5398</v>
      </c>
      <c r="O503" s="138" t="s">
        <v>5399</v>
      </c>
      <c r="P503" s="50" t="s">
        <v>64</v>
      </c>
      <c r="Q503" s="50" t="s">
        <v>5395</v>
      </c>
      <c r="R503" s="42">
        <v>1</v>
      </c>
      <c r="S503" s="138" t="s">
        <v>5400</v>
      </c>
      <c r="T503" s="62">
        <v>500000000</v>
      </c>
      <c r="U503" s="62">
        <v>31550000</v>
      </c>
      <c r="V503" s="42"/>
      <c r="W503" s="42"/>
      <c r="X503" s="42"/>
      <c r="Y503" s="42"/>
      <c r="Z503" s="50" t="s">
        <v>68</v>
      </c>
      <c r="AA503" s="92">
        <v>2.24E-4</v>
      </c>
      <c r="AJ503" s="42"/>
      <c r="BN503" s="50" t="s">
        <v>4576</v>
      </c>
      <c r="BO503" s="58" t="str">
        <f t="shared" si="7"/>
        <v>境内资产</v>
      </c>
      <c r="BP503" s="58" t="str">
        <f>IF(M503="",VLOOKUP(D503,Sheet4!$A$1:$B$92,2,0),VLOOKUP(Q503,Sheet4!$A$1:$B$92,2,0))</f>
        <v>保险资产管理产品</v>
      </c>
    </row>
    <row r="504" spans="1:68" s="58" customFormat="1" ht="12.75" customHeight="1">
      <c r="A504" s="137" t="s">
        <v>1820</v>
      </c>
      <c r="B504" s="42" t="s">
        <v>1821</v>
      </c>
      <c r="C504" s="252" t="s">
        <v>5552</v>
      </c>
      <c r="D504" s="257" t="s">
        <v>678</v>
      </c>
      <c r="E504" s="42" t="s">
        <v>1822</v>
      </c>
      <c r="F504" s="42" t="s">
        <v>1821</v>
      </c>
      <c r="G504" s="118">
        <v>193</v>
      </c>
      <c r="H504" s="339">
        <v>2385.48</v>
      </c>
      <c r="I504" s="307">
        <v>3392.94</v>
      </c>
      <c r="J504" s="42"/>
      <c r="L504" s="58" t="s">
        <v>4487</v>
      </c>
      <c r="M504" s="42" t="s">
        <v>1835</v>
      </c>
      <c r="N504" s="50" t="s">
        <v>5398</v>
      </c>
      <c r="O504" s="138" t="s">
        <v>5399</v>
      </c>
      <c r="P504" s="50" t="s">
        <v>64</v>
      </c>
      <c r="Q504" s="50" t="s">
        <v>5395</v>
      </c>
      <c r="R504" s="42">
        <v>1</v>
      </c>
      <c r="S504" s="138" t="s">
        <v>5400</v>
      </c>
      <c r="T504" s="62">
        <v>500000000</v>
      </c>
      <c r="U504" s="62">
        <v>31550000</v>
      </c>
      <c r="V504" s="42"/>
      <c r="W504" s="42"/>
      <c r="X504" s="42"/>
      <c r="Y504" s="42"/>
      <c r="Z504" s="50" t="s">
        <v>68</v>
      </c>
      <c r="AA504" s="92">
        <v>1.08E-4</v>
      </c>
      <c r="AJ504" s="42"/>
      <c r="BN504" s="50" t="s">
        <v>4576</v>
      </c>
      <c r="BO504" s="58" t="str">
        <f t="shared" si="7"/>
        <v>境内资产</v>
      </c>
      <c r="BP504" s="58" t="str">
        <f>IF(M504="",VLOOKUP(D504,Sheet4!$A$1:$B$92,2,0),VLOOKUP(Q504,Sheet4!$A$1:$B$92,2,0))</f>
        <v>保险资产管理产品</v>
      </c>
    </row>
    <row r="505" spans="1:68" s="58" customFormat="1" ht="12.75" customHeight="1">
      <c r="A505" s="137" t="s">
        <v>1621</v>
      </c>
      <c r="B505" s="42" t="s">
        <v>1622</v>
      </c>
      <c r="C505" s="252" t="s">
        <v>5552</v>
      </c>
      <c r="D505" s="257" t="s">
        <v>678</v>
      </c>
      <c r="E505" s="42" t="s">
        <v>1623</v>
      </c>
      <c r="F505" s="42" t="s">
        <v>1622</v>
      </c>
      <c r="G505" s="118">
        <v>124</v>
      </c>
      <c r="H505" s="339">
        <v>3245.08</v>
      </c>
      <c r="I505" s="307">
        <v>3133.48</v>
      </c>
      <c r="J505" s="42"/>
      <c r="L505" s="58" t="s">
        <v>4487</v>
      </c>
      <c r="M505" s="42" t="s">
        <v>1835</v>
      </c>
      <c r="N505" s="50" t="s">
        <v>5398</v>
      </c>
      <c r="O505" s="138" t="s">
        <v>5399</v>
      </c>
      <c r="P505" s="50" t="s">
        <v>64</v>
      </c>
      <c r="Q505" s="50" t="s">
        <v>5395</v>
      </c>
      <c r="R505" s="42">
        <v>1</v>
      </c>
      <c r="S505" s="138" t="s">
        <v>5400</v>
      </c>
      <c r="T505" s="62">
        <v>500000000</v>
      </c>
      <c r="U505" s="62">
        <v>31550000</v>
      </c>
      <c r="V505" s="42"/>
      <c r="W505" s="42"/>
      <c r="X505" s="42"/>
      <c r="Y505" s="42"/>
      <c r="Z505" s="50" t="s">
        <v>68</v>
      </c>
      <c r="AA505" s="92">
        <v>9.8999999999999994E-5</v>
      </c>
      <c r="AJ505" s="42"/>
      <c r="BN505" s="50" t="s">
        <v>4576</v>
      </c>
      <c r="BO505" s="58" t="str">
        <f t="shared" si="7"/>
        <v>境内资产</v>
      </c>
      <c r="BP505" s="58" t="str">
        <f>IF(M505="",VLOOKUP(D505,Sheet4!$A$1:$B$92,2,0),VLOOKUP(Q505,Sheet4!$A$1:$B$92,2,0))</f>
        <v>保险资产管理产品</v>
      </c>
    </row>
    <row r="506" spans="1:68" s="58" customFormat="1" ht="12.75" customHeight="1">
      <c r="A506" s="137" t="s">
        <v>1823</v>
      </c>
      <c r="B506" s="42" t="s">
        <v>1824</v>
      </c>
      <c r="C506" s="252" t="s">
        <v>5552</v>
      </c>
      <c r="D506" s="257" t="s">
        <v>678</v>
      </c>
      <c r="E506" s="42" t="s">
        <v>1825</v>
      </c>
      <c r="F506" s="42" t="s">
        <v>1824</v>
      </c>
      <c r="G506" s="118">
        <v>381</v>
      </c>
      <c r="H506" s="339">
        <v>3836.67</v>
      </c>
      <c r="I506" s="307">
        <v>4217.67</v>
      </c>
      <c r="J506" s="42"/>
      <c r="L506" s="58" t="s">
        <v>4487</v>
      </c>
      <c r="M506" s="42" t="s">
        <v>1835</v>
      </c>
      <c r="N506" s="50" t="s">
        <v>5398</v>
      </c>
      <c r="O506" s="138" t="s">
        <v>5399</v>
      </c>
      <c r="P506" s="50" t="s">
        <v>64</v>
      </c>
      <c r="Q506" s="50" t="s">
        <v>5395</v>
      </c>
      <c r="R506" s="42">
        <v>1</v>
      </c>
      <c r="S506" s="138" t="s">
        <v>5400</v>
      </c>
      <c r="T506" s="62">
        <v>500000000</v>
      </c>
      <c r="U506" s="62">
        <v>31550000</v>
      </c>
      <c r="V506" s="42"/>
      <c r="W506" s="42"/>
      <c r="X506" s="42"/>
      <c r="Y506" s="42"/>
      <c r="Z506" s="50" t="s">
        <v>68</v>
      </c>
      <c r="AA506" s="92">
        <v>1.34E-4</v>
      </c>
      <c r="AJ506" s="42"/>
      <c r="BN506" s="50" t="s">
        <v>4576</v>
      </c>
      <c r="BO506" s="58" t="str">
        <f t="shared" si="7"/>
        <v>境内资产</v>
      </c>
      <c r="BP506" s="58" t="str">
        <f>IF(M506="",VLOOKUP(D506,Sheet4!$A$1:$B$92,2,0),VLOOKUP(Q506,Sheet4!$A$1:$B$92,2,0))</f>
        <v>保险资产管理产品</v>
      </c>
    </row>
    <row r="507" spans="1:68" s="58" customFormat="1" ht="12.75" customHeight="1">
      <c r="A507" s="137" t="s">
        <v>1764</v>
      </c>
      <c r="B507" s="42" t="s">
        <v>1765</v>
      </c>
      <c r="C507" s="252" t="s">
        <v>5552</v>
      </c>
      <c r="D507" s="257" t="s">
        <v>678</v>
      </c>
      <c r="E507" s="42" t="s">
        <v>1766</v>
      </c>
      <c r="F507" s="42" t="s">
        <v>1765</v>
      </c>
      <c r="G507" s="118">
        <v>173</v>
      </c>
      <c r="H507" s="339">
        <v>7610.27</v>
      </c>
      <c r="I507" s="307">
        <v>5309.37</v>
      </c>
      <c r="J507" s="42"/>
      <c r="L507" s="58" t="s">
        <v>4487</v>
      </c>
      <c r="M507" s="42" t="s">
        <v>1835</v>
      </c>
      <c r="N507" s="50" t="s">
        <v>5398</v>
      </c>
      <c r="O507" s="138" t="s">
        <v>5399</v>
      </c>
      <c r="P507" s="50" t="s">
        <v>64</v>
      </c>
      <c r="Q507" s="50" t="s">
        <v>5395</v>
      </c>
      <c r="R507" s="42">
        <v>1</v>
      </c>
      <c r="S507" s="138" t="s">
        <v>5400</v>
      </c>
      <c r="T507" s="62">
        <v>500000000</v>
      </c>
      <c r="U507" s="62">
        <v>31550000</v>
      </c>
      <c r="V507" s="42"/>
      <c r="W507" s="42"/>
      <c r="X507" s="42"/>
      <c r="Y507" s="42"/>
      <c r="Z507" s="50" t="s">
        <v>68</v>
      </c>
      <c r="AA507" s="92">
        <v>1.6799999999999999E-4</v>
      </c>
      <c r="AJ507" s="42"/>
      <c r="BN507" s="50" t="s">
        <v>4576</v>
      </c>
      <c r="BO507" s="58" t="str">
        <f t="shared" si="7"/>
        <v>境内资产</v>
      </c>
      <c r="BP507" s="58" t="str">
        <f>IF(M507="",VLOOKUP(D507,Sheet4!$A$1:$B$92,2,0),VLOOKUP(Q507,Sheet4!$A$1:$B$92,2,0))</f>
        <v>保险资产管理产品</v>
      </c>
    </row>
    <row r="508" spans="1:68" s="58" customFormat="1" ht="12.75" customHeight="1">
      <c r="A508" s="137" t="s">
        <v>1826</v>
      </c>
      <c r="B508" s="42" t="s">
        <v>1827</v>
      </c>
      <c r="C508" s="252" t="s">
        <v>5552</v>
      </c>
      <c r="D508" s="257" t="s">
        <v>678</v>
      </c>
      <c r="E508" s="42" t="s">
        <v>1828</v>
      </c>
      <c r="F508" s="42" t="s">
        <v>1827</v>
      </c>
      <c r="G508" s="118">
        <v>99</v>
      </c>
      <c r="H508" s="339">
        <v>2684.88</v>
      </c>
      <c r="I508" s="307">
        <v>1823.58</v>
      </c>
      <c r="J508" s="42"/>
      <c r="L508" s="58" t="s">
        <v>4487</v>
      </c>
      <c r="M508" s="42" t="s">
        <v>1835</v>
      </c>
      <c r="N508" s="50" t="s">
        <v>5398</v>
      </c>
      <c r="O508" s="138" t="s">
        <v>5399</v>
      </c>
      <c r="P508" s="50" t="s">
        <v>64</v>
      </c>
      <c r="Q508" s="50" t="s">
        <v>5395</v>
      </c>
      <c r="R508" s="42">
        <v>1</v>
      </c>
      <c r="S508" s="138" t="s">
        <v>5400</v>
      </c>
      <c r="T508" s="62">
        <v>500000000</v>
      </c>
      <c r="U508" s="62">
        <v>31550000</v>
      </c>
      <c r="V508" s="42"/>
      <c r="W508" s="42"/>
      <c r="X508" s="42"/>
      <c r="Y508" s="42"/>
      <c r="Z508" s="50" t="s">
        <v>68</v>
      </c>
      <c r="AA508" s="92">
        <v>5.8E-5</v>
      </c>
      <c r="AJ508" s="42"/>
      <c r="BN508" s="50" t="s">
        <v>4576</v>
      </c>
      <c r="BO508" s="58" t="str">
        <f t="shared" si="7"/>
        <v>境内资产</v>
      </c>
      <c r="BP508" s="58" t="str">
        <f>IF(M508="",VLOOKUP(D508,Sheet4!$A$1:$B$92,2,0),VLOOKUP(Q508,Sheet4!$A$1:$B$92,2,0))</f>
        <v>保险资产管理产品</v>
      </c>
    </row>
    <row r="509" spans="1:68" s="58" customFormat="1" ht="12.75" customHeight="1">
      <c r="A509" s="137" t="s">
        <v>1829</v>
      </c>
      <c r="B509" s="42" t="s">
        <v>1830</v>
      </c>
      <c r="C509" s="252" t="s">
        <v>5552</v>
      </c>
      <c r="D509" s="257" t="s">
        <v>678</v>
      </c>
      <c r="E509" s="42" t="s">
        <v>1831</v>
      </c>
      <c r="F509" s="42" t="s">
        <v>1830</v>
      </c>
      <c r="G509" s="118">
        <v>331</v>
      </c>
      <c r="H509" s="339">
        <v>9218.35</v>
      </c>
      <c r="I509" s="307">
        <v>6689.51</v>
      </c>
      <c r="J509" s="42"/>
      <c r="L509" s="58" t="s">
        <v>4487</v>
      </c>
      <c r="M509" s="42" t="s">
        <v>1835</v>
      </c>
      <c r="N509" s="50" t="s">
        <v>5398</v>
      </c>
      <c r="O509" s="138" t="s">
        <v>5399</v>
      </c>
      <c r="P509" s="50" t="s">
        <v>64</v>
      </c>
      <c r="Q509" s="50" t="s">
        <v>5395</v>
      </c>
      <c r="R509" s="42">
        <v>1</v>
      </c>
      <c r="S509" s="138" t="s">
        <v>5400</v>
      </c>
      <c r="T509" s="62">
        <v>500000000</v>
      </c>
      <c r="U509" s="62">
        <v>31550000</v>
      </c>
      <c r="V509" s="42"/>
      <c r="W509" s="42"/>
      <c r="X509" s="42"/>
      <c r="Y509" s="42"/>
      <c r="Z509" s="50" t="s">
        <v>68</v>
      </c>
      <c r="AA509" s="92">
        <v>2.12E-4</v>
      </c>
      <c r="AJ509" s="42"/>
      <c r="BN509" s="50" t="s">
        <v>4576</v>
      </c>
      <c r="BO509" s="58" t="str">
        <f t="shared" si="7"/>
        <v>境内资产</v>
      </c>
      <c r="BP509" s="58" t="str">
        <f>IF(M509="",VLOOKUP(D509,Sheet4!$A$1:$B$92,2,0),VLOOKUP(Q509,Sheet4!$A$1:$B$92,2,0))</f>
        <v>保险资产管理产品</v>
      </c>
    </row>
    <row r="510" spans="1:68" s="58" customFormat="1" ht="12.75" customHeight="1">
      <c r="A510" s="137" t="s">
        <v>1832</v>
      </c>
      <c r="B510" s="42" t="s">
        <v>1833</v>
      </c>
      <c r="C510" s="252" t="s">
        <v>5552</v>
      </c>
      <c r="D510" s="257" t="s">
        <v>678</v>
      </c>
      <c r="E510" s="42" t="s">
        <v>1834</v>
      </c>
      <c r="F510" s="42" t="s">
        <v>1833</v>
      </c>
      <c r="G510" s="118">
        <v>138</v>
      </c>
      <c r="H510" s="339">
        <v>9644.82</v>
      </c>
      <c r="I510" s="307">
        <v>5115.66</v>
      </c>
      <c r="J510" s="42"/>
      <c r="L510" s="58" t="s">
        <v>4487</v>
      </c>
      <c r="M510" s="42" t="s">
        <v>1835</v>
      </c>
      <c r="N510" s="50" t="s">
        <v>5398</v>
      </c>
      <c r="O510" s="138" t="s">
        <v>5399</v>
      </c>
      <c r="P510" s="50" t="s">
        <v>64</v>
      </c>
      <c r="Q510" s="50" t="s">
        <v>5395</v>
      </c>
      <c r="R510" s="42">
        <v>1</v>
      </c>
      <c r="S510" s="138" t="s">
        <v>5400</v>
      </c>
      <c r="T510" s="62">
        <v>500000000</v>
      </c>
      <c r="U510" s="62">
        <v>31550000</v>
      </c>
      <c r="V510" s="42"/>
      <c r="W510" s="42"/>
      <c r="X510" s="42"/>
      <c r="Y510" s="42"/>
      <c r="Z510" s="50" t="s">
        <v>68</v>
      </c>
      <c r="AA510" s="92">
        <v>1.6200000000000001E-4</v>
      </c>
      <c r="AJ510" s="42"/>
      <c r="BN510" s="50" t="s">
        <v>4576</v>
      </c>
      <c r="BO510" s="58" t="str">
        <f t="shared" si="7"/>
        <v>境内资产</v>
      </c>
      <c r="BP510" s="58" t="str">
        <f>IF(M510="",VLOOKUP(D510,Sheet4!$A$1:$B$92,2,0),VLOOKUP(Q510,Sheet4!$A$1:$B$92,2,0))</f>
        <v>保险资产管理产品</v>
      </c>
    </row>
    <row r="511" spans="1:68" s="58" customFormat="1" ht="12.75" customHeight="1">
      <c r="A511" s="138" t="s">
        <v>887</v>
      </c>
      <c r="B511" s="138" t="s">
        <v>887</v>
      </c>
      <c r="C511" s="262" t="s">
        <v>222</v>
      </c>
      <c r="D511" s="262" t="s">
        <v>221</v>
      </c>
      <c r="E511" s="43" t="s">
        <v>1861</v>
      </c>
      <c r="F511" s="43" t="s">
        <v>5401</v>
      </c>
      <c r="G511" s="119">
        <v>351.2</v>
      </c>
      <c r="H511" s="320">
        <v>351.2</v>
      </c>
      <c r="I511" s="320">
        <v>351.2</v>
      </c>
      <c r="J511" s="43">
        <v>0</v>
      </c>
      <c r="K511" s="43">
        <v>0</v>
      </c>
      <c r="L511" s="58" t="s">
        <v>4489</v>
      </c>
      <c r="M511" s="43" t="s">
        <v>1862</v>
      </c>
      <c r="N511" s="43" t="s">
        <v>4251</v>
      </c>
      <c r="O511" s="169" t="s">
        <v>1861</v>
      </c>
      <c r="P511" s="43" t="s">
        <v>64</v>
      </c>
      <c r="Q511" s="43" t="s">
        <v>65</v>
      </c>
      <c r="R511" s="43">
        <v>1</v>
      </c>
      <c r="S511" s="169" t="s">
        <v>1863</v>
      </c>
      <c r="T511" s="62">
        <v>3000</v>
      </c>
      <c r="U511" s="62">
        <v>3351</v>
      </c>
      <c r="AJ511" s="42"/>
      <c r="BN511" s="54" t="s">
        <v>4578</v>
      </c>
      <c r="BO511" s="58" t="str">
        <f t="shared" si="7"/>
        <v>境内资产</v>
      </c>
      <c r="BP511" s="58" t="str">
        <f>IF(M511="",VLOOKUP(D511,Sheet4!$A$1:$B$92,2,0),VLOOKUP(Q511,Sheet4!$A$1:$B$92,2,0))</f>
        <v>保险资产管理产品</v>
      </c>
    </row>
    <row r="512" spans="1:68" s="58" customFormat="1" ht="12.75" customHeight="1">
      <c r="A512" s="137" t="s">
        <v>4164</v>
      </c>
      <c r="B512" s="42" t="s">
        <v>4165</v>
      </c>
      <c r="C512" s="255" t="s">
        <v>71</v>
      </c>
      <c r="D512" s="255" t="s">
        <v>72</v>
      </c>
      <c r="E512" s="42" t="s">
        <v>1864</v>
      </c>
      <c r="F512" s="42" t="s">
        <v>1865</v>
      </c>
      <c r="G512" s="42">
        <v>300000</v>
      </c>
      <c r="H512" s="307">
        <v>5990700</v>
      </c>
      <c r="I512" s="307">
        <v>6060630</v>
      </c>
      <c r="J512" s="42">
        <v>27616.44</v>
      </c>
      <c r="K512" s="42">
        <v>0</v>
      </c>
      <c r="L512" s="42" t="s">
        <v>4487</v>
      </c>
      <c r="M512" s="50" t="s">
        <v>5402</v>
      </c>
      <c r="N512" s="50" t="s">
        <v>5403</v>
      </c>
      <c r="O512" s="138" t="s">
        <v>5404</v>
      </c>
      <c r="P512" s="50" t="s">
        <v>64</v>
      </c>
      <c r="Q512" s="50" t="s">
        <v>65</v>
      </c>
      <c r="R512" s="42">
        <v>1</v>
      </c>
      <c r="S512" s="137" t="s">
        <v>1795</v>
      </c>
      <c r="T512" s="62">
        <v>500000000</v>
      </c>
      <c r="U512" s="62">
        <v>535142669</v>
      </c>
      <c r="AJ512" s="42"/>
      <c r="AY512" s="108">
        <v>0.88767123287671235</v>
      </c>
      <c r="AZ512" s="42" t="s">
        <v>74</v>
      </c>
      <c r="BA512" s="108">
        <v>0.87129999999999996</v>
      </c>
      <c r="BB512" s="50" t="s">
        <v>68</v>
      </c>
      <c r="BN512" s="54" t="s">
        <v>4578</v>
      </c>
      <c r="BO512" s="58" t="str">
        <f t="shared" si="7"/>
        <v>境内资产</v>
      </c>
      <c r="BP512" s="58" t="str">
        <f>IF(M512="",VLOOKUP(D512,Sheet4!$A$1:$B$92,2,0),VLOOKUP(Q512,Sheet4!$A$1:$B$92,2,0))</f>
        <v>保险资产管理产品</v>
      </c>
    </row>
    <row r="513" spans="1:68" s="58" customFormat="1" ht="12.75" customHeight="1">
      <c r="A513" s="137" t="s">
        <v>4166</v>
      </c>
      <c r="B513" s="42" t="s">
        <v>4167</v>
      </c>
      <c r="C513" s="255" t="s">
        <v>71</v>
      </c>
      <c r="D513" s="255" t="s">
        <v>1154</v>
      </c>
      <c r="E513" s="42" t="s">
        <v>1866</v>
      </c>
      <c r="F513" s="42" t="s">
        <v>1867</v>
      </c>
      <c r="G513" s="42">
        <v>100000</v>
      </c>
      <c r="H513" s="307">
        <v>10072700</v>
      </c>
      <c r="I513" s="307">
        <v>10095230</v>
      </c>
      <c r="J513" s="42">
        <v>213090.41</v>
      </c>
      <c r="K513" s="42">
        <v>0</v>
      </c>
      <c r="L513" s="42" t="s">
        <v>4487</v>
      </c>
      <c r="M513" s="50" t="s">
        <v>5402</v>
      </c>
      <c r="N513" s="50" t="s">
        <v>5403</v>
      </c>
      <c r="O513" s="138" t="s">
        <v>5404</v>
      </c>
      <c r="P513" s="50" t="s">
        <v>64</v>
      </c>
      <c r="Q513" s="50" t="s">
        <v>65</v>
      </c>
      <c r="R513" s="42">
        <v>1</v>
      </c>
      <c r="S513" s="137" t="s">
        <v>1795</v>
      </c>
      <c r="T513" s="62">
        <v>500000000</v>
      </c>
      <c r="U513" s="62">
        <v>535142669</v>
      </c>
      <c r="AJ513" s="42"/>
      <c r="AY513" s="108">
        <v>0.52602739726027392</v>
      </c>
      <c r="AZ513" s="42" t="s">
        <v>169</v>
      </c>
      <c r="BA513" s="108">
        <v>0.52170000000000005</v>
      </c>
      <c r="BB513" s="50" t="s">
        <v>68</v>
      </c>
      <c r="BN513" s="54" t="s">
        <v>4578</v>
      </c>
      <c r="BO513" s="58" t="str">
        <f t="shared" si="7"/>
        <v>境内资产</v>
      </c>
      <c r="BP513" s="58" t="str">
        <f>IF(M513="",VLOOKUP(D513,Sheet4!$A$1:$B$92,2,0),VLOOKUP(Q513,Sheet4!$A$1:$B$92,2,0))</f>
        <v>保险资产管理产品</v>
      </c>
    </row>
    <row r="514" spans="1:68" s="58" customFormat="1" ht="12.75" customHeight="1">
      <c r="A514" s="137" t="s">
        <v>4168</v>
      </c>
      <c r="B514" s="42" t="s">
        <v>4169</v>
      </c>
      <c r="C514" s="255" t="s">
        <v>71</v>
      </c>
      <c r="D514" s="255" t="s">
        <v>1154</v>
      </c>
      <c r="E514" s="42" t="s">
        <v>1868</v>
      </c>
      <c r="F514" s="42" t="s">
        <v>1869</v>
      </c>
      <c r="G514" s="42">
        <v>200000</v>
      </c>
      <c r="H514" s="307">
        <v>19898000</v>
      </c>
      <c r="I514" s="307">
        <v>20147780</v>
      </c>
      <c r="J514" s="42">
        <v>338038.36</v>
      </c>
      <c r="K514" s="42">
        <v>0</v>
      </c>
      <c r="L514" s="42" t="s">
        <v>4487</v>
      </c>
      <c r="M514" s="50" t="s">
        <v>5402</v>
      </c>
      <c r="N514" s="50" t="s">
        <v>5403</v>
      </c>
      <c r="O514" s="138" t="s">
        <v>5404</v>
      </c>
      <c r="P514" s="50" t="s">
        <v>64</v>
      </c>
      <c r="Q514" s="50" t="s">
        <v>65</v>
      </c>
      <c r="R514" s="42">
        <v>1</v>
      </c>
      <c r="S514" s="137" t="s">
        <v>1795</v>
      </c>
      <c r="T514" s="62">
        <v>500000000</v>
      </c>
      <c r="U514" s="62">
        <v>535142669</v>
      </c>
      <c r="AJ514" s="42"/>
      <c r="AY514" s="108">
        <v>0.56712328767123288</v>
      </c>
      <c r="AZ514" s="42" t="s">
        <v>84</v>
      </c>
      <c r="BA514" s="108">
        <v>0.55910000000000004</v>
      </c>
      <c r="BB514" s="50" t="s">
        <v>68</v>
      </c>
      <c r="BN514" s="54" t="s">
        <v>4578</v>
      </c>
      <c r="BO514" s="58" t="str">
        <f t="shared" si="7"/>
        <v>境内资产</v>
      </c>
      <c r="BP514" s="58" t="str">
        <f>IF(M514="",VLOOKUP(D514,Sheet4!$A$1:$B$92,2,0),VLOOKUP(Q514,Sheet4!$A$1:$B$92,2,0))</f>
        <v>保险资产管理产品</v>
      </c>
    </row>
    <row r="515" spans="1:68" s="58" customFormat="1" ht="12.75" customHeight="1">
      <c r="A515" s="137" t="s">
        <v>4170</v>
      </c>
      <c r="B515" s="42" t="s">
        <v>4171</v>
      </c>
      <c r="C515" s="255" t="s">
        <v>71</v>
      </c>
      <c r="D515" s="255" t="s">
        <v>1154</v>
      </c>
      <c r="E515" s="42" t="s">
        <v>1870</v>
      </c>
      <c r="F515" s="42" t="s">
        <v>1871</v>
      </c>
      <c r="G515" s="42">
        <v>200000</v>
      </c>
      <c r="H515" s="307">
        <v>19867100</v>
      </c>
      <c r="I515" s="307">
        <v>20145460</v>
      </c>
      <c r="J515" s="42">
        <v>326531.51</v>
      </c>
      <c r="K515" s="42">
        <v>0</v>
      </c>
      <c r="L515" s="42" t="s">
        <v>4487</v>
      </c>
      <c r="M515" s="50" t="s">
        <v>5402</v>
      </c>
      <c r="N515" s="50" t="s">
        <v>5403</v>
      </c>
      <c r="O515" s="138" t="s">
        <v>5404</v>
      </c>
      <c r="P515" s="50" t="s">
        <v>64</v>
      </c>
      <c r="Q515" s="50" t="s">
        <v>65</v>
      </c>
      <c r="R515" s="42">
        <v>1</v>
      </c>
      <c r="S515" s="137" t="s">
        <v>1795</v>
      </c>
      <c r="T515" s="62">
        <v>500000000</v>
      </c>
      <c r="U515" s="62">
        <v>535142669</v>
      </c>
      <c r="AJ515" s="42"/>
      <c r="AY515" s="108">
        <v>0.57534246575342463</v>
      </c>
      <c r="AZ515" s="42" t="s">
        <v>84</v>
      </c>
      <c r="BA515" s="108">
        <v>0.56720000000000004</v>
      </c>
      <c r="BB515" s="50" t="s">
        <v>68</v>
      </c>
      <c r="BN515" s="54" t="s">
        <v>4578</v>
      </c>
      <c r="BO515" s="58" t="str">
        <f t="shared" ref="BO515:BO578" si="8">IF(LEFT(D515,2)="境外","境外资产","境内资产")</f>
        <v>境内资产</v>
      </c>
      <c r="BP515" s="58" t="str">
        <f>IF(M515="",VLOOKUP(D515,Sheet4!$A$1:$B$92,2,0),VLOOKUP(Q515,Sheet4!$A$1:$B$92,2,0))</f>
        <v>保险资产管理产品</v>
      </c>
    </row>
    <row r="516" spans="1:68" s="58" customFormat="1" ht="12.75" customHeight="1">
      <c r="A516" s="137" t="s">
        <v>4172</v>
      </c>
      <c r="B516" s="42" t="s">
        <v>4173</v>
      </c>
      <c r="C516" s="255" t="s">
        <v>71</v>
      </c>
      <c r="D516" s="255" t="s">
        <v>72</v>
      </c>
      <c r="E516" s="42" t="s">
        <v>1872</v>
      </c>
      <c r="F516" s="42" t="s">
        <v>1873</v>
      </c>
      <c r="G516" s="42">
        <v>200000</v>
      </c>
      <c r="H516" s="307">
        <v>14183680</v>
      </c>
      <c r="I516" s="307">
        <v>14256480</v>
      </c>
      <c r="J516" s="42">
        <v>246031.78</v>
      </c>
      <c r="K516" s="42">
        <v>0</v>
      </c>
      <c r="L516" s="42" t="s">
        <v>4487</v>
      </c>
      <c r="M516" s="50" t="s">
        <v>5402</v>
      </c>
      <c r="N516" s="50" t="s">
        <v>5403</v>
      </c>
      <c r="O516" s="138" t="s">
        <v>5404</v>
      </c>
      <c r="P516" s="50" t="s">
        <v>64</v>
      </c>
      <c r="Q516" s="50" t="s">
        <v>65</v>
      </c>
      <c r="R516" s="42">
        <v>1</v>
      </c>
      <c r="S516" s="137" t="s">
        <v>1795</v>
      </c>
      <c r="T516" s="62">
        <v>500000000</v>
      </c>
      <c r="U516" s="62">
        <v>535142669</v>
      </c>
      <c r="AJ516" s="42"/>
      <c r="AY516" s="108">
        <v>1.5863013698630137</v>
      </c>
      <c r="AZ516" s="42" t="s">
        <v>74</v>
      </c>
      <c r="BA516" s="108">
        <v>1.1099000000000001</v>
      </c>
      <c r="BB516" s="50" t="s">
        <v>68</v>
      </c>
      <c r="BN516" s="54" t="s">
        <v>4578</v>
      </c>
      <c r="BO516" s="58" t="str">
        <f t="shared" si="8"/>
        <v>境内资产</v>
      </c>
      <c r="BP516" s="58" t="str">
        <f>IF(M516="",VLOOKUP(D516,Sheet4!$A$1:$B$92,2,0),VLOOKUP(Q516,Sheet4!$A$1:$B$92,2,0))</f>
        <v>保险资产管理产品</v>
      </c>
    </row>
    <row r="517" spans="1:68" s="58" customFormat="1" ht="12.75" customHeight="1">
      <c r="A517" s="137" t="s">
        <v>4174</v>
      </c>
      <c r="B517" s="42" t="s">
        <v>4175</v>
      </c>
      <c r="C517" s="255" t="s">
        <v>71</v>
      </c>
      <c r="D517" s="255" t="s">
        <v>72</v>
      </c>
      <c r="E517" s="42" t="s">
        <v>1874</v>
      </c>
      <c r="F517" s="42" t="s">
        <v>1875</v>
      </c>
      <c r="G517" s="42">
        <v>100000</v>
      </c>
      <c r="H517" s="307">
        <v>9924680</v>
      </c>
      <c r="I517" s="307">
        <v>10058410</v>
      </c>
      <c r="J517" s="42">
        <v>34484.93</v>
      </c>
      <c r="K517" s="42">
        <v>0</v>
      </c>
      <c r="L517" s="42" t="s">
        <v>4487</v>
      </c>
      <c r="M517" s="50" t="s">
        <v>5402</v>
      </c>
      <c r="N517" s="50" t="s">
        <v>5403</v>
      </c>
      <c r="O517" s="138" t="s">
        <v>5404</v>
      </c>
      <c r="P517" s="50" t="s">
        <v>64</v>
      </c>
      <c r="Q517" s="50" t="s">
        <v>65</v>
      </c>
      <c r="R517" s="42">
        <v>1</v>
      </c>
      <c r="S517" s="137" t="s">
        <v>1795</v>
      </c>
      <c r="T517" s="62">
        <v>500000000</v>
      </c>
      <c r="U517" s="62">
        <v>535142669</v>
      </c>
      <c r="AJ517" s="42"/>
      <c r="AY517" s="108">
        <v>2.8904109589041096</v>
      </c>
      <c r="AZ517" s="42" t="s">
        <v>74</v>
      </c>
      <c r="BA517" s="108">
        <v>0.87439999999999996</v>
      </c>
      <c r="BB517" s="50" t="s">
        <v>68</v>
      </c>
      <c r="BN517" s="54" t="s">
        <v>4578</v>
      </c>
      <c r="BO517" s="58" t="str">
        <f t="shared" si="8"/>
        <v>境内资产</v>
      </c>
      <c r="BP517" s="58" t="str">
        <f>IF(M517="",VLOOKUP(D517,Sheet4!$A$1:$B$92,2,0),VLOOKUP(Q517,Sheet4!$A$1:$B$92,2,0))</f>
        <v>保险资产管理产品</v>
      </c>
    </row>
    <row r="518" spans="1:68" s="58" customFormat="1" ht="12.75" customHeight="1">
      <c r="A518" s="137" t="s">
        <v>4176</v>
      </c>
      <c r="B518" s="42" t="s">
        <v>4177</v>
      </c>
      <c r="C518" s="255" t="s">
        <v>71</v>
      </c>
      <c r="D518" s="255" t="s">
        <v>72</v>
      </c>
      <c r="E518" s="42" t="s">
        <v>1876</v>
      </c>
      <c r="F518" s="42" t="s">
        <v>1875</v>
      </c>
      <c r="G518" s="42">
        <v>100000</v>
      </c>
      <c r="H518" s="307">
        <v>9999120</v>
      </c>
      <c r="I518" s="307">
        <v>10145480</v>
      </c>
      <c r="J518" s="42">
        <v>171616.44</v>
      </c>
      <c r="K518" s="42">
        <v>0</v>
      </c>
      <c r="L518" s="42" t="s">
        <v>4487</v>
      </c>
      <c r="M518" s="50" t="s">
        <v>5402</v>
      </c>
      <c r="N518" s="50" t="s">
        <v>5403</v>
      </c>
      <c r="O518" s="138" t="s">
        <v>5404</v>
      </c>
      <c r="P518" s="50" t="s">
        <v>64</v>
      </c>
      <c r="Q518" s="50" t="s">
        <v>65</v>
      </c>
      <c r="R518" s="42">
        <v>1</v>
      </c>
      <c r="S518" s="137" t="s">
        <v>1795</v>
      </c>
      <c r="T518" s="62">
        <v>500000000</v>
      </c>
      <c r="U518" s="62">
        <v>535142669</v>
      </c>
      <c r="AJ518" s="42"/>
      <c r="AY518" s="108">
        <v>3.526027397260274</v>
      </c>
      <c r="AZ518" s="42" t="s">
        <v>74</v>
      </c>
      <c r="BA518" s="108">
        <v>1.4537</v>
      </c>
      <c r="BB518" s="50" t="s">
        <v>68</v>
      </c>
      <c r="BN518" s="54" t="s">
        <v>4578</v>
      </c>
      <c r="BO518" s="58" t="str">
        <f t="shared" si="8"/>
        <v>境内资产</v>
      </c>
      <c r="BP518" s="58" t="str">
        <f>IF(M518="",VLOOKUP(D518,Sheet4!$A$1:$B$92,2,0),VLOOKUP(Q518,Sheet4!$A$1:$B$92,2,0))</f>
        <v>保险资产管理产品</v>
      </c>
    </row>
    <row r="519" spans="1:68" s="58" customFormat="1" ht="12.75" customHeight="1">
      <c r="A519" s="137" t="s">
        <v>4178</v>
      </c>
      <c r="B519" s="42" t="s">
        <v>4179</v>
      </c>
      <c r="C519" s="255" t="s">
        <v>71</v>
      </c>
      <c r="D519" s="255" t="s">
        <v>72</v>
      </c>
      <c r="E519" s="42" t="s">
        <v>1877</v>
      </c>
      <c r="F519" s="42" t="s">
        <v>1878</v>
      </c>
      <c r="G519" s="42">
        <v>100000</v>
      </c>
      <c r="H519" s="307">
        <v>9963080</v>
      </c>
      <c r="I519" s="307">
        <v>10129380</v>
      </c>
      <c r="J519" s="42">
        <v>127972.6</v>
      </c>
      <c r="K519" s="42">
        <v>0</v>
      </c>
      <c r="L519" s="42" t="s">
        <v>4487</v>
      </c>
      <c r="M519" s="50" t="s">
        <v>5402</v>
      </c>
      <c r="N519" s="50" t="s">
        <v>5403</v>
      </c>
      <c r="O519" s="138" t="s">
        <v>5404</v>
      </c>
      <c r="P519" s="50" t="s">
        <v>64</v>
      </c>
      <c r="Q519" s="50" t="s">
        <v>65</v>
      </c>
      <c r="R519" s="42">
        <v>1</v>
      </c>
      <c r="S519" s="137" t="s">
        <v>1795</v>
      </c>
      <c r="T519" s="62">
        <v>500000000</v>
      </c>
      <c r="U519" s="62">
        <v>535142669</v>
      </c>
      <c r="AJ519" s="42"/>
      <c r="AY519" s="108">
        <v>3.6328767123287671</v>
      </c>
      <c r="AZ519" s="42" t="s">
        <v>74</v>
      </c>
      <c r="BA519" s="108">
        <v>1.5586</v>
      </c>
      <c r="BB519" s="50" t="s">
        <v>68</v>
      </c>
      <c r="BN519" s="54" t="s">
        <v>4578</v>
      </c>
      <c r="BO519" s="58" t="str">
        <f t="shared" si="8"/>
        <v>境内资产</v>
      </c>
      <c r="BP519" s="58" t="str">
        <f>IF(M519="",VLOOKUP(D519,Sheet4!$A$1:$B$92,2,0),VLOOKUP(Q519,Sheet4!$A$1:$B$92,2,0))</f>
        <v>保险资产管理产品</v>
      </c>
    </row>
    <row r="520" spans="1:68" s="58" customFormat="1" ht="12.75" customHeight="1">
      <c r="A520" s="137" t="s">
        <v>4180</v>
      </c>
      <c r="B520" s="42" t="s">
        <v>4181</v>
      </c>
      <c r="C520" s="255" t="s">
        <v>71</v>
      </c>
      <c r="D520" s="255" t="s">
        <v>72</v>
      </c>
      <c r="E520" s="42" t="s">
        <v>1879</v>
      </c>
      <c r="F520" s="42" t="s">
        <v>1880</v>
      </c>
      <c r="G520" s="42">
        <v>100000</v>
      </c>
      <c r="H520" s="307">
        <v>10000000</v>
      </c>
      <c r="I520" s="307">
        <v>10051670</v>
      </c>
      <c r="J520" s="42">
        <v>141764.38</v>
      </c>
      <c r="K520" s="42">
        <v>0</v>
      </c>
      <c r="L520" s="42" t="s">
        <v>4487</v>
      </c>
      <c r="M520" s="50" t="s">
        <v>5402</v>
      </c>
      <c r="N520" s="50" t="s">
        <v>5403</v>
      </c>
      <c r="O520" s="138" t="s">
        <v>5404</v>
      </c>
      <c r="P520" s="50" t="s">
        <v>64</v>
      </c>
      <c r="Q520" s="50" t="s">
        <v>65</v>
      </c>
      <c r="R520" s="42">
        <v>1</v>
      </c>
      <c r="S520" s="137" t="s">
        <v>1795</v>
      </c>
      <c r="T520" s="62">
        <v>500000000</v>
      </c>
      <c r="U520" s="62">
        <v>535142669</v>
      </c>
      <c r="AJ520" s="42"/>
      <c r="AY520" s="108">
        <v>6.580821917808219</v>
      </c>
      <c r="AZ520" s="42" t="s">
        <v>74</v>
      </c>
      <c r="BA520" s="108">
        <v>2.4089</v>
      </c>
      <c r="BB520" s="50" t="s">
        <v>68</v>
      </c>
      <c r="BN520" s="54" t="s">
        <v>4578</v>
      </c>
      <c r="BO520" s="58" t="str">
        <f t="shared" si="8"/>
        <v>境内资产</v>
      </c>
      <c r="BP520" s="58" t="str">
        <f>IF(M520="",VLOOKUP(D520,Sheet4!$A$1:$B$92,2,0),VLOOKUP(Q520,Sheet4!$A$1:$B$92,2,0))</f>
        <v>保险资产管理产品</v>
      </c>
    </row>
    <row r="521" spans="1:68" s="58" customFormat="1" ht="12.75" customHeight="1">
      <c r="A521" s="137" t="s">
        <v>4182</v>
      </c>
      <c r="B521" s="42" t="s">
        <v>4183</v>
      </c>
      <c r="C521" s="255" t="s">
        <v>71</v>
      </c>
      <c r="D521" s="255" t="s">
        <v>1154</v>
      </c>
      <c r="E521" s="42" t="s">
        <v>1881</v>
      </c>
      <c r="F521" s="42" t="s">
        <v>1882</v>
      </c>
      <c r="G521" s="42">
        <v>200000</v>
      </c>
      <c r="H521" s="307">
        <v>20102200</v>
      </c>
      <c r="I521" s="307">
        <v>20254580</v>
      </c>
      <c r="J521" s="42">
        <v>681950.68</v>
      </c>
      <c r="K521" s="42">
        <v>0</v>
      </c>
      <c r="L521" s="42" t="s">
        <v>4487</v>
      </c>
      <c r="M521" s="50" t="s">
        <v>5402</v>
      </c>
      <c r="N521" s="50" t="s">
        <v>5403</v>
      </c>
      <c r="O521" s="138" t="s">
        <v>5404</v>
      </c>
      <c r="P521" s="50" t="s">
        <v>64</v>
      </c>
      <c r="Q521" s="50" t="s">
        <v>65</v>
      </c>
      <c r="R521" s="42">
        <v>1</v>
      </c>
      <c r="S521" s="137" t="s">
        <v>1795</v>
      </c>
      <c r="T521" s="62">
        <v>500000000</v>
      </c>
      <c r="U521" s="62">
        <v>535142669</v>
      </c>
      <c r="AJ521" s="42"/>
      <c r="AY521" s="108">
        <v>1.095890410958904</v>
      </c>
      <c r="AZ521" s="42" t="s">
        <v>84</v>
      </c>
      <c r="BA521" s="108">
        <v>1.0336000000000001</v>
      </c>
      <c r="BB521" s="50" t="s">
        <v>68</v>
      </c>
      <c r="BN521" s="54" t="s">
        <v>4578</v>
      </c>
      <c r="BO521" s="58" t="str">
        <f t="shared" si="8"/>
        <v>境内资产</v>
      </c>
      <c r="BP521" s="58" t="str">
        <f>IF(M521="",VLOOKUP(D521,Sheet4!$A$1:$B$92,2,0),VLOOKUP(Q521,Sheet4!$A$1:$B$92,2,0))</f>
        <v>保险资产管理产品</v>
      </c>
    </row>
    <row r="522" spans="1:68" s="58" customFormat="1" ht="12.75" customHeight="1">
      <c r="A522" s="137" t="s">
        <v>4184</v>
      </c>
      <c r="B522" s="42" t="s">
        <v>4185</v>
      </c>
      <c r="C522" s="255" t="s">
        <v>71</v>
      </c>
      <c r="D522" s="255" t="s">
        <v>1154</v>
      </c>
      <c r="E522" s="42" t="s">
        <v>1883</v>
      </c>
      <c r="F522" s="42" t="s">
        <v>1884</v>
      </c>
      <c r="G522" s="42">
        <v>200000</v>
      </c>
      <c r="H522" s="307">
        <v>20014800</v>
      </c>
      <c r="I522" s="307">
        <v>20495940</v>
      </c>
      <c r="J522" s="42">
        <v>84958.9</v>
      </c>
      <c r="K522" s="42">
        <v>0</v>
      </c>
      <c r="L522" s="42" t="s">
        <v>4487</v>
      </c>
      <c r="M522" s="50" t="s">
        <v>5402</v>
      </c>
      <c r="N522" s="50" t="s">
        <v>5403</v>
      </c>
      <c r="O522" s="138" t="s">
        <v>5404</v>
      </c>
      <c r="P522" s="50" t="s">
        <v>64</v>
      </c>
      <c r="Q522" s="50" t="s">
        <v>65</v>
      </c>
      <c r="R522" s="42">
        <v>1</v>
      </c>
      <c r="S522" s="137" t="s">
        <v>1795</v>
      </c>
      <c r="T522" s="62">
        <v>500000000</v>
      </c>
      <c r="U522" s="62">
        <v>535142669</v>
      </c>
      <c r="AJ522" s="42"/>
      <c r="AY522" s="108">
        <v>1.9068493150684933</v>
      </c>
      <c r="AZ522" s="42" t="s">
        <v>84</v>
      </c>
      <c r="BA522" s="108">
        <v>1.8093999999999999</v>
      </c>
      <c r="BB522" s="50" t="s">
        <v>68</v>
      </c>
      <c r="BN522" s="54" t="s">
        <v>4578</v>
      </c>
      <c r="BO522" s="58" t="str">
        <f t="shared" si="8"/>
        <v>境内资产</v>
      </c>
      <c r="BP522" s="58" t="str">
        <f>IF(M522="",VLOOKUP(D522,Sheet4!$A$1:$B$92,2,0),VLOOKUP(Q522,Sheet4!$A$1:$B$92,2,0))</f>
        <v>保险资产管理产品</v>
      </c>
    </row>
    <row r="523" spans="1:68" s="58" customFormat="1" ht="12.75" customHeight="1">
      <c r="A523" s="137" t="s">
        <v>4186</v>
      </c>
      <c r="B523" s="42" t="s">
        <v>4187</v>
      </c>
      <c r="C523" s="252" t="s">
        <v>827</v>
      </c>
      <c r="D523" s="252" t="s">
        <v>830</v>
      </c>
      <c r="E523" s="42" t="s">
        <v>1885</v>
      </c>
      <c r="F523" s="42" t="s">
        <v>1669</v>
      </c>
      <c r="G523" s="42">
        <v>100000</v>
      </c>
      <c r="H523" s="307">
        <v>9992200</v>
      </c>
      <c r="I523" s="307">
        <v>10051630</v>
      </c>
      <c r="J523" s="42">
        <v>55435.62</v>
      </c>
      <c r="K523" s="42">
        <v>0</v>
      </c>
      <c r="L523" s="42" t="s">
        <v>4487</v>
      </c>
      <c r="M523" s="50" t="s">
        <v>5402</v>
      </c>
      <c r="N523" s="50" t="s">
        <v>5403</v>
      </c>
      <c r="O523" s="138" t="s">
        <v>5404</v>
      </c>
      <c r="P523" s="50" t="s">
        <v>64</v>
      </c>
      <c r="Q523" s="50" t="s">
        <v>65</v>
      </c>
      <c r="R523" s="42">
        <v>1</v>
      </c>
      <c r="S523" s="137" t="s">
        <v>1795</v>
      </c>
      <c r="T523" s="62">
        <v>500000000</v>
      </c>
      <c r="U523" s="62">
        <v>535142669</v>
      </c>
      <c r="AJ523" s="42"/>
      <c r="AY523" s="108">
        <v>0.81917808219178079</v>
      </c>
      <c r="AZ523" s="42" t="s">
        <v>74</v>
      </c>
      <c r="BA523" s="108">
        <v>0.80359999999999998</v>
      </c>
      <c r="BB523" s="50" t="s">
        <v>68</v>
      </c>
      <c r="BN523" s="54" t="s">
        <v>4578</v>
      </c>
      <c r="BO523" s="58" t="str">
        <f t="shared" si="8"/>
        <v>境内资产</v>
      </c>
      <c r="BP523" s="58" t="str">
        <f>IF(M523="",VLOOKUP(D523,Sheet4!$A$1:$B$92,2,0),VLOOKUP(Q523,Sheet4!$A$1:$B$92,2,0))</f>
        <v>保险资产管理产品</v>
      </c>
    </row>
    <row r="524" spans="1:68" s="58" customFormat="1" ht="12.75" customHeight="1">
      <c r="A524" s="137" t="s">
        <v>4188</v>
      </c>
      <c r="B524" s="42" t="s">
        <v>4189</v>
      </c>
      <c r="C524" s="255" t="s">
        <v>71</v>
      </c>
      <c r="D524" s="255" t="s">
        <v>1154</v>
      </c>
      <c r="E524" s="42" t="s">
        <v>1886</v>
      </c>
      <c r="F524" s="42" t="s">
        <v>1887</v>
      </c>
      <c r="G524" s="42">
        <v>100000</v>
      </c>
      <c r="H524" s="307">
        <v>9787000</v>
      </c>
      <c r="I524" s="307">
        <v>10051470</v>
      </c>
      <c r="J524" s="42">
        <v>8013.7</v>
      </c>
      <c r="K524" s="42">
        <v>0</v>
      </c>
      <c r="L524" s="42" t="s">
        <v>4487</v>
      </c>
      <c r="M524" s="50" t="s">
        <v>5402</v>
      </c>
      <c r="N524" s="50" t="s">
        <v>5403</v>
      </c>
      <c r="O524" s="138" t="s">
        <v>5404</v>
      </c>
      <c r="P524" s="50" t="s">
        <v>64</v>
      </c>
      <c r="Q524" s="50" t="s">
        <v>65</v>
      </c>
      <c r="R524" s="42">
        <v>1</v>
      </c>
      <c r="S524" s="137" t="s">
        <v>1795</v>
      </c>
      <c r="T524" s="62">
        <v>500000000</v>
      </c>
      <c r="U524" s="62">
        <v>535142669</v>
      </c>
      <c r="AJ524" s="42"/>
      <c r="AY524" s="108">
        <v>2.978082191780822</v>
      </c>
      <c r="AZ524" s="42" t="s">
        <v>84</v>
      </c>
      <c r="BA524" s="108">
        <v>0.95279999999999998</v>
      </c>
      <c r="BB524" s="50" t="s">
        <v>68</v>
      </c>
      <c r="BN524" s="54" t="s">
        <v>4578</v>
      </c>
      <c r="BO524" s="58" t="str">
        <f t="shared" si="8"/>
        <v>境内资产</v>
      </c>
      <c r="BP524" s="58" t="str">
        <f>IF(M524="",VLOOKUP(D524,Sheet4!$A$1:$B$92,2,0),VLOOKUP(Q524,Sheet4!$A$1:$B$92,2,0))</f>
        <v>保险资产管理产品</v>
      </c>
    </row>
    <row r="525" spans="1:68" s="58" customFormat="1" ht="12.75" customHeight="1">
      <c r="A525" s="137" t="s">
        <v>4190</v>
      </c>
      <c r="B525" s="42" t="s">
        <v>4191</v>
      </c>
      <c r="C525" s="255" t="s">
        <v>71</v>
      </c>
      <c r="D525" s="255" t="s">
        <v>1154</v>
      </c>
      <c r="E525" s="42" t="s">
        <v>1888</v>
      </c>
      <c r="F525" s="42" t="s">
        <v>1889</v>
      </c>
      <c r="G525" s="42">
        <v>200000</v>
      </c>
      <c r="H525" s="307">
        <v>20089800</v>
      </c>
      <c r="I525" s="307">
        <v>19964580</v>
      </c>
      <c r="J525" s="42">
        <v>548876.71</v>
      </c>
      <c r="K525" s="42">
        <v>0</v>
      </c>
      <c r="L525" s="42" t="s">
        <v>4487</v>
      </c>
      <c r="M525" s="50" t="s">
        <v>5402</v>
      </c>
      <c r="N525" s="50" t="s">
        <v>5403</v>
      </c>
      <c r="O525" s="138" t="s">
        <v>5404</v>
      </c>
      <c r="P525" s="50" t="s">
        <v>64</v>
      </c>
      <c r="Q525" s="50" t="s">
        <v>65</v>
      </c>
      <c r="R525" s="42">
        <v>1</v>
      </c>
      <c r="S525" s="137" t="s">
        <v>1795</v>
      </c>
      <c r="T525" s="62">
        <v>500000000</v>
      </c>
      <c r="U525" s="62">
        <v>535142669</v>
      </c>
      <c r="AJ525" s="42"/>
      <c r="AY525" s="108">
        <v>3.2767123287671232</v>
      </c>
      <c r="AZ525" s="42" t="s">
        <v>74</v>
      </c>
      <c r="BA525" s="108">
        <v>1.1935</v>
      </c>
      <c r="BB525" s="50" t="s">
        <v>68</v>
      </c>
      <c r="BN525" s="54" t="s">
        <v>4578</v>
      </c>
      <c r="BO525" s="58" t="str">
        <f t="shared" si="8"/>
        <v>境内资产</v>
      </c>
      <c r="BP525" s="58" t="str">
        <f>IF(M525="",VLOOKUP(D525,Sheet4!$A$1:$B$92,2,0),VLOOKUP(Q525,Sheet4!$A$1:$B$92,2,0))</f>
        <v>保险资产管理产品</v>
      </c>
    </row>
    <row r="526" spans="1:68" s="58" customFormat="1" ht="12.75" customHeight="1">
      <c r="A526" s="137" t="s">
        <v>4192</v>
      </c>
      <c r="B526" s="42" t="s">
        <v>4193</v>
      </c>
      <c r="C526" s="252" t="s">
        <v>827</v>
      </c>
      <c r="D526" s="252" t="s">
        <v>830</v>
      </c>
      <c r="E526" s="42" t="s">
        <v>1890</v>
      </c>
      <c r="F526" s="42" t="s">
        <v>1669</v>
      </c>
      <c r="G526" s="42">
        <v>100000</v>
      </c>
      <c r="H526" s="307">
        <v>10083600</v>
      </c>
      <c r="I526" s="307">
        <v>10131900</v>
      </c>
      <c r="J526" s="42">
        <v>257739.73</v>
      </c>
      <c r="K526" s="42">
        <v>0</v>
      </c>
      <c r="L526" s="42" t="s">
        <v>4487</v>
      </c>
      <c r="M526" s="50" t="s">
        <v>5402</v>
      </c>
      <c r="N526" s="50" t="s">
        <v>5403</v>
      </c>
      <c r="O526" s="138" t="s">
        <v>5404</v>
      </c>
      <c r="P526" s="50" t="s">
        <v>64</v>
      </c>
      <c r="Q526" s="50" t="s">
        <v>65</v>
      </c>
      <c r="R526" s="42">
        <v>1</v>
      </c>
      <c r="S526" s="137" t="s">
        <v>1795</v>
      </c>
      <c r="T526" s="62">
        <v>500000000</v>
      </c>
      <c r="U526" s="62">
        <v>535142669</v>
      </c>
      <c r="AJ526" s="42"/>
      <c r="AY526" s="108">
        <v>1.2767123287671232</v>
      </c>
      <c r="AZ526" s="42" t="s">
        <v>74</v>
      </c>
      <c r="BA526" s="108">
        <v>1.2126999999999999</v>
      </c>
      <c r="BB526" s="50" t="s">
        <v>68</v>
      </c>
      <c r="BN526" s="54" t="s">
        <v>4578</v>
      </c>
      <c r="BO526" s="58" t="str">
        <f t="shared" si="8"/>
        <v>境内资产</v>
      </c>
      <c r="BP526" s="58" t="str">
        <f>IF(M526="",VLOOKUP(D526,Sheet4!$A$1:$B$92,2,0),VLOOKUP(Q526,Sheet4!$A$1:$B$92,2,0))</f>
        <v>保险资产管理产品</v>
      </c>
    </row>
    <row r="527" spans="1:68" s="58" customFormat="1" ht="12.75" customHeight="1">
      <c r="A527" s="137" t="s">
        <v>4194</v>
      </c>
      <c r="B527" s="42" t="s">
        <v>4195</v>
      </c>
      <c r="C527" s="252" t="s">
        <v>827</v>
      </c>
      <c r="D527" s="252" t="s">
        <v>830</v>
      </c>
      <c r="E527" s="42" t="s">
        <v>1891</v>
      </c>
      <c r="F527" s="42" t="s">
        <v>1892</v>
      </c>
      <c r="G527" s="42">
        <v>100000</v>
      </c>
      <c r="H527" s="307">
        <v>10065300</v>
      </c>
      <c r="I527" s="307">
        <v>10174750</v>
      </c>
      <c r="J527" s="42">
        <v>226958.9</v>
      </c>
      <c r="K527" s="42">
        <v>0</v>
      </c>
      <c r="L527" s="42" t="s">
        <v>4487</v>
      </c>
      <c r="M527" s="50" t="s">
        <v>5402</v>
      </c>
      <c r="N527" s="50" t="s">
        <v>5403</v>
      </c>
      <c r="O527" s="138" t="s">
        <v>5404</v>
      </c>
      <c r="P527" s="50" t="s">
        <v>64</v>
      </c>
      <c r="Q527" s="50" t="s">
        <v>65</v>
      </c>
      <c r="R527" s="42">
        <v>1</v>
      </c>
      <c r="S527" s="137" t="s">
        <v>1795</v>
      </c>
      <c r="T527" s="62">
        <v>500000000</v>
      </c>
      <c r="U527" s="62">
        <v>535142669</v>
      </c>
      <c r="AJ527" s="42"/>
      <c r="AY527" s="108">
        <v>3.4054794520547946</v>
      </c>
      <c r="AZ527" s="42" t="s">
        <v>74</v>
      </c>
      <c r="BA527" s="108">
        <v>1.3357000000000001</v>
      </c>
      <c r="BB527" s="50" t="s">
        <v>68</v>
      </c>
      <c r="BN527" s="54" t="s">
        <v>4578</v>
      </c>
      <c r="BO527" s="58" t="str">
        <f t="shared" si="8"/>
        <v>境内资产</v>
      </c>
      <c r="BP527" s="58" t="str">
        <f>IF(M527="",VLOOKUP(D527,Sheet4!$A$1:$B$92,2,0),VLOOKUP(Q527,Sheet4!$A$1:$B$92,2,0))</f>
        <v>保险资产管理产品</v>
      </c>
    </row>
    <row r="528" spans="1:68" s="58" customFormat="1" ht="12.75" customHeight="1">
      <c r="A528" s="137" t="s">
        <v>4196</v>
      </c>
      <c r="B528" s="42" t="s">
        <v>4197</v>
      </c>
      <c r="C528" s="252" t="s">
        <v>827</v>
      </c>
      <c r="D528" s="252" t="s">
        <v>830</v>
      </c>
      <c r="E528" s="42" t="s">
        <v>1893</v>
      </c>
      <c r="F528" s="42" t="s">
        <v>1894</v>
      </c>
      <c r="G528" s="42">
        <v>200000</v>
      </c>
      <c r="H528" s="307">
        <v>20277200</v>
      </c>
      <c r="I528" s="307">
        <v>20377780</v>
      </c>
      <c r="J528" s="42">
        <v>292816.44</v>
      </c>
      <c r="K528" s="42">
        <v>0</v>
      </c>
      <c r="L528" s="42" t="s">
        <v>4487</v>
      </c>
      <c r="M528" s="50" t="s">
        <v>5402</v>
      </c>
      <c r="N528" s="50" t="s">
        <v>5403</v>
      </c>
      <c r="O528" s="138" t="s">
        <v>5404</v>
      </c>
      <c r="P528" s="50" t="s">
        <v>64</v>
      </c>
      <c r="Q528" s="50" t="s">
        <v>65</v>
      </c>
      <c r="R528" s="42">
        <v>1</v>
      </c>
      <c r="S528" s="137" t="s">
        <v>1795</v>
      </c>
      <c r="T528" s="62">
        <v>500000000</v>
      </c>
      <c r="U528" s="62">
        <v>535142669</v>
      </c>
      <c r="AJ528" s="42"/>
      <c r="AY528" s="108">
        <v>1.6164383561643836</v>
      </c>
      <c r="AZ528" s="42" t="s">
        <v>74</v>
      </c>
      <c r="BA528" s="108">
        <v>1.5407</v>
      </c>
      <c r="BB528" s="50" t="s">
        <v>68</v>
      </c>
      <c r="BN528" s="54" t="s">
        <v>4578</v>
      </c>
      <c r="BO528" s="58" t="str">
        <f t="shared" si="8"/>
        <v>境内资产</v>
      </c>
      <c r="BP528" s="58" t="str">
        <f>IF(M528="",VLOOKUP(D528,Sheet4!$A$1:$B$92,2,0),VLOOKUP(Q528,Sheet4!$A$1:$B$92,2,0))</f>
        <v>保险资产管理产品</v>
      </c>
    </row>
    <row r="529" spans="1:68" s="58" customFormat="1" ht="12.75" customHeight="1">
      <c r="A529" s="137" t="s">
        <v>4198</v>
      </c>
      <c r="B529" s="42" t="s">
        <v>4199</v>
      </c>
      <c r="C529" s="252" t="s">
        <v>827</v>
      </c>
      <c r="D529" s="252" t="s">
        <v>830</v>
      </c>
      <c r="E529" s="42" t="s">
        <v>1895</v>
      </c>
      <c r="F529" s="42" t="s">
        <v>1896</v>
      </c>
      <c r="G529" s="42">
        <v>100000</v>
      </c>
      <c r="H529" s="307">
        <v>10032700</v>
      </c>
      <c r="I529" s="307">
        <v>10063170</v>
      </c>
      <c r="J529" s="42">
        <v>89654.8</v>
      </c>
      <c r="K529" s="42">
        <v>0</v>
      </c>
      <c r="L529" s="42" t="s">
        <v>4487</v>
      </c>
      <c r="M529" s="50" t="s">
        <v>5402</v>
      </c>
      <c r="N529" s="50" t="s">
        <v>5403</v>
      </c>
      <c r="O529" s="138" t="s">
        <v>5404</v>
      </c>
      <c r="P529" s="50" t="s">
        <v>64</v>
      </c>
      <c r="Q529" s="50" t="s">
        <v>65</v>
      </c>
      <c r="R529" s="42">
        <v>1</v>
      </c>
      <c r="S529" s="137" t="s">
        <v>1795</v>
      </c>
      <c r="T529" s="62">
        <v>500000000</v>
      </c>
      <c r="U529" s="62">
        <v>535142669</v>
      </c>
      <c r="AJ529" s="42"/>
      <c r="AY529" s="108">
        <v>0.72602739726027399</v>
      </c>
      <c r="AZ529" s="42" t="s">
        <v>74</v>
      </c>
      <c r="BA529" s="108">
        <v>0.71389999999999998</v>
      </c>
      <c r="BB529" s="50" t="s">
        <v>68</v>
      </c>
      <c r="BN529" s="54" t="s">
        <v>4578</v>
      </c>
      <c r="BO529" s="58" t="str">
        <f t="shared" si="8"/>
        <v>境内资产</v>
      </c>
      <c r="BP529" s="58" t="str">
        <f>IF(M529="",VLOOKUP(D529,Sheet4!$A$1:$B$92,2,0),VLOOKUP(Q529,Sheet4!$A$1:$B$92,2,0))</f>
        <v>保险资产管理产品</v>
      </c>
    </row>
    <row r="530" spans="1:68" s="58" customFormat="1" ht="12.75" customHeight="1">
      <c r="A530" s="137" t="s">
        <v>4200</v>
      </c>
      <c r="B530" s="42" t="s">
        <v>4201</v>
      </c>
      <c r="C530" s="255" t="s">
        <v>71</v>
      </c>
      <c r="D530" s="255" t="s">
        <v>1154</v>
      </c>
      <c r="E530" s="42" t="s">
        <v>1897</v>
      </c>
      <c r="F530" s="42" t="s">
        <v>1390</v>
      </c>
      <c r="G530" s="42">
        <v>100000</v>
      </c>
      <c r="H530" s="307">
        <v>10022800</v>
      </c>
      <c r="I530" s="307">
        <v>10153780</v>
      </c>
      <c r="J530" s="42">
        <v>90739.73</v>
      </c>
      <c r="K530" s="42">
        <v>0</v>
      </c>
      <c r="L530" s="42" t="s">
        <v>4487</v>
      </c>
      <c r="M530" s="50" t="s">
        <v>5402</v>
      </c>
      <c r="N530" s="50" t="s">
        <v>5403</v>
      </c>
      <c r="O530" s="138" t="s">
        <v>5404</v>
      </c>
      <c r="P530" s="50" t="s">
        <v>64</v>
      </c>
      <c r="Q530" s="50" t="s">
        <v>65</v>
      </c>
      <c r="R530" s="42">
        <v>1</v>
      </c>
      <c r="S530" s="137" t="s">
        <v>1795</v>
      </c>
      <c r="T530" s="62">
        <v>500000000</v>
      </c>
      <c r="U530" s="62">
        <v>535142669</v>
      </c>
      <c r="AJ530" s="42"/>
      <c r="AY530" s="108">
        <v>3.7561643835616438</v>
      </c>
      <c r="AZ530" s="42" t="s">
        <v>74</v>
      </c>
      <c r="BA530" s="108">
        <v>1.6747000000000001</v>
      </c>
      <c r="BB530" s="50" t="s">
        <v>68</v>
      </c>
      <c r="BN530" s="54" t="s">
        <v>4578</v>
      </c>
      <c r="BO530" s="58" t="str">
        <f t="shared" si="8"/>
        <v>境内资产</v>
      </c>
      <c r="BP530" s="58" t="str">
        <f>IF(M530="",VLOOKUP(D530,Sheet4!$A$1:$B$92,2,0),VLOOKUP(Q530,Sheet4!$A$1:$B$92,2,0))</f>
        <v>保险资产管理产品</v>
      </c>
    </row>
    <row r="531" spans="1:68" s="58" customFormat="1" ht="12.75" customHeight="1">
      <c r="A531" s="137" t="s">
        <v>4202</v>
      </c>
      <c r="B531" s="42" t="s">
        <v>4203</v>
      </c>
      <c r="C531" s="255" t="s">
        <v>71</v>
      </c>
      <c r="D531" s="255" t="s">
        <v>1154</v>
      </c>
      <c r="E531" s="42" t="s">
        <v>1898</v>
      </c>
      <c r="F531" s="42" t="s">
        <v>1899</v>
      </c>
      <c r="G531" s="42">
        <v>200000</v>
      </c>
      <c r="H531" s="307">
        <v>20000000</v>
      </c>
      <c r="I531" s="307">
        <v>20217220</v>
      </c>
      <c r="J531" s="42">
        <v>17315.07</v>
      </c>
      <c r="K531" s="42">
        <v>0</v>
      </c>
      <c r="L531" s="42" t="s">
        <v>4487</v>
      </c>
      <c r="M531" s="50" t="s">
        <v>5402</v>
      </c>
      <c r="N531" s="50" t="s">
        <v>5403</v>
      </c>
      <c r="O531" s="138" t="s">
        <v>5404</v>
      </c>
      <c r="P531" s="50" t="s">
        <v>64</v>
      </c>
      <c r="Q531" s="50" t="s">
        <v>65</v>
      </c>
      <c r="R531" s="42">
        <v>1</v>
      </c>
      <c r="S531" s="137" t="s">
        <v>1795</v>
      </c>
      <c r="T531" s="62">
        <v>500000000</v>
      </c>
      <c r="U531" s="62">
        <v>535142669</v>
      </c>
      <c r="AJ531" s="42"/>
      <c r="AY531" s="108">
        <v>0.98082191780821915</v>
      </c>
      <c r="AZ531" s="42" t="s">
        <v>74</v>
      </c>
      <c r="BA531" s="108">
        <v>0.95450000000000002</v>
      </c>
      <c r="BB531" s="50" t="s">
        <v>68</v>
      </c>
      <c r="BN531" s="54" t="s">
        <v>4578</v>
      </c>
      <c r="BO531" s="58" t="str">
        <f t="shared" si="8"/>
        <v>境内资产</v>
      </c>
      <c r="BP531" s="58" t="str">
        <f>IF(M531="",VLOOKUP(D531,Sheet4!$A$1:$B$92,2,0),VLOOKUP(Q531,Sheet4!$A$1:$B$92,2,0))</f>
        <v>保险资产管理产品</v>
      </c>
    </row>
    <row r="532" spans="1:68" s="58" customFormat="1" ht="12.75" customHeight="1">
      <c r="A532" s="137" t="s">
        <v>4204</v>
      </c>
      <c r="B532" s="42" t="s">
        <v>4205</v>
      </c>
      <c r="C532" s="255" t="s">
        <v>71</v>
      </c>
      <c r="D532" s="255" t="s">
        <v>1154</v>
      </c>
      <c r="E532" s="42" t="s">
        <v>1900</v>
      </c>
      <c r="F532" s="42" t="s">
        <v>1901</v>
      </c>
      <c r="G532" s="42">
        <v>100000</v>
      </c>
      <c r="H532" s="307">
        <v>10000000</v>
      </c>
      <c r="I532" s="307">
        <v>10043500</v>
      </c>
      <c r="J532" s="42">
        <v>135063.01</v>
      </c>
      <c r="K532" s="42">
        <v>0</v>
      </c>
      <c r="L532" s="42" t="s">
        <v>4487</v>
      </c>
      <c r="M532" s="50" t="s">
        <v>5402</v>
      </c>
      <c r="N532" s="50" t="s">
        <v>5403</v>
      </c>
      <c r="O532" s="138" t="s">
        <v>5404</v>
      </c>
      <c r="P532" s="50" t="s">
        <v>64</v>
      </c>
      <c r="Q532" s="50" t="s">
        <v>65</v>
      </c>
      <c r="R532" s="42">
        <v>1</v>
      </c>
      <c r="S532" s="137" t="s">
        <v>1795</v>
      </c>
      <c r="T532" s="62">
        <v>500000000</v>
      </c>
      <c r="U532" s="62">
        <v>535142669</v>
      </c>
      <c r="AJ532" s="42"/>
      <c r="AY532" s="108">
        <v>1.5726027397260274</v>
      </c>
      <c r="AZ532" s="42" t="s">
        <v>84</v>
      </c>
      <c r="BA532" s="108">
        <v>1.4996</v>
      </c>
      <c r="BB532" s="50" t="s">
        <v>68</v>
      </c>
      <c r="BN532" s="54" t="s">
        <v>4578</v>
      </c>
      <c r="BO532" s="58" t="str">
        <f t="shared" si="8"/>
        <v>境内资产</v>
      </c>
      <c r="BP532" s="58" t="str">
        <f>IF(M532="",VLOOKUP(D532,Sheet4!$A$1:$B$92,2,0),VLOOKUP(Q532,Sheet4!$A$1:$B$92,2,0))</f>
        <v>保险资产管理产品</v>
      </c>
    </row>
    <row r="533" spans="1:68" s="58" customFormat="1" ht="12.75" customHeight="1">
      <c r="A533" s="137" t="s">
        <v>4206</v>
      </c>
      <c r="B533" s="42" t="s">
        <v>4207</v>
      </c>
      <c r="C533" s="252" t="s">
        <v>827</v>
      </c>
      <c r="D533" s="252" t="s">
        <v>830</v>
      </c>
      <c r="E533" s="42" t="s">
        <v>1902</v>
      </c>
      <c r="F533" s="42" t="s">
        <v>1894</v>
      </c>
      <c r="G533" s="42">
        <v>200000</v>
      </c>
      <c r="H533" s="307">
        <v>19992400</v>
      </c>
      <c r="I533" s="307">
        <v>20278960</v>
      </c>
      <c r="J533" s="42">
        <v>5621.92</v>
      </c>
      <c r="K533" s="42">
        <v>0</v>
      </c>
      <c r="L533" s="42" t="s">
        <v>4487</v>
      </c>
      <c r="M533" s="50" t="s">
        <v>5402</v>
      </c>
      <c r="N533" s="50" t="s">
        <v>5403</v>
      </c>
      <c r="O533" s="138" t="s">
        <v>5404</v>
      </c>
      <c r="P533" s="50" t="s">
        <v>64</v>
      </c>
      <c r="Q533" s="50" t="s">
        <v>65</v>
      </c>
      <c r="R533" s="42">
        <v>1</v>
      </c>
      <c r="S533" s="137" t="s">
        <v>1795</v>
      </c>
      <c r="T533" s="62">
        <v>500000000</v>
      </c>
      <c r="U533" s="62">
        <v>535142669</v>
      </c>
      <c r="AJ533" s="42"/>
      <c r="AY533" s="108">
        <v>1.9945205479452055</v>
      </c>
      <c r="AZ533" s="42" t="s">
        <v>74</v>
      </c>
      <c r="BA533" s="108">
        <v>1.9101999999999999</v>
      </c>
      <c r="BB533" s="50" t="s">
        <v>68</v>
      </c>
      <c r="BN533" s="54" t="s">
        <v>4578</v>
      </c>
      <c r="BO533" s="58" t="str">
        <f t="shared" si="8"/>
        <v>境内资产</v>
      </c>
      <c r="BP533" s="58" t="str">
        <f>IF(M533="",VLOOKUP(D533,Sheet4!$A$1:$B$92,2,0),VLOOKUP(Q533,Sheet4!$A$1:$B$92,2,0))</f>
        <v>保险资产管理产品</v>
      </c>
    </row>
    <row r="534" spans="1:68" s="58" customFormat="1" ht="12.75" customHeight="1">
      <c r="A534" s="137" t="s">
        <v>4208</v>
      </c>
      <c r="B534" s="42" t="s">
        <v>4209</v>
      </c>
      <c r="C534" s="255" t="s">
        <v>71</v>
      </c>
      <c r="D534" s="255" t="s">
        <v>1154</v>
      </c>
      <c r="E534" s="42" t="s">
        <v>1903</v>
      </c>
      <c r="F534" s="42" t="s">
        <v>1195</v>
      </c>
      <c r="G534" s="42">
        <v>200000</v>
      </c>
      <c r="H534" s="307">
        <v>19954600</v>
      </c>
      <c r="I534" s="307">
        <v>20246820</v>
      </c>
      <c r="J534" s="42">
        <v>587210.96</v>
      </c>
      <c r="K534" s="42">
        <v>0</v>
      </c>
      <c r="L534" s="42" t="s">
        <v>4487</v>
      </c>
      <c r="M534" s="50" t="s">
        <v>5402</v>
      </c>
      <c r="N534" s="50" t="s">
        <v>5403</v>
      </c>
      <c r="O534" s="138" t="s">
        <v>5404</v>
      </c>
      <c r="P534" s="50" t="s">
        <v>64</v>
      </c>
      <c r="Q534" s="50" t="s">
        <v>65</v>
      </c>
      <c r="R534" s="42">
        <v>1</v>
      </c>
      <c r="S534" s="137" t="s">
        <v>1795</v>
      </c>
      <c r="T534" s="62">
        <v>500000000</v>
      </c>
      <c r="U534" s="62">
        <v>535142669</v>
      </c>
      <c r="AJ534" s="42"/>
      <c r="AY534" s="108">
        <v>2.1315068493150684</v>
      </c>
      <c r="AZ534" s="42" t="s">
        <v>74</v>
      </c>
      <c r="BA534" s="108">
        <v>1.9809000000000001</v>
      </c>
      <c r="BB534" s="50" t="s">
        <v>68</v>
      </c>
      <c r="BN534" s="54" t="s">
        <v>4578</v>
      </c>
      <c r="BO534" s="58" t="str">
        <f t="shared" si="8"/>
        <v>境内资产</v>
      </c>
      <c r="BP534" s="58" t="str">
        <f>IF(M534="",VLOOKUP(D534,Sheet4!$A$1:$B$92,2,0),VLOOKUP(Q534,Sheet4!$A$1:$B$92,2,0))</f>
        <v>保险资产管理产品</v>
      </c>
    </row>
    <row r="535" spans="1:68" s="58" customFormat="1" ht="12.75" customHeight="1">
      <c r="A535" s="137" t="s">
        <v>4210</v>
      </c>
      <c r="B535" s="42" t="s">
        <v>4211</v>
      </c>
      <c r="C535" s="255" t="s">
        <v>71</v>
      </c>
      <c r="D535" s="255" t="s">
        <v>1154</v>
      </c>
      <c r="E535" s="42" t="s">
        <v>1904</v>
      </c>
      <c r="F535" s="42" t="s">
        <v>1905</v>
      </c>
      <c r="G535" s="42">
        <v>100000</v>
      </c>
      <c r="H535" s="307">
        <v>10054900</v>
      </c>
      <c r="I535" s="307">
        <v>10098100</v>
      </c>
      <c r="J535" s="42">
        <v>259109.59</v>
      </c>
      <c r="K535" s="42">
        <v>0</v>
      </c>
      <c r="L535" s="42" t="s">
        <v>4487</v>
      </c>
      <c r="M535" s="50" t="s">
        <v>5402</v>
      </c>
      <c r="N535" s="50" t="s">
        <v>5403</v>
      </c>
      <c r="O535" s="138" t="s">
        <v>5404</v>
      </c>
      <c r="P535" s="50" t="s">
        <v>64</v>
      </c>
      <c r="Q535" s="50" t="s">
        <v>65</v>
      </c>
      <c r="R535" s="42">
        <v>1</v>
      </c>
      <c r="S535" s="137" t="s">
        <v>1795</v>
      </c>
      <c r="T535" s="62">
        <v>500000000</v>
      </c>
      <c r="U535" s="62">
        <v>535142669</v>
      </c>
      <c r="AJ535" s="42"/>
      <c r="AY535" s="108">
        <v>2.2054794520547945</v>
      </c>
      <c r="AZ535" s="42" t="s">
        <v>74</v>
      </c>
      <c r="BA535" s="108">
        <v>2.0554999999999999</v>
      </c>
      <c r="BB535" s="50" t="s">
        <v>68</v>
      </c>
      <c r="BN535" s="54" t="s">
        <v>4578</v>
      </c>
      <c r="BO535" s="58" t="str">
        <f t="shared" si="8"/>
        <v>境内资产</v>
      </c>
      <c r="BP535" s="58" t="str">
        <f>IF(M535="",VLOOKUP(D535,Sheet4!$A$1:$B$92,2,0),VLOOKUP(Q535,Sheet4!$A$1:$B$92,2,0))</f>
        <v>保险资产管理产品</v>
      </c>
    </row>
    <row r="536" spans="1:68" s="58" customFormat="1" ht="12.75" customHeight="1">
      <c r="A536" s="137" t="s">
        <v>4212</v>
      </c>
      <c r="B536" s="42" t="s">
        <v>4213</v>
      </c>
      <c r="C536" s="255" t="s">
        <v>71</v>
      </c>
      <c r="D536" s="255" t="s">
        <v>1154</v>
      </c>
      <c r="E536" s="42" t="s">
        <v>1906</v>
      </c>
      <c r="F536" s="42" t="s">
        <v>1899</v>
      </c>
      <c r="G536" s="42">
        <v>200000</v>
      </c>
      <c r="H536" s="307">
        <v>20000000</v>
      </c>
      <c r="I536" s="307">
        <v>20151400</v>
      </c>
      <c r="J536" s="42">
        <v>353967.12</v>
      </c>
      <c r="K536" s="42">
        <v>0</v>
      </c>
      <c r="L536" s="42" t="s">
        <v>4487</v>
      </c>
      <c r="M536" s="50" t="s">
        <v>5402</v>
      </c>
      <c r="N536" s="50" t="s">
        <v>5403</v>
      </c>
      <c r="O536" s="138" t="s">
        <v>5404</v>
      </c>
      <c r="P536" s="50" t="s">
        <v>64</v>
      </c>
      <c r="Q536" s="50" t="s">
        <v>65</v>
      </c>
      <c r="R536" s="42">
        <v>1</v>
      </c>
      <c r="S536" s="137" t="s">
        <v>1795</v>
      </c>
      <c r="T536" s="62">
        <v>500000000</v>
      </c>
      <c r="U536" s="62">
        <v>535142669</v>
      </c>
      <c r="AJ536" s="42"/>
      <c r="AY536" s="108">
        <v>1.5013698630136987</v>
      </c>
      <c r="AZ536" s="42" t="s">
        <v>74</v>
      </c>
      <c r="BA536" s="108">
        <v>1.4247000000000001</v>
      </c>
      <c r="BB536" s="50" t="s">
        <v>68</v>
      </c>
      <c r="BN536" s="54" t="s">
        <v>4578</v>
      </c>
      <c r="BO536" s="58" t="str">
        <f t="shared" si="8"/>
        <v>境内资产</v>
      </c>
      <c r="BP536" s="58" t="str">
        <f>IF(M536="",VLOOKUP(D536,Sheet4!$A$1:$B$92,2,0),VLOOKUP(Q536,Sheet4!$A$1:$B$92,2,0))</f>
        <v>保险资产管理产品</v>
      </c>
    </row>
    <row r="537" spans="1:68" s="58" customFormat="1" ht="12.75" customHeight="1">
      <c r="A537" s="137" t="s">
        <v>4214</v>
      </c>
      <c r="B537" s="42" t="s">
        <v>4215</v>
      </c>
      <c r="C537" s="252" t="s">
        <v>827</v>
      </c>
      <c r="D537" s="252" t="s">
        <v>830</v>
      </c>
      <c r="E537" s="42" t="s">
        <v>1907</v>
      </c>
      <c r="F537" s="42" t="s">
        <v>1908</v>
      </c>
      <c r="G537" s="42">
        <v>200000</v>
      </c>
      <c r="H537" s="307">
        <v>20000000</v>
      </c>
      <c r="I537" s="307">
        <v>20110240</v>
      </c>
      <c r="J537" s="42">
        <v>288767.12</v>
      </c>
      <c r="K537" s="42">
        <v>0</v>
      </c>
      <c r="L537" s="42" t="s">
        <v>4487</v>
      </c>
      <c r="M537" s="50" t="s">
        <v>5402</v>
      </c>
      <c r="N537" s="50" t="s">
        <v>5403</v>
      </c>
      <c r="O537" s="138" t="s">
        <v>5404</v>
      </c>
      <c r="P537" s="50" t="s">
        <v>64</v>
      </c>
      <c r="Q537" s="50" t="s">
        <v>65</v>
      </c>
      <c r="R537" s="42">
        <v>1</v>
      </c>
      <c r="S537" s="137" t="s">
        <v>1795</v>
      </c>
      <c r="T537" s="62">
        <v>500000000</v>
      </c>
      <c r="U537" s="62">
        <v>535142669</v>
      </c>
      <c r="AJ537" s="42"/>
      <c r="AY537" s="108">
        <v>2.536986301369863</v>
      </c>
      <c r="AZ537" s="42" t="s">
        <v>74</v>
      </c>
      <c r="BA537" s="108">
        <v>2.3797999999999999</v>
      </c>
      <c r="BB537" s="50" t="s">
        <v>68</v>
      </c>
      <c r="BN537" s="54" t="s">
        <v>4578</v>
      </c>
      <c r="BO537" s="58" t="str">
        <f t="shared" si="8"/>
        <v>境内资产</v>
      </c>
      <c r="BP537" s="58" t="str">
        <f>IF(M537="",VLOOKUP(D537,Sheet4!$A$1:$B$92,2,0),VLOOKUP(Q537,Sheet4!$A$1:$B$92,2,0))</f>
        <v>保险资产管理产品</v>
      </c>
    </row>
    <row r="538" spans="1:68" s="58" customFormat="1" ht="12.75" customHeight="1">
      <c r="A538" s="137" t="s">
        <v>4216</v>
      </c>
      <c r="B538" s="42" t="s">
        <v>4217</v>
      </c>
      <c r="C538" s="255" t="s">
        <v>71</v>
      </c>
      <c r="D538" s="255" t="s">
        <v>72</v>
      </c>
      <c r="E538" s="42" t="s">
        <v>1909</v>
      </c>
      <c r="F538" s="42" t="s">
        <v>1910</v>
      </c>
      <c r="G538" s="42">
        <v>100000</v>
      </c>
      <c r="H538" s="307">
        <v>10105550</v>
      </c>
      <c r="I538" s="307">
        <v>10239950</v>
      </c>
      <c r="J538" s="42">
        <v>73232.88</v>
      </c>
      <c r="K538" s="42">
        <v>0</v>
      </c>
      <c r="L538" s="42" t="s">
        <v>4487</v>
      </c>
      <c r="M538" s="50" t="s">
        <v>5402</v>
      </c>
      <c r="N538" s="50" t="s">
        <v>5403</v>
      </c>
      <c r="O538" s="138" t="s">
        <v>5404</v>
      </c>
      <c r="P538" s="50" t="s">
        <v>64</v>
      </c>
      <c r="Q538" s="50" t="s">
        <v>65</v>
      </c>
      <c r="R538" s="42">
        <v>1</v>
      </c>
      <c r="S538" s="137" t="s">
        <v>1795</v>
      </c>
      <c r="T538" s="62">
        <v>500000000</v>
      </c>
      <c r="U538" s="62">
        <v>535142669</v>
      </c>
      <c r="AJ538" s="42"/>
      <c r="AY538" s="108">
        <v>6.8219178082191778</v>
      </c>
      <c r="AZ538" s="42" t="s">
        <v>74</v>
      </c>
      <c r="BA538" s="108">
        <v>1.7369000000000001</v>
      </c>
      <c r="BB538" s="50" t="s">
        <v>280</v>
      </c>
      <c r="BN538" s="54" t="s">
        <v>4578</v>
      </c>
      <c r="BO538" s="58" t="str">
        <f t="shared" si="8"/>
        <v>境内资产</v>
      </c>
      <c r="BP538" s="58" t="str">
        <f>IF(M538="",VLOOKUP(D538,Sheet4!$A$1:$B$92,2,0),VLOOKUP(Q538,Sheet4!$A$1:$B$92,2,0))</f>
        <v>保险资产管理产品</v>
      </c>
    </row>
    <row r="539" spans="1:68" s="58" customFormat="1" ht="12.75" customHeight="1">
      <c r="A539" s="137" t="s">
        <v>4218</v>
      </c>
      <c r="B539" s="42" t="s">
        <v>4219</v>
      </c>
      <c r="C539" s="255" t="s">
        <v>71</v>
      </c>
      <c r="D539" s="255" t="s">
        <v>1154</v>
      </c>
      <c r="E539" s="42" t="s">
        <v>1911</v>
      </c>
      <c r="F539" s="42" t="s">
        <v>1912</v>
      </c>
      <c r="G539" s="42">
        <v>150000</v>
      </c>
      <c r="H539" s="307">
        <v>15453450</v>
      </c>
      <c r="I539" s="307">
        <v>15374805</v>
      </c>
      <c r="J539" s="42">
        <v>25643.84</v>
      </c>
      <c r="K539" s="42">
        <v>0</v>
      </c>
      <c r="L539" s="42" t="s">
        <v>4487</v>
      </c>
      <c r="M539" s="50" t="s">
        <v>5402</v>
      </c>
      <c r="N539" s="50" t="s">
        <v>5403</v>
      </c>
      <c r="O539" s="138" t="s">
        <v>5404</v>
      </c>
      <c r="P539" s="50" t="s">
        <v>64</v>
      </c>
      <c r="Q539" s="50" t="s">
        <v>65</v>
      </c>
      <c r="R539" s="42">
        <v>1</v>
      </c>
      <c r="S539" s="137" t="s">
        <v>1795</v>
      </c>
      <c r="T539" s="62">
        <v>500000000</v>
      </c>
      <c r="U539" s="62">
        <v>535142669</v>
      </c>
      <c r="AJ539" s="42"/>
      <c r="AY539" s="108">
        <v>0.96986301369863015</v>
      </c>
      <c r="AZ539" s="42" t="s">
        <v>74</v>
      </c>
      <c r="BA539" s="108">
        <v>0.94640000000000002</v>
      </c>
      <c r="BB539" s="50" t="s">
        <v>68</v>
      </c>
      <c r="BN539" s="54" t="s">
        <v>4578</v>
      </c>
      <c r="BO539" s="58" t="str">
        <f t="shared" si="8"/>
        <v>境内资产</v>
      </c>
      <c r="BP539" s="58" t="str">
        <f>IF(M539="",VLOOKUP(D539,Sheet4!$A$1:$B$92,2,0),VLOOKUP(Q539,Sheet4!$A$1:$B$92,2,0))</f>
        <v>保险资产管理产品</v>
      </c>
    </row>
    <row r="540" spans="1:68" s="58" customFormat="1" ht="12.75" customHeight="1">
      <c r="A540" s="137" t="s">
        <v>4220</v>
      </c>
      <c r="B540" s="42" t="s">
        <v>4221</v>
      </c>
      <c r="C540" s="255" t="s">
        <v>71</v>
      </c>
      <c r="D540" s="255" t="s">
        <v>72</v>
      </c>
      <c r="E540" s="42" t="s">
        <v>1913</v>
      </c>
      <c r="F540" s="42" t="s">
        <v>1914</v>
      </c>
      <c r="G540" s="42">
        <v>300000</v>
      </c>
      <c r="H540" s="307">
        <v>6086715</v>
      </c>
      <c r="I540" s="307">
        <v>6003300</v>
      </c>
      <c r="J540" s="42">
        <v>360986.3</v>
      </c>
      <c r="K540" s="42">
        <v>0</v>
      </c>
      <c r="L540" s="42" t="s">
        <v>4487</v>
      </c>
      <c r="M540" s="50" t="s">
        <v>5402</v>
      </c>
      <c r="N540" s="50" t="s">
        <v>5403</v>
      </c>
      <c r="O540" s="138" t="s">
        <v>5404</v>
      </c>
      <c r="P540" s="50" t="s">
        <v>64</v>
      </c>
      <c r="Q540" s="50" t="s">
        <v>65</v>
      </c>
      <c r="R540" s="42">
        <v>1</v>
      </c>
      <c r="S540" s="137" t="s">
        <v>1795</v>
      </c>
      <c r="T540" s="62">
        <v>500000000</v>
      </c>
      <c r="U540" s="62">
        <v>535142669</v>
      </c>
      <c r="AJ540" s="42"/>
      <c r="AY540" s="108">
        <v>1.643835616438356E-2</v>
      </c>
      <c r="AZ540" s="42" t="s">
        <v>169</v>
      </c>
      <c r="BA540" s="108">
        <v>1.9199999999999998E-2</v>
      </c>
      <c r="BB540" s="50" t="s">
        <v>68</v>
      </c>
      <c r="BN540" s="54" t="s">
        <v>4578</v>
      </c>
      <c r="BO540" s="58" t="str">
        <f t="shared" si="8"/>
        <v>境内资产</v>
      </c>
      <c r="BP540" s="58" t="str">
        <f>IF(M540="",VLOOKUP(D540,Sheet4!$A$1:$B$92,2,0),VLOOKUP(Q540,Sheet4!$A$1:$B$92,2,0))</f>
        <v>保险资产管理产品</v>
      </c>
    </row>
    <row r="541" spans="1:68" s="58" customFormat="1" ht="12.75" customHeight="1">
      <c r="A541" s="137" t="s">
        <v>4222</v>
      </c>
      <c r="B541" s="42" t="s">
        <v>4223</v>
      </c>
      <c r="C541" s="252" t="s">
        <v>124</v>
      </c>
      <c r="D541" s="252" t="s">
        <v>125</v>
      </c>
      <c r="E541" s="42" t="s">
        <v>1915</v>
      </c>
      <c r="F541" s="42" t="s">
        <v>1916</v>
      </c>
      <c r="G541" s="42">
        <v>200000</v>
      </c>
      <c r="H541" s="307">
        <v>20000000</v>
      </c>
      <c r="I541" s="307">
        <v>20055160</v>
      </c>
      <c r="J541" s="42">
        <v>273178.08</v>
      </c>
      <c r="K541" s="42">
        <v>0</v>
      </c>
      <c r="L541" s="42" t="s">
        <v>4487</v>
      </c>
      <c r="M541" s="50" t="s">
        <v>5402</v>
      </c>
      <c r="N541" s="50" t="s">
        <v>5403</v>
      </c>
      <c r="O541" s="138" t="s">
        <v>5404</v>
      </c>
      <c r="P541" s="50" t="s">
        <v>64</v>
      </c>
      <c r="Q541" s="50" t="s">
        <v>65</v>
      </c>
      <c r="R541" s="42">
        <v>1</v>
      </c>
      <c r="S541" s="137" t="s">
        <v>1795</v>
      </c>
      <c r="T541" s="62">
        <v>500000000</v>
      </c>
      <c r="U541" s="62">
        <v>535142669</v>
      </c>
      <c r="AJ541" s="42"/>
      <c r="AY541" s="108">
        <v>0.53972602739726028</v>
      </c>
      <c r="AZ541" s="42" t="s">
        <v>128</v>
      </c>
      <c r="BA541" s="108">
        <v>0.53280000000000005</v>
      </c>
      <c r="BB541" s="50" t="s">
        <v>68</v>
      </c>
      <c r="BN541" s="54" t="s">
        <v>4578</v>
      </c>
      <c r="BO541" s="58" t="str">
        <f t="shared" si="8"/>
        <v>境内资产</v>
      </c>
      <c r="BP541" s="58" t="str">
        <f>IF(M541="",VLOOKUP(D541,Sheet4!$A$1:$B$92,2,0),VLOOKUP(Q541,Sheet4!$A$1:$B$92,2,0))</f>
        <v>保险资产管理产品</v>
      </c>
    </row>
    <row r="542" spans="1:68" s="58" customFormat="1" ht="12.75" customHeight="1">
      <c r="A542" s="137" t="s">
        <v>4224</v>
      </c>
      <c r="B542" s="42" t="s">
        <v>4225</v>
      </c>
      <c r="C542" s="252" t="s">
        <v>124</v>
      </c>
      <c r="D542" s="252" t="s">
        <v>125</v>
      </c>
      <c r="E542" s="42" t="s">
        <v>1917</v>
      </c>
      <c r="F542" s="42" t="s">
        <v>1918</v>
      </c>
      <c r="G542" s="42">
        <v>100000</v>
      </c>
      <c r="H542" s="307">
        <v>10000000</v>
      </c>
      <c r="I542" s="307">
        <v>10013970</v>
      </c>
      <c r="J542" s="42">
        <v>135416.44</v>
      </c>
      <c r="K542" s="42">
        <v>0</v>
      </c>
      <c r="L542" s="42" t="s">
        <v>4487</v>
      </c>
      <c r="M542" s="50" t="s">
        <v>5402</v>
      </c>
      <c r="N542" s="50" t="s">
        <v>5403</v>
      </c>
      <c r="O542" s="138" t="s">
        <v>5404</v>
      </c>
      <c r="P542" s="50" t="s">
        <v>64</v>
      </c>
      <c r="Q542" s="50" t="s">
        <v>65</v>
      </c>
      <c r="R542" s="42">
        <v>1</v>
      </c>
      <c r="S542" s="137" t="s">
        <v>1795</v>
      </c>
      <c r="T542" s="62">
        <v>500000000</v>
      </c>
      <c r="U542" s="62">
        <v>535142669</v>
      </c>
      <c r="AJ542" s="42"/>
      <c r="AY542" s="108">
        <v>0.30136986301369861</v>
      </c>
      <c r="AZ542" s="149" t="s">
        <v>74</v>
      </c>
      <c r="BA542" s="108">
        <v>0.29909999999999998</v>
      </c>
      <c r="BB542" s="50" t="s">
        <v>68</v>
      </c>
      <c r="BN542" s="54" t="s">
        <v>4578</v>
      </c>
      <c r="BO542" s="58" t="str">
        <f t="shared" si="8"/>
        <v>境内资产</v>
      </c>
      <c r="BP542" s="58" t="str">
        <f>IF(M542="",VLOOKUP(D542,Sheet4!$A$1:$B$92,2,0),VLOOKUP(Q542,Sheet4!$A$1:$B$92,2,0))</f>
        <v>保险资产管理产品</v>
      </c>
    </row>
    <row r="543" spans="1:68" s="58" customFormat="1" ht="12.75" customHeight="1">
      <c r="A543" s="137" t="s">
        <v>4226</v>
      </c>
      <c r="B543" s="42" t="s">
        <v>4227</v>
      </c>
      <c r="C543" s="252" t="s">
        <v>124</v>
      </c>
      <c r="D543" s="252" t="s">
        <v>125</v>
      </c>
      <c r="E543" s="42" t="s">
        <v>1919</v>
      </c>
      <c r="F543" s="42" t="s">
        <v>1920</v>
      </c>
      <c r="G543" s="42">
        <v>200000</v>
      </c>
      <c r="H543" s="307">
        <v>20000000</v>
      </c>
      <c r="I543" s="307">
        <v>20028700</v>
      </c>
      <c r="J543" s="42">
        <v>262893.15000000002</v>
      </c>
      <c r="K543" s="42">
        <v>0</v>
      </c>
      <c r="L543" s="42" t="s">
        <v>4487</v>
      </c>
      <c r="M543" s="50" t="s">
        <v>5402</v>
      </c>
      <c r="N543" s="50" t="s">
        <v>5403</v>
      </c>
      <c r="O543" s="138" t="s">
        <v>5404</v>
      </c>
      <c r="P543" s="50" t="s">
        <v>64</v>
      </c>
      <c r="Q543" s="50" t="s">
        <v>65</v>
      </c>
      <c r="R543" s="42">
        <v>1</v>
      </c>
      <c r="S543" s="137" t="s">
        <v>1795</v>
      </c>
      <c r="T543" s="62">
        <v>500000000</v>
      </c>
      <c r="U543" s="62">
        <v>535142669</v>
      </c>
      <c r="AJ543" s="42"/>
      <c r="AY543" s="108">
        <v>0.30136986301369861</v>
      </c>
      <c r="AZ543" s="149" t="s">
        <v>74</v>
      </c>
      <c r="BA543" s="108">
        <v>0.29909999999999998</v>
      </c>
      <c r="BB543" s="50" t="s">
        <v>68</v>
      </c>
      <c r="BN543" s="54" t="s">
        <v>4578</v>
      </c>
      <c r="BO543" s="58" t="str">
        <f t="shared" si="8"/>
        <v>境内资产</v>
      </c>
      <c r="BP543" s="58" t="str">
        <f>IF(M543="",VLOOKUP(D543,Sheet4!$A$1:$B$92,2,0),VLOOKUP(Q543,Sheet4!$A$1:$B$92,2,0))</f>
        <v>保险资产管理产品</v>
      </c>
    </row>
    <row r="544" spans="1:68" s="58" customFormat="1" ht="12.75" customHeight="1">
      <c r="A544" s="137" t="s">
        <v>4228</v>
      </c>
      <c r="B544" s="42" t="s">
        <v>4229</v>
      </c>
      <c r="C544" s="252" t="s">
        <v>124</v>
      </c>
      <c r="D544" s="252" t="s">
        <v>125</v>
      </c>
      <c r="E544" s="42" t="s">
        <v>1921</v>
      </c>
      <c r="F544" s="42" t="s">
        <v>1922</v>
      </c>
      <c r="G544" s="42">
        <v>100000</v>
      </c>
      <c r="H544" s="307">
        <v>10000000</v>
      </c>
      <c r="I544" s="307">
        <v>10016780</v>
      </c>
      <c r="J544" s="42">
        <v>136356.16</v>
      </c>
      <c r="K544" s="42">
        <v>0</v>
      </c>
      <c r="L544" s="42" t="s">
        <v>4487</v>
      </c>
      <c r="M544" s="50" t="s">
        <v>5402</v>
      </c>
      <c r="N544" s="50" t="s">
        <v>5403</v>
      </c>
      <c r="O544" s="138" t="s">
        <v>5404</v>
      </c>
      <c r="P544" s="50" t="s">
        <v>64</v>
      </c>
      <c r="Q544" s="50" t="s">
        <v>65</v>
      </c>
      <c r="R544" s="42">
        <v>1</v>
      </c>
      <c r="S544" s="137" t="s">
        <v>1795</v>
      </c>
      <c r="T544" s="62">
        <v>500000000</v>
      </c>
      <c r="U544" s="62">
        <v>535142669</v>
      </c>
      <c r="AJ544" s="42"/>
      <c r="AY544" s="108">
        <v>0.24383561643835616</v>
      </c>
      <c r="AZ544" s="149" t="s">
        <v>74</v>
      </c>
      <c r="BA544" s="108">
        <v>0.2424</v>
      </c>
      <c r="BB544" s="50" t="s">
        <v>68</v>
      </c>
      <c r="BN544" s="54" t="s">
        <v>4578</v>
      </c>
      <c r="BO544" s="58" t="str">
        <f t="shared" si="8"/>
        <v>境内资产</v>
      </c>
      <c r="BP544" s="58" t="str">
        <f>IF(M544="",VLOOKUP(D544,Sheet4!$A$1:$B$92,2,0),VLOOKUP(Q544,Sheet4!$A$1:$B$92,2,0))</f>
        <v>保险资产管理产品</v>
      </c>
    </row>
    <row r="545" spans="1:68" s="58" customFormat="1" ht="12.75" customHeight="1">
      <c r="A545" s="137" t="s">
        <v>4230</v>
      </c>
      <c r="B545" s="42" t="s">
        <v>4231</v>
      </c>
      <c r="C545" s="252" t="s">
        <v>124</v>
      </c>
      <c r="D545" s="252" t="s">
        <v>125</v>
      </c>
      <c r="E545" s="50" t="s">
        <v>5405</v>
      </c>
      <c r="F545" s="42" t="s">
        <v>1922</v>
      </c>
      <c r="G545" s="42">
        <v>100000</v>
      </c>
      <c r="H545" s="307">
        <v>10000000</v>
      </c>
      <c r="I545" s="307">
        <v>10015630</v>
      </c>
      <c r="J545" s="42">
        <v>133758.9</v>
      </c>
      <c r="K545" s="42">
        <v>0</v>
      </c>
      <c r="L545" s="42" t="s">
        <v>4487</v>
      </c>
      <c r="M545" s="50" t="s">
        <v>5402</v>
      </c>
      <c r="N545" s="50" t="s">
        <v>5403</v>
      </c>
      <c r="O545" s="138" t="s">
        <v>5404</v>
      </c>
      <c r="P545" s="50" t="s">
        <v>64</v>
      </c>
      <c r="Q545" s="50" t="s">
        <v>65</v>
      </c>
      <c r="R545" s="42">
        <v>1</v>
      </c>
      <c r="S545" s="137" t="s">
        <v>1795</v>
      </c>
      <c r="T545" s="62">
        <v>500000000</v>
      </c>
      <c r="U545" s="62">
        <v>535142669</v>
      </c>
      <c r="AJ545" s="42"/>
      <c r="AY545" s="108">
        <v>0.25205479452054796</v>
      </c>
      <c r="AZ545" s="149" t="s">
        <v>74</v>
      </c>
      <c r="BA545" s="108">
        <v>0.2505</v>
      </c>
      <c r="BB545" s="50" t="s">
        <v>68</v>
      </c>
      <c r="BN545" s="54" t="s">
        <v>4578</v>
      </c>
      <c r="BO545" s="58" t="str">
        <f t="shared" si="8"/>
        <v>境内资产</v>
      </c>
      <c r="BP545" s="58" t="str">
        <f>IF(M545="",VLOOKUP(D545,Sheet4!$A$1:$B$92,2,0),VLOOKUP(Q545,Sheet4!$A$1:$B$92,2,0))</f>
        <v>保险资产管理产品</v>
      </c>
    </row>
    <row r="546" spans="1:68" s="58" customFormat="1" ht="12.75" customHeight="1">
      <c r="A546" s="137" t="s">
        <v>4232</v>
      </c>
      <c r="B546" s="42" t="s">
        <v>4233</v>
      </c>
      <c r="C546" s="252" t="s">
        <v>124</v>
      </c>
      <c r="D546" s="252" t="s">
        <v>125</v>
      </c>
      <c r="E546" s="42" t="s">
        <v>1923</v>
      </c>
      <c r="F546" s="42" t="s">
        <v>1924</v>
      </c>
      <c r="G546" s="42">
        <v>100000</v>
      </c>
      <c r="H546" s="307">
        <v>9992190</v>
      </c>
      <c r="I546" s="307">
        <v>10000270</v>
      </c>
      <c r="J546" s="42">
        <v>12063.01</v>
      </c>
      <c r="K546" s="42">
        <v>0</v>
      </c>
      <c r="L546" s="42" t="s">
        <v>4487</v>
      </c>
      <c r="M546" s="50" t="s">
        <v>5402</v>
      </c>
      <c r="N546" s="50" t="s">
        <v>5403</v>
      </c>
      <c r="O546" s="138" t="s">
        <v>5404</v>
      </c>
      <c r="P546" s="50" t="s">
        <v>64</v>
      </c>
      <c r="Q546" s="50" t="s">
        <v>65</v>
      </c>
      <c r="R546" s="42">
        <v>1</v>
      </c>
      <c r="S546" s="137" t="s">
        <v>1795</v>
      </c>
      <c r="T546" s="62">
        <v>500000000</v>
      </c>
      <c r="U546" s="62">
        <v>535142669</v>
      </c>
      <c r="AJ546" s="42"/>
      <c r="AY546" s="108">
        <v>0.69315068493150689</v>
      </c>
      <c r="AZ546" s="149" t="s">
        <v>169</v>
      </c>
      <c r="BA546" s="108">
        <v>0.68100000000000005</v>
      </c>
      <c r="BB546" s="50" t="s">
        <v>68</v>
      </c>
      <c r="BN546" s="54" t="s">
        <v>4578</v>
      </c>
      <c r="BO546" s="58" t="str">
        <f t="shared" si="8"/>
        <v>境内资产</v>
      </c>
      <c r="BP546" s="58" t="str">
        <f>IF(M546="",VLOOKUP(D546,Sheet4!$A$1:$B$92,2,0),VLOOKUP(Q546,Sheet4!$A$1:$B$92,2,0))</f>
        <v>保险资产管理产品</v>
      </c>
    </row>
    <row r="547" spans="1:68" s="58" customFormat="1" ht="12.75" customHeight="1">
      <c r="A547" s="137" t="s">
        <v>4234</v>
      </c>
      <c r="B547" s="42" t="s">
        <v>4235</v>
      </c>
      <c r="C547" s="252" t="s">
        <v>827</v>
      </c>
      <c r="D547" s="252" t="s">
        <v>828</v>
      </c>
      <c r="E547" s="42" t="s">
        <v>1925</v>
      </c>
      <c r="F547" s="42" t="s">
        <v>1339</v>
      </c>
      <c r="G547" s="42">
        <v>100000</v>
      </c>
      <c r="H547" s="307">
        <v>9964120</v>
      </c>
      <c r="I547" s="307">
        <v>9939000</v>
      </c>
      <c r="J547" s="42">
        <v>83835.62</v>
      </c>
      <c r="K547" s="42">
        <v>0</v>
      </c>
      <c r="L547" s="42" t="s">
        <v>4487</v>
      </c>
      <c r="M547" s="50" t="s">
        <v>5402</v>
      </c>
      <c r="N547" s="50" t="s">
        <v>5403</v>
      </c>
      <c r="O547" s="138" t="s">
        <v>5404</v>
      </c>
      <c r="P547" s="50" t="s">
        <v>64</v>
      </c>
      <c r="Q547" s="50" t="s">
        <v>65</v>
      </c>
      <c r="R547" s="42">
        <v>1</v>
      </c>
      <c r="S547" s="137" t="s">
        <v>1795</v>
      </c>
      <c r="T547" s="62">
        <v>500000000</v>
      </c>
      <c r="U547" s="62">
        <v>535142669</v>
      </c>
      <c r="AJ547" s="42"/>
      <c r="AY547" s="108">
        <v>9.7232876712328764</v>
      </c>
      <c r="AZ547" s="103"/>
      <c r="BA547" s="108">
        <v>8.2514000000000003</v>
      </c>
      <c r="BB547" s="50" t="s">
        <v>68</v>
      </c>
      <c r="BN547" s="54" t="s">
        <v>4578</v>
      </c>
      <c r="BO547" s="58" t="str">
        <f t="shared" si="8"/>
        <v>境内资产</v>
      </c>
      <c r="BP547" s="58" t="str">
        <f>IF(M547="",VLOOKUP(D547,Sheet4!$A$1:$B$92,2,0),VLOOKUP(Q547,Sheet4!$A$1:$B$92,2,0))</f>
        <v>保险资产管理产品</v>
      </c>
    </row>
    <row r="548" spans="1:68" s="58" customFormat="1" ht="12.75" customHeight="1">
      <c r="A548" s="137" t="s">
        <v>4236</v>
      </c>
      <c r="B548" s="42" t="s">
        <v>4237</v>
      </c>
      <c r="C548" s="252" t="s">
        <v>124</v>
      </c>
      <c r="D548" s="252" t="s">
        <v>151</v>
      </c>
      <c r="E548" s="42" t="s">
        <v>1926</v>
      </c>
      <c r="F548" s="42" t="s">
        <v>1927</v>
      </c>
      <c r="G548" s="42">
        <v>100000</v>
      </c>
      <c r="H548" s="307">
        <v>10121140</v>
      </c>
      <c r="I548" s="307">
        <v>10119820</v>
      </c>
      <c r="J548" s="42">
        <v>114273.97</v>
      </c>
      <c r="K548" s="42">
        <v>0</v>
      </c>
      <c r="L548" s="42" t="s">
        <v>4487</v>
      </c>
      <c r="M548" s="50" t="s">
        <v>5402</v>
      </c>
      <c r="N548" s="50" t="s">
        <v>5403</v>
      </c>
      <c r="O548" s="138" t="s">
        <v>5404</v>
      </c>
      <c r="P548" s="50" t="s">
        <v>64</v>
      </c>
      <c r="Q548" s="50" t="s">
        <v>65</v>
      </c>
      <c r="R548" s="42">
        <v>1</v>
      </c>
      <c r="S548" s="137" t="s">
        <v>1795</v>
      </c>
      <c r="T548" s="62">
        <v>500000000</v>
      </c>
      <c r="U548" s="62">
        <v>535142669</v>
      </c>
      <c r="AJ548" s="42"/>
      <c r="AY548" s="108">
        <v>0.73698630136986298</v>
      </c>
      <c r="AZ548" s="42" t="s">
        <v>84</v>
      </c>
      <c r="BA548" s="108">
        <v>0.73109999999999997</v>
      </c>
      <c r="BB548" s="50" t="s">
        <v>68</v>
      </c>
      <c r="BN548" s="54" t="s">
        <v>4578</v>
      </c>
      <c r="BO548" s="58" t="str">
        <f t="shared" si="8"/>
        <v>境内资产</v>
      </c>
      <c r="BP548" s="58" t="str">
        <f>IF(M548="",VLOOKUP(D548,Sheet4!$A$1:$B$92,2,0),VLOOKUP(Q548,Sheet4!$A$1:$B$92,2,0))</f>
        <v>保险资产管理产品</v>
      </c>
    </row>
    <row r="549" spans="1:68" s="58" customFormat="1" ht="12.75" customHeight="1">
      <c r="A549" s="137" t="s">
        <v>4238</v>
      </c>
      <c r="B549" s="42" t="s">
        <v>4239</v>
      </c>
      <c r="C549" s="252" t="s">
        <v>124</v>
      </c>
      <c r="D549" s="252" t="s">
        <v>151</v>
      </c>
      <c r="E549" s="42" t="s">
        <v>1928</v>
      </c>
      <c r="F549" s="42" t="s">
        <v>1929</v>
      </c>
      <c r="G549" s="42">
        <v>100000</v>
      </c>
      <c r="H549" s="307">
        <v>9881236.6600000001</v>
      </c>
      <c r="I549" s="307">
        <v>9598540</v>
      </c>
      <c r="J549" s="42">
        <v>403868.49</v>
      </c>
      <c r="K549" s="42">
        <v>0</v>
      </c>
      <c r="L549" s="42" t="s">
        <v>4487</v>
      </c>
      <c r="M549" s="50" t="s">
        <v>5402</v>
      </c>
      <c r="N549" s="50" t="s">
        <v>5403</v>
      </c>
      <c r="O549" s="138" t="s">
        <v>5404</v>
      </c>
      <c r="P549" s="50" t="s">
        <v>64</v>
      </c>
      <c r="Q549" s="50" t="s">
        <v>65</v>
      </c>
      <c r="R549" s="42">
        <v>1</v>
      </c>
      <c r="S549" s="137" t="s">
        <v>1795</v>
      </c>
      <c r="T549" s="62">
        <v>500000000</v>
      </c>
      <c r="U549" s="62">
        <v>535142669</v>
      </c>
      <c r="AJ549" s="42"/>
      <c r="AY549" s="108">
        <v>1.252054794520548</v>
      </c>
      <c r="AZ549" s="42" t="s">
        <v>74</v>
      </c>
      <c r="BA549" s="108">
        <v>0.2382</v>
      </c>
      <c r="BB549" s="50" t="s">
        <v>68</v>
      </c>
      <c r="BN549" s="54" t="s">
        <v>4578</v>
      </c>
      <c r="BO549" s="58" t="str">
        <f t="shared" si="8"/>
        <v>境内资产</v>
      </c>
      <c r="BP549" s="58" t="str">
        <f>IF(M549="",VLOOKUP(D549,Sheet4!$A$1:$B$92,2,0),VLOOKUP(Q549,Sheet4!$A$1:$B$92,2,0))</f>
        <v>保险资产管理产品</v>
      </c>
    </row>
    <row r="550" spans="1:68" s="58" customFormat="1" ht="12.75" customHeight="1">
      <c r="A550" s="137" t="s">
        <v>4240</v>
      </c>
      <c r="B550" s="42" t="s">
        <v>4241</v>
      </c>
      <c r="C550" s="252" t="s">
        <v>124</v>
      </c>
      <c r="D550" s="252" t="s">
        <v>151</v>
      </c>
      <c r="E550" s="42" t="s">
        <v>1930</v>
      </c>
      <c r="F550" s="42" t="s">
        <v>655</v>
      </c>
      <c r="G550" s="42">
        <v>150000</v>
      </c>
      <c r="H550" s="307">
        <v>14933295</v>
      </c>
      <c r="I550" s="307">
        <v>15269325</v>
      </c>
      <c r="J550" s="42">
        <v>447854.79</v>
      </c>
      <c r="K550" s="42">
        <v>0</v>
      </c>
      <c r="L550" s="42" t="s">
        <v>4487</v>
      </c>
      <c r="M550" s="50" t="s">
        <v>5402</v>
      </c>
      <c r="N550" s="50" t="s">
        <v>5403</v>
      </c>
      <c r="O550" s="138" t="s">
        <v>5404</v>
      </c>
      <c r="P550" s="50" t="s">
        <v>64</v>
      </c>
      <c r="Q550" s="50" t="s">
        <v>65</v>
      </c>
      <c r="R550" s="42">
        <v>1</v>
      </c>
      <c r="S550" s="137" t="s">
        <v>1795</v>
      </c>
      <c r="T550" s="62">
        <v>500000000</v>
      </c>
      <c r="U550" s="62">
        <v>535142669</v>
      </c>
      <c r="AJ550" s="42"/>
      <c r="AY550" s="108">
        <v>1.3287671232876712</v>
      </c>
      <c r="AZ550" s="42" t="s">
        <v>74</v>
      </c>
      <c r="BA550" s="108">
        <v>1.2492000000000001</v>
      </c>
      <c r="BB550" s="50" t="s">
        <v>68</v>
      </c>
      <c r="BN550" s="54" t="s">
        <v>4578</v>
      </c>
      <c r="BO550" s="58" t="str">
        <f t="shared" si="8"/>
        <v>境内资产</v>
      </c>
      <c r="BP550" s="58" t="str">
        <f>IF(M550="",VLOOKUP(D550,Sheet4!$A$1:$B$92,2,0),VLOOKUP(Q550,Sheet4!$A$1:$B$92,2,0))</f>
        <v>保险资产管理产品</v>
      </c>
    </row>
    <row r="551" spans="1:68" s="58" customFormat="1" ht="12.75" customHeight="1">
      <c r="A551" s="137" t="s">
        <v>4242</v>
      </c>
      <c r="B551" s="42" t="s">
        <v>4243</v>
      </c>
      <c r="C551" s="252" t="s">
        <v>124</v>
      </c>
      <c r="D551" s="252" t="s">
        <v>151</v>
      </c>
      <c r="E551" s="42" t="s">
        <v>1931</v>
      </c>
      <c r="F551" s="42" t="s">
        <v>1932</v>
      </c>
      <c r="G551" s="42">
        <v>200000</v>
      </c>
      <c r="H551" s="307">
        <v>20000000</v>
      </c>
      <c r="I551" s="307">
        <v>20291020</v>
      </c>
      <c r="J551" s="42">
        <v>374630.14</v>
      </c>
      <c r="K551" s="42">
        <v>0</v>
      </c>
      <c r="L551" s="42" t="s">
        <v>4487</v>
      </c>
      <c r="M551" s="50" t="s">
        <v>5402</v>
      </c>
      <c r="N551" s="50" t="s">
        <v>5403</v>
      </c>
      <c r="O551" s="138" t="s">
        <v>5404</v>
      </c>
      <c r="P551" s="50" t="s">
        <v>64</v>
      </c>
      <c r="Q551" s="50" t="s">
        <v>65</v>
      </c>
      <c r="R551" s="42">
        <v>1</v>
      </c>
      <c r="S551" s="137" t="s">
        <v>1795</v>
      </c>
      <c r="T551" s="62">
        <v>500000000</v>
      </c>
      <c r="U551" s="62">
        <v>535142669</v>
      </c>
      <c r="AJ551" s="42"/>
      <c r="AY551" s="108">
        <v>0.64931506849315068</v>
      </c>
      <c r="AZ551" s="42" t="s">
        <v>74</v>
      </c>
      <c r="BA551" s="108">
        <v>0.6371</v>
      </c>
      <c r="BB551" s="50" t="s">
        <v>68</v>
      </c>
      <c r="BN551" s="54" t="s">
        <v>4578</v>
      </c>
      <c r="BO551" s="58" t="str">
        <f t="shared" si="8"/>
        <v>境内资产</v>
      </c>
      <c r="BP551" s="58" t="str">
        <f>IF(M551="",VLOOKUP(D551,Sheet4!$A$1:$B$92,2,0),VLOOKUP(Q551,Sheet4!$A$1:$B$92,2,0))</f>
        <v>保险资产管理产品</v>
      </c>
    </row>
    <row r="552" spans="1:68" s="58" customFormat="1" ht="12.75" customHeight="1">
      <c r="A552" s="137" t="s">
        <v>4244</v>
      </c>
      <c r="B552" s="42" t="s">
        <v>4245</v>
      </c>
      <c r="C552" s="252" t="s">
        <v>124</v>
      </c>
      <c r="D552" s="252" t="s">
        <v>151</v>
      </c>
      <c r="E552" s="42" t="s">
        <v>1933</v>
      </c>
      <c r="F552" s="42" t="s">
        <v>1934</v>
      </c>
      <c r="G552" s="42">
        <v>100000</v>
      </c>
      <c r="H552" s="307">
        <v>10273920</v>
      </c>
      <c r="I552" s="307">
        <v>10285760</v>
      </c>
      <c r="J552" s="42">
        <v>177534.25</v>
      </c>
      <c r="K552" s="42">
        <v>0</v>
      </c>
      <c r="L552" s="42" t="s">
        <v>4487</v>
      </c>
      <c r="M552" s="50" t="s">
        <v>5402</v>
      </c>
      <c r="N552" s="50" t="s">
        <v>5403</v>
      </c>
      <c r="O552" s="138" t="s">
        <v>5404</v>
      </c>
      <c r="P552" s="50" t="s">
        <v>64</v>
      </c>
      <c r="Q552" s="50" t="s">
        <v>65</v>
      </c>
      <c r="R552" s="42">
        <v>1</v>
      </c>
      <c r="S552" s="137" t="s">
        <v>1795</v>
      </c>
      <c r="T552" s="62">
        <v>500000000</v>
      </c>
      <c r="U552" s="62">
        <v>535142669</v>
      </c>
      <c r="AJ552" s="42"/>
      <c r="AY552" s="108">
        <v>1.6739726027397261</v>
      </c>
      <c r="AZ552" s="42" t="s">
        <v>74</v>
      </c>
      <c r="BA552" s="108">
        <v>1.5671999999999999</v>
      </c>
      <c r="BB552" s="50" t="s">
        <v>68</v>
      </c>
      <c r="BN552" s="54" t="s">
        <v>4578</v>
      </c>
      <c r="BO552" s="58" t="str">
        <f t="shared" si="8"/>
        <v>境内资产</v>
      </c>
      <c r="BP552" s="58" t="str">
        <f>IF(M552="",VLOOKUP(D552,Sheet4!$A$1:$B$92,2,0),VLOOKUP(Q552,Sheet4!$A$1:$B$92,2,0))</f>
        <v>保险资产管理产品</v>
      </c>
    </row>
    <row r="553" spans="1:68" s="58" customFormat="1" ht="12.75" customHeight="1">
      <c r="A553" s="137" t="s">
        <v>4246</v>
      </c>
      <c r="B553" s="42" t="s">
        <v>4247</v>
      </c>
      <c r="C553" s="252" t="s">
        <v>1305</v>
      </c>
      <c r="D553" s="252" t="s">
        <v>1306</v>
      </c>
      <c r="E553" s="50" t="s">
        <v>1935</v>
      </c>
      <c r="F553" s="42" t="s">
        <v>1787</v>
      </c>
      <c r="G553" s="42">
        <v>50585795.219999999</v>
      </c>
      <c r="H553" s="307">
        <v>49999000</v>
      </c>
      <c r="I553" s="307">
        <v>49806773.969999999</v>
      </c>
      <c r="J553" s="42">
        <v>0</v>
      </c>
      <c r="K553" s="42">
        <v>0</v>
      </c>
      <c r="L553" s="42" t="s">
        <v>4487</v>
      </c>
      <c r="M553" s="50" t="s">
        <v>5402</v>
      </c>
      <c r="N553" s="50" t="s">
        <v>5403</v>
      </c>
      <c r="O553" s="138" t="s">
        <v>5404</v>
      </c>
      <c r="P553" s="50" t="s">
        <v>64</v>
      </c>
      <c r="Q553" s="50" t="s">
        <v>65</v>
      </c>
      <c r="R553" s="42">
        <v>1</v>
      </c>
      <c r="S553" s="137" t="s">
        <v>1795</v>
      </c>
      <c r="T553" s="62">
        <v>500000000</v>
      </c>
      <c r="U553" s="62">
        <v>535142669</v>
      </c>
      <c r="AJ553" s="42"/>
      <c r="AY553" s="108"/>
      <c r="AZ553" s="42"/>
      <c r="BA553" s="108"/>
      <c r="BB553" s="42"/>
      <c r="BN553" s="54" t="s">
        <v>4578</v>
      </c>
      <c r="BO553" s="58" t="str">
        <f t="shared" si="8"/>
        <v>境内资产</v>
      </c>
      <c r="BP553" s="58" t="str">
        <f>IF(M553="",VLOOKUP(D553,Sheet4!$A$1:$B$92,2,0),VLOOKUP(Q553,Sheet4!$A$1:$B$92,2,0))</f>
        <v>保险资产管理产品</v>
      </c>
    </row>
    <row r="554" spans="1:68" s="58" customFormat="1" ht="12.75" customHeight="1">
      <c r="A554" s="137" t="s">
        <v>4248</v>
      </c>
      <c r="B554" s="42" t="s">
        <v>4249</v>
      </c>
      <c r="C554" s="252" t="s">
        <v>1305</v>
      </c>
      <c r="D554" s="252" t="s">
        <v>1306</v>
      </c>
      <c r="E554" s="42" t="s">
        <v>1936</v>
      </c>
      <c r="F554" s="42" t="s">
        <v>1787</v>
      </c>
      <c r="G554" s="42">
        <v>9441055.0700000003</v>
      </c>
      <c r="H554" s="307">
        <v>11998000</v>
      </c>
      <c r="I554" s="307">
        <v>11414235.58</v>
      </c>
      <c r="J554" s="42">
        <v>0</v>
      </c>
      <c r="K554" s="42">
        <v>0</v>
      </c>
      <c r="L554" s="42" t="s">
        <v>4487</v>
      </c>
      <c r="M554" s="50" t="s">
        <v>5402</v>
      </c>
      <c r="N554" s="50" t="s">
        <v>5403</v>
      </c>
      <c r="O554" s="138" t="s">
        <v>5404</v>
      </c>
      <c r="P554" s="50" t="s">
        <v>64</v>
      </c>
      <c r="Q554" s="50" t="s">
        <v>65</v>
      </c>
      <c r="R554" s="42">
        <v>1</v>
      </c>
      <c r="S554" s="137" t="s">
        <v>1795</v>
      </c>
      <c r="T554" s="62">
        <v>500000000</v>
      </c>
      <c r="U554" s="62">
        <v>535142669</v>
      </c>
      <c r="AJ554" s="42"/>
      <c r="AY554" s="108"/>
      <c r="AZ554" s="42"/>
      <c r="BA554" s="108"/>
      <c r="BB554" s="42"/>
      <c r="BN554" s="54" t="s">
        <v>4578</v>
      </c>
      <c r="BO554" s="58" t="str">
        <f t="shared" si="8"/>
        <v>境内资产</v>
      </c>
      <c r="BP554" s="58" t="str">
        <f>IF(M554="",VLOOKUP(D554,Sheet4!$A$1:$B$92,2,0),VLOOKUP(Q554,Sheet4!$A$1:$B$92,2,0))</f>
        <v>保险资产管理产品</v>
      </c>
    </row>
    <row r="555" spans="1:68" s="58" customFormat="1" ht="12.75" customHeight="1">
      <c r="A555" s="137" t="s">
        <v>4250</v>
      </c>
      <c r="B555" s="137" t="s">
        <v>4250</v>
      </c>
      <c r="C555" s="250" t="s">
        <v>222</v>
      </c>
      <c r="D555" s="250" t="s">
        <v>221</v>
      </c>
      <c r="E555" s="42"/>
      <c r="F555" s="50" t="s">
        <v>5397</v>
      </c>
      <c r="G555" s="42">
        <v>11310722.83</v>
      </c>
      <c r="H555" s="307">
        <v>11310722.83</v>
      </c>
      <c r="I555" s="307">
        <v>11310722.83</v>
      </c>
      <c r="J555" s="42">
        <v>2398.4699999999998</v>
      </c>
      <c r="K555" s="42">
        <v>0</v>
      </c>
      <c r="L555" s="42" t="s">
        <v>4487</v>
      </c>
      <c r="M555" s="50" t="s">
        <v>5402</v>
      </c>
      <c r="N555" s="50" t="s">
        <v>5403</v>
      </c>
      <c r="O555" s="138" t="s">
        <v>5404</v>
      </c>
      <c r="P555" s="50" t="s">
        <v>64</v>
      </c>
      <c r="Q555" s="50" t="s">
        <v>65</v>
      </c>
      <c r="R555" s="42">
        <v>1</v>
      </c>
      <c r="S555" s="137" t="s">
        <v>1795</v>
      </c>
      <c r="T555" s="62">
        <v>500000000</v>
      </c>
      <c r="U555" s="62">
        <v>535142669</v>
      </c>
      <c r="AJ555" s="42"/>
      <c r="AY555" s="108"/>
      <c r="AZ555" s="42"/>
      <c r="BA555" s="108"/>
      <c r="BB555" s="42"/>
      <c r="BN555" s="54" t="s">
        <v>4578</v>
      </c>
      <c r="BO555" s="58" t="str">
        <f t="shared" si="8"/>
        <v>境内资产</v>
      </c>
      <c r="BP555" s="58" t="str">
        <f>IF(M555="",VLOOKUP(D555,Sheet4!$A$1:$B$92,2,0),VLOOKUP(Q555,Sheet4!$A$1:$B$92,2,0))</f>
        <v>保险资产管理产品</v>
      </c>
    </row>
    <row r="556" spans="1:68" s="58" customFormat="1" ht="12.75" customHeight="1">
      <c r="A556" s="137" t="s">
        <v>224</v>
      </c>
      <c r="B556" s="137" t="s">
        <v>224</v>
      </c>
      <c r="C556" s="250" t="s">
        <v>222</v>
      </c>
      <c r="D556" s="250" t="s">
        <v>224</v>
      </c>
      <c r="E556" s="42"/>
      <c r="F556" s="50" t="s">
        <v>5354</v>
      </c>
      <c r="G556" s="42">
        <v>9863772.3699999992</v>
      </c>
      <c r="H556" s="307">
        <v>9863772.3699999992</v>
      </c>
      <c r="I556" s="307">
        <v>9863772.3699999992</v>
      </c>
      <c r="J556" s="42">
        <v>18488.689999999999</v>
      </c>
      <c r="K556" s="42">
        <v>0</v>
      </c>
      <c r="L556" s="42" t="s">
        <v>4487</v>
      </c>
      <c r="M556" s="50" t="s">
        <v>5402</v>
      </c>
      <c r="N556" s="50" t="s">
        <v>5403</v>
      </c>
      <c r="O556" s="138" t="s">
        <v>5404</v>
      </c>
      <c r="P556" s="50" t="s">
        <v>64</v>
      </c>
      <c r="Q556" s="50" t="s">
        <v>65</v>
      </c>
      <c r="R556" s="42">
        <v>1</v>
      </c>
      <c r="S556" s="137" t="s">
        <v>1795</v>
      </c>
      <c r="T556" s="62">
        <v>500000000</v>
      </c>
      <c r="U556" s="62">
        <v>535142669</v>
      </c>
      <c r="AJ556" s="42"/>
      <c r="AY556" s="108"/>
      <c r="AZ556" s="42"/>
      <c r="BA556" s="108"/>
      <c r="BB556" s="42"/>
      <c r="BN556" s="54" t="s">
        <v>4578</v>
      </c>
      <c r="BO556" s="58" t="str">
        <f t="shared" si="8"/>
        <v>境内资产</v>
      </c>
      <c r="BP556" s="58" t="str">
        <f>IF(M556="",VLOOKUP(D556,Sheet4!$A$1:$B$92,2,0),VLOOKUP(Q556,Sheet4!$A$1:$B$92,2,0))</f>
        <v>保险资产管理产品</v>
      </c>
    </row>
    <row r="557" spans="1:68" s="58" customFormat="1" ht="12.75" customHeight="1">
      <c r="A557" s="138" t="s">
        <v>5387</v>
      </c>
      <c r="B557" s="138" t="s">
        <v>5387</v>
      </c>
      <c r="C557" s="250" t="s">
        <v>222</v>
      </c>
      <c r="D557" s="250" t="s">
        <v>224</v>
      </c>
      <c r="E557" s="42"/>
      <c r="F557" s="59" t="s">
        <v>5354</v>
      </c>
      <c r="G557" s="42">
        <v>632.07000000000005</v>
      </c>
      <c r="H557" s="307">
        <v>632.07000000000005</v>
      </c>
      <c r="I557" s="307">
        <v>632.07000000000005</v>
      </c>
      <c r="J557" s="42">
        <v>1.17</v>
      </c>
      <c r="K557" s="42">
        <v>0</v>
      </c>
      <c r="L557" s="42" t="s">
        <v>4487</v>
      </c>
      <c r="M557" s="50" t="s">
        <v>5402</v>
      </c>
      <c r="N557" s="50" t="s">
        <v>5403</v>
      </c>
      <c r="O557" s="138" t="s">
        <v>5404</v>
      </c>
      <c r="P557" s="50" t="s">
        <v>64</v>
      </c>
      <c r="Q557" s="50" t="s">
        <v>65</v>
      </c>
      <c r="R557" s="42">
        <v>1</v>
      </c>
      <c r="S557" s="137" t="s">
        <v>1795</v>
      </c>
      <c r="T557" s="62">
        <v>500000000</v>
      </c>
      <c r="U557" s="62">
        <v>535142669</v>
      </c>
      <c r="AJ557" s="42"/>
      <c r="AY557" s="108"/>
      <c r="AZ557" s="42"/>
      <c r="BA557" s="108"/>
      <c r="BB557" s="42"/>
      <c r="BN557" s="54" t="s">
        <v>4578</v>
      </c>
      <c r="BO557" s="58" t="str">
        <f t="shared" si="8"/>
        <v>境内资产</v>
      </c>
      <c r="BP557" s="58" t="str">
        <f>IF(M557="",VLOOKUP(D557,Sheet4!$A$1:$B$92,2,0),VLOOKUP(Q557,Sheet4!$A$1:$B$92,2,0))</f>
        <v>保险资产管理产品</v>
      </c>
    </row>
    <row r="558" spans="1:68" s="58" customFormat="1" ht="12.75" customHeight="1">
      <c r="A558" s="138" t="s">
        <v>887</v>
      </c>
      <c r="B558" s="138" t="s">
        <v>887</v>
      </c>
      <c r="C558" s="250" t="s">
        <v>222</v>
      </c>
      <c r="D558" s="250" t="s">
        <v>221</v>
      </c>
      <c r="E558" s="42"/>
      <c r="F558" s="42" t="s">
        <v>223</v>
      </c>
      <c r="G558" s="42"/>
      <c r="H558" s="321">
        <v>925715.69900142704</v>
      </c>
      <c r="I558" s="321">
        <v>925341.39372325304</v>
      </c>
      <c r="J558" s="120">
        <v>374.30527817403703</v>
      </c>
      <c r="K558" s="42"/>
      <c r="L558" s="58" t="s">
        <v>4489</v>
      </c>
      <c r="M558" s="50" t="s">
        <v>5406</v>
      </c>
      <c r="N558" s="50" t="s">
        <v>5407</v>
      </c>
      <c r="O558" s="137"/>
      <c r="P558" s="50" t="s">
        <v>64</v>
      </c>
      <c r="Q558" s="42" t="s">
        <v>65</v>
      </c>
      <c r="R558" s="42">
        <v>1</v>
      </c>
      <c r="S558" s="138" t="s">
        <v>1944</v>
      </c>
      <c r="T558" s="62">
        <v>714350000</v>
      </c>
      <c r="U558" s="62">
        <v>680275505</v>
      </c>
      <c r="AJ558" s="42"/>
      <c r="BN558" s="54" t="s">
        <v>4578</v>
      </c>
      <c r="BO558" s="58" t="str">
        <f t="shared" si="8"/>
        <v>境内资产</v>
      </c>
      <c r="BP558" s="58" t="str">
        <f>IF(M558="",VLOOKUP(D558,Sheet4!$A$1:$B$92,2,0),VLOOKUP(Q558,Sheet4!$A$1:$B$92,2,0))</f>
        <v>保险资产管理产品</v>
      </c>
    </row>
    <row r="559" spans="1:68" s="58" customFormat="1" ht="12.75" customHeight="1">
      <c r="A559" s="138" t="s">
        <v>887</v>
      </c>
      <c r="B559" s="138" t="s">
        <v>887</v>
      </c>
      <c r="C559" s="250" t="s">
        <v>222</v>
      </c>
      <c r="D559" s="250" t="s">
        <v>221</v>
      </c>
      <c r="E559" s="42"/>
      <c r="F559" s="42" t="s">
        <v>223</v>
      </c>
      <c r="G559" s="121"/>
      <c r="H559" s="321">
        <v>927776.43509272498</v>
      </c>
      <c r="I559" s="321">
        <v>927402.04992867296</v>
      </c>
      <c r="J559" s="120">
        <v>374.38516405135499</v>
      </c>
      <c r="K559" s="42"/>
      <c r="L559" s="58" t="s">
        <v>4489</v>
      </c>
      <c r="M559" s="50" t="s">
        <v>5408</v>
      </c>
      <c r="N559" s="50" t="s">
        <v>5409</v>
      </c>
      <c r="O559" s="137"/>
      <c r="P559" s="50" t="s">
        <v>64</v>
      </c>
      <c r="Q559" s="42" t="s">
        <v>65</v>
      </c>
      <c r="R559" s="42">
        <v>1</v>
      </c>
      <c r="S559" s="138" t="s">
        <v>1944</v>
      </c>
      <c r="T559" s="62">
        <v>712040000</v>
      </c>
      <c r="U559" s="62">
        <v>678645324</v>
      </c>
      <c r="AJ559" s="42"/>
      <c r="BN559" s="54" t="s">
        <v>4578</v>
      </c>
      <c r="BO559" s="58" t="str">
        <f t="shared" si="8"/>
        <v>境内资产</v>
      </c>
      <c r="BP559" s="58" t="str">
        <f>IF(M559="",VLOOKUP(D559,Sheet4!$A$1:$B$92,2,0),VLOOKUP(Q559,Sheet4!$A$1:$B$92,2,0))</f>
        <v>保险资产管理产品</v>
      </c>
    </row>
    <row r="560" spans="1:68" s="58" customFormat="1" ht="12.75" customHeight="1">
      <c r="A560" s="138" t="s">
        <v>887</v>
      </c>
      <c r="B560" s="138" t="s">
        <v>887</v>
      </c>
      <c r="C560" s="250" t="s">
        <v>222</v>
      </c>
      <c r="D560" s="250" t="s">
        <v>221</v>
      </c>
      <c r="E560" s="42"/>
      <c r="F560" s="42" t="s">
        <v>223</v>
      </c>
      <c r="G560" s="121"/>
      <c r="H560" s="321">
        <v>928972.56633380905</v>
      </c>
      <c r="I560" s="321">
        <v>928598.14122681902</v>
      </c>
      <c r="J560" s="120">
        <v>374.425106990014</v>
      </c>
      <c r="K560" s="42"/>
      <c r="L560" s="58" t="s">
        <v>4489</v>
      </c>
      <c r="M560" s="50" t="s">
        <v>5410</v>
      </c>
      <c r="N560" s="50" t="s">
        <v>5411</v>
      </c>
      <c r="O560" s="137"/>
      <c r="P560" s="50" t="s">
        <v>64</v>
      </c>
      <c r="Q560" s="42" t="s">
        <v>65</v>
      </c>
      <c r="R560" s="42">
        <v>1</v>
      </c>
      <c r="S560" s="138" t="s">
        <v>1944</v>
      </c>
      <c r="T560" s="62">
        <v>709030000</v>
      </c>
      <c r="U560" s="62">
        <v>674996560</v>
      </c>
      <c r="AJ560" s="42"/>
      <c r="BN560" s="54" t="s">
        <v>4578</v>
      </c>
      <c r="BO560" s="58" t="str">
        <f t="shared" si="8"/>
        <v>境内资产</v>
      </c>
      <c r="BP560" s="58" t="str">
        <f>IF(M560="",VLOOKUP(D560,Sheet4!$A$1:$B$92,2,0),VLOOKUP(Q560,Sheet4!$A$1:$B$92,2,0))</f>
        <v>保险资产管理产品</v>
      </c>
    </row>
    <row r="561" spans="1:68" s="58" customFormat="1" ht="12.75" customHeight="1">
      <c r="A561" s="138" t="s">
        <v>887</v>
      </c>
      <c r="B561" s="138" t="s">
        <v>887</v>
      </c>
      <c r="C561" s="250" t="s">
        <v>222</v>
      </c>
      <c r="D561" s="250" t="s">
        <v>221</v>
      </c>
      <c r="E561" s="42"/>
      <c r="F561" s="42" t="s">
        <v>223</v>
      </c>
      <c r="G561" s="121"/>
      <c r="H561" s="340">
        <v>931531.40085592004</v>
      </c>
      <c r="I561" s="321">
        <v>931156.85592011397</v>
      </c>
      <c r="J561" s="120">
        <v>374.54493580599097</v>
      </c>
      <c r="K561" s="42"/>
      <c r="L561" s="58" t="s">
        <v>4489</v>
      </c>
      <c r="M561" s="50" t="s">
        <v>5412</v>
      </c>
      <c r="N561" s="50" t="s">
        <v>5413</v>
      </c>
      <c r="O561" s="137"/>
      <c r="P561" s="50" t="s">
        <v>64</v>
      </c>
      <c r="Q561" s="42" t="s">
        <v>65</v>
      </c>
      <c r="R561" s="42">
        <v>1</v>
      </c>
      <c r="S561" s="138" t="s">
        <v>1944</v>
      </c>
      <c r="T561" s="62">
        <v>706440000</v>
      </c>
      <c r="U561" s="62">
        <v>672460236</v>
      </c>
      <c r="AJ561" s="42"/>
      <c r="BN561" s="54" t="s">
        <v>4578</v>
      </c>
      <c r="BO561" s="58" t="str">
        <f t="shared" si="8"/>
        <v>境内资产</v>
      </c>
      <c r="BP561" s="58" t="str">
        <f>IF(M561="",VLOOKUP(D561,Sheet4!$A$1:$B$92,2,0),VLOOKUP(Q561,Sheet4!$A$1:$B$92,2,0))</f>
        <v>保险资产管理产品</v>
      </c>
    </row>
    <row r="562" spans="1:68" s="58" customFormat="1" ht="12.75" customHeight="1">
      <c r="A562" s="122" t="s">
        <v>1954</v>
      </c>
      <c r="B562" s="42" t="s">
        <v>1390</v>
      </c>
      <c r="C562" s="252" t="s">
        <v>5552</v>
      </c>
      <c r="D562" s="252" t="s">
        <v>672</v>
      </c>
      <c r="E562" s="50" t="s">
        <v>5414</v>
      </c>
      <c r="F562" s="42" t="s">
        <v>1390</v>
      </c>
      <c r="G562" s="119">
        <v>2389300</v>
      </c>
      <c r="H562" s="320">
        <v>39984947.509999998</v>
      </c>
      <c r="I562" s="320">
        <v>42529540</v>
      </c>
      <c r="J562" s="42"/>
      <c r="K562" s="42"/>
      <c r="L562" s="58" t="s">
        <v>4489</v>
      </c>
      <c r="M562" s="50" t="s">
        <v>5415</v>
      </c>
      <c r="N562" s="50" t="s">
        <v>5416</v>
      </c>
      <c r="O562" s="137"/>
      <c r="P562" s="50" t="s">
        <v>64</v>
      </c>
      <c r="Q562" s="50" t="s">
        <v>5395</v>
      </c>
      <c r="R562" s="42">
        <v>1</v>
      </c>
      <c r="S562" s="138" t="s">
        <v>1082</v>
      </c>
      <c r="T562" s="62">
        <v>1000000000</v>
      </c>
      <c r="U562" s="62">
        <v>886000000</v>
      </c>
      <c r="V562" s="42"/>
      <c r="W562" s="42"/>
      <c r="X562" s="42"/>
      <c r="Y562" s="42"/>
      <c r="Z562" s="50" t="s">
        <v>280</v>
      </c>
      <c r="AJ562" s="42"/>
      <c r="AU562" s="42"/>
      <c r="AY562" s="42"/>
      <c r="AZ562" s="42"/>
      <c r="BA562" s="42"/>
      <c r="BB562" s="42"/>
      <c r="BN562" s="83" t="s">
        <v>4576</v>
      </c>
      <c r="BO562" s="58" t="str">
        <f t="shared" si="8"/>
        <v>境内资产</v>
      </c>
      <c r="BP562" s="58" t="str">
        <f>IF(M562="",VLOOKUP(D562,Sheet4!$A$1:$B$92,2,0),VLOOKUP(Q562,Sheet4!$A$1:$B$92,2,0))</f>
        <v>保险资产管理产品</v>
      </c>
    </row>
    <row r="563" spans="1:68" s="58" customFormat="1" ht="12.75" customHeight="1">
      <c r="A563" s="122" t="s">
        <v>1955</v>
      </c>
      <c r="B563" s="42" t="s">
        <v>1956</v>
      </c>
      <c r="C563" s="252" t="s">
        <v>5552</v>
      </c>
      <c r="D563" s="252" t="s">
        <v>672</v>
      </c>
      <c r="E563" s="50" t="s">
        <v>5417</v>
      </c>
      <c r="F563" s="42" t="s">
        <v>1956</v>
      </c>
      <c r="G563" s="119">
        <v>1910300</v>
      </c>
      <c r="H563" s="320">
        <v>24987137.640000001</v>
      </c>
      <c r="I563" s="320">
        <v>26820612</v>
      </c>
      <c r="J563" s="42"/>
      <c r="K563" s="42"/>
      <c r="L563" s="58" t="s">
        <v>4489</v>
      </c>
      <c r="M563" s="50" t="s">
        <v>5415</v>
      </c>
      <c r="N563" s="50" t="s">
        <v>5416</v>
      </c>
      <c r="O563" s="137"/>
      <c r="P563" s="50" t="s">
        <v>64</v>
      </c>
      <c r="Q563" s="50" t="s">
        <v>5395</v>
      </c>
      <c r="R563" s="42">
        <v>1</v>
      </c>
      <c r="S563" s="138" t="s">
        <v>1082</v>
      </c>
      <c r="T563" s="62">
        <v>1000000000</v>
      </c>
      <c r="U563" s="62">
        <v>886000000</v>
      </c>
      <c r="V563" s="42"/>
      <c r="W563" s="42"/>
      <c r="X563" s="42"/>
      <c r="Y563" s="42"/>
      <c r="Z563" s="50" t="s">
        <v>68</v>
      </c>
      <c r="AJ563" s="42"/>
      <c r="AU563" s="42"/>
      <c r="AY563" s="42"/>
      <c r="AZ563" s="42"/>
      <c r="BA563" s="42"/>
      <c r="BB563" s="42"/>
      <c r="BN563" s="83" t="s">
        <v>4576</v>
      </c>
      <c r="BO563" s="58" t="str">
        <f t="shared" si="8"/>
        <v>境内资产</v>
      </c>
      <c r="BP563" s="58" t="str">
        <f>IF(M563="",VLOOKUP(D563,Sheet4!$A$1:$B$92,2,0),VLOOKUP(Q563,Sheet4!$A$1:$B$92,2,0))</f>
        <v>保险资产管理产品</v>
      </c>
    </row>
    <row r="564" spans="1:68" s="58" customFormat="1" ht="12.75" customHeight="1">
      <c r="A564" s="122" t="s">
        <v>1957</v>
      </c>
      <c r="B564" s="42" t="s">
        <v>1958</v>
      </c>
      <c r="C564" s="252" t="s">
        <v>5552</v>
      </c>
      <c r="D564" s="252" t="s">
        <v>672</v>
      </c>
      <c r="E564" s="50" t="s">
        <v>5418</v>
      </c>
      <c r="F564" s="42" t="s">
        <v>1958</v>
      </c>
      <c r="G564" s="119">
        <v>1944900</v>
      </c>
      <c r="H564" s="320">
        <v>24972508.210000001</v>
      </c>
      <c r="I564" s="320">
        <v>32752116</v>
      </c>
      <c r="J564" s="42"/>
      <c r="K564" s="42"/>
      <c r="L564" s="58" t="s">
        <v>4489</v>
      </c>
      <c r="M564" s="50" t="s">
        <v>5415</v>
      </c>
      <c r="N564" s="50" t="s">
        <v>5416</v>
      </c>
      <c r="O564" s="137"/>
      <c r="P564" s="50" t="s">
        <v>64</v>
      </c>
      <c r="Q564" s="50" t="s">
        <v>5395</v>
      </c>
      <c r="R564" s="42">
        <v>1</v>
      </c>
      <c r="S564" s="138" t="s">
        <v>1082</v>
      </c>
      <c r="T564" s="62">
        <v>1000000000</v>
      </c>
      <c r="U564" s="62">
        <v>886000000</v>
      </c>
      <c r="V564" s="42"/>
      <c r="W564" s="42"/>
      <c r="X564" s="42"/>
      <c r="Y564" s="42"/>
      <c r="Z564" s="50" t="s">
        <v>68</v>
      </c>
      <c r="AJ564" s="42"/>
      <c r="AU564" s="42"/>
      <c r="AY564" s="42"/>
      <c r="AZ564" s="42"/>
      <c r="BA564" s="42"/>
      <c r="BB564" s="42"/>
      <c r="BN564" s="83" t="s">
        <v>4576</v>
      </c>
      <c r="BO564" s="58" t="str">
        <f t="shared" si="8"/>
        <v>境内资产</v>
      </c>
      <c r="BP564" s="58" t="str">
        <f>IF(M564="",VLOOKUP(D564,Sheet4!$A$1:$B$92,2,0),VLOOKUP(Q564,Sheet4!$A$1:$B$92,2,0))</f>
        <v>保险资产管理产品</v>
      </c>
    </row>
    <row r="565" spans="1:68" s="58" customFormat="1" ht="12.75" customHeight="1">
      <c r="A565" s="122" t="s">
        <v>1959</v>
      </c>
      <c r="B565" s="42" t="s">
        <v>1960</v>
      </c>
      <c r="C565" s="252" t="s">
        <v>5552</v>
      </c>
      <c r="D565" s="252" t="s">
        <v>672</v>
      </c>
      <c r="E565" s="50" t="s">
        <v>5419</v>
      </c>
      <c r="F565" s="42" t="s">
        <v>1960</v>
      </c>
      <c r="G565" s="119">
        <v>120000</v>
      </c>
      <c r="H565" s="320">
        <v>4522597.95</v>
      </c>
      <c r="I565" s="320">
        <v>4154400</v>
      </c>
      <c r="J565" s="42"/>
      <c r="K565" s="42"/>
      <c r="L565" s="58" t="s">
        <v>4489</v>
      </c>
      <c r="M565" s="50" t="s">
        <v>5415</v>
      </c>
      <c r="N565" s="50" t="s">
        <v>5416</v>
      </c>
      <c r="O565" s="137"/>
      <c r="P565" s="50" t="s">
        <v>64</v>
      </c>
      <c r="Q565" s="50" t="s">
        <v>5395</v>
      </c>
      <c r="R565" s="42">
        <v>1</v>
      </c>
      <c r="S565" s="138" t="s">
        <v>1082</v>
      </c>
      <c r="T565" s="62">
        <v>1000000000</v>
      </c>
      <c r="U565" s="62">
        <v>886000000</v>
      </c>
      <c r="V565" s="42"/>
      <c r="W565" s="42"/>
      <c r="X565" s="42"/>
      <c r="Y565" s="42"/>
      <c r="Z565" s="50" t="s">
        <v>280</v>
      </c>
      <c r="AJ565" s="42"/>
      <c r="AU565" s="42"/>
      <c r="AY565" s="42"/>
      <c r="AZ565" s="42"/>
      <c r="BA565" s="42"/>
      <c r="BB565" s="42"/>
      <c r="BN565" s="83" t="s">
        <v>4576</v>
      </c>
      <c r="BO565" s="58" t="str">
        <f t="shared" si="8"/>
        <v>境内资产</v>
      </c>
      <c r="BP565" s="58" t="str">
        <f>IF(M565="",VLOOKUP(D565,Sheet4!$A$1:$B$92,2,0),VLOOKUP(Q565,Sheet4!$A$1:$B$92,2,0))</f>
        <v>保险资产管理产品</v>
      </c>
    </row>
    <row r="566" spans="1:68" s="58" customFormat="1" ht="12.75" customHeight="1">
      <c r="A566" s="122" t="s">
        <v>1709</v>
      </c>
      <c r="B566" s="42" t="s">
        <v>1351</v>
      </c>
      <c r="C566" s="252" t="s">
        <v>5552</v>
      </c>
      <c r="D566" s="252" t="s">
        <v>672</v>
      </c>
      <c r="E566" s="50" t="s">
        <v>5420</v>
      </c>
      <c r="F566" s="42" t="s">
        <v>1351</v>
      </c>
      <c r="G566" s="119">
        <v>5163700</v>
      </c>
      <c r="H566" s="320">
        <v>24942289</v>
      </c>
      <c r="I566" s="320">
        <v>24630849</v>
      </c>
      <c r="J566" s="42"/>
      <c r="K566" s="42"/>
      <c r="L566" s="58" t="s">
        <v>4489</v>
      </c>
      <c r="M566" s="50" t="s">
        <v>5415</v>
      </c>
      <c r="N566" s="50" t="s">
        <v>5416</v>
      </c>
      <c r="O566" s="137"/>
      <c r="P566" s="50" t="s">
        <v>64</v>
      </c>
      <c r="Q566" s="50" t="s">
        <v>5395</v>
      </c>
      <c r="R566" s="42">
        <v>1</v>
      </c>
      <c r="S566" s="138" t="s">
        <v>1082</v>
      </c>
      <c r="T566" s="62">
        <v>1000000000</v>
      </c>
      <c r="U566" s="62">
        <v>886000000</v>
      </c>
      <c r="V566" s="42"/>
      <c r="W566" s="42"/>
      <c r="X566" s="42"/>
      <c r="Y566" s="42"/>
      <c r="Z566" s="50" t="s">
        <v>280</v>
      </c>
      <c r="AJ566" s="42"/>
      <c r="AU566" s="42"/>
      <c r="AY566" s="42"/>
      <c r="AZ566" s="42"/>
      <c r="BA566" s="42"/>
      <c r="BB566" s="42"/>
      <c r="BN566" s="83" t="s">
        <v>4576</v>
      </c>
      <c r="BO566" s="58" t="str">
        <f t="shared" si="8"/>
        <v>境内资产</v>
      </c>
      <c r="BP566" s="58" t="str">
        <f>IF(M566="",VLOOKUP(D566,Sheet4!$A$1:$B$92,2,0),VLOOKUP(Q566,Sheet4!$A$1:$B$92,2,0))</f>
        <v>保险资产管理产品</v>
      </c>
    </row>
    <row r="567" spans="1:68" s="58" customFormat="1" ht="12.75" customHeight="1">
      <c r="A567" s="122" t="s">
        <v>1961</v>
      </c>
      <c r="B567" s="42" t="s">
        <v>1962</v>
      </c>
      <c r="C567" s="252" t="s">
        <v>5552</v>
      </c>
      <c r="D567" s="252" t="s">
        <v>672</v>
      </c>
      <c r="E567" s="50" t="s">
        <v>5421</v>
      </c>
      <c r="F567" s="42" t="s">
        <v>1962</v>
      </c>
      <c r="G567" s="119">
        <v>4509400</v>
      </c>
      <c r="H567" s="320">
        <v>24972548</v>
      </c>
      <c r="I567" s="320">
        <v>24711512</v>
      </c>
      <c r="J567" s="42"/>
      <c r="K567" s="42"/>
      <c r="L567" s="58" t="s">
        <v>4489</v>
      </c>
      <c r="M567" s="50" t="s">
        <v>5415</v>
      </c>
      <c r="N567" s="50" t="s">
        <v>5416</v>
      </c>
      <c r="O567" s="137"/>
      <c r="P567" s="50" t="s">
        <v>64</v>
      </c>
      <c r="Q567" s="50" t="s">
        <v>5395</v>
      </c>
      <c r="R567" s="42">
        <v>1</v>
      </c>
      <c r="S567" s="138" t="s">
        <v>1082</v>
      </c>
      <c r="T567" s="62">
        <v>1000000000</v>
      </c>
      <c r="U567" s="62">
        <v>886000000</v>
      </c>
      <c r="V567" s="42"/>
      <c r="W567" s="42"/>
      <c r="X567" s="42"/>
      <c r="Y567" s="42"/>
      <c r="Z567" s="50" t="s">
        <v>280</v>
      </c>
      <c r="AJ567" s="42"/>
      <c r="AU567" s="42"/>
      <c r="AY567" s="42"/>
      <c r="AZ567" s="42"/>
      <c r="BA567" s="42"/>
      <c r="BB567" s="42"/>
      <c r="BN567" s="83" t="s">
        <v>4576</v>
      </c>
      <c r="BO567" s="58" t="str">
        <f t="shared" si="8"/>
        <v>境内资产</v>
      </c>
      <c r="BP567" s="58" t="str">
        <f>IF(M567="",VLOOKUP(D567,Sheet4!$A$1:$B$92,2,0),VLOOKUP(Q567,Sheet4!$A$1:$B$92,2,0))</f>
        <v>保险资产管理产品</v>
      </c>
    </row>
    <row r="568" spans="1:68" s="58" customFormat="1" ht="12.75" customHeight="1">
      <c r="A568" s="122" t="s">
        <v>1963</v>
      </c>
      <c r="B568" s="42" t="s">
        <v>1964</v>
      </c>
      <c r="C568" s="252" t="s">
        <v>5552</v>
      </c>
      <c r="D568" s="252" t="s">
        <v>672</v>
      </c>
      <c r="E568" s="50" t="s">
        <v>5422</v>
      </c>
      <c r="F568" s="42" t="s">
        <v>1964</v>
      </c>
      <c r="G568" s="119">
        <v>4147229</v>
      </c>
      <c r="H568" s="320">
        <v>24945060.050000001</v>
      </c>
      <c r="I568" s="320">
        <v>25629875.219999999</v>
      </c>
      <c r="J568" s="42"/>
      <c r="K568" s="42"/>
      <c r="L568" s="58" t="s">
        <v>4489</v>
      </c>
      <c r="M568" s="50" t="s">
        <v>5415</v>
      </c>
      <c r="N568" s="50" t="s">
        <v>5416</v>
      </c>
      <c r="O568" s="137"/>
      <c r="P568" s="50" t="s">
        <v>64</v>
      </c>
      <c r="Q568" s="50" t="s">
        <v>5395</v>
      </c>
      <c r="R568" s="42">
        <v>1</v>
      </c>
      <c r="S568" s="138" t="s">
        <v>1082</v>
      </c>
      <c r="T568" s="62">
        <v>1000000000</v>
      </c>
      <c r="U568" s="62">
        <v>886000000</v>
      </c>
      <c r="V568" s="42"/>
      <c r="W568" s="42"/>
      <c r="X568" s="42"/>
      <c r="Y568" s="42"/>
      <c r="Z568" s="50" t="s">
        <v>280</v>
      </c>
      <c r="AJ568" s="42"/>
      <c r="AU568" s="42"/>
      <c r="AY568" s="42"/>
      <c r="AZ568" s="42"/>
      <c r="BA568" s="42"/>
      <c r="BB568" s="42"/>
      <c r="BN568" s="83" t="s">
        <v>4576</v>
      </c>
      <c r="BO568" s="58" t="str">
        <f t="shared" si="8"/>
        <v>境内资产</v>
      </c>
      <c r="BP568" s="58" t="str">
        <f>IF(M568="",VLOOKUP(D568,Sheet4!$A$1:$B$92,2,0),VLOOKUP(Q568,Sheet4!$A$1:$B$92,2,0))</f>
        <v>保险资产管理产品</v>
      </c>
    </row>
    <row r="569" spans="1:68" s="58" customFormat="1" ht="12.75" customHeight="1">
      <c r="A569" s="122" t="s">
        <v>1965</v>
      </c>
      <c r="B569" s="42" t="s">
        <v>1966</v>
      </c>
      <c r="C569" s="252" t="s">
        <v>5552</v>
      </c>
      <c r="D569" s="252" t="s">
        <v>672</v>
      </c>
      <c r="E569" s="50" t="s">
        <v>5423</v>
      </c>
      <c r="F569" s="42" t="s">
        <v>1966</v>
      </c>
      <c r="G569" s="119">
        <v>1000</v>
      </c>
      <c r="H569" s="320">
        <v>281516.83</v>
      </c>
      <c r="I569" s="320">
        <v>181580</v>
      </c>
      <c r="J569" s="42"/>
      <c r="K569" s="42"/>
      <c r="L569" s="58" t="s">
        <v>4489</v>
      </c>
      <c r="M569" s="50" t="s">
        <v>5415</v>
      </c>
      <c r="N569" s="50" t="s">
        <v>5416</v>
      </c>
      <c r="O569" s="137"/>
      <c r="P569" s="50" t="s">
        <v>64</v>
      </c>
      <c r="Q569" s="50" t="s">
        <v>5395</v>
      </c>
      <c r="R569" s="42">
        <v>1</v>
      </c>
      <c r="S569" s="138" t="s">
        <v>1082</v>
      </c>
      <c r="T569" s="62">
        <v>1000000000</v>
      </c>
      <c r="U569" s="62">
        <v>886000000</v>
      </c>
      <c r="V569" s="42"/>
      <c r="W569" s="42"/>
      <c r="X569" s="42"/>
      <c r="Y569" s="42"/>
      <c r="Z569" s="50" t="s">
        <v>280</v>
      </c>
      <c r="AJ569" s="42"/>
      <c r="AU569" s="42"/>
      <c r="AY569" s="42"/>
      <c r="AZ569" s="42"/>
      <c r="BA569" s="42"/>
      <c r="BB569" s="42"/>
      <c r="BN569" s="83" t="s">
        <v>4576</v>
      </c>
      <c r="BO569" s="58" t="str">
        <f t="shared" si="8"/>
        <v>境内资产</v>
      </c>
      <c r="BP569" s="58" t="str">
        <f>IF(M569="",VLOOKUP(D569,Sheet4!$A$1:$B$92,2,0),VLOOKUP(Q569,Sheet4!$A$1:$B$92,2,0))</f>
        <v>保险资产管理产品</v>
      </c>
    </row>
    <row r="570" spans="1:68" s="58" customFormat="1" ht="12.75" customHeight="1">
      <c r="A570" s="122" t="s">
        <v>1967</v>
      </c>
      <c r="B570" s="42" t="s">
        <v>1968</v>
      </c>
      <c r="C570" s="252" t="s">
        <v>5552</v>
      </c>
      <c r="D570" s="252" t="s">
        <v>672</v>
      </c>
      <c r="E570" s="50" t="s">
        <v>5424</v>
      </c>
      <c r="F570" s="42" t="s">
        <v>1968</v>
      </c>
      <c r="G570" s="119">
        <v>3692400</v>
      </c>
      <c r="H570" s="320">
        <v>39985229</v>
      </c>
      <c r="I570" s="320">
        <v>39877920</v>
      </c>
      <c r="J570" s="42"/>
      <c r="K570" s="42"/>
      <c r="L570" s="58" t="s">
        <v>4489</v>
      </c>
      <c r="M570" s="50" t="s">
        <v>5415</v>
      </c>
      <c r="N570" s="50" t="s">
        <v>5416</v>
      </c>
      <c r="O570" s="137"/>
      <c r="P570" s="50" t="s">
        <v>64</v>
      </c>
      <c r="Q570" s="50" t="s">
        <v>5395</v>
      </c>
      <c r="R570" s="42">
        <v>1</v>
      </c>
      <c r="S570" s="138" t="s">
        <v>1082</v>
      </c>
      <c r="T570" s="62">
        <v>1000000000</v>
      </c>
      <c r="U570" s="62">
        <v>886000000</v>
      </c>
      <c r="V570" s="42"/>
      <c r="W570" s="42"/>
      <c r="X570" s="42"/>
      <c r="Y570" s="42"/>
      <c r="Z570" s="50" t="s">
        <v>280</v>
      </c>
      <c r="AJ570" s="42"/>
      <c r="AU570" s="42"/>
      <c r="AY570" s="42"/>
      <c r="AZ570" s="42"/>
      <c r="BA570" s="42"/>
      <c r="BB570" s="42"/>
      <c r="BN570" s="83" t="s">
        <v>4576</v>
      </c>
      <c r="BO570" s="58" t="str">
        <f t="shared" si="8"/>
        <v>境内资产</v>
      </c>
      <c r="BP570" s="58" t="str">
        <f>IF(M570="",VLOOKUP(D570,Sheet4!$A$1:$B$92,2,0),VLOOKUP(Q570,Sheet4!$A$1:$B$92,2,0))</f>
        <v>保险资产管理产品</v>
      </c>
    </row>
    <row r="571" spans="1:68" s="58" customFormat="1" ht="12.75" customHeight="1">
      <c r="A571" s="122" t="s">
        <v>2213</v>
      </c>
      <c r="B571" s="42" t="s">
        <v>1557</v>
      </c>
      <c r="C571" s="252" t="s">
        <v>5552</v>
      </c>
      <c r="D571" s="252" t="s">
        <v>672</v>
      </c>
      <c r="E571" s="111" t="s">
        <v>1558</v>
      </c>
      <c r="F571" s="42" t="s">
        <v>1557</v>
      </c>
      <c r="G571" s="119">
        <v>363</v>
      </c>
      <c r="H571" s="320">
        <v>4305.18</v>
      </c>
      <c r="I571" s="320">
        <v>6200.04</v>
      </c>
      <c r="J571" s="42"/>
      <c r="K571" s="42"/>
      <c r="L571" s="58" t="s">
        <v>4489</v>
      </c>
      <c r="M571" s="50" t="s">
        <v>5415</v>
      </c>
      <c r="N571" s="50" t="s">
        <v>5416</v>
      </c>
      <c r="O571" s="137"/>
      <c r="P571" s="50" t="s">
        <v>64</v>
      </c>
      <c r="Q571" s="50" t="s">
        <v>5395</v>
      </c>
      <c r="R571" s="42">
        <v>1</v>
      </c>
      <c r="S571" s="138" t="s">
        <v>1082</v>
      </c>
      <c r="T571" s="62">
        <v>1000000000</v>
      </c>
      <c r="U571" s="62">
        <v>886000000</v>
      </c>
      <c r="V571" s="42"/>
      <c r="W571" s="42"/>
      <c r="X571" s="42"/>
      <c r="Y571" s="42"/>
      <c r="Z571" s="50" t="s">
        <v>68</v>
      </c>
      <c r="AJ571" s="42"/>
      <c r="AU571" s="42"/>
      <c r="AY571" s="42"/>
      <c r="AZ571" s="42"/>
      <c r="BA571" s="42"/>
      <c r="BB571" s="42"/>
      <c r="BN571" s="83" t="s">
        <v>4576</v>
      </c>
      <c r="BO571" s="58" t="str">
        <f t="shared" si="8"/>
        <v>境内资产</v>
      </c>
      <c r="BP571" s="58" t="str">
        <f>IF(M571="",VLOOKUP(D571,Sheet4!$A$1:$B$92,2,0),VLOOKUP(Q571,Sheet4!$A$1:$B$92,2,0))</f>
        <v>保险资产管理产品</v>
      </c>
    </row>
    <row r="572" spans="1:68" s="58" customFormat="1" ht="12.75" customHeight="1">
      <c r="A572" s="122" t="s">
        <v>1969</v>
      </c>
      <c r="B572" s="42" t="s">
        <v>1970</v>
      </c>
      <c r="C572" s="252" t="s">
        <v>5552</v>
      </c>
      <c r="D572" s="252" t="s">
        <v>672</v>
      </c>
      <c r="E572" s="50" t="s">
        <v>5425</v>
      </c>
      <c r="F572" s="42" t="s">
        <v>1970</v>
      </c>
      <c r="G572" s="119">
        <v>10000</v>
      </c>
      <c r="H572" s="320">
        <v>1251951.8500000001</v>
      </c>
      <c r="I572" s="320">
        <v>777000</v>
      </c>
      <c r="J572" s="42"/>
      <c r="K572" s="42"/>
      <c r="L572" s="58" t="s">
        <v>4489</v>
      </c>
      <c r="M572" s="50" t="s">
        <v>5415</v>
      </c>
      <c r="N572" s="50" t="s">
        <v>5416</v>
      </c>
      <c r="O572" s="137"/>
      <c r="P572" s="50" t="s">
        <v>64</v>
      </c>
      <c r="Q572" s="50" t="s">
        <v>5395</v>
      </c>
      <c r="R572" s="42">
        <v>1</v>
      </c>
      <c r="S572" s="138" t="s">
        <v>1082</v>
      </c>
      <c r="T572" s="62">
        <v>1000000000</v>
      </c>
      <c r="U572" s="62">
        <v>886000000</v>
      </c>
      <c r="V572" s="42"/>
      <c r="W572" s="42"/>
      <c r="X572" s="42"/>
      <c r="Y572" s="42"/>
      <c r="Z572" s="50" t="s">
        <v>280</v>
      </c>
      <c r="AJ572" s="42"/>
      <c r="AU572" s="42"/>
      <c r="AY572" s="42"/>
      <c r="AZ572" s="42"/>
      <c r="BA572" s="42"/>
      <c r="BB572" s="42"/>
      <c r="BN572" s="83" t="s">
        <v>4576</v>
      </c>
      <c r="BO572" s="58" t="str">
        <f t="shared" si="8"/>
        <v>境内资产</v>
      </c>
      <c r="BP572" s="58" t="str">
        <f>IF(M572="",VLOOKUP(D572,Sheet4!$A$1:$B$92,2,0),VLOOKUP(Q572,Sheet4!$A$1:$B$92,2,0))</f>
        <v>保险资产管理产品</v>
      </c>
    </row>
    <row r="573" spans="1:68" s="58" customFormat="1" ht="12.75" customHeight="1">
      <c r="A573" s="122" t="s">
        <v>1971</v>
      </c>
      <c r="B573" s="42" t="s">
        <v>1972</v>
      </c>
      <c r="C573" s="252" t="s">
        <v>5552</v>
      </c>
      <c r="D573" s="252" t="s">
        <v>672</v>
      </c>
      <c r="E573" s="50" t="s">
        <v>5426</v>
      </c>
      <c r="F573" s="42" t="s">
        <v>1972</v>
      </c>
      <c r="G573" s="119">
        <v>14000</v>
      </c>
      <c r="H573" s="320">
        <v>470649.2</v>
      </c>
      <c r="I573" s="320">
        <v>265020</v>
      </c>
      <c r="J573" s="42"/>
      <c r="K573" s="42"/>
      <c r="L573" s="58" t="s">
        <v>4489</v>
      </c>
      <c r="M573" s="50" t="s">
        <v>5415</v>
      </c>
      <c r="N573" s="50" t="s">
        <v>5416</v>
      </c>
      <c r="O573" s="137"/>
      <c r="P573" s="50" t="s">
        <v>64</v>
      </c>
      <c r="Q573" s="50" t="s">
        <v>5395</v>
      </c>
      <c r="R573" s="42">
        <v>1</v>
      </c>
      <c r="S573" s="138" t="s">
        <v>1082</v>
      </c>
      <c r="T573" s="62">
        <v>1000000000</v>
      </c>
      <c r="U573" s="62">
        <v>886000000</v>
      </c>
      <c r="V573" s="42"/>
      <c r="W573" s="42"/>
      <c r="X573" s="42"/>
      <c r="Y573" s="42"/>
      <c r="Z573" s="50" t="s">
        <v>68</v>
      </c>
      <c r="AJ573" s="42"/>
      <c r="AU573" s="42"/>
      <c r="AY573" s="42"/>
      <c r="AZ573" s="42"/>
      <c r="BA573" s="42"/>
      <c r="BB573" s="42"/>
      <c r="BN573" s="83" t="s">
        <v>4576</v>
      </c>
      <c r="BO573" s="58" t="str">
        <f t="shared" si="8"/>
        <v>境内资产</v>
      </c>
      <c r="BP573" s="58" t="str">
        <f>IF(M573="",VLOOKUP(D573,Sheet4!$A$1:$B$92,2,0),VLOOKUP(Q573,Sheet4!$A$1:$B$92,2,0))</f>
        <v>保险资产管理产品</v>
      </c>
    </row>
    <row r="574" spans="1:68" s="58" customFormat="1" ht="12.75" customHeight="1">
      <c r="A574" s="122" t="s">
        <v>1973</v>
      </c>
      <c r="B574" s="42" t="s">
        <v>1974</v>
      </c>
      <c r="C574" s="252" t="s">
        <v>5552</v>
      </c>
      <c r="D574" s="252" t="s">
        <v>672</v>
      </c>
      <c r="E574" s="50" t="s">
        <v>5427</v>
      </c>
      <c r="F574" s="42" t="s">
        <v>1974</v>
      </c>
      <c r="G574" s="119">
        <v>291173</v>
      </c>
      <c r="H574" s="320">
        <v>26680181.989999998</v>
      </c>
      <c r="I574" s="320">
        <v>22161177.030000001</v>
      </c>
      <c r="J574" s="42"/>
      <c r="K574" s="42"/>
      <c r="L574" s="58" t="s">
        <v>4489</v>
      </c>
      <c r="M574" s="50" t="s">
        <v>5415</v>
      </c>
      <c r="N574" s="50" t="s">
        <v>5416</v>
      </c>
      <c r="O574" s="137"/>
      <c r="P574" s="50" t="s">
        <v>64</v>
      </c>
      <c r="Q574" s="50" t="s">
        <v>5395</v>
      </c>
      <c r="R574" s="42">
        <v>1</v>
      </c>
      <c r="S574" s="138" t="s">
        <v>1082</v>
      </c>
      <c r="T574" s="62">
        <v>1000000000</v>
      </c>
      <c r="U574" s="62">
        <v>886000000</v>
      </c>
      <c r="V574" s="42"/>
      <c r="W574" s="42"/>
      <c r="X574" s="42"/>
      <c r="Y574" s="42"/>
      <c r="Z574" s="50" t="s">
        <v>68</v>
      </c>
      <c r="AJ574" s="42"/>
      <c r="AU574" s="42"/>
      <c r="AY574" s="42"/>
      <c r="AZ574" s="42"/>
      <c r="BA574" s="42"/>
      <c r="BB574" s="42"/>
      <c r="BN574" s="83" t="s">
        <v>4576</v>
      </c>
      <c r="BO574" s="58" t="str">
        <f t="shared" si="8"/>
        <v>境内资产</v>
      </c>
      <c r="BP574" s="58" t="str">
        <f>IF(M574="",VLOOKUP(D574,Sheet4!$A$1:$B$92,2,0),VLOOKUP(Q574,Sheet4!$A$1:$B$92,2,0))</f>
        <v>保险资产管理产品</v>
      </c>
    </row>
    <row r="575" spans="1:68" s="58" customFormat="1" ht="12.75" customHeight="1">
      <c r="A575" s="122" t="s">
        <v>1975</v>
      </c>
      <c r="B575" s="42" t="s">
        <v>1976</v>
      </c>
      <c r="C575" s="252" t="s">
        <v>5552</v>
      </c>
      <c r="D575" s="252" t="s">
        <v>672</v>
      </c>
      <c r="E575" s="50" t="s">
        <v>5428</v>
      </c>
      <c r="F575" s="42" t="s">
        <v>1976</v>
      </c>
      <c r="G575" s="119">
        <v>342</v>
      </c>
      <c r="H575" s="320">
        <v>4969.26</v>
      </c>
      <c r="I575" s="320">
        <v>4969.26</v>
      </c>
      <c r="J575" s="42"/>
      <c r="K575" s="42"/>
      <c r="L575" s="58" t="s">
        <v>4489</v>
      </c>
      <c r="M575" s="50" t="s">
        <v>5415</v>
      </c>
      <c r="N575" s="50" t="s">
        <v>5416</v>
      </c>
      <c r="O575" s="137"/>
      <c r="P575" s="50" t="s">
        <v>64</v>
      </c>
      <c r="Q575" s="50" t="s">
        <v>5395</v>
      </c>
      <c r="R575" s="42">
        <v>1</v>
      </c>
      <c r="S575" s="138" t="s">
        <v>1082</v>
      </c>
      <c r="T575" s="62">
        <v>1000000000</v>
      </c>
      <c r="U575" s="62">
        <v>886000000</v>
      </c>
      <c r="V575" s="42"/>
      <c r="W575" s="42"/>
      <c r="X575" s="42"/>
      <c r="Y575" s="42"/>
      <c r="Z575" s="50" t="s">
        <v>68</v>
      </c>
      <c r="AJ575" s="42"/>
      <c r="AU575" s="42"/>
      <c r="AY575" s="42"/>
      <c r="AZ575" s="42"/>
      <c r="BA575" s="42"/>
      <c r="BB575" s="42"/>
      <c r="BN575" s="83" t="s">
        <v>4576</v>
      </c>
      <c r="BO575" s="58" t="str">
        <f t="shared" si="8"/>
        <v>境内资产</v>
      </c>
      <c r="BP575" s="58" t="str">
        <f>IF(M575="",VLOOKUP(D575,Sheet4!$A$1:$B$92,2,0),VLOOKUP(Q575,Sheet4!$A$1:$B$92,2,0))</f>
        <v>保险资产管理产品</v>
      </c>
    </row>
    <row r="576" spans="1:68" s="58" customFormat="1" ht="12.75" customHeight="1">
      <c r="A576" s="122" t="s">
        <v>1977</v>
      </c>
      <c r="B576" s="42" t="s">
        <v>1978</v>
      </c>
      <c r="C576" s="252" t="s">
        <v>5552</v>
      </c>
      <c r="D576" s="252" t="s">
        <v>672</v>
      </c>
      <c r="E576" s="50" t="s">
        <v>5429</v>
      </c>
      <c r="F576" s="42" t="s">
        <v>1978</v>
      </c>
      <c r="G576" s="119">
        <v>798722</v>
      </c>
      <c r="H576" s="320">
        <v>9999999.4399999995</v>
      </c>
      <c r="I576" s="320">
        <v>6301916.5800000001</v>
      </c>
      <c r="J576" s="42"/>
      <c r="K576" s="42"/>
      <c r="L576" s="58" t="s">
        <v>4489</v>
      </c>
      <c r="M576" s="50" t="s">
        <v>5415</v>
      </c>
      <c r="N576" s="50" t="s">
        <v>5416</v>
      </c>
      <c r="O576" s="137"/>
      <c r="P576" s="50" t="s">
        <v>64</v>
      </c>
      <c r="Q576" s="50" t="s">
        <v>5395</v>
      </c>
      <c r="R576" s="42">
        <v>1</v>
      </c>
      <c r="S576" s="138" t="s">
        <v>1082</v>
      </c>
      <c r="T576" s="62">
        <v>1000000000</v>
      </c>
      <c r="U576" s="62">
        <v>886000000</v>
      </c>
      <c r="V576" s="42"/>
      <c r="W576" s="42"/>
      <c r="X576" s="42"/>
      <c r="Y576" s="42"/>
      <c r="Z576" s="50" t="s">
        <v>68</v>
      </c>
      <c r="AJ576" s="42"/>
      <c r="AU576" s="42"/>
      <c r="AY576" s="42"/>
      <c r="AZ576" s="42"/>
      <c r="BA576" s="42"/>
      <c r="BB576" s="42"/>
      <c r="BN576" s="83" t="s">
        <v>4576</v>
      </c>
      <c r="BO576" s="58" t="str">
        <f t="shared" si="8"/>
        <v>境内资产</v>
      </c>
      <c r="BP576" s="58" t="str">
        <f>IF(M576="",VLOOKUP(D576,Sheet4!$A$1:$B$92,2,0),VLOOKUP(Q576,Sheet4!$A$1:$B$92,2,0))</f>
        <v>保险资产管理产品</v>
      </c>
    </row>
    <row r="577" spans="1:68" s="58" customFormat="1" ht="12.75" customHeight="1">
      <c r="A577" s="122" t="s">
        <v>1979</v>
      </c>
      <c r="B577" s="42" t="s">
        <v>1980</v>
      </c>
      <c r="C577" s="252" t="s">
        <v>5552</v>
      </c>
      <c r="D577" s="252" t="s">
        <v>672</v>
      </c>
      <c r="E577" s="50" t="s">
        <v>5430</v>
      </c>
      <c r="F577" s="42" t="s">
        <v>1980</v>
      </c>
      <c r="G577" s="119">
        <v>49943</v>
      </c>
      <c r="H577" s="320">
        <v>2742961.73</v>
      </c>
      <c r="I577" s="320">
        <v>2206481.7400000002</v>
      </c>
      <c r="J577" s="42"/>
      <c r="K577" s="42"/>
      <c r="L577" s="58" t="s">
        <v>4489</v>
      </c>
      <c r="M577" s="50" t="s">
        <v>5415</v>
      </c>
      <c r="N577" s="50" t="s">
        <v>5416</v>
      </c>
      <c r="O577" s="137"/>
      <c r="P577" s="50" t="s">
        <v>64</v>
      </c>
      <c r="Q577" s="50" t="s">
        <v>5395</v>
      </c>
      <c r="R577" s="42">
        <v>1</v>
      </c>
      <c r="S577" s="138" t="s">
        <v>1082</v>
      </c>
      <c r="T577" s="62">
        <v>1000000000</v>
      </c>
      <c r="U577" s="62">
        <v>886000000</v>
      </c>
      <c r="V577" s="42"/>
      <c r="W577" s="42"/>
      <c r="X577" s="42"/>
      <c r="Y577" s="42"/>
      <c r="Z577" s="50" t="s">
        <v>68</v>
      </c>
      <c r="AJ577" s="42"/>
      <c r="AU577" s="42"/>
      <c r="AY577" s="42"/>
      <c r="AZ577" s="42"/>
      <c r="BA577" s="42"/>
      <c r="BB577" s="42"/>
      <c r="BN577" s="83" t="s">
        <v>4576</v>
      </c>
      <c r="BO577" s="58" t="str">
        <f t="shared" si="8"/>
        <v>境内资产</v>
      </c>
      <c r="BP577" s="58" t="str">
        <f>IF(M577="",VLOOKUP(D577,Sheet4!$A$1:$B$92,2,0),VLOOKUP(Q577,Sheet4!$A$1:$B$92,2,0))</f>
        <v>保险资产管理产品</v>
      </c>
    </row>
    <row r="578" spans="1:68" s="58" customFormat="1" ht="12.75" customHeight="1">
      <c r="A578" s="122" t="s">
        <v>5431</v>
      </c>
      <c r="B578" s="42" t="s">
        <v>1981</v>
      </c>
      <c r="C578" s="252" t="s">
        <v>5552</v>
      </c>
      <c r="D578" s="252" t="s">
        <v>672</v>
      </c>
      <c r="E578" s="50" t="s">
        <v>3264</v>
      </c>
      <c r="F578" s="42" t="s">
        <v>1981</v>
      </c>
      <c r="G578" s="119">
        <v>1000</v>
      </c>
      <c r="H578" s="320">
        <v>286868.5</v>
      </c>
      <c r="I578" s="320">
        <v>155080</v>
      </c>
      <c r="J578" s="42"/>
      <c r="K578" s="42"/>
      <c r="L578" s="58" t="s">
        <v>4489</v>
      </c>
      <c r="M578" s="50" t="s">
        <v>5415</v>
      </c>
      <c r="N578" s="50" t="s">
        <v>5416</v>
      </c>
      <c r="O578" s="137"/>
      <c r="P578" s="50" t="s">
        <v>64</v>
      </c>
      <c r="Q578" s="50" t="s">
        <v>5395</v>
      </c>
      <c r="R578" s="42">
        <v>1</v>
      </c>
      <c r="S578" s="138" t="s">
        <v>1082</v>
      </c>
      <c r="T578" s="62">
        <v>1000000000</v>
      </c>
      <c r="U578" s="62">
        <v>886000000</v>
      </c>
      <c r="V578" s="42"/>
      <c r="W578" s="42"/>
      <c r="X578" s="42"/>
      <c r="Y578" s="42"/>
      <c r="Z578" s="50" t="s">
        <v>68</v>
      </c>
      <c r="AJ578" s="42"/>
      <c r="AU578" s="42"/>
      <c r="AY578" s="42"/>
      <c r="AZ578" s="42"/>
      <c r="BA578" s="42"/>
      <c r="BB578" s="42"/>
      <c r="BN578" s="83" t="s">
        <v>4576</v>
      </c>
      <c r="BO578" s="58" t="str">
        <f t="shared" si="8"/>
        <v>境内资产</v>
      </c>
      <c r="BP578" s="58" t="str">
        <f>IF(M578="",VLOOKUP(D578,Sheet4!$A$1:$B$92,2,0),VLOOKUP(Q578,Sheet4!$A$1:$B$92,2,0))</f>
        <v>保险资产管理产品</v>
      </c>
    </row>
    <row r="579" spans="1:68" s="58" customFormat="1" ht="12.75" customHeight="1">
      <c r="A579" s="122" t="s">
        <v>1982</v>
      </c>
      <c r="B579" s="42" t="s">
        <v>1983</v>
      </c>
      <c r="C579" s="252" t="s">
        <v>5552</v>
      </c>
      <c r="D579" s="252" t="s">
        <v>672</v>
      </c>
      <c r="E579" s="50" t="s">
        <v>5432</v>
      </c>
      <c r="F579" s="42" t="s">
        <v>1983</v>
      </c>
      <c r="G579" s="119">
        <v>2311500</v>
      </c>
      <c r="H579" s="320">
        <v>9997149.2699999996</v>
      </c>
      <c r="I579" s="320">
        <v>9592725</v>
      </c>
      <c r="J579" s="42"/>
      <c r="K579" s="42"/>
      <c r="L579" s="58" t="s">
        <v>4489</v>
      </c>
      <c r="M579" s="50" t="s">
        <v>5415</v>
      </c>
      <c r="N579" s="50" t="s">
        <v>5416</v>
      </c>
      <c r="O579" s="137"/>
      <c r="P579" s="50" t="s">
        <v>64</v>
      </c>
      <c r="Q579" s="50" t="s">
        <v>5395</v>
      </c>
      <c r="R579" s="42">
        <v>1</v>
      </c>
      <c r="S579" s="138" t="s">
        <v>1082</v>
      </c>
      <c r="T579" s="62">
        <v>1000000000</v>
      </c>
      <c r="U579" s="62">
        <v>886000000</v>
      </c>
      <c r="V579" s="42"/>
      <c r="W579" s="42"/>
      <c r="X579" s="42"/>
      <c r="Y579" s="42"/>
      <c r="Z579" s="50" t="s">
        <v>68</v>
      </c>
      <c r="AJ579" s="42"/>
      <c r="AU579" s="42"/>
      <c r="AY579" s="42"/>
      <c r="AZ579" s="42"/>
      <c r="BA579" s="42"/>
      <c r="BB579" s="42"/>
      <c r="BN579" s="83" t="s">
        <v>4576</v>
      </c>
      <c r="BO579" s="58" t="str">
        <f t="shared" ref="BO579:BO642" si="9">IF(LEFT(D579,2)="境外","境外资产","境内资产")</f>
        <v>境内资产</v>
      </c>
      <c r="BP579" s="58" t="str">
        <f>IF(M579="",VLOOKUP(D579,Sheet4!$A$1:$B$92,2,0),VLOOKUP(Q579,Sheet4!$A$1:$B$92,2,0))</f>
        <v>保险资产管理产品</v>
      </c>
    </row>
    <row r="580" spans="1:68" s="58" customFormat="1" ht="12.75" customHeight="1">
      <c r="A580" s="122" t="s">
        <v>1984</v>
      </c>
      <c r="B580" s="42" t="s">
        <v>1985</v>
      </c>
      <c r="C580" s="252" t="s">
        <v>5552</v>
      </c>
      <c r="D580" s="252" t="s">
        <v>672</v>
      </c>
      <c r="E580" s="50" t="s">
        <v>5433</v>
      </c>
      <c r="F580" s="42" t="s">
        <v>1985</v>
      </c>
      <c r="G580" s="119">
        <v>165</v>
      </c>
      <c r="H580" s="320">
        <v>3624.84</v>
      </c>
      <c r="I580" s="320">
        <v>2809.95</v>
      </c>
      <c r="J580" s="42"/>
      <c r="K580" s="42"/>
      <c r="L580" s="58" t="s">
        <v>4489</v>
      </c>
      <c r="M580" s="50" t="s">
        <v>5415</v>
      </c>
      <c r="N580" s="50" t="s">
        <v>5416</v>
      </c>
      <c r="O580" s="137"/>
      <c r="P580" s="50" t="s">
        <v>64</v>
      </c>
      <c r="Q580" s="50" t="s">
        <v>5395</v>
      </c>
      <c r="R580" s="42">
        <v>1</v>
      </c>
      <c r="S580" s="138" t="s">
        <v>1082</v>
      </c>
      <c r="T580" s="62">
        <v>1000000000</v>
      </c>
      <c r="U580" s="62">
        <v>886000000</v>
      </c>
      <c r="V580" s="42"/>
      <c r="W580" s="42"/>
      <c r="X580" s="42"/>
      <c r="Y580" s="42"/>
      <c r="Z580" s="50" t="s">
        <v>280</v>
      </c>
      <c r="AJ580" s="42"/>
      <c r="AU580" s="42"/>
      <c r="AY580" s="42"/>
      <c r="AZ580" s="42"/>
      <c r="BA580" s="42"/>
      <c r="BB580" s="42"/>
      <c r="BN580" s="83" t="s">
        <v>4576</v>
      </c>
      <c r="BO580" s="58" t="str">
        <f t="shared" si="9"/>
        <v>境内资产</v>
      </c>
      <c r="BP580" s="58" t="str">
        <f>IF(M580="",VLOOKUP(D580,Sheet4!$A$1:$B$92,2,0),VLOOKUP(Q580,Sheet4!$A$1:$B$92,2,0))</f>
        <v>保险资产管理产品</v>
      </c>
    </row>
    <row r="581" spans="1:68" s="58" customFormat="1" ht="12.75" customHeight="1">
      <c r="A581" s="122" t="s">
        <v>1986</v>
      </c>
      <c r="B581" s="42" t="s">
        <v>1987</v>
      </c>
      <c r="C581" s="252" t="s">
        <v>5552</v>
      </c>
      <c r="D581" s="252" t="s">
        <v>672</v>
      </c>
      <c r="E581" s="50" t="s">
        <v>5434</v>
      </c>
      <c r="F581" s="42" t="s">
        <v>1987</v>
      </c>
      <c r="G581" s="119">
        <v>2154643</v>
      </c>
      <c r="H581" s="320">
        <v>26136927.399999999</v>
      </c>
      <c r="I581" s="320">
        <v>25769530.280000001</v>
      </c>
      <c r="J581" s="42"/>
      <c r="K581" s="42"/>
      <c r="L581" s="58" t="s">
        <v>4489</v>
      </c>
      <c r="M581" s="50" t="s">
        <v>5415</v>
      </c>
      <c r="N581" s="50" t="s">
        <v>5416</v>
      </c>
      <c r="O581" s="137"/>
      <c r="P581" s="50" t="s">
        <v>64</v>
      </c>
      <c r="Q581" s="50" t="s">
        <v>5395</v>
      </c>
      <c r="R581" s="42">
        <v>1</v>
      </c>
      <c r="S581" s="138" t="s">
        <v>1082</v>
      </c>
      <c r="T581" s="62">
        <v>1000000000</v>
      </c>
      <c r="U581" s="62">
        <v>886000000</v>
      </c>
      <c r="V581" s="42"/>
      <c r="W581" s="42"/>
      <c r="X581" s="42"/>
      <c r="Y581" s="42"/>
      <c r="Z581" s="50" t="s">
        <v>68</v>
      </c>
      <c r="AJ581" s="42"/>
      <c r="AU581" s="42"/>
      <c r="AY581" s="42"/>
      <c r="AZ581" s="42"/>
      <c r="BA581" s="42"/>
      <c r="BB581" s="42"/>
      <c r="BN581" s="83" t="s">
        <v>4576</v>
      </c>
      <c r="BO581" s="58" t="str">
        <f t="shared" si="9"/>
        <v>境内资产</v>
      </c>
      <c r="BP581" s="58" t="str">
        <f>IF(M581="",VLOOKUP(D581,Sheet4!$A$1:$B$92,2,0),VLOOKUP(Q581,Sheet4!$A$1:$B$92,2,0))</f>
        <v>保险资产管理产品</v>
      </c>
    </row>
    <row r="582" spans="1:68" s="58" customFormat="1" ht="12.75" customHeight="1">
      <c r="A582" s="122" t="s">
        <v>1988</v>
      </c>
      <c r="B582" s="42" t="s">
        <v>1989</v>
      </c>
      <c r="C582" s="252" t="s">
        <v>5552</v>
      </c>
      <c r="D582" s="252" t="s">
        <v>672</v>
      </c>
      <c r="E582" s="50" t="s">
        <v>5435</v>
      </c>
      <c r="F582" s="42" t="s">
        <v>1989</v>
      </c>
      <c r="G582" s="119">
        <v>2998200</v>
      </c>
      <c r="H582" s="320">
        <v>114988211.61</v>
      </c>
      <c r="I582" s="320">
        <v>100229826</v>
      </c>
      <c r="J582" s="42"/>
      <c r="K582" s="42"/>
      <c r="L582" s="58" t="s">
        <v>4489</v>
      </c>
      <c r="M582" s="50" t="s">
        <v>5415</v>
      </c>
      <c r="N582" s="50" t="s">
        <v>5416</v>
      </c>
      <c r="O582" s="137"/>
      <c r="P582" s="50" t="s">
        <v>64</v>
      </c>
      <c r="Q582" s="50" t="s">
        <v>5395</v>
      </c>
      <c r="R582" s="42">
        <v>1</v>
      </c>
      <c r="S582" s="138" t="s">
        <v>1082</v>
      </c>
      <c r="T582" s="62">
        <v>1000000000</v>
      </c>
      <c r="U582" s="62">
        <v>886000000</v>
      </c>
      <c r="V582" s="42"/>
      <c r="W582" s="42"/>
      <c r="X582" s="42"/>
      <c r="Y582" s="42"/>
      <c r="Z582" s="50" t="s">
        <v>280</v>
      </c>
      <c r="AJ582" s="42"/>
      <c r="AU582" s="42"/>
      <c r="AY582" s="42"/>
      <c r="AZ582" s="42"/>
      <c r="BA582" s="42"/>
      <c r="BB582" s="42"/>
      <c r="BN582" s="83" t="s">
        <v>4576</v>
      </c>
      <c r="BO582" s="58" t="str">
        <f t="shared" si="9"/>
        <v>境内资产</v>
      </c>
      <c r="BP582" s="58" t="str">
        <f>IF(M582="",VLOOKUP(D582,Sheet4!$A$1:$B$92,2,0),VLOOKUP(Q582,Sheet4!$A$1:$B$92,2,0))</f>
        <v>保险资产管理产品</v>
      </c>
    </row>
    <row r="583" spans="1:68" s="58" customFormat="1" ht="12.75" customHeight="1">
      <c r="A583" s="122" t="s">
        <v>1990</v>
      </c>
      <c r="B583" s="42" t="s">
        <v>1991</v>
      </c>
      <c r="C583" s="252" t="s">
        <v>5552</v>
      </c>
      <c r="D583" s="252" t="s">
        <v>672</v>
      </c>
      <c r="E583" s="50" t="s">
        <v>5436</v>
      </c>
      <c r="F583" s="42" t="s">
        <v>1991</v>
      </c>
      <c r="G583" s="119">
        <v>521700</v>
      </c>
      <c r="H583" s="320">
        <v>14990839.060000001</v>
      </c>
      <c r="I583" s="320">
        <v>13199010</v>
      </c>
      <c r="J583" s="42"/>
      <c r="K583" s="42"/>
      <c r="L583" s="58" t="s">
        <v>4489</v>
      </c>
      <c r="M583" s="50" t="s">
        <v>5415</v>
      </c>
      <c r="N583" s="50" t="s">
        <v>5416</v>
      </c>
      <c r="O583" s="137"/>
      <c r="P583" s="50" t="s">
        <v>64</v>
      </c>
      <c r="Q583" s="50" t="s">
        <v>5395</v>
      </c>
      <c r="R583" s="42">
        <v>1</v>
      </c>
      <c r="S583" s="138" t="s">
        <v>1082</v>
      </c>
      <c r="T583" s="62">
        <v>1000000000</v>
      </c>
      <c r="U583" s="62">
        <v>886000000</v>
      </c>
      <c r="V583" s="42"/>
      <c r="W583" s="42"/>
      <c r="X583" s="42"/>
      <c r="Y583" s="42"/>
      <c r="Z583" s="50" t="s">
        <v>68</v>
      </c>
      <c r="AJ583" s="42"/>
      <c r="AU583" s="42"/>
      <c r="AY583" s="42"/>
      <c r="AZ583" s="42"/>
      <c r="BA583" s="42"/>
      <c r="BB583" s="42"/>
      <c r="BN583" s="83" t="s">
        <v>4576</v>
      </c>
      <c r="BO583" s="58" t="str">
        <f t="shared" si="9"/>
        <v>境内资产</v>
      </c>
      <c r="BP583" s="58" t="str">
        <f>IF(M583="",VLOOKUP(D583,Sheet4!$A$1:$B$92,2,0),VLOOKUP(Q583,Sheet4!$A$1:$B$92,2,0))</f>
        <v>保险资产管理产品</v>
      </c>
    </row>
    <row r="584" spans="1:68" s="58" customFormat="1" ht="12.75" customHeight="1">
      <c r="A584" s="122" t="s">
        <v>1992</v>
      </c>
      <c r="B584" s="42" t="s">
        <v>1993</v>
      </c>
      <c r="C584" s="252" t="s">
        <v>5552</v>
      </c>
      <c r="D584" s="252" t="s">
        <v>672</v>
      </c>
      <c r="E584" s="50" t="s">
        <v>5437</v>
      </c>
      <c r="F584" s="42" t="s">
        <v>1993</v>
      </c>
      <c r="G584" s="119">
        <v>416237</v>
      </c>
      <c r="H584" s="320">
        <v>14996295.880000001</v>
      </c>
      <c r="I584" s="320">
        <v>11042767.609999999</v>
      </c>
      <c r="J584" s="42"/>
      <c r="K584" s="42"/>
      <c r="L584" s="58" t="s">
        <v>4489</v>
      </c>
      <c r="M584" s="50" t="s">
        <v>5415</v>
      </c>
      <c r="N584" s="50" t="s">
        <v>5416</v>
      </c>
      <c r="O584" s="137"/>
      <c r="P584" s="50" t="s">
        <v>64</v>
      </c>
      <c r="Q584" s="50" t="s">
        <v>5395</v>
      </c>
      <c r="R584" s="42">
        <v>1</v>
      </c>
      <c r="S584" s="138" t="s">
        <v>1082</v>
      </c>
      <c r="T584" s="62">
        <v>1000000000</v>
      </c>
      <c r="U584" s="62">
        <v>886000000</v>
      </c>
      <c r="V584" s="42"/>
      <c r="W584" s="42"/>
      <c r="X584" s="42"/>
      <c r="Y584" s="42"/>
      <c r="Z584" s="50" t="s">
        <v>68</v>
      </c>
      <c r="AJ584" s="42"/>
      <c r="AU584" s="42"/>
      <c r="AY584" s="42"/>
      <c r="AZ584" s="42"/>
      <c r="BA584" s="42"/>
      <c r="BB584" s="42"/>
      <c r="BN584" s="83" t="s">
        <v>4576</v>
      </c>
      <c r="BO584" s="58" t="str">
        <f t="shared" si="9"/>
        <v>境内资产</v>
      </c>
      <c r="BP584" s="58" t="str">
        <f>IF(M584="",VLOOKUP(D584,Sheet4!$A$1:$B$92,2,0),VLOOKUP(Q584,Sheet4!$A$1:$B$92,2,0))</f>
        <v>保险资产管理产品</v>
      </c>
    </row>
    <row r="585" spans="1:68" s="58" customFormat="1" ht="12.75" customHeight="1">
      <c r="A585" s="122" t="s">
        <v>1648</v>
      </c>
      <c r="B585" s="42" t="s">
        <v>1649</v>
      </c>
      <c r="C585" s="252" t="s">
        <v>5552</v>
      </c>
      <c r="D585" s="252" t="s">
        <v>672</v>
      </c>
      <c r="E585" s="50" t="s">
        <v>5438</v>
      </c>
      <c r="F585" s="42" t="s">
        <v>1649</v>
      </c>
      <c r="G585" s="119">
        <v>164</v>
      </c>
      <c r="H585" s="320">
        <v>4995.4399999999996</v>
      </c>
      <c r="I585" s="320">
        <v>4995.4399999999996</v>
      </c>
      <c r="J585" s="42"/>
      <c r="K585" s="42"/>
      <c r="L585" s="58" t="s">
        <v>4489</v>
      </c>
      <c r="M585" s="50" t="s">
        <v>5415</v>
      </c>
      <c r="N585" s="50" t="s">
        <v>5416</v>
      </c>
      <c r="O585" s="137"/>
      <c r="P585" s="50" t="s">
        <v>64</v>
      </c>
      <c r="Q585" s="50" t="s">
        <v>5395</v>
      </c>
      <c r="R585" s="42">
        <v>1</v>
      </c>
      <c r="S585" s="138" t="s">
        <v>1082</v>
      </c>
      <c r="T585" s="62">
        <v>1000000000</v>
      </c>
      <c r="U585" s="62">
        <v>886000000</v>
      </c>
      <c r="V585" s="42"/>
      <c r="W585" s="42"/>
      <c r="X585" s="42"/>
      <c r="Y585" s="42"/>
      <c r="Z585" s="50" t="s">
        <v>68</v>
      </c>
      <c r="AJ585" s="42"/>
      <c r="AU585" s="42"/>
      <c r="AY585" s="42"/>
      <c r="AZ585" s="42"/>
      <c r="BA585" s="42"/>
      <c r="BB585" s="42"/>
      <c r="BN585" s="83" t="s">
        <v>4576</v>
      </c>
      <c r="BO585" s="58" t="str">
        <f t="shared" si="9"/>
        <v>境内资产</v>
      </c>
      <c r="BP585" s="58" t="str">
        <f>IF(M585="",VLOOKUP(D585,Sheet4!$A$1:$B$92,2,0),VLOOKUP(Q585,Sheet4!$A$1:$B$92,2,0))</f>
        <v>保险资产管理产品</v>
      </c>
    </row>
    <row r="586" spans="1:68" s="58" customFormat="1" ht="12.75" customHeight="1">
      <c r="A586" s="122" t="s">
        <v>1651</v>
      </c>
      <c r="B586" s="42" t="s">
        <v>1652</v>
      </c>
      <c r="C586" s="252" t="s">
        <v>5552</v>
      </c>
      <c r="D586" s="252" t="s">
        <v>672</v>
      </c>
      <c r="E586" s="50" t="s">
        <v>5439</v>
      </c>
      <c r="F586" s="42" t="s">
        <v>1652</v>
      </c>
      <c r="G586" s="119">
        <v>206</v>
      </c>
      <c r="H586" s="320">
        <v>3067.34</v>
      </c>
      <c r="I586" s="320">
        <v>3067.34</v>
      </c>
      <c r="J586" s="42"/>
      <c r="K586" s="42"/>
      <c r="L586" s="58" t="s">
        <v>4489</v>
      </c>
      <c r="M586" s="50" t="s">
        <v>5415</v>
      </c>
      <c r="N586" s="50" t="s">
        <v>5416</v>
      </c>
      <c r="O586" s="137"/>
      <c r="P586" s="50" t="s">
        <v>64</v>
      </c>
      <c r="Q586" s="50" t="s">
        <v>5395</v>
      </c>
      <c r="R586" s="42">
        <v>1</v>
      </c>
      <c r="S586" s="138" t="s">
        <v>1082</v>
      </c>
      <c r="T586" s="62">
        <v>1000000000</v>
      </c>
      <c r="U586" s="62">
        <v>886000000</v>
      </c>
      <c r="V586" s="42"/>
      <c r="W586" s="42"/>
      <c r="X586" s="42"/>
      <c r="Y586" s="42"/>
      <c r="Z586" s="50" t="s">
        <v>68</v>
      </c>
      <c r="AJ586" s="42"/>
      <c r="AU586" s="42"/>
      <c r="AY586" s="42"/>
      <c r="AZ586" s="42"/>
      <c r="BA586" s="42"/>
      <c r="BB586" s="42"/>
      <c r="BN586" s="83" t="s">
        <v>4576</v>
      </c>
      <c r="BO586" s="58" t="str">
        <f t="shared" si="9"/>
        <v>境内资产</v>
      </c>
      <c r="BP586" s="58" t="str">
        <f>IF(M586="",VLOOKUP(D586,Sheet4!$A$1:$B$92,2,0),VLOOKUP(Q586,Sheet4!$A$1:$B$92,2,0))</f>
        <v>保险资产管理产品</v>
      </c>
    </row>
    <row r="587" spans="1:68" s="58" customFormat="1" ht="12.75" customHeight="1">
      <c r="A587" s="122" t="s">
        <v>1994</v>
      </c>
      <c r="B587" s="42" t="s">
        <v>1995</v>
      </c>
      <c r="C587" s="252" t="s">
        <v>5552</v>
      </c>
      <c r="D587" s="252" t="s">
        <v>678</v>
      </c>
      <c r="E587" s="50" t="s">
        <v>5440</v>
      </c>
      <c r="F587" s="42" t="s">
        <v>1995</v>
      </c>
      <c r="G587" s="119">
        <v>1184482</v>
      </c>
      <c r="H587" s="320">
        <v>29988586.859999999</v>
      </c>
      <c r="I587" s="320">
        <v>24447708.48</v>
      </c>
      <c r="J587" s="42"/>
      <c r="K587" s="42"/>
      <c r="L587" s="58" t="s">
        <v>4489</v>
      </c>
      <c r="M587" s="50" t="s">
        <v>5415</v>
      </c>
      <c r="N587" s="50" t="s">
        <v>5416</v>
      </c>
      <c r="O587" s="137"/>
      <c r="P587" s="50" t="s">
        <v>64</v>
      </c>
      <c r="Q587" s="50" t="s">
        <v>5395</v>
      </c>
      <c r="R587" s="42">
        <v>1</v>
      </c>
      <c r="S587" s="138" t="s">
        <v>1082</v>
      </c>
      <c r="T587" s="62">
        <v>1000000000</v>
      </c>
      <c r="U587" s="62">
        <v>886000000</v>
      </c>
      <c r="V587" s="42"/>
      <c r="W587" s="42"/>
      <c r="X587" s="42"/>
      <c r="Y587" s="42"/>
      <c r="Z587" s="50" t="s">
        <v>68</v>
      </c>
      <c r="AJ587" s="42"/>
      <c r="AU587" s="42"/>
      <c r="AY587" s="42"/>
      <c r="AZ587" s="42"/>
      <c r="BA587" s="42"/>
      <c r="BB587" s="42"/>
      <c r="BN587" s="83" t="s">
        <v>4576</v>
      </c>
      <c r="BO587" s="58" t="str">
        <f t="shared" si="9"/>
        <v>境内资产</v>
      </c>
      <c r="BP587" s="58" t="str">
        <f>IF(M587="",VLOOKUP(D587,Sheet4!$A$1:$B$92,2,0),VLOOKUP(Q587,Sheet4!$A$1:$B$92,2,0))</f>
        <v>保险资产管理产品</v>
      </c>
    </row>
    <row r="588" spans="1:68" s="58" customFormat="1" ht="12.75" customHeight="1">
      <c r="A588" s="122" t="s">
        <v>1996</v>
      </c>
      <c r="B588" s="42" t="s">
        <v>1997</v>
      </c>
      <c r="C588" s="252" t="s">
        <v>5552</v>
      </c>
      <c r="D588" s="252" t="s">
        <v>678</v>
      </c>
      <c r="E588" s="50" t="s">
        <v>5441</v>
      </c>
      <c r="F588" s="42" t="s">
        <v>1997</v>
      </c>
      <c r="G588" s="119">
        <v>10000</v>
      </c>
      <c r="H588" s="320">
        <v>431807.34</v>
      </c>
      <c r="I588" s="320">
        <v>246500</v>
      </c>
      <c r="J588" s="42"/>
      <c r="K588" s="42"/>
      <c r="L588" s="58" t="s">
        <v>4489</v>
      </c>
      <c r="M588" s="50" t="s">
        <v>5415</v>
      </c>
      <c r="N588" s="50" t="s">
        <v>5416</v>
      </c>
      <c r="O588" s="137"/>
      <c r="P588" s="50" t="s">
        <v>64</v>
      </c>
      <c r="Q588" s="50" t="s">
        <v>5395</v>
      </c>
      <c r="R588" s="42">
        <v>1</v>
      </c>
      <c r="S588" s="138" t="s">
        <v>1082</v>
      </c>
      <c r="T588" s="62">
        <v>1000000000</v>
      </c>
      <c r="U588" s="62">
        <v>886000000</v>
      </c>
      <c r="V588" s="42"/>
      <c r="W588" s="42"/>
      <c r="X588" s="42"/>
      <c r="Y588" s="42"/>
      <c r="Z588" s="50" t="s">
        <v>280</v>
      </c>
      <c r="AJ588" s="42"/>
      <c r="AU588" s="42"/>
      <c r="AY588" s="42"/>
      <c r="AZ588" s="42"/>
      <c r="BA588" s="42"/>
      <c r="BB588" s="42"/>
      <c r="BN588" s="83" t="s">
        <v>4576</v>
      </c>
      <c r="BO588" s="58" t="str">
        <f t="shared" si="9"/>
        <v>境内资产</v>
      </c>
      <c r="BP588" s="58" t="str">
        <f>IF(M588="",VLOOKUP(D588,Sheet4!$A$1:$B$92,2,0),VLOOKUP(Q588,Sheet4!$A$1:$B$92,2,0))</f>
        <v>保险资产管理产品</v>
      </c>
    </row>
    <row r="589" spans="1:68" s="58" customFormat="1" ht="12.75" customHeight="1">
      <c r="A589" s="122" t="s">
        <v>1998</v>
      </c>
      <c r="B589" s="42" t="s">
        <v>1331</v>
      </c>
      <c r="C589" s="252" t="s">
        <v>5552</v>
      </c>
      <c r="D589" s="252" t="s">
        <v>678</v>
      </c>
      <c r="E589" s="50" t="s">
        <v>5442</v>
      </c>
      <c r="F589" s="42" t="s">
        <v>1331</v>
      </c>
      <c r="G589" s="119">
        <v>1432100</v>
      </c>
      <c r="H589" s="320">
        <v>29990476.699999999</v>
      </c>
      <c r="I589" s="320">
        <v>28871136</v>
      </c>
      <c r="J589" s="42"/>
      <c r="K589" s="42"/>
      <c r="L589" s="58" t="s">
        <v>4489</v>
      </c>
      <c r="M589" s="50" t="s">
        <v>5415</v>
      </c>
      <c r="N589" s="50" t="s">
        <v>5416</v>
      </c>
      <c r="O589" s="137"/>
      <c r="P589" s="50" t="s">
        <v>64</v>
      </c>
      <c r="Q589" s="50" t="s">
        <v>5395</v>
      </c>
      <c r="R589" s="42">
        <v>1</v>
      </c>
      <c r="S589" s="138" t="s">
        <v>1082</v>
      </c>
      <c r="T589" s="62">
        <v>1000000000</v>
      </c>
      <c r="U589" s="62">
        <v>886000000</v>
      </c>
      <c r="V589" s="42"/>
      <c r="W589" s="42"/>
      <c r="X589" s="42"/>
      <c r="Y589" s="42"/>
      <c r="Z589" s="50" t="s">
        <v>280</v>
      </c>
      <c r="AJ589" s="42"/>
      <c r="AU589" s="42"/>
      <c r="AY589" s="42"/>
      <c r="AZ589" s="42"/>
      <c r="BA589" s="42"/>
      <c r="BB589" s="42"/>
      <c r="BN589" s="83" t="s">
        <v>4576</v>
      </c>
      <c r="BO589" s="58" t="str">
        <f t="shared" si="9"/>
        <v>境内资产</v>
      </c>
      <c r="BP589" s="58" t="str">
        <f>IF(M589="",VLOOKUP(D589,Sheet4!$A$1:$B$92,2,0),VLOOKUP(Q589,Sheet4!$A$1:$B$92,2,0))</f>
        <v>保险资产管理产品</v>
      </c>
    </row>
    <row r="590" spans="1:68" s="58" customFormat="1" ht="12.75" customHeight="1">
      <c r="A590" s="122" t="s">
        <v>1999</v>
      </c>
      <c r="B590" s="42" t="s">
        <v>2000</v>
      </c>
      <c r="C590" s="252" t="s">
        <v>5552</v>
      </c>
      <c r="D590" s="252" t="s">
        <v>678</v>
      </c>
      <c r="E590" s="50" t="s">
        <v>5443</v>
      </c>
      <c r="F590" s="42" t="s">
        <v>2000</v>
      </c>
      <c r="G590" s="119">
        <v>61400</v>
      </c>
      <c r="H590" s="320">
        <v>24940045</v>
      </c>
      <c r="I590" s="320">
        <v>23792500</v>
      </c>
      <c r="J590" s="42"/>
      <c r="K590" s="42"/>
      <c r="L590" s="58" t="s">
        <v>4489</v>
      </c>
      <c r="M590" s="50" t="s">
        <v>5415</v>
      </c>
      <c r="N590" s="50" t="s">
        <v>5416</v>
      </c>
      <c r="O590" s="137"/>
      <c r="P590" s="50" t="s">
        <v>64</v>
      </c>
      <c r="Q590" s="50" t="s">
        <v>5395</v>
      </c>
      <c r="R590" s="42">
        <v>1</v>
      </c>
      <c r="S590" s="138" t="s">
        <v>1082</v>
      </c>
      <c r="T590" s="62">
        <v>1000000000</v>
      </c>
      <c r="U590" s="62">
        <v>886000000</v>
      </c>
      <c r="V590" s="42"/>
      <c r="W590" s="42"/>
      <c r="X590" s="42"/>
      <c r="Y590" s="42"/>
      <c r="Z590" s="50" t="s">
        <v>280</v>
      </c>
      <c r="AJ590" s="42"/>
      <c r="AU590" s="42"/>
      <c r="AY590" s="42"/>
      <c r="AZ590" s="42"/>
      <c r="BA590" s="42"/>
      <c r="BB590" s="42"/>
      <c r="BN590" s="83" t="s">
        <v>4576</v>
      </c>
      <c r="BO590" s="58" t="str">
        <f t="shared" si="9"/>
        <v>境内资产</v>
      </c>
      <c r="BP590" s="58" t="str">
        <f>IF(M590="",VLOOKUP(D590,Sheet4!$A$1:$B$92,2,0),VLOOKUP(Q590,Sheet4!$A$1:$B$92,2,0))</f>
        <v>保险资产管理产品</v>
      </c>
    </row>
    <row r="591" spans="1:68" s="58" customFormat="1" ht="12.75" customHeight="1">
      <c r="A591" s="122" t="s">
        <v>2001</v>
      </c>
      <c r="B591" s="42" t="s">
        <v>2002</v>
      </c>
      <c r="C591" s="252" t="s">
        <v>5552</v>
      </c>
      <c r="D591" s="252" t="s">
        <v>678</v>
      </c>
      <c r="E591" s="50" t="s">
        <v>5444</v>
      </c>
      <c r="F591" s="42" t="s">
        <v>2002</v>
      </c>
      <c r="G591" s="119">
        <v>100</v>
      </c>
      <c r="H591" s="320">
        <v>50754.71</v>
      </c>
      <c r="I591" s="320">
        <v>18330</v>
      </c>
      <c r="J591" s="42"/>
      <c r="K591" s="42"/>
      <c r="L591" s="58" t="s">
        <v>4489</v>
      </c>
      <c r="M591" s="50" t="s">
        <v>5415</v>
      </c>
      <c r="N591" s="50" t="s">
        <v>5416</v>
      </c>
      <c r="O591" s="137"/>
      <c r="P591" s="50" t="s">
        <v>64</v>
      </c>
      <c r="Q591" s="50" t="s">
        <v>5395</v>
      </c>
      <c r="R591" s="42">
        <v>1</v>
      </c>
      <c r="S591" s="138" t="s">
        <v>1082</v>
      </c>
      <c r="T591" s="62">
        <v>1000000000</v>
      </c>
      <c r="U591" s="62">
        <v>886000000</v>
      </c>
      <c r="V591" s="42"/>
      <c r="W591" s="42"/>
      <c r="X591" s="42"/>
      <c r="Y591" s="42"/>
      <c r="Z591" s="50" t="s">
        <v>280</v>
      </c>
      <c r="AJ591" s="42"/>
      <c r="AU591" s="42"/>
      <c r="AY591" s="42"/>
      <c r="AZ591" s="42"/>
      <c r="BA591" s="42"/>
      <c r="BB591" s="42"/>
      <c r="BN591" s="83" t="s">
        <v>4576</v>
      </c>
      <c r="BO591" s="58" t="str">
        <f t="shared" si="9"/>
        <v>境内资产</v>
      </c>
      <c r="BP591" s="58" t="str">
        <f>IF(M591="",VLOOKUP(D591,Sheet4!$A$1:$B$92,2,0),VLOOKUP(Q591,Sheet4!$A$1:$B$92,2,0))</f>
        <v>保险资产管理产品</v>
      </c>
    </row>
    <row r="592" spans="1:68" s="58" customFormat="1" ht="12.75" customHeight="1">
      <c r="A592" s="122" t="s">
        <v>2003</v>
      </c>
      <c r="B592" s="42" t="s">
        <v>2004</v>
      </c>
      <c r="C592" s="252" t="s">
        <v>5552</v>
      </c>
      <c r="D592" s="252" t="s">
        <v>678</v>
      </c>
      <c r="E592" s="50" t="s">
        <v>5445</v>
      </c>
      <c r="F592" s="42" t="s">
        <v>2004</v>
      </c>
      <c r="G592" s="119">
        <v>1848</v>
      </c>
      <c r="H592" s="320">
        <v>83400.240000000005</v>
      </c>
      <c r="I592" s="320">
        <v>83400.240000000005</v>
      </c>
      <c r="J592" s="42"/>
      <c r="K592" s="42"/>
      <c r="L592" s="58" t="s">
        <v>4489</v>
      </c>
      <c r="M592" s="50" t="s">
        <v>5415</v>
      </c>
      <c r="N592" s="50" t="s">
        <v>5416</v>
      </c>
      <c r="O592" s="137"/>
      <c r="P592" s="50" t="s">
        <v>64</v>
      </c>
      <c r="Q592" s="50" t="s">
        <v>5395</v>
      </c>
      <c r="R592" s="42">
        <v>1</v>
      </c>
      <c r="S592" s="138" t="s">
        <v>1082</v>
      </c>
      <c r="T592" s="62">
        <v>1000000000</v>
      </c>
      <c r="U592" s="62">
        <v>886000000</v>
      </c>
      <c r="V592" s="42"/>
      <c r="W592" s="42"/>
      <c r="X592" s="42"/>
      <c r="Y592" s="42"/>
      <c r="Z592" s="50" t="s">
        <v>68</v>
      </c>
      <c r="AJ592" s="42"/>
      <c r="AU592" s="42"/>
      <c r="AY592" s="42"/>
      <c r="AZ592" s="42"/>
      <c r="BA592" s="42"/>
      <c r="BB592" s="42"/>
      <c r="BN592" s="83" t="s">
        <v>4576</v>
      </c>
      <c r="BO592" s="58" t="str">
        <f t="shared" si="9"/>
        <v>境内资产</v>
      </c>
      <c r="BP592" s="58" t="str">
        <f>IF(M592="",VLOOKUP(D592,Sheet4!$A$1:$B$92,2,0),VLOOKUP(Q592,Sheet4!$A$1:$B$92,2,0))</f>
        <v>保险资产管理产品</v>
      </c>
    </row>
    <row r="593" spans="1:68" s="58" customFormat="1" ht="12.75" customHeight="1">
      <c r="A593" s="122" t="s">
        <v>2005</v>
      </c>
      <c r="B593" s="42" t="s">
        <v>2006</v>
      </c>
      <c r="C593" s="252" t="s">
        <v>5552</v>
      </c>
      <c r="D593" s="252" t="s">
        <v>678</v>
      </c>
      <c r="E593" s="50" t="s">
        <v>5446</v>
      </c>
      <c r="F593" s="42" t="s">
        <v>2006</v>
      </c>
      <c r="G593" s="119">
        <v>1291433</v>
      </c>
      <c r="H593" s="320">
        <v>29999988.59</v>
      </c>
      <c r="I593" s="320">
        <v>19758924.899999999</v>
      </c>
      <c r="J593" s="42"/>
      <c r="K593" s="42"/>
      <c r="L593" s="58" t="s">
        <v>4489</v>
      </c>
      <c r="M593" s="50" t="s">
        <v>5415</v>
      </c>
      <c r="N593" s="50" t="s">
        <v>5416</v>
      </c>
      <c r="O593" s="137"/>
      <c r="P593" s="50" t="s">
        <v>64</v>
      </c>
      <c r="Q593" s="50" t="s">
        <v>5395</v>
      </c>
      <c r="R593" s="42">
        <v>1</v>
      </c>
      <c r="S593" s="138" t="s">
        <v>1082</v>
      </c>
      <c r="T593" s="62">
        <v>1000000000</v>
      </c>
      <c r="U593" s="62">
        <v>886000000</v>
      </c>
      <c r="V593" s="42"/>
      <c r="W593" s="42"/>
      <c r="X593" s="42"/>
      <c r="Y593" s="42"/>
      <c r="Z593" s="50" t="s">
        <v>68</v>
      </c>
      <c r="AJ593" s="42"/>
      <c r="AU593" s="42"/>
      <c r="AY593" s="42"/>
      <c r="AZ593" s="42"/>
      <c r="BA593" s="42"/>
      <c r="BB593" s="42"/>
      <c r="BN593" s="83" t="s">
        <v>4576</v>
      </c>
      <c r="BO593" s="58" t="str">
        <f t="shared" si="9"/>
        <v>境内资产</v>
      </c>
      <c r="BP593" s="58" t="str">
        <f>IF(M593="",VLOOKUP(D593,Sheet4!$A$1:$B$92,2,0),VLOOKUP(Q593,Sheet4!$A$1:$B$92,2,0))</f>
        <v>保险资产管理产品</v>
      </c>
    </row>
    <row r="594" spans="1:68" s="58" customFormat="1" ht="12.75" customHeight="1">
      <c r="A594" s="122" t="s">
        <v>2007</v>
      </c>
      <c r="B594" s="42" t="s">
        <v>2008</v>
      </c>
      <c r="C594" s="252" t="s">
        <v>5552</v>
      </c>
      <c r="D594" s="252" t="s">
        <v>678</v>
      </c>
      <c r="E594" s="50" t="s">
        <v>5447</v>
      </c>
      <c r="F594" s="42" t="s">
        <v>2008</v>
      </c>
      <c r="G594" s="119">
        <v>24806</v>
      </c>
      <c r="H594" s="320">
        <v>10000080</v>
      </c>
      <c r="I594" s="320">
        <v>7606015.7199999997</v>
      </c>
      <c r="J594" s="42"/>
      <c r="K594" s="42"/>
      <c r="L594" s="58" t="s">
        <v>4489</v>
      </c>
      <c r="M594" s="50" t="s">
        <v>5415</v>
      </c>
      <c r="N594" s="50" t="s">
        <v>5416</v>
      </c>
      <c r="O594" s="137"/>
      <c r="P594" s="50" t="s">
        <v>64</v>
      </c>
      <c r="Q594" s="50" t="s">
        <v>5395</v>
      </c>
      <c r="R594" s="42">
        <v>1</v>
      </c>
      <c r="S594" s="138" t="s">
        <v>1082</v>
      </c>
      <c r="T594" s="62">
        <v>1000000000</v>
      </c>
      <c r="U594" s="62">
        <v>886000000</v>
      </c>
      <c r="V594" s="42"/>
      <c r="W594" s="42"/>
      <c r="X594" s="42"/>
      <c r="Y594" s="42"/>
      <c r="Z594" s="50" t="s">
        <v>68</v>
      </c>
      <c r="AJ594" s="42"/>
      <c r="AU594" s="42"/>
      <c r="AY594" s="42"/>
      <c r="AZ594" s="42"/>
      <c r="BA594" s="42"/>
      <c r="BB594" s="42"/>
      <c r="BN594" s="83" t="s">
        <v>4576</v>
      </c>
      <c r="BO594" s="58" t="str">
        <f t="shared" si="9"/>
        <v>境内资产</v>
      </c>
      <c r="BP594" s="58" t="str">
        <f>IF(M594="",VLOOKUP(D594,Sheet4!$A$1:$B$92,2,0),VLOOKUP(Q594,Sheet4!$A$1:$B$92,2,0))</f>
        <v>保险资产管理产品</v>
      </c>
    </row>
    <row r="595" spans="1:68" s="58" customFormat="1" ht="12.75" customHeight="1">
      <c r="A595" s="122" t="s">
        <v>1737</v>
      </c>
      <c r="B595" s="42" t="s">
        <v>1738</v>
      </c>
      <c r="C595" s="252" t="s">
        <v>5552</v>
      </c>
      <c r="D595" s="252" t="s">
        <v>678</v>
      </c>
      <c r="E595" s="50" t="s">
        <v>5448</v>
      </c>
      <c r="F595" s="42" t="s">
        <v>1738</v>
      </c>
      <c r="G595" s="119">
        <v>178</v>
      </c>
      <c r="H595" s="320">
        <v>6463.18</v>
      </c>
      <c r="I595" s="320">
        <v>3714.86</v>
      </c>
      <c r="J595" s="42"/>
      <c r="K595" s="42"/>
      <c r="L595" s="58" t="s">
        <v>4489</v>
      </c>
      <c r="M595" s="50" t="s">
        <v>5415</v>
      </c>
      <c r="N595" s="50" t="s">
        <v>5416</v>
      </c>
      <c r="O595" s="137"/>
      <c r="P595" s="50" t="s">
        <v>64</v>
      </c>
      <c r="Q595" s="50" t="s">
        <v>5395</v>
      </c>
      <c r="R595" s="42">
        <v>1</v>
      </c>
      <c r="S595" s="138" t="s">
        <v>1082</v>
      </c>
      <c r="T595" s="62">
        <v>1000000000</v>
      </c>
      <c r="U595" s="62">
        <v>886000000</v>
      </c>
      <c r="V595" s="42"/>
      <c r="W595" s="42"/>
      <c r="X595" s="42"/>
      <c r="Y595" s="42"/>
      <c r="Z595" s="50" t="s">
        <v>68</v>
      </c>
      <c r="AJ595" s="42"/>
      <c r="AU595" s="42"/>
      <c r="AY595" s="42"/>
      <c r="AZ595" s="42"/>
      <c r="BA595" s="42"/>
      <c r="BB595" s="42"/>
      <c r="BN595" s="83" t="s">
        <v>4576</v>
      </c>
      <c r="BO595" s="58" t="str">
        <f t="shared" si="9"/>
        <v>境内资产</v>
      </c>
      <c r="BP595" s="58" t="str">
        <f>IF(M595="",VLOOKUP(D595,Sheet4!$A$1:$B$92,2,0),VLOOKUP(Q595,Sheet4!$A$1:$B$92,2,0))</f>
        <v>保险资产管理产品</v>
      </c>
    </row>
    <row r="596" spans="1:68" s="58" customFormat="1" ht="12.75" customHeight="1">
      <c r="A596" s="122" t="s">
        <v>1743</v>
      </c>
      <c r="B596" s="42" t="s">
        <v>1744</v>
      </c>
      <c r="C596" s="252" t="s">
        <v>5552</v>
      </c>
      <c r="D596" s="252" t="s">
        <v>678</v>
      </c>
      <c r="E596" s="50" t="s">
        <v>5449</v>
      </c>
      <c r="F596" s="42" t="s">
        <v>1744</v>
      </c>
      <c r="G596" s="119">
        <v>204</v>
      </c>
      <c r="H596" s="320">
        <v>16238.4</v>
      </c>
      <c r="I596" s="320">
        <v>11071.08</v>
      </c>
      <c r="J596" s="42"/>
      <c r="K596" s="42"/>
      <c r="L596" s="58" t="s">
        <v>4489</v>
      </c>
      <c r="M596" s="50" t="s">
        <v>5415</v>
      </c>
      <c r="N596" s="50" t="s">
        <v>5416</v>
      </c>
      <c r="O596" s="137"/>
      <c r="P596" s="50" t="s">
        <v>64</v>
      </c>
      <c r="Q596" s="50" t="s">
        <v>5395</v>
      </c>
      <c r="R596" s="42">
        <v>1</v>
      </c>
      <c r="S596" s="138" t="s">
        <v>1082</v>
      </c>
      <c r="T596" s="62">
        <v>1000000000</v>
      </c>
      <c r="U596" s="62">
        <v>886000000</v>
      </c>
      <c r="V596" s="42"/>
      <c r="W596" s="42"/>
      <c r="X596" s="42"/>
      <c r="Y596" s="42"/>
      <c r="Z596" s="50" t="s">
        <v>68</v>
      </c>
      <c r="AJ596" s="42"/>
      <c r="AU596" s="42"/>
      <c r="AY596" s="42"/>
      <c r="AZ596" s="42"/>
      <c r="BA596" s="42"/>
      <c r="BB596" s="42"/>
      <c r="BN596" s="83" t="s">
        <v>4576</v>
      </c>
      <c r="BO596" s="58" t="str">
        <f t="shared" si="9"/>
        <v>境内资产</v>
      </c>
      <c r="BP596" s="58" t="str">
        <f>IF(M596="",VLOOKUP(D596,Sheet4!$A$1:$B$92,2,0),VLOOKUP(Q596,Sheet4!$A$1:$B$92,2,0))</f>
        <v>保险资产管理产品</v>
      </c>
    </row>
    <row r="597" spans="1:68" s="58" customFormat="1" ht="12.75" customHeight="1">
      <c r="A597" s="122" t="s">
        <v>2009</v>
      </c>
      <c r="B597" s="42" t="s">
        <v>2010</v>
      </c>
      <c r="C597" s="252" t="s">
        <v>5552</v>
      </c>
      <c r="D597" s="252" t="s">
        <v>678</v>
      </c>
      <c r="E597" s="50" t="s">
        <v>5450</v>
      </c>
      <c r="F597" s="42" t="s">
        <v>2010</v>
      </c>
      <c r="G597" s="119">
        <v>115</v>
      </c>
      <c r="H597" s="320">
        <v>6022.55</v>
      </c>
      <c r="I597" s="320">
        <v>3761.65</v>
      </c>
      <c r="J597" s="42"/>
      <c r="K597" s="42"/>
      <c r="L597" s="58" t="s">
        <v>4489</v>
      </c>
      <c r="M597" s="50" t="s">
        <v>5415</v>
      </c>
      <c r="N597" s="50" t="s">
        <v>5416</v>
      </c>
      <c r="O597" s="137"/>
      <c r="P597" s="50" t="s">
        <v>64</v>
      </c>
      <c r="Q597" s="50" t="s">
        <v>5395</v>
      </c>
      <c r="R597" s="42">
        <v>1</v>
      </c>
      <c r="S597" s="138" t="s">
        <v>1082</v>
      </c>
      <c r="T597" s="62">
        <v>1000000000</v>
      </c>
      <c r="U597" s="62">
        <v>886000000</v>
      </c>
      <c r="V597" s="42"/>
      <c r="W597" s="42"/>
      <c r="X597" s="42"/>
      <c r="Y597" s="42"/>
      <c r="Z597" s="50" t="s">
        <v>68</v>
      </c>
      <c r="AJ597" s="42"/>
      <c r="AU597" s="42"/>
      <c r="AY597" s="42"/>
      <c r="AZ597" s="42"/>
      <c r="BA597" s="42"/>
      <c r="BB597" s="42"/>
      <c r="BN597" s="83" t="s">
        <v>4576</v>
      </c>
      <c r="BO597" s="58" t="str">
        <f t="shared" si="9"/>
        <v>境内资产</v>
      </c>
      <c r="BP597" s="58" t="str">
        <f>IF(M597="",VLOOKUP(D597,Sheet4!$A$1:$B$92,2,0),VLOOKUP(Q597,Sheet4!$A$1:$B$92,2,0))</f>
        <v>保险资产管理产品</v>
      </c>
    </row>
    <row r="598" spans="1:68" s="58" customFormat="1" ht="12.75" customHeight="1">
      <c r="A598" s="122" t="s">
        <v>2011</v>
      </c>
      <c r="B598" s="42" t="s">
        <v>2012</v>
      </c>
      <c r="C598" s="252" t="s">
        <v>5552</v>
      </c>
      <c r="D598" s="252" t="s">
        <v>678</v>
      </c>
      <c r="E598" s="50" t="s">
        <v>5451</v>
      </c>
      <c r="F598" s="42" t="s">
        <v>2012</v>
      </c>
      <c r="G598" s="119">
        <v>304</v>
      </c>
      <c r="H598" s="320">
        <v>8454.24</v>
      </c>
      <c r="I598" s="320">
        <v>5532.8</v>
      </c>
      <c r="J598" s="42"/>
      <c r="K598" s="42"/>
      <c r="L598" s="58" t="s">
        <v>4489</v>
      </c>
      <c r="M598" s="50" t="s">
        <v>5415</v>
      </c>
      <c r="N598" s="50" t="s">
        <v>5416</v>
      </c>
      <c r="O598" s="137"/>
      <c r="P598" s="50" t="s">
        <v>64</v>
      </c>
      <c r="Q598" s="50" t="s">
        <v>5395</v>
      </c>
      <c r="R598" s="42">
        <v>1</v>
      </c>
      <c r="S598" s="138" t="s">
        <v>1082</v>
      </c>
      <c r="T598" s="62">
        <v>1000000000</v>
      </c>
      <c r="U598" s="62">
        <v>886000000</v>
      </c>
      <c r="V598" s="42"/>
      <c r="W598" s="42"/>
      <c r="X598" s="42"/>
      <c r="Y598" s="42"/>
      <c r="Z598" s="50" t="s">
        <v>68</v>
      </c>
      <c r="AJ598" s="42"/>
      <c r="AU598" s="42"/>
      <c r="AY598" s="42"/>
      <c r="AZ598" s="42"/>
      <c r="BA598" s="42"/>
      <c r="BB598" s="42"/>
      <c r="BN598" s="83" t="s">
        <v>4576</v>
      </c>
      <c r="BO598" s="58" t="str">
        <f t="shared" si="9"/>
        <v>境内资产</v>
      </c>
      <c r="BP598" s="58" t="str">
        <f>IF(M598="",VLOOKUP(D598,Sheet4!$A$1:$B$92,2,0),VLOOKUP(Q598,Sheet4!$A$1:$B$92,2,0))</f>
        <v>保险资产管理产品</v>
      </c>
    </row>
    <row r="599" spans="1:68" s="58" customFormat="1" ht="12.75" customHeight="1">
      <c r="A599" s="122" t="s">
        <v>2013</v>
      </c>
      <c r="B599" s="42" t="s">
        <v>2014</v>
      </c>
      <c r="C599" s="252" t="s">
        <v>5552</v>
      </c>
      <c r="D599" s="252" t="s">
        <v>678</v>
      </c>
      <c r="E599" s="50" t="s">
        <v>5452</v>
      </c>
      <c r="F599" s="42" t="s">
        <v>2014</v>
      </c>
      <c r="G599" s="119">
        <v>154</v>
      </c>
      <c r="H599" s="320">
        <v>4144.1400000000003</v>
      </c>
      <c r="I599" s="320">
        <v>4325.8599999999997</v>
      </c>
      <c r="J599" s="42"/>
      <c r="K599" s="42"/>
      <c r="L599" s="58" t="s">
        <v>4489</v>
      </c>
      <c r="M599" s="50" t="s">
        <v>5415</v>
      </c>
      <c r="N599" s="50" t="s">
        <v>5416</v>
      </c>
      <c r="O599" s="137"/>
      <c r="P599" s="50" t="s">
        <v>64</v>
      </c>
      <c r="Q599" s="50" t="s">
        <v>5395</v>
      </c>
      <c r="R599" s="42">
        <v>1</v>
      </c>
      <c r="S599" s="138" t="s">
        <v>1082</v>
      </c>
      <c r="T599" s="62">
        <v>1000000000</v>
      </c>
      <c r="U599" s="62">
        <v>886000000</v>
      </c>
      <c r="V599" s="42"/>
      <c r="W599" s="42"/>
      <c r="X599" s="42"/>
      <c r="Y599" s="42"/>
      <c r="Z599" s="50" t="s">
        <v>68</v>
      </c>
      <c r="AJ599" s="42"/>
      <c r="AU599" s="42"/>
      <c r="AY599" s="42"/>
      <c r="AZ599" s="42"/>
      <c r="BA599" s="42"/>
      <c r="BB599" s="42"/>
      <c r="BN599" s="83" t="s">
        <v>4576</v>
      </c>
      <c r="BO599" s="58" t="str">
        <f t="shared" si="9"/>
        <v>境内资产</v>
      </c>
      <c r="BP599" s="58" t="str">
        <f>IF(M599="",VLOOKUP(D599,Sheet4!$A$1:$B$92,2,0),VLOOKUP(Q599,Sheet4!$A$1:$B$92,2,0))</f>
        <v>保险资产管理产品</v>
      </c>
    </row>
    <row r="600" spans="1:68" s="58" customFormat="1" ht="12.75" customHeight="1">
      <c r="A600" s="122" t="s">
        <v>2015</v>
      </c>
      <c r="B600" s="42" t="s">
        <v>2020</v>
      </c>
      <c r="C600" s="252" t="s">
        <v>5552</v>
      </c>
      <c r="D600" s="252" t="s">
        <v>678</v>
      </c>
      <c r="E600" s="50" t="s">
        <v>5453</v>
      </c>
      <c r="F600" s="42" t="s">
        <v>2016</v>
      </c>
      <c r="G600" s="119">
        <v>362</v>
      </c>
      <c r="H600" s="320">
        <v>14436.56</v>
      </c>
      <c r="I600" s="320">
        <v>8253.6</v>
      </c>
      <c r="J600" s="42"/>
      <c r="K600" s="42"/>
      <c r="L600" s="58" t="s">
        <v>4489</v>
      </c>
      <c r="M600" s="50" t="s">
        <v>5415</v>
      </c>
      <c r="N600" s="50" t="s">
        <v>5416</v>
      </c>
      <c r="O600" s="137"/>
      <c r="P600" s="50" t="s">
        <v>64</v>
      </c>
      <c r="Q600" s="50" t="s">
        <v>5395</v>
      </c>
      <c r="R600" s="42">
        <v>1</v>
      </c>
      <c r="S600" s="138" t="s">
        <v>1082</v>
      </c>
      <c r="T600" s="62">
        <v>1000000000</v>
      </c>
      <c r="U600" s="62">
        <v>886000000</v>
      </c>
      <c r="V600" s="42"/>
      <c r="W600" s="42"/>
      <c r="X600" s="42"/>
      <c r="Y600" s="42"/>
      <c r="Z600" s="50" t="s">
        <v>68</v>
      </c>
      <c r="AJ600" s="42"/>
      <c r="AU600" s="42"/>
      <c r="AY600" s="42"/>
      <c r="AZ600" s="42"/>
      <c r="BA600" s="42"/>
      <c r="BB600" s="42"/>
      <c r="BN600" s="83" t="s">
        <v>4576</v>
      </c>
      <c r="BO600" s="58" t="str">
        <f t="shared" si="9"/>
        <v>境内资产</v>
      </c>
      <c r="BP600" s="58" t="str">
        <f>IF(M600="",VLOOKUP(D600,Sheet4!$A$1:$B$92,2,0),VLOOKUP(Q600,Sheet4!$A$1:$B$92,2,0))</f>
        <v>保险资产管理产品</v>
      </c>
    </row>
    <row r="601" spans="1:68" s="58" customFormat="1" ht="12.75" customHeight="1">
      <c r="A601" s="122" t="s">
        <v>2017</v>
      </c>
      <c r="B601" s="42" t="s">
        <v>1756</v>
      </c>
      <c r="C601" s="252" t="s">
        <v>5552</v>
      </c>
      <c r="D601" s="252" t="s">
        <v>678</v>
      </c>
      <c r="E601" s="50" t="s">
        <v>5454</v>
      </c>
      <c r="F601" s="42" t="s">
        <v>2018</v>
      </c>
      <c r="G601" s="119">
        <v>163</v>
      </c>
      <c r="H601" s="320">
        <v>9335.01</v>
      </c>
      <c r="I601" s="320">
        <v>5522.44</v>
      </c>
      <c r="J601" s="42"/>
      <c r="K601" s="42"/>
      <c r="L601" s="58" t="s">
        <v>4489</v>
      </c>
      <c r="M601" s="50" t="s">
        <v>5415</v>
      </c>
      <c r="N601" s="50" t="s">
        <v>5416</v>
      </c>
      <c r="O601" s="137"/>
      <c r="P601" s="50" t="s">
        <v>64</v>
      </c>
      <c r="Q601" s="50" t="s">
        <v>5395</v>
      </c>
      <c r="R601" s="42">
        <v>1</v>
      </c>
      <c r="S601" s="138" t="s">
        <v>1082</v>
      </c>
      <c r="T601" s="62">
        <v>1000000000</v>
      </c>
      <c r="U601" s="62">
        <v>886000000</v>
      </c>
      <c r="V601" s="42"/>
      <c r="W601" s="42"/>
      <c r="X601" s="42"/>
      <c r="Y601" s="42"/>
      <c r="Z601" s="50" t="s">
        <v>68</v>
      </c>
      <c r="AJ601" s="42"/>
      <c r="AU601" s="42"/>
      <c r="AY601" s="42"/>
      <c r="AZ601" s="42"/>
      <c r="BA601" s="42"/>
      <c r="BB601" s="42"/>
      <c r="BN601" s="83" t="s">
        <v>4576</v>
      </c>
      <c r="BO601" s="58" t="str">
        <f t="shared" si="9"/>
        <v>境内资产</v>
      </c>
      <c r="BP601" s="58" t="str">
        <f>IF(M601="",VLOOKUP(D601,Sheet4!$A$1:$B$92,2,0),VLOOKUP(Q601,Sheet4!$A$1:$B$92,2,0))</f>
        <v>保险资产管理产品</v>
      </c>
    </row>
    <row r="602" spans="1:68" s="58" customFormat="1" ht="12.75" customHeight="1">
      <c r="A602" s="122" t="s">
        <v>2019</v>
      </c>
      <c r="B602" s="42" t="s">
        <v>2022</v>
      </c>
      <c r="C602" s="252" t="s">
        <v>5552</v>
      </c>
      <c r="D602" s="252" t="s">
        <v>678</v>
      </c>
      <c r="E602" s="50" t="s">
        <v>5455</v>
      </c>
      <c r="F602" s="42" t="s">
        <v>2020</v>
      </c>
      <c r="G602" s="119">
        <v>134</v>
      </c>
      <c r="H602" s="320">
        <v>1404.32</v>
      </c>
      <c r="I602" s="320">
        <v>2952.02</v>
      </c>
      <c r="J602" s="42"/>
      <c r="K602" s="42"/>
      <c r="L602" s="58" t="s">
        <v>4489</v>
      </c>
      <c r="M602" s="50" t="s">
        <v>5415</v>
      </c>
      <c r="N602" s="50" t="s">
        <v>5416</v>
      </c>
      <c r="O602" s="137"/>
      <c r="P602" s="50" t="s">
        <v>64</v>
      </c>
      <c r="Q602" s="50" t="s">
        <v>5395</v>
      </c>
      <c r="R602" s="42">
        <v>1</v>
      </c>
      <c r="S602" s="138" t="s">
        <v>1082</v>
      </c>
      <c r="T602" s="62">
        <v>1000000000</v>
      </c>
      <c r="U602" s="62">
        <v>886000000</v>
      </c>
      <c r="V602" s="42"/>
      <c r="W602" s="42"/>
      <c r="X602" s="42"/>
      <c r="Y602" s="42"/>
      <c r="Z602" s="50" t="s">
        <v>68</v>
      </c>
      <c r="AJ602" s="42"/>
      <c r="AU602" s="42"/>
      <c r="AY602" s="42"/>
      <c r="AZ602" s="42"/>
      <c r="BA602" s="42"/>
      <c r="BB602" s="42"/>
      <c r="BN602" s="83" t="s">
        <v>4576</v>
      </c>
      <c r="BO602" s="58" t="str">
        <f t="shared" si="9"/>
        <v>境内资产</v>
      </c>
      <c r="BP602" s="58" t="str">
        <f>IF(M602="",VLOOKUP(D602,Sheet4!$A$1:$B$92,2,0),VLOOKUP(Q602,Sheet4!$A$1:$B$92,2,0))</f>
        <v>保险资产管理产品</v>
      </c>
    </row>
    <row r="603" spans="1:68" s="58" customFormat="1" ht="12.75" customHeight="1">
      <c r="A603" s="122" t="s">
        <v>1755</v>
      </c>
      <c r="B603" s="42" t="s">
        <v>2024</v>
      </c>
      <c r="C603" s="252" t="s">
        <v>5552</v>
      </c>
      <c r="D603" s="252" t="s">
        <v>678</v>
      </c>
      <c r="E603" s="50" t="s">
        <v>5456</v>
      </c>
      <c r="F603" s="42" t="s">
        <v>1756</v>
      </c>
      <c r="G603" s="119">
        <v>185</v>
      </c>
      <c r="H603" s="320">
        <v>8658</v>
      </c>
      <c r="I603" s="320">
        <v>6894.95</v>
      </c>
      <c r="J603" s="42"/>
      <c r="K603" s="42"/>
      <c r="L603" s="58" t="s">
        <v>4489</v>
      </c>
      <c r="M603" s="50" t="s">
        <v>5415</v>
      </c>
      <c r="N603" s="50" t="s">
        <v>5416</v>
      </c>
      <c r="O603" s="137"/>
      <c r="P603" s="50" t="s">
        <v>64</v>
      </c>
      <c r="Q603" s="50" t="s">
        <v>5395</v>
      </c>
      <c r="R603" s="42">
        <v>1</v>
      </c>
      <c r="S603" s="138" t="s">
        <v>1082</v>
      </c>
      <c r="T603" s="62">
        <v>1000000000</v>
      </c>
      <c r="U603" s="62">
        <v>886000000</v>
      </c>
      <c r="V603" s="42"/>
      <c r="W603" s="42"/>
      <c r="X603" s="42"/>
      <c r="Y603" s="42"/>
      <c r="Z603" s="50" t="s">
        <v>68</v>
      </c>
      <c r="AJ603" s="42"/>
      <c r="AU603" s="42"/>
      <c r="AY603" s="42"/>
      <c r="AZ603" s="42"/>
      <c r="BA603" s="42"/>
      <c r="BB603" s="42"/>
      <c r="BN603" s="83" t="s">
        <v>4576</v>
      </c>
      <c r="BO603" s="58" t="str">
        <f t="shared" si="9"/>
        <v>境内资产</v>
      </c>
      <c r="BP603" s="58" t="str">
        <f>IF(M603="",VLOOKUP(D603,Sheet4!$A$1:$B$92,2,0),VLOOKUP(Q603,Sheet4!$A$1:$B$92,2,0))</f>
        <v>保险资产管理产品</v>
      </c>
    </row>
    <row r="604" spans="1:68" s="58" customFormat="1" ht="12.75" customHeight="1">
      <c r="A604" s="122" t="s">
        <v>2021</v>
      </c>
      <c r="B604" s="42" t="s">
        <v>2026</v>
      </c>
      <c r="C604" s="252" t="s">
        <v>5552</v>
      </c>
      <c r="D604" s="252" t="s">
        <v>678</v>
      </c>
      <c r="E604" s="50" t="s">
        <v>5457</v>
      </c>
      <c r="F604" s="42" t="s">
        <v>2022</v>
      </c>
      <c r="G604" s="119">
        <v>129</v>
      </c>
      <c r="H604" s="320">
        <v>2928.3</v>
      </c>
      <c r="I604" s="320">
        <v>4598.8500000000004</v>
      </c>
      <c r="J604" s="42"/>
      <c r="K604" s="42"/>
      <c r="L604" s="58" t="s">
        <v>4489</v>
      </c>
      <c r="M604" s="50" t="s">
        <v>5415</v>
      </c>
      <c r="N604" s="50" t="s">
        <v>5416</v>
      </c>
      <c r="O604" s="137"/>
      <c r="P604" s="50" t="s">
        <v>64</v>
      </c>
      <c r="Q604" s="50" t="s">
        <v>5395</v>
      </c>
      <c r="R604" s="42">
        <v>1</v>
      </c>
      <c r="S604" s="138" t="s">
        <v>1082</v>
      </c>
      <c r="T604" s="62">
        <v>1000000000</v>
      </c>
      <c r="U604" s="62">
        <v>886000000</v>
      </c>
      <c r="V604" s="42"/>
      <c r="W604" s="42"/>
      <c r="X604" s="42"/>
      <c r="Y604" s="42"/>
      <c r="Z604" s="50" t="s">
        <v>68</v>
      </c>
      <c r="AJ604" s="42"/>
      <c r="AU604" s="42"/>
      <c r="AY604" s="42"/>
      <c r="AZ604" s="42"/>
      <c r="BA604" s="42"/>
      <c r="BB604" s="42"/>
      <c r="BN604" s="83" t="s">
        <v>4576</v>
      </c>
      <c r="BO604" s="58" t="str">
        <f t="shared" si="9"/>
        <v>境内资产</v>
      </c>
      <c r="BP604" s="58" t="str">
        <f>IF(M604="",VLOOKUP(D604,Sheet4!$A$1:$B$92,2,0),VLOOKUP(Q604,Sheet4!$A$1:$B$92,2,0))</f>
        <v>保险资产管理产品</v>
      </c>
    </row>
    <row r="605" spans="1:68" s="58" customFormat="1" ht="12.75" customHeight="1">
      <c r="A605" s="122" t="s">
        <v>2023</v>
      </c>
      <c r="B605" s="42" t="s">
        <v>2028</v>
      </c>
      <c r="C605" s="252" t="s">
        <v>5552</v>
      </c>
      <c r="D605" s="252" t="s">
        <v>678</v>
      </c>
      <c r="E605" s="50" t="s">
        <v>5458</v>
      </c>
      <c r="F605" s="42" t="s">
        <v>2024</v>
      </c>
      <c r="G605" s="119">
        <v>279</v>
      </c>
      <c r="H605" s="320">
        <v>14036.49</v>
      </c>
      <c r="I605" s="320">
        <v>14047.65</v>
      </c>
      <c r="J605" s="42"/>
      <c r="K605" s="42"/>
      <c r="L605" s="58" t="s">
        <v>4489</v>
      </c>
      <c r="M605" s="50" t="s">
        <v>5415</v>
      </c>
      <c r="N605" s="50" t="s">
        <v>5416</v>
      </c>
      <c r="O605" s="137"/>
      <c r="P605" s="50" t="s">
        <v>64</v>
      </c>
      <c r="Q605" s="50" t="s">
        <v>5395</v>
      </c>
      <c r="R605" s="42">
        <v>1</v>
      </c>
      <c r="S605" s="138" t="s">
        <v>1082</v>
      </c>
      <c r="T605" s="62">
        <v>1000000000</v>
      </c>
      <c r="U605" s="62">
        <v>886000000</v>
      </c>
      <c r="V605" s="42"/>
      <c r="W605" s="42"/>
      <c r="X605" s="42"/>
      <c r="Y605" s="42"/>
      <c r="Z605" s="50" t="s">
        <v>68</v>
      </c>
      <c r="AJ605" s="42"/>
      <c r="AU605" s="42"/>
      <c r="AY605" s="42"/>
      <c r="AZ605" s="42"/>
      <c r="BA605" s="42"/>
      <c r="BB605" s="42"/>
      <c r="BN605" s="83" t="s">
        <v>4576</v>
      </c>
      <c r="BO605" s="58" t="str">
        <f t="shared" si="9"/>
        <v>境内资产</v>
      </c>
      <c r="BP605" s="58" t="str">
        <f>IF(M605="",VLOOKUP(D605,Sheet4!$A$1:$B$92,2,0),VLOOKUP(Q605,Sheet4!$A$1:$B$92,2,0))</f>
        <v>保险资产管理产品</v>
      </c>
    </row>
    <row r="606" spans="1:68" s="58" customFormat="1" ht="12.75" customHeight="1">
      <c r="A606" s="122" t="s">
        <v>2025</v>
      </c>
      <c r="B606" s="42" t="s">
        <v>2030</v>
      </c>
      <c r="C606" s="252" t="s">
        <v>5552</v>
      </c>
      <c r="D606" s="252" t="s">
        <v>678</v>
      </c>
      <c r="E606" s="50" t="s">
        <v>5459</v>
      </c>
      <c r="F606" s="42" t="s">
        <v>2026</v>
      </c>
      <c r="G606" s="119">
        <v>87</v>
      </c>
      <c r="H606" s="320">
        <v>1961.85</v>
      </c>
      <c r="I606" s="320">
        <v>2736.15</v>
      </c>
      <c r="J606" s="42"/>
      <c r="K606" s="42"/>
      <c r="L606" s="58" t="s">
        <v>4489</v>
      </c>
      <c r="M606" s="50" t="s">
        <v>5415</v>
      </c>
      <c r="N606" s="50" t="s">
        <v>5416</v>
      </c>
      <c r="O606" s="137"/>
      <c r="P606" s="50" t="s">
        <v>64</v>
      </c>
      <c r="Q606" s="50" t="s">
        <v>5395</v>
      </c>
      <c r="R606" s="42">
        <v>1</v>
      </c>
      <c r="S606" s="138" t="s">
        <v>1082</v>
      </c>
      <c r="T606" s="62">
        <v>1000000000</v>
      </c>
      <c r="U606" s="62">
        <v>886000000</v>
      </c>
      <c r="V606" s="42"/>
      <c r="W606" s="42"/>
      <c r="X606" s="42"/>
      <c r="Y606" s="42"/>
      <c r="Z606" s="50" t="s">
        <v>68</v>
      </c>
      <c r="AJ606" s="42"/>
      <c r="AU606" s="42"/>
      <c r="AY606" s="42"/>
      <c r="AZ606" s="42"/>
      <c r="BA606" s="42"/>
      <c r="BB606" s="42"/>
      <c r="BN606" s="83" t="s">
        <v>4576</v>
      </c>
      <c r="BO606" s="58" t="str">
        <f t="shared" si="9"/>
        <v>境内资产</v>
      </c>
      <c r="BP606" s="58" t="str">
        <f>IF(M606="",VLOOKUP(D606,Sheet4!$A$1:$B$92,2,0),VLOOKUP(Q606,Sheet4!$A$1:$B$92,2,0))</f>
        <v>保险资产管理产品</v>
      </c>
    </row>
    <row r="607" spans="1:68" s="58" customFormat="1" ht="12.75" customHeight="1">
      <c r="A607" s="122" t="s">
        <v>2027</v>
      </c>
      <c r="B607" s="42" t="s">
        <v>2032</v>
      </c>
      <c r="C607" s="252" t="s">
        <v>5552</v>
      </c>
      <c r="D607" s="252" t="s">
        <v>678</v>
      </c>
      <c r="E607" s="50" t="s">
        <v>5460</v>
      </c>
      <c r="F607" s="42" t="s">
        <v>2028</v>
      </c>
      <c r="G607" s="119">
        <v>147</v>
      </c>
      <c r="H607" s="320">
        <v>2106.5100000000002</v>
      </c>
      <c r="I607" s="320">
        <v>2644.53</v>
      </c>
      <c r="J607" s="42"/>
      <c r="K607" s="42"/>
      <c r="L607" s="58" t="s">
        <v>4489</v>
      </c>
      <c r="M607" s="50" t="s">
        <v>5415</v>
      </c>
      <c r="N607" s="50" t="s">
        <v>5416</v>
      </c>
      <c r="O607" s="137"/>
      <c r="P607" s="50" t="s">
        <v>64</v>
      </c>
      <c r="Q607" s="50" t="s">
        <v>5395</v>
      </c>
      <c r="R607" s="42">
        <v>1</v>
      </c>
      <c r="S607" s="138" t="s">
        <v>1082</v>
      </c>
      <c r="T607" s="62">
        <v>1000000000</v>
      </c>
      <c r="U607" s="62">
        <v>886000000</v>
      </c>
      <c r="V607" s="42"/>
      <c r="W607" s="42"/>
      <c r="X607" s="42"/>
      <c r="Y607" s="42"/>
      <c r="Z607" s="50" t="s">
        <v>68</v>
      </c>
      <c r="AJ607" s="42"/>
      <c r="AU607" s="42"/>
      <c r="AY607" s="42"/>
      <c r="AZ607" s="42"/>
      <c r="BA607" s="42"/>
      <c r="BB607" s="42"/>
      <c r="BN607" s="83" t="s">
        <v>4576</v>
      </c>
      <c r="BO607" s="58" t="str">
        <f t="shared" si="9"/>
        <v>境内资产</v>
      </c>
      <c r="BP607" s="58" t="str">
        <f>IF(M607="",VLOOKUP(D607,Sheet4!$A$1:$B$92,2,0),VLOOKUP(Q607,Sheet4!$A$1:$B$92,2,0))</f>
        <v>保险资产管理产品</v>
      </c>
    </row>
    <row r="608" spans="1:68" s="58" customFormat="1" ht="12.75" customHeight="1">
      <c r="A608" s="122" t="s">
        <v>2029</v>
      </c>
      <c r="B608" s="42" t="s">
        <v>1622</v>
      </c>
      <c r="C608" s="252" t="s">
        <v>5552</v>
      </c>
      <c r="D608" s="252" t="s">
        <v>678</v>
      </c>
      <c r="E608" s="50" t="s">
        <v>5461</v>
      </c>
      <c r="F608" s="42" t="s">
        <v>2030</v>
      </c>
      <c r="G608" s="119">
        <v>119</v>
      </c>
      <c r="H608" s="320">
        <v>3805.62</v>
      </c>
      <c r="I608" s="320">
        <v>2328.83</v>
      </c>
      <c r="J608" s="42"/>
      <c r="K608" s="42"/>
      <c r="L608" s="58" t="s">
        <v>4489</v>
      </c>
      <c r="M608" s="50" t="s">
        <v>5415</v>
      </c>
      <c r="N608" s="50" t="s">
        <v>5416</v>
      </c>
      <c r="O608" s="137"/>
      <c r="P608" s="50" t="s">
        <v>64</v>
      </c>
      <c r="Q608" s="50" t="s">
        <v>5395</v>
      </c>
      <c r="R608" s="42">
        <v>1</v>
      </c>
      <c r="S608" s="138" t="s">
        <v>1082</v>
      </c>
      <c r="T608" s="62">
        <v>1000000000</v>
      </c>
      <c r="U608" s="62">
        <v>886000000</v>
      </c>
      <c r="V608" s="42"/>
      <c r="W608" s="42"/>
      <c r="X608" s="42"/>
      <c r="Y608" s="42"/>
      <c r="Z608" s="50" t="s">
        <v>68</v>
      </c>
      <c r="AJ608" s="42"/>
      <c r="AU608" s="42"/>
      <c r="AY608" s="42"/>
      <c r="AZ608" s="42"/>
      <c r="BA608" s="42"/>
      <c r="BB608" s="42"/>
      <c r="BN608" s="83" t="s">
        <v>4576</v>
      </c>
      <c r="BO608" s="58" t="str">
        <f t="shared" si="9"/>
        <v>境内资产</v>
      </c>
      <c r="BP608" s="58" t="str">
        <f>IF(M608="",VLOOKUP(D608,Sheet4!$A$1:$B$92,2,0),VLOOKUP(Q608,Sheet4!$A$1:$B$92,2,0))</f>
        <v>保险资产管理产品</v>
      </c>
    </row>
    <row r="609" spans="1:68" s="58" customFormat="1" ht="12.75" customHeight="1">
      <c r="A609" s="122" t="s">
        <v>2031</v>
      </c>
      <c r="B609" s="42" t="s">
        <v>2034</v>
      </c>
      <c r="C609" s="252" t="s">
        <v>5552</v>
      </c>
      <c r="D609" s="252" t="s">
        <v>678</v>
      </c>
      <c r="E609" s="50" t="s">
        <v>5462</v>
      </c>
      <c r="F609" s="42" t="s">
        <v>2032</v>
      </c>
      <c r="G609" s="119">
        <v>210</v>
      </c>
      <c r="H609" s="320">
        <v>3227.7</v>
      </c>
      <c r="I609" s="320">
        <v>2685.9</v>
      </c>
      <c r="J609" s="42"/>
      <c r="K609" s="42"/>
      <c r="L609" s="58" t="s">
        <v>4489</v>
      </c>
      <c r="M609" s="50" t="s">
        <v>5415</v>
      </c>
      <c r="N609" s="50" t="s">
        <v>5416</v>
      </c>
      <c r="O609" s="137"/>
      <c r="P609" s="50" t="s">
        <v>64</v>
      </c>
      <c r="Q609" s="50" t="s">
        <v>5395</v>
      </c>
      <c r="R609" s="42">
        <v>1</v>
      </c>
      <c r="S609" s="138" t="s">
        <v>1082</v>
      </c>
      <c r="T609" s="62">
        <v>1000000000</v>
      </c>
      <c r="U609" s="62">
        <v>886000000</v>
      </c>
      <c r="V609" s="42"/>
      <c r="W609" s="42"/>
      <c r="X609" s="42"/>
      <c r="Y609" s="42"/>
      <c r="Z609" s="50" t="s">
        <v>68</v>
      </c>
      <c r="AJ609" s="42"/>
      <c r="AU609" s="42"/>
      <c r="AY609" s="42"/>
      <c r="AZ609" s="42"/>
      <c r="BA609" s="42"/>
      <c r="BB609" s="42"/>
      <c r="BN609" s="83" t="s">
        <v>4576</v>
      </c>
      <c r="BO609" s="58" t="str">
        <f t="shared" si="9"/>
        <v>境内资产</v>
      </c>
      <c r="BP609" s="58" t="str">
        <f>IF(M609="",VLOOKUP(D609,Sheet4!$A$1:$B$92,2,0),VLOOKUP(Q609,Sheet4!$A$1:$B$92,2,0))</f>
        <v>保险资产管理产品</v>
      </c>
    </row>
    <row r="610" spans="1:68" s="58" customFormat="1" ht="12.75" customHeight="1">
      <c r="A610" s="122" t="s">
        <v>1621</v>
      </c>
      <c r="B610" s="42" t="s">
        <v>1824</v>
      </c>
      <c r="C610" s="252" t="s">
        <v>5552</v>
      </c>
      <c r="D610" s="252" t="s">
        <v>678</v>
      </c>
      <c r="E610" s="50" t="s">
        <v>5463</v>
      </c>
      <c r="F610" s="42" t="s">
        <v>1622</v>
      </c>
      <c r="G610" s="119">
        <v>124</v>
      </c>
      <c r="H610" s="320">
        <v>3245.08</v>
      </c>
      <c r="I610" s="320">
        <v>3133.48</v>
      </c>
      <c r="J610" s="42"/>
      <c r="K610" s="42"/>
      <c r="L610" s="58" t="s">
        <v>4489</v>
      </c>
      <c r="M610" s="50" t="s">
        <v>5415</v>
      </c>
      <c r="N610" s="50" t="s">
        <v>5416</v>
      </c>
      <c r="O610" s="137"/>
      <c r="P610" s="50" t="s">
        <v>64</v>
      </c>
      <c r="Q610" s="50" t="s">
        <v>5395</v>
      </c>
      <c r="R610" s="42">
        <v>1</v>
      </c>
      <c r="S610" s="138" t="s">
        <v>1082</v>
      </c>
      <c r="T610" s="62">
        <v>1000000000</v>
      </c>
      <c r="U610" s="62">
        <v>886000000</v>
      </c>
      <c r="V610" s="42"/>
      <c r="W610" s="42"/>
      <c r="X610" s="42"/>
      <c r="Y610" s="42"/>
      <c r="Z610" s="50" t="s">
        <v>68</v>
      </c>
      <c r="AJ610" s="42"/>
      <c r="AU610" s="42"/>
      <c r="AY610" s="42"/>
      <c r="AZ610" s="42"/>
      <c r="BA610" s="42"/>
      <c r="BB610" s="42"/>
      <c r="BN610" s="83" t="s">
        <v>4576</v>
      </c>
      <c r="BO610" s="58" t="str">
        <f t="shared" si="9"/>
        <v>境内资产</v>
      </c>
      <c r="BP610" s="58" t="str">
        <f>IF(M610="",VLOOKUP(D610,Sheet4!$A$1:$B$92,2,0),VLOOKUP(Q610,Sheet4!$A$1:$B$92,2,0))</f>
        <v>保险资产管理产品</v>
      </c>
    </row>
    <row r="611" spans="1:68" s="58" customFormat="1" ht="12.75" customHeight="1">
      <c r="A611" s="122" t="s">
        <v>2033</v>
      </c>
      <c r="B611" s="42" t="s">
        <v>1610</v>
      </c>
      <c r="C611" s="252" t="s">
        <v>5552</v>
      </c>
      <c r="D611" s="252" t="s">
        <v>678</v>
      </c>
      <c r="E611" s="50" t="s">
        <v>5464</v>
      </c>
      <c r="F611" s="42" t="s">
        <v>2034</v>
      </c>
      <c r="G611" s="119">
        <v>171</v>
      </c>
      <c r="H611" s="320">
        <v>6564.69</v>
      </c>
      <c r="I611" s="320">
        <v>3919.32</v>
      </c>
      <c r="J611" s="42"/>
      <c r="K611" s="42"/>
      <c r="L611" s="58" t="s">
        <v>4489</v>
      </c>
      <c r="M611" s="50" t="s">
        <v>5415</v>
      </c>
      <c r="N611" s="50" t="s">
        <v>5416</v>
      </c>
      <c r="O611" s="137"/>
      <c r="P611" s="50" t="s">
        <v>64</v>
      </c>
      <c r="Q611" s="50" t="s">
        <v>5395</v>
      </c>
      <c r="R611" s="42">
        <v>1</v>
      </c>
      <c r="S611" s="138" t="s">
        <v>1082</v>
      </c>
      <c r="T611" s="62">
        <v>1000000000</v>
      </c>
      <c r="U611" s="62">
        <v>886000000</v>
      </c>
      <c r="V611" s="42"/>
      <c r="W611" s="42"/>
      <c r="X611" s="42"/>
      <c r="Y611" s="42"/>
      <c r="Z611" s="50" t="s">
        <v>68</v>
      </c>
      <c r="AJ611" s="42"/>
      <c r="AU611" s="42"/>
      <c r="AY611" s="42"/>
      <c r="AZ611" s="42"/>
      <c r="BA611" s="42"/>
      <c r="BB611" s="42"/>
      <c r="BN611" s="83" t="s">
        <v>4576</v>
      </c>
      <c r="BO611" s="58" t="str">
        <f t="shared" si="9"/>
        <v>境内资产</v>
      </c>
      <c r="BP611" s="58" t="str">
        <f>IF(M611="",VLOOKUP(D611,Sheet4!$A$1:$B$92,2,0),VLOOKUP(Q611,Sheet4!$A$1:$B$92,2,0))</f>
        <v>保险资产管理产品</v>
      </c>
    </row>
    <row r="612" spans="1:68" s="58" customFormat="1" ht="12.75" customHeight="1">
      <c r="A612" s="122" t="s">
        <v>1823</v>
      </c>
      <c r="B612" s="42" t="s">
        <v>2036</v>
      </c>
      <c r="C612" s="252" t="s">
        <v>5552</v>
      </c>
      <c r="D612" s="252" t="s">
        <v>678</v>
      </c>
      <c r="E612" s="50" t="s">
        <v>5465</v>
      </c>
      <c r="F612" s="42" t="s">
        <v>1824</v>
      </c>
      <c r="G612" s="119">
        <v>381</v>
      </c>
      <c r="H612" s="320">
        <v>3836.67</v>
      </c>
      <c r="I612" s="320">
        <v>4217.67</v>
      </c>
      <c r="J612" s="42"/>
      <c r="K612" s="42"/>
      <c r="L612" s="58" t="s">
        <v>4489</v>
      </c>
      <c r="M612" s="50" t="s">
        <v>5415</v>
      </c>
      <c r="N612" s="50" t="s">
        <v>5416</v>
      </c>
      <c r="O612" s="137"/>
      <c r="P612" s="50" t="s">
        <v>64</v>
      </c>
      <c r="Q612" s="50" t="s">
        <v>5395</v>
      </c>
      <c r="R612" s="42">
        <v>1</v>
      </c>
      <c r="S612" s="138" t="s">
        <v>1082</v>
      </c>
      <c r="T612" s="62">
        <v>1000000000</v>
      </c>
      <c r="U612" s="62">
        <v>886000000</v>
      </c>
      <c r="V612" s="42"/>
      <c r="W612" s="42"/>
      <c r="X612" s="42"/>
      <c r="Y612" s="42"/>
      <c r="Z612" s="50" t="s">
        <v>68</v>
      </c>
      <c r="AJ612" s="42"/>
      <c r="AU612" s="42"/>
      <c r="AY612" s="42"/>
      <c r="AZ612" s="42"/>
      <c r="BA612" s="42"/>
      <c r="BB612" s="42"/>
      <c r="BN612" s="83" t="s">
        <v>4576</v>
      </c>
      <c r="BO612" s="58" t="str">
        <f t="shared" si="9"/>
        <v>境内资产</v>
      </c>
      <c r="BP612" s="58" t="str">
        <f>IF(M612="",VLOOKUP(D612,Sheet4!$A$1:$B$92,2,0),VLOOKUP(Q612,Sheet4!$A$1:$B$92,2,0))</f>
        <v>保险资产管理产品</v>
      </c>
    </row>
    <row r="613" spans="1:68" s="58" customFormat="1" ht="12.75" customHeight="1">
      <c r="A613" s="122" t="s">
        <v>1609</v>
      </c>
      <c r="B613" s="42" t="s">
        <v>1625</v>
      </c>
      <c r="C613" s="252" t="s">
        <v>5552</v>
      </c>
      <c r="D613" s="252" t="s">
        <v>678</v>
      </c>
      <c r="E613" s="50" t="s">
        <v>5466</v>
      </c>
      <c r="F613" s="42" t="s">
        <v>1610</v>
      </c>
      <c r="G613" s="119">
        <v>185</v>
      </c>
      <c r="H613" s="320">
        <v>30258.6</v>
      </c>
      <c r="I613" s="320">
        <v>16181.95</v>
      </c>
      <c r="J613" s="42"/>
      <c r="K613" s="42"/>
      <c r="L613" s="58" t="s">
        <v>4489</v>
      </c>
      <c r="M613" s="50" t="s">
        <v>5415</v>
      </c>
      <c r="N613" s="50" t="s">
        <v>5416</v>
      </c>
      <c r="O613" s="137"/>
      <c r="P613" s="50" t="s">
        <v>64</v>
      </c>
      <c r="Q613" s="50" t="s">
        <v>5395</v>
      </c>
      <c r="R613" s="42">
        <v>1</v>
      </c>
      <c r="S613" s="138" t="s">
        <v>1082</v>
      </c>
      <c r="T613" s="62">
        <v>1000000000</v>
      </c>
      <c r="U613" s="62">
        <v>886000000</v>
      </c>
      <c r="V613" s="42"/>
      <c r="W613" s="42"/>
      <c r="X613" s="42"/>
      <c r="Y613" s="42"/>
      <c r="Z613" s="50" t="s">
        <v>68</v>
      </c>
      <c r="AJ613" s="42"/>
      <c r="AU613" s="42"/>
      <c r="AY613" s="42"/>
      <c r="AZ613" s="42"/>
      <c r="BA613" s="42"/>
      <c r="BB613" s="42"/>
      <c r="BN613" s="83" t="s">
        <v>4576</v>
      </c>
      <c r="BO613" s="58" t="str">
        <f t="shared" si="9"/>
        <v>境内资产</v>
      </c>
      <c r="BP613" s="58" t="str">
        <f>IF(M613="",VLOOKUP(D613,Sheet4!$A$1:$B$92,2,0),VLOOKUP(Q613,Sheet4!$A$1:$B$92,2,0))</f>
        <v>保险资产管理产品</v>
      </c>
    </row>
    <row r="614" spans="1:68" s="58" customFormat="1" ht="12.75" customHeight="1">
      <c r="A614" s="122" t="s">
        <v>2035</v>
      </c>
      <c r="B614" s="42" t="s">
        <v>2038</v>
      </c>
      <c r="C614" s="252" t="s">
        <v>5552</v>
      </c>
      <c r="D614" s="252" t="s">
        <v>678</v>
      </c>
      <c r="E614" s="50" t="s">
        <v>5467</v>
      </c>
      <c r="F614" s="42" t="s">
        <v>2036</v>
      </c>
      <c r="G614" s="119">
        <v>891</v>
      </c>
      <c r="H614" s="320">
        <v>54048.06</v>
      </c>
      <c r="I614" s="320">
        <v>43133.31</v>
      </c>
      <c r="J614" s="42"/>
      <c r="K614" s="42"/>
      <c r="L614" s="58" t="s">
        <v>4489</v>
      </c>
      <c r="M614" s="50" t="s">
        <v>5415</v>
      </c>
      <c r="N614" s="50" t="s">
        <v>5416</v>
      </c>
      <c r="O614" s="137"/>
      <c r="P614" s="50" t="s">
        <v>64</v>
      </c>
      <c r="Q614" s="50" t="s">
        <v>5395</v>
      </c>
      <c r="R614" s="42">
        <v>1</v>
      </c>
      <c r="S614" s="138" t="s">
        <v>1082</v>
      </c>
      <c r="T614" s="62">
        <v>1000000000</v>
      </c>
      <c r="U614" s="62">
        <v>886000000</v>
      </c>
      <c r="V614" s="42"/>
      <c r="W614" s="42"/>
      <c r="X614" s="42"/>
      <c r="Y614" s="42"/>
      <c r="Z614" s="50" t="s">
        <v>68</v>
      </c>
      <c r="AJ614" s="42"/>
      <c r="AU614" s="42"/>
      <c r="AY614" s="42"/>
      <c r="AZ614" s="42"/>
      <c r="BA614" s="42"/>
      <c r="BB614" s="42"/>
      <c r="BN614" s="83" t="s">
        <v>4576</v>
      </c>
      <c r="BO614" s="58" t="str">
        <f t="shared" si="9"/>
        <v>境内资产</v>
      </c>
      <c r="BP614" s="58" t="str">
        <f>IF(M614="",VLOOKUP(D614,Sheet4!$A$1:$B$92,2,0),VLOOKUP(Q614,Sheet4!$A$1:$B$92,2,0))</f>
        <v>保险资产管理产品</v>
      </c>
    </row>
    <row r="615" spans="1:68" s="58" customFormat="1" ht="12.75" customHeight="1">
      <c r="A615" s="122" t="s">
        <v>1624</v>
      </c>
      <c r="B615" s="42" t="s">
        <v>1628</v>
      </c>
      <c r="C615" s="252" t="s">
        <v>5552</v>
      </c>
      <c r="D615" s="252" t="s">
        <v>678</v>
      </c>
      <c r="E615" s="50" t="s">
        <v>5468</v>
      </c>
      <c r="F615" s="42" t="s">
        <v>1625</v>
      </c>
      <c r="G615" s="119">
        <v>166</v>
      </c>
      <c r="H615" s="320">
        <v>2596.2399999999998</v>
      </c>
      <c r="I615" s="320">
        <v>2778.84</v>
      </c>
      <c r="J615" s="42"/>
      <c r="K615" s="42"/>
      <c r="L615" s="58" t="s">
        <v>4489</v>
      </c>
      <c r="M615" s="50" t="s">
        <v>5415</v>
      </c>
      <c r="N615" s="50" t="s">
        <v>5416</v>
      </c>
      <c r="O615" s="137"/>
      <c r="P615" s="50" t="s">
        <v>64</v>
      </c>
      <c r="Q615" s="50" t="s">
        <v>5395</v>
      </c>
      <c r="R615" s="42">
        <v>1</v>
      </c>
      <c r="S615" s="138" t="s">
        <v>1082</v>
      </c>
      <c r="T615" s="62">
        <v>1000000000</v>
      </c>
      <c r="U615" s="62">
        <v>886000000</v>
      </c>
      <c r="V615" s="42"/>
      <c r="W615" s="42"/>
      <c r="X615" s="42"/>
      <c r="Y615" s="42"/>
      <c r="Z615" s="50" t="s">
        <v>68</v>
      </c>
      <c r="AJ615" s="42"/>
      <c r="AU615" s="42"/>
      <c r="AY615" s="42"/>
      <c r="AZ615" s="42"/>
      <c r="BA615" s="42"/>
      <c r="BB615" s="42"/>
      <c r="BN615" s="83" t="s">
        <v>4576</v>
      </c>
      <c r="BO615" s="58" t="str">
        <f t="shared" si="9"/>
        <v>境内资产</v>
      </c>
      <c r="BP615" s="58" t="str">
        <f>IF(M615="",VLOOKUP(D615,Sheet4!$A$1:$B$92,2,0),VLOOKUP(Q615,Sheet4!$A$1:$B$92,2,0))</f>
        <v>保险资产管理产品</v>
      </c>
    </row>
    <row r="616" spans="1:68" s="58" customFormat="1" ht="12.75" customHeight="1">
      <c r="A616" s="122" t="s">
        <v>2037</v>
      </c>
      <c r="B616" s="42" t="s">
        <v>1631</v>
      </c>
      <c r="C616" s="252" t="s">
        <v>5552</v>
      </c>
      <c r="D616" s="252" t="s">
        <v>678</v>
      </c>
      <c r="E616" s="50" t="s">
        <v>5469</v>
      </c>
      <c r="F616" s="42" t="s">
        <v>2038</v>
      </c>
      <c r="G616" s="119">
        <v>99</v>
      </c>
      <c r="H616" s="320">
        <v>2600.73</v>
      </c>
      <c r="I616" s="320">
        <v>3741.21</v>
      </c>
      <c r="J616" s="42"/>
      <c r="K616" s="42"/>
      <c r="L616" s="58" t="s">
        <v>4489</v>
      </c>
      <c r="M616" s="50" t="s">
        <v>5415</v>
      </c>
      <c r="N616" s="50" t="s">
        <v>5416</v>
      </c>
      <c r="O616" s="137"/>
      <c r="P616" s="50" t="s">
        <v>64</v>
      </c>
      <c r="Q616" s="50" t="s">
        <v>5395</v>
      </c>
      <c r="R616" s="42">
        <v>1</v>
      </c>
      <c r="S616" s="138" t="s">
        <v>1082</v>
      </c>
      <c r="T616" s="62">
        <v>1000000000</v>
      </c>
      <c r="U616" s="62">
        <v>886000000</v>
      </c>
      <c r="V616" s="42"/>
      <c r="W616" s="42"/>
      <c r="X616" s="42"/>
      <c r="Y616" s="42"/>
      <c r="Z616" s="50" t="s">
        <v>68</v>
      </c>
      <c r="AJ616" s="42"/>
      <c r="AU616" s="42"/>
      <c r="AY616" s="42"/>
      <c r="AZ616" s="42"/>
      <c r="BA616" s="42"/>
      <c r="BB616" s="42"/>
      <c r="BN616" s="83" t="s">
        <v>4576</v>
      </c>
      <c r="BO616" s="58" t="str">
        <f t="shared" si="9"/>
        <v>境内资产</v>
      </c>
      <c r="BP616" s="58" t="str">
        <f>IF(M616="",VLOOKUP(D616,Sheet4!$A$1:$B$92,2,0),VLOOKUP(Q616,Sheet4!$A$1:$B$92,2,0))</f>
        <v>保险资产管理产品</v>
      </c>
    </row>
    <row r="617" spans="1:68" s="58" customFormat="1" ht="12.75" customHeight="1">
      <c r="A617" s="122" t="s">
        <v>1627</v>
      </c>
      <c r="B617" s="42" t="s">
        <v>1634</v>
      </c>
      <c r="C617" s="252" t="s">
        <v>5552</v>
      </c>
      <c r="D617" s="252" t="s">
        <v>678</v>
      </c>
      <c r="E617" s="50" t="s">
        <v>5470</v>
      </c>
      <c r="F617" s="42" t="s">
        <v>1628</v>
      </c>
      <c r="G617" s="119">
        <v>135</v>
      </c>
      <c r="H617" s="320">
        <v>11618.1</v>
      </c>
      <c r="I617" s="320">
        <v>6285.6</v>
      </c>
      <c r="J617" s="42"/>
      <c r="K617" s="42"/>
      <c r="L617" s="58" t="s">
        <v>4489</v>
      </c>
      <c r="M617" s="50" t="s">
        <v>5415</v>
      </c>
      <c r="N617" s="50" t="s">
        <v>5416</v>
      </c>
      <c r="O617" s="137"/>
      <c r="P617" s="50" t="s">
        <v>64</v>
      </c>
      <c r="Q617" s="50" t="s">
        <v>5395</v>
      </c>
      <c r="R617" s="42">
        <v>1</v>
      </c>
      <c r="S617" s="138" t="s">
        <v>1082</v>
      </c>
      <c r="T617" s="62">
        <v>1000000000</v>
      </c>
      <c r="U617" s="62">
        <v>886000000</v>
      </c>
      <c r="V617" s="42"/>
      <c r="W617" s="42"/>
      <c r="X617" s="42"/>
      <c r="Y617" s="42"/>
      <c r="Z617" s="50" t="s">
        <v>68</v>
      </c>
      <c r="AJ617" s="42"/>
      <c r="AU617" s="42"/>
      <c r="AY617" s="42"/>
      <c r="AZ617" s="42"/>
      <c r="BA617" s="42"/>
      <c r="BB617" s="42"/>
      <c r="BN617" s="83" t="s">
        <v>4576</v>
      </c>
      <c r="BO617" s="58" t="str">
        <f t="shared" si="9"/>
        <v>境内资产</v>
      </c>
      <c r="BP617" s="58" t="str">
        <f>IF(M617="",VLOOKUP(D617,Sheet4!$A$1:$B$92,2,0),VLOOKUP(Q617,Sheet4!$A$1:$B$92,2,0))</f>
        <v>保险资产管理产品</v>
      </c>
    </row>
    <row r="618" spans="1:68" s="58" customFormat="1" ht="12.75" customHeight="1">
      <c r="A618" s="122" t="s">
        <v>1630</v>
      </c>
      <c r="B618" s="42" t="s">
        <v>1765</v>
      </c>
      <c r="C618" s="252" t="s">
        <v>5552</v>
      </c>
      <c r="D618" s="252" t="s">
        <v>678</v>
      </c>
      <c r="E618" s="50" t="s">
        <v>5471</v>
      </c>
      <c r="F618" s="42" t="s">
        <v>1631</v>
      </c>
      <c r="G618" s="119">
        <v>180</v>
      </c>
      <c r="H618" s="320">
        <v>7034.4</v>
      </c>
      <c r="I618" s="320">
        <v>4714.2</v>
      </c>
      <c r="J618" s="42"/>
      <c r="K618" s="42"/>
      <c r="L618" s="58" t="s">
        <v>4489</v>
      </c>
      <c r="M618" s="50" t="s">
        <v>5415</v>
      </c>
      <c r="N618" s="50" t="s">
        <v>5416</v>
      </c>
      <c r="O618" s="137"/>
      <c r="P618" s="50" t="s">
        <v>64</v>
      </c>
      <c r="Q618" s="50" t="s">
        <v>5395</v>
      </c>
      <c r="R618" s="42">
        <v>1</v>
      </c>
      <c r="S618" s="138" t="s">
        <v>1082</v>
      </c>
      <c r="T618" s="62">
        <v>1000000000</v>
      </c>
      <c r="U618" s="62">
        <v>886000000</v>
      </c>
      <c r="V618" s="42"/>
      <c r="W618" s="42"/>
      <c r="X618" s="42"/>
      <c r="Y618" s="42"/>
      <c r="Z618" s="50" t="s">
        <v>68</v>
      </c>
      <c r="AJ618" s="42"/>
      <c r="AU618" s="42"/>
      <c r="AY618" s="42"/>
      <c r="AZ618" s="42"/>
      <c r="BA618" s="42"/>
      <c r="BB618" s="42"/>
      <c r="BN618" s="83" t="s">
        <v>4576</v>
      </c>
      <c r="BO618" s="58" t="str">
        <f t="shared" si="9"/>
        <v>境内资产</v>
      </c>
      <c r="BP618" s="58" t="str">
        <f>IF(M618="",VLOOKUP(D618,Sheet4!$A$1:$B$92,2,0),VLOOKUP(Q618,Sheet4!$A$1:$B$92,2,0))</f>
        <v>保险资产管理产品</v>
      </c>
    </row>
    <row r="619" spans="1:68" s="58" customFormat="1" ht="12.75" customHeight="1">
      <c r="A619" s="122" t="s">
        <v>1633</v>
      </c>
      <c r="B619" s="42" t="s">
        <v>2040</v>
      </c>
      <c r="C619" s="252" t="s">
        <v>5552</v>
      </c>
      <c r="D619" s="252" t="s">
        <v>678</v>
      </c>
      <c r="E619" s="50" t="s">
        <v>5472</v>
      </c>
      <c r="F619" s="42" t="s">
        <v>1634</v>
      </c>
      <c r="G619" s="119">
        <v>242</v>
      </c>
      <c r="H619" s="320">
        <v>28284.959999999999</v>
      </c>
      <c r="I619" s="320">
        <v>12591.26</v>
      </c>
      <c r="J619" s="42"/>
      <c r="K619" s="42"/>
      <c r="L619" s="58" t="s">
        <v>4489</v>
      </c>
      <c r="M619" s="50" t="s">
        <v>5415</v>
      </c>
      <c r="N619" s="50" t="s">
        <v>5416</v>
      </c>
      <c r="O619" s="137"/>
      <c r="P619" s="50" t="s">
        <v>64</v>
      </c>
      <c r="Q619" s="50" t="s">
        <v>5395</v>
      </c>
      <c r="R619" s="42">
        <v>1</v>
      </c>
      <c r="S619" s="138" t="s">
        <v>1082</v>
      </c>
      <c r="T619" s="62">
        <v>1000000000</v>
      </c>
      <c r="U619" s="62">
        <v>886000000</v>
      </c>
      <c r="V619" s="42"/>
      <c r="W619" s="42"/>
      <c r="X619" s="42"/>
      <c r="Y619" s="42"/>
      <c r="Z619" s="50" t="s">
        <v>68</v>
      </c>
      <c r="AJ619" s="42"/>
      <c r="AU619" s="42"/>
      <c r="AY619" s="42"/>
      <c r="AZ619" s="42"/>
      <c r="BA619" s="42"/>
      <c r="BB619" s="42"/>
      <c r="BN619" s="83" t="s">
        <v>4576</v>
      </c>
      <c r="BO619" s="58" t="str">
        <f t="shared" si="9"/>
        <v>境内资产</v>
      </c>
      <c r="BP619" s="58" t="str">
        <f>IF(M619="",VLOOKUP(D619,Sheet4!$A$1:$B$92,2,0),VLOOKUP(Q619,Sheet4!$A$1:$B$92,2,0))</f>
        <v>保险资产管理产品</v>
      </c>
    </row>
    <row r="620" spans="1:68" s="58" customFormat="1" ht="12.75" customHeight="1">
      <c r="A620" s="122" t="s">
        <v>1764</v>
      </c>
      <c r="B620" s="42" t="s">
        <v>1827</v>
      </c>
      <c r="C620" s="252" t="s">
        <v>5552</v>
      </c>
      <c r="D620" s="252" t="s">
        <v>678</v>
      </c>
      <c r="E620" s="50" t="s">
        <v>5473</v>
      </c>
      <c r="F620" s="42" t="s">
        <v>1765</v>
      </c>
      <c r="G620" s="119">
        <v>189</v>
      </c>
      <c r="H620" s="320">
        <v>8314.11</v>
      </c>
      <c r="I620" s="320">
        <v>5800.41</v>
      </c>
      <c r="J620" s="42"/>
      <c r="K620" s="42"/>
      <c r="L620" s="58" t="s">
        <v>4489</v>
      </c>
      <c r="M620" s="50" t="s">
        <v>5415</v>
      </c>
      <c r="N620" s="50" t="s">
        <v>5416</v>
      </c>
      <c r="O620" s="137"/>
      <c r="P620" s="50" t="s">
        <v>64</v>
      </c>
      <c r="Q620" s="50" t="s">
        <v>5395</v>
      </c>
      <c r="R620" s="42">
        <v>1</v>
      </c>
      <c r="S620" s="138" t="s">
        <v>1082</v>
      </c>
      <c r="T620" s="62">
        <v>1000000000</v>
      </c>
      <c r="U620" s="62">
        <v>886000000</v>
      </c>
      <c r="V620" s="42"/>
      <c r="W620" s="42"/>
      <c r="X620" s="42"/>
      <c r="Y620" s="42"/>
      <c r="Z620" s="50" t="s">
        <v>68</v>
      </c>
      <c r="AJ620" s="42"/>
      <c r="AU620" s="42"/>
      <c r="AY620" s="42"/>
      <c r="AZ620" s="42"/>
      <c r="BA620" s="42"/>
      <c r="BB620" s="42"/>
      <c r="BN620" s="83" t="s">
        <v>4576</v>
      </c>
      <c r="BO620" s="58" t="str">
        <f t="shared" si="9"/>
        <v>境内资产</v>
      </c>
      <c r="BP620" s="58" t="str">
        <f>IF(M620="",VLOOKUP(D620,Sheet4!$A$1:$B$92,2,0),VLOOKUP(Q620,Sheet4!$A$1:$B$92,2,0))</f>
        <v>保险资产管理产品</v>
      </c>
    </row>
    <row r="621" spans="1:68" s="58" customFormat="1" ht="12.75" customHeight="1">
      <c r="A621" s="122" t="s">
        <v>2039</v>
      </c>
      <c r="B621" s="42" t="s">
        <v>2042</v>
      </c>
      <c r="C621" s="252" t="s">
        <v>5552</v>
      </c>
      <c r="D621" s="252" t="s">
        <v>678</v>
      </c>
      <c r="E621" s="50" t="s">
        <v>5474</v>
      </c>
      <c r="F621" s="42" t="s">
        <v>2040</v>
      </c>
      <c r="G621" s="119">
        <v>259</v>
      </c>
      <c r="H621" s="320">
        <v>3159.8</v>
      </c>
      <c r="I621" s="320">
        <v>3962.7</v>
      </c>
      <c r="J621" s="42"/>
      <c r="K621" s="42"/>
      <c r="L621" s="58" t="s">
        <v>4489</v>
      </c>
      <c r="M621" s="50" t="s">
        <v>5415</v>
      </c>
      <c r="N621" s="50" t="s">
        <v>5416</v>
      </c>
      <c r="O621" s="137"/>
      <c r="P621" s="50" t="s">
        <v>64</v>
      </c>
      <c r="Q621" s="50" t="s">
        <v>5395</v>
      </c>
      <c r="R621" s="42">
        <v>1</v>
      </c>
      <c r="S621" s="138" t="s">
        <v>1082</v>
      </c>
      <c r="T621" s="62">
        <v>1000000000</v>
      </c>
      <c r="U621" s="62">
        <v>886000000</v>
      </c>
      <c r="V621" s="42"/>
      <c r="W621" s="42"/>
      <c r="X621" s="42"/>
      <c r="Y621" s="42"/>
      <c r="Z621" s="50" t="s">
        <v>68</v>
      </c>
      <c r="AJ621" s="42"/>
      <c r="AU621" s="42"/>
      <c r="AY621" s="42"/>
      <c r="AZ621" s="42"/>
      <c r="BA621" s="42"/>
      <c r="BB621" s="42"/>
      <c r="BN621" s="83" t="s">
        <v>4576</v>
      </c>
      <c r="BO621" s="58" t="str">
        <f t="shared" si="9"/>
        <v>境内资产</v>
      </c>
      <c r="BP621" s="58" t="str">
        <f>IF(M621="",VLOOKUP(D621,Sheet4!$A$1:$B$92,2,0),VLOOKUP(Q621,Sheet4!$A$1:$B$92,2,0))</f>
        <v>保险资产管理产品</v>
      </c>
    </row>
    <row r="622" spans="1:68" s="58" customFormat="1" ht="12.75" customHeight="1">
      <c r="A622" s="122" t="s">
        <v>1826</v>
      </c>
      <c r="B622" s="42" t="s">
        <v>1830</v>
      </c>
      <c r="C622" s="252" t="s">
        <v>5552</v>
      </c>
      <c r="D622" s="252" t="s">
        <v>678</v>
      </c>
      <c r="E622" s="50" t="s">
        <v>5475</v>
      </c>
      <c r="F622" s="42" t="s">
        <v>1827</v>
      </c>
      <c r="G622" s="119">
        <v>99</v>
      </c>
      <c r="H622" s="320">
        <v>2684.88</v>
      </c>
      <c r="I622" s="320">
        <v>1823.58</v>
      </c>
      <c r="J622" s="42"/>
      <c r="K622" s="42"/>
      <c r="L622" s="58" t="s">
        <v>4489</v>
      </c>
      <c r="M622" s="50" t="s">
        <v>5415</v>
      </c>
      <c r="N622" s="50" t="s">
        <v>5416</v>
      </c>
      <c r="O622" s="137"/>
      <c r="P622" s="50" t="s">
        <v>64</v>
      </c>
      <c r="Q622" s="50" t="s">
        <v>5395</v>
      </c>
      <c r="R622" s="42">
        <v>1</v>
      </c>
      <c r="S622" s="138" t="s">
        <v>1082</v>
      </c>
      <c r="T622" s="62">
        <v>1000000000</v>
      </c>
      <c r="U622" s="62">
        <v>886000000</v>
      </c>
      <c r="V622" s="42"/>
      <c r="W622" s="42"/>
      <c r="X622" s="42"/>
      <c r="Y622" s="42"/>
      <c r="Z622" s="50" t="s">
        <v>68</v>
      </c>
      <c r="AJ622" s="42"/>
      <c r="AU622" s="42"/>
      <c r="AY622" s="42"/>
      <c r="AZ622" s="42"/>
      <c r="BA622" s="42"/>
      <c r="BB622" s="42"/>
      <c r="BN622" s="83" t="s">
        <v>4576</v>
      </c>
      <c r="BO622" s="58" t="str">
        <f t="shared" si="9"/>
        <v>境内资产</v>
      </c>
      <c r="BP622" s="58" t="str">
        <f>IF(M622="",VLOOKUP(D622,Sheet4!$A$1:$B$92,2,0),VLOOKUP(Q622,Sheet4!$A$1:$B$92,2,0))</f>
        <v>保险资产管理产品</v>
      </c>
    </row>
    <row r="623" spans="1:68" s="58" customFormat="1" ht="12.75" customHeight="1">
      <c r="A623" s="122" t="s">
        <v>2041</v>
      </c>
      <c r="B623" s="42" t="s">
        <v>1771</v>
      </c>
      <c r="C623" s="252" t="s">
        <v>5552</v>
      </c>
      <c r="D623" s="252" t="s">
        <v>678</v>
      </c>
      <c r="E623" s="50" t="s">
        <v>5476</v>
      </c>
      <c r="F623" s="42" t="s">
        <v>2042</v>
      </c>
      <c r="G623" s="119">
        <v>289</v>
      </c>
      <c r="H623" s="320">
        <v>6164.37</v>
      </c>
      <c r="I623" s="320">
        <v>6326.21</v>
      </c>
      <c r="J623" s="42"/>
      <c r="K623" s="42"/>
      <c r="L623" s="58" t="s">
        <v>4489</v>
      </c>
      <c r="M623" s="50" t="s">
        <v>5415</v>
      </c>
      <c r="N623" s="50" t="s">
        <v>5416</v>
      </c>
      <c r="O623" s="137"/>
      <c r="P623" s="50" t="s">
        <v>64</v>
      </c>
      <c r="Q623" s="50" t="s">
        <v>5395</v>
      </c>
      <c r="R623" s="42">
        <v>1</v>
      </c>
      <c r="S623" s="138" t="s">
        <v>1082</v>
      </c>
      <c r="T623" s="62">
        <v>1000000000</v>
      </c>
      <c r="U623" s="62">
        <v>886000000</v>
      </c>
      <c r="V623" s="42"/>
      <c r="W623" s="42"/>
      <c r="X623" s="42"/>
      <c r="Y623" s="42"/>
      <c r="Z623" s="50" t="s">
        <v>68</v>
      </c>
      <c r="AJ623" s="42"/>
      <c r="AU623" s="42"/>
      <c r="AY623" s="42"/>
      <c r="AZ623" s="42"/>
      <c r="BA623" s="42"/>
      <c r="BB623" s="42"/>
      <c r="BN623" s="83" t="s">
        <v>4576</v>
      </c>
      <c r="BO623" s="58" t="str">
        <f t="shared" si="9"/>
        <v>境内资产</v>
      </c>
      <c r="BP623" s="58" t="str">
        <f>IF(M623="",VLOOKUP(D623,Sheet4!$A$1:$B$92,2,0),VLOOKUP(Q623,Sheet4!$A$1:$B$92,2,0))</f>
        <v>保险资产管理产品</v>
      </c>
    </row>
    <row r="624" spans="1:68" s="58" customFormat="1" ht="12.75" customHeight="1">
      <c r="A624" s="122" t="s">
        <v>1829</v>
      </c>
      <c r="B624" s="42" t="s">
        <v>2044</v>
      </c>
      <c r="C624" s="252" t="s">
        <v>5552</v>
      </c>
      <c r="D624" s="252" t="s">
        <v>678</v>
      </c>
      <c r="E624" s="50" t="s">
        <v>5477</v>
      </c>
      <c r="F624" s="42" t="s">
        <v>1830</v>
      </c>
      <c r="G624" s="119">
        <v>343</v>
      </c>
      <c r="H624" s="320">
        <v>9552.5499999999993</v>
      </c>
      <c r="I624" s="320">
        <v>6932.03</v>
      </c>
      <c r="J624" s="42"/>
      <c r="K624" s="42"/>
      <c r="L624" s="58" t="s">
        <v>4489</v>
      </c>
      <c r="M624" s="50" t="s">
        <v>5415</v>
      </c>
      <c r="N624" s="50" t="s">
        <v>5416</v>
      </c>
      <c r="O624" s="137"/>
      <c r="P624" s="50" t="s">
        <v>64</v>
      </c>
      <c r="Q624" s="50" t="s">
        <v>5395</v>
      </c>
      <c r="R624" s="42">
        <v>1</v>
      </c>
      <c r="S624" s="138" t="s">
        <v>1082</v>
      </c>
      <c r="T624" s="62">
        <v>1000000000</v>
      </c>
      <c r="U624" s="62">
        <v>886000000</v>
      </c>
      <c r="V624" s="42"/>
      <c r="W624" s="42"/>
      <c r="X624" s="42"/>
      <c r="Y624" s="42"/>
      <c r="Z624" s="50" t="s">
        <v>68</v>
      </c>
      <c r="AJ624" s="42"/>
      <c r="AU624" s="42"/>
      <c r="AY624" s="42"/>
      <c r="AZ624" s="42"/>
      <c r="BA624" s="42"/>
      <c r="BB624" s="42"/>
      <c r="BN624" s="83" t="s">
        <v>4576</v>
      </c>
      <c r="BO624" s="58" t="str">
        <f t="shared" si="9"/>
        <v>境内资产</v>
      </c>
      <c r="BP624" s="58" t="str">
        <f>IF(M624="",VLOOKUP(D624,Sheet4!$A$1:$B$92,2,0),VLOOKUP(Q624,Sheet4!$A$1:$B$92,2,0))</f>
        <v>保险资产管理产品</v>
      </c>
    </row>
    <row r="625" spans="1:68" s="58" customFormat="1" ht="12.75" customHeight="1">
      <c r="A625" s="122" t="s">
        <v>1770</v>
      </c>
      <c r="B625" s="42" t="s">
        <v>1777</v>
      </c>
      <c r="C625" s="252" t="s">
        <v>5552</v>
      </c>
      <c r="D625" s="252" t="s">
        <v>678</v>
      </c>
      <c r="E625" s="50" t="s">
        <v>5478</v>
      </c>
      <c r="F625" s="42" t="s">
        <v>1771</v>
      </c>
      <c r="G625" s="119">
        <v>590</v>
      </c>
      <c r="H625" s="320">
        <v>45170.400000000001</v>
      </c>
      <c r="I625" s="320">
        <v>27511.7</v>
      </c>
      <c r="J625" s="42"/>
      <c r="K625" s="42"/>
      <c r="L625" s="58" t="s">
        <v>4489</v>
      </c>
      <c r="M625" s="50" t="s">
        <v>5415</v>
      </c>
      <c r="N625" s="50" t="s">
        <v>5416</v>
      </c>
      <c r="O625" s="137"/>
      <c r="P625" s="50" t="s">
        <v>64</v>
      </c>
      <c r="Q625" s="50" t="s">
        <v>5395</v>
      </c>
      <c r="R625" s="42">
        <v>1</v>
      </c>
      <c r="S625" s="138" t="s">
        <v>1082</v>
      </c>
      <c r="T625" s="62">
        <v>1000000000</v>
      </c>
      <c r="U625" s="62">
        <v>886000000</v>
      </c>
      <c r="V625" s="42"/>
      <c r="W625" s="42"/>
      <c r="X625" s="42"/>
      <c r="Y625" s="42"/>
      <c r="Z625" s="50" t="s">
        <v>68</v>
      </c>
      <c r="AJ625" s="42"/>
      <c r="AU625" s="42"/>
      <c r="AY625" s="42"/>
      <c r="AZ625" s="42"/>
      <c r="BA625" s="42"/>
      <c r="BB625" s="42"/>
      <c r="BN625" s="83" t="s">
        <v>4576</v>
      </c>
      <c r="BO625" s="58" t="str">
        <f t="shared" si="9"/>
        <v>境内资产</v>
      </c>
      <c r="BP625" s="58" t="str">
        <f>IF(M625="",VLOOKUP(D625,Sheet4!$A$1:$B$92,2,0),VLOOKUP(Q625,Sheet4!$A$1:$B$92,2,0))</f>
        <v>保险资产管理产品</v>
      </c>
    </row>
    <row r="626" spans="1:68" s="58" customFormat="1" ht="12.75" customHeight="1">
      <c r="A626" s="122" t="s">
        <v>2043</v>
      </c>
      <c r="B626" s="42" t="s">
        <v>2046</v>
      </c>
      <c r="C626" s="252" t="s">
        <v>5552</v>
      </c>
      <c r="D626" s="252" t="s">
        <v>678</v>
      </c>
      <c r="E626" s="50" t="s">
        <v>5479</v>
      </c>
      <c r="F626" s="42" t="s">
        <v>2044</v>
      </c>
      <c r="G626" s="119">
        <v>396</v>
      </c>
      <c r="H626" s="320">
        <v>43282.8</v>
      </c>
      <c r="I626" s="320">
        <v>21974.04</v>
      </c>
      <c r="J626" s="42"/>
      <c r="K626" s="42"/>
      <c r="L626" s="58" t="s">
        <v>4489</v>
      </c>
      <c r="M626" s="50" t="s">
        <v>5415</v>
      </c>
      <c r="N626" s="50" t="s">
        <v>5416</v>
      </c>
      <c r="O626" s="137"/>
      <c r="P626" s="50" t="s">
        <v>64</v>
      </c>
      <c r="Q626" s="50" t="s">
        <v>5395</v>
      </c>
      <c r="R626" s="42">
        <v>1</v>
      </c>
      <c r="S626" s="138" t="s">
        <v>1082</v>
      </c>
      <c r="T626" s="62">
        <v>1000000000</v>
      </c>
      <c r="U626" s="62">
        <v>886000000</v>
      </c>
      <c r="V626" s="42"/>
      <c r="W626" s="42"/>
      <c r="X626" s="42"/>
      <c r="Y626" s="42"/>
      <c r="Z626" s="50" t="s">
        <v>68</v>
      </c>
      <c r="AJ626" s="42"/>
      <c r="AU626" s="42"/>
      <c r="AY626" s="42"/>
      <c r="AZ626" s="42"/>
      <c r="BA626" s="42"/>
      <c r="BB626" s="42"/>
      <c r="BN626" s="83" t="s">
        <v>4576</v>
      </c>
      <c r="BO626" s="58" t="str">
        <f t="shared" si="9"/>
        <v>境内资产</v>
      </c>
      <c r="BP626" s="58" t="str">
        <f>IF(M626="",VLOOKUP(D626,Sheet4!$A$1:$B$92,2,0),VLOOKUP(Q626,Sheet4!$A$1:$B$92,2,0))</f>
        <v>保险资产管理产品</v>
      </c>
    </row>
    <row r="627" spans="1:68" s="58" customFormat="1" ht="12.75" customHeight="1">
      <c r="A627" s="122" t="s">
        <v>1776</v>
      </c>
      <c r="B627" s="42" t="s">
        <v>2048</v>
      </c>
      <c r="C627" s="252" t="s">
        <v>5552</v>
      </c>
      <c r="D627" s="252" t="s">
        <v>678</v>
      </c>
      <c r="E627" s="50" t="s">
        <v>5480</v>
      </c>
      <c r="F627" s="42" t="s">
        <v>1777</v>
      </c>
      <c r="G627" s="119">
        <v>392</v>
      </c>
      <c r="H627" s="320">
        <v>22296.959999999999</v>
      </c>
      <c r="I627" s="320">
        <v>13963.04</v>
      </c>
      <c r="J627" s="42"/>
      <c r="K627" s="42"/>
      <c r="L627" s="58" t="s">
        <v>4489</v>
      </c>
      <c r="M627" s="50" t="s">
        <v>5415</v>
      </c>
      <c r="N627" s="50" t="s">
        <v>5416</v>
      </c>
      <c r="O627" s="137"/>
      <c r="P627" s="50" t="s">
        <v>64</v>
      </c>
      <c r="Q627" s="50" t="s">
        <v>5395</v>
      </c>
      <c r="R627" s="42">
        <v>1</v>
      </c>
      <c r="S627" s="138" t="s">
        <v>1082</v>
      </c>
      <c r="T627" s="62">
        <v>1000000000</v>
      </c>
      <c r="U627" s="62">
        <v>886000000</v>
      </c>
      <c r="V627" s="42"/>
      <c r="W627" s="42"/>
      <c r="X627" s="42"/>
      <c r="Y627" s="42"/>
      <c r="Z627" s="50" t="s">
        <v>68</v>
      </c>
      <c r="AJ627" s="42"/>
      <c r="AU627" s="42"/>
      <c r="AY627" s="42"/>
      <c r="AZ627" s="42"/>
      <c r="BA627" s="42"/>
      <c r="BB627" s="42"/>
      <c r="BN627" s="83" t="s">
        <v>4576</v>
      </c>
      <c r="BO627" s="58" t="str">
        <f t="shared" si="9"/>
        <v>境内资产</v>
      </c>
      <c r="BP627" s="58" t="str">
        <f>IF(M627="",VLOOKUP(D627,Sheet4!$A$1:$B$92,2,0),VLOOKUP(Q627,Sheet4!$A$1:$B$92,2,0))</f>
        <v>保险资产管理产品</v>
      </c>
    </row>
    <row r="628" spans="1:68" s="58" customFormat="1" ht="12.75" customHeight="1">
      <c r="A628" s="122" t="s">
        <v>2045</v>
      </c>
      <c r="B628" s="42" t="s">
        <v>2050</v>
      </c>
      <c r="C628" s="252" t="s">
        <v>5552</v>
      </c>
      <c r="D628" s="252" t="s">
        <v>678</v>
      </c>
      <c r="E628" s="50" t="s">
        <v>5481</v>
      </c>
      <c r="F628" s="42" t="s">
        <v>2046</v>
      </c>
      <c r="G628" s="119">
        <v>459</v>
      </c>
      <c r="H628" s="320">
        <v>11842.2</v>
      </c>
      <c r="I628" s="320">
        <v>8330.85</v>
      </c>
      <c r="J628" s="42"/>
      <c r="K628" s="42"/>
      <c r="L628" s="58" t="s">
        <v>4489</v>
      </c>
      <c r="M628" s="50" t="s">
        <v>5415</v>
      </c>
      <c r="N628" s="50" t="s">
        <v>5416</v>
      </c>
      <c r="O628" s="137"/>
      <c r="P628" s="50" t="s">
        <v>64</v>
      </c>
      <c r="Q628" s="50" t="s">
        <v>5395</v>
      </c>
      <c r="R628" s="42">
        <v>1</v>
      </c>
      <c r="S628" s="138" t="s">
        <v>1082</v>
      </c>
      <c r="T628" s="62">
        <v>1000000000</v>
      </c>
      <c r="U628" s="62">
        <v>886000000</v>
      </c>
      <c r="V628" s="42"/>
      <c r="W628" s="42"/>
      <c r="X628" s="42"/>
      <c r="Y628" s="42"/>
      <c r="Z628" s="50" t="s">
        <v>68</v>
      </c>
      <c r="AJ628" s="42"/>
      <c r="AU628" s="42"/>
      <c r="AY628" s="42"/>
      <c r="AZ628" s="42"/>
      <c r="BA628" s="42"/>
      <c r="BB628" s="42"/>
      <c r="BN628" s="83" t="s">
        <v>4576</v>
      </c>
      <c r="BO628" s="58" t="str">
        <f t="shared" si="9"/>
        <v>境内资产</v>
      </c>
      <c r="BP628" s="58" t="str">
        <f>IF(M628="",VLOOKUP(D628,Sheet4!$A$1:$B$92,2,0),VLOOKUP(Q628,Sheet4!$A$1:$B$92,2,0))</f>
        <v>保险资产管理产品</v>
      </c>
    </row>
    <row r="629" spans="1:68" s="58" customFormat="1" ht="12.75" customHeight="1">
      <c r="A629" s="122" t="s">
        <v>2047</v>
      </c>
      <c r="B629" s="42" t="s">
        <v>2052</v>
      </c>
      <c r="C629" s="252" t="s">
        <v>5552</v>
      </c>
      <c r="D629" s="252" t="s">
        <v>678</v>
      </c>
      <c r="E629" s="50" t="s">
        <v>5482</v>
      </c>
      <c r="F629" s="42" t="s">
        <v>2048</v>
      </c>
      <c r="G629" s="119">
        <v>180</v>
      </c>
      <c r="H629" s="320">
        <v>5340.6</v>
      </c>
      <c r="I629" s="320">
        <v>8515.7999999999993</v>
      </c>
      <c r="J629" s="42"/>
      <c r="K629" s="42"/>
      <c r="L629" s="58" t="s">
        <v>4489</v>
      </c>
      <c r="M629" s="50" t="s">
        <v>5415</v>
      </c>
      <c r="N629" s="50" t="s">
        <v>5416</v>
      </c>
      <c r="O629" s="137"/>
      <c r="P629" s="50" t="s">
        <v>64</v>
      </c>
      <c r="Q629" s="50" t="s">
        <v>5395</v>
      </c>
      <c r="R629" s="42">
        <v>1</v>
      </c>
      <c r="S629" s="138" t="s">
        <v>1082</v>
      </c>
      <c r="T629" s="62">
        <v>1000000000</v>
      </c>
      <c r="U629" s="62">
        <v>886000000</v>
      </c>
      <c r="V629" s="42"/>
      <c r="W629" s="42"/>
      <c r="X629" s="42"/>
      <c r="Y629" s="42"/>
      <c r="Z629" s="50" t="s">
        <v>68</v>
      </c>
      <c r="AJ629" s="42"/>
      <c r="AU629" s="42"/>
      <c r="AY629" s="42"/>
      <c r="AZ629" s="42"/>
      <c r="BA629" s="42"/>
      <c r="BB629" s="42"/>
      <c r="BN629" s="83" t="s">
        <v>4576</v>
      </c>
      <c r="BO629" s="58" t="str">
        <f t="shared" si="9"/>
        <v>境内资产</v>
      </c>
      <c r="BP629" s="58" t="str">
        <f>IF(M629="",VLOOKUP(D629,Sheet4!$A$1:$B$92,2,0),VLOOKUP(Q629,Sheet4!$A$1:$B$92,2,0))</f>
        <v>保险资产管理产品</v>
      </c>
    </row>
    <row r="630" spans="1:68" s="58" customFormat="1" ht="12.75" customHeight="1">
      <c r="A630" s="122" t="s">
        <v>2049</v>
      </c>
      <c r="B630" s="42" t="s">
        <v>2054</v>
      </c>
      <c r="C630" s="252" t="s">
        <v>5552</v>
      </c>
      <c r="D630" s="252" t="s">
        <v>678</v>
      </c>
      <c r="E630" s="50" t="s">
        <v>5483</v>
      </c>
      <c r="F630" s="42" t="s">
        <v>2050</v>
      </c>
      <c r="G630" s="119">
        <v>2188</v>
      </c>
      <c r="H630" s="320">
        <v>8314.4</v>
      </c>
      <c r="I630" s="320">
        <v>9255.24</v>
      </c>
      <c r="J630" s="42"/>
      <c r="K630" s="42"/>
      <c r="L630" s="58" t="s">
        <v>4489</v>
      </c>
      <c r="M630" s="50" t="s">
        <v>5415</v>
      </c>
      <c r="N630" s="50" t="s">
        <v>5416</v>
      </c>
      <c r="O630" s="137"/>
      <c r="P630" s="50" t="s">
        <v>64</v>
      </c>
      <c r="Q630" s="50" t="s">
        <v>5395</v>
      </c>
      <c r="R630" s="42">
        <v>1</v>
      </c>
      <c r="S630" s="138" t="s">
        <v>1082</v>
      </c>
      <c r="T630" s="62">
        <v>1000000000</v>
      </c>
      <c r="U630" s="62">
        <v>886000000</v>
      </c>
      <c r="V630" s="42"/>
      <c r="W630" s="42"/>
      <c r="X630" s="42"/>
      <c r="Y630" s="42"/>
      <c r="Z630" s="50" t="s">
        <v>68</v>
      </c>
      <c r="AJ630" s="42"/>
      <c r="AU630" s="42"/>
      <c r="AY630" s="42"/>
      <c r="AZ630" s="42"/>
      <c r="BA630" s="42"/>
      <c r="BB630" s="42"/>
      <c r="BN630" s="83" t="s">
        <v>4576</v>
      </c>
      <c r="BO630" s="58" t="str">
        <f t="shared" si="9"/>
        <v>境内资产</v>
      </c>
      <c r="BP630" s="58" t="str">
        <f>IF(M630="",VLOOKUP(D630,Sheet4!$A$1:$B$92,2,0),VLOOKUP(Q630,Sheet4!$A$1:$B$92,2,0))</f>
        <v>保险资产管理产品</v>
      </c>
    </row>
    <row r="631" spans="1:68" s="58" customFormat="1" ht="12.75" customHeight="1">
      <c r="A631" s="122" t="s">
        <v>2051</v>
      </c>
      <c r="B631" s="42" t="s">
        <v>1646</v>
      </c>
      <c r="C631" s="252" t="s">
        <v>5552</v>
      </c>
      <c r="D631" s="252" t="s">
        <v>678</v>
      </c>
      <c r="E631" s="50" t="s">
        <v>5484</v>
      </c>
      <c r="F631" s="42" t="s">
        <v>2052</v>
      </c>
      <c r="G631" s="119">
        <v>810</v>
      </c>
      <c r="H631" s="320">
        <v>28900.799999999999</v>
      </c>
      <c r="I631" s="320">
        <v>20444.400000000001</v>
      </c>
      <c r="J631" s="42"/>
      <c r="K631" s="42"/>
      <c r="L631" s="58" t="s">
        <v>4489</v>
      </c>
      <c r="M631" s="50" t="s">
        <v>5415</v>
      </c>
      <c r="N631" s="50" t="s">
        <v>5416</v>
      </c>
      <c r="O631" s="137"/>
      <c r="P631" s="50" t="s">
        <v>64</v>
      </c>
      <c r="Q631" s="50" t="s">
        <v>5395</v>
      </c>
      <c r="R631" s="42">
        <v>1</v>
      </c>
      <c r="S631" s="138" t="s">
        <v>1082</v>
      </c>
      <c r="T631" s="62">
        <v>1000000000</v>
      </c>
      <c r="U631" s="62">
        <v>886000000</v>
      </c>
      <c r="V631" s="42"/>
      <c r="W631" s="42"/>
      <c r="X631" s="42"/>
      <c r="Y631" s="42"/>
      <c r="Z631" s="50" t="s">
        <v>68</v>
      </c>
      <c r="AJ631" s="42"/>
      <c r="AU631" s="42"/>
      <c r="AY631" s="42"/>
      <c r="AZ631" s="42"/>
      <c r="BA631" s="42"/>
      <c r="BB631" s="42"/>
      <c r="BN631" s="83" t="s">
        <v>4576</v>
      </c>
      <c r="BO631" s="58" t="str">
        <f t="shared" si="9"/>
        <v>境内资产</v>
      </c>
      <c r="BP631" s="58" t="str">
        <f>IF(M631="",VLOOKUP(D631,Sheet4!$A$1:$B$92,2,0),VLOOKUP(Q631,Sheet4!$A$1:$B$92,2,0))</f>
        <v>保险资产管理产品</v>
      </c>
    </row>
    <row r="632" spans="1:68" s="58" customFormat="1" ht="12.75" customHeight="1">
      <c r="A632" s="122" t="s">
        <v>2053</v>
      </c>
      <c r="B632" s="42" t="s">
        <v>1833</v>
      </c>
      <c r="C632" s="252" t="s">
        <v>5552</v>
      </c>
      <c r="D632" s="252" t="s">
        <v>678</v>
      </c>
      <c r="E632" s="50" t="s">
        <v>5485</v>
      </c>
      <c r="F632" s="42" t="s">
        <v>2054</v>
      </c>
      <c r="G632" s="119">
        <v>2771</v>
      </c>
      <c r="H632" s="320">
        <v>47855.17</v>
      </c>
      <c r="I632" s="320">
        <v>31838.79</v>
      </c>
      <c r="J632" s="42"/>
      <c r="K632" s="42"/>
      <c r="L632" s="58" t="s">
        <v>4489</v>
      </c>
      <c r="M632" s="50" t="s">
        <v>5415</v>
      </c>
      <c r="N632" s="50" t="s">
        <v>5416</v>
      </c>
      <c r="O632" s="137"/>
      <c r="P632" s="50" t="s">
        <v>64</v>
      </c>
      <c r="Q632" s="50" t="s">
        <v>5395</v>
      </c>
      <c r="R632" s="42">
        <v>1</v>
      </c>
      <c r="S632" s="138" t="s">
        <v>1082</v>
      </c>
      <c r="T632" s="62">
        <v>1000000000</v>
      </c>
      <c r="U632" s="62">
        <v>886000000</v>
      </c>
      <c r="V632" s="42"/>
      <c r="W632" s="42"/>
      <c r="X632" s="42"/>
      <c r="Y632" s="42"/>
      <c r="Z632" s="50" t="s">
        <v>68</v>
      </c>
      <c r="AJ632" s="42"/>
      <c r="AU632" s="42"/>
      <c r="AY632" s="42"/>
      <c r="AZ632" s="42"/>
      <c r="BA632" s="42"/>
      <c r="BB632" s="42"/>
      <c r="BN632" s="83" t="s">
        <v>4576</v>
      </c>
      <c r="BO632" s="58" t="str">
        <f t="shared" si="9"/>
        <v>境内资产</v>
      </c>
      <c r="BP632" s="58" t="str">
        <f>IF(M632="",VLOOKUP(D632,Sheet4!$A$1:$B$92,2,0),VLOOKUP(Q632,Sheet4!$A$1:$B$92,2,0))</f>
        <v>保险资产管理产品</v>
      </c>
    </row>
    <row r="633" spans="1:68" s="58" customFormat="1" ht="12.75" customHeight="1">
      <c r="A633" s="122" t="s">
        <v>1645</v>
      </c>
      <c r="B633" s="42" t="s">
        <v>2056</v>
      </c>
      <c r="C633" s="252" t="s">
        <v>5552</v>
      </c>
      <c r="D633" s="252" t="s">
        <v>678</v>
      </c>
      <c r="E633" s="50" t="s">
        <v>5486</v>
      </c>
      <c r="F633" s="42" t="s">
        <v>1646</v>
      </c>
      <c r="G633" s="119">
        <v>133</v>
      </c>
      <c r="H633" s="320">
        <v>23139.34</v>
      </c>
      <c r="I633" s="320">
        <v>20908.93</v>
      </c>
      <c r="J633" s="42"/>
      <c r="K633" s="42"/>
      <c r="L633" s="58" t="s">
        <v>4489</v>
      </c>
      <c r="M633" s="50" t="s">
        <v>5415</v>
      </c>
      <c r="N633" s="50" t="s">
        <v>5416</v>
      </c>
      <c r="O633" s="137"/>
      <c r="P633" s="50" t="s">
        <v>64</v>
      </c>
      <c r="Q633" s="50" t="s">
        <v>5395</v>
      </c>
      <c r="R633" s="42">
        <v>1</v>
      </c>
      <c r="S633" s="138" t="s">
        <v>1082</v>
      </c>
      <c r="T633" s="62">
        <v>1000000000</v>
      </c>
      <c r="U633" s="62">
        <v>886000000</v>
      </c>
      <c r="V633" s="42"/>
      <c r="W633" s="42"/>
      <c r="X633" s="42"/>
      <c r="Y633" s="42"/>
      <c r="Z633" s="50" t="s">
        <v>68</v>
      </c>
      <c r="AJ633" s="42"/>
      <c r="AU633" s="42"/>
      <c r="AY633" s="42"/>
      <c r="AZ633" s="42"/>
      <c r="BA633" s="42"/>
      <c r="BB633" s="42"/>
      <c r="BN633" s="83" t="s">
        <v>4576</v>
      </c>
      <c r="BO633" s="58" t="str">
        <f t="shared" si="9"/>
        <v>境内资产</v>
      </c>
      <c r="BP633" s="58" t="str">
        <f>IF(M633="",VLOOKUP(D633,Sheet4!$A$1:$B$92,2,0),VLOOKUP(Q633,Sheet4!$A$1:$B$92,2,0))</f>
        <v>保险资产管理产品</v>
      </c>
    </row>
    <row r="634" spans="1:68" s="58" customFormat="1" ht="12.75" customHeight="1">
      <c r="A634" s="122" t="s">
        <v>1832</v>
      </c>
      <c r="B634" s="42" t="s">
        <v>2058</v>
      </c>
      <c r="C634" s="252" t="s">
        <v>5552</v>
      </c>
      <c r="D634" s="252" t="s">
        <v>678</v>
      </c>
      <c r="E634" s="50" t="s">
        <v>5487</v>
      </c>
      <c r="F634" s="42" t="s">
        <v>1833</v>
      </c>
      <c r="G634" s="119">
        <v>159</v>
      </c>
      <c r="H634" s="320">
        <v>11112.51</v>
      </c>
      <c r="I634" s="320">
        <v>5894.13</v>
      </c>
      <c r="J634" s="42"/>
      <c r="K634" s="42"/>
      <c r="L634" s="58" t="s">
        <v>4489</v>
      </c>
      <c r="M634" s="50" t="s">
        <v>5415</v>
      </c>
      <c r="N634" s="50" t="s">
        <v>5416</v>
      </c>
      <c r="O634" s="137"/>
      <c r="P634" s="50" t="s">
        <v>64</v>
      </c>
      <c r="Q634" s="50" t="s">
        <v>5395</v>
      </c>
      <c r="R634" s="42">
        <v>1</v>
      </c>
      <c r="S634" s="138" t="s">
        <v>1082</v>
      </c>
      <c r="T634" s="62">
        <v>1000000000</v>
      </c>
      <c r="U634" s="62">
        <v>886000000</v>
      </c>
      <c r="V634" s="42"/>
      <c r="W634" s="42"/>
      <c r="X634" s="42"/>
      <c r="Y634" s="42"/>
      <c r="Z634" s="50" t="s">
        <v>68</v>
      </c>
      <c r="AJ634" s="42"/>
      <c r="AU634" s="42"/>
      <c r="AY634" s="42"/>
      <c r="AZ634" s="42"/>
      <c r="BA634" s="42"/>
      <c r="BB634" s="42"/>
      <c r="BN634" s="83" t="s">
        <v>4576</v>
      </c>
      <c r="BO634" s="58" t="str">
        <f t="shared" si="9"/>
        <v>境内资产</v>
      </c>
      <c r="BP634" s="58" t="str">
        <f>IF(M634="",VLOOKUP(D634,Sheet4!$A$1:$B$92,2,0),VLOOKUP(Q634,Sheet4!$A$1:$B$92,2,0))</f>
        <v>保险资产管理产品</v>
      </c>
    </row>
    <row r="635" spans="1:68" s="58" customFormat="1" ht="12.75" customHeight="1">
      <c r="A635" s="122" t="s">
        <v>2055</v>
      </c>
      <c r="B635" s="42" t="s">
        <v>2060</v>
      </c>
      <c r="C635" s="252" t="s">
        <v>5552</v>
      </c>
      <c r="D635" s="252" t="s">
        <v>678</v>
      </c>
      <c r="E635" s="50" t="s">
        <v>5488</v>
      </c>
      <c r="F635" s="42" t="s">
        <v>2056</v>
      </c>
      <c r="G635" s="119">
        <v>210</v>
      </c>
      <c r="H635" s="320">
        <v>4216.8</v>
      </c>
      <c r="I635" s="320">
        <v>3439.8</v>
      </c>
      <c r="J635" s="42"/>
      <c r="K635" s="42"/>
      <c r="L635" s="58" t="s">
        <v>4489</v>
      </c>
      <c r="M635" s="50" t="s">
        <v>5415</v>
      </c>
      <c r="N635" s="50" t="s">
        <v>5416</v>
      </c>
      <c r="O635" s="137"/>
      <c r="P635" s="50" t="s">
        <v>64</v>
      </c>
      <c r="Q635" s="50" t="s">
        <v>5395</v>
      </c>
      <c r="R635" s="42">
        <v>1</v>
      </c>
      <c r="S635" s="138" t="s">
        <v>1082</v>
      </c>
      <c r="T635" s="62">
        <v>1000000000</v>
      </c>
      <c r="U635" s="62">
        <v>886000000</v>
      </c>
      <c r="V635" s="42"/>
      <c r="W635" s="42"/>
      <c r="X635" s="42"/>
      <c r="Y635" s="42"/>
      <c r="Z635" s="50" t="s">
        <v>68</v>
      </c>
      <c r="AJ635" s="42"/>
      <c r="AU635" s="42"/>
      <c r="AY635" s="42"/>
      <c r="AZ635" s="42"/>
      <c r="BA635" s="42"/>
      <c r="BB635" s="42"/>
      <c r="BN635" s="83" t="s">
        <v>4576</v>
      </c>
      <c r="BO635" s="58" t="str">
        <f t="shared" si="9"/>
        <v>境内资产</v>
      </c>
      <c r="BP635" s="58" t="str">
        <f>IF(M635="",VLOOKUP(D635,Sheet4!$A$1:$B$92,2,0),VLOOKUP(Q635,Sheet4!$A$1:$B$92,2,0))</f>
        <v>保险资产管理产品</v>
      </c>
    </row>
    <row r="636" spans="1:68" s="58" customFormat="1" ht="12.75" customHeight="1">
      <c r="A636" s="122" t="s">
        <v>2057</v>
      </c>
      <c r="B636" s="42" t="s">
        <v>2062</v>
      </c>
      <c r="C636" s="252" t="s">
        <v>5552</v>
      </c>
      <c r="D636" s="252" t="s">
        <v>678</v>
      </c>
      <c r="E636" s="50" t="s">
        <v>5489</v>
      </c>
      <c r="F636" s="42" t="s">
        <v>2058</v>
      </c>
      <c r="G636" s="119">
        <v>633</v>
      </c>
      <c r="H636" s="320">
        <v>46133.04</v>
      </c>
      <c r="I636" s="320">
        <v>23218.44</v>
      </c>
      <c r="J636" s="42"/>
      <c r="K636" s="42"/>
      <c r="L636" s="58" t="s">
        <v>4489</v>
      </c>
      <c r="M636" s="50" t="s">
        <v>5415</v>
      </c>
      <c r="N636" s="50" t="s">
        <v>5416</v>
      </c>
      <c r="O636" s="137"/>
      <c r="P636" s="50" t="s">
        <v>64</v>
      </c>
      <c r="Q636" s="50" t="s">
        <v>5395</v>
      </c>
      <c r="R636" s="42">
        <v>1</v>
      </c>
      <c r="S636" s="138" t="s">
        <v>1082</v>
      </c>
      <c r="T636" s="62">
        <v>1000000000</v>
      </c>
      <c r="U636" s="62">
        <v>886000000</v>
      </c>
      <c r="V636" s="42"/>
      <c r="W636" s="42"/>
      <c r="X636" s="42"/>
      <c r="Y636" s="42"/>
      <c r="Z636" s="50" t="s">
        <v>68</v>
      </c>
      <c r="AJ636" s="42"/>
      <c r="AU636" s="42"/>
      <c r="AY636" s="42"/>
      <c r="AZ636" s="42"/>
      <c r="BA636" s="42"/>
      <c r="BB636" s="42"/>
      <c r="BN636" s="83" t="s">
        <v>4576</v>
      </c>
      <c r="BO636" s="58" t="str">
        <f t="shared" si="9"/>
        <v>境内资产</v>
      </c>
      <c r="BP636" s="58" t="str">
        <f>IF(M636="",VLOOKUP(D636,Sheet4!$A$1:$B$92,2,0),VLOOKUP(Q636,Sheet4!$A$1:$B$92,2,0))</f>
        <v>保险资产管理产品</v>
      </c>
    </row>
    <row r="637" spans="1:68" s="58" customFormat="1" ht="12.75" customHeight="1">
      <c r="A637" s="122" t="s">
        <v>2059</v>
      </c>
      <c r="B637" s="42" t="s">
        <v>2064</v>
      </c>
      <c r="C637" s="252" t="s">
        <v>5552</v>
      </c>
      <c r="D637" s="252" t="s">
        <v>678</v>
      </c>
      <c r="E637" s="50" t="s">
        <v>5490</v>
      </c>
      <c r="F637" s="42" t="s">
        <v>2060</v>
      </c>
      <c r="G637" s="119">
        <v>110</v>
      </c>
      <c r="H637" s="320">
        <v>6235.9</v>
      </c>
      <c r="I637" s="320">
        <v>3267</v>
      </c>
      <c r="J637" s="42"/>
      <c r="K637" s="42"/>
      <c r="L637" s="58" t="s">
        <v>4489</v>
      </c>
      <c r="M637" s="50" t="s">
        <v>5415</v>
      </c>
      <c r="N637" s="50" t="s">
        <v>5416</v>
      </c>
      <c r="O637" s="137"/>
      <c r="P637" s="50" t="s">
        <v>64</v>
      </c>
      <c r="Q637" s="50" t="s">
        <v>5395</v>
      </c>
      <c r="R637" s="42">
        <v>1</v>
      </c>
      <c r="S637" s="138" t="s">
        <v>1082</v>
      </c>
      <c r="T637" s="62">
        <v>1000000000</v>
      </c>
      <c r="U637" s="62">
        <v>886000000</v>
      </c>
      <c r="V637" s="42"/>
      <c r="W637" s="42"/>
      <c r="X637" s="42"/>
      <c r="Y637" s="42"/>
      <c r="Z637" s="50" t="s">
        <v>68</v>
      </c>
      <c r="AJ637" s="42"/>
      <c r="AU637" s="42"/>
      <c r="AY637" s="42"/>
      <c r="AZ637" s="42"/>
      <c r="BA637" s="42"/>
      <c r="BB637" s="42"/>
      <c r="BN637" s="83" t="s">
        <v>4576</v>
      </c>
      <c r="BO637" s="58" t="str">
        <f t="shared" si="9"/>
        <v>境内资产</v>
      </c>
      <c r="BP637" s="58" t="str">
        <f>IF(M637="",VLOOKUP(D637,Sheet4!$A$1:$B$92,2,0),VLOOKUP(Q637,Sheet4!$A$1:$B$92,2,0))</f>
        <v>保险资产管理产品</v>
      </c>
    </row>
    <row r="638" spans="1:68" s="58" customFormat="1" ht="12.75" customHeight="1">
      <c r="A638" s="122" t="s">
        <v>2061</v>
      </c>
      <c r="B638" s="42" t="s">
        <v>2066</v>
      </c>
      <c r="C638" s="252" t="s">
        <v>5552</v>
      </c>
      <c r="D638" s="252" t="s">
        <v>678</v>
      </c>
      <c r="E638" s="50" t="s">
        <v>5491</v>
      </c>
      <c r="F638" s="42" t="s">
        <v>2062</v>
      </c>
      <c r="G638" s="119">
        <v>867</v>
      </c>
      <c r="H638" s="320">
        <v>6979.35</v>
      </c>
      <c r="I638" s="320">
        <v>6389.79</v>
      </c>
      <c r="J638" s="42"/>
      <c r="K638" s="42"/>
      <c r="L638" s="58" t="s">
        <v>4489</v>
      </c>
      <c r="M638" s="50" t="s">
        <v>5415</v>
      </c>
      <c r="N638" s="50" t="s">
        <v>5416</v>
      </c>
      <c r="O638" s="137"/>
      <c r="P638" s="50" t="s">
        <v>64</v>
      </c>
      <c r="Q638" s="50" t="s">
        <v>5395</v>
      </c>
      <c r="R638" s="42">
        <v>1</v>
      </c>
      <c r="S638" s="138" t="s">
        <v>1082</v>
      </c>
      <c r="T638" s="62">
        <v>1000000000</v>
      </c>
      <c r="U638" s="62">
        <v>886000000</v>
      </c>
      <c r="V638" s="42"/>
      <c r="W638" s="42"/>
      <c r="X638" s="42"/>
      <c r="Y638" s="42"/>
      <c r="Z638" s="50" t="s">
        <v>68</v>
      </c>
      <c r="AJ638" s="42"/>
      <c r="AU638" s="42"/>
      <c r="AY638" s="42"/>
      <c r="AZ638" s="42"/>
      <c r="BA638" s="42"/>
      <c r="BB638" s="42"/>
      <c r="BN638" s="83" t="s">
        <v>4576</v>
      </c>
      <c r="BO638" s="58" t="str">
        <f t="shared" si="9"/>
        <v>境内资产</v>
      </c>
      <c r="BP638" s="58" t="str">
        <f>IF(M638="",VLOOKUP(D638,Sheet4!$A$1:$B$92,2,0),VLOOKUP(Q638,Sheet4!$A$1:$B$92,2,0))</f>
        <v>保险资产管理产品</v>
      </c>
    </row>
    <row r="639" spans="1:68" s="58" customFormat="1" ht="12.75" customHeight="1">
      <c r="A639" s="122" t="s">
        <v>2063</v>
      </c>
      <c r="B639" s="42" t="s">
        <v>2068</v>
      </c>
      <c r="C639" s="252" t="s">
        <v>5552</v>
      </c>
      <c r="D639" s="252" t="s">
        <v>678</v>
      </c>
      <c r="E639" s="50" t="s">
        <v>5492</v>
      </c>
      <c r="F639" s="42" t="s">
        <v>2064</v>
      </c>
      <c r="G639" s="119">
        <v>126</v>
      </c>
      <c r="H639" s="320">
        <v>6085.8</v>
      </c>
      <c r="I639" s="320">
        <v>4282.74</v>
      </c>
      <c r="J639" s="42"/>
      <c r="K639" s="42"/>
      <c r="L639" s="58" t="s">
        <v>4489</v>
      </c>
      <c r="M639" s="50" t="s">
        <v>5415</v>
      </c>
      <c r="N639" s="50" t="s">
        <v>5416</v>
      </c>
      <c r="O639" s="137"/>
      <c r="P639" s="50" t="s">
        <v>64</v>
      </c>
      <c r="Q639" s="50" t="s">
        <v>5395</v>
      </c>
      <c r="R639" s="42">
        <v>1</v>
      </c>
      <c r="S639" s="138" t="s">
        <v>1082</v>
      </c>
      <c r="T639" s="62">
        <v>1000000000</v>
      </c>
      <c r="U639" s="62">
        <v>886000000</v>
      </c>
      <c r="V639" s="42"/>
      <c r="W639" s="42"/>
      <c r="X639" s="42"/>
      <c r="Y639" s="42"/>
      <c r="Z639" s="50" t="s">
        <v>68</v>
      </c>
      <c r="AJ639" s="42"/>
      <c r="AU639" s="42"/>
      <c r="AY639" s="42"/>
      <c r="AZ639" s="42"/>
      <c r="BA639" s="42"/>
      <c r="BB639" s="42"/>
      <c r="BN639" s="83" t="s">
        <v>4576</v>
      </c>
      <c r="BO639" s="58" t="str">
        <f t="shared" si="9"/>
        <v>境内资产</v>
      </c>
      <c r="BP639" s="58" t="str">
        <f>IF(M639="",VLOOKUP(D639,Sheet4!$A$1:$B$92,2,0),VLOOKUP(Q639,Sheet4!$A$1:$B$92,2,0))</f>
        <v>保险资产管理产品</v>
      </c>
    </row>
    <row r="640" spans="1:68" s="58" customFormat="1" ht="12.75" customHeight="1">
      <c r="A640" s="122" t="s">
        <v>2065</v>
      </c>
      <c r="B640" s="42" t="s">
        <v>2070</v>
      </c>
      <c r="C640" s="252" t="s">
        <v>5552</v>
      </c>
      <c r="D640" s="252" t="s">
        <v>678</v>
      </c>
      <c r="E640" s="50" t="s">
        <v>5493</v>
      </c>
      <c r="F640" s="42" t="s">
        <v>2066</v>
      </c>
      <c r="G640" s="119">
        <v>150</v>
      </c>
      <c r="H640" s="320">
        <v>2758.5</v>
      </c>
      <c r="I640" s="320">
        <v>4015.5</v>
      </c>
      <c r="J640" s="42"/>
      <c r="K640" s="42"/>
      <c r="L640" s="58" t="s">
        <v>4489</v>
      </c>
      <c r="M640" s="50" t="s">
        <v>5415</v>
      </c>
      <c r="N640" s="50" t="s">
        <v>5416</v>
      </c>
      <c r="O640" s="137"/>
      <c r="P640" s="50" t="s">
        <v>64</v>
      </c>
      <c r="Q640" s="50" t="s">
        <v>5395</v>
      </c>
      <c r="R640" s="42">
        <v>1</v>
      </c>
      <c r="S640" s="138" t="s">
        <v>1082</v>
      </c>
      <c r="T640" s="62">
        <v>1000000000</v>
      </c>
      <c r="U640" s="62">
        <v>886000000</v>
      </c>
      <c r="V640" s="42"/>
      <c r="W640" s="42"/>
      <c r="X640" s="42"/>
      <c r="Y640" s="42"/>
      <c r="Z640" s="50" t="s">
        <v>68</v>
      </c>
      <c r="AJ640" s="42"/>
      <c r="AU640" s="42"/>
      <c r="AY640" s="42"/>
      <c r="AZ640" s="42"/>
      <c r="BA640" s="42"/>
      <c r="BB640" s="42"/>
      <c r="BN640" s="83" t="s">
        <v>4576</v>
      </c>
      <c r="BO640" s="58" t="str">
        <f t="shared" si="9"/>
        <v>境内资产</v>
      </c>
      <c r="BP640" s="58" t="str">
        <f>IF(M640="",VLOOKUP(D640,Sheet4!$A$1:$B$92,2,0),VLOOKUP(Q640,Sheet4!$A$1:$B$92,2,0))</f>
        <v>保险资产管理产品</v>
      </c>
    </row>
    <row r="641" spans="1:68" s="58" customFormat="1" ht="12.75" customHeight="1">
      <c r="A641" s="122" t="s">
        <v>2067</v>
      </c>
      <c r="B641" s="42" t="s">
        <v>2072</v>
      </c>
      <c r="C641" s="252" t="s">
        <v>5552</v>
      </c>
      <c r="D641" s="252" t="s">
        <v>678</v>
      </c>
      <c r="E641" s="50" t="s">
        <v>5494</v>
      </c>
      <c r="F641" s="42" t="s">
        <v>2068</v>
      </c>
      <c r="G641" s="119">
        <v>351</v>
      </c>
      <c r="H641" s="320">
        <v>6995.43</v>
      </c>
      <c r="I641" s="320">
        <v>6363.63</v>
      </c>
      <c r="J641" s="42"/>
      <c r="K641" s="42"/>
      <c r="L641" s="58" t="s">
        <v>4489</v>
      </c>
      <c r="M641" s="50" t="s">
        <v>5415</v>
      </c>
      <c r="N641" s="50" t="s">
        <v>5416</v>
      </c>
      <c r="O641" s="137"/>
      <c r="P641" s="50" t="s">
        <v>64</v>
      </c>
      <c r="Q641" s="50" t="s">
        <v>5395</v>
      </c>
      <c r="R641" s="42">
        <v>1</v>
      </c>
      <c r="S641" s="138" t="s">
        <v>1082</v>
      </c>
      <c r="T641" s="62">
        <v>1000000000</v>
      </c>
      <c r="U641" s="62">
        <v>886000000</v>
      </c>
      <c r="V641" s="42"/>
      <c r="W641" s="42"/>
      <c r="X641" s="42"/>
      <c r="Y641" s="42"/>
      <c r="Z641" s="50" t="s">
        <v>68</v>
      </c>
      <c r="AJ641" s="42"/>
      <c r="AU641" s="42"/>
      <c r="AY641" s="42"/>
      <c r="AZ641" s="42"/>
      <c r="BA641" s="42"/>
      <c r="BB641" s="42"/>
      <c r="BN641" s="83" t="s">
        <v>4576</v>
      </c>
      <c r="BO641" s="58" t="str">
        <f t="shared" si="9"/>
        <v>境内资产</v>
      </c>
      <c r="BP641" s="58" t="str">
        <f>IF(M641="",VLOOKUP(D641,Sheet4!$A$1:$B$92,2,0),VLOOKUP(Q641,Sheet4!$A$1:$B$92,2,0))</f>
        <v>保险资产管理产品</v>
      </c>
    </row>
    <row r="642" spans="1:68" s="58" customFormat="1" ht="12.75" customHeight="1">
      <c r="A642" s="122" t="s">
        <v>2069</v>
      </c>
      <c r="B642" s="42" t="s">
        <v>2074</v>
      </c>
      <c r="C642" s="252" t="s">
        <v>5552</v>
      </c>
      <c r="D642" s="252" t="s">
        <v>678</v>
      </c>
      <c r="E642" s="50" t="s">
        <v>5495</v>
      </c>
      <c r="F642" s="42" t="s">
        <v>2070</v>
      </c>
      <c r="G642" s="119">
        <v>295</v>
      </c>
      <c r="H642" s="320">
        <v>8407.5</v>
      </c>
      <c r="I642" s="320">
        <v>5206.75</v>
      </c>
      <c r="J642" s="42"/>
      <c r="K642" s="42"/>
      <c r="L642" s="58" t="s">
        <v>4489</v>
      </c>
      <c r="M642" s="50" t="s">
        <v>5415</v>
      </c>
      <c r="N642" s="50" t="s">
        <v>5416</v>
      </c>
      <c r="O642" s="137"/>
      <c r="P642" s="50" t="s">
        <v>64</v>
      </c>
      <c r="Q642" s="50" t="s">
        <v>5395</v>
      </c>
      <c r="R642" s="42">
        <v>1</v>
      </c>
      <c r="S642" s="138" t="s">
        <v>1082</v>
      </c>
      <c r="T642" s="62">
        <v>1000000000</v>
      </c>
      <c r="U642" s="62">
        <v>886000000</v>
      </c>
      <c r="V642" s="42"/>
      <c r="W642" s="42"/>
      <c r="X642" s="42"/>
      <c r="Y642" s="42"/>
      <c r="Z642" s="50" t="s">
        <v>68</v>
      </c>
      <c r="AJ642" s="42"/>
      <c r="AU642" s="42"/>
      <c r="AY642" s="42"/>
      <c r="AZ642" s="42"/>
      <c r="BA642" s="42"/>
      <c r="BB642" s="42"/>
      <c r="BN642" s="83" t="s">
        <v>4576</v>
      </c>
      <c r="BO642" s="58" t="str">
        <f t="shared" si="9"/>
        <v>境内资产</v>
      </c>
      <c r="BP642" s="58" t="str">
        <f>IF(M642="",VLOOKUP(D642,Sheet4!$A$1:$B$92,2,0),VLOOKUP(Q642,Sheet4!$A$1:$B$92,2,0))</f>
        <v>保险资产管理产品</v>
      </c>
    </row>
    <row r="643" spans="1:68" s="58" customFormat="1" ht="12.75" customHeight="1">
      <c r="A643" s="122" t="s">
        <v>2071</v>
      </c>
      <c r="B643" s="42" t="s">
        <v>2076</v>
      </c>
      <c r="C643" s="252" t="s">
        <v>5552</v>
      </c>
      <c r="D643" s="252" t="s">
        <v>678</v>
      </c>
      <c r="E643" s="50" t="s">
        <v>5496</v>
      </c>
      <c r="F643" s="42" t="s">
        <v>2072</v>
      </c>
      <c r="G643" s="119">
        <v>144</v>
      </c>
      <c r="H643" s="320">
        <v>4492.8</v>
      </c>
      <c r="I643" s="320">
        <v>2992.32</v>
      </c>
      <c r="J643" s="42"/>
      <c r="K643" s="42"/>
      <c r="L643" s="58" t="s">
        <v>4489</v>
      </c>
      <c r="M643" s="50" t="s">
        <v>5415</v>
      </c>
      <c r="N643" s="50" t="s">
        <v>5416</v>
      </c>
      <c r="O643" s="137"/>
      <c r="P643" s="50" t="s">
        <v>64</v>
      </c>
      <c r="Q643" s="50" t="s">
        <v>5395</v>
      </c>
      <c r="R643" s="42">
        <v>1</v>
      </c>
      <c r="S643" s="138" t="s">
        <v>1082</v>
      </c>
      <c r="T643" s="62">
        <v>1000000000</v>
      </c>
      <c r="U643" s="62">
        <v>886000000</v>
      </c>
      <c r="V643" s="42"/>
      <c r="W643" s="42"/>
      <c r="X643" s="42"/>
      <c r="Y643" s="42"/>
      <c r="Z643" s="50" t="s">
        <v>68</v>
      </c>
      <c r="AJ643" s="42"/>
      <c r="AU643" s="42"/>
      <c r="AY643" s="42"/>
      <c r="AZ643" s="42"/>
      <c r="BA643" s="42"/>
      <c r="BB643" s="42"/>
      <c r="BN643" s="83" t="s">
        <v>4576</v>
      </c>
      <c r="BO643" s="58" t="str">
        <f t="shared" ref="BO643:BO706" si="10">IF(LEFT(D643,2)="境外","境外资产","境内资产")</f>
        <v>境内资产</v>
      </c>
      <c r="BP643" s="58" t="str">
        <f>IF(M643="",VLOOKUP(D643,Sheet4!$A$1:$B$92,2,0),VLOOKUP(Q643,Sheet4!$A$1:$B$92,2,0))</f>
        <v>保险资产管理产品</v>
      </c>
    </row>
    <row r="644" spans="1:68" s="58" customFormat="1" ht="12.75" customHeight="1">
      <c r="A644" s="122" t="s">
        <v>2073</v>
      </c>
      <c r="B644" s="42" t="s">
        <v>2078</v>
      </c>
      <c r="C644" s="252" t="s">
        <v>5552</v>
      </c>
      <c r="D644" s="252" t="s">
        <v>678</v>
      </c>
      <c r="E644" s="50" t="s">
        <v>5497</v>
      </c>
      <c r="F644" s="42" t="s">
        <v>2074</v>
      </c>
      <c r="G644" s="119">
        <v>135</v>
      </c>
      <c r="H644" s="320">
        <v>2577.15</v>
      </c>
      <c r="I644" s="320">
        <v>3009.15</v>
      </c>
      <c r="J644" s="42"/>
      <c r="K644" s="42"/>
      <c r="L644" s="58" t="s">
        <v>4489</v>
      </c>
      <c r="M644" s="50" t="s">
        <v>5415</v>
      </c>
      <c r="N644" s="50" t="s">
        <v>5416</v>
      </c>
      <c r="O644" s="137"/>
      <c r="P644" s="50" t="s">
        <v>64</v>
      </c>
      <c r="Q644" s="50" t="s">
        <v>5395</v>
      </c>
      <c r="R644" s="42">
        <v>1</v>
      </c>
      <c r="S644" s="138" t="s">
        <v>1082</v>
      </c>
      <c r="T644" s="62">
        <v>1000000000</v>
      </c>
      <c r="U644" s="62">
        <v>886000000</v>
      </c>
      <c r="V644" s="42"/>
      <c r="W644" s="42"/>
      <c r="X644" s="42"/>
      <c r="Y644" s="42"/>
      <c r="Z644" s="50" t="s">
        <v>68</v>
      </c>
      <c r="AJ644" s="42"/>
      <c r="AU644" s="42"/>
      <c r="AY644" s="42"/>
      <c r="AZ644" s="42"/>
      <c r="BA644" s="42"/>
      <c r="BB644" s="42"/>
      <c r="BN644" s="83" t="s">
        <v>4576</v>
      </c>
      <c r="BO644" s="58" t="str">
        <f t="shared" si="10"/>
        <v>境内资产</v>
      </c>
      <c r="BP644" s="58" t="str">
        <f>IF(M644="",VLOOKUP(D644,Sheet4!$A$1:$B$92,2,0),VLOOKUP(Q644,Sheet4!$A$1:$B$92,2,0))</f>
        <v>保险资产管理产品</v>
      </c>
    </row>
    <row r="645" spans="1:68" s="58" customFormat="1" ht="12.75" customHeight="1">
      <c r="A645" s="122" t="s">
        <v>2075</v>
      </c>
      <c r="B645" s="42" t="s">
        <v>2076</v>
      </c>
      <c r="C645" s="253" t="s">
        <v>685</v>
      </c>
      <c r="D645" s="254" t="s">
        <v>685</v>
      </c>
      <c r="E645" s="50" t="s">
        <v>5498</v>
      </c>
      <c r="F645" s="42" t="s">
        <v>2076</v>
      </c>
      <c r="G645" s="119">
        <v>10000</v>
      </c>
      <c r="H645" s="320">
        <v>220063.29</v>
      </c>
      <c r="I645" s="320">
        <v>101037.12</v>
      </c>
      <c r="J645" s="42"/>
      <c r="K645" s="42"/>
      <c r="L645" s="58" t="s">
        <v>4489</v>
      </c>
      <c r="M645" s="50" t="s">
        <v>5415</v>
      </c>
      <c r="N645" s="50" t="s">
        <v>5416</v>
      </c>
      <c r="O645" s="137"/>
      <c r="P645" s="50" t="s">
        <v>64</v>
      </c>
      <c r="Q645" s="50" t="s">
        <v>5395</v>
      </c>
      <c r="R645" s="42">
        <v>1</v>
      </c>
      <c r="S645" s="138" t="s">
        <v>1082</v>
      </c>
      <c r="T645" s="62">
        <v>1000000000</v>
      </c>
      <c r="U645" s="62">
        <v>886000000</v>
      </c>
      <c r="V645" s="42"/>
      <c r="W645" s="42"/>
      <c r="X645" s="42"/>
      <c r="Y645" s="42"/>
      <c r="Z645" s="50" t="s">
        <v>68</v>
      </c>
      <c r="AJ645" s="42"/>
      <c r="AU645" s="50" t="s">
        <v>1683</v>
      </c>
      <c r="AY645" s="42"/>
      <c r="AZ645" s="42"/>
      <c r="BA645" s="42"/>
      <c r="BB645" s="42"/>
      <c r="BN645" s="83" t="s">
        <v>4576</v>
      </c>
      <c r="BO645" s="58" t="str">
        <f t="shared" si="10"/>
        <v>境外资产</v>
      </c>
      <c r="BP645" s="58" t="str">
        <f>IF(M645="",VLOOKUP(D645,Sheet4!$A$1:$B$92,2,0),VLOOKUP(Q645,Sheet4!$A$1:$B$92,2,0))</f>
        <v>保险资产管理产品</v>
      </c>
    </row>
    <row r="646" spans="1:68" s="58" customFormat="1" ht="12.75" customHeight="1">
      <c r="A646" s="122" t="s">
        <v>2077</v>
      </c>
      <c r="B646" s="42" t="s">
        <v>2078</v>
      </c>
      <c r="C646" s="253" t="s">
        <v>685</v>
      </c>
      <c r="D646" s="254" t="s">
        <v>685</v>
      </c>
      <c r="E646" s="50" t="s">
        <v>5499</v>
      </c>
      <c r="F646" s="42" t="s">
        <v>2078</v>
      </c>
      <c r="G646" s="119">
        <v>8500000</v>
      </c>
      <c r="H646" s="320">
        <v>29871277.18</v>
      </c>
      <c r="I646" s="320">
        <v>27584472</v>
      </c>
      <c r="J646" s="42"/>
      <c r="K646" s="42"/>
      <c r="L646" s="58" t="s">
        <v>4489</v>
      </c>
      <c r="M646" s="50" t="s">
        <v>5415</v>
      </c>
      <c r="N646" s="50" t="s">
        <v>5416</v>
      </c>
      <c r="O646" s="137"/>
      <c r="P646" s="50" t="s">
        <v>64</v>
      </c>
      <c r="Q646" s="50" t="s">
        <v>5395</v>
      </c>
      <c r="R646" s="42">
        <v>1</v>
      </c>
      <c r="S646" s="138" t="s">
        <v>1082</v>
      </c>
      <c r="T646" s="62">
        <v>1000000000</v>
      </c>
      <c r="U646" s="62">
        <v>886000000</v>
      </c>
      <c r="V646" s="42"/>
      <c r="W646" s="42"/>
      <c r="X646" s="42"/>
      <c r="Y646" s="42"/>
      <c r="Z646" s="50" t="s">
        <v>68</v>
      </c>
      <c r="AJ646" s="42"/>
      <c r="AU646" s="50" t="s">
        <v>1683</v>
      </c>
      <c r="AY646" s="42"/>
      <c r="AZ646" s="42"/>
      <c r="BA646" s="42"/>
      <c r="BB646" s="42"/>
      <c r="BN646" s="83" t="s">
        <v>4576</v>
      </c>
      <c r="BO646" s="58" t="str">
        <f t="shared" si="10"/>
        <v>境外资产</v>
      </c>
      <c r="BP646" s="58" t="str">
        <f>IF(M646="",VLOOKUP(D646,Sheet4!$A$1:$B$92,2,0),VLOOKUP(Q646,Sheet4!$A$1:$B$92,2,0))</f>
        <v>保险资产管理产品</v>
      </c>
    </row>
    <row r="647" spans="1:68" s="58" customFormat="1" ht="12.75" customHeight="1">
      <c r="A647" s="122" t="s">
        <v>2079</v>
      </c>
      <c r="B647" s="50" t="s">
        <v>1082</v>
      </c>
      <c r="C647" s="252" t="s">
        <v>1305</v>
      </c>
      <c r="D647" s="252" t="s">
        <v>5350</v>
      </c>
      <c r="E647" s="123" t="s">
        <v>5500</v>
      </c>
      <c r="F647" s="50" t="s">
        <v>1082</v>
      </c>
      <c r="G647" s="119">
        <v>9999000</v>
      </c>
      <c r="H647" s="320">
        <v>9999000</v>
      </c>
      <c r="I647" s="320">
        <v>7724227.5</v>
      </c>
      <c r="J647" s="42"/>
      <c r="K647" s="42"/>
      <c r="L647" s="58" t="s">
        <v>4489</v>
      </c>
      <c r="M647" s="50" t="s">
        <v>5415</v>
      </c>
      <c r="N647" s="50" t="s">
        <v>5416</v>
      </c>
      <c r="O647" s="137"/>
      <c r="P647" s="50" t="s">
        <v>64</v>
      </c>
      <c r="Q647" s="50" t="s">
        <v>5395</v>
      </c>
      <c r="R647" s="42">
        <v>1</v>
      </c>
      <c r="S647" s="138" t="s">
        <v>1082</v>
      </c>
      <c r="T647" s="62">
        <v>1000000000</v>
      </c>
      <c r="U647" s="62">
        <v>886000000</v>
      </c>
      <c r="V647" s="42"/>
      <c r="W647" s="42"/>
      <c r="X647" s="42"/>
      <c r="Y647" s="42"/>
      <c r="Z647" s="42"/>
      <c r="AJ647" s="42"/>
      <c r="AU647" s="42"/>
      <c r="AY647" s="42"/>
      <c r="AZ647" s="42"/>
      <c r="BA647" s="42"/>
      <c r="BB647" s="42"/>
      <c r="BN647" s="83" t="s">
        <v>4576</v>
      </c>
      <c r="BO647" s="58" t="str">
        <f t="shared" si="10"/>
        <v>境内资产</v>
      </c>
      <c r="BP647" s="58" t="str">
        <f>IF(M647="",VLOOKUP(D647,Sheet4!$A$1:$B$92,2,0),VLOOKUP(Q647,Sheet4!$A$1:$B$92,2,0))</f>
        <v>保险资产管理产品</v>
      </c>
    </row>
    <row r="648" spans="1:68" s="58" customFormat="1" ht="12.75" customHeight="1">
      <c r="A648" s="122" t="s">
        <v>2080</v>
      </c>
      <c r="B648" s="50" t="s">
        <v>1082</v>
      </c>
      <c r="C648" s="252" t="s">
        <v>1305</v>
      </c>
      <c r="D648" s="252" t="s">
        <v>5350</v>
      </c>
      <c r="E648" s="123" t="s">
        <v>5501</v>
      </c>
      <c r="F648" s="50" t="s">
        <v>1082</v>
      </c>
      <c r="G648" s="119">
        <v>10444674.83</v>
      </c>
      <c r="H648" s="320">
        <v>24997000</v>
      </c>
      <c r="I648" s="320">
        <v>20346226.57</v>
      </c>
      <c r="J648" s="42"/>
      <c r="K648" s="42"/>
      <c r="L648" s="58" t="s">
        <v>4489</v>
      </c>
      <c r="M648" s="50" t="s">
        <v>5415</v>
      </c>
      <c r="N648" s="50" t="s">
        <v>5416</v>
      </c>
      <c r="O648" s="137"/>
      <c r="P648" s="50" t="s">
        <v>64</v>
      </c>
      <c r="Q648" s="50" t="s">
        <v>5395</v>
      </c>
      <c r="R648" s="42">
        <v>1</v>
      </c>
      <c r="S648" s="138" t="s">
        <v>1082</v>
      </c>
      <c r="T648" s="62">
        <v>1000000000</v>
      </c>
      <c r="U648" s="62">
        <v>886000000</v>
      </c>
      <c r="V648" s="42"/>
      <c r="W648" s="42"/>
      <c r="X648" s="42"/>
      <c r="Y648" s="42"/>
      <c r="Z648" s="42"/>
      <c r="AJ648" s="42"/>
      <c r="AU648" s="42"/>
      <c r="AY648" s="42"/>
      <c r="AZ648" s="42"/>
      <c r="BA648" s="42"/>
      <c r="BB648" s="42"/>
      <c r="BN648" s="83" t="s">
        <v>4576</v>
      </c>
      <c r="BO648" s="58" t="str">
        <f t="shared" si="10"/>
        <v>境内资产</v>
      </c>
      <c r="BP648" s="58" t="str">
        <f>IF(M648="",VLOOKUP(D648,Sheet4!$A$1:$B$92,2,0),VLOOKUP(Q648,Sheet4!$A$1:$B$92,2,0))</f>
        <v>保险资产管理产品</v>
      </c>
    </row>
    <row r="649" spans="1:68" s="58" customFormat="1" ht="12.75" customHeight="1">
      <c r="A649" s="122" t="s">
        <v>2081</v>
      </c>
      <c r="B649" s="50" t="s">
        <v>1082</v>
      </c>
      <c r="C649" s="252" t="s">
        <v>1305</v>
      </c>
      <c r="D649" s="252" t="s">
        <v>5350</v>
      </c>
      <c r="E649" s="123" t="s">
        <v>5502</v>
      </c>
      <c r="F649" s="50" t="s">
        <v>1082</v>
      </c>
      <c r="G649" s="119">
        <v>12400289.439999999</v>
      </c>
      <c r="H649" s="320">
        <v>24997000</v>
      </c>
      <c r="I649" s="320">
        <v>20125669.760000002</v>
      </c>
      <c r="J649" s="42"/>
      <c r="K649" s="42"/>
      <c r="L649" s="58" t="s">
        <v>4489</v>
      </c>
      <c r="M649" s="50" t="s">
        <v>5415</v>
      </c>
      <c r="N649" s="50" t="s">
        <v>5416</v>
      </c>
      <c r="O649" s="137"/>
      <c r="P649" s="50" t="s">
        <v>64</v>
      </c>
      <c r="Q649" s="50" t="s">
        <v>5395</v>
      </c>
      <c r="R649" s="42">
        <v>1</v>
      </c>
      <c r="S649" s="138" t="s">
        <v>1082</v>
      </c>
      <c r="T649" s="62">
        <v>1000000000</v>
      </c>
      <c r="U649" s="62">
        <v>886000000</v>
      </c>
      <c r="V649" s="42"/>
      <c r="W649" s="42"/>
      <c r="X649" s="42"/>
      <c r="Y649" s="42"/>
      <c r="Z649" s="42"/>
      <c r="AJ649" s="42"/>
      <c r="AU649" s="42"/>
      <c r="AY649" s="42"/>
      <c r="AZ649" s="42"/>
      <c r="BA649" s="42"/>
      <c r="BB649" s="42"/>
      <c r="BN649" s="83" t="s">
        <v>4576</v>
      </c>
      <c r="BO649" s="58" t="str">
        <f t="shared" si="10"/>
        <v>境内资产</v>
      </c>
      <c r="BP649" s="58" t="str">
        <f>IF(M649="",VLOOKUP(D649,Sheet4!$A$1:$B$92,2,0),VLOOKUP(Q649,Sheet4!$A$1:$B$92,2,0))</f>
        <v>保险资产管理产品</v>
      </c>
    </row>
    <row r="650" spans="1:68" s="58" customFormat="1" ht="12.75" customHeight="1">
      <c r="A650" s="122" t="s">
        <v>2082</v>
      </c>
      <c r="B650" s="50" t="s">
        <v>1082</v>
      </c>
      <c r="C650" s="252" t="s">
        <v>1305</v>
      </c>
      <c r="D650" s="257" t="s">
        <v>1306</v>
      </c>
      <c r="E650" s="123" t="s">
        <v>5503</v>
      </c>
      <c r="F650" s="50" t="s">
        <v>1082</v>
      </c>
      <c r="G650" s="119">
        <v>19999000</v>
      </c>
      <c r="H650" s="320">
        <v>19999000</v>
      </c>
      <c r="I650" s="320">
        <v>19999000</v>
      </c>
      <c r="J650" s="42"/>
      <c r="K650" s="42"/>
      <c r="L650" s="58" t="s">
        <v>4489</v>
      </c>
      <c r="M650" s="50" t="s">
        <v>5415</v>
      </c>
      <c r="N650" s="50" t="s">
        <v>5416</v>
      </c>
      <c r="O650" s="137"/>
      <c r="P650" s="50" t="s">
        <v>64</v>
      </c>
      <c r="Q650" s="50" t="s">
        <v>5395</v>
      </c>
      <c r="R650" s="42">
        <v>1</v>
      </c>
      <c r="S650" s="138" t="s">
        <v>1082</v>
      </c>
      <c r="T650" s="62">
        <v>1000000000</v>
      </c>
      <c r="U650" s="62">
        <v>886000000</v>
      </c>
      <c r="V650" s="42"/>
      <c r="W650" s="42"/>
      <c r="X650" s="42"/>
      <c r="Y650" s="42"/>
      <c r="Z650" s="42"/>
      <c r="AJ650" s="42"/>
      <c r="AU650" s="42"/>
      <c r="AY650" s="42"/>
      <c r="AZ650" s="42"/>
      <c r="BA650" s="42"/>
      <c r="BB650" s="42"/>
      <c r="BN650" s="83" t="s">
        <v>4576</v>
      </c>
      <c r="BO650" s="58" t="str">
        <f t="shared" si="10"/>
        <v>境内资产</v>
      </c>
      <c r="BP650" s="58" t="str">
        <f>IF(M650="",VLOOKUP(D650,Sheet4!$A$1:$B$92,2,0),VLOOKUP(Q650,Sheet4!$A$1:$B$92,2,0))</f>
        <v>保险资产管理产品</v>
      </c>
    </row>
    <row r="651" spans="1:68" s="58" customFormat="1" ht="12.75" customHeight="1">
      <c r="A651" s="122" t="s">
        <v>2083</v>
      </c>
      <c r="B651" s="42" t="s">
        <v>4265</v>
      </c>
      <c r="C651" s="255" t="s">
        <v>71</v>
      </c>
      <c r="D651" s="255" t="s">
        <v>72</v>
      </c>
      <c r="E651" s="50" t="s">
        <v>5504</v>
      </c>
      <c r="F651" s="42" t="s">
        <v>4479</v>
      </c>
      <c r="G651" s="119">
        <v>100000</v>
      </c>
      <c r="H651" s="320">
        <v>10207100</v>
      </c>
      <c r="I651" s="320">
        <v>10051000</v>
      </c>
      <c r="J651" s="119">
        <v>379263.01</v>
      </c>
      <c r="K651" s="42"/>
      <c r="L651" s="58" t="s">
        <v>4489</v>
      </c>
      <c r="M651" s="50" t="s">
        <v>5415</v>
      </c>
      <c r="N651" s="50" t="s">
        <v>5416</v>
      </c>
      <c r="O651" s="137"/>
      <c r="P651" s="50" t="s">
        <v>64</v>
      </c>
      <c r="Q651" s="50" t="s">
        <v>5395</v>
      </c>
      <c r="R651" s="42">
        <v>1</v>
      </c>
      <c r="S651" s="138" t="s">
        <v>1082</v>
      </c>
      <c r="T651" s="62">
        <v>1000000000</v>
      </c>
      <c r="U651" s="62">
        <v>886000000</v>
      </c>
      <c r="V651" s="42"/>
      <c r="W651" s="42"/>
      <c r="X651" s="42"/>
      <c r="Y651" s="42"/>
      <c r="Z651" s="42"/>
      <c r="AJ651" s="42"/>
      <c r="AU651" s="42"/>
      <c r="AY651" s="108">
        <v>5</v>
      </c>
      <c r="AZ651" s="103" t="s">
        <v>74</v>
      </c>
      <c r="BA651" s="67">
        <v>0.2072</v>
      </c>
      <c r="BB651" s="50" t="s">
        <v>68</v>
      </c>
      <c r="BN651" s="83" t="s">
        <v>4576</v>
      </c>
      <c r="BO651" s="58" t="str">
        <f t="shared" si="10"/>
        <v>境内资产</v>
      </c>
      <c r="BP651" s="58" t="str">
        <f>IF(M651="",VLOOKUP(D651,Sheet4!$A$1:$B$92,2,0),VLOOKUP(Q651,Sheet4!$A$1:$B$92,2,0))</f>
        <v>保险资产管理产品</v>
      </c>
    </row>
    <row r="652" spans="1:68" s="58" customFormat="1" ht="12.75" customHeight="1">
      <c r="A652" s="122" t="s">
        <v>2084</v>
      </c>
      <c r="B652" s="42" t="s">
        <v>4266</v>
      </c>
      <c r="C652" s="255" t="s">
        <v>71</v>
      </c>
      <c r="D652" s="255" t="s">
        <v>72</v>
      </c>
      <c r="E652" s="50" t="s">
        <v>5505</v>
      </c>
      <c r="F652" s="42" t="s">
        <v>1927</v>
      </c>
      <c r="G652" s="119">
        <v>350000</v>
      </c>
      <c r="H652" s="320">
        <v>35664300</v>
      </c>
      <c r="I652" s="320">
        <v>36260000</v>
      </c>
      <c r="J652" s="119">
        <v>1017876.71</v>
      </c>
      <c r="K652" s="42"/>
      <c r="L652" s="58" t="s">
        <v>4489</v>
      </c>
      <c r="M652" s="50" t="s">
        <v>5415</v>
      </c>
      <c r="N652" s="50" t="s">
        <v>5416</v>
      </c>
      <c r="O652" s="137"/>
      <c r="P652" s="50" t="s">
        <v>64</v>
      </c>
      <c r="Q652" s="50" t="s">
        <v>5395</v>
      </c>
      <c r="R652" s="42">
        <v>1</v>
      </c>
      <c r="S652" s="138" t="s">
        <v>1082</v>
      </c>
      <c r="T652" s="62">
        <v>1000000000</v>
      </c>
      <c r="U652" s="62">
        <v>886000000</v>
      </c>
      <c r="V652" s="42"/>
      <c r="W652" s="42"/>
      <c r="X652" s="42"/>
      <c r="Y652" s="42"/>
      <c r="Z652" s="42"/>
      <c r="AJ652" s="42"/>
      <c r="AU652" s="42"/>
      <c r="AY652" s="108">
        <v>5</v>
      </c>
      <c r="AZ652" s="103" t="s">
        <v>84</v>
      </c>
      <c r="BA652" s="67">
        <v>1.3796999999999999</v>
      </c>
      <c r="BB652" s="50" t="s">
        <v>68</v>
      </c>
      <c r="BN652" s="83" t="s">
        <v>4576</v>
      </c>
      <c r="BO652" s="58" t="str">
        <f t="shared" si="10"/>
        <v>境内资产</v>
      </c>
      <c r="BP652" s="58" t="str">
        <f>IF(M652="",VLOOKUP(D652,Sheet4!$A$1:$B$92,2,0),VLOOKUP(Q652,Sheet4!$A$1:$B$92,2,0))</f>
        <v>保险资产管理产品</v>
      </c>
    </row>
    <row r="653" spans="1:68" s="58" customFormat="1" ht="12.75" customHeight="1">
      <c r="A653" s="122" t="s">
        <v>2085</v>
      </c>
      <c r="B653" s="42" t="s">
        <v>4267</v>
      </c>
      <c r="C653" s="255" t="s">
        <v>71</v>
      </c>
      <c r="D653" s="255" t="s">
        <v>72</v>
      </c>
      <c r="E653" s="50" t="s">
        <v>5506</v>
      </c>
      <c r="F653" s="42" t="s">
        <v>1880</v>
      </c>
      <c r="G653" s="119">
        <v>400000</v>
      </c>
      <c r="H653" s="320">
        <v>39876800</v>
      </c>
      <c r="I653" s="320">
        <v>40692000</v>
      </c>
      <c r="J653" s="119">
        <v>802191.78</v>
      </c>
      <c r="K653" s="42"/>
      <c r="L653" s="58" t="s">
        <v>4489</v>
      </c>
      <c r="M653" s="50" t="s">
        <v>5415</v>
      </c>
      <c r="N653" s="50" t="s">
        <v>5416</v>
      </c>
      <c r="O653" s="137"/>
      <c r="P653" s="50" t="s">
        <v>64</v>
      </c>
      <c r="Q653" s="50" t="s">
        <v>5395</v>
      </c>
      <c r="R653" s="42">
        <v>1</v>
      </c>
      <c r="S653" s="138" t="s">
        <v>1082</v>
      </c>
      <c r="T653" s="62">
        <v>1000000000</v>
      </c>
      <c r="U653" s="62">
        <v>886000000</v>
      </c>
      <c r="V653" s="42"/>
      <c r="W653" s="42"/>
      <c r="X653" s="42"/>
      <c r="Y653" s="42"/>
      <c r="Z653" s="42"/>
      <c r="AJ653" s="42"/>
      <c r="AU653" s="42"/>
      <c r="AY653" s="108">
        <v>7</v>
      </c>
      <c r="AZ653" s="103" t="s">
        <v>74</v>
      </c>
      <c r="BA653" s="67">
        <v>1.421</v>
      </c>
      <c r="BB653" s="50" t="s">
        <v>68</v>
      </c>
      <c r="BN653" s="83" t="s">
        <v>4576</v>
      </c>
      <c r="BO653" s="58" t="str">
        <f t="shared" si="10"/>
        <v>境内资产</v>
      </c>
      <c r="BP653" s="58" t="str">
        <f>IF(M653="",VLOOKUP(D653,Sheet4!$A$1:$B$92,2,0),VLOOKUP(Q653,Sheet4!$A$1:$B$92,2,0))</f>
        <v>保险资产管理产品</v>
      </c>
    </row>
    <row r="654" spans="1:68" s="58" customFormat="1" ht="12.75" customHeight="1">
      <c r="A654" s="122" t="s">
        <v>2086</v>
      </c>
      <c r="B654" s="42" t="s">
        <v>4268</v>
      </c>
      <c r="C654" s="255" t="s">
        <v>71</v>
      </c>
      <c r="D654" s="255" t="s">
        <v>72</v>
      </c>
      <c r="E654" s="50" t="s">
        <v>5507</v>
      </c>
      <c r="F654" s="42" t="s">
        <v>4480</v>
      </c>
      <c r="G654" s="119">
        <v>200000</v>
      </c>
      <c r="H654" s="320">
        <v>20050800</v>
      </c>
      <c r="I654" s="320">
        <v>20186000</v>
      </c>
      <c r="J654" s="119">
        <v>222443.84</v>
      </c>
      <c r="K654" s="42"/>
      <c r="L654" s="58" t="s">
        <v>4489</v>
      </c>
      <c r="M654" s="50" t="s">
        <v>5415</v>
      </c>
      <c r="N654" s="50" t="s">
        <v>5416</v>
      </c>
      <c r="O654" s="137"/>
      <c r="P654" s="50" t="s">
        <v>64</v>
      </c>
      <c r="Q654" s="50" t="s">
        <v>5395</v>
      </c>
      <c r="R654" s="42">
        <v>1</v>
      </c>
      <c r="S654" s="138" t="s">
        <v>1082</v>
      </c>
      <c r="T654" s="62">
        <v>1000000000</v>
      </c>
      <c r="U654" s="62">
        <v>886000000</v>
      </c>
      <c r="V654" s="42"/>
      <c r="W654" s="42"/>
      <c r="X654" s="42"/>
      <c r="Y654" s="42"/>
      <c r="Z654" s="42"/>
      <c r="AJ654" s="42"/>
      <c r="AU654" s="42"/>
      <c r="AY654" s="108">
        <v>5</v>
      </c>
      <c r="AZ654" s="103" t="s">
        <v>84</v>
      </c>
      <c r="BA654" s="67">
        <v>0.70699999999999996</v>
      </c>
      <c r="BB654" s="50" t="s">
        <v>68</v>
      </c>
      <c r="BN654" s="83" t="s">
        <v>4576</v>
      </c>
      <c r="BO654" s="58" t="str">
        <f t="shared" si="10"/>
        <v>境内资产</v>
      </c>
      <c r="BP654" s="58" t="str">
        <f>IF(M654="",VLOOKUP(D654,Sheet4!$A$1:$B$92,2,0),VLOOKUP(Q654,Sheet4!$A$1:$B$92,2,0))</f>
        <v>保险资产管理产品</v>
      </c>
    </row>
    <row r="655" spans="1:68" s="58" customFormat="1" ht="12.75" customHeight="1">
      <c r="A655" s="122" t="s">
        <v>2087</v>
      </c>
      <c r="B655" s="42" t="s">
        <v>4269</v>
      </c>
      <c r="C655" s="255" t="s">
        <v>71</v>
      </c>
      <c r="D655" s="255" t="s">
        <v>72</v>
      </c>
      <c r="E655" s="50" t="s">
        <v>5508</v>
      </c>
      <c r="F655" s="42" t="s">
        <v>4481</v>
      </c>
      <c r="G655" s="119">
        <v>200000</v>
      </c>
      <c r="H655" s="320">
        <v>20014600</v>
      </c>
      <c r="I655" s="320">
        <v>20338000</v>
      </c>
      <c r="J655" s="119">
        <v>426367.12</v>
      </c>
      <c r="K655" s="42"/>
      <c r="L655" s="58" t="s">
        <v>4489</v>
      </c>
      <c r="M655" s="50" t="s">
        <v>5415</v>
      </c>
      <c r="N655" s="50" t="s">
        <v>5416</v>
      </c>
      <c r="O655" s="137"/>
      <c r="P655" s="50" t="s">
        <v>64</v>
      </c>
      <c r="Q655" s="50" t="s">
        <v>5395</v>
      </c>
      <c r="R655" s="42">
        <v>1</v>
      </c>
      <c r="S655" s="138" t="s">
        <v>1082</v>
      </c>
      <c r="T655" s="62">
        <v>1000000000</v>
      </c>
      <c r="U655" s="62">
        <v>886000000</v>
      </c>
      <c r="V655" s="42"/>
      <c r="W655" s="42"/>
      <c r="X655" s="42"/>
      <c r="Y655" s="42"/>
      <c r="Z655" s="42"/>
      <c r="AJ655" s="42"/>
      <c r="AU655" s="42"/>
      <c r="AY655" s="108">
        <v>5</v>
      </c>
      <c r="AZ655" s="103" t="s">
        <v>74</v>
      </c>
      <c r="BA655" s="67">
        <v>1.3868</v>
      </c>
      <c r="BB655" s="50" t="s">
        <v>68</v>
      </c>
      <c r="BN655" s="83" t="s">
        <v>4576</v>
      </c>
      <c r="BO655" s="58" t="str">
        <f t="shared" si="10"/>
        <v>境内资产</v>
      </c>
      <c r="BP655" s="58" t="str">
        <f>IF(M655="",VLOOKUP(D655,Sheet4!$A$1:$B$92,2,0),VLOOKUP(Q655,Sheet4!$A$1:$B$92,2,0))</f>
        <v>保险资产管理产品</v>
      </c>
    </row>
    <row r="656" spans="1:68" s="58" customFormat="1" ht="12.75" customHeight="1">
      <c r="A656" s="122" t="s">
        <v>2088</v>
      </c>
      <c r="B656" s="42" t="s">
        <v>4270</v>
      </c>
      <c r="C656" s="252" t="s">
        <v>1258</v>
      </c>
      <c r="D656" s="252" t="s">
        <v>1259</v>
      </c>
      <c r="E656" s="50" t="s">
        <v>5509</v>
      </c>
      <c r="F656" s="42" t="s">
        <v>4482</v>
      </c>
      <c r="G656" s="119">
        <v>500006</v>
      </c>
      <c r="H656" s="320">
        <v>51845226</v>
      </c>
      <c r="I656" s="320">
        <v>52715632.579999998</v>
      </c>
      <c r="J656" s="119">
        <v>360004.32</v>
      </c>
      <c r="K656" s="42"/>
      <c r="L656" s="58" t="s">
        <v>4489</v>
      </c>
      <c r="M656" s="50" t="s">
        <v>5415</v>
      </c>
      <c r="N656" s="50" t="s">
        <v>5416</v>
      </c>
      <c r="O656" s="137"/>
      <c r="P656" s="50" t="s">
        <v>64</v>
      </c>
      <c r="Q656" s="50" t="s">
        <v>5395</v>
      </c>
      <c r="R656" s="42">
        <v>1</v>
      </c>
      <c r="S656" s="138" t="s">
        <v>1082</v>
      </c>
      <c r="T656" s="62">
        <v>1000000000</v>
      </c>
      <c r="U656" s="62">
        <v>886000000</v>
      </c>
      <c r="V656" s="42"/>
      <c r="W656" s="42"/>
      <c r="X656" s="42"/>
      <c r="Y656" s="42"/>
      <c r="Z656" s="42"/>
      <c r="AJ656" s="42"/>
      <c r="AU656" s="42"/>
      <c r="AY656" s="108">
        <v>6</v>
      </c>
      <c r="AZ656" s="103" t="s">
        <v>169</v>
      </c>
      <c r="BA656" s="67">
        <v>0</v>
      </c>
      <c r="BB656" s="50" t="s">
        <v>68</v>
      </c>
      <c r="BN656" s="83" t="s">
        <v>4576</v>
      </c>
      <c r="BO656" s="58" t="str">
        <f t="shared" si="10"/>
        <v>境内资产</v>
      </c>
      <c r="BP656" s="58" t="str">
        <f>IF(M656="",VLOOKUP(D656,Sheet4!$A$1:$B$92,2,0),VLOOKUP(Q656,Sheet4!$A$1:$B$92,2,0))</f>
        <v>保险资产管理产品</v>
      </c>
    </row>
    <row r="657" spans="1:68" s="58" customFormat="1" ht="12.75" customHeight="1">
      <c r="A657" s="122" t="s">
        <v>2089</v>
      </c>
      <c r="B657" s="42" t="s">
        <v>4271</v>
      </c>
      <c r="C657" s="252" t="s">
        <v>1258</v>
      </c>
      <c r="D657" s="252" t="s">
        <v>1259</v>
      </c>
      <c r="E657" s="50" t="s">
        <v>5510</v>
      </c>
      <c r="F657" s="42" t="s">
        <v>2227</v>
      </c>
      <c r="G657" s="119">
        <v>60000</v>
      </c>
      <c r="H657" s="320">
        <v>6724712.3300000001</v>
      </c>
      <c r="I657" s="320">
        <v>6582180</v>
      </c>
      <c r="J657" s="119">
        <v>5819.18</v>
      </c>
      <c r="K657" s="42"/>
      <c r="L657" s="58" t="s">
        <v>4489</v>
      </c>
      <c r="M657" s="50" t="s">
        <v>5415</v>
      </c>
      <c r="N657" s="50" t="s">
        <v>5416</v>
      </c>
      <c r="O657" s="137"/>
      <c r="P657" s="50" t="s">
        <v>64</v>
      </c>
      <c r="Q657" s="50" t="s">
        <v>5395</v>
      </c>
      <c r="R657" s="42">
        <v>1</v>
      </c>
      <c r="S657" s="138" t="s">
        <v>1082</v>
      </c>
      <c r="T657" s="62">
        <v>1000000000</v>
      </c>
      <c r="U657" s="62">
        <v>886000000</v>
      </c>
      <c r="V657" s="42"/>
      <c r="W657" s="42"/>
      <c r="X657" s="42"/>
      <c r="Y657" s="42"/>
      <c r="Z657" s="42"/>
      <c r="AJ657" s="42"/>
      <c r="AY657" s="108">
        <v>6</v>
      </c>
      <c r="AZ657" s="103" t="s">
        <v>84</v>
      </c>
      <c r="BA657" s="67">
        <v>0</v>
      </c>
      <c r="BB657" s="50" t="s">
        <v>68</v>
      </c>
      <c r="BN657" s="83" t="s">
        <v>4576</v>
      </c>
      <c r="BO657" s="58" t="str">
        <f t="shared" si="10"/>
        <v>境内资产</v>
      </c>
      <c r="BP657" s="58" t="str">
        <f>IF(M657="",VLOOKUP(D657,Sheet4!$A$1:$B$92,2,0),VLOOKUP(Q657,Sheet4!$A$1:$B$92,2,0))</f>
        <v>保险资产管理产品</v>
      </c>
    </row>
    <row r="658" spans="1:68" s="58" customFormat="1" ht="12.75" customHeight="1">
      <c r="A658" s="138" t="s">
        <v>5511</v>
      </c>
      <c r="B658" s="138" t="s">
        <v>5511</v>
      </c>
      <c r="C658" s="256" t="s">
        <v>222</v>
      </c>
      <c r="D658" s="256" t="s">
        <v>221</v>
      </c>
      <c r="E658" s="42"/>
      <c r="F658" s="42" t="s">
        <v>2090</v>
      </c>
      <c r="G658" s="119">
        <v>115681737.42</v>
      </c>
      <c r="H658" s="320">
        <v>115681737.42</v>
      </c>
      <c r="I658" s="320">
        <v>115681737.42</v>
      </c>
      <c r="J658" s="119">
        <v>10177.34</v>
      </c>
      <c r="K658" s="42"/>
      <c r="L658" s="58" t="s">
        <v>4489</v>
      </c>
      <c r="M658" s="50" t="s">
        <v>5415</v>
      </c>
      <c r="N658" s="50" t="s">
        <v>5416</v>
      </c>
      <c r="O658" s="137"/>
      <c r="P658" s="50" t="s">
        <v>64</v>
      </c>
      <c r="Q658" s="50" t="s">
        <v>5395</v>
      </c>
      <c r="R658" s="42">
        <v>1</v>
      </c>
      <c r="S658" s="138" t="s">
        <v>1082</v>
      </c>
      <c r="T658" s="62">
        <v>1000000000</v>
      </c>
      <c r="U658" s="62">
        <v>886000000</v>
      </c>
      <c r="V658" s="42"/>
      <c r="W658" s="42"/>
      <c r="X658" s="42"/>
      <c r="Y658" s="42"/>
      <c r="Z658" s="42"/>
      <c r="AJ658" s="42"/>
      <c r="BN658" s="83" t="s">
        <v>4576</v>
      </c>
      <c r="BO658" s="58" t="str">
        <f t="shared" si="10"/>
        <v>境内资产</v>
      </c>
      <c r="BP658" s="58" t="str">
        <f>IF(M658="",VLOOKUP(D658,Sheet4!$A$1:$B$92,2,0),VLOOKUP(Q658,Sheet4!$A$1:$B$92,2,0))</f>
        <v>保险资产管理产品</v>
      </c>
    </row>
    <row r="659" spans="1:68" s="58" customFormat="1" ht="12.75" customHeight="1">
      <c r="A659" s="137" t="s">
        <v>224</v>
      </c>
      <c r="B659" s="137" t="s">
        <v>224</v>
      </c>
      <c r="C659" s="250" t="s">
        <v>222</v>
      </c>
      <c r="D659" s="250" t="s">
        <v>224</v>
      </c>
      <c r="E659" s="42"/>
      <c r="F659" s="50" t="s">
        <v>5354</v>
      </c>
      <c r="G659" s="124">
        <v>42739320.459999993</v>
      </c>
      <c r="H659" s="320">
        <v>23023446.149999999</v>
      </c>
      <c r="I659" s="320">
        <v>4371361.3499999996</v>
      </c>
      <c r="J659" s="42">
        <v>8694.23</v>
      </c>
      <c r="K659" s="42"/>
      <c r="L659" s="58" t="s">
        <v>4489</v>
      </c>
      <c r="M659" s="50" t="s">
        <v>5415</v>
      </c>
      <c r="N659" s="50" t="s">
        <v>5416</v>
      </c>
      <c r="O659" s="137"/>
      <c r="P659" s="50" t="s">
        <v>64</v>
      </c>
      <c r="Q659" s="50" t="s">
        <v>5395</v>
      </c>
      <c r="R659" s="42">
        <v>1</v>
      </c>
      <c r="S659" s="138" t="s">
        <v>1082</v>
      </c>
      <c r="T659" s="62">
        <v>1000000000</v>
      </c>
      <c r="U659" s="62">
        <v>886000000</v>
      </c>
      <c r="V659" s="42"/>
      <c r="W659" s="42"/>
      <c r="X659" s="42"/>
      <c r="Y659" s="42"/>
      <c r="Z659" s="42"/>
      <c r="AJ659" s="42"/>
      <c r="BN659" s="83" t="s">
        <v>4576</v>
      </c>
      <c r="BO659" s="58" t="str">
        <f t="shared" si="10"/>
        <v>境内资产</v>
      </c>
      <c r="BP659" s="58" t="str">
        <f>IF(M659="",VLOOKUP(D659,Sheet4!$A$1:$B$92,2,0),VLOOKUP(Q659,Sheet4!$A$1:$B$92,2,0))</f>
        <v>保险资产管理产品</v>
      </c>
    </row>
    <row r="660" spans="1:68" s="58" customFormat="1" ht="12.75" customHeight="1">
      <c r="A660" s="137" t="s">
        <v>670</v>
      </c>
      <c r="B660" s="42" t="s">
        <v>671</v>
      </c>
      <c r="C660" s="252" t="s">
        <v>5552</v>
      </c>
      <c r="D660" s="252" t="s">
        <v>672</v>
      </c>
      <c r="E660" s="42" t="s">
        <v>673</v>
      </c>
      <c r="F660" s="42" t="s">
        <v>671</v>
      </c>
      <c r="G660" s="42">
        <v>12400</v>
      </c>
      <c r="H660" s="307">
        <v>23691079.079999998</v>
      </c>
      <c r="I660" s="307">
        <v>22754000</v>
      </c>
      <c r="L660" s="58" t="s">
        <v>4489</v>
      </c>
      <c r="M660" s="42" t="s">
        <v>2195</v>
      </c>
      <c r="N660" s="125" t="s">
        <v>5512</v>
      </c>
      <c r="O660" s="137" t="s">
        <v>2196</v>
      </c>
      <c r="P660" s="50" t="s">
        <v>64</v>
      </c>
      <c r="Q660" s="50" t="s">
        <v>5356</v>
      </c>
      <c r="R660" s="42">
        <v>1</v>
      </c>
      <c r="S660" s="137" t="s">
        <v>2197</v>
      </c>
      <c r="T660" s="62">
        <v>500000000</v>
      </c>
      <c r="U660" s="62">
        <v>367541943.31999999</v>
      </c>
      <c r="V660" s="42"/>
      <c r="W660" s="42"/>
      <c r="X660" s="42"/>
      <c r="Y660" s="42"/>
      <c r="Z660" s="42" t="s">
        <v>280</v>
      </c>
      <c r="AJ660" s="42"/>
      <c r="AY660" s="42"/>
      <c r="AZ660" s="42"/>
      <c r="BA660" s="42"/>
      <c r="BB660" s="42"/>
      <c r="BN660" s="83" t="s">
        <v>4576</v>
      </c>
      <c r="BO660" s="58" t="str">
        <f t="shared" si="10"/>
        <v>境内资产</v>
      </c>
      <c r="BP660" s="58" t="str">
        <f>IF(M660="",VLOOKUP(D660,Sheet4!$A$1:$B$92,2,0),VLOOKUP(Q660,Sheet4!$A$1:$B$92,2,0))</f>
        <v>保险资产管理产品</v>
      </c>
    </row>
    <row r="661" spans="1:68" s="58" customFormat="1" ht="12.75" customHeight="1">
      <c r="A661" s="137" t="s">
        <v>2091</v>
      </c>
      <c r="B661" s="42" t="s">
        <v>3050</v>
      </c>
      <c r="C661" s="252" t="s">
        <v>5552</v>
      </c>
      <c r="D661" s="252" t="s">
        <v>672</v>
      </c>
      <c r="E661" s="42" t="s">
        <v>3051</v>
      </c>
      <c r="F661" s="42" t="s">
        <v>3050</v>
      </c>
      <c r="G661" s="42">
        <v>1161400</v>
      </c>
      <c r="H661" s="307">
        <v>17196940.149999999</v>
      </c>
      <c r="I661" s="307">
        <v>20161904</v>
      </c>
      <c r="L661" s="58" t="s">
        <v>4489</v>
      </c>
      <c r="M661" s="42" t="s">
        <v>2195</v>
      </c>
      <c r="N661" s="125" t="s">
        <v>5512</v>
      </c>
      <c r="O661" s="137" t="s">
        <v>2196</v>
      </c>
      <c r="P661" s="50" t="s">
        <v>64</v>
      </c>
      <c r="Q661" s="50" t="s">
        <v>5356</v>
      </c>
      <c r="R661" s="42">
        <v>1</v>
      </c>
      <c r="S661" s="137" t="s">
        <v>2197</v>
      </c>
      <c r="T661" s="62">
        <v>500000000</v>
      </c>
      <c r="U661" s="62">
        <v>367541943.31999999</v>
      </c>
      <c r="V661" s="42"/>
      <c r="W661" s="42"/>
      <c r="X661" s="42"/>
      <c r="Y661" s="42"/>
      <c r="Z661" s="42" t="s">
        <v>280</v>
      </c>
      <c r="AJ661" s="42"/>
      <c r="AY661" s="42"/>
      <c r="AZ661" s="42"/>
      <c r="BA661" s="42"/>
      <c r="BB661" s="42"/>
      <c r="BN661" s="83" t="s">
        <v>4576</v>
      </c>
      <c r="BO661" s="58" t="str">
        <f t="shared" si="10"/>
        <v>境内资产</v>
      </c>
      <c r="BP661" s="58" t="str">
        <f>IF(M661="",VLOOKUP(D661,Sheet4!$A$1:$B$92,2,0),VLOOKUP(Q661,Sheet4!$A$1:$B$92,2,0))</f>
        <v>保险资产管理产品</v>
      </c>
    </row>
    <row r="662" spans="1:68" s="58" customFormat="1" ht="12.75" customHeight="1">
      <c r="A662" s="137" t="s">
        <v>1954</v>
      </c>
      <c r="B662" s="42" t="s">
        <v>1390</v>
      </c>
      <c r="C662" s="252" t="s">
        <v>5552</v>
      </c>
      <c r="D662" s="252" t="s">
        <v>672</v>
      </c>
      <c r="E662" s="42" t="s">
        <v>2837</v>
      </c>
      <c r="F662" s="42" t="s">
        <v>1390</v>
      </c>
      <c r="G662" s="42">
        <v>1090000</v>
      </c>
      <c r="H662" s="307">
        <v>17210315.98</v>
      </c>
      <c r="I662" s="307">
        <v>19402000</v>
      </c>
      <c r="L662" s="58" t="s">
        <v>4489</v>
      </c>
      <c r="M662" s="42" t="s">
        <v>2195</v>
      </c>
      <c r="N662" s="125" t="s">
        <v>5512</v>
      </c>
      <c r="O662" s="137" t="s">
        <v>2196</v>
      </c>
      <c r="P662" s="50" t="s">
        <v>64</v>
      </c>
      <c r="Q662" s="50" t="s">
        <v>5356</v>
      </c>
      <c r="R662" s="42">
        <v>1</v>
      </c>
      <c r="S662" s="137" t="s">
        <v>2197</v>
      </c>
      <c r="T662" s="62">
        <v>500000000</v>
      </c>
      <c r="U662" s="62">
        <v>367541943.31999999</v>
      </c>
      <c r="V662" s="42"/>
      <c r="W662" s="42"/>
      <c r="X662" s="42"/>
      <c r="Y662" s="42"/>
      <c r="Z662" s="42" t="s">
        <v>280</v>
      </c>
      <c r="AJ662" s="42"/>
      <c r="AY662" s="42"/>
      <c r="AZ662" s="42"/>
      <c r="BA662" s="42"/>
      <c r="BB662" s="42"/>
      <c r="BN662" s="83" t="s">
        <v>4576</v>
      </c>
      <c r="BO662" s="58" t="str">
        <f t="shared" si="10"/>
        <v>境内资产</v>
      </c>
      <c r="BP662" s="58" t="str">
        <f>IF(M662="",VLOOKUP(D662,Sheet4!$A$1:$B$92,2,0),VLOOKUP(Q662,Sheet4!$A$1:$B$92,2,0))</f>
        <v>保险资产管理产品</v>
      </c>
    </row>
    <row r="663" spans="1:68" s="58" customFormat="1" ht="12.75" customHeight="1">
      <c r="A663" s="137" t="s">
        <v>2092</v>
      </c>
      <c r="B663" s="42" t="s">
        <v>2568</v>
      </c>
      <c r="C663" s="252" t="s">
        <v>5552</v>
      </c>
      <c r="D663" s="252" t="s">
        <v>672</v>
      </c>
      <c r="E663" s="42" t="s">
        <v>2569</v>
      </c>
      <c r="F663" s="42" t="s">
        <v>2568</v>
      </c>
      <c r="G663" s="42">
        <v>420092</v>
      </c>
      <c r="H663" s="307">
        <v>19715874.309999999</v>
      </c>
      <c r="I663" s="307">
        <v>18652084.800000001</v>
      </c>
      <c r="L663" s="58" t="s">
        <v>4489</v>
      </c>
      <c r="M663" s="42" t="s">
        <v>2195</v>
      </c>
      <c r="N663" s="125" t="s">
        <v>5512</v>
      </c>
      <c r="O663" s="137" t="s">
        <v>2196</v>
      </c>
      <c r="P663" s="50" t="s">
        <v>64</v>
      </c>
      <c r="Q663" s="50" t="s">
        <v>5356</v>
      </c>
      <c r="R663" s="42">
        <v>1</v>
      </c>
      <c r="S663" s="137" t="s">
        <v>2197</v>
      </c>
      <c r="T663" s="62">
        <v>500000000</v>
      </c>
      <c r="U663" s="62">
        <v>367541943.31999999</v>
      </c>
      <c r="V663" s="42"/>
      <c r="W663" s="42"/>
      <c r="X663" s="42"/>
      <c r="Y663" s="42"/>
      <c r="Z663" s="42" t="s">
        <v>280</v>
      </c>
      <c r="AJ663" s="42"/>
      <c r="AY663" s="42"/>
      <c r="AZ663" s="42"/>
      <c r="BA663" s="42"/>
      <c r="BB663" s="42"/>
      <c r="BN663" s="83" t="s">
        <v>4576</v>
      </c>
      <c r="BO663" s="58" t="str">
        <f t="shared" si="10"/>
        <v>境内资产</v>
      </c>
      <c r="BP663" s="58" t="str">
        <f>IF(M663="",VLOOKUP(D663,Sheet4!$A$1:$B$92,2,0),VLOOKUP(Q663,Sheet4!$A$1:$B$92,2,0))</f>
        <v>保险资产管理产品</v>
      </c>
    </row>
    <row r="664" spans="1:68" s="58" customFormat="1" ht="12.75" customHeight="1">
      <c r="A664" s="137" t="s">
        <v>2093</v>
      </c>
      <c r="B664" s="42" t="s">
        <v>1051</v>
      </c>
      <c r="C664" s="252" t="s">
        <v>5552</v>
      </c>
      <c r="D664" s="252" t="s">
        <v>672</v>
      </c>
      <c r="E664" s="42" t="s">
        <v>3876</v>
      </c>
      <c r="F664" s="42" t="s">
        <v>1051</v>
      </c>
      <c r="G664" s="42">
        <v>885700</v>
      </c>
      <c r="H664" s="307">
        <v>19516284.359999999</v>
      </c>
      <c r="I664" s="307">
        <v>18643985</v>
      </c>
      <c r="L664" s="58" t="s">
        <v>4489</v>
      </c>
      <c r="M664" s="42" t="s">
        <v>2195</v>
      </c>
      <c r="N664" s="125" t="s">
        <v>5512</v>
      </c>
      <c r="O664" s="137" t="s">
        <v>2196</v>
      </c>
      <c r="P664" s="50" t="s">
        <v>64</v>
      </c>
      <c r="Q664" s="50" t="s">
        <v>5356</v>
      </c>
      <c r="R664" s="42">
        <v>1</v>
      </c>
      <c r="S664" s="137" t="s">
        <v>2197</v>
      </c>
      <c r="T664" s="62">
        <v>500000000</v>
      </c>
      <c r="U664" s="62">
        <v>367541943.31999999</v>
      </c>
      <c r="V664" s="42"/>
      <c r="W664" s="42"/>
      <c r="X664" s="42"/>
      <c r="Y664" s="42"/>
      <c r="Z664" s="42" t="s">
        <v>280</v>
      </c>
      <c r="AJ664" s="42"/>
      <c r="AY664" s="42"/>
      <c r="AZ664" s="42"/>
      <c r="BA664" s="42"/>
      <c r="BB664" s="42"/>
      <c r="BN664" s="83" t="s">
        <v>4576</v>
      </c>
      <c r="BO664" s="58" t="str">
        <f t="shared" si="10"/>
        <v>境内资产</v>
      </c>
      <c r="BP664" s="58" t="str">
        <f>IF(M664="",VLOOKUP(D664,Sheet4!$A$1:$B$92,2,0),VLOOKUP(Q664,Sheet4!$A$1:$B$92,2,0))</f>
        <v>保险资产管理产品</v>
      </c>
    </row>
    <row r="665" spans="1:68" s="58" customFormat="1" ht="12.75" customHeight="1">
      <c r="A665" s="137" t="s">
        <v>2094</v>
      </c>
      <c r="B665" s="42" t="s">
        <v>3907</v>
      </c>
      <c r="C665" s="252" t="s">
        <v>5552</v>
      </c>
      <c r="D665" s="252" t="s">
        <v>672</v>
      </c>
      <c r="E665" s="42" t="s">
        <v>3908</v>
      </c>
      <c r="F665" s="42" t="s">
        <v>3907</v>
      </c>
      <c r="G665" s="42">
        <v>1935300</v>
      </c>
      <c r="H665" s="307">
        <v>15583860.84</v>
      </c>
      <c r="I665" s="307">
        <v>14727633</v>
      </c>
      <c r="L665" s="58" t="s">
        <v>4489</v>
      </c>
      <c r="M665" s="42" t="s">
        <v>2195</v>
      </c>
      <c r="N665" s="125" t="s">
        <v>5512</v>
      </c>
      <c r="O665" s="137" t="s">
        <v>2196</v>
      </c>
      <c r="P665" s="50" t="s">
        <v>64</v>
      </c>
      <c r="Q665" s="50" t="s">
        <v>5356</v>
      </c>
      <c r="R665" s="42">
        <v>1</v>
      </c>
      <c r="S665" s="137" t="s">
        <v>2197</v>
      </c>
      <c r="T665" s="62">
        <v>500000000</v>
      </c>
      <c r="U665" s="62">
        <v>367541943.31999999</v>
      </c>
      <c r="V665" s="42"/>
      <c r="W665" s="42"/>
      <c r="X665" s="42"/>
      <c r="Y665" s="42"/>
      <c r="Z665" s="42" t="s">
        <v>280</v>
      </c>
      <c r="AJ665" s="42"/>
      <c r="AY665" s="42"/>
      <c r="AZ665" s="42"/>
      <c r="BA665" s="42"/>
      <c r="BB665" s="42"/>
      <c r="BN665" s="83" t="s">
        <v>4576</v>
      </c>
      <c r="BO665" s="58" t="str">
        <f t="shared" si="10"/>
        <v>境内资产</v>
      </c>
      <c r="BP665" s="58" t="str">
        <f>IF(M665="",VLOOKUP(D665,Sheet4!$A$1:$B$92,2,0),VLOOKUP(Q665,Sheet4!$A$1:$B$92,2,0))</f>
        <v>保险资产管理产品</v>
      </c>
    </row>
    <row r="666" spans="1:68" s="58" customFormat="1" ht="12.75" customHeight="1">
      <c r="A666" s="137" t="s">
        <v>1955</v>
      </c>
      <c r="B666" s="42" t="s">
        <v>1956</v>
      </c>
      <c r="C666" s="252" t="s">
        <v>5552</v>
      </c>
      <c r="D666" s="252" t="s">
        <v>672</v>
      </c>
      <c r="E666" s="42" t="s">
        <v>4355</v>
      </c>
      <c r="F666" s="42" t="s">
        <v>1956</v>
      </c>
      <c r="G666" s="42">
        <v>973900</v>
      </c>
      <c r="H666" s="307">
        <v>12997789.460000001</v>
      </c>
      <c r="I666" s="307">
        <v>13673556</v>
      </c>
      <c r="L666" s="58" t="s">
        <v>4489</v>
      </c>
      <c r="M666" s="42" t="s">
        <v>2195</v>
      </c>
      <c r="N666" s="125" t="s">
        <v>5512</v>
      </c>
      <c r="O666" s="137" t="s">
        <v>2196</v>
      </c>
      <c r="P666" s="50" t="s">
        <v>64</v>
      </c>
      <c r="Q666" s="50" t="s">
        <v>5356</v>
      </c>
      <c r="R666" s="42">
        <v>1</v>
      </c>
      <c r="S666" s="137" t="s">
        <v>2197</v>
      </c>
      <c r="T666" s="62">
        <v>500000000</v>
      </c>
      <c r="U666" s="62">
        <v>367541943.31999999</v>
      </c>
      <c r="V666" s="42"/>
      <c r="W666" s="42"/>
      <c r="X666" s="42"/>
      <c r="Y666" s="42"/>
      <c r="Z666" s="42" t="s">
        <v>68</v>
      </c>
      <c r="AJ666" s="42"/>
      <c r="AY666" s="42"/>
      <c r="AZ666" s="42"/>
      <c r="BA666" s="42"/>
      <c r="BB666" s="42"/>
      <c r="BN666" s="83" t="s">
        <v>4576</v>
      </c>
      <c r="BO666" s="58" t="str">
        <f t="shared" si="10"/>
        <v>境内资产</v>
      </c>
      <c r="BP666" s="58" t="str">
        <f>IF(M666="",VLOOKUP(D666,Sheet4!$A$1:$B$92,2,0),VLOOKUP(Q666,Sheet4!$A$1:$B$92,2,0))</f>
        <v>保险资产管理产品</v>
      </c>
    </row>
    <row r="667" spans="1:68" s="58" customFormat="1" ht="12.75" customHeight="1">
      <c r="A667" s="137" t="s">
        <v>1583</v>
      </c>
      <c r="B667" s="42" t="s">
        <v>1584</v>
      </c>
      <c r="C667" s="252" t="s">
        <v>5552</v>
      </c>
      <c r="D667" s="252" t="s">
        <v>672</v>
      </c>
      <c r="E667" s="42" t="s">
        <v>1585</v>
      </c>
      <c r="F667" s="42" t="s">
        <v>1584</v>
      </c>
      <c r="G667" s="42">
        <v>64100</v>
      </c>
      <c r="H667" s="307">
        <v>13550197.85</v>
      </c>
      <c r="I667" s="307">
        <v>12691800</v>
      </c>
      <c r="L667" s="58" t="s">
        <v>4489</v>
      </c>
      <c r="M667" s="42" t="s">
        <v>2195</v>
      </c>
      <c r="N667" s="125" t="s">
        <v>5512</v>
      </c>
      <c r="O667" s="137" t="s">
        <v>2196</v>
      </c>
      <c r="P667" s="50" t="s">
        <v>64</v>
      </c>
      <c r="Q667" s="50" t="s">
        <v>5356</v>
      </c>
      <c r="R667" s="42">
        <v>1</v>
      </c>
      <c r="S667" s="137" t="s">
        <v>2197</v>
      </c>
      <c r="T667" s="62">
        <v>500000000</v>
      </c>
      <c r="U667" s="62">
        <v>367541943.31999999</v>
      </c>
      <c r="V667" s="42"/>
      <c r="W667" s="42"/>
      <c r="X667" s="42"/>
      <c r="Y667" s="42"/>
      <c r="Z667" s="42" t="s">
        <v>280</v>
      </c>
      <c r="AJ667" s="42"/>
      <c r="AY667" s="42"/>
      <c r="AZ667" s="42"/>
      <c r="BA667" s="42"/>
      <c r="BB667" s="42"/>
      <c r="BN667" s="83" t="s">
        <v>4576</v>
      </c>
      <c r="BO667" s="58" t="str">
        <f t="shared" si="10"/>
        <v>境内资产</v>
      </c>
      <c r="BP667" s="58" t="str">
        <f>IF(M667="",VLOOKUP(D667,Sheet4!$A$1:$B$92,2,0),VLOOKUP(Q667,Sheet4!$A$1:$B$92,2,0))</f>
        <v>保险资产管理产品</v>
      </c>
    </row>
    <row r="668" spans="1:68" s="58" customFormat="1" ht="12.75" customHeight="1">
      <c r="A668" s="137" t="s">
        <v>1999</v>
      </c>
      <c r="B668" s="42" t="s">
        <v>2000</v>
      </c>
      <c r="C668" s="252" t="s">
        <v>5552</v>
      </c>
      <c r="D668" s="252" t="s">
        <v>678</v>
      </c>
      <c r="E668" s="42" t="s">
        <v>2773</v>
      </c>
      <c r="F668" s="42" t="s">
        <v>2000</v>
      </c>
      <c r="G668" s="42">
        <v>32100</v>
      </c>
      <c r="H668" s="307">
        <v>13213829.07</v>
      </c>
      <c r="I668" s="307">
        <v>12438750</v>
      </c>
      <c r="L668" s="58" t="s">
        <v>4489</v>
      </c>
      <c r="M668" s="42" t="s">
        <v>2195</v>
      </c>
      <c r="N668" s="125" t="s">
        <v>5512</v>
      </c>
      <c r="O668" s="137" t="s">
        <v>2196</v>
      </c>
      <c r="P668" s="50" t="s">
        <v>64</v>
      </c>
      <c r="Q668" s="50" t="s">
        <v>5356</v>
      </c>
      <c r="R668" s="42">
        <v>1</v>
      </c>
      <c r="S668" s="137" t="s">
        <v>2197</v>
      </c>
      <c r="T668" s="62">
        <v>500000000</v>
      </c>
      <c r="U668" s="62">
        <v>367541943.31999999</v>
      </c>
      <c r="V668" s="42"/>
      <c r="W668" s="42"/>
      <c r="X668" s="42"/>
      <c r="Y668" s="42"/>
      <c r="Z668" s="42" t="s">
        <v>280</v>
      </c>
      <c r="AJ668" s="42"/>
      <c r="AY668" s="42"/>
      <c r="AZ668" s="42"/>
      <c r="BA668" s="42"/>
      <c r="BB668" s="42"/>
      <c r="BN668" s="83" t="s">
        <v>4576</v>
      </c>
      <c r="BO668" s="58" t="str">
        <f t="shared" si="10"/>
        <v>境内资产</v>
      </c>
      <c r="BP668" s="58" t="str">
        <f>IF(M668="",VLOOKUP(D668,Sheet4!$A$1:$B$92,2,0),VLOOKUP(Q668,Sheet4!$A$1:$B$92,2,0))</f>
        <v>保险资产管理产品</v>
      </c>
    </row>
    <row r="669" spans="1:68" s="58" customFormat="1" ht="12.75" customHeight="1">
      <c r="A669" s="137" t="s">
        <v>2095</v>
      </c>
      <c r="B669" s="42" t="s">
        <v>1468</v>
      </c>
      <c r="C669" s="252" t="s">
        <v>5552</v>
      </c>
      <c r="D669" s="252" t="s">
        <v>672</v>
      </c>
      <c r="E669" s="42" t="s">
        <v>4356</v>
      </c>
      <c r="F669" s="42" t="s">
        <v>1468</v>
      </c>
      <c r="G669" s="42">
        <v>173920</v>
      </c>
      <c r="H669" s="307">
        <v>13903369.99</v>
      </c>
      <c r="I669" s="307">
        <v>11231753.6</v>
      </c>
      <c r="L669" s="58" t="s">
        <v>4489</v>
      </c>
      <c r="M669" s="42" t="s">
        <v>2195</v>
      </c>
      <c r="N669" s="125" t="s">
        <v>5512</v>
      </c>
      <c r="O669" s="137" t="s">
        <v>2196</v>
      </c>
      <c r="P669" s="50" t="s">
        <v>64</v>
      </c>
      <c r="Q669" s="50" t="s">
        <v>5356</v>
      </c>
      <c r="R669" s="42">
        <v>1</v>
      </c>
      <c r="S669" s="137" t="s">
        <v>2197</v>
      </c>
      <c r="T669" s="62">
        <v>500000000</v>
      </c>
      <c r="U669" s="62">
        <v>367541943.31999999</v>
      </c>
      <c r="V669" s="42"/>
      <c r="W669" s="42"/>
      <c r="X669" s="42"/>
      <c r="Y669" s="42"/>
      <c r="Z669" s="42" t="s">
        <v>280</v>
      </c>
      <c r="AJ669" s="42"/>
      <c r="AY669" s="42"/>
      <c r="AZ669" s="42"/>
      <c r="BA669" s="42"/>
      <c r="BB669" s="42"/>
      <c r="BN669" s="83" t="s">
        <v>4576</v>
      </c>
      <c r="BO669" s="58" t="str">
        <f t="shared" si="10"/>
        <v>境内资产</v>
      </c>
      <c r="BP669" s="58" t="str">
        <f>IF(M669="",VLOOKUP(D669,Sheet4!$A$1:$B$92,2,0),VLOOKUP(Q669,Sheet4!$A$1:$B$92,2,0))</f>
        <v>保险资产管理产品</v>
      </c>
    </row>
    <row r="670" spans="1:68" s="58" customFormat="1" ht="12.75" customHeight="1">
      <c r="A670" s="137" t="s">
        <v>2096</v>
      </c>
      <c r="B670" s="42" t="s">
        <v>2660</v>
      </c>
      <c r="C670" s="252" t="s">
        <v>5552</v>
      </c>
      <c r="D670" s="252" t="s">
        <v>672</v>
      </c>
      <c r="E670" s="42" t="s">
        <v>2661</v>
      </c>
      <c r="F670" s="42" t="s">
        <v>2660</v>
      </c>
      <c r="G670" s="42">
        <v>97905</v>
      </c>
      <c r="H670" s="307">
        <v>12140777.48</v>
      </c>
      <c r="I670" s="307">
        <v>11001584.85</v>
      </c>
      <c r="L670" s="58" t="s">
        <v>4489</v>
      </c>
      <c r="M670" s="42" t="s">
        <v>2195</v>
      </c>
      <c r="N670" s="125" t="s">
        <v>5512</v>
      </c>
      <c r="O670" s="137" t="s">
        <v>2196</v>
      </c>
      <c r="P670" s="50" t="s">
        <v>64</v>
      </c>
      <c r="Q670" s="50" t="s">
        <v>5356</v>
      </c>
      <c r="R670" s="42">
        <v>1</v>
      </c>
      <c r="S670" s="137" t="s">
        <v>2197</v>
      </c>
      <c r="T670" s="62">
        <v>500000000</v>
      </c>
      <c r="U670" s="62">
        <v>367541943.31999999</v>
      </c>
      <c r="V670" s="42"/>
      <c r="W670" s="42"/>
      <c r="X670" s="42"/>
      <c r="Y670" s="42"/>
      <c r="Z670" s="42" t="s">
        <v>68</v>
      </c>
      <c r="AJ670" s="42"/>
      <c r="AY670" s="42"/>
      <c r="AZ670" s="42"/>
      <c r="BA670" s="42"/>
      <c r="BB670" s="42"/>
      <c r="BN670" s="83" t="s">
        <v>4576</v>
      </c>
      <c r="BO670" s="58" t="str">
        <f t="shared" si="10"/>
        <v>境内资产</v>
      </c>
      <c r="BP670" s="58" t="str">
        <f>IF(M670="",VLOOKUP(D670,Sheet4!$A$1:$B$92,2,0),VLOOKUP(Q670,Sheet4!$A$1:$B$92,2,0))</f>
        <v>保险资产管理产品</v>
      </c>
    </row>
    <row r="671" spans="1:68" s="58" customFormat="1" ht="12.75" customHeight="1">
      <c r="A671" s="137" t="s">
        <v>2097</v>
      </c>
      <c r="B671" s="42" t="s">
        <v>3646</v>
      </c>
      <c r="C671" s="252" t="s">
        <v>5552</v>
      </c>
      <c r="D671" s="252" t="s">
        <v>672</v>
      </c>
      <c r="E671" s="42" t="s">
        <v>3647</v>
      </c>
      <c r="F671" s="42" t="s">
        <v>3646</v>
      </c>
      <c r="G671" s="42">
        <v>46000</v>
      </c>
      <c r="H671" s="307">
        <v>13737215.869999999</v>
      </c>
      <c r="I671" s="307">
        <v>10935120</v>
      </c>
      <c r="L671" s="58" t="s">
        <v>4489</v>
      </c>
      <c r="M671" s="42" t="s">
        <v>2195</v>
      </c>
      <c r="N671" s="125" t="s">
        <v>5512</v>
      </c>
      <c r="O671" s="137" t="s">
        <v>2196</v>
      </c>
      <c r="P671" s="50" t="s">
        <v>64</v>
      </c>
      <c r="Q671" s="50" t="s">
        <v>5356</v>
      </c>
      <c r="R671" s="42">
        <v>1</v>
      </c>
      <c r="S671" s="137" t="s">
        <v>2197</v>
      </c>
      <c r="T671" s="62">
        <v>500000000</v>
      </c>
      <c r="U671" s="62">
        <v>367541943.31999999</v>
      </c>
      <c r="V671" s="42"/>
      <c r="W671" s="42"/>
      <c r="X671" s="42"/>
      <c r="Y671" s="42"/>
      <c r="Z671" s="42" t="s">
        <v>280</v>
      </c>
      <c r="AJ671" s="42"/>
      <c r="AY671" s="42"/>
      <c r="AZ671" s="42"/>
      <c r="BA671" s="42"/>
      <c r="BB671" s="42"/>
      <c r="BN671" s="83" t="s">
        <v>4576</v>
      </c>
      <c r="BO671" s="58" t="str">
        <f t="shared" si="10"/>
        <v>境内资产</v>
      </c>
      <c r="BP671" s="58" t="str">
        <f>IF(M671="",VLOOKUP(D671,Sheet4!$A$1:$B$92,2,0),VLOOKUP(Q671,Sheet4!$A$1:$B$92,2,0))</f>
        <v>保险资产管理产品</v>
      </c>
    </row>
    <row r="672" spans="1:68" s="58" customFormat="1" ht="12.75" customHeight="1">
      <c r="A672" s="137" t="s">
        <v>2098</v>
      </c>
      <c r="B672" s="42" t="s">
        <v>2785</v>
      </c>
      <c r="C672" s="252" t="s">
        <v>5552</v>
      </c>
      <c r="D672" s="252" t="s">
        <v>678</v>
      </c>
      <c r="E672" s="42" t="s">
        <v>2786</v>
      </c>
      <c r="F672" s="42" t="s">
        <v>2785</v>
      </c>
      <c r="G672" s="42">
        <v>19100</v>
      </c>
      <c r="H672" s="307">
        <v>8940024.0500000007</v>
      </c>
      <c r="I672" s="307">
        <v>9571010</v>
      </c>
      <c r="L672" s="58" t="s">
        <v>4489</v>
      </c>
      <c r="M672" s="42" t="s">
        <v>2195</v>
      </c>
      <c r="N672" s="125" t="s">
        <v>5512</v>
      </c>
      <c r="O672" s="137" t="s">
        <v>2196</v>
      </c>
      <c r="P672" s="50" t="s">
        <v>64</v>
      </c>
      <c r="Q672" s="50" t="s">
        <v>5356</v>
      </c>
      <c r="R672" s="42">
        <v>1</v>
      </c>
      <c r="S672" s="137" t="s">
        <v>2197</v>
      </c>
      <c r="T672" s="62">
        <v>500000000</v>
      </c>
      <c r="U672" s="62">
        <v>367541943.31999999</v>
      </c>
      <c r="V672" s="42"/>
      <c r="W672" s="42"/>
      <c r="X672" s="42"/>
      <c r="Y672" s="42"/>
      <c r="Z672" s="42" t="s">
        <v>280</v>
      </c>
      <c r="AJ672" s="42"/>
      <c r="AY672" s="42"/>
      <c r="AZ672" s="42"/>
      <c r="BA672" s="42"/>
      <c r="BB672" s="42"/>
      <c r="BN672" s="83" t="s">
        <v>4576</v>
      </c>
      <c r="BO672" s="58" t="str">
        <f t="shared" si="10"/>
        <v>境内资产</v>
      </c>
      <c r="BP672" s="58" t="str">
        <f>IF(M672="",VLOOKUP(D672,Sheet4!$A$1:$B$92,2,0),VLOOKUP(Q672,Sheet4!$A$1:$B$92,2,0))</f>
        <v>保险资产管理产品</v>
      </c>
    </row>
    <row r="673" spans="1:68" s="58" customFormat="1" ht="12.75" customHeight="1">
      <c r="A673" s="137" t="s">
        <v>1965</v>
      </c>
      <c r="B673" s="42" t="s">
        <v>1966</v>
      </c>
      <c r="C673" s="252" t="s">
        <v>5552</v>
      </c>
      <c r="D673" s="252" t="s">
        <v>672</v>
      </c>
      <c r="E673" s="42" t="s">
        <v>3945</v>
      </c>
      <c r="F673" s="42" t="s">
        <v>1966</v>
      </c>
      <c r="G673" s="42">
        <v>51000</v>
      </c>
      <c r="H673" s="307">
        <v>9998174.9900000002</v>
      </c>
      <c r="I673" s="307">
        <v>9260580</v>
      </c>
      <c r="L673" s="58" t="s">
        <v>4489</v>
      </c>
      <c r="M673" s="42" t="s">
        <v>2195</v>
      </c>
      <c r="N673" s="125" t="s">
        <v>5512</v>
      </c>
      <c r="O673" s="137" t="s">
        <v>2196</v>
      </c>
      <c r="P673" s="50" t="s">
        <v>64</v>
      </c>
      <c r="Q673" s="50" t="s">
        <v>5356</v>
      </c>
      <c r="R673" s="42">
        <v>1</v>
      </c>
      <c r="S673" s="137" t="s">
        <v>2197</v>
      </c>
      <c r="T673" s="62">
        <v>500000000</v>
      </c>
      <c r="U673" s="62">
        <v>367541943.31999999</v>
      </c>
      <c r="V673" s="42"/>
      <c r="W673" s="42"/>
      <c r="X673" s="42"/>
      <c r="Y673" s="42"/>
      <c r="Z673" s="42" t="s">
        <v>280</v>
      </c>
      <c r="AJ673" s="42"/>
      <c r="AY673" s="42"/>
      <c r="AZ673" s="42"/>
      <c r="BA673" s="42"/>
      <c r="BB673" s="42"/>
      <c r="BN673" s="83" t="s">
        <v>4576</v>
      </c>
      <c r="BO673" s="58" t="str">
        <f t="shared" si="10"/>
        <v>境内资产</v>
      </c>
      <c r="BP673" s="58" t="str">
        <f>IF(M673="",VLOOKUP(D673,Sheet4!$A$1:$B$92,2,0),VLOOKUP(Q673,Sheet4!$A$1:$B$92,2,0))</f>
        <v>保险资产管理产品</v>
      </c>
    </row>
    <row r="674" spans="1:68" s="58" customFormat="1" ht="12.75" customHeight="1">
      <c r="A674" s="137" t="s">
        <v>2099</v>
      </c>
      <c r="B674" s="42" t="s">
        <v>1327</v>
      </c>
      <c r="C674" s="252" t="s">
        <v>5552</v>
      </c>
      <c r="D674" s="252" t="s">
        <v>672</v>
      </c>
      <c r="E674" s="42" t="s">
        <v>3075</v>
      </c>
      <c r="F674" s="42" t="s">
        <v>1327</v>
      </c>
      <c r="G674" s="42">
        <v>532362</v>
      </c>
      <c r="H674" s="307">
        <v>7797010.5899999999</v>
      </c>
      <c r="I674" s="307">
        <v>9092742.9600000009</v>
      </c>
      <c r="L674" s="58" t="s">
        <v>4489</v>
      </c>
      <c r="M674" s="42" t="s">
        <v>2195</v>
      </c>
      <c r="N674" s="125" t="s">
        <v>5512</v>
      </c>
      <c r="O674" s="137" t="s">
        <v>2196</v>
      </c>
      <c r="P674" s="50" t="s">
        <v>64</v>
      </c>
      <c r="Q674" s="50" t="s">
        <v>5356</v>
      </c>
      <c r="R674" s="42">
        <v>1</v>
      </c>
      <c r="S674" s="137" t="s">
        <v>2197</v>
      </c>
      <c r="T674" s="62">
        <v>500000000</v>
      </c>
      <c r="U674" s="62">
        <v>367541943.31999999</v>
      </c>
      <c r="V674" s="42"/>
      <c r="W674" s="42"/>
      <c r="X674" s="42"/>
      <c r="Y674" s="42"/>
      <c r="Z674" s="42" t="s">
        <v>280</v>
      </c>
      <c r="AJ674" s="42"/>
      <c r="AY674" s="42"/>
      <c r="AZ674" s="42"/>
      <c r="BA674" s="42"/>
      <c r="BB674" s="42"/>
      <c r="BN674" s="83" t="s">
        <v>4576</v>
      </c>
      <c r="BO674" s="58" t="str">
        <f t="shared" si="10"/>
        <v>境内资产</v>
      </c>
      <c r="BP674" s="58" t="str">
        <f>IF(M674="",VLOOKUP(D674,Sheet4!$A$1:$B$92,2,0),VLOOKUP(Q674,Sheet4!$A$1:$B$92,2,0))</f>
        <v>保险资产管理产品</v>
      </c>
    </row>
    <row r="675" spans="1:68" s="58" customFormat="1" ht="12.75" customHeight="1">
      <c r="A675" s="137" t="s">
        <v>2100</v>
      </c>
      <c r="B675" s="42" t="s">
        <v>1059</v>
      </c>
      <c r="C675" s="252" t="s">
        <v>5552</v>
      </c>
      <c r="D675" s="252" t="s">
        <v>672</v>
      </c>
      <c r="E675" s="42" t="s">
        <v>3628</v>
      </c>
      <c r="F675" s="42" t="s">
        <v>1059</v>
      </c>
      <c r="G675" s="42">
        <v>51400</v>
      </c>
      <c r="H675" s="307">
        <v>10596192.23</v>
      </c>
      <c r="I675" s="307">
        <v>8991402</v>
      </c>
      <c r="L675" s="58" t="s">
        <v>4489</v>
      </c>
      <c r="M675" s="42" t="s">
        <v>2195</v>
      </c>
      <c r="N675" s="125" t="s">
        <v>5512</v>
      </c>
      <c r="O675" s="137" t="s">
        <v>2196</v>
      </c>
      <c r="P675" s="50" t="s">
        <v>64</v>
      </c>
      <c r="Q675" s="50" t="s">
        <v>5356</v>
      </c>
      <c r="R675" s="42">
        <v>1</v>
      </c>
      <c r="S675" s="137" t="s">
        <v>2197</v>
      </c>
      <c r="T675" s="62">
        <v>500000000</v>
      </c>
      <c r="U675" s="62">
        <v>367541943.31999999</v>
      </c>
      <c r="V675" s="42"/>
      <c r="W675" s="42"/>
      <c r="X675" s="42"/>
      <c r="Y675" s="42"/>
      <c r="Z675" s="42" t="s">
        <v>280</v>
      </c>
      <c r="AJ675" s="42"/>
      <c r="AY675" s="42"/>
      <c r="AZ675" s="42"/>
      <c r="BA675" s="42"/>
      <c r="BB675" s="42"/>
      <c r="BN675" s="83" t="s">
        <v>4576</v>
      </c>
      <c r="BO675" s="58" t="str">
        <f t="shared" si="10"/>
        <v>境内资产</v>
      </c>
      <c r="BP675" s="58" t="str">
        <f>IF(M675="",VLOOKUP(D675,Sheet4!$A$1:$B$92,2,0),VLOOKUP(Q675,Sheet4!$A$1:$B$92,2,0))</f>
        <v>保险资产管理产品</v>
      </c>
    </row>
    <row r="676" spans="1:68" s="58" customFormat="1" ht="12.75" customHeight="1">
      <c r="A676" s="137" t="s">
        <v>2101</v>
      </c>
      <c r="B676" s="42" t="s">
        <v>2223</v>
      </c>
      <c r="C676" s="252" t="s">
        <v>5552</v>
      </c>
      <c r="D676" s="252" t="s">
        <v>672</v>
      </c>
      <c r="E676" s="42" t="s">
        <v>2544</v>
      </c>
      <c r="F676" s="42" t="s">
        <v>2223</v>
      </c>
      <c r="G676" s="42">
        <v>109200</v>
      </c>
      <c r="H676" s="307">
        <v>9563019.8300000001</v>
      </c>
      <c r="I676" s="307">
        <v>7709520</v>
      </c>
      <c r="L676" s="58" t="s">
        <v>4489</v>
      </c>
      <c r="M676" s="42" t="s">
        <v>2195</v>
      </c>
      <c r="N676" s="125" t="s">
        <v>5512</v>
      </c>
      <c r="O676" s="137" t="s">
        <v>2196</v>
      </c>
      <c r="P676" s="50" t="s">
        <v>64</v>
      </c>
      <c r="Q676" s="50" t="s">
        <v>5356</v>
      </c>
      <c r="R676" s="42">
        <v>1</v>
      </c>
      <c r="S676" s="137" t="s">
        <v>2197</v>
      </c>
      <c r="T676" s="62">
        <v>500000000</v>
      </c>
      <c r="U676" s="62">
        <v>367541943.31999999</v>
      </c>
      <c r="V676" s="42"/>
      <c r="W676" s="42"/>
      <c r="X676" s="42"/>
      <c r="Y676" s="42"/>
      <c r="Z676" s="42" t="s">
        <v>280</v>
      </c>
      <c r="AJ676" s="42"/>
      <c r="AY676" s="42"/>
      <c r="AZ676" s="42"/>
      <c r="BA676" s="42"/>
      <c r="BB676" s="42"/>
      <c r="BN676" s="83" t="s">
        <v>4576</v>
      </c>
      <c r="BO676" s="58" t="str">
        <f t="shared" si="10"/>
        <v>境内资产</v>
      </c>
      <c r="BP676" s="58" t="str">
        <f>IF(M676="",VLOOKUP(D676,Sheet4!$A$1:$B$92,2,0),VLOOKUP(Q676,Sheet4!$A$1:$B$92,2,0))</f>
        <v>保险资产管理产品</v>
      </c>
    </row>
    <row r="677" spans="1:68" s="58" customFormat="1" ht="12.75" customHeight="1">
      <c r="A677" s="137" t="s">
        <v>2102</v>
      </c>
      <c r="B677" s="42" t="s">
        <v>2332</v>
      </c>
      <c r="C677" s="252" t="s">
        <v>5552</v>
      </c>
      <c r="D677" s="252" t="s">
        <v>672</v>
      </c>
      <c r="E677" s="42" t="s">
        <v>3651</v>
      </c>
      <c r="F677" s="42" t="s">
        <v>2332</v>
      </c>
      <c r="G677" s="42">
        <v>182100</v>
      </c>
      <c r="H677" s="307">
        <v>9248296.6300000008</v>
      </c>
      <c r="I677" s="307">
        <v>7442427</v>
      </c>
      <c r="L677" s="58" t="s">
        <v>4489</v>
      </c>
      <c r="M677" s="42" t="s">
        <v>2195</v>
      </c>
      <c r="N677" s="125" t="s">
        <v>5512</v>
      </c>
      <c r="O677" s="137" t="s">
        <v>2196</v>
      </c>
      <c r="P677" s="50" t="s">
        <v>64</v>
      </c>
      <c r="Q677" s="50" t="s">
        <v>5356</v>
      </c>
      <c r="R677" s="42">
        <v>1</v>
      </c>
      <c r="S677" s="137" t="s">
        <v>2197</v>
      </c>
      <c r="T677" s="62">
        <v>500000000</v>
      </c>
      <c r="U677" s="62">
        <v>367541943.31999999</v>
      </c>
      <c r="V677" s="42"/>
      <c r="W677" s="42"/>
      <c r="X677" s="42"/>
      <c r="Y677" s="42"/>
      <c r="Z677" s="42" t="s">
        <v>280</v>
      </c>
      <c r="AJ677" s="42"/>
      <c r="AY677" s="42"/>
      <c r="AZ677" s="42"/>
      <c r="BA677" s="42"/>
      <c r="BB677" s="42"/>
      <c r="BN677" s="83" t="s">
        <v>4576</v>
      </c>
      <c r="BO677" s="58" t="str">
        <f t="shared" si="10"/>
        <v>境内资产</v>
      </c>
      <c r="BP677" s="58" t="str">
        <f>IF(M677="",VLOOKUP(D677,Sheet4!$A$1:$B$92,2,0),VLOOKUP(Q677,Sheet4!$A$1:$B$92,2,0))</f>
        <v>保险资产管理产品</v>
      </c>
    </row>
    <row r="678" spans="1:68" s="58" customFormat="1" ht="12.75" customHeight="1">
      <c r="A678" s="137" t="s">
        <v>2103</v>
      </c>
      <c r="B678" s="42" t="s">
        <v>4272</v>
      </c>
      <c r="C678" s="252" t="s">
        <v>5552</v>
      </c>
      <c r="D678" s="252" t="s">
        <v>672</v>
      </c>
      <c r="E678" s="42" t="s">
        <v>4357</v>
      </c>
      <c r="F678" s="42" t="s">
        <v>4272</v>
      </c>
      <c r="G678" s="42">
        <v>200100</v>
      </c>
      <c r="H678" s="307">
        <v>7718913</v>
      </c>
      <c r="I678" s="307">
        <v>7339668</v>
      </c>
      <c r="L678" s="58" t="s">
        <v>4489</v>
      </c>
      <c r="M678" s="42" t="s">
        <v>2195</v>
      </c>
      <c r="N678" s="125" t="s">
        <v>5512</v>
      </c>
      <c r="O678" s="137" t="s">
        <v>2196</v>
      </c>
      <c r="P678" s="50" t="s">
        <v>64</v>
      </c>
      <c r="Q678" s="50" t="s">
        <v>5356</v>
      </c>
      <c r="R678" s="42">
        <v>1</v>
      </c>
      <c r="S678" s="137" t="s">
        <v>2197</v>
      </c>
      <c r="T678" s="62">
        <v>500000000</v>
      </c>
      <c r="U678" s="62">
        <v>367541943.31999999</v>
      </c>
      <c r="V678" s="42"/>
      <c r="W678" s="42"/>
      <c r="X678" s="42"/>
      <c r="Y678" s="42"/>
      <c r="Z678" s="42" t="s">
        <v>68</v>
      </c>
      <c r="AJ678" s="42"/>
      <c r="AY678" s="42"/>
      <c r="AZ678" s="42"/>
      <c r="BA678" s="42"/>
      <c r="BB678" s="42"/>
      <c r="BN678" s="83" t="s">
        <v>4576</v>
      </c>
      <c r="BO678" s="58" t="str">
        <f t="shared" si="10"/>
        <v>境内资产</v>
      </c>
      <c r="BP678" s="58" t="str">
        <f>IF(M678="",VLOOKUP(D678,Sheet4!$A$1:$B$92,2,0),VLOOKUP(Q678,Sheet4!$A$1:$B$92,2,0))</f>
        <v>保险资产管理产品</v>
      </c>
    </row>
    <row r="679" spans="1:68" s="58" customFormat="1" ht="12.75" customHeight="1">
      <c r="A679" s="137" t="s">
        <v>2104</v>
      </c>
      <c r="B679" s="42" t="s">
        <v>2622</v>
      </c>
      <c r="C679" s="252" t="s">
        <v>5552</v>
      </c>
      <c r="D679" s="252" t="s">
        <v>672</v>
      </c>
      <c r="E679" s="42" t="s">
        <v>2623</v>
      </c>
      <c r="F679" s="42" t="s">
        <v>2622</v>
      </c>
      <c r="G679" s="42">
        <v>31100</v>
      </c>
      <c r="H679" s="307">
        <v>7620133.9900000002</v>
      </c>
      <c r="I679" s="307">
        <v>7214578</v>
      </c>
      <c r="L679" s="58" t="s">
        <v>4489</v>
      </c>
      <c r="M679" s="42" t="s">
        <v>2195</v>
      </c>
      <c r="N679" s="125" t="s">
        <v>5512</v>
      </c>
      <c r="O679" s="137" t="s">
        <v>2196</v>
      </c>
      <c r="P679" s="50" t="s">
        <v>64</v>
      </c>
      <c r="Q679" s="50" t="s">
        <v>5356</v>
      </c>
      <c r="R679" s="42">
        <v>1</v>
      </c>
      <c r="S679" s="137" t="s">
        <v>2197</v>
      </c>
      <c r="T679" s="62">
        <v>500000000</v>
      </c>
      <c r="U679" s="62">
        <v>367541943.31999999</v>
      </c>
      <c r="V679" s="42"/>
      <c r="W679" s="42"/>
      <c r="X679" s="42"/>
      <c r="Y679" s="42"/>
      <c r="Z679" s="42" t="s">
        <v>280</v>
      </c>
      <c r="AJ679" s="42"/>
      <c r="AY679" s="42"/>
      <c r="AZ679" s="42"/>
      <c r="BA679" s="42"/>
      <c r="BB679" s="42"/>
      <c r="BN679" s="83" t="s">
        <v>4576</v>
      </c>
      <c r="BO679" s="58" t="str">
        <f t="shared" si="10"/>
        <v>境内资产</v>
      </c>
      <c r="BP679" s="58" t="str">
        <f>IF(M679="",VLOOKUP(D679,Sheet4!$A$1:$B$92,2,0),VLOOKUP(Q679,Sheet4!$A$1:$B$92,2,0))</f>
        <v>保险资产管理产品</v>
      </c>
    </row>
    <row r="680" spans="1:68" s="58" customFormat="1" ht="12.75" customHeight="1">
      <c r="A680" s="137" t="s">
        <v>2105</v>
      </c>
      <c r="B680" s="42" t="s">
        <v>2212</v>
      </c>
      <c r="C680" s="252" t="s">
        <v>5552</v>
      </c>
      <c r="D680" s="252" t="s">
        <v>672</v>
      </c>
      <c r="E680" s="42" t="s">
        <v>3084</v>
      </c>
      <c r="F680" s="42" t="s">
        <v>2212</v>
      </c>
      <c r="G680" s="42">
        <v>994300</v>
      </c>
      <c r="H680" s="307">
        <v>7814026.6399999997</v>
      </c>
      <c r="I680" s="307">
        <v>7129131</v>
      </c>
      <c r="L680" s="58" t="s">
        <v>4489</v>
      </c>
      <c r="M680" s="42" t="s">
        <v>2195</v>
      </c>
      <c r="N680" s="125" t="s">
        <v>5512</v>
      </c>
      <c r="O680" s="137" t="s">
        <v>2196</v>
      </c>
      <c r="P680" s="50" t="s">
        <v>64</v>
      </c>
      <c r="Q680" s="50" t="s">
        <v>5356</v>
      </c>
      <c r="R680" s="42">
        <v>1</v>
      </c>
      <c r="S680" s="137" t="s">
        <v>2197</v>
      </c>
      <c r="T680" s="62">
        <v>500000000</v>
      </c>
      <c r="U680" s="62">
        <v>367541943.31999999</v>
      </c>
      <c r="V680" s="42"/>
      <c r="W680" s="42"/>
      <c r="X680" s="42"/>
      <c r="Y680" s="42"/>
      <c r="Z680" s="42" t="s">
        <v>280</v>
      </c>
      <c r="AJ680" s="42"/>
      <c r="AY680" s="42"/>
      <c r="AZ680" s="42"/>
      <c r="BA680" s="42"/>
      <c r="BB680" s="42"/>
      <c r="BN680" s="83" t="s">
        <v>4576</v>
      </c>
      <c r="BO680" s="58" t="str">
        <f t="shared" si="10"/>
        <v>境内资产</v>
      </c>
      <c r="BP680" s="58" t="str">
        <f>IF(M680="",VLOOKUP(D680,Sheet4!$A$1:$B$92,2,0),VLOOKUP(Q680,Sheet4!$A$1:$B$92,2,0))</f>
        <v>保险资产管理产品</v>
      </c>
    </row>
    <row r="681" spans="1:68" s="58" customFormat="1" ht="12.75" customHeight="1">
      <c r="A681" s="137" t="s">
        <v>2106</v>
      </c>
      <c r="B681" s="42" t="s">
        <v>2327</v>
      </c>
      <c r="C681" s="252" t="s">
        <v>5552</v>
      </c>
      <c r="D681" s="252" t="s">
        <v>672</v>
      </c>
      <c r="E681" s="42" t="s">
        <v>4358</v>
      </c>
      <c r="F681" s="42" t="s">
        <v>2327</v>
      </c>
      <c r="G681" s="42">
        <v>2082400</v>
      </c>
      <c r="H681" s="307">
        <v>7866391</v>
      </c>
      <c r="I681" s="307">
        <v>7080160</v>
      </c>
      <c r="L681" s="58" t="s">
        <v>4489</v>
      </c>
      <c r="M681" s="42" t="s">
        <v>2195</v>
      </c>
      <c r="N681" s="125" t="s">
        <v>5512</v>
      </c>
      <c r="O681" s="137" t="s">
        <v>2196</v>
      </c>
      <c r="P681" s="50" t="s">
        <v>64</v>
      </c>
      <c r="Q681" s="50" t="s">
        <v>5356</v>
      </c>
      <c r="R681" s="42">
        <v>1</v>
      </c>
      <c r="S681" s="137" t="s">
        <v>2197</v>
      </c>
      <c r="T681" s="62">
        <v>500000000</v>
      </c>
      <c r="U681" s="62">
        <v>367541943.31999999</v>
      </c>
      <c r="V681" s="42"/>
      <c r="W681" s="42"/>
      <c r="X681" s="42"/>
      <c r="Y681" s="42"/>
      <c r="Z681" s="42" t="s">
        <v>68</v>
      </c>
      <c r="AJ681" s="42"/>
      <c r="AY681" s="42"/>
      <c r="AZ681" s="42"/>
      <c r="BA681" s="42"/>
      <c r="BB681" s="42"/>
      <c r="BN681" s="83" t="s">
        <v>4576</v>
      </c>
      <c r="BO681" s="58" t="str">
        <f t="shared" si="10"/>
        <v>境内资产</v>
      </c>
      <c r="BP681" s="58" t="str">
        <f>IF(M681="",VLOOKUP(D681,Sheet4!$A$1:$B$92,2,0),VLOOKUP(Q681,Sheet4!$A$1:$B$92,2,0))</f>
        <v>保险资产管理产品</v>
      </c>
    </row>
    <row r="682" spans="1:68" s="58" customFormat="1" ht="12.75" customHeight="1">
      <c r="A682" s="137" t="s">
        <v>2107</v>
      </c>
      <c r="B682" s="42" t="s">
        <v>4013</v>
      </c>
      <c r="C682" s="252" t="s">
        <v>5552</v>
      </c>
      <c r="D682" s="252" t="s">
        <v>672</v>
      </c>
      <c r="E682" s="42" t="s">
        <v>4014</v>
      </c>
      <c r="F682" s="42" t="s">
        <v>4013</v>
      </c>
      <c r="G682" s="42">
        <v>57400</v>
      </c>
      <c r="H682" s="307">
        <v>9077216.4800000004</v>
      </c>
      <c r="I682" s="307">
        <v>6805344</v>
      </c>
      <c r="L682" s="58" t="s">
        <v>4489</v>
      </c>
      <c r="M682" s="42" t="s">
        <v>2195</v>
      </c>
      <c r="N682" s="125" t="s">
        <v>5512</v>
      </c>
      <c r="O682" s="137" t="s">
        <v>2196</v>
      </c>
      <c r="P682" s="50" t="s">
        <v>64</v>
      </c>
      <c r="Q682" s="50" t="s">
        <v>5356</v>
      </c>
      <c r="R682" s="42">
        <v>1</v>
      </c>
      <c r="S682" s="137" t="s">
        <v>2197</v>
      </c>
      <c r="T682" s="62">
        <v>500000000</v>
      </c>
      <c r="U682" s="62">
        <v>367541943.31999999</v>
      </c>
      <c r="V682" s="42"/>
      <c r="W682" s="42"/>
      <c r="X682" s="42"/>
      <c r="Y682" s="42"/>
      <c r="Z682" s="42" t="s">
        <v>280</v>
      </c>
      <c r="AJ682" s="42"/>
      <c r="AY682" s="42"/>
      <c r="AZ682" s="42"/>
      <c r="BA682" s="42"/>
      <c r="BB682" s="42"/>
      <c r="BN682" s="83" t="s">
        <v>4576</v>
      </c>
      <c r="BO682" s="58" t="str">
        <f t="shared" si="10"/>
        <v>境内资产</v>
      </c>
      <c r="BP682" s="58" t="str">
        <f>IF(M682="",VLOOKUP(D682,Sheet4!$A$1:$B$92,2,0),VLOOKUP(Q682,Sheet4!$A$1:$B$92,2,0))</f>
        <v>保险资产管理产品</v>
      </c>
    </row>
    <row r="683" spans="1:68" s="58" customFormat="1" ht="12.75" customHeight="1">
      <c r="A683" s="137" t="s">
        <v>2108</v>
      </c>
      <c r="B683" s="42" t="s">
        <v>2315</v>
      </c>
      <c r="C683" s="252" t="s">
        <v>5552</v>
      </c>
      <c r="D683" s="252" t="s">
        <v>672</v>
      </c>
      <c r="E683" s="42" t="s">
        <v>4359</v>
      </c>
      <c r="F683" s="42" t="s">
        <v>2315</v>
      </c>
      <c r="G683" s="42">
        <v>402300</v>
      </c>
      <c r="H683" s="307">
        <v>6727270</v>
      </c>
      <c r="I683" s="307">
        <v>6714387</v>
      </c>
      <c r="L683" s="58" t="s">
        <v>4489</v>
      </c>
      <c r="M683" s="42" t="s">
        <v>2195</v>
      </c>
      <c r="N683" s="125" t="s">
        <v>5512</v>
      </c>
      <c r="O683" s="137" t="s">
        <v>2196</v>
      </c>
      <c r="P683" s="50" t="s">
        <v>64</v>
      </c>
      <c r="Q683" s="50" t="s">
        <v>5356</v>
      </c>
      <c r="R683" s="42">
        <v>1</v>
      </c>
      <c r="S683" s="137" t="s">
        <v>2197</v>
      </c>
      <c r="T683" s="62">
        <v>500000000</v>
      </c>
      <c r="U683" s="62">
        <v>367541943.31999999</v>
      </c>
      <c r="V683" s="42"/>
      <c r="W683" s="42"/>
      <c r="X683" s="42"/>
      <c r="Y683" s="42"/>
      <c r="Z683" s="42" t="s">
        <v>68</v>
      </c>
      <c r="AJ683" s="42"/>
      <c r="AY683" s="42"/>
      <c r="AZ683" s="42"/>
      <c r="BA683" s="42"/>
      <c r="BB683" s="42"/>
      <c r="BN683" s="83" t="s">
        <v>4576</v>
      </c>
      <c r="BO683" s="58" t="str">
        <f t="shared" si="10"/>
        <v>境内资产</v>
      </c>
      <c r="BP683" s="58" t="str">
        <f>IF(M683="",VLOOKUP(D683,Sheet4!$A$1:$B$92,2,0),VLOOKUP(Q683,Sheet4!$A$1:$B$92,2,0))</f>
        <v>保险资产管理产品</v>
      </c>
    </row>
    <row r="684" spans="1:68" s="58" customFormat="1" ht="12.75" customHeight="1">
      <c r="A684" s="137" t="s">
        <v>2109</v>
      </c>
      <c r="B684" s="42" t="s">
        <v>3614</v>
      </c>
      <c r="C684" s="252" t="s">
        <v>5552</v>
      </c>
      <c r="D684" s="252" t="s">
        <v>672</v>
      </c>
      <c r="E684" s="42" t="s">
        <v>3615</v>
      </c>
      <c r="F684" s="42" t="s">
        <v>3614</v>
      </c>
      <c r="G684" s="42">
        <v>230900</v>
      </c>
      <c r="H684" s="307">
        <v>7543148.0800000001</v>
      </c>
      <c r="I684" s="307">
        <v>6056507</v>
      </c>
      <c r="L684" s="58" t="s">
        <v>4489</v>
      </c>
      <c r="M684" s="42" t="s">
        <v>2195</v>
      </c>
      <c r="N684" s="125" t="s">
        <v>5512</v>
      </c>
      <c r="O684" s="137" t="s">
        <v>2196</v>
      </c>
      <c r="P684" s="50" t="s">
        <v>64</v>
      </c>
      <c r="Q684" s="50" t="s">
        <v>5356</v>
      </c>
      <c r="R684" s="42">
        <v>1</v>
      </c>
      <c r="S684" s="137" t="s">
        <v>2197</v>
      </c>
      <c r="T684" s="62">
        <v>500000000</v>
      </c>
      <c r="U684" s="62">
        <v>367541943.31999999</v>
      </c>
      <c r="V684" s="42"/>
      <c r="W684" s="42"/>
      <c r="X684" s="42"/>
      <c r="Y684" s="42"/>
      <c r="Z684" s="42" t="s">
        <v>280</v>
      </c>
      <c r="AJ684" s="42"/>
      <c r="AY684" s="42"/>
      <c r="AZ684" s="42"/>
      <c r="BA684" s="42"/>
      <c r="BB684" s="42"/>
      <c r="BN684" s="83" t="s">
        <v>4576</v>
      </c>
      <c r="BO684" s="58" t="str">
        <f t="shared" si="10"/>
        <v>境内资产</v>
      </c>
      <c r="BP684" s="58" t="str">
        <f>IF(M684="",VLOOKUP(D684,Sheet4!$A$1:$B$92,2,0),VLOOKUP(Q684,Sheet4!$A$1:$B$92,2,0))</f>
        <v>保险资产管理产品</v>
      </c>
    </row>
    <row r="685" spans="1:68" s="58" customFormat="1" ht="12.75" customHeight="1">
      <c r="A685" s="137" t="s">
        <v>2110</v>
      </c>
      <c r="B685" s="42" t="s">
        <v>2908</v>
      </c>
      <c r="C685" s="252" t="s">
        <v>5552</v>
      </c>
      <c r="D685" s="252" t="s">
        <v>672</v>
      </c>
      <c r="E685" s="42" t="s">
        <v>2909</v>
      </c>
      <c r="F685" s="42" t="s">
        <v>2908</v>
      </c>
      <c r="G685" s="42">
        <v>147000</v>
      </c>
      <c r="H685" s="307">
        <v>6380366.0599999996</v>
      </c>
      <c r="I685" s="307">
        <v>5835900</v>
      </c>
      <c r="L685" s="58" t="s">
        <v>4489</v>
      </c>
      <c r="M685" s="42" t="s">
        <v>2195</v>
      </c>
      <c r="N685" s="125" t="s">
        <v>5512</v>
      </c>
      <c r="O685" s="137" t="s">
        <v>2196</v>
      </c>
      <c r="P685" s="50" t="s">
        <v>64</v>
      </c>
      <c r="Q685" s="50" t="s">
        <v>5356</v>
      </c>
      <c r="R685" s="42">
        <v>1</v>
      </c>
      <c r="S685" s="137" t="s">
        <v>2197</v>
      </c>
      <c r="T685" s="62">
        <v>500000000</v>
      </c>
      <c r="U685" s="62">
        <v>367541943.31999999</v>
      </c>
      <c r="V685" s="42"/>
      <c r="W685" s="42"/>
      <c r="X685" s="42"/>
      <c r="Y685" s="42"/>
      <c r="Z685" s="42" t="s">
        <v>280</v>
      </c>
      <c r="AJ685" s="42"/>
      <c r="AY685" s="42"/>
      <c r="AZ685" s="42"/>
      <c r="BA685" s="42"/>
      <c r="BB685" s="42"/>
      <c r="BN685" s="83" t="s">
        <v>4576</v>
      </c>
      <c r="BO685" s="58" t="str">
        <f t="shared" si="10"/>
        <v>境内资产</v>
      </c>
      <c r="BP685" s="58" t="str">
        <f>IF(M685="",VLOOKUP(D685,Sheet4!$A$1:$B$92,2,0),VLOOKUP(Q685,Sheet4!$A$1:$B$92,2,0))</f>
        <v>保险资产管理产品</v>
      </c>
    </row>
    <row r="686" spans="1:68" s="58" customFormat="1" ht="12.75" customHeight="1">
      <c r="A686" s="137" t="s">
        <v>2111</v>
      </c>
      <c r="B686" s="42" t="s">
        <v>4273</v>
      </c>
      <c r="C686" s="252" t="s">
        <v>5552</v>
      </c>
      <c r="D686" s="252" t="s">
        <v>678</v>
      </c>
      <c r="E686" s="42" t="s">
        <v>4360</v>
      </c>
      <c r="F686" s="42" t="s">
        <v>4273</v>
      </c>
      <c r="G686" s="42">
        <v>29200</v>
      </c>
      <c r="H686" s="307">
        <v>6267146.3700000001</v>
      </c>
      <c r="I686" s="307">
        <v>5518800</v>
      </c>
      <c r="L686" s="58" t="s">
        <v>4489</v>
      </c>
      <c r="M686" s="42" t="s">
        <v>2195</v>
      </c>
      <c r="N686" s="125" t="s">
        <v>5512</v>
      </c>
      <c r="O686" s="137" t="s">
        <v>2196</v>
      </c>
      <c r="P686" s="50" t="s">
        <v>64</v>
      </c>
      <c r="Q686" s="50" t="s">
        <v>5356</v>
      </c>
      <c r="R686" s="42">
        <v>1</v>
      </c>
      <c r="S686" s="137" t="s">
        <v>2197</v>
      </c>
      <c r="T686" s="62">
        <v>500000000</v>
      </c>
      <c r="U686" s="62">
        <v>367541943.31999999</v>
      </c>
      <c r="V686" s="42"/>
      <c r="W686" s="42"/>
      <c r="X686" s="42"/>
      <c r="Y686" s="42"/>
      <c r="Z686" s="42" t="s">
        <v>68</v>
      </c>
      <c r="AJ686" s="42"/>
      <c r="AY686" s="42"/>
      <c r="AZ686" s="42"/>
      <c r="BA686" s="42"/>
      <c r="BB686" s="42"/>
      <c r="BN686" s="83" t="s">
        <v>4576</v>
      </c>
      <c r="BO686" s="58" t="str">
        <f t="shared" si="10"/>
        <v>境内资产</v>
      </c>
      <c r="BP686" s="58" t="str">
        <f>IF(M686="",VLOOKUP(D686,Sheet4!$A$1:$B$92,2,0),VLOOKUP(Q686,Sheet4!$A$1:$B$92,2,0))</f>
        <v>保险资产管理产品</v>
      </c>
    </row>
    <row r="687" spans="1:68" s="58" customFormat="1" ht="12.75" customHeight="1">
      <c r="A687" s="137" t="s">
        <v>2112</v>
      </c>
      <c r="B687" s="42" t="s">
        <v>2643</v>
      </c>
      <c r="C687" s="252" t="s">
        <v>5552</v>
      </c>
      <c r="D687" s="252" t="s">
        <v>672</v>
      </c>
      <c r="E687" s="42" t="s">
        <v>2644</v>
      </c>
      <c r="F687" s="42" t="s">
        <v>2643</v>
      </c>
      <c r="G687" s="42">
        <v>28600</v>
      </c>
      <c r="H687" s="307">
        <v>6285000.3700000001</v>
      </c>
      <c r="I687" s="307">
        <v>5430568</v>
      </c>
      <c r="L687" s="58" t="s">
        <v>4489</v>
      </c>
      <c r="M687" s="42" t="s">
        <v>2195</v>
      </c>
      <c r="N687" s="125" t="s">
        <v>5512</v>
      </c>
      <c r="O687" s="137" t="s">
        <v>2196</v>
      </c>
      <c r="P687" s="50" t="s">
        <v>64</v>
      </c>
      <c r="Q687" s="50" t="s">
        <v>5356</v>
      </c>
      <c r="R687" s="42">
        <v>1</v>
      </c>
      <c r="S687" s="137" t="s">
        <v>2197</v>
      </c>
      <c r="T687" s="62">
        <v>500000000</v>
      </c>
      <c r="U687" s="62">
        <v>367541943.31999999</v>
      </c>
      <c r="V687" s="42"/>
      <c r="W687" s="42"/>
      <c r="X687" s="42"/>
      <c r="Y687" s="42"/>
      <c r="Z687" s="42" t="s">
        <v>280</v>
      </c>
      <c r="AJ687" s="42"/>
      <c r="AY687" s="42"/>
      <c r="AZ687" s="42"/>
      <c r="BA687" s="42"/>
      <c r="BB687" s="42"/>
      <c r="BN687" s="83" t="s">
        <v>4576</v>
      </c>
      <c r="BO687" s="58" t="str">
        <f t="shared" si="10"/>
        <v>境内资产</v>
      </c>
      <c r="BP687" s="58" t="str">
        <f>IF(M687="",VLOOKUP(D687,Sheet4!$A$1:$B$92,2,0),VLOOKUP(Q687,Sheet4!$A$1:$B$92,2,0))</f>
        <v>保险资产管理产品</v>
      </c>
    </row>
    <row r="688" spans="1:68" s="58" customFormat="1" ht="12.75" customHeight="1">
      <c r="A688" s="137" t="s">
        <v>2113</v>
      </c>
      <c r="B688" s="42" t="s">
        <v>3923</v>
      </c>
      <c r="C688" s="252" t="s">
        <v>5552</v>
      </c>
      <c r="D688" s="252" t="s">
        <v>672</v>
      </c>
      <c r="E688" s="42" t="s">
        <v>3924</v>
      </c>
      <c r="F688" s="42" t="s">
        <v>3923</v>
      </c>
      <c r="G688" s="42">
        <v>506300</v>
      </c>
      <c r="H688" s="307">
        <v>5184749.34</v>
      </c>
      <c r="I688" s="307">
        <v>5407284</v>
      </c>
      <c r="L688" s="58" t="s">
        <v>4489</v>
      </c>
      <c r="M688" s="42" t="s">
        <v>2195</v>
      </c>
      <c r="N688" s="125" t="s">
        <v>5512</v>
      </c>
      <c r="O688" s="137" t="s">
        <v>2196</v>
      </c>
      <c r="P688" s="50" t="s">
        <v>64</v>
      </c>
      <c r="Q688" s="50" t="s">
        <v>5356</v>
      </c>
      <c r="R688" s="42">
        <v>1</v>
      </c>
      <c r="S688" s="137" t="s">
        <v>2197</v>
      </c>
      <c r="T688" s="62">
        <v>500000000</v>
      </c>
      <c r="U688" s="62">
        <v>367541943.31999999</v>
      </c>
      <c r="V688" s="42"/>
      <c r="W688" s="42"/>
      <c r="X688" s="42"/>
      <c r="Y688" s="42"/>
      <c r="Z688" s="42" t="s">
        <v>280</v>
      </c>
      <c r="AJ688" s="42"/>
      <c r="AY688" s="42"/>
      <c r="AZ688" s="42"/>
      <c r="BA688" s="42"/>
      <c r="BB688" s="42"/>
      <c r="BN688" s="83" t="s">
        <v>4576</v>
      </c>
      <c r="BO688" s="58" t="str">
        <f t="shared" si="10"/>
        <v>境内资产</v>
      </c>
      <c r="BP688" s="58" t="str">
        <f>IF(M688="",VLOOKUP(D688,Sheet4!$A$1:$B$92,2,0),VLOOKUP(Q688,Sheet4!$A$1:$B$92,2,0))</f>
        <v>保险资产管理产品</v>
      </c>
    </row>
    <row r="689" spans="1:68" s="58" customFormat="1" ht="12.75" customHeight="1">
      <c r="A689" s="137" t="s">
        <v>2114</v>
      </c>
      <c r="B689" s="42" t="s">
        <v>2759</v>
      </c>
      <c r="C689" s="252" t="s">
        <v>5552</v>
      </c>
      <c r="D689" s="252" t="s">
        <v>678</v>
      </c>
      <c r="E689" s="42" t="s">
        <v>2760</v>
      </c>
      <c r="F689" s="42" t="s">
        <v>2759</v>
      </c>
      <c r="G689" s="42">
        <v>19500</v>
      </c>
      <c r="H689" s="307">
        <v>6196263.9199999999</v>
      </c>
      <c r="I689" s="307">
        <v>5363670</v>
      </c>
      <c r="L689" s="58" t="s">
        <v>4489</v>
      </c>
      <c r="M689" s="42" t="s">
        <v>2195</v>
      </c>
      <c r="N689" s="125" t="s">
        <v>5512</v>
      </c>
      <c r="O689" s="137" t="s">
        <v>2196</v>
      </c>
      <c r="P689" s="50" t="s">
        <v>64</v>
      </c>
      <c r="Q689" s="50" t="s">
        <v>5356</v>
      </c>
      <c r="R689" s="42">
        <v>1</v>
      </c>
      <c r="S689" s="137" t="s">
        <v>2197</v>
      </c>
      <c r="T689" s="62">
        <v>500000000</v>
      </c>
      <c r="U689" s="62">
        <v>367541943.31999999</v>
      </c>
      <c r="V689" s="42"/>
      <c r="W689" s="42"/>
      <c r="X689" s="42"/>
      <c r="Y689" s="42"/>
      <c r="Z689" s="42" t="s">
        <v>68</v>
      </c>
      <c r="AJ689" s="42"/>
      <c r="AY689" s="42"/>
      <c r="AZ689" s="42"/>
      <c r="BA689" s="42"/>
      <c r="BB689" s="42"/>
      <c r="BN689" s="83" t="s">
        <v>4576</v>
      </c>
      <c r="BO689" s="58" t="str">
        <f t="shared" si="10"/>
        <v>境内资产</v>
      </c>
      <c r="BP689" s="58" t="str">
        <f>IF(M689="",VLOOKUP(D689,Sheet4!$A$1:$B$92,2,0),VLOOKUP(Q689,Sheet4!$A$1:$B$92,2,0))</f>
        <v>保险资产管理产品</v>
      </c>
    </row>
    <row r="690" spans="1:68" s="58" customFormat="1" ht="12.75" customHeight="1">
      <c r="A690" s="137" t="s">
        <v>2115</v>
      </c>
      <c r="B690" s="42" t="s">
        <v>3729</v>
      </c>
      <c r="C690" s="252" t="s">
        <v>5552</v>
      </c>
      <c r="D690" s="252" t="s">
        <v>678</v>
      </c>
      <c r="E690" s="42" t="s">
        <v>3730</v>
      </c>
      <c r="F690" s="42" t="s">
        <v>3729</v>
      </c>
      <c r="G690" s="42">
        <v>16362</v>
      </c>
      <c r="H690" s="307">
        <v>5635215.4000000004</v>
      </c>
      <c r="I690" s="307">
        <v>5219478</v>
      </c>
      <c r="L690" s="58" t="s">
        <v>4489</v>
      </c>
      <c r="M690" s="42" t="s">
        <v>2195</v>
      </c>
      <c r="N690" s="125" t="s">
        <v>5512</v>
      </c>
      <c r="O690" s="137" t="s">
        <v>2196</v>
      </c>
      <c r="P690" s="50" t="s">
        <v>64</v>
      </c>
      <c r="Q690" s="50" t="s">
        <v>5356</v>
      </c>
      <c r="R690" s="42">
        <v>1</v>
      </c>
      <c r="S690" s="137" t="s">
        <v>2197</v>
      </c>
      <c r="T690" s="62">
        <v>500000000</v>
      </c>
      <c r="U690" s="62">
        <v>367541943.31999999</v>
      </c>
      <c r="V690" s="42"/>
      <c r="W690" s="42"/>
      <c r="X690" s="42"/>
      <c r="Y690" s="42"/>
      <c r="Z690" s="42" t="s">
        <v>280</v>
      </c>
      <c r="AJ690" s="42"/>
      <c r="AY690" s="42"/>
      <c r="AZ690" s="42"/>
      <c r="BA690" s="42"/>
      <c r="BB690" s="42"/>
      <c r="BN690" s="83" t="s">
        <v>4576</v>
      </c>
      <c r="BO690" s="58" t="str">
        <f t="shared" si="10"/>
        <v>境内资产</v>
      </c>
      <c r="BP690" s="58" t="str">
        <f>IF(M690="",VLOOKUP(D690,Sheet4!$A$1:$B$92,2,0),VLOOKUP(Q690,Sheet4!$A$1:$B$92,2,0))</f>
        <v>保险资产管理产品</v>
      </c>
    </row>
    <row r="691" spans="1:68" s="58" customFormat="1" ht="12.75" customHeight="1">
      <c r="A691" s="137" t="s">
        <v>2116</v>
      </c>
      <c r="B691" s="42" t="s">
        <v>2323</v>
      </c>
      <c r="C691" s="252" t="s">
        <v>5552</v>
      </c>
      <c r="D691" s="252" t="s">
        <v>672</v>
      </c>
      <c r="E691" s="42" t="s">
        <v>4361</v>
      </c>
      <c r="F691" s="42" t="s">
        <v>2323</v>
      </c>
      <c r="G691" s="42">
        <v>84300</v>
      </c>
      <c r="H691" s="307">
        <v>5212653</v>
      </c>
      <c r="I691" s="307">
        <v>4252092</v>
      </c>
      <c r="L691" s="58" t="s">
        <v>4489</v>
      </c>
      <c r="M691" s="42" t="s">
        <v>2195</v>
      </c>
      <c r="N691" s="125" t="s">
        <v>5512</v>
      </c>
      <c r="O691" s="137" t="s">
        <v>2196</v>
      </c>
      <c r="P691" s="50" t="s">
        <v>64</v>
      </c>
      <c r="Q691" s="50" t="s">
        <v>5356</v>
      </c>
      <c r="R691" s="42">
        <v>1</v>
      </c>
      <c r="S691" s="137" t="s">
        <v>2197</v>
      </c>
      <c r="T691" s="62">
        <v>500000000</v>
      </c>
      <c r="U691" s="62">
        <v>367541943.31999999</v>
      </c>
      <c r="V691" s="42"/>
      <c r="W691" s="42"/>
      <c r="X691" s="42"/>
      <c r="Y691" s="42"/>
      <c r="Z691" s="42" t="s">
        <v>68</v>
      </c>
      <c r="AJ691" s="42"/>
      <c r="AY691" s="42"/>
      <c r="AZ691" s="42"/>
      <c r="BA691" s="42"/>
      <c r="BB691" s="42"/>
      <c r="BN691" s="83" t="s">
        <v>4576</v>
      </c>
      <c r="BO691" s="58" t="str">
        <f t="shared" si="10"/>
        <v>境内资产</v>
      </c>
      <c r="BP691" s="58" t="str">
        <f>IF(M691="",VLOOKUP(D691,Sheet4!$A$1:$B$92,2,0),VLOOKUP(Q691,Sheet4!$A$1:$B$92,2,0))</f>
        <v>保险资产管理产品</v>
      </c>
    </row>
    <row r="692" spans="1:68" s="58" customFormat="1" ht="12.75" customHeight="1">
      <c r="A692" s="137" t="s">
        <v>2117</v>
      </c>
      <c r="B692" s="42" t="s">
        <v>2199</v>
      </c>
      <c r="C692" s="252" t="s">
        <v>5552</v>
      </c>
      <c r="D692" s="252" t="s">
        <v>672</v>
      </c>
      <c r="E692" s="42" t="s">
        <v>3807</v>
      </c>
      <c r="F692" s="42" t="s">
        <v>2199</v>
      </c>
      <c r="G692" s="42">
        <v>130500</v>
      </c>
      <c r="H692" s="307">
        <v>4715094.5599999996</v>
      </c>
      <c r="I692" s="307">
        <v>3845835</v>
      </c>
      <c r="L692" s="58" t="s">
        <v>4489</v>
      </c>
      <c r="M692" s="42" t="s">
        <v>2195</v>
      </c>
      <c r="N692" s="125" t="s">
        <v>5512</v>
      </c>
      <c r="O692" s="137" t="s">
        <v>2196</v>
      </c>
      <c r="P692" s="50" t="s">
        <v>64</v>
      </c>
      <c r="Q692" s="50" t="s">
        <v>5356</v>
      </c>
      <c r="R692" s="42">
        <v>1</v>
      </c>
      <c r="S692" s="137" t="s">
        <v>2197</v>
      </c>
      <c r="T692" s="62">
        <v>500000000</v>
      </c>
      <c r="U692" s="62">
        <v>367541943.31999999</v>
      </c>
      <c r="V692" s="42"/>
      <c r="W692" s="42"/>
      <c r="X692" s="42"/>
      <c r="Y692" s="42"/>
      <c r="Z692" s="42" t="s">
        <v>280</v>
      </c>
      <c r="AJ692" s="42"/>
      <c r="AY692" s="42"/>
      <c r="AZ692" s="42"/>
      <c r="BA692" s="42"/>
      <c r="BB692" s="42"/>
      <c r="BN692" s="83" t="s">
        <v>4576</v>
      </c>
      <c r="BO692" s="58" t="str">
        <f t="shared" si="10"/>
        <v>境内资产</v>
      </c>
      <c r="BP692" s="58" t="str">
        <f>IF(M692="",VLOOKUP(D692,Sheet4!$A$1:$B$92,2,0),VLOOKUP(Q692,Sheet4!$A$1:$B$92,2,0))</f>
        <v>保险资产管理产品</v>
      </c>
    </row>
    <row r="693" spans="1:68" s="58" customFormat="1" ht="12.75" customHeight="1">
      <c r="A693" s="137" t="s">
        <v>2118</v>
      </c>
      <c r="B693" s="42" t="s">
        <v>2502</v>
      </c>
      <c r="C693" s="252" t="s">
        <v>5552</v>
      </c>
      <c r="D693" s="252" t="s">
        <v>672</v>
      </c>
      <c r="E693" s="42" t="s">
        <v>2503</v>
      </c>
      <c r="F693" s="42" t="s">
        <v>2502</v>
      </c>
      <c r="G693" s="42">
        <v>266200</v>
      </c>
      <c r="H693" s="307">
        <v>3626241</v>
      </c>
      <c r="I693" s="307">
        <v>3777378</v>
      </c>
      <c r="L693" s="58" t="s">
        <v>4489</v>
      </c>
      <c r="M693" s="42" t="s">
        <v>2195</v>
      </c>
      <c r="N693" s="125" t="s">
        <v>5512</v>
      </c>
      <c r="O693" s="137" t="s">
        <v>2196</v>
      </c>
      <c r="P693" s="50" t="s">
        <v>64</v>
      </c>
      <c r="Q693" s="50" t="s">
        <v>5356</v>
      </c>
      <c r="R693" s="42">
        <v>1</v>
      </c>
      <c r="S693" s="137" t="s">
        <v>2197</v>
      </c>
      <c r="T693" s="62">
        <v>500000000</v>
      </c>
      <c r="U693" s="62">
        <v>367541943.31999999</v>
      </c>
      <c r="V693" s="42"/>
      <c r="W693" s="42"/>
      <c r="X693" s="42"/>
      <c r="Y693" s="42"/>
      <c r="Z693" s="42" t="s">
        <v>68</v>
      </c>
      <c r="AJ693" s="42"/>
      <c r="AY693" s="42"/>
      <c r="AZ693" s="42"/>
      <c r="BA693" s="42"/>
      <c r="BB693" s="42"/>
      <c r="BN693" s="83" t="s">
        <v>4576</v>
      </c>
      <c r="BO693" s="58" t="str">
        <f t="shared" si="10"/>
        <v>境内资产</v>
      </c>
      <c r="BP693" s="58" t="str">
        <f>IF(M693="",VLOOKUP(D693,Sheet4!$A$1:$B$92,2,0),VLOOKUP(Q693,Sheet4!$A$1:$B$92,2,0))</f>
        <v>保险资产管理产品</v>
      </c>
    </row>
    <row r="694" spans="1:68" s="58" customFormat="1" ht="12.75" customHeight="1">
      <c r="A694" s="137" t="s">
        <v>2119</v>
      </c>
      <c r="B694" s="42" t="s">
        <v>4274</v>
      </c>
      <c r="C694" s="252" t="s">
        <v>5552</v>
      </c>
      <c r="D694" s="252" t="s">
        <v>672</v>
      </c>
      <c r="E694" s="42" t="s">
        <v>4362</v>
      </c>
      <c r="F694" s="42" t="s">
        <v>4274</v>
      </c>
      <c r="G694" s="42">
        <v>305500</v>
      </c>
      <c r="H694" s="307">
        <v>5149329.0599999996</v>
      </c>
      <c r="I694" s="307">
        <v>3693495</v>
      </c>
      <c r="L694" s="58" t="s">
        <v>4489</v>
      </c>
      <c r="M694" s="42" t="s">
        <v>2195</v>
      </c>
      <c r="N694" s="125" t="s">
        <v>5512</v>
      </c>
      <c r="O694" s="137" t="s">
        <v>2196</v>
      </c>
      <c r="P694" s="50" t="s">
        <v>64</v>
      </c>
      <c r="Q694" s="50" t="s">
        <v>5356</v>
      </c>
      <c r="R694" s="42">
        <v>1</v>
      </c>
      <c r="S694" s="137" t="s">
        <v>2197</v>
      </c>
      <c r="T694" s="62">
        <v>500000000</v>
      </c>
      <c r="U694" s="62">
        <v>367541943.31999999</v>
      </c>
      <c r="V694" s="42"/>
      <c r="W694" s="42"/>
      <c r="X694" s="42"/>
      <c r="Y694" s="42"/>
      <c r="Z694" s="42" t="s">
        <v>68</v>
      </c>
      <c r="AJ694" s="42"/>
      <c r="AY694" s="42"/>
      <c r="AZ694" s="42"/>
      <c r="BA694" s="42"/>
      <c r="BB694" s="42"/>
      <c r="BN694" s="83" t="s">
        <v>4576</v>
      </c>
      <c r="BO694" s="58" t="str">
        <f t="shared" si="10"/>
        <v>境内资产</v>
      </c>
      <c r="BP694" s="58" t="str">
        <f>IF(M694="",VLOOKUP(D694,Sheet4!$A$1:$B$92,2,0),VLOOKUP(Q694,Sheet4!$A$1:$B$92,2,0))</f>
        <v>保险资产管理产品</v>
      </c>
    </row>
    <row r="695" spans="1:68" s="58" customFormat="1" ht="12.75" customHeight="1">
      <c r="A695" s="137" t="s">
        <v>2120</v>
      </c>
      <c r="B695" s="42" t="s">
        <v>4275</v>
      </c>
      <c r="C695" s="252" t="s">
        <v>5552</v>
      </c>
      <c r="D695" s="252" t="s">
        <v>672</v>
      </c>
      <c r="E695" s="42" t="s">
        <v>4363</v>
      </c>
      <c r="F695" s="42" t="s">
        <v>4275</v>
      </c>
      <c r="G695" s="42">
        <v>19206</v>
      </c>
      <c r="H695" s="307">
        <v>1813347.83</v>
      </c>
      <c r="I695" s="307">
        <v>1827450.9</v>
      </c>
      <c r="L695" s="58" t="s">
        <v>4489</v>
      </c>
      <c r="M695" s="42" t="s">
        <v>2195</v>
      </c>
      <c r="N695" s="125" t="s">
        <v>5512</v>
      </c>
      <c r="O695" s="137" t="s">
        <v>2196</v>
      </c>
      <c r="P695" s="50" t="s">
        <v>64</v>
      </c>
      <c r="Q695" s="50" t="s">
        <v>5356</v>
      </c>
      <c r="R695" s="42">
        <v>1</v>
      </c>
      <c r="S695" s="137" t="s">
        <v>2197</v>
      </c>
      <c r="T695" s="62">
        <v>500000000</v>
      </c>
      <c r="U695" s="62">
        <v>367541943.31999999</v>
      </c>
      <c r="V695" s="42"/>
      <c r="W695" s="42"/>
      <c r="X695" s="42"/>
      <c r="Y695" s="42"/>
      <c r="Z695" s="42" t="s">
        <v>68</v>
      </c>
      <c r="AJ695" s="42"/>
      <c r="AY695" s="42"/>
      <c r="AZ695" s="42"/>
      <c r="BA695" s="42"/>
      <c r="BB695" s="42"/>
      <c r="BN695" s="83" t="s">
        <v>4576</v>
      </c>
      <c r="BO695" s="58" t="str">
        <f t="shared" si="10"/>
        <v>境内资产</v>
      </c>
      <c r="BP695" s="58" t="str">
        <f>IF(M695="",VLOOKUP(D695,Sheet4!$A$1:$B$92,2,0),VLOOKUP(Q695,Sheet4!$A$1:$B$92,2,0))</f>
        <v>保险资产管理产品</v>
      </c>
    </row>
    <row r="696" spans="1:68" s="58" customFormat="1" ht="12.75" customHeight="1">
      <c r="A696" s="137" t="s">
        <v>2121</v>
      </c>
      <c r="B696" s="42" t="s">
        <v>4276</v>
      </c>
      <c r="C696" s="252" t="s">
        <v>5552</v>
      </c>
      <c r="D696" s="252" t="s">
        <v>672</v>
      </c>
      <c r="E696" s="42" t="s">
        <v>4364</v>
      </c>
      <c r="F696" s="42" t="s">
        <v>4276</v>
      </c>
      <c r="G696" s="42">
        <v>83400</v>
      </c>
      <c r="H696" s="307">
        <v>1824873</v>
      </c>
      <c r="I696" s="307">
        <v>1809780</v>
      </c>
      <c r="L696" s="58" t="s">
        <v>4489</v>
      </c>
      <c r="M696" s="42" t="s">
        <v>2195</v>
      </c>
      <c r="N696" s="125" t="s">
        <v>5512</v>
      </c>
      <c r="O696" s="137" t="s">
        <v>2196</v>
      </c>
      <c r="P696" s="50" t="s">
        <v>64</v>
      </c>
      <c r="Q696" s="50" t="s">
        <v>5356</v>
      </c>
      <c r="R696" s="42">
        <v>1</v>
      </c>
      <c r="S696" s="137" t="s">
        <v>2197</v>
      </c>
      <c r="T696" s="62">
        <v>500000000</v>
      </c>
      <c r="U696" s="62">
        <v>367541943.31999999</v>
      </c>
      <c r="V696" s="42"/>
      <c r="W696" s="42"/>
      <c r="X696" s="42"/>
      <c r="Y696" s="42"/>
      <c r="Z696" s="42" t="s">
        <v>68</v>
      </c>
      <c r="AJ696" s="42"/>
      <c r="AY696" s="42"/>
      <c r="AZ696" s="42"/>
      <c r="BA696" s="42"/>
      <c r="BB696" s="42"/>
      <c r="BN696" s="83" t="s">
        <v>4576</v>
      </c>
      <c r="BO696" s="58" t="str">
        <f t="shared" si="10"/>
        <v>境内资产</v>
      </c>
      <c r="BP696" s="58" t="str">
        <f>IF(M696="",VLOOKUP(D696,Sheet4!$A$1:$B$92,2,0),VLOOKUP(Q696,Sheet4!$A$1:$B$92,2,0))</f>
        <v>保险资产管理产品</v>
      </c>
    </row>
    <row r="697" spans="1:68" s="58" customFormat="1" ht="12.75" customHeight="1">
      <c r="A697" s="137" t="s">
        <v>1562</v>
      </c>
      <c r="B697" s="42" t="s">
        <v>1563</v>
      </c>
      <c r="C697" s="252" t="s">
        <v>5552</v>
      </c>
      <c r="D697" s="252" t="s">
        <v>689</v>
      </c>
      <c r="E697" s="42" t="s">
        <v>1564</v>
      </c>
      <c r="F697" s="42" t="s">
        <v>1563</v>
      </c>
      <c r="G697" s="42">
        <v>1701</v>
      </c>
      <c r="H697" s="307">
        <v>122267.88</v>
      </c>
      <c r="I697" s="307">
        <v>196465.5</v>
      </c>
      <c r="L697" s="58" t="s">
        <v>4489</v>
      </c>
      <c r="M697" s="42" t="s">
        <v>2195</v>
      </c>
      <c r="N697" s="125" t="s">
        <v>5512</v>
      </c>
      <c r="O697" s="137" t="s">
        <v>2196</v>
      </c>
      <c r="P697" s="50" t="s">
        <v>64</v>
      </c>
      <c r="Q697" s="50" t="s">
        <v>5356</v>
      </c>
      <c r="R697" s="42">
        <v>1</v>
      </c>
      <c r="S697" s="137" t="s">
        <v>2197</v>
      </c>
      <c r="T697" s="62">
        <v>500000000</v>
      </c>
      <c r="U697" s="62">
        <v>367541943.31999999</v>
      </c>
      <c r="V697" s="42"/>
      <c r="W697" s="42"/>
      <c r="X697" s="42"/>
      <c r="Y697" s="42"/>
      <c r="Z697" s="42" t="s">
        <v>68</v>
      </c>
      <c r="AJ697" s="42"/>
      <c r="AY697" s="42"/>
      <c r="AZ697" s="42"/>
      <c r="BA697" s="42"/>
      <c r="BB697" s="42"/>
      <c r="BN697" s="83" t="s">
        <v>4576</v>
      </c>
      <c r="BO697" s="58" t="str">
        <f t="shared" si="10"/>
        <v>境内资产</v>
      </c>
      <c r="BP697" s="58" t="str">
        <f>IF(M697="",VLOOKUP(D697,Sheet4!$A$1:$B$92,2,0),VLOOKUP(Q697,Sheet4!$A$1:$B$92,2,0))</f>
        <v>保险资产管理产品</v>
      </c>
    </row>
    <row r="698" spans="1:68" s="58" customFormat="1" ht="12.75" customHeight="1">
      <c r="A698" s="137" t="s">
        <v>2047</v>
      </c>
      <c r="B698" s="42" t="s">
        <v>2048</v>
      </c>
      <c r="C698" s="252" t="s">
        <v>5552</v>
      </c>
      <c r="D698" s="252" t="s">
        <v>678</v>
      </c>
      <c r="E698" s="42" t="s">
        <v>4365</v>
      </c>
      <c r="F698" s="42" t="s">
        <v>2048</v>
      </c>
      <c r="G698" s="42">
        <v>1793</v>
      </c>
      <c r="H698" s="307">
        <v>53198.31</v>
      </c>
      <c r="I698" s="307">
        <v>92553.1</v>
      </c>
      <c r="L698" s="58" t="s">
        <v>4489</v>
      </c>
      <c r="M698" s="42" t="s">
        <v>2195</v>
      </c>
      <c r="N698" s="125" t="s">
        <v>5512</v>
      </c>
      <c r="O698" s="137" t="s">
        <v>2196</v>
      </c>
      <c r="P698" s="50" t="s">
        <v>64</v>
      </c>
      <c r="Q698" s="50" t="s">
        <v>5356</v>
      </c>
      <c r="R698" s="42">
        <v>1</v>
      </c>
      <c r="S698" s="137" t="s">
        <v>2197</v>
      </c>
      <c r="T698" s="62">
        <v>500000000</v>
      </c>
      <c r="U698" s="62">
        <v>367541943.31999999</v>
      </c>
      <c r="V698" s="42"/>
      <c r="W698" s="42"/>
      <c r="X698" s="42"/>
      <c r="Y698" s="42"/>
      <c r="Z698" s="42" t="s">
        <v>68</v>
      </c>
      <c r="AJ698" s="42"/>
      <c r="AY698" s="42"/>
      <c r="AZ698" s="42"/>
      <c r="BA698" s="42"/>
      <c r="BB698" s="42"/>
      <c r="BN698" s="83" t="s">
        <v>4576</v>
      </c>
      <c r="BO698" s="58" t="str">
        <f t="shared" si="10"/>
        <v>境内资产</v>
      </c>
      <c r="BP698" s="58" t="str">
        <f>IF(M698="",VLOOKUP(D698,Sheet4!$A$1:$B$92,2,0),VLOOKUP(Q698,Sheet4!$A$1:$B$92,2,0))</f>
        <v>保险资产管理产品</v>
      </c>
    </row>
    <row r="699" spans="1:68" s="58" customFormat="1" ht="12.75" customHeight="1">
      <c r="A699" s="137" t="s">
        <v>2122</v>
      </c>
      <c r="B699" s="42" t="s">
        <v>4277</v>
      </c>
      <c r="C699" s="252" t="s">
        <v>5552</v>
      </c>
      <c r="D699" s="252" t="s">
        <v>678</v>
      </c>
      <c r="E699" s="42" t="s">
        <v>4366</v>
      </c>
      <c r="F699" s="42" t="s">
        <v>4277</v>
      </c>
      <c r="G699" s="42">
        <v>423</v>
      </c>
      <c r="H699" s="307">
        <v>20020.59</v>
      </c>
      <c r="I699" s="307">
        <v>83457.899999999994</v>
      </c>
      <c r="L699" s="58" t="s">
        <v>4489</v>
      </c>
      <c r="M699" s="42" t="s">
        <v>2195</v>
      </c>
      <c r="N699" s="125" t="s">
        <v>5512</v>
      </c>
      <c r="O699" s="137" t="s">
        <v>2196</v>
      </c>
      <c r="P699" s="50" t="s">
        <v>64</v>
      </c>
      <c r="Q699" s="50" t="s">
        <v>5356</v>
      </c>
      <c r="R699" s="42">
        <v>1</v>
      </c>
      <c r="S699" s="137" t="s">
        <v>2197</v>
      </c>
      <c r="T699" s="62">
        <v>500000000</v>
      </c>
      <c r="U699" s="62">
        <v>367541943.31999999</v>
      </c>
      <c r="V699" s="42"/>
      <c r="W699" s="42"/>
      <c r="X699" s="42"/>
      <c r="Y699" s="42"/>
      <c r="Z699" s="42" t="s">
        <v>68</v>
      </c>
      <c r="AJ699" s="42"/>
      <c r="AY699" s="42"/>
      <c r="AZ699" s="42"/>
      <c r="BA699" s="42"/>
      <c r="BB699" s="42"/>
      <c r="BN699" s="83" t="s">
        <v>4576</v>
      </c>
      <c r="BO699" s="58" t="str">
        <f t="shared" si="10"/>
        <v>境内资产</v>
      </c>
      <c r="BP699" s="58" t="str">
        <f>IF(M699="",VLOOKUP(D699,Sheet4!$A$1:$B$92,2,0),VLOOKUP(Q699,Sheet4!$A$1:$B$92,2,0))</f>
        <v>保险资产管理产品</v>
      </c>
    </row>
    <row r="700" spans="1:68" s="58" customFormat="1" ht="12.75" customHeight="1">
      <c r="A700" s="137" t="s">
        <v>2003</v>
      </c>
      <c r="B700" s="42" t="s">
        <v>2004</v>
      </c>
      <c r="C700" s="252" t="s">
        <v>5552</v>
      </c>
      <c r="D700" s="252" t="s">
        <v>678</v>
      </c>
      <c r="E700" s="42" t="s">
        <v>4367</v>
      </c>
      <c r="F700" s="42" t="s">
        <v>2004</v>
      </c>
      <c r="G700" s="42">
        <v>1848</v>
      </c>
      <c r="H700" s="307">
        <v>83400.240000000005</v>
      </c>
      <c r="I700" s="307">
        <v>83400.240000000005</v>
      </c>
      <c r="L700" s="58" t="s">
        <v>4489</v>
      </c>
      <c r="M700" s="42" t="s">
        <v>2195</v>
      </c>
      <c r="N700" s="125" t="s">
        <v>5512</v>
      </c>
      <c r="O700" s="137" t="s">
        <v>2196</v>
      </c>
      <c r="P700" s="50" t="s">
        <v>64</v>
      </c>
      <c r="Q700" s="50" t="s">
        <v>5356</v>
      </c>
      <c r="R700" s="42">
        <v>1</v>
      </c>
      <c r="S700" s="137" t="s">
        <v>2197</v>
      </c>
      <c r="T700" s="62">
        <v>500000000</v>
      </c>
      <c r="U700" s="62">
        <v>367541943.31999999</v>
      </c>
      <c r="V700" s="42"/>
      <c r="W700" s="42"/>
      <c r="X700" s="42"/>
      <c r="Y700" s="42"/>
      <c r="Z700" s="42" t="s">
        <v>68</v>
      </c>
      <c r="AJ700" s="42"/>
      <c r="AY700" s="42"/>
      <c r="AZ700" s="42"/>
      <c r="BA700" s="42"/>
      <c r="BB700" s="42"/>
      <c r="BN700" s="83" t="s">
        <v>4576</v>
      </c>
      <c r="BO700" s="58" t="str">
        <f t="shared" si="10"/>
        <v>境内资产</v>
      </c>
      <c r="BP700" s="58" t="str">
        <f>IF(M700="",VLOOKUP(D700,Sheet4!$A$1:$B$92,2,0),VLOOKUP(Q700,Sheet4!$A$1:$B$92,2,0))</f>
        <v>保险资产管理产品</v>
      </c>
    </row>
    <row r="701" spans="1:68" s="58" customFormat="1" ht="12.75" customHeight="1">
      <c r="A701" s="137" t="s">
        <v>1609</v>
      </c>
      <c r="B701" s="42" t="s">
        <v>1610</v>
      </c>
      <c r="C701" s="252" t="s">
        <v>5552</v>
      </c>
      <c r="D701" s="252" t="s">
        <v>678</v>
      </c>
      <c r="E701" s="42" t="s">
        <v>1611</v>
      </c>
      <c r="F701" s="42" t="s">
        <v>1610</v>
      </c>
      <c r="G701" s="42">
        <v>747</v>
      </c>
      <c r="H701" s="307">
        <v>122179.32</v>
      </c>
      <c r="I701" s="307">
        <v>70702.649999999994</v>
      </c>
      <c r="L701" s="58" t="s">
        <v>4489</v>
      </c>
      <c r="M701" s="42" t="s">
        <v>2195</v>
      </c>
      <c r="N701" s="125" t="s">
        <v>5512</v>
      </c>
      <c r="O701" s="137" t="s">
        <v>2196</v>
      </c>
      <c r="P701" s="50" t="s">
        <v>64</v>
      </c>
      <c r="Q701" s="50" t="s">
        <v>5356</v>
      </c>
      <c r="R701" s="42">
        <v>1</v>
      </c>
      <c r="S701" s="137" t="s">
        <v>2197</v>
      </c>
      <c r="T701" s="62">
        <v>500000000</v>
      </c>
      <c r="U701" s="62">
        <v>367541943.31999999</v>
      </c>
      <c r="V701" s="42"/>
      <c r="W701" s="42"/>
      <c r="X701" s="42"/>
      <c r="Y701" s="42"/>
      <c r="Z701" s="42" t="s">
        <v>68</v>
      </c>
      <c r="AJ701" s="42"/>
      <c r="AY701" s="42"/>
      <c r="AZ701" s="42"/>
      <c r="BA701" s="42"/>
      <c r="BB701" s="42"/>
      <c r="BN701" s="83" t="s">
        <v>4576</v>
      </c>
      <c r="BO701" s="58" t="str">
        <f t="shared" si="10"/>
        <v>境内资产</v>
      </c>
      <c r="BP701" s="58" t="str">
        <f>IF(M701="",VLOOKUP(D701,Sheet4!$A$1:$B$92,2,0),VLOOKUP(Q701,Sheet4!$A$1:$B$92,2,0))</f>
        <v>保险资产管理产品</v>
      </c>
    </row>
    <row r="702" spans="1:68" s="58" customFormat="1" ht="12.75" customHeight="1">
      <c r="A702" s="137" t="s">
        <v>2123</v>
      </c>
      <c r="B702" s="42" t="s">
        <v>2346</v>
      </c>
      <c r="C702" s="252" t="s">
        <v>5552</v>
      </c>
      <c r="D702" s="252" t="s">
        <v>689</v>
      </c>
      <c r="E702" s="42" t="s">
        <v>4368</v>
      </c>
      <c r="F702" s="42" t="s">
        <v>2346</v>
      </c>
      <c r="G702" s="42">
        <v>2252</v>
      </c>
      <c r="H702" s="307">
        <v>67965.36</v>
      </c>
      <c r="I702" s="307">
        <v>67965.36</v>
      </c>
      <c r="L702" s="58" t="s">
        <v>4489</v>
      </c>
      <c r="M702" s="42" t="s">
        <v>2195</v>
      </c>
      <c r="N702" s="125" t="s">
        <v>5512</v>
      </c>
      <c r="O702" s="137" t="s">
        <v>2196</v>
      </c>
      <c r="P702" s="50" t="s">
        <v>64</v>
      </c>
      <c r="Q702" s="50" t="s">
        <v>5356</v>
      </c>
      <c r="R702" s="42">
        <v>1</v>
      </c>
      <c r="S702" s="137" t="s">
        <v>2197</v>
      </c>
      <c r="T702" s="62">
        <v>500000000</v>
      </c>
      <c r="U702" s="62">
        <v>367541943.31999999</v>
      </c>
      <c r="V702" s="42"/>
      <c r="W702" s="42"/>
      <c r="X702" s="42"/>
      <c r="Y702" s="42"/>
      <c r="Z702" s="42" t="s">
        <v>68</v>
      </c>
      <c r="AJ702" s="42"/>
      <c r="AY702" s="42"/>
      <c r="AZ702" s="42"/>
      <c r="BA702" s="42"/>
      <c r="BB702" s="42"/>
      <c r="BN702" s="83" t="s">
        <v>4576</v>
      </c>
      <c r="BO702" s="58" t="str">
        <f t="shared" si="10"/>
        <v>境内资产</v>
      </c>
      <c r="BP702" s="58" t="str">
        <f>IF(M702="",VLOOKUP(D702,Sheet4!$A$1:$B$92,2,0),VLOOKUP(Q702,Sheet4!$A$1:$B$92,2,0))</f>
        <v>保险资产管理产品</v>
      </c>
    </row>
    <row r="703" spans="1:68" s="58" customFormat="1" ht="12.75" customHeight="1">
      <c r="A703" s="137" t="s">
        <v>2124</v>
      </c>
      <c r="B703" s="42" t="s">
        <v>4278</v>
      </c>
      <c r="C703" s="252" t="s">
        <v>5552</v>
      </c>
      <c r="D703" s="252" t="s">
        <v>689</v>
      </c>
      <c r="E703" s="42" t="s">
        <v>2125</v>
      </c>
      <c r="F703" s="42" t="s">
        <v>4278</v>
      </c>
      <c r="G703" s="42">
        <v>3507</v>
      </c>
      <c r="H703" s="307">
        <v>84974.61</v>
      </c>
      <c r="I703" s="307">
        <v>62214.18</v>
      </c>
      <c r="L703" s="58" t="s">
        <v>4489</v>
      </c>
      <c r="M703" s="42" t="s">
        <v>2195</v>
      </c>
      <c r="N703" s="125" t="s">
        <v>5512</v>
      </c>
      <c r="O703" s="137" t="s">
        <v>2196</v>
      </c>
      <c r="P703" s="50" t="s">
        <v>64</v>
      </c>
      <c r="Q703" s="50" t="s">
        <v>5356</v>
      </c>
      <c r="R703" s="42">
        <v>1</v>
      </c>
      <c r="S703" s="137" t="s">
        <v>2197</v>
      </c>
      <c r="T703" s="62">
        <v>500000000</v>
      </c>
      <c r="U703" s="62">
        <v>367541943.31999999</v>
      </c>
      <c r="V703" s="42"/>
      <c r="W703" s="42"/>
      <c r="X703" s="42"/>
      <c r="Y703" s="42"/>
      <c r="Z703" s="42" t="s">
        <v>68</v>
      </c>
      <c r="AJ703" s="42"/>
      <c r="AY703" s="42"/>
      <c r="AZ703" s="42"/>
      <c r="BA703" s="42"/>
      <c r="BB703" s="42"/>
      <c r="BN703" s="83" t="s">
        <v>4576</v>
      </c>
      <c r="BO703" s="58" t="str">
        <f t="shared" si="10"/>
        <v>境内资产</v>
      </c>
      <c r="BP703" s="58" t="str">
        <f>IF(M703="",VLOOKUP(D703,Sheet4!$A$1:$B$92,2,0),VLOOKUP(Q703,Sheet4!$A$1:$B$92,2,0))</f>
        <v>保险资产管理产品</v>
      </c>
    </row>
    <row r="704" spans="1:68" s="58" customFormat="1" ht="12.75" customHeight="1">
      <c r="A704" s="137" t="s">
        <v>2126</v>
      </c>
      <c r="B704" s="42" t="s">
        <v>4279</v>
      </c>
      <c r="C704" s="252" t="s">
        <v>5552</v>
      </c>
      <c r="D704" s="252" t="s">
        <v>678</v>
      </c>
      <c r="E704" s="42" t="s">
        <v>4369</v>
      </c>
      <c r="F704" s="42" t="s">
        <v>4279</v>
      </c>
      <c r="G704" s="42">
        <v>742</v>
      </c>
      <c r="H704" s="307">
        <v>28927.15</v>
      </c>
      <c r="I704" s="307">
        <v>50864.1</v>
      </c>
      <c r="L704" s="58" t="s">
        <v>4489</v>
      </c>
      <c r="M704" s="42" t="s">
        <v>2195</v>
      </c>
      <c r="N704" s="125" t="s">
        <v>5512</v>
      </c>
      <c r="O704" s="137" t="s">
        <v>2196</v>
      </c>
      <c r="P704" s="50" t="s">
        <v>64</v>
      </c>
      <c r="Q704" s="50" t="s">
        <v>5356</v>
      </c>
      <c r="R704" s="42">
        <v>1</v>
      </c>
      <c r="S704" s="137" t="s">
        <v>2197</v>
      </c>
      <c r="T704" s="62">
        <v>500000000</v>
      </c>
      <c r="U704" s="62">
        <v>367541943.31999999</v>
      </c>
      <c r="V704" s="42"/>
      <c r="W704" s="42"/>
      <c r="X704" s="42"/>
      <c r="Y704" s="42"/>
      <c r="Z704" s="42" t="s">
        <v>68</v>
      </c>
      <c r="AJ704" s="42"/>
      <c r="AY704" s="42"/>
      <c r="AZ704" s="42"/>
      <c r="BA704" s="42"/>
      <c r="BB704" s="42"/>
      <c r="BN704" s="83" t="s">
        <v>4576</v>
      </c>
      <c r="BO704" s="58" t="str">
        <f t="shared" si="10"/>
        <v>境内资产</v>
      </c>
      <c r="BP704" s="58" t="str">
        <f>IF(M704="",VLOOKUP(D704,Sheet4!$A$1:$B$92,2,0),VLOOKUP(Q704,Sheet4!$A$1:$B$92,2,0))</f>
        <v>保险资产管理产品</v>
      </c>
    </row>
    <row r="705" spans="1:68" s="58" customFormat="1" ht="12.75" customHeight="1">
      <c r="A705" s="137" t="s">
        <v>2065</v>
      </c>
      <c r="B705" s="42" t="s">
        <v>2066</v>
      </c>
      <c r="C705" s="252" t="s">
        <v>5552</v>
      </c>
      <c r="D705" s="252" t="s">
        <v>678</v>
      </c>
      <c r="E705" s="42" t="s">
        <v>2829</v>
      </c>
      <c r="F705" s="42" t="s">
        <v>2066</v>
      </c>
      <c r="G705" s="42">
        <v>1493</v>
      </c>
      <c r="H705" s="307">
        <v>27456.27</v>
      </c>
      <c r="I705" s="307">
        <v>44506.95</v>
      </c>
      <c r="L705" s="58" t="s">
        <v>4489</v>
      </c>
      <c r="M705" s="42" t="s">
        <v>2195</v>
      </c>
      <c r="N705" s="125" t="s">
        <v>5512</v>
      </c>
      <c r="O705" s="137" t="s">
        <v>2196</v>
      </c>
      <c r="P705" s="50" t="s">
        <v>64</v>
      </c>
      <c r="Q705" s="50" t="s">
        <v>5356</v>
      </c>
      <c r="R705" s="42">
        <v>1</v>
      </c>
      <c r="S705" s="137" t="s">
        <v>2197</v>
      </c>
      <c r="T705" s="62">
        <v>500000000</v>
      </c>
      <c r="U705" s="62">
        <v>367541943.31999999</v>
      </c>
      <c r="V705" s="42"/>
      <c r="W705" s="42"/>
      <c r="X705" s="42"/>
      <c r="Y705" s="42"/>
      <c r="Z705" s="42" t="s">
        <v>68</v>
      </c>
      <c r="AJ705" s="42"/>
      <c r="AY705" s="42"/>
      <c r="AZ705" s="42"/>
      <c r="BA705" s="42"/>
      <c r="BB705" s="42"/>
      <c r="BN705" s="83" t="s">
        <v>4576</v>
      </c>
      <c r="BO705" s="58" t="str">
        <f t="shared" si="10"/>
        <v>境内资产</v>
      </c>
      <c r="BP705" s="58" t="str">
        <f>IF(M705="",VLOOKUP(D705,Sheet4!$A$1:$B$92,2,0),VLOOKUP(Q705,Sheet4!$A$1:$B$92,2,0))</f>
        <v>保险资产管理产品</v>
      </c>
    </row>
    <row r="706" spans="1:68" s="58" customFormat="1" ht="12.75" customHeight="1">
      <c r="A706" s="137" t="s">
        <v>2127</v>
      </c>
      <c r="B706" s="42" t="s">
        <v>2823</v>
      </c>
      <c r="C706" s="252" t="s">
        <v>5552</v>
      </c>
      <c r="D706" s="252" t="s">
        <v>678</v>
      </c>
      <c r="E706" s="42" t="s">
        <v>2824</v>
      </c>
      <c r="F706" s="42" t="s">
        <v>2823</v>
      </c>
      <c r="G706" s="42">
        <v>1623</v>
      </c>
      <c r="H706" s="307">
        <v>63410.61</v>
      </c>
      <c r="I706" s="307">
        <v>43426.75</v>
      </c>
      <c r="L706" s="58" t="s">
        <v>4489</v>
      </c>
      <c r="M706" s="42" t="s">
        <v>2195</v>
      </c>
      <c r="N706" s="125" t="s">
        <v>5512</v>
      </c>
      <c r="O706" s="137" t="s">
        <v>2196</v>
      </c>
      <c r="P706" s="50" t="s">
        <v>64</v>
      </c>
      <c r="Q706" s="50" t="s">
        <v>5356</v>
      </c>
      <c r="R706" s="42">
        <v>1</v>
      </c>
      <c r="S706" s="137" t="s">
        <v>2197</v>
      </c>
      <c r="T706" s="62">
        <v>500000000</v>
      </c>
      <c r="U706" s="62">
        <v>367541943.31999999</v>
      </c>
      <c r="V706" s="42"/>
      <c r="W706" s="42"/>
      <c r="X706" s="42"/>
      <c r="Y706" s="42"/>
      <c r="Z706" s="42" t="s">
        <v>68</v>
      </c>
      <c r="AJ706" s="42"/>
      <c r="AY706" s="42"/>
      <c r="AZ706" s="42"/>
      <c r="BA706" s="42"/>
      <c r="BB706" s="42"/>
      <c r="BN706" s="83" t="s">
        <v>4576</v>
      </c>
      <c r="BO706" s="58" t="str">
        <f t="shared" si="10"/>
        <v>境内资产</v>
      </c>
      <c r="BP706" s="58" t="str">
        <f>IF(M706="",VLOOKUP(D706,Sheet4!$A$1:$B$92,2,0),VLOOKUP(Q706,Sheet4!$A$1:$B$92,2,0))</f>
        <v>保险资产管理产品</v>
      </c>
    </row>
    <row r="707" spans="1:68" s="58" customFormat="1" ht="12.75" customHeight="1">
      <c r="A707" s="137" t="s">
        <v>2037</v>
      </c>
      <c r="B707" s="42" t="s">
        <v>2038</v>
      </c>
      <c r="C707" s="252" t="s">
        <v>5552</v>
      </c>
      <c r="D707" s="252" t="s">
        <v>678</v>
      </c>
      <c r="E707" s="42" t="s">
        <v>2805</v>
      </c>
      <c r="F707" s="42" t="s">
        <v>2038</v>
      </c>
      <c r="G707" s="42">
        <v>982</v>
      </c>
      <c r="H707" s="307">
        <v>25797.14</v>
      </c>
      <c r="I707" s="307">
        <v>40783.06</v>
      </c>
      <c r="L707" s="58" t="s">
        <v>4489</v>
      </c>
      <c r="M707" s="42" t="s">
        <v>2195</v>
      </c>
      <c r="N707" s="125" t="s">
        <v>5512</v>
      </c>
      <c r="O707" s="137" t="s">
        <v>2196</v>
      </c>
      <c r="P707" s="50" t="s">
        <v>64</v>
      </c>
      <c r="Q707" s="50" t="s">
        <v>5356</v>
      </c>
      <c r="R707" s="42">
        <v>1</v>
      </c>
      <c r="S707" s="137" t="s">
        <v>2197</v>
      </c>
      <c r="T707" s="62">
        <v>500000000</v>
      </c>
      <c r="U707" s="62">
        <v>367541943.31999999</v>
      </c>
      <c r="V707" s="42"/>
      <c r="W707" s="42"/>
      <c r="X707" s="42"/>
      <c r="Y707" s="42"/>
      <c r="Z707" s="42" t="s">
        <v>68</v>
      </c>
      <c r="AJ707" s="42"/>
      <c r="AY707" s="42"/>
      <c r="AZ707" s="42"/>
      <c r="BA707" s="42"/>
      <c r="BB707" s="42"/>
      <c r="BN707" s="83" t="s">
        <v>4576</v>
      </c>
      <c r="BO707" s="58" t="str">
        <f t="shared" ref="BO707:BO770" si="11">IF(LEFT(D707,2)="境外","境外资产","境内资产")</f>
        <v>境内资产</v>
      </c>
      <c r="BP707" s="58" t="str">
        <f>IF(M707="",VLOOKUP(D707,Sheet4!$A$1:$B$92,2,0),VLOOKUP(Q707,Sheet4!$A$1:$B$92,2,0))</f>
        <v>保险资产管理产品</v>
      </c>
    </row>
    <row r="708" spans="1:68" s="58" customFormat="1" ht="12.75" customHeight="1">
      <c r="A708" s="137" t="s">
        <v>2033</v>
      </c>
      <c r="B708" s="42" t="s">
        <v>2034</v>
      </c>
      <c r="C708" s="252" t="s">
        <v>5552</v>
      </c>
      <c r="D708" s="252" t="s">
        <v>678</v>
      </c>
      <c r="E708" s="42" t="s">
        <v>2801</v>
      </c>
      <c r="F708" s="42" t="s">
        <v>2034</v>
      </c>
      <c r="G708" s="42">
        <v>1553</v>
      </c>
      <c r="H708" s="307">
        <v>59619.67</v>
      </c>
      <c r="I708" s="307">
        <v>38360.82</v>
      </c>
      <c r="L708" s="58" t="s">
        <v>4489</v>
      </c>
      <c r="M708" s="42" t="s">
        <v>2195</v>
      </c>
      <c r="N708" s="125" t="s">
        <v>5512</v>
      </c>
      <c r="O708" s="137" t="s">
        <v>2196</v>
      </c>
      <c r="P708" s="50" t="s">
        <v>64</v>
      </c>
      <c r="Q708" s="50" t="s">
        <v>5356</v>
      </c>
      <c r="R708" s="42">
        <v>1</v>
      </c>
      <c r="S708" s="137" t="s">
        <v>2197</v>
      </c>
      <c r="T708" s="62">
        <v>500000000</v>
      </c>
      <c r="U708" s="62">
        <v>367541943.31999999</v>
      </c>
      <c r="V708" s="42"/>
      <c r="W708" s="42"/>
      <c r="X708" s="42"/>
      <c r="Y708" s="42"/>
      <c r="Z708" s="42" t="s">
        <v>68</v>
      </c>
      <c r="AJ708" s="42"/>
      <c r="AY708" s="42"/>
      <c r="AZ708" s="42"/>
      <c r="BA708" s="42"/>
      <c r="BB708" s="42"/>
      <c r="BN708" s="83" t="s">
        <v>4576</v>
      </c>
      <c r="BO708" s="58" t="str">
        <f t="shared" si="11"/>
        <v>境内资产</v>
      </c>
      <c r="BP708" s="58" t="str">
        <f>IF(M708="",VLOOKUP(D708,Sheet4!$A$1:$B$92,2,0),VLOOKUP(Q708,Sheet4!$A$1:$B$92,2,0))</f>
        <v>保险资产管理产品</v>
      </c>
    </row>
    <row r="709" spans="1:68" s="58" customFormat="1" ht="12.75" customHeight="1">
      <c r="A709" s="137" t="s">
        <v>2128</v>
      </c>
      <c r="B709" s="42" t="s">
        <v>3091</v>
      </c>
      <c r="C709" s="252" t="s">
        <v>5552</v>
      </c>
      <c r="D709" s="252" t="s">
        <v>672</v>
      </c>
      <c r="E709" s="42" t="s">
        <v>3092</v>
      </c>
      <c r="F709" s="42" t="s">
        <v>3091</v>
      </c>
      <c r="G709" s="42">
        <v>1500</v>
      </c>
      <c r="H709" s="307">
        <v>46611.19</v>
      </c>
      <c r="I709" s="307">
        <v>36780</v>
      </c>
      <c r="L709" s="58" t="s">
        <v>4489</v>
      </c>
      <c r="M709" s="42" t="s">
        <v>2195</v>
      </c>
      <c r="N709" s="125" t="s">
        <v>5512</v>
      </c>
      <c r="O709" s="137" t="s">
        <v>2196</v>
      </c>
      <c r="P709" s="50" t="s">
        <v>64</v>
      </c>
      <c r="Q709" s="50" t="s">
        <v>5356</v>
      </c>
      <c r="R709" s="42">
        <v>1</v>
      </c>
      <c r="S709" s="137" t="s">
        <v>2197</v>
      </c>
      <c r="T709" s="62">
        <v>500000000</v>
      </c>
      <c r="U709" s="62">
        <v>367541943.31999999</v>
      </c>
      <c r="V709" s="42"/>
      <c r="W709" s="42"/>
      <c r="X709" s="42"/>
      <c r="Y709" s="42"/>
      <c r="Z709" s="42" t="s">
        <v>280</v>
      </c>
      <c r="AJ709" s="42"/>
      <c r="AY709" s="42"/>
      <c r="AZ709" s="42"/>
      <c r="BA709" s="42"/>
      <c r="BB709" s="42"/>
      <c r="BN709" s="83" t="s">
        <v>4576</v>
      </c>
      <c r="BO709" s="58" t="str">
        <f t="shared" si="11"/>
        <v>境内资产</v>
      </c>
      <c r="BP709" s="58" t="str">
        <f>IF(M709="",VLOOKUP(D709,Sheet4!$A$1:$B$92,2,0),VLOOKUP(Q709,Sheet4!$A$1:$B$92,2,0))</f>
        <v>保险资产管理产品</v>
      </c>
    </row>
    <row r="710" spans="1:68" s="58" customFormat="1" ht="12.75" customHeight="1">
      <c r="A710" s="137" t="s">
        <v>2025</v>
      </c>
      <c r="B710" s="42" t="s">
        <v>2026</v>
      </c>
      <c r="C710" s="252" t="s">
        <v>5552</v>
      </c>
      <c r="D710" s="252" t="s">
        <v>678</v>
      </c>
      <c r="E710" s="42" t="s">
        <v>2797</v>
      </c>
      <c r="F710" s="42" t="s">
        <v>2026</v>
      </c>
      <c r="G710" s="42">
        <v>868</v>
      </c>
      <c r="H710" s="307">
        <v>19573.400000000001</v>
      </c>
      <c r="I710" s="307">
        <v>34093.300000000003</v>
      </c>
      <c r="L710" s="58" t="s">
        <v>4489</v>
      </c>
      <c r="M710" s="42" t="s">
        <v>2195</v>
      </c>
      <c r="N710" s="125" t="s">
        <v>5512</v>
      </c>
      <c r="O710" s="137" t="s">
        <v>2196</v>
      </c>
      <c r="P710" s="50" t="s">
        <v>64</v>
      </c>
      <c r="Q710" s="50" t="s">
        <v>5356</v>
      </c>
      <c r="R710" s="42">
        <v>1</v>
      </c>
      <c r="S710" s="137" t="s">
        <v>2197</v>
      </c>
      <c r="T710" s="62">
        <v>500000000</v>
      </c>
      <c r="U710" s="62">
        <v>367541943.31999999</v>
      </c>
      <c r="V710" s="42"/>
      <c r="W710" s="42"/>
      <c r="X710" s="42"/>
      <c r="Y710" s="42"/>
      <c r="Z710" s="42" t="s">
        <v>68</v>
      </c>
      <c r="AJ710" s="42"/>
      <c r="AY710" s="42"/>
      <c r="AZ710" s="42"/>
      <c r="BA710" s="42"/>
      <c r="BB710" s="42"/>
      <c r="BN710" s="83" t="s">
        <v>4576</v>
      </c>
      <c r="BO710" s="58" t="str">
        <f t="shared" si="11"/>
        <v>境内资产</v>
      </c>
      <c r="BP710" s="58" t="str">
        <f>IF(M710="",VLOOKUP(D710,Sheet4!$A$1:$B$92,2,0),VLOOKUP(Q710,Sheet4!$A$1:$B$92,2,0))</f>
        <v>保险资产管理产品</v>
      </c>
    </row>
    <row r="711" spans="1:68" s="58" customFormat="1" ht="12.75" customHeight="1">
      <c r="A711" s="137" t="s">
        <v>2071</v>
      </c>
      <c r="B711" s="42" t="s">
        <v>2072</v>
      </c>
      <c r="C711" s="252" t="s">
        <v>5552</v>
      </c>
      <c r="D711" s="252" t="s">
        <v>678</v>
      </c>
      <c r="E711" s="42" t="s">
        <v>2832</v>
      </c>
      <c r="F711" s="42" t="s">
        <v>2072</v>
      </c>
      <c r="G711" s="42">
        <v>1435</v>
      </c>
      <c r="H711" s="307">
        <v>44772</v>
      </c>
      <c r="I711" s="307">
        <v>32569.13</v>
      </c>
      <c r="L711" s="58" t="s">
        <v>4489</v>
      </c>
      <c r="M711" s="42" t="s">
        <v>2195</v>
      </c>
      <c r="N711" s="125" t="s">
        <v>5512</v>
      </c>
      <c r="O711" s="137" t="s">
        <v>2196</v>
      </c>
      <c r="P711" s="50" t="s">
        <v>64</v>
      </c>
      <c r="Q711" s="50" t="s">
        <v>5356</v>
      </c>
      <c r="R711" s="42">
        <v>1</v>
      </c>
      <c r="S711" s="137" t="s">
        <v>2197</v>
      </c>
      <c r="T711" s="62">
        <v>500000000</v>
      </c>
      <c r="U711" s="62">
        <v>367541943.31999999</v>
      </c>
      <c r="V711" s="42"/>
      <c r="W711" s="42"/>
      <c r="X711" s="42"/>
      <c r="Y711" s="42"/>
      <c r="Z711" s="42" t="s">
        <v>68</v>
      </c>
      <c r="AJ711" s="42"/>
      <c r="AY711" s="42"/>
      <c r="AZ711" s="42"/>
      <c r="BA711" s="42"/>
      <c r="BB711" s="42"/>
      <c r="BN711" s="83" t="s">
        <v>4576</v>
      </c>
      <c r="BO711" s="58" t="str">
        <f t="shared" si="11"/>
        <v>境内资产</v>
      </c>
      <c r="BP711" s="58" t="str">
        <f>IF(M711="",VLOOKUP(D711,Sheet4!$A$1:$B$92,2,0),VLOOKUP(Q711,Sheet4!$A$1:$B$92,2,0))</f>
        <v>保险资产管理产品</v>
      </c>
    </row>
    <row r="712" spans="1:68" s="58" customFormat="1" ht="12.75" customHeight="1">
      <c r="A712" s="137" t="s">
        <v>2029</v>
      </c>
      <c r="B712" s="42" t="s">
        <v>2030</v>
      </c>
      <c r="C712" s="252" t="s">
        <v>5552</v>
      </c>
      <c r="D712" s="252" t="s">
        <v>678</v>
      </c>
      <c r="E712" s="42" t="s">
        <v>2798</v>
      </c>
      <c r="F712" s="42" t="s">
        <v>2030</v>
      </c>
      <c r="G712" s="42">
        <v>1187</v>
      </c>
      <c r="H712" s="307">
        <v>37960.26</v>
      </c>
      <c r="I712" s="307">
        <v>24820.91</v>
      </c>
      <c r="L712" s="58" t="s">
        <v>4489</v>
      </c>
      <c r="M712" s="42" t="s">
        <v>2195</v>
      </c>
      <c r="N712" s="125" t="s">
        <v>5512</v>
      </c>
      <c r="O712" s="137" t="s">
        <v>2196</v>
      </c>
      <c r="P712" s="50" t="s">
        <v>64</v>
      </c>
      <c r="Q712" s="50" t="s">
        <v>5356</v>
      </c>
      <c r="R712" s="42">
        <v>1</v>
      </c>
      <c r="S712" s="137" t="s">
        <v>2197</v>
      </c>
      <c r="T712" s="62">
        <v>500000000</v>
      </c>
      <c r="U712" s="62">
        <v>367541943.31999999</v>
      </c>
      <c r="V712" s="42"/>
      <c r="W712" s="42"/>
      <c r="X712" s="42"/>
      <c r="Y712" s="42"/>
      <c r="Z712" s="42" t="s">
        <v>68</v>
      </c>
      <c r="AJ712" s="42"/>
      <c r="AY712" s="42"/>
      <c r="AZ712" s="42"/>
      <c r="BA712" s="42"/>
      <c r="BB712" s="42"/>
      <c r="BN712" s="83" t="s">
        <v>4576</v>
      </c>
      <c r="BO712" s="58" t="str">
        <f t="shared" si="11"/>
        <v>境内资产</v>
      </c>
      <c r="BP712" s="58" t="str">
        <f>IF(M712="",VLOOKUP(D712,Sheet4!$A$1:$B$92,2,0),VLOOKUP(Q712,Sheet4!$A$1:$B$92,2,0))</f>
        <v>保险资产管理产品</v>
      </c>
    </row>
    <row r="713" spans="1:68" s="58" customFormat="1" ht="12.75" customHeight="1">
      <c r="A713" s="137" t="s">
        <v>2129</v>
      </c>
      <c r="B713" s="42" t="s">
        <v>4280</v>
      </c>
      <c r="C713" s="252" t="s">
        <v>5552</v>
      </c>
      <c r="D713" s="252" t="s">
        <v>678</v>
      </c>
      <c r="E713" s="42" t="s">
        <v>4370</v>
      </c>
      <c r="F713" s="42" t="s">
        <v>4280</v>
      </c>
      <c r="G713" s="42">
        <v>234</v>
      </c>
      <c r="H713" s="307">
        <v>6617.52</v>
      </c>
      <c r="I713" s="307">
        <v>15210</v>
      </c>
      <c r="L713" s="58" t="s">
        <v>4489</v>
      </c>
      <c r="M713" s="42" t="s">
        <v>2195</v>
      </c>
      <c r="N713" s="125" t="s">
        <v>5512</v>
      </c>
      <c r="O713" s="137" t="s">
        <v>2196</v>
      </c>
      <c r="P713" s="50" t="s">
        <v>64</v>
      </c>
      <c r="Q713" s="50" t="s">
        <v>5356</v>
      </c>
      <c r="R713" s="42">
        <v>1</v>
      </c>
      <c r="S713" s="137" t="s">
        <v>2197</v>
      </c>
      <c r="T713" s="62">
        <v>500000000</v>
      </c>
      <c r="U713" s="62">
        <v>367541943.31999999</v>
      </c>
      <c r="V713" s="42"/>
      <c r="W713" s="42"/>
      <c r="X713" s="42"/>
      <c r="Y713" s="42"/>
      <c r="Z713" s="42" t="s">
        <v>68</v>
      </c>
      <c r="AJ713" s="42"/>
      <c r="AY713" s="42"/>
      <c r="AZ713" s="42"/>
      <c r="BA713" s="42"/>
      <c r="BB713" s="42"/>
      <c r="BN713" s="83" t="s">
        <v>4576</v>
      </c>
      <c r="BO713" s="58" t="str">
        <f t="shared" si="11"/>
        <v>境内资产</v>
      </c>
      <c r="BP713" s="58" t="str">
        <f>IF(M713="",VLOOKUP(D713,Sheet4!$A$1:$B$92,2,0),VLOOKUP(Q713,Sheet4!$A$1:$B$92,2,0))</f>
        <v>保险资产管理产品</v>
      </c>
    </row>
    <row r="714" spans="1:68" s="58" customFormat="1" ht="12.75" customHeight="1">
      <c r="A714" s="137" t="s">
        <v>2130</v>
      </c>
      <c r="B714" s="42" t="s">
        <v>4281</v>
      </c>
      <c r="C714" s="252" t="s">
        <v>5552</v>
      </c>
      <c r="D714" s="252" t="s">
        <v>678</v>
      </c>
      <c r="E714" s="42" t="s">
        <v>4371</v>
      </c>
      <c r="F714" s="42" t="s">
        <v>4281</v>
      </c>
      <c r="G714" s="42">
        <v>331</v>
      </c>
      <c r="H714" s="307">
        <v>16083.29</v>
      </c>
      <c r="I714" s="307">
        <v>15047.26</v>
      </c>
      <c r="L714" s="58" t="s">
        <v>4489</v>
      </c>
      <c r="M714" s="42" t="s">
        <v>2195</v>
      </c>
      <c r="N714" s="125" t="s">
        <v>5512</v>
      </c>
      <c r="O714" s="137" t="s">
        <v>2196</v>
      </c>
      <c r="P714" s="50" t="s">
        <v>64</v>
      </c>
      <c r="Q714" s="50" t="s">
        <v>5356</v>
      </c>
      <c r="R714" s="42">
        <v>1</v>
      </c>
      <c r="S714" s="137" t="s">
        <v>2197</v>
      </c>
      <c r="T714" s="62">
        <v>500000000</v>
      </c>
      <c r="U714" s="62">
        <v>367541943.31999999</v>
      </c>
      <c r="V714" s="42"/>
      <c r="W714" s="42"/>
      <c r="X714" s="42"/>
      <c r="Y714" s="42"/>
      <c r="Z714" s="42" t="s">
        <v>68</v>
      </c>
      <c r="AJ714" s="42"/>
      <c r="AY714" s="42"/>
      <c r="AZ714" s="42"/>
      <c r="BA714" s="42"/>
      <c r="BB714" s="42"/>
      <c r="BN714" s="83" t="s">
        <v>4576</v>
      </c>
      <c r="BO714" s="58" t="str">
        <f t="shared" si="11"/>
        <v>境内资产</v>
      </c>
      <c r="BP714" s="58" t="str">
        <f>IF(M714="",VLOOKUP(D714,Sheet4!$A$1:$B$92,2,0),VLOOKUP(Q714,Sheet4!$A$1:$B$92,2,0))</f>
        <v>保险资产管理产品</v>
      </c>
    </row>
    <row r="715" spans="1:68" s="58" customFormat="1" ht="12.75" customHeight="1">
      <c r="A715" s="137" t="s">
        <v>2023</v>
      </c>
      <c r="B715" s="42" t="s">
        <v>2024</v>
      </c>
      <c r="C715" s="252" t="s">
        <v>5552</v>
      </c>
      <c r="D715" s="252" t="s">
        <v>678</v>
      </c>
      <c r="E715" s="42" t="s">
        <v>4372</v>
      </c>
      <c r="F715" s="42" t="s">
        <v>2024</v>
      </c>
      <c r="G715" s="42">
        <v>279</v>
      </c>
      <c r="H715" s="307">
        <v>14036.49</v>
      </c>
      <c r="I715" s="307">
        <v>14047.65</v>
      </c>
      <c r="L715" s="58" t="s">
        <v>4489</v>
      </c>
      <c r="M715" s="42" t="s">
        <v>2195</v>
      </c>
      <c r="N715" s="125" t="s">
        <v>5512</v>
      </c>
      <c r="O715" s="137" t="s">
        <v>2196</v>
      </c>
      <c r="P715" s="50" t="s">
        <v>64</v>
      </c>
      <c r="Q715" s="50" t="s">
        <v>5356</v>
      </c>
      <c r="R715" s="42">
        <v>1</v>
      </c>
      <c r="S715" s="137" t="s">
        <v>2197</v>
      </c>
      <c r="T715" s="62">
        <v>500000000</v>
      </c>
      <c r="U715" s="62">
        <v>367541943.31999999</v>
      </c>
      <c r="V715" s="42"/>
      <c r="W715" s="42"/>
      <c r="X715" s="42"/>
      <c r="Y715" s="42"/>
      <c r="Z715" s="42" t="s">
        <v>68</v>
      </c>
      <c r="AJ715" s="42"/>
      <c r="AY715" s="42"/>
      <c r="AZ715" s="42"/>
      <c r="BA715" s="42"/>
      <c r="BB715" s="42"/>
      <c r="BN715" s="83" t="s">
        <v>4576</v>
      </c>
      <c r="BO715" s="58" t="str">
        <f t="shared" si="11"/>
        <v>境内资产</v>
      </c>
      <c r="BP715" s="58" t="str">
        <f>IF(M715="",VLOOKUP(D715,Sheet4!$A$1:$B$92,2,0),VLOOKUP(Q715,Sheet4!$A$1:$B$92,2,0))</f>
        <v>保险资产管理产品</v>
      </c>
    </row>
    <row r="716" spans="1:68" s="58" customFormat="1" ht="12.75" customHeight="1">
      <c r="A716" s="137" t="s">
        <v>2131</v>
      </c>
      <c r="B716" s="42" t="s">
        <v>4282</v>
      </c>
      <c r="C716" s="252" t="s">
        <v>5552</v>
      </c>
      <c r="D716" s="252" t="s">
        <v>678</v>
      </c>
      <c r="E716" s="42" t="s">
        <v>4373</v>
      </c>
      <c r="F716" s="42" t="s">
        <v>4282</v>
      </c>
      <c r="G716" s="42">
        <v>194</v>
      </c>
      <c r="H716" s="307">
        <v>2743.16</v>
      </c>
      <c r="I716" s="307">
        <v>12732.22</v>
      </c>
      <c r="L716" s="58" t="s">
        <v>4489</v>
      </c>
      <c r="M716" s="42" t="s">
        <v>2195</v>
      </c>
      <c r="N716" s="125" t="s">
        <v>5512</v>
      </c>
      <c r="O716" s="137" t="s">
        <v>2196</v>
      </c>
      <c r="P716" s="50" t="s">
        <v>64</v>
      </c>
      <c r="Q716" s="50" t="s">
        <v>5356</v>
      </c>
      <c r="R716" s="42">
        <v>1</v>
      </c>
      <c r="S716" s="137" t="s">
        <v>2197</v>
      </c>
      <c r="T716" s="62">
        <v>500000000</v>
      </c>
      <c r="U716" s="62">
        <v>367541943.31999999</v>
      </c>
      <c r="V716" s="42"/>
      <c r="W716" s="42"/>
      <c r="X716" s="42"/>
      <c r="Y716" s="42"/>
      <c r="Z716" s="42" t="s">
        <v>68</v>
      </c>
      <c r="AJ716" s="42"/>
      <c r="AY716" s="42"/>
      <c r="AZ716" s="42"/>
      <c r="BA716" s="42"/>
      <c r="BB716" s="42"/>
      <c r="BN716" s="83" t="s">
        <v>4576</v>
      </c>
      <c r="BO716" s="58" t="str">
        <f t="shared" si="11"/>
        <v>境内资产</v>
      </c>
      <c r="BP716" s="58" t="str">
        <f>IF(M716="",VLOOKUP(D716,Sheet4!$A$1:$B$92,2,0),VLOOKUP(Q716,Sheet4!$A$1:$B$92,2,0))</f>
        <v>保险资产管理产品</v>
      </c>
    </row>
    <row r="717" spans="1:68" s="58" customFormat="1" ht="12.75" customHeight="1">
      <c r="A717" s="137" t="s">
        <v>2132</v>
      </c>
      <c r="B717" s="42" t="s">
        <v>4283</v>
      </c>
      <c r="C717" s="252" t="s">
        <v>5552</v>
      </c>
      <c r="D717" s="252" t="s">
        <v>678</v>
      </c>
      <c r="E717" s="42" t="s">
        <v>4374</v>
      </c>
      <c r="F717" s="42" t="s">
        <v>4283</v>
      </c>
      <c r="G717" s="42">
        <v>1373</v>
      </c>
      <c r="H717" s="307">
        <v>9556.08</v>
      </c>
      <c r="I717" s="307">
        <v>11519.47</v>
      </c>
      <c r="L717" s="58" t="s">
        <v>4489</v>
      </c>
      <c r="M717" s="42" t="s">
        <v>2195</v>
      </c>
      <c r="N717" s="125" t="s">
        <v>5512</v>
      </c>
      <c r="O717" s="137" t="s">
        <v>2196</v>
      </c>
      <c r="P717" s="50" t="s">
        <v>64</v>
      </c>
      <c r="Q717" s="50" t="s">
        <v>5356</v>
      </c>
      <c r="R717" s="42">
        <v>1</v>
      </c>
      <c r="S717" s="137" t="s">
        <v>2197</v>
      </c>
      <c r="T717" s="62">
        <v>500000000</v>
      </c>
      <c r="U717" s="62">
        <v>367541943.31999999</v>
      </c>
      <c r="V717" s="42"/>
      <c r="W717" s="42"/>
      <c r="X717" s="42"/>
      <c r="Y717" s="42"/>
      <c r="Z717" s="42" t="s">
        <v>68</v>
      </c>
      <c r="AJ717" s="42"/>
      <c r="AY717" s="42"/>
      <c r="AZ717" s="42"/>
      <c r="BA717" s="42"/>
      <c r="BB717" s="42"/>
      <c r="BN717" s="83" t="s">
        <v>4576</v>
      </c>
      <c r="BO717" s="58" t="str">
        <f t="shared" si="11"/>
        <v>境内资产</v>
      </c>
      <c r="BP717" s="58" t="str">
        <f>IF(M717="",VLOOKUP(D717,Sheet4!$A$1:$B$92,2,0),VLOOKUP(Q717,Sheet4!$A$1:$B$92,2,0))</f>
        <v>保险资产管理产品</v>
      </c>
    </row>
    <row r="718" spans="1:68" s="58" customFormat="1" ht="12.75" customHeight="1">
      <c r="A718" s="137" t="s">
        <v>2057</v>
      </c>
      <c r="B718" s="42" t="s">
        <v>2058</v>
      </c>
      <c r="C718" s="252" t="s">
        <v>5552</v>
      </c>
      <c r="D718" s="252" t="s">
        <v>678</v>
      </c>
      <c r="E718" s="42" t="s">
        <v>2821</v>
      </c>
      <c r="F718" s="42" t="s">
        <v>2058</v>
      </c>
      <c r="G718" s="42">
        <v>279</v>
      </c>
      <c r="H718" s="307">
        <v>20333.52</v>
      </c>
      <c r="I718" s="307">
        <v>10233.719999999999</v>
      </c>
      <c r="L718" s="58" t="s">
        <v>4489</v>
      </c>
      <c r="M718" s="42" t="s">
        <v>2195</v>
      </c>
      <c r="N718" s="125" t="s">
        <v>5512</v>
      </c>
      <c r="O718" s="137" t="s">
        <v>2196</v>
      </c>
      <c r="P718" s="50" t="s">
        <v>64</v>
      </c>
      <c r="Q718" s="50" t="s">
        <v>5356</v>
      </c>
      <c r="R718" s="42">
        <v>1</v>
      </c>
      <c r="S718" s="137" t="s">
        <v>2197</v>
      </c>
      <c r="T718" s="62">
        <v>500000000</v>
      </c>
      <c r="U718" s="62">
        <v>367541943.31999999</v>
      </c>
      <c r="V718" s="42"/>
      <c r="W718" s="42"/>
      <c r="X718" s="42"/>
      <c r="Y718" s="42"/>
      <c r="Z718" s="42" t="s">
        <v>68</v>
      </c>
      <c r="AJ718" s="42"/>
      <c r="AY718" s="42"/>
      <c r="AZ718" s="42"/>
      <c r="BA718" s="42"/>
      <c r="BB718" s="42"/>
      <c r="BN718" s="83" t="s">
        <v>4576</v>
      </c>
      <c r="BO718" s="58" t="str">
        <f t="shared" si="11"/>
        <v>境内资产</v>
      </c>
      <c r="BP718" s="58" t="str">
        <f>IF(M718="",VLOOKUP(D718,Sheet4!$A$1:$B$92,2,0),VLOOKUP(Q718,Sheet4!$A$1:$B$92,2,0))</f>
        <v>保险资产管理产品</v>
      </c>
    </row>
    <row r="719" spans="1:68" s="58" customFormat="1" ht="12.75" customHeight="1">
      <c r="A719" s="137" t="s">
        <v>2043</v>
      </c>
      <c r="B719" s="42" t="s">
        <v>2044</v>
      </c>
      <c r="C719" s="252" t="s">
        <v>5552</v>
      </c>
      <c r="D719" s="252" t="s">
        <v>678</v>
      </c>
      <c r="E719" s="42" t="s">
        <v>4375</v>
      </c>
      <c r="F719" s="42" t="s">
        <v>2044</v>
      </c>
      <c r="G719" s="42">
        <v>182</v>
      </c>
      <c r="H719" s="307">
        <v>19892.599999999999</v>
      </c>
      <c r="I719" s="307">
        <v>10099.18</v>
      </c>
      <c r="L719" s="58" t="s">
        <v>4489</v>
      </c>
      <c r="M719" s="42" t="s">
        <v>2195</v>
      </c>
      <c r="N719" s="125" t="s">
        <v>5512</v>
      </c>
      <c r="O719" s="137" t="s">
        <v>2196</v>
      </c>
      <c r="P719" s="50" t="s">
        <v>64</v>
      </c>
      <c r="Q719" s="50" t="s">
        <v>5356</v>
      </c>
      <c r="R719" s="42">
        <v>1</v>
      </c>
      <c r="S719" s="137" t="s">
        <v>2197</v>
      </c>
      <c r="T719" s="62">
        <v>500000000</v>
      </c>
      <c r="U719" s="62">
        <v>367541943.31999999</v>
      </c>
      <c r="V719" s="42"/>
      <c r="W719" s="42"/>
      <c r="X719" s="42"/>
      <c r="Y719" s="42"/>
      <c r="Z719" s="42" t="s">
        <v>68</v>
      </c>
      <c r="AJ719" s="42"/>
      <c r="AY719" s="42"/>
      <c r="AZ719" s="42"/>
      <c r="BA719" s="42"/>
      <c r="BB719" s="42"/>
      <c r="BN719" s="83" t="s">
        <v>4576</v>
      </c>
      <c r="BO719" s="58" t="str">
        <f t="shared" si="11"/>
        <v>境内资产</v>
      </c>
      <c r="BP719" s="58" t="str">
        <f>IF(M719="",VLOOKUP(D719,Sheet4!$A$1:$B$92,2,0),VLOOKUP(Q719,Sheet4!$A$1:$B$92,2,0))</f>
        <v>保险资产管理产品</v>
      </c>
    </row>
    <row r="720" spans="1:68" s="58" customFormat="1" ht="12.75" customHeight="1">
      <c r="A720" s="137" t="s">
        <v>1645</v>
      </c>
      <c r="B720" s="42" t="s">
        <v>1646</v>
      </c>
      <c r="C720" s="252" t="s">
        <v>5552</v>
      </c>
      <c r="D720" s="252" t="s">
        <v>678</v>
      </c>
      <c r="E720" s="42" t="s">
        <v>1647</v>
      </c>
      <c r="F720" s="42" t="s">
        <v>1646</v>
      </c>
      <c r="G720" s="42">
        <v>55</v>
      </c>
      <c r="H720" s="307">
        <v>9568.9</v>
      </c>
      <c r="I720" s="307">
        <v>8646.5499999999993</v>
      </c>
      <c r="L720" s="58" t="s">
        <v>4489</v>
      </c>
      <c r="M720" s="42" t="s">
        <v>2195</v>
      </c>
      <c r="N720" s="125" t="s">
        <v>5512</v>
      </c>
      <c r="O720" s="137" t="s">
        <v>2196</v>
      </c>
      <c r="P720" s="50" t="s">
        <v>64</v>
      </c>
      <c r="Q720" s="50" t="s">
        <v>5356</v>
      </c>
      <c r="R720" s="42">
        <v>1</v>
      </c>
      <c r="S720" s="137" t="s">
        <v>2197</v>
      </c>
      <c r="T720" s="62">
        <v>500000000</v>
      </c>
      <c r="U720" s="62">
        <v>367541943.31999999</v>
      </c>
      <c r="V720" s="42"/>
      <c r="W720" s="42"/>
      <c r="X720" s="42"/>
      <c r="Y720" s="42"/>
      <c r="Z720" s="42" t="s">
        <v>68</v>
      </c>
      <c r="AJ720" s="42"/>
      <c r="AY720" s="42"/>
      <c r="AZ720" s="42"/>
      <c r="BA720" s="42"/>
      <c r="BB720" s="42"/>
      <c r="BN720" s="83" t="s">
        <v>4576</v>
      </c>
      <c r="BO720" s="58" t="str">
        <f t="shared" si="11"/>
        <v>境内资产</v>
      </c>
      <c r="BP720" s="58" t="str">
        <f>IF(M720="",VLOOKUP(D720,Sheet4!$A$1:$B$92,2,0),VLOOKUP(Q720,Sheet4!$A$1:$B$92,2,0))</f>
        <v>保险资产管理产品</v>
      </c>
    </row>
    <row r="721" spans="1:68" s="58" customFormat="1" ht="12.75" customHeight="1">
      <c r="A721" s="137" t="s">
        <v>1618</v>
      </c>
      <c r="B721" s="42" t="s">
        <v>1619</v>
      </c>
      <c r="C721" s="252" t="s">
        <v>5552</v>
      </c>
      <c r="D721" s="252" t="s">
        <v>678</v>
      </c>
      <c r="E721" s="42" t="s">
        <v>1620</v>
      </c>
      <c r="F721" s="42" t="s">
        <v>1619</v>
      </c>
      <c r="G721" s="42">
        <v>851</v>
      </c>
      <c r="H721" s="307">
        <v>10237.530000000001</v>
      </c>
      <c r="I721" s="307">
        <v>8169.6</v>
      </c>
      <c r="L721" s="58" t="s">
        <v>4489</v>
      </c>
      <c r="M721" s="42" t="s">
        <v>2195</v>
      </c>
      <c r="N721" s="125" t="s">
        <v>5512</v>
      </c>
      <c r="O721" s="137" t="s">
        <v>2196</v>
      </c>
      <c r="P721" s="50" t="s">
        <v>64</v>
      </c>
      <c r="Q721" s="50" t="s">
        <v>5356</v>
      </c>
      <c r="R721" s="42">
        <v>1</v>
      </c>
      <c r="S721" s="137" t="s">
        <v>2197</v>
      </c>
      <c r="T721" s="62">
        <v>500000000</v>
      </c>
      <c r="U721" s="62">
        <v>367541943.31999999</v>
      </c>
      <c r="V721" s="42"/>
      <c r="W721" s="42"/>
      <c r="X721" s="42"/>
      <c r="Y721" s="42"/>
      <c r="Z721" s="42" t="s">
        <v>68</v>
      </c>
      <c r="AJ721" s="42"/>
      <c r="AY721" s="42"/>
      <c r="AZ721" s="42"/>
      <c r="BA721" s="42"/>
      <c r="BB721" s="42"/>
      <c r="BN721" s="83" t="s">
        <v>4576</v>
      </c>
      <c r="BO721" s="58" t="str">
        <f t="shared" si="11"/>
        <v>境内资产</v>
      </c>
      <c r="BP721" s="58" t="str">
        <f>IF(M721="",VLOOKUP(D721,Sheet4!$A$1:$B$92,2,0),VLOOKUP(Q721,Sheet4!$A$1:$B$92,2,0))</f>
        <v>保险资产管理产品</v>
      </c>
    </row>
    <row r="722" spans="1:68" s="58" customFormat="1" ht="12.75" customHeight="1">
      <c r="A722" s="137" t="s">
        <v>2133</v>
      </c>
      <c r="B722" s="42" t="s">
        <v>4284</v>
      </c>
      <c r="C722" s="252" t="s">
        <v>5552</v>
      </c>
      <c r="D722" s="252" t="s">
        <v>678</v>
      </c>
      <c r="E722" s="42" t="s">
        <v>4376</v>
      </c>
      <c r="F722" s="42" t="s">
        <v>4284</v>
      </c>
      <c r="G722" s="42">
        <v>91</v>
      </c>
      <c r="H722" s="307">
        <v>2618.0700000000002</v>
      </c>
      <c r="I722" s="307">
        <v>8017.1</v>
      </c>
      <c r="L722" s="58" t="s">
        <v>4489</v>
      </c>
      <c r="M722" s="42" t="s">
        <v>2195</v>
      </c>
      <c r="N722" s="125" t="s">
        <v>5512</v>
      </c>
      <c r="O722" s="137" t="s">
        <v>2196</v>
      </c>
      <c r="P722" s="50" t="s">
        <v>64</v>
      </c>
      <c r="Q722" s="50" t="s">
        <v>5356</v>
      </c>
      <c r="R722" s="42">
        <v>1</v>
      </c>
      <c r="S722" s="137" t="s">
        <v>2197</v>
      </c>
      <c r="T722" s="62">
        <v>500000000</v>
      </c>
      <c r="U722" s="62">
        <v>367541943.31999999</v>
      </c>
      <c r="V722" s="42"/>
      <c r="W722" s="42"/>
      <c r="X722" s="42"/>
      <c r="Y722" s="42"/>
      <c r="Z722" s="42" t="s">
        <v>68</v>
      </c>
      <c r="AJ722" s="42"/>
      <c r="AY722" s="42"/>
      <c r="AZ722" s="42"/>
      <c r="BA722" s="42"/>
      <c r="BB722" s="42"/>
      <c r="BN722" s="83" t="s">
        <v>4576</v>
      </c>
      <c r="BO722" s="58" t="str">
        <f t="shared" si="11"/>
        <v>境内资产</v>
      </c>
      <c r="BP722" s="58" t="str">
        <f>IF(M722="",VLOOKUP(D722,Sheet4!$A$1:$B$92,2,0),VLOOKUP(Q722,Sheet4!$A$1:$B$92,2,0))</f>
        <v>保险资产管理产品</v>
      </c>
    </row>
    <row r="723" spans="1:68" s="58" customFormat="1" ht="12.75" customHeight="1">
      <c r="A723" s="137" t="s">
        <v>1758</v>
      </c>
      <c r="B723" s="42" t="s">
        <v>1759</v>
      </c>
      <c r="C723" s="252" t="s">
        <v>5552</v>
      </c>
      <c r="D723" s="252" t="s">
        <v>678</v>
      </c>
      <c r="E723" s="42" t="s">
        <v>1760</v>
      </c>
      <c r="F723" s="42" t="s">
        <v>1759</v>
      </c>
      <c r="G723" s="42">
        <v>396</v>
      </c>
      <c r="H723" s="307">
        <v>14743.08</v>
      </c>
      <c r="I723" s="307">
        <v>7789.32</v>
      </c>
      <c r="L723" s="58" t="s">
        <v>4489</v>
      </c>
      <c r="M723" s="42" t="s">
        <v>2195</v>
      </c>
      <c r="N723" s="125" t="s">
        <v>5512</v>
      </c>
      <c r="O723" s="137" t="s">
        <v>2196</v>
      </c>
      <c r="P723" s="50" t="s">
        <v>64</v>
      </c>
      <c r="Q723" s="50" t="s">
        <v>5356</v>
      </c>
      <c r="R723" s="42">
        <v>1</v>
      </c>
      <c r="S723" s="137" t="s">
        <v>2197</v>
      </c>
      <c r="T723" s="62">
        <v>500000000</v>
      </c>
      <c r="U723" s="62">
        <v>367541943.31999999</v>
      </c>
      <c r="V723" s="42"/>
      <c r="W723" s="42"/>
      <c r="X723" s="42"/>
      <c r="Y723" s="42"/>
      <c r="Z723" s="42" t="s">
        <v>68</v>
      </c>
      <c r="AJ723" s="42"/>
      <c r="AY723" s="42"/>
      <c r="AZ723" s="42"/>
      <c r="BA723" s="42"/>
      <c r="BB723" s="42"/>
      <c r="BN723" s="83" t="s">
        <v>4576</v>
      </c>
      <c r="BO723" s="58" t="str">
        <f t="shared" si="11"/>
        <v>境内资产</v>
      </c>
      <c r="BP723" s="58" t="str">
        <f>IF(M723="",VLOOKUP(D723,Sheet4!$A$1:$B$92,2,0),VLOOKUP(Q723,Sheet4!$A$1:$B$92,2,0))</f>
        <v>保险资产管理产品</v>
      </c>
    </row>
    <row r="724" spans="1:68" s="58" customFormat="1" ht="12.75" customHeight="1">
      <c r="A724" s="137" t="s">
        <v>1743</v>
      </c>
      <c r="B724" s="42" t="s">
        <v>1744</v>
      </c>
      <c r="C724" s="252" t="s">
        <v>5552</v>
      </c>
      <c r="D724" s="252" t="s">
        <v>678</v>
      </c>
      <c r="E724" s="42" t="s">
        <v>1745</v>
      </c>
      <c r="F724" s="42" t="s">
        <v>1744</v>
      </c>
      <c r="G724" s="42">
        <v>141</v>
      </c>
      <c r="H724" s="307">
        <v>11223.6</v>
      </c>
      <c r="I724" s="307">
        <v>7652.07</v>
      </c>
      <c r="L724" s="58" t="s">
        <v>4489</v>
      </c>
      <c r="M724" s="42" t="s">
        <v>2195</v>
      </c>
      <c r="N724" s="125" t="s">
        <v>5512</v>
      </c>
      <c r="O724" s="137" t="s">
        <v>2196</v>
      </c>
      <c r="P724" s="50" t="s">
        <v>64</v>
      </c>
      <c r="Q724" s="50" t="s">
        <v>5356</v>
      </c>
      <c r="R724" s="42">
        <v>1</v>
      </c>
      <c r="S724" s="137" t="s">
        <v>2197</v>
      </c>
      <c r="T724" s="62">
        <v>500000000</v>
      </c>
      <c r="U724" s="62">
        <v>367541943.31999999</v>
      </c>
      <c r="V724" s="42"/>
      <c r="W724" s="42"/>
      <c r="X724" s="42"/>
      <c r="Y724" s="42"/>
      <c r="Z724" s="42" t="s">
        <v>68</v>
      </c>
      <c r="AJ724" s="42"/>
      <c r="AY724" s="42"/>
      <c r="AZ724" s="42"/>
      <c r="BA724" s="42"/>
      <c r="BB724" s="42"/>
      <c r="BN724" s="83" t="s">
        <v>4576</v>
      </c>
      <c r="BO724" s="58" t="str">
        <f t="shared" si="11"/>
        <v>境内资产</v>
      </c>
      <c r="BP724" s="58" t="str">
        <f>IF(M724="",VLOOKUP(D724,Sheet4!$A$1:$B$92,2,0),VLOOKUP(Q724,Sheet4!$A$1:$B$92,2,0))</f>
        <v>保险资产管理产品</v>
      </c>
    </row>
    <row r="725" spans="1:68" s="58" customFormat="1" ht="12.75" customHeight="1">
      <c r="A725" s="137" t="s">
        <v>2045</v>
      </c>
      <c r="B725" s="42" t="s">
        <v>2046</v>
      </c>
      <c r="C725" s="252" t="s">
        <v>5552</v>
      </c>
      <c r="D725" s="252" t="s">
        <v>678</v>
      </c>
      <c r="E725" s="42" t="s">
        <v>2816</v>
      </c>
      <c r="F725" s="42" t="s">
        <v>2046</v>
      </c>
      <c r="G725" s="42">
        <v>413</v>
      </c>
      <c r="H725" s="307">
        <v>10655.4</v>
      </c>
      <c r="I725" s="307">
        <v>7495.95</v>
      </c>
      <c r="L725" s="58" t="s">
        <v>4489</v>
      </c>
      <c r="M725" s="42" t="s">
        <v>2195</v>
      </c>
      <c r="N725" s="125" t="s">
        <v>5512</v>
      </c>
      <c r="O725" s="137" t="s">
        <v>2196</v>
      </c>
      <c r="P725" s="50" t="s">
        <v>64</v>
      </c>
      <c r="Q725" s="50" t="s">
        <v>5356</v>
      </c>
      <c r="R725" s="42">
        <v>1</v>
      </c>
      <c r="S725" s="137" t="s">
        <v>2197</v>
      </c>
      <c r="T725" s="62">
        <v>500000000</v>
      </c>
      <c r="U725" s="62">
        <v>367541943.31999999</v>
      </c>
      <c r="V725" s="42"/>
      <c r="W725" s="42"/>
      <c r="X725" s="42"/>
      <c r="Y725" s="42"/>
      <c r="Z725" s="42" t="s">
        <v>68</v>
      </c>
      <c r="AJ725" s="42"/>
      <c r="AY725" s="42"/>
      <c r="AZ725" s="42"/>
      <c r="BA725" s="42"/>
      <c r="BB725" s="42"/>
      <c r="BN725" s="83" t="s">
        <v>4576</v>
      </c>
      <c r="BO725" s="58" t="str">
        <f t="shared" si="11"/>
        <v>境内资产</v>
      </c>
      <c r="BP725" s="58" t="str">
        <f>IF(M725="",VLOOKUP(D725,Sheet4!$A$1:$B$92,2,0),VLOOKUP(Q725,Sheet4!$A$1:$B$92,2,0))</f>
        <v>保险资产管理产品</v>
      </c>
    </row>
    <row r="726" spans="1:68" s="58" customFormat="1" ht="12.75" customHeight="1">
      <c r="A726" s="137" t="s">
        <v>2134</v>
      </c>
      <c r="B726" s="42" t="s">
        <v>4285</v>
      </c>
      <c r="C726" s="252" t="s">
        <v>5552</v>
      </c>
      <c r="D726" s="252" t="s">
        <v>672</v>
      </c>
      <c r="E726" s="42" t="s">
        <v>4377</v>
      </c>
      <c r="F726" s="42" t="s">
        <v>4285</v>
      </c>
      <c r="G726" s="42">
        <v>211</v>
      </c>
      <c r="H726" s="307">
        <v>10305.24</v>
      </c>
      <c r="I726" s="307">
        <v>6988.32</v>
      </c>
      <c r="L726" s="58" t="s">
        <v>4489</v>
      </c>
      <c r="M726" s="42" t="s">
        <v>2195</v>
      </c>
      <c r="N726" s="125" t="s">
        <v>5512</v>
      </c>
      <c r="O726" s="137" t="s">
        <v>2196</v>
      </c>
      <c r="P726" s="50" t="s">
        <v>64</v>
      </c>
      <c r="Q726" s="50" t="s">
        <v>5356</v>
      </c>
      <c r="R726" s="42">
        <v>1</v>
      </c>
      <c r="S726" s="137" t="s">
        <v>2197</v>
      </c>
      <c r="T726" s="62">
        <v>500000000</v>
      </c>
      <c r="U726" s="62">
        <v>367541943.31999999</v>
      </c>
      <c r="V726" s="42"/>
      <c r="W726" s="42"/>
      <c r="X726" s="42"/>
      <c r="Y726" s="42"/>
      <c r="Z726" s="42" t="s">
        <v>68</v>
      </c>
      <c r="AJ726" s="42"/>
      <c r="AY726" s="42"/>
      <c r="AZ726" s="42"/>
      <c r="BA726" s="42"/>
      <c r="BB726" s="42"/>
      <c r="BN726" s="83" t="s">
        <v>4576</v>
      </c>
      <c r="BO726" s="58" t="str">
        <f t="shared" si="11"/>
        <v>境内资产</v>
      </c>
      <c r="BP726" s="58" t="str">
        <f>IF(M726="",VLOOKUP(D726,Sheet4!$A$1:$B$92,2,0),VLOOKUP(Q726,Sheet4!$A$1:$B$92,2,0))</f>
        <v>保险资产管理产品</v>
      </c>
    </row>
    <row r="727" spans="1:68" s="58" customFormat="1" ht="12.75" customHeight="1">
      <c r="A727" s="137" t="s">
        <v>2135</v>
      </c>
      <c r="B727" s="42" t="s">
        <v>4286</v>
      </c>
      <c r="C727" s="252" t="s">
        <v>5552</v>
      </c>
      <c r="D727" s="252" t="s">
        <v>678</v>
      </c>
      <c r="E727" s="42" t="s">
        <v>4378</v>
      </c>
      <c r="F727" s="42" t="s">
        <v>4286</v>
      </c>
      <c r="G727" s="42">
        <v>133</v>
      </c>
      <c r="H727" s="307">
        <v>2924.67</v>
      </c>
      <c r="I727" s="307">
        <v>6337.45</v>
      </c>
      <c r="L727" s="58" t="s">
        <v>4489</v>
      </c>
      <c r="M727" s="42" t="s">
        <v>2195</v>
      </c>
      <c r="N727" s="125" t="s">
        <v>5512</v>
      </c>
      <c r="O727" s="137" t="s">
        <v>2196</v>
      </c>
      <c r="P727" s="50" t="s">
        <v>64</v>
      </c>
      <c r="Q727" s="50" t="s">
        <v>5356</v>
      </c>
      <c r="R727" s="42">
        <v>1</v>
      </c>
      <c r="S727" s="137" t="s">
        <v>2197</v>
      </c>
      <c r="T727" s="62">
        <v>500000000</v>
      </c>
      <c r="U727" s="62">
        <v>367541943.31999999</v>
      </c>
      <c r="V727" s="42"/>
      <c r="W727" s="42"/>
      <c r="X727" s="42"/>
      <c r="Y727" s="42"/>
      <c r="Z727" s="42" t="s">
        <v>68</v>
      </c>
      <c r="AJ727" s="42"/>
      <c r="AY727" s="42"/>
      <c r="AZ727" s="42"/>
      <c r="BA727" s="42"/>
      <c r="BB727" s="42"/>
      <c r="BN727" s="83" t="s">
        <v>4576</v>
      </c>
      <c r="BO727" s="58" t="str">
        <f t="shared" si="11"/>
        <v>境内资产</v>
      </c>
      <c r="BP727" s="58" t="str">
        <f>IF(M727="",VLOOKUP(D727,Sheet4!$A$1:$B$92,2,0),VLOOKUP(Q727,Sheet4!$A$1:$B$92,2,0))</f>
        <v>保险资产管理产品</v>
      </c>
    </row>
    <row r="728" spans="1:68" s="58" customFormat="1" ht="12.75" customHeight="1">
      <c r="A728" s="137" t="s">
        <v>1764</v>
      </c>
      <c r="B728" s="42" t="s">
        <v>1765</v>
      </c>
      <c r="C728" s="252" t="s">
        <v>5552</v>
      </c>
      <c r="D728" s="252" t="s">
        <v>678</v>
      </c>
      <c r="E728" s="42" t="s">
        <v>1766</v>
      </c>
      <c r="F728" s="42" t="s">
        <v>1765</v>
      </c>
      <c r="G728" s="42">
        <v>189</v>
      </c>
      <c r="H728" s="307">
        <v>8314.11</v>
      </c>
      <c r="I728" s="307">
        <v>5800.41</v>
      </c>
      <c r="L728" s="58" t="s">
        <v>4489</v>
      </c>
      <c r="M728" s="42" t="s">
        <v>2195</v>
      </c>
      <c r="N728" s="125" t="s">
        <v>5512</v>
      </c>
      <c r="O728" s="137" t="s">
        <v>2196</v>
      </c>
      <c r="P728" s="50" t="s">
        <v>64</v>
      </c>
      <c r="Q728" s="50" t="s">
        <v>5356</v>
      </c>
      <c r="R728" s="42">
        <v>1</v>
      </c>
      <c r="S728" s="137" t="s">
        <v>2197</v>
      </c>
      <c r="T728" s="62">
        <v>500000000</v>
      </c>
      <c r="U728" s="62">
        <v>367541943.31999999</v>
      </c>
      <c r="V728" s="42"/>
      <c r="W728" s="42"/>
      <c r="X728" s="42"/>
      <c r="Y728" s="42"/>
      <c r="Z728" s="42" t="s">
        <v>68</v>
      </c>
      <c r="AJ728" s="42"/>
      <c r="AY728" s="42"/>
      <c r="AZ728" s="42"/>
      <c r="BA728" s="42"/>
      <c r="BB728" s="42"/>
      <c r="BN728" s="83" t="s">
        <v>4576</v>
      </c>
      <c r="BO728" s="58" t="str">
        <f t="shared" si="11"/>
        <v>境内资产</v>
      </c>
      <c r="BP728" s="58" t="str">
        <f>IF(M728="",VLOOKUP(D728,Sheet4!$A$1:$B$92,2,0),VLOOKUP(Q728,Sheet4!$A$1:$B$92,2,0))</f>
        <v>保险资产管理产品</v>
      </c>
    </row>
    <row r="729" spans="1:68" s="58" customFormat="1" ht="12.75" customHeight="1">
      <c r="A729" s="137" t="s">
        <v>2015</v>
      </c>
      <c r="B729" s="42" t="s">
        <v>2016</v>
      </c>
      <c r="C729" s="252" t="s">
        <v>5552</v>
      </c>
      <c r="D729" s="252" t="s">
        <v>678</v>
      </c>
      <c r="E729" s="42" t="s">
        <v>2794</v>
      </c>
      <c r="F729" s="42" t="s">
        <v>2016</v>
      </c>
      <c r="G729" s="42">
        <v>253</v>
      </c>
      <c r="H729" s="307">
        <v>10089.64</v>
      </c>
      <c r="I729" s="307">
        <v>5768.4</v>
      </c>
      <c r="L729" s="58" t="s">
        <v>4489</v>
      </c>
      <c r="M729" s="42" t="s">
        <v>2195</v>
      </c>
      <c r="N729" s="125" t="s">
        <v>5512</v>
      </c>
      <c r="O729" s="137" t="s">
        <v>2196</v>
      </c>
      <c r="P729" s="50" t="s">
        <v>64</v>
      </c>
      <c r="Q729" s="50" t="s">
        <v>5356</v>
      </c>
      <c r="R729" s="42">
        <v>1</v>
      </c>
      <c r="S729" s="137" t="s">
        <v>2197</v>
      </c>
      <c r="T729" s="62">
        <v>500000000</v>
      </c>
      <c r="U729" s="62">
        <v>367541943.31999999</v>
      </c>
      <c r="V729" s="42"/>
      <c r="W729" s="42"/>
      <c r="X729" s="42"/>
      <c r="Y729" s="42"/>
      <c r="Z729" s="42" t="s">
        <v>68</v>
      </c>
      <c r="AJ729" s="42"/>
      <c r="AY729" s="42"/>
      <c r="AZ729" s="42"/>
      <c r="BA729" s="42"/>
      <c r="BB729" s="42"/>
      <c r="BN729" s="83" t="s">
        <v>4576</v>
      </c>
      <c r="BO729" s="58" t="str">
        <f t="shared" si="11"/>
        <v>境内资产</v>
      </c>
      <c r="BP729" s="58" t="str">
        <f>IF(M729="",VLOOKUP(D729,Sheet4!$A$1:$B$92,2,0),VLOOKUP(Q729,Sheet4!$A$1:$B$92,2,0))</f>
        <v>保险资产管理产品</v>
      </c>
    </row>
    <row r="730" spans="1:68" s="58" customFormat="1" ht="12.75" customHeight="1">
      <c r="A730" s="137" t="s">
        <v>1642</v>
      </c>
      <c r="B730" s="42" t="s">
        <v>1643</v>
      </c>
      <c r="C730" s="252" t="s">
        <v>5552</v>
      </c>
      <c r="D730" s="252" t="s">
        <v>678</v>
      </c>
      <c r="E730" s="42" t="s">
        <v>1644</v>
      </c>
      <c r="F730" s="42" t="s">
        <v>1643</v>
      </c>
      <c r="G730" s="42">
        <v>175</v>
      </c>
      <c r="H730" s="307">
        <v>11214</v>
      </c>
      <c r="I730" s="307">
        <v>5481</v>
      </c>
      <c r="L730" s="58" t="s">
        <v>4489</v>
      </c>
      <c r="M730" s="42" t="s">
        <v>2195</v>
      </c>
      <c r="N730" s="125" t="s">
        <v>5512</v>
      </c>
      <c r="O730" s="137" t="s">
        <v>2196</v>
      </c>
      <c r="P730" s="50" t="s">
        <v>64</v>
      </c>
      <c r="Q730" s="50" t="s">
        <v>5356</v>
      </c>
      <c r="R730" s="42">
        <v>1</v>
      </c>
      <c r="S730" s="137" t="s">
        <v>2197</v>
      </c>
      <c r="T730" s="62">
        <v>500000000</v>
      </c>
      <c r="U730" s="62">
        <v>367541943.31999999</v>
      </c>
      <c r="V730" s="42"/>
      <c r="W730" s="42"/>
      <c r="X730" s="42"/>
      <c r="Y730" s="42"/>
      <c r="Z730" s="42" t="s">
        <v>68</v>
      </c>
      <c r="AJ730" s="42"/>
      <c r="AY730" s="42"/>
      <c r="AZ730" s="42"/>
      <c r="BA730" s="42"/>
      <c r="BB730" s="42"/>
      <c r="BN730" s="83" t="s">
        <v>4576</v>
      </c>
      <c r="BO730" s="58" t="str">
        <f t="shared" si="11"/>
        <v>境内资产</v>
      </c>
      <c r="BP730" s="58" t="str">
        <f>IF(M730="",VLOOKUP(D730,Sheet4!$A$1:$B$92,2,0),VLOOKUP(Q730,Sheet4!$A$1:$B$92,2,0))</f>
        <v>保险资产管理产品</v>
      </c>
    </row>
    <row r="731" spans="1:68" s="58" customFormat="1" ht="12.75" customHeight="1">
      <c r="A731" s="137" t="s">
        <v>2136</v>
      </c>
      <c r="B731" s="42" t="s">
        <v>4287</v>
      </c>
      <c r="C731" s="252" t="s">
        <v>5552</v>
      </c>
      <c r="D731" s="252" t="s">
        <v>678</v>
      </c>
      <c r="E731" s="42" t="s">
        <v>4379</v>
      </c>
      <c r="F731" s="42" t="s">
        <v>4287</v>
      </c>
      <c r="G731" s="42">
        <v>72</v>
      </c>
      <c r="H731" s="307">
        <v>881.28</v>
      </c>
      <c r="I731" s="307">
        <v>5177.5200000000004</v>
      </c>
      <c r="L731" s="58" t="s">
        <v>4489</v>
      </c>
      <c r="M731" s="42" t="s">
        <v>2195</v>
      </c>
      <c r="N731" s="125" t="s">
        <v>5512</v>
      </c>
      <c r="O731" s="137" t="s">
        <v>2196</v>
      </c>
      <c r="P731" s="50" t="s">
        <v>64</v>
      </c>
      <c r="Q731" s="50" t="s">
        <v>5356</v>
      </c>
      <c r="R731" s="42">
        <v>1</v>
      </c>
      <c r="S731" s="137" t="s">
        <v>2197</v>
      </c>
      <c r="T731" s="62">
        <v>500000000</v>
      </c>
      <c r="U731" s="62">
        <v>367541943.31999999</v>
      </c>
      <c r="V731" s="42"/>
      <c r="W731" s="42"/>
      <c r="X731" s="42"/>
      <c r="Y731" s="42"/>
      <c r="Z731" s="42" t="s">
        <v>68</v>
      </c>
      <c r="AJ731" s="42"/>
      <c r="AY731" s="42"/>
      <c r="AZ731" s="42"/>
      <c r="BA731" s="42"/>
      <c r="BB731" s="42"/>
      <c r="BN731" s="83" t="s">
        <v>4576</v>
      </c>
      <c r="BO731" s="58" t="str">
        <f t="shared" si="11"/>
        <v>境内资产</v>
      </c>
      <c r="BP731" s="58" t="str">
        <f>IF(M731="",VLOOKUP(D731,Sheet4!$A$1:$B$92,2,0),VLOOKUP(Q731,Sheet4!$A$1:$B$92,2,0))</f>
        <v>保险资产管理产品</v>
      </c>
    </row>
    <row r="732" spans="1:68" s="58" customFormat="1" ht="12.75" customHeight="1">
      <c r="A732" s="137" t="s">
        <v>1648</v>
      </c>
      <c r="B732" s="42" t="s">
        <v>1649</v>
      </c>
      <c r="C732" s="252" t="s">
        <v>5552</v>
      </c>
      <c r="D732" s="252" t="s">
        <v>672</v>
      </c>
      <c r="E732" s="42" t="s">
        <v>1650</v>
      </c>
      <c r="F732" s="42" t="s">
        <v>1649</v>
      </c>
      <c r="G732" s="42">
        <v>164</v>
      </c>
      <c r="H732" s="307">
        <v>4995.4399999999996</v>
      </c>
      <c r="I732" s="307">
        <v>4995.4399999999996</v>
      </c>
      <c r="L732" s="58" t="s">
        <v>4489</v>
      </c>
      <c r="M732" s="42" t="s">
        <v>2195</v>
      </c>
      <c r="N732" s="125" t="s">
        <v>5512</v>
      </c>
      <c r="O732" s="137" t="s">
        <v>2196</v>
      </c>
      <c r="P732" s="50" t="s">
        <v>64</v>
      </c>
      <c r="Q732" s="50" t="s">
        <v>5356</v>
      </c>
      <c r="R732" s="42">
        <v>1</v>
      </c>
      <c r="S732" s="137" t="s">
        <v>2197</v>
      </c>
      <c r="T732" s="62">
        <v>500000000</v>
      </c>
      <c r="U732" s="62">
        <v>367541943.31999999</v>
      </c>
      <c r="V732" s="42"/>
      <c r="W732" s="42"/>
      <c r="X732" s="42"/>
      <c r="Y732" s="42"/>
      <c r="Z732" s="42" t="s">
        <v>68</v>
      </c>
      <c r="AJ732" s="42"/>
      <c r="AY732" s="42"/>
      <c r="AZ732" s="42"/>
      <c r="BA732" s="42"/>
      <c r="BB732" s="42"/>
      <c r="BN732" s="83" t="s">
        <v>4576</v>
      </c>
      <c r="BO732" s="58" t="str">
        <f t="shared" si="11"/>
        <v>境内资产</v>
      </c>
      <c r="BP732" s="58" t="str">
        <f>IF(M732="",VLOOKUP(D732,Sheet4!$A$1:$B$92,2,0),VLOOKUP(Q732,Sheet4!$A$1:$B$92,2,0))</f>
        <v>保险资产管理产品</v>
      </c>
    </row>
    <row r="733" spans="1:68" s="58" customFormat="1" ht="12.75" customHeight="1">
      <c r="A733" s="137" t="s">
        <v>1975</v>
      </c>
      <c r="B733" s="42" t="s">
        <v>1976</v>
      </c>
      <c r="C733" s="252" t="s">
        <v>5552</v>
      </c>
      <c r="D733" s="252" t="s">
        <v>672</v>
      </c>
      <c r="E733" s="42" t="s">
        <v>3108</v>
      </c>
      <c r="F733" s="42" t="s">
        <v>1976</v>
      </c>
      <c r="G733" s="42">
        <v>342</v>
      </c>
      <c r="H733" s="307">
        <v>4969.26</v>
      </c>
      <c r="I733" s="307">
        <v>4969.26</v>
      </c>
      <c r="L733" s="58" t="s">
        <v>4489</v>
      </c>
      <c r="M733" s="42" t="s">
        <v>2195</v>
      </c>
      <c r="N733" s="125" t="s">
        <v>5512</v>
      </c>
      <c r="O733" s="137" t="s">
        <v>2196</v>
      </c>
      <c r="P733" s="50" t="s">
        <v>64</v>
      </c>
      <c r="Q733" s="50" t="s">
        <v>5356</v>
      </c>
      <c r="R733" s="42">
        <v>1</v>
      </c>
      <c r="S733" s="137" t="s">
        <v>2197</v>
      </c>
      <c r="T733" s="62">
        <v>500000000</v>
      </c>
      <c r="U733" s="62">
        <v>367541943.31999999</v>
      </c>
      <c r="V733" s="42"/>
      <c r="W733" s="42"/>
      <c r="X733" s="42"/>
      <c r="Y733" s="42"/>
      <c r="Z733" s="42" t="s">
        <v>68</v>
      </c>
      <c r="AJ733" s="42"/>
      <c r="AY733" s="42"/>
      <c r="AZ733" s="42"/>
      <c r="BA733" s="42"/>
      <c r="BB733" s="42"/>
      <c r="BN733" s="83" t="s">
        <v>4576</v>
      </c>
      <c r="BO733" s="58" t="str">
        <f t="shared" si="11"/>
        <v>境内资产</v>
      </c>
      <c r="BP733" s="58" t="str">
        <f>IF(M733="",VLOOKUP(D733,Sheet4!$A$1:$B$92,2,0),VLOOKUP(Q733,Sheet4!$A$1:$B$92,2,0))</f>
        <v>保险资产管理产品</v>
      </c>
    </row>
    <row r="734" spans="1:68" s="58" customFormat="1" ht="12.75" customHeight="1">
      <c r="A734" s="137" t="s">
        <v>2137</v>
      </c>
      <c r="B734" s="42" t="s">
        <v>4288</v>
      </c>
      <c r="C734" s="252" t="s">
        <v>5552</v>
      </c>
      <c r="D734" s="252" t="s">
        <v>678</v>
      </c>
      <c r="E734" s="42" t="s">
        <v>4380</v>
      </c>
      <c r="F734" s="42" t="s">
        <v>4288</v>
      </c>
      <c r="G734" s="42">
        <v>344</v>
      </c>
      <c r="H734" s="307">
        <v>1984.88</v>
      </c>
      <c r="I734" s="307">
        <v>4399.76</v>
      </c>
      <c r="L734" s="58" t="s">
        <v>4489</v>
      </c>
      <c r="M734" s="42" t="s">
        <v>2195</v>
      </c>
      <c r="N734" s="125" t="s">
        <v>5512</v>
      </c>
      <c r="O734" s="137" t="s">
        <v>2196</v>
      </c>
      <c r="P734" s="50" t="s">
        <v>64</v>
      </c>
      <c r="Q734" s="50" t="s">
        <v>5356</v>
      </c>
      <c r="R734" s="42">
        <v>1</v>
      </c>
      <c r="S734" s="137" t="s">
        <v>2197</v>
      </c>
      <c r="T734" s="62">
        <v>500000000</v>
      </c>
      <c r="U734" s="62">
        <v>367541943.31999999</v>
      </c>
      <c r="V734" s="42"/>
      <c r="W734" s="42"/>
      <c r="X734" s="42"/>
      <c r="Y734" s="42"/>
      <c r="Z734" s="42" t="s">
        <v>68</v>
      </c>
      <c r="AJ734" s="42"/>
      <c r="AY734" s="42"/>
      <c r="AZ734" s="42"/>
      <c r="BA734" s="42"/>
      <c r="BB734" s="42"/>
      <c r="BN734" s="83" t="s">
        <v>4576</v>
      </c>
      <c r="BO734" s="58" t="str">
        <f t="shared" si="11"/>
        <v>境内资产</v>
      </c>
      <c r="BP734" s="58" t="str">
        <f>IF(M734="",VLOOKUP(D734,Sheet4!$A$1:$B$92,2,0),VLOOKUP(Q734,Sheet4!$A$1:$B$92,2,0))</f>
        <v>保险资产管理产品</v>
      </c>
    </row>
    <row r="735" spans="1:68" s="58" customFormat="1" ht="12.75" customHeight="1">
      <c r="A735" s="137" t="s">
        <v>2138</v>
      </c>
      <c r="B735" s="42" t="s">
        <v>4289</v>
      </c>
      <c r="C735" s="252" t="s">
        <v>5552</v>
      </c>
      <c r="D735" s="252" t="s">
        <v>678</v>
      </c>
      <c r="E735" s="42" t="s">
        <v>4381</v>
      </c>
      <c r="F735" s="42" t="s">
        <v>4289</v>
      </c>
      <c r="G735" s="42">
        <v>173</v>
      </c>
      <c r="H735" s="307">
        <v>2058.6999999999998</v>
      </c>
      <c r="I735" s="307">
        <v>4288.67</v>
      </c>
      <c r="L735" s="58" t="s">
        <v>4489</v>
      </c>
      <c r="M735" s="42" t="s">
        <v>2195</v>
      </c>
      <c r="N735" s="125" t="s">
        <v>5512</v>
      </c>
      <c r="O735" s="137" t="s">
        <v>2196</v>
      </c>
      <c r="P735" s="50" t="s">
        <v>64</v>
      </c>
      <c r="Q735" s="50" t="s">
        <v>5356</v>
      </c>
      <c r="R735" s="42">
        <v>1</v>
      </c>
      <c r="S735" s="137" t="s">
        <v>2197</v>
      </c>
      <c r="T735" s="62">
        <v>500000000</v>
      </c>
      <c r="U735" s="62">
        <v>367541943.31999999</v>
      </c>
      <c r="V735" s="42"/>
      <c r="W735" s="42"/>
      <c r="X735" s="42"/>
      <c r="Y735" s="42"/>
      <c r="Z735" s="42" t="s">
        <v>68</v>
      </c>
      <c r="AJ735" s="42"/>
      <c r="AY735" s="42"/>
      <c r="AZ735" s="42"/>
      <c r="BA735" s="42"/>
      <c r="BB735" s="42"/>
      <c r="BN735" s="83" t="s">
        <v>4576</v>
      </c>
      <c r="BO735" s="58" t="str">
        <f t="shared" si="11"/>
        <v>境内资产</v>
      </c>
      <c r="BP735" s="58" t="str">
        <f>IF(M735="",VLOOKUP(D735,Sheet4!$A$1:$B$92,2,0),VLOOKUP(Q735,Sheet4!$A$1:$B$92,2,0))</f>
        <v>保险资产管理产品</v>
      </c>
    </row>
    <row r="736" spans="1:68" s="58" customFormat="1" ht="12.75" customHeight="1">
      <c r="A736" s="137" t="s">
        <v>2017</v>
      </c>
      <c r="B736" s="42" t="s">
        <v>2018</v>
      </c>
      <c r="C736" s="252" t="s">
        <v>5552</v>
      </c>
      <c r="D736" s="252" t="s">
        <v>678</v>
      </c>
      <c r="E736" s="42" t="s">
        <v>4382</v>
      </c>
      <c r="F736" s="42" t="s">
        <v>2018</v>
      </c>
      <c r="G736" s="42">
        <v>124</v>
      </c>
      <c r="H736" s="307">
        <v>7101.48</v>
      </c>
      <c r="I736" s="307">
        <v>4201.12</v>
      </c>
      <c r="L736" s="58" t="s">
        <v>4489</v>
      </c>
      <c r="M736" s="42" t="s">
        <v>2195</v>
      </c>
      <c r="N736" s="125" t="s">
        <v>5512</v>
      </c>
      <c r="O736" s="137" t="s">
        <v>2196</v>
      </c>
      <c r="P736" s="50" t="s">
        <v>64</v>
      </c>
      <c r="Q736" s="50" t="s">
        <v>5356</v>
      </c>
      <c r="R736" s="42">
        <v>1</v>
      </c>
      <c r="S736" s="137" t="s">
        <v>2197</v>
      </c>
      <c r="T736" s="62">
        <v>500000000</v>
      </c>
      <c r="U736" s="62">
        <v>367541943.31999999</v>
      </c>
      <c r="V736" s="42"/>
      <c r="W736" s="42"/>
      <c r="X736" s="42"/>
      <c r="Y736" s="42"/>
      <c r="Z736" s="42" t="s">
        <v>68</v>
      </c>
      <c r="AJ736" s="42"/>
      <c r="AY736" s="42"/>
      <c r="AZ736" s="42"/>
      <c r="BA736" s="42"/>
      <c r="BB736" s="42"/>
      <c r="BN736" s="83" t="s">
        <v>4576</v>
      </c>
      <c r="BO736" s="58" t="str">
        <f t="shared" si="11"/>
        <v>境内资产</v>
      </c>
      <c r="BP736" s="58" t="str">
        <f>IF(M736="",VLOOKUP(D736,Sheet4!$A$1:$B$92,2,0),VLOOKUP(Q736,Sheet4!$A$1:$B$92,2,0))</f>
        <v>保险资产管理产品</v>
      </c>
    </row>
    <row r="737" spans="1:68" s="58" customFormat="1" ht="12.75" customHeight="1">
      <c r="A737" s="137" t="s">
        <v>1746</v>
      </c>
      <c r="B737" s="42" t="s">
        <v>1747</v>
      </c>
      <c r="C737" s="252" t="s">
        <v>5552</v>
      </c>
      <c r="D737" s="252" t="s">
        <v>678</v>
      </c>
      <c r="E737" s="42" t="s">
        <v>1748</v>
      </c>
      <c r="F737" s="42" t="s">
        <v>1747</v>
      </c>
      <c r="G737" s="42">
        <v>133</v>
      </c>
      <c r="H737" s="307">
        <v>5652.5</v>
      </c>
      <c r="I737" s="307">
        <v>4134.97</v>
      </c>
      <c r="L737" s="58" t="s">
        <v>4489</v>
      </c>
      <c r="M737" s="42" t="s">
        <v>2195</v>
      </c>
      <c r="N737" s="125" t="s">
        <v>5512</v>
      </c>
      <c r="O737" s="137" t="s">
        <v>2196</v>
      </c>
      <c r="P737" s="50" t="s">
        <v>64</v>
      </c>
      <c r="Q737" s="50" t="s">
        <v>5356</v>
      </c>
      <c r="R737" s="42">
        <v>1</v>
      </c>
      <c r="S737" s="137" t="s">
        <v>2197</v>
      </c>
      <c r="T737" s="62">
        <v>500000000</v>
      </c>
      <c r="U737" s="62">
        <v>367541943.31999999</v>
      </c>
      <c r="V737" s="42"/>
      <c r="W737" s="42"/>
      <c r="X737" s="42"/>
      <c r="Y737" s="42"/>
      <c r="Z737" s="42" t="s">
        <v>68</v>
      </c>
      <c r="AJ737" s="42"/>
      <c r="AY737" s="42"/>
      <c r="AZ737" s="42"/>
      <c r="BA737" s="42"/>
      <c r="BB737" s="42"/>
      <c r="BN737" s="83" t="s">
        <v>4576</v>
      </c>
      <c r="BO737" s="58" t="str">
        <f t="shared" si="11"/>
        <v>境内资产</v>
      </c>
      <c r="BP737" s="58" t="str">
        <f>IF(M737="",VLOOKUP(D737,Sheet4!$A$1:$B$92,2,0),VLOOKUP(Q737,Sheet4!$A$1:$B$92,2,0))</f>
        <v>保险资产管理产品</v>
      </c>
    </row>
    <row r="738" spans="1:68" s="58" customFormat="1" ht="12.75" customHeight="1">
      <c r="A738" s="137" t="s">
        <v>2139</v>
      </c>
      <c r="B738" s="42" t="s">
        <v>4290</v>
      </c>
      <c r="C738" s="252" t="s">
        <v>5552</v>
      </c>
      <c r="D738" s="252" t="s">
        <v>672</v>
      </c>
      <c r="E738" s="42" t="s">
        <v>4383</v>
      </c>
      <c r="F738" s="42" t="s">
        <v>4290</v>
      </c>
      <c r="G738" s="42">
        <v>388</v>
      </c>
      <c r="H738" s="307">
        <v>4326.2</v>
      </c>
      <c r="I738" s="307">
        <v>3957.6</v>
      </c>
      <c r="L738" s="58" t="s">
        <v>4489</v>
      </c>
      <c r="M738" s="42" t="s">
        <v>2195</v>
      </c>
      <c r="N738" s="125" t="s">
        <v>5512</v>
      </c>
      <c r="O738" s="137" t="s">
        <v>2196</v>
      </c>
      <c r="P738" s="50" t="s">
        <v>64</v>
      </c>
      <c r="Q738" s="50" t="s">
        <v>5356</v>
      </c>
      <c r="R738" s="42">
        <v>1</v>
      </c>
      <c r="S738" s="137" t="s">
        <v>2197</v>
      </c>
      <c r="T738" s="62">
        <v>500000000</v>
      </c>
      <c r="U738" s="62">
        <v>367541943.31999999</v>
      </c>
      <c r="V738" s="42"/>
      <c r="W738" s="42"/>
      <c r="X738" s="42"/>
      <c r="Y738" s="42"/>
      <c r="Z738" s="42" t="s">
        <v>68</v>
      </c>
      <c r="AJ738" s="42"/>
      <c r="AY738" s="42"/>
      <c r="AZ738" s="42"/>
      <c r="BA738" s="42"/>
      <c r="BB738" s="42"/>
      <c r="BN738" s="83" t="s">
        <v>4576</v>
      </c>
      <c r="BO738" s="58" t="str">
        <f t="shared" si="11"/>
        <v>境内资产</v>
      </c>
      <c r="BP738" s="58" t="str">
        <f>IF(M738="",VLOOKUP(D738,Sheet4!$A$1:$B$92,2,0),VLOOKUP(Q738,Sheet4!$A$1:$B$92,2,0))</f>
        <v>保险资产管理产品</v>
      </c>
    </row>
    <row r="739" spans="1:68" s="58" customFormat="1" ht="12.75" customHeight="1">
      <c r="A739" s="137" t="s">
        <v>2140</v>
      </c>
      <c r="B739" s="42" t="s">
        <v>4291</v>
      </c>
      <c r="C739" s="252" t="s">
        <v>5552</v>
      </c>
      <c r="D739" s="252" t="s">
        <v>678</v>
      </c>
      <c r="E739" s="42" t="s">
        <v>4384</v>
      </c>
      <c r="F739" s="42" t="s">
        <v>4291</v>
      </c>
      <c r="G739" s="42">
        <v>170</v>
      </c>
      <c r="H739" s="307">
        <v>4233</v>
      </c>
      <c r="I739" s="307">
        <v>3915.1</v>
      </c>
      <c r="L739" s="58" t="s">
        <v>4489</v>
      </c>
      <c r="M739" s="42" t="s">
        <v>2195</v>
      </c>
      <c r="N739" s="125" t="s">
        <v>5512</v>
      </c>
      <c r="O739" s="137" t="s">
        <v>2196</v>
      </c>
      <c r="P739" s="50" t="s">
        <v>64</v>
      </c>
      <c r="Q739" s="50" t="s">
        <v>5356</v>
      </c>
      <c r="R739" s="42">
        <v>1</v>
      </c>
      <c r="S739" s="137" t="s">
        <v>2197</v>
      </c>
      <c r="T739" s="62">
        <v>500000000</v>
      </c>
      <c r="U739" s="62">
        <v>367541943.31999999</v>
      </c>
      <c r="V739" s="42"/>
      <c r="W739" s="42"/>
      <c r="X739" s="42"/>
      <c r="Y739" s="42"/>
      <c r="Z739" s="42" t="s">
        <v>68</v>
      </c>
      <c r="AJ739" s="42"/>
      <c r="AY739" s="42"/>
      <c r="AZ739" s="42"/>
      <c r="BA739" s="42"/>
      <c r="BB739" s="42"/>
      <c r="BN739" s="83" t="s">
        <v>4576</v>
      </c>
      <c r="BO739" s="58" t="str">
        <f t="shared" si="11"/>
        <v>境内资产</v>
      </c>
      <c r="BP739" s="58" t="str">
        <f>IF(M739="",VLOOKUP(D739,Sheet4!$A$1:$B$92,2,0),VLOOKUP(Q739,Sheet4!$A$1:$B$92,2,0))</f>
        <v>保险资产管理产品</v>
      </c>
    </row>
    <row r="740" spans="1:68" s="58" customFormat="1" ht="12.75" customHeight="1">
      <c r="A740" s="137" t="s">
        <v>2141</v>
      </c>
      <c r="B740" s="42" t="s">
        <v>4292</v>
      </c>
      <c r="C740" s="252" t="s">
        <v>5552</v>
      </c>
      <c r="D740" s="252" t="s">
        <v>678</v>
      </c>
      <c r="E740" s="42" t="s">
        <v>4385</v>
      </c>
      <c r="F740" s="42" t="s">
        <v>4292</v>
      </c>
      <c r="G740" s="42">
        <v>200</v>
      </c>
      <c r="H740" s="307">
        <v>3162</v>
      </c>
      <c r="I740" s="307">
        <v>3906</v>
      </c>
      <c r="L740" s="58" t="s">
        <v>4489</v>
      </c>
      <c r="M740" s="42" t="s">
        <v>2195</v>
      </c>
      <c r="N740" s="125" t="s">
        <v>5512</v>
      </c>
      <c r="O740" s="137" t="s">
        <v>2196</v>
      </c>
      <c r="P740" s="50" t="s">
        <v>64</v>
      </c>
      <c r="Q740" s="50" t="s">
        <v>5356</v>
      </c>
      <c r="R740" s="42">
        <v>1</v>
      </c>
      <c r="S740" s="137" t="s">
        <v>2197</v>
      </c>
      <c r="T740" s="62">
        <v>500000000</v>
      </c>
      <c r="U740" s="62">
        <v>367541943.31999999</v>
      </c>
      <c r="V740" s="42"/>
      <c r="W740" s="42"/>
      <c r="X740" s="42"/>
      <c r="Y740" s="42"/>
      <c r="Z740" s="42" t="s">
        <v>68</v>
      </c>
      <c r="AJ740" s="42"/>
      <c r="AY740" s="42"/>
      <c r="AZ740" s="42"/>
      <c r="BA740" s="42"/>
      <c r="BB740" s="42"/>
      <c r="BN740" s="83" t="s">
        <v>4576</v>
      </c>
      <c r="BO740" s="58" t="str">
        <f t="shared" si="11"/>
        <v>境内资产</v>
      </c>
      <c r="BP740" s="58" t="str">
        <f>IF(M740="",VLOOKUP(D740,Sheet4!$A$1:$B$92,2,0),VLOOKUP(Q740,Sheet4!$A$1:$B$92,2,0))</f>
        <v>保险资产管理产品</v>
      </c>
    </row>
    <row r="741" spans="1:68" s="58" customFormat="1" ht="12.75" customHeight="1">
      <c r="A741" s="137" t="s">
        <v>2142</v>
      </c>
      <c r="B741" s="42" t="s">
        <v>4293</v>
      </c>
      <c r="C741" s="252" t="s">
        <v>5552</v>
      </c>
      <c r="D741" s="252" t="s">
        <v>678</v>
      </c>
      <c r="E741" s="42" t="s">
        <v>4386</v>
      </c>
      <c r="F741" s="42" t="s">
        <v>4293</v>
      </c>
      <c r="G741" s="42">
        <v>141</v>
      </c>
      <c r="H741" s="307">
        <v>1175.94</v>
      </c>
      <c r="I741" s="307">
        <v>3833.79</v>
      </c>
      <c r="L741" s="58" t="s">
        <v>4489</v>
      </c>
      <c r="M741" s="42" t="s">
        <v>2195</v>
      </c>
      <c r="N741" s="125" t="s">
        <v>5512</v>
      </c>
      <c r="O741" s="137" t="s">
        <v>2196</v>
      </c>
      <c r="P741" s="50" t="s">
        <v>64</v>
      </c>
      <c r="Q741" s="50" t="s">
        <v>5356</v>
      </c>
      <c r="R741" s="42">
        <v>1</v>
      </c>
      <c r="S741" s="137" t="s">
        <v>2197</v>
      </c>
      <c r="T741" s="62">
        <v>500000000</v>
      </c>
      <c r="U741" s="62">
        <v>367541943.31999999</v>
      </c>
      <c r="V741" s="42"/>
      <c r="W741" s="42"/>
      <c r="X741" s="42"/>
      <c r="Y741" s="42"/>
      <c r="Z741" s="42" t="s">
        <v>68</v>
      </c>
      <c r="AJ741" s="42"/>
      <c r="AY741" s="42"/>
      <c r="AZ741" s="42"/>
      <c r="BA741" s="42"/>
      <c r="BB741" s="42"/>
      <c r="BN741" s="83" t="s">
        <v>4576</v>
      </c>
      <c r="BO741" s="58" t="str">
        <f t="shared" si="11"/>
        <v>境内资产</v>
      </c>
      <c r="BP741" s="58" t="str">
        <f>IF(M741="",VLOOKUP(D741,Sheet4!$A$1:$B$92,2,0),VLOOKUP(Q741,Sheet4!$A$1:$B$92,2,0))</f>
        <v>保险资产管理产品</v>
      </c>
    </row>
    <row r="742" spans="1:68" s="58" customFormat="1" ht="12.75" customHeight="1">
      <c r="A742" s="137" t="s">
        <v>2009</v>
      </c>
      <c r="B742" s="42" t="s">
        <v>2010</v>
      </c>
      <c r="C742" s="252" t="s">
        <v>5552</v>
      </c>
      <c r="D742" s="252" t="s">
        <v>678</v>
      </c>
      <c r="E742" s="42" t="s">
        <v>4387</v>
      </c>
      <c r="F742" s="42" t="s">
        <v>2010</v>
      </c>
      <c r="G742" s="42">
        <v>115</v>
      </c>
      <c r="H742" s="307">
        <v>6022.55</v>
      </c>
      <c r="I742" s="307">
        <v>3761.65</v>
      </c>
      <c r="L742" s="58" t="s">
        <v>4489</v>
      </c>
      <c r="M742" s="42" t="s">
        <v>2195</v>
      </c>
      <c r="N742" s="125" t="s">
        <v>5512</v>
      </c>
      <c r="O742" s="137" t="s">
        <v>2196</v>
      </c>
      <c r="P742" s="50" t="s">
        <v>64</v>
      </c>
      <c r="Q742" s="50" t="s">
        <v>5356</v>
      </c>
      <c r="R742" s="42">
        <v>1</v>
      </c>
      <c r="S742" s="137" t="s">
        <v>2197</v>
      </c>
      <c r="T742" s="62">
        <v>500000000</v>
      </c>
      <c r="U742" s="62">
        <v>367541943.31999999</v>
      </c>
      <c r="V742" s="42"/>
      <c r="W742" s="42"/>
      <c r="X742" s="42"/>
      <c r="Y742" s="42"/>
      <c r="Z742" s="42" t="s">
        <v>68</v>
      </c>
      <c r="AJ742" s="42"/>
      <c r="AY742" s="42"/>
      <c r="AZ742" s="42"/>
      <c r="BA742" s="42"/>
      <c r="BB742" s="42"/>
      <c r="BN742" s="83" t="s">
        <v>4576</v>
      </c>
      <c r="BO742" s="58" t="str">
        <f t="shared" si="11"/>
        <v>境内资产</v>
      </c>
      <c r="BP742" s="58" t="str">
        <f>IF(M742="",VLOOKUP(D742,Sheet4!$A$1:$B$92,2,0),VLOOKUP(Q742,Sheet4!$A$1:$B$92,2,0))</f>
        <v>保险资产管理产品</v>
      </c>
    </row>
    <row r="743" spans="1:68" s="58" customFormat="1" ht="12.75" customHeight="1">
      <c r="A743" s="137" t="s">
        <v>2143</v>
      </c>
      <c r="B743" s="42" t="s">
        <v>4294</v>
      </c>
      <c r="C743" s="252" t="s">
        <v>5552</v>
      </c>
      <c r="D743" s="252" t="s">
        <v>678</v>
      </c>
      <c r="E743" s="42" t="s">
        <v>4388</v>
      </c>
      <c r="F743" s="42" t="s">
        <v>4294</v>
      </c>
      <c r="G743" s="42">
        <v>158</v>
      </c>
      <c r="H743" s="307">
        <v>1452.02</v>
      </c>
      <c r="I743" s="307">
        <v>3731.96</v>
      </c>
      <c r="L743" s="58" t="s">
        <v>4489</v>
      </c>
      <c r="M743" s="42" t="s">
        <v>2195</v>
      </c>
      <c r="N743" s="125" t="s">
        <v>5512</v>
      </c>
      <c r="O743" s="137" t="s">
        <v>2196</v>
      </c>
      <c r="P743" s="50" t="s">
        <v>64</v>
      </c>
      <c r="Q743" s="50" t="s">
        <v>5356</v>
      </c>
      <c r="R743" s="42">
        <v>1</v>
      </c>
      <c r="S743" s="137" t="s">
        <v>2197</v>
      </c>
      <c r="T743" s="62">
        <v>500000000</v>
      </c>
      <c r="U743" s="62">
        <v>367541943.31999999</v>
      </c>
      <c r="V743" s="42"/>
      <c r="W743" s="42"/>
      <c r="X743" s="42"/>
      <c r="Y743" s="42"/>
      <c r="Z743" s="42" t="s">
        <v>68</v>
      </c>
      <c r="AJ743" s="42"/>
      <c r="AY743" s="42"/>
      <c r="AZ743" s="42"/>
      <c r="BA743" s="42"/>
      <c r="BB743" s="42"/>
      <c r="BN743" s="83" t="s">
        <v>4576</v>
      </c>
      <c r="BO743" s="58" t="str">
        <f t="shared" si="11"/>
        <v>境内资产</v>
      </c>
      <c r="BP743" s="58" t="str">
        <f>IF(M743="",VLOOKUP(D743,Sheet4!$A$1:$B$92,2,0),VLOOKUP(Q743,Sheet4!$A$1:$B$92,2,0))</f>
        <v>保险资产管理产品</v>
      </c>
    </row>
    <row r="744" spans="1:68" s="58" customFormat="1" ht="12.75" customHeight="1">
      <c r="A744" s="137" t="s">
        <v>2144</v>
      </c>
      <c r="B744" s="42" t="s">
        <v>4295</v>
      </c>
      <c r="C744" s="252" t="s">
        <v>5552</v>
      </c>
      <c r="D744" s="252" t="s">
        <v>678</v>
      </c>
      <c r="E744" s="42" t="s">
        <v>4389</v>
      </c>
      <c r="F744" s="42" t="s">
        <v>4295</v>
      </c>
      <c r="G744" s="42">
        <v>199</v>
      </c>
      <c r="H744" s="307">
        <v>1520.36</v>
      </c>
      <c r="I744" s="307">
        <v>3731.25</v>
      </c>
      <c r="L744" s="58" t="s">
        <v>4489</v>
      </c>
      <c r="M744" s="42" t="s">
        <v>2195</v>
      </c>
      <c r="N744" s="125" t="s">
        <v>5512</v>
      </c>
      <c r="O744" s="137" t="s">
        <v>2196</v>
      </c>
      <c r="P744" s="50" t="s">
        <v>64</v>
      </c>
      <c r="Q744" s="50" t="s">
        <v>5356</v>
      </c>
      <c r="R744" s="42">
        <v>1</v>
      </c>
      <c r="S744" s="137" t="s">
        <v>2197</v>
      </c>
      <c r="T744" s="62">
        <v>500000000</v>
      </c>
      <c r="U744" s="62">
        <v>367541943.31999999</v>
      </c>
      <c r="V744" s="42"/>
      <c r="W744" s="42"/>
      <c r="X744" s="42"/>
      <c r="Y744" s="42"/>
      <c r="Z744" s="42" t="s">
        <v>68</v>
      </c>
      <c r="AJ744" s="42"/>
      <c r="AY744" s="42"/>
      <c r="AZ744" s="42"/>
      <c r="BA744" s="42"/>
      <c r="BB744" s="42"/>
      <c r="BN744" s="83" t="s">
        <v>4576</v>
      </c>
      <c r="BO744" s="58" t="str">
        <f t="shared" si="11"/>
        <v>境内资产</v>
      </c>
      <c r="BP744" s="58" t="str">
        <f>IF(M744="",VLOOKUP(D744,Sheet4!$A$1:$B$92,2,0),VLOOKUP(Q744,Sheet4!$A$1:$B$92,2,0))</f>
        <v>保险资产管理产品</v>
      </c>
    </row>
    <row r="745" spans="1:68" s="58" customFormat="1" ht="12.75" customHeight="1">
      <c r="A745" s="137" t="s">
        <v>2145</v>
      </c>
      <c r="B745" s="42" t="s">
        <v>4296</v>
      </c>
      <c r="C745" s="252" t="s">
        <v>5552</v>
      </c>
      <c r="D745" s="252" t="s">
        <v>678</v>
      </c>
      <c r="E745" s="42" t="s">
        <v>4390</v>
      </c>
      <c r="F745" s="42" t="s">
        <v>4296</v>
      </c>
      <c r="G745" s="42">
        <v>290</v>
      </c>
      <c r="H745" s="307">
        <v>986</v>
      </c>
      <c r="I745" s="307">
        <v>3712</v>
      </c>
      <c r="L745" s="58" t="s">
        <v>4489</v>
      </c>
      <c r="M745" s="42" t="s">
        <v>2195</v>
      </c>
      <c r="N745" s="125" t="s">
        <v>5512</v>
      </c>
      <c r="O745" s="137" t="s">
        <v>2196</v>
      </c>
      <c r="P745" s="50" t="s">
        <v>64</v>
      </c>
      <c r="Q745" s="50" t="s">
        <v>5356</v>
      </c>
      <c r="R745" s="42">
        <v>1</v>
      </c>
      <c r="S745" s="137" t="s">
        <v>2197</v>
      </c>
      <c r="T745" s="62">
        <v>500000000</v>
      </c>
      <c r="U745" s="62">
        <v>367541943.31999999</v>
      </c>
      <c r="V745" s="42"/>
      <c r="W745" s="42"/>
      <c r="X745" s="42"/>
      <c r="Y745" s="42"/>
      <c r="Z745" s="42" t="s">
        <v>68</v>
      </c>
      <c r="AJ745" s="42"/>
      <c r="AY745" s="42"/>
      <c r="AZ745" s="42"/>
      <c r="BA745" s="42"/>
      <c r="BB745" s="42"/>
      <c r="BN745" s="83" t="s">
        <v>4576</v>
      </c>
      <c r="BO745" s="58" t="str">
        <f t="shared" si="11"/>
        <v>境内资产</v>
      </c>
      <c r="BP745" s="58" t="str">
        <f>IF(M745="",VLOOKUP(D745,Sheet4!$A$1:$B$92,2,0),VLOOKUP(Q745,Sheet4!$A$1:$B$92,2,0))</f>
        <v>保险资产管理产品</v>
      </c>
    </row>
    <row r="746" spans="1:68" s="58" customFormat="1" ht="12.75" customHeight="1">
      <c r="A746" s="137" t="s">
        <v>2146</v>
      </c>
      <c r="B746" s="42" t="s">
        <v>4297</v>
      </c>
      <c r="C746" s="252" t="s">
        <v>5552</v>
      </c>
      <c r="D746" s="252" t="s">
        <v>672</v>
      </c>
      <c r="E746" s="42" t="s">
        <v>4391</v>
      </c>
      <c r="F746" s="42" t="s">
        <v>4297</v>
      </c>
      <c r="G746" s="42">
        <v>310</v>
      </c>
      <c r="H746" s="307">
        <v>3242.6</v>
      </c>
      <c r="I746" s="307">
        <v>3695.2</v>
      </c>
      <c r="L746" s="58" t="s">
        <v>4489</v>
      </c>
      <c r="M746" s="42" t="s">
        <v>2195</v>
      </c>
      <c r="N746" s="125" t="s">
        <v>5512</v>
      </c>
      <c r="O746" s="137" t="s">
        <v>2196</v>
      </c>
      <c r="P746" s="50" t="s">
        <v>64</v>
      </c>
      <c r="Q746" s="50" t="s">
        <v>5356</v>
      </c>
      <c r="R746" s="42">
        <v>1</v>
      </c>
      <c r="S746" s="137" t="s">
        <v>2197</v>
      </c>
      <c r="T746" s="62">
        <v>500000000</v>
      </c>
      <c r="U746" s="62">
        <v>367541943.31999999</v>
      </c>
      <c r="V746" s="42"/>
      <c r="W746" s="42"/>
      <c r="X746" s="42"/>
      <c r="Y746" s="42"/>
      <c r="Z746" s="42" t="s">
        <v>68</v>
      </c>
      <c r="AJ746" s="42"/>
      <c r="AY746" s="42"/>
      <c r="AZ746" s="42"/>
      <c r="BA746" s="42"/>
      <c r="BB746" s="42"/>
      <c r="BN746" s="83" t="s">
        <v>4576</v>
      </c>
      <c r="BO746" s="58" t="str">
        <f t="shared" si="11"/>
        <v>境内资产</v>
      </c>
      <c r="BP746" s="58" t="str">
        <f>IF(M746="",VLOOKUP(D746,Sheet4!$A$1:$B$92,2,0),VLOOKUP(Q746,Sheet4!$A$1:$B$92,2,0))</f>
        <v>保险资产管理产品</v>
      </c>
    </row>
    <row r="747" spans="1:68" s="58" customFormat="1" ht="12.75" customHeight="1">
      <c r="A747" s="137" t="s">
        <v>2147</v>
      </c>
      <c r="B747" s="42" t="s">
        <v>4298</v>
      </c>
      <c r="C747" s="252" t="s">
        <v>5552</v>
      </c>
      <c r="D747" s="252" t="s">
        <v>678</v>
      </c>
      <c r="E747" s="42" t="s">
        <v>4392</v>
      </c>
      <c r="F747" s="42" t="s">
        <v>4298</v>
      </c>
      <c r="G747" s="42">
        <v>230</v>
      </c>
      <c r="H747" s="307">
        <v>1044.2</v>
      </c>
      <c r="I747" s="307">
        <v>3640.9</v>
      </c>
      <c r="L747" s="58" t="s">
        <v>4489</v>
      </c>
      <c r="M747" s="42" t="s">
        <v>2195</v>
      </c>
      <c r="N747" s="125" t="s">
        <v>5512</v>
      </c>
      <c r="O747" s="137" t="s">
        <v>2196</v>
      </c>
      <c r="P747" s="50" t="s">
        <v>64</v>
      </c>
      <c r="Q747" s="50" t="s">
        <v>5356</v>
      </c>
      <c r="R747" s="42">
        <v>1</v>
      </c>
      <c r="S747" s="137" t="s">
        <v>2197</v>
      </c>
      <c r="T747" s="62">
        <v>500000000</v>
      </c>
      <c r="U747" s="62">
        <v>367541943.31999999</v>
      </c>
      <c r="V747" s="42"/>
      <c r="W747" s="42"/>
      <c r="X747" s="42"/>
      <c r="Y747" s="42"/>
      <c r="Z747" s="42" t="s">
        <v>68</v>
      </c>
      <c r="AJ747" s="42"/>
      <c r="AY747" s="42"/>
      <c r="AZ747" s="42"/>
      <c r="BA747" s="42"/>
      <c r="BB747" s="42"/>
      <c r="BN747" s="83" t="s">
        <v>4576</v>
      </c>
      <c r="BO747" s="58" t="str">
        <f t="shared" si="11"/>
        <v>境内资产</v>
      </c>
      <c r="BP747" s="58" t="str">
        <f>IF(M747="",VLOOKUP(D747,Sheet4!$A$1:$B$92,2,0),VLOOKUP(Q747,Sheet4!$A$1:$B$92,2,0))</f>
        <v>保险资产管理产品</v>
      </c>
    </row>
    <row r="748" spans="1:68" s="58" customFormat="1" ht="12.75" customHeight="1">
      <c r="A748" s="137" t="s">
        <v>2148</v>
      </c>
      <c r="B748" s="42" t="s">
        <v>4299</v>
      </c>
      <c r="C748" s="252" t="s">
        <v>5552</v>
      </c>
      <c r="D748" s="252" t="s">
        <v>672</v>
      </c>
      <c r="E748" s="42" t="s">
        <v>4393</v>
      </c>
      <c r="F748" s="42" t="s">
        <v>4299</v>
      </c>
      <c r="G748" s="42">
        <v>148</v>
      </c>
      <c r="H748" s="307">
        <v>1972.84</v>
      </c>
      <c r="I748" s="307">
        <v>3611.2</v>
      </c>
      <c r="L748" s="58" t="s">
        <v>4489</v>
      </c>
      <c r="M748" s="42" t="s">
        <v>2195</v>
      </c>
      <c r="N748" s="125" t="s">
        <v>5512</v>
      </c>
      <c r="O748" s="137" t="s">
        <v>2196</v>
      </c>
      <c r="P748" s="50" t="s">
        <v>64</v>
      </c>
      <c r="Q748" s="50" t="s">
        <v>5356</v>
      </c>
      <c r="R748" s="42">
        <v>1</v>
      </c>
      <c r="S748" s="137" t="s">
        <v>2197</v>
      </c>
      <c r="T748" s="62">
        <v>500000000</v>
      </c>
      <c r="U748" s="62">
        <v>367541943.31999999</v>
      </c>
      <c r="V748" s="42"/>
      <c r="W748" s="42"/>
      <c r="X748" s="42"/>
      <c r="Y748" s="42"/>
      <c r="Z748" s="42" t="s">
        <v>68</v>
      </c>
      <c r="AJ748" s="42"/>
      <c r="AY748" s="42"/>
      <c r="AZ748" s="42"/>
      <c r="BA748" s="42"/>
      <c r="BB748" s="42"/>
      <c r="BN748" s="83" t="s">
        <v>4576</v>
      </c>
      <c r="BO748" s="58" t="str">
        <f t="shared" si="11"/>
        <v>境内资产</v>
      </c>
      <c r="BP748" s="58" t="str">
        <f>IF(M748="",VLOOKUP(D748,Sheet4!$A$1:$B$92,2,0),VLOOKUP(Q748,Sheet4!$A$1:$B$92,2,0))</f>
        <v>保险资产管理产品</v>
      </c>
    </row>
    <row r="749" spans="1:68" s="58" customFormat="1" ht="12.75" customHeight="1">
      <c r="A749" s="137" t="s">
        <v>2149</v>
      </c>
      <c r="B749" s="42" t="s">
        <v>4300</v>
      </c>
      <c r="C749" s="252" t="s">
        <v>5552</v>
      </c>
      <c r="D749" s="252" t="s">
        <v>678</v>
      </c>
      <c r="E749" s="42" t="s">
        <v>4394</v>
      </c>
      <c r="F749" s="42" t="s">
        <v>4300</v>
      </c>
      <c r="G749" s="42">
        <v>391</v>
      </c>
      <c r="H749" s="307">
        <v>1614.83</v>
      </c>
      <c r="I749" s="307">
        <v>3577.65</v>
      </c>
      <c r="L749" s="58" t="s">
        <v>4489</v>
      </c>
      <c r="M749" s="42" t="s">
        <v>2195</v>
      </c>
      <c r="N749" s="125" t="s">
        <v>5512</v>
      </c>
      <c r="O749" s="137" t="s">
        <v>2196</v>
      </c>
      <c r="P749" s="50" t="s">
        <v>64</v>
      </c>
      <c r="Q749" s="50" t="s">
        <v>5356</v>
      </c>
      <c r="R749" s="42">
        <v>1</v>
      </c>
      <c r="S749" s="137" t="s">
        <v>2197</v>
      </c>
      <c r="T749" s="62">
        <v>500000000</v>
      </c>
      <c r="U749" s="62">
        <v>367541943.31999999</v>
      </c>
      <c r="V749" s="42"/>
      <c r="W749" s="42"/>
      <c r="X749" s="42"/>
      <c r="Y749" s="42"/>
      <c r="Z749" s="42" t="s">
        <v>68</v>
      </c>
      <c r="AJ749" s="42"/>
      <c r="AY749" s="42"/>
      <c r="AZ749" s="42"/>
      <c r="BA749" s="42"/>
      <c r="BB749" s="42"/>
      <c r="BN749" s="83" t="s">
        <v>4576</v>
      </c>
      <c r="BO749" s="58" t="str">
        <f t="shared" si="11"/>
        <v>境内资产</v>
      </c>
      <c r="BP749" s="58" t="str">
        <f>IF(M749="",VLOOKUP(D749,Sheet4!$A$1:$B$92,2,0),VLOOKUP(Q749,Sheet4!$A$1:$B$92,2,0))</f>
        <v>保险资产管理产品</v>
      </c>
    </row>
    <row r="750" spans="1:68" s="58" customFormat="1" ht="12.75" customHeight="1">
      <c r="A750" s="137" t="s">
        <v>2055</v>
      </c>
      <c r="B750" s="42" t="s">
        <v>2056</v>
      </c>
      <c r="C750" s="252" t="s">
        <v>5552</v>
      </c>
      <c r="D750" s="252" t="s">
        <v>678</v>
      </c>
      <c r="E750" s="42" t="s">
        <v>4395</v>
      </c>
      <c r="F750" s="42" t="s">
        <v>2056</v>
      </c>
      <c r="G750" s="42">
        <v>210</v>
      </c>
      <c r="H750" s="307">
        <v>4216.8</v>
      </c>
      <c r="I750" s="307">
        <v>3439.8</v>
      </c>
      <c r="L750" s="58" t="s">
        <v>4489</v>
      </c>
      <c r="M750" s="42" t="s">
        <v>2195</v>
      </c>
      <c r="N750" s="125" t="s">
        <v>5512</v>
      </c>
      <c r="O750" s="137" t="s">
        <v>2196</v>
      </c>
      <c r="P750" s="50" t="s">
        <v>64</v>
      </c>
      <c r="Q750" s="50" t="s">
        <v>5356</v>
      </c>
      <c r="R750" s="42">
        <v>1</v>
      </c>
      <c r="S750" s="137" t="s">
        <v>2197</v>
      </c>
      <c r="T750" s="62">
        <v>500000000</v>
      </c>
      <c r="U750" s="62">
        <v>367541943.31999999</v>
      </c>
      <c r="V750" s="42"/>
      <c r="W750" s="42"/>
      <c r="X750" s="42"/>
      <c r="Y750" s="42"/>
      <c r="Z750" s="42" t="s">
        <v>68</v>
      </c>
      <c r="AJ750" s="42"/>
      <c r="AY750" s="42"/>
      <c r="AZ750" s="42"/>
      <c r="BA750" s="42"/>
      <c r="BB750" s="42"/>
      <c r="BN750" s="83" t="s">
        <v>4576</v>
      </c>
      <c r="BO750" s="58" t="str">
        <f t="shared" si="11"/>
        <v>境内资产</v>
      </c>
      <c r="BP750" s="58" t="str">
        <f>IF(M750="",VLOOKUP(D750,Sheet4!$A$1:$B$92,2,0),VLOOKUP(Q750,Sheet4!$A$1:$B$92,2,0))</f>
        <v>保险资产管理产品</v>
      </c>
    </row>
    <row r="751" spans="1:68" s="58" customFormat="1" ht="12.75" customHeight="1">
      <c r="A751" s="137" t="s">
        <v>2150</v>
      </c>
      <c r="B751" s="42" t="s">
        <v>4301</v>
      </c>
      <c r="C751" s="252" t="s">
        <v>5552</v>
      </c>
      <c r="D751" s="252" t="s">
        <v>678</v>
      </c>
      <c r="E751" s="42" t="s">
        <v>4396</v>
      </c>
      <c r="F751" s="42" t="s">
        <v>4301</v>
      </c>
      <c r="G751" s="42">
        <v>165</v>
      </c>
      <c r="H751" s="307">
        <v>2143.4299999999998</v>
      </c>
      <c r="I751" s="307">
        <v>3418.8</v>
      </c>
      <c r="L751" s="58" t="s">
        <v>4489</v>
      </c>
      <c r="M751" s="42" t="s">
        <v>2195</v>
      </c>
      <c r="N751" s="125" t="s">
        <v>5512</v>
      </c>
      <c r="O751" s="137" t="s">
        <v>2196</v>
      </c>
      <c r="P751" s="50" t="s">
        <v>64</v>
      </c>
      <c r="Q751" s="50" t="s">
        <v>5356</v>
      </c>
      <c r="R751" s="42">
        <v>1</v>
      </c>
      <c r="S751" s="137" t="s">
        <v>2197</v>
      </c>
      <c r="T751" s="62">
        <v>500000000</v>
      </c>
      <c r="U751" s="62">
        <v>367541943.31999999</v>
      </c>
      <c r="V751" s="42"/>
      <c r="W751" s="42"/>
      <c r="X751" s="42"/>
      <c r="Y751" s="42"/>
      <c r="Z751" s="42" t="s">
        <v>68</v>
      </c>
      <c r="AJ751" s="42"/>
      <c r="AY751" s="42"/>
      <c r="AZ751" s="42"/>
      <c r="BA751" s="42"/>
      <c r="BB751" s="42"/>
      <c r="BN751" s="83" t="s">
        <v>4576</v>
      </c>
      <c r="BO751" s="58" t="str">
        <f t="shared" si="11"/>
        <v>境内资产</v>
      </c>
      <c r="BP751" s="58" t="str">
        <f>IF(M751="",VLOOKUP(D751,Sheet4!$A$1:$B$92,2,0),VLOOKUP(Q751,Sheet4!$A$1:$B$92,2,0))</f>
        <v>保险资产管理产品</v>
      </c>
    </row>
    <row r="752" spans="1:68" s="58" customFormat="1" ht="12.75" customHeight="1">
      <c r="A752" s="137" t="s">
        <v>2151</v>
      </c>
      <c r="B752" s="42" t="s">
        <v>4302</v>
      </c>
      <c r="C752" s="252" t="s">
        <v>5552</v>
      </c>
      <c r="D752" s="252" t="s">
        <v>678</v>
      </c>
      <c r="E752" s="42" t="s">
        <v>4397</v>
      </c>
      <c r="F752" s="42" t="s">
        <v>4302</v>
      </c>
      <c r="G752" s="42">
        <v>83</v>
      </c>
      <c r="H752" s="307">
        <v>668.15</v>
      </c>
      <c r="I752" s="307">
        <v>3362.33</v>
      </c>
      <c r="L752" s="58" t="s">
        <v>4489</v>
      </c>
      <c r="M752" s="42" t="s">
        <v>2195</v>
      </c>
      <c r="N752" s="125" t="s">
        <v>5512</v>
      </c>
      <c r="O752" s="137" t="s">
        <v>2196</v>
      </c>
      <c r="P752" s="50" t="s">
        <v>64</v>
      </c>
      <c r="Q752" s="50" t="s">
        <v>5356</v>
      </c>
      <c r="R752" s="42">
        <v>1</v>
      </c>
      <c r="S752" s="137" t="s">
        <v>2197</v>
      </c>
      <c r="T752" s="62">
        <v>500000000</v>
      </c>
      <c r="U752" s="62">
        <v>367541943.31999999</v>
      </c>
      <c r="V752" s="42"/>
      <c r="W752" s="42"/>
      <c r="X752" s="42"/>
      <c r="Y752" s="42"/>
      <c r="Z752" s="42" t="s">
        <v>68</v>
      </c>
      <c r="AJ752" s="42"/>
      <c r="AY752" s="42"/>
      <c r="AZ752" s="42"/>
      <c r="BA752" s="42"/>
      <c r="BB752" s="42"/>
      <c r="BN752" s="83" t="s">
        <v>4576</v>
      </c>
      <c r="BO752" s="58" t="str">
        <f t="shared" si="11"/>
        <v>境内资产</v>
      </c>
      <c r="BP752" s="58" t="str">
        <f>IF(M752="",VLOOKUP(D752,Sheet4!$A$1:$B$92,2,0),VLOOKUP(Q752,Sheet4!$A$1:$B$92,2,0))</f>
        <v>保险资产管理产品</v>
      </c>
    </row>
    <row r="753" spans="1:68" s="58" customFormat="1" ht="12.75" customHeight="1">
      <c r="A753" s="137" t="s">
        <v>2152</v>
      </c>
      <c r="B753" s="42" t="s">
        <v>4034</v>
      </c>
      <c r="C753" s="252" t="s">
        <v>5552</v>
      </c>
      <c r="D753" s="252" t="s">
        <v>689</v>
      </c>
      <c r="E753" s="42" t="s">
        <v>4035</v>
      </c>
      <c r="F753" s="42" t="s">
        <v>4034</v>
      </c>
      <c r="G753" s="42">
        <v>69</v>
      </c>
      <c r="H753" s="307">
        <v>4652.47</v>
      </c>
      <c r="I753" s="307">
        <v>3353.4</v>
      </c>
      <c r="L753" s="58" t="s">
        <v>4489</v>
      </c>
      <c r="M753" s="42" t="s">
        <v>2195</v>
      </c>
      <c r="N753" s="125" t="s">
        <v>5512</v>
      </c>
      <c r="O753" s="137" t="s">
        <v>2196</v>
      </c>
      <c r="P753" s="50" t="s">
        <v>64</v>
      </c>
      <c r="Q753" s="50" t="s">
        <v>5356</v>
      </c>
      <c r="R753" s="42">
        <v>1</v>
      </c>
      <c r="S753" s="137" t="s">
        <v>2197</v>
      </c>
      <c r="T753" s="62">
        <v>500000000</v>
      </c>
      <c r="U753" s="62">
        <v>367541943.31999999</v>
      </c>
      <c r="V753" s="42"/>
      <c r="W753" s="42"/>
      <c r="X753" s="42"/>
      <c r="Y753" s="42"/>
      <c r="Z753" s="42" t="s">
        <v>280</v>
      </c>
      <c r="AJ753" s="42"/>
      <c r="AY753" s="42"/>
      <c r="AZ753" s="42"/>
      <c r="BA753" s="42"/>
      <c r="BB753" s="42"/>
      <c r="BN753" s="83" t="s">
        <v>4576</v>
      </c>
      <c r="BO753" s="58" t="str">
        <f t="shared" si="11"/>
        <v>境内资产</v>
      </c>
      <c r="BP753" s="58" t="str">
        <f>IF(M753="",VLOOKUP(D753,Sheet4!$A$1:$B$92,2,0),VLOOKUP(Q753,Sheet4!$A$1:$B$92,2,0))</f>
        <v>保险资产管理产品</v>
      </c>
    </row>
    <row r="754" spans="1:68" s="58" customFormat="1" ht="12.75" customHeight="1">
      <c r="A754" s="137" t="s">
        <v>2153</v>
      </c>
      <c r="B754" s="42" t="s">
        <v>4303</v>
      </c>
      <c r="C754" s="252" t="s">
        <v>5552</v>
      </c>
      <c r="D754" s="252" t="s">
        <v>672</v>
      </c>
      <c r="E754" s="42" t="s">
        <v>4398</v>
      </c>
      <c r="F754" s="42" t="s">
        <v>4303</v>
      </c>
      <c r="G754" s="42">
        <v>63</v>
      </c>
      <c r="H754" s="307">
        <v>1008</v>
      </c>
      <c r="I754" s="307">
        <v>3326.4</v>
      </c>
      <c r="L754" s="58" t="s">
        <v>4489</v>
      </c>
      <c r="M754" s="42" t="s">
        <v>2195</v>
      </c>
      <c r="N754" s="125" t="s">
        <v>5512</v>
      </c>
      <c r="O754" s="137" t="s">
        <v>2196</v>
      </c>
      <c r="P754" s="50" t="s">
        <v>64</v>
      </c>
      <c r="Q754" s="50" t="s">
        <v>5356</v>
      </c>
      <c r="R754" s="42">
        <v>1</v>
      </c>
      <c r="S754" s="137" t="s">
        <v>2197</v>
      </c>
      <c r="T754" s="62">
        <v>500000000</v>
      </c>
      <c r="U754" s="62">
        <v>367541943.31999999</v>
      </c>
      <c r="V754" s="42"/>
      <c r="W754" s="42"/>
      <c r="X754" s="42"/>
      <c r="Y754" s="42"/>
      <c r="Z754" s="42" t="s">
        <v>68</v>
      </c>
      <c r="AJ754" s="42"/>
      <c r="AY754" s="42"/>
      <c r="AZ754" s="42"/>
      <c r="BA754" s="42"/>
      <c r="BB754" s="42"/>
      <c r="BN754" s="83" t="s">
        <v>4576</v>
      </c>
      <c r="BO754" s="58" t="str">
        <f t="shared" si="11"/>
        <v>境内资产</v>
      </c>
      <c r="BP754" s="58" t="str">
        <f>IF(M754="",VLOOKUP(D754,Sheet4!$A$1:$B$92,2,0),VLOOKUP(Q754,Sheet4!$A$1:$B$92,2,0))</f>
        <v>保险资产管理产品</v>
      </c>
    </row>
    <row r="755" spans="1:68" s="58" customFormat="1" ht="12.75" customHeight="1">
      <c r="A755" s="137" t="s">
        <v>2059</v>
      </c>
      <c r="B755" s="42" t="s">
        <v>2060</v>
      </c>
      <c r="C755" s="252" t="s">
        <v>5552</v>
      </c>
      <c r="D755" s="252" t="s">
        <v>678</v>
      </c>
      <c r="E755" s="42" t="s">
        <v>2822</v>
      </c>
      <c r="F755" s="42" t="s">
        <v>2060</v>
      </c>
      <c r="G755" s="42">
        <v>110</v>
      </c>
      <c r="H755" s="307">
        <v>6235.9</v>
      </c>
      <c r="I755" s="307">
        <v>3267</v>
      </c>
      <c r="L755" s="58" t="s">
        <v>4489</v>
      </c>
      <c r="M755" s="42" t="s">
        <v>2195</v>
      </c>
      <c r="N755" s="125" t="s">
        <v>5512</v>
      </c>
      <c r="O755" s="137" t="s">
        <v>2196</v>
      </c>
      <c r="P755" s="50" t="s">
        <v>64</v>
      </c>
      <c r="Q755" s="50" t="s">
        <v>5356</v>
      </c>
      <c r="R755" s="42">
        <v>1</v>
      </c>
      <c r="S755" s="137" t="s">
        <v>2197</v>
      </c>
      <c r="T755" s="62">
        <v>500000000</v>
      </c>
      <c r="U755" s="62">
        <v>367541943.31999999</v>
      </c>
      <c r="V755" s="42"/>
      <c r="W755" s="42"/>
      <c r="X755" s="42"/>
      <c r="Y755" s="42"/>
      <c r="Z755" s="42" t="s">
        <v>68</v>
      </c>
      <c r="AJ755" s="42"/>
      <c r="AY755" s="42"/>
      <c r="AZ755" s="42"/>
      <c r="BA755" s="42"/>
      <c r="BB755" s="42"/>
      <c r="BN755" s="83" t="s">
        <v>4576</v>
      </c>
      <c r="BO755" s="58" t="str">
        <f t="shared" si="11"/>
        <v>境内资产</v>
      </c>
      <c r="BP755" s="58" t="str">
        <f>IF(M755="",VLOOKUP(D755,Sheet4!$A$1:$B$92,2,0),VLOOKUP(Q755,Sheet4!$A$1:$B$92,2,0))</f>
        <v>保险资产管理产品</v>
      </c>
    </row>
    <row r="756" spans="1:68" s="58" customFormat="1" ht="12.75" customHeight="1">
      <c r="A756" s="137" t="s">
        <v>1639</v>
      </c>
      <c r="B756" s="42" t="s">
        <v>1640</v>
      </c>
      <c r="C756" s="252" t="s">
        <v>5552</v>
      </c>
      <c r="D756" s="252" t="s">
        <v>678</v>
      </c>
      <c r="E756" s="42" t="s">
        <v>1641</v>
      </c>
      <c r="F756" s="42" t="s">
        <v>1640</v>
      </c>
      <c r="G756" s="42">
        <v>153</v>
      </c>
      <c r="H756" s="307">
        <v>4701.6899999999996</v>
      </c>
      <c r="I756" s="307">
        <v>3211.47</v>
      </c>
      <c r="L756" s="58" t="s">
        <v>4489</v>
      </c>
      <c r="M756" s="42" t="s">
        <v>2195</v>
      </c>
      <c r="N756" s="125" t="s">
        <v>5512</v>
      </c>
      <c r="O756" s="137" t="s">
        <v>2196</v>
      </c>
      <c r="P756" s="50" t="s">
        <v>64</v>
      </c>
      <c r="Q756" s="50" t="s">
        <v>5356</v>
      </c>
      <c r="R756" s="42">
        <v>1</v>
      </c>
      <c r="S756" s="137" t="s">
        <v>2197</v>
      </c>
      <c r="T756" s="62">
        <v>500000000</v>
      </c>
      <c r="U756" s="62">
        <v>367541943.31999999</v>
      </c>
      <c r="V756" s="42"/>
      <c r="W756" s="42"/>
      <c r="X756" s="42"/>
      <c r="Y756" s="42"/>
      <c r="Z756" s="42" t="s">
        <v>68</v>
      </c>
      <c r="AJ756" s="42"/>
      <c r="AY756" s="42"/>
      <c r="AZ756" s="42"/>
      <c r="BA756" s="42"/>
      <c r="BB756" s="42"/>
      <c r="BN756" s="83" t="s">
        <v>4576</v>
      </c>
      <c r="BO756" s="58" t="str">
        <f t="shared" si="11"/>
        <v>境内资产</v>
      </c>
      <c r="BP756" s="58" t="str">
        <f>IF(M756="",VLOOKUP(D756,Sheet4!$A$1:$B$92,2,0),VLOOKUP(Q756,Sheet4!$A$1:$B$92,2,0))</f>
        <v>保险资产管理产品</v>
      </c>
    </row>
    <row r="757" spans="1:68" s="58" customFormat="1" ht="12.75" customHeight="1">
      <c r="A757" s="137" t="s">
        <v>1651</v>
      </c>
      <c r="B757" s="42" t="s">
        <v>1652</v>
      </c>
      <c r="C757" s="252" t="s">
        <v>5552</v>
      </c>
      <c r="D757" s="252" t="s">
        <v>672</v>
      </c>
      <c r="E757" s="42" t="s">
        <v>1653</v>
      </c>
      <c r="F757" s="42" t="s">
        <v>1652</v>
      </c>
      <c r="G757" s="42">
        <v>206</v>
      </c>
      <c r="H757" s="307">
        <v>3067.34</v>
      </c>
      <c r="I757" s="307">
        <v>3067.34</v>
      </c>
      <c r="L757" s="58" t="s">
        <v>4489</v>
      </c>
      <c r="M757" s="42" t="s">
        <v>2195</v>
      </c>
      <c r="N757" s="125" t="s">
        <v>5512</v>
      </c>
      <c r="O757" s="137" t="s">
        <v>2196</v>
      </c>
      <c r="P757" s="50" t="s">
        <v>64</v>
      </c>
      <c r="Q757" s="50" t="s">
        <v>5356</v>
      </c>
      <c r="R757" s="42">
        <v>1</v>
      </c>
      <c r="S757" s="137" t="s">
        <v>2197</v>
      </c>
      <c r="T757" s="62">
        <v>500000000</v>
      </c>
      <c r="U757" s="62">
        <v>367541943.31999999</v>
      </c>
      <c r="V757" s="42"/>
      <c r="W757" s="42"/>
      <c r="X757" s="42"/>
      <c r="Y757" s="42"/>
      <c r="Z757" s="42" t="s">
        <v>68</v>
      </c>
      <c r="AJ757" s="42"/>
      <c r="AY757" s="42"/>
      <c r="AZ757" s="42"/>
      <c r="BA757" s="42"/>
      <c r="BB757" s="42"/>
      <c r="BN757" s="83" t="s">
        <v>4576</v>
      </c>
      <c r="BO757" s="58" t="str">
        <f t="shared" si="11"/>
        <v>境内资产</v>
      </c>
      <c r="BP757" s="58" t="str">
        <f>IF(M757="",VLOOKUP(D757,Sheet4!$A$1:$B$92,2,0),VLOOKUP(Q757,Sheet4!$A$1:$B$92,2,0))</f>
        <v>保险资产管理产品</v>
      </c>
    </row>
    <row r="758" spans="1:68" s="58" customFormat="1" ht="12.75" customHeight="1">
      <c r="A758" s="137" t="s">
        <v>2019</v>
      </c>
      <c r="B758" s="42" t="s">
        <v>2020</v>
      </c>
      <c r="C758" s="252" t="s">
        <v>5552</v>
      </c>
      <c r="D758" s="252" t="s">
        <v>678</v>
      </c>
      <c r="E758" s="42" t="s">
        <v>2795</v>
      </c>
      <c r="F758" s="42" t="s">
        <v>2020</v>
      </c>
      <c r="G758" s="42">
        <v>134</v>
      </c>
      <c r="H758" s="307">
        <v>1404.32</v>
      </c>
      <c r="I758" s="307">
        <v>2952.02</v>
      </c>
      <c r="L758" s="58" t="s">
        <v>4489</v>
      </c>
      <c r="M758" s="42" t="s">
        <v>2195</v>
      </c>
      <c r="N758" s="125" t="s">
        <v>5512</v>
      </c>
      <c r="O758" s="137" t="s">
        <v>2196</v>
      </c>
      <c r="P758" s="50" t="s">
        <v>64</v>
      </c>
      <c r="Q758" s="50" t="s">
        <v>5356</v>
      </c>
      <c r="R758" s="42">
        <v>1</v>
      </c>
      <c r="S758" s="137" t="s">
        <v>2197</v>
      </c>
      <c r="T758" s="62">
        <v>500000000</v>
      </c>
      <c r="U758" s="62">
        <v>367541943.31999999</v>
      </c>
      <c r="V758" s="42"/>
      <c r="W758" s="42"/>
      <c r="X758" s="42"/>
      <c r="Y758" s="42"/>
      <c r="Z758" s="42" t="s">
        <v>68</v>
      </c>
      <c r="AJ758" s="42"/>
      <c r="AY758" s="42"/>
      <c r="AZ758" s="42"/>
      <c r="BA758" s="42"/>
      <c r="BB758" s="42"/>
      <c r="BN758" s="83" t="s">
        <v>4576</v>
      </c>
      <c r="BO758" s="58" t="str">
        <f t="shared" si="11"/>
        <v>境内资产</v>
      </c>
      <c r="BP758" s="58" t="str">
        <f>IF(M758="",VLOOKUP(D758,Sheet4!$A$1:$B$92,2,0),VLOOKUP(Q758,Sheet4!$A$1:$B$92,2,0))</f>
        <v>保险资产管理产品</v>
      </c>
    </row>
    <row r="759" spans="1:68" s="58" customFormat="1" ht="12.75" customHeight="1">
      <c r="A759" s="137" t="s">
        <v>2154</v>
      </c>
      <c r="B759" s="42" t="s">
        <v>4304</v>
      </c>
      <c r="C759" s="252" t="s">
        <v>5552</v>
      </c>
      <c r="D759" s="252" t="s">
        <v>672</v>
      </c>
      <c r="E759" s="42" t="s">
        <v>4399</v>
      </c>
      <c r="F759" s="42" t="s">
        <v>4304</v>
      </c>
      <c r="G759" s="42">
        <v>150</v>
      </c>
      <c r="H759" s="307">
        <v>2080.5</v>
      </c>
      <c r="I759" s="307">
        <v>2932.5</v>
      </c>
      <c r="L759" s="58" t="s">
        <v>4489</v>
      </c>
      <c r="M759" s="42" t="s">
        <v>2195</v>
      </c>
      <c r="N759" s="125" t="s">
        <v>5512</v>
      </c>
      <c r="O759" s="137" t="s">
        <v>2196</v>
      </c>
      <c r="P759" s="50" t="s">
        <v>64</v>
      </c>
      <c r="Q759" s="50" t="s">
        <v>5356</v>
      </c>
      <c r="R759" s="42">
        <v>1</v>
      </c>
      <c r="S759" s="137" t="s">
        <v>2197</v>
      </c>
      <c r="T759" s="62">
        <v>500000000</v>
      </c>
      <c r="U759" s="62">
        <v>367541943.31999999</v>
      </c>
      <c r="V759" s="42"/>
      <c r="W759" s="42"/>
      <c r="X759" s="42"/>
      <c r="Y759" s="42"/>
      <c r="Z759" s="42" t="s">
        <v>68</v>
      </c>
      <c r="AJ759" s="42"/>
      <c r="AY759" s="42"/>
      <c r="AZ759" s="42"/>
      <c r="BA759" s="42"/>
      <c r="BB759" s="42"/>
      <c r="BN759" s="83" t="s">
        <v>4576</v>
      </c>
      <c r="BO759" s="58" t="str">
        <f t="shared" si="11"/>
        <v>境内资产</v>
      </c>
      <c r="BP759" s="58" t="str">
        <f>IF(M759="",VLOOKUP(D759,Sheet4!$A$1:$B$92,2,0),VLOOKUP(Q759,Sheet4!$A$1:$B$92,2,0))</f>
        <v>保险资产管理产品</v>
      </c>
    </row>
    <row r="760" spans="1:68" s="58" customFormat="1" ht="12.75" customHeight="1">
      <c r="A760" s="137" t="s">
        <v>2155</v>
      </c>
      <c r="B760" s="42" t="s">
        <v>4305</v>
      </c>
      <c r="C760" s="252" t="s">
        <v>5552</v>
      </c>
      <c r="D760" s="252" t="s">
        <v>672</v>
      </c>
      <c r="E760" s="42" t="s">
        <v>4400</v>
      </c>
      <c r="F760" s="42" t="s">
        <v>4305</v>
      </c>
      <c r="G760" s="42">
        <v>223</v>
      </c>
      <c r="H760" s="307">
        <v>1335.77</v>
      </c>
      <c r="I760" s="307">
        <v>2896.77</v>
      </c>
      <c r="L760" s="58" t="s">
        <v>4489</v>
      </c>
      <c r="M760" s="42" t="s">
        <v>2195</v>
      </c>
      <c r="N760" s="125" t="s">
        <v>5512</v>
      </c>
      <c r="O760" s="137" t="s">
        <v>2196</v>
      </c>
      <c r="P760" s="50" t="s">
        <v>64</v>
      </c>
      <c r="Q760" s="50" t="s">
        <v>5356</v>
      </c>
      <c r="R760" s="42">
        <v>1</v>
      </c>
      <c r="S760" s="137" t="s">
        <v>2197</v>
      </c>
      <c r="T760" s="62">
        <v>500000000</v>
      </c>
      <c r="U760" s="62">
        <v>367541943.31999999</v>
      </c>
      <c r="V760" s="42"/>
      <c r="W760" s="42"/>
      <c r="X760" s="42"/>
      <c r="Y760" s="42"/>
      <c r="Z760" s="42" t="s">
        <v>68</v>
      </c>
      <c r="AJ760" s="42"/>
      <c r="AY760" s="42"/>
      <c r="AZ760" s="42"/>
      <c r="BA760" s="42"/>
      <c r="BB760" s="42"/>
      <c r="BN760" s="83" t="s">
        <v>4576</v>
      </c>
      <c r="BO760" s="58" t="str">
        <f t="shared" si="11"/>
        <v>境内资产</v>
      </c>
      <c r="BP760" s="58" t="str">
        <f>IF(M760="",VLOOKUP(D760,Sheet4!$A$1:$B$92,2,0),VLOOKUP(Q760,Sheet4!$A$1:$B$92,2,0))</f>
        <v>保险资产管理产品</v>
      </c>
    </row>
    <row r="761" spans="1:68" s="58" customFormat="1" ht="12.75" customHeight="1">
      <c r="A761" s="137" t="s">
        <v>2156</v>
      </c>
      <c r="B761" s="42" t="s">
        <v>4306</v>
      </c>
      <c r="C761" s="252" t="s">
        <v>5552</v>
      </c>
      <c r="D761" s="252" t="s">
        <v>672</v>
      </c>
      <c r="E761" s="42" t="s">
        <v>4401</v>
      </c>
      <c r="F761" s="42" t="s">
        <v>4306</v>
      </c>
      <c r="G761" s="42">
        <v>260</v>
      </c>
      <c r="H761" s="307">
        <v>2436.1999999999998</v>
      </c>
      <c r="I761" s="307">
        <v>2878.2</v>
      </c>
      <c r="L761" s="58" t="s">
        <v>4489</v>
      </c>
      <c r="M761" s="42" t="s">
        <v>2195</v>
      </c>
      <c r="N761" s="125" t="s">
        <v>5512</v>
      </c>
      <c r="O761" s="137" t="s">
        <v>2196</v>
      </c>
      <c r="P761" s="50" t="s">
        <v>64</v>
      </c>
      <c r="Q761" s="50" t="s">
        <v>5356</v>
      </c>
      <c r="R761" s="42">
        <v>1</v>
      </c>
      <c r="S761" s="137" t="s">
        <v>2197</v>
      </c>
      <c r="T761" s="62">
        <v>500000000</v>
      </c>
      <c r="U761" s="62">
        <v>367541943.31999999</v>
      </c>
      <c r="V761" s="42"/>
      <c r="W761" s="42"/>
      <c r="X761" s="42"/>
      <c r="Y761" s="42"/>
      <c r="Z761" s="42" t="s">
        <v>68</v>
      </c>
      <c r="AJ761" s="42"/>
      <c r="AY761" s="42"/>
      <c r="AZ761" s="42"/>
      <c r="BA761" s="42"/>
      <c r="BB761" s="42"/>
      <c r="BN761" s="83" t="s">
        <v>4576</v>
      </c>
      <c r="BO761" s="58" t="str">
        <f t="shared" si="11"/>
        <v>境内资产</v>
      </c>
      <c r="BP761" s="58" t="str">
        <f>IF(M761="",VLOOKUP(D761,Sheet4!$A$1:$B$92,2,0),VLOOKUP(Q761,Sheet4!$A$1:$B$92,2,0))</f>
        <v>保险资产管理产品</v>
      </c>
    </row>
    <row r="762" spans="1:68" s="58" customFormat="1" ht="12.75" customHeight="1">
      <c r="A762" s="137" t="s">
        <v>2157</v>
      </c>
      <c r="B762" s="42" t="s">
        <v>4307</v>
      </c>
      <c r="C762" s="252" t="s">
        <v>5552</v>
      </c>
      <c r="D762" s="252" t="s">
        <v>678</v>
      </c>
      <c r="E762" s="42" t="s">
        <v>4402</v>
      </c>
      <c r="F762" s="42" t="s">
        <v>4307</v>
      </c>
      <c r="G762" s="42">
        <v>172</v>
      </c>
      <c r="H762" s="307">
        <v>2015.84</v>
      </c>
      <c r="I762" s="307">
        <v>2846.6</v>
      </c>
      <c r="L762" s="58" t="s">
        <v>4489</v>
      </c>
      <c r="M762" s="42" t="s">
        <v>2195</v>
      </c>
      <c r="N762" s="125" t="s">
        <v>5512</v>
      </c>
      <c r="O762" s="137" t="s">
        <v>2196</v>
      </c>
      <c r="P762" s="50" t="s">
        <v>64</v>
      </c>
      <c r="Q762" s="50" t="s">
        <v>5356</v>
      </c>
      <c r="R762" s="42">
        <v>1</v>
      </c>
      <c r="S762" s="137" t="s">
        <v>2197</v>
      </c>
      <c r="T762" s="62">
        <v>500000000</v>
      </c>
      <c r="U762" s="62">
        <v>367541943.31999999</v>
      </c>
      <c r="V762" s="42"/>
      <c r="W762" s="42"/>
      <c r="X762" s="42"/>
      <c r="Y762" s="42"/>
      <c r="Z762" s="42" t="s">
        <v>68</v>
      </c>
      <c r="AJ762" s="42"/>
      <c r="AY762" s="42"/>
      <c r="AZ762" s="42"/>
      <c r="BA762" s="42"/>
      <c r="BB762" s="42"/>
      <c r="BN762" s="83" t="s">
        <v>4576</v>
      </c>
      <c r="BO762" s="58" t="str">
        <f t="shared" si="11"/>
        <v>境内资产</v>
      </c>
      <c r="BP762" s="58" t="str">
        <f>IF(M762="",VLOOKUP(D762,Sheet4!$A$1:$B$92,2,0),VLOOKUP(Q762,Sheet4!$A$1:$B$92,2,0))</f>
        <v>保险资产管理产品</v>
      </c>
    </row>
    <row r="763" spans="1:68" s="58" customFormat="1" ht="12.75" customHeight="1">
      <c r="A763" s="137" t="s">
        <v>2158</v>
      </c>
      <c r="B763" s="42" t="s">
        <v>4308</v>
      </c>
      <c r="C763" s="252" t="s">
        <v>5552</v>
      </c>
      <c r="D763" s="252" t="s">
        <v>678</v>
      </c>
      <c r="E763" s="42" t="s">
        <v>4403</v>
      </c>
      <c r="F763" s="42" t="s">
        <v>4308</v>
      </c>
      <c r="G763" s="42">
        <v>194</v>
      </c>
      <c r="H763" s="307">
        <v>2492.9</v>
      </c>
      <c r="I763" s="307">
        <v>2818.82</v>
      </c>
      <c r="L763" s="58" t="s">
        <v>4489</v>
      </c>
      <c r="M763" s="42" t="s">
        <v>2195</v>
      </c>
      <c r="N763" s="125" t="s">
        <v>5512</v>
      </c>
      <c r="O763" s="137" t="s">
        <v>2196</v>
      </c>
      <c r="P763" s="50" t="s">
        <v>64</v>
      </c>
      <c r="Q763" s="50" t="s">
        <v>5356</v>
      </c>
      <c r="R763" s="42">
        <v>1</v>
      </c>
      <c r="S763" s="137" t="s">
        <v>2197</v>
      </c>
      <c r="T763" s="62">
        <v>500000000</v>
      </c>
      <c r="U763" s="62">
        <v>367541943.31999999</v>
      </c>
      <c r="V763" s="42"/>
      <c r="W763" s="42"/>
      <c r="X763" s="42"/>
      <c r="Y763" s="42"/>
      <c r="Z763" s="42" t="s">
        <v>68</v>
      </c>
      <c r="AJ763" s="42"/>
      <c r="AY763" s="42"/>
      <c r="AZ763" s="42"/>
      <c r="BA763" s="42"/>
      <c r="BB763" s="42"/>
      <c r="BN763" s="83" t="s">
        <v>4576</v>
      </c>
      <c r="BO763" s="58" t="str">
        <f t="shared" si="11"/>
        <v>境内资产</v>
      </c>
      <c r="BP763" s="58" t="str">
        <f>IF(M763="",VLOOKUP(D763,Sheet4!$A$1:$B$92,2,0),VLOOKUP(Q763,Sheet4!$A$1:$B$92,2,0))</f>
        <v>保险资产管理产品</v>
      </c>
    </row>
    <row r="764" spans="1:68" s="58" customFormat="1" ht="12.75" customHeight="1">
      <c r="A764" s="137" t="s">
        <v>2159</v>
      </c>
      <c r="B764" s="42" t="s">
        <v>4309</v>
      </c>
      <c r="C764" s="252" t="s">
        <v>5552</v>
      </c>
      <c r="D764" s="252" t="s">
        <v>678</v>
      </c>
      <c r="E764" s="42" t="s">
        <v>4404</v>
      </c>
      <c r="F764" s="42" t="s">
        <v>4309</v>
      </c>
      <c r="G764" s="42">
        <v>87</v>
      </c>
      <c r="H764" s="307">
        <v>1568.61</v>
      </c>
      <c r="I764" s="307">
        <v>2816.19</v>
      </c>
      <c r="L764" s="58" t="s">
        <v>4489</v>
      </c>
      <c r="M764" s="42" t="s">
        <v>2195</v>
      </c>
      <c r="N764" s="125" t="s">
        <v>5512</v>
      </c>
      <c r="O764" s="137" t="s">
        <v>2196</v>
      </c>
      <c r="P764" s="50" t="s">
        <v>64</v>
      </c>
      <c r="Q764" s="50" t="s">
        <v>5356</v>
      </c>
      <c r="R764" s="42">
        <v>1</v>
      </c>
      <c r="S764" s="137" t="s">
        <v>2197</v>
      </c>
      <c r="T764" s="62">
        <v>500000000</v>
      </c>
      <c r="U764" s="62">
        <v>367541943.31999999</v>
      </c>
      <c r="V764" s="42"/>
      <c r="W764" s="42"/>
      <c r="X764" s="42"/>
      <c r="Y764" s="42"/>
      <c r="Z764" s="42" t="s">
        <v>68</v>
      </c>
      <c r="AJ764" s="42"/>
      <c r="AY764" s="42"/>
      <c r="AZ764" s="42"/>
      <c r="BA764" s="42"/>
      <c r="BB764" s="42"/>
      <c r="BN764" s="83" t="s">
        <v>4576</v>
      </c>
      <c r="BO764" s="58" t="str">
        <f t="shared" si="11"/>
        <v>境内资产</v>
      </c>
      <c r="BP764" s="58" t="str">
        <f>IF(M764="",VLOOKUP(D764,Sheet4!$A$1:$B$92,2,0),VLOOKUP(Q764,Sheet4!$A$1:$B$92,2,0))</f>
        <v>保险资产管理产品</v>
      </c>
    </row>
    <row r="765" spans="1:68" s="58" customFormat="1" ht="12.75" customHeight="1">
      <c r="A765" s="137" t="s">
        <v>2160</v>
      </c>
      <c r="B765" s="42" t="s">
        <v>4310</v>
      </c>
      <c r="C765" s="252" t="s">
        <v>5552</v>
      </c>
      <c r="D765" s="252" t="s">
        <v>672</v>
      </c>
      <c r="E765" s="42" t="s">
        <v>4405</v>
      </c>
      <c r="F765" s="42" t="s">
        <v>4310</v>
      </c>
      <c r="G765" s="42">
        <v>147</v>
      </c>
      <c r="H765" s="307">
        <v>1405.32</v>
      </c>
      <c r="I765" s="307">
        <v>2700.39</v>
      </c>
      <c r="L765" s="58" t="s">
        <v>4489</v>
      </c>
      <c r="M765" s="42" t="s">
        <v>2195</v>
      </c>
      <c r="N765" s="125" t="s">
        <v>5512</v>
      </c>
      <c r="O765" s="137" t="s">
        <v>2196</v>
      </c>
      <c r="P765" s="50" t="s">
        <v>64</v>
      </c>
      <c r="Q765" s="50" t="s">
        <v>5356</v>
      </c>
      <c r="R765" s="42">
        <v>1</v>
      </c>
      <c r="S765" s="137" t="s">
        <v>2197</v>
      </c>
      <c r="T765" s="62">
        <v>500000000</v>
      </c>
      <c r="U765" s="62">
        <v>367541943.31999999</v>
      </c>
      <c r="V765" s="42"/>
      <c r="W765" s="42"/>
      <c r="X765" s="42"/>
      <c r="Y765" s="42"/>
      <c r="Z765" s="42" t="s">
        <v>68</v>
      </c>
      <c r="AJ765" s="42"/>
      <c r="AY765" s="42"/>
      <c r="AZ765" s="42"/>
      <c r="BA765" s="42"/>
      <c r="BB765" s="42"/>
      <c r="BN765" s="83" t="s">
        <v>4576</v>
      </c>
      <c r="BO765" s="58" t="str">
        <f t="shared" si="11"/>
        <v>境内资产</v>
      </c>
      <c r="BP765" s="58" t="str">
        <f>IF(M765="",VLOOKUP(D765,Sheet4!$A$1:$B$92,2,0),VLOOKUP(Q765,Sheet4!$A$1:$B$92,2,0))</f>
        <v>保险资产管理产品</v>
      </c>
    </row>
    <row r="766" spans="1:68" s="58" customFormat="1" ht="12.75" customHeight="1">
      <c r="A766" s="137" t="s">
        <v>2161</v>
      </c>
      <c r="B766" s="42" t="s">
        <v>4311</v>
      </c>
      <c r="C766" s="252" t="s">
        <v>5552</v>
      </c>
      <c r="D766" s="252" t="s">
        <v>678</v>
      </c>
      <c r="E766" s="42" t="s">
        <v>4406</v>
      </c>
      <c r="F766" s="42" t="s">
        <v>4311</v>
      </c>
      <c r="G766" s="42">
        <v>153</v>
      </c>
      <c r="H766" s="307">
        <v>1305.0899999999999</v>
      </c>
      <c r="I766" s="307">
        <v>2649.96</v>
      </c>
      <c r="L766" s="58" t="s">
        <v>4489</v>
      </c>
      <c r="M766" s="42" t="s">
        <v>2195</v>
      </c>
      <c r="N766" s="125" t="s">
        <v>5512</v>
      </c>
      <c r="O766" s="137" t="s">
        <v>2196</v>
      </c>
      <c r="P766" s="50" t="s">
        <v>64</v>
      </c>
      <c r="Q766" s="50" t="s">
        <v>5356</v>
      </c>
      <c r="R766" s="42">
        <v>1</v>
      </c>
      <c r="S766" s="137" t="s">
        <v>2197</v>
      </c>
      <c r="T766" s="62">
        <v>500000000</v>
      </c>
      <c r="U766" s="62">
        <v>367541943.31999999</v>
      </c>
      <c r="V766" s="42"/>
      <c r="W766" s="42"/>
      <c r="X766" s="42"/>
      <c r="Y766" s="42"/>
      <c r="Z766" s="42" t="s">
        <v>68</v>
      </c>
      <c r="AJ766" s="42"/>
      <c r="AY766" s="42"/>
      <c r="AZ766" s="42"/>
      <c r="BA766" s="42"/>
      <c r="BB766" s="42"/>
      <c r="BN766" s="83" t="s">
        <v>4576</v>
      </c>
      <c r="BO766" s="58" t="str">
        <f t="shared" si="11"/>
        <v>境内资产</v>
      </c>
      <c r="BP766" s="58" t="str">
        <f>IF(M766="",VLOOKUP(D766,Sheet4!$A$1:$B$92,2,0),VLOOKUP(Q766,Sheet4!$A$1:$B$92,2,0))</f>
        <v>保险资产管理产品</v>
      </c>
    </row>
    <row r="767" spans="1:68" s="58" customFormat="1" ht="12.75" customHeight="1">
      <c r="A767" s="137" t="s">
        <v>2027</v>
      </c>
      <c r="B767" s="42" t="s">
        <v>2028</v>
      </c>
      <c r="C767" s="252" t="s">
        <v>5552</v>
      </c>
      <c r="D767" s="252" t="s">
        <v>678</v>
      </c>
      <c r="E767" s="42" t="s">
        <v>4407</v>
      </c>
      <c r="F767" s="42" t="s">
        <v>2028</v>
      </c>
      <c r="G767" s="42">
        <v>147</v>
      </c>
      <c r="H767" s="307">
        <v>2106.5100000000002</v>
      </c>
      <c r="I767" s="307">
        <v>2644.53</v>
      </c>
      <c r="L767" s="58" t="s">
        <v>4489</v>
      </c>
      <c r="M767" s="42" t="s">
        <v>2195</v>
      </c>
      <c r="N767" s="125" t="s">
        <v>5512</v>
      </c>
      <c r="O767" s="137" t="s">
        <v>2196</v>
      </c>
      <c r="P767" s="50" t="s">
        <v>64</v>
      </c>
      <c r="Q767" s="50" t="s">
        <v>5356</v>
      </c>
      <c r="R767" s="42">
        <v>1</v>
      </c>
      <c r="S767" s="137" t="s">
        <v>2197</v>
      </c>
      <c r="T767" s="62">
        <v>500000000</v>
      </c>
      <c r="U767" s="62">
        <v>367541943.31999999</v>
      </c>
      <c r="V767" s="42"/>
      <c r="W767" s="42"/>
      <c r="X767" s="42"/>
      <c r="Y767" s="42"/>
      <c r="Z767" s="42" t="s">
        <v>68</v>
      </c>
      <c r="AJ767" s="42"/>
      <c r="AY767" s="42"/>
      <c r="AZ767" s="42"/>
      <c r="BA767" s="42"/>
      <c r="BB767" s="42"/>
      <c r="BN767" s="83" t="s">
        <v>4576</v>
      </c>
      <c r="BO767" s="58" t="str">
        <f t="shared" si="11"/>
        <v>境内资产</v>
      </c>
      <c r="BP767" s="58" t="str">
        <f>IF(M767="",VLOOKUP(D767,Sheet4!$A$1:$B$92,2,0),VLOOKUP(Q767,Sheet4!$A$1:$B$92,2,0))</f>
        <v>保险资产管理产品</v>
      </c>
    </row>
    <row r="768" spans="1:68" s="58" customFormat="1" ht="12.75" customHeight="1">
      <c r="A768" s="137" t="s">
        <v>2162</v>
      </c>
      <c r="B768" s="42" t="s">
        <v>4312</v>
      </c>
      <c r="C768" s="252" t="s">
        <v>5552</v>
      </c>
      <c r="D768" s="252" t="s">
        <v>678</v>
      </c>
      <c r="E768" s="42" t="s">
        <v>4408</v>
      </c>
      <c r="F768" s="42" t="s">
        <v>4312</v>
      </c>
      <c r="G768" s="42">
        <v>147</v>
      </c>
      <c r="H768" s="307">
        <v>998.13</v>
      </c>
      <c r="I768" s="307">
        <v>2622.48</v>
      </c>
      <c r="L768" s="58" t="s">
        <v>4489</v>
      </c>
      <c r="M768" s="42" t="s">
        <v>2195</v>
      </c>
      <c r="N768" s="125" t="s">
        <v>5512</v>
      </c>
      <c r="O768" s="137" t="s">
        <v>2196</v>
      </c>
      <c r="P768" s="50" t="s">
        <v>64</v>
      </c>
      <c r="Q768" s="50" t="s">
        <v>5356</v>
      </c>
      <c r="R768" s="42">
        <v>1</v>
      </c>
      <c r="S768" s="137" t="s">
        <v>2197</v>
      </c>
      <c r="T768" s="62">
        <v>500000000</v>
      </c>
      <c r="U768" s="62">
        <v>367541943.31999999</v>
      </c>
      <c r="V768" s="42"/>
      <c r="W768" s="42"/>
      <c r="X768" s="42"/>
      <c r="Y768" s="42"/>
      <c r="Z768" s="42" t="s">
        <v>68</v>
      </c>
      <c r="AJ768" s="42"/>
      <c r="AY768" s="42"/>
      <c r="AZ768" s="42"/>
      <c r="BA768" s="42"/>
      <c r="BB768" s="42"/>
      <c r="BN768" s="83" t="s">
        <v>4576</v>
      </c>
      <c r="BO768" s="58" t="str">
        <f t="shared" si="11"/>
        <v>境内资产</v>
      </c>
      <c r="BP768" s="58" t="str">
        <f>IF(M768="",VLOOKUP(D768,Sheet4!$A$1:$B$92,2,0),VLOOKUP(Q768,Sheet4!$A$1:$B$92,2,0))</f>
        <v>保险资产管理产品</v>
      </c>
    </row>
    <row r="769" spans="1:68" s="58" customFormat="1" ht="12.75" customHeight="1">
      <c r="A769" s="137" t="s">
        <v>1636</v>
      </c>
      <c r="B769" s="42" t="s">
        <v>1637</v>
      </c>
      <c r="C769" s="252" t="s">
        <v>5552</v>
      </c>
      <c r="D769" s="252" t="s">
        <v>678</v>
      </c>
      <c r="E769" s="42" t="s">
        <v>1638</v>
      </c>
      <c r="F769" s="42" t="s">
        <v>1637</v>
      </c>
      <c r="G769" s="42">
        <v>116</v>
      </c>
      <c r="H769" s="307">
        <v>4669</v>
      </c>
      <c r="I769" s="307">
        <v>2606.52</v>
      </c>
      <c r="L769" s="58" t="s">
        <v>4489</v>
      </c>
      <c r="M769" s="42" t="s">
        <v>2195</v>
      </c>
      <c r="N769" s="125" t="s">
        <v>5512</v>
      </c>
      <c r="O769" s="137" t="s">
        <v>2196</v>
      </c>
      <c r="P769" s="50" t="s">
        <v>64</v>
      </c>
      <c r="Q769" s="50" t="s">
        <v>5356</v>
      </c>
      <c r="R769" s="42">
        <v>1</v>
      </c>
      <c r="S769" s="137" t="s">
        <v>2197</v>
      </c>
      <c r="T769" s="62">
        <v>500000000</v>
      </c>
      <c r="U769" s="62">
        <v>367541943.31999999</v>
      </c>
      <c r="V769" s="42"/>
      <c r="W769" s="42"/>
      <c r="X769" s="42"/>
      <c r="Y769" s="42"/>
      <c r="Z769" s="42" t="s">
        <v>68</v>
      </c>
      <c r="AJ769" s="42"/>
      <c r="AY769" s="42"/>
      <c r="AZ769" s="42"/>
      <c r="BA769" s="42"/>
      <c r="BB769" s="42"/>
      <c r="BN769" s="83" t="s">
        <v>4576</v>
      </c>
      <c r="BO769" s="58" t="str">
        <f t="shared" si="11"/>
        <v>境内资产</v>
      </c>
      <c r="BP769" s="58" t="str">
        <f>IF(M769="",VLOOKUP(D769,Sheet4!$A$1:$B$92,2,0),VLOOKUP(Q769,Sheet4!$A$1:$B$92,2,0))</f>
        <v>保险资产管理产品</v>
      </c>
    </row>
    <row r="770" spans="1:68" s="58" customFormat="1" ht="12.75" customHeight="1">
      <c r="A770" s="137" t="s">
        <v>2163</v>
      </c>
      <c r="B770" s="42" t="s">
        <v>4313</v>
      </c>
      <c r="C770" s="252" t="s">
        <v>5552</v>
      </c>
      <c r="D770" s="252" t="s">
        <v>678</v>
      </c>
      <c r="E770" s="42" t="s">
        <v>4409</v>
      </c>
      <c r="F770" s="42" t="s">
        <v>4313</v>
      </c>
      <c r="G770" s="42">
        <v>126</v>
      </c>
      <c r="H770" s="307">
        <v>1191.96</v>
      </c>
      <c r="I770" s="307">
        <v>2570.4</v>
      </c>
      <c r="L770" s="58" t="s">
        <v>4489</v>
      </c>
      <c r="M770" s="42" t="s">
        <v>2195</v>
      </c>
      <c r="N770" s="125" t="s">
        <v>5512</v>
      </c>
      <c r="O770" s="137" t="s">
        <v>2196</v>
      </c>
      <c r="P770" s="50" t="s">
        <v>64</v>
      </c>
      <c r="Q770" s="50" t="s">
        <v>5356</v>
      </c>
      <c r="R770" s="42">
        <v>1</v>
      </c>
      <c r="S770" s="137" t="s">
        <v>2197</v>
      </c>
      <c r="T770" s="62">
        <v>500000000</v>
      </c>
      <c r="U770" s="62">
        <v>367541943.31999999</v>
      </c>
      <c r="V770" s="42"/>
      <c r="W770" s="42"/>
      <c r="X770" s="42"/>
      <c r="Y770" s="42"/>
      <c r="Z770" s="42" t="s">
        <v>68</v>
      </c>
      <c r="AJ770" s="42"/>
      <c r="AY770" s="42"/>
      <c r="AZ770" s="42"/>
      <c r="BA770" s="42"/>
      <c r="BB770" s="42"/>
      <c r="BN770" s="83" t="s">
        <v>4576</v>
      </c>
      <c r="BO770" s="58" t="str">
        <f t="shared" si="11"/>
        <v>境内资产</v>
      </c>
      <c r="BP770" s="58" t="str">
        <f>IF(M770="",VLOOKUP(D770,Sheet4!$A$1:$B$92,2,0),VLOOKUP(Q770,Sheet4!$A$1:$B$92,2,0))</f>
        <v>保险资产管理产品</v>
      </c>
    </row>
    <row r="771" spans="1:68" s="58" customFormat="1" ht="12.75" customHeight="1">
      <c r="A771" s="137" t="s">
        <v>2164</v>
      </c>
      <c r="B771" s="42" t="s">
        <v>4314</v>
      </c>
      <c r="C771" s="252" t="s">
        <v>5552</v>
      </c>
      <c r="D771" s="252" t="s">
        <v>678</v>
      </c>
      <c r="E771" s="42" t="s">
        <v>4410</v>
      </c>
      <c r="F771" s="42" t="s">
        <v>4314</v>
      </c>
      <c r="G771" s="42">
        <v>222</v>
      </c>
      <c r="H771" s="307">
        <v>1882.56</v>
      </c>
      <c r="I771" s="307">
        <v>2546.34</v>
      </c>
      <c r="L771" s="58" t="s">
        <v>4489</v>
      </c>
      <c r="M771" s="42" t="s">
        <v>2195</v>
      </c>
      <c r="N771" s="125" t="s">
        <v>5512</v>
      </c>
      <c r="O771" s="137" t="s">
        <v>2196</v>
      </c>
      <c r="P771" s="50" t="s">
        <v>64</v>
      </c>
      <c r="Q771" s="50" t="s">
        <v>5356</v>
      </c>
      <c r="R771" s="42">
        <v>1</v>
      </c>
      <c r="S771" s="137" t="s">
        <v>2197</v>
      </c>
      <c r="T771" s="62">
        <v>500000000</v>
      </c>
      <c r="U771" s="62">
        <v>367541943.31999999</v>
      </c>
      <c r="V771" s="42"/>
      <c r="W771" s="42"/>
      <c r="X771" s="42"/>
      <c r="Y771" s="42"/>
      <c r="Z771" s="42" t="s">
        <v>68</v>
      </c>
      <c r="AJ771" s="42"/>
      <c r="AY771" s="42"/>
      <c r="AZ771" s="42"/>
      <c r="BA771" s="42"/>
      <c r="BB771" s="42"/>
      <c r="BN771" s="83" t="s">
        <v>4576</v>
      </c>
      <c r="BO771" s="58" t="str">
        <f t="shared" ref="BO771:BO834" si="12">IF(LEFT(D771,2)="境外","境外资产","境内资产")</f>
        <v>境内资产</v>
      </c>
      <c r="BP771" s="58" t="str">
        <f>IF(M771="",VLOOKUP(D771,Sheet4!$A$1:$B$92,2,0),VLOOKUP(Q771,Sheet4!$A$1:$B$92,2,0))</f>
        <v>保险资产管理产品</v>
      </c>
    </row>
    <row r="772" spans="1:68" s="58" customFormat="1" ht="12.75" customHeight="1">
      <c r="A772" s="137" t="s">
        <v>2165</v>
      </c>
      <c r="B772" s="42" t="s">
        <v>4315</v>
      </c>
      <c r="C772" s="252" t="s">
        <v>5552</v>
      </c>
      <c r="D772" s="252" t="s">
        <v>678</v>
      </c>
      <c r="E772" s="42" t="s">
        <v>4411</v>
      </c>
      <c r="F772" s="42" t="s">
        <v>4315</v>
      </c>
      <c r="G772" s="42">
        <v>148</v>
      </c>
      <c r="H772" s="307">
        <v>1574.72</v>
      </c>
      <c r="I772" s="307">
        <v>2542.64</v>
      </c>
      <c r="L772" s="58" t="s">
        <v>4489</v>
      </c>
      <c r="M772" s="42" t="s">
        <v>2195</v>
      </c>
      <c r="N772" s="125" t="s">
        <v>5512</v>
      </c>
      <c r="O772" s="137" t="s">
        <v>2196</v>
      </c>
      <c r="P772" s="50" t="s">
        <v>64</v>
      </c>
      <c r="Q772" s="50" t="s">
        <v>5356</v>
      </c>
      <c r="R772" s="42">
        <v>1</v>
      </c>
      <c r="S772" s="137" t="s">
        <v>2197</v>
      </c>
      <c r="T772" s="62">
        <v>500000000</v>
      </c>
      <c r="U772" s="62">
        <v>367541943.31999999</v>
      </c>
      <c r="V772" s="42"/>
      <c r="W772" s="42"/>
      <c r="X772" s="42"/>
      <c r="Y772" s="42"/>
      <c r="Z772" s="42" t="s">
        <v>68</v>
      </c>
      <c r="AJ772" s="42"/>
      <c r="AY772" s="42"/>
      <c r="AZ772" s="42"/>
      <c r="BA772" s="42"/>
      <c r="BB772" s="42"/>
      <c r="BN772" s="83" t="s">
        <v>4576</v>
      </c>
      <c r="BO772" s="58" t="str">
        <f t="shared" si="12"/>
        <v>境内资产</v>
      </c>
      <c r="BP772" s="58" t="str">
        <f>IF(M772="",VLOOKUP(D772,Sheet4!$A$1:$B$92,2,0),VLOOKUP(Q772,Sheet4!$A$1:$B$92,2,0))</f>
        <v>保险资产管理产品</v>
      </c>
    </row>
    <row r="773" spans="1:68" s="58" customFormat="1" ht="12.75" customHeight="1">
      <c r="A773" s="137" t="s">
        <v>2166</v>
      </c>
      <c r="B773" s="42" t="s">
        <v>4316</v>
      </c>
      <c r="C773" s="252" t="s">
        <v>5552</v>
      </c>
      <c r="D773" s="252" t="s">
        <v>678</v>
      </c>
      <c r="E773" s="42" t="s">
        <v>4412</v>
      </c>
      <c r="F773" s="42" t="s">
        <v>4316</v>
      </c>
      <c r="G773" s="42">
        <v>96</v>
      </c>
      <c r="H773" s="307">
        <v>1796.16</v>
      </c>
      <c r="I773" s="307">
        <v>2524.8000000000002</v>
      </c>
      <c r="L773" s="58" t="s">
        <v>4489</v>
      </c>
      <c r="M773" s="42" t="s">
        <v>2195</v>
      </c>
      <c r="N773" s="125" t="s">
        <v>5512</v>
      </c>
      <c r="O773" s="137" t="s">
        <v>2196</v>
      </c>
      <c r="P773" s="50" t="s">
        <v>64</v>
      </c>
      <c r="Q773" s="50" t="s">
        <v>5356</v>
      </c>
      <c r="R773" s="42">
        <v>1</v>
      </c>
      <c r="S773" s="137" t="s">
        <v>2197</v>
      </c>
      <c r="T773" s="62">
        <v>500000000</v>
      </c>
      <c r="U773" s="62">
        <v>367541943.31999999</v>
      </c>
      <c r="V773" s="42"/>
      <c r="W773" s="42"/>
      <c r="X773" s="42"/>
      <c r="Y773" s="42"/>
      <c r="Z773" s="42" t="s">
        <v>68</v>
      </c>
      <c r="AJ773" s="42"/>
      <c r="AY773" s="42"/>
      <c r="AZ773" s="42"/>
      <c r="BA773" s="42"/>
      <c r="BB773" s="42"/>
      <c r="BN773" s="83" t="s">
        <v>4576</v>
      </c>
      <c r="BO773" s="58" t="str">
        <f t="shared" si="12"/>
        <v>境内资产</v>
      </c>
      <c r="BP773" s="58" t="str">
        <f>IF(M773="",VLOOKUP(D773,Sheet4!$A$1:$B$92,2,0),VLOOKUP(Q773,Sheet4!$A$1:$B$92,2,0))</f>
        <v>保险资产管理产品</v>
      </c>
    </row>
    <row r="774" spans="1:68" s="58" customFormat="1" ht="12.75" customHeight="1">
      <c r="A774" s="137" t="s">
        <v>2167</v>
      </c>
      <c r="B774" s="42" t="s">
        <v>4317</v>
      </c>
      <c r="C774" s="252" t="s">
        <v>5552</v>
      </c>
      <c r="D774" s="252" t="s">
        <v>678</v>
      </c>
      <c r="E774" s="42" t="s">
        <v>4413</v>
      </c>
      <c r="F774" s="42" t="s">
        <v>4317</v>
      </c>
      <c r="G774" s="42">
        <v>241</v>
      </c>
      <c r="H774" s="307">
        <v>1320.68</v>
      </c>
      <c r="I774" s="307">
        <v>2516.04</v>
      </c>
      <c r="L774" s="58" t="s">
        <v>4489</v>
      </c>
      <c r="M774" s="42" t="s">
        <v>2195</v>
      </c>
      <c r="N774" s="125" t="s">
        <v>5512</v>
      </c>
      <c r="O774" s="137" t="s">
        <v>2196</v>
      </c>
      <c r="P774" s="50" t="s">
        <v>64</v>
      </c>
      <c r="Q774" s="50" t="s">
        <v>5356</v>
      </c>
      <c r="R774" s="42">
        <v>1</v>
      </c>
      <c r="S774" s="137" t="s">
        <v>2197</v>
      </c>
      <c r="T774" s="62">
        <v>500000000</v>
      </c>
      <c r="U774" s="62">
        <v>367541943.31999999</v>
      </c>
      <c r="V774" s="42"/>
      <c r="W774" s="42"/>
      <c r="X774" s="42"/>
      <c r="Y774" s="42"/>
      <c r="Z774" s="42" t="s">
        <v>68</v>
      </c>
      <c r="AJ774" s="42"/>
      <c r="AY774" s="42"/>
      <c r="AZ774" s="42"/>
      <c r="BA774" s="42"/>
      <c r="BB774" s="42"/>
      <c r="BN774" s="83" t="s">
        <v>4576</v>
      </c>
      <c r="BO774" s="58" t="str">
        <f t="shared" si="12"/>
        <v>境内资产</v>
      </c>
      <c r="BP774" s="58" t="str">
        <f>IF(M774="",VLOOKUP(D774,Sheet4!$A$1:$B$92,2,0),VLOOKUP(Q774,Sheet4!$A$1:$B$92,2,0))</f>
        <v>保险资产管理产品</v>
      </c>
    </row>
    <row r="775" spans="1:68" s="58" customFormat="1" ht="12.75" customHeight="1">
      <c r="A775" s="137" t="s">
        <v>2168</v>
      </c>
      <c r="B775" s="42" t="s">
        <v>4318</v>
      </c>
      <c r="C775" s="252" t="s">
        <v>5552</v>
      </c>
      <c r="D775" s="252" t="s">
        <v>678</v>
      </c>
      <c r="E775" s="42" t="s">
        <v>4414</v>
      </c>
      <c r="F775" s="42" t="s">
        <v>4318</v>
      </c>
      <c r="G775" s="42">
        <v>95</v>
      </c>
      <c r="H775" s="307">
        <v>708.7</v>
      </c>
      <c r="I775" s="307">
        <v>2376.9</v>
      </c>
      <c r="L775" s="58" t="s">
        <v>4489</v>
      </c>
      <c r="M775" s="42" t="s">
        <v>2195</v>
      </c>
      <c r="N775" s="125" t="s">
        <v>5512</v>
      </c>
      <c r="O775" s="137" t="s">
        <v>2196</v>
      </c>
      <c r="P775" s="50" t="s">
        <v>64</v>
      </c>
      <c r="Q775" s="50" t="s">
        <v>5356</v>
      </c>
      <c r="R775" s="42">
        <v>1</v>
      </c>
      <c r="S775" s="137" t="s">
        <v>2197</v>
      </c>
      <c r="T775" s="62">
        <v>500000000</v>
      </c>
      <c r="U775" s="62">
        <v>367541943.31999999</v>
      </c>
      <c r="V775" s="42"/>
      <c r="W775" s="42"/>
      <c r="X775" s="42"/>
      <c r="Y775" s="42"/>
      <c r="Z775" s="42" t="s">
        <v>68</v>
      </c>
      <c r="AJ775" s="42"/>
      <c r="AY775" s="42"/>
      <c r="AZ775" s="42"/>
      <c r="BA775" s="42"/>
      <c r="BB775" s="42"/>
      <c r="BN775" s="83" t="s">
        <v>4576</v>
      </c>
      <c r="BO775" s="58" t="str">
        <f t="shared" si="12"/>
        <v>境内资产</v>
      </c>
      <c r="BP775" s="58" t="str">
        <f>IF(M775="",VLOOKUP(D775,Sheet4!$A$1:$B$92,2,0),VLOOKUP(Q775,Sheet4!$A$1:$B$92,2,0))</f>
        <v>保险资产管理产品</v>
      </c>
    </row>
    <row r="776" spans="1:68" s="58" customFormat="1" ht="12.75" customHeight="1">
      <c r="A776" s="137" t="s">
        <v>2169</v>
      </c>
      <c r="B776" s="42" t="s">
        <v>4319</v>
      </c>
      <c r="C776" s="252" t="s">
        <v>5552</v>
      </c>
      <c r="D776" s="252" t="s">
        <v>672</v>
      </c>
      <c r="E776" s="42" t="s">
        <v>4415</v>
      </c>
      <c r="F776" s="42" t="s">
        <v>4319</v>
      </c>
      <c r="G776" s="42">
        <v>148</v>
      </c>
      <c r="H776" s="307">
        <v>2098.64</v>
      </c>
      <c r="I776" s="307">
        <v>2302.88</v>
      </c>
      <c r="L776" s="58" t="s">
        <v>4489</v>
      </c>
      <c r="M776" s="42" t="s">
        <v>2195</v>
      </c>
      <c r="N776" s="125" t="s">
        <v>5512</v>
      </c>
      <c r="O776" s="137" t="s">
        <v>2196</v>
      </c>
      <c r="P776" s="50" t="s">
        <v>64</v>
      </c>
      <c r="Q776" s="50" t="s">
        <v>5356</v>
      </c>
      <c r="R776" s="42">
        <v>1</v>
      </c>
      <c r="S776" s="137" t="s">
        <v>2197</v>
      </c>
      <c r="T776" s="62">
        <v>500000000</v>
      </c>
      <c r="U776" s="62">
        <v>367541943.31999999</v>
      </c>
      <c r="V776" s="42"/>
      <c r="W776" s="42"/>
      <c r="X776" s="42"/>
      <c r="Y776" s="42"/>
      <c r="Z776" s="42" t="s">
        <v>68</v>
      </c>
      <c r="AJ776" s="42"/>
      <c r="AY776" s="42"/>
      <c r="AZ776" s="42"/>
      <c r="BA776" s="42"/>
      <c r="BB776" s="42"/>
      <c r="BN776" s="83" t="s">
        <v>4576</v>
      </c>
      <c r="BO776" s="58" t="str">
        <f t="shared" si="12"/>
        <v>境内资产</v>
      </c>
      <c r="BP776" s="58" t="str">
        <f>IF(M776="",VLOOKUP(D776,Sheet4!$A$1:$B$92,2,0),VLOOKUP(Q776,Sheet4!$A$1:$B$92,2,0))</f>
        <v>保险资产管理产品</v>
      </c>
    </row>
    <row r="777" spans="1:68" s="58" customFormat="1" ht="12.75" customHeight="1">
      <c r="A777" s="137" t="s">
        <v>2170</v>
      </c>
      <c r="B777" s="42" t="s">
        <v>4320</v>
      </c>
      <c r="C777" s="252" t="s">
        <v>5552</v>
      </c>
      <c r="D777" s="252" t="s">
        <v>672</v>
      </c>
      <c r="E777" s="42" t="s">
        <v>4416</v>
      </c>
      <c r="F777" s="42" t="s">
        <v>4320</v>
      </c>
      <c r="G777" s="42">
        <v>103</v>
      </c>
      <c r="H777" s="307">
        <v>3262.01</v>
      </c>
      <c r="I777" s="307">
        <v>2299.9899999999998</v>
      </c>
      <c r="L777" s="58" t="s">
        <v>4489</v>
      </c>
      <c r="M777" s="42" t="s">
        <v>2195</v>
      </c>
      <c r="N777" s="125" t="s">
        <v>5512</v>
      </c>
      <c r="O777" s="137" t="s">
        <v>2196</v>
      </c>
      <c r="P777" s="50" t="s">
        <v>64</v>
      </c>
      <c r="Q777" s="50" t="s">
        <v>5356</v>
      </c>
      <c r="R777" s="42">
        <v>1</v>
      </c>
      <c r="S777" s="137" t="s">
        <v>2197</v>
      </c>
      <c r="T777" s="62">
        <v>500000000</v>
      </c>
      <c r="U777" s="62">
        <v>367541943.31999999</v>
      </c>
      <c r="V777" s="42"/>
      <c r="W777" s="42"/>
      <c r="X777" s="42"/>
      <c r="Y777" s="42"/>
      <c r="Z777" s="42" t="s">
        <v>68</v>
      </c>
      <c r="AJ777" s="42"/>
      <c r="AY777" s="42"/>
      <c r="AZ777" s="42"/>
      <c r="BA777" s="42"/>
      <c r="BB777" s="42"/>
      <c r="BN777" s="83" t="s">
        <v>4576</v>
      </c>
      <c r="BO777" s="58" t="str">
        <f t="shared" si="12"/>
        <v>境内资产</v>
      </c>
      <c r="BP777" s="58" t="str">
        <f>IF(M777="",VLOOKUP(D777,Sheet4!$A$1:$B$92,2,0),VLOOKUP(Q777,Sheet4!$A$1:$B$92,2,0))</f>
        <v>保险资产管理产品</v>
      </c>
    </row>
    <row r="778" spans="1:68" s="58" customFormat="1" ht="12.75" customHeight="1">
      <c r="A778" s="137" t="s">
        <v>2171</v>
      </c>
      <c r="B778" s="42" t="s">
        <v>4321</v>
      </c>
      <c r="C778" s="252" t="s">
        <v>5552</v>
      </c>
      <c r="D778" s="252" t="s">
        <v>678</v>
      </c>
      <c r="E778" s="42" t="s">
        <v>4417</v>
      </c>
      <c r="F778" s="42" t="s">
        <v>4321</v>
      </c>
      <c r="G778" s="42">
        <v>128</v>
      </c>
      <c r="H778" s="307">
        <v>999.68</v>
      </c>
      <c r="I778" s="307">
        <v>2298.88</v>
      </c>
      <c r="L778" s="58" t="s">
        <v>4489</v>
      </c>
      <c r="M778" s="42" t="s">
        <v>2195</v>
      </c>
      <c r="N778" s="125" t="s">
        <v>5512</v>
      </c>
      <c r="O778" s="137" t="s">
        <v>2196</v>
      </c>
      <c r="P778" s="50" t="s">
        <v>64</v>
      </c>
      <c r="Q778" s="50" t="s">
        <v>5356</v>
      </c>
      <c r="R778" s="42">
        <v>1</v>
      </c>
      <c r="S778" s="137" t="s">
        <v>2197</v>
      </c>
      <c r="T778" s="62">
        <v>500000000</v>
      </c>
      <c r="U778" s="62">
        <v>367541943.31999999</v>
      </c>
      <c r="V778" s="42"/>
      <c r="W778" s="42"/>
      <c r="X778" s="42"/>
      <c r="Y778" s="42"/>
      <c r="Z778" s="42" t="s">
        <v>68</v>
      </c>
      <c r="AJ778" s="42"/>
      <c r="AY778" s="42"/>
      <c r="AZ778" s="42"/>
      <c r="BA778" s="42"/>
      <c r="BB778" s="42"/>
      <c r="BN778" s="83" t="s">
        <v>4576</v>
      </c>
      <c r="BO778" s="58" t="str">
        <f t="shared" si="12"/>
        <v>境内资产</v>
      </c>
      <c r="BP778" s="58" t="str">
        <f>IF(M778="",VLOOKUP(D778,Sheet4!$A$1:$B$92,2,0),VLOOKUP(Q778,Sheet4!$A$1:$B$92,2,0))</f>
        <v>保险资产管理产品</v>
      </c>
    </row>
    <row r="779" spans="1:68" s="58" customFormat="1" ht="12.75" customHeight="1">
      <c r="A779" s="137" t="s">
        <v>2172</v>
      </c>
      <c r="B779" s="42" t="s">
        <v>4322</v>
      </c>
      <c r="C779" s="252" t="s">
        <v>5552</v>
      </c>
      <c r="D779" s="252" t="s">
        <v>678</v>
      </c>
      <c r="E779" s="42" t="s">
        <v>4418</v>
      </c>
      <c r="F779" s="42" t="s">
        <v>4322</v>
      </c>
      <c r="G779" s="42">
        <v>113</v>
      </c>
      <c r="H779" s="307">
        <v>1867.89</v>
      </c>
      <c r="I779" s="307">
        <v>2253.2199999999998</v>
      </c>
      <c r="L779" s="58" t="s">
        <v>4489</v>
      </c>
      <c r="M779" s="42" t="s">
        <v>2195</v>
      </c>
      <c r="N779" s="125" t="s">
        <v>5512</v>
      </c>
      <c r="O779" s="137" t="s">
        <v>2196</v>
      </c>
      <c r="P779" s="50" t="s">
        <v>64</v>
      </c>
      <c r="Q779" s="50" t="s">
        <v>5356</v>
      </c>
      <c r="R779" s="42">
        <v>1</v>
      </c>
      <c r="S779" s="137" t="s">
        <v>2197</v>
      </c>
      <c r="T779" s="62">
        <v>500000000</v>
      </c>
      <c r="U779" s="62">
        <v>367541943.31999999</v>
      </c>
      <c r="V779" s="42"/>
      <c r="W779" s="42"/>
      <c r="X779" s="42"/>
      <c r="Y779" s="42"/>
      <c r="Z779" s="42" t="s">
        <v>68</v>
      </c>
      <c r="AJ779" s="42"/>
      <c r="AY779" s="42"/>
      <c r="AZ779" s="42"/>
      <c r="BA779" s="42"/>
      <c r="BB779" s="42"/>
      <c r="BN779" s="83" t="s">
        <v>4576</v>
      </c>
      <c r="BO779" s="58" t="str">
        <f t="shared" si="12"/>
        <v>境内资产</v>
      </c>
      <c r="BP779" s="58" t="str">
        <f>IF(M779="",VLOOKUP(D779,Sheet4!$A$1:$B$92,2,0),VLOOKUP(Q779,Sheet4!$A$1:$B$92,2,0))</f>
        <v>保险资产管理产品</v>
      </c>
    </row>
    <row r="780" spans="1:68" s="58" customFormat="1" ht="12.75" customHeight="1">
      <c r="A780" s="137" t="s">
        <v>2173</v>
      </c>
      <c r="B780" s="42" t="s">
        <v>4323</v>
      </c>
      <c r="C780" s="252" t="s">
        <v>5552</v>
      </c>
      <c r="D780" s="252" t="s">
        <v>678</v>
      </c>
      <c r="E780" s="42" t="s">
        <v>4419</v>
      </c>
      <c r="F780" s="42" t="s">
        <v>4323</v>
      </c>
      <c r="G780" s="42">
        <v>78</v>
      </c>
      <c r="H780" s="307">
        <v>1107.5999999999999</v>
      </c>
      <c r="I780" s="307">
        <v>2170.7399999999998</v>
      </c>
      <c r="L780" s="58" t="s">
        <v>4489</v>
      </c>
      <c r="M780" s="42" t="s">
        <v>2195</v>
      </c>
      <c r="N780" s="125" t="s">
        <v>5512</v>
      </c>
      <c r="O780" s="137" t="s">
        <v>2196</v>
      </c>
      <c r="P780" s="50" t="s">
        <v>64</v>
      </c>
      <c r="Q780" s="50" t="s">
        <v>5356</v>
      </c>
      <c r="R780" s="42">
        <v>1</v>
      </c>
      <c r="S780" s="137" t="s">
        <v>2197</v>
      </c>
      <c r="T780" s="62">
        <v>500000000</v>
      </c>
      <c r="U780" s="62">
        <v>367541943.31999999</v>
      </c>
      <c r="V780" s="42"/>
      <c r="W780" s="42"/>
      <c r="X780" s="42"/>
      <c r="Y780" s="42"/>
      <c r="Z780" s="42" t="s">
        <v>68</v>
      </c>
      <c r="AJ780" s="42"/>
      <c r="AY780" s="42"/>
      <c r="AZ780" s="42"/>
      <c r="BA780" s="42"/>
      <c r="BB780" s="42"/>
      <c r="BN780" s="83" t="s">
        <v>4576</v>
      </c>
      <c r="BO780" s="58" t="str">
        <f t="shared" si="12"/>
        <v>境内资产</v>
      </c>
      <c r="BP780" s="58" t="str">
        <f>IF(M780="",VLOOKUP(D780,Sheet4!$A$1:$B$92,2,0),VLOOKUP(Q780,Sheet4!$A$1:$B$92,2,0))</f>
        <v>保险资产管理产品</v>
      </c>
    </row>
    <row r="781" spans="1:68" s="58" customFormat="1" ht="12.75" customHeight="1">
      <c r="A781" s="137" t="s">
        <v>2174</v>
      </c>
      <c r="B781" s="42" t="s">
        <v>4324</v>
      </c>
      <c r="C781" s="252" t="s">
        <v>5552</v>
      </c>
      <c r="D781" s="252" t="s">
        <v>678</v>
      </c>
      <c r="E781" s="42" t="s">
        <v>4420</v>
      </c>
      <c r="F781" s="42" t="s">
        <v>4324</v>
      </c>
      <c r="G781" s="42">
        <v>138</v>
      </c>
      <c r="H781" s="307">
        <v>1673.94</v>
      </c>
      <c r="I781" s="307">
        <v>2165.2199999999998</v>
      </c>
      <c r="L781" s="58" t="s">
        <v>4489</v>
      </c>
      <c r="M781" s="42" t="s">
        <v>2195</v>
      </c>
      <c r="N781" s="125" t="s">
        <v>5512</v>
      </c>
      <c r="O781" s="137" t="s">
        <v>2196</v>
      </c>
      <c r="P781" s="50" t="s">
        <v>64</v>
      </c>
      <c r="Q781" s="50" t="s">
        <v>5356</v>
      </c>
      <c r="R781" s="42">
        <v>1</v>
      </c>
      <c r="S781" s="137" t="s">
        <v>2197</v>
      </c>
      <c r="T781" s="62">
        <v>500000000</v>
      </c>
      <c r="U781" s="62">
        <v>367541943.31999999</v>
      </c>
      <c r="V781" s="42"/>
      <c r="W781" s="42"/>
      <c r="X781" s="42"/>
      <c r="Y781" s="42"/>
      <c r="Z781" s="42" t="s">
        <v>68</v>
      </c>
      <c r="AJ781" s="42"/>
      <c r="AY781" s="42"/>
      <c r="AZ781" s="42"/>
      <c r="BA781" s="42"/>
      <c r="BB781" s="42"/>
      <c r="BN781" s="83" t="s">
        <v>4576</v>
      </c>
      <c r="BO781" s="58" t="str">
        <f t="shared" si="12"/>
        <v>境内资产</v>
      </c>
      <c r="BP781" s="58" t="str">
        <f>IF(M781="",VLOOKUP(D781,Sheet4!$A$1:$B$92,2,0),VLOOKUP(Q781,Sheet4!$A$1:$B$92,2,0))</f>
        <v>保险资产管理产品</v>
      </c>
    </row>
    <row r="782" spans="1:68" s="58" customFormat="1" ht="12.75" customHeight="1">
      <c r="A782" s="137" t="s">
        <v>2175</v>
      </c>
      <c r="B782" s="42" t="s">
        <v>4325</v>
      </c>
      <c r="C782" s="252" t="s">
        <v>5552</v>
      </c>
      <c r="D782" s="252" t="s">
        <v>672</v>
      </c>
      <c r="E782" s="42" t="s">
        <v>4421</v>
      </c>
      <c r="F782" s="42" t="s">
        <v>4325</v>
      </c>
      <c r="G782" s="42">
        <v>83</v>
      </c>
      <c r="H782" s="307">
        <v>2121.48</v>
      </c>
      <c r="I782" s="307">
        <v>2158.83</v>
      </c>
      <c r="L782" s="58" t="s">
        <v>4489</v>
      </c>
      <c r="M782" s="42" t="s">
        <v>2195</v>
      </c>
      <c r="N782" s="125" t="s">
        <v>5512</v>
      </c>
      <c r="O782" s="137" t="s">
        <v>2196</v>
      </c>
      <c r="P782" s="50" t="s">
        <v>64</v>
      </c>
      <c r="Q782" s="50" t="s">
        <v>5356</v>
      </c>
      <c r="R782" s="42">
        <v>1</v>
      </c>
      <c r="S782" s="137" t="s">
        <v>2197</v>
      </c>
      <c r="T782" s="62">
        <v>500000000</v>
      </c>
      <c r="U782" s="62">
        <v>367541943.31999999</v>
      </c>
      <c r="V782" s="42"/>
      <c r="W782" s="42"/>
      <c r="X782" s="42"/>
      <c r="Y782" s="42"/>
      <c r="Z782" s="42" t="s">
        <v>68</v>
      </c>
      <c r="AJ782" s="42"/>
      <c r="AY782" s="42"/>
      <c r="AZ782" s="42"/>
      <c r="BA782" s="42"/>
      <c r="BB782" s="42"/>
      <c r="BN782" s="83" t="s">
        <v>4576</v>
      </c>
      <c r="BO782" s="58" t="str">
        <f t="shared" si="12"/>
        <v>境内资产</v>
      </c>
      <c r="BP782" s="58" t="str">
        <f>IF(M782="",VLOOKUP(D782,Sheet4!$A$1:$B$92,2,0),VLOOKUP(Q782,Sheet4!$A$1:$B$92,2,0))</f>
        <v>保险资产管理产品</v>
      </c>
    </row>
    <row r="783" spans="1:68" s="58" customFormat="1" ht="12.75" customHeight="1">
      <c r="A783" s="137" t="s">
        <v>2176</v>
      </c>
      <c r="B783" s="42" t="s">
        <v>4326</v>
      </c>
      <c r="C783" s="252" t="s">
        <v>5552</v>
      </c>
      <c r="D783" s="252" t="s">
        <v>678</v>
      </c>
      <c r="E783" s="42" t="s">
        <v>4422</v>
      </c>
      <c r="F783" s="42" t="s">
        <v>4326</v>
      </c>
      <c r="G783" s="42">
        <v>105</v>
      </c>
      <c r="H783" s="307">
        <v>1915.2</v>
      </c>
      <c r="I783" s="307">
        <v>2156.6999999999998</v>
      </c>
      <c r="L783" s="58" t="s">
        <v>4489</v>
      </c>
      <c r="M783" s="42" t="s">
        <v>2195</v>
      </c>
      <c r="N783" s="125" t="s">
        <v>5512</v>
      </c>
      <c r="O783" s="137" t="s">
        <v>2196</v>
      </c>
      <c r="P783" s="50" t="s">
        <v>64</v>
      </c>
      <c r="Q783" s="50" t="s">
        <v>5356</v>
      </c>
      <c r="R783" s="42">
        <v>1</v>
      </c>
      <c r="S783" s="137" t="s">
        <v>2197</v>
      </c>
      <c r="T783" s="62">
        <v>500000000</v>
      </c>
      <c r="U783" s="62">
        <v>367541943.31999999</v>
      </c>
      <c r="V783" s="42"/>
      <c r="W783" s="42"/>
      <c r="X783" s="42"/>
      <c r="Y783" s="42"/>
      <c r="Z783" s="42" t="s">
        <v>68</v>
      </c>
      <c r="AJ783" s="42"/>
      <c r="AY783" s="42"/>
      <c r="AZ783" s="42"/>
      <c r="BA783" s="42"/>
      <c r="BB783" s="42"/>
      <c r="BN783" s="83" t="s">
        <v>4576</v>
      </c>
      <c r="BO783" s="58" t="str">
        <f t="shared" si="12"/>
        <v>境内资产</v>
      </c>
      <c r="BP783" s="58" t="str">
        <f>IF(M783="",VLOOKUP(D783,Sheet4!$A$1:$B$92,2,0),VLOOKUP(Q783,Sheet4!$A$1:$B$92,2,0))</f>
        <v>保险资产管理产品</v>
      </c>
    </row>
    <row r="784" spans="1:68" s="58" customFormat="1" ht="12.75" customHeight="1">
      <c r="A784" s="137" t="s">
        <v>2177</v>
      </c>
      <c r="B784" s="42" t="s">
        <v>4327</v>
      </c>
      <c r="C784" s="252" t="s">
        <v>5552</v>
      </c>
      <c r="D784" s="252" t="s">
        <v>678</v>
      </c>
      <c r="E784" s="42" t="s">
        <v>4423</v>
      </c>
      <c r="F784" s="42" t="s">
        <v>4327</v>
      </c>
      <c r="G784" s="42">
        <v>103</v>
      </c>
      <c r="H784" s="307">
        <v>866.23</v>
      </c>
      <c r="I784" s="307">
        <v>2101.1999999999998</v>
      </c>
      <c r="L784" s="58" t="s">
        <v>4489</v>
      </c>
      <c r="M784" s="42" t="s">
        <v>2195</v>
      </c>
      <c r="N784" s="125" t="s">
        <v>5512</v>
      </c>
      <c r="O784" s="137" t="s">
        <v>2196</v>
      </c>
      <c r="P784" s="50" t="s">
        <v>64</v>
      </c>
      <c r="Q784" s="50" t="s">
        <v>5356</v>
      </c>
      <c r="R784" s="42">
        <v>1</v>
      </c>
      <c r="S784" s="137" t="s">
        <v>2197</v>
      </c>
      <c r="T784" s="62">
        <v>500000000</v>
      </c>
      <c r="U784" s="62">
        <v>367541943.31999999</v>
      </c>
      <c r="V784" s="42"/>
      <c r="W784" s="42"/>
      <c r="X784" s="42"/>
      <c r="Y784" s="42"/>
      <c r="Z784" s="42" t="s">
        <v>68</v>
      </c>
      <c r="AJ784" s="42"/>
      <c r="AY784" s="42"/>
      <c r="AZ784" s="42"/>
      <c r="BA784" s="42"/>
      <c r="BB784" s="42"/>
      <c r="BN784" s="83" t="s">
        <v>4576</v>
      </c>
      <c r="BO784" s="58" t="str">
        <f t="shared" si="12"/>
        <v>境内资产</v>
      </c>
      <c r="BP784" s="58" t="str">
        <f>IF(M784="",VLOOKUP(D784,Sheet4!$A$1:$B$92,2,0),VLOOKUP(Q784,Sheet4!$A$1:$B$92,2,0))</f>
        <v>保险资产管理产品</v>
      </c>
    </row>
    <row r="785" spans="1:68" s="58" customFormat="1" ht="12.75" customHeight="1">
      <c r="A785" s="137" t="s">
        <v>2178</v>
      </c>
      <c r="B785" s="42" t="s">
        <v>4328</v>
      </c>
      <c r="C785" s="252" t="s">
        <v>5552</v>
      </c>
      <c r="D785" s="252" t="s">
        <v>672</v>
      </c>
      <c r="E785" s="42" t="s">
        <v>4424</v>
      </c>
      <c r="F785" s="42" t="s">
        <v>4328</v>
      </c>
      <c r="G785" s="42">
        <v>152</v>
      </c>
      <c r="H785" s="307">
        <v>2299.7600000000002</v>
      </c>
      <c r="I785" s="307">
        <v>2097.6</v>
      </c>
      <c r="L785" s="58" t="s">
        <v>4489</v>
      </c>
      <c r="M785" s="42" t="s">
        <v>2195</v>
      </c>
      <c r="N785" s="125" t="s">
        <v>5512</v>
      </c>
      <c r="O785" s="137" t="s">
        <v>2196</v>
      </c>
      <c r="P785" s="50" t="s">
        <v>64</v>
      </c>
      <c r="Q785" s="50" t="s">
        <v>5356</v>
      </c>
      <c r="R785" s="42">
        <v>1</v>
      </c>
      <c r="S785" s="137" t="s">
        <v>2197</v>
      </c>
      <c r="T785" s="62">
        <v>500000000</v>
      </c>
      <c r="U785" s="62">
        <v>367541943.31999999</v>
      </c>
      <c r="V785" s="42"/>
      <c r="W785" s="42"/>
      <c r="X785" s="42"/>
      <c r="Y785" s="42"/>
      <c r="Z785" s="42" t="s">
        <v>68</v>
      </c>
      <c r="AJ785" s="42"/>
      <c r="AY785" s="42"/>
      <c r="AZ785" s="42"/>
      <c r="BA785" s="42"/>
      <c r="BB785" s="42"/>
      <c r="BN785" s="83" t="s">
        <v>4576</v>
      </c>
      <c r="BO785" s="58" t="str">
        <f t="shared" si="12"/>
        <v>境内资产</v>
      </c>
      <c r="BP785" s="58" t="str">
        <f>IF(M785="",VLOOKUP(D785,Sheet4!$A$1:$B$92,2,0),VLOOKUP(Q785,Sheet4!$A$1:$B$92,2,0))</f>
        <v>保险资产管理产品</v>
      </c>
    </row>
    <row r="786" spans="1:68" s="58" customFormat="1" ht="12.75" customHeight="1">
      <c r="A786" s="137" t="s">
        <v>2179</v>
      </c>
      <c r="B786" s="42" t="s">
        <v>4329</v>
      </c>
      <c r="C786" s="252" t="s">
        <v>5552</v>
      </c>
      <c r="D786" s="252" t="s">
        <v>672</v>
      </c>
      <c r="E786" s="42" t="s">
        <v>4425</v>
      </c>
      <c r="F786" s="42" t="s">
        <v>4329</v>
      </c>
      <c r="G786" s="42">
        <v>184</v>
      </c>
      <c r="H786" s="307">
        <v>1541.92</v>
      </c>
      <c r="I786" s="307">
        <v>1994.56</v>
      </c>
      <c r="L786" s="58" t="s">
        <v>4489</v>
      </c>
      <c r="M786" s="42" t="s">
        <v>2195</v>
      </c>
      <c r="N786" s="125" t="s">
        <v>5512</v>
      </c>
      <c r="O786" s="137" t="s">
        <v>2196</v>
      </c>
      <c r="P786" s="50" t="s">
        <v>64</v>
      </c>
      <c r="Q786" s="50" t="s">
        <v>5356</v>
      </c>
      <c r="R786" s="42">
        <v>1</v>
      </c>
      <c r="S786" s="137" t="s">
        <v>2197</v>
      </c>
      <c r="T786" s="62">
        <v>500000000</v>
      </c>
      <c r="U786" s="62">
        <v>367541943.31999999</v>
      </c>
      <c r="V786" s="42"/>
      <c r="W786" s="42"/>
      <c r="X786" s="42"/>
      <c r="Y786" s="42"/>
      <c r="Z786" s="42" t="s">
        <v>68</v>
      </c>
      <c r="AJ786" s="42"/>
      <c r="AY786" s="42"/>
      <c r="AZ786" s="42"/>
      <c r="BA786" s="42"/>
      <c r="BB786" s="42"/>
      <c r="BN786" s="83" t="s">
        <v>4576</v>
      </c>
      <c r="BO786" s="58" t="str">
        <f t="shared" si="12"/>
        <v>境内资产</v>
      </c>
      <c r="BP786" s="58" t="str">
        <f>IF(M786="",VLOOKUP(D786,Sheet4!$A$1:$B$92,2,0),VLOOKUP(Q786,Sheet4!$A$1:$B$92,2,0))</f>
        <v>保险资产管理产品</v>
      </c>
    </row>
    <row r="787" spans="1:68" s="58" customFormat="1" ht="12.75" customHeight="1">
      <c r="A787" s="137" t="s">
        <v>2180</v>
      </c>
      <c r="B787" s="42" t="s">
        <v>2347</v>
      </c>
      <c r="C787" s="252" t="s">
        <v>5552</v>
      </c>
      <c r="D787" s="252" t="s">
        <v>678</v>
      </c>
      <c r="E787" s="42" t="s">
        <v>2815</v>
      </c>
      <c r="F787" s="42" t="s">
        <v>2347</v>
      </c>
      <c r="G787" s="42">
        <v>96</v>
      </c>
      <c r="H787" s="307">
        <v>2088.96</v>
      </c>
      <c r="I787" s="307">
        <v>1921.92</v>
      </c>
      <c r="L787" s="58" t="s">
        <v>4489</v>
      </c>
      <c r="M787" s="42" t="s">
        <v>2195</v>
      </c>
      <c r="N787" s="125" t="s">
        <v>5512</v>
      </c>
      <c r="O787" s="137" t="s">
        <v>2196</v>
      </c>
      <c r="P787" s="50" t="s">
        <v>64</v>
      </c>
      <c r="Q787" s="50" t="s">
        <v>5356</v>
      </c>
      <c r="R787" s="42">
        <v>1</v>
      </c>
      <c r="S787" s="137" t="s">
        <v>2197</v>
      </c>
      <c r="T787" s="62">
        <v>500000000</v>
      </c>
      <c r="U787" s="62">
        <v>367541943.31999999</v>
      </c>
      <c r="V787" s="42"/>
      <c r="W787" s="42"/>
      <c r="X787" s="42"/>
      <c r="Y787" s="42"/>
      <c r="Z787" s="42" t="s">
        <v>68</v>
      </c>
      <c r="AJ787" s="42"/>
      <c r="AY787" s="42"/>
      <c r="AZ787" s="42"/>
      <c r="BA787" s="42"/>
      <c r="BB787" s="42"/>
      <c r="BN787" s="83" t="s">
        <v>4576</v>
      </c>
      <c r="BO787" s="58" t="str">
        <f t="shared" si="12"/>
        <v>境内资产</v>
      </c>
      <c r="BP787" s="58" t="str">
        <f>IF(M787="",VLOOKUP(D787,Sheet4!$A$1:$B$92,2,0),VLOOKUP(Q787,Sheet4!$A$1:$B$92,2,0))</f>
        <v>保险资产管理产品</v>
      </c>
    </row>
    <row r="788" spans="1:68" s="58" customFormat="1" ht="12.75" customHeight="1">
      <c r="A788" s="137" t="s">
        <v>2181</v>
      </c>
      <c r="B788" s="42" t="s">
        <v>4330</v>
      </c>
      <c r="C788" s="252" t="s">
        <v>5552</v>
      </c>
      <c r="D788" s="252" t="s">
        <v>678</v>
      </c>
      <c r="E788" s="42" t="s">
        <v>4426</v>
      </c>
      <c r="F788" s="42" t="s">
        <v>4330</v>
      </c>
      <c r="G788" s="42">
        <v>147</v>
      </c>
      <c r="H788" s="307">
        <v>777.63</v>
      </c>
      <c r="I788" s="307">
        <v>1909.53</v>
      </c>
      <c r="L788" s="58" t="s">
        <v>4489</v>
      </c>
      <c r="M788" s="42" t="s">
        <v>2195</v>
      </c>
      <c r="N788" s="125" t="s">
        <v>5512</v>
      </c>
      <c r="O788" s="137" t="s">
        <v>2196</v>
      </c>
      <c r="P788" s="50" t="s">
        <v>64</v>
      </c>
      <c r="Q788" s="50" t="s">
        <v>5356</v>
      </c>
      <c r="R788" s="42">
        <v>1</v>
      </c>
      <c r="S788" s="137" t="s">
        <v>2197</v>
      </c>
      <c r="T788" s="62">
        <v>500000000</v>
      </c>
      <c r="U788" s="62">
        <v>367541943.31999999</v>
      </c>
      <c r="V788" s="42"/>
      <c r="W788" s="42"/>
      <c r="X788" s="42"/>
      <c r="Y788" s="42"/>
      <c r="Z788" s="42" t="s">
        <v>68</v>
      </c>
      <c r="AJ788" s="42"/>
      <c r="AY788" s="42"/>
      <c r="AZ788" s="42"/>
      <c r="BA788" s="42"/>
      <c r="BB788" s="42"/>
      <c r="BN788" s="83" t="s">
        <v>4576</v>
      </c>
      <c r="BO788" s="58" t="str">
        <f t="shared" si="12"/>
        <v>境内资产</v>
      </c>
      <c r="BP788" s="58" t="str">
        <f>IF(M788="",VLOOKUP(D788,Sheet4!$A$1:$B$92,2,0),VLOOKUP(Q788,Sheet4!$A$1:$B$92,2,0))</f>
        <v>保险资产管理产品</v>
      </c>
    </row>
    <row r="789" spans="1:68" s="58" customFormat="1" ht="12.75" customHeight="1">
      <c r="A789" s="137" t="s">
        <v>2182</v>
      </c>
      <c r="B789" s="42" t="s">
        <v>4331</v>
      </c>
      <c r="C789" s="252" t="s">
        <v>5552</v>
      </c>
      <c r="D789" s="252" t="s">
        <v>678</v>
      </c>
      <c r="E789" s="42" t="s">
        <v>4427</v>
      </c>
      <c r="F789" s="42" t="s">
        <v>4331</v>
      </c>
      <c r="G789" s="42">
        <v>100</v>
      </c>
      <c r="H789" s="307">
        <v>783</v>
      </c>
      <c r="I789" s="307">
        <v>1819</v>
      </c>
      <c r="L789" s="58" t="s">
        <v>4489</v>
      </c>
      <c r="M789" s="42" t="s">
        <v>2195</v>
      </c>
      <c r="N789" s="125" t="s">
        <v>5512</v>
      </c>
      <c r="O789" s="137" t="s">
        <v>2196</v>
      </c>
      <c r="P789" s="50" t="s">
        <v>64</v>
      </c>
      <c r="Q789" s="50" t="s">
        <v>5356</v>
      </c>
      <c r="R789" s="42">
        <v>1</v>
      </c>
      <c r="S789" s="137" t="s">
        <v>2197</v>
      </c>
      <c r="T789" s="62">
        <v>500000000</v>
      </c>
      <c r="U789" s="62">
        <v>367541943.31999999</v>
      </c>
      <c r="V789" s="42"/>
      <c r="W789" s="42"/>
      <c r="X789" s="42"/>
      <c r="Y789" s="42"/>
      <c r="Z789" s="42" t="s">
        <v>68</v>
      </c>
      <c r="AJ789" s="42"/>
      <c r="AY789" s="42"/>
      <c r="AZ789" s="42"/>
      <c r="BA789" s="42"/>
      <c r="BB789" s="42"/>
      <c r="BN789" s="83" t="s">
        <v>4576</v>
      </c>
      <c r="BO789" s="58" t="str">
        <f t="shared" si="12"/>
        <v>境内资产</v>
      </c>
      <c r="BP789" s="58" t="str">
        <f>IF(M789="",VLOOKUP(D789,Sheet4!$A$1:$B$92,2,0),VLOOKUP(Q789,Sheet4!$A$1:$B$92,2,0))</f>
        <v>保险资产管理产品</v>
      </c>
    </row>
    <row r="790" spans="1:68" s="58" customFormat="1" ht="12.75" customHeight="1">
      <c r="A790" s="137" t="s">
        <v>2183</v>
      </c>
      <c r="B790" s="42" t="s">
        <v>4332</v>
      </c>
      <c r="C790" s="252" t="s">
        <v>5552</v>
      </c>
      <c r="D790" s="252" t="s">
        <v>678</v>
      </c>
      <c r="E790" s="42" t="s">
        <v>4428</v>
      </c>
      <c r="F790" s="42" t="s">
        <v>4332</v>
      </c>
      <c r="G790" s="42">
        <v>92</v>
      </c>
      <c r="H790" s="307">
        <v>2150.96</v>
      </c>
      <c r="I790" s="307">
        <v>1794</v>
      </c>
      <c r="L790" s="58" t="s">
        <v>4489</v>
      </c>
      <c r="M790" s="42" t="s">
        <v>2195</v>
      </c>
      <c r="N790" s="125" t="s">
        <v>5512</v>
      </c>
      <c r="O790" s="137" t="s">
        <v>2196</v>
      </c>
      <c r="P790" s="50" t="s">
        <v>64</v>
      </c>
      <c r="Q790" s="50" t="s">
        <v>5356</v>
      </c>
      <c r="R790" s="42">
        <v>1</v>
      </c>
      <c r="S790" s="137" t="s">
        <v>2197</v>
      </c>
      <c r="T790" s="62">
        <v>500000000</v>
      </c>
      <c r="U790" s="62">
        <v>367541943.31999999</v>
      </c>
      <c r="V790" s="42"/>
      <c r="W790" s="42"/>
      <c r="X790" s="42"/>
      <c r="Y790" s="42"/>
      <c r="Z790" s="42" t="s">
        <v>68</v>
      </c>
      <c r="AJ790" s="42"/>
      <c r="AY790" s="42"/>
      <c r="AZ790" s="42"/>
      <c r="BA790" s="42"/>
      <c r="BB790" s="42"/>
      <c r="BN790" s="83" t="s">
        <v>4576</v>
      </c>
      <c r="BO790" s="58" t="str">
        <f t="shared" si="12"/>
        <v>境内资产</v>
      </c>
      <c r="BP790" s="58" t="str">
        <f>IF(M790="",VLOOKUP(D790,Sheet4!$A$1:$B$92,2,0),VLOOKUP(Q790,Sheet4!$A$1:$B$92,2,0))</f>
        <v>保险资产管理产品</v>
      </c>
    </row>
    <row r="791" spans="1:68" s="58" customFormat="1" ht="12.75" customHeight="1">
      <c r="A791" s="137" t="s">
        <v>2184</v>
      </c>
      <c r="B791" s="42" t="s">
        <v>4333</v>
      </c>
      <c r="C791" s="252" t="s">
        <v>5552</v>
      </c>
      <c r="D791" s="252" t="s">
        <v>678</v>
      </c>
      <c r="E791" s="42" t="s">
        <v>4429</v>
      </c>
      <c r="F791" s="42" t="s">
        <v>4333</v>
      </c>
      <c r="G791" s="42">
        <v>55</v>
      </c>
      <c r="H791" s="307">
        <v>832.7</v>
      </c>
      <c r="I791" s="307">
        <v>1742.4</v>
      </c>
      <c r="L791" s="58" t="s">
        <v>4489</v>
      </c>
      <c r="M791" s="42" t="s">
        <v>2195</v>
      </c>
      <c r="N791" s="125" t="s">
        <v>5512</v>
      </c>
      <c r="O791" s="137" t="s">
        <v>2196</v>
      </c>
      <c r="P791" s="50" t="s">
        <v>64</v>
      </c>
      <c r="Q791" s="50" t="s">
        <v>5356</v>
      </c>
      <c r="R791" s="42">
        <v>1</v>
      </c>
      <c r="S791" s="137" t="s">
        <v>2197</v>
      </c>
      <c r="T791" s="62">
        <v>500000000</v>
      </c>
      <c r="U791" s="62">
        <v>367541943.31999999</v>
      </c>
      <c r="V791" s="42"/>
      <c r="W791" s="42"/>
      <c r="X791" s="42"/>
      <c r="Y791" s="42"/>
      <c r="Z791" s="42" t="s">
        <v>68</v>
      </c>
      <c r="AJ791" s="42"/>
      <c r="AY791" s="42"/>
      <c r="AZ791" s="42"/>
      <c r="BA791" s="42"/>
      <c r="BB791" s="42"/>
      <c r="BN791" s="83" t="s">
        <v>4576</v>
      </c>
      <c r="BO791" s="58" t="str">
        <f t="shared" si="12"/>
        <v>境内资产</v>
      </c>
      <c r="BP791" s="58" t="str">
        <f>IF(M791="",VLOOKUP(D791,Sheet4!$A$1:$B$92,2,0),VLOOKUP(Q791,Sheet4!$A$1:$B$92,2,0))</f>
        <v>保险资产管理产品</v>
      </c>
    </row>
    <row r="792" spans="1:68" s="58" customFormat="1" ht="12.75" customHeight="1">
      <c r="A792" s="137" t="s">
        <v>2185</v>
      </c>
      <c r="B792" s="42" t="s">
        <v>4334</v>
      </c>
      <c r="C792" s="252" t="s">
        <v>5552</v>
      </c>
      <c r="D792" s="252" t="s">
        <v>672</v>
      </c>
      <c r="E792" s="42" t="s">
        <v>4430</v>
      </c>
      <c r="F792" s="42" t="s">
        <v>4334</v>
      </c>
      <c r="G792" s="42">
        <v>84</v>
      </c>
      <c r="H792" s="307">
        <v>2352.84</v>
      </c>
      <c r="I792" s="307">
        <v>1720.32</v>
      </c>
      <c r="L792" s="58" t="s">
        <v>4489</v>
      </c>
      <c r="M792" s="42" t="s">
        <v>2195</v>
      </c>
      <c r="N792" s="125" t="s">
        <v>5512</v>
      </c>
      <c r="O792" s="137" t="s">
        <v>2196</v>
      </c>
      <c r="P792" s="50" t="s">
        <v>64</v>
      </c>
      <c r="Q792" s="50" t="s">
        <v>5356</v>
      </c>
      <c r="R792" s="42">
        <v>1</v>
      </c>
      <c r="S792" s="137" t="s">
        <v>2197</v>
      </c>
      <c r="T792" s="62">
        <v>500000000</v>
      </c>
      <c r="U792" s="62">
        <v>367541943.31999999</v>
      </c>
      <c r="V792" s="42"/>
      <c r="W792" s="42"/>
      <c r="X792" s="42"/>
      <c r="Y792" s="42"/>
      <c r="Z792" s="42" t="s">
        <v>68</v>
      </c>
      <c r="AJ792" s="42"/>
      <c r="AY792" s="42"/>
      <c r="AZ792" s="42"/>
      <c r="BA792" s="42"/>
      <c r="BB792" s="42"/>
      <c r="BN792" s="83" t="s">
        <v>4576</v>
      </c>
      <c r="BO792" s="58" t="str">
        <f t="shared" si="12"/>
        <v>境内资产</v>
      </c>
      <c r="BP792" s="58" t="str">
        <f>IF(M792="",VLOOKUP(D792,Sheet4!$A$1:$B$92,2,0),VLOOKUP(Q792,Sheet4!$A$1:$B$92,2,0))</f>
        <v>保险资产管理产品</v>
      </c>
    </row>
    <row r="793" spans="1:68" s="58" customFormat="1" ht="12.75" customHeight="1">
      <c r="A793" s="137" t="s">
        <v>2186</v>
      </c>
      <c r="B793" s="42" t="s">
        <v>4335</v>
      </c>
      <c r="C793" s="252" t="s">
        <v>5552</v>
      </c>
      <c r="D793" s="252" t="s">
        <v>678</v>
      </c>
      <c r="E793" s="42" t="s">
        <v>4431</v>
      </c>
      <c r="F793" s="42" t="s">
        <v>4335</v>
      </c>
      <c r="G793" s="42">
        <v>214</v>
      </c>
      <c r="H793" s="307">
        <v>1063.58</v>
      </c>
      <c r="I793" s="307">
        <v>1673.48</v>
      </c>
      <c r="L793" s="58" t="s">
        <v>4489</v>
      </c>
      <c r="M793" s="42" t="s">
        <v>2195</v>
      </c>
      <c r="N793" s="125" t="s">
        <v>5512</v>
      </c>
      <c r="O793" s="137" t="s">
        <v>2196</v>
      </c>
      <c r="P793" s="50" t="s">
        <v>64</v>
      </c>
      <c r="Q793" s="50" t="s">
        <v>5356</v>
      </c>
      <c r="R793" s="42">
        <v>1</v>
      </c>
      <c r="S793" s="137" t="s">
        <v>2197</v>
      </c>
      <c r="T793" s="62">
        <v>500000000</v>
      </c>
      <c r="U793" s="62">
        <v>367541943.31999999</v>
      </c>
      <c r="V793" s="42"/>
      <c r="W793" s="42"/>
      <c r="X793" s="42"/>
      <c r="Y793" s="42"/>
      <c r="Z793" s="42" t="s">
        <v>68</v>
      </c>
      <c r="AJ793" s="42"/>
      <c r="AY793" s="42"/>
      <c r="AZ793" s="42"/>
      <c r="BA793" s="42"/>
      <c r="BB793" s="42"/>
      <c r="BN793" s="83" t="s">
        <v>4576</v>
      </c>
      <c r="BO793" s="58" t="str">
        <f t="shared" si="12"/>
        <v>境内资产</v>
      </c>
      <c r="BP793" s="58" t="str">
        <f>IF(M793="",VLOOKUP(D793,Sheet4!$A$1:$B$92,2,0),VLOOKUP(Q793,Sheet4!$A$1:$B$92,2,0))</f>
        <v>保险资产管理产品</v>
      </c>
    </row>
    <row r="794" spans="1:68" s="58" customFormat="1" ht="12.75" customHeight="1">
      <c r="A794" s="137" t="s">
        <v>2187</v>
      </c>
      <c r="B794" s="42" t="s">
        <v>4336</v>
      </c>
      <c r="C794" s="252" t="s">
        <v>5552</v>
      </c>
      <c r="D794" s="252" t="s">
        <v>678</v>
      </c>
      <c r="E794" s="42" t="s">
        <v>4432</v>
      </c>
      <c r="F794" s="42" t="s">
        <v>4336</v>
      </c>
      <c r="G794" s="42">
        <v>91</v>
      </c>
      <c r="H794" s="307">
        <v>851.76</v>
      </c>
      <c r="I794" s="307">
        <v>1589.77</v>
      </c>
      <c r="L794" s="58" t="s">
        <v>4489</v>
      </c>
      <c r="M794" s="42" t="s">
        <v>2195</v>
      </c>
      <c r="N794" s="125" t="s">
        <v>5512</v>
      </c>
      <c r="O794" s="137" t="s">
        <v>2196</v>
      </c>
      <c r="P794" s="50" t="s">
        <v>64</v>
      </c>
      <c r="Q794" s="50" t="s">
        <v>5356</v>
      </c>
      <c r="R794" s="42">
        <v>1</v>
      </c>
      <c r="S794" s="137" t="s">
        <v>2197</v>
      </c>
      <c r="T794" s="62">
        <v>500000000</v>
      </c>
      <c r="U794" s="62">
        <v>367541943.31999999</v>
      </c>
      <c r="V794" s="42"/>
      <c r="W794" s="42"/>
      <c r="X794" s="42"/>
      <c r="Y794" s="42"/>
      <c r="Z794" s="42" t="s">
        <v>68</v>
      </c>
      <c r="AJ794" s="42"/>
      <c r="AY794" s="42"/>
      <c r="AZ794" s="42"/>
      <c r="BA794" s="42"/>
      <c r="BB794" s="42"/>
      <c r="BN794" s="83" t="s">
        <v>4576</v>
      </c>
      <c r="BO794" s="58" t="str">
        <f t="shared" si="12"/>
        <v>境内资产</v>
      </c>
      <c r="BP794" s="58" t="str">
        <f>IF(M794="",VLOOKUP(D794,Sheet4!$A$1:$B$92,2,0),VLOOKUP(Q794,Sheet4!$A$1:$B$92,2,0))</f>
        <v>保险资产管理产品</v>
      </c>
    </row>
    <row r="795" spans="1:68" s="58" customFormat="1" ht="12.75" customHeight="1">
      <c r="A795" s="137" t="s">
        <v>2188</v>
      </c>
      <c r="B795" s="42" t="s">
        <v>4337</v>
      </c>
      <c r="C795" s="252" t="s">
        <v>5552</v>
      </c>
      <c r="D795" s="252" t="s">
        <v>678</v>
      </c>
      <c r="E795" s="42" t="s">
        <v>4433</v>
      </c>
      <c r="F795" s="42" t="s">
        <v>4337</v>
      </c>
      <c r="G795" s="42">
        <v>95</v>
      </c>
      <c r="H795" s="307">
        <v>694.45</v>
      </c>
      <c r="I795" s="307">
        <v>1529.5</v>
      </c>
      <c r="L795" s="58" t="s">
        <v>4489</v>
      </c>
      <c r="M795" s="42" t="s">
        <v>2195</v>
      </c>
      <c r="N795" s="125" t="s">
        <v>5512</v>
      </c>
      <c r="O795" s="137" t="s">
        <v>2196</v>
      </c>
      <c r="P795" s="50" t="s">
        <v>64</v>
      </c>
      <c r="Q795" s="50" t="s">
        <v>5356</v>
      </c>
      <c r="R795" s="42">
        <v>1</v>
      </c>
      <c r="S795" s="137" t="s">
        <v>2197</v>
      </c>
      <c r="T795" s="62">
        <v>500000000</v>
      </c>
      <c r="U795" s="62">
        <v>367541943.31999999</v>
      </c>
      <c r="V795" s="42"/>
      <c r="W795" s="42"/>
      <c r="X795" s="42"/>
      <c r="Y795" s="42"/>
      <c r="Z795" s="42" t="s">
        <v>68</v>
      </c>
      <c r="AJ795" s="42"/>
      <c r="AY795" s="42"/>
      <c r="AZ795" s="42"/>
      <c r="BA795" s="42"/>
      <c r="BB795" s="42"/>
      <c r="BN795" s="83" t="s">
        <v>4576</v>
      </c>
      <c r="BO795" s="58" t="str">
        <f t="shared" si="12"/>
        <v>境内资产</v>
      </c>
      <c r="BP795" s="58" t="str">
        <f>IF(M795="",VLOOKUP(D795,Sheet4!$A$1:$B$92,2,0),VLOOKUP(Q795,Sheet4!$A$1:$B$92,2,0))</f>
        <v>保险资产管理产品</v>
      </c>
    </row>
    <row r="796" spans="1:68" s="58" customFormat="1" ht="12.75" customHeight="1">
      <c r="A796" s="137" t="s">
        <v>2189</v>
      </c>
      <c r="B796" s="42" t="s">
        <v>4338</v>
      </c>
      <c r="C796" s="252" t="s">
        <v>5552</v>
      </c>
      <c r="D796" s="252" t="s">
        <v>678</v>
      </c>
      <c r="E796" s="42" t="s">
        <v>4434</v>
      </c>
      <c r="F796" s="42" t="s">
        <v>4338</v>
      </c>
      <c r="G796" s="42">
        <v>73</v>
      </c>
      <c r="H796" s="307">
        <v>1081.8599999999999</v>
      </c>
      <c r="I796" s="307">
        <v>1304.51</v>
      </c>
      <c r="L796" s="58" t="s">
        <v>4489</v>
      </c>
      <c r="M796" s="42" t="s">
        <v>2195</v>
      </c>
      <c r="N796" s="125" t="s">
        <v>5512</v>
      </c>
      <c r="O796" s="137" t="s">
        <v>2196</v>
      </c>
      <c r="P796" s="50" t="s">
        <v>64</v>
      </c>
      <c r="Q796" s="50" t="s">
        <v>5356</v>
      </c>
      <c r="R796" s="42">
        <v>1</v>
      </c>
      <c r="S796" s="137" t="s">
        <v>2197</v>
      </c>
      <c r="T796" s="62">
        <v>500000000</v>
      </c>
      <c r="U796" s="62">
        <v>367541943.31999999</v>
      </c>
      <c r="V796" s="42"/>
      <c r="W796" s="42"/>
      <c r="X796" s="42"/>
      <c r="Y796" s="42"/>
      <c r="Z796" s="42" t="s">
        <v>68</v>
      </c>
      <c r="AJ796" s="42"/>
      <c r="AY796" s="42"/>
      <c r="AZ796" s="42"/>
      <c r="BA796" s="42"/>
      <c r="BB796" s="42"/>
      <c r="BN796" s="83" t="s">
        <v>4576</v>
      </c>
      <c r="BO796" s="58" t="str">
        <f t="shared" si="12"/>
        <v>境内资产</v>
      </c>
      <c r="BP796" s="58" t="str">
        <f>IF(M796="",VLOOKUP(D796,Sheet4!$A$1:$B$92,2,0),VLOOKUP(Q796,Sheet4!$A$1:$B$92,2,0))</f>
        <v>保险资产管理产品</v>
      </c>
    </row>
    <row r="797" spans="1:68" s="58" customFormat="1" ht="12.75" customHeight="1">
      <c r="A797" s="137" t="s">
        <v>2190</v>
      </c>
      <c r="B797" s="42" t="s">
        <v>4339</v>
      </c>
      <c r="C797" s="252" t="s">
        <v>5552</v>
      </c>
      <c r="D797" s="252" t="s">
        <v>678</v>
      </c>
      <c r="E797" s="42" t="s">
        <v>4435</v>
      </c>
      <c r="F797" s="42" t="s">
        <v>4339</v>
      </c>
      <c r="G797" s="42">
        <v>63</v>
      </c>
      <c r="H797" s="307">
        <v>750.96</v>
      </c>
      <c r="I797" s="307">
        <v>1263.78</v>
      </c>
      <c r="L797" s="58" t="s">
        <v>4489</v>
      </c>
      <c r="M797" s="42" t="s">
        <v>2195</v>
      </c>
      <c r="N797" s="125" t="s">
        <v>5512</v>
      </c>
      <c r="O797" s="137" t="s">
        <v>2196</v>
      </c>
      <c r="P797" s="50" t="s">
        <v>64</v>
      </c>
      <c r="Q797" s="50" t="s">
        <v>5356</v>
      </c>
      <c r="R797" s="42">
        <v>1</v>
      </c>
      <c r="S797" s="137" t="s">
        <v>2197</v>
      </c>
      <c r="T797" s="62">
        <v>500000000</v>
      </c>
      <c r="U797" s="62">
        <v>367541943.31999999</v>
      </c>
      <c r="V797" s="42"/>
      <c r="W797" s="42"/>
      <c r="X797" s="42"/>
      <c r="Y797" s="42"/>
      <c r="Z797" s="42" t="s">
        <v>68</v>
      </c>
      <c r="AJ797" s="42"/>
      <c r="AY797" s="42"/>
      <c r="AZ797" s="42"/>
      <c r="BA797" s="42"/>
      <c r="BB797" s="42"/>
      <c r="BN797" s="83" t="s">
        <v>4576</v>
      </c>
      <c r="BO797" s="58" t="str">
        <f t="shared" si="12"/>
        <v>境内资产</v>
      </c>
      <c r="BP797" s="58" t="str">
        <f>IF(M797="",VLOOKUP(D797,Sheet4!$A$1:$B$92,2,0),VLOOKUP(Q797,Sheet4!$A$1:$B$92,2,0))</f>
        <v>保险资产管理产品</v>
      </c>
    </row>
    <row r="798" spans="1:68" s="58" customFormat="1" ht="12.75" customHeight="1">
      <c r="A798" s="153" t="s">
        <v>1324</v>
      </c>
      <c r="B798" s="42" t="s">
        <v>1327</v>
      </c>
      <c r="C798" s="252" t="s">
        <v>1258</v>
      </c>
      <c r="D798" s="252" t="s">
        <v>1259</v>
      </c>
      <c r="E798" s="42" t="s">
        <v>1326</v>
      </c>
      <c r="F798" s="42" t="s">
        <v>1327</v>
      </c>
      <c r="G798" s="126">
        <v>13280</v>
      </c>
      <c r="H798" s="322">
        <v>1328000</v>
      </c>
      <c r="I798" s="322">
        <v>1686427.2</v>
      </c>
      <c r="L798" s="58" t="s">
        <v>4489</v>
      </c>
      <c r="M798" s="42" t="s">
        <v>2195</v>
      </c>
      <c r="N798" s="125" t="s">
        <v>5512</v>
      </c>
      <c r="O798" s="137" t="s">
        <v>2196</v>
      </c>
      <c r="P798" s="50" t="s">
        <v>64</v>
      </c>
      <c r="Q798" s="50" t="s">
        <v>5356</v>
      </c>
      <c r="R798" s="42">
        <v>1</v>
      </c>
      <c r="S798" s="137" t="s">
        <v>2197</v>
      </c>
      <c r="T798" s="62">
        <v>500000000</v>
      </c>
      <c r="U798" s="62">
        <v>367541943.31999999</v>
      </c>
      <c r="V798" s="42"/>
      <c r="W798" s="42"/>
      <c r="X798" s="42"/>
      <c r="Y798" s="42"/>
      <c r="Z798" s="42"/>
      <c r="AJ798" s="42"/>
      <c r="AY798" s="108">
        <v>6</v>
      </c>
      <c r="AZ798" s="109" t="s">
        <v>74</v>
      </c>
      <c r="BA798" s="67">
        <v>0</v>
      </c>
      <c r="BB798" s="109" t="s">
        <v>68</v>
      </c>
      <c r="BN798" s="83" t="s">
        <v>4576</v>
      </c>
      <c r="BO798" s="58" t="str">
        <f t="shared" si="12"/>
        <v>境内资产</v>
      </c>
      <c r="BP798" s="58" t="str">
        <f>IF(M798="",VLOOKUP(D798,Sheet4!$A$1:$B$92,2,0),VLOOKUP(Q798,Sheet4!$A$1:$B$92,2,0))</f>
        <v>保险资产管理产品</v>
      </c>
    </row>
    <row r="799" spans="1:68" s="58" customFormat="1" ht="12.75" customHeight="1">
      <c r="A799" s="137" t="s">
        <v>2191</v>
      </c>
      <c r="B799" s="109" t="s">
        <v>2192</v>
      </c>
      <c r="C799" s="252" t="s">
        <v>1305</v>
      </c>
      <c r="D799" s="252" t="s">
        <v>1318</v>
      </c>
      <c r="E799" s="42" t="s">
        <v>2193</v>
      </c>
      <c r="F799" s="109" t="s">
        <v>2192</v>
      </c>
      <c r="G799" s="42"/>
      <c r="H799" s="307">
        <v>21707655.949999999</v>
      </c>
      <c r="I799" s="307">
        <v>21710668.390000001</v>
      </c>
      <c r="L799" s="58" t="s">
        <v>4489</v>
      </c>
      <c r="M799" s="42" t="s">
        <v>2195</v>
      </c>
      <c r="N799" s="125" t="s">
        <v>5512</v>
      </c>
      <c r="O799" s="137" t="s">
        <v>2196</v>
      </c>
      <c r="P799" s="50" t="s">
        <v>64</v>
      </c>
      <c r="Q799" s="50" t="s">
        <v>5356</v>
      </c>
      <c r="R799" s="42">
        <v>1</v>
      </c>
      <c r="S799" s="137" t="s">
        <v>2197</v>
      </c>
      <c r="T799" s="62">
        <v>500000000</v>
      </c>
      <c r="U799" s="62">
        <v>367541943.31999999</v>
      </c>
      <c r="V799" s="42"/>
      <c r="W799" s="42"/>
      <c r="X799" s="42"/>
      <c r="Y799" s="42"/>
      <c r="Z799" s="42"/>
      <c r="AJ799" s="42"/>
      <c r="AY799" s="42"/>
      <c r="AZ799" s="42"/>
      <c r="BA799" s="42"/>
      <c r="BB799" s="42"/>
      <c r="BN799" s="83" t="s">
        <v>4576</v>
      </c>
      <c r="BO799" s="58" t="str">
        <f t="shared" si="12"/>
        <v>境内资产</v>
      </c>
      <c r="BP799" s="58" t="str">
        <f>IF(M799="",VLOOKUP(D799,Sheet4!$A$1:$B$92,2,0),VLOOKUP(Q799,Sheet4!$A$1:$B$92,2,0))</f>
        <v>保险资产管理产品</v>
      </c>
    </row>
    <row r="800" spans="1:68" s="58" customFormat="1" ht="12.75" customHeight="1">
      <c r="A800" s="138" t="s">
        <v>4702</v>
      </c>
      <c r="B800" s="50" t="s">
        <v>4702</v>
      </c>
      <c r="C800" s="250" t="s">
        <v>222</v>
      </c>
      <c r="D800" s="250" t="s">
        <v>221</v>
      </c>
      <c r="E800" s="42"/>
      <c r="F800" s="50" t="s">
        <v>4703</v>
      </c>
      <c r="G800" s="42"/>
      <c r="H800" s="307">
        <v>11238948.220000001</v>
      </c>
      <c r="I800" s="307">
        <v>11238948.220000001</v>
      </c>
      <c r="L800" s="58" t="s">
        <v>4489</v>
      </c>
      <c r="M800" s="42" t="s">
        <v>2195</v>
      </c>
      <c r="N800" s="125" t="s">
        <v>5512</v>
      </c>
      <c r="O800" s="137" t="s">
        <v>2196</v>
      </c>
      <c r="P800" s="50" t="s">
        <v>64</v>
      </c>
      <c r="Q800" s="50" t="s">
        <v>5356</v>
      </c>
      <c r="R800" s="42">
        <v>1</v>
      </c>
      <c r="S800" s="137" t="s">
        <v>2197</v>
      </c>
      <c r="T800" s="62">
        <v>500000000</v>
      </c>
      <c r="U800" s="62">
        <v>367541943.31999999</v>
      </c>
      <c r="V800" s="42"/>
      <c r="W800" s="42"/>
      <c r="X800" s="42"/>
      <c r="Y800" s="42"/>
      <c r="Z800" s="42"/>
      <c r="AJ800" s="42"/>
      <c r="AY800" s="42"/>
      <c r="AZ800" s="42"/>
      <c r="BA800" s="42"/>
      <c r="BB800" s="42"/>
      <c r="BN800" s="83" t="s">
        <v>4576</v>
      </c>
      <c r="BO800" s="58" t="str">
        <f t="shared" si="12"/>
        <v>境内资产</v>
      </c>
      <c r="BP800" s="58" t="str">
        <f>IF(M800="",VLOOKUP(D800,Sheet4!$A$1:$B$92,2,0),VLOOKUP(Q800,Sheet4!$A$1:$B$92,2,0))</f>
        <v>保险资产管理产品</v>
      </c>
    </row>
    <row r="801" spans="1:68" s="58" customFormat="1" ht="12.75" customHeight="1">
      <c r="A801" s="137" t="s">
        <v>2194</v>
      </c>
      <c r="B801" s="50" t="s">
        <v>820</v>
      </c>
      <c r="C801" s="257" t="s">
        <v>820</v>
      </c>
      <c r="D801" s="252" t="s">
        <v>820</v>
      </c>
      <c r="E801" s="42"/>
      <c r="F801" s="57" t="s">
        <v>5354</v>
      </c>
      <c r="G801" s="42"/>
      <c r="H801" s="307">
        <v>3683275.12</v>
      </c>
      <c r="I801" s="307">
        <v>3683275.12</v>
      </c>
      <c r="L801" s="58" t="s">
        <v>4489</v>
      </c>
      <c r="M801" s="42" t="s">
        <v>2195</v>
      </c>
      <c r="N801" s="125" t="s">
        <v>5512</v>
      </c>
      <c r="O801" s="137" t="s">
        <v>2196</v>
      </c>
      <c r="P801" s="50" t="s">
        <v>64</v>
      </c>
      <c r="Q801" s="50" t="s">
        <v>5356</v>
      </c>
      <c r="R801" s="42">
        <v>1</v>
      </c>
      <c r="S801" s="137" t="s">
        <v>2197</v>
      </c>
      <c r="T801" s="62">
        <v>500000000</v>
      </c>
      <c r="U801" s="62">
        <v>367541943.31999999</v>
      </c>
      <c r="V801" s="42"/>
      <c r="W801" s="42"/>
      <c r="X801" s="42"/>
      <c r="Y801" s="42"/>
      <c r="Z801" s="42"/>
      <c r="AJ801" s="42"/>
      <c r="AY801" s="42"/>
      <c r="AZ801" s="42"/>
      <c r="BA801" s="42"/>
      <c r="BB801" s="42"/>
      <c r="BN801" s="83" t="s">
        <v>4576</v>
      </c>
      <c r="BO801" s="58" t="str">
        <f t="shared" si="12"/>
        <v>境内资产</v>
      </c>
      <c r="BP801" s="58" t="str">
        <f>IF(M801="",VLOOKUP(D801,Sheet4!$A$1:$B$92,2,0),VLOOKUP(Q801,Sheet4!$A$1:$B$92,2,0))</f>
        <v>保险资产管理产品</v>
      </c>
    </row>
    <row r="802" spans="1:68" s="58" customFormat="1" ht="12.75" customHeight="1">
      <c r="A802" s="137" t="s">
        <v>224</v>
      </c>
      <c r="B802" s="137" t="s">
        <v>224</v>
      </c>
      <c r="C802" s="250" t="s">
        <v>222</v>
      </c>
      <c r="D802" s="250" t="s">
        <v>224</v>
      </c>
      <c r="E802" s="42"/>
      <c r="F802" s="59" t="s">
        <v>5354</v>
      </c>
      <c r="G802" s="42"/>
      <c r="H802" s="307">
        <v>1876076.87</v>
      </c>
      <c r="I802" s="307">
        <v>1876076.87</v>
      </c>
      <c r="L802" s="58" t="s">
        <v>4489</v>
      </c>
      <c r="M802" s="42" t="s">
        <v>2195</v>
      </c>
      <c r="N802" s="125" t="s">
        <v>5512</v>
      </c>
      <c r="O802" s="137" t="s">
        <v>2196</v>
      </c>
      <c r="P802" s="50" t="s">
        <v>64</v>
      </c>
      <c r="Q802" s="50" t="s">
        <v>5356</v>
      </c>
      <c r="R802" s="42">
        <v>1</v>
      </c>
      <c r="S802" s="137" t="s">
        <v>2197</v>
      </c>
      <c r="T802" s="62">
        <v>500000000</v>
      </c>
      <c r="U802" s="62">
        <v>367541943.31999999</v>
      </c>
      <c r="V802" s="42"/>
      <c r="W802" s="42"/>
      <c r="X802" s="42"/>
      <c r="Y802" s="42"/>
      <c r="Z802" s="42"/>
      <c r="AJ802" s="42"/>
      <c r="AY802" s="42"/>
      <c r="AZ802" s="42"/>
      <c r="BA802" s="42"/>
      <c r="BB802" s="42"/>
      <c r="BN802" s="83" t="s">
        <v>4576</v>
      </c>
      <c r="BO802" s="58" t="str">
        <f t="shared" si="12"/>
        <v>境内资产</v>
      </c>
      <c r="BP802" s="58" t="str">
        <f>IF(M802="",VLOOKUP(D802,Sheet4!$A$1:$B$92,2,0),VLOOKUP(Q802,Sheet4!$A$1:$B$92,2,0))</f>
        <v>保险资产管理产品</v>
      </c>
    </row>
    <row r="803" spans="1:68" s="58" customFormat="1" ht="12.75" customHeight="1">
      <c r="A803" s="137" t="s">
        <v>224</v>
      </c>
      <c r="B803" s="137" t="s">
        <v>224</v>
      </c>
      <c r="C803" s="250" t="s">
        <v>222</v>
      </c>
      <c r="D803" s="250" t="s">
        <v>224</v>
      </c>
      <c r="E803" s="42"/>
      <c r="F803" s="59" t="s">
        <v>5354</v>
      </c>
      <c r="G803" s="42"/>
      <c r="H803" s="307">
        <v>218224.31</v>
      </c>
      <c r="I803" s="307">
        <v>218224.31</v>
      </c>
      <c r="L803" s="58" t="s">
        <v>4489</v>
      </c>
      <c r="M803" s="42" t="s">
        <v>2195</v>
      </c>
      <c r="N803" s="125" t="s">
        <v>5512</v>
      </c>
      <c r="O803" s="137" t="s">
        <v>2196</v>
      </c>
      <c r="P803" s="50" t="s">
        <v>64</v>
      </c>
      <c r="Q803" s="50" t="s">
        <v>5356</v>
      </c>
      <c r="R803" s="42">
        <v>1</v>
      </c>
      <c r="S803" s="137" t="s">
        <v>2197</v>
      </c>
      <c r="T803" s="62">
        <v>500000000</v>
      </c>
      <c r="U803" s="62">
        <v>367541943.31999999</v>
      </c>
      <c r="V803" s="42"/>
      <c r="W803" s="42"/>
      <c r="X803" s="42"/>
      <c r="Y803" s="42"/>
      <c r="Z803" s="42"/>
      <c r="AJ803" s="42"/>
      <c r="AY803" s="42"/>
      <c r="AZ803" s="42"/>
      <c r="BA803" s="42"/>
      <c r="BB803" s="42"/>
      <c r="BN803" s="83" t="s">
        <v>4576</v>
      </c>
      <c r="BO803" s="58" t="str">
        <f t="shared" si="12"/>
        <v>境内资产</v>
      </c>
      <c r="BP803" s="58" t="str">
        <f>IF(M803="",VLOOKUP(D803,Sheet4!$A$1:$B$92,2,0),VLOOKUP(Q803,Sheet4!$A$1:$B$92,2,0))</f>
        <v>保险资产管理产品</v>
      </c>
    </row>
    <row r="804" spans="1:68" s="58" customFormat="1" ht="12.75" customHeight="1">
      <c r="A804" s="138" t="s">
        <v>5513</v>
      </c>
      <c r="B804" s="138" t="s">
        <v>5513</v>
      </c>
      <c r="C804" s="250" t="s">
        <v>222</v>
      </c>
      <c r="D804" s="256" t="s">
        <v>221</v>
      </c>
      <c r="E804" s="42"/>
      <c r="F804" s="50" t="s">
        <v>5375</v>
      </c>
      <c r="G804" s="42"/>
      <c r="H804" s="315">
        <v>24675921.850000001</v>
      </c>
      <c r="I804" s="315">
        <v>24675921.850000001</v>
      </c>
      <c r="J804" s="105">
        <v>7371.74</v>
      </c>
      <c r="L804" s="58" t="s">
        <v>4489</v>
      </c>
      <c r="M804" s="50" t="s">
        <v>5514</v>
      </c>
      <c r="N804" s="42" t="s">
        <v>2251</v>
      </c>
      <c r="O804" s="182" t="s">
        <v>2252</v>
      </c>
      <c r="P804" s="50" t="s">
        <v>64</v>
      </c>
      <c r="Q804" s="50" t="s">
        <v>5395</v>
      </c>
      <c r="R804" s="42">
        <v>1</v>
      </c>
      <c r="S804" s="138" t="s">
        <v>1109</v>
      </c>
      <c r="T804" s="62">
        <v>500000000</v>
      </c>
      <c r="U804" s="62">
        <v>486104723.86000001</v>
      </c>
      <c r="Z804" s="77"/>
      <c r="AA804" s="42"/>
      <c r="AJ804" s="42"/>
      <c r="BN804" s="50" t="s">
        <v>4576</v>
      </c>
      <c r="BO804" s="58" t="str">
        <f t="shared" si="12"/>
        <v>境内资产</v>
      </c>
      <c r="BP804" s="58" t="str">
        <f>IF(M804="",VLOOKUP(D804,Sheet4!$A$1:$B$92,2,0),VLOOKUP(Q804,Sheet4!$A$1:$B$92,2,0))</f>
        <v>保险资产管理产品</v>
      </c>
    </row>
    <row r="805" spans="1:68" s="58" customFormat="1" ht="12.75" customHeight="1">
      <c r="A805" s="137" t="s">
        <v>224</v>
      </c>
      <c r="B805" s="137" t="s">
        <v>224</v>
      </c>
      <c r="C805" s="250" t="s">
        <v>222</v>
      </c>
      <c r="D805" s="250" t="s">
        <v>224</v>
      </c>
      <c r="E805" s="42"/>
      <c r="F805" s="50" t="s">
        <v>5354</v>
      </c>
      <c r="G805" s="42"/>
      <c r="H805" s="315">
        <v>13814153.640000001</v>
      </c>
      <c r="I805" s="315">
        <v>13814153.640000001</v>
      </c>
      <c r="J805" s="105">
        <v>19325.240000000002</v>
      </c>
      <c r="L805" s="58" t="s">
        <v>4489</v>
      </c>
      <c r="M805" s="50" t="s">
        <v>5514</v>
      </c>
      <c r="N805" s="42" t="s">
        <v>2251</v>
      </c>
      <c r="O805" s="182" t="s">
        <v>2252</v>
      </c>
      <c r="P805" s="50" t="s">
        <v>64</v>
      </c>
      <c r="Q805" s="50" t="s">
        <v>5395</v>
      </c>
      <c r="R805" s="42">
        <v>1</v>
      </c>
      <c r="S805" s="138" t="s">
        <v>1109</v>
      </c>
      <c r="T805" s="62">
        <v>500000000</v>
      </c>
      <c r="U805" s="62">
        <v>486104723.86000001</v>
      </c>
      <c r="Z805" s="77"/>
      <c r="AA805" s="42"/>
      <c r="AJ805" s="42"/>
      <c r="BN805" s="50" t="s">
        <v>4576</v>
      </c>
      <c r="BO805" s="58" t="str">
        <f t="shared" si="12"/>
        <v>境内资产</v>
      </c>
      <c r="BP805" s="58" t="str">
        <f>IF(M805="",VLOOKUP(D805,Sheet4!$A$1:$B$92,2,0),VLOOKUP(Q805,Sheet4!$A$1:$B$92,2,0))</f>
        <v>保险资产管理产品</v>
      </c>
    </row>
    <row r="806" spans="1:68" s="58" customFormat="1" ht="12.75" customHeight="1">
      <c r="A806" s="137" t="s">
        <v>224</v>
      </c>
      <c r="B806" s="137" t="s">
        <v>224</v>
      </c>
      <c r="C806" s="250" t="s">
        <v>222</v>
      </c>
      <c r="D806" s="250" t="s">
        <v>224</v>
      </c>
      <c r="E806" s="42"/>
      <c r="F806" s="50" t="s">
        <v>5354</v>
      </c>
      <c r="G806" s="42"/>
      <c r="H806" s="315">
        <v>120212.27</v>
      </c>
      <c r="I806" s="315">
        <v>120212.27</v>
      </c>
      <c r="J806" s="42">
        <v>370.03</v>
      </c>
      <c r="L806" s="58" t="s">
        <v>4489</v>
      </c>
      <c r="M806" s="50" t="s">
        <v>5514</v>
      </c>
      <c r="N806" s="42" t="s">
        <v>2251</v>
      </c>
      <c r="O806" s="182" t="s">
        <v>2252</v>
      </c>
      <c r="P806" s="50" t="s">
        <v>64</v>
      </c>
      <c r="Q806" s="50" t="s">
        <v>5395</v>
      </c>
      <c r="R806" s="42">
        <v>1</v>
      </c>
      <c r="S806" s="138" t="s">
        <v>1109</v>
      </c>
      <c r="T806" s="62">
        <v>500000000</v>
      </c>
      <c r="U806" s="62">
        <v>486104723.86000001</v>
      </c>
      <c r="Z806" s="77"/>
      <c r="AA806" s="42"/>
      <c r="AJ806" s="42"/>
      <c r="BN806" s="50" t="s">
        <v>4576</v>
      </c>
      <c r="BO806" s="58" t="str">
        <f t="shared" si="12"/>
        <v>境内资产</v>
      </c>
      <c r="BP806" s="58" t="str">
        <f>IF(M806="",VLOOKUP(D806,Sheet4!$A$1:$B$92,2,0),VLOOKUP(Q806,Sheet4!$A$1:$B$92,2,0))</f>
        <v>保险资产管理产品</v>
      </c>
    </row>
    <row r="807" spans="1:68" s="58" customFormat="1" ht="12.75" customHeight="1">
      <c r="A807" s="138" t="s">
        <v>5515</v>
      </c>
      <c r="B807" s="138" t="s">
        <v>5515</v>
      </c>
      <c r="C807" s="250" t="s">
        <v>222</v>
      </c>
      <c r="D807" s="250" t="s">
        <v>224</v>
      </c>
      <c r="E807" s="42"/>
      <c r="F807" s="42" t="s">
        <v>5516</v>
      </c>
      <c r="G807" s="42"/>
      <c r="H807" s="315">
        <v>60113.17</v>
      </c>
      <c r="I807" s="315">
        <v>60113.17</v>
      </c>
      <c r="J807" s="42">
        <v>103.13</v>
      </c>
      <c r="L807" s="58" t="s">
        <v>4489</v>
      </c>
      <c r="M807" s="50" t="s">
        <v>5514</v>
      </c>
      <c r="N807" s="42" t="s">
        <v>2251</v>
      </c>
      <c r="O807" s="182" t="s">
        <v>2252</v>
      </c>
      <c r="P807" s="50" t="s">
        <v>64</v>
      </c>
      <c r="Q807" s="50" t="s">
        <v>5395</v>
      </c>
      <c r="R807" s="42">
        <v>1</v>
      </c>
      <c r="S807" s="138" t="s">
        <v>1109</v>
      </c>
      <c r="T807" s="62">
        <v>500000000</v>
      </c>
      <c r="U807" s="62">
        <v>486104723.86000001</v>
      </c>
      <c r="Z807" s="77"/>
      <c r="AA807" s="42"/>
      <c r="AJ807" s="42"/>
      <c r="BN807" s="50" t="s">
        <v>4576</v>
      </c>
      <c r="BO807" s="58" t="str">
        <f t="shared" si="12"/>
        <v>境内资产</v>
      </c>
      <c r="BP807" s="58" t="str">
        <f>IF(M807="",VLOOKUP(D807,Sheet4!$A$1:$B$92,2,0),VLOOKUP(Q807,Sheet4!$A$1:$B$92,2,0))</f>
        <v>保险资产管理产品</v>
      </c>
    </row>
    <row r="808" spans="1:68" s="58" customFormat="1" ht="12.75" customHeight="1">
      <c r="A808" s="138" t="s">
        <v>5517</v>
      </c>
      <c r="B808" s="138" t="s">
        <v>5517</v>
      </c>
      <c r="C808" s="250" t="s">
        <v>222</v>
      </c>
      <c r="D808" s="250" t="s">
        <v>224</v>
      </c>
      <c r="E808" s="42"/>
      <c r="F808" s="42" t="s">
        <v>5516</v>
      </c>
      <c r="G808" s="42"/>
      <c r="H808" s="315">
        <v>63712.62</v>
      </c>
      <c r="I808" s="315">
        <v>63712.62</v>
      </c>
      <c r="J808" s="42">
        <v>108.09</v>
      </c>
      <c r="L808" s="58" t="s">
        <v>4489</v>
      </c>
      <c r="M808" s="50" t="s">
        <v>5514</v>
      </c>
      <c r="N808" s="42" t="s">
        <v>2251</v>
      </c>
      <c r="O808" s="182" t="s">
        <v>2252</v>
      </c>
      <c r="P808" s="50" t="s">
        <v>64</v>
      </c>
      <c r="Q808" s="50" t="s">
        <v>5395</v>
      </c>
      <c r="R808" s="42">
        <v>1</v>
      </c>
      <c r="S808" s="138" t="s">
        <v>1109</v>
      </c>
      <c r="T808" s="62">
        <v>500000000</v>
      </c>
      <c r="U808" s="62">
        <v>486104723.86000001</v>
      </c>
      <c r="Z808" s="77"/>
      <c r="AA808" s="42"/>
      <c r="AJ808" s="42"/>
      <c r="BN808" s="50" t="s">
        <v>4576</v>
      </c>
      <c r="BO808" s="58" t="str">
        <f t="shared" si="12"/>
        <v>境内资产</v>
      </c>
      <c r="BP808" s="58" t="str">
        <f>IF(M808="",VLOOKUP(D808,Sheet4!$A$1:$B$92,2,0),VLOOKUP(Q808,Sheet4!$A$1:$B$92,2,0))</f>
        <v>保险资产管理产品</v>
      </c>
    </row>
    <row r="809" spans="1:68" s="58" customFormat="1" ht="12.75" customHeight="1">
      <c r="A809" s="138" t="s">
        <v>5518</v>
      </c>
      <c r="B809" s="50" t="s">
        <v>5519</v>
      </c>
      <c r="C809" s="252" t="s">
        <v>1305</v>
      </c>
      <c r="D809" s="257" t="s">
        <v>5351</v>
      </c>
      <c r="E809" s="107" t="s">
        <v>5520</v>
      </c>
      <c r="F809" s="50" t="s">
        <v>1109</v>
      </c>
      <c r="G809" s="42"/>
      <c r="H809" s="315">
        <v>35297482.240000002</v>
      </c>
      <c r="I809" s="315">
        <v>34251270.539999999</v>
      </c>
      <c r="J809" s="42"/>
      <c r="L809" s="58" t="s">
        <v>4489</v>
      </c>
      <c r="M809" s="50" t="s">
        <v>5514</v>
      </c>
      <c r="N809" s="50" t="s">
        <v>2251</v>
      </c>
      <c r="O809" s="182" t="s">
        <v>2252</v>
      </c>
      <c r="P809" s="50" t="s">
        <v>64</v>
      </c>
      <c r="Q809" s="50" t="s">
        <v>5395</v>
      </c>
      <c r="R809" s="42">
        <v>1</v>
      </c>
      <c r="S809" s="138" t="s">
        <v>1109</v>
      </c>
      <c r="T809" s="62">
        <v>500000000</v>
      </c>
      <c r="U809" s="62">
        <v>486104723.86000001</v>
      </c>
      <c r="Z809" s="77"/>
      <c r="AA809" s="42"/>
      <c r="AJ809" s="42"/>
      <c r="BN809" s="50" t="s">
        <v>4576</v>
      </c>
      <c r="BO809" s="58" t="str">
        <f t="shared" si="12"/>
        <v>境内资产</v>
      </c>
      <c r="BP809" s="58" t="str">
        <f>IF(M809="",VLOOKUP(D809,Sheet4!$A$1:$B$92,2,0),VLOOKUP(Q809,Sheet4!$A$1:$B$92,2,0))</f>
        <v>保险资产管理产品</v>
      </c>
    </row>
    <row r="810" spans="1:68" s="58" customFormat="1" ht="12.75" customHeight="1">
      <c r="A810" s="137" t="s">
        <v>2198</v>
      </c>
      <c r="B810" s="50" t="s">
        <v>1108</v>
      </c>
      <c r="C810" s="257" t="s">
        <v>1305</v>
      </c>
      <c r="D810" s="257" t="s">
        <v>1306</v>
      </c>
      <c r="E810" s="107" t="s">
        <v>5521</v>
      </c>
      <c r="F810" s="50" t="s">
        <v>1109</v>
      </c>
      <c r="G810" s="42"/>
      <c r="H810" s="315">
        <v>99999000</v>
      </c>
      <c r="I810" s="315">
        <v>100075131.7</v>
      </c>
      <c r="J810" s="42"/>
      <c r="L810" s="58" t="s">
        <v>4489</v>
      </c>
      <c r="M810" s="50" t="s">
        <v>5514</v>
      </c>
      <c r="N810" s="42" t="s">
        <v>2251</v>
      </c>
      <c r="O810" s="182" t="s">
        <v>2252</v>
      </c>
      <c r="P810" s="50" t="s">
        <v>64</v>
      </c>
      <c r="Q810" s="50" t="s">
        <v>5395</v>
      </c>
      <c r="R810" s="42">
        <v>1</v>
      </c>
      <c r="S810" s="138" t="s">
        <v>1109</v>
      </c>
      <c r="T810" s="62">
        <v>500000000</v>
      </c>
      <c r="U810" s="62">
        <v>486104723.86000001</v>
      </c>
      <c r="Z810" s="77"/>
      <c r="AA810" s="42"/>
      <c r="AJ810" s="42"/>
      <c r="BN810" s="50" t="s">
        <v>4576</v>
      </c>
      <c r="BO810" s="58" t="str">
        <f t="shared" si="12"/>
        <v>境内资产</v>
      </c>
      <c r="BP810" s="58" t="str">
        <f>IF(M810="",VLOOKUP(D810,Sheet4!$A$1:$B$92,2,0),VLOOKUP(Q810,Sheet4!$A$1:$B$92,2,0))</f>
        <v>保险资产管理产品</v>
      </c>
    </row>
    <row r="811" spans="1:68" s="58" customFormat="1" ht="12.75" customHeight="1">
      <c r="A811" s="137" t="s">
        <v>2117</v>
      </c>
      <c r="B811" s="42" t="s">
        <v>2199</v>
      </c>
      <c r="C811" s="252" t="s">
        <v>5552</v>
      </c>
      <c r="D811" s="252" t="s">
        <v>672</v>
      </c>
      <c r="E811" s="50" t="s">
        <v>3807</v>
      </c>
      <c r="F811" s="42" t="s">
        <v>2199</v>
      </c>
      <c r="G811" s="42">
        <v>46700</v>
      </c>
      <c r="H811" s="315">
        <v>1510494.58</v>
      </c>
      <c r="I811" s="315">
        <v>1376249</v>
      </c>
      <c r="J811" s="42"/>
      <c r="L811" s="58" t="s">
        <v>4489</v>
      </c>
      <c r="M811" s="50" t="s">
        <v>5514</v>
      </c>
      <c r="N811" s="42" t="s">
        <v>2251</v>
      </c>
      <c r="O811" s="182" t="s">
        <v>2252</v>
      </c>
      <c r="P811" s="50" t="s">
        <v>64</v>
      </c>
      <c r="Q811" s="50" t="s">
        <v>5395</v>
      </c>
      <c r="R811" s="42">
        <v>1</v>
      </c>
      <c r="S811" s="138" t="s">
        <v>1109</v>
      </c>
      <c r="T811" s="62">
        <v>500000000</v>
      </c>
      <c r="U811" s="62">
        <v>486104723.86000001</v>
      </c>
      <c r="Z811" s="77" t="s">
        <v>280</v>
      </c>
      <c r="AA811" s="127">
        <v>2.2002563049829712E-5</v>
      </c>
      <c r="AJ811" s="42"/>
      <c r="BN811" s="50" t="s">
        <v>4576</v>
      </c>
      <c r="BO811" s="58" t="str">
        <f t="shared" si="12"/>
        <v>境内资产</v>
      </c>
      <c r="BP811" s="58" t="str">
        <f>IF(M811="",VLOOKUP(D811,Sheet4!$A$1:$B$92,2,0),VLOOKUP(Q811,Sheet4!$A$1:$B$92,2,0))</f>
        <v>保险资产管理产品</v>
      </c>
    </row>
    <row r="812" spans="1:68" s="58" customFormat="1" ht="12.75" customHeight="1">
      <c r="A812" s="137" t="s">
        <v>670</v>
      </c>
      <c r="B812" s="42" t="s">
        <v>671</v>
      </c>
      <c r="C812" s="252" t="s">
        <v>5552</v>
      </c>
      <c r="D812" s="252" t="s">
        <v>672</v>
      </c>
      <c r="E812" s="42" t="s">
        <v>673</v>
      </c>
      <c r="F812" s="42" t="s">
        <v>671</v>
      </c>
      <c r="G812" s="42">
        <v>13000</v>
      </c>
      <c r="H812" s="315">
        <v>24778180.77</v>
      </c>
      <c r="I812" s="315">
        <v>23855000</v>
      </c>
      <c r="J812" s="42"/>
      <c r="L812" s="58" t="s">
        <v>4489</v>
      </c>
      <c r="M812" s="50" t="s">
        <v>5514</v>
      </c>
      <c r="N812" s="42" t="s">
        <v>2251</v>
      </c>
      <c r="O812" s="182" t="s">
        <v>2252</v>
      </c>
      <c r="P812" s="50" t="s">
        <v>64</v>
      </c>
      <c r="Q812" s="50" t="s">
        <v>5395</v>
      </c>
      <c r="R812" s="42">
        <v>1</v>
      </c>
      <c r="S812" s="138" t="s">
        <v>1109</v>
      </c>
      <c r="T812" s="62">
        <v>500000000</v>
      </c>
      <c r="U812" s="62">
        <v>486104723.86000001</v>
      </c>
      <c r="Z812" s="77" t="s">
        <v>280</v>
      </c>
      <c r="AA812" s="127">
        <v>1.0348688717652587E-5</v>
      </c>
      <c r="AJ812" s="42"/>
      <c r="BN812" s="50" t="s">
        <v>4576</v>
      </c>
      <c r="BO812" s="58" t="str">
        <f t="shared" si="12"/>
        <v>境内资产</v>
      </c>
      <c r="BP812" s="58" t="str">
        <f>IF(M812="",VLOOKUP(D812,Sheet4!$A$1:$B$92,2,0),VLOOKUP(Q812,Sheet4!$A$1:$B$92,2,0))</f>
        <v>保险资产管理产品</v>
      </c>
    </row>
    <row r="813" spans="1:68" s="58" customFormat="1" ht="12.75" customHeight="1">
      <c r="A813" s="137" t="s">
        <v>2200</v>
      </c>
      <c r="B813" s="42" t="s">
        <v>1464</v>
      </c>
      <c r="C813" s="252" t="s">
        <v>5552</v>
      </c>
      <c r="D813" s="252" t="s">
        <v>672</v>
      </c>
      <c r="E813" s="42" t="s">
        <v>2201</v>
      </c>
      <c r="F813" s="42" t="s">
        <v>1464</v>
      </c>
      <c r="G813" s="42">
        <v>71800</v>
      </c>
      <c r="H813" s="315">
        <v>8441533.0299999993</v>
      </c>
      <c r="I813" s="315">
        <v>4501860</v>
      </c>
      <c r="J813" s="42"/>
      <c r="L813" s="58" t="s">
        <v>4489</v>
      </c>
      <c r="M813" s="50" t="s">
        <v>5514</v>
      </c>
      <c r="N813" s="42" t="s">
        <v>2251</v>
      </c>
      <c r="O813" s="182" t="s">
        <v>2252</v>
      </c>
      <c r="P813" s="50" t="s">
        <v>64</v>
      </c>
      <c r="Q813" s="50" t="s">
        <v>5395</v>
      </c>
      <c r="R813" s="42">
        <v>1</v>
      </c>
      <c r="S813" s="138" t="s">
        <v>1109</v>
      </c>
      <c r="T813" s="62">
        <v>500000000</v>
      </c>
      <c r="U813" s="62">
        <v>486104723.86000001</v>
      </c>
      <c r="Z813" s="77" t="s">
        <v>280</v>
      </c>
      <c r="AA813" s="127">
        <v>5.7608724201005006E-5</v>
      </c>
      <c r="AJ813" s="42"/>
      <c r="BN813" s="50" t="s">
        <v>4576</v>
      </c>
      <c r="BO813" s="58" t="str">
        <f t="shared" si="12"/>
        <v>境内资产</v>
      </c>
      <c r="BP813" s="58" t="str">
        <f>IF(M813="",VLOOKUP(D813,Sheet4!$A$1:$B$92,2,0),VLOOKUP(Q813,Sheet4!$A$1:$B$92,2,0))</f>
        <v>保险资产管理产品</v>
      </c>
    </row>
    <row r="814" spans="1:68" s="58" customFormat="1" ht="12.75" customHeight="1">
      <c r="A814" s="137" t="s">
        <v>1550</v>
      </c>
      <c r="B814" s="42" t="s">
        <v>1551</v>
      </c>
      <c r="C814" s="252" t="s">
        <v>5552</v>
      </c>
      <c r="D814" s="252" t="s">
        <v>672</v>
      </c>
      <c r="E814" s="42" t="s">
        <v>1552</v>
      </c>
      <c r="F814" s="42" t="s">
        <v>1551</v>
      </c>
      <c r="G814" s="42">
        <v>172100</v>
      </c>
      <c r="H814" s="315">
        <v>6487159.2199999997</v>
      </c>
      <c r="I814" s="315">
        <v>6550126</v>
      </c>
      <c r="J814" s="42"/>
      <c r="L814" s="58" t="s">
        <v>4489</v>
      </c>
      <c r="M814" s="50" t="s">
        <v>5514</v>
      </c>
      <c r="N814" s="42" t="s">
        <v>2251</v>
      </c>
      <c r="O814" s="182" t="s">
        <v>2252</v>
      </c>
      <c r="P814" s="50" t="s">
        <v>64</v>
      </c>
      <c r="Q814" s="50" t="s">
        <v>5395</v>
      </c>
      <c r="R814" s="42">
        <v>1</v>
      </c>
      <c r="S814" s="138" t="s">
        <v>1109</v>
      </c>
      <c r="T814" s="62">
        <v>500000000</v>
      </c>
      <c r="U814" s="62">
        <v>486104723.86000001</v>
      </c>
      <c r="Z814" s="77" t="s">
        <v>280</v>
      </c>
      <c r="AA814" s="127">
        <v>2.689007493830769E-5</v>
      </c>
      <c r="AJ814" s="42"/>
      <c r="BN814" s="50" t="s">
        <v>4576</v>
      </c>
      <c r="BO814" s="58" t="str">
        <f t="shared" si="12"/>
        <v>境内资产</v>
      </c>
      <c r="BP814" s="58" t="str">
        <f>IF(M814="",VLOOKUP(D814,Sheet4!$A$1:$B$92,2,0),VLOOKUP(Q814,Sheet4!$A$1:$B$92,2,0))</f>
        <v>保险资产管理产品</v>
      </c>
    </row>
    <row r="815" spans="1:68" s="58" customFormat="1" ht="12.75" customHeight="1">
      <c r="A815" s="137" t="s">
        <v>2095</v>
      </c>
      <c r="B815" s="42" t="s">
        <v>1468</v>
      </c>
      <c r="C815" s="252" t="s">
        <v>5552</v>
      </c>
      <c r="D815" s="252" t="s">
        <v>672</v>
      </c>
      <c r="E815" s="42" t="s">
        <v>2202</v>
      </c>
      <c r="F815" s="42" t="s">
        <v>1468</v>
      </c>
      <c r="G815" s="42">
        <v>98300</v>
      </c>
      <c r="H815" s="315">
        <v>7392148.8300000001</v>
      </c>
      <c r="I815" s="315">
        <v>6348214</v>
      </c>
      <c r="J815" s="42"/>
      <c r="L815" s="58" t="s">
        <v>4489</v>
      </c>
      <c r="M815" s="50" t="s">
        <v>5514</v>
      </c>
      <c r="N815" s="42" t="s">
        <v>2251</v>
      </c>
      <c r="O815" s="182" t="s">
        <v>2252</v>
      </c>
      <c r="P815" s="50" t="s">
        <v>64</v>
      </c>
      <c r="Q815" s="50" t="s">
        <v>5395</v>
      </c>
      <c r="R815" s="42">
        <v>1</v>
      </c>
      <c r="S815" s="138" t="s">
        <v>1109</v>
      </c>
      <c r="T815" s="62">
        <v>500000000</v>
      </c>
      <c r="U815" s="62">
        <v>486104723.86000001</v>
      </c>
      <c r="Z815" s="77" t="s">
        <v>280</v>
      </c>
      <c r="AA815" s="127">
        <v>1.8160143881308779E-5</v>
      </c>
      <c r="AJ815" s="42"/>
      <c r="BN815" s="50" t="s">
        <v>4576</v>
      </c>
      <c r="BO815" s="58" t="str">
        <f t="shared" si="12"/>
        <v>境内资产</v>
      </c>
      <c r="BP815" s="58" t="str">
        <f>IF(M815="",VLOOKUP(D815,Sheet4!$A$1:$B$92,2,0),VLOOKUP(Q815,Sheet4!$A$1:$B$92,2,0))</f>
        <v>保险资产管理产品</v>
      </c>
    </row>
    <row r="816" spans="1:68" s="58" customFormat="1" ht="12.75" customHeight="1">
      <c r="A816" s="137" t="s">
        <v>2203</v>
      </c>
      <c r="B816" s="42" t="s">
        <v>2205</v>
      </c>
      <c r="C816" s="252" t="s">
        <v>5552</v>
      </c>
      <c r="D816" s="252" t="s">
        <v>672</v>
      </c>
      <c r="E816" s="42" t="s">
        <v>2204</v>
      </c>
      <c r="F816" s="42" t="s">
        <v>2205</v>
      </c>
      <c r="G816" s="42">
        <v>416400</v>
      </c>
      <c r="H816" s="315">
        <v>9588898.5700000003</v>
      </c>
      <c r="I816" s="315">
        <v>12995844</v>
      </c>
      <c r="J816" s="42"/>
      <c r="L816" s="58" t="s">
        <v>4489</v>
      </c>
      <c r="M816" s="50" t="s">
        <v>5514</v>
      </c>
      <c r="N816" s="42" t="s">
        <v>2251</v>
      </c>
      <c r="O816" s="182" t="s">
        <v>2252</v>
      </c>
      <c r="P816" s="50" t="s">
        <v>64</v>
      </c>
      <c r="Q816" s="50" t="s">
        <v>5395</v>
      </c>
      <c r="R816" s="42">
        <v>1</v>
      </c>
      <c r="S816" s="138" t="s">
        <v>1109</v>
      </c>
      <c r="T816" s="62">
        <v>500000000</v>
      </c>
      <c r="U816" s="62">
        <v>486104723.86000001</v>
      </c>
      <c r="Z816" s="77" t="s">
        <v>280</v>
      </c>
      <c r="AA816" s="127">
        <v>2.208615512451394E-5</v>
      </c>
      <c r="AJ816" s="42"/>
      <c r="BN816" s="50" t="s">
        <v>4576</v>
      </c>
      <c r="BO816" s="58" t="str">
        <f t="shared" si="12"/>
        <v>境内资产</v>
      </c>
      <c r="BP816" s="58" t="str">
        <f>IF(M816="",VLOOKUP(D816,Sheet4!$A$1:$B$92,2,0),VLOOKUP(Q816,Sheet4!$A$1:$B$92,2,0))</f>
        <v>保险资产管理产品</v>
      </c>
    </row>
    <row r="817" spans="1:68" s="58" customFormat="1" ht="12.75" customHeight="1">
      <c r="A817" s="137" t="s">
        <v>2206</v>
      </c>
      <c r="B817" s="42" t="s">
        <v>2207</v>
      </c>
      <c r="C817" s="252" t="s">
        <v>5552</v>
      </c>
      <c r="D817" s="252" t="s">
        <v>672</v>
      </c>
      <c r="E817" s="50" t="s">
        <v>3058</v>
      </c>
      <c r="F817" s="42" t="s">
        <v>2207</v>
      </c>
      <c r="G817" s="42">
        <v>367500</v>
      </c>
      <c r="H817" s="315">
        <v>2499111.35</v>
      </c>
      <c r="I817" s="315">
        <v>2601900</v>
      </c>
      <c r="J817" s="42"/>
      <c r="L817" s="58" t="s">
        <v>4489</v>
      </c>
      <c r="M817" s="50" t="s">
        <v>5514</v>
      </c>
      <c r="N817" s="42" t="s">
        <v>2251</v>
      </c>
      <c r="O817" s="182" t="s">
        <v>2252</v>
      </c>
      <c r="P817" s="50" t="s">
        <v>64</v>
      </c>
      <c r="Q817" s="50" t="s">
        <v>5395</v>
      </c>
      <c r="R817" s="42">
        <v>1</v>
      </c>
      <c r="S817" s="138" t="s">
        <v>1109</v>
      </c>
      <c r="T817" s="62">
        <v>500000000</v>
      </c>
      <c r="U817" s="62">
        <v>486104723.86000001</v>
      </c>
      <c r="Z817" s="77" t="s">
        <v>280</v>
      </c>
      <c r="AA817" s="127">
        <v>1.5811113081373568E-5</v>
      </c>
      <c r="AJ817" s="42"/>
      <c r="BN817" s="50" t="s">
        <v>4576</v>
      </c>
      <c r="BO817" s="58" t="str">
        <f t="shared" si="12"/>
        <v>境内资产</v>
      </c>
      <c r="BP817" s="58" t="str">
        <f>IF(M817="",VLOOKUP(D817,Sheet4!$A$1:$B$92,2,0),VLOOKUP(Q817,Sheet4!$A$1:$B$92,2,0))</f>
        <v>保险资产管理产品</v>
      </c>
    </row>
    <row r="818" spans="1:68" s="58" customFormat="1" ht="12.75" customHeight="1">
      <c r="A818" s="137" t="s">
        <v>1963</v>
      </c>
      <c r="B818" s="42" t="s">
        <v>1964</v>
      </c>
      <c r="C818" s="252" t="s">
        <v>5552</v>
      </c>
      <c r="D818" s="252" t="s">
        <v>672</v>
      </c>
      <c r="E818" s="50" t="s">
        <v>3067</v>
      </c>
      <c r="F818" s="42" t="s">
        <v>1964</v>
      </c>
      <c r="G818" s="42">
        <v>402400</v>
      </c>
      <c r="H818" s="315">
        <v>2494658.5099999998</v>
      </c>
      <c r="I818" s="315">
        <v>2486832</v>
      </c>
      <c r="J818" s="42"/>
      <c r="L818" s="58" t="s">
        <v>4489</v>
      </c>
      <c r="M818" s="50" t="s">
        <v>5514</v>
      </c>
      <c r="N818" s="42" t="s">
        <v>2251</v>
      </c>
      <c r="O818" s="182" t="s">
        <v>2252</v>
      </c>
      <c r="P818" s="50" t="s">
        <v>64</v>
      </c>
      <c r="Q818" s="50" t="s">
        <v>5395</v>
      </c>
      <c r="R818" s="42">
        <v>1</v>
      </c>
      <c r="S818" s="138" t="s">
        <v>1109</v>
      </c>
      <c r="T818" s="62">
        <v>500000000</v>
      </c>
      <c r="U818" s="62">
        <v>486104723.86000001</v>
      </c>
      <c r="Z818" s="77" t="s">
        <v>280</v>
      </c>
      <c r="AA818" s="127">
        <v>9.5944625620742811E-6</v>
      </c>
      <c r="AJ818" s="42"/>
      <c r="BN818" s="50" t="s">
        <v>4576</v>
      </c>
      <c r="BO818" s="58" t="str">
        <f t="shared" si="12"/>
        <v>境内资产</v>
      </c>
      <c r="BP818" s="58" t="str">
        <f>IF(M818="",VLOOKUP(D818,Sheet4!$A$1:$B$92,2,0),VLOOKUP(Q818,Sheet4!$A$1:$B$92,2,0))</f>
        <v>保险资产管理产品</v>
      </c>
    </row>
    <row r="819" spans="1:68" s="58" customFormat="1" ht="12.75" customHeight="1">
      <c r="A819" s="138" t="s">
        <v>3068</v>
      </c>
      <c r="B819" s="42" t="s">
        <v>2209</v>
      </c>
      <c r="C819" s="252" t="s">
        <v>5552</v>
      </c>
      <c r="D819" s="252" t="s">
        <v>672</v>
      </c>
      <c r="E819" s="42" t="s">
        <v>2208</v>
      </c>
      <c r="F819" s="42" t="s">
        <v>2209</v>
      </c>
      <c r="G819" s="42">
        <v>216800</v>
      </c>
      <c r="H819" s="315">
        <v>7942479.9299999997</v>
      </c>
      <c r="I819" s="315">
        <v>6785840</v>
      </c>
      <c r="J819" s="42"/>
      <c r="L819" s="58" t="s">
        <v>4489</v>
      </c>
      <c r="M819" s="50" t="s">
        <v>5514</v>
      </c>
      <c r="N819" s="42" t="s">
        <v>2251</v>
      </c>
      <c r="O819" s="182" t="s">
        <v>2252</v>
      </c>
      <c r="P819" s="50" t="s">
        <v>64</v>
      </c>
      <c r="Q819" s="50" t="s">
        <v>5395</v>
      </c>
      <c r="R819" s="42">
        <v>1</v>
      </c>
      <c r="S819" s="138" t="s">
        <v>1109</v>
      </c>
      <c r="T819" s="62">
        <v>500000000</v>
      </c>
      <c r="U819" s="62">
        <v>486104723.86000001</v>
      </c>
      <c r="Z819" s="77" t="s">
        <v>68</v>
      </c>
      <c r="AA819" s="127">
        <v>3.1426152699902095E-4</v>
      </c>
      <c r="AJ819" s="42"/>
      <c r="BN819" s="50" t="s">
        <v>4576</v>
      </c>
      <c r="BO819" s="58" t="str">
        <f t="shared" si="12"/>
        <v>境内资产</v>
      </c>
      <c r="BP819" s="58" t="str">
        <f>IF(M819="",VLOOKUP(D819,Sheet4!$A$1:$B$92,2,0),VLOOKUP(Q819,Sheet4!$A$1:$B$92,2,0))</f>
        <v>保险资产管理产品</v>
      </c>
    </row>
    <row r="820" spans="1:68" s="58" customFormat="1" ht="12.75" customHeight="1">
      <c r="A820" s="138" t="s">
        <v>3076</v>
      </c>
      <c r="B820" s="42" t="s">
        <v>2211</v>
      </c>
      <c r="C820" s="252" t="s">
        <v>5552</v>
      </c>
      <c r="D820" s="252" t="s">
        <v>672</v>
      </c>
      <c r="E820" s="42" t="s">
        <v>2210</v>
      </c>
      <c r="F820" s="42" t="s">
        <v>2211</v>
      </c>
      <c r="G820" s="42">
        <v>89700</v>
      </c>
      <c r="H820" s="315">
        <v>4192718.62</v>
      </c>
      <c r="I820" s="315">
        <v>2780700</v>
      </c>
      <c r="J820" s="42"/>
      <c r="L820" s="58" t="s">
        <v>4489</v>
      </c>
      <c r="M820" s="50" t="s">
        <v>5514</v>
      </c>
      <c r="N820" s="42" t="s">
        <v>2251</v>
      </c>
      <c r="O820" s="182" t="s">
        <v>2252</v>
      </c>
      <c r="P820" s="50" t="s">
        <v>64</v>
      </c>
      <c r="Q820" s="50" t="s">
        <v>5395</v>
      </c>
      <c r="R820" s="42">
        <v>1</v>
      </c>
      <c r="S820" s="138" t="s">
        <v>1109</v>
      </c>
      <c r="T820" s="62">
        <v>500000000</v>
      </c>
      <c r="U820" s="62">
        <v>486104723.86000001</v>
      </c>
      <c r="Z820" s="77" t="s">
        <v>280</v>
      </c>
      <c r="AA820" s="127">
        <v>4.1721443483934284E-5</v>
      </c>
      <c r="AJ820" s="42"/>
      <c r="BN820" s="50" t="s">
        <v>4576</v>
      </c>
      <c r="BO820" s="58" t="str">
        <f t="shared" si="12"/>
        <v>境内资产</v>
      </c>
      <c r="BP820" s="58" t="str">
        <f>IF(M820="",VLOOKUP(D820,Sheet4!$A$1:$B$92,2,0),VLOOKUP(Q820,Sheet4!$A$1:$B$92,2,0))</f>
        <v>保险资产管理产品</v>
      </c>
    </row>
    <row r="821" spans="1:68" s="58" customFormat="1" ht="12.75" customHeight="1">
      <c r="A821" s="138" t="s">
        <v>1967</v>
      </c>
      <c r="B821" s="42" t="s">
        <v>1968</v>
      </c>
      <c r="C821" s="252" t="s">
        <v>5552</v>
      </c>
      <c r="D821" s="252" t="s">
        <v>672</v>
      </c>
      <c r="E821" s="50" t="s">
        <v>3077</v>
      </c>
      <c r="F821" s="42" t="s">
        <v>1968</v>
      </c>
      <c r="G821" s="42">
        <v>450441</v>
      </c>
      <c r="H821" s="315">
        <v>4566084.76</v>
      </c>
      <c r="I821" s="315">
        <v>4864762.8</v>
      </c>
      <c r="J821" s="42"/>
      <c r="L821" s="58" t="s">
        <v>4489</v>
      </c>
      <c r="M821" s="50" t="s">
        <v>5514</v>
      </c>
      <c r="N821" s="42" t="s">
        <v>2251</v>
      </c>
      <c r="O821" s="182" t="s">
        <v>2252</v>
      </c>
      <c r="P821" s="50" t="s">
        <v>64</v>
      </c>
      <c r="Q821" s="50" t="s">
        <v>5395</v>
      </c>
      <c r="R821" s="42">
        <v>1</v>
      </c>
      <c r="S821" s="138" t="s">
        <v>1109</v>
      </c>
      <c r="T821" s="62">
        <v>500000000</v>
      </c>
      <c r="U821" s="62">
        <v>486104723.86000001</v>
      </c>
      <c r="Z821" s="77" t="s">
        <v>280</v>
      </c>
      <c r="AA821" s="127">
        <v>1.7537817257795538E-5</v>
      </c>
      <c r="AJ821" s="42"/>
      <c r="BN821" s="50" t="s">
        <v>4576</v>
      </c>
      <c r="BO821" s="58" t="str">
        <f t="shared" si="12"/>
        <v>境内资产</v>
      </c>
      <c r="BP821" s="58" t="str">
        <f>IF(M821="",VLOOKUP(D821,Sheet4!$A$1:$B$92,2,0),VLOOKUP(Q821,Sheet4!$A$1:$B$92,2,0))</f>
        <v>保险资产管理产品</v>
      </c>
    </row>
    <row r="822" spans="1:68" s="58" customFormat="1" ht="12.75" customHeight="1">
      <c r="A822" s="137" t="s">
        <v>2105</v>
      </c>
      <c r="B822" s="42" t="s">
        <v>2212</v>
      </c>
      <c r="C822" s="252" t="s">
        <v>5552</v>
      </c>
      <c r="D822" s="252" t="s">
        <v>672</v>
      </c>
      <c r="E822" s="50" t="s">
        <v>3084</v>
      </c>
      <c r="F822" s="42" t="s">
        <v>2212</v>
      </c>
      <c r="G822" s="42">
        <v>321500</v>
      </c>
      <c r="H822" s="315">
        <v>2478185.14</v>
      </c>
      <c r="I822" s="315">
        <v>2305155</v>
      </c>
      <c r="J822" s="42"/>
      <c r="L822" s="58" t="s">
        <v>4489</v>
      </c>
      <c r="M822" s="50" t="s">
        <v>5514</v>
      </c>
      <c r="N822" s="42" t="s">
        <v>2251</v>
      </c>
      <c r="O822" s="182" t="s">
        <v>2252</v>
      </c>
      <c r="P822" s="50" t="s">
        <v>64</v>
      </c>
      <c r="Q822" s="50" t="s">
        <v>5395</v>
      </c>
      <c r="R822" s="42">
        <v>1</v>
      </c>
      <c r="S822" s="138" t="s">
        <v>1109</v>
      </c>
      <c r="T822" s="62">
        <v>500000000</v>
      </c>
      <c r="U822" s="62">
        <v>486104723.86000001</v>
      </c>
      <c r="Z822" s="77" t="s">
        <v>280</v>
      </c>
      <c r="AA822" s="127">
        <v>1.7056670925923069E-5</v>
      </c>
      <c r="AJ822" s="42"/>
      <c r="BN822" s="50" t="s">
        <v>4576</v>
      </c>
      <c r="BO822" s="58" t="str">
        <f t="shared" si="12"/>
        <v>境内资产</v>
      </c>
      <c r="BP822" s="58" t="str">
        <f>IF(M822="",VLOOKUP(D822,Sheet4!$A$1:$B$92,2,0),VLOOKUP(Q822,Sheet4!$A$1:$B$92,2,0))</f>
        <v>保险资产管理产品</v>
      </c>
    </row>
    <row r="823" spans="1:68" s="58" customFormat="1" ht="12.75" customHeight="1">
      <c r="A823" s="137" t="s">
        <v>2213</v>
      </c>
      <c r="B823" s="42" t="s">
        <v>1557</v>
      </c>
      <c r="C823" s="252" t="s">
        <v>5552</v>
      </c>
      <c r="D823" s="252" t="s">
        <v>672</v>
      </c>
      <c r="E823" s="50" t="s">
        <v>1558</v>
      </c>
      <c r="F823" s="42" t="s">
        <v>1557</v>
      </c>
      <c r="G823" s="42">
        <v>363</v>
      </c>
      <c r="H823" s="315">
        <v>4305.18</v>
      </c>
      <c r="I823" s="315">
        <v>6200.04</v>
      </c>
      <c r="J823" s="42"/>
      <c r="L823" s="58" t="s">
        <v>4489</v>
      </c>
      <c r="M823" s="50" t="s">
        <v>5514</v>
      </c>
      <c r="N823" s="42" t="s">
        <v>2251</v>
      </c>
      <c r="O823" s="182" t="s">
        <v>2252</v>
      </c>
      <c r="P823" s="50" t="s">
        <v>64</v>
      </c>
      <c r="Q823" s="50" t="s">
        <v>5395</v>
      </c>
      <c r="R823" s="42">
        <v>1</v>
      </c>
      <c r="S823" s="138" t="s">
        <v>1109</v>
      </c>
      <c r="T823" s="62">
        <v>500000000</v>
      </c>
      <c r="U823" s="62">
        <v>486104723.86000001</v>
      </c>
      <c r="Z823" s="77" t="s">
        <v>68</v>
      </c>
      <c r="AA823" s="127">
        <v>1.0895423513020889E-6</v>
      </c>
      <c r="AJ823" s="42"/>
      <c r="BN823" s="50" t="s">
        <v>4576</v>
      </c>
      <c r="BO823" s="58" t="str">
        <f t="shared" si="12"/>
        <v>境内资产</v>
      </c>
      <c r="BP823" s="58" t="str">
        <f>IF(M823="",VLOOKUP(D823,Sheet4!$A$1:$B$92,2,0),VLOOKUP(Q823,Sheet4!$A$1:$B$92,2,0))</f>
        <v>保险资产管理产品</v>
      </c>
    </row>
    <row r="824" spans="1:68" s="58" customFormat="1" ht="12.75" customHeight="1">
      <c r="A824" s="137" t="s">
        <v>2214</v>
      </c>
      <c r="B824" s="42" t="s">
        <v>2215</v>
      </c>
      <c r="C824" s="252" t="s">
        <v>5552</v>
      </c>
      <c r="D824" s="252" t="s">
        <v>672</v>
      </c>
      <c r="E824" s="50" t="s">
        <v>3112</v>
      </c>
      <c r="F824" s="42" t="s">
        <v>2215</v>
      </c>
      <c r="G824" s="42">
        <v>46800</v>
      </c>
      <c r="H824" s="315">
        <v>5046558.3899999997</v>
      </c>
      <c r="I824" s="315">
        <v>4833504</v>
      </c>
      <c r="J824" s="42"/>
      <c r="L824" s="58" t="s">
        <v>4489</v>
      </c>
      <c r="M824" s="50" t="s">
        <v>5514</v>
      </c>
      <c r="N824" s="42" t="s">
        <v>2251</v>
      </c>
      <c r="O824" s="182" t="s">
        <v>2252</v>
      </c>
      <c r="P824" s="50" t="s">
        <v>64</v>
      </c>
      <c r="Q824" s="50" t="s">
        <v>5395</v>
      </c>
      <c r="R824" s="42">
        <v>1</v>
      </c>
      <c r="S824" s="138" t="s">
        <v>1109</v>
      </c>
      <c r="T824" s="62">
        <v>500000000</v>
      </c>
      <c r="U824" s="62">
        <v>486104723.86000001</v>
      </c>
      <c r="Z824" s="77" t="s">
        <v>280</v>
      </c>
      <c r="AA824" s="127">
        <v>1.6180484431249063E-5</v>
      </c>
      <c r="AJ824" s="42"/>
      <c r="BN824" s="50" t="s">
        <v>4576</v>
      </c>
      <c r="BO824" s="58" t="str">
        <f t="shared" si="12"/>
        <v>境内资产</v>
      </c>
      <c r="BP824" s="58" t="str">
        <f>IF(M824="",VLOOKUP(D824,Sheet4!$A$1:$B$92,2,0),VLOOKUP(Q824,Sheet4!$A$1:$B$92,2,0))</f>
        <v>保险资产管理产品</v>
      </c>
    </row>
    <row r="825" spans="1:68" s="58" customFormat="1" ht="12.75" customHeight="1">
      <c r="A825" s="137" t="s">
        <v>2216</v>
      </c>
      <c r="B825" s="42" t="s">
        <v>2217</v>
      </c>
      <c r="C825" s="252" t="s">
        <v>5552</v>
      </c>
      <c r="D825" s="252" t="s">
        <v>672</v>
      </c>
      <c r="E825" s="50" t="s">
        <v>3988</v>
      </c>
      <c r="F825" s="42" t="s">
        <v>2217</v>
      </c>
      <c r="G825" s="42">
        <v>12600</v>
      </c>
      <c r="H825" s="315">
        <v>3409295.52</v>
      </c>
      <c r="I825" s="315">
        <v>1831032</v>
      </c>
      <c r="J825" s="42"/>
      <c r="L825" s="58" t="s">
        <v>4489</v>
      </c>
      <c r="M825" s="50" t="s">
        <v>5514</v>
      </c>
      <c r="N825" s="42" t="s">
        <v>2251</v>
      </c>
      <c r="O825" s="182" t="s">
        <v>2252</v>
      </c>
      <c r="P825" s="50" t="s">
        <v>64</v>
      </c>
      <c r="Q825" s="50" t="s">
        <v>5395</v>
      </c>
      <c r="R825" s="42">
        <v>1</v>
      </c>
      <c r="S825" s="138" t="s">
        <v>1109</v>
      </c>
      <c r="T825" s="62">
        <v>500000000</v>
      </c>
      <c r="U825" s="62">
        <v>486104723.86000001</v>
      </c>
      <c r="Z825" s="77" t="s">
        <v>280</v>
      </c>
      <c r="AA825" s="127">
        <v>1.4368648364648708E-5</v>
      </c>
      <c r="AJ825" s="42"/>
      <c r="BN825" s="50" t="s">
        <v>4576</v>
      </c>
      <c r="BO825" s="58" t="str">
        <f t="shared" si="12"/>
        <v>境内资产</v>
      </c>
      <c r="BP825" s="58" t="str">
        <f>IF(M825="",VLOOKUP(D825,Sheet4!$A$1:$B$92,2,0),VLOOKUP(Q825,Sheet4!$A$1:$B$92,2,0))</f>
        <v>保险资产管理产品</v>
      </c>
    </row>
    <row r="826" spans="1:68" s="58" customFormat="1" ht="12.75" customHeight="1">
      <c r="A826" s="137" t="s">
        <v>2218</v>
      </c>
      <c r="B826" s="42" t="s">
        <v>1476</v>
      </c>
      <c r="C826" s="252" t="s">
        <v>5552</v>
      </c>
      <c r="D826" s="252" t="s">
        <v>672</v>
      </c>
      <c r="E826" s="50" t="s">
        <v>3161</v>
      </c>
      <c r="F826" s="42" t="s">
        <v>1476</v>
      </c>
      <c r="G826" s="42">
        <v>18100</v>
      </c>
      <c r="H826" s="315">
        <v>1448201.59</v>
      </c>
      <c r="I826" s="315">
        <v>1418497</v>
      </c>
      <c r="J826" s="42"/>
      <c r="L826" s="58" t="s">
        <v>4489</v>
      </c>
      <c r="M826" s="50" t="s">
        <v>5514</v>
      </c>
      <c r="N826" s="42" t="s">
        <v>2251</v>
      </c>
      <c r="O826" s="182" t="s">
        <v>2252</v>
      </c>
      <c r="P826" s="50" t="s">
        <v>64</v>
      </c>
      <c r="Q826" s="50" t="s">
        <v>5395</v>
      </c>
      <c r="R826" s="42">
        <v>1</v>
      </c>
      <c r="S826" s="138" t="s">
        <v>1109</v>
      </c>
      <c r="T826" s="62">
        <v>500000000</v>
      </c>
      <c r="U826" s="62">
        <v>486104723.86000001</v>
      </c>
      <c r="Z826" s="77" t="s">
        <v>280</v>
      </c>
      <c r="AA826" s="127">
        <v>1.4820688708348098E-5</v>
      </c>
      <c r="AJ826" s="42"/>
      <c r="BN826" s="50" t="s">
        <v>4576</v>
      </c>
      <c r="BO826" s="58" t="str">
        <f t="shared" si="12"/>
        <v>境内资产</v>
      </c>
      <c r="BP826" s="58" t="str">
        <f>IF(M826="",VLOOKUP(D826,Sheet4!$A$1:$B$92,2,0),VLOOKUP(Q826,Sheet4!$A$1:$B$92,2,0))</f>
        <v>保险资产管理产品</v>
      </c>
    </row>
    <row r="827" spans="1:68" s="58" customFormat="1" ht="12.75" customHeight="1">
      <c r="A827" s="137" t="s">
        <v>2219</v>
      </c>
      <c r="B827" s="42" t="s">
        <v>2220</v>
      </c>
      <c r="C827" s="252" t="s">
        <v>5552</v>
      </c>
      <c r="D827" s="257" t="s">
        <v>689</v>
      </c>
      <c r="E827" s="50" t="s">
        <v>3212</v>
      </c>
      <c r="F827" s="42" t="s">
        <v>2220</v>
      </c>
      <c r="G827" s="42">
        <v>12893</v>
      </c>
      <c r="H827" s="315">
        <v>1878802.24</v>
      </c>
      <c r="I827" s="315">
        <v>1463226.57</v>
      </c>
      <c r="J827" s="42"/>
      <c r="L827" s="58" t="s">
        <v>4489</v>
      </c>
      <c r="M827" s="50" t="s">
        <v>5514</v>
      </c>
      <c r="N827" s="42" t="s">
        <v>2251</v>
      </c>
      <c r="O827" s="182" t="s">
        <v>2252</v>
      </c>
      <c r="P827" s="50" t="s">
        <v>64</v>
      </c>
      <c r="Q827" s="50" t="s">
        <v>5395</v>
      </c>
      <c r="R827" s="42">
        <v>1</v>
      </c>
      <c r="S827" s="138" t="s">
        <v>1109</v>
      </c>
      <c r="T827" s="62">
        <v>500000000</v>
      </c>
      <c r="U827" s="62">
        <v>486104723.86000001</v>
      </c>
      <c r="Z827" s="77" t="s">
        <v>68</v>
      </c>
      <c r="AA827" s="127">
        <v>5.5518430831514866E-5</v>
      </c>
      <c r="AJ827" s="42"/>
      <c r="BN827" s="50" t="s">
        <v>4576</v>
      </c>
      <c r="BO827" s="58" t="str">
        <f t="shared" si="12"/>
        <v>境内资产</v>
      </c>
      <c r="BP827" s="58" t="str">
        <f>IF(M827="",VLOOKUP(D827,Sheet4!$A$1:$B$92,2,0),VLOOKUP(Q827,Sheet4!$A$1:$B$92,2,0))</f>
        <v>保险资产管理产品</v>
      </c>
    </row>
    <row r="828" spans="1:68" s="58" customFormat="1" ht="12.75" customHeight="1">
      <c r="A828" s="137" t="s">
        <v>1571</v>
      </c>
      <c r="B828" s="42" t="s">
        <v>1572</v>
      </c>
      <c r="C828" s="252" t="s">
        <v>5552</v>
      </c>
      <c r="D828" s="257" t="s">
        <v>689</v>
      </c>
      <c r="E828" s="50" t="s">
        <v>1573</v>
      </c>
      <c r="F828" s="42" t="s">
        <v>1572</v>
      </c>
      <c r="G828" s="42">
        <v>823</v>
      </c>
      <c r="H828" s="315">
        <v>100080.91</v>
      </c>
      <c r="I828" s="315">
        <v>71847.899999999994</v>
      </c>
      <c r="J828" s="42"/>
      <c r="L828" s="58" t="s">
        <v>4489</v>
      </c>
      <c r="M828" s="50" t="s">
        <v>5514</v>
      </c>
      <c r="N828" s="42" t="s">
        <v>2251</v>
      </c>
      <c r="O828" s="182" t="s">
        <v>2252</v>
      </c>
      <c r="P828" s="50" t="s">
        <v>64</v>
      </c>
      <c r="Q828" s="50" t="s">
        <v>5395</v>
      </c>
      <c r="R828" s="42">
        <v>1</v>
      </c>
      <c r="S828" s="138" t="s">
        <v>1109</v>
      </c>
      <c r="T828" s="62">
        <v>500000000</v>
      </c>
      <c r="U828" s="62">
        <v>486104723.86000001</v>
      </c>
      <c r="Z828" s="77" t="s">
        <v>68</v>
      </c>
      <c r="AA828" s="127">
        <v>6.8583333333333326E-6</v>
      </c>
      <c r="AJ828" s="42"/>
      <c r="BN828" s="50" t="s">
        <v>4576</v>
      </c>
      <c r="BO828" s="58" t="str">
        <f t="shared" si="12"/>
        <v>境内资产</v>
      </c>
      <c r="BP828" s="58" t="str">
        <f>IF(M828="",VLOOKUP(D828,Sheet4!$A$1:$B$92,2,0),VLOOKUP(Q828,Sheet4!$A$1:$B$92,2,0))</f>
        <v>保险资产管理产品</v>
      </c>
    </row>
    <row r="829" spans="1:68" s="58" customFormat="1" ht="12.75" customHeight="1">
      <c r="A829" s="137" t="s">
        <v>1975</v>
      </c>
      <c r="B829" s="42" t="s">
        <v>1976</v>
      </c>
      <c r="C829" s="252" t="s">
        <v>5552</v>
      </c>
      <c r="D829" s="252" t="s">
        <v>672</v>
      </c>
      <c r="E829" s="50" t="s">
        <v>3108</v>
      </c>
      <c r="F829" s="42" t="s">
        <v>1976</v>
      </c>
      <c r="G829" s="42">
        <v>342</v>
      </c>
      <c r="H829" s="315">
        <v>4969.26</v>
      </c>
      <c r="I829" s="315">
        <v>4969.26</v>
      </c>
      <c r="J829" s="42"/>
      <c r="L829" s="58" t="s">
        <v>4489</v>
      </c>
      <c r="M829" s="50" t="s">
        <v>5514</v>
      </c>
      <c r="N829" s="42" t="s">
        <v>2251</v>
      </c>
      <c r="O829" s="182" t="s">
        <v>2252</v>
      </c>
      <c r="P829" s="50" t="s">
        <v>64</v>
      </c>
      <c r="Q829" s="50" t="s">
        <v>5395</v>
      </c>
      <c r="R829" s="42">
        <v>1</v>
      </c>
      <c r="S829" s="138" t="s">
        <v>1109</v>
      </c>
      <c r="T829" s="62">
        <v>500000000</v>
      </c>
      <c r="U829" s="62">
        <v>486104723.86000001</v>
      </c>
      <c r="Z829" s="77" t="s">
        <v>68</v>
      </c>
      <c r="AA829" s="127"/>
      <c r="AJ829" s="42"/>
      <c r="BN829" s="50" t="s">
        <v>4576</v>
      </c>
      <c r="BO829" s="58" t="str">
        <f t="shared" si="12"/>
        <v>境内资产</v>
      </c>
      <c r="BP829" s="58" t="str">
        <f>IF(M829="",VLOOKUP(D829,Sheet4!$A$1:$B$92,2,0),VLOOKUP(Q829,Sheet4!$A$1:$B$92,2,0))</f>
        <v>保险资产管理产品</v>
      </c>
    </row>
    <row r="830" spans="1:68" s="58" customFormat="1" ht="12.75" customHeight="1">
      <c r="A830" s="138" t="s">
        <v>5522</v>
      </c>
      <c r="B830" s="42" t="s">
        <v>2221</v>
      </c>
      <c r="C830" s="252" t="s">
        <v>5552</v>
      </c>
      <c r="D830" s="252" t="s">
        <v>672</v>
      </c>
      <c r="E830" s="50" t="s">
        <v>5523</v>
      </c>
      <c r="F830" s="42" t="s">
        <v>2221</v>
      </c>
      <c r="G830" s="42">
        <v>395000</v>
      </c>
      <c r="H830" s="315">
        <v>2907716.24</v>
      </c>
      <c r="I830" s="315">
        <v>2267300</v>
      </c>
      <c r="J830" s="42"/>
      <c r="L830" s="58" t="s">
        <v>4489</v>
      </c>
      <c r="M830" s="50" t="s">
        <v>5514</v>
      </c>
      <c r="N830" s="42" t="s">
        <v>2251</v>
      </c>
      <c r="O830" s="182" t="s">
        <v>2252</v>
      </c>
      <c r="P830" s="50" t="s">
        <v>64</v>
      </c>
      <c r="Q830" s="50" t="s">
        <v>5395</v>
      </c>
      <c r="R830" s="42">
        <v>1</v>
      </c>
      <c r="S830" s="138" t="s">
        <v>1109</v>
      </c>
      <c r="T830" s="62">
        <v>500000000</v>
      </c>
      <c r="U830" s="62">
        <v>486104723.86000001</v>
      </c>
      <c r="Z830" s="77" t="s">
        <v>68</v>
      </c>
      <c r="AA830" s="127">
        <v>2.4696104477806566E-4</v>
      </c>
      <c r="AJ830" s="42"/>
      <c r="BN830" s="50" t="s">
        <v>4576</v>
      </c>
      <c r="BO830" s="58" t="str">
        <f t="shared" si="12"/>
        <v>境内资产</v>
      </c>
      <c r="BP830" s="58" t="str">
        <f>IF(M830="",VLOOKUP(D830,Sheet4!$A$1:$B$92,2,0),VLOOKUP(Q830,Sheet4!$A$1:$B$92,2,0))</f>
        <v>保险资产管理产品</v>
      </c>
    </row>
    <row r="831" spans="1:68" s="58" customFormat="1" ht="12.75" customHeight="1">
      <c r="A831" s="138" t="s">
        <v>5524</v>
      </c>
      <c r="B831" s="42" t="s">
        <v>2222</v>
      </c>
      <c r="C831" s="252" t="s">
        <v>5552</v>
      </c>
      <c r="D831" s="252" t="s">
        <v>672</v>
      </c>
      <c r="E831" s="50" t="s">
        <v>5525</v>
      </c>
      <c r="F831" s="42" t="s">
        <v>2222</v>
      </c>
      <c r="G831" s="42">
        <v>89499</v>
      </c>
      <c r="H831" s="315">
        <v>2941934.81</v>
      </c>
      <c r="I831" s="315">
        <v>2873812.89</v>
      </c>
      <c r="J831" s="42"/>
      <c r="L831" s="58" t="s">
        <v>4489</v>
      </c>
      <c r="M831" s="50" t="s">
        <v>5514</v>
      </c>
      <c r="N831" s="42" t="s">
        <v>2251</v>
      </c>
      <c r="O831" s="182" t="s">
        <v>2252</v>
      </c>
      <c r="P831" s="50" t="s">
        <v>64</v>
      </c>
      <c r="Q831" s="50" t="s">
        <v>5395</v>
      </c>
      <c r="R831" s="42">
        <v>1</v>
      </c>
      <c r="S831" s="138" t="s">
        <v>1109</v>
      </c>
      <c r="T831" s="62">
        <v>500000000</v>
      </c>
      <c r="U831" s="62">
        <v>486104723.86000001</v>
      </c>
      <c r="Z831" s="77" t="s">
        <v>68</v>
      </c>
      <c r="AA831" s="127">
        <v>3.8193331126630298E-4</v>
      </c>
      <c r="AJ831" s="42"/>
      <c r="BN831" s="50" t="s">
        <v>4576</v>
      </c>
      <c r="BO831" s="58" t="str">
        <f t="shared" si="12"/>
        <v>境内资产</v>
      </c>
      <c r="BP831" s="58" t="str">
        <f>IF(M831="",VLOOKUP(D831,Sheet4!$A$1:$B$92,2,0),VLOOKUP(Q831,Sheet4!$A$1:$B$92,2,0))</f>
        <v>保险资产管理产品</v>
      </c>
    </row>
    <row r="832" spans="1:68" s="58" customFormat="1" ht="12.75" customHeight="1">
      <c r="A832" s="137" t="s">
        <v>2101</v>
      </c>
      <c r="B832" s="42" t="s">
        <v>2223</v>
      </c>
      <c r="C832" s="252" t="s">
        <v>5552</v>
      </c>
      <c r="D832" s="252" t="s">
        <v>672</v>
      </c>
      <c r="E832" s="50" t="s">
        <v>2544</v>
      </c>
      <c r="F832" s="42" t="s">
        <v>2223</v>
      </c>
      <c r="G832" s="42">
        <v>6400</v>
      </c>
      <c r="H832" s="315">
        <v>433017.07</v>
      </c>
      <c r="I832" s="315">
        <v>451840</v>
      </c>
      <c r="J832" s="42"/>
      <c r="L832" s="58" t="s">
        <v>4489</v>
      </c>
      <c r="M832" s="50" t="s">
        <v>5514</v>
      </c>
      <c r="N832" s="42" t="s">
        <v>2251</v>
      </c>
      <c r="O832" s="182" t="s">
        <v>2252</v>
      </c>
      <c r="P832" s="50" t="s">
        <v>64</v>
      </c>
      <c r="Q832" s="50" t="s">
        <v>5395</v>
      </c>
      <c r="R832" s="42">
        <v>1</v>
      </c>
      <c r="S832" s="138" t="s">
        <v>1109</v>
      </c>
      <c r="T832" s="62">
        <v>500000000</v>
      </c>
      <c r="U832" s="62">
        <v>486104723.86000001</v>
      </c>
      <c r="Z832" s="77" t="s">
        <v>280</v>
      </c>
      <c r="AA832" s="127">
        <v>5.6365496425018387E-6</v>
      </c>
      <c r="AJ832" s="42"/>
      <c r="BN832" s="50" t="s">
        <v>4576</v>
      </c>
      <c r="BO832" s="58" t="str">
        <f t="shared" si="12"/>
        <v>境内资产</v>
      </c>
      <c r="BP832" s="58" t="str">
        <f>IF(M832="",VLOOKUP(D832,Sheet4!$A$1:$B$92,2,0),VLOOKUP(Q832,Sheet4!$A$1:$B$92,2,0))</f>
        <v>保险资产管理产品</v>
      </c>
    </row>
    <row r="833" spans="1:68" s="58" customFormat="1" ht="12.75" customHeight="1">
      <c r="A833" s="137" t="s">
        <v>2224</v>
      </c>
      <c r="B833" s="42" t="s">
        <v>2225</v>
      </c>
      <c r="C833" s="252" t="s">
        <v>5552</v>
      </c>
      <c r="D833" s="252" t="s">
        <v>672</v>
      </c>
      <c r="E833" s="50" t="s">
        <v>3642</v>
      </c>
      <c r="F833" s="42" t="s">
        <v>2225</v>
      </c>
      <c r="G833" s="42">
        <v>39100</v>
      </c>
      <c r="H833" s="315">
        <v>2736891.42</v>
      </c>
      <c r="I833" s="315">
        <v>2409342</v>
      </c>
      <c r="J833" s="42"/>
      <c r="L833" s="58" t="s">
        <v>4489</v>
      </c>
      <c r="M833" s="50" t="s">
        <v>5514</v>
      </c>
      <c r="N833" s="42" t="s">
        <v>2251</v>
      </c>
      <c r="O833" s="182" t="s">
        <v>2252</v>
      </c>
      <c r="P833" s="50" t="s">
        <v>64</v>
      </c>
      <c r="Q833" s="50" t="s">
        <v>5395</v>
      </c>
      <c r="R833" s="42">
        <v>1</v>
      </c>
      <c r="S833" s="138" t="s">
        <v>1109</v>
      </c>
      <c r="T833" s="62">
        <v>500000000</v>
      </c>
      <c r="U833" s="62">
        <v>486104723.86000001</v>
      </c>
      <c r="Z833" s="77" t="s">
        <v>280</v>
      </c>
      <c r="AA833" s="127">
        <v>2.3537753754270071E-5</v>
      </c>
      <c r="AJ833" s="42"/>
      <c r="BN833" s="50" t="s">
        <v>4576</v>
      </c>
      <c r="BO833" s="58" t="str">
        <f t="shared" si="12"/>
        <v>境内资产</v>
      </c>
      <c r="BP833" s="58" t="str">
        <f>IF(M833="",VLOOKUP(D833,Sheet4!$A$1:$B$92,2,0),VLOOKUP(Q833,Sheet4!$A$1:$B$92,2,0))</f>
        <v>保险资产管理产品</v>
      </c>
    </row>
    <row r="834" spans="1:68" s="58" customFormat="1" ht="12.75" customHeight="1">
      <c r="A834" s="137" t="s">
        <v>2226</v>
      </c>
      <c r="B834" s="42" t="s">
        <v>2227</v>
      </c>
      <c r="C834" s="252" t="s">
        <v>5552</v>
      </c>
      <c r="D834" s="252" t="s">
        <v>672</v>
      </c>
      <c r="E834" s="50" t="s">
        <v>3658</v>
      </c>
      <c r="F834" s="42" t="s">
        <v>2227</v>
      </c>
      <c r="G834" s="42">
        <v>50500</v>
      </c>
      <c r="H834" s="315">
        <v>1454981.49</v>
      </c>
      <c r="I834" s="315">
        <v>1484195</v>
      </c>
      <c r="J834" s="42"/>
      <c r="L834" s="58" t="s">
        <v>4489</v>
      </c>
      <c r="M834" s="50" t="s">
        <v>5514</v>
      </c>
      <c r="N834" s="42" t="s">
        <v>2251</v>
      </c>
      <c r="O834" s="182" t="s">
        <v>2252</v>
      </c>
      <c r="P834" s="50" t="s">
        <v>64</v>
      </c>
      <c r="Q834" s="50" t="s">
        <v>5395</v>
      </c>
      <c r="R834" s="42">
        <v>1</v>
      </c>
      <c r="S834" s="138" t="s">
        <v>1109</v>
      </c>
      <c r="T834" s="62">
        <v>500000000</v>
      </c>
      <c r="U834" s="62">
        <v>486104723.86000001</v>
      </c>
      <c r="Z834" s="77" t="s">
        <v>280</v>
      </c>
      <c r="AA834" s="127">
        <v>7.1284374562480245E-6</v>
      </c>
      <c r="AJ834" s="42"/>
      <c r="BN834" s="50" t="s">
        <v>4576</v>
      </c>
      <c r="BO834" s="58" t="str">
        <f t="shared" si="12"/>
        <v>境内资产</v>
      </c>
      <c r="BP834" s="58" t="str">
        <f>IF(M834="",VLOOKUP(D834,Sheet4!$A$1:$B$92,2,0),VLOOKUP(Q834,Sheet4!$A$1:$B$92,2,0))</f>
        <v>保险资产管理产品</v>
      </c>
    </row>
    <row r="835" spans="1:68" s="58" customFormat="1" ht="12.75" customHeight="1">
      <c r="A835" s="137" t="s">
        <v>2228</v>
      </c>
      <c r="B835" s="42" t="s">
        <v>2229</v>
      </c>
      <c r="C835" s="252" t="s">
        <v>5552</v>
      </c>
      <c r="D835" s="252" t="s">
        <v>672</v>
      </c>
      <c r="E835" s="50" t="s">
        <v>5526</v>
      </c>
      <c r="F835" s="42" t="s">
        <v>2229</v>
      </c>
      <c r="G835" s="42">
        <v>333800</v>
      </c>
      <c r="H835" s="315">
        <v>7833960.6799999997</v>
      </c>
      <c r="I835" s="315">
        <v>5824810</v>
      </c>
      <c r="J835" s="42"/>
      <c r="L835" s="58" t="s">
        <v>4489</v>
      </c>
      <c r="M835" s="50" t="s">
        <v>5514</v>
      </c>
      <c r="N835" s="42" t="s">
        <v>2251</v>
      </c>
      <c r="O835" s="182" t="s">
        <v>2252</v>
      </c>
      <c r="P835" s="50" t="s">
        <v>64</v>
      </c>
      <c r="Q835" s="50" t="s">
        <v>5395</v>
      </c>
      <c r="R835" s="42">
        <v>1</v>
      </c>
      <c r="S835" s="138" t="s">
        <v>1109</v>
      </c>
      <c r="T835" s="62">
        <v>500000000</v>
      </c>
      <c r="U835" s="62">
        <v>486104723.86000001</v>
      </c>
      <c r="Z835" s="77" t="s">
        <v>68</v>
      </c>
      <c r="AA835" s="127">
        <v>3.9953514074405136E-4</v>
      </c>
      <c r="AJ835" s="42"/>
      <c r="BN835" s="50" t="s">
        <v>4576</v>
      </c>
      <c r="BO835" s="58" t="str">
        <f t="shared" ref="BO835:BO898" si="13">IF(LEFT(D835,2)="境外","境外资产","境内资产")</f>
        <v>境内资产</v>
      </c>
      <c r="BP835" s="58" t="str">
        <f>IF(M835="",VLOOKUP(D835,Sheet4!$A$1:$B$92,2,0),VLOOKUP(Q835,Sheet4!$A$1:$B$92,2,0))</f>
        <v>保险资产管理产品</v>
      </c>
    </row>
    <row r="836" spans="1:68" s="58" customFormat="1" ht="12.75" customHeight="1">
      <c r="A836" s="137" t="s">
        <v>2230</v>
      </c>
      <c r="B836" s="42" t="s">
        <v>2231</v>
      </c>
      <c r="C836" s="252" t="s">
        <v>5552</v>
      </c>
      <c r="D836" s="252" t="s">
        <v>672</v>
      </c>
      <c r="E836" s="50" t="s">
        <v>5527</v>
      </c>
      <c r="F836" s="42" t="s">
        <v>2231</v>
      </c>
      <c r="G836" s="42">
        <v>94700</v>
      </c>
      <c r="H836" s="315">
        <v>4430992.3099999996</v>
      </c>
      <c r="I836" s="315">
        <v>3503900</v>
      </c>
      <c r="J836" s="42"/>
      <c r="L836" s="58" t="s">
        <v>4489</v>
      </c>
      <c r="M836" s="50" t="s">
        <v>5514</v>
      </c>
      <c r="N836" s="42" t="s">
        <v>2251</v>
      </c>
      <c r="O836" s="182" t="s">
        <v>2252</v>
      </c>
      <c r="P836" s="50" t="s">
        <v>64</v>
      </c>
      <c r="Q836" s="50" t="s">
        <v>5395</v>
      </c>
      <c r="R836" s="42">
        <v>1</v>
      </c>
      <c r="S836" s="138" t="s">
        <v>1109</v>
      </c>
      <c r="T836" s="62">
        <v>500000000</v>
      </c>
      <c r="U836" s="62">
        <v>486104723.86000001</v>
      </c>
      <c r="Z836" s="77" t="s">
        <v>68</v>
      </c>
      <c r="AA836" s="127">
        <v>1.7841749100179079E-4</v>
      </c>
      <c r="AJ836" s="42"/>
      <c r="BN836" s="50" t="s">
        <v>4576</v>
      </c>
      <c r="BO836" s="58" t="str">
        <f t="shared" si="13"/>
        <v>境内资产</v>
      </c>
      <c r="BP836" s="58" t="str">
        <f>IF(M836="",VLOOKUP(D836,Sheet4!$A$1:$B$92,2,0),VLOOKUP(Q836,Sheet4!$A$1:$B$92,2,0))</f>
        <v>保险资产管理产品</v>
      </c>
    </row>
    <row r="837" spans="1:68" s="58" customFormat="1" ht="12.75" customHeight="1">
      <c r="A837" s="137" t="s">
        <v>2232</v>
      </c>
      <c r="B837" s="42" t="s">
        <v>2233</v>
      </c>
      <c r="C837" s="252" t="s">
        <v>5552</v>
      </c>
      <c r="D837" s="252" t="s">
        <v>672</v>
      </c>
      <c r="E837" s="50" t="s">
        <v>2627</v>
      </c>
      <c r="F837" s="42" t="s">
        <v>2233</v>
      </c>
      <c r="G837" s="42">
        <v>241040</v>
      </c>
      <c r="H837" s="315">
        <v>10193420.289999999</v>
      </c>
      <c r="I837" s="315">
        <v>8282134.4000000004</v>
      </c>
      <c r="J837" s="42"/>
      <c r="L837" s="58" t="s">
        <v>4489</v>
      </c>
      <c r="M837" s="50" t="s">
        <v>5514</v>
      </c>
      <c r="N837" s="42" t="s">
        <v>2251</v>
      </c>
      <c r="O837" s="182" t="s">
        <v>2252</v>
      </c>
      <c r="P837" s="50" t="s">
        <v>64</v>
      </c>
      <c r="Q837" s="50" t="s">
        <v>5395</v>
      </c>
      <c r="R837" s="42">
        <v>1</v>
      </c>
      <c r="S837" s="138" t="s">
        <v>1109</v>
      </c>
      <c r="T837" s="62">
        <v>500000000</v>
      </c>
      <c r="U837" s="62">
        <v>486104723.86000001</v>
      </c>
      <c r="Z837" s="77" t="s">
        <v>68</v>
      </c>
      <c r="AA837" s="127">
        <v>1.4013370719538257E-4</v>
      </c>
      <c r="AJ837" s="42"/>
      <c r="BN837" s="50" t="s">
        <v>4576</v>
      </c>
      <c r="BO837" s="58" t="str">
        <f t="shared" si="13"/>
        <v>境内资产</v>
      </c>
      <c r="BP837" s="58" t="str">
        <f>IF(M837="",VLOOKUP(D837,Sheet4!$A$1:$B$92,2,0),VLOOKUP(Q837,Sheet4!$A$1:$B$92,2,0))</f>
        <v>保险资产管理产品</v>
      </c>
    </row>
    <row r="838" spans="1:68" s="58" customFormat="1" ht="12.75" customHeight="1">
      <c r="A838" s="137" t="s">
        <v>2234</v>
      </c>
      <c r="B838" s="42" t="s">
        <v>2235</v>
      </c>
      <c r="C838" s="252" t="s">
        <v>5552</v>
      </c>
      <c r="D838" s="257" t="s">
        <v>678</v>
      </c>
      <c r="E838" s="50" t="s">
        <v>2712</v>
      </c>
      <c r="F838" s="42" t="s">
        <v>2235</v>
      </c>
      <c r="G838" s="42">
        <v>27400</v>
      </c>
      <c r="H838" s="315">
        <v>2520794.69</v>
      </c>
      <c r="I838" s="315">
        <v>1950880</v>
      </c>
      <c r="J838" s="42"/>
      <c r="L838" s="58" t="s">
        <v>4489</v>
      </c>
      <c r="M838" s="50" t="s">
        <v>5514</v>
      </c>
      <c r="N838" s="42" t="s">
        <v>2251</v>
      </c>
      <c r="O838" s="182" t="s">
        <v>2252</v>
      </c>
      <c r="P838" s="50" t="s">
        <v>64</v>
      </c>
      <c r="Q838" s="50" t="s">
        <v>5395</v>
      </c>
      <c r="R838" s="42">
        <v>1</v>
      </c>
      <c r="S838" s="138" t="s">
        <v>1109</v>
      </c>
      <c r="T838" s="62">
        <v>500000000</v>
      </c>
      <c r="U838" s="62">
        <v>486104723.86000001</v>
      </c>
      <c r="Z838" s="77" t="s">
        <v>68</v>
      </c>
      <c r="AA838" s="127">
        <v>5.0352345129233889E-5</v>
      </c>
      <c r="AJ838" s="42"/>
      <c r="BN838" s="50" t="s">
        <v>4576</v>
      </c>
      <c r="BO838" s="58" t="str">
        <f t="shared" si="13"/>
        <v>境内资产</v>
      </c>
      <c r="BP838" s="58" t="str">
        <f>IF(M838="",VLOOKUP(D838,Sheet4!$A$1:$B$92,2,0),VLOOKUP(Q838,Sheet4!$A$1:$B$92,2,0))</f>
        <v>保险资产管理产品</v>
      </c>
    </row>
    <row r="839" spans="1:68" s="58" customFormat="1" ht="12.75" customHeight="1">
      <c r="A839" s="137" t="s">
        <v>2236</v>
      </c>
      <c r="B839" s="42" t="s">
        <v>2237</v>
      </c>
      <c r="C839" s="252" t="s">
        <v>5552</v>
      </c>
      <c r="D839" s="257" t="s">
        <v>678</v>
      </c>
      <c r="E839" s="50" t="s">
        <v>2731</v>
      </c>
      <c r="F839" s="42" t="s">
        <v>2237</v>
      </c>
      <c r="G839" s="42">
        <v>153300</v>
      </c>
      <c r="H839" s="315">
        <v>10810105.84</v>
      </c>
      <c r="I839" s="315">
        <v>6475392</v>
      </c>
      <c r="J839" s="42"/>
      <c r="L839" s="58" t="s">
        <v>4489</v>
      </c>
      <c r="M839" s="50" t="s">
        <v>5514</v>
      </c>
      <c r="N839" s="42" t="s">
        <v>2251</v>
      </c>
      <c r="O839" s="182" t="s">
        <v>2252</v>
      </c>
      <c r="P839" s="50" t="s">
        <v>64</v>
      </c>
      <c r="Q839" s="50" t="s">
        <v>5395</v>
      </c>
      <c r="R839" s="42">
        <v>1</v>
      </c>
      <c r="S839" s="138" t="s">
        <v>1109</v>
      </c>
      <c r="T839" s="62">
        <v>500000000</v>
      </c>
      <c r="U839" s="62">
        <v>486104723.86000001</v>
      </c>
      <c r="Z839" s="77" t="s">
        <v>280</v>
      </c>
      <c r="AA839" s="127">
        <v>9.8032549465387536E-5</v>
      </c>
      <c r="AJ839" s="42"/>
      <c r="BN839" s="50" t="s">
        <v>4576</v>
      </c>
      <c r="BO839" s="58" t="str">
        <f t="shared" si="13"/>
        <v>境内资产</v>
      </c>
      <c r="BP839" s="58" t="str">
        <f>IF(M839="",VLOOKUP(D839,Sheet4!$A$1:$B$92,2,0),VLOOKUP(Q839,Sheet4!$A$1:$B$92,2,0))</f>
        <v>保险资产管理产品</v>
      </c>
    </row>
    <row r="840" spans="1:68" s="58" customFormat="1" ht="12.75" customHeight="1">
      <c r="A840" s="137" t="s">
        <v>1999</v>
      </c>
      <c r="B840" s="42" t="s">
        <v>2000</v>
      </c>
      <c r="C840" s="252" t="s">
        <v>5552</v>
      </c>
      <c r="D840" s="257" t="s">
        <v>678</v>
      </c>
      <c r="E840" s="50" t="s">
        <v>2773</v>
      </c>
      <c r="F840" s="42" t="s">
        <v>2000</v>
      </c>
      <c r="G840" s="42">
        <v>40648</v>
      </c>
      <c r="H840" s="315">
        <v>19198316.91</v>
      </c>
      <c r="I840" s="315">
        <v>15751100</v>
      </c>
      <c r="J840" s="42"/>
      <c r="L840" s="58" t="s">
        <v>4489</v>
      </c>
      <c r="M840" s="50" t="s">
        <v>5514</v>
      </c>
      <c r="N840" s="42" t="s">
        <v>2251</v>
      </c>
      <c r="O840" s="182" t="s">
        <v>2252</v>
      </c>
      <c r="P840" s="50" t="s">
        <v>64</v>
      </c>
      <c r="Q840" s="50" t="s">
        <v>5395</v>
      </c>
      <c r="R840" s="42">
        <v>1</v>
      </c>
      <c r="S840" s="138" t="s">
        <v>1109</v>
      </c>
      <c r="T840" s="62">
        <v>500000000</v>
      </c>
      <c r="U840" s="62">
        <v>486104723.86000001</v>
      </c>
      <c r="Z840" s="77" t="s">
        <v>280</v>
      </c>
      <c r="AA840" s="127">
        <v>1.743912266900607E-5</v>
      </c>
      <c r="AJ840" s="42"/>
      <c r="BN840" s="50" t="s">
        <v>4576</v>
      </c>
      <c r="BO840" s="58" t="str">
        <f t="shared" si="13"/>
        <v>境内资产</v>
      </c>
      <c r="BP840" s="58" t="str">
        <f>IF(M840="",VLOOKUP(D840,Sheet4!$A$1:$B$92,2,0),VLOOKUP(Q840,Sheet4!$A$1:$B$92,2,0))</f>
        <v>保险资产管理产品</v>
      </c>
    </row>
    <row r="841" spans="1:68" s="58" customFormat="1" ht="12.75" customHeight="1">
      <c r="A841" s="137" t="s">
        <v>1615</v>
      </c>
      <c r="B841" s="42" t="s">
        <v>1616</v>
      </c>
      <c r="C841" s="252" t="s">
        <v>5552</v>
      </c>
      <c r="D841" s="257" t="s">
        <v>678</v>
      </c>
      <c r="E841" s="50" t="s">
        <v>1617</v>
      </c>
      <c r="F841" s="42" t="s">
        <v>1616</v>
      </c>
      <c r="G841" s="42">
        <v>1455</v>
      </c>
      <c r="H841" s="315">
        <v>49556.5</v>
      </c>
      <c r="I841" s="315">
        <v>49556.5</v>
      </c>
      <c r="J841" s="42"/>
      <c r="L841" s="58" t="s">
        <v>4489</v>
      </c>
      <c r="M841" s="50" t="s">
        <v>5514</v>
      </c>
      <c r="N841" s="42" t="s">
        <v>2251</v>
      </c>
      <c r="O841" s="182" t="s">
        <v>2252</v>
      </c>
      <c r="P841" s="50" t="s">
        <v>64</v>
      </c>
      <c r="Q841" s="50" t="s">
        <v>5395</v>
      </c>
      <c r="R841" s="42">
        <v>1</v>
      </c>
      <c r="S841" s="138" t="s">
        <v>1109</v>
      </c>
      <c r="T841" s="62">
        <v>500000000</v>
      </c>
      <c r="U841" s="62">
        <v>486104723.86000001</v>
      </c>
      <c r="Z841" s="77" t="s">
        <v>68</v>
      </c>
      <c r="AA841" s="127"/>
      <c r="AJ841" s="42"/>
      <c r="BN841" s="50" t="s">
        <v>4576</v>
      </c>
      <c r="BO841" s="58" t="str">
        <f t="shared" si="13"/>
        <v>境内资产</v>
      </c>
      <c r="BP841" s="58" t="str">
        <f>IF(M841="",VLOOKUP(D841,Sheet4!$A$1:$B$92,2,0),VLOOKUP(Q841,Sheet4!$A$1:$B$92,2,0))</f>
        <v>保险资产管理产品</v>
      </c>
    </row>
    <row r="842" spans="1:68" s="58" customFormat="1" ht="12.75" customHeight="1">
      <c r="A842" s="138" t="s">
        <v>1648</v>
      </c>
      <c r="B842" s="42" t="s">
        <v>1649</v>
      </c>
      <c r="C842" s="252" t="s">
        <v>5552</v>
      </c>
      <c r="D842" s="252" t="s">
        <v>672</v>
      </c>
      <c r="E842" s="50" t="s">
        <v>1650</v>
      </c>
      <c r="F842" s="42" t="s">
        <v>1649</v>
      </c>
      <c r="G842" s="42">
        <v>164</v>
      </c>
      <c r="H842" s="315">
        <v>4995.4399999999996</v>
      </c>
      <c r="I842" s="315">
        <v>4995.4399999999996</v>
      </c>
      <c r="J842" s="42"/>
      <c r="L842" s="58" t="s">
        <v>4489</v>
      </c>
      <c r="M842" s="50" t="s">
        <v>5514</v>
      </c>
      <c r="N842" s="42" t="s">
        <v>2251</v>
      </c>
      <c r="O842" s="182" t="s">
        <v>2252</v>
      </c>
      <c r="P842" s="50" t="s">
        <v>64</v>
      </c>
      <c r="Q842" s="50" t="s">
        <v>5395</v>
      </c>
      <c r="R842" s="42">
        <v>1</v>
      </c>
      <c r="S842" s="138" t="s">
        <v>1109</v>
      </c>
      <c r="T842" s="62">
        <v>500000000</v>
      </c>
      <c r="U842" s="62">
        <v>486104723.86000001</v>
      </c>
      <c r="Z842" s="77" t="s">
        <v>68</v>
      </c>
      <c r="AA842" s="127"/>
      <c r="AJ842" s="42"/>
      <c r="BN842" s="50" t="s">
        <v>4576</v>
      </c>
      <c r="BO842" s="58" t="str">
        <f t="shared" si="13"/>
        <v>境内资产</v>
      </c>
      <c r="BP842" s="58" t="str">
        <f>IF(M842="",VLOOKUP(D842,Sheet4!$A$1:$B$92,2,0),VLOOKUP(Q842,Sheet4!$A$1:$B$92,2,0))</f>
        <v>保险资产管理产品</v>
      </c>
    </row>
    <row r="843" spans="1:68" s="58" customFormat="1" ht="12.75" customHeight="1">
      <c r="A843" s="137" t="s">
        <v>1651</v>
      </c>
      <c r="B843" s="42" t="s">
        <v>1652</v>
      </c>
      <c r="C843" s="252" t="s">
        <v>5552</v>
      </c>
      <c r="D843" s="252" t="s">
        <v>672</v>
      </c>
      <c r="E843" s="50" t="s">
        <v>1653</v>
      </c>
      <c r="F843" s="42" t="s">
        <v>1652</v>
      </c>
      <c r="G843" s="42">
        <v>206</v>
      </c>
      <c r="H843" s="315">
        <v>3067.34</v>
      </c>
      <c r="I843" s="315">
        <v>3067.34</v>
      </c>
      <c r="J843" s="42"/>
      <c r="L843" s="58" t="s">
        <v>4489</v>
      </c>
      <c r="M843" s="50" t="s">
        <v>5514</v>
      </c>
      <c r="N843" s="42" t="s">
        <v>2251</v>
      </c>
      <c r="O843" s="182" t="s">
        <v>2252</v>
      </c>
      <c r="P843" s="50" t="s">
        <v>64</v>
      </c>
      <c r="Q843" s="50" t="s">
        <v>5395</v>
      </c>
      <c r="R843" s="42">
        <v>1</v>
      </c>
      <c r="S843" s="138" t="s">
        <v>1109</v>
      </c>
      <c r="T843" s="62">
        <v>500000000</v>
      </c>
      <c r="U843" s="62">
        <v>486104723.86000001</v>
      </c>
      <c r="Z843" s="77" t="s">
        <v>68</v>
      </c>
      <c r="AA843" s="127"/>
      <c r="AJ843" s="42"/>
      <c r="BN843" s="50" t="s">
        <v>4576</v>
      </c>
      <c r="BO843" s="58" t="str">
        <f t="shared" si="13"/>
        <v>境内资产</v>
      </c>
      <c r="BP843" s="58" t="str">
        <f>IF(M843="",VLOOKUP(D843,Sheet4!$A$1:$B$92,2,0),VLOOKUP(Q843,Sheet4!$A$1:$B$92,2,0))</f>
        <v>保险资产管理产品</v>
      </c>
    </row>
    <row r="844" spans="1:68" s="58" customFormat="1" ht="12.75" customHeight="1">
      <c r="A844" s="137" t="s">
        <v>1734</v>
      </c>
      <c r="B844" s="42" t="s">
        <v>1735</v>
      </c>
      <c r="C844" s="252" t="s">
        <v>5552</v>
      </c>
      <c r="D844" s="257" t="s">
        <v>678</v>
      </c>
      <c r="E844" s="50" t="s">
        <v>1736</v>
      </c>
      <c r="F844" s="42" t="s">
        <v>1735</v>
      </c>
      <c r="G844" s="42">
        <v>267</v>
      </c>
      <c r="H844" s="315">
        <v>14837.19</v>
      </c>
      <c r="I844" s="315">
        <v>6576.21</v>
      </c>
      <c r="J844" s="42"/>
      <c r="L844" s="58" t="s">
        <v>4489</v>
      </c>
      <c r="M844" s="50" t="s">
        <v>5514</v>
      </c>
      <c r="N844" s="42" t="s">
        <v>2251</v>
      </c>
      <c r="O844" s="182" t="s">
        <v>2252</v>
      </c>
      <c r="P844" s="50" t="s">
        <v>64</v>
      </c>
      <c r="Q844" s="50" t="s">
        <v>5395</v>
      </c>
      <c r="R844" s="42">
        <v>1</v>
      </c>
      <c r="S844" s="138" t="s">
        <v>1109</v>
      </c>
      <c r="T844" s="62">
        <v>500000000</v>
      </c>
      <c r="U844" s="62">
        <v>486104723.86000001</v>
      </c>
      <c r="Z844" s="77" t="s">
        <v>68</v>
      </c>
      <c r="AA844" s="127">
        <v>1.3230056676856298E-6</v>
      </c>
      <c r="AJ844" s="42"/>
      <c r="BN844" s="50" t="s">
        <v>4576</v>
      </c>
      <c r="BO844" s="58" t="str">
        <f t="shared" si="13"/>
        <v>境内资产</v>
      </c>
      <c r="BP844" s="58" t="str">
        <f>IF(M844="",VLOOKUP(D844,Sheet4!$A$1:$B$92,2,0),VLOOKUP(Q844,Sheet4!$A$1:$B$92,2,0))</f>
        <v>保险资产管理产品</v>
      </c>
    </row>
    <row r="845" spans="1:68" s="58" customFormat="1" ht="12.75" customHeight="1">
      <c r="A845" s="137" t="s">
        <v>2238</v>
      </c>
      <c r="B845" s="42" t="s">
        <v>2239</v>
      </c>
      <c r="C845" s="252" t="s">
        <v>5552</v>
      </c>
      <c r="D845" s="257" t="s">
        <v>678</v>
      </c>
      <c r="E845" s="50" t="s">
        <v>2791</v>
      </c>
      <c r="F845" s="42" t="s">
        <v>2239</v>
      </c>
      <c r="G845" s="42">
        <v>260</v>
      </c>
      <c r="H845" s="315">
        <v>9490</v>
      </c>
      <c r="I845" s="315">
        <v>6442.8</v>
      </c>
      <c r="J845" s="42"/>
      <c r="L845" s="58" t="s">
        <v>4489</v>
      </c>
      <c r="M845" s="50" t="s">
        <v>5514</v>
      </c>
      <c r="N845" s="42" t="s">
        <v>2251</v>
      </c>
      <c r="O845" s="182" t="s">
        <v>2252</v>
      </c>
      <c r="P845" s="50" t="s">
        <v>64</v>
      </c>
      <c r="Q845" s="50" t="s">
        <v>5395</v>
      </c>
      <c r="R845" s="42">
        <v>1</v>
      </c>
      <c r="S845" s="138" t="s">
        <v>1109</v>
      </c>
      <c r="T845" s="62">
        <v>500000000</v>
      </c>
      <c r="U845" s="62">
        <v>486104723.86000001</v>
      </c>
      <c r="Z845" s="77" t="s">
        <v>68</v>
      </c>
      <c r="AA845" s="127">
        <v>1.6250000000000001E-6</v>
      </c>
      <c r="AJ845" s="42"/>
      <c r="BN845" s="50" t="s">
        <v>4576</v>
      </c>
      <c r="BO845" s="58" t="str">
        <f t="shared" si="13"/>
        <v>境内资产</v>
      </c>
      <c r="BP845" s="58" t="str">
        <f>IF(M845="",VLOOKUP(D845,Sheet4!$A$1:$B$92,2,0),VLOOKUP(Q845,Sheet4!$A$1:$B$92,2,0))</f>
        <v>保险资产管理产品</v>
      </c>
    </row>
    <row r="846" spans="1:68" s="58" customFormat="1" ht="12.75" customHeight="1">
      <c r="A846" s="137" t="s">
        <v>1737</v>
      </c>
      <c r="B846" s="42" t="s">
        <v>1738</v>
      </c>
      <c r="C846" s="252" t="s">
        <v>5552</v>
      </c>
      <c r="D846" s="257" t="s">
        <v>678</v>
      </c>
      <c r="E846" s="50" t="s">
        <v>1739</v>
      </c>
      <c r="F846" s="42" t="s">
        <v>1738</v>
      </c>
      <c r="G846" s="42">
        <v>149</v>
      </c>
      <c r="H846" s="315">
        <v>5410.19</v>
      </c>
      <c r="I846" s="315">
        <v>3109.63</v>
      </c>
      <c r="J846" s="42"/>
      <c r="L846" s="58" t="s">
        <v>4489</v>
      </c>
      <c r="M846" s="50" t="s">
        <v>5514</v>
      </c>
      <c r="N846" s="42" t="s">
        <v>2251</v>
      </c>
      <c r="O846" s="182" t="s">
        <v>2252</v>
      </c>
      <c r="P846" s="50" t="s">
        <v>64</v>
      </c>
      <c r="Q846" s="50" t="s">
        <v>5395</v>
      </c>
      <c r="R846" s="42">
        <v>1</v>
      </c>
      <c r="S846" s="138" t="s">
        <v>1109</v>
      </c>
      <c r="T846" s="62">
        <v>500000000</v>
      </c>
      <c r="U846" s="62">
        <v>486104723.86000001</v>
      </c>
      <c r="Z846" s="77" t="s">
        <v>68</v>
      </c>
      <c r="AA846" s="127">
        <v>1.1053187148525534E-6</v>
      </c>
      <c r="AJ846" s="42"/>
      <c r="BN846" s="50" t="s">
        <v>4576</v>
      </c>
      <c r="BO846" s="58" t="str">
        <f t="shared" si="13"/>
        <v>境内资产</v>
      </c>
      <c r="BP846" s="58" t="str">
        <f>IF(M846="",VLOOKUP(D846,Sheet4!$A$1:$B$92,2,0),VLOOKUP(Q846,Sheet4!$A$1:$B$92,2,0))</f>
        <v>保险资产管理产品</v>
      </c>
    </row>
    <row r="847" spans="1:68" s="58" customFormat="1" ht="12.75" customHeight="1">
      <c r="A847" s="137" t="s">
        <v>1740</v>
      </c>
      <c r="B847" s="42" t="s">
        <v>1741</v>
      </c>
      <c r="C847" s="252" t="s">
        <v>5552</v>
      </c>
      <c r="D847" s="257" t="s">
        <v>678</v>
      </c>
      <c r="E847" s="50" t="s">
        <v>1742</v>
      </c>
      <c r="F847" s="42" t="s">
        <v>1741</v>
      </c>
      <c r="G847" s="42">
        <v>139</v>
      </c>
      <c r="H847" s="315">
        <v>8073.12</v>
      </c>
      <c r="I847" s="315">
        <v>4409.08</v>
      </c>
      <c r="J847" s="42"/>
      <c r="L847" s="58" t="s">
        <v>4489</v>
      </c>
      <c r="M847" s="50" t="s">
        <v>5514</v>
      </c>
      <c r="N847" s="42" t="s">
        <v>2251</v>
      </c>
      <c r="O847" s="182" t="s">
        <v>2252</v>
      </c>
      <c r="P847" s="50" t="s">
        <v>64</v>
      </c>
      <c r="Q847" s="50" t="s">
        <v>5395</v>
      </c>
      <c r="R847" s="42">
        <v>1</v>
      </c>
      <c r="S847" s="138" t="s">
        <v>1109</v>
      </c>
      <c r="T847" s="62">
        <v>500000000</v>
      </c>
      <c r="U847" s="62">
        <v>486104723.86000001</v>
      </c>
      <c r="Z847" s="77" t="s">
        <v>68</v>
      </c>
      <c r="AA847" s="127">
        <v>1.0237865224598377E-6</v>
      </c>
      <c r="AJ847" s="42"/>
      <c r="BN847" s="50" t="s">
        <v>4576</v>
      </c>
      <c r="BO847" s="58" t="str">
        <f t="shared" si="13"/>
        <v>境内资产</v>
      </c>
      <c r="BP847" s="58" t="str">
        <f>IF(M847="",VLOOKUP(D847,Sheet4!$A$1:$B$92,2,0),VLOOKUP(Q847,Sheet4!$A$1:$B$92,2,0))</f>
        <v>保险资产管理产品</v>
      </c>
    </row>
    <row r="848" spans="1:68" s="58" customFormat="1" ht="12.75" customHeight="1">
      <c r="A848" s="137" t="s">
        <v>1743</v>
      </c>
      <c r="B848" s="42" t="s">
        <v>1744</v>
      </c>
      <c r="C848" s="252" t="s">
        <v>5552</v>
      </c>
      <c r="D848" s="257" t="s">
        <v>678</v>
      </c>
      <c r="E848" s="50" t="s">
        <v>1745</v>
      </c>
      <c r="F848" s="42" t="s">
        <v>1744</v>
      </c>
      <c r="G848" s="42">
        <v>120</v>
      </c>
      <c r="H848" s="315">
        <v>9552</v>
      </c>
      <c r="I848" s="315">
        <v>6512.4</v>
      </c>
      <c r="J848" s="42"/>
      <c r="L848" s="58" t="s">
        <v>4489</v>
      </c>
      <c r="M848" s="50" t="s">
        <v>5514</v>
      </c>
      <c r="N848" s="42" t="s">
        <v>2251</v>
      </c>
      <c r="O848" s="182" t="s">
        <v>2252</v>
      </c>
      <c r="P848" s="50" t="s">
        <v>64</v>
      </c>
      <c r="Q848" s="50" t="s">
        <v>5395</v>
      </c>
      <c r="R848" s="42">
        <v>1</v>
      </c>
      <c r="S848" s="138" t="s">
        <v>1109</v>
      </c>
      <c r="T848" s="62">
        <v>500000000</v>
      </c>
      <c r="U848" s="62">
        <v>486104723.86000001</v>
      </c>
      <c r="Z848" s="77" t="s">
        <v>68</v>
      </c>
      <c r="AA848" s="127">
        <v>1.0447178143655872E-6</v>
      </c>
      <c r="AJ848" s="42"/>
      <c r="BN848" s="50" t="s">
        <v>4576</v>
      </c>
      <c r="BO848" s="58" t="str">
        <f t="shared" si="13"/>
        <v>境内资产</v>
      </c>
      <c r="BP848" s="58" t="str">
        <f>IF(M848="",VLOOKUP(D848,Sheet4!$A$1:$B$92,2,0),VLOOKUP(Q848,Sheet4!$A$1:$B$92,2,0))</f>
        <v>保险资产管理产品</v>
      </c>
    </row>
    <row r="849" spans="1:68" s="58" customFormat="1" ht="12.75" customHeight="1">
      <c r="A849" s="137" t="s">
        <v>2009</v>
      </c>
      <c r="B849" s="42" t="s">
        <v>2010</v>
      </c>
      <c r="C849" s="252" t="s">
        <v>5552</v>
      </c>
      <c r="D849" s="257" t="s">
        <v>678</v>
      </c>
      <c r="E849" s="50" t="s">
        <v>4387</v>
      </c>
      <c r="F849" s="42" t="s">
        <v>2010</v>
      </c>
      <c r="G849" s="42">
        <v>115</v>
      </c>
      <c r="H849" s="315">
        <v>6022.55</v>
      </c>
      <c r="I849" s="315">
        <v>3761.65</v>
      </c>
      <c r="J849" s="42"/>
      <c r="L849" s="58" t="s">
        <v>4489</v>
      </c>
      <c r="M849" s="50" t="s">
        <v>5514</v>
      </c>
      <c r="N849" s="42" t="s">
        <v>2251</v>
      </c>
      <c r="O849" s="182" t="s">
        <v>2252</v>
      </c>
      <c r="P849" s="50" t="s">
        <v>64</v>
      </c>
      <c r="Q849" s="50" t="s">
        <v>5395</v>
      </c>
      <c r="R849" s="42">
        <v>1</v>
      </c>
      <c r="S849" s="138" t="s">
        <v>1109</v>
      </c>
      <c r="T849" s="62">
        <v>500000000</v>
      </c>
      <c r="U849" s="62">
        <v>486104723.86000001</v>
      </c>
      <c r="Z849" s="77" t="s">
        <v>68</v>
      </c>
      <c r="AA849" s="127">
        <v>1.7925198262066023E-6</v>
      </c>
      <c r="AJ849" s="42"/>
      <c r="BN849" s="50" t="s">
        <v>4576</v>
      </c>
      <c r="BO849" s="58" t="str">
        <f t="shared" si="13"/>
        <v>境内资产</v>
      </c>
      <c r="BP849" s="58" t="str">
        <f>IF(M849="",VLOOKUP(D849,Sheet4!$A$1:$B$92,2,0),VLOOKUP(Q849,Sheet4!$A$1:$B$92,2,0))</f>
        <v>保险资产管理产品</v>
      </c>
    </row>
    <row r="850" spans="1:68" s="58" customFormat="1" ht="12.75" customHeight="1">
      <c r="A850" s="137" t="s">
        <v>2011</v>
      </c>
      <c r="B850" s="42" t="s">
        <v>2012</v>
      </c>
      <c r="C850" s="252" t="s">
        <v>5552</v>
      </c>
      <c r="D850" s="257" t="s">
        <v>678</v>
      </c>
      <c r="E850" s="50" t="s">
        <v>2792</v>
      </c>
      <c r="F850" s="42" t="s">
        <v>2012</v>
      </c>
      <c r="G850" s="42">
        <v>270</v>
      </c>
      <c r="H850" s="315">
        <v>7508.7</v>
      </c>
      <c r="I850" s="315">
        <v>4914</v>
      </c>
      <c r="J850" s="42"/>
      <c r="L850" s="58" t="s">
        <v>4489</v>
      </c>
      <c r="M850" s="50" t="s">
        <v>5514</v>
      </c>
      <c r="N850" s="42" t="s">
        <v>2251</v>
      </c>
      <c r="O850" s="182" t="s">
        <v>2252</v>
      </c>
      <c r="P850" s="50" t="s">
        <v>64</v>
      </c>
      <c r="Q850" s="50" t="s">
        <v>5395</v>
      </c>
      <c r="R850" s="42">
        <v>1</v>
      </c>
      <c r="S850" s="138" t="s">
        <v>1109</v>
      </c>
      <c r="T850" s="62">
        <v>500000000</v>
      </c>
      <c r="U850" s="62">
        <v>486104723.86000001</v>
      </c>
      <c r="Z850" s="77" t="s">
        <v>68</v>
      </c>
      <c r="AA850" s="127">
        <v>1.2850418410041842E-6</v>
      </c>
      <c r="AJ850" s="42"/>
      <c r="BN850" s="50" t="s">
        <v>4576</v>
      </c>
      <c r="BO850" s="58" t="str">
        <f t="shared" si="13"/>
        <v>境内资产</v>
      </c>
      <c r="BP850" s="58" t="str">
        <f>IF(M850="",VLOOKUP(D850,Sheet4!$A$1:$B$92,2,0),VLOOKUP(Q850,Sheet4!$A$1:$B$92,2,0))</f>
        <v>保险资产管理产品</v>
      </c>
    </row>
    <row r="851" spans="1:68" s="58" customFormat="1" ht="12.75" customHeight="1">
      <c r="A851" s="137" t="s">
        <v>2013</v>
      </c>
      <c r="B851" s="42" t="s">
        <v>2014</v>
      </c>
      <c r="C851" s="252" t="s">
        <v>5552</v>
      </c>
      <c r="D851" s="257" t="s">
        <v>678</v>
      </c>
      <c r="E851" s="50" t="s">
        <v>2793</v>
      </c>
      <c r="F851" s="42" t="s">
        <v>2014</v>
      </c>
      <c r="G851" s="42">
        <v>154</v>
      </c>
      <c r="H851" s="315">
        <v>4144.1400000000003</v>
      </c>
      <c r="I851" s="315">
        <v>4325.8599999999997</v>
      </c>
      <c r="J851" s="42"/>
      <c r="L851" s="58" t="s">
        <v>4489</v>
      </c>
      <c r="M851" s="50" t="s">
        <v>5514</v>
      </c>
      <c r="N851" s="42" t="s">
        <v>2251</v>
      </c>
      <c r="O851" s="182" t="s">
        <v>2252</v>
      </c>
      <c r="P851" s="50" t="s">
        <v>64</v>
      </c>
      <c r="Q851" s="50" t="s">
        <v>5395</v>
      </c>
      <c r="R851" s="42">
        <v>1</v>
      </c>
      <c r="S851" s="138" t="s">
        <v>1109</v>
      </c>
      <c r="T851" s="62">
        <v>500000000</v>
      </c>
      <c r="U851" s="62">
        <v>486104723.86000001</v>
      </c>
      <c r="Z851" s="77" t="s">
        <v>68</v>
      </c>
      <c r="AA851" s="127">
        <v>1.1027567854061287E-6</v>
      </c>
      <c r="AJ851" s="42"/>
      <c r="BN851" s="50" t="s">
        <v>4576</v>
      </c>
      <c r="BO851" s="58" t="str">
        <f t="shared" si="13"/>
        <v>境内资产</v>
      </c>
      <c r="BP851" s="58" t="str">
        <f>IF(M851="",VLOOKUP(D851,Sheet4!$A$1:$B$92,2,0),VLOOKUP(Q851,Sheet4!$A$1:$B$92,2,0))</f>
        <v>保险资产管理产品</v>
      </c>
    </row>
    <row r="852" spans="1:68" s="58" customFormat="1" ht="12.75" customHeight="1">
      <c r="A852" s="137" t="s">
        <v>2015</v>
      </c>
      <c r="B852" s="42" t="s">
        <v>2016</v>
      </c>
      <c r="C852" s="252" t="s">
        <v>5552</v>
      </c>
      <c r="D852" s="257" t="s">
        <v>678</v>
      </c>
      <c r="E852" s="50" t="s">
        <v>2794</v>
      </c>
      <c r="F852" s="42" t="s">
        <v>2016</v>
      </c>
      <c r="G852" s="42">
        <v>261</v>
      </c>
      <c r="H852" s="315">
        <v>10408.68</v>
      </c>
      <c r="I852" s="315">
        <v>5950.8</v>
      </c>
      <c r="J852" s="42"/>
      <c r="L852" s="58" t="s">
        <v>4489</v>
      </c>
      <c r="M852" s="50" t="s">
        <v>5514</v>
      </c>
      <c r="N852" s="42" t="s">
        <v>2251</v>
      </c>
      <c r="O852" s="182" t="s">
        <v>2252</v>
      </c>
      <c r="P852" s="50" t="s">
        <v>64</v>
      </c>
      <c r="Q852" s="50" t="s">
        <v>5395</v>
      </c>
      <c r="R852" s="42">
        <v>1</v>
      </c>
      <c r="S852" s="138" t="s">
        <v>1109</v>
      </c>
      <c r="T852" s="62">
        <v>500000000</v>
      </c>
      <c r="U852" s="62">
        <v>486104723.86000001</v>
      </c>
      <c r="Z852" s="77" t="s">
        <v>68</v>
      </c>
      <c r="AA852" s="127">
        <v>1.2159378831221904E-6</v>
      </c>
      <c r="AJ852" s="42"/>
      <c r="BN852" s="50" t="s">
        <v>4576</v>
      </c>
      <c r="BO852" s="58" t="str">
        <f t="shared" si="13"/>
        <v>境内资产</v>
      </c>
      <c r="BP852" s="58" t="str">
        <f>IF(M852="",VLOOKUP(D852,Sheet4!$A$1:$B$92,2,0),VLOOKUP(Q852,Sheet4!$A$1:$B$92,2,0))</f>
        <v>保险资产管理产品</v>
      </c>
    </row>
    <row r="853" spans="1:68" s="58" customFormat="1" ht="12.75" customHeight="1">
      <c r="A853" s="137" t="s">
        <v>1746</v>
      </c>
      <c r="B853" s="42" t="s">
        <v>1747</v>
      </c>
      <c r="C853" s="252" t="s">
        <v>5552</v>
      </c>
      <c r="D853" s="257" t="s">
        <v>678</v>
      </c>
      <c r="E853" s="50" t="s">
        <v>1748</v>
      </c>
      <c r="F853" s="42" t="s">
        <v>1747</v>
      </c>
      <c r="G853" s="42">
        <v>140</v>
      </c>
      <c r="H853" s="315">
        <v>5950</v>
      </c>
      <c r="I853" s="315">
        <v>4352.6000000000004</v>
      </c>
      <c r="J853" s="42"/>
      <c r="L853" s="58" t="s">
        <v>4489</v>
      </c>
      <c r="M853" s="50" t="s">
        <v>5514</v>
      </c>
      <c r="N853" s="42" t="s">
        <v>2251</v>
      </c>
      <c r="O853" s="182" t="s">
        <v>2252</v>
      </c>
      <c r="P853" s="50" t="s">
        <v>64</v>
      </c>
      <c r="Q853" s="50" t="s">
        <v>5395</v>
      </c>
      <c r="R853" s="42">
        <v>1</v>
      </c>
      <c r="S853" s="138" t="s">
        <v>1109</v>
      </c>
      <c r="T853" s="62">
        <v>500000000</v>
      </c>
      <c r="U853" s="62">
        <v>486104723.86000001</v>
      </c>
      <c r="Z853" s="77" t="s">
        <v>68</v>
      </c>
      <c r="AA853" s="127">
        <v>1.0596783855070996E-6</v>
      </c>
      <c r="AJ853" s="42"/>
      <c r="BN853" s="50" t="s">
        <v>4576</v>
      </c>
      <c r="BO853" s="58" t="str">
        <f t="shared" si="13"/>
        <v>境内资产</v>
      </c>
      <c r="BP853" s="58" t="str">
        <f>IF(M853="",VLOOKUP(D853,Sheet4!$A$1:$B$92,2,0),VLOOKUP(Q853,Sheet4!$A$1:$B$92,2,0))</f>
        <v>保险资产管理产品</v>
      </c>
    </row>
    <row r="854" spans="1:68" s="58" customFormat="1" ht="12.75" customHeight="1">
      <c r="A854" s="137" t="s">
        <v>1749</v>
      </c>
      <c r="B854" s="42" t="s">
        <v>1750</v>
      </c>
      <c r="C854" s="252" t="s">
        <v>5552</v>
      </c>
      <c r="D854" s="257" t="s">
        <v>678</v>
      </c>
      <c r="E854" s="50" t="s">
        <v>1751</v>
      </c>
      <c r="F854" s="42" t="s">
        <v>1750</v>
      </c>
      <c r="G854" s="42">
        <v>91</v>
      </c>
      <c r="H854" s="315">
        <v>5742.1</v>
      </c>
      <c r="I854" s="315">
        <v>2978.43</v>
      </c>
      <c r="J854" s="42"/>
      <c r="L854" s="58" t="s">
        <v>4489</v>
      </c>
      <c r="M854" s="50" t="s">
        <v>5514</v>
      </c>
      <c r="N854" s="42" t="s">
        <v>2251</v>
      </c>
      <c r="O854" s="182" t="s">
        <v>2252</v>
      </c>
      <c r="P854" s="50" t="s">
        <v>64</v>
      </c>
      <c r="Q854" s="50" t="s">
        <v>5395</v>
      </c>
      <c r="R854" s="42">
        <v>1</v>
      </c>
      <c r="S854" s="138" t="s">
        <v>1109</v>
      </c>
      <c r="T854" s="62">
        <v>500000000</v>
      </c>
      <c r="U854" s="62">
        <v>486104723.86000001</v>
      </c>
      <c r="Z854" s="77" t="s">
        <v>68</v>
      </c>
      <c r="AA854" s="127">
        <v>1.2297398782443642E-6</v>
      </c>
      <c r="AJ854" s="42"/>
      <c r="BN854" s="50" t="s">
        <v>4576</v>
      </c>
      <c r="BO854" s="58" t="str">
        <f t="shared" si="13"/>
        <v>境内资产</v>
      </c>
      <c r="BP854" s="58" t="str">
        <f>IF(M854="",VLOOKUP(D854,Sheet4!$A$1:$B$92,2,0),VLOOKUP(Q854,Sheet4!$A$1:$B$92,2,0))</f>
        <v>保险资产管理产品</v>
      </c>
    </row>
    <row r="855" spans="1:68" s="58" customFormat="1" ht="12.75" customHeight="1">
      <c r="A855" s="137" t="s">
        <v>2019</v>
      </c>
      <c r="B855" s="42" t="s">
        <v>2020</v>
      </c>
      <c r="C855" s="252" t="s">
        <v>5552</v>
      </c>
      <c r="D855" s="257" t="s">
        <v>678</v>
      </c>
      <c r="E855" s="50" t="s">
        <v>2795</v>
      </c>
      <c r="F855" s="42" t="s">
        <v>2020</v>
      </c>
      <c r="G855" s="42">
        <v>134</v>
      </c>
      <c r="H855" s="315">
        <v>1404.32</v>
      </c>
      <c r="I855" s="315">
        <v>2952.02</v>
      </c>
      <c r="J855" s="42"/>
      <c r="L855" s="58" t="s">
        <v>4489</v>
      </c>
      <c r="M855" s="50" t="s">
        <v>5514</v>
      </c>
      <c r="N855" s="42" t="s">
        <v>2251</v>
      </c>
      <c r="O855" s="182" t="s">
        <v>2252</v>
      </c>
      <c r="P855" s="50" t="s">
        <v>64</v>
      </c>
      <c r="Q855" s="50" t="s">
        <v>5395</v>
      </c>
      <c r="R855" s="42">
        <v>1</v>
      </c>
      <c r="S855" s="138" t="s">
        <v>1109</v>
      </c>
      <c r="T855" s="62">
        <v>500000000</v>
      </c>
      <c r="U855" s="62">
        <v>486104723.86000001</v>
      </c>
      <c r="Z855" s="77" t="s">
        <v>68</v>
      </c>
      <c r="AA855" s="127">
        <v>7.9219085444396732E-7</v>
      </c>
      <c r="AJ855" s="42"/>
      <c r="BN855" s="50" t="s">
        <v>4576</v>
      </c>
      <c r="BO855" s="58" t="str">
        <f t="shared" si="13"/>
        <v>境内资产</v>
      </c>
      <c r="BP855" s="58" t="str">
        <f>IF(M855="",VLOOKUP(D855,Sheet4!$A$1:$B$92,2,0),VLOOKUP(Q855,Sheet4!$A$1:$B$92,2,0))</f>
        <v>保险资产管理产品</v>
      </c>
    </row>
    <row r="856" spans="1:68" s="58" customFormat="1" ht="12.75" customHeight="1">
      <c r="A856" s="137" t="s">
        <v>1755</v>
      </c>
      <c r="B856" s="42" t="s">
        <v>1756</v>
      </c>
      <c r="C856" s="252" t="s">
        <v>5552</v>
      </c>
      <c r="D856" s="257" t="s">
        <v>678</v>
      </c>
      <c r="E856" s="50" t="s">
        <v>1757</v>
      </c>
      <c r="F856" s="42" t="s">
        <v>1756</v>
      </c>
      <c r="G856" s="42">
        <v>185</v>
      </c>
      <c r="H856" s="315">
        <v>8658</v>
      </c>
      <c r="I856" s="315">
        <v>6894.95</v>
      </c>
      <c r="J856" s="42"/>
      <c r="L856" s="58" t="s">
        <v>4489</v>
      </c>
      <c r="M856" s="50" t="s">
        <v>5514</v>
      </c>
      <c r="N856" s="42" t="s">
        <v>2251</v>
      </c>
      <c r="O856" s="182" t="s">
        <v>2252</v>
      </c>
      <c r="P856" s="50" t="s">
        <v>64</v>
      </c>
      <c r="Q856" s="50" t="s">
        <v>5395</v>
      </c>
      <c r="R856" s="42">
        <v>1</v>
      </c>
      <c r="S856" s="138" t="s">
        <v>1109</v>
      </c>
      <c r="T856" s="62">
        <v>500000000</v>
      </c>
      <c r="U856" s="62">
        <v>486104723.86000001</v>
      </c>
      <c r="Z856" s="77" t="s">
        <v>68</v>
      </c>
      <c r="AA856" s="127">
        <v>1.8420318255176888E-6</v>
      </c>
      <c r="AJ856" s="42"/>
      <c r="BN856" s="50" t="s">
        <v>4576</v>
      </c>
      <c r="BO856" s="58" t="str">
        <f t="shared" si="13"/>
        <v>境内资产</v>
      </c>
      <c r="BP856" s="58" t="str">
        <f>IF(M856="",VLOOKUP(D856,Sheet4!$A$1:$B$92,2,0),VLOOKUP(Q856,Sheet4!$A$1:$B$92,2,0))</f>
        <v>保险资产管理产品</v>
      </c>
    </row>
    <row r="857" spans="1:68" s="58" customFormat="1" ht="12.75" customHeight="1">
      <c r="A857" s="137" t="s">
        <v>2240</v>
      </c>
      <c r="B857" s="42" t="s">
        <v>2241</v>
      </c>
      <c r="C857" s="252" t="s">
        <v>5552</v>
      </c>
      <c r="D857" s="257" t="s">
        <v>678</v>
      </c>
      <c r="E857" s="50" t="s">
        <v>2796</v>
      </c>
      <c r="F857" s="42" t="s">
        <v>2241</v>
      </c>
      <c r="G857" s="42">
        <v>261</v>
      </c>
      <c r="H857" s="315">
        <v>3583.53</v>
      </c>
      <c r="I857" s="315">
        <v>3212.91</v>
      </c>
      <c r="J857" s="42"/>
      <c r="L857" s="58" t="s">
        <v>4489</v>
      </c>
      <c r="M857" s="50" t="s">
        <v>5514</v>
      </c>
      <c r="N857" s="42" t="s">
        <v>2251</v>
      </c>
      <c r="O857" s="182" t="s">
        <v>2252</v>
      </c>
      <c r="P857" s="50" t="s">
        <v>64</v>
      </c>
      <c r="Q857" s="50" t="s">
        <v>5395</v>
      </c>
      <c r="R857" s="42">
        <v>1</v>
      </c>
      <c r="S857" s="138" t="s">
        <v>1109</v>
      </c>
      <c r="T857" s="62">
        <v>500000000</v>
      </c>
      <c r="U857" s="62">
        <v>486104723.86000001</v>
      </c>
      <c r="Z857" s="77" t="s">
        <v>68</v>
      </c>
      <c r="AA857" s="127">
        <v>9.2610830722775697E-7</v>
      </c>
      <c r="AJ857" s="42"/>
      <c r="BN857" s="50" t="s">
        <v>4576</v>
      </c>
      <c r="BO857" s="58" t="str">
        <f t="shared" si="13"/>
        <v>境内资产</v>
      </c>
      <c r="BP857" s="58" t="str">
        <f>IF(M857="",VLOOKUP(D857,Sheet4!$A$1:$B$92,2,0),VLOOKUP(Q857,Sheet4!$A$1:$B$92,2,0))</f>
        <v>保险资产管理产品</v>
      </c>
    </row>
    <row r="858" spans="1:68" s="58" customFormat="1" ht="12.75" customHeight="1">
      <c r="A858" s="137" t="s">
        <v>1758</v>
      </c>
      <c r="B858" s="42" t="s">
        <v>1759</v>
      </c>
      <c r="C858" s="252" t="s">
        <v>5552</v>
      </c>
      <c r="D858" s="257" t="s">
        <v>678</v>
      </c>
      <c r="E858" s="50" t="s">
        <v>1760</v>
      </c>
      <c r="F858" s="42" t="s">
        <v>1759</v>
      </c>
      <c r="G858" s="42">
        <v>413</v>
      </c>
      <c r="H858" s="315">
        <v>15375.99</v>
      </c>
      <c r="I858" s="315">
        <v>8123.71</v>
      </c>
      <c r="J858" s="42"/>
      <c r="L858" s="58" t="s">
        <v>4489</v>
      </c>
      <c r="M858" s="50" t="s">
        <v>5514</v>
      </c>
      <c r="N858" s="42" t="s">
        <v>2251</v>
      </c>
      <c r="O858" s="182" t="s">
        <v>2252</v>
      </c>
      <c r="P858" s="50" t="s">
        <v>64</v>
      </c>
      <c r="Q858" s="50" t="s">
        <v>5395</v>
      </c>
      <c r="R858" s="42">
        <v>1</v>
      </c>
      <c r="S858" s="138" t="s">
        <v>1109</v>
      </c>
      <c r="T858" s="62">
        <v>500000000</v>
      </c>
      <c r="U858" s="62">
        <v>486104723.86000001</v>
      </c>
      <c r="Z858" s="77" t="s">
        <v>68</v>
      </c>
      <c r="AA858" s="127">
        <v>1.6655247041148376E-6</v>
      </c>
      <c r="AJ858" s="42"/>
      <c r="BN858" s="50" t="s">
        <v>4576</v>
      </c>
      <c r="BO858" s="58" t="str">
        <f t="shared" si="13"/>
        <v>境内资产</v>
      </c>
      <c r="BP858" s="58" t="str">
        <f>IF(M858="",VLOOKUP(D858,Sheet4!$A$1:$B$92,2,0),VLOOKUP(Q858,Sheet4!$A$1:$B$92,2,0))</f>
        <v>保险资产管理产品</v>
      </c>
    </row>
    <row r="859" spans="1:68" s="58" customFormat="1" ht="12.75" customHeight="1">
      <c r="A859" s="137" t="s">
        <v>1761</v>
      </c>
      <c r="B859" s="42" t="s">
        <v>1762</v>
      </c>
      <c r="C859" s="252" t="s">
        <v>5552</v>
      </c>
      <c r="D859" s="257" t="s">
        <v>678</v>
      </c>
      <c r="E859" s="50" t="s">
        <v>1763</v>
      </c>
      <c r="F859" s="42" t="s">
        <v>1762</v>
      </c>
      <c r="G859" s="42">
        <v>254</v>
      </c>
      <c r="H859" s="315">
        <v>3141.98</v>
      </c>
      <c r="I859" s="315">
        <v>3700.78</v>
      </c>
      <c r="J859" s="42"/>
      <c r="L859" s="58" t="s">
        <v>4489</v>
      </c>
      <c r="M859" s="50" t="s">
        <v>5514</v>
      </c>
      <c r="N859" s="42" t="s">
        <v>2251</v>
      </c>
      <c r="O859" s="182" t="s">
        <v>2252</v>
      </c>
      <c r="P859" s="50" t="s">
        <v>64</v>
      </c>
      <c r="Q859" s="50" t="s">
        <v>5395</v>
      </c>
      <c r="R859" s="42">
        <v>1</v>
      </c>
      <c r="S859" s="138" t="s">
        <v>1109</v>
      </c>
      <c r="T859" s="62">
        <v>500000000</v>
      </c>
      <c r="U859" s="62">
        <v>486104723.86000001</v>
      </c>
      <c r="Z859" s="77" t="s">
        <v>68</v>
      </c>
      <c r="AA859" s="127">
        <v>1.1743747125811996E-6</v>
      </c>
      <c r="AJ859" s="42"/>
      <c r="BN859" s="50" t="s">
        <v>4576</v>
      </c>
      <c r="BO859" s="58" t="str">
        <f t="shared" si="13"/>
        <v>境内资产</v>
      </c>
      <c r="BP859" s="58" t="str">
        <f>IF(M859="",VLOOKUP(D859,Sheet4!$A$1:$B$92,2,0),VLOOKUP(Q859,Sheet4!$A$1:$B$92,2,0))</f>
        <v>保险资产管理产品</v>
      </c>
    </row>
    <row r="860" spans="1:68" s="58" customFormat="1" ht="12.75" customHeight="1">
      <c r="A860" s="137" t="s">
        <v>1618</v>
      </c>
      <c r="B860" s="42" t="s">
        <v>1619</v>
      </c>
      <c r="C860" s="252" t="s">
        <v>5552</v>
      </c>
      <c r="D860" s="257" t="s">
        <v>678</v>
      </c>
      <c r="E860" s="50" t="s">
        <v>1620</v>
      </c>
      <c r="F860" s="42" t="s">
        <v>1619</v>
      </c>
      <c r="G860" s="42">
        <v>851</v>
      </c>
      <c r="H860" s="315">
        <v>10237.530000000001</v>
      </c>
      <c r="I860" s="315">
        <v>8169.6</v>
      </c>
      <c r="J860" s="42"/>
      <c r="L860" s="58" t="s">
        <v>4489</v>
      </c>
      <c r="M860" s="50" t="s">
        <v>5514</v>
      </c>
      <c r="N860" s="42" t="s">
        <v>2251</v>
      </c>
      <c r="O860" s="182" t="s">
        <v>2252</v>
      </c>
      <c r="P860" s="50" t="s">
        <v>64</v>
      </c>
      <c r="Q860" s="50" t="s">
        <v>5395</v>
      </c>
      <c r="R860" s="42">
        <v>1</v>
      </c>
      <c r="S860" s="138" t="s">
        <v>1109</v>
      </c>
      <c r="T860" s="62">
        <v>500000000</v>
      </c>
      <c r="U860" s="62">
        <v>486104723.86000001</v>
      </c>
      <c r="Z860" s="77" t="s">
        <v>68</v>
      </c>
      <c r="AA860" s="127">
        <v>1.9516217217559714E-6</v>
      </c>
      <c r="AJ860" s="42"/>
      <c r="BN860" s="50" t="s">
        <v>4576</v>
      </c>
      <c r="BO860" s="58" t="str">
        <f t="shared" si="13"/>
        <v>境内资产</v>
      </c>
      <c r="BP860" s="58" t="str">
        <f>IF(M860="",VLOOKUP(D860,Sheet4!$A$1:$B$92,2,0),VLOOKUP(Q860,Sheet4!$A$1:$B$92,2,0))</f>
        <v>保险资产管理产品</v>
      </c>
    </row>
    <row r="861" spans="1:68" s="58" customFormat="1" ht="12.75" customHeight="1">
      <c r="A861" s="137" t="s">
        <v>2025</v>
      </c>
      <c r="B861" s="42" t="s">
        <v>2026</v>
      </c>
      <c r="C861" s="252" t="s">
        <v>5552</v>
      </c>
      <c r="D861" s="257" t="s">
        <v>678</v>
      </c>
      <c r="E861" s="50" t="s">
        <v>2797</v>
      </c>
      <c r="F861" s="42" t="s">
        <v>2026</v>
      </c>
      <c r="G861" s="42">
        <v>87</v>
      </c>
      <c r="H861" s="315">
        <v>1961.85</v>
      </c>
      <c r="I861" s="315">
        <v>2736.15</v>
      </c>
      <c r="J861" s="42"/>
      <c r="L861" s="58" t="s">
        <v>4489</v>
      </c>
      <c r="M861" s="50" t="s">
        <v>5514</v>
      </c>
      <c r="N861" s="42" t="s">
        <v>2251</v>
      </c>
      <c r="O861" s="182" t="s">
        <v>2252</v>
      </c>
      <c r="P861" s="50" t="s">
        <v>64</v>
      </c>
      <c r="Q861" s="50" t="s">
        <v>5395</v>
      </c>
      <c r="R861" s="42">
        <v>1</v>
      </c>
      <c r="S861" s="138" t="s">
        <v>1109</v>
      </c>
      <c r="T861" s="62">
        <v>500000000</v>
      </c>
      <c r="U861" s="62">
        <v>486104723.86000001</v>
      </c>
      <c r="Z861" s="77" t="s">
        <v>68</v>
      </c>
      <c r="AA861" s="127">
        <v>8.4337708954972592E-7</v>
      </c>
      <c r="AJ861" s="42"/>
      <c r="BN861" s="50" t="s">
        <v>4576</v>
      </c>
      <c r="BO861" s="58" t="str">
        <f t="shared" si="13"/>
        <v>境内资产</v>
      </c>
      <c r="BP861" s="58" t="str">
        <f>IF(M861="",VLOOKUP(D861,Sheet4!$A$1:$B$92,2,0),VLOOKUP(Q861,Sheet4!$A$1:$B$92,2,0))</f>
        <v>保险资产管理产品</v>
      </c>
    </row>
    <row r="862" spans="1:68" s="58" customFormat="1" ht="12.75" customHeight="1">
      <c r="A862" s="137" t="s">
        <v>2027</v>
      </c>
      <c r="B862" s="42" t="s">
        <v>2028</v>
      </c>
      <c r="C862" s="252" t="s">
        <v>5552</v>
      </c>
      <c r="D862" s="257" t="s">
        <v>678</v>
      </c>
      <c r="E862" s="50" t="s">
        <v>4407</v>
      </c>
      <c r="F862" s="42" t="s">
        <v>2028</v>
      </c>
      <c r="G862" s="42">
        <v>147</v>
      </c>
      <c r="H862" s="315">
        <v>2106.5100000000002</v>
      </c>
      <c r="I862" s="315">
        <v>2644.53</v>
      </c>
      <c r="J862" s="42"/>
      <c r="L862" s="58" t="s">
        <v>4489</v>
      </c>
      <c r="M862" s="50" t="s">
        <v>5514</v>
      </c>
      <c r="N862" s="42" t="s">
        <v>2251</v>
      </c>
      <c r="O862" s="182" t="s">
        <v>2252</v>
      </c>
      <c r="P862" s="50" t="s">
        <v>64</v>
      </c>
      <c r="Q862" s="50" t="s">
        <v>5395</v>
      </c>
      <c r="R862" s="42">
        <v>1</v>
      </c>
      <c r="S862" s="138" t="s">
        <v>1109</v>
      </c>
      <c r="T862" s="62">
        <v>500000000</v>
      </c>
      <c r="U862" s="62">
        <v>486104723.86000001</v>
      </c>
      <c r="Z862" s="77" t="s">
        <v>68</v>
      </c>
      <c r="AA862" s="127">
        <v>1.3188188982598866E-6</v>
      </c>
      <c r="AJ862" s="42"/>
      <c r="BN862" s="50" t="s">
        <v>4576</v>
      </c>
      <c r="BO862" s="58" t="str">
        <f t="shared" si="13"/>
        <v>境内资产</v>
      </c>
      <c r="BP862" s="58" t="str">
        <f>IF(M862="",VLOOKUP(D862,Sheet4!$A$1:$B$92,2,0),VLOOKUP(Q862,Sheet4!$A$1:$B$92,2,0))</f>
        <v>保险资产管理产品</v>
      </c>
    </row>
    <row r="863" spans="1:68" s="58" customFormat="1" ht="12.75" customHeight="1">
      <c r="A863" s="137" t="s">
        <v>2029</v>
      </c>
      <c r="B863" s="42" t="s">
        <v>2030</v>
      </c>
      <c r="C863" s="252" t="s">
        <v>5552</v>
      </c>
      <c r="D863" s="257" t="s">
        <v>678</v>
      </c>
      <c r="E863" s="50" t="s">
        <v>2798</v>
      </c>
      <c r="F863" s="42" t="s">
        <v>2030</v>
      </c>
      <c r="G863" s="42">
        <v>119</v>
      </c>
      <c r="H863" s="315">
        <v>3805.62</v>
      </c>
      <c r="I863" s="315">
        <v>2328.83</v>
      </c>
      <c r="J863" s="42"/>
      <c r="L863" s="58" t="s">
        <v>4489</v>
      </c>
      <c r="M863" s="50" t="s">
        <v>5514</v>
      </c>
      <c r="N863" s="42" t="s">
        <v>2251</v>
      </c>
      <c r="O863" s="182" t="s">
        <v>2252</v>
      </c>
      <c r="P863" s="50" t="s">
        <v>64</v>
      </c>
      <c r="Q863" s="50" t="s">
        <v>5395</v>
      </c>
      <c r="R863" s="42">
        <v>1</v>
      </c>
      <c r="S863" s="138" t="s">
        <v>1109</v>
      </c>
      <c r="T863" s="62">
        <v>500000000</v>
      </c>
      <c r="U863" s="62">
        <v>486104723.86000001</v>
      </c>
      <c r="Z863" s="77" t="s">
        <v>68</v>
      </c>
      <c r="AA863" s="127">
        <v>1.0846351395498708E-6</v>
      </c>
      <c r="AJ863" s="42"/>
      <c r="BN863" s="50" t="s">
        <v>4576</v>
      </c>
      <c r="BO863" s="58" t="str">
        <f t="shared" si="13"/>
        <v>境内资产</v>
      </c>
      <c r="BP863" s="58" t="str">
        <f>IF(M863="",VLOOKUP(D863,Sheet4!$A$1:$B$92,2,0),VLOOKUP(Q863,Sheet4!$A$1:$B$92,2,0))</f>
        <v>保险资产管理产品</v>
      </c>
    </row>
    <row r="864" spans="1:68" s="58" customFormat="1" ht="12.75" customHeight="1">
      <c r="A864" s="137" t="s">
        <v>2242</v>
      </c>
      <c r="B864" s="42" t="s">
        <v>2243</v>
      </c>
      <c r="C864" s="252" t="s">
        <v>5552</v>
      </c>
      <c r="D864" s="257" t="s">
        <v>678</v>
      </c>
      <c r="E864" s="50" t="s">
        <v>2799</v>
      </c>
      <c r="F864" s="42" t="s">
        <v>2243</v>
      </c>
      <c r="G864" s="42">
        <v>2637</v>
      </c>
      <c r="H864" s="315">
        <v>27741.24</v>
      </c>
      <c r="I864" s="315">
        <v>56458.17</v>
      </c>
      <c r="J864" s="42"/>
      <c r="L864" s="58" t="s">
        <v>4489</v>
      </c>
      <c r="M864" s="50" t="s">
        <v>5514</v>
      </c>
      <c r="N864" s="42" t="s">
        <v>2251</v>
      </c>
      <c r="O864" s="182" t="s">
        <v>2252</v>
      </c>
      <c r="P864" s="50" t="s">
        <v>64</v>
      </c>
      <c r="Q864" s="50" t="s">
        <v>5395</v>
      </c>
      <c r="R864" s="42">
        <v>1</v>
      </c>
      <c r="S864" s="138" t="s">
        <v>1109</v>
      </c>
      <c r="T864" s="62">
        <v>500000000</v>
      </c>
      <c r="U864" s="62">
        <v>486104723.86000001</v>
      </c>
      <c r="Z864" s="77" t="s">
        <v>68</v>
      </c>
      <c r="AA864" s="127">
        <v>8.9820333148461377E-6</v>
      </c>
      <c r="AJ864" s="42"/>
      <c r="BN864" s="50" t="s">
        <v>4576</v>
      </c>
      <c r="BO864" s="58" t="str">
        <f t="shared" si="13"/>
        <v>境内资产</v>
      </c>
      <c r="BP864" s="58" t="str">
        <f>IF(M864="",VLOOKUP(D864,Sheet4!$A$1:$B$92,2,0),VLOOKUP(Q864,Sheet4!$A$1:$B$92,2,0))</f>
        <v>保险资产管理产品</v>
      </c>
    </row>
    <row r="865" spans="1:68" s="58" customFormat="1" ht="12.75" customHeight="1">
      <c r="A865" s="137" t="s">
        <v>2031</v>
      </c>
      <c r="B865" s="42" t="s">
        <v>2032</v>
      </c>
      <c r="C865" s="252" t="s">
        <v>5552</v>
      </c>
      <c r="D865" s="257" t="s">
        <v>678</v>
      </c>
      <c r="E865" s="50" t="s">
        <v>2800</v>
      </c>
      <c r="F865" s="42" t="s">
        <v>2032</v>
      </c>
      <c r="G865" s="42">
        <v>210</v>
      </c>
      <c r="H865" s="315">
        <v>3227.7</v>
      </c>
      <c r="I865" s="315">
        <v>2685.9</v>
      </c>
      <c r="J865" s="42"/>
      <c r="L865" s="58" t="s">
        <v>4489</v>
      </c>
      <c r="M865" s="50" t="s">
        <v>5514</v>
      </c>
      <c r="N865" s="42" t="s">
        <v>2251</v>
      </c>
      <c r="O865" s="182" t="s">
        <v>2252</v>
      </c>
      <c r="P865" s="50" t="s">
        <v>64</v>
      </c>
      <c r="Q865" s="50" t="s">
        <v>5395</v>
      </c>
      <c r="R865" s="42">
        <v>1</v>
      </c>
      <c r="S865" s="138" t="s">
        <v>1109</v>
      </c>
      <c r="T865" s="62">
        <v>500000000</v>
      </c>
      <c r="U865" s="62">
        <v>486104723.86000001</v>
      </c>
      <c r="Z865" s="77" t="s">
        <v>68</v>
      </c>
      <c r="AA865" s="127">
        <v>1.0076970344920344E-6</v>
      </c>
      <c r="AJ865" s="42"/>
      <c r="BN865" s="50" t="s">
        <v>4576</v>
      </c>
      <c r="BO865" s="58" t="str">
        <f t="shared" si="13"/>
        <v>境内资产</v>
      </c>
      <c r="BP865" s="58" t="str">
        <f>IF(M865="",VLOOKUP(D865,Sheet4!$A$1:$B$92,2,0),VLOOKUP(Q865,Sheet4!$A$1:$B$92,2,0))</f>
        <v>保险资产管理产品</v>
      </c>
    </row>
    <row r="866" spans="1:68" s="58" customFormat="1" ht="12.75" customHeight="1">
      <c r="A866" s="137" t="s">
        <v>1621</v>
      </c>
      <c r="B866" s="42" t="s">
        <v>1622</v>
      </c>
      <c r="C866" s="252" t="s">
        <v>5552</v>
      </c>
      <c r="D866" s="257" t="s">
        <v>678</v>
      </c>
      <c r="E866" s="50" t="s">
        <v>1623</v>
      </c>
      <c r="F866" s="42" t="s">
        <v>1622</v>
      </c>
      <c r="G866" s="42">
        <v>124</v>
      </c>
      <c r="H866" s="315">
        <v>3245.08</v>
      </c>
      <c r="I866" s="315">
        <v>3133.48</v>
      </c>
      <c r="J866" s="42"/>
      <c r="L866" s="58" t="s">
        <v>4489</v>
      </c>
      <c r="M866" s="50" t="s">
        <v>5514</v>
      </c>
      <c r="N866" s="42" t="s">
        <v>2251</v>
      </c>
      <c r="O866" s="182" t="s">
        <v>2252</v>
      </c>
      <c r="P866" s="50" t="s">
        <v>64</v>
      </c>
      <c r="Q866" s="50" t="s">
        <v>5395</v>
      </c>
      <c r="R866" s="42">
        <v>1</v>
      </c>
      <c r="S866" s="138" t="s">
        <v>1109</v>
      </c>
      <c r="T866" s="62">
        <v>500000000</v>
      </c>
      <c r="U866" s="62">
        <v>486104723.86000001</v>
      </c>
      <c r="Z866" s="77" t="s">
        <v>68</v>
      </c>
      <c r="AA866" s="127">
        <v>9.8611530715005031E-7</v>
      </c>
      <c r="AJ866" s="42"/>
      <c r="BN866" s="50" t="s">
        <v>4576</v>
      </c>
      <c r="BO866" s="58" t="str">
        <f t="shared" si="13"/>
        <v>境内资产</v>
      </c>
      <c r="BP866" s="58" t="str">
        <f>IF(M866="",VLOOKUP(D866,Sheet4!$A$1:$B$92,2,0),VLOOKUP(Q866,Sheet4!$A$1:$B$92,2,0))</f>
        <v>保险资产管理产品</v>
      </c>
    </row>
    <row r="867" spans="1:68" s="58" customFormat="1" ht="12.75" customHeight="1">
      <c r="A867" s="137" t="s">
        <v>2033</v>
      </c>
      <c r="B867" s="42" t="s">
        <v>2034</v>
      </c>
      <c r="C867" s="252" t="s">
        <v>5552</v>
      </c>
      <c r="D867" s="257" t="s">
        <v>678</v>
      </c>
      <c r="E867" s="50" t="s">
        <v>2801</v>
      </c>
      <c r="F867" s="42" t="s">
        <v>2034</v>
      </c>
      <c r="G867" s="42">
        <v>171</v>
      </c>
      <c r="H867" s="315">
        <v>6564.69</v>
      </c>
      <c r="I867" s="315">
        <v>3919.32</v>
      </c>
      <c r="J867" s="42"/>
      <c r="L867" s="58" t="s">
        <v>4489</v>
      </c>
      <c r="M867" s="50" t="s">
        <v>5514</v>
      </c>
      <c r="N867" s="42" t="s">
        <v>2251</v>
      </c>
      <c r="O867" s="182" t="s">
        <v>2252</v>
      </c>
      <c r="P867" s="50" t="s">
        <v>64</v>
      </c>
      <c r="Q867" s="50" t="s">
        <v>5395</v>
      </c>
      <c r="R867" s="42">
        <v>1</v>
      </c>
      <c r="S867" s="138" t="s">
        <v>1109</v>
      </c>
      <c r="T867" s="62">
        <v>500000000</v>
      </c>
      <c r="U867" s="62">
        <v>486104723.86000001</v>
      </c>
      <c r="Z867" s="77" t="s">
        <v>68</v>
      </c>
      <c r="AA867" s="127">
        <v>1.3511275101363417E-6</v>
      </c>
      <c r="AJ867" s="42"/>
      <c r="BN867" s="50" t="s">
        <v>4576</v>
      </c>
      <c r="BO867" s="58" t="str">
        <f t="shared" si="13"/>
        <v>境内资产</v>
      </c>
      <c r="BP867" s="58" t="str">
        <f>IF(M867="",VLOOKUP(D867,Sheet4!$A$1:$B$92,2,0),VLOOKUP(Q867,Sheet4!$A$1:$B$92,2,0))</f>
        <v>保险资产管理产品</v>
      </c>
    </row>
    <row r="868" spans="1:68" s="58" customFormat="1" ht="12.75" customHeight="1">
      <c r="A868" s="137" t="s">
        <v>1823</v>
      </c>
      <c r="B868" s="42" t="s">
        <v>1824</v>
      </c>
      <c r="C868" s="252" t="s">
        <v>5552</v>
      </c>
      <c r="D868" s="257" t="s">
        <v>678</v>
      </c>
      <c r="E868" s="50" t="s">
        <v>1825</v>
      </c>
      <c r="F868" s="42" t="s">
        <v>1824</v>
      </c>
      <c r="G868" s="42">
        <v>381</v>
      </c>
      <c r="H868" s="315">
        <v>3836.67</v>
      </c>
      <c r="I868" s="315">
        <v>4217.67</v>
      </c>
      <c r="J868" s="42"/>
      <c r="L868" s="58" t="s">
        <v>4489</v>
      </c>
      <c r="M868" s="50" t="s">
        <v>5514</v>
      </c>
      <c r="N868" s="42" t="s">
        <v>2251</v>
      </c>
      <c r="O868" s="182" t="s">
        <v>2252</v>
      </c>
      <c r="P868" s="50" t="s">
        <v>64</v>
      </c>
      <c r="Q868" s="50" t="s">
        <v>5395</v>
      </c>
      <c r="R868" s="42">
        <v>1</v>
      </c>
      <c r="S868" s="138" t="s">
        <v>1109</v>
      </c>
      <c r="T868" s="62">
        <v>500000000</v>
      </c>
      <c r="U868" s="62">
        <v>486104723.86000001</v>
      </c>
      <c r="Z868" s="77" t="s">
        <v>68</v>
      </c>
      <c r="AA868" s="127">
        <v>8.6342733038126022E-7</v>
      </c>
      <c r="AJ868" s="42"/>
      <c r="BN868" s="50" t="s">
        <v>4576</v>
      </c>
      <c r="BO868" s="58" t="str">
        <f t="shared" si="13"/>
        <v>境内资产</v>
      </c>
      <c r="BP868" s="58" t="str">
        <f>IF(M868="",VLOOKUP(D868,Sheet4!$A$1:$B$92,2,0),VLOOKUP(Q868,Sheet4!$A$1:$B$92,2,0))</f>
        <v>保险资产管理产品</v>
      </c>
    </row>
    <row r="869" spans="1:68" s="58" customFormat="1" ht="12.75" customHeight="1">
      <c r="A869" s="137" t="s">
        <v>1609</v>
      </c>
      <c r="B869" s="42" t="s">
        <v>1610</v>
      </c>
      <c r="C869" s="252" t="s">
        <v>5552</v>
      </c>
      <c r="D869" s="257" t="s">
        <v>678</v>
      </c>
      <c r="E869" s="50" t="s">
        <v>1611</v>
      </c>
      <c r="F869" s="42" t="s">
        <v>1610</v>
      </c>
      <c r="G869" s="42">
        <v>91</v>
      </c>
      <c r="H869" s="315">
        <v>14883.96</v>
      </c>
      <c r="I869" s="315">
        <v>7959.77</v>
      </c>
      <c r="J869" s="42"/>
      <c r="L869" s="58" t="s">
        <v>4489</v>
      </c>
      <c r="M869" s="50" t="s">
        <v>5514</v>
      </c>
      <c r="N869" s="42" t="s">
        <v>2251</v>
      </c>
      <c r="O869" s="182" t="s">
        <v>2252</v>
      </c>
      <c r="P869" s="50" t="s">
        <v>64</v>
      </c>
      <c r="Q869" s="50" t="s">
        <v>5395</v>
      </c>
      <c r="R869" s="42">
        <v>1</v>
      </c>
      <c r="S869" s="138" t="s">
        <v>1109</v>
      </c>
      <c r="T869" s="62">
        <v>500000000</v>
      </c>
      <c r="U869" s="62">
        <v>486104723.86000001</v>
      </c>
      <c r="Z869" s="77" t="s">
        <v>68</v>
      </c>
      <c r="AA869" s="127">
        <v>1.2382410652871739E-6</v>
      </c>
      <c r="AJ869" s="42"/>
      <c r="BN869" s="50" t="s">
        <v>4576</v>
      </c>
      <c r="BO869" s="58" t="str">
        <f t="shared" si="13"/>
        <v>境内资产</v>
      </c>
      <c r="BP869" s="58" t="str">
        <f>IF(M869="",VLOOKUP(D869,Sheet4!$A$1:$B$92,2,0),VLOOKUP(Q869,Sheet4!$A$1:$B$92,2,0))</f>
        <v>保险资产管理产品</v>
      </c>
    </row>
    <row r="870" spans="1:68" s="58" customFormat="1" ht="12.75" customHeight="1">
      <c r="A870" s="137" t="s">
        <v>2035</v>
      </c>
      <c r="B870" s="42" t="s">
        <v>2036</v>
      </c>
      <c r="C870" s="252" t="s">
        <v>5552</v>
      </c>
      <c r="D870" s="257" t="s">
        <v>678</v>
      </c>
      <c r="E870" s="50" t="s">
        <v>4460</v>
      </c>
      <c r="F870" s="42" t="s">
        <v>2036</v>
      </c>
      <c r="G870" s="42">
        <v>407</v>
      </c>
      <c r="H870" s="315">
        <v>24688.62</v>
      </c>
      <c r="I870" s="315">
        <v>19702.87</v>
      </c>
      <c r="J870" s="42"/>
      <c r="L870" s="58" t="s">
        <v>4489</v>
      </c>
      <c r="M870" s="50" t="s">
        <v>5514</v>
      </c>
      <c r="N870" s="42" t="s">
        <v>2251</v>
      </c>
      <c r="O870" s="182" t="s">
        <v>2252</v>
      </c>
      <c r="P870" s="50" t="s">
        <v>64</v>
      </c>
      <c r="Q870" s="50" t="s">
        <v>5395</v>
      </c>
      <c r="R870" s="42">
        <v>1</v>
      </c>
      <c r="S870" s="138" t="s">
        <v>1109</v>
      </c>
      <c r="T870" s="62">
        <v>500000000</v>
      </c>
      <c r="U870" s="62">
        <v>486104723.86000001</v>
      </c>
      <c r="Z870" s="77" t="s">
        <v>68</v>
      </c>
      <c r="AA870" s="127">
        <v>1.7670721310636787E-6</v>
      </c>
      <c r="AJ870" s="42"/>
      <c r="BN870" s="50" t="s">
        <v>4576</v>
      </c>
      <c r="BO870" s="58" t="str">
        <f t="shared" si="13"/>
        <v>境内资产</v>
      </c>
      <c r="BP870" s="58" t="str">
        <f>IF(M870="",VLOOKUP(D870,Sheet4!$A$1:$B$92,2,0),VLOOKUP(Q870,Sheet4!$A$1:$B$92,2,0))</f>
        <v>保险资产管理产品</v>
      </c>
    </row>
    <row r="871" spans="1:68" s="58" customFormat="1" ht="12.75" customHeight="1">
      <c r="A871" s="137" t="s">
        <v>1624</v>
      </c>
      <c r="B871" s="42" t="s">
        <v>1625</v>
      </c>
      <c r="C871" s="252" t="s">
        <v>5552</v>
      </c>
      <c r="D871" s="257" t="s">
        <v>678</v>
      </c>
      <c r="E871" s="50" t="s">
        <v>1626</v>
      </c>
      <c r="F871" s="42" t="s">
        <v>1625</v>
      </c>
      <c r="G871" s="42">
        <v>166</v>
      </c>
      <c r="H871" s="315">
        <v>2596.2399999999998</v>
      </c>
      <c r="I871" s="315">
        <v>2778.84</v>
      </c>
      <c r="J871" s="42"/>
      <c r="L871" s="58" t="s">
        <v>4489</v>
      </c>
      <c r="M871" s="50" t="s">
        <v>5514</v>
      </c>
      <c r="N871" s="42" t="s">
        <v>2251</v>
      </c>
      <c r="O871" s="182" t="s">
        <v>2252</v>
      </c>
      <c r="P871" s="50" t="s">
        <v>64</v>
      </c>
      <c r="Q871" s="50" t="s">
        <v>5395</v>
      </c>
      <c r="R871" s="42">
        <v>1</v>
      </c>
      <c r="S871" s="138" t="s">
        <v>1109</v>
      </c>
      <c r="T871" s="62">
        <v>500000000</v>
      </c>
      <c r="U871" s="62">
        <v>486104723.86000001</v>
      </c>
      <c r="Z871" s="77" t="s">
        <v>68</v>
      </c>
      <c r="AA871" s="127">
        <v>9.9035119417969641E-7</v>
      </c>
      <c r="AJ871" s="42"/>
      <c r="BN871" s="50" t="s">
        <v>4576</v>
      </c>
      <c r="BO871" s="58" t="str">
        <f t="shared" si="13"/>
        <v>境内资产</v>
      </c>
      <c r="BP871" s="58" t="str">
        <f>IF(M871="",VLOOKUP(D871,Sheet4!$A$1:$B$92,2,0),VLOOKUP(Q871,Sheet4!$A$1:$B$92,2,0))</f>
        <v>保险资产管理产品</v>
      </c>
    </row>
    <row r="872" spans="1:68" s="58" customFormat="1" ht="12.75" customHeight="1">
      <c r="A872" s="137" t="s">
        <v>2003</v>
      </c>
      <c r="B872" s="42" t="s">
        <v>2004</v>
      </c>
      <c r="C872" s="252" t="s">
        <v>5552</v>
      </c>
      <c r="D872" s="257" t="s">
        <v>678</v>
      </c>
      <c r="E872" s="50" t="s">
        <v>4367</v>
      </c>
      <c r="F872" s="42" t="s">
        <v>2004</v>
      </c>
      <c r="G872" s="42">
        <v>1848</v>
      </c>
      <c r="H872" s="315">
        <v>83400.240000000005</v>
      </c>
      <c r="I872" s="315">
        <v>83400.240000000005</v>
      </c>
      <c r="J872" s="42"/>
      <c r="L872" s="58" t="s">
        <v>4489</v>
      </c>
      <c r="M872" s="50" t="s">
        <v>5514</v>
      </c>
      <c r="N872" s="42" t="s">
        <v>2251</v>
      </c>
      <c r="O872" s="182" t="s">
        <v>2252</v>
      </c>
      <c r="P872" s="50" t="s">
        <v>64</v>
      </c>
      <c r="Q872" s="50" t="s">
        <v>5395</v>
      </c>
      <c r="R872" s="42">
        <v>1</v>
      </c>
      <c r="S872" s="138" t="s">
        <v>1109</v>
      </c>
      <c r="T872" s="62">
        <v>500000000</v>
      </c>
      <c r="U872" s="62">
        <v>486104723.86000001</v>
      </c>
      <c r="Z872" s="77" t="s">
        <v>68</v>
      </c>
      <c r="AA872" s="127"/>
      <c r="AJ872" s="42"/>
      <c r="BN872" s="50" t="s">
        <v>4576</v>
      </c>
      <c r="BO872" s="58" t="str">
        <f t="shared" si="13"/>
        <v>境内资产</v>
      </c>
      <c r="BP872" s="58" t="str">
        <f>IF(M872="",VLOOKUP(D872,Sheet4!$A$1:$B$92,2,0),VLOOKUP(Q872,Sheet4!$A$1:$B$92,2,0))</f>
        <v>保险资产管理产品</v>
      </c>
    </row>
    <row r="873" spans="1:68" s="58" customFormat="1" ht="12.75" customHeight="1">
      <c r="A873" s="137" t="s">
        <v>2037</v>
      </c>
      <c r="B873" s="42" t="s">
        <v>2038</v>
      </c>
      <c r="C873" s="252" t="s">
        <v>5552</v>
      </c>
      <c r="D873" s="257" t="s">
        <v>678</v>
      </c>
      <c r="E873" s="50" t="s">
        <v>2805</v>
      </c>
      <c r="F873" s="42" t="s">
        <v>2038</v>
      </c>
      <c r="G873" s="42">
        <v>99</v>
      </c>
      <c r="H873" s="315">
        <v>2600.73</v>
      </c>
      <c r="I873" s="315">
        <v>3741.21</v>
      </c>
      <c r="J873" s="42"/>
      <c r="L873" s="58" t="s">
        <v>4489</v>
      </c>
      <c r="M873" s="50" t="s">
        <v>5514</v>
      </c>
      <c r="N873" s="42" t="s">
        <v>2251</v>
      </c>
      <c r="O873" s="182" t="s">
        <v>2252</v>
      </c>
      <c r="P873" s="50" t="s">
        <v>64</v>
      </c>
      <c r="Q873" s="50" t="s">
        <v>5395</v>
      </c>
      <c r="R873" s="42">
        <v>1</v>
      </c>
      <c r="S873" s="138" t="s">
        <v>1109</v>
      </c>
      <c r="T873" s="62">
        <v>500000000</v>
      </c>
      <c r="U873" s="62">
        <v>486104723.86000001</v>
      </c>
      <c r="Z873" s="77" t="s">
        <v>68</v>
      </c>
      <c r="AA873" s="127">
        <v>1.0929239991586623E-6</v>
      </c>
      <c r="AJ873" s="42"/>
      <c r="BN873" s="50" t="s">
        <v>4576</v>
      </c>
      <c r="BO873" s="58" t="str">
        <f t="shared" si="13"/>
        <v>境内资产</v>
      </c>
      <c r="BP873" s="58" t="str">
        <f>IF(M873="",VLOOKUP(D873,Sheet4!$A$1:$B$92,2,0),VLOOKUP(Q873,Sheet4!$A$1:$B$92,2,0))</f>
        <v>保险资产管理产品</v>
      </c>
    </row>
    <row r="874" spans="1:68" s="58" customFormat="1" ht="12.75" customHeight="1">
      <c r="A874" s="137" t="s">
        <v>1627</v>
      </c>
      <c r="B874" s="42" t="s">
        <v>1628</v>
      </c>
      <c r="C874" s="252" t="s">
        <v>5552</v>
      </c>
      <c r="D874" s="257" t="s">
        <v>678</v>
      </c>
      <c r="E874" s="50" t="s">
        <v>1629</v>
      </c>
      <c r="F874" s="42" t="s">
        <v>1628</v>
      </c>
      <c r="G874" s="42">
        <v>97</v>
      </c>
      <c r="H874" s="315">
        <v>8347.82</v>
      </c>
      <c r="I874" s="315">
        <v>4516.32</v>
      </c>
      <c r="J874" s="42"/>
      <c r="L874" s="58" t="s">
        <v>4489</v>
      </c>
      <c r="M874" s="50" t="s">
        <v>5514</v>
      </c>
      <c r="N874" s="42" t="s">
        <v>2251</v>
      </c>
      <c r="O874" s="182" t="s">
        <v>2252</v>
      </c>
      <c r="P874" s="50" t="s">
        <v>64</v>
      </c>
      <c r="Q874" s="50" t="s">
        <v>5395</v>
      </c>
      <c r="R874" s="42">
        <v>1</v>
      </c>
      <c r="S874" s="138" t="s">
        <v>1109</v>
      </c>
      <c r="T874" s="62">
        <v>500000000</v>
      </c>
      <c r="U874" s="62">
        <v>486104723.86000001</v>
      </c>
      <c r="Z874" s="77" t="s">
        <v>68</v>
      </c>
      <c r="AA874" s="127">
        <v>1.0362176141115732E-6</v>
      </c>
      <c r="AJ874" s="42"/>
      <c r="BN874" s="50" t="s">
        <v>4576</v>
      </c>
      <c r="BO874" s="58" t="str">
        <f t="shared" si="13"/>
        <v>境内资产</v>
      </c>
      <c r="BP874" s="58" t="str">
        <f>IF(M874="",VLOOKUP(D874,Sheet4!$A$1:$B$92,2,0),VLOOKUP(Q874,Sheet4!$A$1:$B$92,2,0))</f>
        <v>保险资产管理产品</v>
      </c>
    </row>
    <row r="875" spans="1:68" s="58" customFormat="1" ht="12.75" customHeight="1">
      <c r="A875" s="137" t="s">
        <v>1630</v>
      </c>
      <c r="B875" s="42" t="s">
        <v>1631</v>
      </c>
      <c r="C875" s="252" t="s">
        <v>5552</v>
      </c>
      <c r="D875" s="257" t="s">
        <v>678</v>
      </c>
      <c r="E875" s="50" t="s">
        <v>1632</v>
      </c>
      <c r="F875" s="42" t="s">
        <v>1631</v>
      </c>
      <c r="G875" s="42">
        <v>180</v>
      </c>
      <c r="H875" s="315">
        <v>7034.4</v>
      </c>
      <c r="I875" s="315">
        <v>4714.2</v>
      </c>
      <c r="J875" s="42"/>
      <c r="L875" s="58" t="s">
        <v>4489</v>
      </c>
      <c r="M875" s="50" t="s">
        <v>5514</v>
      </c>
      <c r="N875" s="42" t="s">
        <v>2251</v>
      </c>
      <c r="O875" s="182" t="s">
        <v>2252</v>
      </c>
      <c r="P875" s="50" t="s">
        <v>64</v>
      </c>
      <c r="Q875" s="50" t="s">
        <v>5395</v>
      </c>
      <c r="R875" s="42">
        <v>1</v>
      </c>
      <c r="S875" s="138" t="s">
        <v>1109</v>
      </c>
      <c r="T875" s="62">
        <v>500000000</v>
      </c>
      <c r="U875" s="62">
        <v>486104723.86000001</v>
      </c>
      <c r="Z875" s="77" t="s">
        <v>68</v>
      </c>
      <c r="AA875" s="127">
        <v>1.4400659824046921E-6</v>
      </c>
      <c r="AJ875" s="42"/>
      <c r="BN875" s="50" t="s">
        <v>4576</v>
      </c>
      <c r="BO875" s="58" t="str">
        <f t="shared" si="13"/>
        <v>境内资产</v>
      </c>
      <c r="BP875" s="58" t="str">
        <f>IF(M875="",VLOOKUP(D875,Sheet4!$A$1:$B$92,2,0),VLOOKUP(Q875,Sheet4!$A$1:$B$92,2,0))</f>
        <v>保险资产管理产品</v>
      </c>
    </row>
    <row r="876" spans="1:68" s="58" customFormat="1" ht="12.75" customHeight="1">
      <c r="A876" s="137" t="s">
        <v>1764</v>
      </c>
      <c r="B876" s="42" t="s">
        <v>1765</v>
      </c>
      <c r="C876" s="252" t="s">
        <v>5552</v>
      </c>
      <c r="D876" s="257" t="s">
        <v>678</v>
      </c>
      <c r="E876" s="50" t="s">
        <v>1766</v>
      </c>
      <c r="F876" s="42" t="s">
        <v>1765</v>
      </c>
      <c r="G876" s="42">
        <v>162</v>
      </c>
      <c r="H876" s="315">
        <v>7126.38</v>
      </c>
      <c r="I876" s="315">
        <v>4971.78</v>
      </c>
      <c r="J876" s="42"/>
      <c r="L876" s="58" t="s">
        <v>4489</v>
      </c>
      <c r="M876" s="50" t="s">
        <v>5514</v>
      </c>
      <c r="N876" s="42" t="s">
        <v>2251</v>
      </c>
      <c r="O876" s="182" t="s">
        <v>2252</v>
      </c>
      <c r="P876" s="50" t="s">
        <v>64</v>
      </c>
      <c r="Q876" s="50" t="s">
        <v>5395</v>
      </c>
      <c r="R876" s="42">
        <v>1</v>
      </c>
      <c r="S876" s="138" t="s">
        <v>1109</v>
      </c>
      <c r="T876" s="62">
        <v>500000000</v>
      </c>
      <c r="U876" s="62">
        <v>486104723.86000001</v>
      </c>
      <c r="Z876" s="77" t="s">
        <v>68</v>
      </c>
      <c r="AA876" s="127">
        <v>1.1777673545966228E-6</v>
      </c>
      <c r="AJ876" s="42"/>
      <c r="BN876" s="50" t="s">
        <v>4576</v>
      </c>
      <c r="BO876" s="58" t="str">
        <f t="shared" si="13"/>
        <v>境内资产</v>
      </c>
      <c r="BP876" s="58" t="str">
        <f>IF(M876="",VLOOKUP(D876,Sheet4!$A$1:$B$92,2,0),VLOOKUP(Q876,Sheet4!$A$1:$B$92,2,0))</f>
        <v>保险资产管理产品</v>
      </c>
    </row>
    <row r="877" spans="1:68" s="58" customFormat="1" ht="12.75" customHeight="1">
      <c r="A877" s="137" t="s">
        <v>2039</v>
      </c>
      <c r="B877" s="42" t="s">
        <v>2040</v>
      </c>
      <c r="C877" s="252" t="s">
        <v>5552</v>
      </c>
      <c r="D877" s="257" t="s">
        <v>678</v>
      </c>
      <c r="E877" s="50" t="s">
        <v>2807</v>
      </c>
      <c r="F877" s="42" t="s">
        <v>2040</v>
      </c>
      <c r="G877" s="42">
        <v>259</v>
      </c>
      <c r="H877" s="315">
        <v>3159.8</v>
      </c>
      <c r="I877" s="315">
        <v>3962.7</v>
      </c>
      <c r="J877" s="42"/>
      <c r="L877" s="58" t="s">
        <v>4489</v>
      </c>
      <c r="M877" s="50" t="s">
        <v>5514</v>
      </c>
      <c r="N877" s="42" t="s">
        <v>2251</v>
      </c>
      <c r="O877" s="182" t="s">
        <v>2252</v>
      </c>
      <c r="P877" s="50" t="s">
        <v>64</v>
      </c>
      <c r="Q877" s="50" t="s">
        <v>5395</v>
      </c>
      <c r="R877" s="42">
        <v>1</v>
      </c>
      <c r="S877" s="138" t="s">
        <v>1109</v>
      </c>
      <c r="T877" s="62">
        <v>500000000</v>
      </c>
      <c r="U877" s="62">
        <v>486104723.86000001</v>
      </c>
      <c r="Z877" s="77" t="s">
        <v>68</v>
      </c>
      <c r="AA877" s="127">
        <v>6.2858517369553063E-7</v>
      </c>
      <c r="AJ877" s="42"/>
      <c r="BN877" s="50" t="s">
        <v>4576</v>
      </c>
      <c r="BO877" s="58" t="str">
        <f t="shared" si="13"/>
        <v>境内资产</v>
      </c>
      <c r="BP877" s="58" t="str">
        <f>IF(M877="",VLOOKUP(D877,Sheet4!$A$1:$B$92,2,0),VLOOKUP(Q877,Sheet4!$A$1:$B$92,2,0))</f>
        <v>保险资产管理产品</v>
      </c>
    </row>
    <row r="878" spans="1:68" s="58" customFormat="1" ht="12.75" customHeight="1">
      <c r="A878" s="137" t="s">
        <v>1636</v>
      </c>
      <c r="B878" s="42" t="s">
        <v>1637</v>
      </c>
      <c r="C878" s="252" t="s">
        <v>5552</v>
      </c>
      <c r="D878" s="257" t="s">
        <v>678</v>
      </c>
      <c r="E878" s="50" t="s">
        <v>1638</v>
      </c>
      <c r="F878" s="42" t="s">
        <v>1637</v>
      </c>
      <c r="G878" s="42">
        <v>116</v>
      </c>
      <c r="H878" s="315">
        <v>4669</v>
      </c>
      <c r="I878" s="315">
        <v>2606.52</v>
      </c>
      <c r="J878" s="42"/>
      <c r="L878" s="58" t="s">
        <v>4489</v>
      </c>
      <c r="M878" s="50" t="s">
        <v>5514</v>
      </c>
      <c r="N878" s="42" t="s">
        <v>2251</v>
      </c>
      <c r="O878" s="182" t="s">
        <v>2252</v>
      </c>
      <c r="P878" s="50" t="s">
        <v>64</v>
      </c>
      <c r="Q878" s="50" t="s">
        <v>5395</v>
      </c>
      <c r="R878" s="42">
        <v>1</v>
      </c>
      <c r="S878" s="138" t="s">
        <v>1109</v>
      </c>
      <c r="T878" s="62">
        <v>500000000</v>
      </c>
      <c r="U878" s="62">
        <v>486104723.86000001</v>
      </c>
      <c r="Z878" s="77" t="s">
        <v>68</v>
      </c>
      <c r="AA878" s="127">
        <v>1.1864536392188994E-6</v>
      </c>
      <c r="AJ878" s="42"/>
      <c r="BN878" s="50" t="s">
        <v>4576</v>
      </c>
      <c r="BO878" s="58" t="str">
        <f t="shared" si="13"/>
        <v>境内资产</v>
      </c>
      <c r="BP878" s="58" t="str">
        <f>IF(M878="",VLOOKUP(D878,Sheet4!$A$1:$B$92,2,0),VLOOKUP(Q878,Sheet4!$A$1:$B$92,2,0))</f>
        <v>保险资产管理产品</v>
      </c>
    </row>
    <row r="879" spans="1:68" s="58" customFormat="1" ht="12.75" customHeight="1">
      <c r="A879" s="137" t="s">
        <v>1826</v>
      </c>
      <c r="B879" s="42" t="s">
        <v>1827</v>
      </c>
      <c r="C879" s="252" t="s">
        <v>5552</v>
      </c>
      <c r="D879" s="257" t="s">
        <v>678</v>
      </c>
      <c r="E879" s="50" t="s">
        <v>1828</v>
      </c>
      <c r="F879" s="42" t="s">
        <v>1827</v>
      </c>
      <c r="G879" s="42">
        <v>99</v>
      </c>
      <c r="H879" s="315">
        <v>2684.88</v>
      </c>
      <c r="I879" s="315">
        <v>1823.58</v>
      </c>
      <c r="J879" s="42"/>
      <c r="L879" s="58" t="s">
        <v>4489</v>
      </c>
      <c r="M879" s="50" t="s">
        <v>5514</v>
      </c>
      <c r="N879" s="42" t="s">
        <v>2251</v>
      </c>
      <c r="O879" s="182" t="s">
        <v>2252</v>
      </c>
      <c r="P879" s="50" t="s">
        <v>64</v>
      </c>
      <c r="Q879" s="50" t="s">
        <v>5395</v>
      </c>
      <c r="R879" s="42">
        <v>1</v>
      </c>
      <c r="S879" s="138" t="s">
        <v>1109</v>
      </c>
      <c r="T879" s="62">
        <v>500000000</v>
      </c>
      <c r="U879" s="62">
        <v>486104723.86000001</v>
      </c>
      <c r="Z879" s="77" t="s">
        <v>68</v>
      </c>
      <c r="AA879" s="127">
        <v>9.7895941687066223E-7</v>
      </c>
      <c r="AJ879" s="42"/>
      <c r="BN879" s="50" t="s">
        <v>4576</v>
      </c>
      <c r="BO879" s="58" t="str">
        <f t="shared" si="13"/>
        <v>境内资产</v>
      </c>
      <c r="BP879" s="58" t="str">
        <f>IF(M879="",VLOOKUP(D879,Sheet4!$A$1:$B$92,2,0),VLOOKUP(Q879,Sheet4!$A$1:$B$92,2,0))</f>
        <v>保险资产管理产品</v>
      </c>
    </row>
    <row r="880" spans="1:68" s="58" customFormat="1" ht="12.75" customHeight="1">
      <c r="A880" s="137" t="s">
        <v>2244</v>
      </c>
      <c r="B880" s="42" t="s">
        <v>2042</v>
      </c>
      <c r="C880" s="252" t="s">
        <v>5552</v>
      </c>
      <c r="D880" s="257" t="s">
        <v>678</v>
      </c>
      <c r="E880" s="50" t="s">
        <v>5528</v>
      </c>
      <c r="F880" s="42" t="s">
        <v>2042</v>
      </c>
      <c r="G880" s="42">
        <v>289</v>
      </c>
      <c r="H880" s="315">
        <v>6164.37</v>
      </c>
      <c r="I880" s="315">
        <v>6326.21</v>
      </c>
      <c r="J880" s="42"/>
      <c r="L880" s="58" t="s">
        <v>4489</v>
      </c>
      <c r="M880" s="50" t="s">
        <v>5514</v>
      </c>
      <c r="N880" s="42" t="s">
        <v>2251</v>
      </c>
      <c r="O880" s="182" t="s">
        <v>2252</v>
      </c>
      <c r="P880" s="50" t="s">
        <v>64</v>
      </c>
      <c r="Q880" s="50" t="s">
        <v>5395</v>
      </c>
      <c r="R880" s="42">
        <v>1</v>
      </c>
      <c r="S880" s="138" t="s">
        <v>1109</v>
      </c>
      <c r="T880" s="62">
        <v>500000000</v>
      </c>
      <c r="U880" s="62">
        <v>486104723.86000001</v>
      </c>
      <c r="Z880" s="77" t="s">
        <v>68</v>
      </c>
      <c r="AA880" s="127">
        <v>1.3671557711953357E-6</v>
      </c>
      <c r="AJ880" s="42"/>
      <c r="BN880" s="50" t="s">
        <v>4576</v>
      </c>
      <c r="BO880" s="58" t="str">
        <f t="shared" si="13"/>
        <v>境内资产</v>
      </c>
      <c r="BP880" s="58" t="str">
        <f>IF(M880="",VLOOKUP(D880,Sheet4!$A$1:$B$92,2,0),VLOOKUP(Q880,Sheet4!$A$1:$B$92,2,0))</f>
        <v>保险资产管理产品</v>
      </c>
    </row>
    <row r="881" spans="1:68" s="58" customFormat="1" ht="12.75" customHeight="1">
      <c r="A881" s="137" t="s">
        <v>2245</v>
      </c>
      <c r="B881" s="42" t="s">
        <v>2246</v>
      </c>
      <c r="C881" s="252" t="s">
        <v>5552</v>
      </c>
      <c r="D881" s="257" t="s">
        <v>678</v>
      </c>
      <c r="E881" s="50" t="s">
        <v>2814</v>
      </c>
      <c r="F881" s="42" t="s">
        <v>2246</v>
      </c>
      <c r="G881" s="42">
        <v>152</v>
      </c>
      <c r="H881" s="315">
        <v>10059.36</v>
      </c>
      <c r="I881" s="315">
        <v>4154.16</v>
      </c>
      <c r="J881" s="42"/>
      <c r="L881" s="58" t="s">
        <v>4489</v>
      </c>
      <c r="M881" s="50" t="s">
        <v>5514</v>
      </c>
      <c r="N881" s="42" t="s">
        <v>2251</v>
      </c>
      <c r="O881" s="182" t="s">
        <v>2252</v>
      </c>
      <c r="P881" s="50" t="s">
        <v>64</v>
      </c>
      <c r="Q881" s="50" t="s">
        <v>5395</v>
      </c>
      <c r="R881" s="42">
        <v>1</v>
      </c>
      <c r="S881" s="138" t="s">
        <v>1109</v>
      </c>
      <c r="T881" s="62">
        <v>500000000</v>
      </c>
      <c r="U881" s="62">
        <v>486104723.86000001</v>
      </c>
      <c r="Z881" s="77" t="s">
        <v>68</v>
      </c>
      <c r="AA881" s="127">
        <v>1.2708499666812851E-6</v>
      </c>
      <c r="AJ881" s="42"/>
      <c r="BN881" s="50" t="s">
        <v>4576</v>
      </c>
      <c r="BO881" s="58" t="str">
        <f t="shared" si="13"/>
        <v>境内资产</v>
      </c>
      <c r="BP881" s="58" t="str">
        <f>IF(M881="",VLOOKUP(D881,Sheet4!$A$1:$B$92,2,0),VLOOKUP(Q881,Sheet4!$A$1:$B$92,2,0))</f>
        <v>保险资产管理产品</v>
      </c>
    </row>
    <row r="882" spans="1:68" s="58" customFormat="1" ht="12.75" customHeight="1">
      <c r="A882" s="137" t="s">
        <v>1829</v>
      </c>
      <c r="B882" s="42" t="s">
        <v>1830</v>
      </c>
      <c r="C882" s="252" t="s">
        <v>5552</v>
      </c>
      <c r="D882" s="257" t="s">
        <v>678</v>
      </c>
      <c r="E882" s="50" t="s">
        <v>1831</v>
      </c>
      <c r="F882" s="42" t="s">
        <v>1830</v>
      </c>
      <c r="G882" s="42">
        <v>298</v>
      </c>
      <c r="H882" s="315">
        <v>8299.2999999999993</v>
      </c>
      <c r="I882" s="315">
        <v>6022.58</v>
      </c>
      <c r="J882" s="42"/>
      <c r="L882" s="58" t="s">
        <v>4489</v>
      </c>
      <c r="M882" s="50" t="s">
        <v>5514</v>
      </c>
      <c r="N882" s="42" t="s">
        <v>2251</v>
      </c>
      <c r="O882" s="182" t="s">
        <v>2252</v>
      </c>
      <c r="P882" s="50" t="s">
        <v>64</v>
      </c>
      <c r="Q882" s="50" t="s">
        <v>5395</v>
      </c>
      <c r="R882" s="42">
        <v>1</v>
      </c>
      <c r="S882" s="138" t="s">
        <v>1109</v>
      </c>
      <c r="T882" s="62">
        <v>500000000</v>
      </c>
      <c r="U882" s="62">
        <v>486104723.86000001</v>
      </c>
      <c r="Z882" s="77" t="s">
        <v>68</v>
      </c>
      <c r="AA882" s="127">
        <v>1.3235584919813309E-6</v>
      </c>
      <c r="AJ882" s="42"/>
      <c r="BN882" s="50" t="s">
        <v>4576</v>
      </c>
      <c r="BO882" s="58" t="str">
        <f t="shared" si="13"/>
        <v>境内资产</v>
      </c>
      <c r="BP882" s="58" t="str">
        <f>IF(M882="",VLOOKUP(D882,Sheet4!$A$1:$B$92,2,0),VLOOKUP(Q882,Sheet4!$A$1:$B$92,2,0))</f>
        <v>保险资产管理产品</v>
      </c>
    </row>
    <row r="883" spans="1:68" s="58" customFormat="1" ht="12.75" customHeight="1">
      <c r="A883" s="137" t="s">
        <v>1639</v>
      </c>
      <c r="B883" s="42" t="s">
        <v>1640</v>
      </c>
      <c r="C883" s="252" t="s">
        <v>5552</v>
      </c>
      <c r="D883" s="257" t="s">
        <v>678</v>
      </c>
      <c r="E883" s="50" t="s">
        <v>1641</v>
      </c>
      <c r="F883" s="42" t="s">
        <v>1640</v>
      </c>
      <c r="G883" s="42">
        <v>153</v>
      </c>
      <c r="H883" s="315">
        <v>4701.6899999999996</v>
      </c>
      <c r="I883" s="315">
        <v>3211.47</v>
      </c>
      <c r="J883" s="42"/>
      <c r="L883" s="58" t="s">
        <v>4489</v>
      </c>
      <c r="M883" s="50" t="s">
        <v>5514</v>
      </c>
      <c r="N883" s="42" t="s">
        <v>2251</v>
      </c>
      <c r="O883" s="182" t="s">
        <v>2252</v>
      </c>
      <c r="P883" s="50" t="s">
        <v>64</v>
      </c>
      <c r="Q883" s="50" t="s">
        <v>5395</v>
      </c>
      <c r="R883" s="42">
        <v>1</v>
      </c>
      <c r="S883" s="138" t="s">
        <v>1109</v>
      </c>
      <c r="T883" s="62">
        <v>500000000</v>
      </c>
      <c r="U883" s="62">
        <v>486104723.86000001</v>
      </c>
      <c r="Z883" s="77" t="s">
        <v>68</v>
      </c>
      <c r="AA883" s="127">
        <v>1.228189536484626E-6</v>
      </c>
      <c r="AJ883" s="42"/>
      <c r="BN883" s="50" t="s">
        <v>4576</v>
      </c>
      <c r="BO883" s="58" t="str">
        <f t="shared" si="13"/>
        <v>境内资产</v>
      </c>
      <c r="BP883" s="58" t="str">
        <f>IF(M883="",VLOOKUP(D883,Sheet4!$A$1:$B$92,2,0),VLOOKUP(Q883,Sheet4!$A$1:$B$92,2,0))</f>
        <v>保险资产管理产品</v>
      </c>
    </row>
    <row r="884" spans="1:68" s="58" customFormat="1" ht="12.75" customHeight="1">
      <c r="A884" s="137" t="s">
        <v>1642</v>
      </c>
      <c r="B884" s="42" t="s">
        <v>1643</v>
      </c>
      <c r="C884" s="252" t="s">
        <v>5552</v>
      </c>
      <c r="D884" s="257" t="s">
        <v>678</v>
      </c>
      <c r="E884" s="50" t="s">
        <v>1644</v>
      </c>
      <c r="F884" s="42" t="s">
        <v>1643</v>
      </c>
      <c r="G884" s="42">
        <v>150</v>
      </c>
      <c r="H884" s="315">
        <v>9612</v>
      </c>
      <c r="I884" s="315">
        <v>4698</v>
      </c>
      <c r="J884" s="42"/>
      <c r="L884" s="58" t="s">
        <v>4489</v>
      </c>
      <c r="M884" s="50" t="s">
        <v>5514</v>
      </c>
      <c r="N884" s="42" t="s">
        <v>2251</v>
      </c>
      <c r="O884" s="182" t="s">
        <v>2252</v>
      </c>
      <c r="P884" s="50" t="s">
        <v>64</v>
      </c>
      <c r="Q884" s="50" t="s">
        <v>5395</v>
      </c>
      <c r="R884" s="42">
        <v>1</v>
      </c>
      <c r="S884" s="138" t="s">
        <v>1109</v>
      </c>
      <c r="T884" s="62">
        <v>500000000</v>
      </c>
      <c r="U884" s="62">
        <v>486104723.86000001</v>
      </c>
      <c r="Z884" s="77" t="s">
        <v>68</v>
      </c>
      <c r="AA884" s="127">
        <v>1.1490912933220627E-6</v>
      </c>
      <c r="AJ884" s="42"/>
      <c r="BN884" s="50" t="s">
        <v>4576</v>
      </c>
      <c r="BO884" s="58" t="str">
        <f t="shared" si="13"/>
        <v>境内资产</v>
      </c>
      <c r="BP884" s="58" t="str">
        <f>IF(M884="",VLOOKUP(D884,Sheet4!$A$1:$B$92,2,0),VLOOKUP(Q884,Sheet4!$A$1:$B$92,2,0))</f>
        <v>保险资产管理产品</v>
      </c>
    </row>
    <row r="885" spans="1:68" s="58" customFormat="1" ht="12.75" customHeight="1">
      <c r="A885" s="137" t="s">
        <v>1767</v>
      </c>
      <c r="B885" s="42" t="s">
        <v>1768</v>
      </c>
      <c r="C885" s="252" t="s">
        <v>5552</v>
      </c>
      <c r="D885" s="257" t="s">
        <v>678</v>
      </c>
      <c r="E885" s="50" t="s">
        <v>1769</v>
      </c>
      <c r="F885" s="42" t="s">
        <v>1768</v>
      </c>
      <c r="G885" s="42">
        <v>195</v>
      </c>
      <c r="H885" s="315">
        <v>5709.6</v>
      </c>
      <c r="I885" s="315">
        <v>3147.3</v>
      </c>
      <c r="J885" s="42"/>
      <c r="L885" s="58" t="s">
        <v>4489</v>
      </c>
      <c r="M885" s="50" t="s">
        <v>5514</v>
      </c>
      <c r="N885" s="42" t="s">
        <v>2251</v>
      </c>
      <c r="O885" s="182" t="s">
        <v>2252</v>
      </c>
      <c r="P885" s="50" t="s">
        <v>64</v>
      </c>
      <c r="Q885" s="50" t="s">
        <v>5395</v>
      </c>
      <c r="R885" s="42">
        <v>1</v>
      </c>
      <c r="S885" s="138" t="s">
        <v>1109</v>
      </c>
      <c r="T885" s="62">
        <v>500000000</v>
      </c>
      <c r="U885" s="62">
        <v>486104723.86000001</v>
      </c>
      <c r="Z885" s="77" t="s">
        <v>68</v>
      </c>
      <c r="AA885" s="127">
        <v>1.3859994023199604E-6</v>
      </c>
      <c r="AJ885" s="42"/>
      <c r="BN885" s="50" t="s">
        <v>4576</v>
      </c>
      <c r="BO885" s="58" t="str">
        <f t="shared" si="13"/>
        <v>境内资产</v>
      </c>
      <c r="BP885" s="58" t="str">
        <f>IF(M885="",VLOOKUP(D885,Sheet4!$A$1:$B$92,2,0),VLOOKUP(Q885,Sheet4!$A$1:$B$92,2,0))</f>
        <v>保险资产管理产品</v>
      </c>
    </row>
    <row r="886" spans="1:68" s="58" customFormat="1" ht="12.75" customHeight="1">
      <c r="A886" s="137" t="s">
        <v>1770</v>
      </c>
      <c r="B886" s="42" t="s">
        <v>1771</v>
      </c>
      <c r="C886" s="252" t="s">
        <v>5552</v>
      </c>
      <c r="D886" s="257" t="s">
        <v>678</v>
      </c>
      <c r="E886" s="50" t="s">
        <v>1772</v>
      </c>
      <c r="F886" s="42" t="s">
        <v>1771</v>
      </c>
      <c r="G886" s="42">
        <v>318</v>
      </c>
      <c r="H886" s="315">
        <v>24346.080000000002</v>
      </c>
      <c r="I886" s="315">
        <v>14828.34</v>
      </c>
      <c r="J886" s="42"/>
      <c r="L886" s="58" t="s">
        <v>4489</v>
      </c>
      <c r="M886" s="50" t="s">
        <v>5514</v>
      </c>
      <c r="N886" s="42" t="s">
        <v>2251</v>
      </c>
      <c r="O886" s="182" t="s">
        <v>2252</v>
      </c>
      <c r="P886" s="50" t="s">
        <v>64</v>
      </c>
      <c r="Q886" s="50" t="s">
        <v>5395</v>
      </c>
      <c r="R886" s="42">
        <v>1</v>
      </c>
      <c r="S886" s="138" t="s">
        <v>1109</v>
      </c>
      <c r="T886" s="62">
        <v>500000000</v>
      </c>
      <c r="U886" s="62">
        <v>486104723.86000001</v>
      </c>
      <c r="Z886" s="77" t="s">
        <v>68</v>
      </c>
      <c r="AA886" s="127">
        <v>7.1194941376429584E-7</v>
      </c>
      <c r="AJ886" s="42"/>
      <c r="BN886" s="50" t="s">
        <v>4576</v>
      </c>
      <c r="BO886" s="58" t="str">
        <f t="shared" si="13"/>
        <v>境内资产</v>
      </c>
      <c r="BP886" s="58" t="str">
        <f>IF(M886="",VLOOKUP(D886,Sheet4!$A$1:$B$92,2,0),VLOOKUP(Q886,Sheet4!$A$1:$B$92,2,0))</f>
        <v>保险资产管理产品</v>
      </c>
    </row>
    <row r="887" spans="1:68" s="58" customFormat="1" ht="12.75" customHeight="1">
      <c r="A887" s="137" t="s">
        <v>1773</v>
      </c>
      <c r="B887" s="42" t="s">
        <v>1774</v>
      </c>
      <c r="C887" s="252" t="s">
        <v>5552</v>
      </c>
      <c r="D887" s="257" t="s">
        <v>678</v>
      </c>
      <c r="E887" s="50" t="s">
        <v>1775</v>
      </c>
      <c r="F887" s="42" t="s">
        <v>1774</v>
      </c>
      <c r="G887" s="42">
        <v>179</v>
      </c>
      <c r="H887" s="315">
        <v>13011.51</v>
      </c>
      <c r="I887" s="315">
        <v>10333.67</v>
      </c>
      <c r="J887" s="42"/>
      <c r="L887" s="58" t="s">
        <v>4489</v>
      </c>
      <c r="M887" s="50" t="s">
        <v>5514</v>
      </c>
      <c r="N887" s="42" t="s">
        <v>2251</v>
      </c>
      <c r="O887" s="182" t="s">
        <v>2252</v>
      </c>
      <c r="P887" s="50" t="s">
        <v>64</v>
      </c>
      <c r="Q887" s="50" t="s">
        <v>5395</v>
      </c>
      <c r="R887" s="42">
        <v>1</v>
      </c>
      <c r="S887" s="138" t="s">
        <v>1109</v>
      </c>
      <c r="T887" s="62">
        <v>500000000</v>
      </c>
      <c r="U887" s="62">
        <v>486104723.86000001</v>
      </c>
      <c r="Z887" s="77" t="s">
        <v>68</v>
      </c>
      <c r="AA887" s="127">
        <v>1.6046163808628786E-6</v>
      </c>
      <c r="AJ887" s="42"/>
      <c r="BN887" s="50" t="s">
        <v>4576</v>
      </c>
      <c r="BO887" s="58" t="str">
        <f t="shared" si="13"/>
        <v>境内资产</v>
      </c>
      <c r="BP887" s="58" t="str">
        <f>IF(M887="",VLOOKUP(D887,Sheet4!$A$1:$B$92,2,0),VLOOKUP(Q887,Sheet4!$A$1:$B$92,2,0))</f>
        <v>保险资产管理产品</v>
      </c>
    </row>
    <row r="888" spans="1:68" s="58" customFormat="1" ht="12.75" customHeight="1">
      <c r="A888" s="137" t="s">
        <v>1776</v>
      </c>
      <c r="B888" s="42" t="s">
        <v>1777</v>
      </c>
      <c r="C888" s="252" t="s">
        <v>5552</v>
      </c>
      <c r="D888" s="257" t="s">
        <v>678</v>
      </c>
      <c r="E888" s="50" t="s">
        <v>1778</v>
      </c>
      <c r="F888" s="42" t="s">
        <v>1777</v>
      </c>
      <c r="G888" s="42">
        <v>224</v>
      </c>
      <c r="H888" s="315">
        <v>12741.12</v>
      </c>
      <c r="I888" s="315">
        <v>7978.88</v>
      </c>
      <c r="J888" s="42"/>
      <c r="L888" s="58" t="s">
        <v>4489</v>
      </c>
      <c r="M888" s="50" t="s">
        <v>5514</v>
      </c>
      <c r="N888" s="42" t="s">
        <v>2251</v>
      </c>
      <c r="O888" s="182" t="s">
        <v>2252</v>
      </c>
      <c r="P888" s="50" t="s">
        <v>64</v>
      </c>
      <c r="Q888" s="50" t="s">
        <v>5395</v>
      </c>
      <c r="R888" s="42">
        <v>1</v>
      </c>
      <c r="S888" s="138" t="s">
        <v>1109</v>
      </c>
      <c r="T888" s="62">
        <v>500000000</v>
      </c>
      <c r="U888" s="62">
        <v>486104723.86000001</v>
      </c>
      <c r="Z888" s="77" t="s">
        <v>68</v>
      </c>
      <c r="AA888" s="127">
        <v>5.1276867178577611E-7</v>
      </c>
      <c r="AJ888" s="42"/>
      <c r="BN888" s="50" t="s">
        <v>4576</v>
      </c>
      <c r="BO888" s="58" t="str">
        <f t="shared" si="13"/>
        <v>境内资产</v>
      </c>
      <c r="BP888" s="58" t="str">
        <f>IF(M888="",VLOOKUP(D888,Sheet4!$A$1:$B$92,2,0),VLOOKUP(Q888,Sheet4!$A$1:$B$92,2,0))</f>
        <v>保险资产管理产品</v>
      </c>
    </row>
    <row r="889" spans="1:68" s="58" customFormat="1" ht="12.75" customHeight="1">
      <c r="A889" s="137" t="s">
        <v>2045</v>
      </c>
      <c r="B889" s="42" t="s">
        <v>2046</v>
      </c>
      <c r="C889" s="252" t="s">
        <v>5552</v>
      </c>
      <c r="D889" s="257" t="s">
        <v>678</v>
      </c>
      <c r="E889" s="50" t="s">
        <v>2816</v>
      </c>
      <c r="F889" s="42" t="s">
        <v>2046</v>
      </c>
      <c r="G889" s="42">
        <v>432</v>
      </c>
      <c r="H889" s="315">
        <v>11145.6</v>
      </c>
      <c r="I889" s="315">
        <v>7840.8</v>
      </c>
      <c r="J889" s="42"/>
      <c r="L889" s="58" t="s">
        <v>4489</v>
      </c>
      <c r="M889" s="50" t="s">
        <v>5514</v>
      </c>
      <c r="N889" s="42" t="s">
        <v>2251</v>
      </c>
      <c r="O889" s="182" t="s">
        <v>2252</v>
      </c>
      <c r="P889" s="50" t="s">
        <v>64</v>
      </c>
      <c r="Q889" s="50" t="s">
        <v>5395</v>
      </c>
      <c r="R889" s="42">
        <v>1</v>
      </c>
      <c r="S889" s="138" t="s">
        <v>1109</v>
      </c>
      <c r="T889" s="62">
        <v>500000000</v>
      </c>
      <c r="U889" s="62">
        <v>486104723.86000001</v>
      </c>
      <c r="Z889" s="77" t="s">
        <v>68</v>
      </c>
      <c r="AA889" s="127">
        <v>1.6693919264179868E-6</v>
      </c>
      <c r="AJ889" s="42"/>
      <c r="BN889" s="50" t="s">
        <v>4576</v>
      </c>
      <c r="BO889" s="58" t="str">
        <f t="shared" si="13"/>
        <v>境内资产</v>
      </c>
      <c r="BP889" s="58" t="str">
        <f>IF(M889="",VLOOKUP(D889,Sheet4!$A$1:$B$92,2,0),VLOOKUP(Q889,Sheet4!$A$1:$B$92,2,0))</f>
        <v>保险资产管理产品</v>
      </c>
    </row>
    <row r="890" spans="1:68" s="58" customFormat="1" ht="12.75" customHeight="1">
      <c r="A890" s="137" t="s">
        <v>2047</v>
      </c>
      <c r="B890" s="42" t="s">
        <v>2048</v>
      </c>
      <c r="C890" s="252" t="s">
        <v>5552</v>
      </c>
      <c r="D890" s="257" t="s">
        <v>678</v>
      </c>
      <c r="E890" s="50" t="s">
        <v>4365</v>
      </c>
      <c r="F890" s="42" t="s">
        <v>2048</v>
      </c>
      <c r="G890" s="42">
        <v>180</v>
      </c>
      <c r="H890" s="315">
        <v>5340.6</v>
      </c>
      <c r="I890" s="315">
        <v>8515.7999999999993</v>
      </c>
      <c r="J890" s="42"/>
      <c r="L890" s="58" t="s">
        <v>4489</v>
      </c>
      <c r="M890" s="50" t="s">
        <v>5514</v>
      </c>
      <c r="N890" s="42" t="s">
        <v>2251</v>
      </c>
      <c r="O890" s="182" t="s">
        <v>2252</v>
      </c>
      <c r="P890" s="50" t="s">
        <v>64</v>
      </c>
      <c r="Q890" s="50" t="s">
        <v>5395</v>
      </c>
      <c r="R890" s="42">
        <v>1</v>
      </c>
      <c r="S890" s="138" t="s">
        <v>1109</v>
      </c>
      <c r="T890" s="62">
        <v>500000000</v>
      </c>
      <c r="U890" s="62">
        <v>486104723.86000001</v>
      </c>
      <c r="Z890" s="77" t="s">
        <v>68</v>
      </c>
      <c r="AA890" s="127">
        <v>1.5134357005758156E-6</v>
      </c>
      <c r="AJ890" s="42"/>
      <c r="BN890" s="50" t="s">
        <v>4576</v>
      </c>
      <c r="BO890" s="58" t="str">
        <f t="shared" si="13"/>
        <v>境内资产</v>
      </c>
      <c r="BP890" s="58" t="str">
        <f>IF(M890="",VLOOKUP(D890,Sheet4!$A$1:$B$92,2,0),VLOOKUP(Q890,Sheet4!$A$1:$B$92,2,0))</f>
        <v>保险资产管理产品</v>
      </c>
    </row>
    <row r="891" spans="1:68" s="58" customFormat="1" ht="12.75" customHeight="1">
      <c r="A891" s="137" t="s">
        <v>2049</v>
      </c>
      <c r="B891" s="42" t="s">
        <v>2050</v>
      </c>
      <c r="C891" s="252" t="s">
        <v>5552</v>
      </c>
      <c r="D891" s="257" t="s">
        <v>678</v>
      </c>
      <c r="E891" s="50" t="s">
        <v>2817</v>
      </c>
      <c r="F891" s="42" t="s">
        <v>2050</v>
      </c>
      <c r="G891" s="42">
        <v>2188</v>
      </c>
      <c r="H891" s="315">
        <v>8314.4</v>
      </c>
      <c r="I891" s="315">
        <v>9255.24</v>
      </c>
      <c r="J891" s="42"/>
      <c r="L891" s="58" t="s">
        <v>4489</v>
      </c>
      <c r="M891" s="50" t="s">
        <v>5514</v>
      </c>
      <c r="N891" s="42" t="s">
        <v>2251</v>
      </c>
      <c r="O891" s="182" t="s">
        <v>2252</v>
      </c>
      <c r="P891" s="50" t="s">
        <v>64</v>
      </c>
      <c r="Q891" s="50" t="s">
        <v>5395</v>
      </c>
      <c r="R891" s="42">
        <v>1</v>
      </c>
      <c r="S891" s="138" t="s">
        <v>1109</v>
      </c>
      <c r="T891" s="62">
        <v>500000000</v>
      </c>
      <c r="U891" s="62">
        <v>486104723.86000001</v>
      </c>
      <c r="Z891" s="77" t="s">
        <v>68</v>
      </c>
      <c r="AA891" s="127">
        <v>1.2633249687145786E-6</v>
      </c>
      <c r="AJ891" s="42"/>
      <c r="BN891" s="50" t="s">
        <v>4576</v>
      </c>
      <c r="BO891" s="58" t="str">
        <f t="shared" si="13"/>
        <v>境内资产</v>
      </c>
      <c r="BP891" s="58" t="str">
        <f>IF(M891="",VLOOKUP(D891,Sheet4!$A$1:$B$92,2,0),VLOOKUP(Q891,Sheet4!$A$1:$B$92,2,0))</f>
        <v>保险资产管理产品</v>
      </c>
    </row>
    <row r="892" spans="1:68" s="58" customFormat="1" ht="12.75" customHeight="1">
      <c r="A892" s="137" t="s">
        <v>2051</v>
      </c>
      <c r="B892" s="42" t="s">
        <v>2052</v>
      </c>
      <c r="C892" s="252" t="s">
        <v>5552</v>
      </c>
      <c r="D892" s="257" t="s">
        <v>678</v>
      </c>
      <c r="E892" s="50" t="s">
        <v>2818</v>
      </c>
      <c r="F892" s="42" t="s">
        <v>2052</v>
      </c>
      <c r="G892" s="42">
        <v>391</v>
      </c>
      <c r="H892" s="315">
        <v>13950.88</v>
      </c>
      <c r="I892" s="315">
        <v>9868.84</v>
      </c>
      <c r="J892" s="42"/>
      <c r="L892" s="58" t="s">
        <v>4489</v>
      </c>
      <c r="M892" s="50" t="s">
        <v>5514</v>
      </c>
      <c r="N892" s="42" t="s">
        <v>2251</v>
      </c>
      <c r="O892" s="182" t="s">
        <v>2252</v>
      </c>
      <c r="P892" s="50" t="s">
        <v>64</v>
      </c>
      <c r="Q892" s="50" t="s">
        <v>5395</v>
      </c>
      <c r="R892" s="42">
        <v>1</v>
      </c>
      <c r="S892" s="138" t="s">
        <v>1109</v>
      </c>
      <c r="T892" s="62">
        <v>500000000</v>
      </c>
      <c r="U892" s="62">
        <v>486104723.86000001</v>
      </c>
      <c r="Z892" s="77" t="s">
        <v>68</v>
      </c>
      <c r="AA892" s="127">
        <v>1.0655913545945411E-6</v>
      </c>
      <c r="AJ892" s="42"/>
      <c r="BN892" s="50" t="s">
        <v>4576</v>
      </c>
      <c r="BO892" s="58" t="str">
        <f t="shared" si="13"/>
        <v>境内资产</v>
      </c>
      <c r="BP892" s="58" t="str">
        <f>IF(M892="",VLOOKUP(D892,Sheet4!$A$1:$B$92,2,0),VLOOKUP(Q892,Sheet4!$A$1:$B$92,2,0))</f>
        <v>保险资产管理产品</v>
      </c>
    </row>
    <row r="893" spans="1:68" s="58" customFormat="1" ht="12.75" customHeight="1">
      <c r="A893" s="137" t="s">
        <v>2053</v>
      </c>
      <c r="B893" s="42" t="s">
        <v>2054</v>
      </c>
      <c r="C893" s="252" t="s">
        <v>5552</v>
      </c>
      <c r="D893" s="257" t="s">
        <v>678</v>
      </c>
      <c r="E893" s="50" t="s">
        <v>2819</v>
      </c>
      <c r="F893" s="42" t="s">
        <v>2054</v>
      </c>
      <c r="G893" s="42">
        <v>1420</v>
      </c>
      <c r="H893" s="315">
        <v>24523.4</v>
      </c>
      <c r="I893" s="315">
        <v>16315.8</v>
      </c>
      <c r="J893" s="42"/>
      <c r="L893" s="58" t="s">
        <v>4489</v>
      </c>
      <c r="M893" s="50" t="s">
        <v>5514</v>
      </c>
      <c r="N893" s="42" t="s">
        <v>2251</v>
      </c>
      <c r="O893" s="182" t="s">
        <v>2252</v>
      </c>
      <c r="P893" s="50" t="s">
        <v>64</v>
      </c>
      <c r="Q893" s="50" t="s">
        <v>5395</v>
      </c>
      <c r="R893" s="42">
        <v>1</v>
      </c>
      <c r="S893" s="138" t="s">
        <v>1109</v>
      </c>
      <c r="T893" s="62">
        <v>500000000</v>
      </c>
      <c r="U893" s="62">
        <v>486104723.86000001</v>
      </c>
      <c r="Z893" s="77" t="s">
        <v>68</v>
      </c>
      <c r="AA893" s="127">
        <v>1.6079194241000039E-6</v>
      </c>
      <c r="AJ893" s="42"/>
      <c r="BN893" s="50" t="s">
        <v>4576</v>
      </c>
      <c r="BO893" s="58" t="str">
        <f t="shared" si="13"/>
        <v>境内资产</v>
      </c>
      <c r="BP893" s="58" t="str">
        <f>IF(M893="",VLOOKUP(D893,Sheet4!$A$1:$B$92,2,0),VLOOKUP(Q893,Sheet4!$A$1:$B$92,2,0))</f>
        <v>保险资产管理产品</v>
      </c>
    </row>
    <row r="894" spans="1:68" s="58" customFormat="1" ht="12.75" customHeight="1">
      <c r="A894" s="137" t="s">
        <v>1645</v>
      </c>
      <c r="B894" s="42" t="s">
        <v>1646</v>
      </c>
      <c r="C894" s="252" t="s">
        <v>5552</v>
      </c>
      <c r="D894" s="257" t="s">
        <v>678</v>
      </c>
      <c r="E894" s="50" t="s">
        <v>1647</v>
      </c>
      <c r="F894" s="42" t="s">
        <v>1646</v>
      </c>
      <c r="G894" s="42">
        <v>75</v>
      </c>
      <c r="H894" s="315">
        <v>13048.5</v>
      </c>
      <c r="I894" s="315">
        <v>11790.75</v>
      </c>
      <c r="J894" s="42"/>
      <c r="L894" s="58" t="s">
        <v>4489</v>
      </c>
      <c r="M894" s="50" t="s">
        <v>5514</v>
      </c>
      <c r="N894" s="42" t="s">
        <v>2251</v>
      </c>
      <c r="O894" s="182" t="s">
        <v>2252</v>
      </c>
      <c r="P894" s="50" t="s">
        <v>64</v>
      </c>
      <c r="Q894" s="50" t="s">
        <v>5395</v>
      </c>
      <c r="R894" s="42">
        <v>1</v>
      </c>
      <c r="S894" s="138" t="s">
        <v>1109</v>
      </c>
      <c r="T894" s="62">
        <v>500000000</v>
      </c>
      <c r="U894" s="62">
        <v>486104723.86000001</v>
      </c>
      <c r="Z894" s="77" t="s">
        <v>68</v>
      </c>
      <c r="AA894" s="127">
        <v>5.5760544031489234E-7</v>
      </c>
      <c r="AJ894" s="42"/>
      <c r="BN894" s="50" t="s">
        <v>4576</v>
      </c>
      <c r="BO894" s="58" t="str">
        <f t="shared" si="13"/>
        <v>境内资产</v>
      </c>
      <c r="BP894" s="58" t="str">
        <f>IF(M894="",VLOOKUP(D894,Sheet4!$A$1:$B$92,2,0),VLOOKUP(Q894,Sheet4!$A$1:$B$92,2,0))</f>
        <v>保险资产管理产品</v>
      </c>
    </row>
    <row r="895" spans="1:68" s="58" customFormat="1" ht="12.75" customHeight="1">
      <c r="A895" s="137" t="s">
        <v>1832</v>
      </c>
      <c r="B895" s="42" t="s">
        <v>1833</v>
      </c>
      <c r="C895" s="252" t="s">
        <v>5552</v>
      </c>
      <c r="D895" s="257" t="s">
        <v>678</v>
      </c>
      <c r="E895" s="50" t="s">
        <v>1834</v>
      </c>
      <c r="F895" s="42" t="s">
        <v>1833</v>
      </c>
      <c r="G895" s="42">
        <v>159</v>
      </c>
      <c r="H895" s="315">
        <v>11112.51</v>
      </c>
      <c r="I895" s="315">
        <v>5894.13</v>
      </c>
      <c r="J895" s="42"/>
      <c r="L895" s="58" t="s">
        <v>4489</v>
      </c>
      <c r="M895" s="50" t="s">
        <v>5514</v>
      </c>
      <c r="N895" s="42" t="s">
        <v>2251</v>
      </c>
      <c r="O895" s="182" t="s">
        <v>2252</v>
      </c>
      <c r="P895" s="50" t="s">
        <v>64</v>
      </c>
      <c r="Q895" s="50" t="s">
        <v>5395</v>
      </c>
      <c r="R895" s="42">
        <v>1</v>
      </c>
      <c r="S895" s="138" t="s">
        <v>1109</v>
      </c>
      <c r="T895" s="62">
        <v>500000000</v>
      </c>
      <c r="U895" s="62">
        <v>486104723.86000001</v>
      </c>
      <c r="Z895" s="77" t="s">
        <v>68</v>
      </c>
      <c r="AA895" s="127">
        <v>1.6287736617807499E-6</v>
      </c>
      <c r="AJ895" s="42"/>
      <c r="BN895" s="50" t="s">
        <v>4576</v>
      </c>
      <c r="BO895" s="58" t="str">
        <f t="shared" si="13"/>
        <v>境内资产</v>
      </c>
      <c r="BP895" s="58" t="str">
        <f>IF(M895="",VLOOKUP(D895,Sheet4!$A$1:$B$92,2,0),VLOOKUP(Q895,Sheet4!$A$1:$B$92,2,0))</f>
        <v>保险资产管理产品</v>
      </c>
    </row>
    <row r="896" spans="1:68" s="58" customFormat="1" ht="12.75" customHeight="1">
      <c r="A896" s="137" t="s">
        <v>2247</v>
      </c>
      <c r="B896" s="42" t="s">
        <v>2248</v>
      </c>
      <c r="C896" s="252" t="s">
        <v>5552</v>
      </c>
      <c r="D896" s="257" t="s">
        <v>678</v>
      </c>
      <c r="E896" s="50" t="s">
        <v>2820</v>
      </c>
      <c r="F896" s="42" t="s">
        <v>2248</v>
      </c>
      <c r="G896" s="42">
        <v>128</v>
      </c>
      <c r="H896" s="315">
        <v>4349.4399999999996</v>
      </c>
      <c r="I896" s="315">
        <v>2808.32</v>
      </c>
      <c r="J896" s="42"/>
      <c r="L896" s="58" t="s">
        <v>4489</v>
      </c>
      <c r="M896" s="50" t="s">
        <v>5514</v>
      </c>
      <c r="N896" s="42" t="s">
        <v>2251</v>
      </c>
      <c r="O896" s="182" t="s">
        <v>2252</v>
      </c>
      <c r="P896" s="50" t="s">
        <v>64</v>
      </c>
      <c r="Q896" s="50" t="s">
        <v>5395</v>
      </c>
      <c r="R896" s="42">
        <v>1</v>
      </c>
      <c r="S896" s="138" t="s">
        <v>1109</v>
      </c>
      <c r="T896" s="62">
        <v>500000000</v>
      </c>
      <c r="U896" s="62">
        <v>486104723.86000001</v>
      </c>
      <c r="Z896" s="77" t="s">
        <v>68</v>
      </c>
      <c r="AA896" s="127">
        <v>1.0733410525891298E-6</v>
      </c>
      <c r="AJ896" s="42"/>
      <c r="BN896" s="50" t="s">
        <v>4576</v>
      </c>
      <c r="BO896" s="58" t="str">
        <f t="shared" si="13"/>
        <v>境内资产</v>
      </c>
      <c r="BP896" s="58" t="str">
        <f>IF(M896="",VLOOKUP(D896,Sheet4!$A$1:$B$92,2,0),VLOOKUP(Q896,Sheet4!$A$1:$B$92,2,0))</f>
        <v>保险资产管理产品</v>
      </c>
    </row>
    <row r="897" spans="1:68" s="58" customFormat="1" ht="12.75" customHeight="1">
      <c r="A897" s="137" t="s">
        <v>2057</v>
      </c>
      <c r="B897" s="42" t="s">
        <v>2058</v>
      </c>
      <c r="C897" s="252" t="s">
        <v>5552</v>
      </c>
      <c r="D897" s="257" t="s">
        <v>678</v>
      </c>
      <c r="E897" s="50" t="s">
        <v>2821</v>
      </c>
      <c r="F897" s="42" t="s">
        <v>2058</v>
      </c>
      <c r="G897" s="42">
        <v>290</v>
      </c>
      <c r="H897" s="315">
        <v>21135.200000000001</v>
      </c>
      <c r="I897" s="315">
        <v>10637.2</v>
      </c>
      <c r="J897" s="42"/>
      <c r="L897" s="58" t="s">
        <v>4489</v>
      </c>
      <c r="M897" s="50" t="s">
        <v>5514</v>
      </c>
      <c r="N897" s="42" t="s">
        <v>2251</v>
      </c>
      <c r="O897" s="182" t="s">
        <v>2252</v>
      </c>
      <c r="P897" s="50" t="s">
        <v>64</v>
      </c>
      <c r="Q897" s="50" t="s">
        <v>5395</v>
      </c>
      <c r="R897" s="42">
        <v>1</v>
      </c>
      <c r="S897" s="138" t="s">
        <v>1109</v>
      </c>
      <c r="T897" s="62">
        <v>500000000</v>
      </c>
      <c r="U897" s="62">
        <v>486104723.86000001</v>
      </c>
      <c r="Z897" s="77" t="s">
        <v>68</v>
      </c>
      <c r="AA897" s="127">
        <v>6.3104550495371852E-7</v>
      </c>
      <c r="AJ897" s="42"/>
      <c r="BN897" s="50" t="s">
        <v>4576</v>
      </c>
      <c r="BO897" s="58" t="str">
        <f t="shared" si="13"/>
        <v>境内资产</v>
      </c>
      <c r="BP897" s="58" t="str">
        <f>IF(M897="",VLOOKUP(D897,Sheet4!$A$1:$B$92,2,0),VLOOKUP(Q897,Sheet4!$A$1:$B$92,2,0))</f>
        <v>保险资产管理产品</v>
      </c>
    </row>
    <row r="898" spans="1:68" s="58" customFormat="1" ht="12.75" customHeight="1">
      <c r="A898" s="137" t="s">
        <v>2061</v>
      </c>
      <c r="B898" s="42" t="s">
        <v>2062</v>
      </c>
      <c r="C898" s="252" t="s">
        <v>5552</v>
      </c>
      <c r="D898" s="257" t="s">
        <v>678</v>
      </c>
      <c r="E898" s="50" t="s">
        <v>2825</v>
      </c>
      <c r="F898" s="42" t="s">
        <v>2062</v>
      </c>
      <c r="G898" s="42">
        <v>867</v>
      </c>
      <c r="H898" s="315">
        <v>6979.35</v>
      </c>
      <c r="I898" s="315">
        <v>6389.79</v>
      </c>
      <c r="J898" s="42"/>
      <c r="L898" s="58" t="s">
        <v>4489</v>
      </c>
      <c r="M898" s="50" t="s">
        <v>5514</v>
      </c>
      <c r="N898" s="42" t="s">
        <v>2251</v>
      </c>
      <c r="O898" s="182" t="s">
        <v>2252</v>
      </c>
      <c r="P898" s="50" t="s">
        <v>64</v>
      </c>
      <c r="Q898" s="50" t="s">
        <v>5395</v>
      </c>
      <c r="R898" s="42">
        <v>1</v>
      </c>
      <c r="S898" s="138" t="s">
        <v>1109</v>
      </c>
      <c r="T898" s="62">
        <v>500000000</v>
      </c>
      <c r="U898" s="62">
        <v>486104723.86000001</v>
      </c>
      <c r="Z898" s="77" t="s">
        <v>68</v>
      </c>
      <c r="AA898" s="127">
        <v>1.5318829113924052E-6</v>
      </c>
      <c r="AJ898" s="42"/>
      <c r="BN898" s="50" t="s">
        <v>4576</v>
      </c>
      <c r="BO898" s="58" t="str">
        <f t="shared" si="13"/>
        <v>境内资产</v>
      </c>
      <c r="BP898" s="58" t="str">
        <f>IF(M898="",VLOOKUP(D898,Sheet4!$A$1:$B$92,2,0),VLOOKUP(Q898,Sheet4!$A$1:$B$92,2,0))</f>
        <v>保险资产管理产品</v>
      </c>
    </row>
    <row r="899" spans="1:68" s="58" customFormat="1" ht="12.75" customHeight="1">
      <c r="A899" s="137" t="s">
        <v>2063</v>
      </c>
      <c r="B899" s="42" t="s">
        <v>2064</v>
      </c>
      <c r="C899" s="252" t="s">
        <v>5552</v>
      </c>
      <c r="D899" s="257" t="s">
        <v>678</v>
      </c>
      <c r="E899" s="50" t="s">
        <v>2827</v>
      </c>
      <c r="F899" s="42" t="s">
        <v>2064</v>
      </c>
      <c r="G899" s="42">
        <v>126</v>
      </c>
      <c r="H899" s="315">
        <v>6085.8</v>
      </c>
      <c r="I899" s="315">
        <v>4282.74</v>
      </c>
      <c r="J899" s="42"/>
      <c r="L899" s="58" t="s">
        <v>4489</v>
      </c>
      <c r="M899" s="50" t="s">
        <v>5514</v>
      </c>
      <c r="N899" s="42" t="s">
        <v>2251</v>
      </c>
      <c r="O899" s="182" t="s">
        <v>2252</v>
      </c>
      <c r="P899" s="50" t="s">
        <v>64</v>
      </c>
      <c r="Q899" s="50" t="s">
        <v>5395</v>
      </c>
      <c r="R899" s="42">
        <v>1</v>
      </c>
      <c r="S899" s="138" t="s">
        <v>1109</v>
      </c>
      <c r="T899" s="62">
        <v>500000000</v>
      </c>
      <c r="U899" s="62">
        <v>486104723.86000001</v>
      </c>
      <c r="Z899" s="77" t="s">
        <v>68</v>
      </c>
      <c r="AA899" s="127">
        <v>1.2185472384871021E-6</v>
      </c>
      <c r="AJ899" s="42"/>
      <c r="BN899" s="50" t="s">
        <v>4576</v>
      </c>
      <c r="BO899" s="58" t="str">
        <f t="shared" ref="BO899:BO962" si="14">IF(LEFT(D899,2)="境外","境外资产","境内资产")</f>
        <v>境内资产</v>
      </c>
      <c r="BP899" s="58" t="str">
        <f>IF(M899="",VLOOKUP(D899,Sheet4!$A$1:$B$92,2,0),VLOOKUP(Q899,Sheet4!$A$1:$B$92,2,0))</f>
        <v>保险资产管理产品</v>
      </c>
    </row>
    <row r="900" spans="1:68" s="58" customFormat="1" ht="12.75" customHeight="1">
      <c r="A900" s="137" t="s">
        <v>2249</v>
      </c>
      <c r="B900" s="42" t="s">
        <v>2066</v>
      </c>
      <c r="C900" s="252" t="s">
        <v>5552</v>
      </c>
      <c r="D900" s="257" t="s">
        <v>678</v>
      </c>
      <c r="E900" s="50" t="s">
        <v>2829</v>
      </c>
      <c r="F900" s="42" t="s">
        <v>2066</v>
      </c>
      <c r="G900" s="42">
        <v>150</v>
      </c>
      <c r="H900" s="315">
        <v>2758.5</v>
      </c>
      <c r="I900" s="315">
        <v>4015.5</v>
      </c>
      <c r="J900" s="42"/>
      <c r="L900" s="58" t="s">
        <v>4489</v>
      </c>
      <c r="M900" s="50" t="s">
        <v>5514</v>
      </c>
      <c r="N900" s="42" t="s">
        <v>2251</v>
      </c>
      <c r="O900" s="182" t="s">
        <v>2252</v>
      </c>
      <c r="P900" s="50" t="s">
        <v>64</v>
      </c>
      <c r="Q900" s="50" t="s">
        <v>5395</v>
      </c>
      <c r="R900" s="42">
        <v>1</v>
      </c>
      <c r="S900" s="138" t="s">
        <v>1109</v>
      </c>
      <c r="T900" s="62">
        <v>500000000</v>
      </c>
      <c r="U900" s="62">
        <v>486104723.86000001</v>
      </c>
      <c r="Z900" s="77" t="s">
        <v>68</v>
      </c>
      <c r="AA900" s="127">
        <v>1.1098673300165837E-6</v>
      </c>
      <c r="AJ900" s="42"/>
      <c r="BN900" s="50" t="s">
        <v>4576</v>
      </c>
      <c r="BO900" s="58" t="str">
        <f t="shared" si="14"/>
        <v>境内资产</v>
      </c>
      <c r="BP900" s="58" t="str">
        <f>IF(M900="",VLOOKUP(D900,Sheet4!$A$1:$B$92,2,0),VLOOKUP(Q900,Sheet4!$A$1:$B$92,2,0))</f>
        <v>保险资产管理产品</v>
      </c>
    </row>
    <row r="901" spans="1:68" s="58" customFormat="1" ht="12.75" customHeight="1">
      <c r="A901" s="137" t="s">
        <v>2067</v>
      </c>
      <c r="B901" s="42" t="s">
        <v>2068</v>
      </c>
      <c r="C901" s="252" t="s">
        <v>5552</v>
      </c>
      <c r="D901" s="257" t="s">
        <v>678</v>
      </c>
      <c r="E901" s="50" t="s">
        <v>5529</v>
      </c>
      <c r="F901" s="42" t="s">
        <v>2068</v>
      </c>
      <c r="G901" s="42">
        <v>351</v>
      </c>
      <c r="H901" s="315">
        <v>6995.43</v>
      </c>
      <c r="I901" s="315">
        <v>6363.63</v>
      </c>
      <c r="J901" s="42"/>
      <c r="L901" s="58" t="s">
        <v>4489</v>
      </c>
      <c r="M901" s="50" t="s">
        <v>5514</v>
      </c>
      <c r="N901" s="42" t="s">
        <v>2251</v>
      </c>
      <c r="O901" s="182" t="s">
        <v>2252</v>
      </c>
      <c r="P901" s="50" t="s">
        <v>64</v>
      </c>
      <c r="Q901" s="50" t="s">
        <v>5395</v>
      </c>
      <c r="R901" s="42">
        <v>1</v>
      </c>
      <c r="S901" s="138" t="s">
        <v>1109</v>
      </c>
      <c r="T901" s="62">
        <v>500000000</v>
      </c>
      <c r="U901" s="62">
        <v>486104723.86000001</v>
      </c>
      <c r="Z901" s="77" t="s">
        <v>68</v>
      </c>
      <c r="AA901" s="127">
        <v>1.2632722703827838E-6</v>
      </c>
      <c r="AJ901" s="42"/>
      <c r="BN901" s="50" t="s">
        <v>4576</v>
      </c>
      <c r="BO901" s="58" t="str">
        <f t="shared" si="14"/>
        <v>境内资产</v>
      </c>
      <c r="BP901" s="58" t="str">
        <f>IF(M901="",VLOOKUP(D901,Sheet4!$A$1:$B$92,2,0),VLOOKUP(Q901,Sheet4!$A$1:$B$92,2,0))</f>
        <v>保险资产管理产品</v>
      </c>
    </row>
    <row r="902" spans="1:68" s="58" customFormat="1" ht="12.75" customHeight="1">
      <c r="A902" s="137" t="s">
        <v>2069</v>
      </c>
      <c r="B902" s="42" t="s">
        <v>2070</v>
      </c>
      <c r="C902" s="252" t="s">
        <v>5552</v>
      </c>
      <c r="D902" s="257" t="s">
        <v>678</v>
      </c>
      <c r="E902" s="50" t="s">
        <v>2831</v>
      </c>
      <c r="F902" s="42" t="s">
        <v>2070</v>
      </c>
      <c r="G902" s="42">
        <v>295</v>
      </c>
      <c r="H902" s="315">
        <v>8407.5</v>
      </c>
      <c r="I902" s="315">
        <v>5206.75</v>
      </c>
      <c r="J902" s="42"/>
      <c r="L902" s="58" t="s">
        <v>4489</v>
      </c>
      <c r="M902" s="50" t="s">
        <v>5514</v>
      </c>
      <c r="N902" s="42" t="s">
        <v>2251</v>
      </c>
      <c r="O902" s="182" t="s">
        <v>2252</v>
      </c>
      <c r="P902" s="50" t="s">
        <v>64</v>
      </c>
      <c r="Q902" s="50" t="s">
        <v>5395</v>
      </c>
      <c r="R902" s="42">
        <v>1</v>
      </c>
      <c r="S902" s="138" t="s">
        <v>1109</v>
      </c>
      <c r="T902" s="62">
        <v>500000000</v>
      </c>
      <c r="U902" s="62">
        <v>486104723.86000001</v>
      </c>
      <c r="Z902" s="77" t="s">
        <v>68</v>
      </c>
      <c r="AA902" s="127">
        <v>6.8328344284831203E-7</v>
      </c>
      <c r="AJ902" s="42"/>
      <c r="BN902" s="50" t="s">
        <v>4576</v>
      </c>
      <c r="BO902" s="58" t="str">
        <f t="shared" si="14"/>
        <v>境内资产</v>
      </c>
      <c r="BP902" s="58" t="str">
        <f>IF(M902="",VLOOKUP(D902,Sheet4!$A$1:$B$92,2,0),VLOOKUP(Q902,Sheet4!$A$1:$B$92,2,0))</f>
        <v>保险资产管理产品</v>
      </c>
    </row>
    <row r="903" spans="1:68" s="58" customFormat="1" ht="12.75" customHeight="1">
      <c r="A903" s="137" t="s">
        <v>2071</v>
      </c>
      <c r="B903" s="42" t="s">
        <v>2072</v>
      </c>
      <c r="C903" s="252" t="s">
        <v>5552</v>
      </c>
      <c r="D903" s="257" t="s">
        <v>678</v>
      </c>
      <c r="E903" s="50" t="s">
        <v>2832</v>
      </c>
      <c r="F903" s="42" t="s">
        <v>2072</v>
      </c>
      <c r="G903" s="42">
        <v>144</v>
      </c>
      <c r="H903" s="315">
        <v>4492.8</v>
      </c>
      <c r="I903" s="315">
        <v>2992.32</v>
      </c>
      <c r="J903" s="42"/>
      <c r="L903" s="58" t="s">
        <v>4489</v>
      </c>
      <c r="M903" s="50" t="s">
        <v>5514</v>
      </c>
      <c r="N903" s="42" t="s">
        <v>2251</v>
      </c>
      <c r="O903" s="182" t="s">
        <v>2252</v>
      </c>
      <c r="P903" s="50" t="s">
        <v>64</v>
      </c>
      <c r="Q903" s="50" t="s">
        <v>5395</v>
      </c>
      <c r="R903" s="42">
        <v>1</v>
      </c>
      <c r="S903" s="138" t="s">
        <v>1109</v>
      </c>
      <c r="T903" s="62">
        <v>500000000</v>
      </c>
      <c r="U903" s="62">
        <v>486104723.86000001</v>
      </c>
      <c r="Z903" s="77" t="s">
        <v>68</v>
      </c>
      <c r="AA903" s="127">
        <v>1.3061195984286338E-6</v>
      </c>
      <c r="AJ903" s="42"/>
      <c r="BN903" s="50" t="s">
        <v>4576</v>
      </c>
      <c r="BO903" s="58" t="str">
        <f t="shared" si="14"/>
        <v>境内资产</v>
      </c>
      <c r="BP903" s="58" t="str">
        <f>IF(M903="",VLOOKUP(D903,Sheet4!$A$1:$B$92,2,0),VLOOKUP(Q903,Sheet4!$A$1:$B$92,2,0))</f>
        <v>保险资产管理产品</v>
      </c>
    </row>
    <row r="904" spans="1:68" s="58" customFormat="1" ht="12.75" customHeight="1">
      <c r="A904" s="137" t="s">
        <v>2250</v>
      </c>
      <c r="B904" s="42" t="s">
        <v>2074</v>
      </c>
      <c r="C904" s="252" t="s">
        <v>5552</v>
      </c>
      <c r="D904" s="257" t="s">
        <v>678</v>
      </c>
      <c r="E904" s="50" t="s">
        <v>2833</v>
      </c>
      <c r="F904" s="42" t="s">
        <v>2074</v>
      </c>
      <c r="G904" s="42">
        <v>135</v>
      </c>
      <c r="H904" s="315">
        <v>2577.15</v>
      </c>
      <c r="I904" s="315">
        <v>3009.15</v>
      </c>
      <c r="J904" s="42"/>
      <c r="L904" s="58" t="s">
        <v>4489</v>
      </c>
      <c r="M904" s="50" t="s">
        <v>5514</v>
      </c>
      <c r="N904" s="42" t="s">
        <v>2251</v>
      </c>
      <c r="O904" s="182" t="s">
        <v>2252</v>
      </c>
      <c r="P904" s="50" t="s">
        <v>64</v>
      </c>
      <c r="Q904" s="50" t="s">
        <v>5395</v>
      </c>
      <c r="R904" s="42">
        <v>1</v>
      </c>
      <c r="S904" s="138" t="s">
        <v>1109</v>
      </c>
      <c r="T904" s="62">
        <v>500000000</v>
      </c>
      <c r="U904" s="62">
        <v>486104723.86000001</v>
      </c>
      <c r="Z904" s="77" t="s">
        <v>68</v>
      </c>
      <c r="AA904" s="127">
        <v>1.0372271175630232E-6</v>
      </c>
      <c r="AJ904" s="42"/>
      <c r="BN904" s="50" t="s">
        <v>4576</v>
      </c>
      <c r="BO904" s="58" t="str">
        <f t="shared" si="14"/>
        <v>境内资产</v>
      </c>
      <c r="BP904" s="58" t="str">
        <f>IF(M904="",VLOOKUP(D904,Sheet4!$A$1:$B$92,2,0),VLOOKUP(Q904,Sheet4!$A$1:$B$92,2,0))</f>
        <v>保险资产管理产品</v>
      </c>
    </row>
    <row r="905" spans="1:68" s="58" customFormat="1" ht="12.75" customHeight="1">
      <c r="A905" s="138" t="s">
        <v>1676</v>
      </c>
      <c r="B905" s="139" t="s">
        <v>1677</v>
      </c>
      <c r="C905" s="250" t="s">
        <v>222</v>
      </c>
      <c r="D905" s="250" t="s">
        <v>816</v>
      </c>
      <c r="E905" s="50" t="s">
        <v>1678</v>
      </c>
      <c r="F905" s="50" t="s">
        <v>1676</v>
      </c>
      <c r="G905" s="42"/>
      <c r="H905" s="315">
        <v>180000000</v>
      </c>
      <c r="I905" s="315">
        <v>180000000</v>
      </c>
      <c r="J905" s="42"/>
      <c r="L905" s="58" t="s">
        <v>4489</v>
      </c>
      <c r="M905" s="50" t="s">
        <v>5514</v>
      </c>
      <c r="N905" s="42" t="s">
        <v>2251</v>
      </c>
      <c r="O905" s="182" t="s">
        <v>2252</v>
      </c>
      <c r="P905" s="50" t="s">
        <v>64</v>
      </c>
      <c r="Q905" s="50" t="s">
        <v>5395</v>
      </c>
      <c r="R905" s="42">
        <v>1</v>
      </c>
      <c r="S905" s="138" t="s">
        <v>1109</v>
      </c>
      <c r="T905" s="62">
        <v>500000000</v>
      </c>
      <c r="U905" s="62">
        <v>486104723.86000001</v>
      </c>
      <c r="Z905" s="77"/>
      <c r="AA905" s="42"/>
      <c r="AJ905" s="42"/>
      <c r="BN905" s="50" t="s">
        <v>4576</v>
      </c>
      <c r="BO905" s="58" t="str">
        <f t="shared" si="14"/>
        <v>境内资产</v>
      </c>
      <c r="BP905" s="58" t="str">
        <f>IF(M905="",VLOOKUP(D905,Sheet4!$A$1:$B$92,2,0),VLOOKUP(Q905,Sheet4!$A$1:$B$92,2,0))</f>
        <v>保险资产管理产品</v>
      </c>
    </row>
    <row r="906" spans="1:68" s="58" customFormat="1" ht="12.75" customHeight="1">
      <c r="A906" s="138" t="s">
        <v>5530</v>
      </c>
      <c r="B906" s="138" t="s">
        <v>5530</v>
      </c>
      <c r="C906" s="250" t="s">
        <v>222</v>
      </c>
      <c r="D906" s="256" t="s">
        <v>221</v>
      </c>
      <c r="E906" s="42">
        <v>0</v>
      </c>
      <c r="F906" s="50" t="s">
        <v>694</v>
      </c>
      <c r="G906" s="42"/>
      <c r="H906" s="307">
        <v>3560972.45</v>
      </c>
      <c r="I906" s="315">
        <v>3560972.45</v>
      </c>
      <c r="J906" s="105">
        <v>1353</v>
      </c>
      <c r="K906" s="42">
        <v>0</v>
      </c>
      <c r="L906" s="50" t="s">
        <v>4489</v>
      </c>
      <c r="M906" s="50" t="s">
        <v>5531</v>
      </c>
      <c r="N906" s="50" t="s">
        <v>5532</v>
      </c>
      <c r="O906" s="137" t="s">
        <v>2253</v>
      </c>
      <c r="P906" s="42" t="s">
        <v>64</v>
      </c>
      <c r="Q906" s="42" t="s">
        <v>65</v>
      </c>
      <c r="R906" s="42">
        <v>2</v>
      </c>
      <c r="S906" s="137" t="s">
        <v>2254</v>
      </c>
      <c r="T906" s="62">
        <v>16867538196.9</v>
      </c>
      <c r="U906" s="62">
        <v>14487907740.719999</v>
      </c>
      <c r="Z906" s="42"/>
      <c r="AJ906" s="42"/>
      <c r="AW906" s="50">
        <v>0</v>
      </c>
      <c r="AX906" s="108">
        <v>0</v>
      </c>
      <c r="AY906" s="42"/>
      <c r="AZ906" s="42"/>
      <c r="BA906" s="42"/>
      <c r="BB906" s="42"/>
      <c r="BN906" s="128" t="s">
        <v>4578</v>
      </c>
      <c r="BO906" s="58" t="str">
        <f t="shared" si="14"/>
        <v>境内资产</v>
      </c>
      <c r="BP906" s="58" t="str">
        <f>IF(M906="",VLOOKUP(D906,Sheet4!$A$1:$B$92,2,0),VLOOKUP(Q906,Sheet4!$A$1:$B$92,2,0))</f>
        <v>保险资产管理产品</v>
      </c>
    </row>
    <row r="907" spans="1:68" s="58" customFormat="1" ht="12.75" customHeight="1">
      <c r="A907" s="138" t="s">
        <v>5387</v>
      </c>
      <c r="B907" s="138" t="s">
        <v>5387</v>
      </c>
      <c r="C907" s="250" t="s">
        <v>222</v>
      </c>
      <c r="D907" s="250" t="s">
        <v>224</v>
      </c>
      <c r="E907" s="42">
        <v>0</v>
      </c>
      <c r="F907" s="59" t="s">
        <v>5354</v>
      </c>
      <c r="G907" s="42"/>
      <c r="H907" s="307">
        <v>238.73</v>
      </c>
      <c r="I907" s="315">
        <v>238.73</v>
      </c>
      <c r="J907" s="105">
        <v>0</v>
      </c>
      <c r="K907" s="42">
        <v>0</v>
      </c>
      <c r="L907" s="50" t="s">
        <v>4489</v>
      </c>
      <c r="M907" s="50" t="s">
        <v>5531</v>
      </c>
      <c r="N907" s="50" t="s">
        <v>5532</v>
      </c>
      <c r="O907" s="137" t="s">
        <v>2253</v>
      </c>
      <c r="P907" s="42" t="s">
        <v>64</v>
      </c>
      <c r="Q907" s="42" t="s">
        <v>65</v>
      </c>
      <c r="R907" s="42">
        <v>2</v>
      </c>
      <c r="S907" s="137" t="s">
        <v>2254</v>
      </c>
      <c r="T907" s="62">
        <v>16867538196.9</v>
      </c>
      <c r="U907" s="62">
        <v>14487907740.719999</v>
      </c>
      <c r="Z907" s="42"/>
      <c r="AJ907" s="42"/>
      <c r="AW907" s="50"/>
      <c r="AX907" s="108"/>
      <c r="AY907" s="42"/>
      <c r="AZ907" s="42"/>
      <c r="BA907" s="42"/>
      <c r="BB907" s="42"/>
      <c r="BN907" s="128" t="s">
        <v>4578</v>
      </c>
      <c r="BO907" s="58" t="str">
        <f t="shared" si="14"/>
        <v>境内资产</v>
      </c>
      <c r="BP907" s="58" t="str">
        <f>IF(M907="",VLOOKUP(D907,Sheet4!$A$1:$B$92,2,0),VLOOKUP(Q907,Sheet4!$A$1:$B$92,2,0))</f>
        <v>保险资产管理产品</v>
      </c>
    </row>
    <row r="908" spans="1:68" s="58" customFormat="1" ht="12.75" customHeight="1">
      <c r="A908" s="137" t="s">
        <v>2255</v>
      </c>
      <c r="B908" s="137" t="s">
        <v>2256</v>
      </c>
      <c r="C908" s="256" t="s">
        <v>222</v>
      </c>
      <c r="D908" s="250" t="s">
        <v>221</v>
      </c>
      <c r="E908" s="42" t="s">
        <v>2307</v>
      </c>
      <c r="F908" s="42" t="s">
        <v>2308</v>
      </c>
      <c r="G908" s="42"/>
      <c r="H908" s="307">
        <v>9233884.2558184322</v>
      </c>
      <c r="I908" s="315">
        <v>9233884.2558184322</v>
      </c>
      <c r="J908" s="105">
        <v>4198.7684632109394</v>
      </c>
      <c r="K908" s="42">
        <v>0</v>
      </c>
      <c r="L908" s="42" t="s">
        <v>4489</v>
      </c>
      <c r="M908" s="42" t="s">
        <v>2257</v>
      </c>
      <c r="N908" s="50" t="s">
        <v>5532</v>
      </c>
      <c r="O908" s="137" t="s">
        <v>2259</v>
      </c>
      <c r="P908" s="42" t="s">
        <v>64</v>
      </c>
      <c r="Q908" s="42" t="s">
        <v>65</v>
      </c>
      <c r="R908" s="42">
        <v>2</v>
      </c>
      <c r="S908" s="137" t="s">
        <v>2254</v>
      </c>
      <c r="T908" s="62">
        <v>16867538196.9</v>
      </c>
      <c r="U908" s="62">
        <v>14487907740.719999</v>
      </c>
      <c r="Z908" s="42" t="s">
        <v>280</v>
      </c>
      <c r="AJ908" s="42"/>
      <c r="AW908" s="42">
        <v>0</v>
      </c>
      <c r="AX908" s="108">
        <v>0</v>
      </c>
      <c r="AY908" s="42"/>
      <c r="AZ908" s="42"/>
      <c r="BA908" s="42"/>
      <c r="BB908" s="42"/>
      <c r="BN908" s="128" t="s">
        <v>4578</v>
      </c>
      <c r="BO908" s="58" t="str">
        <f t="shared" si="14"/>
        <v>境内资产</v>
      </c>
      <c r="BP908" s="58" t="str">
        <f>IF(M908="",VLOOKUP(D908,Sheet4!$A$1:$B$92,2,0),VLOOKUP(Q908,Sheet4!$A$1:$B$92,2,0))</f>
        <v>保险资产管理产品</v>
      </c>
    </row>
    <row r="909" spans="1:68" s="58" customFormat="1" ht="12.75" customHeight="1">
      <c r="A909" s="137" t="s">
        <v>2260</v>
      </c>
      <c r="B909" s="42" t="s">
        <v>2261</v>
      </c>
      <c r="C909" s="252" t="s">
        <v>821</v>
      </c>
      <c r="D909" s="274" t="s">
        <v>5615</v>
      </c>
      <c r="E909" s="42" t="s">
        <v>4436</v>
      </c>
      <c r="F909" s="42" t="s">
        <v>2260</v>
      </c>
      <c r="G909" s="42"/>
      <c r="H909" s="307">
        <v>369317306.9936617</v>
      </c>
      <c r="I909" s="315">
        <v>369316934.40240669</v>
      </c>
      <c r="J909" s="105">
        <v>3274613.1891691643</v>
      </c>
      <c r="K909" s="42">
        <v>0</v>
      </c>
      <c r="L909" s="42" t="s">
        <v>4489</v>
      </c>
      <c r="M909" s="42" t="s">
        <v>2257</v>
      </c>
      <c r="N909" s="50" t="s">
        <v>5532</v>
      </c>
      <c r="O909" s="137" t="s">
        <v>2259</v>
      </c>
      <c r="P909" s="42" t="s">
        <v>64</v>
      </c>
      <c r="Q909" s="42" t="s">
        <v>65</v>
      </c>
      <c r="R909" s="42">
        <v>2</v>
      </c>
      <c r="S909" s="137" t="s">
        <v>2254</v>
      </c>
      <c r="T909" s="62">
        <v>16867538196.9</v>
      </c>
      <c r="U909" s="62">
        <v>14487907740.719999</v>
      </c>
      <c r="Z909" s="42" t="s">
        <v>68</v>
      </c>
      <c r="AJ909" s="42"/>
      <c r="AW909" s="50" t="s">
        <v>2412</v>
      </c>
      <c r="AX909" s="92">
        <v>0.15620000000000001</v>
      </c>
      <c r="AY909" s="42"/>
      <c r="AZ909" s="42"/>
      <c r="BA909" s="42"/>
      <c r="BB909" s="42"/>
      <c r="BN909" s="128" t="s">
        <v>4578</v>
      </c>
      <c r="BO909" s="58" t="str">
        <f t="shared" si="14"/>
        <v>境内资产</v>
      </c>
      <c r="BP909" s="58" t="str">
        <f>IF(M909="",VLOOKUP(D909,Sheet4!$A$1:$B$92,2,0),VLOOKUP(Q909,Sheet4!$A$1:$B$92,2,0))</f>
        <v>保险资产管理产品</v>
      </c>
    </row>
    <row r="910" spans="1:68" s="58" customFormat="1" ht="12.75" customHeight="1">
      <c r="A910" s="138" t="s">
        <v>2301</v>
      </c>
      <c r="B910" s="42" t="s">
        <v>2262</v>
      </c>
      <c r="C910" s="252" t="s">
        <v>821</v>
      </c>
      <c r="D910" s="274" t="s">
        <v>5615</v>
      </c>
      <c r="E910" s="42" t="s">
        <v>2375</v>
      </c>
      <c r="F910" s="42" t="s">
        <v>2301</v>
      </c>
      <c r="G910" s="42"/>
      <c r="H910" s="307">
        <v>99815488.376665324</v>
      </c>
      <c r="I910" s="315">
        <v>99815386.285383806</v>
      </c>
      <c r="J910" s="105">
        <v>2273712.7007268323</v>
      </c>
      <c r="K910" s="42">
        <v>0</v>
      </c>
      <c r="L910" s="42" t="s">
        <v>4489</v>
      </c>
      <c r="M910" s="42" t="s">
        <v>2257</v>
      </c>
      <c r="N910" s="50" t="s">
        <v>5532</v>
      </c>
      <c r="O910" s="137" t="s">
        <v>2259</v>
      </c>
      <c r="P910" s="42" t="s">
        <v>64</v>
      </c>
      <c r="Q910" s="42" t="s">
        <v>65</v>
      </c>
      <c r="R910" s="42">
        <v>2</v>
      </c>
      <c r="S910" s="137" t="s">
        <v>2254</v>
      </c>
      <c r="T910" s="62">
        <v>16867538196.9</v>
      </c>
      <c r="U910" s="62">
        <v>14487907740.719999</v>
      </c>
      <c r="Z910" s="42" t="s">
        <v>68</v>
      </c>
      <c r="AJ910" s="42"/>
      <c r="AW910" s="42" t="s">
        <v>2412</v>
      </c>
      <c r="AX910" s="146">
        <v>0.13489999999999999</v>
      </c>
      <c r="AY910" s="42"/>
      <c r="AZ910" s="42"/>
      <c r="BA910" s="42"/>
      <c r="BB910" s="42"/>
      <c r="BN910" s="128" t="s">
        <v>4578</v>
      </c>
      <c r="BO910" s="58" t="str">
        <f t="shared" si="14"/>
        <v>境内资产</v>
      </c>
      <c r="BP910" s="58" t="str">
        <f>IF(M910="",VLOOKUP(D910,Sheet4!$A$1:$B$92,2,0),VLOOKUP(Q910,Sheet4!$A$1:$B$92,2,0))</f>
        <v>保险资产管理产品</v>
      </c>
    </row>
    <row r="911" spans="1:68" s="58" customFormat="1" ht="12.75" customHeight="1">
      <c r="A911" s="137" t="s">
        <v>224</v>
      </c>
      <c r="B911" s="137" t="s">
        <v>224</v>
      </c>
      <c r="C911" s="250" t="s">
        <v>222</v>
      </c>
      <c r="D911" s="250" t="s">
        <v>224</v>
      </c>
      <c r="E911" s="42">
        <v>0</v>
      </c>
      <c r="F911" s="50" t="s">
        <v>5354</v>
      </c>
      <c r="G911" s="42"/>
      <c r="H911" s="307">
        <v>227790.85246331358</v>
      </c>
      <c r="I911" s="315">
        <v>227790.85246331358</v>
      </c>
      <c r="J911" s="105">
        <v>0</v>
      </c>
      <c r="K911" s="42">
        <v>0</v>
      </c>
      <c r="L911" s="42" t="s">
        <v>4489</v>
      </c>
      <c r="M911" s="42" t="s">
        <v>2257</v>
      </c>
      <c r="N911" s="50" t="s">
        <v>5532</v>
      </c>
      <c r="O911" s="137" t="s">
        <v>2259</v>
      </c>
      <c r="P911" s="42" t="s">
        <v>64</v>
      </c>
      <c r="Q911" s="42" t="s">
        <v>65</v>
      </c>
      <c r="R911" s="42">
        <v>2</v>
      </c>
      <c r="S911" s="137" t="s">
        <v>2254</v>
      </c>
      <c r="T911" s="62">
        <v>16867538196.9</v>
      </c>
      <c r="U911" s="62">
        <v>14487907740.719999</v>
      </c>
      <c r="Z911" s="42"/>
      <c r="AJ911" s="42"/>
      <c r="AW911" s="42" t="s">
        <v>2412</v>
      </c>
      <c r="AX911" s="42"/>
      <c r="AY911" s="42"/>
      <c r="AZ911" s="42"/>
      <c r="BA911" s="42"/>
      <c r="BB911" s="42"/>
      <c r="BN911" s="128" t="s">
        <v>4578</v>
      </c>
      <c r="BO911" s="58" t="str">
        <f t="shared" si="14"/>
        <v>境内资产</v>
      </c>
      <c r="BP911" s="58" t="str">
        <f>IF(M911="",VLOOKUP(D911,Sheet4!$A$1:$B$92,2,0),VLOOKUP(Q911,Sheet4!$A$1:$B$92,2,0))</f>
        <v>保险资产管理产品</v>
      </c>
    </row>
    <row r="912" spans="1:68" s="58" customFormat="1" ht="12.75" customHeight="1">
      <c r="A912" s="138" t="s">
        <v>5387</v>
      </c>
      <c r="B912" s="138" t="s">
        <v>5387</v>
      </c>
      <c r="C912" s="250" t="s">
        <v>222</v>
      </c>
      <c r="D912" s="250" t="s">
        <v>224</v>
      </c>
      <c r="E912" s="42">
        <v>0</v>
      </c>
      <c r="F912" s="59" t="s">
        <v>5354</v>
      </c>
      <c r="G912" s="42"/>
      <c r="H912" s="307">
        <v>38226.40745445338</v>
      </c>
      <c r="I912" s="315">
        <v>38226.40745445338</v>
      </c>
      <c r="J912" s="105">
        <v>0</v>
      </c>
      <c r="K912" s="42">
        <v>0</v>
      </c>
      <c r="L912" s="42" t="s">
        <v>4489</v>
      </c>
      <c r="M912" s="42" t="s">
        <v>2257</v>
      </c>
      <c r="N912" s="50" t="s">
        <v>5532</v>
      </c>
      <c r="O912" s="137" t="s">
        <v>2259</v>
      </c>
      <c r="P912" s="42" t="s">
        <v>64</v>
      </c>
      <c r="Q912" s="42" t="s">
        <v>65</v>
      </c>
      <c r="R912" s="42">
        <v>2</v>
      </c>
      <c r="S912" s="137" t="s">
        <v>2254</v>
      </c>
      <c r="T912" s="62">
        <v>16867538196.9</v>
      </c>
      <c r="U912" s="62">
        <v>14487907740.719999</v>
      </c>
      <c r="Z912" s="42"/>
      <c r="AJ912" s="42"/>
      <c r="AW912" s="42" t="s">
        <v>2412</v>
      </c>
      <c r="AX912" s="42"/>
      <c r="AY912" s="42"/>
      <c r="AZ912" s="42"/>
      <c r="BA912" s="42"/>
      <c r="BB912" s="42"/>
      <c r="BN912" s="128" t="s">
        <v>4578</v>
      </c>
      <c r="BO912" s="58" t="str">
        <f t="shared" si="14"/>
        <v>境内资产</v>
      </c>
      <c r="BP912" s="58" t="str">
        <f>IF(M912="",VLOOKUP(D912,Sheet4!$A$1:$B$92,2,0),VLOOKUP(Q912,Sheet4!$A$1:$B$92,2,0))</f>
        <v>保险资产管理产品</v>
      </c>
    </row>
    <row r="913" spans="1:68" s="58" customFormat="1" ht="12.75" customHeight="1">
      <c r="A913" s="137" t="s">
        <v>2263</v>
      </c>
      <c r="B913" s="42" t="s">
        <v>2310</v>
      </c>
      <c r="C913" s="252" t="s">
        <v>5552</v>
      </c>
      <c r="D913" s="257" t="s">
        <v>672</v>
      </c>
      <c r="E913" s="42" t="s">
        <v>4437</v>
      </c>
      <c r="F913" s="42" t="s">
        <v>2310</v>
      </c>
      <c r="G913" s="42"/>
      <c r="H913" s="307">
        <v>1898613.7312921847</v>
      </c>
      <c r="I913" s="315">
        <v>1198516.509894901</v>
      </c>
      <c r="J913" s="105">
        <v>0</v>
      </c>
      <c r="K913" s="42">
        <v>0</v>
      </c>
      <c r="L913" s="42" t="s">
        <v>4489</v>
      </c>
      <c r="M913" s="42" t="s">
        <v>2257</v>
      </c>
      <c r="N913" s="50" t="s">
        <v>5532</v>
      </c>
      <c r="O913" s="137" t="s">
        <v>2259</v>
      </c>
      <c r="P913" s="42" t="s">
        <v>64</v>
      </c>
      <c r="Q913" s="42" t="s">
        <v>65</v>
      </c>
      <c r="R913" s="42">
        <v>2</v>
      </c>
      <c r="S913" s="137" t="s">
        <v>2254</v>
      </c>
      <c r="T913" s="62">
        <v>16867538196.9</v>
      </c>
      <c r="U913" s="62">
        <v>14487907740.719999</v>
      </c>
      <c r="Z913" s="42" t="s">
        <v>68</v>
      </c>
      <c r="AJ913" s="42"/>
      <c r="AW913" s="42" t="s">
        <v>2412</v>
      </c>
      <c r="AX913" s="42"/>
      <c r="AY913" s="42"/>
      <c r="AZ913" s="42"/>
      <c r="BA913" s="42"/>
      <c r="BB913" s="42"/>
      <c r="BN913" s="128" t="s">
        <v>4578</v>
      </c>
      <c r="BO913" s="58" t="str">
        <f t="shared" si="14"/>
        <v>境内资产</v>
      </c>
      <c r="BP913" s="58" t="str">
        <f>IF(M913="",VLOOKUP(D913,Sheet4!$A$1:$B$92,2,0),VLOOKUP(Q913,Sheet4!$A$1:$B$92,2,0))</f>
        <v>保险资产管理产品</v>
      </c>
    </row>
    <row r="914" spans="1:68" s="58" customFormat="1" ht="12.75" customHeight="1">
      <c r="A914" s="137" t="s">
        <v>2264</v>
      </c>
      <c r="B914" s="42" t="s">
        <v>2311</v>
      </c>
      <c r="C914" s="252" t="s">
        <v>5552</v>
      </c>
      <c r="D914" s="257" t="s">
        <v>672</v>
      </c>
      <c r="E914" s="42" t="s">
        <v>4438</v>
      </c>
      <c r="F914" s="42" t="s">
        <v>2311</v>
      </c>
      <c r="G914" s="42"/>
      <c r="H914" s="307">
        <v>2331023.0410165456</v>
      </c>
      <c r="I914" s="315">
        <v>1999485.8963734519</v>
      </c>
      <c r="J914" s="105">
        <v>0</v>
      </c>
      <c r="K914" s="42">
        <v>0</v>
      </c>
      <c r="L914" s="42" t="s">
        <v>4489</v>
      </c>
      <c r="M914" s="42" t="s">
        <v>2257</v>
      </c>
      <c r="N914" s="50" t="s">
        <v>5532</v>
      </c>
      <c r="O914" s="137" t="s">
        <v>2259</v>
      </c>
      <c r="P914" s="42" t="s">
        <v>64</v>
      </c>
      <c r="Q914" s="42" t="s">
        <v>65</v>
      </c>
      <c r="R914" s="42">
        <v>2</v>
      </c>
      <c r="S914" s="137" t="s">
        <v>2254</v>
      </c>
      <c r="T914" s="62">
        <v>16867538196.9</v>
      </c>
      <c r="U914" s="62">
        <v>14487907740.719999</v>
      </c>
      <c r="Z914" s="42" t="s">
        <v>68</v>
      </c>
      <c r="AJ914" s="42"/>
      <c r="AW914" s="42" t="s">
        <v>2412</v>
      </c>
      <c r="AX914" s="42"/>
      <c r="AY914" s="42"/>
      <c r="AZ914" s="42"/>
      <c r="BA914" s="42"/>
      <c r="BB914" s="42"/>
      <c r="BN914" s="128" t="s">
        <v>4578</v>
      </c>
      <c r="BO914" s="58" t="str">
        <f t="shared" si="14"/>
        <v>境内资产</v>
      </c>
      <c r="BP914" s="58" t="str">
        <f>IF(M914="",VLOOKUP(D914,Sheet4!$A$1:$B$92,2,0),VLOOKUP(Q914,Sheet4!$A$1:$B$92,2,0))</f>
        <v>保险资产管理产品</v>
      </c>
    </row>
    <row r="915" spans="1:68" s="58" customFormat="1" ht="12.75" customHeight="1">
      <c r="A915" s="137" t="s">
        <v>2265</v>
      </c>
      <c r="B915" s="42" t="s">
        <v>2312</v>
      </c>
      <c r="C915" s="252" t="s">
        <v>5552</v>
      </c>
      <c r="D915" s="257" t="s">
        <v>672</v>
      </c>
      <c r="E915" s="42" t="s">
        <v>4439</v>
      </c>
      <c r="F915" s="42" t="s">
        <v>2312</v>
      </c>
      <c r="G915" s="42"/>
      <c r="H915" s="307">
        <v>5157213.7512367042</v>
      </c>
      <c r="I915" s="315">
        <v>3323230.9179857173</v>
      </c>
      <c r="J915" s="105">
        <v>0</v>
      </c>
      <c r="K915" s="42">
        <v>0</v>
      </c>
      <c r="L915" s="42" t="s">
        <v>4489</v>
      </c>
      <c r="M915" s="42" t="s">
        <v>2257</v>
      </c>
      <c r="N915" s="50" t="s">
        <v>5532</v>
      </c>
      <c r="O915" s="137" t="s">
        <v>2259</v>
      </c>
      <c r="P915" s="42" t="s">
        <v>64</v>
      </c>
      <c r="Q915" s="42" t="s">
        <v>65</v>
      </c>
      <c r="R915" s="42">
        <v>2</v>
      </c>
      <c r="S915" s="137" t="s">
        <v>2254</v>
      </c>
      <c r="T915" s="62">
        <v>16867538196.9</v>
      </c>
      <c r="U915" s="62">
        <v>14487907740.719999</v>
      </c>
      <c r="Z915" s="42" t="s">
        <v>68</v>
      </c>
      <c r="AJ915" s="42"/>
      <c r="AW915" s="42" t="s">
        <v>2412</v>
      </c>
      <c r="AX915" s="42"/>
      <c r="AY915" s="42"/>
      <c r="AZ915" s="42"/>
      <c r="BA915" s="42"/>
      <c r="BB915" s="42"/>
      <c r="BN915" s="128" t="s">
        <v>4578</v>
      </c>
      <c r="BO915" s="58" t="str">
        <f t="shared" si="14"/>
        <v>境内资产</v>
      </c>
      <c r="BP915" s="58" t="str">
        <f>IF(M915="",VLOOKUP(D915,Sheet4!$A$1:$B$92,2,0),VLOOKUP(Q915,Sheet4!$A$1:$B$92,2,0))</f>
        <v>保险资产管理产品</v>
      </c>
    </row>
    <row r="916" spans="1:68" s="58" customFormat="1" ht="12.75" customHeight="1">
      <c r="A916" s="137" t="s">
        <v>2117</v>
      </c>
      <c r="B916" s="42" t="s">
        <v>2199</v>
      </c>
      <c r="C916" s="252" t="s">
        <v>5552</v>
      </c>
      <c r="D916" s="257" t="s">
        <v>672</v>
      </c>
      <c r="E916" s="42" t="s">
        <v>3807</v>
      </c>
      <c r="F916" s="42" t="s">
        <v>2199</v>
      </c>
      <c r="G916" s="42"/>
      <c r="H916" s="307">
        <v>2438150.7126252204</v>
      </c>
      <c r="I916" s="315">
        <v>2028001.3947054232</v>
      </c>
      <c r="J916" s="105">
        <v>0</v>
      </c>
      <c r="K916" s="42">
        <v>0</v>
      </c>
      <c r="L916" s="42" t="s">
        <v>4489</v>
      </c>
      <c r="M916" s="42" t="s">
        <v>2257</v>
      </c>
      <c r="N916" s="50" t="s">
        <v>5532</v>
      </c>
      <c r="O916" s="137" t="s">
        <v>2259</v>
      </c>
      <c r="P916" s="42" t="s">
        <v>64</v>
      </c>
      <c r="Q916" s="42" t="s">
        <v>65</v>
      </c>
      <c r="R916" s="42">
        <v>2</v>
      </c>
      <c r="S916" s="137" t="s">
        <v>2254</v>
      </c>
      <c r="T916" s="62">
        <v>16867538196.9</v>
      </c>
      <c r="U916" s="62">
        <v>14487907740.719999</v>
      </c>
      <c r="Z916" s="42" t="s">
        <v>280</v>
      </c>
      <c r="AJ916" s="42"/>
      <c r="AW916" s="42" t="s">
        <v>2412</v>
      </c>
      <c r="AX916" s="42"/>
      <c r="AY916" s="42"/>
      <c r="AZ916" s="42"/>
      <c r="BA916" s="42"/>
      <c r="BB916" s="42"/>
      <c r="BN916" s="128" t="s">
        <v>4578</v>
      </c>
      <c r="BO916" s="58" t="str">
        <f t="shared" si="14"/>
        <v>境内资产</v>
      </c>
      <c r="BP916" s="58" t="str">
        <f>IF(M916="",VLOOKUP(D916,Sheet4!$A$1:$B$92,2,0),VLOOKUP(Q916,Sheet4!$A$1:$B$92,2,0))</f>
        <v>保险资产管理产品</v>
      </c>
    </row>
    <row r="917" spans="1:68" s="58" customFormat="1" ht="12.75" customHeight="1">
      <c r="A917" s="137" t="s">
        <v>2266</v>
      </c>
      <c r="B917" s="42" t="s">
        <v>2313</v>
      </c>
      <c r="C917" s="252" t="s">
        <v>5552</v>
      </c>
      <c r="D917" s="257" t="s">
        <v>672</v>
      </c>
      <c r="E917" s="42" t="s">
        <v>2914</v>
      </c>
      <c r="F917" s="42" t="s">
        <v>2313</v>
      </c>
      <c r="G917" s="42"/>
      <c r="H917" s="307">
        <v>3358691.4682018999</v>
      </c>
      <c r="I917" s="315">
        <v>2194771.505655793</v>
      </c>
      <c r="J917" s="105">
        <v>0</v>
      </c>
      <c r="K917" s="42">
        <v>0</v>
      </c>
      <c r="L917" s="42" t="s">
        <v>4489</v>
      </c>
      <c r="M917" s="42" t="s">
        <v>2257</v>
      </c>
      <c r="N917" s="50" t="s">
        <v>5532</v>
      </c>
      <c r="O917" s="137" t="s">
        <v>2259</v>
      </c>
      <c r="P917" s="42" t="s">
        <v>64</v>
      </c>
      <c r="Q917" s="42" t="s">
        <v>65</v>
      </c>
      <c r="R917" s="42">
        <v>2</v>
      </c>
      <c r="S917" s="137" t="s">
        <v>2254</v>
      </c>
      <c r="T917" s="62">
        <v>16867538196.9</v>
      </c>
      <c r="U917" s="62">
        <v>14487907740.719999</v>
      </c>
      <c r="Z917" s="42" t="s">
        <v>68</v>
      </c>
      <c r="AJ917" s="42"/>
      <c r="AW917" s="42" t="s">
        <v>2412</v>
      </c>
      <c r="AX917" s="42"/>
      <c r="AY917" s="42"/>
      <c r="AZ917" s="42"/>
      <c r="BA917" s="42"/>
      <c r="BB917" s="42"/>
      <c r="BN917" s="128" t="s">
        <v>4578</v>
      </c>
      <c r="BO917" s="58" t="str">
        <f t="shared" si="14"/>
        <v>境内资产</v>
      </c>
      <c r="BP917" s="58" t="str">
        <f>IF(M917="",VLOOKUP(D917,Sheet4!$A$1:$B$92,2,0),VLOOKUP(Q917,Sheet4!$A$1:$B$92,2,0))</f>
        <v>保险资产管理产品</v>
      </c>
    </row>
    <row r="918" spans="1:68" s="58" customFormat="1" ht="12.75" customHeight="1">
      <c r="A918" s="137" t="s">
        <v>2267</v>
      </c>
      <c r="B918" s="42" t="s">
        <v>2314</v>
      </c>
      <c r="C918" s="252" t="s">
        <v>5552</v>
      </c>
      <c r="D918" s="257" t="s">
        <v>672</v>
      </c>
      <c r="E918" s="42" t="s">
        <v>3013</v>
      </c>
      <c r="F918" s="42" t="s">
        <v>2314</v>
      </c>
      <c r="G918" s="42"/>
      <c r="H918" s="307">
        <v>6624124.7167390017</v>
      </c>
      <c r="I918" s="315">
        <v>4192360.0094106928</v>
      </c>
      <c r="J918" s="105">
        <v>0</v>
      </c>
      <c r="K918" s="42">
        <v>0</v>
      </c>
      <c r="L918" s="42" t="s">
        <v>4489</v>
      </c>
      <c r="M918" s="42" t="s">
        <v>2257</v>
      </c>
      <c r="N918" s="50" t="s">
        <v>5532</v>
      </c>
      <c r="O918" s="137" t="s">
        <v>2259</v>
      </c>
      <c r="P918" s="42" t="s">
        <v>64</v>
      </c>
      <c r="Q918" s="42" t="s">
        <v>65</v>
      </c>
      <c r="R918" s="42">
        <v>2</v>
      </c>
      <c r="S918" s="137" t="s">
        <v>2254</v>
      </c>
      <c r="T918" s="62">
        <v>16867538196.9</v>
      </c>
      <c r="U918" s="62">
        <v>14487907740.719999</v>
      </c>
      <c r="Z918" s="42" t="s">
        <v>68</v>
      </c>
      <c r="AJ918" s="42"/>
      <c r="AW918" s="42" t="s">
        <v>2412</v>
      </c>
      <c r="AX918" s="42"/>
      <c r="AY918" s="42"/>
      <c r="AZ918" s="42"/>
      <c r="BA918" s="42"/>
      <c r="BB918" s="42"/>
      <c r="BN918" s="128" t="s">
        <v>4578</v>
      </c>
      <c r="BO918" s="58" t="str">
        <f t="shared" si="14"/>
        <v>境内资产</v>
      </c>
      <c r="BP918" s="58" t="str">
        <f>IF(M918="",VLOOKUP(D918,Sheet4!$A$1:$B$92,2,0),VLOOKUP(Q918,Sheet4!$A$1:$B$92,2,0))</f>
        <v>保险资产管理产品</v>
      </c>
    </row>
    <row r="919" spans="1:68" s="58" customFormat="1" ht="12.75" customHeight="1">
      <c r="A919" s="137" t="s">
        <v>2108</v>
      </c>
      <c r="B919" s="42" t="s">
        <v>2315</v>
      </c>
      <c r="C919" s="252" t="s">
        <v>5552</v>
      </c>
      <c r="D919" s="257" t="s">
        <v>672</v>
      </c>
      <c r="E919" s="42" t="s">
        <v>4359</v>
      </c>
      <c r="F919" s="42" t="s">
        <v>2315</v>
      </c>
      <c r="G919" s="42"/>
      <c r="H919" s="307">
        <v>2590694.0820910684</v>
      </c>
      <c r="I919" s="315">
        <v>2381133.4904986736</v>
      </c>
      <c r="J919" s="105">
        <v>0</v>
      </c>
      <c r="K919" s="42">
        <v>0</v>
      </c>
      <c r="L919" s="42" t="s">
        <v>4489</v>
      </c>
      <c r="M919" s="42" t="s">
        <v>2257</v>
      </c>
      <c r="N919" s="50" t="s">
        <v>5532</v>
      </c>
      <c r="O919" s="137" t="s">
        <v>2259</v>
      </c>
      <c r="P919" s="42" t="s">
        <v>64</v>
      </c>
      <c r="Q919" s="42" t="s">
        <v>65</v>
      </c>
      <c r="R919" s="42">
        <v>2</v>
      </c>
      <c r="S919" s="137" t="s">
        <v>2254</v>
      </c>
      <c r="T919" s="62">
        <v>16867538196.9</v>
      </c>
      <c r="U919" s="62">
        <v>14487907740.719999</v>
      </c>
      <c r="Z919" s="42" t="s">
        <v>68</v>
      </c>
      <c r="AJ919" s="42"/>
      <c r="AW919" s="42" t="s">
        <v>2412</v>
      </c>
      <c r="AX919" s="42"/>
      <c r="AY919" s="42"/>
      <c r="AZ919" s="42"/>
      <c r="BA919" s="42"/>
      <c r="BB919" s="42"/>
      <c r="BN919" s="128" t="s">
        <v>4578</v>
      </c>
      <c r="BO919" s="58" t="str">
        <f t="shared" si="14"/>
        <v>境内资产</v>
      </c>
      <c r="BP919" s="58" t="str">
        <f>IF(M919="",VLOOKUP(D919,Sheet4!$A$1:$B$92,2,0),VLOOKUP(Q919,Sheet4!$A$1:$B$92,2,0))</f>
        <v>保险资产管理产品</v>
      </c>
    </row>
    <row r="920" spans="1:68" s="58" customFormat="1" ht="12.75" customHeight="1">
      <c r="A920" s="137" t="s">
        <v>1967</v>
      </c>
      <c r="B920" s="42" t="s">
        <v>1968</v>
      </c>
      <c r="C920" s="252" t="s">
        <v>5552</v>
      </c>
      <c r="D920" s="257" t="s">
        <v>672</v>
      </c>
      <c r="E920" s="42" t="s">
        <v>3077</v>
      </c>
      <c r="F920" s="42" t="s">
        <v>1968</v>
      </c>
      <c r="G920" s="42"/>
      <c r="H920" s="307">
        <v>4980697.9155215072</v>
      </c>
      <c r="I920" s="315">
        <v>5091848.7801493378</v>
      </c>
      <c r="J920" s="105">
        <v>0</v>
      </c>
      <c r="K920" s="42">
        <v>0</v>
      </c>
      <c r="L920" s="42" t="s">
        <v>4489</v>
      </c>
      <c r="M920" s="42" t="s">
        <v>2257</v>
      </c>
      <c r="N920" s="50" t="s">
        <v>5532</v>
      </c>
      <c r="O920" s="137" t="s">
        <v>2259</v>
      </c>
      <c r="P920" s="42" t="s">
        <v>64</v>
      </c>
      <c r="Q920" s="42" t="s">
        <v>65</v>
      </c>
      <c r="R920" s="42">
        <v>2</v>
      </c>
      <c r="S920" s="137" t="s">
        <v>2254</v>
      </c>
      <c r="T920" s="62">
        <v>16867538196.9</v>
      </c>
      <c r="U920" s="62">
        <v>14487907740.719999</v>
      </c>
      <c r="Z920" s="42" t="s">
        <v>280</v>
      </c>
      <c r="AJ920" s="42"/>
      <c r="AW920" s="42" t="s">
        <v>2412</v>
      </c>
      <c r="AX920" s="42"/>
      <c r="AY920" s="42"/>
      <c r="AZ920" s="42"/>
      <c r="BA920" s="42"/>
      <c r="BB920" s="42"/>
      <c r="BN920" s="128" t="s">
        <v>4578</v>
      </c>
      <c r="BO920" s="58" t="str">
        <f t="shared" si="14"/>
        <v>境内资产</v>
      </c>
      <c r="BP920" s="58" t="str">
        <f>IF(M920="",VLOOKUP(D920,Sheet4!$A$1:$B$92,2,0),VLOOKUP(Q920,Sheet4!$A$1:$B$92,2,0))</f>
        <v>保险资产管理产品</v>
      </c>
    </row>
    <row r="921" spans="1:68" s="58" customFormat="1" ht="12.75" customHeight="1">
      <c r="A921" s="137" t="s">
        <v>2268</v>
      </c>
      <c r="B921" s="42" t="s">
        <v>2316</v>
      </c>
      <c r="C921" s="252" t="s">
        <v>5552</v>
      </c>
      <c r="D921" s="257" t="s">
        <v>672</v>
      </c>
      <c r="E921" s="42" t="s">
        <v>4440</v>
      </c>
      <c r="F921" s="42" t="s">
        <v>2316</v>
      </c>
      <c r="G921" s="42"/>
      <c r="H921" s="307">
        <v>4379966.6235227892</v>
      </c>
      <c r="I921" s="315">
        <v>3255432.2456607511</v>
      </c>
      <c r="J921" s="105">
        <v>0</v>
      </c>
      <c r="K921" s="42">
        <v>0</v>
      </c>
      <c r="L921" s="42" t="s">
        <v>4489</v>
      </c>
      <c r="M921" s="42" t="s">
        <v>2257</v>
      </c>
      <c r="N921" s="50" t="s">
        <v>5532</v>
      </c>
      <c r="O921" s="137" t="s">
        <v>2259</v>
      </c>
      <c r="P921" s="42" t="s">
        <v>64</v>
      </c>
      <c r="Q921" s="42" t="s">
        <v>65</v>
      </c>
      <c r="R921" s="42">
        <v>2</v>
      </c>
      <c r="S921" s="137" t="s">
        <v>2254</v>
      </c>
      <c r="T921" s="62">
        <v>16867538196.9</v>
      </c>
      <c r="U921" s="62">
        <v>14487907740.719999</v>
      </c>
      <c r="Z921" s="42" t="s">
        <v>68</v>
      </c>
      <c r="AJ921" s="42"/>
      <c r="AW921" s="42" t="s">
        <v>2412</v>
      </c>
      <c r="AX921" s="42"/>
      <c r="AY921" s="42"/>
      <c r="AZ921" s="42"/>
      <c r="BA921" s="42"/>
      <c r="BB921" s="42"/>
      <c r="BN921" s="128" t="s">
        <v>4578</v>
      </c>
      <c r="BO921" s="58" t="str">
        <f t="shared" si="14"/>
        <v>境内资产</v>
      </c>
      <c r="BP921" s="58" t="str">
        <f>IF(M921="",VLOOKUP(D921,Sheet4!$A$1:$B$92,2,0),VLOOKUP(Q921,Sheet4!$A$1:$B$92,2,0))</f>
        <v>保险资产管理产品</v>
      </c>
    </row>
    <row r="922" spans="1:68" s="58" customFormat="1" ht="12.75" customHeight="1">
      <c r="A922" s="137" t="s">
        <v>2269</v>
      </c>
      <c r="B922" s="42" t="s">
        <v>2317</v>
      </c>
      <c r="C922" s="252" t="s">
        <v>5552</v>
      </c>
      <c r="D922" s="257" t="s">
        <v>672</v>
      </c>
      <c r="E922" s="42" t="s">
        <v>4441</v>
      </c>
      <c r="F922" s="42" t="s">
        <v>2317</v>
      </c>
      <c r="G922" s="42"/>
      <c r="H922" s="307">
        <v>3139765.37898455</v>
      </c>
      <c r="I922" s="315">
        <v>2606475.9588660472</v>
      </c>
      <c r="J922" s="105">
        <v>0</v>
      </c>
      <c r="K922" s="42">
        <v>0</v>
      </c>
      <c r="L922" s="42" t="s">
        <v>4489</v>
      </c>
      <c r="M922" s="42" t="s">
        <v>2257</v>
      </c>
      <c r="N922" s="50" t="s">
        <v>5532</v>
      </c>
      <c r="O922" s="137" t="s">
        <v>2259</v>
      </c>
      <c r="P922" s="42" t="s">
        <v>64</v>
      </c>
      <c r="Q922" s="42" t="s">
        <v>65</v>
      </c>
      <c r="R922" s="42">
        <v>2</v>
      </c>
      <c r="S922" s="137" t="s">
        <v>2254</v>
      </c>
      <c r="T922" s="62">
        <v>16867538196.9</v>
      </c>
      <c r="U922" s="62">
        <v>14487907740.719999</v>
      </c>
      <c r="Z922" s="42" t="s">
        <v>68</v>
      </c>
      <c r="AJ922" s="42"/>
      <c r="AW922" s="42" t="s">
        <v>2412</v>
      </c>
      <c r="AX922" s="42"/>
      <c r="AY922" s="42"/>
      <c r="AZ922" s="42"/>
      <c r="BA922" s="42"/>
      <c r="BB922" s="42"/>
      <c r="BN922" s="128" t="s">
        <v>4578</v>
      </c>
      <c r="BO922" s="58" t="str">
        <f t="shared" si="14"/>
        <v>境内资产</v>
      </c>
      <c r="BP922" s="58" t="str">
        <f>IF(M922="",VLOOKUP(D922,Sheet4!$A$1:$B$92,2,0),VLOOKUP(Q922,Sheet4!$A$1:$B$92,2,0))</f>
        <v>保险资产管理产品</v>
      </c>
    </row>
    <row r="923" spans="1:68" s="58" customFormat="1" ht="12.75" customHeight="1">
      <c r="A923" s="137" t="s">
        <v>2270</v>
      </c>
      <c r="B923" s="42" t="s">
        <v>2318</v>
      </c>
      <c r="C923" s="252" t="s">
        <v>5552</v>
      </c>
      <c r="D923" s="257" t="s">
        <v>672</v>
      </c>
      <c r="E923" s="42" t="s">
        <v>4442</v>
      </c>
      <c r="F923" s="42" t="s">
        <v>2318</v>
      </c>
      <c r="G923" s="42"/>
      <c r="H923" s="307">
        <v>739045.26488805388</v>
      </c>
      <c r="I923" s="315">
        <v>810629.29986802128</v>
      </c>
      <c r="J923" s="105">
        <v>0</v>
      </c>
      <c r="K923" s="42">
        <v>0</v>
      </c>
      <c r="L923" s="42" t="s">
        <v>4489</v>
      </c>
      <c r="M923" s="42" t="s">
        <v>2257</v>
      </c>
      <c r="N923" s="50" t="s">
        <v>5532</v>
      </c>
      <c r="O923" s="137" t="s">
        <v>2259</v>
      </c>
      <c r="P923" s="42" t="s">
        <v>64</v>
      </c>
      <c r="Q923" s="42" t="s">
        <v>65</v>
      </c>
      <c r="R923" s="42">
        <v>2</v>
      </c>
      <c r="S923" s="137" t="s">
        <v>2254</v>
      </c>
      <c r="T923" s="62">
        <v>16867538196.9</v>
      </c>
      <c r="U923" s="62">
        <v>14487907740.719999</v>
      </c>
      <c r="Z923" s="42" t="s">
        <v>68</v>
      </c>
      <c r="AJ923" s="42"/>
      <c r="AW923" s="42" t="s">
        <v>2412</v>
      </c>
      <c r="AX923" s="42"/>
      <c r="AY923" s="42"/>
      <c r="AZ923" s="42"/>
      <c r="BA923" s="42"/>
      <c r="BB923" s="42"/>
      <c r="BN923" s="128" t="s">
        <v>4578</v>
      </c>
      <c r="BO923" s="58" t="str">
        <f t="shared" si="14"/>
        <v>境内资产</v>
      </c>
      <c r="BP923" s="58" t="str">
        <f>IF(M923="",VLOOKUP(D923,Sheet4!$A$1:$B$92,2,0),VLOOKUP(Q923,Sheet4!$A$1:$B$92,2,0))</f>
        <v>保险资产管理产品</v>
      </c>
    </row>
    <row r="924" spans="1:68" s="58" customFormat="1" ht="12.75" customHeight="1">
      <c r="A924" s="137" t="s">
        <v>2271</v>
      </c>
      <c r="B924" s="42" t="s">
        <v>2319</v>
      </c>
      <c r="C924" s="252" t="s">
        <v>5552</v>
      </c>
      <c r="D924" s="257" t="s">
        <v>672</v>
      </c>
      <c r="E924" s="42" t="s">
        <v>4443</v>
      </c>
      <c r="F924" s="42" t="s">
        <v>2319</v>
      </c>
      <c r="G924" s="42"/>
      <c r="H924" s="307">
        <v>3698650.9938464724</v>
      </c>
      <c r="I924" s="315">
        <v>3115487.8965658196</v>
      </c>
      <c r="J924" s="105">
        <v>0</v>
      </c>
      <c r="K924" s="42">
        <v>0</v>
      </c>
      <c r="L924" s="42" t="s">
        <v>4489</v>
      </c>
      <c r="M924" s="42" t="s">
        <v>2257</v>
      </c>
      <c r="N924" s="50" t="s">
        <v>5532</v>
      </c>
      <c r="O924" s="137" t="s">
        <v>2259</v>
      </c>
      <c r="P924" s="42" t="s">
        <v>64</v>
      </c>
      <c r="Q924" s="42" t="s">
        <v>65</v>
      </c>
      <c r="R924" s="42">
        <v>2</v>
      </c>
      <c r="S924" s="137" t="s">
        <v>2254</v>
      </c>
      <c r="T924" s="62">
        <v>16867538196.9</v>
      </c>
      <c r="U924" s="62">
        <v>14487907740.719999</v>
      </c>
      <c r="Z924" s="42" t="s">
        <v>68</v>
      </c>
      <c r="AJ924" s="42"/>
      <c r="AW924" s="42" t="s">
        <v>2412</v>
      </c>
      <c r="AX924" s="42"/>
      <c r="AY924" s="42"/>
      <c r="AZ924" s="42"/>
      <c r="BA924" s="42"/>
      <c r="BB924" s="42"/>
      <c r="BN924" s="128" t="s">
        <v>4578</v>
      </c>
      <c r="BO924" s="58" t="str">
        <f t="shared" si="14"/>
        <v>境内资产</v>
      </c>
      <c r="BP924" s="58" t="str">
        <f>IF(M924="",VLOOKUP(D924,Sheet4!$A$1:$B$92,2,0),VLOOKUP(Q924,Sheet4!$A$1:$B$92,2,0))</f>
        <v>保险资产管理产品</v>
      </c>
    </row>
    <row r="925" spans="1:68" s="58" customFormat="1" ht="12.75" customHeight="1">
      <c r="A925" s="137" t="s">
        <v>2272</v>
      </c>
      <c r="B925" s="42" t="s">
        <v>2320</v>
      </c>
      <c r="C925" s="252" t="s">
        <v>5552</v>
      </c>
      <c r="D925" s="257" t="s">
        <v>672</v>
      </c>
      <c r="E925" s="42" t="s">
        <v>4444</v>
      </c>
      <c r="F925" s="42" t="s">
        <v>2320</v>
      </c>
      <c r="G925" s="42"/>
      <c r="H925" s="307">
        <v>4777353.9922499917</v>
      </c>
      <c r="I925" s="315">
        <v>3808176.0438365266</v>
      </c>
      <c r="J925" s="105">
        <v>0</v>
      </c>
      <c r="K925" s="42">
        <v>0</v>
      </c>
      <c r="L925" s="42" t="s">
        <v>4489</v>
      </c>
      <c r="M925" s="42" t="s">
        <v>2257</v>
      </c>
      <c r="N925" s="50" t="s">
        <v>5532</v>
      </c>
      <c r="O925" s="137" t="s">
        <v>2259</v>
      </c>
      <c r="P925" s="42" t="s">
        <v>64</v>
      </c>
      <c r="Q925" s="42" t="s">
        <v>65</v>
      </c>
      <c r="R925" s="42">
        <v>2</v>
      </c>
      <c r="S925" s="137" t="s">
        <v>2254</v>
      </c>
      <c r="T925" s="62">
        <v>16867538196.9</v>
      </c>
      <c r="U925" s="62">
        <v>14487907740.719999</v>
      </c>
      <c r="Z925" s="42" t="s">
        <v>68</v>
      </c>
      <c r="AJ925" s="42"/>
      <c r="AW925" s="42" t="s">
        <v>2412</v>
      </c>
      <c r="AX925" s="42"/>
      <c r="AY925" s="42"/>
      <c r="AZ925" s="42"/>
      <c r="BA925" s="42"/>
      <c r="BB925" s="42"/>
      <c r="BN925" s="128" t="s">
        <v>4578</v>
      </c>
      <c r="BO925" s="58" t="str">
        <f t="shared" si="14"/>
        <v>境内资产</v>
      </c>
      <c r="BP925" s="58" t="str">
        <f>IF(M925="",VLOOKUP(D925,Sheet4!$A$1:$B$92,2,0),VLOOKUP(Q925,Sheet4!$A$1:$B$92,2,0))</f>
        <v>保险资产管理产品</v>
      </c>
    </row>
    <row r="926" spans="1:68" s="58" customFormat="1" ht="12.75" customHeight="1">
      <c r="A926" s="137" t="s">
        <v>1556</v>
      </c>
      <c r="B926" s="42" t="s">
        <v>1557</v>
      </c>
      <c r="C926" s="252" t="s">
        <v>5552</v>
      </c>
      <c r="D926" s="257" t="s">
        <v>672</v>
      </c>
      <c r="E926" s="42" t="s">
        <v>1558</v>
      </c>
      <c r="F926" s="42" t="s">
        <v>1557</v>
      </c>
      <c r="G926" s="42"/>
      <c r="H926" s="307">
        <v>4297.2364424945199</v>
      </c>
      <c r="I926" s="315">
        <v>6188.6002055486006</v>
      </c>
      <c r="J926" s="105">
        <v>0</v>
      </c>
      <c r="K926" s="42">
        <v>0</v>
      </c>
      <c r="L926" s="42" t="s">
        <v>4489</v>
      </c>
      <c r="M926" s="42" t="s">
        <v>2257</v>
      </c>
      <c r="N926" s="50" t="s">
        <v>5532</v>
      </c>
      <c r="O926" s="137" t="s">
        <v>2259</v>
      </c>
      <c r="P926" s="42" t="s">
        <v>64</v>
      </c>
      <c r="Q926" s="42" t="s">
        <v>65</v>
      </c>
      <c r="R926" s="42">
        <v>2</v>
      </c>
      <c r="S926" s="137" t="s">
        <v>2254</v>
      </c>
      <c r="T926" s="62">
        <v>16867538196.9</v>
      </c>
      <c r="U926" s="62">
        <v>14487907740.719999</v>
      </c>
      <c r="Z926" s="42" t="s">
        <v>68</v>
      </c>
      <c r="AJ926" s="42"/>
      <c r="AW926" s="42" t="s">
        <v>2412</v>
      </c>
      <c r="AX926" s="42"/>
      <c r="AY926" s="42"/>
      <c r="AZ926" s="42"/>
      <c r="BA926" s="42"/>
      <c r="BB926" s="42"/>
      <c r="BN926" s="128" t="s">
        <v>4578</v>
      </c>
      <c r="BO926" s="58" t="str">
        <f t="shared" si="14"/>
        <v>境内资产</v>
      </c>
      <c r="BP926" s="58" t="str">
        <f>IF(M926="",VLOOKUP(D926,Sheet4!$A$1:$B$92,2,0),VLOOKUP(Q926,Sheet4!$A$1:$B$92,2,0))</f>
        <v>保险资产管理产品</v>
      </c>
    </row>
    <row r="927" spans="1:68" s="58" customFormat="1" ht="12.75" customHeight="1">
      <c r="A927" s="137" t="s">
        <v>2273</v>
      </c>
      <c r="B927" s="42" t="s">
        <v>2321</v>
      </c>
      <c r="C927" s="252" t="s">
        <v>5552</v>
      </c>
      <c r="D927" s="257" t="s">
        <v>672</v>
      </c>
      <c r="E927" s="42" t="s">
        <v>4445</v>
      </c>
      <c r="F927" s="42" t="s">
        <v>2321</v>
      </c>
      <c r="G927" s="42"/>
      <c r="H927" s="307">
        <v>6413359.3022941565</v>
      </c>
      <c r="I927" s="315">
        <v>5936153.7795781344</v>
      </c>
      <c r="J927" s="105">
        <v>0</v>
      </c>
      <c r="K927" s="42">
        <v>0</v>
      </c>
      <c r="L927" s="42" t="s">
        <v>4489</v>
      </c>
      <c r="M927" s="42" t="s">
        <v>2257</v>
      </c>
      <c r="N927" s="50" t="s">
        <v>5532</v>
      </c>
      <c r="O927" s="137" t="s">
        <v>2259</v>
      </c>
      <c r="P927" s="42" t="s">
        <v>64</v>
      </c>
      <c r="Q927" s="42" t="s">
        <v>65</v>
      </c>
      <c r="R927" s="42">
        <v>2</v>
      </c>
      <c r="S927" s="137" t="s">
        <v>2254</v>
      </c>
      <c r="T927" s="62">
        <v>16867538196.9</v>
      </c>
      <c r="U927" s="62">
        <v>14487907740.719999</v>
      </c>
      <c r="Z927" s="42" t="s">
        <v>68</v>
      </c>
      <c r="AJ927" s="42"/>
      <c r="AW927" s="42" t="s">
        <v>2412</v>
      </c>
      <c r="AX927" s="42"/>
      <c r="AY927" s="42"/>
      <c r="AZ927" s="42"/>
      <c r="BA927" s="42"/>
      <c r="BB927" s="42"/>
      <c r="BN927" s="128" t="s">
        <v>4578</v>
      </c>
      <c r="BO927" s="58" t="str">
        <f t="shared" si="14"/>
        <v>境内资产</v>
      </c>
      <c r="BP927" s="58" t="str">
        <f>IF(M927="",VLOOKUP(D927,Sheet4!$A$1:$B$92,2,0),VLOOKUP(Q927,Sheet4!$A$1:$B$92,2,0))</f>
        <v>保险资产管理产品</v>
      </c>
    </row>
    <row r="928" spans="1:68" s="58" customFormat="1" ht="12.75" customHeight="1">
      <c r="A928" s="137" t="s">
        <v>2274</v>
      </c>
      <c r="B928" s="42" t="s">
        <v>2322</v>
      </c>
      <c r="C928" s="252" t="s">
        <v>5552</v>
      </c>
      <c r="D928" s="257" t="s">
        <v>672</v>
      </c>
      <c r="E928" s="42" t="s">
        <v>4446</v>
      </c>
      <c r="F928" s="42" t="s">
        <v>2322</v>
      </c>
      <c r="G928" s="42"/>
      <c r="H928" s="307">
        <v>4638603.31661746</v>
      </c>
      <c r="I928" s="315">
        <v>3935139.7879300262</v>
      </c>
      <c r="J928" s="105">
        <v>0</v>
      </c>
      <c r="K928" s="42">
        <v>0</v>
      </c>
      <c r="L928" s="42" t="s">
        <v>4489</v>
      </c>
      <c r="M928" s="42" t="s">
        <v>2257</v>
      </c>
      <c r="N928" s="50" t="s">
        <v>5532</v>
      </c>
      <c r="O928" s="137" t="s">
        <v>2259</v>
      </c>
      <c r="P928" s="42" t="s">
        <v>64</v>
      </c>
      <c r="Q928" s="42" t="s">
        <v>65</v>
      </c>
      <c r="R928" s="42">
        <v>2</v>
      </c>
      <c r="S928" s="137" t="s">
        <v>2254</v>
      </c>
      <c r="T928" s="62">
        <v>16867538196.9</v>
      </c>
      <c r="U928" s="62">
        <v>14487907740.719999</v>
      </c>
      <c r="Z928" s="42" t="s">
        <v>68</v>
      </c>
      <c r="AJ928" s="42"/>
      <c r="AW928" s="42" t="s">
        <v>2412</v>
      </c>
      <c r="AX928" s="42"/>
      <c r="AY928" s="42"/>
      <c r="AZ928" s="42"/>
      <c r="BA928" s="42"/>
      <c r="BB928" s="42"/>
      <c r="BN928" s="128" t="s">
        <v>4578</v>
      </c>
      <c r="BO928" s="58" t="str">
        <f t="shared" si="14"/>
        <v>境内资产</v>
      </c>
      <c r="BP928" s="58" t="str">
        <f>IF(M928="",VLOOKUP(D928,Sheet4!$A$1:$B$92,2,0),VLOOKUP(Q928,Sheet4!$A$1:$B$92,2,0))</f>
        <v>保险资产管理产品</v>
      </c>
    </row>
    <row r="929" spans="1:68" s="58" customFormat="1" ht="12.75" customHeight="1">
      <c r="A929" s="137" t="s">
        <v>2116</v>
      </c>
      <c r="B929" s="42" t="s">
        <v>2323</v>
      </c>
      <c r="C929" s="252" t="s">
        <v>5552</v>
      </c>
      <c r="D929" s="257" t="s">
        <v>672</v>
      </c>
      <c r="E929" s="42" t="s">
        <v>4361</v>
      </c>
      <c r="F929" s="42" t="s">
        <v>2323</v>
      </c>
      <c r="G929" s="42"/>
      <c r="H929" s="307">
        <v>2867000.9913144745</v>
      </c>
      <c r="I929" s="315">
        <v>1969723.0338278839</v>
      </c>
      <c r="J929" s="105">
        <v>0</v>
      </c>
      <c r="K929" s="42">
        <v>0</v>
      </c>
      <c r="L929" s="42" t="s">
        <v>4489</v>
      </c>
      <c r="M929" s="42" t="s">
        <v>2257</v>
      </c>
      <c r="N929" s="50" t="s">
        <v>5532</v>
      </c>
      <c r="O929" s="137" t="s">
        <v>2259</v>
      </c>
      <c r="P929" s="42" t="s">
        <v>64</v>
      </c>
      <c r="Q929" s="42" t="s">
        <v>65</v>
      </c>
      <c r="R929" s="42">
        <v>2</v>
      </c>
      <c r="S929" s="137" t="s">
        <v>2254</v>
      </c>
      <c r="T929" s="62">
        <v>16867538196.9</v>
      </c>
      <c r="U929" s="62">
        <v>14487907740.719999</v>
      </c>
      <c r="Z929" s="42" t="s">
        <v>68</v>
      </c>
      <c r="AJ929" s="42"/>
      <c r="AW929" s="42" t="s">
        <v>2412</v>
      </c>
      <c r="AX929" s="42"/>
      <c r="AY929" s="42"/>
      <c r="AZ929" s="42"/>
      <c r="BA929" s="42"/>
      <c r="BB929" s="42"/>
      <c r="BN929" s="128" t="s">
        <v>4578</v>
      </c>
      <c r="BO929" s="58" t="str">
        <f t="shared" si="14"/>
        <v>境内资产</v>
      </c>
      <c r="BP929" s="58" t="str">
        <f>IF(M929="",VLOOKUP(D929,Sheet4!$A$1:$B$92,2,0),VLOOKUP(Q929,Sheet4!$A$1:$B$92,2,0))</f>
        <v>保险资产管理产品</v>
      </c>
    </row>
    <row r="930" spans="1:68" s="58" customFormat="1" ht="12.75" customHeight="1">
      <c r="A930" s="137" t="s">
        <v>2275</v>
      </c>
      <c r="B930" s="42" t="s">
        <v>2324</v>
      </c>
      <c r="C930" s="252" t="s">
        <v>5552</v>
      </c>
      <c r="D930" s="257" t="s">
        <v>672</v>
      </c>
      <c r="E930" s="42" t="s">
        <v>4447</v>
      </c>
      <c r="F930" s="42" t="s">
        <v>2324</v>
      </c>
      <c r="G930" s="42"/>
      <c r="H930" s="307">
        <v>1842940.3949564949</v>
      </c>
      <c r="I930" s="315">
        <v>1619867.3614774996</v>
      </c>
      <c r="J930" s="105">
        <v>0</v>
      </c>
      <c r="K930" s="42">
        <v>0</v>
      </c>
      <c r="L930" s="42" t="s">
        <v>4489</v>
      </c>
      <c r="M930" s="42" t="s">
        <v>2257</v>
      </c>
      <c r="N930" s="50" t="s">
        <v>5532</v>
      </c>
      <c r="O930" s="137" t="s">
        <v>2259</v>
      </c>
      <c r="P930" s="42" t="s">
        <v>64</v>
      </c>
      <c r="Q930" s="42" t="s">
        <v>65</v>
      </c>
      <c r="R930" s="42">
        <v>2</v>
      </c>
      <c r="S930" s="137" t="s">
        <v>2254</v>
      </c>
      <c r="T930" s="62">
        <v>16867538196.9</v>
      </c>
      <c r="U930" s="62">
        <v>14487907740.719999</v>
      </c>
      <c r="Z930" s="42" t="s">
        <v>68</v>
      </c>
      <c r="AJ930" s="42"/>
      <c r="AW930" s="42" t="s">
        <v>2412</v>
      </c>
      <c r="AX930" s="42"/>
      <c r="AY930" s="42"/>
      <c r="AZ930" s="42"/>
      <c r="BA930" s="42"/>
      <c r="BB930" s="42"/>
      <c r="BN930" s="128" t="s">
        <v>4578</v>
      </c>
      <c r="BO930" s="58" t="str">
        <f t="shared" si="14"/>
        <v>境内资产</v>
      </c>
      <c r="BP930" s="58" t="str">
        <f>IF(M930="",VLOOKUP(D930,Sheet4!$A$1:$B$92,2,0),VLOOKUP(Q930,Sheet4!$A$1:$B$92,2,0))</f>
        <v>保险资产管理产品</v>
      </c>
    </row>
    <row r="931" spans="1:68" s="58" customFormat="1" ht="12.75" customHeight="1">
      <c r="A931" s="137" t="s">
        <v>2276</v>
      </c>
      <c r="B931" s="42" t="s">
        <v>2325</v>
      </c>
      <c r="C931" s="252" t="s">
        <v>5552</v>
      </c>
      <c r="D931" s="257" t="s">
        <v>672</v>
      </c>
      <c r="E931" s="42" t="s">
        <v>4448</v>
      </c>
      <c r="F931" s="42" t="s">
        <v>2325</v>
      </c>
      <c r="G931" s="42"/>
      <c r="H931" s="307">
        <v>578863.99428852566</v>
      </c>
      <c r="I931" s="315">
        <v>344529.62768764247</v>
      </c>
      <c r="J931" s="105">
        <v>0</v>
      </c>
      <c r="K931" s="42">
        <v>0</v>
      </c>
      <c r="L931" s="42" t="s">
        <v>4489</v>
      </c>
      <c r="M931" s="42" t="s">
        <v>2257</v>
      </c>
      <c r="N931" s="50" t="s">
        <v>5532</v>
      </c>
      <c r="O931" s="137" t="s">
        <v>2259</v>
      </c>
      <c r="P931" s="42" t="s">
        <v>64</v>
      </c>
      <c r="Q931" s="42" t="s">
        <v>65</v>
      </c>
      <c r="R931" s="42">
        <v>2</v>
      </c>
      <c r="S931" s="137" t="s">
        <v>2254</v>
      </c>
      <c r="T931" s="62">
        <v>16867538196.9</v>
      </c>
      <c r="U931" s="62">
        <v>14487907740.719999</v>
      </c>
      <c r="Z931" s="42" t="s">
        <v>68</v>
      </c>
      <c r="AJ931" s="42"/>
      <c r="AW931" s="42" t="s">
        <v>2412</v>
      </c>
      <c r="AX931" s="42"/>
      <c r="AY931" s="42"/>
      <c r="AZ931" s="42"/>
      <c r="BA931" s="42"/>
      <c r="BB931" s="42"/>
      <c r="BN931" s="128" t="s">
        <v>4578</v>
      </c>
      <c r="BO931" s="58" t="str">
        <f t="shared" si="14"/>
        <v>境内资产</v>
      </c>
      <c r="BP931" s="58" t="str">
        <f>IF(M931="",VLOOKUP(D931,Sheet4!$A$1:$B$92,2,0),VLOOKUP(Q931,Sheet4!$A$1:$B$92,2,0))</f>
        <v>保险资产管理产品</v>
      </c>
    </row>
    <row r="932" spans="1:68" s="58" customFormat="1" ht="12.75" customHeight="1">
      <c r="A932" s="137" t="s">
        <v>2277</v>
      </c>
      <c r="B932" s="42" t="s">
        <v>2326</v>
      </c>
      <c r="C932" s="252" t="s">
        <v>5552</v>
      </c>
      <c r="D932" s="257" t="s">
        <v>672</v>
      </c>
      <c r="E932" s="42" t="s">
        <v>3547</v>
      </c>
      <c r="F932" s="42" t="s">
        <v>2326</v>
      </c>
      <c r="G932" s="42"/>
      <c r="H932" s="307">
        <v>1521020.4326922975</v>
      </c>
      <c r="I932" s="315">
        <v>1463980.492560596</v>
      </c>
      <c r="J932" s="105">
        <v>0</v>
      </c>
      <c r="K932" s="42">
        <v>0</v>
      </c>
      <c r="L932" s="42" t="s">
        <v>4489</v>
      </c>
      <c r="M932" s="42" t="s">
        <v>2257</v>
      </c>
      <c r="N932" s="50" t="s">
        <v>5532</v>
      </c>
      <c r="O932" s="137" t="s">
        <v>2259</v>
      </c>
      <c r="P932" s="42" t="s">
        <v>64</v>
      </c>
      <c r="Q932" s="42" t="s">
        <v>65</v>
      </c>
      <c r="R932" s="42">
        <v>2</v>
      </c>
      <c r="S932" s="137" t="s">
        <v>2254</v>
      </c>
      <c r="T932" s="62">
        <v>16867538196.9</v>
      </c>
      <c r="U932" s="62">
        <v>14487907740.719999</v>
      </c>
      <c r="Z932" s="42" t="s">
        <v>280</v>
      </c>
      <c r="AJ932" s="42"/>
      <c r="AW932" s="42" t="s">
        <v>2412</v>
      </c>
      <c r="AX932" s="42"/>
      <c r="AY932" s="42"/>
      <c r="AZ932" s="42"/>
      <c r="BA932" s="42"/>
      <c r="BB932" s="42"/>
      <c r="BN932" s="128" t="s">
        <v>4578</v>
      </c>
      <c r="BO932" s="58" t="str">
        <f t="shared" si="14"/>
        <v>境内资产</v>
      </c>
      <c r="BP932" s="58" t="str">
        <f>IF(M932="",VLOOKUP(D932,Sheet4!$A$1:$B$92,2,0),VLOOKUP(Q932,Sheet4!$A$1:$B$92,2,0))</f>
        <v>保险资产管理产品</v>
      </c>
    </row>
    <row r="933" spans="1:68" s="58" customFormat="1" ht="12.75" customHeight="1">
      <c r="A933" s="137" t="s">
        <v>2106</v>
      </c>
      <c r="B933" s="42" t="s">
        <v>2327</v>
      </c>
      <c r="C933" s="252" t="s">
        <v>5552</v>
      </c>
      <c r="D933" s="257" t="s">
        <v>672</v>
      </c>
      <c r="E933" s="42" t="s">
        <v>4358</v>
      </c>
      <c r="F933" s="42" t="s">
        <v>2327</v>
      </c>
      <c r="G933" s="42"/>
      <c r="H933" s="307">
        <v>3213639.5006774412</v>
      </c>
      <c r="I933" s="315">
        <v>2748579.177232882</v>
      </c>
      <c r="J933" s="105">
        <v>0</v>
      </c>
      <c r="K933" s="42">
        <v>0</v>
      </c>
      <c r="L933" s="42" t="s">
        <v>4489</v>
      </c>
      <c r="M933" s="42" t="s">
        <v>2257</v>
      </c>
      <c r="N933" s="50" t="s">
        <v>5532</v>
      </c>
      <c r="O933" s="137" t="s">
        <v>2259</v>
      </c>
      <c r="P933" s="42" t="s">
        <v>64</v>
      </c>
      <c r="Q933" s="42" t="s">
        <v>65</v>
      </c>
      <c r="R933" s="42">
        <v>2</v>
      </c>
      <c r="S933" s="137" t="s">
        <v>2254</v>
      </c>
      <c r="T933" s="62">
        <v>16867538196.9</v>
      </c>
      <c r="U933" s="62">
        <v>14487907740.719999</v>
      </c>
      <c r="Z933" s="42" t="s">
        <v>68</v>
      </c>
      <c r="AJ933" s="42"/>
      <c r="AW933" s="42" t="s">
        <v>2412</v>
      </c>
      <c r="AX933" s="42"/>
      <c r="AY933" s="42"/>
      <c r="AZ933" s="42"/>
      <c r="BA933" s="42"/>
      <c r="BB933" s="42"/>
      <c r="BN933" s="128" t="s">
        <v>4578</v>
      </c>
      <c r="BO933" s="58" t="str">
        <f t="shared" si="14"/>
        <v>境内资产</v>
      </c>
      <c r="BP933" s="58" t="str">
        <f>IF(M933="",VLOOKUP(D933,Sheet4!$A$1:$B$92,2,0),VLOOKUP(Q933,Sheet4!$A$1:$B$92,2,0))</f>
        <v>保险资产管理产品</v>
      </c>
    </row>
    <row r="934" spans="1:68" s="58" customFormat="1" ht="12.75" customHeight="1">
      <c r="A934" s="137" t="s">
        <v>2278</v>
      </c>
      <c r="B934" s="42" t="s">
        <v>2328</v>
      </c>
      <c r="C934" s="252" t="s">
        <v>5552</v>
      </c>
      <c r="D934" s="257" t="s">
        <v>672</v>
      </c>
      <c r="E934" s="42" t="s">
        <v>4449</v>
      </c>
      <c r="F934" s="42" t="s">
        <v>2328</v>
      </c>
      <c r="G934" s="42"/>
      <c r="H934" s="307">
        <v>5246990.1571282027</v>
      </c>
      <c r="I934" s="315">
        <v>4931877.3915772187</v>
      </c>
      <c r="J934" s="105">
        <v>0</v>
      </c>
      <c r="K934" s="42">
        <v>0</v>
      </c>
      <c r="L934" s="42" t="s">
        <v>4489</v>
      </c>
      <c r="M934" s="42" t="s">
        <v>2257</v>
      </c>
      <c r="N934" s="50" t="s">
        <v>5532</v>
      </c>
      <c r="O934" s="137" t="s">
        <v>2259</v>
      </c>
      <c r="P934" s="42" t="s">
        <v>64</v>
      </c>
      <c r="Q934" s="42" t="s">
        <v>65</v>
      </c>
      <c r="R934" s="42">
        <v>2</v>
      </c>
      <c r="S934" s="137" t="s">
        <v>2254</v>
      </c>
      <c r="T934" s="62">
        <v>16867538196.9</v>
      </c>
      <c r="U934" s="62">
        <v>14487907740.719999</v>
      </c>
      <c r="Z934" s="42" t="s">
        <v>68</v>
      </c>
      <c r="AJ934" s="42"/>
      <c r="AW934" s="42" t="s">
        <v>2412</v>
      </c>
      <c r="AX934" s="42"/>
      <c r="AY934" s="42"/>
      <c r="AZ934" s="42"/>
      <c r="BA934" s="42"/>
      <c r="BB934" s="42"/>
      <c r="BN934" s="128" t="s">
        <v>4578</v>
      </c>
      <c r="BO934" s="58" t="str">
        <f t="shared" si="14"/>
        <v>境内资产</v>
      </c>
      <c r="BP934" s="58" t="str">
        <f>IF(M934="",VLOOKUP(D934,Sheet4!$A$1:$B$92,2,0),VLOOKUP(Q934,Sheet4!$A$1:$B$92,2,0))</f>
        <v>保险资产管理产品</v>
      </c>
    </row>
    <row r="935" spans="1:68" s="58" customFormat="1" ht="12.75" customHeight="1">
      <c r="A935" s="137" t="s">
        <v>2279</v>
      </c>
      <c r="B935" s="42" t="s">
        <v>2329</v>
      </c>
      <c r="C935" s="252" t="s">
        <v>5552</v>
      </c>
      <c r="D935" s="257" t="s">
        <v>672</v>
      </c>
      <c r="E935" s="42" t="s">
        <v>4450</v>
      </c>
      <c r="F935" s="42" t="s">
        <v>2329</v>
      </c>
      <c r="G935" s="42"/>
      <c r="H935" s="307">
        <v>1139579.4566280153</v>
      </c>
      <c r="I935" s="315">
        <v>880162.9949565971</v>
      </c>
      <c r="J935" s="105">
        <v>0</v>
      </c>
      <c r="K935" s="42">
        <v>0</v>
      </c>
      <c r="L935" s="42" t="s">
        <v>4489</v>
      </c>
      <c r="M935" s="42" t="s">
        <v>2257</v>
      </c>
      <c r="N935" s="50" t="s">
        <v>5532</v>
      </c>
      <c r="O935" s="137" t="s">
        <v>2259</v>
      </c>
      <c r="P935" s="42" t="s">
        <v>64</v>
      </c>
      <c r="Q935" s="42" t="s">
        <v>65</v>
      </c>
      <c r="R935" s="42">
        <v>2</v>
      </c>
      <c r="S935" s="137" t="s">
        <v>2254</v>
      </c>
      <c r="T935" s="62">
        <v>16867538196.9</v>
      </c>
      <c r="U935" s="62">
        <v>14487907740.719999</v>
      </c>
      <c r="Z935" s="42" t="s">
        <v>68</v>
      </c>
      <c r="AJ935" s="42"/>
      <c r="AW935" s="42" t="s">
        <v>2412</v>
      </c>
      <c r="AX935" s="42"/>
      <c r="AY935" s="42"/>
      <c r="AZ935" s="42"/>
      <c r="BA935" s="42"/>
      <c r="BB935" s="42"/>
      <c r="BN935" s="128" t="s">
        <v>4578</v>
      </c>
      <c r="BO935" s="58" t="str">
        <f t="shared" si="14"/>
        <v>境内资产</v>
      </c>
      <c r="BP935" s="58" t="str">
        <f>IF(M935="",VLOOKUP(D935,Sheet4!$A$1:$B$92,2,0),VLOOKUP(Q935,Sheet4!$A$1:$B$92,2,0))</f>
        <v>保险资产管理产品</v>
      </c>
    </row>
    <row r="936" spans="1:68" s="58" customFormat="1" ht="12.75" customHeight="1">
      <c r="A936" s="137" t="s">
        <v>2280</v>
      </c>
      <c r="B936" s="42" t="s">
        <v>2330</v>
      </c>
      <c r="C936" s="252" t="s">
        <v>5552</v>
      </c>
      <c r="D936" s="257" t="s">
        <v>672</v>
      </c>
      <c r="E936" s="42" t="s">
        <v>4451</v>
      </c>
      <c r="F936" s="42" t="s">
        <v>2330</v>
      </c>
      <c r="G936" s="42"/>
      <c r="H936" s="307">
        <v>5291811.9528295342</v>
      </c>
      <c r="I936" s="315">
        <v>3280475.9516944564</v>
      </c>
      <c r="J936" s="105">
        <v>0</v>
      </c>
      <c r="K936" s="42">
        <v>0</v>
      </c>
      <c r="L936" s="42" t="s">
        <v>4489</v>
      </c>
      <c r="M936" s="42" t="s">
        <v>2257</v>
      </c>
      <c r="N936" s="50" t="s">
        <v>5532</v>
      </c>
      <c r="O936" s="137" t="s">
        <v>2259</v>
      </c>
      <c r="P936" s="42" t="s">
        <v>64</v>
      </c>
      <c r="Q936" s="42" t="s">
        <v>65</v>
      </c>
      <c r="R936" s="42">
        <v>2</v>
      </c>
      <c r="S936" s="137" t="s">
        <v>2254</v>
      </c>
      <c r="T936" s="62">
        <v>16867538196.9</v>
      </c>
      <c r="U936" s="62">
        <v>14487907740.719999</v>
      </c>
      <c r="Z936" s="42" t="s">
        <v>68</v>
      </c>
      <c r="AJ936" s="42"/>
      <c r="AW936" s="42" t="s">
        <v>2412</v>
      </c>
      <c r="AX936" s="42"/>
      <c r="AY936" s="42"/>
      <c r="AZ936" s="42"/>
      <c r="BA936" s="42"/>
      <c r="BB936" s="42"/>
      <c r="BN936" s="128" t="s">
        <v>4578</v>
      </c>
      <c r="BO936" s="58" t="str">
        <f t="shared" si="14"/>
        <v>境内资产</v>
      </c>
      <c r="BP936" s="58" t="str">
        <f>IF(M936="",VLOOKUP(D936,Sheet4!$A$1:$B$92,2,0),VLOOKUP(Q936,Sheet4!$A$1:$B$92,2,0))</f>
        <v>保险资产管理产品</v>
      </c>
    </row>
    <row r="937" spans="1:68" s="58" customFormat="1" ht="12.75" customHeight="1">
      <c r="A937" s="137" t="s">
        <v>2281</v>
      </c>
      <c r="B937" s="42" t="s">
        <v>2331</v>
      </c>
      <c r="C937" s="252" t="s">
        <v>5552</v>
      </c>
      <c r="D937" s="257" t="s">
        <v>672</v>
      </c>
      <c r="E937" s="42" t="s">
        <v>2546</v>
      </c>
      <c r="F937" s="42" t="s">
        <v>2331</v>
      </c>
      <c r="G937" s="42"/>
      <c r="H937" s="307">
        <v>3026131.7538065822</v>
      </c>
      <c r="I937" s="315">
        <v>3340751.4208634361</v>
      </c>
      <c r="J937" s="105">
        <v>0</v>
      </c>
      <c r="K937" s="42">
        <v>0</v>
      </c>
      <c r="L937" s="42" t="s">
        <v>4489</v>
      </c>
      <c r="M937" s="42" t="s">
        <v>2257</v>
      </c>
      <c r="N937" s="50" t="s">
        <v>5532</v>
      </c>
      <c r="O937" s="137" t="s">
        <v>2259</v>
      </c>
      <c r="P937" s="42" t="s">
        <v>64</v>
      </c>
      <c r="Q937" s="42" t="s">
        <v>65</v>
      </c>
      <c r="R937" s="42">
        <v>2</v>
      </c>
      <c r="S937" s="137" t="s">
        <v>2254</v>
      </c>
      <c r="T937" s="62">
        <v>16867538196.9</v>
      </c>
      <c r="U937" s="62">
        <v>14487907740.719999</v>
      </c>
      <c r="Z937" s="42" t="s">
        <v>68</v>
      </c>
      <c r="AJ937" s="42"/>
      <c r="AW937" s="42" t="s">
        <v>2412</v>
      </c>
      <c r="AX937" s="42"/>
      <c r="AY937" s="42"/>
      <c r="AZ937" s="42"/>
      <c r="BA937" s="42"/>
      <c r="BB937" s="42"/>
      <c r="BN937" s="128" t="s">
        <v>4578</v>
      </c>
      <c r="BO937" s="58" t="str">
        <f t="shared" si="14"/>
        <v>境内资产</v>
      </c>
      <c r="BP937" s="58" t="str">
        <f>IF(M937="",VLOOKUP(D937,Sheet4!$A$1:$B$92,2,0),VLOOKUP(Q937,Sheet4!$A$1:$B$92,2,0))</f>
        <v>保险资产管理产品</v>
      </c>
    </row>
    <row r="938" spans="1:68" s="58" customFormat="1" ht="12.75" customHeight="1">
      <c r="A938" s="137" t="s">
        <v>2102</v>
      </c>
      <c r="B938" s="42" t="s">
        <v>2332</v>
      </c>
      <c r="C938" s="252" t="s">
        <v>5552</v>
      </c>
      <c r="D938" s="257" t="s">
        <v>672</v>
      </c>
      <c r="E938" s="42" t="s">
        <v>3651</v>
      </c>
      <c r="F938" s="42" t="s">
        <v>2332</v>
      </c>
      <c r="G938" s="42"/>
      <c r="H938" s="307">
        <v>1584590.8410772372</v>
      </c>
      <c r="I938" s="315">
        <v>1590989.0138821816</v>
      </c>
      <c r="J938" s="105">
        <v>0</v>
      </c>
      <c r="K938" s="42">
        <v>0</v>
      </c>
      <c r="L938" s="42" t="s">
        <v>4489</v>
      </c>
      <c r="M938" s="42" t="s">
        <v>2257</v>
      </c>
      <c r="N938" s="50" t="s">
        <v>5532</v>
      </c>
      <c r="O938" s="137" t="s">
        <v>2259</v>
      </c>
      <c r="P938" s="42" t="s">
        <v>64</v>
      </c>
      <c r="Q938" s="42" t="s">
        <v>65</v>
      </c>
      <c r="R938" s="42">
        <v>2</v>
      </c>
      <c r="S938" s="137" t="s">
        <v>2254</v>
      </c>
      <c r="T938" s="62">
        <v>16867538196.9</v>
      </c>
      <c r="U938" s="62">
        <v>14487907740.719999</v>
      </c>
      <c r="Z938" s="42" t="s">
        <v>280</v>
      </c>
      <c r="AJ938" s="42"/>
      <c r="AW938" s="42" t="s">
        <v>2412</v>
      </c>
      <c r="AX938" s="42"/>
      <c r="AY938" s="42"/>
      <c r="AZ938" s="42"/>
      <c r="BA938" s="42"/>
      <c r="BB938" s="42"/>
      <c r="BN938" s="128" t="s">
        <v>4578</v>
      </c>
      <c r="BO938" s="58" t="str">
        <f t="shared" si="14"/>
        <v>境内资产</v>
      </c>
      <c r="BP938" s="58" t="str">
        <f>IF(M938="",VLOOKUP(D938,Sheet4!$A$1:$B$92,2,0),VLOOKUP(Q938,Sheet4!$A$1:$B$92,2,0))</f>
        <v>保险资产管理产品</v>
      </c>
    </row>
    <row r="939" spans="1:68" s="58" customFormat="1" ht="12.75" customHeight="1">
      <c r="A939" s="137" t="s">
        <v>2282</v>
      </c>
      <c r="B939" s="42" t="s">
        <v>2333</v>
      </c>
      <c r="C939" s="252" t="s">
        <v>5552</v>
      </c>
      <c r="D939" s="257" t="s">
        <v>672</v>
      </c>
      <c r="E939" s="42" t="s">
        <v>3677</v>
      </c>
      <c r="F939" s="42" t="s">
        <v>2333</v>
      </c>
      <c r="G939" s="42"/>
      <c r="H939" s="307">
        <v>7974446.1211905442</v>
      </c>
      <c r="I939" s="315">
        <v>6647787.8847345179</v>
      </c>
      <c r="J939" s="105">
        <v>0</v>
      </c>
      <c r="K939" s="42">
        <v>0</v>
      </c>
      <c r="L939" s="42" t="s">
        <v>4489</v>
      </c>
      <c r="M939" s="42" t="s">
        <v>2257</v>
      </c>
      <c r="N939" s="50" t="s">
        <v>5532</v>
      </c>
      <c r="O939" s="137" t="s">
        <v>2259</v>
      </c>
      <c r="P939" s="42" t="s">
        <v>64</v>
      </c>
      <c r="Q939" s="42" t="s">
        <v>65</v>
      </c>
      <c r="R939" s="42">
        <v>2</v>
      </c>
      <c r="S939" s="137" t="s">
        <v>2254</v>
      </c>
      <c r="T939" s="62">
        <v>16867538196.9</v>
      </c>
      <c r="U939" s="62">
        <v>14487907740.719999</v>
      </c>
      <c r="Z939" s="42" t="s">
        <v>280</v>
      </c>
      <c r="AJ939" s="42"/>
      <c r="AW939" s="42" t="s">
        <v>2412</v>
      </c>
      <c r="AX939" s="42"/>
      <c r="AY939" s="42"/>
      <c r="AZ939" s="42"/>
      <c r="BA939" s="42"/>
      <c r="BB939" s="42"/>
      <c r="BN939" s="128" t="s">
        <v>4578</v>
      </c>
      <c r="BO939" s="58" t="str">
        <f t="shared" si="14"/>
        <v>境内资产</v>
      </c>
      <c r="BP939" s="58" t="str">
        <f>IF(M939="",VLOOKUP(D939,Sheet4!$A$1:$B$92,2,0),VLOOKUP(Q939,Sheet4!$A$1:$B$92,2,0))</f>
        <v>保险资产管理产品</v>
      </c>
    </row>
    <row r="940" spans="1:68" s="58" customFormat="1" ht="12.75" customHeight="1">
      <c r="A940" s="137" t="s">
        <v>2283</v>
      </c>
      <c r="B940" s="42" t="s">
        <v>2334</v>
      </c>
      <c r="C940" s="252" t="s">
        <v>5552</v>
      </c>
      <c r="D940" s="257" t="s">
        <v>678</v>
      </c>
      <c r="E940" s="42" t="s">
        <v>4452</v>
      </c>
      <c r="F940" s="42" t="s">
        <v>2334</v>
      </c>
      <c r="G940" s="42"/>
      <c r="H940" s="307">
        <v>710276.5745882662</v>
      </c>
      <c r="I940" s="315">
        <v>564723.75290623144</v>
      </c>
      <c r="J940" s="105">
        <v>0</v>
      </c>
      <c r="K940" s="42">
        <v>0</v>
      </c>
      <c r="L940" s="42" t="s">
        <v>4489</v>
      </c>
      <c r="M940" s="42" t="s">
        <v>2257</v>
      </c>
      <c r="N940" s="50" t="s">
        <v>5532</v>
      </c>
      <c r="O940" s="137" t="s">
        <v>2259</v>
      </c>
      <c r="P940" s="42" t="s">
        <v>64</v>
      </c>
      <c r="Q940" s="42" t="s">
        <v>65</v>
      </c>
      <c r="R940" s="42">
        <v>2</v>
      </c>
      <c r="S940" s="137" t="s">
        <v>2254</v>
      </c>
      <c r="T940" s="62">
        <v>16867538196.9</v>
      </c>
      <c r="U940" s="62">
        <v>14487907740.719999</v>
      </c>
      <c r="Z940" s="42" t="s">
        <v>68</v>
      </c>
      <c r="AJ940" s="42"/>
      <c r="AW940" s="42" t="s">
        <v>2412</v>
      </c>
      <c r="AX940" s="42"/>
      <c r="AY940" s="42"/>
      <c r="AZ940" s="42"/>
      <c r="BA940" s="42"/>
      <c r="BB940" s="42"/>
      <c r="BN940" s="128" t="s">
        <v>4578</v>
      </c>
      <c r="BO940" s="58" t="str">
        <f t="shared" si="14"/>
        <v>境内资产</v>
      </c>
      <c r="BP940" s="58" t="str">
        <f>IF(M940="",VLOOKUP(D940,Sheet4!$A$1:$B$92,2,0),VLOOKUP(Q940,Sheet4!$A$1:$B$92,2,0))</f>
        <v>保险资产管理产品</v>
      </c>
    </row>
    <row r="941" spans="1:68" s="58" customFormat="1" ht="12.75" customHeight="1">
      <c r="A941" s="137" t="s">
        <v>2284</v>
      </c>
      <c r="B941" s="42" t="s">
        <v>2335</v>
      </c>
      <c r="C941" s="252" t="s">
        <v>5552</v>
      </c>
      <c r="D941" s="257" t="s">
        <v>678</v>
      </c>
      <c r="E941" s="42" t="s">
        <v>4453</v>
      </c>
      <c r="F941" s="42" t="s">
        <v>2335</v>
      </c>
      <c r="G941" s="42"/>
      <c r="H941" s="307">
        <v>3173288.0913462904</v>
      </c>
      <c r="I941" s="315">
        <v>2664265.034201113</v>
      </c>
      <c r="J941" s="105">
        <v>0</v>
      </c>
      <c r="K941" s="42">
        <v>0</v>
      </c>
      <c r="L941" s="42" t="s">
        <v>4489</v>
      </c>
      <c r="M941" s="42" t="s">
        <v>2257</v>
      </c>
      <c r="N941" s="50" t="s">
        <v>5532</v>
      </c>
      <c r="O941" s="137" t="s">
        <v>2259</v>
      </c>
      <c r="P941" s="42" t="s">
        <v>64</v>
      </c>
      <c r="Q941" s="42" t="s">
        <v>65</v>
      </c>
      <c r="R941" s="42">
        <v>2</v>
      </c>
      <c r="S941" s="137" t="s">
        <v>2254</v>
      </c>
      <c r="T941" s="62">
        <v>16867538196.9</v>
      </c>
      <c r="U941" s="62">
        <v>14487907740.719999</v>
      </c>
      <c r="Z941" s="42" t="s">
        <v>68</v>
      </c>
      <c r="AJ941" s="42"/>
      <c r="AW941" s="42" t="s">
        <v>2412</v>
      </c>
      <c r="AX941" s="42"/>
      <c r="AY941" s="42"/>
      <c r="AZ941" s="42"/>
      <c r="BA941" s="42"/>
      <c r="BB941" s="42"/>
      <c r="BN941" s="128" t="s">
        <v>4578</v>
      </c>
      <c r="BO941" s="58" t="str">
        <f t="shared" si="14"/>
        <v>境内资产</v>
      </c>
      <c r="BP941" s="58" t="str">
        <f>IF(M941="",VLOOKUP(D941,Sheet4!$A$1:$B$92,2,0),VLOOKUP(Q941,Sheet4!$A$1:$B$92,2,0))</f>
        <v>保险资产管理产品</v>
      </c>
    </row>
    <row r="942" spans="1:68" s="58" customFormat="1" ht="12.75" customHeight="1">
      <c r="A942" s="137" t="s">
        <v>2285</v>
      </c>
      <c r="B942" s="42" t="s">
        <v>2336</v>
      </c>
      <c r="C942" s="252" t="s">
        <v>5552</v>
      </c>
      <c r="D942" s="257" t="s">
        <v>678</v>
      </c>
      <c r="E942" s="42" t="s">
        <v>4454</v>
      </c>
      <c r="F942" s="42" t="s">
        <v>2336</v>
      </c>
      <c r="G942" s="42"/>
      <c r="H942" s="307">
        <v>2352088.910189013</v>
      </c>
      <c r="I942" s="315">
        <v>1146991.355532913</v>
      </c>
      <c r="J942" s="105">
        <v>0</v>
      </c>
      <c r="K942" s="42">
        <v>0</v>
      </c>
      <c r="L942" s="42" t="s">
        <v>4489</v>
      </c>
      <c r="M942" s="42" t="s">
        <v>2257</v>
      </c>
      <c r="N942" s="50" t="s">
        <v>5532</v>
      </c>
      <c r="O942" s="137" t="s">
        <v>2259</v>
      </c>
      <c r="P942" s="42" t="s">
        <v>64</v>
      </c>
      <c r="Q942" s="42" t="s">
        <v>65</v>
      </c>
      <c r="R942" s="42">
        <v>2</v>
      </c>
      <c r="S942" s="137" t="s">
        <v>2254</v>
      </c>
      <c r="T942" s="62">
        <v>16867538196.9</v>
      </c>
      <c r="U942" s="62">
        <v>14487907740.719999</v>
      </c>
      <c r="Z942" s="42" t="s">
        <v>68</v>
      </c>
      <c r="AJ942" s="42"/>
      <c r="AW942" s="42" t="s">
        <v>2412</v>
      </c>
      <c r="AX942" s="42"/>
      <c r="AY942" s="42"/>
      <c r="AZ942" s="42"/>
      <c r="BA942" s="42"/>
      <c r="BB942" s="42"/>
      <c r="BN942" s="128" t="s">
        <v>4578</v>
      </c>
      <c r="BO942" s="58" t="str">
        <f t="shared" si="14"/>
        <v>境内资产</v>
      </c>
      <c r="BP942" s="58" t="str">
        <f>IF(M942="",VLOOKUP(D942,Sheet4!$A$1:$B$92,2,0),VLOOKUP(Q942,Sheet4!$A$1:$B$92,2,0))</f>
        <v>保险资产管理产品</v>
      </c>
    </row>
    <row r="943" spans="1:68" s="58" customFormat="1" ht="12.75" customHeight="1">
      <c r="A943" s="137" t="s">
        <v>2286</v>
      </c>
      <c r="B943" s="42" t="s">
        <v>2337</v>
      </c>
      <c r="C943" s="252" t="s">
        <v>5552</v>
      </c>
      <c r="D943" s="257" t="s">
        <v>678</v>
      </c>
      <c r="E943" s="42" t="s">
        <v>4455</v>
      </c>
      <c r="F943" s="42" t="s">
        <v>2337</v>
      </c>
      <c r="G943" s="42"/>
      <c r="H943" s="307">
        <v>1907466.7462551668</v>
      </c>
      <c r="I943" s="315">
        <v>970619.18425013602</v>
      </c>
      <c r="J943" s="105">
        <v>0</v>
      </c>
      <c r="K943" s="42">
        <v>0</v>
      </c>
      <c r="L943" s="42" t="s">
        <v>4489</v>
      </c>
      <c r="M943" s="42" t="s">
        <v>2257</v>
      </c>
      <c r="N943" s="50" t="s">
        <v>5532</v>
      </c>
      <c r="O943" s="137" t="s">
        <v>2259</v>
      </c>
      <c r="P943" s="42" t="s">
        <v>64</v>
      </c>
      <c r="Q943" s="42" t="s">
        <v>65</v>
      </c>
      <c r="R943" s="42">
        <v>2</v>
      </c>
      <c r="S943" s="137" t="s">
        <v>2254</v>
      </c>
      <c r="T943" s="62">
        <v>16867538196.9</v>
      </c>
      <c r="U943" s="62">
        <v>14487907740.719999</v>
      </c>
      <c r="Z943" s="42" t="s">
        <v>68</v>
      </c>
      <c r="AJ943" s="42"/>
      <c r="AW943" s="42" t="s">
        <v>2412</v>
      </c>
      <c r="AX943" s="42"/>
      <c r="AY943" s="42"/>
      <c r="AZ943" s="42"/>
      <c r="BA943" s="42"/>
      <c r="BB943" s="42"/>
      <c r="BN943" s="128" t="s">
        <v>4578</v>
      </c>
      <c r="BO943" s="58" t="str">
        <f t="shared" si="14"/>
        <v>境内资产</v>
      </c>
      <c r="BP943" s="58" t="str">
        <f>IF(M943="",VLOOKUP(D943,Sheet4!$A$1:$B$92,2,0),VLOOKUP(Q943,Sheet4!$A$1:$B$92,2,0))</f>
        <v>保险资产管理产品</v>
      </c>
    </row>
    <row r="944" spans="1:68" s="58" customFormat="1" ht="12.75" customHeight="1">
      <c r="A944" s="137" t="s">
        <v>2287</v>
      </c>
      <c r="B944" s="42" t="s">
        <v>2338</v>
      </c>
      <c r="C944" s="252" t="s">
        <v>5552</v>
      </c>
      <c r="D944" s="257" t="s">
        <v>678</v>
      </c>
      <c r="E944" s="42" t="s">
        <v>4456</v>
      </c>
      <c r="F944" s="42" t="s">
        <v>2338</v>
      </c>
      <c r="G944" s="42"/>
      <c r="H944" s="307">
        <v>4231396.1500515044</v>
      </c>
      <c r="I944" s="315">
        <v>3145373.6918668724</v>
      </c>
      <c r="J944" s="105">
        <v>0</v>
      </c>
      <c r="K944" s="42">
        <v>0</v>
      </c>
      <c r="L944" s="42" t="s">
        <v>4489</v>
      </c>
      <c r="M944" s="42" t="s">
        <v>2257</v>
      </c>
      <c r="N944" s="50" t="s">
        <v>5532</v>
      </c>
      <c r="O944" s="137" t="s">
        <v>2259</v>
      </c>
      <c r="P944" s="42" t="s">
        <v>64</v>
      </c>
      <c r="Q944" s="42" t="s">
        <v>65</v>
      </c>
      <c r="R944" s="42">
        <v>2</v>
      </c>
      <c r="S944" s="137" t="s">
        <v>2254</v>
      </c>
      <c r="T944" s="62">
        <v>16867538196.9</v>
      </c>
      <c r="U944" s="62">
        <v>14487907740.719999</v>
      </c>
      <c r="Z944" s="42" t="s">
        <v>68</v>
      </c>
      <c r="AJ944" s="42"/>
      <c r="AW944" s="42" t="s">
        <v>2412</v>
      </c>
      <c r="AX944" s="42"/>
      <c r="AY944" s="42"/>
      <c r="AZ944" s="42"/>
      <c r="BA944" s="42"/>
      <c r="BB944" s="42"/>
      <c r="BN944" s="128" t="s">
        <v>4578</v>
      </c>
      <c r="BO944" s="58" t="str">
        <f t="shared" si="14"/>
        <v>境内资产</v>
      </c>
      <c r="BP944" s="58" t="str">
        <f>IF(M944="",VLOOKUP(D944,Sheet4!$A$1:$B$92,2,0),VLOOKUP(Q944,Sheet4!$A$1:$B$92,2,0))</f>
        <v>保险资产管理产品</v>
      </c>
    </row>
    <row r="945" spans="1:68" s="58" customFormat="1" ht="12.75" customHeight="1">
      <c r="A945" s="137" t="s">
        <v>2288</v>
      </c>
      <c r="B945" s="42" t="s">
        <v>2339</v>
      </c>
      <c r="C945" s="252" t="s">
        <v>5552</v>
      </c>
      <c r="D945" s="257" t="s">
        <v>678</v>
      </c>
      <c r="E945" s="42" t="s">
        <v>4457</v>
      </c>
      <c r="F945" s="42" t="s">
        <v>2339</v>
      </c>
      <c r="G945" s="42"/>
      <c r="H945" s="307">
        <v>212372.74325417477</v>
      </c>
      <c r="I945" s="315">
        <v>137645.55847142148</v>
      </c>
      <c r="J945" s="105">
        <v>0</v>
      </c>
      <c r="K945" s="42">
        <v>0</v>
      </c>
      <c r="L945" s="42" t="s">
        <v>4489</v>
      </c>
      <c r="M945" s="42" t="s">
        <v>2257</v>
      </c>
      <c r="N945" s="50" t="s">
        <v>5532</v>
      </c>
      <c r="O945" s="137" t="s">
        <v>2259</v>
      </c>
      <c r="P945" s="42" t="s">
        <v>64</v>
      </c>
      <c r="Q945" s="42" t="s">
        <v>65</v>
      </c>
      <c r="R945" s="42">
        <v>2</v>
      </c>
      <c r="S945" s="137" t="s">
        <v>2254</v>
      </c>
      <c r="T945" s="62">
        <v>16867538196.9</v>
      </c>
      <c r="U945" s="62">
        <v>14487907740.719999</v>
      </c>
      <c r="Z945" s="42" t="s">
        <v>68</v>
      </c>
      <c r="AJ945" s="42"/>
      <c r="AW945" s="42" t="s">
        <v>2412</v>
      </c>
      <c r="AX945" s="42"/>
      <c r="AY945" s="42"/>
      <c r="AZ945" s="42"/>
      <c r="BA945" s="42"/>
      <c r="BB945" s="42"/>
      <c r="BN945" s="128" t="s">
        <v>4578</v>
      </c>
      <c r="BO945" s="58" t="str">
        <f t="shared" si="14"/>
        <v>境内资产</v>
      </c>
      <c r="BP945" s="58" t="str">
        <f>IF(M945="",VLOOKUP(D945,Sheet4!$A$1:$B$92,2,0),VLOOKUP(Q945,Sheet4!$A$1:$B$92,2,0))</f>
        <v>保险资产管理产品</v>
      </c>
    </row>
    <row r="946" spans="1:68" s="58" customFormat="1" ht="12.75" customHeight="1">
      <c r="A946" s="137" t="s">
        <v>2289</v>
      </c>
      <c r="B946" s="42" t="s">
        <v>2340</v>
      </c>
      <c r="C946" s="252" t="s">
        <v>5552</v>
      </c>
      <c r="D946" s="257" t="s">
        <v>689</v>
      </c>
      <c r="E946" s="42" t="s">
        <v>4458</v>
      </c>
      <c r="F946" s="42" t="s">
        <v>2340</v>
      </c>
      <c r="G946" s="42"/>
      <c r="H946" s="307">
        <v>1860600.6694625877</v>
      </c>
      <c r="I946" s="315">
        <v>1155099.766915703</v>
      </c>
      <c r="J946" s="105">
        <v>0</v>
      </c>
      <c r="K946" s="42">
        <v>0</v>
      </c>
      <c r="L946" s="42" t="s">
        <v>4489</v>
      </c>
      <c r="M946" s="42" t="s">
        <v>2257</v>
      </c>
      <c r="N946" s="50" t="s">
        <v>5532</v>
      </c>
      <c r="O946" s="137" t="s">
        <v>2259</v>
      </c>
      <c r="P946" s="42" t="s">
        <v>64</v>
      </c>
      <c r="Q946" s="42" t="s">
        <v>65</v>
      </c>
      <c r="R946" s="42">
        <v>2</v>
      </c>
      <c r="S946" s="137" t="s">
        <v>2254</v>
      </c>
      <c r="T946" s="62">
        <v>16867538196.9</v>
      </c>
      <c r="U946" s="62">
        <v>14487907740.719999</v>
      </c>
      <c r="Z946" s="42" t="s">
        <v>68</v>
      </c>
      <c r="AJ946" s="42"/>
      <c r="AW946" s="42" t="s">
        <v>2412</v>
      </c>
      <c r="AX946" s="42"/>
      <c r="AY946" s="42"/>
      <c r="AZ946" s="42"/>
      <c r="BA946" s="42"/>
      <c r="BB946" s="42"/>
      <c r="BN946" s="128" t="s">
        <v>4578</v>
      </c>
      <c r="BO946" s="58" t="str">
        <f t="shared" si="14"/>
        <v>境内资产</v>
      </c>
      <c r="BP946" s="58" t="str">
        <f>IF(M946="",VLOOKUP(D946,Sheet4!$A$1:$B$92,2,0),VLOOKUP(Q946,Sheet4!$A$1:$B$92,2,0))</f>
        <v>保险资产管理产品</v>
      </c>
    </row>
    <row r="947" spans="1:68" s="58" customFormat="1" ht="12.75" customHeight="1">
      <c r="A947" s="137" t="s">
        <v>2290</v>
      </c>
      <c r="B947" s="42" t="s">
        <v>2341</v>
      </c>
      <c r="C947" s="252" t="s">
        <v>5552</v>
      </c>
      <c r="D947" s="257" t="s">
        <v>689</v>
      </c>
      <c r="E947" s="42" t="s">
        <v>4459</v>
      </c>
      <c r="F947" s="42" t="s">
        <v>2341</v>
      </c>
      <c r="G947" s="42"/>
      <c r="H947" s="307">
        <v>2296619.0577079277</v>
      </c>
      <c r="I947" s="315">
        <v>1055224.1397072906</v>
      </c>
      <c r="J947" s="105">
        <v>0</v>
      </c>
      <c r="K947" s="42">
        <v>0</v>
      </c>
      <c r="L947" s="42" t="s">
        <v>4489</v>
      </c>
      <c r="M947" s="42" t="s">
        <v>2257</v>
      </c>
      <c r="N947" s="50" t="s">
        <v>5532</v>
      </c>
      <c r="O947" s="137" t="s">
        <v>2259</v>
      </c>
      <c r="P947" s="42" t="s">
        <v>64</v>
      </c>
      <c r="Q947" s="42" t="s">
        <v>65</v>
      </c>
      <c r="R947" s="42">
        <v>2</v>
      </c>
      <c r="S947" s="137" t="s">
        <v>2254</v>
      </c>
      <c r="T947" s="62">
        <v>16867538196.9</v>
      </c>
      <c r="U947" s="62">
        <v>14487907740.719999</v>
      </c>
      <c r="Z947" s="42" t="s">
        <v>68</v>
      </c>
      <c r="AJ947" s="42"/>
      <c r="AW947" s="42" t="s">
        <v>2412</v>
      </c>
      <c r="AX947" s="42"/>
      <c r="AY947" s="42"/>
      <c r="AZ947" s="42"/>
      <c r="BA947" s="42"/>
      <c r="BB947" s="42"/>
      <c r="BN947" s="128" t="s">
        <v>4578</v>
      </c>
      <c r="BO947" s="58" t="str">
        <f t="shared" si="14"/>
        <v>境内资产</v>
      </c>
      <c r="BP947" s="58" t="str">
        <f>IF(M947="",VLOOKUP(D947,Sheet4!$A$1:$B$92,2,0),VLOOKUP(Q947,Sheet4!$A$1:$B$92,2,0))</f>
        <v>保险资产管理产品</v>
      </c>
    </row>
    <row r="948" spans="1:68" s="58" customFormat="1" ht="12.75" customHeight="1">
      <c r="A948" s="137" t="s">
        <v>2291</v>
      </c>
      <c r="B948" s="42" t="s">
        <v>2342</v>
      </c>
      <c r="C948" s="252" t="s">
        <v>5552</v>
      </c>
      <c r="D948" s="257" t="s">
        <v>689</v>
      </c>
      <c r="E948" s="42" t="s">
        <v>3211</v>
      </c>
      <c r="F948" s="42" t="s">
        <v>2342</v>
      </c>
      <c r="G948" s="42"/>
      <c r="H948" s="307">
        <v>164973.33234410122</v>
      </c>
      <c r="I948" s="315">
        <v>140952.44560134038</v>
      </c>
      <c r="J948" s="105">
        <v>0</v>
      </c>
      <c r="K948" s="42">
        <v>0</v>
      </c>
      <c r="L948" s="42" t="s">
        <v>4489</v>
      </c>
      <c r="M948" s="42" t="s">
        <v>2257</v>
      </c>
      <c r="N948" s="50" t="s">
        <v>5532</v>
      </c>
      <c r="O948" s="137" t="s">
        <v>2259</v>
      </c>
      <c r="P948" s="42" t="s">
        <v>64</v>
      </c>
      <c r="Q948" s="42" t="s">
        <v>65</v>
      </c>
      <c r="R948" s="42">
        <v>2</v>
      </c>
      <c r="S948" s="137" t="s">
        <v>2254</v>
      </c>
      <c r="T948" s="62">
        <v>16867538196.9</v>
      </c>
      <c r="U948" s="62">
        <v>14487907740.719999</v>
      </c>
      <c r="Z948" s="42" t="s">
        <v>68</v>
      </c>
      <c r="AJ948" s="42"/>
      <c r="AW948" s="42" t="s">
        <v>2412</v>
      </c>
      <c r="AX948" s="42"/>
      <c r="AY948" s="42"/>
      <c r="AZ948" s="42"/>
      <c r="BA948" s="42"/>
      <c r="BB948" s="42"/>
      <c r="BN948" s="128" t="s">
        <v>4578</v>
      </c>
      <c r="BO948" s="58" t="str">
        <f t="shared" si="14"/>
        <v>境内资产</v>
      </c>
      <c r="BP948" s="58" t="str">
        <f>IF(M948="",VLOOKUP(D948,Sheet4!$A$1:$B$92,2,0),VLOOKUP(Q948,Sheet4!$A$1:$B$92,2,0))</f>
        <v>保险资产管理产品</v>
      </c>
    </row>
    <row r="949" spans="1:68" s="58" customFormat="1" ht="12.75" customHeight="1">
      <c r="A949" s="137" t="s">
        <v>2292</v>
      </c>
      <c r="B949" s="42" t="s">
        <v>2343</v>
      </c>
      <c r="C949" s="252" t="s">
        <v>5552</v>
      </c>
      <c r="D949" s="257" t="s">
        <v>689</v>
      </c>
      <c r="E949" s="42" t="s">
        <v>3219</v>
      </c>
      <c r="F949" s="42" t="s">
        <v>2343</v>
      </c>
      <c r="G949" s="42"/>
      <c r="H949" s="307">
        <v>3050180.5789045393</v>
      </c>
      <c r="I949" s="315">
        <v>2037842.8924313483</v>
      </c>
      <c r="J949" s="105">
        <v>0</v>
      </c>
      <c r="K949" s="42">
        <v>0</v>
      </c>
      <c r="L949" s="42" t="s">
        <v>4489</v>
      </c>
      <c r="M949" s="42" t="s">
        <v>2257</v>
      </c>
      <c r="N949" s="50" t="s">
        <v>5532</v>
      </c>
      <c r="O949" s="137" t="s">
        <v>2259</v>
      </c>
      <c r="P949" s="42" t="s">
        <v>64</v>
      </c>
      <c r="Q949" s="42" t="s">
        <v>65</v>
      </c>
      <c r="R949" s="42">
        <v>2</v>
      </c>
      <c r="S949" s="137" t="s">
        <v>2254</v>
      </c>
      <c r="T949" s="62">
        <v>16867538196.9</v>
      </c>
      <c r="U949" s="62">
        <v>14487907740.719999</v>
      </c>
      <c r="Z949" s="42" t="s">
        <v>280</v>
      </c>
      <c r="AJ949" s="42"/>
      <c r="AW949" s="42" t="s">
        <v>2412</v>
      </c>
      <c r="AX949" s="42"/>
      <c r="AY949" s="42"/>
      <c r="AZ949" s="42"/>
      <c r="BA949" s="42"/>
      <c r="BB949" s="42"/>
      <c r="BN949" s="128" t="s">
        <v>4578</v>
      </c>
      <c r="BO949" s="58" t="str">
        <f t="shared" si="14"/>
        <v>境内资产</v>
      </c>
      <c r="BP949" s="58" t="str">
        <f>IF(M949="",VLOOKUP(D949,Sheet4!$A$1:$B$92,2,0),VLOOKUP(Q949,Sheet4!$A$1:$B$92,2,0))</f>
        <v>保险资产管理产品</v>
      </c>
    </row>
    <row r="950" spans="1:68" s="58" customFormat="1" ht="12.75" customHeight="1">
      <c r="A950" s="137" t="s">
        <v>2293</v>
      </c>
      <c r="B950" s="42" t="s">
        <v>2344</v>
      </c>
      <c r="C950" s="252" t="s">
        <v>5552</v>
      </c>
      <c r="D950" s="257" t="s">
        <v>689</v>
      </c>
      <c r="E950" s="42" t="s">
        <v>3250</v>
      </c>
      <c r="F950" s="42" t="s">
        <v>2344</v>
      </c>
      <c r="G950" s="42"/>
      <c r="H950" s="307">
        <v>1957674.6356170482</v>
      </c>
      <c r="I950" s="315">
        <v>1843428.1333588986</v>
      </c>
      <c r="J950" s="105">
        <v>0</v>
      </c>
      <c r="K950" s="42">
        <v>0</v>
      </c>
      <c r="L950" s="42" t="s">
        <v>4489</v>
      </c>
      <c r="M950" s="42" t="s">
        <v>2257</v>
      </c>
      <c r="N950" s="50" t="s">
        <v>5532</v>
      </c>
      <c r="O950" s="137" t="s">
        <v>2259</v>
      </c>
      <c r="P950" s="42" t="s">
        <v>64</v>
      </c>
      <c r="Q950" s="42" t="s">
        <v>65</v>
      </c>
      <c r="R950" s="42">
        <v>2</v>
      </c>
      <c r="S950" s="137" t="s">
        <v>2254</v>
      </c>
      <c r="T950" s="62">
        <v>16867538196.9</v>
      </c>
      <c r="U950" s="62">
        <v>14487907740.719999</v>
      </c>
      <c r="Z950" s="42" t="s">
        <v>68</v>
      </c>
      <c r="AJ950" s="42"/>
      <c r="AW950" s="42" t="s">
        <v>2412</v>
      </c>
      <c r="AX950" s="42"/>
      <c r="AY950" s="42"/>
      <c r="AZ950" s="42"/>
      <c r="BA950" s="42"/>
      <c r="BB950" s="42"/>
      <c r="BN950" s="128" t="s">
        <v>4578</v>
      </c>
      <c r="BO950" s="58" t="str">
        <f t="shared" si="14"/>
        <v>境内资产</v>
      </c>
      <c r="BP950" s="58" t="str">
        <f>IF(M950="",VLOOKUP(D950,Sheet4!$A$1:$B$92,2,0),VLOOKUP(Q950,Sheet4!$A$1:$B$92,2,0))</f>
        <v>保险资产管理产品</v>
      </c>
    </row>
    <row r="951" spans="1:68" s="58" customFormat="1" ht="12.75" customHeight="1">
      <c r="A951" s="137" t="s">
        <v>2294</v>
      </c>
      <c r="B951" s="42" t="s">
        <v>2345</v>
      </c>
      <c r="C951" s="252" t="s">
        <v>5552</v>
      </c>
      <c r="D951" s="257" t="s">
        <v>689</v>
      </c>
      <c r="E951" s="42" t="s">
        <v>3510</v>
      </c>
      <c r="F951" s="42" t="s">
        <v>2345</v>
      </c>
      <c r="G951" s="42"/>
      <c r="H951" s="307">
        <v>3579920.5203301734</v>
      </c>
      <c r="I951" s="315">
        <v>2835260.4645346017</v>
      </c>
      <c r="J951" s="105">
        <v>0</v>
      </c>
      <c r="K951" s="42">
        <v>0</v>
      </c>
      <c r="L951" s="42" t="s">
        <v>4489</v>
      </c>
      <c r="M951" s="42" t="s">
        <v>2257</v>
      </c>
      <c r="N951" s="50" t="s">
        <v>5532</v>
      </c>
      <c r="O951" s="137" t="s">
        <v>2259</v>
      </c>
      <c r="P951" s="42" t="s">
        <v>64</v>
      </c>
      <c r="Q951" s="42" t="s">
        <v>65</v>
      </c>
      <c r="R951" s="42">
        <v>2</v>
      </c>
      <c r="S951" s="137" t="s">
        <v>2254</v>
      </c>
      <c r="T951" s="62">
        <v>16867538196.9</v>
      </c>
      <c r="U951" s="62">
        <v>14487907740.719999</v>
      </c>
      <c r="Z951" s="42" t="s">
        <v>68</v>
      </c>
      <c r="AJ951" s="42"/>
      <c r="AW951" s="42" t="s">
        <v>2412</v>
      </c>
      <c r="AX951" s="42"/>
      <c r="AY951" s="42"/>
      <c r="AZ951" s="42"/>
      <c r="BA951" s="42"/>
      <c r="BB951" s="42"/>
      <c r="BN951" s="128" t="s">
        <v>4578</v>
      </c>
      <c r="BO951" s="58" t="str">
        <f t="shared" si="14"/>
        <v>境内资产</v>
      </c>
      <c r="BP951" s="58" t="str">
        <f>IF(M951="",VLOOKUP(D951,Sheet4!$A$1:$B$92,2,0),VLOOKUP(Q951,Sheet4!$A$1:$B$92,2,0))</f>
        <v>保险资产管理产品</v>
      </c>
    </row>
    <row r="952" spans="1:68" s="58" customFormat="1" ht="12.75" customHeight="1">
      <c r="A952" s="137" t="s">
        <v>1975</v>
      </c>
      <c r="B952" s="42" t="s">
        <v>1976</v>
      </c>
      <c r="C952" s="252" t="s">
        <v>5552</v>
      </c>
      <c r="D952" s="257" t="s">
        <v>672</v>
      </c>
      <c r="E952" s="42" t="s">
        <v>3108</v>
      </c>
      <c r="F952" s="42" t="s">
        <v>1976</v>
      </c>
      <c r="G952" s="42"/>
      <c r="H952" s="307">
        <v>4960.0911377062794</v>
      </c>
      <c r="I952" s="315">
        <v>4960.0911377062794</v>
      </c>
      <c r="J952" s="105">
        <v>0</v>
      </c>
      <c r="K952" s="42">
        <v>0</v>
      </c>
      <c r="L952" s="42" t="s">
        <v>4489</v>
      </c>
      <c r="M952" s="42" t="s">
        <v>2257</v>
      </c>
      <c r="N952" s="50" t="s">
        <v>5532</v>
      </c>
      <c r="O952" s="137" t="s">
        <v>2259</v>
      </c>
      <c r="P952" s="42" t="s">
        <v>64</v>
      </c>
      <c r="Q952" s="42" t="s">
        <v>65</v>
      </c>
      <c r="R952" s="42">
        <v>2</v>
      </c>
      <c r="S952" s="137" t="s">
        <v>2254</v>
      </c>
      <c r="T952" s="62">
        <v>16867538196.9</v>
      </c>
      <c r="U952" s="62">
        <v>14487907740.719999</v>
      </c>
      <c r="Z952" s="42" t="s">
        <v>68</v>
      </c>
      <c r="AJ952" s="42"/>
      <c r="AW952" s="42" t="s">
        <v>2412</v>
      </c>
      <c r="AX952" s="42"/>
      <c r="AY952" s="42"/>
      <c r="AZ952" s="42"/>
      <c r="BA952" s="42"/>
      <c r="BB952" s="42"/>
      <c r="BN952" s="128" t="s">
        <v>4578</v>
      </c>
      <c r="BO952" s="58" t="str">
        <f t="shared" si="14"/>
        <v>境内资产</v>
      </c>
      <c r="BP952" s="58" t="str">
        <f>IF(M952="",VLOOKUP(D952,Sheet4!$A$1:$B$92,2,0),VLOOKUP(Q952,Sheet4!$A$1:$B$92,2,0))</f>
        <v>保险资产管理产品</v>
      </c>
    </row>
    <row r="953" spans="1:68" s="58" customFormat="1" ht="12.75" customHeight="1">
      <c r="A953" s="137" t="s">
        <v>2123</v>
      </c>
      <c r="B953" s="42" t="s">
        <v>2346</v>
      </c>
      <c r="C953" s="252" t="s">
        <v>5552</v>
      </c>
      <c r="D953" s="257" t="s">
        <v>689</v>
      </c>
      <c r="E953" s="42" t="s">
        <v>4368</v>
      </c>
      <c r="F953" s="42" t="s">
        <v>2346</v>
      </c>
      <c r="G953" s="42"/>
      <c r="H953" s="307">
        <v>67839.956010958733</v>
      </c>
      <c r="I953" s="315">
        <v>67839.956010958733</v>
      </c>
      <c r="J953" s="105">
        <v>0</v>
      </c>
      <c r="K953" s="42">
        <v>0</v>
      </c>
      <c r="L953" s="42" t="s">
        <v>4489</v>
      </c>
      <c r="M953" s="42" t="s">
        <v>2257</v>
      </c>
      <c r="N953" s="50" t="s">
        <v>5532</v>
      </c>
      <c r="O953" s="137" t="s">
        <v>2259</v>
      </c>
      <c r="P953" s="42" t="s">
        <v>64</v>
      </c>
      <c r="Q953" s="42" t="s">
        <v>65</v>
      </c>
      <c r="R953" s="42">
        <v>2</v>
      </c>
      <c r="S953" s="137" t="s">
        <v>2254</v>
      </c>
      <c r="T953" s="62">
        <v>16867538196.9</v>
      </c>
      <c r="U953" s="62">
        <v>14487907740.719999</v>
      </c>
      <c r="Z953" s="42" t="s">
        <v>68</v>
      </c>
      <c r="AJ953" s="42"/>
      <c r="AW953" s="42" t="s">
        <v>2412</v>
      </c>
      <c r="AX953" s="42"/>
      <c r="AY953" s="42"/>
      <c r="AZ953" s="42"/>
      <c r="BA953" s="42"/>
      <c r="BB953" s="42"/>
      <c r="BN953" s="128" t="s">
        <v>4578</v>
      </c>
      <c r="BO953" s="58" t="str">
        <f t="shared" si="14"/>
        <v>境内资产</v>
      </c>
      <c r="BP953" s="58" t="str">
        <f>IF(M953="",VLOOKUP(D953,Sheet4!$A$1:$B$92,2,0),VLOOKUP(Q953,Sheet4!$A$1:$B$92,2,0))</f>
        <v>保险资产管理产品</v>
      </c>
    </row>
    <row r="954" spans="1:68" s="58" customFormat="1" ht="12.75" customHeight="1">
      <c r="A954" s="137" t="s">
        <v>1615</v>
      </c>
      <c r="B954" s="42" t="s">
        <v>1616</v>
      </c>
      <c r="C954" s="252" t="s">
        <v>5552</v>
      </c>
      <c r="D954" s="257" t="s">
        <v>689</v>
      </c>
      <c r="E954" s="42" t="s">
        <v>1617</v>
      </c>
      <c r="F954" s="42" t="s">
        <v>1616</v>
      </c>
      <c r="G954" s="42"/>
      <c r="H954" s="307">
        <v>49218.967410789475</v>
      </c>
      <c r="I954" s="315">
        <v>49218.967410789475</v>
      </c>
      <c r="J954" s="105">
        <v>0</v>
      </c>
      <c r="K954" s="42">
        <v>0</v>
      </c>
      <c r="L954" s="42" t="s">
        <v>4489</v>
      </c>
      <c r="M954" s="42" t="s">
        <v>2257</v>
      </c>
      <c r="N954" s="50" t="s">
        <v>5532</v>
      </c>
      <c r="O954" s="137" t="s">
        <v>2259</v>
      </c>
      <c r="P954" s="42" t="s">
        <v>64</v>
      </c>
      <c r="Q954" s="42" t="s">
        <v>65</v>
      </c>
      <c r="R954" s="42">
        <v>2</v>
      </c>
      <c r="S954" s="137" t="s">
        <v>2254</v>
      </c>
      <c r="T954" s="62">
        <v>16867538196.9</v>
      </c>
      <c r="U954" s="62">
        <v>14487907740.719999</v>
      </c>
      <c r="Z954" s="42" t="s">
        <v>68</v>
      </c>
      <c r="AJ954" s="42"/>
      <c r="AW954" s="42" t="s">
        <v>2412</v>
      </c>
      <c r="AX954" s="42"/>
      <c r="AY954" s="42"/>
      <c r="AZ954" s="42"/>
      <c r="BA954" s="42"/>
      <c r="BB954" s="42"/>
      <c r="BN954" s="128" t="s">
        <v>4578</v>
      </c>
      <c r="BO954" s="58" t="str">
        <f t="shared" si="14"/>
        <v>境内资产</v>
      </c>
      <c r="BP954" s="58" t="str">
        <f>IF(M954="",VLOOKUP(D954,Sheet4!$A$1:$B$92,2,0),VLOOKUP(Q954,Sheet4!$A$1:$B$92,2,0))</f>
        <v>保险资产管理产品</v>
      </c>
    </row>
    <row r="955" spans="1:68" s="58" customFormat="1" ht="12.75" customHeight="1">
      <c r="A955" s="137" t="s">
        <v>1654</v>
      </c>
      <c r="B955" s="42" t="s">
        <v>1655</v>
      </c>
      <c r="C955" s="252" t="s">
        <v>5552</v>
      </c>
      <c r="D955" s="257" t="s">
        <v>672</v>
      </c>
      <c r="E955" s="42" t="s">
        <v>1656</v>
      </c>
      <c r="F955" s="42" t="s">
        <v>1655</v>
      </c>
      <c r="G955" s="42"/>
      <c r="H955" s="307">
        <v>90552.611055310772</v>
      </c>
      <c r="I955" s="315">
        <v>122413.71494514235</v>
      </c>
      <c r="J955" s="105">
        <v>0</v>
      </c>
      <c r="K955" s="42">
        <v>0</v>
      </c>
      <c r="L955" s="42" t="s">
        <v>4489</v>
      </c>
      <c r="M955" s="42" t="s">
        <v>2257</v>
      </c>
      <c r="N955" s="50" t="s">
        <v>5532</v>
      </c>
      <c r="O955" s="137" t="s">
        <v>2259</v>
      </c>
      <c r="P955" s="42" t="s">
        <v>64</v>
      </c>
      <c r="Q955" s="42" t="s">
        <v>65</v>
      </c>
      <c r="R955" s="42">
        <v>2</v>
      </c>
      <c r="S955" s="137" t="s">
        <v>2254</v>
      </c>
      <c r="T955" s="62">
        <v>16867538196.9</v>
      </c>
      <c r="U955" s="62">
        <v>14487907740.719999</v>
      </c>
      <c r="Z955" s="42" t="s">
        <v>68</v>
      </c>
      <c r="AJ955" s="42"/>
      <c r="AW955" s="42" t="s">
        <v>2412</v>
      </c>
      <c r="AX955" s="42"/>
      <c r="AY955" s="42"/>
      <c r="AZ955" s="42"/>
      <c r="BA955" s="42"/>
      <c r="BB955" s="42"/>
      <c r="BN955" s="128" t="s">
        <v>4578</v>
      </c>
      <c r="BO955" s="58" t="str">
        <f t="shared" si="14"/>
        <v>境内资产</v>
      </c>
      <c r="BP955" s="58" t="str">
        <f>IF(M955="",VLOOKUP(D955,Sheet4!$A$1:$B$92,2,0),VLOOKUP(Q955,Sheet4!$A$1:$B$92,2,0))</f>
        <v>保险资产管理产品</v>
      </c>
    </row>
    <row r="956" spans="1:68" s="58" customFormat="1" ht="12.75" customHeight="1">
      <c r="A956" s="137" t="s">
        <v>1734</v>
      </c>
      <c r="B956" s="42" t="s">
        <v>1735</v>
      </c>
      <c r="C956" s="252" t="s">
        <v>5552</v>
      </c>
      <c r="D956" s="257" t="s">
        <v>678</v>
      </c>
      <c r="E956" s="42" t="s">
        <v>1736</v>
      </c>
      <c r="F956" s="42" t="s">
        <v>1735</v>
      </c>
      <c r="G956" s="42"/>
      <c r="H956" s="307">
        <v>19690.950746274084</v>
      </c>
      <c r="I956" s="315">
        <v>8734.6038491210402</v>
      </c>
      <c r="J956" s="105">
        <v>0</v>
      </c>
      <c r="K956" s="42">
        <v>0</v>
      </c>
      <c r="L956" s="42" t="s">
        <v>4489</v>
      </c>
      <c r="M956" s="42" t="s">
        <v>2257</v>
      </c>
      <c r="N956" s="50" t="s">
        <v>5532</v>
      </c>
      <c r="O956" s="137" t="s">
        <v>2259</v>
      </c>
      <c r="P956" s="42" t="s">
        <v>64</v>
      </c>
      <c r="Q956" s="42" t="s">
        <v>65</v>
      </c>
      <c r="R956" s="42">
        <v>2</v>
      </c>
      <c r="S956" s="137" t="s">
        <v>2254</v>
      </c>
      <c r="T956" s="62">
        <v>16867538196.9</v>
      </c>
      <c r="U956" s="62">
        <v>14487907740.719999</v>
      </c>
      <c r="Z956" s="42" t="s">
        <v>68</v>
      </c>
      <c r="AJ956" s="42"/>
      <c r="AW956" s="42" t="s">
        <v>2412</v>
      </c>
      <c r="AX956" s="42"/>
      <c r="AY956" s="42"/>
      <c r="AZ956" s="42"/>
      <c r="BA956" s="42"/>
      <c r="BB956" s="42"/>
      <c r="BN956" s="128" t="s">
        <v>4578</v>
      </c>
      <c r="BO956" s="58" t="str">
        <f t="shared" si="14"/>
        <v>境内资产</v>
      </c>
      <c r="BP956" s="58" t="str">
        <f>IF(M956="",VLOOKUP(D956,Sheet4!$A$1:$B$92,2,0),VLOOKUP(Q956,Sheet4!$A$1:$B$92,2,0))</f>
        <v>保险资产管理产品</v>
      </c>
    </row>
    <row r="957" spans="1:68" s="58" customFormat="1" ht="12.75" customHeight="1">
      <c r="A957" s="137" t="s">
        <v>1737</v>
      </c>
      <c r="B957" s="42" t="s">
        <v>1738</v>
      </c>
      <c r="C957" s="252" t="s">
        <v>5552</v>
      </c>
      <c r="D957" s="257" t="s">
        <v>678</v>
      </c>
      <c r="E957" s="42" t="s">
        <v>1739</v>
      </c>
      <c r="F957" s="42" t="s">
        <v>1738</v>
      </c>
      <c r="G957" s="42"/>
      <c r="H957" s="307">
        <v>6451.2546816629574</v>
      </c>
      <c r="I957" s="315">
        <v>3700.8987887369703</v>
      </c>
      <c r="J957" s="105">
        <v>0</v>
      </c>
      <c r="K957" s="42">
        <v>0</v>
      </c>
      <c r="L957" s="42" t="s">
        <v>4489</v>
      </c>
      <c r="M957" s="42" t="s">
        <v>2257</v>
      </c>
      <c r="N957" s="50" t="s">
        <v>5532</v>
      </c>
      <c r="O957" s="137" t="s">
        <v>2259</v>
      </c>
      <c r="P957" s="42" t="s">
        <v>64</v>
      </c>
      <c r="Q957" s="42" t="s">
        <v>65</v>
      </c>
      <c r="R957" s="42">
        <v>2</v>
      </c>
      <c r="S957" s="137" t="s">
        <v>2254</v>
      </c>
      <c r="T957" s="62">
        <v>16867538196.9</v>
      </c>
      <c r="U957" s="62">
        <v>14487907740.719999</v>
      </c>
      <c r="Z957" s="42" t="s">
        <v>68</v>
      </c>
      <c r="AJ957" s="42"/>
      <c r="AW957" s="42" t="s">
        <v>2412</v>
      </c>
      <c r="AX957" s="42"/>
      <c r="AY957" s="42"/>
      <c r="AZ957" s="42"/>
      <c r="BA957" s="42"/>
      <c r="BB957" s="42"/>
      <c r="BN957" s="128" t="s">
        <v>4578</v>
      </c>
      <c r="BO957" s="58" t="str">
        <f t="shared" si="14"/>
        <v>境内资产</v>
      </c>
      <c r="BP957" s="58" t="str">
        <f>IF(M957="",VLOOKUP(D957,Sheet4!$A$1:$B$92,2,0),VLOOKUP(Q957,Sheet4!$A$1:$B$92,2,0))</f>
        <v>保险资产管理产品</v>
      </c>
    </row>
    <row r="958" spans="1:68" s="58" customFormat="1" ht="12.75" customHeight="1">
      <c r="A958" s="137" t="s">
        <v>1743</v>
      </c>
      <c r="B958" s="42" t="s">
        <v>1744</v>
      </c>
      <c r="C958" s="252" t="s">
        <v>5552</v>
      </c>
      <c r="D958" s="257" t="s">
        <v>678</v>
      </c>
      <c r="E958" s="42" t="s">
        <v>1745</v>
      </c>
      <c r="F958" s="42" t="s">
        <v>1744</v>
      </c>
      <c r="G958" s="42"/>
      <c r="H958" s="307">
        <v>14857.735075843386</v>
      </c>
      <c r="I958" s="315">
        <v>10118.56555856118</v>
      </c>
      <c r="J958" s="105">
        <v>0</v>
      </c>
      <c r="K958" s="42">
        <v>0</v>
      </c>
      <c r="L958" s="42" t="s">
        <v>4489</v>
      </c>
      <c r="M958" s="42" t="s">
        <v>2257</v>
      </c>
      <c r="N958" s="50" t="s">
        <v>5532</v>
      </c>
      <c r="O958" s="137" t="s">
        <v>2259</v>
      </c>
      <c r="P958" s="42" t="s">
        <v>64</v>
      </c>
      <c r="Q958" s="42" t="s">
        <v>65</v>
      </c>
      <c r="R958" s="42">
        <v>2</v>
      </c>
      <c r="S958" s="137" t="s">
        <v>2254</v>
      </c>
      <c r="T958" s="62">
        <v>16867538196.9</v>
      </c>
      <c r="U958" s="62">
        <v>14487907740.719999</v>
      </c>
      <c r="Z958" s="42" t="s">
        <v>68</v>
      </c>
      <c r="AJ958" s="42"/>
      <c r="AW958" s="42" t="s">
        <v>2412</v>
      </c>
      <c r="AX958" s="42"/>
      <c r="AY958" s="42"/>
      <c r="AZ958" s="42"/>
      <c r="BA958" s="42"/>
      <c r="BB958" s="42"/>
      <c r="BN958" s="128" t="s">
        <v>4578</v>
      </c>
      <c r="BO958" s="58" t="str">
        <f t="shared" si="14"/>
        <v>境内资产</v>
      </c>
      <c r="BP958" s="58" t="str">
        <f>IF(M958="",VLOOKUP(D958,Sheet4!$A$1:$B$92,2,0),VLOOKUP(Q958,Sheet4!$A$1:$B$92,2,0))</f>
        <v>保险资产管理产品</v>
      </c>
    </row>
    <row r="959" spans="1:68" s="58" customFormat="1" ht="12.75" customHeight="1">
      <c r="A959" s="137" t="s">
        <v>2011</v>
      </c>
      <c r="B959" s="42" t="s">
        <v>2012</v>
      </c>
      <c r="C959" s="252" t="s">
        <v>5552</v>
      </c>
      <c r="D959" s="257" t="s">
        <v>678</v>
      </c>
      <c r="E959" s="42" t="s">
        <v>2792</v>
      </c>
      <c r="F959" s="42" t="s">
        <v>2012</v>
      </c>
      <c r="G959" s="42"/>
      <c r="H959" s="307">
        <v>8438.6409445353893</v>
      </c>
      <c r="I959" s="315">
        <v>5519.5569500574884</v>
      </c>
      <c r="J959" s="105">
        <v>0</v>
      </c>
      <c r="K959" s="42">
        <v>0</v>
      </c>
      <c r="L959" s="42" t="s">
        <v>4489</v>
      </c>
      <c r="M959" s="42" t="s">
        <v>2257</v>
      </c>
      <c r="N959" s="50" t="s">
        <v>5532</v>
      </c>
      <c r="O959" s="137" t="s">
        <v>2259</v>
      </c>
      <c r="P959" s="42" t="s">
        <v>64</v>
      </c>
      <c r="Q959" s="42" t="s">
        <v>65</v>
      </c>
      <c r="R959" s="42">
        <v>2</v>
      </c>
      <c r="S959" s="137" t="s">
        <v>2254</v>
      </c>
      <c r="T959" s="62">
        <v>16867538196.9</v>
      </c>
      <c r="U959" s="62">
        <v>14487907740.719999</v>
      </c>
      <c r="Z959" s="42" t="s">
        <v>68</v>
      </c>
      <c r="AJ959" s="42"/>
      <c r="AW959" s="42" t="s">
        <v>2412</v>
      </c>
      <c r="AX959" s="42"/>
      <c r="AY959" s="42"/>
      <c r="AZ959" s="42"/>
      <c r="BA959" s="42"/>
      <c r="BB959" s="42"/>
      <c r="BN959" s="128" t="s">
        <v>4578</v>
      </c>
      <c r="BO959" s="58" t="str">
        <f t="shared" si="14"/>
        <v>境内资产</v>
      </c>
      <c r="BP959" s="58" t="str">
        <f>IF(M959="",VLOOKUP(D959,Sheet4!$A$1:$B$92,2,0),VLOOKUP(Q959,Sheet4!$A$1:$B$92,2,0))</f>
        <v>保险资产管理产品</v>
      </c>
    </row>
    <row r="960" spans="1:68" s="58" customFormat="1" ht="12.75" customHeight="1">
      <c r="A960" s="137" t="s">
        <v>2013</v>
      </c>
      <c r="B960" s="42" t="s">
        <v>2014</v>
      </c>
      <c r="C960" s="252" t="s">
        <v>5552</v>
      </c>
      <c r="D960" s="257" t="s">
        <v>678</v>
      </c>
      <c r="E960" s="42" t="s">
        <v>2793</v>
      </c>
      <c r="F960" s="42" t="s">
        <v>2014</v>
      </c>
      <c r="G960" s="42"/>
      <c r="H960" s="307">
        <v>4136.4935800127387</v>
      </c>
      <c r="I960" s="315">
        <v>4316.3411269698136</v>
      </c>
      <c r="J960" s="105">
        <v>0</v>
      </c>
      <c r="K960" s="42">
        <v>0</v>
      </c>
      <c r="L960" s="42" t="s">
        <v>4489</v>
      </c>
      <c r="M960" s="42" t="s">
        <v>2257</v>
      </c>
      <c r="N960" s="50" t="s">
        <v>5532</v>
      </c>
      <c r="O960" s="137" t="s">
        <v>2259</v>
      </c>
      <c r="P960" s="42" t="s">
        <v>64</v>
      </c>
      <c r="Q960" s="42" t="s">
        <v>65</v>
      </c>
      <c r="R960" s="42">
        <v>2</v>
      </c>
      <c r="S960" s="137" t="s">
        <v>2254</v>
      </c>
      <c r="T960" s="62">
        <v>16867538196.9</v>
      </c>
      <c r="U960" s="62">
        <v>14487907740.719999</v>
      </c>
      <c r="Z960" s="42" t="s">
        <v>68</v>
      </c>
      <c r="AJ960" s="42"/>
      <c r="AW960" s="42" t="s">
        <v>2412</v>
      </c>
      <c r="AX960" s="42"/>
      <c r="AY960" s="42"/>
      <c r="AZ960" s="42"/>
      <c r="BA960" s="42"/>
      <c r="BB960" s="42"/>
      <c r="BN960" s="128" t="s">
        <v>4578</v>
      </c>
      <c r="BO960" s="58" t="str">
        <f t="shared" si="14"/>
        <v>境内资产</v>
      </c>
      <c r="BP960" s="58" t="str">
        <f>IF(M960="",VLOOKUP(D960,Sheet4!$A$1:$B$92,2,0),VLOOKUP(Q960,Sheet4!$A$1:$B$92,2,0))</f>
        <v>保险资产管理产品</v>
      </c>
    </row>
    <row r="961" spans="1:68" s="58" customFormat="1" ht="12.75" customHeight="1">
      <c r="A961" s="137" t="s">
        <v>2019</v>
      </c>
      <c r="B961" s="42" t="s">
        <v>2020</v>
      </c>
      <c r="C961" s="252" t="s">
        <v>5552</v>
      </c>
      <c r="D961" s="257" t="s">
        <v>678</v>
      </c>
      <c r="E961" s="42" t="s">
        <v>2795</v>
      </c>
      <c r="F961" s="42" t="s">
        <v>2020</v>
      </c>
      <c r="G961" s="42"/>
      <c r="H961" s="307">
        <v>1401.7288663711863</v>
      </c>
      <c r="I961" s="315">
        <v>2942.5605973440934</v>
      </c>
      <c r="J961" s="105">
        <v>0</v>
      </c>
      <c r="K961" s="42">
        <v>0</v>
      </c>
      <c r="L961" s="42" t="s">
        <v>4489</v>
      </c>
      <c r="M961" s="42" t="s">
        <v>2257</v>
      </c>
      <c r="N961" s="50" t="s">
        <v>5532</v>
      </c>
      <c r="O961" s="137" t="s">
        <v>2259</v>
      </c>
      <c r="P961" s="42" t="s">
        <v>64</v>
      </c>
      <c r="Q961" s="42" t="s">
        <v>65</v>
      </c>
      <c r="R961" s="42">
        <v>2</v>
      </c>
      <c r="S961" s="137" t="s">
        <v>2254</v>
      </c>
      <c r="T961" s="62">
        <v>16867538196.9</v>
      </c>
      <c r="U961" s="62">
        <v>14487907740.719999</v>
      </c>
      <c r="Z961" s="42" t="s">
        <v>68</v>
      </c>
      <c r="AJ961" s="42"/>
      <c r="AW961" s="42" t="s">
        <v>2412</v>
      </c>
      <c r="AX961" s="42"/>
      <c r="AY961" s="42"/>
      <c r="AZ961" s="42"/>
      <c r="BA961" s="42"/>
      <c r="BB961" s="42"/>
      <c r="BN961" s="128" t="s">
        <v>4578</v>
      </c>
      <c r="BO961" s="58" t="str">
        <f t="shared" si="14"/>
        <v>境内资产</v>
      </c>
      <c r="BP961" s="58" t="str">
        <f>IF(M961="",VLOOKUP(D961,Sheet4!$A$1:$B$92,2,0),VLOOKUP(Q961,Sheet4!$A$1:$B$92,2,0))</f>
        <v>保险资产管理产品</v>
      </c>
    </row>
    <row r="962" spans="1:68" s="58" customFormat="1" ht="12.75" customHeight="1">
      <c r="A962" s="137" t="s">
        <v>1755</v>
      </c>
      <c r="B962" s="42" t="s">
        <v>1756</v>
      </c>
      <c r="C962" s="252" t="s">
        <v>5552</v>
      </c>
      <c r="D962" s="257" t="s">
        <v>678</v>
      </c>
      <c r="E962" s="42" t="s">
        <v>1757</v>
      </c>
      <c r="F962" s="42" t="s">
        <v>1756</v>
      </c>
      <c r="G962" s="42"/>
      <c r="H962" s="307">
        <v>8642.0249836516832</v>
      </c>
      <c r="I962" s="315">
        <v>6884.074602361854</v>
      </c>
      <c r="J962" s="105">
        <v>0</v>
      </c>
      <c r="K962" s="42">
        <v>0</v>
      </c>
      <c r="L962" s="42" t="s">
        <v>4489</v>
      </c>
      <c r="M962" s="42" t="s">
        <v>2257</v>
      </c>
      <c r="N962" s="50" t="s">
        <v>5532</v>
      </c>
      <c r="O962" s="137" t="s">
        <v>2259</v>
      </c>
      <c r="P962" s="42" t="s">
        <v>64</v>
      </c>
      <c r="Q962" s="42" t="s">
        <v>65</v>
      </c>
      <c r="R962" s="42">
        <v>2</v>
      </c>
      <c r="S962" s="137" t="s">
        <v>2254</v>
      </c>
      <c r="T962" s="62">
        <v>16867538196.9</v>
      </c>
      <c r="U962" s="62">
        <v>14487907740.719999</v>
      </c>
      <c r="Z962" s="42" t="s">
        <v>68</v>
      </c>
      <c r="AJ962" s="42"/>
      <c r="AW962" s="42" t="s">
        <v>2412</v>
      </c>
      <c r="AX962" s="42"/>
      <c r="AY962" s="42"/>
      <c r="AZ962" s="42"/>
      <c r="BA962" s="42"/>
      <c r="BB962" s="42"/>
      <c r="BN962" s="128" t="s">
        <v>4578</v>
      </c>
      <c r="BO962" s="58" t="str">
        <f t="shared" si="14"/>
        <v>境内资产</v>
      </c>
      <c r="BP962" s="58" t="str">
        <f>IF(M962="",VLOOKUP(D962,Sheet4!$A$1:$B$92,2,0),VLOOKUP(Q962,Sheet4!$A$1:$B$92,2,0))</f>
        <v>保险资产管理产品</v>
      </c>
    </row>
    <row r="963" spans="1:68" s="58" customFormat="1" ht="12.75" customHeight="1">
      <c r="A963" s="137" t="s">
        <v>1758</v>
      </c>
      <c r="B963" s="42" t="s">
        <v>1759</v>
      </c>
      <c r="C963" s="252" t="s">
        <v>5552</v>
      </c>
      <c r="D963" s="257" t="s">
        <v>678</v>
      </c>
      <c r="E963" s="42" t="s">
        <v>1760</v>
      </c>
      <c r="F963" s="42" t="s">
        <v>1759</v>
      </c>
      <c r="G963" s="42"/>
      <c r="H963" s="307">
        <v>20847.492846996829</v>
      </c>
      <c r="I963" s="315">
        <v>11020.109031128059</v>
      </c>
      <c r="J963" s="105">
        <v>0</v>
      </c>
      <c r="K963" s="42">
        <v>0</v>
      </c>
      <c r="L963" s="42" t="s">
        <v>4489</v>
      </c>
      <c r="M963" s="42" t="s">
        <v>2257</v>
      </c>
      <c r="N963" s="50" t="s">
        <v>5532</v>
      </c>
      <c r="O963" s="137" t="s">
        <v>2259</v>
      </c>
      <c r="P963" s="42" t="s">
        <v>64</v>
      </c>
      <c r="Q963" s="42" t="s">
        <v>65</v>
      </c>
      <c r="R963" s="42">
        <v>2</v>
      </c>
      <c r="S963" s="137" t="s">
        <v>2254</v>
      </c>
      <c r="T963" s="62">
        <v>16867538196.9</v>
      </c>
      <c r="U963" s="62">
        <v>14487907740.719999</v>
      </c>
      <c r="Z963" s="42" t="s">
        <v>68</v>
      </c>
      <c r="AJ963" s="42"/>
      <c r="AW963" s="42" t="s">
        <v>2412</v>
      </c>
      <c r="AX963" s="42"/>
      <c r="AY963" s="42"/>
      <c r="AZ963" s="42"/>
      <c r="BA963" s="42"/>
      <c r="BB963" s="42"/>
      <c r="BN963" s="128" t="s">
        <v>4578</v>
      </c>
      <c r="BO963" s="58" t="str">
        <f t="shared" ref="BO963:BO1026" si="15">IF(LEFT(D963,2)="境外","境外资产","境内资产")</f>
        <v>境内资产</v>
      </c>
      <c r="BP963" s="58" t="str">
        <f>IF(M963="",VLOOKUP(D963,Sheet4!$A$1:$B$92,2,0),VLOOKUP(Q963,Sheet4!$A$1:$B$92,2,0))</f>
        <v>保险资产管理产品</v>
      </c>
    </row>
    <row r="964" spans="1:68" s="58" customFormat="1" ht="12.75" customHeight="1">
      <c r="A964" s="137" t="s">
        <v>1761</v>
      </c>
      <c r="B964" s="42" t="s">
        <v>1762</v>
      </c>
      <c r="C964" s="252" t="s">
        <v>5552</v>
      </c>
      <c r="D964" s="257" t="s">
        <v>678</v>
      </c>
      <c r="E964" s="42" t="s">
        <v>1763</v>
      </c>
      <c r="F964" s="42" t="s">
        <v>1762</v>
      </c>
      <c r="G964" s="42"/>
      <c r="H964" s="307">
        <v>3136.1826816971488</v>
      </c>
      <c r="I964" s="315">
        <v>3691.4163173411871</v>
      </c>
      <c r="J964" s="105">
        <v>0</v>
      </c>
      <c r="K964" s="42">
        <v>0</v>
      </c>
      <c r="L964" s="42" t="s">
        <v>4489</v>
      </c>
      <c r="M964" s="42" t="s">
        <v>2257</v>
      </c>
      <c r="N964" s="50" t="s">
        <v>5532</v>
      </c>
      <c r="O964" s="137" t="s">
        <v>2259</v>
      </c>
      <c r="P964" s="42" t="s">
        <v>64</v>
      </c>
      <c r="Q964" s="42" t="s">
        <v>65</v>
      </c>
      <c r="R964" s="42">
        <v>2</v>
      </c>
      <c r="S964" s="137" t="s">
        <v>2254</v>
      </c>
      <c r="T964" s="62">
        <v>16867538196.9</v>
      </c>
      <c r="U964" s="62">
        <v>14487907740.719999</v>
      </c>
      <c r="Z964" s="42" t="s">
        <v>68</v>
      </c>
      <c r="AJ964" s="42"/>
      <c r="AW964" s="42" t="s">
        <v>2412</v>
      </c>
      <c r="AX964" s="42"/>
      <c r="AY964" s="42"/>
      <c r="AZ964" s="42"/>
      <c r="BA964" s="42"/>
      <c r="BB964" s="42"/>
      <c r="BN964" s="128" t="s">
        <v>4578</v>
      </c>
      <c r="BO964" s="58" t="str">
        <f t="shared" si="15"/>
        <v>境内资产</v>
      </c>
      <c r="BP964" s="58" t="str">
        <f>IF(M964="",VLOOKUP(D964,Sheet4!$A$1:$B$92,2,0),VLOOKUP(Q964,Sheet4!$A$1:$B$92,2,0))</f>
        <v>保险资产管理产品</v>
      </c>
    </row>
    <row r="965" spans="1:68" s="58" customFormat="1" ht="12.75" customHeight="1">
      <c r="A965" s="137" t="s">
        <v>1621</v>
      </c>
      <c r="B965" s="42" t="s">
        <v>1622</v>
      </c>
      <c r="C965" s="252" t="s">
        <v>5552</v>
      </c>
      <c r="D965" s="257" t="s">
        <v>678</v>
      </c>
      <c r="E965" s="42" t="s">
        <v>1623</v>
      </c>
      <c r="F965" s="42" t="s">
        <v>1622</v>
      </c>
      <c r="G965" s="42"/>
      <c r="H965" s="307">
        <v>3239.0924502134908</v>
      </c>
      <c r="I965" s="315">
        <v>3126.4606531292616</v>
      </c>
      <c r="J965" s="105">
        <v>0</v>
      </c>
      <c r="K965" s="42">
        <v>0</v>
      </c>
      <c r="L965" s="42" t="s">
        <v>4489</v>
      </c>
      <c r="M965" s="42" t="s">
        <v>2257</v>
      </c>
      <c r="N965" s="50" t="s">
        <v>5532</v>
      </c>
      <c r="O965" s="137" t="s">
        <v>2259</v>
      </c>
      <c r="P965" s="42" t="s">
        <v>64</v>
      </c>
      <c r="Q965" s="42" t="s">
        <v>65</v>
      </c>
      <c r="R965" s="42">
        <v>2</v>
      </c>
      <c r="S965" s="137" t="s">
        <v>2254</v>
      </c>
      <c r="T965" s="62">
        <v>16867538196.9</v>
      </c>
      <c r="U965" s="62">
        <v>14487907740.719999</v>
      </c>
      <c r="Z965" s="42" t="s">
        <v>68</v>
      </c>
      <c r="AJ965" s="42"/>
      <c r="AW965" s="42" t="s">
        <v>2412</v>
      </c>
      <c r="AX965" s="42"/>
      <c r="AY965" s="42"/>
      <c r="AZ965" s="42"/>
      <c r="BA965" s="42"/>
      <c r="BB965" s="42"/>
      <c r="BN965" s="128" t="s">
        <v>4578</v>
      </c>
      <c r="BO965" s="58" t="str">
        <f t="shared" si="15"/>
        <v>境内资产</v>
      </c>
      <c r="BP965" s="58" t="str">
        <f>IF(M965="",VLOOKUP(D965,Sheet4!$A$1:$B$92,2,0),VLOOKUP(Q965,Sheet4!$A$1:$B$92,2,0))</f>
        <v>保险资产管理产品</v>
      </c>
    </row>
    <row r="966" spans="1:68" s="58" customFormat="1" ht="12.75" customHeight="1">
      <c r="A966" s="137" t="s">
        <v>2035</v>
      </c>
      <c r="B966" s="42" t="s">
        <v>2036</v>
      </c>
      <c r="C966" s="252" t="s">
        <v>5552</v>
      </c>
      <c r="D966" s="257" t="s">
        <v>678</v>
      </c>
      <c r="E966" s="42" t="s">
        <v>4460</v>
      </c>
      <c r="F966" s="42" t="s">
        <v>2036</v>
      </c>
      <c r="G966" s="42"/>
      <c r="H966" s="307">
        <v>35299.527870333259</v>
      </c>
      <c r="I966" s="315">
        <v>28118.582042441532</v>
      </c>
      <c r="J966" s="105">
        <v>0</v>
      </c>
      <c r="K966" s="42">
        <v>0</v>
      </c>
      <c r="L966" s="42" t="s">
        <v>4489</v>
      </c>
      <c r="M966" s="42" t="s">
        <v>2257</v>
      </c>
      <c r="N966" s="50" t="s">
        <v>5532</v>
      </c>
      <c r="O966" s="137" t="s">
        <v>2259</v>
      </c>
      <c r="P966" s="42" t="s">
        <v>64</v>
      </c>
      <c r="Q966" s="42" t="s">
        <v>65</v>
      </c>
      <c r="R966" s="42">
        <v>2</v>
      </c>
      <c r="S966" s="137" t="s">
        <v>2254</v>
      </c>
      <c r="T966" s="62">
        <v>16867538196.9</v>
      </c>
      <c r="U966" s="62">
        <v>14487907740.719999</v>
      </c>
      <c r="Z966" s="42" t="s">
        <v>68</v>
      </c>
      <c r="AJ966" s="42"/>
      <c r="AW966" s="42" t="s">
        <v>2412</v>
      </c>
      <c r="AX966" s="42"/>
      <c r="AY966" s="42"/>
      <c r="AZ966" s="42"/>
      <c r="BA966" s="42"/>
      <c r="BB966" s="42"/>
      <c r="BN966" s="128" t="s">
        <v>4578</v>
      </c>
      <c r="BO966" s="58" t="str">
        <f t="shared" si="15"/>
        <v>境内资产</v>
      </c>
      <c r="BP966" s="58" t="str">
        <f>IF(M966="",VLOOKUP(D966,Sheet4!$A$1:$B$92,2,0),VLOOKUP(Q966,Sheet4!$A$1:$B$92,2,0))</f>
        <v>保险资产管理产品</v>
      </c>
    </row>
    <row r="967" spans="1:68" s="58" customFormat="1" ht="12.75" customHeight="1">
      <c r="A967" s="137" t="s">
        <v>1627</v>
      </c>
      <c r="B967" s="42" t="s">
        <v>1628</v>
      </c>
      <c r="C967" s="252" t="s">
        <v>5552</v>
      </c>
      <c r="D967" s="257" t="s">
        <v>678</v>
      </c>
      <c r="E967" s="42" t="s">
        <v>1629</v>
      </c>
      <c r="F967" s="42" t="s">
        <v>1628</v>
      </c>
      <c r="G967" s="42"/>
      <c r="H967" s="307">
        <v>11424.860836495436</v>
      </c>
      <c r="I967" s="315">
        <v>6173.0888786548667</v>
      </c>
      <c r="J967" s="105">
        <v>0</v>
      </c>
      <c r="K967" s="42">
        <v>0</v>
      </c>
      <c r="L967" s="42" t="s">
        <v>4489</v>
      </c>
      <c r="M967" s="42" t="s">
        <v>2257</v>
      </c>
      <c r="N967" s="50" t="s">
        <v>5532</v>
      </c>
      <c r="O967" s="137" t="s">
        <v>2259</v>
      </c>
      <c r="P967" s="42" t="s">
        <v>64</v>
      </c>
      <c r="Q967" s="42" t="s">
        <v>65</v>
      </c>
      <c r="R967" s="42">
        <v>2</v>
      </c>
      <c r="S967" s="137" t="s">
        <v>2254</v>
      </c>
      <c r="T967" s="62">
        <v>16867538196.9</v>
      </c>
      <c r="U967" s="62">
        <v>14487907740.719999</v>
      </c>
      <c r="Z967" s="42" t="s">
        <v>68</v>
      </c>
      <c r="AJ967" s="42"/>
      <c r="AW967" s="42" t="s">
        <v>2412</v>
      </c>
      <c r="AX967" s="42"/>
      <c r="AY967" s="42"/>
      <c r="AZ967" s="42"/>
      <c r="BA967" s="42"/>
      <c r="BB967" s="42"/>
      <c r="BN967" s="128" t="s">
        <v>4578</v>
      </c>
      <c r="BO967" s="58" t="str">
        <f t="shared" si="15"/>
        <v>境内资产</v>
      </c>
      <c r="BP967" s="58" t="str">
        <f>IF(M967="",VLOOKUP(D967,Sheet4!$A$1:$B$92,2,0),VLOOKUP(Q967,Sheet4!$A$1:$B$92,2,0))</f>
        <v>保险资产管理产品</v>
      </c>
    </row>
    <row r="968" spans="1:68" s="58" customFormat="1" ht="12.75" customHeight="1">
      <c r="A968" s="137" t="s">
        <v>1630</v>
      </c>
      <c r="B968" s="42" t="s">
        <v>1631</v>
      </c>
      <c r="C968" s="252" t="s">
        <v>5552</v>
      </c>
      <c r="D968" s="257" t="s">
        <v>678</v>
      </c>
      <c r="E968" s="42" t="s">
        <v>1632</v>
      </c>
      <c r="F968" s="42" t="s">
        <v>1631</v>
      </c>
      <c r="G968" s="42"/>
      <c r="H968" s="307">
        <v>7021.4207143681451</v>
      </c>
      <c r="I968" s="315">
        <v>4701.9083954711969</v>
      </c>
      <c r="J968" s="105">
        <v>0</v>
      </c>
      <c r="K968" s="42">
        <v>0</v>
      </c>
      <c r="L968" s="42" t="s">
        <v>4489</v>
      </c>
      <c r="M968" s="42" t="s">
        <v>2257</v>
      </c>
      <c r="N968" s="50" t="s">
        <v>5532</v>
      </c>
      <c r="O968" s="137" t="s">
        <v>2259</v>
      </c>
      <c r="P968" s="42" t="s">
        <v>64</v>
      </c>
      <c r="Q968" s="42" t="s">
        <v>65</v>
      </c>
      <c r="R968" s="42">
        <v>2</v>
      </c>
      <c r="S968" s="137" t="s">
        <v>2254</v>
      </c>
      <c r="T968" s="62">
        <v>16867538196.9</v>
      </c>
      <c r="U968" s="62">
        <v>14487907740.719999</v>
      </c>
      <c r="Z968" s="42" t="s">
        <v>68</v>
      </c>
      <c r="AJ968" s="42"/>
      <c r="AW968" s="42" t="s">
        <v>2412</v>
      </c>
      <c r="AX968" s="42"/>
      <c r="AY968" s="42"/>
      <c r="AZ968" s="42"/>
      <c r="BA968" s="42"/>
      <c r="BB968" s="42"/>
      <c r="BN968" s="128" t="s">
        <v>4578</v>
      </c>
      <c r="BO968" s="58" t="str">
        <f t="shared" si="15"/>
        <v>境内资产</v>
      </c>
      <c r="BP968" s="58" t="str">
        <f>IF(M968="",VLOOKUP(D968,Sheet4!$A$1:$B$92,2,0),VLOOKUP(Q968,Sheet4!$A$1:$B$92,2,0))</f>
        <v>保险资产管理产品</v>
      </c>
    </row>
    <row r="969" spans="1:68" s="58" customFormat="1" ht="12.75" customHeight="1">
      <c r="A969" s="137" t="s">
        <v>1633</v>
      </c>
      <c r="B969" s="42" t="s">
        <v>1634</v>
      </c>
      <c r="C969" s="252" t="s">
        <v>5552</v>
      </c>
      <c r="D969" s="257" t="s">
        <v>678</v>
      </c>
      <c r="E969" s="42" t="s">
        <v>1635</v>
      </c>
      <c r="F969" s="42" t="s">
        <v>1634</v>
      </c>
      <c r="G969" s="42"/>
      <c r="H969" s="307">
        <v>21699.567763524235</v>
      </c>
      <c r="I969" s="315">
        <v>9654.154035791069</v>
      </c>
      <c r="J969" s="105">
        <v>0</v>
      </c>
      <c r="K969" s="42">
        <v>0</v>
      </c>
      <c r="L969" s="42" t="s">
        <v>4489</v>
      </c>
      <c r="M969" s="42" t="s">
        <v>2257</v>
      </c>
      <c r="N969" s="50" t="s">
        <v>5532</v>
      </c>
      <c r="O969" s="137" t="s">
        <v>2259</v>
      </c>
      <c r="P969" s="42" t="s">
        <v>64</v>
      </c>
      <c r="Q969" s="42" t="s">
        <v>65</v>
      </c>
      <c r="R969" s="42">
        <v>2</v>
      </c>
      <c r="S969" s="137" t="s">
        <v>2254</v>
      </c>
      <c r="T969" s="62">
        <v>16867538196.9</v>
      </c>
      <c r="U969" s="62">
        <v>14487907740.719999</v>
      </c>
      <c r="Z969" s="42" t="s">
        <v>68</v>
      </c>
      <c r="AJ969" s="42"/>
      <c r="AW969" s="42" t="s">
        <v>2412</v>
      </c>
      <c r="AX969" s="42"/>
      <c r="AY969" s="42"/>
      <c r="AZ969" s="42"/>
      <c r="BA969" s="42"/>
      <c r="BB969" s="42"/>
      <c r="BN969" s="128" t="s">
        <v>4578</v>
      </c>
      <c r="BO969" s="58" t="str">
        <f t="shared" si="15"/>
        <v>境内资产</v>
      </c>
      <c r="BP969" s="58" t="str">
        <f>IF(M969="",VLOOKUP(D969,Sheet4!$A$1:$B$92,2,0),VLOOKUP(Q969,Sheet4!$A$1:$B$92,2,0))</f>
        <v>保险资产管理产品</v>
      </c>
    </row>
    <row r="970" spans="1:68" s="58" customFormat="1" ht="12.75" customHeight="1">
      <c r="A970" s="137" t="s">
        <v>1764</v>
      </c>
      <c r="B970" s="42" t="s">
        <v>1765</v>
      </c>
      <c r="C970" s="252" t="s">
        <v>5552</v>
      </c>
      <c r="D970" s="257" t="s">
        <v>678</v>
      </c>
      <c r="E970" s="42" t="s">
        <v>1766</v>
      </c>
      <c r="F970" s="42" t="s">
        <v>1765</v>
      </c>
      <c r="G970" s="42"/>
      <c r="H970" s="307">
        <v>8298.7695006731701</v>
      </c>
      <c r="I970" s="315">
        <v>5785.9345438882947</v>
      </c>
      <c r="J970" s="105">
        <v>0</v>
      </c>
      <c r="K970" s="42">
        <v>0</v>
      </c>
      <c r="L970" s="42" t="s">
        <v>4489</v>
      </c>
      <c r="M970" s="42" t="s">
        <v>2257</v>
      </c>
      <c r="N970" s="50" t="s">
        <v>5532</v>
      </c>
      <c r="O970" s="137" t="s">
        <v>2259</v>
      </c>
      <c r="P970" s="42" t="s">
        <v>64</v>
      </c>
      <c r="Q970" s="42" t="s">
        <v>65</v>
      </c>
      <c r="R970" s="42">
        <v>2</v>
      </c>
      <c r="S970" s="137" t="s">
        <v>2254</v>
      </c>
      <c r="T970" s="62">
        <v>16867538196.9</v>
      </c>
      <c r="U970" s="62">
        <v>14487907740.719999</v>
      </c>
      <c r="Z970" s="42" t="s">
        <v>68</v>
      </c>
      <c r="AJ970" s="42"/>
      <c r="AW970" s="42" t="s">
        <v>2412</v>
      </c>
      <c r="AX970" s="42"/>
      <c r="AY970" s="42"/>
      <c r="AZ970" s="42"/>
      <c r="BA970" s="42"/>
      <c r="BB970" s="42"/>
      <c r="BN970" s="128" t="s">
        <v>4578</v>
      </c>
      <c r="BO970" s="58" t="str">
        <f t="shared" si="15"/>
        <v>境内资产</v>
      </c>
      <c r="BP970" s="58" t="str">
        <f>IF(M970="",VLOOKUP(D970,Sheet4!$A$1:$B$92,2,0),VLOOKUP(Q970,Sheet4!$A$1:$B$92,2,0))</f>
        <v>保险资产管理产品</v>
      </c>
    </row>
    <row r="971" spans="1:68" s="58" customFormat="1" ht="12.75" customHeight="1">
      <c r="A971" s="137" t="s">
        <v>1826</v>
      </c>
      <c r="B971" s="42" t="s">
        <v>1827</v>
      </c>
      <c r="C971" s="252" t="s">
        <v>5552</v>
      </c>
      <c r="D971" s="257" t="s">
        <v>678</v>
      </c>
      <c r="E971" s="42" t="s">
        <v>1828</v>
      </c>
      <c r="F971" s="42" t="s">
        <v>1827</v>
      </c>
      <c r="G971" s="42"/>
      <c r="H971" s="307">
        <v>2679.9260843274119</v>
      </c>
      <c r="I971" s="315">
        <v>1819.2271096042643</v>
      </c>
      <c r="J971" s="105">
        <v>0</v>
      </c>
      <c r="K971" s="42">
        <v>0</v>
      </c>
      <c r="L971" s="42" t="s">
        <v>4489</v>
      </c>
      <c r="M971" s="42" t="s">
        <v>2257</v>
      </c>
      <c r="N971" s="50" t="s">
        <v>5532</v>
      </c>
      <c r="O971" s="137" t="s">
        <v>2259</v>
      </c>
      <c r="P971" s="42" t="s">
        <v>64</v>
      </c>
      <c r="Q971" s="42" t="s">
        <v>65</v>
      </c>
      <c r="R971" s="42">
        <v>2</v>
      </c>
      <c r="S971" s="137" t="s">
        <v>2254</v>
      </c>
      <c r="T971" s="62">
        <v>16867538196.9</v>
      </c>
      <c r="U971" s="62">
        <v>14487907740.719999</v>
      </c>
      <c r="Z971" s="42" t="s">
        <v>68</v>
      </c>
      <c r="AJ971" s="42"/>
      <c r="AW971" s="42" t="s">
        <v>2412</v>
      </c>
      <c r="AX971" s="42"/>
      <c r="AY971" s="42"/>
      <c r="AZ971" s="42"/>
      <c r="BA971" s="42"/>
      <c r="BB971" s="42"/>
      <c r="BN971" s="128" t="s">
        <v>4578</v>
      </c>
      <c r="BO971" s="58" t="str">
        <f t="shared" si="15"/>
        <v>境内资产</v>
      </c>
      <c r="BP971" s="58" t="str">
        <f>IF(M971="",VLOOKUP(D971,Sheet4!$A$1:$B$92,2,0),VLOOKUP(Q971,Sheet4!$A$1:$B$92,2,0))</f>
        <v>保险资产管理产品</v>
      </c>
    </row>
    <row r="972" spans="1:68" s="58" customFormat="1" ht="12.75" customHeight="1">
      <c r="A972" s="137" t="s">
        <v>2245</v>
      </c>
      <c r="B972" s="42" t="s">
        <v>2246</v>
      </c>
      <c r="C972" s="252" t="s">
        <v>5552</v>
      </c>
      <c r="D972" s="257" t="s">
        <v>678</v>
      </c>
      <c r="E972" s="42" t="s">
        <v>2814</v>
      </c>
      <c r="F972" s="42" t="s">
        <v>2246</v>
      </c>
      <c r="G972" s="42"/>
      <c r="H972" s="307">
        <v>13607.925382781485</v>
      </c>
      <c r="I972" s="315">
        <v>5617.5358334480225</v>
      </c>
      <c r="J972" s="105">
        <v>0</v>
      </c>
      <c r="K972" s="42">
        <v>0</v>
      </c>
      <c r="L972" s="42" t="s">
        <v>4489</v>
      </c>
      <c r="M972" s="42" t="s">
        <v>2257</v>
      </c>
      <c r="N972" s="50" t="s">
        <v>5532</v>
      </c>
      <c r="O972" s="137" t="s">
        <v>2259</v>
      </c>
      <c r="P972" s="42" t="s">
        <v>64</v>
      </c>
      <c r="Q972" s="42" t="s">
        <v>65</v>
      </c>
      <c r="R972" s="42">
        <v>2</v>
      </c>
      <c r="S972" s="137" t="s">
        <v>2254</v>
      </c>
      <c r="T972" s="62">
        <v>16867538196.9</v>
      </c>
      <c r="U972" s="62">
        <v>14487907740.719999</v>
      </c>
      <c r="Z972" s="42" t="s">
        <v>68</v>
      </c>
      <c r="AJ972" s="42"/>
      <c r="AW972" s="42" t="s">
        <v>2412</v>
      </c>
      <c r="AX972" s="42"/>
      <c r="AY972" s="42"/>
      <c r="AZ972" s="42"/>
      <c r="BA972" s="42"/>
      <c r="BB972" s="42"/>
      <c r="BN972" s="128" t="s">
        <v>4578</v>
      </c>
      <c r="BO972" s="58" t="str">
        <f t="shared" si="15"/>
        <v>境内资产</v>
      </c>
      <c r="BP972" s="58" t="str">
        <f>IF(M972="",VLOOKUP(D972,Sheet4!$A$1:$B$92,2,0),VLOOKUP(Q972,Sheet4!$A$1:$B$92,2,0))</f>
        <v>保险资产管理产品</v>
      </c>
    </row>
    <row r="973" spans="1:68" s="58" customFormat="1" ht="12.75" customHeight="1">
      <c r="A973" s="137" t="s">
        <v>1639</v>
      </c>
      <c r="B973" s="42" t="s">
        <v>1640</v>
      </c>
      <c r="C973" s="252" t="s">
        <v>5552</v>
      </c>
      <c r="D973" s="257" t="s">
        <v>678</v>
      </c>
      <c r="E973" s="42" t="s">
        <v>1641</v>
      </c>
      <c r="F973" s="42" t="s">
        <v>1640</v>
      </c>
      <c r="G973" s="42"/>
      <c r="H973" s="307">
        <v>4693.0148354568355</v>
      </c>
      <c r="I973" s="315">
        <v>3204.0172875979306</v>
      </c>
      <c r="J973" s="105">
        <v>0</v>
      </c>
      <c r="K973" s="42">
        <v>0</v>
      </c>
      <c r="L973" s="42" t="s">
        <v>4489</v>
      </c>
      <c r="M973" s="42" t="s">
        <v>2257</v>
      </c>
      <c r="N973" s="50" t="s">
        <v>5532</v>
      </c>
      <c r="O973" s="137" t="s">
        <v>2259</v>
      </c>
      <c r="P973" s="42" t="s">
        <v>64</v>
      </c>
      <c r="Q973" s="42" t="s">
        <v>65</v>
      </c>
      <c r="R973" s="42">
        <v>2</v>
      </c>
      <c r="S973" s="137" t="s">
        <v>2254</v>
      </c>
      <c r="T973" s="62">
        <v>16867538196.9</v>
      </c>
      <c r="U973" s="62">
        <v>14487907740.719999</v>
      </c>
      <c r="Z973" s="42" t="s">
        <v>68</v>
      </c>
      <c r="AJ973" s="42"/>
      <c r="AW973" s="42" t="s">
        <v>2412</v>
      </c>
      <c r="AX973" s="42"/>
      <c r="AY973" s="42"/>
      <c r="AZ973" s="42"/>
      <c r="BA973" s="42"/>
      <c r="BB973" s="42"/>
      <c r="BN973" s="128" t="s">
        <v>4578</v>
      </c>
      <c r="BO973" s="58" t="str">
        <f t="shared" si="15"/>
        <v>境内资产</v>
      </c>
      <c r="BP973" s="58" t="str">
        <f>IF(M973="",VLOOKUP(D973,Sheet4!$A$1:$B$92,2,0),VLOOKUP(Q973,Sheet4!$A$1:$B$92,2,0))</f>
        <v>保险资产管理产品</v>
      </c>
    </row>
    <row r="974" spans="1:68" s="58" customFormat="1" ht="12.75" customHeight="1">
      <c r="A974" s="137" t="s">
        <v>1642</v>
      </c>
      <c r="B974" s="42" t="s">
        <v>1643</v>
      </c>
      <c r="C974" s="252" t="s">
        <v>5552</v>
      </c>
      <c r="D974" s="257" t="s">
        <v>678</v>
      </c>
      <c r="E974" s="42" t="s">
        <v>1644</v>
      </c>
      <c r="F974" s="42" t="s">
        <v>1643</v>
      </c>
      <c r="G974" s="42"/>
      <c r="H974" s="307">
        <v>11385.194161414551</v>
      </c>
      <c r="I974" s="315">
        <v>5561.120119417531</v>
      </c>
      <c r="J974" s="105">
        <v>0</v>
      </c>
      <c r="K974" s="42">
        <v>0</v>
      </c>
      <c r="L974" s="42" t="s">
        <v>4489</v>
      </c>
      <c r="M974" s="42" t="s">
        <v>2257</v>
      </c>
      <c r="N974" s="50" t="s">
        <v>5532</v>
      </c>
      <c r="O974" s="137" t="s">
        <v>2259</v>
      </c>
      <c r="P974" s="42" t="s">
        <v>64</v>
      </c>
      <c r="Q974" s="42" t="s">
        <v>65</v>
      </c>
      <c r="R974" s="42">
        <v>2</v>
      </c>
      <c r="S974" s="137" t="s">
        <v>2254</v>
      </c>
      <c r="T974" s="62">
        <v>16867538196.9</v>
      </c>
      <c r="U974" s="62">
        <v>14487907740.719999</v>
      </c>
      <c r="Z974" s="42" t="s">
        <v>68</v>
      </c>
      <c r="AJ974" s="42"/>
      <c r="AW974" s="42" t="s">
        <v>2412</v>
      </c>
      <c r="AX974" s="42"/>
      <c r="AY974" s="42"/>
      <c r="AZ974" s="42"/>
      <c r="BA974" s="42"/>
      <c r="BB974" s="42"/>
      <c r="BN974" s="128" t="s">
        <v>4578</v>
      </c>
      <c r="BO974" s="58" t="str">
        <f t="shared" si="15"/>
        <v>境内资产</v>
      </c>
      <c r="BP974" s="58" t="str">
        <f>IF(M974="",VLOOKUP(D974,Sheet4!$A$1:$B$92,2,0),VLOOKUP(Q974,Sheet4!$A$1:$B$92,2,0))</f>
        <v>保险资产管理产品</v>
      </c>
    </row>
    <row r="975" spans="1:68" s="58" customFormat="1" ht="12.75" customHeight="1">
      <c r="A975" s="137" t="s">
        <v>2180</v>
      </c>
      <c r="B975" s="42" t="s">
        <v>2347</v>
      </c>
      <c r="C975" s="252" t="s">
        <v>5552</v>
      </c>
      <c r="D975" s="257" t="s">
        <v>678</v>
      </c>
      <c r="E975" s="42" t="s">
        <v>2815</v>
      </c>
      <c r="F975" s="42" t="s">
        <v>2347</v>
      </c>
      <c r="G975" s="42"/>
      <c r="H975" s="307">
        <v>2085.1056259931879</v>
      </c>
      <c r="I975" s="315">
        <v>1916.4573768319742</v>
      </c>
      <c r="J975" s="105">
        <v>0</v>
      </c>
      <c r="K975" s="42">
        <v>0</v>
      </c>
      <c r="L975" s="42" t="s">
        <v>4489</v>
      </c>
      <c r="M975" s="42" t="s">
        <v>2257</v>
      </c>
      <c r="N975" s="50" t="s">
        <v>5532</v>
      </c>
      <c r="O975" s="137" t="s">
        <v>2259</v>
      </c>
      <c r="P975" s="42" t="s">
        <v>64</v>
      </c>
      <c r="Q975" s="42" t="s">
        <v>65</v>
      </c>
      <c r="R975" s="42">
        <v>2</v>
      </c>
      <c r="S975" s="137" t="s">
        <v>2254</v>
      </c>
      <c r="T975" s="62">
        <v>16867538196.9</v>
      </c>
      <c r="U975" s="62">
        <v>14487907740.719999</v>
      </c>
      <c r="Z975" s="42" t="s">
        <v>68</v>
      </c>
      <c r="AJ975" s="42"/>
      <c r="AW975" s="42" t="s">
        <v>2412</v>
      </c>
      <c r="AX975" s="42"/>
      <c r="AY975" s="42"/>
      <c r="AZ975" s="42"/>
      <c r="BA975" s="42"/>
      <c r="BB975" s="42"/>
      <c r="BN975" s="128" t="s">
        <v>4578</v>
      </c>
      <c r="BO975" s="58" t="str">
        <f t="shared" si="15"/>
        <v>境内资产</v>
      </c>
      <c r="BP975" s="58" t="str">
        <f>IF(M975="",VLOOKUP(D975,Sheet4!$A$1:$B$92,2,0),VLOOKUP(Q975,Sheet4!$A$1:$B$92,2,0))</f>
        <v>保险资产管理产品</v>
      </c>
    </row>
    <row r="976" spans="1:68" s="58" customFormat="1" ht="12.75" customHeight="1">
      <c r="A976" s="137" t="s">
        <v>1767</v>
      </c>
      <c r="B976" s="42" t="s">
        <v>1768</v>
      </c>
      <c r="C976" s="252" t="s">
        <v>5552</v>
      </c>
      <c r="D976" s="257" t="s">
        <v>678</v>
      </c>
      <c r="E976" s="42" t="s">
        <v>1769</v>
      </c>
      <c r="F976" s="42" t="s">
        <v>1768</v>
      </c>
      <c r="G976" s="42"/>
      <c r="H976" s="307">
        <v>5699.0651243540833</v>
      </c>
      <c r="I976" s="315">
        <v>3135.6536596087526</v>
      </c>
      <c r="J976" s="105">
        <v>0</v>
      </c>
      <c r="K976" s="42">
        <v>0</v>
      </c>
      <c r="L976" s="42" t="s">
        <v>4489</v>
      </c>
      <c r="M976" s="42" t="s">
        <v>2257</v>
      </c>
      <c r="N976" s="50" t="s">
        <v>5532</v>
      </c>
      <c r="O976" s="137" t="s">
        <v>2259</v>
      </c>
      <c r="P976" s="42" t="s">
        <v>64</v>
      </c>
      <c r="Q976" s="42" t="s">
        <v>65</v>
      </c>
      <c r="R976" s="42">
        <v>2</v>
      </c>
      <c r="S976" s="137" t="s">
        <v>2254</v>
      </c>
      <c r="T976" s="62">
        <v>16867538196.9</v>
      </c>
      <c r="U976" s="62">
        <v>14487907740.719999</v>
      </c>
      <c r="Z976" s="42" t="s">
        <v>68</v>
      </c>
      <c r="AJ976" s="42"/>
      <c r="AW976" s="42" t="s">
        <v>2412</v>
      </c>
      <c r="AX976" s="42"/>
      <c r="AY976" s="42"/>
      <c r="AZ976" s="42"/>
      <c r="BA976" s="42"/>
      <c r="BB976" s="42"/>
      <c r="BN976" s="128" t="s">
        <v>4578</v>
      </c>
      <c r="BO976" s="58" t="str">
        <f t="shared" si="15"/>
        <v>境内资产</v>
      </c>
      <c r="BP976" s="58" t="str">
        <f>IF(M976="",VLOOKUP(D976,Sheet4!$A$1:$B$92,2,0),VLOOKUP(Q976,Sheet4!$A$1:$B$92,2,0))</f>
        <v>保险资产管理产品</v>
      </c>
    </row>
    <row r="977" spans="1:68" s="58" customFormat="1" ht="12.75" customHeight="1">
      <c r="A977" s="137" t="s">
        <v>1773</v>
      </c>
      <c r="B977" s="42" t="s">
        <v>1774</v>
      </c>
      <c r="C977" s="252" t="s">
        <v>5552</v>
      </c>
      <c r="D977" s="257" t="s">
        <v>678</v>
      </c>
      <c r="E977" s="42" t="s">
        <v>1775</v>
      </c>
      <c r="F977" s="42" t="s">
        <v>1774</v>
      </c>
      <c r="G977" s="42"/>
      <c r="H977" s="307">
        <v>16542.740298227549</v>
      </c>
      <c r="I977" s="315">
        <v>13131.326388880583</v>
      </c>
      <c r="J977" s="105">
        <v>0</v>
      </c>
      <c r="K977" s="42">
        <v>0</v>
      </c>
      <c r="L977" s="42" t="s">
        <v>4489</v>
      </c>
      <c r="M977" s="42" t="s">
        <v>2257</v>
      </c>
      <c r="N977" s="50" t="s">
        <v>5532</v>
      </c>
      <c r="O977" s="137" t="s">
        <v>2259</v>
      </c>
      <c r="P977" s="42" t="s">
        <v>64</v>
      </c>
      <c r="Q977" s="42" t="s">
        <v>65</v>
      </c>
      <c r="R977" s="42">
        <v>2</v>
      </c>
      <c r="S977" s="137" t="s">
        <v>2254</v>
      </c>
      <c r="T977" s="62">
        <v>16867538196.9</v>
      </c>
      <c r="U977" s="62">
        <v>14487907740.719999</v>
      </c>
      <c r="Z977" s="42" t="s">
        <v>68</v>
      </c>
      <c r="AJ977" s="42"/>
      <c r="AW977" s="42" t="s">
        <v>2412</v>
      </c>
      <c r="AX977" s="42"/>
      <c r="AY977" s="42"/>
      <c r="AZ977" s="42"/>
      <c r="BA977" s="42"/>
      <c r="BB977" s="42"/>
      <c r="BN977" s="128" t="s">
        <v>4578</v>
      </c>
      <c r="BO977" s="58" t="str">
        <f t="shared" si="15"/>
        <v>境内资产</v>
      </c>
      <c r="BP977" s="58" t="str">
        <f>IF(M977="",VLOOKUP(D977,Sheet4!$A$1:$B$92,2,0),VLOOKUP(Q977,Sheet4!$A$1:$B$92,2,0))</f>
        <v>保险资产管理产品</v>
      </c>
    </row>
    <row r="978" spans="1:68" s="58" customFormat="1" ht="12.75" customHeight="1">
      <c r="A978" s="137" t="s">
        <v>2043</v>
      </c>
      <c r="B978" s="42" t="s">
        <v>2044</v>
      </c>
      <c r="C978" s="252" t="s">
        <v>5552</v>
      </c>
      <c r="D978" s="257" t="s">
        <v>678</v>
      </c>
      <c r="E978" s="42" t="s">
        <v>4375</v>
      </c>
      <c r="F978" s="42" t="s">
        <v>2044</v>
      </c>
      <c r="G978" s="42"/>
      <c r="H978" s="307">
        <v>32947.695296299949</v>
      </c>
      <c r="I978" s="315">
        <v>16892.853105257542</v>
      </c>
      <c r="J978" s="105">
        <v>0</v>
      </c>
      <c r="K978" s="42">
        <v>0</v>
      </c>
      <c r="L978" s="42" t="s">
        <v>4489</v>
      </c>
      <c r="M978" s="42" t="s">
        <v>2257</v>
      </c>
      <c r="N978" s="50" t="s">
        <v>5532</v>
      </c>
      <c r="O978" s="137" t="s">
        <v>2259</v>
      </c>
      <c r="P978" s="42" t="s">
        <v>64</v>
      </c>
      <c r="Q978" s="42" t="s">
        <v>65</v>
      </c>
      <c r="R978" s="42">
        <v>2</v>
      </c>
      <c r="S978" s="137" t="s">
        <v>2254</v>
      </c>
      <c r="T978" s="62">
        <v>16867538196.9</v>
      </c>
      <c r="U978" s="62">
        <v>14487907740.719999</v>
      </c>
      <c r="Z978" s="42" t="s">
        <v>68</v>
      </c>
      <c r="AJ978" s="42"/>
      <c r="AW978" s="42" t="s">
        <v>2412</v>
      </c>
      <c r="AX978" s="42"/>
      <c r="AY978" s="42"/>
      <c r="AZ978" s="42"/>
      <c r="BA978" s="42"/>
      <c r="BB978" s="42"/>
      <c r="BN978" s="128" t="s">
        <v>4578</v>
      </c>
      <c r="BO978" s="58" t="str">
        <f t="shared" si="15"/>
        <v>境内资产</v>
      </c>
      <c r="BP978" s="58" t="str">
        <f>IF(M978="",VLOOKUP(D978,Sheet4!$A$1:$B$92,2,0),VLOOKUP(Q978,Sheet4!$A$1:$B$92,2,0))</f>
        <v>保险资产管理产品</v>
      </c>
    </row>
    <row r="979" spans="1:68" s="58" customFormat="1" ht="12.75" customHeight="1">
      <c r="A979" s="137" t="s">
        <v>1776</v>
      </c>
      <c r="B979" s="42" t="s">
        <v>1777</v>
      </c>
      <c r="C979" s="252" t="s">
        <v>5552</v>
      </c>
      <c r="D979" s="257" t="s">
        <v>678</v>
      </c>
      <c r="E979" s="42" t="s">
        <v>1778</v>
      </c>
      <c r="F979" s="42" t="s">
        <v>1777</v>
      </c>
      <c r="G979" s="42"/>
      <c r="H979" s="307">
        <v>18111.24088257847</v>
      </c>
      <c r="I979" s="315">
        <v>11551.965879394282</v>
      </c>
      <c r="J979" s="105">
        <v>0</v>
      </c>
      <c r="K979" s="42">
        <v>0</v>
      </c>
      <c r="L979" s="42" t="s">
        <v>4489</v>
      </c>
      <c r="M979" s="42" t="s">
        <v>2257</v>
      </c>
      <c r="N979" s="50" t="s">
        <v>5532</v>
      </c>
      <c r="O979" s="137" t="s">
        <v>2259</v>
      </c>
      <c r="P979" s="42" t="s">
        <v>64</v>
      </c>
      <c r="Q979" s="42" t="s">
        <v>65</v>
      </c>
      <c r="R979" s="42">
        <v>2</v>
      </c>
      <c r="S979" s="137" t="s">
        <v>2254</v>
      </c>
      <c r="T979" s="62">
        <v>16867538196.9</v>
      </c>
      <c r="U979" s="62">
        <v>14487907740.719999</v>
      </c>
      <c r="Z979" s="42" t="s">
        <v>68</v>
      </c>
      <c r="AJ979" s="42"/>
      <c r="AW979" s="42" t="s">
        <v>2412</v>
      </c>
      <c r="AX979" s="42"/>
      <c r="AY979" s="42"/>
      <c r="AZ979" s="42"/>
      <c r="BA979" s="42"/>
      <c r="BB979" s="42"/>
      <c r="BN979" s="128" t="s">
        <v>4578</v>
      </c>
      <c r="BO979" s="58" t="str">
        <f t="shared" si="15"/>
        <v>境内资产</v>
      </c>
      <c r="BP979" s="58" t="str">
        <f>IF(M979="",VLOOKUP(D979,Sheet4!$A$1:$B$92,2,0),VLOOKUP(Q979,Sheet4!$A$1:$B$92,2,0))</f>
        <v>保险资产管理产品</v>
      </c>
    </row>
    <row r="980" spans="1:68" s="58" customFormat="1" ht="12.75" customHeight="1">
      <c r="A980" s="137" t="s">
        <v>1832</v>
      </c>
      <c r="B980" s="42" t="s">
        <v>1833</v>
      </c>
      <c r="C980" s="252" t="s">
        <v>5552</v>
      </c>
      <c r="D980" s="257" t="s">
        <v>678</v>
      </c>
      <c r="E980" s="42" t="s">
        <v>1834</v>
      </c>
      <c r="F980" s="42" t="s">
        <v>1833</v>
      </c>
      <c r="G980" s="42"/>
      <c r="H980" s="307">
        <v>11092.006127405772</v>
      </c>
      <c r="I980" s="315">
        <v>5880.0805125251654</v>
      </c>
      <c r="J980" s="105">
        <v>0</v>
      </c>
      <c r="K980" s="42">
        <v>0</v>
      </c>
      <c r="L980" s="42" t="s">
        <v>4489</v>
      </c>
      <c r="M980" s="42" t="s">
        <v>2257</v>
      </c>
      <c r="N980" s="50" t="s">
        <v>5532</v>
      </c>
      <c r="O980" s="137" t="s">
        <v>2259</v>
      </c>
      <c r="P980" s="42" t="s">
        <v>64</v>
      </c>
      <c r="Q980" s="42" t="s">
        <v>65</v>
      </c>
      <c r="R980" s="42">
        <v>2</v>
      </c>
      <c r="S980" s="137" t="s">
        <v>2254</v>
      </c>
      <c r="T980" s="62">
        <v>16867538196.9</v>
      </c>
      <c r="U980" s="62">
        <v>14487907740.719999</v>
      </c>
      <c r="Z980" s="42" t="s">
        <v>68</v>
      </c>
      <c r="AJ980" s="42"/>
      <c r="AW980" s="42" t="s">
        <v>2412</v>
      </c>
      <c r="AX980" s="42"/>
      <c r="AY980" s="42"/>
      <c r="AZ980" s="42"/>
      <c r="BA980" s="42"/>
      <c r="BB980" s="42"/>
      <c r="BN980" s="128" t="s">
        <v>4578</v>
      </c>
      <c r="BO980" s="58" t="str">
        <f t="shared" si="15"/>
        <v>境内资产</v>
      </c>
      <c r="BP980" s="58" t="str">
        <f>IF(M980="",VLOOKUP(D980,Sheet4!$A$1:$B$92,2,0),VLOOKUP(Q980,Sheet4!$A$1:$B$92,2,0))</f>
        <v>保险资产管理产品</v>
      </c>
    </row>
    <row r="981" spans="1:68" s="58" customFormat="1" ht="12.75" customHeight="1">
      <c r="A981" s="137" t="s">
        <v>1779</v>
      </c>
      <c r="B981" s="42" t="s">
        <v>1780</v>
      </c>
      <c r="C981" s="252" t="s">
        <v>5552</v>
      </c>
      <c r="D981" s="257" t="s">
        <v>678</v>
      </c>
      <c r="E981" s="42" t="s">
        <v>1781</v>
      </c>
      <c r="F981" s="42" t="s">
        <v>1780</v>
      </c>
      <c r="G981" s="42"/>
      <c r="H981" s="307">
        <v>7257.0850824254521</v>
      </c>
      <c r="I981" s="315">
        <v>5079.9595576978163</v>
      </c>
      <c r="J981" s="105">
        <v>0</v>
      </c>
      <c r="K981" s="42">
        <v>0</v>
      </c>
      <c r="L981" s="42" t="s">
        <v>4489</v>
      </c>
      <c r="M981" s="42" t="s">
        <v>2257</v>
      </c>
      <c r="N981" s="50" t="s">
        <v>5532</v>
      </c>
      <c r="O981" s="137" t="s">
        <v>2259</v>
      </c>
      <c r="P981" s="42" t="s">
        <v>64</v>
      </c>
      <c r="Q981" s="42" t="s">
        <v>65</v>
      </c>
      <c r="R981" s="42">
        <v>2</v>
      </c>
      <c r="S981" s="137" t="s">
        <v>2254</v>
      </c>
      <c r="T981" s="62">
        <v>16867538196.9</v>
      </c>
      <c r="U981" s="62">
        <v>14487907740.719999</v>
      </c>
      <c r="Z981" s="42" t="s">
        <v>68</v>
      </c>
      <c r="AJ981" s="42"/>
      <c r="AW981" s="42" t="s">
        <v>2412</v>
      </c>
      <c r="AX981" s="42"/>
      <c r="AY981" s="42"/>
      <c r="AZ981" s="42"/>
      <c r="BA981" s="42"/>
      <c r="BB981" s="42"/>
      <c r="BN981" s="128" t="s">
        <v>4578</v>
      </c>
      <c r="BO981" s="58" t="str">
        <f t="shared" si="15"/>
        <v>境内资产</v>
      </c>
      <c r="BP981" s="58" t="str">
        <f>IF(M981="",VLOOKUP(D981,Sheet4!$A$1:$B$92,2,0),VLOOKUP(Q981,Sheet4!$A$1:$B$92,2,0))</f>
        <v>保险资产管理产品</v>
      </c>
    </row>
    <row r="982" spans="1:68" s="58" customFormat="1" ht="12.75" customHeight="1">
      <c r="A982" s="137" t="s">
        <v>2295</v>
      </c>
      <c r="B982" s="42" t="s">
        <v>2348</v>
      </c>
      <c r="C982" s="252" t="s">
        <v>1305</v>
      </c>
      <c r="D982" s="252" t="s">
        <v>1318</v>
      </c>
      <c r="E982" s="42" t="s">
        <v>2349</v>
      </c>
      <c r="F982" s="42" t="s">
        <v>2348</v>
      </c>
      <c r="G982" s="42"/>
      <c r="H982" s="307">
        <v>16160423.151787845</v>
      </c>
      <c r="I982" s="315">
        <v>16161472.711648127</v>
      </c>
      <c r="J982" s="105">
        <v>0</v>
      </c>
      <c r="K982" s="42">
        <v>0</v>
      </c>
      <c r="L982" s="42" t="s">
        <v>4489</v>
      </c>
      <c r="M982" s="42" t="s">
        <v>2257</v>
      </c>
      <c r="N982" s="50" t="s">
        <v>5532</v>
      </c>
      <c r="O982" s="137" t="s">
        <v>2259</v>
      </c>
      <c r="P982" s="42" t="s">
        <v>64</v>
      </c>
      <c r="Q982" s="42" t="s">
        <v>65</v>
      </c>
      <c r="R982" s="42">
        <v>2</v>
      </c>
      <c r="S982" s="137" t="s">
        <v>2254</v>
      </c>
      <c r="T982" s="62">
        <v>16867538196.9</v>
      </c>
      <c r="U982" s="62">
        <v>14487907740.719999</v>
      </c>
      <c r="Z982" s="42" t="s">
        <v>68</v>
      </c>
      <c r="AJ982" s="42"/>
      <c r="AW982" s="42" t="s">
        <v>2412</v>
      </c>
      <c r="AX982" s="42"/>
      <c r="AY982" s="42"/>
      <c r="AZ982" s="42"/>
      <c r="BA982" s="42"/>
      <c r="BB982" s="42"/>
      <c r="BN982" s="128" t="s">
        <v>4578</v>
      </c>
      <c r="BO982" s="58" t="str">
        <f t="shared" si="15"/>
        <v>境内资产</v>
      </c>
      <c r="BP982" s="58" t="str">
        <f>IF(M982="",VLOOKUP(D982,Sheet4!$A$1:$B$92,2,0),VLOOKUP(Q982,Sheet4!$A$1:$B$92,2,0))</f>
        <v>保险资产管理产品</v>
      </c>
    </row>
    <row r="983" spans="1:68" s="58" customFormat="1" ht="12.75" customHeight="1">
      <c r="A983" s="137" t="s">
        <v>2296</v>
      </c>
      <c r="B983" s="42" t="s">
        <v>2350</v>
      </c>
      <c r="C983" s="255" t="s">
        <v>71</v>
      </c>
      <c r="D983" s="255" t="s">
        <v>72</v>
      </c>
      <c r="E983" s="42" t="s">
        <v>4461</v>
      </c>
      <c r="F983" s="42" t="s">
        <v>2350</v>
      </c>
      <c r="G983" s="42"/>
      <c r="H983" s="307">
        <v>30246758.051669247</v>
      </c>
      <c r="I983" s="315">
        <v>30211153.86696529</v>
      </c>
      <c r="J983" s="105">
        <v>470516.53748569271</v>
      </c>
      <c r="K983" s="42">
        <v>0</v>
      </c>
      <c r="L983" s="42" t="s">
        <v>4489</v>
      </c>
      <c r="M983" s="42" t="s">
        <v>2257</v>
      </c>
      <c r="N983" s="50" t="s">
        <v>5532</v>
      </c>
      <c r="O983" s="137" t="s">
        <v>2259</v>
      </c>
      <c r="P983" s="42" t="s">
        <v>64</v>
      </c>
      <c r="Q983" s="42" t="s">
        <v>65</v>
      </c>
      <c r="R983" s="42">
        <v>2</v>
      </c>
      <c r="S983" s="137" t="s">
        <v>2254</v>
      </c>
      <c r="T983" s="62">
        <v>16867538196.9</v>
      </c>
      <c r="U983" s="62">
        <v>14487907740.719999</v>
      </c>
      <c r="Z983" s="42" t="s">
        <v>68</v>
      </c>
      <c r="AJ983" s="42"/>
      <c r="AW983" s="42" t="s">
        <v>2412</v>
      </c>
      <c r="AX983" s="42"/>
      <c r="AY983" s="108">
        <v>3</v>
      </c>
      <c r="AZ983" s="103" t="s">
        <v>74</v>
      </c>
      <c r="BA983" s="67">
        <v>0.62180000000000002</v>
      </c>
      <c r="BB983" s="50" t="s">
        <v>68</v>
      </c>
      <c r="BN983" s="128" t="s">
        <v>4578</v>
      </c>
      <c r="BO983" s="58" t="str">
        <f t="shared" si="15"/>
        <v>境内资产</v>
      </c>
      <c r="BP983" s="58" t="str">
        <f>IF(M983="",VLOOKUP(D983,Sheet4!$A$1:$B$92,2,0),VLOOKUP(Q983,Sheet4!$A$1:$B$92,2,0))</f>
        <v>保险资产管理产品</v>
      </c>
    </row>
    <row r="984" spans="1:68" s="58" customFormat="1" ht="12.75" customHeight="1">
      <c r="A984" s="137" t="s">
        <v>2297</v>
      </c>
      <c r="B984" s="42" t="s">
        <v>2368</v>
      </c>
      <c r="C984" s="255" t="s">
        <v>71</v>
      </c>
      <c r="D984" s="255" t="s">
        <v>1154</v>
      </c>
      <c r="E984" s="42" t="s">
        <v>4462</v>
      </c>
      <c r="F984" s="42" t="s">
        <v>2368</v>
      </c>
      <c r="G984" s="42"/>
      <c r="H984" s="307">
        <v>10031456.581854865</v>
      </c>
      <c r="I984" s="315">
        <v>10021475.033017198</v>
      </c>
      <c r="J984" s="105">
        <v>339186.70422581636</v>
      </c>
      <c r="K984" s="42">
        <v>0</v>
      </c>
      <c r="L984" s="42" t="s">
        <v>4489</v>
      </c>
      <c r="M984" s="42" t="s">
        <v>2257</v>
      </c>
      <c r="N984" s="50" t="s">
        <v>5532</v>
      </c>
      <c r="O984" s="137" t="s">
        <v>2259</v>
      </c>
      <c r="P984" s="42" t="s">
        <v>64</v>
      </c>
      <c r="Q984" s="42" t="s">
        <v>65</v>
      </c>
      <c r="R984" s="42">
        <v>2</v>
      </c>
      <c r="S984" s="137" t="s">
        <v>2254</v>
      </c>
      <c r="T984" s="62">
        <v>16867538196.9</v>
      </c>
      <c r="U984" s="62">
        <v>14487907740.719999</v>
      </c>
      <c r="Z984" s="42" t="s">
        <v>68</v>
      </c>
      <c r="AJ984" s="42"/>
      <c r="AW984" s="42" t="s">
        <v>2412</v>
      </c>
      <c r="AX984" s="42"/>
      <c r="AY984" s="108">
        <v>3</v>
      </c>
      <c r="AZ984" s="103" t="s">
        <v>74</v>
      </c>
      <c r="BA984" s="67">
        <v>0.1148</v>
      </c>
      <c r="BB984" s="50" t="s">
        <v>68</v>
      </c>
      <c r="BN984" s="128" t="s">
        <v>4578</v>
      </c>
      <c r="BO984" s="58" t="str">
        <f t="shared" si="15"/>
        <v>境内资产</v>
      </c>
      <c r="BP984" s="58" t="str">
        <f>IF(M984="",VLOOKUP(D984,Sheet4!$A$1:$B$92,2,0),VLOOKUP(Q984,Sheet4!$A$1:$B$92,2,0))</f>
        <v>保险资产管理产品</v>
      </c>
    </row>
    <row r="985" spans="1:68" s="58" customFormat="1" ht="12.75" customHeight="1">
      <c r="A985" s="137" t="s">
        <v>2255</v>
      </c>
      <c r="B985" s="137" t="s">
        <v>2256</v>
      </c>
      <c r="C985" s="256" t="s">
        <v>222</v>
      </c>
      <c r="D985" s="250" t="s">
        <v>221</v>
      </c>
      <c r="E985" s="42" t="s">
        <v>2307</v>
      </c>
      <c r="F985" s="42" t="s">
        <v>2308</v>
      </c>
      <c r="G985" s="42"/>
      <c r="H985" s="307">
        <v>16387.819567127026</v>
      </c>
      <c r="I985" s="315">
        <v>16387.819567127026</v>
      </c>
      <c r="J985" s="105">
        <v>7.4517568200929709</v>
      </c>
      <c r="K985" s="42">
        <v>0</v>
      </c>
      <c r="L985" s="42" t="s">
        <v>4487</v>
      </c>
      <c r="M985" s="42" t="s">
        <v>2257</v>
      </c>
      <c r="N985" s="42" t="s">
        <v>2258</v>
      </c>
      <c r="O985" s="137" t="s">
        <v>2259</v>
      </c>
      <c r="P985" s="42" t="s">
        <v>64</v>
      </c>
      <c r="Q985" s="42" t="s">
        <v>65</v>
      </c>
      <c r="R985" s="42">
        <v>1</v>
      </c>
      <c r="S985" s="137" t="s">
        <v>2254</v>
      </c>
      <c r="T985" s="62">
        <v>1203338.99</v>
      </c>
      <c r="U985" s="62">
        <v>1124216.18</v>
      </c>
      <c r="Z985" s="42" t="s">
        <v>280</v>
      </c>
      <c r="AJ985" s="42"/>
      <c r="AW985" s="42" t="s">
        <v>2412</v>
      </c>
      <c r="AX985" s="108">
        <v>0</v>
      </c>
      <c r="AY985" s="42"/>
      <c r="AZ985" s="42"/>
      <c r="BA985" s="42"/>
      <c r="BB985" s="42"/>
      <c r="BN985" s="128" t="s">
        <v>4578</v>
      </c>
      <c r="BO985" s="58" t="str">
        <f t="shared" si="15"/>
        <v>境内资产</v>
      </c>
      <c r="BP985" s="58" t="str">
        <f>IF(M985="",VLOOKUP(D985,Sheet4!$A$1:$B$92,2,0),VLOOKUP(Q985,Sheet4!$A$1:$B$92,2,0))</f>
        <v>保险资产管理产品</v>
      </c>
    </row>
    <row r="986" spans="1:68" s="58" customFormat="1" ht="12.75" customHeight="1">
      <c r="A986" s="137" t="s">
        <v>2260</v>
      </c>
      <c r="B986" s="42" t="s">
        <v>2261</v>
      </c>
      <c r="C986" s="252" t="s">
        <v>821</v>
      </c>
      <c r="D986" s="274" t="s">
        <v>5615</v>
      </c>
      <c r="E986" s="42" t="s">
        <v>4436</v>
      </c>
      <c r="F986" s="42" t="s">
        <v>2260</v>
      </c>
      <c r="G986" s="42"/>
      <c r="H986" s="307">
        <v>655445.23001961224</v>
      </c>
      <c r="I986" s="315">
        <v>655444.56876394886</v>
      </c>
      <c r="J986" s="105">
        <v>5811.6139004476036</v>
      </c>
      <c r="K986" s="42">
        <v>0</v>
      </c>
      <c r="L986" s="42" t="s">
        <v>4487</v>
      </c>
      <c r="M986" s="42" t="s">
        <v>2257</v>
      </c>
      <c r="N986" s="42" t="s">
        <v>2258</v>
      </c>
      <c r="O986" s="137" t="s">
        <v>2259</v>
      </c>
      <c r="P986" s="42" t="s">
        <v>64</v>
      </c>
      <c r="Q986" s="42" t="s">
        <v>65</v>
      </c>
      <c r="R986" s="42">
        <v>1</v>
      </c>
      <c r="S986" s="137" t="s">
        <v>2254</v>
      </c>
      <c r="T986" s="62">
        <v>1203338.99</v>
      </c>
      <c r="U986" s="62">
        <v>1124216.18</v>
      </c>
      <c r="Z986" s="42" t="s">
        <v>68</v>
      </c>
      <c r="AJ986" s="42"/>
      <c r="AW986" s="50" t="s">
        <v>2412</v>
      </c>
      <c r="AX986" s="146">
        <v>0.15620000000000001</v>
      </c>
      <c r="AY986" s="42"/>
      <c r="AZ986" s="42"/>
      <c r="BA986" s="42"/>
      <c r="BB986" s="42"/>
      <c r="BN986" s="128" t="s">
        <v>4578</v>
      </c>
      <c r="BO986" s="58" t="str">
        <f t="shared" si="15"/>
        <v>境内资产</v>
      </c>
      <c r="BP986" s="58" t="str">
        <f>IF(M986="",VLOOKUP(D986,Sheet4!$A$1:$B$92,2,0),VLOOKUP(Q986,Sheet4!$A$1:$B$92,2,0))</f>
        <v>保险资产管理产品</v>
      </c>
    </row>
    <row r="987" spans="1:68" s="58" customFormat="1" ht="12.75" customHeight="1">
      <c r="A987" s="137" t="s">
        <v>2301</v>
      </c>
      <c r="B987" s="42" t="s">
        <v>2262</v>
      </c>
      <c r="C987" s="252" t="s">
        <v>821</v>
      </c>
      <c r="D987" s="274" t="s">
        <v>5615</v>
      </c>
      <c r="E987" s="42" t="s">
        <v>2375</v>
      </c>
      <c r="F987" s="42" t="s">
        <v>2301</v>
      </c>
      <c r="G987" s="42"/>
      <c r="H987" s="307">
        <v>177147.35946476005</v>
      </c>
      <c r="I987" s="315">
        <v>177147.17827844081</v>
      </c>
      <c r="J987" s="105">
        <v>4035.2675488126779</v>
      </c>
      <c r="K987" s="42">
        <v>0</v>
      </c>
      <c r="L987" s="42" t="s">
        <v>4487</v>
      </c>
      <c r="M987" s="42" t="s">
        <v>2257</v>
      </c>
      <c r="N987" s="42" t="s">
        <v>2258</v>
      </c>
      <c r="O987" s="137" t="s">
        <v>2259</v>
      </c>
      <c r="P987" s="42" t="s">
        <v>64</v>
      </c>
      <c r="Q987" s="42" t="s">
        <v>65</v>
      </c>
      <c r="R987" s="42">
        <v>1</v>
      </c>
      <c r="S987" s="137" t="s">
        <v>2254</v>
      </c>
      <c r="T987" s="62">
        <v>1203338.99</v>
      </c>
      <c r="U987" s="62">
        <v>1124216.18</v>
      </c>
      <c r="Z987" s="42" t="s">
        <v>68</v>
      </c>
      <c r="AJ987" s="42"/>
      <c r="AW987" s="42" t="s">
        <v>2412</v>
      </c>
      <c r="AX987" s="146">
        <v>0.13489999999999999</v>
      </c>
      <c r="AY987" s="42"/>
      <c r="AZ987" s="42"/>
      <c r="BA987" s="42"/>
      <c r="BB987" s="42"/>
      <c r="BN987" s="128" t="s">
        <v>4578</v>
      </c>
      <c r="BO987" s="58" t="str">
        <f t="shared" si="15"/>
        <v>境内资产</v>
      </c>
      <c r="BP987" s="58" t="str">
        <f>IF(M987="",VLOOKUP(D987,Sheet4!$A$1:$B$92,2,0),VLOOKUP(Q987,Sheet4!$A$1:$B$92,2,0))</f>
        <v>保险资产管理产品</v>
      </c>
    </row>
    <row r="988" spans="1:68" s="58" customFormat="1" ht="12.75" customHeight="1">
      <c r="A988" s="137" t="s">
        <v>224</v>
      </c>
      <c r="B988" s="137" t="s">
        <v>224</v>
      </c>
      <c r="C988" s="250" t="s">
        <v>222</v>
      </c>
      <c r="D988" s="250" t="s">
        <v>224</v>
      </c>
      <c r="E988" s="42">
        <v>0</v>
      </c>
      <c r="F988" s="50" t="s">
        <v>5354</v>
      </c>
      <c r="G988" s="42"/>
      <c r="H988" s="307">
        <v>404.27140797856663</v>
      </c>
      <c r="I988" s="315">
        <v>404.27140797856663</v>
      </c>
      <c r="J988" s="105">
        <v>0</v>
      </c>
      <c r="K988" s="42">
        <v>0</v>
      </c>
      <c r="L988" s="42" t="s">
        <v>4487</v>
      </c>
      <c r="M988" s="42" t="s">
        <v>2257</v>
      </c>
      <c r="N988" s="42" t="s">
        <v>2258</v>
      </c>
      <c r="O988" s="137" t="s">
        <v>2259</v>
      </c>
      <c r="P988" s="42" t="s">
        <v>64</v>
      </c>
      <c r="Q988" s="42" t="s">
        <v>65</v>
      </c>
      <c r="R988" s="42">
        <v>1</v>
      </c>
      <c r="S988" s="137" t="s">
        <v>2254</v>
      </c>
      <c r="T988" s="62">
        <v>1203338.99</v>
      </c>
      <c r="U988" s="62">
        <v>1124216.18</v>
      </c>
      <c r="Z988" s="42"/>
      <c r="AJ988" s="42"/>
      <c r="AW988" s="42" t="s">
        <v>2412</v>
      </c>
      <c r="AX988" s="42"/>
      <c r="AY988" s="42"/>
      <c r="AZ988" s="42"/>
      <c r="BA988" s="42"/>
      <c r="BB988" s="42"/>
      <c r="BN988" s="128" t="s">
        <v>4578</v>
      </c>
      <c r="BO988" s="58" t="str">
        <f t="shared" si="15"/>
        <v>境内资产</v>
      </c>
      <c r="BP988" s="58" t="str">
        <f>IF(M988="",VLOOKUP(D988,Sheet4!$A$1:$B$92,2,0),VLOOKUP(Q988,Sheet4!$A$1:$B$92,2,0))</f>
        <v>保险资产管理产品</v>
      </c>
    </row>
    <row r="989" spans="1:68" s="58" customFormat="1" ht="12.75" customHeight="1">
      <c r="A989" s="138" t="s">
        <v>5387</v>
      </c>
      <c r="B989" s="138" t="s">
        <v>5387</v>
      </c>
      <c r="C989" s="250" t="s">
        <v>222</v>
      </c>
      <c r="D989" s="250" t="s">
        <v>224</v>
      </c>
      <c r="E989" s="42">
        <v>0</v>
      </c>
      <c r="F989" s="59" t="s">
        <v>5354</v>
      </c>
      <c r="G989" s="42"/>
      <c r="H989" s="307">
        <v>67.842248257370784</v>
      </c>
      <c r="I989" s="315">
        <v>67.842248257370784</v>
      </c>
      <c r="J989" s="105">
        <v>0</v>
      </c>
      <c r="K989" s="42">
        <v>0</v>
      </c>
      <c r="L989" s="42" t="s">
        <v>4487</v>
      </c>
      <c r="M989" s="42" t="s">
        <v>2257</v>
      </c>
      <c r="N989" s="42" t="s">
        <v>2258</v>
      </c>
      <c r="O989" s="137" t="s">
        <v>2259</v>
      </c>
      <c r="P989" s="42" t="s">
        <v>64</v>
      </c>
      <c r="Q989" s="42" t="s">
        <v>65</v>
      </c>
      <c r="R989" s="42">
        <v>1</v>
      </c>
      <c r="S989" s="137" t="s">
        <v>2254</v>
      </c>
      <c r="T989" s="62">
        <v>1203338.99</v>
      </c>
      <c r="U989" s="62">
        <v>1124216.18</v>
      </c>
      <c r="Z989" s="42"/>
      <c r="AJ989" s="42"/>
      <c r="AW989" s="42" t="s">
        <v>2412</v>
      </c>
      <c r="AX989" s="42"/>
      <c r="AY989" s="42"/>
      <c r="AZ989" s="42"/>
      <c r="BA989" s="42"/>
      <c r="BB989" s="42"/>
      <c r="BN989" s="128" t="s">
        <v>4578</v>
      </c>
      <c r="BO989" s="58" t="str">
        <f t="shared" si="15"/>
        <v>境内资产</v>
      </c>
      <c r="BP989" s="58" t="str">
        <f>IF(M989="",VLOOKUP(D989,Sheet4!$A$1:$B$92,2,0),VLOOKUP(Q989,Sheet4!$A$1:$B$92,2,0))</f>
        <v>保险资产管理产品</v>
      </c>
    </row>
    <row r="990" spans="1:68" s="58" customFormat="1" ht="12.75" customHeight="1">
      <c r="A990" s="137" t="s">
        <v>2263</v>
      </c>
      <c r="B990" s="42" t="s">
        <v>2310</v>
      </c>
      <c r="C990" s="252" t="s">
        <v>5552</v>
      </c>
      <c r="D990" s="257" t="s">
        <v>672</v>
      </c>
      <c r="E990" s="42" t="s">
        <v>4437</v>
      </c>
      <c r="F990" s="42" t="s">
        <v>2310</v>
      </c>
      <c r="G990" s="42"/>
      <c r="H990" s="307">
        <v>3369.5613237171083</v>
      </c>
      <c r="I990" s="315">
        <v>2127.065032248403</v>
      </c>
      <c r="J990" s="105">
        <v>0</v>
      </c>
      <c r="K990" s="42">
        <v>0</v>
      </c>
      <c r="L990" s="42" t="s">
        <v>4487</v>
      </c>
      <c r="M990" s="42" t="s">
        <v>2257</v>
      </c>
      <c r="N990" s="42" t="s">
        <v>2258</v>
      </c>
      <c r="O990" s="137" t="s">
        <v>2259</v>
      </c>
      <c r="P990" s="42" t="s">
        <v>64</v>
      </c>
      <c r="Q990" s="42" t="s">
        <v>65</v>
      </c>
      <c r="R990" s="42">
        <v>1</v>
      </c>
      <c r="S990" s="137" t="s">
        <v>2254</v>
      </c>
      <c r="T990" s="62">
        <v>1203338.99</v>
      </c>
      <c r="U990" s="62">
        <v>1124216.18</v>
      </c>
      <c r="Z990" s="42" t="s">
        <v>68</v>
      </c>
      <c r="AJ990" s="42"/>
      <c r="AW990" s="42" t="s">
        <v>2412</v>
      </c>
      <c r="AX990" s="42"/>
      <c r="AY990" s="42"/>
      <c r="AZ990" s="42"/>
      <c r="BA990" s="42"/>
      <c r="BB990" s="42"/>
      <c r="BN990" s="128" t="s">
        <v>4578</v>
      </c>
      <c r="BO990" s="58" t="str">
        <f t="shared" si="15"/>
        <v>境内资产</v>
      </c>
      <c r="BP990" s="58" t="str">
        <f>IF(M990="",VLOOKUP(D990,Sheet4!$A$1:$B$92,2,0),VLOOKUP(Q990,Sheet4!$A$1:$B$92,2,0))</f>
        <v>保险资产管理产品</v>
      </c>
    </row>
    <row r="991" spans="1:68" s="58" customFormat="1" ht="12.75" customHeight="1">
      <c r="A991" s="137" t="s">
        <v>2264</v>
      </c>
      <c r="B991" s="42" t="s">
        <v>2311</v>
      </c>
      <c r="C991" s="252" t="s">
        <v>5552</v>
      </c>
      <c r="D991" s="257" t="s">
        <v>672</v>
      </c>
      <c r="E991" s="42" t="s">
        <v>4438</v>
      </c>
      <c r="F991" s="42" t="s">
        <v>2311</v>
      </c>
      <c r="G991" s="42"/>
      <c r="H991" s="307">
        <v>4136.978972735571</v>
      </c>
      <c r="I991" s="315">
        <v>3548.58401827337</v>
      </c>
      <c r="J991" s="105">
        <v>0</v>
      </c>
      <c r="K991" s="42">
        <v>0</v>
      </c>
      <c r="L991" s="42" t="s">
        <v>4487</v>
      </c>
      <c r="M991" s="42" t="s">
        <v>2257</v>
      </c>
      <c r="N991" s="42" t="s">
        <v>2258</v>
      </c>
      <c r="O991" s="137" t="s">
        <v>2259</v>
      </c>
      <c r="P991" s="42" t="s">
        <v>64</v>
      </c>
      <c r="Q991" s="42" t="s">
        <v>65</v>
      </c>
      <c r="R991" s="42">
        <v>1</v>
      </c>
      <c r="S991" s="137" t="s">
        <v>2254</v>
      </c>
      <c r="T991" s="62">
        <v>1203338.99</v>
      </c>
      <c r="U991" s="62">
        <v>1124216.18</v>
      </c>
      <c r="Z991" s="42" t="s">
        <v>68</v>
      </c>
      <c r="AJ991" s="42"/>
      <c r="AW991" s="42" t="s">
        <v>2412</v>
      </c>
      <c r="AX991" s="42"/>
      <c r="AY991" s="42"/>
      <c r="AZ991" s="42"/>
      <c r="BA991" s="42"/>
      <c r="BB991" s="42"/>
      <c r="BN991" s="128" t="s">
        <v>4578</v>
      </c>
      <c r="BO991" s="58" t="str">
        <f t="shared" si="15"/>
        <v>境内资产</v>
      </c>
      <c r="BP991" s="58" t="str">
        <f>IF(M991="",VLOOKUP(D991,Sheet4!$A$1:$B$92,2,0),VLOOKUP(Q991,Sheet4!$A$1:$B$92,2,0))</f>
        <v>保险资产管理产品</v>
      </c>
    </row>
    <row r="992" spans="1:68" s="58" customFormat="1" ht="12.75" customHeight="1">
      <c r="A992" s="137" t="s">
        <v>2265</v>
      </c>
      <c r="B992" s="42" t="s">
        <v>2312</v>
      </c>
      <c r="C992" s="252" t="s">
        <v>5552</v>
      </c>
      <c r="D992" s="257" t="s">
        <v>672</v>
      </c>
      <c r="E992" s="42" t="s">
        <v>4439</v>
      </c>
      <c r="F992" s="42" t="s">
        <v>2312</v>
      </c>
      <c r="G992" s="42"/>
      <c r="H992" s="307">
        <v>9152.755880724706</v>
      </c>
      <c r="I992" s="315">
        <v>5897.8981277062612</v>
      </c>
      <c r="J992" s="105">
        <v>0</v>
      </c>
      <c r="K992" s="42">
        <v>0</v>
      </c>
      <c r="L992" s="42" t="s">
        <v>4487</v>
      </c>
      <c r="M992" s="42" t="s">
        <v>2257</v>
      </c>
      <c r="N992" s="42" t="s">
        <v>2258</v>
      </c>
      <c r="O992" s="137" t="s">
        <v>2259</v>
      </c>
      <c r="P992" s="42" t="s">
        <v>64</v>
      </c>
      <c r="Q992" s="42" t="s">
        <v>65</v>
      </c>
      <c r="R992" s="42">
        <v>1</v>
      </c>
      <c r="S992" s="137" t="s">
        <v>2254</v>
      </c>
      <c r="T992" s="62">
        <v>1203338.99</v>
      </c>
      <c r="U992" s="62">
        <v>1124216.18</v>
      </c>
      <c r="Z992" s="42" t="s">
        <v>68</v>
      </c>
      <c r="AJ992" s="42"/>
      <c r="AW992" s="42" t="s">
        <v>2412</v>
      </c>
      <c r="AX992" s="42"/>
      <c r="AY992" s="42"/>
      <c r="AZ992" s="42"/>
      <c r="BA992" s="42"/>
      <c r="BB992" s="42"/>
      <c r="BN992" s="128" t="s">
        <v>4578</v>
      </c>
      <c r="BO992" s="58" t="str">
        <f t="shared" si="15"/>
        <v>境内资产</v>
      </c>
      <c r="BP992" s="58" t="str">
        <f>IF(M992="",VLOOKUP(D992,Sheet4!$A$1:$B$92,2,0),VLOOKUP(Q992,Sheet4!$A$1:$B$92,2,0))</f>
        <v>保险资产管理产品</v>
      </c>
    </row>
    <row r="993" spans="1:68" s="58" customFormat="1" ht="12.75" customHeight="1">
      <c r="A993" s="137" t="s">
        <v>2117</v>
      </c>
      <c r="B993" s="42" t="s">
        <v>2199</v>
      </c>
      <c r="C993" s="252" t="s">
        <v>5552</v>
      </c>
      <c r="D993" s="257" t="s">
        <v>672</v>
      </c>
      <c r="E993" s="42" t="s">
        <v>3807</v>
      </c>
      <c r="F993" s="42" t="s">
        <v>2199</v>
      </c>
      <c r="G993" s="42"/>
      <c r="H993" s="307">
        <v>4327.103616312641</v>
      </c>
      <c r="I993" s="315">
        <v>3599.1918479347173</v>
      </c>
      <c r="J993" s="105">
        <v>0</v>
      </c>
      <c r="K993" s="42">
        <v>0</v>
      </c>
      <c r="L993" s="42" t="s">
        <v>4487</v>
      </c>
      <c r="M993" s="42" t="s">
        <v>2257</v>
      </c>
      <c r="N993" s="42" t="s">
        <v>2258</v>
      </c>
      <c r="O993" s="137" t="s">
        <v>2259</v>
      </c>
      <c r="P993" s="42" t="s">
        <v>64</v>
      </c>
      <c r="Q993" s="42" t="s">
        <v>65</v>
      </c>
      <c r="R993" s="42">
        <v>1</v>
      </c>
      <c r="S993" s="137" t="s">
        <v>2254</v>
      </c>
      <c r="T993" s="62">
        <v>1203338.99</v>
      </c>
      <c r="U993" s="62">
        <v>1124216.18</v>
      </c>
      <c r="Z993" s="42" t="s">
        <v>280</v>
      </c>
      <c r="AJ993" s="42"/>
      <c r="AW993" s="42" t="s">
        <v>2412</v>
      </c>
      <c r="AX993" s="42"/>
      <c r="AY993" s="42"/>
      <c r="AZ993" s="42"/>
      <c r="BA993" s="42"/>
      <c r="BB993" s="42"/>
      <c r="BN993" s="128" t="s">
        <v>4578</v>
      </c>
      <c r="BO993" s="58" t="str">
        <f t="shared" si="15"/>
        <v>境内资产</v>
      </c>
      <c r="BP993" s="58" t="str">
        <f>IF(M993="",VLOOKUP(D993,Sheet4!$A$1:$B$92,2,0),VLOOKUP(Q993,Sheet4!$A$1:$B$92,2,0))</f>
        <v>保险资产管理产品</v>
      </c>
    </row>
    <row r="994" spans="1:68" s="58" customFormat="1" ht="12.75" customHeight="1">
      <c r="A994" s="137" t="s">
        <v>2266</v>
      </c>
      <c r="B994" s="42" t="s">
        <v>2313</v>
      </c>
      <c r="C994" s="252" t="s">
        <v>5552</v>
      </c>
      <c r="D994" s="257" t="s">
        <v>672</v>
      </c>
      <c r="E994" s="42" t="s">
        <v>2914</v>
      </c>
      <c r="F994" s="42" t="s">
        <v>2313</v>
      </c>
      <c r="G994" s="42"/>
      <c r="H994" s="307">
        <v>5960.8316757770708</v>
      </c>
      <c r="I994" s="315">
        <v>3895.1668040559516</v>
      </c>
      <c r="J994" s="105">
        <v>0</v>
      </c>
      <c r="K994" s="42">
        <v>0</v>
      </c>
      <c r="L994" s="42" t="s">
        <v>4487</v>
      </c>
      <c r="M994" s="42" t="s">
        <v>2257</v>
      </c>
      <c r="N994" s="42" t="s">
        <v>2258</v>
      </c>
      <c r="O994" s="137" t="s">
        <v>2259</v>
      </c>
      <c r="P994" s="42" t="s">
        <v>64</v>
      </c>
      <c r="Q994" s="42" t="s">
        <v>65</v>
      </c>
      <c r="R994" s="42">
        <v>1</v>
      </c>
      <c r="S994" s="137" t="s">
        <v>2254</v>
      </c>
      <c r="T994" s="62">
        <v>1203338.99</v>
      </c>
      <c r="U994" s="62">
        <v>1124216.18</v>
      </c>
      <c r="Z994" s="42" t="s">
        <v>68</v>
      </c>
      <c r="AJ994" s="42"/>
      <c r="AW994" s="42" t="s">
        <v>2412</v>
      </c>
      <c r="AX994" s="42"/>
      <c r="AY994" s="42"/>
      <c r="AZ994" s="42"/>
      <c r="BA994" s="42"/>
      <c r="BB994" s="42"/>
      <c r="BN994" s="128" t="s">
        <v>4578</v>
      </c>
      <c r="BO994" s="58" t="str">
        <f t="shared" si="15"/>
        <v>境内资产</v>
      </c>
      <c r="BP994" s="58" t="str">
        <f>IF(M994="",VLOOKUP(D994,Sheet4!$A$1:$B$92,2,0),VLOOKUP(Q994,Sheet4!$A$1:$B$92,2,0))</f>
        <v>保险资产管理产品</v>
      </c>
    </row>
    <row r="995" spans="1:68" s="58" customFormat="1" ht="12.75" customHeight="1">
      <c r="A995" s="137" t="s">
        <v>2267</v>
      </c>
      <c r="B995" s="42" t="s">
        <v>2314</v>
      </c>
      <c r="C995" s="252" t="s">
        <v>5552</v>
      </c>
      <c r="D995" s="257" t="s">
        <v>672</v>
      </c>
      <c r="E995" s="42" t="s">
        <v>3013</v>
      </c>
      <c r="F995" s="42" t="s">
        <v>2314</v>
      </c>
      <c r="G995" s="42"/>
      <c r="H995" s="307">
        <v>11756.153493007323</v>
      </c>
      <c r="I995" s="315">
        <v>7440.3834281732561</v>
      </c>
      <c r="J995" s="105">
        <v>0</v>
      </c>
      <c r="K995" s="42">
        <v>0</v>
      </c>
      <c r="L995" s="42" t="s">
        <v>4487</v>
      </c>
      <c r="M995" s="42" t="s">
        <v>2257</v>
      </c>
      <c r="N995" s="42" t="s">
        <v>2258</v>
      </c>
      <c r="O995" s="137" t="s">
        <v>2259</v>
      </c>
      <c r="P995" s="42" t="s">
        <v>64</v>
      </c>
      <c r="Q995" s="42" t="s">
        <v>65</v>
      </c>
      <c r="R995" s="42">
        <v>1</v>
      </c>
      <c r="S995" s="137" t="s">
        <v>2254</v>
      </c>
      <c r="T995" s="62">
        <v>1203338.99</v>
      </c>
      <c r="U995" s="62">
        <v>1124216.18</v>
      </c>
      <c r="Z995" s="42" t="s">
        <v>68</v>
      </c>
      <c r="AJ995" s="42"/>
      <c r="AW995" s="42" t="s">
        <v>2412</v>
      </c>
      <c r="AX995" s="42"/>
      <c r="AY995" s="42"/>
      <c r="AZ995" s="42"/>
      <c r="BA995" s="42"/>
      <c r="BB995" s="42"/>
      <c r="BN995" s="128" t="s">
        <v>4578</v>
      </c>
      <c r="BO995" s="58" t="str">
        <f t="shared" si="15"/>
        <v>境内资产</v>
      </c>
      <c r="BP995" s="58" t="str">
        <f>IF(M995="",VLOOKUP(D995,Sheet4!$A$1:$B$92,2,0),VLOOKUP(Q995,Sheet4!$A$1:$B$92,2,0))</f>
        <v>保险资产管理产品</v>
      </c>
    </row>
    <row r="996" spans="1:68" s="58" customFormat="1" ht="12.75" customHeight="1">
      <c r="A996" s="137" t="s">
        <v>2108</v>
      </c>
      <c r="B996" s="42" t="s">
        <v>2315</v>
      </c>
      <c r="C996" s="252" t="s">
        <v>5552</v>
      </c>
      <c r="D996" s="257" t="s">
        <v>672</v>
      </c>
      <c r="E996" s="42" t="s">
        <v>4359</v>
      </c>
      <c r="F996" s="42" t="s">
        <v>2315</v>
      </c>
      <c r="G996" s="42"/>
      <c r="H996" s="307">
        <v>4597.8296884304182</v>
      </c>
      <c r="I996" s="315">
        <v>4225.9124033255521</v>
      </c>
      <c r="J996" s="105">
        <v>0</v>
      </c>
      <c r="K996" s="42">
        <v>0</v>
      </c>
      <c r="L996" s="42" t="s">
        <v>4487</v>
      </c>
      <c r="M996" s="42" t="s">
        <v>2257</v>
      </c>
      <c r="N996" s="42" t="s">
        <v>2258</v>
      </c>
      <c r="O996" s="137" t="s">
        <v>2259</v>
      </c>
      <c r="P996" s="42" t="s">
        <v>64</v>
      </c>
      <c r="Q996" s="42" t="s">
        <v>65</v>
      </c>
      <c r="R996" s="42">
        <v>1</v>
      </c>
      <c r="S996" s="137" t="s">
        <v>2254</v>
      </c>
      <c r="T996" s="62">
        <v>1203338.99</v>
      </c>
      <c r="U996" s="62">
        <v>1124216.18</v>
      </c>
      <c r="Z996" s="42" t="s">
        <v>68</v>
      </c>
      <c r="AJ996" s="42"/>
      <c r="AW996" s="42" t="s">
        <v>2412</v>
      </c>
      <c r="AX996" s="42"/>
      <c r="AY996" s="42"/>
      <c r="AZ996" s="42"/>
      <c r="BA996" s="42"/>
      <c r="BB996" s="42"/>
      <c r="BN996" s="128" t="s">
        <v>4578</v>
      </c>
      <c r="BO996" s="58" t="str">
        <f t="shared" si="15"/>
        <v>境内资产</v>
      </c>
      <c r="BP996" s="58" t="str">
        <f>IF(M996="",VLOOKUP(D996,Sheet4!$A$1:$B$92,2,0),VLOOKUP(Q996,Sheet4!$A$1:$B$92,2,0))</f>
        <v>保险资产管理产品</v>
      </c>
    </row>
    <row r="997" spans="1:68" s="58" customFormat="1" ht="12.75" customHeight="1">
      <c r="A997" s="137" t="s">
        <v>1967</v>
      </c>
      <c r="B997" s="42" t="s">
        <v>1968</v>
      </c>
      <c r="C997" s="252" t="s">
        <v>5552</v>
      </c>
      <c r="D997" s="257" t="s">
        <v>672</v>
      </c>
      <c r="E997" s="42" t="s">
        <v>3077</v>
      </c>
      <c r="F997" s="42" t="s">
        <v>1968</v>
      </c>
      <c r="G997" s="42"/>
      <c r="H997" s="307">
        <v>8839.4847170084686</v>
      </c>
      <c r="I997" s="315">
        <v>9036.7495152003339</v>
      </c>
      <c r="J997" s="105">
        <v>0</v>
      </c>
      <c r="K997" s="42">
        <v>0</v>
      </c>
      <c r="L997" s="42" t="s">
        <v>4487</v>
      </c>
      <c r="M997" s="42" t="s">
        <v>2257</v>
      </c>
      <c r="N997" s="42" t="s">
        <v>2258</v>
      </c>
      <c r="O997" s="137" t="s">
        <v>2259</v>
      </c>
      <c r="P997" s="42" t="s">
        <v>64</v>
      </c>
      <c r="Q997" s="42" t="s">
        <v>65</v>
      </c>
      <c r="R997" s="42">
        <v>1</v>
      </c>
      <c r="S997" s="137" t="s">
        <v>2254</v>
      </c>
      <c r="T997" s="62">
        <v>1203338.99</v>
      </c>
      <c r="U997" s="62">
        <v>1124216.18</v>
      </c>
      <c r="Z997" s="42" t="s">
        <v>280</v>
      </c>
      <c r="AJ997" s="42"/>
      <c r="AW997" s="42" t="s">
        <v>2412</v>
      </c>
      <c r="AX997" s="42"/>
      <c r="AY997" s="42"/>
      <c r="AZ997" s="42"/>
      <c r="BA997" s="42"/>
      <c r="BB997" s="42"/>
      <c r="BN997" s="128" t="s">
        <v>4578</v>
      </c>
      <c r="BO997" s="58" t="str">
        <f t="shared" si="15"/>
        <v>境内资产</v>
      </c>
      <c r="BP997" s="58" t="str">
        <f>IF(M997="",VLOOKUP(D997,Sheet4!$A$1:$B$92,2,0),VLOOKUP(Q997,Sheet4!$A$1:$B$92,2,0))</f>
        <v>保险资产管理产品</v>
      </c>
    </row>
    <row r="998" spans="1:68" s="58" customFormat="1" ht="12.75" customHeight="1">
      <c r="A998" s="137" t="s">
        <v>2268</v>
      </c>
      <c r="B998" s="42" t="s">
        <v>2316</v>
      </c>
      <c r="C998" s="252" t="s">
        <v>5552</v>
      </c>
      <c r="D998" s="257" t="s">
        <v>672</v>
      </c>
      <c r="E998" s="42" t="s">
        <v>4440</v>
      </c>
      <c r="F998" s="42" t="s">
        <v>2316</v>
      </c>
      <c r="G998" s="42"/>
      <c r="H998" s="307">
        <v>7773.3379310122309</v>
      </c>
      <c r="I998" s="315">
        <v>5777.5725552634176</v>
      </c>
      <c r="J998" s="105">
        <v>0</v>
      </c>
      <c r="K998" s="42">
        <v>0</v>
      </c>
      <c r="L998" s="42" t="s">
        <v>4487</v>
      </c>
      <c r="M998" s="42" t="s">
        <v>2257</v>
      </c>
      <c r="N998" s="42" t="s">
        <v>2258</v>
      </c>
      <c r="O998" s="137" t="s">
        <v>2259</v>
      </c>
      <c r="P998" s="42" t="s">
        <v>64</v>
      </c>
      <c r="Q998" s="42" t="s">
        <v>65</v>
      </c>
      <c r="R998" s="42">
        <v>1</v>
      </c>
      <c r="S998" s="137" t="s">
        <v>2254</v>
      </c>
      <c r="T998" s="62">
        <v>1203338.99</v>
      </c>
      <c r="U998" s="62">
        <v>1124216.18</v>
      </c>
      <c r="Z998" s="42" t="s">
        <v>68</v>
      </c>
      <c r="AJ998" s="42"/>
      <c r="AW998" s="42" t="s">
        <v>2412</v>
      </c>
      <c r="AX998" s="42"/>
      <c r="AY998" s="42"/>
      <c r="AZ998" s="42"/>
      <c r="BA998" s="42"/>
      <c r="BB998" s="42"/>
      <c r="BN998" s="128" t="s">
        <v>4578</v>
      </c>
      <c r="BO998" s="58" t="str">
        <f t="shared" si="15"/>
        <v>境内资产</v>
      </c>
      <c r="BP998" s="58" t="str">
        <f>IF(M998="",VLOOKUP(D998,Sheet4!$A$1:$B$92,2,0),VLOOKUP(Q998,Sheet4!$A$1:$B$92,2,0))</f>
        <v>保险资产管理产品</v>
      </c>
    </row>
    <row r="999" spans="1:68" s="58" customFormat="1" ht="12.75" customHeight="1">
      <c r="A999" s="137" t="s">
        <v>2269</v>
      </c>
      <c r="B999" s="42" t="s">
        <v>2317</v>
      </c>
      <c r="C999" s="252" t="s">
        <v>5552</v>
      </c>
      <c r="D999" s="257" t="s">
        <v>672</v>
      </c>
      <c r="E999" s="42" t="s">
        <v>4441</v>
      </c>
      <c r="F999" s="42" t="s">
        <v>2317</v>
      </c>
      <c r="G999" s="42"/>
      <c r="H999" s="307">
        <v>5572.2929905136089</v>
      </c>
      <c r="I999" s="315">
        <v>4625.8385460090713</v>
      </c>
      <c r="J999" s="105">
        <v>0</v>
      </c>
      <c r="K999" s="42">
        <v>0</v>
      </c>
      <c r="L999" s="42" t="s">
        <v>4487</v>
      </c>
      <c r="M999" s="42" t="s">
        <v>2257</v>
      </c>
      <c r="N999" s="42" t="s">
        <v>2258</v>
      </c>
      <c r="O999" s="137" t="s">
        <v>2259</v>
      </c>
      <c r="P999" s="42" t="s">
        <v>64</v>
      </c>
      <c r="Q999" s="42" t="s">
        <v>65</v>
      </c>
      <c r="R999" s="42">
        <v>1</v>
      </c>
      <c r="S999" s="137" t="s">
        <v>2254</v>
      </c>
      <c r="T999" s="62">
        <v>1203338.99</v>
      </c>
      <c r="U999" s="62">
        <v>1124216.18</v>
      </c>
      <c r="Z999" s="42" t="s">
        <v>68</v>
      </c>
      <c r="AJ999" s="42"/>
      <c r="AW999" s="42" t="s">
        <v>2412</v>
      </c>
      <c r="AX999" s="42"/>
      <c r="AY999" s="42"/>
      <c r="AZ999" s="42"/>
      <c r="BA999" s="42"/>
      <c r="BB999" s="42"/>
      <c r="BN999" s="128" t="s">
        <v>4578</v>
      </c>
      <c r="BO999" s="58" t="str">
        <f t="shared" si="15"/>
        <v>境内资产</v>
      </c>
      <c r="BP999" s="58" t="str">
        <f>IF(M999="",VLOOKUP(D999,Sheet4!$A$1:$B$92,2,0),VLOOKUP(Q999,Sheet4!$A$1:$B$92,2,0))</f>
        <v>保险资产管理产品</v>
      </c>
    </row>
    <row r="1000" spans="1:68" s="58" customFormat="1" ht="12.75" customHeight="1">
      <c r="A1000" s="137" t="s">
        <v>2270</v>
      </c>
      <c r="B1000" s="42" t="s">
        <v>2318</v>
      </c>
      <c r="C1000" s="252" t="s">
        <v>5552</v>
      </c>
      <c r="D1000" s="257" t="s">
        <v>672</v>
      </c>
      <c r="E1000" s="42" t="s">
        <v>4442</v>
      </c>
      <c r="F1000" s="42" t="s">
        <v>2318</v>
      </c>
      <c r="G1000" s="42"/>
      <c r="H1000" s="307">
        <v>1311.6192619907986</v>
      </c>
      <c r="I1000" s="315">
        <v>1438.6629000350399</v>
      </c>
      <c r="J1000" s="105">
        <v>0</v>
      </c>
      <c r="K1000" s="42">
        <v>0</v>
      </c>
      <c r="L1000" s="42" t="s">
        <v>4487</v>
      </c>
      <c r="M1000" s="42" t="s">
        <v>2257</v>
      </c>
      <c r="N1000" s="42" t="s">
        <v>2258</v>
      </c>
      <c r="O1000" s="137" t="s">
        <v>2259</v>
      </c>
      <c r="P1000" s="42" t="s">
        <v>64</v>
      </c>
      <c r="Q1000" s="42" t="s">
        <v>65</v>
      </c>
      <c r="R1000" s="42">
        <v>1</v>
      </c>
      <c r="S1000" s="137" t="s">
        <v>2254</v>
      </c>
      <c r="T1000" s="62">
        <v>1203338.99</v>
      </c>
      <c r="U1000" s="62">
        <v>1124216.18</v>
      </c>
      <c r="Z1000" s="42" t="s">
        <v>68</v>
      </c>
      <c r="AJ1000" s="42"/>
      <c r="AW1000" s="42" t="s">
        <v>2412</v>
      </c>
      <c r="AX1000" s="42"/>
      <c r="AY1000" s="42"/>
      <c r="AZ1000" s="42"/>
      <c r="BA1000" s="42"/>
      <c r="BB1000" s="42"/>
      <c r="BN1000" s="128" t="s">
        <v>4578</v>
      </c>
      <c r="BO1000" s="58" t="str">
        <f t="shared" si="15"/>
        <v>境内资产</v>
      </c>
      <c r="BP1000" s="58" t="str">
        <f>IF(M1000="",VLOOKUP(D1000,Sheet4!$A$1:$B$92,2,0),VLOOKUP(Q1000,Sheet4!$A$1:$B$92,2,0))</f>
        <v>保险资产管理产品</v>
      </c>
    </row>
    <row r="1001" spans="1:68" s="58" customFormat="1" ht="12.75" customHeight="1">
      <c r="A1001" s="137" t="s">
        <v>2271</v>
      </c>
      <c r="B1001" s="42" t="s">
        <v>2319</v>
      </c>
      <c r="C1001" s="252" t="s">
        <v>5552</v>
      </c>
      <c r="D1001" s="257" t="s">
        <v>672</v>
      </c>
      <c r="E1001" s="42" t="s">
        <v>4443</v>
      </c>
      <c r="F1001" s="42" t="s">
        <v>2319</v>
      </c>
      <c r="G1001" s="42"/>
      <c r="H1001" s="307">
        <v>6564.1742358572283</v>
      </c>
      <c r="I1001" s="315">
        <v>5529.2065720140954</v>
      </c>
      <c r="J1001" s="105">
        <v>0</v>
      </c>
      <c r="K1001" s="42">
        <v>0</v>
      </c>
      <c r="L1001" s="42" t="s">
        <v>4487</v>
      </c>
      <c r="M1001" s="42" t="s">
        <v>2257</v>
      </c>
      <c r="N1001" s="42" t="s">
        <v>2258</v>
      </c>
      <c r="O1001" s="137" t="s">
        <v>2259</v>
      </c>
      <c r="P1001" s="42" t="s">
        <v>64</v>
      </c>
      <c r="Q1001" s="42" t="s">
        <v>65</v>
      </c>
      <c r="R1001" s="42">
        <v>1</v>
      </c>
      <c r="S1001" s="137" t="s">
        <v>2254</v>
      </c>
      <c r="T1001" s="62">
        <v>1203338.99</v>
      </c>
      <c r="U1001" s="62">
        <v>1124216.18</v>
      </c>
      <c r="Z1001" s="42" t="s">
        <v>68</v>
      </c>
      <c r="AJ1001" s="42"/>
      <c r="AW1001" s="42" t="s">
        <v>2412</v>
      </c>
      <c r="AX1001" s="42"/>
      <c r="AY1001" s="42"/>
      <c r="AZ1001" s="42"/>
      <c r="BA1001" s="42"/>
      <c r="BB1001" s="42"/>
      <c r="BN1001" s="128" t="s">
        <v>4578</v>
      </c>
      <c r="BO1001" s="58" t="str">
        <f t="shared" si="15"/>
        <v>境内资产</v>
      </c>
      <c r="BP1001" s="58" t="str">
        <f>IF(M1001="",VLOOKUP(D1001,Sheet4!$A$1:$B$92,2,0),VLOOKUP(Q1001,Sheet4!$A$1:$B$92,2,0))</f>
        <v>保险资产管理产品</v>
      </c>
    </row>
    <row r="1002" spans="1:68" s="58" customFormat="1" ht="12.75" customHeight="1">
      <c r="A1002" s="137" t="s">
        <v>2272</v>
      </c>
      <c r="B1002" s="42" t="s">
        <v>2320</v>
      </c>
      <c r="C1002" s="252" t="s">
        <v>5552</v>
      </c>
      <c r="D1002" s="257" t="s">
        <v>672</v>
      </c>
      <c r="E1002" s="42" t="s">
        <v>4444</v>
      </c>
      <c r="F1002" s="42" t="s">
        <v>2320</v>
      </c>
      <c r="G1002" s="42"/>
      <c r="H1002" s="307">
        <v>8478.6004528868416</v>
      </c>
      <c r="I1002" s="315">
        <v>6758.5536224286589</v>
      </c>
      <c r="J1002" s="105">
        <v>0</v>
      </c>
      <c r="K1002" s="42">
        <v>0</v>
      </c>
      <c r="L1002" s="42" t="s">
        <v>4487</v>
      </c>
      <c r="M1002" s="42" t="s">
        <v>2257</v>
      </c>
      <c r="N1002" s="42" t="s">
        <v>2258</v>
      </c>
      <c r="O1002" s="137" t="s">
        <v>2259</v>
      </c>
      <c r="P1002" s="42" t="s">
        <v>64</v>
      </c>
      <c r="Q1002" s="42" t="s">
        <v>65</v>
      </c>
      <c r="R1002" s="42">
        <v>1</v>
      </c>
      <c r="S1002" s="137" t="s">
        <v>2254</v>
      </c>
      <c r="T1002" s="62">
        <v>1203338.99</v>
      </c>
      <c r="U1002" s="62">
        <v>1124216.18</v>
      </c>
      <c r="Z1002" s="42" t="s">
        <v>68</v>
      </c>
      <c r="AJ1002" s="42"/>
      <c r="AW1002" s="42" t="s">
        <v>2412</v>
      </c>
      <c r="AX1002" s="42"/>
      <c r="AY1002" s="42"/>
      <c r="AZ1002" s="42"/>
      <c r="BA1002" s="42"/>
      <c r="BB1002" s="42"/>
      <c r="BN1002" s="128" t="s">
        <v>4578</v>
      </c>
      <c r="BO1002" s="58" t="str">
        <f t="shared" si="15"/>
        <v>境内资产</v>
      </c>
      <c r="BP1002" s="58" t="str">
        <f>IF(M1002="",VLOOKUP(D1002,Sheet4!$A$1:$B$92,2,0),VLOOKUP(Q1002,Sheet4!$A$1:$B$92,2,0))</f>
        <v>保险资产管理产品</v>
      </c>
    </row>
    <row r="1003" spans="1:68" s="58" customFormat="1" ht="12.75" customHeight="1">
      <c r="A1003" s="137" t="s">
        <v>1556</v>
      </c>
      <c r="B1003" s="42" t="s">
        <v>1557</v>
      </c>
      <c r="C1003" s="252" t="s">
        <v>5552</v>
      </c>
      <c r="D1003" s="257" t="s">
        <v>672</v>
      </c>
      <c r="E1003" s="42" t="s">
        <v>1558</v>
      </c>
      <c r="F1003" s="42" t="s">
        <v>1557</v>
      </c>
      <c r="G1003" s="42"/>
      <c r="H1003" s="307">
        <v>7.626512690204958</v>
      </c>
      <c r="I1003" s="315">
        <v>10.983207145758909</v>
      </c>
      <c r="J1003" s="105">
        <v>0</v>
      </c>
      <c r="K1003" s="42">
        <v>0</v>
      </c>
      <c r="L1003" s="42" t="s">
        <v>4487</v>
      </c>
      <c r="M1003" s="42" t="s">
        <v>2257</v>
      </c>
      <c r="N1003" s="42" t="s">
        <v>2258</v>
      </c>
      <c r="O1003" s="137" t="s">
        <v>2259</v>
      </c>
      <c r="P1003" s="42" t="s">
        <v>64</v>
      </c>
      <c r="Q1003" s="42" t="s">
        <v>65</v>
      </c>
      <c r="R1003" s="42">
        <v>1</v>
      </c>
      <c r="S1003" s="137" t="s">
        <v>2254</v>
      </c>
      <c r="T1003" s="62">
        <v>1203338.99</v>
      </c>
      <c r="U1003" s="62">
        <v>1124216.18</v>
      </c>
      <c r="Z1003" s="42" t="s">
        <v>68</v>
      </c>
      <c r="AJ1003" s="42"/>
      <c r="AW1003" s="42" t="s">
        <v>2412</v>
      </c>
      <c r="AX1003" s="42"/>
      <c r="AY1003" s="42"/>
      <c r="AZ1003" s="42"/>
      <c r="BA1003" s="42"/>
      <c r="BB1003" s="42"/>
      <c r="BN1003" s="128" t="s">
        <v>4578</v>
      </c>
      <c r="BO1003" s="58" t="str">
        <f t="shared" si="15"/>
        <v>境内资产</v>
      </c>
      <c r="BP1003" s="58" t="str">
        <f>IF(M1003="",VLOOKUP(D1003,Sheet4!$A$1:$B$92,2,0),VLOOKUP(Q1003,Sheet4!$A$1:$B$92,2,0))</f>
        <v>保险资产管理产品</v>
      </c>
    </row>
    <row r="1004" spans="1:68" s="58" customFormat="1" ht="12.75" customHeight="1">
      <c r="A1004" s="137" t="s">
        <v>2273</v>
      </c>
      <c r="B1004" s="42" t="s">
        <v>2321</v>
      </c>
      <c r="C1004" s="252" t="s">
        <v>5552</v>
      </c>
      <c r="D1004" s="257" t="s">
        <v>672</v>
      </c>
      <c r="E1004" s="42" t="s">
        <v>4445</v>
      </c>
      <c r="F1004" s="42" t="s">
        <v>2321</v>
      </c>
      <c r="G1004" s="42"/>
      <c r="H1004" s="307">
        <v>11382.097950700037</v>
      </c>
      <c r="I1004" s="315">
        <v>10535.178302797915</v>
      </c>
      <c r="J1004" s="105">
        <v>0</v>
      </c>
      <c r="K1004" s="42">
        <v>0</v>
      </c>
      <c r="L1004" s="42" t="s">
        <v>4487</v>
      </c>
      <c r="M1004" s="42" t="s">
        <v>2257</v>
      </c>
      <c r="N1004" s="42" t="s">
        <v>2258</v>
      </c>
      <c r="O1004" s="137" t="s">
        <v>2259</v>
      </c>
      <c r="P1004" s="42" t="s">
        <v>64</v>
      </c>
      <c r="Q1004" s="42" t="s">
        <v>65</v>
      </c>
      <c r="R1004" s="42">
        <v>1</v>
      </c>
      <c r="S1004" s="137" t="s">
        <v>2254</v>
      </c>
      <c r="T1004" s="62">
        <v>1203338.99</v>
      </c>
      <c r="U1004" s="62">
        <v>1124216.18</v>
      </c>
      <c r="Z1004" s="42" t="s">
        <v>68</v>
      </c>
      <c r="AJ1004" s="42"/>
      <c r="AW1004" s="42" t="s">
        <v>2412</v>
      </c>
      <c r="AX1004" s="42"/>
      <c r="AY1004" s="42"/>
      <c r="AZ1004" s="42"/>
      <c r="BA1004" s="42"/>
      <c r="BB1004" s="42"/>
      <c r="BN1004" s="128" t="s">
        <v>4578</v>
      </c>
      <c r="BO1004" s="58" t="str">
        <f t="shared" si="15"/>
        <v>境内资产</v>
      </c>
      <c r="BP1004" s="58" t="str">
        <f>IF(M1004="",VLOOKUP(D1004,Sheet4!$A$1:$B$92,2,0),VLOOKUP(Q1004,Sheet4!$A$1:$B$92,2,0))</f>
        <v>保险资产管理产品</v>
      </c>
    </row>
    <row r="1005" spans="1:68" s="58" customFormat="1" ht="12.75" customHeight="1">
      <c r="A1005" s="137" t="s">
        <v>2274</v>
      </c>
      <c r="B1005" s="42" t="s">
        <v>2322</v>
      </c>
      <c r="C1005" s="252" t="s">
        <v>5552</v>
      </c>
      <c r="D1005" s="257" t="s">
        <v>672</v>
      </c>
      <c r="E1005" s="42" t="s">
        <v>4446</v>
      </c>
      <c r="F1005" s="42" t="s">
        <v>2322</v>
      </c>
      <c r="G1005" s="42"/>
      <c r="H1005" s="307">
        <v>8232.3529394798879</v>
      </c>
      <c r="I1005" s="315">
        <v>6983.8823001690262</v>
      </c>
      <c r="J1005" s="105">
        <v>0</v>
      </c>
      <c r="K1005" s="42">
        <v>0</v>
      </c>
      <c r="L1005" s="42" t="s">
        <v>4487</v>
      </c>
      <c r="M1005" s="42" t="s">
        <v>2257</v>
      </c>
      <c r="N1005" s="42" t="s">
        <v>2258</v>
      </c>
      <c r="O1005" s="137" t="s">
        <v>2259</v>
      </c>
      <c r="P1005" s="42" t="s">
        <v>64</v>
      </c>
      <c r="Q1005" s="42" t="s">
        <v>65</v>
      </c>
      <c r="R1005" s="42">
        <v>1</v>
      </c>
      <c r="S1005" s="137" t="s">
        <v>2254</v>
      </c>
      <c r="T1005" s="62">
        <v>1203338.99</v>
      </c>
      <c r="U1005" s="62">
        <v>1124216.18</v>
      </c>
      <c r="Z1005" s="42" t="s">
        <v>68</v>
      </c>
      <c r="AJ1005" s="42"/>
      <c r="AW1005" s="42" t="s">
        <v>2412</v>
      </c>
      <c r="AX1005" s="42"/>
      <c r="AY1005" s="42"/>
      <c r="AZ1005" s="42"/>
      <c r="BA1005" s="42"/>
      <c r="BB1005" s="42"/>
      <c r="BN1005" s="128" t="s">
        <v>4578</v>
      </c>
      <c r="BO1005" s="58" t="str">
        <f t="shared" si="15"/>
        <v>境内资产</v>
      </c>
      <c r="BP1005" s="58" t="str">
        <f>IF(M1005="",VLOOKUP(D1005,Sheet4!$A$1:$B$92,2,0),VLOOKUP(Q1005,Sheet4!$A$1:$B$92,2,0))</f>
        <v>保险资产管理产品</v>
      </c>
    </row>
    <row r="1006" spans="1:68" s="58" customFormat="1" ht="12.75" customHeight="1">
      <c r="A1006" s="137" t="s">
        <v>2116</v>
      </c>
      <c r="B1006" s="42" t="s">
        <v>2323</v>
      </c>
      <c r="C1006" s="252" t="s">
        <v>5552</v>
      </c>
      <c r="D1006" s="257" t="s">
        <v>672</v>
      </c>
      <c r="E1006" s="42" t="s">
        <v>4361</v>
      </c>
      <c r="F1006" s="42" t="s">
        <v>2323</v>
      </c>
      <c r="G1006" s="42"/>
      <c r="H1006" s="307">
        <v>5088.2048813672918</v>
      </c>
      <c r="I1006" s="315">
        <v>3495.7624312049993</v>
      </c>
      <c r="J1006" s="105">
        <v>0</v>
      </c>
      <c r="K1006" s="42">
        <v>0</v>
      </c>
      <c r="L1006" s="42" t="s">
        <v>4487</v>
      </c>
      <c r="M1006" s="42" t="s">
        <v>2257</v>
      </c>
      <c r="N1006" s="42" t="s">
        <v>2258</v>
      </c>
      <c r="O1006" s="137" t="s">
        <v>2259</v>
      </c>
      <c r="P1006" s="42" t="s">
        <v>64</v>
      </c>
      <c r="Q1006" s="42" t="s">
        <v>65</v>
      </c>
      <c r="R1006" s="42">
        <v>1</v>
      </c>
      <c r="S1006" s="137" t="s">
        <v>2254</v>
      </c>
      <c r="T1006" s="62">
        <v>1203338.99</v>
      </c>
      <c r="U1006" s="62">
        <v>1124216.18</v>
      </c>
      <c r="Z1006" s="42" t="s">
        <v>68</v>
      </c>
      <c r="AJ1006" s="42"/>
      <c r="AW1006" s="42" t="s">
        <v>2412</v>
      </c>
      <c r="AX1006" s="42"/>
      <c r="AY1006" s="42"/>
      <c r="AZ1006" s="42"/>
      <c r="BA1006" s="42"/>
      <c r="BB1006" s="42"/>
      <c r="BN1006" s="128" t="s">
        <v>4578</v>
      </c>
      <c r="BO1006" s="58" t="str">
        <f t="shared" si="15"/>
        <v>境内资产</v>
      </c>
      <c r="BP1006" s="58" t="str">
        <f>IF(M1006="",VLOOKUP(D1006,Sheet4!$A$1:$B$92,2,0),VLOOKUP(Q1006,Sheet4!$A$1:$B$92,2,0))</f>
        <v>保险资产管理产品</v>
      </c>
    </row>
    <row r="1007" spans="1:68" s="58" customFormat="1" ht="12.75" customHeight="1">
      <c r="A1007" s="137" t="s">
        <v>2275</v>
      </c>
      <c r="B1007" s="42" t="s">
        <v>2324</v>
      </c>
      <c r="C1007" s="252" t="s">
        <v>5552</v>
      </c>
      <c r="D1007" s="257" t="s">
        <v>672</v>
      </c>
      <c r="E1007" s="42" t="s">
        <v>4447</v>
      </c>
      <c r="F1007" s="42" t="s">
        <v>2324</v>
      </c>
      <c r="G1007" s="42"/>
      <c r="H1007" s="307">
        <v>3270.755169633645</v>
      </c>
      <c r="I1007" s="315">
        <v>2874.8567024591239</v>
      </c>
      <c r="J1007" s="105">
        <v>0</v>
      </c>
      <c r="K1007" s="42">
        <v>0</v>
      </c>
      <c r="L1007" s="42" t="s">
        <v>4487</v>
      </c>
      <c r="M1007" s="42" t="s">
        <v>2257</v>
      </c>
      <c r="N1007" s="42" t="s">
        <v>2258</v>
      </c>
      <c r="O1007" s="137" t="s">
        <v>2259</v>
      </c>
      <c r="P1007" s="42" t="s">
        <v>64</v>
      </c>
      <c r="Q1007" s="42" t="s">
        <v>65</v>
      </c>
      <c r="R1007" s="42">
        <v>1</v>
      </c>
      <c r="S1007" s="137" t="s">
        <v>2254</v>
      </c>
      <c r="T1007" s="62">
        <v>1203338.99</v>
      </c>
      <c r="U1007" s="62">
        <v>1124216.18</v>
      </c>
      <c r="Z1007" s="42" t="s">
        <v>68</v>
      </c>
      <c r="AJ1007" s="42"/>
      <c r="AW1007" s="42" t="s">
        <v>2412</v>
      </c>
      <c r="AX1007" s="42"/>
      <c r="AY1007" s="42"/>
      <c r="AZ1007" s="42"/>
      <c r="BA1007" s="42"/>
      <c r="BB1007" s="42"/>
      <c r="BN1007" s="128" t="s">
        <v>4578</v>
      </c>
      <c r="BO1007" s="58" t="str">
        <f t="shared" si="15"/>
        <v>境内资产</v>
      </c>
      <c r="BP1007" s="58" t="str">
        <f>IF(M1007="",VLOOKUP(D1007,Sheet4!$A$1:$B$92,2,0),VLOOKUP(Q1007,Sheet4!$A$1:$B$92,2,0))</f>
        <v>保险资产管理产品</v>
      </c>
    </row>
    <row r="1008" spans="1:68" s="58" customFormat="1" ht="12.75" customHeight="1">
      <c r="A1008" s="137" t="s">
        <v>2276</v>
      </c>
      <c r="B1008" s="42" t="s">
        <v>2325</v>
      </c>
      <c r="C1008" s="252" t="s">
        <v>5552</v>
      </c>
      <c r="D1008" s="257" t="s">
        <v>672</v>
      </c>
      <c r="E1008" s="42" t="s">
        <v>4448</v>
      </c>
      <c r="F1008" s="42" t="s">
        <v>2325</v>
      </c>
      <c r="G1008" s="42"/>
      <c r="H1008" s="307">
        <v>1027.3378384973055</v>
      </c>
      <c r="I1008" s="315">
        <v>611.453340506931</v>
      </c>
      <c r="J1008" s="105">
        <v>0</v>
      </c>
      <c r="K1008" s="42">
        <v>0</v>
      </c>
      <c r="L1008" s="42" t="s">
        <v>4487</v>
      </c>
      <c r="M1008" s="42" t="s">
        <v>2257</v>
      </c>
      <c r="N1008" s="42" t="s">
        <v>2258</v>
      </c>
      <c r="O1008" s="137" t="s">
        <v>2259</v>
      </c>
      <c r="P1008" s="42" t="s">
        <v>64</v>
      </c>
      <c r="Q1008" s="42" t="s">
        <v>65</v>
      </c>
      <c r="R1008" s="42">
        <v>1</v>
      </c>
      <c r="S1008" s="137" t="s">
        <v>2254</v>
      </c>
      <c r="T1008" s="62">
        <v>1203338.99</v>
      </c>
      <c r="U1008" s="62">
        <v>1124216.18</v>
      </c>
      <c r="Z1008" s="42" t="s">
        <v>68</v>
      </c>
      <c r="AJ1008" s="42"/>
      <c r="AW1008" s="42" t="s">
        <v>2412</v>
      </c>
      <c r="AX1008" s="42"/>
      <c r="AY1008" s="42"/>
      <c r="AZ1008" s="42"/>
      <c r="BA1008" s="42"/>
      <c r="BB1008" s="42"/>
      <c r="BN1008" s="128" t="s">
        <v>4578</v>
      </c>
      <c r="BO1008" s="58" t="str">
        <f t="shared" si="15"/>
        <v>境内资产</v>
      </c>
      <c r="BP1008" s="58" t="str">
        <f>IF(M1008="",VLOOKUP(D1008,Sheet4!$A$1:$B$92,2,0),VLOOKUP(Q1008,Sheet4!$A$1:$B$92,2,0))</f>
        <v>保险资产管理产品</v>
      </c>
    </row>
    <row r="1009" spans="1:68" s="58" customFormat="1" ht="12.75" customHeight="1">
      <c r="A1009" s="137" t="s">
        <v>2277</v>
      </c>
      <c r="B1009" s="42" t="s">
        <v>2326</v>
      </c>
      <c r="C1009" s="252" t="s">
        <v>5552</v>
      </c>
      <c r="D1009" s="257" t="s">
        <v>672</v>
      </c>
      <c r="E1009" s="42" t="s">
        <v>3547</v>
      </c>
      <c r="F1009" s="42" t="s">
        <v>2326</v>
      </c>
      <c r="G1009" s="42"/>
      <c r="H1009" s="307">
        <v>2699.4282923969304</v>
      </c>
      <c r="I1009" s="315">
        <v>2598.1967606708272</v>
      </c>
      <c r="J1009" s="105">
        <v>0</v>
      </c>
      <c r="K1009" s="42">
        <v>0</v>
      </c>
      <c r="L1009" s="42" t="s">
        <v>4487</v>
      </c>
      <c r="M1009" s="42" t="s">
        <v>2257</v>
      </c>
      <c r="N1009" s="42" t="s">
        <v>2258</v>
      </c>
      <c r="O1009" s="137" t="s">
        <v>2259</v>
      </c>
      <c r="P1009" s="42" t="s">
        <v>64</v>
      </c>
      <c r="Q1009" s="42" t="s">
        <v>65</v>
      </c>
      <c r="R1009" s="42">
        <v>1</v>
      </c>
      <c r="S1009" s="137" t="s">
        <v>2254</v>
      </c>
      <c r="T1009" s="62">
        <v>1203338.99</v>
      </c>
      <c r="U1009" s="62">
        <v>1124216.18</v>
      </c>
      <c r="Z1009" s="42" t="s">
        <v>280</v>
      </c>
      <c r="AJ1009" s="42"/>
      <c r="AW1009" s="42" t="s">
        <v>2412</v>
      </c>
      <c r="AX1009" s="42"/>
      <c r="AY1009" s="42"/>
      <c r="AZ1009" s="42"/>
      <c r="BA1009" s="42"/>
      <c r="BB1009" s="42"/>
      <c r="BN1009" s="128" t="s">
        <v>4578</v>
      </c>
      <c r="BO1009" s="58" t="str">
        <f t="shared" si="15"/>
        <v>境内资产</v>
      </c>
      <c r="BP1009" s="58" t="str">
        <f>IF(M1009="",VLOOKUP(D1009,Sheet4!$A$1:$B$92,2,0),VLOOKUP(Q1009,Sheet4!$A$1:$B$92,2,0))</f>
        <v>保险资产管理产品</v>
      </c>
    </row>
    <row r="1010" spans="1:68" s="58" customFormat="1" ht="12.75" customHeight="1">
      <c r="A1010" s="137" t="s">
        <v>2106</v>
      </c>
      <c r="B1010" s="42" t="s">
        <v>2327</v>
      </c>
      <c r="C1010" s="252" t="s">
        <v>5552</v>
      </c>
      <c r="D1010" s="257" t="s">
        <v>672</v>
      </c>
      <c r="E1010" s="42" t="s">
        <v>4358</v>
      </c>
      <c r="F1010" s="42" t="s">
        <v>2327</v>
      </c>
      <c r="G1010" s="42"/>
      <c r="H1010" s="307">
        <v>5703.4009558555217</v>
      </c>
      <c r="I1010" s="315">
        <v>4878.0359786373119</v>
      </c>
      <c r="J1010" s="105">
        <v>0</v>
      </c>
      <c r="K1010" s="42">
        <v>0</v>
      </c>
      <c r="L1010" s="42" t="s">
        <v>4487</v>
      </c>
      <c r="M1010" s="42" t="s">
        <v>2257</v>
      </c>
      <c r="N1010" s="42" t="s">
        <v>2258</v>
      </c>
      <c r="O1010" s="137" t="s">
        <v>2259</v>
      </c>
      <c r="P1010" s="42" t="s">
        <v>64</v>
      </c>
      <c r="Q1010" s="42" t="s">
        <v>65</v>
      </c>
      <c r="R1010" s="42">
        <v>1</v>
      </c>
      <c r="S1010" s="137" t="s">
        <v>2254</v>
      </c>
      <c r="T1010" s="62">
        <v>1203338.99</v>
      </c>
      <c r="U1010" s="62">
        <v>1124216.18</v>
      </c>
      <c r="Z1010" s="42" t="s">
        <v>68</v>
      </c>
      <c r="AJ1010" s="42"/>
      <c r="AW1010" s="42" t="s">
        <v>2412</v>
      </c>
      <c r="AX1010" s="42"/>
      <c r="AY1010" s="42"/>
      <c r="AZ1010" s="42"/>
      <c r="BA1010" s="42"/>
      <c r="BB1010" s="42"/>
      <c r="BN1010" s="128" t="s">
        <v>4578</v>
      </c>
      <c r="BO1010" s="58" t="str">
        <f t="shared" si="15"/>
        <v>境内资产</v>
      </c>
      <c r="BP1010" s="58" t="str">
        <f>IF(M1010="",VLOOKUP(D1010,Sheet4!$A$1:$B$92,2,0),VLOOKUP(Q1010,Sheet4!$A$1:$B$92,2,0))</f>
        <v>保险资产管理产品</v>
      </c>
    </row>
    <row r="1011" spans="1:68" s="58" customFormat="1" ht="12.75" customHeight="1">
      <c r="A1011" s="137" t="s">
        <v>2278</v>
      </c>
      <c r="B1011" s="42" t="s">
        <v>2328</v>
      </c>
      <c r="C1011" s="252" t="s">
        <v>5552</v>
      </c>
      <c r="D1011" s="257" t="s">
        <v>672</v>
      </c>
      <c r="E1011" s="42" t="s">
        <v>4449</v>
      </c>
      <c r="F1011" s="42" t="s">
        <v>2328</v>
      </c>
      <c r="G1011" s="42"/>
      <c r="H1011" s="307">
        <v>9312.0863965049957</v>
      </c>
      <c r="I1011" s="315">
        <v>8752.8405794595856</v>
      </c>
      <c r="J1011" s="105">
        <v>0</v>
      </c>
      <c r="K1011" s="42">
        <v>0</v>
      </c>
      <c r="L1011" s="42" t="s">
        <v>4487</v>
      </c>
      <c r="M1011" s="42" t="s">
        <v>2257</v>
      </c>
      <c r="N1011" s="42" t="s">
        <v>2258</v>
      </c>
      <c r="O1011" s="137" t="s">
        <v>2259</v>
      </c>
      <c r="P1011" s="42" t="s">
        <v>64</v>
      </c>
      <c r="Q1011" s="42" t="s">
        <v>65</v>
      </c>
      <c r="R1011" s="42">
        <v>1</v>
      </c>
      <c r="S1011" s="137" t="s">
        <v>2254</v>
      </c>
      <c r="T1011" s="62">
        <v>1203338.99</v>
      </c>
      <c r="U1011" s="62">
        <v>1124216.18</v>
      </c>
      <c r="Z1011" s="42" t="s">
        <v>68</v>
      </c>
      <c r="AJ1011" s="42"/>
      <c r="AW1011" s="42" t="s">
        <v>2412</v>
      </c>
      <c r="AX1011" s="42"/>
      <c r="AY1011" s="42"/>
      <c r="AZ1011" s="42"/>
      <c r="BA1011" s="42"/>
      <c r="BB1011" s="42"/>
      <c r="BN1011" s="128" t="s">
        <v>4578</v>
      </c>
      <c r="BO1011" s="58" t="str">
        <f t="shared" si="15"/>
        <v>境内资产</v>
      </c>
      <c r="BP1011" s="58" t="str">
        <f>IF(M1011="",VLOOKUP(D1011,Sheet4!$A$1:$B$92,2,0),VLOOKUP(Q1011,Sheet4!$A$1:$B$92,2,0))</f>
        <v>保险资产管理产品</v>
      </c>
    </row>
    <row r="1012" spans="1:68" s="58" customFormat="1" ht="12.75" customHeight="1">
      <c r="A1012" s="137" t="s">
        <v>2279</v>
      </c>
      <c r="B1012" s="42" t="s">
        <v>2329</v>
      </c>
      <c r="C1012" s="252" t="s">
        <v>5552</v>
      </c>
      <c r="D1012" s="257" t="s">
        <v>672</v>
      </c>
      <c r="E1012" s="42" t="s">
        <v>4450</v>
      </c>
      <c r="F1012" s="42" t="s">
        <v>2329</v>
      </c>
      <c r="G1012" s="42"/>
      <c r="H1012" s="307">
        <v>2022.4666023788407</v>
      </c>
      <c r="I1012" s="315">
        <v>1562.0677010243078</v>
      </c>
      <c r="J1012" s="105">
        <v>0</v>
      </c>
      <c r="K1012" s="42">
        <v>0</v>
      </c>
      <c r="L1012" s="42" t="s">
        <v>4487</v>
      </c>
      <c r="M1012" s="42" t="s">
        <v>2257</v>
      </c>
      <c r="N1012" s="42" t="s">
        <v>2258</v>
      </c>
      <c r="O1012" s="137" t="s">
        <v>2259</v>
      </c>
      <c r="P1012" s="42" t="s">
        <v>64</v>
      </c>
      <c r="Q1012" s="42" t="s">
        <v>65</v>
      </c>
      <c r="R1012" s="42">
        <v>1</v>
      </c>
      <c r="S1012" s="137" t="s">
        <v>2254</v>
      </c>
      <c r="T1012" s="62">
        <v>1203338.99</v>
      </c>
      <c r="U1012" s="62">
        <v>1124216.18</v>
      </c>
      <c r="Z1012" s="42" t="s">
        <v>68</v>
      </c>
      <c r="AJ1012" s="42"/>
      <c r="AW1012" s="42" t="s">
        <v>2412</v>
      </c>
      <c r="AX1012" s="42"/>
      <c r="AY1012" s="42"/>
      <c r="AZ1012" s="42"/>
      <c r="BA1012" s="42"/>
      <c r="BB1012" s="42"/>
      <c r="BN1012" s="128" t="s">
        <v>4578</v>
      </c>
      <c r="BO1012" s="58" t="str">
        <f t="shared" si="15"/>
        <v>境内资产</v>
      </c>
      <c r="BP1012" s="58" t="str">
        <f>IF(M1012="",VLOOKUP(D1012,Sheet4!$A$1:$B$92,2,0),VLOOKUP(Q1012,Sheet4!$A$1:$B$92,2,0))</f>
        <v>保险资产管理产品</v>
      </c>
    </row>
    <row r="1013" spans="1:68" s="58" customFormat="1" ht="12.75" customHeight="1">
      <c r="A1013" s="137" t="s">
        <v>2280</v>
      </c>
      <c r="B1013" s="42" t="s">
        <v>2330</v>
      </c>
      <c r="C1013" s="252" t="s">
        <v>5552</v>
      </c>
      <c r="D1013" s="257" t="s">
        <v>672</v>
      </c>
      <c r="E1013" s="42" t="s">
        <v>4451</v>
      </c>
      <c r="F1013" s="42" t="s">
        <v>2330</v>
      </c>
      <c r="G1013" s="42"/>
      <c r="H1013" s="307">
        <v>9391.6337982568875</v>
      </c>
      <c r="I1013" s="315">
        <v>5822.0188277531252</v>
      </c>
      <c r="J1013" s="105">
        <v>0</v>
      </c>
      <c r="K1013" s="42">
        <v>0</v>
      </c>
      <c r="L1013" s="42" t="s">
        <v>4487</v>
      </c>
      <c r="M1013" s="42" t="s">
        <v>2257</v>
      </c>
      <c r="N1013" s="42" t="s">
        <v>2258</v>
      </c>
      <c r="O1013" s="137" t="s">
        <v>2259</v>
      </c>
      <c r="P1013" s="42" t="s">
        <v>64</v>
      </c>
      <c r="Q1013" s="42" t="s">
        <v>65</v>
      </c>
      <c r="R1013" s="42">
        <v>1</v>
      </c>
      <c r="S1013" s="137" t="s">
        <v>2254</v>
      </c>
      <c r="T1013" s="62">
        <v>1203338.99</v>
      </c>
      <c r="U1013" s="62">
        <v>1124216.18</v>
      </c>
      <c r="Z1013" s="42" t="s">
        <v>68</v>
      </c>
      <c r="AJ1013" s="42"/>
      <c r="AW1013" s="42" t="s">
        <v>2412</v>
      </c>
      <c r="AX1013" s="42"/>
      <c r="AY1013" s="42"/>
      <c r="AZ1013" s="42"/>
      <c r="BA1013" s="42"/>
      <c r="BB1013" s="42"/>
      <c r="BN1013" s="128" t="s">
        <v>4578</v>
      </c>
      <c r="BO1013" s="58" t="str">
        <f t="shared" si="15"/>
        <v>境内资产</v>
      </c>
      <c r="BP1013" s="58" t="str">
        <f>IF(M1013="",VLOOKUP(D1013,Sheet4!$A$1:$B$92,2,0),VLOOKUP(Q1013,Sheet4!$A$1:$B$92,2,0))</f>
        <v>保险资产管理产品</v>
      </c>
    </row>
    <row r="1014" spans="1:68" s="58" customFormat="1" ht="12.75" customHeight="1">
      <c r="A1014" s="137" t="s">
        <v>2281</v>
      </c>
      <c r="B1014" s="42" t="s">
        <v>2331</v>
      </c>
      <c r="C1014" s="252" t="s">
        <v>5552</v>
      </c>
      <c r="D1014" s="257" t="s">
        <v>672</v>
      </c>
      <c r="E1014" s="42" t="s">
        <v>2546</v>
      </c>
      <c r="F1014" s="42" t="s">
        <v>2331</v>
      </c>
      <c r="G1014" s="42"/>
      <c r="H1014" s="307">
        <v>5370.6219174760981</v>
      </c>
      <c r="I1014" s="315">
        <v>5928.9926088510147</v>
      </c>
      <c r="J1014" s="105">
        <v>0</v>
      </c>
      <c r="K1014" s="42">
        <v>0</v>
      </c>
      <c r="L1014" s="42" t="s">
        <v>4487</v>
      </c>
      <c r="M1014" s="42" t="s">
        <v>2257</v>
      </c>
      <c r="N1014" s="42" t="s">
        <v>2258</v>
      </c>
      <c r="O1014" s="137" t="s">
        <v>2259</v>
      </c>
      <c r="P1014" s="42" t="s">
        <v>64</v>
      </c>
      <c r="Q1014" s="42" t="s">
        <v>65</v>
      </c>
      <c r="R1014" s="42">
        <v>1</v>
      </c>
      <c r="S1014" s="137" t="s">
        <v>2254</v>
      </c>
      <c r="T1014" s="62">
        <v>1203338.99</v>
      </c>
      <c r="U1014" s="62">
        <v>1124216.18</v>
      </c>
      <c r="Z1014" s="42" t="s">
        <v>68</v>
      </c>
      <c r="AJ1014" s="42"/>
      <c r="AW1014" s="42" t="s">
        <v>2412</v>
      </c>
      <c r="AX1014" s="42"/>
      <c r="AY1014" s="42"/>
      <c r="AZ1014" s="42"/>
      <c r="BA1014" s="42"/>
      <c r="BB1014" s="42"/>
      <c r="BN1014" s="128" t="s">
        <v>4578</v>
      </c>
      <c r="BO1014" s="58" t="str">
        <f t="shared" si="15"/>
        <v>境内资产</v>
      </c>
      <c r="BP1014" s="58" t="str">
        <f>IF(M1014="",VLOOKUP(D1014,Sheet4!$A$1:$B$92,2,0),VLOOKUP(Q1014,Sheet4!$A$1:$B$92,2,0))</f>
        <v>保险资产管理产品</v>
      </c>
    </row>
    <row r="1015" spans="1:68" s="58" customFormat="1" ht="12.75" customHeight="1">
      <c r="A1015" s="137" t="s">
        <v>2102</v>
      </c>
      <c r="B1015" s="42" t="s">
        <v>2332</v>
      </c>
      <c r="C1015" s="252" t="s">
        <v>5552</v>
      </c>
      <c r="D1015" s="257" t="s">
        <v>672</v>
      </c>
      <c r="E1015" s="42" t="s">
        <v>3651</v>
      </c>
      <c r="F1015" s="42" t="s">
        <v>2332</v>
      </c>
      <c r="G1015" s="42"/>
      <c r="H1015" s="307">
        <v>2812.2497609749589</v>
      </c>
      <c r="I1015" s="315">
        <v>2823.60490671665</v>
      </c>
      <c r="J1015" s="105">
        <v>0</v>
      </c>
      <c r="K1015" s="42">
        <v>0</v>
      </c>
      <c r="L1015" s="42" t="s">
        <v>4487</v>
      </c>
      <c r="M1015" s="42" t="s">
        <v>2257</v>
      </c>
      <c r="N1015" s="42" t="s">
        <v>2258</v>
      </c>
      <c r="O1015" s="137" t="s">
        <v>2259</v>
      </c>
      <c r="P1015" s="42" t="s">
        <v>64</v>
      </c>
      <c r="Q1015" s="42" t="s">
        <v>65</v>
      </c>
      <c r="R1015" s="42">
        <v>1</v>
      </c>
      <c r="S1015" s="137" t="s">
        <v>2254</v>
      </c>
      <c r="T1015" s="62">
        <v>1203338.99</v>
      </c>
      <c r="U1015" s="62">
        <v>1124216.18</v>
      </c>
      <c r="Z1015" s="42" t="s">
        <v>280</v>
      </c>
      <c r="AJ1015" s="42"/>
      <c r="AW1015" s="42" t="s">
        <v>2412</v>
      </c>
      <c r="AX1015" s="42"/>
      <c r="AY1015" s="42"/>
      <c r="AZ1015" s="42"/>
      <c r="BA1015" s="42"/>
      <c r="BB1015" s="42"/>
      <c r="BN1015" s="128" t="s">
        <v>4578</v>
      </c>
      <c r="BO1015" s="58" t="str">
        <f t="shared" si="15"/>
        <v>境内资产</v>
      </c>
      <c r="BP1015" s="58" t="str">
        <f>IF(M1015="",VLOOKUP(D1015,Sheet4!$A$1:$B$92,2,0),VLOOKUP(Q1015,Sheet4!$A$1:$B$92,2,0))</f>
        <v>保险资产管理产品</v>
      </c>
    </row>
    <row r="1016" spans="1:68" s="58" customFormat="1" ht="12.75" customHeight="1">
      <c r="A1016" s="137" t="s">
        <v>2282</v>
      </c>
      <c r="B1016" s="42" t="s">
        <v>2333</v>
      </c>
      <c r="C1016" s="252" t="s">
        <v>5552</v>
      </c>
      <c r="D1016" s="257" t="s">
        <v>672</v>
      </c>
      <c r="E1016" s="42" t="s">
        <v>3677</v>
      </c>
      <c r="F1016" s="42" t="s">
        <v>2333</v>
      </c>
      <c r="G1016" s="42"/>
      <c r="H1016" s="307">
        <v>14152.633990349239</v>
      </c>
      <c r="I1016" s="315">
        <v>11798.149658083012</v>
      </c>
      <c r="J1016" s="105">
        <v>0</v>
      </c>
      <c r="K1016" s="42">
        <v>0</v>
      </c>
      <c r="L1016" s="42" t="s">
        <v>4487</v>
      </c>
      <c r="M1016" s="42" t="s">
        <v>2257</v>
      </c>
      <c r="N1016" s="42" t="s">
        <v>2258</v>
      </c>
      <c r="O1016" s="137" t="s">
        <v>2259</v>
      </c>
      <c r="P1016" s="42" t="s">
        <v>64</v>
      </c>
      <c r="Q1016" s="42" t="s">
        <v>65</v>
      </c>
      <c r="R1016" s="42">
        <v>1</v>
      </c>
      <c r="S1016" s="137" t="s">
        <v>2254</v>
      </c>
      <c r="T1016" s="62">
        <v>1203338.99</v>
      </c>
      <c r="U1016" s="62">
        <v>1124216.18</v>
      </c>
      <c r="Z1016" s="42" t="s">
        <v>280</v>
      </c>
      <c r="AJ1016" s="42"/>
      <c r="AW1016" s="42" t="s">
        <v>2412</v>
      </c>
      <c r="AX1016" s="42"/>
      <c r="AY1016" s="42"/>
      <c r="AZ1016" s="42"/>
      <c r="BA1016" s="42"/>
      <c r="BB1016" s="42"/>
      <c r="BN1016" s="128" t="s">
        <v>4578</v>
      </c>
      <c r="BO1016" s="58" t="str">
        <f t="shared" si="15"/>
        <v>境内资产</v>
      </c>
      <c r="BP1016" s="58" t="str">
        <f>IF(M1016="",VLOOKUP(D1016,Sheet4!$A$1:$B$92,2,0),VLOOKUP(Q1016,Sheet4!$A$1:$B$92,2,0))</f>
        <v>保险资产管理产品</v>
      </c>
    </row>
    <row r="1017" spans="1:68" s="58" customFormat="1" ht="12.75" customHeight="1">
      <c r="A1017" s="137" t="s">
        <v>2283</v>
      </c>
      <c r="B1017" s="42" t="s">
        <v>2334</v>
      </c>
      <c r="C1017" s="252" t="s">
        <v>5552</v>
      </c>
      <c r="D1017" s="257" t="s">
        <v>678</v>
      </c>
      <c r="E1017" s="42" t="s">
        <v>4452</v>
      </c>
      <c r="F1017" s="42" t="s">
        <v>2334</v>
      </c>
      <c r="G1017" s="42"/>
      <c r="H1017" s="307">
        <v>1260.5620803374327</v>
      </c>
      <c r="I1017" s="315">
        <v>1002.2424703955616</v>
      </c>
      <c r="J1017" s="105">
        <v>0</v>
      </c>
      <c r="K1017" s="42">
        <v>0</v>
      </c>
      <c r="L1017" s="42" t="s">
        <v>4487</v>
      </c>
      <c r="M1017" s="42" t="s">
        <v>2257</v>
      </c>
      <c r="N1017" s="42" t="s">
        <v>2258</v>
      </c>
      <c r="O1017" s="137" t="s">
        <v>2259</v>
      </c>
      <c r="P1017" s="42" t="s">
        <v>64</v>
      </c>
      <c r="Q1017" s="42" t="s">
        <v>65</v>
      </c>
      <c r="R1017" s="42">
        <v>1</v>
      </c>
      <c r="S1017" s="137" t="s">
        <v>2254</v>
      </c>
      <c r="T1017" s="62">
        <v>1203338.99</v>
      </c>
      <c r="U1017" s="62">
        <v>1124216.18</v>
      </c>
      <c r="Z1017" s="42" t="s">
        <v>68</v>
      </c>
      <c r="AJ1017" s="42"/>
      <c r="AW1017" s="42" t="s">
        <v>2412</v>
      </c>
      <c r="AX1017" s="42"/>
      <c r="AY1017" s="42"/>
      <c r="AZ1017" s="42"/>
      <c r="BA1017" s="42"/>
      <c r="BB1017" s="42"/>
      <c r="BN1017" s="128" t="s">
        <v>4578</v>
      </c>
      <c r="BO1017" s="58" t="str">
        <f t="shared" si="15"/>
        <v>境内资产</v>
      </c>
      <c r="BP1017" s="58" t="str">
        <f>IF(M1017="",VLOOKUP(D1017,Sheet4!$A$1:$B$92,2,0),VLOOKUP(Q1017,Sheet4!$A$1:$B$92,2,0))</f>
        <v>保险资产管理产品</v>
      </c>
    </row>
    <row r="1018" spans="1:68" s="58" customFormat="1" ht="12.75" customHeight="1">
      <c r="A1018" s="137" t="s">
        <v>2284</v>
      </c>
      <c r="B1018" s="42" t="s">
        <v>2335</v>
      </c>
      <c r="C1018" s="252" t="s">
        <v>5552</v>
      </c>
      <c r="D1018" s="257" t="s">
        <v>678</v>
      </c>
      <c r="E1018" s="42" t="s">
        <v>4453</v>
      </c>
      <c r="F1018" s="42" t="s">
        <v>2335</v>
      </c>
      <c r="G1018" s="42"/>
      <c r="H1018" s="307">
        <v>5631.7873643182984</v>
      </c>
      <c r="I1018" s="315">
        <v>4728.3996040974289</v>
      </c>
      <c r="J1018" s="105">
        <v>0</v>
      </c>
      <c r="K1018" s="42">
        <v>0</v>
      </c>
      <c r="L1018" s="42" t="s">
        <v>4487</v>
      </c>
      <c r="M1018" s="42" t="s">
        <v>2257</v>
      </c>
      <c r="N1018" s="42" t="s">
        <v>2258</v>
      </c>
      <c r="O1018" s="137" t="s">
        <v>2259</v>
      </c>
      <c r="P1018" s="42" t="s">
        <v>64</v>
      </c>
      <c r="Q1018" s="42" t="s">
        <v>65</v>
      </c>
      <c r="R1018" s="42">
        <v>1</v>
      </c>
      <c r="S1018" s="137" t="s">
        <v>2254</v>
      </c>
      <c r="T1018" s="62">
        <v>1203338.99</v>
      </c>
      <c r="U1018" s="62">
        <v>1124216.18</v>
      </c>
      <c r="Z1018" s="42" t="s">
        <v>68</v>
      </c>
      <c r="AJ1018" s="42"/>
      <c r="AW1018" s="42" t="s">
        <v>2412</v>
      </c>
      <c r="AX1018" s="42"/>
      <c r="AY1018" s="42"/>
      <c r="AZ1018" s="42"/>
      <c r="BA1018" s="42"/>
      <c r="BB1018" s="42"/>
      <c r="BN1018" s="128" t="s">
        <v>4578</v>
      </c>
      <c r="BO1018" s="58" t="str">
        <f t="shared" si="15"/>
        <v>境内资产</v>
      </c>
      <c r="BP1018" s="58" t="str">
        <f>IF(M1018="",VLOOKUP(D1018,Sheet4!$A$1:$B$92,2,0),VLOOKUP(Q1018,Sheet4!$A$1:$B$92,2,0))</f>
        <v>保险资产管理产品</v>
      </c>
    </row>
    <row r="1019" spans="1:68" s="58" customFormat="1" ht="12.75" customHeight="1">
      <c r="A1019" s="137" t="s">
        <v>2285</v>
      </c>
      <c r="B1019" s="42" t="s">
        <v>2336</v>
      </c>
      <c r="C1019" s="252" t="s">
        <v>5552</v>
      </c>
      <c r="D1019" s="257" t="s">
        <v>678</v>
      </c>
      <c r="E1019" s="42" t="s">
        <v>4454</v>
      </c>
      <c r="F1019" s="42" t="s">
        <v>2336</v>
      </c>
      <c r="G1019" s="42"/>
      <c r="H1019" s="307">
        <v>4174.3655863706254</v>
      </c>
      <c r="I1019" s="315">
        <v>2035.6208567032561</v>
      </c>
      <c r="J1019" s="105">
        <v>0</v>
      </c>
      <c r="K1019" s="42">
        <v>0</v>
      </c>
      <c r="L1019" s="42" t="s">
        <v>4487</v>
      </c>
      <c r="M1019" s="42" t="s">
        <v>2257</v>
      </c>
      <c r="N1019" s="42" t="s">
        <v>2258</v>
      </c>
      <c r="O1019" s="137" t="s">
        <v>2259</v>
      </c>
      <c r="P1019" s="42" t="s">
        <v>64</v>
      </c>
      <c r="Q1019" s="42" t="s">
        <v>65</v>
      </c>
      <c r="R1019" s="42">
        <v>1</v>
      </c>
      <c r="S1019" s="137" t="s">
        <v>2254</v>
      </c>
      <c r="T1019" s="62">
        <v>1203338.99</v>
      </c>
      <c r="U1019" s="62">
        <v>1124216.18</v>
      </c>
      <c r="Z1019" s="42" t="s">
        <v>68</v>
      </c>
      <c r="AJ1019" s="42"/>
      <c r="AW1019" s="42" t="s">
        <v>2412</v>
      </c>
      <c r="AX1019" s="42"/>
      <c r="AY1019" s="42"/>
      <c r="AZ1019" s="42"/>
      <c r="BA1019" s="42"/>
      <c r="BB1019" s="42"/>
      <c r="BN1019" s="128" t="s">
        <v>4578</v>
      </c>
      <c r="BO1019" s="58" t="str">
        <f t="shared" si="15"/>
        <v>境内资产</v>
      </c>
      <c r="BP1019" s="58" t="str">
        <f>IF(M1019="",VLOOKUP(D1019,Sheet4!$A$1:$B$92,2,0),VLOOKUP(Q1019,Sheet4!$A$1:$B$92,2,0))</f>
        <v>保险资产管理产品</v>
      </c>
    </row>
    <row r="1020" spans="1:68" s="58" customFormat="1" ht="12.75" customHeight="1">
      <c r="A1020" s="137" t="s">
        <v>2286</v>
      </c>
      <c r="B1020" s="42" t="s">
        <v>2337</v>
      </c>
      <c r="C1020" s="252" t="s">
        <v>5552</v>
      </c>
      <c r="D1020" s="257" t="s">
        <v>678</v>
      </c>
      <c r="E1020" s="42" t="s">
        <v>4455</v>
      </c>
      <c r="F1020" s="42" t="s">
        <v>2337</v>
      </c>
      <c r="G1020" s="42"/>
      <c r="H1020" s="307">
        <v>3385.2731961880036</v>
      </c>
      <c r="I1020" s="315">
        <v>1722.6046611814952</v>
      </c>
      <c r="J1020" s="105">
        <v>0</v>
      </c>
      <c r="K1020" s="42">
        <v>0</v>
      </c>
      <c r="L1020" s="42" t="s">
        <v>4487</v>
      </c>
      <c r="M1020" s="42" t="s">
        <v>2257</v>
      </c>
      <c r="N1020" s="42" t="s">
        <v>2258</v>
      </c>
      <c r="O1020" s="137" t="s">
        <v>2259</v>
      </c>
      <c r="P1020" s="42" t="s">
        <v>64</v>
      </c>
      <c r="Q1020" s="42" t="s">
        <v>65</v>
      </c>
      <c r="R1020" s="42">
        <v>1</v>
      </c>
      <c r="S1020" s="137" t="s">
        <v>2254</v>
      </c>
      <c r="T1020" s="62">
        <v>1203338.99</v>
      </c>
      <c r="U1020" s="62">
        <v>1124216.18</v>
      </c>
      <c r="Z1020" s="42" t="s">
        <v>68</v>
      </c>
      <c r="AJ1020" s="42"/>
      <c r="AW1020" s="42" t="s">
        <v>2412</v>
      </c>
      <c r="AX1020" s="42"/>
      <c r="AY1020" s="42"/>
      <c r="AZ1020" s="42"/>
      <c r="BA1020" s="42"/>
      <c r="BB1020" s="42"/>
      <c r="BN1020" s="128" t="s">
        <v>4578</v>
      </c>
      <c r="BO1020" s="58" t="str">
        <f t="shared" si="15"/>
        <v>境内资产</v>
      </c>
      <c r="BP1020" s="58" t="str">
        <f>IF(M1020="",VLOOKUP(D1020,Sheet4!$A$1:$B$92,2,0),VLOOKUP(Q1020,Sheet4!$A$1:$B$92,2,0))</f>
        <v>保险资产管理产品</v>
      </c>
    </row>
    <row r="1021" spans="1:68" s="58" customFormat="1" ht="12.75" customHeight="1">
      <c r="A1021" s="137" t="s">
        <v>2287</v>
      </c>
      <c r="B1021" s="42" t="s">
        <v>2338</v>
      </c>
      <c r="C1021" s="252" t="s">
        <v>5552</v>
      </c>
      <c r="D1021" s="257" t="s">
        <v>678</v>
      </c>
      <c r="E1021" s="42" t="s">
        <v>4456</v>
      </c>
      <c r="F1021" s="42" t="s">
        <v>2338</v>
      </c>
      <c r="G1021" s="42"/>
      <c r="H1021" s="307">
        <v>7509.6627489548127</v>
      </c>
      <c r="I1021" s="315">
        <v>5582.246333770383</v>
      </c>
      <c r="J1021" s="105">
        <v>0</v>
      </c>
      <c r="K1021" s="42">
        <v>0</v>
      </c>
      <c r="L1021" s="42" t="s">
        <v>4487</v>
      </c>
      <c r="M1021" s="42" t="s">
        <v>2257</v>
      </c>
      <c r="N1021" s="42" t="s">
        <v>2258</v>
      </c>
      <c r="O1021" s="137" t="s">
        <v>2259</v>
      </c>
      <c r="P1021" s="42" t="s">
        <v>64</v>
      </c>
      <c r="Q1021" s="42" t="s">
        <v>65</v>
      </c>
      <c r="R1021" s="42">
        <v>1</v>
      </c>
      <c r="S1021" s="137" t="s">
        <v>2254</v>
      </c>
      <c r="T1021" s="62">
        <v>1203338.99</v>
      </c>
      <c r="U1021" s="62">
        <v>1124216.18</v>
      </c>
      <c r="Z1021" s="42" t="s">
        <v>68</v>
      </c>
      <c r="AJ1021" s="42"/>
      <c r="AW1021" s="42" t="s">
        <v>2412</v>
      </c>
      <c r="AX1021" s="42"/>
      <c r="AY1021" s="42"/>
      <c r="AZ1021" s="42"/>
      <c r="BA1021" s="42"/>
      <c r="BB1021" s="42"/>
      <c r="BN1021" s="128" t="s">
        <v>4578</v>
      </c>
      <c r="BO1021" s="58" t="str">
        <f t="shared" si="15"/>
        <v>境内资产</v>
      </c>
      <c r="BP1021" s="58" t="str">
        <f>IF(M1021="",VLOOKUP(D1021,Sheet4!$A$1:$B$92,2,0),VLOOKUP(Q1021,Sheet4!$A$1:$B$92,2,0))</f>
        <v>保险资产管理产品</v>
      </c>
    </row>
    <row r="1022" spans="1:68" s="58" customFormat="1" ht="12.75" customHeight="1">
      <c r="A1022" s="137" t="s">
        <v>2288</v>
      </c>
      <c r="B1022" s="42" t="s">
        <v>2339</v>
      </c>
      <c r="C1022" s="252" t="s">
        <v>5552</v>
      </c>
      <c r="D1022" s="257" t="s">
        <v>678</v>
      </c>
      <c r="E1022" s="42" t="s">
        <v>4457</v>
      </c>
      <c r="F1022" s="42" t="s">
        <v>2339</v>
      </c>
      <c r="G1022" s="42"/>
      <c r="H1022" s="307">
        <v>376.90814623674703</v>
      </c>
      <c r="I1022" s="315">
        <v>244.28620870190414</v>
      </c>
      <c r="J1022" s="105">
        <v>0</v>
      </c>
      <c r="K1022" s="42">
        <v>0</v>
      </c>
      <c r="L1022" s="42" t="s">
        <v>4487</v>
      </c>
      <c r="M1022" s="42" t="s">
        <v>2257</v>
      </c>
      <c r="N1022" s="42" t="s">
        <v>2258</v>
      </c>
      <c r="O1022" s="137" t="s">
        <v>2259</v>
      </c>
      <c r="P1022" s="42" t="s">
        <v>64</v>
      </c>
      <c r="Q1022" s="42" t="s">
        <v>65</v>
      </c>
      <c r="R1022" s="42">
        <v>1</v>
      </c>
      <c r="S1022" s="137" t="s">
        <v>2254</v>
      </c>
      <c r="T1022" s="62">
        <v>1203338.99</v>
      </c>
      <c r="U1022" s="62">
        <v>1124216.18</v>
      </c>
      <c r="Z1022" s="42" t="s">
        <v>68</v>
      </c>
      <c r="AJ1022" s="42"/>
      <c r="AW1022" s="42" t="s">
        <v>2412</v>
      </c>
      <c r="AX1022" s="42"/>
      <c r="AY1022" s="42"/>
      <c r="AZ1022" s="42"/>
      <c r="BA1022" s="42"/>
      <c r="BB1022" s="42"/>
      <c r="BN1022" s="128" t="s">
        <v>4578</v>
      </c>
      <c r="BO1022" s="58" t="str">
        <f t="shared" si="15"/>
        <v>境内资产</v>
      </c>
      <c r="BP1022" s="58" t="str">
        <f>IF(M1022="",VLOOKUP(D1022,Sheet4!$A$1:$B$92,2,0),VLOOKUP(Q1022,Sheet4!$A$1:$B$92,2,0))</f>
        <v>保险资产管理产品</v>
      </c>
    </row>
    <row r="1023" spans="1:68" s="58" customFormat="1" ht="12.75" customHeight="1">
      <c r="A1023" s="137" t="s">
        <v>2289</v>
      </c>
      <c r="B1023" s="42" t="s">
        <v>2340</v>
      </c>
      <c r="C1023" s="252" t="s">
        <v>5552</v>
      </c>
      <c r="D1023" s="257" t="s">
        <v>689</v>
      </c>
      <c r="E1023" s="42" t="s">
        <v>4458</v>
      </c>
      <c r="F1023" s="42" t="s">
        <v>2340</v>
      </c>
      <c r="G1023" s="42"/>
      <c r="H1023" s="307">
        <v>3302.0977102258576</v>
      </c>
      <c r="I1023" s="315">
        <v>2050.0112453020161</v>
      </c>
      <c r="J1023" s="105">
        <v>0</v>
      </c>
      <c r="K1023" s="42">
        <v>0</v>
      </c>
      <c r="L1023" s="42" t="s">
        <v>4487</v>
      </c>
      <c r="M1023" s="42" t="s">
        <v>2257</v>
      </c>
      <c r="N1023" s="42" t="s">
        <v>2258</v>
      </c>
      <c r="O1023" s="137" t="s">
        <v>2259</v>
      </c>
      <c r="P1023" s="42" t="s">
        <v>64</v>
      </c>
      <c r="Q1023" s="42" t="s">
        <v>65</v>
      </c>
      <c r="R1023" s="42">
        <v>1</v>
      </c>
      <c r="S1023" s="137" t="s">
        <v>2254</v>
      </c>
      <c r="T1023" s="62">
        <v>1203338.99</v>
      </c>
      <c r="U1023" s="62">
        <v>1124216.18</v>
      </c>
      <c r="Z1023" s="42" t="s">
        <v>68</v>
      </c>
      <c r="AJ1023" s="42"/>
      <c r="AW1023" s="42" t="s">
        <v>2412</v>
      </c>
      <c r="AX1023" s="42"/>
      <c r="AY1023" s="42"/>
      <c r="AZ1023" s="42"/>
      <c r="BA1023" s="42"/>
      <c r="BB1023" s="42"/>
      <c r="BN1023" s="128" t="s">
        <v>4578</v>
      </c>
      <c r="BO1023" s="58" t="str">
        <f t="shared" si="15"/>
        <v>境内资产</v>
      </c>
      <c r="BP1023" s="58" t="str">
        <f>IF(M1023="",VLOOKUP(D1023,Sheet4!$A$1:$B$92,2,0),VLOOKUP(Q1023,Sheet4!$A$1:$B$92,2,0))</f>
        <v>保险资产管理产品</v>
      </c>
    </row>
    <row r="1024" spans="1:68" s="58" customFormat="1" ht="12.75" customHeight="1">
      <c r="A1024" s="137" t="s">
        <v>2290</v>
      </c>
      <c r="B1024" s="42" t="s">
        <v>2341</v>
      </c>
      <c r="C1024" s="252" t="s">
        <v>5552</v>
      </c>
      <c r="D1024" s="257" t="s">
        <v>689</v>
      </c>
      <c r="E1024" s="42" t="s">
        <v>4459</v>
      </c>
      <c r="F1024" s="42" t="s">
        <v>2341</v>
      </c>
      <c r="G1024" s="42"/>
      <c r="H1024" s="307">
        <v>4075.9205648941665</v>
      </c>
      <c r="I1024" s="315">
        <v>1872.7571545531787</v>
      </c>
      <c r="J1024" s="105">
        <v>0</v>
      </c>
      <c r="K1024" s="42">
        <v>0</v>
      </c>
      <c r="L1024" s="42" t="s">
        <v>4487</v>
      </c>
      <c r="M1024" s="42" t="s">
        <v>2257</v>
      </c>
      <c r="N1024" s="42" t="s">
        <v>2258</v>
      </c>
      <c r="O1024" s="137" t="s">
        <v>2259</v>
      </c>
      <c r="P1024" s="42" t="s">
        <v>64</v>
      </c>
      <c r="Q1024" s="42" t="s">
        <v>65</v>
      </c>
      <c r="R1024" s="42">
        <v>1</v>
      </c>
      <c r="S1024" s="137" t="s">
        <v>2254</v>
      </c>
      <c r="T1024" s="62">
        <v>1203338.99</v>
      </c>
      <c r="U1024" s="62">
        <v>1124216.18</v>
      </c>
      <c r="Z1024" s="42" t="s">
        <v>68</v>
      </c>
      <c r="AJ1024" s="42"/>
      <c r="AW1024" s="42" t="s">
        <v>2412</v>
      </c>
      <c r="AX1024" s="42"/>
      <c r="AY1024" s="42"/>
      <c r="AZ1024" s="42"/>
      <c r="BA1024" s="42"/>
      <c r="BB1024" s="42"/>
      <c r="BN1024" s="128" t="s">
        <v>4578</v>
      </c>
      <c r="BO1024" s="58" t="str">
        <f t="shared" si="15"/>
        <v>境内资产</v>
      </c>
      <c r="BP1024" s="58" t="str">
        <f>IF(M1024="",VLOOKUP(D1024,Sheet4!$A$1:$B$92,2,0),VLOOKUP(Q1024,Sheet4!$A$1:$B$92,2,0))</f>
        <v>保险资产管理产品</v>
      </c>
    </row>
    <row r="1025" spans="1:68" s="58" customFormat="1" ht="12.75" customHeight="1">
      <c r="A1025" s="137" t="s">
        <v>2291</v>
      </c>
      <c r="B1025" s="42" t="s">
        <v>2342</v>
      </c>
      <c r="C1025" s="252" t="s">
        <v>5552</v>
      </c>
      <c r="D1025" s="257" t="s">
        <v>689</v>
      </c>
      <c r="E1025" s="42" t="s">
        <v>3211</v>
      </c>
      <c r="F1025" s="42" t="s">
        <v>2342</v>
      </c>
      <c r="G1025" s="42"/>
      <c r="H1025" s="307">
        <v>292.78612650350863</v>
      </c>
      <c r="I1025" s="315">
        <v>250.15510072097163</v>
      </c>
      <c r="J1025" s="105">
        <v>0</v>
      </c>
      <c r="K1025" s="42">
        <v>0</v>
      </c>
      <c r="L1025" s="42" t="s">
        <v>4487</v>
      </c>
      <c r="M1025" s="42" t="s">
        <v>2257</v>
      </c>
      <c r="N1025" s="42" t="s">
        <v>2258</v>
      </c>
      <c r="O1025" s="137" t="s">
        <v>2259</v>
      </c>
      <c r="P1025" s="42" t="s">
        <v>64</v>
      </c>
      <c r="Q1025" s="42" t="s">
        <v>65</v>
      </c>
      <c r="R1025" s="42">
        <v>1</v>
      </c>
      <c r="S1025" s="137" t="s">
        <v>2254</v>
      </c>
      <c r="T1025" s="62">
        <v>1203338.99</v>
      </c>
      <c r="U1025" s="62">
        <v>1124216.18</v>
      </c>
      <c r="Z1025" s="42" t="s">
        <v>68</v>
      </c>
      <c r="AJ1025" s="42"/>
      <c r="AW1025" s="42" t="s">
        <v>2412</v>
      </c>
      <c r="AX1025" s="42"/>
      <c r="AY1025" s="42"/>
      <c r="AZ1025" s="42"/>
      <c r="BA1025" s="42"/>
      <c r="BB1025" s="42"/>
      <c r="BN1025" s="128" t="s">
        <v>4578</v>
      </c>
      <c r="BO1025" s="58" t="str">
        <f t="shared" si="15"/>
        <v>境内资产</v>
      </c>
      <c r="BP1025" s="58" t="str">
        <f>IF(M1025="",VLOOKUP(D1025,Sheet4!$A$1:$B$92,2,0),VLOOKUP(Q1025,Sheet4!$A$1:$B$92,2,0))</f>
        <v>保险资产管理产品</v>
      </c>
    </row>
    <row r="1026" spans="1:68" s="58" customFormat="1" ht="12.75" customHeight="1">
      <c r="A1026" s="137" t="s">
        <v>2292</v>
      </c>
      <c r="B1026" s="42" t="s">
        <v>2343</v>
      </c>
      <c r="C1026" s="252" t="s">
        <v>5552</v>
      </c>
      <c r="D1026" s="257" t="s">
        <v>689</v>
      </c>
      <c r="E1026" s="42" t="s">
        <v>3219</v>
      </c>
      <c r="F1026" s="42" t="s">
        <v>2343</v>
      </c>
      <c r="G1026" s="42"/>
      <c r="H1026" s="307">
        <v>5413.3025268045485</v>
      </c>
      <c r="I1026" s="315">
        <v>3616.6580284211282</v>
      </c>
      <c r="J1026" s="105">
        <v>0</v>
      </c>
      <c r="K1026" s="42">
        <v>0</v>
      </c>
      <c r="L1026" s="42" t="s">
        <v>4487</v>
      </c>
      <c r="M1026" s="42" t="s">
        <v>2257</v>
      </c>
      <c r="N1026" s="42" t="s">
        <v>2258</v>
      </c>
      <c r="O1026" s="137" t="s">
        <v>2259</v>
      </c>
      <c r="P1026" s="42" t="s">
        <v>64</v>
      </c>
      <c r="Q1026" s="42" t="s">
        <v>65</v>
      </c>
      <c r="R1026" s="42">
        <v>1</v>
      </c>
      <c r="S1026" s="137" t="s">
        <v>2254</v>
      </c>
      <c r="T1026" s="62">
        <v>1203338.99</v>
      </c>
      <c r="U1026" s="62">
        <v>1124216.18</v>
      </c>
      <c r="Z1026" s="42" t="s">
        <v>280</v>
      </c>
      <c r="AJ1026" s="42"/>
      <c r="AW1026" s="42" t="s">
        <v>2412</v>
      </c>
      <c r="AX1026" s="42"/>
      <c r="AY1026" s="42"/>
      <c r="AZ1026" s="42"/>
      <c r="BA1026" s="42"/>
      <c r="BB1026" s="42"/>
      <c r="BN1026" s="128" t="s">
        <v>4578</v>
      </c>
      <c r="BO1026" s="58" t="str">
        <f t="shared" si="15"/>
        <v>境内资产</v>
      </c>
      <c r="BP1026" s="58" t="str">
        <f>IF(M1026="",VLOOKUP(D1026,Sheet4!$A$1:$B$92,2,0),VLOOKUP(Q1026,Sheet4!$A$1:$B$92,2,0))</f>
        <v>保险资产管理产品</v>
      </c>
    </row>
    <row r="1027" spans="1:68" s="58" customFormat="1" ht="12.75" customHeight="1">
      <c r="A1027" s="137" t="s">
        <v>2293</v>
      </c>
      <c r="B1027" s="42" t="s">
        <v>2344</v>
      </c>
      <c r="C1027" s="252" t="s">
        <v>5552</v>
      </c>
      <c r="D1027" s="257" t="s">
        <v>689</v>
      </c>
      <c r="E1027" s="42" t="s">
        <v>3250</v>
      </c>
      <c r="F1027" s="42" t="s">
        <v>2344</v>
      </c>
      <c r="G1027" s="42"/>
      <c r="H1027" s="307">
        <v>3474.379558030294</v>
      </c>
      <c r="I1027" s="315">
        <v>3271.6207824909334</v>
      </c>
      <c r="J1027" s="105">
        <v>0</v>
      </c>
      <c r="K1027" s="42">
        <v>0</v>
      </c>
      <c r="L1027" s="42" t="s">
        <v>4487</v>
      </c>
      <c r="M1027" s="42" t="s">
        <v>2257</v>
      </c>
      <c r="N1027" s="42" t="s">
        <v>2258</v>
      </c>
      <c r="O1027" s="137" t="s">
        <v>2259</v>
      </c>
      <c r="P1027" s="42" t="s">
        <v>64</v>
      </c>
      <c r="Q1027" s="42" t="s">
        <v>65</v>
      </c>
      <c r="R1027" s="42">
        <v>1</v>
      </c>
      <c r="S1027" s="137" t="s">
        <v>2254</v>
      </c>
      <c r="T1027" s="62">
        <v>1203338.99</v>
      </c>
      <c r="U1027" s="62">
        <v>1124216.18</v>
      </c>
      <c r="Z1027" s="42" t="s">
        <v>68</v>
      </c>
      <c r="AJ1027" s="42"/>
      <c r="AW1027" s="42" t="s">
        <v>2412</v>
      </c>
      <c r="AX1027" s="42"/>
      <c r="AY1027" s="42"/>
      <c r="AZ1027" s="42"/>
      <c r="BA1027" s="42"/>
      <c r="BB1027" s="42"/>
      <c r="BN1027" s="128" t="s">
        <v>4578</v>
      </c>
      <c r="BO1027" s="58" t="str">
        <f t="shared" ref="BO1027:BO1090" si="16">IF(LEFT(D1027,2)="境外","境外资产","境内资产")</f>
        <v>境内资产</v>
      </c>
      <c r="BP1027" s="58" t="str">
        <f>IF(M1027="",VLOOKUP(D1027,Sheet4!$A$1:$B$92,2,0),VLOOKUP(Q1027,Sheet4!$A$1:$B$92,2,0))</f>
        <v>保险资产管理产品</v>
      </c>
    </row>
    <row r="1028" spans="1:68" s="58" customFormat="1" ht="12.75" customHeight="1">
      <c r="A1028" s="137" t="s">
        <v>2294</v>
      </c>
      <c r="B1028" s="42" t="s">
        <v>2345</v>
      </c>
      <c r="C1028" s="252" t="s">
        <v>5552</v>
      </c>
      <c r="D1028" s="257" t="s">
        <v>689</v>
      </c>
      <c r="E1028" s="42" t="s">
        <v>3510</v>
      </c>
      <c r="F1028" s="42" t="s">
        <v>2345</v>
      </c>
      <c r="G1028" s="42"/>
      <c r="H1028" s="307">
        <v>6353.4575403475765</v>
      </c>
      <c r="I1028" s="315">
        <v>5031.8734382363737</v>
      </c>
      <c r="J1028" s="105">
        <v>0</v>
      </c>
      <c r="K1028" s="42">
        <v>0</v>
      </c>
      <c r="L1028" s="42" t="s">
        <v>4487</v>
      </c>
      <c r="M1028" s="42" t="s">
        <v>2257</v>
      </c>
      <c r="N1028" s="42" t="s">
        <v>2258</v>
      </c>
      <c r="O1028" s="137" t="s">
        <v>2259</v>
      </c>
      <c r="P1028" s="42" t="s">
        <v>64</v>
      </c>
      <c r="Q1028" s="42" t="s">
        <v>65</v>
      </c>
      <c r="R1028" s="42">
        <v>1</v>
      </c>
      <c r="S1028" s="137" t="s">
        <v>2254</v>
      </c>
      <c r="T1028" s="62">
        <v>1203338.99</v>
      </c>
      <c r="U1028" s="62">
        <v>1124216.18</v>
      </c>
      <c r="Z1028" s="42" t="s">
        <v>68</v>
      </c>
      <c r="AJ1028" s="42"/>
      <c r="AW1028" s="42" t="s">
        <v>2412</v>
      </c>
      <c r="AX1028" s="42"/>
      <c r="AY1028" s="42"/>
      <c r="AZ1028" s="42"/>
      <c r="BA1028" s="42"/>
      <c r="BB1028" s="42"/>
      <c r="BN1028" s="128" t="s">
        <v>4578</v>
      </c>
      <c r="BO1028" s="58" t="str">
        <f t="shared" si="16"/>
        <v>境内资产</v>
      </c>
      <c r="BP1028" s="58" t="str">
        <f>IF(M1028="",VLOOKUP(D1028,Sheet4!$A$1:$B$92,2,0),VLOOKUP(Q1028,Sheet4!$A$1:$B$92,2,0))</f>
        <v>保险资产管理产品</v>
      </c>
    </row>
    <row r="1029" spans="1:68" s="58" customFormat="1" ht="12.75" customHeight="1">
      <c r="A1029" s="137" t="s">
        <v>1975</v>
      </c>
      <c r="B1029" s="42" t="s">
        <v>1976</v>
      </c>
      <c r="C1029" s="252" t="s">
        <v>5552</v>
      </c>
      <c r="D1029" s="257" t="s">
        <v>672</v>
      </c>
      <c r="E1029" s="42" t="s">
        <v>3108</v>
      </c>
      <c r="F1029" s="42" t="s">
        <v>1976</v>
      </c>
      <c r="G1029" s="42"/>
      <c r="H1029" s="307">
        <v>8.8029128749385368</v>
      </c>
      <c r="I1029" s="315">
        <v>8.8029128749385368</v>
      </c>
      <c r="J1029" s="105">
        <v>0</v>
      </c>
      <c r="K1029" s="42">
        <v>0</v>
      </c>
      <c r="L1029" s="42" t="s">
        <v>4487</v>
      </c>
      <c r="M1029" s="42" t="s">
        <v>2257</v>
      </c>
      <c r="N1029" s="42" t="s">
        <v>2258</v>
      </c>
      <c r="O1029" s="137" t="s">
        <v>2259</v>
      </c>
      <c r="P1029" s="42" t="s">
        <v>64</v>
      </c>
      <c r="Q1029" s="42" t="s">
        <v>65</v>
      </c>
      <c r="R1029" s="42">
        <v>1</v>
      </c>
      <c r="S1029" s="137" t="s">
        <v>2254</v>
      </c>
      <c r="T1029" s="62">
        <v>1203338.99</v>
      </c>
      <c r="U1029" s="62">
        <v>1124216.18</v>
      </c>
      <c r="Z1029" s="42" t="s">
        <v>68</v>
      </c>
      <c r="AJ1029" s="42"/>
      <c r="AW1029" s="42" t="s">
        <v>2412</v>
      </c>
      <c r="AX1029" s="42"/>
      <c r="AY1029" s="42"/>
      <c r="AZ1029" s="42"/>
      <c r="BA1029" s="42"/>
      <c r="BB1029" s="42"/>
      <c r="BN1029" s="128" t="s">
        <v>4578</v>
      </c>
      <c r="BO1029" s="58" t="str">
        <f t="shared" si="16"/>
        <v>境内资产</v>
      </c>
      <c r="BP1029" s="58" t="str">
        <f>IF(M1029="",VLOOKUP(D1029,Sheet4!$A$1:$B$92,2,0),VLOOKUP(Q1029,Sheet4!$A$1:$B$92,2,0))</f>
        <v>保险资产管理产品</v>
      </c>
    </row>
    <row r="1030" spans="1:68" s="58" customFormat="1" ht="12.75" customHeight="1">
      <c r="A1030" s="137" t="s">
        <v>2123</v>
      </c>
      <c r="B1030" s="42" t="s">
        <v>2346</v>
      </c>
      <c r="C1030" s="252" t="s">
        <v>5552</v>
      </c>
      <c r="D1030" s="257" t="s">
        <v>689</v>
      </c>
      <c r="E1030" s="42" t="s">
        <v>4368</v>
      </c>
      <c r="F1030" s="42" t="s">
        <v>2346</v>
      </c>
      <c r="G1030" s="42"/>
      <c r="H1030" s="307">
        <v>120.39884059071825</v>
      </c>
      <c r="I1030" s="315">
        <v>120.39884059071825</v>
      </c>
      <c r="J1030" s="105">
        <v>0</v>
      </c>
      <c r="K1030" s="42">
        <v>0</v>
      </c>
      <c r="L1030" s="42" t="s">
        <v>4487</v>
      </c>
      <c r="M1030" s="42" t="s">
        <v>2257</v>
      </c>
      <c r="N1030" s="42" t="s">
        <v>2258</v>
      </c>
      <c r="O1030" s="137" t="s">
        <v>2259</v>
      </c>
      <c r="P1030" s="42" t="s">
        <v>64</v>
      </c>
      <c r="Q1030" s="42" t="s">
        <v>65</v>
      </c>
      <c r="R1030" s="42">
        <v>1</v>
      </c>
      <c r="S1030" s="137" t="s">
        <v>2254</v>
      </c>
      <c r="T1030" s="62">
        <v>1203338.99</v>
      </c>
      <c r="U1030" s="62">
        <v>1124216.18</v>
      </c>
      <c r="Z1030" s="42" t="s">
        <v>68</v>
      </c>
      <c r="AJ1030" s="42"/>
      <c r="AW1030" s="42" t="s">
        <v>2412</v>
      </c>
      <c r="AX1030" s="42"/>
      <c r="AY1030" s="42"/>
      <c r="AZ1030" s="42"/>
      <c r="BA1030" s="42"/>
      <c r="BB1030" s="42"/>
      <c r="BN1030" s="128" t="s">
        <v>4578</v>
      </c>
      <c r="BO1030" s="58" t="str">
        <f t="shared" si="16"/>
        <v>境内资产</v>
      </c>
      <c r="BP1030" s="58" t="str">
        <f>IF(M1030="",VLOOKUP(D1030,Sheet4!$A$1:$B$92,2,0),VLOOKUP(Q1030,Sheet4!$A$1:$B$92,2,0))</f>
        <v>保险资产管理产品</v>
      </c>
    </row>
    <row r="1031" spans="1:68" s="58" customFormat="1" ht="12.75" customHeight="1">
      <c r="A1031" s="137" t="s">
        <v>1615</v>
      </c>
      <c r="B1031" s="42" t="s">
        <v>1616</v>
      </c>
      <c r="C1031" s="252" t="s">
        <v>5552</v>
      </c>
      <c r="D1031" s="257" t="s">
        <v>689</v>
      </c>
      <c r="E1031" s="42" t="s">
        <v>1617</v>
      </c>
      <c r="F1031" s="42" t="s">
        <v>1616</v>
      </c>
      <c r="G1031" s="42"/>
      <c r="H1031" s="307">
        <v>87.351274378393455</v>
      </c>
      <c r="I1031" s="315">
        <v>87.351274378393455</v>
      </c>
      <c r="J1031" s="105">
        <v>0</v>
      </c>
      <c r="K1031" s="42">
        <v>0</v>
      </c>
      <c r="L1031" s="42" t="s">
        <v>4487</v>
      </c>
      <c r="M1031" s="42" t="s">
        <v>2257</v>
      </c>
      <c r="N1031" s="42" t="s">
        <v>2258</v>
      </c>
      <c r="O1031" s="137" t="s">
        <v>2259</v>
      </c>
      <c r="P1031" s="42" t="s">
        <v>64</v>
      </c>
      <c r="Q1031" s="42" t="s">
        <v>65</v>
      </c>
      <c r="R1031" s="42">
        <v>1</v>
      </c>
      <c r="S1031" s="137" t="s">
        <v>2254</v>
      </c>
      <c r="T1031" s="62">
        <v>1203338.99</v>
      </c>
      <c r="U1031" s="62">
        <v>1124216.18</v>
      </c>
      <c r="Z1031" s="42" t="s">
        <v>68</v>
      </c>
      <c r="AJ1031" s="42"/>
      <c r="AW1031" s="42" t="s">
        <v>2412</v>
      </c>
      <c r="AX1031" s="42"/>
      <c r="AY1031" s="42"/>
      <c r="AZ1031" s="42"/>
      <c r="BA1031" s="42"/>
      <c r="BB1031" s="42"/>
      <c r="BN1031" s="128" t="s">
        <v>4578</v>
      </c>
      <c r="BO1031" s="58" t="str">
        <f t="shared" si="16"/>
        <v>境内资产</v>
      </c>
      <c r="BP1031" s="58" t="str">
        <f>IF(M1031="",VLOOKUP(D1031,Sheet4!$A$1:$B$92,2,0),VLOOKUP(Q1031,Sheet4!$A$1:$B$92,2,0))</f>
        <v>保险资产管理产品</v>
      </c>
    </row>
    <row r="1032" spans="1:68" s="58" customFormat="1" ht="12.75" customHeight="1">
      <c r="A1032" s="137" t="s">
        <v>1654</v>
      </c>
      <c r="B1032" s="42" t="s">
        <v>1655</v>
      </c>
      <c r="C1032" s="252" t="s">
        <v>5552</v>
      </c>
      <c r="D1032" s="257" t="s">
        <v>672</v>
      </c>
      <c r="E1032" s="42" t="s">
        <v>1656</v>
      </c>
      <c r="F1032" s="42" t="s">
        <v>1655</v>
      </c>
      <c r="G1032" s="42"/>
      <c r="H1032" s="307">
        <v>160.70808450643034</v>
      </c>
      <c r="I1032" s="315">
        <v>217.25352164758175</v>
      </c>
      <c r="J1032" s="105">
        <v>0</v>
      </c>
      <c r="K1032" s="42">
        <v>0</v>
      </c>
      <c r="L1032" s="42" t="s">
        <v>4487</v>
      </c>
      <c r="M1032" s="42" t="s">
        <v>2257</v>
      </c>
      <c r="N1032" s="42" t="s">
        <v>2258</v>
      </c>
      <c r="O1032" s="137" t="s">
        <v>2259</v>
      </c>
      <c r="P1032" s="42" t="s">
        <v>64</v>
      </c>
      <c r="Q1032" s="42" t="s">
        <v>65</v>
      </c>
      <c r="R1032" s="42">
        <v>1</v>
      </c>
      <c r="S1032" s="137" t="s">
        <v>2254</v>
      </c>
      <c r="T1032" s="62">
        <v>1203338.99</v>
      </c>
      <c r="U1032" s="62">
        <v>1124216.18</v>
      </c>
      <c r="Z1032" s="42" t="s">
        <v>68</v>
      </c>
      <c r="AJ1032" s="42"/>
      <c r="AW1032" s="42" t="s">
        <v>2412</v>
      </c>
      <c r="AX1032" s="42"/>
      <c r="AY1032" s="42"/>
      <c r="AZ1032" s="42"/>
      <c r="BA1032" s="42"/>
      <c r="BB1032" s="42"/>
      <c r="BN1032" s="128" t="s">
        <v>4578</v>
      </c>
      <c r="BO1032" s="58" t="str">
        <f t="shared" si="16"/>
        <v>境内资产</v>
      </c>
      <c r="BP1032" s="58" t="str">
        <f>IF(M1032="",VLOOKUP(D1032,Sheet4!$A$1:$B$92,2,0),VLOOKUP(Q1032,Sheet4!$A$1:$B$92,2,0))</f>
        <v>保险资产管理产品</v>
      </c>
    </row>
    <row r="1033" spans="1:68" s="58" customFormat="1" ht="12.75" customHeight="1">
      <c r="A1033" s="137" t="s">
        <v>1734</v>
      </c>
      <c r="B1033" s="42" t="s">
        <v>1735</v>
      </c>
      <c r="C1033" s="252" t="s">
        <v>5552</v>
      </c>
      <c r="D1033" s="257" t="s">
        <v>678</v>
      </c>
      <c r="E1033" s="42" t="s">
        <v>1736</v>
      </c>
      <c r="F1033" s="42" t="s">
        <v>1735</v>
      </c>
      <c r="G1033" s="42"/>
      <c r="H1033" s="307">
        <v>34.946479617371345</v>
      </c>
      <c r="I1033" s="315">
        <v>15.501722558362491</v>
      </c>
      <c r="J1033" s="105">
        <v>0</v>
      </c>
      <c r="K1033" s="42">
        <v>0</v>
      </c>
      <c r="L1033" s="42" t="s">
        <v>4487</v>
      </c>
      <c r="M1033" s="42" t="s">
        <v>2257</v>
      </c>
      <c r="N1033" s="42" t="s">
        <v>2258</v>
      </c>
      <c r="O1033" s="137" t="s">
        <v>2259</v>
      </c>
      <c r="P1033" s="42" t="s">
        <v>64</v>
      </c>
      <c r="Q1033" s="42" t="s">
        <v>65</v>
      </c>
      <c r="R1033" s="42">
        <v>1</v>
      </c>
      <c r="S1033" s="137" t="s">
        <v>2254</v>
      </c>
      <c r="T1033" s="62">
        <v>1203338.99</v>
      </c>
      <c r="U1033" s="62">
        <v>1124216.18</v>
      </c>
      <c r="Z1033" s="42" t="s">
        <v>68</v>
      </c>
      <c r="AJ1033" s="42"/>
      <c r="AW1033" s="42" t="s">
        <v>2412</v>
      </c>
      <c r="AX1033" s="42"/>
      <c r="AY1033" s="42"/>
      <c r="AZ1033" s="42"/>
      <c r="BA1033" s="42"/>
      <c r="BB1033" s="42"/>
      <c r="BN1033" s="128" t="s">
        <v>4578</v>
      </c>
      <c r="BO1033" s="58" t="str">
        <f t="shared" si="16"/>
        <v>境内资产</v>
      </c>
      <c r="BP1033" s="58" t="str">
        <f>IF(M1033="",VLOOKUP(D1033,Sheet4!$A$1:$B$92,2,0),VLOOKUP(Q1033,Sheet4!$A$1:$B$92,2,0))</f>
        <v>保险资产管理产品</v>
      </c>
    </row>
    <row r="1034" spans="1:68" s="58" customFormat="1" ht="12.75" customHeight="1">
      <c r="A1034" s="137" t="s">
        <v>1737</v>
      </c>
      <c r="B1034" s="42" t="s">
        <v>1738</v>
      </c>
      <c r="C1034" s="252" t="s">
        <v>5552</v>
      </c>
      <c r="D1034" s="257" t="s">
        <v>678</v>
      </c>
      <c r="E1034" s="42" t="s">
        <v>1739</v>
      </c>
      <c r="F1034" s="42" t="s">
        <v>1738</v>
      </c>
      <c r="G1034" s="42"/>
      <c r="H1034" s="307">
        <v>11.44935270745448</v>
      </c>
      <c r="I1034" s="315">
        <v>6.5681635058186947</v>
      </c>
      <c r="J1034" s="105">
        <v>0</v>
      </c>
      <c r="K1034" s="42">
        <v>0</v>
      </c>
      <c r="L1034" s="42" t="s">
        <v>4487</v>
      </c>
      <c r="M1034" s="42" t="s">
        <v>2257</v>
      </c>
      <c r="N1034" s="42" t="s">
        <v>2258</v>
      </c>
      <c r="O1034" s="137" t="s">
        <v>2259</v>
      </c>
      <c r="P1034" s="42" t="s">
        <v>64</v>
      </c>
      <c r="Q1034" s="42" t="s">
        <v>65</v>
      </c>
      <c r="R1034" s="42">
        <v>1</v>
      </c>
      <c r="S1034" s="137" t="s">
        <v>2254</v>
      </c>
      <c r="T1034" s="62">
        <v>1203338.99</v>
      </c>
      <c r="U1034" s="62">
        <v>1124216.18</v>
      </c>
      <c r="Z1034" s="42" t="s">
        <v>68</v>
      </c>
      <c r="AJ1034" s="42"/>
      <c r="AW1034" s="42" t="s">
        <v>2412</v>
      </c>
      <c r="AX1034" s="42"/>
      <c r="AY1034" s="42"/>
      <c r="AZ1034" s="42"/>
      <c r="BA1034" s="42"/>
      <c r="BB1034" s="42"/>
      <c r="BN1034" s="128" t="s">
        <v>4578</v>
      </c>
      <c r="BO1034" s="58" t="str">
        <f t="shared" si="16"/>
        <v>境内资产</v>
      </c>
      <c r="BP1034" s="58" t="str">
        <f>IF(M1034="",VLOOKUP(D1034,Sheet4!$A$1:$B$92,2,0),VLOOKUP(Q1034,Sheet4!$A$1:$B$92,2,0))</f>
        <v>保险资产管理产品</v>
      </c>
    </row>
    <row r="1035" spans="1:68" s="58" customFormat="1" ht="12.75" customHeight="1">
      <c r="A1035" s="137" t="s">
        <v>1743</v>
      </c>
      <c r="B1035" s="42" t="s">
        <v>1744</v>
      </c>
      <c r="C1035" s="252" t="s">
        <v>5552</v>
      </c>
      <c r="D1035" s="257" t="s">
        <v>678</v>
      </c>
      <c r="E1035" s="42" t="s">
        <v>1745</v>
      </c>
      <c r="F1035" s="42" t="s">
        <v>1744</v>
      </c>
      <c r="G1035" s="42"/>
      <c r="H1035" s="307">
        <v>26.368738751048468</v>
      </c>
      <c r="I1035" s="315">
        <v>17.957906126813285</v>
      </c>
      <c r="J1035" s="105">
        <v>0</v>
      </c>
      <c r="K1035" s="42">
        <v>0</v>
      </c>
      <c r="L1035" s="42" t="s">
        <v>4487</v>
      </c>
      <c r="M1035" s="42" t="s">
        <v>2257</v>
      </c>
      <c r="N1035" s="42" t="s">
        <v>2258</v>
      </c>
      <c r="O1035" s="137" t="s">
        <v>2259</v>
      </c>
      <c r="P1035" s="42" t="s">
        <v>64</v>
      </c>
      <c r="Q1035" s="42" t="s">
        <v>65</v>
      </c>
      <c r="R1035" s="42">
        <v>1</v>
      </c>
      <c r="S1035" s="137" t="s">
        <v>2254</v>
      </c>
      <c r="T1035" s="62">
        <v>1203338.99</v>
      </c>
      <c r="U1035" s="62">
        <v>1124216.18</v>
      </c>
      <c r="Z1035" s="42" t="s">
        <v>68</v>
      </c>
      <c r="AJ1035" s="42"/>
      <c r="AW1035" s="42" t="s">
        <v>2412</v>
      </c>
      <c r="AX1035" s="42"/>
      <c r="AY1035" s="42"/>
      <c r="AZ1035" s="42"/>
      <c r="BA1035" s="42"/>
      <c r="BB1035" s="42"/>
      <c r="BN1035" s="128" t="s">
        <v>4578</v>
      </c>
      <c r="BO1035" s="58" t="str">
        <f t="shared" si="16"/>
        <v>境内资产</v>
      </c>
      <c r="BP1035" s="58" t="str">
        <f>IF(M1035="",VLOOKUP(D1035,Sheet4!$A$1:$B$92,2,0),VLOOKUP(Q1035,Sheet4!$A$1:$B$92,2,0))</f>
        <v>保险资产管理产品</v>
      </c>
    </row>
    <row r="1036" spans="1:68" s="58" customFormat="1" ht="12.75" customHeight="1">
      <c r="A1036" s="137" t="s">
        <v>2011</v>
      </c>
      <c r="B1036" s="42" t="s">
        <v>2012</v>
      </c>
      <c r="C1036" s="252" t="s">
        <v>5552</v>
      </c>
      <c r="D1036" s="257" t="s">
        <v>678</v>
      </c>
      <c r="E1036" s="42" t="s">
        <v>2792</v>
      </c>
      <c r="F1036" s="42" t="s">
        <v>2012</v>
      </c>
      <c r="G1036" s="42"/>
      <c r="H1036" s="307">
        <v>14.97646292281353</v>
      </c>
      <c r="I1036" s="315">
        <v>9.7958238247385161</v>
      </c>
      <c r="J1036" s="105">
        <v>0</v>
      </c>
      <c r="K1036" s="42">
        <v>0</v>
      </c>
      <c r="L1036" s="42" t="s">
        <v>4487</v>
      </c>
      <c r="M1036" s="42" t="s">
        <v>2257</v>
      </c>
      <c r="N1036" s="42" t="s">
        <v>2258</v>
      </c>
      <c r="O1036" s="137" t="s">
        <v>2259</v>
      </c>
      <c r="P1036" s="42" t="s">
        <v>64</v>
      </c>
      <c r="Q1036" s="42" t="s">
        <v>65</v>
      </c>
      <c r="R1036" s="42">
        <v>1</v>
      </c>
      <c r="S1036" s="137" t="s">
        <v>2254</v>
      </c>
      <c r="T1036" s="62">
        <v>1203338.99</v>
      </c>
      <c r="U1036" s="62">
        <v>1124216.18</v>
      </c>
      <c r="Z1036" s="42" t="s">
        <v>68</v>
      </c>
      <c r="AJ1036" s="42"/>
      <c r="AW1036" s="42" t="s">
        <v>2412</v>
      </c>
      <c r="AX1036" s="42"/>
      <c r="AY1036" s="42"/>
      <c r="AZ1036" s="42"/>
      <c r="BA1036" s="42"/>
      <c r="BB1036" s="42"/>
      <c r="BN1036" s="128" t="s">
        <v>4578</v>
      </c>
      <c r="BO1036" s="58" t="str">
        <f t="shared" si="16"/>
        <v>境内资产</v>
      </c>
      <c r="BP1036" s="58" t="str">
        <f>IF(M1036="",VLOOKUP(D1036,Sheet4!$A$1:$B$92,2,0),VLOOKUP(Q1036,Sheet4!$A$1:$B$92,2,0))</f>
        <v>保险资产管理产品</v>
      </c>
    </row>
    <row r="1037" spans="1:68" s="58" customFormat="1" ht="12.75" customHeight="1">
      <c r="A1037" s="137" t="s">
        <v>2013</v>
      </c>
      <c r="B1037" s="42" t="s">
        <v>2014</v>
      </c>
      <c r="C1037" s="252" t="s">
        <v>5552</v>
      </c>
      <c r="D1037" s="257" t="s">
        <v>678</v>
      </c>
      <c r="E1037" s="42" t="s">
        <v>2793</v>
      </c>
      <c r="F1037" s="42" t="s">
        <v>2014</v>
      </c>
      <c r="G1037" s="42"/>
      <c r="H1037" s="307">
        <v>7.3412345825229082</v>
      </c>
      <c r="I1037" s="315">
        <v>7.6604186948065118</v>
      </c>
      <c r="J1037" s="105">
        <v>0</v>
      </c>
      <c r="K1037" s="42">
        <v>0</v>
      </c>
      <c r="L1037" s="42" t="s">
        <v>4487</v>
      </c>
      <c r="M1037" s="42" t="s">
        <v>2257</v>
      </c>
      <c r="N1037" s="42" t="s">
        <v>2258</v>
      </c>
      <c r="O1037" s="137" t="s">
        <v>2259</v>
      </c>
      <c r="P1037" s="42" t="s">
        <v>64</v>
      </c>
      <c r="Q1037" s="42" t="s">
        <v>65</v>
      </c>
      <c r="R1037" s="42">
        <v>1</v>
      </c>
      <c r="S1037" s="137" t="s">
        <v>2254</v>
      </c>
      <c r="T1037" s="62">
        <v>1203338.99</v>
      </c>
      <c r="U1037" s="62">
        <v>1124216.18</v>
      </c>
      <c r="Z1037" s="42" t="s">
        <v>68</v>
      </c>
      <c r="AJ1037" s="42"/>
      <c r="AW1037" s="42" t="s">
        <v>2412</v>
      </c>
      <c r="AX1037" s="42"/>
      <c r="AY1037" s="42"/>
      <c r="AZ1037" s="42"/>
      <c r="BA1037" s="42"/>
      <c r="BB1037" s="42"/>
      <c r="BN1037" s="128" t="s">
        <v>4578</v>
      </c>
      <c r="BO1037" s="58" t="str">
        <f t="shared" si="16"/>
        <v>境内资产</v>
      </c>
      <c r="BP1037" s="58" t="str">
        <f>IF(M1037="",VLOOKUP(D1037,Sheet4!$A$1:$B$92,2,0),VLOOKUP(Q1037,Sheet4!$A$1:$B$92,2,0))</f>
        <v>保险资产管理产品</v>
      </c>
    </row>
    <row r="1038" spans="1:68" s="58" customFormat="1" ht="12.75" customHeight="1">
      <c r="A1038" s="137" t="s">
        <v>2019</v>
      </c>
      <c r="B1038" s="42" t="s">
        <v>2020</v>
      </c>
      <c r="C1038" s="252" t="s">
        <v>5552</v>
      </c>
      <c r="D1038" s="257" t="s">
        <v>678</v>
      </c>
      <c r="E1038" s="42" t="s">
        <v>2795</v>
      </c>
      <c r="F1038" s="42" t="s">
        <v>2020</v>
      </c>
      <c r="G1038" s="42"/>
      <c r="H1038" s="307">
        <v>2.4877157984355183</v>
      </c>
      <c r="I1038" s="315">
        <v>5.222304157021127</v>
      </c>
      <c r="J1038" s="105">
        <v>0</v>
      </c>
      <c r="K1038" s="42">
        <v>0</v>
      </c>
      <c r="L1038" s="42" t="s">
        <v>4487</v>
      </c>
      <c r="M1038" s="42" t="s">
        <v>2257</v>
      </c>
      <c r="N1038" s="42" t="s">
        <v>2258</v>
      </c>
      <c r="O1038" s="137" t="s">
        <v>2259</v>
      </c>
      <c r="P1038" s="42" t="s">
        <v>64</v>
      </c>
      <c r="Q1038" s="42" t="s">
        <v>65</v>
      </c>
      <c r="R1038" s="42">
        <v>1</v>
      </c>
      <c r="S1038" s="137" t="s">
        <v>2254</v>
      </c>
      <c r="T1038" s="62">
        <v>1203338.99</v>
      </c>
      <c r="U1038" s="62">
        <v>1124216.18</v>
      </c>
      <c r="Z1038" s="42" t="s">
        <v>68</v>
      </c>
      <c r="AJ1038" s="42"/>
      <c r="AW1038" s="42" t="s">
        <v>2412</v>
      </c>
      <c r="AX1038" s="42"/>
      <c r="AY1038" s="42"/>
      <c r="AZ1038" s="42"/>
      <c r="BA1038" s="42"/>
      <c r="BB1038" s="42"/>
      <c r="BN1038" s="128" t="s">
        <v>4578</v>
      </c>
      <c r="BO1038" s="58" t="str">
        <f t="shared" si="16"/>
        <v>境内资产</v>
      </c>
      <c r="BP1038" s="58" t="str">
        <f>IF(M1038="",VLOOKUP(D1038,Sheet4!$A$1:$B$92,2,0),VLOOKUP(Q1038,Sheet4!$A$1:$B$92,2,0))</f>
        <v>保险资产管理产品</v>
      </c>
    </row>
    <row r="1039" spans="1:68" s="58" customFormat="1" ht="12.75" customHeight="1">
      <c r="A1039" s="137" t="s">
        <v>1755</v>
      </c>
      <c r="B1039" s="42" t="s">
        <v>1756</v>
      </c>
      <c r="C1039" s="252" t="s">
        <v>5552</v>
      </c>
      <c r="D1039" s="257" t="s">
        <v>678</v>
      </c>
      <c r="E1039" s="42" t="s">
        <v>1757</v>
      </c>
      <c r="F1039" s="42" t="s">
        <v>1756</v>
      </c>
      <c r="G1039" s="42"/>
      <c r="H1039" s="307">
        <v>15.337418382458926</v>
      </c>
      <c r="I1039" s="315">
        <v>12.217499087565573</v>
      </c>
      <c r="J1039" s="105">
        <v>0</v>
      </c>
      <c r="K1039" s="42">
        <v>0</v>
      </c>
      <c r="L1039" s="42" t="s">
        <v>4487</v>
      </c>
      <c r="M1039" s="42" t="s">
        <v>2257</v>
      </c>
      <c r="N1039" s="42" t="s">
        <v>2258</v>
      </c>
      <c r="O1039" s="137" t="s">
        <v>2259</v>
      </c>
      <c r="P1039" s="42" t="s">
        <v>64</v>
      </c>
      <c r="Q1039" s="42" t="s">
        <v>65</v>
      </c>
      <c r="R1039" s="42">
        <v>1</v>
      </c>
      <c r="S1039" s="137" t="s">
        <v>2254</v>
      </c>
      <c r="T1039" s="62">
        <v>1203338.99</v>
      </c>
      <c r="U1039" s="62">
        <v>1124216.18</v>
      </c>
      <c r="Z1039" s="42" t="s">
        <v>68</v>
      </c>
      <c r="AJ1039" s="42"/>
      <c r="AW1039" s="42" t="s">
        <v>2412</v>
      </c>
      <c r="AX1039" s="42"/>
      <c r="AY1039" s="42"/>
      <c r="AZ1039" s="42"/>
      <c r="BA1039" s="42"/>
      <c r="BB1039" s="42"/>
      <c r="BN1039" s="128" t="s">
        <v>4578</v>
      </c>
      <c r="BO1039" s="58" t="str">
        <f t="shared" si="16"/>
        <v>境内资产</v>
      </c>
      <c r="BP1039" s="58" t="str">
        <f>IF(M1039="",VLOOKUP(D1039,Sheet4!$A$1:$B$92,2,0),VLOOKUP(Q1039,Sheet4!$A$1:$B$92,2,0))</f>
        <v>保险资产管理产品</v>
      </c>
    </row>
    <row r="1040" spans="1:68" s="58" customFormat="1" ht="12.75" customHeight="1">
      <c r="A1040" s="137" t="s">
        <v>1758</v>
      </c>
      <c r="B1040" s="42" t="s">
        <v>1759</v>
      </c>
      <c r="C1040" s="252" t="s">
        <v>5552</v>
      </c>
      <c r="D1040" s="257" t="s">
        <v>678</v>
      </c>
      <c r="E1040" s="42" t="s">
        <v>1760</v>
      </c>
      <c r="F1040" s="42" t="s">
        <v>1759</v>
      </c>
      <c r="G1040" s="42"/>
      <c r="H1040" s="307">
        <v>36.999050642017622</v>
      </c>
      <c r="I1040" s="315">
        <v>19.55791879223494</v>
      </c>
      <c r="J1040" s="105">
        <v>0</v>
      </c>
      <c r="K1040" s="42">
        <v>0</v>
      </c>
      <c r="L1040" s="42" t="s">
        <v>4487</v>
      </c>
      <c r="M1040" s="42" t="s">
        <v>2257</v>
      </c>
      <c r="N1040" s="42" t="s">
        <v>2258</v>
      </c>
      <c r="O1040" s="137" t="s">
        <v>2259</v>
      </c>
      <c r="P1040" s="42" t="s">
        <v>64</v>
      </c>
      <c r="Q1040" s="42" t="s">
        <v>65</v>
      </c>
      <c r="R1040" s="42">
        <v>1</v>
      </c>
      <c r="S1040" s="137" t="s">
        <v>2254</v>
      </c>
      <c r="T1040" s="62">
        <v>1203338.99</v>
      </c>
      <c r="U1040" s="62">
        <v>1124216.18</v>
      </c>
      <c r="Z1040" s="42" t="s">
        <v>68</v>
      </c>
      <c r="AJ1040" s="42"/>
      <c r="AW1040" s="42" t="s">
        <v>2412</v>
      </c>
      <c r="AX1040" s="42"/>
      <c r="AY1040" s="42"/>
      <c r="AZ1040" s="42"/>
      <c r="BA1040" s="42"/>
      <c r="BB1040" s="42"/>
      <c r="BN1040" s="128" t="s">
        <v>4578</v>
      </c>
      <c r="BO1040" s="58" t="str">
        <f t="shared" si="16"/>
        <v>境内资产</v>
      </c>
      <c r="BP1040" s="58" t="str">
        <f>IF(M1040="",VLOOKUP(D1040,Sheet4!$A$1:$B$92,2,0),VLOOKUP(Q1040,Sheet4!$A$1:$B$92,2,0))</f>
        <v>保险资产管理产品</v>
      </c>
    </row>
    <row r="1041" spans="1:68" s="58" customFormat="1" ht="12.75" customHeight="1">
      <c r="A1041" s="137" t="s">
        <v>1761</v>
      </c>
      <c r="B1041" s="42" t="s">
        <v>1762</v>
      </c>
      <c r="C1041" s="252" t="s">
        <v>5552</v>
      </c>
      <c r="D1041" s="257" t="s">
        <v>678</v>
      </c>
      <c r="E1041" s="42" t="s">
        <v>1763</v>
      </c>
      <c r="F1041" s="42" t="s">
        <v>1762</v>
      </c>
      <c r="G1041" s="42"/>
      <c r="H1041" s="307">
        <v>5.5659346049108684</v>
      </c>
      <c r="I1041" s="315">
        <v>6.5513345066695425</v>
      </c>
      <c r="J1041" s="105">
        <v>0</v>
      </c>
      <c r="K1041" s="42">
        <v>0</v>
      </c>
      <c r="L1041" s="42" t="s">
        <v>4487</v>
      </c>
      <c r="M1041" s="42" t="s">
        <v>2257</v>
      </c>
      <c r="N1041" s="42" t="s">
        <v>2258</v>
      </c>
      <c r="O1041" s="137" t="s">
        <v>2259</v>
      </c>
      <c r="P1041" s="42" t="s">
        <v>64</v>
      </c>
      <c r="Q1041" s="42" t="s">
        <v>65</v>
      </c>
      <c r="R1041" s="42">
        <v>1</v>
      </c>
      <c r="S1041" s="137" t="s">
        <v>2254</v>
      </c>
      <c r="T1041" s="62">
        <v>1203338.99</v>
      </c>
      <c r="U1041" s="62">
        <v>1124216.18</v>
      </c>
      <c r="Z1041" s="42" t="s">
        <v>68</v>
      </c>
      <c r="AJ1041" s="42"/>
      <c r="AW1041" s="42" t="s">
        <v>2412</v>
      </c>
      <c r="AX1041" s="42"/>
      <c r="AY1041" s="42"/>
      <c r="AZ1041" s="42"/>
      <c r="BA1041" s="42"/>
      <c r="BB1041" s="42"/>
      <c r="BN1041" s="128" t="s">
        <v>4578</v>
      </c>
      <c r="BO1041" s="58" t="str">
        <f t="shared" si="16"/>
        <v>境内资产</v>
      </c>
      <c r="BP1041" s="58" t="str">
        <f>IF(M1041="",VLOOKUP(D1041,Sheet4!$A$1:$B$92,2,0),VLOOKUP(Q1041,Sheet4!$A$1:$B$92,2,0))</f>
        <v>保险资产管理产品</v>
      </c>
    </row>
    <row r="1042" spans="1:68" s="58" customFormat="1" ht="12.75" customHeight="1">
      <c r="A1042" s="137" t="s">
        <v>1621</v>
      </c>
      <c r="B1042" s="42" t="s">
        <v>1622</v>
      </c>
      <c r="C1042" s="252" t="s">
        <v>5552</v>
      </c>
      <c r="D1042" s="257" t="s">
        <v>678</v>
      </c>
      <c r="E1042" s="42" t="s">
        <v>1623</v>
      </c>
      <c r="F1042" s="42" t="s">
        <v>1622</v>
      </c>
      <c r="G1042" s="42"/>
      <c r="H1042" s="307">
        <v>5.7485735325190355</v>
      </c>
      <c r="I1042" s="315">
        <v>5.5486804520990001</v>
      </c>
      <c r="J1042" s="105">
        <v>0</v>
      </c>
      <c r="K1042" s="42">
        <v>0</v>
      </c>
      <c r="L1042" s="42" t="s">
        <v>4487</v>
      </c>
      <c r="M1042" s="42" t="s">
        <v>2257</v>
      </c>
      <c r="N1042" s="42" t="s">
        <v>2258</v>
      </c>
      <c r="O1042" s="137" t="s">
        <v>2259</v>
      </c>
      <c r="P1042" s="42" t="s">
        <v>64</v>
      </c>
      <c r="Q1042" s="42" t="s">
        <v>65</v>
      </c>
      <c r="R1042" s="42">
        <v>1</v>
      </c>
      <c r="S1042" s="137" t="s">
        <v>2254</v>
      </c>
      <c r="T1042" s="62">
        <v>1203338.99</v>
      </c>
      <c r="U1042" s="62">
        <v>1124216.18</v>
      </c>
      <c r="Z1042" s="42" t="s">
        <v>68</v>
      </c>
      <c r="AJ1042" s="42"/>
      <c r="AW1042" s="42" t="s">
        <v>2412</v>
      </c>
      <c r="AX1042" s="42"/>
      <c r="AY1042" s="42"/>
      <c r="AZ1042" s="42"/>
      <c r="BA1042" s="42"/>
      <c r="BB1042" s="42"/>
      <c r="BN1042" s="128" t="s">
        <v>4578</v>
      </c>
      <c r="BO1042" s="58" t="str">
        <f t="shared" si="16"/>
        <v>境内资产</v>
      </c>
      <c r="BP1042" s="58" t="str">
        <f>IF(M1042="",VLOOKUP(D1042,Sheet4!$A$1:$B$92,2,0),VLOOKUP(Q1042,Sheet4!$A$1:$B$92,2,0))</f>
        <v>保险资产管理产品</v>
      </c>
    </row>
    <row r="1043" spans="1:68" s="58" customFormat="1" ht="12.75" customHeight="1">
      <c r="A1043" s="137" t="s">
        <v>2035</v>
      </c>
      <c r="B1043" s="42" t="s">
        <v>2036</v>
      </c>
      <c r="C1043" s="252" t="s">
        <v>5552</v>
      </c>
      <c r="D1043" s="257" t="s">
        <v>678</v>
      </c>
      <c r="E1043" s="42" t="s">
        <v>4460</v>
      </c>
      <c r="F1043" s="42" t="s">
        <v>2036</v>
      </c>
      <c r="G1043" s="42"/>
      <c r="H1043" s="307">
        <v>62.647773950521575</v>
      </c>
      <c r="I1043" s="315">
        <v>49.903403186435916</v>
      </c>
      <c r="J1043" s="105">
        <v>0</v>
      </c>
      <c r="K1043" s="42">
        <v>0</v>
      </c>
      <c r="L1043" s="42" t="s">
        <v>4487</v>
      </c>
      <c r="M1043" s="42" t="s">
        <v>2257</v>
      </c>
      <c r="N1043" s="42" t="s">
        <v>2258</v>
      </c>
      <c r="O1043" s="137" t="s">
        <v>2259</v>
      </c>
      <c r="P1043" s="42" t="s">
        <v>64</v>
      </c>
      <c r="Q1043" s="42" t="s">
        <v>65</v>
      </c>
      <c r="R1043" s="42">
        <v>1</v>
      </c>
      <c r="S1043" s="137" t="s">
        <v>2254</v>
      </c>
      <c r="T1043" s="62">
        <v>1203338.99</v>
      </c>
      <c r="U1043" s="62">
        <v>1124216.18</v>
      </c>
      <c r="Z1043" s="42" t="s">
        <v>68</v>
      </c>
      <c r="AJ1043" s="42"/>
      <c r="AW1043" s="42" t="s">
        <v>2412</v>
      </c>
      <c r="AX1043" s="42"/>
      <c r="AY1043" s="42"/>
      <c r="AZ1043" s="42"/>
      <c r="BA1043" s="42"/>
      <c r="BB1043" s="42"/>
      <c r="BN1043" s="128" t="s">
        <v>4578</v>
      </c>
      <c r="BO1043" s="58" t="str">
        <f t="shared" si="16"/>
        <v>境内资产</v>
      </c>
      <c r="BP1043" s="58" t="str">
        <f>IF(M1043="",VLOOKUP(D1043,Sheet4!$A$1:$B$92,2,0),VLOOKUP(Q1043,Sheet4!$A$1:$B$92,2,0))</f>
        <v>保险资产管理产品</v>
      </c>
    </row>
    <row r="1044" spans="1:68" s="58" customFormat="1" ht="12.75" customHeight="1">
      <c r="A1044" s="137" t="s">
        <v>1627</v>
      </c>
      <c r="B1044" s="42" t="s">
        <v>1628</v>
      </c>
      <c r="C1044" s="252" t="s">
        <v>5552</v>
      </c>
      <c r="D1044" s="257" t="s">
        <v>678</v>
      </c>
      <c r="E1044" s="42" t="s">
        <v>1629</v>
      </c>
      <c r="F1044" s="42" t="s">
        <v>1628</v>
      </c>
      <c r="G1044" s="42"/>
      <c r="H1044" s="307">
        <v>20.276251334864543</v>
      </c>
      <c r="I1044" s="315">
        <v>10.955678446098087</v>
      </c>
      <c r="J1044" s="105">
        <v>0</v>
      </c>
      <c r="K1044" s="42">
        <v>0</v>
      </c>
      <c r="L1044" s="42" t="s">
        <v>4487</v>
      </c>
      <c r="M1044" s="42" t="s">
        <v>2257</v>
      </c>
      <c r="N1044" s="42" t="s">
        <v>2258</v>
      </c>
      <c r="O1044" s="137" t="s">
        <v>2259</v>
      </c>
      <c r="P1044" s="42" t="s">
        <v>64</v>
      </c>
      <c r="Q1044" s="42" t="s">
        <v>65</v>
      </c>
      <c r="R1044" s="42">
        <v>1</v>
      </c>
      <c r="S1044" s="137" t="s">
        <v>2254</v>
      </c>
      <c r="T1044" s="62">
        <v>1203338.99</v>
      </c>
      <c r="U1044" s="62">
        <v>1124216.18</v>
      </c>
      <c r="Z1044" s="42" t="s">
        <v>68</v>
      </c>
      <c r="AJ1044" s="42"/>
      <c r="AW1044" s="42" t="s">
        <v>2412</v>
      </c>
      <c r="AX1044" s="42"/>
      <c r="AY1044" s="42"/>
      <c r="AZ1044" s="42"/>
      <c r="BA1044" s="42"/>
      <c r="BB1044" s="42"/>
      <c r="BN1044" s="128" t="s">
        <v>4578</v>
      </c>
      <c r="BO1044" s="58" t="str">
        <f t="shared" si="16"/>
        <v>境内资产</v>
      </c>
      <c r="BP1044" s="58" t="str">
        <f>IF(M1044="",VLOOKUP(D1044,Sheet4!$A$1:$B$92,2,0),VLOOKUP(Q1044,Sheet4!$A$1:$B$92,2,0))</f>
        <v>保险资产管理产品</v>
      </c>
    </row>
    <row r="1045" spans="1:68" s="58" customFormat="1" ht="12.75" customHeight="1">
      <c r="A1045" s="137" t="s">
        <v>1630</v>
      </c>
      <c r="B1045" s="42" t="s">
        <v>1631</v>
      </c>
      <c r="C1045" s="252" t="s">
        <v>5552</v>
      </c>
      <c r="D1045" s="257" t="s">
        <v>678</v>
      </c>
      <c r="E1045" s="42" t="s">
        <v>1632</v>
      </c>
      <c r="F1045" s="42" t="s">
        <v>1631</v>
      </c>
      <c r="G1045" s="42"/>
      <c r="H1045" s="307">
        <v>12.461253854189081</v>
      </c>
      <c r="I1045" s="315">
        <v>8.344703514946989</v>
      </c>
      <c r="J1045" s="105">
        <v>0</v>
      </c>
      <c r="K1045" s="42">
        <v>0</v>
      </c>
      <c r="L1045" s="42" t="s">
        <v>4487</v>
      </c>
      <c r="M1045" s="42" t="s">
        <v>2257</v>
      </c>
      <c r="N1045" s="42" t="s">
        <v>2258</v>
      </c>
      <c r="O1045" s="137" t="s">
        <v>2259</v>
      </c>
      <c r="P1045" s="42" t="s">
        <v>64</v>
      </c>
      <c r="Q1045" s="42" t="s">
        <v>65</v>
      </c>
      <c r="R1045" s="42">
        <v>1</v>
      </c>
      <c r="S1045" s="137" t="s">
        <v>2254</v>
      </c>
      <c r="T1045" s="62">
        <v>1203338.99</v>
      </c>
      <c r="U1045" s="62">
        <v>1124216.18</v>
      </c>
      <c r="Z1045" s="42" t="s">
        <v>68</v>
      </c>
      <c r="AJ1045" s="42"/>
      <c r="AW1045" s="42" t="s">
        <v>2412</v>
      </c>
      <c r="AX1045" s="42"/>
      <c r="AY1045" s="42"/>
      <c r="AZ1045" s="42"/>
      <c r="BA1045" s="42"/>
      <c r="BB1045" s="42"/>
      <c r="BN1045" s="128" t="s">
        <v>4578</v>
      </c>
      <c r="BO1045" s="58" t="str">
        <f t="shared" si="16"/>
        <v>境内资产</v>
      </c>
      <c r="BP1045" s="58" t="str">
        <f>IF(M1045="",VLOOKUP(D1045,Sheet4!$A$1:$B$92,2,0),VLOOKUP(Q1045,Sheet4!$A$1:$B$92,2,0))</f>
        <v>保险资产管理产品</v>
      </c>
    </row>
    <row r="1046" spans="1:68" s="58" customFormat="1" ht="12.75" customHeight="1">
      <c r="A1046" s="137" t="s">
        <v>1633</v>
      </c>
      <c r="B1046" s="42" t="s">
        <v>1634</v>
      </c>
      <c r="C1046" s="252" t="s">
        <v>5552</v>
      </c>
      <c r="D1046" s="257" t="s">
        <v>678</v>
      </c>
      <c r="E1046" s="42" t="s">
        <v>1635</v>
      </c>
      <c r="F1046" s="42" t="s">
        <v>1634</v>
      </c>
      <c r="G1046" s="42"/>
      <c r="H1046" s="307">
        <v>38.511269076088553</v>
      </c>
      <c r="I1046" s="315">
        <v>17.133692607431595</v>
      </c>
      <c r="J1046" s="105">
        <v>0</v>
      </c>
      <c r="K1046" s="42">
        <v>0</v>
      </c>
      <c r="L1046" s="42" t="s">
        <v>4487</v>
      </c>
      <c r="M1046" s="42" t="s">
        <v>2257</v>
      </c>
      <c r="N1046" s="42" t="s">
        <v>2258</v>
      </c>
      <c r="O1046" s="137" t="s">
        <v>2259</v>
      </c>
      <c r="P1046" s="42" t="s">
        <v>64</v>
      </c>
      <c r="Q1046" s="42" t="s">
        <v>65</v>
      </c>
      <c r="R1046" s="42">
        <v>1</v>
      </c>
      <c r="S1046" s="137" t="s">
        <v>2254</v>
      </c>
      <c r="T1046" s="62">
        <v>1203338.99</v>
      </c>
      <c r="U1046" s="62">
        <v>1124216.18</v>
      </c>
      <c r="Z1046" s="42" t="s">
        <v>68</v>
      </c>
      <c r="AJ1046" s="42"/>
      <c r="AW1046" s="42" t="s">
        <v>2412</v>
      </c>
      <c r="AX1046" s="42"/>
      <c r="AY1046" s="42"/>
      <c r="AZ1046" s="42"/>
      <c r="BA1046" s="42"/>
      <c r="BB1046" s="42"/>
      <c r="BN1046" s="128" t="s">
        <v>4578</v>
      </c>
      <c r="BO1046" s="58" t="str">
        <f t="shared" si="16"/>
        <v>境内资产</v>
      </c>
      <c r="BP1046" s="58" t="str">
        <f>IF(M1046="",VLOOKUP(D1046,Sheet4!$A$1:$B$92,2,0),VLOOKUP(Q1046,Sheet4!$A$1:$B$92,2,0))</f>
        <v>保险资产管理产品</v>
      </c>
    </row>
    <row r="1047" spans="1:68" s="58" customFormat="1" ht="12.75" customHeight="1">
      <c r="A1047" s="137" t="s">
        <v>1764</v>
      </c>
      <c r="B1047" s="42" t="s">
        <v>1765</v>
      </c>
      <c r="C1047" s="252" t="s">
        <v>5552</v>
      </c>
      <c r="D1047" s="257" t="s">
        <v>678</v>
      </c>
      <c r="E1047" s="42" t="s">
        <v>1766</v>
      </c>
      <c r="F1047" s="42" t="s">
        <v>1765</v>
      </c>
      <c r="G1047" s="42"/>
      <c r="H1047" s="307">
        <v>14.728226327995564</v>
      </c>
      <c r="I1047" s="315">
        <v>10.268576982942122</v>
      </c>
      <c r="J1047" s="105">
        <v>0</v>
      </c>
      <c r="K1047" s="42">
        <v>0</v>
      </c>
      <c r="L1047" s="42" t="s">
        <v>4487</v>
      </c>
      <c r="M1047" s="42" t="s">
        <v>2257</v>
      </c>
      <c r="N1047" s="42" t="s">
        <v>2258</v>
      </c>
      <c r="O1047" s="137" t="s">
        <v>2259</v>
      </c>
      <c r="P1047" s="42" t="s">
        <v>64</v>
      </c>
      <c r="Q1047" s="42" t="s">
        <v>65</v>
      </c>
      <c r="R1047" s="42">
        <v>1</v>
      </c>
      <c r="S1047" s="137" t="s">
        <v>2254</v>
      </c>
      <c r="T1047" s="62">
        <v>1203338.99</v>
      </c>
      <c r="U1047" s="62">
        <v>1124216.18</v>
      </c>
      <c r="Z1047" s="42" t="s">
        <v>68</v>
      </c>
      <c r="AJ1047" s="42"/>
      <c r="AW1047" s="42" t="s">
        <v>2412</v>
      </c>
      <c r="AX1047" s="42"/>
      <c r="AY1047" s="42"/>
      <c r="AZ1047" s="42"/>
      <c r="BA1047" s="42"/>
      <c r="BB1047" s="42"/>
      <c r="BN1047" s="128" t="s">
        <v>4578</v>
      </c>
      <c r="BO1047" s="58" t="str">
        <f t="shared" si="16"/>
        <v>境内资产</v>
      </c>
      <c r="BP1047" s="58" t="str">
        <f>IF(M1047="",VLOOKUP(D1047,Sheet4!$A$1:$B$92,2,0),VLOOKUP(Q1047,Sheet4!$A$1:$B$92,2,0))</f>
        <v>保险资产管理产品</v>
      </c>
    </row>
    <row r="1048" spans="1:68" s="58" customFormat="1" ht="12.75" customHeight="1">
      <c r="A1048" s="137" t="s">
        <v>1826</v>
      </c>
      <c r="B1048" s="42" t="s">
        <v>1827</v>
      </c>
      <c r="C1048" s="252" t="s">
        <v>5552</v>
      </c>
      <c r="D1048" s="257" t="s">
        <v>678</v>
      </c>
      <c r="E1048" s="42" t="s">
        <v>1828</v>
      </c>
      <c r="F1048" s="42" t="s">
        <v>1827</v>
      </c>
      <c r="G1048" s="42"/>
      <c r="H1048" s="307">
        <v>4.7561940247974501</v>
      </c>
      <c r="I1048" s="315">
        <v>3.2286700588687705</v>
      </c>
      <c r="J1048" s="105">
        <v>0</v>
      </c>
      <c r="K1048" s="42">
        <v>0</v>
      </c>
      <c r="L1048" s="42" t="s">
        <v>4487</v>
      </c>
      <c r="M1048" s="42" t="s">
        <v>2257</v>
      </c>
      <c r="N1048" s="42" t="s">
        <v>2258</v>
      </c>
      <c r="O1048" s="137" t="s">
        <v>2259</v>
      </c>
      <c r="P1048" s="42" t="s">
        <v>64</v>
      </c>
      <c r="Q1048" s="42" t="s">
        <v>65</v>
      </c>
      <c r="R1048" s="42">
        <v>1</v>
      </c>
      <c r="S1048" s="137" t="s">
        <v>2254</v>
      </c>
      <c r="T1048" s="62">
        <v>1203338.99</v>
      </c>
      <c r="U1048" s="62">
        <v>1124216.18</v>
      </c>
      <c r="Z1048" s="42" t="s">
        <v>68</v>
      </c>
      <c r="AJ1048" s="42"/>
      <c r="AW1048" s="42" t="s">
        <v>2412</v>
      </c>
      <c r="AX1048" s="42"/>
      <c r="AY1048" s="42"/>
      <c r="AZ1048" s="42"/>
      <c r="BA1048" s="42"/>
      <c r="BB1048" s="42"/>
      <c r="BN1048" s="128" t="s">
        <v>4578</v>
      </c>
      <c r="BO1048" s="58" t="str">
        <f t="shared" si="16"/>
        <v>境内资产</v>
      </c>
      <c r="BP1048" s="58" t="str">
        <f>IF(M1048="",VLOOKUP(D1048,Sheet4!$A$1:$B$92,2,0),VLOOKUP(Q1048,Sheet4!$A$1:$B$92,2,0))</f>
        <v>保险资产管理产品</v>
      </c>
    </row>
    <row r="1049" spans="1:68" s="58" customFormat="1" ht="12.75" customHeight="1">
      <c r="A1049" s="137" t="s">
        <v>2245</v>
      </c>
      <c r="B1049" s="42" t="s">
        <v>2246</v>
      </c>
      <c r="C1049" s="252" t="s">
        <v>5552</v>
      </c>
      <c r="D1049" s="257" t="s">
        <v>678</v>
      </c>
      <c r="E1049" s="42" t="s">
        <v>2814</v>
      </c>
      <c r="F1049" s="42" t="s">
        <v>2246</v>
      </c>
      <c r="G1049" s="42"/>
      <c r="H1049" s="307">
        <v>24.150641233718311</v>
      </c>
      <c r="I1049" s="315">
        <v>9.9697116727891242</v>
      </c>
      <c r="J1049" s="105">
        <v>0</v>
      </c>
      <c r="K1049" s="42">
        <v>0</v>
      </c>
      <c r="L1049" s="42" t="s">
        <v>4487</v>
      </c>
      <c r="M1049" s="42" t="s">
        <v>2257</v>
      </c>
      <c r="N1049" s="42" t="s">
        <v>2258</v>
      </c>
      <c r="O1049" s="137" t="s">
        <v>2259</v>
      </c>
      <c r="P1049" s="42" t="s">
        <v>64</v>
      </c>
      <c r="Q1049" s="42" t="s">
        <v>65</v>
      </c>
      <c r="R1049" s="42">
        <v>1</v>
      </c>
      <c r="S1049" s="137" t="s">
        <v>2254</v>
      </c>
      <c r="T1049" s="62">
        <v>1203338.99</v>
      </c>
      <c r="U1049" s="62">
        <v>1124216.18</v>
      </c>
      <c r="Z1049" s="42" t="s">
        <v>68</v>
      </c>
      <c r="AJ1049" s="42"/>
      <c r="AW1049" s="42" t="s">
        <v>2412</v>
      </c>
      <c r="AX1049" s="42"/>
      <c r="AY1049" s="42"/>
      <c r="AZ1049" s="42"/>
      <c r="BA1049" s="42"/>
      <c r="BB1049" s="42"/>
      <c r="BN1049" s="128" t="s">
        <v>4578</v>
      </c>
      <c r="BO1049" s="58" t="str">
        <f t="shared" si="16"/>
        <v>境内资产</v>
      </c>
      <c r="BP1049" s="58" t="str">
        <f>IF(M1049="",VLOOKUP(D1049,Sheet4!$A$1:$B$92,2,0),VLOOKUP(Q1049,Sheet4!$A$1:$B$92,2,0))</f>
        <v>保险资产管理产品</v>
      </c>
    </row>
    <row r="1050" spans="1:68" s="58" customFormat="1" ht="12.75" customHeight="1">
      <c r="A1050" s="137" t="s">
        <v>1639</v>
      </c>
      <c r="B1050" s="42" t="s">
        <v>1640</v>
      </c>
      <c r="C1050" s="252" t="s">
        <v>5552</v>
      </c>
      <c r="D1050" s="257" t="s">
        <v>678</v>
      </c>
      <c r="E1050" s="42" t="s">
        <v>1641</v>
      </c>
      <c r="F1050" s="42" t="s">
        <v>1640</v>
      </c>
      <c r="G1050" s="42"/>
      <c r="H1050" s="307">
        <v>8.3289196852186773</v>
      </c>
      <c r="I1050" s="315">
        <v>5.6863239504031196</v>
      </c>
      <c r="J1050" s="105">
        <v>0</v>
      </c>
      <c r="K1050" s="42">
        <v>0</v>
      </c>
      <c r="L1050" s="42" t="s">
        <v>4487</v>
      </c>
      <c r="M1050" s="42" t="s">
        <v>2257</v>
      </c>
      <c r="N1050" s="42" t="s">
        <v>2258</v>
      </c>
      <c r="O1050" s="137" t="s">
        <v>2259</v>
      </c>
      <c r="P1050" s="42" t="s">
        <v>64</v>
      </c>
      <c r="Q1050" s="42" t="s">
        <v>65</v>
      </c>
      <c r="R1050" s="42">
        <v>1</v>
      </c>
      <c r="S1050" s="137" t="s">
        <v>2254</v>
      </c>
      <c r="T1050" s="62">
        <v>1203338.99</v>
      </c>
      <c r="U1050" s="62">
        <v>1124216.18</v>
      </c>
      <c r="Z1050" s="42" t="s">
        <v>68</v>
      </c>
      <c r="AJ1050" s="42"/>
      <c r="AW1050" s="42" t="s">
        <v>2412</v>
      </c>
      <c r="AX1050" s="42"/>
      <c r="AY1050" s="42"/>
      <c r="AZ1050" s="42"/>
      <c r="BA1050" s="42"/>
      <c r="BB1050" s="42"/>
      <c r="BN1050" s="128" t="s">
        <v>4578</v>
      </c>
      <c r="BO1050" s="58" t="str">
        <f t="shared" si="16"/>
        <v>境内资产</v>
      </c>
      <c r="BP1050" s="58" t="str">
        <f>IF(M1050="",VLOOKUP(D1050,Sheet4!$A$1:$B$92,2,0),VLOOKUP(Q1050,Sheet4!$A$1:$B$92,2,0))</f>
        <v>保险资产管理产品</v>
      </c>
    </row>
    <row r="1051" spans="1:68" s="58" customFormat="1" ht="12.75" customHeight="1">
      <c r="A1051" s="137" t="s">
        <v>1642</v>
      </c>
      <c r="B1051" s="42" t="s">
        <v>1643</v>
      </c>
      <c r="C1051" s="252" t="s">
        <v>5552</v>
      </c>
      <c r="D1051" s="257" t="s">
        <v>678</v>
      </c>
      <c r="E1051" s="42" t="s">
        <v>1644</v>
      </c>
      <c r="F1051" s="42" t="s">
        <v>1643</v>
      </c>
      <c r="G1051" s="42"/>
      <c r="H1051" s="307">
        <v>20.205852974213247</v>
      </c>
      <c r="I1051" s="315">
        <v>9.869587985219642</v>
      </c>
      <c r="J1051" s="105">
        <v>0</v>
      </c>
      <c r="K1051" s="42">
        <v>0</v>
      </c>
      <c r="L1051" s="42" t="s">
        <v>4487</v>
      </c>
      <c r="M1051" s="42" t="s">
        <v>2257</v>
      </c>
      <c r="N1051" s="42" t="s">
        <v>2258</v>
      </c>
      <c r="O1051" s="137" t="s">
        <v>2259</v>
      </c>
      <c r="P1051" s="42" t="s">
        <v>64</v>
      </c>
      <c r="Q1051" s="42" t="s">
        <v>65</v>
      </c>
      <c r="R1051" s="42">
        <v>1</v>
      </c>
      <c r="S1051" s="137" t="s">
        <v>2254</v>
      </c>
      <c r="T1051" s="62">
        <v>1203338.99</v>
      </c>
      <c r="U1051" s="62">
        <v>1124216.18</v>
      </c>
      <c r="Z1051" s="42" t="s">
        <v>68</v>
      </c>
      <c r="AJ1051" s="42"/>
      <c r="AW1051" s="42" t="s">
        <v>2412</v>
      </c>
      <c r="AX1051" s="42"/>
      <c r="AY1051" s="42"/>
      <c r="AZ1051" s="42"/>
      <c r="BA1051" s="42"/>
      <c r="BB1051" s="42"/>
      <c r="BN1051" s="128" t="s">
        <v>4578</v>
      </c>
      <c r="BO1051" s="58" t="str">
        <f t="shared" si="16"/>
        <v>境内资产</v>
      </c>
      <c r="BP1051" s="58" t="str">
        <f>IF(M1051="",VLOOKUP(D1051,Sheet4!$A$1:$B$92,2,0),VLOOKUP(Q1051,Sheet4!$A$1:$B$92,2,0))</f>
        <v>保险资产管理产品</v>
      </c>
    </row>
    <row r="1052" spans="1:68" s="58" customFormat="1" ht="12.75" customHeight="1">
      <c r="A1052" s="137" t="s">
        <v>2180</v>
      </c>
      <c r="B1052" s="42" t="s">
        <v>2347</v>
      </c>
      <c r="C1052" s="252" t="s">
        <v>5552</v>
      </c>
      <c r="D1052" s="257" t="s">
        <v>678</v>
      </c>
      <c r="E1052" s="42" t="s">
        <v>2815</v>
      </c>
      <c r="F1052" s="42" t="s">
        <v>2347</v>
      </c>
      <c r="G1052" s="42"/>
      <c r="H1052" s="307">
        <v>3.7005374802750519</v>
      </c>
      <c r="I1052" s="315">
        <v>3.4012293017233932</v>
      </c>
      <c r="J1052" s="105">
        <v>0</v>
      </c>
      <c r="K1052" s="42">
        <v>0</v>
      </c>
      <c r="L1052" s="42" t="s">
        <v>4487</v>
      </c>
      <c r="M1052" s="42" t="s">
        <v>2257</v>
      </c>
      <c r="N1052" s="42" t="s">
        <v>2258</v>
      </c>
      <c r="O1052" s="137" t="s">
        <v>2259</v>
      </c>
      <c r="P1052" s="42" t="s">
        <v>64</v>
      </c>
      <c r="Q1052" s="42" t="s">
        <v>65</v>
      </c>
      <c r="R1052" s="42">
        <v>1</v>
      </c>
      <c r="S1052" s="137" t="s">
        <v>2254</v>
      </c>
      <c r="T1052" s="62">
        <v>1203338.99</v>
      </c>
      <c r="U1052" s="62">
        <v>1124216.18</v>
      </c>
      <c r="Z1052" s="42" t="s">
        <v>68</v>
      </c>
      <c r="AJ1052" s="42"/>
      <c r="AW1052" s="42" t="s">
        <v>2412</v>
      </c>
      <c r="AX1052" s="42"/>
      <c r="AY1052" s="42"/>
      <c r="AZ1052" s="42"/>
      <c r="BA1052" s="42"/>
      <c r="BB1052" s="42"/>
      <c r="BN1052" s="128" t="s">
        <v>4578</v>
      </c>
      <c r="BO1052" s="58" t="str">
        <f t="shared" si="16"/>
        <v>境内资产</v>
      </c>
      <c r="BP1052" s="58" t="str">
        <f>IF(M1052="",VLOOKUP(D1052,Sheet4!$A$1:$B$92,2,0),VLOOKUP(Q1052,Sheet4!$A$1:$B$92,2,0))</f>
        <v>保险资产管理产品</v>
      </c>
    </row>
    <row r="1053" spans="1:68" s="58" customFormat="1" ht="12.75" customHeight="1">
      <c r="A1053" s="137" t="s">
        <v>1767</v>
      </c>
      <c r="B1053" s="42" t="s">
        <v>1768</v>
      </c>
      <c r="C1053" s="252" t="s">
        <v>5552</v>
      </c>
      <c r="D1053" s="257" t="s">
        <v>678</v>
      </c>
      <c r="E1053" s="42" t="s">
        <v>1769</v>
      </c>
      <c r="F1053" s="42" t="s">
        <v>1768</v>
      </c>
      <c r="G1053" s="42"/>
      <c r="H1053" s="307">
        <v>10.114405635999942</v>
      </c>
      <c r="I1053" s="315">
        <v>5.5649957239057048</v>
      </c>
      <c r="J1053" s="105">
        <v>0</v>
      </c>
      <c r="K1053" s="42">
        <v>0</v>
      </c>
      <c r="L1053" s="42" t="s">
        <v>4487</v>
      </c>
      <c r="M1053" s="42" t="s">
        <v>2257</v>
      </c>
      <c r="N1053" s="42" t="s">
        <v>2258</v>
      </c>
      <c r="O1053" s="137" t="s">
        <v>2259</v>
      </c>
      <c r="P1053" s="42" t="s">
        <v>64</v>
      </c>
      <c r="Q1053" s="42" t="s">
        <v>65</v>
      </c>
      <c r="R1053" s="42">
        <v>1</v>
      </c>
      <c r="S1053" s="137" t="s">
        <v>2254</v>
      </c>
      <c r="T1053" s="62">
        <v>1203338.99</v>
      </c>
      <c r="U1053" s="62">
        <v>1124216.18</v>
      </c>
      <c r="Z1053" s="42" t="s">
        <v>68</v>
      </c>
      <c r="AJ1053" s="42"/>
      <c r="AW1053" s="42" t="s">
        <v>2412</v>
      </c>
      <c r="AX1053" s="42"/>
      <c r="AY1053" s="42"/>
      <c r="AZ1053" s="42"/>
      <c r="BA1053" s="42"/>
      <c r="BB1053" s="42"/>
      <c r="BN1053" s="128" t="s">
        <v>4578</v>
      </c>
      <c r="BO1053" s="58" t="str">
        <f t="shared" si="16"/>
        <v>境内资产</v>
      </c>
      <c r="BP1053" s="58" t="str">
        <f>IF(M1053="",VLOOKUP(D1053,Sheet4!$A$1:$B$92,2,0),VLOOKUP(Q1053,Sheet4!$A$1:$B$92,2,0))</f>
        <v>保险资产管理产品</v>
      </c>
    </row>
    <row r="1054" spans="1:68" s="58" customFormat="1" ht="12.75" customHeight="1">
      <c r="A1054" s="137" t="s">
        <v>1773</v>
      </c>
      <c r="B1054" s="42" t="s">
        <v>1774</v>
      </c>
      <c r="C1054" s="252" t="s">
        <v>5552</v>
      </c>
      <c r="D1054" s="257" t="s">
        <v>678</v>
      </c>
      <c r="E1054" s="42" t="s">
        <v>1775</v>
      </c>
      <c r="F1054" s="42" t="s">
        <v>1774</v>
      </c>
      <c r="G1054" s="42"/>
      <c r="H1054" s="307">
        <v>29.359198755644972</v>
      </c>
      <c r="I1054" s="315">
        <v>23.304798021745977</v>
      </c>
      <c r="J1054" s="105">
        <v>0</v>
      </c>
      <c r="K1054" s="42">
        <v>0</v>
      </c>
      <c r="L1054" s="42" t="s">
        <v>4487</v>
      </c>
      <c r="M1054" s="42" t="s">
        <v>2257</v>
      </c>
      <c r="N1054" s="42" t="s">
        <v>2258</v>
      </c>
      <c r="O1054" s="137" t="s">
        <v>2259</v>
      </c>
      <c r="P1054" s="42" t="s">
        <v>64</v>
      </c>
      <c r="Q1054" s="42" t="s">
        <v>65</v>
      </c>
      <c r="R1054" s="42">
        <v>1</v>
      </c>
      <c r="S1054" s="137" t="s">
        <v>2254</v>
      </c>
      <c r="T1054" s="62">
        <v>1203338.99</v>
      </c>
      <c r="U1054" s="62">
        <v>1124216.18</v>
      </c>
      <c r="Z1054" s="42" t="s">
        <v>68</v>
      </c>
      <c r="AJ1054" s="42"/>
      <c r="AW1054" s="42" t="s">
        <v>2412</v>
      </c>
      <c r="AX1054" s="42"/>
      <c r="AY1054" s="42"/>
      <c r="AZ1054" s="42"/>
      <c r="BA1054" s="42"/>
      <c r="BB1054" s="42"/>
      <c r="BN1054" s="128" t="s">
        <v>4578</v>
      </c>
      <c r="BO1054" s="58" t="str">
        <f t="shared" si="16"/>
        <v>境内资产</v>
      </c>
      <c r="BP1054" s="58" t="str">
        <f>IF(M1054="",VLOOKUP(D1054,Sheet4!$A$1:$B$92,2,0),VLOOKUP(Q1054,Sheet4!$A$1:$B$92,2,0))</f>
        <v>保险资产管理产品</v>
      </c>
    </row>
    <row r="1055" spans="1:68" s="58" customFormat="1" ht="12.75" customHeight="1">
      <c r="A1055" s="137" t="s">
        <v>2043</v>
      </c>
      <c r="B1055" s="42" t="s">
        <v>2044</v>
      </c>
      <c r="C1055" s="252" t="s">
        <v>5552</v>
      </c>
      <c r="D1055" s="257" t="s">
        <v>678</v>
      </c>
      <c r="E1055" s="42" t="s">
        <v>4375</v>
      </c>
      <c r="F1055" s="42" t="s">
        <v>2044</v>
      </c>
      <c r="G1055" s="42"/>
      <c r="H1055" s="307">
        <v>58.47386329628479</v>
      </c>
      <c r="I1055" s="315">
        <v>29.980560833703567</v>
      </c>
      <c r="J1055" s="105">
        <v>0</v>
      </c>
      <c r="K1055" s="42">
        <v>0</v>
      </c>
      <c r="L1055" s="42" t="s">
        <v>4487</v>
      </c>
      <c r="M1055" s="42" t="s">
        <v>2257</v>
      </c>
      <c r="N1055" s="42" t="s">
        <v>2258</v>
      </c>
      <c r="O1055" s="137" t="s">
        <v>2259</v>
      </c>
      <c r="P1055" s="42" t="s">
        <v>64</v>
      </c>
      <c r="Q1055" s="42" t="s">
        <v>65</v>
      </c>
      <c r="R1055" s="42">
        <v>1</v>
      </c>
      <c r="S1055" s="137" t="s">
        <v>2254</v>
      </c>
      <c r="T1055" s="62">
        <v>1203338.99</v>
      </c>
      <c r="U1055" s="62">
        <v>1124216.18</v>
      </c>
      <c r="Z1055" s="42" t="s">
        <v>68</v>
      </c>
      <c r="AJ1055" s="42"/>
      <c r="AW1055" s="42" t="s">
        <v>2412</v>
      </c>
      <c r="AX1055" s="42"/>
      <c r="AY1055" s="42"/>
      <c r="AZ1055" s="42"/>
      <c r="BA1055" s="42"/>
      <c r="BB1055" s="42"/>
      <c r="BN1055" s="128" t="s">
        <v>4578</v>
      </c>
      <c r="BO1055" s="58" t="str">
        <f t="shared" si="16"/>
        <v>境内资产</v>
      </c>
      <c r="BP1055" s="58" t="str">
        <f>IF(M1055="",VLOOKUP(D1055,Sheet4!$A$1:$B$92,2,0),VLOOKUP(Q1055,Sheet4!$A$1:$B$92,2,0))</f>
        <v>保险资产管理产品</v>
      </c>
    </row>
    <row r="1056" spans="1:68" s="58" customFormat="1" ht="12.75" customHeight="1">
      <c r="A1056" s="137" t="s">
        <v>1776</v>
      </c>
      <c r="B1056" s="42" t="s">
        <v>1777</v>
      </c>
      <c r="C1056" s="252" t="s">
        <v>5552</v>
      </c>
      <c r="D1056" s="257" t="s">
        <v>678</v>
      </c>
      <c r="E1056" s="42" t="s">
        <v>1778</v>
      </c>
      <c r="F1056" s="42" t="s">
        <v>1777</v>
      </c>
      <c r="G1056" s="42"/>
      <c r="H1056" s="307">
        <v>32.142892362274218</v>
      </c>
      <c r="I1056" s="315">
        <v>20.501830782406969</v>
      </c>
      <c r="J1056" s="105">
        <v>0</v>
      </c>
      <c r="K1056" s="42">
        <v>0</v>
      </c>
      <c r="L1056" s="42" t="s">
        <v>4487</v>
      </c>
      <c r="M1056" s="42" t="s">
        <v>2257</v>
      </c>
      <c r="N1056" s="42" t="s">
        <v>2258</v>
      </c>
      <c r="O1056" s="137" t="s">
        <v>2259</v>
      </c>
      <c r="P1056" s="42" t="s">
        <v>64</v>
      </c>
      <c r="Q1056" s="42" t="s">
        <v>65</v>
      </c>
      <c r="R1056" s="42">
        <v>1</v>
      </c>
      <c r="S1056" s="137" t="s">
        <v>2254</v>
      </c>
      <c r="T1056" s="62">
        <v>1203338.99</v>
      </c>
      <c r="U1056" s="62">
        <v>1124216.18</v>
      </c>
      <c r="Z1056" s="42" t="s">
        <v>68</v>
      </c>
      <c r="AJ1056" s="42"/>
      <c r="AW1056" s="42" t="s">
        <v>2412</v>
      </c>
      <c r="AX1056" s="42"/>
      <c r="AY1056" s="42"/>
      <c r="AZ1056" s="42"/>
      <c r="BA1056" s="42"/>
      <c r="BB1056" s="42"/>
      <c r="BN1056" s="128" t="s">
        <v>4578</v>
      </c>
      <c r="BO1056" s="58" t="str">
        <f t="shared" si="16"/>
        <v>境内资产</v>
      </c>
      <c r="BP1056" s="58" t="str">
        <f>IF(M1056="",VLOOKUP(D1056,Sheet4!$A$1:$B$92,2,0),VLOOKUP(Q1056,Sheet4!$A$1:$B$92,2,0))</f>
        <v>保险资产管理产品</v>
      </c>
    </row>
    <row r="1057" spans="1:68" s="58" customFormat="1" ht="12.75" customHeight="1">
      <c r="A1057" s="137" t="s">
        <v>1832</v>
      </c>
      <c r="B1057" s="42" t="s">
        <v>1833</v>
      </c>
      <c r="C1057" s="252" t="s">
        <v>5552</v>
      </c>
      <c r="D1057" s="257" t="s">
        <v>678</v>
      </c>
      <c r="E1057" s="42" t="s">
        <v>1834</v>
      </c>
      <c r="F1057" s="42" t="s">
        <v>1833</v>
      </c>
      <c r="G1057" s="42"/>
      <c r="H1057" s="307">
        <v>19.68551803525741</v>
      </c>
      <c r="I1057" s="315">
        <v>10.435662372389283</v>
      </c>
      <c r="J1057" s="105">
        <v>0</v>
      </c>
      <c r="K1057" s="42">
        <v>0</v>
      </c>
      <c r="L1057" s="42" t="s">
        <v>4487</v>
      </c>
      <c r="M1057" s="42" t="s">
        <v>2257</v>
      </c>
      <c r="N1057" s="42" t="s">
        <v>2258</v>
      </c>
      <c r="O1057" s="137" t="s">
        <v>2259</v>
      </c>
      <c r="P1057" s="42" t="s">
        <v>64</v>
      </c>
      <c r="Q1057" s="42" t="s">
        <v>65</v>
      </c>
      <c r="R1057" s="42">
        <v>1</v>
      </c>
      <c r="S1057" s="137" t="s">
        <v>2254</v>
      </c>
      <c r="T1057" s="62">
        <v>1203338.99</v>
      </c>
      <c r="U1057" s="62">
        <v>1124216.18</v>
      </c>
      <c r="Z1057" s="42" t="s">
        <v>68</v>
      </c>
      <c r="AJ1057" s="42"/>
      <c r="AW1057" s="42" t="s">
        <v>2412</v>
      </c>
      <c r="AX1057" s="42"/>
      <c r="AY1057" s="42"/>
      <c r="AZ1057" s="42"/>
      <c r="BA1057" s="42"/>
      <c r="BB1057" s="42"/>
      <c r="BN1057" s="128" t="s">
        <v>4578</v>
      </c>
      <c r="BO1057" s="58" t="str">
        <f t="shared" si="16"/>
        <v>境内资产</v>
      </c>
      <c r="BP1057" s="58" t="str">
        <f>IF(M1057="",VLOOKUP(D1057,Sheet4!$A$1:$B$92,2,0),VLOOKUP(Q1057,Sheet4!$A$1:$B$92,2,0))</f>
        <v>保险资产管理产品</v>
      </c>
    </row>
    <row r="1058" spans="1:68" s="58" customFormat="1" ht="12.75" customHeight="1">
      <c r="A1058" s="137" t="s">
        <v>1779</v>
      </c>
      <c r="B1058" s="42" t="s">
        <v>1780</v>
      </c>
      <c r="C1058" s="252" t="s">
        <v>5552</v>
      </c>
      <c r="D1058" s="257" t="s">
        <v>678</v>
      </c>
      <c r="E1058" s="42" t="s">
        <v>1781</v>
      </c>
      <c r="F1058" s="42" t="s">
        <v>1780</v>
      </c>
      <c r="G1058" s="42"/>
      <c r="H1058" s="307">
        <v>12.87949876988538</v>
      </c>
      <c r="I1058" s="315">
        <v>9.0156491389197679</v>
      </c>
      <c r="J1058" s="105">
        <v>0</v>
      </c>
      <c r="K1058" s="42">
        <v>0</v>
      </c>
      <c r="L1058" s="42" t="s">
        <v>4487</v>
      </c>
      <c r="M1058" s="42" t="s">
        <v>2257</v>
      </c>
      <c r="N1058" s="42" t="s">
        <v>2258</v>
      </c>
      <c r="O1058" s="137" t="s">
        <v>2259</v>
      </c>
      <c r="P1058" s="42" t="s">
        <v>64</v>
      </c>
      <c r="Q1058" s="42" t="s">
        <v>65</v>
      </c>
      <c r="R1058" s="42">
        <v>1</v>
      </c>
      <c r="S1058" s="137" t="s">
        <v>2254</v>
      </c>
      <c r="T1058" s="62">
        <v>1203338.99</v>
      </c>
      <c r="U1058" s="62">
        <v>1124216.18</v>
      </c>
      <c r="Z1058" s="42" t="s">
        <v>68</v>
      </c>
      <c r="AJ1058" s="42"/>
      <c r="AW1058" s="42" t="s">
        <v>2412</v>
      </c>
      <c r="AX1058" s="42"/>
      <c r="AY1058" s="42"/>
      <c r="AZ1058" s="42"/>
      <c r="BA1058" s="42"/>
      <c r="BB1058" s="42"/>
      <c r="BN1058" s="128" t="s">
        <v>4578</v>
      </c>
      <c r="BO1058" s="58" t="str">
        <f t="shared" si="16"/>
        <v>境内资产</v>
      </c>
      <c r="BP1058" s="58" t="str">
        <f>IF(M1058="",VLOOKUP(D1058,Sheet4!$A$1:$B$92,2,0),VLOOKUP(Q1058,Sheet4!$A$1:$B$92,2,0))</f>
        <v>保险资产管理产品</v>
      </c>
    </row>
    <row r="1059" spans="1:68" s="58" customFormat="1" ht="12.75" customHeight="1">
      <c r="A1059" s="137" t="s">
        <v>2295</v>
      </c>
      <c r="B1059" s="42" t="s">
        <v>2348</v>
      </c>
      <c r="C1059" s="252" t="s">
        <v>1305</v>
      </c>
      <c r="D1059" s="252" t="s">
        <v>1318</v>
      </c>
      <c r="E1059" s="42" t="s">
        <v>2349</v>
      </c>
      <c r="F1059" s="42" t="s">
        <v>2348</v>
      </c>
      <c r="G1059" s="42"/>
      <c r="H1059" s="307">
        <v>28680.68208382024</v>
      </c>
      <c r="I1059" s="315">
        <v>28682.544788305011</v>
      </c>
      <c r="J1059" s="105">
        <v>0</v>
      </c>
      <c r="K1059" s="42">
        <v>0</v>
      </c>
      <c r="L1059" s="42" t="s">
        <v>4487</v>
      </c>
      <c r="M1059" s="42" t="s">
        <v>2257</v>
      </c>
      <c r="N1059" s="42" t="s">
        <v>2258</v>
      </c>
      <c r="O1059" s="137" t="s">
        <v>2259</v>
      </c>
      <c r="P1059" s="42" t="s">
        <v>64</v>
      </c>
      <c r="Q1059" s="42" t="s">
        <v>65</v>
      </c>
      <c r="R1059" s="42">
        <v>1</v>
      </c>
      <c r="S1059" s="137" t="s">
        <v>2254</v>
      </c>
      <c r="T1059" s="62">
        <v>1203338.99</v>
      </c>
      <c r="U1059" s="62">
        <v>1124216.18</v>
      </c>
      <c r="Z1059" s="42" t="s">
        <v>68</v>
      </c>
      <c r="AJ1059" s="42"/>
      <c r="AW1059" s="42" t="s">
        <v>2412</v>
      </c>
      <c r="AX1059" s="42"/>
      <c r="AY1059" s="42"/>
      <c r="AZ1059" s="42"/>
      <c r="BA1059" s="42"/>
      <c r="BB1059" s="42"/>
      <c r="BN1059" s="128" t="s">
        <v>4578</v>
      </c>
      <c r="BO1059" s="58" t="str">
        <f t="shared" si="16"/>
        <v>境内资产</v>
      </c>
      <c r="BP1059" s="58" t="str">
        <f>IF(M1059="",VLOOKUP(D1059,Sheet4!$A$1:$B$92,2,0),VLOOKUP(Q1059,Sheet4!$A$1:$B$92,2,0))</f>
        <v>保险资产管理产品</v>
      </c>
    </row>
    <row r="1060" spans="1:68" s="58" customFormat="1" ht="12.75" customHeight="1">
      <c r="A1060" s="137" t="s">
        <v>2296</v>
      </c>
      <c r="B1060" s="42" t="s">
        <v>2350</v>
      </c>
      <c r="C1060" s="255" t="s">
        <v>71</v>
      </c>
      <c r="D1060" s="255" t="s">
        <v>72</v>
      </c>
      <c r="E1060" s="42" t="s">
        <v>4461</v>
      </c>
      <c r="F1060" s="42" t="s">
        <v>2350</v>
      </c>
      <c r="G1060" s="42"/>
      <c r="H1060" s="307">
        <v>53680.379752320012</v>
      </c>
      <c r="I1060" s="315">
        <v>53617.191289198927</v>
      </c>
      <c r="J1060" s="105">
        <v>835.04838332863221</v>
      </c>
      <c r="K1060" s="42">
        <v>0</v>
      </c>
      <c r="L1060" s="42" t="s">
        <v>4487</v>
      </c>
      <c r="M1060" s="42" t="s">
        <v>2257</v>
      </c>
      <c r="N1060" s="42" t="s">
        <v>2258</v>
      </c>
      <c r="O1060" s="137" t="s">
        <v>2259</v>
      </c>
      <c r="P1060" s="42" t="s">
        <v>64</v>
      </c>
      <c r="Q1060" s="42" t="s">
        <v>65</v>
      </c>
      <c r="R1060" s="42">
        <v>1</v>
      </c>
      <c r="S1060" s="137" t="s">
        <v>2254</v>
      </c>
      <c r="T1060" s="62">
        <v>1203338.99</v>
      </c>
      <c r="U1060" s="62">
        <v>1124216.18</v>
      </c>
      <c r="Z1060" s="42" t="s">
        <v>68</v>
      </c>
      <c r="AJ1060" s="42"/>
      <c r="AW1060" s="42" t="s">
        <v>2412</v>
      </c>
      <c r="AX1060" s="42"/>
      <c r="AY1060" s="42">
        <v>0.63561643835616399</v>
      </c>
      <c r="AZ1060" s="42" t="s">
        <v>74</v>
      </c>
      <c r="BA1060" s="108">
        <v>5.7611999999999997</v>
      </c>
      <c r="BB1060" s="50" t="s">
        <v>68</v>
      </c>
      <c r="BN1060" s="128" t="s">
        <v>4578</v>
      </c>
      <c r="BO1060" s="58" t="str">
        <f t="shared" si="16"/>
        <v>境内资产</v>
      </c>
      <c r="BP1060" s="58" t="str">
        <f>IF(M1060="",VLOOKUP(D1060,Sheet4!$A$1:$B$92,2,0),VLOOKUP(Q1060,Sheet4!$A$1:$B$92,2,0))</f>
        <v>保险资产管理产品</v>
      </c>
    </row>
    <row r="1061" spans="1:68" s="58" customFormat="1" ht="12.75" customHeight="1">
      <c r="A1061" s="137" t="s">
        <v>2297</v>
      </c>
      <c r="B1061" s="42" t="s">
        <v>2368</v>
      </c>
      <c r="C1061" s="255" t="s">
        <v>71</v>
      </c>
      <c r="D1061" s="255" t="s">
        <v>1154</v>
      </c>
      <c r="E1061" s="42" t="s">
        <v>4462</v>
      </c>
      <c r="F1061" s="42" t="s">
        <v>2368</v>
      </c>
      <c r="G1061" s="42"/>
      <c r="H1061" s="307">
        <v>17803.309626208385</v>
      </c>
      <c r="I1061" s="315">
        <v>17785.594890261909</v>
      </c>
      <c r="J1061" s="105">
        <v>601.97099664950144</v>
      </c>
      <c r="K1061" s="42">
        <v>0</v>
      </c>
      <c r="L1061" s="42" t="s">
        <v>4487</v>
      </c>
      <c r="M1061" s="42" t="s">
        <v>2257</v>
      </c>
      <c r="N1061" s="42" t="s">
        <v>2258</v>
      </c>
      <c r="O1061" s="137" t="s">
        <v>2259</v>
      </c>
      <c r="P1061" s="42" t="s">
        <v>64</v>
      </c>
      <c r="Q1061" s="42" t="s">
        <v>65</v>
      </c>
      <c r="R1061" s="42">
        <v>1</v>
      </c>
      <c r="S1061" s="137" t="s">
        <v>2254</v>
      </c>
      <c r="T1061" s="62">
        <v>1203338.99</v>
      </c>
      <c r="U1061" s="62">
        <v>1124216.18</v>
      </c>
      <c r="Z1061" s="42" t="s">
        <v>68</v>
      </c>
      <c r="AJ1061" s="42"/>
      <c r="AW1061" s="42" t="s">
        <v>2412</v>
      </c>
      <c r="AX1061" s="42"/>
      <c r="AY1061" s="42">
        <v>0.117808219178082</v>
      </c>
      <c r="AZ1061" s="42" t="s">
        <v>74</v>
      </c>
      <c r="BA1061" s="108">
        <v>0.1174</v>
      </c>
      <c r="BB1061" s="50" t="s">
        <v>68</v>
      </c>
      <c r="BN1061" s="128" t="s">
        <v>4578</v>
      </c>
      <c r="BO1061" s="58" t="str">
        <f t="shared" si="16"/>
        <v>境内资产</v>
      </c>
      <c r="BP1061" s="58" t="str">
        <f>IF(M1061="",VLOOKUP(D1061,Sheet4!$A$1:$B$92,2,0),VLOOKUP(Q1061,Sheet4!$A$1:$B$92,2,0))</f>
        <v>保险资产管理产品</v>
      </c>
    </row>
    <row r="1062" spans="1:68" s="58" customFormat="1" ht="12.75" customHeight="1">
      <c r="A1062" s="137" t="s">
        <v>2255</v>
      </c>
      <c r="B1062" s="137" t="s">
        <v>2256</v>
      </c>
      <c r="C1062" s="250" t="s">
        <v>222</v>
      </c>
      <c r="D1062" s="250" t="s">
        <v>221</v>
      </c>
      <c r="E1062" s="42" t="s">
        <v>2307</v>
      </c>
      <c r="F1062" s="42" t="s">
        <v>2308</v>
      </c>
      <c r="G1062" s="42"/>
      <c r="H1062" s="307">
        <v>9118242.9039805401</v>
      </c>
      <c r="I1062" s="315">
        <v>9118242.9039805401</v>
      </c>
      <c r="J1062" s="105">
        <v>4120.5457136398081</v>
      </c>
      <c r="K1062" s="42">
        <v>0</v>
      </c>
      <c r="L1062" s="42" t="s">
        <v>4489</v>
      </c>
      <c r="M1062" s="42" t="s">
        <v>2298</v>
      </c>
      <c r="N1062" s="50" t="s">
        <v>5532</v>
      </c>
      <c r="O1062" s="137" t="s">
        <v>2300</v>
      </c>
      <c r="P1062" s="42" t="s">
        <v>64</v>
      </c>
      <c r="Q1062" s="42" t="s">
        <v>65</v>
      </c>
      <c r="R1062" s="42">
        <v>2</v>
      </c>
      <c r="S1062" s="137" t="s">
        <v>2254</v>
      </c>
      <c r="T1062" s="62">
        <v>16867538196.9</v>
      </c>
      <c r="U1062" s="62">
        <v>14487907740.719999</v>
      </c>
      <c r="Z1062" s="42" t="s">
        <v>280</v>
      </c>
      <c r="AJ1062" s="42"/>
      <c r="AW1062" s="42" t="s">
        <v>2412</v>
      </c>
      <c r="AX1062" s="108">
        <v>0</v>
      </c>
      <c r="AY1062" s="42"/>
      <c r="AZ1062" s="42"/>
      <c r="BA1062" s="42"/>
      <c r="BB1062" s="42"/>
      <c r="BN1062" s="128" t="s">
        <v>4578</v>
      </c>
      <c r="BO1062" s="58" t="str">
        <f t="shared" si="16"/>
        <v>境内资产</v>
      </c>
      <c r="BP1062" s="58" t="str">
        <f>IF(M1062="",VLOOKUP(D1062,Sheet4!$A$1:$B$92,2,0),VLOOKUP(Q1062,Sheet4!$A$1:$B$92,2,0))</f>
        <v>保险资产管理产品</v>
      </c>
    </row>
    <row r="1063" spans="1:68" s="58" customFormat="1" ht="12.75" customHeight="1">
      <c r="A1063" s="137" t="s">
        <v>2260</v>
      </c>
      <c r="B1063" s="42" t="s">
        <v>2261</v>
      </c>
      <c r="C1063" s="252" t="s">
        <v>821</v>
      </c>
      <c r="D1063" s="274" t="s">
        <v>5615</v>
      </c>
      <c r="E1063" s="42" t="s">
        <v>4436</v>
      </c>
      <c r="F1063" s="42" t="s">
        <v>2260</v>
      </c>
      <c r="G1063" s="42"/>
      <c r="H1063" s="307">
        <v>369317544.38944447</v>
      </c>
      <c r="I1063" s="315">
        <v>369317171.79795003</v>
      </c>
      <c r="J1063" s="105">
        <v>3274615.2940782676</v>
      </c>
      <c r="K1063" s="42">
        <v>0</v>
      </c>
      <c r="L1063" s="42" t="s">
        <v>4489</v>
      </c>
      <c r="M1063" s="42" t="s">
        <v>2298</v>
      </c>
      <c r="N1063" s="50" t="s">
        <v>5532</v>
      </c>
      <c r="O1063" s="137" t="s">
        <v>2300</v>
      </c>
      <c r="P1063" s="42" t="s">
        <v>64</v>
      </c>
      <c r="Q1063" s="42" t="s">
        <v>65</v>
      </c>
      <c r="R1063" s="42">
        <v>2</v>
      </c>
      <c r="S1063" s="137" t="s">
        <v>2254</v>
      </c>
      <c r="T1063" s="62">
        <v>16867538196.9</v>
      </c>
      <c r="U1063" s="62">
        <v>14487907740.719999</v>
      </c>
      <c r="Z1063" s="42" t="s">
        <v>68</v>
      </c>
      <c r="AJ1063" s="42"/>
      <c r="AW1063" s="42" t="s">
        <v>2412</v>
      </c>
      <c r="AX1063" s="92">
        <v>0.15620000000000001</v>
      </c>
      <c r="AY1063" s="42"/>
      <c r="AZ1063" s="42"/>
      <c r="BA1063" s="42"/>
      <c r="BB1063" s="42"/>
      <c r="BN1063" s="128" t="s">
        <v>4578</v>
      </c>
      <c r="BO1063" s="58" t="str">
        <f t="shared" si="16"/>
        <v>境内资产</v>
      </c>
      <c r="BP1063" s="58" t="str">
        <f>IF(M1063="",VLOOKUP(D1063,Sheet4!$A$1:$B$92,2,0),VLOOKUP(Q1063,Sheet4!$A$1:$B$92,2,0))</f>
        <v>保险资产管理产品</v>
      </c>
    </row>
    <row r="1064" spans="1:68" s="58" customFormat="1" ht="12.75" customHeight="1">
      <c r="A1064" s="137" t="s">
        <v>2301</v>
      </c>
      <c r="B1064" s="42" t="s">
        <v>2262</v>
      </c>
      <c r="C1064" s="252" t="s">
        <v>821</v>
      </c>
      <c r="D1064" s="274" t="s">
        <v>5615</v>
      </c>
      <c r="E1064" s="42" t="s">
        <v>2367</v>
      </c>
      <c r="F1064" s="42" t="s">
        <v>2301</v>
      </c>
      <c r="G1064" s="42"/>
      <c r="H1064" s="307">
        <v>99815552.537687704</v>
      </c>
      <c r="I1064" s="315">
        <v>99815450.446340561</v>
      </c>
      <c r="J1064" s="105">
        <v>2273714.1622608472</v>
      </c>
      <c r="K1064" s="42">
        <v>0</v>
      </c>
      <c r="L1064" s="42" t="s">
        <v>4489</v>
      </c>
      <c r="M1064" s="42" t="s">
        <v>2298</v>
      </c>
      <c r="N1064" s="50" t="s">
        <v>5532</v>
      </c>
      <c r="O1064" s="137" t="s">
        <v>2300</v>
      </c>
      <c r="P1064" s="42" t="s">
        <v>64</v>
      </c>
      <c r="Q1064" s="42" t="s">
        <v>65</v>
      </c>
      <c r="R1064" s="42">
        <v>2</v>
      </c>
      <c r="S1064" s="137" t="s">
        <v>2254</v>
      </c>
      <c r="T1064" s="62">
        <v>16867538196.9</v>
      </c>
      <c r="U1064" s="62">
        <v>14487907740.719999</v>
      </c>
      <c r="Z1064" s="42" t="s">
        <v>68</v>
      </c>
      <c r="AJ1064" s="42"/>
      <c r="AW1064" s="42" t="s">
        <v>2412</v>
      </c>
      <c r="AX1064" s="146">
        <v>0.13489999999999999</v>
      </c>
      <c r="AY1064" s="42"/>
      <c r="AZ1064" s="42"/>
      <c r="BA1064" s="42"/>
      <c r="BB1064" s="42"/>
      <c r="BN1064" s="128" t="s">
        <v>4578</v>
      </c>
      <c r="BO1064" s="58" t="str">
        <f t="shared" si="16"/>
        <v>境内资产</v>
      </c>
      <c r="BP1064" s="58" t="str">
        <f>IF(M1064="",VLOOKUP(D1064,Sheet4!$A$1:$B$92,2,0),VLOOKUP(Q1064,Sheet4!$A$1:$B$92,2,0))</f>
        <v>保险资产管理产品</v>
      </c>
    </row>
    <row r="1065" spans="1:68" s="58" customFormat="1" ht="12.75" customHeight="1">
      <c r="A1065" s="137" t="s">
        <v>224</v>
      </c>
      <c r="B1065" s="137" t="s">
        <v>224</v>
      </c>
      <c r="C1065" s="250" t="s">
        <v>222</v>
      </c>
      <c r="D1065" s="250" t="s">
        <v>224</v>
      </c>
      <c r="E1065" s="42">
        <v>0</v>
      </c>
      <c r="F1065" s="50" t="s">
        <v>5354</v>
      </c>
      <c r="G1065" s="42"/>
      <c r="H1065" s="307">
        <v>223580.29976572926</v>
      </c>
      <c r="I1065" s="315">
        <v>223580.29976572926</v>
      </c>
      <c r="J1065" s="105">
        <v>0</v>
      </c>
      <c r="K1065" s="42">
        <v>0</v>
      </c>
      <c r="L1065" s="42" t="s">
        <v>4489</v>
      </c>
      <c r="M1065" s="42" t="s">
        <v>2298</v>
      </c>
      <c r="N1065" s="50" t="s">
        <v>5532</v>
      </c>
      <c r="O1065" s="137" t="s">
        <v>2300</v>
      </c>
      <c r="P1065" s="42" t="s">
        <v>64</v>
      </c>
      <c r="Q1065" s="42" t="s">
        <v>65</v>
      </c>
      <c r="R1065" s="42">
        <v>2</v>
      </c>
      <c r="S1065" s="137" t="s">
        <v>2254</v>
      </c>
      <c r="T1065" s="62">
        <v>16867538196.9</v>
      </c>
      <c r="U1065" s="62">
        <v>14487907740.719999</v>
      </c>
      <c r="Z1065" s="42"/>
      <c r="AJ1065" s="42"/>
      <c r="AW1065" s="42" t="s">
        <v>2412</v>
      </c>
      <c r="AX1065" s="108">
        <v>0.15620000000000001</v>
      </c>
      <c r="AY1065" s="42"/>
      <c r="AZ1065" s="42"/>
      <c r="BA1065" s="42"/>
      <c r="BB1065" s="42"/>
      <c r="BN1065" s="128" t="s">
        <v>4578</v>
      </c>
      <c r="BO1065" s="58" t="str">
        <f t="shared" si="16"/>
        <v>境内资产</v>
      </c>
      <c r="BP1065" s="58" t="str">
        <f>IF(M1065="",VLOOKUP(D1065,Sheet4!$A$1:$B$92,2,0),VLOOKUP(Q1065,Sheet4!$A$1:$B$92,2,0))</f>
        <v>保险资产管理产品</v>
      </c>
    </row>
    <row r="1066" spans="1:68" s="58" customFormat="1" ht="12.75" customHeight="1">
      <c r="A1066" s="138" t="s">
        <v>5387</v>
      </c>
      <c r="B1066" s="138" t="s">
        <v>5387</v>
      </c>
      <c r="C1066" s="250" t="s">
        <v>222</v>
      </c>
      <c r="D1066" s="250" t="s">
        <v>224</v>
      </c>
      <c r="E1066" s="42">
        <v>0</v>
      </c>
      <c r="F1066" s="59" t="s">
        <v>5354</v>
      </c>
      <c r="G1066" s="42"/>
      <c r="H1066" s="307">
        <v>39185.909025013556</v>
      </c>
      <c r="I1066" s="315">
        <v>39185.909025013556</v>
      </c>
      <c r="J1066" s="105">
        <v>0</v>
      </c>
      <c r="K1066" s="42">
        <v>0</v>
      </c>
      <c r="L1066" s="42" t="s">
        <v>4489</v>
      </c>
      <c r="M1066" s="42" t="s">
        <v>2298</v>
      </c>
      <c r="N1066" s="50" t="s">
        <v>5532</v>
      </c>
      <c r="O1066" s="137" t="s">
        <v>2300</v>
      </c>
      <c r="P1066" s="42" t="s">
        <v>64</v>
      </c>
      <c r="Q1066" s="42" t="s">
        <v>65</v>
      </c>
      <c r="R1066" s="42">
        <v>2</v>
      </c>
      <c r="S1066" s="137" t="s">
        <v>2254</v>
      </c>
      <c r="T1066" s="62">
        <v>16867538196.9</v>
      </c>
      <c r="U1066" s="62">
        <v>14487907740.719999</v>
      </c>
      <c r="Z1066" s="42"/>
      <c r="AJ1066" s="42"/>
      <c r="AW1066" s="42" t="s">
        <v>2412</v>
      </c>
      <c r="AX1066" s="42">
        <v>0.15620000000000001</v>
      </c>
      <c r="AY1066" s="42"/>
      <c r="AZ1066" s="42"/>
      <c r="BA1066" s="42"/>
      <c r="BB1066" s="42"/>
      <c r="BN1066" s="128" t="s">
        <v>4578</v>
      </c>
      <c r="BO1066" s="58" t="str">
        <f t="shared" si="16"/>
        <v>境内资产</v>
      </c>
      <c r="BP1066" s="58" t="str">
        <f>IF(M1066="",VLOOKUP(D1066,Sheet4!$A$1:$B$92,2,0),VLOOKUP(Q1066,Sheet4!$A$1:$B$92,2,0))</f>
        <v>保险资产管理产品</v>
      </c>
    </row>
    <row r="1067" spans="1:68" s="58" customFormat="1" ht="12.75" customHeight="1">
      <c r="A1067" s="137" t="s">
        <v>2263</v>
      </c>
      <c r="B1067" s="42" t="s">
        <v>2310</v>
      </c>
      <c r="C1067" s="252" t="s">
        <v>5552</v>
      </c>
      <c r="D1067" s="257" t="s">
        <v>672</v>
      </c>
      <c r="E1067" s="42" t="s">
        <v>4437</v>
      </c>
      <c r="F1067" s="42" t="s">
        <v>2310</v>
      </c>
      <c r="G1067" s="42"/>
      <c r="H1067" s="307">
        <v>1859633.3551434616</v>
      </c>
      <c r="I1067" s="315">
        <v>1193157.1851255544</v>
      </c>
      <c r="J1067" s="105">
        <v>0</v>
      </c>
      <c r="K1067" s="42">
        <v>0</v>
      </c>
      <c r="L1067" s="42" t="s">
        <v>4489</v>
      </c>
      <c r="M1067" s="42" t="s">
        <v>2298</v>
      </c>
      <c r="N1067" s="50" t="s">
        <v>5532</v>
      </c>
      <c r="O1067" s="137" t="s">
        <v>2300</v>
      </c>
      <c r="P1067" s="42" t="s">
        <v>64</v>
      </c>
      <c r="Q1067" s="42" t="s">
        <v>65</v>
      </c>
      <c r="R1067" s="42">
        <v>2</v>
      </c>
      <c r="S1067" s="137" t="s">
        <v>2254</v>
      </c>
      <c r="T1067" s="62">
        <v>16867538196.9</v>
      </c>
      <c r="U1067" s="62">
        <v>14487907740.719999</v>
      </c>
      <c r="Z1067" s="42" t="s">
        <v>68</v>
      </c>
      <c r="AJ1067" s="42"/>
      <c r="AW1067" s="42" t="s">
        <v>2412</v>
      </c>
      <c r="AX1067" s="42">
        <v>0.15620000000000001</v>
      </c>
      <c r="AY1067" s="42"/>
      <c r="AZ1067" s="42"/>
      <c r="BA1067" s="42"/>
      <c r="BB1067" s="42"/>
      <c r="BN1067" s="128" t="s">
        <v>4578</v>
      </c>
      <c r="BO1067" s="58" t="str">
        <f t="shared" si="16"/>
        <v>境内资产</v>
      </c>
      <c r="BP1067" s="58" t="str">
        <f>IF(M1067="",VLOOKUP(D1067,Sheet4!$A$1:$B$92,2,0),VLOOKUP(Q1067,Sheet4!$A$1:$B$92,2,0))</f>
        <v>保险资产管理产品</v>
      </c>
    </row>
    <row r="1068" spans="1:68" s="58" customFormat="1" ht="12.75" customHeight="1">
      <c r="A1068" s="137" t="s">
        <v>2264</v>
      </c>
      <c r="B1068" s="42" t="s">
        <v>2311</v>
      </c>
      <c r="C1068" s="252" t="s">
        <v>5552</v>
      </c>
      <c r="D1068" s="257" t="s">
        <v>672</v>
      </c>
      <c r="E1068" s="42" t="s">
        <v>4438</v>
      </c>
      <c r="F1068" s="42" t="s">
        <v>2311</v>
      </c>
      <c r="G1068" s="42"/>
      <c r="H1068" s="307">
        <v>2329146.9988646442</v>
      </c>
      <c r="I1068" s="315">
        <v>1997844.2176407329</v>
      </c>
      <c r="J1068" s="105">
        <v>0</v>
      </c>
      <c r="K1068" s="42">
        <v>0</v>
      </c>
      <c r="L1068" s="42" t="s">
        <v>4489</v>
      </c>
      <c r="M1068" s="42" t="s">
        <v>2298</v>
      </c>
      <c r="N1068" s="50" t="s">
        <v>5532</v>
      </c>
      <c r="O1068" s="137" t="s">
        <v>2300</v>
      </c>
      <c r="P1068" s="42" t="s">
        <v>64</v>
      </c>
      <c r="Q1068" s="42" t="s">
        <v>65</v>
      </c>
      <c r="R1068" s="42">
        <v>2</v>
      </c>
      <c r="S1068" s="137" t="s">
        <v>2254</v>
      </c>
      <c r="T1068" s="62">
        <v>16867538196.9</v>
      </c>
      <c r="U1068" s="62">
        <v>14487907740.719999</v>
      </c>
      <c r="Z1068" s="42" t="s">
        <v>68</v>
      </c>
      <c r="AJ1068" s="42"/>
      <c r="AW1068" s="42" t="s">
        <v>2412</v>
      </c>
      <c r="AX1068" s="42">
        <v>0.15620000000000001</v>
      </c>
      <c r="AY1068" s="42"/>
      <c r="AZ1068" s="42"/>
      <c r="BA1068" s="42"/>
      <c r="BB1068" s="42"/>
      <c r="BN1068" s="128" t="s">
        <v>4578</v>
      </c>
      <c r="BO1068" s="58" t="str">
        <f t="shared" si="16"/>
        <v>境内资产</v>
      </c>
      <c r="BP1068" s="58" t="str">
        <f>IF(M1068="",VLOOKUP(D1068,Sheet4!$A$1:$B$92,2,0),VLOOKUP(Q1068,Sheet4!$A$1:$B$92,2,0))</f>
        <v>保险资产管理产品</v>
      </c>
    </row>
    <row r="1069" spans="1:68" s="58" customFormat="1" ht="12.75" customHeight="1">
      <c r="A1069" s="137" t="s">
        <v>2265</v>
      </c>
      <c r="B1069" s="42" t="s">
        <v>2312</v>
      </c>
      <c r="C1069" s="252" t="s">
        <v>5552</v>
      </c>
      <c r="D1069" s="257" t="s">
        <v>672</v>
      </c>
      <c r="E1069" s="42" t="s">
        <v>4439</v>
      </c>
      <c r="F1069" s="42" t="s">
        <v>2312</v>
      </c>
      <c r="G1069" s="42"/>
      <c r="H1069" s="307">
        <v>5196003.5933106029</v>
      </c>
      <c r="I1069" s="315">
        <v>3318640.919872955</v>
      </c>
      <c r="J1069" s="105">
        <v>0</v>
      </c>
      <c r="K1069" s="42">
        <v>0</v>
      </c>
      <c r="L1069" s="42" t="s">
        <v>4489</v>
      </c>
      <c r="M1069" s="42" t="s">
        <v>2298</v>
      </c>
      <c r="N1069" s="50" t="s">
        <v>5532</v>
      </c>
      <c r="O1069" s="137" t="s">
        <v>2300</v>
      </c>
      <c r="P1069" s="42" t="s">
        <v>64</v>
      </c>
      <c r="Q1069" s="42" t="s">
        <v>65</v>
      </c>
      <c r="R1069" s="42">
        <v>2</v>
      </c>
      <c r="S1069" s="137" t="s">
        <v>2254</v>
      </c>
      <c r="T1069" s="62">
        <v>16867538196.9</v>
      </c>
      <c r="U1069" s="62">
        <v>14487907740.719999</v>
      </c>
      <c r="Z1069" s="42" t="s">
        <v>68</v>
      </c>
      <c r="AJ1069" s="42"/>
      <c r="AW1069" s="42" t="s">
        <v>2412</v>
      </c>
      <c r="AX1069" s="42">
        <v>0.15620000000000001</v>
      </c>
      <c r="AY1069" s="42"/>
      <c r="AZ1069" s="42"/>
      <c r="BA1069" s="42"/>
      <c r="BB1069" s="42"/>
      <c r="BN1069" s="128" t="s">
        <v>4578</v>
      </c>
      <c r="BO1069" s="58" t="str">
        <f t="shared" si="16"/>
        <v>境内资产</v>
      </c>
      <c r="BP1069" s="58" t="str">
        <f>IF(M1069="",VLOOKUP(D1069,Sheet4!$A$1:$B$92,2,0),VLOOKUP(Q1069,Sheet4!$A$1:$B$92,2,0))</f>
        <v>保险资产管理产品</v>
      </c>
    </row>
    <row r="1070" spans="1:68" s="58" customFormat="1" ht="12.75" customHeight="1">
      <c r="A1070" s="137" t="s">
        <v>2117</v>
      </c>
      <c r="B1070" s="42" t="s">
        <v>2199</v>
      </c>
      <c r="C1070" s="252" t="s">
        <v>5552</v>
      </c>
      <c r="D1070" s="257" t="s">
        <v>672</v>
      </c>
      <c r="E1070" s="42" t="s">
        <v>3807</v>
      </c>
      <c r="F1070" s="42" t="s">
        <v>2199</v>
      </c>
      <c r="G1070" s="42"/>
      <c r="H1070" s="307">
        <v>2438271.459629104</v>
      </c>
      <c r="I1070" s="315">
        <v>2028149.7765137944</v>
      </c>
      <c r="J1070" s="105">
        <v>0</v>
      </c>
      <c r="K1070" s="42">
        <v>0</v>
      </c>
      <c r="L1070" s="42" t="s">
        <v>4489</v>
      </c>
      <c r="M1070" s="42" t="s">
        <v>2298</v>
      </c>
      <c r="N1070" s="50" t="s">
        <v>5532</v>
      </c>
      <c r="O1070" s="137" t="s">
        <v>2300</v>
      </c>
      <c r="P1070" s="42" t="s">
        <v>64</v>
      </c>
      <c r="Q1070" s="42" t="s">
        <v>65</v>
      </c>
      <c r="R1070" s="42">
        <v>2</v>
      </c>
      <c r="S1070" s="137" t="s">
        <v>2254</v>
      </c>
      <c r="T1070" s="62">
        <v>16867538196.9</v>
      </c>
      <c r="U1070" s="62">
        <v>14487907740.719999</v>
      </c>
      <c r="Z1070" s="42" t="s">
        <v>280</v>
      </c>
      <c r="AJ1070" s="42"/>
      <c r="AW1070" s="42" t="s">
        <v>2412</v>
      </c>
      <c r="AX1070" s="42">
        <v>0.15620000000000001</v>
      </c>
      <c r="AY1070" s="42"/>
      <c r="AZ1070" s="42"/>
      <c r="BA1070" s="42"/>
      <c r="BB1070" s="42"/>
      <c r="BN1070" s="128" t="s">
        <v>4578</v>
      </c>
      <c r="BO1070" s="58" t="str">
        <f t="shared" si="16"/>
        <v>境内资产</v>
      </c>
      <c r="BP1070" s="58" t="str">
        <f>IF(M1070="",VLOOKUP(D1070,Sheet4!$A$1:$B$92,2,0),VLOOKUP(Q1070,Sheet4!$A$1:$B$92,2,0))</f>
        <v>保险资产管理产品</v>
      </c>
    </row>
    <row r="1071" spans="1:68" s="58" customFormat="1" ht="12.75" customHeight="1">
      <c r="A1071" s="137" t="s">
        <v>2266</v>
      </c>
      <c r="B1071" s="42" t="s">
        <v>2313</v>
      </c>
      <c r="C1071" s="252" t="s">
        <v>5552</v>
      </c>
      <c r="D1071" s="257" t="s">
        <v>672</v>
      </c>
      <c r="E1071" s="42" t="s">
        <v>2914</v>
      </c>
      <c r="F1071" s="42" t="s">
        <v>2313</v>
      </c>
      <c r="G1071" s="42"/>
      <c r="H1071" s="307">
        <v>3489496.5386801194</v>
      </c>
      <c r="I1071" s="315">
        <v>2192125.278970975</v>
      </c>
      <c r="J1071" s="105">
        <v>0</v>
      </c>
      <c r="K1071" s="42">
        <v>0</v>
      </c>
      <c r="L1071" s="42" t="s">
        <v>4489</v>
      </c>
      <c r="M1071" s="42" t="s">
        <v>2298</v>
      </c>
      <c r="N1071" s="50" t="s">
        <v>5532</v>
      </c>
      <c r="O1071" s="137" t="s">
        <v>2300</v>
      </c>
      <c r="P1071" s="42" t="s">
        <v>64</v>
      </c>
      <c r="Q1071" s="42" t="s">
        <v>65</v>
      </c>
      <c r="R1071" s="42">
        <v>2</v>
      </c>
      <c r="S1071" s="137" t="s">
        <v>2254</v>
      </c>
      <c r="T1071" s="62">
        <v>16867538196.9</v>
      </c>
      <c r="U1071" s="62">
        <v>14487907740.719999</v>
      </c>
      <c r="Z1071" s="42" t="s">
        <v>68</v>
      </c>
      <c r="AJ1071" s="42"/>
      <c r="AW1071" s="42" t="s">
        <v>2412</v>
      </c>
      <c r="AX1071" s="42">
        <v>0.15620000000000001</v>
      </c>
      <c r="AY1071" s="42"/>
      <c r="AZ1071" s="42"/>
      <c r="BA1071" s="42"/>
      <c r="BB1071" s="42"/>
      <c r="BN1071" s="128" t="s">
        <v>4578</v>
      </c>
      <c r="BO1071" s="58" t="str">
        <f t="shared" si="16"/>
        <v>境内资产</v>
      </c>
      <c r="BP1071" s="58" t="str">
        <f>IF(M1071="",VLOOKUP(D1071,Sheet4!$A$1:$B$92,2,0),VLOOKUP(Q1071,Sheet4!$A$1:$B$92,2,0))</f>
        <v>保险资产管理产品</v>
      </c>
    </row>
    <row r="1072" spans="1:68" s="58" customFormat="1" ht="12.75" customHeight="1">
      <c r="A1072" s="137" t="s">
        <v>2267</v>
      </c>
      <c r="B1072" s="42" t="s">
        <v>2314</v>
      </c>
      <c r="C1072" s="252" t="s">
        <v>5552</v>
      </c>
      <c r="D1072" s="257" t="s">
        <v>672</v>
      </c>
      <c r="E1072" s="42" t="s">
        <v>3013</v>
      </c>
      <c r="F1072" s="42" t="s">
        <v>2314</v>
      </c>
      <c r="G1072" s="42"/>
      <c r="H1072" s="307">
        <v>6608451.9839462312</v>
      </c>
      <c r="I1072" s="315">
        <v>4185653.0029868814</v>
      </c>
      <c r="J1072" s="105">
        <v>0</v>
      </c>
      <c r="K1072" s="42">
        <v>0</v>
      </c>
      <c r="L1072" s="42" t="s">
        <v>4489</v>
      </c>
      <c r="M1072" s="42" t="s">
        <v>2298</v>
      </c>
      <c r="N1072" s="50" t="s">
        <v>5532</v>
      </c>
      <c r="O1072" s="137" t="s">
        <v>2300</v>
      </c>
      <c r="P1072" s="42" t="s">
        <v>64</v>
      </c>
      <c r="Q1072" s="42" t="s">
        <v>65</v>
      </c>
      <c r="R1072" s="42">
        <v>2</v>
      </c>
      <c r="S1072" s="137" t="s">
        <v>2254</v>
      </c>
      <c r="T1072" s="62">
        <v>16867538196.9</v>
      </c>
      <c r="U1072" s="62">
        <v>14487907740.719999</v>
      </c>
      <c r="Z1072" s="42" t="s">
        <v>68</v>
      </c>
      <c r="AJ1072" s="42"/>
      <c r="AW1072" s="42" t="s">
        <v>2412</v>
      </c>
      <c r="AX1072" s="42">
        <v>0.15620000000000001</v>
      </c>
      <c r="AY1072" s="42"/>
      <c r="AZ1072" s="42"/>
      <c r="BA1072" s="42"/>
      <c r="BB1072" s="42"/>
      <c r="BN1072" s="128" t="s">
        <v>4578</v>
      </c>
      <c r="BO1072" s="58" t="str">
        <f t="shared" si="16"/>
        <v>境内资产</v>
      </c>
      <c r="BP1072" s="58" t="str">
        <f>IF(M1072="",VLOOKUP(D1072,Sheet4!$A$1:$B$92,2,0),VLOOKUP(Q1072,Sheet4!$A$1:$B$92,2,0))</f>
        <v>保险资产管理产品</v>
      </c>
    </row>
    <row r="1073" spans="1:68" s="58" customFormat="1" ht="12.75" customHeight="1">
      <c r="A1073" s="137" t="s">
        <v>2108</v>
      </c>
      <c r="B1073" s="42" t="s">
        <v>2315</v>
      </c>
      <c r="C1073" s="252" t="s">
        <v>5552</v>
      </c>
      <c r="D1073" s="257" t="s">
        <v>672</v>
      </c>
      <c r="E1073" s="42" t="s">
        <v>4359</v>
      </c>
      <c r="F1073" s="42" t="s">
        <v>2315</v>
      </c>
      <c r="G1073" s="42"/>
      <c r="H1073" s="307">
        <v>2551610.7319150208</v>
      </c>
      <c r="I1073" s="315">
        <v>2377986.4293115661</v>
      </c>
      <c r="J1073" s="105">
        <v>0</v>
      </c>
      <c r="K1073" s="42">
        <v>0</v>
      </c>
      <c r="L1073" s="42" t="s">
        <v>4489</v>
      </c>
      <c r="M1073" s="42" t="s">
        <v>2298</v>
      </c>
      <c r="N1073" s="50" t="s">
        <v>5532</v>
      </c>
      <c r="O1073" s="137" t="s">
        <v>2300</v>
      </c>
      <c r="P1073" s="42" t="s">
        <v>64</v>
      </c>
      <c r="Q1073" s="42" t="s">
        <v>65</v>
      </c>
      <c r="R1073" s="42">
        <v>2</v>
      </c>
      <c r="S1073" s="137" t="s">
        <v>2254</v>
      </c>
      <c r="T1073" s="62">
        <v>16867538196.9</v>
      </c>
      <c r="U1073" s="62">
        <v>14487907740.719999</v>
      </c>
      <c r="Z1073" s="42" t="s">
        <v>68</v>
      </c>
      <c r="AJ1073" s="42"/>
      <c r="AW1073" s="42" t="s">
        <v>2412</v>
      </c>
      <c r="AX1073" s="42">
        <v>0.15620000000000001</v>
      </c>
      <c r="AY1073" s="42"/>
      <c r="AZ1073" s="42"/>
      <c r="BA1073" s="42"/>
      <c r="BB1073" s="42"/>
      <c r="BN1073" s="128" t="s">
        <v>4578</v>
      </c>
      <c r="BO1073" s="58" t="str">
        <f t="shared" si="16"/>
        <v>境内资产</v>
      </c>
      <c r="BP1073" s="58" t="str">
        <f>IF(M1073="",VLOOKUP(D1073,Sheet4!$A$1:$B$92,2,0),VLOOKUP(Q1073,Sheet4!$A$1:$B$92,2,0))</f>
        <v>保险资产管理产品</v>
      </c>
    </row>
    <row r="1074" spans="1:68" s="58" customFormat="1" ht="12.75" customHeight="1">
      <c r="A1074" s="137" t="s">
        <v>1967</v>
      </c>
      <c r="B1074" s="42" t="s">
        <v>1968</v>
      </c>
      <c r="C1074" s="252" t="s">
        <v>5552</v>
      </c>
      <c r="D1074" s="257" t="s">
        <v>672</v>
      </c>
      <c r="E1074" s="42" t="s">
        <v>3077</v>
      </c>
      <c r="F1074" s="42" t="s">
        <v>1968</v>
      </c>
      <c r="G1074" s="42"/>
      <c r="H1074" s="307">
        <v>4982857.6321080644</v>
      </c>
      <c r="I1074" s="315">
        <v>5088014.3448067093</v>
      </c>
      <c r="J1074" s="105">
        <v>0</v>
      </c>
      <c r="K1074" s="42">
        <v>0</v>
      </c>
      <c r="L1074" s="42" t="s">
        <v>4489</v>
      </c>
      <c r="M1074" s="42" t="s">
        <v>2298</v>
      </c>
      <c r="N1074" s="50" t="s">
        <v>5532</v>
      </c>
      <c r="O1074" s="137" t="s">
        <v>2300</v>
      </c>
      <c r="P1074" s="42" t="s">
        <v>64</v>
      </c>
      <c r="Q1074" s="42" t="s">
        <v>65</v>
      </c>
      <c r="R1074" s="42">
        <v>2</v>
      </c>
      <c r="S1074" s="137" t="s">
        <v>2254</v>
      </c>
      <c r="T1074" s="62">
        <v>16867538196.9</v>
      </c>
      <c r="U1074" s="62">
        <v>14487907740.719999</v>
      </c>
      <c r="Z1074" s="42" t="s">
        <v>280</v>
      </c>
      <c r="AJ1074" s="42"/>
      <c r="AW1074" s="42" t="s">
        <v>2412</v>
      </c>
      <c r="AX1074" s="42">
        <v>0.15620000000000001</v>
      </c>
      <c r="AY1074" s="42"/>
      <c r="AZ1074" s="42"/>
      <c r="BA1074" s="42"/>
      <c r="BB1074" s="42"/>
      <c r="BN1074" s="128" t="s">
        <v>4578</v>
      </c>
      <c r="BO1074" s="58" t="str">
        <f t="shared" si="16"/>
        <v>境内资产</v>
      </c>
      <c r="BP1074" s="58" t="str">
        <f>IF(M1074="",VLOOKUP(D1074,Sheet4!$A$1:$B$92,2,0),VLOOKUP(Q1074,Sheet4!$A$1:$B$92,2,0))</f>
        <v>保险资产管理产品</v>
      </c>
    </row>
    <row r="1075" spans="1:68" s="58" customFormat="1" ht="12.75" customHeight="1">
      <c r="A1075" s="137" t="s">
        <v>2268</v>
      </c>
      <c r="B1075" s="42" t="s">
        <v>2316</v>
      </c>
      <c r="C1075" s="252" t="s">
        <v>5552</v>
      </c>
      <c r="D1075" s="257" t="s">
        <v>672</v>
      </c>
      <c r="E1075" s="42" t="s">
        <v>4440</v>
      </c>
      <c r="F1075" s="42" t="s">
        <v>2316</v>
      </c>
      <c r="G1075" s="42"/>
      <c r="H1075" s="307">
        <v>4391279.7588012042</v>
      </c>
      <c r="I1075" s="315">
        <v>3261585.4716655505</v>
      </c>
      <c r="J1075" s="105">
        <v>0</v>
      </c>
      <c r="K1075" s="42">
        <v>0</v>
      </c>
      <c r="L1075" s="42" t="s">
        <v>4489</v>
      </c>
      <c r="M1075" s="42" t="s">
        <v>2298</v>
      </c>
      <c r="N1075" s="50" t="s">
        <v>5532</v>
      </c>
      <c r="O1075" s="137" t="s">
        <v>2300</v>
      </c>
      <c r="P1075" s="42" t="s">
        <v>64</v>
      </c>
      <c r="Q1075" s="42" t="s">
        <v>65</v>
      </c>
      <c r="R1075" s="42">
        <v>2</v>
      </c>
      <c r="S1075" s="137" t="s">
        <v>2254</v>
      </c>
      <c r="T1075" s="62">
        <v>16867538196.9</v>
      </c>
      <c r="U1075" s="62">
        <v>14487907740.719999</v>
      </c>
      <c r="Z1075" s="42" t="s">
        <v>68</v>
      </c>
      <c r="AJ1075" s="42"/>
      <c r="AW1075" s="42" t="s">
        <v>2412</v>
      </c>
      <c r="AX1075" s="42">
        <v>0.15620000000000001</v>
      </c>
      <c r="AY1075" s="42"/>
      <c r="AZ1075" s="42"/>
      <c r="BA1075" s="42"/>
      <c r="BB1075" s="42"/>
      <c r="BN1075" s="128" t="s">
        <v>4578</v>
      </c>
      <c r="BO1075" s="58" t="str">
        <f t="shared" si="16"/>
        <v>境内资产</v>
      </c>
      <c r="BP1075" s="58" t="str">
        <f>IF(M1075="",VLOOKUP(D1075,Sheet4!$A$1:$B$92,2,0),VLOOKUP(Q1075,Sheet4!$A$1:$B$92,2,0))</f>
        <v>保险资产管理产品</v>
      </c>
    </row>
    <row r="1076" spans="1:68" s="58" customFormat="1" ht="12.75" customHeight="1">
      <c r="A1076" s="137" t="s">
        <v>2269</v>
      </c>
      <c r="B1076" s="42" t="s">
        <v>2317</v>
      </c>
      <c r="C1076" s="252" t="s">
        <v>5552</v>
      </c>
      <c r="D1076" s="257" t="s">
        <v>672</v>
      </c>
      <c r="E1076" s="42" t="s">
        <v>4441</v>
      </c>
      <c r="F1076" s="42" t="s">
        <v>2317</v>
      </c>
      <c r="G1076" s="42"/>
      <c r="H1076" s="307">
        <v>3099638.9698525802</v>
      </c>
      <c r="I1076" s="315">
        <v>2593355.2329613436</v>
      </c>
      <c r="J1076" s="105">
        <v>0</v>
      </c>
      <c r="K1076" s="42">
        <v>0</v>
      </c>
      <c r="L1076" s="42" t="s">
        <v>4489</v>
      </c>
      <c r="M1076" s="42" t="s">
        <v>2298</v>
      </c>
      <c r="N1076" s="50" t="s">
        <v>5532</v>
      </c>
      <c r="O1076" s="137" t="s">
        <v>2300</v>
      </c>
      <c r="P1076" s="42" t="s">
        <v>64</v>
      </c>
      <c r="Q1076" s="42" t="s">
        <v>65</v>
      </c>
      <c r="R1076" s="42">
        <v>2</v>
      </c>
      <c r="S1076" s="137" t="s">
        <v>2254</v>
      </c>
      <c r="T1076" s="62">
        <v>16867538196.9</v>
      </c>
      <c r="U1076" s="62">
        <v>14487907740.719999</v>
      </c>
      <c r="Z1076" s="42" t="s">
        <v>68</v>
      </c>
      <c r="AJ1076" s="42"/>
      <c r="AW1076" s="42" t="s">
        <v>2412</v>
      </c>
      <c r="AX1076" s="42">
        <v>0.15620000000000001</v>
      </c>
      <c r="AY1076" s="42"/>
      <c r="AZ1076" s="42"/>
      <c r="BA1076" s="42"/>
      <c r="BB1076" s="42"/>
      <c r="BN1076" s="128" t="s">
        <v>4578</v>
      </c>
      <c r="BO1076" s="58" t="str">
        <f t="shared" si="16"/>
        <v>境内资产</v>
      </c>
      <c r="BP1076" s="58" t="str">
        <f>IF(M1076="",VLOOKUP(D1076,Sheet4!$A$1:$B$92,2,0),VLOOKUP(Q1076,Sheet4!$A$1:$B$92,2,0))</f>
        <v>保险资产管理产品</v>
      </c>
    </row>
    <row r="1077" spans="1:68" s="58" customFormat="1" ht="12.75" customHeight="1">
      <c r="A1077" s="137" t="s">
        <v>2270</v>
      </c>
      <c r="B1077" s="42" t="s">
        <v>2318</v>
      </c>
      <c r="C1077" s="252" t="s">
        <v>5552</v>
      </c>
      <c r="D1077" s="257" t="s">
        <v>672</v>
      </c>
      <c r="E1077" s="42" t="s">
        <v>4442</v>
      </c>
      <c r="F1077" s="42" t="s">
        <v>2318</v>
      </c>
      <c r="G1077" s="42"/>
      <c r="H1077" s="307">
        <v>731152.66542178253</v>
      </c>
      <c r="I1077" s="315">
        <v>809593.23642439768</v>
      </c>
      <c r="J1077" s="105">
        <v>0</v>
      </c>
      <c r="K1077" s="42">
        <v>0</v>
      </c>
      <c r="L1077" s="42" t="s">
        <v>4489</v>
      </c>
      <c r="M1077" s="42" t="s">
        <v>2298</v>
      </c>
      <c r="N1077" s="50" t="s">
        <v>5532</v>
      </c>
      <c r="O1077" s="137" t="s">
        <v>2300</v>
      </c>
      <c r="P1077" s="42" t="s">
        <v>64</v>
      </c>
      <c r="Q1077" s="42" t="s">
        <v>65</v>
      </c>
      <c r="R1077" s="42">
        <v>2</v>
      </c>
      <c r="S1077" s="137" t="s">
        <v>2254</v>
      </c>
      <c r="T1077" s="62">
        <v>16867538196.9</v>
      </c>
      <c r="U1077" s="62">
        <v>14487907740.719999</v>
      </c>
      <c r="Z1077" s="42" t="s">
        <v>68</v>
      </c>
      <c r="AJ1077" s="42"/>
      <c r="AW1077" s="42" t="s">
        <v>2412</v>
      </c>
      <c r="AX1077" s="42">
        <v>0.15620000000000001</v>
      </c>
      <c r="AY1077" s="42"/>
      <c r="AZ1077" s="42"/>
      <c r="BA1077" s="42"/>
      <c r="BB1077" s="42"/>
      <c r="BN1077" s="128" t="s">
        <v>4578</v>
      </c>
      <c r="BO1077" s="58" t="str">
        <f t="shared" si="16"/>
        <v>境内资产</v>
      </c>
      <c r="BP1077" s="58" t="str">
        <f>IF(M1077="",VLOOKUP(D1077,Sheet4!$A$1:$B$92,2,0),VLOOKUP(Q1077,Sheet4!$A$1:$B$92,2,0))</f>
        <v>保险资产管理产品</v>
      </c>
    </row>
    <row r="1078" spans="1:68" s="58" customFormat="1" ht="12.75" customHeight="1">
      <c r="A1078" s="137" t="s">
        <v>2271</v>
      </c>
      <c r="B1078" s="42" t="s">
        <v>2319</v>
      </c>
      <c r="C1078" s="252" t="s">
        <v>5552</v>
      </c>
      <c r="D1078" s="257" t="s">
        <v>672</v>
      </c>
      <c r="E1078" s="42" t="s">
        <v>4443</v>
      </c>
      <c r="F1078" s="42" t="s">
        <v>2319</v>
      </c>
      <c r="G1078" s="42"/>
      <c r="H1078" s="307">
        <v>3606586.2106662001</v>
      </c>
      <c r="I1078" s="315">
        <v>3111535.8458177736</v>
      </c>
      <c r="J1078" s="105">
        <v>0</v>
      </c>
      <c r="K1078" s="42">
        <v>0</v>
      </c>
      <c r="L1078" s="42" t="s">
        <v>4489</v>
      </c>
      <c r="M1078" s="42" t="s">
        <v>2298</v>
      </c>
      <c r="N1078" s="50" t="s">
        <v>5532</v>
      </c>
      <c r="O1078" s="137" t="s">
        <v>2300</v>
      </c>
      <c r="P1078" s="42" t="s">
        <v>64</v>
      </c>
      <c r="Q1078" s="42" t="s">
        <v>65</v>
      </c>
      <c r="R1078" s="42">
        <v>2</v>
      </c>
      <c r="S1078" s="137" t="s">
        <v>2254</v>
      </c>
      <c r="T1078" s="62">
        <v>16867538196.9</v>
      </c>
      <c r="U1078" s="62">
        <v>14487907740.719999</v>
      </c>
      <c r="Z1078" s="42" t="s">
        <v>68</v>
      </c>
      <c r="AJ1078" s="42"/>
      <c r="AW1078" s="42" t="s">
        <v>2412</v>
      </c>
      <c r="AX1078" s="42">
        <v>0.15620000000000001</v>
      </c>
      <c r="AY1078" s="42"/>
      <c r="AZ1078" s="42"/>
      <c r="BA1078" s="42"/>
      <c r="BB1078" s="42"/>
      <c r="BN1078" s="128" t="s">
        <v>4578</v>
      </c>
      <c r="BO1078" s="58" t="str">
        <f t="shared" si="16"/>
        <v>境内资产</v>
      </c>
      <c r="BP1078" s="58" t="str">
        <f>IF(M1078="",VLOOKUP(D1078,Sheet4!$A$1:$B$92,2,0),VLOOKUP(Q1078,Sheet4!$A$1:$B$92,2,0))</f>
        <v>保险资产管理产品</v>
      </c>
    </row>
    <row r="1079" spans="1:68" s="58" customFormat="1" ht="12.75" customHeight="1">
      <c r="A1079" s="137" t="s">
        <v>2272</v>
      </c>
      <c r="B1079" s="42" t="s">
        <v>2320</v>
      </c>
      <c r="C1079" s="252" t="s">
        <v>5552</v>
      </c>
      <c r="D1079" s="257" t="s">
        <v>672</v>
      </c>
      <c r="E1079" s="42" t="s">
        <v>4444</v>
      </c>
      <c r="F1079" s="42" t="s">
        <v>2320</v>
      </c>
      <c r="G1079" s="42"/>
      <c r="H1079" s="307">
        <v>4772770.0094537251</v>
      </c>
      <c r="I1079" s="315">
        <v>3803168.4496893119</v>
      </c>
      <c r="J1079" s="105">
        <v>0</v>
      </c>
      <c r="K1079" s="42">
        <v>0</v>
      </c>
      <c r="L1079" s="42" t="s">
        <v>4489</v>
      </c>
      <c r="M1079" s="42" t="s">
        <v>2298</v>
      </c>
      <c r="N1079" s="50" t="s">
        <v>5532</v>
      </c>
      <c r="O1079" s="137" t="s">
        <v>2300</v>
      </c>
      <c r="P1079" s="42" t="s">
        <v>64</v>
      </c>
      <c r="Q1079" s="42" t="s">
        <v>65</v>
      </c>
      <c r="R1079" s="42">
        <v>2</v>
      </c>
      <c r="S1079" s="137" t="s">
        <v>2254</v>
      </c>
      <c r="T1079" s="62">
        <v>16867538196.9</v>
      </c>
      <c r="U1079" s="62">
        <v>14487907740.719999</v>
      </c>
      <c r="Z1079" s="42" t="s">
        <v>68</v>
      </c>
      <c r="AJ1079" s="42"/>
      <c r="AW1079" s="42" t="s">
        <v>2412</v>
      </c>
      <c r="AX1079" s="42">
        <v>0.15620000000000001</v>
      </c>
      <c r="AY1079" s="42"/>
      <c r="AZ1079" s="42"/>
      <c r="BA1079" s="42"/>
      <c r="BB1079" s="42"/>
      <c r="BN1079" s="128" t="s">
        <v>4578</v>
      </c>
      <c r="BO1079" s="58" t="str">
        <f t="shared" si="16"/>
        <v>境内资产</v>
      </c>
      <c r="BP1079" s="58" t="str">
        <f>IF(M1079="",VLOOKUP(D1079,Sheet4!$A$1:$B$92,2,0),VLOOKUP(Q1079,Sheet4!$A$1:$B$92,2,0))</f>
        <v>保险资产管理产品</v>
      </c>
    </row>
    <row r="1080" spans="1:68" s="58" customFormat="1" ht="12.75" customHeight="1">
      <c r="A1080" s="137" t="s">
        <v>1556</v>
      </c>
      <c r="B1080" s="42" t="s">
        <v>1557</v>
      </c>
      <c r="C1080" s="252" t="s">
        <v>5552</v>
      </c>
      <c r="D1080" s="257" t="s">
        <v>672</v>
      </c>
      <c r="E1080" s="42" t="s">
        <v>1558</v>
      </c>
      <c r="F1080" s="42" t="s">
        <v>1557</v>
      </c>
      <c r="G1080" s="42"/>
      <c r="H1080" s="307">
        <v>4297.2392047420235</v>
      </c>
      <c r="I1080" s="315">
        <v>6188.6041835576525</v>
      </c>
      <c r="J1080" s="105">
        <v>0</v>
      </c>
      <c r="K1080" s="42">
        <v>0</v>
      </c>
      <c r="L1080" s="42" t="s">
        <v>4489</v>
      </c>
      <c r="M1080" s="42" t="s">
        <v>2298</v>
      </c>
      <c r="N1080" s="50" t="s">
        <v>5532</v>
      </c>
      <c r="O1080" s="137" t="s">
        <v>2300</v>
      </c>
      <c r="P1080" s="42" t="s">
        <v>64</v>
      </c>
      <c r="Q1080" s="42" t="s">
        <v>65</v>
      </c>
      <c r="R1080" s="42">
        <v>2</v>
      </c>
      <c r="S1080" s="137" t="s">
        <v>2254</v>
      </c>
      <c r="T1080" s="62">
        <v>16867538196.9</v>
      </c>
      <c r="U1080" s="62">
        <v>14487907740.719999</v>
      </c>
      <c r="Z1080" s="42" t="s">
        <v>68</v>
      </c>
      <c r="AJ1080" s="42"/>
      <c r="AW1080" s="42" t="s">
        <v>2412</v>
      </c>
      <c r="AX1080" s="42">
        <v>0.15620000000000001</v>
      </c>
      <c r="AY1080" s="42"/>
      <c r="AZ1080" s="42"/>
      <c r="BA1080" s="42"/>
      <c r="BB1080" s="42"/>
      <c r="BN1080" s="128" t="s">
        <v>4578</v>
      </c>
      <c r="BO1080" s="58" t="str">
        <f t="shared" si="16"/>
        <v>境内资产</v>
      </c>
      <c r="BP1080" s="58" t="str">
        <f>IF(M1080="",VLOOKUP(D1080,Sheet4!$A$1:$B$92,2,0),VLOOKUP(Q1080,Sheet4!$A$1:$B$92,2,0))</f>
        <v>保险资产管理产品</v>
      </c>
    </row>
    <row r="1081" spans="1:68" s="58" customFormat="1" ht="12.75" customHeight="1">
      <c r="A1081" s="137" t="s">
        <v>2273</v>
      </c>
      <c r="B1081" s="42" t="s">
        <v>2321</v>
      </c>
      <c r="C1081" s="252" t="s">
        <v>5552</v>
      </c>
      <c r="D1081" s="257" t="s">
        <v>672</v>
      </c>
      <c r="E1081" s="42" t="s">
        <v>4445</v>
      </c>
      <c r="F1081" s="42" t="s">
        <v>2321</v>
      </c>
      <c r="G1081" s="42"/>
      <c r="H1081" s="307">
        <v>6415842.1244305726</v>
      </c>
      <c r="I1081" s="315">
        <v>5926410.46686849</v>
      </c>
      <c r="J1081" s="105">
        <v>0</v>
      </c>
      <c r="K1081" s="42">
        <v>0</v>
      </c>
      <c r="L1081" s="42" t="s">
        <v>4489</v>
      </c>
      <c r="M1081" s="42" t="s">
        <v>2298</v>
      </c>
      <c r="N1081" s="50" t="s">
        <v>5532</v>
      </c>
      <c r="O1081" s="137" t="s">
        <v>2300</v>
      </c>
      <c r="P1081" s="42" t="s">
        <v>64</v>
      </c>
      <c r="Q1081" s="42" t="s">
        <v>65</v>
      </c>
      <c r="R1081" s="42">
        <v>2</v>
      </c>
      <c r="S1081" s="137" t="s">
        <v>2254</v>
      </c>
      <c r="T1081" s="62">
        <v>16867538196.9</v>
      </c>
      <c r="U1081" s="62">
        <v>14487907740.719999</v>
      </c>
      <c r="Z1081" s="42" t="s">
        <v>68</v>
      </c>
      <c r="AJ1081" s="42"/>
      <c r="AW1081" s="42" t="s">
        <v>2412</v>
      </c>
      <c r="AX1081" s="42">
        <v>0.15620000000000001</v>
      </c>
      <c r="AY1081" s="42"/>
      <c r="AZ1081" s="42"/>
      <c r="BA1081" s="42"/>
      <c r="BB1081" s="42"/>
      <c r="BN1081" s="128" t="s">
        <v>4578</v>
      </c>
      <c r="BO1081" s="58" t="str">
        <f t="shared" si="16"/>
        <v>境内资产</v>
      </c>
      <c r="BP1081" s="58" t="str">
        <f>IF(M1081="",VLOOKUP(D1081,Sheet4!$A$1:$B$92,2,0),VLOOKUP(Q1081,Sheet4!$A$1:$B$92,2,0))</f>
        <v>保险资产管理产品</v>
      </c>
    </row>
    <row r="1082" spans="1:68" s="58" customFormat="1" ht="12.75" customHeight="1">
      <c r="A1082" s="137" t="s">
        <v>2274</v>
      </c>
      <c r="B1082" s="42" t="s">
        <v>2322</v>
      </c>
      <c r="C1082" s="252" t="s">
        <v>5552</v>
      </c>
      <c r="D1082" s="257" t="s">
        <v>672</v>
      </c>
      <c r="E1082" s="42" t="s">
        <v>4446</v>
      </c>
      <c r="F1082" s="42" t="s">
        <v>2322</v>
      </c>
      <c r="G1082" s="42"/>
      <c r="H1082" s="307">
        <v>4614948.1158473818</v>
      </c>
      <c r="I1082" s="315">
        <v>3930947.0697499961</v>
      </c>
      <c r="J1082" s="105">
        <v>0</v>
      </c>
      <c r="K1082" s="42">
        <v>0</v>
      </c>
      <c r="L1082" s="42" t="s">
        <v>4489</v>
      </c>
      <c r="M1082" s="42" t="s">
        <v>2298</v>
      </c>
      <c r="N1082" s="50" t="s">
        <v>5532</v>
      </c>
      <c r="O1082" s="137" t="s">
        <v>2300</v>
      </c>
      <c r="P1082" s="42" t="s">
        <v>64</v>
      </c>
      <c r="Q1082" s="42" t="s">
        <v>65</v>
      </c>
      <c r="R1082" s="42">
        <v>2</v>
      </c>
      <c r="S1082" s="137" t="s">
        <v>2254</v>
      </c>
      <c r="T1082" s="62">
        <v>16867538196.9</v>
      </c>
      <c r="U1082" s="62">
        <v>14487907740.719999</v>
      </c>
      <c r="Z1082" s="42" t="s">
        <v>68</v>
      </c>
      <c r="AJ1082" s="42"/>
      <c r="AW1082" s="42" t="s">
        <v>2412</v>
      </c>
      <c r="AX1082" s="42">
        <v>0.15620000000000001</v>
      </c>
      <c r="AY1082" s="42"/>
      <c r="AZ1082" s="42"/>
      <c r="BA1082" s="42"/>
      <c r="BB1082" s="42"/>
      <c r="BN1082" s="128" t="s">
        <v>4578</v>
      </c>
      <c r="BO1082" s="58" t="str">
        <f t="shared" si="16"/>
        <v>境内资产</v>
      </c>
      <c r="BP1082" s="58" t="str">
        <f>IF(M1082="",VLOOKUP(D1082,Sheet4!$A$1:$B$92,2,0),VLOOKUP(Q1082,Sheet4!$A$1:$B$92,2,0))</f>
        <v>保险资产管理产品</v>
      </c>
    </row>
    <row r="1083" spans="1:68" s="58" customFormat="1" ht="12.75" customHeight="1">
      <c r="A1083" s="137" t="s">
        <v>2116</v>
      </c>
      <c r="B1083" s="42" t="s">
        <v>2323</v>
      </c>
      <c r="C1083" s="252" t="s">
        <v>5552</v>
      </c>
      <c r="D1083" s="257" t="s">
        <v>672</v>
      </c>
      <c r="E1083" s="42" t="s">
        <v>4361</v>
      </c>
      <c r="F1083" s="42" t="s">
        <v>2323</v>
      </c>
      <c r="G1083" s="42"/>
      <c r="H1083" s="307">
        <v>2864092.9413535167</v>
      </c>
      <c r="I1083" s="315">
        <v>1967408.3395822779</v>
      </c>
      <c r="J1083" s="105">
        <v>0</v>
      </c>
      <c r="K1083" s="42">
        <v>0</v>
      </c>
      <c r="L1083" s="42" t="s">
        <v>4489</v>
      </c>
      <c r="M1083" s="42" t="s">
        <v>2298</v>
      </c>
      <c r="N1083" s="50" t="s">
        <v>5532</v>
      </c>
      <c r="O1083" s="137" t="s">
        <v>2300</v>
      </c>
      <c r="P1083" s="42" t="s">
        <v>64</v>
      </c>
      <c r="Q1083" s="42" t="s">
        <v>65</v>
      </c>
      <c r="R1083" s="42">
        <v>2</v>
      </c>
      <c r="S1083" s="137" t="s">
        <v>2254</v>
      </c>
      <c r="T1083" s="62">
        <v>16867538196.9</v>
      </c>
      <c r="U1083" s="62">
        <v>14487907740.719999</v>
      </c>
      <c r="Z1083" s="42" t="s">
        <v>68</v>
      </c>
      <c r="AJ1083" s="42"/>
      <c r="AW1083" s="42" t="s">
        <v>2412</v>
      </c>
      <c r="AX1083" s="42">
        <v>0.15620000000000001</v>
      </c>
      <c r="AY1083" s="42"/>
      <c r="AZ1083" s="42"/>
      <c r="BA1083" s="42"/>
      <c r="BB1083" s="42"/>
      <c r="BN1083" s="128" t="s">
        <v>4578</v>
      </c>
      <c r="BO1083" s="58" t="str">
        <f t="shared" si="16"/>
        <v>境内资产</v>
      </c>
      <c r="BP1083" s="58" t="str">
        <f>IF(M1083="",VLOOKUP(D1083,Sheet4!$A$1:$B$92,2,0),VLOOKUP(Q1083,Sheet4!$A$1:$B$92,2,0))</f>
        <v>保险资产管理产品</v>
      </c>
    </row>
    <row r="1084" spans="1:68" s="58" customFormat="1" ht="12.75" customHeight="1">
      <c r="A1084" s="137" t="s">
        <v>2275</v>
      </c>
      <c r="B1084" s="42" t="s">
        <v>2324</v>
      </c>
      <c r="C1084" s="252" t="s">
        <v>5552</v>
      </c>
      <c r="D1084" s="257" t="s">
        <v>672</v>
      </c>
      <c r="E1084" s="42" t="s">
        <v>4447</v>
      </c>
      <c r="F1084" s="42" t="s">
        <v>2324</v>
      </c>
      <c r="G1084" s="42"/>
      <c r="H1084" s="307">
        <v>1843923.5949422154</v>
      </c>
      <c r="I1084" s="315">
        <v>1617683.8195762273</v>
      </c>
      <c r="J1084" s="105">
        <v>0</v>
      </c>
      <c r="K1084" s="42">
        <v>0</v>
      </c>
      <c r="L1084" s="42" t="s">
        <v>4489</v>
      </c>
      <c r="M1084" s="42" t="s">
        <v>2298</v>
      </c>
      <c r="N1084" s="50" t="s">
        <v>5532</v>
      </c>
      <c r="O1084" s="137" t="s">
        <v>2300</v>
      </c>
      <c r="P1084" s="42" t="s">
        <v>64</v>
      </c>
      <c r="Q1084" s="42" t="s">
        <v>65</v>
      </c>
      <c r="R1084" s="42">
        <v>2</v>
      </c>
      <c r="S1084" s="137" t="s">
        <v>2254</v>
      </c>
      <c r="T1084" s="62">
        <v>16867538196.9</v>
      </c>
      <c r="U1084" s="62">
        <v>14487907740.719999</v>
      </c>
      <c r="Z1084" s="42" t="s">
        <v>68</v>
      </c>
      <c r="AJ1084" s="42"/>
      <c r="AW1084" s="42" t="s">
        <v>2412</v>
      </c>
      <c r="AX1084" s="42">
        <v>0.15620000000000001</v>
      </c>
      <c r="AY1084" s="42"/>
      <c r="AZ1084" s="42"/>
      <c r="BA1084" s="42"/>
      <c r="BB1084" s="42"/>
      <c r="BN1084" s="128" t="s">
        <v>4578</v>
      </c>
      <c r="BO1084" s="58" t="str">
        <f t="shared" si="16"/>
        <v>境内资产</v>
      </c>
      <c r="BP1084" s="58" t="str">
        <f>IF(M1084="",VLOOKUP(D1084,Sheet4!$A$1:$B$92,2,0),VLOOKUP(Q1084,Sheet4!$A$1:$B$92,2,0))</f>
        <v>保险资产管理产品</v>
      </c>
    </row>
    <row r="1085" spans="1:68" s="58" customFormat="1" ht="12.75" customHeight="1">
      <c r="A1085" s="137" t="s">
        <v>2276</v>
      </c>
      <c r="B1085" s="42" t="s">
        <v>2325</v>
      </c>
      <c r="C1085" s="252" t="s">
        <v>5552</v>
      </c>
      <c r="D1085" s="257" t="s">
        <v>672</v>
      </c>
      <c r="E1085" s="42" t="s">
        <v>4448</v>
      </c>
      <c r="F1085" s="42" t="s">
        <v>2325</v>
      </c>
      <c r="G1085" s="42"/>
      <c r="H1085" s="307">
        <v>579063.82779877086</v>
      </c>
      <c r="I1085" s="315">
        <v>344338.50273578305</v>
      </c>
      <c r="J1085" s="105">
        <v>0</v>
      </c>
      <c r="K1085" s="42">
        <v>0</v>
      </c>
      <c r="L1085" s="42" t="s">
        <v>4489</v>
      </c>
      <c r="M1085" s="42" t="s">
        <v>2298</v>
      </c>
      <c r="N1085" s="50" t="s">
        <v>5532</v>
      </c>
      <c r="O1085" s="137" t="s">
        <v>2300</v>
      </c>
      <c r="P1085" s="42" t="s">
        <v>64</v>
      </c>
      <c r="Q1085" s="42" t="s">
        <v>65</v>
      </c>
      <c r="R1085" s="42">
        <v>2</v>
      </c>
      <c r="S1085" s="137" t="s">
        <v>2254</v>
      </c>
      <c r="T1085" s="62">
        <v>16867538196.9</v>
      </c>
      <c r="U1085" s="62">
        <v>14487907740.719999</v>
      </c>
      <c r="Z1085" s="42" t="s">
        <v>68</v>
      </c>
      <c r="AJ1085" s="42"/>
      <c r="AW1085" s="42" t="s">
        <v>2412</v>
      </c>
      <c r="AX1085" s="42">
        <v>0.15620000000000001</v>
      </c>
      <c r="AY1085" s="42"/>
      <c r="AZ1085" s="42"/>
      <c r="BA1085" s="42"/>
      <c r="BB1085" s="42"/>
      <c r="BN1085" s="128" t="s">
        <v>4578</v>
      </c>
      <c r="BO1085" s="58" t="str">
        <f t="shared" si="16"/>
        <v>境内资产</v>
      </c>
      <c r="BP1085" s="58" t="str">
        <f>IF(M1085="",VLOOKUP(D1085,Sheet4!$A$1:$B$92,2,0),VLOOKUP(Q1085,Sheet4!$A$1:$B$92,2,0))</f>
        <v>保险资产管理产品</v>
      </c>
    </row>
    <row r="1086" spans="1:68" s="58" customFormat="1" ht="12.75" customHeight="1">
      <c r="A1086" s="137" t="s">
        <v>2277</v>
      </c>
      <c r="B1086" s="42" t="s">
        <v>2326</v>
      </c>
      <c r="C1086" s="252" t="s">
        <v>5552</v>
      </c>
      <c r="D1086" s="257" t="s">
        <v>672</v>
      </c>
      <c r="E1086" s="42" t="s">
        <v>3547</v>
      </c>
      <c r="F1086" s="42" t="s">
        <v>2326</v>
      </c>
      <c r="G1086" s="42"/>
      <c r="H1086" s="307">
        <v>1518976.1098746001</v>
      </c>
      <c r="I1086" s="315">
        <v>1462138.1397930644</v>
      </c>
      <c r="J1086" s="105">
        <v>0</v>
      </c>
      <c r="K1086" s="42">
        <v>0</v>
      </c>
      <c r="L1086" s="42" t="s">
        <v>4489</v>
      </c>
      <c r="M1086" s="42" t="s">
        <v>2298</v>
      </c>
      <c r="N1086" s="50" t="s">
        <v>5532</v>
      </c>
      <c r="O1086" s="137" t="s">
        <v>2300</v>
      </c>
      <c r="P1086" s="42" t="s">
        <v>64</v>
      </c>
      <c r="Q1086" s="42" t="s">
        <v>65</v>
      </c>
      <c r="R1086" s="42">
        <v>2</v>
      </c>
      <c r="S1086" s="137" t="s">
        <v>2254</v>
      </c>
      <c r="T1086" s="62">
        <v>16867538196.9</v>
      </c>
      <c r="U1086" s="62">
        <v>14487907740.719999</v>
      </c>
      <c r="Z1086" s="42" t="s">
        <v>280</v>
      </c>
      <c r="AJ1086" s="42"/>
      <c r="AW1086" s="42" t="s">
        <v>2412</v>
      </c>
      <c r="AX1086" s="42">
        <v>0.15620000000000001</v>
      </c>
      <c r="AY1086" s="42"/>
      <c r="AZ1086" s="42"/>
      <c r="BA1086" s="42"/>
      <c r="BB1086" s="42"/>
      <c r="BN1086" s="128" t="s">
        <v>4578</v>
      </c>
      <c r="BO1086" s="58" t="str">
        <f t="shared" si="16"/>
        <v>境内资产</v>
      </c>
      <c r="BP1086" s="58" t="str">
        <f>IF(M1086="",VLOOKUP(D1086,Sheet4!$A$1:$B$92,2,0),VLOOKUP(Q1086,Sheet4!$A$1:$B$92,2,0))</f>
        <v>保险资产管理产品</v>
      </c>
    </row>
    <row r="1087" spans="1:68" s="58" customFormat="1" ht="12.75" customHeight="1">
      <c r="A1087" s="137" t="s">
        <v>2106</v>
      </c>
      <c r="B1087" s="42" t="s">
        <v>2327</v>
      </c>
      <c r="C1087" s="252" t="s">
        <v>5552</v>
      </c>
      <c r="D1087" s="257" t="s">
        <v>672</v>
      </c>
      <c r="E1087" s="42" t="s">
        <v>4358</v>
      </c>
      <c r="F1087" s="42" t="s">
        <v>2327</v>
      </c>
      <c r="G1087" s="42"/>
      <c r="H1087" s="307">
        <v>3204460.531870469</v>
      </c>
      <c r="I1087" s="315">
        <v>2744508.4694657535</v>
      </c>
      <c r="J1087" s="105">
        <v>0</v>
      </c>
      <c r="K1087" s="42">
        <v>0</v>
      </c>
      <c r="L1087" s="42" t="s">
        <v>4489</v>
      </c>
      <c r="M1087" s="42" t="s">
        <v>2298</v>
      </c>
      <c r="N1087" s="50" t="s">
        <v>5532</v>
      </c>
      <c r="O1087" s="137" t="s">
        <v>2300</v>
      </c>
      <c r="P1087" s="42" t="s">
        <v>64</v>
      </c>
      <c r="Q1087" s="42" t="s">
        <v>65</v>
      </c>
      <c r="R1087" s="42">
        <v>2</v>
      </c>
      <c r="S1087" s="137" t="s">
        <v>2254</v>
      </c>
      <c r="T1087" s="62">
        <v>16867538196.9</v>
      </c>
      <c r="U1087" s="62">
        <v>14487907740.719999</v>
      </c>
      <c r="Z1087" s="42" t="s">
        <v>68</v>
      </c>
      <c r="AJ1087" s="42"/>
      <c r="AW1087" s="42" t="s">
        <v>2412</v>
      </c>
      <c r="AX1087" s="42">
        <v>0.15620000000000001</v>
      </c>
      <c r="AY1087" s="42"/>
      <c r="AZ1087" s="42"/>
      <c r="BA1087" s="42"/>
      <c r="BB1087" s="42"/>
      <c r="BN1087" s="128" t="s">
        <v>4578</v>
      </c>
      <c r="BO1087" s="58" t="str">
        <f t="shared" si="16"/>
        <v>境内资产</v>
      </c>
      <c r="BP1087" s="58" t="str">
        <f>IF(M1087="",VLOOKUP(D1087,Sheet4!$A$1:$B$92,2,0),VLOOKUP(Q1087,Sheet4!$A$1:$B$92,2,0))</f>
        <v>保险资产管理产品</v>
      </c>
    </row>
    <row r="1088" spans="1:68" s="58" customFormat="1" ht="12.75" customHeight="1">
      <c r="A1088" s="137" t="s">
        <v>2278</v>
      </c>
      <c r="B1088" s="42" t="s">
        <v>2328</v>
      </c>
      <c r="C1088" s="252" t="s">
        <v>5552</v>
      </c>
      <c r="D1088" s="257" t="s">
        <v>672</v>
      </c>
      <c r="E1088" s="42" t="s">
        <v>4449</v>
      </c>
      <c r="F1088" s="42" t="s">
        <v>2328</v>
      </c>
      <c r="G1088" s="42"/>
      <c r="H1088" s="307">
        <v>5252367.5692778025</v>
      </c>
      <c r="I1088" s="315">
        <v>4925549.4609031891</v>
      </c>
      <c r="J1088" s="105">
        <v>0</v>
      </c>
      <c r="K1088" s="42">
        <v>0</v>
      </c>
      <c r="L1088" s="42" t="s">
        <v>4489</v>
      </c>
      <c r="M1088" s="42" t="s">
        <v>2298</v>
      </c>
      <c r="N1088" s="50" t="s">
        <v>5532</v>
      </c>
      <c r="O1088" s="137" t="s">
        <v>2300</v>
      </c>
      <c r="P1088" s="42" t="s">
        <v>64</v>
      </c>
      <c r="Q1088" s="42" t="s">
        <v>65</v>
      </c>
      <c r="R1088" s="42">
        <v>2</v>
      </c>
      <c r="S1088" s="137" t="s">
        <v>2254</v>
      </c>
      <c r="T1088" s="62">
        <v>16867538196.9</v>
      </c>
      <c r="U1088" s="62">
        <v>14487907740.719999</v>
      </c>
      <c r="Z1088" s="42" t="s">
        <v>68</v>
      </c>
      <c r="AJ1088" s="42"/>
      <c r="AW1088" s="42" t="s">
        <v>2412</v>
      </c>
      <c r="AX1088" s="42">
        <v>0.15620000000000001</v>
      </c>
      <c r="AY1088" s="42"/>
      <c r="AZ1088" s="42"/>
      <c r="BA1088" s="42"/>
      <c r="BB1088" s="42"/>
      <c r="BN1088" s="128" t="s">
        <v>4578</v>
      </c>
      <c r="BO1088" s="58" t="str">
        <f t="shared" si="16"/>
        <v>境内资产</v>
      </c>
      <c r="BP1088" s="58" t="str">
        <f>IF(M1088="",VLOOKUP(D1088,Sheet4!$A$1:$B$92,2,0),VLOOKUP(Q1088,Sheet4!$A$1:$B$92,2,0))</f>
        <v>保险资产管理产品</v>
      </c>
    </row>
    <row r="1089" spans="1:68" s="58" customFormat="1" ht="12.75" customHeight="1">
      <c r="A1089" s="137" t="s">
        <v>2279</v>
      </c>
      <c r="B1089" s="42" t="s">
        <v>2329</v>
      </c>
      <c r="C1089" s="252" t="s">
        <v>5552</v>
      </c>
      <c r="D1089" s="257" t="s">
        <v>672</v>
      </c>
      <c r="E1089" s="42" t="s">
        <v>4450</v>
      </c>
      <c r="F1089" s="42" t="s">
        <v>2329</v>
      </c>
      <c r="G1089" s="42"/>
      <c r="H1089" s="307">
        <v>1137838.4077536426</v>
      </c>
      <c r="I1089" s="315">
        <v>878840.00649542664</v>
      </c>
      <c r="J1089" s="105">
        <v>0</v>
      </c>
      <c r="K1089" s="42">
        <v>0</v>
      </c>
      <c r="L1089" s="42" t="s">
        <v>4489</v>
      </c>
      <c r="M1089" s="42" t="s">
        <v>2298</v>
      </c>
      <c r="N1089" s="50" t="s">
        <v>5532</v>
      </c>
      <c r="O1089" s="137" t="s">
        <v>2300</v>
      </c>
      <c r="P1089" s="42" t="s">
        <v>64</v>
      </c>
      <c r="Q1089" s="42" t="s">
        <v>65</v>
      </c>
      <c r="R1089" s="42">
        <v>2</v>
      </c>
      <c r="S1089" s="137" t="s">
        <v>2254</v>
      </c>
      <c r="T1089" s="62">
        <v>16867538196.9</v>
      </c>
      <c r="U1089" s="62">
        <v>14487907740.719999</v>
      </c>
      <c r="Z1089" s="42" t="s">
        <v>68</v>
      </c>
      <c r="AJ1089" s="42"/>
      <c r="AW1089" s="42" t="s">
        <v>2412</v>
      </c>
      <c r="AX1089" s="42">
        <v>0.15620000000000001</v>
      </c>
      <c r="AY1089" s="42"/>
      <c r="AZ1089" s="42"/>
      <c r="BA1089" s="42"/>
      <c r="BB1089" s="42"/>
      <c r="BN1089" s="128" t="s">
        <v>4578</v>
      </c>
      <c r="BO1089" s="58" t="str">
        <f t="shared" si="16"/>
        <v>境内资产</v>
      </c>
      <c r="BP1089" s="58" t="str">
        <f>IF(M1089="",VLOOKUP(D1089,Sheet4!$A$1:$B$92,2,0),VLOOKUP(Q1089,Sheet4!$A$1:$B$92,2,0))</f>
        <v>保险资产管理产品</v>
      </c>
    </row>
    <row r="1090" spans="1:68" s="58" customFormat="1" ht="12.75" customHeight="1">
      <c r="A1090" s="137" t="s">
        <v>2280</v>
      </c>
      <c r="B1090" s="42" t="s">
        <v>2330</v>
      </c>
      <c r="C1090" s="252" t="s">
        <v>5552</v>
      </c>
      <c r="D1090" s="257" t="s">
        <v>672</v>
      </c>
      <c r="E1090" s="42" t="s">
        <v>4451</v>
      </c>
      <c r="F1090" s="42" t="s">
        <v>2330</v>
      </c>
      <c r="G1090" s="42"/>
      <c r="H1090" s="307">
        <v>5281321.3860121779</v>
      </c>
      <c r="I1090" s="315">
        <v>3275524.8633007673</v>
      </c>
      <c r="J1090" s="105">
        <v>0</v>
      </c>
      <c r="K1090" s="42">
        <v>0</v>
      </c>
      <c r="L1090" s="42" t="s">
        <v>4489</v>
      </c>
      <c r="M1090" s="42" t="s">
        <v>2298</v>
      </c>
      <c r="N1090" s="50" t="s">
        <v>5532</v>
      </c>
      <c r="O1090" s="137" t="s">
        <v>2300</v>
      </c>
      <c r="P1090" s="42" t="s">
        <v>64</v>
      </c>
      <c r="Q1090" s="42" t="s">
        <v>65</v>
      </c>
      <c r="R1090" s="42">
        <v>2</v>
      </c>
      <c r="S1090" s="137" t="s">
        <v>2254</v>
      </c>
      <c r="T1090" s="62">
        <v>16867538196.9</v>
      </c>
      <c r="U1090" s="62">
        <v>14487907740.719999</v>
      </c>
      <c r="Z1090" s="42" t="s">
        <v>68</v>
      </c>
      <c r="AJ1090" s="42"/>
      <c r="AW1090" s="42" t="s">
        <v>2412</v>
      </c>
      <c r="AX1090" s="42">
        <v>0.15620000000000001</v>
      </c>
      <c r="AY1090" s="42"/>
      <c r="AZ1090" s="42"/>
      <c r="BA1090" s="42"/>
      <c r="BB1090" s="42"/>
      <c r="BN1090" s="128" t="s">
        <v>4578</v>
      </c>
      <c r="BO1090" s="58" t="str">
        <f t="shared" si="16"/>
        <v>境内资产</v>
      </c>
      <c r="BP1090" s="58" t="str">
        <f>IF(M1090="",VLOOKUP(D1090,Sheet4!$A$1:$B$92,2,0),VLOOKUP(Q1090,Sheet4!$A$1:$B$92,2,0))</f>
        <v>保险资产管理产品</v>
      </c>
    </row>
    <row r="1091" spans="1:68" s="58" customFormat="1" ht="12.75" customHeight="1">
      <c r="A1091" s="137" t="s">
        <v>2281</v>
      </c>
      <c r="B1091" s="42" t="s">
        <v>2331</v>
      </c>
      <c r="C1091" s="252" t="s">
        <v>5552</v>
      </c>
      <c r="D1091" s="257" t="s">
        <v>672</v>
      </c>
      <c r="E1091" s="42" t="s">
        <v>2546</v>
      </c>
      <c r="F1091" s="42" t="s">
        <v>2331</v>
      </c>
      <c r="G1091" s="42"/>
      <c r="H1091" s="307">
        <v>2978569.2425430561</v>
      </c>
      <c r="I1091" s="315">
        <v>3332634.3616298712</v>
      </c>
      <c r="J1091" s="105">
        <v>0</v>
      </c>
      <c r="K1091" s="42">
        <v>0</v>
      </c>
      <c r="L1091" s="42" t="s">
        <v>4489</v>
      </c>
      <c r="M1091" s="42" t="s">
        <v>2298</v>
      </c>
      <c r="N1091" s="50" t="s">
        <v>5532</v>
      </c>
      <c r="O1091" s="137" t="s">
        <v>2300</v>
      </c>
      <c r="P1091" s="42" t="s">
        <v>64</v>
      </c>
      <c r="Q1091" s="42" t="s">
        <v>65</v>
      </c>
      <c r="R1091" s="42">
        <v>2</v>
      </c>
      <c r="S1091" s="137" t="s">
        <v>2254</v>
      </c>
      <c r="T1091" s="62">
        <v>16867538196.9</v>
      </c>
      <c r="U1091" s="62">
        <v>14487907740.719999</v>
      </c>
      <c r="Z1091" s="42" t="s">
        <v>68</v>
      </c>
      <c r="AJ1091" s="42"/>
      <c r="AW1091" s="42" t="s">
        <v>2412</v>
      </c>
      <c r="AX1091" s="42">
        <v>0.15620000000000001</v>
      </c>
      <c r="AY1091" s="42"/>
      <c r="AZ1091" s="42"/>
      <c r="BA1091" s="42"/>
      <c r="BB1091" s="42"/>
      <c r="BN1091" s="128" t="s">
        <v>4578</v>
      </c>
      <c r="BO1091" s="58" t="str">
        <f t="shared" ref="BO1091:BO1154" si="17">IF(LEFT(D1091,2)="境外","境外资产","境内资产")</f>
        <v>境内资产</v>
      </c>
      <c r="BP1091" s="58" t="str">
        <f>IF(M1091="",VLOOKUP(D1091,Sheet4!$A$1:$B$92,2,0),VLOOKUP(Q1091,Sheet4!$A$1:$B$92,2,0))</f>
        <v>保险资产管理产品</v>
      </c>
    </row>
    <row r="1092" spans="1:68" s="58" customFormat="1" ht="12.75" customHeight="1">
      <c r="A1092" s="137" t="s">
        <v>2102</v>
      </c>
      <c r="B1092" s="42" t="s">
        <v>2332</v>
      </c>
      <c r="C1092" s="252" t="s">
        <v>5552</v>
      </c>
      <c r="D1092" s="257" t="s">
        <v>672</v>
      </c>
      <c r="E1092" s="42" t="s">
        <v>3651</v>
      </c>
      <c r="F1092" s="42" t="s">
        <v>2332</v>
      </c>
      <c r="G1092" s="42"/>
      <c r="H1092" s="307">
        <v>1584626.7950896879</v>
      </c>
      <c r="I1092" s="315">
        <v>1590990.0365639655</v>
      </c>
      <c r="J1092" s="105">
        <v>0</v>
      </c>
      <c r="K1092" s="42">
        <v>0</v>
      </c>
      <c r="L1092" s="42" t="s">
        <v>4489</v>
      </c>
      <c r="M1092" s="42" t="s">
        <v>2298</v>
      </c>
      <c r="N1092" s="50" t="s">
        <v>5532</v>
      </c>
      <c r="O1092" s="137" t="s">
        <v>2300</v>
      </c>
      <c r="P1092" s="42" t="s">
        <v>64</v>
      </c>
      <c r="Q1092" s="42" t="s">
        <v>65</v>
      </c>
      <c r="R1092" s="42">
        <v>2</v>
      </c>
      <c r="S1092" s="137" t="s">
        <v>2254</v>
      </c>
      <c r="T1092" s="62">
        <v>16867538196.9</v>
      </c>
      <c r="U1092" s="62">
        <v>14487907740.719999</v>
      </c>
      <c r="Z1092" s="42" t="s">
        <v>280</v>
      </c>
      <c r="AJ1092" s="42"/>
      <c r="AW1092" s="42" t="s">
        <v>2412</v>
      </c>
      <c r="AX1092" s="42">
        <v>0.15620000000000001</v>
      </c>
      <c r="AY1092" s="42"/>
      <c r="AZ1092" s="42"/>
      <c r="BA1092" s="42"/>
      <c r="BB1092" s="42"/>
      <c r="BN1092" s="128" t="s">
        <v>4578</v>
      </c>
      <c r="BO1092" s="58" t="str">
        <f t="shared" si="17"/>
        <v>境内资产</v>
      </c>
      <c r="BP1092" s="58" t="str">
        <f>IF(M1092="",VLOOKUP(D1092,Sheet4!$A$1:$B$92,2,0),VLOOKUP(Q1092,Sheet4!$A$1:$B$92,2,0))</f>
        <v>保险资产管理产品</v>
      </c>
    </row>
    <row r="1093" spans="1:68" s="58" customFormat="1" ht="12.75" customHeight="1">
      <c r="A1093" s="137" t="s">
        <v>2282</v>
      </c>
      <c r="B1093" s="42" t="s">
        <v>2333</v>
      </c>
      <c r="C1093" s="252" t="s">
        <v>5552</v>
      </c>
      <c r="D1093" s="257" t="s">
        <v>672</v>
      </c>
      <c r="E1093" s="42" t="s">
        <v>3677</v>
      </c>
      <c r="F1093" s="42" t="s">
        <v>2333</v>
      </c>
      <c r="G1093" s="42"/>
      <c r="H1093" s="307">
        <v>7985546.0053196698</v>
      </c>
      <c r="I1093" s="315">
        <v>6636860.8576715272</v>
      </c>
      <c r="J1093" s="105">
        <v>0</v>
      </c>
      <c r="K1093" s="42">
        <v>0</v>
      </c>
      <c r="L1093" s="42" t="s">
        <v>4489</v>
      </c>
      <c r="M1093" s="42" t="s">
        <v>2298</v>
      </c>
      <c r="N1093" s="50" t="s">
        <v>5532</v>
      </c>
      <c r="O1093" s="137" t="s">
        <v>2300</v>
      </c>
      <c r="P1093" s="42" t="s">
        <v>64</v>
      </c>
      <c r="Q1093" s="42" t="s">
        <v>65</v>
      </c>
      <c r="R1093" s="42">
        <v>2</v>
      </c>
      <c r="S1093" s="137" t="s">
        <v>2254</v>
      </c>
      <c r="T1093" s="62">
        <v>16867538196.9</v>
      </c>
      <c r="U1093" s="62">
        <v>14487907740.719999</v>
      </c>
      <c r="Z1093" s="42" t="s">
        <v>280</v>
      </c>
      <c r="AJ1093" s="42"/>
      <c r="AW1093" s="42" t="s">
        <v>2412</v>
      </c>
      <c r="AX1093" s="42">
        <v>0.15620000000000001</v>
      </c>
      <c r="AY1093" s="42"/>
      <c r="AZ1093" s="42"/>
      <c r="BA1093" s="42"/>
      <c r="BB1093" s="42"/>
      <c r="BN1093" s="128" t="s">
        <v>4578</v>
      </c>
      <c r="BO1093" s="58" t="str">
        <f t="shared" si="17"/>
        <v>境内资产</v>
      </c>
      <c r="BP1093" s="58" t="str">
        <f>IF(M1093="",VLOOKUP(D1093,Sheet4!$A$1:$B$92,2,0),VLOOKUP(Q1093,Sheet4!$A$1:$B$92,2,0))</f>
        <v>保险资产管理产品</v>
      </c>
    </row>
    <row r="1094" spans="1:68" s="58" customFormat="1" ht="12.75" customHeight="1">
      <c r="A1094" s="137" t="s">
        <v>2283</v>
      </c>
      <c r="B1094" s="42" t="s">
        <v>2334</v>
      </c>
      <c r="C1094" s="252" t="s">
        <v>5552</v>
      </c>
      <c r="D1094" s="257" t="s">
        <v>678</v>
      </c>
      <c r="E1094" s="42" t="s">
        <v>4452</v>
      </c>
      <c r="F1094" s="42" t="s">
        <v>2334</v>
      </c>
      <c r="G1094" s="42"/>
      <c r="H1094" s="307">
        <v>713424.81441621878</v>
      </c>
      <c r="I1094" s="315">
        <v>567446.48528845923</v>
      </c>
      <c r="J1094" s="105">
        <v>0</v>
      </c>
      <c r="K1094" s="42">
        <v>0</v>
      </c>
      <c r="L1094" s="42" t="s">
        <v>4489</v>
      </c>
      <c r="M1094" s="42" t="s">
        <v>2298</v>
      </c>
      <c r="N1094" s="50" t="s">
        <v>5532</v>
      </c>
      <c r="O1094" s="137" t="s">
        <v>2300</v>
      </c>
      <c r="P1094" s="42" t="s">
        <v>64</v>
      </c>
      <c r="Q1094" s="42" t="s">
        <v>65</v>
      </c>
      <c r="R1094" s="42">
        <v>2</v>
      </c>
      <c r="S1094" s="137" t="s">
        <v>2254</v>
      </c>
      <c r="T1094" s="62">
        <v>16867538196.9</v>
      </c>
      <c r="U1094" s="62">
        <v>14487907740.719999</v>
      </c>
      <c r="Z1094" s="42" t="s">
        <v>68</v>
      </c>
      <c r="AJ1094" s="42"/>
      <c r="AW1094" s="42" t="s">
        <v>2412</v>
      </c>
      <c r="AX1094" s="42">
        <v>0.15620000000000001</v>
      </c>
      <c r="AY1094" s="42"/>
      <c r="AZ1094" s="42"/>
      <c r="BA1094" s="42"/>
      <c r="BB1094" s="42"/>
      <c r="BN1094" s="128" t="s">
        <v>4578</v>
      </c>
      <c r="BO1094" s="58" t="str">
        <f t="shared" si="17"/>
        <v>境内资产</v>
      </c>
      <c r="BP1094" s="58" t="str">
        <f>IF(M1094="",VLOOKUP(D1094,Sheet4!$A$1:$B$92,2,0),VLOOKUP(Q1094,Sheet4!$A$1:$B$92,2,0))</f>
        <v>保险资产管理产品</v>
      </c>
    </row>
    <row r="1095" spans="1:68" s="58" customFormat="1" ht="12.75" customHeight="1">
      <c r="A1095" s="137" t="s">
        <v>2284</v>
      </c>
      <c r="B1095" s="42" t="s">
        <v>2335</v>
      </c>
      <c r="C1095" s="252" t="s">
        <v>5552</v>
      </c>
      <c r="D1095" s="257" t="s">
        <v>678</v>
      </c>
      <c r="E1095" s="42" t="s">
        <v>4453</v>
      </c>
      <c r="F1095" s="42" t="s">
        <v>2335</v>
      </c>
      <c r="G1095" s="42"/>
      <c r="H1095" s="307">
        <v>3168333.2907849783</v>
      </c>
      <c r="I1095" s="315">
        <v>2659665.2498087189</v>
      </c>
      <c r="J1095" s="105">
        <v>0</v>
      </c>
      <c r="K1095" s="42">
        <v>0</v>
      </c>
      <c r="L1095" s="42" t="s">
        <v>4489</v>
      </c>
      <c r="M1095" s="42" t="s">
        <v>2298</v>
      </c>
      <c r="N1095" s="50" t="s">
        <v>5532</v>
      </c>
      <c r="O1095" s="137" t="s">
        <v>2300</v>
      </c>
      <c r="P1095" s="42" t="s">
        <v>64</v>
      </c>
      <c r="Q1095" s="42" t="s">
        <v>65</v>
      </c>
      <c r="R1095" s="42">
        <v>2</v>
      </c>
      <c r="S1095" s="137" t="s">
        <v>2254</v>
      </c>
      <c r="T1095" s="62">
        <v>16867538196.9</v>
      </c>
      <c r="U1095" s="62">
        <v>14487907740.719999</v>
      </c>
      <c r="Z1095" s="42" t="s">
        <v>68</v>
      </c>
      <c r="AJ1095" s="42"/>
      <c r="AW1095" s="42" t="s">
        <v>2412</v>
      </c>
      <c r="AX1095" s="42">
        <v>0.15620000000000001</v>
      </c>
      <c r="AY1095" s="42"/>
      <c r="AZ1095" s="42"/>
      <c r="BA1095" s="42"/>
      <c r="BB1095" s="42"/>
      <c r="BN1095" s="128" t="s">
        <v>4578</v>
      </c>
      <c r="BO1095" s="58" t="str">
        <f t="shared" si="17"/>
        <v>境内资产</v>
      </c>
      <c r="BP1095" s="58" t="str">
        <f>IF(M1095="",VLOOKUP(D1095,Sheet4!$A$1:$B$92,2,0),VLOOKUP(Q1095,Sheet4!$A$1:$B$92,2,0))</f>
        <v>保险资产管理产品</v>
      </c>
    </row>
    <row r="1096" spans="1:68" s="58" customFormat="1" ht="12.75" customHeight="1">
      <c r="A1096" s="137" t="s">
        <v>2285</v>
      </c>
      <c r="B1096" s="42" t="s">
        <v>2336</v>
      </c>
      <c r="C1096" s="252" t="s">
        <v>5552</v>
      </c>
      <c r="D1096" s="257" t="s">
        <v>678</v>
      </c>
      <c r="E1096" s="42" t="s">
        <v>4454</v>
      </c>
      <c r="F1096" s="42" t="s">
        <v>2336</v>
      </c>
      <c r="G1096" s="42"/>
      <c r="H1096" s="307">
        <v>2359982.0393176964</v>
      </c>
      <c r="I1096" s="315">
        <v>1145152.7417202757</v>
      </c>
      <c r="J1096" s="105">
        <v>0</v>
      </c>
      <c r="K1096" s="42">
        <v>0</v>
      </c>
      <c r="L1096" s="42" t="s">
        <v>4489</v>
      </c>
      <c r="M1096" s="42" t="s">
        <v>2298</v>
      </c>
      <c r="N1096" s="50" t="s">
        <v>5532</v>
      </c>
      <c r="O1096" s="137" t="s">
        <v>2300</v>
      </c>
      <c r="P1096" s="42" t="s">
        <v>64</v>
      </c>
      <c r="Q1096" s="42" t="s">
        <v>65</v>
      </c>
      <c r="R1096" s="42">
        <v>2</v>
      </c>
      <c r="S1096" s="137" t="s">
        <v>2254</v>
      </c>
      <c r="T1096" s="62">
        <v>16867538196.9</v>
      </c>
      <c r="U1096" s="62">
        <v>14487907740.719999</v>
      </c>
      <c r="Z1096" s="42" t="s">
        <v>68</v>
      </c>
      <c r="AJ1096" s="42"/>
      <c r="AW1096" s="42" t="s">
        <v>2412</v>
      </c>
      <c r="AX1096" s="42">
        <v>0.15620000000000001</v>
      </c>
      <c r="AY1096" s="42"/>
      <c r="AZ1096" s="42"/>
      <c r="BA1096" s="42"/>
      <c r="BB1096" s="42"/>
      <c r="BN1096" s="128" t="s">
        <v>4578</v>
      </c>
      <c r="BO1096" s="58" t="str">
        <f t="shared" si="17"/>
        <v>境内资产</v>
      </c>
      <c r="BP1096" s="58" t="str">
        <f>IF(M1096="",VLOOKUP(D1096,Sheet4!$A$1:$B$92,2,0),VLOOKUP(Q1096,Sheet4!$A$1:$B$92,2,0))</f>
        <v>保险资产管理产品</v>
      </c>
    </row>
    <row r="1097" spans="1:68" s="58" customFormat="1" ht="12.75" customHeight="1">
      <c r="A1097" s="137" t="s">
        <v>2286</v>
      </c>
      <c r="B1097" s="42" t="s">
        <v>2337</v>
      </c>
      <c r="C1097" s="252" t="s">
        <v>5552</v>
      </c>
      <c r="D1097" s="257" t="s">
        <v>678</v>
      </c>
      <c r="E1097" s="42" t="s">
        <v>4455</v>
      </c>
      <c r="F1097" s="42" t="s">
        <v>2337</v>
      </c>
      <c r="G1097" s="42"/>
      <c r="H1097" s="307">
        <v>1905539.3262799645</v>
      </c>
      <c r="I1097" s="315">
        <v>969416.63149022602</v>
      </c>
      <c r="J1097" s="105">
        <v>0</v>
      </c>
      <c r="K1097" s="42">
        <v>0</v>
      </c>
      <c r="L1097" s="42" t="s">
        <v>4489</v>
      </c>
      <c r="M1097" s="42" t="s">
        <v>2298</v>
      </c>
      <c r="N1097" s="50" t="s">
        <v>5532</v>
      </c>
      <c r="O1097" s="137" t="s">
        <v>2300</v>
      </c>
      <c r="P1097" s="42" t="s">
        <v>64</v>
      </c>
      <c r="Q1097" s="42" t="s">
        <v>65</v>
      </c>
      <c r="R1097" s="42">
        <v>2</v>
      </c>
      <c r="S1097" s="137" t="s">
        <v>2254</v>
      </c>
      <c r="T1097" s="62">
        <v>16867538196.9</v>
      </c>
      <c r="U1097" s="62">
        <v>14487907740.719999</v>
      </c>
      <c r="Z1097" s="42" t="s">
        <v>68</v>
      </c>
      <c r="AJ1097" s="42"/>
      <c r="AW1097" s="42" t="s">
        <v>2412</v>
      </c>
      <c r="AX1097" s="42">
        <v>0.15620000000000001</v>
      </c>
      <c r="AY1097" s="42"/>
      <c r="AZ1097" s="42"/>
      <c r="BA1097" s="42"/>
      <c r="BB1097" s="42"/>
      <c r="BN1097" s="128" t="s">
        <v>4578</v>
      </c>
      <c r="BO1097" s="58" t="str">
        <f t="shared" si="17"/>
        <v>境内资产</v>
      </c>
      <c r="BP1097" s="58" t="str">
        <f>IF(M1097="",VLOOKUP(D1097,Sheet4!$A$1:$B$92,2,0),VLOOKUP(Q1097,Sheet4!$A$1:$B$92,2,0))</f>
        <v>保险资产管理产品</v>
      </c>
    </row>
    <row r="1098" spans="1:68" s="58" customFormat="1" ht="12.75" customHeight="1">
      <c r="A1098" s="137" t="s">
        <v>2287</v>
      </c>
      <c r="B1098" s="42" t="s">
        <v>2338</v>
      </c>
      <c r="C1098" s="252" t="s">
        <v>5552</v>
      </c>
      <c r="D1098" s="257" t="s">
        <v>678</v>
      </c>
      <c r="E1098" s="42" t="s">
        <v>4456</v>
      </c>
      <c r="F1098" s="42" t="s">
        <v>2338</v>
      </c>
      <c r="G1098" s="42"/>
      <c r="H1098" s="307">
        <v>4220680.3465542933</v>
      </c>
      <c r="I1098" s="315">
        <v>3141506.8628849494</v>
      </c>
      <c r="J1098" s="105">
        <v>0</v>
      </c>
      <c r="K1098" s="42">
        <v>0</v>
      </c>
      <c r="L1098" s="42" t="s">
        <v>4489</v>
      </c>
      <c r="M1098" s="42" t="s">
        <v>2298</v>
      </c>
      <c r="N1098" s="50" t="s">
        <v>5532</v>
      </c>
      <c r="O1098" s="137" t="s">
        <v>2300</v>
      </c>
      <c r="P1098" s="42" t="s">
        <v>64</v>
      </c>
      <c r="Q1098" s="42" t="s">
        <v>65</v>
      </c>
      <c r="R1098" s="42">
        <v>2</v>
      </c>
      <c r="S1098" s="137" t="s">
        <v>2254</v>
      </c>
      <c r="T1098" s="62">
        <v>16867538196.9</v>
      </c>
      <c r="U1098" s="62">
        <v>14487907740.719999</v>
      </c>
      <c r="Z1098" s="42" t="s">
        <v>68</v>
      </c>
      <c r="AJ1098" s="42"/>
      <c r="AW1098" s="42" t="s">
        <v>2412</v>
      </c>
      <c r="AX1098" s="42">
        <v>0.15620000000000001</v>
      </c>
      <c r="AY1098" s="42"/>
      <c r="AZ1098" s="42"/>
      <c r="BA1098" s="42"/>
      <c r="BB1098" s="42"/>
      <c r="BN1098" s="128" t="s">
        <v>4578</v>
      </c>
      <c r="BO1098" s="58" t="str">
        <f t="shared" si="17"/>
        <v>境内资产</v>
      </c>
      <c r="BP1098" s="58" t="str">
        <f>IF(M1098="",VLOOKUP(D1098,Sheet4!$A$1:$B$92,2,0),VLOOKUP(Q1098,Sheet4!$A$1:$B$92,2,0))</f>
        <v>保险资产管理产品</v>
      </c>
    </row>
    <row r="1099" spans="1:68" s="58" customFormat="1" ht="12.75" customHeight="1">
      <c r="A1099" s="137" t="s">
        <v>2288</v>
      </c>
      <c r="B1099" s="42" t="s">
        <v>2339</v>
      </c>
      <c r="C1099" s="252" t="s">
        <v>5552</v>
      </c>
      <c r="D1099" s="257" t="s">
        <v>678</v>
      </c>
      <c r="E1099" s="42" t="s">
        <v>4457</v>
      </c>
      <c r="F1099" s="42" t="s">
        <v>2339</v>
      </c>
      <c r="G1099" s="42"/>
      <c r="H1099" s="307">
        <v>219960.81814427336</v>
      </c>
      <c r="I1099" s="315">
        <v>142561.56291195247</v>
      </c>
      <c r="J1099" s="105">
        <v>0</v>
      </c>
      <c r="K1099" s="42">
        <v>0</v>
      </c>
      <c r="L1099" s="42" t="s">
        <v>4489</v>
      </c>
      <c r="M1099" s="42" t="s">
        <v>2298</v>
      </c>
      <c r="N1099" s="50" t="s">
        <v>5532</v>
      </c>
      <c r="O1099" s="137" t="s">
        <v>2300</v>
      </c>
      <c r="P1099" s="42" t="s">
        <v>64</v>
      </c>
      <c r="Q1099" s="42" t="s">
        <v>65</v>
      </c>
      <c r="R1099" s="42">
        <v>2</v>
      </c>
      <c r="S1099" s="137" t="s">
        <v>2254</v>
      </c>
      <c r="T1099" s="62">
        <v>16867538196.9</v>
      </c>
      <c r="U1099" s="62">
        <v>14487907740.719999</v>
      </c>
      <c r="Z1099" s="42" t="s">
        <v>68</v>
      </c>
      <c r="AJ1099" s="42"/>
      <c r="AW1099" s="42" t="s">
        <v>2412</v>
      </c>
      <c r="AX1099" s="42">
        <v>0.15620000000000001</v>
      </c>
      <c r="AY1099" s="42"/>
      <c r="AZ1099" s="42"/>
      <c r="BA1099" s="42"/>
      <c r="BB1099" s="42"/>
      <c r="BN1099" s="128" t="s">
        <v>4578</v>
      </c>
      <c r="BO1099" s="58" t="str">
        <f t="shared" si="17"/>
        <v>境内资产</v>
      </c>
      <c r="BP1099" s="58" t="str">
        <f>IF(M1099="",VLOOKUP(D1099,Sheet4!$A$1:$B$92,2,0),VLOOKUP(Q1099,Sheet4!$A$1:$B$92,2,0))</f>
        <v>保险资产管理产品</v>
      </c>
    </row>
    <row r="1100" spans="1:68" s="58" customFormat="1" ht="12.75" customHeight="1">
      <c r="A1100" s="137" t="s">
        <v>2289</v>
      </c>
      <c r="B1100" s="42" t="s">
        <v>2340</v>
      </c>
      <c r="C1100" s="252" t="s">
        <v>5552</v>
      </c>
      <c r="D1100" s="257" t="s">
        <v>689</v>
      </c>
      <c r="E1100" s="42" t="s">
        <v>4458</v>
      </c>
      <c r="F1100" s="42" t="s">
        <v>2340</v>
      </c>
      <c r="G1100" s="42"/>
      <c r="H1100" s="307">
        <v>1867761.076066169</v>
      </c>
      <c r="I1100" s="315">
        <v>1154022.5014421032</v>
      </c>
      <c r="J1100" s="105">
        <v>0</v>
      </c>
      <c r="K1100" s="42">
        <v>0</v>
      </c>
      <c r="L1100" s="42" t="s">
        <v>4489</v>
      </c>
      <c r="M1100" s="42" t="s">
        <v>2298</v>
      </c>
      <c r="N1100" s="50" t="s">
        <v>5532</v>
      </c>
      <c r="O1100" s="137" t="s">
        <v>2300</v>
      </c>
      <c r="P1100" s="42" t="s">
        <v>64</v>
      </c>
      <c r="Q1100" s="42" t="s">
        <v>65</v>
      </c>
      <c r="R1100" s="42">
        <v>2</v>
      </c>
      <c r="S1100" s="137" t="s">
        <v>2254</v>
      </c>
      <c r="T1100" s="62">
        <v>16867538196.9</v>
      </c>
      <c r="U1100" s="62">
        <v>14487907740.719999</v>
      </c>
      <c r="Z1100" s="42" t="s">
        <v>68</v>
      </c>
      <c r="AJ1100" s="42"/>
      <c r="AW1100" s="42" t="s">
        <v>2412</v>
      </c>
      <c r="AX1100" s="42">
        <v>0.15620000000000001</v>
      </c>
      <c r="AY1100" s="42"/>
      <c r="AZ1100" s="42"/>
      <c r="BA1100" s="42"/>
      <c r="BB1100" s="42"/>
      <c r="BN1100" s="128" t="s">
        <v>4578</v>
      </c>
      <c r="BO1100" s="58" t="str">
        <f t="shared" si="17"/>
        <v>境内资产</v>
      </c>
      <c r="BP1100" s="58" t="str">
        <f>IF(M1100="",VLOOKUP(D1100,Sheet4!$A$1:$B$92,2,0),VLOOKUP(Q1100,Sheet4!$A$1:$B$92,2,0))</f>
        <v>保险资产管理产品</v>
      </c>
    </row>
    <row r="1101" spans="1:68" s="58" customFormat="1" ht="12.75" customHeight="1">
      <c r="A1101" s="137" t="s">
        <v>2290</v>
      </c>
      <c r="B1101" s="42" t="s">
        <v>2341</v>
      </c>
      <c r="C1101" s="252" t="s">
        <v>5552</v>
      </c>
      <c r="D1101" s="257" t="s">
        <v>689</v>
      </c>
      <c r="E1101" s="42" t="s">
        <v>4459</v>
      </c>
      <c r="F1101" s="42" t="s">
        <v>2341</v>
      </c>
      <c r="G1101" s="42"/>
      <c r="H1101" s="307">
        <v>2297274.675189619</v>
      </c>
      <c r="I1101" s="315">
        <v>1053937.7463592214</v>
      </c>
      <c r="J1101" s="105">
        <v>0</v>
      </c>
      <c r="K1101" s="42">
        <v>0</v>
      </c>
      <c r="L1101" s="42" t="s">
        <v>4489</v>
      </c>
      <c r="M1101" s="42" t="s">
        <v>2298</v>
      </c>
      <c r="N1101" s="50" t="s">
        <v>5532</v>
      </c>
      <c r="O1101" s="137" t="s">
        <v>2300</v>
      </c>
      <c r="P1101" s="42" t="s">
        <v>64</v>
      </c>
      <c r="Q1101" s="42" t="s">
        <v>65</v>
      </c>
      <c r="R1101" s="42">
        <v>2</v>
      </c>
      <c r="S1101" s="137" t="s">
        <v>2254</v>
      </c>
      <c r="T1101" s="62">
        <v>16867538196.9</v>
      </c>
      <c r="U1101" s="62">
        <v>14487907740.719999</v>
      </c>
      <c r="Z1101" s="42" t="s">
        <v>68</v>
      </c>
      <c r="AJ1101" s="42"/>
      <c r="AW1101" s="42" t="s">
        <v>2412</v>
      </c>
      <c r="AX1101" s="42">
        <v>0.15620000000000001</v>
      </c>
      <c r="AY1101" s="42"/>
      <c r="AZ1101" s="42"/>
      <c r="BA1101" s="42"/>
      <c r="BB1101" s="42"/>
      <c r="BN1101" s="128" t="s">
        <v>4578</v>
      </c>
      <c r="BO1101" s="58" t="str">
        <f t="shared" si="17"/>
        <v>境内资产</v>
      </c>
      <c r="BP1101" s="58" t="str">
        <f>IF(M1101="",VLOOKUP(D1101,Sheet4!$A$1:$B$92,2,0),VLOOKUP(Q1101,Sheet4!$A$1:$B$92,2,0))</f>
        <v>保险资产管理产品</v>
      </c>
    </row>
    <row r="1102" spans="1:68" s="58" customFormat="1" ht="12.75" customHeight="1">
      <c r="A1102" s="137" t="s">
        <v>2291</v>
      </c>
      <c r="B1102" s="42" t="s">
        <v>2342</v>
      </c>
      <c r="C1102" s="252" t="s">
        <v>5552</v>
      </c>
      <c r="D1102" s="257" t="s">
        <v>689</v>
      </c>
      <c r="E1102" s="42" t="s">
        <v>3211</v>
      </c>
      <c r="F1102" s="42" t="s">
        <v>2342</v>
      </c>
      <c r="G1102" s="42"/>
      <c r="H1102" s="307">
        <v>166219.24628111997</v>
      </c>
      <c r="I1102" s="315">
        <v>142289.06645352457</v>
      </c>
      <c r="J1102" s="105">
        <v>0</v>
      </c>
      <c r="K1102" s="42">
        <v>0</v>
      </c>
      <c r="L1102" s="42" t="s">
        <v>4489</v>
      </c>
      <c r="M1102" s="42" t="s">
        <v>2298</v>
      </c>
      <c r="N1102" s="50" t="s">
        <v>5532</v>
      </c>
      <c r="O1102" s="137" t="s">
        <v>2300</v>
      </c>
      <c r="P1102" s="42" t="s">
        <v>64</v>
      </c>
      <c r="Q1102" s="42" t="s">
        <v>65</v>
      </c>
      <c r="R1102" s="42">
        <v>2</v>
      </c>
      <c r="S1102" s="137" t="s">
        <v>2254</v>
      </c>
      <c r="T1102" s="62">
        <v>16867538196.9</v>
      </c>
      <c r="U1102" s="62">
        <v>14487907740.719999</v>
      </c>
      <c r="Z1102" s="42" t="s">
        <v>68</v>
      </c>
      <c r="AJ1102" s="42"/>
      <c r="AW1102" s="42" t="s">
        <v>2412</v>
      </c>
      <c r="AX1102" s="42">
        <v>0.15620000000000001</v>
      </c>
      <c r="AY1102" s="42"/>
      <c r="AZ1102" s="42"/>
      <c r="BA1102" s="42"/>
      <c r="BB1102" s="42"/>
      <c r="BN1102" s="128" t="s">
        <v>4578</v>
      </c>
      <c r="BO1102" s="58" t="str">
        <f t="shared" si="17"/>
        <v>境内资产</v>
      </c>
      <c r="BP1102" s="58" t="str">
        <f>IF(M1102="",VLOOKUP(D1102,Sheet4!$A$1:$B$92,2,0),VLOOKUP(Q1102,Sheet4!$A$1:$B$92,2,0))</f>
        <v>保险资产管理产品</v>
      </c>
    </row>
    <row r="1103" spans="1:68" s="58" customFormat="1" ht="12.75" customHeight="1">
      <c r="A1103" s="137" t="s">
        <v>2292</v>
      </c>
      <c r="B1103" s="42" t="s">
        <v>2343</v>
      </c>
      <c r="C1103" s="252" t="s">
        <v>5552</v>
      </c>
      <c r="D1103" s="257" t="s">
        <v>689</v>
      </c>
      <c r="E1103" s="42" t="s">
        <v>3219</v>
      </c>
      <c r="F1103" s="42" t="s">
        <v>2343</v>
      </c>
      <c r="G1103" s="42"/>
      <c r="H1103" s="307">
        <v>3052425.7343876013</v>
      </c>
      <c r="I1103" s="315">
        <v>2035056.4537823084</v>
      </c>
      <c r="J1103" s="105">
        <v>0</v>
      </c>
      <c r="K1103" s="42">
        <v>0</v>
      </c>
      <c r="L1103" s="42" t="s">
        <v>4489</v>
      </c>
      <c r="M1103" s="42" t="s">
        <v>2298</v>
      </c>
      <c r="N1103" s="50" t="s">
        <v>5532</v>
      </c>
      <c r="O1103" s="137" t="s">
        <v>2300</v>
      </c>
      <c r="P1103" s="42" t="s">
        <v>64</v>
      </c>
      <c r="Q1103" s="42" t="s">
        <v>65</v>
      </c>
      <c r="R1103" s="42">
        <v>2</v>
      </c>
      <c r="S1103" s="137" t="s">
        <v>2254</v>
      </c>
      <c r="T1103" s="62">
        <v>16867538196.9</v>
      </c>
      <c r="U1103" s="62">
        <v>14487907740.719999</v>
      </c>
      <c r="Z1103" s="42" t="s">
        <v>280</v>
      </c>
      <c r="AJ1103" s="42"/>
      <c r="AW1103" s="42" t="s">
        <v>2412</v>
      </c>
      <c r="AX1103" s="42">
        <v>0.15620000000000001</v>
      </c>
      <c r="AY1103" s="42"/>
      <c r="AZ1103" s="42"/>
      <c r="BA1103" s="42"/>
      <c r="BB1103" s="42"/>
      <c r="BN1103" s="128" t="s">
        <v>4578</v>
      </c>
      <c r="BO1103" s="58" t="str">
        <f t="shared" si="17"/>
        <v>境内资产</v>
      </c>
      <c r="BP1103" s="58" t="str">
        <f>IF(M1103="",VLOOKUP(D1103,Sheet4!$A$1:$B$92,2,0),VLOOKUP(Q1103,Sheet4!$A$1:$B$92,2,0))</f>
        <v>保险资产管理产品</v>
      </c>
    </row>
    <row r="1104" spans="1:68" s="58" customFormat="1" ht="12.75" customHeight="1">
      <c r="A1104" s="137" t="s">
        <v>2293</v>
      </c>
      <c r="B1104" s="42" t="s">
        <v>2344</v>
      </c>
      <c r="C1104" s="252" t="s">
        <v>5552</v>
      </c>
      <c r="D1104" s="257" t="s">
        <v>689</v>
      </c>
      <c r="E1104" s="42" t="s">
        <v>3250</v>
      </c>
      <c r="F1104" s="42" t="s">
        <v>2344</v>
      </c>
      <c r="G1104" s="42"/>
      <c r="H1104" s="307">
        <v>1951333.4241451833</v>
      </c>
      <c r="I1104" s="315">
        <v>1849137.4902736873</v>
      </c>
      <c r="J1104" s="105">
        <v>0</v>
      </c>
      <c r="K1104" s="42">
        <v>0</v>
      </c>
      <c r="L1104" s="42" t="s">
        <v>4489</v>
      </c>
      <c r="M1104" s="42" t="s">
        <v>2298</v>
      </c>
      <c r="N1104" s="50" t="s">
        <v>5532</v>
      </c>
      <c r="O1104" s="137" t="s">
        <v>2300</v>
      </c>
      <c r="P1104" s="42" t="s">
        <v>64</v>
      </c>
      <c r="Q1104" s="42" t="s">
        <v>65</v>
      </c>
      <c r="R1104" s="42">
        <v>2</v>
      </c>
      <c r="S1104" s="137" t="s">
        <v>2254</v>
      </c>
      <c r="T1104" s="62">
        <v>16867538196.9</v>
      </c>
      <c r="U1104" s="62">
        <v>14487907740.719999</v>
      </c>
      <c r="Z1104" s="42" t="s">
        <v>68</v>
      </c>
      <c r="AJ1104" s="42"/>
      <c r="AW1104" s="42" t="s">
        <v>2412</v>
      </c>
      <c r="AX1104" s="42">
        <v>0.15620000000000001</v>
      </c>
      <c r="AY1104" s="42"/>
      <c r="AZ1104" s="42"/>
      <c r="BA1104" s="42"/>
      <c r="BB1104" s="42"/>
      <c r="BN1104" s="128" t="s">
        <v>4578</v>
      </c>
      <c r="BO1104" s="58" t="str">
        <f t="shared" si="17"/>
        <v>境内资产</v>
      </c>
      <c r="BP1104" s="58" t="str">
        <f>IF(M1104="",VLOOKUP(D1104,Sheet4!$A$1:$B$92,2,0),VLOOKUP(Q1104,Sheet4!$A$1:$B$92,2,0))</f>
        <v>保险资产管理产品</v>
      </c>
    </row>
    <row r="1105" spans="1:68" s="58" customFormat="1" ht="12.75" customHeight="1">
      <c r="A1105" s="137" t="s">
        <v>2294</v>
      </c>
      <c r="B1105" s="42" t="s">
        <v>2345</v>
      </c>
      <c r="C1105" s="252" t="s">
        <v>5552</v>
      </c>
      <c r="D1105" s="257" t="s">
        <v>689</v>
      </c>
      <c r="E1105" s="42" t="s">
        <v>3510</v>
      </c>
      <c r="F1105" s="42" t="s">
        <v>2345</v>
      </c>
      <c r="G1105" s="42"/>
      <c r="H1105" s="307">
        <v>3592456.7602373962</v>
      </c>
      <c r="I1105" s="315">
        <v>2831514.0533267432</v>
      </c>
      <c r="J1105" s="105">
        <v>0</v>
      </c>
      <c r="K1105" s="42">
        <v>0</v>
      </c>
      <c r="L1105" s="42" t="s">
        <v>4489</v>
      </c>
      <c r="M1105" s="42" t="s">
        <v>2298</v>
      </c>
      <c r="N1105" s="50" t="s">
        <v>5532</v>
      </c>
      <c r="O1105" s="137" t="s">
        <v>2300</v>
      </c>
      <c r="P1105" s="42" t="s">
        <v>64</v>
      </c>
      <c r="Q1105" s="42" t="s">
        <v>65</v>
      </c>
      <c r="R1105" s="42">
        <v>2</v>
      </c>
      <c r="S1105" s="137" t="s">
        <v>2254</v>
      </c>
      <c r="T1105" s="62">
        <v>16867538196.9</v>
      </c>
      <c r="U1105" s="62">
        <v>14487907740.719999</v>
      </c>
      <c r="Z1105" s="42" t="s">
        <v>68</v>
      </c>
      <c r="AJ1105" s="42"/>
      <c r="AW1105" s="42" t="s">
        <v>2412</v>
      </c>
      <c r="AX1105" s="42">
        <v>0.15620000000000001</v>
      </c>
      <c r="AY1105" s="42"/>
      <c r="AZ1105" s="42"/>
      <c r="BA1105" s="42"/>
      <c r="BB1105" s="42"/>
      <c r="BN1105" s="128" t="s">
        <v>4578</v>
      </c>
      <c r="BO1105" s="58" t="str">
        <f t="shared" si="17"/>
        <v>境内资产</v>
      </c>
      <c r="BP1105" s="58" t="str">
        <f>IF(M1105="",VLOOKUP(D1105,Sheet4!$A$1:$B$92,2,0),VLOOKUP(Q1105,Sheet4!$A$1:$B$92,2,0))</f>
        <v>保险资产管理产品</v>
      </c>
    </row>
    <row r="1106" spans="1:68" s="58" customFormat="1" ht="12.75" customHeight="1">
      <c r="A1106" s="137" t="s">
        <v>1975</v>
      </c>
      <c r="B1106" s="42" t="s">
        <v>1976</v>
      </c>
      <c r="C1106" s="252" t="s">
        <v>5552</v>
      </c>
      <c r="D1106" s="257" t="s">
        <v>672</v>
      </c>
      <c r="E1106" s="42" t="s">
        <v>3108</v>
      </c>
      <c r="F1106" s="42" t="s">
        <v>1976</v>
      </c>
      <c r="G1106" s="42"/>
      <c r="H1106" s="307">
        <v>4960.0943260343001</v>
      </c>
      <c r="I1106" s="315">
        <v>4960.0943260343001</v>
      </c>
      <c r="J1106" s="105">
        <v>0</v>
      </c>
      <c r="K1106" s="42">
        <v>0</v>
      </c>
      <c r="L1106" s="42" t="s">
        <v>4489</v>
      </c>
      <c r="M1106" s="42" t="s">
        <v>2298</v>
      </c>
      <c r="N1106" s="50" t="s">
        <v>5532</v>
      </c>
      <c r="O1106" s="137" t="s">
        <v>2300</v>
      </c>
      <c r="P1106" s="42" t="s">
        <v>64</v>
      </c>
      <c r="Q1106" s="42" t="s">
        <v>65</v>
      </c>
      <c r="R1106" s="42">
        <v>2</v>
      </c>
      <c r="S1106" s="137" t="s">
        <v>2254</v>
      </c>
      <c r="T1106" s="62">
        <v>16867538196.9</v>
      </c>
      <c r="U1106" s="62">
        <v>14487907740.719999</v>
      </c>
      <c r="Z1106" s="42" t="s">
        <v>68</v>
      </c>
      <c r="AJ1106" s="42"/>
      <c r="AW1106" s="42" t="s">
        <v>2412</v>
      </c>
      <c r="AX1106" s="42">
        <v>0.15620000000000001</v>
      </c>
      <c r="AY1106" s="42"/>
      <c r="AZ1106" s="42"/>
      <c r="BA1106" s="42"/>
      <c r="BB1106" s="42"/>
      <c r="BN1106" s="128" t="s">
        <v>4578</v>
      </c>
      <c r="BO1106" s="58" t="str">
        <f t="shared" si="17"/>
        <v>境内资产</v>
      </c>
      <c r="BP1106" s="58" t="str">
        <f>IF(M1106="",VLOOKUP(D1106,Sheet4!$A$1:$B$92,2,0),VLOOKUP(Q1106,Sheet4!$A$1:$B$92,2,0))</f>
        <v>保险资产管理产品</v>
      </c>
    </row>
    <row r="1107" spans="1:68" s="58" customFormat="1" ht="12.75" customHeight="1">
      <c r="A1107" s="137" t="s">
        <v>2123</v>
      </c>
      <c r="B1107" s="42" t="s">
        <v>2346</v>
      </c>
      <c r="C1107" s="252" t="s">
        <v>5552</v>
      </c>
      <c r="D1107" s="257" t="s">
        <v>689</v>
      </c>
      <c r="E1107" s="42" t="s">
        <v>4368</v>
      </c>
      <c r="F1107" s="42" t="s">
        <v>2346</v>
      </c>
      <c r="G1107" s="42"/>
      <c r="H1107" s="307">
        <v>67839.999618228583</v>
      </c>
      <c r="I1107" s="315">
        <v>67839.999618228583</v>
      </c>
      <c r="J1107" s="105">
        <v>0</v>
      </c>
      <c r="K1107" s="42">
        <v>0</v>
      </c>
      <c r="L1107" s="42" t="s">
        <v>4489</v>
      </c>
      <c r="M1107" s="42" t="s">
        <v>2298</v>
      </c>
      <c r="N1107" s="50" t="s">
        <v>5532</v>
      </c>
      <c r="O1107" s="137" t="s">
        <v>2300</v>
      </c>
      <c r="P1107" s="42" t="s">
        <v>64</v>
      </c>
      <c r="Q1107" s="42" t="s">
        <v>65</v>
      </c>
      <c r="R1107" s="42">
        <v>2</v>
      </c>
      <c r="S1107" s="137" t="s">
        <v>2254</v>
      </c>
      <c r="T1107" s="62">
        <v>16867538196.9</v>
      </c>
      <c r="U1107" s="62">
        <v>14487907740.719999</v>
      </c>
      <c r="Z1107" s="42" t="s">
        <v>68</v>
      </c>
      <c r="AJ1107" s="42"/>
      <c r="AW1107" s="42" t="s">
        <v>2412</v>
      </c>
      <c r="AX1107" s="42">
        <v>0.15620000000000001</v>
      </c>
      <c r="AY1107" s="42"/>
      <c r="AZ1107" s="42"/>
      <c r="BA1107" s="42"/>
      <c r="BB1107" s="42"/>
      <c r="BN1107" s="128" t="s">
        <v>4578</v>
      </c>
      <c r="BO1107" s="58" t="str">
        <f t="shared" si="17"/>
        <v>境内资产</v>
      </c>
      <c r="BP1107" s="58" t="str">
        <f>IF(M1107="",VLOOKUP(D1107,Sheet4!$A$1:$B$92,2,0),VLOOKUP(Q1107,Sheet4!$A$1:$B$92,2,0))</f>
        <v>保险资产管理产品</v>
      </c>
    </row>
    <row r="1108" spans="1:68" s="58" customFormat="1" ht="12.75" customHeight="1">
      <c r="A1108" s="137" t="s">
        <v>1615</v>
      </c>
      <c r="B1108" s="42" t="s">
        <v>1616</v>
      </c>
      <c r="C1108" s="252" t="s">
        <v>5552</v>
      </c>
      <c r="D1108" s="257" t="s">
        <v>689</v>
      </c>
      <c r="E1108" s="42" t="s">
        <v>1617</v>
      </c>
      <c r="F1108" s="42" t="s">
        <v>1616</v>
      </c>
      <c r="G1108" s="42"/>
      <c r="H1108" s="307">
        <v>49218.999048557533</v>
      </c>
      <c r="I1108" s="315">
        <v>49218.999048557533</v>
      </c>
      <c r="J1108" s="105">
        <v>0</v>
      </c>
      <c r="K1108" s="42">
        <v>0</v>
      </c>
      <c r="L1108" s="42" t="s">
        <v>4489</v>
      </c>
      <c r="M1108" s="42" t="s">
        <v>2298</v>
      </c>
      <c r="N1108" s="50" t="s">
        <v>5532</v>
      </c>
      <c r="O1108" s="137" t="s">
        <v>2300</v>
      </c>
      <c r="P1108" s="42" t="s">
        <v>64</v>
      </c>
      <c r="Q1108" s="42" t="s">
        <v>65</v>
      </c>
      <c r="R1108" s="42">
        <v>2</v>
      </c>
      <c r="S1108" s="137" t="s">
        <v>2254</v>
      </c>
      <c r="T1108" s="62">
        <v>16867538196.9</v>
      </c>
      <c r="U1108" s="62">
        <v>14487907740.719999</v>
      </c>
      <c r="Z1108" s="42" t="s">
        <v>68</v>
      </c>
      <c r="AJ1108" s="42"/>
      <c r="AW1108" s="42" t="s">
        <v>2412</v>
      </c>
      <c r="AX1108" s="42">
        <v>0.15620000000000001</v>
      </c>
      <c r="AY1108" s="42"/>
      <c r="AZ1108" s="42"/>
      <c r="BA1108" s="42"/>
      <c r="BB1108" s="42"/>
      <c r="BN1108" s="128" t="s">
        <v>4578</v>
      </c>
      <c r="BO1108" s="58" t="str">
        <f t="shared" si="17"/>
        <v>境内资产</v>
      </c>
      <c r="BP1108" s="58" t="str">
        <f>IF(M1108="",VLOOKUP(D1108,Sheet4!$A$1:$B$92,2,0),VLOOKUP(Q1108,Sheet4!$A$1:$B$92,2,0))</f>
        <v>保险资产管理产品</v>
      </c>
    </row>
    <row r="1109" spans="1:68" s="58" customFormat="1" ht="12.75" customHeight="1">
      <c r="A1109" s="137" t="s">
        <v>1654</v>
      </c>
      <c r="B1109" s="42" t="s">
        <v>1655</v>
      </c>
      <c r="C1109" s="252" t="s">
        <v>5552</v>
      </c>
      <c r="D1109" s="257" t="s">
        <v>672</v>
      </c>
      <c r="E1109" s="42" t="s">
        <v>1656</v>
      </c>
      <c r="F1109" s="42" t="s">
        <v>1655</v>
      </c>
      <c r="G1109" s="42"/>
      <c r="H1109" s="307">
        <v>90552.669262190277</v>
      </c>
      <c r="I1109" s="315">
        <v>122413.7936322202</v>
      </c>
      <c r="J1109" s="105">
        <v>0</v>
      </c>
      <c r="K1109" s="42">
        <v>0</v>
      </c>
      <c r="L1109" s="42" t="s">
        <v>4489</v>
      </c>
      <c r="M1109" s="42" t="s">
        <v>2298</v>
      </c>
      <c r="N1109" s="50" t="s">
        <v>5532</v>
      </c>
      <c r="O1109" s="137" t="s">
        <v>2300</v>
      </c>
      <c r="P1109" s="42" t="s">
        <v>64</v>
      </c>
      <c r="Q1109" s="42" t="s">
        <v>65</v>
      </c>
      <c r="R1109" s="42">
        <v>2</v>
      </c>
      <c r="S1109" s="137" t="s">
        <v>2254</v>
      </c>
      <c r="T1109" s="62">
        <v>16867538196.9</v>
      </c>
      <c r="U1109" s="62">
        <v>14487907740.719999</v>
      </c>
      <c r="Z1109" s="42" t="s">
        <v>68</v>
      </c>
      <c r="AJ1109" s="42"/>
      <c r="AW1109" s="42" t="s">
        <v>2412</v>
      </c>
      <c r="AX1109" s="42">
        <v>0.15620000000000001</v>
      </c>
      <c r="AY1109" s="42"/>
      <c r="AZ1109" s="42"/>
      <c r="BA1109" s="42"/>
      <c r="BB1109" s="42"/>
      <c r="BN1109" s="128" t="s">
        <v>4578</v>
      </c>
      <c r="BO1109" s="58" t="str">
        <f t="shared" si="17"/>
        <v>境内资产</v>
      </c>
      <c r="BP1109" s="58" t="str">
        <f>IF(M1109="",VLOOKUP(D1109,Sheet4!$A$1:$B$92,2,0),VLOOKUP(Q1109,Sheet4!$A$1:$B$92,2,0))</f>
        <v>保险资产管理产品</v>
      </c>
    </row>
    <row r="1110" spans="1:68" s="58" customFormat="1" ht="12.75" customHeight="1">
      <c r="A1110" s="137" t="s">
        <v>1734</v>
      </c>
      <c r="B1110" s="42" t="s">
        <v>1735</v>
      </c>
      <c r="C1110" s="252" t="s">
        <v>5552</v>
      </c>
      <c r="D1110" s="257" t="s">
        <v>678</v>
      </c>
      <c r="E1110" s="42" t="s">
        <v>1736</v>
      </c>
      <c r="F1110" s="42" t="s">
        <v>1735</v>
      </c>
      <c r="G1110" s="42"/>
      <c r="H1110" s="307">
        <v>19690.963403543534</v>
      </c>
      <c r="I1110" s="315">
        <v>8734.609463691706</v>
      </c>
      <c r="J1110" s="105">
        <v>0</v>
      </c>
      <c r="K1110" s="42">
        <v>0</v>
      </c>
      <c r="L1110" s="42" t="s">
        <v>4489</v>
      </c>
      <c r="M1110" s="42" t="s">
        <v>2298</v>
      </c>
      <c r="N1110" s="50" t="s">
        <v>5532</v>
      </c>
      <c r="O1110" s="137" t="s">
        <v>2300</v>
      </c>
      <c r="P1110" s="42" t="s">
        <v>64</v>
      </c>
      <c r="Q1110" s="42" t="s">
        <v>65</v>
      </c>
      <c r="R1110" s="42">
        <v>2</v>
      </c>
      <c r="S1110" s="137" t="s">
        <v>2254</v>
      </c>
      <c r="T1110" s="62">
        <v>16867538196.9</v>
      </c>
      <c r="U1110" s="62">
        <v>14487907740.719999</v>
      </c>
      <c r="Z1110" s="42" t="s">
        <v>68</v>
      </c>
      <c r="AJ1110" s="42"/>
      <c r="AW1110" s="42" t="s">
        <v>2412</v>
      </c>
      <c r="AX1110" s="42">
        <v>0.15620000000000001</v>
      </c>
      <c r="AY1110" s="42"/>
      <c r="AZ1110" s="42"/>
      <c r="BA1110" s="42"/>
      <c r="BB1110" s="42"/>
      <c r="BN1110" s="128" t="s">
        <v>4578</v>
      </c>
      <c r="BO1110" s="58" t="str">
        <f t="shared" si="17"/>
        <v>境内资产</v>
      </c>
      <c r="BP1110" s="58" t="str">
        <f>IF(M1110="",VLOOKUP(D1110,Sheet4!$A$1:$B$92,2,0),VLOOKUP(Q1110,Sheet4!$A$1:$B$92,2,0))</f>
        <v>保险资产管理产品</v>
      </c>
    </row>
    <row r="1111" spans="1:68" s="58" customFormat="1" ht="12.75" customHeight="1">
      <c r="A1111" s="137" t="s">
        <v>1737</v>
      </c>
      <c r="B1111" s="42" t="s">
        <v>1738</v>
      </c>
      <c r="C1111" s="252" t="s">
        <v>5552</v>
      </c>
      <c r="D1111" s="257" t="s">
        <v>678</v>
      </c>
      <c r="E1111" s="42" t="s">
        <v>1739</v>
      </c>
      <c r="F1111" s="42" t="s">
        <v>1738</v>
      </c>
      <c r="G1111" s="42"/>
      <c r="H1111" s="307">
        <v>6451.2588285053243</v>
      </c>
      <c r="I1111" s="315">
        <v>3700.9011676608616</v>
      </c>
      <c r="J1111" s="105">
        <v>0</v>
      </c>
      <c r="K1111" s="42">
        <v>0</v>
      </c>
      <c r="L1111" s="42" t="s">
        <v>4489</v>
      </c>
      <c r="M1111" s="42" t="s">
        <v>2298</v>
      </c>
      <c r="N1111" s="50" t="s">
        <v>5532</v>
      </c>
      <c r="O1111" s="137" t="s">
        <v>2300</v>
      </c>
      <c r="P1111" s="42" t="s">
        <v>64</v>
      </c>
      <c r="Q1111" s="42" t="s">
        <v>65</v>
      </c>
      <c r="R1111" s="42">
        <v>2</v>
      </c>
      <c r="S1111" s="137" t="s">
        <v>2254</v>
      </c>
      <c r="T1111" s="62">
        <v>16867538196.9</v>
      </c>
      <c r="U1111" s="62">
        <v>14487907740.719999</v>
      </c>
      <c r="Z1111" s="42" t="s">
        <v>68</v>
      </c>
      <c r="AJ1111" s="42"/>
      <c r="AW1111" s="42" t="s">
        <v>2412</v>
      </c>
      <c r="AX1111" s="42">
        <v>0.15620000000000001</v>
      </c>
      <c r="AY1111" s="42"/>
      <c r="AZ1111" s="42"/>
      <c r="BA1111" s="42"/>
      <c r="BB1111" s="42"/>
      <c r="BN1111" s="128" t="s">
        <v>4578</v>
      </c>
      <c r="BO1111" s="58" t="str">
        <f t="shared" si="17"/>
        <v>境内资产</v>
      </c>
      <c r="BP1111" s="58" t="str">
        <f>IF(M1111="",VLOOKUP(D1111,Sheet4!$A$1:$B$92,2,0),VLOOKUP(Q1111,Sheet4!$A$1:$B$92,2,0))</f>
        <v>保险资产管理产品</v>
      </c>
    </row>
    <row r="1112" spans="1:68" s="58" customFormat="1" ht="12.75" customHeight="1">
      <c r="A1112" s="137" t="s">
        <v>1743</v>
      </c>
      <c r="B1112" s="42" t="s">
        <v>1744</v>
      </c>
      <c r="C1112" s="252" t="s">
        <v>5552</v>
      </c>
      <c r="D1112" s="257" t="s">
        <v>678</v>
      </c>
      <c r="E1112" s="42" t="s">
        <v>1745</v>
      </c>
      <c r="F1112" s="42" t="s">
        <v>1744</v>
      </c>
      <c r="G1112" s="42"/>
      <c r="H1112" s="307">
        <v>14857.744626339891</v>
      </c>
      <c r="I1112" s="315">
        <v>10118.572062737254</v>
      </c>
      <c r="J1112" s="105">
        <v>0</v>
      </c>
      <c r="K1112" s="42">
        <v>0</v>
      </c>
      <c r="L1112" s="42" t="s">
        <v>4489</v>
      </c>
      <c r="M1112" s="42" t="s">
        <v>2298</v>
      </c>
      <c r="N1112" s="50" t="s">
        <v>5532</v>
      </c>
      <c r="O1112" s="137" t="s">
        <v>2300</v>
      </c>
      <c r="P1112" s="42" t="s">
        <v>64</v>
      </c>
      <c r="Q1112" s="42" t="s">
        <v>65</v>
      </c>
      <c r="R1112" s="42">
        <v>2</v>
      </c>
      <c r="S1112" s="137" t="s">
        <v>2254</v>
      </c>
      <c r="T1112" s="62">
        <v>16867538196.9</v>
      </c>
      <c r="U1112" s="62">
        <v>14487907740.719999</v>
      </c>
      <c r="Z1112" s="42" t="s">
        <v>68</v>
      </c>
      <c r="AJ1112" s="42"/>
      <c r="AW1112" s="42" t="s">
        <v>2412</v>
      </c>
      <c r="AX1112" s="42">
        <v>0.15620000000000001</v>
      </c>
      <c r="AY1112" s="42"/>
      <c r="AZ1112" s="42"/>
      <c r="BA1112" s="42"/>
      <c r="BB1112" s="42"/>
      <c r="BN1112" s="128" t="s">
        <v>4578</v>
      </c>
      <c r="BO1112" s="58" t="str">
        <f t="shared" si="17"/>
        <v>境内资产</v>
      </c>
      <c r="BP1112" s="58" t="str">
        <f>IF(M1112="",VLOOKUP(D1112,Sheet4!$A$1:$B$92,2,0),VLOOKUP(Q1112,Sheet4!$A$1:$B$92,2,0))</f>
        <v>保险资产管理产品</v>
      </c>
    </row>
    <row r="1113" spans="1:68" s="58" customFormat="1" ht="12.75" customHeight="1">
      <c r="A1113" s="137" t="s">
        <v>2011</v>
      </c>
      <c r="B1113" s="42" t="s">
        <v>2012</v>
      </c>
      <c r="C1113" s="252" t="s">
        <v>5552</v>
      </c>
      <c r="D1113" s="257" t="s">
        <v>678</v>
      </c>
      <c r="E1113" s="42" t="s">
        <v>2792</v>
      </c>
      <c r="F1113" s="42" t="s">
        <v>2012</v>
      </c>
      <c r="G1113" s="42"/>
      <c r="H1113" s="307">
        <v>8438.646368862208</v>
      </c>
      <c r="I1113" s="315">
        <v>5519.5604980080398</v>
      </c>
      <c r="J1113" s="105">
        <v>0</v>
      </c>
      <c r="K1113" s="42">
        <v>0</v>
      </c>
      <c r="L1113" s="42" t="s">
        <v>4489</v>
      </c>
      <c r="M1113" s="42" t="s">
        <v>2298</v>
      </c>
      <c r="N1113" s="50" t="s">
        <v>5532</v>
      </c>
      <c r="O1113" s="137" t="s">
        <v>2300</v>
      </c>
      <c r="P1113" s="42" t="s">
        <v>64</v>
      </c>
      <c r="Q1113" s="42" t="s">
        <v>65</v>
      </c>
      <c r="R1113" s="42">
        <v>2</v>
      </c>
      <c r="S1113" s="137" t="s">
        <v>2254</v>
      </c>
      <c r="T1113" s="62">
        <v>16867538196.9</v>
      </c>
      <c r="U1113" s="62">
        <v>14487907740.719999</v>
      </c>
      <c r="Z1113" s="42" t="s">
        <v>68</v>
      </c>
      <c r="AJ1113" s="42"/>
      <c r="AW1113" s="42" t="s">
        <v>2412</v>
      </c>
      <c r="AX1113" s="42">
        <v>0.15620000000000001</v>
      </c>
      <c r="AY1113" s="42"/>
      <c r="AZ1113" s="42"/>
      <c r="BA1113" s="42"/>
      <c r="BB1113" s="42"/>
      <c r="BN1113" s="128" t="s">
        <v>4578</v>
      </c>
      <c r="BO1113" s="58" t="str">
        <f t="shared" si="17"/>
        <v>境内资产</v>
      </c>
      <c r="BP1113" s="58" t="str">
        <f>IF(M1113="",VLOOKUP(D1113,Sheet4!$A$1:$B$92,2,0),VLOOKUP(Q1113,Sheet4!$A$1:$B$92,2,0))</f>
        <v>保险资产管理产品</v>
      </c>
    </row>
    <row r="1114" spans="1:68" s="58" customFormat="1" ht="12.75" customHeight="1">
      <c r="A1114" s="137" t="s">
        <v>2013</v>
      </c>
      <c r="B1114" s="42" t="s">
        <v>2014</v>
      </c>
      <c r="C1114" s="252" t="s">
        <v>5552</v>
      </c>
      <c r="D1114" s="257" t="s">
        <v>678</v>
      </c>
      <c r="E1114" s="42" t="s">
        <v>2793</v>
      </c>
      <c r="F1114" s="42" t="s">
        <v>2014</v>
      </c>
      <c r="G1114" s="42"/>
      <c r="H1114" s="307">
        <v>4136.4962389353313</v>
      </c>
      <c r="I1114" s="315">
        <v>4316.3439014977366</v>
      </c>
      <c r="J1114" s="105">
        <v>0</v>
      </c>
      <c r="K1114" s="42">
        <v>0</v>
      </c>
      <c r="L1114" s="42" t="s">
        <v>4489</v>
      </c>
      <c r="M1114" s="42" t="s">
        <v>2298</v>
      </c>
      <c r="N1114" s="50" t="s">
        <v>5532</v>
      </c>
      <c r="O1114" s="137" t="s">
        <v>2300</v>
      </c>
      <c r="P1114" s="42" t="s">
        <v>64</v>
      </c>
      <c r="Q1114" s="42" t="s">
        <v>65</v>
      </c>
      <c r="R1114" s="42">
        <v>2</v>
      </c>
      <c r="S1114" s="137" t="s">
        <v>2254</v>
      </c>
      <c r="T1114" s="62">
        <v>16867538196.9</v>
      </c>
      <c r="U1114" s="62">
        <v>14487907740.719999</v>
      </c>
      <c r="Z1114" s="42" t="s">
        <v>68</v>
      </c>
      <c r="AJ1114" s="42"/>
      <c r="AW1114" s="42" t="s">
        <v>2412</v>
      </c>
      <c r="AX1114" s="42">
        <v>0.15620000000000001</v>
      </c>
      <c r="AY1114" s="42"/>
      <c r="AZ1114" s="42"/>
      <c r="BA1114" s="42"/>
      <c r="BB1114" s="42"/>
      <c r="BN1114" s="128" t="s">
        <v>4578</v>
      </c>
      <c r="BO1114" s="58" t="str">
        <f t="shared" si="17"/>
        <v>境内资产</v>
      </c>
      <c r="BP1114" s="58" t="str">
        <f>IF(M1114="",VLOOKUP(D1114,Sheet4!$A$1:$B$92,2,0),VLOOKUP(Q1114,Sheet4!$A$1:$B$92,2,0))</f>
        <v>保险资产管理产品</v>
      </c>
    </row>
    <row r="1115" spans="1:68" s="58" customFormat="1" ht="12.75" customHeight="1">
      <c r="A1115" s="137" t="s">
        <v>2019</v>
      </c>
      <c r="B1115" s="42" t="s">
        <v>2020</v>
      </c>
      <c r="C1115" s="252" t="s">
        <v>5552</v>
      </c>
      <c r="D1115" s="257" t="s">
        <v>678</v>
      </c>
      <c r="E1115" s="42" t="s">
        <v>2795</v>
      </c>
      <c r="F1115" s="42" t="s">
        <v>2020</v>
      </c>
      <c r="G1115" s="42"/>
      <c r="H1115" s="307">
        <v>1401.729767397256</v>
      </c>
      <c r="I1115" s="315">
        <v>2942.5624888110333</v>
      </c>
      <c r="J1115" s="105">
        <v>0</v>
      </c>
      <c r="K1115" s="42">
        <v>0</v>
      </c>
      <c r="L1115" s="42" t="s">
        <v>4489</v>
      </c>
      <c r="M1115" s="42" t="s">
        <v>2298</v>
      </c>
      <c r="N1115" s="50" t="s">
        <v>5532</v>
      </c>
      <c r="O1115" s="137" t="s">
        <v>2300</v>
      </c>
      <c r="P1115" s="42" t="s">
        <v>64</v>
      </c>
      <c r="Q1115" s="42" t="s">
        <v>65</v>
      </c>
      <c r="R1115" s="42">
        <v>2</v>
      </c>
      <c r="S1115" s="137" t="s">
        <v>2254</v>
      </c>
      <c r="T1115" s="62">
        <v>16867538196.9</v>
      </c>
      <c r="U1115" s="62">
        <v>14487907740.719999</v>
      </c>
      <c r="Z1115" s="42" t="s">
        <v>68</v>
      </c>
      <c r="AJ1115" s="42"/>
      <c r="AW1115" s="42" t="s">
        <v>2412</v>
      </c>
      <c r="AX1115" s="42">
        <v>0.15620000000000001</v>
      </c>
      <c r="AY1115" s="42"/>
      <c r="AZ1115" s="42"/>
      <c r="BA1115" s="42"/>
      <c r="BB1115" s="42"/>
      <c r="BN1115" s="128" t="s">
        <v>4578</v>
      </c>
      <c r="BO1115" s="58" t="str">
        <f t="shared" si="17"/>
        <v>境内资产</v>
      </c>
      <c r="BP1115" s="58" t="str">
        <f>IF(M1115="",VLOOKUP(D1115,Sheet4!$A$1:$B$92,2,0),VLOOKUP(Q1115,Sheet4!$A$1:$B$92,2,0))</f>
        <v>保险资产管理产品</v>
      </c>
    </row>
    <row r="1116" spans="1:68" s="58" customFormat="1" ht="12.75" customHeight="1">
      <c r="A1116" s="137" t="s">
        <v>1755</v>
      </c>
      <c r="B1116" s="42" t="s">
        <v>1756</v>
      </c>
      <c r="C1116" s="252" t="s">
        <v>5552</v>
      </c>
      <c r="D1116" s="257" t="s">
        <v>678</v>
      </c>
      <c r="E1116" s="42" t="s">
        <v>1757</v>
      </c>
      <c r="F1116" s="42" t="s">
        <v>1756</v>
      </c>
      <c r="G1116" s="42"/>
      <c r="H1116" s="307">
        <v>8642.0305387130011</v>
      </c>
      <c r="I1116" s="315">
        <v>6884.0790274192459</v>
      </c>
      <c r="J1116" s="105">
        <v>0</v>
      </c>
      <c r="K1116" s="42">
        <v>0</v>
      </c>
      <c r="L1116" s="42" t="s">
        <v>4489</v>
      </c>
      <c r="M1116" s="42" t="s">
        <v>2298</v>
      </c>
      <c r="N1116" s="50" t="s">
        <v>5532</v>
      </c>
      <c r="O1116" s="137" t="s">
        <v>2300</v>
      </c>
      <c r="P1116" s="42" t="s">
        <v>64</v>
      </c>
      <c r="Q1116" s="42" t="s">
        <v>65</v>
      </c>
      <c r="R1116" s="42">
        <v>2</v>
      </c>
      <c r="S1116" s="137" t="s">
        <v>2254</v>
      </c>
      <c r="T1116" s="62">
        <v>16867538196.9</v>
      </c>
      <c r="U1116" s="62">
        <v>14487907740.719999</v>
      </c>
      <c r="Z1116" s="42" t="s">
        <v>68</v>
      </c>
      <c r="AJ1116" s="42"/>
      <c r="AW1116" s="42" t="s">
        <v>2412</v>
      </c>
      <c r="AX1116" s="42">
        <v>0.15620000000000001</v>
      </c>
      <c r="AY1116" s="42"/>
      <c r="AZ1116" s="42"/>
      <c r="BA1116" s="42"/>
      <c r="BB1116" s="42"/>
      <c r="BN1116" s="128" t="s">
        <v>4578</v>
      </c>
      <c r="BO1116" s="58" t="str">
        <f t="shared" si="17"/>
        <v>境内资产</v>
      </c>
      <c r="BP1116" s="58" t="str">
        <f>IF(M1116="",VLOOKUP(D1116,Sheet4!$A$1:$B$92,2,0),VLOOKUP(Q1116,Sheet4!$A$1:$B$92,2,0))</f>
        <v>保险资产管理产品</v>
      </c>
    </row>
    <row r="1117" spans="1:68" s="58" customFormat="1" ht="12.75" customHeight="1">
      <c r="A1117" s="137" t="s">
        <v>1758</v>
      </c>
      <c r="B1117" s="42" t="s">
        <v>1759</v>
      </c>
      <c r="C1117" s="252" t="s">
        <v>5552</v>
      </c>
      <c r="D1117" s="257" t="s">
        <v>678</v>
      </c>
      <c r="E1117" s="42" t="s">
        <v>1760</v>
      </c>
      <c r="F1117" s="42" t="s">
        <v>1759</v>
      </c>
      <c r="G1117" s="42"/>
      <c r="H1117" s="307">
        <v>20847.506247687212</v>
      </c>
      <c r="I1117" s="315">
        <v>11020.116114812903</v>
      </c>
      <c r="J1117" s="105">
        <v>0</v>
      </c>
      <c r="K1117" s="42">
        <v>0</v>
      </c>
      <c r="L1117" s="42" t="s">
        <v>4489</v>
      </c>
      <c r="M1117" s="42" t="s">
        <v>2298</v>
      </c>
      <c r="N1117" s="50" t="s">
        <v>5532</v>
      </c>
      <c r="O1117" s="137" t="s">
        <v>2300</v>
      </c>
      <c r="P1117" s="42" t="s">
        <v>64</v>
      </c>
      <c r="Q1117" s="42" t="s">
        <v>65</v>
      </c>
      <c r="R1117" s="42">
        <v>2</v>
      </c>
      <c r="S1117" s="137" t="s">
        <v>2254</v>
      </c>
      <c r="T1117" s="62">
        <v>16867538196.9</v>
      </c>
      <c r="U1117" s="62">
        <v>14487907740.719999</v>
      </c>
      <c r="Z1117" s="42" t="s">
        <v>68</v>
      </c>
      <c r="AJ1117" s="42"/>
      <c r="AW1117" s="42" t="s">
        <v>2412</v>
      </c>
      <c r="AX1117" s="42">
        <v>0.15620000000000001</v>
      </c>
      <c r="AY1117" s="42"/>
      <c r="AZ1117" s="42"/>
      <c r="BA1117" s="42"/>
      <c r="BB1117" s="42"/>
      <c r="BN1117" s="128" t="s">
        <v>4578</v>
      </c>
      <c r="BO1117" s="58" t="str">
        <f t="shared" si="17"/>
        <v>境内资产</v>
      </c>
      <c r="BP1117" s="58" t="str">
        <f>IF(M1117="",VLOOKUP(D1117,Sheet4!$A$1:$B$92,2,0),VLOOKUP(Q1117,Sheet4!$A$1:$B$92,2,0))</f>
        <v>保险资产管理产品</v>
      </c>
    </row>
    <row r="1118" spans="1:68" s="58" customFormat="1" ht="12.75" customHeight="1">
      <c r="A1118" s="137" t="s">
        <v>1761</v>
      </c>
      <c r="B1118" s="42" t="s">
        <v>1762</v>
      </c>
      <c r="C1118" s="252" t="s">
        <v>5552</v>
      </c>
      <c r="D1118" s="257" t="s">
        <v>678</v>
      </c>
      <c r="E1118" s="42" t="s">
        <v>1763</v>
      </c>
      <c r="F1118" s="42" t="s">
        <v>1762</v>
      </c>
      <c r="G1118" s="42"/>
      <c r="H1118" s="307">
        <v>3136.1846976236402</v>
      </c>
      <c r="I1118" s="315">
        <v>3691.4186901697813</v>
      </c>
      <c r="J1118" s="105">
        <v>0</v>
      </c>
      <c r="K1118" s="42">
        <v>0</v>
      </c>
      <c r="L1118" s="42" t="s">
        <v>4489</v>
      </c>
      <c r="M1118" s="42" t="s">
        <v>2298</v>
      </c>
      <c r="N1118" s="50" t="s">
        <v>5532</v>
      </c>
      <c r="O1118" s="137" t="s">
        <v>2300</v>
      </c>
      <c r="P1118" s="42" t="s">
        <v>64</v>
      </c>
      <c r="Q1118" s="42" t="s">
        <v>65</v>
      </c>
      <c r="R1118" s="42">
        <v>2</v>
      </c>
      <c r="S1118" s="137" t="s">
        <v>2254</v>
      </c>
      <c r="T1118" s="62">
        <v>16867538196.9</v>
      </c>
      <c r="U1118" s="62">
        <v>14487907740.719999</v>
      </c>
      <c r="Z1118" s="42" t="s">
        <v>68</v>
      </c>
      <c r="AJ1118" s="42"/>
      <c r="AW1118" s="42" t="s">
        <v>2412</v>
      </c>
      <c r="AX1118" s="42">
        <v>0.15620000000000001</v>
      </c>
      <c r="AY1118" s="42"/>
      <c r="AZ1118" s="42"/>
      <c r="BA1118" s="42"/>
      <c r="BB1118" s="42"/>
      <c r="BN1118" s="128" t="s">
        <v>4578</v>
      </c>
      <c r="BO1118" s="58" t="str">
        <f t="shared" si="17"/>
        <v>境内资产</v>
      </c>
      <c r="BP1118" s="58" t="str">
        <f>IF(M1118="",VLOOKUP(D1118,Sheet4!$A$1:$B$92,2,0),VLOOKUP(Q1118,Sheet4!$A$1:$B$92,2,0))</f>
        <v>保险资产管理产品</v>
      </c>
    </row>
    <row r="1119" spans="1:68" s="58" customFormat="1" ht="12.75" customHeight="1">
      <c r="A1119" s="137" t="s">
        <v>1621</v>
      </c>
      <c r="B1119" s="42" t="s">
        <v>1622</v>
      </c>
      <c r="C1119" s="252" t="s">
        <v>5552</v>
      </c>
      <c r="D1119" s="257" t="s">
        <v>678</v>
      </c>
      <c r="E1119" s="42" t="s">
        <v>1623</v>
      </c>
      <c r="F1119" s="42" t="s">
        <v>1622</v>
      </c>
      <c r="G1119" s="42"/>
      <c r="H1119" s="307">
        <v>3239.0945322899961</v>
      </c>
      <c r="I1119" s="315">
        <v>3126.4626628064689</v>
      </c>
      <c r="J1119" s="105">
        <v>0</v>
      </c>
      <c r="K1119" s="42">
        <v>0</v>
      </c>
      <c r="L1119" s="42" t="s">
        <v>4489</v>
      </c>
      <c r="M1119" s="42" t="s">
        <v>2298</v>
      </c>
      <c r="N1119" s="50" t="s">
        <v>5532</v>
      </c>
      <c r="O1119" s="137" t="s">
        <v>2300</v>
      </c>
      <c r="P1119" s="42" t="s">
        <v>64</v>
      </c>
      <c r="Q1119" s="42" t="s">
        <v>65</v>
      </c>
      <c r="R1119" s="42">
        <v>2</v>
      </c>
      <c r="S1119" s="137" t="s">
        <v>2254</v>
      </c>
      <c r="T1119" s="62">
        <v>16867538196.9</v>
      </c>
      <c r="U1119" s="62">
        <v>14487907740.719999</v>
      </c>
      <c r="Z1119" s="42" t="s">
        <v>68</v>
      </c>
      <c r="AJ1119" s="42"/>
      <c r="AW1119" s="42" t="s">
        <v>2412</v>
      </c>
      <c r="AX1119" s="42">
        <v>0.15620000000000001</v>
      </c>
      <c r="AY1119" s="42"/>
      <c r="AZ1119" s="42"/>
      <c r="BA1119" s="42"/>
      <c r="BB1119" s="42"/>
      <c r="BN1119" s="128" t="s">
        <v>4578</v>
      </c>
      <c r="BO1119" s="58" t="str">
        <f t="shared" si="17"/>
        <v>境内资产</v>
      </c>
      <c r="BP1119" s="58" t="str">
        <f>IF(M1119="",VLOOKUP(D1119,Sheet4!$A$1:$B$92,2,0),VLOOKUP(Q1119,Sheet4!$A$1:$B$92,2,0))</f>
        <v>保险资产管理产品</v>
      </c>
    </row>
    <row r="1120" spans="1:68" s="58" customFormat="1" ht="12.75" customHeight="1">
      <c r="A1120" s="137" t="s">
        <v>2035</v>
      </c>
      <c r="B1120" s="42" t="s">
        <v>2036</v>
      </c>
      <c r="C1120" s="252" t="s">
        <v>5552</v>
      </c>
      <c r="D1120" s="257" t="s">
        <v>678</v>
      </c>
      <c r="E1120" s="42" t="s">
        <v>4460</v>
      </c>
      <c r="F1120" s="42" t="s">
        <v>2036</v>
      </c>
      <c r="G1120" s="42"/>
      <c r="H1120" s="307">
        <v>35299.550560737669</v>
      </c>
      <c r="I1120" s="315">
        <v>28118.600116960839</v>
      </c>
      <c r="J1120" s="105">
        <v>0</v>
      </c>
      <c r="K1120" s="42">
        <v>0</v>
      </c>
      <c r="L1120" s="42" t="s">
        <v>4489</v>
      </c>
      <c r="M1120" s="42" t="s">
        <v>2298</v>
      </c>
      <c r="N1120" s="50" t="s">
        <v>5532</v>
      </c>
      <c r="O1120" s="137" t="s">
        <v>2300</v>
      </c>
      <c r="P1120" s="42" t="s">
        <v>64</v>
      </c>
      <c r="Q1120" s="42" t="s">
        <v>65</v>
      </c>
      <c r="R1120" s="42">
        <v>2</v>
      </c>
      <c r="S1120" s="137" t="s">
        <v>2254</v>
      </c>
      <c r="T1120" s="62">
        <v>16867538196.9</v>
      </c>
      <c r="U1120" s="62">
        <v>14487907740.719999</v>
      </c>
      <c r="Z1120" s="42" t="s">
        <v>68</v>
      </c>
      <c r="AJ1120" s="42"/>
      <c r="AW1120" s="42" t="s">
        <v>2412</v>
      </c>
      <c r="AX1120" s="42">
        <v>0.15620000000000001</v>
      </c>
      <c r="AY1120" s="42"/>
      <c r="AZ1120" s="42"/>
      <c r="BA1120" s="42"/>
      <c r="BB1120" s="42"/>
      <c r="BN1120" s="128" t="s">
        <v>4578</v>
      </c>
      <c r="BO1120" s="58" t="str">
        <f t="shared" si="17"/>
        <v>境内资产</v>
      </c>
      <c r="BP1120" s="58" t="str">
        <f>IF(M1120="",VLOOKUP(D1120,Sheet4!$A$1:$B$92,2,0),VLOOKUP(Q1120,Sheet4!$A$1:$B$92,2,0))</f>
        <v>保险资产管理产品</v>
      </c>
    </row>
    <row r="1121" spans="1:68" s="58" customFormat="1" ht="12.75" customHeight="1">
      <c r="A1121" s="137" t="s">
        <v>1627</v>
      </c>
      <c r="B1121" s="42" t="s">
        <v>1628</v>
      </c>
      <c r="C1121" s="252" t="s">
        <v>5552</v>
      </c>
      <c r="D1121" s="257" t="s">
        <v>678</v>
      </c>
      <c r="E1121" s="42" t="s">
        <v>1629</v>
      </c>
      <c r="F1121" s="42" t="s">
        <v>1628</v>
      </c>
      <c r="G1121" s="42"/>
      <c r="H1121" s="307">
        <v>11424.868180353227</v>
      </c>
      <c r="I1121" s="315">
        <v>6173.0928466932955</v>
      </c>
      <c r="J1121" s="105">
        <v>0</v>
      </c>
      <c r="K1121" s="42">
        <v>0</v>
      </c>
      <c r="L1121" s="42" t="s">
        <v>4489</v>
      </c>
      <c r="M1121" s="42" t="s">
        <v>2298</v>
      </c>
      <c r="N1121" s="50" t="s">
        <v>5532</v>
      </c>
      <c r="O1121" s="137" t="s">
        <v>2300</v>
      </c>
      <c r="P1121" s="42" t="s">
        <v>64</v>
      </c>
      <c r="Q1121" s="42" t="s">
        <v>65</v>
      </c>
      <c r="R1121" s="42">
        <v>2</v>
      </c>
      <c r="S1121" s="137" t="s">
        <v>2254</v>
      </c>
      <c r="T1121" s="62">
        <v>16867538196.9</v>
      </c>
      <c r="U1121" s="62">
        <v>14487907740.719999</v>
      </c>
      <c r="Z1121" s="42" t="s">
        <v>68</v>
      </c>
      <c r="AJ1121" s="42"/>
      <c r="AW1121" s="42" t="s">
        <v>2412</v>
      </c>
      <c r="AX1121" s="42">
        <v>0.15620000000000001</v>
      </c>
      <c r="AY1121" s="42"/>
      <c r="AZ1121" s="42"/>
      <c r="BA1121" s="42"/>
      <c r="BB1121" s="42"/>
      <c r="BN1121" s="128" t="s">
        <v>4578</v>
      </c>
      <c r="BO1121" s="58" t="str">
        <f t="shared" si="17"/>
        <v>境内资产</v>
      </c>
      <c r="BP1121" s="58" t="str">
        <f>IF(M1121="",VLOOKUP(D1121,Sheet4!$A$1:$B$92,2,0),VLOOKUP(Q1121,Sheet4!$A$1:$B$92,2,0))</f>
        <v>保险资产管理产品</v>
      </c>
    </row>
    <row r="1122" spans="1:68" s="58" customFormat="1" ht="12.75" customHeight="1">
      <c r="A1122" s="137" t="s">
        <v>1630</v>
      </c>
      <c r="B1122" s="42" t="s">
        <v>1631</v>
      </c>
      <c r="C1122" s="252" t="s">
        <v>5552</v>
      </c>
      <c r="D1122" s="257" t="s">
        <v>678</v>
      </c>
      <c r="E1122" s="42" t="s">
        <v>1632</v>
      </c>
      <c r="F1122" s="42" t="s">
        <v>1631</v>
      </c>
      <c r="G1122" s="42"/>
      <c r="H1122" s="307">
        <v>7021.4252277111036</v>
      </c>
      <c r="I1122" s="315">
        <v>4701.911417840317</v>
      </c>
      <c r="J1122" s="105">
        <v>0</v>
      </c>
      <c r="K1122" s="42">
        <v>0</v>
      </c>
      <c r="L1122" s="42" t="s">
        <v>4489</v>
      </c>
      <c r="M1122" s="42" t="s">
        <v>2298</v>
      </c>
      <c r="N1122" s="50" t="s">
        <v>5532</v>
      </c>
      <c r="O1122" s="137" t="s">
        <v>2300</v>
      </c>
      <c r="P1122" s="42" t="s">
        <v>64</v>
      </c>
      <c r="Q1122" s="42" t="s">
        <v>65</v>
      </c>
      <c r="R1122" s="42">
        <v>2</v>
      </c>
      <c r="S1122" s="137" t="s">
        <v>2254</v>
      </c>
      <c r="T1122" s="62">
        <v>16867538196.9</v>
      </c>
      <c r="U1122" s="62">
        <v>14487907740.719999</v>
      </c>
      <c r="Z1122" s="42" t="s">
        <v>68</v>
      </c>
      <c r="AJ1122" s="42"/>
      <c r="AW1122" s="42" t="s">
        <v>2412</v>
      </c>
      <c r="AX1122" s="42">
        <v>0.15620000000000001</v>
      </c>
      <c r="AY1122" s="42"/>
      <c r="AZ1122" s="42"/>
      <c r="BA1122" s="42"/>
      <c r="BB1122" s="42"/>
      <c r="BN1122" s="128" t="s">
        <v>4578</v>
      </c>
      <c r="BO1122" s="58" t="str">
        <f t="shared" si="17"/>
        <v>境内资产</v>
      </c>
      <c r="BP1122" s="58" t="str">
        <f>IF(M1122="",VLOOKUP(D1122,Sheet4!$A$1:$B$92,2,0),VLOOKUP(Q1122,Sheet4!$A$1:$B$92,2,0))</f>
        <v>保险资产管理产品</v>
      </c>
    </row>
    <row r="1123" spans="1:68" s="58" customFormat="1" ht="12.75" customHeight="1">
      <c r="A1123" s="137" t="s">
        <v>1633</v>
      </c>
      <c r="B1123" s="42" t="s">
        <v>1634</v>
      </c>
      <c r="C1123" s="252" t="s">
        <v>5552</v>
      </c>
      <c r="D1123" s="257" t="s">
        <v>678</v>
      </c>
      <c r="E1123" s="42" t="s">
        <v>1635</v>
      </c>
      <c r="F1123" s="42" t="s">
        <v>1634</v>
      </c>
      <c r="G1123" s="42"/>
      <c r="H1123" s="307">
        <v>21699.581711925188</v>
      </c>
      <c r="I1123" s="315">
        <v>9654.1602414451554</v>
      </c>
      <c r="J1123" s="105">
        <v>0</v>
      </c>
      <c r="K1123" s="42">
        <v>0</v>
      </c>
      <c r="L1123" s="42" t="s">
        <v>4489</v>
      </c>
      <c r="M1123" s="42" t="s">
        <v>2298</v>
      </c>
      <c r="N1123" s="50" t="s">
        <v>5532</v>
      </c>
      <c r="O1123" s="137" t="s">
        <v>2300</v>
      </c>
      <c r="P1123" s="42" t="s">
        <v>64</v>
      </c>
      <c r="Q1123" s="42" t="s">
        <v>65</v>
      </c>
      <c r="R1123" s="42">
        <v>2</v>
      </c>
      <c r="S1123" s="137" t="s">
        <v>2254</v>
      </c>
      <c r="T1123" s="62">
        <v>16867538196.9</v>
      </c>
      <c r="U1123" s="62">
        <v>14487907740.719999</v>
      </c>
      <c r="Z1123" s="42" t="s">
        <v>68</v>
      </c>
      <c r="AJ1123" s="42"/>
      <c r="AW1123" s="42" t="s">
        <v>2412</v>
      </c>
      <c r="AX1123" s="42">
        <v>0.15620000000000001</v>
      </c>
      <c r="AY1123" s="42"/>
      <c r="AZ1123" s="42"/>
      <c r="BA1123" s="42"/>
      <c r="BB1123" s="42"/>
      <c r="BN1123" s="128" t="s">
        <v>4578</v>
      </c>
      <c r="BO1123" s="58" t="str">
        <f t="shared" si="17"/>
        <v>境内资产</v>
      </c>
      <c r="BP1123" s="58" t="str">
        <f>IF(M1123="",VLOOKUP(D1123,Sheet4!$A$1:$B$92,2,0),VLOOKUP(Q1123,Sheet4!$A$1:$B$92,2,0))</f>
        <v>保险资产管理产品</v>
      </c>
    </row>
    <row r="1124" spans="1:68" s="58" customFormat="1" ht="12.75" customHeight="1">
      <c r="A1124" s="137" t="s">
        <v>1764</v>
      </c>
      <c r="B1124" s="42" t="s">
        <v>1765</v>
      </c>
      <c r="C1124" s="252" t="s">
        <v>5552</v>
      </c>
      <c r="D1124" s="257" t="s">
        <v>678</v>
      </c>
      <c r="E1124" s="42" t="s">
        <v>1766</v>
      </c>
      <c r="F1124" s="42" t="s">
        <v>1765</v>
      </c>
      <c r="G1124" s="42"/>
      <c r="H1124" s="307">
        <v>8298.7748350911479</v>
      </c>
      <c r="I1124" s="315">
        <v>5785.9382630653663</v>
      </c>
      <c r="J1124" s="105">
        <v>0</v>
      </c>
      <c r="K1124" s="42">
        <v>0</v>
      </c>
      <c r="L1124" s="42" t="s">
        <v>4489</v>
      </c>
      <c r="M1124" s="42" t="s">
        <v>2298</v>
      </c>
      <c r="N1124" s="50" t="s">
        <v>5532</v>
      </c>
      <c r="O1124" s="137" t="s">
        <v>2300</v>
      </c>
      <c r="P1124" s="42" t="s">
        <v>64</v>
      </c>
      <c r="Q1124" s="42" t="s">
        <v>65</v>
      </c>
      <c r="R1124" s="42">
        <v>2</v>
      </c>
      <c r="S1124" s="137" t="s">
        <v>2254</v>
      </c>
      <c r="T1124" s="62">
        <v>16867538196.9</v>
      </c>
      <c r="U1124" s="62">
        <v>14487907740.719999</v>
      </c>
      <c r="Z1124" s="42" t="s">
        <v>68</v>
      </c>
      <c r="AJ1124" s="42"/>
      <c r="AW1124" s="42" t="s">
        <v>2412</v>
      </c>
      <c r="AX1124" s="42">
        <v>0.15620000000000001</v>
      </c>
      <c r="AY1124" s="42"/>
      <c r="AZ1124" s="42"/>
      <c r="BA1124" s="42"/>
      <c r="BB1124" s="42"/>
      <c r="BN1124" s="128" t="s">
        <v>4578</v>
      </c>
      <c r="BO1124" s="58" t="str">
        <f t="shared" si="17"/>
        <v>境内资产</v>
      </c>
      <c r="BP1124" s="58" t="str">
        <f>IF(M1124="",VLOOKUP(D1124,Sheet4!$A$1:$B$92,2,0),VLOOKUP(Q1124,Sheet4!$A$1:$B$92,2,0))</f>
        <v>保险资产管理产品</v>
      </c>
    </row>
    <row r="1125" spans="1:68" s="58" customFormat="1" ht="12.75" customHeight="1">
      <c r="A1125" s="137" t="s">
        <v>1826</v>
      </c>
      <c r="B1125" s="42" t="s">
        <v>1827</v>
      </c>
      <c r="C1125" s="252" t="s">
        <v>5552</v>
      </c>
      <c r="D1125" s="257" t="s">
        <v>678</v>
      </c>
      <c r="E1125" s="42" t="s">
        <v>1828</v>
      </c>
      <c r="F1125" s="42" t="s">
        <v>1827</v>
      </c>
      <c r="G1125" s="42"/>
      <c r="H1125" s="307">
        <v>2679.9278069738698</v>
      </c>
      <c r="I1125" s="315">
        <v>1819.2282789966423</v>
      </c>
      <c r="J1125" s="105">
        <v>0</v>
      </c>
      <c r="K1125" s="42">
        <v>0</v>
      </c>
      <c r="L1125" s="42" t="s">
        <v>4489</v>
      </c>
      <c r="M1125" s="42" t="s">
        <v>2298</v>
      </c>
      <c r="N1125" s="50" t="s">
        <v>5532</v>
      </c>
      <c r="O1125" s="137" t="s">
        <v>2300</v>
      </c>
      <c r="P1125" s="42" t="s">
        <v>64</v>
      </c>
      <c r="Q1125" s="42" t="s">
        <v>65</v>
      </c>
      <c r="R1125" s="42">
        <v>2</v>
      </c>
      <c r="S1125" s="137" t="s">
        <v>2254</v>
      </c>
      <c r="T1125" s="62">
        <v>16867538196.9</v>
      </c>
      <c r="U1125" s="62">
        <v>14487907740.719999</v>
      </c>
      <c r="Z1125" s="42" t="s">
        <v>68</v>
      </c>
      <c r="AJ1125" s="42"/>
      <c r="AW1125" s="42" t="s">
        <v>2412</v>
      </c>
      <c r="AX1125" s="42">
        <v>0.15620000000000001</v>
      </c>
      <c r="AY1125" s="42"/>
      <c r="AZ1125" s="42"/>
      <c r="BA1125" s="42"/>
      <c r="BB1125" s="42"/>
      <c r="BN1125" s="128" t="s">
        <v>4578</v>
      </c>
      <c r="BO1125" s="58" t="str">
        <f t="shared" si="17"/>
        <v>境内资产</v>
      </c>
      <c r="BP1125" s="58" t="str">
        <f>IF(M1125="",VLOOKUP(D1125,Sheet4!$A$1:$B$92,2,0),VLOOKUP(Q1125,Sheet4!$A$1:$B$92,2,0))</f>
        <v>保险资产管理产品</v>
      </c>
    </row>
    <row r="1126" spans="1:68" s="58" customFormat="1" ht="12.75" customHeight="1">
      <c r="A1126" s="137" t="s">
        <v>2245</v>
      </c>
      <c r="B1126" s="42" t="s">
        <v>2246</v>
      </c>
      <c r="C1126" s="252" t="s">
        <v>5552</v>
      </c>
      <c r="D1126" s="257" t="s">
        <v>678</v>
      </c>
      <c r="E1126" s="42" t="s">
        <v>2814</v>
      </c>
      <c r="F1126" s="42" t="s">
        <v>2246</v>
      </c>
      <c r="G1126" s="42"/>
      <c r="H1126" s="307">
        <v>13607.934129904994</v>
      </c>
      <c r="I1126" s="315">
        <v>5617.5394443790337</v>
      </c>
      <c r="J1126" s="105">
        <v>0</v>
      </c>
      <c r="K1126" s="42">
        <v>0</v>
      </c>
      <c r="L1126" s="42" t="s">
        <v>4489</v>
      </c>
      <c r="M1126" s="42" t="s">
        <v>2298</v>
      </c>
      <c r="N1126" s="50" t="s">
        <v>5532</v>
      </c>
      <c r="O1126" s="137" t="s">
        <v>2300</v>
      </c>
      <c r="P1126" s="42" t="s">
        <v>64</v>
      </c>
      <c r="Q1126" s="42" t="s">
        <v>65</v>
      </c>
      <c r="R1126" s="42">
        <v>2</v>
      </c>
      <c r="S1126" s="137" t="s">
        <v>2254</v>
      </c>
      <c r="T1126" s="62">
        <v>16867538196.9</v>
      </c>
      <c r="U1126" s="62">
        <v>14487907740.719999</v>
      </c>
      <c r="Z1126" s="42" t="s">
        <v>68</v>
      </c>
      <c r="AJ1126" s="42"/>
      <c r="AW1126" s="42" t="s">
        <v>2412</v>
      </c>
      <c r="AX1126" s="42">
        <v>0.15620000000000001</v>
      </c>
      <c r="AY1126" s="42"/>
      <c r="AZ1126" s="42"/>
      <c r="BA1126" s="42"/>
      <c r="BB1126" s="42"/>
      <c r="BN1126" s="128" t="s">
        <v>4578</v>
      </c>
      <c r="BO1126" s="58" t="str">
        <f t="shared" si="17"/>
        <v>境内资产</v>
      </c>
      <c r="BP1126" s="58" t="str">
        <f>IF(M1126="",VLOOKUP(D1126,Sheet4!$A$1:$B$92,2,0),VLOOKUP(Q1126,Sheet4!$A$1:$B$92,2,0))</f>
        <v>保险资产管理产品</v>
      </c>
    </row>
    <row r="1127" spans="1:68" s="58" customFormat="1" ht="12.75" customHeight="1">
      <c r="A1127" s="137" t="s">
        <v>1639</v>
      </c>
      <c r="B1127" s="42" t="s">
        <v>1640</v>
      </c>
      <c r="C1127" s="252" t="s">
        <v>5552</v>
      </c>
      <c r="D1127" s="257" t="s">
        <v>678</v>
      </c>
      <c r="E1127" s="42" t="s">
        <v>1641</v>
      </c>
      <c r="F1127" s="42" t="s">
        <v>1640</v>
      </c>
      <c r="G1127" s="42"/>
      <c r="H1127" s="307">
        <v>4693.0178521092084</v>
      </c>
      <c r="I1127" s="315">
        <v>3204.0193471282528</v>
      </c>
      <c r="J1127" s="105">
        <v>0</v>
      </c>
      <c r="K1127" s="42">
        <v>0</v>
      </c>
      <c r="L1127" s="42" t="s">
        <v>4489</v>
      </c>
      <c r="M1127" s="42" t="s">
        <v>2298</v>
      </c>
      <c r="N1127" s="50" t="s">
        <v>5532</v>
      </c>
      <c r="O1127" s="137" t="s">
        <v>2300</v>
      </c>
      <c r="P1127" s="42" t="s">
        <v>64</v>
      </c>
      <c r="Q1127" s="42" t="s">
        <v>65</v>
      </c>
      <c r="R1127" s="42">
        <v>2</v>
      </c>
      <c r="S1127" s="137" t="s">
        <v>2254</v>
      </c>
      <c r="T1127" s="62">
        <v>16867538196.9</v>
      </c>
      <c r="U1127" s="62">
        <v>14487907740.719999</v>
      </c>
      <c r="Z1127" s="42" t="s">
        <v>68</v>
      </c>
      <c r="AJ1127" s="42"/>
      <c r="AW1127" s="42" t="s">
        <v>2412</v>
      </c>
      <c r="AX1127" s="42">
        <v>0.15620000000000001</v>
      </c>
      <c r="AY1127" s="42"/>
      <c r="AZ1127" s="42"/>
      <c r="BA1127" s="42"/>
      <c r="BB1127" s="42"/>
      <c r="BN1127" s="128" t="s">
        <v>4578</v>
      </c>
      <c r="BO1127" s="58" t="str">
        <f t="shared" si="17"/>
        <v>境内资产</v>
      </c>
      <c r="BP1127" s="58" t="str">
        <f>IF(M1127="",VLOOKUP(D1127,Sheet4!$A$1:$B$92,2,0),VLOOKUP(Q1127,Sheet4!$A$1:$B$92,2,0))</f>
        <v>保险资产管理产品</v>
      </c>
    </row>
    <row r="1128" spans="1:68" s="58" customFormat="1" ht="12.75" customHeight="1">
      <c r="A1128" s="137" t="s">
        <v>1642</v>
      </c>
      <c r="B1128" s="42" t="s">
        <v>1643</v>
      </c>
      <c r="C1128" s="252" t="s">
        <v>5552</v>
      </c>
      <c r="D1128" s="257" t="s">
        <v>678</v>
      </c>
      <c r="E1128" s="42" t="s">
        <v>1644</v>
      </c>
      <c r="F1128" s="42" t="s">
        <v>1643</v>
      </c>
      <c r="G1128" s="42"/>
      <c r="H1128" s="307">
        <v>11385.201479774749</v>
      </c>
      <c r="I1128" s="315">
        <v>5561.1236940847321</v>
      </c>
      <c r="J1128" s="105">
        <v>0</v>
      </c>
      <c r="K1128" s="42">
        <v>0</v>
      </c>
      <c r="L1128" s="42" t="s">
        <v>4489</v>
      </c>
      <c r="M1128" s="42" t="s">
        <v>2298</v>
      </c>
      <c r="N1128" s="50" t="s">
        <v>5532</v>
      </c>
      <c r="O1128" s="137" t="s">
        <v>2300</v>
      </c>
      <c r="P1128" s="42" t="s">
        <v>64</v>
      </c>
      <c r="Q1128" s="42" t="s">
        <v>65</v>
      </c>
      <c r="R1128" s="42">
        <v>2</v>
      </c>
      <c r="S1128" s="137" t="s">
        <v>2254</v>
      </c>
      <c r="T1128" s="62">
        <v>16867538196.9</v>
      </c>
      <c r="U1128" s="62">
        <v>14487907740.719999</v>
      </c>
      <c r="Z1128" s="42" t="s">
        <v>68</v>
      </c>
      <c r="AJ1128" s="42"/>
      <c r="AW1128" s="42" t="s">
        <v>2412</v>
      </c>
      <c r="AX1128" s="42">
        <v>0.15620000000000001</v>
      </c>
      <c r="AY1128" s="42"/>
      <c r="AZ1128" s="42"/>
      <c r="BA1128" s="42"/>
      <c r="BB1128" s="42"/>
      <c r="BN1128" s="128" t="s">
        <v>4578</v>
      </c>
      <c r="BO1128" s="58" t="str">
        <f t="shared" si="17"/>
        <v>境内资产</v>
      </c>
      <c r="BP1128" s="58" t="str">
        <f>IF(M1128="",VLOOKUP(D1128,Sheet4!$A$1:$B$92,2,0),VLOOKUP(Q1128,Sheet4!$A$1:$B$92,2,0))</f>
        <v>保险资产管理产品</v>
      </c>
    </row>
    <row r="1129" spans="1:68" s="58" customFormat="1" ht="12.75" customHeight="1">
      <c r="A1129" s="137" t="s">
        <v>2180</v>
      </c>
      <c r="B1129" s="42" t="s">
        <v>2347</v>
      </c>
      <c r="C1129" s="252" t="s">
        <v>5552</v>
      </c>
      <c r="D1129" s="257" t="s">
        <v>678</v>
      </c>
      <c r="E1129" s="42" t="s">
        <v>2815</v>
      </c>
      <c r="F1129" s="42" t="s">
        <v>2347</v>
      </c>
      <c r="G1129" s="42"/>
      <c r="H1129" s="307">
        <v>2085.106966291281</v>
      </c>
      <c r="I1129" s="315">
        <v>1916.4586087236039</v>
      </c>
      <c r="J1129" s="105">
        <v>0</v>
      </c>
      <c r="K1129" s="42">
        <v>0</v>
      </c>
      <c r="L1129" s="42" t="s">
        <v>4489</v>
      </c>
      <c r="M1129" s="42" t="s">
        <v>2298</v>
      </c>
      <c r="N1129" s="50" t="s">
        <v>5532</v>
      </c>
      <c r="O1129" s="137" t="s">
        <v>2300</v>
      </c>
      <c r="P1129" s="42" t="s">
        <v>64</v>
      </c>
      <c r="Q1129" s="42" t="s">
        <v>65</v>
      </c>
      <c r="R1129" s="42">
        <v>2</v>
      </c>
      <c r="S1129" s="137" t="s">
        <v>2254</v>
      </c>
      <c r="T1129" s="62">
        <v>16867538196.9</v>
      </c>
      <c r="U1129" s="62">
        <v>14487907740.719999</v>
      </c>
      <c r="Z1129" s="42" t="s">
        <v>68</v>
      </c>
      <c r="AJ1129" s="42"/>
      <c r="AW1129" s="42" t="s">
        <v>2412</v>
      </c>
      <c r="AX1129" s="42">
        <v>0.15620000000000001</v>
      </c>
      <c r="AY1129" s="42"/>
      <c r="AZ1129" s="42"/>
      <c r="BA1129" s="42"/>
      <c r="BB1129" s="42"/>
      <c r="BN1129" s="128" t="s">
        <v>4578</v>
      </c>
      <c r="BO1129" s="58" t="str">
        <f t="shared" si="17"/>
        <v>境内资产</v>
      </c>
      <c r="BP1129" s="58" t="str">
        <f>IF(M1129="",VLOOKUP(D1129,Sheet4!$A$1:$B$92,2,0),VLOOKUP(Q1129,Sheet4!$A$1:$B$92,2,0))</f>
        <v>保险资产管理产品</v>
      </c>
    </row>
    <row r="1130" spans="1:68" s="58" customFormat="1" ht="12.75" customHeight="1">
      <c r="A1130" s="137" t="s">
        <v>1767</v>
      </c>
      <c r="B1130" s="42" t="s">
        <v>1768</v>
      </c>
      <c r="C1130" s="252" t="s">
        <v>5552</v>
      </c>
      <c r="D1130" s="257" t="s">
        <v>678</v>
      </c>
      <c r="E1130" s="42" t="s">
        <v>1769</v>
      </c>
      <c r="F1130" s="42" t="s">
        <v>1768</v>
      </c>
      <c r="G1130" s="42"/>
      <c r="H1130" s="307">
        <v>5699.0687876918173</v>
      </c>
      <c r="I1130" s="315">
        <v>3135.6556751951903</v>
      </c>
      <c r="J1130" s="105">
        <v>0</v>
      </c>
      <c r="K1130" s="42">
        <v>0</v>
      </c>
      <c r="L1130" s="42" t="s">
        <v>4489</v>
      </c>
      <c r="M1130" s="42" t="s">
        <v>2298</v>
      </c>
      <c r="N1130" s="50" t="s">
        <v>5532</v>
      </c>
      <c r="O1130" s="137" t="s">
        <v>2300</v>
      </c>
      <c r="P1130" s="42" t="s">
        <v>64</v>
      </c>
      <c r="Q1130" s="42" t="s">
        <v>65</v>
      </c>
      <c r="R1130" s="42">
        <v>2</v>
      </c>
      <c r="S1130" s="137" t="s">
        <v>2254</v>
      </c>
      <c r="T1130" s="62">
        <v>16867538196.9</v>
      </c>
      <c r="U1130" s="62">
        <v>14487907740.719999</v>
      </c>
      <c r="Z1130" s="42" t="s">
        <v>68</v>
      </c>
      <c r="AJ1130" s="42"/>
      <c r="AW1130" s="42" t="s">
        <v>2412</v>
      </c>
      <c r="AX1130" s="42">
        <v>0.15620000000000001</v>
      </c>
      <c r="AY1130" s="42"/>
      <c r="AZ1130" s="42"/>
      <c r="BA1130" s="42"/>
      <c r="BB1130" s="42"/>
      <c r="BN1130" s="128" t="s">
        <v>4578</v>
      </c>
      <c r="BO1130" s="58" t="str">
        <f t="shared" si="17"/>
        <v>境内资产</v>
      </c>
      <c r="BP1130" s="58" t="str">
        <f>IF(M1130="",VLOOKUP(D1130,Sheet4!$A$1:$B$92,2,0),VLOOKUP(Q1130,Sheet4!$A$1:$B$92,2,0))</f>
        <v>保险资产管理产品</v>
      </c>
    </row>
    <row r="1131" spans="1:68" s="58" customFormat="1" ht="12.75" customHeight="1">
      <c r="A1131" s="137" t="s">
        <v>1773</v>
      </c>
      <c r="B1131" s="42" t="s">
        <v>1774</v>
      </c>
      <c r="C1131" s="252" t="s">
        <v>5552</v>
      </c>
      <c r="D1131" s="257" t="s">
        <v>678</v>
      </c>
      <c r="E1131" s="42" t="s">
        <v>1775</v>
      </c>
      <c r="F1131" s="42" t="s">
        <v>1774</v>
      </c>
      <c r="G1131" s="42"/>
      <c r="H1131" s="307">
        <v>16542.750931839102</v>
      </c>
      <c r="I1131" s="315">
        <v>13131.334829648044</v>
      </c>
      <c r="J1131" s="105">
        <v>0</v>
      </c>
      <c r="K1131" s="42">
        <v>0</v>
      </c>
      <c r="L1131" s="42" t="s">
        <v>4489</v>
      </c>
      <c r="M1131" s="42" t="s">
        <v>2298</v>
      </c>
      <c r="N1131" s="50" t="s">
        <v>5532</v>
      </c>
      <c r="O1131" s="137" t="s">
        <v>2300</v>
      </c>
      <c r="P1131" s="42" t="s">
        <v>64</v>
      </c>
      <c r="Q1131" s="42" t="s">
        <v>65</v>
      </c>
      <c r="R1131" s="42">
        <v>2</v>
      </c>
      <c r="S1131" s="137" t="s">
        <v>2254</v>
      </c>
      <c r="T1131" s="62">
        <v>16867538196.9</v>
      </c>
      <c r="U1131" s="62">
        <v>14487907740.719999</v>
      </c>
      <c r="Z1131" s="42" t="s">
        <v>68</v>
      </c>
      <c r="AJ1131" s="42"/>
      <c r="AW1131" s="42" t="s">
        <v>2412</v>
      </c>
      <c r="AX1131" s="42">
        <v>0.15620000000000001</v>
      </c>
      <c r="AY1131" s="42"/>
      <c r="AZ1131" s="42"/>
      <c r="BA1131" s="42"/>
      <c r="BB1131" s="42"/>
      <c r="BN1131" s="128" t="s">
        <v>4578</v>
      </c>
      <c r="BO1131" s="58" t="str">
        <f t="shared" si="17"/>
        <v>境内资产</v>
      </c>
      <c r="BP1131" s="58" t="str">
        <f>IF(M1131="",VLOOKUP(D1131,Sheet4!$A$1:$B$92,2,0),VLOOKUP(Q1131,Sheet4!$A$1:$B$92,2,0))</f>
        <v>保险资产管理产品</v>
      </c>
    </row>
    <row r="1132" spans="1:68" s="58" customFormat="1" ht="12.75" customHeight="1">
      <c r="A1132" s="137" t="s">
        <v>2043</v>
      </c>
      <c r="B1132" s="42" t="s">
        <v>2044</v>
      </c>
      <c r="C1132" s="252" t="s">
        <v>5552</v>
      </c>
      <c r="D1132" s="257" t="s">
        <v>678</v>
      </c>
      <c r="E1132" s="42" t="s">
        <v>4375</v>
      </c>
      <c r="F1132" s="42" t="s">
        <v>2044</v>
      </c>
      <c r="G1132" s="42"/>
      <c r="H1132" s="307">
        <v>32947.716474955181</v>
      </c>
      <c r="I1132" s="315">
        <v>16892.863963920299</v>
      </c>
      <c r="J1132" s="105">
        <v>0</v>
      </c>
      <c r="K1132" s="42">
        <v>0</v>
      </c>
      <c r="L1132" s="42" t="s">
        <v>4489</v>
      </c>
      <c r="M1132" s="42" t="s">
        <v>2298</v>
      </c>
      <c r="N1132" s="50" t="s">
        <v>5532</v>
      </c>
      <c r="O1132" s="137" t="s">
        <v>2300</v>
      </c>
      <c r="P1132" s="42" t="s">
        <v>64</v>
      </c>
      <c r="Q1132" s="42" t="s">
        <v>65</v>
      </c>
      <c r="R1132" s="42">
        <v>2</v>
      </c>
      <c r="S1132" s="137" t="s">
        <v>2254</v>
      </c>
      <c r="T1132" s="62">
        <v>16867538196.9</v>
      </c>
      <c r="U1132" s="62">
        <v>14487907740.719999</v>
      </c>
      <c r="Z1132" s="42" t="s">
        <v>68</v>
      </c>
      <c r="AJ1132" s="42"/>
      <c r="AW1132" s="42" t="s">
        <v>2412</v>
      </c>
      <c r="AX1132" s="42">
        <v>0.15620000000000001</v>
      </c>
      <c r="AY1132" s="42"/>
      <c r="AZ1132" s="42"/>
      <c r="BA1132" s="42"/>
      <c r="BB1132" s="42"/>
      <c r="BN1132" s="128" t="s">
        <v>4578</v>
      </c>
      <c r="BO1132" s="58" t="str">
        <f t="shared" si="17"/>
        <v>境内资产</v>
      </c>
      <c r="BP1132" s="58" t="str">
        <f>IF(M1132="",VLOOKUP(D1132,Sheet4!$A$1:$B$92,2,0),VLOOKUP(Q1132,Sheet4!$A$1:$B$92,2,0))</f>
        <v>保险资产管理产品</v>
      </c>
    </row>
    <row r="1133" spans="1:68" s="58" customFormat="1" ht="12.75" customHeight="1">
      <c r="A1133" s="137" t="s">
        <v>1776</v>
      </c>
      <c r="B1133" s="42" t="s">
        <v>1777</v>
      </c>
      <c r="C1133" s="252" t="s">
        <v>5552</v>
      </c>
      <c r="D1133" s="257" t="s">
        <v>678</v>
      </c>
      <c r="E1133" s="42" t="s">
        <v>1778</v>
      </c>
      <c r="F1133" s="42" t="s">
        <v>1777</v>
      </c>
      <c r="G1133" s="42"/>
      <c r="H1133" s="307">
        <v>18111.25252441633</v>
      </c>
      <c r="I1133" s="315">
        <v>11551.973304954718</v>
      </c>
      <c r="J1133" s="105">
        <v>0</v>
      </c>
      <c r="K1133" s="42">
        <v>0</v>
      </c>
      <c r="L1133" s="42" t="s">
        <v>4489</v>
      </c>
      <c r="M1133" s="42" t="s">
        <v>2298</v>
      </c>
      <c r="N1133" s="50" t="s">
        <v>5532</v>
      </c>
      <c r="O1133" s="137" t="s">
        <v>2300</v>
      </c>
      <c r="P1133" s="42" t="s">
        <v>64</v>
      </c>
      <c r="Q1133" s="42" t="s">
        <v>65</v>
      </c>
      <c r="R1133" s="42">
        <v>2</v>
      </c>
      <c r="S1133" s="137" t="s">
        <v>2254</v>
      </c>
      <c r="T1133" s="62">
        <v>16867538196.9</v>
      </c>
      <c r="U1133" s="62">
        <v>14487907740.719999</v>
      </c>
      <c r="Z1133" s="42" t="s">
        <v>68</v>
      </c>
      <c r="AJ1133" s="42"/>
      <c r="AW1133" s="42" t="s">
        <v>2412</v>
      </c>
      <c r="AX1133" s="42">
        <v>0.15620000000000001</v>
      </c>
      <c r="AY1133" s="42"/>
      <c r="AZ1133" s="42"/>
      <c r="BA1133" s="42"/>
      <c r="BB1133" s="42"/>
      <c r="BN1133" s="128" t="s">
        <v>4578</v>
      </c>
      <c r="BO1133" s="58" t="str">
        <f t="shared" si="17"/>
        <v>境内资产</v>
      </c>
      <c r="BP1133" s="58" t="str">
        <f>IF(M1133="",VLOOKUP(D1133,Sheet4!$A$1:$B$92,2,0),VLOOKUP(Q1133,Sheet4!$A$1:$B$92,2,0))</f>
        <v>保险资产管理产品</v>
      </c>
    </row>
    <row r="1134" spans="1:68" s="58" customFormat="1" ht="12.75" customHeight="1">
      <c r="A1134" s="137" t="s">
        <v>1832</v>
      </c>
      <c r="B1134" s="42" t="s">
        <v>1833</v>
      </c>
      <c r="C1134" s="252" t="s">
        <v>5552</v>
      </c>
      <c r="D1134" s="257" t="s">
        <v>678</v>
      </c>
      <c r="E1134" s="42" t="s">
        <v>1834</v>
      </c>
      <c r="F1134" s="42" t="s">
        <v>1833</v>
      </c>
      <c r="G1134" s="42"/>
      <c r="H1134" s="307">
        <v>11092.0132573058</v>
      </c>
      <c r="I1134" s="315">
        <v>5880.0842922189131</v>
      </c>
      <c r="J1134" s="105">
        <v>0</v>
      </c>
      <c r="K1134" s="42">
        <v>0</v>
      </c>
      <c r="L1134" s="42" t="s">
        <v>4489</v>
      </c>
      <c r="M1134" s="42" t="s">
        <v>2298</v>
      </c>
      <c r="N1134" s="50" t="s">
        <v>5532</v>
      </c>
      <c r="O1134" s="137" t="s">
        <v>2300</v>
      </c>
      <c r="P1134" s="42" t="s">
        <v>64</v>
      </c>
      <c r="Q1134" s="42" t="s">
        <v>65</v>
      </c>
      <c r="R1134" s="42">
        <v>2</v>
      </c>
      <c r="S1134" s="137" t="s">
        <v>2254</v>
      </c>
      <c r="T1134" s="62">
        <v>16867538196.9</v>
      </c>
      <c r="U1134" s="62">
        <v>14487907740.719999</v>
      </c>
      <c r="Z1134" s="42" t="s">
        <v>68</v>
      </c>
      <c r="AJ1134" s="42"/>
      <c r="AW1134" s="42" t="s">
        <v>2412</v>
      </c>
      <c r="AX1134" s="42">
        <v>0.15620000000000001</v>
      </c>
      <c r="AY1134" s="42"/>
      <c r="AZ1134" s="42"/>
      <c r="BA1134" s="42"/>
      <c r="BB1134" s="42"/>
      <c r="BN1134" s="128" t="s">
        <v>4578</v>
      </c>
      <c r="BO1134" s="58" t="str">
        <f t="shared" si="17"/>
        <v>境内资产</v>
      </c>
      <c r="BP1134" s="58" t="str">
        <f>IF(M1134="",VLOOKUP(D1134,Sheet4!$A$1:$B$92,2,0),VLOOKUP(Q1134,Sheet4!$A$1:$B$92,2,0))</f>
        <v>保险资产管理产品</v>
      </c>
    </row>
    <row r="1135" spans="1:68" s="58" customFormat="1" ht="12.75" customHeight="1">
      <c r="A1135" s="137" t="s">
        <v>1779</v>
      </c>
      <c r="B1135" s="42" t="s">
        <v>1780</v>
      </c>
      <c r="C1135" s="252" t="s">
        <v>5552</v>
      </c>
      <c r="D1135" s="257" t="s">
        <v>678</v>
      </c>
      <c r="E1135" s="42" t="s">
        <v>1781</v>
      </c>
      <c r="F1135" s="42" t="s">
        <v>1780</v>
      </c>
      <c r="G1135" s="42"/>
      <c r="H1135" s="307">
        <v>7257.0897472525839</v>
      </c>
      <c r="I1135" s="315">
        <v>5079.9628230768094</v>
      </c>
      <c r="J1135" s="105">
        <v>0</v>
      </c>
      <c r="K1135" s="42">
        <v>0</v>
      </c>
      <c r="L1135" s="42" t="s">
        <v>4489</v>
      </c>
      <c r="M1135" s="42" t="s">
        <v>2298</v>
      </c>
      <c r="N1135" s="50" t="s">
        <v>5532</v>
      </c>
      <c r="O1135" s="137" t="s">
        <v>2300</v>
      </c>
      <c r="P1135" s="42" t="s">
        <v>64</v>
      </c>
      <c r="Q1135" s="42" t="s">
        <v>65</v>
      </c>
      <c r="R1135" s="42">
        <v>2</v>
      </c>
      <c r="S1135" s="137" t="s">
        <v>2254</v>
      </c>
      <c r="T1135" s="62">
        <v>16867538196.9</v>
      </c>
      <c r="U1135" s="62">
        <v>14487907740.719999</v>
      </c>
      <c r="Z1135" s="42" t="s">
        <v>68</v>
      </c>
      <c r="AJ1135" s="42"/>
      <c r="AW1135" s="42" t="s">
        <v>2412</v>
      </c>
      <c r="AX1135" s="42">
        <v>0.15620000000000001</v>
      </c>
      <c r="AY1135" s="42"/>
      <c r="AZ1135" s="42"/>
      <c r="BA1135" s="42"/>
      <c r="BB1135" s="42"/>
      <c r="BN1135" s="128" t="s">
        <v>4578</v>
      </c>
      <c r="BO1135" s="58" t="str">
        <f t="shared" si="17"/>
        <v>境内资产</v>
      </c>
      <c r="BP1135" s="58" t="str">
        <f>IF(M1135="",VLOOKUP(D1135,Sheet4!$A$1:$B$92,2,0),VLOOKUP(Q1135,Sheet4!$A$1:$B$92,2,0))</f>
        <v>保险资产管理产品</v>
      </c>
    </row>
    <row r="1136" spans="1:68" s="58" customFormat="1" ht="12.75" customHeight="1">
      <c r="A1136" s="137" t="s">
        <v>2295</v>
      </c>
      <c r="B1136" s="42" t="s">
        <v>2348</v>
      </c>
      <c r="C1136" s="252" t="s">
        <v>1305</v>
      </c>
      <c r="D1136" s="252" t="s">
        <v>1318</v>
      </c>
      <c r="E1136" s="42" t="s">
        <v>2349</v>
      </c>
      <c r="F1136" s="42" t="s">
        <v>2348</v>
      </c>
      <c r="G1136" s="42"/>
      <c r="H1136" s="307">
        <v>16160042.023124095</v>
      </c>
      <c r="I1136" s="315">
        <v>16161083.818009041</v>
      </c>
      <c r="J1136" s="105">
        <v>0</v>
      </c>
      <c r="K1136" s="42">
        <v>0</v>
      </c>
      <c r="L1136" s="42" t="s">
        <v>4489</v>
      </c>
      <c r="M1136" s="42" t="s">
        <v>2298</v>
      </c>
      <c r="N1136" s="50" t="s">
        <v>5532</v>
      </c>
      <c r="O1136" s="137" t="s">
        <v>2300</v>
      </c>
      <c r="P1136" s="42" t="s">
        <v>64</v>
      </c>
      <c r="Q1136" s="42" t="s">
        <v>65</v>
      </c>
      <c r="R1136" s="42">
        <v>2</v>
      </c>
      <c r="S1136" s="137" t="s">
        <v>2254</v>
      </c>
      <c r="T1136" s="62">
        <v>16867538196.9</v>
      </c>
      <c r="U1136" s="62">
        <v>14487907740.719999</v>
      </c>
      <c r="Z1136" s="42" t="s">
        <v>68</v>
      </c>
      <c r="AJ1136" s="42"/>
      <c r="AW1136" s="42" t="s">
        <v>2412</v>
      </c>
      <c r="AX1136" s="42">
        <v>0.15620000000000001</v>
      </c>
      <c r="AY1136" s="42"/>
      <c r="AZ1136" s="42"/>
      <c r="BA1136" s="42"/>
      <c r="BB1136" s="42"/>
      <c r="BN1136" s="128" t="s">
        <v>4578</v>
      </c>
      <c r="BO1136" s="58" t="str">
        <f t="shared" si="17"/>
        <v>境内资产</v>
      </c>
      <c r="BP1136" s="58" t="str">
        <f>IF(M1136="",VLOOKUP(D1136,Sheet4!$A$1:$B$92,2,0),VLOOKUP(Q1136,Sheet4!$A$1:$B$92,2,0))</f>
        <v>保险资产管理产品</v>
      </c>
    </row>
    <row r="1137" spans="1:68" s="58" customFormat="1" ht="12.75" customHeight="1">
      <c r="A1137" s="137" t="s">
        <v>2296</v>
      </c>
      <c r="B1137" s="42" t="s">
        <v>2350</v>
      </c>
      <c r="C1137" s="255" t="s">
        <v>71</v>
      </c>
      <c r="D1137" s="255" t="s">
        <v>72</v>
      </c>
      <c r="E1137" s="42" t="s">
        <v>4461</v>
      </c>
      <c r="F1137" s="42" t="s">
        <v>2350</v>
      </c>
      <c r="G1137" s="42"/>
      <c r="H1137" s="307">
        <v>30246777.49417213</v>
      </c>
      <c r="I1137" s="315">
        <v>30211173.286581937</v>
      </c>
      <c r="J1137" s="105">
        <v>470516.83993196214</v>
      </c>
      <c r="K1137" s="42">
        <v>0</v>
      </c>
      <c r="L1137" s="42" t="s">
        <v>4489</v>
      </c>
      <c r="M1137" s="42" t="s">
        <v>2298</v>
      </c>
      <c r="N1137" s="50" t="s">
        <v>5532</v>
      </c>
      <c r="O1137" s="137" t="s">
        <v>2300</v>
      </c>
      <c r="P1137" s="42" t="s">
        <v>64</v>
      </c>
      <c r="Q1137" s="42" t="s">
        <v>65</v>
      </c>
      <c r="R1137" s="42">
        <v>2</v>
      </c>
      <c r="S1137" s="137" t="s">
        <v>2254</v>
      </c>
      <c r="T1137" s="62">
        <v>16867538196.9</v>
      </c>
      <c r="U1137" s="62">
        <v>14487907740.719999</v>
      </c>
      <c r="Z1137" s="42" t="s">
        <v>68</v>
      </c>
      <c r="AJ1137" s="42"/>
      <c r="AW1137" s="42" t="s">
        <v>2412</v>
      </c>
      <c r="AX1137" s="42">
        <v>0.15620000000000001</v>
      </c>
      <c r="AY1137" s="108">
        <v>3</v>
      </c>
      <c r="AZ1137" s="103" t="s">
        <v>74</v>
      </c>
      <c r="BA1137" s="67">
        <v>0.62180000000000002</v>
      </c>
      <c r="BB1137" s="50" t="s">
        <v>68</v>
      </c>
      <c r="BN1137" s="128" t="s">
        <v>4578</v>
      </c>
      <c r="BO1137" s="58" t="str">
        <f t="shared" si="17"/>
        <v>境内资产</v>
      </c>
      <c r="BP1137" s="58" t="str">
        <f>IF(M1137="",VLOOKUP(D1137,Sheet4!$A$1:$B$92,2,0),VLOOKUP(Q1137,Sheet4!$A$1:$B$92,2,0))</f>
        <v>保险资产管理产品</v>
      </c>
    </row>
    <row r="1138" spans="1:68" s="58" customFormat="1" ht="12.75" customHeight="1">
      <c r="A1138" s="137" t="s">
        <v>2297</v>
      </c>
      <c r="B1138" s="42" t="s">
        <v>2368</v>
      </c>
      <c r="C1138" s="255" t="s">
        <v>71</v>
      </c>
      <c r="D1138" s="255" t="s">
        <v>1154</v>
      </c>
      <c r="E1138" s="42" t="s">
        <v>4462</v>
      </c>
      <c r="F1138" s="42" t="s">
        <v>2368</v>
      </c>
      <c r="G1138" s="42"/>
      <c r="H1138" s="307">
        <v>10031463.030037614</v>
      </c>
      <c r="I1138" s="315">
        <v>10021481.474783845</v>
      </c>
      <c r="J1138" s="105">
        <v>339186.92225376051</v>
      </c>
      <c r="K1138" s="42">
        <v>0</v>
      </c>
      <c r="L1138" s="42" t="s">
        <v>4489</v>
      </c>
      <c r="M1138" s="42" t="s">
        <v>2298</v>
      </c>
      <c r="N1138" s="50" t="s">
        <v>5532</v>
      </c>
      <c r="O1138" s="137" t="s">
        <v>2300</v>
      </c>
      <c r="P1138" s="42" t="s">
        <v>64</v>
      </c>
      <c r="Q1138" s="42" t="s">
        <v>65</v>
      </c>
      <c r="R1138" s="42">
        <v>2</v>
      </c>
      <c r="S1138" s="137" t="s">
        <v>2254</v>
      </c>
      <c r="T1138" s="62">
        <v>16867538196.9</v>
      </c>
      <c r="U1138" s="62">
        <v>14487907740.719999</v>
      </c>
      <c r="Z1138" s="42" t="s">
        <v>68</v>
      </c>
      <c r="AJ1138" s="42"/>
      <c r="AW1138" s="42" t="s">
        <v>2412</v>
      </c>
      <c r="AX1138" s="42">
        <v>0.15620000000000001</v>
      </c>
      <c r="AY1138" s="108">
        <v>3</v>
      </c>
      <c r="AZ1138" s="103" t="s">
        <v>74</v>
      </c>
      <c r="BA1138" s="67">
        <v>0.1148</v>
      </c>
      <c r="BB1138" s="50" t="s">
        <v>68</v>
      </c>
      <c r="BN1138" s="128" t="s">
        <v>4578</v>
      </c>
      <c r="BO1138" s="58" t="str">
        <f t="shared" si="17"/>
        <v>境内资产</v>
      </c>
      <c r="BP1138" s="58" t="str">
        <f>IF(M1138="",VLOOKUP(D1138,Sheet4!$A$1:$B$92,2,0),VLOOKUP(Q1138,Sheet4!$A$1:$B$92,2,0))</f>
        <v>保险资产管理产品</v>
      </c>
    </row>
    <row r="1139" spans="1:68" s="58" customFormat="1" ht="12.75" customHeight="1">
      <c r="A1139" s="137" t="s">
        <v>2255</v>
      </c>
      <c r="B1139" s="137" t="s">
        <v>2256</v>
      </c>
      <c r="C1139" s="250" t="s">
        <v>222</v>
      </c>
      <c r="D1139" s="250" t="s">
        <v>221</v>
      </c>
      <c r="E1139" s="42" t="s">
        <v>2307</v>
      </c>
      <c r="F1139" s="42" t="s">
        <v>2308</v>
      </c>
      <c r="G1139" s="42"/>
      <c r="H1139" s="307">
        <v>16176.713281614053</v>
      </c>
      <c r="I1139" s="315">
        <v>16176.713281614053</v>
      </c>
      <c r="J1139" s="105">
        <v>7.3102775694027731</v>
      </c>
      <c r="K1139" s="42">
        <v>0</v>
      </c>
      <c r="L1139" s="42" t="s">
        <v>4487</v>
      </c>
      <c r="M1139" s="42" t="s">
        <v>2298</v>
      </c>
      <c r="N1139" s="42" t="s">
        <v>2299</v>
      </c>
      <c r="O1139" s="137" t="s">
        <v>2300</v>
      </c>
      <c r="P1139" s="42" t="s">
        <v>64</v>
      </c>
      <c r="Q1139" s="42" t="s">
        <v>65</v>
      </c>
      <c r="R1139" s="42">
        <v>1</v>
      </c>
      <c r="S1139" s="137" t="s">
        <v>2254</v>
      </c>
      <c r="T1139" s="62">
        <v>1186664.51</v>
      </c>
      <c r="U1139" s="62">
        <v>1123397.3400000001</v>
      </c>
      <c r="Z1139" s="42" t="s">
        <v>280</v>
      </c>
      <c r="AJ1139" s="42"/>
      <c r="AW1139" s="42" t="s">
        <v>2412</v>
      </c>
      <c r="AX1139" s="108">
        <v>0.15620000000000001</v>
      </c>
      <c r="AY1139" s="42"/>
      <c r="AZ1139" s="42"/>
      <c r="BA1139" s="42"/>
      <c r="BB1139" s="42"/>
      <c r="BN1139" s="128" t="s">
        <v>4578</v>
      </c>
      <c r="BO1139" s="58" t="str">
        <f t="shared" si="17"/>
        <v>境内资产</v>
      </c>
      <c r="BP1139" s="58" t="str">
        <f>IF(M1139="",VLOOKUP(D1139,Sheet4!$A$1:$B$92,2,0),VLOOKUP(Q1139,Sheet4!$A$1:$B$92,2,0))</f>
        <v>保险资产管理产品</v>
      </c>
    </row>
    <row r="1140" spans="1:68" s="58" customFormat="1" ht="12.75" customHeight="1">
      <c r="A1140" s="137" t="s">
        <v>2260</v>
      </c>
      <c r="B1140" s="42" t="s">
        <v>2261</v>
      </c>
      <c r="C1140" s="252" t="s">
        <v>821</v>
      </c>
      <c r="D1140" s="274" t="s">
        <v>5615</v>
      </c>
      <c r="E1140" s="42" t="s">
        <v>4436</v>
      </c>
      <c r="F1140" s="42" t="s">
        <v>2260</v>
      </c>
      <c r="G1140" s="42"/>
      <c r="H1140" s="307">
        <v>655207.81672198419</v>
      </c>
      <c r="I1140" s="315">
        <v>655207.1557058387</v>
      </c>
      <c r="J1140" s="105">
        <v>5809.5088360464097</v>
      </c>
      <c r="K1140" s="42">
        <v>0</v>
      </c>
      <c r="L1140" s="42" t="s">
        <v>4487</v>
      </c>
      <c r="M1140" s="42" t="s">
        <v>2298</v>
      </c>
      <c r="N1140" s="42" t="s">
        <v>2299</v>
      </c>
      <c r="O1140" s="137" t="s">
        <v>2300</v>
      </c>
      <c r="P1140" s="42" t="s">
        <v>64</v>
      </c>
      <c r="Q1140" s="42" t="s">
        <v>65</v>
      </c>
      <c r="R1140" s="42">
        <v>1</v>
      </c>
      <c r="S1140" s="137" t="s">
        <v>2254</v>
      </c>
      <c r="T1140" s="62">
        <v>1186664.51</v>
      </c>
      <c r="U1140" s="62">
        <v>1123397.3400000001</v>
      </c>
      <c r="Z1140" s="42" t="s">
        <v>68</v>
      </c>
      <c r="AJ1140" s="42"/>
      <c r="AW1140" s="42" t="s">
        <v>2412</v>
      </c>
      <c r="AX1140" s="92">
        <v>0.15620000000000001</v>
      </c>
      <c r="AY1140" s="42"/>
      <c r="AZ1140" s="42"/>
      <c r="BA1140" s="42"/>
      <c r="BB1140" s="42"/>
      <c r="BN1140" s="128" t="s">
        <v>4578</v>
      </c>
      <c r="BO1140" s="58" t="str">
        <f t="shared" si="17"/>
        <v>境内资产</v>
      </c>
      <c r="BP1140" s="58" t="str">
        <f>IF(M1140="",VLOOKUP(D1140,Sheet4!$A$1:$B$92,2,0),VLOOKUP(Q1140,Sheet4!$A$1:$B$92,2,0))</f>
        <v>保险资产管理产品</v>
      </c>
    </row>
    <row r="1141" spans="1:68" s="58" customFormat="1" ht="12.75" customHeight="1">
      <c r="A1141" s="137" t="s">
        <v>2301</v>
      </c>
      <c r="B1141" s="42" t="s">
        <v>2262</v>
      </c>
      <c r="C1141" s="252" t="s">
        <v>821</v>
      </c>
      <c r="D1141" s="274" t="s">
        <v>5615</v>
      </c>
      <c r="E1141" s="42" t="s">
        <v>2367</v>
      </c>
      <c r="F1141" s="42" t="s">
        <v>2301</v>
      </c>
      <c r="G1141" s="42"/>
      <c r="H1141" s="307">
        <v>177083.19370864436</v>
      </c>
      <c r="I1141" s="315">
        <v>177083.01258795382</v>
      </c>
      <c r="J1141" s="105">
        <v>4033.8059069672613</v>
      </c>
      <c r="K1141" s="42">
        <v>0</v>
      </c>
      <c r="L1141" s="42" t="s">
        <v>4487</v>
      </c>
      <c r="M1141" s="42" t="s">
        <v>2298</v>
      </c>
      <c r="N1141" s="42" t="s">
        <v>2299</v>
      </c>
      <c r="O1141" s="137" t="s">
        <v>2300</v>
      </c>
      <c r="P1141" s="42" t="s">
        <v>64</v>
      </c>
      <c r="Q1141" s="42" t="s">
        <v>65</v>
      </c>
      <c r="R1141" s="42">
        <v>1</v>
      </c>
      <c r="S1141" s="137" t="s">
        <v>2254</v>
      </c>
      <c r="T1141" s="62">
        <v>1186664.51</v>
      </c>
      <c r="U1141" s="62">
        <v>1123397.3400000001</v>
      </c>
      <c r="Z1141" s="42" t="s">
        <v>68</v>
      </c>
      <c r="AJ1141" s="42"/>
      <c r="AW1141" s="42" t="s">
        <v>2412</v>
      </c>
      <c r="AX1141" s="146">
        <v>0.13489999999999999</v>
      </c>
      <c r="AY1141" s="42"/>
      <c r="AZ1141" s="42"/>
      <c r="BA1141" s="42"/>
      <c r="BB1141" s="42"/>
      <c r="BN1141" s="128" t="s">
        <v>4578</v>
      </c>
      <c r="BO1141" s="58" t="str">
        <f t="shared" si="17"/>
        <v>境内资产</v>
      </c>
      <c r="BP1141" s="58" t="str">
        <f>IF(M1141="",VLOOKUP(D1141,Sheet4!$A$1:$B$92,2,0),VLOOKUP(Q1141,Sheet4!$A$1:$B$92,2,0))</f>
        <v>保险资产管理产品</v>
      </c>
    </row>
    <row r="1142" spans="1:68" s="58" customFormat="1" ht="12.75" customHeight="1">
      <c r="A1142" s="137" t="s">
        <v>224</v>
      </c>
      <c r="B1142" s="137" t="s">
        <v>224</v>
      </c>
      <c r="C1142" s="250" t="s">
        <v>222</v>
      </c>
      <c r="D1142" s="250" t="s">
        <v>224</v>
      </c>
      <c r="E1142" s="42">
        <v>0</v>
      </c>
      <c r="F1142" s="50" t="s">
        <v>5354</v>
      </c>
      <c r="G1142" s="42"/>
      <c r="H1142" s="307">
        <v>396.65475495817549</v>
      </c>
      <c r="I1142" s="315">
        <v>396.65475495817549</v>
      </c>
      <c r="J1142" s="105">
        <v>0</v>
      </c>
      <c r="K1142" s="42">
        <v>0</v>
      </c>
      <c r="L1142" s="42" t="s">
        <v>4487</v>
      </c>
      <c r="M1142" s="42" t="s">
        <v>2298</v>
      </c>
      <c r="N1142" s="42" t="s">
        <v>2299</v>
      </c>
      <c r="O1142" s="137" t="s">
        <v>2300</v>
      </c>
      <c r="P1142" s="42" t="s">
        <v>64</v>
      </c>
      <c r="Q1142" s="42" t="s">
        <v>65</v>
      </c>
      <c r="R1142" s="42">
        <v>1</v>
      </c>
      <c r="S1142" s="137" t="s">
        <v>2254</v>
      </c>
      <c r="T1142" s="62">
        <v>1186664.51</v>
      </c>
      <c r="U1142" s="62">
        <v>1123397.3400000001</v>
      </c>
      <c r="Z1142" s="42"/>
      <c r="AJ1142" s="42"/>
      <c r="AW1142" s="42" t="s">
        <v>2412</v>
      </c>
      <c r="AX1142" s="108">
        <v>0.15620000000000001</v>
      </c>
      <c r="AY1142" s="42"/>
      <c r="AZ1142" s="42"/>
      <c r="BA1142" s="42"/>
      <c r="BB1142" s="42"/>
      <c r="BN1142" s="128" t="s">
        <v>4578</v>
      </c>
      <c r="BO1142" s="58" t="str">
        <f t="shared" si="17"/>
        <v>境内资产</v>
      </c>
      <c r="BP1142" s="58" t="str">
        <f>IF(M1142="",VLOOKUP(D1142,Sheet4!$A$1:$B$92,2,0),VLOOKUP(Q1142,Sheet4!$A$1:$B$92,2,0))</f>
        <v>保险资产管理产品</v>
      </c>
    </row>
    <row r="1143" spans="1:68" s="58" customFormat="1" ht="12.75" customHeight="1">
      <c r="A1143" s="138" t="s">
        <v>5387</v>
      </c>
      <c r="B1143" s="138" t="s">
        <v>5387</v>
      </c>
      <c r="C1143" s="250" t="s">
        <v>222</v>
      </c>
      <c r="D1143" s="250" t="s">
        <v>224</v>
      </c>
      <c r="E1143" s="42">
        <v>0</v>
      </c>
      <c r="F1143" s="59" t="s">
        <v>5354</v>
      </c>
      <c r="G1143" s="42"/>
      <c r="H1143" s="307">
        <v>69.519886852359477</v>
      </c>
      <c r="I1143" s="315">
        <v>69.519886852359477</v>
      </c>
      <c r="J1143" s="105">
        <v>0</v>
      </c>
      <c r="K1143" s="42">
        <v>0</v>
      </c>
      <c r="L1143" s="42" t="s">
        <v>4487</v>
      </c>
      <c r="M1143" s="42" t="s">
        <v>2298</v>
      </c>
      <c r="N1143" s="42" t="s">
        <v>2299</v>
      </c>
      <c r="O1143" s="137" t="s">
        <v>2300</v>
      </c>
      <c r="P1143" s="42" t="s">
        <v>64</v>
      </c>
      <c r="Q1143" s="42" t="s">
        <v>65</v>
      </c>
      <c r="R1143" s="42">
        <v>1</v>
      </c>
      <c r="S1143" s="137" t="s">
        <v>2254</v>
      </c>
      <c r="T1143" s="62">
        <v>1186664.51</v>
      </c>
      <c r="U1143" s="62">
        <v>1123397.3400000001</v>
      </c>
      <c r="Z1143" s="42"/>
      <c r="AJ1143" s="42"/>
      <c r="AW1143" s="42" t="s">
        <v>2412</v>
      </c>
      <c r="AX1143" s="42">
        <v>0.15620000000000001</v>
      </c>
      <c r="AY1143" s="42"/>
      <c r="AZ1143" s="42"/>
      <c r="BA1143" s="42"/>
      <c r="BB1143" s="42"/>
      <c r="BN1143" s="128" t="s">
        <v>4578</v>
      </c>
      <c r="BO1143" s="58" t="str">
        <f t="shared" si="17"/>
        <v>境内资产</v>
      </c>
      <c r="BP1143" s="58" t="str">
        <f>IF(M1143="",VLOOKUP(D1143,Sheet4!$A$1:$B$92,2,0),VLOOKUP(Q1143,Sheet4!$A$1:$B$92,2,0))</f>
        <v>保险资产管理产品</v>
      </c>
    </row>
    <row r="1144" spans="1:68" s="58" customFormat="1" ht="12.75" customHeight="1">
      <c r="A1144" s="137" t="s">
        <v>2263</v>
      </c>
      <c r="B1144" s="42" t="s">
        <v>2310</v>
      </c>
      <c r="C1144" s="252" t="s">
        <v>5552</v>
      </c>
      <c r="D1144" s="257" t="s">
        <v>672</v>
      </c>
      <c r="E1144" s="42" t="s">
        <v>4437</v>
      </c>
      <c r="F1144" s="42" t="s">
        <v>2310</v>
      </c>
      <c r="G1144" s="42"/>
      <c r="H1144" s="307">
        <v>3299.1833966113368</v>
      </c>
      <c r="I1144" s="315">
        <v>2116.7852059795255</v>
      </c>
      <c r="J1144" s="105">
        <v>0</v>
      </c>
      <c r="K1144" s="42">
        <v>0</v>
      </c>
      <c r="L1144" s="42" t="s">
        <v>4487</v>
      </c>
      <c r="M1144" s="42" t="s">
        <v>2298</v>
      </c>
      <c r="N1144" s="42" t="s">
        <v>2299</v>
      </c>
      <c r="O1144" s="137" t="s">
        <v>2300</v>
      </c>
      <c r="P1144" s="42" t="s">
        <v>64</v>
      </c>
      <c r="Q1144" s="42" t="s">
        <v>65</v>
      </c>
      <c r="R1144" s="42">
        <v>1</v>
      </c>
      <c r="S1144" s="137" t="s">
        <v>2254</v>
      </c>
      <c r="T1144" s="62">
        <v>1186664.51</v>
      </c>
      <c r="U1144" s="62">
        <v>1123397.3400000001</v>
      </c>
      <c r="Z1144" s="42" t="s">
        <v>68</v>
      </c>
      <c r="AJ1144" s="42"/>
      <c r="AW1144" s="42" t="s">
        <v>2412</v>
      </c>
      <c r="AX1144" s="42">
        <v>0.15620000000000001</v>
      </c>
      <c r="AY1144" s="42"/>
      <c r="AZ1144" s="42"/>
      <c r="BA1144" s="42"/>
      <c r="BB1144" s="42"/>
      <c r="BN1144" s="128" t="s">
        <v>4578</v>
      </c>
      <c r="BO1144" s="58" t="str">
        <f t="shared" si="17"/>
        <v>境内资产</v>
      </c>
      <c r="BP1144" s="58" t="str">
        <f>IF(M1144="",VLOOKUP(D1144,Sheet4!$A$1:$B$92,2,0),VLOOKUP(Q1144,Sheet4!$A$1:$B$92,2,0))</f>
        <v>保险资产管理产品</v>
      </c>
    </row>
    <row r="1145" spans="1:68" s="58" customFormat="1" ht="12.75" customHeight="1">
      <c r="A1145" s="137" t="s">
        <v>2264</v>
      </c>
      <c r="B1145" s="42" t="s">
        <v>2311</v>
      </c>
      <c r="C1145" s="252" t="s">
        <v>5552</v>
      </c>
      <c r="D1145" s="257" t="s">
        <v>672</v>
      </c>
      <c r="E1145" s="42" t="s">
        <v>4438</v>
      </c>
      <c r="F1145" s="42" t="s">
        <v>2311</v>
      </c>
      <c r="G1145" s="42"/>
      <c r="H1145" s="307">
        <v>4132.1495367179805</v>
      </c>
      <c r="I1145" s="315">
        <v>3544.383872028252</v>
      </c>
      <c r="J1145" s="105">
        <v>0</v>
      </c>
      <c r="K1145" s="42">
        <v>0</v>
      </c>
      <c r="L1145" s="42" t="s">
        <v>4487</v>
      </c>
      <c r="M1145" s="42" t="s">
        <v>2298</v>
      </c>
      <c r="N1145" s="42" t="s">
        <v>2299</v>
      </c>
      <c r="O1145" s="137" t="s">
        <v>2300</v>
      </c>
      <c r="P1145" s="42" t="s">
        <v>64</v>
      </c>
      <c r="Q1145" s="42" t="s">
        <v>65</v>
      </c>
      <c r="R1145" s="42">
        <v>1</v>
      </c>
      <c r="S1145" s="137" t="s">
        <v>2254</v>
      </c>
      <c r="T1145" s="62">
        <v>1186664.51</v>
      </c>
      <c r="U1145" s="62">
        <v>1123397.3400000001</v>
      </c>
      <c r="Z1145" s="42" t="s">
        <v>68</v>
      </c>
      <c r="AJ1145" s="42"/>
      <c r="AW1145" s="42" t="s">
        <v>2412</v>
      </c>
      <c r="AX1145" s="42">
        <v>0.15620000000000001</v>
      </c>
      <c r="AY1145" s="42"/>
      <c r="AZ1145" s="42"/>
      <c r="BA1145" s="42"/>
      <c r="BB1145" s="42"/>
      <c r="BN1145" s="128" t="s">
        <v>4578</v>
      </c>
      <c r="BO1145" s="58" t="str">
        <f t="shared" si="17"/>
        <v>境内资产</v>
      </c>
      <c r="BP1145" s="58" t="str">
        <f>IF(M1145="",VLOOKUP(D1145,Sheet4!$A$1:$B$92,2,0),VLOOKUP(Q1145,Sheet4!$A$1:$B$92,2,0))</f>
        <v>保险资产管理产品</v>
      </c>
    </row>
    <row r="1146" spans="1:68" s="58" customFormat="1" ht="12.75" customHeight="1">
      <c r="A1146" s="137" t="s">
        <v>2265</v>
      </c>
      <c r="B1146" s="42" t="s">
        <v>2312</v>
      </c>
      <c r="C1146" s="252" t="s">
        <v>5552</v>
      </c>
      <c r="D1146" s="257" t="s">
        <v>672</v>
      </c>
      <c r="E1146" s="42" t="s">
        <v>4439</v>
      </c>
      <c r="F1146" s="42" t="s">
        <v>2312</v>
      </c>
      <c r="G1146" s="42"/>
      <c r="H1146" s="307">
        <v>9218.251940023265</v>
      </c>
      <c r="I1146" s="315">
        <v>5887.6148848788425</v>
      </c>
      <c r="J1146" s="105">
        <v>0</v>
      </c>
      <c r="K1146" s="42">
        <v>0</v>
      </c>
      <c r="L1146" s="42" t="s">
        <v>4487</v>
      </c>
      <c r="M1146" s="42" t="s">
        <v>2298</v>
      </c>
      <c r="N1146" s="42" t="s">
        <v>2299</v>
      </c>
      <c r="O1146" s="137" t="s">
        <v>2300</v>
      </c>
      <c r="P1146" s="42" t="s">
        <v>64</v>
      </c>
      <c r="Q1146" s="42" t="s">
        <v>65</v>
      </c>
      <c r="R1146" s="42">
        <v>1</v>
      </c>
      <c r="S1146" s="137" t="s">
        <v>2254</v>
      </c>
      <c r="T1146" s="62">
        <v>1186664.51</v>
      </c>
      <c r="U1146" s="62">
        <v>1123397.3400000001</v>
      </c>
      <c r="Z1146" s="42" t="s">
        <v>68</v>
      </c>
      <c r="AJ1146" s="42"/>
      <c r="AW1146" s="42" t="s">
        <v>2412</v>
      </c>
      <c r="AX1146" s="42">
        <v>0.15620000000000001</v>
      </c>
      <c r="AY1146" s="42"/>
      <c r="AZ1146" s="42"/>
      <c r="BA1146" s="42"/>
      <c r="BB1146" s="42"/>
      <c r="BN1146" s="128" t="s">
        <v>4578</v>
      </c>
      <c r="BO1146" s="58" t="str">
        <f t="shared" si="17"/>
        <v>境内资产</v>
      </c>
      <c r="BP1146" s="58" t="str">
        <f>IF(M1146="",VLOOKUP(D1146,Sheet4!$A$1:$B$92,2,0),VLOOKUP(Q1146,Sheet4!$A$1:$B$92,2,0))</f>
        <v>保险资产管理产品</v>
      </c>
    </row>
    <row r="1147" spans="1:68" s="58" customFormat="1" ht="12.75" customHeight="1">
      <c r="A1147" s="137" t="s">
        <v>2117</v>
      </c>
      <c r="B1147" s="42" t="s">
        <v>2199</v>
      </c>
      <c r="C1147" s="252" t="s">
        <v>5552</v>
      </c>
      <c r="D1147" s="257" t="s">
        <v>672</v>
      </c>
      <c r="E1147" s="42" t="s">
        <v>3807</v>
      </c>
      <c r="F1147" s="42" t="s">
        <v>2199</v>
      </c>
      <c r="G1147" s="42"/>
      <c r="H1147" s="307">
        <v>4325.7477038634051</v>
      </c>
      <c r="I1147" s="315">
        <v>3598.1490921360187</v>
      </c>
      <c r="J1147" s="105">
        <v>0</v>
      </c>
      <c r="K1147" s="42">
        <v>0</v>
      </c>
      <c r="L1147" s="42" t="s">
        <v>4487</v>
      </c>
      <c r="M1147" s="42" t="s">
        <v>2298</v>
      </c>
      <c r="N1147" s="42" t="s">
        <v>2299</v>
      </c>
      <c r="O1147" s="137" t="s">
        <v>2300</v>
      </c>
      <c r="P1147" s="42" t="s">
        <v>64</v>
      </c>
      <c r="Q1147" s="42" t="s">
        <v>65</v>
      </c>
      <c r="R1147" s="42">
        <v>1</v>
      </c>
      <c r="S1147" s="137" t="s">
        <v>2254</v>
      </c>
      <c r="T1147" s="62">
        <v>1186664.51</v>
      </c>
      <c r="U1147" s="62">
        <v>1123397.3400000001</v>
      </c>
      <c r="Z1147" s="42" t="s">
        <v>280</v>
      </c>
      <c r="AJ1147" s="42"/>
      <c r="AW1147" s="42" t="s">
        <v>2412</v>
      </c>
      <c r="AX1147" s="42">
        <v>0.15620000000000001</v>
      </c>
      <c r="AY1147" s="42"/>
      <c r="AZ1147" s="42"/>
      <c r="BA1147" s="42"/>
      <c r="BB1147" s="42"/>
      <c r="BN1147" s="128" t="s">
        <v>4578</v>
      </c>
      <c r="BO1147" s="58" t="str">
        <f t="shared" si="17"/>
        <v>境内资产</v>
      </c>
      <c r="BP1147" s="58" t="str">
        <f>IF(M1147="",VLOOKUP(D1147,Sheet4!$A$1:$B$92,2,0),VLOOKUP(Q1147,Sheet4!$A$1:$B$92,2,0))</f>
        <v>保险资产管理产品</v>
      </c>
    </row>
    <row r="1148" spans="1:68" s="58" customFormat="1" ht="12.75" customHeight="1">
      <c r="A1148" s="137" t="s">
        <v>2266</v>
      </c>
      <c r="B1148" s="42" t="s">
        <v>2313</v>
      </c>
      <c r="C1148" s="252" t="s">
        <v>5552</v>
      </c>
      <c r="D1148" s="257" t="s">
        <v>672</v>
      </c>
      <c r="E1148" s="42" t="s">
        <v>2914</v>
      </c>
      <c r="F1148" s="42" t="s">
        <v>2313</v>
      </c>
      <c r="G1148" s="42"/>
      <c r="H1148" s="307">
        <v>6190.7305604647254</v>
      </c>
      <c r="I1148" s="315">
        <v>3889.0587242209926</v>
      </c>
      <c r="J1148" s="105">
        <v>0</v>
      </c>
      <c r="K1148" s="42">
        <v>0</v>
      </c>
      <c r="L1148" s="42" t="s">
        <v>4487</v>
      </c>
      <c r="M1148" s="42" t="s">
        <v>2298</v>
      </c>
      <c r="N1148" s="42" t="s">
        <v>2299</v>
      </c>
      <c r="O1148" s="137" t="s">
        <v>2300</v>
      </c>
      <c r="P1148" s="42" t="s">
        <v>64</v>
      </c>
      <c r="Q1148" s="42" t="s">
        <v>65</v>
      </c>
      <c r="R1148" s="42">
        <v>1</v>
      </c>
      <c r="S1148" s="137" t="s">
        <v>2254</v>
      </c>
      <c r="T1148" s="62">
        <v>1186664.51</v>
      </c>
      <c r="U1148" s="62">
        <v>1123397.3400000001</v>
      </c>
      <c r="Z1148" s="42" t="s">
        <v>68</v>
      </c>
      <c r="AJ1148" s="42"/>
      <c r="AW1148" s="42" t="s">
        <v>2412</v>
      </c>
      <c r="AX1148" s="42">
        <v>0.15620000000000001</v>
      </c>
      <c r="AY1148" s="42"/>
      <c r="AZ1148" s="42"/>
      <c r="BA1148" s="42"/>
      <c r="BB1148" s="42"/>
      <c r="BN1148" s="128" t="s">
        <v>4578</v>
      </c>
      <c r="BO1148" s="58" t="str">
        <f t="shared" si="17"/>
        <v>境内资产</v>
      </c>
      <c r="BP1148" s="58" t="str">
        <f>IF(M1148="",VLOOKUP(D1148,Sheet4!$A$1:$B$92,2,0),VLOOKUP(Q1148,Sheet4!$A$1:$B$92,2,0))</f>
        <v>保险资产管理产品</v>
      </c>
    </row>
    <row r="1149" spans="1:68" s="58" customFormat="1" ht="12.75" customHeight="1">
      <c r="A1149" s="137" t="s">
        <v>2267</v>
      </c>
      <c r="B1149" s="42" t="s">
        <v>2314</v>
      </c>
      <c r="C1149" s="252" t="s">
        <v>5552</v>
      </c>
      <c r="D1149" s="257" t="s">
        <v>672</v>
      </c>
      <c r="E1149" s="42" t="s">
        <v>3013</v>
      </c>
      <c r="F1149" s="42" t="s">
        <v>2314</v>
      </c>
      <c r="G1149" s="42"/>
      <c r="H1149" s="307">
        <v>11724.082600710666</v>
      </c>
      <c r="I1149" s="315">
        <v>7425.7846866622731</v>
      </c>
      <c r="J1149" s="105">
        <v>0</v>
      </c>
      <c r="K1149" s="42">
        <v>0</v>
      </c>
      <c r="L1149" s="42" t="s">
        <v>4487</v>
      </c>
      <c r="M1149" s="42" t="s">
        <v>2298</v>
      </c>
      <c r="N1149" s="42" t="s">
        <v>2299</v>
      </c>
      <c r="O1149" s="137" t="s">
        <v>2300</v>
      </c>
      <c r="P1149" s="42" t="s">
        <v>64</v>
      </c>
      <c r="Q1149" s="42" t="s">
        <v>65</v>
      </c>
      <c r="R1149" s="42">
        <v>1</v>
      </c>
      <c r="S1149" s="137" t="s">
        <v>2254</v>
      </c>
      <c r="T1149" s="62">
        <v>1186664.51</v>
      </c>
      <c r="U1149" s="62">
        <v>1123397.3400000001</v>
      </c>
      <c r="Z1149" s="42" t="s">
        <v>68</v>
      </c>
      <c r="AJ1149" s="42"/>
      <c r="AW1149" s="42" t="s">
        <v>2412</v>
      </c>
      <c r="AX1149" s="42">
        <v>0.15620000000000001</v>
      </c>
      <c r="AY1149" s="42"/>
      <c r="AZ1149" s="42"/>
      <c r="BA1149" s="42"/>
      <c r="BB1149" s="42"/>
      <c r="BN1149" s="128" t="s">
        <v>4578</v>
      </c>
      <c r="BO1149" s="58" t="str">
        <f t="shared" si="17"/>
        <v>境内资产</v>
      </c>
      <c r="BP1149" s="58" t="str">
        <f>IF(M1149="",VLOOKUP(D1149,Sheet4!$A$1:$B$92,2,0),VLOOKUP(Q1149,Sheet4!$A$1:$B$92,2,0))</f>
        <v>保险资产管理产品</v>
      </c>
    </row>
    <row r="1150" spans="1:68" s="58" customFormat="1" ht="12.75" customHeight="1">
      <c r="A1150" s="137" t="s">
        <v>2108</v>
      </c>
      <c r="B1150" s="42" t="s">
        <v>2315</v>
      </c>
      <c r="C1150" s="252" t="s">
        <v>5552</v>
      </c>
      <c r="D1150" s="257" t="s">
        <v>672</v>
      </c>
      <c r="E1150" s="42" t="s">
        <v>4359</v>
      </c>
      <c r="F1150" s="42" t="s">
        <v>2315</v>
      </c>
      <c r="G1150" s="42"/>
      <c r="H1150" s="307">
        <v>4526.8233859463726</v>
      </c>
      <c r="I1150" s="315">
        <v>4218.7957767333992</v>
      </c>
      <c r="J1150" s="105">
        <v>0</v>
      </c>
      <c r="K1150" s="42">
        <v>0</v>
      </c>
      <c r="L1150" s="42" t="s">
        <v>4487</v>
      </c>
      <c r="M1150" s="42" t="s">
        <v>2298</v>
      </c>
      <c r="N1150" s="42" t="s">
        <v>2299</v>
      </c>
      <c r="O1150" s="137" t="s">
        <v>2300</v>
      </c>
      <c r="P1150" s="42" t="s">
        <v>64</v>
      </c>
      <c r="Q1150" s="42" t="s">
        <v>65</v>
      </c>
      <c r="R1150" s="42">
        <v>1</v>
      </c>
      <c r="S1150" s="137" t="s">
        <v>2254</v>
      </c>
      <c r="T1150" s="62">
        <v>1186664.51</v>
      </c>
      <c r="U1150" s="62">
        <v>1123397.3400000001</v>
      </c>
      <c r="Z1150" s="42" t="s">
        <v>68</v>
      </c>
      <c r="AJ1150" s="42"/>
      <c r="AW1150" s="42" t="s">
        <v>2412</v>
      </c>
      <c r="AX1150" s="42">
        <v>0.15620000000000001</v>
      </c>
      <c r="AY1150" s="42"/>
      <c r="AZ1150" s="42"/>
      <c r="BA1150" s="42"/>
      <c r="BB1150" s="42"/>
      <c r="BN1150" s="128" t="s">
        <v>4578</v>
      </c>
      <c r="BO1150" s="58" t="str">
        <f t="shared" si="17"/>
        <v>境内资产</v>
      </c>
      <c r="BP1150" s="58" t="str">
        <f>IF(M1150="",VLOOKUP(D1150,Sheet4!$A$1:$B$92,2,0),VLOOKUP(Q1150,Sheet4!$A$1:$B$92,2,0))</f>
        <v>保险资产管理产品</v>
      </c>
    </row>
    <row r="1151" spans="1:68" s="58" customFormat="1" ht="12.75" customHeight="1">
      <c r="A1151" s="137" t="s">
        <v>1967</v>
      </c>
      <c r="B1151" s="42" t="s">
        <v>1968</v>
      </c>
      <c r="C1151" s="252" t="s">
        <v>5552</v>
      </c>
      <c r="D1151" s="257" t="s">
        <v>672</v>
      </c>
      <c r="E1151" s="42" t="s">
        <v>3077</v>
      </c>
      <c r="F1151" s="42" t="s">
        <v>1968</v>
      </c>
      <c r="G1151" s="42"/>
      <c r="H1151" s="307">
        <v>8840.1087892192536</v>
      </c>
      <c r="I1151" s="315">
        <v>9026.667757748206</v>
      </c>
      <c r="J1151" s="105">
        <v>0</v>
      </c>
      <c r="K1151" s="42">
        <v>0</v>
      </c>
      <c r="L1151" s="42" t="s">
        <v>4487</v>
      </c>
      <c r="M1151" s="42" t="s">
        <v>2298</v>
      </c>
      <c r="N1151" s="42" t="s">
        <v>2299</v>
      </c>
      <c r="O1151" s="137" t="s">
        <v>2300</v>
      </c>
      <c r="P1151" s="42" t="s">
        <v>64</v>
      </c>
      <c r="Q1151" s="42" t="s">
        <v>65</v>
      </c>
      <c r="R1151" s="42">
        <v>1</v>
      </c>
      <c r="S1151" s="137" t="s">
        <v>2254</v>
      </c>
      <c r="T1151" s="62">
        <v>1186664.51</v>
      </c>
      <c r="U1151" s="62">
        <v>1123397.3400000001</v>
      </c>
      <c r="Z1151" s="42" t="s">
        <v>280</v>
      </c>
      <c r="AJ1151" s="42"/>
      <c r="AW1151" s="42" t="s">
        <v>2412</v>
      </c>
      <c r="AX1151" s="42">
        <v>0.15620000000000001</v>
      </c>
      <c r="AY1151" s="42"/>
      <c r="AZ1151" s="42"/>
      <c r="BA1151" s="42"/>
      <c r="BB1151" s="42"/>
      <c r="BN1151" s="128" t="s">
        <v>4578</v>
      </c>
      <c r="BO1151" s="58" t="str">
        <f t="shared" si="17"/>
        <v>境内资产</v>
      </c>
      <c r="BP1151" s="58" t="str">
        <f>IF(M1151="",VLOOKUP(D1151,Sheet4!$A$1:$B$92,2,0),VLOOKUP(Q1151,Sheet4!$A$1:$B$92,2,0))</f>
        <v>保险资产管理产品</v>
      </c>
    </row>
    <row r="1152" spans="1:68" s="58" customFormat="1" ht="12.75" customHeight="1">
      <c r="A1152" s="137" t="s">
        <v>2268</v>
      </c>
      <c r="B1152" s="42" t="s">
        <v>2316</v>
      </c>
      <c r="C1152" s="252" t="s">
        <v>5552</v>
      </c>
      <c r="D1152" s="257" t="s">
        <v>672</v>
      </c>
      <c r="E1152" s="42" t="s">
        <v>4440</v>
      </c>
      <c r="F1152" s="42" t="s">
        <v>2316</v>
      </c>
      <c r="G1152" s="42"/>
      <c r="H1152" s="307">
        <v>7790.5879834010175</v>
      </c>
      <c r="I1152" s="315">
        <v>5786.3925730228766</v>
      </c>
      <c r="J1152" s="105">
        <v>0</v>
      </c>
      <c r="K1152" s="42">
        <v>0</v>
      </c>
      <c r="L1152" s="42" t="s">
        <v>4487</v>
      </c>
      <c r="M1152" s="42" t="s">
        <v>2298</v>
      </c>
      <c r="N1152" s="42" t="s">
        <v>2299</v>
      </c>
      <c r="O1152" s="137" t="s">
        <v>2300</v>
      </c>
      <c r="P1152" s="42" t="s">
        <v>64</v>
      </c>
      <c r="Q1152" s="42" t="s">
        <v>65</v>
      </c>
      <c r="R1152" s="42">
        <v>1</v>
      </c>
      <c r="S1152" s="137" t="s">
        <v>2254</v>
      </c>
      <c r="T1152" s="62">
        <v>1186664.51</v>
      </c>
      <c r="U1152" s="62">
        <v>1123397.3400000001</v>
      </c>
      <c r="Z1152" s="42" t="s">
        <v>68</v>
      </c>
      <c r="AJ1152" s="42"/>
      <c r="AW1152" s="42" t="s">
        <v>2412</v>
      </c>
      <c r="AX1152" s="42">
        <v>0.15620000000000001</v>
      </c>
      <c r="AY1152" s="42"/>
      <c r="AZ1152" s="42"/>
      <c r="BA1152" s="42"/>
      <c r="BB1152" s="42"/>
      <c r="BN1152" s="128" t="s">
        <v>4578</v>
      </c>
      <c r="BO1152" s="58" t="str">
        <f t="shared" si="17"/>
        <v>境内资产</v>
      </c>
      <c r="BP1152" s="58" t="str">
        <f>IF(M1152="",VLOOKUP(D1152,Sheet4!$A$1:$B$92,2,0),VLOOKUP(Q1152,Sheet4!$A$1:$B$92,2,0))</f>
        <v>保险资产管理产品</v>
      </c>
    </row>
    <row r="1153" spans="1:68" s="58" customFormat="1" ht="12.75" customHeight="1">
      <c r="A1153" s="137" t="s">
        <v>2269</v>
      </c>
      <c r="B1153" s="42" t="s">
        <v>2317</v>
      </c>
      <c r="C1153" s="252" t="s">
        <v>5552</v>
      </c>
      <c r="D1153" s="257" t="s">
        <v>672</v>
      </c>
      <c r="E1153" s="42" t="s">
        <v>4441</v>
      </c>
      <c r="F1153" s="42" t="s">
        <v>2317</v>
      </c>
      <c r="G1153" s="42"/>
      <c r="H1153" s="307">
        <v>5499.0825995580153</v>
      </c>
      <c r="I1153" s="315">
        <v>4600.8824817197046</v>
      </c>
      <c r="J1153" s="105">
        <v>0</v>
      </c>
      <c r="K1153" s="42">
        <v>0</v>
      </c>
      <c r="L1153" s="42" t="s">
        <v>4487</v>
      </c>
      <c r="M1153" s="42" t="s">
        <v>2298</v>
      </c>
      <c r="N1153" s="42" t="s">
        <v>2299</v>
      </c>
      <c r="O1153" s="137" t="s">
        <v>2300</v>
      </c>
      <c r="P1153" s="42" t="s">
        <v>64</v>
      </c>
      <c r="Q1153" s="42" t="s">
        <v>65</v>
      </c>
      <c r="R1153" s="42">
        <v>1</v>
      </c>
      <c r="S1153" s="137" t="s">
        <v>2254</v>
      </c>
      <c r="T1153" s="62">
        <v>1186664.51</v>
      </c>
      <c r="U1153" s="62">
        <v>1123397.3400000001</v>
      </c>
      <c r="Z1153" s="42" t="s">
        <v>68</v>
      </c>
      <c r="AJ1153" s="42"/>
      <c r="AW1153" s="42" t="s">
        <v>2412</v>
      </c>
      <c r="AX1153" s="42">
        <v>0.15620000000000001</v>
      </c>
      <c r="AY1153" s="42"/>
      <c r="AZ1153" s="42"/>
      <c r="BA1153" s="42"/>
      <c r="BB1153" s="42"/>
      <c r="BN1153" s="128" t="s">
        <v>4578</v>
      </c>
      <c r="BO1153" s="58" t="str">
        <f t="shared" si="17"/>
        <v>境内资产</v>
      </c>
      <c r="BP1153" s="58" t="str">
        <f>IF(M1153="",VLOOKUP(D1153,Sheet4!$A$1:$B$92,2,0),VLOOKUP(Q1153,Sheet4!$A$1:$B$92,2,0))</f>
        <v>保险资产管理产品</v>
      </c>
    </row>
    <row r="1154" spans="1:68" s="58" customFormat="1" ht="12.75" customHeight="1">
      <c r="A1154" s="137" t="s">
        <v>2270</v>
      </c>
      <c r="B1154" s="42" t="s">
        <v>2318</v>
      </c>
      <c r="C1154" s="252" t="s">
        <v>5552</v>
      </c>
      <c r="D1154" s="257" t="s">
        <v>672</v>
      </c>
      <c r="E1154" s="42" t="s">
        <v>4442</v>
      </c>
      <c r="F1154" s="42" t="s">
        <v>2318</v>
      </c>
      <c r="G1154" s="42"/>
      <c r="H1154" s="307">
        <v>1297.1410345355841</v>
      </c>
      <c r="I1154" s="315">
        <v>1436.3027831441295</v>
      </c>
      <c r="J1154" s="105">
        <v>0</v>
      </c>
      <c r="K1154" s="42">
        <v>0</v>
      </c>
      <c r="L1154" s="42" t="s">
        <v>4487</v>
      </c>
      <c r="M1154" s="42" t="s">
        <v>2298</v>
      </c>
      <c r="N1154" s="42" t="s">
        <v>2299</v>
      </c>
      <c r="O1154" s="137" t="s">
        <v>2300</v>
      </c>
      <c r="P1154" s="42" t="s">
        <v>64</v>
      </c>
      <c r="Q1154" s="42" t="s">
        <v>65</v>
      </c>
      <c r="R1154" s="42">
        <v>1</v>
      </c>
      <c r="S1154" s="137" t="s">
        <v>2254</v>
      </c>
      <c r="T1154" s="62">
        <v>1186664.51</v>
      </c>
      <c r="U1154" s="62">
        <v>1123397.3400000001</v>
      </c>
      <c r="Z1154" s="42" t="s">
        <v>68</v>
      </c>
      <c r="AJ1154" s="42"/>
      <c r="AW1154" s="42" t="s">
        <v>2412</v>
      </c>
      <c r="AX1154" s="42">
        <v>0.15620000000000001</v>
      </c>
      <c r="AY1154" s="42"/>
      <c r="AZ1154" s="42"/>
      <c r="BA1154" s="42"/>
      <c r="BB1154" s="42"/>
      <c r="BN1154" s="128" t="s">
        <v>4578</v>
      </c>
      <c r="BO1154" s="58" t="str">
        <f t="shared" si="17"/>
        <v>境内资产</v>
      </c>
      <c r="BP1154" s="58" t="str">
        <f>IF(M1154="",VLOOKUP(D1154,Sheet4!$A$1:$B$92,2,0),VLOOKUP(Q1154,Sheet4!$A$1:$B$92,2,0))</f>
        <v>保险资产管理产品</v>
      </c>
    </row>
    <row r="1155" spans="1:68" s="58" customFormat="1" ht="12.75" customHeight="1">
      <c r="A1155" s="137" t="s">
        <v>2271</v>
      </c>
      <c r="B1155" s="42" t="s">
        <v>2319</v>
      </c>
      <c r="C1155" s="252" t="s">
        <v>5552</v>
      </c>
      <c r="D1155" s="257" t="s">
        <v>672</v>
      </c>
      <c r="E1155" s="42" t="s">
        <v>4443</v>
      </c>
      <c r="F1155" s="42" t="s">
        <v>2319</v>
      </c>
      <c r="G1155" s="42"/>
      <c r="H1155" s="307">
        <v>6398.4598425098648</v>
      </c>
      <c r="I1155" s="315">
        <v>5520.1888974996773</v>
      </c>
      <c r="J1155" s="105">
        <v>0</v>
      </c>
      <c r="K1155" s="42">
        <v>0</v>
      </c>
      <c r="L1155" s="42" t="s">
        <v>4487</v>
      </c>
      <c r="M1155" s="42" t="s">
        <v>2298</v>
      </c>
      <c r="N1155" s="42" t="s">
        <v>2299</v>
      </c>
      <c r="O1155" s="137" t="s">
        <v>2300</v>
      </c>
      <c r="P1155" s="42" t="s">
        <v>64</v>
      </c>
      <c r="Q1155" s="42" t="s">
        <v>65</v>
      </c>
      <c r="R1155" s="42">
        <v>1</v>
      </c>
      <c r="S1155" s="137" t="s">
        <v>2254</v>
      </c>
      <c r="T1155" s="62">
        <v>1186664.51</v>
      </c>
      <c r="U1155" s="62">
        <v>1123397.3400000001</v>
      </c>
      <c r="Z1155" s="42" t="s">
        <v>68</v>
      </c>
      <c r="AJ1155" s="42"/>
      <c r="AW1155" s="42" t="s">
        <v>2412</v>
      </c>
      <c r="AX1155" s="42">
        <v>0.15620000000000001</v>
      </c>
      <c r="AY1155" s="42"/>
      <c r="AZ1155" s="42"/>
      <c r="BA1155" s="42"/>
      <c r="BB1155" s="42"/>
      <c r="BN1155" s="128" t="s">
        <v>4578</v>
      </c>
      <c r="BO1155" s="58" t="str">
        <f t="shared" ref="BO1155:BO1218" si="18">IF(LEFT(D1155,2)="境外","境外资产","境内资产")</f>
        <v>境内资产</v>
      </c>
      <c r="BP1155" s="58" t="str">
        <f>IF(M1155="",VLOOKUP(D1155,Sheet4!$A$1:$B$92,2,0),VLOOKUP(Q1155,Sheet4!$A$1:$B$92,2,0))</f>
        <v>保险资产管理产品</v>
      </c>
    </row>
    <row r="1156" spans="1:68" s="58" customFormat="1" ht="12.75" customHeight="1">
      <c r="A1156" s="137" t="s">
        <v>2272</v>
      </c>
      <c r="B1156" s="42" t="s">
        <v>2320</v>
      </c>
      <c r="C1156" s="252" t="s">
        <v>5552</v>
      </c>
      <c r="D1156" s="257" t="s">
        <v>672</v>
      </c>
      <c r="E1156" s="42" t="s">
        <v>4444</v>
      </c>
      <c r="F1156" s="42" t="s">
        <v>2320</v>
      </c>
      <c r="G1156" s="42"/>
      <c r="H1156" s="307">
        <v>8467.391449762159</v>
      </c>
      <c r="I1156" s="315">
        <v>6747.2172237753221</v>
      </c>
      <c r="J1156" s="105">
        <v>0</v>
      </c>
      <c r="K1156" s="42">
        <v>0</v>
      </c>
      <c r="L1156" s="42" t="s">
        <v>4487</v>
      </c>
      <c r="M1156" s="42" t="s">
        <v>2298</v>
      </c>
      <c r="N1156" s="42" t="s">
        <v>2299</v>
      </c>
      <c r="O1156" s="137" t="s">
        <v>2300</v>
      </c>
      <c r="P1156" s="42" t="s">
        <v>64</v>
      </c>
      <c r="Q1156" s="42" t="s">
        <v>65</v>
      </c>
      <c r="R1156" s="42">
        <v>1</v>
      </c>
      <c r="S1156" s="137" t="s">
        <v>2254</v>
      </c>
      <c r="T1156" s="62">
        <v>1186664.51</v>
      </c>
      <c r="U1156" s="62">
        <v>1123397.3400000001</v>
      </c>
      <c r="Z1156" s="42" t="s">
        <v>68</v>
      </c>
      <c r="AJ1156" s="42"/>
      <c r="AW1156" s="42" t="s">
        <v>2412</v>
      </c>
      <c r="AX1156" s="42">
        <v>0.15620000000000001</v>
      </c>
      <c r="AY1156" s="42"/>
      <c r="AZ1156" s="42"/>
      <c r="BA1156" s="42"/>
      <c r="BB1156" s="42"/>
      <c r="BN1156" s="128" t="s">
        <v>4578</v>
      </c>
      <c r="BO1156" s="58" t="str">
        <f t="shared" si="18"/>
        <v>境内资产</v>
      </c>
      <c r="BP1156" s="58" t="str">
        <f>IF(M1156="",VLOOKUP(D1156,Sheet4!$A$1:$B$92,2,0),VLOOKUP(Q1156,Sheet4!$A$1:$B$92,2,0))</f>
        <v>保险资产管理产品</v>
      </c>
    </row>
    <row r="1157" spans="1:68" s="58" customFormat="1" ht="12.75" customHeight="1">
      <c r="A1157" s="137" t="s">
        <v>1556</v>
      </c>
      <c r="B1157" s="42" t="s">
        <v>1557</v>
      </c>
      <c r="C1157" s="252" t="s">
        <v>5552</v>
      </c>
      <c r="D1157" s="257" t="s">
        <v>672</v>
      </c>
      <c r="E1157" s="42" t="s">
        <v>1558</v>
      </c>
      <c r="F1157" s="42" t="s">
        <v>1557</v>
      </c>
      <c r="G1157" s="42"/>
      <c r="H1157" s="307">
        <v>7.6237502389058163</v>
      </c>
      <c r="I1157" s="315">
        <v>10.979228843213434</v>
      </c>
      <c r="J1157" s="105">
        <v>0</v>
      </c>
      <c r="K1157" s="42">
        <v>0</v>
      </c>
      <c r="L1157" s="42" t="s">
        <v>4487</v>
      </c>
      <c r="M1157" s="42" t="s">
        <v>2298</v>
      </c>
      <c r="N1157" s="42" t="s">
        <v>2299</v>
      </c>
      <c r="O1157" s="137" t="s">
        <v>2300</v>
      </c>
      <c r="P1157" s="42" t="s">
        <v>64</v>
      </c>
      <c r="Q1157" s="42" t="s">
        <v>65</v>
      </c>
      <c r="R1157" s="42">
        <v>1</v>
      </c>
      <c r="S1157" s="137" t="s">
        <v>2254</v>
      </c>
      <c r="T1157" s="62">
        <v>1186664.51</v>
      </c>
      <c r="U1157" s="62">
        <v>1123397.3400000001</v>
      </c>
      <c r="Z1157" s="42" t="s">
        <v>68</v>
      </c>
      <c r="AJ1157" s="42"/>
      <c r="AW1157" s="42" t="s">
        <v>2412</v>
      </c>
      <c r="AX1157" s="42">
        <v>0.15620000000000001</v>
      </c>
      <c r="AY1157" s="42"/>
      <c r="AZ1157" s="42"/>
      <c r="BA1157" s="42"/>
      <c r="BB1157" s="42"/>
      <c r="BN1157" s="128" t="s">
        <v>4578</v>
      </c>
      <c r="BO1157" s="58" t="str">
        <f t="shared" si="18"/>
        <v>境内资产</v>
      </c>
      <c r="BP1157" s="58" t="str">
        <f>IF(M1157="",VLOOKUP(D1157,Sheet4!$A$1:$B$92,2,0),VLOOKUP(Q1157,Sheet4!$A$1:$B$92,2,0))</f>
        <v>保险资产管理产品</v>
      </c>
    </row>
    <row r="1158" spans="1:68" s="58" customFormat="1" ht="12.75" customHeight="1">
      <c r="A1158" s="137" t="s">
        <v>2273</v>
      </c>
      <c r="B1158" s="42" t="s">
        <v>2321</v>
      </c>
      <c r="C1158" s="252" t="s">
        <v>5552</v>
      </c>
      <c r="D1158" s="257" t="s">
        <v>672</v>
      </c>
      <c r="E1158" s="42" t="s">
        <v>4445</v>
      </c>
      <c r="F1158" s="42" t="s">
        <v>2321</v>
      </c>
      <c r="G1158" s="42"/>
      <c r="H1158" s="307">
        <v>11382.372634721869</v>
      </c>
      <c r="I1158" s="315">
        <v>10514.069862060416</v>
      </c>
      <c r="J1158" s="105">
        <v>0</v>
      </c>
      <c r="K1158" s="42">
        <v>0</v>
      </c>
      <c r="L1158" s="42" t="s">
        <v>4487</v>
      </c>
      <c r="M1158" s="42" t="s">
        <v>2298</v>
      </c>
      <c r="N1158" s="42" t="s">
        <v>2299</v>
      </c>
      <c r="O1158" s="137" t="s">
        <v>2300</v>
      </c>
      <c r="P1158" s="42" t="s">
        <v>64</v>
      </c>
      <c r="Q1158" s="42" t="s">
        <v>65</v>
      </c>
      <c r="R1158" s="42">
        <v>1</v>
      </c>
      <c r="S1158" s="137" t="s">
        <v>2254</v>
      </c>
      <c r="T1158" s="62">
        <v>1186664.51</v>
      </c>
      <c r="U1158" s="62">
        <v>1123397.3400000001</v>
      </c>
      <c r="Z1158" s="42" t="s">
        <v>68</v>
      </c>
      <c r="AJ1158" s="42"/>
      <c r="AW1158" s="42" t="s">
        <v>2412</v>
      </c>
      <c r="AX1158" s="42">
        <v>0.15620000000000001</v>
      </c>
      <c r="AY1158" s="42"/>
      <c r="AZ1158" s="42"/>
      <c r="BA1158" s="42"/>
      <c r="BB1158" s="42"/>
      <c r="BN1158" s="128" t="s">
        <v>4578</v>
      </c>
      <c r="BO1158" s="58" t="str">
        <f t="shared" si="18"/>
        <v>境内资产</v>
      </c>
      <c r="BP1158" s="58" t="str">
        <f>IF(M1158="",VLOOKUP(D1158,Sheet4!$A$1:$B$92,2,0),VLOOKUP(Q1158,Sheet4!$A$1:$B$92,2,0))</f>
        <v>保险资产管理产品</v>
      </c>
    </row>
    <row r="1159" spans="1:68" s="58" customFormat="1" ht="12.75" customHeight="1">
      <c r="A1159" s="137" t="s">
        <v>2274</v>
      </c>
      <c r="B1159" s="42" t="s">
        <v>2322</v>
      </c>
      <c r="C1159" s="252" t="s">
        <v>5552</v>
      </c>
      <c r="D1159" s="257" t="s">
        <v>672</v>
      </c>
      <c r="E1159" s="42" t="s">
        <v>4446</v>
      </c>
      <c r="F1159" s="42" t="s">
        <v>2322</v>
      </c>
      <c r="G1159" s="42"/>
      <c r="H1159" s="307">
        <v>8187.3989611526822</v>
      </c>
      <c r="I1159" s="315">
        <v>6973.9098137851406</v>
      </c>
      <c r="J1159" s="105">
        <v>0</v>
      </c>
      <c r="K1159" s="42">
        <v>0</v>
      </c>
      <c r="L1159" s="42" t="s">
        <v>4487</v>
      </c>
      <c r="M1159" s="42" t="s">
        <v>2298</v>
      </c>
      <c r="N1159" s="42" t="s">
        <v>2299</v>
      </c>
      <c r="O1159" s="137" t="s">
        <v>2300</v>
      </c>
      <c r="P1159" s="42" t="s">
        <v>64</v>
      </c>
      <c r="Q1159" s="42" t="s">
        <v>65</v>
      </c>
      <c r="R1159" s="42">
        <v>1</v>
      </c>
      <c r="S1159" s="137" t="s">
        <v>2254</v>
      </c>
      <c r="T1159" s="62">
        <v>1186664.51</v>
      </c>
      <c r="U1159" s="62">
        <v>1123397.3400000001</v>
      </c>
      <c r="Z1159" s="42" t="s">
        <v>68</v>
      </c>
      <c r="AJ1159" s="42"/>
      <c r="AW1159" s="42" t="s">
        <v>2412</v>
      </c>
      <c r="AX1159" s="42">
        <v>0.15620000000000001</v>
      </c>
      <c r="AY1159" s="42"/>
      <c r="AZ1159" s="42"/>
      <c r="BA1159" s="42"/>
      <c r="BB1159" s="42"/>
      <c r="BN1159" s="128" t="s">
        <v>4578</v>
      </c>
      <c r="BO1159" s="58" t="str">
        <f t="shared" si="18"/>
        <v>境内资产</v>
      </c>
      <c r="BP1159" s="58" t="str">
        <f>IF(M1159="",VLOOKUP(D1159,Sheet4!$A$1:$B$92,2,0),VLOOKUP(Q1159,Sheet4!$A$1:$B$92,2,0))</f>
        <v>保险资产管理产品</v>
      </c>
    </row>
    <row r="1160" spans="1:68" s="58" customFormat="1" ht="12.75" customHeight="1">
      <c r="A1160" s="137" t="s">
        <v>2116</v>
      </c>
      <c r="B1160" s="42" t="s">
        <v>2323</v>
      </c>
      <c r="C1160" s="252" t="s">
        <v>5552</v>
      </c>
      <c r="D1160" s="257" t="s">
        <v>672</v>
      </c>
      <c r="E1160" s="42" t="s">
        <v>4361</v>
      </c>
      <c r="F1160" s="42" t="s">
        <v>2323</v>
      </c>
      <c r="G1160" s="42"/>
      <c r="H1160" s="307">
        <v>5081.1993946711573</v>
      </c>
      <c r="I1160" s="315">
        <v>3490.3874521027797</v>
      </c>
      <c r="J1160" s="105">
        <v>0</v>
      </c>
      <c r="K1160" s="42">
        <v>0</v>
      </c>
      <c r="L1160" s="42" t="s">
        <v>4487</v>
      </c>
      <c r="M1160" s="42" t="s">
        <v>2298</v>
      </c>
      <c r="N1160" s="42" t="s">
        <v>2299</v>
      </c>
      <c r="O1160" s="137" t="s">
        <v>2300</v>
      </c>
      <c r="P1160" s="42" t="s">
        <v>64</v>
      </c>
      <c r="Q1160" s="42" t="s">
        <v>65</v>
      </c>
      <c r="R1160" s="42">
        <v>1</v>
      </c>
      <c r="S1160" s="137" t="s">
        <v>2254</v>
      </c>
      <c r="T1160" s="62">
        <v>1186664.51</v>
      </c>
      <c r="U1160" s="62">
        <v>1123397.3400000001</v>
      </c>
      <c r="Z1160" s="42" t="s">
        <v>68</v>
      </c>
      <c r="AJ1160" s="42"/>
      <c r="AW1160" s="42" t="s">
        <v>2412</v>
      </c>
      <c r="AX1160" s="42">
        <v>0.15620000000000001</v>
      </c>
      <c r="AY1160" s="42"/>
      <c r="AZ1160" s="42"/>
      <c r="BA1160" s="42"/>
      <c r="BB1160" s="42"/>
      <c r="BN1160" s="128" t="s">
        <v>4578</v>
      </c>
      <c r="BO1160" s="58" t="str">
        <f t="shared" si="18"/>
        <v>境内资产</v>
      </c>
      <c r="BP1160" s="58" t="str">
        <f>IF(M1160="",VLOOKUP(D1160,Sheet4!$A$1:$B$92,2,0),VLOOKUP(Q1160,Sheet4!$A$1:$B$92,2,0))</f>
        <v>保险资产管理产品</v>
      </c>
    </row>
    <row r="1161" spans="1:68" s="58" customFormat="1" ht="12.75" customHeight="1">
      <c r="A1161" s="137" t="s">
        <v>2275</v>
      </c>
      <c r="B1161" s="42" t="s">
        <v>2324</v>
      </c>
      <c r="C1161" s="252" t="s">
        <v>5552</v>
      </c>
      <c r="D1161" s="257" t="s">
        <v>672</v>
      </c>
      <c r="E1161" s="42" t="s">
        <v>4447</v>
      </c>
      <c r="F1161" s="42" t="s">
        <v>2324</v>
      </c>
      <c r="G1161" s="42"/>
      <c r="H1161" s="307">
        <v>3271.3126446282399</v>
      </c>
      <c r="I1161" s="315">
        <v>2869.9397027652112</v>
      </c>
      <c r="J1161" s="105">
        <v>0</v>
      </c>
      <c r="K1161" s="42">
        <v>0</v>
      </c>
      <c r="L1161" s="42" t="s">
        <v>4487</v>
      </c>
      <c r="M1161" s="42" t="s">
        <v>2298</v>
      </c>
      <c r="N1161" s="42" t="s">
        <v>2299</v>
      </c>
      <c r="O1161" s="137" t="s">
        <v>2300</v>
      </c>
      <c r="P1161" s="42" t="s">
        <v>64</v>
      </c>
      <c r="Q1161" s="42" t="s">
        <v>65</v>
      </c>
      <c r="R1161" s="42">
        <v>1</v>
      </c>
      <c r="S1161" s="137" t="s">
        <v>2254</v>
      </c>
      <c r="T1161" s="62">
        <v>1186664.51</v>
      </c>
      <c r="U1161" s="62">
        <v>1123397.3400000001</v>
      </c>
      <c r="Z1161" s="42" t="s">
        <v>68</v>
      </c>
      <c r="AJ1161" s="42"/>
      <c r="AW1161" s="42" t="s">
        <v>2412</v>
      </c>
      <c r="AX1161" s="42">
        <v>0.15620000000000001</v>
      </c>
      <c r="AY1161" s="42"/>
      <c r="AZ1161" s="42"/>
      <c r="BA1161" s="42"/>
      <c r="BB1161" s="42"/>
      <c r="BN1161" s="128" t="s">
        <v>4578</v>
      </c>
      <c r="BO1161" s="58" t="str">
        <f t="shared" si="18"/>
        <v>境内资产</v>
      </c>
      <c r="BP1161" s="58" t="str">
        <f>IF(M1161="",VLOOKUP(D1161,Sheet4!$A$1:$B$92,2,0),VLOOKUP(Q1161,Sheet4!$A$1:$B$92,2,0))</f>
        <v>保险资产管理产品</v>
      </c>
    </row>
    <row r="1162" spans="1:68" s="58" customFormat="1" ht="12.75" customHeight="1">
      <c r="A1162" s="137" t="s">
        <v>2276</v>
      </c>
      <c r="B1162" s="42" t="s">
        <v>2325</v>
      </c>
      <c r="C1162" s="252" t="s">
        <v>5552</v>
      </c>
      <c r="D1162" s="257" t="s">
        <v>672</v>
      </c>
      <c r="E1162" s="42" t="s">
        <v>4448</v>
      </c>
      <c r="F1162" s="42" t="s">
        <v>2325</v>
      </c>
      <c r="G1162" s="42"/>
      <c r="H1162" s="307">
        <v>1027.319584781555</v>
      </c>
      <c r="I1162" s="315">
        <v>610.89239333000842</v>
      </c>
      <c r="J1162" s="105">
        <v>0</v>
      </c>
      <c r="K1162" s="42">
        <v>0</v>
      </c>
      <c r="L1162" s="42" t="s">
        <v>4487</v>
      </c>
      <c r="M1162" s="42" t="s">
        <v>2298</v>
      </c>
      <c r="N1162" s="42" t="s">
        <v>2299</v>
      </c>
      <c r="O1162" s="137" t="s">
        <v>2300</v>
      </c>
      <c r="P1162" s="42" t="s">
        <v>64</v>
      </c>
      <c r="Q1162" s="42" t="s">
        <v>65</v>
      </c>
      <c r="R1162" s="42">
        <v>1</v>
      </c>
      <c r="S1162" s="137" t="s">
        <v>2254</v>
      </c>
      <c r="T1162" s="62">
        <v>1186664.51</v>
      </c>
      <c r="U1162" s="62">
        <v>1123397.3400000001</v>
      </c>
      <c r="Z1162" s="42" t="s">
        <v>68</v>
      </c>
      <c r="AJ1162" s="42"/>
      <c r="AW1162" s="42" t="s">
        <v>2412</v>
      </c>
      <c r="AX1162" s="42">
        <v>0.15620000000000001</v>
      </c>
      <c r="AY1162" s="42"/>
      <c r="AZ1162" s="42"/>
      <c r="BA1162" s="42"/>
      <c r="BB1162" s="42"/>
      <c r="BN1162" s="128" t="s">
        <v>4578</v>
      </c>
      <c r="BO1162" s="58" t="str">
        <f t="shared" si="18"/>
        <v>境内资产</v>
      </c>
      <c r="BP1162" s="58" t="str">
        <f>IF(M1162="",VLOOKUP(D1162,Sheet4!$A$1:$B$92,2,0),VLOOKUP(Q1162,Sheet4!$A$1:$B$92,2,0))</f>
        <v>保险资产管理产品</v>
      </c>
    </row>
    <row r="1163" spans="1:68" s="58" customFormat="1" ht="12.75" customHeight="1">
      <c r="A1163" s="137" t="s">
        <v>2277</v>
      </c>
      <c r="B1163" s="42" t="s">
        <v>2326</v>
      </c>
      <c r="C1163" s="252" t="s">
        <v>5552</v>
      </c>
      <c r="D1163" s="257" t="s">
        <v>672</v>
      </c>
      <c r="E1163" s="42" t="s">
        <v>3547</v>
      </c>
      <c r="F1163" s="42" t="s">
        <v>2326</v>
      </c>
      <c r="G1163" s="42"/>
      <c r="H1163" s="307">
        <v>2694.8219377152195</v>
      </c>
      <c r="I1163" s="315">
        <v>2593.985454721706</v>
      </c>
      <c r="J1163" s="105">
        <v>0</v>
      </c>
      <c r="K1163" s="42">
        <v>0</v>
      </c>
      <c r="L1163" s="42" t="s">
        <v>4487</v>
      </c>
      <c r="M1163" s="42" t="s">
        <v>2298</v>
      </c>
      <c r="N1163" s="42" t="s">
        <v>2299</v>
      </c>
      <c r="O1163" s="137" t="s">
        <v>2300</v>
      </c>
      <c r="P1163" s="42" t="s">
        <v>64</v>
      </c>
      <c r="Q1163" s="42" t="s">
        <v>65</v>
      </c>
      <c r="R1163" s="42">
        <v>1</v>
      </c>
      <c r="S1163" s="137" t="s">
        <v>2254</v>
      </c>
      <c r="T1163" s="62">
        <v>1186664.51</v>
      </c>
      <c r="U1163" s="62">
        <v>1123397.3400000001</v>
      </c>
      <c r="Z1163" s="42" t="s">
        <v>280</v>
      </c>
      <c r="AJ1163" s="42"/>
      <c r="AW1163" s="42" t="s">
        <v>2412</v>
      </c>
      <c r="AX1163" s="42">
        <v>0.15620000000000001</v>
      </c>
      <c r="AY1163" s="42"/>
      <c r="AZ1163" s="42"/>
      <c r="BA1163" s="42"/>
      <c r="BB1163" s="42"/>
      <c r="BN1163" s="128" t="s">
        <v>4578</v>
      </c>
      <c r="BO1163" s="58" t="str">
        <f t="shared" si="18"/>
        <v>境内资产</v>
      </c>
      <c r="BP1163" s="58" t="str">
        <f>IF(M1163="",VLOOKUP(D1163,Sheet4!$A$1:$B$92,2,0),VLOOKUP(Q1163,Sheet4!$A$1:$B$92,2,0))</f>
        <v>保险资产管理产品</v>
      </c>
    </row>
    <row r="1164" spans="1:68" s="58" customFormat="1" ht="12.75" customHeight="1">
      <c r="A1164" s="137" t="s">
        <v>2106</v>
      </c>
      <c r="B1164" s="42" t="s">
        <v>2327</v>
      </c>
      <c r="C1164" s="252" t="s">
        <v>5552</v>
      </c>
      <c r="D1164" s="257" t="s">
        <v>672</v>
      </c>
      <c r="E1164" s="42" t="s">
        <v>4358</v>
      </c>
      <c r="F1164" s="42" t="s">
        <v>2327</v>
      </c>
      <c r="G1164" s="42"/>
      <c r="H1164" s="307">
        <v>5685.046975847451</v>
      </c>
      <c r="I1164" s="315">
        <v>4869.0440775741436</v>
      </c>
      <c r="J1164" s="105">
        <v>0</v>
      </c>
      <c r="K1164" s="42">
        <v>0</v>
      </c>
      <c r="L1164" s="42" t="s">
        <v>4487</v>
      </c>
      <c r="M1164" s="42" t="s">
        <v>2298</v>
      </c>
      <c r="N1164" s="42" t="s">
        <v>2299</v>
      </c>
      <c r="O1164" s="137" t="s">
        <v>2300</v>
      </c>
      <c r="P1164" s="42" t="s">
        <v>64</v>
      </c>
      <c r="Q1164" s="42" t="s">
        <v>65</v>
      </c>
      <c r="R1164" s="42">
        <v>1</v>
      </c>
      <c r="S1164" s="137" t="s">
        <v>2254</v>
      </c>
      <c r="T1164" s="62">
        <v>1186664.51</v>
      </c>
      <c r="U1164" s="62">
        <v>1123397.3400000001</v>
      </c>
      <c r="Z1164" s="42" t="s">
        <v>68</v>
      </c>
      <c r="AJ1164" s="42"/>
      <c r="AW1164" s="42" t="s">
        <v>2412</v>
      </c>
      <c r="AX1164" s="42">
        <v>0.15620000000000001</v>
      </c>
      <c r="AY1164" s="42"/>
      <c r="AZ1164" s="42"/>
      <c r="BA1164" s="42"/>
      <c r="BB1164" s="42"/>
      <c r="BN1164" s="128" t="s">
        <v>4578</v>
      </c>
      <c r="BO1164" s="58" t="str">
        <f t="shared" si="18"/>
        <v>境内资产</v>
      </c>
      <c r="BP1164" s="58" t="str">
        <f>IF(M1164="",VLOOKUP(D1164,Sheet4!$A$1:$B$92,2,0),VLOOKUP(Q1164,Sheet4!$A$1:$B$92,2,0))</f>
        <v>保险资产管理产品</v>
      </c>
    </row>
    <row r="1165" spans="1:68" s="58" customFormat="1" ht="12.75" customHeight="1">
      <c r="A1165" s="137" t="s">
        <v>2278</v>
      </c>
      <c r="B1165" s="42" t="s">
        <v>2328</v>
      </c>
      <c r="C1165" s="252" t="s">
        <v>5552</v>
      </c>
      <c r="D1165" s="257" t="s">
        <v>672</v>
      </c>
      <c r="E1165" s="42" t="s">
        <v>4449</v>
      </c>
      <c r="F1165" s="42" t="s">
        <v>2328</v>
      </c>
      <c r="G1165" s="42"/>
      <c r="H1165" s="307">
        <v>9318.2475080548138</v>
      </c>
      <c r="I1165" s="315">
        <v>8738.4381204251367</v>
      </c>
      <c r="J1165" s="105">
        <v>0</v>
      </c>
      <c r="K1165" s="42">
        <v>0</v>
      </c>
      <c r="L1165" s="42" t="s">
        <v>4487</v>
      </c>
      <c r="M1165" s="42" t="s">
        <v>2298</v>
      </c>
      <c r="N1165" s="42" t="s">
        <v>2299</v>
      </c>
      <c r="O1165" s="137" t="s">
        <v>2300</v>
      </c>
      <c r="P1165" s="42" t="s">
        <v>64</v>
      </c>
      <c r="Q1165" s="42" t="s">
        <v>65</v>
      </c>
      <c r="R1165" s="42">
        <v>1</v>
      </c>
      <c r="S1165" s="137" t="s">
        <v>2254</v>
      </c>
      <c r="T1165" s="62">
        <v>1186664.51</v>
      </c>
      <c r="U1165" s="62">
        <v>1123397.3400000001</v>
      </c>
      <c r="Z1165" s="42" t="s">
        <v>68</v>
      </c>
      <c r="AJ1165" s="42"/>
      <c r="AW1165" s="42" t="s">
        <v>2412</v>
      </c>
      <c r="AX1165" s="42">
        <v>0.15620000000000001</v>
      </c>
      <c r="AY1165" s="42"/>
      <c r="AZ1165" s="42"/>
      <c r="BA1165" s="42"/>
      <c r="BB1165" s="42"/>
      <c r="BN1165" s="128" t="s">
        <v>4578</v>
      </c>
      <c r="BO1165" s="58" t="str">
        <f t="shared" si="18"/>
        <v>境内资产</v>
      </c>
      <c r="BP1165" s="58" t="str">
        <f>IF(M1165="",VLOOKUP(D1165,Sheet4!$A$1:$B$92,2,0),VLOOKUP(Q1165,Sheet4!$A$1:$B$92,2,0))</f>
        <v>保险资产管理产品</v>
      </c>
    </row>
    <row r="1166" spans="1:68" s="58" customFormat="1" ht="12.75" customHeight="1">
      <c r="A1166" s="137" t="s">
        <v>2279</v>
      </c>
      <c r="B1166" s="42" t="s">
        <v>2329</v>
      </c>
      <c r="C1166" s="252" t="s">
        <v>5552</v>
      </c>
      <c r="D1166" s="257" t="s">
        <v>672</v>
      </c>
      <c r="E1166" s="42" t="s">
        <v>4450</v>
      </c>
      <c r="F1166" s="42" t="s">
        <v>2329</v>
      </c>
      <c r="G1166" s="42"/>
      <c r="H1166" s="307">
        <v>2018.6439291942577</v>
      </c>
      <c r="I1166" s="315">
        <v>1559.1537706548786</v>
      </c>
      <c r="J1166" s="105">
        <v>0</v>
      </c>
      <c r="K1166" s="42">
        <v>0</v>
      </c>
      <c r="L1166" s="42" t="s">
        <v>4487</v>
      </c>
      <c r="M1166" s="42" t="s">
        <v>2298</v>
      </c>
      <c r="N1166" s="42" t="s">
        <v>2299</v>
      </c>
      <c r="O1166" s="137" t="s">
        <v>2300</v>
      </c>
      <c r="P1166" s="42" t="s">
        <v>64</v>
      </c>
      <c r="Q1166" s="42" t="s">
        <v>65</v>
      </c>
      <c r="R1166" s="42">
        <v>1</v>
      </c>
      <c r="S1166" s="137" t="s">
        <v>2254</v>
      </c>
      <c r="T1166" s="62">
        <v>1186664.51</v>
      </c>
      <c r="U1166" s="62">
        <v>1123397.3400000001</v>
      </c>
      <c r="Z1166" s="42" t="s">
        <v>68</v>
      </c>
      <c r="AJ1166" s="42"/>
      <c r="AW1166" s="42" t="s">
        <v>2412</v>
      </c>
      <c r="AX1166" s="42">
        <v>0.15620000000000001</v>
      </c>
      <c r="AY1166" s="42"/>
      <c r="AZ1166" s="42"/>
      <c r="BA1166" s="42"/>
      <c r="BB1166" s="42"/>
      <c r="BN1166" s="128" t="s">
        <v>4578</v>
      </c>
      <c r="BO1166" s="58" t="str">
        <f t="shared" si="18"/>
        <v>境内资产</v>
      </c>
      <c r="BP1166" s="58" t="str">
        <f>IF(M1166="",VLOOKUP(D1166,Sheet4!$A$1:$B$92,2,0),VLOOKUP(Q1166,Sheet4!$A$1:$B$92,2,0))</f>
        <v>保险资产管理产品</v>
      </c>
    </row>
    <row r="1167" spans="1:68" s="58" customFormat="1" ht="12.75" customHeight="1">
      <c r="A1167" s="137" t="s">
        <v>2280</v>
      </c>
      <c r="B1167" s="42" t="s">
        <v>2330</v>
      </c>
      <c r="C1167" s="252" t="s">
        <v>5552</v>
      </c>
      <c r="D1167" s="257" t="s">
        <v>672</v>
      </c>
      <c r="E1167" s="42" t="s">
        <v>4451</v>
      </c>
      <c r="F1167" s="42" t="s">
        <v>2330</v>
      </c>
      <c r="G1167" s="42"/>
      <c r="H1167" s="307">
        <v>9369.6145967200991</v>
      </c>
      <c r="I1167" s="315">
        <v>5811.1225066490797</v>
      </c>
      <c r="J1167" s="105">
        <v>0</v>
      </c>
      <c r="K1167" s="42">
        <v>0</v>
      </c>
      <c r="L1167" s="42" t="s">
        <v>4487</v>
      </c>
      <c r="M1167" s="42" t="s">
        <v>2298</v>
      </c>
      <c r="N1167" s="42" t="s">
        <v>2299</v>
      </c>
      <c r="O1167" s="137" t="s">
        <v>2300</v>
      </c>
      <c r="P1167" s="42" t="s">
        <v>64</v>
      </c>
      <c r="Q1167" s="42" t="s">
        <v>65</v>
      </c>
      <c r="R1167" s="42">
        <v>1</v>
      </c>
      <c r="S1167" s="137" t="s">
        <v>2254</v>
      </c>
      <c r="T1167" s="62">
        <v>1186664.51</v>
      </c>
      <c r="U1167" s="62">
        <v>1123397.3400000001</v>
      </c>
      <c r="Z1167" s="42" t="s">
        <v>68</v>
      </c>
      <c r="AJ1167" s="42"/>
      <c r="AW1167" s="42" t="s">
        <v>2412</v>
      </c>
      <c r="AX1167" s="42">
        <v>0.15620000000000001</v>
      </c>
      <c r="AY1167" s="42"/>
      <c r="AZ1167" s="42"/>
      <c r="BA1167" s="42"/>
      <c r="BB1167" s="42"/>
      <c r="BN1167" s="128" t="s">
        <v>4578</v>
      </c>
      <c r="BO1167" s="58" t="str">
        <f t="shared" si="18"/>
        <v>境内资产</v>
      </c>
      <c r="BP1167" s="58" t="str">
        <f>IF(M1167="",VLOOKUP(D1167,Sheet4!$A$1:$B$92,2,0),VLOOKUP(Q1167,Sheet4!$A$1:$B$92,2,0))</f>
        <v>保险资产管理产品</v>
      </c>
    </row>
    <row r="1168" spans="1:68" s="58" customFormat="1" ht="12.75" customHeight="1">
      <c r="A1168" s="137" t="s">
        <v>2281</v>
      </c>
      <c r="B1168" s="42" t="s">
        <v>2331</v>
      </c>
      <c r="C1168" s="252" t="s">
        <v>5552</v>
      </c>
      <c r="D1168" s="257" t="s">
        <v>672</v>
      </c>
      <c r="E1168" s="42" t="s">
        <v>2546</v>
      </c>
      <c r="F1168" s="42" t="s">
        <v>2331</v>
      </c>
      <c r="G1168" s="42"/>
      <c r="H1168" s="307">
        <v>5284.2922845386174</v>
      </c>
      <c r="I1168" s="315">
        <v>5912.4407090544391</v>
      </c>
      <c r="J1168" s="105">
        <v>0</v>
      </c>
      <c r="K1168" s="42">
        <v>0</v>
      </c>
      <c r="L1168" s="42" t="s">
        <v>4487</v>
      </c>
      <c r="M1168" s="42" t="s">
        <v>2298</v>
      </c>
      <c r="N1168" s="42" t="s">
        <v>2299</v>
      </c>
      <c r="O1168" s="137" t="s">
        <v>2300</v>
      </c>
      <c r="P1168" s="42" t="s">
        <v>64</v>
      </c>
      <c r="Q1168" s="42" t="s">
        <v>65</v>
      </c>
      <c r="R1168" s="42">
        <v>1</v>
      </c>
      <c r="S1168" s="137" t="s">
        <v>2254</v>
      </c>
      <c r="T1168" s="62">
        <v>1186664.51</v>
      </c>
      <c r="U1168" s="62">
        <v>1123397.3400000001</v>
      </c>
      <c r="Z1168" s="42" t="s">
        <v>68</v>
      </c>
      <c r="AJ1168" s="42"/>
      <c r="AW1168" s="42" t="s">
        <v>2412</v>
      </c>
      <c r="AX1168" s="42">
        <v>0.15620000000000001</v>
      </c>
      <c r="AY1168" s="42"/>
      <c r="AZ1168" s="42"/>
      <c r="BA1168" s="42"/>
      <c r="BB1168" s="42"/>
      <c r="BN1168" s="128" t="s">
        <v>4578</v>
      </c>
      <c r="BO1168" s="58" t="str">
        <f t="shared" si="18"/>
        <v>境内资产</v>
      </c>
      <c r="BP1168" s="58" t="str">
        <f>IF(M1168="",VLOOKUP(D1168,Sheet4!$A$1:$B$92,2,0),VLOOKUP(Q1168,Sheet4!$A$1:$B$92,2,0))</f>
        <v>保险资产管理产品</v>
      </c>
    </row>
    <row r="1169" spans="1:68" s="58" customFormat="1" ht="12.75" customHeight="1">
      <c r="A1169" s="137" t="s">
        <v>2102</v>
      </c>
      <c r="B1169" s="42" t="s">
        <v>2332</v>
      </c>
      <c r="C1169" s="252" t="s">
        <v>5552</v>
      </c>
      <c r="D1169" s="257" t="s">
        <v>672</v>
      </c>
      <c r="E1169" s="42" t="s">
        <v>3651</v>
      </c>
      <c r="F1169" s="42" t="s">
        <v>2332</v>
      </c>
      <c r="G1169" s="42"/>
      <c r="H1169" s="307">
        <v>2811.293095881269</v>
      </c>
      <c r="I1169" s="315">
        <v>2822.5821494801953</v>
      </c>
      <c r="J1169" s="105">
        <v>0</v>
      </c>
      <c r="K1169" s="42">
        <v>0</v>
      </c>
      <c r="L1169" s="42" t="s">
        <v>4487</v>
      </c>
      <c r="M1169" s="42" t="s">
        <v>2298</v>
      </c>
      <c r="N1169" s="42" t="s">
        <v>2299</v>
      </c>
      <c r="O1169" s="137" t="s">
        <v>2300</v>
      </c>
      <c r="P1169" s="42" t="s">
        <v>64</v>
      </c>
      <c r="Q1169" s="42" t="s">
        <v>65</v>
      </c>
      <c r="R1169" s="42">
        <v>1</v>
      </c>
      <c r="S1169" s="137" t="s">
        <v>2254</v>
      </c>
      <c r="T1169" s="62">
        <v>1186664.51</v>
      </c>
      <c r="U1169" s="62">
        <v>1123397.3400000001</v>
      </c>
      <c r="Z1169" s="42" t="s">
        <v>280</v>
      </c>
      <c r="AJ1169" s="42"/>
      <c r="AW1169" s="42" t="s">
        <v>2412</v>
      </c>
      <c r="AX1169" s="42">
        <v>0.15620000000000001</v>
      </c>
      <c r="AY1169" s="42"/>
      <c r="AZ1169" s="42"/>
      <c r="BA1169" s="42"/>
      <c r="BB1169" s="42"/>
      <c r="BN1169" s="128" t="s">
        <v>4578</v>
      </c>
      <c r="BO1169" s="58" t="str">
        <f t="shared" si="18"/>
        <v>境内资产</v>
      </c>
      <c r="BP1169" s="58" t="str">
        <f>IF(M1169="",VLOOKUP(D1169,Sheet4!$A$1:$B$92,2,0),VLOOKUP(Q1169,Sheet4!$A$1:$B$92,2,0))</f>
        <v>保险资产管理产品</v>
      </c>
    </row>
    <row r="1170" spans="1:68" s="58" customFormat="1" ht="12.75" customHeight="1">
      <c r="A1170" s="137" t="s">
        <v>2282</v>
      </c>
      <c r="B1170" s="42" t="s">
        <v>2333</v>
      </c>
      <c r="C1170" s="252" t="s">
        <v>5552</v>
      </c>
      <c r="D1170" s="257" t="s">
        <v>672</v>
      </c>
      <c r="E1170" s="42" t="s">
        <v>3677</v>
      </c>
      <c r="F1170" s="42" t="s">
        <v>2333</v>
      </c>
      <c r="G1170" s="42"/>
      <c r="H1170" s="307">
        <v>14167.190925436047</v>
      </c>
      <c r="I1170" s="315">
        <v>11774.4829036799</v>
      </c>
      <c r="J1170" s="105">
        <v>0</v>
      </c>
      <c r="K1170" s="42">
        <v>0</v>
      </c>
      <c r="L1170" s="42" t="s">
        <v>4487</v>
      </c>
      <c r="M1170" s="42" t="s">
        <v>2298</v>
      </c>
      <c r="N1170" s="42" t="s">
        <v>2299</v>
      </c>
      <c r="O1170" s="137" t="s">
        <v>2300</v>
      </c>
      <c r="P1170" s="42" t="s">
        <v>64</v>
      </c>
      <c r="Q1170" s="42" t="s">
        <v>65</v>
      </c>
      <c r="R1170" s="42">
        <v>1</v>
      </c>
      <c r="S1170" s="137" t="s">
        <v>2254</v>
      </c>
      <c r="T1170" s="62">
        <v>1186664.51</v>
      </c>
      <c r="U1170" s="62">
        <v>1123397.3400000001</v>
      </c>
      <c r="Z1170" s="42" t="s">
        <v>280</v>
      </c>
      <c r="AJ1170" s="42"/>
      <c r="AW1170" s="42" t="s">
        <v>2412</v>
      </c>
      <c r="AX1170" s="42">
        <v>0.15620000000000001</v>
      </c>
      <c r="AY1170" s="42"/>
      <c r="AZ1170" s="42"/>
      <c r="BA1170" s="42"/>
      <c r="BB1170" s="42"/>
      <c r="BN1170" s="128" t="s">
        <v>4578</v>
      </c>
      <c r="BO1170" s="58" t="str">
        <f t="shared" si="18"/>
        <v>境内资产</v>
      </c>
      <c r="BP1170" s="58" t="str">
        <f>IF(M1170="",VLOOKUP(D1170,Sheet4!$A$1:$B$92,2,0),VLOOKUP(Q1170,Sheet4!$A$1:$B$92,2,0))</f>
        <v>保险资产管理产品</v>
      </c>
    </row>
    <row r="1171" spans="1:68" s="58" customFormat="1" ht="12.75" customHeight="1">
      <c r="A1171" s="137" t="s">
        <v>2283</v>
      </c>
      <c r="B1171" s="42" t="s">
        <v>2334</v>
      </c>
      <c r="C1171" s="252" t="s">
        <v>5552</v>
      </c>
      <c r="D1171" s="257" t="s">
        <v>678</v>
      </c>
      <c r="E1171" s="42" t="s">
        <v>4452</v>
      </c>
      <c r="F1171" s="42" t="s">
        <v>2334</v>
      </c>
      <c r="G1171" s="42"/>
      <c r="H1171" s="307">
        <v>1265.6899791254473</v>
      </c>
      <c r="I1171" s="315">
        <v>1006.7092083238741</v>
      </c>
      <c r="J1171" s="105">
        <v>0</v>
      </c>
      <c r="K1171" s="42">
        <v>0</v>
      </c>
      <c r="L1171" s="42" t="s">
        <v>4487</v>
      </c>
      <c r="M1171" s="42" t="s">
        <v>2298</v>
      </c>
      <c r="N1171" s="42" t="s">
        <v>2299</v>
      </c>
      <c r="O1171" s="137" t="s">
        <v>2300</v>
      </c>
      <c r="P1171" s="42" t="s">
        <v>64</v>
      </c>
      <c r="Q1171" s="42" t="s">
        <v>65</v>
      </c>
      <c r="R1171" s="42">
        <v>1</v>
      </c>
      <c r="S1171" s="137" t="s">
        <v>2254</v>
      </c>
      <c r="T1171" s="62">
        <v>1186664.51</v>
      </c>
      <c r="U1171" s="62">
        <v>1123397.3400000001</v>
      </c>
      <c r="Z1171" s="42" t="s">
        <v>68</v>
      </c>
      <c r="AJ1171" s="42"/>
      <c r="AW1171" s="42" t="s">
        <v>2412</v>
      </c>
      <c r="AX1171" s="42">
        <v>0.15620000000000001</v>
      </c>
      <c r="AY1171" s="42"/>
      <c r="AZ1171" s="42"/>
      <c r="BA1171" s="42"/>
      <c r="BB1171" s="42"/>
      <c r="BN1171" s="128" t="s">
        <v>4578</v>
      </c>
      <c r="BO1171" s="58" t="str">
        <f t="shared" si="18"/>
        <v>境内资产</v>
      </c>
      <c r="BP1171" s="58" t="str">
        <f>IF(M1171="",VLOOKUP(D1171,Sheet4!$A$1:$B$92,2,0),VLOOKUP(Q1171,Sheet4!$A$1:$B$92,2,0))</f>
        <v>保险资产管理产品</v>
      </c>
    </row>
    <row r="1172" spans="1:68" s="58" customFormat="1" ht="12.75" customHeight="1">
      <c r="A1172" s="137" t="s">
        <v>2284</v>
      </c>
      <c r="B1172" s="42" t="s">
        <v>2335</v>
      </c>
      <c r="C1172" s="252" t="s">
        <v>5552</v>
      </c>
      <c r="D1172" s="257" t="s">
        <v>678</v>
      </c>
      <c r="E1172" s="42" t="s">
        <v>4453</v>
      </c>
      <c r="F1172" s="42" t="s">
        <v>2335</v>
      </c>
      <c r="G1172" s="42"/>
      <c r="H1172" s="307">
        <v>5620.9534847165442</v>
      </c>
      <c r="I1172" s="315">
        <v>4718.5233629217964</v>
      </c>
      <c r="J1172" s="105">
        <v>0</v>
      </c>
      <c r="K1172" s="42">
        <v>0</v>
      </c>
      <c r="L1172" s="42" t="s">
        <v>4487</v>
      </c>
      <c r="M1172" s="42" t="s">
        <v>2298</v>
      </c>
      <c r="N1172" s="42" t="s">
        <v>2299</v>
      </c>
      <c r="O1172" s="137" t="s">
        <v>2300</v>
      </c>
      <c r="P1172" s="42" t="s">
        <v>64</v>
      </c>
      <c r="Q1172" s="42" t="s">
        <v>65</v>
      </c>
      <c r="R1172" s="42">
        <v>1</v>
      </c>
      <c r="S1172" s="137" t="s">
        <v>2254</v>
      </c>
      <c r="T1172" s="62">
        <v>1186664.51</v>
      </c>
      <c r="U1172" s="62">
        <v>1123397.3400000001</v>
      </c>
      <c r="Z1172" s="42" t="s">
        <v>68</v>
      </c>
      <c r="AJ1172" s="42"/>
      <c r="AW1172" s="42" t="s">
        <v>2412</v>
      </c>
      <c r="AX1172" s="42">
        <v>0.15620000000000001</v>
      </c>
      <c r="AY1172" s="42"/>
      <c r="AZ1172" s="42"/>
      <c r="BA1172" s="42"/>
      <c r="BB1172" s="42"/>
      <c r="BN1172" s="128" t="s">
        <v>4578</v>
      </c>
      <c r="BO1172" s="58" t="str">
        <f t="shared" si="18"/>
        <v>境内资产</v>
      </c>
      <c r="BP1172" s="58" t="str">
        <f>IF(M1172="",VLOOKUP(D1172,Sheet4!$A$1:$B$92,2,0),VLOOKUP(Q1172,Sheet4!$A$1:$B$92,2,0))</f>
        <v>保险资产管理产品</v>
      </c>
    </row>
    <row r="1173" spans="1:68" s="58" customFormat="1" ht="12.75" customHeight="1">
      <c r="A1173" s="137" t="s">
        <v>2285</v>
      </c>
      <c r="B1173" s="42" t="s">
        <v>2336</v>
      </c>
      <c r="C1173" s="252" t="s">
        <v>5552</v>
      </c>
      <c r="D1173" s="257" t="s">
        <v>678</v>
      </c>
      <c r="E1173" s="42" t="s">
        <v>4454</v>
      </c>
      <c r="F1173" s="42" t="s">
        <v>2336</v>
      </c>
      <c r="G1173" s="42"/>
      <c r="H1173" s="307">
        <v>4186.8541123350924</v>
      </c>
      <c r="I1173" s="315">
        <v>2031.6203200044367</v>
      </c>
      <c r="J1173" s="105">
        <v>0</v>
      </c>
      <c r="K1173" s="42">
        <v>0</v>
      </c>
      <c r="L1173" s="42" t="s">
        <v>4487</v>
      </c>
      <c r="M1173" s="42" t="s">
        <v>2298</v>
      </c>
      <c r="N1173" s="42" t="s">
        <v>2299</v>
      </c>
      <c r="O1173" s="137" t="s">
        <v>2300</v>
      </c>
      <c r="P1173" s="42" t="s">
        <v>64</v>
      </c>
      <c r="Q1173" s="42" t="s">
        <v>65</v>
      </c>
      <c r="R1173" s="42">
        <v>1</v>
      </c>
      <c r="S1173" s="137" t="s">
        <v>2254</v>
      </c>
      <c r="T1173" s="62">
        <v>1186664.51</v>
      </c>
      <c r="U1173" s="62">
        <v>1123397.3400000001</v>
      </c>
      <c r="Z1173" s="42" t="s">
        <v>68</v>
      </c>
      <c r="AJ1173" s="42"/>
      <c r="AW1173" s="42" t="s">
        <v>2412</v>
      </c>
      <c r="AX1173" s="42">
        <v>0.15620000000000001</v>
      </c>
      <c r="AY1173" s="42"/>
      <c r="AZ1173" s="42"/>
      <c r="BA1173" s="42"/>
      <c r="BB1173" s="42"/>
      <c r="BN1173" s="128" t="s">
        <v>4578</v>
      </c>
      <c r="BO1173" s="58" t="str">
        <f t="shared" si="18"/>
        <v>境内资产</v>
      </c>
      <c r="BP1173" s="58" t="str">
        <f>IF(M1173="",VLOOKUP(D1173,Sheet4!$A$1:$B$92,2,0),VLOOKUP(Q1173,Sheet4!$A$1:$B$92,2,0))</f>
        <v>保险资产管理产品</v>
      </c>
    </row>
    <row r="1174" spans="1:68" s="58" customFormat="1" ht="12.75" customHeight="1">
      <c r="A1174" s="137" t="s">
        <v>2286</v>
      </c>
      <c r="B1174" s="42" t="s">
        <v>2337</v>
      </c>
      <c r="C1174" s="252" t="s">
        <v>5552</v>
      </c>
      <c r="D1174" s="257" t="s">
        <v>678</v>
      </c>
      <c r="E1174" s="42" t="s">
        <v>4455</v>
      </c>
      <c r="F1174" s="42" t="s">
        <v>2337</v>
      </c>
      <c r="G1174" s="42"/>
      <c r="H1174" s="307">
        <v>3380.625374063492</v>
      </c>
      <c r="I1174" s="315">
        <v>1719.8461439538507</v>
      </c>
      <c r="J1174" s="105">
        <v>0</v>
      </c>
      <c r="K1174" s="42">
        <v>0</v>
      </c>
      <c r="L1174" s="42" t="s">
        <v>4487</v>
      </c>
      <c r="M1174" s="42" t="s">
        <v>2298</v>
      </c>
      <c r="N1174" s="42" t="s">
        <v>2299</v>
      </c>
      <c r="O1174" s="137" t="s">
        <v>2300</v>
      </c>
      <c r="P1174" s="42" t="s">
        <v>64</v>
      </c>
      <c r="Q1174" s="42" t="s">
        <v>65</v>
      </c>
      <c r="R1174" s="42">
        <v>1</v>
      </c>
      <c r="S1174" s="137" t="s">
        <v>2254</v>
      </c>
      <c r="T1174" s="62">
        <v>1186664.51</v>
      </c>
      <c r="U1174" s="62">
        <v>1123397.3400000001</v>
      </c>
      <c r="Z1174" s="42" t="s">
        <v>68</v>
      </c>
      <c r="AJ1174" s="42"/>
      <c r="AW1174" s="42" t="s">
        <v>2412</v>
      </c>
      <c r="AX1174" s="42">
        <v>0.15620000000000001</v>
      </c>
      <c r="AY1174" s="42"/>
      <c r="AZ1174" s="42"/>
      <c r="BA1174" s="42"/>
      <c r="BB1174" s="42"/>
      <c r="BN1174" s="128" t="s">
        <v>4578</v>
      </c>
      <c r="BO1174" s="58" t="str">
        <f t="shared" si="18"/>
        <v>境内资产</v>
      </c>
      <c r="BP1174" s="58" t="str">
        <f>IF(M1174="",VLOOKUP(D1174,Sheet4!$A$1:$B$92,2,0),VLOOKUP(Q1174,Sheet4!$A$1:$B$92,2,0))</f>
        <v>保险资产管理产品</v>
      </c>
    </row>
    <row r="1175" spans="1:68" s="58" customFormat="1" ht="12.75" customHeight="1">
      <c r="A1175" s="137" t="s">
        <v>2287</v>
      </c>
      <c r="B1175" s="42" t="s">
        <v>2338</v>
      </c>
      <c r="C1175" s="252" t="s">
        <v>5552</v>
      </c>
      <c r="D1175" s="257" t="s">
        <v>678</v>
      </c>
      <c r="E1175" s="42" t="s">
        <v>4456</v>
      </c>
      <c r="F1175" s="42" t="s">
        <v>2338</v>
      </c>
      <c r="G1175" s="42"/>
      <c r="H1175" s="307">
        <v>7487.9268449567462</v>
      </c>
      <c r="I1175" s="315">
        <v>5573.360605575409</v>
      </c>
      <c r="J1175" s="105">
        <v>0</v>
      </c>
      <c r="K1175" s="42">
        <v>0</v>
      </c>
      <c r="L1175" s="42" t="s">
        <v>4487</v>
      </c>
      <c r="M1175" s="42" t="s">
        <v>2298</v>
      </c>
      <c r="N1175" s="42" t="s">
        <v>2299</v>
      </c>
      <c r="O1175" s="137" t="s">
        <v>2300</v>
      </c>
      <c r="P1175" s="42" t="s">
        <v>64</v>
      </c>
      <c r="Q1175" s="42" t="s">
        <v>65</v>
      </c>
      <c r="R1175" s="42">
        <v>1</v>
      </c>
      <c r="S1175" s="137" t="s">
        <v>2254</v>
      </c>
      <c r="T1175" s="62">
        <v>1186664.51</v>
      </c>
      <c r="U1175" s="62">
        <v>1123397.3400000001</v>
      </c>
      <c r="Z1175" s="42" t="s">
        <v>68</v>
      </c>
      <c r="AJ1175" s="42"/>
      <c r="AW1175" s="42" t="s">
        <v>2412</v>
      </c>
      <c r="AX1175" s="42">
        <v>0.15620000000000001</v>
      </c>
      <c r="AY1175" s="42"/>
      <c r="AZ1175" s="42"/>
      <c r="BA1175" s="42"/>
      <c r="BB1175" s="42"/>
      <c r="BN1175" s="128" t="s">
        <v>4578</v>
      </c>
      <c r="BO1175" s="58" t="str">
        <f t="shared" si="18"/>
        <v>境内资产</v>
      </c>
      <c r="BP1175" s="58" t="str">
        <f>IF(M1175="",VLOOKUP(D1175,Sheet4!$A$1:$B$92,2,0),VLOOKUP(Q1175,Sheet4!$A$1:$B$92,2,0))</f>
        <v>保险资产管理产品</v>
      </c>
    </row>
    <row r="1176" spans="1:68" s="58" customFormat="1" ht="12.75" customHeight="1">
      <c r="A1176" s="137" t="s">
        <v>2288</v>
      </c>
      <c r="B1176" s="42" t="s">
        <v>2339</v>
      </c>
      <c r="C1176" s="252" t="s">
        <v>5552</v>
      </c>
      <c r="D1176" s="257" t="s">
        <v>678</v>
      </c>
      <c r="E1176" s="42" t="s">
        <v>4457</v>
      </c>
      <c r="F1176" s="42" t="s">
        <v>2339</v>
      </c>
      <c r="G1176" s="42"/>
      <c r="H1176" s="307">
        <v>390.2334173128707</v>
      </c>
      <c r="I1176" s="315">
        <v>252.9190714143713</v>
      </c>
      <c r="J1176" s="105">
        <v>0</v>
      </c>
      <c r="K1176" s="42">
        <v>0</v>
      </c>
      <c r="L1176" s="42" t="s">
        <v>4487</v>
      </c>
      <c r="M1176" s="42" t="s">
        <v>2298</v>
      </c>
      <c r="N1176" s="42" t="s">
        <v>2299</v>
      </c>
      <c r="O1176" s="137" t="s">
        <v>2300</v>
      </c>
      <c r="P1176" s="42" t="s">
        <v>64</v>
      </c>
      <c r="Q1176" s="42" t="s">
        <v>65</v>
      </c>
      <c r="R1176" s="42">
        <v>1</v>
      </c>
      <c r="S1176" s="137" t="s">
        <v>2254</v>
      </c>
      <c r="T1176" s="62">
        <v>1186664.51</v>
      </c>
      <c r="U1176" s="62">
        <v>1123397.3400000001</v>
      </c>
      <c r="Z1176" s="42" t="s">
        <v>68</v>
      </c>
      <c r="AJ1176" s="42"/>
      <c r="AW1176" s="42" t="s">
        <v>2412</v>
      </c>
      <c r="AX1176" s="42">
        <v>0.15620000000000001</v>
      </c>
      <c r="AY1176" s="42"/>
      <c r="AZ1176" s="42"/>
      <c r="BA1176" s="42"/>
      <c r="BB1176" s="42"/>
      <c r="BN1176" s="128" t="s">
        <v>4578</v>
      </c>
      <c r="BO1176" s="58" t="str">
        <f t="shared" si="18"/>
        <v>境内资产</v>
      </c>
      <c r="BP1176" s="58" t="str">
        <f>IF(M1176="",VLOOKUP(D1176,Sheet4!$A$1:$B$92,2,0),VLOOKUP(Q1176,Sheet4!$A$1:$B$92,2,0))</f>
        <v>保险资产管理产品</v>
      </c>
    </row>
    <row r="1177" spans="1:68" s="58" customFormat="1" ht="12.75" customHeight="1">
      <c r="A1177" s="137" t="s">
        <v>2289</v>
      </c>
      <c r="B1177" s="42" t="s">
        <v>2340</v>
      </c>
      <c r="C1177" s="252" t="s">
        <v>5552</v>
      </c>
      <c r="D1177" s="257" t="s">
        <v>689</v>
      </c>
      <c r="E1177" s="42" t="s">
        <v>4458</v>
      </c>
      <c r="F1177" s="42" t="s">
        <v>2340</v>
      </c>
      <c r="G1177" s="42"/>
      <c r="H1177" s="307">
        <v>3313.602820658728</v>
      </c>
      <c r="I1177" s="315">
        <v>2047.3561982221772</v>
      </c>
      <c r="J1177" s="105">
        <v>0</v>
      </c>
      <c r="K1177" s="42">
        <v>0</v>
      </c>
      <c r="L1177" s="42" t="s">
        <v>4487</v>
      </c>
      <c r="M1177" s="42" t="s">
        <v>2298</v>
      </c>
      <c r="N1177" s="42" t="s">
        <v>2299</v>
      </c>
      <c r="O1177" s="137" t="s">
        <v>2300</v>
      </c>
      <c r="P1177" s="42" t="s">
        <v>64</v>
      </c>
      <c r="Q1177" s="42" t="s">
        <v>65</v>
      </c>
      <c r="R1177" s="42">
        <v>1</v>
      </c>
      <c r="S1177" s="137" t="s">
        <v>2254</v>
      </c>
      <c r="T1177" s="62">
        <v>1186664.51</v>
      </c>
      <c r="U1177" s="62">
        <v>1123397.3400000001</v>
      </c>
      <c r="Z1177" s="42" t="s">
        <v>68</v>
      </c>
      <c r="AJ1177" s="42"/>
      <c r="AW1177" s="42" t="s">
        <v>2412</v>
      </c>
      <c r="AX1177" s="42">
        <v>0.15620000000000001</v>
      </c>
      <c r="AY1177" s="42"/>
      <c r="AZ1177" s="42"/>
      <c r="BA1177" s="42"/>
      <c r="BB1177" s="42"/>
      <c r="BN1177" s="128" t="s">
        <v>4578</v>
      </c>
      <c r="BO1177" s="58" t="str">
        <f t="shared" si="18"/>
        <v>境内资产</v>
      </c>
      <c r="BP1177" s="58" t="str">
        <f>IF(M1177="",VLOOKUP(D1177,Sheet4!$A$1:$B$92,2,0),VLOOKUP(Q1177,Sheet4!$A$1:$B$92,2,0))</f>
        <v>保险资产管理产品</v>
      </c>
    </row>
    <row r="1178" spans="1:68" s="58" customFormat="1" ht="12.75" customHeight="1">
      <c r="A1178" s="137" t="s">
        <v>2290</v>
      </c>
      <c r="B1178" s="42" t="s">
        <v>2341</v>
      </c>
      <c r="C1178" s="252" t="s">
        <v>5552</v>
      </c>
      <c r="D1178" s="257" t="s">
        <v>689</v>
      </c>
      <c r="E1178" s="42" t="s">
        <v>4459</v>
      </c>
      <c r="F1178" s="42" t="s">
        <v>2341</v>
      </c>
      <c r="G1178" s="42"/>
      <c r="H1178" s="307">
        <v>4075.6047125518462</v>
      </c>
      <c r="I1178" s="315">
        <v>1869.7954111401007</v>
      </c>
      <c r="J1178" s="105">
        <v>0</v>
      </c>
      <c r="K1178" s="42">
        <v>0</v>
      </c>
      <c r="L1178" s="42" t="s">
        <v>4487</v>
      </c>
      <c r="M1178" s="42" t="s">
        <v>2298</v>
      </c>
      <c r="N1178" s="42" t="s">
        <v>2299</v>
      </c>
      <c r="O1178" s="137" t="s">
        <v>2300</v>
      </c>
      <c r="P1178" s="42" t="s">
        <v>64</v>
      </c>
      <c r="Q1178" s="42" t="s">
        <v>65</v>
      </c>
      <c r="R1178" s="42">
        <v>1</v>
      </c>
      <c r="S1178" s="137" t="s">
        <v>2254</v>
      </c>
      <c r="T1178" s="62">
        <v>1186664.51</v>
      </c>
      <c r="U1178" s="62">
        <v>1123397.3400000001</v>
      </c>
      <c r="Z1178" s="42" t="s">
        <v>68</v>
      </c>
      <c r="AJ1178" s="42"/>
      <c r="AW1178" s="42" t="s">
        <v>2412</v>
      </c>
      <c r="AX1178" s="42">
        <v>0.15620000000000001</v>
      </c>
      <c r="AY1178" s="42"/>
      <c r="AZ1178" s="42"/>
      <c r="BA1178" s="42"/>
      <c r="BB1178" s="42"/>
      <c r="BN1178" s="128" t="s">
        <v>4578</v>
      </c>
      <c r="BO1178" s="58" t="str">
        <f t="shared" si="18"/>
        <v>境内资产</v>
      </c>
      <c r="BP1178" s="58" t="str">
        <f>IF(M1178="",VLOOKUP(D1178,Sheet4!$A$1:$B$92,2,0),VLOOKUP(Q1178,Sheet4!$A$1:$B$92,2,0))</f>
        <v>保险资产管理产品</v>
      </c>
    </row>
    <row r="1179" spans="1:68" s="58" customFormat="1" ht="12.75" customHeight="1">
      <c r="A1179" s="137" t="s">
        <v>2291</v>
      </c>
      <c r="B1179" s="42" t="s">
        <v>2342</v>
      </c>
      <c r="C1179" s="252" t="s">
        <v>5552</v>
      </c>
      <c r="D1179" s="257" t="s">
        <v>689</v>
      </c>
      <c r="E1179" s="42" t="s">
        <v>3211</v>
      </c>
      <c r="F1179" s="42" t="s">
        <v>2342</v>
      </c>
      <c r="G1179" s="42"/>
      <c r="H1179" s="307">
        <v>294.89026748803195</v>
      </c>
      <c r="I1179" s="315">
        <v>252.43563429554672</v>
      </c>
      <c r="J1179" s="105">
        <v>0</v>
      </c>
      <c r="K1179" s="42">
        <v>0</v>
      </c>
      <c r="L1179" s="42" t="s">
        <v>4487</v>
      </c>
      <c r="M1179" s="42" t="s">
        <v>2298</v>
      </c>
      <c r="N1179" s="42" t="s">
        <v>2299</v>
      </c>
      <c r="O1179" s="137" t="s">
        <v>2300</v>
      </c>
      <c r="P1179" s="42" t="s">
        <v>64</v>
      </c>
      <c r="Q1179" s="42" t="s">
        <v>65</v>
      </c>
      <c r="R1179" s="42">
        <v>1</v>
      </c>
      <c r="S1179" s="137" t="s">
        <v>2254</v>
      </c>
      <c r="T1179" s="62">
        <v>1186664.51</v>
      </c>
      <c r="U1179" s="62">
        <v>1123397.3400000001</v>
      </c>
      <c r="Z1179" s="42" t="s">
        <v>68</v>
      </c>
      <c r="AJ1179" s="42"/>
      <c r="AW1179" s="42" t="s">
        <v>2412</v>
      </c>
      <c r="AX1179" s="42">
        <v>0.15620000000000001</v>
      </c>
      <c r="AY1179" s="42"/>
      <c r="AZ1179" s="42"/>
      <c r="BA1179" s="42"/>
      <c r="BB1179" s="42"/>
      <c r="BN1179" s="128" t="s">
        <v>4578</v>
      </c>
      <c r="BO1179" s="58" t="str">
        <f t="shared" si="18"/>
        <v>境内资产</v>
      </c>
      <c r="BP1179" s="58" t="str">
        <f>IF(M1179="",VLOOKUP(D1179,Sheet4!$A$1:$B$92,2,0),VLOOKUP(Q1179,Sheet4!$A$1:$B$92,2,0))</f>
        <v>保险资产管理产品</v>
      </c>
    </row>
    <row r="1180" spans="1:68" s="58" customFormat="1" ht="12.75" customHeight="1">
      <c r="A1180" s="137" t="s">
        <v>2292</v>
      </c>
      <c r="B1180" s="42" t="s">
        <v>2343</v>
      </c>
      <c r="C1180" s="252" t="s">
        <v>5552</v>
      </c>
      <c r="D1180" s="257" t="s">
        <v>689</v>
      </c>
      <c r="E1180" s="42" t="s">
        <v>3219</v>
      </c>
      <c r="F1180" s="42" t="s">
        <v>2343</v>
      </c>
      <c r="G1180" s="42"/>
      <c r="H1180" s="307">
        <v>5415.3213989344958</v>
      </c>
      <c r="I1180" s="315">
        <v>3610.4022574747719</v>
      </c>
      <c r="J1180" s="105">
        <v>0</v>
      </c>
      <c r="K1180" s="42">
        <v>0</v>
      </c>
      <c r="L1180" s="42" t="s">
        <v>4487</v>
      </c>
      <c r="M1180" s="42" t="s">
        <v>2298</v>
      </c>
      <c r="N1180" s="42" t="s">
        <v>2299</v>
      </c>
      <c r="O1180" s="137" t="s">
        <v>2300</v>
      </c>
      <c r="P1180" s="42" t="s">
        <v>64</v>
      </c>
      <c r="Q1180" s="42" t="s">
        <v>65</v>
      </c>
      <c r="R1180" s="42">
        <v>1</v>
      </c>
      <c r="S1180" s="137" t="s">
        <v>2254</v>
      </c>
      <c r="T1180" s="62">
        <v>1186664.51</v>
      </c>
      <c r="U1180" s="62">
        <v>1123397.3400000001</v>
      </c>
      <c r="Z1180" s="42" t="s">
        <v>280</v>
      </c>
      <c r="AJ1180" s="42"/>
      <c r="AW1180" s="42" t="s">
        <v>2412</v>
      </c>
      <c r="AX1180" s="42">
        <v>0.15620000000000001</v>
      </c>
      <c r="AY1180" s="42"/>
      <c r="AZ1180" s="42"/>
      <c r="BA1180" s="42"/>
      <c r="BB1180" s="42"/>
      <c r="BN1180" s="128" t="s">
        <v>4578</v>
      </c>
      <c r="BO1180" s="58" t="str">
        <f t="shared" si="18"/>
        <v>境内资产</v>
      </c>
      <c r="BP1180" s="58" t="str">
        <f>IF(M1180="",VLOOKUP(D1180,Sheet4!$A$1:$B$92,2,0),VLOOKUP(Q1180,Sheet4!$A$1:$B$92,2,0))</f>
        <v>保险资产管理产品</v>
      </c>
    </row>
    <row r="1181" spans="1:68" s="58" customFormat="1" ht="12.75" customHeight="1">
      <c r="A1181" s="137" t="s">
        <v>2293</v>
      </c>
      <c r="B1181" s="42" t="s">
        <v>2344</v>
      </c>
      <c r="C1181" s="252" t="s">
        <v>5552</v>
      </c>
      <c r="D1181" s="257" t="s">
        <v>689</v>
      </c>
      <c r="E1181" s="42" t="s">
        <v>3250</v>
      </c>
      <c r="F1181" s="42" t="s">
        <v>2344</v>
      </c>
      <c r="G1181" s="42"/>
      <c r="H1181" s="307">
        <v>3461.8688766721389</v>
      </c>
      <c r="I1181" s="315">
        <v>3280.5626383765693</v>
      </c>
      <c r="J1181" s="105">
        <v>0</v>
      </c>
      <c r="K1181" s="42">
        <v>0</v>
      </c>
      <c r="L1181" s="42" t="s">
        <v>4487</v>
      </c>
      <c r="M1181" s="42" t="s">
        <v>2298</v>
      </c>
      <c r="N1181" s="42" t="s">
        <v>2299</v>
      </c>
      <c r="O1181" s="137" t="s">
        <v>2300</v>
      </c>
      <c r="P1181" s="42" t="s">
        <v>64</v>
      </c>
      <c r="Q1181" s="42" t="s">
        <v>65</v>
      </c>
      <c r="R1181" s="42">
        <v>1</v>
      </c>
      <c r="S1181" s="137" t="s">
        <v>2254</v>
      </c>
      <c r="T1181" s="62">
        <v>1186664.51</v>
      </c>
      <c r="U1181" s="62">
        <v>1123397.3400000001</v>
      </c>
      <c r="Z1181" s="42" t="s">
        <v>68</v>
      </c>
      <c r="AJ1181" s="42"/>
      <c r="AW1181" s="42" t="s">
        <v>2412</v>
      </c>
      <c r="AX1181" s="42">
        <v>0.15620000000000001</v>
      </c>
      <c r="AY1181" s="42"/>
      <c r="AZ1181" s="42"/>
      <c r="BA1181" s="42"/>
      <c r="BB1181" s="42"/>
      <c r="BN1181" s="128" t="s">
        <v>4578</v>
      </c>
      <c r="BO1181" s="58" t="str">
        <f t="shared" si="18"/>
        <v>境内资产</v>
      </c>
      <c r="BP1181" s="58" t="str">
        <f>IF(M1181="",VLOOKUP(D1181,Sheet4!$A$1:$B$92,2,0),VLOOKUP(Q1181,Sheet4!$A$1:$B$92,2,0))</f>
        <v>保险资产管理产品</v>
      </c>
    </row>
    <row r="1182" spans="1:68" s="58" customFormat="1" ht="12.75" customHeight="1">
      <c r="A1182" s="137" t="s">
        <v>2294</v>
      </c>
      <c r="B1182" s="42" t="s">
        <v>2345</v>
      </c>
      <c r="C1182" s="252" t="s">
        <v>5552</v>
      </c>
      <c r="D1182" s="257" t="s">
        <v>689</v>
      </c>
      <c r="E1182" s="42" t="s">
        <v>3510</v>
      </c>
      <c r="F1182" s="42" t="s">
        <v>2345</v>
      </c>
      <c r="G1182" s="42"/>
      <c r="H1182" s="307">
        <v>6373.3927247745214</v>
      </c>
      <c r="I1182" s="315">
        <v>5023.4010517017177</v>
      </c>
      <c r="J1182" s="105">
        <v>0</v>
      </c>
      <c r="K1182" s="42">
        <v>0</v>
      </c>
      <c r="L1182" s="42" t="s">
        <v>4487</v>
      </c>
      <c r="M1182" s="42" t="s">
        <v>2298</v>
      </c>
      <c r="N1182" s="42" t="s">
        <v>2299</v>
      </c>
      <c r="O1182" s="137" t="s">
        <v>2300</v>
      </c>
      <c r="P1182" s="42" t="s">
        <v>64</v>
      </c>
      <c r="Q1182" s="42" t="s">
        <v>65</v>
      </c>
      <c r="R1182" s="42">
        <v>1</v>
      </c>
      <c r="S1182" s="137" t="s">
        <v>2254</v>
      </c>
      <c r="T1182" s="62">
        <v>1186664.51</v>
      </c>
      <c r="U1182" s="62">
        <v>1123397.3400000001</v>
      </c>
      <c r="Z1182" s="42" t="s">
        <v>68</v>
      </c>
      <c r="AJ1182" s="42"/>
      <c r="AW1182" s="42" t="s">
        <v>2412</v>
      </c>
      <c r="AX1182" s="42">
        <v>0.15620000000000001</v>
      </c>
      <c r="AY1182" s="42"/>
      <c r="AZ1182" s="42"/>
      <c r="BA1182" s="42"/>
      <c r="BB1182" s="42"/>
      <c r="BN1182" s="128" t="s">
        <v>4578</v>
      </c>
      <c r="BO1182" s="58" t="str">
        <f t="shared" si="18"/>
        <v>境内资产</v>
      </c>
      <c r="BP1182" s="58" t="str">
        <f>IF(M1182="",VLOOKUP(D1182,Sheet4!$A$1:$B$92,2,0),VLOOKUP(Q1182,Sheet4!$A$1:$B$92,2,0))</f>
        <v>保险资产管理产品</v>
      </c>
    </row>
    <row r="1183" spans="1:68" s="58" customFormat="1" ht="12.75" customHeight="1">
      <c r="A1183" s="137" t="s">
        <v>1975</v>
      </c>
      <c r="B1183" s="42" t="s">
        <v>1976</v>
      </c>
      <c r="C1183" s="252" t="s">
        <v>5552</v>
      </c>
      <c r="D1183" s="257" t="s">
        <v>672</v>
      </c>
      <c r="E1183" s="42" t="s">
        <v>3108</v>
      </c>
      <c r="F1183" s="42" t="s">
        <v>1976</v>
      </c>
      <c r="G1183" s="42"/>
      <c r="H1183" s="307">
        <v>8.7997243116861821</v>
      </c>
      <c r="I1183" s="315">
        <v>8.7997243116861821</v>
      </c>
      <c r="J1183" s="105">
        <v>0</v>
      </c>
      <c r="K1183" s="42">
        <v>0</v>
      </c>
      <c r="L1183" s="42" t="s">
        <v>4487</v>
      </c>
      <c r="M1183" s="42" t="s">
        <v>2298</v>
      </c>
      <c r="N1183" s="42" t="s">
        <v>2299</v>
      </c>
      <c r="O1183" s="137" t="s">
        <v>2300</v>
      </c>
      <c r="P1183" s="42" t="s">
        <v>64</v>
      </c>
      <c r="Q1183" s="42" t="s">
        <v>65</v>
      </c>
      <c r="R1183" s="42">
        <v>1</v>
      </c>
      <c r="S1183" s="137" t="s">
        <v>2254</v>
      </c>
      <c r="T1183" s="62">
        <v>1186664.51</v>
      </c>
      <c r="U1183" s="62">
        <v>1123397.3400000001</v>
      </c>
      <c r="Z1183" s="42" t="s">
        <v>68</v>
      </c>
      <c r="AJ1183" s="42"/>
      <c r="AW1183" s="42" t="s">
        <v>2412</v>
      </c>
      <c r="AX1183" s="42">
        <v>0.15620000000000001</v>
      </c>
      <c r="AY1183" s="42"/>
      <c r="AZ1183" s="42"/>
      <c r="BA1183" s="42"/>
      <c r="BB1183" s="42"/>
      <c r="BN1183" s="128" t="s">
        <v>4578</v>
      </c>
      <c r="BO1183" s="58" t="str">
        <f t="shared" si="18"/>
        <v>境内资产</v>
      </c>
      <c r="BP1183" s="58" t="str">
        <f>IF(M1183="",VLOOKUP(D1183,Sheet4!$A$1:$B$92,2,0),VLOOKUP(Q1183,Sheet4!$A$1:$B$92,2,0))</f>
        <v>保险资产管理产品</v>
      </c>
    </row>
    <row r="1184" spans="1:68" s="58" customFormat="1" ht="12.75" customHeight="1">
      <c r="A1184" s="137" t="s">
        <v>2123</v>
      </c>
      <c r="B1184" s="42" t="s">
        <v>2346</v>
      </c>
      <c r="C1184" s="252" t="s">
        <v>5552</v>
      </c>
      <c r="D1184" s="257" t="s">
        <v>689</v>
      </c>
      <c r="E1184" s="42" t="s">
        <v>4368</v>
      </c>
      <c r="F1184" s="42" t="s">
        <v>2346</v>
      </c>
      <c r="G1184" s="42"/>
      <c r="H1184" s="307">
        <v>120.3552301035775</v>
      </c>
      <c r="I1184" s="315">
        <v>120.3552301035775</v>
      </c>
      <c r="J1184" s="105">
        <v>0</v>
      </c>
      <c r="K1184" s="42">
        <v>0</v>
      </c>
      <c r="L1184" s="42" t="s">
        <v>4487</v>
      </c>
      <c r="M1184" s="42" t="s">
        <v>2298</v>
      </c>
      <c r="N1184" s="42" t="s">
        <v>2299</v>
      </c>
      <c r="O1184" s="137" t="s">
        <v>2300</v>
      </c>
      <c r="P1184" s="42" t="s">
        <v>64</v>
      </c>
      <c r="Q1184" s="42" t="s">
        <v>65</v>
      </c>
      <c r="R1184" s="42">
        <v>1</v>
      </c>
      <c r="S1184" s="137" t="s">
        <v>2254</v>
      </c>
      <c r="T1184" s="62">
        <v>1186664.51</v>
      </c>
      <c r="U1184" s="62">
        <v>1123397.3400000001</v>
      </c>
      <c r="Z1184" s="42" t="s">
        <v>68</v>
      </c>
      <c r="AJ1184" s="42"/>
      <c r="AW1184" s="42" t="s">
        <v>2412</v>
      </c>
      <c r="AX1184" s="42">
        <v>0.15620000000000001</v>
      </c>
      <c r="AY1184" s="42"/>
      <c r="AZ1184" s="42"/>
      <c r="BA1184" s="42"/>
      <c r="BB1184" s="42"/>
      <c r="BN1184" s="128" t="s">
        <v>4578</v>
      </c>
      <c r="BO1184" s="58" t="str">
        <f t="shared" si="18"/>
        <v>境内资产</v>
      </c>
      <c r="BP1184" s="58" t="str">
        <f>IF(M1184="",VLOOKUP(D1184,Sheet4!$A$1:$B$92,2,0),VLOOKUP(Q1184,Sheet4!$A$1:$B$92,2,0))</f>
        <v>保险资产管理产品</v>
      </c>
    </row>
    <row r="1185" spans="1:68" s="58" customFormat="1" ht="12.75" customHeight="1">
      <c r="A1185" s="137" t="s">
        <v>1615</v>
      </c>
      <c r="B1185" s="42" t="s">
        <v>1616</v>
      </c>
      <c r="C1185" s="252" t="s">
        <v>5552</v>
      </c>
      <c r="D1185" s="257" t="s">
        <v>689</v>
      </c>
      <c r="E1185" s="42" t="s">
        <v>1617</v>
      </c>
      <c r="F1185" s="42" t="s">
        <v>1616</v>
      </c>
      <c r="G1185" s="42"/>
      <c r="H1185" s="307">
        <v>87.319634276135673</v>
      </c>
      <c r="I1185" s="315">
        <v>87.319634276135673</v>
      </c>
      <c r="J1185" s="105">
        <v>0</v>
      </c>
      <c r="K1185" s="42">
        <v>0</v>
      </c>
      <c r="L1185" s="42" t="s">
        <v>4487</v>
      </c>
      <c r="M1185" s="42" t="s">
        <v>2298</v>
      </c>
      <c r="N1185" s="42" t="s">
        <v>2299</v>
      </c>
      <c r="O1185" s="137" t="s">
        <v>2300</v>
      </c>
      <c r="P1185" s="42" t="s">
        <v>64</v>
      </c>
      <c r="Q1185" s="42" t="s">
        <v>65</v>
      </c>
      <c r="R1185" s="42">
        <v>1</v>
      </c>
      <c r="S1185" s="137" t="s">
        <v>2254</v>
      </c>
      <c r="T1185" s="62">
        <v>1186664.51</v>
      </c>
      <c r="U1185" s="62">
        <v>1123397.3400000001</v>
      </c>
      <c r="Z1185" s="42" t="s">
        <v>68</v>
      </c>
      <c r="AJ1185" s="42"/>
      <c r="AW1185" s="42" t="s">
        <v>2412</v>
      </c>
      <c r="AX1185" s="42">
        <v>0.15620000000000001</v>
      </c>
      <c r="AY1185" s="42"/>
      <c r="AZ1185" s="42"/>
      <c r="BA1185" s="42"/>
      <c r="BB1185" s="42"/>
      <c r="BN1185" s="128" t="s">
        <v>4578</v>
      </c>
      <c r="BO1185" s="58" t="str">
        <f t="shared" si="18"/>
        <v>境内资产</v>
      </c>
      <c r="BP1185" s="58" t="str">
        <f>IF(M1185="",VLOOKUP(D1185,Sheet4!$A$1:$B$92,2,0),VLOOKUP(Q1185,Sheet4!$A$1:$B$92,2,0))</f>
        <v>保险资产管理产品</v>
      </c>
    </row>
    <row r="1186" spans="1:68" s="58" customFormat="1" ht="12.75" customHeight="1">
      <c r="A1186" s="137" t="s">
        <v>1654</v>
      </c>
      <c r="B1186" s="42" t="s">
        <v>1655</v>
      </c>
      <c r="C1186" s="252" t="s">
        <v>5552</v>
      </c>
      <c r="D1186" s="257" t="s">
        <v>672</v>
      </c>
      <c r="E1186" s="42" t="s">
        <v>1656</v>
      </c>
      <c r="F1186" s="42" t="s">
        <v>1655</v>
      </c>
      <c r="G1186" s="42"/>
      <c r="H1186" s="307">
        <v>160.64987333248217</v>
      </c>
      <c r="I1186" s="315">
        <v>217.17482876428144</v>
      </c>
      <c r="J1186" s="105">
        <v>0</v>
      </c>
      <c r="K1186" s="42">
        <v>0</v>
      </c>
      <c r="L1186" s="42" t="s">
        <v>4487</v>
      </c>
      <c r="M1186" s="42" t="s">
        <v>2298</v>
      </c>
      <c r="N1186" s="42" t="s">
        <v>2299</v>
      </c>
      <c r="O1186" s="137" t="s">
        <v>2300</v>
      </c>
      <c r="P1186" s="42" t="s">
        <v>64</v>
      </c>
      <c r="Q1186" s="42" t="s">
        <v>65</v>
      </c>
      <c r="R1186" s="42">
        <v>1</v>
      </c>
      <c r="S1186" s="137" t="s">
        <v>2254</v>
      </c>
      <c r="T1186" s="62">
        <v>1186664.51</v>
      </c>
      <c r="U1186" s="62">
        <v>1123397.3400000001</v>
      </c>
      <c r="Z1186" s="42" t="s">
        <v>68</v>
      </c>
      <c r="AJ1186" s="42"/>
      <c r="AW1186" s="42" t="s">
        <v>2412</v>
      </c>
      <c r="AX1186" s="42">
        <v>0.15620000000000001</v>
      </c>
      <c r="AY1186" s="42"/>
      <c r="AZ1186" s="42"/>
      <c r="BA1186" s="42"/>
      <c r="BB1186" s="42"/>
      <c r="BN1186" s="128" t="s">
        <v>4578</v>
      </c>
      <c r="BO1186" s="58" t="str">
        <f t="shared" si="18"/>
        <v>境内资产</v>
      </c>
      <c r="BP1186" s="58" t="str">
        <f>IF(M1186="",VLOOKUP(D1186,Sheet4!$A$1:$B$92,2,0),VLOOKUP(Q1186,Sheet4!$A$1:$B$92,2,0))</f>
        <v>保险资产管理产品</v>
      </c>
    </row>
    <row r="1187" spans="1:68" s="58" customFormat="1" ht="12.75" customHeight="1">
      <c r="A1187" s="137" t="s">
        <v>1734</v>
      </c>
      <c r="B1187" s="42" t="s">
        <v>1735</v>
      </c>
      <c r="C1187" s="252" t="s">
        <v>5552</v>
      </c>
      <c r="D1187" s="257" t="s">
        <v>678</v>
      </c>
      <c r="E1187" s="42" t="s">
        <v>1736</v>
      </c>
      <c r="F1187" s="42" t="s">
        <v>1735</v>
      </c>
      <c r="G1187" s="42"/>
      <c r="H1187" s="307">
        <v>34.933821414082253</v>
      </c>
      <c r="I1187" s="315">
        <v>15.496107573459197</v>
      </c>
      <c r="J1187" s="105">
        <v>0</v>
      </c>
      <c r="K1187" s="42">
        <v>0</v>
      </c>
      <c r="L1187" s="42" t="s">
        <v>4487</v>
      </c>
      <c r="M1187" s="42" t="s">
        <v>2298</v>
      </c>
      <c r="N1187" s="42" t="s">
        <v>2299</v>
      </c>
      <c r="O1187" s="137" t="s">
        <v>2300</v>
      </c>
      <c r="P1187" s="42" t="s">
        <v>64</v>
      </c>
      <c r="Q1187" s="42" t="s">
        <v>65</v>
      </c>
      <c r="R1187" s="42">
        <v>1</v>
      </c>
      <c r="S1187" s="137" t="s">
        <v>2254</v>
      </c>
      <c r="T1187" s="62">
        <v>1186664.51</v>
      </c>
      <c r="U1187" s="62">
        <v>1123397.3400000001</v>
      </c>
      <c r="Z1187" s="42" t="s">
        <v>68</v>
      </c>
      <c r="AJ1187" s="42"/>
      <c r="AW1187" s="42" t="s">
        <v>2412</v>
      </c>
      <c r="AX1187" s="42">
        <v>0.15620000000000001</v>
      </c>
      <c r="AY1187" s="42"/>
      <c r="AZ1187" s="42"/>
      <c r="BA1187" s="42"/>
      <c r="BB1187" s="42"/>
      <c r="BN1187" s="128" t="s">
        <v>4578</v>
      </c>
      <c r="BO1187" s="58" t="str">
        <f t="shared" si="18"/>
        <v>境内资产</v>
      </c>
      <c r="BP1187" s="58" t="str">
        <f>IF(M1187="",VLOOKUP(D1187,Sheet4!$A$1:$B$92,2,0),VLOOKUP(Q1187,Sheet4!$A$1:$B$92,2,0))</f>
        <v>保险资产管理产品</v>
      </c>
    </row>
    <row r="1188" spans="1:68" s="58" customFormat="1" ht="12.75" customHeight="1">
      <c r="A1188" s="137" t="s">
        <v>1737</v>
      </c>
      <c r="B1188" s="42" t="s">
        <v>1738</v>
      </c>
      <c r="C1188" s="252" t="s">
        <v>5552</v>
      </c>
      <c r="D1188" s="257" t="s">
        <v>678</v>
      </c>
      <c r="E1188" s="42" t="s">
        <v>1739</v>
      </c>
      <c r="F1188" s="42" t="s">
        <v>1738</v>
      </c>
      <c r="G1188" s="42"/>
      <c r="H1188" s="307">
        <v>11.445205559138362</v>
      </c>
      <c r="I1188" s="315">
        <v>6.5657844064128899</v>
      </c>
      <c r="J1188" s="105">
        <v>0</v>
      </c>
      <c r="K1188" s="42">
        <v>0</v>
      </c>
      <c r="L1188" s="42" t="s">
        <v>4487</v>
      </c>
      <c r="M1188" s="42" t="s">
        <v>2298</v>
      </c>
      <c r="N1188" s="42" t="s">
        <v>2299</v>
      </c>
      <c r="O1188" s="137" t="s">
        <v>2300</v>
      </c>
      <c r="P1188" s="42" t="s">
        <v>64</v>
      </c>
      <c r="Q1188" s="42" t="s">
        <v>65</v>
      </c>
      <c r="R1188" s="42">
        <v>1</v>
      </c>
      <c r="S1188" s="137" t="s">
        <v>2254</v>
      </c>
      <c r="T1188" s="62">
        <v>1186664.51</v>
      </c>
      <c r="U1188" s="62">
        <v>1123397.3400000001</v>
      </c>
      <c r="Z1188" s="42" t="s">
        <v>68</v>
      </c>
      <c r="AJ1188" s="42"/>
      <c r="AW1188" s="42" t="s">
        <v>2412</v>
      </c>
      <c r="AX1188" s="42">
        <v>0.15620000000000001</v>
      </c>
      <c r="AY1188" s="42"/>
      <c r="AZ1188" s="42"/>
      <c r="BA1188" s="42"/>
      <c r="BB1188" s="42"/>
      <c r="BN1188" s="128" t="s">
        <v>4578</v>
      </c>
      <c r="BO1188" s="58" t="str">
        <f t="shared" si="18"/>
        <v>境内资产</v>
      </c>
      <c r="BP1188" s="58" t="str">
        <f>IF(M1188="",VLOOKUP(D1188,Sheet4!$A$1:$B$92,2,0),VLOOKUP(Q1188,Sheet4!$A$1:$B$92,2,0))</f>
        <v>保险资产管理产品</v>
      </c>
    </row>
    <row r="1189" spans="1:68" s="58" customFormat="1" ht="12.75" customHeight="1">
      <c r="A1189" s="137" t="s">
        <v>1743</v>
      </c>
      <c r="B1189" s="42" t="s">
        <v>1744</v>
      </c>
      <c r="C1189" s="252" t="s">
        <v>5552</v>
      </c>
      <c r="D1189" s="257" t="s">
        <v>678</v>
      </c>
      <c r="E1189" s="42" t="s">
        <v>1745</v>
      </c>
      <c r="F1189" s="42" t="s">
        <v>1744</v>
      </c>
      <c r="G1189" s="42"/>
      <c r="H1189" s="307">
        <v>26.359187549919131</v>
      </c>
      <c r="I1189" s="315">
        <v>17.951401470868294</v>
      </c>
      <c r="J1189" s="105">
        <v>0</v>
      </c>
      <c r="K1189" s="42">
        <v>0</v>
      </c>
      <c r="L1189" s="42" t="s">
        <v>4487</v>
      </c>
      <c r="M1189" s="42" t="s">
        <v>2298</v>
      </c>
      <c r="N1189" s="42" t="s">
        <v>2299</v>
      </c>
      <c r="O1189" s="137" t="s">
        <v>2300</v>
      </c>
      <c r="P1189" s="42" t="s">
        <v>64</v>
      </c>
      <c r="Q1189" s="42" t="s">
        <v>65</v>
      </c>
      <c r="R1189" s="42">
        <v>1</v>
      </c>
      <c r="S1189" s="137" t="s">
        <v>2254</v>
      </c>
      <c r="T1189" s="62">
        <v>1186664.51</v>
      </c>
      <c r="U1189" s="62">
        <v>1123397.3400000001</v>
      </c>
      <c r="Z1189" s="42" t="s">
        <v>68</v>
      </c>
      <c r="AJ1189" s="42"/>
      <c r="AW1189" s="42" t="s">
        <v>2412</v>
      </c>
      <c r="AX1189" s="42">
        <v>0.15620000000000001</v>
      </c>
      <c r="AY1189" s="42"/>
      <c r="AZ1189" s="42"/>
      <c r="BA1189" s="42"/>
      <c r="BB1189" s="42"/>
      <c r="BN1189" s="128" t="s">
        <v>4578</v>
      </c>
      <c r="BO1189" s="58" t="str">
        <f t="shared" si="18"/>
        <v>境内资产</v>
      </c>
      <c r="BP1189" s="58" t="str">
        <f>IF(M1189="",VLOOKUP(D1189,Sheet4!$A$1:$B$92,2,0),VLOOKUP(Q1189,Sheet4!$A$1:$B$92,2,0))</f>
        <v>保险资产管理产品</v>
      </c>
    </row>
    <row r="1190" spans="1:68" s="58" customFormat="1" ht="12.75" customHeight="1">
      <c r="A1190" s="137" t="s">
        <v>2011</v>
      </c>
      <c r="B1190" s="42" t="s">
        <v>2012</v>
      </c>
      <c r="C1190" s="252" t="s">
        <v>5552</v>
      </c>
      <c r="D1190" s="257" t="s">
        <v>678</v>
      </c>
      <c r="E1190" s="42" t="s">
        <v>2792</v>
      </c>
      <c r="F1190" s="42" t="s">
        <v>2012</v>
      </c>
      <c r="G1190" s="42"/>
      <c r="H1190" s="307">
        <v>14.971038195793694</v>
      </c>
      <c r="I1190" s="315">
        <v>9.7922756124231327</v>
      </c>
      <c r="J1190" s="105">
        <v>0</v>
      </c>
      <c r="K1190" s="42">
        <v>0</v>
      </c>
      <c r="L1190" s="42" t="s">
        <v>4487</v>
      </c>
      <c r="M1190" s="42" t="s">
        <v>2298</v>
      </c>
      <c r="N1190" s="42" t="s">
        <v>2299</v>
      </c>
      <c r="O1190" s="137" t="s">
        <v>2300</v>
      </c>
      <c r="P1190" s="42" t="s">
        <v>64</v>
      </c>
      <c r="Q1190" s="42" t="s">
        <v>65</v>
      </c>
      <c r="R1190" s="42">
        <v>1</v>
      </c>
      <c r="S1190" s="137" t="s">
        <v>2254</v>
      </c>
      <c r="T1190" s="62">
        <v>1186664.51</v>
      </c>
      <c r="U1190" s="62">
        <v>1123397.3400000001</v>
      </c>
      <c r="Z1190" s="42" t="s">
        <v>68</v>
      </c>
      <c r="AJ1190" s="42"/>
      <c r="AW1190" s="42" t="s">
        <v>2412</v>
      </c>
      <c r="AX1190" s="42">
        <v>0.15620000000000001</v>
      </c>
      <c r="AY1190" s="42"/>
      <c r="AZ1190" s="42"/>
      <c r="BA1190" s="42"/>
      <c r="BB1190" s="42"/>
      <c r="BN1190" s="128" t="s">
        <v>4578</v>
      </c>
      <c r="BO1190" s="58" t="str">
        <f t="shared" si="18"/>
        <v>境内资产</v>
      </c>
      <c r="BP1190" s="58" t="str">
        <f>IF(M1190="",VLOOKUP(D1190,Sheet4!$A$1:$B$92,2,0),VLOOKUP(Q1190,Sheet4!$A$1:$B$92,2,0))</f>
        <v>保险资产管理产品</v>
      </c>
    </row>
    <row r="1191" spans="1:68" s="58" customFormat="1" ht="12.75" customHeight="1">
      <c r="A1191" s="137" t="s">
        <v>2013</v>
      </c>
      <c r="B1191" s="42" t="s">
        <v>2014</v>
      </c>
      <c r="C1191" s="252" t="s">
        <v>5552</v>
      </c>
      <c r="D1191" s="257" t="s">
        <v>678</v>
      </c>
      <c r="E1191" s="42" t="s">
        <v>2793</v>
      </c>
      <c r="F1191" s="42" t="s">
        <v>2014</v>
      </c>
      <c r="G1191" s="42"/>
      <c r="H1191" s="307">
        <v>7.3385754637574152</v>
      </c>
      <c r="I1191" s="315">
        <v>7.6576439621816492</v>
      </c>
      <c r="J1191" s="105">
        <v>0</v>
      </c>
      <c r="K1191" s="42">
        <v>0</v>
      </c>
      <c r="L1191" s="42" t="s">
        <v>4487</v>
      </c>
      <c r="M1191" s="42" t="s">
        <v>2298</v>
      </c>
      <c r="N1191" s="42" t="s">
        <v>2299</v>
      </c>
      <c r="O1191" s="137" t="s">
        <v>2300</v>
      </c>
      <c r="P1191" s="42" t="s">
        <v>64</v>
      </c>
      <c r="Q1191" s="42" t="s">
        <v>65</v>
      </c>
      <c r="R1191" s="42">
        <v>1</v>
      </c>
      <c r="S1191" s="137" t="s">
        <v>2254</v>
      </c>
      <c r="T1191" s="62">
        <v>1186664.51</v>
      </c>
      <c r="U1191" s="62">
        <v>1123397.3400000001</v>
      </c>
      <c r="Z1191" s="42" t="s">
        <v>68</v>
      </c>
      <c r="AJ1191" s="42"/>
      <c r="AW1191" s="42" t="s">
        <v>2412</v>
      </c>
      <c r="AX1191" s="42">
        <v>0.15620000000000001</v>
      </c>
      <c r="AY1191" s="42"/>
      <c r="AZ1191" s="42"/>
      <c r="BA1191" s="42"/>
      <c r="BB1191" s="42"/>
      <c r="BN1191" s="128" t="s">
        <v>4578</v>
      </c>
      <c r="BO1191" s="58" t="str">
        <f t="shared" si="18"/>
        <v>境内资产</v>
      </c>
      <c r="BP1191" s="58" t="str">
        <f>IF(M1191="",VLOOKUP(D1191,Sheet4!$A$1:$B$92,2,0),VLOOKUP(Q1191,Sheet4!$A$1:$B$92,2,0))</f>
        <v>保险资产管理产品</v>
      </c>
    </row>
    <row r="1192" spans="1:68" s="58" customFormat="1" ht="12.75" customHeight="1">
      <c r="A1192" s="137" t="s">
        <v>2019</v>
      </c>
      <c r="B1192" s="42" t="s">
        <v>2020</v>
      </c>
      <c r="C1192" s="252" t="s">
        <v>5552</v>
      </c>
      <c r="D1192" s="257" t="s">
        <v>678</v>
      </c>
      <c r="E1192" s="42" t="s">
        <v>2795</v>
      </c>
      <c r="F1192" s="42" t="s">
        <v>2020</v>
      </c>
      <c r="G1192" s="42"/>
      <c r="H1192" s="307">
        <v>2.4868147058892345</v>
      </c>
      <c r="I1192" s="315">
        <v>5.2204125505308356</v>
      </c>
      <c r="J1192" s="105">
        <v>0</v>
      </c>
      <c r="K1192" s="42">
        <v>0</v>
      </c>
      <c r="L1192" s="42" t="s">
        <v>4487</v>
      </c>
      <c r="M1192" s="42" t="s">
        <v>2298</v>
      </c>
      <c r="N1192" s="42" t="s">
        <v>2299</v>
      </c>
      <c r="O1192" s="137" t="s">
        <v>2300</v>
      </c>
      <c r="P1192" s="42" t="s">
        <v>64</v>
      </c>
      <c r="Q1192" s="42" t="s">
        <v>65</v>
      </c>
      <c r="R1192" s="42">
        <v>1</v>
      </c>
      <c r="S1192" s="137" t="s">
        <v>2254</v>
      </c>
      <c r="T1192" s="62">
        <v>1186664.51</v>
      </c>
      <c r="U1192" s="62">
        <v>1123397.3400000001</v>
      </c>
      <c r="Z1192" s="42" t="s">
        <v>68</v>
      </c>
      <c r="AJ1192" s="42"/>
      <c r="AW1192" s="42" t="s">
        <v>2412</v>
      </c>
      <c r="AX1192" s="42">
        <v>0.15620000000000001</v>
      </c>
      <c r="AY1192" s="42"/>
      <c r="AZ1192" s="42"/>
      <c r="BA1192" s="42"/>
      <c r="BB1192" s="42"/>
      <c r="BN1192" s="128" t="s">
        <v>4578</v>
      </c>
      <c r="BO1192" s="58" t="str">
        <f t="shared" si="18"/>
        <v>境内资产</v>
      </c>
      <c r="BP1192" s="58" t="str">
        <f>IF(M1192="",VLOOKUP(D1192,Sheet4!$A$1:$B$92,2,0),VLOOKUP(Q1192,Sheet4!$A$1:$B$92,2,0))</f>
        <v>保险资产管理产品</v>
      </c>
    </row>
    <row r="1193" spans="1:68" s="58" customFormat="1" ht="12.75" customHeight="1">
      <c r="A1193" s="137" t="s">
        <v>1755</v>
      </c>
      <c r="B1193" s="42" t="s">
        <v>1756</v>
      </c>
      <c r="C1193" s="252" t="s">
        <v>5552</v>
      </c>
      <c r="D1193" s="257" t="s">
        <v>678</v>
      </c>
      <c r="E1193" s="42" t="s">
        <v>1757</v>
      </c>
      <c r="F1193" s="42" t="s">
        <v>1756</v>
      </c>
      <c r="G1193" s="42"/>
      <c r="H1193" s="307">
        <v>15.331862911294429</v>
      </c>
      <c r="I1193" s="315">
        <v>12.213073703697784</v>
      </c>
      <c r="J1193" s="105">
        <v>0</v>
      </c>
      <c r="K1193" s="42">
        <v>0</v>
      </c>
      <c r="L1193" s="42" t="s">
        <v>4487</v>
      </c>
      <c r="M1193" s="42" t="s">
        <v>2298</v>
      </c>
      <c r="N1193" s="42" t="s">
        <v>2299</v>
      </c>
      <c r="O1193" s="137" t="s">
        <v>2300</v>
      </c>
      <c r="P1193" s="42" t="s">
        <v>64</v>
      </c>
      <c r="Q1193" s="42" t="s">
        <v>65</v>
      </c>
      <c r="R1193" s="42">
        <v>1</v>
      </c>
      <c r="S1193" s="137" t="s">
        <v>2254</v>
      </c>
      <c r="T1193" s="62">
        <v>1186664.51</v>
      </c>
      <c r="U1193" s="62">
        <v>1123397.3400000001</v>
      </c>
      <c r="Z1193" s="42" t="s">
        <v>68</v>
      </c>
      <c r="AJ1193" s="42"/>
      <c r="AW1193" s="42" t="s">
        <v>2412</v>
      </c>
      <c r="AX1193" s="42">
        <v>0.15620000000000001</v>
      </c>
      <c r="AY1193" s="42"/>
      <c r="AZ1193" s="42"/>
      <c r="BA1193" s="42"/>
      <c r="BB1193" s="42"/>
      <c r="BN1193" s="128" t="s">
        <v>4578</v>
      </c>
      <c r="BO1193" s="58" t="str">
        <f t="shared" si="18"/>
        <v>境内资产</v>
      </c>
      <c r="BP1193" s="58" t="str">
        <f>IF(M1193="",VLOOKUP(D1193,Sheet4!$A$1:$B$92,2,0),VLOOKUP(Q1193,Sheet4!$A$1:$B$92,2,0))</f>
        <v>保险资产管理产品</v>
      </c>
    </row>
    <row r="1194" spans="1:68" s="58" customFormat="1" ht="12.75" customHeight="1">
      <c r="A1194" s="137" t="s">
        <v>1758</v>
      </c>
      <c r="B1194" s="42" t="s">
        <v>1759</v>
      </c>
      <c r="C1194" s="252" t="s">
        <v>5552</v>
      </c>
      <c r="D1194" s="257" t="s">
        <v>678</v>
      </c>
      <c r="E1194" s="42" t="s">
        <v>1760</v>
      </c>
      <c r="F1194" s="42" t="s">
        <v>1759</v>
      </c>
      <c r="G1194" s="42"/>
      <c r="H1194" s="307">
        <v>36.985648962945575</v>
      </c>
      <c r="I1194" s="315">
        <v>19.550834584764139</v>
      </c>
      <c r="J1194" s="105">
        <v>0</v>
      </c>
      <c r="K1194" s="42">
        <v>0</v>
      </c>
      <c r="L1194" s="42" t="s">
        <v>4487</v>
      </c>
      <c r="M1194" s="42" t="s">
        <v>2298</v>
      </c>
      <c r="N1194" s="42" t="s">
        <v>2299</v>
      </c>
      <c r="O1194" s="137" t="s">
        <v>2300</v>
      </c>
      <c r="P1194" s="42" t="s">
        <v>64</v>
      </c>
      <c r="Q1194" s="42" t="s">
        <v>65</v>
      </c>
      <c r="R1194" s="42">
        <v>1</v>
      </c>
      <c r="S1194" s="137" t="s">
        <v>2254</v>
      </c>
      <c r="T1194" s="62">
        <v>1186664.51</v>
      </c>
      <c r="U1194" s="62">
        <v>1123397.3400000001</v>
      </c>
      <c r="Z1194" s="42" t="s">
        <v>68</v>
      </c>
      <c r="AJ1194" s="42"/>
      <c r="AW1194" s="42" t="s">
        <v>2412</v>
      </c>
      <c r="AX1194" s="42">
        <v>0.15620000000000001</v>
      </c>
      <c r="AY1194" s="42"/>
      <c r="AZ1194" s="42"/>
      <c r="BA1194" s="42"/>
      <c r="BB1194" s="42"/>
      <c r="BN1194" s="128" t="s">
        <v>4578</v>
      </c>
      <c r="BO1194" s="58" t="str">
        <f t="shared" si="18"/>
        <v>境内资产</v>
      </c>
      <c r="BP1194" s="58" t="str">
        <f>IF(M1194="",VLOOKUP(D1194,Sheet4!$A$1:$B$92,2,0),VLOOKUP(Q1194,Sheet4!$A$1:$B$92,2,0))</f>
        <v>保险资产管理产品</v>
      </c>
    </row>
    <row r="1195" spans="1:68" s="58" customFormat="1" ht="12.75" customHeight="1">
      <c r="A1195" s="137" t="s">
        <v>1761</v>
      </c>
      <c r="B1195" s="42" t="s">
        <v>1762</v>
      </c>
      <c r="C1195" s="252" t="s">
        <v>5552</v>
      </c>
      <c r="D1195" s="257" t="s">
        <v>678</v>
      </c>
      <c r="E1195" s="42" t="s">
        <v>1763</v>
      </c>
      <c r="F1195" s="42" t="s">
        <v>1762</v>
      </c>
      <c r="G1195" s="42"/>
      <c r="H1195" s="307">
        <v>5.5639185296868643</v>
      </c>
      <c r="I1195" s="315">
        <v>6.5489615030105686</v>
      </c>
      <c r="J1195" s="105">
        <v>0</v>
      </c>
      <c r="K1195" s="42">
        <v>0</v>
      </c>
      <c r="L1195" s="42" t="s">
        <v>4487</v>
      </c>
      <c r="M1195" s="42" t="s">
        <v>2298</v>
      </c>
      <c r="N1195" s="42" t="s">
        <v>2299</v>
      </c>
      <c r="O1195" s="137" t="s">
        <v>2300</v>
      </c>
      <c r="P1195" s="42" t="s">
        <v>64</v>
      </c>
      <c r="Q1195" s="42" t="s">
        <v>65</v>
      </c>
      <c r="R1195" s="42">
        <v>1</v>
      </c>
      <c r="S1195" s="137" t="s">
        <v>2254</v>
      </c>
      <c r="T1195" s="62">
        <v>1186664.51</v>
      </c>
      <c r="U1195" s="62">
        <v>1123397.3400000001</v>
      </c>
      <c r="Z1195" s="42" t="s">
        <v>68</v>
      </c>
      <c r="AJ1195" s="42"/>
      <c r="AW1195" s="42" t="s">
        <v>2412</v>
      </c>
      <c r="AX1195" s="42">
        <v>0.15620000000000001</v>
      </c>
      <c r="AY1195" s="42"/>
      <c r="AZ1195" s="42"/>
      <c r="BA1195" s="42"/>
      <c r="BB1195" s="42"/>
      <c r="BN1195" s="128" t="s">
        <v>4578</v>
      </c>
      <c r="BO1195" s="58" t="str">
        <f t="shared" si="18"/>
        <v>境内资产</v>
      </c>
      <c r="BP1195" s="58" t="str">
        <f>IF(M1195="",VLOOKUP(D1195,Sheet4!$A$1:$B$92,2,0),VLOOKUP(Q1195,Sheet4!$A$1:$B$92,2,0))</f>
        <v>保险资产管理产品</v>
      </c>
    </row>
    <row r="1196" spans="1:68" s="58" customFormat="1" ht="12.75" customHeight="1">
      <c r="A1196" s="137" t="s">
        <v>1621</v>
      </c>
      <c r="B1196" s="42" t="s">
        <v>1622</v>
      </c>
      <c r="C1196" s="252" t="s">
        <v>5552</v>
      </c>
      <c r="D1196" s="257" t="s">
        <v>678</v>
      </c>
      <c r="E1196" s="42" t="s">
        <v>1623</v>
      </c>
      <c r="F1196" s="42" t="s">
        <v>1622</v>
      </c>
      <c r="G1196" s="42"/>
      <c r="H1196" s="307">
        <v>5.746491302400476</v>
      </c>
      <c r="I1196" s="315">
        <v>5.5466706266196422</v>
      </c>
      <c r="J1196" s="105">
        <v>0</v>
      </c>
      <c r="K1196" s="42">
        <v>0</v>
      </c>
      <c r="L1196" s="42" t="s">
        <v>4487</v>
      </c>
      <c r="M1196" s="42" t="s">
        <v>2298</v>
      </c>
      <c r="N1196" s="42" t="s">
        <v>2299</v>
      </c>
      <c r="O1196" s="137" t="s">
        <v>2300</v>
      </c>
      <c r="P1196" s="42" t="s">
        <v>64</v>
      </c>
      <c r="Q1196" s="42" t="s">
        <v>65</v>
      </c>
      <c r="R1196" s="42">
        <v>1</v>
      </c>
      <c r="S1196" s="137" t="s">
        <v>2254</v>
      </c>
      <c r="T1196" s="62">
        <v>1186664.51</v>
      </c>
      <c r="U1196" s="62">
        <v>1123397.3400000001</v>
      </c>
      <c r="Z1196" s="42" t="s">
        <v>68</v>
      </c>
      <c r="AJ1196" s="42"/>
      <c r="AW1196" s="42" t="s">
        <v>2412</v>
      </c>
      <c r="AX1196" s="42">
        <v>0.15620000000000001</v>
      </c>
      <c r="AY1196" s="42"/>
      <c r="AZ1196" s="42"/>
      <c r="BA1196" s="42"/>
      <c r="BB1196" s="42"/>
      <c r="BN1196" s="128" t="s">
        <v>4578</v>
      </c>
      <c r="BO1196" s="58" t="str">
        <f t="shared" si="18"/>
        <v>境内资产</v>
      </c>
      <c r="BP1196" s="58" t="str">
        <f>IF(M1196="",VLOOKUP(D1196,Sheet4!$A$1:$B$92,2,0),VLOOKUP(Q1196,Sheet4!$A$1:$B$92,2,0))</f>
        <v>保险资产管理产品</v>
      </c>
    </row>
    <row r="1197" spans="1:68" s="58" customFormat="1" ht="12.75" customHeight="1">
      <c r="A1197" s="137" t="s">
        <v>2035</v>
      </c>
      <c r="B1197" s="42" t="s">
        <v>2036</v>
      </c>
      <c r="C1197" s="252" t="s">
        <v>5552</v>
      </c>
      <c r="D1197" s="257" t="s">
        <v>678</v>
      </c>
      <c r="E1197" s="42" t="s">
        <v>4460</v>
      </c>
      <c r="F1197" s="42" t="s">
        <v>2036</v>
      </c>
      <c r="G1197" s="42"/>
      <c r="H1197" s="307">
        <v>62.625081872035921</v>
      </c>
      <c r="I1197" s="315">
        <v>49.885327333609887</v>
      </c>
      <c r="J1197" s="105">
        <v>0</v>
      </c>
      <c r="K1197" s="42">
        <v>0</v>
      </c>
      <c r="L1197" s="42" t="s">
        <v>4487</v>
      </c>
      <c r="M1197" s="42" t="s">
        <v>2298</v>
      </c>
      <c r="N1197" s="42" t="s">
        <v>2299</v>
      </c>
      <c r="O1197" s="137" t="s">
        <v>2300</v>
      </c>
      <c r="P1197" s="42" t="s">
        <v>64</v>
      </c>
      <c r="Q1197" s="42" t="s">
        <v>65</v>
      </c>
      <c r="R1197" s="42">
        <v>1</v>
      </c>
      <c r="S1197" s="137" t="s">
        <v>2254</v>
      </c>
      <c r="T1197" s="62">
        <v>1186664.51</v>
      </c>
      <c r="U1197" s="62">
        <v>1123397.3400000001</v>
      </c>
      <c r="Z1197" s="42" t="s">
        <v>68</v>
      </c>
      <c r="AJ1197" s="42"/>
      <c r="AW1197" s="42" t="s">
        <v>2412</v>
      </c>
      <c r="AX1197" s="42">
        <v>0.15620000000000001</v>
      </c>
      <c r="AY1197" s="42"/>
      <c r="AZ1197" s="42"/>
      <c r="BA1197" s="42"/>
      <c r="BB1197" s="42"/>
      <c r="BN1197" s="128" t="s">
        <v>4578</v>
      </c>
      <c r="BO1197" s="58" t="str">
        <f t="shared" si="18"/>
        <v>境内资产</v>
      </c>
      <c r="BP1197" s="58" t="str">
        <f>IF(M1197="",VLOOKUP(D1197,Sheet4!$A$1:$B$92,2,0),VLOOKUP(Q1197,Sheet4!$A$1:$B$92,2,0))</f>
        <v>保险资产管理产品</v>
      </c>
    </row>
    <row r="1198" spans="1:68" s="58" customFormat="1" ht="12.75" customHeight="1">
      <c r="A1198" s="137" t="s">
        <v>1627</v>
      </c>
      <c r="B1198" s="42" t="s">
        <v>1628</v>
      </c>
      <c r="C1198" s="252" t="s">
        <v>5552</v>
      </c>
      <c r="D1198" s="257" t="s">
        <v>678</v>
      </c>
      <c r="E1198" s="42" t="s">
        <v>1629</v>
      </c>
      <c r="F1198" s="42" t="s">
        <v>1628</v>
      </c>
      <c r="G1198" s="42"/>
      <c r="H1198" s="307">
        <v>20.268906935252691</v>
      </c>
      <c r="I1198" s="315">
        <v>10.95171011491111</v>
      </c>
      <c r="J1198" s="105">
        <v>0</v>
      </c>
      <c r="K1198" s="42">
        <v>0</v>
      </c>
      <c r="L1198" s="42" t="s">
        <v>4487</v>
      </c>
      <c r="M1198" s="42" t="s">
        <v>2298</v>
      </c>
      <c r="N1198" s="42" t="s">
        <v>2299</v>
      </c>
      <c r="O1198" s="137" t="s">
        <v>2300</v>
      </c>
      <c r="P1198" s="42" t="s">
        <v>64</v>
      </c>
      <c r="Q1198" s="42" t="s">
        <v>65</v>
      </c>
      <c r="R1198" s="42">
        <v>1</v>
      </c>
      <c r="S1198" s="137" t="s">
        <v>2254</v>
      </c>
      <c r="T1198" s="62">
        <v>1186664.51</v>
      </c>
      <c r="U1198" s="62">
        <v>1123397.3400000001</v>
      </c>
      <c r="Z1198" s="42" t="s">
        <v>68</v>
      </c>
      <c r="AJ1198" s="42"/>
      <c r="AW1198" s="42" t="s">
        <v>2412</v>
      </c>
      <c r="AX1198" s="42">
        <v>0.15620000000000001</v>
      </c>
      <c r="AY1198" s="42"/>
      <c r="AZ1198" s="42"/>
      <c r="BA1198" s="42"/>
      <c r="BB1198" s="42"/>
      <c r="BN1198" s="128" t="s">
        <v>4578</v>
      </c>
      <c r="BO1198" s="58" t="str">
        <f t="shared" si="18"/>
        <v>境内资产</v>
      </c>
      <c r="BP1198" s="58" t="str">
        <f>IF(M1198="",VLOOKUP(D1198,Sheet4!$A$1:$B$92,2,0),VLOOKUP(Q1198,Sheet4!$A$1:$B$92,2,0))</f>
        <v>保险资产管理产品</v>
      </c>
    </row>
    <row r="1199" spans="1:68" s="58" customFormat="1" ht="12.75" customHeight="1">
      <c r="A1199" s="137" t="s">
        <v>1630</v>
      </c>
      <c r="B1199" s="42" t="s">
        <v>1631</v>
      </c>
      <c r="C1199" s="252" t="s">
        <v>5552</v>
      </c>
      <c r="D1199" s="257" t="s">
        <v>678</v>
      </c>
      <c r="E1199" s="42" t="s">
        <v>1632</v>
      </c>
      <c r="F1199" s="42" t="s">
        <v>1631</v>
      </c>
      <c r="G1199" s="42"/>
      <c r="H1199" s="307">
        <v>12.456740178240878</v>
      </c>
      <c r="I1199" s="315">
        <v>8.3416809228394015</v>
      </c>
      <c r="J1199" s="105">
        <v>0</v>
      </c>
      <c r="K1199" s="42">
        <v>0</v>
      </c>
      <c r="L1199" s="42" t="s">
        <v>4487</v>
      </c>
      <c r="M1199" s="42" t="s">
        <v>2298</v>
      </c>
      <c r="N1199" s="42" t="s">
        <v>2299</v>
      </c>
      <c r="O1199" s="137" t="s">
        <v>2300</v>
      </c>
      <c r="P1199" s="42" t="s">
        <v>64</v>
      </c>
      <c r="Q1199" s="42" t="s">
        <v>65</v>
      </c>
      <c r="R1199" s="42">
        <v>1</v>
      </c>
      <c r="S1199" s="137" t="s">
        <v>2254</v>
      </c>
      <c r="T1199" s="62">
        <v>1186664.51</v>
      </c>
      <c r="U1199" s="62">
        <v>1123397.3400000001</v>
      </c>
      <c r="Z1199" s="42" t="s">
        <v>68</v>
      </c>
      <c r="AJ1199" s="42"/>
      <c r="AW1199" s="42" t="s">
        <v>2412</v>
      </c>
      <c r="AX1199" s="42">
        <v>0.15620000000000001</v>
      </c>
      <c r="AY1199" s="42"/>
      <c r="AZ1199" s="42"/>
      <c r="BA1199" s="42"/>
      <c r="BB1199" s="42"/>
      <c r="BN1199" s="128" t="s">
        <v>4578</v>
      </c>
      <c r="BO1199" s="58" t="str">
        <f t="shared" si="18"/>
        <v>境内资产</v>
      </c>
      <c r="BP1199" s="58" t="str">
        <f>IF(M1199="",VLOOKUP(D1199,Sheet4!$A$1:$B$92,2,0),VLOOKUP(Q1199,Sheet4!$A$1:$B$92,2,0))</f>
        <v>保险资产管理产品</v>
      </c>
    </row>
    <row r="1200" spans="1:68" s="58" customFormat="1" ht="12.75" customHeight="1">
      <c r="A1200" s="137" t="s">
        <v>1633</v>
      </c>
      <c r="B1200" s="42" t="s">
        <v>1634</v>
      </c>
      <c r="C1200" s="252" t="s">
        <v>5552</v>
      </c>
      <c r="D1200" s="257" t="s">
        <v>678</v>
      </c>
      <c r="E1200" s="42" t="s">
        <v>1635</v>
      </c>
      <c r="F1200" s="42" t="s">
        <v>1634</v>
      </c>
      <c r="G1200" s="42"/>
      <c r="H1200" s="307">
        <v>38.497319646039415</v>
      </c>
      <c r="I1200" s="315">
        <v>17.127486495500083</v>
      </c>
      <c r="J1200" s="105">
        <v>0</v>
      </c>
      <c r="K1200" s="42">
        <v>0</v>
      </c>
      <c r="L1200" s="42" t="s">
        <v>4487</v>
      </c>
      <c r="M1200" s="42" t="s">
        <v>2298</v>
      </c>
      <c r="N1200" s="42" t="s">
        <v>2299</v>
      </c>
      <c r="O1200" s="137" t="s">
        <v>2300</v>
      </c>
      <c r="P1200" s="42" t="s">
        <v>64</v>
      </c>
      <c r="Q1200" s="42" t="s">
        <v>65</v>
      </c>
      <c r="R1200" s="42">
        <v>1</v>
      </c>
      <c r="S1200" s="137" t="s">
        <v>2254</v>
      </c>
      <c r="T1200" s="62">
        <v>1186664.51</v>
      </c>
      <c r="U1200" s="62">
        <v>1123397.3400000001</v>
      </c>
      <c r="Z1200" s="42" t="s">
        <v>68</v>
      </c>
      <c r="AJ1200" s="42"/>
      <c r="AW1200" s="42" t="s">
        <v>2412</v>
      </c>
      <c r="AX1200" s="42">
        <v>0.15620000000000001</v>
      </c>
      <c r="AY1200" s="42"/>
      <c r="AZ1200" s="42"/>
      <c r="BA1200" s="42"/>
      <c r="BB1200" s="42"/>
      <c r="BN1200" s="128" t="s">
        <v>4578</v>
      </c>
      <c r="BO1200" s="58" t="str">
        <f t="shared" si="18"/>
        <v>境内资产</v>
      </c>
      <c r="BP1200" s="58" t="str">
        <f>IF(M1200="",VLOOKUP(D1200,Sheet4!$A$1:$B$92,2,0),VLOOKUP(Q1200,Sheet4!$A$1:$B$92,2,0))</f>
        <v>保险资产管理产品</v>
      </c>
    </row>
    <row r="1201" spans="1:68" s="58" customFormat="1" ht="12.75" customHeight="1">
      <c r="A1201" s="137" t="s">
        <v>1764</v>
      </c>
      <c r="B1201" s="42" t="s">
        <v>1765</v>
      </c>
      <c r="C1201" s="252" t="s">
        <v>5552</v>
      </c>
      <c r="D1201" s="257" t="s">
        <v>678</v>
      </c>
      <c r="E1201" s="42" t="s">
        <v>1766</v>
      </c>
      <c r="F1201" s="42" t="s">
        <v>1765</v>
      </c>
      <c r="G1201" s="42"/>
      <c r="H1201" s="307">
        <v>14.722891516449772</v>
      </c>
      <c r="I1201" s="315">
        <v>10.264857531473393</v>
      </c>
      <c r="J1201" s="105">
        <v>0</v>
      </c>
      <c r="K1201" s="42">
        <v>0</v>
      </c>
      <c r="L1201" s="42" t="s">
        <v>4487</v>
      </c>
      <c r="M1201" s="42" t="s">
        <v>2298</v>
      </c>
      <c r="N1201" s="42" t="s">
        <v>2299</v>
      </c>
      <c r="O1201" s="137" t="s">
        <v>2300</v>
      </c>
      <c r="P1201" s="42" t="s">
        <v>64</v>
      </c>
      <c r="Q1201" s="42" t="s">
        <v>65</v>
      </c>
      <c r="R1201" s="42">
        <v>1</v>
      </c>
      <c r="S1201" s="137" t="s">
        <v>2254</v>
      </c>
      <c r="T1201" s="62">
        <v>1186664.51</v>
      </c>
      <c r="U1201" s="62">
        <v>1123397.3400000001</v>
      </c>
      <c r="Z1201" s="42" t="s">
        <v>68</v>
      </c>
      <c r="AJ1201" s="42"/>
      <c r="AW1201" s="42" t="s">
        <v>2412</v>
      </c>
      <c r="AX1201" s="42">
        <v>0.15620000000000001</v>
      </c>
      <c r="AY1201" s="42"/>
      <c r="AZ1201" s="42"/>
      <c r="BA1201" s="42"/>
      <c r="BB1201" s="42"/>
      <c r="BN1201" s="128" t="s">
        <v>4578</v>
      </c>
      <c r="BO1201" s="58" t="str">
        <f t="shared" si="18"/>
        <v>境内资产</v>
      </c>
      <c r="BP1201" s="58" t="str">
        <f>IF(M1201="",VLOOKUP(D1201,Sheet4!$A$1:$B$92,2,0),VLOOKUP(Q1201,Sheet4!$A$1:$B$92,2,0))</f>
        <v>保险资产管理产品</v>
      </c>
    </row>
    <row r="1202" spans="1:68" s="58" customFormat="1" ht="12.75" customHeight="1">
      <c r="A1202" s="137" t="s">
        <v>1826</v>
      </c>
      <c r="B1202" s="42" t="s">
        <v>1827</v>
      </c>
      <c r="C1202" s="252" t="s">
        <v>5552</v>
      </c>
      <c r="D1202" s="257" t="s">
        <v>678</v>
      </c>
      <c r="E1202" s="42" t="s">
        <v>1828</v>
      </c>
      <c r="F1202" s="42" t="s">
        <v>1827</v>
      </c>
      <c r="G1202" s="42"/>
      <c r="H1202" s="307">
        <v>4.7544712512446514</v>
      </c>
      <c r="I1202" s="315">
        <v>3.227500580214381</v>
      </c>
      <c r="J1202" s="105">
        <v>0</v>
      </c>
      <c r="K1202" s="42">
        <v>0</v>
      </c>
      <c r="L1202" s="42" t="s">
        <v>4487</v>
      </c>
      <c r="M1202" s="42" t="s">
        <v>2298</v>
      </c>
      <c r="N1202" s="42" t="s">
        <v>2299</v>
      </c>
      <c r="O1202" s="137" t="s">
        <v>2300</v>
      </c>
      <c r="P1202" s="42" t="s">
        <v>64</v>
      </c>
      <c r="Q1202" s="42" t="s">
        <v>65</v>
      </c>
      <c r="R1202" s="42">
        <v>1</v>
      </c>
      <c r="S1202" s="137" t="s">
        <v>2254</v>
      </c>
      <c r="T1202" s="62">
        <v>1186664.51</v>
      </c>
      <c r="U1202" s="62">
        <v>1123397.3400000001</v>
      </c>
      <c r="Z1202" s="42" t="s">
        <v>68</v>
      </c>
      <c r="AJ1202" s="42"/>
      <c r="AW1202" s="42" t="s">
        <v>2412</v>
      </c>
      <c r="AX1202" s="42">
        <v>0.15620000000000001</v>
      </c>
      <c r="AY1202" s="42"/>
      <c r="AZ1202" s="42"/>
      <c r="BA1202" s="42"/>
      <c r="BB1202" s="42"/>
      <c r="BN1202" s="128" t="s">
        <v>4578</v>
      </c>
      <c r="BO1202" s="58" t="str">
        <f t="shared" si="18"/>
        <v>境内资产</v>
      </c>
      <c r="BP1202" s="58" t="str">
        <f>IF(M1202="",VLOOKUP(D1202,Sheet4!$A$1:$B$92,2,0),VLOOKUP(Q1202,Sheet4!$A$1:$B$92,2,0))</f>
        <v>保险资产管理产品</v>
      </c>
    </row>
    <row r="1203" spans="1:68" s="58" customFormat="1" ht="12.75" customHeight="1">
      <c r="A1203" s="137" t="s">
        <v>2245</v>
      </c>
      <c r="B1203" s="42" t="s">
        <v>2246</v>
      </c>
      <c r="C1203" s="252" t="s">
        <v>5552</v>
      </c>
      <c r="D1203" s="257" t="s">
        <v>678</v>
      </c>
      <c r="E1203" s="42" t="s">
        <v>2814</v>
      </c>
      <c r="F1203" s="42" t="s">
        <v>2246</v>
      </c>
      <c r="G1203" s="42"/>
      <c r="H1203" s="307">
        <v>24.141893464854451</v>
      </c>
      <c r="I1203" s="315">
        <v>9.9661004753675382</v>
      </c>
      <c r="J1203" s="105">
        <v>0</v>
      </c>
      <c r="K1203" s="42">
        <v>0</v>
      </c>
      <c r="L1203" s="42" t="s">
        <v>4487</v>
      </c>
      <c r="M1203" s="42" t="s">
        <v>2298</v>
      </c>
      <c r="N1203" s="42" t="s">
        <v>2299</v>
      </c>
      <c r="O1203" s="137" t="s">
        <v>2300</v>
      </c>
      <c r="P1203" s="42" t="s">
        <v>64</v>
      </c>
      <c r="Q1203" s="42" t="s">
        <v>65</v>
      </c>
      <c r="R1203" s="42">
        <v>1</v>
      </c>
      <c r="S1203" s="137" t="s">
        <v>2254</v>
      </c>
      <c r="T1203" s="62">
        <v>1186664.51</v>
      </c>
      <c r="U1203" s="62">
        <v>1123397.3400000001</v>
      </c>
      <c r="Z1203" s="42" t="s">
        <v>68</v>
      </c>
      <c r="AJ1203" s="42"/>
      <c r="AW1203" s="42" t="s">
        <v>2412</v>
      </c>
      <c r="AX1203" s="42">
        <v>0.15620000000000001</v>
      </c>
      <c r="AY1203" s="42"/>
      <c r="AZ1203" s="42"/>
      <c r="BA1203" s="42"/>
      <c r="BB1203" s="42"/>
      <c r="BN1203" s="128" t="s">
        <v>4578</v>
      </c>
      <c r="BO1203" s="58" t="str">
        <f t="shared" si="18"/>
        <v>境内资产</v>
      </c>
      <c r="BP1203" s="58" t="str">
        <f>IF(M1203="",VLOOKUP(D1203,Sheet4!$A$1:$B$92,2,0),VLOOKUP(Q1203,Sheet4!$A$1:$B$92,2,0))</f>
        <v>保险资产管理产品</v>
      </c>
    </row>
    <row r="1204" spans="1:68" s="58" customFormat="1" ht="12.75" customHeight="1">
      <c r="A1204" s="137" t="s">
        <v>1639</v>
      </c>
      <c r="B1204" s="42" t="s">
        <v>1640</v>
      </c>
      <c r="C1204" s="252" t="s">
        <v>5552</v>
      </c>
      <c r="D1204" s="257" t="s">
        <v>678</v>
      </c>
      <c r="E1204" s="42" t="s">
        <v>1641</v>
      </c>
      <c r="F1204" s="42" t="s">
        <v>1640</v>
      </c>
      <c r="G1204" s="42"/>
      <c r="H1204" s="307">
        <v>8.3259028102799597</v>
      </c>
      <c r="I1204" s="315">
        <v>5.6842642681312592</v>
      </c>
      <c r="J1204" s="105">
        <v>0</v>
      </c>
      <c r="K1204" s="42">
        <v>0</v>
      </c>
      <c r="L1204" s="42" t="s">
        <v>4487</v>
      </c>
      <c r="M1204" s="42" t="s">
        <v>2298</v>
      </c>
      <c r="N1204" s="42" t="s">
        <v>2299</v>
      </c>
      <c r="O1204" s="137" t="s">
        <v>2300</v>
      </c>
      <c r="P1204" s="42" t="s">
        <v>64</v>
      </c>
      <c r="Q1204" s="42" t="s">
        <v>65</v>
      </c>
      <c r="R1204" s="42">
        <v>1</v>
      </c>
      <c r="S1204" s="137" t="s">
        <v>2254</v>
      </c>
      <c r="T1204" s="62">
        <v>1186664.51</v>
      </c>
      <c r="U1204" s="62">
        <v>1123397.3400000001</v>
      </c>
      <c r="Z1204" s="42" t="s">
        <v>68</v>
      </c>
      <c r="AJ1204" s="42"/>
      <c r="AW1204" s="42" t="s">
        <v>2412</v>
      </c>
      <c r="AX1204" s="42">
        <v>0.15620000000000001</v>
      </c>
      <c r="AY1204" s="42"/>
      <c r="AZ1204" s="42"/>
      <c r="BA1204" s="42"/>
      <c r="BB1204" s="42"/>
      <c r="BN1204" s="128" t="s">
        <v>4578</v>
      </c>
      <c r="BO1204" s="58" t="str">
        <f t="shared" si="18"/>
        <v>境内资产</v>
      </c>
      <c r="BP1204" s="58" t="str">
        <f>IF(M1204="",VLOOKUP(D1204,Sheet4!$A$1:$B$92,2,0),VLOOKUP(Q1204,Sheet4!$A$1:$B$92,2,0))</f>
        <v>保险资产管理产品</v>
      </c>
    </row>
    <row r="1205" spans="1:68" s="58" customFormat="1" ht="12.75" customHeight="1">
      <c r="A1205" s="137" t="s">
        <v>1642</v>
      </c>
      <c r="B1205" s="42" t="s">
        <v>1643</v>
      </c>
      <c r="C1205" s="252" t="s">
        <v>5552</v>
      </c>
      <c r="D1205" s="257" t="s">
        <v>678</v>
      </c>
      <c r="E1205" s="42" t="s">
        <v>1644</v>
      </c>
      <c r="F1205" s="42" t="s">
        <v>1643</v>
      </c>
      <c r="G1205" s="42"/>
      <c r="H1205" s="307">
        <v>20.198534074072878</v>
      </c>
      <c r="I1205" s="315">
        <v>9.8660130542834121</v>
      </c>
      <c r="J1205" s="105">
        <v>0</v>
      </c>
      <c r="K1205" s="42">
        <v>0</v>
      </c>
      <c r="L1205" s="42" t="s">
        <v>4487</v>
      </c>
      <c r="M1205" s="42" t="s">
        <v>2298</v>
      </c>
      <c r="N1205" s="42" t="s">
        <v>2299</v>
      </c>
      <c r="O1205" s="137" t="s">
        <v>2300</v>
      </c>
      <c r="P1205" s="42" t="s">
        <v>64</v>
      </c>
      <c r="Q1205" s="42" t="s">
        <v>65</v>
      </c>
      <c r="R1205" s="42">
        <v>1</v>
      </c>
      <c r="S1205" s="137" t="s">
        <v>2254</v>
      </c>
      <c r="T1205" s="62">
        <v>1186664.51</v>
      </c>
      <c r="U1205" s="62">
        <v>1123397.3400000001</v>
      </c>
      <c r="Z1205" s="42" t="s">
        <v>68</v>
      </c>
      <c r="AJ1205" s="42"/>
      <c r="AW1205" s="42" t="s">
        <v>2412</v>
      </c>
      <c r="AX1205" s="42">
        <v>0.15620000000000001</v>
      </c>
      <c r="AY1205" s="42"/>
      <c r="AZ1205" s="42"/>
      <c r="BA1205" s="42"/>
      <c r="BB1205" s="42"/>
      <c r="BN1205" s="128" t="s">
        <v>4578</v>
      </c>
      <c r="BO1205" s="58" t="str">
        <f t="shared" si="18"/>
        <v>境内资产</v>
      </c>
      <c r="BP1205" s="58" t="str">
        <f>IF(M1205="",VLOOKUP(D1205,Sheet4!$A$1:$B$92,2,0),VLOOKUP(Q1205,Sheet4!$A$1:$B$92,2,0))</f>
        <v>保险资产管理产品</v>
      </c>
    </row>
    <row r="1206" spans="1:68" s="58" customFormat="1" ht="12.75" customHeight="1">
      <c r="A1206" s="137" t="s">
        <v>2180</v>
      </c>
      <c r="B1206" s="42" t="s">
        <v>2347</v>
      </c>
      <c r="C1206" s="252" t="s">
        <v>5552</v>
      </c>
      <c r="D1206" s="257" t="s">
        <v>678</v>
      </c>
      <c r="E1206" s="42" t="s">
        <v>2815</v>
      </c>
      <c r="F1206" s="42" t="s">
        <v>2347</v>
      </c>
      <c r="G1206" s="42"/>
      <c r="H1206" s="307">
        <v>3.6991970832960974</v>
      </c>
      <c r="I1206" s="315">
        <v>3.3999973192059718</v>
      </c>
      <c r="J1206" s="105">
        <v>0</v>
      </c>
      <c r="K1206" s="42">
        <v>0</v>
      </c>
      <c r="L1206" s="42" t="s">
        <v>4487</v>
      </c>
      <c r="M1206" s="42" t="s">
        <v>2298</v>
      </c>
      <c r="N1206" s="42" t="s">
        <v>2299</v>
      </c>
      <c r="O1206" s="137" t="s">
        <v>2300</v>
      </c>
      <c r="P1206" s="42" t="s">
        <v>64</v>
      </c>
      <c r="Q1206" s="42" t="s">
        <v>65</v>
      </c>
      <c r="R1206" s="42">
        <v>1</v>
      </c>
      <c r="S1206" s="137" t="s">
        <v>2254</v>
      </c>
      <c r="T1206" s="62">
        <v>1186664.51</v>
      </c>
      <c r="U1206" s="62">
        <v>1123397.3400000001</v>
      </c>
      <c r="Z1206" s="42" t="s">
        <v>68</v>
      </c>
      <c r="AJ1206" s="42"/>
      <c r="AW1206" s="42" t="s">
        <v>2412</v>
      </c>
      <c r="AX1206" s="42">
        <v>0.15620000000000001</v>
      </c>
      <c r="AY1206" s="42"/>
      <c r="AZ1206" s="42"/>
      <c r="BA1206" s="42"/>
      <c r="BB1206" s="42"/>
      <c r="BN1206" s="128" t="s">
        <v>4578</v>
      </c>
      <c r="BO1206" s="58" t="str">
        <f t="shared" si="18"/>
        <v>境内资产</v>
      </c>
      <c r="BP1206" s="58" t="str">
        <f>IF(M1206="",VLOOKUP(D1206,Sheet4!$A$1:$B$92,2,0),VLOOKUP(Q1206,Sheet4!$A$1:$B$92,2,0))</f>
        <v>保险资产管理产品</v>
      </c>
    </row>
    <row r="1207" spans="1:68" s="58" customFormat="1" ht="12.75" customHeight="1">
      <c r="A1207" s="137" t="s">
        <v>1767</v>
      </c>
      <c r="B1207" s="42" t="s">
        <v>1768</v>
      </c>
      <c r="C1207" s="252" t="s">
        <v>5552</v>
      </c>
      <c r="D1207" s="257" t="s">
        <v>678</v>
      </c>
      <c r="E1207" s="42" t="s">
        <v>1769</v>
      </c>
      <c r="F1207" s="42" t="s">
        <v>1768</v>
      </c>
      <c r="G1207" s="42"/>
      <c r="H1207" s="307">
        <v>10.11074202798876</v>
      </c>
      <c r="I1207" s="315">
        <v>5.5629799887602083</v>
      </c>
      <c r="J1207" s="105">
        <v>0</v>
      </c>
      <c r="K1207" s="42">
        <v>0</v>
      </c>
      <c r="L1207" s="42" t="s">
        <v>4487</v>
      </c>
      <c r="M1207" s="42" t="s">
        <v>2298</v>
      </c>
      <c r="N1207" s="42" t="s">
        <v>2299</v>
      </c>
      <c r="O1207" s="137" t="s">
        <v>2300</v>
      </c>
      <c r="P1207" s="42" t="s">
        <v>64</v>
      </c>
      <c r="Q1207" s="42" t="s">
        <v>65</v>
      </c>
      <c r="R1207" s="42">
        <v>1</v>
      </c>
      <c r="S1207" s="137" t="s">
        <v>2254</v>
      </c>
      <c r="T1207" s="62">
        <v>1186664.51</v>
      </c>
      <c r="U1207" s="62">
        <v>1123397.3400000001</v>
      </c>
      <c r="Z1207" s="42" t="s">
        <v>68</v>
      </c>
      <c r="AJ1207" s="42"/>
      <c r="AW1207" s="42" t="s">
        <v>2412</v>
      </c>
      <c r="AX1207" s="42">
        <v>0.15620000000000001</v>
      </c>
      <c r="AY1207" s="42"/>
      <c r="AZ1207" s="42"/>
      <c r="BA1207" s="42"/>
      <c r="BB1207" s="42"/>
      <c r="BN1207" s="128" t="s">
        <v>4578</v>
      </c>
      <c r="BO1207" s="58" t="str">
        <f t="shared" si="18"/>
        <v>境内资产</v>
      </c>
      <c r="BP1207" s="58" t="str">
        <f>IF(M1207="",VLOOKUP(D1207,Sheet4!$A$1:$B$92,2,0),VLOOKUP(Q1207,Sheet4!$A$1:$B$92,2,0))</f>
        <v>保险资产管理产品</v>
      </c>
    </row>
    <row r="1208" spans="1:68" s="58" customFormat="1" ht="12.75" customHeight="1">
      <c r="A1208" s="137" t="s">
        <v>1773</v>
      </c>
      <c r="B1208" s="42" t="s">
        <v>1774</v>
      </c>
      <c r="C1208" s="252" t="s">
        <v>5552</v>
      </c>
      <c r="D1208" s="257" t="s">
        <v>678</v>
      </c>
      <c r="E1208" s="42" t="s">
        <v>1775</v>
      </c>
      <c r="F1208" s="42" t="s">
        <v>1774</v>
      </c>
      <c r="G1208" s="42"/>
      <c r="H1208" s="307">
        <v>29.3485643595535</v>
      </c>
      <c r="I1208" s="315">
        <v>23.296356631534419</v>
      </c>
      <c r="J1208" s="105">
        <v>0</v>
      </c>
      <c r="K1208" s="42">
        <v>0</v>
      </c>
      <c r="L1208" s="42" t="s">
        <v>4487</v>
      </c>
      <c r="M1208" s="42" t="s">
        <v>2298</v>
      </c>
      <c r="N1208" s="42" t="s">
        <v>2299</v>
      </c>
      <c r="O1208" s="137" t="s">
        <v>2300</v>
      </c>
      <c r="P1208" s="42" t="s">
        <v>64</v>
      </c>
      <c r="Q1208" s="42" t="s">
        <v>65</v>
      </c>
      <c r="R1208" s="42">
        <v>1</v>
      </c>
      <c r="S1208" s="137" t="s">
        <v>2254</v>
      </c>
      <c r="T1208" s="62">
        <v>1186664.51</v>
      </c>
      <c r="U1208" s="62">
        <v>1123397.3400000001</v>
      </c>
      <c r="Z1208" s="42" t="s">
        <v>68</v>
      </c>
      <c r="AJ1208" s="42"/>
      <c r="AW1208" s="42" t="s">
        <v>2412</v>
      </c>
      <c r="AX1208" s="42">
        <v>0.15620000000000001</v>
      </c>
      <c r="AY1208" s="42"/>
      <c r="AZ1208" s="42"/>
      <c r="BA1208" s="42"/>
      <c r="BB1208" s="42"/>
      <c r="BN1208" s="128" t="s">
        <v>4578</v>
      </c>
      <c r="BO1208" s="58" t="str">
        <f t="shared" si="18"/>
        <v>境内资产</v>
      </c>
      <c r="BP1208" s="58" t="str">
        <f>IF(M1208="",VLOOKUP(D1208,Sheet4!$A$1:$B$92,2,0),VLOOKUP(Q1208,Sheet4!$A$1:$B$92,2,0))</f>
        <v>保险资产管理产品</v>
      </c>
    </row>
    <row r="1209" spans="1:68" s="58" customFormat="1" ht="12.75" customHeight="1">
      <c r="A1209" s="137" t="s">
        <v>2043</v>
      </c>
      <c r="B1209" s="42" t="s">
        <v>2044</v>
      </c>
      <c r="C1209" s="252" t="s">
        <v>5552</v>
      </c>
      <c r="D1209" s="257" t="s">
        <v>678</v>
      </c>
      <c r="E1209" s="42" t="s">
        <v>4375</v>
      </c>
      <c r="F1209" s="42" t="s">
        <v>2044</v>
      </c>
      <c r="G1209" s="42"/>
      <c r="H1209" s="307">
        <v>58.452683078511583</v>
      </c>
      <c r="I1209" s="315">
        <v>29.969701369805943</v>
      </c>
      <c r="J1209" s="105">
        <v>0</v>
      </c>
      <c r="K1209" s="42">
        <v>0</v>
      </c>
      <c r="L1209" s="42" t="s">
        <v>4487</v>
      </c>
      <c r="M1209" s="42" t="s">
        <v>2298</v>
      </c>
      <c r="N1209" s="42" t="s">
        <v>2299</v>
      </c>
      <c r="O1209" s="137" t="s">
        <v>2300</v>
      </c>
      <c r="P1209" s="42" t="s">
        <v>64</v>
      </c>
      <c r="Q1209" s="42" t="s">
        <v>65</v>
      </c>
      <c r="R1209" s="42">
        <v>1</v>
      </c>
      <c r="S1209" s="137" t="s">
        <v>2254</v>
      </c>
      <c r="T1209" s="62">
        <v>1186664.51</v>
      </c>
      <c r="U1209" s="62">
        <v>1123397.3400000001</v>
      </c>
      <c r="Z1209" s="42" t="s">
        <v>68</v>
      </c>
      <c r="AJ1209" s="42"/>
      <c r="AW1209" s="42" t="s">
        <v>2412</v>
      </c>
      <c r="AX1209" s="42">
        <v>0.15620000000000001</v>
      </c>
      <c r="AY1209" s="42"/>
      <c r="AZ1209" s="42"/>
      <c r="BA1209" s="42"/>
      <c r="BB1209" s="42"/>
      <c r="BN1209" s="128" t="s">
        <v>4578</v>
      </c>
      <c r="BO1209" s="58" t="str">
        <f t="shared" si="18"/>
        <v>境内资产</v>
      </c>
      <c r="BP1209" s="58" t="str">
        <f>IF(M1209="",VLOOKUP(D1209,Sheet4!$A$1:$B$92,2,0),VLOOKUP(Q1209,Sheet4!$A$1:$B$92,2,0))</f>
        <v>保险资产管理产品</v>
      </c>
    </row>
    <row r="1210" spans="1:68" s="58" customFormat="1" ht="12.75" customHeight="1">
      <c r="A1210" s="137" t="s">
        <v>1776</v>
      </c>
      <c r="B1210" s="42" t="s">
        <v>1777</v>
      </c>
      <c r="C1210" s="252" t="s">
        <v>5552</v>
      </c>
      <c r="D1210" s="257" t="s">
        <v>678</v>
      </c>
      <c r="E1210" s="42" t="s">
        <v>1778</v>
      </c>
      <c r="F1210" s="42" t="s">
        <v>1777</v>
      </c>
      <c r="G1210" s="42"/>
      <c r="H1210" s="307">
        <v>32.13124966549114</v>
      </c>
      <c r="I1210" s="315">
        <v>20.494404674121281</v>
      </c>
      <c r="J1210" s="105">
        <v>0</v>
      </c>
      <c r="K1210" s="42">
        <v>0</v>
      </c>
      <c r="L1210" s="42" t="s">
        <v>4487</v>
      </c>
      <c r="M1210" s="42" t="s">
        <v>2298</v>
      </c>
      <c r="N1210" s="42" t="s">
        <v>2299</v>
      </c>
      <c r="O1210" s="137" t="s">
        <v>2300</v>
      </c>
      <c r="P1210" s="42" t="s">
        <v>64</v>
      </c>
      <c r="Q1210" s="42" t="s">
        <v>65</v>
      </c>
      <c r="R1210" s="42">
        <v>1</v>
      </c>
      <c r="S1210" s="137" t="s">
        <v>2254</v>
      </c>
      <c r="T1210" s="62">
        <v>1186664.51</v>
      </c>
      <c r="U1210" s="62">
        <v>1123397.3400000001</v>
      </c>
      <c r="Z1210" s="42" t="s">
        <v>68</v>
      </c>
      <c r="AJ1210" s="42"/>
      <c r="AW1210" s="42" t="s">
        <v>2412</v>
      </c>
      <c r="AX1210" s="42">
        <v>0.15620000000000001</v>
      </c>
      <c r="AY1210" s="42"/>
      <c r="AZ1210" s="42"/>
      <c r="BA1210" s="42"/>
      <c r="BB1210" s="42"/>
      <c r="BN1210" s="128" t="s">
        <v>4578</v>
      </c>
      <c r="BO1210" s="58" t="str">
        <f t="shared" si="18"/>
        <v>境内资产</v>
      </c>
      <c r="BP1210" s="58" t="str">
        <f>IF(M1210="",VLOOKUP(D1210,Sheet4!$A$1:$B$92,2,0),VLOOKUP(Q1210,Sheet4!$A$1:$B$92,2,0))</f>
        <v>保险资产管理产品</v>
      </c>
    </row>
    <row r="1211" spans="1:68" s="58" customFormat="1" ht="12.75" customHeight="1">
      <c r="A1211" s="137" t="s">
        <v>1832</v>
      </c>
      <c r="B1211" s="42" t="s">
        <v>1833</v>
      </c>
      <c r="C1211" s="252" t="s">
        <v>5552</v>
      </c>
      <c r="D1211" s="257" t="s">
        <v>678</v>
      </c>
      <c r="E1211" s="42" t="s">
        <v>1834</v>
      </c>
      <c r="F1211" s="42" t="s">
        <v>1833</v>
      </c>
      <c r="G1211" s="42"/>
      <c r="H1211" s="307">
        <v>19.678387609192477</v>
      </c>
      <c r="I1211" s="315">
        <v>10.431882399779385</v>
      </c>
      <c r="J1211" s="105">
        <v>0</v>
      </c>
      <c r="K1211" s="42">
        <v>0</v>
      </c>
      <c r="L1211" s="42" t="s">
        <v>4487</v>
      </c>
      <c r="M1211" s="42" t="s">
        <v>2298</v>
      </c>
      <c r="N1211" s="42" t="s">
        <v>2299</v>
      </c>
      <c r="O1211" s="137" t="s">
        <v>2300</v>
      </c>
      <c r="P1211" s="42" t="s">
        <v>64</v>
      </c>
      <c r="Q1211" s="42" t="s">
        <v>65</v>
      </c>
      <c r="R1211" s="42">
        <v>1</v>
      </c>
      <c r="S1211" s="137" t="s">
        <v>2254</v>
      </c>
      <c r="T1211" s="62">
        <v>1186664.51</v>
      </c>
      <c r="U1211" s="62">
        <v>1123397.3400000001</v>
      </c>
      <c r="Z1211" s="42" t="s">
        <v>68</v>
      </c>
      <c r="AJ1211" s="42"/>
      <c r="AW1211" s="42" t="s">
        <v>2412</v>
      </c>
      <c r="AX1211" s="42">
        <v>0.15620000000000001</v>
      </c>
      <c r="AY1211" s="42"/>
      <c r="AZ1211" s="42"/>
      <c r="BA1211" s="42"/>
      <c r="BB1211" s="42"/>
      <c r="BN1211" s="128" t="s">
        <v>4578</v>
      </c>
      <c r="BO1211" s="58" t="str">
        <f t="shared" si="18"/>
        <v>境内资产</v>
      </c>
      <c r="BP1211" s="58" t="str">
        <f>IF(M1211="",VLOOKUP(D1211,Sheet4!$A$1:$B$92,2,0),VLOOKUP(Q1211,Sheet4!$A$1:$B$92,2,0))</f>
        <v>保险资产管理产品</v>
      </c>
    </row>
    <row r="1212" spans="1:68" s="58" customFormat="1" ht="12.75" customHeight="1">
      <c r="A1212" s="137" t="s">
        <v>1779</v>
      </c>
      <c r="B1212" s="42" t="s">
        <v>1780</v>
      </c>
      <c r="C1212" s="252" t="s">
        <v>5552</v>
      </c>
      <c r="D1212" s="257" t="s">
        <v>678</v>
      </c>
      <c r="E1212" s="42" t="s">
        <v>1781</v>
      </c>
      <c r="F1212" s="42" t="s">
        <v>1780</v>
      </c>
      <c r="G1212" s="42"/>
      <c r="H1212" s="307">
        <v>12.874833598586989</v>
      </c>
      <c r="I1212" s="315">
        <v>9.0123835190108927</v>
      </c>
      <c r="J1212" s="105">
        <v>0</v>
      </c>
      <c r="K1212" s="42">
        <v>0</v>
      </c>
      <c r="L1212" s="42" t="s">
        <v>4487</v>
      </c>
      <c r="M1212" s="42" t="s">
        <v>2298</v>
      </c>
      <c r="N1212" s="42" t="s">
        <v>2299</v>
      </c>
      <c r="O1212" s="137" t="s">
        <v>2300</v>
      </c>
      <c r="P1212" s="42" t="s">
        <v>64</v>
      </c>
      <c r="Q1212" s="42" t="s">
        <v>65</v>
      </c>
      <c r="R1212" s="42">
        <v>1</v>
      </c>
      <c r="S1212" s="137" t="s">
        <v>2254</v>
      </c>
      <c r="T1212" s="62">
        <v>1186664.51</v>
      </c>
      <c r="U1212" s="62">
        <v>1123397.3400000001</v>
      </c>
      <c r="Z1212" s="42" t="s">
        <v>68</v>
      </c>
      <c r="AJ1212" s="42"/>
      <c r="AW1212" s="42" t="s">
        <v>2412</v>
      </c>
      <c r="AX1212" s="42">
        <v>0.15620000000000001</v>
      </c>
      <c r="AY1212" s="42"/>
      <c r="AZ1212" s="42"/>
      <c r="BA1212" s="42"/>
      <c r="BB1212" s="42"/>
      <c r="BN1212" s="128" t="s">
        <v>4578</v>
      </c>
      <c r="BO1212" s="58" t="str">
        <f t="shared" si="18"/>
        <v>境内资产</v>
      </c>
      <c r="BP1212" s="58" t="str">
        <f>IF(M1212="",VLOOKUP(D1212,Sheet4!$A$1:$B$92,2,0),VLOOKUP(Q1212,Sheet4!$A$1:$B$92,2,0))</f>
        <v>保险资产管理产品</v>
      </c>
    </row>
    <row r="1213" spans="1:68" s="58" customFormat="1" ht="12.75" customHeight="1">
      <c r="A1213" s="137" t="s">
        <v>2295</v>
      </c>
      <c r="B1213" s="42" t="s">
        <v>2348</v>
      </c>
      <c r="C1213" s="252" t="s">
        <v>1305</v>
      </c>
      <c r="D1213" s="252" t="s">
        <v>1318</v>
      </c>
      <c r="E1213" s="42" t="s">
        <v>2349</v>
      </c>
      <c r="F1213" s="42" t="s">
        <v>2348</v>
      </c>
      <c r="G1213" s="42"/>
      <c r="H1213" s="307">
        <v>28669.598866772052</v>
      </c>
      <c r="I1213" s="315">
        <v>28671.447119481425</v>
      </c>
      <c r="J1213" s="105">
        <v>0</v>
      </c>
      <c r="K1213" s="42">
        <v>0</v>
      </c>
      <c r="L1213" s="42" t="s">
        <v>4487</v>
      </c>
      <c r="M1213" s="42" t="s">
        <v>2298</v>
      </c>
      <c r="N1213" s="42" t="s">
        <v>2299</v>
      </c>
      <c r="O1213" s="137" t="s">
        <v>2300</v>
      </c>
      <c r="P1213" s="42" t="s">
        <v>64</v>
      </c>
      <c r="Q1213" s="42" t="s">
        <v>65</v>
      </c>
      <c r="R1213" s="42">
        <v>1</v>
      </c>
      <c r="S1213" s="137" t="s">
        <v>2254</v>
      </c>
      <c r="T1213" s="62">
        <v>1186664.51</v>
      </c>
      <c r="U1213" s="62">
        <v>1123397.3400000001</v>
      </c>
      <c r="Z1213" s="42" t="s">
        <v>68</v>
      </c>
      <c r="AJ1213" s="42"/>
      <c r="AW1213" s="42" t="s">
        <v>2412</v>
      </c>
      <c r="AX1213" s="42">
        <v>0.15620000000000001</v>
      </c>
      <c r="AY1213" s="42"/>
      <c r="AZ1213" s="42"/>
      <c r="BA1213" s="42"/>
      <c r="BB1213" s="42"/>
      <c r="BN1213" s="128" t="s">
        <v>4578</v>
      </c>
      <c r="BO1213" s="58" t="str">
        <f t="shared" si="18"/>
        <v>境内资产</v>
      </c>
      <c r="BP1213" s="58" t="str">
        <f>IF(M1213="",VLOOKUP(D1213,Sheet4!$A$1:$B$92,2,0),VLOOKUP(Q1213,Sheet4!$A$1:$B$92,2,0))</f>
        <v>保险资产管理产品</v>
      </c>
    </row>
    <row r="1214" spans="1:68" s="58" customFormat="1" ht="12.75" customHeight="1">
      <c r="A1214" s="137" t="s">
        <v>2296</v>
      </c>
      <c r="B1214" s="42" t="s">
        <v>2350</v>
      </c>
      <c r="C1214" s="255" t="s">
        <v>71</v>
      </c>
      <c r="D1214" s="255" t="s">
        <v>72</v>
      </c>
      <c r="E1214" s="42" t="s">
        <v>4461</v>
      </c>
      <c r="F1214" s="42" t="s">
        <v>2350</v>
      </c>
      <c r="G1214" s="42"/>
      <c r="H1214" s="307">
        <v>53660.935814991266</v>
      </c>
      <c r="I1214" s="315">
        <v>53597.770239795391</v>
      </c>
      <c r="J1214" s="105">
        <v>834.74591474501142</v>
      </c>
      <c r="K1214" s="42">
        <v>0</v>
      </c>
      <c r="L1214" s="42" t="s">
        <v>4487</v>
      </c>
      <c r="M1214" s="42" t="s">
        <v>2298</v>
      </c>
      <c r="N1214" s="42" t="s">
        <v>2299</v>
      </c>
      <c r="O1214" s="137" t="s">
        <v>2300</v>
      </c>
      <c r="P1214" s="42" t="s">
        <v>64</v>
      </c>
      <c r="Q1214" s="42" t="s">
        <v>65</v>
      </c>
      <c r="R1214" s="42">
        <v>1</v>
      </c>
      <c r="S1214" s="137" t="s">
        <v>2254</v>
      </c>
      <c r="T1214" s="62">
        <v>1186664.51</v>
      </c>
      <c r="U1214" s="62">
        <v>1123397.3400000001</v>
      </c>
      <c r="Z1214" s="42" t="s">
        <v>68</v>
      </c>
      <c r="AJ1214" s="42"/>
      <c r="AW1214" s="42" t="s">
        <v>2412</v>
      </c>
      <c r="AX1214" s="42">
        <v>0.15620000000000001</v>
      </c>
      <c r="AY1214" s="42">
        <v>0.63561643835616399</v>
      </c>
      <c r="AZ1214" s="42" t="s">
        <v>74</v>
      </c>
      <c r="BA1214" s="108">
        <v>5.7611999999999997</v>
      </c>
      <c r="BB1214" s="50" t="s">
        <v>68</v>
      </c>
      <c r="BN1214" s="128" t="s">
        <v>4578</v>
      </c>
      <c r="BO1214" s="58" t="str">
        <f t="shared" si="18"/>
        <v>境内资产</v>
      </c>
      <c r="BP1214" s="58" t="str">
        <f>IF(M1214="",VLOOKUP(D1214,Sheet4!$A$1:$B$92,2,0),VLOOKUP(Q1214,Sheet4!$A$1:$B$92,2,0))</f>
        <v>保险资产管理产品</v>
      </c>
    </row>
    <row r="1215" spans="1:68" s="58" customFormat="1" ht="12.75" customHeight="1">
      <c r="A1215" s="137" t="s">
        <v>2297</v>
      </c>
      <c r="B1215" s="42" t="s">
        <v>2368</v>
      </c>
      <c r="C1215" s="255" t="s">
        <v>71</v>
      </c>
      <c r="D1215" s="255" t="s">
        <v>1154</v>
      </c>
      <c r="E1215" s="42" t="s">
        <v>4462</v>
      </c>
      <c r="F1215" s="42" t="s">
        <v>2368</v>
      </c>
      <c r="G1215" s="42"/>
      <c r="H1215" s="307">
        <v>17796.86096771876</v>
      </c>
      <c r="I1215" s="315">
        <v>17779.152648347896</v>
      </c>
      <c r="J1215" s="105">
        <v>601.75295261951169</v>
      </c>
      <c r="K1215" s="42">
        <v>0</v>
      </c>
      <c r="L1215" s="42" t="s">
        <v>4487</v>
      </c>
      <c r="M1215" s="42" t="s">
        <v>2298</v>
      </c>
      <c r="N1215" s="42" t="s">
        <v>2299</v>
      </c>
      <c r="O1215" s="137" t="s">
        <v>2300</v>
      </c>
      <c r="P1215" s="42" t="s">
        <v>64</v>
      </c>
      <c r="Q1215" s="42" t="s">
        <v>65</v>
      </c>
      <c r="R1215" s="42">
        <v>1</v>
      </c>
      <c r="S1215" s="137" t="s">
        <v>2254</v>
      </c>
      <c r="T1215" s="62">
        <v>1186664.51</v>
      </c>
      <c r="U1215" s="62">
        <v>1123397.3400000001</v>
      </c>
      <c r="Z1215" s="42" t="s">
        <v>68</v>
      </c>
      <c r="AJ1215" s="42"/>
      <c r="AW1215" s="42" t="s">
        <v>2412</v>
      </c>
      <c r="AX1215" s="42">
        <v>0.15620000000000001</v>
      </c>
      <c r="AY1215" s="42">
        <v>0.117808219178082</v>
      </c>
      <c r="AZ1215" s="42" t="s">
        <v>74</v>
      </c>
      <c r="BA1215" s="108">
        <v>0.1174</v>
      </c>
      <c r="BB1215" s="50" t="s">
        <v>68</v>
      </c>
      <c r="BN1215" s="128" t="s">
        <v>4578</v>
      </c>
      <c r="BO1215" s="58" t="str">
        <f t="shared" si="18"/>
        <v>境内资产</v>
      </c>
      <c r="BP1215" s="58" t="str">
        <f>IF(M1215="",VLOOKUP(D1215,Sheet4!$A$1:$B$92,2,0),VLOOKUP(Q1215,Sheet4!$A$1:$B$92,2,0))</f>
        <v>保险资产管理产品</v>
      </c>
    </row>
    <row r="1216" spans="1:68" s="58" customFormat="1" ht="12.75" customHeight="1">
      <c r="A1216" s="137" t="s">
        <v>2255</v>
      </c>
      <c r="B1216" s="138" t="s">
        <v>2256</v>
      </c>
      <c r="C1216" s="250" t="s">
        <v>222</v>
      </c>
      <c r="D1216" s="256" t="s">
        <v>221</v>
      </c>
      <c r="E1216" s="42" t="s">
        <v>2307</v>
      </c>
      <c r="F1216" s="42" t="s">
        <v>2308</v>
      </c>
      <c r="G1216" s="42"/>
      <c r="H1216" s="307">
        <v>8265858.7664605696</v>
      </c>
      <c r="I1216" s="315">
        <v>8265858.7664605696</v>
      </c>
      <c r="J1216" s="105">
        <v>3876.1697436282138</v>
      </c>
      <c r="K1216" s="42">
        <v>0</v>
      </c>
      <c r="L1216" s="42" t="s">
        <v>4489</v>
      </c>
      <c r="M1216" s="50" t="s">
        <v>2302</v>
      </c>
      <c r="N1216" s="50" t="s">
        <v>5532</v>
      </c>
      <c r="O1216" s="137" t="s">
        <v>2304</v>
      </c>
      <c r="P1216" s="42" t="s">
        <v>64</v>
      </c>
      <c r="Q1216" s="42" t="s">
        <v>65</v>
      </c>
      <c r="R1216" s="42">
        <v>2</v>
      </c>
      <c r="S1216" s="137" t="s">
        <v>2254</v>
      </c>
      <c r="T1216" s="62">
        <v>16867538196.9</v>
      </c>
      <c r="U1216" s="62">
        <v>14487907740.719999</v>
      </c>
      <c r="Z1216" s="42" t="s">
        <v>280</v>
      </c>
      <c r="AJ1216" s="42"/>
      <c r="AW1216" s="50" t="s">
        <v>2412</v>
      </c>
      <c r="AX1216" s="108">
        <v>0.15620000000000001</v>
      </c>
      <c r="AY1216" s="42"/>
      <c r="AZ1216" s="42"/>
      <c r="BA1216" s="42"/>
      <c r="BB1216" s="42"/>
      <c r="BN1216" s="128" t="s">
        <v>4578</v>
      </c>
      <c r="BO1216" s="58" t="str">
        <f t="shared" si="18"/>
        <v>境内资产</v>
      </c>
      <c r="BP1216" s="58" t="str">
        <f>IF(M1216="",VLOOKUP(D1216,Sheet4!$A$1:$B$92,2,0),VLOOKUP(Q1216,Sheet4!$A$1:$B$92,2,0))</f>
        <v>保险资产管理产品</v>
      </c>
    </row>
    <row r="1217" spans="1:68" s="58" customFormat="1" ht="12.75" customHeight="1">
      <c r="A1217" s="138" t="s">
        <v>2305</v>
      </c>
      <c r="B1217" s="50" t="s">
        <v>2306</v>
      </c>
      <c r="C1217" s="252" t="s">
        <v>821</v>
      </c>
      <c r="D1217" s="274" t="s">
        <v>5615</v>
      </c>
      <c r="E1217" s="42" t="s">
        <v>2309</v>
      </c>
      <c r="F1217" s="42" t="s">
        <v>2305</v>
      </c>
      <c r="G1217" s="42"/>
      <c r="H1217" s="307">
        <v>469082659.67306358</v>
      </c>
      <c r="I1217" s="315">
        <v>469081717.51555139</v>
      </c>
      <c r="J1217" s="105">
        <v>1992686.2530877655</v>
      </c>
      <c r="K1217" s="42">
        <v>0</v>
      </c>
      <c r="L1217" s="42" t="s">
        <v>4489</v>
      </c>
      <c r="M1217" s="50" t="s">
        <v>2302</v>
      </c>
      <c r="N1217" s="50" t="s">
        <v>5532</v>
      </c>
      <c r="O1217" s="137" t="s">
        <v>2304</v>
      </c>
      <c r="P1217" s="42" t="s">
        <v>64</v>
      </c>
      <c r="Q1217" s="42" t="s">
        <v>65</v>
      </c>
      <c r="R1217" s="42">
        <v>2</v>
      </c>
      <c r="S1217" s="137" t="s">
        <v>2254</v>
      </c>
      <c r="T1217" s="62">
        <v>16867538196.9</v>
      </c>
      <c r="U1217" s="62">
        <v>14487907740.719999</v>
      </c>
      <c r="Z1217" s="42" t="s">
        <v>68</v>
      </c>
      <c r="AJ1217" s="42"/>
      <c r="AW1217" s="50" t="s">
        <v>2412</v>
      </c>
      <c r="AX1217" s="146">
        <v>0.13389999999999999</v>
      </c>
      <c r="AY1217" s="42"/>
      <c r="AZ1217" s="42"/>
      <c r="BA1217" s="42"/>
      <c r="BB1217" s="42"/>
      <c r="BN1217" s="128" t="s">
        <v>4578</v>
      </c>
      <c r="BO1217" s="58" t="str">
        <f t="shared" si="18"/>
        <v>境内资产</v>
      </c>
      <c r="BP1217" s="58" t="str">
        <f>IF(M1217="",VLOOKUP(D1217,Sheet4!$A$1:$B$92,2,0),VLOOKUP(Q1217,Sheet4!$A$1:$B$92,2,0))</f>
        <v>保险资产管理产品</v>
      </c>
    </row>
    <row r="1218" spans="1:68" s="58" customFormat="1" ht="12.75" customHeight="1">
      <c r="A1218" s="137" t="s">
        <v>224</v>
      </c>
      <c r="B1218" s="137" t="s">
        <v>224</v>
      </c>
      <c r="C1218" s="250" t="s">
        <v>222</v>
      </c>
      <c r="D1218" s="256" t="s">
        <v>224</v>
      </c>
      <c r="E1218" s="42">
        <v>0</v>
      </c>
      <c r="F1218" s="50" t="s">
        <v>5354</v>
      </c>
      <c r="G1218" s="42"/>
      <c r="H1218" s="307">
        <v>253676.08980702265</v>
      </c>
      <c r="I1218" s="315">
        <v>253676.08980702265</v>
      </c>
      <c r="J1218" s="105">
        <v>0</v>
      </c>
      <c r="K1218" s="42">
        <v>0</v>
      </c>
      <c r="L1218" s="42" t="s">
        <v>4489</v>
      </c>
      <c r="M1218" s="50" t="s">
        <v>2302</v>
      </c>
      <c r="N1218" s="50" t="s">
        <v>5532</v>
      </c>
      <c r="O1218" s="137" t="s">
        <v>2304</v>
      </c>
      <c r="P1218" s="42" t="s">
        <v>64</v>
      </c>
      <c r="Q1218" s="42" t="s">
        <v>65</v>
      </c>
      <c r="R1218" s="42">
        <v>2</v>
      </c>
      <c r="S1218" s="137" t="s">
        <v>2254</v>
      </c>
      <c r="T1218" s="62">
        <v>16867538196.9</v>
      </c>
      <c r="U1218" s="62">
        <v>14487907740.719999</v>
      </c>
      <c r="Z1218" s="42"/>
      <c r="AJ1218" s="42"/>
      <c r="AW1218" s="50" t="s">
        <v>2412</v>
      </c>
      <c r="AX1218" s="42">
        <v>0.15620000000000001</v>
      </c>
      <c r="AY1218" s="42"/>
      <c r="AZ1218" s="42"/>
      <c r="BA1218" s="42"/>
      <c r="BB1218" s="42"/>
      <c r="BN1218" s="128" t="s">
        <v>4578</v>
      </c>
      <c r="BO1218" s="58" t="str">
        <f t="shared" si="18"/>
        <v>境内资产</v>
      </c>
      <c r="BP1218" s="58" t="str">
        <f>IF(M1218="",VLOOKUP(D1218,Sheet4!$A$1:$B$92,2,0),VLOOKUP(Q1218,Sheet4!$A$1:$B$92,2,0))</f>
        <v>保险资产管理产品</v>
      </c>
    </row>
    <row r="1219" spans="1:68" s="58" customFormat="1" ht="12.75" customHeight="1">
      <c r="A1219" s="138" t="s">
        <v>5387</v>
      </c>
      <c r="B1219" s="138" t="s">
        <v>5387</v>
      </c>
      <c r="C1219" s="250" t="s">
        <v>222</v>
      </c>
      <c r="D1219" s="256" t="s">
        <v>224</v>
      </c>
      <c r="E1219" s="42">
        <v>0</v>
      </c>
      <c r="F1219" s="59" t="s">
        <v>5354</v>
      </c>
      <c r="G1219" s="42"/>
      <c r="H1219" s="307">
        <v>34640.546778519143</v>
      </c>
      <c r="I1219" s="315">
        <v>34640.546778519143</v>
      </c>
      <c r="J1219" s="105">
        <v>0</v>
      </c>
      <c r="K1219" s="42">
        <v>0</v>
      </c>
      <c r="L1219" s="42" t="s">
        <v>4489</v>
      </c>
      <c r="M1219" s="50" t="s">
        <v>2302</v>
      </c>
      <c r="N1219" s="50" t="s">
        <v>5532</v>
      </c>
      <c r="O1219" s="137" t="s">
        <v>2304</v>
      </c>
      <c r="P1219" s="42" t="s">
        <v>64</v>
      </c>
      <c r="Q1219" s="42" t="s">
        <v>65</v>
      </c>
      <c r="R1219" s="42">
        <v>2</v>
      </c>
      <c r="S1219" s="137" t="s">
        <v>2254</v>
      </c>
      <c r="T1219" s="62">
        <v>16867538196.9</v>
      </c>
      <c r="U1219" s="62">
        <v>14487907740.719999</v>
      </c>
      <c r="Z1219" s="42"/>
      <c r="AJ1219" s="42"/>
      <c r="AW1219" s="50" t="s">
        <v>2412</v>
      </c>
      <c r="AX1219" s="42">
        <v>0.15620000000000001</v>
      </c>
      <c r="AY1219" s="42"/>
      <c r="AZ1219" s="42"/>
      <c r="BA1219" s="42"/>
      <c r="BB1219" s="42"/>
      <c r="BN1219" s="128" t="s">
        <v>4578</v>
      </c>
      <c r="BO1219" s="58" t="str">
        <f t="shared" ref="BO1219:BO1282" si="19">IF(LEFT(D1219,2)="境外","境外资产","境内资产")</f>
        <v>境内资产</v>
      </c>
      <c r="BP1219" s="58" t="str">
        <f>IF(M1219="",VLOOKUP(D1219,Sheet4!$A$1:$B$92,2,0),VLOOKUP(Q1219,Sheet4!$A$1:$B$92,2,0))</f>
        <v>保险资产管理产品</v>
      </c>
    </row>
    <row r="1220" spans="1:68" s="58" customFormat="1" ht="12.75" customHeight="1">
      <c r="A1220" s="137" t="s">
        <v>2263</v>
      </c>
      <c r="B1220" s="50" t="s">
        <v>2310</v>
      </c>
      <c r="C1220" s="252" t="s">
        <v>5552</v>
      </c>
      <c r="D1220" s="257" t="s">
        <v>672</v>
      </c>
      <c r="E1220" s="42" t="s">
        <v>4437</v>
      </c>
      <c r="F1220" s="42" t="s">
        <v>2310</v>
      </c>
      <c r="G1220" s="42"/>
      <c r="H1220" s="307">
        <v>1801038.5901878977</v>
      </c>
      <c r="I1220" s="315">
        <v>1170518.9275018007</v>
      </c>
      <c r="J1220" s="105">
        <v>0</v>
      </c>
      <c r="K1220" s="42">
        <v>0</v>
      </c>
      <c r="L1220" s="42" t="s">
        <v>4489</v>
      </c>
      <c r="M1220" s="50" t="s">
        <v>2302</v>
      </c>
      <c r="N1220" s="50" t="s">
        <v>5532</v>
      </c>
      <c r="O1220" s="137" t="s">
        <v>2304</v>
      </c>
      <c r="P1220" s="42" t="s">
        <v>64</v>
      </c>
      <c r="Q1220" s="42" t="s">
        <v>65</v>
      </c>
      <c r="R1220" s="42">
        <v>2</v>
      </c>
      <c r="S1220" s="137" t="s">
        <v>2254</v>
      </c>
      <c r="T1220" s="62">
        <v>16867538196.9</v>
      </c>
      <c r="U1220" s="62">
        <v>14487907740.719999</v>
      </c>
      <c r="Z1220" s="42" t="s">
        <v>68</v>
      </c>
      <c r="AJ1220" s="42"/>
      <c r="AW1220" s="42" t="s">
        <v>2412</v>
      </c>
      <c r="AX1220" s="42">
        <v>0.15620000000000001</v>
      </c>
      <c r="AY1220" s="42"/>
      <c r="AZ1220" s="42"/>
      <c r="BA1220" s="42"/>
      <c r="BB1220" s="42"/>
      <c r="BN1220" s="128" t="s">
        <v>4578</v>
      </c>
      <c r="BO1220" s="58" t="str">
        <f t="shared" si="19"/>
        <v>境内资产</v>
      </c>
      <c r="BP1220" s="58" t="str">
        <f>IF(M1220="",VLOOKUP(D1220,Sheet4!$A$1:$B$92,2,0),VLOOKUP(Q1220,Sheet4!$A$1:$B$92,2,0))</f>
        <v>保险资产管理产品</v>
      </c>
    </row>
    <row r="1221" spans="1:68" s="58" customFormat="1" ht="12.75" customHeight="1">
      <c r="A1221" s="137" t="s">
        <v>2264</v>
      </c>
      <c r="B1221" s="50" t="s">
        <v>2311</v>
      </c>
      <c r="C1221" s="252" t="s">
        <v>5552</v>
      </c>
      <c r="D1221" s="257" t="s">
        <v>672</v>
      </c>
      <c r="E1221" s="42" t="s">
        <v>4438</v>
      </c>
      <c r="F1221" s="42" t="s">
        <v>2311</v>
      </c>
      <c r="G1221" s="42"/>
      <c r="H1221" s="307">
        <v>2279652.8997202148</v>
      </c>
      <c r="I1221" s="315">
        <v>1954916.9549106734</v>
      </c>
      <c r="J1221" s="105">
        <v>0</v>
      </c>
      <c r="K1221" s="42">
        <v>0</v>
      </c>
      <c r="L1221" s="42" t="s">
        <v>4489</v>
      </c>
      <c r="M1221" s="50" t="s">
        <v>2302</v>
      </c>
      <c r="N1221" s="50" t="s">
        <v>5532</v>
      </c>
      <c r="O1221" s="137" t="s">
        <v>2304</v>
      </c>
      <c r="P1221" s="42" t="s">
        <v>64</v>
      </c>
      <c r="Q1221" s="42" t="s">
        <v>65</v>
      </c>
      <c r="R1221" s="42">
        <v>2</v>
      </c>
      <c r="S1221" s="137" t="s">
        <v>2254</v>
      </c>
      <c r="T1221" s="62">
        <v>16867538196.9</v>
      </c>
      <c r="U1221" s="62">
        <v>14487907740.719999</v>
      </c>
      <c r="Z1221" s="42" t="s">
        <v>68</v>
      </c>
      <c r="AJ1221" s="42"/>
      <c r="AW1221" s="42" t="s">
        <v>2412</v>
      </c>
      <c r="AX1221" s="42">
        <v>0.15620000000000001</v>
      </c>
      <c r="AY1221" s="42"/>
      <c r="AZ1221" s="42"/>
      <c r="BA1221" s="42"/>
      <c r="BB1221" s="42"/>
      <c r="BN1221" s="128" t="s">
        <v>4578</v>
      </c>
      <c r="BO1221" s="58" t="str">
        <f t="shared" si="19"/>
        <v>境内资产</v>
      </c>
      <c r="BP1221" s="58" t="str">
        <f>IF(M1221="",VLOOKUP(D1221,Sheet4!$A$1:$B$92,2,0),VLOOKUP(Q1221,Sheet4!$A$1:$B$92,2,0))</f>
        <v>保险资产管理产品</v>
      </c>
    </row>
    <row r="1222" spans="1:68" s="58" customFormat="1" ht="12.75" customHeight="1">
      <c r="A1222" s="137" t="s">
        <v>2265</v>
      </c>
      <c r="B1222" s="50" t="s">
        <v>2312</v>
      </c>
      <c r="C1222" s="252" t="s">
        <v>5552</v>
      </c>
      <c r="D1222" s="257" t="s">
        <v>672</v>
      </c>
      <c r="E1222" s="42" t="s">
        <v>4439</v>
      </c>
      <c r="F1222" s="42" t="s">
        <v>2312</v>
      </c>
      <c r="G1222" s="42"/>
      <c r="H1222" s="307">
        <v>5064522.5051975185</v>
      </c>
      <c r="I1222" s="315">
        <v>3247218.2442343682</v>
      </c>
      <c r="J1222" s="105">
        <v>0</v>
      </c>
      <c r="K1222" s="42">
        <v>0</v>
      </c>
      <c r="L1222" s="42" t="s">
        <v>4489</v>
      </c>
      <c r="M1222" s="50" t="s">
        <v>2302</v>
      </c>
      <c r="N1222" s="50" t="s">
        <v>5532</v>
      </c>
      <c r="O1222" s="137" t="s">
        <v>2304</v>
      </c>
      <c r="P1222" s="42" t="s">
        <v>64</v>
      </c>
      <c r="Q1222" s="42" t="s">
        <v>65</v>
      </c>
      <c r="R1222" s="42">
        <v>2</v>
      </c>
      <c r="S1222" s="137" t="s">
        <v>2254</v>
      </c>
      <c r="T1222" s="62">
        <v>16867538196.9</v>
      </c>
      <c r="U1222" s="62">
        <v>14487907740.719999</v>
      </c>
      <c r="Z1222" s="42" t="s">
        <v>68</v>
      </c>
      <c r="AJ1222" s="42"/>
      <c r="AW1222" s="42" t="s">
        <v>2412</v>
      </c>
      <c r="AX1222" s="42">
        <v>0.15620000000000001</v>
      </c>
      <c r="AY1222" s="42"/>
      <c r="AZ1222" s="42"/>
      <c r="BA1222" s="42"/>
      <c r="BB1222" s="42"/>
      <c r="BN1222" s="128" t="s">
        <v>4578</v>
      </c>
      <c r="BO1222" s="58" t="str">
        <f t="shared" si="19"/>
        <v>境内资产</v>
      </c>
      <c r="BP1222" s="58" t="str">
        <f>IF(M1222="",VLOOKUP(D1222,Sheet4!$A$1:$B$92,2,0),VLOOKUP(Q1222,Sheet4!$A$1:$B$92,2,0))</f>
        <v>保险资产管理产品</v>
      </c>
    </row>
    <row r="1223" spans="1:68" s="58" customFormat="1" ht="12.75" customHeight="1">
      <c r="A1223" s="137" t="s">
        <v>2117</v>
      </c>
      <c r="B1223" s="50" t="s">
        <v>2199</v>
      </c>
      <c r="C1223" s="252" t="s">
        <v>5552</v>
      </c>
      <c r="D1223" s="257" t="s">
        <v>672</v>
      </c>
      <c r="E1223" s="42" t="s">
        <v>3807</v>
      </c>
      <c r="F1223" s="42" t="s">
        <v>2199</v>
      </c>
      <c r="G1223" s="42"/>
      <c r="H1223" s="307">
        <v>2386130.351897724</v>
      </c>
      <c r="I1223" s="315">
        <v>1985813.0543485933</v>
      </c>
      <c r="J1223" s="105">
        <v>0</v>
      </c>
      <c r="K1223" s="42">
        <v>0</v>
      </c>
      <c r="L1223" s="42" t="s">
        <v>4489</v>
      </c>
      <c r="M1223" s="50" t="s">
        <v>2302</v>
      </c>
      <c r="N1223" s="50" t="s">
        <v>5532</v>
      </c>
      <c r="O1223" s="137" t="s">
        <v>2304</v>
      </c>
      <c r="P1223" s="42" t="s">
        <v>64</v>
      </c>
      <c r="Q1223" s="42" t="s">
        <v>65</v>
      </c>
      <c r="R1223" s="42">
        <v>2</v>
      </c>
      <c r="S1223" s="137" t="s">
        <v>2254</v>
      </c>
      <c r="T1223" s="62">
        <v>16867538196.9</v>
      </c>
      <c r="U1223" s="62">
        <v>14487907740.719999</v>
      </c>
      <c r="Z1223" s="42" t="s">
        <v>280</v>
      </c>
      <c r="AJ1223" s="42"/>
      <c r="AW1223" s="42" t="s">
        <v>2412</v>
      </c>
      <c r="AX1223" s="42">
        <v>0.15620000000000001</v>
      </c>
      <c r="AY1223" s="42"/>
      <c r="AZ1223" s="42"/>
      <c r="BA1223" s="42"/>
      <c r="BB1223" s="42"/>
      <c r="BN1223" s="128" t="s">
        <v>4578</v>
      </c>
      <c r="BO1223" s="58" t="str">
        <f t="shared" si="19"/>
        <v>境内资产</v>
      </c>
      <c r="BP1223" s="58" t="str">
        <f>IF(M1223="",VLOOKUP(D1223,Sheet4!$A$1:$B$92,2,0),VLOOKUP(Q1223,Sheet4!$A$1:$B$92,2,0))</f>
        <v>保险资产管理产品</v>
      </c>
    </row>
    <row r="1224" spans="1:68" s="58" customFormat="1" ht="12.75" customHeight="1">
      <c r="A1224" s="137" t="s">
        <v>2266</v>
      </c>
      <c r="B1224" s="50" t="s">
        <v>2313</v>
      </c>
      <c r="C1224" s="252" t="s">
        <v>5552</v>
      </c>
      <c r="D1224" s="257" t="s">
        <v>672</v>
      </c>
      <c r="E1224" s="42" t="s">
        <v>2914</v>
      </c>
      <c r="F1224" s="42" t="s">
        <v>2313</v>
      </c>
      <c r="G1224" s="42"/>
      <c r="H1224" s="307">
        <v>3261049.7852056841</v>
      </c>
      <c r="I1224" s="315">
        <v>2145304.0928991786</v>
      </c>
      <c r="J1224" s="105">
        <v>0</v>
      </c>
      <c r="K1224" s="42">
        <v>0</v>
      </c>
      <c r="L1224" s="42" t="s">
        <v>4489</v>
      </c>
      <c r="M1224" s="50" t="s">
        <v>2302</v>
      </c>
      <c r="N1224" s="50" t="s">
        <v>5532</v>
      </c>
      <c r="O1224" s="137" t="s">
        <v>2304</v>
      </c>
      <c r="P1224" s="42" t="s">
        <v>64</v>
      </c>
      <c r="Q1224" s="42" t="s">
        <v>65</v>
      </c>
      <c r="R1224" s="42">
        <v>2</v>
      </c>
      <c r="S1224" s="137" t="s">
        <v>2254</v>
      </c>
      <c r="T1224" s="62">
        <v>16867538196.9</v>
      </c>
      <c r="U1224" s="62">
        <v>14487907740.719999</v>
      </c>
      <c r="Z1224" s="42" t="s">
        <v>68</v>
      </c>
      <c r="AJ1224" s="42"/>
      <c r="AW1224" s="42" t="s">
        <v>2412</v>
      </c>
      <c r="AX1224" s="42">
        <v>0.15620000000000001</v>
      </c>
      <c r="AY1224" s="42"/>
      <c r="AZ1224" s="42"/>
      <c r="BA1224" s="42"/>
      <c r="BB1224" s="42"/>
      <c r="BN1224" s="128" t="s">
        <v>4578</v>
      </c>
      <c r="BO1224" s="58" t="str">
        <f t="shared" si="19"/>
        <v>境内资产</v>
      </c>
      <c r="BP1224" s="58" t="str">
        <f>IF(M1224="",VLOOKUP(D1224,Sheet4!$A$1:$B$92,2,0),VLOOKUP(Q1224,Sheet4!$A$1:$B$92,2,0))</f>
        <v>保险资产管理产品</v>
      </c>
    </row>
    <row r="1225" spans="1:68" s="58" customFormat="1" ht="12.75" customHeight="1">
      <c r="A1225" s="137" t="s">
        <v>2267</v>
      </c>
      <c r="B1225" s="50" t="s">
        <v>2314</v>
      </c>
      <c r="C1225" s="252" t="s">
        <v>5552</v>
      </c>
      <c r="D1225" s="257" t="s">
        <v>672</v>
      </c>
      <c r="E1225" s="42" t="s">
        <v>3013</v>
      </c>
      <c r="F1225" s="42" t="s">
        <v>2314</v>
      </c>
      <c r="G1225" s="42"/>
      <c r="H1225" s="307">
        <v>6529338.0747571224</v>
      </c>
      <c r="I1225" s="315">
        <v>4100600.1464427244</v>
      </c>
      <c r="J1225" s="105">
        <v>0</v>
      </c>
      <c r="K1225" s="42">
        <v>0</v>
      </c>
      <c r="L1225" s="42" t="s">
        <v>4489</v>
      </c>
      <c r="M1225" s="50" t="s">
        <v>2302</v>
      </c>
      <c r="N1225" s="50" t="s">
        <v>5532</v>
      </c>
      <c r="O1225" s="137" t="s">
        <v>2304</v>
      </c>
      <c r="P1225" s="42" t="s">
        <v>64</v>
      </c>
      <c r="Q1225" s="42" t="s">
        <v>65</v>
      </c>
      <c r="R1225" s="42">
        <v>2</v>
      </c>
      <c r="S1225" s="137" t="s">
        <v>2254</v>
      </c>
      <c r="T1225" s="62">
        <v>16867538196.9</v>
      </c>
      <c r="U1225" s="62">
        <v>14487907740.719999</v>
      </c>
      <c r="Z1225" s="42" t="s">
        <v>68</v>
      </c>
      <c r="AJ1225" s="42"/>
      <c r="AW1225" s="42" t="s">
        <v>2412</v>
      </c>
      <c r="AX1225" s="42">
        <v>0.15620000000000001</v>
      </c>
      <c r="AY1225" s="42"/>
      <c r="AZ1225" s="42"/>
      <c r="BA1225" s="42"/>
      <c r="BB1225" s="42"/>
      <c r="BN1225" s="128" t="s">
        <v>4578</v>
      </c>
      <c r="BO1225" s="58" t="str">
        <f t="shared" si="19"/>
        <v>境内资产</v>
      </c>
      <c r="BP1225" s="58" t="str">
        <f>IF(M1225="",VLOOKUP(D1225,Sheet4!$A$1:$B$92,2,0),VLOOKUP(Q1225,Sheet4!$A$1:$B$92,2,0))</f>
        <v>保险资产管理产品</v>
      </c>
    </row>
    <row r="1226" spans="1:68" s="58" customFormat="1" ht="12.75" customHeight="1">
      <c r="A1226" s="137" t="s">
        <v>2108</v>
      </c>
      <c r="B1226" s="50" t="s">
        <v>2315</v>
      </c>
      <c r="C1226" s="252" t="s">
        <v>5552</v>
      </c>
      <c r="D1226" s="257" t="s">
        <v>672</v>
      </c>
      <c r="E1226" s="42" t="s">
        <v>4359</v>
      </c>
      <c r="F1226" s="42" t="s">
        <v>2315</v>
      </c>
      <c r="G1226" s="42"/>
      <c r="H1226" s="307">
        <v>2549625.7295433315</v>
      </c>
      <c r="I1226" s="315">
        <v>2327158.826898355</v>
      </c>
      <c r="J1226" s="105">
        <v>0</v>
      </c>
      <c r="K1226" s="42">
        <v>0</v>
      </c>
      <c r="L1226" s="42" t="s">
        <v>4489</v>
      </c>
      <c r="M1226" s="50" t="s">
        <v>2302</v>
      </c>
      <c r="N1226" s="50" t="s">
        <v>5532</v>
      </c>
      <c r="O1226" s="137" t="s">
        <v>2304</v>
      </c>
      <c r="P1226" s="42" t="s">
        <v>64</v>
      </c>
      <c r="Q1226" s="42" t="s">
        <v>65</v>
      </c>
      <c r="R1226" s="42">
        <v>2</v>
      </c>
      <c r="S1226" s="137" t="s">
        <v>2254</v>
      </c>
      <c r="T1226" s="62">
        <v>16867538196.9</v>
      </c>
      <c r="U1226" s="62">
        <v>14487907740.719999</v>
      </c>
      <c r="Z1226" s="42" t="s">
        <v>68</v>
      </c>
      <c r="AJ1226" s="42"/>
      <c r="AW1226" s="42" t="s">
        <v>2412</v>
      </c>
      <c r="AX1226" s="42">
        <v>0.15620000000000001</v>
      </c>
      <c r="AY1226" s="42"/>
      <c r="AZ1226" s="42"/>
      <c r="BA1226" s="42"/>
      <c r="BB1226" s="42"/>
      <c r="BN1226" s="128" t="s">
        <v>4578</v>
      </c>
      <c r="BO1226" s="58" t="str">
        <f t="shared" si="19"/>
        <v>境内资产</v>
      </c>
      <c r="BP1226" s="58" t="str">
        <f>IF(M1226="",VLOOKUP(D1226,Sheet4!$A$1:$B$92,2,0),VLOOKUP(Q1226,Sheet4!$A$1:$B$92,2,0))</f>
        <v>保险资产管理产品</v>
      </c>
    </row>
    <row r="1227" spans="1:68" s="58" customFormat="1" ht="12.75" customHeight="1">
      <c r="A1227" s="137" t="s">
        <v>1967</v>
      </c>
      <c r="B1227" s="50" t="s">
        <v>1968</v>
      </c>
      <c r="C1227" s="252" t="s">
        <v>5552</v>
      </c>
      <c r="D1227" s="257" t="s">
        <v>672</v>
      </c>
      <c r="E1227" s="42" t="s">
        <v>3077</v>
      </c>
      <c r="F1227" s="42" t="s">
        <v>1968</v>
      </c>
      <c r="G1227" s="42"/>
      <c r="H1227" s="307">
        <v>4872575.347990172</v>
      </c>
      <c r="I1227" s="315">
        <v>4979516.4334841175</v>
      </c>
      <c r="J1227" s="105">
        <v>0</v>
      </c>
      <c r="K1227" s="42">
        <v>0</v>
      </c>
      <c r="L1227" s="42" t="s">
        <v>4489</v>
      </c>
      <c r="M1227" s="50" t="s">
        <v>2302</v>
      </c>
      <c r="N1227" s="50" t="s">
        <v>5532</v>
      </c>
      <c r="O1227" s="137" t="s">
        <v>2304</v>
      </c>
      <c r="P1227" s="42" t="s">
        <v>64</v>
      </c>
      <c r="Q1227" s="42" t="s">
        <v>65</v>
      </c>
      <c r="R1227" s="42">
        <v>2</v>
      </c>
      <c r="S1227" s="137" t="s">
        <v>2254</v>
      </c>
      <c r="T1227" s="62">
        <v>16867538196.9</v>
      </c>
      <c r="U1227" s="62">
        <v>14487907740.719999</v>
      </c>
      <c r="Z1227" s="42" t="s">
        <v>280</v>
      </c>
      <c r="AJ1227" s="42"/>
      <c r="AW1227" s="42" t="s">
        <v>2412</v>
      </c>
      <c r="AX1227" s="42">
        <v>0.15620000000000001</v>
      </c>
      <c r="AY1227" s="42"/>
      <c r="AZ1227" s="42"/>
      <c r="BA1227" s="42"/>
      <c r="BB1227" s="42"/>
      <c r="BN1227" s="128" t="s">
        <v>4578</v>
      </c>
      <c r="BO1227" s="58" t="str">
        <f t="shared" si="19"/>
        <v>境内资产</v>
      </c>
      <c r="BP1227" s="58" t="str">
        <f>IF(M1227="",VLOOKUP(D1227,Sheet4!$A$1:$B$92,2,0),VLOOKUP(Q1227,Sheet4!$A$1:$B$92,2,0))</f>
        <v>保险资产管理产品</v>
      </c>
    </row>
    <row r="1228" spans="1:68" s="58" customFormat="1" ht="12.75" customHeight="1">
      <c r="A1228" s="137" t="s">
        <v>2268</v>
      </c>
      <c r="B1228" s="50" t="s">
        <v>2316</v>
      </c>
      <c r="C1228" s="252" t="s">
        <v>5552</v>
      </c>
      <c r="D1228" s="257" t="s">
        <v>672</v>
      </c>
      <c r="E1228" s="42" t="s">
        <v>4440</v>
      </c>
      <c r="F1228" s="42" t="s">
        <v>2316</v>
      </c>
      <c r="G1228" s="42"/>
      <c r="H1228" s="307">
        <v>4294591.3862322476</v>
      </c>
      <c r="I1228" s="315">
        <v>3185495.4296702314</v>
      </c>
      <c r="J1228" s="105">
        <v>0</v>
      </c>
      <c r="K1228" s="42">
        <v>0</v>
      </c>
      <c r="L1228" s="42" t="s">
        <v>4489</v>
      </c>
      <c r="M1228" s="50" t="s">
        <v>2302</v>
      </c>
      <c r="N1228" s="50" t="s">
        <v>5532</v>
      </c>
      <c r="O1228" s="137" t="s">
        <v>2304</v>
      </c>
      <c r="P1228" s="42" t="s">
        <v>64</v>
      </c>
      <c r="Q1228" s="42" t="s">
        <v>65</v>
      </c>
      <c r="R1228" s="42">
        <v>2</v>
      </c>
      <c r="S1228" s="137" t="s">
        <v>2254</v>
      </c>
      <c r="T1228" s="62">
        <v>16867538196.9</v>
      </c>
      <c r="U1228" s="62">
        <v>14487907740.719999</v>
      </c>
      <c r="Z1228" s="42" t="s">
        <v>68</v>
      </c>
      <c r="AJ1228" s="42"/>
      <c r="AW1228" s="42" t="s">
        <v>2412</v>
      </c>
      <c r="AX1228" s="42">
        <v>0.15620000000000001</v>
      </c>
      <c r="AY1228" s="42"/>
      <c r="AZ1228" s="42"/>
      <c r="BA1228" s="42"/>
      <c r="BB1228" s="42"/>
      <c r="BN1228" s="128" t="s">
        <v>4578</v>
      </c>
      <c r="BO1228" s="58" t="str">
        <f t="shared" si="19"/>
        <v>境内资产</v>
      </c>
      <c r="BP1228" s="58" t="str">
        <f>IF(M1228="",VLOOKUP(D1228,Sheet4!$A$1:$B$92,2,0),VLOOKUP(Q1228,Sheet4!$A$1:$B$92,2,0))</f>
        <v>保险资产管理产品</v>
      </c>
    </row>
    <row r="1229" spans="1:68" s="58" customFormat="1" ht="12.75" customHeight="1">
      <c r="A1229" s="137" t="s">
        <v>2269</v>
      </c>
      <c r="B1229" s="50" t="s">
        <v>2317</v>
      </c>
      <c r="C1229" s="252" t="s">
        <v>5552</v>
      </c>
      <c r="D1229" s="257" t="s">
        <v>672</v>
      </c>
      <c r="E1229" s="42" t="s">
        <v>4441</v>
      </c>
      <c r="F1229" s="42" t="s">
        <v>2317</v>
      </c>
      <c r="G1229" s="42"/>
      <c r="H1229" s="307">
        <v>3049663.1738891844</v>
      </c>
      <c r="I1229" s="315">
        <v>2541568.3965029484</v>
      </c>
      <c r="J1229" s="105">
        <v>0</v>
      </c>
      <c r="K1229" s="42">
        <v>0</v>
      </c>
      <c r="L1229" s="42" t="s">
        <v>4489</v>
      </c>
      <c r="M1229" s="50" t="s">
        <v>2302</v>
      </c>
      <c r="N1229" s="50" t="s">
        <v>5532</v>
      </c>
      <c r="O1229" s="137" t="s">
        <v>2304</v>
      </c>
      <c r="P1229" s="42" t="s">
        <v>64</v>
      </c>
      <c r="Q1229" s="42" t="s">
        <v>65</v>
      </c>
      <c r="R1229" s="42">
        <v>2</v>
      </c>
      <c r="S1229" s="137" t="s">
        <v>2254</v>
      </c>
      <c r="T1229" s="62">
        <v>16867538196.9</v>
      </c>
      <c r="U1229" s="62">
        <v>14487907740.719999</v>
      </c>
      <c r="Z1229" s="42" t="s">
        <v>68</v>
      </c>
      <c r="AJ1229" s="42"/>
      <c r="AW1229" s="42" t="s">
        <v>2412</v>
      </c>
      <c r="AX1229" s="42">
        <v>0.15620000000000001</v>
      </c>
      <c r="AY1229" s="42"/>
      <c r="AZ1229" s="42"/>
      <c r="BA1229" s="42"/>
      <c r="BB1229" s="42"/>
      <c r="BN1229" s="128" t="s">
        <v>4578</v>
      </c>
      <c r="BO1229" s="58" t="str">
        <f t="shared" si="19"/>
        <v>境内资产</v>
      </c>
      <c r="BP1229" s="58" t="str">
        <f>IF(M1229="",VLOOKUP(D1229,Sheet4!$A$1:$B$92,2,0),VLOOKUP(Q1229,Sheet4!$A$1:$B$92,2,0))</f>
        <v>保险资产管理产品</v>
      </c>
    </row>
    <row r="1230" spans="1:68" s="58" customFormat="1" ht="12.75" customHeight="1">
      <c r="A1230" s="137" t="s">
        <v>2270</v>
      </c>
      <c r="B1230" s="50" t="s">
        <v>2318</v>
      </c>
      <c r="C1230" s="252" t="s">
        <v>5552</v>
      </c>
      <c r="D1230" s="257" t="s">
        <v>672</v>
      </c>
      <c r="E1230" s="42" t="s">
        <v>4442</v>
      </c>
      <c r="F1230" s="42" t="s">
        <v>2318</v>
      </c>
      <c r="G1230" s="42"/>
      <c r="H1230" s="307">
        <v>715283.46817650052</v>
      </c>
      <c r="I1230" s="315">
        <v>792404.39012706536</v>
      </c>
      <c r="J1230" s="105">
        <v>0</v>
      </c>
      <c r="K1230" s="42">
        <v>0</v>
      </c>
      <c r="L1230" s="42" t="s">
        <v>4489</v>
      </c>
      <c r="M1230" s="50" t="s">
        <v>2302</v>
      </c>
      <c r="N1230" s="50" t="s">
        <v>5532</v>
      </c>
      <c r="O1230" s="137" t="s">
        <v>2304</v>
      </c>
      <c r="P1230" s="42" t="s">
        <v>64</v>
      </c>
      <c r="Q1230" s="42" t="s">
        <v>65</v>
      </c>
      <c r="R1230" s="42">
        <v>2</v>
      </c>
      <c r="S1230" s="137" t="s">
        <v>2254</v>
      </c>
      <c r="T1230" s="62">
        <v>16867538196.9</v>
      </c>
      <c r="U1230" s="62">
        <v>14487907740.719999</v>
      </c>
      <c r="Z1230" s="42" t="s">
        <v>68</v>
      </c>
      <c r="AJ1230" s="42"/>
      <c r="AW1230" s="42" t="s">
        <v>2412</v>
      </c>
      <c r="AX1230" s="42">
        <v>0.15620000000000001</v>
      </c>
      <c r="AY1230" s="42"/>
      <c r="AZ1230" s="42"/>
      <c r="BA1230" s="42"/>
      <c r="BB1230" s="42"/>
      <c r="BN1230" s="128" t="s">
        <v>4578</v>
      </c>
      <c r="BO1230" s="58" t="str">
        <f t="shared" si="19"/>
        <v>境内资产</v>
      </c>
      <c r="BP1230" s="58" t="str">
        <f>IF(M1230="",VLOOKUP(D1230,Sheet4!$A$1:$B$92,2,0),VLOOKUP(Q1230,Sheet4!$A$1:$B$92,2,0))</f>
        <v>保险资产管理产品</v>
      </c>
    </row>
    <row r="1231" spans="1:68" s="58" customFormat="1" ht="12.75" customHeight="1">
      <c r="A1231" s="137" t="s">
        <v>2271</v>
      </c>
      <c r="B1231" s="50" t="s">
        <v>2319</v>
      </c>
      <c r="C1231" s="252" t="s">
        <v>5552</v>
      </c>
      <c r="D1231" s="257" t="s">
        <v>672</v>
      </c>
      <c r="E1231" s="42" t="s">
        <v>4443</v>
      </c>
      <c r="F1231" s="42" t="s">
        <v>2319</v>
      </c>
      <c r="G1231" s="42"/>
      <c r="H1231" s="307">
        <v>3647556.49081547</v>
      </c>
      <c r="I1231" s="315">
        <v>3045510.2653373135</v>
      </c>
      <c r="J1231" s="105">
        <v>0</v>
      </c>
      <c r="K1231" s="42">
        <v>0</v>
      </c>
      <c r="L1231" s="42" t="s">
        <v>4489</v>
      </c>
      <c r="M1231" s="50" t="s">
        <v>2302</v>
      </c>
      <c r="N1231" s="50" t="s">
        <v>5532</v>
      </c>
      <c r="O1231" s="137" t="s">
        <v>2304</v>
      </c>
      <c r="P1231" s="42" t="s">
        <v>64</v>
      </c>
      <c r="Q1231" s="42" t="s">
        <v>65</v>
      </c>
      <c r="R1231" s="42">
        <v>2</v>
      </c>
      <c r="S1231" s="137" t="s">
        <v>2254</v>
      </c>
      <c r="T1231" s="62">
        <v>16867538196.9</v>
      </c>
      <c r="U1231" s="62">
        <v>14487907740.719999</v>
      </c>
      <c r="Z1231" s="42" t="s">
        <v>68</v>
      </c>
      <c r="AJ1231" s="42"/>
      <c r="AW1231" s="42" t="s">
        <v>2412</v>
      </c>
      <c r="AX1231" s="42">
        <v>0.15620000000000001</v>
      </c>
      <c r="AY1231" s="42"/>
      <c r="AZ1231" s="42"/>
      <c r="BA1231" s="42"/>
      <c r="BB1231" s="42"/>
      <c r="BN1231" s="128" t="s">
        <v>4578</v>
      </c>
      <c r="BO1231" s="58" t="str">
        <f t="shared" si="19"/>
        <v>境内资产</v>
      </c>
      <c r="BP1231" s="58" t="str">
        <f>IF(M1231="",VLOOKUP(D1231,Sheet4!$A$1:$B$92,2,0),VLOOKUP(Q1231,Sheet4!$A$1:$B$92,2,0))</f>
        <v>保险资产管理产品</v>
      </c>
    </row>
    <row r="1232" spans="1:68" s="58" customFormat="1" ht="12.75" customHeight="1">
      <c r="A1232" s="137" t="s">
        <v>2272</v>
      </c>
      <c r="B1232" s="50" t="s">
        <v>2320</v>
      </c>
      <c r="C1232" s="252" t="s">
        <v>5552</v>
      </c>
      <c r="D1232" s="257" t="s">
        <v>672</v>
      </c>
      <c r="E1232" s="42" t="s">
        <v>4444</v>
      </c>
      <c r="F1232" s="42" t="s">
        <v>2320</v>
      </c>
      <c r="G1232" s="42"/>
      <c r="H1232" s="307">
        <v>4674113.6905710725</v>
      </c>
      <c r="I1232" s="315">
        <v>3722091.3800242213</v>
      </c>
      <c r="J1232" s="105">
        <v>0</v>
      </c>
      <c r="K1232" s="42">
        <v>0</v>
      </c>
      <c r="L1232" s="42" t="s">
        <v>4489</v>
      </c>
      <c r="M1232" s="50" t="s">
        <v>2302</v>
      </c>
      <c r="N1232" s="50" t="s">
        <v>5532</v>
      </c>
      <c r="O1232" s="137" t="s">
        <v>2304</v>
      </c>
      <c r="P1232" s="42" t="s">
        <v>64</v>
      </c>
      <c r="Q1232" s="42" t="s">
        <v>65</v>
      </c>
      <c r="R1232" s="42">
        <v>2</v>
      </c>
      <c r="S1232" s="137" t="s">
        <v>2254</v>
      </c>
      <c r="T1232" s="62">
        <v>16867538196.9</v>
      </c>
      <c r="U1232" s="62">
        <v>14487907740.719999</v>
      </c>
      <c r="Z1232" s="42" t="s">
        <v>68</v>
      </c>
      <c r="AJ1232" s="42"/>
      <c r="AW1232" s="42" t="s">
        <v>2412</v>
      </c>
      <c r="AX1232" s="42">
        <v>0.15620000000000001</v>
      </c>
      <c r="AY1232" s="42"/>
      <c r="AZ1232" s="42"/>
      <c r="BA1232" s="42"/>
      <c r="BB1232" s="42"/>
      <c r="BN1232" s="128" t="s">
        <v>4578</v>
      </c>
      <c r="BO1232" s="58" t="str">
        <f t="shared" si="19"/>
        <v>境内资产</v>
      </c>
      <c r="BP1232" s="58" t="str">
        <f>IF(M1232="",VLOOKUP(D1232,Sheet4!$A$1:$B$92,2,0),VLOOKUP(Q1232,Sheet4!$A$1:$B$92,2,0))</f>
        <v>保险资产管理产品</v>
      </c>
    </row>
    <row r="1233" spans="1:68" s="58" customFormat="1" ht="12.75" customHeight="1">
      <c r="A1233" s="138" t="s">
        <v>1556</v>
      </c>
      <c r="B1233" s="50" t="s">
        <v>1557</v>
      </c>
      <c r="C1233" s="252" t="s">
        <v>5552</v>
      </c>
      <c r="D1233" s="257" t="s">
        <v>672</v>
      </c>
      <c r="E1233" s="42" t="s">
        <v>1558</v>
      </c>
      <c r="F1233" s="42" t="s">
        <v>1557</v>
      </c>
      <c r="G1233" s="42"/>
      <c r="H1233" s="307">
        <v>4296.7772016410208</v>
      </c>
      <c r="I1233" s="315">
        <v>6187.9388367646407</v>
      </c>
      <c r="J1233" s="105">
        <v>0</v>
      </c>
      <c r="K1233" s="42">
        <v>0</v>
      </c>
      <c r="L1233" s="42" t="s">
        <v>4489</v>
      </c>
      <c r="M1233" s="50" t="s">
        <v>2302</v>
      </c>
      <c r="N1233" s="50" t="s">
        <v>5532</v>
      </c>
      <c r="O1233" s="137" t="s">
        <v>2304</v>
      </c>
      <c r="P1233" s="42" t="s">
        <v>64</v>
      </c>
      <c r="Q1233" s="42" t="s">
        <v>65</v>
      </c>
      <c r="R1233" s="42">
        <v>2</v>
      </c>
      <c r="S1233" s="137" t="s">
        <v>2254</v>
      </c>
      <c r="T1233" s="62">
        <v>16867538196.9</v>
      </c>
      <c r="U1233" s="62">
        <v>14487907740.719999</v>
      </c>
      <c r="Z1233" s="42" t="s">
        <v>68</v>
      </c>
      <c r="AJ1233" s="42"/>
      <c r="AW1233" s="42" t="s">
        <v>2412</v>
      </c>
      <c r="AX1233" s="42">
        <v>0.15620000000000001</v>
      </c>
      <c r="AY1233" s="42"/>
      <c r="AZ1233" s="42"/>
      <c r="BA1233" s="42"/>
      <c r="BB1233" s="42"/>
      <c r="BN1233" s="128" t="s">
        <v>4578</v>
      </c>
      <c r="BO1233" s="58" t="str">
        <f t="shared" si="19"/>
        <v>境内资产</v>
      </c>
      <c r="BP1233" s="58" t="str">
        <f>IF(M1233="",VLOOKUP(D1233,Sheet4!$A$1:$B$92,2,0),VLOOKUP(Q1233,Sheet4!$A$1:$B$92,2,0))</f>
        <v>保险资产管理产品</v>
      </c>
    </row>
    <row r="1234" spans="1:68" s="58" customFormat="1" ht="12.75" customHeight="1">
      <c r="A1234" s="137" t="s">
        <v>2273</v>
      </c>
      <c r="B1234" s="50" t="s">
        <v>2321</v>
      </c>
      <c r="C1234" s="252" t="s">
        <v>5552</v>
      </c>
      <c r="D1234" s="257" t="s">
        <v>672</v>
      </c>
      <c r="E1234" s="42" t="s">
        <v>4445</v>
      </c>
      <c r="F1234" s="42" t="s">
        <v>2321</v>
      </c>
      <c r="G1234" s="42"/>
      <c r="H1234" s="307">
        <v>6291523.1966874106</v>
      </c>
      <c r="I1234" s="315">
        <v>5801341.3985918956</v>
      </c>
      <c r="J1234" s="105">
        <v>0</v>
      </c>
      <c r="K1234" s="42">
        <v>0</v>
      </c>
      <c r="L1234" s="42" t="s">
        <v>4489</v>
      </c>
      <c r="M1234" s="50" t="s">
        <v>2302</v>
      </c>
      <c r="N1234" s="50" t="s">
        <v>5532</v>
      </c>
      <c r="O1234" s="137" t="s">
        <v>2304</v>
      </c>
      <c r="P1234" s="42" t="s">
        <v>64</v>
      </c>
      <c r="Q1234" s="42" t="s">
        <v>65</v>
      </c>
      <c r="R1234" s="42">
        <v>2</v>
      </c>
      <c r="S1234" s="137" t="s">
        <v>2254</v>
      </c>
      <c r="T1234" s="62">
        <v>16867538196.9</v>
      </c>
      <c r="U1234" s="62">
        <v>14487907740.719999</v>
      </c>
      <c r="Z1234" s="42" t="s">
        <v>68</v>
      </c>
      <c r="AJ1234" s="42"/>
      <c r="AW1234" s="42" t="s">
        <v>2412</v>
      </c>
      <c r="AX1234" s="42">
        <v>0.15620000000000001</v>
      </c>
      <c r="AY1234" s="42"/>
      <c r="AZ1234" s="42"/>
      <c r="BA1234" s="42"/>
      <c r="BB1234" s="42"/>
      <c r="BN1234" s="128" t="s">
        <v>4578</v>
      </c>
      <c r="BO1234" s="58" t="str">
        <f t="shared" si="19"/>
        <v>境内资产</v>
      </c>
      <c r="BP1234" s="58" t="str">
        <f>IF(M1234="",VLOOKUP(D1234,Sheet4!$A$1:$B$92,2,0),VLOOKUP(Q1234,Sheet4!$A$1:$B$92,2,0))</f>
        <v>保险资产管理产品</v>
      </c>
    </row>
    <row r="1235" spans="1:68" s="58" customFormat="1" ht="12.75" customHeight="1">
      <c r="A1235" s="137" t="s">
        <v>2274</v>
      </c>
      <c r="B1235" s="50" t="s">
        <v>2322</v>
      </c>
      <c r="C1235" s="252" t="s">
        <v>5552</v>
      </c>
      <c r="D1235" s="257" t="s">
        <v>672</v>
      </c>
      <c r="E1235" s="42" t="s">
        <v>4446</v>
      </c>
      <c r="F1235" s="42" t="s">
        <v>2322</v>
      </c>
      <c r="G1235" s="42"/>
      <c r="H1235" s="307">
        <v>4641139.7645409256</v>
      </c>
      <c r="I1235" s="315">
        <v>3968277.6170237623</v>
      </c>
      <c r="J1235" s="105">
        <v>0</v>
      </c>
      <c r="K1235" s="42">
        <v>0</v>
      </c>
      <c r="L1235" s="42" t="s">
        <v>4489</v>
      </c>
      <c r="M1235" s="50" t="s">
        <v>2302</v>
      </c>
      <c r="N1235" s="50" t="s">
        <v>5532</v>
      </c>
      <c r="O1235" s="137" t="s">
        <v>2304</v>
      </c>
      <c r="P1235" s="42" t="s">
        <v>64</v>
      </c>
      <c r="Q1235" s="42" t="s">
        <v>65</v>
      </c>
      <c r="R1235" s="42">
        <v>2</v>
      </c>
      <c r="S1235" s="137" t="s">
        <v>2254</v>
      </c>
      <c r="T1235" s="62">
        <v>16867538196.9</v>
      </c>
      <c r="U1235" s="62">
        <v>14487907740.719999</v>
      </c>
      <c r="Z1235" s="42" t="s">
        <v>68</v>
      </c>
      <c r="AJ1235" s="42"/>
      <c r="AW1235" s="42" t="s">
        <v>2412</v>
      </c>
      <c r="AX1235" s="42">
        <v>0.15620000000000001</v>
      </c>
      <c r="AY1235" s="42"/>
      <c r="AZ1235" s="42"/>
      <c r="BA1235" s="42"/>
      <c r="BB1235" s="42"/>
      <c r="BN1235" s="128" t="s">
        <v>4578</v>
      </c>
      <c r="BO1235" s="58" t="str">
        <f t="shared" si="19"/>
        <v>境内资产</v>
      </c>
      <c r="BP1235" s="58" t="str">
        <f>IF(M1235="",VLOOKUP(D1235,Sheet4!$A$1:$B$92,2,0),VLOOKUP(Q1235,Sheet4!$A$1:$B$92,2,0))</f>
        <v>保险资产管理产品</v>
      </c>
    </row>
    <row r="1236" spans="1:68" s="58" customFormat="1" ht="12.75" customHeight="1">
      <c r="A1236" s="137" t="s">
        <v>2116</v>
      </c>
      <c r="B1236" s="50" t="s">
        <v>2323</v>
      </c>
      <c r="C1236" s="252" t="s">
        <v>5552</v>
      </c>
      <c r="D1236" s="257" t="s">
        <v>672</v>
      </c>
      <c r="E1236" s="42" t="s">
        <v>4361</v>
      </c>
      <c r="F1236" s="42" t="s">
        <v>2323</v>
      </c>
      <c r="G1236" s="42"/>
      <c r="H1236" s="307">
        <v>2800157.6381264227</v>
      </c>
      <c r="I1236" s="315">
        <v>1923903.0857837291</v>
      </c>
      <c r="J1236" s="105">
        <v>0</v>
      </c>
      <c r="K1236" s="42">
        <v>0</v>
      </c>
      <c r="L1236" s="42" t="s">
        <v>4489</v>
      </c>
      <c r="M1236" s="50" t="s">
        <v>2302</v>
      </c>
      <c r="N1236" s="50" t="s">
        <v>5532</v>
      </c>
      <c r="O1236" s="137" t="s">
        <v>2304</v>
      </c>
      <c r="P1236" s="42" t="s">
        <v>64</v>
      </c>
      <c r="Q1236" s="42" t="s">
        <v>65</v>
      </c>
      <c r="R1236" s="42">
        <v>2</v>
      </c>
      <c r="S1236" s="137" t="s">
        <v>2254</v>
      </c>
      <c r="T1236" s="62">
        <v>16867538196.9</v>
      </c>
      <c r="U1236" s="62">
        <v>14487907740.719999</v>
      </c>
      <c r="Z1236" s="42" t="s">
        <v>68</v>
      </c>
      <c r="AJ1236" s="42"/>
      <c r="AW1236" s="42" t="s">
        <v>2412</v>
      </c>
      <c r="AX1236" s="42">
        <v>0.15620000000000001</v>
      </c>
      <c r="AY1236" s="42"/>
      <c r="AZ1236" s="42"/>
      <c r="BA1236" s="42"/>
      <c r="BB1236" s="42"/>
      <c r="BN1236" s="128" t="s">
        <v>4578</v>
      </c>
      <c r="BO1236" s="58" t="str">
        <f t="shared" si="19"/>
        <v>境内资产</v>
      </c>
      <c r="BP1236" s="58" t="str">
        <f>IF(M1236="",VLOOKUP(D1236,Sheet4!$A$1:$B$92,2,0),VLOOKUP(Q1236,Sheet4!$A$1:$B$92,2,0))</f>
        <v>保险资产管理产品</v>
      </c>
    </row>
    <row r="1237" spans="1:68" s="58" customFormat="1" ht="12.75" customHeight="1">
      <c r="A1237" s="137" t="s">
        <v>2275</v>
      </c>
      <c r="B1237" s="50" t="s">
        <v>2324</v>
      </c>
      <c r="C1237" s="252" t="s">
        <v>5552</v>
      </c>
      <c r="D1237" s="257" t="s">
        <v>672</v>
      </c>
      <c r="E1237" s="42" t="s">
        <v>4447</v>
      </c>
      <c r="F1237" s="42" t="s">
        <v>2324</v>
      </c>
      <c r="G1237" s="42"/>
      <c r="H1237" s="307">
        <v>1803652.5383382028</v>
      </c>
      <c r="I1237" s="315">
        <v>1585680.8248794272</v>
      </c>
      <c r="J1237" s="105">
        <v>0</v>
      </c>
      <c r="K1237" s="42">
        <v>0</v>
      </c>
      <c r="L1237" s="42" t="s">
        <v>4489</v>
      </c>
      <c r="M1237" s="50" t="s">
        <v>2302</v>
      </c>
      <c r="N1237" s="50" t="s">
        <v>5532</v>
      </c>
      <c r="O1237" s="137" t="s">
        <v>2304</v>
      </c>
      <c r="P1237" s="42" t="s">
        <v>64</v>
      </c>
      <c r="Q1237" s="42" t="s">
        <v>65</v>
      </c>
      <c r="R1237" s="42">
        <v>2</v>
      </c>
      <c r="S1237" s="137" t="s">
        <v>2254</v>
      </c>
      <c r="T1237" s="62">
        <v>16867538196.9</v>
      </c>
      <c r="U1237" s="62">
        <v>14487907740.719999</v>
      </c>
      <c r="Z1237" s="42" t="s">
        <v>68</v>
      </c>
      <c r="AJ1237" s="42"/>
      <c r="AW1237" s="42" t="s">
        <v>2412</v>
      </c>
      <c r="AX1237" s="42">
        <v>0.15620000000000001</v>
      </c>
      <c r="AY1237" s="42"/>
      <c r="AZ1237" s="42"/>
      <c r="BA1237" s="42"/>
      <c r="BB1237" s="42"/>
      <c r="BN1237" s="128" t="s">
        <v>4578</v>
      </c>
      <c r="BO1237" s="58" t="str">
        <f t="shared" si="19"/>
        <v>境内资产</v>
      </c>
      <c r="BP1237" s="58" t="str">
        <f>IF(M1237="",VLOOKUP(D1237,Sheet4!$A$1:$B$92,2,0),VLOOKUP(Q1237,Sheet4!$A$1:$B$92,2,0))</f>
        <v>保险资产管理产品</v>
      </c>
    </row>
    <row r="1238" spans="1:68" s="58" customFormat="1" ht="12.75" customHeight="1">
      <c r="A1238" s="137" t="s">
        <v>2276</v>
      </c>
      <c r="B1238" s="50" t="s">
        <v>2325</v>
      </c>
      <c r="C1238" s="252" t="s">
        <v>5552</v>
      </c>
      <c r="D1238" s="257" t="s">
        <v>672</v>
      </c>
      <c r="E1238" s="42" t="s">
        <v>4448</v>
      </c>
      <c r="F1238" s="42" t="s">
        <v>2325</v>
      </c>
      <c r="G1238" s="42"/>
      <c r="H1238" s="307">
        <v>578284.26448445464</v>
      </c>
      <c r="I1238" s="315">
        <v>337286.20146668341</v>
      </c>
      <c r="J1238" s="105">
        <v>0</v>
      </c>
      <c r="K1238" s="42">
        <v>0</v>
      </c>
      <c r="L1238" s="42" t="s">
        <v>4489</v>
      </c>
      <c r="M1238" s="50" t="s">
        <v>2302</v>
      </c>
      <c r="N1238" s="50" t="s">
        <v>5532</v>
      </c>
      <c r="O1238" s="137" t="s">
        <v>2304</v>
      </c>
      <c r="P1238" s="42" t="s">
        <v>64</v>
      </c>
      <c r="Q1238" s="42" t="s">
        <v>65</v>
      </c>
      <c r="R1238" s="42">
        <v>2</v>
      </c>
      <c r="S1238" s="137" t="s">
        <v>2254</v>
      </c>
      <c r="T1238" s="62">
        <v>16867538196.9</v>
      </c>
      <c r="U1238" s="62">
        <v>14487907740.719999</v>
      </c>
      <c r="Z1238" s="42" t="s">
        <v>68</v>
      </c>
      <c r="AJ1238" s="42"/>
      <c r="AW1238" s="42" t="s">
        <v>2412</v>
      </c>
      <c r="AX1238" s="42">
        <v>0.15620000000000001</v>
      </c>
      <c r="AY1238" s="42"/>
      <c r="AZ1238" s="42"/>
      <c r="BA1238" s="42"/>
      <c r="BB1238" s="42"/>
      <c r="BN1238" s="128" t="s">
        <v>4578</v>
      </c>
      <c r="BO1238" s="58" t="str">
        <f t="shared" si="19"/>
        <v>境内资产</v>
      </c>
      <c r="BP1238" s="58" t="str">
        <f>IF(M1238="",VLOOKUP(D1238,Sheet4!$A$1:$B$92,2,0),VLOOKUP(Q1238,Sheet4!$A$1:$B$92,2,0))</f>
        <v>保险资产管理产品</v>
      </c>
    </row>
    <row r="1239" spans="1:68" s="58" customFormat="1" ht="12.75" customHeight="1">
      <c r="A1239" s="137" t="s">
        <v>2277</v>
      </c>
      <c r="B1239" s="50" t="s">
        <v>2326</v>
      </c>
      <c r="C1239" s="252" t="s">
        <v>5552</v>
      </c>
      <c r="D1239" s="257" t="s">
        <v>672</v>
      </c>
      <c r="E1239" s="42" t="s">
        <v>3547</v>
      </c>
      <c r="F1239" s="42" t="s">
        <v>2326</v>
      </c>
      <c r="G1239" s="42"/>
      <c r="H1239" s="307">
        <v>1481177.4022800897</v>
      </c>
      <c r="I1239" s="315">
        <v>1430742.0339313266</v>
      </c>
      <c r="J1239" s="105">
        <v>0</v>
      </c>
      <c r="K1239" s="42">
        <v>0</v>
      </c>
      <c r="L1239" s="42" t="s">
        <v>4489</v>
      </c>
      <c r="M1239" s="50" t="s">
        <v>2302</v>
      </c>
      <c r="N1239" s="50" t="s">
        <v>5532</v>
      </c>
      <c r="O1239" s="137" t="s">
        <v>2304</v>
      </c>
      <c r="P1239" s="42" t="s">
        <v>64</v>
      </c>
      <c r="Q1239" s="42" t="s">
        <v>65</v>
      </c>
      <c r="R1239" s="42">
        <v>2</v>
      </c>
      <c r="S1239" s="137" t="s">
        <v>2254</v>
      </c>
      <c r="T1239" s="62">
        <v>16867538196.9</v>
      </c>
      <c r="U1239" s="62">
        <v>14487907740.719999</v>
      </c>
      <c r="Z1239" s="42" t="s">
        <v>280</v>
      </c>
      <c r="AJ1239" s="42"/>
      <c r="AW1239" s="42" t="s">
        <v>2412</v>
      </c>
      <c r="AX1239" s="42">
        <v>0.15620000000000001</v>
      </c>
      <c r="AY1239" s="42"/>
      <c r="AZ1239" s="42"/>
      <c r="BA1239" s="42"/>
      <c r="BB1239" s="42"/>
      <c r="BN1239" s="128" t="s">
        <v>4578</v>
      </c>
      <c r="BO1239" s="58" t="str">
        <f t="shared" si="19"/>
        <v>境内资产</v>
      </c>
      <c r="BP1239" s="58" t="str">
        <f>IF(M1239="",VLOOKUP(D1239,Sheet4!$A$1:$B$92,2,0),VLOOKUP(Q1239,Sheet4!$A$1:$B$92,2,0))</f>
        <v>保险资产管理产品</v>
      </c>
    </row>
    <row r="1240" spans="1:68" s="58" customFormat="1" ht="12.75" customHeight="1">
      <c r="A1240" s="138" t="s">
        <v>2106</v>
      </c>
      <c r="B1240" s="50" t="s">
        <v>2327</v>
      </c>
      <c r="C1240" s="252" t="s">
        <v>5552</v>
      </c>
      <c r="D1240" s="257" t="s">
        <v>672</v>
      </c>
      <c r="E1240" s="42" t="s">
        <v>4358</v>
      </c>
      <c r="F1240" s="42" t="s">
        <v>2327</v>
      </c>
      <c r="G1240" s="42"/>
      <c r="H1240" s="307">
        <v>3141841.0104643991</v>
      </c>
      <c r="I1240" s="315">
        <v>2686186.8798946175</v>
      </c>
      <c r="J1240" s="105">
        <v>0</v>
      </c>
      <c r="K1240" s="42">
        <v>0</v>
      </c>
      <c r="L1240" s="42" t="s">
        <v>4489</v>
      </c>
      <c r="M1240" s="50" t="s">
        <v>2302</v>
      </c>
      <c r="N1240" s="50" t="s">
        <v>5532</v>
      </c>
      <c r="O1240" s="137" t="s">
        <v>2304</v>
      </c>
      <c r="P1240" s="42" t="s">
        <v>64</v>
      </c>
      <c r="Q1240" s="42" t="s">
        <v>65</v>
      </c>
      <c r="R1240" s="42">
        <v>2</v>
      </c>
      <c r="S1240" s="137" t="s">
        <v>2254</v>
      </c>
      <c r="T1240" s="62">
        <v>16867538196.9</v>
      </c>
      <c r="U1240" s="62">
        <v>14487907740.719999</v>
      </c>
      <c r="Z1240" s="42" t="s">
        <v>68</v>
      </c>
      <c r="AJ1240" s="42"/>
      <c r="AW1240" s="42" t="s">
        <v>2412</v>
      </c>
      <c r="AX1240" s="42">
        <v>0.15620000000000001</v>
      </c>
      <c r="AY1240" s="42"/>
      <c r="AZ1240" s="42"/>
      <c r="BA1240" s="42"/>
      <c r="BB1240" s="42"/>
      <c r="BN1240" s="128" t="s">
        <v>4578</v>
      </c>
      <c r="BO1240" s="58" t="str">
        <f t="shared" si="19"/>
        <v>境内资产</v>
      </c>
      <c r="BP1240" s="58" t="str">
        <f>IF(M1240="",VLOOKUP(D1240,Sheet4!$A$1:$B$92,2,0),VLOOKUP(Q1240,Sheet4!$A$1:$B$92,2,0))</f>
        <v>保险资产管理产品</v>
      </c>
    </row>
    <row r="1241" spans="1:68" s="58" customFormat="1" ht="12.75" customHeight="1">
      <c r="A1241" s="137" t="s">
        <v>2278</v>
      </c>
      <c r="B1241" s="50" t="s">
        <v>2328</v>
      </c>
      <c r="C1241" s="252" t="s">
        <v>5552</v>
      </c>
      <c r="D1241" s="257" t="s">
        <v>672</v>
      </c>
      <c r="E1241" s="42" t="s">
        <v>4449</v>
      </c>
      <c r="F1241" s="42" t="s">
        <v>2328</v>
      </c>
      <c r="G1241" s="42"/>
      <c r="H1241" s="307">
        <v>4943483.0305817965</v>
      </c>
      <c r="I1241" s="315">
        <v>4820599.3125774004</v>
      </c>
      <c r="J1241" s="105">
        <v>0</v>
      </c>
      <c r="K1241" s="42">
        <v>0</v>
      </c>
      <c r="L1241" s="42" t="s">
        <v>4489</v>
      </c>
      <c r="M1241" s="50" t="s">
        <v>2302</v>
      </c>
      <c r="N1241" s="50" t="s">
        <v>5532</v>
      </c>
      <c r="O1241" s="137" t="s">
        <v>2304</v>
      </c>
      <c r="P1241" s="42" t="s">
        <v>64</v>
      </c>
      <c r="Q1241" s="42" t="s">
        <v>65</v>
      </c>
      <c r="R1241" s="42">
        <v>2</v>
      </c>
      <c r="S1241" s="137" t="s">
        <v>2254</v>
      </c>
      <c r="T1241" s="62">
        <v>16867538196.9</v>
      </c>
      <c r="U1241" s="62">
        <v>14487907740.719999</v>
      </c>
      <c r="Z1241" s="42" t="s">
        <v>68</v>
      </c>
      <c r="AJ1241" s="42"/>
      <c r="AW1241" s="42" t="s">
        <v>2412</v>
      </c>
      <c r="AX1241" s="42">
        <v>0.15620000000000001</v>
      </c>
      <c r="AY1241" s="42"/>
      <c r="AZ1241" s="42"/>
      <c r="BA1241" s="42"/>
      <c r="BB1241" s="42"/>
      <c r="BN1241" s="128" t="s">
        <v>4578</v>
      </c>
      <c r="BO1241" s="58" t="str">
        <f t="shared" si="19"/>
        <v>境内资产</v>
      </c>
      <c r="BP1241" s="58" t="str">
        <f>IF(M1241="",VLOOKUP(D1241,Sheet4!$A$1:$B$92,2,0),VLOOKUP(Q1241,Sheet4!$A$1:$B$92,2,0))</f>
        <v>保险资产管理产品</v>
      </c>
    </row>
    <row r="1242" spans="1:68" s="58" customFormat="1" ht="12.75" customHeight="1">
      <c r="A1242" s="137" t="s">
        <v>2279</v>
      </c>
      <c r="B1242" s="50" t="s">
        <v>2329</v>
      </c>
      <c r="C1242" s="252" t="s">
        <v>5552</v>
      </c>
      <c r="D1242" s="257" t="s">
        <v>672</v>
      </c>
      <c r="E1242" s="42" t="s">
        <v>4450</v>
      </c>
      <c r="F1242" s="42" t="s">
        <v>2329</v>
      </c>
      <c r="G1242" s="42"/>
      <c r="H1242" s="307">
        <v>1113671.0993904858</v>
      </c>
      <c r="I1242" s="315">
        <v>860217.75398343289</v>
      </c>
      <c r="J1242" s="105">
        <v>0</v>
      </c>
      <c r="K1242" s="42">
        <v>0</v>
      </c>
      <c r="L1242" s="42" t="s">
        <v>4489</v>
      </c>
      <c r="M1242" s="50" t="s">
        <v>2302</v>
      </c>
      <c r="N1242" s="50" t="s">
        <v>5532</v>
      </c>
      <c r="O1242" s="137" t="s">
        <v>2304</v>
      </c>
      <c r="P1242" s="42" t="s">
        <v>64</v>
      </c>
      <c r="Q1242" s="42" t="s">
        <v>65</v>
      </c>
      <c r="R1242" s="42">
        <v>2</v>
      </c>
      <c r="S1242" s="137" t="s">
        <v>2254</v>
      </c>
      <c r="T1242" s="62">
        <v>16867538196.9</v>
      </c>
      <c r="U1242" s="62">
        <v>14487907740.719999</v>
      </c>
      <c r="Z1242" s="42" t="s">
        <v>68</v>
      </c>
      <c r="AJ1242" s="42"/>
      <c r="AW1242" s="42" t="s">
        <v>2412</v>
      </c>
      <c r="AX1242" s="42">
        <v>0.15620000000000001</v>
      </c>
      <c r="AY1242" s="42"/>
      <c r="AZ1242" s="42"/>
      <c r="BA1242" s="42"/>
      <c r="BB1242" s="42"/>
      <c r="BN1242" s="128" t="s">
        <v>4578</v>
      </c>
      <c r="BO1242" s="58" t="str">
        <f t="shared" si="19"/>
        <v>境内资产</v>
      </c>
      <c r="BP1242" s="58" t="str">
        <f>IF(M1242="",VLOOKUP(D1242,Sheet4!$A$1:$B$92,2,0),VLOOKUP(Q1242,Sheet4!$A$1:$B$92,2,0))</f>
        <v>保险资产管理产品</v>
      </c>
    </row>
    <row r="1243" spans="1:68" s="58" customFormat="1" ht="12.75" customHeight="1">
      <c r="A1243" s="137" t="s">
        <v>2280</v>
      </c>
      <c r="B1243" s="50" t="s">
        <v>2330</v>
      </c>
      <c r="C1243" s="252" t="s">
        <v>5552</v>
      </c>
      <c r="D1243" s="257" t="s">
        <v>672</v>
      </c>
      <c r="E1243" s="42" t="s">
        <v>4451</v>
      </c>
      <c r="F1243" s="42" t="s">
        <v>2330</v>
      </c>
      <c r="G1243" s="42"/>
      <c r="H1243" s="307">
        <v>5244314.6028982559</v>
      </c>
      <c r="I1243" s="315">
        <v>3207313.0829615169</v>
      </c>
      <c r="J1243" s="105">
        <v>0</v>
      </c>
      <c r="K1243" s="42">
        <v>0</v>
      </c>
      <c r="L1243" s="42" t="s">
        <v>4489</v>
      </c>
      <c r="M1243" s="50" t="s">
        <v>2302</v>
      </c>
      <c r="N1243" s="50" t="s">
        <v>5532</v>
      </c>
      <c r="O1243" s="137" t="s">
        <v>2304</v>
      </c>
      <c r="P1243" s="42" t="s">
        <v>64</v>
      </c>
      <c r="Q1243" s="42" t="s">
        <v>65</v>
      </c>
      <c r="R1243" s="42">
        <v>2</v>
      </c>
      <c r="S1243" s="137" t="s">
        <v>2254</v>
      </c>
      <c r="T1243" s="62">
        <v>16867538196.9</v>
      </c>
      <c r="U1243" s="62">
        <v>14487907740.719999</v>
      </c>
      <c r="Z1243" s="42" t="s">
        <v>68</v>
      </c>
      <c r="AJ1243" s="42"/>
      <c r="AW1243" s="42" t="s">
        <v>2412</v>
      </c>
      <c r="AX1243" s="42">
        <v>0.15620000000000001</v>
      </c>
      <c r="AY1243" s="42"/>
      <c r="AZ1243" s="42"/>
      <c r="BA1243" s="42"/>
      <c r="BB1243" s="42"/>
      <c r="BN1243" s="128" t="s">
        <v>4578</v>
      </c>
      <c r="BO1243" s="58" t="str">
        <f t="shared" si="19"/>
        <v>境内资产</v>
      </c>
      <c r="BP1243" s="58" t="str">
        <f>IF(M1243="",VLOOKUP(D1243,Sheet4!$A$1:$B$92,2,0),VLOOKUP(Q1243,Sheet4!$A$1:$B$92,2,0))</f>
        <v>保险资产管理产品</v>
      </c>
    </row>
    <row r="1244" spans="1:68" s="58" customFormat="1" ht="12.75" customHeight="1">
      <c r="A1244" s="137" t="s">
        <v>2281</v>
      </c>
      <c r="B1244" s="50" t="s">
        <v>2331</v>
      </c>
      <c r="C1244" s="252" t="s">
        <v>5552</v>
      </c>
      <c r="D1244" s="257" t="s">
        <v>672</v>
      </c>
      <c r="E1244" s="42" t="s">
        <v>2546</v>
      </c>
      <c r="F1244" s="42" t="s">
        <v>2331</v>
      </c>
      <c r="G1244" s="42"/>
      <c r="H1244" s="307">
        <v>2912789.5146817346</v>
      </c>
      <c r="I1244" s="315">
        <v>3262810.3222908122</v>
      </c>
      <c r="J1244" s="105">
        <v>0</v>
      </c>
      <c r="K1244" s="42">
        <v>0</v>
      </c>
      <c r="L1244" s="42" t="s">
        <v>4489</v>
      </c>
      <c r="M1244" s="50" t="s">
        <v>2302</v>
      </c>
      <c r="N1244" s="50" t="s">
        <v>5532</v>
      </c>
      <c r="O1244" s="137" t="s">
        <v>2304</v>
      </c>
      <c r="P1244" s="42" t="s">
        <v>64</v>
      </c>
      <c r="Q1244" s="42" t="s">
        <v>65</v>
      </c>
      <c r="R1244" s="42">
        <v>2</v>
      </c>
      <c r="S1244" s="137" t="s">
        <v>2254</v>
      </c>
      <c r="T1244" s="62">
        <v>16867538196.9</v>
      </c>
      <c r="U1244" s="62">
        <v>14487907740.719999</v>
      </c>
      <c r="Z1244" s="42" t="s">
        <v>68</v>
      </c>
      <c r="AJ1244" s="42"/>
      <c r="AW1244" s="42" t="s">
        <v>2412</v>
      </c>
      <c r="AX1244" s="42">
        <v>0.15620000000000001</v>
      </c>
      <c r="AY1244" s="42"/>
      <c r="AZ1244" s="42"/>
      <c r="BA1244" s="42"/>
      <c r="BB1244" s="42"/>
      <c r="BN1244" s="128" t="s">
        <v>4578</v>
      </c>
      <c r="BO1244" s="58" t="str">
        <f t="shared" si="19"/>
        <v>境内资产</v>
      </c>
      <c r="BP1244" s="58" t="str">
        <f>IF(M1244="",VLOOKUP(D1244,Sheet4!$A$1:$B$92,2,0),VLOOKUP(Q1244,Sheet4!$A$1:$B$92,2,0))</f>
        <v>保险资产管理产品</v>
      </c>
    </row>
    <row r="1245" spans="1:68" s="58" customFormat="1" ht="12.75" customHeight="1">
      <c r="A1245" s="137" t="s">
        <v>2102</v>
      </c>
      <c r="B1245" s="50" t="s">
        <v>2332</v>
      </c>
      <c r="C1245" s="252" t="s">
        <v>5552</v>
      </c>
      <c r="D1245" s="257" t="s">
        <v>672</v>
      </c>
      <c r="E1245" s="42" t="s">
        <v>3651</v>
      </c>
      <c r="F1245" s="42" t="s">
        <v>2332</v>
      </c>
      <c r="G1245" s="42"/>
      <c r="H1245" s="307">
        <v>1550579.6788510375</v>
      </c>
      <c r="I1245" s="315">
        <v>1554107.7792807061</v>
      </c>
      <c r="J1245" s="105">
        <v>0</v>
      </c>
      <c r="K1245" s="42">
        <v>0</v>
      </c>
      <c r="L1245" s="42" t="s">
        <v>4489</v>
      </c>
      <c r="M1245" s="50" t="s">
        <v>2302</v>
      </c>
      <c r="N1245" s="50" t="s">
        <v>5532</v>
      </c>
      <c r="O1245" s="137" t="s">
        <v>2304</v>
      </c>
      <c r="P1245" s="42" t="s">
        <v>64</v>
      </c>
      <c r="Q1245" s="42" t="s">
        <v>65</v>
      </c>
      <c r="R1245" s="42">
        <v>2</v>
      </c>
      <c r="S1245" s="137" t="s">
        <v>2254</v>
      </c>
      <c r="T1245" s="62">
        <v>16867538196.9</v>
      </c>
      <c r="U1245" s="62">
        <v>14487907740.719999</v>
      </c>
      <c r="Z1245" s="42" t="s">
        <v>280</v>
      </c>
      <c r="AJ1245" s="42"/>
      <c r="AW1245" s="42" t="s">
        <v>2412</v>
      </c>
      <c r="AX1245" s="42">
        <v>0.15620000000000001</v>
      </c>
      <c r="AY1245" s="42"/>
      <c r="AZ1245" s="42"/>
      <c r="BA1245" s="42"/>
      <c r="BB1245" s="42"/>
      <c r="BN1245" s="128" t="s">
        <v>4578</v>
      </c>
      <c r="BO1245" s="58" t="str">
        <f t="shared" si="19"/>
        <v>境内资产</v>
      </c>
      <c r="BP1245" s="58" t="str">
        <f>IF(M1245="",VLOOKUP(D1245,Sheet4!$A$1:$B$92,2,0),VLOOKUP(Q1245,Sheet4!$A$1:$B$92,2,0))</f>
        <v>保险资产管理产品</v>
      </c>
    </row>
    <row r="1246" spans="1:68" s="58" customFormat="1" ht="12.75" customHeight="1">
      <c r="A1246" s="137" t="s">
        <v>2282</v>
      </c>
      <c r="B1246" s="50" t="s">
        <v>2333</v>
      </c>
      <c r="C1246" s="252" t="s">
        <v>5552</v>
      </c>
      <c r="D1246" s="257" t="s">
        <v>672</v>
      </c>
      <c r="E1246" s="42" t="s">
        <v>3677</v>
      </c>
      <c r="F1246" s="42" t="s">
        <v>2333</v>
      </c>
      <c r="G1246" s="42"/>
      <c r="H1246" s="307">
        <v>7708992.6864705198</v>
      </c>
      <c r="I1246" s="315">
        <v>6497624.7135602664</v>
      </c>
      <c r="J1246" s="105">
        <v>0</v>
      </c>
      <c r="K1246" s="42">
        <v>0</v>
      </c>
      <c r="L1246" s="42" t="s">
        <v>4489</v>
      </c>
      <c r="M1246" s="50" t="s">
        <v>2302</v>
      </c>
      <c r="N1246" s="50" t="s">
        <v>5532</v>
      </c>
      <c r="O1246" s="137" t="s">
        <v>2304</v>
      </c>
      <c r="P1246" s="42" t="s">
        <v>64</v>
      </c>
      <c r="Q1246" s="42" t="s">
        <v>65</v>
      </c>
      <c r="R1246" s="42">
        <v>2</v>
      </c>
      <c r="S1246" s="137" t="s">
        <v>2254</v>
      </c>
      <c r="T1246" s="62">
        <v>16867538196.9</v>
      </c>
      <c r="U1246" s="62">
        <v>14487907740.719999</v>
      </c>
      <c r="Z1246" s="42" t="s">
        <v>280</v>
      </c>
      <c r="AJ1246" s="42"/>
      <c r="AW1246" s="42" t="s">
        <v>2412</v>
      </c>
      <c r="AX1246" s="42">
        <v>0.15620000000000001</v>
      </c>
      <c r="AY1246" s="42"/>
      <c r="AZ1246" s="42"/>
      <c r="BA1246" s="42"/>
      <c r="BB1246" s="42"/>
      <c r="BN1246" s="128" t="s">
        <v>4578</v>
      </c>
      <c r="BO1246" s="58" t="str">
        <f t="shared" si="19"/>
        <v>境内资产</v>
      </c>
      <c r="BP1246" s="58" t="str">
        <f>IF(M1246="",VLOOKUP(D1246,Sheet4!$A$1:$B$92,2,0),VLOOKUP(Q1246,Sheet4!$A$1:$B$92,2,0))</f>
        <v>保险资产管理产品</v>
      </c>
    </row>
    <row r="1247" spans="1:68" s="58" customFormat="1" ht="12.75" customHeight="1">
      <c r="A1247" s="137" t="s">
        <v>2283</v>
      </c>
      <c r="B1247" s="50" t="s">
        <v>2334</v>
      </c>
      <c r="C1247" s="252" t="s">
        <v>5552</v>
      </c>
      <c r="D1247" s="257" t="s">
        <v>678</v>
      </c>
      <c r="E1247" s="42" t="s">
        <v>4452</v>
      </c>
      <c r="F1247" s="42" t="s">
        <v>2334</v>
      </c>
      <c r="G1247" s="42"/>
      <c r="H1247" s="307">
        <v>700587.32801955007</v>
      </c>
      <c r="I1247" s="315">
        <v>550382.96839456575</v>
      </c>
      <c r="J1247" s="105">
        <v>0</v>
      </c>
      <c r="K1247" s="42">
        <v>0</v>
      </c>
      <c r="L1247" s="42" t="s">
        <v>4489</v>
      </c>
      <c r="M1247" s="50" t="s">
        <v>2302</v>
      </c>
      <c r="N1247" s="50" t="s">
        <v>5532</v>
      </c>
      <c r="O1247" s="137" t="s">
        <v>2304</v>
      </c>
      <c r="P1247" s="42" t="s">
        <v>64</v>
      </c>
      <c r="Q1247" s="42" t="s">
        <v>65</v>
      </c>
      <c r="R1247" s="42">
        <v>2</v>
      </c>
      <c r="S1247" s="137" t="s">
        <v>2254</v>
      </c>
      <c r="T1247" s="62">
        <v>16867538196.9</v>
      </c>
      <c r="U1247" s="62">
        <v>14487907740.719999</v>
      </c>
      <c r="Z1247" s="42" t="s">
        <v>68</v>
      </c>
      <c r="AJ1247" s="42"/>
      <c r="AW1247" s="42" t="s">
        <v>2412</v>
      </c>
      <c r="AX1247" s="42">
        <v>0.15620000000000001</v>
      </c>
      <c r="AY1247" s="42"/>
      <c r="AZ1247" s="42"/>
      <c r="BA1247" s="42"/>
      <c r="BB1247" s="42"/>
      <c r="BN1247" s="128" t="s">
        <v>4578</v>
      </c>
      <c r="BO1247" s="58" t="str">
        <f t="shared" si="19"/>
        <v>境内资产</v>
      </c>
      <c r="BP1247" s="58" t="str">
        <f>IF(M1247="",VLOOKUP(D1247,Sheet4!$A$1:$B$92,2,0),VLOOKUP(Q1247,Sheet4!$A$1:$B$92,2,0))</f>
        <v>保险资产管理产品</v>
      </c>
    </row>
    <row r="1248" spans="1:68" s="58" customFormat="1" ht="12.75" customHeight="1">
      <c r="A1248" s="137" t="s">
        <v>2284</v>
      </c>
      <c r="B1248" s="50" t="s">
        <v>2335</v>
      </c>
      <c r="C1248" s="252" t="s">
        <v>5552</v>
      </c>
      <c r="D1248" s="257" t="s">
        <v>678</v>
      </c>
      <c r="E1248" s="42" t="s">
        <v>4453</v>
      </c>
      <c r="F1248" s="42" t="s">
        <v>2335</v>
      </c>
      <c r="G1248" s="42"/>
      <c r="H1248" s="307">
        <v>3102482.7696312801</v>
      </c>
      <c r="I1248" s="315">
        <v>2604167.2778266761</v>
      </c>
      <c r="J1248" s="105">
        <v>0</v>
      </c>
      <c r="K1248" s="42">
        <v>0</v>
      </c>
      <c r="L1248" s="42" t="s">
        <v>4489</v>
      </c>
      <c r="M1248" s="50" t="s">
        <v>2302</v>
      </c>
      <c r="N1248" s="50" t="s">
        <v>5532</v>
      </c>
      <c r="O1248" s="137" t="s">
        <v>2304</v>
      </c>
      <c r="P1248" s="42" t="s">
        <v>64</v>
      </c>
      <c r="Q1248" s="42" t="s">
        <v>65</v>
      </c>
      <c r="R1248" s="42">
        <v>2</v>
      </c>
      <c r="S1248" s="137" t="s">
        <v>2254</v>
      </c>
      <c r="T1248" s="62">
        <v>16867538196.9</v>
      </c>
      <c r="U1248" s="62">
        <v>14487907740.719999</v>
      </c>
      <c r="Z1248" s="42" t="s">
        <v>68</v>
      </c>
      <c r="AJ1248" s="42"/>
      <c r="AW1248" s="42" t="s">
        <v>2412</v>
      </c>
      <c r="AX1248" s="42">
        <v>0.15620000000000001</v>
      </c>
      <c r="AY1248" s="42"/>
      <c r="AZ1248" s="42"/>
      <c r="BA1248" s="42"/>
      <c r="BB1248" s="42"/>
      <c r="BN1248" s="128" t="s">
        <v>4578</v>
      </c>
      <c r="BO1248" s="58" t="str">
        <f t="shared" si="19"/>
        <v>境内资产</v>
      </c>
      <c r="BP1248" s="58" t="str">
        <f>IF(M1248="",VLOOKUP(D1248,Sheet4!$A$1:$B$92,2,0),VLOOKUP(Q1248,Sheet4!$A$1:$B$92,2,0))</f>
        <v>保险资产管理产品</v>
      </c>
    </row>
    <row r="1249" spans="1:68" s="58" customFormat="1" ht="12.75" customHeight="1">
      <c r="A1249" s="137" t="s">
        <v>2285</v>
      </c>
      <c r="B1249" s="50" t="s">
        <v>2336</v>
      </c>
      <c r="C1249" s="252" t="s">
        <v>5552</v>
      </c>
      <c r="D1249" s="257" t="s">
        <v>678</v>
      </c>
      <c r="E1249" s="42" t="s">
        <v>4454</v>
      </c>
      <c r="F1249" s="42" t="s">
        <v>2336</v>
      </c>
      <c r="G1249" s="42"/>
      <c r="H1249" s="307">
        <v>2301999.1492860592</v>
      </c>
      <c r="I1249" s="315">
        <v>1121284.111347337</v>
      </c>
      <c r="J1249" s="105">
        <v>0</v>
      </c>
      <c r="K1249" s="42">
        <v>0</v>
      </c>
      <c r="L1249" s="42" t="s">
        <v>4489</v>
      </c>
      <c r="M1249" s="50" t="s">
        <v>2302</v>
      </c>
      <c r="N1249" s="50" t="s">
        <v>5532</v>
      </c>
      <c r="O1249" s="137" t="s">
        <v>2304</v>
      </c>
      <c r="P1249" s="42" t="s">
        <v>64</v>
      </c>
      <c r="Q1249" s="42" t="s">
        <v>65</v>
      </c>
      <c r="R1249" s="42">
        <v>2</v>
      </c>
      <c r="S1249" s="137" t="s">
        <v>2254</v>
      </c>
      <c r="T1249" s="62">
        <v>16867538196.9</v>
      </c>
      <c r="U1249" s="62">
        <v>14487907740.719999</v>
      </c>
      <c r="Z1249" s="42" t="s">
        <v>68</v>
      </c>
      <c r="AJ1249" s="42"/>
      <c r="AW1249" s="42" t="s">
        <v>2412</v>
      </c>
      <c r="AX1249" s="42">
        <v>0.15620000000000001</v>
      </c>
      <c r="AY1249" s="42"/>
      <c r="AZ1249" s="42"/>
      <c r="BA1249" s="42"/>
      <c r="BB1249" s="42"/>
      <c r="BN1249" s="128" t="s">
        <v>4578</v>
      </c>
      <c r="BO1249" s="58" t="str">
        <f t="shared" si="19"/>
        <v>境内资产</v>
      </c>
      <c r="BP1249" s="58" t="str">
        <f>IF(M1249="",VLOOKUP(D1249,Sheet4!$A$1:$B$92,2,0),VLOOKUP(Q1249,Sheet4!$A$1:$B$92,2,0))</f>
        <v>保险资产管理产品</v>
      </c>
    </row>
    <row r="1250" spans="1:68" s="58" customFormat="1" ht="12.75" customHeight="1">
      <c r="A1250" s="137" t="s">
        <v>2286</v>
      </c>
      <c r="B1250" s="50" t="s">
        <v>2337</v>
      </c>
      <c r="C1250" s="252" t="s">
        <v>5552</v>
      </c>
      <c r="D1250" s="257" t="s">
        <v>678</v>
      </c>
      <c r="E1250" s="42" t="s">
        <v>4455</v>
      </c>
      <c r="F1250" s="42" t="s">
        <v>2337</v>
      </c>
      <c r="G1250" s="42"/>
      <c r="H1250" s="307">
        <v>1875311.6913506233</v>
      </c>
      <c r="I1250" s="315">
        <v>948713.29168021376</v>
      </c>
      <c r="J1250" s="105">
        <v>0</v>
      </c>
      <c r="K1250" s="42">
        <v>0</v>
      </c>
      <c r="L1250" s="42" t="s">
        <v>4489</v>
      </c>
      <c r="M1250" s="50" t="s">
        <v>2302</v>
      </c>
      <c r="N1250" s="50" t="s">
        <v>5532</v>
      </c>
      <c r="O1250" s="137" t="s">
        <v>2304</v>
      </c>
      <c r="P1250" s="42" t="s">
        <v>64</v>
      </c>
      <c r="Q1250" s="42" t="s">
        <v>65</v>
      </c>
      <c r="R1250" s="42">
        <v>2</v>
      </c>
      <c r="S1250" s="137" t="s">
        <v>2254</v>
      </c>
      <c r="T1250" s="62">
        <v>16867538196.9</v>
      </c>
      <c r="U1250" s="62">
        <v>14487907740.719999</v>
      </c>
      <c r="Z1250" s="42" t="s">
        <v>68</v>
      </c>
      <c r="AJ1250" s="42"/>
      <c r="AW1250" s="42" t="s">
        <v>2412</v>
      </c>
      <c r="AX1250" s="42">
        <v>0.15620000000000001</v>
      </c>
      <c r="AY1250" s="42"/>
      <c r="AZ1250" s="42"/>
      <c r="BA1250" s="42"/>
      <c r="BB1250" s="42"/>
      <c r="BN1250" s="128" t="s">
        <v>4578</v>
      </c>
      <c r="BO1250" s="58" t="str">
        <f t="shared" si="19"/>
        <v>境内资产</v>
      </c>
      <c r="BP1250" s="58" t="str">
        <f>IF(M1250="",VLOOKUP(D1250,Sheet4!$A$1:$B$92,2,0),VLOOKUP(Q1250,Sheet4!$A$1:$B$92,2,0))</f>
        <v>保险资产管理产品</v>
      </c>
    </row>
    <row r="1251" spans="1:68" s="58" customFormat="1" ht="12.75" customHeight="1">
      <c r="A1251" s="137" t="s">
        <v>2287</v>
      </c>
      <c r="B1251" s="50" t="s">
        <v>2338</v>
      </c>
      <c r="C1251" s="252" t="s">
        <v>5552</v>
      </c>
      <c r="D1251" s="257" t="s">
        <v>678</v>
      </c>
      <c r="E1251" s="42" t="s">
        <v>4456</v>
      </c>
      <c r="F1251" s="42" t="s">
        <v>2338</v>
      </c>
      <c r="G1251" s="42"/>
      <c r="H1251" s="307">
        <v>4134409.1294314289</v>
      </c>
      <c r="I1251" s="315">
        <v>3073471.5042028194</v>
      </c>
      <c r="J1251" s="105">
        <v>0</v>
      </c>
      <c r="K1251" s="42">
        <v>0</v>
      </c>
      <c r="L1251" s="42" t="s">
        <v>4489</v>
      </c>
      <c r="M1251" s="50" t="s">
        <v>2302</v>
      </c>
      <c r="N1251" s="50" t="s">
        <v>5532</v>
      </c>
      <c r="O1251" s="137" t="s">
        <v>2304</v>
      </c>
      <c r="P1251" s="42" t="s">
        <v>64</v>
      </c>
      <c r="Q1251" s="42" t="s">
        <v>65</v>
      </c>
      <c r="R1251" s="42">
        <v>2</v>
      </c>
      <c r="S1251" s="137" t="s">
        <v>2254</v>
      </c>
      <c r="T1251" s="62">
        <v>16867538196.9</v>
      </c>
      <c r="U1251" s="62">
        <v>14487907740.719999</v>
      </c>
      <c r="Z1251" s="42" t="s">
        <v>68</v>
      </c>
      <c r="AJ1251" s="42"/>
      <c r="AW1251" s="42" t="s">
        <v>2412</v>
      </c>
      <c r="AX1251" s="42">
        <v>0.15620000000000001</v>
      </c>
      <c r="AY1251" s="42"/>
      <c r="AZ1251" s="42"/>
      <c r="BA1251" s="42"/>
      <c r="BB1251" s="42"/>
      <c r="BN1251" s="128" t="s">
        <v>4578</v>
      </c>
      <c r="BO1251" s="58" t="str">
        <f t="shared" si="19"/>
        <v>境内资产</v>
      </c>
      <c r="BP1251" s="58" t="str">
        <f>IF(M1251="",VLOOKUP(D1251,Sheet4!$A$1:$B$92,2,0),VLOOKUP(Q1251,Sheet4!$A$1:$B$92,2,0))</f>
        <v>保险资产管理产品</v>
      </c>
    </row>
    <row r="1252" spans="1:68" s="58" customFormat="1" ht="12.75" customHeight="1">
      <c r="A1252" s="137" t="s">
        <v>2288</v>
      </c>
      <c r="B1252" s="50" t="s">
        <v>2339</v>
      </c>
      <c r="C1252" s="252" t="s">
        <v>5552</v>
      </c>
      <c r="D1252" s="257" t="s">
        <v>678</v>
      </c>
      <c r="E1252" s="42" t="s">
        <v>4457</v>
      </c>
      <c r="F1252" s="42" t="s">
        <v>2339</v>
      </c>
      <c r="G1252" s="42"/>
      <c r="H1252" s="307">
        <v>219858.11440392767</v>
      </c>
      <c r="I1252" s="315">
        <v>142546.23588894744</v>
      </c>
      <c r="J1252" s="105">
        <v>0</v>
      </c>
      <c r="K1252" s="42">
        <v>0</v>
      </c>
      <c r="L1252" s="42" t="s">
        <v>4489</v>
      </c>
      <c r="M1252" s="50" t="s">
        <v>2302</v>
      </c>
      <c r="N1252" s="50" t="s">
        <v>5532</v>
      </c>
      <c r="O1252" s="137" t="s">
        <v>2304</v>
      </c>
      <c r="P1252" s="42" t="s">
        <v>64</v>
      </c>
      <c r="Q1252" s="42" t="s">
        <v>65</v>
      </c>
      <c r="R1252" s="42">
        <v>2</v>
      </c>
      <c r="S1252" s="137" t="s">
        <v>2254</v>
      </c>
      <c r="T1252" s="62">
        <v>16867538196.9</v>
      </c>
      <c r="U1252" s="62">
        <v>14487907740.719999</v>
      </c>
      <c r="Z1252" s="42" t="s">
        <v>68</v>
      </c>
      <c r="AJ1252" s="42"/>
      <c r="AW1252" s="42" t="s">
        <v>2412</v>
      </c>
      <c r="AX1252" s="42">
        <v>0.15620000000000001</v>
      </c>
      <c r="AY1252" s="42"/>
      <c r="AZ1252" s="42"/>
      <c r="BA1252" s="42"/>
      <c r="BB1252" s="42"/>
      <c r="BN1252" s="128" t="s">
        <v>4578</v>
      </c>
      <c r="BO1252" s="58" t="str">
        <f t="shared" si="19"/>
        <v>境内资产</v>
      </c>
      <c r="BP1252" s="58" t="str">
        <f>IF(M1252="",VLOOKUP(D1252,Sheet4!$A$1:$B$92,2,0),VLOOKUP(Q1252,Sheet4!$A$1:$B$92,2,0))</f>
        <v>保险资产管理产品</v>
      </c>
    </row>
    <row r="1253" spans="1:68" s="58" customFormat="1" ht="12.75" customHeight="1">
      <c r="A1253" s="137" t="s">
        <v>2289</v>
      </c>
      <c r="B1253" s="50" t="s">
        <v>2340</v>
      </c>
      <c r="C1253" s="252" t="s">
        <v>5552</v>
      </c>
      <c r="D1253" s="257" t="s">
        <v>689</v>
      </c>
      <c r="E1253" s="42" t="s">
        <v>4458</v>
      </c>
      <c r="F1253" s="42" t="s">
        <v>2340</v>
      </c>
      <c r="G1253" s="42"/>
      <c r="H1253" s="307">
        <v>1910112.1853356087</v>
      </c>
      <c r="I1253" s="315">
        <v>1129466.210394711</v>
      </c>
      <c r="J1253" s="105">
        <v>0</v>
      </c>
      <c r="K1253" s="42">
        <v>0</v>
      </c>
      <c r="L1253" s="42" t="s">
        <v>4489</v>
      </c>
      <c r="M1253" s="50" t="s">
        <v>2302</v>
      </c>
      <c r="N1253" s="50" t="s">
        <v>5532</v>
      </c>
      <c r="O1253" s="137" t="s">
        <v>2304</v>
      </c>
      <c r="P1253" s="42" t="s">
        <v>64</v>
      </c>
      <c r="Q1253" s="42" t="s">
        <v>65</v>
      </c>
      <c r="R1253" s="42">
        <v>2</v>
      </c>
      <c r="S1253" s="137" t="s">
        <v>2254</v>
      </c>
      <c r="T1253" s="62">
        <v>16867538196.9</v>
      </c>
      <c r="U1253" s="62">
        <v>14487907740.719999</v>
      </c>
      <c r="Z1253" s="42" t="s">
        <v>68</v>
      </c>
      <c r="AJ1253" s="42"/>
      <c r="AW1253" s="42" t="s">
        <v>2412</v>
      </c>
      <c r="AX1253" s="42">
        <v>0.15620000000000001</v>
      </c>
      <c r="AY1253" s="42"/>
      <c r="AZ1253" s="42"/>
      <c r="BA1253" s="42"/>
      <c r="BB1253" s="42"/>
      <c r="BN1253" s="128" t="s">
        <v>4578</v>
      </c>
      <c r="BO1253" s="58" t="str">
        <f t="shared" si="19"/>
        <v>境内资产</v>
      </c>
      <c r="BP1253" s="58" t="str">
        <f>IF(M1253="",VLOOKUP(D1253,Sheet4!$A$1:$B$92,2,0),VLOOKUP(Q1253,Sheet4!$A$1:$B$92,2,0))</f>
        <v>保险资产管理产品</v>
      </c>
    </row>
    <row r="1254" spans="1:68" s="58" customFormat="1" ht="12.75" customHeight="1">
      <c r="A1254" s="137" t="s">
        <v>2290</v>
      </c>
      <c r="B1254" s="50" t="s">
        <v>2341</v>
      </c>
      <c r="C1254" s="252" t="s">
        <v>5552</v>
      </c>
      <c r="D1254" s="257" t="s">
        <v>689</v>
      </c>
      <c r="E1254" s="42" t="s">
        <v>4459</v>
      </c>
      <c r="F1254" s="42" t="s">
        <v>2341</v>
      </c>
      <c r="G1254" s="42"/>
      <c r="H1254" s="307">
        <v>2260952.0412099212</v>
      </c>
      <c r="I1254" s="315">
        <v>1031563.968494346</v>
      </c>
      <c r="J1254" s="105">
        <v>0</v>
      </c>
      <c r="K1254" s="42">
        <v>0</v>
      </c>
      <c r="L1254" s="42" t="s">
        <v>4489</v>
      </c>
      <c r="M1254" s="50" t="s">
        <v>2302</v>
      </c>
      <c r="N1254" s="50" t="s">
        <v>5532</v>
      </c>
      <c r="O1254" s="137" t="s">
        <v>2304</v>
      </c>
      <c r="P1254" s="42" t="s">
        <v>64</v>
      </c>
      <c r="Q1254" s="42" t="s">
        <v>65</v>
      </c>
      <c r="R1254" s="42">
        <v>2</v>
      </c>
      <c r="S1254" s="137" t="s">
        <v>2254</v>
      </c>
      <c r="T1254" s="62">
        <v>16867538196.9</v>
      </c>
      <c r="U1254" s="62">
        <v>14487907740.719999</v>
      </c>
      <c r="Z1254" s="42" t="s">
        <v>68</v>
      </c>
      <c r="AJ1254" s="42"/>
      <c r="AW1254" s="42" t="s">
        <v>2412</v>
      </c>
      <c r="AX1254" s="42">
        <v>0.15620000000000001</v>
      </c>
      <c r="AY1254" s="42"/>
      <c r="AZ1254" s="42"/>
      <c r="BA1254" s="42"/>
      <c r="BB1254" s="42"/>
      <c r="BN1254" s="128" t="s">
        <v>4578</v>
      </c>
      <c r="BO1254" s="58" t="str">
        <f t="shared" si="19"/>
        <v>境内资产</v>
      </c>
      <c r="BP1254" s="58" t="str">
        <f>IF(M1254="",VLOOKUP(D1254,Sheet4!$A$1:$B$92,2,0),VLOOKUP(Q1254,Sheet4!$A$1:$B$92,2,0))</f>
        <v>保险资产管理产品</v>
      </c>
    </row>
    <row r="1255" spans="1:68" s="58" customFormat="1" ht="12.75" customHeight="1">
      <c r="A1255" s="137" t="s">
        <v>2291</v>
      </c>
      <c r="B1255" s="50" t="s">
        <v>2342</v>
      </c>
      <c r="C1255" s="252" t="s">
        <v>5552</v>
      </c>
      <c r="D1255" s="257" t="s">
        <v>689</v>
      </c>
      <c r="E1255" s="42" t="s">
        <v>3211</v>
      </c>
      <c r="F1255" s="42" t="s">
        <v>2342</v>
      </c>
      <c r="G1255" s="42"/>
      <c r="H1255" s="307">
        <v>157739.46393840163</v>
      </c>
      <c r="I1255" s="315">
        <v>134872.24318633854</v>
      </c>
      <c r="J1255" s="105">
        <v>0</v>
      </c>
      <c r="K1255" s="42">
        <v>0</v>
      </c>
      <c r="L1255" s="42" t="s">
        <v>4489</v>
      </c>
      <c r="M1255" s="50" t="s">
        <v>2302</v>
      </c>
      <c r="N1255" s="50" t="s">
        <v>5532</v>
      </c>
      <c r="O1255" s="137" t="s">
        <v>2304</v>
      </c>
      <c r="P1255" s="42" t="s">
        <v>64</v>
      </c>
      <c r="Q1255" s="42" t="s">
        <v>65</v>
      </c>
      <c r="R1255" s="42">
        <v>2</v>
      </c>
      <c r="S1255" s="137" t="s">
        <v>2254</v>
      </c>
      <c r="T1255" s="62">
        <v>16867538196.9</v>
      </c>
      <c r="U1255" s="62">
        <v>14487907740.719999</v>
      </c>
      <c r="Z1255" s="42" t="s">
        <v>68</v>
      </c>
      <c r="AJ1255" s="42"/>
      <c r="AW1255" s="42" t="s">
        <v>2412</v>
      </c>
      <c r="AX1255" s="42">
        <v>0.15620000000000001</v>
      </c>
      <c r="AY1255" s="42"/>
      <c r="AZ1255" s="42"/>
      <c r="BA1255" s="42"/>
      <c r="BB1255" s="42"/>
      <c r="BN1255" s="128" t="s">
        <v>4578</v>
      </c>
      <c r="BO1255" s="58" t="str">
        <f t="shared" si="19"/>
        <v>境内资产</v>
      </c>
      <c r="BP1255" s="58" t="str">
        <f>IF(M1255="",VLOOKUP(D1255,Sheet4!$A$1:$B$92,2,0),VLOOKUP(Q1255,Sheet4!$A$1:$B$92,2,0))</f>
        <v>保险资产管理产品</v>
      </c>
    </row>
    <row r="1256" spans="1:68" s="58" customFormat="1" ht="12.75" customHeight="1">
      <c r="A1256" s="137" t="s">
        <v>2292</v>
      </c>
      <c r="B1256" s="50" t="s">
        <v>2343</v>
      </c>
      <c r="C1256" s="252" t="s">
        <v>5552</v>
      </c>
      <c r="D1256" s="257" t="s">
        <v>689</v>
      </c>
      <c r="E1256" s="42" t="s">
        <v>3219</v>
      </c>
      <c r="F1256" s="42" t="s">
        <v>2343</v>
      </c>
      <c r="G1256" s="42"/>
      <c r="H1256" s="307">
        <v>2942337.5803410579</v>
      </c>
      <c r="I1256" s="315">
        <v>1994698.3981271563</v>
      </c>
      <c r="J1256" s="105">
        <v>0</v>
      </c>
      <c r="K1256" s="42">
        <v>0</v>
      </c>
      <c r="L1256" s="42" t="s">
        <v>4489</v>
      </c>
      <c r="M1256" s="50" t="s">
        <v>2302</v>
      </c>
      <c r="N1256" s="50" t="s">
        <v>5532</v>
      </c>
      <c r="O1256" s="137" t="s">
        <v>2304</v>
      </c>
      <c r="P1256" s="42" t="s">
        <v>64</v>
      </c>
      <c r="Q1256" s="42" t="s">
        <v>65</v>
      </c>
      <c r="R1256" s="42">
        <v>2</v>
      </c>
      <c r="S1256" s="137" t="s">
        <v>2254</v>
      </c>
      <c r="T1256" s="62">
        <v>16867538196.9</v>
      </c>
      <c r="U1256" s="62">
        <v>14487907740.719999</v>
      </c>
      <c r="Z1256" s="42" t="s">
        <v>280</v>
      </c>
      <c r="AJ1256" s="42"/>
      <c r="AW1256" s="42" t="s">
        <v>2412</v>
      </c>
      <c r="AX1256" s="42">
        <v>0.15620000000000001</v>
      </c>
      <c r="AY1256" s="42"/>
      <c r="AZ1256" s="42"/>
      <c r="BA1256" s="42"/>
      <c r="BB1256" s="42"/>
      <c r="BN1256" s="128" t="s">
        <v>4578</v>
      </c>
      <c r="BO1256" s="58" t="str">
        <f t="shared" si="19"/>
        <v>境内资产</v>
      </c>
      <c r="BP1256" s="58" t="str">
        <f>IF(M1256="",VLOOKUP(D1256,Sheet4!$A$1:$B$92,2,0),VLOOKUP(Q1256,Sheet4!$A$1:$B$92,2,0))</f>
        <v>保险资产管理产品</v>
      </c>
    </row>
    <row r="1257" spans="1:68" s="58" customFormat="1" ht="12.75" customHeight="1">
      <c r="A1257" s="137" t="s">
        <v>2293</v>
      </c>
      <c r="B1257" s="50" t="s">
        <v>2344</v>
      </c>
      <c r="C1257" s="252" t="s">
        <v>5552</v>
      </c>
      <c r="D1257" s="257" t="s">
        <v>689</v>
      </c>
      <c r="E1257" s="42" t="s">
        <v>3250</v>
      </c>
      <c r="F1257" s="42" t="s">
        <v>2344</v>
      </c>
      <c r="G1257" s="42"/>
      <c r="H1257" s="307">
        <v>1919383.0152556016</v>
      </c>
      <c r="I1257" s="315">
        <v>1811591.4030558129</v>
      </c>
      <c r="J1257" s="105">
        <v>0</v>
      </c>
      <c r="K1257" s="42">
        <v>0</v>
      </c>
      <c r="L1257" s="42" t="s">
        <v>4489</v>
      </c>
      <c r="M1257" s="50" t="s">
        <v>2302</v>
      </c>
      <c r="N1257" s="50" t="s">
        <v>5532</v>
      </c>
      <c r="O1257" s="137" t="s">
        <v>2304</v>
      </c>
      <c r="P1257" s="42" t="s">
        <v>64</v>
      </c>
      <c r="Q1257" s="42" t="s">
        <v>65</v>
      </c>
      <c r="R1257" s="42">
        <v>2</v>
      </c>
      <c r="S1257" s="137" t="s">
        <v>2254</v>
      </c>
      <c r="T1257" s="62">
        <v>16867538196.9</v>
      </c>
      <c r="U1257" s="62">
        <v>14487907740.719999</v>
      </c>
      <c r="Z1257" s="42" t="s">
        <v>68</v>
      </c>
      <c r="AJ1257" s="42"/>
      <c r="AW1257" s="42" t="s">
        <v>2412</v>
      </c>
      <c r="AX1257" s="42">
        <v>0.15620000000000001</v>
      </c>
      <c r="AY1257" s="42"/>
      <c r="AZ1257" s="42"/>
      <c r="BA1257" s="42"/>
      <c r="BB1257" s="42"/>
      <c r="BN1257" s="128" t="s">
        <v>4578</v>
      </c>
      <c r="BO1257" s="58" t="str">
        <f t="shared" si="19"/>
        <v>境内资产</v>
      </c>
      <c r="BP1257" s="58" t="str">
        <f>IF(M1257="",VLOOKUP(D1257,Sheet4!$A$1:$B$92,2,0),VLOOKUP(Q1257,Sheet4!$A$1:$B$92,2,0))</f>
        <v>保险资产管理产品</v>
      </c>
    </row>
    <row r="1258" spans="1:68" s="58" customFormat="1" ht="12.75" customHeight="1">
      <c r="A1258" s="137" t="s">
        <v>2294</v>
      </c>
      <c r="B1258" s="50" t="s">
        <v>2345</v>
      </c>
      <c r="C1258" s="252" t="s">
        <v>5552</v>
      </c>
      <c r="D1258" s="257" t="s">
        <v>689</v>
      </c>
      <c r="E1258" s="42" t="s">
        <v>3510</v>
      </c>
      <c r="F1258" s="42" t="s">
        <v>2345</v>
      </c>
      <c r="G1258" s="42"/>
      <c r="H1258" s="307">
        <v>3472889.1511131073</v>
      </c>
      <c r="I1258" s="315">
        <v>2773456.1756361201</v>
      </c>
      <c r="J1258" s="105">
        <v>0</v>
      </c>
      <c r="K1258" s="42">
        <v>0</v>
      </c>
      <c r="L1258" s="42" t="s">
        <v>4489</v>
      </c>
      <c r="M1258" s="50" t="s">
        <v>2302</v>
      </c>
      <c r="N1258" s="50" t="s">
        <v>5532</v>
      </c>
      <c r="O1258" s="137" t="s">
        <v>2304</v>
      </c>
      <c r="P1258" s="42" t="s">
        <v>64</v>
      </c>
      <c r="Q1258" s="42" t="s">
        <v>65</v>
      </c>
      <c r="R1258" s="42">
        <v>2</v>
      </c>
      <c r="S1258" s="137" t="s">
        <v>2254</v>
      </c>
      <c r="T1258" s="62">
        <v>16867538196.9</v>
      </c>
      <c r="U1258" s="62">
        <v>14487907740.719999</v>
      </c>
      <c r="Z1258" s="42" t="s">
        <v>68</v>
      </c>
      <c r="AJ1258" s="42"/>
      <c r="AW1258" s="42" t="s">
        <v>2412</v>
      </c>
      <c r="AX1258" s="42">
        <v>0.15620000000000001</v>
      </c>
      <c r="AY1258" s="42"/>
      <c r="AZ1258" s="42"/>
      <c r="BA1258" s="42"/>
      <c r="BB1258" s="42"/>
      <c r="BN1258" s="128" t="s">
        <v>4578</v>
      </c>
      <c r="BO1258" s="58" t="str">
        <f t="shared" si="19"/>
        <v>境内资产</v>
      </c>
      <c r="BP1258" s="58" t="str">
        <f>IF(M1258="",VLOOKUP(D1258,Sheet4!$A$1:$B$92,2,0),VLOOKUP(Q1258,Sheet4!$A$1:$B$92,2,0))</f>
        <v>保险资产管理产品</v>
      </c>
    </row>
    <row r="1259" spans="1:68" s="58" customFormat="1" ht="12.75" customHeight="1">
      <c r="A1259" s="137" t="s">
        <v>1975</v>
      </c>
      <c r="B1259" s="50" t="s">
        <v>1976</v>
      </c>
      <c r="C1259" s="252" t="s">
        <v>5552</v>
      </c>
      <c r="D1259" s="257" t="s">
        <v>672</v>
      </c>
      <c r="E1259" s="42" t="s">
        <v>3108</v>
      </c>
      <c r="F1259" s="42" t="s">
        <v>1976</v>
      </c>
      <c r="G1259" s="42"/>
      <c r="H1259" s="307">
        <v>4959.5610583126982</v>
      </c>
      <c r="I1259" s="315">
        <v>4959.5610583126982</v>
      </c>
      <c r="J1259" s="105">
        <v>0</v>
      </c>
      <c r="K1259" s="42">
        <v>0</v>
      </c>
      <c r="L1259" s="42" t="s">
        <v>4489</v>
      </c>
      <c r="M1259" s="50" t="s">
        <v>2302</v>
      </c>
      <c r="N1259" s="50" t="s">
        <v>5532</v>
      </c>
      <c r="O1259" s="137" t="s">
        <v>2304</v>
      </c>
      <c r="P1259" s="42" t="s">
        <v>64</v>
      </c>
      <c r="Q1259" s="42" t="s">
        <v>65</v>
      </c>
      <c r="R1259" s="42">
        <v>2</v>
      </c>
      <c r="S1259" s="137" t="s">
        <v>2254</v>
      </c>
      <c r="T1259" s="62">
        <v>16867538196.9</v>
      </c>
      <c r="U1259" s="62">
        <v>14487907740.719999</v>
      </c>
      <c r="Z1259" s="42" t="s">
        <v>68</v>
      </c>
      <c r="AJ1259" s="42"/>
      <c r="AW1259" s="42" t="s">
        <v>2412</v>
      </c>
      <c r="AX1259" s="42">
        <v>0.15620000000000001</v>
      </c>
      <c r="AY1259" s="42"/>
      <c r="AZ1259" s="42"/>
      <c r="BA1259" s="42"/>
      <c r="BB1259" s="42"/>
      <c r="BN1259" s="128" t="s">
        <v>4578</v>
      </c>
      <c r="BO1259" s="58" t="str">
        <f t="shared" si="19"/>
        <v>境内资产</v>
      </c>
      <c r="BP1259" s="58" t="str">
        <f>IF(M1259="",VLOOKUP(D1259,Sheet4!$A$1:$B$92,2,0),VLOOKUP(Q1259,Sheet4!$A$1:$B$92,2,0))</f>
        <v>保险资产管理产品</v>
      </c>
    </row>
    <row r="1260" spans="1:68" s="58" customFormat="1" ht="12.75" customHeight="1">
      <c r="A1260" s="137" t="s">
        <v>2123</v>
      </c>
      <c r="B1260" s="50" t="s">
        <v>2346</v>
      </c>
      <c r="C1260" s="252" t="s">
        <v>5552</v>
      </c>
      <c r="D1260" s="257" t="s">
        <v>689</v>
      </c>
      <c r="E1260" s="42" t="s">
        <v>4368</v>
      </c>
      <c r="F1260" s="42" t="s">
        <v>2346</v>
      </c>
      <c r="G1260" s="42"/>
      <c r="H1260" s="307">
        <v>67832.706030717542</v>
      </c>
      <c r="I1260" s="315">
        <v>67832.706030717542</v>
      </c>
      <c r="J1260" s="105">
        <v>0</v>
      </c>
      <c r="K1260" s="42">
        <v>0</v>
      </c>
      <c r="L1260" s="42" t="s">
        <v>4489</v>
      </c>
      <c r="M1260" s="50" t="s">
        <v>2302</v>
      </c>
      <c r="N1260" s="50" t="s">
        <v>5532</v>
      </c>
      <c r="O1260" s="137" t="s">
        <v>2304</v>
      </c>
      <c r="P1260" s="42" t="s">
        <v>64</v>
      </c>
      <c r="Q1260" s="42" t="s">
        <v>65</v>
      </c>
      <c r="R1260" s="42">
        <v>2</v>
      </c>
      <c r="S1260" s="137" t="s">
        <v>2254</v>
      </c>
      <c r="T1260" s="62">
        <v>16867538196.9</v>
      </c>
      <c r="U1260" s="62">
        <v>14487907740.719999</v>
      </c>
      <c r="Z1260" s="42" t="s">
        <v>68</v>
      </c>
      <c r="AJ1260" s="42"/>
      <c r="AW1260" s="42" t="s">
        <v>2412</v>
      </c>
      <c r="AX1260" s="42">
        <v>0.15620000000000001</v>
      </c>
      <c r="AY1260" s="42"/>
      <c r="AZ1260" s="42"/>
      <c r="BA1260" s="42"/>
      <c r="BB1260" s="42"/>
      <c r="BN1260" s="128" t="s">
        <v>4578</v>
      </c>
      <c r="BO1260" s="58" t="str">
        <f t="shared" si="19"/>
        <v>境内资产</v>
      </c>
      <c r="BP1260" s="58" t="str">
        <f>IF(M1260="",VLOOKUP(D1260,Sheet4!$A$1:$B$92,2,0),VLOOKUP(Q1260,Sheet4!$A$1:$B$92,2,0))</f>
        <v>保险资产管理产品</v>
      </c>
    </row>
    <row r="1261" spans="1:68" s="58" customFormat="1" ht="12.75" customHeight="1">
      <c r="A1261" s="137" t="s">
        <v>1615</v>
      </c>
      <c r="B1261" s="50" t="s">
        <v>1616</v>
      </c>
      <c r="C1261" s="252" t="s">
        <v>5552</v>
      </c>
      <c r="D1261" s="257" t="s">
        <v>689</v>
      </c>
      <c r="E1261" s="42" t="s">
        <v>1617</v>
      </c>
      <c r="F1261" s="42" t="s">
        <v>1616</v>
      </c>
      <c r="G1261" s="42"/>
      <c r="H1261" s="307">
        <v>49213.707434778255</v>
      </c>
      <c r="I1261" s="315">
        <v>49213.707434778255</v>
      </c>
      <c r="J1261" s="105">
        <v>0</v>
      </c>
      <c r="K1261" s="42">
        <v>0</v>
      </c>
      <c r="L1261" s="42" t="s">
        <v>4489</v>
      </c>
      <c r="M1261" s="50" t="s">
        <v>2302</v>
      </c>
      <c r="N1261" s="50" t="s">
        <v>5532</v>
      </c>
      <c r="O1261" s="137" t="s">
        <v>2304</v>
      </c>
      <c r="P1261" s="42" t="s">
        <v>64</v>
      </c>
      <c r="Q1261" s="42" t="s">
        <v>65</v>
      </c>
      <c r="R1261" s="42">
        <v>2</v>
      </c>
      <c r="S1261" s="137" t="s">
        <v>2254</v>
      </c>
      <c r="T1261" s="62">
        <v>16867538196.9</v>
      </c>
      <c r="U1261" s="62">
        <v>14487907740.719999</v>
      </c>
      <c r="Z1261" s="42" t="s">
        <v>68</v>
      </c>
      <c r="AJ1261" s="42"/>
      <c r="AW1261" s="42" t="s">
        <v>2412</v>
      </c>
      <c r="AX1261" s="42">
        <v>0.15620000000000001</v>
      </c>
      <c r="AY1261" s="42"/>
      <c r="AZ1261" s="42"/>
      <c r="BA1261" s="42"/>
      <c r="BB1261" s="42"/>
      <c r="BN1261" s="128" t="s">
        <v>4578</v>
      </c>
      <c r="BO1261" s="58" t="str">
        <f t="shared" si="19"/>
        <v>境内资产</v>
      </c>
      <c r="BP1261" s="58" t="str">
        <f>IF(M1261="",VLOOKUP(D1261,Sheet4!$A$1:$B$92,2,0),VLOOKUP(Q1261,Sheet4!$A$1:$B$92,2,0))</f>
        <v>保险资产管理产品</v>
      </c>
    </row>
    <row r="1262" spans="1:68" s="58" customFormat="1" ht="12.75" customHeight="1">
      <c r="A1262" s="137" t="s">
        <v>1654</v>
      </c>
      <c r="B1262" s="50" t="s">
        <v>1655</v>
      </c>
      <c r="C1262" s="252" t="s">
        <v>5552</v>
      </c>
      <c r="D1262" s="257" t="s">
        <v>672</v>
      </c>
      <c r="E1262" s="42" t="s">
        <v>1656</v>
      </c>
      <c r="F1262" s="42" t="s">
        <v>1655</v>
      </c>
      <c r="G1262" s="42"/>
      <c r="H1262" s="307">
        <v>90542.933799021965</v>
      </c>
      <c r="I1262" s="315">
        <v>122400.63272830748</v>
      </c>
      <c r="J1262" s="105">
        <v>0</v>
      </c>
      <c r="K1262" s="42">
        <v>0</v>
      </c>
      <c r="L1262" s="42" t="s">
        <v>4489</v>
      </c>
      <c r="M1262" s="50" t="s">
        <v>2302</v>
      </c>
      <c r="N1262" s="50" t="s">
        <v>5532</v>
      </c>
      <c r="O1262" s="137" t="s">
        <v>2304</v>
      </c>
      <c r="P1262" s="42" t="s">
        <v>64</v>
      </c>
      <c r="Q1262" s="42" t="s">
        <v>65</v>
      </c>
      <c r="R1262" s="42">
        <v>2</v>
      </c>
      <c r="S1262" s="137" t="s">
        <v>2254</v>
      </c>
      <c r="T1262" s="62">
        <v>16867538196.9</v>
      </c>
      <c r="U1262" s="62">
        <v>14487907740.719999</v>
      </c>
      <c r="Z1262" s="42" t="s">
        <v>68</v>
      </c>
      <c r="AJ1262" s="42"/>
      <c r="AW1262" s="42" t="s">
        <v>2412</v>
      </c>
      <c r="AX1262" s="42">
        <v>0.15620000000000001</v>
      </c>
      <c r="AY1262" s="42"/>
      <c r="AZ1262" s="42"/>
      <c r="BA1262" s="42"/>
      <c r="BB1262" s="42"/>
      <c r="BN1262" s="128" t="s">
        <v>4578</v>
      </c>
      <c r="BO1262" s="58" t="str">
        <f t="shared" si="19"/>
        <v>境内资产</v>
      </c>
      <c r="BP1262" s="58" t="str">
        <f>IF(M1262="",VLOOKUP(D1262,Sheet4!$A$1:$B$92,2,0),VLOOKUP(Q1262,Sheet4!$A$1:$B$92,2,0))</f>
        <v>保险资产管理产品</v>
      </c>
    </row>
    <row r="1263" spans="1:68" s="58" customFormat="1" ht="12.75" customHeight="1">
      <c r="A1263" s="137" t="s">
        <v>1734</v>
      </c>
      <c r="B1263" s="50" t="s">
        <v>1735</v>
      </c>
      <c r="C1263" s="252" t="s">
        <v>5552</v>
      </c>
      <c r="D1263" s="257" t="s">
        <v>678</v>
      </c>
      <c r="E1263" s="42" t="s">
        <v>1736</v>
      </c>
      <c r="F1263" s="42" t="s">
        <v>1735</v>
      </c>
      <c r="G1263" s="42"/>
      <c r="H1263" s="307">
        <v>19078.769465793739</v>
      </c>
      <c r="I1263" s="315">
        <v>8463.049619071724</v>
      </c>
      <c r="J1263" s="105">
        <v>0</v>
      </c>
      <c r="K1263" s="42">
        <v>0</v>
      </c>
      <c r="L1263" s="42" t="s">
        <v>4489</v>
      </c>
      <c r="M1263" s="50" t="s">
        <v>2302</v>
      </c>
      <c r="N1263" s="50" t="s">
        <v>5532</v>
      </c>
      <c r="O1263" s="137" t="s">
        <v>2304</v>
      </c>
      <c r="P1263" s="42" t="s">
        <v>64</v>
      </c>
      <c r="Q1263" s="42" t="s">
        <v>65</v>
      </c>
      <c r="R1263" s="42">
        <v>2</v>
      </c>
      <c r="S1263" s="137" t="s">
        <v>2254</v>
      </c>
      <c r="T1263" s="62">
        <v>16867538196.9</v>
      </c>
      <c r="U1263" s="62">
        <v>14487907740.719999</v>
      </c>
      <c r="Z1263" s="42" t="s">
        <v>68</v>
      </c>
      <c r="AJ1263" s="42"/>
      <c r="AW1263" s="42" t="s">
        <v>2412</v>
      </c>
      <c r="AX1263" s="42">
        <v>0.15620000000000001</v>
      </c>
      <c r="AY1263" s="42"/>
      <c r="AZ1263" s="42"/>
      <c r="BA1263" s="42"/>
      <c r="BB1263" s="42"/>
      <c r="BN1263" s="128" t="s">
        <v>4578</v>
      </c>
      <c r="BO1263" s="58" t="str">
        <f t="shared" si="19"/>
        <v>境内资产</v>
      </c>
      <c r="BP1263" s="58" t="str">
        <f>IF(M1263="",VLOOKUP(D1263,Sheet4!$A$1:$B$92,2,0),VLOOKUP(Q1263,Sheet4!$A$1:$B$92,2,0))</f>
        <v>保险资产管理产品</v>
      </c>
    </row>
    <row r="1264" spans="1:68" s="58" customFormat="1" ht="12.75" customHeight="1">
      <c r="A1264" s="137" t="s">
        <v>1737</v>
      </c>
      <c r="B1264" s="50" t="s">
        <v>1738</v>
      </c>
      <c r="C1264" s="252" t="s">
        <v>5552</v>
      </c>
      <c r="D1264" s="257" t="s">
        <v>678</v>
      </c>
      <c r="E1264" s="42" t="s">
        <v>1739</v>
      </c>
      <c r="F1264" s="42" t="s">
        <v>1738</v>
      </c>
      <c r="G1264" s="42"/>
      <c r="H1264" s="307">
        <v>6450.5652432888319</v>
      </c>
      <c r="I1264" s="315">
        <v>3700.5032778217119</v>
      </c>
      <c r="J1264" s="105">
        <v>0</v>
      </c>
      <c r="K1264" s="42">
        <v>0</v>
      </c>
      <c r="L1264" s="42" t="s">
        <v>4489</v>
      </c>
      <c r="M1264" s="50" t="s">
        <v>2302</v>
      </c>
      <c r="N1264" s="50" t="s">
        <v>5532</v>
      </c>
      <c r="O1264" s="137" t="s">
        <v>2304</v>
      </c>
      <c r="P1264" s="42" t="s">
        <v>64</v>
      </c>
      <c r="Q1264" s="42" t="s">
        <v>65</v>
      </c>
      <c r="R1264" s="42">
        <v>2</v>
      </c>
      <c r="S1264" s="137" t="s">
        <v>2254</v>
      </c>
      <c r="T1264" s="62">
        <v>16867538196.9</v>
      </c>
      <c r="U1264" s="62">
        <v>14487907740.719999</v>
      </c>
      <c r="Z1264" s="42" t="s">
        <v>68</v>
      </c>
      <c r="AJ1264" s="42"/>
      <c r="AW1264" s="42" t="s">
        <v>2412</v>
      </c>
      <c r="AX1264" s="42">
        <v>0.15620000000000001</v>
      </c>
      <c r="AY1264" s="42"/>
      <c r="AZ1264" s="42"/>
      <c r="BA1264" s="42"/>
      <c r="BB1264" s="42"/>
      <c r="BN1264" s="128" t="s">
        <v>4578</v>
      </c>
      <c r="BO1264" s="58" t="str">
        <f t="shared" si="19"/>
        <v>境内资产</v>
      </c>
      <c r="BP1264" s="58" t="str">
        <f>IF(M1264="",VLOOKUP(D1264,Sheet4!$A$1:$B$92,2,0),VLOOKUP(Q1264,Sheet4!$A$1:$B$92,2,0))</f>
        <v>保险资产管理产品</v>
      </c>
    </row>
    <row r="1265" spans="1:68" s="58" customFormat="1" ht="12.75" customHeight="1">
      <c r="A1265" s="137" t="s">
        <v>1743</v>
      </c>
      <c r="B1265" s="50" t="s">
        <v>1744</v>
      </c>
      <c r="C1265" s="252" t="s">
        <v>5552</v>
      </c>
      <c r="D1265" s="257" t="s">
        <v>678</v>
      </c>
      <c r="E1265" s="42" t="s">
        <v>1745</v>
      </c>
      <c r="F1265" s="42" t="s">
        <v>1744</v>
      </c>
      <c r="G1265" s="42"/>
      <c r="H1265" s="307">
        <v>14379.479420224747</v>
      </c>
      <c r="I1265" s="315">
        <v>9792.8590373163752</v>
      </c>
      <c r="J1265" s="105">
        <v>0</v>
      </c>
      <c r="K1265" s="42">
        <v>0</v>
      </c>
      <c r="L1265" s="42" t="s">
        <v>4489</v>
      </c>
      <c r="M1265" s="50" t="s">
        <v>2302</v>
      </c>
      <c r="N1265" s="50" t="s">
        <v>5532</v>
      </c>
      <c r="O1265" s="137" t="s">
        <v>2304</v>
      </c>
      <c r="P1265" s="42" t="s">
        <v>64</v>
      </c>
      <c r="Q1265" s="42" t="s">
        <v>65</v>
      </c>
      <c r="R1265" s="42">
        <v>2</v>
      </c>
      <c r="S1265" s="137" t="s">
        <v>2254</v>
      </c>
      <c r="T1265" s="62">
        <v>16867538196.9</v>
      </c>
      <c r="U1265" s="62">
        <v>14487907740.719999</v>
      </c>
      <c r="Z1265" s="42" t="s">
        <v>68</v>
      </c>
      <c r="AJ1265" s="42"/>
      <c r="AW1265" s="42" t="s">
        <v>2412</v>
      </c>
      <c r="AX1265" s="42">
        <v>0.15620000000000001</v>
      </c>
      <c r="AY1265" s="42"/>
      <c r="AZ1265" s="42"/>
      <c r="BA1265" s="42"/>
      <c r="BB1265" s="42"/>
      <c r="BN1265" s="128" t="s">
        <v>4578</v>
      </c>
      <c r="BO1265" s="58" t="str">
        <f t="shared" si="19"/>
        <v>境内资产</v>
      </c>
      <c r="BP1265" s="58" t="str">
        <f>IF(M1265="",VLOOKUP(D1265,Sheet4!$A$1:$B$92,2,0),VLOOKUP(Q1265,Sheet4!$A$1:$B$92,2,0))</f>
        <v>保险资产管理产品</v>
      </c>
    </row>
    <row r="1266" spans="1:68" s="58" customFormat="1" ht="12.75" customHeight="1">
      <c r="A1266" s="137" t="s">
        <v>2011</v>
      </c>
      <c r="B1266" s="50" t="s">
        <v>2012</v>
      </c>
      <c r="C1266" s="252" t="s">
        <v>5552</v>
      </c>
      <c r="D1266" s="257" t="s">
        <v>678</v>
      </c>
      <c r="E1266" s="42" t="s">
        <v>2792</v>
      </c>
      <c r="F1266" s="42" t="s">
        <v>2012</v>
      </c>
      <c r="G1266" s="42"/>
      <c r="H1266" s="307">
        <v>8437.7391164136188</v>
      </c>
      <c r="I1266" s="315">
        <v>5518.967081178128</v>
      </c>
      <c r="J1266" s="105">
        <v>0</v>
      </c>
      <c r="K1266" s="42">
        <v>0</v>
      </c>
      <c r="L1266" s="42" t="s">
        <v>4489</v>
      </c>
      <c r="M1266" s="50" t="s">
        <v>2302</v>
      </c>
      <c r="N1266" s="50" t="s">
        <v>5532</v>
      </c>
      <c r="O1266" s="137" t="s">
        <v>2304</v>
      </c>
      <c r="P1266" s="42" t="s">
        <v>64</v>
      </c>
      <c r="Q1266" s="42" t="s">
        <v>65</v>
      </c>
      <c r="R1266" s="42">
        <v>2</v>
      </c>
      <c r="S1266" s="137" t="s">
        <v>2254</v>
      </c>
      <c r="T1266" s="62">
        <v>16867538196.9</v>
      </c>
      <c r="U1266" s="62">
        <v>14487907740.719999</v>
      </c>
      <c r="Z1266" s="42" t="s">
        <v>68</v>
      </c>
      <c r="AJ1266" s="42"/>
      <c r="AW1266" s="42" t="s">
        <v>2412</v>
      </c>
      <c r="AX1266" s="42">
        <v>0.15620000000000001</v>
      </c>
      <c r="AY1266" s="42"/>
      <c r="AZ1266" s="42"/>
      <c r="BA1266" s="42"/>
      <c r="BB1266" s="42"/>
      <c r="BN1266" s="128" t="s">
        <v>4578</v>
      </c>
      <c r="BO1266" s="58" t="str">
        <f t="shared" si="19"/>
        <v>境内资产</v>
      </c>
      <c r="BP1266" s="58" t="str">
        <f>IF(M1266="",VLOOKUP(D1266,Sheet4!$A$1:$B$92,2,0),VLOOKUP(Q1266,Sheet4!$A$1:$B$92,2,0))</f>
        <v>保险资产管理产品</v>
      </c>
    </row>
    <row r="1267" spans="1:68" s="58" customFormat="1" ht="12.75" customHeight="1">
      <c r="A1267" s="137" t="s">
        <v>2013</v>
      </c>
      <c r="B1267" s="50" t="s">
        <v>2014</v>
      </c>
      <c r="C1267" s="252" t="s">
        <v>5552</v>
      </c>
      <c r="D1267" s="257" t="s">
        <v>678</v>
      </c>
      <c r="E1267" s="42" t="s">
        <v>2793</v>
      </c>
      <c r="F1267" s="42" t="s">
        <v>2014</v>
      </c>
      <c r="G1267" s="42"/>
      <c r="H1267" s="307">
        <v>4136.0515175692126</v>
      </c>
      <c r="I1267" s="315">
        <v>4315.8798444200465</v>
      </c>
      <c r="J1267" s="105">
        <v>0</v>
      </c>
      <c r="K1267" s="42">
        <v>0</v>
      </c>
      <c r="L1267" s="42" t="s">
        <v>4489</v>
      </c>
      <c r="M1267" s="50" t="s">
        <v>2302</v>
      </c>
      <c r="N1267" s="50" t="s">
        <v>5532</v>
      </c>
      <c r="O1267" s="137" t="s">
        <v>2304</v>
      </c>
      <c r="P1267" s="42" t="s">
        <v>64</v>
      </c>
      <c r="Q1267" s="42" t="s">
        <v>65</v>
      </c>
      <c r="R1267" s="42">
        <v>2</v>
      </c>
      <c r="S1267" s="137" t="s">
        <v>2254</v>
      </c>
      <c r="T1267" s="62">
        <v>16867538196.9</v>
      </c>
      <c r="U1267" s="62">
        <v>14487907740.719999</v>
      </c>
      <c r="Z1267" s="42" t="s">
        <v>68</v>
      </c>
      <c r="AJ1267" s="42"/>
      <c r="AW1267" s="42" t="s">
        <v>2412</v>
      </c>
      <c r="AX1267" s="42">
        <v>0.15620000000000001</v>
      </c>
      <c r="AY1267" s="42"/>
      <c r="AZ1267" s="42"/>
      <c r="BA1267" s="42"/>
      <c r="BB1267" s="42"/>
      <c r="BN1267" s="128" t="s">
        <v>4578</v>
      </c>
      <c r="BO1267" s="58" t="str">
        <f t="shared" si="19"/>
        <v>境内资产</v>
      </c>
      <c r="BP1267" s="58" t="str">
        <f>IF(M1267="",VLOOKUP(D1267,Sheet4!$A$1:$B$92,2,0),VLOOKUP(Q1267,Sheet4!$A$1:$B$92,2,0))</f>
        <v>保险资产管理产品</v>
      </c>
    </row>
    <row r="1268" spans="1:68" s="58" customFormat="1" ht="12.75" customHeight="1">
      <c r="A1268" s="137" t="s">
        <v>2019</v>
      </c>
      <c r="B1268" s="50" t="s">
        <v>2020</v>
      </c>
      <c r="C1268" s="252" t="s">
        <v>5552</v>
      </c>
      <c r="D1268" s="257" t="s">
        <v>678</v>
      </c>
      <c r="E1268" s="42" t="s">
        <v>2795</v>
      </c>
      <c r="F1268" s="42" t="s">
        <v>2020</v>
      </c>
      <c r="G1268" s="42"/>
      <c r="H1268" s="307">
        <v>1401.5790651746311</v>
      </c>
      <c r="I1268" s="315">
        <v>2942.2461291833861</v>
      </c>
      <c r="J1268" s="105">
        <v>0</v>
      </c>
      <c r="K1268" s="42">
        <v>0</v>
      </c>
      <c r="L1268" s="42" t="s">
        <v>4489</v>
      </c>
      <c r="M1268" s="50" t="s">
        <v>2302</v>
      </c>
      <c r="N1268" s="50" t="s">
        <v>5532</v>
      </c>
      <c r="O1268" s="137" t="s">
        <v>2304</v>
      </c>
      <c r="P1268" s="42" t="s">
        <v>64</v>
      </c>
      <c r="Q1268" s="42" t="s">
        <v>65</v>
      </c>
      <c r="R1268" s="42">
        <v>2</v>
      </c>
      <c r="S1268" s="137" t="s">
        <v>2254</v>
      </c>
      <c r="T1268" s="62">
        <v>16867538196.9</v>
      </c>
      <c r="U1268" s="62">
        <v>14487907740.719999</v>
      </c>
      <c r="Z1268" s="42" t="s">
        <v>68</v>
      </c>
      <c r="AJ1268" s="42"/>
      <c r="AW1268" s="42" t="s">
        <v>2412</v>
      </c>
      <c r="AX1268" s="42">
        <v>0.15620000000000001</v>
      </c>
      <c r="AY1268" s="42"/>
      <c r="AZ1268" s="42"/>
      <c r="BA1268" s="42"/>
      <c r="BB1268" s="42"/>
      <c r="BN1268" s="128" t="s">
        <v>4578</v>
      </c>
      <c r="BO1268" s="58" t="str">
        <f t="shared" si="19"/>
        <v>境内资产</v>
      </c>
      <c r="BP1268" s="58" t="str">
        <f>IF(M1268="",VLOOKUP(D1268,Sheet4!$A$1:$B$92,2,0),VLOOKUP(Q1268,Sheet4!$A$1:$B$92,2,0))</f>
        <v>保险资产管理产品</v>
      </c>
    </row>
    <row r="1269" spans="1:68" s="58" customFormat="1" ht="12.75" customHeight="1">
      <c r="A1269" s="137" t="s">
        <v>1755</v>
      </c>
      <c r="B1269" s="50" t="s">
        <v>1756</v>
      </c>
      <c r="C1269" s="252" t="s">
        <v>5552</v>
      </c>
      <c r="D1269" s="257" t="s">
        <v>678</v>
      </c>
      <c r="E1269" s="42" t="s">
        <v>1757</v>
      </c>
      <c r="F1269" s="42" t="s">
        <v>1756</v>
      </c>
      <c r="G1269" s="42"/>
      <c r="H1269" s="307">
        <v>8641.101420105073</v>
      </c>
      <c r="I1269" s="315">
        <v>6883.3389090067758</v>
      </c>
      <c r="J1269" s="105">
        <v>0</v>
      </c>
      <c r="K1269" s="42">
        <v>0</v>
      </c>
      <c r="L1269" s="42" t="s">
        <v>4489</v>
      </c>
      <c r="M1269" s="50" t="s">
        <v>2302</v>
      </c>
      <c r="N1269" s="50" t="s">
        <v>5532</v>
      </c>
      <c r="O1269" s="137" t="s">
        <v>2304</v>
      </c>
      <c r="P1269" s="42" t="s">
        <v>64</v>
      </c>
      <c r="Q1269" s="42" t="s">
        <v>65</v>
      </c>
      <c r="R1269" s="42">
        <v>2</v>
      </c>
      <c r="S1269" s="137" t="s">
        <v>2254</v>
      </c>
      <c r="T1269" s="62">
        <v>16867538196.9</v>
      </c>
      <c r="U1269" s="62">
        <v>14487907740.719999</v>
      </c>
      <c r="Z1269" s="42" t="s">
        <v>68</v>
      </c>
      <c r="AJ1269" s="42"/>
      <c r="AW1269" s="42" t="s">
        <v>2412</v>
      </c>
      <c r="AX1269" s="42">
        <v>0.15620000000000001</v>
      </c>
      <c r="AY1269" s="42"/>
      <c r="AZ1269" s="42"/>
      <c r="BA1269" s="42"/>
      <c r="BB1269" s="42"/>
      <c r="BN1269" s="128" t="s">
        <v>4578</v>
      </c>
      <c r="BO1269" s="58" t="str">
        <f t="shared" si="19"/>
        <v>境内资产</v>
      </c>
      <c r="BP1269" s="58" t="str">
        <f>IF(M1269="",VLOOKUP(D1269,Sheet4!$A$1:$B$92,2,0),VLOOKUP(Q1269,Sheet4!$A$1:$B$92,2,0))</f>
        <v>保险资产管理产品</v>
      </c>
    </row>
    <row r="1270" spans="1:68" s="58" customFormat="1" ht="12.75" customHeight="1">
      <c r="A1270" s="137" t="s">
        <v>1758</v>
      </c>
      <c r="B1270" s="50" t="s">
        <v>1759</v>
      </c>
      <c r="C1270" s="252" t="s">
        <v>5552</v>
      </c>
      <c r="D1270" s="257" t="s">
        <v>678</v>
      </c>
      <c r="E1270" s="42" t="s">
        <v>1760</v>
      </c>
      <c r="F1270" s="42" t="s">
        <v>1759</v>
      </c>
      <c r="G1270" s="42"/>
      <c r="H1270" s="307">
        <v>20250.747539781583</v>
      </c>
      <c r="I1270" s="315">
        <v>10704.665903381725</v>
      </c>
      <c r="J1270" s="105">
        <v>0</v>
      </c>
      <c r="K1270" s="42">
        <v>0</v>
      </c>
      <c r="L1270" s="42" t="s">
        <v>4489</v>
      </c>
      <c r="M1270" s="50" t="s">
        <v>2302</v>
      </c>
      <c r="N1270" s="50" t="s">
        <v>5532</v>
      </c>
      <c r="O1270" s="137" t="s">
        <v>2304</v>
      </c>
      <c r="P1270" s="42" t="s">
        <v>64</v>
      </c>
      <c r="Q1270" s="42" t="s">
        <v>65</v>
      </c>
      <c r="R1270" s="42">
        <v>2</v>
      </c>
      <c r="S1270" s="137" t="s">
        <v>2254</v>
      </c>
      <c r="T1270" s="62">
        <v>16867538196.9</v>
      </c>
      <c r="U1270" s="62">
        <v>14487907740.719999</v>
      </c>
      <c r="Z1270" s="42" t="s">
        <v>68</v>
      </c>
      <c r="AJ1270" s="42"/>
      <c r="AW1270" s="42" t="s">
        <v>2412</v>
      </c>
      <c r="AX1270" s="42">
        <v>0.15620000000000001</v>
      </c>
      <c r="AY1270" s="42"/>
      <c r="AZ1270" s="42"/>
      <c r="BA1270" s="42"/>
      <c r="BB1270" s="42"/>
      <c r="BN1270" s="128" t="s">
        <v>4578</v>
      </c>
      <c r="BO1270" s="58" t="str">
        <f t="shared" si="19"/>
        <v>境内资产</v>
      </c>
      <c r="BP1270" s="58" t="str">
        <f>IF(M1270="",VLOOKUP(D1270,Sheet4!$A$1:$B$92,2,0),VLOOKUP(Q1270,Sheet4!$A$1:$B$92,2,0))</f>
        <v>保险资产管理产品</v>
      </c>
    </row>
    <row r="1271" spans="1:68" s="58" customFormat="1" ht="12.75" customHeight="1">
      <c r="A1271" s="137" t="s">
        <v>1761</v>
      </c>
      <c r="B1271" s="50" t="s">
        <v>1762</v>
      </c>
      <c r="C1271" s="252" t="s">
        <v>5552</v>
      </c>
      <c r="D1271" s="257" t="s">
        <v>678</v>
      </c>
      <c r="E1271" s="42" t="s">
        <v>1763</v>
      </c>
      <c r="F1271" s="42" t="s">
        <v>1762</v>
      </c>
      <c r="G1271" s="42"/>
      <c r="H1271" s="307">
        <v>3135.8475213607921</v>
      </c>
      <c r="I1271" s="315">
        <v>3691.0218198070434</v>
      </c>
      <c r="J1271" s="105">
        <v>0</v>
      </c>
      <c r="K1271" s="42">
        <v>0</v>
      </c>
      <c r="L1271" s="42" t="s">
        <v>4489</v>
      </c>
      <c r="M1271" s="50" t="s">
        <v>2302</v>
      </c>
      <c r="N1271" s="50" t="s">
        <v>5532</v>
      </c>
      <c r="O1271" s="137" t="s">
        <v>2304</v>
      </c>
      <c r="P1271" s="42" t="s">
        <v>64</v>
      </c>
      <c r="Q1271" s="42" t="s">
        <v>65</v>
      </c>
      <c r="R1271" s="42">
        <v>2</v>
      </c>
      <c r="S1271" s="137" t="s">
        <v>2254</v>
      </c>
      <c r="T1271" s="62">
        <v>16867538196.9</v>
      </c>
      <c r="U1271" s="62">
        <v>14487907740.719999</v>
      </c>
      <c r="Z1271" s="42" t="s">
        <v>68</v>
      </c>
      <c r="AJ1271" s="42"/>
      <c r="AW1271" s="42" t="s">
        <v>2412</v>
      </c>
      <c r="AX1271" s="42">
        <v>0.15620000000000001</v>
      </c>
      <c r="AY1271" s="42"/>
      <c r="AZ1271" s="42"/>
      <c r="BA1271" s="42"/>
      <c r="BB1271" s="42"/>
      <c r="BN1271" s="128" t="s">
        <v>4578</v>
      </c>
      <c r="BO1271" s="58" t="str">
        <f t="shared" si="19"/>
        <v>境内资产</v>
      </c>
      <c r="BP1271" s="58" t="str">
        <f>IF(M1271="",VLOOKUP(D1271,Sheet4!$A$1:$B$92,2,0),VLOOKUP(Q1271,Sheet4!$A$1:$B$92,2,0))</f>
        <v>保险资产管理产品</v>
      </c>
    </row>
    <row r="1272" spans="1:68" s="58" customFormat="1" ht="12.75" customHeight="1">
      <c r="A1272" s="137" t="s">
        <v>1621</v>
      </c>
      <c r="B1272" s="50" t="s">
        <v>1622</v>
      </c>
      <c r="C1272" s="252" t="s">
        <v>5552</v>
      </c>
      <c r="D1272" s="257" t="s">
        <v>678</v>
      </c>
      <c r="E1272" s="42" t="s">
        <v>1623</v>
      </c>
      <c r="F1272" s="42" t="s">
        <v>1622</v>
      </c>
      <c r="G1272" s="42"/>
      <c r="H1272" s="307">
        <v>3238.7462920252447</v>
      </c>
      <c r="I1272" s="315">
        <v>3126.1265317752268</v>
      </c>
      <c r="J1272" s="105">
        <v>0</v>
      </c>
      <c r="K1272" s="42">
        <v>0</v>
      </c>
      <c r="L1272" s="42" t="s">
        <v>4489</v>
      </c>
      <c r="M1272" s="50" t="s">
        <v>2302</v>
      </c>
      <c r="N1272" s="50" t="s">
        <v>5532</v>
      </c>
      <c r="O1272" s="137" t="s">
        <v>2304</v>
      </c>
      <c r="P1272" s="42" t="s">
        <v>64</v>
      </c>
      <c r="Q1272" s="42" t="s">
        <v>65</v>
      </c>
      <c r="R1272" s="42">
        <v>2</v>
      </c>
      <c r="S1272" s="137" t="s">
        <v>2254</v>
      </c>
      <c r="T1272" s="62">
        <v>16867538196.9</v>
      </c>
      <c r="U1272" s="62">
        <v>14487907740.719999</v>
      </c>
      <c r="Z1272" s="42" t="s">
        <v>68</v>
      </c>
      <c r="AJ1272" s="42"/>
      <c r="AW1272" s="42" t="s">
        <v>2412</v>
      </c>
      <c r="AX1272" s="42">
        <v>0.15620000000000001</v>
      </c>
      <c r="AY1272" s="42"/>
      <c r="AZ1272" s="42"/>
      <c r="BA1272" s="42"/>
      <c r="BB1272" s="42"/>
      <c r="BN1272" s="128" t="s">
        <v>4578</v>
      </c>
      <c r="BO1272" s="58" t="str">
        <f t="shared" si="19"/>
        <v>境内资产</v>
      </c>
      <c r="BP1272" s="58" t="str">
        <f>IF(M1272="",VLOOKUP(D1272,Sheet4!$A$1:$B$92,2,0),VLOOKUP(Q1272,Sheet4!$A$1:$B$92,2,0))</f>
        <v>保险资产管理产品</v>
      </c>
    </row>
    <row r="1273" spans="1:68" s="58" customFormat="1" ht="12.75" customHeight="1">
      <c r="A1273" s="137" t="s">
        <v>2035</v>
      </c>
      <c r="B1273" s="50" t="s">
        <v>2036</v>
      </c>
      <c r="C1273" s="252" t="s">
        <v>5552</v>
      </c>
      <c r="D1273" s="257" t="s">
        <v>678</v>
      </c>
      <c r="E1273" s="42" t="s">
        <v>4460</v>
      </c>
      <c r="F1273" s="42" t="s">
        <v>2036</v>
      </c>
      <c r="G1273" s="42"/>
      <c r="H1273" s="307">
        <v>33963.840149289084</v>
      </c>
      <c r="I1273" s="315">
        <v>27054.611869661199</v>
      </c>
      <c r="J1273" s="105">
        <v>0</v>
      </c>
      <c r="K1273" s="42">
        <v>0</v>
      </c>
      <c r="L1273" s="42" t="s">
        <v>4489</v>
      </c>
      <c r="M1273" s="50" t="s">
        <v>2302</v>
      </c>
      <c r="N1273" s="50" t="s">
        <v>5532</v>
      </c>
      <c r="O1273" s="137" t="s">
        <v>2304</v>
      </c>
      <c r="P1273" s="42" t="s">
        <v>64</v>
      </c>
      <c r="Q1273" s="42" t="s">
        <v>65</v>
      </c>
      <c r="R1273" s="42">
        <v>2</v>
      </c>
      <c r="S1273" s="137" t="s">
        <v>2254</v>
      </c>
      <c r="T1273" s="62">
        <v>16867538196.9</v>
      </c>
      <c r="U1273" s="62">
        <v>14487907740.719999</v>
      </c>
      <c r="Z1273" s="42" t="s">
        <v>68</v>
      </c>
      <c r="AJ1273" s="42"/>
      <c r="AW1273" s="42" t="s">
        <v>2412</v>
      </c>
      <c r="AX1273" s="42">
        <v>0.15620000000000001</v>
      </c>
      <c r="AY1273" s="42"/>
      <c r="AZ1273" s="42"/>
      <c r="BA1273" s="42"/>
      <c r="BB1273" s="42"/>
      <c r="BN1273" s="128" t="s">
        <v>4578</v>
      </c>
      <c r="BO1273" s="58" t="str">
        <f t="shared" si="19"/>
        <v>境内资产</v>
      </c>
      <c r="BP1273" s="58" t="str">
        <f>IF(M1273="",VLOOKUP(D1273,Sheet4!$A$1:$B$92,2,0),VLOOKUP(Q1273,Sheet4!$A$1:$B$92,2,0))</f>
        <v>保险资产管理产品</v>
      </c>
    </row>
    <row r="1274" spans="1:68" s="58" customFormat="1" ht="12.75" customHeight="1">
      <c r="A1274" s="137" t="s">
        <v>1627</v>
      </c>
      <c r="B1274" s="50" t="s">
        <v>1628</v>
      </c>
      <c r="C1274" s="252" t="s">
        <v>5552</v>
      </c>
      <c r="D1274" s="257" t="s">
        <v>678</v>
      </c>
      <c r="E1274" s="42" t="s">
        <v>1629</v>
      </c>
      <c r="F1274" s="42" t="s">
        <v>1628</v>
      </c>
      <c r="G1274" s="42"/>
      <c r="H1274" s="307">
        <v>11080.071757869864</v>
      </c>
      <c r="I1274" s="315">
        <v>5986.7922001039824</v>
      </c>
      <c r="J1274" s="105">
        <v>0</v>
      </c>
      <c r="K1274" s="42">
        <v>0</v>
      </c>
      <c r="L1274" s="42" t="s">
        <v>4489</v>
      </c>
      <c r="M1274" s="50" t="s">
        <v>2302</v>
      </c>
      <c r="N1274" s="50" t="s">
        <v>5532</v>
      </c>
      <c r="O1274" s="137" t="s">
        <v>2304</v>
      </c>
      <c r="P1274" s="42" t="s">
        <v>64</v>
      </c>
      <c r="Q1274" s="42" t="s">
        <v>65</v>
      </c>
      <c r="R1274" s="42">
        <v>2</v>
      </c>
      <c r="S1274" s="137" t="s">
        <v>2254</v>
      </c>
      <c r="T1274" s="62">
        <v>16867538196.9</v>
      </c>
      <c r="U1274" s="62">
        <v>14487907740.719999</v>
      </c>
      <c r="Z1274" s="42" t="s">
        <v>68</v>
      </c>
      <c r="AJ1274" s="42"/>
      <c r="AW1274" s="42" t="s">
        <v>2412</v>
      </c>
      <c r="AX1274" s="42">
        <v>0.15620000000000001</v>
      </c>
      <c r="AY1274" s="42"/>
      <c r="AZ1274" s="42"/>
      <c r="BA1274" s="42"/>
      <c r="BB1274" s="42"/>
      <c r="BN1274" s="128" t="s">
        <v>4578</v>
      </c>
      <c r="BO1274" s="58" t="str">
        <f t="shared" si="19"/>
        <v>境内资产</v>
      </c>
      <c r="BP1274" s="58" t="str">
        <f>IF(M1274="",VLOOKUP(D1274,Sheet4!$A$1:$B$92,2,0),VLOOKUP(Q1274,Sheet4!$A$1:$B$92,2,0))</f>
        <v>保险资产管理产品</v>
      </c>
    </row>
    <row r="1275" spans="1:68" s="58" customFormat="1" ht="12.75" customHeight="1">
      <c r="A1275" s="137" t="s">
        <v>1630</v>
      </c>
      <c r="B1275" s="50" t="s">
        <v>1631</v>
      </c>
      <c r="C1275" s="252" t="s">
        <v>5552</v>
      </c>
      <c r="D1275" s="257" t="s">
        <v>678</v>
      </c>
      <c r="E1275" s="42" t="s">
        <v>1632</v>
      </c>
      <c r="F1275" s="42" t="s">
        <v>1631</v>
      </c>
      <c r="G1275" s="42"/>
      <c r="H1275" s="307">
        <v>7020.6703429876552</v>
      </c>
      <c r="I1275" s="315">
        <v>4701.4059077785814</v>
      </c>
      <c r="J1275" s="105">
        <v>0</v>
      </c>
      <c r="K1275" s="42">
        <v>0</v>
      </c>
      <c r="L1275" s="42" t="s">
        <v>4489</v>
      </c>
      <c r="M1275" s="50" t="s">
        <v>2302</v>
      </c>
      <c r="N1275" s="50" t="s">
        <v>5532</v>
      </c>
      <c r="O1275" s="137" t="s">
        <v>2304</v>
      </c>
      <c r="P1275" s="42" t="s">
        <v>64</v>
      </c>
      <c r="Q1275" s="42" t="s">
        <v>65</v>
      </c>
      <c r="R1275" s="42">
        <v>2</v>
      </c>
      <c r="S1275" s="137" t="s">
        <v>2254</v>
      </c>
      <c r="T1275" s="62">
        <v>16867538196.9</v>
      </c>
      <c r="U1275" s="62">
        <v>14487907740.719999</v>
      </c>
      <c r="Z1275" s="42" t="s">
        <v>68</v>
      </c>
      <c r="AJ1275" s="42"/>
      <c r="AW1275" s="42" t="s">
        <v>2412</v>
      </c>
      <c r="AX1275" s="42">
        <v>0.15620000000000001</v>
      </c>
      <c r="AY1275" s="42"/>
      <c r="AZ1275" s="42"/>
      <c r="BA1275" s="42"/>
      <c r="BB1275" s="42"/>
      <c r="BN1275" s="128" t="s">
        <v>4578</v>
      </c>
      <c r="BO1275" s="58" t="str">
        <f t="shared" si="19"/>
        <v>境内资产</v>
      </c>
      <c r="BP1275" s="58" t="str">
        <f>IF(M1275="",VLOOKUP(D1275,Sheet4!$A$1:$B$92,2,0),VLOOKUP(Q1275,Sheet4!$A$1:$B$92,2,0))</f>
        <v>保险资产管理产品</v>
      </c>
    </row>
    <row r="1276" spans="1:68" s="58" customFormat="1" ht="12.75" customHeight="1">
      <c r="A1276" s="137" t="s">
        <v>1633</v>
      </c>
      <c r="B1276" s="50" t="s">
        <v>1634</v>
      </c>
      <c r="C1276" s="252" t="s">
        <v>5552</v>
      </c>
      <c r="D1276" s="257" t="s">
        <v>678</v>
      </c>
      <c r="E1276" s="42" t="s">
        <v>1635</v>
      </c>
      <c r="F1276" s="42" t="s">
        <v>1634</v>
      </c>
      <c r="G1276" s="42"/>
      <c r="H1276" s="307">
        <v>20880.685629794029</v>
      </c>
      <c r="I1276" s="315">
        <v>9289.8327579507986</v>
      </c>
      <c r="J1276" s="105">
        <v>0</v>
      </c>
      <c r="K1276" s="42">
        <v>0</v>
      </c>
      <c r="L1276" s="42" t="s">
        <v>4489</v>
      </c>
      <c r="M1276" s="50" t="s">
        <v>2302</v>
      </c>
      <c r="N1276" s="50" t="s">
        <v>5532</v>
      </c>
      <c r="O1276" s="137" t="s">
        <v>2304</v>
      </c>
      <c r="P1276" s="42" t="s">
        <v>64</v>
      </c>
      <c r="Q1276" s="42" t="s">
        <v>65</v>
      </c>
      <c r="R1276" s="42">
        <v>2</v>
      </c>
      <c r="S1276" s="137" t="s">
        <v>2254</v>
      </c>
      <c r="T1276" s="62">
        <v>16867538196.9</v>
      </c>
      <c r="U1276" s="62">
        <v>14487907740.719999</v>
      </c>
      <c r="Z1276" s="42" t="s">
        <v>68</v>
      </c>
      <c r="AJ1276" s="42"/>
      <c r="AW1276" s="42" t="s">
        <v>2412</v>
      </c>
      <c r="AX1276" s="42">
        <v>0.15620000000000001</v>
      </c>
      <c r="AY1276" s="42"/>
      <c r="AZ1276" s="42"/>
      <c r="BA1276" s="42"/>
      <c r="BB1276" s="42"/>
      <c r="BN1276" s="128" t="s">
        <v>4578</v>
      </c>
      <c r="BO1276" s="58" t="str">
        <f t="shared" si="19"/>
        <v>境内资产</v>
      </c>
      <c r="BP1276" s="58" t="str">
        <f>IF(M1276="",VLOOKUP(D1276,Sheet4!$A$1:$B$92,2,0),VLOOKUP(Q1276,Sheet4!$A$1:$B$92,2,0))</f>
        <v>保险资产管理产品</v>
      </c>
    </row>
    <row r="1277" spans="1:68" s="58" customFormat="1" ht="12.75" customHeight="1">
      <c r="A1277" s="137" t="s">
        <v>1764</v>
      </c>
      <c r="B1277" s="50" t="s">
        <v>1765</v>
      </c>
      <c r="C1277" s="252" t="s">
        <v>5552</v>
      </c>
      <c r="D1277" s="257" t="s">
        <v>678</v>
      </c>
      <c r="E1277" s="42" t="s">
        <v>1766</v>
      </c>
      <c r="F1277" s="42" t="s">
        <v>1765</v>
      </c>
      <c r="G1277" s="42"/>
      <c r="H1277" s="307">
        <v>8297.882620456201</v>
      </c>
      <c r="I1277" s="315">
        <v>5785.3162075333412</v>
      </c>
      <c r="J1277" s="105">
        <v>0</v>
      </c>
      <c r="K1277" s="42">
        <v>0</v>
      </c>
      <c r="L1277" s="42" t="s">
        <v>4489</v>
      </c>
      <c r="M1277" s="50" t="s">
        <v>2302</v>
      </c>
      <c r="N1277" s="50" t="s">
        <v>5532</v>
      </c>
      <c r="O1277" s="137" t="s">
        <v>2304</v>
      </c>
      <c r="P1277" s="42" t="s">
        <v>64</v>
      </c>
      <c r="Q1277" s="42" t="s">
        <v>65</v>
      </c>
      <c r="R1277" s="42">
        <v>2</v>
      </c>
      <c r="S1277" s="137" t="s">
        <v>2254</v>
      </c>
      <c r="T1277" s="62">
        <v>16867538196.9</v>
      </c>
      <c r="U1277" s="62">
        <v>14487907740.719999</v>
      </c>
      <c r="Z1277" s="42" t="s">
        <v>68</v>
      </c>
      <c r="AJ1277" s="42"/>
      <c r="AW1277" s="42" t="s">
        <v>2412</v>
      </c>
      <c r="AX1277" s="42">
        <v>0.15620000000000001</v>
      </c>
      <c r="AY1277" s="42"/>
      <c r="AZ1277" s="42"/>
      <c r="BA1277" s="42"/>
      <c r="BB1277" s="42"/>
      <c r="BN1277" s="128" t="s">
        <v>4578</v>
      </c>
      <c r="BO1277" s="58" t="str">
        <f t="shared" si="19"/>
        <v>境内资产</v>
      </c>
      <c r="BP1277" s="58" t="str">
        <f>IF(M1277="",VLOOKUP(D1277,Sheet4!$A$1:$B$92,2,0),VLOOKUP(Q1277,Sheet4!$A$1:$B$92,2,0))</f>
        <v>保险资产管理产品</v>
      </c>
    </row>
    <row r="1278" spans="1:68" s="58" customFormat="1" ht="12.75" customHeight="1">
      <c r="A1278" s="137" t="s">
        <v>1826</v>
      </c>
      <c r="B1278" s="50" t="s">
        <v>1827</v>
      </c>
      <c r="C1278" s="252" t="s">
        <v>5552</v>
      </c>
      <c r="D1278" s="257" t="s">
        <v>678</v>
      </c>
      <c r="E1278" s="42" t="s">
        <v>1828</v>
      </c>
      <c r="F1278" s="42" t="s">
        <v>1827</v>
      </c>
      <c r="G1278" s="42"/>
      <c r="H1278" s="307">
        <v>2679.6396836234362</v>
      </c>
      <c r="I1278" s="315">
        <v>1819.0326908372954</v>
      </c>
      <c r="J1278" s="105">
        <v>0</v>
      </c>
      <c r="K1278" s="42">
        <v>0</v>
      </c>
      <c r="L1278" s="42" t="s">
        <v>4489</v>
      </c>
      <c r="M1278" s="50" t="s">
        <v>2302</v>
      </c>
      <c r="N1278" s="50" t="s">
        <v>5532</v>
      </c>
      <c r="O1278" s="137" t="s">
        <v>2304</v>
      </c>
      <c r="P1278" s="42" t="s">
        <v>64</v>
      </c>
      <c r="Q1278" s="42" t="s">
        <v>65</v>
      </c>
      <c r="R1278" s="42">
        <v>2</v>
      </c>
      <c r="S1278" s="137" t="s">
        <v>2254</v>
      </c>
      <c r="T1278" s="62">
        <v>16867538196.9</v>
      </c>
      <c r="U1278" s="62">
        <v>14487907740.719999</v>
      </c>
      <c r="Z1278" s="42" t="s">
        <v>68</v>
      </c>
      <c r="AJ1278" s="42"/>
      <c r="AW1278" s="42" t="s">
        <v>2412</v>
      </c>
      <c r="AX1278" s="42">
        <v>0.15620000000000001</v>
      </c>
      <c r="AY1278" s="42"/>
      <c r="AZ1278" s="42"/>
      <c r="BA1278" s="42"/>
      <c r="BB1278" s="42"/>
      <c r="BN1278" s="128" t="s">
        <v>4578</v>
      </c>
      <c r="BO1278" s="58" t="str">
        <f t="shared" si="19"/>
        <v>境内资产</v>
      </c>
      <c r="BP1278" s="58" t="str">
        <f>IF(M1278="",VLOOKUP(D1278,Sheet4!$A$1:$B$92,2,0),VLOOKUP(Q1278,Sheet4!$A$1:$B$92,2,0))</f>
        <v>保险资产管理产品</v>
      </c>
    </row>
    <row r="1279" spans="1:68" s="58" customFormat="1" ht="12.75" customHeight="1">
      <c r="A1279" s="137" t="s">
        <v>2245</v>
      </c>
      <c r="B1279" s="50" t="s">
        <v>2246</v>
      </c>
      <c r="C1279" s="252" t="s">
        <v>5552</v>
      </c>
      <c r="D1279" s="257" t="s">
        <v>678</v>
      </c>
      <c r="E1279" s="42" t="s">
        <v>2814</v>
      </c>
      <c r="F1279" s="42" t="s">
        <v>2246</v>
      </c>
      <c r="G1279" s="42"/>
      <c r="H1279" s="307">
        <v>13276.216965637943</v>
      </c>
      <c r="I1279" s="315">
        <v>5480.6021079061429</v>
      </c>
      <c r="J1279" s="105">
        <v>0</v>
      </c>
      <c r="K1279" s="42">
        <v>0</v>
      </c>
      <c r="L1279" s="42" t="s">
        <v>4489</v>
      </c>
      <c r="M1279" s="50" t="s">
        <v>2302</v>
      </c>
      <c r="N1279" s="50" t="s">
        <v>5532</v>
      </c>
      <c r="O1279" s="137" t="s">
        <v>2304</v>
      </c>
      <c r="P1279" s="42" t="s">
        <v>64</v>
      </c>
      <c r="Q1279" s="42" t="s">
        <v>65</v>
      </c>
      <c r="R1279" s="42">
        <v>2</v>
      </c>
      <c r="S1279" s="137" t="s">
        <v>2254</v>
      </c>
      <c r="T1279" s="62">
        <v>16867538196.9</v>
      </c>
      <c r="U1279" s="62">
        <v>14487907740.719999</v>
      </c>
      <c r="Z1279" s="42" t="s">
        <v>68</v>
      </c>
      <c r="AJ1279" s="42"/>
      <c r="AW1279" s="42" t="s">
        <v>2412</v>
      </c>
      <c r="AX1279" s="42">
        <v>0.15620000000000001</v>
      </c>
      <c r="AY1279" s="42"/>
      <c r="AZ1279" s="42"/>
      <c r="BA1279" s="42"/>
      <c r="BB1279" s="42"/>
      <c r="BN1279" s="128" t="s">
        <v>4578</v>
      </c>
      <c r="BO1279" s="58" t="str">
        <f t="shared" si="19"/>
        <v>境内资产</v>
      </c>
      <c r="BP1279" s="58" t="str">
        <f>IF(M1279="",VLOOKUP(D1279,Sheet4!$A$1:$B$92,2,0),VLOOKUP(Q1279,Sheet4!$A$1:$B$92,2,0))</f>
        <v>保险资产管理产品</v>
      </c>
    </row>
    <row r="1280" spans="1:68" s="58" customFormat="1" ht="12.75" customHeight="1">
      <c r="A1280" s="137" t="s">
        <v>1639</v>
      </c>
      <c r="B1280" s="50" t="s">
        <v>1640</v>
      </c>
      <c r="C1280" s="252" t="s">
        <v>5552</v>
      </c>
      <c r="D1280" s="257" t="s">
        <v>678</v>
      </c>
      <c r="E1280" s="42" t="s">
        <v>1641</v>
      </c>
      <c r="F1280" s="42" t="s">
        <v>1640</v>
      </c>
      <c r="G1280" s="42"/>
      <c r="H1280" s="307">
        <v>4692.5132982090345</v>
      </c>
      <c r="I1280" s="315">
        <v>3203.6748778530928</v>
      </c>
      <c r="J1280" s="105">
        <v>0</v>
      </c>
      <c r="K1280" s="42">
        <v>0</v>
      </c>
      <c r="L1280" s="42" t="s">
        <v>4489</v>
      </c>
      <c r="M1280" s="50" t="s">
        <v>2302</v>
      </c>
      <c r="N1280" s="50" t="s">
        <v>5532</v>
      </c>
      <c r="O1280" s="137" t="s">
        <v>2304</v>
      </c>
      <c r="P1280" s="42" t="s">
        <v>64</v>
      </c>
      <c r="Q1280" s="42" t="s">
        <v>65</v>
      </c>
      <c r="R1280" s="42">
        <v>2</v>
      </c>
      <c r="S1280" s="137" t="s">
        <v>2254</v>
      </c>
      <c r="T1280" s="62">
        <v>16867538196.9</v>
      </c>
      <c r="U1280" s="62">
        <v>14487907740.719999</v>
      </c>
      <c r="Z1280" s="42" t="s">
        <v>68</v>
      </c>
      <c r="AJ1280" s="42"/>
      <c r="AW1280" s="42" t="s">
        <v>2412</v>
      </c>
      <c r="AX1280" s="42">
        <v>0.15620000000000001</v>
      </c>
      <c r="AY1280" s="42"/>
      <c r="AZ1280" s="42"/>
      <c r="BA1280" s="42"/>
      <c r="BB1280" s="42"/>
      <c r="BN1280" s="128" t="s">
        <v>4578</v>
      </c>
      <c r="BO1280" s="58" t="str">
        <f t="shared" si="19"/>
        <v>境内资产</v>
      </c>
      <c r="BP1280" s="58" t="str">
        <f>IF(M1280="",VLOOKUP(D1280,Sheet4!$A$1:$B$92,2,0),VLOOKUP(Q1280,Sheet4!$A$1:$B$92,2,0))</f>
        <v>保险资产管理产品</v>
      </c>
    </row>
    <row r="1281" spans="1:68" s="58" customFormat="1" ht="12.75" customHeight="1">
      <c r="A1281" s="137" t="s">
        <v>1642</v>
      </c>
      <c r="B1281" s="50" t="s">
        <v>1643</v>
      </c>
      <c r="C1281" s="252" t="s">
        <v>5552</v>
      </c>
      <c r="D1281" s="257" t="s">
        <v>678</v>
      </c>
      <c r="E1281" s="42" t="s">
        <v>1644</v>
      </c>
      <c r="F1281" s="42" t="s">
        <v>1643</v>
      </c>
      <c r="G1281" s="42"/>
      <c r="H1281" s="307">
        <v>10936.292932439012</v>
      </c>
      <c r="I1281" s="315">
        <v>5341.853445464124</v>
      </c>
      <c r="J1281" s="105">
        <v>0</v>
      </c>
      <c r="K1281" s="42">
        <v>0</v>
      </c>
      <c r="L1281" s="42" t="s">
        <v>4489</v>
      </c>
      <c r="M1281" s="50" t="s">
        <v>2302</v>
      </c>
      <c r="N1281" s="50" t="s">
        <v>5532</v>
      </c>
      <c r="O1281" s="137" t="s">
        <v>2304</v>
      </c>
      <c r="P1281" s="42" t="s">
        <v>64</v>
      </c>
      <c r="Q1281" s="42" t="s">
        <v>65</v>
      </c>
      <c r="R1281" s="42">
        <v>2</v>
      </c>
      <c r="S1281" s="137" t="s">
        <v>2254</v>
      </c>
      <c r="T1281" s="62">
        <v>16867538196.9</v>
      </c>
      <c r="U1281" s="62">
        <v>14487907740.719999</v>
      </c>
      <c r="Z1281" s="42" t="s">
        <v>68</v>
      </c>
      <c r="AJ1281" s="42"/>
      <c r="AW1281" s="42" t="s">
        <v>2412</v>
      </c>
      <c r="AX1281" s="42">
        <v>0.15620000000000001</v>
      </c>
      <c r="AY1281" s="42"/>
      <c r="AZ1281" s="42"/>
      <c r="BA1281" s="42"/>
      <c r="BB1281" s="42"/>
      <c r="BN1281" s="128" t="s">
        <v>4578</v>
      </c>
      <c r="BO1281" s="58" t="str">
        <f t="shared" si="19"/>
        <v>境内资产</v>
      </c>
      <c r="BP1281" s="58" t="str">
        <f>IF(M1281="",VLOOKUP(D1281,Sheet4!$A$1:$B$92,2,0),VLOOKUP(Q1281,Sheet4!$A$1:$B$92,2,0))</f>
        <v>保险资产管理产品</v>
      </c>
    </row>
    <row r="1282" spans="1:68" s="58" customFormat="1" ht="12.75" customHeight="1">
      <c r="A1282" s="137" t="s">
        <v>2180</v>
      </c>
      <c r="B1282" s="50" t="s">
        <v>2347</v>
      </c>
      <c r="C1282" s="252" t="s">
        <v>5552</v>
      </c>
      <c r="D1282" s="257" t="s">
        <v>678</v>
      </c>
      <c r="E1282" s="42" t="s">
        <v>2815</v>
      </c>
      <c r="F1282" s="42" t="s">
        <v>2347</v>
      </c>
      <c r="G1282" s="42"/>
      <c r="H1282" s="307">
        <v>2084.8827930864741</v>
      </c>
      <c r="I1282" s="315">
        <v>1916.2525671750682</v>
      </c>
      <c r="J1282" s="105">
        <v>0</v>
      </c>
      <c r="K1282" s="42">
        <v>0</v>
      </c>
      <c r="L1282" s="42" t="s">
        <v>4489</v>
      </c>
      <c r="M1282" s="50" t="s">
        <v>2302</v>
      </c>
      <c r="N1282" s="50" t="s">
        <v>5532</v>
      </c>
      <c r="O1282" s="137" t="s">
        <v>2304</v>
      </c>
      <c r="P1282" s="42" t="s">
        <v>64</v>
      </c>
      <c r="Q1282" s="42" t="s">
        <v>65</v>
      </c>
      <c r="R1282" s="42">
        <v>2</v>
      </c>
      <c r="S1282" s="137" t="s">
        <v>2254</v>
      </c>
      <c r="T1282" s="62">
        <v>16867538196.9</v>
      </c>
      <c r="U1282" s="62">
        <v>14487907740.719999</v>
      </c>
      <c r="Z1282" s="42" t="s">
        <v>68</v>
      </c>
      <c r="AJ1282" s="42"/>
      <c r="AW1282" s="42" t="s">
        <v>2412</v>
      </c>
      <c r="AX1282" s="42">
        <v>0.15620000000000001</v>
      </c>
      <c r="AY1282" s="42"/>
      <c r="AZ1282" s="42"/>
      <c r="BA1282" s="42"/>
      <c r="BB1282" s="42"/>
      <c r="BN1282" s="128" t="s">
        <v>4578</v>
      </c>
      <c r="BO1282" s="58" t="str">
        <f t="shared" si="19"/>
        <v>境内资产</v>
      </c>
      <c r="BP1282" s="58" t="str">
        <f>IF(M1282="",VLOOKUP(D1282,Sheet4!$A$1:$B$92,2,0),VLOOKUP(Q1282,Sheet4!$A$1:$B$92,2,0))</f>
        <v>保险资产管理产品</v>
      </c>
    </row>
    <row r="1283" spans="1:68" s="58" customFormat="1" ht="12.75" customHeight="1">
      <c r="A1283" s="137" t="s">
        <v>1767</v>
      </c>
      <c r="B1283" s="50" t="s">
        <v>1768</v>
      </c>
      <c r="C1283" s="252" t="s">
        <v>5552</v>
      </c>
      <c r="D1283" s="257" t="s">
        <v>678</v>
      </c>
      <c r="E1283" s="42" t="s">
        <v>1769</v>
      </c>
      <c r="F1283" s="42" t="s">
        <v>1768</v>
      </c>
      <c r="G1283" s="42"/>
      <c r="H1283" s="307">
        <v>5698.4560716368596</v>
      </c>
      <c r="I1283" s="315">
        <v>3135.3185558083946</v>
      </c>
      <c r="J1283" s="105">
        <v>0</v>
      </c>
      <c r="K1283" s="42">
        <v>0</v>
      </c>
      <c r="L1283" s="42" t="s">
        <v>4489</v>
      </c>
      <c r="M1283" s="50" t="s">
        <v>2302</v>
      </c>
      <c r="N1283" s="50" t="s">
        <v>5532</v>
      </c>
      <c r="O1283" s="137" t="s">
        <v>2304</v>
      </c>
      <c r="P1283" s="42" t="s">
        <v>64</v>
      </c>
      <c r="Q1283" s="42" t="s">
        <v>65</v>
      </c>
      <c r="R1283" s="42">
        <v>2</v>
      </c>
      <c r="S1283" s="137" t="s">
        <v>2254</v>
      </c>
      <c r="T1283" s="62">
        <v>16867538196.9</v>
      </c>
      <c r="U1283" s="62">
        <v>14487907740.719999</v>
      </c>
      <c r="Z1283" s="42" t="s">
        <v>68</v>
      </c>
      <c r="AJ1283" s="42"/>
      <c r="AW1283" s="42" t="s">
        <v>2412</v>
      </c>
      <c r="AX1283" s="42">
        <v>0.15620000000000001</v>
      </c>
      <c r="AY1283" s="42"/>
      <c r="AZ1283" s="42"/>
      <c r="BA1283" s="42"/>
      <c r="BB1283" s="42"/>
      <c r="BN1283" s="128" t="s">
        <v>4578</v>
      </c>
      <c r="BO1283" s="58" t="str">
        <f t="shared" ref="BO1283:BO1346" si="20">IF(LEFT(D1283,2)="境外","境外资产","境内资产")</f>
        <v>境内资产</v>
      </c>
      <c r="BP1283" s="58" t="str">
        <f>IF(M1283="",VLOOKUP(D1283,Sheet4!$A$1:$B$92,2,0),VLOOKUP(Q1283,Sheet4!$A$1:$B$92,2,0))</f>
        <v>保险资产管理产品</v>
      </c>
    </row>
    <row r="1284" spans="1:68" s="58" customFormat="1" ht="12.75" customHeight="1">
      <c r="A1284" s="137" t="s">
        <v>1773</v>
      </c>
      <c r="B1284" s="50" t="s">
        <v>1774</v>
      </c>
      <c r="C1284" s="252" t="s">
        <v>5552</v>
      </c>
      <c r="D1284" s="257" t="s">
        <v>678</v>
      </c>
      <c r="E1284" s="42" t="s">
        <v>1775</v>
      </c>
      <c r="F1284" s="42" t="s">
        <v>1774</v>
      </c>
      <c r="G1284" s="42"/>
      <c r="H1284" s="307">
        <v>16540.97239406974</v>
      </c>
      <c r="I1284" s="315">
        <v>13129.923058712671</v>
      </c>
      <c r="J1284" s="105">
        <v>0</v>
      </c>
      <c r="K1284" s="42">
        <v>0</v>
      </c>
      <c r="L1284" s="42" t="s">
        <v>4489</v>
      </c>
      <c r="M1284" s="50" t="s">
        <v>2302</v>
      </c>
      <c r="N1284" s="50" t="s">
        <v>5532</v>
      </c>
      <c r="O1284" s="137" t="s">
        <v>2304</v>
      </c>
      <c r="P1284" s="42" t="s">
        <v>64</v>
      </c>
      <c r="Q1284" s="42" t="s">
        <v>65</v>
      </c>
      <c r="R1284" s="42">
        <v>2</v>
      </c>
      <c r="S1284" s="137" t="s">
        <v>2254</v>
      </c>
      <c r="T1284" s="62">
        <v>16867538196.9</v>
      </c>
      <c r="U1284" s="62">
        <v>14487907740.719999</v>
      </c>
      <c r="Z1284" s="42" t="s">
        <v>68</v>
      </c>
      <c r="AJ1284" s="42"/>
      <c r="AW1284" s="42" t="s">
        <v>2412</v>
      </c>
      <c r="AX1284" s="42">
        <v>0.15620000000000001</v>
      </c>
      <c r="AY1284" s="42"/>
      <c r="AZ1284" s="42"/>
      <c r="BA1284" s="42"/>
      <c r="BB1284" s="42"/>
      <c r="BN1284" s="128" t="s">
        <v>4578</v>
      </c>
      <c r="BO1284" s="58" t="str">
        <f t="shared" si="20"/>
        <v>境内资产</v>
      </c>
      <c r="BP1284" s="58" t="str">
        <f>IF(M1284="",VLOOKUP(D1284,Sheet4!$A$1:$B$92,2,0),VLOOKUP(Q1284,Sheet4!$A$1:$B$92,2,0))</f>
        <v>保险资产管理产品</v>
      </c>
    </row>
    <row r="1285" spans="1:68" s="58" customFormat="1" ht="12.75" customHeight="1">
      <c r="A1285" s="137" t="s">
        <v>2043</v>
      </c>
      <c r="B1285" s="50" t="s">
        <v>2044</v>
      </c>
      <c r="C1285" s="252" t="s">
        <v>5552</v>
      </c>
      <c r="D1285" s="257" t="s">
        <v>678</v>
      </c>
      <c r="E1285" s="42" t="s">
        <v>4375</v>
      </c>
      <c r="F1285" s="42" t="s">
        <v>2044</v>
      </c>
      <c r="G1285" s="42"/>
      <c r="H1285" s="307">
        <v>31853.307517152396</v>
      </c>
      <c r="I1285" s="315">
        <v>16331.741566891313</v>
      </c>
      <c r="J1285" s="105">
        <v>0</v>
      </c>
      <c r="K1285" s="42">
        <v>0</v>
      </c>
      <c r="L1285" s="42" t="s">
        <v>4489</v>
      </c>
      <c r="M1285" s="50" t="s">
        <v>2302</v>
      </c>
      <c r="N1285" s="50" t="s">
        <v>5532</v>
      </c>
      <c r="O1285" s="137" t="s">
        <v>2304</v>
      </c>
      <c r="P1285" s="42" t="s">
        <v>64</v>
      </c>
      <c r="Q1285" s="42" t="s">
        <v>65</v>
      </c>
      <c r="R1285" s="42">
        <v>2</v>
      </c>
      <c r="S1285" s="137" t="s">
        <v>2254</v>
      </c>
      <c r="T1285" s="62">
        <v>16867538196.9</v>
      </c>
      <c r="U1285" s="62">
        <v>14487907740.719999</v>
      </c>
      <c r="Z1285" s="42" t="s">
        <v>68</v>
      </c>
      <c r="AJ1285" s="42"/>
      <c r="AW1285" s="42" t="s">
        <v>2412</v>
      </c>
      <c r="AX1285" s="42">
        <v>0.15620000000000001</v>
      </c>
      <c r="AY1285" s="42"/>
      <c r="AZ1285" s="42"/>
      <c r="BA1285" s="42"/>
      <c r="BB1285" s="42"/>
      <c r="BN1285" s="128" t="s">
        <v>4578</v>
      </c>
      <c r="BO1285" s="58" t="str">
        <f t="shared" si="20"/>
        <v>境内资产</v>
      </c>
      <c r="BP1285" s="58" t="str">
        <f>IF(M1285="",VLOOKUP(D1285,Sheet4!$A$1:$B$92,2,0),VLOOKUP(Q1285,Sheet4!$A$1:$B$92,2,0))</f>
        <v>保险资产管理产品</v>
      </c>
    </row>
    <row r="1286" spans="1:68" s="58" customFormat="1" ht="12.75" customHeight="1">
      <c r="A1286" s="137" t="s">
        <v>1832</v>
      </c>
      <c r="B1286" s="50" t="s">
        <v>1833</v>
      </c>
      <c r="C1286" s="252" t="s">
        <v>5552</v>
      </c>
      <c r="D1286" s="257" t="s">
        <v>678</v>
      </c>
      <c r="E1286" s="42" t="s">
        <v>1834</v>
      </c>
      <c r="F1286" s="42" t="s">
        <v>1833</v>
      </c>
      <c r="G1286" s="42"/>
      <c r="H1286" s="307">
        <v>11090.820737113863</v>
      </c>
      <c r="I1286" s="315">
        <v>5879.4521148958165</v>
      </c>
      <c r="J1286" s="105">
        <v>0</v>
      </c>
      <c r="K1286" s="42">
        <v>0</v>
      </c>
      <c r="L1286" s="42" t="s">
        <v>4489</v>
      </c>
      <c r="M1286" s="50" t="s">
        <v>2302</v>
      </c>
      <c r="N1286" s="50" t="s">
        <v>5532</v>
      </c>
      <c r="O1286" s="137" t="s">
        <v>2304</v>
      </c>
      <c r="P1286" s="42" t="s">
        <v>64</v>
      </c>
      <c r="Q1286" s="42" t="s">
        <v>65</v>
      </c>
      <c r="R1286" s="42">
        <v>2</v>
      </c>
      <c r="S1286" s="137" t="s">
        <v>2254</v>
      </c>
      <c r="T1286" s="62">
        <v>16867538196.9</v>
      </c>
      <c r="U1286" s="62">
        <v>14487907740.719999</v>
      </c>
      <c r="Z1286" s="42" t="s">
        <v>68</v>
      </c>
      <c r="AJ1286" s="42"/>
      <c r="AW1286" s="42" t="s">
        <v>2412</v>
      </c>
      <c r="AX1286" s="42">
        <v>0.15620000000000001</v>
      </c>
      <c r="AY1286" s="42"/>
      <c r="AZ1286" s="42"/>
      <c r="BA1286" s="42"/>
      <c r="BB1286" s="42"/>
      <c r="BN1286" s="128" t="s">
        <v>4578</v>
      </c>
      <c r="BO1286" s="58" t="str">
        <f t="shared" si="20"/>
        <v>境内资产</v>
      </c>
      <c r="BP1286" s="58" t="str">
        <f>IF(M1286="",VLOOKUP(D1286,Sheet4!$A$1:$B$92,2,0),VLOOKUP(Q1286,Sheet4!$A$1:$B$92,2,0))</f>
        <v>保险资产管理产品</v>
      </c>
    </row>
    <row r="1287" spans="1:68" s="58" customFormat="1" ht="12.75" customHeight="1">
      <c r="A1287" s="137" t="s">
        <v>1779</v>
      </c>
      <c r="B1287" s="50" t="s">
        <v>1780</v>
      </c>
      <c r="C1287" s="252" t="s">
        <v>5552</v>
      </c>
      <c r="D1287" s="257" t="s">
        <v>678</v>
      </c>
      <c r="E1287" s="42" t="s">
        <v>1781</v>
      </c>
      <c r="F1287" s="42" t="s">
        <v>1780</v>
      </c>
      <c r="G1287" s="42"/>
      <c r="H1287" s="307">
        <v>7256.3095258574649</v>
      </c>
      <c r="I1287" s="315">
        <v>5079.4166681002262</v>
      </c>
      <c r="J1287" s="105">
        <v>0</v>
      </c>
      <c r="K1287" s="42">
        <v>0</v>
      </c>
      <c r="L1287" s="42" t="s">
        <v>4489</v>
      </c>
      <c r="M1287" s="50" t="s">
        <v>2302</v>
      </c>
      <c r="N1287" s="50" t="s">
        <v>5532</v>
      </c>
      <c r="O1287" s="137" t="s">
        <v>2304</v>
      </c>
      <c r="P1287" s="42" t="s">
        <v>64</v>
      </c>
      <c r="Q1287" s="42" t="s">
        <v>65</v>
      </c>
      <c r="R1287" s="42">
        <v>2</v>
      </c>
      <c r="S1287" s="137" t="s">
        <v>2254</v>
      </c>
      <c r="T1287" s="62">
        <v>16867538196.9</v>
      </c>
      <c r="U1287" s="62">
        <v>14487907740.719999</v>
      </c>
      <c r="Z1287" s="42" t="s">
        <v>68</v>
      </c>
      <c r="AJ1287" s="42"/>
      <c r="AW1287" s="42" t="s">
        <v>2412</v>
      </c>
      <c r="AX1287" s="42">
        <v>0.15620000000000001</v>
      </c>
      <c r="AY1287" s="42"/>
      <c r="AZ1287" s="42"/>
      <c r="BA1287" s="42"/>
      <c r="BB1287" s="42"/>
      <c r="BN1287" s="128" t="s">
        <v>4578</v>
      </c>
      <c r="BO1287" s="58" t="str">
        <f t="shared" si="20"/>
        <v>境内资产</v>
      </c>
      <c r="BP1287" s="58" t="str">
        <f>IF(M1287="",VLOOKUP(D1287,Sheet4!$A$1:$B$92,2,0),VLOOKUP(Q1287,Sheet4!$A$1:$B$92,2,0))</f>
        <v>保险资产管理产品</v>
      </c>
    </row>
    <row r="1288" spans="1:68" s="58" customFormat="1" ht="12.75" customHeight="1">
      <c r="A1288" s="137" t="s">
        <v>2295</v>
      </c>
      <c r="B1288" s="50" t="s">
        <v>2348</v>
      </c>
      <c r="C1288" s="252" t="s">
        <v>1305</v>
      </c>
      <c r="D1288" s="252" t="s">
        <v>1318</v>
      </c>
      <c r="E1288" s="42" t="s">
        <v>2349</v>
      </c>
      <c r="F1288" s="42" t="s">
        <v>2348</v>
      </c>
      <c r="G1288" s="42"/>
      <c r="H1288" s="307">
        <v>21566954.628807306</v>
      </c>
      <c r="I1288" s="315">
        <v>21568784.380535938</v>
      </c>
      <c r="J1288" s="105">
        <v>0</v>
      </c>
      <c r="K1288" s="42">
        <v>0</v>
      </c>
      <c r="L1288" s="42" t="s">
        <v>4489</v>
      </c>
      <c r="M1288" s="50" t="s">
        <v>2302</v>
      </c>
      <c r="N1288" s="50" t="s">
        <v>5532</v>
      </c>
      <c r="O1288" s="137" t="s">
        <v>2304</v>
      </c>
      <c r="P1288" s="42" t="s">
        <v>64</v>
      </c>
      <c r="Q1288" s="42" t="s">
        <v>65</v>
      </c>
      <c r="R1288" s="42">
        <v>2</v>
      </c>
      <c r="S1288" s="137" t="s">
        <v>2254</v>
      </c>
      <c r="T1288" s="62">
        <v>16867538196.9</v>
      </c>
      <c r="U1288" s="62">
        <v>14487907740.719999</v>
      </c>
      <c r="Z1288" s="42" t="s">
        <v>68</v>
      </c>
      <c r="AJ1288" s="42"/>
      <c r="AW1288" s="42" t="s">
        <v>2412</v>
      </c>
      <c r="AX1288" s="42">
        <v>0.15620000000000001</v>
      </c>
      <c r="AY1288" s="42"/>
      <c r="AZ1288" s="42"/>
      <c r="BA1288" s="42"/>
      <c r="BB1288" s="42"/>
      <c r="BN1288" s="128" t="s">
        <v>4578</v>
      </c>
      <c r="BO1288" s="58" t="str">
        <f t="shared" si="20"/>
        <v>境内资产</v>
      </c>
      <c r="BP1288" s="58" t="str">
        <f>IF(M1288="",VLOOKUP(D1288,Sheet4!$A$1:$B$92,2,0),VLOOKUP(Q1288,Sheet4!$A$1:$B$92,2,0))</f>
        <v>保险资产管理产品</v>
      </c>
    </row>
    <row r="1289" spans="1:68" s="58" customFormat="1" ht="12.75" customHeight="1">
      <c r="A1289" s="137" t="s">
        <v>2296</v>
      </c>
      <c r="B1289" s="50" t="s">
        <v>2350</v>
      </c>
      <c r="C1289" s="255" t="s">
        <v>71</v>
      </c>
      <c r="D1289" s="255" t="s">
        <v>72</v>
      </c>
      <c r="E1289" s="42" t="s">
        <v>4461</v>
      </c>
      <c r="F1289" s="42" t="s">
        <v>2350</v>
      </c>
      <c r="G1289" s="42"/>
      <c r="H1289" s="307">
        <v>20162350.409638513</v>
      </c>
      <c r="I1289" s="315">
        <v>20138616.823155481</v>
      </c>
      <c r="J1289" s="105">
        <v>313644.1659461438</v>
      </c>
      <c r="K1289" s="42">
        <v>0</v>
      </c>
      <c r="L1289" s="42" t="s">
        <v>4489</v>
      </c>
      <c r="M1289" s="50" t="s">
        <v>2302</v>
      </c>
      <c r="N1289" s="50" t="s">
        <v>5532</v>
      </c>
      <c r="O1289" s="137" t="s">
        <v>2304</v>
      </c>
      <c r="P1289" s="42" t="s">
        <v>64</v>
      </c>
      <c r="Q1289" s="42" t="s">
        <v>65</v>
      </c>
      <c r="R1289" s="42">
        <v>2</v>
      </c>
      <c r="S1289" s="137" t="s">
        <v>2254</v>
      </c>
      <c r="T1289" s="62">
        <v>16867538196.9</v>
      </c>
      <c r="U1289" s="62">
        <v>14487907740.719999</v>
      </c>
      <c r="Z1289" s="42" t="s">
        <v>68</v>
      </c>
      <c r="AJ1289" s="42"/>
      <c r="AW1289" s="42" t="s">
        <v>2412</v>
      </c>
      <c r="AX1289" s="42">
        <v>0.15620000000000001</v>
      </c>
      <c r="AY1289" s="108">
        <v>3</v>
      </c>
      <c r="AZ1289" s="103" t="s">
        <v>74</v>
      </c>
      <c r="BA1289" s="67">
        <v>0.62180000000000002</v>
      </c>
      <c r="BB1289" s="50" t="s">
        <v>68</v>
      </c>
      <c r="BN1289" s="128" t="s">
        <v>4578</v>
      </c>
      <c r="BO1289" s="58" t="str">
        <f t="shared" si="20"/>
        <v>境内资产</v>
      </c>
      <c r="BP1289" s="58" t="str">
        <f>IF(M1289="",VLOOKUP(D1289,Sheet4!$A$1:$B$92,2,0),VLOOKUP(Q1289,Sheet4!$A$1:$B$92,2,0))</f>
        <v>保险资产管理产品</v>
      </c>
    </row>
    <row r="1290" spans="1:68" s="58" customFormat="1" ht="12.75" customHeight="1">
      <c r="A1290" s="137" t="s">
        <v>2255</v>
      </c>
      <c r="B1290" s="138" t="s">
        <v>2256</v>
      </c>
      <c r="C1290" s="250" t="s">
        <v>222</v>
      </c>
      <c r="D1290" s="250" t="s">
        <v>221</v>
      </c>
      <c r="E1290" s="42" t="s">
        <v>2307</v>
      </c>
      <c r="F1290" s="42" t="s">
        <v>2308</v>
      </c>
      <c r="G1290" s="42"/>
      <c r="H1290" s="307">
        <v>15554.908654054498</v>
      </c>
      <c r="I1290" s="315">
        <v>15554.908654054498</v>
      </c>
      <c r="J1290" s="105">
        <v>7.2942773392636004</v>
      </c>
      <c r="K1290" s="42">
        <v>0</v>
      </c>
      <c r="L1290" s="42" t="s">
        <v>4487</v>
      </c>
      <c r="M1290" s="50" t="s">
        <v>2302</v>
      </c>
      <c r="N1290" s="42" t="s">
        <v>2303</v>
      </c>
      <c r="O1290" s="137" t="s">
        <v>2304</v>
      </c>
      <c r="P1290" s="42" t="s">
        <v>64</v>
      </c>
      <c r="Q1290" s="42" t="s">
        <v>65</v>
      </c>
      <c r="R1290" s="42">
        <v>1</v>
      </c>
      <c r="S1290" s="137" t="s">
        <v>2254</v>
      </c>
      <c r="T1290" s="62">
        <v>1234052.79</v>
      </c>
      <c r="U1290" s="62">
        <v>1151263.24</v>
      </c>
      <c r="Z1290" s="42" t="s">
        <v>280</v>
      </c>
      <c r="AJ1290" s="42"/>
      <c r="AW1290" s="42" t="s">
        <v>2412</v>
      </c>
      <c r="AX1290" s="42">
        <v>0.15620000000000001</v>
      </c>
      <c r="AY1290" s="42"/>
      <c r="AZ1290" s="42"/>
      <c r="BA1290" s="42"/>
      <c r="BB1290" s="42"/>
      <c r="BN1290" s="128" t="s">
        <v>4578</v>
      </c>
      <c r="BO1290" s="58" t="str">
        <f t="shared" si="20"/>
        <v>境内资产</v>
      </c>
      <c r="BP1290" s="58" t="str">
        <f>IF(M1290="",VLOOKUP(D1290,Sheet4!$A$1:$B$92,2,0),VLOOKUP(Q1290,Sheet4!$A$1:$B$92,2,0))</f>
        <v>保险资产管理产品</v>
      </c>
    </row>
    <row r="1291" spans="1:68" s="58" customFormat="1" ht="12.75" customHeight="1">
      <c r="A1291" s="137" t="s">
        <v>2305</v>
      </c>
      <c r="B1291" s="50" t="s">
        <v>2306</v>
      </c>
      <c r="C1291" s="252" t="s">
        <v>821</v>
      </c>
      <c r="D1291" s="274" t="s">
        <v>5615</v>
      </c>
      <c r="E1291" s="42" t="s">
        <v>2309</v>
      </c>
      <c r="F1291" s="42" t="s">
        <v>2305</v>
      </c>
      <c r="G1291" s="42"/>
      <c r="H1291" s="307">
        <v>882731.98569781578</v>
      </c>
      <c r="I1291" s="315">
        <v>882730.21272123174</v>
      </c>
      <c r="J1291" s="105">
        <v>3749.8889732715315</v>
      </c>
      <c r="K1291" s="42">
        <v>0</v>
      </c>
      <c r="L1291" s="42" t="s">
        <v>4487</v>
      </c>
      <c r="M1291" s="50" t="s">
        <v>2302</v>
      </c>
      <c r="N1291" s="42" t="s">
        <v>2303</v>
      </c>
      <c r="O1291" s="137" t="s">
        <v>2304</v>
      </c>
      <c r="P1291" s="42" t="s">
        <v>64</v>
      </c>
      <c r="Q1291" s="42" t="s">
        <v>65</v>
      </c>
      <c r="R1291" s="42">
        <v>1</v>
      </c>
      <c r="S1291" s="137" t="s">
        <v>2254</v>
      </c>
      <c r="T1291" s="62">
        <v>1234052.79</v>
      </c>
      <c r="U1291" s="62">
        <v>1151263.24</v>
      </c>
      <c r="Z1291" s="42" t="s">
        <v>68</v>
      </c>
      <c r="AJ1291" s="42"/>
      <c r="AW1291" s="42" t="s">
        <v>2412</v>
      </c>
      <c r="AX1291" s="146">
        <v>0.13389999999999999</v>
      </c>
      <c r="AY1291" s="42"/>
      <c r="AZ1291" s="42"/>
      <c r="BA1291" s="42"/>
      <c r="BB1291" s="42"/>
      <c r="BN1291" s="128" t="s">
        <v>4578</v>
      </c>
      <c r="BO1291" s="58" t="str">
        <f t="shared" si="20"/>
        <v>境内资产</v>
      </c>
      <c r="BP1291" s="58" t="str">
        <f>IF(M1291="",VLOOKUP(D1291,Sheet4!$A$1:$B$92,2,0),VLOOKUP(Q1291,Sheet4!$A$1:$B$92,2,0))</f>
        <v>保险资产管理产品</v>
      </c>
    </row>
    <row r="1292" spans="1:68" s="58" customFormat="1" ht="12.75" customHeight="1">
      <c r="A1292" s="137" t="s">
        <v>224</v>
      </c>
      <c r="B1292" s="137" t="s">
        <v>224</v>
      </c>
      <c r="C1292" s="250" t="s">
        <v>222</v>
      </c>
      <c r="D1292" s="250" t="s">
        <v>224</v>
      </c>
      <c r="E1292" s="42">
        <v>0</v>
      </c>
      <c r="F1292" s="50" t="s">
        <v>5354</v>
      </c>
      <c r="G1292" s="42"/>
      <c r="H1292" s="307">
        <v>477.3742833203035</v>
      </c>
      <c r="I1292" s="315">
        <v>477.3742833203035</v>
      </c>
      <c r="J1292" s="105">
        <v>0</v>
      </c>
      <c r="K1292" s="42">
        <v>0</v>
      </c>
      <c r="L1292" s="42" t="s">
        <v>4487</v>
      </c>
      <c r="M1292" s="50" t="s">
        <v>2302</v>
      </c>
      <c r="N1292" s="42" t="s">
        <v>2303</v>
      </c>
      <c r="O1292" s="137" t="s">
        <v>2304</v>
      </c>
      <c r="P1292" s="42" t="s">
        <v>64</v>
      </c>
      <c r="Q1292" s="42" t="s">
        <v>65</v>
      </c>
      <c r="R1292" s="42">
        <v>1</v>
      </c>
      <c r="S1292" s="137" t="s">
        <v>2254</v>
      </c>
      <c r="T1292" s="62">
        <v>1234052.79</v>
      </c>
      <c r="U1292" s="62">
        <v>1151263.24</v>
      </c>
      <c r="Z1292" s="42"/>
      <c r="AJ1292" s="42"/>
      <c r="AW1292" s="42" t="s">
        <v>2412</v>
      </c>
      <c r="AX1292" s="42">
        <v>0.15620000000000001</v>
      </c>
      <c r="AY1292" s="42"/>
      <c r="AZ1292" s="42"/>
      <c r="BA1292" s="42"/>
      <c r="BB1292" s="42"/>
      <c r="BN1292" s="128" t="s">
        <v>4578</v>
      </c>
      <c r="BO1292" s="58" t="str">
        <f t="shared" si="20"/>
        <v>境内资产</v>
      </c>
      <c r="BP1292" s="58" t="str">
        <f>IF(M1292="",VLOOKUP(D1292,Sheet4!$A$1:$B$92,2,0),VLOOKUP(Q1292,Sheet4!$A$1:$B$92,2,0))</f>
        <v>保险资产管理产品</v>
      </c>
    </row>
    <row r="1293" spans="1:68" s="58" customFormat="1" ht="12.75" customHeight="1">
      <c r="A1293" s="138" t="s">
        <v>5387</v>
      </c>
      <c r="B1293" s="138" t="s">
        <v>5387</v>
      </c>
      <c r="C1293" s="250" t="s">
        <v>222</v>
      </c>
      <c r="D1293" s="250" t="s">
        <v>224</v>
      </c>
      <c r="E1293" s="42">
        <v>0</v>
      </c>
      <c r="F1293" s="59" t="s">
        <v>5354</v>
      </c>
      <c r="G1293" s="42"/>
      <c r="H1293" s="307">
        <v>65.187484578458822</v>
      </c>
      <c r="I1293" s="315">
        <v>65.187484578458822</v>
      </c>
      <c r="J1293" s="105">
        <v>0</v>
      </c>
      <c r="K1293" s="42">
        <v>0</v>
      </c>
      <c r="L1293" s="42" t="s">
        <v>4487</v>
      </c>
      <c r="M1293" s="50" t="s">
        <v>2302</v>
      </c>
      <c r="N1293" s="42" t="s">
        <v>2303</v>
      </c>
      <c r="O1293" s="137" t="s">
        <v>2304</v>
      </c>
      <c r="P1293" s="42" t="s">
        <v>64</v>
      </c>
      <c r="Q1293" s="42" t="s">
        <v>65</v>
      </c>
      <c r="R1293" s="42">
        <v>1</v>
      </c>
      <c r="S1293" s="137" t="s">
        <v>2254</v>
      </c>
      <c r="T1293" s="62">
        <v>1234052.79</v>
      </c>
      <c r="U1293" s="62">
        <v>1151263.24</v>
      </c>
      <c r="Z1293" s="42"/>
      <c r="AJ1293" s="42"/>
      <c r="AW1293" s="42" t="s">
        <v>2412</v>
      </c>
      <c r="AX1293" s="42">
        <v>0.15620000000000001</v>
      </c>
      <c r="AY1293" s="42"/>
      <c r="AZ1293" s="42"/>
      <c r="BA1293" s="42"/>
      <c r="BB1293" s="42"/>
      <c r="BN1293" s="128" t="s">
        <v>4578</v>
      </c>
      <c r="BO1293" s="58" t="str">
        <f t="shared" si="20"/>
        <v>境内资产</v>
      </c>
      <c r="BP1293" s="58" t="str">
        <f>IF(M1293="",VLOOKUP(D1293,Sheet4!$A$1:$B$92,2,0),VLOOKUP(Q1293,Sheet4!$A$1:$B$92,2,0))</f>
        <v>保险资产管理产品</v>
      </c>
    </row>
    <row r="1294" spans="1:68" s="58" customFormat="1" ht="12.75" customHeight="1">
      <c r="A1294" s="137" t="s">
        <v>2263</v>
      </c>
      <c r="B1294" s="50" t="s">
        <v>2310</v>
      </c>
      <c r="C1294" s="252" t="s">
        <v>5552</v>
      </c>
      <c r="D1294" s="257" t="s">
        <v>672</v>
      </c>
      <c r="E1294" s="42" t="s">
        <v>4437</v>
      </c>
      <c r="F1294" s="42" t="s">
        <v>2310</v>
      </c>
      <c r="G1294" s="42"/>
      <c r="H1294" s="307">
        <v>3389.2414018097029</v>
      </c>
      <c r="I1294" s="315">
        <v>2202.7130525154976</v>
      </c>
      <c r="J1294" s="105">
        <v>0</v>
      </c>
      <c r="K1294" s="42">
        <v>0</v>
      </c>
      <c r="L1294" s="42" t="s">
        <v>4487</v>
      </c>
      <c r="M1294" s="50" t="s">
        <v>2302</v>
      </c>
      <c r="N1294" s="42" t="s">
        <v>2303</v>
      </c>
      <c r="O1294" s="137" t="s">
        <v>2304</v>
      </c>
      <c r="P1294" s="42" t="s">
        <v>64</v>
      </c>
      <c r="Q1294" s="42" t="s">
        <v>65</v>
      </c>
      <c r="R1294" s="42">
        <v>1</v>
      </c>
      <c r="S1294" s="137" t="s">
        <v>2254</v>
      </c>
      <c r="T1294" s="62">
        <v>1234052.79</v>
      </c>
      <c r="U1294" s="62">
        <v>1151263.24</v>
      </c>
      <c r="Z1294" s="42" t="s">
        <v>68</v>
      </c>
      <c r="AJ1294" s="42"/>
      <c r="AW1294" s="42" t="s">
        <v>2412</v>
      </c>
      <c r="AX1294" s="42">
        <v>0.15620000000000001</v>
      </c>
      <c r="AY1294" s="42"/>
      <c r="AZ1294" s="42"/>
      <c r="BA1294" s="42"/>
      <c r="BB1294" s="42"/>
      <c r="BN1294" s="128" t="s">
        <v>4578</v>
      </c>
      <c r="BO1294" s="58" t="str">
        <f t="shared" si="20"/>
        <v>境内资产</v>
      </c>
      <c r="BP1294" s="58" t="str">
        <f>IF(M1294="",VLOOKUP(D1294,Sheet4!$A$1:$B$92,2,0),VLOOKUP(Q1294,Sheet4!$A$1:$B$92,2,0))</f>
        <v>保险资产管理产品</v>
      </c>
    </row>
    <row r="1295" spans="1:68" s="58" customFormat="1" ht="12.75" customHeight="1">
      <c r="A1295" s="137" t="s">
        <v>2264</v>
      </c>
      <c r="B1295" s="50" t="s">
        <v>2311</v>
      </c>
      <c r="C1295" s="252" t="s">
        <v>5552</v>
      </c>
      <c r="D1295" s="257" t="s">
        <v>672</v>
      </c>
      <c r="E1295" s="42" t="s">
        <v>4438</v>
      </c>
      <c r="F1295" s="42" t="s">
        <v>2311</v>
      </c>
      <c r="G1295" s="42"/>
      <c r="H1295" s="307">
        <v>4289.9102948600503</v>
      </c>
      <c r="I1295" s="315">
        <v>3678.813722693063</v>
      </c>
      <c r="J1295" s="105">
        <v>0</v>
      </c>
      <c r="K1295" s="42">
        <v>0</v>
      </c>
      <c r="L1295" s="42" t="s">
        <v>4487</v>
      </c>
      <c r="M1295" s="50" t="s">
        <v>2302</v>
      </c>
      <c r="N1295" s="42" t="s">
        <v>2303</v>
      </c>
      <c r="O1295" s="137" t="s">
        <v>2304</v>
      </c>
      <c r="P1295" s="42" t="s">
        <v>64</v>
      </c>
      <c r="Q1295" s="42" t="s">
        <v>65</v>
      </c>
      <c r="R1295" s="42">
        <v>1</v>
      </c>
      <c r="S1295" s="137" t="s">
        <v>2254</v>
      </c>
      <c r="T1295" s="62">
        <v>1234052.79</v>
      </c>
      <c r="U1295" s="62">
        <v>1151263.24</v>
      </c>
      <c r="Z1295" s="42" t="s">
        <v>68</v>
      </c>
      <c r="AJ1295" s="42"/>
      <c r="AW1295" s="42" t="s">
        <v>2412</v>
      </c>
      <c r="AX1295" s="42">
        <v>0.15620000000000001</v>
      </c>
      <c r="AY1295" s="42"/>
      <c r="AZ1295" s="42"/>
      <c r="BA1295" s="108"/>
      <c r="BB1295" s="42"/>
      <c r="BN1295" s="128" t="s">
        <v>4578</v>
      </c>
      <c r="BO1295" s="58" t="str">
        <f t="shared" si="20"/>
        <v>境内资产</v>
      </c>
      <c r="BP1295" s="58" t="str">
        <f>IF(M1295="",VLOOKUP(D1295,Sheet4!$A$1:$B$92,2,0),VLOOKUP(Q1295,Sheet4!$A$1:$B$92,2,0))</f>
        <v>保险资产管理产品</v>
      </c>
    </row>
    <row r="1296" spans="1:68" s="58" customFormat="1" ht="12.75" customHeight="1">
      <c r="A1296" s="137" t="s">
        <v>2265</v>
      </c>
      <c r="B1296" s="50" t="s">
        <v>2312</v>
      </c>
      <c r="C1296" s="252" t="s">
        <v>5552</v>
      </c>
      <c r="D1296" s="257" t="s">
        <v>672</v>
      </c>
      <c r="E1296" s="42" t="s">
        <v>4439</v>
      </c>
      <c r="F1296" s="42" t="s">
        <v>2312</v>
      </c>
      <c r="G1296" s="42"/>
      <c r="H1296" s="307">
        <v>9530.5505659496484</v>
      </c>
      <c r="I1296" s="315">
        <v>6110.700000560646</v>
      </c>
      <c r="J1296" s="105">
        <v>0</v>
      </c>
      <c r="K1296" s="42">
        <v>0</v>
      </c>
      <c r="L1296" s="42" t="s">
        <v>4487</v>
      </c>
      <c r="M1296" s="50" t="s">
        <v>2302</v>
      </c>
      <c r="N1296" s="42" t="s">
        <v>2303</v>
      </c>
      <c r="O1296" s="137" t="s">
        <v>2304</v>
      </c>
      <c r="P1296" s="42" t="s">
        <v>64</v>
      </c>
      <c r="Q1296" s="42" t="s">
        <v>65</v>
      </c>
      <c r="R1296" s="42">
        <v>1</v>
      </c>
      <c r="S1296" s="137" t="s">
        <v>2254</v>
      </c>
      <c r="T1296" s="62">
        <v>1234052.79</v>
      </c>
      <c r="U1296" s="62">
        <v>1151263.24</v>
      </c>
      <c r="Z1296" s="42" t="s">
        <v>68</v>
      </c>
      <c r="AJ1296" s="42"/>
      <c r="AW1296" s="42" t="s">
        <v>2412</v>
      </c>
      <c r="AX1296" s="42">
        <v>0.15620000000000001</v>
      </c>
      <c r="AY1296" s="42"/>
      <c r="AZ1296" s="42"/>
      <c r="BA1296" s="108"/>
      <c r="BB1296" s="42"/>
      <c r="BN1296" s="128" t="s">
        <v>4578</v>
      </c>
      <c r="BO1296" s="58" t="str">
        <f t="shared" si="20"/>
        <v>境内资产</v>
      </c>
      <c r="BP1296" s="58" t="str">
        <f>IF(M1296="",VLOOKUP(D1296,Sheet4!$A$1:$B$92,2,0),VLOOKUP(Q1296,Sheet4!$A$1:$B$92,2,0))</f>
        <v>保险资产管理产品</v>
      </c>
    </row>
    <row r="1297" spans="1:68" s="58" customFormat="1" ht="12.75" customHeight="1">
      <c r="A1297" s="137" t="s">
        <v>2117</v>
      </c>
      <c r="B1297" s="50" t="s">
        <v>2199</v>
      </c>
      <c r="C1297" s="252" t="s">
        <v>5552</v>
      </c>
      <c r="D1297" s="257" t="s">
        <v>672</v>
      </c>
      <c r="E1297" s="42" t="s">
        <v>3807</v>
      </c>
      <c r="F1297" s="42" t="s">
        <v>2199</v>
      </c>
      <c r="G1297" s="42"/>
      <c r="H1297" s="307">
        <v>4490.2823419917995</v>
      </c>
      <c r="I1297" s="315">
        <v>3736.9548085864549</v>
      </c>
      <c r="J1297" s="105">
        <v>0</v>
      </c>
      <c r="K1297" s="42">
        <v>0</v>
      </c>
      <c r="L1297" s="42" t="s">
        <v>4487</v>
      </c>
      <c r="M1297" s="50" t="s">
        <v>2302</v>
      </c>
      <c r="N1297" s="42" t="s">
        <v>2303</v>
      </c>
      <c r="O1297" s="137" t="s">
        <v>2304</v>
      </c>
      <c r="P1297" s="42" t="s">
        <v>64</v>
      </c>
      <c r="Q1297" s="42" t="s">
        <v>65</v>
      </c>
      <c r="R1297" s="42">
        <v>1</v>
      </c>
      <c r="S1297" s="137" t="s">
        <v>2254</v>
      </c>
      <c r="T1297" s="62">
        <v>1234052.79</v>
      </c>
      <c r="U1297" s="62">
        <v>1151263.24</v>
      </c>
      <c r="Z1297" s="42" t="s">
        <v>280</v>
      </c>
      <c r="AJ1297" s="42"/>
      <c r="AW1297" s="42" t="s">
        <v>2412</v>
      </c>
      <c r="AX1297" s="42">
        <v>0.15620000000000001</v>
      </c>
      <c r="AY1297" s="42"/>
      <c r="AZ1297" s="42"/>
      <c r="BA1297" s="108"/>
      <c r="BB1297" s="42"/>
      <c r="BN1297" s="128" t="s">
        <v>4578</v>
      </c>
      <c r="BO1297" s="58" t="str">
        <f t="shared" si="20"/>
        <v>境内资产</v>
      </c>
      <c r="BP1297" s="58" t="str">
        <f>IF(M1297="",VLOOKUP(D1297,Sheet4!$A$1:$B$92,2,0),VLOOKUP(Q1297,Sheet4!$A$1:$B$92,2,0))</f>
        <v>保险资产管理产品</v>
      </c>
    </row>
    <row r="1298" spans="1:68" s="58" customFormat="1" ht="12.75" customHeight="1">
      <c r="A1298" s="137" t="s">
        <v>2266</v>
      </c>
      <c r="B1298" s="50" t="s">
        <v>2313</v>
      </c>
      <c r="C1298" s="252" t="s">
        <v>5552</v>
      </c>
      <c r="D1298" s="257" t="s">
        <v>672</v>
      </c>
      <c r="E1298" s="42" t="s">
        <v>2914</v>
      </c>
      <c r="F1298" s="42" t="s">
        <v>2313</v>
      </c>
      <c r="G1298" s="42"/>
      <c r="H1298" s="307">
        <v>6136.7285551769692</v>
      </c>
      <c r="I1298" s="315">
        <v>4037.0892054940059</v>
      </c>
      <c r="J1298" s="105">
        <v>0</v>
      </c>
      <c r="K1298" s="42">
        <v>0</v>
      </c>
      <c r="L1298" s="42" t="s">
        <v>4487</v>
      </c>
      <c r="M1298" s="50" t="s">
        <v>2302</v>
      </c>
      <c r="N1298" s="42" t="s">
        <v>2303</v>
      </c>
      <c r="O1298" s="137" t="s">
        <v>2304</v>
      </c>
      <c r="P1298" s="42" t="s">
        <v>64</v>
      </c>
      <c r="Q1298" s="42" t="s">
        <v>65</v>
      </c>
      <c r="R1298" s="42">
        <v>1</v>
      </c>
      <c r="S1298" s="137" t="s">
        <v>2254</v>
      </c>
      <c r="T1298" s="62">
        <v>1234052.79</v>
      </c>
      <c r="U1298" s="62">
        <v>1151263.24</v>
      </c>
      <c r="Z1298" s="42" t="s">
        <v>68</v>
      </c>
      <c r="AJ1298" s="42"/>
      <c r="AW1298" s="42" t="s">
        <v>2412</v>
      </c>
      <c r="AX1298" s="42">
        <v>0.15620000000000001</v>
      </c>
      <c r="AY1298" s="42"/>
      <c r="AZ1298" s="42"/>
      <c r="BA1298" s="108"/>
      <c r="BB1298" s="42"/>
      <c r="BN1298" s="128" t="s">
        <v>4578</v>
      </c>
      <c r="BO1298" s="58" t="str">
        <f t="shared" si="20"/>
        <v>境内资产</v>
      </c>
      <c r="BP1298" s="58" t="str">
        <f>IF(M1298="",VLOOKUP(D1298,Sheet4!$A$1:$B$92,2,0),VLOOKUP(Q1298,Sheet4!$A$1:$B$92,2,0))</f>
        <v>保险资产管理产品</v>
      </c>
    </row>
    <row r="1299" spans="1:68" s="58" customFormat="1" ht="12.75" customHeight="1">
      <c r="A1299" s="137" t="s">
        <v>2267</v>
      </c>
      <c r="B1299" s="42" t="s">
        <v>2314</v>
      </c>
      <c r="C1299" s="252" t="s">
        <v>5552</v>
      </c>
      <c r="D1299" s="257" t="s">
        <v>672</v>
      </c>
      <c r="E1299" s="42" t="s">
        <v>3013</v>
      </c>
      <c r="F1299" s="42" t="s">
        <v>2314</v>
      </c>
      <c r="G1299" s="42"/>
      <c r="H1299" s="307">
        <v>12287.078716659025</v>
      </c>
      <c r="I1299" s="315">
        <v>7716.6163258837651</v>
      </c>
      <c r="J1299" s="105">
        <v>0</v>
      </c>
      <c r="K1299" s="42">
        <v>0</v>
      </c>
      <c r="L1299" s="42" t="s">
        <v>4487</v>
      </c>
      <c r="M1299" s="42" t="s">
        <v>2302</v>
      </c>
      <c r="N1299" s="42" t="s">
        <v>2303</v>
      </c>
      <c r="O1299" s="137" t="s">
        <v>2304</v>
      </c>
      <c r="P1299" s="42" t="s">
        <v>64</v>
      </c>
      <c r="Q1299" s="42" t="s">
        <v>65</v>
      </c>
      <c r="R1299" s="42">
        <v>1</v>
      </c>
      <c r="S1299" s="137" t="s">
        <v>2254</v>
      </c>
      <c r="T1299" s="62">
        <v>1234052.79</v>
      </c>
      <c r="U1299" s="62">
        <v>1151263.24</v>
      </c>
      <c r="Z1299" s="42" t="s">
        <v>68</v>
      </c>
      <c r="AJ1299" s="42"/>
      <c r="AW1299" s="42" t="s">
        <v>2412</v>
      </c>
      <c r="AX1299" s="42">
        <v>0.15620000000000001</v>
      </c>
      <c r="AY1299" s="42"/>
      <c r="AZ1299" s="42"/>
      <c r="BA1299" s="42"/>
      <c r="BB1299" s="42"/>
      <c r="BN1299" s="128" t="s">
        <v>4578</v>
      </c>
      <c r="BO1299" s="58" t="str">
        <f t="shared" si="20"/>
        <v>境内资产</v>
      </c>
      <c r="BP1299" s="58" t="str">
        <f>IF(M1299="",VLOOKUP(D1299,Sheet4!$A$1:$B$92,2,0),VLOOKUP(Q1299,Sheet4!$A$1:$B$92,2,0))</f>
        <v>保险资产管理产品</v>
      </c>
    </row>
    <row r="1300" spans="1:68" s="58" customFormat="1" ht="12.75" customHeight="1">
      <c r="A1300" s="137" t="s">
        <v>2108</v>
      </c>
      <c r="B1300" s="42" t="s">
        <v>2315</v>
      </c>
      <c r="C1300" s="252" t="s">
        <v>5552</v>
      </c>
      <c r="D1300" s="257" t="s">
        <v>672</v>
      </c>
      <c r="E1300" s="42" t="s">
        <v>4359</v>
      </c>
      <c r="F1300" s="42" t="s">
        <v>2315</v>
      </c>
      <c r="G1300" s="42"/>
      <c r="H1300" s="307">
        <v>4797.952208667557</v>
      </c>
      <c r="I1300" s="315">
        <v>4379.308187887269</v>
      </c>
      <c r="J1300" s="105">
        <v>0</v>
      </c>
      <c r="K1300" s="42">
        <v>0</v>
      </c>
      <c r="L1300" s="42" t="s">
        <v>4487</v>
      </c>
      <c r="M1300" s="42" t="s">
        <v>2302</v>
      </c>
      <c r="N1300" s="42" t="s">
        <v>2303</v>
      </c>
      <c r="O1300" s="137" t="s">
        <v>2304</v>
      </c>
      <c r="P1300" s="42" t="s">
        <v>64</v>
      </c>
      <c r="Q1300" s="42" t="s">
        <v>65</v>
      </c>
      <c r="R1300" s="42">
        <v>1</v>
      </c>
      <c r="S1300" s="137" t="s">
        <v>2254</v>
      </c>
      <c r="T1300" s="62">
        <v>1234052.79</v>
      </c>
      <c r="U1300" s="62">
        <v>1151263.24</v>
      </c>
      <c r="Z1300" s="42" t="s">
        <v>68</v>
      </c>
      <c r="AJ1300" s="42"/>
      <c r="AW1300" s="42" t="s">
        <v>2412</v>
      </c>
      <c r="AX1300" s="42">
        <v>0.15620000000000001</v>
      </c>
      <c r="AY1300" s="42"/>
      <c r="AZ1300" s="42"/>
      <c r="BA1300" s="42"/>
      <c r="BB1300" s="42"/>
      <c r="BN1300" s="128" t="s">
        <v>4578</v>
      </c>
      <c r="BO1300" s="58" t="str">
        <f t="shared" si="20"/>
        <v>境内资产</v>
      </c>
      <c r="BP1300" s="58" t="str">
        <f>IF(M1300="",VLOOKUP(D1300,Sheet4!$A$1:$B$92,2,0),VLOOKUP(Q1300,Sheet4!$A$1:$B$92,2,0))</f>
        <v>保险资产管理产品</v>
      </c>
    </row>
    <row r="1301" spans="1:68" s="58" customFormat="1" ht="12.75" customHeight="1">
      <c r="A1301" s="137" t="s">
        <v>1967</v>
      </c>
      <c r="B1301" s="42" t="s">
        <v>1968</v>
      </c>
      <c r="C1301" s="252" t="s">
        <v>5552</v>
      </c>
      <c r="D1301" s="257" t="s">
        <v>672</v>
      </c>
      <c r="E1301" s="42" t="s">
        <v>3077</v>
      </c>
      <c r="F1301" s="42" t="s">
        <v>1968</v>
      </c>
      <c r="G1301" s="42"/>
      <c r="H1301" s="307">
        <v>9169.3393982872476</v>
      </c>
      <c r="I1301" s="315">
        <v>9370.5839226884364</v>
      </c>
      <c r="J1301" s="105">
        <v>0</v>
      </c>
      <c r="K1301" s="42">
        <v>0</v>
      </c>
      <c r="L1301" s="42" t="s">
        <v>4487</v>
      </c>
      <c r="M1301" s="42" t="s">
        <v>2302</v>
      </c>
      <c r="N1301" s="42" t="s">
        <v>2303</v>
      </c>
      <c r="O1301" s="137" t="s">
        <v>2304</v>
      </c>
      <c r="P1301" s="42" t="s">
        <v>64</v>
      </c>
      <c r="Q1301" s="42" t="s">
        <v>65</v>
      </c>
      <c r="R1301" s="42">
        <v>1</v>
      </c>
      <c r="S1301" s="137" t="s">
        <v>2254</v>
      </c>
      <c r="T1301" s="62">
        <v>1234052.79</v>
      </c>
      <c r="U1301" s="62">
        <v>1151263.24</v>
      </c>
      <c r="Z1301" s="42" t="s">
        <v>280</v>
      </c>
      <c r="AJ1301" s="42"/>
      <c r="AW1301" s="42" t="s">
        <v>2412</v>
      </c>
      <c r="AX1301" s="42">
        <v>0.15620000000000001</v>
      </c>
      <c r="AY1301" s="42"/>
      <c r="AZ1301" s="42"/>
      <c r="BA1301" s="42"/>
      <c r="BB1301" s="42"/>
      <c r="BN1301" s="128" t="s">
        <v>4578</v>
      </c>
      <c r="BO1301" s="58" t="str">
        <f t="shared" si="20"/>
        <v>境内资产</v>
      </c>
      <c r="BP1301" s="58" t="str">
        <f>IF(M1301="",VLOOKUP(D1301,Sheet4!$A$1:$B$92,2,0),VLOOKUP(Q1301,Sheet4!$A$1:$B$92,2,0))</f>
        <v>保险资产管理产品</v>
      </c>
    </row>
    <row r="1302" spans="1:68" s="58" customFormat="1" ht="12.75" customHeight="1">
      <c r="A1302" s="137" t="s">
        <v>2268</v>
      </c>
      <c r="B1302" s="42" t="s">
        <v>2316</v>
      </c>
      <c r="C1302" s="252" t="s">
        <v>5552</v>
      </c>
      <c r="D1302" s="257" t="s">
        <v>672</v>
      </c>
      <c r="E1302" s="42" t="s">
        <v>4440</v>
      </c>
      <c r="F1302" s="42" t="s">
        <v>2316</v>
      </c>
      <c r="G1302" s="42"/>
      <c r="H1302" s="307">
        <v>8081.6741014722675</v>
      </c>
      <c r="I1302" s="315">
        <v>5994.548397981619</v>
      </c>
      <c r="J1302" s="105">
        <v>0</v>
      </c>
      <c r="K1302" s="42">
        <v>0</v>
      </c>
      <c r="L1302" s="42" t="s">
        <v>4487</v>
      </c>
      <c r="M1302" s="42" t="s">
        <v>2302</v>
      </c>
      <c r="N1302" s="42" t="s">
        <v>2303</v>
      </c>
      <c r="O1302" s="137" t="s">
        <v>2304</v>
      </c>
      <c r="P1302" s="42" t="s">
        <v>64</v>
      </c>
      <c r="Q1302" s="42" t="s">
        <v>65</v>
      </c>
      <c r="R1302" s="42">
        <v>1</v>
      </c>
      <c r="S1302" s="137" t="s">
        <v>2254</v>
      </c>
      <c r="T1302" s="62">
        <v>1234052.79</v>
      </c>
      <c r="U1302" s="62">
        <v>1151263.24</v>
      </c>
      <c r="Z1302" s="42" t="s">
        <v>68</v>
      </c>
      <c r="AJ1302" s="42"/>
      <c r="AW1302" s="42" t="s">
        <v>2412</v>
      </c>
      <c r="AX1302" s="42">
        <v>0.15620000000000001</v>
      </c>
      <c r="AY1302" s="42"/>
      <c r="AZ1302" s="42"/>
      <c r="BA1302" s="42"/>
      <c r="BB1302" s="42"/>
      <c r="BN1302" s="128" t="s">
        <v>4578</v>
      </c>
      <c r="BO1302" s="58" t="str">
        <f t="shared" si="20"/>
        <v>境内资产</v>
      </c>
      <c r="BP1302" s="58" t="str">
        <f>IF(M1302="",VLOOKUP(D1302,Sheet4!$A$1:$B$92,2,0),VLOOKUP(Q1302,Sheet4!$A$1:$B$92,2,0))</f>
        <v>保险资产管理产品</v>
      </c>
    </row>
    <row r="1303" spans="1:68" s="58" customFormat="1" ht="12.75" customHeight="1">
      <c r="A1303" s="137" t="s">
        <v>2269</v>
      </c>
      <c r="B1303" s="42" t="s">
        <v>2317</v>
      </c>
      <c r="C1303" s="252" t="s">
        <v>5552</v>
      </c>
      <c r="D1303" s="257" t="s">
        <v>672</v>
      </c>
      <c r="E1303" s="42" t="s">
        <v>4441</v>
      </c>
      <c r="F1303" s="42" t="s">
        <v>2317</v>
      </c>
      <c r="G1303" s="42"/>
      <c r="H1303" s="307">
        <v>5738.9357156646338</v>
      </c>
      <c r="I1303" s="315">
        <v>4782.7897091645418</v>
      </c>
      <c r="J1303" s="105">
        <v>0</v>
      </c>
      <c r="K1303" s="42">
        <v>0</v>
      </c>
      <c r="L1303" s="42" t="s">
        <v>4487</v>
      </c>
      <c r="M1303" s="42" t="s">
        <v>2302</v>
      </c>
      <c r="N1303" s="42" t="s">
        <v>2303</v>
      </c>
      <c r="O1303" s="137" t="s">
        <v>2304</v>
      </c>
      <c r="P1303" s="42" t="s">
        <v>64</v>
      </c>
      <c r="Q1303" s="42" t="s">
        <v>65</v>
      </c>
      <c r="R1303" s="42">
        <v>1</v>
      </c>
      <c r="S1303" s="137" t="s">
        <v>2254</v>
      </c>
      <c r="T1303" s="62">
        <v>1234052.79</v>
      </c>
      <c r="U1303" s="62">
        <v>1151263.24</v>
      </c>
      <c r="Z1303" s="42" t="s">
        <v>68</v>
      </c>
      <c r="AJ1303" s="42"/>
      <c r="AW1303" s="42" t="s">
        <v>2412</v>
      </c>
      <c r="AX1303" s="42">
        <v>0.15620000000000001</v>
      </c>
      <c r="AY1303" s="42"/>
      <c r="AZ1303" s="42"/>
      <c r="BA1303" s="42"/>
      <c r="BB1303" s="42"/>
      <c r="BN1303" s="128" t="s">
        <v>4578</v>
      </c>
      <c r="BO1303" s="58" t="str">
        <f t="shared" si="20"/>
        <v>境内资产</v>
      </c>
      <c r="BP1303" s="58" t="str">
        <f>IF(M1303="",VLOOKUP(D1303,Sheet4!$A$1:$B$92,2,0),VLOOKUP(Q1303,Sheet4!$A$1:$B$92,2,0))</f>
        <v>保险资产管理产品</v>
      </c>
    </row>
    <row r="1304" spans="1:68" s="58" customFormat="1" ht="12.75" customHeight="1">
      <c r="A1304" s="137" t="s">
        <v>2270</v>
      </c>
      <c r="B1304" s="42" t="s">
        <v>2318</v>
      </c>
      <c r="C1304" s="252" t="s">
        <v>5552</v>
      </c>
      <c r="D1304" s="257" t="s">
        <v>672</v>
      </c>
      <c r="E1304" s="42" t="s">
        <v>4442</v>
      </c>
      <c r="F1304" s="42" t="s">
        <v>2318</v>
      </c>
      <c r="G1304" s="42"/>
      <c r="H1304" s="307">
        <v>1346.0390896571023</v>
      </c>
      <c r="I1304" s="315">
        <v>1491.1672523986454</v>
      </c>
      <c r="J1304" s="105">
        <v>0</v>
      </c>
      <c r="K1304" s="42">
        <v>0</v>
      </c>
      <c r="L1304" s="42" t="s">
        <v>4487</v>
      </c>
      <c r="M1304" s="42" t="s">
        <v>2302</v>
      </c>
      <c r="N1304" s="42" t="s">
        <v>2303</v>
      </c>
      <c r="O1304" s="137" t="s">
        <v>2304</v>
      </c>
      <c r="P1304" s="42" t="s">
        <v>64</v>
      </c>
      <c r="Q1304" s="42" t="s">
        <v>65</v>
      </c>
      <c r="R1304" s="42">
        <v>1</v>
      </c>
      <c r="S1304" s="137" t="s">
        <v>2254</v>
      </c>
      <c r="T1304" s="62">
        <v>1234052.79</v>
      </c>
      <c r="U1304" s="62">
        <v>1151263.24</v>
      </c>
      <c r="Z1304" s="42" t="s">
        <v>68</v>
      </c>
      <c r="AJ1304" s="42"/>
      <c r="AW1304" s="42" t="s">
        <v>2412</v>
      </c>
      <c r="AX1304" s="42">
        <v>0.15620000000000001</v>
      </c>
      <c r="AY1304" s="42"/>
      <c r="AZ1304" s="42"/>
      <c r="BA1304" s="42"/>
      <c r="BB1304" s="42"/>
      <c r="BN1304" s="128" t="s">
        <v>4578</v>
      </c>
      <c r="BO1304" s="58" t="str">
        <f t="shared" si="20"/>
        <v>境内资产</v>
      </c>
      <c r="BP1304" s="58" t="str">
        <f>IF(M1304="",VLOOKUP(D1304,Sheet4!$A$1:$B$92,2,0),VLOOKUP(Q1304,Sheet4!$A$1:$B$92,2,0))</f>
        <v>保险资产管理产品</v>
      </c>
    </row>
    <row r="1305" spans="1:68" s="58" customFormat="1" ht="12.75" customHeight="1">
      <c r="A1305" s="137" t="s">
        <v>2271</v>
      </c>
      <c r="B1305" s="42" t="s">
        <v>2319</v>
      </c>
      <c r="C1305" s="252" t="s">
        <v>5552</v>
      </c>
      <c r="D1305" s="257" t="s">
        <v>672</v>
      </c>
      <c r="E1305" s="42" t="s">
        <v>4443</v>
      </c>
      <c r="F1305" s="42" t="s">
        <v>2319</v>
      </c>
      <c r="G1305" s="42"/>
      <c r="H1305" s="307">
        <v>6864.0669564008404</v>
      </c>
      <c r="I1305" s="315">
        <v>5731.1206640168721</v>
      </c>
      <c r="J1305" s="105">
        <v>0</v>
      </c>
      <c r="K1305" s="42">
        <v>0</v>
      </c>
      <c r="L1305" s="42" t="s">
        <v>4487</v>
      </c>
      <c r="M1305" s="42" t="s">
        <v>2302</v>
      </c>
      <c r="N1305" s="42" t="s">
        <v>2303</v>
      </c>
      <c r="O1305" s="137" t="s">
        <v>2304</v>
      </c>
      <c r="P1305" s="42" t="s">
        <v>64</v>
      </c>
      <c r="Q1305" s="42" t="s">
        <v>65</v>
      </c>
      <c r="R1305" s="42">
        <v>1</v>
      </c>
      <c r="S1305" s="137" t="s">
        <v>2254</v>
      </c>
      <c r="T1305" s="62">
        <v>1234052.79</v>
      </c>
      <c r="U1305" s="62">
        <v>1151263.24</v>
      </c>
      <c r="Z1305" s="42" t="s">
        <v>68</v>
      </c>
      <c r="AJ1305" s="42"/>
      <c r="AW1305" s="42" t="s">
        <v>2412</v>
      </c>
      <c r="AX1305" s="42">
        <v>0.15620000000000001</v>
      </c>
      <c r="AY1305" s="42"/>
      <c r="AZ1305" s="42"/>
      <c r="BA1305" s="42"/>
      <c r="BB1305" s="42"/>
      <c r="BN1305" s="128" t="s">
        <v>4578</v>
      </c>
      <c r="BO1305" s="58" t="str">
        <f t="shared" si="20"/>
        <v>境内资产</v>
      </c>
      <c r="BP1305" s="58" t="str">
        <f>IF(M1305="",VLOOKUP(D1305,Sheet4!$A$1:$B$92,2,0),VLOOKUP(Q1305,Sheet4!$A$1:$B$92,2,0))</f>
        <v>保险资产管理产品</v>
      </c>
    </row>
    <row r="1306" spans="1:68" s="58" customFormat="1" ht="12.75" customHeight="1">
      <c r="A1306" s="137" t="s">
        <v>2272</v>
      </c>
      <c r="B1306" s="42" t="s">
        <v>2320</v>
      </c>
      <c r="C1306" s="252" t="s">
        <v>5552</v>
      </c>
      <c r="D1306" s="257" t="s">
        <v>672</v>
      </c>
      <c r="E1306" s="42" t="s">
        <v>4444</v>
      </c>
      <c r="F1306" s="42" t="s">
        <v>2320</v>
      </c>
      <c r="G1306" s="42"/>
      <c r="H1306" s="307">
        <v>8795.8690741858572</v>
      </c>
      <c r="I1306" s="315">
        <v>7004.3286552682948</v>
      </c>
      <c r="J1306" s="105">
        <v>0</v>
      </c>
      <c r="K1306" s="42">
        <v>0</v>
      </c>
      <c r="L1306" s="42" t="s">
        <v>4487</v>
      </c>
      <c r="M1306" s="42" t="s">
        <v>2302</v>
      </c>
      <c r="N1306" s="42" t="s">
        <v>2303</v>
      </c>
      <c r="O1306" s="137" t="s">
        <v>2304</v>
      </c>
      <c r="P1306" s="42" t="s">
        <v>64</v>
      </c>
      <c r="Q1306" s="42" t="s">
        <v>65</v>
      </c>
      <c r="R1306" s="42">
        <v>1</v>
      </c>
      <c r="S1306" s="137" t="s">
        <v>2254</v>
      </c>
      <c r="T1306" s="62">
        <v>1234052.79</v>
      </c>
      <c r="U1306" s="62">
        <v>1151263.24</v>
      </c>
      <c r="Z1306" s="42" t="s">
        <v>68</v>
      </c>
      <c r="AJ1306" s="42"/>
      <c r="AW1306" s="42" t="s">
        <v>2412</v>
      </c>
      <c r="AX1306" s="42">
        <v>0.15620000000000001</v>
      </c>
      <c r="AY1306" s="42"/>
      <c r="AZ1306" s="42"/>
      <c r="BA1306" s="42"/>
      <c r="BB1306" s="42"/>
      <c r="BN1306" s="128" t="s">
        <v>4578</v>
      </c>
      <c r="BO1306" s="58" t="str">
        <f t="shared" si="20"/>
        <v>境内资产</v>
      </c>
      <c r="BP1306" s="58" t="str">
        <f>IF(M1306="",VLOOKUP(D1306,Sheet4!$A$1:$B$92,2,0),VLOOKUP(Q1306,Sheet4!$A$1:$B$92,2,0))</f>
        <v>保险资产管理产品</v>
      </c>
    </row>
    <row r="1307" spans="1:68" s="58" customFormat="1" ht="12.75" customHeight="1">
      <c r="A1307" s="137" t="s">
        <v>1556</v>
      </c>
      <c r="B1307" s="42" t="s">
        <v>1557</v>
      </c>
      <c r="C1307" s="252" t="s">
        <v>5552</v>
      </c>
      <c r="D1307" s="257" t="s">
        <v>672</v>
      </c>
      <c r="E1307" s="42" t="s">
        <v>1558</v>
      </c>
      <c r="F1307" s="42" t="s">
        <v>1557</v>
      </c>
      <c r="G1307" s="42"/>
      <c r="H1307" s="307">
        <v>8.0857874259287712</v>
      </c>
      <c r="I1307" s="315">
        <v>11.644624724693374</v>
      </c>
      <c r="J1307" s="105">
        <v>0</v>
      </c>
      <c r="K1307" s="42">
        <v>0</v>
      </c>
      <c r="L1307" s="42" t="s">
        <v>4487</v>
      </c>
      <c r="M1307" s="42" t="s">
        <v>2302</v>
      </c>
      <c r="N1307" s="42" t="s">
        <v>2303</v>
      </c>
      <c r="O1307" s="137" t="s">
        <v>2304</v>
      </c>
      <c r="P1307" s="42" t="s">
        <v>64</v>
      </c>
      <c r="Q1307" s="42" t="s">
        <v>65</v>
      </c>
      <c r="R1307" s="42">
        <v>1</v>
      </c>
      <c r="S1307" s="137" t="s">
        <v>2254</v>
      </c>
      <c r="T1307" s="62">
        <v>1234052.79</v>
      </c>
      <c r="U1307" s="62">
        <v>1151263.24</v>
      </c>
      <c r="Z1307" s="42" t="s">
        <v>68</v>
      </c>
      <c r="AJ1307" s="42"/>
      <c r="AW1307" s="42" t="s">
        <v>2412</v>
      </c>
      <c r="AX1307" s="42">
        <v>0.15620000000000001</v>
      </c>
      <c r="AY1307" s="42"/>
      <c r="AZ1307" s="42"/>
      <c r="BA1307" s="42"/>
      <c r="BB1307" s="42"/>
      <c r="BN1307" s="128" t="s">
        <v>4578</v>
      </c>
      <c r="BO1307" s="58" t="str">
        <f t="shared" si="20"/>
        <v>境内资产</v>
      </c>
      <c r="BP1307" s="58" t="str">
        <f>IF(M1307="",VLOOKUP(D1307,Sheet4!$A$1:$B$92,2,0),VLOOKUP(Q1307,Sheet4!$A$1:$B$92,2,0))</f>
        <v>保险资产管理产品</v>
      </c>
    </row>
    <row r="1308" spans="1:68" s="58" customFormat="1" ht="12.75" customHeight="1">
      <c r="A1308" s="137" t="s">
        <v>2273</v>
      </c>
      <c r="B1308" s="42" t="s">
        <v>2321</v>
      </c>
      <c r="C1308" s="252" t="s">
        <v>5552</v>
      </c>
      <c r="D1308" s="257" t="s">
        <v>672</v>
      </c>
      <c r="E1308" s="42" t="s">
        <v>4445</v>
      </c>
      <c r="F1308" s="42" t="s">
        <v>2321</v>
      </c>
      <c r="G1308" s="42"/>
      <c r="H1308" s="307">
        <v>11839.552475349501</v>
      </c>
      <c r="I1308" s="315">
        <v>10917.115580565631</v>
      </c>
      <c r="J1308" s="105">
        <v>0</v>
      </c>
      <c r="K1308" s="42">
        <v>0</v>
      </c>
      <c r="L1308" s="42" t="s">
        <v>4487</v>
      </c>
      <c r="M1308" s="42" t="s">
        <v>2302</v>
      </c>
      <c r="N1308" s="42" t="s">
        <v>2303</v>
      </c>
      <c r="O1308" s="137" t="s">
        <v>2304</v>
      </c>
      <c r="P1308" s="42" t="s">
        <v>64</v>
      </c>
      <c r="Q1308" s="42" t="s">
        <v>65</v>
      </c>
      <c r="R1308" s="42">
        <v>1</v>
      </c>
      <c r="S1308" s="137" t="s">
        <v>2254</v>
      </c>
      <c r="T1308" s="62">
        <v>1234052.79</v>
      </c>
      <c r="U1308" s="62">
        <v>1151263.24</v>
      </c>
      <c r="Z1308" s="42" t="s">
        <v>68</v>
      </c>
      <c r="AJ1308" s="42"/>
      <c r="AW1308" s="42" t="s">
        <v>2412</v>
      </c>
      <c r="AX1308" s="42">
        <v>0.15620000000000001</v>
      </c>
      <c r="AY1308" s="42"/>
      <c r="AZ1308" s="42"/>
      <c r="BA1308" s="42"/>
      <c r="BB1308" s="42"/>
      <c r="BN1308" s="128" t="s">
        <v>4578</v>
      </c>
      <c r="BO1308" s="58" t="str">
        <f t="shared" si="20"/>
        <v>境内资产</v>
      </c>
      <c r="BP1308" s="58" t="str">
        <f>IF(M1308="",VLOOKUP(D1308,Sheet4!$A$1:$B$92,2,0),VLOOKUP(Q1308,Sheet4!$A$1:$B$92,2,0))</f>
        <v>保险资产管理产品</v>
      </c>
    </row>
    <row r="1309" spans="1:68" s="58" customFormat="1" ht="12.75" customHeight="1">
      <c r="A1309" s="137" t="s">
        <v>2274</v>
      </c>
      <c r="B1309" s="42" t="s">
        <v>2322</v>
      </c>
      <c r="C1309" s="252" t="s">
        <v>5552</v>
      </c>
      <c r="D1309" s="257" t="s">
        <v>672</v>
      </c>
      <c r="E1309" s="42" t="s">
        <v>4446</v>
      </c>
      <c r="F1309" s="42" t="s">
        <v>2322</v>
      </c>
      <c r="G1309" s="42"/>
      <c r="H1309" s="307">
        <v>8733.8178800079877</v>
      </c>
      <c r="I1309" s="315">
        <v>7467.6083381914295</v>
      </c>
      <c r="J1309" s="105">
        <v>0</v>
      </c>
      <c r="K1309" s="42">
        <v>0</v>
      </c>
      <c r="L1309" s="42" t="s">
        <v>4487</v>
      </c>
      <c r="M1309" s="42" t="s">
        <v>2302</v>
      </c>
      <c r="N1309" s="42" t="s">
        <v>2303</v>
      </c>
      <c r="O1309" s="137" t="s">
        <v>2304</v>
      </c>
      <c r="P1309" s="42" t="s">
        <v>64</v>
      </c>
      <c r="Q1309" s="42" t="s">
        <v>65</v>
      </c>
      <c r="R1309" s="42">
        <v>1</v>
      </c>
      <c r="S1309" s="137" t="s">
        <v>2254</v>
      </c>
      <c r="T1309" s="62">
        <v>1234052.79</v>
      </c>
      <c r="U1309" s="62">
        <v>1151263.24</v>
      </c>
      <c r="Z1309" s="42" t="s">
        <v>68</v>
      </c>
      <c r="AJ1309" s="42"/>
      <c r="AW1309" s="42" t="s">
        <v>2412</v>
      </c>
      <c r="AX1309" s="42">
        <v>0.15620000000000001</v>
      </c>
      <c r="AY1309" s="42"/>
      <c r="AZ1309" s="42"/>
      <c r="BA1309" s="42"/>
      <c r="BB1309" s="42"/>
      <c r="BN1309" s="128" t="s">
        <v>4578</v>
      </c>
      <c r="BO1309" s="58" t="str">
        <f t="shared" si="20"/>
        <v>境内资产</v>
      </c>
      <c r="BP1309" s="58" t="str">
        <f>IF(M1309="",VLOOKUP(D1309,Sheet4!$A$1:$B$92,2,0),VLOOKUP(Q1309,Sheet4!$A$1:$B$92,2,0))</f>
        <v>保险资产管理产品</v>
      </c>
    </row>
    <row r="1310" spans="1:68" s="58" customFormat="1" ht="12.75" customHeight="1">
      <c r="A1310" s="137" t="s">
        <v>2116</v>
      </c>
      <c r="B1310" s="42" t="s">
        <v>2323</v>
      </c>
      <c r="C1310" s="252" t="s">
        <v>5552</v>
      </c>
      <c r="D1310" s="257" t="s">
        <v>672</v>
      </c>
      <c r="E1310" s="42" t="s">
        <v>4361</v>
      </c>
      <c r="F1310" s="42" t="s">
        <v>2323</v>
      </c>
      <c r="G1310" s="42"/>
      <c r="H1310" s="307">
        <v>5269.4096897399804</v>
      </c>
      <c r="I1310" s="315">
        <v>3620.4510147266665</v>
      </c>
      <c r="J1310" s="105">
        <v>0</v>
      </c>
      <c r="K1310" s="42">
        <v>0</v>
      </c>
      <c r="L1310" s="42" t="s">
        <v>4487</v>
      </c>
      <c r="M1310" s="42" t="s">
        <v>2302</v>
      </c>
      <c r="N1310" s="42" t="s">
        <v>2303</v>
      </c>
      <c r="O1310" s="137" t="s">
        <v>2304</v>
      </c>
      <c r="P1310" s="42" t="s">
        <v>64</v>
      </c>
      <c r="Q1310" s="42" t="s">
        <v>65</v>
      </c>
      <c r="R1310" s="42">
        <v>1</v>
      </c>
      <c r="S1310" s="137" t="s">
        <v>2254</v>
      </c>
      <c r="T1310" s="62">
        <v>1234052.79</v>
      </c>
      <c r="U1310" s="62">
        <v>1151263.24</v>
      </c>
      <c r="Z1310" s="42" t="s">
        <v>68</v>
      </c>
      <c r="AJ1310" s="42"/>
      <c r="AW1310" s="42" t="s">
        <v>2412</v>
      </c>
      <c r="AX1310" s="42">
        <v>0.15620000000000001</v>
      </c>
      <c r="AY1310" s="42"/>
      <c r="AZ1310" s="42"/>
      <c r="BA1310" s="42"/>
      <c r="BB1310" s="42"/>
      <c r="BN1310" s="128" t="s">
        <v>4578</v>
      </c>
      <c r="BO1310" s="58" t="str">
        <f t="shared" si="20"/>
        <v>境内资产</v>
      </c>
      <c r="BP1310" s="58" t="str">
        <f>IF(M1310="",VLOOKUP(D1310,Sheet4!$A$1:$B$92,2,0),VLOOKUP(Q1310,Sheet4!$A$1:$B$92,2,0))</f>
        <v>保险资产管理产品</v>
      </c>
    </row>
    <row r="1311" spans="1:68" s="58" customFormat="1" ht="12.75" customHeight="1">
      <c r="A1311" s="137" t="s">
        <v>2275</v>
      </c>
      <c r="B1311" s="42" t="s">
        <v>2324</v>
      </c>
      <c r="C1311" s="252" t="s">
        <v>5552</v>
      </c>
      <c r="D1311" s="257" t="s">
        <v>672</v>
      </c>
      <c r="E1311" s="42" t="s">
        <v>4447</v>
      </c>
      <c r="F1311" s="42" t="s">
        <v>2324</v>
      </c>
      <c r="G1311" s="42"/>
      <c r="H1311" s="307">
        <v>3394.1603976277065</v>
      </c>
      <c r="I1311" s="315">
        <v>2983.9755411217666</v>
      </c>
      <c r="J1311" s="105">
        <v>0</v>
      </c>
      <c r="K1311" s="42">
        <v>0</v>
      </c>
      <c r="L1311" s="42" t="s">
        <v>4487</v>
      </c>
      <c r="M1311" s="42" t="s">
        <v>2302</v>
      </c>
      <c r="N1311" s="42" t="s">
        <v>2303</v>
      </c>
      <c r="O1311" s="137" t="s">
        <v>2304</v>
      </c>
      <c r="P1311" s="42" t="s">
        <v>64</v>
      </c>
      <c r="Q1311" s="42" t="s">
        <v>65</v>
      </c>
      <c r="R1311" s="42">
        <v>1</v>
      </c>
      <c r="S1311" s="137" t="s">
        <v>2254</v>
      </c>
      <c r="T1311" s="62">
        <v>1234052.79</v>
      </c>
      <c r="U1311" s="62">
        <v>1151263.24</v>
      </c>
      <c r="Z1311" s="42" t="s">
        <v>68</v>
      </c>
      <c r="AJ1311" s="42"/>
      <c r="AW1311" s="42" t="s">
        <v>2412</v>
      </c>
      <c r="AX1311" s="42">
        <v>0.15620000000000001</v>
      </c>
      <c r="AY1311" s="42"/>
      <c r="AZ1311" s="42"/>
      <c r="BA1311" s="42"/>
      <c r="BB1311" s="42"/>
      <c r="BN1311" s="128" t="s">
        <v>4578</v>
      </c>
      <c r="BO1311" s="58" t="str">
        <f t="shared" si="20"/>
        <v>境内资产</v>
      </c>
      <c r="BP1311" s="58" t="str">
        <f>IF(M1311="",VLOOKUP(D1311,Sheet4!$A$1:$B$92,2,0),VLOOKUP(Q1311,Sheet4!$A$1:$B$92,2,0))</f>
        <v>保险资产管理产品</v>
      </c>
    </row>
    <row r="1312" spans="1:68" s="58" customFormat="1" ht="12.75" customHeight="1">
      <c r="A1312" s="137" t="s">
        <v>2276</v>
      </c>
      <c r="B1312" s="42" t="s">
        <v>2325</v>
      </c>
      <c r="C1312" s="252" t="s">
        <v>5552</v>
      </c>
      <c r="D1312" s="257" t="s">
        <v>672</v>
      </c>
      <c r="E1312" s="42" t="s">
        <v>4448</v>
      </c>
      <c r="F1312" s="42" t="s">
        <v>2325</v>
      </c>
      <c r="G1312" s="42"/>
      <c r="H1312" s="307">
        <v>1088.230414319612</v>
      </c>
      <c r="I1312" s="315">
        <v>634.71397253667431</v>
      </c>
      <c r="J1312" s="105">
        <v>0</v>
      </c>
      <c r="K1312" s="42">
        <v>0</v>
      </c>
      <c r="L1312" s="42" t="s">
        <v>4487</v>
      </c>
      <c r="M1312" s="42" t="s">
        <v>2302</v>
      </c>
      <c r="N1312" s="42" t="s">
        <v>2303</v>
      </c>
      <c r="O1312" s="137" t="s">
        <v>2304</v>
      </c>
      <c r="P1312" s="42" t="s">
        <v>64</v>
      </c>
      <c r="Q1312" s="42" t="s">
        <v>65</v>
      </c>
      <c r="R1312" s="42">
        <v>1</v>
      </c>
      <c r="S1312" s="137" t="s">
        <v>2254</v>
      </c>
      <c r="T1312" s="62">
        <v>1234052.79</v>
      </c>
      <c r="U1312" s="62">
        <v>1151263.24</v>
      </c>
      <c r="Z1312" s="42" t="s">
        <v>68</v>
      </c>
      <c r="AJ1312" s="42"/>
      <c r="AW1312" s="42" t="s">
        <v>2412</v>
      </c>
      <c r="AX1312" s="42">
        <v>0.15620000000000001</v>
      </c>
      <c r="AY1312" s="42"/>
      <c r="AZ1312" s="42"/>
      <c r="BA1312" s="42"/>
      <c r="BB1312" s="42"/>
      <c r="BN1312" s="128" t="s">
        <v>4578</v>
      </c>
      <c r="BO1312" s="58" t="str">
        <f t="shared" si="20"/>
        <v>境内资产</v>
      </c>
      <c r="BP1312" s="58" t="str">
        <f>IF(M1312="",VLOOKUP(D1312,Sheet4!$A$1:$B$92,2,0),VLOOKUP(Q1312,Sheet4!$A$1:$B$92,2,0))</f>
        <v>保险资产管理产品</v>
      </c>
    </row>
    <row r="1313" spans="1:68" s="58" customFormat="1" ht="12.75" customHeight="1">
      <c r="A1313" s="137" t="s">
        <v>2277</v>
      </c>
      <c r="B1313" s="42" t="s">
        <v>2326</v>
      </c>
      <c r="C1313" s="252" t="s">
        <v>5552</v>
      </c>
      <c r="D1313" s="257" t="s">
        <v>672</v>
      </c>
      <c r="E1313" s="42" t="s">
        <v>3547</v>
      </c>
      <c r="F1313" s="42" t="s">
        <v>2326</v>
      </c>
      <c r="G1313" s="42"/>
      <c r="H1313" s="307">
        <v>2787.3182743457451</v>
      </c>
      <c r="I1313" s="315">
        <v>2692.4076825047805</v>
      </c>
      <c r="J1313" s="105">
        <v>0</v>
      </c>
      <c r="K1313" s="42">
        <v>0</v>
      </c>
      <c r="L1313" s="42" t="s">
        <v>4487</v>
      </c>
      <c r="M1313" s="42" t="s">
        <v>2302</v>
      </c>
      <c r="N1313" s="42" t="s">
        <v>2303</v>
      </c>
      <c r="O1313" s="137" t="s">
        <v>2304</v>
      </c>
      <c r="P1313" s="42" t="s">
        <v>64</v>
      </c>
      <c r="Q1313" s="42" t="s">
        <v>65</v>
      </c>
      <c r="R1313" s="42">
        <v>1</v>
      </c>
      <c r="S1313" s="137" t="s">
        <v>2254</v>
      </c>
      <c r="T1313" s="62">
        <v>1234052.79</v>
      </c>
      <c r="U1313" s="62">
        <v>1151263.24</v>
      </c>
      <c r="Z1313" s="42" t="s">
        <v>280</v>
      </c>
      <c r="AJ1313" s="42"/>
      <c r="AW1313" s="42" t="s">
        <v>2412</v>
      </c>
      <c r="AX1313" s="42">
        <v>0.15620000000000001</v>
      </c>
      <c r="AY1313" s="42"/>
      <c r="AZ1313" s="42"/>
      <c r="BA1313" s="42"/>
      <c r="BB1313" s="42"/>
      <c r="BN1313" s="128" t="s">
        <v>4578</v>
      </c>
      <c r="BO1313" s="58" t="str">
        <f t="shared" si="20"/>
        <v>境内资产</v>
      </c>
      <c r="BP1313" s="58" t="str">
        <f>IF(M1313="",VLOOKUP(D1313,Sheet4!$A$1:$B$92,2,0),VLOOKUP(Q1313,Sheet4!$A$1:$B$92,2,0))</f>
        <v>保险资产管理产品</v>
      </c>
    </row>
    <row r="1314" spans="1:68" s="58" customFormat="1" ht="12.75" customHeight="1">
      <c r="A1314" s="137" t="s">
        <v>2106</v>
      </c>
      <c r="B1314" s="42" t="s">
        <v>2327</v>
      </c>
      <c r="C1314" s="252" t="s">
        <v>5552</v>
      </c>
      <c r="D1314" s="257" t="s">
        <v>672</v>
      </c>
      <c r="E1314" s="42" t="s">
        <v>4358</v>
      </c>
      <c r="F1314" s="42" t="s">
        <v>2327</v>
      </c>
      <c r="G1314" s="42"/>
      <c r="H1314" s="307">
        <v>5912.3983731290546</v>
      </c>
      <c r="I1314" s="315">
        <v>5054.9365438011264</v>
      </c>
      <c r="J1314" s="105">
        <v>0</v>
      </c>
      <c r="K1314" s="42">
        <v>0</v>
      </c>
      <c r="L1314" s="42" t="s">
        <v>4487</v>
      </c>
      <c r="M1314" s="42" t="s">
        <v>2302</v>
      </c>
      <c r="N1314" s="42" t="s">
        <v>2303</v>
      </c>
      <c r="O1314" s="137" t="s">
        <v>2304</v>
      </c>
      <c r="P1314" s="42" t="s">
        <v>64</v>
      </c>
      <c r="Q1314" s="42" t="s">
        <v>65</v>
      </c>
      <c r="R1314" s="42">
        <v>1</v>
      </c>
      <c r="S1314" s="137" t="s">
        <v>2254</v>
      </c>
      <c r="T1314" s="62">
        <v>1234052.79</v>
      </c>
      <c r="U1314" s="62">
        <v>1151263.24</v>
      </c>
      <c r="Z1314" s="42" t="s">
        <v>68</v>
      </c>
      <c r="AJ1314" s="42"/>
      <c r="AW1314" s="42" t="s">
        <v>2412</v>
      </c>
      <c r="AX1314" s="42">
        <v>0.15620000000000001</v>
      </c>
      <c r="AY1314" s="42"/>
      <c r="AZ1314" s="42"/>
      <c r="BA1314" s="42"/>
      <c r="BB1314" s="42"/>
      <c r="BN1314" s="128" t="s">
        <v>4578</v>
      </c>
      <c r="BO1314" s="58" t="str">
        <f t="shared" si="20"/>
        <v>境内资产</v>
      </c>
      <c r="BP1314" s="58" t="str">
        <f>IF(M1314="",VLOOKUP(D1314,Sheet4!$A$1:$B$92,2,0),VLOOKUP(Q1314,Sheet4!$A$1:$B$92,2,0))</f>
        <v>保险资产管理产品</v>
      </c>
    </row>
    <row r="1315" spans="1:68" s="58" customFormat="1" ht="12.75" customHeight="1">
      <c r="A1315" s="137" t="s">
        <v>2278</v>
      </c>
      <c r="B1315" s="42" t="s">
        <v>2328</v>
      </c>
      <c r="C1315" s="252" t="s">
        <v>5552</v>
      </c>
      <c r="D1315" s="257" t="s">
        <v>672</v>
      </c>
      <c r="E1315" s="42" t="s">
        <v>4449</v>
      </c>
      <c r="F1315" s="42" t="s">
        <v>2328</v>
      </c>
      <c r="G1315" s="42"/>
      <c r="H1315" s="307">
        <v>9302.7753251214654</v>
      </c>
      <c r="I1315" s="315">
        <v>9071.5295389746188</v>
      </c>
      <c r="J1315" s="105">
        <v>0</v>
      </c>
      <c r="K1315" s="42">
        <v>0</v>
      </c>
      <c r="L1315" s="42" t="s">
        <v>4487</v>
      </c>
      <c r="M1315" s="42" t="s">
        <v>2302</v>
      </c>
      <c r="N1315" s="42" t="s">
        <v>2303</v>
      </c>
      <c r="O1315" s="137" t="s">
        <v>2304</v>
      </c>
      <c r="P1315" s="42" t="s">
        <v>64</v>
      </c>
      <c r="Q1315" s="42" t="s">
        <v>65</v>
      </c>
      <c r="R1315" s="42">
        <v>1</v>
      </c>
      <c r="S1315" s="137" t="s">
        <v>2254</v>
      </c>
      <c r="T1315" s="62">
        <v>1234052.79</v>
      </c>
      <c r="U1315" s="62">
        <v>1151263.24</v>
      </c>
      <c r="Z1315" s="42" t="s">
        <v>68</v>
      </c>
      <c r="AJ1315" s="42"/>
      <c r="AW1315" s="42" t="s">
        <v>2412</v>
      </c>
      <c r="AX1315" s="42">
        <v>0.15620000000000001</v>
      </c>
      <c r="AY1315" s="42"/>
      <c r="AZ1315" s="42"/>
      <c r="BA1315" s="42"/>
      <c r="BB1315" s="42"/>
      <c r="BN1315" s="128" t="s">
        <v>4578</v>
      </c>
      <c r="BO1315" s="58" t="str">
        <f t="shared" si="20"/>
        <v>境内资产</v>
      </c>
      <c r="BP1315" s="58" t="str">
        <f>IF(M1315="",VLOOKUP(D1315,Sheet4!$A$1:$B$92,2,0),VLOOKUP(Q1315,Sheet4!$A$1:$B$92,2,0))</f>
        <v>保险资产管理产品</v>
      </c>
    </row>
    <row r="1316" spans="1:68" s="58" customFormat="1" ht="12.75" customHeight="1">
      <c r="A1316" s="137" t="s">
        <v>2279</v>
      </c>
      <c r="B1316" s="42" t="s">
        <v>2329</v>
      </c>
      <c r="C1316" s="252" t="s">
        <v>5552</v>
      </c>
      <c r="D1316" s="257" t="s">
        <v>672</v>
      </c>
      <c r="E1316" s="42" t="s">
        <v>4450</v>
      </c>
      <c r="F1316" s="42" t="s">
        <v>2329</v>
      </c>
      <c r="G1316" s="42"/>
      <c r="H1316" s="307">
        <v>2095.7353266147279</v>
      </c>
      <c r="I1316" s="315">
        <v>1618.7802095169095</v>
      </c>
      <c r="J1316" s="105">
        <v>0</v>
      </c>
      <c r="K1316" s="42">
        <v>0</v>
      </c>
      <c r="L1316" s="42" t="s">
        <v>4487</v>
      </c>
      <c r="M1316" s="42" t="s">
        <v>2302</v>
      </c>
      <c r="N1316" s="42" t="s">
        <v>2303</v>
      </c>
      <c r="O1316" s="137" t="s">
        <v>2304</v>
      </c>
      <c r="P1316" s="42" t="s">
        <v>64</v>
      </c>
      <c r="Q1316" s="42" t="s">
        <v>65</v>
      </c>
      <c r="R1316" s="42">
        <v>1</v>
      </c>
      <c r="S1316" s="137" t="s">
        <v>2254</v>
      </c>
      <c r="T1316" s="62">
        <v>1234052.79</v>
      </c>
      <c r="U1316" s="62">
        <v>1151263.24</v>
      </c>
      <c r="Z1316" s="42" t="s">
        <v>68</v>
      </c>
      <c r="AJ1316" s="42"/>
      <c r="AW1316" s="42" t="s">
        <v>2412</v>
      </c>
      <c r="AX1316" s="42">
        <v>0.15620000000000001</v>
      </c>
      <c r="AY1316" s="42"/>
      <c r="AZ1316" s="42"/>
      <c r="BA1316" s="42"/>
      <c r="BB1316" s="42"/>
      <c r="BN1316" s="128" t="s">
        <v>4578</v>
      </c>
      <c r="BO1316" s="58" t="str">
        <f t="shared" si="20"/>
        <v>境内资产</v>
      </c>
      <c r="BP1316" s="58" t="str">
        <f>IF(M1316="",VLOOKUP(D1316,Sheet4!$A$1:$B$92,2,0),VLOOKUP(Q1316,Sheet4!$A$1:$B$92,2,0))</f>
        <v>保险资产管理产品</v>
      </c>
    </row>
    <row r="1317" spans="1:68" s="58" customFormat="1" ht="12.75" customHeight="1">
      <c r="A1317" s="137" t="s">
        <v>2280</v>
      </c>
      <c r="B1317" s="42" t="s">
        <v>2330</v>
      </c>
      <c r="C1317" s="252" t="s">
        <v>5552</v>
      </c>
      <c r="D1317" s="257" t="s">
        <v>672</v>
      </c>
      <c r="E1317" s="42" t="s">
        <v>4451</v>
      </c>
      <c r="F1317" s="42" t="s">
        <v>2330</v>
      </c>
      <c r="G1317" s="42"/>
      <c r="H1317" s="307">
        <v>9868.8880255495442</v>
      </c>
      <c r="I1317" s="315">
        <v>6035.6054270913846</v>
      </c>
      <c r="J1317" s="105">
        <v>0</v>
      </c>
      <c r="K1317" s="42">
        <v>0</v>
      </c>
      <c r="L1317" s="42" t="s">
        <v>4487</v>
      </c>
      <c r="M1317" s="42" t="s">
        <v>2302</v>
      </c>
      <c r="N1317" s="42" t="s">
        <v>2303</v>
      </c>
      <c r="O1317" s="137" t="s">
        <v>2304</v>
      </c>
      <c r="P1317" s="42" t="s">
        <v>64</v>
      </c>
      <c r="Q1317" s="42" t="s">
        <v>65</v>
      </c>
      <c r="R1317" s="42">
        <v>1</v>
      </c>
      <c r="S1317" s="137" t="s">
        <v>2254</v>
      </c>
      <c r="T1317" s="62">
        <v>1234052.79</v>
      </c>
      <c r="U1317" s="62">
        <v>1151263.24</v>
      </c>
      <c r="Z1317" s="42" t="s">
        <v>68</v>
      </c>
      <c r="AJ1317" s="42"/>
      <c r="AW1317" s="42" t="s">
        <v>2412</v>
      </c>
      <c r="AX1317" s="42">
        <v>0.15620000000000001</v>
      </c>
      <c r="AY1317" s="42"/>
      <c r="AZ1317" s="42"/>
      <c r="BA1317" s="42"/>
      <c r="BB1317" s="42"/>
      <c r="BN1317" s="128" t="s">
        <v>4578</v>
      </c>
      <c r="BO1317" s="58" t="str">
        <f t="shared" si="20"/>
        <v>境内资产</v>
      </c>
      <c r="BP1317" s="58" t="str">
        <f>IF(M1317="",VLOOKUP(D1317,Sheet4!$A$1:$B$92,2,0),VLOOKUP(Q1317,Sheet4!$A$1:$B$92,2,0))</f>
        <v>保险资产管理产品</v>
      </c>
    </row>
    <row r="1318" spans="1:68" s="58" customFormat="1" ht="12.75" customHeight="1">
      <c r="A1318" s="137" t="s">
        <v>2281</v>
      </c>
      <c r="B1318" s="42" t="s">
        <v>2331</v>
      </c>
      <c r="C1318" s="252" t="s">
        <v>5552</v>
      </c>
      <c r="D1318" s="257" t="s">
        <v>672</v>
      </c>
      <c r="E1318" s="42" t="s">
        <v>2546</v>
      </c>
      <c r="F1318" s="42" t="s">
        <v>2331</v>
      </c>
      <c r="G1318" s="42"/>
      <c r="H1318" s="307">
        <v>5481.3632932132732</v>
      </c>
      <c r="I1318" s="315">
        <v>6140.0415797900141</v>
      </c>
      <c r="J1318" s="105">
        <v>0</v>
      </c>
      <c r="K1318" s="42">
        <v>0</v>
      </c>
      <c r="L1318" s="42" t="s">
        <v>4487</v>
      </c>
      <c r="M1318" s="42" t="s">
        <v>2302</v>
      </c>
      <c r="N1318" s="42" t="s">
        <v>2303</v>
      </c>
      <c r="O1318" s="137" t="s">
        <v>2304</v>
      </c>
      <c r="P1318" s="42" t="s">
        <v>64</v>
      </c>
      <c r="Q1318" s="42" t="s">
        <v>65</v>
      </c>
      <c r="R1318" s="42">
        <v>1</v>
      </c>
      <c r="S1318" s="137" t="s">
        <v>2254</v>
      </c>
      <c r="T1318" s="62">
        <v>1234052.79</v>
      </c>
      <c r="U1318" s="62">
        <v>1151263.24</v>
      </c>
      <c r="Z1318" s="42" t="s">
        <v>68</v>
      </c>
      <c r="AJ1318" s="42"/>
      <c r="AW1318" s="42" t="s">
        <v>2412</v>
      </c>
      <c r="AX1318" s="42">
        <v>0.15620000000000001</v>
      </c>
      <c r="AY1318" s="42"/>
      <c r="AZ1318" s="42"/>
      <c r="BA1318" s="42"/>
      <c r="BB1318" s="42"/>
      <c r="BN1318" s="128" t="s">
        <v>4578</v>
      </c>
      <c r="BO1318" s="58" t="str">
        <f t="shared" si="20"/>
        <v>境内资产</v>
      </c>
      <c r="BP1318" s="58" t="str">
        <f>IF(M1318="",VLOOKUP(D1318,Sheet4!$A$1:$B$92,2,0),VLOOKUP(Q1318,Sheet4!$A$1:$B$92,2,0))</f>
        <v>保险资产管理产品</v>
      </c>
    </row>
    <row r="1319" spans="1:68" s="58" customFormat="1" ht="12.75" customHeight="1">
      <c r="A1319" s="137" t="s">
        <v>2102</v>
      </c>
      <c r="B1319" s="42" t="s">
        <v>2332</v>
      </c>
      <c r="C1319" s="252" t="s">
        <v>5552</v>
      </c>
      <c r="D1319" s="257" t="s">
        <v>672</v>
      </c>
      <c r="E1319" s="42" t="s">
        <v>3651</v>
      </c>
      <c r="F1319" s="42" t="s">
        <v>2332</v>
      </c>
      <c r="G1319" s="42"/>
      <c r="H1319" s="307">
        <v>2917.9212888594789</v>
      </c>
      <c r="I1319" s="315">
        <v>2924.5605602838227</v>
      </c>
      <c r="J1319" s="105">
        <v>0</v>
      </c>
      <c r="K1319" s="42">
        <v>0</v>
      </c>
      <c r="L1319" s="42" t="s">
        <v>4487</v>
      </c>
      <c r="M1319" s="42" t="s">
        <v>2302</v>
      </c>
      <c r="N1319" s="42" t="s">
        <v>2303</v>
      </c>
      <c r="O1319" s="137" t="s">
        <v>2304</v>
      </c>
      <c r="P1319" s="42" t="s">
        <v>64</v>
      </c>
      <c r="Q1319" s="42" t="s">
        <v>65</v>
      </c>
      <c r="R1319" s="42">
        <v>1</v>
      </c>
      <c r="S1319" s="137" t="s">
        <v>2254</v>
      </c>
      <c r="T1319" s="62">
        <v>1234052.79</v>
      </c>
      <c r="U1319" s="62">
        <v>1151263.24</v>
      </c>
      <c r="Z1319" s="42" t="s">
        <v>280</v>
      </c>
      <c r="AJ1319" s="42"/>
      <c r="AW1319" s="42" t="s">
        <v>2412</v>
      </c>
      <c r="AX1319" s="42">
        <v>0.15620000000000001</v>
      </c>
      <c r="AY1319" s="42"/>
      <c r="AZ1319" s="42"/>
      <c r="BA1319" s="42"/>
      <c r="BB1319" s="42"/>
      <c r="BN1319" s="128" t="s">
        <v>4578</v>
      </c>
      <c r="BO1319" s="58" t="str">
        <f t="shared" si="20"/>
        <v>境内资产</v>
      </c>
      <c r="BP1319" s="58" t="str">
        <f>IF(M1319="",VLOOKUP(D1319,Sheet4!$A$1:$B$92,2,0),VLOOKUP(Q1319,Sheet4!$A$1:$B$92,2,0))</f>
        <v>保险资产管理产品</v>
      </c>
    </row>
    <row r="1320" spans="1:68" s="58" customFormat="1" ht="12.75" customHeight="1">
      <c r="A1320" s="137" t="s">
        <v>2282</v>
      </c>
      <c r="B1320" s="42" t="s">
        <v>2333</v>
      </c>
      <c r="C1320" s="252" t="s">
        <v>5552</v>
      </c>
      <c r="D1320" s="257" t="s">
        <v>672</v>
      </c>
      <c r="E1320" s="42" t="s">
        <v>3677</v>
      </c>
      <c r="F1320" s="42" t="s">
        <v>2333</v>
      </c>
      <c r="G1320" s="42"/>
      <c r="H1320" s="307">
        <v>14506.983538041937</v>
      </c>
      <c r="I1320" s="315">
        <v>12227.399686268169</v>
      </c>
      <c r="J1320" s="105">
        <v>0</v>
      </c>
      <c r="K1320" s="42">
        <v>0</v>
      </c>
      <c r="L1320" s="42" t="s">
        <v>4487</v>
      </c>
      <c r="M1320" s="42" t="s">
        <v>2302</v>
      </c>
      <c r="N1320" s="42" t="s">
        <v>2303</v>
      </c>
      <c r="O1320" s="137" t="s">
        <v>2304</v>
      </c>
      <c r="P1320" s="42" t="s">
        <v>64</v>
      </c>
      <c r="Q1320" s="42" t="s">
        <v>65</v>
      </c>
      <c r="R1320" s="42">
        <v>1</v>
      </c>
      <c r="S1320" s="137" t="s">
        <v>2254</v>
      </c>
      <c r="T1320" s="62">
        <v>1234052.79</v>
      </c>
      <c r="U1320" s="62">
        <v>1151263.24</v>
      </c>
      <c r="Z1320" s="42" t="s">
        <v>280</v>
      </c>
      <c r="AJ1320" s="42"/>
      <c r="AW1320" s="42" t="s">
        <v>2412</v>
      </c>
      <c r="AX1320" s="42">
        <v>0.15620000000000001</v>
      </c>
      <c r="AY1320" s="42"/>
      <c r="AZ1320" s="42"/>
      <c r="BA1320" s="42"/>
      <c r="BB1320" s="42"/>
      <c r="BN1320" s="128" t="s">
        <v>4578</v>
      </c>
      <c r="BO1320" s="58" t="str">
        <f t="shared" si="20"/>
        <v>境内资产</v>
      </c>
      <c r="BP1320" s="58" t="str">
        <f>IF(M1320="",VLOOKUP(D1320,Sheet4!$A$1:$B$92,2,0),VLOOKUP(Q1320,Sheet4!$A$1:$B$92,2,0))</f>
        <v>保险资产管理产品</v>
      </c>
    </row>
    <row r="1321" spans="1:68" s="58" customFormat="1" ht="12.75" customHeight="1">
      <c r="A1321" s="137" t="s">
        <v>2283</v>
      </c>
      <c r="B1321" s="42" t="s">
        <v>2334</v>
      </c>
      <c r="C1321" s="252" t="s">
        <v>5552</v>
      </c>
      <c r="D1321" s="257" t="s">
        <v>678</v>
      </c>
      <c r="E1321" s="42" t="s">
        <v>4452</v>
      </c>
      <c r="F1321" s="42" t="s">
        <v>2334</v>
      </c>
      <c r="G1321" s="42"/>
      <c r="H1321" s="307">
        <v>1318.3835097388851</v>
      </c>
      <c r="I1321" s="315">
        <v>1035.7250274904841</v>
      </c>
      <c r="J1321" s="105">
        <v>0</v>
      </c>
      <c r="K1321" s="42">
        <v>0</v>
      </c>
      <c r="L1321" s="42" t="s">
        <v>4487</v>
      </c>
      <c r="M1321" s="42" t="s">
        <v>2302</v>
      </c>
      <c r="N1321" s="42" t="s">
        <v>2303</v>
      </c>
      <c r="O1321" s="137" t="s">
        <v>2304</v>
      </c>
      <c r="P1321" s="42" t="s">
        <v>64</v>
      </c>
      <c r="Q1321" s="42" t="s">
        <v>65</v>
      </c>
      <c r="R1321" s="42">
        <v>1</v>
      </c>
      <c r="S1321" s="137" t="s">
        <v>2254</v>
      </c>
      <c r="T1321" s="62">
        <v>1234052.79</v>
      </c>
      <c r="U1321" s="62">
        <v>1151263.24</v>
      </c>
      <c r="Z1321" s="42" t="s">
        <v>68</v>
      </c>
      <c r="AJ1321" s="42"/>
      <c r="AW1321" s="42" t="s">
        <v>2412</v>
      </c>
      <c r="AX1321" s="42">
        <v>0.15620000000000001</v>
      </c>
      <c r="AY1321" s="42"/>
      <c r="AZ1321" s="42"/>
      <c r="BA1321" s="42"/>
      <c r="BB1321" s="42"/>
      <c r="BN1321" s="128" t="s">
        <v>4578</v>
      </c>
      <c r="BO1321" s="58" t="str">
        <f t="shared" si="20"/>
        <v>境内资产</v>
      </c>
      <c r="BP1321" s="58" t="str">
        <f>IF(M1321="",VLOOKUP(D1321,Sheet4!$A$1:$B$92,2,0),VLOOKUP(Q1321,Sheet4!$A$1:$B$92,2,0))</f>
        <v>保险资产管理产品</v>
      </c>
    </row>
    <row r="1322" spans="1:68" s="58" customFormat="1" ht="12.75" customHeight="1">
      <c r="A1322" s="137" t="s">
        <v>2284</v>
      </c>
      <c r="B1322" s="42" t="s">
        <v>2335</v>
      </c>
      <c r="C1322" s="252" t="s">
        <v>5552</v>
      </c>
      <c r="D1322" s="257" t="s">
        <v>678</v>
      </c>
      <c r="E1322" s="42" t="s">
        <v>4453</v>
      </c>
      <c r="F1322" s="42" t="s">
        <v>2335</v>
      </c>
      <c r="G1322" s="42"/>
      <c r="H1322" s="307">
        <v>5838.3330088105222</v>
      </c>
      <c r="I1322" s="315">
        <v>4900.5899170252824</v>
      </c>
      <c r="J1322" s="105">
        <v>0</v>
      </c>
      <c r="K1322" s="42">
        <v>0</v>
      </c>
      <c r="L1322" s="42" t="s">
        <v>4487</v>
      </c>
      <c r="M1322" s="42" t="s">
        <v>2302</v>
      </c>
      <c r="N1322" s="42" t="s">
        <v>2303</v>
      </c>
      <c r="O1322" s="137" t="s">
        <v>2304</v>
      </c>
      <c r="P1322" s="42" t="s">
        <v>64</v>
      </c>
      <c r="Q1322" s="42" t="s">
        <v>65</v>
      </c>
      <c r="R1322" s="42">
        <v>1</v>
      </c>
      <c r="S1322" s="137" t="s">
        <v>2254</v>
      </c>
      <c r="T1322" s="62">
        <v>1234052.79</v>
      </c>
      <c r="U1322" s="62">
        <v>1151263.24</v>
      </c>
      <c r="Z1322" s="42" t="s">
        <v>68</v>
      </c>
      <c r="AJ1322" s="42"/>
      <c r="AW1322" s="42" t="s">
        <v>2412</v>
      </c>
      <c r="AX1322" s="42">
        <v>0.15620000000000001</v>
      </c>
      <c r="AY1322" s="42"/>
      <c r="AZ1322" s="42"/>
      <c r="BA1322" s="42"/>
      <c r="BB1322" s="42"/>
      <c r="BN1322" s="128" t="s">
        <v>4578</v>
      </c>
      <c r="BO1322" s="58" t="str">
        <f t="shared" si="20"/>
        <v>境内资产</v>
      </c>
      <c r="BP1322" s="58" t="str">
        <f>IF(M1322="",VLOOKUP(D1322,Sheet4!$A$1:$B$92,2,0),VLOOKUP(Q1322,Sheet4!$A$1:$B$92,2,0))</f>
        <v>保险资产管理产品</v>
      </c>
    </row>
    <row r="1323" spans="1:68" s="58" customFormat="1" ht="12.75" customHeight="1">
      <c r="A1323" s="137" t="s">
        <v>2285</v>
      </c>
      <c r="B1323" s="42" t="s">
        <v>2336</v>
      </c>
      <c r="C1323" s="252" t="s">
        <v>5552</v>
      </c>
      <c r="D1323" s="257" t="s">
        <v>678</v>
      </c>
      <c r="E1323" s="42" t="s">
        <v>4454</v>
      </c>
      <c r="F1323" s="42" t="s">
        <v>2336</v>
      </c>
      <c r="G1323" s="42"/>
      <c r="H1323" s="307">
        <v>4331.9620502285079</v>
      </c>
      <c r="I1323" s="315">
        <v>2110.061691111971</v>
      </c>
      <c r="J1323" s="105">
        <v>0</v>
      </c>
      <c r="K1323" s="42">
        <v>0</v>
      </c>
      <c r="L1323" s="42" t="s">
        <v>4487</v>
      </c>
      <c r="M1323" s="42" t="s">
        <v>2302</v>
      </c>
      <c r="N1323" s="42" t="s">
        <v>2303</v>
      </c>
      <c r="O1323" s="137" t="s">
        <v>2304</v>
      </c>
      <c r="P1323" s="42" t="s">
        <v>64</v>
      </c>
      <c r="Q1323" s="42" t="s">
        <v>65</v>
      </c>
      <c r="R1323" s="42">
        <v>1</v>
      </c>
      <c r="S1323" s="137" t="s">
        <v>2254</v>
      </c>
      <c r="T1323" s="62">
        <v>1234052.79</v>
      </c>
      <c r="U1323" s="62">
        <v>1151263.24</v>
      </c>
      <c r="Z1323" s="42" t="s">
        <v>68</v>
      </c>
      <c r="AJ1323" s="42"/>
      <c r="AW1323" s="42" t="s">
        <v>2412</v>
      </c>
      <c r="AX1323" s="42">
        <v>0.15620000000000001</v>
      </c>
      <c r="AY1323" s="42"/>
      <c r="AZ1323" s="42"/>
      <c r="BA1323" s="42"/>
      <c r="BB1323" s="42"/>
      <c r="BN1323" s="128" t="s">
        <v>4578</v>
      </c>
      <c r="BO1323" s="58" t="str">
        <f t="shared" si="20"/>
        <v>境内资产</v>
      </c>
      <c r="BP1323" s="58" t="str">
        <f>IF(M1323="",VLOOKUP(D1323,Sheet4!$A$1:$B$92,2,0),VLOOKUP(Q1323,Sheet4!$A$1:$B$92,2,0))</f>
        <v>保险资产管理产品</v>
      </c>
    </row>
    <row r="1324" spans="1:68" s="58" customFormat="1" ht="12.75" customHeight="1">
      <c r="A1324" s="137" t="s">
        <v>2286</v>
      </c>
      <c r="B1324" s="42" t="s">
        <v>2337</v>
      </c>
      <c r="C1324" s="252" t="s">
        <v>5552</v>
      </c>
      <c r="D1324" s="257" t="s">
        <v>678</v>
      </c>
      <c r="E1324" s="42" t="s">
        <v>4455</v>
      </c>
      <c r="F1324" s="42" t="s">
        <v>2337</v>
      </c>
      <c r="G1324" s="42"/>
      <c r="H1324" s="307">
        <v>3529.0104611030115</v>
      </c>
      <c r="I1324" s="315">
        <v>1785.3134208936017</v>
      </c>
      <c r="J1324" s="105">
        <v>0</v>
      </c>
      <c r="K1324" s="42">
        <v>0</v>
      </c>
      <c r="L1324" s="42" t="s">
        <v>4487</v>
      </c>
      <c r="M1324" s="42" t="s">
        <v>2302</v>
      </c>
      <c r="N1324" s="42" t="s">
        <v>2303</v>
      </c>
      <c r="O1324" s="137" t="s">
        <v>2304</v>
      </c>
      <c r="P1324" s="42" t="s">
        <v>64</v>
      </c>
      <c r="Q1324" s="42" t="s">
        <v>65</v>
      </c>
      <c r="R1324" s="42">
        <v>1</v>
      </c>
      <c r="S1324" s="137" t="s">
        <v>2254</v>
      </c>
      <c r="T1324" s="62">
        <v>1234052.79</v>
      </c>
      <c r="U1324" s="62">
        <v>1151263.24</v>
      </c>
      <c r="Z1324" s="42" t="s">
        <v>68</v>
      </c>
      <c r="AJ1324" s="42"/>
      <c r="AW1324" s="42" t="s">
        <v>2412</v>
      </c>
      <c r="AX1324" s="42">
        <v>0.15620000000000001</v>
      </c>
      <c r="AY1324" s="42"/>
      <c r="AZ1324" s="42"/>
      <c r="BA1324" s="42"/>
      <c r="BB1324" s="42"/>
      <c r="BN1324" s="128" t="s">
        <v>4578</v>
      </c>
      <c r="BO1324" s="58" t="str">
        <f t="shared" si="20"/>
        <v>境内资产</v>
      </c>
      <c r="BP1324" s="58" t="str">
        <f>IF(M1324="",VLOOKUP(D1324,Sheet4!$A$1:$B$92,2,0),VLOOKUP(Q1324,Sheet4!$A$1:$B$92,2,0))</f>
        <v>保险资产管理产品</v>
      </c>
    </row>
    <row r="1325" spans="1:68" s="58" customFormat="1" ht="12.75" customHeight="1">
      <c r="A1325" s="137" t="s">
        <v>2287</v>
      </c>
      <c r="B1325" s="42" t="s">
        <v>2338</v>
      </c>
      <c r="C1325" s="252" t="s">
        <v>5552</v>
      </c>
      <c r="D1325" s="257" t="s">
        <v>678</v>
      </c>
      <c r="E1325" s="42" t="s">
        <v>4456</v>
      </c>
      <c r="F1325" s="42" t="s">
        <v>2338</v>
      </c>
      <c r="G1325" s="42"/>
      <c r="H1325" s="307">
        <v>7780.2389520299612</v>
      </c>
      <c r="I1325" s="315">
        <v>5783.7388527248531</v>
      </c>
      <c r="J1325" s="105">
        <v>0</v>
      </c>
      <c r="K1325" s="42">
        <v>0</v>
      </c>
      <c r="L1325" s="42" t="s">
        <v>4487</v>
      </c>
      <c r="M1325" s="42" t="s">
        <v>2302</v>
      </c>
      <c r="N1325" s="42" t="s">
        <v>2303</v>
      </c>
      <c r="O1325" s="137" t="s">
        <v>2304</v>
      </c>
      <c r="P1325" s="42" t="s">
        <v>64</v>
      </c>
      <c r="Q1325" s="42" t="s">
        <v>65</v>
      </c>
      <c r="R1325" s="42">
        <v>1</v>
      </c>
      <c r="S1325" s="137" t="s">
        <v>2254</v>
      </c>
      <c r="T1325" s="62">
        <v>1234052.79</v>
      </c>
      <c r="U1325" s="62">
        <v>1151263.24</v>
      </c>
      <c r="Z1325" s="42" t="s">
        <v>68</v>
      </c>
      <c r="AJ1325" s="42"/>
      <c r="AW1325" s="42" t="s">
        <v>2412</v>
      </c>
      <c r="AX1325" s="42">
        <v>0.15620000000000001</v>
      </c>
      <c r="AY1325" s="42"/>
      <c r="AZ1325" s="42"/>
      <c r="BA1325" s="42"/>
      <c r="BB1325" s="42"/>
      <c r="BN1325" s="128" t="s">
        <v>4578</v>
      </c>
      <c r="BO1325" s="58" t="str">
        <f t="shared" si="20"/>
        <v>境内资产</v>
      </c>
      <c r="BP1325" s="58" t="str">
        <f>IF(M1325="",VLOOKUP(D1325,Sheet4!$A$1:$B$92,2,0),VLOOKUP(Q1325,Sheet4!$A$1:$B$92,2,0))</f>
        <v>保险资产管理产品</v>
      </c>
    </row>
    <row r="1326" spans="1:68" s="58" customFormat="1" ht="12.75" customHeight="1">
      <c r="A1326" s="137" t="s">
        <v>2288</v>
      </c>
      <c r="B1326" s="42" t="s">
        <v>2339</v>
      </c>
      <c r="C1326" s="252" t="s">
        <v>5552</v>
      </c>
      <c r="D1326" s="257" t="s">
        <v>678</v>
      </c>
      <c r="E1326" s="42" t="s">
        <v>4457</v>
      </c>
      <c r="F1326" s="42" t="s">
        <v>2339</v>
      </c>
      <c r="G1326" s="42"/>
      <c r="H1326" s="307">
        <v>413.7347350141265</v>
      </c>
      <c r="I1326" s="315">
        <v>268.24722522827773</v>
      </c>
      <c r="J1326" s="105">
        <v>0</v>
      </c>
      <c r="K1326" s="42">
        <v>0</v>
      </c>
      <c r="L1326" s="42" t="s">
        <v>4487</v>
      </c>
      <c r="M1326" s="42" t="s">
        <v>2302</v>
      </c>
      <c r="N1326" s="42" t="s">
        <v>2303</v>
      </c>
      <c r="O1326" s="137" t="s">
        <v>2304</v>
      </c>
      <c r="P1326" s="42" t="s">
        <v>64</v>
      </c>
      <c r="Q1326" s="42" t="s">
        <v>65</v>
      </c>
      <c r="R1326" s="42">
        <v>1</v>
      </c>
      <c r="S1326" s="137" t="s">
        <v>2254</v>
      </c>
      <c r="T1326" s="62">
        <v>1234052.79</v>
      </c>
      <c r="U1326" s="62">
        <v>1151263.24</v>
      </c>
      <c r="Z1326" s="42" t="s">
        <v>68</v>
      </c>
      <c r="AJ1326" s="42"/>
      <c r="AW1326" s="42" t="s">
        <v>2412</v>
      </c>
      <c r="AX1326" s="42">
        <v>0.15620000000000001</v>
      </c>
      <c r="AY1326" s="42"/>
      <c r="AZ1326" s="42"/>
      <c r="BA1326" s="42"/>
      <c r="BB1326" s="42"/>
      <c r="BN1326" s="128" t="s">
        <v>4578</v>
      </c>
      <c r="BO1326" s="58" t="str">
        <f t="shared" si="20"/>
        <v>境内资产</v>
      </c>
      <c r="BP1326" s="58" t="str">
        <f>IF(M1326="",VLOOKUP(D1326,Sheet4!$A$1:$B$92,2,0),VLOOKUP(Q1326,Sheet4!$A$1:$B$92,2,0))</f>
        <v>保险资产管理产品</v>
      </c>
    </row>
    <row r="1327" spans="1:68" s="58" customFormat="1" ht="12.75" customHeight="1">
      <c r="A1327" s="137" t="s">
        <v>2289</v>
      </c>
      <c r="B1327" s="42" t="s">
        <v>2340</v>
      </c>
      <c r="C1327" s="252" t="s">
        <v>5552</v>
      </c>
      <c r="D1327" s="257" t="s">
        <v>689</v>
      </c>
      <c r="E1327" s="42" t="s">
        <v>4458</v>
      </c>
      <c r="F1327" s="42" t="s">
        <v>2340</v>
      </c>
      <c r="G1327" s="42"/>
      <c r="H1327" s="307">
        <v>3594.4989385070617</v>
      </c>
      <c r="I1327" s="315">
        <v>2125.4589785416506</v>
      </c>
      <c r="J1327" s="105">
        <v>0</v>
      </c>
      <c r="K1327" s="42">
        <v>0</v>
      </c>
      <c r="L1327" s="42" t="s">
        <v>4487</v>
      </c>
      <c r="M1327" s="42" t="s">
        <v>2302</v>
      </c>
      <c r="N1327" s="42" t="s">
        <v>2303</v>
      </c>
      <c r="O1327" s="137" t="s">
        <v>2304</v>
      </c>
      <c r="P1327" s="42" t="s">
        <v>64</v>
      </c>
      <c r="Q1327" s="42" t="s">
        <v>65</v>
      </c>
      <c r="R1327" s="42">
        <v>1</v>
      </c>
      <c r="S1327" s="137" t="s">
        <v>2254</v>
      </c>
      <c r="T1327" s="62">
        <v>1234052.79</v>
      </c>
      <c r="U1327" s="62">
        <v>1151263.24</v>
      </c>
      <c r="Z1327" s="42" t="s">
        <v>68</v>
      </c>
      <c r="AJ1327" s="42"/>
      <c r="AW1327" s="42" t="s">
        <v>2412</v>
      </c>
      <c r="AX1327" s="42">
        <v>0.15620000000000001</v>
      </c>
      <c r="AY1327" s="42"/>
      <c r="AZ1327" s="42"/>
      <c r="BA1327" s="42"/>
      <c r="BB1327" s="42"/>
      <c r="BN1327" s="128" t="s">
        <v>4578</v>
      </c>
      <c r="BO1327" s="58" t="str">
        <f t="shared" si="20"/>
        <v>境内资产</v>
      </c>
      <c r="BP1327" s="58" t="str">
        <f>IF(M1327="",VLOOKUP(D1327,Sheet4!$A$1:$B$92,2,0),VLOOKUP(Q1327,Sheet4!$A$1:$B$92,2,0))</f>
        <v>保险资产管理产品</v>
      </c>
    </row>
    <row r="1328" spans="1:68" s="58" customFormat="1" ht="12.75" customHeight="1">
      <c r="A1328" s="137" t="s">
        <v>2290</v>
      </c>
      <c r="B1328" s="42" t="s">
        <v>2341</v>
      </c>
      <c r="C1328" s="252" t="s">
        <v>5552</v>
      </c>
      <c r="D1328" s="257" t="s">
        <v>689</v>
      </c>
      <c r="E1328" s="42" t="s">
        <v>4459</v>
      </c>
      <c r="F1328" s="42" t="s">
        <v>2341</v>
      </c>
      <c r="G1328" s="42"/>
      <c r="H1328" s="307">
        <v>4254.7185314754252</v>
      </c>
      <c r="I1328" s="315">
        <v>1941.2239858066594</v>
      </c>
      <c r="J1328" s="105">
        <v>0</v>
      </c>
      <c r="K1328" s="42">
        <v>0</v>
      </c>
      <c r="L1328" s="42" t="s">
        <v>4487</v>
      </c>
      <c r="M1328" s="42" t="s">
        <v>2302</v>
      </c>
      <c r="N1328" s="42" t="s">
        <v>2303</v>
      </c>
      <c r="O1328" s="137" t="s">
        <v>2304</v>
      </c>
      <c r="P1328" s="42" t="s">
        <v>64</v>
      </c>
      <c r="Q1328" s="42" t="s">
        <v>65</v>
      </c>
      <c r="R1328" s="42">
        <v>1</v>
      </c>
      <c r="S1328" s="137" t="s">
        <v>2254</v>
      </c>
      <c r="T1328" s="62">
        <v>1234052.79</v>
      </c>
      <c r="U1328" s="62">
        <v>1151263.24</v>
      </c>
      <c r="Z1328" s="42" t="s">
        <v>68</v>
      </c>
      <c r="AJ1328" s="42"/>
      <c r="AW1328" s="42" t="s">
        <v>2412</v>
      </c>
      <c r="AX1328" s="42">
        <v>0.15620000000000001</v>
      </c>
      <c r="AY1328" s="42"/>
      <c r="AZ1328" s="42"/>
      <c r="BA1328" s="42"/>
      <c r="BB1328" s="42"/>
      <c r="BN1328" s="128" t="s">
        <v>4578</v>
      </c>
      <c r="BO1328" s="58" t="str">
        <f t="shared" si="20"/>
        <v>境内资产</v>
      </c>
      <c r="BP1328" s="58" t="str">
        <f>IF(M1328="",VLOOKUP(D1328,Sheet4!$A$1:$B$92,2,0),VLOOKUP(Q1328,Sheet4!$A$1:$B$92,2,0))</f>
        <v>保险资产管理产品</v>
      </c>
    </row>
    <row r="1329" spans="1:68" s="58" customFormat="1" ht="12.75" customHeight="1">
      <c r="A1329" s="137" t="s">
        <v>2291</v>
      </c>
      <c r="B1329" s="42" t="s">
        <v>2342</v>
      </c>
      <c r="C1329" s="252" t="s">
        <v>5552</v>
      </c>
      <c r="D1329" s="257" t="s">
        <v>689</v>
      </c>
      <c r="E1329" s="42" t="s">
        <v>3211</v>
      </c>
      <c r="F1329" s="42" t="s">
        <v>2342</v>
      </c>
      <c r="G1329" s="42"/>
      <c r="H1329" s="307">
        <v>296.83823810989202</v>
      </c>
      <c r="I1329" s="315">
        <v>253.8061055728937</v>
      </c>
      <c r="J1329" s="105">
        <v>0</v>
      </c>
      <c r="K1329" s="42">
        <v>0</v>
      </c>
      <c r="L1329" s="42" t="s">
        <v>4487</v>
      </c>
      <c r="M1329" s="42" t="s">
        <v>2302</v>
      </c>
      <c r="N1329" s="42" t="s">
        <v>2303</v>
      </c>
      <c r="O1329" s="137" t="s">
        <v>2304</v>
      </c>
      <c r="P1329" s="42" t="s">
        <v>64</v>
      </c>
      <c r="Q1329" s="42" t="s">
        <v>65</v>
      </c>
      <c r="R1329" s="42">
        <v>1</v>
      </c>
      <c r="S1329" s="137" t="s">
        <v>2254</v>
      </c>
      <c r="T1329" s="62">
        <v>1234052.79</v>
      </c>
      <c r="U1329" s="62">
        <v>1151263.24</v>
      </c>
      <c r="Z1329" s="42" t="s">
        <v>68</v>
      </c>
      <c r="AJ1329" s="42"/>
      <c r="AW1329" s="42" t="s">
        <v>2412</v>
      </c>
      <c r="AX1329" s="42">
        <v>0.15620000000000001</v>
      </c>
      <c r="AY1329" s="42"/>
      <c r="AZ1329" s="42"/>
      <c r="BA1329" s="42"/>
      <c r="BB1329" s="42"/>
      <c r="BN1329" s="128" t="s">
        <v>4578</v>
      </c>
      <c r="BO1329" s="58" t="str">
        <f t="shared" si="20"/>
        <v>境内资产</v>
      </c>
      <c r="BP1329" s="58" t="str">
        <f>IF(M1329="",VLOOKUP(D1329,Sheet4!$A$1:$B$92,2,0),VLOOKUP(Q1329,Sheet4!$A$1:$B$92,2,0))</f>
        <v>保险资产管理产品</v>
      </c>
    </row>
    <row r="1330" spans="1:68" s="58" customFormat="1" ht="12.75" customHeight="1">
      <c r="A1330" s="137" t="s">
        <v>2292</v>
      </c>
      <c r="B1330" s="42" t="s">
        <v>2343</v>
      </c>
      <c r="C1330" s="252" t="s">
        <v>5552</v>
      </c>
      <c r="D1330" s="257" t="s">
        <v>689</v>
      </c>
      <c r="E1330" s="42" t="s">
        <v>3219</v>
      </c>
      <c r="F1330" s="42" t="s">
        <v>2343</v>
      </c>
      <c r="G1330" s="42"/>
      <c r="H1330" s="307">
        <v>5536.9676139766179</v>
      </c>
      <c r="I1330" s="315">
        <v>3753.6754802964797</v>
      </c>
      <c r="J1330" s="105">
        <v>0</v>
      </c>
      <c r="K1330" s="42">
        <v>0</v>
      </c>
      <c r="L1330" s="42" t="s">
        <v>4487</v>
      </c>
      <c r="M1330" s="42" t="s">
        <v>2302</v>
      </c>
      <c r="N1330" s="42" t="s">
        <v>2303</v>
      </c>
      <c r="O1330" s="137" t="s">
        <v>2304</v>
      </c>
      <c r="P1330" s="42" t="s">
        <v>64</v>
      </c>
      <c r="Q1330" s="42" t="s">
        <v>65</v>
      </c>
      <c r="R1330" s="42">
        <v>1</v>
      </c>
      <c r="S1330" s="137" t="s">
        <v>2254</v>
      </c>
      <c r="T1330" s="62">
        <v>1234052.79</v>
      </c>
      <c r="U1330" s="62">
        <v>1151263.24</v>
      </c>
      <c r="Z1330" s="42" t="s">
        <v>280</v>
      </c>
      <c r="AJ1330" s="42"/>
      <c r="AW1330" s="42" t="s">
        <v>2412</v>
      </c>
      <c r="AX1330" s="42">
        <v>0.15620000000000001</v>
      </c>
      <c r="AY1330" s="42"/>
      <c r="AZ1330" s="42"/>
      <c r="BA1330" s="42"/>
      <c r="BB1330" s="42"/>
      <c r="BN1330" s="128" t="s">
        <v>4578</v>
      </c>
      <c r="BO1330" s="58" t="str">
        <f t="shared" si="20"/>
        <v>境内资产</v>
      </c>
      <c r="BP1330" s="58" t="str">
        <f>IF(M1330="",VLOOKUP(D1330,Sheet4!$A$1:$B$92,2,0),VLOOKUP(Q1330,Sheet4!$A$1:$B$92,2,0))</f>
        <v>保险资产管理产品</v>
      </c>
    </row>
    <row r="1331" spans="1:68" s="58" customFormat="1" ht="12.75" customHeight="1">
      <c r="A1331" s="137" t="s">
        <v>2293</v>
      </c>
      <c r="B1331" s="42" t="s">
        <v>2344</v>
      </c>
      <c r="C1331" s="252" t="s">
        <v>5552</v>
      </c>
      <c r="D1331" s="257" t="s">
        <v>689</v>
      </c>
      <c r="E1331" s="42" t="s">
        <v>3250</v>
      </c>
      <c r="F1331" s="42" t="s">
        <v>2344</v>
      </c>
      <c r="G1331" s="42"/>
      <c r="H1331" s="307">
        <v>3611.9450280940141</v>
      </c>
      <c r="I1331" s="315">
        <v>3409.0999603505038</v>
      </c>
      <c r="J1331" s="105">
        <v>0</v>
      </c>
      <c r="K1331" s="42">
        <v>0</v>
      </c>
      <c r="L1331" s="42" t="s">
        <v>4487</v>
      </c>
      <c r="M1331" s="42" t="s">
        <v>2302</v>
      </c>
      <c r="N1331" s="42" t="s">
        <v>2303</v>
      </c>
      <c r="O1331" s="137" t="s">
        <v>2304</v>
      </c>
      <c r="P1331" s="42" t="s">
        <v>64</v>
      </c>
      <c r="Q1331" s="42" t="s">
        <v>65</v>
      </c>
      <c r="R1331" s="42">
        <v>1</v>
      </c>
      <c r="S1331" s="137" t="s">
        <v>2254</v>
      </c>
      <c r="T1331" s="62">
        <v>1234052.79</v>
      </c>
      <c r="U1331" s="62">
        <v>1151263.24</v>
      </c>
      <c r="Z1331" s="42" t="s">
        <v>68</v>
      </c>
      <c r="AJ1331" s="42"/>
      <c r="AW1331" s="42" t="s">
        <v>2412</v>
      </c>
      <c r="AX1331" s="42">
        <v>0.15620000000000001</v>
      </c>
      <c r="AY1331" s="42"/>
      <c r="AZ1331" s="42"/>
      <c r="BA1331" s="42"/>
      <c r="BB1331" s="42"/>
      <c r="BN1331" s="128" t="s">
        <v>4578</v>
      </c>
      <c r="BO1331" s="58" t="str">
        <f t="shared" si="20"/>
        <v>境内资产</v>
      </c>
      <c r="BP1331" s="58" t="str">
        <f>IF(M1331="",VLOOKUP(D1331,Sheet4!$A$1:$B$92,2,0),VLOOKUP(Q1331,Sheet4!$A$1:$B$92,2,0))</f>
        <v>保险资产管理产品</v>
      </c>
    </row>
    <row r="1332" spans="1:68" s="58" customFormat="1" ht="12.75" customHeight="1">
      <c r="A1332" s="137" t="s">
        <v>2294</v>
      </c>
      <c r="B1332" s="42" t="s">
        <v>2345</v>
      </c>
      <c r="C1332" s="252" t="s">
        <v>5552</v>
      </c>
      <c r="D1332" s="257" t="s">
        <v>689</v>
      </c>
      <c r="E1332" s="42" t="s">
        <v>3510</v>
      </c>
      <c r="F1332" s="42" t="s">
        <v>2345</v>
      </c>
      <c r="G1332" s="42"/>
      <c r="H1332" s="307">
        <v>6535.3734000892873</v>
      </c>
      <c r="I1332" s="315">
        <v>5219.1621810780143</v>
      </c>
      <c r="J1332" s="105">
        <v>0</v>
      </c>
      <c r="K1332" s="42">
        <v>0</v>
      </c>
      <c r="L1332" s="42" t="s">
        <v>4487</v>
      </c>
      <c r="M1332" s="42" t="s">
        <v>2302</v>
      </c>
      <c r="N1332" s="42" t="s">
        <v>2303</v>
      </c>
      <c r="O1332" s="137" t="s">
        <v>2304</v>
      </c>
      <c r="P1332" s="42" t="s">
        <v>64</v>
      </c>
      <c r="Q1332" s="42" t="s">
        <v>65</v>
      </c>
      <c r="R1332" s="42">
        <v>1</v>
      </c>
      <c r="S1332" s="137" t="s">
        <v>2254</v>
      </c>
      <c r="T1332" s="62">
        <v>1234052.79</v>
      </c>
      <c r="U1332" s="62">
        <v>1151263.24</v>
      </c>
      <c r="Z1332" s="42" t="s">
        <v>68</v>
      </c>
      <c r="AJ1332" s="42"/>
      <c r="AW1332" s="42" t="s">
        <v>2412</v>
      </c>
      <c r="AX1332" s="42">
        <v>0.15620000000000001</v>
      </c>
      <c r="AY1332" s="42"/>
      <c r="AZ1332" s="42"/>
      <c r="BA1332" s="42"/>
      <c r="BB1332" s="42"/>
      <c r="BN1332" s="128" t="s">
        <v>4578</v>
      </c>
      <c r="BO1332" s="58" t="str">
        <f t="shared" si="20"/>
        <v>境内资产</v>
      </c>
      <c r="BP1332" s="58" t="str">
        <f>IF(M1332="",VLOOKUP(D1332,Sheet4!$A$1:$B$92,2,0),VLOOKUP(Q1332,Sheet4!$A$1:$B$92,2,0))</f>
        <v>保险资产管理产品</v>
      </c>
    </row>
    <row r="1333" spans="1:68" s="58" customFormat="1" ht="12.75" customHeight="1">
      <c r="A1333" s="137" t="s">
        <v>1975</v>
      </c>
      <c r="B1333" s="42" t="s">
        <v>1976</v>
      </c>
      <c r="C1333" s="252" t="s">
        <v>5552</v>
      </c>
      <c r="D1333" s="257" t="s">
        <v>672</v>
      </c>
      <c r="E1333" s="42" t="s">
        <v>3108</v>
      </c>
      <c r="F1333" s="42" t="s">
        <v>1976</v>
      </c>
      <c r="G1333" s="42"/>
      <c r="H1333" s="307">
        <v>9.3330313771249536</v>
      </c>
      <c r="I1333" s="315">
        <v>9.3330313771249536</v>
      </c>
      <c r="J1333" s="105">
        <v>0</v>
      </c>
      <c r="K1333" s="42">
        <v>0</v>
      </c>
      <c r="L1333" s="42" t="s">
        <v>4487</v>
      </c>
      <c r="M1333" s="42" t="s">
        <v>2302</v>
      </c>
      <c r="N1333" s="42" t="s">
        <v>2303</v>
      </c>
      <c r="O1333" s="137" t="s">
        <v>2304</v>
      </c>
      <c r="P1333" s="42" t="s">
        <v>64</v>
      </c>
      <c r="Q1333" s="42" t="s">
        <v>65</v>
      </c>
      <c r="R1333" s="42">
        <v>1</v>
      </c>
      <c r="S1333" s="137" t="s">
        <v>2254</v>
      </c>
      <c r="T1333" s="62">
        <v>1234052.79</v>
      </c>
      <c r="U1333" s="62">
        <v>1151263.24</v>
      </c>
      <c r="Z1333" s="42" t="s">
        <v>68</v>
      </c>
      <c r="AJ1333" s="42"/>
      <c r="AW1333" s="42" t="s">
        <v>2412</v>
      </c>
      <c r="AX1333" s="42">
        <v>0.15620000000000001</v>
      </c>
      <c r="AY1333" s="42"/>
      <c r="AZ1333" s="42"/>
      <c r="BA1333" s="42"/>
      <c r="BB1333" s="42"/>
      <c r="BN1333" s="128" t="s">
        <v>4578</v>
      </c>
      <c r="BO1333" s="58" t="str">
        <f t="shared" si="20"/>
        <v>境内资产</v>
      </c>
      <c r="BP1333" s="58" t="str">
        <f>IF(M1333="",VLOOKUP(D1333,Sheet4!$A$1:$B$92,2,0),VLOOKUP(Q1333,Sheet4!$A$1:$B$92,2,0))</f>
        <v>保险资产管理产品</v>
      </c>
    </row>
    <row r="1334" spans="1:68" s="58" customFormat="1" ht="12.75" customHeight="1">
      <c r="A1334" s="137" t="s">
        <v>2123</v>
      </c>
      <c r="B1334" s="42" t="s">
        <v>2346</v>
      </c>
      <c r="C1334" s="252" t="s">
        <v>5552</v>
      </c>
      <c r="D1334" s="257" t="s">
        <v>689</v>
      </c>
      <c r="E1334" s="42" t="s">
        <v>4368</v>
      </c>
      <c r="F1334" s="42" t="s">
        <v>2346</v>
      </c>
      <c r="G1334" s="42"/>
      <c r="H1334" s="307">
        <v>127.64935572652533</v>
      </c>
      <c r="I1334" s="315">
        <v>127.64935572652533</v>
      </c>
      <c r="J1334" s="105">
        <v>0</v>
      </c>
      <c r="K1334" s="42">
        <v>0</v>
      </c>
      <c r="L1334" s="42" t="s">
        <v>4487</v>
      </c>
      <c r="M1334" s="42" t="s">
        <v>2302</v>
      </c>
      <c r="N1334" s="42" t="s">
        <v>2303</v>
      </c>
      <c r="O1334" s="137" t="s">
        <v>2304</v>
      </c>
      <c r="P1334" s="42" t="s">
        <v>64</v>
      </c>
      <c r="Q1334" s="42" t="s">
        <v>65</v>
      </c>
      <c r="R1334" s="42">
        <v>1</v>
      </c>
      <c r="S1334" s="137" t="s">
        <v>2254</v>
      </c>
      <c r="T1334" s="62">
        <v>1234052.79</v>
      </c>
      <c r="U1334" s="62">
        <v>1151263.24</v>
      </c>
      <c r="Z1334" s="42" t="s">
        <v>68</v>
      </c>
      <c r="AJ1334" s="42"/>
      <c r="AW1334" s="42" t="s">
        <v>2412</v>
      </c>
      <c r="AX1334" s="42">
        <v>0.15620000000000001</v>
      </c>
      <c r="AY1334" s="42"/>
      <c r="AZ1334" s="42"/>
      <c r="BA1334" s="42"/>
      <c r="BB1334" s="42"/>
      <c r="BN1334" s="128" t="s">
        <v>4578</v>
      </c>
      <c r="BO1334" s="58" t="str">
        <f t="shared" si="20"/>
        <v>境内资产</v>
      </c>
      <c r="BP1334" s="58" t="str">
        <f>IF(M1334="",VLOOKUP(D1334,Sheet4!$A$1:$B$92,2,0),VLOOKUP(Q1334,Sheet4!$A$1:$B$92,2,0))</f>
        <v>保险资产管理产品</v>
      </c>
    </row>
    <row r="1335" spans="1:68" s="58" customFormat="1" ht="12.75" customHeight="1">
      <c r="A1335" s="137" t="s">
        <v>1615</v>
      </c>
      <c r="B1335" s="42" t="s">
        <v>1616</v>
      </c>
      <c r="C1335" s="252" t="s">
        <v>5552</v>
      </c>
      <c r="D1335" s="257" t="s">
        <v>689</v>
      </c>
      <c r="E1335" s="42" t="s">
        <v>1617</v>
      </c>
      <c r="F1335" s="42" t="s">
        <v>1616</v>
      </c>
      <c r="G1335" s="42"/>
      <c r="H1335" s="307">
        <v>92.611638464170227</v>
      </c>
      <c r="I1335" s="315">
        <v>92.611638464170227</v>
      </c>
      <c r="J1335" s="105">
        <v>0</v>
      </c>
      <c r="K1335" s="42">
        <v>0</v>
      </c>
      <c r="L1335" s="42" t="s">
        <v>4487</v>
      </c>
      <c r="M1335" s="42" t="s">
        <v>2302</v>
      </c>
      <c r="N1335" s="42" t="s">
        <v>2303</v>
      </c>
      <c r="O1335" s="137" t="s">
        <v>2304</v>
      </c>
      <c r="P1335" s="42" t="s">
        <v>64</v>
      </c>
      <c r="Q1335" s="42" t="s">
        <v>65</v>
      </c>
      <c r="R1335" s="42">
        <v>1</v>
      </c>
      <c r="S1335" s="137" t="s">
        <v>2254</v>
      </c>
      <c r="T1335" s="62">
        <v>1234052.79</v>
      </c>
      <c r="U1335" s="62">
        <v>1151263.24</v>
      </c>
      <c r="Z1335" s="42" t="s">
        <v>68</v>
      </c>
      <c r="AJ1335" s="42"/>
      <c r="AW1335" s="42" t="s">
        <v>2412</v>
      </c>
      <c r="AX1335" s="42">
        <v>0.15620000000000001</v>
      </c>
      <c r="AY1335" s="42"/>
      <c r="AZ1335" s="42"/>
      <c r="BA1335" s="42"/>
      <c r="BB1335" s="42"/>
      <c r="BN1335" s="128" t="s">
        <v>4578</v>
      </c>
      <c r="BO1335" s="58" t="str">
        <f t="shared" si="20"/>
        <v>境内资产</v>
      </c>
      <c r="BP1335" s="58" t="str">
        <f>IF(M1335="",VLOOKUP(D1335,Sheet4!$A$1:$B$92,2,0),VLOOKUP(Q1335,Sheet4!$A$1:$B$92,2,0))</f>
        <v>保险资产管理产品</v>
      </c>
    </row>
    <row r="1336" spans="1:68" s="58" customFormat="1" ht="12.75" customHeight="1">
      <c r="A1336" s="137" t="s">
        <v>1654</v>
      </c>
      <c r="B1336" s="42" t="s">
        <v>1655</v>
      </c>
      <c r="C1336" s="252" t="s">
        <v>5552</v>
      </c>
      <c r="D1336" s="257" t="s">
        <v>672</v>
      </c>
      <c r="E1336" s="42" t="s">
        <v>1656</v>
      </c>
      <c r="F1336" s="42" t="s">
        <v>1655</v>
      </c>
      <c r="G1336" s="42"/>
      <c r="H1336" s="307">
        <v>170.38605477128903</v>
      </c>
      <c r="I1336" s="315">
        <v>230.33670367229814</v>
      </c>
      <c r="J1336" s="105">
        <v>0</v>
      </c>
      <c r="K1336" s="42">
        <v>0</v>
      </c>
      <c r="L1336" s="42" t="s">
        <v>4487</v>
      </c>
      <c r="M1336" s="42" t="s">
        <v>2302</v>
      </c>
      <c r="N1336" s="42" t="s">
        <v>2303</v>
      </c>
      <c r="O1336" s="137" t="s">
        <v>2304</v>
      </c>
      <c r="P1336" s="42" t="s">
        <v>64</v>
      </c>
      <c r="Q1336" s="42" t="s">
        <v>65</v>
      </c>
      <c r="R1336" s="42">
        <v>1</v>
      </c>
      <c r="S1336" s="137" t="s">
        <v>2254</v>
      </c>
      <c r="T1336" s="62">
        <v>1234052.79</v>
      </c>
      <c r="U1336" s="62">
        <v>1151263.24</v>
      </c>
      <c r="Z1336" s="42" t="s">
        <v>68</v>
      </c>
      <c r="AJ1336" s="42"/>
      <c r="AW1336" s="42" t="s">
        <v>2412</v>
      </c>
      <c r="AX1336" s="42">
        <v>0.15620000000000001</v>
      </c>
      <c r="AY1336" s="42"/>
      <c r="AZ1336" s="42"/>
      <c r="BA1336" s="42"/>
      <c r="BB1336" s="42"/>
      <c r="BN1336" s="128" t="s">
        <v>4578</v>
      </c>
      <c r="BO1336" s="58" t="str">
        <f t="shared" si="20"/>
        <v>境内资产</v>
      </c>
      <c r="BP1336" s="58" t="str">
        <f>IF(M1336="",VLOOKUP(D1336,Sheet4!$A$1:$B$92,2,0),VLOOKUP(Q1336,Sheet4!$A$1:$B$92,2,0))</f>
        <v>保险资产管理产品</v>
      </c>
    </row>
    <row r="1337" spans="1:68" s="58" customFormat="1" ht="12.75" customHeight="1">
      <c r="A1337" s="137" t="s">
        <v>1734</v>
      </c>
      <c r="B1337" s="42" t="s">
        <v>1735</v>
      </c>
      <c r="C1337" s="252" t="s">
        <v>5552</v>
      </c>
      <c r="D1337" s="257" t="s">
        <v>678</v>
      </c>
      <c r="E1337" s="42" t="s">
        <v>1736</v>
      </c>
      <c r="F1337" s="42" t="s">
        <v>1735</v>
      </c>
      <c r="G1337" s="42"/>
      <c r="H1337" s="307">
        <v>35.902926079060222</v>
      </c>
      <c r="I1337" s="315">
        <v>15.925987544517445</v>
      </c>
      <c r="J1337" s="105">
        <v>0</v>
      </c>
      <c r="K1337" s="42">
        <v>0</v>
      </c>
      <c r="L1337" s="42" t="s">
        <v>4487</v>
      </c>
      <c r="M1337" s="42" t="s">
        <v>2302</v>
      </c>
      <c r="N1337" s="42" t="s">
        <v>2303</v>
      </c>
      <c r="O1337" s="137" t="s">
        <v>2304</v>
      </c>
      <c r="P1337" s="42" t="s">
        <v>64</v>
      </c>
      <c r="Q1337" s="42" t="s">
        <v>65</v>
      </c>
      <c r="R1337" s="42">
        <v>1</v>
      </c>
      <c r="S1337" s="137" t="s">
        <v>2254</v>
      </c>
      <c r="T1337" s="62">
        <v>1234052.79</v>
      </c>
      <c r="U1337" s="62">
        <v>1151263.24</v>
      </c>
      <c r="Z1337" s="42" t="s">
        <v>68</v>
      </c>
      <c r="AJ1337" s="42"/>
      <c r="AW1337" s="42" t="s">
        <v>2412</v>
      </c>
      <c r="AX1337" s="42">
        <v>0.15620000000000001</v>
      </c>
      <c r="AY1337" s="42"/>
      <c r="AZ1337" s="42"/>
      <c r="BA1337" s="42"/>
      <c r="BB1337" s="42"/>
      <c r="BN1337" s="128" t="s">
        <v>4578</v>
      </c>
      <c r="BO1337" s="58" t="str">
        <f t="shared" si="20"/>
        <v>境内资产</v>
      </c>
      <c r="BP1337" s="58" t="str">
        <f>IF(M1337="",VLOOKUP(D1337,Sheet4!$A$1:$B$92,2,0),VLOOKUP(Q1337,Sheet4!$A$1:$B$92,2,0))</f>
        <v>保险资产管理产品</v>
      </c>
    </row>
    <row r="1338" spans="1:68" s="58" customFormat="1" ht="12.75" customHeight="1">
      <c r="A1338" s="137" t="s">
        <v>1737</v>
      </c>
      <c r="B1338" s="42" t="s">
        <v>1738</v>
      </c>
      <c r="C1338" s="252" t="s">
        <v>5552</v>
      </c>
      <c r="D1338" s="257" t="s">
        <v>678</v>
      </c>
      <c r="E1338" s="42" t="s">
        <v>1739</v>
      </c>
      <c r="F1338" s="42" t="s">
        <v>1738</v>
      </c>
      <c r="G1338" s="42"/>
      <c r="H1338" s="307">
        <v>12.138841947494488</v>
      </c>
      <c r="I1338" s="315">
        <v>6.9637036013855731</v>
      </c>
      <c r="J1338" s="105">
        <v>0</v>
      </c>
      <c r="K1338" s="42">
        <v>0</v>
      </c>
      <c r="L1338" s="42" t="s">
        <v>4487</v>
      </c>
      <c r="M1338" s="42" t="s">
        <v>2302</v>
      </c>
      <c r="N1338" s="42" t="s">
        <v>2303</v>
      </c>
      <c r="O1338" s="137" t="s">
        <v>2304</v>
      </c>
      <c r="P1338" s="42" t="s">
        <v>64</v>
      </c>
      <c r="Q1338" s="42" t="s">
        <v>65</v>
      </c>
      <c r="R1338" s="42">
        <v>1</v>
      </c>
      <c r="S1338" s="137" t="s">
        <v>2254</v>
      </c>
      <c r="T1338" s="62">
        <v>1234052.79</v>
      </c>
      <c r="U1338" s="62">
        <v>1151263.24</v>
      </c>
      <c r="Z1338" s="42" t="s">
        <v>68</v>
      </c>
      <c r="AJ1338" s="42"/>
      <c r="AW1338" s="42" t="s">
        <v>2412</v>
      </c>
      <c r="AX1338" s="42">
        <v>0.15620000000000001</v>
      </c>
      <c r="AY1338" s="42"/>
      <c r="AZ1338" s="42"/>
      <c r="BA1338" s="42"/>
      <c r="BB1338" s="42"/>
      <c r="BN1338" s="128" t="s">
        <v>4578</v>
      </c>
      <c r="BO1338" s="58" t="str">
        <f t="shared" si="20"/>
        <v>境内资产</v>
      </c>
      <c r="BP1338" s="58" t="str">
        <f>IF(M1338="",VLOOKUP(D1338,Sheet4!$A$1:$B$92,2,0),VLOOKUP(Q1338,Sheet4!$A$1:$B$92,2,0))</f>
        <v>保险资产管理产品</v>
      </c>
    </row>
    <row r="1339" spans="1:68" s="58" customFormat="1" ht="12.75" customHeight="1">
      <c r="A1339" s="137" t="s">
        <v>1743</v>
      </c>
      <c r="B1339" s="42" t="s">
        <v>1744</v>
      </c>
      <c r="C1339" s="252" t="s">
        <v>5552</v>
      </c>
      <c r="D1339" s="257" t="s">
        <v>678</v>
      </c>
      <c r="E1339" s="42" t="s">
        <v>1745</v>
      </c>
      <c r="F1339" s="42" t="s">
        <v>1744</v>
      </c>
      <c r="G1339" s="42"/>
      <c r="H1339" s="307">
        <v>27.05967948327628</v>
      </c>
      <c r="I1339" s="315">
        <v>18.428457597844311</v>
      </c>
      <c r="J1339" s="105">
        <v>0</v>
      </c>
      <c r="K1339" s="42">
        <v>0</v>
      </c>
      <c r="L1339" s="42" t="s">
        <v>4487</v>
      </c>
      <c r="M1339" s="42" t="s">
        <v>2302</v>
      </c>
      <c r="N1339" s="42" t="s">
        <v>2303</v>
      </c>
      <c r="O1339" s="137" t="s">
        <v>2304</v>
      </c>
      <c r="P1339" s="42" t="s">
        <v>64</v>
      </c>
      <c r="Q1339" s="42" t="s">
        <v>65</v>
      </c>
      <c r="R1339" s="42">
        <v>1</v>
      </c>
      <c r="S1339" s="137" t="s">
        <v>2254</v>
      </c>
      <c r="T1339" s="62">
        <v>1234052.79</v>
      </c>
      <c r="U1339" s="62">
        <v>1151263.24</v>
      </c>
      <c r="Z1339" s="42" t="s">
        <v>68</v>
      </c>
      <c r="AJ1339" s="42"/>
      <c r="AW1339" s="42" t="s">
        <v>2412</v>
      </c>
      <c r="AX1339" s="42">
        <v>0.15620000000000001</v>
      </c>
      <c r="AY1339" s="42"/>
      <c r="AZ1339" s="42"/>
      <c r="BA1339" s="42"/>
      <c r="BB1339" s="42"/>
      <c r="BN1339" s="128" t="s">
        <v>4578</v>
      </c>
      <c r="BO1339" s="58" t="str">
        <f t="shared" si="20"/>
        <v>境内资产</v>
      </c>
      <c r="BP1339" s="58" t="str">
        <f>IF(M1339="",VLOOKUP(D1339,Sheet4!$A$1:$B$92,2,0),VLOOKUP(Q1339,Sheet4!$A$1:$B$92,2,0))</f>
        <v>保险资产管理产品</v>
      </c>
    </row>
    <row r="1340" spans="1:68" s="58" customFormat="1" ht="12.75" customHeight="1">
      <c r="A1340" s="137" t="s">
        <v>2011</v>
      </c>
      <c r="B1340" s="42" t="s">
        <v>2012</v>
      </c>
      <c r="C1340" s="252" t="s">
        <v>5552</v>
      </c>
      <c r="D1340" s="257" t="s">
        <v>678</v>
      </c>
      <c r="E1340" s="42" t="s">
        <v>2792</v>
      </c>
      <c r="F1340" s="42" t="s">
        <v>2012</v>
      </c>
      <c r="G1340" s="42"/>
      <c r="H1340" s="307">
        <v>15.878357580352983</v>
      </c>
      <c r="I1340" s="315">
        <v>10.385736223898625</v>
      </c>
      <c r="J1340" s="105">
        <v>0</v>
      </c>
      <c r="K1340" s="42">
        <v>0</v>
      </c>
      <c r="L1340" s="42" t="s">
        <v>4487</v>
      </c>
      <c r="M1340" s="42" t="s">
        <v>2302</v>
      </c>
      <c r="N1340" s="42" t="s">
        <v>2303</v>
      </c>
      <c r="O1340" s="137" t="s">
        <v>2304</v>
      </c>
      <c r="P1340" s="42" t="s">
        <v>64</v>
      </c>
      <c r="Q1340" s="42" t="s">
        <v>65</v>
      </c>
      <c r="R1340" s="42">
        <v>1</v>
      </c>
      <c r="S1340" s="137" t="s">
        <v>2254</v>
      </c>
      <c r="T1340" s="62">
        <v>1234052.79</v>
      </c>
      <c r="U1340" s="62">
        <v>1151263.24</v>
      </c>
      <c r="Z1340" s="42" t="s">
        <v>68</v>
      </c>
      <c r="AJ1340" s="42"/>
      <c r="AW1340" s="42" t="s">
        <v>2412</v>
      </c>
      <c r="AX1340" s="42">
        <v>0.15620000000000001</v>
      </c>
      <c r="AY1340" s="42"/>
      <c r="AZ1340" s="42"/>
      <c r="BA1340" s="42"/>
      <c r="BB1340" s="42"/>
      <c r="BN1340" s="128" t="s">
        <v>4578</v>
      </c>
      <c r="BO1340" s="58" t="str">
        <f t="shared" si="20"/>
        <v>境内资产</v>
      </c>
      <c r="BP1340" s="58" t="str">
        <f>IF(M1340="",VLOOKUP(D1340,Sheet4!$A$1:$B$92,2,0),VLOOKUP(Q1340,Sheet4!$A$1:$B$92,2,0))</f>
        <v>保险资产管理产品</v>
      </c>
    </row>
    <row r="1341" spans="1:68" s="58" customFormat="1" ht="12.75" customHeight="1">
      <c r="A1341" s="137" t="s">
        <v>2013</v>
      </c>
      <c r="B1341" s="42" t="s">
        <v>2014</v>
      </c>
      <c r="C1341" s="252" t="s">
        <v>5552</v>
      </c>
      <c r="D1341" s="257" t="s">
        <v>678</v>
      </c>
      <c r="E1341" s="42" t="s">
        <v>2793</v>
      </c>
      <c r="F1341" s="42" t="s">
        <v>2014</v>
      </c>
      <c r="G1341" s="42"/>
      <c r="H1341" s="307">
        <v>7.7833296408718011</v>
      </c>
      <c r="I1341" s="315">
        <v>8.1217352774314442</v>
      </c>
      <c r="J1341" s="105">
        <v>0</v>
      </c>
      <c r="K1341" s="42">
        <v>0</v>
      </c>
      <c r="L1341" s="42" t="s">
        <v>4487</v>
      </c>
      <c r="M1341" s="42" t="s">
        <v>2302</v>
      </c>
      <c r="N1341" s="42" t="s">
        <v>2303</v>
      </c>
      <c r="O1341" s="137" t="s">
        <v>2304</v>
      </c>
      <c r="P1341" s="42" t="s">
        <v>64</v>
      </c>
      <c r="Q1341" s="42" t="s">
        <v>65</v>
      </c>
      <c r="R1341" s="42">
        <v>1</v>
      </c>
      <c r="S1341" s="137" t="s">
        <v>2254</v>
      </c>
      <c r="T1341" s="62">
        <v>1234052.79</v>
      </c>
      <c r="U1341" s="62">
        <v>1151263.24</v>
      </c>
      <c r="Z1341" s="42" t="s">
        <v>68</v>
      </c>
      <c r="AJ1341" s="42"/>
      <c r="AW1341" s="42" t="s">
        <v>2412</v>
      </c>
      <c r="AX1341" s="42">
        <v>0.15620000000000001</v>
      </c>
      <c r="AY1341" s="42"/>
      <c r="AZ1341" s="42"/>
      <c r="BA1341" s="42"/>
      <c r="BB1341" s="42"/>
      <c r="BN1341" s="128" t="s">
        <v>4578</v>
      </c>
      <c r="BO1341" s="58" t="str">
        <f t="shared" si="20"/>
        <v>境内资产</v>
      </c>
      <c r="BP1341" s="58" t="str">
        <f>IF(M1341="",VLOOKUP(D1341,Sheet4!$A$1:$B$92,2,0),VLOOKUP(Q1341,Sheet4!$A$1:$B$92,2,0))</f>
        <v>保险资产管理产品</v>
      </c>
    </row>
    <row r="1342" spans="1:68" s="58" customFormat="1" ht="12.75" customHeight="1">
      <c r="A1342" s="137" t="s">
        <v>2019</v>
      </c>
      <c r="B1342" s="42" t="s">
        <v>2020</v>
      </c>
      <c r="C1342" s="252" t="s">
        <v>5552</v>
      </c>
      <c r="D1342" s="257" t="s">
        <v>678</v>
      </c>
      <c r="E1342" s="42" t="s">
        <v>2795</v>
      </c>
      <c r="F1342" s="42" t="s">
        <v>2020</v>
      </c>
      <c r="G1342" s="42"/>
      <c r="H1342" s="307">
        <v>2.6375280471386309</v>
      </c>
      <c r="I1342" s="315">
        <v>5.53679551880247</v>
      </c>
      <c r="J1342" s="105">
        <v>0</v>
      </c>
      <c r="K1342" s="42">
        <v>0</v>
      </c>
      <c r="L1342" s="42" t="s">
        <v>4487</v>
      </c>
      <c r="M1342" s="42" t="s">
        <v>2302</v>
      </c>
      <c r="N1342" s="42" t="s">
        <v>2303</v>
      </c>
      <c r="O1342" s="137" t="s">
        <v>2304</v>
      </c>
      <c r="P1342" s="42" t="s">
        <v>64</v>
      </c>
      <c r="Q1342" s="42" t="s">
        <v>65</v>
      </c>
      <c r="R1342" s="42">
        <v>1</v>
      </c>
      <c r="S1342" s="137" t="s">
        <v>2254</v>
      </c>
      <c r="T1342" s="62">
        <v>1234052.79</v>
      </c>
      <c r="U1342" s="62">
        <v>1151263.24</v>
      </c>
      <c r="Z1342" s="42" t="s">
        <v>68</v>
      </c>
      <c r="AJ1342" s="42"/>
      <c r="AW1342" s="42" t="s">
        <v>2412</v>
      </c>
      <c r="AX1342" s="42">
        <v>0.15620000000000001</v>
      </c>
      <c r="AY1342" s="42"/>
      <c r="AZ1342" s="42"/>
      <c r="BA1342" s="42"/>
      <c r="BB1342" s="42"/>
      <c r="BN1342" s="128" t="s">
        <v>4578</v>
      </c>
      <c r="BO1342" s="58" t="str">
        <f t="shared" si="20"/>
        <v>境内资产</v>
      </c>
      <c r="BP1342" s="58" t="str">
        <f>IF(M1342="",VLOOKUP(D1342,Sheet4!$A$1:$B$92,2,0),VLOOKUP(Q1342,Sheet4!$A$1:$B$92,2,0))</f>
        <v>保险资产管理产品</v>
      </c>
    </row>
    <row r="1343" spans="1:68" s="58" customFormat="1" ht="12.75" customHeight="1">
      <c r="A1343" s="137" t="s">
        <v>1755</v>
      </c>
      <c r="B1343" s="42" t="s">
        <v>1756</v>
      </c>
      <c r="C1343" s="252" t="s">
        <v>5552</v>
      </c>
      <c r="D1343" s="257" t="s">
        <v>678</v>
      </c>
      <c r="E1343" s="42" t="s">
        <v>1757</v>
      </c>
      <c r="F1343" s="42" t="s">
        <v>1756</v>
      </c>
      <c r="G1343" s="42"/>
      <c r="H1343" s="307">
        <v>16.261050068450402</v>
      </c>
      <c r="I1343" s="315">
        <v>12.95324672119297</v>
      </c>
      <c r="J1343" s="105">
        <v>0</v>
      </c>
      <c r="K1343" s="42">
        <v>0</v>
      </c>
      <c r="L1343" s="42" t="s">
        <v>4487</v>
      </c>
      <c r="M1343" s="42" t="s">
        <v>2302</v>
      </c>
      <c r="N1343" s="42" t="s">
        <v>2303</v>
      </c>
      <c r="O1343" s="137" t="s">
        <v>2304</v>
      </c>
      <c r="P1343" s="42" t="s">
        <v>64</v>
      </c>
      <c r="Q1343" s="42" t="s">
        <v>65</v>
      </c>
      <c r="R1343" s="42">
        <v>1</v>
      </c>
      <c r="S1343" s="137" t="s">
        <v>2254</v>
      </c>
      <c r="T1343" s="62">
        <v>1234052.79</v>
      </c>
      <c r="U1343" s="62">
        <v>1151263.24</v>
      </c>
      <c r="Z1343" s="42" t="s">
        <v>68</v>
      </c>
      <c r="AJ1343" s="42"/>
      <c r="AW1343" s="42" t="s">
        <v>2412</v>
      </c>
      <c r="AX1343" s="42">
        <v>0.15620000000000001</v>
      </c>
      <c r="AY1343" s="42"/>
      <c r="AZ1343" s="42"/>
      <c r="BA1343" s="42"/>
      <c r="BB1343" s="42"/>
      <c r="BN1343" s="128" t="s">
        <v>4578</v>
      </c>
      <c r="BO1343" s="58" t="str">
        <f t="shared" si="20"/>
        <v>境内资产</v>
      </c>
      <c r="BP1343" s="58" t="str">
        <f>IF(M1343="",VLOOKUP(D1343,Sheet4!$A$1:$B$92,2,0),VLOOKUP(Q1343,Sheet4!$A$1:$B$92,2,0))</f>
        <v>保险资产管理产品</v>
      </c>
    </row>
    <row r="1344" spans="1:68" s="58" customFormat="1" ht="12.75" customHeight="1">
      <c r="A1344" s="137" t="s">
        <v>1758</v>
      </c>
      <c r="B1344" s="42" t="s">
        <v>1759</v>
      </c>
      <c r="C1344" s="252" t="s">
        <v>5552</v>
      </c>
      <c r="D1344" s="257" t="s">
        <v>678</v>
      </c>
      <c r="E1344" s="42" t="s">
        <v>1760</v>
      </c>
      <c r="F1344" s="42" t="s">
        <v>1759</v>
      </c>
      <c r="G1344" s="42"/>
      <c r="H1344" s="307">
        <v>38.108384991497182</v>
      </c>
      <c r="I1344" s="315">
        <v>20.144319544256369</v>
      </c>
      <c r="J1344" s="105">
        <v>0</v>
      </c>
      <c r="K1344" s="42">
        <v>0</v>
      </c>
      <c r="L1344" s="42" t="s">
        <v>4487</v>
      </c>
      <c r="M1344" s="42" t="s">
        <v>2302</v>
      </c>
      <c r="N1344" s="42" t="s">
        <v>2303</v>
      </c>
      <c r="O1344" s="137" t="s">
        <v>2304</v>
      </c>
      <c r="P1344" s="42" t="s">
        <v>64</v>
      </c>
      <c r="Q1344" s="42" t="s">
        <v>65</v>
      </c>
      <c r="R1344" s="42">
        <v>1</v>
      </c>
      <c r="S1344" s="137" t="s">
        <v>2254</v>
      </c>
      <c r="T1344" s="62">
        <v>1234052.79</v>
      </c>
      <c r="U1344" s="62">
        <v>1151263.24</v>
      </c>
      <c r="Z1344" s="42" t="s">
        <v>68</v>
      </c>
      <c r="AJ1344" s="42"/>
      <c r="AW1344" s="42" t="s">
        <v>2412</v>
      </c>
      <c r="AX1344" s="42">
        <v>0.15620000000000001</v>
      </c>
      <c r="AY1344" s="42"/>
      <c r="AZ1344" s="42"/>
      <c r="BA1344" s="42"/>
      <c r="BB1344" s="42"/>
      <c r="BN1344" s="128" t="s">
        <v>4578</v>
      </c>
      <c r="BO1344" s="58" t="str">
        <f t="shared" si="20"/>
        <v>境内资产</v>
      </c>
      <c r="BP1344" s="58" t="str">
        <f>IF(M1344="",VLOOKUP(D1344,Sheet4!$A$1:$B$92,2,0),VLOOKUP(Q1344,Sheet4!$A$1:$B$92,2,0))</f>
        <v>保险资产管理产品</v>
      </c>
    </row>
    <row r="1345" spans="1:68" s="58" customFormat="1" ht="12.75" customHeight="1">
      <c r="A1345" s="137" t="s">
        <v>1761</v>
      </c>
      <c r="B1345" s="42" t="s">
        <v>1762</v>
      </c>
      <c r="C1345" s="252" t="s">
        <v>5552</v>
      </c>
      <c r="D1345" s="257" t="s">
        <v>678</v>
      </c>
      <c r="E1345" s="42" t="s">
        <v>1763</v>
      </c>
      <c r="F1345" s="42" t="s">
        <v>1762</v>
      </c>
      <c r="G1345" s="42"/>
      <c r="H1345" s="307">
        <v>5.9011196689847303</v>
      </c>
      <c r="I1345" s="315">
        <v>6.9458611463555107</v>
      </c>
      <c r="J1345" s="105">
        <v>0</v>
      </c>
      <c r="K1345" s="42">
        <v>0</v>
      </c>
      <c r="L1345" s="42" t="s">
        <v>4487</v>
      </c>
      <c r="M1345" s="42" t="s">
        <v>2302</v>
      </c>
      <c r="N1345" s="42" t="s">
        <v>2303</v>
      </c>
      <c r="O1345" s="137" t="s">
        <v>2304</v>
      </c>
      <c r="P1345" s="42" t="s">
        <v>64</v>
      </c>
      <c r="Q1345" s="42" t="s">
        <v>65</v>
      </c>
      <c r="R1345" s="42">
        <v>1</v>
      </c>
      <c r="S1345" s="137" t="s">
        <v>2254</v>
      </c>
      <c r="T1345" s="62">
        <v>1234052.79</v>
      </c>
      <c r="U1345" s="62">
        <v>1151263.24</v>
      </c>
      <c r="Z1345" s="42" t="s">
        <v>68</v>
      </c>
      <c r="AJ1345" s="42"/>
      <c r="AW1345" s="42" t="s">
        <v>2412</v>
      </c>
      <c r="AX1345" s="42">
        <v>0.15620000000000001</v>
      </c>
      <c r="AY1345" s="42"/>
      <c r="AZ1345" s="42"/>
      <c r="BA1345" s="42"/>
      <c r="BB1345" s="42"/>
      <c r="BN1345" s="128" t="s">
        <v>4578</v>
      </c>
      <c r="BO1345" s="58" t="str">
        <f t="shared" si="20"/>
        <v>境内资产</v>
      </c>
      <c r="BP1345" s="58" t="str">
        <f>IF(M1345="",VLOOKUP(D1345,Sheet4!$A$1:$B$92,2,0),VLOOKUP(Q1345,Sheet4!$A$1:$B$92,2,0))</f>
        <v>保险资产管理产品</v>
      </c>
    </row>
    <row r="1346" spans="1:68" s="58" customFormat="1" ht="12.75" customHeight="1">
      <c r="A1346" s="137" t="s">
        <v>1621</v>
      </c>
      <c r="B1346" s="42" t="s">
        <v>1622</v>
      </c>
      <c r="C1346" s="252" t="s">
        <v>5552</v>
      </c>
      <c r="D1346" s="257" t="s">
        <v>678</v>
      </c>
      <c r="E1346" s="42" t="s">
        <v>1623</v>
      </c>
      <c r="F1346" s="42" t="s">
        <v>1622</v>
      </c>
      <c r="G1346" s="42"/>
      <c r="H1346" s="307">
        <v>6.0947572598899322</v>
      </c>
      <c r="I1346" s="315">
        <v>5.8828264571960132</v>
      </c>
      <c r="J1346" s="105">
        <v>0</v>
      </c>
      <c r="K1346" s="42">
        <v>0</v>
      </c>
      <c r="L1346" s="42" t="s">
        <v>4487</v>
      </c>
      <c r="M1346" s="42" t="s">
        <v>2302</v>
      </c>
      <c r="N1346" s="42" t="s">
        <v>2303</v>
      </c>
      <c r="O1346" s="137" t="s">
        <v>2304</v>
      </c>
      <c r="P1346" s="42" t="s">
        <v>64</v>
      </c>
      <c r="Q1346" s="42" t="s">
        <v>65</v>
      </c>
      <c r="R1346" s="42">
        <v>1</v>
      </c>
      <c r="S1346" s="137" t="s">
        <v>2254</v>
      </c>
      <c r="T1346" s="62">
        <v>1234052.79</v>
      </c>
      <c r="U1346" s="62">
        <v>1151263.24</v>
      </c>
      <c r="Z1346" s="42" t="s">
        <v>68</v>
      </c>
      <c r="AJ1346" s="42"/>
      <c r="AW1346" s="42" t="s">
        <v>2412</v>
      </c>
      <c r="AX1346" s="42">
        <v>0.15620000000000001</v>
      </c>
      <c r="AY1346" s="42"/>
      <c r="AZ1346" s="42"/>
      <c r="BA1346" s="42"/>
      <c r="BB1346" s="42"/>
      <c r="BN1346" s="128" t="s">
        <v>4578</v>
      </c>
      <c r="BO1346" s="58" t="str">
        <f t="shared" si="20"/>
        <v>境内资产</v>
      </c>
      <c r="BP1346" s="58" t="str">
        <f>IF(M1346="",VLOOKUP(D1346,Sheet4!$A$1:$B$92,2,0),VLOOKUP(Q1346,Sheet4!$A$1:$B$92,2,0))</f>
        <v>保险资产管理产品</v>
      </c>
    </row>
    <row r="1347" spans="1:68" s="58" customFormat="1" ht="12.75" customHeight="1">
      <c r="A1347" s="137" t="s">
        <v>2035</v>
      </c>
      <c r="B1347" s="42" t="s">
        <v>2036</v>
      </c>
      <c r="C1347" s="252" t="s">
        <v>5552</v>
      </c>
      <c r="D1347" s="257" t="s">
        <v>678</v>
      </c>
      <c r="E1347" s="42" t="s">
        <v>4460</v>
      </c>
      <c r="F1347" s="42" t="s">
        <v>2036</v>
      </c>
      <c r="G1347" s="42"/>
      <c r="H1347" s="307">
        <v>63.914040390665861</v>
      </c>
      <c r="I1347" s="315">
        <v>50.912074376475012</v>
      </c>
      <c r="J1347" s="105">
        <v>0</v>
      </c>
      <c r="K1347" s="42">
        <v>0</v>
      </c>
      <c r="L1347" s="42" t="s">
        <v>4487</v>
      </c>
      <c r="M1347" s="42" t="s">
        <v>2302</v>
      </c>
      <c r="N1347" s="42" t="s">
        <v>2303</v>
      </c>
      <c r="O1347" s="137" t="s">
        <v>2304</v>
      </c>
      <c r="P1347" s="42" t="s">
        <v>64</v>
      </c>
      <c r="Q1347" s="42" t="s">
        <v>65</v>
      </c>
      <c r="R1347" s="42">
        <v>1</v>
      </c>
      <c r="S1347" s="137" t="s">
        <v>2254</v>
      </c>
      <c r="T1347" s="62">
        <v>1234052.79</v>
      </c>
      <c r="U1347" s="62">
        <v>1151263.24</v>
      </c>
      <c r="Z1347" s="42" t="s">
        <v>68</v>
      </c>
      <c r="AJ1347" s="42"/>
      <c r="AW1347" s="42" t="s">
        <v>2412</v>
      </c>
      <c r="AX1347" s="42">
        <v>0.15620000000000001</v>
      </c>
      <c r="AY1347" s="42"/>
      <c r="AZ1347" s="42"/>
      <c r="BA1347" s="42"/>
      <c r="BB1347" s="42"/>
      <c r="BN1347" s="128" t="s">
        <v>4578</v>
      </c>
      <c r="BO1347" s="58" t="str">
        <f t="shared" ref="BO1347:BO1410" si="21">IF(LEFT(D1347,2)="境外","境外资产","境内资产")</f>
        <v>境内资产</v>
      </c>
      <c r="BP1347" s="58" t="str">
        <f>IF(M1347="",VLOOKUP(D1347,Sheet4!$A$1:$B$92,2,0),VLOOKUP(Q1347,Sheet4!$A$1:$B$92,2,0))</f>
        <v>保险资产管理产品</v>
      </c>
    </row>
    <row r="1348" spans="1:68" s="58" customFormat="1" ht="12.75" customHeight="1">
      <c r="A1348" s="137" t="s">
        <v>1627</v>
      </c>
      <c r="B1348" s="42" t="s">
        <v>1628</v>
      </c>
      <c r="C1348" s="252" t="s">
        <v>5552</v>
      </c>
      <c r="D1348" s="257" t="s">
        <v>678</v>
      </c>
      <c r="E1348" s="42" t="s">
        <v>1629</v>
      </c>
      <c r="F1348" s="42" t="s">
        <v>1628</v>
      </c>
      <c r="G1348" s="42"/>
      <c r="H1348" s="307">
        <v>20.850768074257168</v>
      </c>
      <c r="I1348" s="315">
        <v>11.266101736613507</v>
      </c>
      <c r="J1348" s="105">
        <v>0</v>
      </c>
      <c r="K1348" s="42">
        <v>0</v>
      </c>
      <c r="L1348" s="42" t="s">
        <v>4487</v>
      </c>
      <c r="M1348" s="42" t="s">
        <v>2302</v>
      </c>
      <c r="N1348" s="42" t="s">
        <v>2303</v>
      </c>
      <c r="O1348" s="137" t="s">
        <v>2304</v>
      </c>
      <c r="P1348" s="42" t="s">
        <v>64</v>
      </c>
      <c r="Q1348" s="42" t="s">
        <v>65</v>
      </c>
      <c r="R1348" s="42">
        <v>1</v>
      </c>
      <c r="S1348" s="137" t="s">
        <v>2254</v>
      </c>
      <c r="T1348" s="62">
        <v>1234052.79</v>
      </c>
      <c r="U1348" s="62">
        <v>1151263.24</v>
      </c>
      <c r="Z1348" s="42" t="s">
        <v>68</v>
      </c>
      <c r="AJ1348" s="42"/>
      <c r="AW1348" s="42" t="s">
        <v>2412</v>
      </c>
      <c r="AX1348" s="42">
        <v>0.15620000000000001</v>
      </c>
      <c r="AY1348" s="42"/>
      <c r="AZ1348" s="42"/>
      <c r="BA1348" s="42"/>
      <c r="BB1348" s="42"/>
      <c r="BN1348" s="128" t="s">
        <v>4578</v>
      </c>
      <c r="BO1348" s="58" t="str">
        <f t="shared" si="21"/>
        <v>境内资产</v>
      </c>
      <c r="BP1348" s="58" t="str">
        <f>IF(M1348="",VLOOKUP(D1348,Sheet4!$A$1:$B$92,2,0),VLOOKUP(Q1348,Sheet4!$A$1:$B$92,2,0))</f>
        <v>保险资产管理产品</v>
      </c>
    </row>
    <row r="1349" spans="1:68" s="58" customFormat="1" ht="12.75" customHeight="1">
      <c r="A1349" s="137" t="s">
        <v>1630</v>
      </c>
      <c r="B1349" s="42" t="s">
        <v>1631</v>
      </c>
      <c r="C1349" s="252" t="s">
        <v>5552</v>
      </c>
      <c r="D1349" s="257" t="s">
        <v>678</v>
      </c>
      <c r="E1349" s="42" t="s">
        <v>1632</v>
      </c>
      <c r="F1349" s="42" t="s">
        <v>1631</v>
      </c>
      <c r="G1349" s="42"/>
      <c r="H1349" s="307">
        <v>13.211680596154713</v>
      </c>
      <c r="I1349" s="315">
        <v>8.8472282804853855</v>
      </c>
      <c r="J1349" s="105">
        <v>0</v>
      </c>
      <c r="K1349" s="42">
        <v>0</v>
      </c>
      <c r="L1349" s="42" t="s">
        <v>4487</v>
      </c>
      <c r="M1349" s="42" t="s">
        <v>2302</v>
      </c>
      <c r="N1349" s="42" t="s">
        <v>2303</v>
      </c>
      <c r="O1349" s="137" t="s">
        <v>2304</v>
      </c>
      <c r="P1349" s="42" t="s">
        <v>64</v>
      </c>
      <c r="Q1349" s="42" t="s">
        <v>65</v>
      </c>
      <c r="R1349" s="42">
        <v>1</v>
      </c>
      <c r="S1349" s="137" t="s">
        <v>2254</v>
      </c>
      <c r="T1349" s="62">
        <v>1234052.79</v>
      </c>
      <c r="U1349" s="62">
        <v>1151263.24</v>
      </c>
      <c r="Z1349" s="42" t="s">
        <v>68</v>
      </c>
      <c r="AJ1349" s="42"/>
      <c r="AW1349" s="42" t="s">
        <v>2412</v>
      </c>
      <c r="AX1349" s="42">
        <v>0.15620000000000001</v>
      </c>
      <c r="AY1349" s="42"/>
      <c r="AZ1349" s="42"/>
      <c r="BA1349" s="42"/>
      <c r="BB1349" s="42"/>
      <c r="BN1349" s="128" t="s">
        <v>4578</v>
      </c>
      <c r="BO1349" s="58" t="str">
        <f t="shared" si="21"/>
        <v>境内资产</v>
      </c>
      <c r="BP1349" s="58" t="str">
        <f>IF(M1349="",VLOOKUP(D1349,Sheet4!$A$1:$B$92,2,0),VLOOKUP(Q1349,Sheet4!$A$1:$B$92,2,0))</f>
        <v>保险资产管理产品</v>
      </c>
    </row>
    <row r="1350" spans="1:68" s="58" customFormat="1" ht="12.75" customHeight="1">
      <c r="A1350" s="137" t="s">
        <v>1633</v>
      </c>
      <c r="B1350" s="42" t="s">
        <v>1634</v>
      </c>
      <c r="C1350" s="252" t="s">
        <v>5552</v>
      </c>
      <c r="D1350" s="257" t="s">
        <v>678</v>
      </c>
      <c r="E1350" s="42" t="s">
        <v>1635</v>
      </c>
      <c r="F1350" s="42" t="s">
        <v>1634</v>
      </c>
      <c r="G1350" s="42"/>
      <c r="H1350" s="307">
        <v>39.293818922162906</v>
      </c>
      <c r="I1350" s="315">
        <v>17.481849623138871</v>
      </c>
      <c r="J1350" s="105">
        <v>0</v>
      </c>
      <c r="K1350" s="42">
        <v>0</v>
      </c>
      <c r="L1350" s="42" t="s">
        <v>4487</v>
      </c>
      <c r="M1350" s="42" t="s">
        <v>2302</v>
      </c>
      <c r="N1350" s="42" t="s">
        <v>2303</v>
      </c>
      <c r="O1350" s="137" t="s">
        <v>2304</v>
      </c>
      <c r="P1350" s="42" t="s">
        <v>64</v>
      </c>
      <c r="Q1350" s="42" t="s">
        <v>65</v>
      </c>
      <c r="R1350" s="42">
        <v>1</v>
      </c>
      <c r="S1350" s="137" t="s">
        <v>2254</v>
      </c>
      <c r="T1350" s="62">
        <v>1234052.79</v>
      </c>
      <c r="U1350" s="62">
        <v>1151263.24</v>
      </c>
      <c r="Z1350" s="42" t="s">
        <v>68</v>
      </c>
      <c r="AJ1350" s="42"/>
      <c r="AW1350" s="42" t="s">
        <v>2412</v>
      </c>
      <c r="AX1350" s="42">
        <v>0.15620000000000001</v>
      </c>
      <c r="AY1350" s="42"/>
      <c r="AZ1350" s="42"/>
      <c r="BA1350" s="42"/>
      <c r="BB1350" s="42"/>
      <c r="BN1350" s="128" t="s">
        <v>4578</v>
      </c>
      <c r="BO1350" s="58" t="str">
        <f t="shared" si="21"/>
        <v>境内资产</v>
      </c>
      <c r="BP1350" s="58" t="str">
        <f>IF(M1350="",VLOOKUP(D1350,Sheet4!$A$1:$B$92,2,0),VLOOKUP(Q1350,Sheet4!$A$1:$B$92,2,0))</f>
        <v>保险资产管理产品</v>
      </c>
    </row>
    <row r="1351" spans="1:68" s="58" customFormat="1" ht="12.75" customHeight="1">
      <c r="A1351" s="137" t="s">
        <v>1764</v>
      </c>
      <c r="B1351" s="42" t="s">
        <v>1765</v>
      </c>
      <c r="C1351" s="252" t="s">
        <v>5552</v>
      </c>
      <c r="D1351" s="257" t="s">
        <v>678</v>
      </c>
      <c r="E1351" s="42" t="s">
        <v>1766</v>
      </c>
      <c r="F1351" s="42" t="s">
        <v>1765</v>
      </c>
      <c r="G1351" s="42"/>
      <c r="H1351" s="307">
        <v>15.615171977893761</v>
      </c>
      <c r="I1351" s="315">
        <v>10.886958957990489</v>
      </c>
      <c r="J1351" s="105">
        <v>0</v>
      </c>
      <c r="K1351" s="42">
        <v>0</v>
      </c>
      <c r="L1351" s="42" t="s">
        <v>4487</v>
      </c>
      <c r="M1351" s="42" t="s">
        <v>2302</v>
      </c>
      <c r="N1351" s="42" t="s">
        <v>2303</v>
      </c>
      <c r="O1351" s="137" t="s">
        <v>2304</v>
      </c>
      <c r="P1351" s="42" t="s">
        <v>64</v>
      </c>
      <c r="Q1351" s="42" t="s">
        <v>65</v>
      </c>
      <c r="R1351" s="42">
        <v>1</v>
      </c>
      <c r="S1351" s="137" t="s">
        <v>2254</v>
      </c>
      <c r="T1351" s="62">
        <v>1234052.79</v>
      </c>
      <c r="U1351" s="62">
        <v>1151263.24</v>
      </c>
      <c r="Z1351" s="42" t="s">
        <v>68</v>
      </c>
      <c r="AJ1351" s="42"/>
      <c r="AW1351" s="42" t="s">
        <v>2412</v>
      </c>
      <c r="AX1351" s="42">
        <v>0.15620000000000001</v>
      </c>
      <c r="AY1351" s="42"/>
      <c r="AZ1351" s="42"/>
      <c r="BA1351" s="42"/>
      <c r="BB1351" s="42"/>
      <c r="BN1351" s="128" t="s">
        <v>4578</v>
      </c>
      <c r="BO1351" s="58" t="str">
        <f t="shared" si="21"/>
        <v>境内资产</v>
      </c>
      <c r="BP1351" s="58" t="str">
        <f>IF(M1351="",VLOOKUP(D1351,Sheet4!$A$1:$B$92,2,0),VLOOKUP(Q1351,Sheet4!$A$1:$B$92,2,0))</f>
        <v>保险资产管理产品</v>
      </c>
    </row>
    <row r="1352" spans="1:68" s="58" customFormat="1" ht="12.75" customHeight="1">
      <c r="A1352" s="137" t="s">
        <v>1826</v>
      </c>
      <c r="B1352" s="42" t="s">
        <v>1827</v>
      </c>
      <c r="C1352" s="252" t="s">
        <v>5552</v>
      </c>
      <c r="D1352" s="257" t="s">
        <v>678</v>
      </c>
      <c r="E1352" s="42" t="s">
        <v>1828</v>
      </c>
      <c r="F1352" s="42" t="s">
        <v>1827</v>
      </c>
      <c r="G1352" s="42"/>
      <c r="H1352" s="307">
        <v>5.0426158590645782</v>
      </c>
      <c r="I1352" s="315">
        <v>3.4231031698148553</v>
      </c>
      <c r="J1352" s="105">
        <v>0</v>
      </c>
      <c r="K1352" s="42">
        <v>0</v>
      </c>
      <c r="L1352" s="42" t="s">
        <v>4487</v>
      </c>
      <c r="M1352" s="42" t="s">
        <v>2302</v>
      </c>
      <c r="N1352" s="42" t="s">
        <v>2303</v>
      </c>
      <c r="O1352" s="137" t="s">
        <v>2304</v>
      </c>
      <c r="P1352" s="42" t="s">
        <v>64</v>
      </c>
      <c r="Q1352" s="42" t="s">
        <v>65</v>
      </c>
      <c r="R1352" s="42">
        <v>1</v>
      </c>
      <c r="S1352" s="137" t="s">
        <v>2254</v>
      </c>
      <c r="T1352" s="62">
        <v>1234052.79</v>
      </c>
      <c r="U1352" s="62">
        <v>1151263.24</v>
      </c>
      <c r="Z1352" s="42" t="s">
        <v>68</v>
      </c>
      <c r="AJ1352" s="42"/>
      <c r="AW1352" s="42" t="s">
        <v>2412</v>
      </c>
      <c r="AX1352" s="42">
        <v>0.15620000000000001</v>
      </c>
      <c r="AY1352" s="42"/>
      <c r="AZ1352" s="42"/>
      <c r="BA1352" s="42"/>
      <c r="BB1352" s="42"/>
      <c r="BN1352" s="128" t="s">
        <v>4578</v>
      </c>
      <c r="BO1352" s="58" t="str">
        <f t="shared" si="21"/>
        <v>境内资产</v>
      </c>
      <c r="BP1352" s="58" t="str">
        <f>IF(M1352="",VLOOKUP(D1352,Sheet4!$A$1:$B$92,2,0),VLOOKUP(Q1352,Sheet4!$A$1:$B$92,2,0))</f>
        <v>保险资产管理产品</v>
      </c>
    </row>
    <row r="1353" spans="1:68" s="58" customFormat="1" ht="12.75" customHeight="1">
      <c r="A1353" s="137" t="s">
        <v>2245</v>
      </c>
      <c r="B1353" s="42" t="s">
        <v>2246</v>
      </c>
      <c r="C1353" s="252" t="s">
        <v>5552</v>
      </c>
      <c r="D1353" s="257" t="s">
        <v>678</v>
      </c>
      <c r="E1353" s="42" t="s">
        <v>2814</v>
      </c>
      <c r="F1353" s="42" t="s">
        <v>2246</v>
      </c>
      <c r="G1353" s="42"/>
      <c r="H1353" s="307">
        <v>24.983531415978238</v>
      </c>
      <c r="I1353" s="315">
        <v>10.31354001638751</v>
      </c>
      <c r="J1353" s="105">
        <v>0</v>
      </c>
      <c r="K1353" s="42">
        <v>0</v>
      </c>
      <c r="L1353" s="42" t="s">
        <v>4487</v>
      </c>
      <c r="M1353" s="42" t="s">
        <v>2302</v>
      </c>
      <c r="N1353" s="42" t="s">
        <v>2303</v>
      </c>
      <c r="O1353" s="137" t="s">
        <v>2304</v>
      </c>
      <c r="P1353" s="42" t="s">
        <v>64</v>
      </c>
      <c r="Q1353" s="42" t="s">
        <v>65</v>
      </c>
      <c r="R1353" s="42">
        <v>1</v>
      </c>
      <c r="S1353" s="137" t="s">
        <v>2254</v>
      </c>
      <c r="T1353" s="62">
        <v>1234052.79</v>
      </c>
      <c r="U1353" s="62">
        <v>1151263.24</v>
      </c>
      <c r="Z1353" s="42" t="s">
        <v>68</v>
      </c>
      <c r="AJ1353" s="42"/>
      <c r="AW1353" s="42" t="s">
        <v>2412</v>
      </c>
      <c r="AX1353" s="42">
        <v>0.15620000000000001</v>
      </c>
      <c r="AY1353" s="42"/>
      <c r="AZ1353" s="42"/>
      <c r="BA1353" s="42"/>
      <c r="BB1353" s="42"/>
      <c r="BN1353" s="128" t="s">
        <v>4578</v>
      </c>
      <c r="BO1353" s="58" t="str">
        <f t="shared" si="21"/>
        <v>境内资产</v>
      </c>
      <c r="BP1353" s="58" t="str">
        <f>IF(M1353="",VLOOKUP(D1353,Sheet4!$A$1:$B$92,2,0),VLOOKUP(Q1353,Sheet4!$A$1:$B$92,2,0))</f>
        <v>保险资产管理产品</v>
      </c>
    </row>
    <row r="1354" spans="1:68" s="58" customFormat="1" ht="12.75" customHeight="1">
      <c r="A1354" s="137" t="s">
        <v>1639</v>
      </c>
      <c r="B1354" s="42" t="s">
        <v>1640</v>
      </c>
      <c r="C1354" s="252" t="s">
        <v>5552</v>
      </c>
      <c r="D1354" s="257" t="s">
        <v>678</v>
      </c>
      <c r="E1354" s="42" t="s">
        <v>1641</v>
      </c>
      <c r="F1354" s="42" t="s">
        <v>1640</v>
      </c>
      <c r="G1354" s="42"/>
      <c r="H1354" s="307">
        <v>8.8304939358203463</v>
      </c>
      <c r="I1354" s="315">
        <v>6.0287589578103127</v>
      </c>
      <c r="J1354" s="105">
        <v>0</v>
      </c>
      <c r="K1354" s="42">
        <v>0</v>
      </c>
      <c r="L1354" s="42" t="s">
        <v>4487</v>
      </c>
      <c r="M1354" s="42" t="s">
        <v>2302</v>
      </c>
      <c r="N1354" s="42" t="s">
        <v>2303</v>
      </c>
      <c r="O1354" s="137" t="s">
        <v>2304</v>
      </c>
      <c r="P1354" s="42" t="s">
        <v>64</v>
      </c>
      <c r="Q1354" s="42" t="s">
        <v>65</v>
      </c>
      <c r="R1354" s="42">
        <v>1</v>
      </c>
      <c r="S1354" s="137" t="s">
        <v>2254</v>
      </c>
      <c r="T1354" s="62">
        <v>1234052.79</v>
      </c>
      <c r="U1354" s="62">
        <v>1151263.24</v>
      </c>
      <c r="Z1354" s="42" t="s">
        <v>68</v>
      </c>
      <c r="AJ1354" s="42"/>
      <c r="AW1354" s="42" t="s">
        <v>2412</v>
      </c>
      <c r="AX1354" s="42">
        <v>0.15620000000000001</v>
      </c>
      <c r="AY1354" s="42"/>
      <c r="AZ1354" s="42"/>
      <c r="BA1354" s="42"/>
      <c r="BB1354" s="42"/>
      <c r="BN1354" s="128" t="s">
        <v>4578</v>
      </c>
      <c r="BO1354" s="58" t="str">
        <f t="shared" si="21"/>
        <v>境内资产</v>
      </c>
      <c r="BP1354" s="58" t="str">
        <f>IF(M1354="",VLOOKUP(D1354,Sheet4!$A$1:$B$92,2,0),VLOOKUP(Q1354,Sheet4!$A$1:$B$92,2,0))</f>
        <v>保险资产管理产品</v>
      </c>
    </row>
    <row r="1355" spans="1:68" s="58" customFormat="1" ht="12.75" customHeight="1">
      <c r="A1355" s="137" t="s">
        <v>1642</v>
      </c>
      <c r="B1355" s="42" t="s">
        <v>1643</v>
      </c>
      <c r="C1355" s="252" t="s">
        <v>5552</v>
      </c>
      <c r="D1355" s="257" t="s">
        <v>678</v>
      </c>
      <c r="E1355" s="42" t="s">
        <v>1644</v>
      </c>
      <c r="F1355" s="42" t="s">
        <v>1643</v>
      </c>
      <c r="G1355" s="42"/>
      <c r="H1355" s="307">
        <v>20.580201329874985</v>
      </c>
      <c r="I1355" s="315">
        <v>10.052439163937063</v>
      </c>
      <c r="J1355" s="105">
        <v>0</v>
      </c>
      <c r="K1355" s="42">
        <v>0</v>
      </c>
      <c r="L1355" s="42" t="s">
        <v>4487</v>
      </c>
      <c r="M1355" s="42" t="s">
        <v>2302</v>
      </c>
      <c r="N1355" s="42" t="s">
        <v>2303</v>
      </c>
      <c r="O1355" s="137" t="s">
        <v>2304</v>
      </c>
      <c r="P1355" s="42" t="s">
        <v>64</v>
      </c>
      <c r="Q1355" s="42" t="s">
        <v>65</v>
      </c>
      <c r="R1355" s="42">
        <v>1</v>
      </c>
      <c r="S1355" s="137" t="s">
        <v>2254</v>
      </c>
      <c r="T1355" s="62">
        <v>1234052.79</v>
      </c>
      <c r="U1355" s="62">
        <v>1151263.24</v>
      </c>
      <c r="Z1355" s="42" t="s">
        <v>68</v>
      </c>
      <c r="AJ1355" s="42"/>
      <c r="AW1355" s="42" t="s">
        <v>2412</v>
      </c>
      <c r="AX1355" s="42">
        <v>0.15620000000000001</v>
      </c>
      <c r="AY1355" s="42"/>
      <c r="AZ1355" s="42"/>
      <c r="BA1355" s="42"/>
      <c r="BB1355" s="42"/>
      <c r="BN1355" s="128" t="s">
        <v>4578</v>
      </c>
      <c r="BO1355" s="58" t="str">
        <f t="shared" si="21"/>
        <v>境内资产</v>
      </c>
      <c r="BP1355" s="58" t="str">
        <f>IF(M1355="",VLOOKUP(D1355,Sheet4!$A$1:$B$92,2,0),VLOOKUP(Q1355,Sheet4!$A$1:$B$92,2,0))</f>
        <v>保险资产管理产品</v>
      </c>
    </row>
    <row r="1356" spans="1:68" s="58" customFormat="1" ht="12.75" customHeight="1">
      <c r="A1356" s="137" t="s">
        <v>2180</v>
      </c>
      <c r="B1356" s="42" t="s">
        <v>2347</v>
      </c>
      <c r="C1356" s="252" t="s">
        <v>5552</v>
      </c>
      <c r="D1356" s="257" t="s">
        <v>678</v>
      </c>
      <c r="E1356" s="42" t="s">
        <v>2815</v>
      </c>
      <c r="F1356" s="42" t="s">
        <v>2347</v>
      </c>
      <c r="G1356" s="42"/>
      <c r="H1356" s="307">
        <v>3.92338682732619</v>
      </c>
      <c r="I1356" s="315">
        <v>3.6060540692336303</v>
      </c>
      <c r="J1356" s="105">
        <v>0</v>
      </c>
      <c r="K1356" s="42">
        <v>0</v>
      </c>
      <c r="L1356" s="42" t="s">
        <v>4487</v>
      </c>
      <c r="M1356" s="42" t="s">
        <v>2302</v>
      </c>
      <c r="N1356" s="42" t="s">
        <v>2303</v>
      </c>
      <c r="O1356" s="137" t="s">
        <v>2304</v>
      </c>
      <c r="P1356" s="42" t="s">
        <v>64</v>
      </c>
      <c r="Q1356" s="42" t="s">
        <v>65</v>
      </c>
      <c r="R1356" s="42">
        <v>1</v>
      </c>
      <c r="S1356" s="137" t="s">
        <v>2254</v>
      </c>
      <c r="T1356" s="62">
        <v>1234052.79</v>
      </c>
      <c r="U1356" s="62">
        <v>1151263.24</v>
      </c>
      <c r="Z1356" s="42" t="s">
        <v>68</v>
      </c>
      <c r="AJ1356" s="42"/>
      <c r="AW1356" s="42" t="s">
        <v>2412</v>
      </c>
      <c r="AX1356" s="42">
        <v>0.15620000000000001</v>
      </c>
      <c r="AY1356" s="42"/>
      <c r="AZ1356" s="42"/>
      <c r="BA1356" s="42"/>
      <c r="BB1356" s="42"/>
      <c r="BN1356" s="128" t="s">
        <v>4578</v>
      </c>
      <c r="BO1356" s="58" t="str">
        <f t="shared" si="21"/>
        <v>境内资产</v>
      </c>
      <c r="BP1356" s="58" t="str">
        <f>IF(M1356="",VLOOKUP(D1356,Sheet4!$A$1:$B$92,2,0),VLOOKUP(Q1356,Sheet4!$A$1:$B$92,2,0))</f>
        <v>保险资产管理产品</v>
      </c>
    </row>
    <row r="1357" spans="1:68" s="58" customFormat="1" ht="12.75" customHeight="1">
      <c r="A1357" s="137" t="s">
        <v>1767</v>
      </c>
      <c r="B1357" s="42" t="s">
        <v>1768</v>
      </c>
      <c r="C1357" s="252" t="s">
        <v>5552</v>
      </c>
      <c r="D1357" s="257" t="s">
        <v>678</v>
      </c>
      <c r="E1357" s="42" t="s">
        <v>1769</v>
      </c>
      <c r="F1357" s="42" t="s">
        <v>1768</v>
      </c>
      <c r="G1357" s="42"/>
      <c r="H1357" s="307">
        <v>10.72350328838351</v>
      </c>
      <c r="I1357" s="315">
        <v>5.9001242478093685</v>
      </c>
      <c r="J1357" s="105">
        <v>0</v>
      </c>
      <c r="K1357" s="42">
        <v>0</v>
      </c>
      <c r="L1357" s="42" t="s">
        <v>4487</v>
      </c>
      <c r="M1357" s="42" t="s">
        <v>2302</v>
      </c>
      <c r="N1357" s="42" t="s">
        <v>2303</v>
      </c>
      <c r="O1357" s="137" t="s">
        <v>2304</v>
      </c>
      <c r="P1357" s="42" t="s">
        <v>64</v>
      </c>
      <c r="Q1357" s="42" t="s">
        <v>65</v>
      </c>
      <c r="R1357" s="42">
        <v>1</v>
      </c>
      <c r="S1357" s="137" t="s">
        <v>2254</v>
      </c>
      <c r="T1357" s="62">
        <v>1234052.79</v>
      </c>
      <c r="U1357" s="62">
        <v>1151263.24</v>
      </c>
      <c r="Z1357" s="42" t="s">
        <v>68</v>
      </c>
      <c r="AJ1357" s="42"/>
      <c r="AW1357" s="42" t="s">
        <v>2412</v>
      </c>
      <c r="AX1357" s="42">
        <v>0.15620000000000001</v>
      </c>
      <c r="AY1357" s="42"/>
      <c r="AZ1357" s="42"/>
      <c r="BA1357" s="42"/>
      <c r="BB1357" s="42"/>
      <c r="BN1357" s="128" t="s">
        <v>4578</v>
      </c>
      <c r="BO1357" s="58" t="str">
        <f t="shared" si="21"/>
        <v>境内资产</v>
      </c>
      <c r="BP1357" s="58" t="str">
        <f>IF(M1357="",VLOOKUP(D1357,Sheet4!$A$1:$B$92,2,0),VLOOKUP(Q1357,Sheet4!$A$1:$B$92,2,0))</f>
        <v>保险资产管理产品</v>
      </c>
    </row>
    <row r="1358" spans="1:68" s="58" customFormat="1" ht="12.75" customHeight="1">
      <c r="A1358" s="137" t="s">
        <v>1773</v>
      </c>
      <c r="B1358" s="42" t="s">
        <v>1774</v>
      </c>
      <c r="C1358" s="252" t="s">
        <v>5552</v>
      </c>
      <c r="D1358" s="257" t="s">
        <v>678</v>
      </c>
      <c r="E1358" s="42" t="s">
        <v>1775</v>
      </c>
      <c r="F1358" s="42" t="s">
        <v>1774</v>
      </c>
      <c r="G1358" s="42"/>
      <c r="H1358" s="307">
        <v>31.127233347245369</v>
      </c>
      <c r="I1358" s="315">
        <v>24.708231725630181</v>
      </c>
      <c r="J1358" s="105">
        <v>0</v>
      </c>
      <c r="K1358" s="42">
        <v>0</v>
      </c>
      <c r="L1358" s="42" t="s">
        <v>4487</v>
      </c>
      <c r="M1358" s="42" t="s">
        <v>2302</v>
      </c>
      <c r="N1358" s="42" t="s">
        <v>2303</v>
      </c>
      <c r="O1358" s="137" t="s">
        <v>2304</v>
      </c>
      <c r="P1358" s="42" t="s">
        <v>64</v>
      </c>
      <c r="Q1358" s="42" t="s">
        <v>65</v>
      </c>
      <c r="R1358" s="42">
        <v>1</v>
      </c>
      <c r="S1358" s="137" t="s">
        <v>2254</v>
      </c>
      <c r="T1358" s="62">
        <v>1234052.79</v>
      </c>
      <c r="U1358" s="62">
        <v>1151263.24</v>
      </c>
      <c r="Z1358" s="42" t="s">
        <v>68</v>
      </c>
      <c r="AJ1358" s="42"/>
      <c r="AW1358" s="42" t="s">
        <v>2412</v>
      </c>
      <c r="AX1358" s="42">
        <v>0.15620000000000001</v>
      </c>
      <c r="AY1358" s="42"/>
      <c r="AZ1358" s="42"/>
      <c r="BA1358" s="42"/>
      <c r="BB1358" s="42"/>
      <c r="BN1358" s="128" t="s">
        <v>4578</v>
      </c>
      <c r="BO1358" s="58" t="str">
        <f t="shared" si="21"/>
        <v>境内资产</v>
      </c>
      <c r="BP1358" s="58" t="str">
        <f>IF(M1358="",VLOOKUP(D1358,Sheet4!$A$1:$B$92,2,0),VLOOKUP(Q1358,Sheet4!$A$1:$B$92,2,0))</f>
        <v>保险资产管理产品</v>
      </c>
    </row>
    <row r="1359" spans="1:68" s="58" customFormat="1" ht="12.75" customHeight="1">
      <c r="A1359" s="137" t="s">
        <v>2043</v>
      </c>
      <c r="B1359" s="42" t="s">
        <v>2044</v>
      </c>
      <c r="C1359" s="252" t="s">
        <v>5552</v>
      </c>
      <c r="D1359" s="257" t="s">
        <v>678</v>
      </c>
      <c r="E1359" s="42" t="s">
        <v>4375</v>
      </c>
      <c r="F1359" s="42" t="s">
        <v>2044</v>
      </c>
      <c r="G1359" s="42"/>
      <c r="H1359" s="307">
        <v>59.942385027100443</v>
      </c>
      <c r="I1359" s="315">
        <v>30.733497318560925</v>
      </c>
      <c r="J1359" s="105">
        <v>0</v>
      </c>
      <c r="K1359" s="42">
        <v>0</v>
      </c>
      <c r="L1359" s="42" t="s">
        <v>4487</v>
      </c>
      <c r="M1359" s="42" t="s">
        <v>2302</v>
      </c>
      <c r="N1359" s="42" t="s">
        <v>2303</v>
      </c>
      <c r="O1359" s="137" t="s">
        <v>2304</v>
      </c>
      <c r="P1359" s="42" t="s">
        <v>64</v>
      </c>
      <c r="Q1359" s="42" t="s">
        <v>65</v>
      </c>
      <c r="R1359" s="42">
        <v>1</v>
      </c>
      <c r="S1359" s="137" t="s">
        <v>2254</v>
      </c>
      <c r="T1359" s="62">
        <v>1234052.79</v>
      </c>
      <c r="U1359" s="62">
        <v>1151263.24</v>
      </c>
      <c r="Z1359" s="42" t="s">
        <v>68</v>
      </c>
      <c r="AJ1359" s="42"/>
      <c r="AW1359" s="42" t="s">
        <v>2412</v>
      </c>
      <c r="AX1359" s="42">
        <v>0.15620000000000001</v>
      </c>
      <c r="AY1359" s="42"/>
      <c r="AZ1359" s="42"/>
      <c r="BA1359" s="42"/>
      <c r="BB1359" s="42"/>
      <c r="BN1359" s="128" t="s">
        <v>4578</v>
      </c>
      <c r="BO1359" s="58" t="str">
        <f t="shared" si="21"/>
        <v>境内资产</v>
      </c>
      <c r="BP1359" s="58" t="str">
        <f>IF(M1359="",VLOOKUP(D1359,Sheet4!$A$1:$B$92,2,0),VLOOKUP(Q1359,Sheet4!$A$1:$B$92,2,0))</f>
        <v>保险资产管理产品</v>
      </c>
    </row>
    <row r="1360" spans="1:68" s="58" customFormat="1" ht="12.75" customHeight="1">
      <c r="A1360" s="137" t="s">
        <v>1832</v>
      </c>
      <c r="B1360" s="42" t="s">
        <v>1833</v>
      </c>
      <c r="C1360" s="252" t="s">
        <v>5552</v>
      </c>
      <c r="D1360" s="257" t="s">
        <v>678</v>
      </c>
      <c r="E1360" s="42" t="s">
        <v>1834</v>
      </c>
      <c r="F1360" s="42" t="s">
        <v>1833</v>
      </c>
      <c r="G1360" s="42"/>
      <c r="H1360" s="307">
        <v>20.870995783801778</v>
      </c>
      <c r="I1360" s="315">
        <v>11.06410636414159</v>
      </c>
      <c r="J1360" s="105">
        <v>0</v>
      </c>
      <c r="K1360" s="42">
        <v>0</v>
      </c>
      <c r="L1360" s="42" t="s">
        <v>4487</v>
      </c>
      <c r="M1360" s="42" t="s">
        <v>2302</v>
      </c>
      <c r="N1360" s="42" t="s">
        <v>2303</v>
      </c>
      <c r="O1360" s="137" t="s">
        <v>2304</v>
      </c>
      <c r="P1360" s="42" t="s">
        <v>64</v>
      </c>
      <c r="Q1360" s="42" t="s">
        <v>65</v>
      </c>
      <c r="R1360" s="42">
        <v>1</v>
      </c>
      <c r="S1360" s="137" t="s">
        <v>2254</v>
      </c>
      <c r="T1360" s="62">
        <v>1234052.79</v>
      </c>
      <c r="U1360" s="62">
        <v>1151263.24</v>
      </c>
      <c r="Z1360" s="42" t="s">
        <v>68</v>
      </c>
      <c r="AJ1360" s="42"/>
      <c r="AW1360" s="42" t="s">
        <v>2412</v>
      </c>
      <c r="AX1360" s="42">
        <v>0.15620000000000001</v>
      </c>
      <c r="AY1360" s="42"/>
      <c r="AZ1360" s="42"/>
      <c r="BA1360" s="42"/>
      <c r="BB1360" s="42"/>
      <c r="BN1360" s="128" t="s">
        <v>4578</v>
      </c>
      <c r="BO1360" s="58" t="str">
        <f t="shared" si="21"/>
        <v>境内资产</v>
      </c>
      <c r="BP1360" s="58" t="str">
        <f>IF(M1360="",VLOOKUP(D1360,Sheet4!$A$1:$B$92,2,0),VLOOKUP(Q1360,Sheet4!$A$1:$B$92,2,0))</f>
        <v>保险资产管理产品</v>
      </c>
    </row>
    <row r="1361" spans="1:68" s="58" customFormat="1" ht="12.75" customHeight="1">
      <c r="A1361" s="137" t="s">
        <v>1779</v>
      </c>
      <c r="B1361" s="42" t="s">
        <v>1780</v>
      </c>
      <c r="C1361" s="252" t="s">
        <v>5552</v>
      </c>
      <c r="D1361" s="257" t="s">
        <v>678</v>
      </c>
      <c r="E1361" s="42" t="s">
        <v>1781</v>
      </c>
      <c r="F1361" s="42" t="s">
        <v>1780</v>
      </c>
      <c r="G1361" s="42"/>
      <c r="H1361" s="307">
        <v>13.655112557480786</v>
      </c>
      <c r="I1361" s="315">
        <v>9.5585787902365507</v>
      </c>
      <c r="J1361" s="105">
        <v>0</v>
      </c>
      <c r="K1361" s="42">
        <v>0</v>
      </c>
      <c r="L1361" s="42" t="s">
        <v>4487</v>
      </c>
      <c r="M1361" s="42" t="s">
        <v>2302</v>
      </c>
      <c r="N1361" s="42" t="s">
        <v>2303</v>
      </c>
      <c r="O1361" s="137" t="s">
        <v>2304</v>
      </c>
      <c r="P1361" s="42" t="s">
        <v>64</v>
      </c>
      <c r="Q1361" s="42" t="s">
        <v>65</v>
      </c>
      <c r="R1361" s="42">
        <v>1</v>
      </c>
      <c r="S1361" s="137" t="s">
        <v>2254</v>
      </c>
      <c r="T1361" s="62">
        <v>1234052.79</v>
      </c>
      <c r="U1361" s="62">
        <v>1151263.24</v>
      </c>
      <c r="Z1361" s="42" t="s">
        <v>68</v>
      </c>
      <c r="AJ1361" s="42"/>
      <c r="AW1361" s="42" t="s">
        <v>2412</v>
      </c>
      <c r="AX1361" s="42">
        <v>0.15620000000000001</v>
      </c>
      <c r="AY1361" s="42"/>
      <c r="AZ1361" s="42"/>
      <c r="BA1361" s="42"/>
      <c r="BB1361" s="42"/>
      <c r="BN1361" s="128" t="s">
        <v>4578</v>
      </c>
      <c r="BO1361" s="58" t="str">
        <f t="shared" si="21"/>
        <v>境内资产</v>
      </c>
      <c r="BP1361" s="58" t="str">
        <f>IF(M1361="",VLOOKUP(D1361,Sheet4!$A$1:$B$92,2,0),VLOOKUP(Q1361,Sheet4!$A$1:$B$92,2,0))</f>
        <v>保险资产管理产品</v>
      </c>
    </row>
    <row r="1362" spans="1:68" s="58" customFormat="1" ht="12.75" customHeight="1">
      <c r="A1362" s="137" t="s">
        <v>2295</v>
      </c>
      <c r="B1362" s="42" t="s">
        <v>2348</v>
      </c>
      <c r="C1362" s="252" t="s">
        <v>1305</v>
      </c>
      <c r="D1362" s="252" t="s">
        <v>1318</v>
      </c>
      <c r="E1362" s="42" t="s">
        <v>2349</v>
      </c>
      <c r="F1362" s="42" t="s">
        <v>2348</v>
      </c>
      <c r="G1362" s="42"/>
      <c r="H1362" s="307">
        <v>40585.257826862697</v>
      </c>
      <c r="I1362" s="315">
        <v>40588.701101397455</v>
      </c>
      <c r="J1362" s="105">
        <v>0</v>
      </c>
      <c r="K1362" s="42">
        <v>0</v>
      </c>
      <c r="L1362" s="42" t="s">
        <v>4487</v>
      </c>
      <c r="M1362" s="42" t="s">
        <v>2302</v>
      </c>
      <c r="N1362" s="42" t="s">
        <v>2303</v>
      </c>
      <c r="O1362" s="137" t="s">
        <v>2304</v>
      </c>
      <c r="P1362" s="42" t="s">
        <v>64</v>
      </c>
      <c r="Q1362" s="42" t="s">
        <v>65</v>
      </c>
      <c r="R1362" s="42">
        <v>1</v>
      </c>
      <c r="S1362" s="137" t="s">
        <v>2254</v>
      </c>
      <c r="T1362" s="62">
        <v>1234052.79</v>
      </c>
      <c r="U1362" s="62">
        <v>1151263.24</v>
      </c>
      <c r="Z1362" s="42" t="s">
        <v>68</v>
      </c>
      <c r="AJ1362" s="42"/>
      <c r="AW1362" s="42" t="s">
        <v>2412</v>
      </c>
      <c r="AX1362" s="42">
        <v>0.15620000000000001</v>
      </c>
      <c r="AY1362" s="42"/>
      <c r="AZ1362" s="42"/>
      <c r="BA1362" s="42"/>
      <c r="BB1362" s="42"/>
      <c r="BN1362" s="128" t="s">
        <v>4578</v>
      </c>
      <c r="BO1362" s="58" t="str">
        <f t="shared" si="21"/>
        <v>境内资产</v>
      </c>
      <c r="BP1362" s="58" t="str">
        <f>IF(M1362="",VLOOKUP(D1362,Sheet4!$A$1:$B$92,2,0),VLOOKUP(Q1362,Sheet4!$A$1:$B$92,2,0))</f>
        <v>保险资产管理产品</v>
      </c>
    </row>
    <row r="1363" spans="1:68" s="58" customFormat="1" ht="12.75" customHeight="1">
      <c r="A1363" s="137" t="s">
        <v>2296</v>
      </c>
      <c r="B1363" s="42" t="s">
        <v>2350</v>
      </c>
      <c r="C1363" s="255" t="s">
        <v>71</v>
      </c>
      <c r="D1363" s="255" t="s">
        <v>72</v>
      </c>
      <c r="E1363" s="42" t="s">
        <v>4461</v>
      </c>
      <c r="F1363" s="42" t="s">
        <v>2350</v>
      </c>
      <c r="G1363" s="42"/>
      <c r="H1363" s="307">
        <v>37942.03696602217</v>
      </c>
      <c r="I1363" s="315">
        <v>37897.374483852182</v>
      </c>
      <c r="J1363" s="105">
        <v>590.2237733561509</v>
      </c>
      <c r="K1363" s="42">
        <v>0</v>
      </c>
      <c r="L1363" s="42" t="s">
        <v>4487</v>
      </c>
      <c r="M1363" s="42" t="s">
        <v>2302</v>
      </c>
      <c r="N1363" s="42" t="s">
        <v>2303</v>
      </c>
      <c r="O1363" s="137" t="s">
        <v>2304</v>
      </c>
      <c r="P1363" s="42" t="s">
        <v>64</v>
      </c>
      <c r="Q1363" s="42" t="s">
        <v>65</v>
      </c>
      <c r="R1363" s="42">
        <v>1</v>
      </c>
      <c r="S1363" s="137" t="s">
        <v>2254</v>
      </c>
      <c r="T1363" s="62">
        <v>1234052.79</v>
      </c>
      <c r="U1363" s="62">
        <v>1151263.24</v>
      </c>
      <c r="Z1363" s="42" t="s">
        <v>68</v>
      </c>
      <c r="AJ1363" s="42"/>
      <c r="AW1363" s="42" t="s">
        <v>2412</v>
      </c>
      <c r="AX1363" s="42">
        <v>0.15620000000000001</v>
      </c>
      <c r="AY1363" s="42">
        <v>0.63561643835616399</v>
      </c>
      <c r="AZ1363" s="42" t="s">
        <v>74</v>
      </c>
      <c r="BA1363" s="42">
        <v>5.7611999999999997</v>
      </c>
      <c r="BB1363" s="50" t="s">
        <v>68</v>
      </c>
      <c r="BN1363" s="128" t="s">
        <v>4578</v>
      </c>
      <c r="BO1363" s="58" t="str">
        <f t="shared" si="21"/>
        <v>境内资产</v>
      </c>
      <c r="BP1363" s="58" t="str">
        <f>IF(M1363="",VLOOKUP(D1363,Sheet4!$A$1:$B$92,2,0),VLOOKUP(Q1363,Sheet4!$A$1:$B$92,2,0))</f>
        <v>保险资产管理产品</v>
      </c>
    </row>
    <row r="1364" spans="1:68" s="58" customFormat="1" ht="12.75" customHeight="1">
      <c r="A1364" s="137" t="s">
        <v>2255</v>
      </c>
      <c r="B1364" s="138" t="s">
        <v>2256</v>
      </c>
      <c r="C1364" s="250" t="s">
        <v>222</v>
      </c>
      <c r="D1364" s="256" t="s">
        <v>221</v>
      </c>
      <c r="E1364" s="42" t="s">
        <v>2307</v>
      </c>
      <c r="F1364" s="42" t="s">
        <v>2308</v>
      </c>
      <c r="G1364" s="42"/>
      <c r="H1364" s="307">
        <v>8145511.6460448429</v>
      </c>
      <c r="I1364" s="315">
        <v>8145511.6460448429</v>
      </c>
      <c r="J1364" s="105">
        <v>3761.7363065499053</v>
      </c>
      <c r="K1364" s="42">
        <v>0</v>
      </c>
      <c r="L1364" s="42" t="s">
        <v>4489</v>
      </c>
      <c r="M1364" s="50" t="s">
        <v>2351</v>
      </c>
      <c r="N1364" s="50" t="s">
        <v>5532</v>
      </c>
      <c r="O1364" s="137" t="s">
        <v>2353</v>
      </c>
      <c r="P1364" s="42" t="s">
        <v>64</v>
      </c>
      <c r="Q1364" s="42" t="s">
        <v>65</v>
      </c>
      <c r="R1364" s="42">
        <v>2</v>
      </c>
      <c r="S1364" s="137" t="s">
        <v>2254</v>
      </c>
      <c r="T1364" s="62">
        <v>16867538196.9</v>
      </c>
      <c r="U1364" s="62">
        <v>14487907740.719999</v>
      </c>
      <c r="Z1364" s="42" t="s">
        <v>280</v>
      </c>
      <c r="AJ1364" s="42"/>
      <c r="AW1364" s="50" t="s">
        <v>2412</v>
      </c>
      <c r="AX1364" s="108">
        <v>0.15620000000000001</v>
      </c>
      <c r="AY1364" s="42"/>
      <c r="AZ1364" s="42"/>
      <c r="BA1364" s="42"/>
      <c r="BB1364" s="42"/>
      <c r="BN1364" s="128" t="s">
        <v>4578</v>
      </c>
      <c r="BO1364" s="58" t="str">
        <f t="shared" si="21"/>
        <v>境内资产</v>
      </c>
      <c r="BP1364" s="58" t="str">
        <f>IF(M1364="",VLOOKUP(D1364,Sheet4!$A$1:$B$92,2,0),VLOOKUP(Q1364,Sheet4!$A$1:$B$92,2,0))</f>
        <v>保险资产管理产品</v>
      </c>
    </row>
    <row r="1365" spans="1:68" s="58" customFormat="1" ht="12.75" customHeight="1">
      <c r="A1365" s="138" t="s">
        <v>2305</v>
      </c>
      <c r="B1365" s="50" t="s">
        <v>2306</v>
      </c>
      <c r="C1365" s="252" t="s">
        <v>821</v>
      </c>
      <c r="D1365" s="274" t="s">
        <v>5615</v>
      </c>
      <c r="E1365" s="42" t="s">
        <v>2309</v>
      </c>
      <c r="F1365" s="42" t="s">
        <v>2305</v>
      </c>
      <c r="G1365" s="42"/>
      <c r="H1365" s="307">
        <v>469081760.65332723</v>
      </c>
      <c r="I1365" s="315">
        <v>469080818.4976207</v>
      </c>
      <c r="J1365" s="105">
        <v>1992682.4340076249</v>
      </c>
      <c r="K1365" s="42">
        <v>0</v>
      </c>
      <c r="L1365" s="42" t="s">
        <v>4489</v>
      </c>
      <c r="M1365" s="50" t="s">
        <v>2351</v>
      </c>
      <c r="N1365" s="50" t="s">
        <v>5532</v>
      </c>
      <c r="O1365" s="137" t="s">
        <v>2353</v>
      </c>
      <c r="P1365" s="42" t="s">
        <v>64</v>
      </c>
      <c r="Q1365" s="42" t="s">
        <v>65</v>
      </c>
      <c r="R1365" s="42">
        <v>2</v>
      </c>
      <c r="S1365" s="137" t="s">
        <v>2254</v>
      </c>
      <c r="T1365" s="62">
        <v>16867538196.9</v>
      </c>
      <c r="U1365" s="62">
        <v>14487907740.719999</v>
      </c>
      <c r="Z1365" s="42" t="s">
        <v>68</v>
      </c>
      <c r="AJ1365" s="42"/>
      <c r="AW1365" s="50" t="s">
        <v>2412</v>
      </c>
      <c r="AX1365" s="146">
        <v>0.13389999999999999</v>
      </c>
      <c r="AY1365" s="42"/>
      <c r="AZ1365" s="42"/>
      <c r="BA1365" s="42"/>
      <c r="BB1365" s="42"/>
      <c r="BN1365" s="128" t="s">
        <v>4578</v>
      </c>
      <c r="BO1365" s="58" t="str">
        <f t="shared" si="21"/>
        <v>境内资产</v>
      </c>
      <c r="BP1365" s="58" t="str">
        <f>IF(M1365="",VLOOKUP(D1365,Sheet4!$A$1:$B$92,2,0),VLOOKUP(Q1365,Sheet4!$A$1:$B$92,2,0))</f>
        <v>保险资产管理产品</v>
      </c>
    </row>
    <row r="1366" spans="1:68" s="58" customFormat="1" ht="12.75" customHeight="1">
      <c r="A1366" s="137" t="s">
        <v>224</v>
      </c>
      <c r="B1366" s="137" t="s">
        <v>224</v>
      </c>
      <c r="C1366" s="250" t="s">
        <v>222</v>
      </c>
      <c r="D1366" s="250" t="s">
        <v>224</v>
      </c>
      <c r="E1366" s="42">
        <v>0</v>
      </c>
      <c r="F1366" s="50" t="s">
        <v>5354</v>
      </c>
      <c r="G1366" s="42"/>
      <c r="H1366" s="307">
        <v>254498.59260282794</v>
      </c>
      <c r="I1366" s="315">
        <v>254498.59260282794</v>
      </c>
      <c r="J1366" s="105">
        <v>0</v>
      </c>
      <c r="K1366" s="42">
        <v>0</v>
      </c>
      <c r="L1366" s="42" t="s">
        <v>4489</v>
      </c>
      <c r="M1366" s="50" t="s">
        <v>2351</v>
      </c>
      <c r="N1366" s="50" t="s">
        <v>5532</v>
      </c>
      <c r="O1366" s="137" t="s">
        <v>2353</v>
      </c>
      <c r="P1366" s="42" t="s">
        <v>64</v>
      </c>
      <c r="Q1366" s="42" t="s">
        <v>65</v>
      </c>
      <c r="R1366" s="42">
        <v>2</v>
      </c>
      <c r="S1366" s="137" t="s">
        <v>2254</v>
      </c>
      <c r="T1366" s="62">
        <v>16867538196.9</v>
      </c>
      <c r="U1366" s="62">
        <v>14487907740.719999</v>
      </c>
      <c r="Z1366" s="42"/>
      <c r="AJ1366" s="42"/>
      <c r="AW1366" s="50" t="s">
        <v>2412</v>
      </c>
      <c r="AX1366" s="42">
        <v>0.15620000000000001</v>
      </c>
      <c r="AY1366" s="42"/>
      <c r="AZ1366" s="42"/>
      <c r="BA1366" s="42"/>
      <c r="BB1366" s="42"/>
      <c r="BN1366" s="128" t="s">
        <v>4578</v>
      </c>
      <c r="BO1366" s="58" t="str">
        <f t="shared" si="21"/>
        <v>境内资产</v>
      </c>
      <c r="BP1366" s="58" t="str">
        <f>IF(M1366="",VLOOKUP(D1366,Sheet4!$A$1:$B$92,2,0),VLOOKUP(Q1366,Sheet4!$A$1:$B$92,2,0))</f>
        <v>保险资产管理产品</v>
      </c>
    </row>
    <row r="1367" spans="1:68" s="58" customFormat="1" ht="12.75" customHeight="1">
      <c r="A1367" s="138" t="s">
        <v>5387</v>
      </c>
      <c r="B1367" s="138" t="s">
        <v>5387</v>
      </c>
      <c r="C1367" s="250" t="s">
        <v>222</v>
      </c>
      <c r="D1367" s="250" t="s">
        <v>224</v>
      </c>
      <c r="E1367" s="42">
        <v>0</v>
      </c>
      <c r="F1367" s="59" t="s">
        <v>5354</v>
      </c>
      <c r="G1367" s="42"/>
      <c r="H1367" s="307">
        <v>33050.403004704247</v>
      </c>
      <c r="I1367" s="315">
        <v>33050.403004704247</v>
      </c>
      <c r="J1367" s="105">
        <v>0</v>
      </c>
      <c r="K1367" s="42">
        <v>0</v>
      </c>
      <c r="L1367" s="42" t="s">
        <v>4489</v>
      </c>
      <c r="M1367" s="50" t="s">
        <v>2351</v>
      </c>
      <c r="N1367" s="50" t="s">
        <v>5532</v>
      </c>
      <c r="O1367" s="137" t="s">
        <v>2353</v>
      </c>
      <c r="P1367" s="42" t="s">
        <v>64</v>
      </c>
      <c r="Q1367" s="42" t="s">
        <v>65</v>
      </c>
      <c r="R1367" s="42">
        <v>2</v>
      </c>
      <c r="S1367" s="137" t="s">
        <v>2254</v>
      </c>
      <c r="T1367" s="62">
        <v>16867538196.9</v>
      </c>
      <c r="U1367" s="62">
        <v>14487907740.719999</v>
      </c>
      <c r="Z1367" s="42"/>
      <c r="AJ1367" s="42"/>
      <c r="AW1367" s="50" t="s">
        <v>2412</v>
      </c>
      <c r="AX1367" s="42">
        <v>0.15620000000000001</v>
      </c>
      <c r="AY1367" s="42"/>
      <c r="AZ1367" s="42"/>
      <c r="BA1367" s="42"/>
      <c r="BB1367" s="42"/>
      <c r="BN1367" s="128" t="s">
        <v>4578</v>
      </c>
      <c r="BO1367" s="58" t="str">
        <f t="shared" si="21"/>
        <v>境内资产</v>
      </c>
      <c r="BP1367" s="58" t="str">
        <f>IF(M1367="",VLOOKUP(D1367,Sheet4!$A$1:$B$92,2,0),VLOOKUP(Q1367,Sheet4!$A$1:$B$92,2,0))</f>
        <v>保险资产管理产品</v>
      </c>
    </row>
    <row r="1368" spans="1:68" s="58" customFormat="1" ht="12.75" customHeight="1">
      <c r="A1368" s="137" t="s">
        <v>2263</v>
      </c>
      <c r="B1368" s="50" t="s">
        <v>2310</v>
      </c>
      <c r="C1368" s="252" t="s">
        <v>5552</v>
      </c>
      <c r="D1368" s="257" t="s">
        <v>672</v>
      </c>
      <c r="E1368" s="42" t="s">
        <v>4437</v>
      </c>
      <c r="F1368" s="42" t="s">
        <v>2310</v>
      </c>
      <c r="G1368" s="42"/>
      <c r="H1368" s="307">
        <v>1801542.2058126293</v>
      </c>
      <c r="I1368" s="315">
        <v>1171588.5858707426</v>
      </c>
      <c r="J1368" s="105">
        <v>0</v>
      </c>
      <c r="K1368" s="42">
        <v>0</v>
      </c>
      <c r="L1368" s="42" t="s">
        <v>4489</v>
      </c>
      <c r="M1368" s="50" t="s">
        <v>2351</v>
      </c>
      <c r="N1368" s="50" t="s">
        <v>5532</v>
      </c>
      <c r="O1368" s="137" t="s">
        <v>2353</v>
      </c>
      <c r="P1368" s="42" t="s">
        <v>64</v>
      </c>
      <c r="Q1368" s="42" t="s">
        <v>65</v>
      </c>
      <c r="R1368" s="42">
        <v>2</v>
      </c>
      <c r="S1368" s="137" t="s">
        <v>2254</v>
      </c>
      <c r="T1368" s="62">
        <v>16867538196.9</v>
      </c>
      <c r="U1368" s="62">
        <v>14487907740.719999</v>
      </c>
      <c r="Z1368" s="42" t="s">
        <v>68</v>
      </c>
      <c r="AJ1368" s="42"/>
      <c r="AW1368" s="42" t="s">
        <v>2412</v>
      </c>
      <c r="AX1368" s="42">
        <v>0.15620000000000001</v>
      </c>
      <c r="AY1368" s="42"/>
      <c r="AZ1368" s="42"/>
      <c r="BA1368" s="42"/>
      <c r="BB1368" s="42"/>
      <c r="BN1368" s="128" t="s">
        <v>4578</v>
      </c>
      <c r="BO1368" s="58" t="str">
        <f t="shared" si="21"/>
        <v>境内资产</v>
      </c>
      <c r="BP1368" s="58" t="str">
        <f>IF(M1368="",VLOOKUP(D1368,Sheet4!$A$1:$B$92,2,0),VLOOKUP(Q1368,Sheet4!$A$1:$B$92,2,0))</f>
        <v>保险资产管理产品</v>
      </c>
    </row>
    <row r="1369" spans="1:68" s="58" customFormat="1" ht="12.75" customHeight="1">
      <c r="A1369" s="137" t="s">
        <v>2264</v>
      </c>
      <c r="B1369" s="50" t="s">
        <v>2311</v>
      </c>
      <c r="C1369" s="252" t="s">
        <v>5552</v>
      </c>
      <c r="D1369" s="257" t="s">
        <v>672</v>
      </c>
      <c r="E1369" s="42" t="s">
        <v>4438</v>
      </c>
      <c r="F1369" s="42" t="s">
        <v>2311</v>
      </c>
      <c r="G1369" s="42"/>
      <c r="H1369" s="307">
        <v>2281182.5278165019</v>
      </c>
      <c r="I1369" s="315">
        <v>1956555.9924258159</v>
      </c>
      <c r="J1369" s="105">
        <v>0</v>
      </c>
      <c r="K1369" s="42">
        <v>0</v>
      </c>
      <c r="L1369" s="42" t="s">
        <v>4489</v>
      </c>
      <c r="M1369" s="50" t="s">
        <v>2351</v>
      </c>
      <c r="N1369" s="50" t="s">
        <v>5532</v>
      </c>
      <c r="O1369" s="137" t="s">
        <v>2353</v>
      </c>
      <c r="P1369" s="42" t="s">
        <v>64</v>
      </c>
      <c r="Q1369" s="42" t="s">
        <v>65</v>
      </c>
      <c r="R1369" s="42">
        <v>2</v>
      </c>
      <c r="S1369" s="137" t="s">
        <v>2254</v>
      </c>
      <c r="T1369" s="62">
        <v>16867538196.9</v>
      </c>
      <c r="U1369" s="62">
        <v>14487907740.719999</v>
      </c>
      <c r="Z1369" s="42" t="s">
        <v>68</v>
      </c>
      <c r="AJ1369" s="42"/>
      <c r="AW1369" s="42" t="s">
        <v>2412</v>
      </c>
      <c r="AX1369" s="42">
        <v>0.15620000000000001</v>
      </c>
      <c r="AY1369" s="42"/>
      <c r="AZ1369" s="42"/>
      <c r="BA1369" s="42"/>
      <c r="BB1369" s="42"/>
      <c r="BN1369" s="128" t="s">
        <v>4578</v>
      </c>
      <c r="BO1369" s="58" t="str">
        <f t="shared" si="21"/>
        <v>境内资产</v>
      </c>
      <c r="BP1369" s="58" t="str">
        <f>IF(M1369="",VLOOKUP(D1369,Sheet4!$A$1:$B$92,2,0),VLOOKUP(Q1369,Sheet4!$A$1:$B$92,2,0))</f>
        <v>保险资产管理产品</v>
      </c>
    </row>
    <row r="1370" spans="1:68" s="58" customFormat="1" ht="12.75" customHeight="1">
      <c r="A1370" s="137" t="s">
        <v>2265</v>
      </c>
      <c r="B1370" s="50" t="s">
        <v>2312</v>
      </c>
      <c r="C1370" s="252" t="s">
        <v>5552</v>
      </c>
      <c r="D1370" s="257" t="s">
        <v>672</v>
      </c>
      <c r="E1370" s="42" t="s">
        <v>4439</v>
      </c>
      <c r="F1370" s="42" t="s">
        <v>2312</v>
      </c>
      <c r="G1370" s="42"/>
      <c r="H1370" s="307">
        <v>5092097.2315726895</v>
      </c>
      <c r="I1370" s="315">
        <v>3251427.2892884989</v>
      </c>
      <c r="J1370" s="105">
        <v>0</v>
      </c>
      <c r="K1370" s="42">
        <v>0</v>
      </c>
      <c r="L1370" s="42" t="s">
        <v>4489</v>
      </c>
      <c r="M1370" s="50" t="s">
        <v>2351</v>
      </c>
      <c r="N1370" s="50" t="s">
        <v>5532</v>
      </c>
      <c r="O1370" s="137" t="s">
        <v>2353</v>
      </c>
      <c r="P1370" s="42" t="s">
        <v>64</v>
      </c>
      <c r="Q1370" s="42" t="s">
        <v>65</v>
      </c>
      <c r="R1370" s="42">
        <v>2</v>
      </c>
      <c r="S1370" s="137" t="s">
        <v>2254</v>
      </c>
      <c r="T1370" s="62">
        <v>16867538196.9</v>
      </c>
      <c r="U1370" s="62">
        <v>14487907740.719999</v>
      </c>
      <c r="Z1370" s="42" t="s">
        <v>68</v>
      </c>
      <c r="AJ1370" s="42"/>
      <c r="AW1370" s="42" t="s">
        <v>2412</v>
      </c>
      <c r="AX1370" s="42">
        <v>0.15620000000000001</v>
      </c>
      <c r="AY1370" s="42"/>
      <c r="AZ1370" s="42"/>
      <c r="BA1370" s="42"/>
      <c r="BB1370" s="42"/>
      <c r="BN1370" s="128" t="s">
        <v>4578</v>
      </c>
      <c r="BO1370" s="58" t="str">
        <f t="shared" si="21"/>
        <v>境内资产</v>
      </c>
      <c r="BP1370" s="58" t="str">
        <f>IF(M1370="",VLOOKUP(D1370,Sheet4!$A$1:$B$92,2,0),VLOOKUP(Q1370,Sheet4!$A$1:$B$92,2,0))</f>
        <v>保险资产管理产品</v>
      </c>
    </row>
    <row r="1371" spans="1:68" s="58" customFormat="1" ht="12.75" customHeight="1">
      <c r="A1371" s="137" t="s">
        <v>2117</v>
      </c>
      <c r="B1371" s="50" t="s">
        <v>2199</v>
      </c>
      <c r="C1371" s="252" t="s">
        <v>5552</v>
      </c>
      <c r="D1371" s="257" t="s">
        <v>672</v>
      </c>
      <c r="E1371" s="42" t="s">
        <v>3807</v>
      </c>
      <c r="F1371" s="42" t="s">
        <v>2199</v>
      </c>
      <c r="G1371" s="42"/>
      <c r="H1371" s="307">
        <v>2387093.4245718154</v>
      </c>
      <c r="I1371" s="315">
        <v>1985662.186319076</v>
      </c>
      <c r="J1371" s="105">
        <v>0</v>
      </c>
      <c r="K1371" s="42">
        <v>0</v>
      </c>
      <c r="L1371" s="42" t="s">
        <v>4489</v>
      </c>
      <c r="M1371" s="50" t="s">
        <v>2351</v>
      </c>
      <c r="N1371" s="50" t="s">
        <v>5532</v>
      </c>
      <c r="O1371" s="137" t="s">
        <v>2353</v>
      </c>
      <c r="P1371" s="42" t="s">
        <v>64</v>
      </c>
      <c r="Q1371" s="42" t="s">
        <v>65</v>
      </c>
      <c r="R1371" s="42">
        <v>2</v>
      </c>
      <c r="S1371" s="137" t="s">
        <v>2254</v>
      </c>
      <c r="T1371" s="62">
        <v>16867538196.9</v>
      </c>
      <c r="U1371" s="62">
        <v>14487907740.719999</v>
      </c>
      <c r="Z1371" s="42" t="s">
        <v>280</v>
      </c>
      <c r="AJ1371" s="42"/>
      <c r="AW1371" s="42" t="s">
        <v>2412</v>
      </c>
      <c r="AX1371" s="42">
        <v>0.15620000000000001</v>
      </c>
      <c r="AY1371" s="42"/>
      <c r="AZ1371" s="42"/>
      <c r="BA1371" s="42"/>
      <c r="BB1371" s="42"/>
      <c r="BN1371" s="128" t="s">
        <v>4578</v>
      </c>
      <c r="BO1371" s="58" t="str">
        <f t="shared" si="21"/>
        <v>境内资产</v>
      </c>
      <c r="BP1371" s="58" t="str">
        <f>IF(M1371="",VLOOKUP(D1371,Sheet4!$A$1:$B$92,2,0),VLOOKUP(Q1371,Sheet4!$A$1:$B$92,2,0))</f>
        <v>保险资产管理产品</v>
      </c>
    </row>
    <row r="1372" spans="1:68" s="58" customFormat="1" ht="12.75" customHeight="1">
      <c r="A1372" s="137" t="s">
        <v>2266</v>
      </c>
      <c r="B1372" s="50" t="s">
        <v>2313</v>
      </c>
      <c r="C1372" s="252" t="s">
        <v>5552</v>
      </c>
      <c r="D1372" s="257" t="s">
        <v>672</v>
      </c>
      <c r="E1372" s="42" t="s">
        <v>2914</v>
      </c>
      <c r="F1372" s="42" t="s">
        <v>2313</v>
      </c>
      <c r="G1372" s="42"/>
      <c r="H1372" s="307">
        <v>3269772.0090381103</v>
      </c>
      <c r="I1372" s="315">
        <v>2147947.3290697061</v>
      </c>
      <c r="J1372" s="105">
        <v>0</v>
      </c>
      <c r="K1372" s="42">
        <v>0</v>
      </c>
      <c r="L1372" s="42" t="s">
        <v>4489</v>
      </c>
      <c r="M1372" s="50" t="s">
        <v>2351</v>
      </c>
      <c r="N1372" s="50" t="s">
        <v>5532</v>
      </c>
      <c r="O1372" s="137" t="s">
        <v>2353</v>
      </c>
      <c r="P1372" s="42" t="s">
        <v>64</v>
      </c>
      <c r="Q1372" s="42" t="s">
        <v>65</v>
      </c>
      <c r="R1372" s="42">
        <v>2</v>
      </c>
      <c r="S1372" s="137" t="s">
        <v>2254</v>
      </c>
      <c r="T1372" s="62">
        <v>16867538196.9</v>
      </c>
      <c r="U1372" s="62">
        <v>14487907740.719999</v>
      </c>
      <c r="Z1372" s="42" t="s">
        <v>68</v>
      </c>
      <c r="AJ1372" s="42"/>
      <c r="AW1372" s="42" t="s">
        <v>2412</v>
      </c>
      <c r="AX1372" s="42">
        <v>0.15620000000000001</v>
      </c>
      <c r="AY1372" s="42"/>
      <c r="AZ1372" s="42"/>
      <c r="BA1372" s="42"/>
      <c r="BB1372" s="42"/>
      <c r="BN1372" s="128" t="s">
        <v>4578</v>
      </c>
      <c r="BO1372" s="58" t="str">
        <f t="shared" si="21"/>
        <v>境内资产</v>
      </c>
      <c r="BP1372" s="58" t="str">
        <f>IF(M1372="",VLOOKUP(D1372,Sheet4!$A$1:$B$92,2,0),VLOOKUP(Q1372,Sheet4!$A$1:$B$92,2,0))</f>
        <v>保险资产管理产品</v>
      </c>
    </row>
    <row r="1373" spans="1:68" s="58" customFormat="1" ht="12.75" customHeight="1">
      <c r="A1373" s="137" t="s">
        <v>2267</v>
      </c>
      <c r="B1373" s="50" t="s">
        <v>2314</v>
      </c>
      <c r="C1373" s="252" t="s">
        <v>5552</v>
      </c>
      <c r="D1373" s="257" t="s">
        <v>672</v>
      </c>
      <c r="E1373" s="42" t="s">
        <v>3013</v>
      </c>
      <c r="F1373" s="42" t="s">
        <v>2314</v>
      </c>
      <c r="G1373" s="42"/>
      <c r="H1373" s="307">
        <v>6544955.5648373039</v>
      </c>
      <c r="I1373" s="315">
        <v>4102325.1952324747</v>
      </c>
      <c r="J1373" s="105">
        <v>0</v>
      </c>
      <c r="K1373" s="42">
        <v>0</v>
      </c>
      <c r="L1373" s="42" t="s">
        <v>4489</v>
      </c>
      <c r="M1373" s="50" t="s">
        <v>2351</v>
      </c>
      <c r="N1373" s="50" t="s">
        <v>5532</v>
      </c>
      <c r="O1373" s="137" t="s">
        <v>2353</v>
      </c>
      <c r="P1373" s="42" t="s">
        <v>64</v>
      </c>
      <c r="Q1373" s="42" t="s">
        <v>65</v>
      </c>
      <c r="R1373" s="42">
        <v>2</v>
      </c>
      <c r="S1373" s="137" t="s">
        <v>2254</v>
      </c>
      <c r="T1373" s="62">
        <v>16867538196.9</v>
      </c>
      <c r="U1373" s="62">
        <v>14487907740.719999</v>
      </c>
      <c r="Z1373" s="42" t="s">
        <v>68</v>
      </c>
      <c r="AJ1373" s="42"/>
      <c r="AW1373" s="42" t="s">
        <v>2412</v>
      </c>
      <c r="AX1373" s="42">
        <v>0.15620000000000001</v>
      </c>
      <c r="AY1373" s="42"/>
      <c r="AZ1373" s="42"/>
      <c r="BA1373" s="42"/>
      <c r="BB1373" s="42"/>
      <c r="BN1373" s="128" t="s">
        <v>4578</v>
      </c>
      <c r="BO1373" s="58" t="str">
        <f t="shared" si="21"/>
        <v>境内资产</v>
      </c>
      <c r="BP1373" s="58" t="str">
        <f>IF(M1373="",VLOOKUP(D1373,Sheet4!$A$1:$B$92,2,0),VLOOKUP(Q1373,Sheet4!$A$1:$B$92,2,0))</f>
        <v>保险资产管理产品</v>
      </c>
    </row>
    <row r="1374" spans="1:68" s="58" customFormat="1" ht="12.75" customHeight="1">
      <c r="A1374" s="137" t="s">
        <v>2108</v>
      </c>
      <c r="B1374" s="50" t="s">
        <v>2315</v>
      </c>
      <c r="C1374" s="252" t="s">
        <v>5552</v>
      </c>
      <c r="D1374" s="257" t="s">
        <v>672</v>
      </c>
      <c r="E1374" s="42" t="s">
        <v>4359</v>
      </c>
      <c r="F1374" s="42" t="s">
        <v>2315</v>
      </c>
      <c r="G1374" s="42"/>
      <c r="H1374" s="307">
        <v>2499870.5105889225</v>
      </c>
      <c r="I1374" s="315">
        <v>2330285.9566193772</v>
      </c>
      <c r="J1374" s="105">
        <v>0</v>
      </c>
      <c r="K1374" s="42">
        <v>0</v>
      </c>
      <c r="L1374" s="42" t="s">
        <v>4489</v>
      </c>
      <c r="M1374" s="50" t="s">
        <v>2351</v>
      </c>
      <c r="N1374" s="50" t="s">
        <v>5532</v>
      </c>
      <c r="O1374" s="137" t="s">
        <v>2353</v>
      </c>
      <c r="P1374" s="42" t="s">
        <v>64</v>
      </c>
      <c r="Q1374" s="42" t="s">
        <v>65</v>
      </c>
      <c r="R1374" s="42">
        <v>2</v>
      </c>
      <c r="S1374" s="137" t="s">
        <v>2254</v>
      </c>
      <c r="T1374" s="62">
        <v>16867538196.9</v>
      </c>
      <c r="U1374" s="62">
        <v>14487907740.719999</v>
      </c>
      <c r="Z1374" s="42" t="s">
        <v>68</v>
      </c>
      <c r="AJ1374" s="42"/>
      <c r="AW1374" s="42" t="s">
        <v>2412</v>
      </c>
      <c r="AX1374" s="42">
        <v>0.15620000000000001</v>
      </c>
      <c r="AY1374" s="42"/>
      <c r="AZ1374" s="42"/>
      <c r="BA1374" s="42"/>
      <c r="BB1374" s="42"/>
      <c r="BN1374" s="128" t="s">
        <v>4578</v>
      </c>
      <c r="BO1374" s="58" t="str">
        <f t="shared" si="21"/>
        <v>境内资产</v>
      </c>
      <c r="BP1374" s="58" t="str">
        <f>IF(M1374="",VLOOKUP(D1374,Sheet4!$A$1:$B$92,2,0),VLOOKUP(Q1374,Sheet4!$A$1:$B$92,2,0))</f>
        <v>保险资产管理产品</v>
      </c>
    </row>
    <row r="1375" spans="1:68" s="58" customFormat="1" ht="12.75" customHeight="1">
      <c r="A1375" s="137" t="s">
        <v>1967</v>
      </c>
      <c r="B1375" s="50" t="s">
        <v>1968</v>
      </c>
      <c r="C1375" s="252" t="s">
        <v>5552</v>
      </c>
      <c r="D1375" s="257" t="s">
        <v>672</v>
      </c>
      <c r="E1375" s="42" t="s">
        <v>3077</v>
      </c>
      <c r="F1375" s="42" t="s">
        <v>1968</v>
      </c>
      <c r="G1375" s="42"/>
      <c r="H1375" s="307">
        <v>4885696.7057941016</v>
      </c>
      <c r="I1375" s="315">
        <v>4988733.6284260582</v>
      </c>
      <c r="J1375" s="105">
        <v>0</v>
      </c>
      <c r="K1375" s="42">
        <v>0</v>
      </c>
      <c r="L1375" s="42" t="s">
        <v>4489</v>
      </c>
      <c r="M1375" s="50" t="s">
        <v>2351</v>
      </c>
      <c r="N1375" s="50" t="s">
        <v>5532</v>
      </c>
      <c r="O1375" s="137" t="s">
        <v>2353</v>
      </c>
      <c r="P1375" s="42" t="s">
        <v>64</v>
      </c>
      <c r="Q1375" s="42" t="s">
        <v>65</v>
      </c>
      <c r="R1375" s="42">
        <v>2</v>
      </c>
      <c r="S1375" s="137" t="s">
        <v>2254</v>
      </c>
      <c r="T1375" s="62">
        <v>16867538196.9</v>
      </c>
      <c r="U1375" s="62">
        <v>14487907740.719999</v>
      </c>
      <c r="Z1375" s="42" t="s">
        <v>280</v>
      </c>
      <c r="AJ1375" s="42"/>
      <c r="AW1375" s="42" t="s">
        <v>2412</v>
      </c>
      <c r="AX1375" s="42">
        <v>0.15620000000000001</v>
      </c>
      <c r="AY1375" s="42"/>
      <c r="AZ1375" s="42"/>
      <c r="BA1375" s="42"/>
      <c r="BB1375" s="42"/>
      <c r="BN1375" s="128" t="s">
        <v>4578</v>
      </c>
      <c r="BO1375" s="58" t="str">
        <f t="shared" si="21"/>
        <v>境内资产</v>
      </c>
      <c r="BP1375" s="58" t="str">
        <f>IF(M1375="",VLOOKUP(D1375,Sheet4!$A$1:$B$92,2,0),VLOOKUP(Q1375,Sheet4!$A$1:$B$92,2,0))</f>
        <v>保险资产管理产品</v>
      </c>
    </row>
    <row r="1376" spans="1:68" s="58" customFormat="1" ht="12.75" customHeight="1">
      <c r="A1376" s="137" t="s">
        <v>2268</v>
      </c>
      <c r="B1376" s="50" t="s">
        <v>2316</v>
      </c>
      <c r="C1376" s="252" t="s">
        <v>5552</v>
      </c>
      <c r="D1376" s="257" t="s">
        <v>672</v>
      </c>
      <c r="E1376" s="42" t="s">
        <v>4440</v>
      </c>
      <c r="F1376" s="42" t="s">
        <v>2316</v>
      </c>
      <c r="G1376" s="42"/>
      <c r="H1376" s="307">
        <v>4299672.1336361011</v>
      </c>
      <c r="I1376" s="315">
        <v>3191527.5046238159</v>
      </c>
      <c r="J1376" s="105">
        <v>0</v>
      </c>
      <c r="K1376" s="42">
        <v>0</v>
      </c>
      <c r="L1376" s="42" t="s">
        <v>4489</v>
      </c>
      <c r="M1376" s="50" t="s">
        <v>2351</v>
      </c>
      <c r="N1376" s="50" t="s">
        <v>5532</v>
      </c>
      <c r="O1376" s="137" t="s">
        <v>2353</v>
      </c>
      <c r="P1376" s="42" t="s">
        <v>64</v>
      </c>
      <c r="Q1376" s="42" t="s">
        <v>65</v>
      </c>
      <c r="R1376" s="42">
        <v>2</v>
      </c>
      <c r="S1376" s="137" t="s">
        <v>2254</v>
      </c>
      <c r="T1376" s="62">
        <v>16867538196.9</v>
      </c>
      <c r="U1376" s="62">
        <v>14487907740.719999</v>
      </c>
      <c r="Z1376" s="42" t="s">
        <v>68</v>
      </c>
      <c r="AJ1376" s="42"/>
      <c r="AW1376" s="42" t="s">
        <v>2412</v>
      </c>
      <c r="AX1376" s="42">
        <v>0.15620000000000001</v>
      </c>
      <c r="AY1376" s="42"/>
      <c r="AZ1376" s="42"/>
      <c r="BA1376" s="42"/>
      <c r="BB1376" s="42"/>
      <c r="BN1376" s="128" t="s">
        <v>4578</v>
      </c>
      <c r="BO1376" s="58" t="str">
        <f t="shared" si="21"/>
        <v>境内资产</v>
      </c>
      <c r="BP1376" s="58" t="str">
        <f>IF(M1376="",VLOOKUP(D1376,Sheet4!$A$1:$B$92,2,0),VLOOKUP(Q1376,Sheet4!$A$1:$B$92,2,0))</f>
        <v>保险资产管理产品</v>
      </c>
    </row>
    <row r="1377" spans="1:68" s="58" customFormat="1" ht="12.75" customHeight="1">
      <c r="A1377" s="137" t="s">
        <v>2269</v>
      </c>
      <c r="B1377" s="50" t="s">
        <v>2317</v>
      </c>
      <c r="C1377" s="252" t="s">
        <v>5552</v>
      </c>
      <c r="D1377" s="257" t="s">
        <v>672</v>
      </c>
      <c r="E1377" s="42" t="s">
        <v>4441</v>
      </c>
      <c r="F1377" s="42" t="s">
        <v>2317</v>
      </c>
      <c r="G1377" s="42"/>
      <c r="H1377" s="307">
        <v>3039509.2441927721</v>
      </c>
      <c r="I1377" s="315">
        <v>2531804.1297261417</v>
      </c>
      <c r="J1377" s="105">
        <v>0</v>
      </c>
      <c r="K1377" s="42">
        <v>0</v>
      </c>
      <c r="L1377" s="42" t="s">
        <v>4489</v>
      </c>
      <c r="M1377" s="50" t="s">
        <v>2351</v>
      </c>
      <c r="N1377" s="50" t="s">
        <v>5532</v>
      </c>
      <c r="O1377" s="137" t="s">
        <v>2353</v>
      </c>
      <c r="P1377" s="42" t="s">
        <v>64</v>
      </c>
      <c r="Q1377" s="42" t="s">
        <v>65</v>
      </c>
      <c r="R1377" s="42">
        <v>2</v>
      </c>
      <c r="S1377" s="137" t="s">
        <v>2254</v>
      </c>
      <c r="T1377" s="62">
        <v>16867538196.9</v>
      </c>
      <c r="U1377" s="62">
        <v>14487907740.719999</v>
      </c>
      <c r="Z1377" s="42" t="s">
        <v>68</v>
      </c>
      <c r="AJ1377" s="42"/>
      <c r="AW1377" s="42" t="s">
        <v>2412</v>
      </c>
      <c r="AX1377" s="42">
        <v>0.15620000000000001</v>
      </c>
      <c r="AY1377" s="42"/>
      <c r="AZ1377" s="42"/>
      <c r="BA1377" s="42"/>
      <c r="BB1377" s="42"/>
      <c r="BN1377" s="128" t="s">
        <v>4578</v>
      </c>
      <c r="BO1377" s="58" t="str">
        <f t="shared" si="21"/>
        <v>境内资产</v>
      </c>
      <c r="BP1377" s="58" t="str">
        <f>IF(M1377="",VLOOKUP(D1377,Sheet4!$A$1:$B$92,2,0),VLOOKUP(Q1377,Sheet4!$A$1:$B$92,2,0))</f>
        <v>保险资产管理产品</v>
      </c>
    </row>
    <row r="1378" spans="1:68" s="58" customFormat="1" ht="12.75" customHeight="1">
      <c r="A1378" s="137" t="s">
        <v>2270</v>
      </c>
      <c r="B1378" s="50" t="s">
        <v>2318</v>
      </c>
      <c r="C1378" s="252" t="s">
        <v>5552</v>
      </c>
      <c r="D1378" s="257" t="s">
        <v>672</v>
      </c>
      <c r="E1378" s="42" t="s">
        <v>4442</v>
      </c>
      <c r="F1378" s="42" t="s">
        <v>2318</v>
      </c>
      <c r="G1378" s="42"/>
      <c r="H1378" s="307">
        <v>715864.53716026142</v>
      </c>
      <c r="I1378" s="315">
        <v>793211.31888929568</v>
      </c>
      <c r="J1378" s="105">
        <v>0</v>
      </c>
      <c r="K1378" s="42">
        <v>0</v>
      </c>
      <c r="L1378" s="42" t="s">
        <v>4489</v>
      </c>
      <c r="M1378" s="50" t="s">
        <v>2351</v>
      </c>
      <c r="N1378" s="50" t="s">
        <v>5532</v>
      </c>
      <c r="O1378" s="137" t="s">
        <v>2353</v>
      </c>
      <c r="P1378" s="42" t="s">
        <v>64</v>
      </c>
      <c r="Q1378" s="42" t="s">
        <v>65</v>
      </c>
      <c r="R1378" s="42">
        <v>2</v>
      </c>
      <c r="S1378" s="137" t="s">
        <v>2254</v>
      </c>
      <c r="T1378" s="62">
        <v>16867538196.9</v>
      </c>
      <c r="U1378" s="62">
        <v>14487907740.719999</v>
      </c>
      <c r="Z1378" s="42" t="s">
        <v>68</v>
      </c>
      <c r="AJ1378" s="42"/>
      <c r="AW1378" s="42" t="s">
        <v>2412</v>
      </c>
      <c r="AX1378" s="42">
        <v>0.15620000000000001</v>
      </c>
      <c r="AY1378" s="42"/>
      <c r="AZ1378" s="42"/>
      <c r="BA1378" s="42"/>
      <c r="BB1378" s="42"/>
      <c r="BN1378" s="128" t="s">
        <v>4578</v>
      </c>
      <c r="BO1378" s="58" t="str">
        <f t="shared" si="21"/>
        <v>境内资产</v>
      </c>
      <c r="BP1378" s="58" t="str">
        <f>IF(M1378="",VLOOKUP(D1378,Sheet4!$A$1:$B$92,2,0),VLOOKUP(Q1378,Sheet4!$A$1:$B$92,2,0))</f>
        <v>保险资产管理产品</v>
      </c>
    </row>
    <row r="1379" spans="1:68" s="58" customFormat="1" ht="12.75" customHeight="1">
      <c r="A1379" s="137" t="s">
        <v>2271</v>
      </c>
      <c r="B1379" s="50" t="s">
        <v>2319</v>
      </c>
      <c r="C1379" s="252" t="s">
        <v>5552</v>
      </c>
      <c r="D1379" s="257" t="s">
        <v>672</v>
      </c>
      <c r="E1379" s="42" t="s">
        <v>4443</v>
      </c>
      <c r="F1379" s="42" t="s">
        <v>2319</v>
      </c>
      <c r="G1379" s="42"/>
      <c r="H1379" s="307">
        <v>3746316.5111872274</v>
      </c>
      <c r="I1379" s="315">
        <v>3048569.0693571046</v>
      </c>
      <c r="J1379" s="105">
        <v>0</v>
      </c>
      <c r="K1379" s="42">
        <v>0</v>
      </c>
      <c r="L1379" s="42" t="s">
        <v>4489</v>
      </c>
      <c r="M1379" s="50" t="s">
        <v>2351</v>
      </c>
      <c r="N1379" s="50" t="s">
        <v>5532</v>
      </c>
      <c r="O1379" s="137" t="s">
        <v>2353</v>
      </c>
      <c r="P1379" s="42" t="s">
        <v>64</v>
      </c>
      <c r="Q1379" s="42" t="s">
        <v>65</v>
      </c>
      <c r="R1379" s="42">
        <v>2</v>
      </c>
      <c r="S1379" s="137" t="s">
        <v>2254</v>
      </c>
      <c r="T1379" s="62">
        <v>16867538196.9</v>
      </c>
      <c r="U1379" s="62">
        <v>14487907740.719999</v>
      </c>
      <c r="Z1379" s="42" t="s">
        <v>68</v>
      </c>
      <c r="AJ1379" s="42"/>
      <c r="AW1379" s="42" t="s">
        <v>2412</v>
      </c>
      <c r="AX1379" s="42">
        <v>0.15620000000000001</v>
      </c>
      <c r="AY1379" s="42"/>
      <c r="AZ1379" s="42"/>
      <c r="BA1379" s="42"/>
      <c r="BB1379" s="42"/>
      <c r="BN1379" s="128" t="s">
        <v>4578</v>
      </c>
      <c r="BO1379" s="58" t="str">
        <f t="shared" si="21"/>
        <v>境内资产</v>
      </c>
      <c r="BP1379" s="58" t="str">
        <f>IF(M1379="",VLOOKUP(D1379,Sheet4!$A$1:$B$92,2,0),VLOOKUP(Q1379,Sheet4!$A$1:$B$92,2,0))</f>
        <v>保险资产管理产品</v>
      </c>
    </row>
    <row r="1380" spans="1:68" s="58" customFormat="1" ht="12.75" customHeight="1">
      <c r="A1380" s="137" t="s">
        <v>2272</v>
      </c>
      <c r="B1380" s="50" t="s">
        <v>2320</v>
      </c>
      <c r="C1380" s="252" t="s">
        <v>5552</v>
      </c>
      <c r="D1380" s="257" t="s">
        <v>672</v>
      </c>
      <c r="E1380" s="42" t="s">
        <v>4444</v>
      </c>
      <c r="F1380" s="42" t="s">
        <v>2320</v>
      </c>
      <c r="G1380" s="42"/>
      <c r="H1380" s="307">
        <v>4681616.8272900945</v>
      </c>
      <c r="I1380" s="315">
        <v>3726911.5768343727</v>
      </c>
      <c r="J1380" s="105">
        <v>0</v>
      </c>
      <c r="K1380" s="42">
        <v>0</v>
      </c>
      <c r="L1380" s="42" t="s">
        <v>4489</v>
      </c>
      <c r="M1380" s="50" t="s">
        <v>2351</v>
      </c>
      <c r="N1380" s="50" t="s">
        <v>5532</v>
      </c>
      <c r="O1380" s="137" t="s">
        <v>2353</v>
      </c>
      <c r="P1380" s="42" t="s">
        <v>64</v>
      </c>
      <c r="Q1380" s="42" t="s">
        <v>65</v>
      </c>
      <c r="R1380" s="42">
        <v>2</v>
      </c>
      <c r="S1380" s="137" t="s">
        <v>2254</v>
      </c>
      <c r="T1380" s="62">
        <v>16867538196.9</v>
      </c>
      <c r="U1380" s="62">
        <v>14487907740.719999</v>
      </c>
      <c r="Z1380" s="42" t="s">
        <v>68</v>
      </c>
      <c r="AJ1380" s="42"/>
      <c r="AW1380" s="42" t="s">
        <v>2412</v>
      </c>
      <c r="AX1380" s="42">
        <v>0.15620000000000001</v>
      </c>
      <c r="AY1380" s="42"/>
      <c r="AZ1380" s="42"/>
      <c r="BA1380" s="42"/>
      <c r="BB1380" s="42"/>
      <c r="BN1380" s="128" t="s">
        <v>4578</v>
      </c>
      <c r="BO1380" s="58" t="str">
        <f t="shared" si="21"/>
        <v>境内资产</v>
      </c>
      <c r="BP1380" s="58" t="str">
        <f>IF(M1380="",VLOOKUP(D1380,Sheet4!$A$1:$B$92,2,0),VLOOKUP(Q1380,Sheet4!$A$1:$B$92,2,0))</f>
        <v>保险资产管理产品</v>
      </c>
    </row>
    <row r="1381" spans="1:68" s="58" customFormat="1" ht="12.75" customHeight="1">
      <c r="A1381" s="138" t="s">
        <v>1556</v>
      </c>
      <c r="B1381" s="50" t="s">
        <v>1557</v>
      </c>
      <c r="C1381" s="252" t="s">
        <v>5552</v>
      </c>
      <c r="D1381" s="257" t="s">
        <v>672</v>
      </c>
      <c r="E1381" s="42" t="s">
        <v>1558</v>
      </c>
      <c r="F1381" s="42" t="s">
        <v>1557</v>
      </c>
      <c r="G1381" s="42"/>
      <c r="H1381" s="307">
        <v>4296.768966658492</v>
      </c>
      <c r="I1381" s="315">
        <v>6187.9269772788402</v>
      </c>
      <c r="J1381" s="105">
        <v>0</v>
      </c>
      <c r="K1381" s="42">
        <v>0</v>
      </c>
      <c r="L1381" s="42" t="s">
        <v>4489</v>
      </c>
      <c r="M1381" s="50" t="s">
        <v>2351</v>
      </c>
      <c r="N1381" s="50" t="s">
        <v>5532</v>
      </c>
      <c r="O1381" s="137" t="s">
        <v>2353</v>
      </c>
      <c r="P1381" s="42" t="s">
        <v>64</v>
      </c>
      <c r="Q1381" s="42" t="s">
        <v>65</v>
      </c>
      <c r="R1381" s="42">
        <v>2</v>
      </c>
      <c r="S1381" s="137" t="s">
        <v>2254</v>
      </c>
      <c r="T1381" s="62">
        <v>16867538196.9</v>
      </c>
      <c r="U1381" s="62">
        <v>14487907740.719999</v>
      </c>
      <c r="Z1381" s="42" t="s">
        <v>68</v>
      </c>
      <c r="AJ1381" s="42"/>
      <c r="AW1381" s="42" t="s">
        <v>2412</v>
      </c>
      <c r="AX1381" s="42">
        <v>0.15620000000000001</v>
      </c>
      <c r="AY1381" s="42"/>
      <c r="AZ1381" s="42"/>
      <c r="BA1381" s="42"/>
      <c r="BB1381" s="42"/>
      <c r="BN1381" s="128" t="s">
        <v>4578</v>
      </c>
      <c r="BO1381" s="58" t="str">
        <f t="shared" si="21"/>
        <v>境内资产</v>
      </c>
      <c r="BP1381" s="58" t="str">
        <f>IF(M1381="",VLOOKUP(D1381,Sheet4!$A$1:$B$92,2,0),VLOOKUP(Q1381,Sheet4!$A$1:$B$92,2,0))</f>
        <v>保险资产管理产品</v>
      </c>
    </row>
    <row r="1382" spans="1:68" s="58" customFormat="1" ht="12.75" customHeight="1">
      <c r="A1382" s="137" t="s">
        <v>2273</v>
      </c>
      <c r="B1382" s="50" t="s">
        <v>2321</v>
      </c>
      <c r="C1382" s="252" t="s">
        <v>5552</v>
      </c>
      <c r="D1382" s="257" t="s">
        <v>672</v>
      </c>
      <c r="E1382" s="42" t="s">
        <v>4445</v>
      </c>
      <c r="F1382" s="42" t="s">
        <v>2321</v>
      </c>
      <c r="G1382" s="42"/>
      <c r="H1382" s="307">
        <v>6288615.4969686326</v>
      </c>
      <c r="I1382" s="315">
        <v>5808105.6171460645</v>
      </c>
      <c r="J1382" s="105">
        <v>0</v>
      </c>
      <c r="K1382" s="42">
        <v>0</v>
      </c>
      <c r="L1382" s="42" t="s">
        <v>4489</v>
      </c>
      <c r="M1382" s="50" t="s">
        <v>2351</v>
      </c>
      <c r="N1382" s="50" t="s">
        <v>5532</v>
      </c>
      <c r="O1382" s="137" t="s">
        <v>2353</v>
      </c>
      <c r="P1382" s="42" t="s">
        <v>64</v>
      </c>
      <c r="Q1382" s="42" t="s">
        <v>65</v>
      </c>
      <c r="R1382" s="42">
        <v>2</v>
      </c>
      <c r="S1382" s="137" t="s">
        <v>2254</v>
      </c>
      <c r="T1382" s="62">
        <v>16867538196.9</v>
      </c>
      <c r="U1382" s="62">
        <v>14487907740.719999</v>
      </c>
      <c r="Z1382" s="42" t="s">
        <v>68</v>
      </c>
      <c r="AJ1382" s="42"/>
      <c r="AW1382" s="42" t="s">
        <v>2412</v>
      </c>
      <c r="AX1382" s="42">
        <v>0.15620000000000001</v>
      </c>
      <c r="AY1382" s="42"/>
      <c r="AZ1382" s="42"/>
      <c r="BA1382" s="42"/>
      <c r="BB1382" s="42"/>
      <c r="BN1382" s="128" t="s">
        <v>4578</v>
      </c>
      <c r="BO1382" s="58" t="str">
        <f t="shared" si="21"/>
        <v>境内资产</v>
      </c>
      <c r="BP1382" s="58" t="str">
        <f>IF(M1382="",VLOOKUP(D1382,Sheet4!$A$1:$B$92,2,0),VLOOKUP(Q1382,Sheet4!$A$1:$B$92,2,0))</f>
        <v>保险资产管理产品</v>
      </c>
    </row>
    <row r="1383" spans="1:68" s="58" customFormat="1" ht="12.75" customHeight="1">
      <c r="A1383" s="137" t="s">
        <v>2274</v>
      </c>
      <c r="B1383" s="50" t="s">
        <v>2322</v>
      </c>
      <c r="C1383" s="252" t="s">
        <v>5552</v>
      </c>
      <c r="D1383" s="257" t="s">
        <v>672</v>
      </c>
      <c r="E1383" s="42" t="s">
        <v>4446</v>
      </c>
      <c r="F1383" s="42" t="s">
        <v>2322</v>
      </c>
      <c r="G1383" s="42"/>
      <c r="H1383" s="307">
        <v>4631325.06468054</v>
      </c>
      <c r="I1383" s="315">
        <v>3958482.1715698014</v>
      </c>
      <c r="J1383" s="105">
        <v>0</v>
      </c>
      <c r="K1383" s="42">
        <v>0</v>
      </c>
      <c r="L1383" s="42" t="s">
        <v>4489</v>
      </c>
      <c r="M1383" s="50" t="s">
        <v>2351</v>
      </c>
      <c r="N1383" s="50" t="s">
        <v>5532</v>
      </c>
      <c r="O1383" s="137" t="s">
        <v>2353</v>
      </c>
      <c r="P1383" s="42" t="s">
        <v>64</v>
      </c>
      <c r="Q1383" s="42" t="s">
        <v>65</v>
      </c>
      <c r="R1383" s="42">
        <v>2</v>
      </c>
      <c r="S1383" s="137" t="s">
        <v>2254</v>
      </c>
      <c r="T1383" s="62">
        <v>16867538196.9</v>
      </c>
      <c r="U1383" s="62">
        <v>14487907740.719999</v>
      </c>
      <c r="Z1383" s="42" t="s">
        <v>68</v>
      </c>
      <c r="AJ1383" s="42"/>
      <c r="AW1383" s="42" t="s">
        <v>2412</v>
      </c>
      <c r="AX1383" s="42">
        <v>0.15620000000000001</v>
      </c>
      <c r="AY1383" s="42"/>
      <c r="AZ1383" s="42"/>
      <c r="BA1383" s="42"/>
      <c r="BB1383" s="42"/>
      <c r="BN1383" s="128" t="s">
        <v>4578</v>
      </c>
      <c r="BO1383" s="58" t="str">
        <f t="shared" si="21"/>
        <v>境内资产</v>
      </c>
      <c r="BP1383" s="58" t="str">
        <f>IF(M1383="",VLOOKUP(D1383,Sheet4!$A$1:$B$92,2,0),VLOOKUP(Q1383,Sheet4!$A$1:$B$92,2,0))</f>
        <v>保险资产管理产品</v>
      </c>
    </row>
    <row r="1384" spans="1:68" s="58" customFormat="1" ht="12.75" customHeight="1">
      <c r="A1384" s="137" t="s">
        <v>2116</v>
      </c>
      <c r="B1384" s="50" t="s">
        <v>2323</v>
      </c>
      <c r="C1384" s="252" t="s">
        <v>5552</v>
      </c>
      <c r="D1384" s="257" t="s">
        <v>672</v>
      </c>
      <c r="E1384" s="42" t="s">
        <v>4361</v>
      </c>
      <c r="F1384" s="42" t="s">
        <v>2323</v>
      </c>
      <c r="G1384" s="42"/>
      <c r="H1384" s="307">
        <v>2803696.2141312165</v>
      </c>
      <c r="I1384" s="315">
        <v>1925711.6909219273</v>
      </c>
      <c r="J1384" s="105">
        <v>0</v>
      </c>
      <c r="K1384" s="42">
        <v>0</v>
      </c>
      <c r="L1384" s="42" t="s">
        <v>4489</v>
      </c>
      <c r="M1384" s="50" t="s">
        <v>2351</v>
      </c>
      <c r="N1384" s="50" t="s">
        <v>5532</v>
      </c>
      <c r="O1384" s="137" t="s">
        <v>2353</v>
      </c>
      <c r="P1384" s="42" t="s">
        <v>64</v>
      </c>
      <c r="Q1384" s="42" t="s">
        <v>65</v>
      </c>
      <c r="R1384" s="42">
        <v>2</v>
      </c>
      <c r="S1384" s="137" t="s">
        <v>2254</v>
      </c>
      <c r="T1384" s="62">
        <v>16867538196.9</v>
      </c>
      <c r="U1384" s="62">
        <v>14487907740.719999</v>
      </c>
      <c r="Z1384" s="42" t="s">
        <v>68</v>
      </c>
      <c r="AJ1384" s="42"/>
      <c r="AW1384" s="42" t="s">
        <v>2412</v>
      </c>
      <c r="AX1384" s="42">
        <v>0.15620000000000001</v>
      </c>
      <c r="AY1384" s="42"/>
      <c r="AZ1384" s="42"/>
      <c r="BA1384" s="42"/>
      <c r="BB1384" s="42"/>
      <c r="BN1384" s="128" t="s">
        <v>4578</v>
      </c>
      <c r="BO1384" s="58" t="str">
        <f t="shared" si="21"/>
        <v>境内资产</v>
      </c>
      <c r="BP1384" s="58" t="str">
        <f>IF(M1384="",VLOOKUP(D1384,Sheet4!$A$1:$B$92,2,0),VLOOKUP(Q1384,Sheet4!$A$1:$B$92,2,0))</f>
        <v>保险资产管理产品</v>
      </c>
    </row>
    <row r="1385" spans="1:68" s="58" customFormat="1" ht="12.75" customHeight="1">
      <c r="A1385" s="137" t="s">
        <v>2275</v>
      </c>
      <c r="B1385" s="50" t="s">
        <v>2324</v>
      </c>
      <c r="C1385" s="252" t="s">
        <v>5552</v>
      </c>
      <c r="D1385" s="257" t="s">
        <v>672</v>
      </c>
      <c r="E1385" s="42" t="s">
        <v>4447</v>
      </c>
      <c r="F1385" s="42" t="s">
        <v>2324</v>
      </c>
      <c r="G1385" s="42"/>
      <c r="H1385" s="307">
        <v>1816012.7992619306</v>
      </c>
      <c r="I1385" s="315">
        <v>1585920.4907440434</v>
      </c>
      <c r="J1385" s="105">
        <v>0</v>
      </c>
      <c r="K1385" s="42">
        <v>0</v>
      </c>
      <c r="L1385" s="42" t="s">
        <v>4489</v>
      </c>
      <c r="M1385" s="50" t="s">
        <v>2351</v>
      </c>
      <c r="N1385" s="50" t="s">
        <v>5532</v>
      </c>
      <c r="O1385" s="137" t="s">
        <v>2353</v>
      </c>
      <c r="P1385" s="42" t="s">
        <v>64</v>
      </c>
      <c r="Q1385" s="42" t="s">
        <v>65</v>
      </c>
      <c r="R1385" s="42">
        <v>2</v>
      </c>
      <c r="S1385" s="137" t="s">
        <v>2254</v>
      </c>
      <c r="T1385" s="62">
        <v>16867538196.9</v>
      </c>
      <c r="U1385" s="62">
        <v>14487907740.719999</v>
      </c>
      <c r="Z1385" s="42" t="s">
        <v>68</v>
      </c>
      <c r="AJ1385" s="42"/>
      <c r="AW1385" s="42" t="s">
        <v>2412</v>
      </c>
      <c r="AX1385" s="42">
        <v>0.15620000000000001</v>
      </c>
      <c r="AY1385" s="42"/>
      <c r="AZ1385" s="42"/>
      <c r="BA1385" s="42"/>
      <c r="BB1385" s="42"/>
      <c r="BN1385" s="128" t="s">
        <v>4578</v>
      </c>
      <c r="BO1385" s="58" t="str">
        <f t="shared" si="21"/>
        <v>境内资产</v>
      </c>
      <c r="BP1385" s="58" t="str">
        <f>IF(M1385="",VLOOKUP(D1385,Sheet4!$A$1:$B$92,2,0),VLOOKUP(Q1385,Sheet4!$A$1:$B$92,2,0))</f>
        <v>保险资产管理产品</v>
      </c>
    </row>
    <row r="1386" spans="1:68" s="58" customFormat="1" ht="12.75" customHeight="1">
      <c r="A1386" s="137" t="s">
        <v>2276</v>
      </c>
      <c r="B1386" s="50" t="s">
        <v>2325</v>
      </c>
      <c r="C1386" s="252" t="s">
        <v>5552</v>
      </c>
      <c r="D1386" s="257" t="s">
        <v>672</v>
      </c>
      <c r="E1386" s="42" t="s">
        <v>4448</v>
      </c>
      <c r="F1386" s="42" t="s">
        <v>2325</v>
      </c>
      <c r="G1386" s="42"/>
      <c r="H1386" s="307">
        <v>578078.50678086665</v>
      </c>
      <c r="I1386" s="315">
        <v>337413.10535831633</v>
      </c>
      <c r="J1386" s="105">
        <v>0</v>
      </c>
      <c r="K1386" s="42">
        <v>0</v>
      </c>
      <c r="L1386" s="42" t="s">
        <v>4489</v>
      </c>
      <c r="M1386" s="50" t="s">
        <v>2351</v>
      </c>
      <c r="N1386" s="50" t="s">
        <v>5532</v>
      </c>
      <c r="O1386" s="137" t="s">
        <v>2353</v>
      </c>
      <c r="P1386" s="42" t="s">
        <v>64</v>
      </c>
      <c r="Q1386" s="42" t="s">
        <v>65</v>
      </c>
      <c r="R1386" s="42">
        <v>2</v>
      </c>
      <c r="S1386" s="137" t="s">
        <v>2254</v>
      </c>
      <c r="T1386" s="62">
        <v>16867538196.9</v>
      </c>
      <c r="U1386" s="62">
        <v>14487907740.719999</v>
      </c>
      <c r="Z1386" s="42" t="s">
        <v>68</v>
      </c>
      <c r="AJ1386" s="42"/>
      <c r="AW1386" s="42" t="s">
        <v>2412</v>
      </c>
      <c r="AX1386" s="42">
        <v>0.15620000000000001</v>
      </c>
      <c r="AY1386" s="42"/>
      <c r="AZ1386" s="42"/>
      <c r="BA1386" s="42"/>
      <c r="BB1386" s="42"/>
      <c r="BN1386" s="128" t="s">
        <v>4578</v>
      </c>
      <c r="BO1386" s="58" t="str">
        <f t="shared" si="21"/>
        <v>境内资产</v>
      </c>
      <c r="BP1386" s="58" t="str">
        <f>IF(M1386="",VLOOKUP(D1386,Sheet4!$A$1:$B$92,2,0),VLOOKUP(Q1386,Sheet4!$A$1:$B$92,2,0))</f>
        <v>保险资产管理产品</v>
      </c>
    </row>
    <row r="1387" spans="1:68" s="58" customFormat="1" ht="12.75" customHeight="1">
      <c r="A1387" s="137" t="s">
        <v>2277</v>
      </c>
      <c r="B1387" s="50" t="s">
        <v>2326</v>
      </c>
      <c r="C1387" s="252" t="s">
        <v>5552</v>
      </c>
      <c r="D1387" s="257" t="s">
        <v>672</v>
      </c>
      <c r="E1387" s="42" t="s">
        <v>3547</v>
      </c>
      <c r="F1387" s="42" t="s">
        <v>2326</v>
      </c>
      <c r="G1387" s="42"/>
      <c r="H1387" s="307">
        <v>1488028.9259446929</v>
      </c>
      <c r="I1387" s="315">
        <v>1432301.2343029641</v>
      </c>
      <c r="J1387" s="105">
        <v>0</v>
      </c>
      <c r="K1387" s="42">
        <v>0</v>
      </c>
      <c r="L1387" s="42" t="s">
        <v>4489</v>
      </c>
      <c r="M1387" s="50" t="s">
        <v>2351</v>
      </c>
      <c r="N1387" s="50" t="s">
        <v>5532</v>
      </c>
      <c r="O1387" s="137" t="s">
        <v>2353</v>
      </c>
      <c r="P1387" s="42" t="s">
        <v>64</v>
      </c>
      <c r="Q1387" s="42" t="s">
        <v>65</v>
      </c>
      <c r="R1387" s="42">
        <v>2</v>
      </c>
      <c r="S1387" s="137" t="s">
        <v>2254</v>
      </c>
      <c r="T1387" s="62">
        <v>16867538196.9</v>
      </c>
      <c r="U1387" s="62">
        <v>14487907740.719999</v>
      </c>
      <c r="Z1387" s="42" t="s">
        <v>280</v>
      </c>
      <c r="AJ1387" s="42"/>
      <c r="AW1387" s="42" t="s">
        <v>2412</v>
      </c>
      <c r="AX1387" s="42">
        <v>0.15620000000000001</v>
      </c>
      <c r="AY1387" s="42"/>
      <c r="AZ1387" s="42"/>
      <c r="BA1387" s="42"/>
      <c r="BB1387" s="42"/>
      <c r="BN1387" s="128" t="s">
        <v>4578</v>
      </c>
      <c r="BO1387" s="58" t="str">
        <f t="shared" si="21"/>
        <v>境内资产</v>
      </c>
      <c r="BP1387" s="58" t="str">
        <f>IF(M1387="",VLOOKUP(D1387,Sheet4!$A$1:$B$92,2,0),VLOOKUP(Q1387,Sheet4!$A$1:$B$92,2,0))</f>
        <v>保险资产管理产品</v>
      </c>
    </row>
    <row r="1388" spans="1:68" s="58" customFormat="1" ht="12.75" customHeight="1">
      <c r="A1388" s="138" t="s">
        <v>2106</v>
      </c>
      <c r="B1388" s="50" t="s">
        <v>2327</v>
      </c>
      <c r="C1388" s="252" t="s">
        <v>5552</v>
      </c>
      <c r="D1388" s="257" t="s">
        <v>672</v>
      </c>
      <c r="E1388" s="42" t="s">
        <v>4358</v>
      </c>
      <c r="F1388" s="42" t="s">
        <v>2327</v>
      </c>
      <c r="G1388" s="42"/>
      <c r="H1388" s="307">
        <v>3139450.4467746029</v>
      </c>
      <c r="I1388" s="315">
        <v>2689235.7533625322</v>
      </c>
      <c r="J1388" s="105">
        <v>0</v>
      </c>
      <c r="K1388" s="42">
        <v>0</v>
      </c>
      <c r="L1388" s="42" t="s">
        <v>4489</v>
      </c>
      <c r="M1388" s="50" t="s">
        <v>2351</v>
      </c>
      <c r="N1388" s="50" t="s">
        <v>5532</v>
      </c>
      <c r="O1388" s="137" t="s">
        <v>2353</v>
      </c>
      <c r="P1388" s="42" t="s">
        <v>64</v>
      </c>
      <c r="Q1388" s="42" t="s">
        <v>65</v>
      </c>
      <c r="R1388" s="42">
        <v>2</v>
      </c>
      <c r="S1388" s="137" t="s">
        <v>2254</v>
      </c>
      <c r="T1388" s="62">
        <v>16867538196.9</v>
      </c>
      <c r="U1388" s="62">
        <v>14487907740.719999</v>
      </c>
      <c r="Z1388" s="42" t="s">
        <v>68</v>
      </c>
      <c r="AJ1388" s="42"/>
      <c r="AW1388" s="42" t="s">
        <v>2412</v>
      </c>
      <c r="AX1388" s="42">
        <v>0.15620000000000001</v>
      </c>
      <c r="AY1388" s="42"/>
      <c r="AZ1388" s="42"/>
      <c r="BA1388" s="42"/>
      <c r="BB1388" s="42"/>
      <c r="BN1388" s="128" t="s">
        <v>4578</v>
      </c>
      <c r="BO1388" s="58" t="str">
        <f t="shared" si="21"/>
        <v>境内资产</v>
      </c>
      <c r="BP1388" s="58" t="str">
        <f>IF(M1388="",VLOOKUP(D1388,Sheet4!$A$1:$B$92,2,0),VLOOKUP(Q1388,Sheet4!$A$1:$B$92,2,0))</f>
        <v>保险资产管理产品</v>
      </c>
    </row>
    <row r="1389" spans="1:68" s="58" customFormat="1" ht="12.75" customHeight="1">
      <c r="A1389" s="137" t="s">
        <v>2278</v>
      </c>
      <c r="B1389" s="50" t="s">
        <v>2328</v>
      </c>
      <c r="C1389" s="252" t="s">
        <v>5552</v>
      </c>
      <c r="D1389" s="257" t="s">
        <v>672</v>
      </c>
      <c r="E1389" s="42" t="s">
        <v>4449</v>
      </c>
      <c r="F1389" s="42" t="s">
        <v>2328</v>
      </c>
      <c r="G1389" s="42"/>
      <c r="H1389" s="307">
        <v>5000650.9399888832</v>
      </c>
      <c r="I1389" s="315">
        <v>4826246.7006746437</v>
      </c>
      <c r="J1389" s="105">
        <v>0</v>
      </c>
      <c r="K1389" s="42">
        <v>0</v>
      </c>
      <c r="L1389" s="42" t="s">
        <v>4489</v>
      </c>
      <c r="M1389" s="50" t="s">
        <v>2351</v>
      </c>
      <c r="N1389" s="50" t="s">
        <v>5532</v>
      </c>
      <c r="O1389" s="137" t="s">
        <v>2353</v>
      </c>
      <c r="P1389" s="42" t="s">
        <v>64</v>
      </c>
      <c r="Q1389" s="42" t="s">
        <v>65</v>
      </c>
      <c r="R1389" s="42">
        <v>2</v>
      </c>
      <c r="S1389" s="137" t="s">
        <v>2254</v>
      </c>
      <c r="T1389" s="62">
        <v>16867538196.9</v>
      </c>
      <c r="U1389" s="62">
        <v>14487907740.719999</v>
      </c>
      <c r="Z1389" s="42" t="s">
        <v>68</v>
      </c>
      <c r="AJ1389" s="42"/>
      <c r="AW1389" s="42" t="s">
        <v>2412</v>
      </c>
      <c r="AX1389" s="42">
        <v>0.15620000000000001</v>
      </c>
      <c r="AY1389" s="42"/>
      <c r="AZ1389" s="42"/>
      <c r="BA1389" s="42"/>
      <c r="BB1389" s="42"/>
      <c r="BN1389" s="128" t="s">
        <v>4578</v>
      </c>
      <c r="BO1389" s="58" t="str">
        <f t="shared" si="21"/>
        <v>境内资产</v>
      </c>
      <c r="BP1389" s="58" t="str">
        <f>IF(M1389="",VLOOKUP(D1389,Sheet4!$A$1:$B$92,2,0),VLOOKUP(Q1389,Sheet4!$A$1:$B$92,2,0))</f>
        <v>保险资产管理产品</v>
      </c>
    </row>
    <row r="1390" spans="1:68" s="58" customFormat="1" ht="12.75" customHeight="1">
      <c r="A1390" s="137" t="s">
        <v>2279</v>
      </c>
      <c r="B1390" s="50" t="s">
        <v>2329</v>
      </c>
      <c r="C1390" s="252" t="s">
        <v>5552</v>
      </c>
      <c r="D1390" s="257" t="s">
        <v>672</v>
      </c>
      <c r="E1390" s="42" t="s">
        <v>4450</v>
      </c>
      <c r="F1390" s="42" t="s">
        <v>2329</v>
      </c>
      <c r="G1390" s="42"/>
      <c r="H1390" s="307">
        <v>1115405.5655463645</v>
      </c>
      <c r="I1390" s="315">
        <v>861539.51472708303</v>
      </c>
      <c r="J1390" s="105">
        <v>0</v>
      </c>
      <c r="K1390" s="42">
        <v>0</v>
      </c>
      <c r="L1390" s="42" t="s">
        <v>4489</v>
      </c>
      <c r="M1390" s="50" t="s">
        <v>2351</v>
      </c>
      <c r="N1390" s="50" t="s">
        <v>5532</v>
      </c>
      <c r="O1390" s="137" t="s">
        <v>2353</v>
      </c>
      <c r="P1390" s="42" t="s">
        <v>64</v>
      </c>
      <c r="Q1390" s="42" t="s">
        <v>65</v>
      </c>
      <c r="R1390" s="42">
        <v>2</v>
      </c>
      <c r="S1390" s="137" t="s">
        <v>2254</v>
      </c>
      <c r="T1390" s="62">
        <v>16867538196.9</v>
      </c>
      <c r="U1390" s="62">
        <v>14487907740.719999</v>
      </c>
      <c r="Z1390" s="42" t="s">
        <v>68</v>
      </c>
      <c r="AJ1390" s="42"/>
      <c r="AW1390" s="42" t="s">
        <v>2412</v>
      </c>
      <c r="AX1390" s="42">
        <v>0.15620000000000001</v>
      </c>
      <c r="AY1390" s="42"/>
      <c r="AZ1390" s="42"/>
      <c r="BA1390" s="42"/>
      <c r="BB1390" s="42"/>
      <c r="BN1390" s="128" t="s">
        <v>4578</v>
      </c>
      <c r="BO1390" s="58" t="str">
        <f t="shared" si="21"/>
        <v>境内资产</v>
      </c>
      <c r="BP1390" s="58" t="str">
        <f>IF(M1390="",VLOOKUP(D1390,Sheet4!$A$1:$B$92,2,0),VLOOKUP(Q1390,Sheet4!$A$1:$B$92,2,0))</f>
        <v>保险资产管理产品</v>
      </c>
    </row>
    <row r="1391" spans="1:68" s="58" customFormat="1" ht="12.75" customHeight="1">
      <c r="A1391" s="137" t="s">
        <v>2280</v>
      </c>
      <c r="B1391" s="50" t="s">
        <v>2330</v>
      </c>
      <c r="C1391" s="252" t="s">
        <v>5552</v>
      </c>
      <c r="D1391" s="257" t="s">
        <v>672</v>
      </c>
      <c r="E1391" s="42" t="s">
        <v>4451</v>
      </c>
      <c r="F1391" s="42" t="s">
        <v>2330</v>
      </c>
      <c r="G1391" s="42"/>
      <c r="H1391" s="307">
        <v>5245390.9652328026</v>
      </c>
      <c r="I1391" s="315">
        <v>3209807.6208364759</v>
      </c>
      <c r="J1391" s="105">
        <v>0</v>
      </c>
      <c r="K1391" s="42">
        <v>0</v>
      </c>
      <c r="L1391" s="42" t="s">
        <v>4489</v>
      </c>
      <c r="M1391" s="50" t="s">
        <v>2351</v>
      </c>
      <c r="N1391" s="50" t="s">
        <v>5532</v>
      </c>
      <c r="O1391" s="137" t="s">
        <v>2353</v>
      </c>
      <c r="P1391" s="42" t="s">
        <v>64</v>
      </c>
      <c r="Q1391" s="42" t="s">
        <v>65</v>
      </c>
      <c r="R1391" s="42">
        <v>2</v>
      </c>
      <c r="S1391" s="137" t="s">
        <v>2254</v>
      </c>
      <c r="T1391" s="62">
        <v>16867538196.9</v>
      </c>
      <c r="U1391" s="62">
        <v>14487907740.719999</v>
      </c>
      <c r="Z1391" s="42" t="s">
        <v>68</v>
      </c>
      <c r="AJ1391" s="42"/>
      <c r="AW1391" s="42" t="s">
        <v>2412</v>
      </c>
      <c r="AX1391" s="42">
        <v>0.15620000000000001</v>
      </c>
      <c r="AY1391" s="42"/>
      <c r="AZ1391" s="42"/>
      <c r="BA1391" s="42"/>
      <c r="BB1391" s="42"/>
      <c r="BN1391" s="128" t="s">
        <v>4578</v>
      </c>
      <c r="BO1391" s="58" t="str">
        <f t="shared" si="21"/>
        <v>境内资产</v>
      </c>
      <c r="BP1391" s="58" t="str">
        <f>IF(M1391="",VLOOKUP(D1391,Sheet4!$A$1:$B$92,2,0),VLOOKUP(Q1391,Sheet4!$A$1:$B$92,2,0))</f>
        <v>保险资产管理产品</v>
      </c>
    </row>
    <row r="1392" spans="1:68" s="58" customFormat="1" ht="12.75" customHeight="1">
      <c r="A1392" s="137" t="s">
        <v>2281</v>
      </c>
      <c r="B1392" s="50" t="s">
        <v>2331</v>
      </c>
      <c r="C1392" s="252" t="s">
        <v>5552</v>
      </c>
      <c r="D1392" s="257" t="s">
        <v>672</v>
      </c>
      <c r="E1392" s="42" t="s">
        <v>2546</v>
      </c>
      <c r="F1392" s="42" t="s">
        <v>2331</v>
      </c>
      <c r="G1392" s="42"/>
      <c r="H1392" s="307">
        <v>2913196.1452614549</v>
      </c>
      <c r="I1392" s="315">
        <v>3268682.8510921882</v>
      </c>
      <c r="J1392" s="105">
        <v>0</v>
      </c>
      <c r="K1392" s="42">
        <v>0</v>
      </c>
      <c r="L1392" s="42" t="s">
        <v>4489</v>
      </c>
      <c r="M1392" s="50" t="s">
        <v>2351</v>
      </c>
      <c r="N1392" s="50" t="s">
        <v>5532</v>
      </c>
      <c r="O1392" s="137" t="s">
        <v>2353</v>
      </c>
      <c r="P1392" s="42" t="s">
        <v>64</v>
      </c>
      <c r="Q1392" s="42" t="s">
        <v>65</v>
      </c>
      <c r="R1392" s="42">
        <v>2</v>
      </c>
      <c r="S1392" s="137" t="s">
        <v>2254</v>
      </c>
      <c r="T1392" s="62">
        <v>16867538196.9</v>
      </c>
      <c r="U1392" s="62">
        <v>14487907740.719999</v>
      </c>
      <c r="Z1392" s="42" t="s">
        <v>68</v>
      </c>
      <c r="AJ1392" s="42"/>
      <c r="AW1392" s="42" t="s">
        <v>2412</v>
      </c>
      <c r="AX1392" s="42">
        <v>0.15620000000000001</v>
      </c>
      <c r="AY1392" s="42"/>
      <c r="AZ1392" s="42"/>
      <c r="BA1392" s="42"/>
      <c r="BB1392" s="42"/>
      <c r="BN1392" s="128" t="s">
        <v>4578</v>
      </c>
      <c r="BO1392" s="58" t="str">
        <f t="shared" si="21"/>
        <v>境内资产</v>
      </c>
      <c r="BP1392" s="58" t="str">
        <f>IF(M1392="",VLOOKUP(D1392,Sheet4!$A$1:$B$92,2,0),VLOOKUP(Q1392,Sheet4!$A$1:$B$92,2,0))</f>
        <v>保险资产管理产品</v>
      </c>
    </row>
    <row r="1393" spans="1:68" s="58" customFormat="1" ht="12.75" customHeight="1">
      <c r="A1393" s="137" t="s">
        <v>2102</v>
      </c>
      <c r="B1393" s="50" t="s">
        <v>2332</v>
      </c>
      <c r="C1393" s="252" t="s">
        <v>5552</v>
      </c>
      <c r="D1393" s="257" t="s">
        <v>672</v>
      </c>
      <c r="E1393" s="42" t="s">
        <v>3651</v>
      </c>
      <c r="F1393" s="42" t="s">
        <v>2332</v>
      </c>
      <c r="G1393" s="42"/>
      <c r="H1393" s="307">
        <v>1551959.0012141315</v>
      </c>
      <c r="I1393" s="315">
        <v>1558183.8159826312</v>
      </c>
      <c r="J1393" s="105">
        <v>0</v>
      </c>
      <c r="K1393" s="42">
        <v>0</v>
      </c>
      <c r="L1393" s="42" t="s">
        <v>4489</v>
      </c>
      <c r="M1393" s="50" t="s">
        <v>2351</v>
      </c>
      <c r="N1393" s="50" t="s">
        <v>5532</v>
      </c>
      <c r="O1393" s="137" t="s">
        <v>2353</v>
      </c>
      <c r="P1393" s="42" t="s">
        <v>64</v>
      </c>
      <c r="Q1393" s="42" t="s">
        <v>65</v>
      </c>
      <c r="R1393" s="42">
        <v>2</v>
      </c>
      <c r="S1393" s="137" t="s">
        <v>2254</v>
      </c>
      <c r="T1393" s="62">
        <v>16867538196.9</v>
      </c>
      <c r="U1393" s="62">
        <v>14487907740.719999</v>
      </c>
      <c r="Z1393" s="42" t="s">
        <v>280</v>
      </c>
      <c r="AJ1393" s="42"/>
      <c r="AW1393" s="42" t="s">
        <v>2412</v>
      </c>
      <c r="AX1393" s="42">
        <v>0.15620000000000001</v>
      </c>
      <c r="AY1393" s="42"/>
      <c r="AZ1393" s="42"/>
      <c r="BA1393" s="42"/>
      <c r="BB1393" s="42"/>
      <c r="BN1393" s="128" t="s">
        <v>4578</v>
      </c>
      <c r="BO1393" s="58" t="str">
        <f t="shared" si="21"/>
        <v>境内资产</v>
      </c>
      <c r="BP1393" s="58" t="str">
        <f>IF(M1393="",VLOOKUP(D1393,Sheet4!$A$1:$B$92,2,0),VLOOKUP(Q1393,Sheet4!$A$1:$B$92,2,0))</f>
        <v>保险资产管理产品</v>
      </c>
    </row>
    <row r="1394" spans="1:68" s="58" customFormat="1" ht="12.75" customHeight="1">
      <c r="A1394" s="137" t="s">
        <v>2282</v>
      </c>
      <c r="B1394" s="50" t="s">
        <v>2333</v>
      </c>
      <c r="C1394" s="252" t="s">
        <v>5552</v>
      </c>
      <c r="D1394" s="257" t="s">
        <v>672</v>
      </c>
      <c r="E1394" s="42" t="s">
        <v>3677</v>
      </c>
      <c r="F1394" s="42" t="s">
        <v>2333</v>
      </c>
      <c r="G1394" s="42"/>
      <c r="H1394" s="307">
        <v>7700232.1917779939</v>
      </c>
      <c r="I1394" s="315">
        <v>6504155.452084383</v>
      </c>
      <c r="J1394" s="105">
        <v>0</v>
      </c>
      <c r="K1394" s="42">
        <v>0</v>
      </c>
      <c r="L1394" s="42" t="s">
        <v>4489</v>
      </c>
      <c r="M1394" s="50" t="s">
        <v>2351</v>
      </c>
      <c r="N1394" s="50" t="s">
        <v>5532</v>
      </c>
      <c r="O1394" s="137" t="s">
        <v>2353</v>
      </c>
      <c r="P1394" s="42" t="s">
        <v>64</v>
      </c>
      <c r="Q1394" s="42" t="s">
        <v>65</v>
      </c>
      <c r="R1394" s="42">
        <v>2</v>
      </c>
      <c r="S1394" s="137" t="s">
        <v>2254</v>
      </c>
      <c r="T1394" s="62">
        <v>16867538196.9</v>
      </c>
      <c r="U1394" s="62">
        <v>14487907740.719999</v>
      </c>
      <c r="Z1394" s="42" t="s">
        <v>280</v>
      </c>
      <c r="AJ1394" s="42"/>
      <c r="AW1394" s="42" t="s">
        <v>2412</v>
      </c>
      <c r="AX1394" s="42">
        <v>0.15620000000000001</v>
      </c>
      <c r="AY1394" s="42"/>
      <c r="AZ1394" s="42"/>
      <c r="BA1394" s="42"/>
      <c r="BB1394" s="42"/>
      <c r="BN1394" s="128" t="s">
        <v>4578</v>
      </c>
      <c r="BO1394" s="58" t="str">
        <f t="shared" si="21"/>
        <v>境内资产</v>
      </c>
      <c r="BP1394" s="58" t="str">
        <f>IF(M1394="",VLOOKUP(D1394,Sheet4!$A$1:$B$92,2,0),VLOOKUP(Q1394,Sheet4!$A$1:$B$92,2,0))</f>
        <v>保险资产管理产品</v>
      </c>
    </row>
    <row r="1395" spans="1:68" s="58" customFormat="1" ht="12.75" customHeight="1">
      <c r="A1395" s="137" t="s">
        <v>2283</v>
      </c>
      <c r="B1395" s="50" t="s">
        <v>2334</v>
      </c>
      <c r="C1395" s="252" t="s">
        <v>5552</v>
      </c>
      <c r="D1395" s="257" t="s">
        <v>678</v>
      </c>
      <c r="E1395" s="42" t="s">
        <v>4452</v>
      </c>
      <c r="F1395" s="42" t="s">
        <v>2334</v>
      </c>
      <c r="G1395" s="42"/>
      <c r="H1395" s="307">
        <v>698788.74345599534</v>
      </c>
      <c r="I1395" s="315">
        <v>548853.36572966038</v>
      </c>
      <c r="J1395" s="105">
        <v>0</v>
      </c>
      <c r="K1395" s="42">
        <v>0</v>
      </c>
      <c r="L1395" s="42" t="s">
        <v>4489</v>
      </c>
      <c r="M1395" s="50" t="s">
        <v>2351</v>
      </c>
      <c r="N1395" s="50" t="s">
        <v>5532</v>
      </c>
      <c r="O1395" s="137" t="s">
        <v>2353</v>
      </c>
      <c r="P1395" s="42" t="s">
        <v>64</v>
      </c>
      <c r="Q1395" s="42" t="s">
        <v>65</v>
      </c>
      <c r="R1395" s="42">
        <v>2</v>
      </c>
      <c r="S1395" s="137" t="s">
        <v>2254</v>
      </c>
      <c r="T1395" s="62">
        <v>16867538196.9</v>
      </c>
      <c r="U1395" s="62">
        <v>14487907740.719999</v>
      </c>
      <c r="Z1395" s="42" t="s">
        <v>68</v>
      </c>
      <c r="AJ1395" s="42"/>
      <c r="AW1395" s="42" t="s">
        <v>2412</v>
      </c>
      <c r="AX1395" s="42">
        <v>0.15620000000000001</v>
      </c>
      <c r="AY1395" s="42"/>
      <c r="AZ1395" s="42"/>
      <c r="BA1395" s="42"/>
      <c r="BB1395" s="42"/>
      <c r="BN1395" s="128" t="s">
        <v>4578</v>
      </c>
      <c r="BO1395" s="58" t="str">
        <f t="shared" si="21"/>
        <v>境内资产</v>
      </c>
      <c r="BP1395" s="58" t="str">
        <f>IF(M1395="",VLOOKUP(D1395,Sheet4!$A$1:$B$92,2,0),VLOOKUP(Q1395,Sheet4!$A$1:$B$92,2,0))</f>
        <v>保险资产管理产品</v>
      </c>
    </row>
    <row r="1396" spans="1:68" s="58" customFormat="1" ht="12.75" customHeight="1">
      <c r="A1396" s="137" t="s">
        <v>2284</v>
      </c>
      <c r="B1396" s="50" t="s">
        <v>2335</v>
      </c>
      <c r="C1396" s="252" t="s">
        <v>5552</v>
      </c>
      <c r="D1396" s="257" t="s">
        <v>678</v>
      </c>
      <c r="E1396" s="42" t="s">
        <v>4453</v>
      </c>
      <c r="F1396" s="42" t="s">
        <v>2335</v>
      </c>
      <c r="G1396" s="42"/>
      <c r="H1396" s="307">
        <v>3107569.8538372642</v>
      </c>
      <c r="I1396" s="315">
        <v>2608763.2802530052</v>
      </c>
      <c r="J1396" s="105">
        <v>0</v>
      </c>
      <c r="K1396" s="42">
        <v>0</v>
      </c>
      <c r="L1396" s="42" t="s">
        <v>4489</v>
      </c>
      <c r="M1396" s="50" t="s">
        <v>2351</v>
      </c>
      <c r="N1396" s="50" t="s">
        <v>5532</v>
      </c>
      <c r="O1396" s="137" t="s">
        <v>2353</v>
      </c>
      <c r="P1396" s="42" t="s">
        <v>64</v>
      </c>
      <c r="Q1396" s="42" t="s">
        <v>65</v>
      </c>
      <c r="R1396" s="42">
        <v>2</v>
      </c>
      <c r="S1396" s="137" t="s">
        <v>2254</v>
      </c>
      <c r="T1396" s="62">
        <v>16867538196.9</v>
      </c>
      <c r="U1396" s="62">
        <v>14487907740.719999</v>
      </c>
      <c r="Z1396" s="42" t="s">
        <v>68</v>
      </c>
      <c r="AJ1396" s="42"/>
      <c r="AW1396" s="42" t="s">
        <v>2412</v>
      </c>
      <c r="AX1396" s="42">
        <v>0.15620000000000001</v>
      </c>
      <c r="AY1396" s="42"/>
      <c r="AZ1396" s="42"/>
      <c r="BA1396" s="42"/>
      <c r="BB1396" s="42"/>
      <c r="BN1396" s="128" t="s">
        <v>4578</v>
      </c>
      <c r="BO1396" s="58" t="str">
        <f t="shared" si="21"/>
        <v>境内资产</v>
      </c>
      <c r="BP1396" s="58" t="str">
        <f>IF(M1396="",VLOOKUP(D1396,Sheet4!$A$1:$B$92,2,0),VLOOKUP(Q1396,Sheet4!$A$1:$B$92,2,0))</f>
        <v>保险资产管理产品</v>
      </c>
    </row>
    <row r="1397" spans="1:68" s="58" customFormat="1" ht="12.75" customHeight="1">
      <c r="A1397" s="137" t="s">
        <v>2285</v>
      </c>
      <c r="B1397" s="50" t="s">
        <v>2336</v>
      </c>
      <c r="C1397" s="252" t="s">
        <v>5552</v>
      </c>
      <c r="D1397" s="257" t="s">
        <v>678</v>
      </c>
      <c r="E1397" s="42" t="s">
        <v>4454</v>
      </c>
      <c r="F1397" s="42" t="s">
        <v>2336</v>
      </c>
      <c r="G1397" s="42"/>
      <c r="H1397" s="307">
        <v>2308389.8987035635</v>
      </c>
      <c r="I1397" s="315">
        <v>1121881.3889591284</v>
      </c>
      <c r="J1397" s="105">
        <v>0</v>
      </c>
      <c r="K1397" s="42">
        <v>0</v>
      </c>
      <c r="L1397" s="42" t="s">
        <v>4489</v>
      </c>
      <c r="M1397" s="50" t="s">
        <v>2351</v>
      </c>
      <c r="N1397" s="50" t="s">
        <v>5532</v>
      </c>
      <c r="O1397" s="137" t="s">
        <v>2353</v>
      </c>
      <c r="P1397" s="42" t="s">
        <v>64</v>
      </c>
      <c r="Q1397" s="42" t="s">
        <v>65</v>
      </c>
      <c r="R1397" s="42">
        <v>2</v>
      </c>
      <c r="S1397" s="137" t="s">
        <v>2254</v>
      </c>
      <c r="T1397" s="62">
        <v>16867538196.9</v>
      </c>
      <c r="U1397" s="62">
        <v>14487907740.719999</v>
      </c>
      <c r="Z1397" s="42" t="s">
        <v>68</v>
      </c>
      <c r="AJ1397" s="42"/>
      <c r="AW1397" s="42" t="s">
        <v>2412</v>
      </c>
      <c r="AX1397" s="42">
        <v>0.15620000000000001</v>
      </c>
      <c r="AY1397" s="42"/>
      <c r="AZ1397" s="42"/>
      <c r="BA1397" s="42"/>
      <c r="BB1397" s="42"/>
      <c r="BN1397" s="128" t="s">
        <v>4578</v>
      </c>
      <c r="BO1397" s="58" t="str">
        <f t="shared" si="21"/>
        <v>境内资产</v>
      </c>
      <c r="BP1397" s="58" t="str">
        <f>IF(M1397="",VLOOKUP(D1397,Sheet4!$A$1:$B$92,2,0),VLOOKUP(Q1397,Sheet4!$A$1:$B$92,2,0))</f>
        <v>保险资产管理产品</v>
      </c>
    </row>
    <row r="1398" spans="1:68" s="58" customFormat="1" ht="12.75" customHeight="1">
      <c r="A1398" s="137" t="s">
        <v>2286</v>
      </c>
      <c r="B1398" s="50" t="s">
        <v>2337</v>
      </c>
      <c r="C1398" s="252" t="s">
        <v>5552</v>
      </c>
      <c r="D1398" s="257" t="s">
        <v>678</v>
      </c>
      <c r="E1398" s="42" t="s">
        <v>4455</v>
      </c>
      <c r="F1398" s="42" t="s">
        <v>2337</v>
      </c>
      <c r="G1398" s="42"/>
      <c r="H1398" s="307">
        <v>1876759.4062506121</v>
      </c>
      <c r="I1398" s="315">
        <v>949865.41455624625</v>
      </c>
      <c r="J1398" s="105">
        <v>0</v>
      </c>
      <c r="K1398" s="42">
        <v>0</v>
      </c>
      <c r="L1398" s="42" t="s">
        <v>4489</v>
      </c>
      <c r="M1398" s="50" t="s">
        <v>2351</v>
      </c>
      <c r="N1398" s="50" t="s">
        <v>5532</v>
      </c>
      <c r="O1398" s="137" t="s">
        <v>2353</v>
      </c>
      <c r="P1398" s="42" t="s">
        <v>64</v>
      </c>
      <c r="Q1398" s="42" t="s">
        <v>65</v>
      </c>
      <c r="R1398" s="42">
        <v>2</v>
      </c>
      <c r="S1398" s="137" t="s">
        <v>2254</v>
      </c>
      <c r="T1398" s="62">
        <v>16867538196.9</v>
      </c>
      <c r="U1398" s="62">
        <v>14487907740.719999</v>
      </c>
      <c r="Z1398" s="42" t="s">
        <v>68</v>
      </c>
      <c r="AJ1398" s="42"/>
      <c r="AW1398" s="42" t="s">
        <v>2412</v>
      </c>
      <c r="AX1398" s="42">
        <v>0.15620000000000001</v>
      </c>
      <c r="AY1398" s="42"/>
      <c r="AZ1398" s="42"/>
      <c r="BA1398" s="42"/>
      <c r="BB1398" s="42"/>
      <c r="BN1398" s="128" t="s">
        <v>4578</v>
      </c>
      <c r="BO1398" s="58" t="str">
        <f t="shared" si="21"/>
        <v>境内资产</v>
      </c>
      <c r="BP1398" s="58" t="str">
        <f>IF(M1398="",VLOOKUP(D1398,Sheet4!$A$1:$B$92,2,0),VLOOKUP(Q1398,Sheet4!$A$1:$B$92,2,0))</f>
        <v>保险资产管理产品</v>
      </c>
    </row>
    <row r="1399" spans="1:68" s="58" customFormat="1" ht="12.75" customHeight="1">
      <c r="A1399" s="137" t="s">
        <v>2287</v>
      </c>
      <c r="B1399" s="50" t="s">
        <v>2338</v>
      </c>
      <c r="C1399" s="252" t="s">
        <v>5552</v>
      </c>
      <c r="D1399" s="257" t="s">
        <v>678</v>
      </c>
      <c r="E1399" s="42" t="s">
        <v>4456</v>
      </c>
      <c r="F1399" s="42" t="s">
        <v>2338</v>
      </c>
      <c r="G1399" s="42"/>
      <c r="H1399" s="307">
        <v>4132441.6415312374</v>
      </c>
      <c r="I1399" s="315">
        <v>3077334.04120111</v>
      </c>
      <c r="J1399" s="105">
        <v>0</v>
      </c>
      <c r="K1399" s="42">
        <v>0</v>
      </c>
      <c r="L1399" s="42" t="s">
        <v>4489</v>
      </c>
      <c r="M1399" s="50" t="s">
        <v>2351</v>
      </c>
      <c r="N1399" s="50" t="s">
        <v>5532</v>
      </c>
      <c r="O1399" s="137" t="s">
        <v>2353</v>
      </c>
      <c r="P1399" s="42" t="s">
        <v>64</v>
      </c>
      <c r="Q1399" s="42" t="s">
        <v>65</v>
      </c>
      <c r="R1399" s="42">
        <v>2</v>
      </c>
      <c r="S1399" s="137" t="s">
        <v>2254</v>
      </c>
      <c r="T1399" s="62">
        <v>16867538196.9</v>
      </c>
      <c r="U1399" s="62">
        <v>14487907740.719999</v>
      </c>
      <c r="Z1399" s="42" t="s">
        <v>68</v>
      </c>
      <c r="AJ1399" s="42"/>
      <c r="AW1399" s="42" t="s">
        <v>2412</v>
      </c>
      <c r="AX1399" s="42">
        <v>0.15620000000000001</v>
      </c>
      <c r="AY1399" s="42"/>
      <c r="AZ1399" s="42"/>
      <c r="BA1399" s="42"/>
      <c r="BB1399" s="42"/>
      <c r="BN1399" s="128" t="s">
        <v>4578</v>
      </c>
      <c r="BO1399" s="58" t="str">
        <f t="shared" si="21"/>
        <v>境内资产</v>
      </c>
      <c r="BP1399" s="58" t="str">
        <f>IF(M1399="",VLOOKUP(D1399,Sheet4!$A$1:$B$92,2,0),VLOOKUP(Q1399,Sheet4!$A$1:$B$92,2,0))</f>
        <v>保险资产管理产品</v>
      </c>
    </row>
    <row r="1400" spans="1:68" s="58" customFormat="1" ht="12.75" customHeight="1">
      <c r="A1400" s="137" t="s">
        <v>2288</v>
      </c>
      <c r="B1400" s="50" t="s">
        <v>2339</v>
      </c>
      <c r="C1400" s="252" t="s">
        <v>5552</v>
      </c>
      <c r="D1400" s="257" t="s">
        <v>678</v>
      </c>
      <c r="E1400" s="42" t="s">
        <v>4457</v>
      </c>
      <c r="F1400" s="42" t="s">
        <v>2339</v>
      </c>
      <c r="G1400" s="42"/>
      <c r="H1400" s="307">
        <v>212273.25975409738</v>
      </c>
      <c r="I1400" s="315">
        <v>137630.58466828472</v>
      </c>
      <c r="J1400" s="105">
        <v>0</v>
      </c>
      <c r="K1400" s="42">
        <v>0</v>
      </c>
      <c r="L1400" s="42" t="s">
        <v>4489</v>
      </c>
      <c r="M1400" s="50" t="s">
        <v>2351</v>
      </c>
      <c r="N1400" s="50" t="s">
        <v>5532</v>
      </c>
      <c r="O1400" s="137" t="s">
        <v>2353</v>
      </c>
      <c r="P1400" s="42" t="s">
        <v>64</v>
      </c>
      <c r="Q1400" s="42" t="s">
        <v>65</v>
      </c>
      <c r="R1400" s="42">
        <v>2</v>
      </c>
      <c r="S1400" s="137" t="s">
        <v>2254</v>
      </c>
      <c r="T1400" s="62">
        <v>16867538196.9</v>
      </c>
      <c r="U1400" s="62">
        <v>14487907740.719999</v>
      </c>
      <c r="Z1400" s="42" t="s">
        <v>68</v>
      </c>
      <c r="AJ1400" s="42"/>
      <c r="AW1400" s="42" t="s">
        <v>2412</v>
      </c>
      <c r="AX1400" s="42">
        <v>0.15620000000000001</v>
      </c>
      <c r="AY1400" s="42"/>
      <c r="AZ1400" s="42"/>
      <c r="BA1400" s="42"/>
      <c r="BB1400" s="42"/>
      <c r="BN1400" s="128" t="s">
        <v>4578</v>
      </c>
      <c r="BO1400" s="58" t="str">
        <f t="shared" si="21"/>
        <v>境内资产</v>
      </c>
      <c r="BP1400" s="58" t="str">
        <f>IF(M1400="",VLOOKUP(D1400,Sheet4!$A$1:$B$92,2,0),VLOOKUP(Q1400,Sheet4!$A$1:$B$92,2,0))</f>
        <v>保险资产管理产品</v>
      </c>
    </row>
    <row r="1401" spans="1:68" s="58" customFormat="1" ht="12.75" customHeight="1">
      <c r="A1401" s="137" t="s">
        <v>2289</v>
      </c>
      <c r="B1401" s="50" t="s">
        <v>2340</v>
      </c>
      <c r="C1401" s="252" t="s">
        <v>5552</v>
      </c>
      <c r="D1401" s="257" t="s">
        <v>689</v>
      </c>
      <c r="E1401" s="42" t="s">
        <v>4458</v>
      </c>
      <c r="F1401" s="42" t="s">
        <v>2340</v>
      </c>
      <c r="G1401" s="42"/>
      <c r="H1401" s="307">
        <v>1908512.7981871101</v>
      </c>
      <c r="I1401" s="315">
        <v>1129389.19224533</v>
      </c>
      <c r="J1401" s="105">
        <v>0</v>
      </c>
      <c r="K1401" s="42">
        <v>0</v>
      </c>
      <c r="L1401" s="42" t="s">
        <v>4489</v>
      </c>
      <c r="M1401" s="50" t="s">
        <v>2351</v>
      </c>
      <c r="N1401" s="50" t="s">
        <v>5532</v>
      </c>
      <c r="O1401" s="137" t="s">
        <v>2353</v>
      </c>
      <c r="P1401" s="42" t="s">
        <v>64</v>
      </c>
      <c r="Q1401" s="42" t="s">
        <v>65</v>
      </c>
      <c r="R1401" s="42">
        <v>2</v>
      </c>
      <c r="S1401" s="137" t="s">
        <v>2254</v>
      </c>
      <c r="T1401" s="62">
        <v>16867538196.9</v>
      </c>
      <c r="U1401" s="62">
        <v>14487907740.719999</v>
      </c>
      <c r="Z1401" s="42" t="s">
        <v>68</v>
      </c>
      <c r="AJ1401" s="42"/>
      <c r="AW1401" s="42" t="s">
        <v>2412</v>
      </c>
      <c r="AX1401" s="42">
        <v>0.15620000000000001</v>
      </c>
      <c r="AY1401" s="42"/>
      <c r="AZ1401" s="42"/>
      <c r="BA1401" s="42"/>
      <c r="BB1401" s="42"/>
      <c r="BN1401" s="128" t="s">
        <v>4578</v>
      </c>
      <c r="BO1401" s="58" t="str">
        <f t="shared" si="21"/>
        <v>境内资产</v>
      </c>
      <c r="BP1401" s="58" t="str">
        <f>IF(M1401="",VLOOKUP(D1401,Sheet4!$A$1:$B$92,2,0),VLOOKUP(Q1401,Sheet4!$A$1:$B$92,2,0))</f>
        <v>保险资产管理产品</v>
      </c>
    </row>
    <row r="1402" spans="1:68" s="58" customFormat="1" ht="12.75" customHeight="1">
      <c r="A1402" s="137" t="s">
        <v>2290</v>
      </c>
      <c r="B1402" s="50" t="s">
        <v>2341</v>
      </c>
      <c r="C1402" s="252" t="s">
        <v>5552</v>
      </c>
      <c r="D1402" s="257" t="s">
        <v>689</v>
      </c>
      <c r="E1402" s="42" t="s">
        <v>4459</v>
      </c>
      <c r="F1402" s="42" t="s">
        <v>2341</v>
      </c>
      <c r="G1402" s="42"/>
      <c r="H1402" s="307">
        <v>2262877.7898016395</v>
      </c>
      <c r="I1402" s="315">
        <v>1032605.4488576975</v>
      </c>
      <c r="J1402" s="105">
        <v>0</v>
      </c>
      <c r="K1402" s="42">
        <v>0</v>
      </c>
      <c r="L1402" s="42" t="s">
        <v>4489</v>
      </c>
      <c r="M1402" s="50" t="s">
        <v>2351</v>
      </c>
      <c r="N1402" s="50" t="s">
        <v>5532</v>
      </c>
      <c r="O1402" s="137" t="s">
        <v>2353</v>
      </c>
      <c r="P1402" s="42" t="s">
        <v>64</v>
      </c>
      <c r="Q1402" s="42" t="s">
        <v>65</v>
      </c>
      <c r="R1402" s="42">
        <v>2</v>
      </c>
      <c r="S1402" s="137" t="s">
        <v>2254</v>
      </c>
      <c r="T1402" s="62">
        <v>16867538196.9</v>
      </c>
      <c r="U1402" s="62">
        <v>14487907740.719999</v>
      </c>
      <c r="Z1402" s="42" t="s">
        <v>68</v>
      </c>
      <c r="AJ1402" s="42"/>
      <c r="AW1402" s="42" t="s">
        <v>2412</v>
      </c>
      <c r="AX1402" s="42">
        <v>0.15620000000000001</v>
      </c>
      <c r="AY1402" s="42"/>
      <c r="AZ1402" s="42"/>
      <c r="BA1402" s="42"/>
      <c r="BB1402" s="42"/>
      <c r="BN1402" s="128" t="s">
        <v>4578</v>
      </c>
      <c r="BO1402" s="58" t="str">
        <f t="shared" si="21"/>
        <v>境内资产</v>
      </c>
      <c r="BP1402" s="58" t="str">
        <f>IF(M1402="",VLOOKUP(D1402,Sheet4!$A$1:$B$92,2,0),VLOOKUP(Q1402,Sheet4!$A$1:$B$92,2,0))</f>
        <v>保险资产管理产品</v>
      </c>
    </row>
    <row r="1403" spans="1:68" s="58" customFormat="1" ht="12.75" customHeight="1">
      <c r="A1403" s="137" t="s">
        <v>2291</v>
      </c>
      <c r="B1403" s="50" t="s">
        <v>2342</v>
      </c>
      <c r="C1403" s="252" t="s">
        <v>5552</v>
      </c>
      <c r="D1403" s="257" t="s">
        <v>689</v>
      </c>
      <c r="E1403" s="42" t="s">
        <v>3211</v>
      </c>
      <c r="F1403" s="42" t="s">
        <v>2342</v>
      </c>
      <c r="G1403" s="42"/>
      <c r="H1403" s="307">
        <v>153568.6055913918</v>
      </c>
      <c r="I1403" s="315">
        <v>131274.02778828252</v>
      </c>
      <c r="J1403" s="105">
        <v>0</v>
      </c>
      <c r="K1403" s="42">
        <v>0</v>
      </c>
      <c r="L1403" s="42" t="s">
        <v>4489</v>
      </c>
      <c r="M1403" s="50" t="s">
        <v>2351</v>
      </c>
      <c r="N1403" s="50" t="s">
        <v>5532</v>
      </c>
      <c r="O1403" s="137" t="s">
        <v>2353</v>
      </c>
      <c r="P1403" s="42" t="s">
        <v>64</v>
      </c>
      <c r="Q1403" s="42" t="s">
        <v>65</v>
      </c>
      <c r="R1403" s="42">
        <v>2</v>
      </c>
      <c r="S1403" s="137" t="s">
        <v>2254</v>
      </c>
      <c r="T1403" s="62">
        <v>16867538196.9</v>
      </c>
      <c r="U1403" s="62">
        <v>14487907740.719999</v>
      </c>
      <c r="Z1403" s="42" t="s">
        <v>68</v>
      </c>
      <c r="AJ1403" s="42"/>
      <c r="AW1403" s="42" t="s">
        <v>2412</v>
      </c>
      <c r="AX1403" s="42">
        <v>0.15620000000000001</v>
      </c>
      <c r="AY1403" s="42"/>
      <c r="AZ1403" s="42"/>
      <c r="BA1403" s="42"/>
      <c r="BB1403" s="42"/>
      <c r="BN1403" s="128" t="s">
        <v>4578</v>
      </c>
      <c r="BO1403" s="58" t="str">
        <f t="shared" si="21"/>
        <v>境内资产</v>
      </c>
      <c r="BP1403" s="58" t="str">
        <f>IF(M1403="",VLOOKUP(D1403,Sheet4!$A$1:$B$92,2,0),VLOOKUP(Q1403,Sheet4!$A$1:$B$92,2,0))</f>
        <v>保险资产管理产品</v>
      </c>
    </row>
    <row r="1404" spans="1:68" s="58" customFormat="1" ht="12.75" customHeight="1">
      <c r="A1404" s="137" t="s">
        <v>2292</v>
      </c>
      <c r="B1404" s="50" t="s">
        <v>2343</v>
      </c>
      <c r="C1404" s="252" t="s">
        <v>5552</v>
      </c>
      <c r="D1404" s="257" t="s">
        <v>689</v>
      </c>
      <c r="E1404" s="42" t="s">
        <v>3219</v>
      </c>
      <c r="F1404" s="42" t="s">
        <v>2343</v>
      </c>
      <c r="G1404" s="42"/>
      <c r="H1404" s="307">
        <v>3054665.235957629</v>
      </c>
      <c r="I1404" s="315">
        <v>1996367.0412961678</v>
      </c>
      <c r="J1404" s="105">
        <v>0</v>
      </c>
      <c r="K1404" s="42">
        <v>0</v>
      </c>
      <c r="L1404" s="42" t="s">
        <v>4489</v>
      </c>
      <c r="M1404" s="50" t="s">
        <v>2351</v>
      </c>
      <c r="N1404" s="50" t="s">
        <v>5532</v>
      </c>
      <c r="O1404" s="137" t="s">
        <v>2353</v>
      </c>
      <c r="P1404" s="42" t="s">
        <v>64</v>
      </c>
      <c r="Q1404" s="42" t="s">
        <v>65</v>
      </c>
      <c r="R1404" s="42">
        <v>2</v>
      </c>
      <c r="S1404" s="137" t="s">
        <v>2254</v>
      </c>
      <c r="T1404" s="62">
        <v>16867538196.9</v>
      </c>
      <c r="U1404" s="62">
        <v>14487907740.719999</v>
      </c>
      <c r="Z1404" s="42" t="s">
        <v>280</v>
      </c>
      <c r="AJ1404" s="42"/>
      <c r="AW1404" s="42" t="s">
        <v>2412</v>
      </c>
      <c r="AX1404" s="42">
        <v>0.15620000000000001</v>
      </c>
      <c r="AY1404" s="42"/>
      <c r="AZ1404" s="42"/>
      <c r="BA1404" s="42"/>
      <c r="BB1404" s="42"/>
      <c r="BN1404" s="128" t="s">
        <v>4578</v>
      </c>
      <c r="BO1404" s="58" t="str">
        <f t="shared" si="21"/>
        <v>境内资产</v>
      </c>
      <c r="BP1404" s="58" t="str">
        <f>IF(M1404="",VLOOKUP(D1404,Sheet4!$A$1:$B$92,2,0),VLOOKUP(Q1404,Sheet4!$A$1:$B$92,2,0))</f>
        <v>保险资产管理产品</v>
      </c>
    </row>
    <row r="1405" spans="1:68" s="58" customFormat="1" ht="12.75" customHeight="1">
      <c r="A1405" s="137" t="s">
        <v>2293</v>
      </c>
      <c r="B1405" s="50" t="s">
        <v>2344</v>
      </c>
      <c r="C1405" s="252" t="s">
        <v>5552</v>
      </c>
      <c r="D1405" s="257" t="s">
        <v>689</v>
      </c>
      <c r="E1405" s="42" t="s">
        <v>3250</v>
      </c>
      <c r="F1405" s="42" t="s">
        <v>2344</v>
      </c>
      <c r="G1405" s="42"/>
      <c r="H1405" s="307">
        <v>1921240.2039701201</v>
      </c>
      <c r="I1405" s="315">
        <v>1813449.0877916263</v>
      </c>
      <c r="J1405" s="105">
        <v>0</v>
      </c>
      <c r="K1405" s="42">
        <v>0</v>
      </c>
      <c r="L1405" s="42" t="s">
        <v>4489</v>
      </c>
      <c r="M1405" s="50" t="s">
        <v>2351</v>
      </c>
      <c r="N1405" s="50" t="s">
        <v>5532</v>
      </c>
      <c r="O1405" s="137" t="s">
        <v>2353</v>
      </c>
      <c r="P1405" s="42" t="s">
        <v>64</v>
      </c>
      <c r="Q1405" s="42" t="s">
        <v>65</v>
      </c>
      <c r="R1405" s="42">
        <v>2</v>
      </c>
      <c r="S1405" s="137" t="s">
        <v>2254</v>
      </c>
      <c r="T1405" s="62">
        <v>16867538196.9</v>
      </c>
      <c r="U1405" s="62">
        <v>14487907740.719999</v>
      </c>
      <c r="Z1405" s="42" t="s">
        <v>68</v>
      </c>
      <c r="AJ1405" s="42"/>
      <c r="AW1405" s="42" t="s">
        <v>2412</v>
      </c>
      <c r="AX1405" s="42">
        <v>0.15620000000000001</v>
      </c>
      <c r="AY1405" s="42"/>
      <c r="AZ1405" s="42"/>
      <c r="BA1405" s="42"/>
      <c r="BB1405" s="42"/>
      <c r="BN1405" s="128" t="s">
        <v>4578</v>
      </c>
      <c r="BO1405" s="58" t="str">
        <f t="shared" si="21"/>
        <v>境内资产</v>
      </c>
      <c r="BP1405" s="58" t="str">
        <f>IF(M1405="",VLOOKUP(D1405,Sheet4!$A$1:$B$92,2,0),VLOOKUP(Q1405,Sheet4!$A$1:$B$92,2,0))</f>
        <v>保险资产管理产品</v>
      </c>
    </row>
    <row r="1406" spans="1:68" s="58" customFormat="1" ht="12.75" customHeight="1">
      <c r="A1406" s="137" t="s">
        <v>2294</v>
      </c>
      <c r="B1406" s="50" t="s">
        <v>2345</v>
      </c>
      <c r="C1406" s="252" t="s">
        <v>5552</v>
      </c>
      <c r="D1406" s="257" t="s">
        <v>689</v>
      </c>
      <c r="E1406" s="42" t="s">
        <v>3510</v>
      </c>
      <c r="F1406" s="42" t="s">
        <v>2345</v>
      </c>
      <c r="G1406" s="42"/>
      <c r="H1406" s="307">
        <v>3484161.4762628488</v>
      </c>
      <c r="I1406" s="315">
        <v>2777260.1234437623</v>
      </c>
      <c r="J1406" s="105">
        <v>0</v>
      </c>
      <c r="K1406" s="42">
        <v>0</v>
      </c>
      <c r="L1406" s="42" t="s">
        <v>4489</v>
      </c>
      <c r="M1406" s="50" t="s">
        <v>2351</v>
      </c>
      <c r="N1406" s="50" t="s">
        <v>5532</v>
      </c>
      <c r="O1406" s="137" t="s">
        <v>2353</v>
      </c>
      <c r="P1406" s="42" t="s">
        <v>64</v>
      </c>
      <c r="Q1406" s="42" t="s">
        <v>65</v>
      </c>
      <c r="R1406" s="42">
        <v>2</v>
      </c>
      <c r="S1406" s="137" t="s">
        <v>2254</v>
      </c>
      <c r="T1406" s="62">
        <v>16867538196.9</v>
      </c>
      <c r="U1406" s="62">
        <v>14487907740.719999</v>
      </c>
      <c r="Z1406" s="42" t="s">
        <v>68</v>
      </c>
      <c r="AJ1406" s="42"/>
      <c r="AW1406" s="42" t="s">
        <v>2412</v>
      </c>
      <c r="AX1406" s="42">
        <v>0.15620000000000001</v>
      </c>
      <c r="AY1406" s="42"/>
      <c r="AZ1406" s="42"/>
      <c r="BA1406" s="42"/>
      <c r="BB1406" s="42"/>
      <c r="BN1406" s="128" t="s">
        <v>4578</v>
      </c>
      <c r="BO1406" s="58" t="str">
        <f t="shared" si="21"/>
        <v>境内资产</v>
      </c>
      <c r="BP1406" s="58" t="str">
        <f>IF(M1406="",VLOOKUP(D1406,Sheet4!$A$1:$B$92,2,0),VLOOKUP(Q1406,Sheet4!$A$1:$B$92,2,0))</f>
        <v>保险资产管理产品</v>
      </c>
    </row>
    <row r="1407" spans="1:68" s="58" customFormat="1" ht="12.75" customHeight="1">
      <c r="A1407" s="137" t="s">
        <v>1975</v>
      </c>
      <c r="B1407" s="50" t="s">
        <v>1976</v>
      </c>
      <c r="C1407" s="252" t="s">
        <v>5552</v>
      </c>
      <c r="D1407" s="257" t="s">
        <v>672</v>
      </c>
      <c r="E1407" s="42" t="s">
        <v>3108</v>
      </c>
      <c r="F1407" s="42" t="s">
        <v>1976</v>
      </c>
      <c r="G1407" s="42"/>
      <c r="H1407" s="307">
        <v>4959.5515530726652</v>
      </c>
      <c r="I1407" s="315">
        <v>4959.5515530726652</v>
      </c>
      <c r="J1407" s="105">
        <v>0</v>
      </c>
      <c r="K1407" s="42">
        <v>0</v>
      </c>
      <c r="L1407" s="42" t="s">
        <v>4489</v>
      </c>
      <c r="M1407" s="50" t="s">
        <v>2351</v>
      </c>
      <c r="N1407" s="50" t="s">
        <v>5532</v>
      </c>
      <c r="O1407" s="137" t="s">
        <v>2353</v>
      </c>
      <c r="P1407" s="42" t="s">
        <v>64</v>
      </c>
      <c r="Q1407" s="42" t="s">
        <v>65</v>
      </c>
      <c r="R1407" s="42">
        <v>2</v>
      </c>
      <c r="S1407" s="137" t="s">
        <v>2254</v>
      </c>
      <c r="T1407" s="62">
        <v>16867538196.9</v>
      </c>
      <c r="U1407" s="62">
        <v>14487907740.719999</v>
      </c>
      <c r="Z1407" s="42" t="s">
        <v>68</v>
      </c>
      <c r="AJ1407" s="42"/>
      <c r="AW1407" s="42" t="s">
        <v>2412</v>
      </c>
      <c r="AX1407" s="42">
        <v>0.15620000000000001</v>
      </c>
      <c r="AY1407" s="42"/>
      <c r="AZ1407" s="42"/>
      <c r="BA1407" s="42"/>
      <c r="BB1407" s="42"/>
      <c r="BN1407" s="128" t="s">
        <v>4578</v>
      </c>
      <c r="BO1407" s="58" t="str">
        <f t="shared" si="21"/>
        <v>境内资产</v>
      </c>
      <c r="BP1407" s="58" t="str">
        <f>IF(M1407="",VLOOKUP(D1407,Sheet4!$A$1:$B$92,2,0),VLOOKUP(Q1407,Sheet4!$A$1:$B$92,2,0))</f>
        <v>保险资产管理产品</v>
      </c>
    </row>
    <row r="1408" spans="1:68" s="58" customFormat="1" ht="12.75" customHeight="1">
      <c r="A1408" s="137" t="s">
        <v>2123</v>
      </c>
      <c r="B1408" s="50" t="s">
        <v>2346</v>
      </c>
      <c r="C1408" s="252" t="s">
        <v>5552</v>
      </c>
      <c r="D1408" s="257" t="s">
        <v>689</v>
      </c>
      <c r="E1408" s="42" t="s">
        <v>4368</v>
      </c>
      <c r="F1408" s="42" t="s">
        <v>2346</v>
      </c>
      <c r="G1408" s="42"/>
      <c r="H1408" s="307">
        <v>67832.576026036637</v>
      </c>
      <c r="I1408" s="315">
        <v>67832.576026036637</v>
      </c>
      <c r="J1408" s="105">
        <v>0</v>
      </c>
      <c r="K1408" s="42">
        <v>0</v>
      </c>
      <c r="L1408" s="42" t="s">
        <v>4489</v>
      </c>
      <c r="M1408" s="50" t="s">
        <v>2351</v>
      </c>
      <c r="N1408" s="50" t="s">
        <v>5532</v>
      </c>
      <c r="O1408" s="137" t="s">
        <v>2353</v>
      </c>
      <c r="P1408" s="42" t="s">
        <v>64</v>
      </c>
      <c r="Q1408" s="42" t="s">
        <v>65</v>
      </c>
      <c r="R1408" s="42">
        <v>2</v>
      </c>
      <c r="S1408" s="137" t="s">
        <v>2254</v>
      </c>
      <c r="T1408" s="62">
        <v>16867538196.9</v>
      </c>
      <c r="U1408" s="62">
        <v>14487907740.719999</v>
      </c>
      <c r="Z1408" s="42" t="s">
        <v>68</v>
      </c>
      <c r="AJ1408" s="42"/>
      <c r="AW1408" s="42" t="s">
        <v>2412</v>
      </c>
      <c r="AX1408" s="42">
        <v>0.15620000000000001</v>
      </c>
      <c r="AY1408" s="42"/>
      <c r="AZ1408" s="42"/>
      <c r="BA1408" s="42"/>
      <c r="BB1408" s="42"/>
      <c r="BN1408" s="128" t="s">
        <v>4578</v>
      </c>
      <c r="BO1408" s="58" t="str">
        <f t="shared" si="21"/>
        <v>境内资产</v>
      </c>
      <c r="BP1408" s="58" t="str">
        <f>IF(M1408="",VLOOKUP(D1408,Sheet4!$A$1:$B$92,2,0),VLOOKUP(Q1408,Sheet4!$A$1:$B$92,2,0))</f>
        <v>保险资产管理产品</v>
      </c>
    </row>
    <row r="1409" spans="1:68" s="58" customFormat="1" ht="12.75" customHeight="1">
      <c r="A1409" s="137" t="s">
        <v>1615</v>
      </c>
      <c r="B1409" s="50" t="s">
        <v>1616</v>
      </c>
      <c r="C1409" s="252" t="s">
        <v>5552</v>
      </c>
      <c r="D1409" s="257" t="s">
        <v>689</v>
      </c>
      <c r="E1409" s="42" t="s">
        <v>1617</v>
      </c>
      <c r="F1409" s="42" t="s">
        <v>1616</v>
      </c>
      <c r="G1409" s="42"/>
      <c r="H1409" s="307">
        <v>49213.613114313892</v>
      </c>
      <c r="I1409" s="315">
        <v>49213.613114313892</v>
      </c>
      <c r="J1409" s="105">
        <v>0</v>
      </c>
      <c r="K1409" s="42">
        <v>0</v>
      </c>
      <c r="L1409" s="42" t="s">
        <v>4489</v>
      </c>
      <c r="M1409" s="50" t="s">
        <v>2351</v>
      </c>
      <c r="N1409" s="50" t="s">
        <v>5532</v>
      </c>
      <c r="O1409" s="137" t="s">
        <v>2353</v>
      </c>
      <c r="P1409" s="42" t="s">
        <v>64</v>
      </c>
      <c r="Q1409" s="42" t="s">
        <v>65</v>
      </c>
      <c r="R1409" s="42">
        <v>2</v>
      </c>
      <c r="S1409" s="137" t="s">
        <v>2254</v>
      </c>
      <c r="T1409" s="62">
        <v>16867538196.9</v>
      </c>
      <c r="U1409" s="62">
        <v>14487907740.719999</v>
      </c>
      <c r="Z1409" s="42" t="s">
        <v>68</v>
      </c>
      <c r="AJ1409" s="42"/>
      <c r="AW1409" s="42" t="s">
        <v>2412</v>
      </c>
      <c r="AX1409" s="42">
        <v>0.15620000000000001</v>
      </c>
      <c r="AY1409" s="42"/>
      <c r="AZ1409" s="42"/>
      <c r="BA1409" s="42"/>
      <c r="BB1409" s="42"/>
      <c r="BN1409" s="128" t="s">
        <v>4578</v>
      </c>
      <c r="BO1409" s="58" t="str">
        <f t="shared" si="21"/>
        <v>境内资产</v>
      </c>
      <c r="BP1409" s="58" t="str">
        <f>IF(M1409="",VLOOKUP(D1409,Sheet4!$A$1:$B$92,2,0),VLOOKUP(Q1409,Sheet4!$A$1:$B$92,2,0))</f>
        <v>保险资产管理产品</v>
      </c>
    </row>
    <row r="1410" spans="1:68" s="58" customFormat="1" ht="12.75" customHeight="1">
      <c r="A1410" s="137" t="s">
        <v>1654</v>
      </c>
      <c r="B1410" s="50" t="s">
        <v>1655</v>
      </c>
      <c r="C1410" s="252" t="s">
        <v>5552</v>
      </c>
      <c r="D1410" s="257" t="s">
        <v>672</v>
      </c>
      <c r="E1410" s="42" t="s">
        <v>1656</v>
      </c>
      <c r="F1410" s="42" t="s">
        <v>1655</v>
      </c>
      <c r="G1410" s="42"/>
      <c r="H1410" s="307">
        <v>90542.760269084771</v>
      </c>
      <c r="I1410" s="315">
        <v>122400.39814154053</v>
      </c>
      <c r="J1410" s="105">
        <v>0</v>
      </c>
      <c r="K1410" s="42">
        <v>0</v>
      </c>
      <c r="L1410" s="42" t="s">
        <v>4489</v>
      </c>
      <c r="M1410" s="50" t="s">
        <v>2351</v>
      </c>
      <c r="N1410" s="50" t="s">
        <v>5532</v>
      </c>
      <c r="O1410" s="137" t="s">
        <v>2353</v>
      </c>
      <c r="P1410" s="42" t="s">
        <v>64</v>
      </c>
      <c r="Q1410" s="42" t="s">
        <v>65</v>
      </c>
      <c r="R1410" s="42">
        <v>2</v>
      </c>
      <c r="S1410" s="137" t="s">
        <v>2254</v>
      </c>
      <c r="T1410" s="62">
        <v>16867538196.9</v>
      </c>
      <c r="U1410" s="62">
        <v>14487907740.719999</v>
      </c>
      <c r="Z1410" s="42" t="s">
        <v>68</v>
      </c>
      <c r="AJ1410" s="42"/>
      <c r="AW1410" s="42" t="s">
        <v>2412</v>
      </c>
      <c r="AX1410" s="42">
        <v>0.15620000000000001</v>
      </c>
      <c r="AY1410" s="42"/>
      <c r="AZ1410" s="42"/>
      <c r="BA1410" s="42"/>
      <c r="BB1410" s="42"/>
      <c r="BN1410" s="128" t="s">
        <v>4578</v>
      </c>
      <c r="BO1410" s="58" t="str">
        <f t="shared" si="21"/>
        <v>境内资产</v>
      </c>
      <c r="BP1410" s="58" t="str">
        <f>IF(M1410="",VLOOKUP(D1410,Sheet4!$A$1:$B$92,2,0),VLOOKUP(Q1410,Sheet4!$A$1:$B$92,2,0))</f>
        <v>保险资产管理产品</v>
      </c>
    </row>
    <row r="1411" spans="1:68" s="58" customFormat="1" ht="12.75" customHeight="1">
      <c r="A1411" s="137" t="s">
        <v>1734</v>
      </c>
      <c r="B1411" s="50" t="s">
        <v>1735</v>
      </c>
      <c r="C1411" s="252" t="s">
        <v>5552</v>
      </c>
      <c r="D1411" s="257" t="s">
        <v>678</v>
      </c>
      <c r="E1411" s="42" t="s">
        <v>1736</v>
      </c>
      <c r="F1411" s="42" t="s">
        <v>1735</v>
      </c>
      <c r="G1411" s="42"/>
      <c r="H1411" s="307">
        <v>19078.732900403949</v>
      </c>
      <c r="I1411" s="315">
        <v>8463.0333992254327</v>
      </c>
      <c r="J1411" s="105">
        <v>0</v>
      </c>
      <c r="K1411" s="42">
        <v>0</v>
      </c>
      <c r="L1411" s="42" t="s">
        <v>4489</v>
      </c>
      <c r="M1411" s="50" t="s">
        <v>2351</v>
      </c>
      <c r="N1411" s="50" t="s">
        <v>5532</v>
      </c>
      <c r="O1411" s="137" t="s">
        <v>2353</v>
      </c>
      <c r="P1411" s="42" t="s">
        <v>64</v>
      </c>
      <c r="Q1411" s="42" t="s">
        <v>65</v>
      </c>
      <c r="R1411" s="42">
        <v>2</v>
      </c>
      <c r="S1411" s="137" t="s">
        <v>2254</v>
      </c>
      <c r="T1411" s="62">
        <v>16867538196.9</v>
      </c>
      <c r="U1411" s="62">
        <v>14487907740.719999</v>
      </c>
      <c r="Z1411" s="42" t="s">
        <v>68</v>
      </c>
      <c r="AJ1411" s="42"/>
      <c r="AW1411" s="42" t="s">
        <v>2412</v>
      </c>
      <c r="AX1411" s="42">
        <v>0.15620000000000001</v>
      </c>
      <c r="AY1411" s="42"/>
      <c r="AZ1411" s="42"/>
      <c r="BA1411" s="42"/>
      <c r="BB1411" s="42"/>
      <c r="BN1411" s="128" t="s">
        <v>4578</v>
      </c>
      <c r="BO1411" s="58" t="str">
        <f t="shared" ref="BO1411:BO1474" si="22">IF(LEFT(D1411,2)="境外","境外资产","境内资产")</f>
        <v>境内资产</v>
      </c>
      <c r="BP1411" s="58" t="str">
        <f>IF(M1411="",VLOOKUP(D1411,Sheet4!$A$1:$B$92,2,0),VLOOKUP(Q1411,Sheet4!$A$1:$B$92,2,0))</f>
        <v>保险资产管理产品</v>
      </c>
    </row>
    <row r="1412" spans="1:68" s="58" customFormat="1" ht="12.75" customHeight="1">
      <c r="A1412" s="137" t="s">
        <v>1737</v>
      </c>
      <c r="B1412" s="50" t="s">
        <v>1738</v>
      </c>
      <c r="C1412" s="252" t="s">
        <v>5552</v>
      </c>
      <c r="D1412" s="257" t="s">
        <v>678</v>
      </c>
      <c r="E1412" s="42" t="s">
        <v>1739</v>
      </c>
      <c r="F1412" s="42" t="s">
        <v>1738</v>
      </c>
      <c r="G1412" s="42"/>
      <c r="H1412" s="307">
        <v>6450.5528804667474</v>
      </c>
      <c r="I1412" s="315">
        <v>3700.4961856271643</v>
      </c>
      <c r="J1412" s="105">
        <v>0</v>
      </c>
      <c r="K1412" s="42">
        <v>0</v>
      </c>
      <c r="L1412" s="42" t="s">
        <v>4489</v>
      </c>
      <c r="M1412" s="50" t="s">
        <v>2351</v>
      </c>
      <c r="N1412" s="50" t="s">
        <v>5532</v>
      </c>
      <c r="O1412" s="137" t="s">
        <v>2353</v>
      </c>
      <c r="P1412" s="42" t="s">
        <v>64</v>
      </c>
      <c r="Q1412" s="42" t="s">
        <v>65</v>
      </c>
      <c r="R1412" s="42">
        <v>2</v>
      </c>
      <c r="S1412" s="137" t="s">
        <v>2254</v>
      </c>
      <c r="T1412" s="62">
        <v>16867538196.9</v>
      </c>
      <c r="U1412" s="62">
        <v>14487907740.719999</v>
      </c>
      <c r="Z1412" s="42" t="s">
        <v>68</v>
      </c>
      <c r="AJ1412" s="42"/>
      <c r="AW1412" s="42" t="s">
        <v>2412</v>
      </c>
      <c r="AX1412" s="42">
        <v>0.15620000000000001</v>
      </c>
      <c r="AY1412" s="42"/>
      <c r="AZ1412" s="42"/>
      <c r="BA1412" s="42"/>
      <c r="BB1412" s="42"/>
      <c r="BN1412" s="128" t="s">
        <v>4578</v>
      </c>
      <c r="BO1412" s="58" t="str">
        <f t="shared" si="22"/>
        <v>境内资产</v>
      </c>
      <c r="BP1412" s="58" t="str">
        <f>IF(M1412="",VLOOKUP(D1412,Sheet4!$A$1:$B$92,2,0),VLOOKUP(Q1412,Sheet4!$A$1:$B$92,2,0))</f>
        <v>保险资产管理产品</v>
      </c>
    </row>
    <row r="1413" spans="1:68" s="58" customFormat="1" ht="12.75" customHeight="1">
      <c r="A1413" s="137" t="s">
        <v>1743</v>
      </c>
      <c r="B1413" s="50" t="s">
        <v>1744</v>
      </c>
      <c r="C1413" s="252" t="s">
        <v>5552</v>
      </c>
      <c r="D1413" s="257" t="s">
        <v>678</v>
      </c>
      <c r="E1413" s="42" t="s">
        <v>1745</v>
      </c>
      <c r="F1413" s="42" t="s">
        <v>1744</v>
      </c>
      <c r="G1413" s="42"/>
      <c r="H1413" s="307">
        <v>14379.45186125293</v>
      </c>
      <c r="I1413" s="315">
        <v>9792.8402688256447</v>
      </c>
      <c r="J1413" s="105">
        <v>0</v>
      </c>
      <c r="K1413" s="42">
        <v>0</v>
      </c>
      <c r="L1413" s="42" t="s">
        <v>4489</v>
      </c>
      <c r="M1413" s="50" t="s">
        <v>2351</v>
      </c>
      <c r="N1413" s="50" t="s">
        <v>5532</v>
      </c>
      <c r="O1413" s="137" t="s">
        <v>2353</v>
      </c>
      <c r="P1413" s="42" t="s">
        <v>64</v>
      </c>
      <c r="Q1413" s="42" t="s">
        <v>65</v>
      </c>
      <c r="R1413" s="42">
        <v>2</v>
      </c>
      <c r="S1413" s="137" t="s">
        <v>2254</v>
      </c>
      <c r="T1413" s="62">
        <v>16867538196.9</v>
      </c>
      <c r="U1413" s="62">
        <v>14487907740.719999</v>
      </c>
      <c r="Z1413" s="42" t="s">
        <v>68</v>
      </c>
      <c r="AJ1413" s="42"/>
      <c r="AW1413" s="42" t="s">
        <v>2412</v>
      </c>
      <c r="AX1413" s="42">
        <v>0.15620000000000001</v>
      </c>
      <c r="AY1413" s="42"/>
      <c r="AZ1413" s="42"/>
      <c r="BA1413" s="42"/>
      <c r="BB1413" s="42"/>
      <c r="BN1413" s="128" t="s">
        <v>4578</v>
      </c>
      <c r="BO1413" s="58" t="str">
        <f t="shared" si="22"/>
        <v>境内资产</v>
      </c>
      <c r="BP1413" s="58" t="str">
        <f>IF(M1413="",VLOOKUP(D1413,Sheet4!$A$1:$B$92,2,0),VLOOKUP(Q1413,Sheet4!$A$1:$B$92,2,0))</f>
        <v>保险资产管理产品</v>
      </c>
    </row>
    <row r="1414" spans="1:68" s="58" customFormat="1" ht="12.75" customHeight="1">
      <c r="A1414" s="137" t="s">
        <v>2011</v>
      </c>
      <c r="B1414" s="50" t="s">
        <v>2012</v>
      </c>
      <c r="C1414" s="252" t="s">
        <v>5552</v>
      </c>
      <c r="D1414" s="257" t="s">
        <v>678</v>
      </c>
      <c r="E1414" s="42" t="s">
        <v>2792</v>
      </c>
      <c r="F1414" s="42" t="s">
        <v>2012</v>
      </c>
      <c r="G1414" s="42"/>
      <c r="H1414" s="307">
        <v>8437.7229450761388</v>
      </c>
      <c r="I1414" s="315">
        <v>5518.9565038092396</v>
      </c>
      <c r="J1414" s="105">
        <v>0</v>
      </c>
      <c r="K1414" s="42">
        <v>0</v>
      </c>
      <c r="L1414" s="42" t="s">
        <v>4489</v>
      </c>
      <c r="M1414" s="50" t="s">
        <v>2351</v>
      </c>
      <c r="N1414" s="50" t="s">
        <v>5532</v>
      </c>
      <c r="O1414" s="137" t="s">
        <v>2353</v>
      </c>
      <c r="P1414" s="42" t="s">
        <v>64</v>
      </c>
      <c r="Q1414" s="42" t="s">
        <v>65</v>
      </c>
      <c r="R1414" s="42">
        <v>2</v>
      </c>
      <c r="S1414" s="137" t="s">
        <v>2254</v>
      </c>
      <c r="T1414" s="62">
        <v>16867538196.9</v>
      </c>
      <c r="U1414" s="62">
        <v>14487907740.719999</v>
      </c>
      <c r="Z1414" s="42" t="s">
        <v>68</v>
      </c>
      <c r="AJ1414" s="42"/>
      <c r="AW1414" s="42" t="s">
        <v>2412</v>
      </c>
      <c r="AX1414" s="42">
        <v>0.15620000000000001</v>
      </c>
      <c r="AY1414" s="42"/>
      <c r="AZ1414" s="42"/>
      <c r="BA1414" s="42"/>
      <c r="BB1414" s="42"/>
      <c r="BN1414" s="128" t="s">
        <v>4578</v>
      </c>
      <c r="BO1414" s="58" t="str">
        <f t="shared" si="22"/>
        <v>境内资产</v>
      </c>
      <c r="BP1414" s="58" t="str">
        <f>IF(M1414="",VLOOKUP(D1414,Sheet4!$A$1:$B$92,2,0),VLOOKUP(Q1414,Sheet4!$A$1:$B$92,2,0))</f>
        <v>保险资产管理产品</v>
      </c>
    </row>
    <row r="1415" spans="1:68" s="58" customFormat="1" ht="12.75" customHeight="1">
      <c r="A1415" s="137" t="s">
        <v>2013</v>
      </c>
      <c r="B1415" s="50" t="s">
        <v>2014</v>
      </c>
      <c r="C1415" s="252" t="s">
        <v>5552</v>
      </c>
      <c r="D1415" s="257" t="s">
        <v>678</v>
      </c>
      <c r="E1415" s="42" t="s">
        <v>2793</v>
      </c>
      <c r="F1415" s="42" t="s">
        <v>2014</v>
      </c>
      <c r="G1415" s="42"/>
      <c r="H1415" s="307">
        <v>4136.043590625276</v>
      </c>
      <c r="I1415" s="315">
        <v>4315.8715728263742</v>
      </c>
      <c r="J1415" s="105">
        <v>0</v>
      </c>
      <c r="K1415" s="42">
        <v>0</v>
      </c>
      <c r="L1415" s="42" t="s">
        <v>4489</v>
      </c>
      <c r="M1415" s="50" t="s">
        <v>2351</v>
      </c>
      <c r="N1415" s="50" t="s">
        <v>5532</v>
      </c>
      <c r="O1415" s="137" t="s">
        <v>2353</v>
      </c>
      <c r="P1415" s="42" t="s">
        <v>64</v>
      </c>
      <c r="Q1415" s="42" t="s">
        <v>65</v>
      </c>
      <c r="R1415" s="42">
        <v>2</v>
      </c>
      <c r="S1415" s="137" t="s">
        <v>2254</v>
      </c>
      <c r="T1415" s="62">
        <v>16867538196.9</v>
      </c>
      <c r="U1415" s="62">
        <v>14487907740.719999</v>
      </c>
      <c r="Z1415" s="42" t="s">
        <v>68</v>
      </c>
      <c r="AJ1415" s="42"/>
      <c r="AW1415" s="42" t="s">
        <v>2412</v>
      </c>
      <c r="AX1415" s="42">
        <v>0.15620000000000001</v>
      </c>
      <c r="AY1415" s="42"/>
      <c r="AZ1415" s="42"/>
      <c r="BA1415" s="42"/>
      <c r="BB1415" s="42"/>
      <c r="BN1415" s="128" t="s">
        <v>4578</v>
      </c>
      <c r="BO1415" s="58" t="str">
        <f t="shared" si="22"/>
        <v>境内资产</v>
      </c>
      <c r="BP1415" s="58" t="str">
        <f>IF(M1415="",VLOOKUP(D1415,Sheet4!$A$1:$B$92,2,0),VLOOKUP(Q1415,Sheet4!$A$1:$B$92,2,0))</f>
        <v>保险资产管理产品</v>
      </c>
    </row>
    <row r="1416" spans="1:68" s="58" customFormat="1" ht="12.75" customHeight="1">
      <c r="A1416" s="137" t="s">
        <v>2019</v>
      </c>
      <c r="B1416" s="50" t="s">
        <v>2020</v>
      </c>
      <c r="C1416" s="252" t="s">
        <v>5552</v>
      </c>
      <c r="D1416" s="257" t="s">
        <v>678</v>
      </c>
      <c r="E1416" s="42" t="s">
        <v>2795</v>
      </c>
      <c r="F1416" s="42" t="s">
        <v>2020</v>
      </c>
      <c r="G1416" s="42"/>
      <c r="H1416" s="307">
        <v>1401.5763789801711</v>
      </c>
      <c r="I1416" s="315">
        <v>2942.2404902255503</v>
      </c>
      <c r="J1416" s="105">
        <v>0</v>
      </c>
      <c r="K1416" s="42">
        <v>0</v>
      </c>
      <c r="L1416" s="42" t="s">
        <v>4489</v>
      </c>
      <c r="M1416" s="50" t="s">
        <v>2351</v>
      </c>
      <c r="N1416" s="50" t="s">
        <v>5532</v>
      </c>
      <c r="O1416" s="137" t="s">
        <v>2353</v>
      </c>
      <c r="P1416" s="42" t="s">
        <v>64</v>
      </c>
      <c r="Q1416" s="42" t="s">
        <v>65</v>
      </c>
      <c r="R1416" s="42">
        <v>2</v>
      </c>
      <c r="S1416" s="137" t="s">
        <v>2254</v>
      </c>
      <c r="T1416" s="62">
        <v>16867538196.9</v>
      </c>
      <c r="U1416" s="62">
        <v>14487907740.719999</v>
      </c>
      <c r="Z1416" s="42" t="s">
        <v>68</v>
      </c>
      <c r="AJ1416" s="42"/>
      <c r="AW1416" s="42" t="s">
        <v>2412</v>
      </c>
      <c r="AX1416" s="42">
        <v>0.15620000000000001</v>
      </c>
      <c r="AY1416" s="42"/>
      <c r="AZ1416" s="42"/>
      <c r="BA1416" s="42"/>
      <c r="BB1416" s="42"/>
      <c r="BN1416" s="128" t="s">
        <v>4578</v>
      </c>
      <c r="BO1416" s="58" t="str">
        <f t="shared" si="22"/>
        <v>境内资产</v>
      </c>
      <c r="BP1416" s="58" t="str">
        <f>IF(M1416="",VLOOKUP(D1416,Sheet4!$A$1:$B$92,2,0),VLOOKUP(Q1416,Sheet4!$A$1:$B$92,2,0))</f>
        <v>保险资产管理产品</v>
      </c>
    </row>
    <row r="1417" spans="1:68" s="58" customFormat="1" ht="12.75" customHeight="1">
      <c r="A1417" s="137" t="s">
        <v>1755</v>
      </c>
      <c r="B1417" s="50" t="s">
        <v>1756</v>
      </c>
      <c r="C1417" s="252" t="s">
        <v>5552</v>
      </c>
      <c r="D1417" s="257" t="s">
        <v>678</v>
      </c>
      <c r="E1417" s="42" t="s">
        <v>1757</v>
      </c>
      <c r="F1417" s="42" t="s">
        <v>1756</v>
      </c>
      <c r="G1417" s="42"/>
      <c r="H1417" s="307">
        <v>8641.0848590138448</v>
      </c>
      <c r="I1417" s="315">
        <v>6883.3257167529091</v>
      </c>
      <c r="J1417" s="105">
        <v>0</v>
      </c>
      <c r="K1417" s="42">
        <v>0</v>
      </c>
      <c r="L1417" s="42" t="s">
        <v>4489</v>
      </c>
      <c r="M1417" s="50" t="s">
        <v>2351</v>
      </c>
      <c r="N1417" s="50" t="s">
        <v>5532</v>
      </c>
      <c r="O1417" s="137" t="s">
        <v>2353</v>
      </c>
      <c r="P1417" s="42" t="s">
        <v>64</v>
      </c>
      <c r="Q1417" s="42" t="s">
        <v>65</v>
      </c>
      <c r="R1417" s="42">
        <v>2</v>
      </c>
      <c r="S1417" s="137" t="s">
        <v>2254</v>
      </c>
      <c r="T1417" s="62">
        <v>16867538196.9</v>
      </c>
      <c r="U1417" s="62">
        <v>14487907740.719999</v>
      </c>
      <c r="Z1417" s="42" t="s">
        <v>68</v>
      </c>
      <c r="AJ1417" s="42"/>
      <c r="AW1417" s="42" t="s">
        <v>2412</v>
      </c>
      <c r="AX1417" s="42">
        <v>0.15620000000000001</v>
      </c>
      <c r="AY1417" s="42"/>
      <c r="AZ1417" s="42"/>
      <c r="BA1417" s="42"/>
      <c r="BB1417" s="42"/>
      <c r="BN1417" s="128" t="s">
        <v>4578</v>
      </c>
      <c r="BO1417" s="58" t="str">
        <f t="shared" si="22"/>
        <v>境内资产</v>
      </c>
      <c r="BP1417" s="58" t="str">
        <f>IF(M1417="",VLOOKUP(D1417,Sheet4!$A$1:$B$92,2,0),VLOOKUP(Q1417,Sheet4!$A$1:$B$92,2,0))</f>
        <v>保险资产管理产品</v>
      </c>
    </row>
    <row r="1418" spans="1:68" s="58" customFormat="1" ht="12.75" customHeight="1">
      <c r="A1418" s="137" t="s">
        <v>1758</v>
      </c>
      <c r="B1418" s="50" t="s">
        <v>1759</v>
      </c>
      <c r="C1418" s="252" t="s">
        <v>5552</v>
      </c>
      <c r="D1418" s="257" t="s">
        <v>678</v>
      </c>
      <c r="E1418" s="42" t="s">
        <v>1760</v>
      </c>
      <c r="F1418" s="42" t="s">
        <v>1759</v>
      </c>
      <c r="G1418" s="42"/>
      <c r="H1418" s="307">
        <v>20250.708728238802</v>
      </c>
      <c r="I1418" s="315">
        <v>10704.645387368779</v>
      </c>
      <c r="J1418" s="105">
        <v>0</v>
      </c>
      <c r="K1418" s="42">
        <v>0</v>
      </c>
      <c r="L1418" s="42" t="s">
        <v>4489</v>
      </c>
      <c r="M1418" s="50" t="s">
        <v>2351</v>
      </c>
      <c r="N1418" s="50" t="s">
        <v>5532</v>
      </c>
      <c r="O1418" s="137" t="s">
        <v>2353</v>
      </c>
      <c r="P1418" s="42" t="s">
        <v>64</v>
      </c>
      <c r="Q1418" s="42" t="s">
        <v>65</v>
      </c>
      <c r="R1418" s="42">
        <v>2</v>
      </c>
      <c r="S1418" s="137" t="s">
        <v>2254</v>
      </c>
      <c r="T1418" s="62">
        <v>16867538196.9</v>
      </c>
      <c r="U1418" s="62">
        <v>14487907740.719999</v>
      </c>
      <c r="Z1418" s="42" t="s">
        <v>68</v>
      </c>
      <c r="AJ1418" s="42"/>
      <c r="AW1418" s="42" t="s">
        <v>2412</v>
      </c>
      <c r="AX1418" s="42">
        <v>0.15620000000000001</v>
      </c>
      <c r="AY1418" s="42"/>
      <c r="AZ1418" s="42"/>
      <c r="BA1418" s="42"/>
      <c r="BB1418" s="42"/>
      <c r="BN1418" s="128" t="s">
        <v>4578</v>
      </c>
      <c r="BO1418" s="58" t="str">
        <f t="shared" si="22"/>
        <v>境内资产</v>
      </c>
      <c r="BP1418" s="58" t="str">
        <f>IF(M1418="",VLOOKUP(D1418,Sheet4!$A$1:$B$92,2,0),VLOOKUP(Q1418,Sheet4!$A$1:$B$92,2,0))</f>
        <v>保险资产管理产品</v>
      </c>
    </row>
    <row r="1419" spans="1:68" s="58" customFormat="1" ht="12.75" customHeight="1">
      <c r="A1419" s="137" t="s">
        <v>1761</v>
      </c>
      <c r="B1419" s="50" t="s">
        <v>1762</v>
      </c>
      <c r="C1419" s="252" t="s">
        <v>5552</v>
      </c>
      <c r="D1419" s="257" t="s">
        <v>678</v>
      </c>
      <c r="E1419" s="42" t="s">
        <v>1763</v>
      </c>
      <c r="F1419" s="42" t="s">
        <v>1762</v>
      </c>
      <c r="G1419" s="42"/>
      <c r="H1419" s="307">
        <v>3135.8415113564702</v>
      </c>
      <c r="I1419" s="315">
        <v>3691.0147457841717</v>
      </c>
      <c r="J1419" s="105">
        <v>0</v>
      </c>
      <c r="K1419" s="42">
        <v>0</v>
      </c>
      <c r="L1419" s="42" t="s">
        <v>4489</v>
      </c>
      <c r="M1419" s="50" t="s">
        <v>2351</v>
      </c>
      <c r="N1419" s="50" t="s">
        <v>5532</v>
      </c>
      <c r="O1419" s="137" t="s">
        <v>2353</v>
      </c>
      <c r="P1419" s="42" t="s">
        <v>64</v>
      </c>
      <c r="Q1419" s="42" t="s">
        <v>65</v>
      </c>
      <c r="R1419" s="42">
        <v>2</v>
      </c>
      <c r="S1419" s="137" t="s">
        <v>2254</v>
      </c>
      <c r="T1419" s="62">
        <v>16867538196.9</v>
      </c>
      <c r="U1419" s="62">
        <v>14487907740.719999</v>
      </c>
      <c r="Z1419" s="42" t="s">
        <v>68</v>
      </c>
      <c r="AJ1419" s="42"/>
      <c r="AW1419" s="42" t="s">
        <v>2412</v>
      </c>
      <c r="AX1419" s="42">
        <v>0.15620000000000001</v>
      </c>
      <c r="AY1419" s="42"/>
      <c r="AZ1419" s="42"/>
      <c r="BA1419" s="42"/>
      <c r="BB1419" s="42"/>
      <c r="BN1419" s="128" t="s">
        <v>4578</v>
      </c>
      <c r="BO1419" s="58" t="str">
        <f t="shared" si="22"/>
        <v>境内资产</v>
      </c>
      <c r="BP1419" s="58" t="str">
        <f>IF(M1419="",VLOOKUP(D1419,Sheet4!$A$1:$B$92,2,0),VLOOKUP(Q1419,Sheet4!$A$1:$B$92,2,0))</f>
        <v>保险资产管理产品</v>
      </c>
    </row>
    <row r="1420" spans="1:68" s="58" customFormat="1" ht="12.75" customHeight="1">
      <c r="A1420" s="137" t="s">
        <v>1621</v>
      </c>
      <c r="B1420" s="50" t="s">
        <v>1622</v>
      </c>
      <c r="C1420" s="252" t="s">
        <v>5552</v>
      </c>
      <c r="D1420" s="257" t="s">
        <v>678</v>
      </c>
      <c r="E1420" s="42" t="s">
        <v>1623</v>
      </c>
      <c r="F1420" s="42" t="s">
        <v>1622</v>
      </c>
      <c r="G1420" s="42"/>
      <c r="H1420" s="307">
        <v>3238.7400848104235</v>
      </c>
      <c r="I1420" s="315">
        <v>3126.1205404016541</v>
      </c>
      <c r="J1420" s="105">
        <v>0</v>
      </c>
      <c r="K1420" s="42">
        <v>0</v>
      </c>
      <c r="L1420" s="42" t="s">
        <v>4489</v>
      </c>
      <c r="M1420" s="50" t="s">
        <v>2351</v>
      </c>
      <c r="N1420" s="50" t="s">
        <v>5532</v>
      </c>
      <c r="O1420" s="137" t="s">
        <v>2353</v>
      </c>
      <c r="P1420" s="42" t="s">
        <v>64</v>
      </c>
      <c r="Q1420" s="42" t="s">
        <v>65</v>
      </c>
      <c r="R1420" s="42">
        <v>2</v>
      </c>
      <c r="S1420" s="137" t="s">
        <v>2254</v>
      </c>
      <c r="T1420" s="62">
        <v>16867538196.9</v>
      </c>
      <c r="U1420" s="62">
        <v>14487907740.719999</v>
      </c>
      <c r="Z1420" s="42" t="s">
        <v>68</v>
      </c>
      <c r="AJ1420" s="42"/>
      <c r="AW1420" s="42" t="s">
        <v>2412</v>
      </c>
      <c r="AX1420" s="42">
        <v>0.15620000000000001</v>
      </c>
      <c r="AY1420" s="42"/>
      <c r="AZ1420" s="42"/>
      <c r="BA1420" s="42"/>
      <c r="BB1420" s="42"/>
      <c r="BN1420" s="128" t="s">
        <v>4578</v>
      </c>
      <c r="BO1420" s="58" t="str">
        <f t="shared" si="22"/>
        <v>境内资产</v>
      </c>
      <c r="BP1420" s="58" t="str">
        <f>IF(M1420="",VLOOKUP(D1420,Sheet4!$A$1:$B$92,2,0),VLOOKUP(Q1420,Sheet4!$A$1:$B$92,2,0))</f>
        <v>保险资产管理产品</v>
      </c>
    </row>
    <row r="1421" spans="1:68" s="58" customFormat="1" ht="12.75" customHeight="1">
      <c r="A1421" s="137" t="s">
        <v>2035</v>
      </c>
      <c r="B1421" s="50" t="s">
        <v>2036</v>
      </c>
      <c r="C1421" s="252" t="s">
        <v>5552</v>
      </c>
      <c r="D1421" s="257" t="s">
        <v>678</v>
      </c>
      <c r="E1421" s="42" t="s">
        <v>4460</v>
      </c>
      <c r="F1421" s="42" t="s">
        <v>2036</v>
      </c>
      <c r="G1421" s="42"/>
      <c r="H1421" s="307">
        <v>33963.775055937222</v>
      </c>
      <c r="I1421" s="315">
        <v>27054.560018181448</v>
      </c>
      <c r="J1421" s="105">
        <v>0</v>
      </c>
      <c r="K1421" s="42">
        <v>0</v>
      </c>
      <c r="L1421" s="42" t="s">
        <v>4489</v>
      </c>
      <c r="M1421" s="50" t="s">
        <v>2351</v>
      </c>
      <c r="N1421" s="50" t="s">
        <v>5532</v>
      </c>
      <c r="O1421" s="137" t="s">
        <v>2353</v>
      </c>
      <c r="P1421" s="42" t="s">
        <v>64</v>
      </c>
      <c r="Q1421" s="42" t="s">
        <v>65</v>
      </c>
      <c r="R1421" s="42">
        <v>2</v>
      </c>
      <c r="S1421" s="137" t="s">
        <v>2254</v>
      </c>
      <c r="T1421" s="62">
        <v>16867538196.9</v>
      </c>
      <c r="U1421" s="62">
        <v>14487907740.719999</v>
      </c>
      <c r="Z1421" s="42" t="s">
        <v>68</v>
      </c>
      <c r="AJ1421" s="42"/>
      <c r="AW1421" s="42" t="s">
        <v>2412</v>
      </c>
      <c r="AX1421" s="42">
        <v>0.15620000000000001</v>
      </c>
      <c r="AY1421" s="42"/>
      <c r="AZ1421" s="42"/>
      <c r="BA1421" s="42"/>
      <c r="BB1421" s="42"/>
      <c r="BN1421" s="128" t="s">
        <v>4578</v>
      </c>
      <c r="BO1421" s="58" t="str">
        <f t="shared" si="22"/>
        <v>境内资产</v>
      </c>
      <c r="BP1421" s="58" t="str">
        <f>IF(M1421="",VLOOKUP(D1421,Sheet4!$A$1:$B$92,2,0),VLOOKUP(Q1421,Sheet4!$A$1:$B$92,2,0))</f>
        <v>保险资产管理产品</v>
      </c>
    </row>
    <row r="1422" spans="1:68" s="58" customFormat="1" ht="12.75" customHeight="1">
      <c r="A1422" s="137" t="s">
        <v>1627</v>
      </c>
      <c r="B1422" s="50" t="s">
        <v>1628</v>
      </c>
      <c r="C1422" s="252" t="s">
        <v>5552</v>
      </c>
      <c r="D1422" s="257" t="s">
        <v>678</v>
      </c>
      <c r="E1422" s="42" t="s">
        <v>1629</v>
      </c>
      <c r="F1422" s="42" t="s">
        <v>1628</v>
      </c>
      <c r="G1422" s="42"/>
      <c r="H1422" s="307">
        <v>11251.834251402383</v>
      </c>
      <c r="I1422" s="315">
        <v>6079.5990319568991</v>
      </c>
      <c r="J1422" s="105">
        <v>0</v>
      </c>
      <c r="K1422" s="42">
        <v>0</v>
      </c>
      <c r="L1422" s="42" t="s">
        <v>4489</v>
      </c>
      <c r="M1422" s="50" t="s">
        <v>2351</v>
      </c>
      <c r="N1422" s="50" t="s">
        <v>5532</v>
      </c>
      <c r="O1422" s="137" t="s">
        <v>2353</v>
      </c>
      <c r="P1422" s="42" t="s">
        <v>64</v>
      </c>
      <c r="Q1422" s="42" t="s">
        <v>65</v>
      </c>
      <c r="R1422" s="42">
        <v>2</v>
      </c>
      <c r="S1422" s="137" t="s">
        <v>2254</v>
      </c>
      <c r="T1422" s="62">
        <v>16867538196.9</v>
      </c>
      <c r="U1422" s="62">
        <v>14487907740.719999</v>
      </c>
      <c r="Z1422" s="42" t="s">
        <v>68</v>
      </c>
      <c r="AJ1422" s="42"/>
      <c r="AW1422" s="42" t="s">
        <v>2412</v>
      </c>
      <c r="AX1422" s="42">
        <v>0.15620000000000001</v>
      </c>
      <c r="AY1422" s="42"/>
      <c r="AZ1422" s="42"/>
      <c r="BA1422" s="42"/>
      <c r="BB1422" s="42"/>
      <c r="BN1422" s="128" t="s">
        <v>4578</v>
      </c>
      <c r="BO1422" s="58" t="str">
        <f t="shared" si="22"/>
        <v>境内资产</v>
      </c>
      <c r="BP1422" s="58" t="str">
        <f>IF(M1422="",VLOOKUP(D1422,Sheet4!$A$1:$B$92,2,0),VLOOKUP(Q1422,Sheet4!$A$1:$B$92,2,0))</f>
        <v>保险资产管理产品</v>
      </c>
    </row>
    <row r="1423" spans="1:68" s="58" customFormat="1" ht="12.75" customHeight="1">
      <c r="A1423" s="137" t="s">
        <v>1630</v>
      </c>
      <c r="B1423" s="50" t="s">
        <v>1631</v>
      </c>
      <c r="C1423" s="252" t="s">
        <v>5552</v>
      </c>
      <c r="D1423" s="257" t="s">
        <v>678</v>
      </c>
      <c r="E1423" s="42" t="s">
        <v>1632</v>
      </c>
      <c r="F1423" s="42" t="s">
        <v>1631</v>
      </c>
      <c r="G1423" s="42"/>
      <c r="H1423" s="307">
        <v>7020.6568875314142</v>
      </c>
      <c r="I1423" s="315">
        <v>4701.3968973054534</v>
      </c>
      <c r="J1423" s="105">
        <v>0</v>
      </c>
      <c r="K1423" s="42">
        <v>0</v>
      </c>
      <c r="L1423" s="42" t="s">
        <v>4489</v>
      </c>
      <c r="M1423" s="50" t="s">
        <v>2351</v>
      </c>
      <c r="N1423" s="50" t="s">
        <v>5532</v>
      </c>
      <c r="O1423" s="137" t="s">
        <v>2353</v>
      </c>
      <c r="P1423" s="42" t="s">
        <v>64</v>
      </c>
      <c r="Q1423" s="42" t="s">
        <v>65</v>
      </c>
      <c r="R1423" s="42">
        <v>2</v>
      </c>
      <c r="S1423" s="137" t="s">
        <v>2254</v>
      </c>
      <c r="T1423" s="62">
        <v>16867538196.9</v>
      </c>
      <c r="U1423" s="62">
        <v>14487907740.719999</v>
      </c>
      <c r="Z1423" s="42" t="s">
        <v>68</v>
      </c>
      <c r="AJ1423" s="42"/>
      <c r="AW1423" s="42" t="s">
        <v>2412</v>
      </c>
      <c r="AX1423" s="42">
        <v>0.15620000000000001</v>
      </c>
      <c r="AY1423" s="42"/>
      <c r="AZ1423" s="42"/>
      <c r="BA1423" s="42"/>
      <c r="BB1423" s="42"/>
      <c r="BN1423" s="128" t="s">
        <v>4578</v>
      </c>
      <c r="BO1423" s="58" t="str">
        <f t="shared" si="22"/>
        <v>境内资产</v>
      </c>
      <c r="BP1423" s="58" t="str">
        <f>IF(M1423="",VLOOKUP(D1423,Sheet4!$A$1:$B$92,2,0),VLOOKUP(Q1423,Sheet4!$A$1:$B$92,2,0))</f>
        <v>保险资产管理产品</v>
      </c>
    </row>
    <row r="1424" spans="1:68" s="58" customFormat="1" ht="12.75" customHeight="1">
      <c r="A1424" s="137" t="s">
        <v>1633</v>
      </c>
      <c r="B1424" s="50" t="s">
        <v>1634</v>
      </c>
      <c r="C1424" s="252" t="s">
        <v>5552</v>
      </c>
      <c r="D1424" s="257" t="s">
        <v>678</v>
      </c>
      <c r="E1424" s="42" t="s">
        <v>1635</v>
      </c>
      <c r="F1424" s="42" t="s">
        <v>1634</v>
      </c>
      <c r="G1424" s="42"/>
      <c r="H1424" s="307">
        <v>20880.645610944252</v>
      </c>
      <c r="I1424" s="315">
        <v>9289.8149535344037</v>
      </c>
      <c r="J1424" s="105">
        <v>0</v>
      </c>
      <c r="K1424" s="42">
        <v>0</v>
      </c>
      <c r="L1424" s="42" t="s">
        <v>4489</v>
      </c>
      <c r="M1424" s="50" t="s">
        <v>2351</v>
      </c>
      <c r="N1424" s="50" t="s">
        <v>5532</v>
      </c>
      <c r="O1424" s="137" t="s">
        <v>2353</v>
      </c>
      <c r="P1424" s="42" t="s">
        <v>64</v>
      </c>
      <c r="Q1424" s="42" t="s">
        <v>65</v>
      </c>
      <c r="R1424" s="42">
        <v>2</v>
      </c>
      <c r="S1424" s="137" t="s">
        <v>2254</v>
      </c>
      <c r="T1424" s="62">
        <v>16867538196.9</v>
      </c>
      <c r="U1424" s="62">
        <v>14487907740.719999</v>
      </c>
      <c r="Z1424" s="42" t="s">
        <v>68</v>
      </c>
      <c r="AJ1424" s="42"/>
      <c r="AW1424" s="42" t="s">
        <v>2412</v>
      </c>
      <c r="AX1424" s="42">
        <v>0.15620000000000001</v>
      </c>
      <c r="AY1424" s="42"/>
      <c r="AZ1424" s="42"/>
      <c r="BA1424" s="42"/>
      <c r="BB1424" s="42"/>
      <c r="BN1424" s="128" t="s">
        <v>4578</v>
      </c>
      <c r="BO1424" s="58" t="str">
        <f t="shared" si="22"/>
        <v>境内资产</v>
      </c>
      <c r="BP1424" s="58" t="str">
        <f>IF(M1424="",VLOOKUP(D1424,Sheet4!$A$1:$B$92,2,0),VLOOKUP(Q1424,Sheet4!$A$1:$B$92,2,0))</f>
        <v>保险资产管理产品</v>
      </c>
    </row>
    <row r="1425" spans="1:68" s="58" customFormat="1" ht="12.75" customHeight="1">
      <c r="A1425" s="137" t="s">
        <v>1764</v>
      </c>
      <c r="B1425" s="50" t="s">
        <v>1765</v>
      </c>
      <c r="C1425" s="252" t="s">
        <v>5552</v>
      </c>
      <c r="D1425" s="257" t="s">
        <v>678</v>
      </c>
      <c r="E1425" s="42" t="s">
        <v>1766</v>
      </c>
      <c r="F1425" s="42" t="s">
        <v>1765</v>
      </c>
      <c r="G1425" s="42"/>
      <c r="H1425" s="307">
        <v>8297.8667171604993</v>
      </c>
      <c r="I1425" s="315">
        <v>5785.3051196933957</v>
      </c>
      <c r="J1425" s="105">
        <v>0</v>
      </c>
      <c r="K1425" s="42">
        <v>0</v>
      </c>
      <c r="L1425" s="42" t="s">
        <v>4489</v>
      </c>
      <c r="M1425" s="50" t="s">
        <v>2351</v>
      </c>
      <c r="N1425" s="50" t="s">
        <v>5532</v>
      </c>
      <c r="O1425" s="137" t="s">
        <v>2353</v>
      </c>
      <c r="P1425" s="42" t="s">
        <v>64</v>
      </c>
      <c r="Q1425" s="42" t="s">
        <v>65</v>
      </c>
      <c r="R1425" s="42">
        <v>2</v>
      </c>
      <c r="S1425" s="137" t="s">
        <v>2254</v>
      </c>
      <c r="T1425" s="62">
        <v>16867538196.9</v>
      </c>
      <c r="U1425" s="62">
        <v>14487907740.719999</v>
      </c>
      <c r="Z1425" s="42" t="s">
        <v>68</v>
      </c>
      <c r="AJ1425" s="42"/>
      <c r="AW1425" s="42" t="s">
        <v>2412</v>
      </c>
      <c r="AX1425" s="42">
        <v>0.15620000000000001</v>
      </c>
      <c r="AY1425" s="42"/>
      <c r="AZ1425" s="42"/>
      <c r="BA1425" s="42"/>
      <c r="BB1425" s="42"/>
      <c r="BN1425" s="128" t="s">
        <v>4578</v>
      </c>
      <c r="BO1425" s="58" t="str">
        <f t="shared" si="22"/>
        <v>境内资产</v>
      </c>
      <c r="BP1425" s="58" t="str">
        <f>IF(M1425="",VLOOKUP(D1425,Sheet4!$A$1:$B$92,2,0),VLOOKUP(Q1425,Sheet4!$A$1:$B$92,2,0))</f>
        <v>保险资产管理产品</v>
      </c>
    </row>
    <row r="1426" spans="1:68" s="58" customFormat="1" ht="12.75" customHeight="1">
      <c r="A1426" s="137" t="s">
        <v>1826</v>
      </c>
      <c r="B1426" s="50" t="s">
        <v>1827</v>
      </c>
      <c r="C1426" s="252" t="s">
        <v>5552</v>
      </c>
      <c r="D1426" s="257" t="s">
        <v>678</v>
      </c>
      <c r="E1426" s="42" t="s">
        <v>1828</v>
      </c>
      <c r="F1426" s="42" t="s">
        <v>1827</v>
      </c>
      <c r="G1426" s="42"/>
      <c r="H1426" s="307">
        <v>2679.6345479636279</v>
      </c>
      <c r="I1426" s="315">
        <v>1819.0292045726544</v>
      </c>
      <c r="J1426" s="105">
        <v>0</v>
      </c>
      <c r="K1426" s="42">
        <v>0</v>
      </c>
      <c r="L1426" s="42" t="s">
        <v>4489</v>
      </c>
      <c r="M1426" s="50" t="s">
        <v>2351</v>
      </c>
      <c r="N1426" s="50" t="s">
        <v>5532</v>
      </c>
      <c r="O1426" s="137" t="s">
        <v>2353</v>
      </c>
      <c r="P1426" s="42" t="s">
        <v>64</v>
      </c>
      <c r="Q1426" s="42" t="s">
        <v>65</v>
      </c>
      <c r="R1426" s="42">
        <v>2</v>
      </c>
      <c r="S1426" s="137" t="s">
        <v>2254</v>
      </c>
      <c r="T1426" s="62">
        <v>16867538196.9</v>
      </c>
      <c r="U1426" s="62">
        <v>14487907740.719999</v>
      </c>
      <c r="Z1426" s="42" t="s">
        <v>68</v>
      </c>
      <c r="AJ1426" s="42"/>
      <c r="AW1426" s="42" t="s">
        <v>2412</v>
      </c>
      <c r="AX1426" s="42">
        <v>0.15620000000000001</v>
      </c>
      <c r="AY1426" s="42"/>
      <c r="AZ1426" s="42"/>
      <c r="BA1426" s="42"/>
      <c r="BB1426" s="42"/>
      <c r="BN1426" s="128" t="s">
        <v>4578</v>
      </c>
      <c r="BO1426" s="58" t="str">
        <f t="shared" si="22"/>
        <v>境内资产</v>
      </c>
      <c r="BP1426" s="58" t="str">
        <f>IF(M1426="",VLOOKUP(D1426,Sheet4!$A$1:$B$92,2,0),VLOOKUP(Q1426,Sheet4!$A$1:$B$92,2,0))</f>
        <v>保险资产管理产品</v>
      </c>
    </row>
    <row r="1427" spans="1:68" s="58" customFormat="1" ht="12.75" customHeight="1">
      <c r="A1427" s="137" t="s">
        <v>2245</v>
      </c>
      <c r="B1427" s="50" t="s">
        <v>2246</v>
      </c>
      <c r="C1427" s="252" t="s">
        <v>5552</v>
      </c>
      <c r="D1427" s="257" t="s">
        <v>678</v>
      </c>
      <c r="E1427" s="42" t="s">
        <v>2814</v>
      </c>
      <c r="F1427" s="42" t="s">
        <v>2246</v>
      </c>
      <c r="G1427" s="42"/>
      <c r="H1427" s="307">
        <v>13276.191521122289</v>
      </c>
      <c r="I1427" s="315">
        <v>5480.5916040655929</v>
      </c>
      <c r="J1427" s="105">
        <v>0</v>
      </c>
      <c r="K1427" s="42">
        <v>0</v>
      </c>
      <c r="L1427" s="42" t="s">
        <v>4489</v>
      </c>
      <c r="M1427" s="50" t="s">
        <v>2351</v>
      </c>
      <c r="N1427" s="50" t="s">
        <v>5532</v>
      </c>
      <c r="O1427" s="137" t="s">
        <v>2353</v>
      </c>
      <c r="P1427" s="42" t="s">
        <v>64</v>
      </c>
      <c r="Q1427" s="42" t="s">
        <v>65</v>
      </c>
      <c r="R1427" s="42">
        <v>2</v>
      </c>
      <c r="S1427" s="137" t="s">
        <v>2254</v>
      </c>
      <c r="T1427" s="62">
        <v>16867538196.9</v>
      </c>
      <c r="U1427" s="62">
        <v>14487907740.719999</v>
      </c>
      <c r="Z1427" s="42" t="s">
        <v>68</v>
      </c>
      <c r="AJ1427" s="42"/>
      <c r="AW1427" s="42" t="s">
        <v>2412</v>
      </c>
      <c r="AX1427" s="42">
        <v>0.15620000000000001</v>
      </c>
      <c r="AY1427" s="42"/>
      <c r="AZ1427" s="42"/>
      <c r="BA1427" s="42"/>
      <c r="BB1427" s="42"/>
      <c r="BN1427" s="128" t="s">
        <v>4578</v>
      </c>
      <c r="BO1427" s="58" t="str">
        <f t="shared" si="22"/>
        <v>境内资产</v>
      </c>
      <c r="BP1427" s="58" t="str">
        <f>IF(M1427="",VLOOKUP(D1427,Sheet4!$A$1:$B$92,2,0),VLOOKUP(Q1427,Sheet4!$A$1:$B$92,2,0))</f>
        <v>保险资产管理产品</v>
      </c>
    </row>
    <row r="1428" spans="1:68" s="58" customFormat="1" ht="12.75" customHeight="1">
      <c r="A1428" s="137" t="s">
        <v>1639</v>
      </c>
      <c r="B1428" s="50" t="s">
        <v>1640</v>
      </c>
      <c r="C1428" s="252" t="s">
        <v>5552</v>
      </c>
      <c r="D1428" s="257" t="s">
        <v>678</v>
      </c>
      <c r="E1428" s="42" t="s">
        <v>1641</v>
      </c>
      <c r="F1428" s="42" t="s">
        <v>1640</v>
      </c>
      <c r="G1428" s="42"/>
      <c r="H1428" s="307">
        <v>4692.504304779025</v>
      </c>
      <c r="I1428" s="315">
        <v>3203.6687378543429</v>
      </c>
      <c r="J1428" s="105">
        <v>0</v>
      </c>
      <c r="K1428" s="42">
        <v>0</v>
      </c>
      <c r="L1428" s="42" t="s">
        <v>4489</v>
      </c>
      <c r="M1428" s="50" t="s">
        <v>2351</v>
      </c>
      <c r="N1428" s="50" t="s">
        <v>5532</v>
      </c>
      <c r="O1428" s="137" t="s">
        <v>2353</v>
      </c>
      <c r="P1428" s="42" t="s">
        <v>64</v>
      </c>
      <c r="Q1428" s="42" t="s">
        <v>65</v>
      </c>
      <c r="R1428" s="42">
        <v>2</v>
      </c>
      <c r="S1428" s="137" t="s">
        <v>2254</v>
      </c>
      <c r="T1428" s="62">
        <v>16867538196.9</v>
      </c>
      <c r="U1428" s="62">
        <v>14487907740.719999</v>
      </c>
      <c r="Z1428" s="42" t="s">
        <v>68</v>
      </c>
      <c r="AJ1428" s="42"/>
      <c r="AW1428" s="42" t="s">
        <v>2412</v>
      </c>
      <c r="AX1428" s="42">
        <v>0.15620000000000001</v>
      </c>
      <c r="AY1428" s="42"/>
      <c r="AZ1428" s="42"/>
      <c r="BA1428" s="42"/>
      <c r="BB1428" s="42"/>
      <c r="BN1428" s="128" t="s">
        <v>4578</v>
      </c>
      <c r="BO1428" s="58" t="str">
        <f t="shared" si="22"/>
        <v>境内资产</v>
      </c>
      <c r="BP1428" s="58" t="str">
        <f>IF(M1428="",VLOOKUP(D1428,Sheet4!$A$1:$B$92,2,0),VLOOKUP(Q1428,Sheet4!$A$1:$B$92,2,0))</f>
        <v>保险资产管理产品</v>
      </c>
    </row>
    <row r="1429" spans="1:68" s="58" customFormat="1" ht="12.75" customHeight="1">
      <c r="A1429" s="137" t="s">
        <v>1642</v>
      </c>
      <c r="B1429" s="50" t="s">
        <v>1643</v>
      </c>
      <c r="C1429" s="252" t="s">
        <v>5552</v>
      </c>
      <c r="D1429" s="257" t="s">
        <v>678</v>
      </c>
      <c r="E1429" s="42" t="s">
        <v>1644</v>
      </c>
      <c r="F1429" s="42" t="s">
        <v>1643</v>
      </c>
      <c r="G1429" s="42"/>
      <c r="H1429" s="307">
        <v>10936.271972501598</v>
      </c>
      <c r="I1429" s="315">
        <v>5341.8432075421342</v>
      </c>
      <c r="J1429" s="105">
        <v>0</v>
      </c>
      <c r="K1429" s="42">
        <v>0</v>
      </c>
      <c r="L1429" s="42" t="s">
        <v>4489</v>
      </c>
      <c r="M1429" s="50" t="s">
        <v>2351</v>
      </c>
      <c r="N1429" s="50" t="s">
        <v>5532</v>
      </c>
      <c r="O1429" s="137" t="s">
        <v>2353</v>
      </c>
      <c r="P1429" s="42" t="s">
        <v>64</v>
      </c>
      <c r="Q1429" s="42" t="s">
        <v>65</v>
      </c>
      <c r="R1429" s="42">
        <v>2</v>
      </c>
      <c r="S1429" s="137" t="s">
        <v>2254</v>
      </c>
      <c r="T1429" s="62">
        <v>16867538196.9</v>
      </c>
      <c r="U1429" s="62">
        <v>14487907740.719999</v>
      </c>
      <c r="Z1429" s="42" t="s">
        <v>68</v>
      </c>
      <c r="AJ1429" s="42"/>
      <c r="AW1429" s="42" t="s">
        <v>2412</v>
      </c>
      <c r="AX1429" s="42">
        <v>0.15620000000000001</v>
      </c>
      <c r="AY1429" s="42"/>
      <c r="AZ1429" s="42"/>
      <c r="BA1429" s="42"/>
      <c r="BB1429" s="42"/>
      <c r="BN1429" s="128" t="s">
        <v>4578</v>
      </c>
      <c r="BO1429" s="58" t="str">
        <f t="shared" si="22"/>
        <v>境内资产</v>
      </c>
      <c r="BP1429" s="58" t="str">
        <f>IF(M1429="",VLOOKUP(D1429,Sheet4!$A$1:$B$92,2,0),VLOOKUP(Q1429,Sheet4!$A$1:$B$92,2,0))</f>
        <v>保险资产管理产品</v>
      </c>
    </row>
    <row r="1430" spans="1:68" s="58" customFormat="1" ht="12.75" customHeight="1">
      <c r="A1430" s="137" t="s">
        <v>2180</v>
      </c>
      <c r="B1430" s="50" t="s">
        <v>2347</v>
      </c>
      <c r="C1430" s="252" t="s">
        <v>5552</v>
      </c>
      <c r="D1430" s="257" t="s">
        <v>678</v>
      </c>
      <c r="E1430" s="42" t="s">
        <v>2815</v>
      </c>
      <c r="F1430" s="42" t="s">
        <v>2347</v>
      </c>
      <c r="G1430" s="42"/>
      <c r="H1430" s="307">
        <v>2084.8787973071794</v>
      </c>
      <c r="I1430" s="315">
        <v>1916.2488945838047</v>
      </c>
      <c r="J1430" s="105">
        <v>0</v>
      </c>
      <c r="K1430" s="42">
        <v>0</v>
      </c>
      <c r="L1430" s="42" t="s">
        <v>4489</v>
      </c>
      <c r="M1430" s="50" t="s">
        <v>2351</v>
      </c>
      <c r="N1430" s="50" t="s">
        <v>5532</v>
      </c>
      <c r="O1430" s="137" t="s">
        <v>2353</v>
      </c>
      <c r="P1430" s="42" t="s">
        <v>64</v>
      </c>
      <c r="Q1430" s="42" t="s">
        <v>65</v>
      </c>
      <c r="R1430" s="42">
        <v>2</v>
      </c>
      <c r="S1430" s="137" t="s">
        <v>2254</v>
      </c>
      <c r="T1430" s="62">
        <v>16867538196.9</v>
      </c>
      <c r="U1430" s="62">
        <v>14487907740.719999</v>
      </c>
      <c r="Z1430" s="42" t="s">
        <v>68</v>
      </c>
      <c r="AJ1430" s="42"/>
      <c r="AW1430" s="42" t="s">
        <v>2412</v>
      </c>
      <c r="AX1430" s="42">
        <v>0.15620000000000001</v>
      </c>
      <c r="AY1430" s="42"/>
      <c r="AZ1430" s="42"/>
      <c r="BA1430" s="42"/>
      <c r="BB1430" s="42"/>
      <c r="BN1430" s="128" t="s">
        <v>4578</v>
      </c>
      <c r="BO1430" s="58" t="str">
        <f t="shared" si="22"/>
        <v>境内资产</v>
      </c>
      <c r="BP1430" s="58" t="str">
        <f>IF(M1430="",VLOOKUP(D1430,Sheet4!$A$1:$B$92,2,0),VLOOKUP(Q1430,Sheet4!$A$1:$B$92,2,0))</f>
        <v>保险资产管理产品</v>
      </c>
    </row>
    <row r="1431" spans="1:68" s="58" customFormat="1" ht="12.75" customHeight="1">
      <c r="A1431" s="137" t="s">
        <v>1767</v>
      </c>
      <c r="B1431" s="50" t="s">
        <v>1768</v>
      </c>
      <c r="C1431" s="252" t="s">
        <v>5552</v>
      </c>
      <c r="D1431" s="257" t="s">
        <v>678</v>
      </c>
      <c r="E1431" s="42" t="s">
        <v>1769</v>
      </c>
      <c r="F1431" s="42" t="s">
        <v>1768</v>
      </c>
      <c r="G1431" s="42"/>
      <c r="H1431" s="307">
        <v>5698.4451502685897</v>
      </c>
      <c r="I1431" s="315">
        <v>3135.3125468178609</v>
      </c>
      <c r="J1431" s="105">
        <v>0</v>
      </c>
      <c r="K1431" s="42">
        <v>0</v>
      </c>
      <c r="L1431" s="42" t="s">
        <v>4489</v>
      </c>
      <c r="M1431" s="50" t="s">
        <v>2351</v>
      </c>
      <c r="N1431" s="50" t="s">
        <v>5532</v>
      </c>
      <c r="O1431" s="137" t="s">
        <v>2353</v>
      </c>
      <c r="P1431" s="42" t="s">
        <v>64</v>
      </c>
      <c r="Q1431" s="42" t="s">
        <v>65</v>
      </c>
      <c r="R1431" s="42">
        <v>2</v>
      </c>
      <c r="S1431" s="137" t="s">
        <v>2254</v>
      </c>
      <c r="T1431" s="62">
        <v>16867538196.9</v>
      </c>
      <c r="U1431" s="62">
        <v>14487907740.719999</v>
      </c>
      <c r="Z1431" s="42" t="s">
        <v>68</v>
      </c>
      <c r="AJ1431" s="42"/>
      <c r="AW1431" s="42" t="s">
        <v>2412</v>
      </c>
      <c r="AX1431" s="42">
        <v>0.15620000000000001</v>
      </c>
      <c r="AY1431" s="42"/>
      <c r="AZ1431" s="42"/>
      <c r="BA1431" s="42"/>
      <c r="BB1431" s="42"/>
      <c r="BN1431" s="128" t="s">
        <v>4578</v>
      </c>
      <c r="BO1431" s="58" t="str">
        <f t="shared" si="22"/>
        <v>境内资产</v>
      </c>
      <c r="BP1431" s="58" t="str">
        <f>IF(M1431="",VLOOKUP(D1431,Sheet4!$A$1:$B$92,2,0),VLOOKUP(Q1431,Sheet4!$A$1:$B$92,2,0))</f>
        <v>保险资产管理产品</v>
      </c>
    </row>
    <row r="1432" spans="1:68" s="58" customFormat="1" ht="12.75" customHeight="1">
      <c r="A1432" s="137" t="s">
        <v>1773</v>
      </c>
      <c r="B1432" s="50" t="s">
        <v>1774</v>
      </c>
      <c r="C1432" s="252" t="s">
        <v>5552</v>
      </c>
      <c r="D1432" s="257" t="s">
        <v>678</v>
      </c>
      <c r="E1432" s="42" t="s">
        <v>1775</v>
      </c>
      <c r="F1432" s="42" t="s">
        <v>1774</v>
      </c>
      <c r="G1432" s="42"/>
      <c r="H1432" s="307">
        <v>16540.940692491491</v>
      </c>
      <c r="I1432" s="315">
        <v>13129.897894576407</v>
      </c>
      <c r="J1432" s="105">
        <v>0</v>
      </c>
      <c r="K1432" s="42">
        <v>0</v>
      </c>
      <c r="L1432" s="42" t="s">
        <v>4489</v>
      </c>
      <c r="M1432" s="50" t="s">
        <v>2351</v>
      </c>
      <c r="N1432" s="50" t="s">
        <v>5532</v>
      </c>
      <c r="O1432" s="137" t="s">
        <v>2353</v>
      </c>
      <c r="P1432" s="42" t="s">
        <v>64</v>
      </c>
      <c r="Q1432" s="42" t="s">
        <v>65</v>
      </c>
      <c r="R1432" s="42">
        <v>2</v>
      </c>
      <c r="S1432" s="137" t="s">
        <v>2254</v>
      </c>
      <c r="T1432" s="62">
        <v>16867538196.9</v>
      </c>
      <c r="U1432" s="62">
        <v>14487907740.719999</v>
      </c>
      <c r="Z1432" s="42" t="s">
        <v>68</v>
      </c>
      <c r="AJ1432" s="42"/>
      <c r="AW1432" s="42" t="s">
        <v>2412</v>
      </c>
      <c r="AX1432" s="42">
        <v>0.15620000000000001</v>
      </c>
      <c r="AY1432" s="42"/>
      <c r="AZ1432" s="42"/>
      <c r="BA1432" s="42"/>
      <c r="BB1432" s="42"/>
      <c r="BN1432" s="128" t="s">
        <v>4578</v>
      </c>
      <c r="BO1432" s="58" t="str">
        <f t="shared" si="22"/>
        <v>境内资产</v>
      </c>
      <c r="BP1432" s="58" t="str">
        <f>IF(M1432="",VLOOKUP(D1432,Sheet4!$A$1:$B$92,2,0),VLOOKUP(Q1432,Sheet4!$A$1:$B$92,2,0))</f>
        <v>保险资产管理产品</v>
      </c>
    </row>
    <row r="1433" spans="1:68" s="58" customFormat="1" ht="12.75" customHeight="1">
      <c r="A1433" s="137" t="s">
        <v>2043</v>
      </c>
      <c r="B1433" s="50" t="s">
        <v>2044</v>
      </c>
      <c r="C1433" s="252" t="s">
        <v>5552</v>
      </c>
      <c r="D1433" s="257" t="s">
        <v>678</v>
      </c>
      <c r="E1433" s="42" t="s">
        <v>4375</v>
      </c>
      <c r="F1433" s="42" t="s">
        <v>2044</v>
      </c>
      <c r="G1433" s="42"/>
      <c r="H1433" s="307">
        <v>31853.246468738998</v>
      </c>
      <c r="I1433" s="315">
        <v>16331.710266314121</v>
      </c>
      <c r="J1433" s="105">
        <v>0</v>
      </c>
      <c r="K1433" s="42">
        <v>0</v>
      </c>
      <c r="L1433" s="42" t="s">
        <v>4489</v>
      </c>
      <c r="M1433" s="50" t="s">
        <v>2351</v>
      </c>
      <c r="N1433" s="50" t="s">
        <v>5532</v>
      </c>
      <c r="O1433" s="137" t="s">
        <v>2353</v>
      </c>
      <c r="P1433" s="42" t="s">
        <v>64</v>
      </c>
      <c r="Q1433" s="42" t="s">
        <v>65</v>
      </c>
      <c r="R1433" s="42">
        <v>2</v>
      </c>
      <c r="S1433" s="137" t="s">
        <v>2254</v>
      </c>
      <c r="T1433" s="62">
        <v>16867538196.9</v>
      </c>
      <c r="U1433" s="62">
        <v>14487907740.719999</v>
      </c>
      <c r="Z1433" s="42" t="s">
        <v>68</v>
      </c>
      <c r="AJ1433" s="42"/>
      <c r="AW1433" s="42" t="s">
        <v>2412</v>
      </c>
      <c r="AX1433" s="42">
        <v>0.15620000000000001</v>
      </c>
      <c r="AY1433" s="42"/>
      <c r="AZ1433" s="42"/>
      <c r="BA1433" s="42"/>
      <c r="BB1433" s="42"/>
      <c r="BN1433" s="128" t="s">
        <v>4578</v>
      </c>
      <c r="BO1433" s="58" t="str">
        <f t="shared" si="22"/>
        <v>境内资产</v>
      </c>
      <c r="BP1433" s="58" t="str">
        <f>IF(M1433="",VLOOKUP(D1433,Sheet4!$A$1:$B$92,2,0),VLOOKUP(Q1433,Sheet4!$A$1:$B$92,2,0))</f>
        <v>保险资产管理产品</v>
      </c>
    </row>
    <row r="1434" spans="1:68" s="58" customFormat="1" ht="12.75" customHeight="1">
      <c r="A1434" s="137" t="s">
        <v>1832</v>
      </c>
      <c r="B1434" s="50" t="s">
        <v>1833</v>
      </c>
      <c r="C1434" s="252" t="s">
        <v>5552</v>
      </c>
      <c r="D1434" s="257" t="s">
        <v>678</v>
      </c>
      <c r="E1434" s="42" t="s">
        <v>1834</v>
      </c>
      <c r="F1434" s="42" t="s">
        <v>1833</v>
      </c>
      <c r="G1434" s="42"/>
      <c r="H1434" s="307">
        <v>11090.799481016395</v>
      </c>
      <c r="I1434" s="315">
        <v>5879.4408466398254</v>
      </c>
      <c r="J1434" s="105">
        <v>0</v>
      </c>
      <c r="K1434" s="42">
        <v>0</v>
      </c>
      <c r="L1434" s="42" t="s">
        <v>4489</v>
      </c>
      <c r="M1434" s="50" t="s">
        <v>2351</v>
      </c>
      <c r="N1434" s="50" t="s">
        <v>5532</v>
      </c>
      <c r="O1434" s="137" t="s">
        <v>2353</v>
      </c>
      <c r="P1434" s="42" t="s">
        <v>64</v>
      </c>
      <c r="Q1434" s="42" t="s">
        <v>65</v>
      </c>
      <c r="R1434" s="42">
        <v>2</v>
      </c>
      <c r="S1434" s="137" t="s">
        <v>2254</v>
      </c>
      <c r="T1434" s="62">
        <v>16867538196.9</v>
      </c>
      <c r="U1434" s="62">
        <v>14487907740.719999</v>
      </c>
      <c r="Z1434" s="42" t="s">
        <v>68</v>
      </c>
      <c r="AJ1434" s="42"/>
      <c r="AW1434" s="42" t="s">
        <v>2412</v>
      </c>
      <c r="AX1434" s="42">
        <v>0.15620000000000001</v>
      </c>
      <c r="AY1434" s="42"/>
      <c r="AZ1434" s="42"/>
      <c r="BA1434" s="42"/>
      <c r="BB1434" s="42"/>
      <c r="BN1434" s="128" t="s">
        <v>4578</v>
      </c>
      <c r="BO1434" s="58" t="str">
        <f t="shared" si="22"/>
        <v>境内资产</v>
      </c>
      <c r="BP1434" s="58" t="str">
        <f>IF(M1434="",VLOOKUP(D1434,Sheet4!$A$1:$B$92,2,0),VLOOKUP(Q1434,Sheet4!$A$1:$B$92,2,0))</f>
        <v>保险资产管理产品</v>
      </c>
    </row>
    <row r="1435" spans="1:68" s="58" customFormat="1" ht="12.75" customHeight="1">
      <c r="A1435" s="137" t="s">
        <v>1779</v>
      </c>
      <c r="B1435" s="50" t="s">
        <v>1780</v>
      </c>
      <c r="C1435" s="252" t="s">
        <v>5552</v>
      </c>
      <c r="D1435" s="257" t="s">
        <v>678</v>
      </c>
      <c r="E1435" s="42" t="s">
        <v>1781</v>
      </c>
      <c r="F1435" s="42" t="s">
        <v>1780</v>
      </c>
      <c r="G1435" s="42"/>
      <c r="H1435" s="307">
        <v>7256.2956187872669</v>
      </c>
      <c r="I1435" s="315">
        <v>5079.4069331510873</v>
      </c>
      <c r="J1435" s="105">
        <v>0</v>
      </c>
      <c r="K1435" s="42">
        <v>0</v>
      </c>
      <c r="L1435" s="42" t="s">
        <v>4489</v>
      </c>
      <c r="M1435" s="50" t="s">
        <v>2351</v>
      </c>
      <c r="N1435" s="50" t="s">
        <v>5532</v>
      </c>
      <c r="O1435" s="137" t="s">
        <v>2353</v>
      </c>
      <c r="P1435" s="42" t="s">
        <v>64</v>
      </c>
      <c r="Q1435" s="42" t="s">
        <v>65</v>
      </c>
      <c r="R1435" s="42">
        <v>2</v>
      </c>
      <c r="S1435" s="137" t="s">
        <v>2254</v>
      </c>
      <c r="T1435" s="62">
        <v>16867538196.9</v>
      </c>
      <c r="U1435" s="62">
        <v>14487907740.719999</v>
      </c>
      <c r="Z1435" s="42" t="s">
        <v>68</v>
      </c>
      <c r="AJ1435" s="42"/>
      <c r="AW1435" s="42" t="s">
        <v>2412</v>
      </c>
      <c r="AX1435" s="42">
        <v>0.15620000000000001</v>
      </c>
      <c r="AY1435" s="42"/>
      <c r="AZ1435" s="42"/>
      <c r="BA1435" s="42"/>
      <c r="BB1435" s="42"/>
      <c r="BN1435" s="128" t="s">
        <v>4578</v>
      </c>
      <c r="BO1435" s="58" t="str">
        <f t="shared" si="22"/>
        <v>境内资产</v>
      </c>
      <c r="BP1435" s="58" t="str">
        <f>IF(M1435="",VLOOKUP(D1435,Sheet4!$A$1:$B$92,2,0),VLOOKUP(Q1435,Sheet4!$A$1:$B$92,2,0))</f>
        <v>保险资产管理产品</v>
      </c>
    </row>
    <row r="1436" spans="1:68" s="58" customFormat="1" ht="12.75" customHeight="1">
      <c r="A1436" s="137" t="s">
        <v>2295</v>
      </c>
      <c r="B1436" s="50" t="s">
        <v>2348</v>
      </c>
      <c r="C1436" s="252" t="s">
        <v>1305</v>
      </c>
      <c r="D1436" s="252" t="s">
        <v>1318</v>
      </c>
      <c r="E1436" s="42" t="s">
        <v>2349</v>
      </c>
      <c r="F1436" s="42" t="s">
        <v>2348</v>
      </c>
      <c r="G1436" s="42"/>
      <c r="H1436" s="307">
        <v>22064495.524956711</v>
      </c>
      <c r="I1436" s="315">
        <v>22066189.219507024</v>
      </c>
      <c r="J1436" s="105">
        <v>0</v>
      </c>
      <c r="K1436" s="42">
        <v>0</v>
      </c>
      <c r="L1436" s="42" t="s">
        <v>4489</v>
      </c>
      <c r="M1436" s="50" t="s">
        <v>2351</v>
      </c>
      <c r="N1436" s="50" t="s">
        <v>5532</v>
      </c>
      <c r="O1436" s="137" t="s">
        <v>2353</v>
      </c>
      <c r="P1436" s="42" t="s">
        <v>64</v>
      </c>
      <c r="Q1436" s="42" t="s">
        <v>65</v>
      </c>
      <c r="R1436" s="42">
        <v>2</v>
      </c>
      <c r="S1436" s="137" t="s">
        <v>2254</v>
      </c>
      <c r="T1436" s="62">
        <v>16867538196.9</v>
      </c>
      <c r="U1436" s="62">
        <v>14487907740.719999</v>
      </c>
      <c r="Z1436" s="42" t="s">
        <v>68</v>
      </c>
      <c r="AJ1436" s="42"/>
      <c r="AW1436" s="42" t="s">
        <v>2412</v>
      </c>
      <c r="AX1436" s="42">
        <v>0.15620000000000001</v>
      </c>
      <c r="AY1436" s="42"/>
      <c r="AZ1436" s="42"/>
      <c r="BA1436" s="42"/>
      <c r="BB1436" s="42"/>
      <c r="BN1436" s="128" t="s">
        <v>4578</v>
      </c>
      <c r="BO1436" s="58" t="str">
        <f t="shared" si="22"/>
        <v>境内资产</v>
      </c>
      <c r="BP1436" s="58" t="str">
        <f>IF(M1436="",VLOOKUP(D1436,Sheet4!$A$1:$B$92,2,0),VLOOKUP(Q1436,Sheet4!$A$1:$B$92,2,0))</f>
        <v>保险资产管理产品</v>
      </c>
    </row>
    <row r="1437" spans="1:68" s="58" customFormat="1" ht="12.75" customHeight="1">
      <c r="A1437" s="137" t="s">
        <v>2354</v>
      </c>
      <c r="B1437" s="50" t="s">
        <v>2350</v>
      </c>
      <c r="C1437" s="255" t="s">
        <v>71</v>
      </c>
      <c r="D1437" s="255" t="s">
        <v>72</v>
      </c>
      <c r="E1437" s="42" t="s">
        <v>4463</v>
      </c>
      <c r="F1437" s="42" t="s">
        <v>2350</v>
      </c>
      <c r="G1437" s="42"/>
      <c r="H1437" s="307">
        <v>20161193.955657959</v>
      </c>
      <c r="I1437" s="315">
        <v>20140574.319115199</v>
      </c>
      <c r="J1437" s="105">
        <v>291210.76759674796</v>
      </c>
      <c r="K1437" s="42">
        <v>0</v>
      </c>
      <c r="L1437" s="42" t="s">
        <v>4489</v>
      </c>
      <c r="M1437" s="50" t="s">
        <v>2351</v>
      </c>
      <c r="N1437" s="50" t="s">
        <v>5532</v>
      </c>
      <c r="O1437" s="137" t="s">
        <v>2353</v>
      </c>
      <c r="P1437" s="42" t="s">
        <v>64</v>
      </c>
      <c r="Q1437" s="42" t="s">
        <v>65</v>
      </c>
      <c r="R1437" s="42">
        <v>2</v>
      </c>
      <c r="S1437" s="137" t="s">
        <v>2254</v>
      </c>
      <c r="T1437" s="62">
        <v>16867538196.9</v>
      </c>
      <c r="U1437" s="62">
        <v>14487907740.719999</v>
      </c>
      <c r="Z1437" s="42" t="s">
        <v>68</v>
      </c>
      <c r="AJ1437" s="42"/>
      <c r="AW1437" s="42" t="s">
        <v>2412</v>
      </c>
      <c r="AX1437" s="42">
        <v>0.15620000000000001</v>
      </c>
      <c r="AY1437" s="108">
        <v>3</v>
      </c>
      <c r="AZ1437" s="103" t="s">
        <v>74</v>
      </c>
      <c r="BA1437" s="67">
        <v>0.6482</v>
      </c>
      <c r="BB1437" s="50" t="s">
        <v>68</v>
      </c>
      <c r="BN1437" s="128" t="s">
        <v>4578</v>
      </c>
      <c r="BO1437" s="58" t="str">
        <f t="shared" si="22"/>
        <v>境内资产</v>
      </c>
      <c r="BP1437" s="58" t="str">
        <f>IF(M1437="",VLOOKUP(D1437,Sheet4!$A$1:$B$92,2,0),VLOOKUP(Q1437,Sheet4!$A$1:$B$92,2,0))</f>
        <v>保险资产管理产品</v>
      </c>
    </row>
    <row r="1438" spans="1:68" s="58" customFormat="1" ht="12.75" customHeight="1">
      <c r="A1438" s="137" t="s">
        <v>2255</v>
      </c>
      <c r="B1438" s="138" t="s">
        <v>2256</v>
      </c>
      <c r="C1438" s="250" t="s">
        <v>222</v>
      </c>
      <c r="D1438" s="256" t="s">
        <v>221</v>
      </c>
      <c r="E1438" s="42" t="s">
        <v>2307</v>
      </c>
      <c r="F1438" s="42" t="s">
        <v>2308</v>
      </c>
      <c r="G1438" s="42"/>
      <c r="H1438" s="307">
        <v>15344.078132190667</v>
      </c>
      <c r="I1438" s="315">
        <v>15344.078132190667</v>
      </c>
      <c r="J1438" s="105">
        <v>7.0861571757038675</v>
      </c>
      <c r="K1438" s="42">
        <v>0</v>
      </c>
      <c r="L1438" s="42" t="s">
        <v>4487</v>
      </c>
      <c r="M1438" s="50" t="s">
        <v>2351</v>
      </c>
      <c r="N1438" s="50" t="s">
        <v>2352</v>
      </c>
      <c r="O1438" s="137" t="s">
        <v>2353</v>
      </c>
      <c r="P1438" s="42" t="s">
        <v>64</v>
      </c>
      <c r="Q1438" s="42" t="s">
        <v>65</v>
      </c>
      <c r="R1438" s="42">
        <v>1</v>
      </c>
      <c r="S1438" s="137" t="s">
        <v>2254</v>
      </c>
      <c r="T1438" s="62">
        <v>1237146.18</v>
      </c>
      <c r="U1438" s="62">
        <v>1153241.56</v>
      </c>
      <c r="Z1438" s="42" t="s">
        <v>280</v>
      </c>
      <c r="AJ1438" s="42"/>
      <c r="AW1438" s="50" t="s">
        <v>2412</v>
      </c>
      <c r="AX1438" s="108">
        <v>0.15620000000000001</v>
      </c>
      <c r="AY1438" s="42"/>
      <c r="AZ1438" s="42"/>
      <c r="BA1438" s="42"/>
      <c r="BB1438" s="42"/>
      <c r="BN1438" s="128" t="s">
        <v>4578</v>
      </c>
      <c r="BO1438" s="58" t="str">
        <f t="shared" si="22"/>
        <v>境内资产</v>
      </c>
      <c r="BP1438" s="58" t="str">
        <f>IF(M1438="",VLOOKUP(D1438,Sheet4!$A$1:$B$92,2,0),VLOOKUP(Q1438,Sheet4!$A$1:$B$92,2,0))</f>
        <v>保险资产管理产品</v>
      </c>
    </row>
    <row r="1439" spans="1:68" s="58" customFormat="1" ht="12.75" customHeight="1">
      <c r="A1439" s="138" t="s">
        <v>2305</v>
      </c>
      <c r="B1439" s="50" t="s">
        <v>2306</v>
      </c>
      <c r="C1439" s="252" t="s">
        <v>821</v>
      </c>
      <c r="D1439" s="274" t="s">
        <v>5615</v>
      </c>
      <c r="E1439" s="42" t="s">
        <v>2309</v>
      </c>
      <c r="F1439" s="42" t="s">
        <v>2305</v>
      </c>
      <c r="G1439" s="42"/>
      <c r="H1439" s="307">
        <v>883631.07176270674</v>
      </c>
      <c r="I1439" s="315">
        <v>883629.29698029871</v>
      </c>
      <c r="J1439" s="105">
        <v>3753.7083351790889</v>
      </c>
      <c r="K1439" s="42">
        <v>0</v>
      </c>
      <c r="L1439" s="42" t="s">
        <v>4487</v>
      </c>
      <c r="M1439" s="50" t="s">
        <v>2351</v>
      </c>
      <c r="N1439" s="50" t="s">
        <v>2352</v>
      </c>
      <c r="O1439" s="137" t="s">
        <v>2353</v>
      </c>
      <c r="P1439" s="42" t="s">
        <v>64</v>
      </c>
      <c r="Q1439" s="42" t="s">
        <v>65</v>
      </c>
      <c r="R1439" s="42">
        <v>1</v>
      </c>
      <c r="S1439" s="137" t="s">
        <v>2254</v>
      </c>
      <c r="T1439" s="62">
        <v>1237146.18</v>
      </c>
      <c r="U1439" s="62">
        <v>1153241.56</v>
      </c>
      <c r="Z1439" s="42" t="s">
        <v>68</v>
      </c>
      <c r="AJ1439" s="42"/>
      <c r="AW1439" s="50" t="s">
        <v>2412</v>
      </c>
      <c r="AX1439" s="146">
        <v>0.13389999999999999</v>
      </c>
      <c r="AY1439" s="42"/>
      <c r="AZ1439" s="42"/>
      <c r="BA1439" s="42"/>
      <c r="BB1439" s="42"/>
      <c r="BN1439" s="128" t="s">
        <v>4578</v>
      </c>
      <c r="BO1439" s="58" t="str">
        <f t="shared" si="22"/>
        <v>境内资产</v>
      </c>
      <c r="BP1439" s="58" t="str">
        <f>IF(M1439="",VLOOKUP(D1439,Sheet4!$A$1:$B$92,2,0),VLOOKUP(Q1439,Sheet4!$A$1:$B$92,2,0))</f>
        <v>保险资产管理产品</v>
      </c>
    </row>
    <row r="1440" spans="1:68" s="58" customFormat="1" ht="12.75" customHeight="1">
      <c r="A1440" s="137" t="s">
        <v>224</v>
      </c>
      <c r="B1440" s="137" t="s">
        <v>224</v>
      </c>
      <c r="C1440" s="250" t="s">
        <v>222</v>
      </c>
      <c r="D1440" s="250" t="s">
        <v>224</v>
      </c>
      <c r="E1440" s="42">
        <v>0</v>
      </c>
      <c r="F1440" s="50" t="s">
        <v>5354</v>
      </c>
      <c r="G1440" s="42"/>
      <c r="H1440" s="307">
        <v>479.41080427114713</v>
      </c>
      <c r="I1440" s="315">
        <v>479.41080427114713</v>
      </c>
      <c r="J1440" s="105">
        <v>0</v>
      </c>
      <c r="K1440" s="42">
        <v>0</v>
      </c>
      <c r="L1440" s="42" t="s">
        <v>4487</v>
      </c>
      <c r="M1440" s="50" t="s">
        <v>2351</v>
      </c>
      <c r="N1440" s="50" t="s">
        <v>2352</v>
      </c>
      <c r="O1440" s="137" t="s">
        <v>2353</v>
      </c>
      <c r="P1440" s="42" t="s">
        <v>64</v>
      </c>
      <c r="Q1440" s="42" t="s">
        <v>65</v>
      </c>
      <c r="R1440" s="42">
        <v>1</v>
      </c>
      <c r="S1440" s="137" t="s">
        <v>2254</v>
      </c>
      <c r="T1440" s="62">
        <v>1237146.18</v>
      </c>
      <c r="U1440" s="62">
        <v>1153241.56</v>
      </c>
      <c r="Z1440" s="42"/>
      <c r="AJ1440" s="42"/>
      <c r="AW1440" s="50" t="s">
        <v>2412</v>
      </c>
      <c r="AX1440" s="42">
        <v>0.15620000000000001</v>
      </c>
      <c r="AY1440" s="42"/>
      <c r="AZ1440" s="42"/>
      <c r="BA1440" s="42"/>
      <c r="BB1440" s="42"/>
      <c r="BN1440" s="128" t="s">
        <v>4578</v>
      </c>
      <c r="BO1440" s="58" t="str">
        <f t="shared" si="22"/>
        <v>境内资产</v>
      </c>
      <c r="BP1440" s="58" t="str">
        <f>IF(M1440="",VLOOKUP(D1440,Sheet4!$A$1:$B$92,2,0),VLOOKUP(Q1440,Sheet4!$A$1:$B$92,2,0))</f>
        <v>保险资产管理产品</v>
      </c>
    </row>
    <row r="1441" spans="1:68" s="58" customFormat="1" ht="12.75" customHeight="1">
      <c r="A1441" s="138" t="s">
        <v>5387</v>
      </c>
      <c r="B1441" s="138" t="s">
        <v>5387</v>
      </c>
      <c r="C1441" s="250" t="s">
        <v>222</v>
      </c>
      <c r="D1441" s="250" t="s">
        <v>224</v>
      </c>
      <c r="E1441" s="42">
        <v>0</v>
      </c>
      <c r="F1441" s="59" t="s">
        <v>5354</v>
      </c>
      <c r="G1441" s="42"/>
      <c r="H1441" s="307">
        <v>62.258577243679163</v>
      </c>
      <c r="I1441" s="315">
        <v>62.258577243679163</v>
      </c>
      <c r="J1441" s="105">
        <v>0</v>
      </c>
      <c r="K1441" s="42">
        <v>0</v>
      </c>
      <c r="L1441" s="42" t="s">
        <v>4487</v>
      </c>
      <c r="M1441" s="50" t="s">
        <v>2351</v>
      </c>
      <c r="N1441" s="50" t="s">
        <v>2352</v>
      </c>
      <c r="O1441" s="137" t="s">
        <v>2353</v>
      </c>
      <c r="P1441" s="42" t="s">
        <v>64</v>
      </c>
      <c r="Q1441" s="42" t="s">
        <v>65</v>
      </c>
      <c r="R1441" s="42">
        <v>1</v>
      </c>
      <c r="S1441" s="137" t="s">
        <v>2254</v>
      </c>
      <c r="T1441" s="62">
        <v>1237146.18</v>
      </c>
      <c r="U1441" s="62">
        <v>1153241.56</v>
      </c>
      <c r="Z1441" s="42"/>
      <c r="AJ1441" s="42"/>
      <c r="AW1441" s="50" t="s">
        <v>2412</v>
      </c>
      <c r="AX1441" s="42">
        <v>0.15620000000000001</v>
      </c>
      <c r="AY1441" s="42"/>
      <c r="AZ1441" s="42"/>
      <c r="BA1441" s="42"/>
      <c r="BB1441" s="42"/>
      <c r="BN1441" s="128" t="s">
        <v>4578</v>
      </c>
      <c r="BO1441" s="58" t="str">
        <f t="shared" si="22"/>
        <v>境内资产</v>
      </c>
      <c r="BP1441" s="58" t="str">
        <f>IF(M1441="",VLOOKUP(D1441,Sheet4!$A$1:$B$92,2,0),VLOOKUP(Q1441,Sheet4!$A$1:$B$92,2,0))</f>
        <v>保险资产管理产品</v>
      </c>
    </row>
    <row r="1442" spans="1:68" s="58" customFormat="1" ht="12.75" customHeight="1">
      <c r="A1442" s="137" t="s">
        <v>2263</v>
      </c>
      <c r="B1442" s="50" t="s">
        <v>2310</v>
      </c>
      <c r="C1442" s="252" t="s">
        <v>5552</v>
      </c>
      <c r="D1442" s="257" t="s">
        <v>672</v>
      </c>
      <c r="E1442" s="42" t="s">
        <v>4437</v>
      </c>
      <c r="F1442" s="42" t="s">
        <v>2310</v>
      </c>
      <c r="G1442" s="42"/>
      <c r="H1442" s="307">
        <v>3393.6486209372142</v>
      </c>
      <c r="I1442" s="315">
        <v>2206.9757654956375</v>
      </c>
      <c r="J1442" s="105">
        <v>0</v>
      </c>
      <c r="K1442" s="42">
        <v>0</v>
      </c>
      <c r="L1442" s="42" t="s">
        <v>4487</v>
      </c>
      <c r="M1442" s="50" t="s">
        <v>2351</v>
      </c>
      <c r="N1442" s="50" t="s">
        <v>2352</v>
      </c>
      <c r="O1442" s="137" t="s">
        <v>2353</v>
      </c>
      <c r="P1442" s="42" t="s">
        <v>64</v>
      </c>
      <c r="Q1442" s="42" t="s">
        <v>65</v>
      </c>
      <c r="R1442" s="42">
        <v>1</v>
      </c>
      <c r="S1442" s="137" t="s">
        <v>2254</v>
      </c>
      <c r="T1442" s="62">
        <v>1237146.18</v>
      </c>
      <c r="U1442" s="62">
        <v>1153241.56</v>
      </c>
      <c r="Z1442" s="42" t="s">
        <v>68</v>
      </c>
      <c r="AJ1442" s="42"/>
      <c r="AW1442" s="42" t="s">
        <v>2412</v>
      </c>
      <c r="AX1442" s="42">
        <v>0.15620000000000001</v>
      </c>
      <c r="AY1442" s="42"/>
      <c r="AZ1442" s="42"/>
      <c r="BA1442" s="42"/>
      <c r="BB1442" s="42"/>
      <c r="BN1442" s="128" t="s">
        <v>4578</v>
      </c>
      <c r="BO1442" s="58" t="str">
        <f t="shared" si="22"/>
        <v>境内资产</v>
      </c>
      <c r="BP1442" s="58" t="str">
        <f>IF(M1442="",VLOOKUP(D1442,Sheet4!$A$1:$B$92,2,0),VLOOKUP(Q1442,Sheet4!$A$1:$B$92,2,0))</f>
        <v>保险资产管理产品</v>
      </c>
    </row>
    <row r="1443" spans="1:68" s="58" customFormat="1" ht="12.75" customHeight="1">
      <c r="A1443" s="137" t="s">
        <v>2264</v>
      </c>
      <c r="B1443" s="50" t="s">
        <v>2311</v>
      </c>
      <c r="C1443" s="252" t="s">
        <v>5552</v>
      </c>
      <c r="D1443" s="257" t="s">
        <v>672</v>
      </c>
      <c r="E1443" s="42" t="s">
        <v>4438</v>
      </c>
      <c r="F1443" s="42" t="s">
        <v>2311</v>
      </c>
      <c r="G1443" s="42"/>
      <c r="H1443" s="307">
        <v>4297.1693444942275</v>
      </c>
      <c r="I1443" s="315">
        <v>3685.6552813800117</v>
      </c>
      <c r="J1443" s="105">
        <v>0</v>
      </c>
      <c r="K1443" s="42">
        <v>0</v>
      </c>
      <c r="L1443" s="42" t="s">
        <v>4487</v>
      </c>
      <c r="M1443" s="50" t="s">
        <v>2351</v>
      </c>
      <c r="N1443" s="50" t="s">
        <v>2352</v>
      </c>
      <c r="O1443" s="137" t="s">
        <v>2353</v>
      </c>
      <c r="P1443" s="42" t="s">
        <v>64</v>
      </c>
      <c r="Q1443" s="42" t="s">
        <v>65</v>
      </c>
      <c r="R1443" s="42">
        <v>1</v>
      </c>
      <c r="S1443" s="137" t="s">
        <v>2254</v>
      </c>
      <c r="T1443" s="62">
        <v>1237146.18</v>
      </c>
      <c r="U1443" s="62">
        <v>1153241.56</v>
      </c>
      <c r="Z1443" s="42" t="s">
        <v>68</v>
      </c>
      <c r="AJ1443" s="42"/>
      <c r="AW1443" s="42" t="s">
        <v>2412</v>
      </c>
      <c r="AX1443" s="42">
        <v>0.15620000000000001</v>
      </c>
      <c r="AY1443" s="42"/>
      <c r="AZ1443" s="42"/>
      <c r="BA1443" s="42"/>
      <c r="BB1443" s="42"/>
      <c r="BN1443" s="128" t="s">
        <v>4578</v>
      </c>
      <c r="BO1443" s="58" t="str">
        <f t="shared" si="22"/>
        <v>境内资产</v>
      </c>
      <c r="BP1443" s="58" t="str">
        <f>IF(M1443="",VLOOKUP(D1443,Sheet4!$A$1:$B$92,2,0),VLOOKUP(Q1443,Sheet4!$A$1:$B$92,2,0))</f>
        <v>保险资产管理产品</v>
      </c>
    </row>
    <row r="1444" spans="1:68" s="58" customFormat="1" ht="12.75" customHeight="1">
      <c r="A1444" s="137" t="s">
        <v>2265</v>
      </c>
      <c r="B1444" s="50" t="s">
        <v>2312</v>
      </c>
      <c r="C1444" s="252" t="s">
        <v>5552</v>
      </c>
      <c r="D1444" s="257" t="s">
        <v>672</v>
      </c>
      <c r="E1444" s="42" t="s">
        <v>4439</v>
      </c>
      <c r="F1444" s="42" t="s">
        <v>2312</v>
      </c>
      <c r="G1444" s="42"/>
      <c r="H1444" s="307">
        <v>9592.2197614071156</v>
      </c>
      <c r="I1444" s="315">
        <v>6124.8644082664141</v>
      </c>
      <c r="J1444" s="105">
        <v>0</v>
      </c>
      <c r="K1444" s="42">
        <v>0</v>
      </c>
      <c r="L1444" s="42" t="s">
        <v>4487</v>
      </c>
      <c r="M1444" s="50" t="s">
        <v>2351</v>
      </c>
      <c r="N1444" s="50" t="s">
        <v>2352</v>
      </c>
      <c r="O1444" s="137" t="s">
        <v>2353</v>
      </c>
      <c r="P1444" s="42" t="s">
        <v>64</v>
      </c>
      <c r="Q1444" s="42" t="s">
        <v>65</v>
      </c>
      <c r="R1444" s="42">
        <v>1</v>
      </c>
      <c r="S1444" s="137" t="s">
        <v>2254</v>
      </c>
      <c r="T1444" s="62">
        <v>1237146.18</v>
      </c>
      <c r="U1444" s="62">
        <v>1153241.56</v>
      </c>
      <c r="Z1444" s="42" t="s">
        <v>68</v>
      </c>
      <c r="AJ1444" s="42"/>
      <c r="AW1444" s="42" t="s">
        <v>2412</v>
      </c>
      <c r="AX1444" s="42">
        <v>0.15620000000000001</v>
      </c>
      <c r="AY1444" s="42"/>
      <c r="AZ1444" s="42"/>
      <c r="BA1444" s="42"/>
      <c r="BB1444" s="42"/>
      <c r="BN1444" s="128" t="s">
        <v>4578</v>
      </c>
      <c r="BO1444" s="58" t="str">
        <f t="shared" si="22"/>
        <v>境内资产</v>
      </c>
      <c r="BP1444" s="58" t="str">
        <f>IF(M1444="",VLOOKUP(D1444,Sheet4!$A$1:$B$92,2,0),VLOOKUP(Q1444,Sheet4!$A$1:$B$92,2,0))</f>
        <v>保险资产管理产品</v>
      </c>
    </row>
    <row r="1445" spans="1:68" s="58" customFormat="1" ht="12.75" customHeight="1">
      <c r="A1445" s="137" t="s">
        <v>2117</v>
      </c>
      <c r="B1445" s="50" t="s">
        <v>2199</v>
      </c>
      <c r="C1445" s="252" t="s">
        <v>5552</v>
      </c>
      <c r="D1445" s="257" t="s">
        <v>672</v>
      </c>
      <c r="E1445" s="42" t="s">
        <v>3807</v>
      </c>
      <c r="F1445" s="42" t="s">
        <v>2199</v>
      </c>
      <c r="G1445" s="42"/>
      <c r="H1445" s="307">
        <v>4496.6786135839102</v>
      </c>
      <c r="I1445" s="315">
        <v>3740.4839689610712</v>
      </c>
      <c r="J1445" s="105">
        <v>0</v>
      </c>
      <c r="K1445" s="42">
        <v>0</v>
      </c>
      <c r="L1445" s="42" t="s">
        <v>4487</v>
      </c>
      <c r="M1445" s="50" t="s">
        <v>2351</v>
      </c>
      <c r="N1445" s="50" t="s">
        <v>2352</v>
      </c>
      <c r="O1445" s="137" t="s">
        <v>2353</v>
      </c>
      <c r="P1445" s="42" t="s">
        <v>64</v>
      </c>
      <c r="Q1445" s="42" t="s">
        <v>65</v>
      </c>
      <c r="R1445" s="42">
        <v>1</v>
      </c>
      <c r="S1445" s="137" t="s">
        <v>2254</v>
      </c>
      <c r="T1445" s="62">
        <v>1237146.18</v>
      </c>
      <c r="U1445" s="62">
        <v>1153241.56</v>
      </c>
      <c r="Z1445" s="42" t="s">
        <v>280</v>
      </c>
      <c r="AJ1445" s="42"/>
      <c r="AW1445" s="42" t="s">
        <v>2412</v>
      </c>
      <c r="AX1445" s="42">
        <v>0.15620000000000001</v>
      </c>
      <c r="AY1445" s="42"/>
      <c r="AZ1445" s="42"/>
      <c r="BA1445" s="42"/>
      <c r="BB1445" s="42"/>
      <c r="BN1445" s="128" t="s">
        <v>4578</v>
      </c>
      <c r="BO1445" s="58" t="str">
        <f t="shared" si="22"/>
        <v>境内资产</v>
      </c>
      <c r="BP1445" s="58" t="str">
        <f>IF(M1445="",VLOOKUP(D1445,Sheet4!$A$1:$B$92,2,0),VLOOKUP(Q1445,Sheet4!$A$1:$B$92,2,0))</f>
        <v>保险资产管理产品</v>
      </c>
    </row>
    <row r="1446" spans="1:68" s="58" customFormat="1" ht="12.75" customHeight="1">
      <c r="A1446" s="137" t="s">
        <v>2266</v>
      </c>
      <c r="B1446" s="50" t="s">
        <v>2313</v>
      </c>
      <c r="C1446" s="252" t="s">
        <v>5552</v>
      </c>
      <c r="D1446" s="257" t="s">
        <v>672</v>
      </c>
      <c r="E1446" s="42" t="s">
        <v>2914</v>
      </c>
      <c r="F1446" s="42" t="s">
        <v>2313</v>
      </c>
      <c r="G1446" s="42"/>
      <c r="H1446" s="307">
        <v>6159.4212078123155</v>
      </c>
      <c r="I1446" s="315">
        <v>4046.1880202551965</v>
      </c>
      <c r="J1446" s="105">
        <v>0</v>
      </c>
      <c r="K1446" s="42">
        <v>0</v>
      </c>
      <c r="L1446" s="42" t="s">
        <v>4487</v>
      </c>
      <c r="M1446" s="50" t="s">
        <v>2351</v>
      </c>
      <c r="N1446" s="50" t="s">
        <v>2352</v>
      </c>
      <c r="O1446" s="137" t="s">
        <v>2353</v>
      </c>
      <c r="P1446" s="42" t="s">
        <v>64</v>
      </c>
      <c r="Q1446" s="42" t="s">
        <v>65</v>
      </c>
      <c r="R1446" s="42">
        <v>1</v>
      </c>
      <c r="S1446" s="137" t="s">
        <v>2254</v>
      </c>
      <c r="T1446" s="62">
        <v>1237146.18</v>
      </c>
      <c r="U1446" s="62">
        <v>1153241.56</v>
      </c>
      <c r="Z1446" s="42" t="s">
        <v>68</v>
      </c>
      <c r="AJ1446" s="42"/>
      <c r="AW1446" s="42" t="s">
        <v>2412</v>
      </c>
      <c r="AX1446" s="42">
        <v>0.15620000000000001</v>
      </c>
      <c r="AY1446" s="42"/>
      <c r="AZ1446" s="42"/>
      <c r="BA1446" s="42"/>
      <c r="BB1446" s="42"/>
      <c r="BN1446" s="128" t="s">
        <v>4578</v>
      </c>
      <c r="BO1446" s="58" t="str">
        <f t="shared" si="22"/>
        <v>境内资产</v>
      </c>
      <c r="BP1446" s="58" t="str">
        <f>IF(M1446="",VLOOKUP(D1446,Sheet4!$A$1:$B$92,2,0),VLOOKUP(Q1446,Sheet4!$A$1:$B$92,2,0))</f>
        <v>保险资产管理产品</v>
      </c>
    </row>
    <row r="1447" spans="1:68" s="58" customFormat="1" ht="12.75" customHeight="1">
      <c r="A1447" s="137" t="s">
        <v>2267</v>
      </c>
      <c r="B1447" s="50" t="s">
        <v>2314</v>
      </c>
      <c r="C1447" s="252" t="s">
        <v>5552</v>
      </c>
      <c r="D1447" s="257" t="s">
        <v>672</v>
      </c>
      <c r="E1447" s="42" t="s">
        <v>3013</v>
      </c>
      <c r="F1447" s="42" t="s">
        <v>2314</v>
      </c>
      <c r="G1447" s="42"/>
      <c r="H1447" s="307">
        <v>12329.036397283031</v>
      </c>
      <c r="I1447" s="315">
        <v>7727.7402641571143</v>
      </c>
      <c r="J1447" s="105">
        <v>0</v>
      </c>
      <c r="K1447" s="42">
        <v>0</v>
      </c>
      <c r="L1447" s="42" t="s">
        <v>4487</v>
      </c>
      <c r="M1447" s="50" t="s">
        <v>2351</v>
      </c>
      <c r="N1447" s="50" t="s">
        <v>2352</v>
      </c>
      <c r="O1447" s="137" t="s">
        <v>2353</v>
      </c>
      <c r="P1447" s="42" t="s">
        <v>64</v>
      </c>
      <c r="Q1447" s="42" t="s">
        <v>65</v>
      </c>
      <c r="R1447" s="42">
        <v>1</v>
      </c>
      <c r="S1447" s="137" t="s">
        <v>2254</v>
      </c>
      <c r="T1447" s="62">
        <v>1237146.18</v>
      </c>
      <c r="U1447" s="62">
        <v>1153241.56</v>
      </c>
      <c r="Z1447" s="42" t="s">
        <v>68</v>
      </c>
      <c r="AJ1447" s="42"/>
      <c r="AW1447" s="42" t="s">
        <v>2412</v>
      </c>
      <c r="AX1447" s="42">
        <v>0.15620000000000001</v>
      </c>
      <c r="AY1447" s="42"/>
      <c r="AZ1447" s="42"/>
      <c r="BA1447" s="42"/>
      <c r="BB1447" s="42"/>
      <c r="BN1447" s="128" t="s">
        <v>4578</v>
      </c>
      <c r="BO1447" s="58" t="str">
        <f t="shared" si="22"/>
        <v>境内资产</v>
      </c>
      <c r="BP1447" s="58" t="str">
        <f>IF(M1447="",VLOOKUP(D1447,Sheet4!$A$1:$B$92,2,0),VLOOKUP(Q1447,Sheet4!$A$1:$B$92,2,0))</f>
        <v>保险资产管理产品</v>
      </c>
    </row>
    <row r="1448" spans="1:68" s="58" customFormat="1" ht="12.75" customHeight="1">
      <c r="A1448" s="137" t="s">
        <v>2108</v>
      </c>
      <c r="B1448" s="50" t="s">
        <v>2315</v>
      </c>
      <c r="C1448" s="252" t="s">
        <v>5552</v>
      </c>
      <c r="D1448" s="257" t="s">
        <v>672</v>
      </c>
      <c r="E1448" s="42" t="s">
        <v>4359</v>
      </c>
      <c r="F1448" s="42" t="s">
        <v>2315</v>
      </c>
      <c r="G1448" s="42"/>
      <c r="H1448" s="307">
        <v>4709.1220418868497</v>
      </c>
      <c r="I1448" s="315">
        <v>4389.6677510830423</v>
      </c>
      <c r="J1448" s="105">
        <v>0</v>
      </c>
      <c r="K1448" s="42">
        <v>0</v>
      </c>
      <c r="L1448" s="42" t="s">
        <v>4487</v>
      </c>
      <c r="M1448" s="50" t="s">
        <v>2351</v>
      </c>
      <c r="N1448" s="50" t="s">
        <v>2352</v>
      </c>
      <c r="O1448" s="137" t="s">
        <v>2353</v>
      </c>
      <c r="P1448" s="42" t="s">
        <v>64</v>
      </c>
      <c r="Q1448" s="42" t="s">
        <v>65</v>
      </c>
      <c r="R1448" s="42">
        <v>1</v>
      </c>
      <c r="S1448" s="137" t="s">
        <v>2254</v>
      </c>
      <c r="T1448" s="62">
        <v>1237146.18</v>
      </c>
      <c r="U1448" s="62">
        <v>1153241.56</v>
      </c>
      <c r="Z1448" s="42" t="s">
        <v>68</v>
      </c>
      <c r="AJ1448" s="42"/>
      <c r="AW1448" s="42" t="s">
        <v>2412</v>
      </c>
      <c r="AX1448" s="42">
        <v>0.15620000000000001</v>
      </c>
      <c r="AY1448" s="42"/>
      <c r="AZ1448" s="42"/>
      <c r="BA1448" s="42"/>
      <c r="BB1448" s="42"/>
      <c r="BN1448" s="128" t="s">
        <v>4578</v>
      </c>
      <c r="BO1448" s="58" t="str">
        <f t="shared" si="22"/>
        <v>境内资产</v>
      </c>
      <c r="BP1448" s="58" t="str">
        <f>IF(M1448="",VLOOKUP(D1448,Sheet4!$A$1:$B$92,2,0),VLOOKUP(Q1448,Sheet4!$A$1:$B$92,2,0))</f>
        <v>保险资产管理产品</v>
      </c>
    </row>
    <row r="1449" spans="1:68" s="58" customFormat="1" ht="12.75" customHeight="1">
      <c r="A1449" s="137" t="s">
        <v>1967</v>
      </c>
      <c r="B1449" s="50" t="s">
        <v>1968</v>
      </c>
      <c r="C1449" s="252" t="s">
        <v>5552</v>
      </c>
      <c r="D1449" s="257" t="s">
        <v>672</v>
      </c>
      <c r="E1449" s="42" t="s">
        <v>3077</v>
      </c>
      <c r="F1449" s="42" t="s">
        <v>1968</v>
      </c>
      <c r="G1449" s="42"/>
      <c r="H1449" s="307">
        <v>9203.4135167300628</v>
      </c>
      <c r="I1449" s="315">
        <v>9397.5089474490051</v>
      </c>
      <c r="J1449" s="105">
        <v>0</v>
      </c>
      <c r="K1449" s="42">
        <v>0</v>
      </c>
      <c r="L1449" s="42" t="s">
        <v>4487</v>
      </c>
      <c r="M1449" s="50" t="s">
        <v>2351</v>
      </c>
      <c r="N1449" s="50" t="s">
        <v>2352</v>
      </c>
      <c r="O1449" s="137" t="s">
        <v>2353</v>
      </c>
      <c r="P1449" s="42" t="s">
        <v>64</v>
      </c>
      <c r="Q1449" s="42" t="s">
        <v>65</v>
      </c>
      <c r="R1449" s="42">
        <v>1</v>
      </c>
      <c r="S1449" s="137" t="s">
        <v>2254</v>
      </c>
      <c r="T1449" s="62">
        <v>1237146.18</v>
      </c>
      <c r="U1449" s="62">
        <v>1153241.56</v>
      </c>
      <c r="Z1449" s="42" t="s">
        <v>280</v>
      </c>
      <c r="AJ1449" s="42"/>
      <c r="AW1449" s="42" t="s">
        <v>2412</v>
      </c>
      <c r="AX1449" s="42">
        <v>0.15620000000000001</v>
      </c>
      <c r="AY1449" s="42"/>
      <c r="AZ1449" s="42"/>
      <c r="BA1449" s="42"/>
      <c r="BB1449" s="42"/>
      <c r="BN1449" s="128" t="s">
        <v>4578</v>
      </c>
      <c r="BO1449" s="58" t="str">
        <f t="shared" si="22"/>
        <v>境内资产</v>
      </c>
      <c r="BP1449" s="58" t="str">
        <f>IF(M1449="",VLOOKUP(D1449,Sheet4!$A$1:$B$92,2,0),VLOOKUP(Q1449,Sheet4!$A$1:$B$92,2,0))</f>
        <v>保险资产管理产品</v>
      </c>
    </row>
    <row r="1450" spans="1:68" s="58" customFormat="1" ht="12.75" customHeight="1">
      <c r="A1450" s="137" t="s">
        <v>2268</v>
      </c>
      <c r="B1450" s="50" t="s">
        <v>2316</v>
      </c>
      <c r="C1450" s="252" t="s">
        <v>5552</v>
      </c>
      <c r="D1450" s="257" t="s">
        <v>672</v>
      </c>
      <c r="E1450" s="42" t="s">
        <v>4440</v>
      </c>
      <c r="F1450" s="42" t="s">
        <v>2316</v>
      </c>
      <c r="G1450" s="42"/>
      <c r="H1450" s="307">
        <v>8099.4918463286522</v>
      </c>
      <c r="I1450" s="315">
        <v>6012.0284053318928</v>
      </c>
      <c r="J1450" s="105">
        <v>0</v>
      </c>
      <c r="K1450" s="42">
        <v>0</v>
      </c>
      <c r="L1450" s="42" t="s">
        <v>4487</v>
      </c>
      <c r="M1450" s="50" t="s">
        <v>2351</v>
      </c>
      <c r="N1450" s="50" t="s">
        <v>2352</v>
      </c>
      <c r="O1450" s="137" t="s">
        <v>2353</v>
      </c>
      <c r="P1450" s="42" t="s">
        <v>64</v>
      </c>
      <c r="Q1450" s="42" t="s">
        <v>65</v>
      </c>
      <c r="R1450" s="42">
        <v>1</v>
      </c>
      <c r="S1450" s="137" t="s">
        <v>2254</v>
      </c>
      <c r="T1450" s="62">
        <v>1237146.18</v>
      </c>
      <c r="U1450" s="62">
        <v>1153241.56</v>
      </c>
      <c r="Z1450" s="42" t="s">
        <v>68</v>
      </c>
      <c r="AJ1450" s="42"/>
      <c r="AW1450" s="42" t="s">
        <v>2412</v>
      </c>
      <c r="AX1450" s="42">
        <v>0.15620000000000001</v>
      </c>
      <c r="AY1450" s="42"/>
      <c r="AZ1450" s="42"/>
      <c r="BA1450" s="42"/>
      <c r="BB1450" s="42"/>
      <c r="BN1450" s="128" t="s">
        <v>4578</v>
      </c>
      <c r="BO1450" s="58" t="str">
        <f t="shared" si="22"/>
        <v>境内资产</v>
      </c>
      <c r="BP1450" s="58" t="str">
        <f>IF(M1450="",VLOOKUP(D1450,Sheet4!$A$1:$B$92,2,0),VLOOKUP(Q1450,Sheet4!$A$1:$B$92,2,0))</f>
        <v>保险资产管理产品</v>
      </c>
    </row>
    <row r="1451" spans="1:68" s="58" customFormat="1" ht="12.75" customHeight="1">
      <c r="A1451" s="137" t="s">
        <v>2269</v>
      </c>
      <c r="B1451" s="50" t="s">
        <v>2317</v>
      </c>
      <c r="C1451" s="252" t="s">
        <v>5552</v>
      </c>
      <c r="D1451" s="257" t="s">
        <v>672</v>
      </c>
      <c r="E1451" s="42" t="s">
        <v>4441</v>
      </c>
      <c r="F1451" s="42" t="s">
        <v>2317</v>
      </c>
      <c r="G1451" s="42"/>
      <c r="H1451" s="307">
        <v>5725.6645565113886</v>
      </c>
      <c r="I1451" s="315">
        <v>4769.2768815552736</v>
      </c>
      <c r="J1451" s="105">
        <v>0</v>
      </c>
      <c r="K1451" s="42">
        <v>0</v>
      </c>
      <c r="L1451" s="42" t="s">
        <v>4487</v>
      </c>
      <c r="M1451" s="50" t="s">
        <v>2351</v>
      </c>
      <c r="N1451" s="50" t="s">
        <v>2352</v>
      </c>
      <c r="O1451" s="137" t="s">
        <v>2353</v>
      </c>
      <c r="P1451" s="42" t="s">
        <v>64</v>
      </c>
      <c r="Q1451" s="42" t="s">
        <v>65</v>
      </c>
      <c r="R1451" s="42">
        <v>1</v>
      </c>
      <c r="S1451" s="137" t="s">
        <v>2254</v>
      </c>
      <c r="T1451" s="62">
        <v>1237146.18</v>
      </c>
      <c r="U1451" s="62">
        <v>1153241.56</v>
      </c>
      <c r="Z1451" s="42" t="s">
        <v>68</v>
      </c>
      <c r="AJ1451" s="42"/>
      <c r="AW1451" s="42" t="s">
        <v>2412</v>
      </c>
      <c r="AX1451" s="42">
        <v>0.15620000000000001</v>
      </c>
      <c r="AY1451" s="42"/>
      <c r="AZ1451" s="42"/>
      <c r="BA1451" s="42"/>
      <c r="BB1451" s="42"/>
      <c r="BN1451" s="128" t="s">
        <v>4578</v>
      </c>
      <c r="BO1451" s="58" t="str">
        <f t="shared" si="22"/>
        <v>境内资产</v>
      </c>
      <c r="BP1451" s="58" t="str">
        <f>IF(M1451="",VLOOKUP(D1451,Sheet4!$A$1:$B$92,2,0),VLOOKUP(Q1451,Sheet4!$A$1:$B$92,2,0))</f>
        <v>保险资产管理产品</v>
      </c>
    </row>
    <row r="1452" spans="1:68" s="58" customFormat="1" ht="12.75" customHeight="1">
      <c r="A1452" s="137" t="s">
        <v>2270</v>
      </c>
      <c r="B1452" s="50" t="s">
        <v>2318</v>
      </c>
      <c r="C1452" s="252" t="s">
        <v>5552</v>
      </c>
      <c r="D1452" s="257" t="s">
        <v>672</v>
      </c>
      <c r="E1452" s="42" t="s">
        <v>4442</v>
      </c>
      <c r="F1452" s="42" t="s">
        <v>2318</v>
      </c>
      <c r="G1452" s="42"/>
      <c r="H1452" s="307">
        <v>1348.5072353417011</v>
      </c>
      <c r="I1452" s="315">
        <v>1494.2089559573819</v>
      </c>
      <c r="J1452" s="105">
        <v>0</v>
      </c>
      <c r="K1452" s="42">
        <v>0</v>
      </c>
      <c r="L1452" s="42" t="s">
        <v>4487</v>
      </c>
      <c r="M1452" s="50" t="s">
        <v>2351</v>
      </c>
      <c r="N1452" s="50" t="s">
        <v>2352</v>
      </c>
      <c r="O1452" s="137" t="s">
        <v>2353</v>
      </c>
      <c r="P1452" s="42" t="s">
        <v>64</v>
      </c>
      <c r="Q1452" s="42" t="s">
        <v>65</v>
      </c>
      <c r="R1452" s="42">
        <v>1</v>
      </c>
      <c r="S1452" s="137" t="s">
        <v>2254</v>
      </c>
      <c r="T1452" s="62">
        <v>1237146.18</v>
      </c>
      <c r="U1452" s="62">
        <v>1153241.56</v>
      </c>
      <c r="Z1452" s="42" t="s">
        <v>68</v>
      </c>
      <c r="AJ1452" s="42"/>
      <c r="AW1452" s="42" t="s">
        <v>2412</v>
      </c>
      <c r="AX1452" s="42">
        <v>0.15620000000000001</v>
      </c>
      <c r="AY1452" s="42"/>
      <c r="AZ1452" s="42"/>
      <c r="BA1452" s="42"/>
      <c r="BB1452" s="42"/>
      <c r="BN1452" s="128" t="s">
        <v>4578</v>
      </c>
      <c r="BO1452" s="58" t="str">
        <f t="shared" si="22"/>
        <v>境内资产</v>
      </c>
      <c r="BP1452" s="58" t="str">
        <f>IF(M1452="",VLOOKUP(D1452,Sheet4!$A$1:$B$92,2,0),VLOOKUP(Q1452,Sheet4!$A$1:$B$92,2,0))</f>
        <v>保险资产管理产品</v>
      </c>
    </row>
    <row r="1453" spans="1:68" s="58" customFormat="1" ht="12.75" customHeight="1">
      <c r="A1453" s="137" t="s">
        <v>2271</v>
      </c>
      <c r="B1453" s="50" t="s">
        <v>2319</v>
      </c>
      <c r="C1453" s="252" t="s">
        <v>5552</v>
      </c>
      <c r="D1453" s="257" t="s">
        <v>672</v>
      </c>
      <c r="E1453" s="42" t="s">
        <v>4443</v>
      </c>
      <c r="F1453" s="42" t="s">
        <v>2319</v>
      </c>
      <c r="G1453" s="42"/>
      <c r="H1453" s="307">
        <v>7057.1101919036291</v>
      </c>
      <c r="I1453" s="315">
        <v>5742.7309694300911</v>
      </c>
      <c r="J1453" s="105">
        <v>0</v>
      </c>
      <c r="K1453" s="42">
        <v>0</v>
      </c>
      <c r="L1453" s="42" t="s">
        <v>4487</v>
      </c>
      <c r="M1453" s="50" t="s">
        <v>2351</v>
      </c>
      <c r="N1453" s="50" t="s">
        <v>2352</v>
      </c>
      <c r="O1453" s="137" t="s">
        <v>2353</v>
      </c>
      <c r="P1453" s="42" t="s">
        <v>64</v>
      </c>
      <c r="Q1453" s="42" t="s">
        <v>65</v>
      </c>
      <c r="R1453" s="42">
        <v>1</v>
      </c>
      <c r="S1453" s="137" t="s">
        <v>2254</v>
      </c>
      <c r="T1453" s="62">
        <v>1237146.18</v>
      </c>
      <c r="U1453" s="62">
        <v>1153241.56</v>
      </c>
      <c r="Z1453" s="42" t="s">
        <v>68</v>
      </c>
      <c r="AJ1453" s="42"/>
      <c r="AW1453" s="42" t="s">
        <v>2412</v>
      </c>
      <c r="AX1453" s="42">
        <v>0.15620000000000001</v>
      </c>
      <c r="AY1453" s="42"/>
      <c r="AZ1453" s="42"/>
      <c r="BA1453" s="42"/>
      <c r="BB1453" s="42"/>
      <c r="BN1453" s="128" t="s">
        <v>4578</v>
      </c>
      <c r="BO1453" s="58" t="str">
        <f t="shared" si="22"/>
        <v>境内资产</v>
      </c>
      <c r="BP1453" s="58" t="str">
        <f>IF(M1453="",VLOOKUP(D1453,Sheet4!$A$1:$B$92,2,0),VLOOKUP(Q1453,Sheet4!$A$1:$B$92,2,0))</f>
        <v>保险资产管理产品</v>
      </c>
    </row>
    <row r="1454" spans="1:68" s="58" customFormat="1" ht="12.75" customHeight="1">
      <c r="A1454" s="137" t="s">
        <v>2272</v>
      </c>
      <c r="B1454" s="50" t="s">
        <v>2320</v>
      </c>
      <c r="C1454" s="252" t="s">
        <v>5552</v>
      </c>
      <c r="D1454" s="257" t="s">
        <v>672</v>
      </c>
      <c r="E1454" s="42" t="s">
        <v>4444</v>
      </c>
      <c r="F1454" s="42" t="s">
        <v>2320</v>
      </c>
      <c r="G1454" s="42"/>
      <c r="H1454" s="307">
        <v>8818.9787829716297</v>
      </c>
      <c r="I1454" s="315">
        <v>7020.5562169295936</v>
      </c>
      <c r="J1454" s="105">
        <v>0</v>
      </c>
      <c r="K1454" s="42">
        <v>0</v>
      </c>
      <c r="L1454" s="42" t="s">
        <v>4487</v>
      </c>
      <c r="M1454" s="50" t="s">
        <v>2351</v>
      </c>
      <c r="N1454" s="50" t="s">
        <v>2352</v>
      </c>
      <c r="O1454" s="137" t="s">
        <v>2353</v>
      </c>
      <c r="P1454" s="42" t="s">
        <v>64</v>
      </c>
      <c r="Q1454" s="42" t="s">
        <v>65</v>
      </c>
      <c r="R1454" s="42">
        <v>1</v>
      </c>
      <c r="S1454" s="137" t="s">
        <v>2254</v>
      </c>
      <c r="T1454" s="62">
        <v>1237146.18</v>
      </c>
      <c r="U1454" s="62">
        <v>1153241.56</v>
      </c>
      <c r="Z1454" s="42" t="s">
        <v>68</v>
      </c>
      <c r="AJ1454" s="42"/>
      <c r="AW1454" s="42" t="s">
        <v>2412</v>
      </c>
      <c r="AX1454" s="42">
        <v>0.15620000000000001</v>
      </c>
      <c r="AY1454" s="42"/>
      <c r="AZ1454" s="42"/>
      <c r="BA1454" s="42"/>
      <c r="BB1454" s="42"/>
      <c r="BN1454" s="128" t="s">
        <v>4578</v>
      </c>
      <c r="BO1454" s="58" t="str">
        <f t="shared" si="22"/>
        <v>境内资产</v>
      </c>
      <c r="BP1454" s="58" t="str">
        <f>IF(M1454="",VLOOKUP(D1454,Sheet4!$A$1:$B$92,2,0),VLOOKUP(Q1454,Sheet4!$A$1:$B$92,2,0))</f>
        <v>保险资产管理产品</v>
      </c>
    </row>
    <row r="1455" spans="1:68" s="58" customFormat="1" ht="12.75" customHeight="1">
      <c r="A1455" s="138" t="s">
        <v>1556</v>
      </c>
      <c r="B1455" s="50" t="s">
        <v>1557</v>
      </c>
      <c r="C1455" s="252" t="s">
        <v>5552</v>
      </c>
      <c r="D1455" s="257" t="s">
        <v>672</v>
      </c>
      <c r="E1455" s="42" t="s">
        <v>1558</v>
      </c>
      <c r="F1455" s="42" t="s">
        <v>1557</v>
      </c>
      <c r="G1455" s="42"/>
      <c r="H1455" s="307">
        <v>8.0940230160241917</v>
      </c>
      <c r="I1455" s="315">
        <v>11.6564850854716</v>
      </c>
      <c r="J1455" s="105">
        <v>0</v>
      </c>
      <c r="K1455" s="42">
        <v>0</v>
      </c>
      <c r="L1455" s="42" t="s">
        <v>4487</v>
      </c>
      <c r="M1455" s="50" t="s">
        <v>2351</v>
      </c>
      <c r="N1455" s="50" t="s">
        <v>2352</v>
      </c>
      <c r="O1455" s="137" t="s">
        <v>2353</v>
      </c>
      <c r="P1455" s="42" t="s">
        <v>64</v>
      </c>
      <c r="Q1455" s="42" t="s">
        <v>65</v>
      </c>
      <c r="R1455" s="42">
        <v>1</v>
      </c>
      <c r="S1455" s="137" t="s">
        <v>2254</v>
      </c>
      <c r="T1455" s="62">
        <v>1237146.18</v>
      </c>
      <c r="U1455" s="62">
        <v>1153241.56</v>
      </c>
      <c r="Z1455" s="42" t="s">
        <v>68</v>
      </c>
      <c r="AJ1455" s="42"/>
      <c r="AW1455" s="42" t="s">
        <v>2412</v>
      </c>
      <c r="AX1455" s="42">
        <v>0.15620000000000001</v>
      </c>
      <c r="AY1455" s="42"/>
      <c r="AZ1455" s="42"/>
      <c r="BA1455" s="42"/>
      <c r="BB1455" s="42"/>
      <c r="BN1455" s="128" t="s">
        <v>4578</v>
      </c>
      <c r="BO1455" s="58" t="str">
        <f t="shared" si="22"/>
        <v>境内资产</v>
      </c>
      <c r="BP1455" s="58" t="str">
        <f>IF(M1455="",VLOOKUP(D1455,Sheet4!$A$1:$B$92,2,0),VLOOKUP(Q1455,Sheet4!$A$1:$B$92,2,0))</f>
        <v>保险资产管理产品</v>
      </c>
    </row>
    <row r="1456" spans="1:68" s="58" customFormat="1" ht="12.75" customHeight="1">
      <c r="A1456" s="137" t="s">
        <v>2273</v>
      </c>
      <c r="B1456" s="50" t="s">
        <v>2321</v>
      </c>
      <c r="C1456" s="252" t="s">
        <v>5552</v>
      </c>
      <c r="D1456" s="257" t="s">
        <v>672</v>
      </c>
      <c r="E1456" s="42" t="s">
        <v>4445</v>
      </c>
      <c r="F1456" s="42" t="s">
        <v>2321</v>
      </c>
      <c r="G1456" s="42"/>
      <c r="H1456" s="307">
        <v>11846.156720633398</v>
      </c>
      <c r="I1456" s="315">
        <v>10940.99797067727</v>
      </c>
      <c r="J1456" s="105">
        <v>0</v>
      </c>
      <c r="K1456" s="42">
        <v>0</v>
      </c>
      <c r="L1456" s="42" t="s">
        <v>4487</v>
      </c>
      <c r="M1456" s="50" t="s">
        <v>2351</v>
      </c>
      <c r="N1456" s="50" t="s">
        <v>2352</v>
      </c>
      <c r="O1456" s="137" t="s">
        <v>2353</v>
      </c>
      <c r="P1456" s="42" t="s">
        <v>64</v>
      </c>
      <c r="Q1456" s="42" t="s">
        <v>65</v>
      </c>
      <c r="R1456" s="42">
        <v>1</v>
      </c>
      <c r="S1456" s="137" t="s">
        <v>2254</v>
      </c>
      <c r="T1456" s="62">
        <v>1237146.18</v>
      </c>
      <c r="U1456" s="62">
        <v>1153241.56</v>
      </c>
      <c r="Z1456" s="42" t="s">
        <v>68</v>
      </c>
      <c r="AJ1456" s="42"/>
      <c r="AW1456" s="42" t="s">
        <v>2412</v>
      </c>
      <c r="AX1456" s="42">
        <v>0.15620000000000001</v>
      </c>
      <c r="AY1456" s="42"/>
      <c r="AZ1456" s="42"/>
      <c r="BA1456" s="42"/>
      <c r="BB1456" s="42"/>
      <c r="BN1456" s="128" t="s">
        <v>4578</v>
      </c>
      <c r="BO1456" s="58" t="str">
        <f t="shared" si="22"/>
        <v>境内资产</v>
      </c>
      <c r="BP1456" s="58" t="str">
        <f>IF(M1456="",VLOOKUP(D1456,Sheet4!$A$1:$B$92,2,0),VLOOKUP(Q1456,Sheet4!$A$1:$B$92,2,0))</f>
        <v>保险资产管理产品</v>
      </c>
    </row>
    <row r="1457" spans="1:68" s="58" customFormat="1" ht="12.75" customHeight="1">
      <c r="A1457" s="137" t="s">
        <v>2274</v>
      </c>
      <c r="B1457" s="50" t="s">
        <v>2322</v>
      </c>
      <c r="C1457" s="252" t="s">
        <v>5552</v>
      </c>
      <c r="D1457" s="257" t="s">
        <v>672</v>
      </c>
      <c r="E1457" s="42" t="s">
        <v>4446</v>
      </c>
      <c r="F1457" s="42" t="s">
        <v>2322</v>
      </c>
      <c r="G1457" s="42"/>
      <c r="H1457" s="307">
        <v>8724.2418568681242</v>
      </c>
      <c r="I1457" s="315">
        <v>7456.7764880605791</v>
      </c>
      <c r="J1457" s="105">
        <v>0</v>
      </c>
      <c r="K1457" s="42">
        <v>0</v>
      </c>
      <c r="L1457" s="42" t="s">
        <v>4487</v>
      </c>
      <c r="M1457" s="50" t="s">
        <v>2351</v>
      </c>
      <c r="N1457" s="50" t="s">
        <v>2352</v>
      </c>
      <c r="O1457" s="137" t="s">
        <v>2353</v>
      </c>
      <c r="P1457" s="42" t="s">
        <v>64</v>
      </c>
      <c r="Q1457" s="42" t="s">
        <v>65</v>
      </c>
      <c r="R1457" s="42">
        <v>1</v>
      </c>
      <c r="S1457" s="137" t="s">
        <v>2254</v>
      </c>
      <c r="T1457" s="62">
        <v>1237146.18</v>
      </c>
      <c r="U1457" s="62">
        <v>1153241.56</v>
      </c>
      <c r="Z1457" s="42" t="s">
        <v>68</v>
      </c>
      <c r="AJ1457" s="42"/>
      <c r="AW1457" s="42" t="s">
        <v>2412</v>
      </c>
      <c r="AX1457" s="42">
        <v>0.15620000000000001</v>
      </c>
      <c r="AY1457" s="42"/>
      <c r="AZ1457" s="42"/>
      <c r="BA1457" s="42"/>
      <c r="BB1457" s="42"/>
      <c r="BN1457" s="128" t="s">
        <v>4578</v>
      </c>
      <c r="BO1457" s="58" t="str">
        <f t="shared" si="22"/>
        <v>境内资产</v>
      </c>
      <c r="BP1457" s="58" t="str">
        <f>IF(M1457="",VLOOKUP(D1457,Sheet4!$A$1:$B$92,2,0),VLOOKUP(Q1457,Sheet4!$A$1:$B$92,2,0))</f>
        <v>保险资产管理产品</v>
      </c>
    </row>
    <row r="1458" spans="1:68" s="58" customFormat="1" ht="12.75" customHeight="1">
      <c r="A1458" s="137" t="s">
        <v>2116</v>
      </c>
      <c r="B1458" s="50" t="s">
        <v>2323</v>
      </c>
      <c r="C1458" s="252" t="s">
        <v>5552</v>
      </c>
      <c r="D1458" s="257" t="s">
        <v>672</v>
      </c>
      <c r="E1458" s="42" t="s">
        <v>4361</v>
      </c>
      <c r="F1458" s="42" t="s">
        <v>2323</v>
      </c>
      <c r="G1458" s="42"/>
      <c r="H1458" s="307">
        <v>5281.4526131634148</v>
      </c>
      <c r="I1458" s="315">
        <v>3627.5524398674938</v>
      </c>
      <c r="J1458" s="105">
        <v>0</v>
      </c>
      <c r="K1458" s="42">
        <v>0</v>
      </c>
      <c r="L1458" s="42" t="s">
        <v>4487</v>
      </c>
      <c r="M1458" s="50" t="s">
        <v>2351</v>
      </c>
      <c r="N1458" s="50" t="s">
        <v>2352</v>
      </c>
      <c r="O1458" s="137" t="s">
        <v>2353</v>
      </c>
      <c r="P1458" s="42" t="s">
        <v>64</v>
      </c>
      <c r="Q1458" s="42" t="s">
        <v>65</v>
      </c>
      <c r="R1458" s="42">
        <v>1</v>
      </c>
      <c r="S1458" s="137" t="s">
        <v>2254</v>
      </c>
      <c r="T1458" s="62">
        <v>1237146.18</v>
      </c>
      <c r="U1458" s="62">
        <v>1153241.56</v>
      </c>
      <c r="Z1458" s="42" t="s">
        <v>68</v>
      </c>
      <c r="AJ1458" s="42"/>
      <c r="AW1458" s="42" t="s">
        <v>2412</v>
      </c>
      <c r="AX1458" s="42">
        <v>0.15620000000000001</v>
      </c>
      <c r="AY1458" s="42"/>
      <c r="AZ1458" s="42"/>
      <c r="BA1458" s="42"/>
      <c r="BB1458" s="42"/>
      <c r="BN1458" s="128" t="s">
        <v>4578</v>
      </c>
      <c r="BO1458" s="58" t="str">
        <f t="shared" si="22"/>
        <v>境内资产</v>
      </c>
      <c r="BP1458" s="58" t="str">
        <f>IF(M1458="",VLOOKUP(D1458,Sheet4!$A$1:$B$92,2,0),VLOOKUP(Q1458,Sheet4!$A$1:$B$92,2,0))</f>
        <v>保险资产管理产品</v>
      </c>
    </row>
    <row r="1459" spans="1:68" s="58" customFormat="1" ht="12.75" customHeight="1">
      <c r="A1459" s="137" t="s">
        <v>2275</v>
      </c>
      <c r="B1459" s="50" t="s">
        <v>2324</v>
      </c>
      <c r="C1459" s="252" t="s">
        <v>5552</v>
      </c>
      <c r="D1459" s="257" t="s">
        <v>672</v>
      </c>
      <c r="E1459" s="42" t="s">
        <v>4447</v>
      </c>
      <c r="F1459" s="42" t="s">
        <v>2324</v>
      </c>
      <c r="G1459" s="42"/>
      <c r="H1459" s="307">
        <v>3420.9075490627497</v>
      </c>
      <c r="I1459" s="315">
        <v>2987.4719942527722</v>
      </c>
      <c r="J1459" s="105">
        <v>0</v>
      </c>
      <c r="K1459" s="42">
        <v>0</v>
      </c>
      <c r="L1459" s="42" t="s">
        <v>4487</v>
      </c>
      <c r="M1459" s="50" t="s">
        <v>2351</v>
      </c>
      <c r="N1459" s="50" t="s">
        <v>2352</v>
      </c>
      <c r="O1459" s="137" t="s">
        <v>2353</v>
      </c>
      <c r="P1459" s="42" t="s">
        <v>64</v>
      </c>
      <c r="Q1459" s="42" t="s">
        <v>65</v>
      </c>
      <c r="R1459" s="42">
        <v>1</v>
      </c>
      <c r="S1459" s="137" t="s">
        <v>2254</v>
      </c>
      <c r="T1459" s="62">
        <v>1237146.18</v>
      </c>
      <c r="U1459" s="62">
        <v>1153241.56</v>
      </c>
      <c r="Z1459" s="42" t="s">
        <v>68</v>
      </c>
      <c r="AJ1459" s="42"/>
      <c r="AW1459" s="42" t="s">
        <v>2412</v>
      </c>
      <c r="AX1459" s="42">
        <v>0.15620000000000001</v>
      </c>
      <c r="AY1459" s="42"/>
      <c r="AZ1459" s="42"/>
      <c r="BA1459" s="42"/>
      <c r="BB1459" s="42"/>
      <c r="BN1459" s="128" t="s">
        <v>4578</v>
      </c>
      <c r="BO1459" s="58" t="str">
        <f t="shared" si="22"/>
        <v>境内资产</v>
      </c>
      <c r="BP1459" s="58" t="str">
        <f>IF(M1459="",VLOOKUP(D1459,Sheet4!$A$1:$B$92,2,0),VLOOKUP(Q1459,Sheet4!$A$1:$B$92,2,0))</f>
        <v>保险资产管理产品</v>
      </c>
    </row>
    <row r="1460" spans="1:68" s="58" customFormat="1" ht="12.75" customHeight="1">
      <c r="A1460" s="137" t="s">
        <v>2276</v>
      </c>
      <c r="B1460" s="50" t="s">
        <v>2325</v>
      </c>
      <c r="C1460" s="252" t="s">
        <v>5552</v>
      </c>
      <c r="D1460" s="257" t="s">
        <v>672</v>
      </c>
      <c r="E1460" s="42" t="s">
        <v>4448</v>
      </c>
      <c r="F1460" s="42" t="s">
        <v>2325</v>
      </c>
      <c r="G1460" s="42"/>
      <c r="H1460" s="307">
        <v>1088.9532984576495</v>
      </c>
      <c r="I1460" s="315">
        <v>635.60071809080125</v>
      </c>
      <c r="J1460" s="105">
        <v>0</v>
      </c>
      <c r="K1460" s="42">
        <v>0</v>
      </c>
      <c r="L1460" s="42" t="s">
        <v>4487</v>
      </c>
      <c r="M1460" s="50" t="s">
        <v>2351</v>
      </c>
      <c r="N1460" s="50" t="s">
        <v>2352</v>
      </c>
      <c r="O1460" s="137" t="s">
        <v>2353</v>
      </c>
      <c r="P1460" s="42" t="s">
        <v>64</v>
      </c>
      <c r="Q1460" s="42" t="s">
        <v>65</v>
      </c>
      <c r="R1460" s="42">
        <v>1</v>
      </c>
      <c r="S1460" s="137" t="s">
        <v>2254</v>
      </c>
      <c r="T1460" s="62">
        <v>1237146.18</v>
      </c>
      <c r="U1460" s="62">
        <v>1153241.56</v>
      </c>
      <c r="Z1460" s="42" t="s">
        <v>68</v>
      </c>
      <c r="AJ1460" s="42"/>
      <c r="AW1460" s="42" t="s">
        <v>2412</v>
      </c>
      <c r="AX1460" s="42">
        <v>0.15620000000000001</v>
      </c>
      <c r="AY1460" s="42"/>
      <c r="AZ1460" s="42"/>
      <c r="BA1460" s="42"/>
      <c r="BB1460" s="42"/>
      <c r="BN1460" s="128" t="s">
        <v>4578</v>
      </c>
      <c r="BO1460" s="58" t="str">
        <f t="shared" si="22"/>
        <v>境内资产</v>
      </c>
      <c r="BP1460" s="58" t="str">
        <f>IF(M1460="",VLOOKUP(D1460,Sheet4!$A$1:$B$92,2,0),VLOOKUP(Q1460,Sheet4!$A$1:$B$92,2,0))</f>
        <v>保险资产管理产品</v>
      </c>
    </row>
    <row r="1461" spans="1:68" s="58" customFormat="1" ht="12.75" customHeight="1">
      <c r="A1461" s="137" t="s">
        <v>2277</v>
      </c>
      <c r="B1461" s="50" t="s">
        <v>2326</v>
      </c>
      <c r="C1461" s="252" t="s">
        <v>5552</v>
      </c>
      <c r="D1461" s="257" t="s">
        <v>672</v>
      </c>
      <c r="E1461" s="42" t="s">
        <v>3547</v>
      </c>
      <c r="F1461" s="42" t="s">
        <v>2326</v>
      </c>
      <c r="G1461" s="42"/>
      <c r="H1461" s="307">
        <v>2803.0691127599953</v>
      </c>
      <c r="I1461" s="315">
        <v>2698.0922749830197</v>
      </c>
      <c r="J1461" s="105">
        <v>0</v>
      </c>
      <c r="K1461" s="42">
        <v>0</v>
      </c>
      <c r="L1461" s="42" t="s">
        <v>4487</v>
      </c>
      <c r="M1461" s="50" t="s">
        <v>2351</v>
      </c>
      <c r="N1461" s="50" t="s">
        <v>2352</v>
      </c>
      <c r="O1461" s="137" t="s">
        <v>2353</v>
      </c>
      <c r="P1461" s="42" t="s">
        <v>64</v>
      </c>
      <c r="Q1461" s="42" t="s">
        <v>65</v>
      </c>
      <c r="R1461" s="42">
        <v>1</v>
      </c>
      <c r="S1461" s="137" t="s">
        <v>2254</v>
      </c>
      <c r="T1461" s="62">
        <v>1237146.18</v>
      </c>
      <c r="U1461" s="62">
        <v>1153241.56</v>
      </c>
      <c r="Z1461" s="42" t="s">
        <v>280</v>
      </c>
      <c r="AJ1461" s="42"/>
      <c r="AW1461" s="42" t="s">
        <v>2412</v>
      </c>
      <c r="AX1461" s="42">
        <v>0.15620000000000001</v>
      </c>
      <c r="AY1461" s="42"/>
      <c r="AZ1461" s="42"/>
      <c r="BA1461" s="42"/>
      <c r="BB1461" s="42"/>
      <c r="BN1461" s="128" t="s">
        <v>4578</v>
      </c>
      <c r="BO1461" s="58" t="str">
        <f t="shared" si="22"/>
        <v>境内资产</v>
      </c>
      <c r="BP1461" s="58" t="str">
        <f>IF(M1461="",VLOOKUP(D1461,Sheet4!$A$1:$B$92,2,0),VLOOKUP(Q1461,Sheet4!$A$1:$B$92,2,0))</f>
        <v>保险资产管理产品</v>
      </c>
    </row>
    <row r="1462" spans="1:68" s="58" customFormat="1" ht="12.75" customHeight="1">
      <c r="A1462" s="138" t="s">
        <v>2106</v>
      </c>
      <c r="B1462" s="50" t="s">
        <v>2327</v>
      </c>
      <c r="C1462" s="252" t="s">
        <v>5552</v>
      </c>
      <c r="D1462" s="257" t="s">
        <v>672</v>
      </c>
      <c r="E1462" s="42" t="s">
        <v>4358</v>
      </c>
      <c r="F1462" s="42" t="s">
        <v>2327</v>
      </c>
      <c r="G1462" s="42"/>
      <c r="H1462" s="307">
        <v>5913.9284357712413</v>
      </c>
      <c r="I1462" s="315">
        <v>5065.8381337544961</v>
      </c>
      <c r="J1462" s="105">
        <v>0</v>
      </c>
      <c r="K1462" s="42">
        <v>0</v>
      </c>
      <c r="L1462" s="42" t="s">
        <v>4487</v>
      </c>
      <c r="M1462" s="50" t="s">
        <v>2351</v>
      </c>
      <c r="N1462" s="50" t="s">
        <v>2352</v>
      </c>
      <c r="O1462" s="137" t="s">
        <v>2353</v>
      </c>
      <c r="P1462" s="42" t="s">
        <v>64</v>
      </c>
      <c r="Q1462" s="42" t="s">
        <v>65</v>
      </c>
      <c r="R1462" s="42">
        <v>1</v>
      </c>
      <c r="S1462" s="137" t="s">
        <v>2254</v>
      </c>
      <c r="T1462" s="62">
        <v>1237146.18</v>
      </c>
      <c r="U1462" s="62">
        <v>1153241.56</v>
      </c>
      <c r="Z1462" s="42" t="s">
        <v>68</v>
      </c>
      <c r="AJ1462" s="42"/>
      <c r="AW1462" s="42" t="s">
        <v>2412</v>
      </c>
      <c r="AX1462" s="42">
        <v>0.15620000000000001</v>
      </c>
      <c r="AY1462" s="42"/>
      <c r="AZ1462" s="42"/>
      <c r="BA1462" s="42"/>
      <c r="BB1462" s="42"/>
      <c r="BN1462" s="128" t="s">
        <v>4578</v>
      </c>
      <c r="BO1462" s="58" t="str">
        <f t="shared" si="22"/>
        <v>境内资产</v>
      </c>
      <c r="BP1462" s="58" t="str">
        <f>IF(M1462="",VLOOKUP(D1462,Sheet4!$A$1:$B$92,2,0),VLOOKUP(Q1462,Sheet4!$A$1:$B$92,2,0))</f>
        <v>保险资产管理产品</v>
      </c>
    </row>
    <row r="1463" spans="1:68" s="58" customFormat="1" ht="12.75" customHeight="1">
      <c r="A1463" s="137" t="s">
        <v>2278</v>
      </c>
      <c r="B1463" s="50" t="s">
        <v>2328</v>
      </c>
      <c r="C1463" s="252" t="s">
        <v>5552</v>
      </c>
      <c r="D1463" s="257" t="s">
        <v>672</v>
      </c>
      <c r="E1463" s="42" t="s">
        <v>4449</v>
      </c>
      <c r="F1463" s="42" t="s">
        <v>2328</v>
      </c>
      <c r="G1463" s="42"/>
      <c r="H1463" s="307">
        <v>9419.9581400463085</v>
      </c>
      <c r="I1463" s="315">
        <v>9091.4247843887333</v>
      </c>
      <c r="J1463" s="105">
        <v>0</v>
      </c>
      <c r="K1463" s="42">
        <v>0</v>
      </c>
      <c r="L1463" s="42" t="s">
        <v>4487</v>
      </c>
      <c r="M1463" s="50" t="s">
        <v>2351</v>
      </c>
      <c r="N1463" s="50" t="s">
        <v>2352</v>
      </c>
      <c r="O1463" s="137" t="s">
        <v>2353</v>
      </c>
      <c r="P1463" s="42" t="s">
        <v>64</v>
      </c>
      <c r="Q1463" s="42" t="s">
        <v>65</v>
      </c>
      <c r="R1463" s="42">
        <v>1</v>
      </c>
      <c r="S1463" s="137" t="s">
        <v>2254</v>
      </c>
      <c r="T1463" s="62">
        <v>1237146.18</v>
      </c>
      <c r="U1463" s="62">
        <v>1153241.56</v>
      </c>
      <c r="Z1463" s="42" t="s">
        <v>68</v>
      </c>
      <c r="AJ1463" s="42"/>
      <c r="AW1463" s="42" t="s">
        <v>2412</v>
      </c>
      <c r="AX1463" s="42">
        <v>0.15620000000000001</v>
      </c>
      <c r="AY1463" s="42"/>
      <c r="AZ1463" s="42"/>
      <c r="BA1463" s="42"/>
      <c r="BB1463" s="42"/>
      <c r="BN1463" s="128" t="s">
        <v>4578</v>
      </c>
      <c r="BO1463" s="58" t="str">
        <f t="shared" si="22"/>
        <v>境内资产</v>
      </c>
      <c r="BP1463" s="58" t="str">
        <f>IF(M1463="",VLOOKUP(D1463,Sheet4!$A$1:$B$92,2,0),VLOOKUP(Q1463,Sheet4!$A$1:$B$92,2,0))</f>
        <v>保险资产管理产品</v>
      </c>
    </row>
    <row r="1464" spans="1:68" s="58" customFormat="1" ht="12.75" customHeight="1">
      <c r="A1464" s="137" t="s">
        <v>2279</v>
      </c>
      <c r="B1464" s="50" t="s">
        <v>2329</v>
      </c>
      <c r="C1464" s="252" t="s">
        <v>5552</v>
      </c>
      <c r="D1464" s="257" t="s">
        <v>672</v>
      </c>
      <c r="E1464" s="42" t="s">
        <v>4450</v>
      </c>
      <c r="F1464" s="42" t="s">
        <v>2329</v>
      </c>
      <c r="G1464" s="42"/>
      <c r="H1464" s="307">
        <v>2101.1412039578972</v>
      </c>
      <c r="I1464" s="315">
        <v>1622.9219479860303</v>
      </c>
      <c r="J1464" s="105">
        <v>0</v>
      </c>
      <c r="K1464" s="42">
        <v>0</v>
      </c>
      <c r="L1464" s="42" t="s">
        <v>4487</v>
      </c>
      <c r="M1464" s="50" t="s">
        <v>2351</v>
      </c>
      <c r="N1464" s="50" t="s">
        <v>2352</v>
      </c>
      <c r="O1464" s="137" t="s">
        <v>2353</v>
      </c>
      <c r="P1464" s="42" t="s">
        <v>64</v>
      </c>
      <c r="Q1464" s="42" t="s">
        <v>65</v>
      </c>
      <c r="R1464" s="42">
        <v>1</v>
      </c>
      <c r="S1464" s="137" t="s">
        <v>2254</v>
      </c>
      <c r="T1464" s="62">
        <v>1237146.18</v>
      </c>
      <c r="U1464" s="62">
        <v>1153241.56</v>
      </c>
      <c r="Z1464" s="42" t="s">
        <v>68</v>
      </c>
      <c r="AJ1464" s="42"/>
      <c r="AW1464" s="42" t="s">
        <v>2412</v>
      </c>
      <c r="AX1464" s="42">
        <v>0.15620000000000001</v>
      </c>
      <c r="AY1464" s="42"/>
      <c r="AZ1464" s="42"/>
      <c r="BA1464" s="42"/>
      <c r="BB1464" s="42"/>
      <c r="BN1464" s="128" t="s">
        <v>4578</v>
      </c>
      <c r="BO1464" s="58" t="str">
        <f t="shared" si="22"/>
        <v>境内资产</v>
      </c>
      <c r="BP1464" s="58" t="str">
        <f>IF(M1464="",VLOOKUP(D1464,Sheet4!$A$1:$B$92,2,0),VLOOKUP(Q1464,Sheet4!$A$1:$B$92,2,0))</f>
        <v>保险资产管理产品</v>
      </c>
    </row>
    <row r="1465" spans="1:68" s="58" customFormat="1" ht="12.75" customHeight="1">
      <c r="A1465" s="137" t="s">
        <v>2280</v>
      </c>
      <c r="B1465" s="50" t="s">
        <v>2330</v>
      </c>
      <c r="C1465" s="252" t="s">
        <v>5552</v>
      </c>
      <c r="D1465" s="257" t="s">
        <v>672</v>
      </c>
      <c r="E1465" s="42" t="s">
        <v>4451</v>
      </c>
      <c r="F1465" s="42" t="s">
        <v>2330</v>
      </c>
      <c r="G1465" s="42"/>
      <c r="H1465" s="307">
        <v>9880.9862783143872</v>
      </c>
      <c r="I1465" s="315">
        <v>6046.4635081984852</v>
      </c>
      <c r="J1465" s="105">
        <v>0</v>
      </c>
      <c r="K1465" s="42">
        <v>0</v>
      </c>
      <c r="L1465" s="42" t="s">
        <v>4487</v>
      </c>
      <c r="M1465" s="50" t="s">
        <v>2351</v>
      </c>
      <c r="N1465" s="50" t="s">
        <v>2352</v>
      </c>
      <c r="O1465" s="137" t="s">
        <v>2353</v>
      </c>
      <c r="P1465" s="42" t="s">
        <v>64</v>
      </c>
      <c r="Q1465" s="42" t="s">
        <v>65</v>
      </c>
      <c r="R1465" s="42">
        <v>1</v>
      </c>
      <c r="S1465" s="137" t="s">
        <v>2254</v>
      </c>
      <c r="T1465" s="62">
        <v>1237146.18</v>
      </c>
      <c r="U1465" s="62">
        <v>1153241.56</v>
      </c>
      <c r="Z1465" s="42" t="s">
        <v>68</v>
      </c>
      <c r="AJ1465" s="42"/>
      <c r="AW1465" s="42" t="s">
        <v>2412</v>
      </c>
      <c r="AX1465" s="42">
        <v>0.15620000000000001</v>
      </c>
      <c r="AY1465" s="42"/>
      <c r="AZ1465" s="42"/>
      <c r="BA1465" s="42"/>
      <c r="BB1465" s="42"/>
      <c r="BN1465" s="128" t="s">
        <v>4578</v>
      </c>
      <c r="BO1465" s="58" t="str">
        <f t="shared" si="22"/>
        <v>境内资产</v>
      </c>
      <c r="BP1465" s="58" t="str">
        <f>IF(M1465="",VLOOKUP(D1465,Sheet4!$A$1:$B$92,2,0),VLOOKUP(Q1465,Sheet4!$A$1:$B$92,2,0))</f>
        <v>保险资产管理产品</v>
      </c>
    </row>
    <row r="1466" spans="1:68" s="58" customFormat="1" ht="12.75" customHeight="1">
      <c r="A1466" s="137" t="s">
        <v>2281</v>
      </c>
      <c r="B1466" s="50" t="s">
        <v>2331</v>
      </c>
      <c r="C1466" s="252" t="s">
        <v>5552</v>
      </c>
      <c r="D1466" s="257" t="s">
        <v>672</v>
      </c>
      <c r="E1466" s="42" t="s">
        <v>2546</v>
      </c>
      <c r="F1466" s="42" t="s">
        <v>2331</v>
      </c>
      <c r="G1466" s="42"/>
      <c r="H1466" s="307">
        <v>5487.7227127891028</v>
      </c>
      <c r="I1466" s="315">
        <v>6157.3695104669878</v>
      </c>
      <c r="J1466" s="105">
        <v>0</v>
      </c>
      <c r="K1466" s="42">
        <v>0</v>
      </c>
      <c r="L1466" s="42" t="s">
        <v>4487</v>
      </c>
      <c r="M1466" s="50" t="s">
        <v>2351</v>
      </c>
      <c r="N1466" s="50" t="s">
        <v>2352</v>
      </c>
      <c r="O1466" s="137" t="s">
        <v>2353</v>
      </c>
      <c r="P1466" s="42" t="s">
        <v>64</v>
      </c>
      <c r="Q1466" s="42" t="s">
        <v>65</v>
      </c>
      <c r="R1466" s="42">
        <v>1</v>
      </c>
      <c r="S1466" s="137" t="s">
        <v>2254</v>
      </c>
      <c r="T1466" s="62">
        <v>1237146.18</v>
      </c>
      <c r="U1466" s="62">
        <v>1153241.56</v>
      </c>
      <c r="Z1466" s="42" t="s">
        <v>68</v>
      </c>
      <c r="AJ1466" s="42"/>
      <c r="AW1466" s="42" t="s">
        <v>2412</v>
      </c>
      <c r="AX1466" s="42">
        <v>0.15620000000000001</v>
      </c>
      <c r="AY1466" s="42"/>
      <c r="AZ1466" s="42"/>
      <c r="BA1466" s="42"/>
      <c r="BB1466" s="42"/>
      <c r="BN1466" s="128" t="s">
        <v>4578</v>
      </c>
      <c r="BO1466" s="58" t="str">
        <f t="shared" si="22"/>
        <v>境内资产</v>
      </c>
      <c r="BP1466" s="58" t="str">
        <f>IF(M1466="",VLOOKUP(D1466,Sheet4!$A$1:$B$92,2,0),VLOOKUP(Q1466,Sheet4!$A$1:$B$92,2,0))</f>
        <v>保险资产管理产品</v>
      </c>
    </row>
    <row r="1467" spans="1:68" s="58" customFormat="1" ht="12.75" customHeight="1">
      <c r="A1467" s="137" t="s">
        <v>2102</v>
      </c>
      <c r="B1467" s="50" t="s">
        <v>2332</v>
      </c>
      <c r="C1467" s="252" t="s">
        <v>5552</v>
      </c>
      <c r="D1467" s="257" t="s">
        <v>672</v>
      </c>
      <c r="E1467" s="42" t="s">
        <v>3651</v>
      </c>
      <c r="F1467" s="42" t="s">
        <v>2332</v>
      </c>
      <c r="G1467" s="42"/>
      <c r="H1467" s="307">
        <v>2923.4971610591356</v>
      </c>
      <c r="I1467" s="315">
        <v>2935.2231333880377</v>
      </c>
      <c r="J1467" s="105">
        <v>0</v>
      </c>
      <c r="K1467" s="42">
        <v>0</v>
      </c>
      <c r="L1467" s="42" t="s">
        <v>4487</v>
      </c>
      <c r="M1467" s="50" t="s">
        <v>2351</v>
      </c>
      <c r="N1467" s="50" t="s">
        <v>2352</v>
      </c>
      <c r="O1467" s="137" t="s">
        <v>2353</v>
      </c>
      <c r="P1467" s="42" t="s">
        <v>64</v>
      </c>
      <c r="Q1467" s="42" t="s">
        <v>65</v>
      </c>
      <c r="R1467" s="42">
        <v>1</v>
      </c>
      <c r="S1467" s="137" t="s">
        <v>2254</v>
      </c>
      <c r="T1467" s="62">
        <v>1237146.18</v>
      </c>
      <c r="U1467" s="62">
        <v>1153241.56</v>
      </c>
      <c r="Z1467" s="42" t="s">
        <v>280</v>
      </c>
      <c r="AJ1467" s="42"/>
      <c r="AW1467" s="42" t="s">
        <v>2412</v>
      </c>
      <c r="AX1467" s="42">
        <v>0.15620000000000001</v>
      </c>
      <c r="AY1467" s="42"/>
      <c r="AZ1467" s="42"/>
      <c r="BA1467" s="42"/>
      <c r="BB1467" s="42"/>
      <c r="BN1467" s="128" t="s">
        <v>4578</v>
      </c>
      <c r="BO1467" s="58" t="str">
        <f t="shared" si="22"/>
        <v>境内资产</v>
      </c>
      <c r="BP1467" s="58" t="str">
        <f>IF(M1467="",VLOOKUP(D1467,Sheet4!$A$1:$B$92,2,0),VLOOKUP(Q1467,Sheet4!$A$1:$B$92,2,0))</f>
        <v>保险资产管理产品</v>
      </c>
    </row>
    <row r="1468" spans="1:68" s="58" customFormat="1" ht="12.75" customHeight="1">
      <c r="A1468" s="137" t="s">
        <v>2282</v>
      </c>
      <c r="B1468" s="50" t="s">
        <v>2333</v>
      </c>
      <c r="C1468" s="252" t="s">
        <v>5552</v>
      </c>
      <c r="D1468" s="257" t="s">
        <v>672</v>
      </c>
      <c r="E1468" s="42" t="s">
        <v>3677</v>
      </c>
      <c r="F1468" s="42" t="s">
        <v>2333</v>
      </c>
      <c r="G1468" s="42"/>
      <c r="H1468" s="307">
        <v>14505.284569081919</v>
      </c>
      <c r="I1468" s="315">
        <v>12252.179332302099</v>
      </c>
      <c r="J1468" s="105">
        <v>0</v>
      </c>
      <c r="K1468" s="42">
        <v>0</v>
      </c>
      <c r="L1468" s="42" t="s">
        <v>4487</v>
      </c>
      <c r="M1468" s="50" t="s">
        <v>2351</v>
      </c>
      <c r="N1468" s="50" t="s">
        <v>2352</v>
      </c>
      <c r="O1468" s="137" t="s">
        <v>2353</v>
      </c>
      <c r="P1468" s="42" t="s">
        <v>64</v>
      </c>
      <c r="Q1468" s="42" t="s">
        <v>65</v>
      </c>
      <c r="R1468" s="42">
        <v>1</v>
      </c>
      <c r="S1468" s="137" t="s">
        <v>2254</v>
      </c>
      <c r="T1468" s="62">
        <v>1237146.18</v>
      </c>
      <c r="U1468" s="62">
        <v>1153241.56</v>
      </c>
      <c r="Z1468" s="42" t="s">
        <v>280</v>
      </c>
      <c r="AJ1468" s="42"/>
      <c r="AW1468" s="42" t="s">
        <v>2412</v>
      </c>
      <c r="AX1468" s="42">
        <v>0.15620000000000001</v>
      </c>
      <c r="AY1468" s="42"/>
      <c r="AZ1468" s="42"/>
      <c r="BA1468" s="42"/>
      <c r="BB1468" s="42"/>
      <c r="BN1468" s="128" t="s">
        <v>4578</v>
      </c>
      <c r="BO1468" s="58" t="str">
        <f t="shared" si="22"/>
        <v>境内资产</v>
      </c>
      <c r="BP1468" s="58" t="str">
        <f>IF(M1468="",VLOOKUP(D1468,Sheet4!$A$1:$B$92,2,0),VLOOKUP(Q1468,Sheet4!$A$1:$B$92,2,0))</f>
        <v>保险资产管理产品</v>
      </c>
    </row>
    <row r="1469" spans="1:68" s="58" customFormat="1" ht="12.75" customHeight="1">
      <c r="A1469" s="137" t="s">
        <v>2283</v>
      </c>
      <c r="B1469" s="50" t="s">
        <v>2334</v>
      </c>
      <c r="C1469" s="252" t="s">
        <v>5552</v>
      </c>
      <c r="D1469" s="257" t="s">
        <v>678</v>
      </c>
      <c r="E1469" s="42" t="s">
        <v>4452</v>
      </c>
      <c r="F1469" s="42" t="s">
        <v>2334</v>
      </c>
      <c r="G1469" s="42"/>
      <c r="H1469" s="307">
        <v>1316.3407706488842</v>
      </c>
      <c r="I1469" s="315">
        <v>1033.9005445975843</v>
      </c>
      <c r="J1469" s="105">
        <v>0</v>
      </c>
      <c r="K1469" s="42">
        <v>0</v>
      </c>
      <c r="L1469" s="42" t="s">
        <v>4487</v>
      </c>
      <c r="M1469" s="50" t="s">
        <v>2351</v>
      </c>
      <c r="N1469" s="50" t="s">
        <v>2352</v>
      </c>
      <c r="O1469" s="137" t="s">
        <v>2353</v>
      </c>
      <c r="P1469" s="42" t="s">
        <v>64</v>
      </c>
      <c r="Q1469" s="42" t="s">
        <v>65</v>
      </c>
      <c r="R1469" s="42">
        <v>1</v>
      </c>
      <c r="S1469" s="137" t="s">
        <v>2254</v>
      </c>
      <c r="T1469" s="62">
        <v>1237146.18</v>
      </c>
      <c r="U1469" s="62">
        <v>1153241.56</v>
      </c>
      <c r="Z1469" s="42" t="s">
        <v>68</v>
      </c>
      <c r="AJ1469" s="42"/>
      <c r="AW1469" s="42" t="s">
        <v>2412</v>
      </c>
      <c r="AX1469" s="42">
        <v>0.15620000000000001</v>
      </c>
      <c r="AY1469" s="42"/>
      <c r="AZ1469" s="42"/>
      <c r="BA1469" s="42"/>
      <c r="BB1469" s="42"/>
      <c r="BN1469" s="128" t="s">
        <v>4578</v>
      </c>
      <c r="BO1469" s="58" t="str">
        <f t="shared" si="22"/>
        <v>境内资产</v>
      </c>
      <c r="BP1469" s="58" t="str">
        <f>IF(M1469="",VLOOKUP(D1469,Sheet4!$A$1:$B$92,2,0),VLOOKUP(Q1469,Sheet4!$A$1:$B$92,2,0))</f>
        <v>保险资产管理产品</v>
      </c>
    </row>
    <row r="1470" spans="1:68" s="58" customFormat="1" ht="12.75" customHeight="1">
      <c r="A1470" s="137" t="s">
        <v>2284</v>
      </c>
      <c r="B1470" s="50" t="s">
        <v>2335</v>
      </c>
      <c r="C1470" s="252" t="s">
        <v>5552</v>
      </c>
      <c r="D1470" s="257" t="s">
        <v>678</v>
      </c>
      <c r="E1470" s="42" t="s">
        <v>4453</v>
      </c>
      <c r="F1470" s="42" t="s">
        <v>2335</v>
      </c>
      <c r="G1470" s="42"/>
      <c r="H1470" s="307">
        <v>5853.8734840152492</v>
      </c>
      <c r="I1470" s="315">
        <v>4914.2484032944385</v>
      </c>
      <c r="J1470" s="105">
        <v>0</v>
      </c>
      <c r="K1470" s="42">
        <v>0</v>
      </c>
      <c r="L1470" s="42" t="s">
        <v>4487</v>
      </c>
      <c r="M1470" s="50" t="s">
        <v>2351</v>
      </c>
      <c r="N1470" s="50" t="s">
        <v>2352</v>
      </c>
      <c r="O1470" s="137" t="s">
        <v>2353</v>
      </c>
      <c r="P1470" s="42" t="s">
        <v>64</v>
      </c>
      <c r="Q1470" s="42" t="s">
        <v>65</v>
      </c>
      <c r="R1470" s="42">
        <v>1</v>
      </c>
      <c r="S1470" s="137" t="s">
        <v>2254</v>
      </c>
      <c r="T1470" s="62">
        <v>1237146.18</v>
      </c>
      <c r="U1470" s="62">
        <v>1153241.56</v>
      </c>
      <c r="Z1470" s="42" t="s">
        <v>68</v>
      </c>
      <c r="AJ1470" s="42"/>
      <c r="AW1470" s="42" t="s">
        <v>2412</v>
      </c>
      <c r="AX1470" s="42">
        <v>0.15620000000000001</v>
      </c>
      <c r="AY1470" s="42"/>
      <c r="AZ1470" s="42"/>
      <c r="BA1470" s="42"/>
      <c r="BB1470" s="42"/>
      <c r="BN1470" s="128" t="s">
        <v>4578</v>
      </c>
      <c r="BO1470" s="58" t="str">
        <f t="shared" si="22"/>
        <v>境内资产</v>
      </c>
      <c r="BP1470" s="58" t="str">
        <f>IF(M1470="",VLOOKUP(D1470,Sheet4!$A$1:$B$92,2,0),VLOOKUP(Q1470,Sheet4!$A$1:$B$92,2,0))</f>
        <v>保险资产管理产品</v>
      </c>
    </row>
    <row r="1471" spans="1:68" s="58" customFormat="1" ht="12.75" customHeight="1">
      <c r="A1471" s="137" t="s">
        <v>2285</v>
      </c>
      <c r="B1471" s="50" t="s">
        <v>2336</v>
      </c>
      <c r="C1471" s="252" t="s">
        <v>5552</v>
      </c>
      <c r="D1471" s="257" t="s">
        <v>678</v>
      </c>
      <c r="E1471" s="42" t="s">
        <v>4454</v>
      </c>
      <c r="F1471" s="42" t="s">
        <v>2336</v>
      </c>
      <c r="G1471" s="42"/>
      <c r="H1471" s="307">
        <v>4348.4211310981136</v>
      </c>
      <c r="I1471" s="315">
        <v>2113.340012913498</v>
      </c>
      <c r="J1471" s="105">
        <v>0</v>
      </c>
      <c r="K1471" s="42">
        <v>0</v>
      </c>
      <c r="L1471" s="42" t="s">
        <v>4487</v>
      </c>
      <c r="M1471" s="50" t="s">
        <v>2351</v>
      </c>
      <c r="N1471" s="50" t="s">
        <v>2352</v>
      </c>
      <c r="O1471" s="137" t="s">
        <v>2353</v>
      </c>
      <c r="P1471" s="42" t="s">
        <v>64</v>
      </c>
      <c r="Q1471" s="42" t="s">
        <v>65</v>
      </c>
      <c r="R1471" s="42">
        <v>1</v>
      </c>
      <c r="S1471" s="137" t="s">
        <v>2254</v>
      </c>
      <c r="T1471" s="62">
        <v>1237146.18</v>
      </c>
      <c r="U1471" s="62">
        <v>1153241.56</v>
      </c>
      <c r="Z1471" s="42" t="s">
        <v>68</v>
      </c>
      <c r="AJ1471" s="42"/>
      <c r="AW1471" s="42" t="s">
        <v>2412</v>
      </c>
      <c r="AX1471" s="42">
        <v>0.15620000000000001</v>
      </c>
      <c r="AY1471" s="42"/>
      <c r="AZ1471" s="42"/>
      <c r="BA1471" s="42"/>
      <c r="BB1471" s="42"/>
      <c r="BN1471" s="128" t="s">
        <v>4578</v>
      </c>
      <c r="BO1471" s="58" t="str">
        <f t="shared" si="22"/>
        <v>境内资产</v>
      </c>
      <c r="BP1471" s="58" t="str">
        <f>IF(M1471="",VLOOKUP(D1471,Sheet4!$A$1:$B$92,2,0),VLOOKUP(Q1471,Sheet4!$A$1:$B$92,2,0))</f>
        <v>保险资产管理产品</v>
      </c>
    </row>
    <row r="1472" spans="1:68" s="58" customFormat="1" ht="12.75" customHeight="1">
      <c r="A1472" s="137" t="s">
        <v>2286</v>
      </c>
      <c r="B1472" s="50" t="s">
        <v>2337</v>
      </c>
      <c r="C1472" s="252" t="s">
        <v>5552</v>
      </c>
      <c r="D1472" s="257" t="s">
        <v>678</v>
      </c>
      <c r="E1472" s="42" t="s">
        <v>4455</v>
      </c>
      <c r="F1472" s="42" t="s">
        <v>2337</v>
      </c>
      <c r="G1472" s="42"/>
      <c r="H1472" s="307">
        <v>3535.3387504903976</v>
      </c>
      <c r="I1472" s="315">
        <v>1789.3055426535059</v>
      </c>
      <c r="J1472" s="105">
        <v>0</v>
      </c>
      <c r="K1472" s="42">
        <v>0</v>
      </c>
      <c r="L1472" s="42" t="s">
        <v>4487</v>
      </c>
      <c r="M1472" s="50" t="s">
        <v>2351</v>
      </c>
      <c r="N1472" s="50" t="s">
        <v>2352</v>
      </c>
      <c r="O1472" s="137" t="s">
        <v>2353</v>
      </c>
      <c r="P1472" s="42" t="s">
        <v>64</v>
      </c>
      <c r="Q1472" s="42" t="s">
        <v>65</v>
      </c>
      <c r="R1472" s="42">
        <v>1</v>
      </c>
      <c r="S1472" s="137" t="s">
        <v>2254</v>
      </c>
      <c r="T1472" s="62">
        <v>1237146.18</v>
      </c>
      <c r="U1472" s="62">
        <v>1153241.56</v>
      </c>
      <c r="Z1472" s="42" t="s">
        <v>68</v>
      </c>
      <c r="AJ1472" s="42"/>
      <c r="AW1472" s="42" t="s">
        <v>2412</v>
      </c>
      <c r="AX1472" s="42">
        <v>0.15620000000000001</v>
      </c>
      <c r="AY1472" s="42"/>
      <c r="AZ1472" s="42"/>
      <c r="BA1472" s="42"/>
      <c r="BB1472" s="42"/>
      <c r="BN1472" s="128" t="s">
        <v>4578</v>
      </c>
      <c r="BO1472" s="58" t="str">
        <f t="shared" si="22"/>
        <v>境内资产</v>
      </c>
      <c r="BP1472" s="58" t="str">
        <f>IF(M1472="",VLOOKUP(D1472,Sheet4!$A$1:$B$92,2,0),VLOOKUP(Q1472,Sheet4!$A$1:$B$92,2,0))</f>
        <v>保险资产管理产品</v>
      </c>
    </row>
    <row r="1473" spans="1:68" s="58" customFormat="1" ht="12.75" customHeight="1">
      <c r="A1473" s="137" t="s">
        <v>2287</v>
      </c>
      <c r="B1473" s="50" t="s">
        <v>2338</v>
      </c>
      <c r="C1473" s="252" t="s">
        <v>5552</v>
      </c>
      <c r="D1473" s="257" t="s">
        <v>678</v>
      </c>
      <c r="E1473" s="42" t="s">
        <v>4456</v>
      </c>
      <c r="F1473" s="42" t="s">
        <v>2338</v>
      </c>
      <c r="G1473" s="42"/>
      <c r="H1473" s="307">
        <v>7784.4720110568333</v>
      </c>
      <c r="I1473" s="315">
        <v>5796.9168812087573</v>
      </c>
      <c r="J1473" s="105">
        <v>0</v>
      </c>
      <c r="K1473" s="42">
        <v>0</v>
      </c>
      <c r="L1473" s="42" t="s">
        <v>4487</v>
      </c>
      <c r="M1473" s="50" t="s">
        <v>2351</v>
      </c>
      <c r="N1473" s="50" t="s">
        <v>2352</v>
      </c>
      <c r="O1473" s="137" t="s">
        <v>2353</v>
      </c>
      <c r="P1473" s="42" t="s">
        <v>64</v>
      </c>
      <c r="Q1473" s="42" t="s">
        <v>65</v>
      </c>
      <c r="R1473" s="42">
        <v>1</v>
      </c>
      <c r="S1473" s="137" t="s">
        <v>2254</v>
      </c>
      <c r="T1473" s="62">
        <v>1237146.18</v>
      </c>
      <c r="U1473" s="62">
        <v>1153241.56</v>
      </c>
      <c r="Z1473" s="42" t="s">
        <v>68</v>
      </c>
      <c r="AJ1473" s="42"/>
      <c r="AW1473" s="42" t="s">
        <v>2412</v>
      </c>
      <c r="AX1473" s="42">
        <v>0.15620000000000001</v>
      </c>
      <c r="AY1473" s="42"/>
      <c r="AZ1473" s="42"/>
      <c r="BA1473" s="42"/>
      <c r="BB1473" s="42"/>
      <c r="BN1473" s="128" t="s">
        <v>4578</v>
      </c>
      <c r="BO1473" s="58" t="str">
        <f t="shared" si="22"/>
        <v>境内资产</v>
      </c>
      <c r="BP1473" s="58" t="str">
        <f>IF(M1473="",VLOOKUP(D1473,Sheet4!$A$1:$B$92,2,0),VLOOKUP(Q1473,Sheet4!$A$1:$B$92,2,0))</f>
        <v>保险资产管理产品</v>
      </c>
    </row>
    <row r="1474" spans="1:68" s="58" customFormat="1" ht="12.75" customHeight="1">
      <c r="A1474" s="137" t="s">
        <v>2288</v>
      </c>
      <c r="B1474" s="50" t="s">
        <v>2339</v>
      </c>
      <c r="C1474" s="252" t="s">
        <v>5552</v>
      </c>
      <c r="D1474" s="257" t="s">
        <v>678</v>
      </c>
      <c r="E1474" s="42" t="s">
        <v>4457</v>
      </c>
      <c r="F1474" s="42" t="s">
        <v>2339</v>
      </c>
      <c r="G1474" s="42"/>
      <c r="H1474" s="307">
        <v>399.86898608428356</v>
      </c>
      <c r="I1474" s="315">
        <v>259.26111658739842</v>
      </c>
      <c r="J1474" s="105">
        <v>0</v>
      </c>
      <c r="K1474" s="42">
        <v>0</v>
      </c>
      <c r="L1474" s="42" t="s">
        <v>4487</v>
      </c>
      <c r="M1474" s="50" t="s">
        <v>2351</v>
      </c>
      <c r="N1474" s="50" t="s">
        <v>2352</v>
      </c>
      <c r="O1474" s="137" t="s">
        <v>2353</v>
      </c>
      <c r="P1474" s="42" t="s">
        <v>64</v>
      </c>
      <c r="Q1474" s="42" t="s">
        <v>65</v>
      </c>
      <c r="R1474" s="42">
        <v>1</v>
      </c>
      <c r="S1474" s="137" t="s">
        <v>2254</v>
      </c>
      <c r="T1474" s="62">
        <v>1237146.18</v>
      </c>
      <c r="U1474" s="62">
        <v>1153241.56</v>
      </c>
      <c r="Z1474" s="42" t="s">
        <v>68</v>
      </c>
      <c r="AJ1474" s="42"/>
      <c r="AW1474" s="42" t="s">
        <v>2412</v>
      </c>
      <c r="AX1474" s="42">
        <v>0.15620000000000001</v>
      </c>
      <c r="AY1474" s="42"/>
      <c r="AZ1474" s="42"/>
      <c r="BA1474" s="42"/>
      <c r="BB1474" s="42"/>
      <c r="BN1474" s="128" t="s">
        <v>4578</v>
      </c>
      <c r="BO1474" s="58" t="str">
        <f t="shared" si="22"/>
        <v>境内资产</v>
      </c>
      <c r="BP1474" s="58" t="str">
        <f>IF(M1474="",VLOOKUP(D1474,Sheet4!$A$1:$B$92,2,0),VLOOKUP(Q1474,Sheet4!$A$1:$B$92,2,0))</f>
        <v>保险资产管理产品</v>
      </c>
    </row>
    <row r="1475" spans="1:68" s="58" customFormat="1" ht="12.75" customHeight="1">
      <c r="A1475" s="137" t="s">
        <v>2289</v>
      </c>
      <c r="B1475" s="50" t="s">
        <v>2340</v>
      </c>
      <c r="C1475" s="252" t="s">
        <v>5552</v>
      </c>
      <c r="D1475" s="257" t="s">
        <v>689</v>
      </c>
      <c r="E1475" s="42" t="s">
        <v>4458</v>
      </c>
      <c r="F1475" s="42" t="s">
        <v>2340</v>
      </c>
      <c r="G1475" s="42"/>
      <c r="H1475" s="307">
        <v>3595.1540878206529</v>
      </c>
      <c r="I1475" s="315">
        <v>2127.4828102269767</v>
      </c>
      <c r="J1475" s="105">
        <v>0</v>
      </c>
      <c r="K1475" s="42">
        <v>0</v>
      </c>
      <c r="L1475" s="42" t="s">
        <v>4487</v>
      </c>
      <c r="M1475" s="50" t="s">
        <v>2351</v>
      </c>
      <c r="N1475" s="50" t="s">
        <v>2352</v>
      </c>
      <c r="O1475" s="137" t="s">
        <v>2353</v>
      </c>
      <c r="P1475" s="42" t="s">
        <v>64</v>
      </c>
      <c r="Q1475" s="42" t="s">
        <v>65</v>
      </c>
      <c r="R1475" s="42">
        <v>1</v>
      </c>
      <c r="S1475" s="137" t="s">
        <v>2254</v>
      </c>
      <c r="T1475" s="62">
        <v>1237146.18</v>
      </c>
      <c r="U1475" s="62">
        <v>1153241.56</v>
      </c>
      <c r="Z1475" s="42" t="s">
        <v>68</v>
      </c>
      <c r="AJ1475" s="42"/>
      <c r="AW1475" s="42" t="s">
        <v>2412</v>
      </c>
      <c r="AX1475" s="42">
        <v>0.15620000000000001</v>
      </c>
      <c r="AY1475" s="42"/>
      <c r="AZ1475" s="42"/>
      <c r="BA1475" s="42"/>
      <c r="BB1475" s="42"/>
      <c r="BN1475" s="128" t="s">
        <v>4578</v>
      </c>
      <c r="BO1475" s="58" t="str">
        <f t="shared" ref="BO1475:BO1538" si="23">IF(LEFT(D1475,2)="境外","境外资产","境内资产")</f>
        <v>境内资产</v>
      </c>
      <c r="BP1475" s="58" t="str">
        <f>IF(M1475="",VLOOKUP(D1475,Sheet4!$A$1:$B$92,2,0),VLOOKUP(Q1475,Sheet4!$A$1:$B$92,2,0))</f>
        <v>保险资产管理产品</v>
      </c>
    </row>
    <row r="1476" spans="1:68" s="58" customFormat="1" ht="12.75" customHeight="1">
      <c r="A1476" s="137" t="s">
        <v>2290</v>
      </c>
      <c r="B1476" s="50" t="s">
        <v>2341</v>
      </c>
      <c r="C1476" s="252" t="s">
        <v>5552</v>
      </c>
      <c r="D1476" s="257" t="s">
        <v>689</v>
      </c>
      <c r="E1476" s="42" t="s">
        <v>4459</v>
      </c>
      <c r="F1476" s="42" t="s">
        <v>2341</v>
      </c>
      <c r="G1476" s="42"/>
      <c r="H1476" s="307">
        <v>4262.6878603966989</v>
      </c>
      <c r="I1476" s="315">
        <v>1945.1667833157865</v>
      </c>
      <c r="J1476" s="105">
        <v>0</v>
      </c>
      <c r="K1476" s="42">
        <v>0</v>
      </c>
      <c r="L1476" s="42" t="s">
        <v>4487</v>
      </c>
      <c r="M1476" s="50" t="s">
        <v>2351</v>
      </c>
      <c r="N1476" s="50" t="s">
        <v>2352</v>
      </c>
      <c r="O1476" s="137" t="s">
        <v>2353</v>
      </c>
      <c r="P1476" s="42" t="s">
        <v>64</v>
      </c>
      <c r="Q1476" s="42" t="s">
        <v>65</v>
      </c>
      <c r="R1476" s="42">
        <v>1</v>
      </c>
      <c r="S1476" s="137" t="s">
        <v>2254</v>
      </c>
      <c r="T1476" s="62">
        <v>1237146.18</v>
      </c>
      <c r="U1476" s="62">
        <v>1153241.56</v>
      </c>
      <c r="Z1476" s="42" t="s">
        <v>68</v>
      </c>
      <c r="AJ1476" s="42"/>
      <c r="AW1476" s="42" t="s">
        <v>2412</v>
      </c>
      <c r="AX1476" s="42">
        <v>0.15620000000000001</v>
      </c>
      <c r="AY1476" s="42"/>
      <c r="AZ1476" s="42"/>
      <c r="BA1476" s="42"/>
      <c r="BB1476" s="42"/>
      <c r="BN1476" s="128" t="s">
        <v>4578</v>
      </c>
      <c r="BO1476" s="58" t="str">
        <f t="shared" si="23"/>
        <v>境内资产</v>
      </c>
      <c r="BP1476" s="58" t="str">
        <f>IF(M1476="",VLOOKUP(D1476,Sheet4!$A$1:$B$92,2,0),VLOOKUP(Q1476,Sheet4!$A$1:$B$92,2,0))</f>
        <v>保险资产管理产品</v>
      </c>
    </row>
    <row r="1477" spans="1:68" s="58" customFormat="1" ht="12.75" customHeight="1">
      <c r="A1477" s="137" t="s">
        <v>2291</v>
      </c>
      <c r="B1477" s="50" t="s">
        <v>2342</v>
      </c>
      <c r="C1477" s="252" t="s">
        <v>5552</v>
      </c>
      <c r="D1477" s="257" t="s">
        <v>689</v>
      </c>
      <c r="E1477" s="42" t="s">
        <v>3211</v>
      </c>
      <c r="F1477" s="42" t="s">
        <v>2342</v>
      </c>
      <c r="G1477" s="42"/>
      <c r="H1477" s="307">
        <v>289.28430591466321</v>
      </c>
      <c r="I1477" s="315">
        <v>247.28697553195869</v>
      </c>
      <c r="J1477" s="105">
        <v>0</v>
      </c>
      <c r="K1477" s="42">
        <v>0</v>
      </c>
      <c r="L1477" s="42" t="s">
        <v>4487</v>
      </c>
      <c r="M1477" s="50" t="s">
        <v>2351</v>
      </c>
      <c r="N1477" s="50" t="s">
        <v>2352</v>
      </c>
      <c r="O1477" s="137" t="s">
        <v>2353</v>
      </c>
      <c r="P1477" s="42" t="s">
        <v>64</v>
      </c>
      <c r="Q1477" s="42" t="s">
        <v>65</v>
      </c>
      <c r="R1477" s="42">
        <v>1</v>
      </c>
      <c r="S1477" s="137" t="s">
        <v>2254</v>
      </c>
      <c r="T1477" s="62">
        <v>1237146.18</v>
      </c>
      <c r="U1477" s="62">
        <v>1153241.56</v>
      </c>
      <c r="Z1477" s="42" t="s">
        <v>68</v>
      </c>
      <c r="AJ1477" s="42"/>
      <c r="AW1477" s="42" t="s">
        <v>2412</v>
      </c>
      <c r="AX1477" s="42">
        <v>0.15620000000000001</v>
      </c>
      <c r="AY1477" s="42"/>
      <c r="AZ1477" s="42"/>
      <c r="BA1477" s="42"/>
      <c r="BB1477" s="42"/>
      <c r="BN1477" s="128" t="s">
        <v>4578</v>
      </c>
      <c r="BO1477" s="58" t="str">
        <f t="shared" si="23"/>
        <v>境内资产</v>
      </c>
      <c r="BP1477" s="58" t="str">
        <f>IF(M1477="",VLOOKUP(D1477,Sheet4!$A$1:$B$92,2,0),VLOOKUP(Q1477,Sheet4!$A$1:$B$92,2,0))</f>
        <v>保险资产管理产品</v>
      </c>
    </row>
    <row r="1478" spans="1:68" s="58" customFormat="1" ht="12.75" customHeight="1">
      <c r="A1478" s="137" t="s">
        <v>2292</v>
      </c>
      <c r="B1478" s="50" t="s">
        <v>2343</v>
      </c>
      <c r="C1478" s="252" t="s">
        <v>5552</v>
      </c>
      <c r="D1478" s="257" t="s">
        <v>689</v>
      </c>
      <c r="E1478" s="42" t="s">
        <v>3219</v>
      </c>
      <c r="F1478" s="42" t="s">
        <v>2343</v>
      </c>
      <c r="G1478" s="42"/>
      <c r="H1478" s="307">
        <v>5754.2146012373969</v>
      </c>
      <c r="I1478" s="315">
        <v>3760.6492008458017</v>
      </c>
      <c r="J1478" s="105">
        <v>0</v>
      </c>
      <c r="K1478" s="42">
        <v>0</v>
      </c>
      <c r="L1478" s="42" t="s">
        <v>4487</v>
      </c>
      <c r="M1478" s="50" t="s">
        <v>2351</v>
      </c>
      <c r="N1478" s="50" t="s">
        <v>2352</v>
      </c>
      <c r="O1478" s="137" t="s">
        <v>2353</v>
      </c>
      <c r="P1478" s="42" t="s">
        <v>64</v>
      </c>
      <c r="Q1478" s="42" t="s">
        <v>65</v>
      </c>
      <c r="R1478" s="42">
        <v>1</v>
      </c>
      <c r="S1478" s="137" t="s">
        <v>2254</v>
      </c>
      <c r="T1478" s="62">
        <v>1237146.18</v>
      </c>
      <c r="U1478" s="62">
        <v>1153241.56</v>
      </c>
      <c r="Z1478" s="42" t="s">
        <v>280</v>
      </c>
      <c r="AJ1478" s="42"/>
      <c r="AW1478" s="42" t="s">
        <v>2412</v>
      </c>
      <c r="AX1478" s="42">
        <v>0.15620000000000001</v>
      </c>
      <c r="AY1478" s="42"/>
      <c r="AZ1478" s="42"/>
      <c r="BA1478" s="42"/>
      <c r="BB1478" s="42"/>
      <c r="BN1478" s="128" t="s">
        <v>4578</v>
      </c>
      <c r="BO1478" s="58" t="str">
        <f t="shared" si="23"/>
        <v>境内资产</v>
      </c>
      <c r="BP1478" s="58" t="str">
        <f>IF(M1478="",VLOOKUP(D1478,Sheet4!$A$1:$B$92,2,0),VLOOKUP(Q1478,Sheet4!$A$1:$B$92,2,0))</f>
        <v>保险资产管理产品</v>
      </c>
    </row>
    <row r="1479" spans="1:68" s="58" customFormat="1" ht="12.75" customHeight="1">
      <c r="A1479" s="137" t="s">
        <v>2293</v>
      </c>
      <c r="B1479" s="50" t="s">
        <v>2344</v>
      </c>
      <c r="C1479" s="252" t="s">
        <v>5552</v>
      </c>
      <c r="D1479" s="257" t="s">
        <v>689</v>
      </c>
      <c r="E1479" s="42" t="s">
        <v>3250</v>
      </c>
      <c r="F1479" s="42" t="s">
        <v>2344</v>
      </c>
      <c r="G1479" s="42"/>
      <c r="H1479" s="307">
        <v>3619.1292924782297</v>
      </c>
      <c r="I1479" s="315">
        <v>3416.0781668436671</v>
      </c>
      <c r="J1479" s="105">
        <v>0</v>
      </c>
      <c r="K1479" s="42">
        <v>0</v>
      </c>
      <c r="L1479" s="42" t="s">
        <v>4487</v>
      </c>
      <c r="M1479" s="50" t="s">
        <v>2351</v>
      </c>
      <c r="N1479" s="50" t="s">
        <v>2352</v>
      </c>
      <c r="O1479" s="137" t="s">
        <v>2353</v>
      </c>
      <c r="P1479" s="42" t="s">
        <v>64</v>
      </c>
      <c r="Q1479" s="42" t="s">
        <v>65</v>
      </c>
      <c r="R1479" s="42">
        <v>1</v>
      </c>
      <c r="S1479" s="137" t="s">
        <v>2254</v>
      </c>
      <c r="T1479" s="62">
        <v>1237146.18</v>
      </c>
      <c r="U1479" s="62">
        <v>1153241.56</v>
      </c>
      <c r="Z1479" s="42" t="s">
        <v>68</v>
      </c>
      <c r="AJ1479" s="42"/>
      <c r="AW1479" s="42" t="s">
        <v>2412</v>
      </c>
      <c r="AX1479" s="42">
        <v>0.15620000000000001</v>
      </c>
      <c r="AY1479" s="42"/>
      <c r="AZ1479" s="42"/>
      <c r="BA1479" s="42"/>
      <c r="BB1479" s="42"/>
      <c r="BN1479" s="128" t="s">
        <v>4578</v>
      </c>
      <c r="BO1479" s="58" t="str">
        <f t="shared" si="23"/>
        <v>境内资产</v>
      </c>
      <c r="BP1479" s="58" t="str">
        <f>IF(M1479="",VLOOKUP(D1479,Sheet4!$A$1:$B$92,2,0),VLOOKUP(Q1479,Sheet4!$A$1:$B$92,2,0))</f>
        <v>保险资产管理产品</v>
      </c>
    </row>
    <row r="1480" spans="1:68" s="58" customFormat="1" ht="12.75" customHeight="1">
      <c r="A1480" s="137" t="s">
        <v>2294</v>
      </c>
      <c r="B1480" s="50" t="s">
        <v>2345</v>
      </c>
      <c r="C1480" s="252" t="s">
        <v>5552</v>
      </c>
      <c r="D1480" s="257" t="s">
        <v>689</v>
      </c>
      <c r="E1480" s="42" t="s">
        <v>3510</v>
      </c>
      <c r="F1480" s="42" t="s">
        <v>2345</v>
      </c>
      <c r="G1480" s="42"/>
      <c r="H1480" s="307">
        <v>6563.2765920732209</v>
      </c>
      <c r="I1480" s="315">
        <v>5231.6537228487787</v>
      </c>
      <c r="J1480" s="105">
        <v>0</v>
      </c>
      <c r="K1480" s="42">
        <v>0</v>
      </c>
      <c r="L1480" s="42" t="s">
        <v>4487</v>
      </c>
      <c r="M1480" s="50" t="s">
        <v>2351</v>
      </c>
      <c r="N1480" s="50" t="s">
        <v>2352</v>
      </c>
      <c r="O1480" s="137" t="s">
        <v>2353</v>
      </c>
      <c r="P1480" s="42" t="s">
        <v>64</v>
      </c>
      <c r="Q1480" s="42" t="s">
        <v>65</v>
      </c>
      <c r="R1480" s="42">
        <v>1</v>
      </c>
      <c r="S1480" s="137" t="s">
        <v>2254</v>
      </c>
      <c r="T1480" s="62">
        <v>1237146.18</v>
      </c>
      <c r="U1480" s="62">
        <v>1153241.56</v>
      </c>
      <c r="Z1480" s="42" t="s">
        <v>68</v>
      </c>
      <c r="AJ1480" s="42"/>
      <c r="AW1480" s="42" t="s">
        <v>2412</v>
      </c>
      <c r="AX1480" s="42">
        <v>0.15620000000000001</v>
      </c>
      <c r="AY1480" s="42"/>
      <c r="AZ1480" s="42"/>
      <c r="BA1480" s="42"/>
      <c r="BB1480" s="42"/>
      <c r="BN1480" s="128" t="s">
        <v>4578</v>
      </c>
      <c r="BO1480" s="58" t="str">
        <f t="shared" si="23"/>
        <v>境内资产</v>
      </c>
      <c r="BP1480" s="58" t="str">
        <f>IF(M1480="",VLOOKUP(D1480,Sheet4!$A$1:$B$92,2,0),VLOOKUP(Q1480,Sheet4!$A$1:$B$92,2,0))</f>
        <v>保险资产管理产品</v>
      </c>
    </row>
    <row r="1481" spans="1:68" s="58" customFormat="1" ht="12.75" customHeight="1">
      <c r="A1481" s="137" t="s">
        <v>1975</v>
      </c>
      <c r="B1481" s="50" t="s">
        <v>1976</v>
      </c>
      <c r="C1481" s="252" t="s">
        <v>5552</v>
      </c>
      <c r="D1481" s="257" t="s">
        <v>672</v>
      </c>
      <c r="E1481" s="42" t="s">
        <v>3108</v>
      </c>
      <c r="F1481" s="42" t="s">
        <v>1976</v>
      </c>
      <c r="G1481" s="42"/>
      <c r="H1481" s="307">
        <v>9.3425373184415914</v>
      </c>
      <c r="I1481" s="315">
        <v>9.3425373184415914</v>
      </c>
      <c r="J1481" s="105">
        <v>0</v>
      </c>
      <c r="K1481" s="42">
        <v>0</v>
      </c>
      <c r="L1481" s="42" t="s">
        <v>4487</v>
      </c>
      <c r="M1481" s="50" t="s">
        <v>2351</v>
      </c>
      <c r="N1481" s="50" t="s">
        <v>2352</v>
      </c>
      <c r="O1481" s="137" t="s">
        <v>2353</v>
      </c>
      <c r="P1481" s="42" t="s">
        <v>64</v>
      </c>
      <c r="Q1481" s="42" t="s">
        <v>65</v>
      </c>
      <c r="R1481" s="42">
        <v>1</v>
      </c>
      <c r="S1481" s="137" t="s">
        <v>2254</v>
      </c>
      <c r="T1481" s="62">
        <v>1237146.18</v>
      </c>
      <c r="U1481" s="62">
        <v>1153241.56</v>
      </c>
      <c r="Z1481" s="42" t="s">
        <v>68</v>
      </c>
      <c r="AJ1481" s="42"/>
      <c r="AW1481" s="42" t="s">
        <v>2412</v>
      </c>
      <c r="AX1481" s="42">
        <v>0.15620000000000001</v>
      </c>
      <c r="AY1481" s="42"/>
      <c r="AZ1481" s="42"/>
      <c r="BA1481" s="42"/>
      <c r="BB1481" s="42"/>
      <c r="BN1481" s="128" t="s">
        <v>4578</v>
      </c>
      <c r="BO1481" s="58" t="str">
        <f t="shared" si="23"/>
        <v>境内资产</v>
      </c>
      <c r="BP1481" s="58" t="str">
        <f>IF(M1481="",VLOOKUP(D1481,Sheet4!$A$1:$B$92,2,0),VLOOKUP(Q1481,Sheet4!$A$1:$B$92,2,0))</f>
        <v>保险资产管理产品</v>
      </c>
    </row>
    <row r="1482" spans="1:68" s="58" customFormat="1" ht="12.75" customHeight="1">
      <c r="A1482" s="137" t="s">
        <v>2123</v>
      </c>
      <c r="B1482" s="50" t="s">
        <v>2346</v>
      </c>
      <c r="C1482" s="252" t="s">
        <v>5552</v>
      </c>
      <c r="D1482" s="257" t="s">
        <v>689</v>
      </c>
      <c r="E1482" s="42" t="s">
        <v>4368</v>
      </c>
      <c r="F1482" s="42" t="s">
        <v>2346</v>
      </c>
      <c r="G1482" s="42"/>
      <c r="H1482" s="307">
        <v>127.77936999901745</v>
      </c>
      <c r="I1482" s="315">
        <v>127.77936999901745</v>
      </c>
      <c r="J1482" s="105">
        <v>0</v>
      </c>
      <c r="K1482" s="42">
        <v>0</v>
      </c>
      <c r="L1482" s="42" t="s">
        <v>4487</v>
      </c>
      <c r="M1482" s="50" t="s">
        <v>2351</v>
      </c>
      <c r="N1482" s="50" t="s">
        <v>2352</v>
      </c>
      <c r="O1482" s="137" t="s">
        <v>2353</v>
      </c>
      <c r="P1482" s="42" t="s">
        <v>64</v>
      </c>
      <c r="Q1482" s="42" t="s">
        <v>65</v>
      </c>
      <c r="R1482" s="42">
        <v>1</v>
      </c>
      <c r="S1482" s="137" t="s">
        <v>2254</v>
      </c>
      <c r="T1482" s="62">
        <v>1237146.18</v>
      </c>
      <c r="U1482" s="62">
        <v>1153241.56</v>
      </c>
      <c r="Z1482" s="42" t="s">
        <v>68</v>
      </c>
      <c r="AJ1482" s="42"/>
      <c r="AW1482" s="42" t="s">
        <v>2412</v>
      </c>
      <c r="AX1482" s="42">
        <v>0.15620000000000001</v>
      </c>
      <c r="AY1482" s="42"/>
      <c r="AZ1482" s="42"/>
      <c r="BA1482" s="42"/>
      <c r="BB1482" s="42"/>
      <c r="BN1482" s="128" t="s">
        <v>4578</v>
      </c>
      <c r="BO1482" s="58" t="str">
        <f t="shared" si="23"/>
        <v>境内资产</v>
      </c>
      <c r="BP1482" s="58" t="str">
        <f>IF(M1482="",VLOOKUP(D1482,Sheet4!$A$1:$B$92,2,0),VLOOKUP(Q1482,Sheet4!$A$1:$B$92,2,0))</f>
        <v>保险资产管理产品</v>
      </c>
    </row>
    <row r="1483" spans="1:68" s="58" customFormat="1" ht="12.75" customHeight="1">
      <c r="A1483" s="137" t="s">
        <v>1615</v>
      </c>
      <c r="B1483" s="50" t="s">
        <v>1616</v>
      </c>
      <c r="C1483" s="252" t="s">
        <v>5552</v>
      </c>
      <c r="D1483" s="257" t="s">
        <v>689</v>
      </c>
      <c r="E1483" s="42" t="s">
        <v>1617</v>
      </c>
      <c r="F1483" s="42" t="s">
        <v>1616</v>
      </c>
      <c r="G1483" s="42"/>
      <c r="H1483" s="307">
        <v>92.705965887373353</v>
      </c>
      <c r="I1483" s="315">
        <v>92.705965887373353</v>
      </c>
      <c r="J1483" s="105">
        <v>0</v>
      </c>
      <c r="K1483" s="42">
        <v>0</v>
      </c>
      <c r="L1483" s="42" t="s">
        <v>4487</v>
      </c>
      <c r="M1483" s="50" t="s">
        <v>2351</v>
      </c>
      <c r="N1483" s="50" t="s">
        <v>2352</v>
      </c>
      <c r="O1483" s="137" t="s">
        <v>2353</v>
      </c>
      <c r="P1483" s="42" t="s">
        <v>64</v>
      </c>
      <c r="Q1483" s="42" t="s">
        <v>65</v>
      </c>
      <c r="R1483" s="42">
        <v>1</v>
      </c>
      <c r="S1483" s="137" t="s">
        <v>2254</v>
      </c>
      <c r="T1483" s="62">
        <v>1237146.18</v>
      </c>
      <c r="U1483" s="62">
        <v>1153241.56</v>
      </c>
      <c r="Z1483" s="42" t="s">
        <v>68</v>
      </c>
      <c r="AJ1483" s="42"/>
      <c r="AW1483" s="42" t="s">
        <v>2412</v>
      </c>
      <c r="AX1483" s="42">
        <v>0.15620000000000001</v>
      </c>
      <c r="AY1483" s="42"/>
      <c r="AZ1483" s="42"/>
      <c r="BA1483" s="42"/>
      <c r="BB1483" s="42"/>
      <c r="BN1483" s="128" t="s">
        <v>4578</v>
      </c>
      <c r="BO1483" s="58" t="str">
        <f t="shared" si="23"/>
        <v>境内资产</v>
      </c>
      <c r="BP1483" s="58" t="str">
        <f>IF(M1483="",VLOOKUP(D1483,Sheet4!$A$1:$B$92,2,0),VLOOKUP(Q1483,Sheet4!$A$1:$B$92,2,0))</f>
        <v>保险资产管理产品</v>
      </c>
    </row>
    <row r="1484" spans="1:68" s="58" customFormat="1" ht="12.75" customHeight="1">
      <c r="A1484" s="137" t="s">
        <v>1654</v>
      </c>
      <c r="B1484" s="50" t="s">
        <v>1655</v>
      </c>
      <c r="C1484" s="252" t="s">
        <v>5552</v>
      </c>
      <c r="D1484" s="257" t="s">
        <v>672</v>
      </c>
      <c r="E1484" s="42" t="s">
        <v>1656</v>
      </c>
      <c r="F1484" s="42" t="s">
        <v>1655</v>
      </c>
      <c r="G1484" s="42"/>
      <c r="H1484" s="307">
        <v>170.55959751130374</v>
      </c>
      <c r="I1484" s="315">
        <v>230.57130774676244</v>
      </c>
      <c r="J1484" s="105">
        <v>0</v>
      </c>
      <c r="K1484" s="42">
        <v>0</v>
      </c>
      <c r="L1484" s="42" t="s">
        <v>4487</v>
      </c>
      <c r="M1484" s="50" t="s">
        <v>2351</v>
      </c>
      <c r="N1484" s="50" t="s">
        <v>2352</v>
      </c>
      <c r="O1484" s="137" t="s">
        <v>2353</v>
      </c>
      <c r="P1484" s="42" t="s">
        <v>64</v>
      </c>
      <c r="Q1484" s="42" t="s">
        <v>65</v>
      </c>
      <c r="R1484" s="42">
        <v>1</v>
      </c>
      <c r="S1484" s="137" t="s">
        <v>2254</v>
      </c>
      <c r="T1484" s="62">
        <v>1237146.18</v>
      </c>
      <c r="U1484" s="62">
        <v>1153241.56</v>
      </c>
      <c r="Z1484" s="42" t="s">
        <v>68</v>
      </c>
      <c r="AJ1484" s="42"/>
      <c r="AW1484" s="42" t="s">
        <v>2412</v>
      </c>
      <c r="AX1484" s="42">
        <v>0.15620000000000001</v>
      </c>
      <c r="AY1484" s="42"/>
      <c r="AZ1484" s="42"/>
      <c r="BA1484" s="42"/>
      <c r="BB1484" s="42"/>
      <c r="BN1484" s="128" t="s">
        <v>4578</v>
      </c>
      <c r="BO1484" s="58" t="str">
        <f t="shared" si="23"/>
        <v>境内资产</v>
      </c>
      <c r="BP1484" s="58" t="str">
        <f>IF(M1484="",VLOOKUP(D1484,Sheet4!$A$1:$B$92,2,0),VLOOKUP(Q1484,Sheet4!$A$1:$B$92,2,0))</f>
        <v>保险资产管理产品</v>
      </c>
    </row>
    <row r="1485" spans="1:68" s="58" customFormat="1" ht="12.75" customHeight="1">
      <c r="A1485" s="137" t="s">
        <v>1734</v>
      </c>
      <c r="B1485" s="50" t="s">
        <v>1735</v>
      </c>
      <c r="C1485" s="252" t="s">
        <v>5552</v>
      </c>
      <c r="D1485" s="257" t="s">
        <v>678</v>
      </c>
      <c r="E1485" s="42" t="s">
        <v>1736</v>
      </c>
      <c r="F1485" s="42" t="s">
        <v>1735</v>
      </c>
      <c r="G1485" s="42"/>
      <c r="H1485" s="307">
        <v>35.939494166599246</v>
      </c>
      <c r="I1485" s="315">
        <v>15.942208587487336</v>
      </c>
      <c r="J1485" s="105">
        <v>0</v>
      </c>
      <c r="K1485" s="42">
        <v>0</v>
      </c>
      <c r="L1485" s="42" t="s">
        <v>4487</v>
      </c>
      <c r="M1485" s="50" t="s">
        <v>2351</v>
      </c>
      <c r="N1485" s="50" t="s">
        <v>2352</v>
      </c>
      <c r="O1485" s="137" t="s">
        <v>2353</v>
      </c>
      <c r="P1485" s="42" t="s">
        <v>64</v>
      </c>
      <c r="Q1485" s="42" t="s">
        <v>65</v>
      </c>
      <c r="R1485" s="42">
        <v>1</v>
      </c>
      <c r="S1485" s="137" t="s">
        <v>2254</v>
      </c>
      <c r="T1485" s="62">
        <v>1237146.18</v>
      </c>
      <c r="U1485" s="62">
        <v>1153241.56</v>
      </c>
      <c r="Z1485" s="42" t="s">
        <v>68</v>
      </c>
      <c r="AJ1485" s="42"/>
      <c r="AW1485" s="42" t="s">
        <v>2412</v>
      </c>
      <c r="AX1485" s="42">
        <v>0.15620000000000001</v>
      </c>
      <c r="AY1485" s="42"/>
      <c r="AZ1485" s="42"/>
      <c r="BA1485" s="42"/>
      <c r="BB1485" s="42"/>
      <c r="BN1485" s="128" t="s">
        <v>4578</v>
      </c>
      <c r="BO1485" s="58" t="str">
        <f t="shared" si="23"/>
        <v>境内资产</v>
      </c>
      <c r="BP1485" s="58" t="str">
        <f>IF(M1485="",VLOOKUP(D1485,Sheet4!$A$1:$B$92,2,0),VLOOKUP(Q1485,Sheet4!$A$1:$B$92,2,0))</f>
        <v>保险资产管理产品</v>
      </c>
    </row>
    <row r="1486" spans="1:68" s="58" customFormat="1" ht="12.75" customHeight="1">
      <c r="A1486" s="137" t="s">
        <v>1737</v>
      </c>
      <c r="B1486" s="50" t="s">
        <v>1738</v>
      </c>
      <c r="C1486" s="252" t="s">
        <v>5552</v>
      </c>
      <c r="D1486" s="257" t="s">
        <v>678</v>
      </c>
      <c r="E1486" s="42" t="s">
        <v>1739</v>
      </c>
      <c r="F1486" s="42" t="s">
        <v>1738</v>
      </c>
      <c r="G1486" s="42"/>
      <c r="H1486" s="307">
        <v>12.151205681692108</v>
      </c>
      <c r="I1486" s="315">
        <v>6.9707963191860811</v>
      </c>
      <c r="J1486" s="105">
        <v>0</v>
      </c>
      <c r="K1486" s="42">
        <v>0</v>
      </c>
      <c r="L1486" s="42" t="s">
        <v>4487</v>
      </c>
      <c r="M1486" s="50" t="s">
        <v>2351</v>
      </c>
      <c r="N1486" s="50" t="s">
        <v>2352</v>
      </c>
      <c r="O1486" s="137" t="s">
        <v>2353</v>
      </c>
      <c r="P1486" s="42" t="s">
        <v>64</v>
      </c>
      <c r="Q1486" s="42" t="s">
        <v>65</v>
      </c>
      <c r="R1486" s="42">
        <v>1</v>
      </c>
      <c r="S1486" s="137" t="s">
        <v>2254</v>
      </c>
      <c r="T1486" s="62">
        <v>1237146.18</v>
      </c>
      <c r="U1486" s="62">
        <v>1153241.56</v>
      </c>
      <c r="Z1486" s="42" t="s">
        <v>68</v>
      </c>
      <c r="AJ1486" s="42"/>
      <c r="AW1486" s="42" t="s">
        <v>2412</v>
      </c>
      <c r="AX1486" s="42">
        <v>0.15620000000000001</v>
      </c>
      <c r="AY1486" s="42"/>
      <c r="AZ1486" s="42"/>
      <c r="BA1486" s="42"/>
      <c r="BB1486" s="42"/>
      <c r="BN1486" s="128" t="s">
        <v>4578</v>
      </c>
      <c r="BO1486" s="58" t="str">
        <f t="shared" si="23"/>
        <v>境内资产</v>
      </c>
      <c r="BP1486" s="58" t="str">
        <f>IF(M1486="",VLOOKUP(D1486,Sheet4!$A$1:$B$92,2,0),VLOOKUP(Q1486,Sheet4!$A$1:$B$92,2,0))</f>
        <v>保险资产管理产品</v>
      </c>
    </row>
    <row r="1487" spans="1:68" s="58" customFormat="1" ht="12.75" customHeight="1">
      <c r="A1487" s="137" t="s">
        <v>1743</v>
      </c>
      <c r="B1487" s="50" t="s">
        <v>1744</v>
      </c>
      <c r="C1487" s="252" t="s">
        <v>5552</v>
      </c>
      <c r="D1487" s="257" t="s">
        <v>678</v>
      </c>
      <c r="E1487" s="42" t="s">
        <v>1745</v>
      </c>
      <c r="F1487" s="42" t="s">
        <v>1744</v>
      </c>
      <c r="G1487" s="42"/>
      <c r="H1487" s="307">
        <v>27.08724048835824</v>
      </c>
      <c r="I1487" s="315">
        <v>18.447227473290205</v>
      </c>
      <c r="J1487" s="105">
        <v>0</v>
      </c>
      <c r="K1487" s="42">
        <v>0</v>
      </c>
      <c r="L1487" s="42" t="s">
        <v>4487</v>
      </c>
      <c r="M1487" s="50" t="s">
        <v>2351</v>
      </c>
      <c r="N1487" s="50" t="s">
        <v>2352</v>
      </c>
      <c r="O1487" s="137" t="s">
        <v>2353</v>
      </c>
      <c r="P1487" s="42" t="s">
        <v>64</v>
      </c>
      <c r="Q1487" s="42" t="s">
        <v>65</v>
      </c>
      <c r="R1487" s="42">
        <v>1</v>
      </c>
      <c r="S1487" s="137" t="s">
        <v>2254</v>
      </c>
      <c r="T1487" s="62">
        <v>1237146.18</v>
      </c>
      <c r="U1487" s="62">
        <v>1153241.56</v>
      </c>
      <c r="Z1487" s="42" t="s">
        <v>68</v>
      </c>
      <c r="AJ1487" s="42"/>
      <c r="AW1487" s="42" t="s">
        <v>2412</v>
      </c>
      <c r="AX1487" s="42">
        <v>0.15620000000000001</v>
      </c>
      <c r="AY1487" s="42"/>
      <c r="AZ1487" s="42"/>
      <c r="BA1487" s="42"/>
      <c r="BB1487" s="42"/>
      <c r="BN1487" s="128" t="s">
        <v>4578</v>
      </c>
      <c r="BO1487" s="58" t="str">
        <f t="shared" si="23"/>
        <v>境内资产</v>
      </c>
      <c r="BP1487" s="58" t="str">
        <f>IF(M1487="",VLOOKUP(D1487,Sheet4!$A$1:$B$92,2,0),VLOOKUP(Q1487,Sheet4!$A$1:$B$92,2,0))</f>
        <v>保险资产管理产品</v>
      </c>
    </row>
    <row r="1488" spans="1:68" s="58" customFormat="1" ht="12.75" customHeight="1">
      <c r="A1488" s="137" t="s">
        <v>2011</v>
      </c>
      <c r="B1488" s="50" t="s">
        <v>2012</v>
      </c>
      <c r="C1488" s="252" t="s">
        <v>5552</v>
      </c>
      <c r="D1488" s="257" t="s">
        <v>678</v>
      </c>
      <c r="E1488" s="42" t="s">
        <v>2792</v>
      </c>
      <c r="F1488" s="42" t="s">
        <v>2012</v>
      </c>
      <c r="G1488" s="42"/>
      <c r="H1488" s="307">
        <v>15.894530110934353</v>
      </c>
      <c r="I1488" s="315">
        <v>10.396314373171373</v>
      </c>
      <c r="J1488" s="105">
        <v>0</v>
      </c>
      <c r="K1488" s="42">
        <v>0</v>
      </c>
      <c r="L1488" s="42" t="s">
        <v>4487</v>
      </c>
      <c r="M1488" s="50" t="s">
        <v>2351</v>
      </c>
      <c r="N1488" s="50" t="s">
        <v>2352</v>
      </c>
      <c r="O1488" s="137" t="s">
        <v>2353</v>
      </c>
      <c r="P1488" s="42" t="s">
        <v>64</v>
      </c>
      <c r="Q1488" s="42" t="s">
        <v>65</v>
      </c>
      <c r="R1488" s="42">
        <v>1</v>
      </c>
      <c r="S1488" s="137" t="s">
        <v>2254</v>
      </c>
      <c r="T1488" s="62">
        <v>1237146.18</v>
      </c>
      <c r="U1488" s="62">
        <v>1153241.56</v>
      </c>
      <c r="Z1488" s="42" t="s">
        <v>68</v>
      </c>
      <c r="AJ1488" s="42"/>
      <c r="AW1488" s="42" t="s">
        <v>2412</v>
      </c>
      <c r="AX1488" s="42">
        <v>0.15620000000000001</v>
      </c>
      <c r="AY1488" s="42"/>
      <c r="AZ1488" s="42"/>
      <c r="BA1488" s="42"/>
      <c r="BB1488" s="42"/>
      <c r="BN1488" s="128" t="s">
        <v>4578</v>
      </c>
      <c r="BO1488" s="58" t="str">
        <f t="shared" si="23"/>
        <v>境内资产</v>
      </c>
      <c r="BP1488" s="58" t="str">
        <f>IF(M1488="",VLOOKUP(D1488,Sheet4!$A$1:$B$92,2,0),VLOOKUP(Q1488,Sheet4!$A$1:$B$92,2,0))</f>
        <v>保险资产管理产品</v>
      </c>
    </row>
    <row r="1489" spans="1:68" s="58" customFormat="1" ht="12.75" customHeight="1">
      <c r="A1489" s="137" t="s">
        <v>2013</v>
      </c>
      <c r="B1489" s="50" t="s">
        <v>2014</v>
      </c>
      <c r="C1489" s="252" t="s">
        <v>5552</v>
      </c>
      <c r="D1489" s="257" t="s">
        <v>678</v>
      </c>
      <c r="E1489" s="42" t="s">
        <v>2793</v>
      </c>
      <c r="F1489" s="42" t="s">
        <v>2014</v>
      </c>
      <c r="G1489" s="42"/>
      <c r="H1489" s="307">
        <v>7.7912571696483059</v>
      </c>
      <c r="I1489" s="315">
        <v>8.1300074813721448</v>
      </c>
      <c r="J1489" s="105">
        <v>0</v>
      </c>
      <c r="K1489" s="42">
        <v>0</v>
      </c>
      <c r="L1489" s="42" t="s">
        <v>4487</v>
      </c>
      <c r="M1489" s="50" t="s">
        <v>2351</v>
      </c>
      <c r="N1489" s="50" t="s">
        <v>2352</v>
      </c>
      <c r="O1489" s="137" t="s">
        <v>2353</v>
      </c>
      <c r="P1489" s="42" t="s">
        <v>64</v>
      </c>
      <c r="Q1489" s="42" t="s">
        <v>65</v>
      </c>
      <c r="R1489" s="42">
        <v>1</v>
      </c>
      <c r="S1489" s="137" t="s">
        <v>2254</v>
      </c>
      <c r="T1489" s="62">
        <v>1237146.18</v>
      </c>
      <c r="U1489" s="62">
        <v>1153241.56</v>
      </c>
      <c r="Z1489" s="42" t="s">
        <v>68</v>
      </c>
      <c r="AJ1489" s="42"/>
      <c r="AW1489" s="42" t="s">
        <v>2412</v>
      </c>
      <c r="AX1489" s="42">
        <v>0.15620000000000001</v>
      </c>
      <c r="AY1489" s="42"/>
      <c r="AZ1489" s="42"/>
      <c r="BA1489" s="42"/>
      <c r="BB1489" s="42"/>
      <c r="BN1489" s="128" t="s">
        <v>4578</v>
      </c>
      <c r="BO1489" s="58" t="str">
        <f t="shared" si="23"/>
        <v>境内资产</v>
      </c>
      <c r="BP1489" s="58" t="str">
        <f>IF(M1489="",VLOOKUP(D1489,Sheet4!$A$1:$B$92,2,0),VLOOKUP(Q1489,Sheet4!$A$1:$B$92,2,0))</f>
        <v>保险资产管理产品</v>
      </c>
    </row>
    <row r="1490" spans="1:68" s="58" customFormat="1" ht="12.75" customHeight="1">
      <c r="A1490" s="137" t="s">
        <v>2019</v>
      </c>
      <c r="B1490" s="50" t="s">
        <v>2020</v>
      </c>
      <c r="C1490" s="252" t="s">
        <v>5552</v>
      </c>
      <c r="D1490" s="257" t="s">
        <v>678</v>
      </c>
      <c r="E1490" s="42" t="s">
        <v>2795</v>
      </c>
      <c r="F1490" s="42" t="s">
        <v>2020</v>
      </c>
      <c r="G1490" s="42"/>
      <c r="H1490" s="307">
        <v>2.6402144397825622</v>
      </c>
      <c r="I1490" s="315">
        <v>5.5424348926733176</v>
      </c>
      <c r="J1490" s="105">
        <v>0</v>
      </c>
      <c r="K1490" s="42">
        <v>0</v>
      </c>
      <c r="L1490" s="42" t="s">
        <v>4487</v>
      </c>
      <c r="M1490" s="50" t="s">
        <v>2351</v>
      </c>
      <c r="N1490" s="50" t="s">
        <v>2352</v>
      </c>
      <c r="O1490" s="137" t="s">
        <v>2353</v>
      </c>
      <c r="P1490" s="42" t="s">
        <v>64</v>
      </c>
      <c r="Q1490" s="42" t="s">
        <v>65</v>
      </c>
      <c r="R1490" s="42">
        <v>1</v>
      </c>
      <c r="S1490" s="137" t="s">
        <v>2254</v>
      </c>
      <c r="T1490" s="62">
        <v>1237146.18</v>
      </c>
      <c r="U1490" s="62">
        <v>1153241.56</v>
      </c>
      <c r="Z1490" s="42" t="s">
        <v>68</v>
      </c>
      <c r="AJ1490" s="42"/>
      <c r="AW1490" s="42" t="s">
        <v>2412</v>
      </c>
      <c r="AX1490" s="42">
        <v>0.15620000000000001</v>
      </c>
      <c r="AY1490" s="42"/>
      <c r="AZ1490" s="42"/>
      <c r="BA1490" s="42"/>
      <c r="BB1490" s="42"/>
      <c r="BN1490" s="128" t="s">
        <v>4578</v>
      </c>
      <c r="BO1490" s="58" t="str">
        <f t="shared" si="23"/>
        <v>境内资产</v>
      </c>
      <c r="BP1490" s="58" t="str">
        <f>IF(M1490="",VLOOKUP(D1490,Sheet4!$A$1:$B$92,2,0),VLOOKUP(Q1490,Sheet4!$A$1:$B$92,2,0))</f>
        <v>保险资产管理产品</v>
      </c>
    </row>
    <row r="1491" spans="1:68" s="58" customFormat="1" ht="12.75" customHeight="1">
      <c r="A1491" s="137" t="s">
        <v>1755</v>
      </c>
      <c r="B1491" s="50" t="s">
        <v>1756</v>
      </c>
      <c r="C1491" s="252" t="s">
        <v>5552</v>
      </c>
      <c r="D1491" s="257" t="s">
        <v>678</v>
      </c>
      <c r="E1491" s="42" t="s">
        <v>1757</v>
      </c>
      <c r="F1491" s="42" t="s">
        <v>1756</v>
      </c>
      <c r="G1491" s="42"/>
      <c r="H1491" s="307">
        <v>16.277612381535139</v>
      </c>
      <c r="I1491" s="315">
        <v>12.966439948368162</v>
      </c>
      <c r="J1491" s="105">
        <v>0</v>
      </c>
      <c r="K1491" s="42">
        <v>0</v>
      </c>
      <c r="L1491" s="42" t="s">
        <v>4487</v>
      </c>
      <c r="M1491" s="50" t="s">
        <v>2351</v>
      </c>
      <c r="N1491" s="50" t="s">
        <v>2352</v>
      </c>
      <c r="O1491" s="137" t="s">
        <v>2353</v>
      </c>
      <c r="P1491" s="42" t="s">
        <v>64</v>
      </c>
      <c r="Q1491" s="42" t="s">
        <v>65</v>
      </c>
      <c r="R1491" s="42">
        <v>1</v>
      </c>
      <c r="S1491" s="137" t="s">
        <v>2254</v>
      </c>
      <c r="T1491" s="62">
        <v>1237146.18</v>
      </c>
      <c r="U1491" s="62">
        <v>1153241.56</v>
      </c>
      <c r="Z1491" s="42" t="s">
        <v>68</v>
      </c>
      <c r="AJ1491" s="42"/>
      <c r="AW1491" s="42" t="s">
        <v>2412</v>
      </c>
      <c r="AX1491" s="42">
        <v>0.15620000000000001</v>
      </c>
      <c r="AY1491" s="42"/>
      <c r="AZ1491" s="42"/>
      <c r="BA1491" s="42"/>
      <c r="BB1491" s="42"/>
      <c r="BN1491" s="128" t="s">
        <v>4578</v>
      </c>
      <c r="BO1491" s="58" t="str">
        <f t="shared" si="23"/>
        <v>境内资产</v>
      </c>
      <c r="BP1491" s="58" t="str">
        <f>IF(M1491="",VLOOKUP(D1491,Sheet4!$A$1:$B$92,2,0),VLOOKUP(Q1491,Sheet4!$A$1:$B$92,2,0))</f>
        <v>保险资产管理产品</v>
      </c>
    </row>
    <row r="1492" spans="1:68" s="58" customFormat="1" ht="12.75" customHeight="1">
      <c r="A1492" s="137" t="s">
        <v>1758</v>
      </c>
      <c r="B1492" s="50" t="s">
        <v>1759</v>
      </c>
      <c r="C1492" s="252" t="s">
        <v>5552</v>
      </c>
      <c r="D1492" s="257" t="s">
        <v>678</v>
      </c>
      <c r="E1492" s="42" t="s">
        <v>1760</v>
      </c>
      <c r="F1492" s="42" t="s">
        <v>1759</v>
      </c>
      <c r="G1492" s="42"/>
      <c r="H1492" s="307">
        <v>38.147199397745609</v>
      </c>
      <c r="I1492" s="315">
        <v>20.164837070846996</v>
      </c>
      <c r="J1492" s="105">
        <v>0</v>
      </c>
      <c r="K1492" s="42">
        <v>0</v>
      </c>
      <c r="L1492" s="42" t="s">
        <v>4487</v>
      </c>
      <c r="M1492" s="50" t="s">
        <v>2351</v>
      </c>
      <c r="N1492" s="50" t="s">
        <v>2352</v>
      </c>
      <c r="O1492" s="137" t="s">
        <v>2353</v>
      </c>
      <c r="P1492" s="42" t="s">
        <v>64</v>
      </c>
      <c r="Q1492" s="42" t="s">
        <v>65</v>
      </c>
      <c r="R1492" s="42">
        <v>1</v>
      </c>
      <c r="S1492" s="137" t="s">
        <v>2254</v>
      </c>
      <c r="T1492" s="62">
        <v>1237146.18</v>
      </c>
      <c r="U1492" s="62">
        <v>1153241.56</v>
      </c>
      <c r="Z1492" s="42" t="s">
        <v>68</v>
      </c>
      <c r="AJ1492" s="42"/>
      <c r="AW1492" s="42" t="s">
        <v>2412</v>
      </c>
      <c r="AX1492" s="42">
        <v>0.15620000000000001</v>
      </c>
      <c r="AY1492" s="42"/>
      <c r="AZ1492" s="42"/>
      <c r="BA1492" s="42"/>
      <c r="BB1492" s="42"/>
      <c r="BN1492" s="128" t="s">
        <v>4578</v>
      </c>
      <c r="BO1492" s="58" t="str">
        <f t="shared" si="23"/>
        <v>境内资产</v>
      </c>
      <c r="BP1492" s="58" t="str">
        <f>IF(M1492="",VLOOKUP(D1492,Sheet4!$A$1:$B$92,2,0),VLOOKUP(Q1492,Sheet4!$A$1:$B$92,2,0))</f>
        <v>保险资产管理产品</v>
      </c>
    </row>
    <row r="1493" spans="1:68" s="58" customFormat="1" ht="12.75" customHeight="1">
      <c r="A1493" s="137" t="s">
        <v>1761</v>
      </c>
      <c r="B1493" s="50" t="s">
        <v>1762</v>
      </c>
      <c r="C1493" s="252" t="s">
        <v>5552</v>
      </c>
      <c r="D1493" s="257" t="s">
        <v>678</v>
      </c>
      <c r="E1493" s="42" t="s">
        <v>1763</v>
      </c>
      <c r="F1493" s="42" t="s">
        <v>1762</v>
      </c>
      <c r="G1493" s="42"/>
      <c r="H1493" s="307">
        <v>5.9071301167169983</v>
      </c>
      <c r="I1493" s="315">
        <v>6.952935691139813</v>
      </c>
      <c r="J1493" s="105">
        <v>0</v>
      </c>
      <c r="K1493" s="42">
        <v>0</v>
      </c>
      <c r="L1493" s="42" t="s">
        <v>4487</v>
      </c>
      <c r="M1493" s="50" t="s">
        <v>2351</v>
      </c>
      <c r="N1493" s="50" t="s">
        <v>2352</v>
      </c>
      <c r="O1493" s="137" t="s">
        <v>2353</v>
      </c>
      <c r="P1493" s="42" t="s">
        <v>64</v>
      </c>
      <c r="Q1493" s="42" t="s">
        <v>65</v>
      </c>
      <c r="R1493" s="42">
        <v>1</v>
      </c>
      <c r="S1493" s="137" t="s">
        <v>2254</v>
      </c>
      <c r="T1493" s="62">
        <v>1237146.18</v>
      </c>
      <c r="U1493" s="62">
        <v>1153241.56</v>
      </c>
      <c r="Z1493" s="42" t="s">
        <v>68</v>
      </c>
      <c r="AJ1493" s="42"/>
      <c r="AW1493" s="42" t="s">
        <v>2412</v>
      </c>
      <c r="AX1493" s="42">
        <v>0.15620000000000001</v>
      </c>
      <c r="AY1493" s="42"/>
      <c r="AZ1493" s="42"/>
      <c r="BA1493" s="42"/>
      <c r="BB1493" s="42"/>
      <c r="BN1493" s="128" t="s">
        <v>4578</v>
      </c>
      <c r="BO1493" s="58" t="str">
        <f t="shared" si="23"/>
        <v>境内资产</v>
      </c>
      <c r="BP1493" s="58" t="str">
        <f>IF(M1493="",VLOOKUP(D1493,Sheet4!$A$1:$B$92,2,0),VLOOKUP(Q1493,Sheet4!$A$1:$B$92,2,0))</f>
        <v>保险资产管理产品</v>
      </c>
    </row>
    <row r="1494" spans="1:68" s="58" customFormat="1" ht="12.75" customHeight="1">
      <c r="A1494" s="137" t="s">
        <v>1621</v>
      </c>
      <c r="B1494" s="50" t="s">
        <v>1622</v>
      </c>
      <c r="C1494" s="252" t="s">
        <v>5552</v>
      </c>
      <c r="D1494" s="257" t="s">
        <v>678</v>
      </c>
      <c r="E1494" s="42" t="s">
        <v>1623</v>
      </c>
      <c r="F1494" s="42" t="s">
        <v>1622</v>
      </c>
      <c r="G1494" s="42"/>
      <c r="H1494" s="307">
        <v>6.1009649326717534</v>
      </c>
      <c r="I1494" s="315">
        <v>5.8888182728042988</v>
      </c>
      <c r="J1494" s="105">
        <v>0</v>
      </c>
      <c r="K1494" s="42">
        <v>0</v>
      </c>
      <c r="L1494" s="42" t="s">
        <v>4487</v>
      </c>
      <c r="M1494" s="50" t="s">
        <v>2351</v>
      </c>
      <c r="N1494" s="50" t="s">
        <v>2352</v>
      </c>
      <c r="O1494" s="137" t="s">
        <v>2353</v>
      </c>
      <c r="P1494" s="42" t="s">
        <v>64</v>
      </c>
      <c r="Q1494" s="42" t="s">
        <v>65</v>
      </c>
      <c r="R1494" s="42">
        <v>1</v>
      </c>
      <c r="S1494" s="137" t="s">
        <v>2254</v>
      </c>
      <c r="T1494" s="62">
        <v>1237146.18</v>
      </c>
      <c r="U1494" s="62">
        <v>1153241.56</v>
      </c>
      <c r="Z1494" s="42" t="s">
        <v>68</v>
      </c>
      <c r="AJ1494" s="42"/>
      <c r="AW1494" s="42" t="s">
        <v>2412</v>
      </c>
      <c r="AX1494" s="42">
        <v>0.15620000000000001</v>
      </c>
      <c r="AY1494" s="42"/>
      <c r="AZ1494" s="42"/>
      <c r="BA1494" s="42"/>
      <c r="BB1494" s="42"/>
      <c r="BN1494" s="128" t="s">
        <v>4578</v>
      </c>
      <c r="BO1494" s="58" t="str">
        <f t="shared" si="23"/>
        <v>境内资产</v>
      </c>
      <c r="BP1494" s="58" t="str">
        <f>IF(M1494="",VLOOKUP(D1494,Sheet4!$A$1:$B$92,2,0),VLOOKUP(Q1494,Sheet4!$A$1:$B$92,2,0))</f>
        <v>保险资产管理产品</v>
      </c>
    </row>
    <row r="1495" spans="1:68" s="58" customFormat="1" ht="12.75" customHeight="1">
      <c r="A1495" s="137" t="s">
        <v>2035</v>
      </c>
      <c r="B1495" s="50" t="s">
        <v>2036</v>
      </c>
      <c r="C1495" s="252" t="s">
        <v>5552</v>
      </c>
      <c r="D1495" s="257" t="s">
        <v>678</v>
      </c>
      <c r="E1495" s="42" t="s">
        <v>4460</v>
      </c>
      <c r="F1495" s="42" t="s">
        <v>2036</v>
      </c>
      <c r="G1495" s="42"/>
      <c r="H1495" s="307">
        <v>63.979138545028874</v>
      </c>
      <c r="I1495" s="315">
        <v>50.963929681763844</v>
      </c>
      <c r="J1495" s="105">
        <v>0</v>
      </c>
      <c r="K1495" s="42">
        <v>0</v>
      </c>
      <c r="L1495" s="42" t="s">
        <v>4487</v>
      </c>
      <c r="M1495" s="50" t="s">
        <v>2351</v>
      </c>
      <c r="N1495" s="50" t="s">
        <v>2352</v>
      </c>
      <c r="O1495" s="137" t="s">
        <v>2353</v>
      </c>
      <c r="P1495" s="42" t="s">
        <v>64</v>
      </c>
      <c r="Q1495" s="42" t="s">
        <v>65</v>
      </c>
      <c r="R1495" s="42">
        <v>1</v>
      </c>
      <c r="S1495" s="137" t="s">
        <v>2254</v>
      </c>
      <c r="T1495" s="62">
        <v>1237146.18</v>
      </c>
      <c r="U1495" s="62">
        <v>1153241.56</v>
      </c>
      <c r="Z1495" s="42" t="s">
        <v>68</v>
      </c>
      <c r="AJ1495" s="42"/>
      <c r="AW1495" s="42" t="s">
        <v>2412</v>
      </c>
      <c r="AX1495" s="42">
        <v>0.15620000000000001</v>
      </c>
      <c r="AY1495" s="42"/>
      <c r="AZ1495" s="42"/>
      <c r="BA1495" s="42"/>
      <c r="BB1495" s="42"/>
      <c r="BN1495" s="128" t="s">
        <v>4578</v>
      </c>
      <c r="BO1495" s="58" t="str">
        <f t="shared" si="23"/>
        <v>境内资产</v>
      </c>
      <c r="BP1495" s="58" t="str">
        <f>IF(M1495="",VLOOKUP(D1495,Sheet4!$A$1:$B$92,2,0),VLOOKUP(Q1495,Sheet4!$A$1:$B$92,2,0))</f>
        <v>保险资产管理产品</v>
      </c>
    </row>
    <row r="1496" spans="1:68" s="58" customFormat="1" ht="12.75" customHeight="1">
      <c r="A1496" s="137" t="s">
        <v>1627</v>
      </c>
      <c r="B1496" s="50" t="s">
        <v>1628</v>
      </c>
      <c r="C1496" s="252" t="s">
        <v>5552</v>
      </c>
      <c r="D1496" s="257" t="s">
        <v>678</v>
      </c>
      <c r="E1496" s="42" t="s">
        <v>1629</v>
      </c>
      <c r="F1496" s="42" t="s">
        <v>1628</v>
      </c>
      <c r="G1496" s="42"/>
      <c r="H1496" s="307">
        <v>21.195602116388745</v>
      </c>
      <c r="I1496" s="315">
        <v>11.45242270987772</v>
      </c>
      <c r="J1496" s="105">
        <v>0</v>
      </c>
      <c r="K1496" s="42">
        <v>0</v>
      </c>
      <c r="L1496" s="42" t="s">
        <v>4487</v>
      </c>
      <c r="M1496" s="50" t="s">
        <v>2351</v>
      </c>
      <c r="N1496" s="50" t="s">
        <v>2352</v>
      </c>
      <c r="O1496" s="137" t="s">
        <v>2353</v>
      </c>
      <c r="P1496" s="42" t="s">
        <v>64</v>
      </c>
      <c r="Q1496" s="42" t="s">
        <v>65</v>
      </c>
      <c r="R1496" s="42">
        <v>1</v>
      </c>
      <c r="S1496" s="137" t="s">
        <v>2254</v>
      </c>
      <c r="T1496" s="62">
        <v>1237146.18</v>
      </c>
      <c r="U1496" s="62">
        <v>1153241.56</v>
      </c>
      <c r="Z1496" s="42" t="s">
        <v>68</v>
      </c>
      <c r="AJ1496" s="42"/>
      <c r="AW1496" s="42" t="s">
        <v>2412</v>
      </c>
      <c r="AX1496" s="42">
        <v>0.15620000000000001</v>
      </c>
      <c r="AY1496" s="42"/>
      <c r="AZ1496" s="42"/>
      <c r="BA1496" s="42"/>
      <c r="BB1496" s="42"/>
      <c r="BN1496" s="128" t="s">
        <v>4578</v>
      </c>
      <c r="BO1496" s="58" t="str">
        <f t="shared" si="23"/>
        <v>境内资产</v>
      </c>
      <c r="BP1496" s="58" t="str">
        <f>IF(M1496="",VLOOKUP(D1496,Sheet4!$A$1:$B$92,2,0),VLOOKUP(Q1496,Sheet4!$A$1:$B$92,2,0))</f>
        <v>保险资产管理产品</v>
      </c>
    </row>
    <row r="1497" spans="1:68" s="58" customFormat="1" ht="12.75" customHeight="1">
      <c r="A1497" s="137" t="s">
        <v>1630</v>
      </c>
      <c r="B1497" s="50" t="s">
        <v>1631</v>
      </c>
      <c r="C1497" s="252" t="s">
        <v>5552</v>
      </c>
      <c r="D1497" s="257" t="s">
        <v>678</v>
      </c>
      <c r="E1497" s="42" t="s">
        <v>1632</v>
      </c>
      <c r="F1497" s="42" t="s">
        <v>1631</v>
      </c>
      <c r="G1497" s="42"/>
      <c r="H1497" s="307">
        <v>13.225137045122519</v>
      </c>
      <c r="I1497" s="315">
        <v>8.8562394183944821</v>
      </c>
      <c r="J1497" s="105">
        <v>0</v>
      </c>
      <c r="K1497" s="42">
        <v>0</v>
      </c>
      <c r="L1497" s="42" t="s">
        <v>4487</v>
      </c>
      <c r="M1497" s="50" t="s">
        <v>2351</v>
      </c>
      <c r="N1497" s="50" t="s">
        <v>2352</v>
      </c>
      <c r="O1497" s="137" t="s">
        <v>2353</v>
      </c>
      <c r="P1497" s="42" t="s">
        <v>64</v>
      </c>
      <c r="Q1497" s="42" t="s">
        <v>65</v>
      </c>
      <c r="R1497" s="42">
        <v>1</v>
      </c>
      <c r="S1497" s="137" t="s">
        <v>2254</v>
      </c>
      <c r="T1497" s="62">
        <v>1237146.18</v>
      </c>
      <c r="U1497" s="62">
        <v>1153241.56</v>
      </c>
      <c r="Z1497" s="42" t="s">
        <v>68</v>
      </c>
      <c r="AJ1497" s="42"/>
      <c r="AW1497" s="42" t="s">
        <v>2412</v>
      </c>
      <c r="AX1497" s="42">
        <v>0.15620000000000001</v>
      </c>
      <c r="AY1497" s="42"/>
      <c r="AZ1497" s="42"/>
      <c r="BA1497" s="42"/>
      <c r="BB1497" s="42"/>
      <c r="BN1497" s="128" t="s">
        <v>4578</v>
      </c>
      <c r="BO1497" s="58" t="str">
        <f t="shared" si="23"/>
        <v>境内资产</v>
      </c>
      <c r="BP1497" s="58" t="str">
        <f>IF(M1497="",VLOOKUP(D1497,Sheet4!$A$1:$B$92,2,0),VLOOKUP(Q1497,Sheet4!$A$1:$B$92,2,0))</f>
        <v>保险资产管理产品</v>
      </c>
    </row>
    <row r="1498" spans="1:68" s="58" customFormat="1" ht="12.75" customHeight="1">
      <c r="A1498" s="137" t="s">
        <v>1633</v>
      </c>
      <c r="B1498" s="50" t="s">
        <v>1634</v>
      </c>
      <c r="C1498" s="252" t="s">
        <v>5552</v>
      </c>
      <c r="D1498" s="257" t="s">
        <v>678</v>
      </c>
      <c r="E1498" s="42" t="s">
        <v>1635</v>
      </c>
      <c r="F1498" s="42" t="s">
        <v>1634</v>
      </c>
      <c r="G1498" s="42"/>
      <c r="H1498" s="307">
        <v>39.33384072447852</v>
      </c>
      <c r="I1498" s="315">
        <v>17.499655353121859</v>
      </c>
      <c r="J1498" s="105">
        <v>0</v>
      </c>
      <c r="K1498" s="42">
        <v>0</v>
      </c>
      <c r="L1498" s="42" t="s">
        <v>4487</v>
      </c>
      <c r="M1498" s="50" t="s">
        <v>2351</v>
      </c>
      <c r="N1498" s="50" t="s">
        <v>2352</v>
      </c>
      <c r="O1498" s="137" t="s">
        <v>2353</v>
      </c>
      <c r="P1498" s="42" t="s">
        <v>64</v>
      </c>
      <c r="Q1498" s="42" t="s">
        <v>65</v>
      </c>
      <c r="R1498" s="42">
        <v>1</v>
      </c>
      <c r="S1498" s="137" t="s">
        <v>2254</v>
      </c>
      <c r="T1498" s="62">
        <v>1237146.18</v>
      </c>
      <c r="U1498" s="62">
        <v>1153241.56</v>
      </c>
      <c r="Z1498" s="42" t="s">
        <v>68</v>
      </c>
      <c r="AJ1498" s="42"/>
      <c r="AW1498" s="42" t="s">
        <v>2412</v>
      </c>
      <c r="AX1498" s="42">
        <v>0.15620000000000001</v>
      </c>
      <c r="AY1498" s="42"/>
      <c r="AZ1498" s="42"/>
      <c r="BA1498" s="42"/>
      <c r="BB1498" s="42"/>
      <c r="BN1498" s="128" t="s">
        <v>4578</v>
      </c>
      <c r="BO1498" s="58" t="str">
        <f t="shared" si="23"/>
        <v>境内资产</v>
      </c>
      <c r="BP1498" s="58" t="str">
        <f>IF(M1498="",VLOOKUP(D1498,Sheet4!$A$1:$B$92,2,0),VLOOKUP(Q1498,Sheet4!$A$1:$B$92,2,0))</f>
        <v>保险资产管理产品</v>
      </c>
    </row>
    <row r="1499" spans="1:68" s="58" customFormat="1" ht="12.75" customHeight="1">
      <c r="A1499" s="137" t="s">
        <v>1764</v>
      </c>
      <c r="B1499" s="50" t="s">
        <v>1765</v>
      </c>
      <c r="C1499" s="252" t="s">
        <v>5552</v>
      </c>
      <c r="D1499" s="257" t="s">
        <v>678</v>
      </c>
      <c r="E1499" s="42" t="s">
        <v>1766</v>
      </c>
      <c r="F1499" s="42" t="s">
        <v>1765</v>
      </c>
      <c r="G1499" s="42"/>
      <c r="H1499" s="307">
        <v>15.631076446921357</v>
      </c>
      <c r="I1499" s="315">
        <v>10.898047615982678</v>
      </c>
      <c r="J1499" s="105">
        <v>0</v>
      </c>
      <c r="K1499" s="42">
        <v>0</v>
      </c>
      <c r="L1499" s="42" t="s">
        <v>4487</v>
      </c>
      <c r="M1499" s="50" t="s">
        <v>2351</v>
      </c>
      <c r="N1499" s="50" t="s">
        <v>2352</v>
      </c>
      <c r="O1499" s="137" t="s">
        <v>2353</v>
      </c>
      <c r="P1499" s="42" t="s">
        <v>64</v>
      </c>
      <c r="Q1499" s="42" t="s">
        <v>65</v>
      </c>
      <c r="R1499" s="42">
        <v>1</v>
      </c>
      <c r="S1499" s="137" t="s">
        <v>2254</v>
      </c>
      <c r="T1499" s="62">
        <v>1237146.18</v>
      </c>
      <c r="U1499" s="62">
        <v>1153241.56</v>
      </c>
      <c r="Z1499" s="42" t="s">
        <v>68</v>
      </c>
      <c r="AJ1499" s="42"/>
      <c r="AW1499" s="42" t="s">
        <v>2412</v>
      </c>
      <c r="AX1499" s="42">
        <v>0.15620000000000001</v>
      </c>
      <c r="AY1499" s="42"/>
      <c r="AZ1499" s="42"/>
      <c r="BA1499" s="42"/>
      <c r="BB1499" s="42"/>
      <c r="BN1499" s="128" t="s">
        <v>4578</v>
      </c>
      <c r="BO1499" s="58" t="str">
        <f t="shared" si="23"/>
        <v>境内资产</v>
      </c>
      <c r="BP1499" s="58" t="str">
        <f>IF(M1499="",VLOOKUP(D1499,Sheet4!$A$1:$B$92,2,0),VLOOKUP(Q1499,Sheet4!$A$1:$B$92,2,0))</f>
        <v>保险资产管理产品</v>
      </c>
    </row>
    <row r="1500" spans="1:68" s="58" customFormat="1" ht="12.75" customHeight="1">
      <c r="A1500" s="137" t="s">
        <v>1826</v>
      </c>
      <c r="B1500" s="50" t="s">
        <v>1827</v>
      </c>
      <c r="C1500" s="252" t="s">
        <v>5552</v>
      </c>
      <c r="D1500" s="257" t="s">
        <v>678</v>
      </c>
      <c r="E1500" s="42" t="s">
        <v>1828</v>
      </c>
      <c r="F1500" s="42" t="s">
        <v>1827</v>
      </c>
      <c r="G1500" s="42"/>
      <c r="H1500" s="307">
        <v>5.0477518977750133</v>
      </c>
      <c r="I1500" s="315">
        <v>3.4265896916680672</v>
      </c>
      <c r="J1500" s="105">
        <v>0</v>
      </c>
      <c r="K1500" s="42">
        <v>0</v>
      </c>
      <c r="L1500" s="42" t="s">
        <v>4487</v>
      </c>
      <c r="M1500" s="50" t="s">
        <v>2351</v>
      </c>
      <c r="N1500" s="50" t="s">
        <v>2352</v>
      </c>
      <c r="O1500" s="137" t="s">
        <v>2353</v>
      </c>
      <c r="P1500" s="42" t="s">
        <v>64</v>
      </c>
      <c r="Q1500" s="42" t="s">
        <v>65</v>
      </c>
      <c r="R1500" s="42">
        <v>1</v>
      </c>
      <c r="S1500" s="137" t="s">
        <v>2254</v>
      </c>
      <c r="T1500" s="62">
        <v>1237146.18</v>
      </c>
      <c r="U1500" s="62">
        <v>1153241.56</v>
      </c>
      <c r="Z1500" s="42" t="s">
        <v>68</v>
      </c>
      <c r="AJ1500" s="42"/>
      <c r="AW1500" s="42" t="s">
        <v>2412</v>
      </c>
      <c r="AX1500" s="42">
        <v>0.15620000000000001</v>
      </c>
      <c r="AY1500" s="42"/>
      <c r="AZ1500" s="42"/>
      <c r="BA1500" s="42"/>
      <c r="BB1500" s="42"/>
      <c r="BN1500" s="128" t="s">
        <v>4578</v>
      </c>
      <c r="BO1500" s="58" t="str">
        <f t="shared" si="23"/>
        <v>境内资产</v>
      </c>
      <c r="BP1500" s="58" t="str">
        <f>IF(M1500="",VLOOKUP(D1500,Sheet4!$A$1:$B$92,2,0),VLOOKUP(Q1500,Sheet4!$A$1:$B$92,2,0))</f>
        <v>保险资产管理产品</v>
      </c>
    </row>
    <row r="1501" spans="1:68" s="58" customFormat="1" ht="12.75" customHeight="1">
      <c r="A1501" s="137" t="s">
        <v>2245</v>
      </c>
      <c r="B1501" s="50" t="s">
        <v>2246</v>
      </c>
      <c r="C1501" s="252" t="s">
        <v>5552</v>
      </c>
      <c r="D1501" s="257" t="s">
        <v>678</v>
      </c>
      <c r="E1501" s="42" t="s">
        <v>2814</v>
      </c>
      <c r="F1501" s="42" t="s">
        <v>2246</v>
      </c>
      <c r="G1501" s="42"/>
      <c r="H1501" s="307">
        <v>25.00897780889456</v>
      </c>
      <c r="I1501" s="315">
        <v>10.324044631897843</v>
      </c>
      <c r="J1501" s="105">
        <v>0</v>
      </c>
      <c r="K1501" s="42">
        <v>0</v>
      </c>
      <c r="L1501" s="42" t="s">
        <v>4487</v>
      </c>
      <c r="M1501" s="50" t="s">
        <v>2351</v>
      </c>
      <c r="N1501" s="50" t="s">
        <v>2352</v>
      </c>
      <c r="O1501" s="137" t="s">
        <v>2353</v>
      </c>
      <c r="P1501" s="42" t="s">
        <v>64</v>
      </c>
      <c r="Q1501" s="42" t="s">
        <v>65</v>
      </c>
      <c r="R1501" s="42">
        <v>1</v>
      </c>
      <c r="S1501" s="137" t="s">
        <v>2254</v>
      </c>
      <c r="T1501" s="62">
        <v>1237146.18</v>
      </c>
      <c r="U1501" s="62">
        <v>1153241.56</v>
      </c>
      <c r="Z1501" s="42" t="s">
        <v>68</v>
      </c>
      <c r="AJ1501" s="42"/>
      <c r="AW1501" s="42" t="s">
        <v>2412</v>
      </c>
      <c r="AX1501" s="42">
        <v>0.15620000000000001</v>
      </c>
      <c r="AY1501" s="42"/>
      <c r="AZ1501" s="42"/>
      <c r="BA1501" s="42"/>
      <c r="BB1501" s="42"/>
      <c r="BN1501" s="128" t="s">
        <v>4578</v>
      </c>
      <c r="BO1501" s="58" t="str">
        <f t="shared" si="23"/>
        <v>境内资产</v>
      </c>
      <c r="BP1501" s="58" t="str">
        <f>IF(M1501="",VLOOKUP(D1501,Sheet4!$A$1:$B$92,2,0),VLOOKUP(Q1501,Sheet4!$A$1:$B$92,2,0))</f>
        <v>保险资产管理产品</v>
      </c>
    </row>
    <row r="1502" spans="1:68" s="58" customFormat="1" ht="12.75" customHeight="1">
      <c r="A1502" s="137" t="s">
        <v>1639</v>
      </c>
      <c r="B1502" s="50" t="s">
        <v>1640</v>
      </c>
      <c r="C1502" s="252" t="s">
        <v>5552</v>
      </c>
      <c r="D1502" s="257" t="s">
        <v>678</v>
      </c>
      <c r="E1502" s="42" t="s">
        <v>1641</v>
      </c>
      <c r="F1502" s="42" t="s">
        <v>1640</v>
      </c>
      <c r="G1502" s="42"/>
      <c r="H1502" s="307">
        <v>8.8394880293531912</v>
      </c>
      <c r="I1502" s="315">
        <v>6.0348994095616657</v>
      </c>
      <c r="J1502" s="105">
        <v>0</v>
      </c>
      <c r="K1502" s="42">
        <v>0</v>
      </c>
      <c r="L1502" s="42" t="s">
        <v>4487</v>
      </c>
      <c r="M1502" s="50" t="s">
        <v>2351</v>
      </c>
      <c r="N1502" s="50" t="s">
        <v>2352</v>
      </c>
      <c r="O1502" s="137" t="s">
        <v>2353</v>
      </c>
      <c r="P1502" s="42" t="s">
        <v>64</v>
      </c>
      <c r="Q1502" s="42" t="s">
        <v>65</v>
      </c>
      <c r="R1502" s="42">
        <v>1</v>
      </c>
      <c r="S1502" s="137" t="s">
        <v>2254</v>
      </c>
      <c r="T1502" s="62">
        <v>1237146.18</v>
      </c>
      <c r="U1502" s="62">
        <v>1153241.56</v>
      </c>
      <c r="Z1502" s="42" t="s">
        <v>68</v>
      </c>
      <c r="AJ1502" s="42"/>
      <c r="AW1502" s="42" t="s">
        <v>2412</v>
      </c>
      <c r="AX1502" s="42">
        <v>0.15620000000000001</v>
      </c>
      <c r="AY1502" s="42"/>
      <c r="AZ1502" s="42"/>
      <c r="BA1502" s="42"/>
      <c r="BB1502" s="42"/>
      <c r="BN1502" s="128" t="s">
        <v>4578</v>
      </c>
      <c r="BO1502" s="58" t="str">
        <f t="shared" si="23"/>
        <v>境内资产</v>
      </c>
      <c r="BP1502" s="58" t="str">
        <f>IF(M1502="",VLOOKUP(D1502,Sheet4!$A$1:$B$92,2,0),VLOOKUP(Q1502,Sheet4!$A$1:$B$92,2,0))</f>
        <v>保险资产管理产品</v>
      </c>
    </row>
    <row r="1503" spans="1:68" s="58" customFormat="1" ht="12.75" customHeight="1">
      <c r="A1503" s="137" t="s">
        <v>1642</v>
      </c>
      <c r="B1503" s="50" t="s">
        <v>1643</v>
      </c>
      <c r="C1503" s="252" t="s">
        <v>5552</v>
      </c>
      <c r="D1503" s="257" t="s">
        <v>678</v>
      </c>
      <c r="E1503" s="42" t="s">
        <v>1644</v>
      </c>
      <c r="F1503" s="42" t="s">
        <v>1643</v>
      </c>
      <c r="G1503" s="42"/>
      <c r="H1503" s="307">
        <v>20.601162813686759</v>
      </c>
      <c r="I1503" s="315">
        <v>10.062677841267096</v>
      </c>
      <c r="J1503" s="105">
        <v>0</v>
      </c>
      <c r="K1503" s="42">
        <v>0</v>
      </c>
      <c r="L1503" s="42" t="s">
        <v>4487</v>
      </c>
      <c r="M1503" s="50" t="s">
        <v>2351</v>
      </c>
      <c r="N1503" s="50" t="s">
        <v>2352</v>
      </c>
      <c r="O1503" s="137" t="s">
        <v>2353</v>
      </c>
      <c r="P1503" s="42" t="s">
        <v>64</v>
      </c>
      <c r="Q1503" s="42" t="s">
        <v>65</v>
      </c>
      <c r="R1503" s="42">
        <v>1</v>
      </c>
      <c r="S1503" s="137" t="s">
        <v>2254</v>
      </c>
      <c r="T1503" s="62">
        <v>1237146.18</v>
      </c>
      <c r="U1503" s="62">
        <v>1153241.56</v>
      </c>
      <c r="Z1503" s="42" t="s">
        <v>68</v>
      </c>
      <c r="AJ1503" s="42"/>
      <c r="AW1503" s="42" t="s">
        <v>2412</v>
      </c>
      <c r="AX1503" s="42">
        <v>0.15620000000000001</v>
      </c>
      <c r="AY1503" s="42"/>
      <c r="AZ1503" s="42"/>
      <c r="BA1503" s="42"/>
      <c r="BB1503" s="42"/>
      <c r="BN1503" s="128" t="s">
        <v>4578</v>
      </c>
      <c r="BO1503" s="58" t="str">
        <f t="shared" si="23"/>
        <v>境内资产</v>
      </c>
      <c r="BP1503" s="58" t="str">
        <f>IF(M1503="",VLOOKUP(D1503,Sheet4!$A$1:$B$92,2,0),VLOOKUP(Q1503,Sheet4!$A$1:$B$92,2,0))</f>
        <v>保险资产管理产品</v>
      </c>
    </row>
    <row r="1504" spans="1:68" s="58" customFormat="1" ht="12.75" customHeight="1">
      <c r="A1504" s="137" t="s">
        <v>2180</v>
      </c>
      <c r="B1504" s="50" t="s">
        <v>2347</v>
      </c>
      <c r="C1504" s="252" t="s">
        <v>5552</v>
      </c>
      <c r="D1504" s="257" t="s">
        <v>678</v>
      </c>
      <c r="E1504" s="42" t="s">
        <v>2815</v>
      </c>
      <c r="F1504" s="42" t="s">
        <v>2347</v>
      </c>
      <c r="G1504" s="42"/>
      <c r="H1504" s="307">
        <v>3.927382901424306</v>
      </c>
      <c r="I1504" s="315">
        <v>3.6097269314561635</v>
      </c>
      <c r="J1504" s="105">
        <v>0</v>
      </c>
      <c r="K1504" s="42">
        <v>0</v>
      </c>
      <c r="L1504" s="42" t="s">
        <v>4487</v>
      </c>
      <c r="M1504" s="50" t="s">
        <v>2351</v>
      </c>
      <c r="N1504" s="50" t="s">
        <v>2352</v>
      </c>
      <c r="O1504" s="137" t="s">
        <v>2353</v>
      </c>
      <c r="P1504" s="42" t="s">
        <v>64</v>
      </c>
      <c r="Q1504" s="42" t="s">
        <v>65</v>
      </c>
      <c r="R1504" s="42">
        <v>1</v>
      </c>
      <c r="S1504" s="137" t="s">
        <v>2254</v>
      </c>
      <c r="T1504" s="62">
        <v>1237146.18</v>
      </c>
      <c r="U1504" s="62">
        <v>1153241.56</v>
      </c>
      <c r="Z1504" s="42" t="s">
        <v>68</v>
      </c>
      <c r="AJ1504" s="42"/>
      <c r="AW1504" s="42" t="s">
        <v>2412</v>
      </c>
      <c r="AX1504" s="42">
        <v>0.15620000000000001</v>
      </c>
      <c r="AY1504" s="42"/>
      <c r="AZ1504" s="42"/>
      <c r="BA1504" s="42"/>
      <c r="BB1504" s="42"/>
      <c r="BN1504" s="128" t="s">
        <v>4578</v>
      </c>
      <c r="BO1504" s="58" t="str">
        <f t="shared" si="23"/>
        <v>境内资产</v>
      </c>
      <c r="BP1504" s="58" t="str">
        <f>IF(M1504="",VLOOKUP(D1504,Sheet4!$A$1:$B$92,2,0),VLOOKUP(Q1504,Sheet4!$A$1:$B$92,2,0))</f>
        <v>保险资产管理产品</v>
      </c>
    </row>
    <row r="1505" spans="1:68" s="58" customFormat="1" ht="12.75" customHeight="1">
      <c r="A1505" s="137" t="s">
        <v>1767</v>
      </c>
      <c r="B1505" s="50" t="s">
        <v>1768</v>
      </c>
      <c r="C1505" s="252" t="s">
        <v>5552</v>
      </c>
      <c r="D1505" s="257" t="s">
        <v>678</v>
      </c>
      <c r="E1505" s="42" t="s">
        <v>1769</v>
      </c>
      <c r="F1505" s="42" t="s">
        <v>1768</v>
      </c>
      <c r="G1505" s="42"/>
      <c r="H1505" s="307">
        <v>10.734425462417768</v>
      </c>
      <c r="I1505" s="315">
        <v>5.906133681678627</v>
      </c>
      <c r="J1505" s="105">
        <v>0</v>
      </c>
      <c r="K1505" s="42">
        <v>0</v>
      </c>
      <c r="L1505" s="42" t="s">
        <v>4487</v>
      </c>
      <c r="M1505" s="50" t="s">
        <v>2351</v>
      </c>
      <c r="N1505" s="50" t="s">
        <v>2352</v>
      </c>
      <c r="O1505" s="137" t="s">
        <v>2353</v>
      </c>
      <c r="P1505" s="42" t="s">
        <v>64</v>
      </c>
      <c r="Q1505" s="42" t="s">
        <v>65</v>
      </c>
      <c r="R1505" s="42">
        <v>1</v>
      </c>
      <c r="S1505" s="137" t="s">
        <v>2254</v>
      </c>
      <c r="T1505" s="62">
        <v>1237146.18</v>
      </c>
      <c r="U1505" s="62">
        <v>1153241.56</v>
      </c>
      <c r="Z1505" s="42" t="s">
        <v>68</v>
      </c>
      <c r="AJ1505" s="42"/>
      <c r="AW1505" s="42" t="s">
        <v>2412</v>
      </c>
      <c r="AX1505" s="42">
        <v>0.15620000000000001</v>
      </c>
      <c r="AY1505" s="42"/>
      <c r="AZ1505" s="42"/>
      <c r="BA1505" s="42"/>
      <c r="BB1505" s="42"/>
      <c r="BN1505" s="128" t="s">
        <v>4578</v>
      </c>
      <c r="BO1505" s="58" t="str">
        <f t="shared" si="23"/>
        <v>境内资产</v>
      </c>
      <c r="BP1505" s="58" t="str">
        <f>IF(M1505="",VLOOKUP(D1505,Sheet4!$A$1:$B$92,2,0),VLOOKUP(Q1505,Sheet4!$A$1:$B$92,2,0))</f>
        <v>保险资产管理产品</v>
      </c>
    </row>
    <row r="1506" spans="1:68" s="58" customFormat="1" ht="12.75" customHeight="1">
      <c r="A1506" s="137" t="s">
        <v>1773</v>
      </c>
      <c r="B1506" s="50" t="s">
        <v>1774</v>
      </c>
      <c r="C1506" s="252" t="s">
        <v>5552</v>
      </c>
      <c r="D1506" s="257" t="s">
        <v>678</v>
      </c>
      <c r="E1506" s="42" t="s">
        <v>1775</v>
      </c>
      <c r="F1506" s="42" t="s">
        <v>1774</v>
      </c>
      <c r="G1506" s="42"/>
      <c r="H1506" s="307">
        <v>31.158937264396389</v>
      </c>
      <c r="I1506" s="315">
        <v>24.733397718471203</v>
      </c>
      <c r="J1506" s="105">
        <v>0</v>
      </c>
      <c r="K1506" s="42">
        <v>0</v>
      </c>
      <c r="L1506" s="42" t="s">
        <v>4487</v>
      </c>
      <c r="M1506" s="50" t="s">
        <v>2351</v>
      </c>
      <c r="N1506" s="50" t="s">
        <v>2352</v>
      </c>
      <c r="O1506" s="137" t="s">
        <v>2353</v>
      </c>
      <c r="P1506" s="42" t="s">
        <v>64</v>
      </c>
      <c r="Q1506" s="42" t="s">
        <v>65</v>
      </c>
      <c r="R1506" s="42">
        <v>1</v>
      </c>
      <c r="S1506" s="137" t="s">
        <v>2254</v>
      </c>
      <c r="T1506" s="62">
        <v>1237146.18</v>
      </c>
      <c r="U1506" s="62">
        <v>1153241.56</v>
      </c>
      <c r="Z1506" s="42" t="s">
        <v>68</v>
      </c>
      <c r="AJ1506" s="42"/>
      <c r="AW1506" s="42" t="s">
        <v>2412</v>
      </c>
      <c r="AX1506" s="42">
        <v>0.15620000000000001</v>
      </c>
      <c r="AY1506" s="42"/>
      <c r="AZ1506" s="42"/>
      <c r="BA1506" s="42"/>
      <c r="BB1506" s="42"/>
      <c r="BN1506" s="128" t="s">
        <v>4578</v>
      </c>
      <c r="BO1506" s="58" t="str">
        <f t="shared" si="23"/>
        <v>境内资产</v>
      </c>
      <c r="BP1506" s="58" t="str">
        <f>IF(M1506="",VLOOKUP(D1506,Sheet4!$A$1:$B$92,2,0),VLOOKUP(Q1506,Sheet4!$A$1:$B$92,2,0))</f>
        <v>保险资产管理产品</v>
      </c>
    </row>
    <row r="1507" spans="1:68" s="58" customFormat="1" ht="12.75" customHeight="1">
      <c r="A1507" s="137" t="s">
        <v>2043</v>
      </c>
      <c r="B1507" s="50" t="s">
        <v>2044</v>
      </c>
      <c r="C1507" s="252" t="s">
        <v>5552</v>
      </c>
      <c r="D1507" s="257" t="s">
        <v>678</v>
      </c>
      <c r="E1507" s="42" t="s">
        <v>4375</v>
      </c>
      <c r="F1507" s="42" t="s">
        <v>2044</v>
      </c>
      <c r="G1507" s="42"/>
      <c r="H1507" s="307">
        <v>60.003437944574131</v>
      </c>
      <c r="I1507" s="315">
        <v>30.76480020506802</v>
      </c>
      <c r="J1507" s="105">
        <v>0</v>
      </c>
      <c r="K1507" s="42">
        <v>0</v>
      </c>
      <c r="L1507" s="42" t="s">
        <v>4487</v>
      </c>
      <c r="M1507" s="50" t="s">
        <v>2351</v>
      </c>
      <c r="N1507" s="50" t="s">
        <v>2352</v>
      </c>
      <c r="O1507" s="137" t="s">
        <v>2353</v>
      </c>
      <c r="P1507" s="42" t="s">
        <v>64</v>
      </c>
      <c r="Q1507" s="42" t="s">
        <v>65</v>
      </c>
      <c r="R1507" s="42">
        <v>1</v>
      </c>
      <c r="S1507" s="137" t="s">
        <v>2254</v>
      </c>
      <c r="T1507" s="62">
        <v>1237146.18</v>
      </c>
      <c r="U1507" s="62">
        <v>1153241.56</v>
      </c>
      <c r="Z1507" s="42" t="s">
        <v>68</v>
      </c>
      <c r="AJ1507" s="42"/>
      <c r="AW1507" s="42" t="s">
        <v>2412</v>
      </c>
      <c r="AX1507" s="42">
        <v>0.15620000000000001</v>
      </c>
      <c r="AY1507" s="42"/>
      <c r="AZ1507" s="42"/>
      <c r="BA1507" s="42"/>
      <c r="BB1507" s="42"/>
      <c r="BN1507" s="128" t="s">
        <v>4578</v>
      </c>
      <c r="BO1507" s="58" t="str">
        <f t="shared" si="23"/>
        <v>境内资产</v>
      </c>
      <c r="BP1507" s="58" t="str">
        <f>IF(M1507="",VLOOKUP(D1507,Sheet4!$A$1:$B$92,2,0),VLOOKUP(Q1507,Sheet4!$A$1:$B$92,2,0))</f>
        <v>保险资产管理产品</v>
      </c>
    </row>
    <row r="1508" spans="1:68" s="58" customFormat="1" ht="12.75" customHeight="1">
      <c r="A1508" s="137" t="s">
        <v>1832</v>
      </c>
      <c r="B1508" s="50" t="s">
        <v>1833</v>
      </c>
      <c r="C1508" s="252" t="s">
        <v>5552</v>
      </c>
      <c r="D1508" s="257" t="s">
        <v>678</v>
      </c>
      <c r="E1508" s="42" t="s">
        <v>1834</v>
      </c>
      <c r="F1508" s="42" t="s">
        <v>1833</v>
      </c>
      <c r="G1508" s="42"/>
      <c r="H1508" s="307">
        <v>20.892253449518716</v>
      </c>
      <c r="I1508" s="315">
        <v>11.075375451490462</v>
      </c>
      <c r="J1508" s="105">
        <v>0</v>
      </c>
      <c r="K1508" s="42">
        <v>0</v>
      </c>
      <c r="L1508" s="42" t="s">
        <v>4487</v>
      </c>
      <c r="M1508" s="50" t="s">
        <v>2351</v>
      </c>
      <c r="N1508" s="50" t="s">
        <v>2352</v>
      </c>
      <c r="O1508" s="137" t="s">
        <v>2353</v>
      </c>
      <c r="P1508" s="42" t="s">
        <v>64</v>
      </c>
      <c r="Q1508" s="42" t="s">
        <v>65</v>
      </c>
      <c r="R1508" s="42">
        <v>1</v>
      </c>
      <c r="S1508" s="137" t="s">
        <v>2254</v>
      </c>
      <c r="T1508" s="62">
        <v>1237146.18</v>
      </c>
      <c r="U1508" s="62">
        <v>1153241.56</v>
      </c>
      <c r="Z1508" s="42" t="s">
        <v>68</v>
      </c>
      <c r="AJ1508" s="42"/>
      <c r="AW1508" s="42" t="s">
        <v>2412</v>
      </c>
      <c r="AX1508" s="42">
        <v>0.15620000000000001</v>
      </c>
      <c r="AY1508" s="42"/>
      <c r="AZ1508" s="42"/>
      <c r="BA1508" s="42"/>
      <c r="BB1508" s="42"/>
      <c r="BN1508" s="128" t="s">
        <v>4578</v>
      </c>
      <c r="BO1508" s="58" t="str">
        <f t="shared" si="23"/>
        <v>境内资产</v>
      </c>
      <c r="BP1508" s="58" t="str">
        <f>IF(M1508="",VLOOKUP(D1508,Sheet4!$A$1:$B$92,2,0),VLOOKUP(Q1508,Sheet4!$A$1:$B$92,2,0))</f>
        <v>保险资产管理产品</v>
      </c>
    </row>
    <row r="1509" spans="1:68" s="58" customFormat="1" ht="12.75" customHeight="1">
      <c r="A1509" s="137" t="s">
        <v>1779</v>
      </c>
      <c r="B1509" s="50" t="s">
        <v>1780</v>
      </c>
      <c r="C1509" s="252" t="s">
        <v>5552</v>
      </c>
      <c r="D1509" s="257" t="s">
        <v>678</v>
      </c>
      <c r="E1509" s="42" t="s">
        <v>1781</v>
      </c>
      <c r="F1509" s="42" t="s">
        <v>1780</v>
      </c>
      <c r="G1509" s="42"/>
      <c r="H1509" s="307">
        <v>13.669020653725021</v>
      </c>
      <c r="I1509" s="315">
        <v>9.5683144576075136</v>
      </c>
      <c r="J1509" s="105">
        <v>0</v>
      </c>
      <c r="K1509" s="42">
        <v>0</v>
      </c>
      <c r="L1509" s="42" t="s">
        <v>4487</v>
      </c>
      <c r="M1509" s="50" t="s">
        <v>2351</v>
      </c>
      <c r="N1509" s="50" t="s">
        <v>2352</v>
      </c>
      <c r="O1509" s="137" t="s">
        <v>2353</v>
      </c>
      <c r="P1509" s="42" t="s">
        <v>64</v>
      </c>
      <c r="Q1509" s="42" t="s">
        <v>65</v>
      </c>
      <c r="R1509" s="42">
        <v>1</v>
      </c>
      <c r="S1509" s="137" t="s">
        <v>2254</v>
      </c>
      <c r="T1509" s="62">
        <v>1237146.18</v>
      </c>
      <c r="U1509" s="62">
        <v>1153241.56</v>
      </c>
      <c r="Z1509" s="42" t="s">
        <v>68</v>
      </c>
      <c r="AJ1509" s="42"/>
      <c r="AW1509" s="42" t="s">
        <v>2412</v>
      </c>
      <c r="AX1509" s="42">
        <v>0.15620000000000001</v>
      </c>
      <c r="AY1509" s="42"/>
      <c r="AZ1509" s="42"/>
      <c r="BA1509" s="42"/>
      <c r="BB1509" s="42"/>
      <c r="BN1509" s="128" t="s">
        <v>4578</v>
      </c>
      <c r="BO1509" s="58" t="str">
        <f t="shared" si="23"/>
        <v>境内资产</v>
      </c>
      <c r="BP1509" s="58" t="str">
        <f>IF(M1509="",VLOOKUP(D1509,Sheet4!$A$1:$B$92,2,0),VLOOKUP(Q1509,Sheet4!$A$1:$B$92,2,0))</f>
        <v>保险资产管理产品</v>
      </c>
    </row>
    <row r="1510" spans="1:68" s="58" customFormat="1" ht="12.75" customHeight="1">
      <c r="A1510" s="137" t="s">
        <v>2295</v>
      </c>
      <c r="B1510" s="50" t="s">
        <v>2348</v>
      </c>
      <c r="C1510" s="252" t="s">
        <v>1305</v>
      </c>
      <c r="D1510" s="252" t="s">
        <v>1318</v>
      </c>
      <c r="E1510" s="42" t="s">
        <v>2349</v>
      </c>
      <c r="F1510" s="42" t="s">
        <v>2348</v>
      </c>
      <c r="G1510" s="42"/>
      <c r="H1510" s="307">
        <v>41563.913722558958</v>
      </c>
      <c r="I1510" s="315">
        <v>41567.104213548519</v>
      </c>
      <c r="J1510" s="105">
        <v>0</v>
      </c>
      <c r="K1510" s="42">
        <v>0</v>
      </c>
      <c r="L1510" s="42" t="s">
        <v>4487</v>
      </c>
      <c r="M1510" s="50" t="s">
        <v>2351</v>
      </c>
      <c r="N1510" s="50" t="s">
        <v>2352</v>
      </c>
      <c r="O1510" s="137" t="s">
        <v>2353</v>
      </c>
      <c r="P1510" s="42" t="s">
        <v>64</v>
      </c>
      <c r="Q1510" s="42" t="s">
        <v>65</v>
      </c>
      <c r="R1510" s="42">
        <v>1</v>
      </c>
      <c r="S1510" s="137" t="s">
        <v>2254</v>
      </c>
      <c r="T1510" s="62">
        <v>1237146.18</v>
      </c>
      <c r="U1510" s="62">
        <v>1153241.56</v>
      </c>
      <c r="Z1510" s="42" t="s">
        <v>68</v>
      </c>
      <c r="AJ1510" s="42"/>
      <c r="AW1510" s="42" t="s">
        <v>2412</v>
      </c>
      <c r="AX1510" s="42">
        <v>0.15620000000000001</v>
      </c>
      <c r="AY1510" s="42"/>
      <c r="AZ1510" s="42"/>
      <c r="BA1510" s="42"/>
      <c r="BB1510" s="42"/>
      <c r="BN1510" s="128" t="s">
        <v>4578</v>
      </c>
      <c r="BO1510" s="58" t="str">
        <f t="shared" si="23"/>
        <v>境内资产</v>
      </c>
      <c r="BP1510" s="58" t="str">
        <f>IF(M1510="",VLOOKUP(D1510,Sheet4!$A$1:$B$92,2,0),VLOOKUP(Q1510,Sheet4!$A$1:$B$92,2,0))</f>
        <v>保险资产管理产品</v>
      </c>
    </row>
    <row r="1511" spans="1:68" s="58" customFormat="1" ht="12.75" customHeight="1">
      <c r="A1511" s="137" t="s">
        <v>2354</v>
      </c>
      <c r="B1511" s="50" t="s">
        <v>2350</v>
      </c>
      <c r="C1511" s="255" t="s">
        <v>71</v>
      </c>
      <c r="D1511" s="255" t="s">
        <v>72</v>
      </c>
      <c r="E1511" s="42" t="s">
        <v>4463</v>
      </c>
      <c r="F1511" s="42" t="s">
        <v>2350</v>
      </c>
      <c r="G1511" s="42"/>
      <c r="H1511" s="307">
        <v>37978.576268327743</v>
      </c>
      <c r="I1511" s="315">
        <v>37939.734102492388</v>
      </c>
      <c r="J1511" s="105">
        <v>548.56723126893917</v>
      </c>
      <c r="K1511" s="42">
        <v>0</v>
      </c>
      <c r="L1511" s="42" t="s">
        <v>4487</v>
      </c>
      <c r="M1511" s="50" t="s">
        <v>2351</v>
      </c>
      <c r="N1511" s="50" t="s">
        <v>2352</v>
      </c>
      <c r="O1511" s="137" t="s">
        <v>2353</v>
      </c>
      <c r="P1511" s="42" t="s">
        <v>64</v>
      </c>
      <c r="Q1511" s="42" t="s">
        <v>65</v>
      </c>
      <c r="R1511" s="42">
        <v>1</v>
      </c>
      <c r="S1511" s="137" t="s">
        <v>2254</v>
      </c>
      <c r="T1511" s="62">
        <v>1237146.18</v>
      </c>
      <c r="U1511" s="62">
        <v>1153241.56</v>
      </c>
      <c r="Z1511" s="42" t="s">
        <v>68</v>
      </c>
      <c r="AJ1511" s="42"/>
      <c r="AW1511" s="42" t="s">
        <v>2412</v>
      </c>
      <c r="AX1511" s="42">
        <v>0.15620000000000001</v>
      </c>
      <c r="AY1511" s="108">
        <v>3</v>
      </c>
      <c r="AZ1511" s="103" t="s">
        <v>74</v>
      </c>
      <c r="BA1511" s="67">
        <v>0.6482</v>
      </c>
      <c r="BB1511" s="50" t="s">
        <v>68</v>
      </c>
      <c r="BN1511" s="128" t="s">
        <v>4578</v>
      </c>
      <c r="BO1511" s="58" t="str">
        <f t="shared" si="23"/>
        <v>境内资产</v>
      </c>
      <c r="BP1511" s="58" t="str">
        <f>IF(M1511="",VLOOKUP(D1511,Sheet4!$A$1:$B$92,2,0),VLOOKUP(Q1511,Sheet4!$A$1:$B$92,2,0))</f>
        <v>保险资产管理产品</v>
      </c>
    </row>
    <row r="1512" spans="1:68" s="58" customFormat="1" ht="12.75" customHeight="1">
      <c r="A1512" s="137" t="s">
        <v>2255</v>
      </c>
      <c r="B1512" s="138" t="s">
        <v>2256</v>
      </c>
      <c r="C1512" s="250" t="s">
        <v>222</v>
      </c>
      <c r="D1512" s="256" t="s">
        <v>221</v>
      </c>
      <c r="E1512" s="42" t="s">
        <v>2307</v>
      </c>
      <c r="F1512" s="42" t="s">
        <v>2308</v>
      </c>
      <c r="G1512" s="42"/>
      <c r="H1512" s="307">
        <v>11887172.220062764</v>
      </c>
      <c r="I1512" s="315">
        <v>11887172.220062764</v>
      </c>
      <c r="J1512" s="105">
        <v>4852.4883435417369</v>
      </c>
      <c r="K1512" s="42">
        <v>0</v>
      </c>
      <c r="L1512" s="42" t="s">
        <v>4489</v>
      </c>
      <c r="M1512" s="50" t="s">
        <v>2355</v>
      </c>
      <c r="N1512" s="50" t="s">
        <v>5532</v>
      </c>
      <c r="O1512" s="137" t="s">
        <v>2357</v>
      </c>
      <c r="P1512" s="42" t="s">
        <v>64</v>
      </c>
      <c r="Q1512" s="42" t="s">
        <v>65</v>
      </c>
      <c r="R1512" s="42">
        <v>2</v>
      </c>
      <c r="S1512" s="137" t="s">
        <v>2254</v>
      </c>
      <c r="T1512" s="62">
        <v>16867538196.9</v>
      </c>
      <c r="U1512" s="62">
        <v>14487907740.719999</v>
      </c>
      <c r="Z1512" s="42" t="s">
        <v>280</v>
      </c>
      <c r="AJ1512" s="42"/>
      <c r="AW1512" s="50" t="s">
        <v>2412</v>
      </c>
      <c r="AX1512" s="108">
        <v>0.15620000000000001</v>
      </c>
      <c r="AY1512" s="42"/>
      <c r="AZ1512" s="42"/>
      <c r="BA1512" s="42"/>
      <c r="BB1512" s="42"/>
      <c r="BN1512" s="128" t="s">
        <v>4578</v>
      </c>
      <c r="BO1512" s="58" t="str">
        <f t="shared" si="23"/>
        <v>境内资产</v>
      </c>
      <c r="BP1512" s="58" t="str">
        <f>IF(M1512="",VLOOKUP(D1512,Sheet4!$A$1:$B$92,2,0),VLOOKUP(Q1512,Sheet4!$A$1:$B$92,2,0))</f>
        <v>保险资产管理产品</v>
      </c>
    </row>
    <row r="1513" spans="1:68" s="58" customFormat="1" ht="12.75" customHeight="1">
      <c r="A1513" s="137" t="s">
        <v>2260</v>
      </c>
      <c r="B1513" s="50" t="s">
        <v>2261</v>
      </c>
      <c r="C1513" s="252" t="s">
        <v>821</v>
      </c>
      <c r="D1513" s="274" t="s">
        <v>5615</v>
      </c>
      <c r="E1513" s="42" t="s">
        <v>4464</v>
      </c>
      <c r="F1513" s="42" t="s">
        <v>2260</v>
      </c>
      <c r="G1513" s="42"/>
      <c r="H1513" s="307">
        <v>359462811.52387273</v>
      </c>
      <c r="I1513" s="315">
        <v>359462811.52387273</v>
      </c>
      <c r="J1513" s="105">
        <v>3186874.2807935677</v>
      </c>
      <c r="K1513" s="42">
        <v>0</v>
      </c>
      <c r="L1513" s="42" t="s">
        <v>4489</v>
      </c>
      <c r="M1513" s="50" t="s">
        <v>2355</v>
      </c>
      <c r="N1513" s="50" t="s">
        <v>5532</v>
      </c>
      <c r="O1513" s="137" t="s">
        <v>2357</v>
      </c>
      <c r="P1513" s="42" t="s">
        <v>64</v>
      </c>
      <c r="Q1513" s="42" t="s">
        <v>65</v>
      </c>
      <c r="R1513" s="42">
        <v>2</v>
      </c>
      <c r="S1513" s="137" t="s">
        <v>2254</v>
      </c>
      <c r="T1513" s="62">
        <v>16867538196.9</v>
      </c>
      <c r="U1513" s="62">
        <v>14487907740.719999</v>
      </c>
      <c r="Z1513" s="42" t="s">
        <v>68</v>
      </c>
      <c r="AJ1513" s="42"/>
      <c r="AW1513" s="50" t="s">
        <v>2412</v>
      </c>
      <c r="AX1513" s="92">
        <v>0.15620000000000001</v>
      </c>
      <c r="AY1513" s="42"/>
      <c r="AZ1513" s="42"/>
      <c r="BA1513" s="42"/>
      <c r="BB1513" s="42"/>
      <c r="BN1513" s="128" t="s">
        <v>4578</v>
      </c>
      <c r="BO1513" s="58" t="str">
        <f t="shared" si="23"/>
        <v>境内资产</v>
      </c>
      <c r="BP1513" s="58" t="str">
        <f>IF(M1513="",VLOOKUP(D1513,Sheet4!$A$1:$B$92,2,0),VLOOKUP(Q1513,Sheet4!$A$1:$B$92,2,0))</f>
        <v>保险资产管理产品</v>
      </c>
    </row>
    <row r="1514" spans="1:68" s="58" customFormat="1" ht="12.75" customHeight="1">
      <c r="A1514" s="137" t="s">
        <v>2301</v>
      </c>
      <c r="B1514" s="50" t="s">
        <v>2262</v>
      </c>
      <c r="C1514" s="252" t="s">
        <v>821</v>
      </c>
      <c r="D1514" s="274" t="s">
        <v>5615</v>
      </c>
      <c r="E1514" s="42" t="s">
        <v>2375</v>
      </c>
      <c r="F1514" s="42" t="s">
        <v>2301</v>
      </c>
      <c r="G1514" s="42"/>
      <c r="H1514" s="307">
        <v>99850780.978853539</v>
      </c>
      <c r="I1514" s="315">
        <v>99850780.978853539</v>
      </c>
      <c r="J1514" s="105">
        <v>2274414.5090812892</v>
      </c>
      <c r="K1514" s="42">
        <v>0</v>
      </c>
      <c r="L1514" s="42" t="s">
        <v>4489</v>
      </c>
      <c r="M1514" s="50" t="s">
        <v>2355</v>
      </c>
      <c r="N1514" s="50" t="s">
        <v>5532</v>
      </c>
      <c r="O1514" s="137" t="s">
        <v>2357</v>
      </c>
      <c r="P1514" s="42" t="s">
        <v>64</v>
      </c>
      <c r="Q1514" s="42" t="s">
        <v>65</v>
      </c>
      <c r="R1514" s="42">
        <v>2</v>
      </c>
      <c r="S1514" s="137" t="s">
        <v>2254</v>
      </c>
      <c r="T1514" s="62">
        <v>16867538196.9</v>
      </c>
      <c r="U1514" s="62">
        <v>14487907740.719999</v>
      </c>
      <c r="Z1514" s="42" t="s">
        <v>68</v>
      </c>
      <c r="AJ1514" s="42"/>
      <c r="AW1514" s="50" t="s">
        <v>2412</v>
      </c>
      <c r="AX1514" s="146">
        <v>0.13489999999999999</v>
      </c>
      <c r="AY1514" s="42"/>
      <c r="AZ1514" s="42"/>
      <c r="BA1514" s="42"/>
      <c r="BB1514" s="42"/>
      <c r="BN1514" s="128" t="s">
        <v>4578</v>
      </c>
      <c r="BO1514" s="58" t="str">
        <f t="shared" si="23"/>
        <v>境内资产</v>
      </c>
      <c r="BP1514" s="58" t="str">
        <f>IF(M1514="",VLOOKUP(D1514,Sheet4!$A$1:$B$92,2,0),VLOOKUP(Q1514,Sheet4!$A$1:$B$92,2,0))</f>
        <v>保险资产管理产品</v>
      </c>
    </row>
    <row r="1515" spans="1:68" s="58" customFormat="1" ht="12.75" customHeight="1">
      <c r="A1515" s="137" t="s">
        <v>224</v>
      </c>
      <c r="B1515" s="137" t="s">
        <v>224</v>
      </c>
      <c r="C1515" s="250" t="s">
        <v>222</v>
      </c>
      <c r="D1515" s="250" t="s">
        <v>224</v>
      </c>
      <c r="E1515" s="42">
        <v>0</v>
      </c>
      <c r="F1515" s="50" t="s">
        <v>5354</v>
      </c>
      <c r="G1515" s="42"/>
      <c r="H1515" s="307">
        <v>295531.87121060328</v>
      </c>
      <c r="I1515" s="315">
        <v>295531.87121060328</v>
      </c>
      <c r="J1515" s="105">
        <v>0</v>
      </c>
      <c r="K1515" s="42">
        <v>0</v>
      </c>
      <c r="L1515" s="42" t="s">
        <v>4489</v>
      </c>
      <c r="M1515" s="50" t="s">
        <v>2355</v>
      </c>
      <c r="N1515" s="50" t="s">
        <v>5532</v>
      </c>
      <c r="O1515" s="137" t="s">
        <v>2357</v>
      </c>
      <c r="P1515" s="42" t="s">
        <v>64</v>
      </c>
      <c r="Q1515" s="42" t="s">
        <v>65</v>
      </c>
      <c r="R1515" s="42">
        <v>2</v>
      </c>
      <c r="S1515" s="137" t="s">
        <v>2254</v>
      </c>
      <c r="T1515" s="62">
        <v>16867538196.9</v>
      </c>
      <c r="U1515" s="62">
        <v>14487907740.719999</v>
      </c>
      <c r="Z1515" s="42"/>
      <c r="AJ1515" s="42"/>
      <c r="AW1515" s="42" t="s">
        <v>2412</v>
      </c>
      <c r="AX1515" s="42">
        <v>0.15620000000000001</v>
      </c>
      <c r="AY1515" s="42"/>
      <c r="AZ1515" s="42"/>
      <c r="BA1515" s="42"/>
      <c r="BB1515" s="42"/>
      <c r="BN1515" s="128" t="s">
        <v>4578</v>
      </c>
      <c r="BO1515" s="58" t="str">
        <f t="shared" si="23"/>
        <v>境内资产</v>
      </c>
      <c r="BP1515" s="58" t="str">
        <f>IF(M1515="",VLOOKUP(D1515,Sheet4!$A$1:$B$92,2,0),VLOOKUP(Q1515,Sheet4!$A$1:$B$92,2,0))</f>
        <v>保险资产管理产品</v>
      </c>
    </row>
    <row r="1516" spans="1:68" s="58" customFormat="1" ht="12.75" customHeight="1">
      <c r="A1516" s="138" t="s">
        <v>5387</v>
      </c>
      <c r="B1516" s="138" t="s">
        <v>5387</v>
      </c>
      <c r="C1516" s="250" t="s">
        <v>222</v>
      </c>
      <c r="D1516" s="250" t="s">
        <v>224</v>
      </c>
      <c r="E1516" s="42">
        <v>0</v>
      </c>
      <c r="F1516" s="59" t="s">
        <v>5354</v>
      </c>
      <c r="G1516" s="42"/>
      <c r="H1516" s="307">
        <v>91987.951350048927</v>
      </c>
      <c r="I1516" s="315">
        <v>91987.951350048927</v>
      </c>
      <c r="J1516" s="105">
        <v>0</v>
      </c>
      <c r="K1516" s="42">
        <v>0</v>
      </c>
      <c r="L1516" s="42" t="s">
        <v>4489</v>
      </c>
      <c r="M1516" s="50" t="s">
        <v>2355</v>
      </c>
      <c r="N1516" s="50" t="s">
        <v>5532</v>
      </c>
      <c r="O1516" s="137" t="s">
        <v>2357</v>
      </c>
      <c r="P1516" s="42" t="s">
        <v>64</v>
      </c>
      <c r="Q1516" s="42" t="s">
        <v>65</v>
      </c>
      <c r="R1516" s="42">
        <v>2</v>
      </c>
      <c r="S1516" s="137" t="s">
        <v>2254</v>
      </c>
      <c r="T1516" s="62">
        <v>16867538196.9</v>
      </c>
      <c r="U1516" s="62">
        <v>14487907740.719999</v>
      </c>
      <c r="Z1516" s="42"/>
      <c r="AJ1516" s="42"/>
      <c r="AW1516" s="42" t="s">
        <v>2412</v>
      </c>
      <c r="AX1516" s="42">
        <v>0.15620000000000001</v>
      </c>
      <c r="AY1516" s="42"/>
      <c r="AZ1516" s="42"/>
      <c r="BA1516" s="42"/>
      <c r="BB1516" s="42"/>
      <c r="BN1516" s="128" t="s">
        <v>4578</v>
      </c>
      <c r="BO1516" s="58" t="str">
        <f t="shared" si="23"/>
        <v>境内资产</v>
      </c>
      <c r="BP1516" s="58" t="str">
        <f>IF(M1516="",VLOOKUP(D1516,Sheet4!$A$1:$B$92,2,0),VLOOKUP(Q1516,Sheet4!$A$1:$B$92,2,0))</f>
        <v>保险资产管理产品</v>
      </c>
    </row>
    <row r="1517" spans="1:68" s="58" customFormat="1" ht="12.75" customHeight="1">
      <c r="A1517" s="137" t="s">
        <v>2263</v>
      </c>
      <c r="B1517" s="50" t="s">
        <v>2310</v>
      </c>
      <c r="C1517" s="252" t="s">
        <v>5552</v>
      </c>
      <c r="D1517" s="257" t="s">
        <v>672</v>
      </c>
      <c r="E1517" s="42" t="s">
        <v>4437</v>
      </c>
      <c r="F1517" s="42" t="s">
        <v>2310</v>
      </c>
      <c r="G1517" s="42"/>
      <c r="H1517" s="307">
        <v>2366703.4306553644</v>
      </c>
      <c r="I1517" s="315">
        <v>1493313.362390195</v>
      </c>
      <c r="J1517" s="105">
        <v>0</v>
      </c>
      <c r="K1517" s="42">
        <v>0</v>
      </c>
      <c r="L1517" s="42" t="s">
        <v>4489</v>
      </c>
      <c r="M1517" s="50" t="s">
        <v>2355</v>
      </c>
      <c r="N1517" s="50" t="s">
        <v>5532</v>
      </c>
      <c r="O1517" s="137" t="s">
        <v>2357</v>
      </c>
      <c r="P1517" s="42" t="s">
        <v>64</v>
      </c>
      <c r="Q1517" s="42" t="s">
        <v>65</v>
      </c>
      <c r="R1517" s="42">
        <v>2</v>
      </c>
      <c r="S1517" s="137" t="s">
        <v>2254</v>
      </c>
      <c r="T1517" s="62">
        <v>16867538196.9</v>
      </c>
      <c r="U1517" s="62">
        <v>14487907740.719999</v>
      </c>
      <c r="Z1517" s="42" t="s">
        <v>68</v>
      </c>
      <c r="AJ1517" s="42"/>
      <c r="AW1517" s="42" t="s">
        <v>2412</v>
      </c>
      <c r="AX1517" s="42">
        <v>0.15620000000000001</v>
      </c>
      <c r="AY1517" s="42"/>
      <c r="AZ1517" s="42"/>
      <c r="BA1517" s="42"/>
      <c r="BB1517" s="42"/>
      <c r="BN1517" s="128" t="s">
        <v>4578</v>
      </c>
      <c r="BO1517" s="58" t="str">
        <f t="shared" si="23"/>
        <v>境内资产</v>
      </c>
      <c r="BP1517" s="58" t="str">
        <f>IF(M1517="",VLOOKUP(D1517,Sheet4!$A$1:$B$92,2,0),VLOOKUP(Q1517,Sheet4!$A$1:$B$92,2,0))</f>
        <v>保险资产管理产品</v>
      </c>
    </row>
    <row r="1518" spans="1:68" s="58" customFormat="1" ht="12.75" customHeight="1">
      <c r="A1518" s="137" t="s">
        <v>2264</v>
      </c>
      <c r="B1518" s="50" t="s">
        <v>2311</v>
      </c>
      <c r="C1518" s="252" t="s">
        <v>5552</v>
      </c>
      <c r="D1518" s="257" t="s">
        <v>672</v>
      </c>
      <c r="E1518" s="42" t="s">
        <v>4438</v>
      </c>
      <c r="F1518" s="42" t="s">
        <v>2311</v>
      </c>
      <c r="G1518" s="42"/>
      <c r="H1518" s="307">
        <v>2897282.2429761318</v>
      </c>
      <c r="I1518" s="315">
        <v>2485038.3086268371</v>
      </c>
      <c r="J1518" s="105">
        <v>0</v>
      </c>
      <c r="K1518" s="42">
        <v>0</v>
      </c>
      <c r="L1518" s="42" t="s">
        <v>4489</v>
      </c>
      <c r="M1518" s="50" t="s">
        <v>2355</v>
      </c>
      <c r="N1518" s="50" t="s">
        <v>5532</v>
      </c>
      <c r="O1518" s="137" t="s">
        <v>2357</v>
      </c>
      <c r="P1518" s="42" t="s">
        <v>64</v>
      </c>
      <c r="Q1518" s="42" t="s">
        <v>65</v>
      </c>
      <c r="R1518" s="42">
        <v>2</v>
      </c>
      <c r="S1518" s="137" t="s">
        <v>2254</v>
      </c>
      <c r="T1518" s="62">
        <v>16867538196.9</v>
      </c>
      <c r="U1518" s="62">
        <v>14487907740.719999</v>
      </c>
      <c r="Z1518" s="42" t="s">
        <v>68</v>
      </c>
      <c r="AJ1518" s="42"/>
      <c r="AW1518" s="42" t="s">
        <v>2412</v>
      </c>
      <c r="AX1518" s="42">
        <v>0.15620000000000001</v>
      </c>
      <c r="AY1518" s="42"/>
      <c r="AZ1518" s="42"/>
      <c r="BA1518" s="42"/>
      <c r="BB1518" s="42"/>
      <c r="BN1518" s="128" t="s">
        <v>4578</v>
      </c>
      <c r="BO1518" s="58" t="str">
        <f t="shared" si="23"/>
        <v>境内资产</v>
      </c>
      <c r="BP1518" s="58" t="str">
        <f>IF(M1518="",VLOOKUP(D1518,Sheet4!$A$1:$B$92,2,0),VLOOKUP(Q1518,Sheet4!$A$1:$B$92,2,0))</f>
        <v>保险资产管理产品</v>
      </c>
    </row>
    <row r="1519" spans="1:68" s="58" customFormat="1" ht="12.75" customHeight="1">
      <c r="A1519" s="137" t="s">
        <v>2265</v>
      </c>
      <c r="B1519" s="50" t="s">
        <v>2312</v>
      </c>
      <c r="C1519" s="252" t="s">
        <v>5552</v>
      </c>
      <c r="D1519" s="257" t="s">
        <v>672</v>
      </c>
      <c r="E1519" s="42" t="s">
        <v>4439</v>
      </c>
      <c r="F1519" s="42" t="s">
        <v>2312</v>
      </c>
      <c r="G1519" s="42"/>
      <c r="H1519" s="307">
        <v>6456153.9333374249</v>
      </c>
      <c r="I1519" s="315">
        <v>4130095.3422140321</v>
      </c>
      <c r="J1519" s="105">
        <v>0</v>
      </c>
      <c r="K1519" s="42">
        <v>0</v>
      </c>
      <c r="L1519" s="42" t="s">
        <v>4489</v>
      </c>
      <c r="M1519" s="50" t="s">
        <v>2355</v>
      </c>
      <c r="N1519" s="50" t="s">
        <v>5532</v>
      </c>
      <c r="O1519" s="137" t="s">
        <v>2357</v>
      </c>
      <c r="P1519" s="42" t="s">
        <v>64</v>
      </c>
      <c r="Q1519" s="42" t="s">
        <v>65</v>
      </c>
      <c r="R1519" s="42">
        <v>2</v>
      </c>
      <c r="S1519" s="137" t="s">
        <v>2254</v>
      </c>
      <c r="T1519" s="62">
        <v>16867538196.9</v>
      </c>
      <c r="U1519" s="62">
        <v>14487907740.719999</v>
      </c>
      <c r="Z1519" s="42" t="s">
        <v>68</v>
      </c>
      <c r="AJ1519" s="42"/>
      <c r="AW1519" s="42" t="s">
        <v>2412</v>
      </c>
      <c r="AX1519" s="42">
        <v>0.15620000000000001</v>
      </c>
      <c r="AY1519" s="42"/>
      <c r="AZ1519" s="42"/>
      <c r="BA1519" s="42"/>
      <c r="BB1519" s="42"/>
      <c r="BN1519" s="128" t="s">
        <v>4578</v>
      </c>
      <c r="BO1519" s="58" t="str">
        <f t="shared" si="23"/>
        <v>境内资产</v>
      </c>
      <c r="BP1519" s="58" t="str">
        <f>IF(M1519="",VLOOKUP(D1519,Sheet4!$A$1:$B$92,2,0),VLOOKUP(Q1519,Sheet4!$A$1:$B$92,2,0))</f>
        <v>保险资产管理产品</v>
      </c>
    </row>
    <row r="1520" spans="1:68" s="58" customFormat="1" ht="12.75" customHeight="1">
      <c r="A1520" s="137" t="s">
        <v>2117</v>
      </c>
      <c r="B1520" s="50" t="s">
        <v>2199</v>
      </c>
      <c r="C1520" s="252" t="s">
        <v>5552</v>
      </c>
      <c r="D1520" s="257" t="s">
        <v>672</v>
      </c>
      <c r="E1520" s="42" t="s">
        <v>3807</v>
      </c>
      <c r="F1520" s="42" t="s">
        <v>2199</v>
      </c>
      <c r="G1520" s="42"/>
      <c r="H1520" s="307">
        <v>3031706.7762421933</v>
      </c>
      <c r="I1520" s="315">
        <v>2521928.0598385371</v>
      </c>
      <c r="J1520" s="105">
        <v>0</v>
      </c>
      <c r="K1520" s="42">
        <v>0</v>
      </c>
      <c r="L1520" s="42" t="s">
        <v>4489</v>
      </c>
      <c r="M1520" s="50" t="s">
        <v>2355</v>
      </c>
      <c r="N1520" s="50" t="s">
        <v>5532</v>
      </c>
      <c r="O1520" s="137" t="s">
        <v>2357</v>
      </c>
      <c r="P1520" s="42" t="s">
        <v>64</v>
      </c>
      <c r="Q1520" s="42" t="s">
        <v>65</v>
      </c>
      <c r="R1520" s="42">
        <v>2</v>
      </c>
      <c r="S1520" s="137" t="s">
        <v>2254</v>
      </c>
      <c r="T1520" s="62">
        <v>16867538196.9</v>
      </c>
      <c r="U1520" s="62">
        <v>14487907740.719999</v>
      </c>
      <c r="Z1520" s="42" t="s">
        <v>280</v>
      </c>
      <c r="AJ1520" s="42"/>
      <c r="AW1520" s="42" t="s">
        <v>2412</v>
      </c>
      <c r="AX1520" s="42">
        <v>0.15620000000000001</v>
      </c>
      <c r="AY1520" s="42"/>
      <c r="AZ1520" s="42"/>
      <c r="BA1520" s="42"/>
      <c r="BB1520" s="42"/>
      <c r="BN1520" s="128" t="s">
        <v>4578</v>
      </c>
      <c r="BO1520" s="58" t="str">
        <f t="shared" si="23"/>
        <v>境内资产</v>
      </c>
      <c r="BP1520" s="58" t="str">
        <f>IF(M1520="",VLOOKUP(D1520,Sheet4!$A$1:$B$92,2,0),VLOOKUP(Q1520,Sheet4!$A$1:$B$92,2,0))</f>
        <v>保险资产管理产品</v>
      </c>
    </row>
    <row r="1521" spans="1:68" s="58" customFormat="1" ht="12.75" customHeight="1">
      <c r="A1521" s="137" t="s">
        <v>2266</v>
      </c>
      <c r="B1521" s="50" t="s">
        <v>2313</v>
      </c>
      <c r="C1521" s="252" t="s">
        <v>5552</v>
      </c>
      <c r="D1521" s="257" t="s">
        <v>672</v>
      </c>
      <c r="E1521" s="42" t="s">
        <v>2914</v>
      </c>
      <c r="F1521" s="42" t="s">
        <v>2313</v>
      </c>
      <c r="G1521" s="42"/>
      <c r="H1521" s="307">
        <v>4141213.1076011853</v>
      </c>
      <c r="I1521" s="315">
        <v>2727950.0164709566</v>
      </c>
      <c r="J1521" s="105">
        <v>0</v>
      </c>
      <c r="K1521" s="42">
        <v>0</v>
      </c>
      <c r="L1521" s="42" t="s">
        <v>4489</v>
      </c>
      <c r="M1521" s="50" t="s">
        <v>2355</v>
      </c>
      <c r="N1521" s="50" t="s">
        <v>5532</v>
      </c>
      <c r="O1521" s="137" t="s">
        <v>2357</v>
      </c>
      <c r="P1521" s="42" t="s">
        <v>64</v>
      </c>
      <c r="Q1521" s="42" t="s">
        <v>65</v>
      </c>
      <c r="R1521" s="42">
        <v>2</v>
      </c>
      <c r="S1521" s="137" t="s">
        <v>2254</v>
      </c>
      <c r="T1521" s="62">
        <v>16867538196.9</v>
      </c>
      <c r="U1521" s="62">
        <v>14487907740.719999</v>
      </c>
      <c r="Z1521" s="42" t="s">
        <v>68</v>
      </c>
      <c r="AJ1521" s="42"/>
      <c r="AW1521" s="42" t="s">
        <v>2412</v>
      </c>
      <c r="AX1521" s="42">
        <v>0.15620000000000001</v>
      </c>
      <c r="AY1521" s="42"/>
      <c r="AZ1521" s="42"/>
      <c r="BA1521" s="42"/>
      <c r="BB1521" s="42"/>
      <c r="BN1521" s="128" t="s">
        <v>4578</v>
      </c>
      <c r="BO1521" s="58" t="str">
        <f t="shared" si="23"/>
        <v>境内资产</v>
      </c>
      <c r="BP1521" s="58" t="str">
        <f>IF(M1521="",VLOOKUP(D1521,Sheet4!$A$1:$B$92,2,0),VLOOKUP(Q1521,Sheet4!$A$1:$B$92,2,0))</f>
        <v>保险资产管理产品</v>
      </c>
    </row>
    <row r="1522" spans="1:68" s="58" customFormat="1" ht="12.75" customHeight="1">
      <c r="A1522" s="137" t="s">
        <v>2267</v>
      </c>
      <c r="B1522" s="50" t="s">
        <v>2314</v>
      </c>
      <c r="C1522" s="252" t="s">
        <v>5552</v>
      </c>
      <c r="D1522" s="257" t="s">
        <v>672</v>
      </c>
      <c r="E1522" s="42" t="s">
        <v>3013</v>
      </c>
      <c r="F1522" s="42" t="s">
        <v>2314</v>
      </c>
      <c r="G1522" s="42"/>
      <c r="H1522" s="307">
        <v>8219701.6021293411</v>
      </c>
      <c r="I1522" s="315">
        <v>5208168.7076313505</v>
      </c>
      <c r="J1522" s="105">
        <v>0</v>
      </c>
      <c r="K1522" s="42">
        <v>0</v>
      </c>
      <c r="L1522" s="42" t="s">
        <v>4489</v>
      </c>
      <c r="M1522" s="50" t="s">
        <v>2355</v>
      </c>
      <c r="N1522" s="50" t="s">
        <v>5532</v>
      </c>
      <c r="O1522" s="137" t="s">
        <v>2357</v>
      </c>
      <c r="P1522" s="42" t="s">
        <v>64</v>
      </c>
      <c r="Q1522" s="42" t="s">
        <v>65</v>
      </c>
      <c r="R1522" s="42">
        <v>2</v>
      </c>
      <c r="S1522" s="137" t="s">
        <v>2254</v>
      </c>
      <c r="T1522" s="62">
        <v>16867538196.9</v>
      </c>
      <c r="U1522" s="62">
        <v>14487907740.719999</v>
      </c>
      <c r="Z1522" s="42" t="s">
        <v>68</v>
      </c>
      <c r="AJ1522" s="42"/>
      <c r="AW1522" s="42" t="s">
        <v>2412</v>
      </c>
      <c r="AX1522" s="42">
        <v>0.15620000000000001</v>
      </c>
      <c r="AY1522" s="42"/>
      <c r="AZ1522" s="42"/>
      <c r="BA1522" s="42"/>
      <c r="BB1522" s="42"/>
      <c r="BN1522" s="128" t="s">
        <v>4578</v>
      </c>
      <c r="BO1522" s="58" t="str">
        <f t="shared" si="23"/>
        <v>境内资产</v>
      </c>
      <c r="BP1522" s="58" t="str">
        <f>IF(M1522="",VLOOKUP(D1522,Sheet4!$A$1:$B$92,2,0),VLOOKUP(Q1522,Sheet4!$A$1:$B$92,2,0))</f>
        <v>保险资产管理产品</v>
      </c>
    </row>
    <row r="1523" spans="1:68" s="58" customFormat="1" ht="12.75" customHeight="1">
      <c r="A1523" s="137" t="s">
        <v>2108</v>
      </c>
      <c r="B1523" s="50" t="s">
        <v>2315</v>
      </c>
      <c r="C1523" s="252" t="s">
        <v>5552</v>
      </c>
      <c r="D1523" s="257" t="s">
        <v>672</v>
      </c>
      <c r="E1523" s="42" t="s">
        <v>4359</v>
      </c>
      <c r="F1523" s="42" t="s">
        <v>2315</v>
      </c>
      <c r="G1523" s="42"/>
      <c r="H1523" s="307">
        <v>3159915.4186609159</v>
      </c>
      <c r="I1523" s="315">
        <v>2958937.673856596</v>
      </c>
      <c r="J1523" s="105">
        <v>0</v>
      </c>
      <c r="K1523" s="42">
        <v>0</v>
      </c>
      <c r="L1523" s="42" t="s">
        <v>4489</v>
      </c>
      <c r="M1523" s="50" t="s">
        <v>2355</v>
      </c>
      <c r="N1523" s="50" t="s">
        <v>5532</v>
      </c>
      <c r="O1523" s="137" t="s">
        <v>2357</v>
      </c>
      <c r="P1523" s="42" t="s">
        <v>64</v>
      </c>
      <c r="Q1523" s="42" t="s">
        <v>65</v>
      </c>
      <c r="R1523" s="42">
        <v>2</v>
      </c>
      <c r="S1523" s="137" t="s">
        <v>2254</v>
      </c>
      <c r="T1523" s="62">
        <v>16867538196.9</v>
      </c>
      <c r="U1523" s="62">
        <v>14487907740.719999</v>
      </c>
      <c r="Z1523" s="42" t="s">
        <v>68</v>
      </c>
      <c r="AJ1523" s="42"/>
      <c r="AW1523" s="42" t="s">
        <v>2412</v>
      </c>
      <c r="AX1523" s="42">
        <v>0.15620000000000001</v>
      </c>
      <c r="AY1523" s="42"/>
      <c r="AZ1523" s="42"/>
      <c r="BA1523" s="42"/>
      <c r="BB1523" s="42"/>
      <c r="BN1523" s="128" t="s">
        <v>4578</v>
      </c>
      <c r="BO1523" s="58" t="str">
        <f t="shared" si="23"/>
        <v>境内资产</v>
      </c>
      <c r="BP1523" s="58" t="str">
        <f>IF(M1523="",VLOOKUP(D1523,Sheet4!$A$1:$B$92,2,0),VLOOKUP(Q1523,Sheet4!$A$1:$B$92,2,0))</f>
        <v>保险资产管理产品</v>
      </c>
    </row>
    <row r="1524" spans="1:68" s="58" customFormat="1" ht="12.75" customHeight="1">
      <c r="A1524" s="137" t="s">
        <v>1967</v>
      </c>
      <c r="B1524" s="50" t="s">
        <v>1968</v>
      </c>
      <c r="C1524" s="252" t="s">
        <v>5552</v>
      </c>
      <c r="D1524" s="257" t="s">
        <v>672</v>
      </c>
      <c r="E1524" s="42" t="s">
        <v>3077</v>
      </c>
      <c r="F1524" s="42" t="s">
        <v>1968</v>
      </c>
      <c r="G1524" s="42"/>
      <c r="H1524" s="307">
        <v>6193357.8810587088</v>
      </c>
      <c r="I1524" s="315">
        <v>6328058.8212566748</v>
      </c>
      <c r="J1524" s="105">
        <v>0</v>
      </c>
      <c r="K1524" s="42">
        <v>0</v>
      </c>
      <c r="L1524" s="42" t="s">
        <v>4489</v>
      </c>
      <c r="M1524" s="50" t="s">
        <v>2355</v>
      </c>
      <c r="N1524" s="50" t="s">
        <v>5532</v>
      </c>
      <c r="O1524" s="137" t="s">
        <v>2357</v>
      </c>
      <c r="P1524" s="42" t="s">
        <v>64</v>
      </c>
      <c r="Q1524" s="42" t="s">
        <v>65</v>
      </c>
      <c r="R1524" s="42">
        <v>2</v>
      </c>
      <c r="S1524" s="137" t="s">
        <v>2254</v>
      </c>
      <c r="T1524" s="62">
        <v>16867538196.9</v>
      </c>
      <c r="U1524" s="62">
        <v>14487907740.719999</v>
      </c>
      <c r="Z1524" s="42" t="s">
        <v>280</v>
      </c>
      <c r="AJ1524" s="42"/>
      <c r="AW1524" s="42" t="s">
        <v>2412</v>
      </c>
      <c r="AX1524" s="42">
        <v>0.15620000000000001</v>
      </c>
      <c r="AY1524" s="42"/>
      <c r="AZ1524" s="42"/>
      <c r="BA1524" s="42"/>
      <c r="BB1524" s="42"/>
      <c r="BN1524" s="128" t="s">
        <v>4578</v>
      </c>
      <c r="BO1524" s="58" t="str">
        <f t="shared" si="23"/>
        <v>境内资产</v>
      </c>
      <c r="BP1524" s="58" t="str">
        <f>IF(M1524="",VLOOKUP(D1524,Sheet4!$A$1:$B$92,2,0),VLOOKUP(Q1524,Sheet4!$A$1:$B$92,2,0))</f>
        <v>保险资产管理产品</v>
      </c>
    </row>
    <row r="1525" spans="1:68" s="58" customFormat="1" ht="12.75" customHeight="1">
      <c r="A1525" s="137" t="s">
        <v>2268</v>
      </c>
      <c r="B1525" s="50" t="s">
        <v>2316</v>
      </c>
      <c r="C1525" s="252" t="s">
        <v>5552</v>
      </c>
      <c r="D1525" s="257" t="s">
        <v>672</v>
      </c>
      <c r="E1525" s="42" t="s">
        <v>4440</v>
      </c>
      <c r="F1525" s="42" t="s">
        <v>2316</v>
      </c>
      <c r="G1525" s="42"/>
      <c r="H1525" s="307">
        <v>5487378.4110187767</v>
      </c>
      <c r="I1525" s="315">
        <v>4056899.7871279521</v>
      </c>
      <c r="J1525" s="105">
        <v>0</v>
      </c>
      <c r="K1525" s="42">
        <v>0</v>
      </c>
      <c r="L1525" s="42" t="s">
        <v>4489</v>
      </c>
      <c r="M1525" s="50" t="s">
        <v>2355</v>
      </c>
      <c r="N1525" s="50" t="s">
        <v>5532</v>
      </c>
      <c r="O1525" s="137" t="s">
        <v>2357</v>
      </c>
      <c r="P1525" s="42" t="s">
        <v>64</v>
      </c>
      <c r="Q1525" s="42" t="s">
        <v>65</v>
      </c>
      <c r="R1525" s="42">
        <v>2</v>
      </c>
      <c r="S1525" s="137" t="s">
        <v>2254</v>
      </c>
      <c r="T1525" s="62">
        <v>16867538196.9</v>
      </c>
      <c r="U1525" s="62">
        <v>14487907740.719999</v>
      </c>
      <c r="Z1525" s="42" t="s">
        <v>68</v>
      </c>
      <c r="AJ1525" s="42"/>
      <c r="AW1525" s="42" t="s">
        <v>2412</v>
      </c>
      <c r="AX1525" s="42">
        <v>0.15620000000000001</v>
      </c>
      <c r="AY1525" s="42"/>
      <c r="AZ1525" s="42"/>
      <c r="BA1525" s="42"/>
      <c r="BB1525" s="42"/>
      <c r="BN1525" s="128" t="s">
        <v>4578</v>
      </c>
      <c r="BO1525" s="58" t="str">
        <f t="shared" si="23"/>
        <v>境内资产</v>
      </c>
      <c r="BP1525" s="58" t="str">
        <f>IF(M1525="",VLOOKUP(D1525,Sheet4!$A$1:$B$92,2,0),VLOOKUP(Q1525,Sheet4!$A$1:$B$92,2,0))</f>
        <v>保险资产管理产品</v>
      </c>
    </row>
    <row r="1526" spans="1:68" s="58" customFormat="1" ht="12.75" customHeight="1">
      <c r="A1526" s="137" t="s">
        <v>2269</v>
      </c>
      <c r="B1526" s="50" t="s">
        <v>2317</v>
      </c>
      <c r="C1526" s="252" t="s">
        <v>5552</v>
      </c>
      <c r="D1526" s="257" t="s">
        <v>672</v>
      </c>
      <c r="E1526" s="42" t="s">
        <v>4441</v>
      </c>
      <c r="F1526" s="42" t="s">
        <v>2317</v>
      </c>
      <c r="G1526" s="42"/>
      <c r="H1526" s="307">
        <v>3768469.812699548</v>
      </c>
      <c r="I1526" s="315">
        <v>3213844.7655571261</v>
      </c>
      <c r="J1526" s="105">
        <v>0</v>
      </c>
      <c r="K1526" s="42">
        <v>0</v>
      </c>
      <c r="L1526" s="42" t="s">
        <v>4489</v>
      </c>
      <c r="M1526" s="50" t="s">
        <v>2355</v>
      </c>
      <c r="N1526" s="50" t="s">
        <v>5532</v>
      </c>
      <c r="O1526" s="137" t="s">
        <v>2357</v>
      </c>
      <c r="P1526" s="42" t="s">
        <v>64</v>
      </c>
      <c r="Q1526" s="42" t="s">
        <v>65</v>
      </c>
      <c r="R1526" s="42">
        <v>2</v>
      </c>
      <c r="S1526" s="137" t="s">
        <v>2254</v>
      </c>
      <c r="T1526" s="62">
        <v>16867538196.9</v>
      </c>
      <c r="U1526" s="62">
        <v>14487907740.719999</v>
      </c>
      <c r="Z1526" s="42" t="s">
        <v>68</v>
      </c>
      <c r="AJ1526" s="42"/>
      <c r="AW1526" s="42" t="s">
        <v>2412</v>
      </c>
      <c r="AX1526" s="42">
        <v>0.15620000000000001</v>
      </c>
      <c r="AY1526" s="42"/>
      <c r="AZ1526" s="42"/>
      <c r="BA1526" s="42"/>
      <c r="BB1526" s="42"/>
      <c r="BN1526" s="128" t="s">
        <v>4578</v>
      </c>
      <c r="BO1526" s="58" t="str">
        <f t="shared" si="23"/>
        <v>境内资产</v>
      </c>
      <c r="BP1526" s="58" t="str">
        <f>IF(M1526="",VLOOKUP(D1526,Sheet4!$A$1:$B$92,2,0),VLOOKUP(Q1526,Sheet4!$A$1:$B$92,2,0))</f>
        <v>保险资产管理产品</v>
      </c>
    </row>
    <row r="1527" spans="1:68" s="58" customFormat="1" ht="12.75" customHeight="1">
      <c r="A1527" s="138" t="s">
        <v>2270</v>
      </c>
      <c r="B1527" s="50" t="s">
        <v>2318</v>
      </c>
      <c r="C1527" s="252" t="s">
        <v>5552</v>
      </c>
      <c r="D1527" s="257" t="s">
        <v>672</v>
      </c>
      <c r="E1527" s="42" t="s">
        <v>4442</v>
      </c>
      <c r="F1527" s="42" t="s">
        <v>2318</v>
      </c>
      <c r="G1527" s="42"/>
      <c r="H1527" s="307">
        <v>909242.42977296817</v>
      </c>
      <c r="I1527" s="315">
        <v>1007563.1872498047</v>
      </c>
      <c r="J1527" s="105">
        <v>0</v>
      </c>
      <c r="K1527" s="42">
        <v>0</v>
      </c>
      <c r="L1527" s="42" t="s">
        <v>4489</v>
      </c>
      <c r="M1527" s="50" t="s">
        <v>2355</v>
      </c>
      <c r="N1527" s="50" t="s">
        <v>5532</v>
      </c>
      <c r="O1527" s="137" t="s">
        <v>2357</v>
      </c>
      <c r="P1527" s="42" t="s">
        <v>64</v>
      </c>
      <c r="Q1527" s="42" t="s">
        <v>65</v>
      </c>
      <c r="R1527" s="42">
        <v>2</v>
      </c>
      <c r="S1527" s="137" t="s">
        <v>2254</v>
      </c>
      <c r="T1527" s="62">
        <v>16867538196.9</v>
      </c>
      <c r="U1527" s="62">
        <v>14487907740.719999</v>
      </c>
      <c r="Z1527" s="42" t="s">
        <v>68</v>
      </c>
      <c r="AJ1527" s="42"/>
      <c r="AW1527" s="42" t="s">
        <v>2412</v>
      </c>
      <c r="AX1527" s="42">
        <v>0.15620000000000001</v>
      </c>
      <c r="AY1527" s="42"/>
      <c r="AZ1527" s="42"/>
      <c r="BA1527" s="42"/>
      <c r="BB1527" s="42"/>
      <c r="BN1527" s="128" t="s">
        <v>4578</v>
      </c>
      <c r="BO1527" s="58" t="str">
        <f t="shared" si="23"/>
        <v>境内资产</v>
      </c>
      <c r="BP1527" s="58" t="str">
        <f>IF(M1527="",VLOOKUP(D1527,Sheet4!$A$1:$B$92,2,0),VLOOKUP(Q1527,Sheet4!$A$1:$B$92,2,0))</f>
        <v>保险资产管理产品</v>
      </c>
    </row>
    <row r="1528" spans="1:68" s="58" customFormat="1" ht="12.75" customHeight="1">
      <c r="A1528" s="137" t="s">
        <v>2271</v>
      </c>
      <c r="B1528" s="50" t="s">
        <v>2319</v>
      </c>
      <c r="C1528" s="252" t="s">
        <v>5552</v>
      </c>
      <c r="D1528" s="257" t="s">
        <v>672</v>
      </c>
      <c r="E1528" s="42" t="s">
        <v>4443</v>
      </c>
      <c r="F1528" s="42" t="s">
        <v>2319</v>
      </c>
      <c r="G1528" s="42"/>
      <c r="H1528" s="307">
        <v>4603969.0757483141</v>
      </c>
      <c r="I1528" s="315">
        <v>3872454.6856080345</v>
      </c>
      <c r="J1528" s="105">
        <v>0</v>
      </c>
      <c r="K1528" s="42">
        <v>0</v>
      </c>
      <c r="L1528" s="42" t="s">
        <v>4489</v>
      </c>
      <c r="M1528" s="50" t="s">
        <v>2355</v>
      </c>
      <c r="N1528" s="50" t="s">
        <v>5532</v>
      </c>
      <c r="O1528" s="137" t="s">
        <v>2357</v>
      </c>
      <c r="P1528" s="42" t="s">
        <v>64</v>
      </c>
      <c r="Q1528" s="42" t="s">
        <v>65</v>
      </c>
      <c r="R1528" s="42">
        <v>2</v>
      </c>
      <c r="S1528" s="137" t="s">
        <v>2254</v>
      </c>
      <c r="T1528" s="62">
        <v>16867538196.9</v>
      </c>
      <c r="U1528" s="62">
        <v>14487907740.719999</v>
      </c>
      <c r="Z1528" s="42" t="s">
        <v>68</v>
      </c>
      <c r="AJ1528" s="42"/>
      <c r="AW1528" s="42" t="s">
        <v>2412</v>
      </c>
      <c r="AX1528" s="42">
        <v>0.15620000000000001</v>
      </c>
      <c r="AY1528" s="42"/>
      <c r="AZ1528" s="42"/>
      <c r="BA1528" s="42"/>
      <c r="BB1528" s="42"/>
      <c r="BN1528" s="128" t="s">
        <v>4578</v>
      </c>
      <c r="BO1528" s="58" t="str">
        <f t="shared" si="23"/>
        <v>境内资产</v>
      </c>
      <c r="BP1528" s="58" t="str">
        <f>IF(M1528="",VLOOKUP(D1528,Sheet4!$A$1:$B$92,2,0),VLOOKUP(Q1528,Sheet4!$A$1:$B$92,2,0))</f>
        <v>保险资产管理产品</v>
      </c>
    </row>
    <row r="1529" spans="1:68" s="58" customFormat="1" ht="12.75" customHeight="1">
      <c r="A1529" s="137" t="s">
        <v>2272</v>
      </c>
      <c r="B1529" s="50" t="s">
        <v>2320</v>
      </c>
      <c r="C1529" s="252" t="s">
        <v>5552</v>
      </c>
      <c r="D1529" s="257" t="s">
        <v>672</v>
      </c>
      <c r="E1529" s="42" t="s">
        <v>4444</v>
      </c>
      <c r="F1529" s="42" t="s">
        <v>2320</v>
      </c>
      <c r="G1529" s="42"/>
      <c r="H1529" s="307">
        <v>6117945.3690377893</v>
      </c>
      <c r="I1529" s="315">
        <v>4733183.9743974283</v>
      </c>
      <c r="J1529" s="105">
        <v>0</v>
      </c>
      <c r="K1529" s="42">
        <v>0</v>
      </c>
      <c r="L1529" s="42" t="s">
        <v>4489</v>
      </c>
      <c r="M1529" s="50" t="s">
        <v>2355</v>
      </c>
      <c r="N1529" s="50" t="s">
        <v>5532</v>
      </c>
      <c r="O1529" s="137" t="s">
        <v>2357</v>
      </c>
      <c r="P1529" s="42" t="s">
        <v>64</v>
      </c>
      <c r="Q1529" s="42" t="s">
        <v>65</v>
      </c>
      <c r="R1529" s="42">
        <v>2</v>
      </c>
      <c r="S1529" s="137" t="s">
        <v>2254</v>
      </c>
      <c r="T1529" s="62">
        <v>16867538196.9</v>
      </c>
      <c r="U1529" s="62">
        <v>14487907740.719999</v>
      </c>
      <c r="Z1529" s="42" t="s">
        <v>68</v>
      </c>
      <c r="AJ1529" s="42"/>
      <c r="AW1529" s="42" t="s">
        <v>2412</v>
      </c>
      <c r="AX1529" s="42">
        <v>0.15620000000000001</v>
      </c>
      <c r="AY1529" s="42"/>
      <c r="AZ1529" s="42"/>
      <c r="BA1529" s="42"/>
      <c r="BB1529" s="42"/>
      <c r="BN1529" s="128" t="s">
        <v>4578</v>
      </c>
      <c r="BO1529" s="58" t="str">
        <f t="shared" si="23"/>
        <v>境内资产</v>
      </c>
      <c r="BP1529" s="58" t="str">
        <f>IF(M1529="",VLOOKUP(D1529,Sheet4!$A$1:$B$92,2,0),VLOOKUP(Q1529,Sheet4!$A$1:$B$92,2,0))</f>
        <v>保险资产管理产品</v>
      </c>
    </row>
    <row r="1530" spans="1:68" s="58" customFormat="1" ht="12.75" customHeight="1">
      <c r="A1530" s="138" t="s">
        <v>1556</v>
      </c>
      <c r="B1530" s="50" t="s">
        <v>1557</v>
      </c>
      <c r="C1530" s="252" t="s">
        <v>5552</v>
      </c>
      <c r="D1530" s="257" t="s">
        <v>672</v>
      </c>
      <c r="E1530" s="42" t="s">
        <v>1558</v>
      </c>
      <c r="F1530" s="42" t="s">
        <v>1557</v>
      </c>
      <c r="G1530" s="42"/>
      <c r="H1530" s="307">
        <v>4298.7558525454069</v>
      </c>
      <c r="I1530" s="315">
        <v>6190.7883610013105</v>
      </c>
      <c r="J1530" s="105">
        <v>0</v>
      </c>
      <c r="K1530" s="42">
        <v>0</v>
      </c>
      <c r="L1530" s="42" t="s">
        <v>4489</v>
      </c>
      <c r="M1530" s="50" t="s">
        <v>2355</v>
      </c>
      <c r="N1530" s="50" t="s">
        <v>5532</v>
      </c>
      <c r="O1530" s="137" t="s">
        <v>2357</v>
      </c>
      <c r="P1530" s="42" t="s">
        <v>64</v>
      </c>
      <c r="Q1530" s="42" t="s">
        <v>65</v>
      </c>
      <c r="R1530" s="42">
        <v>2</v>
      </c>
      <c r="S1530" s="137" t="s">
        <v>2254</v>
      </c>
      <c r="T1530" s="62">
        <v>16867538196.9</v>
      </c>
      <c r="U1530" s="62">
        <v>14487907740.719999</v>
      </c>
      <c r="Z1530" s="42" t="s">
        <v>68</v>
      </c>
      <c r="AJ1530" s="42"/>
      <c r="AW1530" s="42" t="s">
        <v>2412</v>
      </c>
      <c r="AX1530" s="42">
        <v>0.15620000000000001</v>
      </c>
      <c r="AY1530" s="42"/>
      <c r="AZ1530" s="42"/>
      <c r="BA1530" s="42"/>
      <c r="BB1530" s="42"/>
      <c r="BN1530" s="128" t="s">
        <v>4578</v>
      </c>
      <c r="BO1530" s="58" t="str">
        <f t="shared" si="23"/>
        <v>境内资产</v>
      </c>
      <c r="BP1530" s="58" t="str">
        <f>IF(M1530="",VLOOKUP(D1530,Sheet4!$A$1:$B$92,2,0),VLOOKUP(Q1530,Sheet4!$A$1:$B$92,2,0))</f>
        <v>保险资产管理产品</v>
      </c>
    </row>
    <row r="1531" spans="1:68" s="58" customFormat="1" ht="12.75" customHeight="1">
      <c r="A1531" s="137" t="s">
        <v>2273</v>
      </c>
      <c r="B1531" s="50" t="s">
        <v>2321</v>
      </c>
      <c r="C1531" s="252" t="s">
        <v>5552</v>
      </c>
      <c r="D1531" s="257" t="s">
        <v>672</v>
      </c>
      <c r="E1531" s="42" t="s">
        <v>4445</v>
      </c>
      <c r="F1531" s="42" t="s">
        <v>2321</v>
      </c>
      <c r="G1531" s="42"/>
      <c r="H1531" s="307">
        <v>7989508.1678406848</v>
      </c>
      <c r="I1531" s="315">
        <v>7377973.6573481923</v>
      </c>
      <c r="J1531" s="105">
        <v>0</v>
      </c>
      <c r="K1531" s="42">
        <v>0</v>
      </c>
      <c r="L1531" s="42" t="s">
        <v>4489</v>
      </c>
      <c r="M1531" s="50" t="s">
        <v>2355</v>
      </c>
      <c r="N1531" s="50" t="s">
        <v>5532</v>
      </c>
      <c r="O1531" s="137" t="s">
        <v>2357</v>
      </c>
      <c r="P1531" s="42" t="s">
        <v>64</v>
      </c>
      <c r="Q1531" s="42" t="s">
        <v>65</v>
      </c>
      <c r="R1531" s="42">
        <v>2</v>
      </c>
      <c r="S1531" s="137" t="s">
        <v>2254</v>
      </c>
      <c r="T1531" s="62">
        <v>16867538196.9</v>
      </c>
      <c r="U1531" s="62">
        <v>14487907740.719999</v>
      </c>
      <c r="Z1531" s="42" t="s">
        <v>68</v>
      </c>
      <c r="AJ1531" s="42"/>
      <c r="AW1531" s="42" t="s">
        <v>2412</v>
      </c>
      <c r="AX1531" s="42">
        <v>0.15620000000000001</v>
      </c>
      <c r="AY1531" s="42"/>
      <c r="AZ1531" s="42"/>
      <c r="BA1531" s="42"/>
      <c r="BB1531" s="42"/>
      <c r="BN1531" s="128" t="s">
        <v>4578</v>
      </c>
      <c r="BO1531" s="58" t="str">
        <f t="shared" si="23"/>
        <v>境内资产</v>
      </c>
      <c r="BP1531" s="58" t="str">
        <f>IF(M1531="",VLOOKUP(D1531,Sheet4!$A$1:$B$92,2,0),VLOOKUP(Q1531,Sheet4!$A$1:$B$92,2,0))</f>
        <v>保险资产管理产品</v>
      </c>
    </row>
    <row r="1532" spans="1:68" s="58" customFormat="1" ht="12.75" customHeight="1">
      <c r="A1532" s="137" t="s">
        <v>2274</v>
      </c>
      <c r="B1532" s="50" t="s">
        <v>2322</v>
      </c>
      <c r="C1532" s="252" t="s">
        <v>5552</v>
      </c>
      <c r="D1532" s="257" t="s">
        <v>672</v>
      </c>
      <c r="E1532" s="42" t="s">
        <v>4446</v>
      </c>
      <c r="F1532" s="42" t="s">
        <v>2322</v>
      </c>
      <c r="G1532" s="42"/>
      <c r="H1532" s="307">
        <v>5886468.7124224622</v>
      </c>
      <c r="I1532" s="315">
        <v>5030478.3516834024</v>
      </c>
      <c r="J1532" s="105">
        <v>0</v>
      </c>
      <c r="K1532" s="42">
        <v>0</v>
      </c>
      <c r="L1532" s="42" t="s">
        <v>4489</v>
      </c>
      <c r="M1532" s="50" t="s">
        <v>2355</v>
      </c>
      <c r="N1532" s="50" t="s">
        <v>5532</v>
      </c>
      <c r="O1532" s="137" t="s">
        <v>2357</v>
      </c>
      <c r="P1532" s="42" t="s">
        <v>64</v>
      </c>
      <c r="Q1532" s="42" t="s">
        <v>65</v>
      </c>
      <c r="R1532" s="42">
        <v>2</v>
      </c>
      <c r="S1532" s="137" t="s">
        <v>2254</v>
      </c>
      <c r="T1532" s="62">
        <v>16867538196.9</v>
      </c>
      <c r="U1532" s="62">
        <v>14487907740.719999</v>
      </c>
      <c r="Z1532" s="42" t="s">
        <v>68</v>
      </c>
      <c r="AJ1532" s="42"/>
      <c r="AW1532" s="42" t="s">
        <v>2412</v>
      </c>
      <c r="AX1532" s="42">
        <v>0.15620000000000001</v>
      </c>
      <c r="AY1532" s="42"/>
      <c r="AZ1532" s="42"/>
      <c r="BA1532" s="42"/>
      <c r="BB1532" s="42"/>
      <c r="BN1532" s="128" t="s">
        <v>4578</v>
      </c>
      <c r="BO1532" s="58" t="str">
        <f t="shared" si="23"/>
        <v>境内资产</v>
      </c>
      <c r="BP1532" s="58" t="str">
        <f>IF(M1532="",VLOOKUP(D1532,Sheet4!$A$1:$B$92,2,0),VLOOKUP(Q1532,Sheet4!$A$1:$B$92,2,0))</f>
        <v>保险资产管理产品</v>
      </c>
    </row>
    <row r="1533" spans="1:68" s="58" customFormat="1" ht="12.75" customHeight="1">
      <c r="A1533" s="137" t="s">
        <v>2116</v>
      </c>
      <c r="B1533" s="50" t="s">
        <v>2323</v>
      </c>
      <c r="C1533" s="252" t="s">
        <v>5552</v>
      </c>
      <c r="D1533" s="257" t="s">
        <v>672</v>
      </c>
      <c r="E1533" s="42" t="s">
        <v>4361</v>
      </c>
      <c r="F1533" s="42" t="s">
        <v>2323</v>
      </c>
      <c r="G1533" s="42"/>
      <c r="H1533" s="307">
        <v>3560633.5573916654</v>
      </c>
      <c r="I1533" s="315">
        <v>2445661.1146997041</v>
      </c>
      <c r="J1533" s="105">
        <v>0</v>
      </c>
      <c r="K1533" s="42">
        <v>0</v>
      </c>
      <c r="L1533" s="42" t="s">
        <v>4489</v>
      </c>
      <c r="M1533" s="50" t="s">
        <v>2355</v>
      </c>
      <c r="N1533" s="50" t="s">
        <v>5532</v>
      </c>
      <c r="O1533" s="137" t="s">
        <v>2357</v>
      </c>
      <c r="P1533" s="42" t="s">
        <v>64</v>
      </c>
      <c r="Q1533" s="42" t="s">
        <v>65</v>
      </c>
      <c r="R1533" s="42">
        <v>2</v>
      </c>
      <c r="S1533" s="137" t="s">
        <v>2254</v>
      </c>
      <c r="T1533" s="62">
        <v>16867538196.9</v>
      </c>
      <c r="U1533" s="62">
        <v>14487907740.719999</v>
      </c>
      <c r="Z1533" s="42" t="s">
        <v>68</v>
      </c>
      <c r="AJ1533" s="42"/>
      <c r="AW1533" s="42" t="s">
        <v>2412</v>
      </c>
      <c r="AX1533" s="42">
        <v>0.15620000000000001</v>
      </c>
      <c r="AY1533" s="42"/>
      <c r="AZ1533" s="42"/>
      <c r="BA1533" s="42"/>
      <c r="BB1533" s="42"/>
      <c r="BN1533" s="128" t="s">
        <v>4578</v>
      </c>
      <c r="BO1533" s="58" t="str">
        <f t="shared" si="23"/>
        <v>境内资产</v>
      </c>
      <c r="BP1533" s="58" t="str">
        <f>IF(M1533="",VLOOKUP(D1533,Sheet4!$A$1:$B$92,2,0),VLOOKUP(Q1533,Sheet4!$A$1:$B$92,2,0))</f>
        <v>保险资产管理产品</v>
      </c>
    </row>
    <row r="1534" spans="1:68" s="58" customFormat="1" ht="12.75" customHeight="1">
      <c r="A1534" s="138" t="s">
        <v>2275</v>
      </c>
      <c r="B1534" s="50" t="s">
        <v>2324</v>
      </c>
      <c r="C1534" s="252" t="s">
        <v>5552</v>
      </c>
      <c r="D1534" s="257" t="s">
        <v>672</v>
      </c>
      <c r="E1534" s="42" t="s">
        <v>4447</v>
      </c>
      <c r="F1534" s="42" t="s">
        <v>2324</v>
      </c>
      <c r="G1534" s="42"/>
      <c r="H1534" s="307">
        <v>2296236.6875775778</v>
      </c>
      <c r="I1534" s="315">
        <v>2014064.0221004628</v>
      </c>
      <c r="J1534" s="105">
        <v>0</v>
      </c>
      <c r="K1534" s="42">
        <v>0</v>
      </c>
      <c r="L1534" s="42" t="s">
        <v>4489</v>
      </c>
      <c r="M1534" s="50" t="s">
        <v>2355</v>
      </c>
      <c r="N1534" s="50" t="s">
        <v>5532</v>
      </c>
      <c r="O1534" s="137" t="s">
        <v>2357</v>
      </c>
      <c r="P1534" s="42" t="s">
        <v>64</v>
      </c>
      <c r="Q1534" s="42" t="s">
        <v>65</v>
      </c>
      <c r="R1534" s="42">
        <v>2</v>
      </c>
      <c r="S1534" s="137" t="s">
        <v>2254</v>
      </c>
      <c r="T1534" s="62">
        <v>16867538196.9</v>
      </c>
      <c r="U1534" s="62">
        <v>14487907740.719999</v>
      </c>
      <c r="Z1534" s="42" t="s">
        <v>68</v>
      </c>
      <c r="AJ1534" s="42"/>
      <c r="AW1534" s="42" t="s">
        <v>2412</v>
      </c>
      <c r="AX1534" s="42">
        <v>0.15620000000000001</v>
      </c>
      <c r="AY1534" s="42"/>
      <c r="AZ1534" s="42"/>
      <c r="BA1534" s="42"/>
      <c r="BB1534" s="42"/>
      <c r="BN1534" s="128" t="s">
        <v>4578</v>
      </c>
      <c r="BO1534" s="58" t="str">
        <f t="shared" si="23"/>
        <v>境内资产</v>
      </c>
      <c r="BP1534" s="58" t="str">
        <f>IF(M1534="",VLOOKUP(D1534,Sheet4!$A$1:$B$92,2,0),VLOOKUP(Q1534,Sheet4!$A$1:$B$92,2,0))</f>
        <v>保险资产管理产品</v>
      </c>
    </row>
    <row r="1535" spans="1:68" s="58" customFormat="1" ht="12.75" customHeight="1">
      <c r="A1535" s="137" t="s">
        <v>2276</v>
      </c>
      <c r="B1535" s="50" t="s">
        <v>2325</v>
      </c>
      <c r="C1535" s="252" t="s">
        <v>5552</v>
      </c>
      <c r="D1535" s="257" t="s">
        <v>672</v>
      </c>
      <c r="E1535" s="42" t="s">
        <v>4448</v>
      </c>
      <c r="F1535" s="42" t="s">
        <v>2325</v>
      </c>
      <c r="G1535" s="42"/>
      <c r="H1535" s="307">
        <v>716797.15387500974</v>
      </c>
      <c r="I1535" s="315">
        <v>427554.95325381117</v>
      </c>
      <c r="J1535" s="105">
        <v>0</v>
      </c>
      <c r="K1535" s="42">
        <v>0</v>
      </c>
      <c r="L1535" s="42" t="s">
        <v>4489</v>
      </c>
      <c r="M1535" s="50" t="s">
        <v>2355</v>
      </c>
      <c r="N1535" s="50" t="s">
        <v>5532</v>
      </c>
      <c r="O1535" s="137" t="s">
        <v>2357</v>
      </c>
      <c r="P1535" s="42" t="s">
        <v>64</v>
      </c>
      <c r="Q1535" s="42" t="s">
        <v>65</v>
      </c>
      <c r="R1535" s="42">
        <v>2</v>
      </c>
      <c r="S1535" s="137" t="s">
        <v>2254</v>
      </c>
      <c r="T1535" s="62">
        <v>16867538196.9</v>
      </c>
      <c r="U1535" s="62">
        <v>14487907740.719999</v>
      </c>
      <c r="Z1535" s="42" t="s">
        <v>68</v>
      </c>
      <c r="AJ1535" s="42"/>
      <c r="AW1535" s="42" t="s">
        <v>2412</v>
      </c>
      <c r="AX1535" s="42">
        <v>0.15620000000000001</v>
      </c>
      <c r="AY1535" s="42"/>
      <c r="AZ1535" s="42"/>
      <c r="BA1535" s="42"/>
      <c r="BB1535" s="42"/>
      <c r="BN1535" s="128" t="s">
        <v>4578</v>
      </c>
      <c r="BO1535" s="58" t="str">
        <f t="shared" si="23"/>
        <v>境内资产</v>
      </c>
      <c r="BP1535" s="58" t="str">
        <f>IF(M1535="",VLOOKUP(D1535,Sheet4!$A$1:$B$92,2,0),VLOOKUP(Q1535,Sheet4!$A$1:$B$92,2,0))</f>
        <v>保险资产管理产品</v>
      </c>
    </row>
    <row r="1536" spans="1:68" s="58" customFormat="1" ht="12.75" customHeight="1">
      <c r="A1536" s="137" t="s">
        <v>2277</v>
      </c>
      <c r="B1536" s="50" t="s">
        <v>2326</v>
      </c>
      <c r="C1536" s="252" t="s">
        <v>5552</v>
      </c>
      <c r="D1536" s="257" t="s">
        <v>672</v>
      </c>
      <c r="E1536" s="42" t="s">
        <v>3547</v>
      </c>
      <c r="F1536" s="42" t="s">
        <v>2326</v>
      </c>
      <c r="G1536" s="42"/>
      <c r="H1536" s="307">
        <v>1884710.4506867249</v>
      </c>
      <c r="I1536" s="315">
        <v>1820504.4015017024</v>
      </c>
      <c r="J1536" s="105">
        <v>0</v>
      </c>
      <c r="K1536" s="42">
        <v>0</v>
      </c>
      <c r="L1536" s="42" t="s">
        <v>4489</v>
      </c>
      <c r="M1536" s="50" t="s">
        <v>2355</v>
      </c>
      <c r="N1536" s="50" t="s">
        <v>5532</v>
      </c>
      <c r="O1536" s="137" t="s">
        <v>2357</v>
      </c>
      <c r="P1536" s="42" t="s">
        <v>64</v>
      </c>
      <c r="Q1536" s="42" t="s">
        <v>65</v>
      </c>
      <c r="R1536" s="42">
        <v>2</v>
      </c>
      <c r="S1536" s="137" t="s">
        <v>2254</v>
      </c>
      <c r="T1536" s="62">
        <v>16867538196.9</v>
      </c>
      <c r="U1536" s="62">
        <v>14487907740.719999</v>
      </c>
      <c r="Z1536" s="42" t="s">
        <v>280</v>
      </c>
      <c r="AJ1536" s="42"/>
      <c r="AW1536" s="42" t="s">
        <v>2412</v>
      </c>
      <c r="AX1536" s="42">
        <v>0.15620000000000001</v>
      </c>
      <c r="AY1536" s="42"/>
      <c r="AZ1536" s="42"/>
      <c r="BA1536" s="42"/>
      <c r="BB1536" s="42"/>
      <c r="BN1536" s="128" t="s">
        <v>4578</v>
      </c>
      <c r="BO1536" s="58" t="str">
        <f t="shared" si="23"/>
        <v>境内资产</v>
      </c>
      <c r="BP1536" s="58" t="str">
        <f>IF(M1536="",VLOOKUP(D1536,Sheet4!$A$1:$B$92,2,0),VLOOKUP(Q1536,Sheet4!$A$1:$B$92,2,0))</f>
        <v>保险资产管理产品</v>
      </c>
    </row>
    <row r="1537" spans="1:68" s="58" customFormat="1" ht="12.75" customHeight="1">
      <c r="A1537" s="137" t="s">
        <v>2106</v>
      </c>
      <c r="B1537" s="50" t="s">
        <v>2327</v>
      </c>
      <c r="C1537" s="252" t="s">
        <v>5552</v>
      </c>
      <c r="D1537" s="257" t="s">
        <v>672</v>
      </c>
      <c r="E1537" s="42" t="s">
        <v>4358</v>
      </c>
      <c r="F1537" s="42" t="s">
        <v>2327</v>
      </c>
      <c r="G1537" s="42"/>
      <c r="H1537" s="307">
        <v>3986263.8469017963</v>
      </c>
      <c r="I1537" s="315">
        <v>3415635.6052560345</v>
      </c>
      <c r="J1537" s="105">
        <v>0</v>
      </c>
      <c r="K1537" s="42">
        <v>0</v>
      </c>
      <c r="L1537" s="42" t="s">
        <v>4489</v>
      </c>
      <c r="M1537" s="50" t="s">
        <v>2355</v>
      </c>
      <c r="N1537" s="50" t="s">
        <v>5532</v>
      </c>
      <c r="O1537" s="137" t="s">
        <v>2357</v>
      </c>
      <c r="P1537" s="42" t="s">
        <v>64</v>
      </c>
      <c r="Q1537" s="42" t="s">
        <v>65</v>
      </c>
      <c r="R1537" s="42">
        <v>2</v>
      </c>
      <c r="S1537" s="137" t="s">
        <v>2254</v>
      </c>
      <c r="T1537" s="62">
        <v>16867538196.9</v>
      </c>
      <c r="U1537" s="62">
        <v>14487907740.719999</v>
      </c>
      <c r="Z1537" s="42" t="s">
        <v>68</v>
      </c>
      <c r="AJ1537" s="42"/>
      <c r="AW1537" s="42" t="s">
        <v>2412</v>
      </c>
      <c r="AX1537" s="42">
        <v>0.15620000000000001</v>
      </c>
      <c r="AY1537" s="42"/>
      <c r="AZ1537" s="42"/>
      <c r="BA1537" s="42"/>
      <c r="BB1537" s="42"/>
      <c r="BN1537" s="128" t="s">
        <v>4578</v>
      </c>
      <c r="BO1537" s="58" t="str">
        <f t="shared" si="23"/>
        <v>境内资产</v>
      </c>
      <c r="BP1537" s="58" t="str">
        <f>IF(M1537="",VLOOKUP(D1537,Sheet4!$A$1:$B$92,2,0),VLOOKUP(Q1537,Sheet4!$A$1:$B$92,2,0))</f>
        <v>保险资产管理产品</v>
      </c>
    </row>
    <row r="1538" spans="1:68" s="58" customFormat="1" ht="12.75" customHeight="1">
      <c r="A1538" s="137" t="s">
        <v>2278</v>
      </c>
      <c r="B1538" s="50" t="s">
        <v>2328</v>
      </c>
      <c r="C1538" s="252" t="s">
        <v>5552</v>
      </c>
      <c r="D1538" s="257" t="s">
        <v>672</v>
      </c>
      <c r="E1538" s="42" t="s">
        <v>4449</v>
      </c>
      <c r="F1538" s="42" t="s">
        <v>2328</v>
      </c>
      <c r="G1538" s="42"/>
      <c r="H1538" s="307">
        <v>6792807.3616636274</v>
      </c>
      <c r="I1538" s="315">
        <v>6129822.0702559277</v>
      </c>
      <c r="J1538" s="105">
        <v>0</v>
      </c>
      <c r="K1538" s="42">
        <v>0</v>
      </c>
      <c r="L1538" s="42" t="s">
        <v>4489</v>
      </c>
      <c r="M1538" s="50" t="s">
        <v>2355</v>
      </c>
      <c r="N1538" s="50" t="s">
        <v>5532</v>
      </c>
      <c r="O1538" s="137" t="s">
        <v>2357</v>
      </c>
      <c r="P1538" s="42" t="s">
        <v>64</v>
      </c>
      <c r="Q1538" s="42" t="s">
        <v>65</v>
      </c>
      <c r="R1538" s="42">
        <v>2</v>
      </c>
      <c r="S1538" s="137" t="s">
        <v>2254</v>
      </c>
      <c r="T1538" s="62">
        <v>16867538196.9</v>
      </c>
      <c r="U1538" s="62">
        <v>14487907740.719999</v>
      </c>
      <c r="Z1538" s="42" t="s">
        <v>68</v>
      </c>
      <c r="AJ1538" s="42"/>
      <c r="AW1538" s="42" t="s">
        <v>2412</v>
      </c>
      <c r="AX1538" s="42">
        <v>0.15620000000000001</v>
      </c>
      <c r="AY1538" s="42"/>
      <c r="AZ1538" s="42"/>
      <c r="BA1538" s="42"/>
      <c r="BB1538" s="42"/>
      <c r="BN1538" s="128" t="s">
        <v>4578</v>
      </c>
      <c r="BO1538" s="58" t="str">
        <f t="shared" si="23"/>
        <v>境内资产</v>
      </c>
      <c r="BP1538" s="58" t="str">
        <f>IF(M1538="",VLOOKUP(D1538,Sheet4!$A$1:$B$92,2,0),VLOOKUP(Q1538,Sheet4!$A$1:$B$92,2,0))</f>
        <v>保险资产管理产品</v>
      </c>
    </row>
    <row r="1539" spans="1:68" s="58" customFormat="1" ht="12.75" customHeight="1">
      <c r="A1539" s="137" t="s">
        <v>2279</v>
      </c>
      <c r="B1539" s="50" t="s">
        <v>2329</v>
      </c>
      <c r="C1539" s="252" t="s">
        <v>5552</v>
      </c>
      <c r="D1539" s="257" t="s">
        <v>672</v>
      </c>
      <c r="E1539" s="42" t="s">
        <v>4450</v>
      </c>
      <c r="F1539" s="42" t="s">
        <v>2329</v>
      </c>
      <c r="G1539" s="42"/>
      <c r="H1539" s="307">
        <v>1417613.489806697</v>
      </c>
      <c r="I1539" s="315">
        <v>1094965.6612297276</v>
      </c>
      <c r="J1539" s="105">
        <v>0</v>
      </c>
      <c r="K1539" s="42">
        <v>0</v>
      </c>
      <c r="L1539" s="42" t="s">
        <v>4489</v>
      </c>
      <c r="M1539" s="50" t="s">
        <v>2355</v>
      </c>
      <c r="N1539" s="50" t="s">
        <v>5532</v>
      </c>
      <c r="O1539" s="137" t="s">
        <v>2357</v>
      </c>
      <c r="P1539" s="42" t="s">
        <v>64</v>
      </c>
      <c r="Q1539" s="42" t="s">
        <v>65</v>
      </c>
      <c r="R1539" s="42">
        <v>2</v>
      </c>
      <c r="S1539" s="137" t="s">
        <v>2254</v>
      </c>
      <c r="T1539" s="62">
        <v>16867538196.9</v>
      </c>
      <c r="U1539" s="62">
        <v>14487907740.719999</v>
      </c>
      <c r="Z1539" s="42" t="s">
        <v>68</v>
      </c>
      <c r="AJ1539" s="42"/>
      <c r="AW1539" s="42" t="s">
        <v>2412</v>
      </c>
      <c r="AX1539" s="42">
        <v>0.15620000000000001</v>
      </c>
      <c r="AY1539" s="42"/>
      <c r="AZ1539" s="42"/>
      <c r="BA1539" s="42"/>
      <c r="BB1539" s="42"/>
      <c r="BN1539" s="128" t="s">
        <v>4578</v>
      </c>
      <c r="BO1539" s="58" t="str">
        <f t="shared" ref="BO1539:BO1602" si="24">IF(LEFT(D1539,2)="境外","境外资产","境内资产")</f>
        <v>境内资产</v>
      </c>
      <c r="BP1539" s="58" t="str">
        <f>IF(M1539="",VLOOKUP(D1539,Sheet4!$A$1:$B$92,2,0),VLOOKUP(Q1539,Sheet4!$A$1:$B$92,2,0))</f>
        <v>保险资产管理产品</v>
      </c>
    </row>
    <row r="1540" spans="1:68" s="58" customFormat="1" ht="12.75" customHeight="1">
      <c r="A1540" s="137" t="s">
        <v>2280</v>
      </c>
      <c r="B1540" s="50" t="s">
        <v>2330</v>
      </c>
      <c r="C1540" s="252" t="s">
        <v>5552</v>
      </c>
      <c r="D1540" s="257" t="s">
        <v>672</v>
      </c>
      <c r="E1540" s="42" t="s">
        <v>4451</v>
      </c>
      <c r="F1540" s="42" t="s">
        <v>2330</v>
      </c>
      <c r="G1540" s="42"/>
      <c r="H1540" s="307">
        <v>6571460.0974799339</v>
      </c>
      <c r="I1540" s="315">
        <v>4076587.775001755</v>
      </c>
      <c r="J1540" s="105">
        <v>0</v>
      </c>
      <c r="K1540" s="42">
        <v>0</v>
      </c>
      <c r="L1540" s="42" t="s">
        <v>4489</v>
      </c>
      <c r="M1540" s="50" t="s">
        <v>2355</v>
      </c>
      <c r="N1540" s="50" t="s">
        <v>5532</v>
      </c>
      <c r="O1540" s="137" t="s">
        <v>2357</v>
      </c>
      <c r="P1540" s="42" t="s">
        <v>64</v>
      </c>
      <c r="Q1540" s="42" t="s">
        <v>65</v>
      </c>
      <c r="R1540" s="42">
        <v>2</v>
      </c>
      <c r="S1540" s="137" t="s">
        <v>2254</v>
      </c>
      <c r="T1540" s="62">
        <v>16867538196.9</v>
      </c>
      <c r="U1540" s="62">
        <v>14487907740.719999</v>
      </c>
      <c r="Z1540" s="42" t="s">
        <v>68</v>
      </c>
      <c r="AJ1540" s="42"/>
      <c r="AW1540" s="42" t="s">
        <v>2412</v>
      </c>
      <c r="AX1540" s="42">
        <v>0.15620000000000001</v>
      </c>
      <c r="AY1540" s="42"/>
      <c r="AZ1540" s="42"/>
      <c r="BA1540" s="42"/>
      <c r="BB1540" s="42"/>
      <c r="BN1540" s="128" t="s">
        <v>4578</v>
      </c>
      <c r="BO1540" s="58" t="str">
        <f t="shared" si="24"/>
        <v>境内资产</v>
      </c>
      <c r="BP1540" s="58" t="str">
        <f>IF(M1540="",VLOOKUP(D1540,Sheet4!$A$1:$B$92,2,0),VLOOKUP(Q1540,Sheet4!$A$1:$B$92,2,0))</f>
        <v>保险资产管理产品</v>
      </c>
    </row>
    <row r="1541" spans="1:68" s="58" customFormat="1" ht="12.75" customHeight="1">
      <c r="A1541" s="137" t="s">
        <v>2281</v>
      </c>
      <c r="B1541" s="50" t="s">
        <v>2331</v>
      </c>
      <c r="C1541" s="252" t="s">
        <v>5552</v>
      </c>
      <c r="D1541" s="257" t="s">
        <v>672</v>
      </c>
      <c r="E1541" s="42" t="s">
        <v>2546</v>
      </c>
      <c r="F1541" s="42" t="s">
        <v>2331</v>
      </c>
      <c r="G1541" s="42"/>
      <c r="H1541" s="307">
        <v>3759536.9421614613</v>
      </c>
      <c r="I1541" s="315">
        <v>4150658.9715116285</v>
      </c>
      <c r="J1541" s="105">
        <v>0</v>
      </c>
      <c r="K1541" s="42">
        <v>0</v>
      </c>
      <c r="L1541" s="42" t="s">
        <v>4489</v>
      </c>
      <c r="M1541" s="50" t="s">
        <v>2355</v>
      </c>
      <c r="N1541" s="50" t="s">
        <v>5532</v>
      </c>
      <c r="O1541" s="137" t="s">
        <v>2357</v>
      </c>
      <c r="P1541" s="42" t="s">
        <v>64</v>
      </c>
      <c r="Q1541" s="42" t="s">
        <v>65</v>
      </c>
      <c r="R1541" s="42">
        <v>2</v>
      </c>
      <c r="S1541" s="137" t="s">
        <v>2254</v>
      </c>
      <c r="T1541" s="62">
        <v>16867538196.9</v>
      </c>
      <c r="U1541" s="62">
        <v>14487907740.719999</v>
      </c>
      <c r="Z1541" s="42" t="s">
        <v>68</v>
      </c>
      <c r="AJ1541" s="42"/>
      <c r="AW1541" s="42" t="s">
        <v>2412</v>
      </c>
      <c r="AX1541" s="42">
        <v>0.15620000000000001</v>
      </c>
      <c r="AY1541" s="42"/>
      <c r="AZ1541" s="42"/>
      <c r="BA1541" s="42"/>
      <c r="BB1541" s="42"/>
      <c r="BN1541" s="128" t="s">
        <v>4578</v>
      </c>
      <c r="BO1541" s="58" t="str">
        <f t="shared" si="24"/>
        <v>境内资产</v>
      </c>
      <c r="BP1541" s="58" t="str">
        <f>IF(M1541="",VLOOKUP(D1541,Sheet4!$A$1:$B$92,2,0),VLOOKUP(Q1541,Sheet4!$A$1:$B$92,2,0))</f>
        <v>保险资产管理产品</v>
      </c>
    </row>
    <row r="1542" spans="1:68" s="58" customFormat="1" ht="12.75" customHeight="1">
      <c r="A1542" s="137" t="s">
        <v>2102</v>
      </c>
      <c r="B1542" s="50" t="s">
        <v>2332</v>
      </c>
      <c r="C1542" s="252" t="s">
        <v>5552</v>
      </c>
      <c r="D1542" s="257" t="s">
        <v>672</v>
      </c>
      <c r="E1542" s="42" t="s">
        <v>3651</v>
      </c>
      <c r="F1542" s="42" t="s">
        <v>2332</v>
      </c>
      <c r="G1542" s="42"/>
      <c r="H1542" s="307">
        <v>1974284.5892872347</v>
      </c>
      <c r="I1542" s="315">
        <v>1979237.1880237858</v>
      </c>
      <c r="J1542" s="105">
        <v>0</v>
      </c>
      <c r="K1542" s="42">
        <v>0</v>
      </c>
      <c r="L1542" s="42" t="s">
        <v>4489</v>
      </c>
      <c r="M1542" s="50" t="s">
        <v>2355</v>
      </c>
      <c r="N1542" s="50" t="s">
        <v>5532</v>
      </c>
      <c r="O1542" s="137" t="s">
        <v>2357</v>
      </c>
      <c r="P1542" s="42" t="s">
        <v>64</v>
      </c>
      <c r="Q1542" s="42" t="s">
        <v>65</v>
      </c>
      <c r="R1542" s="42">
        <v>2</v>
      </c>
      <c r="S1542" s="137" t="s">
        <v>2254</v>
      </c>
      <c r="T1542" s="62">
        <v>16867538196.9</v>
      </c>
      <c r="U1542" s="62">
        <v>14487907740.719999</v>
      </c>
      <c r="Z1542" s="42" t="s">
        <v>280</v>
      </c>
      <c r="AJ1542" s="42"/>
      <c r="AW1542" s="42" t="s">
        <v>2412</v>
      </c>
      <c r="AX1542" s="42">
        <v>0.15620000000000001</v>
      </c>
      <c r="AY1542" s="42"/>
      <c r="AZ1542" s="42"/>
      <c r="BA1542" s="42"/>
      <c r="BB1542" s="42"/>
      <c r="BN1542" s="128" t="s">
        <v>4578</v>
      </c>
      <c r="BO1542" s="58" t="str">
        <f t="shared" si="24"/>
        <v>境内资产</v>
      </c>
      <c r="BP1542" s="58" t="str">
        <f>IF(M1542="",VLOOKUP(D1542,Sheet4!$A$1:$B$92,2,0),VLOOKUP(Q1542,Sheet4!$A$1:$B$92,2,0))</f>
        <v>保险资产管理产品</v>
      </c>
    </row>
    <row r="1543" spans="1:68" s="58" customFormat="1" ht="12.75" customHeight="1">
      <c r="A1543" s="137" t="s">
        <v>2282</v>
      </c>
      <c r="B1543" s="50" t="s">
        <v>2333</v>
      </c>
      <c r="C1543" s="252" t="s">
        <v>5552</v>
      </c>
      <c r="D1543" s="257" t="s">
        <v>672</v>
      </c>
      <c r="E1543" s="42" t="s">
        <v>3677</v>
      </c>
      <c r="F1543" s="42" t="s">
        <v>2333</v>
      </c>
      <c r="G1543" s="42"/>
      <c r="H1543" s="307">
        <v>9852196.1094092429</v>
      </c>
      <c r="I1543" s="315">
        <v>8262590.7177698286</v>
      </c>
      <c r="J1543" s="105">
        <v>0</v>
      </c>
      <c r="K1543" s="42">
        <v>0</v>
      </c>
      <c r="L1543" s="42" t="s">
        <v>4489</v>
      </c>
      <c r="M1543" s="50" t="s">
        <v>2355</v>
      </c>
      <c r="N1543" s="50" t="s">
        <v>5532</v>
      </c>
      <c r="O1543" s="137" t="s">
        <v>2357</v>
      </c>
      <c r="P1543" s="42" t="s">
        <v>64</v>
      </c>
      <c r="Q1543" s="42" t="s">
        <v>65</v>
      </c>
      <c r="R1543" s="42">
        <v>2</v>
      </c>
      <c r="S1543" s="137" t="s">
        <v>2254</v>
      </c>
      <c r="T1543" s="62">
        <v>16867538196.9</v>
      </c>
      <c r="U1543" s="62">
        <v>14487907740.719999</v>
      </c>
      <c r="Z1543" s="42" t="s">
        <v>280</v>
      </c>
      <c r="AJ1543" s="42"/>
      <c r="AW1543" s="42" t="s">
        <v>2412</v>
      </c>
      <c r="AX1543" s="42">
        <v>0.15620000000000001</v>
      </c>
      <c r="AY1543" s="42"/>
      <c r="AZ1543" s="42"/>
      <c r="BA1543" s="42"/>
      <c r="BB1543" s="42"/>
      <c r="BN1543" s="128" t="s">
        <v>4578</v>
      </c>
      <c r="BO1543" s="58" t="str">
        <f t="shared" si="24"/>
        <v>境内资产</v>
      </c>
      <c r="BP1543" s="58" t="str">
        <f>IF(M1543="",VLOOKUP(D1543,Sheet4!$A$1:$B$92,2,0),VLOOKUP(Q1543,Sheet4!$A$1:$B$92,2,0))</f>
        <v>保险资产管理产品</v>
      </c>
    </row>
    <row r="1544" spans="1:68" s="58" customFormat="1" ht="12.75" customHeight="1">
      <c r="A1544" s="137" t="s">
        <v>2283</v>
      </c>
      <c r="B1544" s="50" t="s">
        <v>2334</v>
      </c>
      <c r="C1544" s="252" t="s">
        <v>5552</v>
      </c>
      <c r="D1544" s="257" t="s">
        <v>678</v>
      </c>
      <c r="E1544" s="42" t="s">
        <v>4452</v>
      </c>
      <c r="F1544" s="42" t="s">
        <v>2334</v>
      </c>
      <c r="G1544" s="42"/>
      <c r="H1544" s="307">
        <v>931914.94750515069</v>
      </c>
      <c r="I1544" s="315">
        <v>702137.37174911553</v>
      </c>
      <c r="J1544" s="105">
        <v>0</v>
      </c>
      <c r="K1544" s="42">
        <v>0</v>
      </c>
      <c r="L1544" s="42" t="s">
        <v>4489</v>
      </c>
      <c r="M1544" s="50" t="s">
        <v>2355</v>
      </c>
      <c r="N1544" s="50" t="s">
        <v>5532</v>
      </c>
      <c r="O1544" s="137" t="s">
        <v>2357</v>
      </c>
      <c r="P1544" s="42" t="s">
        <v>64</v>
      </c>
      <c r="Q1544" s="42" t="s">
        <v>65</v>
      </c>
      <c r="R1544" s="42">
        <v>2</v>
      </c>
      <c r="S1544" s="137" t="s">
        <v>2254</v>
      </c>
      <c r="T1544" s="62">
        <v>16867538196.9</v>
      </c>
      <c r="U1544" s="62">
        <v>14487907740.719999</v>
      </c>
      <c r="Z1544" s="42" t="s">
        <v>68</v>
      </c>
      <c r="AJ1544" s="42"/>
      <c r="AW1544" s="42" t="s">
        <v>2412</v>
      </c>
      <c r="AX1544" s="42">
        <v>0.15620000000000001</v>
      </c>
      <c r="AY1544" s="42"/>
      <c r="AZ1544" s="42"/>
      <c r="BA1544" s="42"/>
      <c r="BB1544" s="42"/>
      <c r="BN1544" s="128" t="s">
        <v>4578</v>
      </c>
      <c r="BO1544" s="58" t="str">
        <f t="shared" si="24"/>
        <v>境内资产</v>
      </c>
      <c r="BP1544" s="58" t="str">
        <f>IF(M1544="",VLOOKUP(D1544,Sheet4!$A$1:$B$92,2,0),VLOOKUP(Q1544,Sheet4!$A$1:$B$92,2,0))</f>
        <v>保险资产管理产品</v>
      </c>
    </row>
    <row r="1545" spans="1:68" s="58" customFormat="1" ht="12.75" customHeight="1">
      <c r="A1545" s="137" t="s">
        <v>2284</v>
      </c>
      <c r="B1545" s="50" t="s">
        <v>2335</v>
      </c>
      <c r="C1545" s="252" t="s">
        <v>5552</v>
      </c>
      <c r="D1545" s="257" t="s">
        <v>678</v>
      </c>
      <c r="E1545" s="42" t="s">
        <v>4453</v>
      </c>
      <c r="F1545" s="42" t="s">
        <v>2335</v>
      </c>
      <c r="G1545" s="42"/>
      <c r="H1545" s="307">
        <v>3947554.6946397242</v>
      </c>
      <c r="I1545" s="315">
        <v>3314247.1222501067</v>
      </c>
      <c r="J1545" s="105">
        <v>0</v>
      </c>
      <c r="K1545" s="42">
        <v>0</v>
      </c>
      <c r="L1545" s="42" t="s">
        <v>4489</v>
      </c>
      <c r="M1545" s="50" t="s">
        <v>2355</v>
      </c>
      <c r="N1545" s="50" t="s">
        <v>5532</v>
      </c>
      <c r="O1545" s="137" t="s">
        <v>2357</v>
      </c>
      <c r="P1545" s="42" t="s">
        <v>64</v>
      </c>
      <c r="Q1545" s="42" t="s">
        <v>65</v>
      </c>
      <c r="R1545" s="42">
        <v>2</v>
      </c>
      <c r="S1545" s="137" t="s">
        <v>2254</v>
      </c>
      <c r="T1545" s="62">
        <v>16867538196.9</v>
      </c>
      <c r="U1545" s="62">
        <v>14487907740.719999</v>
      </c>
      <c r="Z1545" s="42" t="s">
        <v>68</v>
      </c>
      <c r="AJ1545" s="42"/>
      <c r="AW1545" s="42" t="s">
        <v>2412</v>
      </c>
      <c r="AX1545" s="42">
        <v>0.15620000000000001</v>
      </c>
      <c r="AY1545" s="42"/>
      <c r="AZ1545" s="42"/>
      <c r="BA1545" s="42"/>
      <c r="BB1545" s="42"/>
      <c r="BN1545" s="128" t="s">
        <v>4578</v>
      </c>
      <c r="BO1545" s="58" t="str">
        <f t="shared" si="24"/>
        <v>境内资产</v>
      </c>
      <c r="BP1545" s="58" t="str">
        <f>IF(M1545="",VLOOKUP(D1545,Sheet4!$A$1:$B$92,2,0),VLOOKUP(Q1545,Sheet4!$A$1:$B$92,2,0))</f>
        <v>保险资产管理产品</v>
      </c>
    </row>
    <row r="1546" spans="1:68" s="58" customFormat="1" ht="12.75" customHeight="1">
      <c r="A1546" s="137" t="s">
        <v>2285</v>
      </c>
      <c r="B1546" s="50" t="s">
        <v>2336</v>
      </c>
      <c r="C1546" s="252" t="s">
        <v>5552</v>
      </c>
      <c r="D1546" s="257" t="s">
        <v>678</v>
      </c>
      <c r="E1546" s="42" t="s">
        <v>4454</v>
      </c>
      <c r="F1546" s="42" t="s">
        <v>2336</v>
      </c>
      <c r="G1546" s="42"/>
      <c r="H1546" s="307">
        <v>2932087.958612632</v>
      </c>
      <c r="I1546" s="315">
        <v>1424023.9099455392</v>
      </c>
      <c r="J1546" s="105">
        <v>0</v>
      </c>
      <c r="K1546" s="42">
        <v>0</v>
      </c>
      <c r="L1546" s="42" t="s">
        <v>4489</v>
      </c>
      <c r="M1546" s="50" t="s">
        <v>2355</v>
      </c>
      <c r="N1546" s="50" t="s">
        <v>5532</v>
      </c>
      <c r="O1546" s="137" t="s">
        <v>2357</v>
      </c>
      <c r="P1546" s="42" t="s">
        <v>64</v>
      </c>
      <c r="Q1546" s="42" t="s">
        <v>65</v>
      </c>
      <c r="R1546" s="42">
        <v>2</v>
      </c>
      <c r="S1546" s="137" t="s">
        <v>2254</v>
      </c>
      <c r="T1546" s="62">
        <v>16867538196.9</v>
      </c>
      <c r="U1546" s="62">
        <v>14487907740.719999</v>
      </c>
      <c r="Z1546" s="42" t="s">
        <v>68</v>
      </c>
      <c r="AJ1546" s="42"/>
      <c r="AW1546" s="42" t="s">
        <v>2412</v>
      </c>
      <c r="AX1546" s="42">
        <v>0.15620000000000001</v>
      </c>
      <c r="AY1546" s="42"/>
      <c r="AZ1546" s="42"/>
      <c r="BA1546" s="42"/>
      <c r="BB1546" s="42"/>
      <c r="BN1546" s="128" t="s">
        <v>4578</v>
      </c>
      <c r="BO1546" s="58" t="str">
        <f t="shared" si="24"/>
        <v>境内资产</v>
      </c>
      <c r="BP1546" s="58" t="str">
        <f>IF(M1546="",VLOOKUP(D1546,Sheet4!$A$1:$B$92,2,0),VLOOKUP(Q1546,Sheet4!$A$1:$B$92,2,0))</f>
        <v>保险资产管理产品</v>
      </c>
    </row>
    <row r="1547" spans="1:68" s="58" customFormat="1" ht="12.75" customHeight="1">
      <c r="A1547" s="137" t="s">
        <v>2286</v>
      </c>
      <c r="B1547" s="50" t="s">
        <v>2337</v>
      </c>
      <c r="C1547" s="252" t="s">
        <v>5552</v>
      </c>
      <c r="D1547" s="257" t="s">
        <v>678</v>
      </c>
      <c r="E1547" s="42" t="s">
        <v>4455</v>
      </c>
      <c r="F1547" s="42" t="s">
        <v>2337</v>
      </c>
      <c r="G1547" s="42"/>
      <c r="H1547" s="307">
        <v>2381664.4625874721</v>
      </c>
      <c r="I1547" s="315">
        <v>1206352.4026366298</v>
      </c>
      <c r="J1547" s="105">
        <v>0</v>
      </c>
      <c r="K1547" s="42">
        <v>0</v>
      </c>
      <c r="L1547" s="42" t="s">
        <v>4489</v>
      </c>
      <c r="M1547" s="50" t="s">
        <v>2355</v>
      </c>
      <c r="N1547" s="50" t="s">
        <v>5532</v>
      </c>
      <c r="O1547" s="137" t="s">
        <v>2357</v>
      </c>
      <c r="P1547" s="42" t="s">
        <v>64</v>
      </c>
      <c r="Q1547" s="42" t="s">
        <v>65</v>
      </c>
      <c r="R1547" s="42">
        <v>2</v>
      </c>
      <c r="S1547" s="137" t="s">
        <v>2254</v>
      </c>
      <c r="T1547" s="62">
        <v>16867538196.9</v>
      </c>
      <c r="U1547" s="62">
        <v>14487907740.719999</v>
      </c>
      <c r="Z1547" s="42" t="s">
        <v>68</v>
      </c>
      <c r="AJ1547" s="42"/>
      <c r="AW1547" s="42" t="s">
        <v>2412</v>
      </c>
      <c r="AX1547" s="42">
        <v>0.15620000000000001</v>
      </c>
      <c r="AY1547" s="42"/>
      <c r="AZ1547" s="42"/>
      <c r="BA1547" s="42"/>
      <c r="BB1547" s="42"/>
      <c r="BN1547" s="128" t="s">
        <v>4578</v>
      </c>
      <c r="BO1547" s="58" t="str">
        <f t="shared" si="24"/>
        <v>境内资产</v>
      </c>
      <c r="BP1547" s="58" t="str">
        <f>IF(M1547="",VLOOKUP(D1547,Sheet4!$A$1:$B$92,2,0),VLOOKUP(Q1547,Sheet4!$A$1:$B$92,2,0))</f>
        <v>保险资产管理产品</v>
      </c>
    </row>
    <row r="1548" spans="1:68" s="58" customFormat="1" ht="12.75" customHeight="1">
      <c r="A1548" s="137" t="s">
        <v>2287</v>
      </c>
      <c r="B1548" s="50" t="s">
        <v>2338</v>
      </c>
      <c r="C1548" s="252" t="s">
        <v>5552</v>
      </c>
      <c r="D1548" s="257" t="s">
        <v>678</v>
      </c>
      <c r="E1548" s="42" t="s">
        <v>4456</v>
      </c>
      <c r="F1548" s="42" t="s">
        <v>2338</v>
      </c>
      <c r="G1548" s="42"/>
      <c r="H1548" s="307">
        <v>5247423.8140085796</v>
      </c>
      <c r="I1548" s="315">
        <v>3908918.4334477666</v>
      </c>
      <c r="J1548" s="105">
        <v>0</v>
      </c>
      <c r="K1548" s="42">
        <v>0</v>
      </c>
      <c r="L1548" s="42" t="s">
        <v>4489</v>
      </c>
      <c r="M1548" s="50" t="s">
        <v>2355</v>
      </c>
      <c r="N1548" s="50" t="s">
        <v>5532</v>
      </c>
      <c r="O1548" s="137" t="s">
        <v>2357</v>
      </c>
      <c r="P1548" s="42" t="s">
        <v>64</v>
      </c>
      <c r="Q1548" s="42" t="s">
        <v>65</v>
      </c>
      <c r="R1548" s="42">
        <v>2</v>
      </c>
      <c r="S1548" s="137" t="s">
        <v>2254</v>
      </c>
      <c r="T1548" s="62">
        <v>16867538196.9</v>
      </c>
      <c r="U1548" s="62">
        <v>14487907740.719999</v>
      </c>
      <c r="Z1548" s="42" t="s">
        <v>68</v>
      </c>
      <c r="AJ1548" s="42"/>
      <c r="AW1548" s="42" t="s">
        <v>2412</v>
      </c>
      <c r="AX1548" s="42">
        <v>0.15620000000000001</v>
      </c>
      <c r="AY1548" s="42"/>
      <c r="AZ1548" s="42"/>
      <c r="BA1548" s="42"/>
      <c r="BB1548" s="42"/>
      <c r="BN1548" s="128" t="s">
        <v>4578</v>
      </c>
      <c r="BO1548" s="58" t="str">
        <f t="shared" si="24"/>
        <v>境内资产</v>
      </c>
      <c r="BP1548" s="58" t="str">
        <f>IF(M1548="",VLOOKUP(D1548,Sheet4!$A$1:$B$92,2,0),VLOOKUP(Q1548,Sheet4!$A$1:$B$92,2,0))</f>
        <v>保险资产管理产品</v>
      </c>
    </row>
    <row r="1549" spans="1:68" s="58" customFormat="1" ht="12.75" customHeight="1">
      <c r="A1549" s="137" t="s">
        <v>2288</v>
      </c>
      <c r="B1549" s="50" t="s">
        <v>2339</v>
      </c>
      <c r="C1549" s="252" t="s">
        <v>5552</v>
      </c>
      <c r="D1549" s="257" t="s">
        <v>678</v>
      </c>
      <c r="E1549" s="42" t="s">
        <v>4457</v>
      </c>
      <c r="F1549" s="42" t="s">
        <v>2339</v>
      </c>
      <c r="G1549" s="42"/>
      <c r="H1549" s="307">
        <v>273275.61141416553</v>
      </c>
      <c r="I1549" s="315">
        <v>177035.43467550733</v>
      </c>
      <c r="J1549" s="105">
        <v>0</v>
      </c>
      <c r="K1549" s="42">
        <v>0</v>
      </c>
      <c r="L1549" s="42" t="s">
        <v>4489</v>
      </c>
      <c r="M1549" s="50" t="s">
        <v>2355</v>
      </c>
      <c r="N1549" s="50" t="s">
        <v>5532</v>
      </c>
      <c r="O1549" s="137" t="s">
        <v>2357</v>
      </c>
      <c r="P1549" s="42" t="s">
        <v>64</v>
      </c>
      <c r="Q1549" s="42" t="s">
        <v>65</v>
      </c>
      <c r="R1549" s="42">
        <v>2</v>
      </c>
      <c r="S1549" s="137" t="s">
        <v>2254</v>
      </c>
      <c r="T1549" s="62">
        <v>16867538196.9</v>
      </c>
      <c r="U1549" s="62">
        <v>14487907740.719999</v>
      </c>
      <c r="Z1549" s="42" t="s">
        <v>68</v>
      </c>
      <c r="AJ1549" s="42"/>
      <c r="AW1549" s="42" t="s">
        <v>2412</v>
      </c>
      <c r="AX1549" s="42">
        <v>0.15620000000000001</v>
      </c>
      <c r="AY1549" s="42"/>
      <c r="AZ1549" s="42"/>
      <c r="BA1549" s="42"/>
      <c r="BB1549" s="42"/>
      <c r="BN1549" s="128" t="s">
        <v>4578</v>
      </c>
      <c r="BO1549" s="58" t="str">
        <f t="shared" si="24"/>
        <v>境内资产</v>
      </c>
      <c r="BP1549" s="58" t="str">
        <f>IF(M1549="",VLOOKUP(D1549,Sheet4!$A$1:$B$92,2,0),VLOOKUP(Q1549,Sheet4!$A$1:$B$92,2,0))</f>
        <v>保险资产管理产品</v>
      </c>
    </row>
    <row r="1550" spans="1:68" s="58" customFormat="1" ht="12.75" customHeight="1">
      <c r="A1550" s="137" t="s">
        <v>2289</v>
      </c>
      <c r="B1550" s="50" t="s">
        <v>2340</v>
      </c>
      <c r="C1550" s="252" t="s">
        <v>5552</v>
      </c>
      <c r="D1550" s="257" t="s">
        <v>689</v>
      </c>
      <c r="E1550" s="42" t="s">
        <v>4458</v>
      </c>
      <c r="F1550" s="42" t="s">
        <v>2340</v>
      </c>
      <c r="G1550" s="42"/>
      <c r="H1550" s="307">
        <v>2284789.9637924898</v>
      </c>
      <c r="I1550" s="315">
        <v>1433807.2894658474</v>
      </c>
      <c r="J1550" s="105">
        <v>0</v>
      </c>
      <c r="K1550" s="42">
        <v>0</v>
      </c>
      <c r="L1550" s="42" t="s">
        <v>4489</v>
      </c>
      <c r="M1550" s="50" t="s">
        <v>2355</v>
      </c>
      <c r="N1550" s="50" t="s">
        <v>5532</v>
      </c>
      <c r="O1550" s="137" t="s">
        <v>2357</v>
      </c>
      <c r="P1550" s="42" t="s">
        <v>64</v>
      </c>
      <c r="Q1550" s="42" t="s">
        <v>65</v>
      </c>
      <c r="R1550" s="42">
        <v>2</v>
      </c>
      <c r="S1550" s="137" t="s">
        <v>2254</v>
      </c>
      <c r="T1550" s="62">
        <v>16867538196.9</v>
      </c>
      <c r="U1550" s="62">
        <v>14487907740.719999</v>
      </c>
      <c r="Z1550" s="42" t="s">
        <v>68</v>
      </c>
      <c r="AJ1550" s="42"/>
      <c r="AW1550" s="42" t="s">
        <v>2412</v>
      </c>
      <c r="AX1550" s="42">
        <v>0.15620000000000001</v>
      </c>
      <c r="AY1550" s="42"/>
      <c r="AZ1550" s="42"/>
      <c r="BA1550" s="42"/>
      <c r="BB1550" s="42"/>
      <c r="BN1550" s="128" t="s">
        <v>4578</v>
      </c>
      <c r="BO1550" s="58" t="str">
        <f t="shared" si="24"/>
        <v>境内资产</v>
      </c>
      <c r="BP1550" s="58" t="str">
        <f>IF(M1550="",VLOOKUP(D1550,Sheet4!$A$1:$B$92,2,0),VLOOKUP(Q1550,Sheet4!$A$1:$B$92,2,0))</f>
        <v>保险资产管理产品</v>
      </c>
    </row>
    <row r="1551" spans="1:68" s="58" customFormat="1" ht="12.75" customHeight="1">
      <c r="A1551" s="137" t="s">
        <v>2290</v>
      </c>
      <c r="B1551" s="50" t="s">
        <v>2341</v>
      </c>
      <c r="C1551" s="252" t="s">
        <v>5552</v>
      </c>
      <c r="D1551" s="257" t="s">
        <v>689</v>
      </c>
      <c r="E1551" s="42" t="s">
        <v>4459</v>
      </c>
      <c r="F1551" s="42" t="s">
        <v>2341</v>
      </c>
      <c r="G1551" s="42"/>
      <c r="H1551" s="307">
        <v>2839251.4653407466</v>
      </c>
      <c r="I1551" s="315">
        <v>1311640.9073714204</v>
      </c>
      <c r="J1551" s="105">
        <v>0</v>
      </c>
      <c r="K1551" s="42">
        <v>0</v>
      </c>
      <c r="L1551" s="42" t="s">
        <v>4489</v>
      </c>
      <c r="M1551" s="50" t="s">
        <v>2355</v>
      </c>
      <c r="N1551" s="50" t="s">
        <v>5532</v>
      </c>
      <c r="O1551" s="137" t="s">
        <v>2357</v>
      </c>
      <c r="P1551" s="42" t="s">
        <v>64</v>
      </c>
      <c r="Q1551" s="42" t="s">
        <v>65</v>
      </c>
      <c r="R1551" s="42">
        <v>2</v>
      </c>
      <c r="S1551" s="137" t="s">
        <v>2254</v>
      </c>
      <c r="T1551" s="62">
        <v>16867538196.9</v>
      </c>
      <c r="U1551" s="62">
        <v>14487907740.719999</v>
      </c>
      <c r="Z1551" s="42" t="s">
        <v>68</v>
      </c>
      <c r="AJ1551" s="42"/>
      <c r="AW1551" s="42" t="s">
        <v>2412</v>
      </c>
      <c r="AX1551" s="42">
        <v>0.15620000000000001</v>
      </c>
      <c r="AY1551" s="42"/>
      <c r="AZ1551" s="42"/>
      <c r="BA1551" s="42"/>
      <c r="BB1551" s="42"/>
      <c r="BN1551" s="128" t="s">
        <v>4578</v>
      </c>
      <c r="BO1551" s="58" t="str">
        <f t="shared" si="24"/>
        <v>境内资产</v>
      </c>
      <c r="BP1551" s="58" t="str">
        <f>IF(M1551="",VLOOKUP(D1551,Sheet4!$A$1:$B$92,2,0),VLOOKUP(Q1551,Sheet4!$A$1:$B$92,2,0))</f>
        <v>保险资产管理产品</v>
      </c>
    </row>
    <row r="1552" spans="1:68" s="58" customFormat="1" ht="12.75" customHeight="1">
      <c r="A1552" s="137" t="s">
        <v>2291</v>
      </c>
      <c r="B1552" s="50" t="s">
        <v>2342</v>
      </c>
      <c r="C1552" s="252" t="s">
        <v>5552</v>
      </c>
      <c r="D1552" s="257" t="s">
        <v>689</v>
      </c>
      <c r="E1552" s="42" t="s">
        <v>3211</v>
      </c>
      <c r="F1552" s="42" t="s">
        <v>2342</v>
      </c>
      <c r="G1552" s="42"/>
      <c r="H1552" s="307">
        <v>215817.83747050553</v>
      </c>
      <c r="I1552" s="315">
        <v>184300.57749952871</v>
      </c>
      <c r="J1552" s="105">
        <v>0</v>
      </c>
      <c r="K1552" s="42">
        <v>0</v>
      </c>
      <c r="L1552" s="42" t="s">
        <v>4489</v>
      </c>
      <c r="M1552" s="50" t="s">
        <v>2355</v>
      </c>
      <c r="N1552" s="50" t="s">
        <v>5532</v>
      </c>
      <c r="O1552" s="137" t="s">
        <v>2357</v>
      </c>
      <c r="P1552" s="42" t="s">
        <v>64</v>
      </c>
      <c r="Q1552" s="42" t="s">
        <v>65</v>
      </c>
      <c r="R1552" s="42">
        <v>2</v>
      </c>
      <c r="S1552" s="137" t="s">
        <v>2254</v>
      </c>
      <c r="T1552" s="62">
        <v>16867538196.9</v>
      </c>
      <c r="U1552" s="62">
        <v>14487907740.719999</v>
      </c>
      <c r="Z1552" s="42" t="s">
        <v>68</v>
      </c>
      <c r="AJ1552" s="42"/>
      <c r="AW1552" s="42" t="s">
        <v>2412</v>
      </c>
      <c r="AX1552" s="42">
        <v>0.15620000000000001</v>
      </c>
      <c r="AY1552" s="42"/>
      <c r="AZ1552" s="42"/>
      <c r="BA1552" s="42"/>
      <c r="BB1552" s="42"/>
      <c r="BN1552" s="128" t="s">
        <v>4578</v>
      </c>
      <c r="BO1552" s="58" t="str">
        <f t="shared" si="24"/>
        <v>境内资产</v>
      </c>
      <c r="BP1552" s="58" t="str">
        <f>IF(M1552="",VLOOKUP(D1552,Sheet4!$A$1:$B$92,2,0),VLOOKUP(Q1552,Sheet4!$A$1:$B$92,2,0))</f>
        <v>保险资产管理产品</v>
      </c>
    </row>
    <row r="1553" spans="1:68" s="58" customFormat="1" ht="12.75" customHeight="1">
      <c r="A1553" s="137" t="s">
        <v>2292</v>
      </c>
      <c r="B1553" s="50" t="s">
        <v>2343</v>
      </c>
      <c r="C1553" s="252" t="s">
        <v>5552</v>
      </c>
      <c r="D1553" s="257" t="s">
        <v>689</v>
      </c>
      <c r="E1553" s="42" t="s">
        <v>3219</v>
      </c>
      <c r="F1553" s="42" t="s">
        <v>2343</v>
      </c>
      <c r="G1553" s="42"/>
      <c r="H1553" s="307">
        <v>3706812.1551466677</v>
      </c>
      <c r="I1553" s="315">
        <v>2505954.9903158187</v>
      </c>
      <c r="J1553" s="105">
        <v>0</v>
      </c>
      <c r="K1553" s="42">
        <v>0</v>
      </c>
      <c r="L1553" s="42" t="s">
        <v>4489</v>
      </c>
      <c r="M1553" s="50" t="s">
        <v>2355</v>
      </c>
      <c r="N1553" s="50" t="s">
        <v>5532</v>
      </c>
      <c r="O1553" s="137" t="s">
        <v>2357</v>
      </c>
      <c r="P1553" s="42" t="s">
        <v>64</v>
      </c>
      <c r="Q1553" s="42" t="s">
        <v>65</v>
      </c>
      <c r="R1553" s="42">
        <v>2</v>
      </c>
      <c r="S1553" s="137" t="s">
        <v>2254</v>
      </c>
      <c r="T1553" s="62">
        <v>16867538196.9</v>
      </c>
      <c r="U1553" s="62">
        <v>14487907740.719999</v>
      </c>
      <c r="Z1553" s="42" t="s">
        <v>280</v>
      </c>
      <c r="AJ1553" s="42"/>
      <c r="AW1553" s="42" t="s">
        <v>2412</v>
      </c>
      <c r="AX1553" s="42">
        <v>0.15620000000000001</v>
      </c>
      <c r="AY1553" s="42"/>
      <c r="AZ1553" s="42"/>
      <c r="BA1553" s="42"/>
      <c r="BB1553" s="42"/>
      <c r="BN1553" s="128" t="s">
        <v>4578</v>
      </c>
      <c r="BO1553" s="58" t="str">
        <f t="shared" si="24"/>
        <v>境内资产</v>
      </c>
      <c r="BP1553" s="58" t="str">
        <f>IF(M1553="",VLOOKUP(D1553,Sheet4!$A$1:$B$92,2,0),VLOOKUP(Q1553,Sheet4!$A$1:$B$92,2,0))</f>
        <v>保险资产管理产品</v>
      </c>
    </row>
    <row r="1554" spans="1:68" s="58" customFormat="1" ht="12.75" customHeight="1">
      <c r="A1554" s="137" t="s">
        <v>2293</v>
      </c>
      <c r="B1554" s="50" t="s">
        <v>2344</v>
      </c>
      <c r="C1554" s="252" t="s">
        <v>5552</v>
      </c>
      <c r="D1554" s="257" t="s">
        <v>689</v>
      </c>
      <c r="E1554" s="42" t="s">
        <v>3250</v>
      </c>
      <c r="F1554" s="42" t="s">
        <v>2344</v>
      </c>
      <c r="G1554" s="42"/>
      <c r="H1554" s="307">
        <v>2434862.0430502007</v>
      </c>
      <c r="I1554" s="315">
        <v>2295557.0732070017</v>
      </c>
      <c r="J1554" s="105">
        <v>0</v>
      </c>
      <c r="K1554" s="42">
        <v>0</v>
      </c>
      <c r="L1554" s="42" t="s">
        <v>4489</v>
      </c>
      <c r="M1554" s="50" t="s">
        <v>2355</v>
      </c>
      <c r="N1554" s="50" t="s">
        <v>5532</v>
      </c>
      <c r="O1554" s="137" t="s">
        <v>2357</v>
      </c>
      <c r="P1554" s="42" t="s">
        <v>64</v>
      </c>
      <c r="Q1554" s="42" t="s">
        <v>65</v>
      </c>
      <c r="R1554" s="42">
        <v>2</v>
      </c>
      <c r="S1554" s="137" t="s">
        <v>2254</v>
      </c>
      <c r="T1554" s="62">
        <v>16867538196.9</v>
      </c>
      <c r="U1554" s="62">
        <v>14487907740.719999</v>
      </c>
      <c r="Z1554" s="42" t="s">
        <v>68</v>
      </c>
      <c r="AJ1554" s="42"/>
      <c r="AW1554" s="42" t="s">
        <v>2412</v>
      </c>
      <c r="AX1554" s="42">
        <v>0.15620000000000001</v>
      </c>
      <c r="AY1554" s="42"/>
      <c r="AZ1554" s="42"/>
      <c r="BA1554" s="42"/>
      <c r="BB1554" s="42"/>
      <c r="BN1554" s="128" t="s">
        <v>4578</v>
      </c>
      <c r="BO1554" s="58" t="str">
        <f t="shared" si="24"/>
        <v>境内资产</v>
      </c>
      <c r="BP1554" s="58" t="str">
        <f>IF(M1554="",VLOOKUP(D1554,Sheet4!$A$1:$B$92,2,0),VLOOKUP(Q1554,Sheet4!$A$1:$B$92,2,0))</f>
        <v>保险资产管理产品</v>
      </c>
    </row>
    <row r="1555" spans="1:68" s="58" customFormat="1" ht="12.75" customHeight="1">
      <c r="A1555" s="137" t="s">
        <v>2294</v>
      </c>
      <c r="B1555" s="50" t="s">
        <v>2345</v>
      </c>
      <c r="C1555" s="252" t="s">
        <v>5552</v>
      </c>
      <c r="D1555" s="257" t="s">
        <v>689</v>
      </c>
      <c r="E1555" s="42" t="s">
        <v>3510</v>
      </c>
      <c r="F1555" s="42" t="s">
        <v>2345</v>
      </c>
      <c r="G1555" s="42"/>
      <c r="H1555" s="307">
        <v>4474632.199385155</v>
      </c>
      <c r="I1555" s="315">
        <v>3531467.6235514907</v>
      </c>
      <c r="J1555" s="105">
        <v>0</v>
      </c>
      <c r="K1555" s="42">
        <v>0</v>
      </c>
      <c r="L1555" s="42" t="s">
        <v>4489</v>
      </c>
      <c r="M1555" s="50" t="s">
        <v>2355</v>
      </c>
      <c r="N1555" s="50" t="s">
        <v>5532</v>
      </c>
      <c r="O1555" s="137" t="s">
        <v>2357</v>
      </c>
      <c r="P1555" s="42" t="s">
        <v>64</v>
      </c>
      <c r="Q1555" s="42" t="s">
        <v>65</v>
      </c>
      <c r="R1555" s="42">
        <v>2</v>
      </c>
      <c r="S1555" s="137" t="s">
        <v>2254</v>
      </c>
      <c r="T1555" s="62">
        <v>16867538196.9</v>
      </c>
      <c r="U1555" s="62">
        <v>14487907740.719999</v>
      </c>
      <c r="Z1555" s="42" t="s">
        <v>68</v>
      </c>
      <c r="AJ1555" s="42"/>
      <c r="AW1555" s="42" t="s">
        <v>2412</v>
      </c>
      <c r="AX1555" s="42">
        <v>0.15620000000000001</v>
      </c>
      <c r="AY1555" s="42"/>
      <c r="AZ1555" s="42"/>
      <c r="BA1555" s="42"/>
      <c r="BB1555" s="42"/>
      <c r="BN1555" s="128" t="s">
        <v>4578</v>
      </c>
      <c r="BO1555" s="58" t="str">
        <f t="shared" si="24"/>
        <v>境内资产</v>
      </c>
      <c r="BP1555" s="58" t="str">
        <f>IF(M1555="",VLOOKUP(D1555,Sheet4!$A$1:$B$92,2,0),VLOOKUP(Q1555,Sheet4!$A$1:$B$92,2,0))</f>
        <v>保险资产管理产品</v>
      </c>
    </row>
    <row r="1556" spans="1:68" s="58" customFormat="1" ht="12.75" customHeight="1">
      <c r="A1556" s="137" t="s">
        <v>1975</v>
      </c>
      <c r="B1556" s="50" t="s">
        <v>1976</v>
      </c>
      <c r="C1556" s="252" t="s">
        <v>5552</v>
      </c>
      <c r="D1556" s="257" t="s">
        <v>672</v>
      </c>
      <c r="E1556" s="42" t="s">
        <v>3108</v>
      </c>
      <c r="F1556" s="42" t="s">
        <v>1976</v>
      </c>
      <c r="G1556" s="42"/>
      <c r="H1556" s="307">
        <v>4961.8449188697778</v>
      </c>
      <c r="I1556" s="315">
        <v>4961.8449188697778</v>
      </c>
      <c r="J1556" s="105">
        <v>0</v>
      </c>
      <c r="K1556" s="42">
        <v>0</v>
      </c>
      <c r="L1556" s="42" t="s">
        <v>4489</v>
      </c>
      <c r="M1556" s="50" t="s">
        <v>2355</v>
      </c>
      <c r="N1556" s="50" t="s">
        <v>5532</v>
      </c>
      <c r="O1556" s="137" t="s">
        <v>2357</v>
      </c>
      <c r="P1556" s="42" t="s">
        <v>64</v>
      </c>
      <c r="Q1556" s="42" t="s">
        <v>65</v>
      </c>
      <c r="R1556" s="42">
        <v>2</v>
      </c>
      <c r="S1556" s="137" t="s">
        <v>2254</v>
      </c>
      <c r="T1556" s="62">
        <v>16867538196.9</v>
      </c>
      <c r="U1556" s="62">
        <v>14487907740.719999</v>
      </c>
      <c r="Z1556" s="42" t="s">
        <v>68</v>
      </c>
      <c r="AJ1556" s="42"/>
      <c r="AW1556" s="42" t="s">
        <v>2412</v>
      </c>
      <c r="AX1556" s="42">
        <v>0.15620000000000001</v>
      </c>
      <c r="AY1556" s="42"/>
      <c r="AZ1556" s="42"/>
      <c r="BA1556" s="42"/>
      <c r="BB1556" s="42"/>
      <c r="BN1556" s="128" t="s">
        <v>4578</v>
      </c>
      <c r="BO1556" s="58" t="str">
        <f t="shared" si="24"/>
        <v>境内资产</v>
      </c>
      <c r="BP1556" s="58" t="str">
        <f>IF(M1556="",VLOOKUP(D1556,Sheet4!$A$1:$B$92,2,0),VLOOKUP(Q1556,Sheet4!$A$1:$B$92,2,0))</f>
        <v>保险资产管理产品</v>
      </c>
    </row>
    <row r="1557" spans="1:68" s="58" customFormat="1" ht="12.75" customHeight="1">
      <c r="A1557" s="137" t="s">
        <v>2123</v>
      </c>
      <c r="B1557" s="50" t="s">
        <v>2346</v>
      </c>
      <c r="C1557" s="252" t="s">
        <v>5552</v>
      </c>
      <c r="D1557" s="257" t="s">
        <v>689</v>
      </c>
      <c r="E1557" s="42" t="s">
        <v>4368</v>
      </c>
      <c r="F1557" s="42" t="s">
        <v>2346</v>
      </c>
      <c r="G1557" s="42"/>
      <c r="H1557" s="307">
        <v>67863.942755089331</v>
      </c>
      <c r="I1557" s="315">
        <v>67863.942755089331</v>
      </c>
      <c r="J1557" s="105">
        <v>0</v>
      </c>
      <c r="K1557" s="42">
        <v>0</v>
      </c>
      <c r="L1557" s="42" t="s">
        <v>4489</v>
      </c>
      <c r="M1557" s="50" t="s">
        <v>2355</v>
      </c>
      <c r="N1557" s="50" t="s">
        <v>5532</v>
      </c>
      <c r="O1557" s="137" t="s">
        <v>2357</v>
      </c>
      <c r="P1557" s="42" t="s">
        <v>64</v>
      </c>
      <c r="Q1557" s="42" t="s">
        <v>65</v>
      </c>
      <c r="R1557" s="42">
        <v>2</v>
      </c>
      <c r="S1557" s="137" t="s">
        <v>2254</v>
      </c>
      <c r="T1557" s="62">
        <v>16867538196.9</v>
      </c>
      <c r="U1557" s="62">
        <v>14487907740.719999</v>
      </c>
      <c r="Z1557" s="42" t="s">
        <v>68</v>
      </c>
      <c r="AJ1557" s="42"/>
      <c r="AW1557" s="42" t="s">
        <v>2412</v>
      </c>
      <c r="AX1557" s="42">
        <v>0.15620000000000001</v>
      </c>
      <c r="AY1557" s="42"/>
      <c r="AZ1557" s="42"/>
      <c r="BA1557" s="42"/>
      <c r="BB1557" s="42"/>
      <c r="BN1557" s="128" t="s">
        <v>4578</v>
      </c>
      <c r="BO1557" s="58" t="str">
        <f t="shared" si="24"/>
        <v>境内资产</v>
      </c>
      <c r="BP1557" s="58" t="str">
        <f>IF(M1557="",VLOOKUP(D1557,Sheet4!$A$1:$B$92,2,0),VLOOKUP(Q1557,Sheet4!$A$1:$B$92,2,0))</f>
        <v>保险资产管理产品</v>
      </c>
    </row>
    <row r="1558" spans="1:68" s="58" customFormat="1" ht="12.75" customHeight="1">
      <c r="A1558" s="137" t="s">
        <v>1615</v>
      </c>
      <c r="B1558" s="50" t="s">
        <v>1616</v>
      </c>
      <c r="C1558" s="252" t="s">
        <v>5552</v>
      </c>
      <c r="D1558" s="257" t="s">
        <v>689</v>
      </c>
      <c r="E1558" s="42" t="s">
        <v>1617</v>
      </c>
      <c r="F1558" s="42" t="s">
        <v>1616</v>
      </c>
      <c r="G1558" s="42"/>
      <c r="H1558" s="307">
        <v>49236.370175282187</v>
      </c>
      <c r="I1558" s="315">
        <v>49236.370175282187</v>
      </c>
      <c r="J1558" s="105">
        <v>0</v>
      </c>
      <c r="K1558" s="42">
        <v>0</v>
      </c>
      <c r="L1558" s="42" t="s">
        <v>4489</v>
      </c>
      <c r="M1558" s="50" t="s">
        <v>2355</v>
      </c>
      <c r="N1558" s="50" t="s">
        <v>5532</v>
      </c>
      <c r="O1558" s="137" t="s">
        <v>2357</v>
      </c>
      <c r="P1558" s="42" t="s">
        <v>64</v>
      </c>
      <c r="Q1558" s="42" t="s">
        <v>65</v>
      </c>
      <c r="R1558" s="42">
        <v>2</v>
      </c>
      <c r="S1558" s="137" t="s">
        <v>2254</v>
      </c>
      <c r="T1558" s="62">
        <v>16867538196.9</v>
      </c>
      <c r="U1558" s="62">
        <v>14487907740.719999</v>
      </c>
      <c r="Z1558" s="42" t="s">
        <v>68</v>
      </c>
      <c r="AJ1558" s="42"/>
      <c r="AW1558" s="42" t="s">
        <v>2412</v>
      </c>
      <c r="AX1558" s="42">
        <v>0.15620000000000001</v>
      </c>
      <c r="AY1558" s="42"/>
      <c r="AZ1558" s="42"/>
      <c r="BA1558" s="42"/>
      <c r="BB1558" s="42"/>
      <c r="BN1558" s="128" t="s">
        <v>4578</v>
      </c>
      <c r="BO1558" s="58" t="str">
        <f t="shared" si="24"/>
        <v>境内资产</v>
      </c>
      <c r="BP1558" s="58" t="str">
        <f>IF(M1558="",VLOOKUP(D1558,Sheet4!$A$1:$B$92,2,0),VLOOKUP(Q1558,Sheet4!$A$1:$B$92,2,0))</f>
        <v>保险资产管理产品</v>
      </c>
    </row>
    <row r="1559" spans="1:68" s="58" customFormat="1" ht="12.75" customHeight="1">
      <c r="A1559" s="137" t="s">
        <v>1654</v>
      </c>
      <c r="B1559" s="50" t="s">
        <v>1655</v>
      </c>
      <c r="C1559" s="252" t="s">
        <v>5552</v>
      </c>
      <c r="D1559" s="257" t="s">
        <v>672</v>
      </c>
      <c r="E1559" s="42" t="s">
        <v>1656</v>
      </c>
      <c r="F1559" s="42" t="s">
        <v>1655</v>
      </c>
      <c r="G1559" s="42"/>
      <c r="H1559" s="307">
        <v>90584.628504015927</v>
      </c>
      <c r="I1559" s="315">
        <v>122456.99779246598</v>
      </c>
      <c r="J1559" s="105">
        <v>0</v>
      </c>
      <c r="K1559" s="42">
        <v>0</v>
      </c>
      <c r="L1559" s="42" t="s">
        <v>4489</v>
      </c>
      <c r="M1559" s="50" t="s">
        <v>2355</v>
      </c>
      <c r="N1559" s="50" t="s">
        <v>5532</v>
      </c>
      <c r="O1559" s="137" t="s">
        <v>2357</v>
      </c>
      <c r="P1559" s="42" t="s">
        <v>64</v>
      </c>
      <c r="Q1559" s="42" t="s">
        <v>65</v>
      </c>
      <c r="R1559" s="42">
        <v>2</v>
      </c>
      <c r="S1559" s="137" t="s">
        <v>2254</v>
      </c>
      <c r="T1559" s="62">
        <v>16867538196.9</v>
      </c>
      <c r="U1559" s="62">
        <v>14487907740.719999</v>
      </c>
      <c r="Z1559" s="42" t="s">
        <v>68</v>
      </c>
      <c r="AJ1559" s="42"/>
      <c r="AW1559" s="42" t="s">
        <v>2412</v>
      </c>
      <c r="AX1559" s="42">
        <v>0.15620000000000001</v>
      </c>
      <c r="AY1559" s="42"/>
      <c r="AZ1559" s="42"/>
      <c r="BA1559" s="42"/>
      <c r="BB1559" s="42"/>
      <c r="BN1559" s="128" t="s">
        <v>4578</v>
      </c>
      <c r="BO1559" s="58" t="str">
        <f t="shared" si="24"/>
        <v>境内资产</v>
      </c>
      <c r="BP1559" s="58" t="str">
        <f>IF(M1559="",VLOOKUP(D1559,Sheet4!$A$1:$B$92,2,0),VLOOKUP(Q1559,Sheet4!$A$1:$B$92,2,0))</f>
        <v>保险资产管理产品</v>
      </c>
    </row>
    <row r="1560" spans="1:68" s="58" customFormat="1" ht="12.75" customHeight="1">
      <c r="A1560" s="137" t="s">
        <v>1734</v>
      </c>
      <c r="B1560" s="50" t="s">
        <v>1735</v>
      </c>
      <c r="C1560" s="252" t="s">
        <v>5552</v>
      </c>
      <c r="D1560" s="257" t="s">
        <v>678</v>
      </c>
      <c r="E1560" s="42" t="s">
        <v>1736</v>
      </c>
      <c r="F1560" s="42" t="s">
        <v>1735</v>
      </c>
      <c r="G1560" s="42"/>
      <c r="H1560" s="307">
        <v>24580.775992547366</v>
      </c>
      <c r="I1560" s="315">
        <v>10903.655357500318</v>
      </c>
      <c r="J1560" s="105">
        <v>0</v>
      </c>
      <c r="K1560" s="42">
        <v>0</v>
      </c>
      <c r="L1560" s="42" t="s">
        <v>4489</v>
      </c>
      <c r="M1560" s="50" t="s">
        <v>2355</v>
      </c>
      <c r="N1560" s="50" t="s">
        <v>5532</v>
      </c>
      <c r="O1560" s="137" t="s">
        <v>2357</v>
      </c>
      <c r="P1560" s="42" t="s">
        <v>64</v>
      </c>
      <c r="Q1560" s="42" t="s">
        <v>65</v>
      </c>
      <c r="R1560" s="42">
        <v>2</v>
      </c>
      <c r="S1560" s="137" t="s">
        <v>2254</v>
      </c>
      <c r="T1560" s="62">
        <v>16867538196.9</v>
      </c>
      <c r="U1560" s="62">
        <v>14487907740.719999</v>
      </c>
      <c r="Z1560" s="42" t="s">
        <v>68</v>
      </c>
      <c r="AJ1560" s="42"/>
      <c r="AW1560" s="42" t="s">
        <v>2412</v>
      </c>
      <c r="AX1560" s="42">
        <v>0.15620000000000001</v>
      </c>
      <c r="AY1560" s="42"/>
      <c r="AZ1560" s="42"/>
      <c r="BA1560" s="42"/>
      <c r="BB1560" s="42"/>
      <c r="BN1560" s="128" t="s">
        <v>4578</v>
      </c>
      <c r="BO1560" s="58" t="str">
        <f t="shared" si="24"/>
        <v>境内资产</v>
      </c>
      <c r="BP1560" s="58" t="str">
        <f>IF(M1560="",VLOOKUP(D1560,Sheet4!$A$1:$B$92,2,0),VLOOKUP(Q1560,Sheet4!$A$1:$B$92,2,0))</f>
        <v>保险资产管理产品</v>
      </c>
    </row>
    <row r="1561" spans="1:68" s="58" customFormat="1" ht="12.75" customHeight="1">
      <c r="A1561" s="137" t="s">
        <v>1737</v>
      </c>
      <c r="B1561" s="50" t="s">
        <v>1738</v>
      </c>
      <c r="C1561" s="252" t="s">
        <v>5552</v>
      </c>
      <c r="D1561" s="257" t="s">
        <v>678</v>
      </c>
      <c r="E1561" s="42" t="s">
        <v>1739</v>
      </c>
      <c r="F1561" s="42" t="s">
        <v>1738</v>
      </c>
      <c r="G1561" s="42"/>
      <c r="H1561" s="307">
        <v>6453.5357060690667</v>
      </c>
      <c r="I1561" s="315">
        <v>3702.2073466653437</v>
      </c>
      <c r="J1561" s="105">
        <v>0</v>
      </c>
      <c r="K1561" s="42">
        <v>0</v>
      </c>
      <c r="L1561" s="42" t="s">
        <v>4489</v>
      </c>
      <c r="M1561" s="50" t="s">
        <v>2355</v>
      </c>
      <c r="N1561" s="50" t="s">
        <v>5532</v>
      </c>
      <c r="O1561" s="137" t="s">
        <v>2357</v>
      </c>
      <c r="P1561" s="42" t="s">
        <v>64</v>
      </c>
      <c r="Q1561" s="42" t="s">
        <v>65</v>
      </c>
      <c r="R1561" s="42">
        <v>2</v>
      </c>
      <c r="S1561" s="137" t="s">
        <v>2254</v>
      </c>
      <c r="T1561" s="62">
        <v>16867538196.9</v>
      </c>
      <c r="U1561" s="62">
        <v>14487907740.719999</v>
      </c>
      <c r="Z1561" s="42" t="s">
        <v>68</v>
      </c>
      <c r="AJ1561" s="42"/>
      <c r="AW1561" s="42" t="s">
        <v>2412</v>
      </c>
      <c r="AX1561" s="42">
        <v>0.15620000000000001</v>
      </c>
      <c r="AY1561" s="42"/>
      <c r="AZ1561" s="42"/>
      <c r="BA1561" s="42"/>
      <c r="BB1561" s="42"/>
      <c r="BN1561" s="128" t="s">
        <v>4578</v>
      </c>
      <c r="BO1561" s="58" t="str">
        <f t="shared" si="24"/>
        <v>境内资产</v>
      </c>
      <c r="BP1561" s="58" t="str">
        <f>IF(M1561="",VLOOKUP(D1561,Sheet4!$A$1:$B$92,2,0),VLOOKUP(Q1561,Sheet4!$A$1:$B$92,2,0))</f>
        <v>保险资产管理产品</v>
      </c>
    </row>
    <row r="1562" spans="1:68" s="58" customFormat="1" ht="12.75" customHeight="1">
      <c r="A1562" s="137" t="s">
        <v>1740</v>
      </c>
      <c r="B1562" s="50" t="s">
        <v>1741</v>
      </c>
      <c r="C1562" s="252" t="s">
        <v>5552</v>
      </c>
      <c r="D1562" s="257" t="s">
        <v>678</v>
      </c>
      <c r="E1562" s="42" t="s">
        <v>1742</v>
      </c>
      <c r="F1562" s="42" t="s">
        <v>1741</v>
      </c>
      <c r="G1562" s="42"/>
      <c r="H1562" s="307">
        <v>12758.53339035399</v>
      </c>
      <c r="I1562" s="315">
        <v>6954.8065967391067</v>
      </c>
      <c r="J1562" s="105">
        <v>0</v>
      </c>
      <c r="K1562" s="42">
        <v>0</v>
      </c>
      <c r="L1562" s="42" t="s">
        <v>4489</v>
      </c>
      <c r="M1562" s="50" t="s">
        <v>2355</v>
      </c>
      <c r="N1562" s="50" t="s">
        <v>5532</v>
      </c>
      <c r="O1562" s="137" t="s">
        <v>2357</v>
      </c>
      <c r="P1562" s="42" t="s">
        <v>64</v>
      </c>
      <c r="Q1562" s="42" t="s">
        <v>65</v>
      </c>
      <c r="R1562" s="42">
        <v>2</v>
      </c>
      <c r="S1562" s="137" t="s">
        <v>2254</v>
      </c>
      <c r="T1562" s="62">
        <v>16867538196.9</v>
      </c>
      <c r="U1562" s="62">
        <v>14487907740.719999</v>
      </c>
      <c r="Z1562" s="42" t="s">
        <v>68</v>
      </c>
      <c r="AJ1562" s="42"/>
      <c r="AW1562" s="42" t="s">
        <v>2412</v>
      </c>
      <c r="AX1562" s="42">
        <v>0.15620000000000001</v>
      </c>
      <c r="AY1562" s="42"/>
      <c r="AZ1562" s="42"/>
      <c r="BA1562" s="42"/>
      <c r="BB1562" s="42"/>
      <c r="BN1562" s="128" t="s">
        <v>4578</v>
      </c>
      <c r="BO1562" s="58" t="str">
        <f t="shared" si="24"/>
        <v>境内资产</v>
      </c>
      <c r="BP1562" s="58" t="str">
        <f>IF(M1562="",VLOOKUP(D1562,Sheet4!$A$1:$B$92,2,0),VLOOKUP(Q1562,Sheet4!$A$1:$B$92,2,0))</f>
        <v>保险资产管理产品</v>
      </c>
    </row>
    <row r="1563" spans="1:68" s="58" customFormat="1" ht="12.75" customHeight="1">
      <c r="A1563" s="137" t="s">
        <v>1743</v>
      </c>
      <c r="B1563" s="50" t="s">
        <v>1744</v>
      </c>
      <c r="C1563" s="252" t="s">
        <v>5552</v>
      </c>
      <c r="D1563" s="257" t="s">
        <v>678</v>
      </c>
      <c r="E1563" s="42" t="s">
        <v>1745</v>
      </c>
      <c r="F1563" s="42" t="s">
        <v>1744</v>
      </c>
      <c r="G1563" s="42"/>
      <c r="H1563" s="307">
        <v>16214.169218470153</v>
      </c>
      <c r="I1563" s="315">
        <v>11042.338107201847</v>
      </c>
      <c r="J1563" s="105">
        <v>0</v>
      </c>
      <c r="K1563" s="42">
        <v>0</v>
      </c>
      <c r="L1563" s="42" t="s">
        <v>4489</v>
      </c>
      <c r="M1563" s="50" t="s">
        <v>2355</v>
      </c>
      <c r="N1563" s="50" t="s">
        <v>5532</v>
      </c>
      <c r="O1563" s="137" t="s">
        <v>2357</v>
      </c>
      <c r="P1563" s="42" t="s">
        <v>64</v>
      </c>
      <c r="Q1563" s="42" t="s">
        <v>65</v>
      </c>
      <c r="R1563" s="42">
        <v>2</v>
      </c>
      <c r="S1563" s="137" t="s">
        <v>2254</v>
      </c>
      <c r="T1563" s="62">
        <v>16867538196.9</v>
      </c>
      <c r="U1563" s="62">
        <v>14487907740.719999</v>
      </c>
      <c r="Z1563" s="42" t="s">
        <v>68</v>
      </c>
      <c r="AJ1563" s="42"/>
      <c r="AW1563" s="42" t="s">
        <v>2412</v>
      </c>
      <c r="AX1563" s="42">
        <v>0.15620000000000001</v>
      </c>
      <c r="AY1563" s="42"/>
      <c r="AZ1563" s="42"/>
      <c r="BA1563" s="42"/>
      <c r="BB1563" s="42"/>
      <c r="BN1563" s="128" t="s">
        <v>4578</v>
      </c>
      <c r="BO1563" s="58" t="str">
        <f t="shared" si="24"/>
        <v>境内资产</v>
      </c>
      <c r="BP1563" s="58" t="str">
        <f>IF(M1563="",VLOOKUP(D1563,Sheet4!$A$1:$B$92,2,0),VLOOKUP(Q1563,Sheet4!$A$1:$B$92,2,0))</f>
        <v>保险资产管理产品</v>
      </c>
    </row>
    <row r="1564" spans="1:68" s="58" customFormat="1" ht="12.75" customHeight="1">
      <c r="A1564" s="137" t="s">
        <v>2011</v>
      </c>
      <c r="B1564" s="50" t="s">
        <v>2012</v>
      </c>
      <c r="C1564" s="252" t="s">
        <v>5552</v>
      </c>
      <c r="D1564" s="257" t="s">
        <v>678</v>
      </c>
      <c r="E1564" s="42" t="s">
        <v>2792</v>
      </c>
      <c r="F1564" s="42" t="s">
        <v>2012</v>
      </c>
      <c r="G1564" s="42"/>
      <c r="H1564" s="307">
        <v>8441.6246658266264</v>
      </c>
      <c r="I1564" s="315">
        <v>5521.508546256252</v>
      </c>
      <c r="J1564" s="105">
        <v>0</v>
      </c>
      <c r="K1564" s="42">
        <v>0</v>
      </c>
      <c r="L1564" s="42" t="s">
        <v>4489</v>
      </c>
      <c r="M1564" s="50" t="s">
        <v>2355</v>
      </c>
      <c r="N1564" s="50" t="s">
        <v>5532</v>
      </c>
      <c r="O1564" s="137" t="s">
        <v>2357</v>
      </c>
      <c r="P1564" s="42" t="s">
        <v>64</v>
      </c>
      <c r="Q1564" s="42" t="s">
        <v>65</v>
      </c>
      <c r="R1564" s="42">
        <v>2</v>
      </c>
      <c r="S1564" s="137" t="s">
        <v>2254</v>
      </c>
      <c r="T1564" s="62">
        <v>16867538196.9</v>
      </c>
      <c r="U1564" s="62">
        <v>14487907740.719999</v>
      </c>
      <c r="Z1564" s="42" t="s">
        <v>68</v>
      </c>
      <c r="AJ1564" s="42"/>
      <c r="AW1564" s="42" t="s">
        <v>2412</v>
      </c>
      <c r="AX1564" s="42">
        <v>0.15620000000000001</v>
      </c>
      <c r="AY1564" s="42"/>
      <c r="AZ1564" s="42"/>
      <c r="BA1564" s="42"/>
      <c r="BB1564" s="42"/>
      <c r="BN1564" s="128" t="s">
        <v>4578</v>
      </c>
      <c r="BO1564" s="58" t="str">
        <f t="shared" si="24"/>
        <v>境内资产</v>
      </c>
      <c r="BP1564" s="58" t="str">
        <f>IF(M1564="",VLOOKUP(D1564,Sheet4!$A$1:$B$92,2,0),VLOOKUP(Q1564,Sheet4!$A$1:$B$92,2,0))</f>
        <v>保险资产管理产品</v>
      </c>
    </row>
    <row r="1565" spans="1:68" s="58" customFormat="1" ht="12.75" customHeight="1">
      <c r="A1565" s="137" t="s">
        <v>2013</v>
      </c>
      <c r="B1565" s="50" t="s">
        <v>2014</v>
      </c>
      <c r="C1565" s="252" t="s">
        <v>5552</v>
      </c>
      <c r="D1565" s="257" t="s">
        <v>678</v>
      </c>
      <c r="E1565" s="42" t="s">
        <v>2793</v>
      </c>
      <c r="F1565" s="42" t="s">
        <v>2014</v>
      </c>
      <c r="G1565" s="42"/>
      <c r="H1565" s="307">
        <v>4137.9561548570609</v>
      </c>
      <c r="I1565" s="315">
        <v>4317.8672920247591</v>
      </c>
      <c r="J1565" s="105">
        <v>0</v>
      </c>
      <c r="K1565" s="42">
        <v>0</v>
      </c>
      <c r="L1565" s="42" t="s">
        <v>4489</v>
      </c>
      <c r="M1565" s="50" t="s">
        <v>2355</v>
      </c>
      <c r="N1565" s="50" t="s">
        <v>5532</v>
      </c>
      <c r="O1565" s="137" t="s">
        <v>2357</v>
      </c>
      <c r="P1565" s="42" t="s">
        <v>64</v>
      </c>
      <c r="Q1565" s="42" t="s">
        <v>65</v>
      </c>
      <c r="R1565" s="42">
        <v>2</v>
      </c>
      <c r="S1565" s="137" t="s">
        <v>2254</v>
      </c>
      <c r="T1565" s="62">
        <v>16867538196.9</v>
      </c>
      <c r="U1565" s="62">
        <v>14487907740.719999</v>
      </c>
      <c r="Z1565" s="42" t="s">
        <v>68</v>
      </c>
      <c r="AJ1565" s="42"/>
      <c r="AW1565" s="42" t="s">
        <v>2412</v>
      </c>
      <c r="AX1565" s="42">
        <v>0.15620000000000001</v>
      </c>
      <c r="AY1565" s="42"/>
      <c r="AZ1565" s="42"/>
      <c r="BA1565" s="42"/>
      <c r="BB1565" s="42"/>
      <c r="BN1565" s="128" t="s">
        <v>4578</v>
      </c>
      <c r="BO1565" s="58" t="str">
        <f t="shared" si="24"/>
        <v>境内资产</v>
      </c>
      <c r="BP1565" s="58" t="str">
        <f>IF(M1565="",VLOOKUP(D1565,Sheet4!$A$1:$B$92,2,0),VLOOKUP(Q1565,Sheet4!$A$1:$B$92,2,0))</f>
        <v>保险资产管理产品</v>
      </c>
    </row>
    <row r="1566" spans="1:68" s="58" customFormat="1" ht="12.75" customHeight="1">
      <c r="A1566" s="137" t="s">
        <v>2019</v>
      </c>
      <c r="B1566" s="50" t="s">
        <v>2020</v>
      </c>
      <c r="C1566" s="252" t="s">
        <v>5552</v>
      </c>
      <c r="D1566" s="257" t="s">
        <v>678</v>
      </c>
      <c r="E1566" s="42" t="s">
        <v>2795</v>
      </c>
      <c r="F1566" s="42" t="s">
        <v>2020</v>
      </c>
      <c r="G1566" s="42"/>
      <c r="H1566" s="307">
        <v>1402.2244874422358</v>
      </c>
      <c r="I1566" s="315">
        <v>2943.6010232566023</v>
      </c>
      <c r="J1566" s="105">
        <v>0</v>
      </c>
      <c r="K1566" s="42">
        <v>0</v>
      </c>
      <c r="L1566" s="42" t="s">
        <v>4489</v>
      </c>
      <c r="M1566" s="50" t="s">
        <v>2355</v>
      </c>
      <c r="N1566" s="50" t="s">
        <v>5532</v>
      </c>
      <c r="O1566" s="137" t="s">
        <v>2357</v>
      </c>
      <c r="P1566" s="42" t="s">
        <v>64</v>
      </c>
      <c r="Q1566" s="42" t="s">
        <v>65</v>
      </c>
      <c r="R1566" s="42">
        <v>2</v>
      </c>
      <c r="S1566" s="137" t="s">
        <v>2254</v>
      </c>
      <c r="T1566" s="62">
        <v>16867538196.9</v>
      </c>
      <c r="U1566" s="62">
        <v>14487907740.719999</v>
      </c>
      <c r="Z1566" s="42" t="s">
        <v>68</v>
      </c>
      <c r="AJ1566" s="42"/>
      <c r="AW1566" s="42" t="s">
        <v>2412</v>
      </c>
      <c r="AX1566" s="42">
        <v>0.15620000000000001</v>
      </c>
      <c r="AY1566" s="42"/>
      <c r="AZ1566" s="42"/>
      <c r="BA1566" s="42"/>
      <c r="BB1566" s="42"/>
      <c r="BN1566" s="128" t="s">
        <v>4578</v>
      </c>
      <c r="BO1566" s="58" t="str">
        <f t="shared" si="24"/>
        <v>境内资产</v>
      </c>
      <c r="BP1566" s="58" t="str">
        <f>IF(M1566="",VLOOKUP(D1566,Sheet4!$A$1:$B$92,2,0),VLOOKUP(Q1566,Sheet4!$A$1:$B$92,2,0))</f>
        <v>保险资产管理产品</v>
      </c>
    </row>
    <row r="1567" spans="1:68" s="58" customFormat="1" ht="12.75" customHeight="1">
      <c r="A1567" s="137" t="s">
        <v>1755</v>
      </c>
      <c r="B1567" s="50" t="s">
        <v>1756</v>
      </c>
      <c r="C1567" s="252" t="s">
        <v>5552</v>
      </c>
      <c r="D1567" s="257" t="s">
        <v>678</v>
      </c>
      <c r="E1567" s="42" t="s">
        <v>1757</v>
      </c>
      <c r="F1567" s="42" t="s">
        <v>1756</v>
      </c>
      <c r="G1567" s="42"/>
      <c r="H1567" s="307">
        <v>8645.0806171491386</v>
      </c>
      <c r="I1567" s="315">
        <v>6886.5086625495705</v>
      </c>
      <c r="J1567" s="105">
        <v>0</v>
      </c>
      <c r="K1567" s="42">
        <v>0</v>
      </c>
      <c r="L1567" s="42" t="s">
        <v>4489</v>
      </c>
      <c r="M1567" s="50" t="s">
        <v>2355</v>
      </c>
      <c r="N1567" s="50" t="s">
        <v>5532</v>
      </c>
      <c r="O1567" s="137" t="s">
        <v>2357</v>
      </c>
      <c r="P1567" s="42" t="s">
        <v>64</v>
      </c>
      <c r="Q1567" s="42" t="s">
        <v>65</v>
      </c>
      <c r="R1567" s="42">
        <v>2</v>
      </c>
      <c r="S1567" s="137" t="s">
        <v>2254</v>
      </c>
      <c r="T1567" s="62">
        <v>16867538196.9</v>
      </c>
      <c r="U1567" s="62">
        <v>14487907740.719999</v>
      </c>
      <c r="Z1567" s="42" t="s">
        <v>68</v>
      </c>
      <c r="AJ1567" s="42"/>
      <c r="AW1567" s="42" t="s">
        <v>2412</v>
      </c>
      <c r="AX1567" s="42">
        <v>0.15620000000000001</v>
      </c>
      <c r="AY1567" s="42"/>
      <c r="AZ1567" s="42"/>
      <c r="BA1567" s="42"/>
      <c r="BB1567" s="42"/>
      <c r="BN1567" s="128" t="s">
        <v>4578</v>
      </c>
      <c r="BO1567" s="58" t="str">
        <f t="shared" si="24"/>
        <v>境内资产</v>
      </c>
      <c r="BP1567" s="58" t="str">
        <f>IF(M1567="",VLOOKUP(D1567,Sheet4!$A$1:$B$92,2,0),VLOOKUP(Q1567,Sheet4!$A$1:$B$92,2,0))</f>
        <v>保险资产管理产品</v>
      </c>
    </row>
    <row r="1568" spans="1:68" s="58" customFormat="1" ht="12.75" customHeight="1">
      <c r="A1568" s="137" t="s">
        <v>1758</v>
      </c>
      <c r="B1568" s="50" t="s">
        <v>1759</v>
      </c>
      <c r="C1568" s="252" t="s">
        <v>5552</v>
      </c>
      <c r="D1568" s="257" t="s">
        <v>678</v>
      </c>
      <c r="E1568" s="42" t="s">
        <v>1760</v>
      </c>
      <c r="F1568" s="42" t="s">
        <v>1759</v>
      </c>
      <c r="G1568" s="42"/>
      <c r="H1568" s="307">
        <v>22081.620780505738</v>
      </c>
      <c r="I1568" s="315">
        <v>11672.476415803196</v>
      </c>
      <c r="J1568" s="105">
        <v>0</v>
      </c>
      <c r="K1568" s="42">
        <v>0</v>
      </c>
      <c r="L1568" s="42" t="s">
        <v>4489</v>
      </c>
      <c r="M1568" s="50" t="s">
        <v>2355</v>
      </c>
      <c r="N1568" s="50" t="s">
        <v>5532</v>
      </c>
      <c r="O1568" s="137" t="s">
        <v>2357</v>
      </c>
      <c r="P1568" s="42" t="s">
        <v>64</v>
      </c>
      <c r="Q1568" s="42" t="s">
        <v>65</v>
      </c>
      <c r="R1568" s="42">
        <v>2</v>
      </c>
      <c r="S1568" s="137" t="s">
        <v>2254</v>
      </c>
      <c r="T1568" s="62">
        <v>16867538196.9</v>
      </c>
      <c r="U1568" s="62">
        <v>14487907740.719999</v>
      </c>
      <c r="Z1568" s="42" t="s">
        <v>68</v>
      </c>
      <c r="AJ1568" s="42"/>
      <c r="AW1568" s="42" t="s">
        <v>2412</v>
      </c>
      <c r="AX1568" s="42">
        <v>0.15620000000000001</v>
      </c>
      <c r="AY1568" s="42"/>
      <c r="AZ1568" s="42"/>
      <c r="BA1568" s="42"/>
      <c r="BB1568" s="42"/>
      <c r="BN1568" s="128" t="s">
        <v>4578</v>
      </c>
      <c r="BO1568" s="58" t="str">
        <f t="shared" si="24"/>
        <v>境内资产</v>
      </c>
      <c r="BP1568" s="58" t="str">
        <f>IF(M1568="",VLOOKUP(D1568,Sheet4!$A$1:$B$92,2,0),VLOOKUP(Q1568,Sheet4!$A$1:$B$92,2,0))</f>
        <v>保险资产管理产品</v>
      </c>
    </row>
    <row r="1569" spans="1:68" s="58" customFormat="1" ht="12.75" customHeight="1">
      <c r="A1569" s="137" t="s">
        <v>1761</v>
      </c>
      <c r="B1569" s="50" t="s">
        <v>1762</v>
      </c>
      <c r="C1569" s="252" t="s">
        <v>5552</v>
      </c>
      <c r="D1569" s="257" t="s">
        <v>678</v>
      </c>
      <c r="E1569" s="42" t="s">
        <v>1763</v>
      </c>
      <c r="F1569" s="42" t="s">
        <v>1762</v>
      </c>
      <c r="G1569" s="42"/>
      <c r="H1569" s="307">
        <v>3137.2915681993823</v>
      </c>
      <c r="I1569" s="315">
        <v>3692.7215224723527</v>
      </c>
      <c r="J1569" s="105">
        <v>0</v>
      </c>
      <c r="K1569" s="42">
        <v>0</v>
      </c>
      <c r="L1569" s="42" t="s">
        <v>4489</v>
      </c>
      <c r="M1569" s="50" t="s">
        <v>2355</v>
      </c>
      <c r="N1569" s="50" t="s">
        <v>5532</v>
      </c>
      <c r="O1569" s="137" t="s">
        <v>2357</v>
      </c>
      <c r="P1569" s="42" t="s">
        <v>64</v>
      </c>
      <c r="Q1569" s="42" t="s">
        <v>65</v>
      </c>
      <c r="R1569" s="42">
        <v>2</v>
      </c>
      <c r="S1569" s="137" t="s">
        <v>2254</v>
      </c>
      <c r="T1569" s="62">
        <v>16867538196.9</v>
      </c>
      <c r="U1569" s="62">
        <v>14487907740.719999</v>
      </c>
      <c r="Z1569" s="42" t="s">
        <v>68</v>
      </c>
      <c r="AJ1569" s="42"/>
      <c r="AW1569" s="42" t="s">
        <v>2412</v>
      </c>
      <c r="AX1569" s="42">
        <v>0.15620000000000001</v>
      </c>
      <c r="AY1569" s="42"/>
      <c r="AZ1569" s="42"/>
      <c r="BA1569" s="42"/>
      <c r="BB1569" s="42"/>
      <c r="BN1569" s="128" t="s">
        <v>4578</v>
      </c>
      <c r="BO1569" s="58" t="str">
        <f t="shared" si="24"/>
        <v>境内资产</v>
      </c>
      <c r="BP1569" s="58" t="str">
        <f>IF(M1569="",VLOOKUP(D1569,Sheet4!$A$1:$B$92,2,0),VLOOKUP(Q1569,Sheet4!$A$1:$B$92,2,0))</f>
        <v>保险资产管理产品</v>
      </c>
    </row>
    <row r="1570" spans="1:68" s="58" customFormat="1" ht="12.75" customHeight="1">
      <c r="A1570" s="137" t="s">
        <v>1621</v>
      </c>
      <c r="B1570" s="50" t="s">
        <v>1622</v>
      </c>
      <c r="C1570" s="252" t="s">
        <v>5552</v>
      </c>
      <c r="D1570" s="257" t="s">
        <v>678</v>
      </c>
      <c r="E1570" s="42" t="s">
        <v>1623</v>
      </c>
      <c r="F1570" s="42" t="s">
        <v>1622</v>
      </c>
      <c r="G1570" s="42"/>
      <c r="H1570" s="307">
        <v>3240.2377233885804</v>
      </c>
      <c r="I1570" s="315">
        <v>3127.566102132042</v>
      </c>
      <c r="J1570" s="105">
        <v>0</v>
      </c>
      <c r="K1570" s="42">
        <v>0</v>
      </c>
      <c r="L1570" s="42" t="s">
        <v>4489</v>
      </c>
      <c r="M1570" s="50" t="s">
        <v>2355</v>
      </c>
      <c r="N1570" s="50" t="s">
        <v>5532</v>
      </c>
      <c r="O1570" s="137" t="s">
        <v>2357</v>
      </c>
      <c r="P1570" s="42" t="s">
        <v>64</v>
      </c>
      <c r="Q1570" s="42" t="s">
        <v>65</v>
      </c>
      <c r="R1570" s="42">
        <v>2</v>
      </c>
      <c r="S1570" s="137" t="s">
        <v>2254</v>
      </c>
      <c r="T1570" s="62">
        <v>16867538196.9</v>
      </c>
      <c r="U1570" s="62">
        <v>14487907740.719999</v>
      </c>
      <c r="Z1570" s="42" t="s">
        <v>68</v>
      </c>
      <c r="AJ1570" s="42"/>
      <c r="AW1570" s="42" t="s">
        <v>2412</v>
      </c>
      <c r="AX1570" s="42">
        <v>0.15620000000000001</v>
      </c>
      <c r="AY1570" s="42"/>
      <c r="AZ1570" s="42"/>
      <c r="BA1570" s="42"/>
      <c r="BB1570" s="42"/>
      <c r="BN1570" s="128" t="s">
        <v>4578</v>
      </c>
      <c r="BO1570" s="58" t="str">
        <f t="shared" si="24"/>
        <v>境内资产</v>
      </c>
      <c r="BP1570" s="58" t="str">
        <f>IF(M1570="",VLOOKUP(D1570,Sheet4!$A$1:$B$92,2,0),VLOOKUP(Q1570,Sheet4!$A$1:$B$92,2,0))</f>
        <v>保险资产管理产品</v>
      </c>
    </row>
    <row r="1571" spans="1:68" s="58" customFormat="1" ht="12.75" customHeight="1">
      <c r="A1571" s="137" t="s">
        <v>2035</v>
      </c>
      <c r="B1571" s="50" t="s">
        <v>2036</v>
      </c>
      <c r="C1571" s="252" t="s">
        <v>5552</v>
      </c>
      <c r="D1571" s="257" t="s">
        <v>678</v>
      </c>
      <c r="E1571" s="42" t="s">
        <v>4460</v>
      </c>
      <c r="F1571" s="42" t="s">
        <v>2036</v>
      </c>
      <c r="G1571" s="42"/>
      <c r="H1571" s="307">
        <v>44336.862098977515</v>
      </c>
      <c r="I1571" s="315">
        <v>35317.460874094846</v>
      </c>
      <c r="J1571" s="105">
        <v>0</v>
      </c>
      <c r="K1571" s="42">
        <v>0</v>
      </c>
      <c r="L1571" s="42" t="s">
        <v>4489</v>
      </c>
      <c r="M1571" s="50" t="s">
        <v>2355</v>
      </c>
      <c r="N1571" s="50" t="s">
        <v>5532</v>
      </c>
      <c r="O1571" s="137" t="s">
        <v>2357</v>
      </c>
      <c r="P1571" s="42" t="s">
        <v>64</v>
      </c>
      <c r="Q1571" s="42" t="s">
        <v>65</v>
      </c>
      <c r="R1571" s="42">
        <v>2</v>
      </c>
      <c r="S1571" s="137" t="s">
        <v>2254</v>
      </c>
      <c r="T1571" s="62">
        <v>16867538196.9</v>
      </c>
      <c r="U1571" s="62">
        <v>14487907740.719999</v>
      </c>
      <c r="Z1571" s="42" t="s">
        <v>68</v>
      </c>
      <c r="AJ1571" s="42"/>
      <c r="AW1571" s="42" t="s">
        <v>2412</v>
      </c>
      <c r="AX1571" s="42">
        <v>0.15620000000000001</v>
      </c>
      <c r="AY1571" s="42"/>
      <c r="AZ1571" s="42"/>
      <c r="BA1571" s="42"/>
      <c r="BB1571" s="42"/>
      <c r="BN1571" s="128" t="s">
        <v>4578</v>
      </c>
      <c r="BO1571" s="58" t="str">
        <f t="shared" si="24"/>
        <v>境内资产</v>
      </c>
      <c r="BP1571" s="58" t="str">
        <f>IF(M1571="",VLOOKUP(D1571,Sheet4!$A$1:$B$92,2,0),VLOOKUP(Q1571,Sheet4!$A$1:$B$92,2,0))</f>
        <v>保险资产管理产品</v>
      </c>
    </row>
    <row r="1572" spans="1:68" s="58" customFormat="1" ht="12.75" customHeight="1">
      <c r="A1572" s="137" t="s">
        <v>1627</v>
      </c>
      <c r="B1572" s="50" t="s">
        <v>1628</v>
      </c>
      <c r="C1572" s="252" t="s">
        <v>5552</v>
      </c>
      <c r="D1572" s="257" t="s">
        <v>678</v>
      </c>
      <c r="E1572" s="42" t="s">
        <v>1629</v>
      </c>
      <c r="F1572" s="42" t="s">
        <v>1628</v>
      </c>
      <c r="G1572" s="42"/>
      <c r="H1572" s="307">
        <v>11600.763584904184</v>
      </c>
      <c r="I1572" s="315">
        <v>6268.1327759475307</v>
      </c>
      <c r="J1572" s="105">
        <v>0</v>
      </c>
      <c r="K1572" s="42">
        <v>0</v>
      </c>
      <c r="L1572" s="42" t="s">
        <v>4489</v>
      </c>
      <c r="M1572" s="50" t="s">
        <v>2355</v>
      </c>
      <c r="N1572" s="50" t="s">
        <v>5532</v>
      </c>
      <c r="O1572" s="137" t="s">
        <v>2357</v>
      </c>
      <c r="P1572" s="42" t="s">
        <v>64</v>
      </c>
      <c r="Q1572" s="42" t="s">
        <v>65</v>
      </c>
      <c r="R1572" s="42">
        <v>2</v>
      </c>
      <c r="S1572" s="137" t="s">
        <v>2254</v>
      </c>
      <c r="T1572" s="62">
        <v>16867538196.9</v>
      </c>
      <c r="U1572" s="62">
        <v>14487907740.719999</v>
      </c>
      <c r="Z1572" s="42" t="s">
        <v>68</v>
      </c>
      <c r="AJ1572" s="42"/>
      <c r="AW1572" s="42" t="s">
        <v>2412</v>
      </c>
      <c r="AX1572" s="42">
        <v>0.15620000000000001</v>
      </c>
      <c r="AY1572" s="42"/>
      <c r="AZ1572" s="42"/>
      <c r="BA1572" s="42"/>
      <c r="BB1572" s="42"/>
      <c r="BN1572" s="128" t="s">
        <v>4578</v>
      </c>
      <c r="BO1572" s="58" t="str">
        <f t="shared" si="24"/>
        <v>境内资产</v>
      </c>
      <c r="BP1572" s="58" t="str">
        <f>IF(M1572="",VLOOKUP(D1572,Sheet4!$A$1:$B$92,2,0),VLOOKUP(Q1572,Sheet4!$A$1:$B$92,2,0))</f>
        <v>保险资产管理产品</v>
      </c>
    </row>
    <row r="1573" spans="1:68" s="58" customFormat="1" ht="12.75" customHeight="1">
      <c r="A1573" s="137" t="s">
        <v>1630</v>
      </c>
      <c r="B1573" s="50" t="s">
        <v>1631</v>
      </c>
      <c r="C1573" s="252" t="s">
        <v>5552</v>
      </c>
      <c r="D1573" s="257" t="s">
        <v>678</v>
      </c>
      <c r="E1573" s="42" t="s">
        <v>1632</v>
      </c>
      <c r="F1573" s="42" t="s">
        <v>1631</v>
      </c>
      <c r="G1573" s="42"/>
      <c r="H1573" s="307">
        <v>7023.9033371764726</v>
      </c>
      <c r="I1573" s="315">
        <v>4703.5708887898754</v>
      </c>
      <c r="J1573" s="105">
        <v>0</v>
      </c>
      <c r="K1573" s="42">
        <v>0</v>
      </c>
      <c r="L1573" s="42" t="s">
        <v>4489</v>
      </c>
      <c r="M1573" s="50" t="s">
        <v>2355</v>
      </c>
      <c r="N1573" s="50" t="s">
        <v>5532</v>
      </c>
      <c r="O1573" s="137" t="s">
        <v>2357</v>
      </c>
      <c r="P1573" s="42" t="s">
        <v>64</v>
      </c>
      <c r="Q1573" s="42" t="s">
        <v>65</v>
      </c>
      <c r="R1573" s="42">
        <v>2</v>
      </c>
      <c r="S1573" s="137" t="s">
        <v>2254</v>
      </c>
      <c r="T1573" s="62">
        <v>16867538196.9</v>
      </c>
      <c r="U1573" s="62">
        <v>14487907740.719999</v>
      </c>
      <c r="Z1573" s="42" t="s">
        <v>68</v>
      </c>
      <c r="AJ1573" s="42"/>
      <c r="AW1573" s="42" t="s">
        <v>2412</v>
      </c>
      <c r="AX1573" s="42">
        <v>0.15620000000000001</v>
      </c>
      <c r="AY1573" s="42"/>
      <c r="AZ1573" s="42"/>
      <c r="BA1573" s="42"/>
      <c r="BB1573" s="42"/>
      <c r="BN1573" s="128" t="s">
        <v>4578</v>
      </c>
      <c r="BO1573" s="58" t="str">
        <f t="shared" si="24"/>
        <v>境内资产</v>
      </c>
      <c r="BP1573" s="58" t="str">
        <f>IF(M1573="",VLOOKUP(D1573,Sheet4!$A$1:$B$92,2,0),VLOOKUP(Q1573,Sheet4!$A$1:$B$92,2,0))</f>
        <v>保险资产管理产品</v>
      </c>
    </row>
    <row r="1574" spans="1:68" s="58" customFormat="1" ht="12.75" customHeight="1">
      <c r="A1574" s="137" t="s">
        <v>1633</v>
      </c>
      <c r="B1574" s="50" t="s">
        <v>1634</v>
      </c>
      <c r="C1574" s="252" t="s">
        <v>5552</v>
      </c>
      <c r="D1574" s="257" t="s">
        <v>678</v>
      </c>
      <c r="E1574" s="42" t="s">
        <v>1635</v>
      </c>
      <c r="F1574" s="42" t="s">
        <v>1634</v>
      </c>
      <c r="G1574" s="42"/>
      <c r="H1574" s="307">
        <v>26958.991938667405</v>
      </c>
      <c r="I1574" s="315">
        <v>11994.075811179888</v>
      </c>
      <c r="J1574" s="105">
        <v>0</v>
      </c>
      <c r="K1574" s="42">
        <v>0</v>
      </c>
      <c r="L1574" s="42" t="s">
        <v>4489</v>
      </c>
      <c r="M1574" s="50" t="s">
        <v>2355</v>
      </c>
      <c r="N1574" s="50" t="s">
        <v>5532</v>
      </c>
      <c r="O1574" s="137" t="s">
        <v>2357</v>
      </c>
      <c r="P1574" s="42" t="s">
        <v>64</v>
      </c>
      <c r="Q1574" s="42" t="s">
        <v>65</v>
      </c>
      <c r="R1574" s="42">
        <v>2</v>
      </c>
      <c r="S1574" s="137" t="s">
        <v>2254</v>
      </c>
      <c r="T1574" s="62">
        <v>16867538196.9</v>
      </c>
      <c r="U1574" s="62">
        <v>14487907740.719999</v>
      </c>
      <c r="Z1574" s="42" t="s">
        <v>68</v>
      </c>
      <c r="AJ1574" s="42"/>
      <c r="AW1574" s="42" t="s">
        <v>2412</v>
      </c>
      <c r="AX1574" s="42">
        <v>0.15620000000000001</v>
      </c>
      <c r="AY1574" s="42"/>
      <c r="AZ1574" s="42"/>
      <c r="BA1574" s="42"/>
      <c r="BB1574" s="42"/>
      <c r="BN1574" s="128" t="s">
        <v>4578</v>
      </c>
      <c r="BO1574" s="58" t="str">
        <f t="shared" si="24"/>
        <v>境内资产</v>
      </c>
      <c r="BP1574" s="58" t="str">
        <f>IF(M1574="",VLOOKUP(D1574,Sheet4!$A$1:$B$92,2,0),VLOOKUP(Q1574,Sheet4!$A$1:$B$92,2,0))</f>
        <v>保险资产管理产品</v>
      </c>
    </row>
    <row r="1575" spans="1:68" s="58" customFormat="1" ht="12.75" customHeight="1">
      <c r="A1575" s="137" t="s">
        <v>1764</v>
      </c>
      <c r="B1575" s="50" t="s">
        <v>1765</v>
      </c>
      <c r="C1575" s="252" t="s">
        <v>5552</v>
      </c>
      <c r="D1575" s="257" t="s">
        <v>678</v>
      </c>
      <c r="E1575" s="42" t="s">
        <v>1766</v>
      </c>
      <c r="F1575" s="42" t="s">
        <v>1765</v>
      </c>
      <c r="G1575" s="42"/>
      <c r="H1575" s="307">
        <v>8301.70376644096</v>
      </c>
      <c r="I1575" s="315">
        <v>5787.9803254545177</v>
      </c>
      <c r="J1575" s="105">
        <v>0</v>
      </c>
      <c r="K1575" s="42">
        <v>0</v>
      </c>
      <c r="L1575" s="42" t="s">
        <v>4489</v>
      </c>
      <c r="M1575" s="50" t="s">
        <v>2355</v>
      </c>
      <c r="N1575" s="50" t="s">
        <v>5532</v>
      </c>
      <c r="O1575" s="137" t="s">
        <v>2357</v>
      </c>
      <c r="P1575" s="42" t="s">
        <v>64</v>
      </c>
      <c r="Q1575" s="42" t="s">
        <v>65</v>
      </c>
      <c r="R1575" s="42">
        <v>2</v>
      </c>
      <c r="S1575" s="137" t="s">
        <v>2254</v>
      </c>
      <c r="T1575" s="62">
        <v>16867538196.9</v>
      </c>
      <c r="U1575" s="62">
        <v>14487907740.719999</v>
      </c>
      <c r="Z1575" s="42" t="s">
        <v>68</v>
      </c>
      <c r="AJ1575" s="42"/>
      <c r="AW1575" s="42" t="s">
        <v>2412</v>
      </c>
      <c r="AX1575" s="42">
        <v>0.15620000000000001</v>
      </c>
      <c r="AY1575" s="42"/>
      <c r="AZ1575" s="42"/>
      <c r="BA1575" s="42"/>
      <c r="BB1575" s="42"/>
      <c r="BN1575" s="128" t="s">
        <v>4578</v>
      </c>
      <c r="BO1575" s="58" t="str">
        <f t="shared" si="24"/>
        <v>境内资产</v>
      </c>
      <c r="BP1575" s="58" t="str">
        <f>IF(M1575="",VLOOKUP(D1575,Sheet4!$A$1:$B$92,2,0),VLOOKUP(Q1575,Sheet4!$A$1:$B$92,2,0))</f>
        <v>保险资产管理产品</v>
      </c>
    </row>
    <row r="1576" spans="1:68" s="58" customFormat="1" ht="12.75" customHeight="1">
      <c r="A1576" s="137" t="s">
        <v>1636</v>
      </c>
      <c r="B1576" s="50" t="s">
        <v>1637</v>
      </c>
      <c r="C1576" s="252" t="s">
        <v>5552</v>
      </c>
      <c r="D1576" s="257" t="s">
        <v>678</v>
      </c>
      <c r="E1576" s="42" t="s">
        <v>1638</v>
      </c>
      <c r="F1576" s="42" t="s">
        <v>1637</v>
      </c>
      <c r="G1576" s="42"/>
      <c r="H1576" s="307">
        <v>4662.0329639026713</v>
      </c>
      <c r="I1576" s="315">
        <v>2623.4794194383981</v>
      </c>
      <c r="J1576" s="105">
        <v>0</v>
      </c>
      <c r="K1576" s="42">
        <v>0</v>
      </c>
      <c r="L1576" s="42" t="s">
        <v>4489</v>
      </c>
      <c r="M1576" s="50" t="s">
        <v>2355</v>
      </c>
      <c r="N1576" s="50" t="s">
        <v>5532</v>
      </c>
      <c r="O1576" s="137" t="s">
        <v>2357</v>
      </c>
      <c r="P1576" s="42" t="s">
        <v>64</v>
      </c>
      <c r="Q1576" s="42" t="s">
        <v>65</v>
      </c>
      <c r="R1576" s="42">
        <v>2</v>
      </c>
      <c r="S1576" s="137" t="s">
        <v>2254</v>
      </c>
      <c r="T1576" s="62">
        <v>16867538196.9</v>
      </c>
      <c r="U1576" s="62">
        <v>14487907740.719999</v>
      </c>
      <c r="Z1576" s="42" t="s">
        <v>68</v>
      </c>
      <c r="AJ1576" s="42"/>
      <c r="AW1576" s="42" t="s">
        <v>2412</v>
      </c>
      <c r="AX1576" s="42">
        <v>0.15620000000000001</v>
      </c>
      <c r="AY1576" s="42"/>
      <c r="AZ1576" s="42"/>
      <c r="BA1576" s="42"/>
      <c r="BB1576" s="42"/>
      <c r="BN1576" s="128" t="s">
        <v>4578</v>
      </c>
      <c r="BO1576" s="58" t="str">
        <f t="shared" si="24"/>
        <v>境内资产</v>
      </c>
      <c r="BP1576" s="58" t="str">
        <f>IF(M1576="",VLOOKUP(D1576,Sheet4!$A$1:$B$92,2,0),VLOOKUP(Q1576,Sheet4!$A$1:$B$92,2,0))</f>
        <v>保险资产管理产品</v>
      </c>
    </row>
    <row r="1577" spans="1:68" s="58" customFormat="1" ht="12.75" customHeight="1">
      <c r="A1577" s="137" t="s">
        <v>1826</v>
      </c>
      <c r="B1577" s="50" t="s">
        <v>1827</v>
      </c>
      <c r="C1577" s="252" t="s">
        <v>5552</v>
      </c>
      <c r="D1577" s="257" t="s">
        <v>678</v>
      </c>
      <c r="E1577" s="42" t="s">
        <v>1828</v>
      </c>
      <c r="F1577" s="42" t="s">
        <v>1827</v>
      </c>
      <c r="G1577" s="42"/>
      <c r="H1577" s="307">
        <v>2680.873648345043</v>
      </c>
      <c r="I1577" s="315">
        <v>1819.8703490424866</v>
      </c>
      <c r="J1577" s="105">
        <v>0</v>
      </c>
      <c r="K1577" s="42">
        <v>0</v>
      </c>
      <c r="L1577" s="42" t="s">
        <v>4489</v>
      </c>
      <c r="M1577" s="50" t="s">
        <v>2355</v>
      </c>
      <c r="N1577" s="50" t="s">
        <v>5532</v>
      </c>
      <c r="O1577" s="137" t="s">
        <v>2357</v>
      </c>
      <c r="P1577" s="42" t="s">
        <v>64</v>
      </c>
      <c r="Q1577" s="42" t="s">
        <v>65</v>
      </c>
      <c r="R1577" s="42">
        <v>2</v>
      </c>
      <c r="S1577" s="137" t="s">
        <v>2254</v>
      </c>
      <c r="T1577" s="62">
        <v>16867538196.9</v>
      </c>
      <c r="U1577" s="62">
        <v>14487907740.719999</v>
      </c>
      <c r="Z1577" s="42" t="s">
        <v>68</v>
      </c>
      <c r="AJ1577" s="42"/>
      <c r="AW1577" s="42" t="s">
        <v>2412</v>
      </c>
      <c r="AX1577" s="42">
        <v>0.15620000000000001</v>
      </c>
      <c r="AY1577" s="42"/>
      <c r="AZ1577" s="42"/>
      <c r="BA1577" s="42"/>
      <c r="BB1577" s="42"/>
      <c r="BN1577" s="128" t="s">
        <v>4578</v>
      </c>
      <c r="BO1577" s="58" t="str">
        <f t="shared" si="24"/>
        <v>境内资产</v>
      </c>
      <c r="BP1577" s="58" t="str">
        <f>IF(M1577="",VLOOKUP(D1577,Sheet4!$A$1:$B$92,2,0),VLOOKUP(Q1577,Sheet4!$A$1:$B$92,2,0))</f>
        <v>保险资产管理产品</v>
      </c>
    </row>
    <row r="1578" spans="1:68" s="58" customFormat="1" ht="12.75" customHeight="1">
      <c r="A1578" s="137" t="s">
        <v>2245</v>
      </c>
      <c r="B1578" s="50" t="s">
        <v>2246</v>
      </c>
      <c r="C1578" s="252" t="s">
        <v>5552</v>
      </c>
      <c r="D1578" s="257" t="s">
        <v>678</v>
      </c>
      <c r="E1578" s="42" t="s">
        <v>2814</v>
      </c>
      <c r="F1578" s="42" t="s">
        <v>2246</v>
      </c>
      <c r="G1578" s="42"/>
      <c r="H1578" s="307">
        <v>15066.524282211603</v>
      </c>
      <c r="I1578" s="315">
        <v>6219.6652068603953</v>
      </c>
      <c r="J1578" s="105">
        <v>0</v>
      </c>
      <c r="K1578" s="42">
        <v>0</v>
      </c>
      <c r="L1578" s="42" t="s">
        <v>4489</v>
      </c>
      <c r="M1578" s="50" t="s">
        <v>2355</v>
      </c>
      <c r="N1578" s="50" t="s">
        <v>5532</v>
      </c>
      <c r="O1578" s="137" t="s">
        <v>2357</v>
      </c>
      <c r="P1578" s="42" t="s">
        <v>64</v>
      </c>
      <c r="Q1578" s="42" t="s">
        <v>65</v>
      </c>
      <c r="R1578" s="42">
        <v>2</v>
      </c>
      <c r="S1578" s="137" t="s">
        <v>2254</v>
      </c>
      <c r="T1578" s="62">
        <v>16867538196.9</v>
      </c>
      <c r="U1578" s="62">
        <v>14487907740.719999</v>
      </c>
      <c r="Z1578" s="42" t="s">
        <v>68</v>
      </c>
      <c r="AJ1578" s="42"/>
      <c r="AW1578" s="42" t="s">
        <v>2412</v>
      </c>
      <c r="AX1578" s="42">
        <v>0.15620000000000001</v>
      </c>
      <c r="AY1578" s="42"/>
      <c r="AZ1578" s="42"/>
      <c r="BA1578" s="42"/>
      <c r="BB1578" s="42"/>
      <c r="BN1578" s="128" t="s">
        <v>4578</v>
      </c>
      <c r="BO1578" s="58" t="str">
        <f t="shared" si="24"/>
        <v>境内资产</v>
      </c>
      <c r="BP1578" s="58" t="str">
        <f>IF(M1578="",VLOOKUP(D1578,Sheet4!$A$1:$B$92,2,0),VLOOKUP(Q1578,Sheet4!$A$1:$B$92,2,0))</f>
        <v>保险资产管理产品</v>
      </c>
    </row>
    <row r="1579" spans="1:68" s="58" customFormat="1" ht="12.75" customHeight="1">
      <c r="A1579" s="137" t="s">
        <v>1639</v>
      </c>
      <c r="B1579" s="50" t="s">
        <v>1640</v>
      </c>
      <c r="C1579" s="252" t="s">
        <v>5552</v>
      </c>
      <c r="D1579" s="257" t="s">
        <v>678</v>
      </c>
      <c r="E1579" s="42" t="s">
        <v>1641</v>
      </c>
      <c r="F1579" s="42" t="s">
        <v>1640</v>
      </c>
      <c r="G1579" s="42"/>
      <c r="H1579" s="307">
        <v>4694.6741842046586</v>
      </c>
      <c r="I1579" s="315">
        <v>3205.1501589526115</v>
      </c>
      <c r="J1579" s="105">
        <v>0</v>
      </c>
      <c r="K1579" s="42">
        <v>0</v>
      </c>
      <c r="L1579" s="42" t="s">
        <v>4489</v>
      </c>
      <c r="M1579" s="50" t="s">
        <v>2355</v>
      </c>
      <c r="N1579" s="50" t="s">
        <v>5532</v>
      </c>
      <c r="O1579" s="137" t="s">
        <v>2357</v>
      </c>
      <c r="P1579" s="42" t="s">
        <v>64</v>
      </c>
      <c r="Q1579" s="42" t="s">
        <v>65</v>
      </c>
      <c r="R1579" s="42">
        <v>2</v>
      </c>
      <c r="S1579" s="137" t="s">
        <v>2254</v>
      </c>
      <c r="T1579" s="62">
        <v>16867538196.9</v>
      </c>
      <c r="U1579" s="62">
        <v>14487907740.719999</v>
      </c>
      <c r="Z1579" s="42" t="s">
        <v>68</v>
      </c>
      <c r="AJ1579" s="42"/>
      <c r="AW1579" s="42" t="s">
        <v>2412</v>
      </c>
      <c r="AX1579" s="42">
        <v>0.15620000000000001</v>
      </c>
      <c r="AY1579" s="42"/>
      <c r="AZ1579" s="42"/>
      <c r="BA1579" s="42"/>
      <c r="BB1579" s="42"/>
      <c r="BN1579" s="128" t="s">
        <v>4578</v>
      </c>
      <c r="BO1579" s="58" t="str">
        <f t="shared" si="24"/>
        <v>境内资产</v>
      </c>
      <c r="BP1579" s="58" t="str">
        <f>IF(M1579="",VLOOKUP(D1579,Sheet4!$A$1:$B$92,2,0),VLOOKUP(Q1579,Sheet4!$A$1:$B$92,2,0))</f>
        <v>保险资产管理产品</v>
      </c>
    </row>
    <row r="1580" spans="1:68" s="58" customFormat="1" ht="12.75" customHeight="1">
      <c r="A1580" s="137" t="s">
        <v>1642</v>
      </c>
      <c r="B1580" s="50" t="s">
        <v>1643</v>
      </c>
      <c r="C1580" s="252" t="s">
        <v>5552</v>
      </c>
      <c r="D1580" s="257" t="s">
        <v>678</v>
      </c>
      <c r="E1580" s="42" t="s">
        <v>1644</v>
      </c>
      <c r="F1580" s="42" t="s">
        <v>1643</v>
      </c>
      <c r="G1580" s="42"/>
      <c r="H1580" s="307">
        <v>14140.548079726106</v>
      </c>
      <c r="I1580" s="315">
        <v>6906.9780726502358</v>
      </c>
      <c r="J1580" s="105">
        <v>0</v>
      </c>
      <c r="K1580" s="42">
        <v>0</v>
      </c>
      <c r="L1580" s="42" t="s">
        <v>4489</v>
      </c>
      <c r="M1580" s="50" t="s">
        <v>2355</v>
      </c>
      <c r="N1580" s="50" t="s">
        <v>5532</v>
      </c>
      <c r="O1580" s="137" t="s">
        <v>2357</v>
      </c>
      <c r="P1580" s="42" t="s">
        <v>64</v>
      </c>
      <c r="Q1580" s="42" t="s">
        <v>65</v>
      </c>
      <c r="R1580" s="42">
        <v>2</v>
      </c>
      <c r="S1580" s="137" t="s">
        <v>2254</v>
      </c>
      <c r="T1580" s="62">
        <v>16867538196.9</v>
      </c>
      <c r="U1580" s="62">
        <v>14487907740.719999</v>
      </c>
      <c r="Z1580" s="42" t="s">
        <v>68</v>
      </c>
      <c r="AJ1580" s="42"/>
      <c r="AW1580" s="42" t="s">
        <v>2412</v>
      </c>
      <c r="AX1580" s="42">
        <v>0.15620000000000001</v>
      </c>
      <c r="AY1580" s="42"/>
      <c r="AZ1580" s="42"/>
      <c r="BA1580" s="42"/>
      <c r="BB1580" s="42"/>
      <c r="BN1580" s="128" t="s">
        <v>4578</v>
      </c>
      <c r="BO1580" s="58" t="str">
        <f t="shared" si="24"/>
        <v>境内资产</v>
      </c>
      <c r="BP1580" s="58" t="str">
        <f>IF(M1580="",VLOOKUP(D1580,Sheet4!$A$1:$B$92,2,0),VLOOKUP(Q1580,Sheet4!$A$1:$B$92,2,0))</f>
        <v>保险资产管理产品</v>
      </c>
    </row>
    <row r="1581" spans="1:68" s="58" customFormat="1" ht="12.75" customHeight="1">
      <c r="A1581" s="137" t="s">
        <v>2180</v>
      </c>
      <c r="B1581" s="50" t="s">
        <v>2347</v>
      </c>
      <c r="C1581" s="252" t="s">
        <v>5552</v>
      </c>
      <c r="D1581" s="257" t="s">
        <v>678</v>
      </c>
      <c r="E1581" s="42" t="s">
        <v>2815</v>
      </c>
      <c r="F1581" s="42" t="s">
        <v>2347</v>
      </c>
      <c r="G1581" s="42"/>
      <c r="H1581" s="307">
        <v>2085.8428743358591</v>
      </c>
      <c r="I1581" s="315">
        <v>1917.134994793988</v>
      </c>
      <c r="J1581" s="105">
        <v>0</v>
      </c>
      <c r="K1581" s="42">
        <v>0</v>
      </c>
      <c r="L1581" s="42" t="s">
        <v>4489</v>
      </c>
      <c r="M1581" s="50" t="s">
        <v>2355</v>
      </c>
      <c r="N1581" s="50" t="s">
        <v>5532</v>
      </c>
      <c r="O1581" s="137" t="s">
        <v>2357</v>
      </c>
      <c r="P1581" s="42" t="s">
        <v>64</v>
      </c>
      <c r="Q1581" s="42" t="s">
        <v>65</v>
      </c>
      <c r="R1581" s="42">
        <v>2</v>
      </c>
      <c r="S1581" s="137" t="s">
        <v>2254</v>
      </c>
      <c r="T1581" s="62">
        <v>16867538196.9</v>
      </c>
      <c r="U1581" s="62">
        <v>14487907740.719999</v>
      </c>
      <c r="Z1581" s="42" t="s">
        <v>68</v>
      </c>
      <c r="AJ1581" s="42"/>
      <c r="AW1581" s="42" t="s">
        <v>2412</v>
      </c>
      <c r="AX1581" s="42">
        <v>0.15620000000000001</v>
      </c>
      <c r="AY1581" s="42"/>
      <c r="AZ1581" s="42"/>
      <c r="BA1581" s="42"/>
      <c r="BB1581" s="42"/>
      <c r="BN1581" s="128" t="s">
        <v>4578</v>
      </c>
      <c r="BO1581" s="58" t="str">
        <f t="shared" si="24"/>
        <v>境内资产</v>
      </c>
      <c r="BP1581" s="58" t="str">
        <f>IF(M1581="",VLOOKUP(D1581,Sheet4!$A$1:$B$92,2,0),VLOOKUP(Q1581,Sheet4!$A$1:$B$92,2,0))</f>
        <v>保险资产管理产品</v>
      </c>
    </row>
    <row r="1582" spans="1:68" s="58" customFormat="1" ht="12.75" customHeight="1">
      <c r="A1582" s="137" t="s">
        <v>1767</v>
      </c>
      <c r="B1582" s="50" t="s">
        <v>1768</v>
      </c>
      <c r="C1582" s="252" t="s">
        <v>5552</v>
      </c>
      <c r="D1582" s="257" t="s">
        <v>678</v>
      </c>
      <c r="E1582" s="42" t="s">
        <v>1769</v>
      </c>
      <c r="F1582" s="42" t="s">
        <v>1768</v>
      </c>
      <c r="G1582" s="42"/>
      <c r="H1582" s="307">
        <v>5701.0801907686218</v>
      </c>
      <c r="I1582" s="315">
        <v>3136.7623590601943</v>
      </c>
      <c r="J1582" s="105">
        <v>0</v>
      </c>
      <c r="K1582" s="42">
        <v>0</v>
      </c>
      <c r="L1582" s="42" t="s">
        <v>4489</v>
      </c>
      <c r="M1582" s="50" t="s">
        <v>2355</v>
      </c>
      <c r="N1582" s="50" t="s">
        <v>5532</v>
      </c>
      <c r="O1582" s="137" t="s">
        <v>2357</v>
      </c>
      <c r="P1582" s="42" t="s">
        <v>64</v>
      </c>
      <c r="Q1582" s="42" t="s">
        <v>65</v>
      </c>
      <c r="R1582" s="42">
        <v>2</v>
      </c>
      <c r="S1582" s="137" t="s">
        <v>2254</v>
      </c>
      <c r="T1582" s="62">
        <v>16867538196.9</v>
      </c>
      <c r="U1582" s="62">
        <v>14487907740.719999</v>
      </c>
      <c r="Z1582" s="42" t="s">
        <v>68</v>
      </c>
      <c r="AJ1582" s="42"/>
      <c r="AW1582" s="42" t="s">
        <v>2412</v>
      </c>
      <c r="AX1582" s="42">
        <v>0.15620000000000001</v>
      </c>
      <c r="AY1582" s="42"/>
      <c r="AZ1582" s="42"/>
      <c r="BA1582" s="42"/>
      <c r="BB1582" s="42"/>
      <c r="BN1582" s="128" t="s">
        <v>4578</v>
      </c>
      <c r="BO1582" s="58" t="str">
        <f t="shared" si="24"/>
        <v>境内资产</v>
      </c>
      <c r="BP1582" s="58" t="str">
        <f>IF(M1582="",VLOOKUP(D1582,Sheet4!$A$1:$B$92,2,0),VLOOKUP(Q1582,Sheet4!$A$1:$B$92,2,0))</f>
        <v>保险资产管理产品</v>
      </c>
    </row>
    <row r="1583" spans="1:68" s="58" customFormat="1" ht="12.75" customHeight="1">
      <c r="A1583" s="137" t="s">
        <v>1770</v>
      </c>
      <c r="B1583" s="50" t="s">
        <v>1771</v>
      </c>
      <c r="C1583" s="252" t="s">
        <v>5552</v>
      </c>
      <c r="D1583" s="257" t="s">
        <v>678</v>
      </c>
      <c r="E1583" s="42" t="s">
        <v>1772</v>
      </c>
      <c r="F1583" s="42" t="s">
        <v>1771</v>
      </c>
      <c r="G1583" s="42"/>
      <c r="H1583" s="307">
        <v>42580.287159997519</v>
      </c>
      <c r="I1583" s="315">
        <v>26195.55283745929</v>
      </c>
      <c r="J1583" s="105">
        <v>0</v>
      </c>
      <c r="K1583" s="42">
        <v>0</v>
      </c>
      <c r="L1583" s="42" t="s">
        <v>4489</v>
      </c>
      <c r="M1583" s="50" t="s">
        <v>2355</v>
      </c>
      <c r="N1583" s="50" t="s">
        <v>5532</v>
      </c>
      <c r="O1583" s="137" t="s">
        <v>2357</v>
      </c>
      <c r="P1583" s="42" t="s">
        <v>64</v>
      </c>
      <c r="Q1583" s="42" t="s">
        <v>65</v>
      </c>
      <c r="R1583" s="42">
        <v>2</v>
      </c>
      <c r="S1583" s="137" t="s">
        <v>2254</v>
      </c>
      <c r="T1583" s="62">
        <v>16867538196.9</v>
      </c>
      <c r="U1583" s="62">
        <v>14487907740.719999</v>
      </c>
      <c r="Z1583" s="42" t="s">
        <v>68</v>
      </c>
      <c r="AJ1583" s="42"/>
      <c r="AW1583" s="42" t="s">
        <v>2412</v>
      </c>
      <c r="AX1583" s="42">
        <v>0.15620000000000001</v>
      </c>
      <c r="AY1583" s="42"/>
      <c r="AZ1583" s="42"/>
      <c r="BA1583" s="108"/>
      <c r="BB1583" s="42"/>
      <c r="BN1583" s="128" t="s">
        <v>4578</v>
      </c>
      <c r="BO1583" s="58" t="str">
        <f t="shared" si="24"/>
        <v>境内资产</v>
      </c>
      <c r="BP1583" s="58" t="str">
        <f>IF(M1583="",VLOOKUP(D1583,Sheet4!$A$1:$B$92,2,0),VLOOKUP(Q1583,Sheet4!$A$1:$B$92,2,0))</f>
        <v>保险资产管理产品</v>
      </c>
    </row>
    <row r="1584" spans="1:68" s="58" customFormat="1" ht="12.75" customHeight="1">
      <c r="A1584" s="137" t="s">
        <v>1773</v>
      </c>
      <c r="B1584" s="50" t="s">
        <v>1774</v>
      </c>
      <c r="C1584" s="252" t="s">
        <v>5552</v>
      </c>
      <c r="D1584" s="257" t="s">
        <v>678</v>
      </c>
      <c r="E1584" s="42" t="s">
        <v>1775</v>
      </c>
      <c r="F1584" s="42" t="s">
        <v>1774</v>
      </c>
      <c r="G1584" s="42"/>
      <c r="H1584" s="307">
        <v>16548.589454124529</v>
      </c>
      <c r="I1584" s="315">
        <v>13135.969342454056</v>
      </c>
      <c r="J1584" s="105">
        <v>0</v>
      </c>
      <c r="K1584" s="42">
        <v>0</v>
      </c>
      <c r="L1584" s="42" t="s">
        <v>4489</v>
      </c>
      <c r="M1584" s="50" t="s">
        <v>2355</v>
      </c>
      <c r="N1584" s="50" t="s">
        <v>5532</v>
      </c>
      <c r="O1584" s="137" t="s">
        <v>2357</v>
      </c>
      <c r="P1584" s="42" t="s">
        <v>64</v>
      </c>
      <c r="Q1584" s="42" t="s">
        <v>65</v>
      </c>
      <c r="R1584" s="42">
        <v>2</v>
      </c>
      <c r="S1584" s="137" t="s">
        <v>2254</v>
      </c>
      <c r="T1584" s="62">
        <v>16867538196.9</v>
      </c>
      <c r="U1584" s="62">
        <v>14487907740.719999</v>
      </c>
      <c r="Z1584" s="42" t="s">
        <v>68</v>
      </c>
      <c r="AJ1584" s="42"/>
      <c r="AW1584" s="42" t="s">
        <v>2412</v>
      </c>
      <c r="AX1584" s="42">
        <v>0.15620000000000001</v>
      </c>
      <c r="AY1584" s="42"/>
      <c r="AZ1584" s="42"/>
      <c r="BA1584" s="108"/>
      <c r="BB1584" s="42"/>
      <c r="BN1584" s="128" t="s">
        <v>4578</v>
      </c>
      <c r="BO1584" s="58" t="str">
        <f t="shared" si="24"/>
        <v>境内资产</v>
      </c>
      <c r="BP1584" s="58" t="str">
        <f>IF(M1584="",VLOOKUP(D1584,Sheet4!$A$1:$B$92,2,0),VLOOKUP(Q1584,Sheet4!$A$1:$B$92,2,0))</f>
        <v>保险资产管理产品</v>
      </c>
    </row>
    <row r="1585" spans="1:68" s="58" customFormat="1" ht="12.75" customHeight="1">
      <c r="A1585" s="137" t="s">
        <v>2043</v>
      </c>
      <c r="B1585" s="50" t="s">
        <v>2044</v>
      </c>
      <c r="C1585" s="252" t="s">
        <v>5552</v>
      </c>
      <c r="D1585" s="257" t="s">
        <v>678</v>
      </c>
      <c r="E1585" s="42" t="s">
        <v>4375</v>
      </c>
      <c r="F1585" s="42" t="s">
        <v>2044</v>
      </c>
      <c r="G1585" s="42"/>
      <c r="H1585" s="307">
        <v>40926.338853707595</v>
      </c>
      <c r="I1585" s="315">
        <v>20983.641622706069</v>
      </c>
      <c r="J1585" s="105">
        <v>0</v>
      </c>
      <c r="K1585" s="42">
        <v>0</v>
      </c>
      <c r="L1585" s="42" t="s">
        <v>4489</v>
      </c>
      <c r="M1585" s="50" t="s">
        <v>2355</v>
      </c>
      <c r="N1585" s="50" t="s">
        <v>5532</v>
      </c>
      <c r="O1585" s="137" t="s">
        <v>2357</v>
      </c>
      <c r="P1585" s="50" t="s">
        <v>64</v>
      </c>
      <c r="Q1585" s="50" t="s">
        <v>65</v>
      </c>
      <c r="R1585" s="42">
        <v>2</v>
      </c>
      <c r="S1585" s="137" t="s">
        <v>2254</v>
      </c>
      <c r="T1585" s="62">
        <v>16867538196.9</v>
      </c>
      <c r="U1585" s="62">
        <v>14487907740.719999</v>
      </c>
      <c r="Z1585" s="42" t="s">
        <v>68</v>
      </c>
      <c r="AJ1585" s="42"/>
      <c r="AW1585" s="42" t="s">
        <v>2412</v>
      </c>
      <c r="AX1585" s="42">
        <v>0.15620000000000001</v>
      </c>
      <c r="AY1585" s="42"/>
      <c r="AZ1585" s="42"/>
      <c r="BA1585" s="42"/>
      <c r="BB1585" s="42"/>
      <c r="BN1585" s="128" t="s">
        <v>4578</v>
      </c>
      <c r="BO1585" s="58" t="str">
        <f t="shared" si="24"/>
        <v>境内资产</v>
      </c>
      <c r="BP1585" s="58" t="str">
        <f>IF(M1585="",VLOOKUP(D1585,Sheet4!$A$1:$B$92,2,0),VLOOKUP(Q1585,Sheet4!$A$1:$B$92,2,0))</f>
        <v>保险资产管理产品</v>
      </c>
    </row>
    <row r="1586" spans="1:68" s="58" customFormat="1" ht="12.75" customHeight="1">
      <c r="A1586" s="137" t="s">
        <v>1776</v>
      </c>
      <c r="B1586" s="50" t="s">
        <v>1777</v>
      </c>
      <c r="C1586" s="252" t="s">
        <v>5552</v>
      </c>
      <c r="D1586" s="257" t="s">
        <v>678</v>
      </c>
      <c r="E1586" s="42" t="s">
        <v>1778</v>
      </c>
      <c r="F1586" s="42" t="s">
        <v>1777</v>
      </c>
      <c r="G1586" s="42"/>
      <c r="H1586" s="307">
        <v>22661.254564087983</v>
      </c>
      <c r="I1586" s="315">
        <v>14454.119472312097</v>
      </c>
      <c r="J1586" s="105">
        <v>0</v>
      </c>
      <c r="K1586" s="42">
        <v>0</v>
      </c>
      <c r="L1586" s="42" t="s">
        <v>4489</v>
      </c>
      <c r="M1586" s="50" t="s">
        <v>2355</v>
      </c>
      <c r="N1586" s="50" t="s">
        <v>5532</v>
      </c>
      <c r="O1586" s="137" t="s">
        <v>2357</v>
      </c>
      <c r="P1586" s="50" t="s">
        <v>64</v>
      </c>
      <c r="Q1586" s="50" t="s">
        <v>65</v>
      </c>
      <c r="R1586" s="42">
        <v>2</v>
      </c>
      <c r="S1586" s="137" t="s">
        <v>2254</v>
      </c>
      <c r="T1586" s="62">
        <v>16867538196.9</v>
      </c>
      <c r="U1586" s="62">
        <v>14487907740.719999</v>
      </c>
      <c r="Z1586" s="42" t="s">
        <v>68</v>
      </c>
      <c r="AJ1586" s="42"/>
      <c r="AW1586" s="42" t="s">
        <v>2412</v>
      </c>
      <c r="AX1586" s="42">
        <v>0.15620000000000001</v>
      </c>
      <c r="AY1586" s="42"/>
      <c r="AZ1586" s="42"/>
      <c r="BA1586" s="42"/>
      <c r="BB1586" s="42"/>
      <c r="BN1586" s="128" t="s">
        <v>4578</v>
      </c>
      <c r="BO1586" s="58" t="str">
        <f t="shared" si="24"/>
        <v>境内资产</v>
      </c>
      <c r="BP1586" s="58" t="str">
        <f>IF(M1586="",VLOOKUP(D1586,Sheet4!$A$1:$B$92,2,0),VLOOKUP(Q1586,Sheet4!$A$1:$B$92,2,0))</f>
        <v>保险资产管理产品</v>
      </c>
    </row>
    <row r="1587" spans="1:68" s="58" customFormat="1" ht="12.75" customHeight="1">
      <c r="A1587" s="137" t="s">
        <v>1832</v>
      </c>
      <c r="B1587" s="50" t="s">
        <v>1833</v>
      </c>
      <c r="C1587" s="252" t="s">
        <v>5552</v>
      </c>
      <c r="D1587" s="257" t="s">
        <v>678</v>
      </c>
      <c r="E1587" s="42" t="s">
        <v>1834</v>
      </c>
      <c r="F1587" s="42" t="s">
        <v>1833</v>
      </c>
      <c r="G1587" s="42"/>
      <c r="H1587" s="307">
        <v>11095.928021353197</v>
      </c>
      <c r="I1587" s="315">
        <v>5882.1595820737721</v>
      </c>
      <c r="J1587" s="105">
        <v>0</v>
      </c>
      <c r="K1587" s="42">
        <v>0</v>
      </c>
      <c r="L1587" s="42" t="s">
        <v>4489</v>
      </c>
      <c r="M1587" s="50" t="s">
        <v>2355</v>
      </c>
      <c r="N1587" s="50" t="s">
        <v>5532</v>
      </c>
      <c r="O1587" s="137" t="s">
        <v>2357</v>
      </c>
      <c r="P1587" s="50" t="s">
        <v>64</v>
      </c>
      <c r="Q1587" s="50" t="s">
        <v>65</v>
      </c>
      <c r="R1587" s="42">
        <v>2</v>
      </c>
      <c r="S1587" s="137" t="s">
        <v>2254</v>
      </c>
      <c r="T1587" s="62">
        <v>16867538196.9</v>
      </c>
      <c r="U1587" s="62">
        <v>14487907740.719999</v>
      </c>
      <c r="Z1587" s="42" t="s">
        <v>68</v>
      </c>
      <c r="AJ1587" s="42"/>
      <c r="AW1587" s="42" t="s">
        <v>2412</v>
      </c>
      <c r="AX1587" s="42">
        <v>0.15620000000000001</v>
      </c>
      <c r="AY1587" s="42"/>
      <c r="AZ1587" s="42"/>
      <c r="BA1587" s="42"/>
      <c r="BB1587" s="42"/>
      <c r="BN1587" s="128" t="s">
        <v>4578</v>
      </c>
      <c r="BO1587" s="58" t="str">
        <f t="shared" si="24"/>
        <v>境内资产</v>
      </c>
      <c r="BP1587" s="58" t="str">
        <f>IF(M1587="",VLOOKUP(D1587,Sheet4!$A$1:$B$92,2,0),VLOOKUP(Q1587,Sheet4!$A$1:$B$92,2,0))</f>
        <v>保险资产管理产品</v>
      </c>
    </row>
    <row r="1588" spans="1:68" s="58" customFormat="1" ht="12.75" customHeight="1">
      <c r="A1588" s="137" t="s">
        <v>1779</v>
      </c>
      <c r="B1588" s="50" t="s">
        <v>1780</v>
      </c>
      <c r="C1588" s="252" t="s">
        <v>5552</v>
      </c>
      <c r="D1588" s="257" t="s">
        <v>678</v>
      </c>
      <c r="E1588" s="42" t="s">
        <v>1781</v>
      </c>
      <c r="F1588" s="42" t="s">
        <v>1780</v>
      </c>
      <c r="G1588" s="42"/>
      <c r="H1588" s="307">
        <v>7259.6510310675467</v>
      </c>
      <c r="I1588" s="315">
        <v>5081.7557217472831</v>
      </c>
      <c r="J1588" s="105">
        <v>0</v>
      </c>
      <c r="K1588" s="42">
        <v>0</v>
      </c>
      <c r="L1588" s="42" t="s">
        <v>4489</v>
      </c>
      <c r="M1588" s="50" t="s">
        <v>2355</v>
      </c>
      <c r="N1588" s="50" t="s">
        <v>5532</v>
      </c>
      <c r="O1588" s="137" t="s">
        <v>2357</v>
      </c>
      <c r="P1588" s="50" t="s">
        <v>64</v>
      </c>
      <c r="Q1588" s="50" t="s">
        <v>65</v>
      </c>
      <c r="R1588" s="42">
        <v>2</v>
      </c>
      <c r="S1588" s="137" t="s">
        <v>2254</v>
      </c>
      <c r="T1588" s="62">
        <v>16867538196.9</v>
      </c>
      <c r="U1588" s="62">
        <v>14487907740.719999</v>
      </c>
      <c r="Z1588" s="42" t="s">
        <v>68</v>
      </c>
      <c r="AJ1588" s="42"/>
      <c r="AW1588" s="42" t="s">
        <v>2412</v>
      </c>
      <c r="AX1588" s="42">
        <v>0.15620000000000001</v>
      </c>
      <c r="AY1588" s="42"/>
      <c r="AZ1588" s="42"/>
      <c r="BA1588" s="42"/>
      <c r="BB1588" s="42"/>
      <c r="BN1588" s="128" t="s">
        <v>4578</v>
      </c>
      <c r="BO1588" s="58" t="str">
        <f t="shared" si="24"/>
        <v>境内资产</v>
      </c>
      <c r="BP1588" s="58" t="str">
        <f>IF(M1588="",VLOOKUP(D1588,Sheet4!$A$1:$B$92,2,0),VLOOKUP(Q1588,Sheet4!$A$1:$B$92,2,0))</f>
        <v>保险资产管理产品</v>
      </c>
    </row>
    <row r="1589" spans="1:68" s="58" customFormat="1" ht="12.75" customHeight="1">
      <c r="A1589" s="137" t="s">
        <v>2295</v>
      </c>
      <c r="B1589" s="50" t="s">
        <v>2348</v>
      </c>
      <c r="C1589" s="252" t="s">
        <v>1305</v>
      </c>
      <c r="D1589" s="252" t="s">
        <v>1318</v>
      </c>
      <c r="E1589" s="42" t="s">
        <v>2349</v>
      </c>
      <c r="F1589" s="42" t="s">
        <v>2348</v>
      </c>
      <c r="G1589" s="42"/>
      <c r="H1589" s="307">
        <v>18866261.128824994</v>
      </c>
      <c r="I1589" s="315">
        <v>18867659.588937994</v>
      </c>
      <c r="J1589" s="105">
        <v>0</v>
      </c>
      <c r="K1589" s="42">
        <v>0</v>
      </c>
      <c r="L1589" s="42" t="s">
        <v>4489</v>
      </c>
      <c r="M1589" s="50" t="s">
        <v>2355</v>
      </c>
      <c r="N1589" s="50" t="s">
        <v>5532</v>
      </c>
      <c r="O1589" s="137" t="s">
        <v>2357</v>
      </c>
      <c r="P1589" s="50" t="s">
        <v>64</v>
      </c>
      <c r="Q1589" s="50" t="s">
        <v>65</v>
      </c>
      <c r="R1589" s="42">
        <v>2</v>
      </c>
      <c r="S1589" s="137" t="s">
        <v>2254</v>
      </c>
      <c r="T1589" s="62">
        <v>16867538196.9</v>
      </c>
      <c r="U1589" s="62">
        <v>14487907740.719999</v>
      </c>
      <c r="Z1589" s="42" t="s">
        <v>68</v>
      </c>
      <c r="AJ1589" s="42"/>
      <c r="AW1589" s="42" t="s">
        <v>2412</v>
      </c>
      <c r="AX1589" s="42">
        <v>0.15620000000000001</v>
      </c>
      <c r="AY1589" s="42"/>
      <c r="AZ1589" s="42"/>
      <c r="BA1589" s="42"/>
      <c r="BB1589" s="42"/>
      <c r="BN1589" s="128" t="s">
        <v>4578</v>
      </c>
      <c r="BO1589" s="58" t="str">
        <f t="shared" si="24"/>
        <v>境内资产</v>
      </c>
      <c r="BP1589" s="58" t="str">
        <f>IF(M1589="",VLOOKUP(D1589,Sheet4!$A$1:$B$92,2,0),VLOOKUP(Q1589,Sheet4!$A$1:$B$92,2,0))</f>
        <v>保险资产管理产品</v>
      </c>
    </row>
    <row r="1590" spans="1:68" s="58" customFormat="1" ht="12.75" customHeight="1">
      <c r="A1590" s="137" t="s">
        <v>2354</v>
      </c>
      <c r="B1590" s="50" t="s">
        <v>2350</v>
      </c>
      <c r="C1590" s="255" t="s">
        <v>71</v>
      </c>
      <c r="D1590" s="255" t="s">
        <v>72</v>
      </c>
      <c r="E1590" s="42" t="s">
        <v>4463</v>
      </c>
      <c r="F1590" s="42" t="s">
        <v>2350</v>
      </c>
      <c r="G1590" s="42"/>
      <c r="H1590" s="307">
        <v>30255775.159324311</v>
      </c>
      <c r="I1590" s="315">
        <v>30224831.402298965</v>
      </c>
      <c r="J1590" s="105">
        <v>437018.14127475431</v>
      </c>
      <c r="K1590" s="42">
        <v>0</v>
      </c>
      <c r="L1590" s="42" t="s">
        <v>4489</v>
      </c>
      <c r="M1590" s="50" t="s">
        <v>2355</v>
      </c>
      <c r="N1590" s="50" t="s">
        <v>5532</v>
      </c>
      <c r="O1590" s="137" t="s">
        <v>2357</v>
      </c>
      <c r="P1590" s="50" t="s">
        <v>64</v>
      </c>
      <c r="Q1590" s="50" t="s">
        <v>65</v>
      </c>
      <c r="R1590" s="42">
        <v>2</v>
      </c>
      <c r="S1590" s="137" t="s">
        <v>2254</v>
      </c>
      <c r="T1590" s="62">
        <v>16867538196.9</v>
      </c>
      <c r="U1590" s="62">
        <v>14487907740.719999</v>
      </c>
      <c r="Z1590" s="42" t="s">
        <v>68</v>
      </c>
      <c r="AJ1590" s="42"/>
      <c r="AW1590" s="42" t="s">
        <v>2412</v>
      </c>
      <c r="AX1590" s="42">
        <v>0.15620000000000001</v>
      </c>
      <c r="AY1590" s="108">
        <v>3</v>
      </c>
      <c r="AZ1590" s="103" t="s">
        <v>74</v>
      </c>
      <c r="BA1590" s="67">
        <v>0.6482</v>
      </c>
      <c r="BB1590" s="50" t="s">
        <v>68</v>
      </c>
      <c r="BN1590" s="128" t="s">
        <v>4578</v>
      </c>
      <c r="BO1590" s="58" t="str">
        <f t="shared" si="24"/>
        <v>境内资产</v>
      </c>
      <c r="BP1590" s="58" t="str">
        <f>IF(M1590="",VLOOKUP(D1590,Sheet4!$A$1:$B$92,2,0),VLOOKUP(Q1590,Sheet4!$A$1:$B$92,2,0))</f>
        <v>保险资产管理产品</v>
      </c>
    </row>
    <row r="1591" spans="1:68" s="58" customFormat="1" ht="12.75" customHeight="1">
      <c r="A1591" s="137" t="s">
        <v>2358</v>
      </c>
      <c r="B1591" s="50" t="s">
        <v>1448</v>
      </c>
      <c r="C1591" s="255" t="s">
        <v>71</v>
      </c>
      <c r="D1591" s="255" t="s">
        <v>1154</v>
      </c>
      <c r="E1591" s="42" t="s">
        <v>4465</v>
      </c>
      <c r="F1591" s="42" t="s">
        <v>1448</v>
      </c>
      <c r="G1591" s="42"/>
      <c r="H1591" s="307">
        <v>20111345.200074807</v>
      </c>
      <c r="I1591" s="315">
        <v>20203807.023261223</v>
      </c>
      <c r="J1591" s="105">
        <v>94871.921486904961</v>
      </c>
      <c r="K1591" s="42">
        <v>0</v>
      </c>
      <c r="L1591" s="42" t="s">
        <v>4489</v>
      </c>
      <c r="M1591" s="50" t="s">
        <v>2355</v>
      </c>
      <c r="N1591" s="50" t="s">
        <v>5532</v>
      </c>
      <c r="O1591" s="137" t="s">
        <v>2357</v>
      </c>
      <c r="P1591" s="50" t="s">
        <v>64</v>
      </c>
      <c r="Q1591" s="50" t="s">
        <v>65</v>
      </c>
      <c r="R1591" s="42">
        <v>2</v>
      </c>
      <c r="S1591" s="137" t="s">
        <v>2254</v>
      </c>
      <c r="T1591" s="62">
        <v>16867538196.9</v>
      </c>
      <c r="U1591" s="62">
        <v>14487907740.719999</v>
      </c>
      <c r="Z1591" s="42" t="s">
        <v>68</v>
      </c>
      <c r="AJ1591" s="42"/>
      <c r="AW1591" s="42" t="s">
        <v>2412</v>
      </c>
      <c r="AX1591" s="42">
        <v>0.15620000000000001</v>
      </c>
      <c r="AY1591" s="108">
        <v>7</v>
      </c>
      <c r="AZ1591" s="103" t="s">
        <v>74</v>
      </c>
      <c r="BA1591" s="67">
        <v>0.8427</v>
      </c>
      <c r="BB1591" s="50" t="s">
        <v>68</v>
      </c>
      <c r="BN1591" s="128" t="s">
        <v>4578</v>
      </c>
      <c r="BO1591" s="58" t="str">
        <f t="shared" si="24"/>
        <v>境内资产</v>
      </c>
      <c r="BP1591" s="58" t="str">
        <f>IF(M1591="",VLOOKUP(D1591,Sheet4!$A$1:$B$92,2,0),VLOOKUP(Q1591,Sheet4!$A$1:$B$92,2,0))</f>
        <v>保险资产管理产品</v>
      </c>
    </row>
    <row r="1592" spans="1:68" s="58" customFormat="1" ht="12.75" customHeight="1">
      <c r="A1592" s="137" t="s">
        <v>2359</v>
      </c>
      <c r="B1592" s="50" t="s">
        <v>4340</v>
      </c>
      <c r="C1592" s="255" t="s">
        <v>71</v>
      </c>
      <c r="D1592" s="255" t="s">
        <v>1154</v>
      </c>
      <c r="E1592" s="42" t="s">
        <v>4466</v>
      </c>
      <c r="F1592" s="42" t="s">
        <v>4340</v>
      </c>
      <c r="G1592" s="42"/>
      <c r="H1592" s="307">
        <v>30184192.134440571</v>
      </c>
      <c r="I1592" s="315">
        <v>30212849.308581505</v>
      </c>
      <c r="J1592" s="105">
        <v>132131.31030471085</v>
      </c>
      <c r="K1592" s="42">
        <v>0</v>
      </c>
      <c r="L1592" s="42" t="s">
        <v>4489</v>
      </c>
      <c r="M1592" s="50" t="s">
        <v>2355</v>
      </c>
      <c r="N1592" s="50" t="s">
        <v>5532</v>
      </c>
      <c r="O1592" s="137" t="s">
        <v>2357</v>
      </c>
      <c r="P1592" s="50" t="s">
        <v>64</v>
      </c>
      <c r="Q1592" s="50" t="s">
        <v>65</v>
      </c>
      <c r="R1592" s="42">
        <v>2</v>
      </c>
      <c r="S1592" s="137" t="s">
        <v>2254</v>
      </c>
      <c r="T1592" s="62">
        <v>16867538196.9</v>
      </c>
      <c r="U1592" s="62">
        <v>14487907740.719999</v>
      </c>
      <c r="Z1592" s="42" t="s">
        <v>68</v>
      </c>
      <c r="AJ1592" s="42"/>
      <c r="AW1592" s="42" t="s">
        <v>2412</v>
      </c>
      <c r="AX1592" s="42">
        <v>0.15620000000000001</v>
      </c>
      <c r="AY1592" s="108">
        <v>7</v>
      </c>
      <c r="AZ1592" s="103" t="s">
        <v>74</v>
      </c>
      <c r="BA1592" s="67">
        <v>0.85529999999999995</v>
      </c>
      <c r="BB1592" s="50" t="s">
        <v>68</v>
      </c>
      <c r="BN1592" s="128" t="s">
        <v>4578</v>
      </c>
      <c r="BO1592" s="58" t="str">
        <f t="shared" si="24"/>
        <v>境内资产</v>
      </c>
      <c r="BP1592" s="58" t="str">
        <f>IF(M1592="",VLOOKUP(D1592,Sheet4!$A$1:$B$92,2,0),VLOOKUP(Q1592,Sheet4!$A$1:$B$92,2,0))</f>
        <v>保险资产管理产品</v>
      </c>
    </row>
    <row r="1593" spans="1:68" s="58" customFormat="1" ht="12.75" customHeight="1">
      <c r="A1593" s="137" t="s">
        <v>2360</v>
      </c>
      <c r="B1593" s="50" t="s">
        <v>1664</v>
      </c>
      <c r="C1593" s="255" t="s">
        <v>71</v>
      </c>
      <c r="D1593" s="255" t="s">
        <v>1154</v>
      </c>
      <c r="E1593" s="42" t="s">
        <v>4467</v>
      </c>
      <c r="F1593" s="42" t="s">
        <v>1664</v>
      </c>
      <c r="G1593" s="42"/>
      <c r="H1593" s="307">
        <v>10009541.539225172</v>
      </c>
      <c r="I1593" s="315">
        <v>10009541.539225172</v>
      </c>
      <c r="J1593" s="105">
        <v>45138.024825239445</v>
      </c>
      <c r="K1593" s="42">
        <v>0</v>
      </c>
      <c r="L1593" s="42" t="s">
        <v>4489</v>
      </c>
      <c r="M1593" s="50" t="s">
        <v>2355</v>
      </c>
      <c r="N1593" s="50" t="s">
        <v>5532</v>
      </c>
      <c r="O1593" s="137" t="s">
        <v>2357</v>
      </c>
      <c r="P1593" s="50" t="s">
        <v>64</v>
      </c>
      <c r="Q1593" s="50" t="s">
        <v>65</v>
      </c>
      <c r="R1593" s="42">
        <v>2</v>
      </c>
      <c r="S1593" s="137" t="s">
        <v>2254</v>
      </c>
      <c r="T1593" s="62">
        <v>16867538196.9</v>
      </c>
      <c r="U1593" s="62">
        <v>14487907740.719999</v>
      </c>
      <c r="Z1593" s="42" t="s">
        <v>68</v>
      </c>
      <c r="AJ1593" s="42"/>
      <c r="AW1593" s="42" t="s">
        <v>2412</v>
      </c>
      <c r="AX1593" s="42">
        <v>0.15620000000000001</v>
      </c>
      <c r="AY1593" s="108">
        <v>3</v>
      </c>
      <c r="AZ1593" s="103" t="s">
        <v>74</v>
      </c>
      <c r="BA1593" s="67">
        <v>0.83509999999999995</v>
      </c>
      <c r="BB1593" s="50" t="s">
        <v>68</v>
      </c>
      <c r="BN1593" s="128" t="s">
        <v>4578</v>
      </c>
      <c r="BO1593" s="58" t="str">
        <f t="shared" si="24"/>
        <v>境内资产</v>
      </c>
      <c r="BP1593" s="58" t="str">
        <f>IF(M1593="",VLOOKUP(D1593,Sheet4!$A$1:$B$92,2,0),VLOOKUP(Q1593,Sheet4!$A$1:$B$92,2,0))</f>
        <v>保险资产管理产品</v>
      </c>
    </row>
    <row r="1594" spans="1:68" s="58" customFormat="1" ht="12.75" customHeight="1">
      <c r="A1594" s="137" t="s">
        <v>2361</v>
      </c>
      <c r="B1594" s="50" t="s">
        <v>4341</v>
      </c>
      <c r="C1594" s="255" t="s">
        <v>71</v>
      </c>
      <c r="D1594" s="255" t="s">
        <v>1154</v>
      </c>
      <c r="E1594" s="42" t="s">
        <v>4468</v>
      </c>
      <c r="F1594" s="42" t="s">
        <v>4341</v>
      </c>
      <c r="G1594" s="42"/>
      <c r="H1594" s="307">
        <v>19915038.56467038</v>
      </c>
      <c r="I1594" s="315">
        <v>20016087.555020981</v>
      </c>
      <c r="J1594" s="105">
        <v>18848.542358113344</v>
      </c>
      <c r="K1594" s="42">
        <v>0</v>
      </c>
      <c r="L1594" s="42" t="s">
        <v>4489</v>
      </c>
      <c r="M1594" s="50" t="s">
        <v>2355</v>
      </c>
      <c r="N1594" s="50" t="s">
        <v>5532</v>
      </c>
      <c r="O1594" s="137" t="s">
        <v>2357</v>
      </c>
      <c r="P1594" s="50" t="s">
        <v>64</v>
      </c>
      <c r="Q1594" s="50" t="s">
        <v>65</v>
      </c>
      <c r="R1594" s="42">
        <v>2</v>
      </c>
      <c r="S1594" s="137" t="s">
        <v>2254</v>
      </c>
      <c r="T1594" s="62">
        <v>16867538196.9</v>
      </c>
      <c r="U1594" s="62">
        <v>14487907740.719999</v>
      </c>
      <c r="Z1594" s="42" t="s">
        <v>68</v>
      </c>
      <c r="AJ1594" s="42"/>
      <c r="AW1594" s="42" t="s">
        <v>2412</v>
      </c>
      <c r="AX1594" s="42">
        <v>0.15620000000000001</v>
      </c>
      <c r="AY1594" s="108">
        <v>3</v>
      </c>
      <c r="AZ1594" s="103" t="s">
        <v>74</v>
      </c>
      <c r="BA1594" s="67">
        <v>0.94479999999999997</v>
      </c>
      <c r="BB1594" s="50" t="s">
        <v>68</v>
      </c>
      <c r="BN1594" s="128" t="s">
        <v>4578</v>
      </c>
      <c r="BO1594" s="58" t="str">
        <f t="shared" si="24"/>
        <v>境内资产</v>
      </c>
      <c r="BP1594" s="58" t="str">
        <f>IF(M1594="",VLOOKUP(D1594,Sheet4!$A$1:$B$92,2,0),VLOOKUP(Q1594,Sheet4!$A$1:$B$92,2,0))</f>
        <v>保险资产管理产品</v>
      </c>
    </row>
    <row r="1595" spans="1:68" s="58" customFormat="1" ht="12.75" customHeight="1">
      <c r="A1595" s="137" t="s">
        <v>2362</v>
      </c>
      <c r="B1595" s="50" t="s">
        <v>4342</v>
      </c>
      <c r="C1595" s="255" t="s">
        <v>71</v>
      </c>
      <c r="D1595" s="255" t="s">
        <v>1154</v>
      </c>
      <c r="E1595" s="42" t="s">
        <v>4469</v>
      </c>
      <c r="F1595" s="42" t="s">
        <v>4342</v>
      </c>
      <c r="G1595" s="42"/>
      <c r="H1595" s="307">
        <v>9925966.4355458729</v>
      </c>
      <c r="I1595" s="315">
        <v>9907194.4887218475</v>
      </c>
      <c r="J1595" s="105">
        <v>3310.12328499568</v>
      </c>
      <c r="K1595" s="42">
        <v>0</v>
      </c>
      <c r="L1595" s="42" t="s">
        <v>4489</v>
      </c>
      <c r="M1595" s="50" t="s">
        <v>2355</v>
      </c>
      <c r="N1595" s="50" t="s">
        <v>5532</v>
      </c>
      <c r="O1595" s="137" t="s">
        <v>2357</v>
      </c>
      <c r="P1595" s="50" t="s">
        <v>64</v>
      </c>
      <c r="Q1595" s="50" t="s">
        <v>65</v>
      </c>
      <c r="R1595" s="42">
        <v>2</v>
      </c>
      <c r="S1595" s="137" t="s">
        <v>2254</v>
      </c>
      <c r="T1595" s="62">
        <v>16867538196.9</v>
      </c>
      <c r="U1595" s="62">
        <v>14487907740.719999</v>
      </c>
      <c r="Z1595" s="42" t="s">
        <v>68</v>
      </c>
      <c r="AJ1595" s="42"/>
      <c r="AW1595" s="42" t="s">
        <v>2412</v>
      </c>
      <c r="AX1595" s="42">
        <v>0.15620000000000001</v>
      </c>
      <c r="AY1595" s="108">
        <v>3</v>
      </c>
      <c r="AZ1595" s="103" t="s">
        <v>74</v>
      </c>
      <c r="BA1595" s="67">
        <v>0.96299999999999997</v>
      </c>
      <c r="BB1595" s="50" t="s">
        <v>68</v>
      </c>
      <c r="BN1595" s="128" t="s">
        <v>4578</v>
      </c>
      <c r="BO1595" s="58" t="str">
        <f t="shared" si="24"/>
        <v>境内资产</v>
      </c>
      <c r="BP1595" s="58" t="str">
        <f>IF(M1595="",VLOOKUP(D1595,Sheet4!$A$1:$B$92,2,0),VLOOKUP(Q1595,Sheet4!$A$1:$B$92,2,0))</f>
        <v>保险资产管理产品</v>
      </c>
    </row>
    <row r="1596" spans="1:68" s="58" customFormat="1" ht="12.75" customHeight="1">
      <c r="A1596" s="137" t="s">
        <v>1196</v>
      </c>
      <c r="B1596" s="50" t="s">
        <v>1199</v>
      </c>
      <c r="C1596" s="255" t="s">
        <v>71</v>
      </c>
      <c r="D1596" s="255" t="s">
        <v>1154</v>
      </c>
      <c r="E1596" s="42" t="s">
        <v>1198</v>
      </c>
      <c r="F1596" s="42" t="s">
        <v>1199</v>
      </c>
      <c r="G1596" s="42"/>
      <c r="H1596" s="307">
        <v>39731424.557733655</v>
      </c>
      <c r="I1596" s="315">
        <v>39916348.204106487</v>
      </c>
      <c r="J1596" s="105">
        <v>5449.3963122333234</v>
      </c>
      <c r="K1596" s="42">
        <v>0</v>
      </c>
      <c r="L1596" s="42" t="s">
        <v>4489</v>
      </c>
      <c r="M1596" s="50" t="s">
        <v>2355</v>
      </c>
      <c r="N1596" s="50" t="s">
        <v>5532</v>
      </c>
      <c r="O1596" s="137" t="s">
        <v>2357</v>
      </c>
      <c r="P1596" s="50" t="s">
        <v>64</v>
      </c>
      <c r="Q1596" s="50" t="s">
        <v>65</v>
      </c>
      <c r="R1596" s="42">
        <v>2</v>
      </c>
      <c r="S1596" s="137" t="s">
        <v>2254</v>
      </c>
      <c r="T1596" s="62">
        <v>16867538196.9</v>
      </c>
      <c r="U1596" s="62">
        <v>14487907740.719999</v>
      </c>
      <c r="Z1596" s="42" t="s">
        <v>68</v>
      </c>
      <c r="AJ1596" s="42"/>
      <c r="AW1596" s="42" t="s">
        <v>2412</v>
      </c>
      <c r="AX1596" s="42">
        <v>0.15620000000000001</v>
      </c>
      <c r="AY1596" s="108">
        <v>3</v>
      </c>
      <c r="AZ1596" s="103" t="s">
        <v>74</v>
      </c>
      <c r="BA1596" s="67">
        <v>0.97030000000000005</v>
      </c>
      <c r="BB1596" s="50" t="s">
        <v>68</v>
      </c>
      <c r="BN1596" s="128" t="s">
        <v>4578</v>
      </c>
      <c r="BO1596" s="58" t="str">
        <f t="shared" si="24"/>
        <v>境内资产</v>
      </c>
      <c r="BP1596" s="58" t="str">
        <f>IF(M1596="",VLOOKUP(D1596,Sheet4!$A$1:$B$92,2,0),VLOOKUP(Q1596,Sheet4!$A$1:$B$92,2,0))</f>
        <v>保险资产管理产品</v>
      </c>
    </row>
    <row r="1597" spans="1:68" s="58" customFormat="1" ht="12.75" customHeight="1">
      <c r="A1597" s="137" t="s">
        <v>2363</v>
      </c>
      <c r="B1597" s="50" t="s">
        <v>3565</v>
      </c>
      <c r="C1597" s="255" t="s">
        <v>71</v>
      </c>
      <c r="D1597" s="255" t="s">
        <v>1154</v>
      </c>
      <c r="E1597" s="42" t="s">
        <v>4470</v>
      </c>
      <c r="F1597" s="42" t="s">
        <v>3565</v>
      </c>
      <c r="G1597" s="42"/>
      <c r="H1597" s="307">
        <v>20575251.92850256</v>
      </c>
      <c r="I1597" s="315">
        <v>20489380.256860744</v>
      </c>
      <c r="J1597" s="105">
        <v>751096.72590272815</v>
      </c>
      <c r="K1597" s="42">
        <v>0</v>
      </c>
      <c r="L1597" s="42" t="s">
        <v>4489</v>
      </c>
      <c r="M1597" s="50" t="s">
        <v>2355</v>
      </c>
      <c r="N1597" s="50" t="s">
        <v>5532</v>
      </c>
      <c r="O1597" s="137" t="s">
        <v>2357</v>
      </c>
      <c r="P1597" s="50" t="s">
        <v>64</v>
      </c>
      <c r="Q1597" s="50" t="s">
        <v>65</v>
      </c>
      <c r="R1597" s="42">
        <v>2</v>
      </c>
      <c r="S1597" s="137" t="s">
        <v>2254</v>
      </c>
      <c r="T1597" s="62">
        <v>16867538196.9</v>
      </c>
      <c r="U1597" s="62">
        <v>14487907740.719999</v>
      </c>
      <c r="Z1597" s="42" t="s">
        <v>68</v>
      </c>
      <c r="AJ1597" s="42"/>
      <c r="AW1597" s="42" t="s">
        <v>2412</v>
      </c>
      <c r="AX1597" s="42">
        <v>0.15620000000000001</v>
      </c>
      <c r="AY1597" s="108">
        <v>5</v>
      </c>
      <c r="AZ1597" s="103" t="s">
        <v>74</v>
      </c>
      <c r="BA1597" s="67">
        <v>1.1419999999999999</v>
      </c>
      <c r="BB1597" s="50" t="s">
        <v>68</v>
      </c>
      <c r="BN1597" s="128" t="s">
        <v>4578</v>
      </c>
      <c r="BO1597" s="58" t="str">
        <f t="shared" si="24"/>
        <v>境内资产</v>
      </c>
      <c r="BP1597" s="58" t="str">
        <f>IF(M1597="",VLOOKUP(D1597,Sheet4!$A$1:$B$92,2,0),VLOOKUP(Q1597,Sheet4!$A$1:$B$92,2,0))</f>
        <v>保险资产管理产品</v>
      </c>
    </row>
    <row r="1598" spans="1:68" s="58" customFormat="1" ht="12.75" customHeight="1">
      <c r="A1598" s="137" t="s">
        <v>2255</v>
      </c>
      <c r="B1598" s="138" t="s">
        <v>2256</v>
      </c>
      <c r="C1598" s="250" t="s">
        <v>222</v>
      </c>
      <c r="D1598" s="256" t="s">
        <v>221</v>
      </c>
      <c r="E1598" s="42" t="s">
        <v>2307</v>
      </c>
      <c r="F1598" s="42" t="s">
        <v>2308</v>
      </c>
      <c r="G1598" s="42"/>
      <c r="H1598" s="307">
        <v>16887.409002714627</v>
      </c>
      <c r="I1598" s="315">
        <v>16887.409002714627</v>
      </c>
      <c r="J1598" s="105">
        <v>6.8936458411857551</v>
      </c>
      <c r="K1598" s="42">
        <v>0</v>
      </c>
      <c r="L1598" s="42" t="s">
        <v>4487</v>
      </c>
      <c r="M1598" s="50" t="s">
        <v>2355</v>
      </c>
      <c r="N1598" s="50" t="s">
        <v>2356</v>
      </c>
      <c r="O1598" s="137" t="s">
        <v>2357</v>
      </c>
      <c r="P1598" s="42" t="s">
        <v>64</v>
      </c>
      <c r="Q1598" s="42" t="s">
        <v>65</v>
      </c>
      <c r="R1598" s="42">
        <v>1</v>
      </c>
      <c r="S1598" s="137" t="s">
        <v>2254</v>
      </c>
      <c r="T1598" s="62">
        <v>1205411.5900000001</v>
      </c>
      <c r="U1598" s="62">
        <v>1126289.18</v>
      </c>
      <c r="Z1598" s="42" t="s">
        <v>280</v>
      </c>
      <c r="AJ1598" s="42"/>
      <c r="AW1598" s="50" t="s">
        <v>2412</v>
      </c>
      <c r="AX1598" s="108">
        <v>0.15620000000000001</v>
      </c>
      <c r="AY1598" s="42"/>
      <c r="AZ1598" s="42"/>
      <c r="BA1598" s="42"/>
      <c r="BB1598" s="42"/>
      <c r="BN1598" s="128" t="s">
        <v>4578</v>
      </c>
      <c r="BO1598" s="58" t="str">
        <f t="shared" si="24"/>
        <v>境内资产</v>
      </c>
      <c r="BP1598" s="58" t="str">
        <f>IF(M1598="",VLOOKUP(D1598,Sheet4!$A$1:$B$92,2,0),VLOOKUP(Q1598,Sheet4!$A$1:$B$92,2,0))</f>
        <v>保险资产管理产品</v>
      </c>
    </row>
    <row r="1599" spans="1:68" s="58" customFormat="1" ht="12.75" customHeight="1">
      <c r="A1599" s="137" t="s">
        <v>2260</v>
      </c>
      <c r="B1599" s="50" t="s">
        <v>2261</v>
      </c>
      <c r="C1599" s="252" t="s">
        <v>821</v>
      </c>
      <c r="D1599" s="274" t="s">
        <v>5615</v>
      </c>
      <c r="E1599" s="42" t="s">
        <v>4464</v>
      </c>
      <c r="F1599" s="42" t="s">
        <v>2260</v>
      </c>
      <c r="G1599" s="42"/>
      <c r="H1599" s="307">
        <v>510667.75235442061</v>
      </c>
      <c r="I1599" s="315">
        <v>510667.75235442061</v>
      </c>
      <c r="J1599" s="105">
        <v>4527.4055447064802</v>
      </c>
      <c r="K1599" s="42">
        <v>0</v>
      </c>
      <c r="L1599" s="42" t="s">
        <v>4487</v>
      </c>
      <c r="M1599" s="50" t="s">
        <v>2355</v>
      </c>
      <c r="N1599" s="50" t="s">
        <v>2356</v>
      </c>
      <c r="O1599" s="137" t="s">
        <v>2357</v>
      </c>
      <c r="P1599" s="42" t="s">
        <v>64</v>
      </c>
      <c r="Q1599" s="42" t="s">
        <v>65</v>
      </c>
      <c r="R1599" s="42">
        <v>1</v>
      </c>
      <c r="S1599" s="137" t="s">
        <v>2254</v>
      </c>
      <c r="T1599" s="62">
        <v>1205411.5900000001</v>
      </c>
      <c r="U1599" s="62">
        <v>1126289.18</v>
      </c>
      <c r="Z1599" s="42" t="s">
        <v>68</v>
      </c>
      <c r="AJ1599" s="42"/>
      <c r="AW1599" s="50" t="s">
        <v>2412</v>
      </c>
      <c r="AX1599" s="92">
        <v>0.15620000000000001</v>
      </c>
      <c r="AY1599" s="42"/>
      <c r="AZ1599" s="42"/>
      <c r="BA1599" s="42"/>
      <c r="BB1599" s="42"/>
      <c r="BN1599" s="128" t="s">
        <v>4578</v>
      </c>
      <c r="BO1599" s="58" t="str">
        <f t="shared" si="24"/>
        <v>境内资产</v>
      </c>
      <c r="BP1599" s="58" t="str">
        <f>IF(M1599="",VLOOKUP(D1599,Sheet4!$A$1:$B$92,2,0),VLOOKUP(Q1599,Sheet4!$A$1:$B$92,2,0))</f>
        <v>保险资产管理产品</v>
      </c>
    </row>
    <row r="1600" spans="1:68" s="58" customFormat="1" ht="12.75" customHeight="1">
      <c r="A1600" s="137" t="s">
        <v>2301</v>
      </c>
      <c r="B1600" s="50" t="s">
        <v>2262</v>
      </c>
      <c r="C1600" s="252" t="s">
        <v>821</v>
      </c>
      <c r="D1600" s="274" t="s">
        <v>5615</v>
      </c>
      <c r="E1600" s="42" t="s">
        <v>2375</v>
      </c>
      <c r="F1600" s="42" t="s">
        <v>2301</v>
      </c>
      <c r="G1600" s="42"/>
      <c r="H1600" s="307">
        <v>141852.15343178352</v>
      </c>
      <c r="I1600" s="315">
        <v>141852.15343178352</v>
      </c>
      <c r="J1600" s="105">
        <v>3231.1274157985858</v>
      </c>
      <c r="K1600" s="42">
        <v>0</v>
      </c>
      <c r="L1600" s="42" t="s">
        <v>4487</v>
      </c>
      <c r="M1600" s="50" t="s">
        <v>2355</v>
      </c>
      <c r="N1600" s="50" t="s">
        <v>2356</v>
      </c>
      <c r="O1600" s="137" t="s">
        <v>2357</v>
      </c>
      <c r="P1600" s="42" t="s">
        <v>64</v>
      </c>
      <c r="Q1600" s="42" t="s">
        <v>65</v>
      </c>
      <c r="R1600" s="42">
        <v>1</v>
      </c>
      <c r="S1600" s="137" t="s">
        <v>2254</v>
      </c>
      <c r="T1600" s="62">
        <v>1205411.5900000001</v>
      </c>
      <c r="U1600" s="62">
        <v>1126289.18</v>
      </c>
      <c r="Z1600" s="42" t="s">
        <v>68</v>
      </c>
      <c r="AJ1600" s="42"/>
      <c r="AW1600" s="50" t="s">
        <v>2412</v>
      </c>
      <c r="AX1600" s="146">
        <v>0.13489999999999999</v>
      </c>
      <c r="AY1600" s="42"/>
      <c r="AZ1600" s="42"/>
      <c r="BA1600" s="42"/>
      <c r="BB1600" s="42"/>
      <c r="BN1600" s="128" t="s">
        <v>4578</v>
      </c>
      <c r="BO1600" s="58" t="str">
        <f t="shared" si="24"/>
        <v>境内资产</v>
      </c>
      <c r="BP1600" s="58" t="str">
        <f>IF(M1600="",VLOOKUP(D1600,Sheet4!$A$1:$B$92,2,0),VLOOKUP(Q1600,Sheet4!$A$1:$B$92,2,0))</f>
        <v>保险资产管理产品</v>
      </c>
    </row>
    <row r="1601" spans="1:68" s="58" customFormat="1" ht="12.75" customHeight="1">
      <c r="A1601" s="137" t="s">
        <v>224</v>
      </c>
      <c r="B1601" s="137" t="s">
        <v>224</v>
      </c>
      <c r="C1601" s="250" t="s">
        <v>222</v>
      </c>
      <c r="D1601" s="250" t="s">
        <v>224</v>
      </c>
      <c r="E1601" s="42">
        <v>0</v>
      </c>
      <c r="F1601" s="50" t="s">
        <v>5354</v>
      </c>
      <c r="G1601" s="42"/>
      <c r="H1601" s="307">
        <v>419.84481170785045</v>
      </c>
      <c r="I1601" s="315">
        <v>419.84481170785045</v>
      </c>
      <c r="J1601" s="105">
        <v>0</v>
      </c>
      <c r="K1601" s="42">
        <v>0</v>
      </c>
      <c r="L1601" s="42" t="s">
        <v>4487</v>
      </c>
      <c r="M1601" s="50" t="s">
        <v>2355</v>
      </c>
      <c r="N1601" s="50" t="s">
        <v>2356</v>
      </c>
      <c r="O1601" s="137" t="s">
        <v>2357</v>
      </c>
      <c r="P1601" s="42" t="s">
        <v>64</v>
      </c>
      <c r="Q1601" s="42" t="s">
        <v>65</v>
      </c>
      <c r="R1601" s="42">
        <v>1</v>
      </c>
      <c r="S1601" s="137" t="s">
        <v>2254</v>
      </c>
      <c r="T1601" s="62">
        <v>1205411.5900000001</v>
      </c>
      <c r="U1601" s="62">
        <v>1126289.18</v>
      </c>
      <c r="Z1601" s="42"/>
      <c r="AJ1601" s="42"/>
      <c r="AW1601" s="42" t="s">
        <v>2412</v>
      </c>
      <c r="AX1601" s="42"/>
      <c r="AY1601" s="42"/>
      <c r="AZ1601" s="42"/>
      <c r="BA1601" s="42"/>
      <c r="BB1601" s="42"/>
      <c r="BN1601" s="128" t="s">
        <v>4578</v>
      </c>
      <c r="BO1601" s="58" t="str">
        <f t="shared" si="24"/>
        <v>境内资产</v>
      </c>
      <c r="BP1601" s="58" t="str">
        <f>IF(M1601="",VLOOKUP(D1601,Sheet4!$A$1:$B$92,2,0),VLOOKUP(Q1601,Sheet4!$A$1:$B$92,2,0))</f>
        <v>保险资产管理产品</v>
      </c>
    </row>
    <row r="1602" spans="1:68" s="58" customFormat="1" ht="12.75" customHeight="1">
      <c r="A1602" s="138" t="s">
        <v>5387</v>
      </c>
      <c r="B1602" s="138" t="s">
        <v>5387</v>
      </c>
      <c r="C1602" s="250" t="s">
        <v>222</v>
      </c>
      <c r="D1602" s="250" t="s">
        <v>224</v>
      </c>
      <c r="E1602" s="42">
        <v>0</v>
      </c>
      <c r="F1602" s="59" t="s">
        <v>5354</v>
      </c>
      <c r="G1602" s="42"/>
      <c r="H1602" s="307">
        <v>130.68189212807496</v>
      </c>
      <c r="I1602" s="315">
        <v>130.68189212807496</v>
      </c>
      <c r="J1602" s="105">
        <v>0</v>
      </c>
      <c r="K1602" s="42">
        <v>0</v>
      </c>
      <c r="L1602" s="42" t="s">
        <v>4487</v>
      </c>
      <c r="M1602" s="50" t="s">
        <v>2355</v>
      </c>
      <c r="N1602" s="50" t="s">
        <v>2356</v>
      </c>
      <c r="O1602" s="137" t="s">
        <v>2357</v>
      </c>
      <c r="P1602" s="42" t="s">
        <v>64</v>
      </c>
      <c r="Q1602" s="42" t="s">
        <v>65</v>
      </c>
      <c r="R1602" s="42">
        <v>1</v>
      </c>
      <c r="S1602" s="137" t="s">
        <v>2254</v>
      </c>
      <c r="T1602" s="62">
        <v>1205411.5900000001</v>
      </c>
      <c r="U1602" s="62">
        <v>1126289.18</v>
      </c>
      <c r="Z1602" s="42"/>
      <c r="AJ1602" s="42"/>
      <c r="AW1602" s="42" t="s">
        <v>2412</v>
      </c>
      <c r="AX1602" s="42"/>
      <c r="AY1602" s="42"/>
      <c r="AZ1602" s="42"/>
      <c r="BA1602" s="42"/>
      <c r="BB1602" s="42"/>
      <c r="BN1602" s="128" t="s">
        <v>4578</v>
      </c>
      <c r="BO1602" s="58" t="str">
        <f t="shared" si="24"/>
        <v>境内资产</v>
      </c>
      <c r="BP1602" s="58" t="str">
        <f>IF(M1602="",VLOOKUP(D1602,Sheet4!$A$1:$B$92,2,0),VLOOKUP(Q1602,Sheet4!$A$1:$B$92,2,0))</f>
        <v>保险资产管理产品</v>
      </c>
    </row>
    <row r="1603" spans="1:68" s="58" customFormat="1" ht="12.75" customHeight="1">
      <c r="A1603" s="137" t="s">
        <v>2263</v>
      </c>
      <c r="B1603" s="50" t="s">
        <v>2310</v>
      </c>
      <c r="C1603" s="252" t="s">
        <v>5552</v>
      </c>
      <c r="D1603" s="257" t="s">
        <v>672</v>
      </c>
      <c r="E1603" s="42" t="s">
        <v>4437</v>
      </c>
      <c r="F1603" s="42" t="s">
        <v>2310</v>
      </c>
      <c r="G1603" s="42"/>
      <c r="H1603" s="307">
        <v>3362.2368786875345</v>
      </c>
      <c r="I1603" s="315">
        <v>2121.4627880413668</v>
      </c>
      <c r="J1603" s="105">
        <v>0</v>
      </c>
      <c r="K1603" s="42">
        <v>0</v>
      </c>
      <c r="L1603" s="42" t="s">
        <v>4487</v>
      </c>
      <c r="M1603" s="50" t="s">
        <v>2355</v>
      </c>
      <c r="N1603" s="50" t="s">
        <v>2356</v>
      </c>
      <c r="O1603" s="137" t="s">
        <v>2357</v>
      </c>
      <c r="P1603" s="42" t="s">
        <v>64</v>
      </c>
      <c r="Q1603" s="42" t="s">
        <v>65</v>
      </c>
      <c r="R1603" s="42">
        <v>1</v>
      </c>
      <c r="S1603" s="137" t="s">
        <v>2254</v>
      </c>
      <c r="T1603" s="62">
        <v>1205411.5900000001</v>
      </c>
      <c r="U1603" s="62">
        <v>1126289.18</v>
      </c>
      <c r="Z1603" s="42" t="s">
        <v>68</v>
      </c>
      <c r="AJ1603" s="42"/>
      <c r="AW1603" s="42" t="s">
        <v>2412</v>
      </c>
      <c r="AX1603" s="42"/>
      <c r="AY1603" s="42"/>
      <c r="AZ1603" s="42"/>
      <c r="BA1603" s="42"/>
      <c r="BB1603" s="42"/>
      <c r="BN1603" s="128" t="s">
        <v>4578</v>
      </c>
      <c r="BO1603" s="58" t="str">
        <f t="shared" ref="BO1603:BO1666" si="25">IF(LEFT(D1603,2)="境外","境外资产","境内资产")</f>
        <v>境内资产</v>
      </c>
      <c r="BP1603" s="58" t="str">
        <f>IF(M1603="",VLOOKUP(D1603,Sheet4!$A$1:$B$92,2,0),VLOOKUP(Q1603,Sheet4!$A$1:$B$92,2,0))</f>
        <v>保险资产管理产品</v>
      </c>
    </row>
    <row r="1604" spans="1:68" s="58" customFormat="1" ht="12.75" customHeight="1">
      <c r="A1604" s="137" t="s">
        <v>2264</v>
      </c>
      <c r="B1604" s="50" t="s">
        <v>2311</v>
      </c>
      <c r="C1604" s="252" t="s">
        <v>5552</v>
      </c>
      <c r="D1604" s="257" t="s">
        <v>672</v>
      </c>
      <c r="E1604" s="42" t="s">
        <v>4438</v>
      </c>
      <c r="F1604" s="42" t="s">
        <v>2311</v>
      </c>
      <c r="G1604" s="42"/>
      <c r="H1604" s="307">
        <v>4115.9991062350418</v>
      </c>
      <c r="I1604" s="315">
        <v>3530.3483055765805</v>
      </c>
      <c r="J1604" s="105">
        <v>0</v>
      </c>
      <c r="K1604" s="42">
        <v>0</v>
      </c>
      <c r="L1604" s="42" t="s">
        <v>4487</v>
      </c>
      <c r="M1604" s="50" t="s">
        <v>2355</v>
      </c>
      <c r="N1604" s="50" t="s">
        <v>2356</v>
      </c>
      <c r="O1604" s="137" t="s">
        <v>2357</v>
      </c>
      <c r="P1604" s="42" t="s">
        <v>64</v>
      </c>
      <c r="Q1604" s="42" t="s">
        <v>65</v>
      </c>
      <c r="R1604" s="42">
        <v>1</v>
      </c>
      <c r="S1604" s="137" t="s">
        <v>2254</v>
      </c>
      <c r="T1604" s="62">
        <v>1205411.5900000001</v>
      </c>
      <c r="U1604" s="62">
        <v>1126289.18</v>
      </c>
      <c r="Z1604" s="42" t="s">
        <v>68</v>
      </c>
      <c r="AJ1604" s="42"/>
      <c r="AW1604" s="42" t="s">
        <v>2412</v>
      </c>
      <c r="AX1604" s="42"/>
      <c r="AY1604" s="42"/>
      <c r="AZ1604" s="42"/>
      <c r="BA1604" s="42"/>
      <c r="BB1604" s="42"/>
      <c r="BN1604" s="128" t="s">
        <v>4578</v>
      </c>
      <c r="BO1604" s="58" t="str">
        <f t="shared" si="25"/>
        <v>境内资产</v>
      </c>
      <c r="BP1604" s="58" t="str">
        <f>IF(M1604="",VLOOKUP(D1604,Sheet4!$A$1:$B$92,2,0),VLOOKUP(Q1604,Sheet4!$A$1:$B$92,2,0))</f>
        <v>保险资产管理产品</v>
      </c>
    </row>
    <row r="1605" spans="1:68" s="58" customFormat="1" ht="12.75" customHeight="1">
      <c r="A1605" s="137" t="s">
        <v>2265</v>
      </c>
      <c r="B1605" s="50" t="s">
        <v>2312</v>
      </c>
      <c r="C1605" s="252" t="s">
        <v>5552</v>
      </c>
      <c r="D1605" s="257" t="s">
        <v>672</v>
      </c>
      <c r="E1605" s="42" t="s">
        <v>4439</v>
      </c>
      <c r="F1605" s="42" t="s">
        <v>2312</v>
      </c>
      <c r="G1605" s="42"/>
      <c r="H1605" s="307">
        <v>9171.8795722283412</v>
      </c>
      <c r="I1605" s="315">
        <v>5867.3844353377035</v>
      </c>
      <c r="J1605" s="105">
        <v>0</v>
      </c>
      <c r="K1605" s="42">
        <v>0</v>
      </c>
      <c r="L1605" s="42" t="s">
        <v>4487</v>
      </c>
      <c r="M1605" s="50" t="s">
        <v>2355</v>
      </c>
      <c r="N1605" s="50" t="s">
        <v>2356</v>
      </c>
      <c r="O1605" s="137" t="s">
        <v>2357</v>
      </c>
      <c r="P1605" s="42" t="s">
        <v>64</v>
      </c>
      <c r="Q1605" s="42" t="s">
        <v>65</v>
      </c>
      <c r="R1605" s="42">
        <v>1</v>
      </c>
      <c r="S1605" s="137" t="s">
        <v>2254</v>
      </c>
      <c r="T1605" s="62">
        <v>1205411.5900000001</v>
      </c>
      <c r="U1605" s="62">
        <v>1126289.18</v>
      </c>
      <c r="Z1605" s="42" t="s">
        <v>68</v>
      </c>
      <c r="AJ1605" s="42"/>
      <c r="AW1605" s="42" t="s">
        <v>2412</v>
      </c>
      <c r="AX1605" s="42"/>
      <c r="AY1605" s="42"/>
      <c r="AZ1605" s="42"/>
      <c r="BA1605" s="42"/>
      <c r="BB1605" s="42"/>
      <c r="BN1605" s="128" t="s">
        <v>4578</v>
      </c>
      <c r="BO1605" s="58" t="str">
        <f t="shared" si="25"/>
        <v>境内资产</v>
      </c>
      <c r="BP1605" s="58" t="str">
        <f>IF(M1605="",VLOOKUP(D1605,Sheet4!$A$1:$B$92,2,0),VLOOKUP(Q1605,Sheet4!$A$1:$B$92,2,0))</f>
        <v>保险资产管理产品</v>
      </c>
    </row>
    <row r="1606" spans="1:68" s="58" customFormat="1" ht="12.75" customHeight="1">
      <c r="A1606" s="137" t="s">
        <v>2117</v>
      </c>
      <c r="B1606" s="50" t="s">
        <v>2199</v>
      </c>
      <c r="C1606" s="252" t="s">
        <v>5552</v>
      </c>
      <c r="D1606" s="257" t="s">
        <v>672</v>
      </c>
      <c r="E1606" s="42" t="s">
        <v>3807</v>
      </c>
      <c r="F1606" s="42" t="s">
        <v>2199</v>
      </c>
      <c r="G1606" s="42"/>
      <c r="H1606" s="307">
        <v>4306.9681635716252</v>
      </c>
      <c r="I1606" s="315">
        <v>3582.7554134393686</v>
      </c>
      <c r="J1606" s="105">
        <v>0</v>
      </c>
      <c r="K1606" s="42">
        <v>0</v>
      </c>
      <c r="L1606" s="42" t="s">
        <v>4487</v>
      </c>
      <c r="M1606" s="50" t="s">
        <v>2355</v>
      </c>
      <c r="N1606" s="50" t="s">
        <v>2356</v>
      </c>
      <c r="O1606" s="137" t="s">
        <v>2357</v>
      </c>
      <c r="P1606" s="42" t="s">
        <v>64</v>
      </c>
      <c r="Q1606" s="42" t="s">
        <v>65</v>
      </c>
      <c r="R1606" s="42">
        <v>1</v>
      </c>
      <c r="S1606" s="137" t="s">
        <v>2254</v>
      </c>
      <c r="T1606" s="62">
        <v>1205411.5900000001</v>
      </c>
      <c r="U1606" s="62">
        <v>1126289.18</v>
      </c>
      <c r="Z1606" s="42" t="s">
        <v>280</v>
      </c>
      <c r="AJ1606" s="42"/>
      <c r="AW1606" s="42" t="s">
        <v>2412</v>
      </c>
      <c r="AX1606" s="42"/>
      <c r="AY1606" s="42"/>
      <c r="AZ1606" s="42"/>
      <c r="BA1606" s="42"/>
      <c r="BB1606" s="42"/>
      <c r="BN1606" s="128" t="s">
        <v>4578</v>
      </c>
      <c r="BO1606" s="58" t="str">
        <f t="shared" si="25"/>
        <v>境内资产</v>
      </c>
      <c r="BP1606" s="58" t="str">
        <f>IF(M1606="",VLOOKUP(D1606,Sheet4!$A$1:$B$92,2,0),VLOOKUP(Q1606,Sheet4!$A$1:$B$92,2,0))</f>
        <v>保险资产管理产品</v>
      </c>
    </row>
    <row r="1607" spans="1:68" s="58" customFormat="1" ht="12.75" customHeight="1">
      <c r="A1607" s="137" t="s">
        <v>2266</v>
      </c>
      <c r="B1607" s="50" t="s">
        <v>2313</v>
      </c>
      <c r="C1607" s="252" t="s">
        <v>5552</v>
      </c>
      <c r="D1607" s="257" t="s">
        <v>672</v>
      </c>
      <c r="E1607" s="42" t="s">
        <v>2914</v>
      </c>
      <c r="F1607" s="42" t="s">
        <v>2313</v>
      </c>
      <c r="G1607" s="42"/>
      <c r="H1607" s="307">
        <v>5883.1787931389817</v>
      </c>
      <c r="I1607" s="315">
        <v>3875.4387346517228</v>
      </c>
      <c r="J1607" s="105">
        <v>0</v>
      </c>
      <c r="K1607" s="42">
        <v>0</v>
      </c>
      <c r="L1607" s="42" t="s">
        <v>4487</v>
      </c>
      <c r="M1607" s="50" t="s">
        <v>2355</v>
      </c>
      <c r="N1607" s="50" t="s">
        <v>2356</v>
      </c>
      <c r="O1607" s="137" t="s">
        <v>2357</v>
      </c>
      <c r="P1607" s="42" t="s">
        <v>64</v>
      </c>
      <c r="Q1607" s="42" t="s">
        <v>65</v>
      </c>
      <c r="R1607" s="42">
        <v>1</v>
      </c>
      <c r="S1607" s="137" t="s">
        <v>2254</v>
      </c>
      <c r="T1607" s="62">
        <v>1205411.5900000001</v>
      </c>
      <c r="U1607" s="62">
        <v>1126289.18</v>
      </c>
      <c r="Z1607" s="42" t="s">
        <v>68</v>
      </c>
      <c r="AJ1607" s="42"/>
      <c r="AW1607" s="42" t="s">
        <v>2412</v>
      </c>
      <c r="AX1607" s="42"/>
      <c r="AY1607" s="42"/>
      <c r="AZ1607" s="42"/>
      <c r="BA1607" s="42"/>
      <c r="BB1607" s="42"/>
      <c r="BN1607" s="128" t="s">
        <v>4578</v>
      </c>
      <c r="BO1607" s="58" t="str">
        <f t="shared" si="25"/>
        <v>境内资产</v>
      </c>
      <c r="BP1607" s="58" t="str">
        <f>IF(M1607="",VLOOKUP(D1607,Sheet4!$A$1:$B$92,2,0),VLOOKUP(Q1607,Sheet4!$A$1:$B$92,2,0))</f>
        <v>保险资产管理产品</v>
      </c>
    </row>
    <row r="1608" spans="1:68" s="58" customFormat="1" ht="12.75" customHeight="1">
      <c r="A1608" s="137" t="s">
        <v>2267</v>
      </c>
      <c r="B1608" s="50" t="s">
        <v>2314</v>
      </c>
      <c r="C1608" s="252" t="s">
        <v>5552</v>
      </c>
      <c r="D1608" s="257" t="s">
        <v>672</v>
      </c>
      <c r="E1608" s="42" t="s">
        <v>3013</v>
      </c>
      <c r="F1608" s="42" t="s">
        <v>2314</v>
      </c>
      <c r="G1608" s="42"/>
      <c r="H1608" s="307">
        <v>11677.248404052649</v>
      </c>
      <c r="I1608" s="315">
        <v>7398.9400921160277</v>
      </c>
      <c r="J1608" s="105">
        <v>0</v>
      </c>
      <c r="K1608" s="42">
        <v>0</v>
      </c>
      <c r="L1608" s="42" t="s">
        <v>4487</v>
      </c>
      <c r="M1608" s="50" t="s">
        <v>2355</v>
      </c>
      <c r="N1608" s="50" t="s">
        <v>2356</v>
      </c>
      <c r="O1608" s="137" t="s">
        <v>2357</v>
      </c>
      <c r="P1608" s="42" t="s">
        <v>64</v>
      </c>
      <c r="Q1608" s="42" t="s">
        <v>65</v>
      </c>
      <c r="R1608" s="42">
        <v>1</v>
      </c>
      <c r="S1608" s="137" t="s">
        <v>2254</v>
      </c>
      <c r="T1608" s="62">
        <v>1205411.5900000001</v>
      </c>
      <c r="U1608" s="62">
        <v>1126289.18</v>
      </c>
      <c r="Z1608" s="42" t="s">
        <v>68</v>
      </c>
      <c r="AJ1608" s="42"/>
      <c r="AW1608" s="42" t="s">
        <v>2412</v>
      </c>
      <c r="AX1608" s="42"/>
      <c r="AY1608" s="42"/>
      <c r="AZ1608" s="42"/>
      <c r="BA1608" s="42"/>
      <c r="BB1608" s="42"/>
      <c r="BN1608" s="128" t="s">
        <v>4578</v>
      </c>
      <c r="BO1608" s="58" t="str">
        <f t="shared" si="25"/>
        <v>境内资产</v>
      </c>
      <c r="BP1608" s="58" t="str">
        <f>IF(M1608="",VLOOKUP(D1608,Sheet4!$A$1:$B$92,2,0),VLOOKUP(Q1608,Sheet4!$A$1:$B$92,2,0))</f>
        <v>保险资产管理产品</v>
      </c>
    </row>
    <row r="1609" spans="1:68" s="58" customFormat="1" ht="12.75" customHeight="1">
      <c r="A1609" s="137" t="s">
        <v>2108</v>
      </c>
      <c r="B1609" s="50" t="s">
        <v>2315</v>
      </c>
      <c r="C1609" s="252" t="s">
        <v>5552</v>
      </c>
      <c r="D1609" s="257" t="s">
        <v>672</v>
      </c>
      <c r="E1609" s="42" t="s">
        <v>4359</v>
      </c>
      <c r="F1609" s="42" t="s">
        <v>2315</v>
      </c>
      <c r="G1609" s="42"/>
      <c r="H1609" s="307">
        <v>4489.1066690232037</v>
      </c>
      <c r="I1609" s="315">
        <v>4203.5893639718397</v>
      </c>
      <c r="J1609" s="105">
        <v>0</v>
      </c>
      <c r="K1609" s="42">
        <v>0</v>
      </c>
      <c r="L1609" s="42" t="s">
        <v>4487</v>
      </c>
      <c r="M1609" s="50" t="s">
        <v>2355</v>
      </c>
      <c r="N1609" s="50" t="s">
        <v>2356</v>
      </c>
      <c r="O1609" s="137" t="s">
        <v>2357</v>
      </c>
      <c r="P1609" s="42" t="s">
        <v>64</v>
      </c>
      <c r="Q1609" s="42" t="s">
        <v>65</v>
      </c>
      <c r="R1609" s="42">
        <v>1</v>
      </c>
      <c r="S1609" s="137" t="s">
        <v>2254</v>
      </c>
      <c r="T1609" s="62">
        <v>1205411.5900000001</v>
      </c>
      <c r="U1609" s="62">
        <v>1126289.18</v>
      </c>
      <c r="Z1609" s="42" t="s">
        <v>68</v>
      </c>
      <c r="AJ1609" s="42"/>
      <c r="AW1609" s="42" t="s">
        <v>2412</v>
      </c>
      <c r="AX1609" s="42"/>
      <c r="AY1609" s="42"/>
      <c r="AZ1609" s="42"/>
      <c r="BA1609" s="42"/>
      <c r="BB1609" s="42"/>
      <c r="BN1609" s="128" t="s">
        <v>4578</v>
      </c>
      <c r="BO1609" s="58" t="str">
        <f t="shared" si="25"/>
        <v>境内资产</v>
      </c>
      <c r="BP1609" s="58" t="str">
        <f>IF(M1609="",VLOOKUP(D1609,Sheet4!$A$1:$B$92,2,0),VLOOKUP(Q1609,Sheet4!$A$1:$B$92,2,0))</f>
        <v>保险资产管理产品</v>
      </c>
    </row>
    <row r="1610" spans="1:68" s="58" customFormat="1" ht="12.75" customHeight="1">
      <c r="A1610" s="137" t="s">
        <v>1967</v>
      </c>
      <c r="B1610" s="50" t="s">
        <v>1968</v>
      </c>
      <c r="C1610" s="252" t="s">
        <v>5552</v>
      </c>
      <c r="D1610" s="257" t="s">
        <v>672</v>
      </c>
      <c r="E1610" s="42" t="s">
        <v>3077</v>
      </c>
      <c r="F1610" s="42" t="s">
        <v>1968</v>
      </c>
      <c r="G1610" s="42"/>
      <c r="H1610" s="307">
        <v>8798.5406202075028</v>
      </c>
      <c r="I1610" s="315">
        <v>8989.9023526752153</v>
      </c>
      <c r="J1610" s="105">
        <v>0</v>
      </c>
      <c r="K1610" s="42">
        <v>0</v>
      </c>
      <c r="L1610" s="42" t="s">
        <v>4487</v>
      </c>
      <c r="M1610" s="50" t="s">
        <v>2355</v>
      </c>
      <c r="N1610" s="50" t="s">
        <v>2356</v>
      </c>
      <c r="O1610" s="137" t="s">
        <v>2357</v>
      </c>
      <c r="P1610" s="42" t="s">
        <v>64</v>
      </c>
      <c r="Q1610" s="42" t="s">
        <v>65</v>
      </c>
      <c r="R1610" s="42">
        <v>1</v>
      </c>
      <c r="S1610" s="137" t="s">
        <v>2254</v>
      </c>
      <c r="T1610" s="62">
        <v>1205411.5900000001</v>
      </c>
      <c r="U1610" s="62">
        <v>1126289.18</v>
      </c>
      <c r="Z1610" s="42" t="s">
        <v>280</v>
      </c>
      <c r="AJ1610" s="42"/>
      <c r="AW1610" s="42" t="s">
        <v>2412</v>
      </c>
      <c r="AX1610" s="42"/>
      <c r="AY1610" s="42"/>
      <c r="AZ1610" s="42"/>
      <c r="BA1610" s="42"/>
      <c r="BB1610" s="42"/>
      <c r="BN1610" s="128" t="s">
        <v>4578</v>
      </c>
      <c r="BO1610" s="58" t="str">
        <f t="shared" si="25"/>
        <v>境内资产</v>
      </c>
      <c r="BP1610" s="58" t="str">
        <f>IF(M1610="",VLOOKUP(D1610,Sheet4!$A$1:$B$92,2,0),VLOOKUP(Q1610,Sheet4!$A$1:$B$92,2,0))</f>
        <v>保险资产管理产品</v>
      </c>
    </row>
    <row r="1611" spans="1:68" s="58" customFormat="1" ht="12.75" customHeight="1">
      <c r="A1611" s="137" t="s">
        <v>2268</v>
      </c>
      <c r="B1611" s="50" t="s">
        <v>2316</v>
      </c>
      <c r="C1611" s="252" t="s">
        <v>5552</v>
      </c>
      <c r="D1611" s="257" t="s">
        <v>672</v>
      </c>
      <c r="E1611" s="42" t="s">
        <v>4440</v>
      </c>
      <c r="F1611" s="42" t="s">
        <v>2316</v>
      </c>
      <c r="G1611" s="42"/>
      <c r="H1611" s="307">
        <v>7795.5969564518591</v>
      </c>
      <c r="I1611" s="315">
        <v>5763.3997993758267</v>
      </c>
      <c r="J1611" s="105">
        <v>0</v>
      </c>
      <c r="K1611" s="42">
        <v>0</v>
      </c>
      <c r="L1611" s="42" t="s">
        <v>4487</v>
      </c>
      <c r="M1611" s="50" t="s">
        <v>2355</v>
      </c>
      <c r="N1611" s="50" t="s">
        <v>2356</v>
      </c>
      <c r="O1611" s="137" t="s">
        <v>2357</v>
      </c>
      <c r="P1611" s="42" t="s">
        <v>64</v>
      </c>
      <c r="Q1611" s="42" t="s">
        <v>65</v>
      </c>
      <c r="R1611" s="42">
        <v>1</v>
      </c>
      <c r="S1611" s="137" t="s">
        <v>2254</v>
      </c>
      <c r="T1611" s="62">
        <v>1205411.5900000001</v>
      </c>
      <c r="U1611" s="62">
        <v>1126289.18</v>
      </c>
      <c r="Z1611" s="42" t="s">
        <v>68</v>
      </c>
      <c r="AJ1611" s="42"/>
      <c r="AW1611" s="42" t="s">
        <v>2412</v>
      </c>
      <c r="AX1611" s="42"/>
      <c r="AY1611" s="42"/>
      <c r="AZ1611" s="42"/>
      <c r="BA1611" s="42"/>
      <c r="BB1611" s="42"/>
      <c r="BN1611" s="128" t="s">
        <v>4578</v>
      </c>
      <c r="BO1611" s="58" t="str">
        <f t="shared" si="25"/>
        <v>境内资产</v>
      </c>
      <c r="BP1611" s="58" t="str">
        <f>IF(M1611="",VLOOKUP(D1611,Sheet4!$A$1:$B$92,2,0),VLOOKUP(Q1611,Sheet4!$A$1:$B$92,2,0))</f>
        <v>保险资产管理产品</v>
      </c>
    </row>
    <row r="1612" spans="1:68" s="58" customFormat="1" ht="12.75" customHeight="1">
      <c r="A1612" s="137" t="s">
        <v>2269</v>
      </c>
      <c r="B1612" s="50" t="s">
        <v>2317</v>
      </c>
      <c r="C1612" s="252" t="s">
        <v>5552</v>
      </c>
      <c r="D1612" s="257" t="s">
        <v>672</v>
      </c>
      <c r="E1612" s="42" t="s">
        <v>4441</v>
      </c>
      <c r="F1612" s="42" t="s">
        <v>2317</v>
      </c>
      <c r="G1612" s="42"/>
      <c r="H1612" s="307">
        <v>5353.6442362660273</v>
      </c>
      <c r="I1612" s="315">
        <v>4565.7209319804178</v>
      </c>
      <c r="J1612" s="105">
        <v>0</v>
      </c>
      <c r="K1612" s="42">
        <v>0</v>
      </c>
      <c r="L1612" s="42" t="s">
        <v>4487</v>
      </c>
      <c r="M1612" s="50" t="s">
        <v>2355</v>
      </c>
      <c r="N1612" s="50" t="s">
        <v>2356</v>
      </c>
      <c r="O1612" s="137" t="s">
        <v>2357</v>
      </c>
      <c r="P1612" s="42" t="s">
        <v>64</v>
      </c>
      <c r="Q1612" s="42" t="s">
        <v>65</v>
      </c>
      <c r="R1612" s="42">
        <v>1</v>
      </c>
      <c r="S1612" s="137" t="s">
        <v>2254</v>
      </c>
      <c r="T1612" s="62">
        <v>1205411.5900000001</v>
      </c>
      <c r="U1612" s="62">
        <v>1126289.18</v>
      </c>
      <c r="Z1612" s="42" t="s">
        <v>68</v>
      </c>
      <c r="AJ1612" s="42"/>
      <c r="AW1612" s="42" t="s">
        <v>2412</v>
      </c>
      <c r="AX1612" s="42"/>
      <c r="AY1612" s="42"/>
      <c r="AZ1612" s="42"/>
      <c r="BA1612" s="42"/>
      <c r="BB1612" s="42"/>
      <c r="BN1612" s="128" t="s">
        <v>4578</v>
      </c>
      <c r="BO1612" s="58" t="str">
        <f t="shared" si="25"/>
        <v>境内资产</v>
      </c>
      <c r="BP1612" s="58" t="str">
        <f>IF(M1612="",VLOOKUP(D1612,Sheet4!$A$1:$B$92,2,0),VLOOKUP(Q1612,Sheet4!$A$1:$B$92,2,0))</f>
        <v>保险资产管理产品</v>
      </c>
    </row>
    <row r="1613" spans="1:68" s="58" customFormat="1" ht="12.75" customHeight="1">
      <c r="A1613" s="138" t="s">
        <v>2270</v>
      </c>
      <c r="B1613" s="50" t="s">
        <v>2318</v>
      </c>
      <c r="C1613" s="252" t="s">
        <v>5552</v>
      </c>
      <c r="D1613" s="257" t="s">
        <v>672</v>
      </c>
      <c r="E1613" s="42" t="s">
        <v>4442</v>
      </c>
      <c r="F1613" s="42" t="s">
        <v>2318</v>
      </c>
      <c r="G1613" s="42"/>
      <c r="H1613" s="307">
        <v>1291.7074397460924</v>
      </c>
      <c r="I1613" s="315">
        <v>1431.3859784456254</v>
      </c>
      <c r="J1613" s="105">
        <v>0</v>
      </c>
      <c r="K1613" s="42">
        <v>0</v>
      </c>
      <c r="L1613" s="42" t="s">
        <v>4487</v>
      </c>
      <c r="M1613" s="50" t="s">
        <v>2355</v>
      </c>
      <c r="N1613" s="50" t="s">
        <v>2356</v>
      </c>
      <c r="O1613" s="137" t="s">
        <v>2357</v>
      </c>
      <c r="P1613" s="42" t="s">
        <v>64</v>
      </c>
      <c r="Q1613" s="42" t="s">
        <v>65</v>
      </c>
      <c r="R1613" s="42">
        <v>1</v>
      </c>
      <c r="S1613" s="137" t="s">
        <v>2254</v>
      </c>
      <c r="T1613" s="62">
        <v>1205411.5900000001</v>
      </c>
      <c r="U1613" s="62">
        <v>1126289.18</v>
      </c>
      <c r="Z1613" s="42" t="s">
        <v>68</v>
      </c>
      <c r="AJ1613" s="42"/>
      <c r="AW1613" s="42" t="s">
        <v>2412</v>
      </c>
      <c r="AX1613" s="42"/>
      <c r="AY1613" s="42"/>
      <c r="AZ1613" s="42"/>
      <c r="BA1613" s="42"/>
      <c r="BB1613" s="42"/>
      <c r="BN1613" s="128" t="s">
        <v>4578</v>
      </c>
      <c r="BO1613" s="58" t="str">
        <f t="shared" si="25"/>
        <v>境内资产</v>
      </c>
      <c r="BP1613" s="58" t="str">
        <f>IF(M1613="",VLOOKUP(D1613,Sheet4!$A$1:$B$92,2,0),VLOOKUP(Q1613,Sheet4!$A$1:$B$92,2,0))</f>
        <v>保险资产管理产品</v>
      </c>
    </row>
    <row r="1614" spans="1:68" s="58" customFormat="1" ht="12.75" customHeight="1">
      <c r="A1614" s="137" t="s">
        <v>2271</v>
      </c>
      <c r="B1614" s="50" t="s">
        <v>2319</v>
      </c>
      <c r="C1614" s="252" t="s">
        <v>5552</v>
      </c>
      <c r="D1614" s="257" t="s">
        <v>672</v>
      </c>
      <c r="E1614" s="42" t="s">
        <v>4443</v>
      </c>
      <c r="F1614" s="42" t="s">
        <v>2319</v>
      </c>
      <c r="G1614" s="42"/>
      <c r="H1614" s="307">
        <v>6540.5890802851773</v>
      </c>
      <c r="I1614" s="315">
        <v>5501.3694518507009</v>
      </c>
      <c r="J1614" s="105">
        <v>0</v>
      </c>
      <c r="K1614" s="42">
        <v>0</v>
      </c>
      <c r="L1614" s="42" t="s">
        <v>4487</v>
      </c>
      <c r="M1614" s="50" t="s">
        <v>2355</v>
      </c>
      <c r="N1614" s="50" t="s">
        <v>2356</v>
      </c>
      <c r="O1614" s="137" t="s">
        <v>2357</v>
      </c>
      <c r="P1614" s="42" t="s">
        <v>64</v>
      </c>
      <c r="Q1614" s="42" t="s">
        <v>65</v>
      </c>
      <c r="R1614" s="42">
        <v>1</v>
      </c>
      <c r="S1614" s="137" t="s">
        <v>2254</v>
      </c>
      <c r="T1614" s="62">
        <v>1205411.5900000001</v>
      </c>
      <c r="U1614" s="62">
        <v>1126289.18</v>
      </c>
      <c r="Z1614" s="42" t="s">
        <v>68</v>
      </c>
      <c r="AJ1614" s="42"/>
      <c r="AW1614" s="42" t="s">
        <v>2412</v>
      </c>
      <c r="AX1614" s="42"/>
      <c r="AY1614" s="42"/>
      <c r="AZ1614" s="42"/>
      <c r="BA1614" s="42"/>
      <c r="BB1614" s="42"/>
      <c r="BN1614" s="128" t="s">
        <v>4578</v>
      </c>
      <c r="BO1614" s="58" t="str">
        <f t="shared" si="25"/>
        <v>境内资产</v>
      </c>
      <c r="BP1614" s="58" t="str">
        <f>IF(M1614="",VLOOKUP(D1614,Sheet4!$A$1:$B$92,2,0),VLOOKUP(Q1614,Sheet4!$A$1:$B$92,2,0))</f>
        <v>保险资产管理产品</v>
      </c>
    </row>
    <row r="1615" spans="1:68" s="58" customFormat="1" ht="12.75" customHeight="1">
      <c r="A1615" s="137" t="s">
        <v>2272</v>
      </c>
      <c r="B1615" s="50" t="s">
        <v>2320</v>
      </c>
      <c r="C1615" s="252" t="s">
        <v>5552</v>
      </c>
      <c r="D1615" s="257" t="s">
        <v>672</v>
      </c>
      <c r="E1615" s="42" t="s">
        <v>4444</v>
      </c>
      <c r="F1615" s="42" t="s">
        <v>2320</v>
      </c>
      <c r="G1615" s="42"/>
      <c r="H1615" s="307">
        <v>8691.4064834386263</v>
      </c>
      <c r="I1615" s="315">
        <v>6724.1571149981792</v>
      </c>
      <c r="J1615" s="105">
        <v>0</v>
      </c>
      <c r="K1615" s="42">
        <v>0</v>
      </c>
      <c r="L1615" s="42" t="s">
        <v>4487</v>
      </c>
      <c r="M1615" s="50" t="s">
        <v>2355</v>
      </c>
      <c r="N1615" s="50" t="s">
        <v>2356</v>
      </c>
      <c r="O1615" s="137" t="s">
        <v>2357</v>
      </c>
      <c r="P1615" s="42" t="s">
        <v>64</v>
      </c>
      <c r="Q1615" s="42" t="s">
        <v>65</v>
      </c>
      <c r="R1615" s="42">
        <v>1</v>
      </c>
      <c r="S1615" s="137" t="s">
        <v>2254</v>
      </c>
      <c r="T1615" s="62">
        <v>1205411.5900000001</v>
      </c>
      <c r="U1615" s="62">
        <v>1126289.18</v>
      </c>
      <c r="Z1615" s="42" t="s">
        <v>68</v>
      </c>
      <c r="AJ1615" s="42"/>
      <c r="AW1615" s="42" t="s">
        <v>2412</v>
      </c>
      <c r="AX1615" s="42"/>
      <c r="AY1615" s="42"/>
      <c r="AZ1615" s="42"/>
      <c r="BA1615" s="42"/>
      <c r="BB1615" s="42"/>
      <c r="BN1615" s="128" t="s">
        <v>4578</v>
      </c>
      <c r="BO1615" s="58" t="str">
        <f t="shared" si="25"/>
        <v>境内资产</v>
      </c>
      <c r="BP1615" s="58" t="str">
        <f>IF(M1615="",VLOOKUP(D1615,Sheet4!$A$1:$B$92,2,0),VLOOKUP(Q1615,Sheet4!$A$1:$B$92,2,0))</f>
        <v>保险资产管理产品</v>
      </c>
    </row>
    <row r="1616" spans="1:68" s="58" customFormat="1" ht="12.75" customHeight="1">
      <c r="A1616" s="138" t="s">
        <v>1556</v>
      </c>
      <c r="B1616" s="50" t="s">
        <v>1557</v>
      </c>
      <c r="C1616" s="252" t="s">
        <v>5552</v>
      </c>
      <c r="D1616" s="257" t="s">
        <v>672</v>
      </c>
      <c r="E1616" s="42" t="s">
        <v>1558</v>
      </c>
      <c r="F1616" s="42" t="s">
        <v>1557</v>
      </c>
      <c r="G1616" s="42"/>
      <c r="H1616" s="307">
        <v>6.1069905391144577</v>
      </c>
      <c r="I1616" s="315">
        <v>8.7948902536319498</v>
      </c>
      <c r="J1616" s="105">
        <v>0</v>
      </c>
      <c r="K1616" s="42">
        <v>0</v>
      </c>
      <c r="L1616" s="42" t="s">
        <v>4487</v>
      </c>
      <c r="M1616" s="50" t="s">
        <v>2355</v>
      </c>
      <c r="N1616" s="50" t="s">
        <v>2356</v>
      </c>
      <c r="O1616" s="137" t="s">
        <v>2357</v>
      </c>
      <c r="P1616" s="42" t="s">
        <v>64</v>
      </c>
      <c r="Q1616" s="42" t="s">
        <v>65</v>
      </c>
      <c r="R1616" s="42">
        <v>1</v>
      </c>
      <c r="S1616" s="137" t="s">
        <v>2254</v>
      </c>
      <c r="T1616" s="62">
        <v>1205411.5900000001</v>
      </c>
      <c r="U1616" s="62">
        <v>1126289.18</v>
      </c>
      <c r="Z1616" s="42" t="s">
        <v>68</v>
      </c>
      <c r="AJ1616" s="42"/>
      <c r="AW1616" s="42" t="s">
        <v>2412</v>
      </c>
      <c r="AX1616" s="42"/>
      <c r="AY1616" s="42"/>
      <c r="AZ1616" s="42"/>
      <c r="BA1616" s="42"/>
      <c r="BB1616" s="42"/>
      <c r="BN1616" s="128" t="s">
        <v>4578</v>
      </c>
      <c r="BO1616" s="58" t="str">
        <f t="shared" si="25"/>
        <v>境内资产</v>
      </c>
      <c r="BP1616" s="58" t="str">
        <f>IF(M1616="",VLOOKUP(D1616,Sheet4!$A$1:$B$92,2,0),VLOOKUP(Q1616,Sheet4!$A$1:$B$92,2,0))</f>
        <v>保险资产管理产品</v>
      </c>
    </row>
    <row r="1617" spans="1:68" s="58" customFormat="1" ht="12.75" customHeight="1">
      <c r="A1617" s="137" t="s">
        <v>2273</v>
      </c>
      <c r="B1617" s="50" t="s">
        <v>2321</v>
      </c>
      <c r="C1617" s="252" t="s">
        <v>5552</v>
      </c>
      <c r="D1617" s="257" t="s">
        <v>672</v>
      </c>
      <c r="E1617" s="42" t="s">
        <v>4445</v>
      </c>
      <c r="F1617" s="42" t="s">
        <v>2321</v>
      </c>
      <c r="G1617" s="42"/>
      <c r="H1617" s="307">
        <v>11350.226080946142</v>
      </c>
      <c r="I1617" s="315">
        <v>10481.45483688764</v>
      </c>
      <c r="J1617" s="105">
        <v>0</v>
      </c>
      <c r="K1617" s="42">
        <v>0</v>
      </c>
      <c r="L1617" s="42" t="s">
        <v>4487</v>
      </c>
      <c r="M1617" s="50" t="s">
        <v>2355</v>
      </c>
      <c r="N1617" s="50" t="s">
        <v>2356</v>
      </c>
      <c r="O1617" s="137" t="s">
        <v>2357</v>
      </c>
      <c r="P1617" s="42" t="s">
        <v>64</v>
      </c>
      <c r="Q1617" s="42" t="s">
        <v>65</v>
      </c>
      <c r="R1617" s="42">
        <v>1</v>
      </c>
      <c r="S1617" s="137" t="s">
        <v>2254</v>
      </c>
      <c r="T1617" s="62">
        <v>1205411.5900000001</v>
      </c>
      <c r="U1617" s="62">
        <v>1126289.18</v>
      </c>
      <c r="Z1617" s="42" t="s">
        <v>68</v>
      </c>
      <c r="AJ1617" s="42"/>
      <c r="AW1617" s="42" t="s">
        <v>2412</v>
      </c>
      <c r="AX1617" s="42"/>
      <c r="AY1617" s="42"/>
      <c r="AZ1617" s="42"/>
      <c r="BA1617" s="42"/>
      <c r="BB1617" s="42"/>
      <c r="BN1617" s="128" t="s">
        <v>4578</v>
      </c>
      <c r="BO1617" s="58" t="str">
        <f t="shared" si="25"/>
        <v>境内资产</v>
      </c>
      <c r="BP1617" s="58" t="str">
        <f>IF(M1617="",VLOOKUP(D1617,Sheet4!$A$1:$B$92,2,0),VLOOKUP(Q1617,Sheet4!$A$1:$B$92,2,0))</f>
        <v>保险资产管理产品</v>
      </c>
    </row>
    <row r="1618" spans="1:68" s="58" customFormat="1" ht="12.75" customHeight="1">
      <c r="A1618" s="137" t="s">
        <v>2274</v>
      </c>
      <c r="B1618" s="50" t="s">
        <v>2322</v>
      </c>
      <c r="C1618" s="252" t="s">
        <v>5552</v>
      </c>
      <c r="D1618" s="257" t="s">
        <v>672</v>
      </c>
      <c r="E1618" s="42" t="s">
        <v>4446</v>
      </c>
      <c r="F1618" s="42" t="s">
        <v>2322</v>
      </c>
      <c r="G1618" s="42"/>
      <c r="H1618" s="307">
        <v>8362.5611615675061</v>
      </c>
      <c r="I1618" s="315">
        <v>7146.5058158071161</v>
      </c>
      <c r="J1618" s="105">
        <v>0</v>
      </c>
      <c r="K1618" s="42">
        <v>0</v>
      </c>
      <c r="L1618" s="42" t="s">
        <v>4487</v>
      </c>
      <c r="M1618" s="50" t="s">
        <v>2355</v>
      </c>
      <c r="N1618" s="50" t="s">
        <v>2356</v>
      </c>
      <c r="O1618" s="137" t="s">
        <v>2357</v>
      </c>
      <c r="P1618" s="42" t="s">
        <v>64</v>
      </c>
      <c r="Q1618" s="42" t="s">
        <v>65</v>
      </c>
      <c r="R1618" s="42">
        <v>1</v>
      </c>
      <c r="S1618" s="137" t="s">
        <v>2254</v>
      </c>
      <c r="T1618" s="62">
        <v>1205411.5900000001</v>
      </c>
      <c r="U1618" s="62">
        <v>1126289.18</v>
      </c>
      <c r="Z1618" s="42" t="s">
        <v>68</v>
      </c>
      <c r="AJ1618" s="42"/>
      <c r="AW1618" s="42" t="s">
        <v>2412</v>
      </c>
      <c r="AX1618" s="42"/>
      <c r="AY1618" s="42"/>
      <c r="AZ1618" s="42"/>
      <c r="BA1618" s="42"/>
      <c r="BB1618" s="42"/>
      <c r="BN1618" s="128" t="s">
        <v>4578</v>
      </c>
      <c r="BO1618" s="58" t="str">
        <f t="shared" si="25"/>
        <v>境内资产</v>
      </c>
      <c r="BP1618" s="58" t="str">
        <f>IF(M1618="",VLOOKUP(D1618,Sheet4!$A$1:$B$92,2,0),VLOOKUP(Q1618,Sheet4!$A$1:$B$92,2,0))</f>
        <v>保险资产管理产品</v>
      </c>
    </row>
    <row r="1619" spans="1:68" s="58" customFormat="1" ht="12.75" customHeight="1">
      <c r="A1619" s="137" t="s">
        <v>2116</v>
      </c>
      <c r="B1619" s="50" t="s">
        <v>2323</v>
      </c>
      <c r="C1619" s="252" t="s">
        <v>5552</v>
      </c>
      <c r="D1619" s="257" t="s">
        <v>672</v>
      </c>
      <c r="E1619" s="42" t="s">
        <v>4361</v>
      </c>
      <c r="F1619" s="42" t="s">
        <v>2323</v>
      </c>
      <c r="G1619" s="42"/>
      <c r="H1619" s="307">
        <v>5058.3834472406033</v>
      </c>
      <c r="I1619" s="315">
        <v>3474.4074336083609</v>
      </c>
      <c r="J1619" s="105">
        <v>0</v>
      </c>
      <c r="K1619" s="42">
        <v>0</v>
      </c>
      <c r="L1619" s="42" t="s">
        <v>4487</v>
      </c>
      <c r="M1619" s="50" t="s">
        <v>2355</v>
      </c>
      <c r="N1619" s="50" t="s">
        <v>2356</v>
      </c>
      <c r="O1619" s="137" t="s">
        <v>2357</v>
      </c>
      <c r="P1619" s="42" t="s">
        <v>64</v>
      </c>
      <c r="Q1619" s="42" t="s">
        <v>65</v>
      </c>
      <c r="R1619" s="42">
        <v>1</v>
      </c>
      <c r="S1619" s="137" t="s">
        <v>2254</v>
      </c>
      <c r="T1619" s="62">
        <v>1205411.5900000001</v>
      </c>
      <c r="U1619" s="62">
        <v>1126289.18</v>
      </c>
      <c r="Z1619" s="42" t="s">
        <v>68</v>
      </c>
      <c r="AJ1619" s="42"/>
      <c r="AW1619" s="42" t="s">
        <v>2412</v>
      </c>
      <c r="AX1619" s="42"/>
      <c r="AY1619" s="42"/>
      <c r="AZ1619" s="42"/>
      <c r="BA1619" s="42"/>
      <c r="BB1619" s="42"/>
      <c r="BN1619" s="128" t="s">
        <v>4578</v>
      </c>
      <c r="BO1619" s="58" t="str">
        <f t="shared" si="25"/>
        <v>境内资产</v>
      </c>
      <c r="BP1619" s="58" t="str">
        <f>IF(M1619="",VLOOKUP(D1619,Sheet4!$A$1:$B$92,2,0),VLOOKUP(Q1619,Sheet4!$A$1:$B$92,2,0))</f>
        <v>保险资产管理产品</v>
      </c>
    </row>
    <row r="1620" spans="1:68" s="58" customFormat="1" ht="12.75" customHeight="1">
      <c r="A1620" s="138" t="s">
        <v>2275</v>
      </c>
      <c r="B1620" s="50" t="s">
        <v>2324</v>
      </c>
      <c r="C1620" s="252" t="s">
        <v>5552</v>
      </c>
      <c r="D1620" s="257" t="s">
        <v>672</v>
      </c>
      <c r="E1620" s="42" t="s">
        <v>4447</v>
      </c>
      <c r="F1620" s="42" t="s">
        <v>2324</v>
      </c>
      <c r="G1620" s="42"/>
      <c r="H1620" s="307">
        <v>3262.1289060415797</v>
      </c>
      <c r="I1620" s="315">
        <v>2861.2627350900284</v>
      </c>
      <c r="J1620" s="105">
        <v>0</v>
      </c>
      <c r="K1620" s="42">
        <v>0</v>
      </c>
      <c r="L1620" s="42" t="s">
        <v>4487</v>
      </c>
      <c r="M1620" s="50" t="s">
        <v>2355</v>
      </c>
      <c r="N1620" s="50" t="s">
        <v>2356</v>
      </c>
      <c r="O1620" s="137" t="s">
        <v>2357</v>
      </c>
      <c r="P1620" s="42" t="s">
        <v>64</v>
      </c>
      <c r="Q1620" s="42" t="s">
        <v>65</v>
      </c>
      <c r="R1620" s="42">
        <v>1</v>
      </c>
      <c r="S1620" s="137" t="s">
        <v>2254</v>
      </c>
      <c r="T1620" s="62">
        <v>1205411.5900000001</v>
      </c>
      <c r="U1620" s="62">
        <v>1126289.18</v>
      </c>
      <c r="Z1620" s="42" t="s">
        <v>68</v>
      </c>
      <c r="AJ1620" s="42"/>
      <c r="AW1620" s="42" t="s">
        <v>2412</v>
      </c>
      <c r="AX1620" s="42"/>
      <c r="AY1620" s="42"/>
      <c r="AZ1620" s="42"/>
      <c r="BA1620" s="42"/>
      <c r="BB1620" s="42"/>
      <c r="BN1620" s="128" t="s">
        <v>4578</v>
      </c>
      <c r="BO1620" s="58" t="str">
        <f t="shared" si="25"/>
        <v>境内资产</v>
      </c>
      <c r="BP1620" s="58" t="str">
        <f>IF(M1620="",VLOOKUP(D1620,Sheet4!$A$1:$B$92,2,0),VLOOKUP(Q1620,Sheet4!$A$1:$B$92,2,0))</f>
        <v>保险资产管理产品</v>
      </c>
    </row>
    <row r="1621" spans="1:68" s="58" customFormat="1" ht="12.75" customHeight="1">
      <c r="A1621" s="137" t="s">
        <v>2276</v>
      </c>
      <c r="B1621" s="50" t="s">
        <v>2325</v>
      </c>
      <c r="C1621" s="252" t="s">
        <v>5552</v>
      </c>
      <c r="D1621" s="257" t="s">
        <v>672</v>
      </c>
      <c r="E1621" s="42" t="s">
        <v>4448</v>
      </c>
      <c r="F1621" s="42" t="s">
        <v>2325</v>
      </c>
      <c r="G1621" s="42"/>
      <c r="H1621" s="307">
        <v>1018.3117132802126</v>
      </c>
      <c r="I1621" s="315">
        <v>607.40226801353765</v>
      </c>
      <c r="J1621" s="105">
        <v>0</v>
      </c>
      <c r="K1621" s="42">
        <v>0</v>
      </c>
      <c r="L1621" s="42" t="s">
        <v>4487</v>
      </c>
      <c r="M1621" s="50" t="s">
        <v>2355</v>
      </c>
      <c r="N1621" s="50" t="s">
        <v>2356</v>
      </c>
      <c r="O1621" s="137" t="s">
        <v>2357</v>
      </c>
      <c r="P1621" s="42" t="s">
        <v>64</v>
      </c>
      <c r="Q1621" s="42" t="s">
        <v>65</v>
      </c>
      <c r="R1621" s="42">
        <v>1</v>
      </c>
      <c r="S1621" s="137" t="s">
        <v>2254</v>
      </c>
      <c r="T1621" s="62">
        <v>1205411.5900000001</v>
      </c>
      <c r="U1621" s="62">
        <v>1126289.18</v>
      </c>
      <c r="Z1621" s="42" t="s">
        <v>68</v>
      </c>
      <c r="AJ1621" s="42"/>
      <c r="AW1621" s="42" t="s">
        <v>2412</v>
      </c>
      <c r="AX1621" s="42"/>
      <c r="AY1621" s="42"/>
      <c r="AZ1621" s="42"/>
      <c r="BA1621" s="42"/>
      <c r="BB1621" s="42"/>
      <c r="BN1621" s="128" t="s">
        <v>4578</v>
      </c>
      <c r="BO1621" s="58" t="str">
        <f t="shared" si="25"/>
        <v>境内资产</v>
      </c>
      <c r="BP1621" s="58" t="str">
        <f>IF(M1621="",VLOOKUP(D1621,Sheet4!$A$1:$B$92,2,0),VLOOKUP(Q1621,Sheet4!$A$1:$B$92,2,0))</f>
        <v>保险资产管理产品</v>
      </c>
    </row>
    <row r="1622" spans="1:68" s="58" customFormat="1" ht="12.75" customHeight="1">
      <c r="A1622" s="137" t="s">
        <v>2277</v>
      </c>
      <c r="B1622" s="50" t="s">
        <v>2326</v>
      </c>
      <c r="C1622" s="252" t="s">
        <v>5552</v>
      </c>
      <c r="D1622" s="257" t="s">
        <v>672</v>
      </c>
      <c r="E1622" s="42" t="s">
        <v>3547</v>
      </c>
      <c r="F1622" s="42" t="s">
        <v>2326</v>
      </c>
      <c r="G1622" s="42"/>
      <c r="H1622" s="307">
        <v>2677.4976961063403</v>
      </c>
      <c r="I1622" s="315">
        <v>2586.2839244066349</v>
      </c>
      <c r="J1622" s="105">
        <v>0</v>
      </c>
      <c r="K1622" s="42">
        <v>0</v>
      </c>
      <c r="L1622" s="42" t="s">
        <v>4487</v>
      </c>
      <c r="M1622" s="50" t="s">
        <v>2355</v>
      </c>
      <c r="N1622" s="50" t="s">
        <v>2356</v>
      </c>
      <c r="O1622" s="137" t="s">
        <v>2357</v>
      </c>
      <c r="P1622" s="42" t="s">
        <v>64</v>
      </c>
      <c r="Q1622" s="42" t="s">
        <v>65</v>
      </c>
      <c r="R1622" s="42">
        <v>1</v>
      </c>
      <c r="S1622" s="137" t="s">
        <v>2254</v>
      </c>
      <c r="T1622" s="62">
        <v>1205411.5900000001</v>
      </c>
      <c r="U1622" s="62">
        <v>1126289.18</v>
      </c>
      <c r="Z1622" s="42" t="s">
        <v>280</v>
      </c>
      <c r="AJ1622" s="42"/>
      <c r="AW1622" s="42" t="s">
        <v>2412</v>
      </c>
      <c r="AX1622" s="42"/>
      <c r="AY1622" s="42"/>
      <c r="AZ1622" s="42"/>
      <c r="BA1622" s="42"/>
      <c r="BB1622" s="42"/>
      <c r="BN1622" s="128" t="s">
        <v>4578</v>
      </c>
      <c r="BO1622" s="58" t="str">
        <f t="shared" si="25"/>
        <v>境内资产</v>
      </c>
      <c r="BP1622" s="58" t="str">
        <f>IF(M1622="",VLOOKUP(D1622,Sheet4!$A$1:$B$92,2,0),VLOOKUP(Q1622,Sheet4!$A$1:$B$92,2,0))</f>
        <v>保险资产管理产品</v>
      </c>
    </row>
    <row r="1623" spans="1:68" s="58" customFormat="1" ht="12.75" customHeight="1">
      <c r="A1623" s="137" t="s">
        <v>2106</v>
      </c>
      <c r="B1623" s="50" t="s">
        <v>2327</v>
      </c>
      <c r="C1623" s="252" t="s">
        <v>5552</v>
      </c>
      <c r="D1623" s="257" t="s">
        <v>672</v>
      </c>
      <c r="E1623" s="42" t="s">
        <v>4358</v>
      </c>
      <c r="F1623" s="42" t="s">
        <v>2327</v>
      </c>
      <c r="G1623" s="42"/>
      <c r="H1623" s="307">
        <v>5663.0514582558817</v>
      </c>
      <c r="I1623" s="315">
        <v>4852.393353302391</v>
      </c>
      <c r="J1623" s="105">
        <v>0</v>
      </c>
      <c r="K1623" s="42">
        <v>0</v>
      </c>
      <c r="L1623" s="42" t="s">
        <v>4487</v>
      </c>
      <c r="M1623" s="50" t="s">
        <v>2355</v>
      </c>
      <c r="N1623" s="50" t="s">
        <v>2356</v>
      </c>
      <c r="O1623" s="137" t="s">
        <v>2357</v>
      </c>
      <c r="P1623" s="42" t="s">
        <v>64</v>
      </c>
      <c r="Q1623" s="42" t="s">
        <v>65</v>
      </c>
      <c r="R1623" s="42">
        <v>1</v>
      </c>
      <c r="S1623" s="137" t="s">
        <v>2254</v>
      </c>
      <c r="T1623" s="62">
        <v>1205411.5900000001</v>
      </c>
      <c r="U1623" s="62">
        <v>1126289.18</v>
      </c>
      <c r="Z1623" s="42" t="s">
        <v>68</v>
      </c>
      <c r="AJ1623" s="42"/>
      <c r="AW1623" s="42" t="s">
        <v>2412</v>
      </c>
      <c r="AX1623" s="42"/>
      <c r="AY1623" s="42"/>
      <c r="AZ1623" s="42"/>
      <c r="BA1623" s="42"/>
      <c r="BB1623" s="42"/>
      <c r="BN1623" s="128" t="s">
        <v>4578</v>
      </c>
      <c r="BO1623" s="58" t="str">
        <f t="shared" si="25"/>
        <v>境内资产</v>
      </c>
      <c r="BP1623" s="58" t="str">
        <f>IF(M1623="",VLOOKUP(D1623,Sheet4!$A$1:$B$92,2,0),VLOOKUP(Q1623,Sheet4!$A$1:$B$92,2,0))</f>
        <v>保险资产管理产品</v>
      </c>
    </row>
    <row r="1624" spans="1:68" s="58" customFormat="1" ht="12.75" customHeight="1">
      <c r="A1624" s="137" t="s">
        <v>2278</v>
      </c>
      <c r="B1624" s="50" t="s">
        <v>2328</v>
      </c>
      <c r="C1624" s="252" t="s">
        <v>5552</v>
      </c>
      <c r="D1624" s="257" t="s">
        <v>672</v>
      </c>
      <c r="E1624" s="42" t="s">
        <v>4449</v>
      </c>
      <c r="F1624" s="42" t="s">
        <v>2328</v>
      </c>
      <c r="G1624" s="42"/>
      <c r="H1624" s="307">
        <v>9650.143370469219</v>
      </c>
      <c r="I1624" s="315">
        <v>8708.279016902492</v>
      </c>
      <c r="J1624" s="105">
        <v>0</v>
      </c>
      <c r="K1624" s="42">
        <v>0</v>
      </c>
      <c r="L1624" s="42" t="s">
        <v>4487</v>
      </c>
      <c r="M1624" s="50" t="s">
        <v>2355</v>
      </c>
      <c r="N1624" s="50" t="s">
        <v>2356</v>
      </c>
      <c r="O1624" s="137" t="s">
        <v>2357</v>
      </c>
      <c r="P1624" s="42" t="s">
        <v>64</v>
      </c>
      <c r="Q1624" s="42" t="s">
        <v>65</v>
      </c>
      <c r="R1624" s="42">
        <v>1</v>
      </c>
      <c r="S1624" s="137" t="s">
        <v>2254</v>
      </c>
      <c r="T1624" s="62">
        <v>1205411.5900000001</v>
      </c>
      <c r="U1624" s="62">
        <v>1126289.18</v>
      </c>
      <c r="Z1624" s="42" t="s">
        <v>68</v>
      </c>
      <c r="AJ1624" s="42"/>
      <c r="AW1624" s="42" t="s">
        <v>2412</v>
      </c>
      <c r="AX1624" s="42"/>
      <c r="AY1624" s="42"/>
      <c r="AZ1624" s="42"/>
      <c r="BA1624" s="42"/>
      <c r="BB1624" s="42"/>
      <c r="BN1624" s="128" t="s">
        <v>4578</v>
      </c>
      <c r="BO1624" s="58" t="str">
        <f t="shared" si="25"/>
        <v>境内资产</v>
      </c>
      <c r="BP1624" s="58" t="str">
        <f>IF(M1624="",VLOOKUP(D1624,Sheet4!$A$1:$B$92,2,0),VLOOKUP(Q1624,Sheet4!$A$1:$B$92,2,0))</f>
        <v>保险资产管理产品</v>
      </c>
    </row>
    <row r="1625" spans="1:68" s="58" customFormat="1" ht="12.75" customHeight="1">
      <c r="A1625" s="137" t="s">
        <v>2279</v>
      </c>
      <c r="B1625" s="50" t="s">
        <v>2329</v>
      </c>
      <c r="C1625" s="252" t="s">
        <v>5552</v>
      </c>
      <c r="D1625" s="257" t="s">
        <v>672</v>
      </c>
      <c r="E1625" s="42" t="s">
        <v>4450</v>
      </c>
      <c r="F1625" s="42" t="s">
        <v>2329</v>
      </c>
      <c r="G1625" s="42"/>
      <c r="H1625" s="307">
        <v>2013.9204149601285</v>
      </c>
      <c r="I1625" s="315">
        <v>1555.5535515760066</v>
      </c>
      <c r="J1625" s="105">
        <v>0</v>
      </c>
      <c r="K1625" s="42">
        <v>0</v>
      </c>
      <c r="L1625" s="42" t="s">
        <v>4487</v>
      </c>
      <c r="M1625" s="50" t="s">
        <v>2355</v>
      </c>
      <c r="N1625" s="50" t="s">
        <v>2356</v>
      </c>
      <c r="O1625" s="137" t="s">
        <v>2357</v>
      </c>
      <c r="P1625" s="42" t="s">
        <v>64</v>
      </c>
      <c r="Q1625" s="42" t="s">
        <v>65</v>
      </c>
      <c r="R1625" s="42">
        <v>1</v>
      </c>
      <c r="S1625" s="137" t="s">
        <v>2254</v>
      </c>
      <c r="T1625" s="62">
        <v>1205411.5900000001</v>
      </c>
      <c r="U1625" s="62">
        <v>1126289.18</v>
      </c>
      <c r="Z1625" s="42" t="s">
        <v>68</v>
      </c>
      <c r="AJ1625" s="42"/>
      <c r="AW1625" s="42" t="s">
        <v>2412</v>
      </c>
      <c r="AX1625" s="42"/>
      <c r="AY1625" s="42"/>
      <c r="AZ1625" s="42"/>
      <c r="BA1625" s="42"/>
      <c r="BB1625" s="42"/>
      <c r="BN1625" s="128" t="s">
        <v>4578</v>
      </c>
      <c r="BO1625" s="58" t="str">
        <f t="shared" si="25"/>
        <v>境内资产</v>
      </c>
      <c r="BP1625" s="58" t="str">
        <f>IF(M1625="",VLOOKUP(D1625,Sheet4!$A$1:$B$92,2,0),VLOOKUP(Q1625,Sheet4!$A$1:$B$92,2,0))</f>
        <v>保险资产管理产品</v>
      </c>
    </row>
    <row r="1626" spans="1:68" s="58" customFormat="1" ht="12.75" customHeight="1">
      <c r="A1626" s="137" t="s">
        <v>2280</v>
      </c>
      <c r="B1626" s="50" t="s">
        <v>2330</v>
      </c>
      <c r="C1626" s="252" t="s">
        <v>5552</v>
      </c>
      <c r="D1626" s="257" t="s">
        <v>672</v>
      </c>
      <c r="E1626" s="42" t="s">
        <v>4451</v>
      </c>
      <c r="F1626" s="42" t="s">
        <v>2330</v>
      </c>
      <c r="G1626" s="42"/>
      <c r="H1626" s="307">
        <v>9335.6882828586331</v>
      </c>
      <c r="I1626" s="315">
        <v>5791.3693700618005</v>
      </c>
      <c r="J1626" s="105">
        <v>0</v>
      </c>
      <c r="K1626" s="42">
        <v>0</v>
      </c>
      <c r="L1626" s="42" t="s">
        <v>4487</v>
      </c>
      <c r="M1626" s="50" t="s">
        <v>2355</v>
      </c>
      <c r="N1626" s="50" t="s">
        <v>2356</v>
      </c>
      <c r="O1626" s="137" t="s">
        <v>2357</v>
      </c>
      <c r="P1626" s="42" t="s">
        <v>64</v>
      </c>
      <c r="Q1626" s="42" t="s">
        <v>65</v>
      </c>
      <c r="R1626" s="42">
        <v>1</v>
      </c>
      <c r="S1626" s="137" t="s">
        <v>2254</v>
      </c>
      <c r="T1626" s="62">
        <v>1205411.5900000001</v>
      </c>
      <c r="U1626" s="62">
        <v>1126289.18</v>
      </c>
      <c r="Z1626" s="42" t="s">
        <v>68</v>
      </c>
      <c r="AJ1626" s="42"/>
      <c r="AW1626" s="42" t="s">
        <v>2412</v>
      </c>
      <c r="AX1626" s="42"/>
      <c r="AY1626" s="42"/>
      <c r="AZ1626" s="42"/>
      <c r="BA1626" s="42"/>
      <c r="BB1626" s="42"/>
      <c r="BN1626" s="128" t="s">
        <v>4578</v>
      </c>
      <c r="BO1626" s="58" t="str">
        <f t="shared" si="25"/>
        <v>境内资产</v>
      </c>
      <c r="BP1626" s="58" t="str">
        <f>IF(M1626="",VLOOKUP(D1626,Sheet4!$A$1:$B$92,2,0),VLOOKUP(Q1626,Sheet4!$A$1:$B$92,2,0))</f>
        <v>保险资产管理产品</v>
      </c>
    </row>
    <row r="1627" spans="1:68" s="58" customFormat="1" ht="12.75" customHeight="1">
      <c r="A1627" s="137" t="s">
        <v>2281</v>
      </c>
      <c r="B1627" s="50" t="s">
        <v>2331</v>
      </c>
      <c r="C1627" s="252" t="s">
        <v>5552</v>
      </c>
      <c r="D1627" s="257" t="s">
        <v>672</v>
      </c>
      <c r="E1627" s="42" t="s">
        <v>2546</v>
      </c>
      <c r="F1627" s="42" t="s">
        <v>2331</v>
      </c>
      <c r="G1627" s="42"/>
      <c r="H1627" s="307">
        <v>5340.9538305452825</v>
      </c>
      <c r="I1627" s="315">
        <v>5896.597978483197</v>
      </c>
      <c r="J1627" s="105">
        <v>0</v>
      </c>
      <c r="K1627" s="42">
        <v>0</v>
      </c>
      <c r="L1627" s="42" t="s">
        <v>4487</v>
      </c>
      <c r="M1627" s="50" t="s">
        <v>2355</v>
      </c>
      <c r="N1627" s="50" t="s">
        <v>2356</v>
      </c>
      <c r="O1627" s="137" t="s">
        <v>2357</v>
      </c>
      <c r="P1627" s="42" t="s">
        <v>64</v>
      </c>
      <c r="Q1627" s="42" t="s">
        <v>65</v>
      </c>
      <c r="R1627" s="42">
        <v>1</v>
      </c>
      <c r="S1627" s="137" t="s">
        <v>2254</v>
      </c>
      <c r="T1627" s="62">
        <v>1205411.5900000001</v>
      </c>
      <c r="U1627" s="62">
        <v>1126289.18</v>
      </c>
      <c r="Z1627" s="42" t="s">
        <v>68</v>
      </c>
      <c r="AJ1627" s="42"/>
      <c r="AW1627" s="42" t="s">
        <v>2412</v>
      </c>
      <c r="AX1627" s="42"/>
      <c r="AY1627" s="42"/>
      <c r="AZ1627" s="42"/>
      <c r="BA1627" s="42"/>
      <c r="BB1627" s="42"/>
      <c r="BN1627" s="128" t="s">
        <v>4578</v>
      </c>
      <c r="BO1627" s="58" t="str">
        <f t="shared" si="25"/>
        <v>境内资产</v>
      </c>
      <c r="BP1627" s="58" t="str">
        <f>IF(M1627="",VLOOKUP(D1627,Sheet4!$A$1:$B$92,2,0),VLOOKUP(Q1627,Sheet4!$A$1:$B$92,2,0))</f>
        <v>保险资产管理产品</v>
      </c>
    </row>
    <row r="1628" spans="1:68" s="58" customFormat="1" ht="12.75" customHeight="1">
      <c r="A1628" s="137" t="s">
        <v>2102</v>
      </c>
      <c r="B1628" s="50" t="s">
        <v>2332</v>
      </c>
      <c r="C1628" s="252" t="s">
        <v>5552</v>
      </c>
      <c r="D1628" s="257" t="s">
        <v>672</v>
      </c>
      <c r="E1628" s="42" t="s">
        <v>3651</v>
      </c>
      <c r="F1628" s="42" t="s">
        <v>2332</v>
      </c>
      <c r="G1628" s="42"/>
      <c r="H1628" s="307">
        <v>2804.7504259069246</v>
      </c>
      <c r="I1628" s="315">
        <v>2811.7862927171409</v>
      </c>
      <c r="J1628" s="105">
        <v>0</v>
      </c>
      <c r="K1628" s="42">
        <v>0</v>
      </c>
      <c r="L1628" s="42" t="s">
        <v>4487</v>
      </c>
      <c r="M1628" s="50" t="s">
        <v>2355</v>
      </c>
      <c r="N1628" s="50" t="s">
        <v>2356</v>
      </c>
      <c r="O1628" s="137" t="s">
        <v>2357</v>
      </c>
      <c r="P1628" s="42" t="s">
        <v>64</v>
      </c>
      <c r="Q1628" s="42" t="s">
        <v>65</v>
      </c>
      <c r="R1628" s="42">
        <v>1</v>
      </c>
      <c r="S1628" s="137" t="s">
        <v>2254</v>
      </c>
      <c r="T1628" s="62">
        <v>1205411.5900000001</v>
      </c>
      <c r="U1628" s="62">
        <v>1126289.18</v>
      </c>
      <c r="Z1628" s="42" t="s">
        <v>280</v>
      </c>
      <c r="AJ1628" s="42"/>
      <c r="AW1628" s="42" t="s">
        <v>2412</v>
      </c>
      <c r="AX1628" s="42"/>
      <c r="AY1628" s="42"/>
      <c r="AZ1628" s="42"/>
      <c r="BA1628" s="42"/>
      <c r="BB1628" s="42"/>
      <c r="BN1628" s="128" t="s">
        <v>4578</v>
      </c>
      <c r="BO1628" s="58" t="str">
        <f t="shared" si="25"/>
        <v>境内资产</v>
      </c>
      <c r="BP1628" s="58" t="str">
        <f>IF(M1628="",VLOOKUP(D1628,Sheet4!$A$1:$B$92,2,0),VLOOKUP(Q1628,Sheet4!$A$1:$B$92,2,0))</f>
        <v>保险资产管理产品</v>
      </c>
    </row>
    <row r="1629" spans="1:68" s="58" customFormat="1" ht="12.75" customHeight="1">
      <c r="A1629" s="137" t="s">
        <v>2282</v>
      </c>
      <c r="B1629" s="50" t="s">
        <v>2333</v>
      </c>
      <c r="C1629" s="252" t="s">
        <v>5552</v>
      </c>
      <c r="D1629" s="257" t="s">
        <v>672</v>
      </c>
      <c r="E1629" s="42" t="s">
        <v>3677</v>
      </c>
      <c r="F1629" s="42" t="s">
        <v>2333</v>
      </c>
      <c r="G1629" s="42"/>
      <c r="H1629" s="307">
        <v>13996.437688834058</v>
      </c>
      <c r="I1629" s="315">
        <v>11738.178457405724</v>
      </c>
      <c r="J1629" s="105">
        <v>0</v>
      </c>
      <c r="K1629" s="42">
        <v>0</v>
      </c>
      <c r="L1629" s="42" t="s">
        <v>4487</v>
      </c>
      <c r="M1629" s="50" t="s">
        <v>2355</v>
      </c>
      <c r="N1629" s="50" t="s">
        <v>2356</v>
      </c>
      <c r="O1629" s="137" t="s">
        <v>2357</v>
      </c>
      <c r="P1629" s="42" t="s">
        <v>64</v>
      </c>
      <c r="Q1629" s="42" t="s">
        <v>65</v>
      </c>
      <c r="R1629" s="42">
        <v>1</v>
      </c>
      <c r="S1629" s="137" t="s">
        <v>2254</v>
      </c>
      <c r="T1629" s="62">
        <v>1205411.5900000001</v>
      </c>
      <c r="U1629" s="62">
        <v>1126289.18</v>
      </c>
      <c r="Z1629" s="42" t="s">
        <v>280</v>
      </c>
      <c r="AJ1629" s="42"/>
      <c r="AW1629" s="42" t="s">
        <v>2412</v>
      </c>
      <c r="AX1629" s="42"/>
      <c r="AY1629" s="42"/>
      <c r="AZ1629" s="42"/>
      <c r="BA1629" s="42"/>
      <c r="BB1629" s="42"/>
      <c r="BN1629" s="128" t="s">
        <v>4578</v>
      </c>
      <c r="BO1629" s="58" t="str">
        <f t="shared" si="25"/>
        <v>境内资产</v>
      </c>
      <c r="BP1629" s="58" t="str">
        <f>IF(M1629="",VLOOKUP(D1629,Sheet4!$A$1:$B$92,2,0),VLOOKUP(Q1629,Sheet4!$A$1:$B$92,2,0))</f>
        <v>保险资产管理产品</v>
      </c>
    </row>
    <row r="1630" spans="1:68" s="58" customFormat="1" ht="12.75" customHeight="1">
      <c r="A1630" s="137" t="s">
        <v>2283</v>
      </c>
      <c r="B1630" s="50" t="s">
        <v>2334</v>
      </c>
      <c r="C1630" s="252" t="s">
        <v>5552</v>
      </c>
      <c r="D1630" s="257" t="s">
        <v>678</v>
      </c>
      <c r="E1630" s="42" t="s">
        <v>4452</v>
      </c>
      <c r="F1630" s="42" t="s">
        <v>2334</v>
      </c>
      <c r="G1630" s="42"/>
      <c r="H1630" s="307">
        <v>1323.9169571129269</v>
      </c>
      <c r="I1630" s="315">
        <v>997.4854198550338</v>
      </c>
      <c r="J1630" s="105">
        <v>0</v>
      </c>
      <c r="K1630" s="42">
        <v>0</v>
      </c>
      <c r="L1630" s="42" t="s">
        <v>4487</v>
      </c>
      <c r="M1630" s="50" t="s">
        <v>2355</v>
      </c>
      <c r="N1630" s="50" t="s">
        <v>2356</v>
      </c>
      <c r="O1630" s="137" t="s">
        <v>2357</v>
      </c>
      <c r="P1630" s="42" t="s">
        <v>64</v>
      </c>
      <c r="Q1630" s="42" t="s">
        <v>65</v>
      </c>
      <c r="R1630" s="42">
        <v>1</v>
      </c>
      <c r="S1630" s="137" t="s">
        <v>2254</v>
      </c>
      <c r="T1630" s="62">
        <v>1205411.5900000001</v>
      </c>
      <c r="U1630" s="62">
        <v>1126289.18</v>
      </c>
      <c r="Z1630" s="42" t="s">
        <v>68</v>
      </c>
      <c r="AJ1630" s="42"/>
      <c r="AW1630" s="42" t="s">
        <v>2412</v>
      </c>
      <c r="AX1630" s="42"/>
      <c r="AY1630" s="42"/>
      <c r="AZ1630" s="42"/>
      <c r="BA1630" s="42"/>
      <c r="BB1630" s="42"/>
      <c r="BN1630" s="128" t="s">
        <v>4578</v>
      </c>
      <c r="BO1630" s="58" t="str">
        <f t="shared" si="25"/>
        <v>境内资产</v>
      </c>
      <c r="BP1630" s="58" t="str">
        <f>IF(M1630="",VLOOKUP(D1630,Sheet4!$A$1:$B$92,2,0),VLOOKUP(Q1630,Sheet4!$A$1:$B$92,2,0))</f>
        <v>保险资产管理产品</v>
      </c>
    </row>
    <row r="1631" spans="1:68" s="58" customFormat="1" ht="12.75" customHeight="1">
      <c r="A1631" s="137" t="s">
        <v>2284</v>
      </c>
      <c r="B1631" s="50" t="s">
        <v>2335</v>
      </c>
      <c r="C1631" s="252" t="s">
        <v>5552</v>
      </c>
      <c r="D1631" s="257" t="s">
        <v>678</v>
      </c>
      <c r="E1631" s="42" t="s">
        <v>4453</v>
      </c>
      <c r="F1631" s="42" t="s">
        <v>2335</v>
      </c>
      <c r="G1631" s="42"/>
      <c r="H1631" s="307">
        <v>5608.0596339349822</v>
      </c>
      <c r="I1631" s="315">
        <v>4708.3566767077582</v>
      </c>
      <c r="J1631" s="105">
        <v>0</v>
      </c>
      <c r="K1631" s="42">
        <v>0</v>
      </c>
      <c r="L1631" s="42" t="s">
        <v>4487</v>
      </c>
      <c r="M1631" s="50" t="s">
        <v>2355</v>
      </c>
      <c r="N1631" s="50" t="s">
        <v>2356</v>
      </c>
      <c r="O1631" s="137" t="s">
        <v>2357</v>
      </c>
      <c r="P1631" s="42" t="s">
        <v>64</v>
      </c>
      <c r="Q1631" s="42" t="s">
        <v>65</v>
      </c>
      <c r="R1631" s="42">
        <v>1</v>
      </c>
      <c r="S1631" s="137" t="s">
        <v>2254</v>
      </c>
      <c r="T1631" s="62">
        <v>1205411.5900000001</v>
      </c>
      <c r="U1631" s="62">
        <v>1126289.18</v>
      </c>
      <c r="Z1631" s="42" t="s">
        <v>68</v>
      </c>
      <c r="AJ1631" s="42"/>
      <c r="AW1631" s="42" t="s">
        <v>2412</v>
      </c>
      <c r="AX1631" s="42"/>
      <c r="AY1631" s="42"/>
      <c r="AZ1631" s="42"/>
      <c r="BA1631" s="42"/>
      <c r="BB1631" s="42"/>
      <c r="BN1631" s="128" t="s">
        <v>4578</v>
      </c>
      <c r="BO1631" s="58" t="str">
        <f t="shared" si="25"/>
        <v>境内资产</v>
      </c>
      <c r="BP1631" s="58" t="str">
        <f>IF(M1631="",VLOOKUP(D1631,Sheet4!$A$1:$B$92,2,0),VLOOKUP(Q1631,Sheet4!$A$1:$B$92,2,0))</f>
        <v>保险资产管理产品</v>
      </c>
    </row>
    <row r="1632" spans="1:68" s="58" customFormat="1" ht="12.75" customHeight="1">
      <c r="A1632" s="137" t="s">
        <v>2285</v>
      </c>
      <c r="B1632" s="50" t="s">
        <v>2336</v>
      </c>
      <c r="C1632" s="252" t="s">
        <v>5552</v>
      </c>
      <c r="D1632" s="257" t="s">
        <v>678</v>
      </c>
      <c r="E1632" s="42" t="s">
        <v>4454</v>
      </c>
      <c r="F1632" s="42" t="s">
        <v>2336</v>
      </c>
      <c r="G1632" s="42"/>
      <c r="H1632" s="307">
        <v>4165.4455468774786</v>
      </c>
      <c r="I1632" s="315">
        <v>2023.0273232104491</v>
      </c>
      <c r="J1632" s="105">
        <v>0</v>
      </c>
      <c r="K1632" s="42">
        <v>0</v>
      </c>
      <c r="L1632" s="42" t="s">
        <v>4487</v>
      </c>
      <c r="M1632" s="50" t="s">
        <v>2355</v>
      </c>
      <c r="N1632" s="50" t="s">
        <v>2356</v>
      </c>
      <c r="O1632" s="137" t="s">
        <v>2357</v>
      </c>
      <c r="P1632" s="42" t="s">
        <v>64</v>
      </c>
      <c r="Q1632" s="42" t="s">
        <v>65</v>
      </c>
      <c r="R1632" s="42">
        <v>1</v>
      </c>
      <c r="S1632" s="137" t="s">
        <v>2254</v>
      </c>
      <c r="T1632" s="62">
        <v>1205411.5900000001</v>
      </c>
      <c r="U1632" s="62">
        <v>1126289.18</v>
      </c>
      <c r="Z1632" s="42" t="s">
        <v>68</v>
      </c>
      <c r="AJ1632" s="42"/>
      <c r="AW1632" s="42" t="s">
        <v>2412</v>
      </c>
      <c r="AX1632" s="42"/>
      <c r="AY1632" s="42"/>
      <c r="AZ1632" s="42"/>
      <c r="BA1632" s="42"/>
      <c r="BB1632" s="42"/>
      <c r="BN1632" s="128" t="s">
        <v>4578</v>
      </c>
      <c r="BO1632" s="58" t="str">
        <f t="shared" si="25"/>
        <v>境内资产</v>
      </c>
      <c r="BP1632" s="58" t="str">
        <f>IF(M1632="",VLOOKUP(D1632,Sheet4!$A$1:$B$92,2,0),VLOOKUP(Q1632,Sheet4!$A$1:$B$92,2,0))</f>
        <v>保险资产管理产品</v>
      </c>
    </row>
    <row r="1633" spans="1:68" s="58" customFormat="1" ht="12.75" customHeight="1">
      <c r="A1633" s="137" t="s">
        <v>2286</v>
      </c>
      <c r="B1633" s="50" t="s">
        <v>2337</v>
      </c>
      <c r="C1633" s="252" t="s">
        <v>5552</v>
      </c>
      <c r="D1633" s="257" t="s">
        <v>678</v>
      </c>
      <c r="E1633" s="42" t="s">
        <v>4455</v>
      </c>
      <c r="F1633" s="42" t="s">
        <v>2337</v>
      </c>
      <c r="G1633" s="42"/>
      <c r="H1633" s="307">
        <v>3383.4911400596175</v>
      </c>
      <c r="I1633" s="315">
        <v>1713.7941679980709</v>
      </c>
      <c r="J1633" s="105">
        <v>0</v>
      </c>
      <c r="K1633" s="42">
        <v>0</v>
      </c>
      <c r="L1633" s="42" t="s">
        <v>4487</v>
      </c>
      <c r="M1633" s="50" t="s">
        <v>2355</v>
      </c>
      <c r="N1633" s="50" t="s">
        <v>2356</v>
      </c>
      <c r="O1633" s="137" t="s">
        <v>2357</v>
      </c>
      <c r="P1633" s="42" t="s">
        <v>64</v>
      </c>
      <c r="Q1633" s="42" t="s">
        <v>65</v>
      </c>
      <c r="R1633" s="42">
        <v>1</v>
      </c>
      <c r="S1633" s="137" t="s">
        <v>2254</v>
      </c>
      <c r="T1633" s="62">
        <v>1205411.5900000001</v>
      </c>
      <c r="U1633" s="62">
        <v>1126289.18</v>
      </c>
      <c r="Z1633" s="42" t="s">
        <v>68</v>
      </c>
      <c r="AJ1633" s="42"/>
      <c r="AW1633" s="42" t="s">
        <v>2412</v>
      </c>
      <c r="AX1633" s="42"/>
      <c r="AY1633" s="42"/>
      <c r="AZ1633" s="42"/>
      <c r="BA1633" s="42"/>
      <c r="BB1633" s="42"/>
      <c r="BN1633" s="128" t="s">
        <v>4578</v>
      </c>
      <c r="BO1633" s="58" t="str">
        <f t="shared" si="25"/>
        <v>境内资产</v>
      </c>
      <c r="BP1633" s="58" t="str">
        <f>IF(M1633="",VLOOKUP(D1633,Sheet4!$A$1:$B$92,2,0),VLOOKUP(Q1633,Sheet4!$A$1:$B$92,2,0))</f>
        <v>保险资产管理产品</v>
      </c>
    </row>
    <row r="1634" spans="1:68" s="58" customFormat="1" ht="12.75" customHeight="1">
      <c r="A1634" s="137" t="s">
        <v>2287</v>
      </c>
      <c r="B1634" s="50" t="s">
        <v>2338</v>
      </c>
      <c r="C1634" s="252" t="s">
        <v>5552</v>
      </c>
      <c r="D1634" s="257" t="s">
        <v>678</v>
      </c>
      <c r="E1634" s="42" t="s">
        <v>4456</v>
      </c>
      <c r="F1634" s="42" t="s">
        <v>2338</v>
      </c>
      <c r="G1634" s="42"/>
      <c r="H1634" s="307">
        <v>7454.7075214562456</v>
      </c>
      <c r="I1634" s="315">
        <v>5553.1713616860879</v>
      </c>
      <c r="J1634" s="105">
        <v>0</v>
      </c>
      <c r="K1634" s="42">
        <v>0</v>
      </c>
      <c r="L1634" s="42" t="s">
        <v>4487</v>
      </c>
      <c r="M1634" s="50" t="s">
        <v>2355</v>
      </c>
      <c r="N1634" s="50" t="s">
        <v>2356</v>
      </c>
      <c r="O1634" s="137" t="s">
        <v>2357</v>
      </c>
      <c r="P1634" s="42" t="s">
        <v>64</v>
      </c>
      <c r="Q1634" s="42" t="s">
        <v>65</v>
      </c>
      <c r="R1634" s="42">
        <v>1</v>
      </c>
      <c r="S1634" s="137" t="s">
        <v>2254</v>
      </c>
      <c r="T1634" s="62">
        <v>1205411.5900000001</v>
      </c>
      <c r="U1634" s="62">
        <v>1126289.18</v>
      </c>
      <c r="Z1634" s="42" t="s">
        <v>68</v>
      </c>
      <c r="AJ1634" s="42"/>
      <c r="AW1634" s="42" t="s">
        <v>2412</v>
      </c>
      <c r="AX1634" s="42"/>
      <c r="AY1634" s="42"/>
      <c r="AZ1634" s="42"/>
      <c r="BA1634" s="42"/>
      <c r="BB1634" s="42"/>
      <c r="BN1634" s="128" t="s">
        <v>4578</v>
      </c>
      <c r="BO1634" s="58" t="str">
        <f t="shared" si="25"/>
        <v>境内资产</v>
      </c>
      <c r="BP1634" s="58" t="str">
        <f>IF(M1634="",VLOOKUP(D1634,Sheet4!$A$1:$B$92,2,0),VLOOKUP(Q1634,Sheet4!$A$1:$B$92,2,0))</f>
        <v>保险资产管理产品</v>
      </c>
    </row>
    <row r="1635" spans="1:68" s="58" customFormat="1" ht="12.75" customHeight="1">
      <c r="A1635" s="137" t="s">
        <v>2288</v>
      </c>
      <c r="B1635" s="50" t="s">
        <v>2339</v>
      </c>
      <c r="C1635" s="252" t="s">
        <v>5552</v>
      </c>
      <c r="D1635" s="257" t="s">
        <v>678</v>
      </c>
      <c r="E1635" s="42" t="s">
        <v>4457</v>
      </c>
      <c r="F1635" s="42" t="s">
        <v>2339</v>
      </c>
      <c r="G1635" s="42"/>
      <c r="H1635" s="307">
        <v>388.22664759824238</v>
      </c>
      <c r="I1635" s="315">
        <v>251.50386803455214</v>
      </c>
      <c r="J1635" s="105">
        <v>0</v>
      </c>
      <c r="K1635" s="42">
        <v>0</v>
      </c>
      <c r="L1635" s="42" t="s">
        <v>4487</v>
      </c>
      <c r="M1635" s="50" t="s">
        <v>2355</v>
      </c>
      <c r="N1635" s="50" t="s">
        <v>2356</v>
      </c>
      <c r="O1635" s="137" t="s">
        <v>2357</v>
      </c>
      <c r="P1635" s="42" t="s">
        <v>64</v>
      </c>
      <c r="Q1635" s="42" t="s">
        <v>65</v>
      </c>
      <c r="R1635" s="42">
        <v>1</v>
      </c>
      <c r="S1635" s="137" t="s">
        <v>2254</v>
      </c>
      <c r="T1635" s="62">
        <v>1205411.5900000001</v>
      </c>
      <c r="U1635" s="62">
        <v>1126289.18</v>
      </c>
      <c r="Z1635" s="42" t="s">
        <v>68</v>
      </c>
      <c r="AJ1635" s="42"/>
      <c r="AW1635" s="42" t="s">
        <v>2412</v>
      </c>
      <c r="AX1635" s="42"/>
      <c r="AY1635" s="42"/>
      <c r="AZ1635" s="42"/>
      <c r="BA1635" s="42"/>
      <c r="BB1635" s="42"/>
      <c r="BN1635" s="128" t="s">
        <v>4578</v>
      </c>
      <c r="BO1635" s="58" t="str">
        <f t="shared" si="25"/>
        <v>境内资产</v>
      </c>
      <c r="BP1635" s="58" t="str">
        <f>IF(M1635="",VLOOKUP(D1635,Sheet4!$A$1:$B$92,2,0),VLOOKUP(Q1635,Sheet4!$A$1:$B$92,2,0))</f>
        <v>保险资产管理产品</v>
      </c>
    </row>
    <row r="1636" spans="1:68" s="58" customFormat="1" ht="12.75" customHeight="1">
      <c r="A1636" s="137" t="s">
        <v>2289</v>
      </c>
      <c r="B1636" s="50" t="s">
        <v>2340</v>
      </c>
      <c r="C1636" s="252" t="s">
        <v>5552</v>
      </c>
      <c r="D1636" s="257" t="s">
        <v>689</v>
      </c>
      <c r="E1636" s="42" t="s">
        <v>4458</v>
      </c>
      <c r="F1636" s="42" t="s">
        <v>2340</v>
      </c>
      <c r="G1636" s="42"/>
      <c r="H1636" s="307">
        <v>3245.8672163208212</v>
      </c>
      <c r="I1636" s="315">
        <v>2036.9259972036953</v>
      </c>
      <c r="J1636" s="105">
        <v>0</v>
      </c>
      <c r="K1636" s="42">
        <v>0</v>
      </c>
      <c r="L1636" s="42" t="s">
        <v>4487</v>
      </c>
      <c r="M1636" s="50" t="s">
        <v>2355</v>
      </c>
      <c r="N1636" s="50" t="s">
        <v>2356</v>
      </c>
      <c r="O1636" s="137" t="s">
        <v>2357</v>
      </c>
      <c r="P1636" s="42" t="s">
        <v>64</v>
      </c>
      <c r="Q1636" s="42" t="s">
        <v>65</v>
      </c>
      <c r="R1636" s="42">
        <v>1</v>
      </c>
      <c r="S1636" s="137" t="s">
        <v>2254</v>
      </c>
      <c r="T1636" s="62">
        <v>1205411.5900000001</v>
      </c>
      <c r="U1636" s="62">
        <v>1126289.18</v>
      </c>
      <c r="Z1636" s="42" t="s">
        <v>68</v>
      </c>
      <c r="AJ1636" s="42"/>
      <c r="AW1636" s="42" t="s">
        <v>2412</v>
      </c>
      <c r="AX1636" s="42"/>
      <c r="AY1636" s="42"/>
      <c r="AZ1636" s="42"/>
      <c r="BA1636" s="42"/>
      <c r="BB1636" s="42"/>
      <c r="BN1636" s="128" t="s">
        <v>4578</v>
      </c>
      <c r="BO1636" s="58" t="str">
        <f t="shared" si="25"/>
        <v>境内资产</v>
      </c>
      <c r="BP1636" s="58" t="str">
        <f>IF(M1636="",VLOOKUP(D1636,Sheet4!$A$1:$B$92,2,0),VLOOKUP(Q1636,Sheet4!$A$1:$B$92,2,0))</f>
        <v>保险资产管理产品</v>
      </c>
    </row>
    <row r="1637" spans="1:68" s="58" customFormat="1" ht="12.75" customHeight="1">
      <c r="A1637" s="137" t="s">
        <v>2290</v>
      </c>
      <c r="B1637" s="50" t="s">
        <v>2341</v>
      </c>
      <c r="C1637" s="252" t="s">
        <v>5552</v>
      </c>
      <c r="D1637" s="257" t="s">
        <v>689</v>
      </c>
      <c r="E1637" s="42" t="s">
        <v>4459</v>
      </c>
      <c r="F1637" s="42" t="s">
        <v>2341</v>
      </c>
      <c r="G1637" s="42"/>
      <c r="H1637" s="307">
        <v>4033.5581809643254</v>
      </c>
      <c r="I1637" s="315">
        <v>1863.3713769275191</v>
      </c>
      <c r="J1637" s="105">
        <v>0</v>
      </c>
      <c r="K1637" s="42">
        <v>0</v>
      </c>
      <c r="L1637" s="42" t="s">
        <v>4487</v>
      </c>
      <c r="M1637" s="50" t="s">
        <v>2355</v>
      </c>
      <c r="N1637" s="50" t="s">
        <v>2356</v>
      </c>
      <c r="O1637" s="137" t="s">
        <v>2357</v>
      </c>
      <c r="P1637" s="42" t="s">
        <v>64</v>
      </c>
      <c r="Q1637" s="42" t="s">
        <v>65</v>
      </c>
      <c r="R1637" s="42">
        <v>1</v>
      </c>
      <c r="S1637" s="137" t="s">
        <v>2254</v>
      </c>
      <c r="T1637" s="62">
        <v>1205411.5900000001</v>
      </c>
      <c r="U1637" s="62">
        <v>1126289.18</v>
      </c>
      <c r="Z1637" s="42" t="s">
        <v>68</v>
      </c>
      <c r="AJ1637" s="42"/>
      <c r="AW1637" s="42" t="s">
        <v>2412</v>
      </c>
      <c r="AX1637" s="42"/>
      <c r="AY1637" s="42"/>
      <c r="AZ1637" s="42"/>
      <c r="BA1637" s="42"/>
      <c r="BB1637" s="42"/>
      <c r="BN1637" s="128" t="s">
        <v>4578</v>
      </c>
      <c r="BO1637" s="58" t="str">
        <f t="shared" si="25"/>
        <v>境内资产</v>
      </c>
      <c r="BP1637" s="58" t="str">
        <f>IF(M1637="",VLOOKUP(D1637,Sheet4!$A$1:$B$92,2,0),VLOOKUP(Q1637,Sheet4!$A$1:$B$92,2,0))</f>
        <v>保险资产管理产品</v>
      </c>
    </row>
    <row r="1638" spans="1:68" s="58" customFormat="1" ht="12.75" customHeight="1">
      <c r="A1638" s="137" t="s">
        <v>2291</v>
      </c>
      <c r="B1638" s="50" t="s">
        <v>2342</v>
      </c>
      <c r="C1638" s="252" t="s">
        <v>5552</v>
      </c>
      <c r="D1638" s="257" t="s">
        <v>689</v>
      </c>
      <c r="E1638" s="42" t="s">
        <v>3211</v>
      </c>
      <c r="F1638" s="42" t="s">
        <v>2342</v>
      </c>
      <c r="G1638" s="42"/>
      <c r="H1638" s="307">
        <v>306.59975509520922</v>
      </c>
      <c r="I1638" s="315">
        <v>261.82503071824874</v>
      </c>
      <c r="J1638" s="105">
        <v>0</v>
      </c>
      <c r="K1638" s="42">
        <v>0</v>
      </c>
      <c r="L1638" s="42" t="s">
        <v>4487</v>
      </c>
      <c r="M1638" s="50" t="s">
        <v>2355</v>
      </c>
      <c r="N1638" s="50" t="s">
        <v>2356</v>
      </c>
      <c r="O1638" s="137" t="s">
        <v>2357</v>
      </c>
      <c r="P1638" s="42" t="s">
        <v>64</v>
      </c>
      <c r="Q1638" s="42" t="s">
        <v>65</v>
      </c>
      <c r="R1638" s="42">
        <v>1</v>
      </c>
      <c r="S1638" s="137" t="s">
        <v>2254</v>
      </c>
      <c r="T1638" s="62">
        <v>1205411.5900000001</v>
      </c>
      <c r="U1638" s="62">
        <v>1126289.18</v>
      </c>
      <c r="Z1638" s="42" t="s">
        <v>68</v>
      </c>
      <c r="AJ1638" s="42"/>
      <c r="AW1638" s="42" t="s">
        <v>2412</v>
      </c>
      <c r="AX1638" s="42"/>
      <c r="AY1638" s="42"/>
      <c r="AZ1638" s="42"/>
      <c r="BA1638" s="42"/>
      <c r="BB1638" s="42"/>
      <c r="BN1638" s="128" t="s">
        <v>4578</v>
      </c>
      <c r="BO1638" s="58" t="str">
        <f t="shared" si="25"/>
        <v>境内资产</v>
      </c>
      <c r="BP1638" s="58" t="str">
        <f>IF(M1638="",VLOOKUP(D1638,Sheet4!$A$1:$B$92,2,0),VLOOKUP(Q1638,Sheet4!$A$1:$B$92,2,0))</f>
        <v>保险资产管理产品</v>
      </c>
    </row>
    <row r="1639" spans="1:68" s="58" customFormat="1" ht="12.75" customHeight="1">
      <c r="A1639" s="137" t="s">
        <v>2292</v>
      </c>
      <c r="B1639" s="50" t="s">
        <v>2343</v>
      </c>
      <c r="C1639" s="252" t="s">
        <v>5552</v>
      </c>
      <c r="D1639" s="257" t="s">
        <v>689</v>
      </c>
      <c r="E1639" s="42" t="s">
        <v>3219</v>
      </c>
      <c r="F1639" s="42" t="s">
        <v>2343</v>
      </c>
      <c r="G1639" s="42"/>
      <c r="H1639" s="307">
        <v>5266.0508152262082</v>
      </c>
      <c r="I1639" s="315">
        <v>3560.0634095661785</v>
      </c>
      <c r="J1639" s="105">
        <v>0</v>
      </c>
      <c r="K1639" s="42">
        <v>0</v>
      </c>
      <c r="L1639" s="42" t="s">
        <v>4487</v>
      </c>
      <c r="M1639" s="50" t="s">
        <v>2355</v>
      </c>
      <c r="N1639" s="50" t="s">
        <v>2356</v>
      </c>
      <c r="O1639" s="137" t="s">
        <v>2357</v>
      </c>
      <c r="P1639" s="42" t="s">
        <v>64</v>
      </c>
      <c r="Q1639" s="42" t="s">
        <v>65</v>
      </c>
      <c r="R1639" s="42">
        <v>1</v>
      </c>
      <c r="S1639" s="137" t="s">
        <v>2254</v>
      </c>
      <c r="T1639" s="62">
        <v>1205411.5900000001</v>
      </c>
      <c r="U1639" s="62">
        <v>1126289.18</v>
      </c>
      <c r="Z1639" s="42" t="s">
        <v>280</v>
      </c>
      <c r="AJ1639" s="42"/>
      <c r="AW1639" s="42" t="s">
        <v>2412</v>
      </c>
      <c r="AX1639" s="42"/>
      <c r="AY1639" s="42"/>
      <c r="AZ1639" s="42"/>
      <c r="BA1639" s="42"/>
      <c r="BB1639" s="42"/>
      <c r="BN1639" s="128" t="s">
        <v>4578</v>
      </c>
      <c r="BO1639" s="58" t="str">
        <f t="shared" si="25"/>
        <v>境内资产</v>
      </c>
      <c r="BP1639" s="58" t="str">
        <f>IF(M1639="",VLOOKUP(D1639,Sheet4!$A$1:$B$92,2,0),VLOOKUP(Q1639,Sheet4!$A$1:$B$92,2,0))</f>
        <v>保险资产管理产品</v>
      </c>
    </row>
    <row r="1640" spans="1:68" s="58" customFormat="1" ht="12.75" customHeight="1">
      <c r="A1640" s="137" t="s">
        <v>2293</v>
      </c>
      <c r="B1640" s="50" t="s">
        <v>2344</v>
      </c>
      <c r="C1640" s="252" t="s">
        <v>5552</v>
      </c>
      <c r="D1640" s="257" t="s">
        <v>689</v>
      </c>
      <c r="E1640" s="42" t="s">
        <v>3250</v>
      </c>
      <c r="F1640" s="42" t="s">
        <v>2344</v>
      </c>
      <c r="G1640" s="42"/>
      <c r="H1640" s="307">
        <v>3459.0658253251913</v>
      </c>
      <c r="I1640" s="315">
        <v>3261.1634177296773</v>
      </c>
      <c r="J1640" s="105">
        <v>0</v>
      </c>
      <c r="K1640" s="42">
        <v>0</v>
      </c>
      <c r="L1640" s="42" t="s">
        <v>4487</v>
      </c>
      <c r="M1640" s="50" t="s">
        <v>2355</v>
      </c>
      <c r="N1640" s="50" t="s">
        <v>2356</v>
      </c>
      <c r="O1640" s="137" t="s">
        <v>2357</v>
      </c>
      <c r="P1640" s="42" t="s">
        <v>64</v>
      </c>
      <c r="Q1640" s="42" t="s">
        <v>65</v>
      </c>
      <c r="R1640" s="42">
        <v>1</v>
      </c>
      <c r="S1640" s="137" t="s">
        <v>2254</v>
      </c>
      <c r="T1640" s="62">
        <v>1205411.5900000001</v>
      </c>
      <c r="U1640" s="62">
        <v>1126289.18</v>
      </c>
      <c r="Z1640" s="42" t="s">
        <v>68</v>
      </c>
      <c r="AJ1640" s="42"/>
      <c r="AW1640" s="42" t="s">
        <v>2412</v>
      </c>
      <c r="AX1640" s="42"/>
      <c r="AY1640" s="42"/>
      <c r="AZ1640" s="42"/>
      <c r="BA1640" s="42"/>
      <c r="BB1640" s="42"/>
      <c r="BN1640" s="128" t="s">
        <v>4578</v>
      </c>
      <c r="BO1640" s="58" t="str">
        <f t="shared" si="25"/>
        <v>境内资产</v>
      </c>
      <c r="BP1640" s="58" t="str">
        <f>IF(M1640="",VLOOKUP(D1640,Sheet4!$A$1:$B$92,2,0),VLOOKUP(Q1640,Sheet4!$A$1:$B$92,2,0))</f>
        <v>保险资产管理产品</v>
      </c>
    </row>
    <row r="1641" spans="1:68" s="58" customFormat="1" ht="12.75" customHeight="1">
      <c r="A1641" s="137" t="s">
        <v>2294</v>
      </c>
      <c r="B1641" s="50" t="s">
        <v>2345</v>
      </c>
      <c r="C1641" s="252" t="s">
        <v>5552</v>
      </c>
      <c r="D1641" s="257" t="s">
        <v>689</v>
      </c>
      <c r="E1641" s="42" t="s">
        <v>3510</v>
      </c>
      <c r="F1641" s="42" t="s">
        <v>2345</v>
      </c>
      <c r="G1641" s="42"/>
      <c r="H1641" s="307">
        <v>6356.847758981542</v>
      </c>
      <c r="I1641" s="315">
        <v>5016.9491141135159</v>
      </c>
      <c r="J1641" s="105">
        <v>0</v>
      </c>
      <c r="K1641" s="42">
        <v>0</v>
      </c>
      <c r="L1641" s="42" t="s">
        <v>4487</v>
      </c>
      <c r="M1641" s="50" t="s">
        <v>2355</v>
      </c>
      <c r="N1641" s="50" t="s">
        <v>2356</v>
      </c>
      <c r="O1641" s="137" t="s">
        <v>2357</v>
      </c>
      <c r="P1641" s="42" t="s">
        <v>64</v>
      </c>
      <c r="Q1641" s="42" t="s">
        <v>65</v>
      </c>
      <c r="R1641" s="42">
        <v>1</v>
      </c>
      <c r="S1641" s="137" t="s">
        <v>2254</v>
      </c>
      <c r="T1641" s="62">
        <v>1205411.5900000001</v>
      </c>
      <c r="U1641" s="62">
        <v>1126289.18</v>
      </c>
      <c r="Z1641" s="42" t="s">
        <v>68</v>
      </c>
      <c r="AJ1641" s="42"/>
      <c r="AW1641" s="42" t="s">
        <v>2412</v>
      </c>
      <c r="AX1641" s="42"/>
      <c r="AY1641" s="42"/>
      <c r="AZ1641" s="42"/>
      <c r="BA1641" s="42"/>
      <c r="BB1641" s="42"/>
      <c r="BN1641" s="128" t="s">
        <v>4578</v>
      </c>
      <c r="BO1641" s="58" t="str">
        <f t="shared" si="25"/>
        <v>境内资产</v>
      </c>
      <c r="BP1641" s="58" t="str">
        <f>IF(M1641="",VLOOKUP(D1641,Sheet4!$A$1:$B$92,2,0),VLOOKUP(Q1641,Sheet4!$A$1:$B$92,2,0))</f>
        <v>保险资产管理产品</v>
      </c>
    </row>
    <row r="1642" spans="1:68" s="58" customFormat="1" ht="12.75" customHeight="1">
      <c r="A1642" s="137" t="s">
        <v>1975</v>
      </c>
      <c r="B1642" s="50" t="s">
        <v>1976</v>
      </c>
      <c r="C1642" s="252" t="s">
        <v>5552</v>
      </c>
      <c r="D1642" s="257" t="s">
        <v>672</v>
      </c>
      <c r="E1642" s="42" t="s">
        <v>3108</v>
      </c>
      <c r="F1642" s="42" t="s">
        <v>1976</v>
      </c>
      <c r="G1642" s="42"/>
      <c r="H1642" s="307">
        <v>7.0490023196242451</v>
      </c>
      <c r="I1642" s="315">
        <v>7.0490023196242451</v>
      </c>
      <c r="J1642" s="105">
        <v>0</v>
      </c>
      <c r="K1642" s="42">
        <v>0</v>
      </c>
      <c r="L1642" s="42" t="s">
        <v>4487</v>
      </c>
      <c r="M1642" s="50" t="s">
        <v>2355</v>
      </c>
      <c r="N1642" s="50" t="s">
        <v>2356</v>
      </c>
      <c r="O1642" s="137" t="s">
        <v>2357</v>
      </c>
      <c r="P1642" s="42" t="s">
        <v>64</v>
      </c>
      <c r="Q1642" s="42" t="s">
        <v>65</v>
      </c>
      <c r="R1642" s="42">
        <v>1</v>
      </c>
      <c r="S1642" s="137" t="s">
        <v>2254</v>
      </c>
      <c r="T1642" s="62">
        <v>1205411.5900000001</v>
      </c>
      <c r="U1642" s="62">
        <v>1126289.18</v>
      </c>
      <c r="Z1642" s="42" t="s">
        <v>68</v>
      </c>
      <c r="AJ1642" s="42"/>
      <c r="AW1642" s="42" t="s">
        <v>2412</v>
      </c>
      <c r="AX1642" s="42"/>
      <c r="AY1642" s="42"/>
      <c r="AZ1642" s="42"/>
      <c r="BA1642" s="42"/>
      <c r="BB1642" s="42"/>
      <c r="BN1642" s="128" t="s">
        <v>4578</v>
      </c>
      <c r="BO1642" s="58" t="str">
        <f t="shared" si="25"/>
        <v>境内资产</v>
      </c>
      <c r="BP1642" s="58" t="str">
        <f>IF(M1642="",VLOOKUP(D1642,Sheet4!$A$1:$B$92,2,0),VLOOKUP(Q1642,Sheet4!$A$1:$B$92,2,0))</f>
        <v>保险资产管理产品</v>
      </c>
    </row>
    <row r="1643" spans="1:68" s="58" customFormat="1" ht="12.75" customHeight="1">
      <c r="A1643" s="137" t="s">
        <v>2123</v>
      </c>
      <c r="B1643" s="50" t="s">
        <v>2346</v>
      </c>
      <c r="C1643" s="252" t="s">
        <v>5552</v>
      </c>
      <c r="D1643" s="257" t="s">
        <v>689</v>
      </c>
      <c r="E1643" s="42" t="s">
        <v>4368</v>
      </c>
      <c r="F1643" s="42" t="s">
        <v>2346</v>
      </c>
      <c r="G1643" s="42"/>
      <c r="H1643" s="307">
        <v>96.410326747664016</v>
      </c>
      <c r="I1643" s="315">
        <v>96.410326747664016</v>
      </c>
      <c r="J1643" s="105">
        <v>0</v>
      </c>
      <c r="K1643" s="42">
        <v>0</v>
      </c>
      <c r="L1643" s="42" t="s">
        <v>4487</v>
      </c>
      <c r="M1643" s="50" t="s">
        <v>2355</v>
      </c>
      <c r="N1643" s="50" t="s">
        <v>2356</v>
      </c>
      <c r="O1643" s="137" t="s">
        <v>2357</v>
      </c>
      <c r="P1643" s="42" t="s">
        <v>64</v>
      </c>
      <c r="Q1643" s="42" t="s">
        <v>65</v>
      </c>
      <c r="R1643" s="42">
        <v>1</v>
      </c>
      <c r="S1643" s="137" t="s">
        <v>2254</v>
      </c>
      <c r="T1643" s="62">
        <v>1205411.5900000001</v>
      </c>
      <c r="U1643" s="62">
        <v>1126289.18</v>
      </c>
      <c r="Z1643" s="42" t="s">
        <v>68</v>
      </c>
      <c r="AJ1643" s="42"/>
      <c r="AW1643" s="42" t="s">
        <v>2412</v>
      </c>
      <c r="AX1643" s="42"/>
      <c r="AY1643" s="42"/>
      <c r="AZ1643" s="42"/>
      <c r="BA1643" s="42"/>
      <c r="BB1643" s="42"/>
      <c r="BN1643" s="128" t="s">
        <v>4578</v>
      </c>
      <c r="BO1643" s="58" t="str">
        <f t="shared" si="25"/>
        <v>境内资产</v>
      </c>
      <c r="BP1643" s="58" t="str">
        <f>IF(M1643="",VLOOKUP(D1643,Sheet4!$A$1:$B$92,2,0),VLOOKUP(Q1643,Sheet4!$A$1:$B$92,2,0))</f>
        <v>保险资产管理产品</v>
      </c>
    </row>
    <row r="1644" spans="1:68" s="58" customFormat="1" ht="12.75" customHeight="1">
      <c r="A1644" s="137" t="s">
        <v>1615</v>
      </c>
      <c r="B1644" s="50" t="s">
        <v>1616</v>
      </c>
      <c r="C1644" s="252" t="s">
        <v>5552</v>
      </c>
      <c r="D1644" s="257" t="s">
        <v>689</v>
      </c>
      <c r="E1644" s="42" t="s">
        <v>1617</v>
      </c>
      <c r="F1644" s="42" t="s">
        <v>1616</v>
      </c>
      <c r="G1644" s="42"/>
      <c r="H1644" s="307">
        <v>69.947225931135719</v>
      </c>
      <c r="I1644" s="315">
        <v>69.947225931135719</v>
      </c>
      <c r="J1644" s="105">
        <v>0</v>
      </c>
      <c r="K1644" s="42">
        <v>0</v>
      </c>
      <c r="L1644" s="42" t="s">
        <v>4487</v>
      </c>
      <c r="M1644" s="50" t="s">
        <v>2355</v>
      </c>
      <c r="N1644" s="50" t="s">
        <v>2356</v>
      </c>
      <c r="O1644" s="137" t="s">
        <v>2357</v>
      </c>
      <c r="P1644" s="42" t="s">
        <v>64</v>
      </c>
      <c r="Q1644" s="42" t="s">
        <v>65</v>
      </c>
      <c r="R1644" s="42">
        <v>1</v>
      </c>
      <c r="S1644" s="137" t="s">
        <v>2254</v>
      </c>
      <c r="T1644" s="62">
        <v>1205411.5900000001</v>
      </c>
      <c r="U1644" s="62">
        <v>1126289.18</v>
      </c>
      <c r="Z1644" s="42" t="s">
        <v>68</v>
      </c>
      <c r="AJ1644" s="42"/>
      <c r="AW1644" s="42" t="s">
        <v>2412</v>
      </c>
      <c r="AX1644" s="42"/>
      <c r="AY1644" s="42"/>
      <c r="AZ1644" s="42"/>
      <c r="BA1644" s="42"/>
      <c r="BB1644" s="42"/>
      <c r="BN1644" s="128" t="s">
        <v>4578</v>
      </c>
      <c r="BO1644" s="58" t="str">
        <f t="shared" si="25"/>
        <v>境内资产</v>
      </c>
      <c r="BP1644" s="58" t="str">
        <f>IF(M1644="",VLOOKUP(D1644,Sheet4!$A$1:$B$92,2,0),VLOOKUP(Q1644,Sheet4!$A$1:$B$92,2,0))</f>
        <v>保险资产管理产品</v>
      </c>
    </row>
    <row r="1645" spans="1:68" s="58" customFormat="1" ht="12.75" customHeight="1">
      <c r="A1645" s="137" t="s">
        <v>1654</v>
      </c>
      <c r="B1645" s="50" t="s">
        <v>1655</v>
      </c>
      <c r="C1645" s="252" t="s">
        <v>5552</v>
      </c>
      <c r="D1645" s="257" t="s">
        <v>672</v>
      </c>
      <c r="E1645" s="42" t="s">
        <v>1656</v>
      </c>
      <c r="F1645" s="42" t="s">
        <v>1655</v>
      </c>
      <c r="G1645" s="42"/>
      <c r="H1645" s="307">
        <v>128.68827359331399</v>
      </c>
      <c r="I1645" s="315">
        <v>173.9674809687393</v>
      </c>
      <c r="J1645" s="105">
        <v>0</v>
      </c>
      <c r="K1645" s="42">
        <v>0</v>
      </c>
      <c r="L1645" s="42" t="s">
        <v>4487</v>
      </c>
      <c r="M1645" s="50" t="s">
        <v>2355</v>
      </c>
      <c r="N1645" s="50" t="s">
        <v>2356</v>
      </c>
      <c r="O1645" s="137" t="s">
        <v>2357</v>
      </c>
      <c r="P1645" s="42" t="s">
        <v>64</v>
      </c>
      <c r="Q1645" s="42" t="s">
        <v>65</v>
      </c>
      <c r="R1645" s="42">
        <v>1</v>
      </c>
      <c r="S1645" s="137" t="s">
        <v>2254</v>
      </c>
      <c r="T1645" s="62">
        <v>1205411.5900000001</v>
      </c>
      <c r="U1645" s="62">
        <v>1126289.18</v>
      </c>
      <c r="Z1645" s="42" t="s">
        <v>68</v>
      </c>
      <c r="AJ1645" s="42"/>
      <c r="AW1645" s="42" t="s">
        <v>2412</v>
      </c>
      <c r="AX1645" s="42"/>
      <c r="AY1645" s="42"/>
      <c r="AZ1645" s="42"/>
      <c r="BA1645" s="42"/>
      <c r="BB1645" s="42"/>
      <c r="BN1645" s="128" t="s">
        <v>4578</v>
      </c>
      <c r="BO1645" s="58" t="str">
        <f t="shared" si="25"/>
        <v>境内资产</v>
      </c>
      <c r="BP1645" s="58" t="str">
        <f>IF(M1645="",VLOOKUP(D1645,Sheet4!$A$1:$B$92,2,0),VLOOKUP(Q1645,Sheet4!$A$1:$B$92,2,0))</f>
        <v>保险资产管理产品</v>
      </c>
    </row>
    <row r="1646" spans="1:68" s="58" customFormat="1" ht="12.75" customHeight="1">
      <c r="A1646" s="137" t="s">
        <v>1734</v>
      </c>
      <c r="B1646" s="50" t="s">
        <v>1735</v>
      </c>
      <c r="C1646" s="252" t="s">
        <v>5552</v>
      </c>
      <c r="D1646" s="257" t="s">
        <v>678</v>
      </c>
      <c r="E1646" s="42" t="s">
        <v>1736</v>
      </c>
      <c r="F1646" s="42" t="s">
        <v>1735</v>
      </c>
      <c r="G1646" s="42"/>
      <c r="H1646" s="307">
        <v>34.920468056284648</v>
      </c>
      <c r="I1646" s="315">
        <v>15.490184228674044</v>
      </c>
      <c r="J1646" s="105">
        <v>0</v>
      </c>
      <c r="K1646" s="42">
        <v>0</v>
      </c>
      <c r="L1646" s="42" t="s">
        <v>4487</v>
      </c>
      <c r="M1646" s="50" t="s">
        <v>2355</v>
      </c>
      <c r="N1646" s="50" t="s">
        <v>2356</v>
      </c>
      <c r="O1646" s="137" t="s">
        <v>2357</v>
      </c>
      <c r="P1646" s="42" t="s">
        <v>64</v>
      </c>
      <c r="Q1646" s="42" t="s">
        <v>65</v>
      </c>
      <c r="R1646" s="42">
        <v>1</v>
      </c>
      <c r="S1646" s="137" t="s">
        <v>2254</v>
      </c>
      <c r="T1646" s="62">
        <v>1205411.5900000001</v>
      </c>
      <c r="U1646" s="62">
        <v>1126289.18</v>
      </c>
      <c r="Z1646" s="42" t="s">
        <v>68</v>
      </c>
      <c r="AJ1646" s="42"/>
      <c r="AW1646" s="42" t="s">
        <v>2412</v>
      </c>
      <c r="AX1646" s="42"/>
      <c r="AY1646" s="42"/>
      <c r="AZ1646" s="42"/>
      <c r="BA1646" s="42"/>
      <c r="BB1646" s="42"/>
      <c r="BN1646" s="128" t="s">
        <v>4578</v>
      </c>
      <c r="BO1646" s="58" t="str">
        <f t="shared" si="25"/>
        <v>境内资产</v>
      </c>
      <c r="BP1646" s="58" t="str">
        <f>IF(M1646="",VLOOKUP(D1646,Sheet4!$A$1:$B$92,2,0),VLOOKUP(Q1646,Sheet4!$A$1:$B$92,2,0))</f>
        <v>保险资产管理产品</v>
      </c>
    </row>
    <row r="1647" spans="1:68" s="58" customFormat="1" ht="12.75" customHeight="1">
      <c r="A1647" s="137" t="s">
        <v>1737</v>
      </c>
      <c r="B1647" s="50" t="s">
        <v>1738</v>
      </c>
      <c r="C1647" s="252" t="s">
        <v>5552</v>
      </c>
      <c r="D1647" s="257" t="s">
        <v>678</v>
      </c>
      <c r="E1647" s="42" t="s">
        <v>1739</v>
      </c>
      <c r="F1647" s="42" t="s">
        <v>1738</v>
      </c>
      <c r="G1647" s="42"/>
      <c r="H1647" s="307">
        <v>9.1681600101723451</v>
      </c>
      <c r="I1647" s="315">
        <v>5.259509033651609</v>
      </c>
      <c r="J1647" s="105">
        <v>0</v>
      </c>
      <c r="K1647" s="42">
        <v>0</v>
      </c>
      <c r="L1647" s="42" t="s">
        <v>4487</v>
      </c>
      <c r="M1647" s="50" t="s">
        <v>2355</v>
      </c>
      <c r="N1647" s="50" t="s">
        <v>2356</v>
      </c>
      <c r="O1647" s="137" t="s">
        <v>2357</v>
      </c>
      <c r="P1647" s="42" t="s">
        <v>64</v>
      </c>
      <c r="Q1647" s="42" t="s">
        <v>65</v>
      </c>
      <c r="R1647" s="42">
        <v>1</v>
      </c>
      <c r="S1647" s="137" t="s">
        <v>2254</v>
      </c>
      <c r="T1647" s="62">
        <v>1205411.5900000001</v>
      </c>
      <c r="U1647" s="62">
        <v>1126289.18</v>
      </c>
      <c r="Z1647" s="42" t="s">
        <v>68</v>
      </c>
      <c r="AJ1647" s="42"/>
      <c r="AW1647" s="42" t="s">
        <v>2412</v>
      </c>
      <c r="AX1647" s="42"/>
      <c r="AY1647" s="42"/>
      <c r="AZ1647" s="42"/>
      <c r="BA1647" s="42"/>
      <c r="BB1647" s="42"/>
      <c r="BN1647" s="128" t="s">
        <v>4578</v>
      </c>
      <c r="BO1647" s="58" t="str">
        <f t="shared" si="25"/>
        <v>境内资产</v>
      </c>
      <c r="BP1647" s="58" t="str">
        <f>IF(M1647="",VLOOKUP(D1647,Sheet4!$A$1:$B$92,2,0),VLOOKUP(Q1647,Sheet4!$A$1:$B$92,2,0))</f>
        <v>保险资产管理产品</v>
      </c>
    </row>
    <row r="1648" spans="1:68" s="58" customFormat="1" ht="12.75" customHeight="1">
      <c r="A1648" s="137" t="s">
        <v>1740</v>
      </c>
      <c r="B1648" s="50" t="s">
        <v>1741</v>
      </c>
      <c r="C1648" s="252" t="s">
        <v>5552</v>
      </c>
      <c r="D1648" s="257" t="s">
        <v>678</v>
      </c>
      <c r="E1648" s="42" t="s">
        <v>1742</v>
      </c>
      <c r="F1648" s="42" t="s">
        <v>1741</v>
      </c>
      <c r="G1648" s="42"/>
      <c r="H1648" s="307">
        <v>18.12530075689957</v>
      </c>
      <c r="I1648" s="315">
        <v>9.880286190830585</v>
      </c>
      <c r="J1648" s="105">
        <v>0</v>
      </c>
      <c r="K1648" s="42">
        <v>0</v>
      </c>
      <c r="L1648" s="42" t="s">
        <v>4487</v>
      </c>
      <c r="M1648" s="50" t="s">
        <v>2355</v>
      </c>
      <c r="N1648" s="50" t="s">
        <v>2356</v>
      </c>
      <c r="O1648" s="137" t="s">
        <v>2357</v>
      </c>
      <c r="P1648" s="42" t="s">
        <v>64</v>
      </c>
      <c r="Q1648" s="42" t="s">
        <v>65</v>
      </c>
      <c r="R1648" s="42">
        <v>1</v>
      </c>
      <c r="S1648" s="137" t="s">
        <v>2254</v>
      </c>
      <c r="T1648" s="62">
        <v>1205411.5900000001</v>
      </c>
      <c r="U1648" s="62">
        <v>1126289.18</v>
      </c>
      <c r="Z1648" s="42" t="s">
        <v>68</v>
      </c>
      <c r="AJ1648" s="42"/>
      <c r="AW1648" s="42" t="s">
        <v>2412</v>
      </c>
      <c r="AX1648" s="42"/>
      <c r="AY1648" s="42"/>
      <c r="AZ1648" s="42"/>
      <c r="BA1648" s="42"/>
      <c r="BB1648" s="42"/>
      <c r="BN1648" s="128" t="s">
        <v>4578</v>
      </c>
      <c r="BO1648" s="58" t="str">
        <f t="shared" si="25"/>
        <v>境内资产</v>
      </c>
      <c r="BP1648" s="58" t="str">
        <f>IF(M1648="",VLOOKUP(D1648,Sheet4!$A$1:$B$92,2,0),VLOOKUP(Q1648,Sheet4!$A$1:$B$92,2,0))</f>
        <v>保险资产管理产品</v>
      </c>
    </row>
    <row r="1649" spans="1:68" s="58" customFormat="1" ht="12.75" customHeight="1">
      <c r="A1649" s="137" t="s">
        <v>1743</v>
      </c>
      <c r="B1649" s="50" t="s">
        <v>1744</v>
      </c>
      <c r="C1649" s="252" t="s">
        <v>5552</v>
      </c>
      <c r="D1649" s="257" t="s">
        <v>678</v>
      </c>
      <c r="E1649" s="42" t="s">
        <v>1745</v>
      </c>
      <c r="F1649" s="42" t="s">
        <v>1744</v>
      </c>
      <c r="G1649" s="42"/>
      <c r="H1649" s="307">
        <v>23.034520082866731</v>
      </c>
      <c r="I1649" s="315">
        <v>15.687202684575448</v>
      </c>
      <c r="J1649" s="105">
        <v>0</v>
      </c>
      <c r="K1649" s="42">
        <v>0</v>
      </c>
      <c r="L1649" s="42" t="s">
        <v>4487</v>
      </c>
      <c r="M1649" s="50" t="s">
        <v>2355</v>
      </c>
      <c r="N1649" s="50" t="s">
        <v>2356</v>
      </c>
      <c r="O1649" s="137" t="s">
        <v>2357</v>
      </c>
      <c r="P1649" s="42" t="s">
        <v>64</v>
      </c>
      <c r="Q1649" s="42" t="s">
        <v>65</v>
      </c>
      <c r="R1649" s="42">
        <v>1</v>
      </c>
      <c r="S1649" s="137" t="s">
        <v>2254</v>
      </c>
      <c r="T1649" s="62">
        <v>1205411.5900000001</v>
      </c>
      <c r="U1649" s="62">
        <v>1126289.18</v>
      </c>
      <c r="Z1649" s="42" t="s">
        <v>68</v>
      </c>
      <c r="AJ1649" s="42"/>
      <c r="AW1649" s="42" t="s">
        <v>2412</v>
      </c>
      <c r="AX1649" s="42"/>
      <c r="AY1649" s="42"/>
      <c r="AZ1649" s="42"/>
      <c r="BA1649" s="42"/>
      <c r="BB1649" s="42"/>
      <c r="BN1649" s="128" t="s">
        <v>4578</v>
      </c>
      <c r="BO1649" s="58" t="str">
        <f t="shared" si="25"/>
        <v>境内资产</v>
      </c>
      <c r="BP1649" s="58" t="str">
        <f>IF(M1649="",VLOOKUP(D1649,Sheet4!$A$1:$B$92,2,0),VLOOKUP(Q1649,Sheet4!$A$1:$B$92,2,0))</f>
        <v>保险资产管理产品</v>
      </c>
    </row>
    <row r="1650" spans="1:68" s="58" customFormat="1" ht="12.75" customHeight="1">
      <c r="A1650" s="137" t="s">
        <v>2011</v>
      </c>
      <c r="B1650" s="50" t="s">
        <v>2012</v>
      </c>
      <c r="C1650" s="252" t="s">
        <v>5552</v>
      </c>
      <c r="D1650" s="257" t="s">
        <v>678</v>
      </c>
      <c r="E1650" s="42" t="s">
        <v>2792</v>
      </c>
      <c r="F1650" s="42" t="s">
        <v>2012</v>
      </c>
      <c r="G1650" s="42"/>
      <c r="H1650" s="307">
        <v>11.992521496291214</v>
      </c>
      <c r="I1650" s="315">
        <v>7.8440836396093916</v>
      </c>
      <c r="J1650" s="105">
        <v>0</v>
      </c>
      <c r="K1650" s="42">
        <v>0</v>
      </c>
      <c r="L1650" s="42" t="s">
        <v>4487</v>
      </c>
      <c r="M1650" s="50" t="s">
        <v>2355</v>
      </c>
      <c r="N1650" s="50" t="s">
        <v>2356</v>
      </c>
      <c r="O1650" s="137" t="s">
        <v>2357</v>
      </c>
      <c r="P1650" s="42" t="s">
        <v>64</v>
      </c>
      <c r="Q1650" s="42" t="s">
        <v>65</v>
      </c>
      <c r="R1650" s="42">
        <v>1</v>
      </c>
      <c r="S1650" s="137" t="s">
        <v>2254</v>
      </c>
      <c r="T1650" s="62">
        <v>1205411.5900000001</v>
      </c>
      <c r="U1650" s="62">
        <v>1126289.18</v>
      </c>
      <c r="Z1650" s="42" t="s">
        <v>68</v>
      </c>
      <c r="AJ1650" s="42"/>
      <c r="AW1650" s="42" t="s">
        <v>2412</v>
      </c>
      <c r="AX1650" s="42"/>
      <c r="AY1650" s="42"/>
      <c r="AZ1650" s="42"/>
      <c r="BA1650" s="42"/>
      <c r="BB1650" s="42"/>
      <c r="BN1650" s="128" t="s">
        <v>4578</v>
      </c>
      <c r="BO1650" s="58" t="str">
        <f t="shared" si="25"/>
        <v>境内资产</v>
      </c>
      <c r="BP1650" s="58" t="str">
        <f>IF(M1650="",VLOOKUP(D1650,Sheet4!$A$1:$B$92,2,0),VLOOKUP(Q1650,Sheet4!$A$1:$B$92,2,0))</f>
        <v>保险资产管理产品</v>
      </c>
    </row>
    <row r="1651" spans="1:68" s="58" customFormat="1" ht="12.75" customHeight="1">
      <c r="A1651" s="137" t="s">
        <v>2013</v>
      </c>
      <c r="B1651" s="50" t="s">
        <v>2014</v>
      </c>
      <c r="C1651" s="252" t="s">
        <v>5552</v>
      </c>
      <c r="D1651" s="257" t="s">
        <v>678</v>
      </c>
      <c r="E1651" s="42" t="s">
        <v>2793</v>
      </c>
      <c r="F1651" s="42" t="s">
        <v>2014</v>
      </c>
      <c r="G1651" s="42"/>
      <c r="H1651" s="307">
        <v>5.878551831227913</v>
      </c>
      <c r="I1651" s="315">
        <v>6.1341410412812998</v>
      </c>
      <c r="J1651" s="105">
        <v>0</v>
      </c>
      <c r="K1651" s="42">
        <v>0</v>
      </c>
      <c r="L1651" s="42" t="s">
        <v>4487</v>
      </c>
      <c r="M1651" s="50" t="s">
        <v>2355</v>
      </c>
      <c r="N1651" s="50" t="s">
        <v>2356</v>
      </c>
      <c r="O1651" s="137" t="s">
        <v>2357</v>
      </c>
      <c r="P1651" s="42" t="s">
        <v>64</v>
      </c>
      <c r="Q1651" s="42" t="s">
        <v>65</v>
      </c>
      <c r="R1651" s="42">
        <v>1</v>
      </c>
      <c r="S1651" s="137" t="s">
        <v>2254</v>
      </c>
      <c r="T1651" s="62">
        <v>1205411.5900000001</v>
      </c>
      <c r="U1651" s="62">
        <v>1126289.18</v>
      </c>
      <c r="Z1651" s="42" t="s">
        <v>68</v>
      </c>
      <c r="AJ1651" s="42"/>
      <c r="AW1651" s="42" t="s">
        <v>2412</v>
      </c>
      <c r="AX1651" s="42"/>
      <c r="AY1651" s="42"/>
      <c r="AZ1651" s="42"/>
      <c r="BA1651" s="42"/>
      <c r="BB1651" s="42"/>
      <c r="BN1651" s="128" t="s">
        <v>4578</v>
      </c>
      <c r="BO1651" s="58" t="str">
        <f t="shared" si="25"/>
        <v>境内资产</v>
      </c>
      <c r="BP1651" s="58" t="str">
        <f>IF(M1651="",VLOOKUP(D1651,Sheet4!$A$1:$B$92,2,0),VLOOKUP(Q1651,Sheet4!$A$1:$B$92,2,0))</f>
        <v>保险资产管理产品</v>
      </c>
    </row>
    <row r="1652" spans="1:68" s="58" customFormat="1" ht="12.75" customHeight="1">
      <c r="A1652" s="137" t="s">
        <v>2019</v>
      </c>
      <c r="B1652" s="50" t="s">
        <v>2020</v>
      </c>
      <c r="C1652" s="252" t="s">
        <v>5552</v>
      </c>
      <c r="D1652" s="257" t="s">
        <v>678</v>
      </c>
      <c r="E1652" s="42" t="s">
        <v>2795</v>
      </c>
      <c r="F1652" s="42" t="s">
        <v>2020</v>
      </c>
      <c r="G1652" s="42"/>
      <c r="H1652" s="307">
        <v>1.992058161073222</v>
      </c>
      <c r="I1652" s="315">
        <v>4.1818014831689778</v>
      </c>
      <c r="J1652" s="105">
        <v>0</v>
      </c>
      <c r="K1652" s="42">
        <v>0</v>
      </c>
      <c r="L1652" s="42" t="s">
        <v>4487</v>
      </c>
      <c r="M1652" s="50" t="s">
        <v>2355</v>
      </c>
      <c r="N1652" s="50" t="s">
        <v>2356</v>
      </c>
      <c r="O1652" s="137" t="s">
        <v>2357</v>
      </c>
      <c r="P1652" s="42" t="s">
        <v>64</v>
      </c>
      <c r="Q1652" s="42" t="s">
        <v>65</v>
      </c>
      <c r="R1652" s="42">
        <v>1</v>
      </c>
      <c r="S1652" s="137" t="s">
        <v>2254</v>
      </c>
      <c r="T1652" s="62">
        <v>1205411.5900000001</v>
      </c>
      <c r="U1652" s="62">
        <v>1126289.18</v>
      </c>
      <c r="Z1652" s="42" t="s">
        <v>68</v>
      </c>
      <c r="AJ1652" s="42"/>
      <c r="AW1652" s="42" t="s">
        <v>2412</v>
      </c>
      <c r="AX1652" s="42"/>
      <c r="AY1652" s="42"/>
      <c r="AZ1652" s="42"/>
      <c r="BA1652" s="42"/>
      <c r="BB1652" s="42"/>
      <c r="BN1652" s="128" t="s">
        <v>4578</v>
      </c>
      <c r="BO1652" s="58" t="str">
        <f t="shared" si="25"/>
        <v>境内资产</v>
      </c>
      <c r="BP1652" s="58" t="str">
        <f>IF(M1652="",VLOOKUP(D1652,Sheet4!$A$1:$B$92,2,0),VLOOKUP(Q1652,Sheet4!$A$1:$B$92,2,0))</f>
        <v>保险资产管理产品</v>
      </c>
    </row>
    <row r="1653" spans="1:68" s="58" customFormat="1" ht="12.75" customHeight="1">
      <c r="A1653" s="137" t="s">
        <v>1755</v>
      </c>
      <c r="B1653" s="50" t="s">
        <v>1756</v>
      </c>
      <c r="C1653" s="252" t="s">
        <v>5552</v>
      </c>
      <c r="D1653" s="257" t="s">
        <v>678</v>
      </c>
      <c r="E1653" s="42" t="s">
        <v>1757</v>
      </c>
      <c r="F1653" s="42" t="s">
        <v>1756</v>
      </c>
      <c r="G1653" s="42"/>
      <c r="H1653" s="307">
        <v>12.281559444123817</v>
      </c>
      <c r="I1653" s="315">
        <v>9.7832593178832443</v>
      </c>
      <c r="J1653" s="105">
        <v>0</v>
      </c>
      <c r="K1653" s="42">
        <v>0</v>
      </c>
      <c r="L1653" s="42" t="s">
        <v>4487</v>
      </c>
      <c r="M1653" s="50" t="s">
        <v>2355</v>
      </c>
      <c r="N1653" s="50" t="s">
        <v>2356</v>
      </c>
      <c r="O1653" s="137" t="s">
        <v>2357</v>
      </c>
      <c r="P1653" s="42" t="s">
        <v>64</v>
      </c>
      <c r="Q1653" s="42" t="s">
        <v>65</v>
      </c>
      <c r="R1653" s="42">
        <v>1</v>
      </c>
      <c r="S1653" s="137" t="s">
        <v>2254</v>
      </c>
      <c r="T1653" s="62">
        <v>1205411.5900000001</v>
      </c>
      <c r="U1653" s="62">
        <v>1126289.18</v>
      </c>
      <c r="Z1653" s="42" t="s">
        <v>68</v>
      </c>
      <c r="AJ1653" s="42"/>
      <c r="AW1653" s="42" t="s">
        <v>2412</v>
      </c>
      <c r="AX1653" s="42"/>
      <c r="AY1653" s="42"/>
      <c r="AZ1653" s="42"/>
      <c r="BA1653" s="42"/>
      <c r="BB1653" s="42"/>
      <c r="BN1653" s="128" t="s">
        <v>4578</v>
      </c>
      <c r="BO1653" s="58" t="str">
        <f t="shared" si="25"/>
        <v>境内资产</v>
      </c>
      <c r="BP1653" s="58" t="str">
        <f>IF(M1653="",VLOOKUP(D1653,Sheet4!$A$1:$B$92,2,0),VLOOKUP(Q1653,Sheet4!$A$1:$B$92,2,0))</f>
        <v>保险资产管理产品</v>
      </c>
    </row>
    <row r="1654" spans="1:68" s="58" customFormat="1" ht="12.75" customHeight="1">
      <c r="A1654" s="137" t="s">
        <v>1758</v>
      </c>
      <c r="B1654" s="50" t="s">
        <v>1759</v>
      </c>
      <c r="C1654" s="252" t="s">
        <v>5552</v>
      </c>
      <c r="D1654" s="257" t="s">
        <v>678</v>
      </c>
      <c r="E1654" s="42" t="s">
        <v>1760</v>
      </c>
      <c r="F1654" s="42" t="s">
        <v>1759</v>
      </c>
      <c r="G1654" s="42"/>
      <c r="H1654" s="307">
        <v>31.37006469325588</v>
      </c>
      <c r="I1654" s="315">
        <v>16.582403254452746</v>
      </c>
      <c r="J1654" s="105">
        <v>0</v>
      </c>
      <c r="K1654" s="42">
        <v>0</v>
      </c>
      <c r="L1654" s="42" t="s">
        <v>4487</v>
      </c>
      <c r="M1654" s="50" t="s">
        <v>2355</v>
      </c>
      <c r="N1654" s="50" t="s">
        <v>2356</v>
      </c>
      <c r="O1654" s="137" t="s">
        <v>2357</v>
      </c>
      <c r="P1654" s="42" t="s">
        <v>64</v>
      </c>
      <c r="Q1654" s="42" t="s">
        <v>65</v>
      </c>
      <c r="R1654" s="42">
        <v>1</v>
      </c>
      <c r="S1654" s="137" t="s">
        <v>2254</v>
      </c>
      <c r="T1654" s="62">
        <v>1205411.5900000001</v>
      </c>
      <c r="U1654" s="62">
        <v>1126289.18</v>
      </c>
      <c r="Z1654" s="42" t="s">
        <v>68</v>
      </c>
      <c r="AJ1654" s="42"/>
      <c r="AW1654" s="42" t="s">
        <v>2412</v>
      </c>
      <c r="AX1654" s="42"/>
      <c r="AY1654" s="42"/>
      <c r="AZ1654" s="42"/>
      <c r="BA1654" s="42"/>
      <c r="BB1654" s="42"/>
      <c r="BN1654" s="128" t="s">
        <v>4578</v>
      </c>
      <c r="BO1654" s="58" t="str">
        <f t="shared" si="25"/>
        <v>境内资产</v>
      </c>
      <c r="BP1654" s="58" t="str">
        <f>IF(M1654="",VLOOKUP(D1654,Sheet4!$A$1:$B$92,2,0),VLOOKUP(Q1654,Sheet4!$A$1:$B$92,2,0))</f>
        <v>保险资产管理产品</v>
      </c>
    </row>
    <row r="1655" spans="1:68" s="58" customFormat="1" ht="12.75" customHeight="1">
      <c r="A1655" s="137" t="s">
        <v>1761</v>
      </c>
      <c r="B1655" s="50" t="s">
        <v>1762</v>
      </c>
      <c r="C1655" s="252" t="s">
        <v>5552</v>
      </c>
      <c r="D1655" s="257" t="s">
        <v>678</v>
      </c>
      <c r="E1655" s="42" t="s">
        <v>1763</v>
      </c>
      <c r="F1655" s="42" t="s">
        <v>1762</v>
      </c>
      <c r="G1655" s="42"/>
      <c r="H1655" s="307">
        <v>4.4569662903959513</v>
      </c>
      <c r="I1655" s="315">
        <v>5.2460330790755902</v>
      </c>
      <c r="J1655" s="105">
        <v>0</v>
      </c>
      <c r="K1655" s="42">
        <v>0</v>
      </c>
      <c r="L1655" s="42" t="s">
        <v>4487</v>
      </c>
      <c r="M1655" s="50" t="s">
        <v>2355</v>
      </c>
      <c r="N1655" s="50" t="s">
        <v>2356</v>
      </c>
      <c r="O1655" s="137" t="s">
        <v>2357</v>
      </c>
      <c r="P1655" s="42" t="s">
        <v>64</v>
      </c>
      <c r="Q1655" s="42" t="s">
        <v>65</v>
      </c>
      <c r="R1655" s="42">
        <v>1</v>
      </c>
      <c r="S1655" s="137" t="s">
        <v>2254</v>
      </c>
      <c r="T1655" s="62">
        <v>1205411.5900000001</v>
      </c>
      <c r="U1655" s="62">
        <v>1126289.18</v>
      </c>
      <c r="Z1655" s="42" t="s">
        <v>68</v>
      </c>
      <c r="AJ1655" s="42"/>
      <c r="AW1655" s="42" t="s">
        <v>2412</v>
      </c>
      <c r="AX1655" s="42"/>
      <c r="AY1655" s="42"/>
      <c r="AZ1655" s="42"/>
      <c r="BA1655" s="42"/>
      <c r="BB1655" s="42"/>
      <c r="BN1655" s="128" t="s">
        <v>4578</v>
      </c>
      <c r="BO1655" s="58" t="str">
        <f t="shared" si="25"/>
        <v>境内资产</v>
      </c>
      <c r="BP1655" s="58" t="str">
        <f>IF(M1655="",VLOOKUP(D1655,Sheet4!$A$1:$B$92,2,0),VLOOKUP(Q1655,Sheet4!$A$1:$B$92,2,0))</f>
        <v>保险资产管理产品</v>
      </c>
    </row>
    <row r="1656" spans="1:68" s="58" customFormat="1" ht="12.75" customHeight="1">
      <c r="A1656" s="137" t="s">
        <v>1621</v>
      </c>
      <c r="B1656" s="50" t="s">
        <v>1622</v>
      </c>
      <c r="C1656" s="252" t="s">
        <v>5552</v>
      </c>
      <c r="D1656" s="257" t="s">
        <v>678</v>
      </c>
      <c r="E1656" s="42" t="s">
        <v>1623</v>
      </c>
      <c r="F1656" s="42" t="s">
        <v>1622</v>
      </c>
      <c r="G1656" s="42"/>
      <c r="H1656" s="307">
        <v>4.60321586058412</v>
      </c>
      <c r="I1656" s="315">
        <v>4.4431498906516955</v>
      </c>
      <c r="J1656" s="105">
        <v>0</v>
      </c>
      <c r="K1656" s="42">
        <v>0</v>
      </c>
      <c r="L1656" s="42" t="s">
        <v>4487</v>
      </c>
      <c r="M1656" s="50" t="s">
        <v>2355</v>
      </c>
      <c r="N1656" s="50" t="s">
        <v>2356</v>
      </c>
      <c r="O1656" s="137" t="s">
        <v>2357</v>
      </c>
      <c r="P1656" s="42" t="s">
        <v>64</v>
      </c>
      <c r="Q1656" s="42" t="s">
        <v>65</v>
      </c>
      <c r="R1656" s="42">
        <v>1</v>
      </c>
      <c r="S1656" s="137" t="s">
        <v>2254</v>
      </c>
      <c r="T1656" s="62">
        <v>1205411.5900000001</v>
      </c>
      <c r="U1656" s="62">
        <v>1126289.18</v>
      </c>
      <c r="Z1656" s="42" t="s">
        <v>68</v>
      </c>
      <c r="AJ1656" s="42"/>
      <c r="AW1656" s="42" t="s">
        <v>2412</v>
      </c>
      <c r="AX1656" s="42"/>
      <c r="AY1656" s="42"/>
      <c r="AZ1656" s="42"/>
      <c r="BA1656" s="42"/>
      <c r="BB1656" s="42"/>
      <c r="BN1656" s="128" t="s">
        <v>4578</v>
      </c>
      <c r="BO1656" s="58" t="str">
        <f t="shared" si="25"/>
        <v>境内资产</v>
      </c>
      <c r="BP1656" s="58" t="str">
        <f>IF(M1656="",VLOOKUP(D1656,Sheet4!$A$1:$B$92,2,0),VLOOKUP(Q1656,Sheet4!$A$1:$B$92,2,0))</f>
        <v>保险资产管理产品</v>
      </c>
    </row>
    <row r="1657" spans="1:68" s="58" customFormat="1" ht="12.75" customHeight="1">
      <c r="A1657" s="137" t="s">
        <v>2035</v>
      </c>
      <c r="B1657" s="50" t="s">
        <v>2036</v>
      </c>
      <c r="C1657" s="252" t="s">
        <v>5552</v>
      </c>
      <c r="D1657" s="257" t="s">
        <v>678</v>
      </c>
      <c r="E1657" s="42" t="s">
        <v>4460</v>
      </c>
      <c r="F1657" s="42" t="s">
        <v>2036</v>
      </c>
      <c r="G1657" s="42"/>
      <c r="H1657" s="307">
        <v>62.986781910898948</v>
      </c>
      <c r="I1657" s="315">
        <v>50.173447113990058</v>
      </c>
      <c r="J1657" s="105">
        <v>0</v>
      </c>
      <c r="K1657" s="42">
        <v>0</v>
      </c>
      <c r="L1657" s="42" t="s">
        <v>4487</v>
      </c>
      <c r="M1657" s="50" t="s">
        <v>2355</v>
      </c>
      <c r="N1657" s="50" t="s">
        <v>2356</v>
      </c>
      <c r="O1657" s="137" t="s">
        <v>2357</v>
      </c>
      <c r="P1657" s="42" t="s">
        <v>64</v>
      </c>
      <c r="Q1657" s="42" t="s">
        <v>65</v>
      </c>
      <c r="R1657" s="42">
        <v>1</v>
      </c>
      <c r="S1657" s="137" t="s">
        <v>2254</v>
      </c>
      <c r="T1657" s="62">
        <v>1205411.5900000001</v>
      </c>
      <c r="U1657" s="62">
        <v>1126289.18</v>
      </c>
      <c r="Z1657" s="42" t="s">
        <v>68</v>
      </c>
      <c r="AJ1657" s="42"/>
      <c r="AW1657" s="42" t="s">
        <v>2412</v>
      </c>
      <c r="AX1657" s="42"/>
      <c r="AY1657" s="42"/>
      <c r="AZ1657" s="42"/>
      <c r="BA1657" s="42"/>
      <c r="BB1657" s="42"/>
      <c r="BN1657" s="128" t="s">
        <v>4578</v>
      </c>
      <c r="BO1657" s="58" t="str">
        <f t="shared" si="25"/>
        <v>境内资产</v>
      </c>
      <c r="BP1657" s="58" t="str">
        <f>IF(M1657="",VLOOKUP(D1657,Sheet4!$A$1:$B$92,2,0),VLOOKUP(Q1657,Sheet4!$A$1:$B$92,2,0))</f>
        <v>保险资产管理产品</v>
      </c>
    </row>
    <row r="1658" spans="1:68" s="58" customFormat="1" ht="12.75" customHeight="1">
      <c r="A1658" s="137" t="s">
        <v>1627</v>
      </c>
      <c r="B1658" s="50" t="s">
        <v>1628</v>
      </c>
      <c r="C1658" s="252" t="s">
        <v>5552</v>
      </c>
      <c r="D1658" s="257" t="s">
        <v>678</v>
      </c>
      <c r="E1658" s="42" t="s">
        <v>1629</v>
      </c>
      <c r="F1658" s="42" t="s">
        <v>1628</v>
      </c>
      <c r="G1658" s="42"/>
      <c r="H1658" s="307">
        <v>16.48052503785804</v>
      </c>
      <c r="I1658" s="315">
        <v>8.9047689316802092</v>
      </c>
      <c r="J1658" s="105">
        <v>0</v>
      </c>
      <c r="K1658" s="42">
        <v>0</v>
      </c>
      <c r="L1658" s="42" t="s">
        <v>4487</v>
      </c>
      <c r="M1658" s="50" t="s">
        <v>2355</v>
      </c>
      <c r="N1658" s="50" t="s">
        <v>2356</v>
      </c>
      <c r="O1658" s="137" t="s">
        <v>2357</v>
      </c>
      <c r="P1658" s="42" t="s">
        <v>64</v>
      </c>
      <c r="Q1658" s="42" t="s">
        <v>65</v>
      </c>
      <c r="R1658" s="42">
        <v>1</v>
      </c>
      <c r="S1658" s="137" t="s">
        <v>2254</v>
      </c>
      <c r="T1658" s="62">
        <v>1205411.5900000001</v>
      </c>
      <c r="U1658" s="62">
        <v>1126289.18</v>
      </c>
      <c r="Z1658" s="42" t="s">
        <v>68</v>
      </c>
      <c r="AJ1658" s="42"/>
      <c r="AW1658" s="42" t="s">
        <v>2412</v>
      </c>
      <c r="AX1658" s="42"/>
      <c r="AY1658" s="42"/>
      <c r="AZ1658" s="42"/>
      <c r="BA1658" s="42"/>
      <c r="BB1658" s="42"/>
      <c r="BN1658" s="128" t="s">
        <v>4578</v>
      </c>
      <c r="BO1658" s="58" t="str">
        <f t="shared" si="25"/>
        <v>境内资产</v>
      </c>
      <c r="BP1658" s="58" t="str">
        <f>IF(M1658="",VLOOKUP(D1658,Sheet4!$A$1:$B$92,2,0),VLOOKUP(Q1658,Sheet4!$A$1:$B$92,2,0))</f>
        <v>保险资产管理产品</v>
      </c>
    </row>
    <row r="1659" spans="1:68" s="58" customFormat="1" ht="12.75" customHeight="1">
      <c r="A1659" s="137" t="s">
        <v>1630</v>
      </c>
      <c r="B1659" s="50" t="s">
        <v>1631</v>
      </c>
      <c r="C1659" s="252" t="s">
        <v>5552</v>
      </c>
      <c r="D1659" s="257" t="s">
        <v>678</v>
      </c>
      <c r="E1659" s="42" t="s">
        <v>1632</v>
      </c>
      <c r="F1659" s="42" t="s">
        <v>1631</v>
      </c>
      <c r="G1659" s="42"/>
      <c r="H1659" s="307">
        <v>9.9784478810053781</v>
      </c>
      <c r="I1659" s="315">
        <v>6.6820875395575943</v>
      </c>
      <c r="J1659" s="105">
        <v>0</v>
      </c>
      <c r="K1659" s="42">
        <v>0</v>
      </c>
      <c r="L1659" s="42" t="s">
        <v>4487</v>
      </c>
      <c r="M1659" s="50" t="s">
        <v>2355</v>
      </c>
      <c r="N1659" s="50" t="s">
        <v>2356</v>
      </c>
      <c r="O1659" s="137" t="s">
        <v>2357</v>
      </c>
      <c r="P1659" s="42" t="s">
        <v>64</v>
      </c>
      <c r="Q1659" s="42" t="s">
        <v>65</v>
      </c>
      <c r="R1659" s="42">
        <v>1</v>
      </c>
      <c r="S1659" s="137" t="s">
        <v>2254</v>
      </c>
      <c r="T1659" s="62">
        <v>1205411.5900000001</v>
      </c>
      <c r="U1659" s="62">
        <v>1126289.18</v>
      </c>
      <c r="Z1659" s="42" t="s">
        <v>68</v>
      </c>
      <c r="AJ1659" s="42"/>
      <c r="AW1659" s="42" t="s">
        <v>2412</v>
      </c>
      <c r="AX1659" s="42"/>
      <c r="AY1659" s="42"/>
      <c r="AZ1659" s="42"/>
      <c r="BA1659" s="42"/>
      <c r="BB1659" s="42"/>
      <c r="BN1659" s="128" t="s">
        <v>4578</v>
      </c>
      <c r="BO1659" s="58" t="str">
        <f t="shared" si="25"/>
        <v>境内资产</v>
      </c>
      <c r="BP1659" s="58" t="str">
        <f>IF(M1659="",VLOOKUP(D1659,Sheet4!$A$1:$B$92,2,0),VLOOKUP(Q1659,Sheet4!$A$1:$B$92,2,0))</f>
        <v>保险资产管理产品</v>
      </c>
    </row>
    <row r="1660" spans="1:68" s="58" customFormat="1" ht="12.75" customHeight="1">
      <c r="A1660" s="137" t="s">
        <v>1633</v>
      </c>
      <c r="B1660" s="50" t="s">
        <v>1634</v>
      </c>
      <c r="C1660" s="252" t="s">
        <v>5552</v>
      </c>
      <c r="D1660" s="257" t="s">
        <v>678</v>
      </c>
      <c r="E1660" s="42" t="s">
        <v>1635</v>
      </c>
      <c r="F1660" s="42" t="s">
        <v>1634</v>
      </c>
      <c r="G1660" s="42"/>
      <c r="H1660" s="307">
        <v>38.299060091076839</v>
      </c>
      <c r="I1660" s="315">
        <v>17.039280670225835</v>
      </c>
      <c r="J1660" s="105">
        <v>0</v>
      </c>
      <c r="K1660" s="42">
        <v>0</v>
      </c>
      <c r="L1660" s="42" t="s">
        <v>4487</v>
      </c>
      <c r="M1660" s="50" t="s">
        <v>2355</v>
      </c>
      <c r="N1660" s="50" t="s">
        <v>2356</v>
      </c>
      <c r="O1660" s="137" t="s">
        <v>2357</v>
      </c>
      <c r="P1660" s="42" t="s">
        <v>64</v>
      </c>
      <c r="Q1660" s="42" t="s">
        <v>65</v>
      </c>
      <c r="R1660" s="42">
        <v>1</v>
      </c>
      <c r="S1660" s="137" t="s">
        <v>2254</v>
      </c>
      <c r="T1660" s="62">
        <v>1205411.5900000001</v>
      </c>
      <c r="U1660" s="62">
        <v>1126289.18</v>
      </c>
      <c r="Z1660" s="42" t="s">
        <v>68</v>
      </c>
      <c r="AJ1660" s="42"/>
      <c r="AW1660" s="42" t="s">
        <v>2412</v>
      </c>
      <c r="AX1660" s="42"/>
      <c r="AY1660" s="42"/>
      <c r="AZ1660" s="42"/>
      <c r="BA1660" s="42"/>
      <c r="BB1660" s="42"/>
      <c r="BN1660" s="128" t="s">
        <v>4578</v>
      </c>
      <c r="BO1660" s="58" t="str">
        <f t="shared" si="25"/>
        <v>境内资产</v>
      </c>
      <c r="BP1660" s="58" t="str">
        <f>IF(M1660="",VLOOKUP(D1660,Sheet4!$A$1:$B$92,2,0),VLOOKUP(Q1660,Sheet4!$A$1:$B$92,2,0))</f>
        <v>保险资产管理产品</v>
      </c>
    </row>
    <row r="1661" spans="1:68" s="58" customFormat="1" ht="12.75" customHeight="1">
      <c r="A1661" s="137" t="s">
        <v>1764</v>
      </c>
      <c r="B1661" s="50" t="s">
        <v>1765</v>
      </c>
      <c r="C1661" s="252" t="s">
        <v>5552</v>
      </c>
      <c r="D1661" s="257" t="s">
        <v>678</v>
      </c>
      <c r="E1661" s="42" t="s">
        <v>1766</v>
      </c>
      <c r="F1661" s="42" t="s">
        <v>1765</v>
      </c>
      <c r="G1661" s="42"/>
      <c r="H1661" s="307">
        <v>11.793744073687256</v>
      </c>
      <c r="I1661" s="315">
        <v>8.222644481472793</v>
      </c>
      <c r="J1661" s="105">
        <v>0</v>
      </c>
      <c r="K1661" s="42">
        <v>0</v>
      </c>
      <c r="L1661" s="42" t="s">
        <v>4487</v>
      </c>
      <c r="M1661" s="50" t="s">
        <v>2355</v>
      </c>
      <c r="N1661" s="50" t="s">
        <v>2356</v>
      </c>
      <c r="O1661" s="137" t="s">
        <v>2357</v>
      </c>
      <c r="P1661" s="42" t="s">
        <v>64</v>
      </c>
      <c r="Q1661" s="42" t="s">
        <v>65</v>
      </c>
      <c r="R1661" s="42">
        <v>1</v>
      </c>
      <c r="S1661" s="137" t="s">
        <v>2254</v>
      </c>
      <c r="T1661" s="62">
        <v>1205411.5900000001</v>
      </c>
      <c r="U1661" s="62">
        <v>1126289.18</v>
      </c>
      <c r="Z1661" s="42" t="s">
        <v>68</v>
      </c>
      <c r="AJ1661" s="42"/>
      <c r="AW1661" s="42" t="s">
        <v>2412</v>
      </c>
      <c r="AX1661" s="42"/>
      <c r="AY1661" s="42"/>
      <c r="AZ1661" s="42"/>
      <c r="BA1661" s="42"/>
      <c r="BB1661" s="42"/>
      <c r="BN1661" s="128" t="s">
        <v>4578</v>
      </c>
      <c r="BO1661" s="58" t="str">
        <f t="shared" si="25"/>
        <v>境内资产</v>
      </c>
      <c r="BP1661" s="58" t="str">
        <f>IF(M1661="",VLOOKUP(D1661,Sheet4!$A$1:$B$92,2,0),VLOOKUP(Q1661,Sheet4!$A$1:$B$92,2,0))</f>
        <v>保险资产管理产品</v>
      </c>
    </row>
    <row r="1662" spans="1:68" s="58" customFormat="1" ht="12.75" customHeight="1">
      <c r="A1662" s="137" t="s">
        <v>1636</v>
      </c>
      <c r="B1662" s="50" t="s">
        <v>1637</v>
      </c>
      <c r="C1662" s="252" t="s">
        <v>5552</v>
      </c>
      <c r="D1662" s="257" t="s">
        <v>678</v>
      </c>
      <c r="E1662" s="42" t="s">
        <v>1638</v>
      </c>
      <c r="F1662" s="42" t="s">
        <v>1637</v>
      </c>
      <c r="G1662" s="42"/>
      <c r="H1662" s="307">
        <v>6.623077043729972</v>
      </c>
      <c r="I1662" s="315">
        <v>3.7270234792666801</v>
      </c>
      <c r="J1662" s="105">
        <v>0</v>
      </c>
      <c r="K1662" s="42">
        <v>0</v>
      </c>
      <c r="L1662" s="42" t="s">
        <v>4487</v>
      </c>
      <c r="M1662" s="50" t="s">
        <v>2355</v>
      </c>
      <c r="N1662" s="50" t="s">
        <v>2356</v>
      </c>
      <c r="O1662" s="137" t="s">
        <v>2357</v>
      </c>
      <c r="P1662" s="42" t="s">
        <v>64</v>
      </c>
      <c r="Q1662" s="42" t="s">
        <v>65</v>
      </c>
      <c r="R1662" s="42">
        <v>1</v>
      </c>
      <c r="S1662" s="137" t="s">
        <v>2254</v>
      </c>
      <c r="T1662" s="62">
        <v>1205411.5900000001</v>
      </c>
      <c r="U1662" s="62">
        <v>1126289.18</v>
      </c>
      <c r="Z1662" s="42" t="s">
        <v>68</v>
      </c>
      <c r="AJ1662" s="42"/>
      <c r="AW1662" s="42" t="s">
        <v>2412</v>
      </c>
      <c r="AX1662" s="42"/>
      <c r="AY1662" s="42"/>
      <c r="AZ1662" s="42"/>
      <c r="BA1662" s="42"/>
      <c r="BB1662" s="42"/>
      <c r="BN1662" s="128" t="s">
        <v>4578</v>
      </c>
      <c r="BO1662" s="58" t="str">
        <f t="shared" si="25"/>
        <v>境内资产</v>
      </c>
      <c r="BP1662" s="58" t="str">
        <f>IF(M1662="",VLOOKUP(D1662,Sheet4!$A$1:$B$92,2,0),VLOOKUP(Q1662,Sheet4!$A$1:$B$92,2,0))</f>
        <v>保险资产管理产品</v>
      </c>
    </row>
    <row r="1663" spans="1:68" s="58" customFormat="1" ht="12.75" customHeight="1">
      <c r="A1663" s="137" t="s">
        <v>1826</v>
      </c>
      <c r="B1663" s="50" t="s">
        <v>1827</v>
      </c>
      <c r="C1663" s="252" t="s">
        <v>5552</v>
      </c>
      <c r="D1663" s="257" t="s">
        <v>678</v>
      </c>
      <c r="E1663" s="42" t="s">
        <v>1828</v>
      </c>
      <c r="F1663" s="42" t="s">
        <v>1827</v>
      </c>
      <c r="G1663" s="42"/>
      <c r="H1663" s="307">
        <v>3.808560097059269</v>
      </c>
      <c r="I1663" s="315">
        <v>2.585383163232343</v>
      </c>
      <c r="J1663" s="105">
        <v>0</v>
      </c>
      <c r="K1663" s="42">
        <v>0</v>
      </c>
      <c r="L1663" s="42" t="s">
        <v>4487</v>
      </c>
      <c r="M1663" s="50" t="s">
        <v>2355</v>
      </c>
      <c r="N1663" s="50" t="s">
        <v>2356</v>
      </c>
      <c r="O1663" s="137" t="s">
        <v>2357</v>
      </c>
      <c r="P1663" s="42" t="s">
        <v>64</v>
      </c>
      <c r="Q1663" s="42" t="s">
        <v>65</v>
      </c>
      <c r="R1663" s="42">
        <v>1</v>
      </c>
      <c r="S1663" s="137" t="s">
        <v>2254</v>
      </c>
      <c r="T1663" s="62">
        <v>1205411.5900000001</v>
      </c>
      <c r="U1663" s="62">
        <v>1126289.18</v>
      </c>
      <c r="Z1663" s="42" t="s">
        <v>68</v>
      </c>
      <c r="AJ1663" s="42"/>
      <c r="AW1663" s="42" t="s">
        <v>2412</v>
      </c>
      <c r="AX1663" s="42"/>
      <c r="AY1663" s="42"/>
      <c r="AZ1663" s="42"/>
      <c r="BA1663" s="42"/>
      <c r="BB1663" s="42"/>
      <c r="BN1663" s="128" t="s">
        <v>4578</v>
      </c>
      <c r="BO1663" s="58" t="str">
        <f t="shared" si="25"/>
        <v>境内资产</v>
      </c>
      <c r="BP1663" s="58" t="str">
        <f>IF(M1663="",VLOOKUP(D1663,Sheet4!$A$1:$B$92,2,0),VLOOKUP(Q1663,Sheet4!$A$1:$B$92,2,0))</f>
        <v>保险资产管理产品</v>
      </c>
    </row>
    <row r="1664" spans="1:68" s="58" customFormat="1" ht="12.75" customHeight="1">
      <c r="A1664" s="137" t="s">
        <v>2245</v>
      </c>
      <c r="B1664" s="50" t="s">
        <v>2246</v>
      </c>
      <c r="C1664" s="252" t="s">
        <v>5552</v>
      </c>
      <c r="D1664" s="257" t="s">
        <v>678</v>
      </c>
      <c r="E1664" s="42" t="s">
        <v>2814</v>
      </c>
      <c r="F1664" s="42" t="s">
        <v>2246</v>
      </c>
      <c r="G1664" s="42"/>
      <c r="H1664" s="307">
        <v>21.404128172183189</v>
      </c>
      <c r="I1664" s="315">
        <v>8.8359138964044224</v>
      </c>
      <c r="J1664" s="105">
        <v>0</v>
      </c>
      <c r="K1664" s="42">
        <v>0</v>
      </c>
      <c r="L1664" s="42" t="s">
        <v>4487</v>
      </c>
      <c r="M1664" s="50" t="s">
        <v>2355</v>
      </c>
      <c r="N1664" s="50" t="s">
        <v>2356</v>
      </c>
      <c r="O1664" s="137" t="s">
        <v>2357</v>
      </c>
      <c r="P1664" s="42" t="s">
        <v>64</v>
      </c>
      <c r="Q1664" s="42" t="s">
        <v>65</v>
      </c>
      <c r="R1664" s="42">
        <v>1</v>
      </c>
      <c r="S1664" s="137" t="s">
        <v>2254</v>
      </c>
      <c r="T1664" s="62">
        <v>1205411.5900000001</v>
      </c>
      <c r="U1664" s="62">
        <v>1126289.18</v>
      </c>
      <c r="Z1664" s="42" t="s">
        <v>68</v>
      </c>
      <c r="AJ1664" s="42"/>
      <c r="AW1664" s="42" t="s">
        <v>2412</v>
      </c>
      <c r="AX1664" s="42"/>
      <c r="AY1664" s="42"/>
      <c r="AZ1664" s="42"/>
      <c r="BA1664" s="42"/>
      <c r="BB1664" s="42"/>
      <c r="BN1664" s="128" t="s">
        <v>4578</v>
      </c>
      <c r="BO1664" s="58" t="str">
        <f t="shared" si="25"/>
        <v>境内资产</v>
      </c>
      <c r="BP1664" s="58" t="str">
        <f>IF(M1664="",VLOOKUP(D1664,Sheet4!$A$1:$B$92,2,0),VLOOKUP(Q1664,Sheet4!$A$1:$B$92,2,0))</f>
        <v>保险资产管理产品</v>
      </c>
    </row>
    <row r="1665" spans="1:68" s="58" customFormat="1" ht="12.75" customHeight="1">
      <c r="A1665" s="137" t="s">
        <v>1639</v>
      </c>
      <c r="B1665" s="50" t="s">
        <v>1640</v>
      </c>
      <c r="C1665" s="252" t="s">
        <v>5552</v>
      </c>
      <c r="D1665" s="257" t="s">
        <v>678</v>
      </c>
      <c r="E1665" s="42" t="s">
        <v>1641</v>
      </c>
      <c r="F1665" s="42" t="s">
        <v>1640</v>
      </c>
      <c r="G1665" s="42"/>
      <c r="H1665" s="307">
        <v>6.669448512686821</v>
      </c>
      <c r="I1665" s="315">
        <v>4.5533690138681919</v>
      </c>
      <c r="J1665" s="105">
        <v>0</v>
      </c>
      <c r="K1665" s="42">
        <v>0</v>
      </c>
      <c r="L1665" s="42" t="s">
        <v>4487</v>
      </c>
      <c r="M1665" s="50" t="s">
        <v>2355</v>
      </c>
      <c r="N1665" s="50" t="s">
        <v>2356</v>
      </c>
      <c r="O1665" s="137" t="s">
        <v>2357</v>
      </c>
      <c r="P1665" s="42" t="s">
        <v>64</v>
      </c>
      <c r="Q1665" s="42" t="s">
        <v>65</v>
      </c>
      <c r="R1665" s="42">
        <v>1</v>
      </c>
      <c r="S1665" s="137" t="s">
        <v>2254</v>
      </c>
      <c r="T1665" s="62">
        <v>1205411.5900000001</v>
      </c>
      <c r="U1665" s="62">
        <v>1126289.18</v>
      </c>
      <c r="Z1665" s="42" t="s">
        <v>68</v>
      </c>
      <c r="AJ1665" s="42"/>
      <c r="AW1665" s="42" t="s">
        <v>2412</v>
      </c>
      <c r="AX1665" s="42"/>
      <c r="AY1665" s="42"/>
      <c r="AZ1665" s="42"/>
      <c r="BA1665" s="42"/>
      <c r="BB1665" s="42"/>
      <c r="BN1665" s="128" t="s">
        <v>4578</v>
      </c>
      <c r="BO1665" s="58" t="str">
        <f t="shared" si="25"/>
        <v>境内资产</v>
      </c>
      <c r="BP1665" s="58" t="str">
        <f>IF(M1665="",VLOOKUP(D1665,Sheet4!$A$1:$B$92,2,0),VLOOKUP(Q1665,Sheet4!$A$1:$B$92,2,0))</f>
        <v>保险资产管理产品</v>
      </c>
    </row>
    <row r="1666" spans="1:68" s="58" customFormat="1" ht="12.75" customHeight="1">
      <c r="A1666" s="137" t="s">
        <v>1642</v>
      </c>
      <c r="B1666" s="50" t="s">
        <v>1643</v>
      </c>
      <c r="C1666" s="252" t="s">
        <v>5552</v>
      </c>
      <c r="D1666" s="257" t="s">
        <v>678</v>
      </c>
      <c r="E1666" s="42" t="s">
        <v>1644</v>
      </c>
      <c r="F1666" s="42" t="s">
        <v>1643</v>
      </c>
      <c r="G1666" s="42"/>
      <c r="H1666" s="307">
        <v>20.088648042118198</v>
      </c>
      <c r="I1666" s="315">
        <v>9.8123390093367604</v>
      </c>
      <c r="J1666" s="105">
        <v>0</v>
      </c>
      <c r="K1666" s="42">
        <v>0</v>
      </c>
      <c r="L1666" s="42" t="s">
        <v>4487</v>
      </c>
      <c r="M1666" s="50" t="s">
        <v>2355</v>
      </c>
      <c r="N1666" s="50" t="s">
        <v>2356</v>
      </c>
      <c r="O1666" s="137" t="s">
        <v>2357</v>
      </c>
      <c r="P1666" s="42" t="s">
        <v>64</v>
      </c>
      <c r="Q1666" s="42" t="s">
        <v>65</v>
      </c>
      <c r="R1666" s="42">
        <v>1</v>
      </c>
      <c r="S1666" s="137" t="s">
        <v>2254</v>
      </c>
      <c r="T1666" s="62">
        <v>1205411.5900000001</v>
      </c>
      <c r="U1666" s="62">
        <v>1126289.18</v>
      </c>
      <c r="Z1666" s="42" t="s">
        <v>68</v>
      </c>
      <c r="AJ1666" s="42"/>
      <c r="AW1666" s="42" t="s">
        <v>2412</v>
      </c>
      <c r="AX1666" s="42"/>
      <c r="AY1666" s="42"/>
      <c r="AZ1666" s="42"/>
      <c r="BA1666" s="42"/>
      <c r="BB1666" s="42"/>
      <c r="BN1666" s="128" t="s">
        <v>4578</v>
      </c>
      <c r="BO1666" s="58" t="str">
        <f t="shared" si="25"/>
        <v>境内资产</v>
      </c>
      <c r="BP1666" s="58" t="str">
        <f>IF(M1666="",VLOOKUP(D1666,Sheet4!$A$1:$B$92,2,0),VLOOKUP(Q1666,Sheet4!$A$1:$B$92,2,0))</f>
        <v>保险资产管理产品</v>
      </c>
    </row>
    <row r="1667" spans="1:68" s="58" customFormat="1" ht="12.75" customHeight="1">
      <c r="A1667" s="137" t="s">
        <v>2180</v>
      </c>
      <c r="B1667" s="50" t="s">
        <v>2347</v>
      </c>
      <c r="C1667" s="252" t="s">
        <v>5552</v>
      </c>
      <c r="D1667" s="257" t="s">
        <v>678</v>
      </c>
      <c r="E1667" s="42" t="s">
        <v>2815</v>
      </c>
      <c r="F1667" s="42" t="s">
        <v>2347</v>
      </c>
      <c r="G1667" s="42"/>
      <c r="H1667" s="307">
        <v>2.9632347443285849</v>
      </c>
      <c r="I1667" s="315">
        <v>2.7235613458902432</v>
      </c>
      <c r="J1667" s="105">
        <v>0</v>
      </c>
      <c r="K1667" s="42">
        <v>0</v>
      </c>
      <c r="L1667" s="42" t="s">
        <v>4487</v>
      </c>
      <c r="M1667" s="50" t="s">
        <v>2355</v>
      </c>
      <c r="N1667" s="50" t="s">
        <v>2356</v>
      </c>
      <c r="O1667" s="137" t="s">
        <v>2357</v>
      </c>
      <c r="P1667" s="42" t="s">
        <v>64</v>
      </c>
      <c r="Q1667" s="42" t="s">
        <v>65</v>
      </c>
      <c r="R1667" s="42">
        <v>1</v>
      </c>
      <c r="S1667" s="137" t="s">
        <v>2254</v>
      </c>
      <c r="T1667" s="62">
        <v>1205411.5900000001</v>
      </c>
      <c r="U1667" s="62">
        <v>1126289.18</v>
      </c>
      <c r="Z1667" s="42" t="s">
        <v>68</v>
      </c>
      <c r="AJ1667" s="42"/>
      <c r="AW1667" s="42" t="s">
        <v>2412</v>
      </c>
      <c r="AX1667" s="42"/>
      <c r="AY1667" s="42"/>
      <c r="AZ1667" s="42"/>
      <c r="BA1667" s="42"/>
      <c r="BB1667" s="42"/>
      <c r="BN1667" s="128" t="s">
        <v>4578</v>
      </c>
      <c r="BO1667" s="58" t="str">
        <f t="shared" ref="BO1667:BO1730" si="26">IF(LEFT(D1667,2)="境外","境外资产","境内资产")</f>
        <v>境内资产</v>
      </c>
      <c r="BP1667" s="58" t="str">
        <f>IF(M1667="",VLOOKUP(D1667,Sheet4!$A$1:$B$92,2,0),VLOOKUP(Q1667,Sheet4!$A$1:$B$92,2,0))</f>
        <v>保险资产管理产品</v>
      </c>
    </row>
    <row r="1668" spans="1:68" s="58" customFormat="1" ht="12.75" customHeight="1">
      <c r="A1668" s="137" t="s">
        <v>1767</v>
      </c>
      <c r="B1668" s="50" t="s">
        <v>1768</v>
      </c>
      <c r="C1668" s="252" t="s">
        <v>5552</v>
      </c>
      <c r="D1668" s="257" t="s">
        <v>678</v>
      </c>
      <c r="E1668" s="42" t="s">
        <v>1769</v>
      </c>
      <c r="F1668" s="42" t="s">
        <v>1768</v>
      </c>
      <c r="G1668" s="42"/>
      <c r="H1668" s="307">
        <v>8.0991905523411116</v>
      </c>
      <c r="I1668" s="315">
        <v>4.4562144739827625</v>
      </c>
      <c r="J1668" s="105">
        <v>0</v>
      </c>
      <c r="K1668" s="42">
        <v>0</v>
      </c>
      <c r="L1668" s="42" t="s">
        <v>4487</v>
      </c>
      <c r="M1668" s="50" t="s">
        <v>2355</v>
      </c>
      <c r="N1668" s="50" t="s">
        <v>2356</v>
      </c>
      <c r="O1668" s="137" t="s">
        <v>2357</v>
      </c>
      <c r="P1668" s="42" t="s">
        <v>64</v>
      </c>
      <c r="Q1668" s="42" t="s">
        <v>65</v>
      </c>
      <c r="R1668" s="42">
        <v>1</v>
      </c>
      <c r="S1668" s="137" t="s">
        <v>2254</v>
      </c>
      <c r="T1668" s="62">
        <v>1205411.5900000001</v>
      </c>
      <c r="U1668" s="62">
        <v>1126289.18</v>
      </c>
      <c r="Z1668" s="42" t="s">
        <v>68</v>
      </c>
      <c r="AJ1668" s="42"/>
      <c r="AW1668" s="42" t="s">
        <v>2412</v>
      </c>
      <c r="AX1668" s="42"/>
      <c r="AY1668" s="42"/>
      <c r="AZ1668" s="42"/>
      <c r="BA1668" s="42"/>
      <c r="BB1668" s="42"/>
      <c r="BN1668" s="128" t="s">
        <v>4578</v>
      </c>
      <c r="BO1668" s="58" t="str">
        <f t="shared" si="26"/>
        <v>境内资产</v>
      </c>
      <c r="BP1668" s="58" t="str">
        <f>IF(M1668="",VLOOKUP(D1668,Sheet4!$A$1:$B$92,2,0),VLOOKUP(Q1668,Sheet4!$A$1:$B$92,2,0))</f>
        <v>保险资产管理产品</v>
      </c>
    </row>
    <row r="1669" spans="1:68" s="58" customFormat="1" ht="12.75" customHeight="1">
      <c r="A1669" s="137" t="s">
        <v>1770</v>
      </c>
      <c r="B1669" s="50" t="s">
        <v>1771</v>
      </c>
      <c r="C1669" s="252" t="s">
        <v>5552</v>
      </c>
      <c r="D1669" s="257" t="s">
        <v>678</v>
      </c>
      <c r="E1669" s="42" t="s">
        <v>1772</v>
      </c>
      <c r="F1669" s="42" t="s">
        <v>1771</v>
      </c>
      <c r="G1669" s="42"/>
      <c r="H1669" s="307">
        <v>60.491318827727007</v>
      </c>
      <c r="I1669" s="315">
        <v>37.214486896368108</v>
      </c>
      <c r="J1669" s="105">
        <v>0</v>
      </c>
      <c r="K1669" s="42">
        <v>0</v>
      </c>
      <c r="L1669" s="42" t="s">
        <v>4487</v>
      </c>
      <c r="M1669" s="50" t="s">
        <v>2355</v>
      </c>
      <c r="N1669" s="50" t="s">
        <v>2356</v>
      </c>
      <c r="O1669" s="137" t="s">
        <v>2357</v>
      </c>
      <c r="P1669" s="42" t="s">
        <v>64</v>
      </c>
      <c r="Q1669" s="42" t="s">
        <v>65</v>
      </c>
      <c r="R1669" s="42">
        <v>1</v>
      </c>
      <c r="S1669" s="137" t="s">
        <v>2254</v>
      </c>
      <c r="T1669" s="62">
        <v>1205411.5900000001</v>
      </c>
      <c r="U1669" s="62">
        <v>1126289.18</v>
      </c>
      <c r="Z1669" s="42" t="s">
        <v>68</v>
      </c>
      <c r="AJ1669" s="42"/>
      <c r="AW1669" s="42" t="s">
        <v>2412</v>
      </c>
      <c r="AX1669" s="42"/>
      <c r="AY1669" s="42"/>
      <c r="AZ1669" s="42"/>
      <c r="BA1669" s="108"/>
      <c r="BB1669" s="42"/>
      <c r="BN1669" s="128" t="s">
        <v>4578</v>
      </c>
      <c r="BO1669" s="58" t="str">
        <f t="shared" si="26"/>
        <v>境内资产</v>
      </c>
      <c r="BP1669" s="58" t="str">
        <f>IF(M1669="",VLOOKUP(D1669,Sheet4!$A$1:$B$92,2,0),VLOOKUP(Q1669,Sheet4!$A$1:$B$92,2,0))</f>
        <v>保险资产管理产品</v>
      </c>
    </row>
    <row r="1670" spans="1:68" s="58" customFormat="1" ht="12.75" customHeight="1">
      <c r="A1670" s="137" t="s">
        <v>1773</v>
      </c>
      <c r="B1670" s="50" t="s">
        <v>1774</v>
      </c>
      <c r="C1670" s="252" t="s">
        <v>5552</v>
      </c>
      <c r="D1670" s="257" t="s">
        <v>678</v>
      </c>
      <c r="E1670" s="42" t="s">
        <v>1775</v>
      </c>
      <c r="F1670" s="42" t="s">
        <v>1774</v>
      </c>
      <c r="G1670" s="42"/>
      <c r="H1670" s="307">
        <v>23.509611315140461</v>
      </c>
      <c r="I1670" s="315">
        <v>18.661501896871712</v>
      </c>
      <c r="J1670" s="105">
        <v>0</v>
      </c>
      <c r="K1670" s="42">
        <v>0</v>
      </c>
      <c r="L1670" s="42" t="s">
        <v>4487</v>
      </c>
      <c r="M1670" s="50" t="s">
        <v>2355</v>
      </c>
      <c r="N1670" s="50" t="s">
        <v>2356</v>
      </c>
      <c r="O1670" s="137" t="s">
        <v>2357</v>
      </c>
      <c r="P1670" s="42" t="s">
        <v>64</v>
      </c>
      <c r="Q1670" s="42" t="s">
        <v>65</v>
      </c>
      <c r="R1670" s="42">
        <v>1</v>
      </c>
      <c r="S1670" s="137" t="s">
        <v>2254</v>
      </c>
      <c r="T1670" s="62">
        <v>1205411.5900000001</v>
      </c>
      <c r="U1670" s="62">
        <v>1126289.18</v>
      </c>
      <c r="Z1670" s="42" t="s">
        <v>68</v>
      </c>
      <c r="AJ1670" s="42"/>
      <c r="AW1670" s="42" t="s">
        <v>2412</v>
      </c>
      <c r="AX1670" s="42"/>
      <c r="AY1670" s="42"/>
      <c r="AZ1670" s="42"/>
      <c r="BA1670" s="108"/>
      <c r="BB1670" s="42"/>
      <c r="BN1670" s="128" t="s">
        <v>4578</v>
      </c>
      <c r="BO1670" s="58" t="str">
        <f t="shared" si="26"/>
        <v>境内资产</v>
      </c>
      <c r="BP1670" s="58" t="str">
        <f>IF(M1670="",VLOOKUP(D1670,Sheet4!$A$1:$B$92,2,0),VLOOKUP(Q1670,Sheet4!$A$1:$B$92,2,0))</f>
        <v>保险资产管理产品</v>
      </c>
    </row>
    <row r="1671" spans="1:68" s="58" customFormat="1" ht="12.75" customHeight="1">
      <c r="A1671" s="137" t="s">
        <v>2043</v>
      </c>
      <c r="B1671" s="50" t="s">
        <v>2044</v>
      </c>
      <c r="C1671" s="252" t="s">
        <v>5552</v>
      </c>
      <c r="D1671" s="257" t="s">
        <v>678</v>
      </c>
      <c r="E1671" s="42" t="s">
        <v>4375</v>
      </c>
      <c r="F1671" s="42" t="s">
        <v>2044</v>
      </c>
      <c r="G1671" s="42"/>
      <c r="H1671" s="307">
        <v>58.141651387852264</v>
      </c>
      <c r="I1671" s="315">
        <v>29.810230043689302</v>
      </c>
      <c r="J1671" s="105">
        <v>0</v>
      </c>
      <c r="K1671" s="42">
        <v>0</v>
      </c>
      <c r="L1671" s="42" t="s">
        <v>4487</v>
      </c>
      <c r="M1671" s="50" t="s">
        <v>2355</v>
      </c>
      <c r="N1671" s="50" t="s">
        <v>2356</v>
      </c>
      <c r="O1671" s="137" t="s">
        <v>2357</v>
      </c>
      <c r="P1671" s="50" t="s">
        <v>64</v>
      </c>
      <c r="Q1671" s="50" t="s">
        <v>65</v>
      </c>
      <c r="R1671" s="50">
        <v>1</v>
      </c>
      <c r="S1671" s="137" t="s">
        <v>2254</v>
      </c>
      <c r="T1671" s="62">
        <v>1205411.5900000001</v>
      </c>
      <c r="U1671" s="62">
        <v>1126289.18</v>
      </c>
      <c r="Z1671" s="42" t="s">
        <v>68</v>
      </c>
      <c r="AJ1671" s="42"/>
      <c r="AW1671" s="42" t="s">
        <v>2412</v>
      </c>
      <c r="AX1671" s="42"/>
      <c r="AY1671" s="42"/>
      <c r="AZ1671" s="42"/>
      <c r="BA1671" s="42"/>
      <c r="BB1671" s="42"/>
      <c r="BN1671" s="128" t="s">
        <v>4578</v>
      </c>
      <c r="BO1671" s="58" t="str">
        <f t="shared" si="26"/>
        <v>境内资产</v>
      </c>
      <c r="BP1671" s="58" t="str">
        <f>IF(M1671="",VLOOKUP(D1671,Sheet4!$A$1:$B$92,2,0),VLOOKUP(Q1671,Sheet4!$A$1:$B$92,2,0))</f>
        <v>保险资产管理产品</v>
      </c>
    </row>
    <row r="1672" spans="1:68" s="58" customFormat="1" ht="12.75" customHeight="1">
      <c r="A1672" s="137" t="s">
        <v>1776</v>
      </c>
      <c r="B1672" s="50" t="s">
        <v>1777</v>
      </c>
      <c r="C1672" s="252" t="s">
        <v>5552</v>
      </c>
      <c r="D1672" s="257" t="s">
        <v>678</v>
      </c>
      <c r="E1672" s="42" t="s">
        <v>1778</v>
      </c>
      <c r="F1672" s="42" t="s">
        <v>1777</v>
      </c>
      <c r="G1672" s="42"/>
      <c r="H1672" s="307">
        <v>32.193516443927386</v>
      </c>
      <c r="I1672" s="315">
        <v>20.534120544755371</v>
      </c>
      <c r="J1672" s="105">
        <v>0</v>
      </c>
      <c r="K1672" s="42">
        <v>0</v>
      </c>
      <c r="L1672" s="42" t="s">
        <v>4487</v>
      </c>
      <c r="M1672" s="50" t="s">
        <v>2355</v>
      </c>
      <c r="N1672" s="50" t="s">
        <v>2356</v>
      </c>
      <c r="O1672" s="137" t="s">
        <v>2357</v>
      </c>
      <c r="P1672" s="50" t="s">
        <v>64</v>
      </c>
      <c r="Q1672" s="50" t="s">
        <v>65</v>
      </c>
      <c r="R1672" s="50">
        <v>1</v>
      </c>
      <c r="S1672" s="137" t="s">
        <v>2254</v>
      </c>
      <c r="T1672" s="62">
        <v>1205411.5900000001</v>
      </c>
      <c r="U1672" s="62">
        <v>1126289.18</v>
      </c>
      <c r="Z1672" s="42" t="s">
        <v>68</v>
      </c>
      <c r="AJ1672" s="42"/>
      <c r="AW1672" s="42" t="s">
        <v>2412</v>
      </c>
      <c r="AX1672" s="42"/>
      <c r="AY1672" s="42"/>
      <c r="AZ1672" s="42"/>
      <c r="BA1672" s="42"/>
      <c r="BB1672" s="42"/>
      <c r="BN1672" s="128" t="s">
        <v>4578</v>
      </c>
      <c r="BO1672" s="58" t="str">
        <f t="shared" si="26"/>
        <v>境内资产</v>
      </c>
      <c r="BP1672" s="58" t="str">
        <f>IF(M1672="",VLOOKUP(D1672,Sheet4!$A$1:$B$92,2,0),VLOOKUP(Q1672,Sheet4!$A$1:$B$92,2,0))</f>
        <v>保险资产管理产品</v>
      </c>
    </row>
    <row r="1673" spans="1:68" s="58" customFormat="1" ht="12.75" customHeight="1">
      <c r="A1673" s="137" t="s">
        <v>1832</v>
      </c>
      <c r="B1673" s="50" t="s">
        <v>1833</v>
      </c>
      <c r="C1673" s="252" t="s">
        <v>5552</v>
      </c>
      <c r="D1673" s="257" t="s">
        <v>678</v>
      </c>
      <c r="E1673" s="42" t="s">
        <v>1834</v>
      </c>
      <c r="F1673" s="42" t="s">
        <v>1833</v>
      </c>
      <c r="G1673" s="42"/>
      <c r="H1673" s="307">
        <v>15.763334735322285</v>
      </c>
      <c r="I1673" s="315">
        <v>8.3564394325896494</v>
      </c>
      <c r="J1673" s="105">
        <v>0</v>
      </c>
      <c r="K1673" s="42">
        <v>0</v>
      </c>
      <c r="L1673" s="42" t="s">
        <v>4487</v>
      </c>
      <c r="M1673" s="50" t="s">
        <v>2355</v>
      </c>
      <c r="N1673" s="50" t="s">
        <v>2356</v>
      </c>
      <c r="O1673" s="137" t="s">
        <v>2357</v>
      </c>
      <c r="P1673" s="50" t="s">
        <v>64</v>
      </c>
      <c r="Q1673" s="50" t="s">
        <v>65</v>
      </c>
      <c r="R1673" s="50">
        <v>1</v>
      </c>
      <c r="S1673" s="137" t="s">
        <v>2254</v>
      </c>
      <c r="T1673" s="62">
        <v>1205411.5900000001</v>
      </c>
      <c r="U1673" s="62">
        <v>1126289.18</v>
      </c>
      <c r="Z1673" s="42" t="s">
        <v>68</v>
      </c>
      <c r="AJ1673" s="42"/>
      <c r="AW1673" s="42" t="s">
        <v>2412</v>
      </c>
      <c r="AX1673" s="42"/>
      <c r="AY1673" s="42"/>
      <c r="AZ1673" s="42"/>
      <c r="BA1673" s="42"/>
      <c r="BB1673" s="42"/>
      <c r="BN1673" s="128" t="s">
        <v>4578</v>
      </c>
      <c r="BO1673" s="58" t="str">
        <f t="shared" si="26"/>
        <v>境内资产</v>
      </c>
      <c r="BP1673" s="58" t="str">
        <f>IF(M1673="",VLOOKUP(D1673,Sheet4!$A$1:$B$92,2,0),VLOOKUP(Q1673,Sheet4!$A$1:$B$92,2,0))</f>
        <v>保险资产管理产品</v>
      </c>
    </row>
    <row r="1674" spans="1:68" s="58" customFormat="1" ht="12.75" customHeight="1">
      <c r="A1674" s="137" t="s">
        <v>1779</v>
      </c>
      <c r="B1674" s="50" t="s">
        <v>1780</v>
      </c>
      <c r="C1674" s="252" t="s">
        <v>5552</v>
      </c>
      <c r="D1674" s="257" t="s">
        <v>678</v>
      </c>
      <c r="E1674" s="42" t="s">
        <v>1781</v>
      </c>
      <c r="F1674" s="42" t="s">
        <v>1780</v>
      </c>
      <c r="G1674" s="42"/>
      <c r="H1674" s="307">
        <v>10.31336081525782</v>
      </c>
      <c r="I1674" s="315">
        <v>7.2193525706804742</v>
      </c>
      <c r="J1674" s="105">
        <v>0</v>
      </c>
      <c r="K1674" s="42">
        <v>0</v>
      </c>
      <c r="L1674" s="42" t="s">
        <v>4487</v>
      </c>
      <c r="M1674" s="50" t="s">
        <v>2355</v>
      </c>
      <c r="N1674" s="50" t="s">
        <v>2356</v>
      </c>
      <c r="O1674" s="137" t="s">
        <v>2357</v>
      </c>
      <c r="P1674" s="50" t="s">
        <v>64</v>
      </c>
      <c r="Q1674" s="50" t="s">
        <v>65</v>
      </c>
      <c r="R1674" s="50">
        <v>1</v>
      </c>
      <c r="S1674" s="137" t="s">
        <v>2254</v>
      </c>
      <c r="T1674" s="62">
        <v>1205411.5900000001</v>
      </c>
      <c r="U1674" s="62">
        <v>1126289.18</v>
      </c>
      <c r="Z1674" s="42" t="s">
        <v>68</v>
      </c>
      <c r="AJ1674" s="42"/>
      <c r="AW1674" s="42" t="s">
        <v>2412</v>
      </c>
      <c r="AX1674" s="42"/>
      <c r="AY1674" s="42"/>
      <c r="AZ1674" s="42"/>
      <c r="BA1674" s="42"/>
      <c r="BB1674" s="42"/>
      <c r="BN1674" s="128" t="s">
        <v>4578</v>
      </c>
      <c r="BO1674" s="58" t="str">
        <f t="shared" si="26"/>
        <v>境内资产</v>
      </c>
      <c r="BP1674" s="58" t="str">
        <f>IF(M1674="",VLOOKUP(D1674,Sheet4!$A$1:$B$92,2,0),VLOOKUP(Q1674,Sheet4!$A$1:$B$92,2,0))</f>
        <v>保险资产管理产品</v>
      </c>
    </row>
    <row r="1675" spans="1:68" s="58" customFormat="1" ht="12.75" customHeight="1">
      <c r="A1675" s="137" t="s">
        <v>2295</v>
      </c>
      <c r="B1675" s="50" t="s">
        <v>2348</v>
      </c>
      <c r="C1675" s="252" t="s">
        <v>1305</v>
      </c>
      <c r="D1675" s="252" t="s">
        <v>1318</v>
      </c>
      <c r="E1675" s="42" t="s">
        <v>2349</v>
      </c>
      <c r="F1675" s="42" t="s">
        <v>2348</v>
      </c>
      <c r="G1675" s="42"/>
      <c r="H1675" s="307">
        <v>26802.191651329675</v>
      </c>
      <c r="I1675" s="315">
        <v>26804.178361664563</v>
      </c>
      <c r="J1675" s="105">
        <v>0</v>
      </c>
      <c r="K1675" s="42">
        <v>0</v>
      </c>
      <c r="L1675" s="42" t="s">
        <v>4487</v>
      </c>
      <c r="M1675" s="50" t="s">
        <v>2355</v>
      </c>
      <c r="N1675" s="50" t="s">
        <v>2356</v>
      </c>
      <c r="O1675" s="137" t="s">
        <v>2357</v>
      </c>
      <c r="P1675" s="50" t="s">
        <v>64</v>
      </c>
      <c r="Q1675" s="50" t="s">
        <v>65</v>
      </c>
      <c r="R1675" s="50">
        <v>1</v>
      </c>
      <c r="S1675" s="137" t="s">
        <v>2254</v>
      </c>
      <c r="T1675" s="62">
        <v>1205411.5900000001</v>
      </c>
      <c r="U1675" s="62">
        <v>1126289.18</v>
      </c>
      <c r="Z1675" s="42" t="s">
        <v>68</v>
      </c>
      <c r="AJ1675" s="42"/>
      <c r="AW1675" s="42" t="s">
        <v>2412</v>
      </c>
      <c r="AX1675" s="42"/>
      <c r="AY1675" s="42"/>
      <c r="AZ1675" s="42"/>
      <c r="BA1675" s="42"/>
      <c r="BB1675" s="42"/>
      <c r="BN1675" s="128" t="s">
        <v>4578</v>
      </c>
      <c r="BO1675" s="58" t="str">
        <f t="shared" si="26"/>
        <v>境内资产</v>
      </c>
      <c r="BP1675" s="58" t="str">
        <f>IF(M1675="",VLOOKUP(D1675,Sheet4!$A$1:$B$92,2,0),VLOOKUP(Q1675,Sheet4!$A$1:$B$92,2,0))</f>
        <v>保险资产管理产品</v>
      </c>
    </row>
    <row r="1676" spans="1:68" s="58" customFormat="1" ht="12.75" customHeight="1">
      <c r="A1676" s="137" t="s">
        <v>2354</v>
      </c>
      <c r="B1676" s="50" t="s">
        <v>2350</v>
      </c>
      <c r="C1676" s="255" t="s">
        <v>71</v>
      </c>
      <c r="D1676" s="255" t="s">
        <v>72</v>
      </c>
      <c r="E1676" s="42" t="s">
        <v>4463</v>
      </c>
      <c r="F1676" s="42" t="s">
        <v>2350</v>
      </c>
      <c r="G1676" s="42"/>
      <c r="H1676" s="307">
        <v>42982.606826149378</v>
      </c>
      <c r="I1676" s="315">
        <v>42938.646843800867</v>
      </c>
      <c r="J1676" s="105">
        <v>620.84606470637402</v>
      </c>
      <c r="K1676" s="42">
        <v>0</v>
      </c>
      <c r="L1676" s="42" t="s">
        <v>4487</v>
      </c>
      <c r="M1676" s="50" t="s">
        <v>2355</v>
      </c>
      <c r="N1676" s="50" t="s">
        <v>2356</v>
      </c>
      <c r="O1676" s="137" t="s">
        <v>2357</v>
      </c>
      <c r="P1676" s="50" t="s">
        <v>64</v>
      </c>
      <c r="Q1676" s="50" t="s">
        <v>65</v>
      </c>
      <c r="R1676" s="50">
        <v>1</v>
      </c>
      <c r="S1676" s="137" t="s">
        <v>2254</v>
      </c>
      <c r="T1676" s="62">
        <v>1205411.5900000001</v>
      </c>
      <c r="U1676" s="62">
        <v>1126289.18</v>
      </c>
      <c r="Z1676" s="42" t="s">
        <v>68</v>
      </c>
      <c r="AJ1676" s="42"/>
      <c r="AW1676" s="42" t="s">
        <v>2412</v>
      </c>
      <c r="AX1676" s="42"/>
      <c r="AY1676" s="108">
        <v>3</v>
      </c>
      <c r="AZ1676" s="103" t="s">
        <v>74</v>
      </c>
      <c r="BA1676" s="67">
        <v>0.6482</v>
      </c>
      <c r="BB1676" s="50" t="s">
        <v>68</v>
      </c>
      <c r="BN1676" s="128" t="s">
        <v>4578</v>
      </c>
      <c r="BO1676" s="58" t="str">
        <f t="shared" si="26"/>
        <v>境内资产</v>
      </c>
      <c r="BP1676" s="58" t="str">
        <f>IF(M1676="",VLOOKUP(D1676,Sheet4!$A$1:$B$92,2,0),VLOOKUP(Q1676,Sheet4!$A$1:$B$92,2,0))</f>
        <v>保险资产管理产品</v>
      </c>
    </row>
    <row r="1677" spans="1:68" s="58" customFormat="1" ht="12.75" customHeight="1">
      <c r="A1677" s="137" t="s">
        <v>2358</v>
      </c>
      <c r="B1677" s="50" t="s">
        <v>1448</v>
      </c>
      <c r="C1677" s="255" t="s">
        <v>71</v>
      </c>
      <c r="D1677" s="255" t="s">
        <v>1154</v>
      </c>
      <c r="E1677" s="42" t="s">
        <v>4465</v>
      </c>
      <c r="F1677" s="42" t="s">
        <v>1448</v>
      </c>
      <c r="G1677" s="42"/>
      <c r="H1677" s="307">
        <v>28571.009631309244</v>
      </c>
      <c r="I1677" s="315">
        <v>28702.364725387073</v>
      </c>
      <c r="J1677" s="105">
        <v>134.77897950521449</v>
      </c>
      <c r="K1677" s="42">
        <v>0</v>
      </c>
      <c r="L1677" s="42" t="s">
        <v>4487</v>
      </c>
      <c r="M1677" s="50" t="s">
        <v>2355</v>
      </c>
      <c r="N1677" s="50" t="s">
        <v>2356</v>
      </c>
      <c r="O1677" s="137" t="s">
        <v>2357</v>
      </c>
      <c r="P1677" s="50" t="s">
        <v>64</v>
      </c>
      <c r="Q1677" s="50" t="s">
        <v>65</v>
      </c>
      <c r="R1677" s="50">
        <v>1</v>
      </c>
      <c r="S1677" s="137" t="s">
        <v>2254</v>
      </c>
      <c r="T1677" s="62">
        <v>1205411.5900000001</v>
      </c>
      <c r="U1677" s="62">
        <v>1126289.18</v>
      </c>
      <c r="Z1677" s="42" t="s">
        <v>68</v>
      </c>
      <c r="AJ1677" s="42"/>
      <c r="AW1677" s="42" t="s">
        <v>2412</v>
      </c>
      <c r="AX1677" s="42"/>
      <c r="AY1677" s="108">
        <v>7</v>
      </c>
      <c r="AZ1677" s="103" t="s">
        <v>74</v>
      </c>
      <c r="BA1677" s="67">
        <v>0.8427</v>
      </c>
      <c r="BB1677" s="50" t="s">
        <v>68</v>
      </c>
      <c r="BN1677" s="128" t="s">
        <v>4578</v>
      </c>
      <c r="BO1677" s="58" t="str">
        <f t="shared" si="26"/>
        <v>境内资产</v>
      </c>
      <c r="BP1677" s="58" t="str">
        <f>IF(M1677="",VLOOKUP(D1677,Sheet4!$A$1:$B$92,2,0),VLOOKUP(Q1677,Sheet4!$A$1:$B$92,2,0))</f>
        <v>保险资产管理产品</v>
      </c>
    </row>
    <row r="1678" spans="1:68" s="58" customFormat="1" ht="12.75" customHeight="1">
      <c r="A1678" s="137" t="s">
        <v>2359</v>
      </c>
      <c r="B1678" s="50" t="s">
        <v>4340</v>
      </c>
      <c r="C1678" s="255" t="s">
        <v>71</v>
      </c>
      <c r="D1678" s="255" t="s">
        <v>1154</v>
      </c>
      <c r="E1678" s="42" t="s">
        <v>4466</v>
      </c>
      <c r="F1678" s="42" t="s">
        <v>4340</v>
      </c>
      <c r="G1678" s="42"/>
      <c r="H1678" s="307">
        <v>42880.913017354134</v>
      </c>
      <c r="I1678" s="315">
        <v>42921.62458538905</v>
      </c>
      <c r="J1678" s="105">
        <v>187.71120985479189</v>
      </c>
      <c r="K1678" s="42">
        <v>0</v>
      </c>
      <c r="L1678" s="42" t="s">
        <v>4487</v>
      </c>
      <c r="M1678" s="50" t="s">
        <v>2355</v>
      </c>
      <c r="N1678" s="50" t="s">
        <v>2356</v>
      </c>
      <c r="O1678" s="137" t="s">
        <v>2357</v>
      </c>
      <c r="P1678" s="50" t="s">
        <v>64</v>
      </c>
      <c r="Q1678" s="50" t="s">
        <v>65</v>
      </c>
      <c r="R1678" s="50">
        <v>1</v>
      </c>
      <c r="S1678" s="137" t="s">
        <v>2254</v>
      </c>
      <c r="T1678" s="62">
        <v>1205411.5900000001</v>
      </c>
      <c r="U1678" s="62">
        <v>1126289.18</v>
      </c>
      <c r="Z1678" s="42" t="s">
        <v>68</v>
      </c>
      <c r="AJ1678" s="42"/>
      <c r="AW1678" s="42" t="s">
        <v>2412</v>
      </c>
      <c r="AX1678" s="42"/>
      <c r="AY1678" s="108">
        <v>7</v>
      </c>
      <c r="AZ1678" s="103" t="s">
        <v>74</v>
      </c>
      <c r="BA1678" s="67">
        <v>0.85529999999999995</v>
      </c>
      <c r="BB1678" s="50" t="s">
        <v>68</v>
      </c>
      <c r="BN1678" s="128" t="s">
        <v>4578</v>
      </c>
      <c r="BO1678" s="58" t="str">
        <f t="shared" si="26"/>
        <v>境内资产</v>
      </c>
      <c r="BP1678" s="58" t="str">
        <f>IF(M1678="",VLOOKUP(D1678,Sheet4!$A$1:$B$92,2,0),VLOOKUP(Q1678,Sheet4!$A$1:$B$92,2,0))</f>
        <v>保险资产管理产品</v>
      </c>
    </row>
    <row r="1679" spans="1:68" s="58" customFormat="1" ht="12.75" customHeight="1">
      <c r="A1679" s="137" t="s">
        <v>2360</v>
      </c>
      <c r="B1679" s="50" t="s">
        <v>1664</v>
      </c>
      <c r="C1679" s="255" t="s">
        <v>71</v>
      </c>
      <c r="D1679" s="255" t="s">
        <v>1154</v>
      </c>
      <c r="E1679" s="42" t="s">
        <v>4467</v>
      </c>
      <c r="F1679" s="42" t="s">
        <v>1664</v>
      </c>
      <c r="G1679" s="42"/>
      <c r="H1679" s="307">
        <v>14219.969120769138</v>
      </c>
      <c r="I1679" s="315">
        <v>14219.969120769138</v>
      </c>
      <c r="J1679" s="105">
        <v>64.124946849174208</v>
      </c>
      <c r="K1679" s="42">
        <v>0</v>
      </c>
      <c r="L1679" s="42" t="s">
        <v>4487</v>
      </c>
      <c r="M1679" s="50" t="s">
        <v>2355</v>
      </c>
      <c r="N1679" s="50" t="s">
        <v>2356</v>
      </c>
      <c r="O1679" s="137" t="s">
        <v>2357</v>
      </c>
      <c r="P1679" s="50" t="s">
        <v>64</v>
      </c>
      <c r="Q1679" s="50" t="s">
        <v>65</v>
      </c>
      <c r="R1679" s="50">
        <v>1</v>
      </c>
      <c r="S1679" s="137" t="s">
        <v>2254</v>
      </c>
      <c r="T1679" s="62">
        <v>1205411.5900000001</v>
      </c>
      <c r="U1679" s="62">
        <v>1126289.18</v>
      </c>
      <c r="Z1679" s="42" t="s">
        <v>68</v>
      </c>
      <c r="AJ1679" s="42"/>
      <c r="AW1679" s="42" t="s">
        <v>2412</v>
      </c>
      <c r="AX1679" s="42"/>
      <c r="AY1679" s="108">
        <v>3</v>
      </c>
      <c r="AZ1679" s="103" t="s">
        <v>74</v>
      </c>
      <c r="BA1679" s="67">
        <v>0.83509999999999995</v>
      </c>
      <c r="BB1679" s="50" t="s">
        <v>68</v>
      </c>
      <c r="BN1679" s="128" t="s">
        <v>4578</v>
      </c>
      <c r="BO1679" s="58" t="str">
        <f t="shared" si="26"/>
        <v>境内资产</v>
      </c>
      <c r="BP1679" s="58" t="str">
        <f>IF(M1679="",VLOOKUP(D1679,Sheet4!$A$1:$B$92,2,0),VLOOKUP(Q1679,Sheet4!$A$1:$B$92,2,0))</f>
        <v>保险资产管理产品</v>
      </c>
    </row>
    <row r="1680" spans="1:68" s="58" customFormat="1" ht="12.75" customHeight="1">
      <c r="A1680" s="137" t="s">
        <v>2361</v>
      </c>
      <c r="B1680" s="50" t="s">
        <v>4341</v>
      </c>
      <c r="C1680" s="255" t="s">
        <v>71</v>
      </c>
      <c r="D1680" s="255" t="s">
        <v>1154</v>
      </c>
      <c r="E1680" s="42" t="s">
        <v>4468</v>
      </c>
      <c r="F1680" s="42" t="s">
        <v>4341</v>
      </c>
      <c r="G1680" s="42"/>
      <c r="H1680" s="307">
        <v>28292.128297662355</v>
      </c>
      <c r="I1680" s="315">
        <v>28435.682676935321</v>
      </c>
      <c r="J1680" s="105">
        <v>26.777019632072818</v>
      </c>
      <c r="K1680" s="42">
        <v>0</v>
      </c>
      <c r="L1680" s="42" t="s">
        <v>4487</v>
      </c>
      <c r="M1680" s="50" t="s">
        <v>2355</v>
      </c>
      <c r="N1680" s="50" t="s">
        <v>2356</v>
      </c>
      <c r="O1680" s="137" t="s">
        <v>2357</v>
      </c>
      <c r="P1680" s="50" t="s">
        <v>64</v>
      </c>
      <c r="Q1680" s="50" t="s">
        <v>65</v>
      </c>
      <c r="R1680" s="50">
        <v>1</v>
      </c>
      <c r="S1680" s="137" t="s">
        <v>2254</v>
      </c>
      <c r="T1680" s="62">
        <v>1205411.5900000001</v>
      </c>
      <c r="U1680" s="62">
        <v>1126289.18</v>
      </c>
      <c r="Z1680" s="42" t="s">
        <v>68</v>
      </c>
      <c r="AJ1680" s="42"/>
      <c r="AW1680" s="42" t="s">
        <v>2412</v>
      </c>
      <c r="AX1680" s="42"/>
      <c r="AY1680" s="108">
        <v>3</v>
      </c>
      <c r="AZ1680" s="103" t="s">
        <v>74</v>
      </c>
      <c r="BA1680" s="67">
        <v>0.94479999999999997</v>
      </c>
      <c r="BB1680" s="50" t="s">
        <v>68</v>
      </c>
      <c r="BN1680" s="128" t="s">
        <v>4578</v>
      </c>
      <c r="BO1680" s="58" t="str">
        <f t="shared" si="26"/>
        <v>境内资产</v>
      </c>
      <c r="BP1680" s="58" t="str">
        <f>IF(M1680="",VLOOKUP(D1680,Sheet4!$A$1:$B$92,2,0),VLOOKUP(Q1680,Sheet4!$A$1:$B$92,2,0))</f>
        <v>保险资产管理产品</v>
      </c>
    </row>
    <row r="1681" spans="1:68" s="58" customFormat="1" ht="12.75" customHeight="1">
      <c r="A1681" s="137" t="s">
        <v>2362</v>
      </c>
      <c r="B1681" s="50" t="s">
        <v>4342</v>
      </c>
      <c r="C1681" s="255" t="s">
        <v>71</v>
      </c>
      <c r="D1681" s="255" t="s">
        <v>1154</v>
      </c>
      <c r="E1681" s="42" t="s">
        <v>4469</v>
      </c>
      <c r="F1681" s="42" t="s">
        <v>4342</v>
      </c>
      <c r="G1681" s="42"/>
      <c r="H1681" s="307">
        <v>14101.238868346734</v>
      </c>
      <c r="I1681" s="315">
        <v>14074.570663501559</v>
      </c>
      <c r="J1681" s="105">
        <v>4.7024981827710253</v>
      </c>
      <c r="K1681" s="42">
        <v>0</v>
      </c>
      <c r="L1681" s="42" t="s">
        <v>4487</v>
      </c>
      <c r="M1681" s="50" t="s">
        <v>2355</v>
      </c>
      <c r="N1681" s="50" t="s">
        <v>2356</v>
      </c>
      <c r="O1681" s="137" t="s">
        <v>2357</v>
      </c>
      <c r="P1681" s="50" t="s">
        <v>64</v>
      </c>
      <c r="Q1681" s="50" t="s">
        <v>65</v>
      </c>
      <c r="R1681" s="50">
        <v>1</v>
      </c>
      <c r="S1681" s="137" t="s">
        <v>2254</v>
      </c>
      <c r="T1681" s="62">
        <v>1205411.5900000001</v>
      </c>
      <c r="U1681" s="62">
        <v>1126289.18</v>
      </c>
      <c r="Z1681" s="42" t="s">
        <v>68</v>
      </c>
      <c r="AJ1681" s="42"/>
      <c r="AW1681" s="42" t="s">
        <v>2412</v>
      </c>
      <c r="AX1681" s="42"/>
      <c r="AY1681" s="108">
        <v>3</v>
      </c>
      <c r="AZ1681" s="103" t="s">
        <v>74</v>
      </c>
      <c r="BA1681" s="67">
        <v>0.96299999999999997</v>
      </c>
      <c r="BB1681" s="50" t="s">
        <v>68</v>
      </c>
      <c r="BN1681" s="128" t="s">
        <v>4578</v>
      </c>
      <c r="BO1681" s="58" t="str">
        <f t="shared" si="26"/>
        <v>境内资产</v>
      </c>
      <c r="BP1681" s="58" t="str">
        <f>IF(M1681="",VLOOKUP(D1681,Sheet4!$A$1:$B$92,2,0),VLOOKUP(Q1681,Sheet4!$A$1:$B$92,2,0))</f>
        <v>保险资产管理产品</v>
      </c>
    </row>
    <row r="1682" spans="1:68" s="58" customFormat="1" ht="12.75" customHeight="1">
      <c r="A1682" s="137" t="s">
        <v>1196</v>
      </c>
      <c r="B1682" s="50" t="s">
        <v>1199</v>
      </c>
      <c r="C1682" s="255" t="s">
        <v>71</v>
      </c>
      <c r="D1682" s="255" t="s">
        <v>1154</v>
      </c>
      <c r="E1682" s="42" t="s">
        <v>1198</v>
      </c>
      <c r="F1682" s="42" t="s">
        <v>1199</v>
      </c>
      <c r="G1682" s="42"/>
      <c r="H1682" s="307">
        <v>56444.106667734108</v>
      </c>
      <c r="I1682" s="315">
        <v>56706.816855889774</v>
      </c>
      <c r="J1682" s="105">
        <v>7.7416380144009578</v>
      </c>
      <c r="K1682" s="42">
        <v>0</v>
      </c>
      <c r="L1682" s="42" t="s">
        <v>4487</v>
      </c>
      <c r="M1682" s="50" t="s">
        <v>2355</v>
      </c>
      <c r="N1682" s="50" t="s">
        <v>2356</v>
      </c>
      <c r="O1682" s="137" t="s">
        <v>2357</v>
      </c>
      <c r="P1682" s="50" t="s">
        <v>64</v>
      </c>
      <c r="Q1682" s="50" t="s">
        <v>65</v>
      </c>
      <c r="R1682" s="50">
        <v>1</v>
      </c>
      <c r="S1682" s="137" t="s">
        <v>2254</v>
      </c>
      <c r="T1682" s="62">
        <v>1205411.5900000001</v>
      </c>
      <c r="U1682" s="62">
        <v>1126289.18</v>
      </c>
      <c r="Z1682" s="42" t="s">
        <v>68</v>
      </c>
      <c r="AJ1682" s="42"/>
      <c r="AW1682" s="42" t="s">
        <v>2412</v>
      </c>
      <c r="AX1682" s="42"/>
      <c r="AY1682" s="108">
        <v>3</v>
      </c>
      <c r="AZ1682" s="103" t="s">
        <v>74</v>
      </c>
      <c r="BA1682" s="67">
        <v>0.97030000000000005</v>
      </c>
      <c r="BB1682" s="50" t="s">
        <v>68</v>
      </c>
      <c r="BN1682" s="128" t="s">
        <v>4578</v>
      </c>
      <c r="BO1682" s="58" t="str">
        <f t="shared" si="26"/>
        <v>境内资产</v>
      </c>
      <c r="BP1682" s="58" t="str">
        <f>IF(M1682="",VLOOKUP(D1682,Sheet4!$A$1:$B$92,2,0),VLOOKUP(Q1682,Sheet4!$A$1:$B$92,2,0))</f>
        <v>保险资产管理产品</v>
      </c>
    </row>
    <row r="1683" spans="1:68" s="58" customFormat="1" ht="12.75" customHeight="1">
      <c r="A1683" s="137" t="s">
        <v>2363</v>
      </c>
      <c r="B1683" s="50" t="s">
        <v>3565</v>
      </c>
      <c r="C1683" s="255" t="s">
        <v>71</v>
      </c>
      <c r="D1683" s="255" t="s">
        <v>1154</v>
      </c>
      <c r="E1683" s="42" t="s">
        <v>4470</v>
      </c>
      <c r="F1683" s="42" t="s">
        <v>3565</v>
      </c>
      <c r="G1683" s="42"/>
      <c r="H1683" s="307">
        <v>29230.05473615331</v>
      </c>
      <c r="I1683" s="315">
        <v>29108.061884201976</v>
      </c>
      <c r="J1683" s="105">
        <v>1067.0391053569037</v>
      </c>
      <c r="K1683" s="42">
        <v>0</v>
      </c>
      <c r="L1683" s="42" t="s">
        <v>4487</v>
      </c>
      <c r="M1683" s="50" t="s">
        <v>2355</v>
      </c>
      <c r="N1683" s="50" t="s">
        <v>2356</v>
      </c>
      <c r="O1683" s="137" t="s">
        <v>2357</v>
      </c>
      <c r="P1683" s="50" t="s">
        <v>64</v>
      </c>
      <c r="Q1683" s="50" t="s">
        <v>65</v>
      </c>
      <c r="R1683" s="50">
        <v>1</v>
      </c>
      <c r="S1683" s="137" t="s">
        <v>2254</v>
      </c>
      <c r="T1683" s="62">
        <v>1205411.5900000001</v>
      </c>
      <c r="U1683" s="62">
        <v>1126289.18</v>
      </c>
      <c r="Z1683" s="42" t="s">
        <v>68</v>
      </c>
      <c r="AJ1683" s="42"/>
      <c r="AW1683" s="42" t="s">
        <v>2412</v>
      </c>
      <c r="AX1683" s="42"/>
      <c r="AY1683" s="108">
        <v>5</v>
      </c>
      <c r="AZ1683" s="103" t="s">
        <v>74</v>
      </c>
      <c r="BA1683" s="67">
        <v>1.1419999999999999</v>
      </c>
      <c r="BB1683" s="50" t="s">
        <v>68</v>
      </c>
      <c r="BN1683" s="128" t="s">
        <v>4578</v>
      </c>
      <c r="BO1683" s="58" t="str">
        <f t="shared" si="26"/>
        <v>境内资产</v>
      </c>
      <c r="BP1683" s="58" t="str">
        <f>IF(M1683="",VLOOKUP(D1683,Sheet4!$A$1:$B$92,2,0),VLOOKUP(Q1683,Sheet4!$A$1:$B$92,2,0))</f>
        <v>保险资产管理产品</v>
      </c>
    </row>
    <row r="1684" spans="1:68" s="58" customFormat="1" ht="12.75" customHeight="1">
      <c r="A1684" s="137" t="s">
        <v>2255</v>
      </c>
      <c r="B1684" s="138" t="s">
        <v>2256</v>
      </c>
      <c r="C1684" s="250" t="s">
        <v>222</v>
      </c>
      <c r="D1684" s="256" t="s">
        <v>221</v>
      </c>
      <c r="E1684" s="42" t="s">
        <v>2307</v>
      </c>
      <c r="F1684" s="42" t="s">
        <v>2308</v>
      </c>
      <c r="G1684" s="42"/>
      <c r="H1684" s="307">
        <v>8574791.538535554</v>
      </c>
      <c r="I1684" s="315">
        <v>8574791.538535554</v>
      </c>
      <c r="J1684" s="105">
        <v>4336.3690404902818</v>
      </c>
      <c r="K1684" s="42">
        <v>0</v>
      </c>
      <c r="L1684" s="42" t="s">
        <v>4489</v>
      </c>
      <c r="M1684" s="50" t="s">
        <v>2364</v>
      </c>
      <c r="N1684" s="50" t="s">
        <v>5532</v>
      </c>
      <c r="O1684" s="137" t="s">
        <v>2366</v>
      </c>
      <c r="P1684" s="42" t="s">
        <v>64</v>
      </c>
      <c r="Q1684" s="42" t="s">
        <v>65</v>
      </c>
      <c r="R1684" s="42">
        <v>2</v>
      </c>
      <c r="S1684" s="137" t="s">
        <v>2254</v>
      </c>
      <c r="T1684" s="62">
        <v>16867538196.9</v>
      </c>
      <c r="U1684" s="62">
        <v>14487907740.719999</v>
      </c>
      <c r="Z1684" s="42" t="s">
        <v>280</v>
      </c>
      <c r="AJ1684" s="42"/>
      <c r="AW1684" s="50" t="s">
        <v>2412</v>
      </c>
      <c r="AX1684" s="108">
        <v>0</v>
      </c>
      <c r="AY1684" s="42"/>
      <c r="AZ1684" s="42"/>
      <c r="BA1684" s="42"/>
      <c r="BB1684" s="42"/>
      <c r="BN1684" s="128" t="s">
        <v>4578</v>
      </c>
      <c r="BO1684" s="58" t="str">
        <f t="shared" si="26"/>
        <v>境内资产</v>
      </c>
      <c r="BP1684" s="58" t="str">
        <f>IF(M1684="",VLOOKUP(D1684,Sheet4!$A$1:$B$92,2,0),VLOOKUP(Q1684,Sheet4!$A$1:$B$92,2,0))</f>
        <v>保险资产管理产品</v>
      </c>
    </row>
    <row r="1685" spans="1:68" s="58" customFormat="1" ht="12.75" customHeight="1">
      <c r="A1685" s="138" t="s">
        <v>2301</v>
      </c>
      <c r="B1685" s="50" t="s">
        <v>2262</v>
      </c>
      <c r="C1685" s="252" t="s">
        <v>821</v>
      </c>
      <c r="D1685" s="274" t="s">
        <v>5615</v>
      </c>
      <c r="E1685" s="42" t="s">
        <v>2367</v>
      </c>
      <c r="F1685" s="42" t="s">
        <v>2301</v>
      </c>
      <c r="G1685" s="42"/>
      <c r="H1685" s="307">
        <v>99812385.269035056</v>
      </c>
      <c r="I1685" s="315">
        <v>99812385.269035056</v>
      </c>
      <c r="J1685" s="105">
        <v>2273539.9264426604</v>
      </c>
      <c r="K1685" s="42">
        <v>0</v>
      </c>
      <c r="L1685" s="42" t="s">
        <v>4489</v>
      </c>
      <c r="M1685" s="50" t="s">
        <v>2364</v>
      </c>
      <c r="N1685" s="50" t="s">
        <v>5532</v>
      </c>
      <c r="O1685" s="137" t="s">
        <v>2366</v>
      </c>
      <c r="P1685" s="42" t="s">
        <v>64</v>
      </c>
      <c r="Q1685" s="42" t="s">
        <v>65</v>
      </c>
      <c r="R1685" s="42">
        <v>2</v>
      </c>
      <c r="S1685" s="137" t="s">
        <v>2254</v>
      </c>
      <c r="T1685" s="62">
        <v>16867538196.9</v>
      </c>
      <c r="U1685" s="62">
        <v>14487907740.719999</v>
      </c>
      <c r="Z1685" s="42" t="s">
        <v>68</v>
      </c>
      <c r="AJ1685" s="42"/>
      <c r="AW1685" s="50" t="s">
        <v>2412</v>
      </c>
      <c r="AX1685" s="146">
        <v>0.13489999999999999</v>
      </c>
      <c r="AY1685" s="42"/>
      <c r="AZ1685" s="42"/>
      <c r="BA1685" s="42"/>
      <c r="BB1685" s="42"/>
      <c r="BN1685" s="128" t="s">
        <v>4578</v>
      </c>
      <c r="BO1685" s="58" t="str">
        <f t="shared" si="26"/>
        <v>境内资产</v>
      </c>
      <c r="BP1685" s="58" t="str">
        <f>IF(M1685="",VLOOKUP(D1685,Sheet4!$A$1:$B$92,2,0),VLOOKUP(Q1685,Sheet4!$A$1:$B$92,2,0))</f>
        <v>保险资产管理产品</v>
      </c>
    </row>
    <row r="1686" spans="1:68" s="58" customFormat="1" ht="12.75" customHeight="1">
      <c r="A1686" s="138" t="s">
        <v>2305</v>
      </c>
      <c r="B1686" s="50" t="s">
        <v>2306</v>
      </c>
      <c r="C1686" s="252" t="s">
        <v>821</v>
      </c>
      <c r="D1686" s="274" t="s">
        <v>5615</v>
      </c>
      <c r="E1686" s="42" t="s">
        <v>2309</v>
      </c>
      <c r="F1686" s="42" t="s">
        <v>2305</v>
      </c>
      <c r="G1686" s="42"/>
      <c r="H1686" s="307">
        <v>369305825.49542969</v>
      </c>
      <c r="I1686" s="315">
        <v>369305825.49542969</v>
      </c>
      <c r="J1686" s="105">
        <v>1559575.2471834398</v>
      </c>
      <c r="K1686" s="42">
        <v>0</v>
      </c>
      <c r="L1686" s="42" t="s">
        <v>4489</v>
      </c>
      <c r="M1686" s="50" t="s">
        <v>2364</v>
      </c>
      <c r="N1686" s="50" t="s">
        <v>5532</v>
      </c>
      <c r="O1686" s="137" t="s">
        <v>2366</v>
      </c>
      <c r="P1686" s="42" t="s">
        <v>64</v>
      </c>
      <c r="Q1686" s="42" t="s">
        <v>65</v>
      </c>
      <c r="R1686" s="42">
        <v>2</v>
      </c>
      <c r="S1686" s="137" t="s">
        <v>2254</v>
      </c>
      <c r="T1686" s="62">
        <v>16867538196.9</v>
      </c>
      <c r="U1686" s="62">
        <v>14487907740.719999</v>
      </c>
      <c r="Z1686" s="42" t="s">
        <v>68</v>
      </c>
      <c r="AJ1686" s="42"/>
      <c r="AW1686" s="50" t="s">
        <v>2412</v>
      </c>
      <c r="AX1686" s="146">
        <v>0.13389999999999999</v>
      </c>
      <c r="AY1686" s="42"/>
      <c r="AZ1686" s="42"/>
      <c r="BA1686" s="42"/>
      <c r="BB1686" s="42"/>
      <c r="BN1686" s="128" t="s">
        <v>4578</v>
      </c>
      <c r="BO1686" s="58" t="str">
        <f t="shared" si="26"/>
        <v>境内资产</v>
      </c>
      <c r="BP1686" s="58" t="str">
        <f>IF(M1686="",VLOOKUP(D1686,Sheet4!$A$1:$B$92,2,0),VLOOKUP(Q1686,Sheet4!$A$1:$B$92,2,0))</f>
        <v>保险资产管理产品</v>
      </c>
    </row>
    <row r="1687" spans="1:68" s="58" customFormat="1" ht="12.75" customHeight="1">
      <c r="A1687" s="137" t="s">
        <v>224</v>
      </c>
      <c r="B1687" s="137" t="s">
        <v>224</v>
      </c>
      <c r="C1687" s="250" t="s">
        <v>222</v>
      </c>
      <c r="D1687" s="250" t="s">
        <v>224</v>
      </c>
      <c r="E1687" s="42">
        <v>0</v>
      </c>
      <c r="F1687" s="50" t="s">
        <v>5354</v>
      </c>
      <c r="G1687" s="42"/>
      <c r="H1687" s="307">
        <v>251148.98182522986</v>
      </c>
      <c r="I1687" s="315">
        <v>251148.98182522986</v>
      </c>
      <c r="J1687" s="105">
        <v>0</v>
      </c>
      <c r="K1687" s="42">
        <v>0</v>
      </c>
      <c r="L1687" s="42" t="s">
        <v>4489</v>
      </c>
      <c r="M1687" s="50" t="s">
        <v>2364</v>
      </c>
      <c r="N1687" s="50" t="s">
        <v>5532</v>
      </c>
      <c r="O1687" s="137" t="s">
        <v>2366</v>
      </c>
      <c r="P1687" s="42" t="s">
        <v>64</v>
      </c>
      <c r="Q1687" s="42" t="s">
        <v>65</v>
      </c>
      <c r="R1687" s="42">
        <v>2</v>
      </c>
      <c r="S1687" s="137" t="s">
        <v>2254</v>
      </c>
      <c r="T1687" s="62">
        <v>16867538196.9</v>
      </c>
      <c r="U1687" s="62">
        <v>14487907740.719999</v>
      </c>
      <c r="Z1687" s="42"/>
      <c r="AJ1687" s="42"/>
      <c r="AW1687" s="42" t="s">
        <v>2412</v>
      </c>
      <c r="AX1687" s="42"/>
      <c r="AY1687" s="42"/>
      <c r="AZ1687" s="42"/>
      <c r="BA1687" s="42"/>
      <c r="BB1687" s="42"/>
      <c r="BN1687" s="128" t="s">
        <v>4578</v>
      </c>
      <c r="BO1687" s="58" t="str">
        <f t="shared" si="26"/>
        <v>境内资产</v>
      </c>
      <c r="BP1687" s="58" t="str">
        <f>IF(M1687="",VLOOKUP(D1687,Sheet4!$A$1:$B$92,2,0),VLOOKUP(Q1687,Sheet4!$A$1:$B$92,2,0))</f>
        <v>保险资产管理产品</v>
      </c>
    </row>
    <row r="1688" spans="1:68" s="58" customFormat="1" ht="12.75" customHeight="1">
      <c r="A1688" s="138" t="s">
        <v>5387</v>
      </c>
      <c r="B1688" s="138" t="s">
        <v>5387</v>
      </c>
      <c r="C1688" s="250" t="s">
        <v>222</v>
      </c>
      <c r="D1688" s="250" t="s">
        <v>224</v>
      </c>
      <c r="E1688" s="42">
        <v>0</v>
      </c>
      <c r="F1688" s="59" t="s">
        <v>5354</v>
      </c>
      <c r="G1688" s="42"/>
      <c r="H1688" s="307">
        <v>37078.634260612533</v>
      </c>
      <c r="I1688" s="315">
        <v>37078.634260612533</v>
      </c>
      <c r="J1688" s="105">
        <v>0</v>
      </c>
      <c r="K1688" s="42">
        <v>0</v>
      </c>
      <c r="L1688" s="42" t="s">
        <v>4489</v>
      </c>
      <c r="M1688" s="50" t="s">
        <v>2364</v>
      </c>
      <c r="N1688" s="50" t="s">
        <v>5532</v>
      </c>
      <c r="O1688" s="137" t="s">
        <v>2366</v>
      </c>
      <c r="P1688" s="42" t="s">
        <v>64</v>
      </c>
      <c r="Q1688" s="42" t="s">
        <v>65</v>
      </c>
      <c r="R1688" s="42">
        <v>2</v>
      </c>
      <c r="S1688" s="137" t="s">
        <v>2254</v>
      </c>
      <c r="T1688" s="62">
        <v>16867538196.9</v>
      </c>
      <c r="U1688" s="62">
        <v>14487907740.719999</v>
      </c>
      <c r="Z1688" s="42"/>
      <c r="AJ1688" s="42"/>
      <c r="AW1688" s="42" t="s">
        <v>2412</v>
      </c>
      <c r="AX1688" s="42"/>
      <c r="AY1688" s="42"/>
      <c r="AZ1688" s="42"/>
      <c r="BA1688" s="42"/>
      <c r="BB1688" s="42"/>
      <c r="BN1688" s="128" t="s">
        <v>4578</v>
      </c>
      <c r="BO1688" s="58" t="str">
        <f t="shared" si="26"/>
        <v>境内资产</v>
      </c>
      <c r="BP1688" s="58" t="str">
        <f>IF(M1688="",VLOOKUP(D1688,Sheet4!$A$1:$B$92,2,0),VLOOKUP(Q1688,Sheet4!$A$1:$B$92,2,0))</f>
        <v>保险资产管理产品</v>
      </c>
    </row>
    <row r="1689" spans="1:68" s="58" customFormat="1" ht="12.75" customHeight="1">
      <c r="A1689" s="137" t="s">
        <v>2263</v>
      </c>
      <c r="B1689" s="50" t="s">
        <v>2310</v>
      </c>
      <c r="C1689" s="252" t="s">
        <v>5552</v>
      </c>
      <c r="D1689" s="257" t="s">
        <v>672</v>
      </c>
      <c r="E1689" s="42" t="s">
        <v>4437</v>
      </c>
      <c r="F1689" s="42" t="s">
        <v>2310</v>
      </c>
      <c r="G1689" s="42"/>
      <c r="H1689" s="307">
        <v>1861204.0334400898</v>
      </c>
      <c r="I1689" s="315">
        <v>1203303.1824686425</v>
      </c>
      <c r="J1689" s="105">
        <v>0</v>
      </c>
      <c r="K1689" s="42">
        <v>0</v>
      </c>
      <c r="L1689" s="42" t="s">
        <v>4489</v>
      </c>
      <c r="M1689" s="50" t="s">
        <v>2364</v>
      </c>
      <c r="N1689" s="50" t="s">
        <v>5532</v>
      </c>
      <c r="O1689" s="137" t="s">
        <v>2366</v>
      </c>
      <c r="P1689" s="42" t="s">
        <v>64</v>
      </c>
      <c r="Q1689" s="42" t="s">
        <v>65</v>
      </c>
      <c r="R1689" s="42">
        <v>2</v>
      </c>
      <c r="S1689" s="137" t="s">
        <v>2254</v>
      </c>
      <c r="T1689" s="62">
        <v>16867538196.9</v>
      </c>
      <c r="U1689" s="62">
        <v>14487907740.719999</v>
      </c>
      <c r="Z1689" s="42" t="s">
        <v>68</v>
      </c>
      <c r="AJ1689" s="42"/>
      <c r="AW1689" s="42" t="s">
        <v>2412</v>
      </c>
      <c r="AX1689" s="42"/>
      <c r="AY1689" s="42"/>
      <c r="AZ1689" s="42"/>
      <c r="BA1689" s="42"/>
      <c r="BB1689" s="42"/>
      <c r="BN1689" s="128" t="s">
        <v>4578</v>
      </c>
      <c r="BO1689" s="58" t="str">
        <f t="shared" si="26"/>
        <v>境内资产</v>
      </c>
      <c r="BP1689" s="58" t="str">
        <f>IF(M1689="",VLOOKUP(D1689,Sheet4!$A$1:$B$92,2,0),VLOOKUP(Q1689,Sheet4!$A$1:$B$92,2,0))</f>
        <v>保险资产管理产品</v>
      </c>
    </row>
    <row r="1690" spans="1:68" s="58" customFormat="1" ht="12.75" customHeight="1">
      <c r="A1690" s="137" t="s">
        <v>2264</v>
      </c>
      <c r="B1690" s="50" t="s">
        <v>2311</v>
      </c>
      <c r="C1690" s="252" t="s">
        <v>5552</v>
      </c>
      <c r="D1690" s="257" t="s">
        <v>672</v>
      </c>
      <c r="E1690" s="42" t="s">
        <v>4438</v>
      </c>
      <c r="F1690" s="42" t="s">
        <v>2311</v>
      </c>
      <c r="G1690" s="42"/>
      <c r="H1690" s="307">
        <v>2344438.2207724666</v>
      </c>
      <c r="I1690" s="315">
        <v>2010924.11851066</v>
      </c>
      <c r="J1690" s="105">
        <v>0</v>
      </c>
      <c r="K1690" s="42">
        <v>0</v>
      </c>
      <c r="L1690" s="42" t="s">
        <v>4489</v>
      </c>
      <c r="M1690" s="50" t="s">
        <v>2364</v>
      </c>
      <c r="N1690" s="50" t="s">
        <v>5532</v>
      </c>
      <c r="O1690" s="137" t="s">
        <v>2366</v>
      </c>
      <c r="P1690" s="42" t="s">
        <v>64</v>
      </c>
      <c r="Q1690" s="42" t="s">
        <v>65</v>
      </c>
      <c r="R1690" s="42">
        <v>2</v>
      </c>
      <c r="S1690" s="137" t="s">
        <v>2254</v>
      </c>
      <c r="T1690" s="62">
        <v>16867538196.9</v>
      </c>
      <c r="U1690" s="62">
        <v>14487907740.719999</v>
      </c>
      <c r="Z1690" s="42" t="s">
        <v>68</v>
      </c>
      <c r="AJ1690" s="42"/>
      <c r="AW1690" s="42" t="s">
        <v>2412</v>
      </c>
      <c r="AX1690" s="42"/>
      <c r="AY1690" s="42"/>
      <c r="AZ1690" s="42"/>
      <c r="BA1690" s="42"/>
      <c r="BB1690" s="42"/>
      <c r="BN1690" s="128" t="s">
        <v>4578</v>
      </c>
      <c r="BO1690" s="58" t="str">
        <f t="shared" si="26"/>
        <v>境内资产</v>
      </c>
      <c r="BP1690" s="58" t="str">
        <f>IF(M1690="",VLOOKUP(D1690,Sheet4!$A$1:$B$92,2,0),VLOOKUP(Q1690,Sheet4!$A$1:$B$92,2,0))</f>
        <v>保险资产管理产品</v>
      </c>
    </row>
    <row r="1691" spans="1:68" s="58" customFormat="1" ht="12.75" customHeight="1">
      <c r="A1691" s="137" t="s">
        <v>2265</v>
      </c>
      <c r="B1691" s="50" t="s">
        <v>2312</v>
      </c>
      <c r="C1691" s="252" t="s">
        <v>5552</v>
      </c>
      <c r="D1691" s="257" t="s">
        <v>672</v>
      </c>
      <c r="E1691" s="42" t="s">
        <v>4439</v>
      </c>
      <c r="F1691" s="42" t="s">
        <v>2312</v>
      </c>
      <c r="G1691" s="42"/>
      <c r="H1691" s="307">
        <v>5080322.6503407396</v>
      </c>
      <c r="I1691" s="315">
        <v>3339856.1596981734</v>
      </c>
      <c r="J1691" s="105">
        <v>0</v>
      </c>
      <c r="K1691" s="42">
        <v>0</v>
      </c>
      <c r="L1691" s="42" t="s">
        <v>4489</v>
      </c>
      <c r="M1691" s="50" t="s">
        <v>2364</v>
      </c>
      <c r="N1691" s="50" t="s">
        <v>5532</v>
      </c>
      <c r="O1691" s="137" t="s">
        <v>2366</v>
      </c>
      <c r="P1691" s="42" t="s">
        <v>64</v>
      </c>
      <c r="Q1691" s="42" t="s">
        <v>65</v>
      </c>
      <c r="R1691" s="42">
        <v>2</v>
      </c>
      <c r="S1691" s="137" t="s">
        <v>2254</v>
      </c>
      <c r="T1691" s="62">
        <v>16867538196.9</v>
      </c>
      <c r="U1691" s="62">
        <v>14487907740.719999</v>
      </c>
      <c r="Z1691" s="42" t="s">
        <v>68</v>
      </c>
      <c r="AJ1691" s="42"/>
      <c r="AW1691" s="42" t="s">
        <v>2412</v>
      </c>
      <c r="AX1691" s="42"/>
      <c r="AY1691" s="42"/>
      <c r="AZ1691" s="42"/>
      <c r="BA1691" s="42"/>
      <c r="BB1691" s="42"/>
      <c r="BN1691" s="128" t="s">
        <v>4578</v>
      </c>
      <c r="BO1691" s="58" t="str">
        <f t="shared" si="26"/>
        <v>境内资产</v>
      </c>
      <c r="BP1691" s="58" t="str">
        <f>IF(M1691="",VLOOKUP(D1691,Sheet4!$A$1:$B$92,2,0),VLOOKUP(Q1691,Sheet4!$A$1:$B$92,2,0))</f>
        <v>保险资产管理产品</v>
      </c>
    </row>
    <row r="1692" spans="1:68" s="58" customFormat="1" ht="12.75" customHeight="1">
      <c r="A1692" s="137" t="s">
        <v>2117</v>
      </c>
      <c r="B1692" s="50" t="s">
        <v>2199</v>
      </c>
      <c r="C1692" s="252" t="s">
        <v>5552</v>
      </c>
      <c r="D1692" s="257" t="s">
        <v>672</v>
      </c>
      <c r="E1692" s="42" t="s">
        <v>3807</v>
      </c>
      <c r="F1692" s="42" t="s">
        <v>2199</v>
      </c>
      <c r="G1692" s="42"/>
      <c r="H1692" s="307">
        <v>2452347.7260966352</v>
      </c>
      <c r="I1692" s="315">
        <v>2039939.5489646529</v>
      </c>
      <c r="J1692" s="105">
        <v>0</v>
      </c>
      <c r="K1692" s="42">
        <v>0</v>
      </c>
      <c r="L1692" s="42" t="s">
        <v>4489</v>
      </c>
      <c r="M1692" s="50" t="s">
        <v>2364</v>
      </c>
      <c r="N1692" s="50" t="s">
        <v>5532</v>
      </c>
      <c r="O1692" s="137" t="s">
        <v>2366</v>
      </c>
      <c r="P1692" s="42" t="s">
        <v>64</v>
      </c>
      <c r="Q1692" s="42" t="s">
        <v>65</v>
      </c>
      <c r="R1692" s="42">
        <v>2</v>
      </c>
      <c r="S1692" s="137" t="s">
        <v>2254</v>
      </c>
      <c r="T1692" s="62">
        <v>16867538196.9</v>
      </c>
      <c r="U1692" s="62">
        <v>14487907740.719999</v>
      </c>
      <c r="Z1692" s="42" t="s">
        <v>280</v>
      </c>
      <c r="AJ1692" s="42"/>
      <c r="AW1692" s="42" t="s">
        <v>2412</v>
      </c>
      <c r="AX1692" s="42"/>
      <c r="AY1692" s="42"/>
      <c r="AZ1692" s="42"/>
      <c r="BA1692" s="42"/>
      <c r="BB1692" s="42"/>
      <c r="BN1692" s="128" t="s">
        <v>4578</v>
      </c>
      <c r="BO1692" s="58" t="str">
        <f t="shared" si="26"/>
        <v>境内资产</v>
      </c>
      <c r="BP1692" s="58" t="str">
        <f>IF(M1692="",VLOOKUP(D1692,Sheet4!$A$1:$B$92,2,0),VLOOKUP(Q1692,Sheet4!$A$1:$B$92,2,0))</f>
        <v>保险资产管理产品</v>
      </c>
    </row>
    <row r="1693" spans="1:68" s="58" customFormat="1" ht="12.75" customHeight="1">
      <c r="A1693" s="137" t="s">
        <v>2266</v>
      </c>
      <c r="B1693" s="50" t="s">
        <v>2313</v>
      </c>
      <c r="C1693" s="252" t="s">
        <v>5552</v>
      </c>
      <c r="D1693" s="257" t="s">
        <v>672</v>
      </c>
      <c r="E1693" s="42" t="s">
        <v>2914</v>
      </c>
      <c r="F1693" s="42" t="s">
        <v>2313</v>
      </c>
      <c r="G1693" s="42"/>
      <c r="H1693" s="307">
        <v>3370679.2523368197</v>
      </c>
      <c r="I1693" s="315">
        <v>2206399.9277428212</v>
      </c>
      <c r="J1693" s="105">
        <v>0</v>
      </c>
      <c r="K1693" s="42">
        <v>0</v>
      </c>
      <c r="L1693" s="42" t="s">
        <v>4489</v>
      </c>
      <c r="M1693" s="50" t="s">
        <v>2364</v>
      </c>
      <c r="N1693" s="50" t="s">
        <v>5532</v>
      </c>
      <c r="O1693" s="137" t="s">
        <v>2366</v>
      </c>
      <c r="P1693" s="42" t="s">
        <v>64</v>
      </c>
      <c r="Q1693" s="42" t="s">
        <v>65</v>
      </c>
      <c r="R1693" s="42">
        <v>2</v>
      </c>
      <c r="S1693" s="137" t="s">
        <v>2254</v>
      </c>
      <c r="T1693" s="62">
        <v>16867538196.9</v>
      </c>
      <c r="U1693" s="62">
        <v>14487907740.719999</v>
      </c>
      <c r="Z1693" s="42" t="s">
        <v>68</v>
      </c>
      <c r="AJ1693" s="42"/>
      <c r="AW1693" s="42" t="s">
        <v>2412</v>
      </c>
      <c r="AX1693" s="42"/>
      <c r="AY1693" s="42"/>
      <c r="AZ1693" s="42"/>
      <c r="BA1693" s="42"/>
      <c r="BB1693" s="42"/>
      <c r="BN1693" s="128" t="s">
        <v>4578</v>
      </c>
      <c r="BO1693" s="58" t="str">
        <f t="shared" si="26"/>
        <v>境内资产</v>
      </c>
      <c r="BP1693" s="58" t="str">
        <f>IF(M1693="",VLOOKUP(D1693,Sheet4!$A$1:$B$92,2,0),VLOOKUP(Q1693,Sheet4!$A$1:$B$92,2,0))</f>
        <v>保险资产管理产品</v>
      </c>
    </row>
    <row r="1694" spans="1:68" s="58" customFormat="1" ht="12.75" customHeight="1">
      <c r="A1694" s="137" t="s">
        <v>2267</v>
      </c>
      <c r="B1694" s="50" t="s">
        <v>2314</v>
      </c>
      <c r="C1694" s="252" t="s">
        <v>5552</v>
      </c>
      <c r="D1694" s="257" t="s">
        <v>672</v>
      </c>
      <c r="E1694" s="42" t="s">
        <v>3013</v>
      </c>
      <c r="F1694" s="42" t="s">
        <v>2314</v>
      </c>
      <c r="G1694" s="42"/>
      <c r="H1694" s="307">
        <v>6786230.2604075726</v>
      </c>
      <c r="I1694" s="315">
        <v>4215175.5447356114</v>
      </c>
      <c r="J1694" s="105">
        <v>0</v>
      </c>
      <c r="K1694" s="42">
        <v>0</v>
      </c>
      <c r="L1694" s="42" t="s">
        <v>4489</v>
      </c>
      <c r="M1694" s="50" t="s">
        <v>2364</v>
      </c>
      <c r="N1694" s="50" t="s">
        <v>5532</v>
      </c>
      <c r="O1694" s="137" t="s">
        <v>2366</v>
      </c>
      <c r="P1694" s="42" t="s">
        <v>64</v>
      </c>
      <c r="Q1694" s="42" t="s">
        <v>65</v>
      </c>
      <c r="R1694" s="42">
        <v>2</v>
      </c>
      <c r="S1694" s="137" t="s">
        <v>2254</v>
      </c>
      <c r="T1694" s="62">
        <v>16867538196.9</v>
      </c>
      <c r="U1694" s="62">
        <v>14487907740.719999</v>
      </c>
      <c r="Z1694" s="42" t="s">
        <v>68</v>
      </c>
      <c r="AJ1694" s="42"/>
      <c r="AW1694" s="42" t="s">
        <v>2412</v>
      </c>
      <c r="AX1694" s="42"/>
      <c r="AY1694" s="42"/>
      <c r="AZ1694" s="42"/>
      <c r="BA1694" s="42"/>
      <c r="BB1694" s="42"/>
      <c r="BN1694" s="128" t="s">
        <v>4578</v>
      </c>
      <c r="BO1694" s="58" t="str">
        <f t="shared" si="26"/>
        <v>境内资产</v>
      </c>
      <c r="BP1694" s="58" t="str">
        <f>IF(M1694="",VLOOKUP(D1694,Sheet4!$A$1:$B$92,2,0),VLOOKUP(Q1694,Sheet4!$A$1:$B$92,2,0))</f>
        <v>保险资产管理产品</v>
      </c>
    </row>
    <row r="1695" spans="1:68" s="58" customFormat="1" ht="12.75" customHeight="1">
      <c r="A1695" s="137" t="s">
        <v>2108</v>
      </c>
      <c r="B1695" s="50" t="s">
        <v>2315</v>
      </c>
      <c r="C1695" s="252" t="s">
        <v>5552</v>
      </c>
      <c r="D1695" s="257" t="s">
        <v>672</v>
      </c>
      <c r="E1695" s="42" t="s">
        <v>4359</v>
      </c>
      <c r="F1695" s="42" t="s">
        <v>2315</v>
      </c>
      <c r="G1695" s="42"/>
      <c r="H1695" s="307">
        <v>2567373.9642841108</v>
      </c>
      <c r="I1695" s="315">
        <v>2393236.9650487085</v>
      </c>
      <c r="J1695" s="105">
        <v>0</v>
      </c>
      <c r="K1695" s="42">
        <v>0</v>
      </c>
      <c r="L1695" s="42" t="s">
        <v>4489</v>
      </c>
      <c r="M1695" s="50" t="s">
        <v>2364</v>
      </c>
      <c r="N1695" s="50" t="s">
        <v>5532</v>
      </c>
      <c r="O1695" s="137" t="s">
        <v>2366</v>
      </c>
      <c r="P1695" s="42" t="s">
        <v>64</v>
      </c>
      <c r="Q1695" s="42" t="s">
        <v>65</v>
      </c>
      <c r="R1695" s="42">
        <v>2</v>
      </c>
      <c r="S1695" s="137" t="s">
        <v>2254</v>
      </c>
      <c r="T1695" s="62">
        <v>16867538196.9</v>
      </c>
      <c r="U1695" s="62">
        <v>14487907740.719999</v>
      </c>
      <c r="Z1695" s="42" t="s">
        <v>68</v>
      </c>
      <c r="AJ1695" s="42"/>
      <c r="AW1695" s="42" t="s">
        <v>2412</v>
      </c>
      <c r="AX1695" s="42"/>
      <c r="AY1695" s="42"/>
      <c r="AZ1695" s="42"/>
      <c r="BA1695" s="42"/>
      <c r="BB1695" s="42"/>
      <c r="BN1695" s="128" t="s">
        <v>4578</v>
      </c>
      <c r="BO1695" s="58" t="str">
        <f t="shared" si="26"/>
        <v>境内资产</v>
      </c>
      <c r="BP1695" s="58" t="str">
        <f>IF(M1695="",VLOOKUP(D1695,Sheet4!$A$1:$B$92,2,0),VLOOKUP(Q1695,Sheet4!$A$1:$B$92,2,0))</f>
        <v>保险资产管理产品</v>
      </c>
    </row>
    <row r="1696" spans="1:68" s="58" customFormat="1" ht="12.75" customHeight="1">
      <c r="A1696" s="137" t="s">
        <v>1967</v>
      </c>
      <c r="B1696" s="50" t="s">
        <v>1968</v>
      </c>
      <c r="C1696" s="252" t="s">
        <v>5552</v>
      </c>
      <c r="D1696" s="257" t="s">
        <v>672</v>
      </c>
      <c r="E1696" s="42" t="s">
        <v>3077</v>
      </c>
      <c r="F1696" s="42" t="s">
        <v>1968</v>
      </c>
      <c r="G1696" s="42"/>
      <c r="H1696" s="307">
        <v>5009302.1656888872</v>
      </c>
      <c r="I1696" s="315">
        <v>5117820.5664881524</v>
      </c>
      <c r="J1696" s="105">
        <v>0</v>
      </c>
      <c r="K1696" s="42">
        <v>0</v>
      </c>
      <c r="L1696" s="42" t="s">
        <v>4489</v>
      </c>
      <c r="M1696" s="50" t="s">
        <v>2364</v>
      </c>
      <c r="N1696" s="50" t="s">
        <v>5532</v>
      </c>
      <c r="O1696" s="137" t="s">
        <v>2366</v>
      </c>
      <c r="P1696" s="42" t="s">
        <v>64</v>
      </c>
      <c r="Q1696" s="42" t="s">
        <v>65</v>
      </c>
      <c r="R1696" s="42">
        <v>2</v>
      </c>
      <c r="S1696" s="137" t="s">
        <v>2254</v>
      </c>
      <c r="T1696" s="62">
        <v>16867538196.9</v>
      </c>
      <c r="U1696" s="62">
        <v>14487907740.719999</v>
      </c>
      <c r="Z1696" s="42" t="s">
        <v>280</v>
      </c>
      <c r="AJ1696" s="42"/>
      <c r="AW1696" s="42" t="s">
        <v>2412</v>
      </c>
      <c r="AX1696" s="42"/>
      <c r="AY1696" s="42"/>
      <c r="AZ1696" s="42"/>
      <c r="BA1696" s="42"/>
      <c r="BB1696" s="42"/>
      <c r="BN1696" s="128" t="s">
        <v>4578</v>
      </c>
      <c r="BO1696" s="58" t="str">
        <f t="shared" si="26"/>
        <v>境内资产</v>
      </c>
      <c r="BP1696" s="58" t="str">
        <f>IF(M1696="",VLOOKUP(D1696,Sheet4!$A$1:$B$92,2,0),VLOOKUP(Q1696,Sheet4!$A$1:$B$92,2,0))</f>
        <v>保险资产管理产品</v>
      </c>
    </row>
    <row r="1697" spans="1:68" s="58" customFormat="1" ht="12.75" customHeight="1">
      <c r="A1697" s="137" t="s">
        <v>2268</v>
      </c>
      <c r="B1697" s="50" t="s">
        <v>2316</v>
      </c>
      <c r="C1697" s="252" t="s">
        <v>5552</v>
      </c>
      <c r="D1697" s="257" t="s">
        <v>672</v>
      </c>
      <c r="E1697" s="42" t="s">
        <v>4440</v>
      </c>
      <c r="F1697" s="42" t="s">
        <v>2316</v>
      </c>
      <c r="G1697" s="42"/>
      <c r="H1697" s="307">
        <v>4395998.1472173883</v>
      </c>
      <c r="I1697" s="315">
        <v>3270851.8652662789</v>
      </c>
      <c r="J1697" s="105">
        <v>0</v>
      </c>
      <c r="K1697" s="42">
        <v>0</v>
      </c>
      <c r="L1697" s="42" t="s">
        <v>4489</v>
      </c>
      <c r="M1697" s="50" t="s">
        <v>2364</v>
      </c>
      <c r="N1697" s="50" t="s">
        <v>5532</v>
      </c>
      <c r="O1697" s="137" t="s">
        <v>2366</v>
      </c>
      <c r="P1697" s="42" t="s">
        <v>64</v>
      </c>
      <c r="Q1697" s="42" t="s">
        <v>65</v>
      </c>
      <c r="R1697" s="42">
        <v>2</v>
      </c>
      <c r="S1697" s="137" t="s">
        <v>2254</v>
      </c>
      <c r="T1697" s="62">
        <v>16867538196.9</v>
      </c>
      <c r="U1697" s="62">
        <v>14487907740.719999</v>
      </c>
      <c r="Z1697" s="42" t="s">
        <v>68</v>
      </c>
      <c r="AJ1697" s="42"/>
      <c r="AW1697" s="42" t="s">
        <v>2412</v>
      </c>
      <c r="AX1697" s="42"/>
      <c r="AY1697" s="42"/>
      <c r="AZ1697" s="42"/>
      <c r="BA1697" s="42"/>
      <c r="BB1697" s="42"/>
      <c r="BN1697" s="128" t="s">
        <v>4578</v>
      </c>
      <c r="BO1697" s="58" t="str">
        <f t="shared" si="26"/>
        <v>境内资产</v>
      </c>
      <c r="BP1697" s="58" t="str">
        <f>IF(M1697="",VLOOKUP(D1697,Sheet4!$A$1:$B$92,2,0),VLOOKUP(Q1697,Sheet4!$A$1:$B$92,2,0))</f>
        <v>保险资产管理产品</v>
      </c>
    </row>
    <row r="1698" spans="1:68" s="58" customFormat="1" ht="12.75" customHeight="1">
      <c r="A1698" s="137" t="s">
        <v>2269</v>
      </c>
      <c r="B1698" s="50" t="s">
        <v>2317</v>
      </c>
      <c r="C1698" s="252" t="s">
        <v>5552</v>
      </c>
      <c r="D1698" s="257" t="s">
        <v>672</v>
      </c>
      <c r="E1698" s="42" t="s">
        <v>4441</v>
      </c>
      <c r="F1698" s="42" t="s">
        <v>2317</v>
      </c>
      <c r="G1698" s="42"/>
      <c r="H1698" s="307">
        <v>3115801.5093664248</v>
      </c>
      <c r="I1698" s="315">
        <v>2602816.2044319529</v>
      </c>
      <c r="J1698" s="105">
        <v>0</v>
      </c>
      <c r="K1698" s="42">
        <v>0</v>
      </c>
      <c r="L1698" s="42" t="s">
        <v>4489</v>
      </c>
      <c r="M1698" s="50" t="s">
        <v>2364</v>
      </c>
      <c r="N1698" s="50" t="s">
        <v>5532</v>
      </c>
      <c r="O1698" s="137" t="s">
        <v>2366</v>
      </c>
      <c r="P1698" s="42" t="s">
        <v>64</v>
      </c>
      <c r="Q1698" s="42" t="s">
        <v>65</v>
      </c>
      <c r="R1698" s="42">
        <v>2</v>
      </c>
      <c r="S1698" s="137" t="s">
        <v>2254</v>
      </c>
      <c r="T1698" s="62">
        <v>16867538196.9</v>
      </c>
      <c r="U1698" s="62">
        <v>14487907740.719999</v>
      </c>
      <c r="Z1698" s="42" t="s">
        <v>68</v>
      </c>
      <c r="AJ1698" s="42"/>
      <c r="AW1698" s="42" t="s">
        <v>2412</v>
      </c>
      <c r="AX1698" s="42"/>
      <c r="AY1698" s="42"/>
      <c r="AZ1698" s="42"/>
      <c r="BA1698" s="42"/>
      <c r="BB1698" s="42"/>
      <c r="BN1698" s="128" t="s">
        <v>4578</v>
      </c>
      <c r="BO1698" s="58" t="str">
        <f t="shared" si="26"/>
        <v>境内资产</v>
      </c>
      <c r="BP1698" s="58" t="str">
        <f>IF(M1698="",VLOOKUP(D1698,Sheet4!$A$1:$B$92,2,0),VLOOKUP(Q1698,Sheet4!$A$1:$B$92,2,0))</f>
        <v>保险资产管理产品</v>
      </c>
    </row>
    <row r="1699" spans="1:68" s="58" customFormat="1" ht="12.75" customHeight="1">
      <c r="A1699" s="138" t="s">
        <v>2270</v>
      </c>
      <c r="B1699" s="50" t="s">
        <v>2318</v>
      </c>
      <c r="C1699" s="252" t="s">
        <v>5552</v>
      </c>
      <c r="D1699" s="257" t="s">
        <v>672</v>
      </c>
      <c r="E1699" s="42" t="s">
        <v>4442</v>
      </c>
      <c r="F1699" s="42" t="s">
        <v>2318</v>
      </c>
      <c r="G1699" s="42"/>
      <c r="H1699" s="307">
        <v>735953.42758389737</v>
      </c>
      <c r="I1699" s="315">
        <v>814874.69134782092</v>
      </c>
      <c r="J1699" s="105">
        <v>0</v>
      </c>
      <c r="K1699" s="42">
        <v>0</v>
      </c>
      <c r="L1699" s="42" t="s">
        <v>4489</v>
      </c>
      <c r="M1699" s="50" t="s">
        <v>2364</v>
      </c>
      <c r="N1699" s="50" t="s">
        <v>5532</v>
      </c>
      <c r="O1699" s="137" t="s">
        <v>2366</v>
      </c>
      <c r="P1699" s="42" t="s">
        <v>64</v>
      </c>
      <c r="Q1699" s="42" t="s">
        <v>65</v>
      </c>
      <c r="R1699" s="42">
        <v>2</v>
      </c>
      <c r="S1699" s="137" t="s">
        <v>2254</v>
      </c>
      <c r="T1699" s="62">
        <v>16867538196.9</v>
      </c>
      <c r="U1699" s="62">
        <v>14487907740.719999</v>
      </c>
      <c r="Z1699" s="42" t="s">
        <v>68</v>
      </c>
      <c r="AJ1699" s="42"/>
      <c r="AW1699" s="42" t="s">
        <v>2412</v>
      </c>
      <c r="AX1699" s="42"/>
      <c r="AY1699" s="42"/>
      <c r="AZ1699" s="42"/>
      <c r="BA1699" s="42"/>
      <c r="BB1699" s="42"/>
      <c r="BN1699" s="128" t="s">
        <v>4578</v>
      </c>
      <c r="BO1699" s="58" t="str">
        <f t="shared" si="26"/>
        <v>境内资产</v>
      </c>
      <c r="BP1699" s="58" t="str">
        <f>IF(M1699="",VLOOKUP(D1699,Sheet4!$A$1:$B$92,2,0),VLOOKUP(Q1699,Sheet4!$A$1:$B$92,2,0))</f>
        <v>保险资产管理产品</v>
      </c>
    </row>
    <row r="1700" spans="1:68" s="58" customFormat="1" ht="12.75" customHeight="1">
      <c r="A1700" s="137" t="s">
        <v>2271</v>
      </c>
      <c r="B1700" s="50" t="s">
        <v>2319</v>
      </c>
      <c r="C1700" s="252" t="s">
        <v>5552</v>
      </c>
      <c r="D1700" s="257" t="s">
        <v>672</v>
      </c>
      <c r="E1700" s="42" t="s">
        <v>4443</v>
      </c>
      <c r="F1700" s="42" t="s">
        <v>2319</v>
      </c>
      <c r="G1700" s="42"/>
      <c r="H1700" s="307">
        <v>3634725.61129945</v>
      </c>
      <c r="I1700" s="315">
        <v>3131815.0491344016</v>
      </c>
      <c r="J1700" s="105">
        <v>0</v>
      </c>
      <c r="K1700" s="42">
        <v>0</v>
      </c>
      <c r="L1700" s="42" t="s">
        <v>4489</v>
      </c>
      <c r="M1700" s="50" t="s">
        <v>2364</v>
      </c>
      <c r="N1700" s="50" t="s">
        <v>5532</v>
      </c>
      <c r="O1700" s="137" t="s">
        <v>2366</v>
      </c>
      <c r="P1700" s="42" t="s">
        <v>64</v>
      </c>
      <c r="Q1700" s="42" t="s">
        <v>65</v>
      </c>
      <c r="R1700" s="42">
        <v>2</v>
      </c>
      <c r="S1700" s="137" t="s">
        <v>2254</v>
      </c>
      <c r="T1700" s="62">
        <v>16867538196.9</v>
      </c>
      <c r="U1700" s="62">
        <v>14487907740.719999</v>
      </c>
      <c r="Z1700" s="42" t="s">
        <v>68</v>
      </c>
      <c r="AJ1700" s="42"/>
      <c r="AW1700" s="42" t="s">
        <v>2412</v>
      </c>
      <c r="AX1700" s="42"/>
      <c r="AY1700" s="42"/>
      <c r="AZ1700" s="42"/>
      <c r="BA1700" s="42"/>
      <c r="BB1700" s="42"/>
      <c r="BN1700" s="128" t="s">
        <v>4578</v>
      </c>
      <c r="BO1700" s="58" t="str">
        <f t="shared" si="26"/>
        <v>境内资产</v>
      </c>
      <c r="BP1700" s="58" t="str">
        <f>IF(M1700="",VLOOKUP(D1700,Sheet4!$A$1:$B$92,2,0),VLOOKUP(Q1700,Sheet4!$A$1:$B$92,2,0))</f>
        <v>保险资产管理产品</v>
      </c>
    </row>
    <row r="1701" spans="1:68" s="58" customFormat="1" ht="12.75" customHeight="1">
      <c r="A1701" s="137" t="s">
        <v>2272</v>
      </c>
      <c r="B1701" s="50" t="s">
        <v>2320</v>
      </c>
      <c r="C1701" s="252" t="s">
        <v>5552</v>
      </c>
      <c r="D1701" s="257" t="s">
        <v>672</v>
      </c>
      <c r="E1701" s="42" t="s">
        <v>4444</v>
      </c>
      <c r="F1701" s="42" t="s">
        <v>2320</v>
      </c>
      <c r="G1701" s="42"/>
      <c r="H1701" s="307">
        <v>4801821.1523250528</v>
      </c>
      <c r="I1701" s="315">
        <v>3827884.6453134157</v>
      </c>
      <c r="J1701" s="105">
        <v>0</v>
      </c>
      <c r="K1701" s="42">
        <v>0</v>
      </c>
      <c r="L1701" s="42" t="s">
        <v>4489</v>
      </c>
      <c r="M1701" s="50" t="s">
        <v>2364</v>
      </c>
      <c r="N1701" s="50" t="s">
        <v>5532</v>
      </c>
      <c r="O1701" s="137" t="s">
        <v>2366</v>
      </c>
      <c r="P1701" s="42" t="s">
        <v>64</v>
      </c>
      <c r="Q1701" s="42" t="s">
        <v>65</v>
      </c>
      <c r="R1701" s="42">
        <v>2</v>
      </c>
      <c r="S1701" s="137" t="s">
        <v>2254</v>
      </c>
      <c r="T1701" s="62">
        <v>16867538196.9</v>
      </c>
      <c r="U1701" s="62">
        <v>14487907740.719999</v>
      </c>
      <c r="Z1701" s="42" t="s">
        <v>68</v>
      </c>
      <c r="AJ1701" s="42"/>
      <c r="AW1701" s="42" t="s">
        <v>2412</v>
      </c>
      <c r="AX1701" s="42"/>
      <c r="AY1701" s="42"/>
      <c r="AZ1701" s="42"/>
      <c r="BA1701" s="42"/>
      <c r="BB1701" s="42"/>
      <c r="BN1701" s="128" t="s">
        <v>4578</v>
      </c>
      <c r="BO1701" s="58" t="str">
        <f t="shared" si="26"/>
        <v>境内资产</v>
      </c>
      <c r="BP1701" s="58" t="str">
        <f>IF(M1701="",VLOOKUP(D1701,Sheet4!$A$1:$B$92,2,0),VLOOKUP(Q1701,Sheet4!$A$1:$B$92,2,0))</f>
        <v>保险资产管理产品</v>
      </c>
    </row>
    <row r="1702" spans="1:68" s="58" customFormat="1" ht="12.75" customHeight="1">
      <c r="A1702" s="138" t="s">
        <v>1556</v>
      </c>
      <c r="B1702" s="50" t="s">
        <v>1557</v>
      </c>
      <c r="C1702" s="252" t="s">
        <v>5552</v>
      </c>
      <c r="D1702" s="257" t="s">
        <v>672</v>
      </c>
      <c r="E1702" s="42" t="s">
        <v>1558</v>
      </c>
      <c r="F1702" s="42" t="s">
        <v>1557</v>
      </c>
      <c r="G1702" s="42"/>
      <c r="H1702" s="307">
        <v>4297.1028481254434</v>
      </c>
      <c r="I1702" s="315">
        <v>6188.4078116342807</v>
      </c>
      <c r="J1702" s="105">
        <v>0</v>
      </c>
      <c r="K1702" s="42">
        <v>0</v>
      </c>
      <c r="L1702" s="42" t="s">
        <v>4489</v>
      </c>
      <c r="M1702" s="50" t="s">
        <v>2364</v>
      </c>
      <c r="N1702" s="50" t="s">
        <v>5532</v>
      </c>
      <c r="O1702" s="137" t="s">
        <v>2366</v>
      </c>
      <c r="P1702" s="42" t="s">
        <v>64</v>
      </c>
      <c r="Q1702" s="42" t="s">
        <v>65</v>
      </c>
      <c r="R1702" s="42">
        <v>2</v>
      </c>
      <c r="S1702" s="137" t="s">
        <v>2254</v>
      </c>
      <c r="T1702" s="62">
        <v>16867538196.9</v>
      </c>
      <c r="U1702" s="62">
        <v>14487907740.719999</v>
      </c>
      <c r="Z1702" s="42" t="s">
        <v>68</v>
      </c>
      <c r="AJ1702" s="42"/>
      <c r="AW1702" s="42" t="s">
        <v>2412</v>
      </c>
      <c r="AX1702" s="42"/>
      <c r="AY1702" s="42"/>
      <c r="AZ1702" s="42"/>
      <c r="BA1702" s="42"/>
      <c r="BB1702" s="42"/>
      <c r="BN1702" s="128" t="s">
        <v>4578</v>
      </c>
      <c r="BO1702" s="58" t="str">
        <f t="shared" si="26"/>
        <v>境内资产</v>
      </c>
      <c r="BP1702" s="58" t="str">
        <f>IF(M1702="",VLOOKUP(D1702,Sheet4!$A$1:$B$92,2,0),VLOOKUP(Q1702,Sheet4!$A$1:$B$92,2,0))</f>
        <v>保险资产管理产品</v>
      </c>
    </row>
    <row r="1703" spans="1:68" s="58" customFormat="1" ht="12.75" customHeight="1">
      <c r="A1703" s="137" t="s">
        <v>2273</v>
      </c>
      <c r="B1703" s="50" t="s">
        <v>2321</v>
      </c>
      <c r="C1703" s="252" t="s">
        <v>5552</v>
      </c>
      <c r="D1703" s="257" t="s">
        <v>672</v>
      </c>
      <c r="E1703" s="42" t="s">
        <v>4445</v>
      </c>
      <c r="F1703" s="42" t="s">
        <v>2321</v>
      </c>
      <c r="G1703" s="42"/>
      <c r="H1703" s="307">
        <v>6457746.4827760775</v>
      </c>
      <c r="I1703" s="315">
        <v>5966017.5827330863</v>
      </c>
      <c r="J1703" s="105">
        <v>0</v>
      </c>
      <c r="K1703" s="42">
        <v>0</v>
      </c>
      <c r="L1703" s="42" t="s">
        <v>4489</v>
      </c>
      <c r="M1703" s="50" t="s">
        <v>2364</v>
      </c>
      <c r="N1703" s="50" t="s">
        <v>5532</v>
      </c>
      <c r="O1703" s="137" t="s">
        <v>2366</v>
      </c>
      <c r="P1703" s="42" t="s">
        <v>64</v>
      </c>
      <c r="Q1703" s="42" t="s">
        <v>65</v>
      </c>
      <c r="R1703" s="42">
        <v>2</v>
      </c>
      <c r="S1703" s="137" t="s">
        <v>2254</v>
      </c>
      <c r="T1703" s="62">
        <v>16867538196.9</v>
      </c>
      <c r="U1703" s="62">
        <v>14487907740.719999</v>
      </c>
      <c r="Z1703" s="42" t="s">
        <v>68</v>
      </c>
      <c r="AJ1703" s="42"/>
      <c r="AW1703" s="42" t="s">
        <v>2412</v>
      </c>
      <c r="AX1703" s="42"/>
      <c r="AY1703" s="42"/>
      <c r="AZ1703" s="42"/>
      <c r="BA1703" s="42"/>
      <c r="BB1703" s="42"/>
      <c r="BN1703" s="128" t="s">
        <v>4578</v>
      </c>
      <c r="BO1703" s="58" t="str">
        <f t="shared" si="26"/>
        <v>境内资产</v>
      </c>
      <c r="BP1703" s="58" t="str">
        <f>IF(M1703="",VLOOKUP(D1703,Sheet4!$A$1:$B$92,2,0),VLOOKUP(Q1703,Sheet4!$A$1:$B$92,2,0))</f>
        <v>保险资产管理产品</v>
      </c>
    </row>
    <row r="1704" spans="1:68" s="58" customFormat="1" ht="12.75" customHeight="1">
      <c r="A1704" s="137" t="s">
        <v>2274</v>
      </c>
      <c r="B1704" s="50" t="s">
        <v>2322</v>
      </c>
      <c r="C1704" s="252" t="s">
        <v>5552</v>
      </c>
      <c r="D1704" s="257" t="s">
        <v>672</v>
      </c>
      <c r="E1704" s="42" t="s">
        <v>4446</v>
      </c>
      <c r="F1704" s="42" t="s">
        <v>2322</v>
      </c>
      <c r="G1704" s="42"/>
      <c r="H1704" s="307">
        <v>4644670.5342331296</v>
      </c>
      <c r="I1704" s="315">
        <v>3955993.0233446634</v>
      </c>
      <c r="J1704" s="105">
        <v>0</v>
      </c>
      <c r="K1704" s="42">
        <v>0</v>
      </c>
      <c r="L1704" s="42" t="s">
        <v>4489</v>
      </c>
      <c r="M1704" s="50" t="s">
        <v>2364</v>
      </c>
      <c r="N1704" s="50" t="s">
        <v>5532</v>
      </c>
      <c r="O1704" s="137" t="s">
        <v>2366</v>
      </c>
      <c r="P1704" s="42" t="s">
        <v>64</v>
      </c>
      <c r="Q1704" s="42" t="s">
        <v>65</v>
      </c>
      <c r="R1704" s="42">
        <v>2</v>
      </c>
      <c r="S1704" s="137" t="s">
        <v>2254</v>
      </c>
      <c r="T1704" s="62">
        <v>16867538196.9</v>
      </c>
      <c r="U1704" s="62">
        <v>14487907740.719999</v>
      </c>
      <c r="Z1704" s="42" t="s">
        <v>68</v>
      </c>
      <c r="AJ1704" s="42"/>
      <c r="AW1704" s="42" t="s">
        <v>2412</v>
      </c>
      <c r="AX1704" s="42"/>
      <c r="AY1704" s="42"/>
      <c r="AZ1704" s="42"/>
      <c r="BA1704" s="42"/>
      <c r="BB1704" s="42"/>
      <c r="BN1704" s="128" t="s">
        <v>4578</v>
      </c>
      <c r="BO1704" s="58" t="str">
        <f t="shared" si="26"/>
        <v>境内资产</v>
      </c>
      <c r="BP1704" s="58" t="str">
        <f>IF(M1704="",VLOOKUP(D1704,Sheet4!$A$1:$B$92,2,0),VLOOKUP(Q1704,Sheet4!$A$1:$B$92,2,0))</f>
        <v>保险资产管理产品</v>
      </c>
    </row>
    <row r="1705" spans="1:68" s="58" customFormat="1" ht="12.75" customHeight="1">
      <c r="A1705" s="137" t="s">
        <v>2116</v>
      </c>
      <c r="B1705" s="50" t="s">
        <v>2323</v>
      </c>
      <c r="C1705" s="252" t="s">
        <v>5552</v>
      </c>
      <c r="D1705" s="257" t="s">
        <v>672</v>
      </c>
      <c r="E1705" s="42" t="s">
        <v>4361</v>
      </c>
      <c r="F1705" s="42" t="s">
        <v>2323</v>
      </c>
      <c r="G1705" s="42"/>
      <c r="H1705" s="307">
        <v>2881276.0407580282</v>
      </c>
      <c r="I1705" s="315">
        <v>1979227.4179699465</v>
      </c>
      <c r="J1705" s="105">
        <v>0</v>
      </c>
      <c r="K1705" s="42">
        <v>0</v>
      </c>
      <c r="L1705" s="42" t="s">
        <v>4489</v>
      </c>
      <c r="M1705" s="50" t="s">
        <v>2364</v>
      </c>
      <c r="N1705" s="50" t="s">
        <v>5532</v>
      </c>
      <c r="O1705" s="137" t="s">
        <v>2366</v>
      </c>
      <c r="P1705" s="42" t="s">
        <v>64</v>
      </c>
      <c r="Q1705" s="42" t="s">
        <v>65</v>
      </c>
      <c r="R1705" s="42">
        <v>2</v>
      </c>
      <c r="S1705" s="137" t="s">
        <v>2254</v>
      </c>
      <c r="T1705" s="62">
        <v>16867538196.9</v>
      </c>
      <c r="U1705" s="62">
        <v>14487907740.719999</v>
      </c>
      <c r="Z1705" s="42" t="s">
        <v>68</v>
      </c>
      <c r="AJ1705" s="42"/>
      <c r="AW1705" s="42" t="s">
        <v>2412</v>
      </c>
      <c r="AX1705" s="42"/>
      <c r="AY1705" s="42"/>
      <c r="AZ1705" s="42"/>
      <c r="BA1705" s="42"/>
      <c r="BB1705" s="42"/>
      <c r="BN1705" s="128" t="s">
        <v>4578</v>
      </c>
      <c r="BO1705" s="58" t="str">
        <f t="shared" si="26"/>
        <v>境内资产</v>
      </c>
      <c r="BP1705" s="58" t="str">
        <f>IF(M1705="",VLOOKUP(D1705,Sheet4!$A$1:$B$92,2,0),VLOOKUP(Q1705,Sheet4!$A$1:$B$92,2,0))</f>
        <v>保险资产管理产品</v>
      </c>
    </row>
    <row r="1706" spans="1:68" s="58" customFormat="1" ht="12.75" customHeight="1">
      <c r="A1706" s="138" t="s">
        <v>2275</v>
      </c>
      <c r="B1706" s="50" t="s">
        <v>2324</v>
      </c>
      <c r="C1706" s="252" t="s">
        <v>5552</v>
      </c>
      <c r="D1706" s="257" t="s">
        <v>672</v>
      </c>
      <c r="E1706" s="42" t="s">
        <v>4447</v>
      </c>
      <c r="F1706" s="42" t="s">
        <v>2324</v>
      </c>
      <c r="G1706" s="42"/>
      <c r="H1706" s="307">
        <v>1864331.7643261189</v>
      </c>
      <c r="I1706" s="315">
        <v>1628381.6835240158</v>
      </c>
      <c r="J1706" s="105">
        <v>0</v>
      </c>
      <c r="K1706" s="42">
        <v>0</v>
      </c>
      <c r="L1706" s="42" t="s">
        <v>4489</v>
      </c>
      <c r="M1706" s="50" t="s">
        <v>2364</v>
      </c>
      <c r="N1706" s="50" t="s">
        <v>5532</v>
      </c>
      <c r="O1706" s="137" t="s">
        <v>2366</v>
      </c>
      <c r="P1706" s="42" t="s">
        <v>64</v>
      </c>
      <c r="Q1706" s="42" t="s">
        <v>65</v>
      </c>
      <c r="R1706" s="42">
        <v>2</v>
      </c>
      <c r="S1706" s="137" t="s">
        <v>2254</v>
      </c>
      <c r="T1706" s="62">
        <v>16867538196.9</v>
      </c>
      <c r="U1706" s="62">
        <v>14487907740.719999</v>
      </c>
      <c r="Z1706" s="42" t="s">
        <v>68</v>
      </c>
      <c r="AJ1706" s="42"/>
      <c r="AW1706" s="42" t="s">
        <v>2412</v>
      </c>
      <c r="AX1706" s="42"/>
      <c r="AY1706" s="42"/>
      <c r="AZ1706" s="42"/>
      <c r="BA1706" s="42"/>
      <c r="BB1706" s="42"/>
      <c r="BN1706" s="128" t="s">
        <v>4578</v>
      </c>
      <c r="BO1706" s="58" t="str">
        <f t="shared" si="26"/>
        <v>境内资产</v>
      </c>
      <c r="BP1706" s="58" t="str">
        <f>IF(M1706="",VLOOKUP(D1706,Sheet4!$A$1:$B$92,2,0),VLOOKUP(Q1706,Sheet4!$A$1:$B$92,2,0))</f>
        <v>保险资产管理产品</v>
      </c>
    </row>
    <row r="1707" spans="1:68" s="58" customFormat="1" ht="12.75" customHeight="1">
      <c r="A1707" s="137" t="s">
        <v>2276</v>
      </c>
      <c r="B1707" s="50" t="s">
        <v>2325</v>
      </c>
      <c r="C1707" s="252" t="s">
        <v>5552</v>
      </c>
      <c r="D1707" s="257" t="s">
        <v>672</v>
      </c>
      <c r="E1707" s="42" t="s">
        <v>4448</v>
      </c>
      <c r="F1707" s="42" t="s">
        <v>2325</v>
      </c>
      <c r="G1707" s="42"/>
      <c r="H1707" s="307">
        <v>594091.38196202635</v>
      </c>
      <c r="I1707" s="315">
        <v>346389.80014912668</v>
      </c>
      <c r="J1707" s="105">
        <v>0</v>
      </c>
      <c r="K1707" s="42">
        <v>0</v>
      </c>
      <c r="L1707" s="42" t="s">
        <v>4489</v>
      </c>
      <c r="M1707" s="50" t="s">
        <v>2364</v>
      </c>
      <c r="N1707" s="50" t="s">
        <v>5532</v>
      </c>
      <c r="O1707" s="137" t="s">
        <v>2366</v>
      </c>
      <c r="P1707" s="42" t="s">
        <v>64</v>
      </c>
      <c r="Q1707" s="42" t="s">
        <v>65</v>
      </c>
      <c r="R1707" s="42">
        <v>2</v>
      </c>
      <c r="S1707" s="137" t="s">
        <v>2254</v>
      </c>
      <c r="T1707" s="62">
        <v>16867538196.9</v>
      </c>
      <c r="U1707" s="62">
        <v>14487907740.719999</v>
      </c>
      <c r="Z1707" s="42" t="s">
        <v>68</v>
      </c>
      <c r="AJ1707" s="42"/>
      <c r="AW1707" s="42" t="s">
        <v>2412</v>
      </c>
      <c r="AX1707" s="42"/>
      <c r="AY1707" s="42"/>
      <c r="AZ1707" s="42"/>
      <c r="BA1707" s="42"/>
      <c r="BB1707" s="42"/>
      <c r="BN1707" s="128" t="s">
        <v>4578</v>
      </c>
      <c r="BO1707" s="58" t="str">
        <f t="shared" si="26"/>
        <v>境内资产</v>
      </c>
      <c r="BP1707" s="58" t="str">
        <f>IF(M1707="",VLOOKUP(D1707,Sheet4!$A$1:$B$92,2,0),VLOOKUP(Q1707,Sheet4!$A$1:$B$92,2,0))</f>
        <v>保险资产管理产品</v>
      </c>
    </row>
    <row r="1708" spans="1:68" s="58" customFormat="1" ht="12.75" customHeight="1">
      <c r="A1708" s="137" t="s">
        <v>2277</v>
      </c>
      <c r="B1708" s="50" t="s">
        <v>2326</v>
      </c>
      <c r="C1708" s="252" t="s">
        <v>5552</v>
      </c>
      <c r="D1708" s="257" t="s">
        <v>672</v>
      </c>
      <c r="E1708" s="42" t="s">
        <v>3547</v>
      </c>
      <c r="F1708" s="42" t="s">
        <v>2326</v>
      </c>
      <c r="G1708" s="42"/>
      <c r="H1708" s="307">
        <v>1528769.2124814361</v>
      </c>
      <c r="I1708" s="315">
        <v>1471464.1273516954</v>
      </c>
      <c r="J1708" s="105">
        <v>0</v>
      </c>
      <c r="K1708" s="42">
        <v>0</v>
      </c>
      <c r="L1708" s="42" t="s">
        <v>4489</v>
      </c>
      <c r="M1708" s="50" t="s">
        <v>2364</v>
      </c>
      <c r="N1708" s="50" t="s">
        <v>5532</v>
      </c>
      <c r="O1708" s="137" t="s">
        <v>2366</v>
      </c>
      <c r="P1708" s="42" t="s">
        <v>64</v>
      </c>
      <c r="Q1708" s="42" t="s">
        <v>65</v>
      </c>
      <c r="R1708" s="42">
        <v>2</v>
      </c>
      <c r="S1708" s="137" t="s">
        <v>2254</v>
      </c>
      <c r="T1708" s="62">
        <v>16867538196.9</v>
      </c>
      <c r="U1708" s="62">
        <v>14487907740.719999</v>
      </c>
      <c r="Z1708" s="42" t="s">
        <v>280</v>
      </c>
      <c r="AJ1708" s="42"/>
      <c r="AW1708" s="42" t="s">
        <v>2412</v>
      </c>
      <c r="AX1708" s="42"/>
      <c r="AY1708" s="42"/>
      <c r="AZ1708" s="42"/>
      <c r="BA1708" s="42"/>
      <c r="BB1708" s="42"/>
      <c r="BN1708" s="128" t="s">
        <v>4578</v>
      </c>
      <c r="BO1708" s="58" t="str">
        <f t="shared" si="26"/>
        <v>境内资产</v>
      </c>
      <c r="BP1708" s="58" t="str">
        <f>IF(M1708="",VLOOKUP(D1708,Sheet4!$A$1:$B$92,2,0),VLOOKUP(Q1708,Sheet4!$A$1:$B$92,2,0))</f>
        <v>保险资产管理产品</v>
      </c>
    </row>
    <row r="1709" spans="1:68" s="58" customFormat="1" ht="12.75" customHeight="1">
      <c r="A1709" s="137" t="s">
        <v>2106</v>
      </c>
      <c r="B1709" s="50" t="s">
        <v>2327</v>
      </c>
      <c r="C1709" s="252" t="s">
        <v>5552</v>
      </c>
      <c r="D1709" s="257" t="s">
        <v>672</v>
      </c>
      <c r="E1709" s="42" t="s">
        <v>4358</v>
      </c>
      <c r="F1709" s="42" t="s">
        <v>2327</v>
      </c>
      <c r="G1709" s="42"/>
      <c r="H1709" s="307">
        <v>3165564.3714156961</v>
      </c>
      <c r="I1709" s="315">
        <v>2762746.9368157289</v>
      </c>
      <c r="J1709" s="105">
        <v>0</v>
      </c>
      <c r="K1709" s="42">
        <v>0</v>
      </c>
      <c r="L1709" s="42" t="s">
        <v>4489</v>
      </c>
      <c r="M1709" s="50" t="s">
        <v>2364</v>
      </c>
      <c r="N1709" s="50" t="s">
        <v>5532</v>
      </c>
      <c r="O1709" s="137" t="s">
        <v>2366</v>
      </c>
      <c r="P1709" s="42" t="s">
        <v>64</v>
      </c>
      <c r="Q1709" s="42" t="s">
        <v>65</v>
      </c>
      <c r="R1709" s="42">
        <v>2</v>
      </c>
      <c r="S1709" s="137" t="s">
        <v>2254</v>
      </c>
      <c r="T1709" s="62">
        <v>16867538196.9</v>
      </c>
      <c r="U1709" s="62">
        <v>14487907740.719999</v>
      </c>
      <c r="Z1709" s="42" t="s">
        <v>68</v>
      </c>
      <c r="AJ1709" s="42"/>
      <c r="AW1709" s="42" t="s">
        <v>2412</v>
      </c>
      <c r="AX1709" s="42"/>
      <c r="AY1709" s="42"/>
      <c r="AZ1709" s="42"/>
      <c r="BA1709" s="42"/>
      <c r="BB1709" s="42"/>
      <c r="BN1709" s="128" t="s">
        <v>4578</v>
      </c>
      <c r="BO1709" s="58" t="str">
        <f t="shared" si="26"/>
        <v>境内资产</v>
      </c>
      <c r="BP1709" s="58" t="str">
        <f>IF(M1709="",VLOOKUP(D1709,Sheet4!$A$1:$B$92,2,0),VLOOKUP(Q1709,Sheet4!$A$1:$B$92,2,0))</f>
        <v>保险资产管理产品</v>
      </c>
    </row>
    <row r="1710" spans="1:68" s="58" customFormat="1" ht="12.75" customHeight="1">
      <c r="A1710" s="137" t="s">
        <v>2278</v>
      </c>
      <c r="B1710" s="50" t="s">
        <v>2328</v>
      </c>
      <c r="C1710" s="252" t="s">
        <v>5552</v>
      </c>
      <c r="D1710" s="257" t="s">
        <v>672</v>
      </c>
      <c r="E1710" s="42" t="s">
        <v>4449</v>
      </c>
      <c r="F1710" s="42" t="s">
        <v>2328</v>
      </c>
      <c r="G1710" s="42"/>
      <c r="H1710" s="307">
        <v>5194566.2596153198</v>
      </c>
      <c r="I1710" s="315">
        <v>4957549.1245272607</v>
      </c>
      <c r="J1710" s="105">
        <v>0</v>
      </c>
      <c r="K1710" s="42">
        <v>0</v>
      </c>
      <c r="L1710" s="42" t="s">
        <v>4489</v>
      </c>
      <c r="M1710" s="50" t="s">
        <v>2364</v>
      </c>
      <c r="N1710" s="50" t="s">
        <v>5532</v>
      </c>
      <c r="O1710" s="137" t="s">
        <v>2366</v>
      </c>
      <c r="P1710" s="42" t="s">
        <v>64</v>
      </c>
      <c r="Q1710" s="42" t="s">
        <v>65</v>
      </c>
      <c r="R1710" s="42">
        <v>2</v>
      </c>
      <c r="S1710" s="137" t="s">
        <v>2254</v>
      </c>
      <c r="T1710" s="62">
        <v>16867538196.9</v>
      </c>
      <c r="U1710" s="62">
        <v>14487907740.719999</v>
      </c>
      <c r="Z1710" s="42" t="s">
        <v>68</v>
      </c>
      <c r="AJ1710" s="42"/>
      <c r="AW1710" s="42" t="s">
        <v>2412</v>
      </c>
      <c r="AX1710" s="42"/>
      <c r="AY1710" s="42"/>
      <c r="AZ1710" s="42"/>
      <c r="BA1710" s="42"/>
      <c r="BB1710" s="42"/>
      <c r="BN1710" s="128" t="s">
        <v>4578</v>
      </c>
      <c r="BO1710" s="58" t="str">
        <f t="shared" si="26"/>
        <v>境内资产</v>
      </c>
      <c r="BP1710" s="58" t="str">
        <f>IF(M1710="",VLOOKUP(D1710,Sheet4!$A$1:$B$92,2,0),VLOOKUP(Q1710,Sheet4!$A$1:$B$92,2,0))</f>
        <v>保险资产管理产品</v>
      </c>
    </row>
    <row r="1711" spans="1:68" s="58" customFormat="1" ht="12.75" customHeight="1">
      <c r="A1711" s="137" t="s">
        <v>2279</v>
      </c>
      <c r="B1711" s="50" t="s">
        <v>2329</v>
      </c>
      <c r="C1711" s="252" t="s">
        <v>5552</v>
      </c>
      <c r="D1711" s="257" t="s">
        <v>672</v>
      </c>
      <c r="E1711" s="42" t="s">
        <v>4450</v>
      </c>
      <c r="F1711" s="42" t="s">
        <v>2329</v>
      </c>
      <c r="G1711" s="42"/>
      <c r="H1711" s="307">
        <v>1146235.4511910717</v>
      </c>
      <c r="I1711" s="315">
        <v>885429.68097849376</v>
      </c>
      <c r="J1711" s="105">
        <v>0</v>
      </c>
      <c r="K1711" s="42">
        <v>0</v>
      </c>
      <c r="L1711" s="42" t="s">
        <v>4489</v>
      </c>
      <c r="M1711" s="50" t="s">
        <v>2364</v>
      </c>
      <c r="N1711" s="50" t="s">
        <v>5532</v>
      </c>
      <c r="O1711" s="137" t="s">
        <v>2366</v>
      </c>
      <c r="P1711" s="42" t="s">
        <v>64</v>
      </c>
      <c r="Q1711" s="42" t="s">
        <v>65</v>
      </c>
      <c r="R1711" s="42">
        <v>2</v>
      </c>
      <c r="S1711" s="137" t="s">
        <v>2254</v>
      </c>
      <c r="T1711" s="62">
        <v>16867538196.9</v>
      </c>
      <c r="U1711" s="62">
        <v>14487907740.719999</v>
      </c>
      <c r="Z1711" s="42" t="s">
        <v>68</v>
      </c>
      <c r="AJ1711" s="42"/>
      <c r="AW1711" s="42" t="s">
        <v>2412</v>
      </c>
      <c r="AX1711" s="42"/>
      <c r="AY1711" s="42"/>
      <c r="AZ1711" s="42"/>
      <c r="BA1711" s="42"/>
      <c r="BB1711" s="42"/>
      <c r="BN1711" s="128" t="s">
        <v>4578</v>
      </c>
      <c r="BO1711" s="58" t="str">
        <f t="shared" si="26"/>
        <v>境内资产</v>
      </c>
      <c r="BP1711" s="58" t="str">
        <f>IF(M1711="",VLOOKUP(D1711,Sheet4!$A$1:$B$92,2,0),VLOOKUP(Q1711,Sheet4!$A$1:$B$92,2,0))</f>
        <v>保险资产管理产品</v>
      </c>
    </row>
    <row r="1712" spans="1:68" s="58" customFormat="1" ht="12.75" customHeight="1">
      <c r="A1712" s="137" t="s">
        <v>2280</v>
      </c>
      <c r="B1712" s="50" t="s">
        <v>2330</v>
      </c>
      <c r="C1712" s="252" t="s">
        <v>5552</v>
      </c>
      <c r="D1712" s="257" t="s">
        <v>672</v>
      </c>
      <c r="E1712" s="42" t="s">
        <v>4451</v>
      </c>
      <c r="F1712" s="42" t="s">
        <v>2330</v>
      </c>
      <c r="G1712" s="42"/>
      <c r="H1712" s="307">
        <v>5303701.1715746764</v>
      </c>
      <c r="I1712" s="315">
        <v>3297474.1340836301</v>
      </c>
      <c r="J1712" s="105">
        <v>0</v>
      </c>
      <c r="K1712" s="42">
        <v>0</v>
      </c>
      <c r="L1712" s="42" t="s">
        <v>4489</v>
      </c>
      <c r="M1712" s="50" t="s">
        <v>2364</v>
      </c>
      <c r="N1712" s="50" t="s">
        <v>5532</v>
      </c>
      <c r="O1712" s="137" t="s">
        <v>2366</v>
      </c>
      <c r="P1712" s="42" t="s">
        <v>64</v>
      </c>
      <c r="Q1712" s="42" t="s">
        <v>65</v>
      </c>
      <c r="R1712" s="42">
        <v>2</v>
      </c>
      <c r="S1712" s="137" t="s">
        <v>2254</v>
      </c>
      <c r="T1712" s="62">
        <v>16867538196.9</v>
      </c>
      <c r="U1712" s="62">
        <v>14487907740.719999</v>
      </c>
      <c r="Z1712" s="42" t="s">
        <v>68</v>
      </c>
      <c r="AJ1712" s="42"/>
      <c r="AW1712" s="42" t="s">
        <v>2412</v>
      </c>
      <c r="AX1712" s="42"/>
      <c r="AY1712" s="42"/>
      <c r="AZ1712" s="42"/>
      <c r="BA1712" s="42"/>
      <c r="BB1712" s="42"/>
      <c r="BN1712" s="128" t="s">
        <v>4578</v>
      </c>
      <c r="BO1712" s="58" t="str">
        <f t="shared" si="26"/>
        <v>境内资产</v>
      </c>
      <c r="BP1712" s="58" t="str">
        <f>IF(M1712="",VLOOKUP(D1712,Sheet4!$A$1:$B$92,2,0),VLOOKUP(Q1712,Sheet4!$A$1:$B$92,2,0))</f>
        <v>保险资产管理产品</v>
      </c>
    </row>
    <row r="1713" spans="1:68" s="58" customFormat="1" ht="12.75" customHeight="1">
      <c r="A1713" s="137" t="s">
        <v>2281</v>
      </c>
      <c r="B1713" s="50" t="s">
        <v>2331</v>
      </c>
      <c r="C1713" s="252" t="s">
        <v>5552</v>
      </c>
      <c r="D1713" s="257" t="s">
        <v>672</v>
      </c>
      <c r="E1713" s="42" t="s">
        <v>2546</v>
      </c>
      <c r="F1713" s="42" t="s">
        <v>2331</v>
      </c>
      <c r="G1713" s="42"/>
      <c r="H1713" s="307">
        <v>2964732.1804342652</v>
      </c>
      <c r="I1713" s="315">
        <v>3356605.4964078767</v>
      </c>
      <c r="J1713" s="105">
        <v>0</v>
      </c>
      <c r="K1713" s="42">
        <v>0</v>
      </c>
      <c r="L1713" s="42" t="s">
        <v>4489</v>
      </c>
      <c r="M1713" s="50" t="s">
        <v>2364</v>
      </c>
      <c r="N1713" s="50" t="s">
        <v>5532</v>
      </c>
      <c r="O1713" s="137" t="s">
        <v>2366</v>
      </c>
      <c r="P1713" s="42" t="s">
        <v>64</v>
      </c>
      <c r="Q1713" s="42" t="s">
        <v>65</v>
      </c>
      <c r="R1713" s="42">
        <v>2</v>
      </c>
      <c r="S1713" s="137" t="s">
        <v>2254</v>
      </c>
      <c r="T1713" s="62">
        <v>16867538196.9</v>
      </c>
      <c r="U1713" s="62">
        <v>14487907740.719999</v>
      </c>
      <c r="Z1713" s="42" t="s">
        <v>68</v>
      </c>
      <c r="AJ1713" s="42"/>
      <c r="AW1713" s="42" t="s">
        <v>2412</v>
      </c>
      <c r="AX1713" s="42"/>
      <c r="AY1713" s="42"/>
      <c r="AZ1713" s="42"/>
      <c r="BA1713" s="42"/>
      <c r="BB1713" s="42"/>
      <c r="BN1713" s="128" t="s">
        <v>4578</v>
      </c>
      <c r="BO1713" s="58" t="str">
        <f t="shared" si="26"/>
        <v>境内资产</v>
      </c>
      <c r="BP1713" s="58" t="str">
        <f>IF(M1713="",VLOOKUP(D1713,Sheet4!$A$1:$B$92,2,0),VLOOKUP(Q1713,Sheet4!$A$1:$B$92,2,0))</f>
        <v>保险资产管理产品</v>
      </c>
    </row>
    <row r="1714" spans="1:68" s="58" customFormat="1" ht="12.75" customHeight="1">
      <c r="A1714" s="137" t="s">
        <v>2102</v>
      </c>
      <c r="B1714" s="50" t="s">
        <v>2332</v>
      </c>
      <c r="C1714" s="252" t="s">
        <v>5552</v>
      </c>
      <c r="D1714" s="257" t="s">
        <v>672</v>
      </c>
      <c r="E1714" s="42" t="s">
        <v>3651</v>
      </c>
      <c r="F1714" s="42" t="s">
        <v>2332</v>
      </c>
      <c r="G1714" s="42"/>
      <c r="H1714" s="307">
        <v>1592677.2861462643</v>
      </c>
      <c r="I1714" s="315">
        <v>1599098.2168906215</v>
      </c>
      <c r="J1714" s="105">
        <v>0</v>
      </c>
      <c r="K1714" s="42">
        <v>0</v>
      </c>
      <c r="L1714" s="42" t="s">
        <v>4489</v>
      </c>
      <c r="M1714" s="50" t="s">
        <v>2364</v>
      </c>
      <c r="N1714" s="50" t="s">
        <v>5532</v>
      </c>
      <c r="O1714" s="137" t="s">
        <v>2366</v>
      </c>
      <c r="P1714" s="42" t="s">
        <v>64</v>
      </c>
      <c r="Q1714" s="42" t="s">
        <v>65</v>
      </c>
      <c r="R1714" s="42">
        <v>2</v>
      </c>
      <c r="S1714" s="137" t="s">
        <v>2254</v>
      </c>
      <c r="T1714" s="62">
        <v>16867538196.9</v>
      </c>
      <c r="U1714" s="62">
        <v>14487907740.719999</v>
      </c>
      <c r="Z1714" s="42" t="s">
        <v>280</v>
      </c>
      <c r="AJ1714" s="42"/>
      <c r="AW1714" s="42" t="s">
        <v>2412</v>
      </c>
      <c r="AX1714" s="42"/>
      <c r="AY1714" s="42"/>
      <c r="AZ1714" s="42"/>
      <c r="BA1714" s="42"/>
      <c r="BB1714" s="42"/>
      <c r="BN1714" s="128" t="s">
        <v>4578</v>
      </c>
      <c r="BO1714" s="58" t="str">
        <f t="shared" si="26"/>
        <v>境内资产</v>
      </c>
      <c r="BP1714" s="58" t="str">
        <f>IF(M1714="",VLOOKUP(D1714,Sheet4!$A$1:$B$92,2,0),VLOOKUP(Q1714,Sheet4!$A$1:$B$92,2,0))</f>
        <v>保险资产管理产品</v>
      </c>
    </row>
    <row r="1715" spans="1:68" s="58" customFormat="1" ht="12.75" customHeight="1">
      <c r="A1715" s="137" t="s">
        <v>2282</v>
      </c>
      <c r="B1715" s="50" t="s">
        <v>2333</v>
      </c>
      <c r="C1715" s="252" t="s">
        <v>5552</v>
      </c>
      <c r="D1715" s="257" t="s">
        <v>672</v>
      </c>
      <c r="E1715" s="42" t="s">
        <v>3677</v>
      </c>
      <c r="F1715" s="42" t="s">
        <v>2333</v>
      </c>
      <c r="G1715" s="42"/>
      <c r="H1715" s="307">
        <v>8044110.4059855891</v>
      </c>
      <c r="I1715" s="315">
        <v>6678366.3493809942</v>
      </c>
      <c r="J1715" s="105">
        <v>0</v>
      </c>
      <c r="K1715" s="42">
        <v>0</v>
      </c>
      <c r="L1715" s="42" t="s">
        <v>4489</v>
      </c>
      <c r="M1715" s="50" t="s">
        <v>2364</v>
      </c>
      <c r="N1715" s="50" t="s">
        <v>5532</v>
      </c>
      <c r="O1715" s="137" t="s">
        <v>2366</v>
      </c>
      <c r="P1715" s="42" t="s">
        <v>64</v>
      </c>
      <c r="Q1715" s="42" t="s">
        <v>65</v>
      </c>
      <c r="R1715" s="42">
        <v>2</v>
      </c>
      <c r="S1715" s="137" t="s">
        <v>2254</v>
      </c>
      <c r="T1715" s="62">
        <v>16867538196.9</v>
      </c>
      <c r="U1715" s="62">
        <v>14487907740.719999</v>
      </c>
      <c r="Z1715" s="42" t="s">
        <v>280</v>
      </c>
      <c r="AJ1715" s="42"/>
      <c r="AW1715" s="42" t="s">
        <v>2412</v>
      </c>
      <c r="AX1715" s="42"/>
      <c r="AY1715" s="42"/>
      <c r="AZ1715" s="42"/>
      <c r="BA1715" s="42"/>
      <c r="BB1715" s="42"/>
      <c r="BN1715" s="128" t="s">
        <v>4578</v>
      </c>
      <c r="BO1715" s="58" t="str">
        <f t="shared" si="26"/>
        <v>境内资产</v>
      </c>
      <c r="BP1715" s="58" t="str">
        <f>IF(M1715="",VLOOKUP(D1715,Sheet4!$A$1:$B$92,2,0),VLOOKUP(Q1715,Sheet4!$A$1:$B$92,2,0))</f>
        <v>保险资产管理产品</v>
      </c>
    </row>
    <row r="1716" spans="1:68" s="58" customFormat="1" ht="12.75" customHeight="1">
      <c r="A1716" s="137" t="s">
        <v>2283</v>
      </c>
      <c r="B1716" s="50" t="s">
        <v>2334</v>
      </c>
      <c r="C1716" s="252" t="s">
        <v>5552</v>
      </c>
      <c r="D1716" s="257" t="s">
        <v>678</v>
      </c>
      <c r="E1716" s="42" t="s">
        <v>4452</v>
      </c>
      <c r="F1716" s="42" t="s">
        <v>2334</v>
      </c>
      <c r="G1716" s="42"/>
      <c r="H1716" s="307">
        <v>709296.62368124293</v>
      </c>
      <c r="I1716" s="315">
        <v>565418.17823340534</v>
      </c>
      <c r="J1716" s="105">
        <v>0</v>
      </c>
      <c r="K1716" s="42">
        <v>0</v>
      </c>
      <c r="L1716" s="42" t="s">
        <v>4489</v>
      </c>
      <c r="M1716" s="50" t="s">
        <v>2364</v>
      </c>
      <c r="N1716" s="50" t="s">
        <v>5532</v>
      </c>
      <c r="O1716" s="137" t="s">
        <v>2366</v>
      </c>
      <c r="P1716" s="42" t="s">
        <v>64</v>
      </c>
      <c r="Q1716" s="42" t="s">
        <v>65</v>
      </c>
      <c r="R1716" s="42">
        <v>2</v>
      </c>
      <c r="S1716" s="137" t="s">
        <v>2254</v>
      </c>
      <c r="T1716" s="62">
        <v>16867538196.9</v>
      </c>
      <c r="U1716" s="62">
        <v>14487907740.719999</v>
      </c>
      <c r="Z1716" s="42" t="s">
        <v>68</v>
      </c>
      <c r="AJ1716" s="42"/>
      <c r="AW1716" s="42" t="s">
        <v>2412</v>
      </c>
      <c r="AX1716" s="42"/>
      <c r="AY1716" s="42"/>
      <c r="AZ1716" s="42"/>
      <c r="BA1716" s="42"/>
      <c r="BB1716" s="42"/>
      <c r="BN1716" s="128" t="s">
        <v>4578</v>
      </c>
      <c r="BO1716" s="58" t="str">
        <f t="shared" si="26"/>
        <v>境内资产</v>
      </c>
      <c r="BP1716" s="58" t="str">
        <f>IF(M1716="",VLOOKUP(D1716,Sheet4!$A$1:$B$92,2,0),VLOOKUP(Q1716,Sheet4!$A$1:$B$92,2,0))</f>
        <v>保险资产管理产品</v>
      </c>
    </row>
    <row r="1717" spans="1:68" s="58" customFormat="1" ht="12.75" customHeight="1">
      <c r="A1717" s="137" t="s">
        <v>2284</v>
      </c>
      <c r="B1717" s="50" t="s">
        <v>2335</v>
      </c>
      <c r="C1717" s="252" t="s">
        <v>5552</v>
      </c>
      <c r="D1717" s="257" t="s">
        <v>678</v>
      </c>
      <c r="E1717" s="42" t="s">
        <v>4453</v>
      </c>
      <c r="F1717" s="42" t="s">
        <v>2335</v>
      </c>
      <c r="G1717" s="42"/>
      <c r="H1717" s="307">
        <v>3190395.0977486148</v>
      </c>
      <c r="I1717" s="315">
        <v>2677986.2592452643</v>
      </c>
      <c r="J1717" s="105">
        <v>0</v>
      </c>
      <c r="K1717" s="42">
        <v>0</v>
      </c>
      <c r="L1717" s="42" t="s">
        <v>4489</v>
      </c>
      <c r="M1717" s="50" t="s">
        <v>2364</v>
      </c>
      <c r="N1717" s="50" t="s">
        <v>5532</v>
      </c>
      <c r="O1717" s="137" t="s">
        <v>2366</v>
      </c>
      <c r="P1717" s="42" t="s">
        <v>64</v>
      </c>
      <c r="Q1717" s="42" t="s">
        <v>65</v>
      </c>
      <c r="R1717" s="42">
        <v>2</v>
      </c>
      <c r="S1717" s="137" t="s">
        <v>2254</v>
      </c>
      <c r="T1717" s="62">
        <v>16867538196.9</v>
      </c>
      <c r="U1717" s="62">
        <v>14487907740.719999</v>
      </c>
      <c r="Z1717" s="42" t="s">
        <v>68</v>
      </c>
      <c r="AJ1717" s="42"/>
      <c r="AW1717" s="42" t="s">
        <v>2412</v>
      </c>
      <c r="AX1717" s="42"/>
      <c r="AY1717" s="42"/>
      <c r="AZ1717" s="42"/>
      <c r="BA1717" s="42"/>
      <c r="BB1717" s="42"/>
      <c r="BN1717" s="128" t="s">
        <v>4578</v>
      </c>
      <c r="BO1717" s="58" t="str">
        <f t="shared" si="26"/>
        <v>境内资产</v>
      </c>
      <c r="BP1717" s="58" t="str">
        <f>IF(M1717="",VLOOKUP(D1717,Sheet4!$A$1:$B$92,2,0),VLOOKUP(Q1717,Sheet4!$A$1:$B$92,2,0))</f>
        <v>保险资产管理产品</v>
      </c>
    </row>
    <row r="1718" spans="1:68" s="58" customFormat="1" ht="12.75" customHeight="1">
      <c r="A1718" s="137" t="s">
        <v>2285</v>
      </c>
      <c r="B1718" s="50" t="s">
        <v>2336</v>
      </c>
      <c r="C1718" s="252" t="s">
        <v>5552</v>
      </c>
      <c r="D1718" s="257" t="s">
        <v>678</v>
      </c>
      <c r="E1718" s="42" t="s">
        <v>4454</v>
      </c>
      <c r="F1718" s="42" t="s">
        <v>2336</v>
      </c>
      <c r="G1718" s="42"/>
      <c r="H1718" s="307">
        <v>2363889.6184887416</v>
      </c>
      <c r="I1718" s="315">
        <v>1152568.9462859328</v>
      </c>
      <c r="J1718" s="105">
        <v>0</v>
      </c>
      <c r="K1718" s="42">
        <v>0</v>
      </c>
      <c r="L1718" s="42" t="s">
        <v>4489</v>
      </c>
      <c r="M1718" s="50" t="s">
        <v>2364</v>
      </c>
      <c r="N1718" s="50" t="s">
        <v>5532</v>
      </c>
      <c r="O1718" s="137" t="s">
        <v>2366</v>
      </c>
      <c r="P1718" s="42" t="s">
        <v>64</v>
      </c>
      <c r="Q1718" s="42" t="s">
        <v>65</v>
      </c>
      <c r="R1718" s="42">
        <v>2</v>
      </c>
      <c r="S1718" s="137" t="s">
        <v>2254</v>
      </c>
      <c r="T1718" s="62">
        <v>16867538196.9</v>
      </c>
      <c r="U1718" s="62">
        <v>14487907740.719999</v>
      </c>
      <c r="Z1718" s="42" t="s">
        <v>68</v>
      </c>
      <c r="AJ1718" s="42"/>
      <c r="AW1718" s="42" t="s">
        <v>2412</v>
      </c>
      <c r="AX1718" s="42"/>
      <c r="AY1718" s="42"/>
      <c r="AZ1718" s="42"/>
      <c r="BA1718" s="42"/>
      <c r="BB1718" s="42"/>
      <c r="BN1718" s="128" t="s">
        <v>4578</v>
      </c>
      <c r="BO1718" s="58" t="str">
        <f t="shared" si="26"/>
        <v>境内资产</v>
      </c>
      <c r="BP1718" s="58" t="str">
        <f>IF(M1718="",VLOOKUP(D1718,Sheet4!$A$1:$B$92,2,0),VLOOKUP(Q1718,Sheet4!$A$1:$B$92,2,0))</f>
        <v>保险资产管理产品</v>
      </c>
    </row>
    <row r="1719" spans="1:68" s="58" customFormat="1" ht="12.75" customHeight="1">
      <c r="A1719" s="137" t="s">
        <v>2286</v>
      </c>
      <c r="B1719" s="50" t="s">
        <v>2337</v>
      </c>
      <c r="C1719" s="252" t="s">
        <v>5552</v>
      </c>
      <c r="D1719" s="257" t="s">
        <v>678</v>
      </c>
      <c r="E1719" s="42" t="s">
        <v>4455</v>
      </c>
      <c r="F1719" s="42" t="s">
        <v>2337</v>
      </c>
      <c r="G1719" s="42"/>
      <c r="H1719" s="307">
        <v>1918573.816957962</v>
      </c>
      <c r="I1719" s="315">
        <v>975671.65549839265</v>
      </c>
      <c r="J1719" s="105">
        <v>0</v>
      </c>
      <c r="K1719" s="42">
        <v>0</v>
      </c>
      <c r="L1719" s="42" t="s">
        <v>4489</v>
      </c>
      <c r="M1719" s="50" t="s">
        <v>2364</v>
      </c>
      <c r="N1719" s="50" t="s">
        <v>5532</v>
      </c>
      <c r="O1719" s="137" t="s">
        <v>2366</v>
      </c>
      <c r="P1719" s="42" t="s">
        <v>64</v>
      </c>
      <c r="Q1719" s="42" t="s">
        <v>65</v>
      </c>
      <c r="R1719" s="42">
        <v>2</v>
      </c>
      <c r="S1719" s="137" t="s">
        <v>2254</v>
      </c>
      <c r="T1719" s="62">
        <v>16867538196.9</v>
      </c>
      <c r="U1719" s="62">
        <v>14487907740.719999</v>
      </c>
      <c r="Z1719" s="42" t="s">
        <v>68</v>
      </c>
      <c r="AJ1719" s="42"/>
      <c r="AW1719" s="42" t="s">
        <v>2412</v>
      </c>
      <c r="AX1719" s="42"/>
      <c r="AY1719" s="42"/>
      <c r="AZ1719" s="42"/>
      <c r="BA1719" s="42"/>
      <c r="BB1719" s="42"/>
      <c r="BN1719" s="128" t="s">
        <v>4578</v>
      </c>
      <c r="BO1719" s="58" t="str">
        <f t="shared" si="26"/>
        <v>境内资产</v>
      </c>
      <c r="BP1719" s="58" t="str">
        <f>IF(M1719="",VLOOKUP(D1719,Sheet4!$A$1:$B$92,2,0),VLOOKUP(Q1719,Sheet4!$A$1:$B$92,2,0))</f>
        <v>保险资产管理产品</v>
      </c>
    </row>
    <row r="1720" spans="1:68" s="58" customFormat="1" ht="12.75" customHeight="1">
      <c r="A1720" s="137" t="s">
        <v>2287</v>
      </c>
      <c r="B1720" s="50" t="s">
        <v>2338</v>
      </c>
      <c r="C1720" s="252" t="s">
        <v>5552</v>
      </c>
      <c r="D1720" s="257" t="s">
        <v>678</v>
      </c>
      <c r="E1720" s="42" t="s">
        <v>4456</v>
      </c>
      <c r="F1720" s="42" t="s">
        <v>2338</v>
      </c>
      <c r="G1720" s="42"/>
      <c r="H1720" s="307">
        <v>4248363.9014492165</v>
      </c>
      <c r="I1720" s="315">
        <v>3160383.2901586737</v>
      </c>
      <c r="J1720" s="105">
        <v>0</v>
      </c>
      <c r="K1720" s="42">
        <v>0</v>
      </c>
      <c r="L1720" s="42" t="s">
        <v>4489</v>
      </c>
      <c r="M1720" s="50" t="s">
        <v>2364</v>
      </c>
      <c r="N1720" s="50" t="s">
        <v>5532</v>
      </c>
      <c r="O1720" s="137" t="s">
        <v>2366</v>
      </c>
      <c r="P1720" s="42" t="s">
        <v>64</v>
      </c>
      <c r="Q1720" s="42" t="s">
        <v>65</v>
      </c>
      <c r="R1720" s="42">
        <v>2</v>
      </c>
      <c r="S1720" s="137" t="s">
        <v>2254</v>
      </c>
      <c r="T1720" s="62">
        <v>16867538196.9</v>
      </c>
      <c r="U1720" s="62">
        <v>14487907740.719999</v>
      </c>
      <c r="Z1720" s="42" t="s">
        <v>68</v>
      </c>
      <c r="AJ1720" s="42"/>
      <c r="AW1720" s="42" t="s">
        <v>2412</v>
      </c>
      <c r="AX1720" s="42"/>
      <c r="AY1720" s="42"/>
      <c r="AZ1720" s="42"/>
      <c r="BA1720" s="42"/>
      <c r="BB1720" s="42"/>
      <c r="BN1720" s="128" t="s">
        <v>4578</v>
      </c>
      <c r="BO1720" s="58" t="str">
        <f t="shared" si="26"/>
        <v>境内资产</v>
      </c>
      <c r="BP1720" s="58" t="str">
        <f>IF(M1720="",VLOOKUP(D1720,Sheet4!$A$1:$B$92,2,0),VLOOKUP(Q1720,Sheet4!$A$1:$B$92,2,0))</f>
        <v>保险资产管理产品</v>
      </c>
    </row>
    <row r="1721" spans="1:68" s="58" customFormat="1" ht="12.75" customHeight="1">
      <c r="A1721" s="137" t="s">
        <v>2288</v>
      </c>
      <c r="B1721" s="50" t="s">
        <v>2339</v>
      </c>
      <c r="C1721" s="252" t="s">
        <v>5552</v>
      </c>
      <c r="D1721" s="257" t="s">
        <v>678</v>
      </c>
      <c r="E1721" s="42" t="s">
        <v>4457</v>
      </c>
      <c r="F1721" s="42" t="s">
        <v>2339</v>
      </c>
      <c r="G1721" s="42"/>
      <c r="H1721" s="307">
        <v>206079.06856282256</v>
      </c>
      <c r="I1721" s="315">
        <v>142557.03926049932</v>
      </c>
      <c r="J1721" s="105">
        <v>0</v>
      </c>
      <c r="K1721" s="42">
        <v>0</v>
      </c>
      <c r="L1721" s="42" t="s">
        <v>4489</v>
      </c>
      <c r="M1721" s="50" t="s">
        <v>2364</v>
      </c>
      <c r="N1721" s="50" t="s">
        <v>5532</v>
      </c>
      <c r="O1721" s="137" t="s">
        <v>2366</v>
      </c>
      <c r="P1721" s="42" t="s">
        <v>64</v>
      </c>
      <c r="Q1721" s="42" t="s">
        <v>65</v>
      </c>
      <c r="R1721" s="42">
        <v>2</v>
      </c>
      <c r="S1721" s="137" t="s">
        <v>2254</v>
      </c>
      <c r="T1721" s="62">
        <v>16867538196.9</v>
      </c>
      <c r="U1721" s="62">
        <v>14487907740.719999</v>
      </c>
      <c r="Z1721" s="42" t="s">
        <v>68</v>
      </c>
      <c r="AJ1721" s="42"/>
      <c r="AW1721" s="42" t="s">
        <v>2412</v>
      </c>
      <c r="AX1721" s="42"/>
      <c r="AY1721" s="42"/>
      <c r="AZ1721" s="42"/>
      <c r="BA1721" s="42"/>
      <c r="BB1721" s="42"/>
      <c r="BN1721" s="128" t="s">
        <v>4578</v>
      </c>
      <c r="BO1721" s="58" t="str">
        <f t="shared" si="26"/>
        <v>境内资产</v>
      </c>
      <c r="BP1721" s="58" t="str">
        <f>IF(M1721="",VLOOKUP(D1721,Sheet4!$A$1:$B$92,2,0),VLOOKUP(Q1721,Sheet4!$A$1:$B$92,2,0))</f>
        <v>保险资产管理产品</v>
      </c>
    </row>
    <row r="1722" spans="1:68" s="58" customFormat="1" ht="12.75" customHeight="1">
      <c r="A1722" s="137" t="s">
        <v>2289</v>
      </c>
      <c r="B1722" s="50" t="s">
        <v>2340</v>
      </c>
      <c r="C1722" s="252" t="s">
        <v>5552</v>
      </c>
      <c r="D1722" s="257" t="s">
        <v>689</v>
      </c>
      <c r="E1722" s="42" t="s">
        <v>4458</v>
      </c>
      <c r="F1722" s="42" t="s">
        <v>2340</v>
      </c>
      <c r="G1722" s="42"/>
      <c r="H1722" s="307">
        <v>1873390.7763380904</v>
      </c>
      <c r="I1722" s="315">
        <v>1159226.0331338365</v>
      </c>
      <c r="J1722" s="105">
        <v>0</v>
      </c>
      <c r="K1722" s="42">
        <v>0</v>
      </c>
      <c r="L1722" s="42" t="s">
        <v>4489</v>
      </c>
      <c r="M1722" s="50" t="s">
        <v>2364</v>
      </c>
      <c r="N1722" s="50" t="s">
        <v>5532</v>
      </c>
      <c r="O1722" s="137" t="s">
        <v>2366</v>
      </c>
      <c r="P1722" s="42" t="s">
        <v>64</v>
      </c>
      <c r="Q1722" s="42" t="s">
        <v>65</v>
      </c>
      <c r="R1722" s="42">
        <v>2</v>
      </c>
      <c r="S1722" s="137" t="s">
        <v>2254</v>
      </c>
      <c r="T1722" s="62">
        <v>16867538196.9</v>
      </c>
      <c r="U1722" s="62">
        <v>14487907740.719999</v>
      </c>
      <c r="Z1722" s="42" t="s">
        <v>68</v>
      </c>
      <c r="AJ1722" s="42"/>
      <c r="AW1722" s="42" t="s">
        <v>2412</v>
      </c>
      <c r="AX1722" s="42"/>
      <c r="AY1722" s="42"/>
      <c r="AZ1722" s="42"/>
      <c r="BA1722" s="42"/>
      <c r="BB1722" s="42"/>
      <c r="BN1722" s="128" t="s">
        <v>4578</v>
      </c>
      <c r="BO1722" s="58" t="str">
        <f t="shared" si="26"/>
        <v>境内资产</v>
      </c>
      <c r="BP1722" s="58" t="str">
        <f>IF(M1722="",VLOOKUP(D1722,Sheet4!$A$1:$B$92,2,0),VLOOKUP(Q1722,Sheet4!$A$1:$B$92,2,0))</f>
        <v>保险资产管理产品</v>
      </c>
    </row>
    <row r="1723" spans="1:68" s="58" customFormat="1" ht="12.75" customHeight="1">
      <c r="A1723" s="137" t="s">
        <v>2290</v>
      </c>
      <c r="B1723" s="50" t="s">
        <v>2341</v>
      </c>
      <c r="C1723" s="252" t="s">
        <v>5552</v>
      </c>
      <c r="D1723" s="257" t="s">
        <v>689</v>
      </c>
      <c r="E1723" s="42" t="s">
        <v>4459</v>
      </c>
      <c r="F1723" s="42" t="s">
        <v>2341</v>
      </c>
      <c r="G1723" s="42"/>
      <c r="H1723" s="307">
        <v>2327897.9710474247</v>
      </c>
      <c r="I1723" s="315">
        <v>1060791.6576558258</v>
      </c>
      <c r="J1723" s="105">
        <v>0</v>
      </c>
      <c r="K1723" s="42">
        <v>0</v>
      </c>
      <c r="L1723" s="42" t="s">
        <v>4489</v>
      </c>
      <c r="M1723" s="50" t="s">
        <v>2364</v>
      </c>
      <c r="N1723" s="50" t="s">
        <v>5532</v>
      </c>
      <c r="O1723" s="137" t="s">
        <v>2366</v>
      </c>
      <c r="P1723" s="42" t="s">
        <v>64</v>
      </c>
      <c r="Q1723" s="42" t="s">
        <v>65</v>
      </c>
      <c r="R1723" s="42">
        <v>2</v>
      </c>
      <c r="S1723" s="137" t="s">
        <v>2254</v>
      </c>
      <c r="T1723" s="62">
        <v>16867538196.9</v>
      </c>
      <c r="U1723" s="62">
        <v>14487907740.719999</v>
      </c>
      <c r="Z1723" s="42" t="s">
        <v>68</v>
      </c>
      <c r="AJ1723" s="42"/>
      <c r="AW1723" s="42" t="s">
        <v>2412</v>
      </c>
      <c r="AX1723" s="42"/>
      <c r="AY1723" s="42"/>
      <c r="AZ1723" s="42"/>
      <c r="BA1723" s="42"/>
      <c r="BB1723" s="42"/>
      <c r="BN1723" s="128" t="s">
        <v>4578</v>
      </c>
      <c r="BO1723" s="58" t="str">
        <f t="shared" si="26"/>
        <v>境内资产</v>
      </c>
      <c r="BP1723" s="58" t="str">
        <f>IF(M1723="",VLOOKUP(D1723,Sheet4!$A$1:$B$92,2,0),VLOOKUP(Q1723,Sheet4!$A$1:$B$92,2,0))</f>
        <v>保险资产管理产品</v>
      </c>
    </row>
    <row r="1724" spans="1:68" s="58" customFormat="1" ht="12.75" customHeight="1">
      <c r="A1724" s="137" t="s">
        <v>2291</v>
      </c>
      <c r="B1724" s="50" t="s">
        <v>2342</v>
      </c>
      <c r="C1724" s="252" t="s">
        <v>5552</v>
      </c>
      <c r="D1724" s="257" t="s">
        <v>689</v>
      </c>
      <c r="E1724" s="42" t="s">
        <v>3211</v>
      </c>
      <c r="F1724" s="42" t="s">
        <v>2342</v>
      </c>
      <c r="G1724" s="42"/>
      <c r="H1724" s="307">
        <v>152543.49797515239</v>
      </c>
      <c r="I1724" s="315">
        <v>130256.16089994344</v>
      </c>
      <c r="J1724" s="105">
        <v>0</v>
      </c>
      <c r="K1724" s="42">
        <v>0</v>
      </c>
      <c r="L1724" s="42" t="s">
        <v>4489</v>
      </c>
      <c r="M1724" s="50" t="s">
        <v>2364</v>
      </c>
      <c r="N1724" s="50" t="s">
        <v>5532</v>
      </c>
      <c r="O1724" s="137" t="s">
        <v>2366</v>
      </c>
      <c r="P1724" s="42" t="s">
        <v>64</v>
      </c>
      <c r="Q1724" s="42" t="s">
        <v>65</v>
      </c>
      <c r="R1724" s="42">
        <v>2</v>
      </c>
      <c r="S1724" s="137" t="s">
        <v>2254</v>
      </c>
      <c r="T1724" s="62">
        <v>16867538196.9</v>
      </c>
      <c r="U1724" s="62">
        <v>14487907740.719999</v>
      </c>
      <c r="Z1724" s="42" t="s">
        <v>68</v>
      </c>
      <c r="AJ1724" s="42"/>
      <c r="AW1724" s="42" t="s">
        <v>2412</v>
      </c>
      <c r="AX1724" s="42"/>
      <c r="AY1724" s="42"/>
      <c r="AZ1724" s="42"/>
      <c r="BA1724" s="42"/>
      <c r="BB1724" s="42"/>
      <c r="BN1724" s="128" t="s">
        <v>4578</v>
      </c>
      <c r="BO1724" s="58" t="str">
        <f t="shared" si="26"/>
        <v>境内资产</v>
      </c>
      <c r="BP1724" s="58" t="str">
        <f>IF(M1724="",VLOOKUP(D1724,Sheet4!$A$1:$B$92,2,0),VLOOKUP(Q1724,Sheet4!$A$1:$B$92,2,0))</f>
        <v>保险资产管理产品</v>
      </c>
    </row>
    <row r="1725" spans="1:68" s="58" customFormat="1" ht="12.75" customHeight="1">
      <c r="A1725" s="137" t="s">
        <v>2292</v>
      </c>
      <c r="B1725" s="50" t="s">
        <v>2343</v>
      </c>
      <c r="C1725" s="252" t="s">
        <v>5552</v>
      </c>
      <c r="D1725" s="257" t="s">
        <v>689</v>
      </c>
      <c r="E1725" s="42" t="s">
        <v>3219</v>
      </c>
      <c r="F1725" s="42" t="s">
        <v>2343</v>
      </c>
      <c r="G1725" s="42"/>
      <c r="H1725" s="307">
        <v>3060887.4698507581</v>
      </c>
      <c r="I1725" s="315">
        <v>2047815.1154682054</v>
      </c>
      <c r="J1725" s="105">
        <v>0</v>
      </c>
      <c r="K1725" s="42">
        <v>0</v>
      </c>
      <c r="L1725" s="42" t="s">
        <v>4489</v>
      </c>
      <c r="M1725" s="50" t="s">
        <v>2364</v>
      </c>
      <c r="N1725" s="50" t="s">
        <v>5532</v>
      </c>
      <c r="O1725" s="137" t="s">
        <v>2366</v>
      </c>
      <c r="P1725" s="42" t="s">
        <v>64</v>
      </c>
      <c r="Q1725" s="42" t="s">
        <v>65</v>
      </c>
      <c r="R1725" s="42">
        <v>2</v>
      </c>
      <c r="S1725" s="137" t="s">
        <v>2254</v>
      </c>
      <c r="T1725" s="62">
        <v>16867538196.9</v>
      </c>
      <c r="U1725" s="62">
        <v>14487907740.719999</v>
      </c>
      <c r="Z1725" s="42" t="s">
        <v>280</v>
      </c>
      <c r="AJ1725" s="42"/>
      <c r="AW1725" s="42" t="s">
        <v>2412</v>
      </c>
      <c r="AX1725" s="42"/>
      <c r="AY1725" s="42"/>
      <c r="AZ1725" s="42"/>
      <c r="BA1725" s="42"/>
      <c r="BB1725" s="42"/>
      <c r="BN1725" s="128" t="s">
        <v>4578</v>
      </c>
      <c r="BO1725" s="58" t="str">
        <f t="shared" si="26"/>
        <v>境内资产</v>
      </c>
      <c r="BP1725" s="58" t="str">
        <f>IF(M1725="",VLOOKUP(D1725,Sheet4!$A$1:$B$92,2,0),VLOOKUP(Q1725,Sheet4!$A$1:$B$92,2,0))</f>
        <v>保险资产管理产品</v>
      </c>
    </row>
    <row r="1726" spans="1:68" s="58" customFormat="1" ht="12.75" customHeight="1">
      <c r="A1726" s="137" t="s">
        <v>2293</v>
      </c>
      <c r="B1726" s="50" t="s">
        <v>2344</v>
      </c>
      <c r="C1726" s="252" t="s">
        <v>5552</v>
      </c>
      <c r="D1726" s="257" t="s">
        <v>689</v>
      </c>
      <c r="E1726" s="42" t="s">
        <v>3250</v>
      </c>
      <c r="F1726" s="42" t="s">
        <v>2344</v>
      </c>
      <c r="G1726" s="42"/>
      <c r="H1726" s="307">
        <v>1968991.8475041389</v>
      </c>
      <c r="I1726" s="315">
        <v>1863100.6184787792</v>
      </c>
      <c r="J1726" s="105">
        <v>0</v>
      </c>
      <c r="K1726" s="42">
        <v>0</v>
      </c>
      <c r="L1726" s="42" t="s">
        <v>4489</v>
      </c>
      <c r="M1726" s="50" t="s">
        <v>2364</v>
      </c>
      <c r="N1726" s="50" t="s">
        <v>5532</v>
      </c>
      <c r="O1726" s="137" t="s">
        <v>2366</v>
      </c>
      <c r="P1726" s="42" t="s">
        <v>64</v>
      </c>
      <c r="Q1726" s="42" t="s">
        <v>65</v>
      </c>
      <c r="R1726" s="42">
        <v>2</v>
      </c>
      <c r="S1726" s="137" t="s">
        <v>2254</v>
      </c>
      <c r="T1726" s="62">
        <v>16867538196.9</v>
      </c>
      <c r="U1726" s="62">
        <v>14487907740.719999</v>
      </c>
      <c r="Z1726" s="42" t="s">
        <v>68</v>
      </c>
      <c r="AJ1726" s="42"/>
      <c r="AW1726" s="42" t="s">
        <v>2412</v>
      </c>
      <c r="AX1726" s="42"/>
      <c r="AY1726" s="42"/>
      <c r="AZ1726" s="42"/>
      <c r="BA1726" s="42"/>
      <c r="BB1726" s="42"/>
      <c r="BN1726" s="128" t="s">
        <v>4578</v>
      </c>
      <c r="BO1726" s="58" t="str">
        <f t="shared" si="26"/>
        <v>境内资产</v>
      </c>
      <c r="BP1726" s="58" t="str">
        <f>IF(M1726="",VLOOKUP(D1726,Sheet4!$A$1:$B$92,2,0),VLOOKUP(Q1726,Sheet4!$A$1:$B$92,2,0))</f>
        <v>保险资产管理产品</v>
      </c>
    </row>
    <row r="1727" spans="1:68" s="58" customFormat="1" ht="12.75" customHeight="1">
      <c r="A1727" s="137" t="s">
        <v>2294</v>
      </c>
      <c r="B1727" s="50" t="s">
        <v>2345</v>
      </c>
      <c r="C1727" s="252" t="s">
        <v>5552</v>
      </c>
      <c r="D1727" s="257" t="s">
        <v>689</v>
      </c>
      <c r="E1727" s="42" t="s">
        <v>3510</v>
      </c>
      <c r="F1727" s="42" t="s">
        <v>2345</v>
      </c>
      <c r="G1727" s="42"/>
      <c r="H1727" s="307">
        <v>3574774.4399487963</v>
      </c>
      <c r="I1727" s="315">
        <v>2849488.890233784</v>
      </c>
      <c r="J1727" s="105">
        <v>0</v>
      </c>
      <c r="K1727" s="42">
        <v>0</v>
      </c>
      <c r="L1727" s="42" t="s">
        <v>4489</v>
      </c>
      <c r="M1727" s="50" t="s">
        <v>2364</v>
      </c>
      <c r="N1727" s="50" t="s">
        <v>5532</v>
      </c>
      <c r="O1727" s="137" t="s">
        <v>2366</v>
      </c>
      <c r="P1727" s="42" t="s">
        <v>64</v>
      </c>
      <c r="Q1727" s="42" t="s">
        <v>65</v>
      </c>
      <c r="R1727" s="42">
        <v>2</v>
      </c>
      <c r="S1727" s="137" t="s">
        <v>2254</v>
      </c>
      <c r="T1727" s="62">
        <v>16867538196.9</v>
      </c>
      <c r="U1727" s="62">
        <v>14487907740.719999</v>
      </c>
      <c r="Z1727" s="42" t="s">
        <v>68</v>
      </c>
      <c r="AJ1727" s="42"/>
      <c r="AW1727" s="42" t="s">
        <v>2412</v>
      </c>
      <c r="AX1727" s="42"/>
      <c r="AY1727" s="42"/>
      <c r="AZ1727" s="42"/>
      <c r="BA1727" s="42"/>
      <c r="BB1727" s="42"/>
      <c r="BN1727" s="128" t="s">
        <v>4578</v>
      </c>
      <c r="BO1727" s="58" t="str">
        <f t="shared" si="26"/>
        <v>境内资产</v>
      </c>
      <c r="BP1727" s="58" t="str">
        <f>IF(M1727="",VLOOKUP(D1727,Sheet4!$A$1:$B$92,2,0),VLOOKUP(Q1727,Sheet4!$A$1:$B$92,2,0))</f>
        <v>保险资产管理产品</v>
      </c>
    </row>
    <row r="1728" spans="1:68" s="58" customFormat="1" ht="12.75" customHeight="1">
      <c r="A1728" s="137" t="s">
        <v>1975</v>
      </c>
      <c r="B1728" s="50" t="s">
        <v>1976</v>
      </c>
      <c r="C1728" s="252" t="s">
        <v>5552</v>
      </c>
      <c r="D1728" s="257" t="s">
        <v>672</v>
      </c>
      <c r="E1728" s="42" t="s">
        <v>3108</v>
      </c>
      <c r="F1728" s="42" t="s">
        <v>1976</v>
      </c>
      <c r="G1728" s="42"/>
      <c r="H1728" s="307">
        <v>4959.9369362200514</v>
      </c>
      <c r="I1728" s="315">
        <v>4959.9369362200514</v>
      </c>
      <c r="J1728" s="105">
        <v>0</v>
      </c>
      <c r="K1728" s="42">
        <v>0</v>
      </c>
      <c r="L1728" s="42" t="s">
        <v>4489</v>
      </c>
      <c r="M1728" s="50" t="s">
        <v>2364</v>
      </c>
      <c r="N1728" s="50" t="s">
        <v>5532</v>
      </c>
      <c r="O1728" s="137" t="s">
        <v>2366</v>
      </c>
      <c r="P1728" s="42" t="s">
        <v>64</v>
      </c>
      <c r="Q1728" s="42" t="s">
        <v>65</v>
      </c>
      <c r="R1728" s="42">
        <v>2</v>
      </c>
      <c r="S1728" s="137" t="s">
        <v>2254</v>
      </c>
      <c r="T1728" s="62">
        <v>16867538196.9</v>
      </c>
      <c r="U1728" s="62">
        <v>14487907740.719999</v>
      </c>
      <c r="Z1728" s="42" t="s">
        <v>68</v>
      </c>
      <c r="AJ1728" s="42"/>
      <c r="AW1728" s="42" t="s">
        <v>2412</v>
      </c>
      <c r="AX1728" s="42"/>
      <c r="AY1728" s="42"/>
      <c r="AZ1728" s="42"/>
      <c r="BA1728" s="42"/>
      <c r="BB1728" s="42"/>
      <c r="BN1728" s="128" t="s">
        <v>4578</v>
      </c>
      <c r="BO1728" s="58" t="str">
        <f t="shared" si="26"/>
        <v>境内资产</v>
      </c>
      <c r="BP1728" s="58" t="str">
        <f>IF(M1728="",VLOOKUP(D1728,Sheet4!$A$1:$B$92,2,0),VLOOKUP(Q1728,Sheet4!$A$1:$B$92,2,0))</f>
        <v>保险资产管理产品</v>
      </c>
    </row>
    <row r="1729" spans="1:68" s="58" customFormat="1" ht="12.75" customHeight="1">
      <c r="A1729" s="137" t="s">
        <v>2123</v>
      </c>
      <c r="B1729" s="50" t="s">
        <v>2346</v>
      </c>
      <c r="C1729" s="252" t="s">
        <v>5552</v>
      </c>
      <c r="D1729" s="257" t="s">
        <v>689</v>
      </c>
      <c r="E1729" s="42" t="s">
        <v>4368</v>
      </c>
      <c r="F1729" s="42" t="s">
        <v>2346</v>
      </c>
      <c r="G1729" s="42"/>
      <c r="H1729" s="307">
        <v>67837.846972686646</v>
      </c>
      <c r="I1729" s="315">
        <v>67837.846972686646</v>
      </c>
      <c r="J1729" s="105">
        <v>0</v>
      </c>
      <c r="K1729" s="42">
        <v>0</v>
      </c>
      <c r="L1729" s="42" t="s">
        <v>4489</v>
      </c>
      <c r="M1729" s="50" t="s">
        <v>2364</v>
      </c>
      <c r="N1729" s="50" t="s">
        <v>5532</v>
      </c>
      <c r="O1729" s="137" t="s">
        <v>2366</v>
      </c>
      <c r="P1729" s="42" t="s">
        <v>64</v>
      </c>
      <c r="Q1729" s="42" t="s">
        <v>65</v>
      </c>
      <c r="R1729" s="42">
        <v>2</v>
      </c>
      <c r="S1729" s="137" t="s">
        <v>2254</v>
      </c>
      <c r="T1729" s="62">
        <v>16867538196.9</v>
      </c>
      <c r="U1729" s="62">
        <v>14487907740.719999</v>
      </c>
      <c r="Z1729" s="42" t="s">
        <v>68</v>
      </c>
      <c r="AJ1729" s="42"/>
      <c r="AW1729" s="42" t="s">
        <v>2412</v>
      </c>
      <c r="AX1729" s="42"/>
      <c r="AY1729" s="42"/>
      <c r="AZ1729" s="42"/>
      <c r="BA1729" s="42"/>
      <c r="BB1729" s="42"/>
      <c r="BN1729" s="128" t="s">
        <v>4578</v>
      </c>
      <c r="BO1729" s="58" t="str">
        <f t="shared" si="26"/>
        <v>境内资产</v>
      </c>
      <c r="BP1729" s="58" t="str">
        <f>IF(M1729="",VLOOKUP(D1729,Sheet4!$A$1:$B$92,2,0),VLOOKUP(Q1729,Sheet4!$A$1:$B$92,2,0))</f>
        <v>保险资产管理产品</v>
      </c>
    </row>
    <row r="1730" spans="1:68" s="58" customFormat="1" ht="12.75" customHeight="1">
      <c r="A1730" s="137" t="s">
        <v>1615</v>
      </c>
      <c r="B1730" s="50" t="s">
        <v>1616</v>
      </c>
      <c r="C1730" s="252" t="s">
        <v>5552</v>
      </c>
      <c r="D1730" s="257" t="s">
        <v>689</v>
      </c>
      <c r="E1730" s="42" t="s">
        <v>1617</v>
      </c>
      <c r="F1730" s="42" t="s">
        <v>1616</v>
      </c>
      <c r="G1730" s="42"/>
      <c r="H1730" s="307">
        <v>49217.437269968548</v>
      </c>
      <c r="I1730" s="315">
        <v>49217.437269968548</v>
      </c>
      <c r="J1730" s="105">
        <v>0</v>
      </c>
      <c r="K1730" s="42">
        <v>0</v>
      </c>
      <c r="L1730" s="42" t="s">
        <v>4489</v>
      </c>
      <c r="M1730" s="50" t="s">
        <v>2364</v>
      </c>
      <c r="N1730" s="50" t="s">
        <v>5532</v>
      </c>
      <c r="O1730" s="137" t="s">
        <v>2366</v>
      </c>
      <c r="P1730" s="42" t="s">
        <v>64</v>
      </c>
      <c r="Q1730" s="42" t="s">
        <v>65</v>
      </c>
      <c r="R1730" s="42">
        <v>2</v>
      </c>
      <c r="S1730" s="137" t="s">
        <v>2254</v>
      </c>
      <c r="T1730" s="62">
        <v>16867538196.9</v>
      </c>
      <c r="U1730" s="62">
        <v>14487907740.719999</v>
      </c>
      <c r="Z1730" s="42" t="s">
        <v>68</v>
      </c>
      <c r="AJ1730" s="42"/>
      <c r="AW1730" s="42" t="s">
        <v>2412</v>
      </c>
      <c r="AX1730" s="42"/>
      <c r="AY1730" s="42"/>
      <c r="AZ1730" s="42"/>
      <c r="BA1730" s="42"/>
      <c r="BB1730" s="42"/>
      <c r="BN1730" s="128" t="s">
        <v>4578</v>
      </c>
      <c r="BO1730" s="58" t="str">
        <f t="shared" si="26"/>
        <v>境内资产</v>
      </c>
      <c r="BP1730" s="58" t="str">
        <f>IF(M1730="",VLOOKUP(D1730,Sheet4!$A$1:$B$92,2,0),VLOOKUP(Q1730,Sheet4!$A$1:$B$92,2,0))</f>
        <v>保险资产管理产品</v>
      </c>
    </row>
    <row r="1731" spans="1:68" s="58" customFormat="1" ht="12.75" customHeight="1">
      <c r="A1731" s="137" t="s">
        <v>1654</v>
      </c>
      <c r="B1731" s="50" t="s">
        <v>1655</v>
      </c>
      <c r="C1731" s="252" t="s">
        <v>5552</v>
      </c>
      <c r="D1731" s="257" t="s">
        <v>672</v>
      </c>
      <c r="E1731" s="42" t="s">
        <v>1656</v>
      </c>
      <c r="F1731" s="42" t="s">
        <v>1655</v>
      </c>
      <c r="G1731" s="42"/>
      <c r="H1731" s="307">
        <v>90549.7959160686</v>
      </c>
      <c r="I1731" s="315">
        <v>122409.90929394458</v>
      </c>
      <c r="J1731" s="105">
        <v>0</v>
      </c>
      <c r="K1731" s="42">
        <v>0</v>
      </c>
      <c r="L1731" s="42" t="s">
        <v>4489</v>
      </c>
      <c r="M1731" s="50" t="s">
        <v>2364</v>
      </c>
      <c r="N1731" s="50" t="s">
        <v>5532</v>
      </c>
      <c r="O1731" s="137" t="s">
        <v>2366</v>
      </c>
      <c r="P1731" s="42" t="s">
        <v>64</v>
      </c>
      <c r="Q1731" s="42" t="s">
        <v>65</v>
      </c>
      <c r="R1731" s="42">
        <v>2</v>
      </c>
      <c r="S1731" s="137" t="s">
        <v>2254</v>
      </c>
      <c r="T1731" s="62">
        <v>16867538196.9</v>
      </c>
      <c r="U1731" s="62">
        <v>14487907740.719999</v>
      </c>
      <c r="Z1731" s="42" t="s">
        <v>68</v>
      </c>
      <c r="AJ1731" s="42"/>
      <c r="AW1731" s="42" t="s">
        <v>2412</v>
      </c>
      <c r="AX1731" s="42"/>
      <c r="AY1731" s="42"/>
      <c r="AZ1731" s="42"/>
      <c r="BA1731" s="42"/>
      <c r="BB1731" s="42"/>
      <c r="BN1731" s="128" t="s">
        <v>4578</v>
      </c>
      <c r="BO1731" s="58" t="str">
        <f t="shared" ref="BO1731:BO1794" si="27">IF(LEFT(D1731,2)="境外","境外资产","境内资产")</f>
        <v>境内资产</v>
      </c>
      <c r="BP1731" s="58" t="str">
        <f>IF(M1731="",VLOOKUP(D1731,Sheet4!$A$1:$B$92,2,0),VLOOKUP(Q1731,Sheet4!$A$1:$B$92,2,0))</f>
        <v>保险资产管理产品</v>
      </c>
    </row>
    <row r="1732" spans="1:68" s="58" customFormat="1" ht="12.75" customHeight="1">
      <c r="A1732" s="137" t="s">
        <v>1734</v>
      </c>
      <c r="B1732" s="50" t="s">
        <v>1735</v>
      </c>
      <c r="C1732" s="252" t="s">
        <v>5552</v>
      </c>
      <c r="D1732" s="257" t="s">
        <v>678</v>
      </c>
      <c r="E1732" s="42" t="s">
        <v>1736</v>
      </c>
      <c r="F1732" s="42" t="s">
        <v>1735</v>
      </c>
      <c r="G1732" s="42"/>
      <c r="H1732" s="307">
        <v>19468.475615394975</v>
      </c>
      <c r="I1732" s="315">
        <v>8635.9172920548153</v>
      </c>
      <c r="J1732" s="105">
        <v>0</v>
      </c>
      <c r="K1732" s="42">
        <v>0</v>
      </c>
      <c r="L1732" s="42" t="s">
        <v>4489</v>
      </c>
      <c r="M1732" s="50" t="s">
        <v>2364</v>
      </c>
      <c r="N1732" s="50" t="s">
        <v>5532</v>
      </c>
      <c r="O1732" s="137" t="s">
        <v>2366</v>
      </c>
      <c r="P1732" s="42" t="s">
        <v>64</v>
      </c>
      <c r="Q1732" s="42" t="s">
        <v>65</v>
      </c>
      <c r="R1732" s="42">
        <v>2</v>
      </c>
      <c r="S1732" s="137" t="s">
        <v>2254</v>
      </c>
      <c r="T1732" s="62">
        <v>16867538196.9</v>
      </c>
      <c r="U1732" s="62">
        <v>14487907740.719999</v>
      </c>
      <c r="Z1732" s="42" t="s">
        <v>68</v>
      </c>
      <c r="AJ1732" s="42"/>
      <c r="AW1732" s="42" t="s">
        <v>2412</v>
      </c>
      <c r="AX1732" s="42"/>
      <c r="AY1732" s="42"/>
      <c r="AZ1732" s="42"/>
      <c r="BA1732" s="42"/>
      <c r="BB1732" s="42"/>
      <c r="BN1732" s="128" t="s">
        <v>4578</v>
      </c>
      <c r="BO1732" s="58" t="str">
        <f t="shared" si="27"/>
        <v>境内资产</v>
      </c>
      <c r="BP1732" s="58" t="str">
        <f>IF(M1732="",VLOOKUP(D1732,Sheet4!$A$1:$B$92,2,0),VLOOKUP(Q1732,Sheet4!$A$1:$B$92,2,0))</f>
        <v>保险资产管理产品</v>
      </c>
    </row>
    <row r="1733" spans="1:68" s="58" customFormat="1" ht="12.75" customHeight="1">
      <c r="A1733" s="137" t="s">
        <v>1737</v>
      </c>
      <c r="B1733" s="50" t="s">
        <v>1738</v>
      </c>
      <c r="C1733" s="252" t="s">
        <v>5552</v>
      </c>
      <c r="D1733" s="257" t="s">
        <v>678</v>
      </c>
      <c r="E1733" s="42" t="s">
        <v>1739</v>
      </c>
      <c r="F1733" s="42" t="s">
        <v>1738</v>
      </c>
      <c r="G1733" s="42"/>
      <c r="H1733" s="307">
        <v>6451.0541222312204</v>
      </c>
      <c r="I1733" s="315">
        <v>3700.7837335741201</v>
      </c>
      <c r="J1733" s="105">
        <v>0</v>
      </c>
      <c r="K1733" s="42">
        <v>0</v>
      </c>
      <c r="L1733" s="42" t="s">
        <v>4489</v>
      </c>
      <c r="M1733" s="50" t="s">
        <v>2364</v>
      </c>
      <c r="N1733" s="50" t="s">
        <v>5532</v>
      </c>
      <c r="O1733" s="137" t="s">
        <v>2366</v>
      </c>
      <c r="P1733" s="42" t="s">
        <v>64</v>
      </c>
      <c r="Q1733" s="42" t="s">
        <v>65</v>
      </c>
      <c r="R1733" s="42">
        <v>2</v>
      </c>
      <c r="S1733" s="137" t="s">
        <v>2254</v>
      </c>
      <c r="T1733" s="62">
        <v>16867538196.9</v>
      </c>
      <c r="U1733" s="62">
        <v>14487907740.719999</v>
      </c>
      <c r="Z1733" s="42" t="s">
        <v>68</v>
      </c>
      <c r="AJ1733" s="42"/>
      <c r="AW1733" s="42" t="s">
        <v>2412</v>
      </c>
      <c r="AX1733" s="42"/>
      <c r="AY1733" s="42"/>
      <c r="AZ1733" s="42"/>
      <c r="BA1733" s="42"/>
      <c r="BB1733" s="42"/>
      <c r="BN1733" s="128" t="s">
        <v>4578</v>
      </c>
      <c r="BO1733" s="58" t="str">
        <f t="shared" si="27"/>
        <v>境内资产</v>
      </c>
      <c r="BP1733" s="58" t="str">
        <f>IF(M1733="",VLOOKUP(D1733,Sheet4!$A$1:$B$92,2,0),VLOOKUP(Q1733,Sheet4!$A$1:$B$92,2,0))</f>
        <v>保险资产管理产品</v>
      </c>
    </row>
    <row r="1734" spans="1:68" s="58" customFormat="1" ht="12.75" customHeight="1">
      <c r="A1734" s="137" t="s">
        <v>1743</v>
      </c>
      <c r="B1734" s="50" t="s">
        <v>1744</v>
      </c>
      <c r="C1734" s="252" t="s">
        <v>5552</v>
      </c>
      <c r="D1734" s="257" t="s">
        <v>678</v>
      </c>
      <c r="E1734" s="42" t="s">
        <v>1745</v>
      </c>
      <c r="F1734" s="42" t="s">
        <v>1744</v>
      </c>
      <c r="G1734" s="42"/>
      <c r="H1734" s="307">
        <v>14618.92119604395</v>
      </c>
      <c r="I1734" s="315">
        <v>9955.9261059992768</v>
      </c>
      <c r="J1734" s="105">
        <v>0</v>
      </c>
      <c r="K1734" s="42">
        <v>0</v>
      </c>
      <c r="L1734" s="42" t="s">
        <v>4489</v>
      </c>
      <c r="M1734" s="50" t="s">
        <v>2364</v>
      </c>
      <c r="N1734" s="50" t="s">
        <v>5532</v>
      </c>
      <c r="O1734" s="137" t="s">
        <v>2366</v>
      </c>
      <c r="P1734" s="42" t="s">
        <v>64</v>
      </c>
      <c r="Q1734" s="42" t="s">
        <v>65</v>
      </c>
      <c r="R1734" s="42">
        <v>2</v>
      </c>
      <c r="S1734" s="137" t="s">
        <v>2254</v>
      </c>
      <c r="T1734" s="62">
        <v>16867538196.9</v>
      </c>
      <c r="U1734" s="62">
        <v>14487907740.719999</v>
      </c>
      <c r="Z1734" s="42" t="s">
        <v>68</v>
      </c>
      <c r="AJ1734" s="42"/>
      <c r="AW1734" s="42" t="s">
        <v>2412</v>
      </c>
      <c r="AX1734" s="42"/>
      <c r="AY1734" s="42"/>
      <c r="AZ1734" s="42"/>
      <c r="BA1734" s="42"/>
      <c r="BB1734" s="42"/>
      <c r="BN1734" s="128" t="s">
        <v>4578</v>
      </c>
      <c r="BO1734" s="58" t="str">
        <f t="shared" si="27"/>
        <v>境内资产</v>
      </c>
      <c r="BP1734" s="58" t="str">
        <f>IF(M1734="",VLOOKUP(D1734,Sheet4!$A$1:$B$92,2,0),VLOOKUP(Q1734,Sheet4!$A$1:$B$92,2,0))</f>
        <v>保险资产管理产品</v>
      </c>
    </row>
    <row r="1735" spans="1:68" s="58" customFormat="1" ht="12.75" customHeight="1">
      <c r="A1735" s="137" t="s">
        <v>2011</v>
      </c>
      <c r="B1735" s="50" t="s">
        <v>2012</v>
      </c>
      <c r="C1735" s="252" t="s">
        <v>5552</v>
      </c>
      <c r="D1735" s="257" t="s">
        <v>678</v>
      </c>
      <c r="E1735" s="42" t="s">
        <v>2792</v>
      </c>
      <c r="F1735" s="42" t="s">
        <v>2012</v>
      </c>
      <c r="G1735" s="42"/>
      <c r="H1735" s="307">
        <v>8438.3786003688692</v>
      </c>
      <c r="I1735" s="315">
        <v>5519.385355652993</v>
      </c>
      <c r="J1735" s="105">
        <v>0</v>
      </c>
      <c r="K1735" s="42">
        <v>0</v>
      </c>
      <c r="L1735" s="42" t="s">
        <v>4489</v>
      </c>
      <c r="M1735" s="50" t="s">
        <v>2364</v>
      </c>
      <c r="N1735" s="50" t="s">
        <v>5532</v>
      </c>
      <c r="O1735" s="137" t="s">
        <v>2366</v>
      </c>
      <c r="P1735" s="42" t="s">
        <v>64</v>
      </c>
      <c r="Q1735" s="42" t="s">
        <v>65</v>
      </c>
      <c r="R1735" s="42">
        <v>2</v>
      </c>
      <c r="S1735" s="137" t="s">
        <v>2254</v>
      </c>
      <c r="T1735" s="62">
        <v>16867538196.9</v>
      </c>
      <c r="U1735" s="62">
        <v>14487907740.719999</v>
      </c>
      <c r="Z1735" s="42" t="s">
        <v>68</v>
      </c>
      <c r="AJ1735" s="42"/>
      <c r="AW1735" s="42" t="s">
        <v>2412</v>
      </c>
      <c r="AX1735" s="42"/>
      <c r="AY1735" s="42"/>
      <c r="AZ1735" s="42"/>
      <c r="BA1735" s="42"/>
      <c r="BB1735" s="42"/>
      <c r="BN1735" s="128" t="s">
        <v>4578</v>
      </c>
      <c r="BO1735" s="58" t="str">
        <f t="shared" si="27"/>
        <v>境内资产</v>
      </c>
      <c r="BP1735" s="58" t="str">
        <f>IF(M1735="",VLOOKUP(D1735,Sheet4!$A$1:$B$92,2,0),VLOOKUP(Q1735,Sheet4!$A$1:$B$92,2,0))</f>
        <v>保险资产管理产品</v>
      </c>
    </row>
    <row r="1736" spans="1:68" s="58" customFormat="1" ht="12.75" customHeight="1">
      <c r="A1736" s="137" t="s">
        <v>2013</v>
      </c>
      <c r="B1736" s="50" t="s">
        <v>2014</v>
      </c>
      <c r="C1736" s="252" t="s">
        <v>5552</v>
      </c>
      <c r="D1736" s="257" t="s">
        <v>678</v>
      </c>
      <c r="E1736" s="42" t="s">
        <v>2793</v>
      </c>
      <c r="F1736" s="42" t="s">
        <v>2014</v>
      </c>
      <c r="G1736" s="42"/>
      <c r="H1736" s="307">
        <v>4136.3649828881898</v>
      </c>
      <c r="I1736" s="315">
        <v>4316.2069386659359</v>
      </c>
      <c r="J1736" s="105">
        <v>0</v>
      </c>
      <c r="K1736" s="42">
        <v>0</v>
      </c>
      <c r="L1736" s="42" t="s">
        <v>4489</v>
      </c>
      <c r="M1736" s="50" t="s">
        <v>2364</v>
      </c>
      <c r="N1736" s="50" t="s">
        <v>5532</v>
      </c>
      <c r="O1736" s="137" t="s">
        <v>2366</v>
      </c>
      <c r="P1736" s="42" t="s">
        <v>64</v>
      </c>
      <c r="Q1736" s="42" t="s">
        <v>65</v>
      </c>
      <c r="R1736" s="42">
        <v>2</v>
      </c>
      <c r="S1736" s="137" t="s">
        <v>2254</v>
      </c>
      <c r="T1736" s="62">
        <v>16867538196.9</v>
      </c>
      <c r="U1736" s="62">
        <v>14487907740.719999</v>
      </c>
      <c r="Z1736" s="42" t="s">
        <v>68</v>
      </c>
      <c r="AJ1736" s="42"/>
      <c r="AW1736" s="42" t="s">
        <v>2412</v>
      </c>
      <c r="AX1736" s="42"/>
      <c r="AY1736" s="42"/>
      <c r="AZ1736" s="42"/>
      <c r="BA1736" s="42"/>
      <c r="BB1736" s="42"/>
      <c r="BN1736" s="128" t="s">
        <v>4578</v>
      </c>
      <c r="BO1736" s="58" t="str">
        <f t="shared" si="27"/>
        <v>境内资产</v>
      </c>
      <c r="BP1736" s="58" t="str">
        <f>IF(M1736="",VLOOKUP(D1736,Sheet4!$A$1:$B$92,2,0),VLOOKUP(Q1736,Sheet4!$A$1:$B$92,2,0))</f>
        <v>保险资产管理产品</v>
      </c>
    </row>
    <row r="1737" spans="1:68" s="58" customFormat="1" ht="12.75" customHeight="1">
      <c r="A1737" s="137" t="s">
        <v>2019</v>
      </c>
      <c r="B1737" s="50" t="s">
        <v>2020</v>
      </c>
      <c r="C1737" s="252" t="s">
        <v>5552</v>
      </c>
      <c r="D1737" s="257" t="s">
        <v>678</v>
      </c>
      <c r="E1737" s="42" t="s">
        <v>2795</v>
      </c>
      <c r="F1737" s="42" t="s">
        <v>2020</v>
      </c>
      <c r="G1737" s="42"/>
      <c r="H1737" s="307">
        <v>1401.685288810113</v>
      </c>
      <c r="I1737" s="315">
        <v>2942.4691177311533</v>
      </c>
      <c r="J1737" s="105">
        <v>0</v>
      </c>
      <c r="K1737" s="42">
        <v>0</v>
      </c>
      <c r="L1737" s="42" t="s">
        <v>4489</v>
      </c>
      <c r="M1737" s="50" t="s">
        <v>2364</v>
      </c>
      <c r="N1737" s="50" t="s">
        <v>5532</v>
      </c>
      <c r="O1737" s="137" t="s">
        <v>2366</v>
      </c>
      <c r="P1737" s="42" t="s">
        <v>64</v>
      </c>
      <c r="Q1737" s="42" t="s">
        <v>65</v>
      </c>
      <c r="R1737" s="42">
        <v>2</v>
      </c>
      <c r="S1737" s="137" t="s">
        <v>2254</v>
      </c>
      <c r="T1737" s="62">
        <v>16867538196.9</v>
      </c>
      <c r="U1737" s="62">
        <v>14487907740.719999</v>
      </c>
      <c r="Z1737" s="42" t="s">
        <v>68</v>
      </c>
      <c r="AJ1737" s="42"/>
      <c r="AW1737" s="42" t="s">
        <v>2412</v>
      </c>
      <c r="AX1737" s="42"/>
      <c r="AY1737" s="42"/>
      <c r="AZ1737" s="42"/>
      <c r="BA1737" s="42"/>
      <c r="BB1737" s="42"/>
      <c r="BN1737" s="128" t="s">
        <v>4578</v>
      </c>
      <c r="BO1737" s="58" t="str">
        <f t="shared" si="27"/>
        <v>境内资产</v>
      </c>
      <c r="BP1737" s="58" t="str">
        <f>IF(M1737="",VLOOKUP(D1737,Sheet4!$A$1:$B$92,2,0),VLOOKUP(Q1737,Sheet4!$A$1:$B$92,2,0))</f>
        <v>保险资产管理产品</v>
      </c>
    </row>
    <row r="1738" spans="1:68" s="58" customFormat="1" ht="12.75" customHeight="1">
      <c r="A1738" s="137" t="s">
        <v>1755</v>
      </c>
      <c r="B1738" s="50" t="s">
        <v>1756</v>
      </c>
      <c r="C1738" s="252" t="s">
        <v>5552</v>
      </c>
      <c r="D1738" s="257" t="s">
        <v>678</v>
      </c>
      <c r="E1738" s="42" t="s">
        <v>1757</v>
      </c>
      <c r="F1738" s="42" t="s">
        <v>1756</v>
      </c>
      <c r="G1738" s="42"/>
      <c r="H1738" s="307">
        <v>8641.7563165930551</v>
      </c>
      <c r="I1738" s="315">
        <v>6883.8605872348098</v>
      </c>
      <c r="J1738" s="105">
        <v>0</v>
      </c>
      <c r="K1738" s="42">
        <v>0</v>
      </c>
      <c r="L1738" s="42" t="s">
        <v>4489</v>
      </c>
      <c r="M1738" s="50" t="s">
        <v>2364</v>
      </c>
      <c r="N1738" s="50" t="s">
        <v>5532</v>
      </c>
      <c r="O1738" s="137" t="s">
        <v>2366</v>
      </c>
      <c r="P1738" s="42" t="s">
        <v>64</v>
      </c>
      <c r="Q1738" s="42" t="s">
        <v>65</v>
      </c>
      <c r="R1738" s="42">
        <v>2</v>
      </c>
      <c r="S1738" s="137" t="s">
        <v>2254</v>
      </c>
      <c r="T1738" s="62">
        <v>16867538196.9</v>
      </c>
      <c r="U1738" s="62">
        <v>14487907740.719999</v>
      </c>
      <c r="Z1738" s="42" t="s">
        <v>68</v>
      </c>
      <c r="AJ1738" s="42"/>
      <c r="AW1738" s="42" t="s">
        <v>2412</v>
      </c>
      <c r="AX1738" s="42"/>
      <c r="AY1738" s="42"/>
      <c r="AZ1738" s="42"/>
      <c r="BA1738" s="42"/>
      <c r="BB1738" s="42"/>
      <c r="BN1738" s="128" t="s">
        <v>4578</v>
      </c>
      <c r="BO1738" s="58" t="str">
        <f t="shared" si="27"/>
        <v>境内资产</v>
      </c>
      <c r="BP1738" s="58" t="str">
        <f>IF(M1738="",VLOOKUP(D1738,Sheet4!$A$1:$B$92,2,0),VLOOKUP(Q1738,Sheet4!$A$1:$B$92,2,0))</f>
        <v>保险资产管理产品</v>
      </c>
    </row>
    <row r="1739" spans="1:68" s="58" customFormat="1" ht="12.75" customHeight="1">
      <c r="A1739" s="137" t="s">
        <v>1758</v>
      </c>
      <c r="B1739" s="50" t="s">
        <v>1759</v>
      </c>
      <c r="C1739" s="252" t="s">
        <v>5552</v>
      </c>
      <c r="D1739" s="257" t="s">
        <v>678</v>
      </c>
      <c r="E1739" s="42" t="s">
        <v>1760</v>
      </c>
      <c r="F1739" s="42" t="s">
        <v>1759</v>
      </c>
      <c r="G1739" s="42"/>
      <c r="H1739" s="307">
        <v>20623.883824792272</v>
      </c>
      <c r="I1739" s="315">
        <v>10901.907968625084</v>
      </c>
      <c r="J1739" s="105">
        <v>0</v>
      </c>
      <c r="K1739" s="42">
        <v>0</v>
      </c>
      <c r="L1739" s="42" t="s">
        <v>4489</v>
      </c>
      <c r="M1739" s="50" t="s">
        <v>2364</v>
      </c>
      <c r="N1739" s="50" t="s">
        <v>5532</v>
      </c>
      <c r="O1739" s="137" t="s">
        <v>2366</v>
      </c>
      <c r="P1739" s="42" t="s">
        <v>64</v>
      </c>
      <c r="Q1739" s="42" t="s">
        <v>65</v>
      </c>
      <c r="R1739" s="42">
        <v>2</v>
      </c>
      <c r="S1739" s="137" t="s">
        <v>2254</v>
      </c>
      <c r="T1739" s="62">
        <v>16867538196.9</v>
      </c>
      <c r="U1739" s="62">
        <v>14487907740.719999</v>
      </c>
      <c r="Z1739" s="42" t="s">
        <v>68</v>
      </c>
      <c r="AJ1739" s="42"/>
      <c r="AW1739" s="42" t="s">
        <v>2412</v>
      </c>
      <c r="AX1739" s="42"/>
      <c r="AY1739" s="42"/>
      <c r="AZ1739" s="42"/>
      <c r="BA1739" s="42"/>
      <c r="BB1739" s="42"/>
      <c r="BN1739" s="128" t="s">
        <v>4578</v>
      </c>
      <c r="BO1739" s="58" t="str">
        <f t="shared" si="27"/>
        <v>境内资产</v>
      </c>
      <c r="BP1739" s="58" t="str">
        <f>IF(M1739="",VLOOKUP(D1739,Sheet4!$A$1:$B$92,2,0),VLOOKUP(Q1739,Sheet4!$A$1:$B$92,2,0))</f>
        <v>保险资产管理产品</v>
      </c>
    </row>
    <row r="1740" spans="1:68" s="58" customFormat="1" ht="12.75" customHeight="1">
      <c r="A1740" s="137" t="s">
        <v>1761</v>
      </c>
      <c r="B1740" s="50" t="s">
        <v>1762</v>
      </c>
      <c r="C1740" s="252" t="s">
        <v>5552</v>
      </c>
      <c r="D1740" s="257" t="s">
        <v>678</v>
      </c>
      <c r="E1740" s="42" t="s">
        <v>1763</v>
      </c>
      <c r="F1740" s="42" t="s">
        <v>1762</v>
      </c>
      <c r="G1740" s="42"/>
      <c r="H1740" s="307">
        <v>3136.0851826760277</v>
      </c>
      <c r="I1740" s="315">
        <v>3691.3015569735617</v>
      </c>
      <c r="J1740" s="105">
        <v>0</v>
      </c>
      <c r="K1740" s="42">
        <v>0</v>
      </c>
      <c r="L1740" s="42" t="s">
        <v>4489</v>
      </c>
      <c r="M1740" s="50" t="s">
        <v>2364</v>
      </c>
      <c r="N1740" s="50" t="s">
        <v>5532</v>
      </c>
      <c r="O1740" s="137" t="s">
        <v>2366</v>
      </c>
      <c r="P1740" s="42" t="s">
        <v>64</v>
      </c>
      <c r="Q1740" s="42" t="s">
        <v>65</v>
      </c>
      <c r="R1740" s="42">
        <v>2</v>
      </c>
      <c r="S1740" s="137" t="s">
        <v>2254</v>
      </c>
      <c r="T1740" s="62">
        <v>16867538196.9</v>
      </c>
      <c r="U1740" s="62">
        <v>14487907740.719999</v>
      </c>
      <c r="Z1740" s="42" t="s">
        <v>68</v>
      </c>
      <c r="AJ1740" s="42"/>
      <c r="AW1740" s="42" t="s">
        <v>2412</v>
      </c>
      <c r="AX1740" s="42"/>
      <c r="AY1740" s="42"/>
      <c r="AZ1740" s="42"/>
      <c r="BA1740" s="42"/>
      <c r="BB1740" s="42"/>
      <c r="BN1740" s="128" t="s">
        <v>4578</v>
      </c>
      <c r="BO1740" s="58" t="str">
        <f t="shared" si="27"/>
        <v>境内资产</v>
      </c>
      <c r="BP1740" s="58" t="str">
        <f>IF(M1740="",VLOOKUP(D1740,Sheet4!$A$1:$B$92,2,0),VLOOKUP(Q1740,Sheet4!$A$1:$B$92,2,0))</f>
        <v>保险资产管理产品</v>
      </c>
    </row>
    <row r="1741" spans="1:68" s="58" customFormat="1" ht="12.75" customHeight="1">
      <c r="A1741" s="137" t="s">
        <v>1621</v>
      </c>
      <c r="B1741" s="50" t="s">
        <v>1622</v>
      </c>
      <c r="C1741" s="252" t="s">
        <v>5552</v>
      </c>
      <c r="D1741" s="257" t="s">
        <v>678</v>
      </c>
      <c r="E1741" s="42" t="s">
        <v>1623</v>
      </c>
      <c r="F1741" s="42" t="s">
        <v>1622</v>
      </c>
      <c r="G1741" s="42"/>
      <c r="H1741" s="307">
        <v>3238.9917518884026</v>
      </c>
      <c r="I1741" s="315">
        <v>3126.3634563508235</v>
      </c>
      <c r="J1741" s="105">
        <v>0</v>
      </c>
      <c r="K1741" s="42">
        <v>0</v>
      </c>
      <c r="L1741" s="42" t="s">
        <v>4489</v>
      </c>
      <c r="M1741" s="50" t="s">
        <v>2364</v>
      </c>
      <c r="N1741" s="50" t="s">
        <v>5532</v>
      </c>
      <c r="O1741" s="137" t="s">
        <v>2366</v>
      </c>
      <c r="P1741" s="42" t="s">
        <v>64</v>
      </c>
      <c r="Q1741" s="42" t="s">
        <v>65</v>
      </c>
      <c r="R1741" s="42">
        <v>2</v>
      </c>
      <c r="S1741" s="137" t="s">
        <v>2254</v>
      </c>
      <c r="T1741" s="62">
        <v>16867538196.9</v>
      </c>
      <c r="U1741" s="62">
        <v>14487907740.719999</v>
      </c>
      <c r="Z1741" s="42" t="s">
        <v>68</v>
      </c>
      <c r="AJ1741" s="42"/>
      <c r="AW1741" s="42" t="s">
        <v>2412</v>
      </c>
      <c r="AX1741" s="42"/>
      <c r="AY1741" s="42"/>
      <c r="AZ1741" s="42"/>
      <c r="BA1741" s="42"/>
      <c r="BB1741" s="42"/>
      <c r="BN1741" s="128" t="s">
        <v>4578</v>
      </c>
      <c r="BO1741" s="58" t="str">
        <f t="shared" si="27"/>
        <v>境内资产</v>
      </c>
      <c r="BP1741" s="58" t="str">
        <f>IF(M1741="",VLOOKUP(D1741,Sheet4!$A$1:$B$92,2,0),VLOOKUP(Q1741,Sheet4!$A$1:$B$92,2,0))</f>
        <v>保险资产管理产品</v>
      </c>
    </row>
    <row r="1742" spans="1:68" s="58" customFormat="1" ht="12.75" customHeight="1">
      <c r="A1742" s="137" t="s">
        <v>2035</v>
      </c>
      <c r="B1742" s="50" t="s">
        <v>2036</v>
      </c>
      <c r="C1742" s="252" t="s">
        <v>5552</v>
      </c>
      <c r="D1742" s="257" t="s">
        <v>678</v>
      </c>
      <c r="E1742" s="42" t="s">
        <v>4460</v>
      </c>
      <c r="F1742" s="42" t="s">
        <v>2036</v>
      </c>
      <c r="G1742" s="42"/>
      <c r="H1742" s="307">
        <v>34632.422341200487</v>
      </c>
      <c r="I1742" s="315">
        <v>27587.185089462706</v>
      </c>
      <c r="J1742" s="105">
        <v>0</v>
      </c>
      <c r="K1742" s="42">
        <v>0</v>
      </c>
      <c r="L1742" s="42" t="s">
        <v>4489</v>
      </c>
      <c r="M1742" s="50" t="s">
        <v>2364</v>
      </c>
      <c r="N1742" s="50" t="s">
        <v>5532</v>
      </c>
      <c r="O1742" s="137" t="s">
        <v>2366</v>
      </c>
      <c r="P1742" s="42" t="s">
        <v>64</v>
      </c>
      <c r="Q1742" s="42" t="s">
        <v>65</v>
      </c>
      <c r="R1742" s="42">
        <v>2</v>
      </c>
      <c r="S1742" s="137" t="s">
        <v>2254</v>
      </c>
      <c r="T1742" s="62">
        <v>16867538196.9</v>
      </c>
      <c r="U1742" s="62">
        <v>14487907740.719999</v>
      </c>
      <c r="Z1742" s="42" t="s">
        <v>68</v>
      </c>
      <c r="AJ1742" s="42"/>
      <c r="AW1742" s="42" t="s">
        <v>2412</v>
      </c>
      <c r="AX1742" s="42"/>
      <c r="AY1742" s="42"/>
      <c r="AZ1742" s="42"/>
      <c r="BA1742" s="42"/>
      <c r="BB1742" s="42"/>
      <c r="BN1742" s="128" t="s">
        <v>4578</v>
      </c>
      <c r="BO1742" s="58" t="str">
        <f t="shared" si="27"/>
        <v>境内资产</v>
      </c>
      <c r="BP1742" s="58" t="str">
        <f>IF(M1742="",VLOOKUP(D1742,Sheet4!$A$1:$B$92,2,0),VLOOKUP(Q1742,Sheet4!$A$1:$B$92,2,0))</f>
        <v>保险资产管理产品</v>
      </c>
    </row>
    <row r="1743" spans="1:68" s="58" customFormat="1" ht="12.75" customHeight="1">
      <c r="A1743" s="137" t="s">
        <v>1627</v>
      </c>
      <c r="B1743" s="50" t="s">
        <v>1628</v>
      </c>
      <c r="C1743" s="252" t="s">
        <v>5552</v>
      </c>
      <c r="D1743" s="257" t="s">
        <v>678</v>
      </c>
      <c r="E1743" s="42" t="s">
        <v>1629</v>
      </c>
      <c r="F1743" s="42" t="s">
        <v>1628</v>
      </c>
      <c r="G1743" s="42"/>
      <c r="H1743" s="307">
        <v>11424.505655416699</v>
      </c>
      <c r="I1743" s="315">
        <v>6172.8969669634726</v>
      </c>
      <c r="J1743" s="105">
        <v>0</v>
      </c>
      <c r="K1743" s="42">
        <v>0</v>
      </c>
      <c r="L1743" s="42" t="s">
        <v>4489</v>
      </c>
      <c r="M1743" s="50" t="s">
        <v>2364</v>
      </c>
      <c r="N1743" s="50" t="s">
        <v>5532</v>
      </c>
      <c r="O1743" s="137" t="s">
        <v>2366</v>
      </c>
      <c r="P1743" s="42" t="s">
        <v>64</v>
      </c>
      <c r="Q1743" s="42" t="s">
        <v>65</v>
      </c>
      <c r="R1743" s="42">
        <v>2</v>
      </c>
      <c r="S1743" s="137" t="s">
        <v>2254</v>
      </c>
      <c r="T1743" s="62">
        <v>16867538196.9</v>
      </c>
      <c r="U1743" s="62">
        <v>14487907740.719999</v>
      </c>
      <c r="Z1743" s="42" t="s">
        <v>68</v>
      </c>
      <c r="AJ1743" s="42"/>
      <c r="AW1743" s="42" t="s">
        <v>2412</v>
      </c>
      <c r="AX1743" s="42"/>
      <c r="AY1743" s="42"/>
      <c r="AZ1743" s="42"/>
      <c r="BA1743" s="42"/>
      <c r="BB1743" s="42"/>
      <c r="BN1743" s="128" t="s">
        <v>4578</v>
      </c>
      <c r="BO1743" s="58" t="str">
        <f t="shared" si="27"/>
        <v>境内资产</v>
      </c>
      <c r="BP1743" s="58" t="str">
        <f>IF(M1743="",VLOOKUP(D1743,Sheet4!$A$1:$B$92,2,0),VLOOKUP(Q1743,Sheet4!$A$1:$B$92,2,0))</f>
        <v>保险资产管理产品</v>
      </c>
    </row>
    <row r="1744" spans="1:68" s="58" customFormat="1" ht="12.75" customHeight="1">
      <c r="A1744" s="137" t="s">
        <v>1630</v>
      </c>
      <c r="B1744" s="50" t="s">
        <v>1631</v>
      </c>
      <c r="C1744" s="252" t="s">
        <v>5552</v>
      </c>
      <c r="D1744" s="257" t="s">
        <v>678</v>
      </c>
      <c r="E1744" s="42" t="s">
        <v>1632</v>
      </c>
      <c r="F1744" s="42" t="s">
        <v>1631</v>
      </c>
      <c r="G1744" s="42"/>
      <c r="H1744" s="307">
        <v>7021.2024293650011</v>
      </c>
      <c r="I1744" s="315">
        <v>4701.7622204831659</v>
      </c>
      <c r="J1744" s="105">
        <v>0</v>
      </c>
      <c r="K1744" s="42">
        <v>0</v>
      </c>
      <c r="L1744" s="42" t="s">
        <v>4489</v>
      </c>
      <c r="M1744" s="50" t="s">
        <v>2364</v>
      </c>
      <c r="N1744" s="50" t="s">
        <v>5532</v>
      </c>
      <c r="O1744" s="137" t="s">
        <v>2366</v>
      </c>
      <c r="P1744" s="42" t="s">
        <v>64</v>
      </c>
      <c r="Q1744" s="42" t="s">
        <v>65</v>
      </c>
      <c r="R1744" s="42">
        <v>2</v>
      </c>
      <c r="S1744" s="137" t="s">
        <v>2254</v>
      </c>
      <c r="T1744" s="62">
        <v>16867538196.9</v>
      </c>
      <c r="U1744" s="62">
        <v>14487907740.719999</v>
      </c>
      <c r="Z1744" s="42" t="s">
        <v>68</v>
      </c>
      <c r="AJ1744" s="42"/>
      <c r="AW1744" s="42" t="s">
        <v>2412</v>
      </c>
      <c r="AX1744" s="42"/>
      <c r="AY1744" s="42"/>
      <c r="AZ1744" s="42"/>
      <c r="BA1744" s="42"/>
      <c r="BB1744" s="42"/>
      <c r="BN1744" s="128" t="s">
        <v>4578</v>
      </c>
      <c r="BO1744" s="58" t="str">
        <f t="shared" si="27"/>
        <v>境内资产</v>
      </c>
      <c r="BP1744" s="58" t="str">
        <f>IF(M1744="",VLOOKUP(D1744,Sheet4!$A$1:$B$92,2,0),VLOOKUP(Q1744,Sheet4!$A$1:$B$92,2,0))</f>
        <v>保险资产管理产品</v>
      </c>
    </row>
    <row r="1745" spans="1:68" s="58" customFormat="1" ht="12.75" customHeight="1">
      <c r="A1745" s="137" t="s">
        <v>1633</v>
      </c>
      <c r="B1745" s="50" t="s">
        <v>1634</v>
      </c>
      <c r="C1745" s="252" t="s">
        <v>5552</v>
      </c>
      <c r="D1745" s="257" t="s">
        <v>678</v>
      </c>
      <c r="E1745" s="42" t="s">
        <v>1635</v>
      </c>
      <c r="F1745" s="42" t="s">
        <v>1634</v>
      </c>
      <c r="G1745" s="42"/>
      <c r="H1745" s="307">
        <v>21232.250294245569</v>
      </c>
      <c r="I1745" s="315">
        <v>9446.2441418614781</v>
      </c>
      <c r="J1745" s="105">
        <v>0</v>
      </c>
      <c r="K1745" s="42">
        <v>0</v>
      </c>
      <c r="L1745" s="42" t="s">
        <v>4489</v>
      </c>
      <c r="M1745" s="50" t="s">
        <v>2364</v>
      </c>
      <c r="N1745" s="50" t="s">
        <v>5532</v>
      </c>
      <c r="O1745" s="137" t="s">
        <v>2366</v>
      </c>
      <c r="P1745" s="42" t="s">
        <v>64</v>
      </c>
      <c r="Q1745" s="42" t="s">
        <v>65</v>
      </c>
      <c r="R1745" s="42">
        <v>2</v>
      </c>
      <c r="S1745" s="137" t="s">
        <v>2254</v>
      </c>
      <c r="T1745" s="62">
        <v>16867538196.9</v>
      </c>
      <c r="U1745" s="62">
        <v>14487907740.719999</v>
      </c>
      <c r="Z1745" s="42" t="s">
        <v>68</v>
      </c>
      <c r="AJ1745" s="42"/>
      <c r="AW1745" s="42" t="s">
        <v>2412</v>
      </c>
      <c r="AX1745" s="42"/>
      <c r="AY1745" s="42"/>
      <c r="AZ1745" s="42"/>
      <c r="BA1745" s="42"/>
      <c r="BB1745" s="42"/>
      <c r="BN1745" s="128" t="s">
        <v>4578</v>
      </c>
      <c r="BO1745" s="58" t="str">
        <f t="shared" si="27"/>
        <v>境内资产</v>
      </c>
      <c r="BP1745" s="58" t="str">
        <f>IF(M1745="",VLOOKUP(D1745,Sheet4!$A$1:$B$92,2,0),VLOOKUP(Q1745,Sheet4!$A$1:$B$92,2,0))</f>
        <v>保险资产管理产品</v>
      </c>
    </row>
    <row r="1746" spans="1:68" s="58" customFormat="1" ht="12.75" customHeight="1">
      <c r="A1746" s="137" t="s">
        <v>1764</v>
      </c>
      <c r="B1746" s="50" t="s">
        <v>1765</v>
      </c>
      <c r="C1746" s="252" t="s">
        <v>5552</v>
      </c>
      <c r="D1746" s="257" t="s">
        <v>678</v>
      </c>
      <c r="E1746" s="42" t="s">
        <v>1766</v>
      </c>
      <c r="F1746" s="42" t="s">
        <v>1765</v>
      </c>
      <c r="G1746" s="42"/>
      <c r="H1746" s="307">
        <v>8298.5115048913704</v>
      </c>
      <c r="I1746" s="315">
        <v>5785.7546682204666</v>
      </c>
      <c r="J1746" s="105">
        <v>0</v>
      </c>
      <c r="K1746" s="42">
        <v>0</v>
      </c>
      <c r="L1746" s="42" t="s">
        <v>4489</v>
      </c>
      <c r="M1746" s="50" t="s">
        <v>2364</v>
      </c>
      <c r="N1746" s="50" t="s">
        <v>5532</v>
      </c>
      <c r="O1746" s="137" t="s">
        <v>2366</v>
      </c>
      <c r="P1746" s="42" t="s">
        <v>64</v>
      </c>
      <c r="Q1746" s="42" t="s">
        <v>65</v>
      </c>
      <c r="R1746" s="42">
        <v>2</v>
      </c>
      <c r="S1746" s="137" t="s">
        <v>2254</v>
      </c>
      <c r="T1746" s="62">
        <v>16867538196.9</v>
      </c>
      <c r="U1746" s="62">
        <v>14487907740.719999</v>
      </c>
      <c r="Z1746" s="42" t="s">
        <v>68</v>
      </c>
      <c r="AJ1746" s="42"/>
      <c r="AW1746" s="42" t="s">
        <v>2412</v>
      </c>
      <c r="AX1746" s="42"/>
      <c r="AY1746" s="42"/>
      <c r="AZ1746" s="42"/>
      <c r="BA1746" s="42"/>
      <c r="BB1746" s="42"/>
      <c r="BN1746" s="128" t="s">
        <v>4578</v>
      </c>
      <c r="BO1746" s="58" t="str">
        <f t="shared" si="27"/>
        <v>境内资产</v>
      </c>
      <c r="BP1746" s="58" t="str">
        <f>IF(M1746="",VLOOKUP(D1746,Sheet4!$A$1:$B$92,2,0),VLOOKUP(Q1746,Sheet4!$A$1:$B$92,2,0))</f>
        <v>保险资产管理产品</v>
      </c>
    </row>
    <row r="1747" spans="1:68" s="58" customFormat="1" ht="12.75" customHeight="1">
      <c r="A1747" s="137" t="s">
        <v>1826</v>
      </c>
      <c r="B1747" s="50" t="s">
        <v>1827</v>
      </c>
      <c r="C1747" s="252" t="s">
        <v>5552</v>
      </c>
      <c r="D1747" s="257" t="s">
        <v>678</v>
      </c>
      <c r="E1747" s="42" t="s">
        <v>1828</v>
      </c>
      <c r="F1747" s="42" t="s">
        <v>1827</v>
      </c>
      <c r="G1747" s="42"/>
      <c r="H1747" s="307">
        <v>2679.8427696112685</v>
      </c>
      <c r="I1747" s="315">
        <v>1819.1705526749058</v>
      </c>
      <c r="J1747" s="105">
        <v>0</v>
      </c>
      <c r="K1747" s="42">
        <v>0</v>
      </c>
      <c r="L1747" s="42" t="s">
        <v>4489</v>
      </c>
      <c r="M1747" s="50" t="s">
        <v>2364</v>
      </c>
      <c r="N1747" s="50" t="s">
        <v>5532</v>
      </c>
      <c r="O1747" s="137" t="s">
        <v>2366</v>
      </c>
      <c r="P1747" s="42" t="s">
        <v>64</v>
      </c>
      <c r="Q1747" s="42" t="s">
        <v>65</v>
      </c>
      <c r="R1747" s="42">
        <v>2</v>
      </c>
      <c r="S1747" s="137" t="s">
        <v>2254</v>
      </c>
      <c r="T1747" s="62">
        <v>16867538196.9</v>
      </c>
      <c r="U1747" s="62">
        <v>14487907740.719999</v>
      </c>
      <c r="Z1747" s="42" t="s">
        <v>68</v>
      </c>
      <c r="AJ1747" s="42"/>
      <c r="AW1747" s="42" t="s">
        <v>2412</v>
      </c>
      <c r="AX1747" s="42"/>
      <c r="AY1747" s="42"/>
      <c r="AZ1747" s="42"/>
      <c r="BA1747" s="42"/>
      <c r="BB1747" s="42"/>
      <c r="BN1747" s="128" t="s">
        <v>4578</v>
      </c>
      <c r="BO1747" s="58" t="str">
        <f t="shared" si="27"/>
        <v>境内资产</v>
      </c>
      <c r="BP1747" s="58" t="str">
        <f>IF(M1747="",VLOOKUP(D1747,Sheet4!$A$1:$B$92,2,0),VLOOKUP(Q1747,Sheet4!$A$1:$B$92,2,0))</f>
        <v>保险资产管理产品</v>
      </c>
    </row>
    <row r="1748" spans="1:68" s="58" customFormat="1" ht="12.75" customHeight="1">
      <c r="A1748" s="137" t="s">
        <v>2245</v>
      </c>
      <c r="B1748" s="50" t="s">
        <v>2246</v>
      </c>
      <c r="C1748" s="252" t="s">
        <v>5552</v>
      </c>
      <c r="D1748" s="257" t="s">
        <v>678</v>
      </c>
      <c r="E1748" s="42" t="s">
        <v>2814</v>
      </c>
      <c r="F1748" s="42" t="s">
        <v>2246</v>
      </c>
      <c r="G1748" s="42"/>
      <c r="H1748" s="307">
        <v>13409.334823922623</v>
      </c>
      <c r="I1748" s="315">
        <v>5535.5549620665761</v>
      </c>
      <c r="J1748" s="105">
        <v>0</v>
      </c>
      <c r="K1748" s="42">
        <v>0</v>
      </c>
      <c r="L1748" s="42" t="s">
        <v>4489</v>
      </c>
      <c r="M1748" s="50" t="s">
        <v>2364</v>
      </c>
      <c r="N1748" s="50" t="s">
        <v>5532</v>
      </c>
      <c r="O1748" s="137" t="s">
        <v>2366</v>
      </c>
      <c r="P1748" s="42" t="s">
        <v>64</v>
      </c>
      <c r="Q1748" s="42" t="s">
        <v>65</v>
      </c>
      <c r="R1748" s="42">
        <v>2</v>
      </c>
      <c r="S1748" s="137" t="s">
        <v>2254</v>
      </c>
      <c r="T1748" s="62">
        <v>16867538196.9</v>
      </c>
      <c r="U1748" s="62">
        <v>14487907740.719999</v>
      </c>
      <c r="Z1748" s="42" t="s">
        <v>68</v>
      </c>
      <c r="AJ1748" s="42"/>
      <c r="AW1748" s="42" t="s">
        <v>2412</v>
      </c>
      <c r="AX1748" s="42"/>
      <c r="AY1748" s="42"/>
      <c r="AZ1748" s="42"/>
      <c r="BA1748" s="42"/>
      <c r="BB1748" s="42"/>
      <c r="BN1748" s="128" t="s">
        <v>4578</v>
      </c>
      <c r="BO1748" s="58" t="str">
        <f t="shared" si="27"/>
        <v>境内资产</v>
      </c>
      <c r="BP1748" s="58" t="str">
        <f>IF(M1748="",VLOOKUP(D1748,Sheet4!$A$1:$B$92,2,0),VLOOKUP(Q1748,Sheet4!$A$1:$B$92,2,0))</f>
        <v>保险资产管理产品</v>
      </c>
    </row>
    <row r="1749" spans="1:68" s="58" customFormat="1" ht="12.75" customHeight="1">
      <c r="A1749" s="137" t="s">
        <v>1639</v>
      </c>
      <c r="B1749" s="50" t="s">
        <v>1640</v>
      </c>
      <c r="C1749" s="252" t="s">
        <v>5552</v>
      </c>
      <c r="D1749" s="257" t="s">
        <v>678</v>
      </c>
      <c r="E1749" s="42" t="s">
        <v>1641</v>
      </c>
      <c r="F1749" s="42" t="s">
        <v>1640</v>
      </c>
      <c r="G1749" s="42"/>
      <c r="H1749" s="307">
        <v>4692.8689369556942</v>
      </c>
      <c r="I1749" s="315">
        <v>3203.917679704864</v>
      </c>
      <c r="J1749" s="105">
        <v>0</v>
      </c>
      <c r="K1749" s="42">
        <v>0</v>
      </c>
      <c r="L1749" s="42" t="s">
        <v>4489</v>
      </c>
      <c r="M1749" s="50" t="s">
        <v>2364</v>
      </c>
      <c r="N1749" s="50" t="s">
        <v>5532</v>
      </c>
      <c r="O1749" s="137" t="s">
        <v>2366</v>
      </c>
      <c r="P1749" s="42" t="s">
        <v>64</v>
      </c>
      <c r="Q1749" s="42" t="s">
        <v>65</v>
      </c>
      <c r="R1749" s="42">
        <v>2</v>
      </c>
      <c r="S1749" s="137" t="s">
        <v>2254</v>
      </c>
      <c r="T1749" s="62">
        <v>16867538196.9</v>
      </c>
      <c r="U1749" s="62">
        <v>14487907740.719999</v>
      </c>
      <c r="Z1749" s="42" t="s">
        <v>68</v>
      </c>
      <c r="AJ1749" s="42"/>
      <c r="AW1749" s="42" t="s">
        <v>2412</v>
      </c>
      <c r="AX1749" s="42"/>
      <c r="AY1749" s="42"/>
      <c r="AZ1749" s="42"/>
      <c r="BA1749" s="42"/>
      <c r="BB1749" s="42"/>
      <c r="BN1749" s="128" t="s">
        <v>4578</v>
      </c>
      <c r="BO1749" s="58" t="str">
        <f t="shared" si="27"/>
        <v>境内资产</v>
      </c>
      <c r="BP1749" s="58" t="str">
        <f>IF(M1749="",VLOOKUP(D1749,Sheet4!$A$1:$B$92,2,0),VLOOKUP(Q1749,Sheet4!$A$1:$B$92,2,0))</f>
        <v>保险资产管理产品</v>
      </c>
    </row>
    <row r="1750" spans="1:68" s="58" customFormat="1" ht="12.75" customHeight="1">
      <c r="A1750" s="137" t="s">
        <v>1642</v>
      </c>
      <c r="B1750" s="50" t="s">
        <v>1643</v>
      </c>
      <c r="C1750" s="252" t="s">
        <v>5552</v>
      </c>
      <c r="D1750" s="257" t="s">
        <v>678</v>
      </c>
      <c r="E1750" s="42" t="s">
        <v>1644</v>
      </c>
      <c r="F1750" s="42" t="s">
        <v>1643</v>
      </c>
      <c r="G1750" s="42"/>
      <c r="H1750" s="307">
        <v>11192.960884069591</v>
      </c>
      <c r="I1750" s="315">
        <v>5467.2234031113949</v>
      </c>
      <c r="J1750" s="105">
        <v>0</v>
      </c>
      <c r="K1750" s="42">
        <v>0</v>
      </c>
      <c r="L1750" s="42" t="s">
        <v>4489</v>
      </c>
      <c r="M1750" s="50" t="s">
        <v>2364</v>
      </c>
      <c r="N1750" s="50" t="s">
        <v>5532</v>
      </c>
      <c r="O1750" s="137" t="s">
        <v>2366</v>
      </c>
      <c r="P1750" s="42" t="s">
        <v>64</v>
      </c>
      <c r="Q1750" s="42" t="s">
        <v>65</v>
      </c>
      <c r="R1750" s="42">
        <v>2</v>
      </c>
      <c r="S1750" s="137" t="s">
        <v>2254</v>
      </c>
      <c r="T1750" s="62">
        <v>16867538196.9</v>
      </c>
      <c r="U1750" s="62">
        <v>14487907740.719999</v>
      </c>
      <c r="Z1750" s="42" t="s">
        <v>68</v>
      </c>
      <c r="AJ1750" s="42"/>
      <c r="AW1750" s="42" t="s">
        <v>2412</v>
      </c>
      <c r="AX1750" s="42"/>
      <c r="AY1750" s="42"/>
      <c r="AZ1750" s="42"/>
      <c r="BA1750" s="42"/>
      <c r="BB1750" s="42"/>
      <c r="BN1750" s="128" t="s">
        <v>4578</v>
      </c>
      <c r="BO1750" s="58" t="str">
        <f t="shared" si="27"/>
        <v>境内资产</v>
      </c>
      <c r="BP1750" s="58" t="str">
        <f>IF(M1750="",VLOOKUP(D1750,Sheet4!$A$1:$B$92,2,0),VLOOKUP(Q1750,Sheet4!$A$1:$B$92,2,0))</f>
        <v>保险资产管理产品</v>
      </c>
    </row>
    <row r="1751" spans="1:68" s="58" customFormat="1" ht="12.75" customHeight="1">
      <c r="A1751" s="137" t="s">
        <v>2180</v>
      </c>
      <c r="B1751" s="50" t="s">
        <v>2347</v>
      </c>
      <c r="C1751" s="252" t="s">
        <v>5552</v>
      </c>
      <c r="D1751" s="257" t="s">
        <v>678</v>
      </c>
      <c r="E1751" s="42" t="s">
        <v>2815</v>
      </c>
      <c r="F1751" s="42" t="s">
        <v>2347</v>
      </c>
      <c r="G1751" s="42"/>
      <c r="H1751" s="307">
        <v>2085.0408033160347</v>
      </c>
      <c r="I1751" s="315">
        <v>1916.3977971654731</v>
      </c>
      <c r="J1751" s="105">
        <v>0</v>
      </c>
      <c r="K1751" s="42">
        <v>0</v>
      </c>
      <c r="L1751" s="42" t="s">
        <v>4489</v>
      </c>
      <c r="M1751" s="50" t="s">
        <v>2364</v>
      </c>
      <c r="N1751" s="50" t="s">
        <v>5532</v>
      </c>
      <c r="O1751" s="137" t="s">
        <v>2366</v>
      </c>
      <c r="P1751" s="42" t="s">
        <v>64</v>
      </c>
      <c r="Q1751" s="42" t="s">
        <v>65</v>
      </c>
      <c r="R1751" s="42">
        <v>2</v>
      </c>
      <c r="S1751" s="137" t="s">
        <v>2254</v>
      </c>
      <c r="T1751" s="62">
        <v>16867538196.9</v>
      </c>
      <c r="U1751" s="62">
        <v>14487907740.719999</v>
      </c>
      <c r="Z1751" s="42" t="s">
        <v>68</v>
      </c>
      <c r="AJ1751" s="42"/>
      <c r="AW1751" s="42" t="s">
        <v>2412</v>
      </c>
      <c r="AX1751" s="42"/>
      <c r="AY1751" s="42"/>
      <c r="AZ1751" s="42"/>
      <c r="BA1751" s="42"/>
      <c r="BB1751" s="42"/>
      <c r="BN1751" s="128" t="s">
        <v>4578</v>
      </c>
      <c r="BO1751" s="58" t="str">
        <f t="shared" si="27"/>
        <v>境内资产</v>
      </c>
      <c r="BP1751" s="58" t="str">
        <f>IF(M1751="",VLOOKUP(D1751,Sheet4!$A$1:$B$92,2,0),VLOOKUP(Q1751,Sheet4!$A$1:$B$92,2,0))</f>
        <v>保险资产管理产品</v>
      </c>
    </row>
    <row r="1752" spans="1:68" s="58" customFormat="1" ht="12.75" customHeight="1">
      <c r="A1752" s="137" t="s">
        <v>1767</v>
      </c>
      <c r="B1752" s="50" t="s">
        <v>1768</v>
      </c>
      <c r="C1752" s="252" t="s">
        <v>5552</v>
      </c>
      <c r="D1752" s="257" t="s">
        <v>678</v>
      </c>
      <c r="E1752" s="42" t="s">
        <v>1769</v>
      </c>
      <c r="F1752" s="42" t="s">
        <v>1768</v>
      </c>
      <c r="G1752" s="42"/>
      <c r="H1752" s="307">
        <v>5698.887949320826</v>
      </c>
      <c r="I1752" s="315">
        <v>3135.5561770341014</v>
      </c>
      <c r="J1752" s="105">
        <v>0</v>
      </c>
      <c r="K1752" s="42">
        <v>0</v>
      </c>
      <c r="L1752" s="42" t="s">
        <v>4489</v>
      </c>
      <c r="M1752" s="50" t="s">
        <v>2364</v>
      </c>
      <c r="N1752" s="50" t="s">
        <v>5532</v>
      </c>
      <c r="O1752" s="137" t="s">
        <v>2366</v>
      </c>
      <c r="P1752" s="42" t="s">
        <v>64</v>
      </c>
      <c r="Q1752" s="42" t="s">
        <v>65</v>
      </c>
      <c r="R1752" s="42">
        <v>2</v>
      </c>
      <c r="S1752" s="137" t="s">
        <v>2254</v>
      </c>
      <c r="T1752" s="62">
        <v>16867538196.9</v>
      </c>
      <c r="U1752" s="62">
        <v>14487907740.719999</v>
      </c>
      <c r="Z1752" s="42" t="s">
        <v>68</v>
      </c>
      <c r="AJ1752" s="42"/>
      <c r="AW1752" s="42" t="s">
        <v>2412</v>
      </c>
      <c r="AX1752" s="42"/>
      <c r="AY1752" s="42"/>
      <c r="AZ1752" s="42"/>
      <c r="BA1752" s="42"/>
      <c r="BB1752" s="42"/>
      <c r="BN1752" s="128" t="s">
        <v>4578</v>
      </c>
      <c r="BO1752" s="58" t="str">
        <f t="shared" si="27"/>
        <v>境内资产</v>
      </c>
      <c r="BP1752" s="58" t="str">
        <f>IF(M1752="",VLOOKUP(D1752,Sheet4!$A$1:$B$92,2,0),VLOOKUP(Q1752,Sheet4!$A$1:$B$92,2,0))</f>
        <v>保险资产管理产品</v>
      </c>
    </row>
    <row r="1753" spans="1:68" s="58" customFormat="1" ht="12.75" customHeight="1">
      <c r="A1753" s="137" t="s">
        <v>1773</v>
      </c>
      <c r="B1753" s="50" t="s">
        <v>1774</v>
      </c>
      <c r="C1753" s="252" t="s">
        <v>5552</v>
      </c>
      <c r="D1753" s="257" t="s">
        <v>678</v>
      </c>
      <c r="E1753" s="42" t="s">
        <v>1775</v>
      </c>
      <c r="F1753" s="42" t="s">
        <v>1774</v>
      </c>
      <c r="G1753" s="42"/>
      <c r="H1753" s="307">
        <v>16542.226010270038</v>
      </c>
      <c r="I1753" s="315">
        <v>13130.918156453175</v>
      </c>
      <c r="J1753" s="105">
        <v>0</v>
      </c>
      <c r="K1753" s="42">
        <v>0</v>
      </c>
      <c r="L1753" s="42" t="s">
        <v>4489</v>
      </c>
      <c r="M1753" s="50" t="s">
        <v>2364</v>
      </c>
      <c r="N1753" s="50" t="s">
        <v>5532</v>
      </c>
      <c r="O1753" s="137" t="s">
        <v>2366</v>
      </c>
      <c r="P1753" s="42" t="s">
        <v>64</v>
      </c>
      <c r="Q1753" s="42" t="s">
        <v>65</v>
      </c>
      <c r="R1753" s="42">
        <v>2</v>
      </c>
      <c r="S1753" s="137" t="s">
        <v>2254</v>
      </c>
      <c r="T1753" s="62">
        <v>16867538196.9</v>
      </c>
      <c r="U1753" s="62">
        <v>14487907740.719999</v>
      </c>
      <c r="Z1753" s="42" t="s">
        <v>68</v>
      </c>
      <c r="AJ1753" s="42"/>
      <c r="AW1753" s="42" t="s">
        <v>2412</v>
      </c>
      <c r="AX1753" s="42"/>
      <c r="AY1753" s="42"/>
      <c r="AZ1753" s="42"/>
      <c r="BA1753" s="42"/>
      <c r="BB1753" s="42"/>
      <c r="BN1753" s="128" t="s">
        <v>4578</v>
      </c>
      <c r="BO1753" s="58" t="str">
        <f t="shared" si="27"/>
        <v>境内资产</v>
      </c>
      <c r="BP1753" s="58" t="str">
        <f>IF(M1753="",VLOOKUP(D1753,Sheet4!$A$1:$B$92,2,0),VLOOKUP(Q1753,Sheet4!$A$1:$B$92,2,0))</f>
        <v>保险资产管理产品</v>
      </c>
    </row>
    <row r="1754" spans="1:68" s="58" customFormat="1" ht="12.75" customHeight="1">
      <c r="A1754" s="137" t="s">
        <v>2043</v>
      </c>
      <c r="B1754" s="50" t="s">
        <v>2044</v>
      </c>
      <c r="C1754" s="252" t="s">
        <v>5552</v>
      </c>
      <c r="D1754" s="257" t="s">
        <v>678</v>
      </c>
      <c r="E1754" s="42" t="s">
        <v>4375</v>
      </c>
      <c r="F1754" s="42" t="s">
        <v>2044</v>
      </c>
      <c r="G1754" s="42"/>
      <c r="H1754" s="307">
        <v>32401.196318419428</v>
      </c>
      <c r="I1754" s="315">
        <v>16612.653629315872</v>
      </c>
      <c r="J1754" s="105">
        <v>0</v>
      </c>
      <c r="K1754" s="42">
        <v>0</v>
      </c>
      <c r="L1754" s="42" t="s">
        <v>4489</v>
      </c>
      <c r="M1754" s="50" t="s">
        <v>2364</v>
      </c>
      <c r="N1754" s="50" t="s">
        <v>5532</v>
      </c>
      <c r="O1754" s="137" t="s">
        <v>2366</v>
      </c>
      <c r="P1754" s="42" t="s">
        <v>64</v>
      </c>
      <c r="Q1754" s="42" t="s">
        <v>65</v>
      </c>
      <c r="R1754" s="42">
        <v>2</v>
      </c>
      <c r="S1754" s="137" t="s">
        <v>2254</v>
      </c>
      <c r="T1754" s="62">
        <v>16867538196.9</v>
      </c>
      <c r="U1754" s="62">
        <v>14487907740.719999</v>
      </c>
      <c r="Z1754" s="42" t="s">
        <v>68</v>
      </c>
      <c r="AJ1754" s="42"/>
      <c r="AW1754" s="42" t="s">
        <v>2412</v>
      </c>
      <c r="AX1754" s="42"/>
      <c r="AY1754" s="42"/>
      <c r="AZ1754" s="42"/>
      <c r="BA1754" s="42"/>
      <c r="BB1754" s="42"/>
      <c r="BN1754" s="128" t="s">
        <v>4578</v>
      </c>
      <c r="BO1754" s="58" t="str">
        <f t="shared" si="27"/>
        <v>境内资产</v>
      </c>
      <c r="BP1754" s="58" t="str">
        <f>IF(M1754="",VLOOKUP(D1754,Sheet4!$A$1:$B$92,2,0),VLOOKUP(Q1754,Sheet4!$A$1:$B$92,2,0))</f>
        <v>保险资产管理产品</v>
      </c>
    </row>
    <row r="1755" spans="1:68" s="58" customFormat="1" ht="12.75" customHeight="1">
      <c r="A1755" s="137" t="s">
        <v>1776</v>
      </c>
      <c r="B1755" s="50" t="s">
        <v>1777</v>
      </c>
      <c r="C1755" s="252" t="s">
        <v>5552</v>
      </c>
      <c r="D1755" s="257" t="s">
        <v>678</v>
      </c>
      <c r="E1755" s="42" t="s">
        <v>1778</v>
      </c>
      <c r="F1755" s="42" t="s">
        <v>1777</v>
      </c>
      <c r="G1755" s="42"/>
      <c r="H1755" s="307">
        <v>17883.584693423549</v>
      </c>
      <c r="I1755" s="315">
        <v>11406.759013315865</v>
      </c>
      <c r="J1755" s="105">
        <v>0</v>
      </c>
      <c r="K1755" s="42">
        <v>0</v>
      </c>
      <c r="L1755" s="42" t="s">
        <v>4489</v>
      </c>
      <c r="M1755" s="50" t="s">
        <v>2364</v>
      </c>
      <c r="N1755" s="50" t="s">
        <v>5532</v>
      </c>
      <c r="O1755" s="137" t="s">
        <v>2366</v>
      </c>
      <c r="P1755" s="42" t="s">
        <v>64</v>
      </c>
      <c r="Q1755" s="42" t="s">
        <v>65</v>
      </c>
      <c r="R1755" s="42">
        <v>2</v>
      </c>
      <c r="S1755" s="137" t="s">
        <v>2254</v>
      </c>
      <c r="T1755" s="62">
        <v>16867538196.9</v>
      </c>
      <c r="U1755" s="62">
        <v>14487907740.719999</v>
      </c>
      <c r="Z1755" s="42" t="s">
        <v>68</v>
      </c>
      <c r="AJ1755" s="42"/>
      <c r="AW1755" s="42" t="s">
        <v>2412</v>
      </c>
      <c r="AX1755" s="42"/>
      <c r="AY1755" s="42"/>
      <c r="AZ1755" s="42"/>
      <c r="BA1755" s="108"/>
      <c r="BB1755" s="42"/>
      <c r="BN1755" s="128" t="s">
        <v>4578</v>
      </c>
      <c r="BO1755" s="58" t="str">
        <f t="shared" si="27"/>
        <v>境内资产</v>
      </c>
      <c r="BP1755" s="58" t="str">
        <f>IF(M1755="",VLOOKUP(D1755,Sheet4!$A$1:$B$92,2,0),VLOOKUP(Q1755,Sheet4!$A$1:$B$92,2,0))</f>
        <v>保险资产管理产品</v>
      </c>
    </row>
    <row r="1756" spans="1:68" s="58" customFormat="1" ht="12.75" customHeight="1">
      <c r="A1756" s="137" t="s">
        <v>1832</v>
      </c>
      <c r="B1756" s="50" t="s">
        <v>1833</v>
      </c>
      <c r="C1756" s="252" t="s">
        <v>5552</v>
      </c>
      <c r="D1756" s="257" t="s">
        <v>678</v>
      </c>
      <c r="E1756" s="42" t="s">
        <v>1834</v>
      </c>
      <c r="F1756" s="42" t="s">
        <v>1833</v>
      </c>
      <c r="G1756" s="42"/>
      <c r="H1756" s="307">
        <v>11091.661294260048</v>
      </c>
      <c r="I1756" s="315">
        <v>5879.8977100062202</v>
      </c>
      <c r="J1756" s="105">
        <v>0</v>
      </c>
      <c r="K1756" s="42">
        <v>0</v>
      </c>
      <c r="L1756" s="42" t="s">
        <v>4489</v>
      </c>
      <c r="M1756" s="50" t="s">
        <v>2364</v>
      </c>
      <c r="N1756" s="50" t="s">
        <v>5532</v>
      </c>
      <c r="O1756" s="137" t="s">
        <v>2366</v>
      </c>
      <c r="P1756" s="42" t="s">
        <v>64</v>
      </c>
      <c r="Q1756" s="42" t="s">
        <v>65</v>
      </c>
      <c r="R1756" s="42">
        <v>2</v>
      </c>
      <c r="S1756" s="137" t="s">
        <v>2254</v>
      </c>
      <c r="T1756" s="62">
        <v>16867538196.9</v>
      </c>
      <c r="U1756" s="62">
        <v>14487907740.719999</v>
      </c>
      <c r="Z1756" s="42" t="s">
        <v>68</v>
      </c>
      <c r="AJ1756" s="42"/>
      <c r="AW1756" s="42" t="s">
        <v>2412</v>
      </c>
      <c r="AX1756" s="42"/>
      <c r="AY1756" s="42"/>
      <c r="AZ1756" s="42"/>
      <c r="BA1756" s="108"/>
      <c r="BB1756" s="42"/>
      <c r="BN1756" s="128" t="s">
        <v>4578</v>
      </c>
      <c r="BO1756" s="58" t="str">
        <f t="shared" si="27"/>
        <v>境内资产</v>
      </c>
      <c r="BP1756" s="58" t="str">
        <f>IF(M1756="",VLOOKUP(D1756,Sheet4!$A$1:$B$92,2,0),VLOOKUP(Q1756,Sheet4!$A$1:$B$92,2,0))</f>
        <v>保险资产管理产品</v>
      </c>
    </row>
    <row r="1757" spans="1:68" s="58" customFormat="1" ht="12.75" customHeight="1">
      <c r="A1757" s="137" t="s">
        <v>1779</v>
      </c>
      <c r="B1757" s="50" t="s">
        <v>1780</v>
      </c>
      <c r="C1757" s="252" t="s">
        <v>5552</v>
      </c>
      <c r="D1757" s="257" t="s">
        <v>678</v>
      </c>
      <c r="E1757" s="42" t="s">
        <v>1781</v>
      </c>
      <c r="F1757" s="42" t="s">
        <v>1780</v>
      </c>
      <c r="G1757" s="42"/>
      <c r="H1757" s="307">
        <v>7256.8594709851932</v>
      </c>
      <c r="I1757" s="315">
        <v>5079.8016296896358</v>
      </c>
      <c r="J1757" s="105">
        <v>0</v>
      </c>
      <c r="K1757" s="42">
        <v>0</v>
      </c>
      <c r="L1757" s="42" t="s">
        <v>4489</v>
      </c>
      <c r="M1757" s="50" t="s">
        <v>2364</v>
      </c>
      <c r="N1757" s="50" t="s">
        <v>5532</v>
      </c>
      <c r="O1757" s="137" t="s">
        <v>2366</v>
      </c>
      <c r="P1757" s="50" t="s">
        <v>64</v>
      </c>
      <c r="Q1757" s="50" t="s">
        <v>65</v>
      </c>
      <c r="R1757" s="42">
        <v>2</v>
      </c>
      <c r="S1757" s="137" t="s">
        <v>2254</v>
      </c>
      <c r="T1757" s="62">
        <v>16867538196.9</v>
      </c>
      <c r="U1757" s="62">
        <v>14487907740.719999</v>
      </c>
      <c r="Z1757" s="42" t="s">
        <v>68</v>
      </c>
      <c r="AJ1757" s="42"/>
      <c r="AW1757" s="42" t="s">
        <v>2412</v>
      </c>
      <c r="AX1757" s="42"/>
      <c r="AY1757" s="42"/>
      <c r="AZ1757" s="42"/>
      <c r="BA1757" s="42"/>
      <c r="BB1757" s="42"/>
      <c r="BN1757" s="128" t="s">
        <v>4578</v>
      </c>
      <c r="BO1757" s="58" t="str">
        <f t="shared" si="27"/>
        <v>境内资产</v>
      </c>
      <c r="BP1757" s="58" t="str">
        <f>IF(M1757="",VLOOKUP(D1757,Sheet4!$A$1:$B$92,2,0),VLOOKUP(Q1757,Sheet4!$A$1:$B$92,2,0))</f>
        <v>保险资产管理产品</v>
      </c>
    </row>
    <row r="1758" spans="1:68" s="58" customFormat="1" ht="12.75" customHeight="1">
      <c r="A1758" s="137" t="s">
        <v>2295</v>
      </c>
      <c r="B1758" s="50" t="s">
        <v>2348</v>
      </c>
      <c r="C1758" s="252" t="s">
        <v>1305</v>
      </c>
      <c r="D1758" s="252" t="s">
        <v>1318</v>
      </c>
      <c r="E1758" s="42" t="s">
        <v>2349</v>
      </c>
      <c r="F1758" s="42" t="s">
        <v>2348</v>
      </c>
      <c r="G1758" s="42"/>
      <c r="H1758" s="307">
        <v>19262622.462184969</v>
      </c>
      <c r="I1758" s="315">
        <v>19264560.908538043</v>
      </c>
      <c r="J1758" s="105">
        <v>0</v>
      </c>
      <c r="K1758" s="42">
        <v>0</v>
      </c>
      <c r="L1758" s="42" t="s">
        <v>4489</v>
      </c>
      <c r="M1758" s="50" t="s">
        <v>2364</v>
      </c>
      <c r="N1758" s="50" t="s">
        <v>5532</v>
      </c>
      <c r="O1758" s="137" t="s">
        <v>2366</v>
      </c>
      <c r="P1758" s="50" t="s">
        <v>64</v>
      </c>
      <c r="Q1758" s="50" t="s">
        <v>65</v>
      </c>
      <c r="R1758" s="42">
        <v>2</v>
      </c>
      <c r="S1758" s="137" t="s">
        <v>2254</v>
      </c>
      <c r="T1758" s="62">
        <v>16867538196.9</v>
      </c>
      <c r="U1758" s="62">
        <v>14487907740.719999</v>
      </c>
      <c r="Z1758" s="42" t="s">
        <v>68</v>
      </c>
      <c r="AJ1758" s="42"/>
      <c r="AW1758" s="42" t="s">
        <v>2412</v>
      </c>
      <c r="AX1758" s="42"/>
      <c r="AY1758" s="42"/>
      <c r="AZ1758" s="42"/>
      <c r="BA1758" s="42"/>
      <c r="BB1758" s="42"/>
      <c r="BN1758" s="128" t="s">
        <v>4578</v>
      </c>
      <c r="BO1758" s="58" t="str">
        <f t="shared" si="27"/>
        <v>境内资产</v>
      </c>
      <c r="BP1758" s="58" t="str">
        <f>IF(M1758="",VLOOKUP(D1758,Sheet4!$A$1:$B$92,2,0),VLOOKUP(Q1758,Sheet4!$A$1:$B$92,2,0))</f>
        <v>保险资产管理产品</v>
      </c>
    </row>
    <row r="1759" spans="1:68" s="58" customFormat="1" ht="12.75" customHeight="1">
      <c r="A1759" s="137" t="s">
        <v>2296</v>
      </c>
      <c r="B1759" s="50" t="s">
        <v>2350</v>
      </c>
      <c r="C1759" s="255" t="s">
        <v>71</v>
      </c>
      <c r="D1759" s="255" t="s">
        <v>72</v>
      </c>
      <c r="E1759" s="42" t="s">
        <v>4461</v>
      </c>
      <c r="F1759" s="42" t="s">
        <v>2350</v>
      </c>
      <c r="G1759" s="42"/>
      <c r="H1759" s="307">
        <v>20163878.484802868</v>
      </c>
      <c r="I1759" s="315">
        <v>20140143.099585894</v>
      </c>
      <c r="J1759" s="105">
        <v>313667.93658055342</v>
      </c>
      <c r="K1759" s="42">
        <v>0</v>
      </c>
      <c r="L1759" s="42" t="s">
        <v>4489</v>
      </c>
      <c r="M1759" s="50" t="s">
        <v>2364</v>
      </c>
      <c r="N1759" s="50" t="s">
        <v>5532</v>
      </c>
      <c r="O1759" s="137" t="s">
        <v>2366</v>
      </c>
      <c r="P1759" s="50" t="s">
        <v>64</v>
      </c>
      <c r="Q1759" s="50" t="s">
        <v>65</v>
      </c>
      <c r="R1759" s="42">
        <v>2</v>
      </c>
      <c r="S1759" s="137" t="s">
        <v>2254</v>
      </c>
      <c r="T1759" s="62">
        <v>16867538196.9</v>
      </c>
      <c r="U1759" s="62">
        <v>14487907740.719999</v>
      </c>
      <c r="Z1759" s="42" t="s">
        <v>68</v>
      </c>
      <c r="AJ1759" s="42"/>
      <c r="AW1759" s="42" t="s">
        <v>2412</v>
      </c>
      <c r="AX1759" s="42"/>
      <c r="AY1759" s="108">
        <v>3</v>
      </c>
      <c r="AZ1759" s="103" t="s">
        <v>74</v>
      </c>
      <c r="BA1759" s="67">
        <v>0.62180000000000002</v>
      </c>
      <c r="BB1759" s="50" t="s">
        <v>68</v>
      </c>
      <c r="BN1759" s="128" t="s">
        <v>4578</v>
      </c>
      <c r="BO1759" s="58" t="str">
        <f t="shared" si="27"/>
        <v>境内资产</v>
      </c>
      <c r="BP1759" s="58" t="str">
        <f>IF(M1759="",VLOOKUP(D1759,Sheet4!$A$1:$B$92,2,0),VLOOKUP(Q1759,Sheet4!$A$1:$B$92,2,0))</f>
        <v>保险资产管理产品</v>
      </c>
    </row>
    <row r="1760" spans="1:68" s="58" customFormat="1" ht="12.75" customHeight="1">
      <c r="A1760" s="137" t="s">
        <v>2297</v>
      </c>
      <c r="B1760" s="50" t="s">
        <v>2368</v>
      </c>
      <c r="C1760" s="255" t="s">
        <v>71</v>
      </c>
      <c r="D1760" s="255" t="s">
        <v>1154</v>
      </c>
      <c r="E1760" s="42" t="s">
        <v>4462</v>
      </c>
      <c r="F1760" s="42" t="s">
        <v>2368</v>
      </c>
      <c r="G1760" s="42"/>
      <c r="H1760" s="307">
        <v>10031144.719538024</v>
      </c>
      <c r="I1760" s="315">
        <v>10021163.481011119</v>
      </c>
      <c r="J1760" s="105">
        <v>339176.15944096301</v>
      </c>
      <c r="K1760" s="42">
        <v>0</v>
      </c>
      <c r="L1760" s="42" t="s">
        <v>4489</v>
      </c>
      <c r="M1760" s="50" t="s">
        <v>2364</v>
      </c>
      <c r="N1760" s="50" t="s">
        <v>5532</v>
      </c>
      <c r="O1760" s="137" t="s">
        <v>2366</v>
      </c>
      <c r="P1760" s="50" t="s">
        <v>64</v>
      </c>
      <c r="Q1760" s="50" t="s">
        <v>65</v>
      </c>
      <c r="R1760" s="42">
        <v>2</v>
      </c>
      <c r="S1760" s="137" t="s">
        <v>2254</v>
      </c>
      <c r="T1760" s="62">
        <v>16867538196.9</v>
      </c>
      <c r="U1760" s="62">
        <v>14487907740.719999</v>
      </c>
      <c r="Z1760" s="42" t="s">
        <v>68</v>
      </c>
      <c r="AJ1760" s="42"/>
      <c r="AW1760" s="42" t="s">
        <v>2412</v>
      </c>
      <c r="AX1760" s="42"/>
      <c r="AY1760" s="108">
        <v>3</v>
      </c>
      <c r="AZ1760" s="103" t="s">
        <v>74</v>
      </c>
      <c r="BA1760" s="67">
        <v>0.1148</v>
      </c>
      <c r="BB1760" s="50" t="s">
        <v>68</v>
      </c>
      <c r="BN1760" s="128" t="s">
        <v>4578</v>
      </c>
      <c r="BO1760" s="58" t="str">
        <f t="shared" si="27"/>
        <v>境内资产</v>
      </c>
      <c r="BP1760" s="58" t="str">
        <f>IF(M1760="",VLOOKUP(D1760,Sheet4!$A$1:$B$92,2,0),VLOOKUP(Q1760,Sheet4!$A$1:$B$92,2,0))</f>
        <v>保险资产管理产品</v>
      </c>
    </row>
    <row r="1761" spans="1:68" s="58" customFormat="1" ht="12.75" customHeight="1">
      <c r="A1761" s="137" t="s">
        <v>2255</v>
      </c>
      <c r="B1761" s="138" t="s">
        <v>2256</v>
      </c>
      <c r="C1761" s="250" t="s">
        <v>222</v>
      </c>
      <c r="D1761" s="256" t="s">
        <v>221</v>
      </c>
      <c r="E1761" s="42" t="s">
        <v>2307</v>
      </c>
      <c r="F1761" s="42" t="s">
        <v>2308</v>
      </c>
      <c r="G1761" s="42"/>
      <c r="H1761" s="307">
        <v>15485.173899409396</v>
      </c>
      <c r="I1761" s="315">
        <v>15485.173899409396</v>
      </c>
      <c r="J1761" s="105">
        <v>7.8310275395307389</v>
      </c>
      <c r="K1761" s="42">
        <v>0</v>
      </c>
      <c r="L1761" s="42" t="s">
        <v>4487</v>
      </c>
      <c r="M1761" s="50" t="s">
        <v>2364</v>
      </c>
      <c r="N1761" s="50" t="s">
        <v>2365</v>
      </c>
      <c r="O1761" s="137" t="s">
        <v>2366</v>
      </c>
      <c r="P1761" s="42" t="s">
        <v>64</v>
      </c>
      <c r="Q1761" s="42" t="s">
        <v>65</v>
      </c>
      <c r="R1761" s="42">
        <v>1</v>
      </c>
      <c r="S1761" s="137" t="s">
        <v>2254</v>
      </c>
      <c r="T1761" s="62">
        <v>1193906.31</v>
      </c>
      <c r="U1761" s="62">
        <v>1127552.47</v>
      </c>
      <c r="Z1761" s="42" t="s">
        <v>280</v>
      </c>
      <c r="AJ1761" s="42"/>
      <c r="AW1761" s="42" t="s">
        <v>2412</v>
      </c>
      <c r="AX1761" s="42">
        <v>0</v>
      </c>
      <c r="AY1761" s="42"/>
      <c r="AZ1761" s="42"/>
      <c r="BA1761" s="108"/>
      <c r="BB1761" s="42"/>
      <c r="BN1761" s="128" t="s">
        <v>4578</v>
      </c>
      <c r="BO1761" s="58" t="str">
        <f t="shared" si="27"/>
        <v>境内资产</v>
      </c>
      <c r="BP1761" s="58" t="str">
        <f>IF(M1761="",VLOOKUP(D1761,Sheet4!$A$1:$B$92,2,0),VLOOKUP(Q1761,Sheet4!$A$1:$B$92,2,0))</f>
        <v>保险资产管理产品</v>
      </c>
    </row>
    <row r="1762" spans="1:68" s="58" customFormat="1" ht="12.75" customHeight="1">
      <c r="A1762" s="137" t="s">
        <v>2301</v>
      </c>
      <c r="B1762" s="50" t="s">
        <v>2262</v>
      </c>
      <c r="C1762" s="252" t="s">
        <v>821</v>
      </c>
      <c r="D1762" s="274" t="s">
        <v>5615</v>
      </c>
      <c r="E1762" s="42" t="s">
        <v>2367</v>
      </c>
      <c r="F1762" s="42" t="s">
        <v>2301</v>
      </c>
      <c r="G1762" s="42"/>
      <c r="H1762" s="307">
        <v>180250.69603847462</v>
      </c>
      <c r="I1762" s="315">
        <v>180250.69603847462</v>
      </c>
      <c r="J1762" s="105">
        <v>4105.7745800579223</v>
      </c>
      <c r="K1762" s="42">
        <v>0</v>
      </c>
      <c r="L1762" s="42" t="s">
        <v>4487</v>
      </c>
      <c r="M1762" s="50" t="s">
        <v>2364</v>
      </c>
      <c r="N1762" s="50" t="s">
        <v>2365</v>
      </c>
      <c r="O1762" s="137" t="s">
        <v>2366</v>
      </c>
      <c r="P1762" s="42" t="s">
        <v>64</v>
      </c>
      <c r="Q1762" s="42" t="s">
        <v>65</v>
      </c>
      <c r="R1762" s="42">
        <v>1</v>
      </c>
      <c r="S1762" s="137" t="s">
        <v>2254</v>
      </c>
      <c r="T1762" s="62">
        <v>1193906.31</v>
      </c>
      <c r="U1762" s="62">
        <v>1127552.47</v>
      </c>
      <c r="Z1762" s="42" t="s">
        <v>68</v>
      </c>
      <c r="AJ1762" s="42"/>
      <c r="AW1762" s="42" t="s">
        <v>2412</v>
      </c>
      <c r="AX1762" s="146">
        <v>0.13489999999999999</v>
      </c>
      <c r="AY1762" s="42"/>
      <c r="AZ1762" s="42"/>
      <c r="BA1762" s="108"/>
      <c r="BB1762" s="42"/>
      <c r="BN1762" s="128" t="s">
        <v>4578</v>
      </c>
      <c r="BO1762" s="58" t="str">
        <f t="shared" si="27"/>
        <v>境内资产</v>
      </c>
      <c r="BP1762" s="58" t="str">
        <f>IF(M1762="",VLOOKUP(D1762,Sheet4!$A$1:$B$92,2,0),VLOOKUP(Q1762,Sheet4!$A$1:$B$92,2,0))</f>
        <v>保险资产管理产品</v>
      </c>
    </row>
    <row r="1763" spans="1:68" s="58" customFormat="1" ht="12.75" customHeight="1">
      <c r="A1763" s="137" t="s">
        <v>2305</v>
      </c>
      <c r="B1763" s="50" t="s">
        <v>2306</v>
      </c>
      <c r="C1763" s="252" t="s">
        <v>821</v>
      </c>
      <c r="D1763" s="274" t="s">
        <v>5615</v>
      </c>
      <c r="E1763" s="42" t="s">
        <v>2309</v>
      </c>
      <c r="F1763" s="42" t="s">
        <v>2305</v>
      </c>
      <c r="G1763" s="42"/>
      <c r="H1763" s="307">
        <v>666927.57534235611</v>
      </c>
      <c r="I1763" s="315">
        <v>666927.57534235611</v>
      </c>
      <c r="J1763" s="105">
        <v>2816.4292744980789</v>
      </c>
      <c r="K1763" s="42">
        <v>0</v>
      </c>
      <c r="L1763" s="42" t="s">
        <v>4487</v>
      </c>
      <c r="M1763" s="50" t="s">
        <v>2364</v>
      </c>
      <c r="N1763" s="50" t="s">
        <v>2365</v>
      </c>
      <c r="O1763" s="137" t="s">
        <v>2366</v>
      </c>
      <c r="P1763" s="42" t="s">
        <v>64</v>
      </c>
      <c r="Q1763" s="42" t="s">
        <v>65</v>
      </c>
      <c r="R1763" s="42">
        <v>1</v>
      </c>
      <c r="S1763" s="137" t="s">
        <v>2254</v>
      </c>
      <c r="T1763" s="62">
        <v>1193906.31</v>
      </c>
      <c r="U1763" s="62">
        <v>1127552.47</v>
      </c>
      <c r="Z1763" s="42" t="s">
        <v>68</v>
      </c>
      <c r="AJ1763" s="42"/>
      <c r="AW1763" s="42" t="s">
        <v>2412</v>
      </c>
      <c r="AX1763" s="146">
        <v>0.13389999999999999</v>
      </c>
      <c r="AY1763" s="42"/>
      <c r="AZ1763" s="42"/>
      <c r="BA1763" s="108"/>
      <c r="BB1763" s="42"/>
      <c r="BN1763" s="128" t="s">
        <v>4578</v>
      </c>
      <c r="BO1763" s="58" t="str">
        <f t="shared" si="27"/>
        <v>境内资产</v>
      </c>
      <c r="BP1763" s="58" t="str">
        <f>IF(M1763="",VLOOKUP(D1763,Sheet4!$A$1:$B$92,2,0),VLOOKUP(Q1763,Sheet4!$A$1:$B$92,2,0))</f>
        <v>保险资产管理产品</v>
      </c>
    </row>
    <row r="1764" spans="1:68" s="58" customFormat="1" ht="12.75" customHeight="1">
      <c r="A1764" s="137" t="s">
        <v>224</v>
      </c>
      <c r="B1764" s="137" t="s">
        <v>224</v>
      </c>
      <c r="C1764" s="250" t="s">
        <v>222</v>
      </c>
      <c r="D1764" s="256" t="s">
        <v>224</v>
      </c>
      <c r="E1764" s="42">
        <v>0</v>
      </c>
      <c r="F1764" s="50" t="s">
        <v>5354</v>
      </c>
      <c r="G1764" s="42"/>
      <c r="H1764" s="307">
        <v>453.54871202938784</v>
      </c>
      <c r="I1764" s="315">
        <v>453.54871202938784</v>
      </c>
      <c r="J1764" s="105">
        <v>0</v>
      </c>
      <c r="K1764" s="42">
        <v>0</v>
      </c>
      <c r="L1764" s="42" t="s">
        <v>4487</v>
      </c>
      <c r="M1764" s="50" t="s">
        <v>2364</v>
      </c>
      <c r="N1764" s="50" t="s">
        <v>2365</v>
      </c>
      <c r="O1764" s="137" t="s">
        <v>2366</v>
      </c>
      <c r="P1764" s="42" t="s">
        <v>64</v>
      </c>
      <c r="Q1764" s="42" t="s">
        <v>65</v>
      </c>
      <c r="R1764" s="42">
        <v>1</v>
      </c>
      <c r="S1764" s="137" t="s">
        <v>2254</v>
      </c>
      <c r="T1764" s="62">
        <v>1193906.31</v>
      </c>
      <c r="U1764" s="62">
        <v>1127552.47</v>
      </c>
      <c r="Z1764" s="42"/>
      <c r="AJ1764" s="42"/>
      <c r="AW1764" s="42" t="s">
        <v>2412</v>
      </c>
      <c r="AX1764" s="42"/>
      <c r="AY1764" s="42"/>
      <c r="AZ1764" s="42"/>
      <c r="BA1764" s="108"/>
      <c r="BB1764" s="42"/>
      <c r="BN1764" s="128" t="s">
        <v>4578</v>
      </c>
      <c r="BO1764" s="58" t="str">
        <f t="shared" si="27"/>
        <v>境内资产</v>
      </c>
      <c r="BP1764" s="58" t="str">
        <f>IF(M1764="",VLOOKUP(D1764,Sheet4!$A$1:$B$92,2,0),VLOOKUP(Q1764,Sheet4!$A$1:$B$92,2,0))</f>
        <v>保险资产管理产品</v>
      </c>
    </row>
    <row r="1765" spans="1:68" s="58" customFormat="1" ht="12.75" customHeight="1">
      <c r="A1765" s="138" t="s">
        <v>5387</v>
      </c>
      <c r="B1765" s="138" t="s">
        <v>5387</v>
      </c>
      <c r="C1765" s="250" t="s">
        <v>222</v>
      </c>
      <c r="D1765" s="256" t="s">
        <v>224</v>
      </c>
      <c r="E1765" s="42">
        <v>0</v>
      </c>
      <c r="F1765" s="59" t="s">
        <v>5354</v>
      </c>
      <c r="G1765" s="42"/>
      <c r="H1765" s="307">
        <v>66.960123391669484</v>
      </c>
      <c r="I1765" s="315">
        <v>66.960123391669484</v>
      </c>
      <c r="J1765" s="105">
        <v>0</v>
      </c>
      <c r="K1765" s="42">
        <v>0</v>
      </c>
      <c r="L1765" s="42" t="s">
        <v>4487</v>
      </c>
      <c r="M1765" s="50" t="s">
        <v>2364</v>
      </c>
      <c r="N1765" s="50" t="s">
        <v>2365</v>
      </c>
      <c r="O1765" s="137" t="s">
        <v>2366</v>
      </c>
      <c r="P1765" s="42" t="s">
        <v>64</v>
      </c>
      <c r="Q1765" s="42" t="s">
        <v>65</v>
      </c>
      <c r="R1765" s="42">
        <v>1</v>
      </c>
      <c r="S1765" s="137" t="s">
        <v>2254</v>
      </c>
      <c r="T1765" s="62">
        <v>1193906.31</v>
      </c>
      <c r="U1765" s="62">
        <v>1127552.47</v>
      </c>
      <c r="Z1765" s="42"/>
      <c r="AJ1765" s="42"/>
      <c r="AW1765" s="42" t="s">
        <v>2412</v>
      </c>
      <c r="AX1765" s="42"/>
      <c r="AY1765" s="42"/>
      <c r="AZ1765" s="42"/>
      <c r="BA1765" s="108"/>
      <c r="BB1765" s="42"/>
      <c r="BN1765" s="128" t="s">
        <v>4578</v>
      </c>
      <c r="BO1765" s="58" t="str">
        <f t="shared" si="27"/>
        <v>境内资产</v>
      </c>
      <c r="BP1765" s="58" t="str">
        <f>IF(M1765="",VLOOKUP(D1765,Sheet4!$A$1:$B$92,2,0),VLOOKUP(Q1765,Sheet4!$A$1:$B$92,2,0))</f>
        <v>保险资产管理产品</v>
      </c>
    </row>
    <row r="1766" spans="1:68" s="58" customFormat="1" ht="12.75" customHeight="1">
      <c r="A1766" s="137" t="s">
        <v>2263</v>
      </c>
      <c r="B1766" s="50" t="s">
        <v>2310</v>
      </c>
      <c r="C1766" s="252" t="s">
        <v>5552</v>
      </c>
      <c r="D1766" s="257" t="s">
        <v>672</v>
      </c>
      <c r="E1766" s="42" t="s">
        <v>4437</v>
      </c>
      <c r="F1766" s="42" t="s">
        <v>2310</v>
      </c>
      <c r="G1766" s="42"/>
      <c r="H1766" s="307">
        <v>3361.1392172717678</v>
      </c>
      <c r="I1766" s="315">
        <v>2173.0393036962369</v>
      </c>
      <c r="J1766" s="105">
        <v>0</v>
      </c>
      <c r="K1766" s="42">
        <v>0</v>
      </c>
      <c r="L1766" s="42" t="s">
        <v>4487</v>
      </c>
      <c r="M1766" s="50" t="s">
        <v>2364</v>
      </c>
      <c r="N1766" s="50" t="s">
        <v>2365</v>
      </c>
      <c r="O1766" s="137" t="s">
        <v>2366</v>
      </c>
      <c r="P1766" s="42" t="s">
        <v>64</v>
      </c>
      <c r="Q1766" s="42" t="s">
        <v>65</v>
      </c>
      <c r="R1766" s="42">
        <v>1</v>
      </c>
      <c r="S1766" s="137" t="s">
        <v>2254</v>
      </c>
      <c r="T1766" s="62">
        <v>1193906.31</v>
      </c>
      <c r="U1766" s="62">
        <v>1127552.47</v>
      </c>
      <c r="Z1766" s="42" t="s">
        <v>68</v>
      </c>
      <c r="AJ1766" s="42"/>
      <c r="AW1766" s="42" t="s">
        <v>2412</v>
      </c>
      <c r="AX1766" s="42"/>
      <c r="AY1766" s="42"/>
      <c r="AZ1766" s="42"/>
      <c r="BA1766" s="108"/>
      <c r="BB1766" s="42"/>
      <c r="BN1766" s="128" t="s">
        <v>4578</v>
      </c>
      <c r="BO1766" s="58" t="str">
        <f t="shared" si="27"/>
        <v>境内资产</v>
      </c>
      <c r="BP1766" s="58" t="str">
        <f>IF(M1766="",VLOOKUP(D1766,Sheet4!$A$1:$B$92,2,0),VLOOKUP(Q1766,Sheet4!$A$1:$B$92,2,0))</f>
        <v>保险资产管理产品</v>
      </c>
    </row>
    <row r="1767" spans="1:68" s="58" customFormat="1" ht="12.75" customHeight="1">
      <c r="A1767" s="137" t="s">
        <v>2264</v>
      </c>
      <c r="B1767" s="50" t="s">
        <v>2311</v>
      </c>
      <c r="C1767" s="252" t="s">
        <v>5552</v>
      </c>
      <c r="D1767" s="257" t="s">
        <v>672</v>
      </c>
      <c r="E1767" s="42" t="s">
        <v>4438</v>
      </c>
      <c r="F1767" s="42" t="s">
        <v>2311</v>
      </c>
      <c r="G1767" s="42"/>
      <c r="H1767" s="307">
        <v>4233.8094613649091</v>
      </c>
      <c r="I1767" s="315">
        <v>3631.5179831149899</v>
      </c>
      <c r="J1767" s="105">
        <v>0</v>
      </c>
      <c r="K1767" s="42">
        <v>0</v>
      </c>
      <c r="L1767" s="42" t="s">
        <v>4487</v>
      </c>
      <c r="M1767" s="50" t="s">
        <v>2364</v>
      </c>
      <c r="N1767" s="50" t="s">
        <v>2365</v>
      </c>
      <c r="O1767" s="137" t="s">
        <v>2366</v>
      </c>
      <c r="P1767" s="42" t="s">
        <v>64</v>
      </c>
      <c r="Q1767" s="42" t="s">
        <v>65</v>
      </c>
      <c r="R1767" s="42">
        <v>1</v>
      </c>
      <c r="S1767" s="137" t="s">
        <v>2254</v>
      </c>
      <c r="T1767" s="62">
        <v>1193906.31</v>
      </c>
      <c r="U1767" s="62">
        <v>1127552.47</v>
      </c>
      <c r="Z1767" s="42" t="s">
        <v>68</v>
      </c>
      <c r="AJ1767" s="42"/>
      <c r="AW1767" s="42" t="s">
        <v>2412</v>
      </c>
      <c r="AX1767" s="42"/>
      <c r="AY1767" s="42"/>
      <c r="AZ1767" s="42"/>
      <c r="BA1767" s="108"/>
      <c r="BB1767" s="42"/>
      <c r="BN1767" s="128" t="s">
        <v>4578</v>
      </c>
      <c r="BO1767" s="58" t="str">
        <f t="shared" si="27"/>
        <v>境内资产</v>
      </c>
      <c r="BP1767" s="58" t="str">
        <f>IF(M1767="",VLOOKUP(D1767,Sheet4!$A$1:$B$92,2,0),VLOOKUP(Q1767,Sheet4!$A$1:$B$92,2,0))</f>
        <v>保险资产管理产品</v>
      </c>
    </row>
    <row r="1768" spans="1:68" s="58" customFormat="1" ht="12.75" customHeight="1">
      <c r="A1768" s="137" t="s">
        <v>2265</v>
      </c>
      <c r="B1768" s="50" t="s">
        <v>2312</v>
      </c>
      <c r="C1768" s="252" t="s">
        <v>5552</v>
      </c>
      <c r="D1768" s="257" t="s">
        <v>672</v>
      </c>
      <c r="E1768" s="42" t="s">
        <v>4439</v>
      </c>
      <c r="F1768" s="42" t="s">
        <v>2312</v>
      </c>
      <c r="G1768" s="42"/>
      <c r="H1768" s="307">
        <v>9174.529707467429</v>
      </c>
      <c r="I1768" s="315">
        <v>6031.4298253800525</v>
      </c>
      <c r="J1768" s="105">
        <v>0</v>
      </c>
      <c r="K1768" s="42">
        <v>0</v>
      </c>
      <c r="L1768" s="42" t="s">
        <v>4487</v>
      </c>
      <c r="M1768" s="50" t="s">
        <v>2364</v>
      </c>
      <c r="N1768" s="50" t="s">
        <v>2365</v>
      </c>
      <c r="O1768" s="137" t="s">
        <v>2366</v>
      </c>
      <c r="P1768" s="42" t="s">
        <v>64</v>
      </c>
      <c r="Q1768" s="42" t="s">
        <v>65</v>
      </c>
      <c r="R1768" s="42">
        <v>1</v>
      </c>
      <c r="S1768" s="137" t="s">
        <v>2254</v>
      </c>
      <c r="T1768" s="62">
        <v>1193906.31</v>
      </c>
      <c r="U1768" s="62">
        <v>1127552.47</v>
      </c>
      <c r="Z1768" s="42" t="s">
        <v>68</v>
      </c>
      <c r="AJ1768" s="42"/>
      <c r="AW1768" s="42" t="s">
        <v>2412</v>
      </c>
      <c r="AX1768" s="42"/>
      <c r="AY1768" s="42"/>
      <c r="AZ1768" s="42"/>
      <c r="BA1768" s="108"/>
      <c r="BB1768" s="42"/>
      <c r="BN1768" s="128" t="s">
        <v>4578</v>
      </c>
      <c r="BO1768" s="58" t="str">
        <f t="shared" si="27"/>
        <v>境内资产</v>
      </c>
      <c r="BP1768" s="58" t="str">
        <f>IF(M1768="",VLOOKUP(D1768,Sheet4!$A$1:$B$92,2,0),VLOOKUP(Q1768,Sheet4!$A$1:$B$92,2,0))</f>
        <v>保险资产管理产品</v>
      </c>
    </row>
    <row r="1769" spans="1:68" s="58" customFormat="1" ht="12.75" customHeight="1">
      <c r="A1769" s="137" t="s">
        <v>2117</v>
      </c>
      <c r="B1769" s="50" t="s">
        <v>2199</v>
      </c>
      <c r="C1769" s="252" t="s">
        <v>5552</v>
      </c>
      <c r="D1769" s="257" t="s">
        <v>672</v>
      </c>
      <c r="E1769" s="42" t="s">
        <v>3807</v>
      </c>
      <c r="F1769" s="42" t="s">
        <v>2199</v>
      </c>
      <c r="G1769" s="42"/>
      <c r="H1769" s="307">
        <v>4428.6827067183913</v>
      </c>
      <c r="I1769" s="315">
        <v>3683.9168063781658</v>
      </c>
      <c r="J1769" s="105">
        <v>0</v>
      </c>
      <c r="K1769" s="42">
        <v>0</v>
      </c>
      <c r="L1769" s="42" t="s">
        <v>4487</v>
      </c>
      <c r="M1769" s="50" t="s">
        <v>2364</v>
      </c>
      <c r="N1769" s="50" t="s">
        <v>2365</v>
      </c>
      <c r="O1769" s="137" t="s">
        <v>2366</v>
      </c>
      <c r="P1769" s="42" t="s">
        <v>64</v>
      </c>
      <c r="Q1769" s="42" t="s">
        <v>65</v>
      </c>
      <c r="R1769" s="42">
        <v>1</v>
      </c>
      <c r="S1769" s="137" t="s">
        <v>2254</v>
      </c>
      <c r="T1769" s="62">
        <v>1193906.31</v>
      </c>
      <c r="U1769" s="62">
        <v>1127552.47</v>
      </c>
      <c r="Z1769" s="42" t="s">
        <v>280</v>
      </c>
      <c r="AJ1769" s="42"/>
      <c r="AW1769" s="42" t="s">
        <v>2412</v>
      </c>
      <c r="AX1769" s="42"/>
      <c r="AY1769" s="42"/>
      <c r="AZ1769" s="42"/>
      <c r="BA1769" s="108"/>
      <c r="BB1769" s="42"/>
      <c r="BN1769" s="128" t="s">
        <v>4578</v>
      </c>
      <c r="BO1769" s="58" t="str">
        <f t="shared" si="27"/>
        <v>境内资产</v>
      </c>
      <c r="BP1769" s="58" t="str">
        <f>IF(M1769="",VLOOKUP(D1769,Sheet4!$A$1:$B$92,2,0),VLOOKUP(Q1769,Sheet4!$A$1:$B$92,2,0))</f>
        <v>保险资产管理产品</v>
      </c>
    </row>
    <row r="1770" spans="1:68" s="58" customFormat="1" ht="12.75" customHeight="1">
      <c r="A1770" s="137" t="s">
        <v>2266</v>
      </c>
      <c r="B1770" s="50" t="s">
        <v>2313</v>
      </c>
      <c r="C1770" s="252" t="s">
        <v>5552</v>
      </c>
      <c r="D1770" s="257" t="s">
        <v>672</v>
      </c>
      <c r="E1770" s="42" t="s">
        <v>2914</v>
      </c>
      <c r="F1770" s="42" t="s">
        <v>2313</v>
      </c>
      <c r="G1770" s="42"/>
      <c r="H1770" s="307">
        <v>6087.0930968989023</v>
      </c>
      <c r="I1770" s="315">
        <v>3984.5267863592908</v>
      </c>
      <c r="J1770" s="105">
        <v>0</v>
      </c>
      <c r="K1770" s="42">
        <v>0</v>
      </c>
      <c r="L1770" s="42" t="s">
        <v>4487</v>
      </c>
      <c r="M1770" s="50" t="s">
        <v>2364</v>
      </c>
      <c r="N1770" s="50" t="s">
        <v>2365</v>
      </c>
      <c r="O1770" s="137" t="s">
        <v>2366</v>
      </c>
      <c r="P1770" s="42" t="s">
        <v>64</v>
      </c>
      <c r="Q1770" s="42" t="s">
        <v>65</v>
      </c>
      <c r="R1770" s="42">
        <v>1</v>
      </c>
      <c r="S1770" s="137" t="s">
        <v>2254</v>
      </c>
      <c r="T1770" s="62">
        <v>1193906.31</v>
      </c>
      <c r="U1770" s="62">
        <v>1127552.47</v>
      </c>
      <c r="Z1770" s="42" t="s">
        <v>68</v>
      </c>
      <c r="AJ1770" s="42"/>
      <c r="AW1770" s="42" t="s">
        <v>2412</v>
      </c>
      <c r="AX1770" s="42"/>
      <c r="AY1770" s="42"/>
      <c r="AZ1770" s="42"/>
      <c r="BA1770" s="108"/>
      <c r="BB1770" s="42"/>
      <c r="BN1770" s="128" t="s">
        <v>4578</v>
      </c>
      <c r="BO1770" s="58" t="str">
        <f t="shared" si="27"/>
        <v>境内资产</v>
      </c>
      <c r="BP1770" s="58" t="str">
        <f>IF(M1770="",VLOOKUP(D1770,Sheet4!$A$1:$B$92,2,0),VLOOKUP(Q1770,Sheet4!$A$1:$B$92,2,0))</f>
        <v>保险资产管理产品</v>
      </c>
    </row>
    <row r="1771" spans="1:68" s="58" customFormat="1" ht="12.75" customHeight="1">
      <c r="A1771" s="137" t="s">
        <v>2267</v>
      </c>
      <c r="B1771" s="50" t="s">
        <v>2314</v>
      </c>
      <c r="C1771" s="252" t="s">
        <v>5552</v>
      </c>
      <c r="D1771" s="257" t="s">
        <v>672</v>
      </c>
      <c r="E1771" s="42" t="s">
        <v>3013</v>
      </c>
      <c r="F1771" s="42" t="s">
        <v>2314</v>
      </c>
      <c r="G1771" s="42"/>
      <c r="H1771" s="307">
        <v>12255.219876959558</v>
      </c>
      <c r="I1771" s="315">
        <v>7612.1648011417738</v>
      </c>
      <c r="J1771" s="105">
        <v>0</v>
      </c>
      <c r="K1771" s="42">
        <v>0</v>
      </c>
      <c r="L1771" s="42" t="s">
        <v>4487</v>
      </c>
      <c r="M1771" s="50" t="s">
        <v>2364</v>
      </c>
      <c r="N1771" s="50" t="s">
        <v>2365</v>
      </c>
      <c r="O1771" s="137" t="s">
        <v>2366</v>
      </c>
      <c r="P1771" s="42" t="s">
        <v>64</v>
      </c>
      <c r="Q1771" s="42" t="s">
        <v>65</v>
      </c>
      <c r="R1771" s="42">
        <v>1</v>
      </c>
      <c r="S1771" s="137" t="s">
        <v>2254</v>
      </c>
      <c r="T1771" s="62">
        <v>1193906.31</v>
      </c>
      <c r="U1771" s="62">
        <v>1127552.47</v>
      </c>
      <c r="Z1771" s="42" t="s">
        <v>68</v>
      </c>
      <c r="AJ1771" s="42"/>
      <c r="AW1771" s="42" t="s">
        <v>2412</v>
      </c>
      <c r="AX1771" s="42"/>
      <c r="AY1771" s="42"/>
      <c r="AZ1771" s="42"/>
      <c r="BA1771" s="108"/>
      <c r="BB1771" s="42"/>
      <c r="BN1771" s="128" t="s">
        <v>4578</v>
      </c>
      <c r="BO1771" s="58" t="str">
        <f t="shared" si="27"/>
        <v>境内资产</v>
      </c>
      <c r="BP1771" s="58" t="str">
        <f>IF(M1771="",VLOOKUP(D1771,Sheet4!$A$1:$B$92,2,0),VLOOKUP(Q1771,Sheet4!$A$1:$B$92,2,0))</f>
        <v>保险资产管理产品</v>
      </c>
    </row>
    <row r="1772" spans="1:68" s="58" customFormat="1" ht="12.75" customHeight="1">
      <c r="A1772" s="137" t="s">
        <v>2108</v>
      </c>
      <c r="B1772" s="50" t="s">
        <v>2315</v>
      </c>
      <c r="C1772" s="252" t="s">
        <v>5552</v>
      </c>
      <c r="D1772" s="257" t="s">
        <v>672</v>
      </c>
      <c r="E1772" s="42" t="s">
        <v>4359</v>
      </c>
      <c r="F1772" s="42" t="s">
        <v>2315</v>
      </c>
      <c r="G1772" s="42"/>
      <c r="H1772" s="307">
        <v>4636.4080249751823</v>
      </c>
      <c r="I1772" s="315">
        <v>4321.9348738363915</v>
      </c>
      <c r="J1772" s="105">
        <v>0</v>
      </c>
      <c r="K1772" s="42">
        <v>0</v>
      </c>
      <c r="L1772" s="42" t="s">
        <v>4487</v>
      </c>
      <c r="M1772" s="50" t="s">
        <v>2364</v>
      </c>
      <c r="N1772" s="50" t="s">
        <v>2365</v>
      </c>
      <c r="O1772" s="137" t="s">
        <v>2366</v>
      </c>
      <c r="P1772" s="42" t="s">
        <v>64</v>
      </c>
      <c r="Q1772" s="42" t="s">
        <v>65</v>
      </c>
      <c r="R1772" s="42">
        <v>1</v>
      </c>
      <c r="S1772" s="137" t="s">
        <v>2254</v>
      </c>
      <c r="T1772" s="62">
        <v>1193906.31</v>
      </c>
      <c r="U1772" s="62">
        <v>1127552.47</v>
      </c>
      <c r="Z1772" s="42" t="s">
        <v>68</v>
      </c>
      <c r="AJ1772" s="42"/>
      <c r="AW1772" s="42" t="s">
        <v>2412</v>
      </c>
      <c r="AX1772" s="42"/>
      <c r="AY1772" s="42"/>
      <c r="AZ1772" s="42"/>
      <c r="BA1772" s="108"/>
      <c r="BB1772" s="42"/>
      <c r="BN1772" s="128" t="s">
        <v>4578</v>
      </c>
      <c r="BO1772" s="58" t="str">
        <f t="shared" si="27"/>
        <v>境内资产</v>
      </c>
      <c r="BP1772" s="58" t="str">
        <f>IF(M1772="",VLOOKUP(D1772,Sheet4!$A$1:$B$92,2,0),VLOOKUP(Q1772,Sheet4!$A$1:$B$92,2,0))</f>
        <v>保险资产管理产品</v>
      </c>
    </row>
    <row r="1773" spans="1:68" s="58" customFormat="1" ht="12.75" customHeight="1">
      <c r="A1773" s="137" t="s">
        <v>1967</v>
      </c>
      <c r="B1773" s="50" t="s">
        <v>1968</v>
      </c>
      <c r="C1773" s="252" t="s">
        <v>5552</v>
      </c>
      <c r="D1773" s="257" t="s">
        <v>672</v>
      </c>
      <c r="E1773" s="42" t="s">
        <v>3077</v>
      </c>
      <c r="F1773" s="42" t="s">
        <v>1968</v>
      </c>
      <c r="G1773" s="42"/>
      <c r="H1773" s="307">
        <v>9046.2741632583511</v>
      </c>
      <c r="I1773" s="315">
        <v>9242.2470099579477</v>
      </c>
      <c r="J1773" s="105">
        <v>0</v>
      </c>
      <c r="K1773" s="42">
        <v>0</v>
      </c>
      <c r="L1773" s="42" t="s">
        <v>4487</v>
      </c>
      <c r="M1773" s="50" t="s">
        <v>2364</v>
      </c>
      <c r="N1773" s="50" t="s">
        <v>2365</v>
      </c>
      <c r="O1773" s="137" t="s">
        <v>2366</v>
      </c>
      <c r="P1773" s="42" t="s">
        <v>64</v>
      </c>
      <c r="Q1773" s="42" t="s">
        <v>65</v>
      </c>
      <c r="R1773" s="42">
        <v>1</v>
      </c>
      <c r="S1773" s="137" t="s">
        <v>2254</v>
      </c>
      <c r="T1773" s="62">
        <v>1193906.31</v>
      </c>
      <c r="U1773" s="62">
        <v>1127552.47</v>
      </c>
      <c r="Z1773" s="42" t="s">
        <v>280</v>
      </c>
      <c r="AJ1773" s="42"/>
      <c r="AW1773" s="42" t="s">
        <v>2412</v>
      </c>
      <c r="AX1773" s="42"/>
      <c r="AY1773" s="42"/>
      <c r="AZ1773" s="42"/>
      <c r="BA1773" s="108"/>
      <c r="BB1773" s="42"/>
      <c r="BN1773" s="128" t="s">
        <v>4578</v>
      </c>
      <c r="BO1773" s="58" t="str">
        <f t="shared" si="27"/>
        <v>境内资产</v>
      </c>
      <c r="BP1773" s="58" t="str">
        <f>IF(M1773="",VLOOKUP(D1773,Sheet4!$A$1:$B$92,2,0),VLOOKUP(Q1773,Sheet4!$A$1:$B$92,2,0))</f>
        <v>保险资产管理产品</v>
      </c>
    </row>
    <row r="1774" spans="1:68" s="58" customFormat="1" ht="12.75" customHeight="1">
      <c r="A1774" s="137" t="s">
        <v>2268</v>
      </c>
      <c r="B1774" s="50" t="s">
        <v>2316</v>
      </c>
      <c r="C1774" s="252" t="s">
        <v>5552</v>
      </c>
      <c r="D1774" s="257" t="s">
        <v>672</v>
      </c>
      <c r="E1774" s="42" t="s">
        <v>4440</v>
      </c>
      <c r="F1774" s="42" t="s">
        <v>2316</v>
      </c>
      <c r="G1774" s="42"/>
      <c r="H1774" s="307">
        <v>7938.7114503274061</v>
      </c>
      <c r="I1774" s="315">
        <v>5906.8153091808135</v>
      </c>
      <c r="J1774" s="105">
        <v>0</v>
      </c>
      <c r="K1774" s="42">
        <v>0</v>
      </c>
      <c r="L1774" s="42" t="s">
        <v>4487</v>
      </c>
      <c r="M1774" s="50" t="s">
        <v>2364</v>
      </c>
      <c r="N1774" s="50" t="s">
        <v>2365</v>
      </c>
      <c r="O1774" s="137" t="s">
        <v>2366</v>
      </c>
      <c r="P1774" s="42" t="s">
        <v>64</v>
      </c>
      <c r="Q1774" s="42" t="s">
        <v>65</v>
      </c>
      <c r="R1774" s="42">
        <v>1</v>
      </c>
      <c r="S1774" s="137" t="s">
        <v>2254</v>
      </c>
      <c r="T1774" s="62">
        <v>1193906.31</v>
      </c>
      <c r="U1774" s="62">
        <v>1127552.47</v>
      </c>
      <c r="Z1774" s="42" t="s">
        <v>68</v>
      </c>
      <c r="AJ1774" s="42"/>
      <c r="AW1774" s="42" t="s">
        <v>2412</v>
      </c>
      <c r="AX1774" s="42"/>
      <c r="AY1774" s="42"/>
      <c r="AZ1774" s="42"/>
      <c r="BA1774" s="108"/>
      <c r="BB1774" s="42"/>
      <c r="BN1774" s="128" t="s">
        <v>4578</v>
      </c>
      <c r="BO1774" s="58" t="str">
        <f t="shared" si="27"/>
        <v>境内资产</v>
      </c>
      <c r="BP1774" s="58" t="str">
        <f>IF(M1774="",VLOOKUP(D1774,Sheet4!$A$1:$B$92,2,0),VLOOKUP(Q1774,Sheet4!$A$1:$B$92,2,0))</f>
        <v>保险资产管理产品</v>
      </c>
    </row>
    <row r="1775" spans="1:68" s="58" customFormat="1" ht="12.75" customHeight="1">
      <c r="A1775" s="137" t="s">
        <v>2269</v>
      </c>
      <c r="B1775" s="42" t="s">
        <v>2317</v>
      </c>
      <c r="C1775" s="252" t="s">
        <v>5552</v>
      </c>
      <c r="D1775" s="257" t="s">
        <v>672</v>
      </c>
      <c r="E1775" s="42" t="s">
        <v>4441</v>
      </c>
      <c r="F1775" s="42" t="s">
        <v>2317</v>
      </c>
      <c r="G1775" s="42"/>
      <c r="H1775" s="307">
        <v>5626.8106334421191</v>
      </c>
      <c r="I1775" s="315">
        <v>4700.4129922805105</v>
      </c>
      <c r="J1775" s="105">
        <v>0</v>
      </c>
      <c r="K1775" s="42">
        <v>0</v>
      </c>
      <c r="L1775" s="42" t="s">
        <v>4487</v>
      </c>
      <c r="M1775" s="42" t="s">
        <v>2364</v>
      </c>
      <c r="N1775" s="42" t="s">
        <v>2365</v>
      </c>
      <c r="O1775" s="137" t="s">
        <v>2366</v>
      </c>
      <c r="P1775" s="42" t="s">
        <v>64</v>
      </c>
      <c r="Q1775" s="42" t="s">
        <v>65</v>
      </c>
      <c r="R1775" s="42">
        <v>1</v>
      </c>
      <c r="S1775" s="137" t="s">
        <v>2254</v>
      </c>
      <c r="T1775" s="62">
        <v>1193906.31</v>
      </c>
      <c r="U1775" s="62">
        <v>1127552.47</v>
      </c>
      <c r="Z1775" s="42" t="s">
        <v>68</v>
      </c>
      <c r="AJ1775" s="42"/>
      <c r="AW1775" s="42" t="s">
        <v>2412</v>
      </c>
      <c r="AX1775" s="42"/>
      <c r="AY1775" s="42"/>
      <c r="AZ1775" s="42"/>
      <c r="BA1775" s="42"/>
      <c r="BB1775" s="42"/>
      <c r="BN1775" s="128" t="s">
        <v>4578</v>
      </c>
      <c r="BO1775" s="58" t="str">
        <f t="shared" si="27"/>
        <v>境内资产</v>
      </c>
      <c r="BP1775" s="58" t="str">
        <f>IF(M1775="",VLOOKUP(D1775,Sheet4!$A$1:$B$92,2,0),VLOOKUP(Q1775,Sheet4!$A$1:$B$92,2,0))</f>
        <v>保险资产管理产品</v>
      </c>
    </row>
    <row r="1776" spans="1:68" s="58" customFormat="1" ht="12.75" customHeight="1">
      <c r="A1776" s="137" t="s">
        <v>2270</v>
      </c>
      <c r="B1776" s="42" t="s">
        <v>2318</v>
      </c>
      <c r="C1776" s="252" t="s">
        <v>5552</v>
      </c>
      <c r="D1776" s="257" t="s">
        <v>672</v>
      </c>
      <c r="E1776" s="42" t="s">
        <v>4442</v>
      </c>
      <c r="F1776" s="42" t="s">
        <v>2318</v>
      </c>
      <c r="G1776" s="42"/>
      <c r="H1776" s="307">
        <v>1329.0546780976765</v>
      </c>
      <c r="I1776" s="315">
        <v>1471.5782004775838</v>
      </c>
      <c r="J1776" s="105">
        <v>0</v>
      </c>
      <c r="K1776" s="42">
        <v>0</v>
      </c>
      <c r="L1776" s="42" t="s">
        <v>4487</v>
      </c>
      <c r="M1776" s="42" t="s">
        <v>2364</v>
      </c>
      <c r="N1776" s="42" t="s">
        <v>2365</v>
      </c>
      <c r="O1776" s="137" t="s">
        <v>2366</v>
      </c>
      <c r="P1776" s="42" t="s">
        <v>64</v>
      </c>
      <c r="Q1776" s="42" t="s">
        <v>65</v>
      </c>
      <c r="R1776" s="42">
        <v>1</v>
      </c>
      <c r="S1776" s="137" t="s">
        <v>2254</v>
      </c>
      <c r="T1776" s="62">
        <v>1193906.31</v>
      </c>
      <c r="U1776" s="62">
        <v>1127552.47</v>
      </c>
      <c r="Z1776" s="42" t="s">
        <v>68</v>
      </c>
      <c r="AJ1776" s="42"/>
      <c r="AW1776" s="42" t="s">
        <v>2412</v>
      </c>
      <c r="AX1776" s="42"/>
      <c r="AY1776" s="42"/>
      <c r="AZ1776" s="42"/>
      <c r="BA1776" s="42"/>
      <c r="BB1776" s="42"/>
      <c r="BN1776" s="128" t="s">
        <v>4578</v>
      </c>
      <c r="BO1776" s="58" t="str">
        <f t="shared" si="27"/>
        <v>境内资产</v>
      </c>
      <c r="BP1776" s="58" t="str">
        <f>IF(M1776="",VLOOKUP(D1776,Sheet4!$A$1:$B$92,2,0),VLOOKUP(Q1776,Sheet4!$A$1:$B$92,2,0))</f>
        <v>保险资产管理产品</v>
      </c>
    </row>
    <row r="1777" spans="1:68" s="58" customFormat="1" ht="12.75" customHeight="1">
      <c r="A1777" s="137" t="s">
        <v>2271</v>
      </c>
      <c r="B1777" s="42" t="s">
        <v>2319</v>
      </c>
      <c r="C1777" s="252" t="s">
        <v>5552</v>
      </c>
      <c r="D1777" s="257" t="s">
        <v>672</v>
      </c>
      <c r="E1777" s="42" t="s">
        <v>4443</v>
      </c>
      <c r="F1777" s="42" t="s">
        <v>2319</v>
      </c>
      <c r="G1777" s="42"/>
      <c r="H1777" s="307">
        <v>6563.9331189177374</v>
      </c>
      <c r="I1777" s="315">
        <v>5655.7294062120254</v>
      </c>
      <c r="J1777" s="105">
        <v>0</v>
      </c>
      <c r="K1777" s="42">
        <v>0</v>
      </c>
      <c r="L1777" s="42" t="s">
        <v>4487</v>
      </c>
      <c r="M1777" s="42" t="s">
        <v>2364</v>
      </c>
      <c r="N1777" s="42" t="s">
        <v>2365</v>
      </c>
      <c r="O1777" s="137" t="s">
        <v>2366</v>
      </c>
      <c r="P1777" s="42" t="s">
        <v>64</v>
      </c>
      <c r="Q1777" s="42" t="s">
        <v>65</v>
      </c>
      <c r="R1777" s="42">
        <v>1</v>
      </c>
      <c r="S1777" s="137" t="s">
        <v>2254</v>
      </c>
      <c r="T1777" s="62">
        <v>1193906.31</v>
      </c>
      <c r="U1777" s="62">
        <v>1127552.47</v>
      </c>
      <c r="Z1777" s="42" t="s">
        <v>68</v>
      </c>
      <c r="AJ1777" s="42"/>
      <c r="AW1777" s="42" t="s">
        <v>2412</v>
      </c>
      <c r="AX1777" s="42"/>
      <c r="AY1777" s="42"/>
      <c r="AZ1777" s="42"/>
      <c r="BA1777" s="42"/>
      <c r="BB1777" s="42"/>
      <c r="BN1777" s="128" t="s">
        <v>4578</v>
      </c>
      <c r="BO1777" s="58" t="str">
        <f t="shared" si="27"/>
        <v>境内资产</v>
      </c>
      <c r="BP1777" s="58" t="str">
        <f>IF(M1777="",VLOOKUP(D1777,Sheet4!$A$1:$B$92,2,0),VLOOKUP(Q1777,Sheet4!$A$1:$B$92,2,0))</f>
        <v>保险资产管理产品</v>
      </c>
    </row>
    <row r="1778" spans="1:68" s="58" customFormat="1" ht="12.75" customHeight="1">
      <c r="A1778" s="137" t="s">
        <v>2272</v>
      </c>
      <c r="B1778" s="42" t="s">
        <v>2320</v>
      </c>
      <c r="C1778" s="252" t="s">
        <v>5552</v>
      </c>
      <c r="D1778" s="257" t="s">
        <v>672</v>
      </c>
      <c r="E1778" s="42" t="s">
        <v>4444</v>
      </c>
      <c r="F1778" s="42" t="s">
        <v>2320</v>
      </c>
      <c r="G1778" s="42"/>
      <c r="H1778" s="307">
        <v>8671.585220871144</v>
      </c>
      <c r="I1778" s="315">
        <v>6912.7580691810799</v>
      </c>
      <c r="J1778" s="105">
        <v>0</v>
      </c>
      <c r="K1778" s="42">
        <v>0</v>
      </c>
      <c r="L1778" s="42" t="s">
        <v>4487</v>
      </c>
      <c r="M1778" s="42" t="s">
        <v>2364</v>
      </c>
      <c r="N1778" s="42" t="s">
        <v>2365</v>
      </c>
      <c r="O1778" s="137" t="s">
        <v>2366</v>
      </c>
      <c r="P1778" s="42" t="s">
        <v>64</v>
      </c>
      <c r="Q1778" s="42" t="s">
        <v>65</v>
      </c>
      <c r="R1778" s="42">
        <v>1</v>
      </c>
      <c r="S1778" s="137" t="s">
        <v>2254</v>
      </c>
      <c r="T1778" s="62">
        <v>1193906.31</v>
      </c>
      <c r="U1778" s="62">
        <v>1127552.47</v>
      </c>
      <c r="Z1778" s="42" t="s">
        <v>68</v>
      </c>
      <c r="AJ1778" s="42"/>
      <c r="AW1778" s="42" t="s">
        <v>2412</v>
      </c>
      <c r="AX1778" s="42"/>
      <c r="AY1778" s="42"/>
      <c r="AZ1778" s="42"/>
      <c r="BA1778" s="42"/>
      <c r="BB1778" s="42"/>
      <c r="BN1778" s="128" t="s">
        <v>4578</v>
      </c>
      <c r="BO1778" s="58" t="str">
        <f t="shared" si="27"/>
        <v>境内资产</v>
      </c>
      <c r="BP1778" s="58" t="str">
        <f>IF(M1778="",VLOOKUP(D1778,Sheet4!$A$1:$B$92,2,0),VLOOKUP(Q1778,Sheet4!$A$1:$B$92,2,0))</f>
        <v>保险资产管理产品</v>
      </c>
    </row>
    <row r="1779" spans="1:68" s="58" customFormat="1" ht="12.75" customHeight="1">
      <c r="A1779" s="137" t="s">
        <v>1556</v>
      </c>
      <c r="B1779" s="42" t="s">
        <v>1557</v>
      </c>
      <c r="C1779" s="252" t="s">
        <v>5552</v>
      </c>
      <c r="D1779" s="257" t="s">
        <v>672</v>
      </c>
      <c r="E1779" s="42" t="s">
        <v>1558</v>
      </c>
      <c r="F1779" s="42" t="s">
        <v>1557</v>
      </c>
      <c r="G1779" s="42"/>
      <c r="H1779" s="307">
        <v>7.7601169157092027</v>
      </c>
      <c r="I1779" s="315">
        <v>11.175615254663843</v>
      </c>
      <c r="J1779" s="105">
        <v>0</v>
      </c>
      <c r="K1779" s="42">
        <v>0</v>
      </c>
      <c r="L1779" s="42" t="s">
        <v>4487</v>
      </c>
      <c r="M1779" s="42" t="s">
        <v>2364</v>
      </c>
      <c r="N1779" s="42" t="s">
        <v>2365</v>
      </c>
      <c r="O1779" s="137" t="s">
        <v>2366</v>
      </c>
      <c r="P1779" s="42" t="s">
        <v>64</v>
      </c>
      <c r="Q1779" s="42" t="s">
        <v>65</v>
      </c>
      <c r="R1779" s="42">
        <v>1</v>
      </c>
      <c r="S1779" s="137" t="s">
        <v>2254</v>
      </c>
      <c r="T1779" s="62">
        <v>1193906.31</v>
      </c>
      <c r="U1779" s="62">
        <v>1127552.47</v>
      </c>
      <c r="Z1779" s="42" t="s">
        <v>68</v>
      </c>
      <c r="AJ1779" s="42"/>
      <c r="AW1779" s="42" t="s">
        <v>2412</v>
      </c>
      <c r="AX1779" s="42"/>
      <c r="AY1779" s="42"/>
      <c r="AZ1779" s="42"/>
      <c r="BA1779" s="42"/>
      <c r="BB1779" s="42"/>
      <c r="BN1779" s="128" t="s">
        <v>4578</v>
      </c>
      <c r="BO1779" s="58" t="str">
        <f t="shared" si="27"/>
        <v>境内资产</v>
      </c>
      <c r="BP1779" s="58" t="str">
        <f>IF(M1779="",VLOOKUP(D1779,Sheet4!$A$1:$B$92,2,0),VLOOKUP(Q1779,Sheet4!$A$1:$B$92,2,0))</f>
        <v>保险资产管理产品</v>
      </c>
    </row>
    <row r="1780" spans="1:68" s="58" customFormat="1" ht="12.75" customHeight="1">
      <c r="A1780" s="137" t="s">
        <v>2273</v>
      </c>
      <c r="B1780" s="42" t="s">
        <v>2321</v>
      </c>
      <c r="C1780" s="252" t="s">
        <v>5552</v>
      </c>
      <c r="D1780" s="257" t="s">
        <v>672</v>
      </c>
      <c r="E1780" s="42" t="s">
        <v>4445</v>
      </c>
      <c r="F1780" s="42" t="s">
        <v>2321</v>
      </c>
      <c r="G1780" s="42"/>
      <c r="H1780" s="307">
        <v>11662.012637238447</v>
      </c>
      <c r="I1780" s="315">
        <v>10774.001833207698</v>
      </c>
      <c r="J1780" s="105">
        <v>0</v>
      </c>
      <c r="K1780" s="42">
        <v>0</v>
      </c>
      <c r="L1780" s="42" t="s">
        <v>4487</v>
      </c>
      <c r="M1780" s="42" t="s">
        <v>2364</v>
      </c>
      <c r="N1780" s="42" t="s">
        <v>2365</v>
      </c>
      <c r="O1780" s="137" t="s">
        <v>2366</v>
      </c>
      <c r="P1780" s="42" t="s">
        <v>64</v>
      </c>
      <c r="Q1780" s="42" t="s">
        <v>65</v>
      </c>
      <c r="R1780" s="42">
        <v>1</v>
      </c>
      <c r="S1780" s="137" t="s">
        <v>2254</v>
      </c>
      <c r="T1780" s="62">
        <v>1193906.31</v>
      </c>
      <c r="U1780" s="62">
        <v>1127552.47</v>
      </c>
      <c r="Z1780" s="42" t="s">
        <v>68</v>
      </c>
      <c r="AJ1780" s="42"/>
      <c r="AW1780" s="42" t="s">
        <v>2412</v>
      </c>
      <c r="AX1780" s="42"/>
      <c r="AY1780" s="42"/>
      <c r="AZ1780" s="42"/>
      <c r="BA1780" s="42"/>
      <c r="BB1780" s="42"/>
      <c r="BN1780" s="128" t="s">
        <v>4578</v>
      </c>
      <c r="BO1780" s="58" t="str">
        <f t="shared" si="27"/>
        <v>境内资产</v>
      </c>
      <c r="BP1780" s="58" t="str">
        <f>IF(M1780="",VLOOKUP(D1780,Sheet4!$A$1:$B$92,2,0),VLOOKUP(Q1780,Sheet4!$A$1:$B$92,2,0))</f>
        <v>保险资产管理产品</v>
      </c>
    </row>
    <row r="1781" spans="1:68" s="58" customFormat="1" ht="12.75" customHeight="1">
      <c r="A1781" s="137" t="s">
        <v>2274</v>
      </c>
      <c r="B1781" s="42" t="s">
        <v>2322</v>
      </c>
      <c r="C1781" s="252" t="s">
        <v>5552</v>
      </c>
      <c r="D1781" s="257" t="s">
        <v>672</v>
      </c>
      <c r="E1781" s="42" t="s">
        <v>4446</v>
      </c>
      <c r="F1781" s="42" t="s">
        <v>2322</v>
      </c>
      <c r="G1781" s="42"/>
      <c r="H1781" s="307">
        <v>8387.7876919613391</v>
      </c>
      <c r="I1781" s="315">
        <v>7144.108359490755</v>
      </c>
      <c r="J1781" s="105">
        <v>0</v>
      </c>
      <c r="K1781" s="42">
        <v>0</v>
      </c>
      <c r="L1781" s="42" t="s">
        <v>4487</v>
      </c>
      <c r="M1781" s="42" t="s">
        <v>2364</v>
      </c>
      <c r="N1781" s="42" t="s">
        <v>2365</v>
      </c>
      <c r="O1781" s="137" t="s">
        <v>2366</v>
      </c>
      <c r="P1781" s="42" t="s">
        <v>64</v>
      </c>
      <c r="Q1781" s="42" t="s">
        <v>65</v>
      </c>
      <c r="R1781" s="42">
        <v>1</v>
      </c>
      <c r="S1781" s="137" t="s">
        <v>2254</v>
      </c>
      <c r="T1781" s="62">
        <v>1193906.31</v>
      </c>
      <c r="U1781" s="62">
        <v>1127552.47</v>
      </c>
      <c r="Z1781" s="42" t="s">
        <v>68</v>
      </c>
      <c r="AJ1781" s="42"/>
      <c r="AW1781" s="42" t="s">
        <v>2412</v>
      </c>
      <c r="AX1781" s="42"/>
      <c r="AY1781" s="42"/>
      <c r="AZ1781" s="42"/>
      <c r="BA1781" s="42"/>
      <c r="BB1781" s="42"/>
      <c r="BN1781" s="128" t="s">
        <v>4578</v>
      </c>
      <c r="BO1781" s="58" t="str">
        <f t="shared" si="27"/>
        <v>境内资产</v>
      </c>
      <c r="BP1781" s="58" t="str">
        <f>IF(M1781="",VLOOKUP(D1781,Sheet4!$A$1:$B$92,2,0),VLOOKUP(Q1781,Sheet4!$A$1:$B$92,2,0))</f>
        <v>保险资产管理产品</v>
      </c>
    </row>
    <row r="1782" spans="1:68" s="58" customFormat="1" ht="12.75" customHeight="1">
      <c r="A1782" s="137" t="s">
        <v>2116</v>
      </c>
      <c r="B1782" s="42" t="s">
        <v>2323</v>
      </c>
      <c r="C1782" s="252" t="s">
        <v>5552</v>
      </c>
      <c r="D1782" s="257" t="s">
        <v>672</v>
      </c>
      <c r="E1782" s="42" t="s">
        <v>4361</v>
      </c>
      <c r="F1782" s="42" t="s">
        <v>2323</v>
      </c>
      <c r="G1782" s="42"/>
      <c r="H1782" s="307">
        <v>5203.2822422362678</v>
      </c>
      <c r="I1782" s="315">
        <v>3574.2770673790628</v>
      </c>
      <c r="J1782" s="105">
        <v>0</v>
      </c>
      <c r="K1782" s="42">
        <v>0</v>
      </c>
      <c r="L1782" s="42" t="s">
        <v>4487</v>
      </c>
      <c r="M1782" s="42" t="s">
        <v>2364</v>
      </c>
      <c r="N1782" s="42" t="s">
        <v>2365</v>
      </c>
      <c r="O1782" s="137" t="s">
        <v>2366</v>
      </c>
      <c r="P1782" s="42" t="s">
        <v>64</v>
      </c>
      <c r="Q1782" s="42" t="s">
        <v>65</v>
      </c>
      <c r="R1782" s="42">
        <v>1</v>
      </c>
      <c r="S1782" s="137" t="s">
        <v>2254</v>
      </c>
      <c r="T1782" s="62">
        <v>1193906.31</v>
      </c>
      <c r="U1782" s="62">
        <v>1127552.47</v>
      </c>
      <c r="Z1782" s="42" t="s">
        <v>68</v>
      </c>
      <c r="AJ1782" s="42"/>
      <c r="AW1782" s="42" t="s">
        <v>2412</v>
      </c>
      <c r="AX1782" s="42"/>
      <c r="AY1782" s="42"/>
      <c r="AZ1782" s="42"/>
      <c r="BA1782" s="42"/>
      <c r="BB1782" s="42"/>
      <c r="BN1782" s="128" t="s">
        <v>4578</v>
      </c>
      <c r="BO1782" s="58" t="str">
        <f t="shared" si="27"/>
        <v>境内资产</v>
      </c>
      <c r="BP1782" s="58" t="str">
        <f>IF(M1782="",VLOOKUP(D1782,Sheet4!$A$1:$B$92,2,0),VLOOKUP(Q1782,Sheet4!$A$1:$B$92,2,0))</f>
        <v>保险资产管理产品</v>
      </c>
    </row>
    <row r="1783" spans="1:68" s="58" customFormat="1" ht="12.75" customHeight="1">
      <c r="A1783" s="137" t="s">
        <v>2275</v>
      </c>
      <c r="B1783" s="42" t="s">
        <v>2324</v>
      </c>
      <c r="C1783" s="252" t="s">
        <v>5552</v>
      </c>
      <c r="D1783" s="257" t="s">
        <v>672</v>
      </c>
      <c r="E1783" s="42" t="s">
        <v>4447</v>
      </c>
      <c r="F1783" s="42" t="s">
        <v>2324</v>
      </c>
      <c r="G1783" s="42"/>
      <c r="H1783" s="307">
        <v>3366.7875711078991</v>
      </c>
      <c r="I1783" s="315">
        <v>2940.686479742561</v>
      </c>
      <c r="J1783" s="105">
        <v>0</v>
      </c>
      <c r="K1783" s="42">
        <v>0</v>
      </c>
      <c r="L1783" s="42" t="s">
        <v>4487</v>
      </c>
      <c r="M1783" s="42" t="s">
        <v>2364</v>
      </c>
      <c r="N1783" s="42" t="s">
        <v>2365</v>
      </c>
      <c r="O1783" s="137" t="s">
        <v>2366</v>
      </c>
      <c r="P1783" s="42" t="s">
        <v>64</v>
      </c>
      <c r="Q1783" s="42" t="s">
        <v>65</v>
      </c>
      <c r="R1783" s="42">
        <v>1</v>
      </c>
      <c r="S1783" s="137" t="s">
        <v>2254</v>
      </c>
      <c r="T1783" s="62">
        <v>1193906.31</v>
      </c>
      <c r="U1783" s="62">
        <v>1127552.47</v>
      </c>
      <c r="Z1783" s="42" t="s">
        <v>68</v>
      </c>
      <c r="AJ1783" s="42"/>
      <c r="AW1783" s="42" t="s">
        <v>2412</v>
      </c>
      <c r="AX1783" s="42"/>
      <c r="AY1783" s="42"/>
      <c r="AZ1783" s="42"/>
      <c r="BA1783" s="42"/>
      <c r="BB1783" s="42"/>
      <c r="BN1783" s="128" t="s">
        <v>4578</v>
      </c>
      <c r="BO1783" s="58" t="str">
        <f t="shared" si="27"/>
        <v>境内资产</v>
      </c>
      <c r="BP1783" s="58" t="str">
        <f>IF(M1783="",VLOOKUP(D1783,Sheet4!$A$1:$B$92,2,0),VLOOKUP(Q1783,Sheet4!$A$1:$B$92,2,0))</f>
        <v>保险资产管理产品</v>
      </c>
    </row>
    <row r="1784" spans="1:68" s="58" customFormat="1" ht="12.75" customHeight="1">
      <c r="A1784" s="137" t="s">
        <v>2276</v>
      </c>
      <c r="B1784" s="42" t="s">
        <v>2325</v>
      </c>
      <c r="C1784" s="252" t="s">
        <v>5552</v>
      </c>
      <c r="D1784" s="257" t="s">
        <v>672</v>
      </c>
      <c r="E1784" s="42" t="s">
        <v>4448</v>
      </c>
      <c r="F1784" s="42" t="s">
        <v>2325</v>
      </c>
      <c r="G1784" s="42"/>
      <c r="H1784" s="307">
        <v>1072.8667070772408</v>
      </c>
      <c r="I1784" s="315">
        <v>625.54363778818674</v>
      </c>
      <c r="J1784" s="105">
        <v>0</v>
      </c>
      <c r="K1784" s="42">
        <v>0</v>
      </c>
      <c r="L1784" s="42" t="s">
        <v>4487</v>
      </c>
      <c r="M1784" s="42" t="s">
        <v>2364</v>
      </c>
      <c r="N1784" s="42" t="s">
        <v>2365</v>
      </c>
      <c r="O1784" s="137" t="s">
        <v>2366</v>
      </c>
      <c r="P1784" s="42" t="s">
        <v>64</v>
      </c>
      <c r="Q1784" s="42" t="s">
        <v>65</v>
      </c>
      <c r="R1784" s="42">
        <v>1</v>
      </c>
      <c r="S1784" s="137" t="s">
        <v>2254</v>
      </c>
      <c r="T1784" s="62">
        <v>1193906.31</v>
      </c>
      <c r="U1784" s="62">
        <v>1127552.47</v>
      </c>
      <c r="Z1784" s="42" t="s">
        <v>68</v>
      </c>
      <c r="AJ1784" s="42"/>
      <c r="AW1784" s="42" t="s">
        <v>2412</v>
      </c>
      <c r="AX1784" s="42"/>
      <c r="AY1784" s="42"/>
      <c r="AZ1784" s="42"/>
      <c r="BA1784" s="42"/>
      <c r="BB1784" s="42"/>
      <c r="BN1784" s="128" t="s">
        <v>4578</v>
      </c>
      <c r="BO1784" s="58" t="str">
        <f t="shared" si="27"/>
        <v>境内资产</v>
      </c>
      <c r="BP1784" s="58" t="str">
        <f>IF(M1784="",VLOOKUP(D1784,Sheet4!$A$1:$B$92,2,0),VLOOKUP(Q1784,Sheet4!$A$1:$B$92,2,0))</f>
        <v>保险资产管理产品</v>
      </c>
    </row>
    <row r="1785" spans="1:68" s="58" customFormat="1" ht="12.75" customHeight="1">
      <c r="A1785" s="137" t="s">
        <v>2277</v>
      </c>
      <c r="B1785" s="42" t="s">
        <v>2326</v>
      </c>
      <c r="C1785" s="252" t="s">
        <v>5552</v>
      </c>
      <c r="D1785" s="257" t="s">
        <v>672</v>
      </c>
      <c r="E1785" s="42" t="s">
        <v>3547</v>
      </c>
      <c r="F1785" s="42" t="s">
        <v>2326</v>
      </c>
      <c r="G1785" s="42"/>
      <c r="H1785" s="307">
        <v>2760.796807823182</v>
      </c>
      <c r="I1785" s="315">
        <v>2657.3098362080045</v>
      </c>
      <c r="J1785" s="105">
        <v>0</v>
      </c>
      <c r="K1785" s="42">
        <v>0</v>
      </c>
      <c r="L1785" s="42" t="s">
        <v>4487</v>
      </c>
      <c r="M1785" s="42" t="s">
        <v>2364</v>
      </c>
      <c r="N1785" s="42" t="s">
        <v>2365</v>
      </c>
      <c r="O1785" s="137" t="s">
        <v>2366</v>
      </c>
      <c r="P1785" s="42" t="s">
        <v>64</v>
      </c>
      <c r="Q1785" s="42" t="s">
        <v>65</v>
      </c>
      <c r="R1785" s="42">
        <v>1</v>
      </c>
      <c r="S1785" s="137" t="s">
        <v>2254</v>
      </c>
      <c r="T1785" s="62">
        <v>1193906.31</v>
      </c>
      <c r="U1785" s="62">
        <v>1127552.47</v>
      </c>
      <c r="Z1785" s="42" t="s">
        <v>280</v>
      </c>
      <c r="AJ1785" s="42"/>
      <c r="AW1785" s="42" t="s">
        <v>2412</v>
      </c>
      <c r="AX1785" s="42"/>
      <c r="AY1785" s="42"/>
      <c r="AZ1785" s="42"/>
      <c r="BA1785" s="42"/>
      <c r="BB1785" s="42"/>
      <c r="BN1785" s="128" t="s">
        <v>4578</v>
      </c>
      <c r="BO1785" s="58" t="str">
        <f t="shared" si="27"/>
        <v>境内资产</v>
      </c>
      <c r="BP1785" s="58" t="str">
        <f>IF(M1785="",VLOOKUP(D1785,Sheet4!$A$1:$B$92,2,0),VLOOKUP(Q1785,Sheet4!$A$1:$B$92,2,0))</f>
        <v>保险资产管理产品</v>
      </c>
    </row>
    <row r="1786" spans="1:68" s="58" customFormat="1" ht="12.75" customHeight="1">
      <c r="A1786" s="137" t="s">
        <v>2106</v>
      </c>
      <c r="B1786" s="42" t="s">
        <v>2327</v>
      </c>
      <c r="C1786" s="252" t="s">
        <v>5552</v>
      </c>
      <c r="D1786" s="257" t="s">
        <v>672</v>
      </c>
      <c r="E1786" s="42" t="s">
        <v>4358</v>
      </c>
      <c r="F1786" s="42" t="s">
        <v>2327</v>
      </c>
      <c r="G1786" s="42"/>
      <c r="H1786" s="307">
        <v>5716.6771414618443</v>
      </c>
      <c r="I1786" s="315">
        <v>4989.2311159273549</v>
      </c>
      <c r="J1786" s="105">
        <v>0</v>
      </c>
      <c r="K1786" s="42">
        <v>0</v>
      </c>
      <c r="L1786" s="42" t="s">
        <v>4487</v>
      </c>
      <c r="M1786" s="42" t="s">
        <v>2364</v>
      </c>
      <c r="N1786" s="42" t="s">
        <v>2365</v>
      </c>
      <c r="O1786" s="137" t="s">
        <v>2366</v>
      </c>
      <c r="P1786" s="42" t="s">
        <v>64</v>
      </c>
      <c r="Q1786" s="42" t="s">
        <v>65</v>
      </c>
      <c r="R1786" s="42">
        <v>1</v>
      </c>
      <c r="S1786" s="137" t="s">
        <v>2254</v>
      </c>
      <c r="T1786" s="62">
        <v>1193906.31</v>
      </c>
      <c r="U1786" s="62">
        <v>1127552.47</v>
      </c>
      <c r="Z1786" s="42" t="s">
        <v>68</v>
      </c>
      <c r="AJ1786" s="42"/>
      <c r="AW1786" s="42" t="s">
        <v>2412</v>
      </c>
      <c r="AX1786" s="42"/>
      <c r="AY1786" s="42"/>
      <c r="AZ1786" s="42"/>
      <c r="BA1786" s="42"/>
      <c r="BB1786" s="42"/>
      <c r="BN1786" s="128" t="s">
        <v>4578</v>
      </c>
      <c r="BO1786" s="58" t="str">
        <f t="shared" si="27"/>
        <v>境内资产</v>
      </c>
      <c r="BP1786" s="58" t="str">
        <f>IF(M1786="",VLOOKUP(D1786,Sheet4!$A$1:$B$92,2,0),VLOOKUP(Q1786,Sheet4!$A$1:$B$92,2,0))</f>
        <v>保险资产管理产品</v>
      </c>
    </row>
    <row r="1787" spans="1:68" s="58" customFormat="1" ht="12.75" customHeight="1">
      <c r="A1787" s="137" t="s">
        <v>2278</v>
      </c>
      <c r="B1787" s="42" t="s">
        <v>2328</v>
      </c>
      <c r="C1787" s="252" t="s">
        <v>5552</v>
      </c>
      <c r="D1787" s="257" t="s">
        <v>672</v>
      </c>
      <c r="E1787" s="42" t="s">
        <v>4449</v>
      </c>
      <c r="F1787" s="42" t="s">
        <v>2328</v>
      </c>
      <c r="G1787" s="42"/>
      <c r="H1787" s="307">
        <v>9380.8416800165814</v>
      </c>
      <c r="I1787" s="315">
        <v>8952.8136005601755</v>
      </c>
      <c r="J1787" s="105">
        <v>0</v>
      </c>
      <c r="K1787" s="42">
        <v>0</v>
      </c>
      <c r="L1787" s="42" t="s">
        <v>4487</v>
      </c>
      <c r="M1787" s="42" t="s">
        <v>2364</v>
      </c>
      <c r="N1787" s="42" t="s">
        <v>2365</v>
      </c>
      <c r="O1787" s="137" t="s">
        <v>2366</v>
      </c>
      <c r="P1787" s="42" t="s">
        <v>64</v>
      </c>
      <c r="Q1787" s="42" t="s">
        <v>65</v>
      </c>
      <c r="R1787" s="42">
        <v>1</v>
      </c>
      <c r="S1787" s="137" t="s">
        <v>2254</v>
      </c>
      <c r="T1787" s="62">
        <v>1193906.31</v>
      </c>
      <c r="U1787" s="62">
        <v>1127552.47</v>
      </c>
      <c r="Z1787" s="42" t="s">
        <v>68</v>
      </c>
      <c r="AJ1787" s="42"/>
      <c r="AW1787" s="42" t="s">
        <v>2412</v>
      </c>
      <c r="AX1787" s="42"/>
      <c r="AY1787" s="42"/>
      <c r="AZ1787" s="42"/>
      <c r="BA1787" s="42"/>
      <c r="BB1787" s="42"/>
      <c r="BN1787" s="128" t="s">
        <v>4578</v>
      </c>
      <c r="BO1787" s="58" t="str">
        <f t="shared" si="27"/>
        <v>境内资产</v>
      </c>
      <c r="BP1787" s="58" t="str">
        <f>IF(M1787="",VLOOKUP(D1787,Sheet4!$A$1:$B$92,2,0),VLOOKUP(Q1787,Sheet4!$A$1:$B$92,2,0))</f>
        <v>保险资产管理产品</v>
      </c>
    </row>
    <row r="1788" spans="1:68" s="58" customFormat="1" ht="12.75" customHeight="1">
      <c r="A1788" s="137" t="s">
        <v>2279</v>
      </c>
      <c r="B1788" s="42" t="s">
        <v>2329</v>
      </c>
      <c r="C1788" s="252" t="s">
        <v>5552</v>
      </c>
      <c r="D1788" s="257" t="s">
        <v>672</v>
      </c>
      <c r="E1788" s="42" t="s">
        <v>4450</v>
      </c>
      <c r="F1788" s="42" t="s">
        <v>2329</v>
      </c>
      <c r="G1788" s="42"/>
      <c r="H1788" s="307">
        <v>2069.9809682362388</v>
      </c>
      <c r="I1788" s="315">
        <v>1598.9931095155462</v>
      </c>
      <c r="J1788" s="105">
        <v>0</v>
      </c>
      <c r="K1788" s="42">
        <v>0</v>
      </c>
      <c r="L1788" s="42" t="s">
        <v>4487</v>
      </c>
      <c r="M1788" s="42" t="s">
        <v>2364</v>
      </c>
      <c r="N1788" s="42" t="s">
        <v>2365</v>
      </c>
      <c r="O1788" s="137" t="s">
        <v>2366</v>
      </c>
      <c r="P1788" s="42" t="s">
        <v>64</v>
      </c>
      <c r="Q1788" s="42" t="s">
        <v>65</v>
      </c>
      <c r="R1788" s="42">
        <v>1</v>
      </c>
      <c r="S1788" s="137" t="s">
        <v>2254</v>
      </c>
      <c r="T1788" s="62">
        <v>1193906.31</v>
      </c>
      <c r="U1788" s="62">
        <v>1127552.47</v>
      </c>
      <c r="Z1788" s="42" t="s">
        <v>68</v>
      </c>
      <c r="AJ1788" s="42"/>
      <c r="AW1788" s="42" t="s">
        <v>2412</v>
      </c>
      <c r="AX1788" s="42"/>
      <c r="AY1788" s="42"/>
      <c r="AZ1788" s="42"/>
      <c r="BA1788" s="42"/>
      <c r="BB1788" s="42"/>
      <c r="BN1788" s="128" t="s">
        <v>4578</v>
      </c>
      <c r="BO1788" s="58" t="str">
        <f t="shared" si="27"/>
        <v>境内资产</v>
      </c>
      <c r="BP1788" s="58" t="str">
        <f>IF(M1788="",VLOOKUP(D1788,Sheet4!$A$1:$B$92,2,0),VLOOKUP(Q1788,Sheet4!$A$1:$B$92,2,0))</f>
        <v>保险资产管理产品</v>
      </c>
    </row>
    <row r="1789" spans="1:68" s="58" customFormat="1" ht="12.75" customHeight="1">
      <c r="A1789" s="137" t="s">
        <v>2280</v>
      </c>
      <c r="B1789" s="42" t="s">
        <v>2330</v>
      </c>
      <c r="C1789" s="252" t="s">
        <v>5552</v>
      </c>
      <c r="D1789" s="257" t="s">
        <v>672</v>
      </c>
      <c r="E1789" s="42" t="s">
        <v>4451</v>
      </c>
      <c r="F1789" s="42" t="s">
        <v>2330</v>
      </c>
      <c r="G1789" s="42"/>
      <c r="H1789" s="307">
        <v>9577.9278811903987</v>
      </c>
      <c r="I1789" s="315">
        <v>5954.8923336053531</v>
      </c>
      <c r="J1789" s="105">
        <v>0</v>
      </c>
      <c r="K1789" s="42">
        <v>0</v>
      </c>
      <c r="L1789" s="42" t="s">
        <v>4487</v>
      </c>
      <c r="M1789" s="42" t="s">
        <v>2364</v>
      </c>
      <c r="N1789" s="42" t="s">
        <v>2365</v>
      </c>
      <c r="O1789" s="137" t="s">
        <v>2366</v>
      </c>
      <c r="P1789" s="42" t="s">
        <v>64</v>
      </c>
      <c r="Q1789" s="42" t="s">
        <v>65</v>
      </c>
      <c r="R1789" s="42">
        <v>1</v>
      </c>
      <c r="S1789" s="137" t="s">
        <v>2254</v>
      </c>
      <c r="T1789" s="62">
        <v>1193906.31</v>
      </c>
      <c r="U1789" s="62">
        <v>1127552.47</v>
      </c>
      <c r="Z1789" s="42" t="s">
        <v>68</v>
      </c>
      <c r="AJ1789" s="42"/>
      <c r="AW1789" s="42" t="s">
        <v>2412</v>
      </c>
      <c r="AX1789" s="42"/>
      <c r="AY1789" s="42"/>
      <c r="AZ1789" s="42"/>
      <c r="BA1789" s="42"/>
      <c r="BB1789" s="42"/>
      <c r="BN1789" s="128" t="s">
        <v>4578</v>
      </c>
      <c r="BO1789" s="58" t="str">
        <f t="shared" si="27"/>
        <v>境内资产</v>
      </c>
      <c r="BP1789" s="58" t="str">
        <f>IF(M1789="",VLOOKUP(D1789,Sheet4!$A$1:$B$92,2,0),VLOOKUP(Q1789,Sheet4!$A$1:$B$92,2,0))</f>
        <v>保险资产管理产品</v>
      </c>
    </row>
    <row r="1790" spans="1:68" s="58" customFormat="1" ht="12.75" customHeight="1">
      <c r="A1790" s="137" t="s">
        <v>2281</v>
      </c>
      <c r="B1790" s="42" t="s">
        <v>2331</v>
      </c>
      <c r="C1790" s="252" t="s">
        <v>5552</v>
      </c>
      <c r="D1790" s="257" t="s">
        <v>672</v>
      </c>
      <c r="E1790" s="42" t="s">
        <v>2546</v>
      </c>
      <c r="F1790" s="42" t="s">
        <v>2331</v>
      </c>
      <c r="G1790" s="42"/>
      <c r="H1790" s="307">
        <v>5353.9952747399875</v>
      </c>
      <c r="I1790" s="315">
        <v>6061.6773702310156</v>
      </c>
      <c r="J1790" s="105">
        <v>0</v>
      </c>
      <c r="K1790" s="42">
        <v>0</v>
      </c>
      <c r="L1790" s="42" t="s">
        <v>4487</v>
      </c>
      <c r="M1790" s="42" t="s">
        <v>2364</v>
      </c>
      <c r="N1790" s="42" t="s">
        <v>2365</v>
      </c>
      <c r="O1790" s="137" t="s">
        <v>2366</v>
      </c>
      <c r="P1790" s="42" t="s">
        <v>64</v>
      </c>
      <c r="Q1790" s="42" t="s">
        <v>65</v>
      </c>
      <c r="R1790" s="42">
        <v>1</v>
      </c>
      <c r="S1790" s="137" t="s">
        <v>2254</v>
      </c>
      <c r="T1790" s="62">
        <v>1193906.31</v>
      </c>
      <c r="U1790" s="62">
        <v>1127552.47</v>
      </c>
      <c r="Z1790" s="42" t="s">
        <v>68</v>
      </c>
      <c r="AJ1790" s="42"/>
      <c r="AW1790" s="42" t="s">
        <v>2412</v>
      </c>
      <c r="AX1790" s="42"/>
      <c r="AY1790" s="42"/>
      <c r="AZ1790" s="42"/>
      <c r="BA1790" s="42"/>
      <c r="BB1790" s="42"/>
      <c r="BN1790" s="128" t="s">
        <v>4578</v>
      </c>
      <c r="BO1790" s="58" t="str">
        <f t="shared" si="27"/>
        <v>境内资产</v>
      </c>
      <c r="BP1790" s="58" t="str">
        <f>IF(M1790="",VLOOKUP(D1790,Sheet4!$A$1:$B$92,2,0),VLOOKUP(Q1790,Sheet4!$A$1:$B$92,2,0))</f>
        <v>保险资产管理产品</v>
      </c>
    </row>
    <row r="1791" spans="1:68" s="58" customFormat="1" ht="12.75" customHeight="1">
      <c r="A1791" s="137" t="s">
        <v>2102</v>
      </c>
      <c r="B1791" s="42" t="s">
        <v>2332</v>
      </c>
      <c r="C1791" s="252" t="s">
        <v>5552</v>
      </c>
      <c r="D1791" s="257" t="s">
        <v>672</v>
      </c>
      <c r="E1791" s="42" t="s">
        <v>3651</v>
      </c>
      <c r="F1791" s="42" t="s">
        <v>2332</v>
      </c>
      <c r="G1791" s="42"/>
      <c r="H1791" s="307">
        <v>2876.2080839840883</v>
      </c>
      <c r="I1791" s="315">
        <v>2887.8036112602435</v>
      </c>
      <c r="J1791" s="105">
        <v>0</v>
      </c>
      <c r="K1791" s="42">
        <v>0</v>
      </c>
      <c r="L1791" s="42" t="s">
        <v>4487</v>
      </c>
      <c r="M1791" s="42" t="s">
        <v>2364</v>
      </c>
      <c r="N1791" s="42" t="s">
        <v>2365</v>
      </c>
      <c r="O1791" s="137" t="s">
        <v>2366</v>
      </c>
      <c r="P1791" s="42" t="s">
        <v>64</v>
      </c>
      <c r="Q1791" s="42" t="s">
        <v>65</v>
      </c>
      <c r="R1791" s="42">
        <v>1</v>
      </c>
      <c r="S1791" s="137" t="s">
        <v>2254</v>
      </c>
      <c r="T1791" s="62">
        <v>1193906.31</v>
      </c>
      <c r="U1791" s="62">
        <v>1127552.47</v>
      </c>
      <c r="Z1791" s="42" t="s">
        <v>280</v>
      </c>
      <c r="AJ1791" s="42"/>
      <c r="AW1791" s="42" t="s">
        <v>2412</v>
      </c>
      <c r="AX1791" s="42"/>
      <c r="AY1791" s="42"/>
      <c r="AZ1791" s="42"/>
      <c r="BA1791" s="42"/>
      <c r="BB1791" s="42"/>
      <c r="BN1791" s="128" t="s">
        <v>4578</v>
      </c>
      <c r="BO1791" s="58" t="str">
        <f t="shared" si="27"/>
        <v>境内资产</v>
      </c>
      <c r="BP1791" s="58" t="str">
        <f>IF(M1791="",VLOOKUP(D1791,Sheet4!$A$1:$B$92,2,0),VLOOKUP(Q1791,Sheet4!$A$1:$B$92,2,0))</f>
        <v>保险资产管理产品</v>
      </c>
    </row>
    <row r="1792" spans="1:68" s="58" customFormat="1" ht="12.75" customHeight="1">
      <c r="A1792" s="137" t="s">
        <v>2282</v>
      </c>
      <c r="B1792" s="42" t="s">
        <v>2333</v>
      </c>
      <c r="C1792" s="252" t="s">
        <v>5552</v>
      </c>
      <c r="D1792" s="257" t="s">
        <v>672</v>
      </c>
      <c r="E1792" s="42" t="s">
        <v>3677</v>
      </c>
      <c r="F1792" s="42" t="s">
        <v>2333</v>
      </c>
      <c r="G1792" s="42"/>
      <c r="H1792" s="307">
        <v>14526.8194501215</v>
      </c>
      <c r="I1792" s="315">
        <v>12060.428970124027</v>
      </c>
      <c r="J1792" s="105">
        <v>0</v>
      </c>
      <c r="K1792" s="42">
        <v>0</v>
      </c>
      <c r="L1792" s="42" t="s">
        <v>4487</v>
      </c>
      <c r="M1792" s="42" t="s">
        <v>2364</v>
      </c>
      <c r="N1792" s="42" t="s">
        <v>2365</v>
      </c>
      <c r="O1792" s="137" t="s">
        <v>2366</v>
      </c>
      <c r="P1792" s="42" t="s">
        <v>64</v>
      </c>
      <c r="Q1792" s="42" t="s">
        <v>65</v>
      </c>
      <c r="R1792" s="42">
        <v>1</v>
      </c>
      <c r="S1792" s="137" t="s">
        <v>2254</v>
      </c>
      <c r="T1792" s="62">
        <v>1193906.31</v>
      </c>
      <c r="U1792" s="62">
        <v>1127552.47</v>
      </c>
      <c r="Z1792" s="42" t="s">
        <v>280</v>
      </c>
      <c r="AJ1792" s="42"/>
      <c r="AW1792" s="42" t="s">
        <v>2412</v>
      </c>
      <c r="AX1792" s="42"/>
      <c r="AY1792" s="42"/>
      <c r="AZ1792" s="42"/>
      <c r="BA1792" s="42"/>
      <c r="BB1792" s="42"/>
      <c r="BN1792" s="128" t="s">
        <v>4578</v>
      </c>
      <c r="BO1792" s="58" t="str">
        <f t="shared" si="27"/>
        <v>境内资产</v>
      </c>
      <c r="BP1792" s="58" t="str">
        <f>IF(M1792="",VLOOKUP(D1792,Sheet4!$A$1:$B$92,2,0),VLOOKUP(Q1792,Sheet4!$A$1:$B$92,2,0))</f>
        <v>保险资产管理产品</v>
      </c>
    </row>
    <row r="1793" spans="1:68" s="58" customFormat="1" ht="12.75" customHeight="1">
      <c r="A1793" s="137" t="s">
        <v>2283</v>
      </c>
      <c r="B1793" s="42" t="s">
        <v>2334</v>
      </c>
      <c r="C1793" s="252" t="s">
        <v>5552</v>
      </c>
      <c r="D1793" s="257" t="s">
        <v>678</v>
      </c>
      <c r="E1793" s="42" t="s">
        <v>4452</v>
      </c>
      <c r="F1793" s="42" t="s">
        <v>2334</v>
      </c>
      <c r="G1793" s="42"/>
      <c r="H1793" s="307">
        <v>1280.9152869323075</v>
      </c>
      <c r="I1793" s="315">
        <v>1021.0859093755722</v>
      </c>
      <c r="J1793" s="105">
        <v>0</v>
      </c>
      <c r="K1793" s="42">
        <v>0</v>
      </c>
      <c r="L1793" s="42" t="s">
        <v>4487</v>
      </c>
      <c r="M1793" s="42" t="s">
        <v>2364</v>
      </c>
      <c r="N1793" s="42" t="s">
        <v>2365</v>
      </c>
      <c r="O1793" s="137" t="s">
        <v>2366</v>
      </c>
      <c r="P1793" s="42" t="s">
        <v>64</v>
      </c>
      <c r="Q1793" s="42" t="s">
        <v>65</v>
      </c>
      <c r="R1793" s="42">
        <v>1</v>
      </c>
      <c r="S1793" s="137" t="s">
        <v>2254</v>
      </c>
      <c r="T1793" s="62">
        <v>1193906.31</v>
      </c>
      <c r="U1793" s="62">
        <v>1127552.47</v>
      </c>
      <c r="Z1793" s="42" t="s">
        <v>68</v>
      </c>
      <c r="AJ1793" s="42"/>
      <c r="AW1793" s="42" t="s">
        <v>2412</v>
      </c>
      <c r="AX1793" s="42"/>
      <c r="AY1793" s="42"/>
      <c r="AZ1793" s="42"/>
      <c r="BA1793" s="42"/>
      <c r="BB1793" s="42"/>
      <c r="BN1793" s="128" t="s">
        <v>4578</v>
      </c>
      <c r="BO1793" s="58" t="str">
        <f t="shared" si="27"/>
        <v>境内资产</v>
      </c>
      <c r="BP1793" s="58" t="str">
        <f>IF(M1793="",VLOOKUP(D1793,Sheet4!$A$1:$B$92,2,0),VLOOKUP(Q1793,Sheet4!$A$1:$B$92,2,0))</f>
        <v>保险资产管理产品</v>
      </c>
    </row>
    <row r="1794" spans="1:68" s="58" customFormat="1" ht="12.75" customHeight="1">
      <c r="A1794" s="137" t="s">
        <v>2284</v>
      </c>
      <c r="B1794" s="42" t="s">
        <v>2335</v>
      </c>
      <c r="C1794" s="252" t="s">
        <v>5552</v>
      </c>
      <c r="D1794" s="257" t="s">
        <v>678</v>
      </c>
      <c r="E1794" s="42" t="s">
        <v>4453</v>
      </c>
      <c r="F1794" s="42" t="s">
        <v>2335</v>
      </c>
      <c r="G1794" s="42"/>
      <c r="H1794" s="307">
        <v>5761.5188281181199</v>
      </c>
      <c r="I1794" s="315">
        <v>4836.1622248514823</v>
      </c>
      <c r="J1794" s="105">
        <v>0</v>
      </c>
      <c r="K1794" s="42">
        <v>0</v>
      </c>
      <c r="L1794" s="42" t="s">
        <v>4487</v>
      </c>
      <c r="M1794" s="42" t="s">
        <v>2364</v>
      </c>
      <c r="N1794" s="42" t="s">
        <v>2365</v>
      </c>
      <c r="O1794" s="137" t="s">
        <v>2366</v>
      </c>
      <c r="P1794" s="42" t="s">
        <v>64</v>
      </c>
      <c r="Q1794" s="42" t="s">
        <v>65</v>
      </c>
      <c r="R1794" s="42">
        <v>1</v>
      </c>
      <c r="S1794" s="137" t="s">
        <v>2254</v>
      </c>
      <c r="T1794" s="62">
        <v>1193906.31</v>
      </c>
      <c r="U1794" s="62">
        <v>1127552.47</v>
      </c>
      <c r="Z1794" s="42" t="s">
        <v>68</v>
      </c>
      <c r="AJ1794" s="42"/>
      <c r="AW1794" s="42" t="s">
        <v>2412</v>
      </c>
      <c r="AX1794" s="42"/>
      <c r="AY1794" s="42"/>
      <c r="AZ1794" s="42"/>
      <c r="BA1794" s="42"/>
      <c r="BB1794" s="42"/>
      <c r="BN1794" s="128" t="s">
        <v>4578</v>
      </c>
      <c r="BO1794" s="58" t="str">
        <f t="shared" si="27"/>
        <v>境内资产</v>
      </c>
      <c r="BP1794" s="58" t="str">
        <f>IF(M1794="",VLOOKUP(D1794,Sheet4!$A$1:$B$92,2,0),VLOOKUP(Q1794,Sheet4!$A$1:$B$92,2,0))</f>
        <v>保险资产管理产品</v>
      </c>
    </row>
    <row r="1795" spans="1:68" s="58" customFormat="1" ht="12.75" customHeight="1">
      <c r="A1795" s="137" t="s">
        <v>2285</v>
      </c>
      <c r="B1795" s="42" t="s">
        <v>2336</v>
      </c>
      <c r="C1795" s="252" t="s">
        <v>5552</v>
      </c>
      <c r="D1795" s="257" t="s">
        <v>678</v>
      </c>
      <c r="E1795" s="42" t="s">
        <v>4454</v>
      </c>
      <c r="F1795" s="42" t="s">
        <v>2336</v>
      </c>
      <c r="G1795" s="42"/>
      <c r="H1795" s="307">
        <v>4268.9366449086092</v>
      </c>
      <c r="I1795" s="315">
        <v>2081.418595902664</v>
      </c>
      <c r="J1795" s="105">
        <v>0</v>
      </c>
      <c r="K1795" s="42">
        <v>0</v>
      </c>
      <c r="L1795" s="42" t="s">
        <v>4487</v>
      </c>
      <c r="M1795" s="42" t="s">
        <v>2364</v>
      </c>
      <c r="N1795" s="42" t="s">
        <v>2365</v>
      </c>
      <c r="O1795" s="137" t="s">
        <v>2366</v>
      </c>
      <c r="P1795" s="42" t="s">
        <v>64</v>
      </c>
      <c r="Q1795" s="42" t="s">
        <v>65</v>
      </c>
      <c r="R1795" s="42">
        <v>1</v>
      </c>
      <c r="S1795" s="137" t="s">
        <v>2254</v>
      </c>
      <c r="T1795" s="62">
        <v>1193906.31</v>
      </c>
      <c r="U1795" s="62">
        <v>1127552.47</v>
      </c>
      <c r="Z1795" s="42" t="s">
        <v>68</v>
      </c>
      <c r="AJ1795" s="42"/>
      <c r="AW1795" s="42" t="s">
        <v>2412</v>
      </c>
      <c r="AX1795" s="42"/>
      <c r="AY1795" s="42"/>
      <c r="AZ1795" s="42"/>
      <c r="BA1795" s="42"/>
      <c r="BB1795" s="42"/>
      <c r="BN1795" s="128" t="s">
        <v>4578</v>
      </c>
      <c r="BO1795" s="58" t="str">
        <f t="shared" ref="BO1795:BO1858" si="28">IF(LEFT(D1795,2)="境外","境外资产","境内资产")</f>
        <v>境内资产</v>
      </c>
      <c r="BP1795" s="58" t="str">
        <f>IF(M1795="",VLOOKUP(D1795,Sheet4!$A$1:$B$92,2,0),VLOOKUP(Q1795,Sheet4!$A$1:$B$92,2,0))</f>
        <v>保险资产管理产品</v>
      </c>
    </row>
    <row r="1796" spans="1:68" s="58" customFormat="1" ht="12.75" customHeight="1">
      <c r="A1796" s="137" t="s">
        <v>2286</v>
      </c>
      <c r="B1796" s="42" t="s">
        <v>2337</v>
      </c>
      <c r="C1796" s="252" t="s">
        <v>5552</v>
      </c>
      <c r="D1796" s="257" t="s">
        <v>678</v>
      </c>
      <c r="E1796" s="42" t="s">
        <v>4455</v>
      </c>
      <c r="F1796" s="42" t="s">
        <v>2337</v>
      </c>
      <c r="G1796" s="42"/>
      <c r="H1796" s="307">
        <v>3464.7430273881173</v>
      </c>
      <c r="I1796" s="315">
        <v>1761.9606478150677</v>
      </c>
      <c r="J1796" s="105">
        <v>0</v>
      </c>
      <c r="K1796" s="42">
        <v>0</v>
      </c>
      <c r="L1796" s="42" t="s">
        <v>4487</v>
      </c>
      <c r="M1796" s="42" t="s">
        <v>2364</v>
      </c>
      <c r="N1796" s="42" t="s">
        <v>2365</v>
      </c>
      <c r="O1796" s="137" t="s">
        <v>2366</v>
      </c>
      <c r="P1796" s="42" t="s">
        <v>64</v>
      </c>
      <c r="Q1796" s="42" t="s">
        <v>65</v>
      </c>
      <c r="R1796" s="42">
        <v>1</v>
      </c>
      <c r="S1796" s="137" t="s">
        <v>2254</v>
      </c>
      <c r="T1796" s="62">
        <v>1193906.31</v>
      </c>
      <c r="U1796" s="62">
        <v>1127552.47</v>
      </c>
      <c r="Z1796" s="42" t="s">
        <v>68</v>
      </c>
      <c r="AJ1796" s="42"/>
      <c r="AW1796" s="42" t="s">
        <v>2412</v>
      </c>
      <c r="AX1796" s="42"/>
      <c r="AY1796" s="42"/>
      <c r="AZ1796" s="42"/>
      <c r="BA1796" s="42"/>
      <c r="BB1796" s="42"/>
      <c r="BN1796" s="128" t="s">
        <v>4578</v>
      </c>
      <c r="BO1796" s="58" t="str">
        <f t="shared" si="28"/>
        <v>境内资产</v>
      </c>
      <c r="BP1796" s="58" t="str">
        <f>IF(M1796="",VLOOKUP(D1796,Sheet4!$A$1:$B$92,2,0),VLOOKUP(Q1796,Sheet4!$A$1:$B$92,2,0))</f>
        <v>保险资产管理产品</v>
      </c>
    </row>
    <row r="1797" spans="1:68" s="58" customFormat="1" ht="12.75" customHeight="1">
      <c r="A1797" s="137" t="s">
        <v>2287</v>
      </c>
      <c r="B1797" s="42" t="s">
        <v>2338</v>
      </c>
      <c r="C1797" s="252" t="s">
        <v>5552</v>
      </c>
      <c r="D1797" s="257" t="s">
        <v>678</v>
      </c>
      <c r="E1797" s="42" t="s">
        <v>4456</v>
      </c>
      <c r="F1797" s="42" t="s">
        <v>2338</v>
      </c>
      <c r="G1797" s="42"/>
      <c r="H1797" s="307">
        <v>7672.099491429718</v>
      </c>
      <c r="I1797" s="315">
        <v>5707.32065228174</v>
      </c>
      <c r="J1797" s="105">
        <v>0</v>
      </c>
      <c r="K1797" s="42">
        <v>0</v>
      </c>
      <c r="L1797" s="42" t="s">
        <v>4487</v>
      </c>
      <c r="M1797" s="42" t="s">
        <v>2364</v>
      </c>
      <c r="N1797" s="42" t="s">
        <v>2365</v>
      </c>
      <c r="O1797" s="137" t="s">
        <v>2366</v>
      </c>
      <c r="P1797" s="42" t="s">
        <v>64</v>
      </c>
      <c r="Q1797" s="42" t="s">
        <v>65</v>
      </c>
      <c r="R1797" s="42">
        <v>1</v>
      </c>
      <c r="S1797" s="137" t="s">
        <v>2254</v>
      </c>
      <c r="T1797" s="62">
        <v>1193906.31</v>
      </c>
      <c r="U1797" s="62">
        <v>1127552.47</v>
      </c>
      <c r="Z1797" s="42" t="s">
        <v>68</v>
      </c>
      <c r="AJ1797" s="42"/>
      <c r="AW1797" s="42" t="s">
        <v>2412</v>
      </c>
      <c r="AX1797" s="42"/>
      <c r="AY1797" s="42"/>
      <c r="AZ1797" s="42"/>
      <c r="BA1797" s="42"/>
      <c r="BB1797" s="42"/>
      <c r="BN1797" s="128" t="s">
        <v>4578</v>
      </c>
      <c r="BO1797" s="58" t="str">
        <f t="shared" si="28"/>
        <v>境内资产</v>
      </c>
      <c r="BP1797" s="58" t="str">
        <f>IF(M1797="",VLOOKUP(D1797,Sheet4!$A$1:$B$92,2,0),VLOOKUP(Q1797,Sheet4!$A$1:$B$92,2,0))</f>
        <v>保险资产管理产品</v>
      </c>
    </row>
    <row r="1798" spans="1:68" s="58" customFormat="1" ht="12.75" customHeight="1">
      <c r="A1798" s="137" t="s">
        <v>2288</v>
      </c>
      <c r="B1798" s="42" t="s">
        <v>2339</v>
      </c>
      <c r="C1798" s="252" t="s">
        <v>5552</v>
      </c>
      <c r="D1798" s="257" t="s">
        <v>678</v>
      </c>
      <c r="E1798" s="42" t="s">
        <v>4457</v>
      </c>
      <c r="F1798" s="42" t="s">
        <v>2339</v>
      </c>
      <c r="G1798" s="42"/>
      <c r="H1798" s="307">
        <v>372.15717716078996</v>
      </c>
      <c r="I1798" s="315">
        <v>257.44305661695137</v>
      </c>
      <c r="J1798" s="105">
        <v>0</v>
      </c>
      <c r="K1798" s="42">
        <v>0</v>
      </c>
      <c r="L1798" s="42" t="s">
        <v>4487</v>
      </c>
      <c r="M1798" s="42" t="s">
        <v>2364</v>
      </c>
      <c r="N1798" s="42" t="s">
        <v>2365</v>
      </c>
      <c r="O1798" s="137" t="s">
        <v>2366</v>
      </c>
      <c r="P1798" s="42" t="s">
        <v>64</v>
      </c>
      <c r="Q1798" s="42" t="s">
        <v>65</v>
      </c>
      <c r="R1798" s="42">
        <v>1</v>
      </c>
      <c r="S1798" s="137" t="s">
        <v>2254</v>
      </c>
      <c r="T1798" s="62">
        <v>1193906.31</v>
      </c>
      <c r="U1798" s="62">
        <v>1127552.47</v>
      </c>
      <c r="Z1798" s="42" t="s">
        <v>68</v>
      </c>
      <c r="AJ1798" s="42"/>
      <c r="AW1798" s="42" t="s">
        <v>2412</v>
      </c>
      <c r="AX1798" s="42"/>
      <c r="AY1798" s="42"/>
      <c r="AZ1798" s="42"/>
      <c r="BA1798" s="42"/>
      <c r="BB1798" s="42"/>
      <c r="BN1798" s="128" t="s">
        <v>4578</v>
      </c>
      <c r="BO1798" s="58" t="str">
        <f t="shared" si="28"/>
        <v>境内资产</v>
      </c>
      <c r="BP1798" s="58" t="str">
        <f>IF(M1798="",VLOOKUP(D1798,Sheet4!$A$1:$B$92,2,0),VLOOKUP(Q1798,Sheet4!$A$1:$B$92,2,0))</f>
        <v>保险资产管理产品</v>
      </c>
    </row>
    <row r="1799" spans="1:68" s="58" customFormat="1" ht="12.75" customHeight="1">
      <c r="A1799" s="137" t="s">
        <v>2289</v>
      </c>
      <c r="B1799" s="42" t="s">
        <v>2340</v>
      </c>
      <c r="C1799" s="252" t="s">
        <v>5552</v>
      </c>
      <c r="D1799" s="257" t="s">
        <v>689</v>
      </c>
      <c r="E1799" s="42" t="s">
        <v>4458</v>
      </c>
      <c r="F1799" s="42" t="s">
        <v>2340</v>
      </c>
      <c r="G1799" s="42"/>
      <c r="H1799" s="307">
        <v>3383.1471963806293</v>
      </c>
      <c r="I1799" s="315">
        <v>2093.4405963256463</v>
      </c>
      <c r="J1799" s="105">
        <v>0</v>
      </c>
      <c r="K1799" s="42">
        <v>0</v>
      </c>
      <c r="L1799" s="42" t="s">
        <v>4487</v>
      </c>
      <c r="M1799" s="42" t="s">
        <v>2364</v>
      </c>
      <c r="N1799" s="42" t="s">
        <v>2365</v>
      </c>
      <c r="O1799" s="137" t="s">
        <v>2366</v>
      </c>
      <c r="P1799" s="42" t="s">
        <v>64</v>
      </c>
      <c r="Q1799" s="42" t="s">
        <v>65</v>
      </c>
      <c r="R1799" s="42">
        <v>1</v>
      </c>
      <c r="S1799" s="137" t="s">
        <v>2254</v>
      </c>
      <c r="T1799" s="62">
        <v>1193906.31</v>
      </c>
      <c r="U1799" s="62">
        <v>1127552.47</v>
      </c>
      <c r="Z1799" s="42" t="s">
        <v>68</v>
      </c>
      <c r="AJ1799" s="42"/>
      <c r="AW1799" s="42" t="s">
        <v>2412</v>
      </c>
      <c r="AX1799" s="42"/>
      <c r="AY1799" s="42"/>
      <c r="AZ1799" s="42"/>
      <c r="BA1799" s="42"/>
      <c r="BB1799" s="42"/>
      <c r="BN1799" s="128" t="s">
        <v>4578</v>
      </c>
      <c r="BO1799" s="58" t="str">
        <f t="shared" si="28"/>
        <v>境内资产</v>
      </c>
      <c r="BP1799" s="58" t="str">
        <f>IF(M1799="",VLOOKUP(D1799,Sheet4!$A$1:$B$92,2,0),VLOOKUP(Q1799,Sheet4!$A$1:$B$92,2,0))</f>
        <v>保险资产管理产品</v>
      </c>
    </row>
    <row r="1800" spans="1:68" s="58" customFormat="1" ht="12.75" customHeight="1">
      <c r="A1800" s="137" t="s">
        <v>2290</v>
      </c>
      <c r="B1800" s="42" t="s">
        <v>2341</v>
      </c>
      <c r="C1800" s="252" t="s">
        <v>5552</v>
      </c>
      <c r="D1800" s="257" t="s">
        <v>689</v>
      </c>
      <c r="E1800" s="42" t="s">
        <v>4459</v>
      </c>
      <c r="F1800" s="42" t="s">
        <v>2341</v>
      </c>
      <c r="G1800" s="42"/>
      <c r="H1800" s="307">
        <v>4203.9395056720077</v>
      </c>
      <c r="I1800" s="315">
        <v>1915.6784413966789</v>
      </c>
      <c r="J1800" s="105">
        <v>0</v>
      </c>
      <c r="K1800" s="42">
        <v>0</v>
      </c>
      <c r="L1800" s="42" t="s">
        <v>4487</v>
      </c>
      <c r="M1800" s="42" t="s">
        <v>2364</v>
      </c>
      <c r="N1800" s="42" t="s">
        <v>2365</v>
      </c>
      <c r="O1800" s="137" t="s">
        <v>2366</v>
      </c>
      <c r="P1800" s="42" t="s">
        <v>64</v>
      </c>
      <c r="Q1800" s="42" t="s">
        <v>65</v>
      </c>
      <c r="R1800" s="42">
        <v>1</v>
      </c>
      <c r="S1800" s="137" t="s">
        <v>2254</v>
      </c>
      <c r="T1800" s="62">
        <v>1193906.31</v>
      </c>
      <c r="U1800" s="62">
        <v>1127552.47</v>
      </c>
      <c r="Z1800" s="42" t="s">
        <v>68</v>
      </c>
      <c r="AJ1800" s="42"/>
      <c r="AW1800" s="42" t="s">
        <v>2412</v>
      </c>
      <c r="AX1800" s="42"/>
      <c r="AY1800" s="42"/>
      <c r="AZ1800" s="42"/>
      <c r="BA1800" s="42"/>
      <c r="BB1800" s="42"/>
      <c r="BN1800" s="128" t="s">
        <v>4578</v>
      </c>
      <c r="BO1800" s="58" t="str">
        <f t="shared" si="28"/>
        <v>境内资产</v>
      </c>
      <c r="BP1800" s="58" t="str">
        <f>IF(M1800="",VLOOKUP(D1800,Sheet4!$A$1:$B$92,2,0),VLOOKUP(Q1800,Sheet4!$A$1:$B$92,2,0))</f>
        <v>保险资产管理产品</v>
      </c>
    </row>
    <row r="1801" spans="1:68" s="58" customFormat="1" ht="12.75" customHeight="1">
      <c r="A1801" s="137" t="s">
        <v>2291</v>
      </c>
      <c r="B1801" s="42" t="s">
        <v>2342</v>
      </c>
      <c r="C1801" s="252" t="s">
        <v>5552</v>
      </c>
      <c r="D1801" s="257" t="s">
        <v>689</v>
      </c>
      <c r="E1801" s="42" t="s">
        <v>3211</v>
      </c>
      <c r="F1801" s="42" t="s">
        <v>2342</v>
      </c>
      <c r="G1801" s="42"/>
      <c r="H1801" s="307">
        <v>275.47755333220169</v>
      </c>
      <c r="I1801" s="315">
        <v>235.22896083716978</v>
      </c>
      <c r="J1801" s="105">
        <v>0</v>
      </c>
      <c r="K1801" s="42">
        <v>0</v>
      </c>
      <c r="L1801" s="42" t="s">
        <v>4487</v>
      </c>
      <c r="M1801" s="42" t="s">
        <v>2364</v>
      </c>
      <c r="N1801" s="42" t="s">
        <v>2365</v>
      </c>
      <c r="O1801" s="137" t="s">
        <v>2366</v>
      </c>
      <c r="P1801" s="42" t="s">
        <v>64</v>
      </c>
      <c r="Q1801" s="42" t="s">
        <v>65</v>
      </c>
      <c r="R1801" s="42">
        <v>1</v>
      </c>
      <c r="S1801" s="137" t="s">
        <v>2254</v>
      </c>
      <c r="T1801" s="62">
        <v>1193906.31</v>
      </c>
      <c r="U1801" s="62">
        <v>1127552.47</v>
      </c>
      <c r="Z1801" s="42" t="s">
        <v>68</v>
      </c>
      <c r="AJ1801" s="42"/>
      <c r="AW1801" s="42" t="s">
        <v>2412</v>
      </c>
      <c r="AX1801" s="42"/>
      <c r="AY1801" s="42"/>
      <c r="AZ1801" s="42"/>
      <c r="BA1801" s="42"/>
      <c r="BB1801" s="42"/>
      <c r="BN1801" s="128" t="s">
        <v>4578</v>
      </c>
      <c r="BO1801" s="58" t="str">
        <f t="shared" si="28"/>
        <v>境内资产</v>
      </c>
      <c r="BP1801" s="58" t="str">
        <f>IF(M1801="",VLOOKUP(D1801,Sheet4!$A$1:$B$92,2,0),VLOOKUP(Q1801,Sheet4!$A$1:$B$92,2,0))</f>
        <v>保险资产管理产品</v>
      </c>
    </row>
    <row r="1802" spans="1:68" s="58" customFormat="1" ht="12.75" customHeight="1">
      <c r="A1802" s="137" t="s">
        <v>2292</v>
      </c>
      <c r="B1802" s="42" t="s">
        <v>2343</v>
      </c>
      <c r="C1802" s="252" t="s">
        <v>5552</v>
      </c>
      <c r="D1802" s="257" t="s">
        <v>689</v>
      </c>
      <c r="E1802" s="42" t="s">
        <v>3219</v>
      </c>
      <c r="F1802" s="42" t="s">
        <v>2343</v>
      </c>
      <c r="G1802" s="42"/>
      <c r="H1802" s="307">
        <v>5527.6416393508207</v>
      </c>
      <c r="I1802" s="315">
        <v>3698.1392532231766</v>
      </c>
      <c r="J1802" s="105">
        <v>0</v>
      </c>
      <c r="K1802" s="42">
        <v>0</v>
      </c>
      <c r="L1802" s="42" t="s">
        <v>4487</v>
      </c>
      <c r="M1802" s="42" t="s">
        <v>2364</v>
      </c>
      <c r="N1802" s="42" t="s">
        <v>2365</v>
      </c>
      <c r="O1802" s="137" t="s">
        <v>2366</v>
      </c>
      <c r="P1802" s="42" t="s">
        <v>64</v>
      </c>
      <c r="Q1802" s="42" t="s">
        <v>65</v>
      </c>
      <c r="R1802" s="42">
        <v>1</v>
      </c>
      <c r="S1802" s="137" t="s">
        <v>2254</v>
      </c>
      <c r="T1802" s="62">
        <v>1193906.31</v>
      </c>
      <c r="U1802" s="62">
        <v>1127552.47</v>
      </c>
      <c r="Z1802" s="42" t="s">
        <v>280</v>
      </c>
      <c r="AJ1802" s="42"/>
      <c r="AW1802" s="42" t="s">
        <v>2412</v>
      </c>
      <c r="AX1802" s="42"/>
      <c r="AY1802" s="42"/>
      <c r="AZ1802" s="42"/>
      <c r="BA1802" s="42"/>
      <c r="BB1802" s="42"/>
      <c r="BN1802" s="128" t="s">
        <v>4578</v>
      </c>
      <c r="BO1802" s="58" t="str">
        <f t="shared" si="28"/>
        <v>境内资产</v>
      </c>
      <c r="BP1802" s="58" t="str">
        <f>IF(M1802="",VLOOKUP(D1802,Sheet4!$A$1:$B$92,2,0),VLOOKUP(Q1802,Sheet4!$A$1:$B$92,2,0))</f>
        <v>保险资产管理产品</v>
      </c>
    </row>
    <row r="1803" spans="1:68" s="58" customFormat="1" ht="12.75" customHeight="1">
      <c r="A1803" s="137" t="s">
        <v>2293</v>
      </c>
      <c r="B1803" s="42" t="s">
        <v>2344</v>
      </c>
      <c r="C1803" s="252" t="s">
        <v>5552</v>
      </c>
      <c r="D1803" s="257" t="s">
        <v>689</v>
      </c>
      <c r="E1803" s="42" t="s">
        <v>3250</v>
      </c>
      <c r="F1803" s="42" t="s">
        <v>2344</v>
      </c>
      <c r="G1803" s="42"/>
      <c r="H1803" s="307">
        <v>3555.7927009766399</v>
      </c>
      <c r="I1803" s="315">
        <v>3364.5642508725427</v>
      </c>
      <c r="J1803" s="105">
        <v>0</v>
      </c>
      <c r="K1803" s="42">
        <v>0</v>
      </c>
      <c r="L1803" s="42" t="s">
        <v>4487</v>
      </c>
      <c r="M1803" s="42" t="s">
        <v>2364</v>
      </c>
      <c r="N1803" s="42" t="s">
        <v>2365</v>
      </c>
      <c r="O1803" s="137" t="s">
        <v>2366</v>
      </c>
      <c r="P1803" s="42" t="s">
        <v>64</v>
      </c>
      <c r="Q1803" s="42" t="s">
        <v>65</v>
      </c>
      <c r="R1803" s="42">
        <v>1</v>
      </c>
      <c r="S1803" s="137" t="s">
        <v>2254</v>
      </c>
      <c r="T1803" s="62">
        <v>1193906.31</v>
      </c>
      <c r="U1803" s="62">
        <v>1127552.47</v>
      </c>
      <c r="Z1803" s="42" t="s">
        <v>68</v>
      </c>
      <c r="AJ1803" s="42"/>
      <c r="AW1803" s="42" t="s">
        <v>2412</v>
      </c>
      <c r="AX1803" s="42"/>
      <c r="AY1803" s="42"/>
      <c r="AZ1803" s="42"/>
      <c r="BA1803" s="42"/>
      <c r="BB1803" s="42"/>
      <c r="BN1803" s="128" t="s">
        <v>4578</v>
      </c>
      <c r="BO1803" s="58" t="str">
        <f t="shared" si="28"/>
        <v>境内资产</v>
      </c>
      <c r="BP1803" s="58" t="str">
        <f>IF(M1803="",VLOOKUP(D1803,Sheet4!$A$1:$B$92,2,0),VLOOKUP(Q1803,Sheet4!$A$1:$B$92,2,0))</f>
        <v>保险资产管理产品</v>
      </c>
    </row>
    <row r="1804" spans="1:68" s="58" customFormat="1" ht="12.75" customHeight="1">
      <c r="A1804" s="137" t="s">
        <v>2294</v>
      </c>
      <c r="B1804" s="42" t="s">
        <v>2345</v>
      </c>
      <c r="C1804" s="252" t="s">
        <v>5552</v>
      </c>
      <c r="D1804" s="257" t="s">
        <v>689</v>
      </c>
      <c r="E1804" s="42" t="s">
        <v>3510</v>
      </c>
      <c r="F1804" s="42" t="s">
        <v>2345</v>
      </c>
      <c r="G1804" s="42"/>
      <c r="H1804" s="307">
        <v>6455.6675932001626</v>
      </c>
      <c r="I1804" s="315">
        <v>5145.8779833195913</v>
      </c>
      <c r="J1804" s="105">
        <v>0</v>
      </c>
      <c r="K1804" s="42">
        <v>0</v>
      </c>
      <c r="L1804" s="42" t="s">
        <v>4487</v>
      </c>
      <c r="M1804" s="42" t="s">
        <v>2364</v>
      </c>
      <c r="N1804" s="42" t="s">
        <v>2365</v>
      </c>
      <c r="O1804" s="137" t="s">
        <v>2366</v>
      </c>
      <c r="P1804" s="42" t="s">
        <v>64</v>
      </c>
      <c r="Q1804" s="42" t="s">
        <v>65</v>
      </c>
      <c r="R1804" s="42">
        <v>1</v>
      </c>
      <c r="S1804" s="137" t="s">
        <v>2254</v>
      </c>
      <c r="T1804" s="62">
        <v>1193906.31</v>
      </c>
      <c r="U1804" s="62">
        <v>1127552.47</v>
      </c>
      <c r="Z1804" s="42" t="s">
        <v>68</v>
      </c>
      <c r="AJ1804" s="42"/>
      <c r="AW1804" s="42" t="s">
        <v>2412</v>
      </c>
      <c r="AX1804" s="42"/>
      <c r="AY1804" s="42"/>
      <c r="AZ1804" s="42"/>
      <c r="BA1804" s="42"/>
      <c r="BB1804" s="42"/>
      <c r="BN1804" s="128" t="s">
        <v>4578</v>
      </c>
      <c r="BO1804" s="58" t="str">
        <f t="shared" si="28"/>
        <v>境内资产</v>
      </c>
      <c r="BP1804" s="58" t="str">
        <f>IF(M1804="",VLOOKUP(D1804,Sheet4!$A$1:$B$92,2,0),VLOOKUP(Q1804,Sheet4!$A$1:$B$92,2,0))</f>
        <v>保险资产管理产品</v>
      </c>
    </row>
    <row r="1805" spans="1:68" s="58" customFormat="1" ht="12.75" customHeight="1">
      <c r="A1805" s="137" t="s">
        <v>1975</v>
      </c>
      <c r="B1805" s="42" t="s">
        <v>1976</v>
      </c>
      <c r="C1805" s="252" t="s">
        <v>5552</v>
      </c>
      <c r="D1805" s="257" t="s">
        <v>672</v>
      </c>
      <c r="E1805" s="42" t="s">
        <v>3108</v>
      </c>
      <c r="F1805" s="42" t="s">
        <v>1976</v>
      </c>
      <c r="G1805" s="42"/>
      <c r="H1805" s="307">
        <v>8.9571257379615048</v>
      </c>
      <c r="I1805" s="315">
        <v>8.9571257379615048</v>
      </c>
      <c r="J1805" s="105">
        <v>0</v>
      </c>
      <c r="K1805" s="42">
        <v>0</v>
      </c>
      <c r="L1805" s="42" t="s">
        <v>4487</v>
      </c>
      <c r="M1805" s="42" t="s">
        <v>2364</v>
      </c>
      <c r="N1805" s="42" t="s">
        <v>2365</v>
      </c>
      <c r="O1805" s="137" t="s">
        <v>2366</v>
      </c>
      <c r="P1805" s="42" t="s">
        <v>64</v>
      </c>
      <c r="Q1805" s="42" t="s">
        <v>65</v>
      </c>
      <c r="R1805" s="42">
        <v>1</v>
      </c>
      <c r="S1805" s="137" t="s">
        <v>2254</v>
      </c>
      <c r="T1805" s="62">
        <v>1193906.31</v>
      </c>
      <c r="U1805" s="62">
        <v>1127552.47</v>
      </c>
      <c r="Z1805" s="42" t="s">
        <v>68</v>
      </c>
      <c r="AJ1805" s="42"/>
      <c r="AW1805" s="42" t="s">
        <v>2412</v>
      </c>
      <c r="AX1805" s="42"/>
      <c r="AY1805" s="42"/>
      <c r="AZ1805" s="42"/>
      <c r="BA1805" s="42"/>
      <c r="BB1805" s="42"/>
      <c r="BN1805" s="128" t="s">
        <v>4578</v>
      </c>
      <c r="BO1805" s="58" t="str">
        <f t="shared" si="28"/>
        <v>境内资产</v>
      </c>
      <c r="BP1805" s="58" t="str">
        <f>IF(M1805="",VLOOKUP(D1805,Sheet4!$A$1:$B$92,2,0),VLOOKUP(Q1805,Sheet4!$A$1:$B$92,2,0))</f>
        <v>保险资产管理产品</v>
      </c>
    </row>
    <row r="1806" spans="1:68" s="58" customFormat="1" ht="12.75" customHeight="1">
      <c r="A1806" s="137" t="s">
        <v>2123</v>
      </c>
      <c r="B1806" s="42" t="s">
        <v>2346</v>
      </c>
      <c r="C1806" s="252" t="s">
        <v>5552</v>
      </c>
      <c r="D1806" s="257" t="s">
        <v>689</v>
      </c>
      <c r="E1806" s="42" t="s">
        <v>4368</v>
      </c>
      <c r="F1806" s="42" t="s">
        <v>2346</v>
      </c>
      <c r="G1806" s="42"/>
      <c r="H1806" s="307">
        <v>122.50803446505502</v>
      </c>
      <c r="I1806" s="315">
        <v>122.50803446505502</v>
      </c>
      <c r="J1806" s="105">
        <v>0</v>
      </c>
      <c r="K1806" s="42">
        <v>0</v>
      </c>
      <c r="L1806" s="42" t="s">
        <v>4487</v>
      </c>
      <c r="M1806" s="42" t="s">
        <v>2364</v>
      </c>
      <c r="N1806" s="42" t="s">
        <v>2365</v>
      </c>
      <c r="O1806" s="137" t="s">
        <v>2366</v>
      </c>
      <c r="P1806" s="42" t="s">
        <v>64</v>
      </c>
      <c r="Q1806" s="42" t="s">
        <v>65</v>
      </c>
      <c r="R1806" s="42">
        <v>1</v>
      </c>
      <c r="S1806" s="137" t="s">
        <v>2254</v>
      </c>
      <c r="T1806" s="62">
        <v>1193906.31</v>
      </c>
      <c r="U1806" s="62">
        <v>1127552.47</v>
      </c>
      <c r="Z1806" s="42" t="s">
        <v>68</v>
      </c>
      <c r="AJ1806" s="42"/>
      <c r="AW1806" s="42" t="s">
        <v>2412</v>
      </c>
      <c r="AX1806" s="42"/>
      <c r="AY1806" s="42"/>
      <c r="AZ1806" s="42"/>
      <c r="BA1806" s="42"/>
      <c r="BB1806" s="42"/>
      <c r="BN1806" s="128" t="s">
        <v>4578</v>
      </c>
      <c r="BO1806" s="58" t="str">
        <f t="shared" si="28"/>
        <v>境内资产</v>
      </c>
      <c r="BP1806" s="58" t="str">
        <f>IF(M1806="",VLOOKUP(D1806,Sheet4!$A$1:$B$92,2,0),VLOOKUP(Q1806,Sheet4!$A$1:$B$92,2,0))</f>
        <v>保险资产管理产品</v>
      </c>
    </row>
    <row r="1807" spans="1:68" s="58" customFormat="1" ht="12.75" customHeight="1">
      <c r="A1807" s="137" t="s">
        <v>1615</v>
      </c>
      <c r="B1807" s="42" t="s">
        <v>1616</v>
      </c>
      <c r="C1807" s="252" t="s">
        <v>5552</v>
      </c>
      <c r="D1807" s="257" t="s">
        <v>689</v>
      </c>
      <c r="E1807" s="42" t="s">
        <v>1617</v>
      </c>
      <c r="F1807" s="42" t="s">
        <v>1616</v>
      </c>
      <c r="G1807" s="42"/>
      <c r="H1807" s="307">
        <v>88.881528091223814</v>
      </c>
      <c r="I1807" s="315">
        <v>88.881528091223814</v>
      </c>
      <c r="J1807" s="105">
        <v>0</v>
      </c>
      <c r="K1807" s="42">
        <v>0</v>
      </c>
      <c r="L1807" s="42" t="s">
        <v>4487</v>
      </c>
      <c r="M1807" s="42" t="s">
        <v>2364</v>
      </c>
      <c r="N1807" s="42" t="s">
        <v>2365</v>
      </c>
      <c r="O1807" s="137" t="s">
        <v>2366</v>
      </c>
      <c r="P1807" s="42" t="s">
        <v>64</v>
      </c>
      <c r="Q1807" s="42" t="s">
        <v>65</v>
      </c>
      <c r="R1807" s="42">
        <v>1</v>
      </c>
      <c r="S1807" s="137" t="s">
        <v>2254</v>
      </c>
      <c r="T1807" s="62">
        <v>1193906.31</v>
      </c>
      <c r="U1807" s="62">
        <v>1127552.47</v>
      </c>
      <c r="Z1807" s="42" t="s">
        <v>68</v>
      </c>
      <c r="AJ1807" s="42"/>
      <c r="AW1807" s="42" t="s">
        <v>2412</v>
      </c>
      <c r="AX1807" s="42"/>
      <c r="AY1807" s="42"/>
      <c r="AZ1807" s="42"/>
      <c r="BA1807" s="42"/>
      <c r="BB1807" s="42"/>
      <c r="BN1807" s="128" t="s">
        <v>4578</v>
      </c>
      <c r="BO1807" s="58" t="str">
        <f t="shared" si="28"/>
        <v>境内资产</v>
      </c>
      <c r="BP1807" s="58" t="str">
        <f>IF(M1807="",VLOOKUP(D1807,Sheet4!$A$1:$B$92,2,0),VLOOKUP(Q1807,Sheet4!$A$1:$B$92,2,0))</f>
        <v>保险资产管理产品</v>
      </c>
    </row>
    <row r="1808" spans="1:68" s="58" customFormat="1" ht="12.75" customHeight="1">
      <c r="A1808" s="137" t="s">
        <v>1654</v>
      </c>
      <c r="B1808" s="42" t="s">
        <v>1655</v>
      </c>
      <c r="C1808" s="252" t="s">
        <v>5552</v>
      </c>
      <c r="D1808" s="257" t="s">
        <v>672</v>
      </c>
      <c r="E1808" s="42" t="s">
        <v>1656</v>
      </c>
      <c r="F1808" s="42" t="s">
        <v>1655</v>
      </c>
      <c r="G1808" s="42"/>
      <c r="H1808" s="307">
        <v>163.52343144610418</v>
      </c>
      <c r="I1808" s="315">
        <v>221.05945362158528</v>
      </c>
      <c r="J1808" s="105">
        <v>0</v>
      </c>
      <c r="K1808" s="42">
        <v>0</v>
      </c>
      <c r="L1808" s="42" t="s">
        <v>4487</v>
      </c>
      <c r="M1808" s="42" t="s">
        <v>2364</v>
      </c>
      <c r="N1808" s="42" t="s">
        <v>2365</v>
      </c>
      <c r="O1808" s="137" t="s">
        <v>2366</v>
      </c>
      <c r="P1808" s="42" t="s">
        <v>64</v>
      </c>
      <c r="Q1808" s="42" t="s">
        <v>65</v>
      </c>
      <c r="R1808" s="42">
        <v>1</v>
      </c>
      <c r="S1808" s="137" t="s">
        <v>2254</v>
      </c>
      <c r="T1808" s="62">
        <v>1193906.31</v>
      </c>
      <c r="U1808" s="62">
        <v>1127552.47</v>
      </c>
      <c r="Z1808" s="42" t="s">
        <v>68</v>
      </c>
      <c r="AJ1808" s="42"/>
      <c r="AW1808" s="42" t="s">
        <v>2412</v>
      </c>
      <c r="AX1808" s="42"/>
      <c r="AY1808" s="42"/>
      <c r="AZ1808" s="42"/>
      <c r="BA1808" s="42"/>
      <c r="BB1808" s="42"/>
      <c r="BN1808" s="128" t="s">
        <v>4578</v>
      </c>
      <c r="BO1808" s="58" t="str">
        <f t="shared" si="28"/>
        <v>境内资产</v>
      </c>
      <c r="BP1808" s="58" t="str">
        <f>IF(M1808="",VLOOKUP(D1808,Sheet4!$A$1:$B$92,2,0),VLOOKUP(Q1808,Sheet4!$A$1:$B$92,2,0))</f>
        <v>保险资产管理产品</v>
      </c>
    </row>
    <row r="1809" spans="1:68" s="58" customFormat="1" ht="12.75" customHeight="1">
      <c r="A1809" s="137" t="s">
        <v>1734</v>
      </c>
      <c r="B1809" s="42" t="s">
        <v>1735</v>
      </c>
      <c r="C1809" s="252" t="s">
        <v>5552</v>
      </c>
      <c r="D1809" s="257" t="s">
        <v>678</v>
      </c>
      <c r="E1809" s="42" t="s">
        <v>1736</v>
      </c>
      <c r="F1809" s="42" t="s">
        <v>1735</v>
      </c>
      <c r="G1809" s="42"/>
      <c r="H1809" s="307">
        <v>35.158024437791703</v>
      </c>
      <c r="I1809" s="315">
        <v>15.595560597292883</v>
      </c>
      <c r="J1809" s="105">
        <v>0</v>
      </c>
      <c r="K1809" s="42">
        <v>0</v>
      </c>
      <c r="L1809" s="42" t="s">
        <v>4487</v>
      </c>
      <c r="M1809" s="42" t="s">
        <v>2364</v>
      </c>
      <c r="N1809" s="42" t="s">
        <v>2365</v>
      </c>
      <c r="O1809" s="137" t="s">
        <v>2366</v>
      </c>
      <c r="P1809" s="42" t="s">
        <v>64</v>
      </c>
      <c r="Q1809" s="42" t="s">
        <v>65</v>
      </c>
      <c r="R1809" s="42">
        <v>1</v>
      </c>
      <c r="S1809" s="137" t="s">
        <v>2254</v>
      </c>
      <c r="T1809" s="62">
        <v>1193906.31</v>
      </c>
      <c r="U1809" s="62">
        <v>1127552.47</v>
      </c>
      <c r="Z1809" s="42" t="s">
        <v>68</v>
      </c>
      <c r="AJ1809" s="42"/>
      <c r="AW1809" s="42" t="s">
        <v>2412</v>
      </c>
      <c r="AX1809" s="42"/>
      <c r="AY1809" s="42"/>
      <c r="AZ1809" s="42"/>
      <c r="BA1809" s="42"/>
      <c r="BB1809" s="42"/>
      <c r="BN1809" s="128" t="s">
        <v>4578</v>
      </c>
      <c r="BO1809" s="58" t="str">
        <f t="shared" si="28"/>
        <v>境内资产</v>
      </c>
      <c r="BP1809" s="58" t="str">
        <f>IF(M1809="",VLOOKUP(D1809,Sheet4!$A$1:$B$92,2,0),VLOOKUP(Q1809,Sheet4!$A$1:$B$92,2,0))</f>
        <v>保险资产管理产品</v>
      </c>
    </row>
    <row r="1810" spans="1:68" s="58" customFormat="1" ht="12.75" customHeight="1">
      <c r="A1810" s="137" t="s">
        <v>1737</v>
      </c>
      <c r="B1810" s="42" t="s">
        <v>1738</v>
      </c>
      <c r="C1810" s="252" t="s">
        <v>5552</v>
      </c>
      <c r="D1810" s="257" t="s">
        <v>678</v>
      </c>
      <c r="E1810" s="42" t="s">
        <v>1739</v>
      </c>
      <c r="F1810" s="42" t="s">
        <v>1738</v>
      </c>
      <c r="G1810" s="42"/>
      <c r="H1810" s="307">
        <v>11.649926936219485</v>
      </c>
      <c r="I1810" s="315">
        <v>6.6832271572969386</v>
      </c>
      <c r="J1810" s="105">
        <v>0</v>
      </c>
      <c r="K1810" s="42">
        <v>0</v>
      </c>
      <c r="L1810" s="42" t="s">
        <v>4487</v>
      </c>
      <c r="M1810" s="42" t="s">
        <v>2364</v>
      </c>
      <c r="N1810" s="42" t="s">
        <v>2365</v>
      </c>
      <c r="O1810" s="137" t="s">
        <v>2366</v>
      </c>
      <c r="P1810" s="42" t="s">
        <v>64</v>
      </c>
      <c r="Q1810" s="42" t="s">
        <v>65</v>
      </c>
      <c r="R1810" s="42">
        <v>1</v>
      </c>
      <c r="S1810" s="137" t="s">
        <v>2254</v>
      </c>
      <c r="T1810" s="62">
        <v>1193906.31</v>
      </c>
      <c r="U1810" s="62">
        <v>1127552.47</v>
      </c>
      <c r="Z1810" s="42" t="s">
        <v>68</v>
      </c>
      <c r="AJ1810" s="42"/>
      <c r="AW1810" s="42" t="s">
        <v>2412</v>
      </c>
      <c r="AX1810" s="42"/>
      <c r="AY1810" s="42"/>
      <c r="AZ1810" s="42"/>
      <c r="BA1810" s="42"/>
      <c r="BB1810" s="42"/>
      <c r="BN1810" s="128" t="s">
        <v>4578</v>
      </c>
      <c r="BO1810" s="58" t="str">
        <f t="shared" si="28"/>
        <v>境内资产</v>
      </c>
      <c r="BP1810" s="58" t="str">
        <f>IF(M1810="",VLOOKUP(D1810,Sheet4!$A$1:$B$92,2,0),VLOOKUP(Q1810,Sheet4!$A$1:$B$92,2,0))</f>
        <v>保险资产管理产品</v>
      </c>
    </row>
    <row r="1811" spans="1:68" s="58" customFormat="1" ht="12.75" customHeight="1">
      <c r="A1811" s="137" t="s">
        <v>1743</v>
      </c>
      <c r="B1811" s="42" t="s">
        <v>1744</v>
      </c>
      <c r="C1811" s="252" t="s">
        <v>5552</v>
      </c>
      <c r="D1811" s="257" t="s">
        <v>678</v>
      </c>
      <c r="E1811" s="42" t="s">
        <v>1745</v>
      </c>
      <c r="F1811" s="42" t="s">
        <v>1744</v>
      </c>
      <c r="G1811" s="42"/>
      <c r="H1811" s="307">
        <v>26.400237944579146</v>
      </c>
      <c r="I1811" s="315">
        <v>17.979358027332104</v>
      </c>
      <c r="J1811" s="105">
        <v>0</v>
      </c>
      <c r="K1811" s="42">
        <v>0</v>
      </c>
      <c r="L1811" s="42" t="s">
        <v>4487</v>
      </c>
      <c r="M1811" s="42" t="s">
        <v>2364</v>
      </c>
      <c r="N1811" s="42" t="s">
        <v>2365</v>
      </c>
      <c r="O1811" s="137" t="s">
        <v>2366</v>
      </c>
      <c r="P1811" s="42" t="s">
        <v>64</v>
      </c>
      <c r="Q1811" s="42" t="s">
        <v>65</v>
      </c>
      <c r="R1811" s="42">
        <v>1</v>
      </c>
      <c r="S1811" s="137" t="s">
        <v>2254</v>
      </c>
      <c r="T1811" s="62">
        <v>1193906.31</v>
      </c>
      <c r="U1811" s="62">
        <v>1127552.47</v>
      </c>
      <c r="Z1811" s="42" t="s">
        <v>68</v>
      </c>
      <c r="AJ1811" s="42"/>
      <c r="AW1811" s="42" t="s">
        <v>2412</v>
      </c>
      <c r="AX1811" s="42"/>
      <c r="AY1811" s="42"/>
      <c r="AZ1811" s="42"/>
      <c r="BA1811" s="42"/>
      <c r="BB1811" s="42"/>
      <c r="BN1811" s="128" t="s">
        <v>4578</v>
      </c>
      <c r="BO1811" s="58" t="str">
        <f t="shared" si="28"/>
        <v>境内资产</v>
      </c>
      <c r="BP1811" s="58" t="str">
        <f>IF(M1811="",VLOOKUP(D1811,Sheet4!$A$1:$B$92,2,0),VLOOKUP(Q1811,Sheet4!$A$1:$B$92,2,0))</f>
        <v>保险资产管理产品</v>
      </c>
    </row>
    <row r="1812" spans="1:68" s="58" customFormat="1" ht="12.75" customHeight="1">
      <c r="A1812" s="137" t="s">
        <v>2011</v>
      </c>
      <c r="B1812" s="42" t="s">
        <v>2012</v>
      </c>
      <c r="C1812" s="252" t="s">
        <v>5552</v>
      </c>
      <c r="D1812" s="257" t="s">
        <v>678</v>
      </c>
      <c r="E1812" s="42" t="s">
        <v>2792</v>
      </c>
      <c r="F1812" s="42" t="s">
        <v>2012</v>
      </c>
      <c r="G1812" s="42"/>
      <c r="H1812" s="307">
        <v>15.238826444763138</v>
      </c>
      <c r="I1812" s="315">
        <v>9.9674308892571553</v>
      </c>
      <c r="J1812" s="105">
        <v>0</v>
      </c>
      <c r="K1812" s="42">
        <v>0</v>
      </c>
      <c r="L1812" s="42" t="s">
        <v>4487</v>
      </c>
      <c r="M1812" s="42" t="s">
        <v>2364</v>
      </c>
      <c r="N1812" s="42" t="s">
        <v>2365</v>
      </c>
      <c r="O1812" s="137" t="s">
        <v>2366</v>
      </c>
      <c r="P1812" s="42" t="s">
        <v>64</v>
      </c>
      <c r="Q1812" s="42" t="s">
        <v>65</v>
      </c>
      <c r="R1812" s="42">
        <v>1</v>
      </c>
      <c r="S1812" s="137" t="s">
        <v>2254</v>
      </c>
      <c r="T1812" s="62">
        <v>1193906.31</v>
      </c>
      <c r="U1812" s="62">
        <v>1127552.47</v>
      </c>
      <c r="Z1812" s="42" t="s">
        <v>68</v>
      </c>
      <c r="AJ1812" s="42"/>
      <c r="AW1812" s="42" t="s">
        <v>2412</v>
      </c>
      <c r="AX1812" s="42"/>
      <c r="AY1812" s="42"/>
      <c r="AZ1812" s="42"/>
      <c r="BA1812" s="42"/>
      <c r="BB1812" s="42"/>
      <c r="BN1812" s="128" t="s">
        <v>4578</v>
      </c>
      <c r="BO1812" s="58" t="str">
        <f t="shared" si="28"/>
        <v>境内资产</v>
      </c>
      <c r="BP1812" s="58" t="str">
        <f>IF(M1812="",VLOOKUP(D1812,Sheet4!$A$1:$B$92,2,0),VLOOKUP(Q1812,Sheet4!$A$1:$B$92,2,0))</f>
        <v>保险资产管理产品</v>
      </c>
    </row>
    <row r="1813" spans="1:68" s="58" customFormat="1" ht="12.75" customHeight="1">
      <c r="A1813" s="137" t="s">
        <v>2013</v>
      </c>
      <c r="B1813" s="42" t="s">
        <v>2014</v>
      </c>
      <c r="C1813" s="252" t="s">
        <v>5552</v>
      </c>
      <c r="D1813" s="257" t="s">
        <v>678</v>
      </c>
      <c r="E1813" s="42" t="s">
        <v>2793</v>
      </c>
      <c r="F1813" s="42" t="s">
        <v>2014</v>
      </c>
      <c r="G1813" s="42"/>
      <c r="H1813" s="307">
        <v>7.4698411948088435</v>
      </c>
      <c r="I1813" s="315">
        <v>7.7946168989309657</v>
      </c>
      <c r="J1813" s="105">
        <v>0</v>
      </c>
      <c r="K1813" s="42">
        <v>0</v>
      </c>
      <c r="L1813" s="42" t="s">
        <v>4487</v>
      </c>
      <c r="M1813" s="42" t="s">
        <v>2364</v>
      </c>
      <c r="N1813" s="42" t="s">
        <v>2365</v>
      </c>
      <c r="O1813" s="137" t="s">
        <v>2366</v>
      </c>
      <c r="P1813" s="42" t="s">
        <v>64</v>
      </c>
      <c r="Q1813" s="42" t="s">
        <v>65</v>
      </c>
      <c r="R1813" s="42">
        <v>1</v>
      </c>
      <c r="S1813" s="137" t="s">
        <v>2254</v>
      </c>
      <c r="T1813" s="62">
        <v>1193906.31</v>
      </c>
      <c r="U1813" s="62">
        <v>1127552.47</v>
      </c>
      <c r="Z1813" s="42" t="s">
        <v>68</v>
      </c>
      <c r="AJ1813" s="42"/>
      <c r="AW1813" s="42" t="s">
        <v>2412</v>
      </c>
      <c r="AX1813" s="42"/>
      <c r="AY1813" s="42"/>
      <c r="AZ1813" s="42"/>
      <c r="BA1813" s="42"/>
      <c r="BB1813" s="42"/>
      <c r="BN1813" s="128" t="s">
        <v>4578</v>
      </c>
      <c r="BO1813" s="58" t="str">
        <f t="shared" si="28"/>
        <v>境内资产</v>
      </c>
      <c r="BP1813" s="58" t="str">
        <f>IF(M1813="",VLOOKUP(D1813,Sheet4!$A$1:$B$92,2,0),VLOOKUP(Q1813,Sheet4!$A$1:$B$92,2,0))</f>
        <v>保险资产管理产品</v>
      </c>
    </row>
    <row r="1814" spans="1:68" s="58" customFormat="1" ht="12.75" customHeight="1">
      <c r="A1814" s="137" t="s">
        <v>2019</v>
      </c>
      <c r="B1814" s="42" t="s">
        <v>2020</v>
      </c>
      <c r="C1814" s="252" t="s">
        <v>5552</v>
      </c>
      <c r="D1814" s="257" t="s">
        <v>678</v>
      </c>
      <c r="E1814" s="42" t="s">
        <v>2795</v>
      </c>
      <c r="F1814" s="42" t="s">
        <v>2020</v>
      </c>
      <c r="G1814" s="42"/>
      <c r="H1814" s="307">
        <v>2.5312965746075067</v>
      </c>
      <c r="I1814" s="315">
        <v>5.3137905192142316</v>
      </c>
      <c r="J1814" s="105">
        <v>0</v>
      </c>
      <c r="K1814" s="42">
        <v>0</v>
      </c>
      <c r="L1814" s="42" t="s">
        <v>4487</v>
      </c>
      <c r="M1814" s="42" t="s">
        <v>2364</v>
      </c>
      <c r="N1814" s="42" t="s">
        <v>2365</v>
      </c>
      <c r="O1814" s="137" t="s">
        <v>2366</v>
      </c>
      <c r="P1814" s="42" t="s">
        <v>64</v>
      </c>
      <c r="Q1814" s="42" t="s">
        <v>65</v>
      </c>
      <c r="R1814" s="42">
        <v>1</v>
      </c>
      <c r="S1814" s="137" t="s">
        <v>2254</v>
      </c>
      <c r="T1814" s="62">
        <v>1193906.31</v>
      </c>
      <c r="U1814" s="62">
        <v>1127552.47</v>
      </c>
      <c r="Z1814" s="42" t="s">
        <v>68</v>
      </c>
      <c r="AJ1814" s="42"/>
      <c r="AW1814" s="42" t="s">
        <v>2412</v>
      </c>
      <c r="AX1814" s="42"/>
      <c r="AY1814" s="42"/>
      <c r="AZ1814" s="42"/>
      <c r="BA1814" s="42"/>
      <c r="BB1814" s="42"/>
      <c r="BN1814" s="128" t="s">
        <v>4578</v>
      </c>
      <c r="BO1814" s="58" t="str">
        <f t="shared" si="28"/>
        <v>境内资产</v>
      </c>
      <c r="BP1814" s="58" t="str">
        <f>IF(M1814="",VLOOKUP(D1814,Sheet4!$A$1:$B$92,2,0),VLOOKUP(Q1814,Sheet4!$A$1:$B$92,2,0))</f>
        <v>保险资产管理产品</v>
      </c>
    </row>
    <row r="1815" spans="1:68" s="58" customFormat="1" ht="12.75" customHeight="1">
      <c r="A1815" s="137" t="s">
        <v>1755</v>
      </c>
      <c r="B1815" s="42" t="s">
        <v>1756</v>
      </c>
      <c r="C1815" s="252" t="s">
        <v>5552</v>
      </c>
      <c r="D1815" s="257" t="s">
        <v>678</v>
      </c>
      <c r="E1815" s="42" t="s">
        <v>1757</v>
      </c>
      <c r="F1815" s="42" t="s">
        <v>1756</v>
      </c>
      <c r="G1815" s="42"/>
      <c r="H1815" s="307">
        <v>15.606105263011134</v>
      </c>
      <c r="I1815" s="315">
        <v>12.431530004381518</v>
      </c>
      <c r="J1815" s="105">
        <v>0</v>
      </c>
      <c r="K1815" s="42">
        <v>0</v>
      </c>
      <c r="L1815" s="42" t="s">
        <v>4487</v>
      </c>
      <c r="M1815" s="42" t="s">
        <v>2364</v>
      </c>
      <c r="N1815" s="42" t="s">
        <v>2365</v>
      </c>
      <c r="O1815" s="137" t="s">
        <v>2366</v>
      </c>
      <c r="P1815" s="42" t="s">
        <v>64</v>
      </c>
      <c r="Q1815" s="42" t="s">
        <v>65</v>
      </c>
      <c r="R1815" s="42">
        <v>1</v>
      </c>
      <c r="S1815" s="137" t="s">
        <v>2254</v>
      </c>
      <c r="T1815" s="62">
        <v>1193906.31</v>
      </c>
      <c r="U1815" s="62">
        <v>1127552.47</v>
      </c>
      <c r="Z1815" s="42" t="s">
        <v>68</v>
      </c>
      <c r="AJ1815" s="42"/>
      <c r="AW1815" s="42" t="s">
        <v>2412</v>
      </c>
      <c r="AX1815" s="42"/>
      <c r="AY1815" s="42"/>
      <c r="AZ1815" s="42"/>
      <c r="BA1815" s="42"/>
      <c r="BB1815" s="42"/>
      <c r="BN1815" s="128" t="s">
        <v>4578</v>
      </c>
      <c r="BO1815" s="58" t="str">
        <f t="shared" si="28"/>
        <v>境内资产</v>
      </c>
      <c r="BP1815" s="58" t="str">
        <f>IF(M1815="",VLOOKUP(D1815,Sheet4!$A$1:$B$92,2,0),VLOOKUP(Q1815,Sheet4!$A$1:$B$92,2,0))</f>
        <v>保险资产管理产品</v>
      </c>
    </row>
    <row r="1816" spans="1:68" s="58" customFormat="1" ht="12.75" customHeight="1">
      <c r="A1816" s="137" t="s">
        <v>1758</v>
      </c>
      <c r="B1816" s="42" t="s">
        <v>1759</v>
      </c>
      <c r="C1816" s="252" t="s">
        <v>5552</v>
      </c>
      <c r="D1816" s="257" t="s">
        <v>678</v>
      </c>
      <c r="E1816" s="42" t="s">
        <v>1760</v>
      </c>
      <c r="F1816" s="42" t="s">
        <v>1759</v>
      </c>
      <c r="G1816" s="42"/>
      <c r="H1816" s="307">
        <v>37.244570444993883</v>
      </c>
      <c r="I1816" s="315">
        <v>19.687702024106351</v>
      </c>
      <c r="J1816" s="105">
        <v>0</v>
      </c>
      <c r="K1816" s="42">
        <v>0</v>
      </c>
      <c r="L1816" s="42" t="s">
        <v>4487</v>
      </c>
      <c r="M1816" s="42" t="s">
        <v>2364</v>
      </c>
      <c r="N1816" s="42" t="s">
        <v>2365</v>
      </c>
      <c r="O1816" s="137" t="s">
        <v>2366</v>
      </c>
      <c r="P1816" s="42" t="s">
        <v>64</v>
      </c>
      <c r="Q1816" s="42" t="s">
        <v>65</v>
      </c>
      <c r="R1816" s="42">
        <v>1</v>
      </c>
      <c r="S1816" s="137" t="s">
        <v>2254</v>
      </c>
      <c r="T1816" s="62">
        <v>1193906.31</v>
      </c>
      <c r="U1816" s="62">
        <v>1127552.47</v>
      </c>
      <c r="Z1816" s="42" t="s">
        <v>68</v>
      </c>
      <c r="AJ1816" s="42"/>
      <c r="AW1816" s="42" t="s">
        <v>2412</v>
      </c>
      <c r="AX1816" s="42"/>
      <c r="AY1816" s="42"/>
      <c r="AZ1816" s="42"/>
      <c r="BA1816" s="42"/>
      <c r="BB1816" s="42"/>
      <c r="BN1816" s="128" t="s">
        <v>4578</v>
      </c>
      <c r="BO1816" s="58" t="str">
        <f t="shared" si="28"/>
        <v>境内资产</v>
      </c>
      <c r="BP1816" s="58" t="str">
        <f>IF(M1816="",VLOOKUP(D1816,Sheet4!$A$1:$B$92,2,0),VLOOKUP(Q1816,Sheet4!$A$1:$B$92,2,0))</f>
        <v>保险资产管理产品</v>
      </c>
    </row>
    <row r="1817" spans="1:68" s="58" customFormat="1" ht="12.75" customHeight="1">
      <c r="A1817" s="137" t="s">
        <v>1761</v>
      </c>
      <c r="B1817" s="42" t="s">
        <v>1762</v>
      </c>
      <c r="C1817" s="252" t="s">
        <v>5552</v>
      </c>
      <c r="D1817" s="257" t="s">
        <v>678</v>
      </c>
      <c r="E1817" s="42" t="s">
        <v>1763</v>
      </c>
      <c r="F1817" s="42" t="s">
        <v>1762</v>
      </c>
      <c r="G1817" s="42"/>
      <c r="H1817" s="307">
        <v>5.663440819389665</v>
      </c>
      <c r="I1817" s="315">
        <v>6.666103341173284</v>
      </c>
      <c r="J1817" s="105">
        <v>0</v>
      </c>
      <c r="K1817" s="42">
        <v>0</v>
      </c>
      <c r="L1817" s="42" t="s">
        <v>4487</v>
      </c>
      <c r="M1817" s="42" t="s">
        <v>2364</v>
      </c>
      <c r="N1817" s="42" t="s">
        <v>2365</v>
      </c>
      <c r="O1817" s="137" t="s">
        <v>2366</v>
      </c>
      <c r="P1817" s="42" t="s">
        <v>64</v>
      </c>
      <c r="Q1817" s="42" t="s">
        <v>65</v>
      </c>
      <c r="R1817" s="42">
        <v>1</v>
      </c>
      <c r="S1817" s="137" t="s">
        <v>2254</v>
      </c>
      <c r="T1817" s="62">
        <v>1193906.31</v>
      </c>
      <c r="U1817" s="62">
        <v>1127552.47</v>
      </c>
      <c r="Z1817" s="42" t="s">
        <v>68</v>
      </c>
      <c r="AJ1817" s="42"/>
      <c r="AW1817" s="42" t="s">
        <v>2412</v>
      </c>
      <c r="AX1817" s="42"/>
      <c r="AY1817" s="42"/>
      <c r="AZ1817" s="42"/>
      <c r="BA1817" s="42"/>
      <c r="BB1817" s="42"/>
      <c r="BN1817" s="128" t="s">
        <v>4578</v>
      </c>
      <c r="BO1817" s="58" t="str">
        <f t="shared" si="28"/>
        <v>境内资产</v>
      </c>
      <c r="BP1817" s="58" t="str">
        <f>IF(M1817="",VLOOKUP(D1817,Sheet4!$A$1:$B$92,2,0),VLOOKUP(Q1817,Sheet4!$A$1:$B$92,2,0))</f>
        <v>保险资产管理产品</v>
      </c>
    </row>
    <row r="1818" spans="1:68" s="58" customFormat="1" ht="12.75" customHeight="1">
      <c r="A1818" s="137" t="s">
        <v>1621</v>
      </c>
      <c r="B1818" s="42" t="s">
        <v>1622</v>
      </c>
      <c r="C1818" s="252" t="s">
        <v>5552</v>
      </c>
      <c r="D1818" s="257" t="s">
        <v>678</v>
      </c>
      <c r="E1818" s="42" t="s">
        <v>1623</v>
      </c>
      <c r="F1818" s="42" t="s">
        <v>1622</v>
      </c>
      <c r="G1818" s="42"/>
      <c r="H1818" s="307">
        <v>5.8492792870053325</v>
      </c>
      <c r="I1818" s="315">
        <v>5.6458844015955174</v>
      </c>
      <c r="J1818" s="105">
        <v>0</v>
      </c>
      <c r="K1818" s="42">
        <v>0</v>
      </c>
      <c r="L1818" s="42" t="s">
        <v>4487</v>
      </c>
      <c r="M1818" s="42" t="s">
        <v>2364</v>
      </c>
      <c r="N1818" s="42" t="s">
        <v>2365</v>
      </c>
      <c r="O1818" s="137" t="s">
        <v>2366</v>
      </c>
      <c r="P1818" s="42" t="s">
        <v>64</v>
      </c>
      <c r="Q1818" s="42" t="s">
        <v>65</v>
      </c>
      <c r="R1818" s="42">
        <v>1</v>
      </c>
      <c r="S1818" s="137" t="s">
        <v>2254</v>
      </c>
      <c r="T1818" s="62">
        <v>1193906.31</v>
      </c>
      <c r="U1818" s="62">
        <v>1127552.47</v>
      </c>
      <c r="Z1818" s="42" t="s">
        <v>68</v>
      </c>
      <c r="AJ1818" s="42"/>
      <c r="AW1818" s="42" t="s">
        <v>2412</v>
      </c>
      <c r="AX1818" s="42"/>
      <c r="AY1818" s="42"/>
      <c r="AZ1818" s="42"/>
      <c r="BA1818" s="42"/>
      <c r="BB1818" s="42"/>
      <c r="BN1818" s="128" t="s">
        <v>4578</v>
      </c>
      <c r="BO1818" s="58" t="str">
        <f t="shared" si="28"/>
        <v>境内资产</v>
      </c>
      <c r="BP1818" s="58" t="str">
        <f>IF(M1818="",VLOOKUP(D1818,Sheet4!$A$1:$B$92,2,0),VLOOKUP(Q1818,Sheet4!$A$1:$B$92,2,0))</f>
        <v>保险资产管理产品</v>
      </c>
    </row>
    <row r="1819" spans="1:68" s="58" customFormat="1" ht="12.75" customHeight="1">
      <c r="A1819" s="137" t="s">
        <v>2035</v>
      </c>
      <c r="B1819" s="42" t="s">
        <v>2036</v>
      </c>
      <c r="C1819" s="252" t="s">
        <v>5552</v>
      </c>
      <c r="D1819" s="257" t="s">
        <v>678</v>
      </c>
      <c r="E1819" s="42" t="s">
        <v>4460</v>
      </c>
      <c r="F1819" s="42" t="s">
        <v>2036</v>
      </c>
      <c r="G1819" s="42"/>
      <c r="H1819" s="307">
        <v>62.542521308088936</v>
      </c>
      <c r="I1819" s="315">
        <v>49.819561978352418</v>
      </c>
      <c r="J1819" s="105">
        <v>0</v>
      </c>
      <c r="K1819" s="42">
        <v>0</v>
      </c>
      <c r="L1819" s="42" t="s">
        <v>4487</v>
      </c>
      <c r="M1819" s="42" t="s">
        <v>2364</v>
      </c>
      <c r="N1819" s="42" t="s">
        <v>2365</v>
      </c>
      <c r="O1819" s="137" t="s">
        <v>2366</v>
      </c>
      <c r="P1819" s="42" t="s">
        <v>64</v>
      </c>
      <c r="Q1819" s="42" t="s">
        <v>65</v>
      </c>
      <c r="R1819" s="42">
        <v>1</v>
      </c>
      <c r="S1819" s="137" t="s">
        <v>2254</v>
      </c>
      <c r="T1819" s="62">
        <v>1193906.31</v>
      </c>
      <c r="U1819" s="62">
        <v>1127552.47</v>
      </c>
      <c r="Z1819" s="42" t="s">
        <v>68</v>
      </c>
      <c r="AJ1819" s="42"/>
      <c r="AW1819" s="42" t="s">
        <v>2412</v>
      </c>
      <c r="AX1819" s="42"/>
      <c r="AY1819" s="42"/>
      <c r="AZ1819" s="42"/>
      <c r="BA1819" s="42"/>
      <c r="BB1819" s="42"/>
      <c r="BN1819" s="128" t="s">
        <v>4578</v>
      </c>
      <c r="BO1819" s="58" t="str">
        <f t="shared" si="28"/>
        <v>境内资产</v>
      </c>
      <c r="BP1819" s="58" t="str">
        <f>IF(M1819="",VLOOKUP(D1819,Sheet4!$A$1:$B$92,2,0),VLOOKUP(Q1819,Sheet4!$A$1:$B$92,2,0))</f>
        <v>保险资产管理产品</v>
      </c>
    </row>
    <row r="1820" spans="1:68" s="58" customFormat="1" ht="12.75" customHeight="1">
      <c r="A1820" s="137" t="s">
        <v>1627</v>
      </c>
      <c r="B1820" s="42" t="s">
        <v>1628</v>
      </c>
      <c r="C1820" s="252" t="s">
        <v>5552</v>
      </c>
      <c r="D1820" s="257" t="s">
        <v>678</v>
      </c>
      <c r="E1820" s="42" t="s">
        <v>1629</v>
      </c>
      <c r="F1820" s="42" t="s">
        <v>1628</v>
      </c>
      <c r="G1820" s="42"/>
      <c r="H1820" s="307">
        <v>20.631458618424599</v>
      </c>
      <c r="I1820" s="315">
        <v>11.147604296499463</v>
      </c>
      <c r="J1820" s="105">
        <v>0</v>
      </c>
      <c r="K1820" s="42">
        <v>0</v>
      </c>
      <c r="L1820" s="42" t="s">
        <v>4487</v>
      </c>
      <c r="M1820" s="42" t="s">
        <v>2364</v>
      </c>
      <c r="N1820" s="42" t="s">
        <v>2365</v>
      </c>
      <c r="O1820" s="137" t="s">
        <v>2366</v>
      </c>
      <c r="P1820" s="42" t="s">
        <v>64</v>
      </c>
      <c r="Q1820" s="42" t="s">
        <v>65</v>
      </c>
      <c r="R1820" s="42">
        <v>1</v>
      </c>
      <c r="S1820" s="137" t="s">
        <v>2254</v>
      </c>
      <c r="T1820" s="62">
        <v>1193906.31</v>
      </c>
      <c r="U1820" s="62">
        <v>1127552.47</v>
      </c>
      <c r="Z1820" s="42" t="s">
        <v>68</v>
      </c>
      <c r="AJ1820" s="42"/>
      <c r="AW1820" s="42" t="s">
        <v>2412</v>
      </c>
      <c r="AX1820" s="42"/>
      <c r="AY1820" s="42"/>
      <c r="AZ1820" s="42"/>
      <c r="BA1820" s="42"/>
      <c r="BB1820" s="42"/>
      <c r="BN1820" s="128" t="s">
        <v>4578</v>
      </c>
      <c r="BO1820" s="58" t="str">
        <f t="shared" si="28"/>
        <v>境内资产</v>
      </c>
      <c r="BP1820" s="58" t="str">
        <f>IF(M1820="",VLOOKUP(D1820,Sheet4!$A$1:$B$92,2,0),VLOOKUP(Q1820,Sheet4!$A$1:$B$92,2,0))</f>
        <v>保险资产管理产品</v>
      </c>
    </row>
    <row r="1821" spans="1:68" s="58" customFormat="1" ht="12.75" customHeight="1">
      <c r="A1821" s="137" t="s">
        <v>1630</v>
      </c>
      <c r="B1821" s="42" t="s">
        <v>1631</v>
      </c>
      <c r="C1821" s="252" t="s">
        <v>5552</v>
      </c>
      <c r="D1821" s="257" t="s">
        <v>678</v>
      </c>
      <c r="E1821" s="42" t="s">
        <v>1632</v>
      </c>
      <c r="F1821" s="42" t="s">
        <v>1631</v>
      </c>
      <c r="G1821" s="42"/>
      <c r="H1821" s="307">
        <v>12.679554962130458</v>
      </c>
      <c r="I1821" s="315">
        <v>8.4908892875883861</v>
      </c>
      <c r="J1821" s="105">
        <v>0</v>
      </c>
      <c r="K1821" s="42">
        <v>0</v>
      </c>
      <c r="L1821" s="42" t="s">
        <v>4487</v>
      </c>
      <c r="M1821" s="42" t="s">
        <v>2364</v>
      </c>
      <c r="N1821" s="42" t="s">
        <v>2365</v>
      </c>
      <c r="O1821" s="137" t="s">
        <v>2366</v>
      </c>
      <c r="P1821" s="42" t="s">
        <v>64</v>
      </c>
      <c r="Q1821" s="42" t="s">
        <v>65</v>
      </c>
      <c r="R1821" s="42">
        <v>1</v>
      </c>
      <c r="S1821" s="137" t="s">
        <v>2254</v>
      </c>
      <c r="T1821" s="62">
        <v>1193906.31</v>
      </c>
      <c r="U1821" s="62">
        <v>1127552.47</v>
      </c>
      <c r="Z1821" s="42" t="s">
        <v>68</v>
      </c>
      <c r="AJ1821" s="42"/>
      <c r="AW1821" s="42" t="s">
        <v>2412</v>
      </c>
      <c r="AX1821" s="42"/>
      <c r="AY1821" s="42"/>
      <c r="AZ1821" s="42"/>
      <c r="BA1821" s="42"/>
      <c r="BB1821" s="42"/>
      <c r="BN1821" s="128" t="s">
        <v>4578</v>
      </c>
      <c r="BO1821" s="58" t="str">
        <f t="shared" si="28"/>
        <v>境内资产</v>
      </c>
      <c r="BP1821" s="58" t="str">
        <f>IF(M1821="",VLOOKUP(D1821,Sheet4!$A$1:$B$92,2,0),VLOOKUP(Q1821,Sheet4!$A$1:$B$92,2,0))</f>
        <v>保险资产管理产品</v>
      </c>
    </row>
    <row r="1822" spans="1:68" s="58" customFormat="1" ht="12.75" customHeight="1">
      <c r="A1822" s="137" t="s">
        <v>1633</v>
      </c>
      <c r="B1822" s="42" t="s">
        <v>1634</v>
      </c>
      <c r="C1822" s="252" t="s">
        <v>5552</v>
      </c>
      <c r="D1822" s="257" t="s">
        <v>678</v>
      </c>
      <c r="E1822" s="42" t="s">
        <v>1635</v>
      </c>
      <c r="F1822" s="42" t="s">
        <v>1634</v>
      </c>
      <c r="G1822" s="42"/>
      <c r="H1822" s="307">
        <v>38.343216462417985</v>
      </c>
      <c r="I1822" s="315">
        <v>17.05892587308124</v>
      </c>
      <c r="J1822" s="105">
        <v>0</v>
      </c>
      <c r="K1822" s="42">
        <v>0</v>
      </c>
      <c r="L1822" s="42" t="s">
        <v>4487</v>
      </c>
      <c r="M1822" s="42" t="s">
        <v>2364</v>
      </c>
      <c r="N1822" s="42" t="s">
        <v>2365</v>
      </c>
      <c r="O1822" s="137" t="s">
        <v>2366</v>
      </c>
      <c r="P1822" s="42" t="s">
        <v>64</v>
      </c>
      <c r="Q1822" s="42" t="s">
        <v>65</v>
      </c>
      <c r="R1822" s="42">
        <v>1</v>
      </c>
      <c r="S1822" s="137" t="s">
        <v>2254</v>
      </c>
      <c r="T1822" s="62">
        <v>1193906.31</v>
      </c>
      <c r="U1822" s="62">
        <v>1127552.47</v>
      </c>
      <c r="Z1822" s="42" t="s">
        <v>68</v>
      </c>
      <c r="AJ1822" s="42"/>
      <c r="AW1822" s="42" t="s">
        <v>2412</v>
      </c>
      <c r="AX1822" s="42"/>
      <c r="AY1822" s="42"/>
      <c r="AZ1822" s="42"/>
      <c r="BA1822" s="42"/>
      <c r="BB1822" s="42"/>
      <c r="BN1822" s="128" t="s">
        <v>4578</v>
      </c>
      <c r="BO1822" s="58" t="str">
        <f t="shared" si="28"/>
        <v>境内资产</v>
      </c>
      <c r="BP1822" s="58" t="str">
        <f>IF(M1822="",VLOOKUP(D1822,Sheet4!$A$1:$B$92,2,0),VLOOKUP(Q1822,Sheet4!$A$1:$B$92,2,0))</f>
        <v>保险资产管理产品</v>
      </c>
    </row>
    <row r="1823" spans="1:68" s="58" customFormat="1" ht="12.75" customHeight="1">
      <c r="A1823" s="137" t="s">
        <v>1764</v>
      </c>
      <c r="B1823" s="42" t="s">
        <v>1765</v>
      </c>
      <c r="C1823" s="252" t="s">
        <v>5552</v>
      </c>
      <c r="D1823" s="257" t="s">
        <v>678</v>
      </c>
      <c r="E1823" s="42" t="s">
        <v>1766</v>
      </c>
      <c r="F1823" s="42" t="s">
        <v>1765</v>
      </c>
      <c r="G1823" s="42"/>
      <c r="H1823" s="307">
        <v>14.986241144404424</v>
      </c>
      <c r="I1823" s="315">
        <v>10.448465921775032</v>
      </c>
      <c r="J1823" s="105">
        <v>0</v>
      </c>
      <c r="K1823" s="42">
        <v>0</v>
      </c>
      <c r="L1823" s="42" t="s">
        <v>4487</v>
      </c>
      <c r="M1823" s="42" t="s">
        <v>2364</v>
      </c>
      <c r="N1823" s="42" t="s">
        <v>2365</v>
      </c>
      <c r="O1823" s="137" t="s">
        <v>2366</v>
      </c>
      <c r="P1823" s="42" t="s">
        <v>64</v>
      </c>
      <c r="Q1823" s="42" t="s">
        <v>65</v>
      </c>
      <c r="R1823" s="42">
        <v>1</v>
      </c>
      <c r="S1823" s="137" t="s">
        <v>2254</v>
      </c>
      <c r="T1823" s="62">
        <v>1193906.31</v>
      </c>
      <c r="U1823" s="62">
        <v>1127552.47</v>
      </c>
      <c r="Z1823" s="42" t="s">
        <v>68</v>
      </c>
      <c r="AJ1823" s="42"/>
      <c r="AW1823" s="42" t="s">
        <v>2412</v>
      </c>
      <c r="AX1823" s="42"/>
      <c r="AY1823" s="42"/>
      <c r="AZ1823" s="42"/>
      <c r="BA1823" s="42"/>
      <c r="BB1823" s="42"/>
      <c r="BN1823" s="128" t="s">
        <v>4578</v>
      </c>
      <c r="BO1823" s="58" t="str">
        <f t="shared" si="28"/>
        <v>境内资产</v>
      </c>
      <c r="BP1823" s="58" t="str">
        <f>IF(M1823="",VLOOKUP(D1823,Sheet4!$A$1:$B$92,2,0),VLOOKUP(Q1823,Sheet4!$A$1:$B$92,2,0))</f>
        <v>保险资产管理产品</v>
      </c>
    </row>
    <row r="1824" spans="1:68" s="58" customFormat="1" ht="12.75" customHeight="1">
      <c r="A1824" s="137" t="s">
        <v>1826</v>
      </c>
      <c r="B1824" s="42" t="s">
        <v>1827</v>
      </c>
      <c r="C1824" s="252" t="s">
        <v>5552</v>
      </c>
      <c r="D1824" s="257" t="s">
        <v>678</v>
      </c>
      <c r="E1824" s="42" t="s">
        <v>1828</v>
      </c>
      <c r="F1824" s="42" t="s">
        <v>1827</v>
      </c>
      <c r="G1824" s="42"/>
      <c r="H1824" s="307">
        <v>4.8395148877977974</v>
      </c>
      <c r="I1824" s="315">
        <v>3.2852311609276348</v>
      </c>
      <c r="J1824" s="105">
        <v>0</v>
      </c>
      <c r="K1824" s="42">
        <v>0</v>
      </c>
      <c r="L1824" s="42" t="s">
        <v>4487</v>
      </c>
      <c r="M1824" s="42" t="s">
        <v>2364</v>
      </c>
      <c r="N1824" s="42" t="s">
        <v>2365</v>
      </c>
      <c r="O1824" s="137" t="s">
        <v>2366</v>
      </c>
      <c r="P1824" s="42" t="s">
        <v>64</v>
      </c>
      <c r="Q1824" s="42" t="s">
        <v>65</v>
      </c>
      <c r="R1824" s="42">
        <v>1</v>
      </c>
      <c r="S1824" s="137" t="s">
        <v>2254</v>
      </c>
      <c r="T1824" s="62">
        <v>1193906.31</v>
      </c>
      <c r="U1824" s="62">
        <v>1127552.47</v>
      </c>
      <c r="Z1824" s="42" t="s">
        <v>68</v>
      </c>
      <c r="AJ1824" s="42"/>
      <c r="AW1824" s="42" t="s">
        <v>2412</v>
      </c>
      <c r="AX1824" s="42"/>
      <c r="AY1824" s="42"/>
      <c r="AZ1824" s="42"/>
      <c r="BA1824" s="42"/>
      <c r="BB1824" s="42"/>
      <c r="BN1824" s="128" t="s">
        <v>4578</v>
      </c>
      <c r="BO1824" s="58" t="str">
        <f t="shared" si="28"/>
        <v>境内资产</v>
      </c>
      <c r="BP1824" s="58" t="str">
        <f>IF(M1824="",VLOOKUP(D1824,Sheet4!$A$1:$B$92,2,0),VLOOKUP(Q1824,Sheet4!$A$1:$B$92,2,0))</f>
        <v>保险资产管理产品</v>
      </c>
    </row>
    <row r="1825" spans="1:68" s="58" customFormat="1" ht="12.75" customHeight="1">
      <c r="A1825" s="137" t="s">
        <v>2245</v>
      </c>
      <c r="B1825" s="42" t="s">
        <v>2246</v>
      </c>
      <c r="C1825" s="252" t="s">
        <v>5552</v>
      </c>
      <c r="D1825" s="257" t="s">
        <v>678</v>
      </c>
      <c r="E1825" s="42" t="s">
        <v>2814</v>
      </c>
      <c r="F1825" s="42" t="s">
        <v>2246</v>
      </c>
      <c r="G1825" s="42"/>
      <c r="H1825" s="307">
        <v>24.215851859567291</v>
      </c>
      <c r="I1825" s="315">
        <v>9.9966315020153882</v>
      </c>
      <c r="J1825" s="105">
        <v>0</v>
      </c>
      <c r="K1825" s="42">
        <v>0</v>
      </c>
      <c r="L1825" s="42" t="s">
        <v>4487</v>
      </c>
      <c r="M1825" s="42" t="s">
        <v>2364</v>
      </c>
      <c r="N1825" s="42" t="s">
        <v>2365</v>
      </c>
      <c r="O1825" s="137" t="s">
        <v>2366</v>
      </c>
      <c r="P1825" s="42" t="s">
        <v>64</v>
      </c>
      <c r="Q1825" s="42" t="s">
        <v>65</v>
      </c>
      <c r="R1825" s="42">
        <v>1</v>
      </c>
      <c r="S1825" s="137" t="s">
        <v>2254</v>
      </c>
      <c r="T1825" s="62">
        <v>1193906.31</v>
      </c>
      <c r="U1825" s="62">
        <v>1127552.47</v>
      </c>
      <c r="Z1825" s="42" t="s">
        <v>68</v>
      </c>
      <c r="AJ1825" s="42"/>
      <c r="AW1825" s="42" t="s">
        <v>2412</v>
      </c>
      <c r="AX1825" s="42"/>
      <c r="AY1825" s="42"/>
      <c r="AZ1825" s="42"/>
      <c r="BA1825" s="42"/>
      <c r="BB1825" s="42"/>
      <c r="BN1825" s="128" t="s">
        <v>4578</v>
      </c>
      <c r="BO1825" s="58" t="str">
        <f t="shared" si="28"/>
        <v>境内资产</v>
      </c>
      <c r="BP1825" s="58" t="str">
        <f>IF(M1825="",VLOOKUP(D1825,Sheet4!$A$1:$B$92,2,0),VLOOKUP(Q1825,Sheet4!$A$1:$B$92,2,0))</f>
        <v>保险资产管理产品</v>
      </c>
    </row>
    <row r="1826" spans="1:68" s="58" customFormat="1" ht="12.75" customHeight="1">
      <c r="A1826" s="137" t="s">
        <v>1639</v>
      </c>
      <c r="B1826" s="42" t="s">
        <v>1640</v>
      </c>
      <c r="C1826" s="252" t="s">
        <v>5552</v>
      </c>
      <c r="D1826" s="257" t="s">
        <v>678</v>
      </c>
      <c r="E1826" s="42" t="s">
        <v>1641</v>
      </c>
      <c r="F1826" s="42" t="s">
        <v>1640</v>
      </c>
      <c r="G1826" s="42"/>
      <c r="H1826" s="307">
        <v>8.4748289505713572</v>
      </c>
      <c r="I1826" s="315">
        <v>5.7859391924174126</v>
      </c>
      <c r="J1826" s="105">
        <v>0</v>
      </c>
      <c r="K1826" s="42">
        <v>0</v>
      </c>
      <c r="L1826" s="42" t="s">
        <v>4487</v>
      </c>
      <c r="M1826" s="42" t="s">
        <v>2364</v>
      </c>
      <c r="N1826" s="42" t="s">
        <v>2365</v>
      </c>
      <c r="O1826" s="137" t="s">
        <v>2366</v>
      </c>
      <c r="P1826" s="42" t="s">
        <v>64</v>
      </c>
      <c r="Q1826" s="42" t="s">
        <v>65</v>
      </c>
      <c r="R1826" s="42">
        <v>1</v>
      </c>
      <c r="S1826" s="137" t="s">
        <v>2254</v>
      </c>
      <c r="T1826" s="62">
        <v>1193906.31</v>
      </c>
      <c r="U1826" s="62">
        <v>1127552.47</v>
      </c>
      <c r="Z1826" s="42" t="s">
        <v>68</v>
      </c>
      <c r="AJ1826" s="42"/>
      <c r="AW1826" s="42" t="s">
        <v>2412</v>
      </c>
      <c r="AX1826" s="42"/>
      <c r="AY1826" s="42"/>
      <c r="AZ1826" s="42"/>
      <c r="BA1826" s="42"/>
      <c r="BB1826" s="42"/>
      <c r="BN1826" s="128" t="s">
        <v>4578</v>
      </c>
      <c r="BO1826" s="58" t="str">
        <f t="shared" si="28"/>
        <v>境内资产</v>
      </c>
      <c r="BP1826" s="58" t="str">
        <f>IF(M1826="",VLOOKUP(D1826,Sheet4!$A$1:$B$92,2,0),VLOOKUP(Q1826,Sheet4!$A$1:$B$92,2,0))</f>
        <v>保险资产管理产品</v>
      </c>
    </row>
    <row r="1827" spans="1:68" s="58" customFormat="1" ht="12.75" customHeight="1">
      <c r="A1827" s="137" t="s">
        <v>1642</v>
      </c>
      <c r="B1827" s="42" t="s">
        <v>1643</v>
      </c>
      <c r="C1827" s="252" t="s">
        <v>5552</v>
      </c>
      <c r="D1827" s="257" t="s">
        <v>678</v>
      </c>
      <c r="E1827" s="42" t="s">
        <v>1644</v>
      </c>
      <c r="F1827" s="42" t="s">
        <v>1643</v>
      </c>
      <c r="G1827" s="42"/>
      <c r="H1827" s="307">
        <v>20.213313053754543</v>
      </c>
      <c r="I1827" s="315">
        <v>9.8732318755074484</v>
      </c>
      <c r="J1827" s="105">
        <v>0</v>
      </c>
      <c r="K1827" s="42">
        <v>0</v>
      </c>
      <c r="L1827" s="42" t="s">
        <v>4487</v>
      </c>
      <c r="M1827" s="42" t="s">
        <v>2364</v>
      </c>
      <c r="N1827" s="42" t="s">
        <v>2365</v>
      </c>
      <c r="O1827" s="137" t="s">
        <v>2366</v>
      </c>
      <c r="P1827" s="42" t="s">
        <v>64</v>
      </c>
      <c r="Q1827" s="42" t="s">
        <v>65</v>
      </c>
      <c r="R1827" s="42">
        <v>1</v>
      </c>
      <c r="S1827" s="137" t="s">
        <v>2254</v>
      </c>
      <c r="T1827" s="62">
        <v>1193906.31</v>
      </c>
      <c r="U1827" s="62">
        <v>1127552.47</v>
      </c>
      <c r="Z1827" s="42" t="s">
        <v>68</v>
      </c>
      <c r="AJ1827" s="42"/>
      <c r="AW1827" s="42" t="s">
        <v>2412</v>
      </c>
      <c r="AX1827" s="42"/>
      <c r="AY1827" s="42"/>
      <c r="AZ1827" s="42"/>
      <c r="BA1827" s="42"/>
      <c r="BB1827" s="42"/>
      <c r="BN1827" s="128" t="s">
        <v>4578</v>
      </c>
      <c r="BO1827" s="58" t="str">
        <f t="shared" si="28"/>
        <v>境内资产</v>
      </c>
      <c r="BP1827" s="58" t="str">
        <f>IF(M1827="",VLOOKUP(D1827,Sheet4!$A$1:$B$92,2,0),VLOOKUP(Q1827,Sheet4!$A$1:$B$92,2,0))</f>
        <v>保险资产管理产品</v>
      </c>
    </row>
    <row r="1828" spans="1:68" s="58" customFormat="1" ht="12.75" customHeight="1">
      <c r="A1828" s="137" t="s">
        <v>2180</v>
      </c>
      <c r="B1828" s="42" t="s">
        <v>2347</v>
      </c>
      <c r="C1828" s="252" t="s">
        <v>5552</v>
      </c>
      <c r="D1828" s="257" t="s">
        <v>678</v>
      </c>
      <c r="E1828" s="42" t="s">
        <v>2815</v>
      </c>
      <c r="F1828" s="42" t="s">
        <v>2347</v>
      </c>
      <c r="G1828" s="42"/>
      <c r="H1828" s="307">
        <v>3.7653649399653197</v>
      </c>
      <c r="I1828" s="315">
        <v>3.4608133639387129</v>
      </c>
      <c r="J1828" s="105">
        <v>0</v>
      </c>
      <c r="K1828" s="42">
        <v>0</v>
      </c>
      <c r="L1828" s="42" t="s">
        <v>4487</v>
      </c>
      <c r="M1828" s="42" t="s">
        <v>2364</v>
      </c>
      <c r="N1828" s="42" t="s">
        <v>2365</v>
      </c>
      <c r="O1828" s="137" t="s">
        <v>2366</v>
      </c>
      <c r="P1828" s="42" t="s">
        <v>64</v>
      </c>
      <c r="Q1828" s="42" t="s">
        <v>65</v>
      </c>
      <c r="R1828" s="42">
        <v>1</v>
      </c>
      <c r="S1828" s="137" t="s">
        <v>2254</v>
      </c>
      <c r="T1828" s="62">
        <v>1193906.31</v>
      </c>
      <c r="U1828" s="62">
        <v>1127552.47</v>
      </c>
      <c r="Z1828" s="42" t="s">
        <v>68</v>
      </c>
      <c r="AJ1828" s="42"/>
      <c r="AW1828" s="42" t="s">
        <v>2412</v>
      </c>
      <c r="AX1828" s="42"/>
      <c r="AY1828" s="42"/>
      <c r="AZ1828" s="42"/>
      <c r="BA1828" s="42"/>
      <c r="BB1828" s="42"/>
      <c r="BN1828" s="128" t="s">
        <v>4578</v>
      </c>
      <c r="BO1828" s="58" t="str">
        <f t="shared" si="28"/>
        <v>境内资产</v>
      </c>
      <c r="BP1828" s="58" t="str">
        <f>IF(M1828="",VLOOKUP(D1828,Sheet4!$A$1:$B$92,2,0),VLOOKUP(Q1828,Sheet4!$A$1:$B$92,2,0))</f>
        <v>保险资产管理产品</v>
      </c>
    </row>
    <row r="1829" spans="1:68" s="58" customFormat="1" ht="12.75" customHeight="1">
      <c r="A1829" s="137" t="s">
        <v>1767</v>
      </c>
      <c r="B1829" s="42" t="s">
        <v>1768</v>
      </c>
      <c r="C1829" s="252" t="s">
        <v>5552</v>
      </c>
      <c r="D1829" s="257" t="s">
        <v>678</v>
      </c>
      <c r="E1829" s="42" t="s">
        <v>1769</v>
      </c>
      <c r="F1829" s="42" t="s">
        <v>1768</v>
      </c>
      <c r="G1829" s="42"/>
      <c r="H1829" s="307">
        <v>10.291593741012749</v>
      </c>
      <c r="I1829" s="315">
        <v>5.6624854907006608</v>
      </c>
      <c r="J1829" s="105">
        <v>0</v>
      </c>
      <c r="K1829" s="42">
        <v>0</v>
      </c>
      <c r="L1829" s="42" t="s">
        <v>4487</v>
      </c>
      <c r="M1829" s="42" t="s">
        <v>2364</v>
      </c>
      <c r="N1829" s="42" t="s">
        <v>2365</v>
      </c>
      <c r="O1829" s="137" t="s">
        <v>2366</v>
      </c>
      <c r="P1829" s="42" t="s">
        <v>64</v>
      </c>
      <c r="Q1829" s="42" t="s">
        <v>65</v>
      </c>
      <c r="R1829" s="42">
        <v>1</v>
      </c>
      <c r="S1829" s="137" t="s">
        <v>2254</v>
      </c>
      <c r="T1829" s="62">
        <v>1193906.31</v>
      </c>
      <c r="U1829" s="62">
        <v>1127552.47</v>
      </c>
      <c r="Z1829" s="42" t="s">
        <v>68</v>
      </c>
      <c r="AJ1829" s="42"/>
      <c r="AW1829" s="42" t="s">
        <v>2412</v>
      </c>
      <c r="AX1829" s="42"/>
      <c r="AY1829" s="42"/>
      <c r="AZ1829" s="42"/>
      <c r="BA1829" s="42"/>
      <c r="BB1829" s="42"/>
      <c r="BN1829" s="128" t="s">
        <v>4578</v>
      </c>
      <c r="BO1829" s="58" t="str">
        <f t="shared" si="28"/>
        <v>境内资产</v>
      </c>
      <c r="BP1829" s="58" t="str">
        <f>IF(M1829="",VLOOKUP(D1829,Sheet4!$A$1:$B$92,2,0),VLOOKUP(Q1829,Sheet4!$A$1:$B$92,2,0))</f>
        <v>保险资产管理产品</v>
      </c>
    </row>
    <row r="1830" spans="1:68" s="58" customFormat="1" ht="12.75" customHeight="1">
      <c r="A1830" s="137" t="s">
        <v>1773</v>
      </c>
      <c r="B1830" s="42" t="s">
        <v>1774</v>
      </c>
      <c r="C1830" s="252" t="s">
        <v>5552</v>
      </c>
      <c r="D1830" s="257" t="s">
        <v>678</v>
      </c>
      <c r="E1830" s="42" t="s">
        <v>1775</v>
      </c>
      <c r="F1830" s="42" t="s">
        <v>1774</v>
      </c>
      <c r="G1830" s="42"/>
      <c r="H1830" s="307">
        <v>29.873524656683724</v>
      </c>
      <c r="I1830" s="315">
        <v>23.713060568037569</v>
      </c>
      <c r="J1830" s="105">
        <v>0</v>
      </c>
      <c r="K1830" s="42">
        <v>0</v>
      </c>
      <c r="L1830" s="42" t="s">
        <v>4487</v>
      </c>
      <c r="M1830" s="42" t="s">
        <v>2364</v>
      </c>
      <c r="N1830" s="42" t="s">
        <v>2365</v>
      </c>
      <c r="O1830" s="137" t="s">
        <v>2366</v>
      </c>
      <c r="P1830" s="42" t="s">
        <v>64</v>
      </c>
      <c r="Q1830" s="42" t="s">
        <v>65</v>
      </c>
      <c r="R1830" s="42">
        <v>1</v>
      </c>
      <c r="S1830" s="137" t="s">
        <v>2254</v>
      </c>
      <c r="T1830" s="62">
        <v>1193906.31</v>
      </c>
      <c r="U1830" s="62">
        <v>1127552.47</v>
      </c>
      <c r="Z1830" s="42" t="s">
        <v>68</v>
      </c>
      <c r="AJ1830" s="42"/>
      <c r="AW1830" s="42" t="s">
        <v>2412</v>
      </c>
      <c r="AX1830" s="42"/>
      <c r="AY1830" s="42"/>
      <c r="AZ1830" s="42"/>
      <c r="BA1830" s="42"/>
      <c r="BB1830" s="42"/>
      <c r="BN1830" s="128" t="s">
        <v>4578</v>
      </c>
      <c r="BO1830" s="58" t="str">
        <f t="shared" si="28"/>
        <v>境内资产</v>
      </c>
      <c r="BP1830" s="58" t="str">
        <f>IF(M1830="",VLOOKUP(D1830,Sheet4!$A$1:$B$92,2,0),VLOOKUP(Q1830,Sheet4!$A$1:$B$92,2,0))</f>
        <v>保险资产管理产品</v>
      </c>
    </row>
    <row r="1831" spans="1:68" s="58" customFormat="1" ht="12.75" customHeight="1">
      <c r="A1831" s="137" t="s">
        <v>2043</v>
      </c>
      <c r="B1831" s="42" t="s">
        <v>2044</v>
      </c>
      <c r="C1831" s="252" t="s">
        <v>5552</v>
      </c>
      <c r="D1831" s="257" t="s">
        <v>678</v>
      </c>
      <c r="E1831" s="42" t="s">
        <v>4375</v>
      </c>
      <c r="F1831" s="42" t="s">
        <v>2044</v>
      </c>
      <c r="G1831" s="42"/>
      <c r="H1831" s="307">
        <v>58.513161198705667</v>
      </c>
      <c r="I1831" s="315">
        <v>30.000709547808473</v>
      </c>
      <c r="J1831" s="105">
        <v>0</v>
      </c>
      <c r="K1831" s="42">
        <v>0</v>
      </c>
      <c r="L1831" s="42" t="s">
        <v>4487</v>
      </c>
      <c r="M1831" s="42" t="s">
        <v>2364</v>
      </c>
      <c r="N1831" s="42" t="s">
        <v>2365</v>
      </c>
      <c r="O1831" s="137" t="s">
        <v>2366</v>
      </c>
      <c r="P1831" s="42" t="s">
        <v>64</v>
      </c>
      <c r="Q1831" s="42" t="s">
        <v>65</v>
      </c>
      <c r="R1831" s="42">
        <v>1</v>
      </c>
      <c r="S1831" s="137" t="s">
        <v>2254</v>
      </c>
      <c r="T1831" s="62">
        <v>1193906.31</v>
      </c>
      <c r="U1831" s="62">
        <v>1127552.47</v>
      </c>
      <c r="Z1831" s="42" t="s">
        <v>68</v>
      </c>
      <c r="AJ1831" s="42"/>
      <c r="AW1831" s="42" t="s">
        <v>2412</v>
      </c>
      <c r="AX1831" s="42"/>
      <c r="AY1831" s="42"/>
      <c r="AZ1831" s="42"/>
      <c r="BA1831" s="42"/>
      <c r="BB1831" s="42"/>
      <c r="BN1831" s="128" t="s">
        <v>4578</v>
      </c>
      <c r="BO1831" s="58" t="str">
        <f t="shared" si="28"/>
        <v>境内资产</v>
      </c>
      <c r="BP1831" s="58" t="str">
        <f>IF(M1831="",VLOOKUP(D1831,Sheet4!$A$1:$B$92,2,0),VLOOKUP(Q1831,Sheet4!$A$1:$B$92,2,0))</f>
        <v>保险资产管理产品</v>
      </c>
    </row>
    <row r="1832" spans="1:68" s="58" customFormat="1" ht="12.75" customHeight="1">
      <c r="A1832" s="137" t="s">
        <v>1776</v>
      </c>
      <c r="B1832" s="42" t="s">
        <v>1777</v>
      </c>
      <c r="C1832" s="252" t="s">
        <v>5552</v>
      </c>
      <c r="D1832" s="257" t="s">
        <v>678</v>
      </c>
      <c r="E1832" s="42" t="s">
        <v>1778</v>
      </c>
      <c r="F1832" s="42" t="s">
        <v>1777</v>
      </c>
      <c r="G1832" s="42"/>
      <c r="H1832" s="307">
        <v>32.295877710605581</v>
      </c>
      <c r="I1832" s="315">
        <v>20.599410044668957</v>
      </c>
      <c r="J1832" s="105">
        <v>0</v>
      </c>
      <c r="K1832" s="42">
        <v>0</v>
      </c>
      <c r="L1832" s="42" t="s">
        <v>4487</v>
      </c>
      <c r="M1832" s="42" t="s">
        <v>2364</v>
      </c>
      <c r="N1832" s="42" t="s">
        <v>2365</v>
      </c>
      <c r="O1832" s="137" t="s">
        <v>2366</v>
      </c>
      <c r="P1832" s="42" t="s">
        <v>64</v>
      </c>
      <c r="Q1832" s="42" t="s">
        <v>65</v>
      </c>
      <c r="R1832" s="42">
        <v>1</v>
      </c>
      <c r="S1832" s="137" t="s">
        <v>2254</v>
      </c>
      <c r="T1832" s="62">
        <v>1193906.31</v>
      </c>
      <c r="U1832" s="62">
        <v>1127552.47</v>
      </c>
      <c r="Z1832" s="42" t="s">
        <v>68</v>
      </c>
      <c r="AJ1832" s="42"/>
      <c r="AW1832" s="42" t="s">
        <v>2412</v>
      </c>
      <c r="AX1832" s="42"/>
      <c r="AY1832" s="42"/>
      <c r="AZ1832" s="42"/>
      <c r="BA1832" s="42"/>
      <c r="BB1832" s="42"/>
      <c r="BN1832" s="128" t="s">
        <v>4578</v>
      </c>
      <c r="BO1832" s="58" t="str">
        <f t="shared" si="28"/>
        <v>境内资产</v>
      </c>
      <c r="BP1832" s="58" t="str">
        <f>IF(M1832="",VLOOKUP(D1832,Sheet4!$A$1:$B$92,2,0),VLOOKUP(Q1832,Sheet4!$A$1:$B$92,2,0))</f>
        <v>保险资产管理产品</v>
      </c>
    </row>
    <row r="1833" spans="1:68" s="58" customFormat="1" ht="12.75" customHeight="1">
      <c r="A1833" s="137" t="s">
        <v>1832</v>
      </c>
      <c r="B1833" s="42" t="s">
        <v>1833</v>
      </c>
      <c r="C1833" s="252" t="s">
        <v>5552</v>
      </c>
      <c r="D1833" s="257" t="s">
        <v>678</v>
      </c>
      <c r="E1833" s="42" t="s">
        <v>1834</v>
      </c>
      <c r="F1833" s="42" t="s">
        <v>1833</v>
      </c>
      <c r="G1833" s="42"/>
      <c r="H1833" s="307">
        <v>20.030376622345099</v>
      </c>
      <c r="I1833" s="315">
        <v>10.618478378278521</v>
      </c>
      <c r="J1833" s="105">
        <v>0</v>
      </c>
      <c r="K1833" s="42">
        <v>0</v>
      </c>
      <c r="L1833" s="42" t="s">
        <v>4487</v>
      </c>
      <c r="M1833" s="42" t="s">
        <v>2364</v>
      </c>
      <c r="N1833" s="42" t="s">
        <v>2365</v>
      </c>
      <c r="O1833" s="137" t="s">
        <v>2366</v>
      </c>
      <c r="P1833" s="42" t="s">
        <v>64</v>
      </c>
      <c r="Q1833" s="42" t="s">
        <v>65</v>
      </c>
      <c r="R1833" s="42">
        <v>1</v>
      </c>
      <c r="S1833" s="137" t="s">
        <v>2254</v>
      </c>
      <c r="T1833" s="62">
        <v>1193906.31</v>
      </c>
      <c r="U1833" s="62">
        <v>1127552.47</v>
      </c>
      <c r="Z1833" s="42" t="s">
        <v>68</v>
      </c>
      <c r="AJ1833" s="42"/>
      <c r="AW1833" s="42" t="s">
        <v>2412</v>
      </c>
      <c r="AX1833" s="42"/>
      <c r="AY1833" s="42"/>
      <c r="AZ1833" s="42"/>
      <c r="BA1833" s="42"/>
      <c r="BB1833" s="42"/>
      <c r="BN1833" s="128" t="s">
        <v>4578</v>
      </c>
      <c r="BO1833" s="58" t="str">
        <f t="shared" si="28"/>
        <v>境内资产</v>
      </c>
      <c r="BP1833" s="58" t="str">
        <f>IF(M1833="",VLOOKUP(D1833,Sheet4!$A$1:$B$92,2,0),VLOOKUP(Q1833,Sheet4!$A$1:$B$92,2,0))</f>
        <v>保险资产管理产品</v>
      </c>
    </row>
    <row r="1834" spans="1:68" s="58" customFormat="1" ht="12.75" customHeight="1">
      <c r="A1834" s="137" t="s">
        <v>1779</v>
      </c>
      <c r="B1834" s="42" t="s">
        <v>1780</v>
      </c>
      <c r="C1834" s="252" t="s">
        <v>5552</v>
      </c>
      <c r="D1834" s="257" t="s">
        <v>678</v>
      </c>
      <c r="E1834" s="42" t="s">
        <v>1781</v>
      </c>
      <c r="F1834" s="42" t="s">
        <v>1780</v>
      </c>
      <c r="G1834" s="42"/>
      <c r="H1834" s="307">
        <v>13.105126855477298</v>
      </c>
      <c r="I1834" s="315">
        <v>9.1735887988341087</v>
      </c>
      <c r="J1834" s="105">
        <v>0</v>
      </c>
      <c r="K1834" s="42">
        <v>0</v>
      </c>
      <c r="L1834" s="42" t="s">
        <v>4487</v>
      </c>
      <c r="M1834" s="42" t="s">
        <v>2364</v>
      </c>
      <c r="N1834" s="42" t="s">
        <v>2365</v>
      </c>
      <c r="O1834" s="137" t="s">
        <v>2366</v>
      </c>
      <c r="P1834" s="50" t="s">
        <v>64</v>
      </c>
      <c r="Q1834" s="50" t="s">
        <v>65</v>
      </c>
      <c r="R1834" s="50">
        <v>1</v>
      </c>
      <c r="S1834" s="137" t="s">
        <v>2254</v>
      </c>
      <c r="T1834" s="62">
        <v>1193906.31</v>
      </c>
      <c r="U1834" s="62">
        <v>1127552.47</v>
      </c>
      <c r="Z1834" s="42" t="s">
        <v>68</v>
      </c>
      <c r="AJ1834" s="42"/>
      <c r="AW1834" s="42" t="s">
        <v>2412</v>
      </c>
      <c r="AX1834" s="42"/>
      <c r="AY1834" s="42"/>
      <c r="AZ1834" s="42"/>
      <c r="BA1834" s="42"/>
      <c r="BB1834" s="42"/>
      <c r="BN1834" s="128" t="s">
        <v>4578</v>
      </c>
      <c r="BO1834" s="58" t="str">
        <f t="shared" si="28"/>
        <v>境内资产</v>
      </c>
      <c r="BP1834" s="58" t="str">
        <f>IF(M1834="",VLOOKUP(D1834,Sheet4!$A$1:$B$92,2,0),VLOOKUP(Q1834,Sheet4!$A$1:$B$92,2,0))</f>
        <v>保险资产管理产品</v>
      </c>
    </row>
    <row r="1835" spans="1:68" s="58" customFormat="1" ht="12.75" customHeight="1">
      <c r="A1835" s="137" t="s">
        <v>2295</v>
      </c>
      <c r="B1835" s="42" t="s">
        <v>2348</v>
      </c>
      <c r="C1835" s="252" t="s">
        <v>1305</v>
      </c>
      <c r="D1835" s="252" t="s">
        <v>1318</v>
      </c>
      <c r="E1835" s="42" t="s">
        <v>2349</v>
      </c>
      <c r="F1835" s="42" t="s">
        <v>2348</v>
      </c>
      <c r="G1835" s="42"/>
      <c r="H1835" s="307">
        <v>34786.275240056326</v>
      </c>
      <c r="I1835" s="315">
        <v>34789.775870799022</v>
      </c>
      <c r="J1835" s="105">
        <v>0</v>
      </c>
      <c r="K1835" s="42">
        <v>0</v>
      </c>
      <c r="L1835" s="42" t="s">
        <v>4487</v>
      </c>
      <c r="M1835" s="42" t="s">
        <v>2364</v>
      </c>
      <c r="N1835" s="42" t="s">
        <v>2365</v>
      </c>
      <c r="O1835" s="137" t="s">
        <v>2366</v>
      </c>
      <c r="P1835" s="50" t="s">
        <v>64</v>
      </c>
      <c r="Q1835" s="50" t="s">
        <v>65</v>
      </c>
      <c r="R1835" s="50">
        <v>1</v>
      </c>
      <c r="S1835" s="137" t="s">
        <v>2254</v>
      </c>
      <c r="T1835" s="62">
        <v>1193906.31</v>
      </c>
      <c r="U1835" s="62">
        <v>1127552.47</v>
      </c>
      <c r="Z1835" s="42" t="s">
        <v>68</v>
      </c>
      <c r="AJ1835" s="42"/>
      <c r="AW1835" s="42" t="s">
        <v>2412</v>
      </c>
      <c r="AX1835" s="42"/>
      <c r="AY1835" s="42"/>
      <c r="AZ1835" s="42"/>
      <c r="BA1835" s="42"/>
      <c r="BB1835" s="42"/>
      <c r="BN1835" s="128" t="s">
        <v>4578</v>
      </c>
      <c r="BO1835" s="58" t="str">
        <f t="shared" si="28"/>
        <v>境内资产</v>
      </c>
      <c r="BP1835" s="58" t="str">
        <f>IF(M1835="",VLOOKUP(D1835,Sheet4!$A$1:$B$92,2,0),VLOOKUP(Q1835,Sheet4!$A$1:$B$92,2,0))</f>
        <v>保险资产管理产品</v>
      </c>
    </row>
    <row r="1836" spans="1:68" s="58" customFormat="1" ht="12.75" customHeight="1">
      <c r="A1836" s="137" t="s">
        <v>2296</v>
      </c>
      <c r="B1836" s="42" t="s">
        <v>2350</v>
      </c>
      <c r="C1836" s="255" t="s">
        <v>71</v>
      </c>
      <c r="D1836" s="255" t="s">
        <v>72</v>
      </c>
      <c r="E1836" s="42" t="s">
        <v>4461</v>
      </c>
      <c r="F1836" s="42" t="s">
        <v>2350</v>
      </c>
      <c r="G1836" s="42"/>
      <c r="H1836" s="307">
        <v>36413.84906216136</v>
      </c>
      <c r="I1836" s="315">
        <v>36370.985446643412</v>
      </c>
      <c r="J1836" s="105">
        <v>566.45138517831822</v>
      </c>
      <c r="K1836" s="42">
        <v>0</v>
      </c>
      <c r="L1836" s="42" t="s">
        <v>4487</v>
      </c>
      <c r="M1836" s="42" t="s">
        <v>2364</v>
      </c>
      <c r="N1836" s="42" t="s">
        <v>2365</v>
      </c>
      <c r="O1836" s="137" t="s">
        <v>2366</v>
      </c>
      <c r="P1836" s="50" t="s">
        <v>64</v>
      </c>
      <c r="Q1836" s="50" t="s">
        <v>65</v>
      </c>
      <c r="R1836" s="50">
        <v>1</v>
      </c>
      <c r="S1836" s="137" t="s">
        <v>2254</v>
      </c>
      <c r="T1836" s="62">
        <v>1193906.31</v>
      </c>
      <c r="U1836" s="62">
        <v>1127552.47</v>
      </c>
      <c r="Z1836" s="42" t="s">
        <v>68</v>
      </c>
      <c r="AJ1836" s="42"/>
      <c r="AW1836" s="42" t="s">
        <v>2412</v>
      </c>
      <c r="AX1836" s="42"/>
      <c r="AY1836" s="42">
        <v>0.63561643835616399</v>
      </c>
      <c r="AZ1836" s="42" t="s">
        <v>74</v>
      </c>
      <c r="BA1836" s="42">
        <v>5.7611999999999997</v>
      </c>
      <c r="BB1836" s="50" t="s">
        <v>68</v>
      </c>
      <c r="BN1836" s="128" t="s">
        <v>4578</v>
      </c>
      <c r="BO1836" s="58" t="str">
        <f t="shared" si="28"/>
        <v>境内资产</v>
      </c>
      <c r="BP1836" s="58" t="str">
        <f>IF(M1836="",VLOOKUP(D1836,Sheet4!$A$1:$B$92,2,0),VLOOKUP(Q1836,Sheet4!$A$1:$B$92,2,0))</f>
        <v>保险资产管理产品</v>
      </c>
    </row>
    <row r="1837" spans="1:68" s="58" customFormat="1" ht="12.75" customHeight="1">
      <c r="A1837" s="137" t="s">
        <v>2297</v>
      </c>
      <c r="B1837" s="42" t="s">
        <v>2368</v>
      </c>
      <c r="C1837" s="255" t="s">
        <v>71</v>
      </c>
      <c r="D1837" s="255" t="s">
        <v>1154</v>
      </c>
      <c r="E1837" s="42" t="s">
        <v>4462</v>
      </c>
      <c r="F1837" s="42" t="s">
        <v>2368</v>
      </c>
      <c r="G1837" s="42"/>
      <c r="H1837" s="307">
        <v>18115.194951866699</v>
      </c>
      <c r="I1837" s="315">
        <v>18097.169882262853</v>
      </c>
      <c r="J1837" s="105">
        <v>612.51655948409405</v>
      </c>
      <c r="K1837" s="42">
        <v>0</v>
      </c>
      <c r="L1837" s="42" t="s">
        <v>4487</v>
      </c>
      <c r="M1837" s="42" t="s">
        <v>2364</v>
      </c>
      <c r="N1837" s="42" t="s">
        <v>2365</v>
      </c>
      <c r="O1837" s="137" t="s">
        <v>2366</v>
      </c>
      <c r="P1837" s="50" t="s">
        <v>64</v>
      </c>
      <c r="Q1837" s="50" t="s">
        <v>65</v>
      </c>
      <c r="R1837" s="50">
        <v>1</v>
      </c>
      <c r="S1837" s="137" t="s">
        <v>2254</v>
      </c>
      <c r="T1837" s="62">
        <v>1193906.31</v>
      </c>
      <c r="U1837" s="62">
        <v>1127552.47</v>
      </c>
      <c r="Z1837" s="42" t="s">
        <v>68</v>
      </c>
      <c r="AJ1837" s="42"/>
      <c r="AW1837" s="42" t="s">
        <v>2412</v>
      </c>
      <c r="AX1837" s="42"/>
      <c r="AY1837" s="42">
        <v>0.117808219178082</v>
      </c>
      <c r="AZ1837" s="42" t="s">
        <v>74</v>
      </c>
      <c r="BA1837" s="42">
        <v>0.1174</v>
      </c>
      <c r="BB1837" s="50" t="s">
        <v>68</v>
      </c>
      <c r="BN1837" s="128" t="s">
        <v>4578</v>
      </c>
      <c r="BO1837" s="58" t="str">
        <f t="shared" si="28"/>
        <v>境内资产</v>
      </c>
      <c r="BP1837" s="58" t="str">
        <f>IF(M1837="",VLOOKUP(D1837,Sheet4!$A$1:$B$92,2,0),VLOOKUP(Q1837,Sheet4!$A$1:$B$92,2,0))</f>
        <v>保险资产管理产品</v>
      </c>
    </row>
    <row r="1838" spans="1:68" s="58" customFormat="1" ht="12.75" customHeight="1">
      <c r="A1838" s="137" t="s">
        <v>2255</v>
      </c>
      <c r="B1838" s="138" t="s">
        <v>2256</v>
      </c>
      <c r="C1838" s="250" t="s">
        <v>222</v>
      </c>
      <c r="D1838" s="256" t="s">
        <v>221</v>
      </c>
      <c r="E1838" s="42" t="s">
        <v>2307</v>
      </c>
      <c r="F1838" s="42" t="s">
        <v>2308</v>
      </c>
      <c r="G1838" s="42"/>
      <c r="H1838" s="307">
        <v>8184970.6711250572</v>
      </c>
      <c r="I1838" s="315">
        <v>8184970.6711250572</v>
      </c>
      <c r="J1838" s="105">
        <v>3860.2302214872552</v>
      </c>
      <c r="K1838" s="42">
        <v>0</v>
      </c>
      <c r="L1838" s="42" t="s">
        <v>4489</v>
      </c>
      <c r="M1838" s="50" t="s">
        <v>2369</v>
      </c>
      <c r="N1838" s="50" t="s">
        <v>5532</v>
      </c>
      <c r="O1838" s="137" t="s">
        <v>2371</v>
      </c>
      <c r="P1838" s="42" t="s">
        <v>64</v>
      </c>
      <c r="Q1838" s="42" t="s">
        <v>65</v>
      </c>
      <c r="R1838" s="42">
        <v>2</v>
      </c>
      <c r="S1838" s="137" t="s">
        <v>2254</v>
      </c>
      <c r="T1838" s="62">
        <v>16867538196.9</v>
      </c>
      <c r="U1838" s="62">
        <v>14487907740.719999</v>
      </c>
      <c r="Z1838" s="42" t="s">
        <v>280</v>
      </c>
      <c r="AJ1838" s="42"/>
      <c r="AW1838" s="50" t="s">
        <v>2412</v>
      </c>
      <c r="AX1838" s="108">
        <v>0</v>
      </c>
      <c r="AY1838" s="42"/>
      <c r="AZ1838" s="42"/>
      <c r="BA1838" s="42"/>
      <c r="BB1838" s="42"/>
      <c r="BN1838" s="128" t="s">
        <v>4578</v>
      </c>
      <c r="BO1838" s="58" t="str">
        <f t="shared" si="28"/>
        <v>境内资产</v>
      </c>
      <c r="BP1838" s="58" t="str">
        <f>IF(M1838="",VLOOKUP(D1838,Sheet4!$A$1:$B$92,2,0),VLOOKUP(Q1838,Sheet4!$A$1:$B$92,2,0))</f>
        <v>保险资产管理产品</v>
      </c>
    </row>
    <row r="1839" spans="1:68" s="58" customFormat="1" ht="12.75" customHeight="1">
      <c r="A1839" s="138" t="s">
        <v>2305</v>
      </c>
      <c r="B1839" s="50" t="s">
        <v>2306</v>
      </c>
      <c r="C1839" s="252" t="s">
        <v>821</v>
      </c>
      <c r="D1839" s="274" t="s">
        <v>5615</v>
      </c>
      <c r="E1839" s="42" t="s">
        <v>2309</v>
      </c>
      <c r="F1839" s="42" t="s">
        <v>2305</v>
      </c>
      <c r="G1839" s="42"/>
      <c r="H1839" s="307">
        <v>469075298.90042245</v>
      </c>
      <c r="I1839" s="315">
        <v>469075298.90042245</v>
      </c>
      <c r="J1839" s="105">
        <v>1991712.8414348678</v>
      </c>
      <c r="K1839" s="42">
        <v>0</v>
      </c>
      <c r="L1839" s="42" t="s">
        <v>4489</v>
      </c>
      <c r="M1839" s="50" t="s">
        <v>2369</v>
      </c>
      <c r="N1839" s="50" t="s">
        <v>5532</v>
      </c>
      <c r="O1839" s="137" t="s">
        <v>2371</v>
      </c>
      <c r="P1839" s="42" t="s">
        <v>64</v>
      </c>
      <c r="Q1839" s="42" t="s">
        <v>65</v>
      </c>
      <c r="R1839" s="42">
        <v>2</v>
      </c>
      <c r="S1839" s="137" t="s">
        <v>2254</v>
      </c>
      <c r="T1839" s="62">
        <v>16867538196.9</v>
      </c>
      <c r="U1839" s="62">
        <v>14487907740.719999</v>
      </c>
      <c r="Z1839" s="42" t="s">
        <v>68</v>
      </c>
      <c r="AJ1839" s="42"/>
      <c r="AW1839" s="50" t="s">
        <v>2412</v>
      </c>
      <c r="AX1839" s="146">
        <v>0.13389999999999999</v>
      </c>
      <c r="AY1839" s="42"/>
      <c r="AZ1839" s="42"/>
      <c r="BA1839" s="42"/>
      <c r="BB1839" s="42"/>
      <c r="BN1839" s="128" t="s">
        <v>4578</v>
      </c>
      <c r="BO1839" s="58" t="str">
        <f t="shared" si="28"/>
        <v>境内资产</v>
      </c>
      <c r="BP1839" s="58" t="str">
        <f>IF(M1839="",VLOOKUP(D1839,Sheet4!$A$1:$B$92,2,0),VLOOKUP(Q1839,Sheet4!$A$1:$B$92,2,0))</f>
        <v>保险资产管理产品</v>
      </c>
    </row>
    <row r="1840" spans="1:68" s="58" customFormat="1" ht="12.75" customHeight="1">
      <c r="A1840" s="137" t="s">
        <v>224</v>
      </c>
      <c r="B1840" s="137" t="s">
        <v>224</v>
      </c>
      <c r="C1840" s="250" t="s">
        <v>222</v>
      </c>
      <c r="D1840" s="256" t="s">
        <v>224</v>
      </c>
      <c r="E1840" s="42">
        <v>0</v>
      </c>
      <c r="F1840" s="50" t="s">
        <v>5354</v>
      </c>
      <c r="G1840" s="42"/>
      <c r="H1840" s="307">
        <v>259797.5040008816</v>
      </c>
      <c r="I1840" s="315">
        <v>259797.5040008816</v>
      </c>
      <c r="J1840" s="105">
        <v>0</v>
      </c>
      <c r="K1840" s="42">
        <v>0</v>
      </c>
      <c r="L1840" s="42" t="s">
        <v>4489</v>
      </c>
      <c r="M1840" s="50" t="s">
        <v>2369</v>
      </c>
      <c r="N1840" s="50" t="s">
        <v>5532</v>
      </c>
      <c r="O1840" s="137" t="s">
        <v>2371</v>
      </c>
      <c r="P1840" s="42" t="s">
        <v>64</v>
      </c>
      <c r="Q1840" s="42" t="s">
        <v>65</v>
      </c>
      <c r="R1840" s="42">
        <v>2</v>
      </c>
      <c r="S1840" s="137" t="s">
        <v>2254</v>
      </c>
      <c r="T1840" s="62">
        <v>16867538196.9</v>
      </c>
      <c r="U1840" s="62">
        <v>14487907740.719999</v>
      </c>
      <c r="Z1840" s="42"/>
      <c r="AJ1840" s="42"/>
      <c r="AW1840" s="50" t="s">
        <v>2412</v>
      </c>
      <c r="AX1840" s="108"/>
      <c r="AY1840" s="42"/>
      <c r="AZ1840" s="42"/>
      <c r="BA1840" s="42"/>
      <c r="BB1840" s="42"/>
      <c r="BN1840" s="128" t="s">
        <v>4578</v>
      </c>
      <c r="BO1840" s="58" t="str">
        <f t="shared" si="28"/>
        <v>境内资产</v>
      </c>
      <c r="BP1840" s="58" t="str">
        <f>IF(M1840="",VLOOKUP(D1840,Sheet4!$A$1:$B$92,2,0),VLOOKUP(Q1840,Sheet4!$A$1:$B$92,2,0))</f>
        <v>保险资产管理产品</v>
      </c>
    </row>
    <row r="1841" spans="1:68" s="58" customFormat="1" ht="12.75" customHeight="1">
      <c r="A1841" s="138" t="s">
        <v>5387</v>
      </c>
      <c r="B1841" s="138" t="s">
        <v>5387</v>
      </c>
      <c r="C1841" s="250" t="s">
        <v>222</v>
      </c>
      <c r="D1841" s="256" t="s">
        <v>224</v>
      </c>
      <c r="E1841" s="42">
        <v>0</v>
      </c>
      <c r="F1841" s="59" t="s">
        <v>5354</v>
      </c>
      <c r="G1841" s="42"/>
      <c r="H1841" s="307">
        <v>35385.832929661337</v>
      </c>
      <c r="I1841" s="315">
        <v>35385.832929661337</v>
      </c>
      <c r="J1841" s="105">
        <v>0</v>
      </c>
      <c r="K1841" s="42">
        <v>0</v>
      </c>
      <c r="L1841" s="42" t="s">
        <v>4489</v>
      </c>
      <c r="M1841" s="50" t="s">
        <v>2369</v>
      </c>
      <c r="N1841" s="50" t="s">
        <v>5532</v>
      </c>
      <c r="O1841" s="137" t="s">
        <v>2371</v>
      </c>
      <c r="P1841" s="42" t="s">
        <v>64</v>
      </c>
      <c r="Q1841" s="42" t="s">
        <v>65</v>
      </c>
      <c r="R1841" s="42">
        <v>2</v>
      </c>
      <c r="S1841" s="137" t="s">
        <v>2254</v>
      </c>
      <c r="T1841" s="62">
        <v>16867538196.9</v>
      </c>
      <c r="U1841" s="62">
        <v>14487907740.719999</v>
      </c>
      <c r="Z1841" s="42"/>
      <c r="AJ1841" s="42"/>
      <c r="AW1841" s="50" t="s">
        <v>2412</v>
      </c>
      <c r="AX1841" s="108"/>
      <c r="AY1841" s="42"/>
      <c r="AZ1841" s="42"/>
      <c r="BA1841" s="42"/>
      <c r="BB1841" s="42"/>
      <c r="BN1841" s="128" t="s">
        <v>4578</v>
      </c>
      <c r="BO1841" s="58" t="str">
        <f t="shared" si="28"/>
        <v>境内资产</v>
      </c>
      <c r="BP1841" s="58" t="str">
        <f>IF(M1841="",VLOOKUP(D1841,Sheet4!$A$1:$B$92,2,0),VLOOKUP(Q1841,Sheet4!$A$1:$B$92,2,0))</f>
        <v>保险资产管理产品</v>
      </c>
    </row>
    <row r="1842" spans="1:68" s="58" customFormat="1" ht="12.75" customHeight="1">
      <c r="A1842" s="138" t="s">
        <v>2263</v>
      </c>
      <c r="B1842" s="50" t="s">
        <v>2310</v>
      </c>
      <c r="C1842" s="252" t="s">
        <v>5552</v>
      </c>
      <c r="D1842" s="257" t="s">
        <v>672</v>
      </c>
      <c r="E1842" s="42" t="s">
        <v>4437</v>
      </c>
      <c r="F1842" s="42" t="s">
        <v>2310</v>
      </c>
      <c r="G1842" s="42"/>
      <c r="H1842" s="307">
        <v>1681804.6220719847</v>
      </c>
      <c r="I1842" s="315">
        <v>1078318.281372698</v>
      </c>
      <c r="J1842" s="105">
        <v>0</v>
      </c>
      <c r="K1842" s="42">
        <v>0</v>
      </c>
      <c r="L1842" s="42" t="s">
        <v>4489</v>
      </c>
      <c r="M1842" s="50" t="s">
        <v>2369</v>
      </c>
      <c r="N1842" s="50" t="s">
        <v>5532</v>
      </c>
      <c r="O1842" s="137" t="s">
        <v>2371</v>
      </c>
      <c r="P1842" s="42" t="s">
        <v>64</v>
      </c>
      <c r="Q1842" s="42" t="s">
        <v>65</v>
      </c>
      <c r="R1842" s="42">
        <v>2</v>
      </c>
      <c r="S1842" s="137" t="s">
        <v>2254</v>
      </c>
      <c r="T1842" s="62">
        <v>16867538196.9</v>
      </c>
      <c r="U1842" s="62">
        <v>14487907740.719999</v>
      </c>
      <c r="Z1842" s="42" t="s">
        <v>68</v>
      </c>
      <c r="AJ1842" s="42"/>
      <c r="AW1842" s="50" t="s">
        <v>2412</v>
      </c>
      <c r="AX1842" s="108"/>
      <c r="AY1842" s="42"/>
      <c r="AZ1842" s="42"/>
      <c r="BA1842" s="42"/>
      <c r="BB1842" s="42"/>
      <c r="BN1842" s="128" t="s">
        <v>4578</v>
      </c>
      <c r="BO1842" s="58" t="str">
        <f t="shared" si="28"/>
        <v>境内资产</v>
      </c>
      <c r="BP1842" s="58" t="str">
        <f>IF(M1842="",VLOOKUP(D1842,Sheet4!$A$1:$B$92,2,0),VLOOKUP(Q1842,Sheet4!$A$1:$B$92,2,0))</f>
        <v>保险资产管理产品</v>
      </c>
    </row>
    <row r="1843" spans="1:68" s="58" customFormat="1" ht="12.75" customHeight="1">
      <c r="A1843" s="137" t="s">
        <v>2264</v>
      </c>
      <c r="B1843" s="50" t="s">
        <v>2311</v>
      </c>
      <c r="C1843" s="252" t="s">
        <v>5552</v>
      </c>
      <c r="D1843" s="257" t="s">
        <v>672</v>
      </c>
      <c r="E1843" s="42" t="s">
        <v>4438</v>
      </c>
      <c r="F1843" s="42" t="s">
        <v>2311</v>
      </c>
      <c r="G1843" s="42"/>
      <c r="H1843" s="307">
        <v>2284839.8320976356</v>
      </c>
      <c r="I1843" s="315">
        <v>1959814.5633918804</v>
      </c>
      <c r="J1843" s="105">
        <v>0</v>
      </c>
      <c r="K1843" s="42">
        <v>0</v>
      </c>
      <c r="L1843" s="42" t="s">
        <v>4489</v>
      </c>
      <c r="M1843" s="50" t="s">
        <v>2369</v>
      </c>
      <c r="N1843" s="50" t="s">
        <v>5532</v>
      </c>
      <c r="O1843" s="137" t="s">
        <v>2371</v>
      </c>
      <c r="P1843" s="42" t="s">
        <v>64</v>
      </c>
      <c r="Q1843" s="42" t="s">
        <v>65</v>
      </c>
      <c r="R1843" s="42">
        <v>2</v>
      </c>
      <c r="S1843" s="137" t="s">
        <v>2254</v>
      </c>
      <c r="T1843" s="62">
        <v>16867538196.9</v>
      </c>
      <c r="U1843" s="62">
        <v>14487907740.719999</v>
      </c>
      <c r="Z1843" s="42" t="s">
        <v>68</v>
      </c>
      <c r="AJ1843" s="42"/>
      <c r="AW1843" s="42" t="s">
        <v>2412</v>
      </c>
      <c r="AX1843" s="42"/>
      <c r="AY1843" s="42"/>
      <c r="AZ1843" s="42"/>
      <c r="BA1843" s="42"/>
      <c r="BB1843" s="42"/>
      <c r="BN1843" s="128" t="s">
        <v>4578</v>
      </c>
      <c r="BO1843" s="58" t="str">
        <f t="shared" si="28"/>
        <v>境内资产</v>
      </c>
      <c r="BP1843" s="58" t="str">
        <f>IF(M1843="",VLOOKUP(D1843,Sheet4!$A$1:$B$92,2,0),VLOOKUP(Q1843,Sheet4!$A$1:$B$92,2,0))</f>
        <v>保险资产管理产品</v>
      </c>
    </row>
    <row r="1844" spans="1:68" s="58" customFormat="1" ht="12.75" customHeight="1">
      <c r="A1844" s="137" t="s">
        <v>2265</v>
      </c>
      <c r="B1844" s="50" t="s">
        <v>2312</v>
      </c>
      <c r="C1844" s="252" t="s">
        <v>5552</v>
      </c>
      <c r="D1844" s="257" t="s">
        <v>672</v>
      </c>
      <c r="E1844" s="42" t="s">
        <v>4439</v>
      </c>
      <c r="F1844" s="42" t="s">
        <v>2312</v>
      </c>
      <c r="G1844" s="42"/>
      <c r="H1844" s="307">
        <v>5080429.059797206</v>
      </c>
      <c r="I1844" s="315">
        <v>3254301.3657852919</v>
      </c>
      <c r="J1844" s="105">
        <v>0</v>
      </c>
      <c r="K1844" s="42">
        <v>0</v>
      </c>
      <c r="L1844" s="42" t="s">
        <v>4489</v>
      </c>
      <c r="M1844" s="50" t="s">
        <v>2369</v>
      </c>
      <c r="N1844" s="50" t="s">
        <v>5532</v>
      </c>
      <c r="O1844" s="137" t="s">
        <v>2371</v>
      </c>
      <c r="P1844" s="42" t="s">
        <v>64</v>
      </c>
      <c r="Q1844" s="42" t="s">
        <v>65</v>
      </c>
      <c r="R1844" s="42">
        <v>2</v>
      </c>
      <c r="S1844" s="137" t="s">
        <v>2254</v>
      </c>
      <c r="T1844" s="62">
        <v>16867538196.9</v>
      </c>
      <c r="U1844" s="62">
        <v>14487907740.719999</v>
      </c>
      <c r="Z1844" s="42" t="s">
        <v>68</v>
      </c>
      <c r="AJ1844" s="42"/>
      <c r="AW1844" s="42" t="s">
        <v>2412</v>
      </c>
      <c r="AX1844" s="42"/>
      <c r="AY1844" s="42"/>
      <c r="AZ1844" s="42"/>
      <c r="BA1844" s="42"/>
      <c r="BB1844" s="42"/>
      <c r="BN1844" s="128" t="s">
        <v>4578</v>
      </c>
      <c r="BO1844" s="58" t="str">
        <f t="shared" si="28"/>
        <v>境内资产</v>
      </c>
      <c r="BP1844" s="58" t="str">
        <f>IF(M1844="",VLOOKUP(D1844,Sheet4!$A$1:$B$92,2,0),VLOOKUP(Q1844,Sheet4!$A$1:$B$92,2,0))</f>
        <v>保险资产管理产品</v>
      </c>
    </row>
    <row r="1845" spans="1:68" s="58" customFormat="1" ht="12.75" customHeight="1">
      <c r="A1845" s="137" t="s">
        <v>2117</v>
      </c>
      <c r="B1845" s="50" t="s">
        <v>2199</v>
      </c>
      <c r="C1845" s="252" t="s">
        <v>5552</v>
      </c>
      <c r="D1845" s="257" t="s">
        <v>672</v>
      </c>
      <c r="E1845" s="42" t="s">
        <v>3807</v>
      </c>
      <c r="F1845" s="42" t="s">
        <v>2199</v>
      </c>
      <c r="G1845" s="42"/>
      <c r="H1845" s="307">
        <v>2390151.5781423766</v>
      </c>
      <c r="I1845" s="315">
        <v>1988076.0307802144</v>
      </c>
      <c r="J1845" s="105">
        <v>0</v>
      </c>
      <c r="K1845" s="42">
        <v>0</v>
      </c>
      <c r="L1845" s="42" t="s">
        <v>4489</v>
      </c>
      <c r="M1845" s="50" t="s">
        <v>2369</v>
      </c>
      <c r="N1845" s="50" t="s">
        <v>5532</v>
      </c>
      <c r="O1845" s="137" t="s">
        <v>2371</v>
      </c>
      <c r="P1845" s="42" t="s">
        <v>64</v>
      </c>
      <c r="Q1845" s="42" t="s">
        <v>65</v>
      </c>
      <c r="R1845" s="42">
        <v>2</v>
      </c>
      <c r="S1845" s="137" t="s">
        <v>2254</v>
      </c>
      <c r="T1845" s="62">
        <v>16867538196.9</v>
      </c>
      <c r="U1845" s="62">
        <v>14487907740.719999</v>
      </c>
      <c r="Z1845" s="42" t="s">
        <v>280</v>
      </c>
      <c r="AJ1845" s="42"/>
      <c r="AW1845" s="42" t="s">
        <v>2412</v>
      </c>
      <c r="AX1845" s="42"/>
      <c r="AY1845" s="42"/>
      <c r="AZ1845" s="42"/>
      <c r="BA1845" s="42"/>
      <c r="BB1845" s="42"/>
      <c r="BN1845" s="128" t="s">
        <v>4578</v>
      </c>
      <c r="BO1845" s="58" t="str">
        <f t="shared" si="28"/>
        <v>境内资产</v>
      </c>
      <c r="BP1845" s="58" t="str">
        <f>IF(M1845="",VLOOKUP(D1845,Sheet4!$A$1:$B$92,2,0),VLOOKUP(Q1845,Sheet4!$A$1:$B$92,2,0))</f>
        <v>保险资产管理产品</v>
      </c>
    </row>
    <row r="1846" spans="1:68" s="58" customFormat="1" ht="12.75" customHeight="1">
      <c r="A1846" s="137" t="s">
        <v>2266</v>
      </c>
      <c r="B1846" s="50" t="s">
        <v>2313</v>
      </c>
      <c r="C1846" s="252" t="s">
        <v>5552</v>
      </c>
      <c r="D1846" s="257" t="s">
        <v>672</v>
      </c>
      <c r="E1846" s="42" t="s">
        <v>2914</v>
      </c>
      <c r="F1846" s="42" t="s">
        <v>2313</v>
      </c>
      <c r="G1846" s="42"/>
      <c r="H1846" s="307">
        <v>3267502.9910565689</v>
      </c>
      <c r="I1846" s="315">
        <v>2150248.9548134329</v>
      </c>
      <c r="J1846" s="105">
        <v>0</v>
      </c>
      <c r="K1846" s="42">
        <v>0</v>
      </c>
      <c r="L1846" s="42" t="s">
        <v>4489</v>
      </c>
      <c r="M1846" s="50" t="s">
        <v>2369</v>
      </c>
      <c r="N1846" s="50" t="s">
        <v>5532</v>
      </c>
      <c r="O1846" s="137" t="s">
        <v>2371</v>
      </c>
      <c r="P1846" s="42" t="s">
        <v>64</v>
      </c>
      <c r="Q1846" s="42" t="s">
        <v>65</v>
      </c>
      <c r="R1846" s="42">
        <v>2</v>
      </c>
      <c r="S1846" s="137" t="s">
        <v>2254</v>
      </c>
      <c r="T1846" s="62">
        <v>16867538196.9</v>
      </c>
      <c r="U1846" s="62">
        <v>14487907740.719999</v>
      </c>
      <c r="Z1846" s="42" t="s">
        <v>68</v>
      </c>
      <c r="AJ1846" s="42"/>
      <c r="AW1846" s="42" t="s">
        <v>2412</v>
      </c>
      <c r="AX1846" s="42"/>
      <c r="AY1846" s="42"/>
      <c r="AZ1846" s="42"/>
      <c r="BA1846" s="42"/>
      <c r="BB1846" s="42"/>
      <c r="BN1846" s="128" t="s">
        <v>4578</v>
      </c>
      <c r="BO1846" s="58" t="str">
        <f t="shared" si="28"/>
        <v>境内资产</v>
      </c>
      <c r="BP1846" s="58" t="str">
        <f>IF(M1846="",VLOOKUP(D1846,Sheet4!$A$1:$B$92,2,0),VLOOKUP(Q1846,Sheet4!$A$1:$B$92,2,0))</f>
        <v>保险资产管理产品</v>
      </c>
    </row>
    <row r="1847" spans="1:68" s="58" customFormat="1" ht="12.75" customHeight="1">
      <c r="A1847" s="137" t="s">
        <v>2267</v>
      </c>
      <c r="B1847" s="50" t="s">
        <v>2314</v>
      </c>
      <c r="C1847" s="252" t="s">
        <v>5552</v>
      </c>
      <c r="D1847" s="257" t="s">
        <v>672</v>
      </c>
      <c r="E1847" s="42" t="s">
        <v>3013</v>
      </c>
      <c r="F1847" s="42" t="s">
        <v>2314</v>
      </c>
      <c r="G1847" s="42"/>
      <c r="H1847" s="307">
        <v>6560204.9067765782</v>
      </c>
      <c r="I1847" s="315">
        <v>4106625.0964611182</v>
      </c>
      <c r="J1847" s="105">
        <v>0</v>
      </c>
      <c r="K1847" s="42">
        <v>0</v>
      </c>
      <c r="L1847" s="42" t="s">
        <v>4489</v>
      </c>
      <c r="M1847" s="50" t="s">
        <v>2369</v>
      </c>
      <c r="N1847" s="50" t="s">
        <v>5532</v>
      </c>
      <c r="O1847" s="137" t="s">
        <v>2371</v>
      </c>
      <c r="P1847" s="42" t="s">
        <v>64</v>
      </c>
      <c r="Q1847" s="42" t="s">
        <v>65</v>
      </c>
      <c r="R1847" s="42">
        <v>2</v>
      </c>
      <c r="S1847" s="137" t="s">
        <v>2254</v>
      </c>
      <c r="T1847" s="62">
        <v>16867538196.9</v>
      </c>
      <c r="U1847" s="62">
        <v>14487907740.719999</v>
      </c>
      <c r="Z1847" s="42" t="s">
        <v>68</v>
      </c>
      <c r="AJ1847" s="42"/>
      <c r="AW1847" s="42" t="s">
        <v>2412</v>
      </c>
      <c r="AX1847" s="42"/>
      <c r="AY1847" s="42"/>
      <c r="AZ1847" s="42"/>
      <c r="BA1847" s="42"/>
      <c r="BB1847" s="42"/>
      <c r="BN1847" s="128" t="s">
        <v>4578</v>
      </c>
      <c r="BO1847" s="58" t="str">
        <f t="shared" si="28"/>
        <v>境内资产</v>
      </c>
      <c r="BP1847" s="58" t="str">
        <f>IF(M1847="",VLOOKUP(D1847,Sheet4!$A$1:$B$92,2,0),VLOOKUP(Q1847,Sheet4!$A$1:$B$92,2,0))</f>
        <v>保险资产管理产品</v>
      </c>
    </row>
    <row r="1848" spans="1:68" s="58" customFormat="1" ht="12.75" customHeight="1">
      <c r="A1848" s="137" t="s">
        <v>2108</v>
      </c>
      <c r="B1848" s="50" t="s">
        <v>2315</v>
      </c>
      <c r="C1848" s="252" t="s">
        <v>5552</v>
      </c>
      <c r="D1848" s="257" t="s">
        <v>672</v>
      </c>
      <c r="E1848" s="42" t="s">
        <v>4359</v>
      </c>
      <c r="F1848" s="42" t="s">
        <v>2315</v>
      </c>
      <c r="G1848" s="42"/>
      <c r="H1848" s="307">
        <v>2501523.8269505384</v>
      </c>
      <c r="I1848" s="315">
        <v>2332336.0015861699</v>
      </c>
      <c r="J1848" s="105">
        <v>0</v>
      </c>
      <c r="K1848" s="42">
        <v>0</v>
      </c>
      <c r="L1848" s="42" t="s">
        <v>4489</v>
      </c>
      <c r="M1848" s="50" t="s">
        <v>2369</v>
      </c>
      <c r="N1848" s="50" t="s">
        <v>5532</v>
      </c>
      <c r="O1848" s="137" t="s">
        <v>2371</v>
      </c>
      <c r="P1848" s="42" t="s">
        <v>64</v>
      </c>
      <c r="Q1848" s="42" t="s">
        <v>65</v>
      </c>
      <c r="R1848" s="42">
        <v>2</v>
      </c>
      <c r="S1848" s="137" t="s">
        <v>2254</v>
      </c>
      <c r="T1848" s="62">
        <v>16867538196.9</v>
      </c>
      <c r="U1848" s="62">
        <v>14487907740.719999</v>
      </c>
      <c r="Z1848" s="42" t="s">
        <v>68</v>
      </c>
      <c r="AJ1848" s="42"/>
      <c r="AW1848" s="42" t="s">
        <v>2412</v>
      </c>
      <c r="AX1848" s="42"/>
      <c r="AY1848" s="42"/>
      <c r="AZ1848" s="42"/>
      <c r="BA1848" s="42"/>
      <c r="BB1848" s="42"/>
      <c r="BN1848" s="128" t="s">
        <v>4578</v>
      </c>
      <c r="BO1848" s="58" t="str">
        <f t="shared" si="28"/>
        <v>境内资产</v>
      </c>
      <c r="BP1848" s="58" t="str">
        <f>IF(M1848="",VLOOKUP(D1848,Sheet4!$A$1:$B$92,2,0),VLOOKUP(Q1848,Sheet4!$A$1:$B$92,2,0))</f>
        <v>保险资产管理产品</v>
      </c>
    </row>
    <row r="1849" spans="1:68" s="58" customFormat="1" ht="12.75" customHeight="1">
      <c r="A1849" s="137" t="s">
        <v>1967</v>
      </c>
      <c r="B1849" s="50" t="s">
        <v>1968</v>
      </c>
      <c r="C1849" s="252" t="s">
        <v>5552</v>
      </c>
      <c r="D1849" s="257" t="s">
        <v>672</v>
      </c>
      <c r="E1849" s="42" t="s">
        <v>3077</v>
      </c>
      <c r="F1849" s="42" t="s">
        <v>1968</v>
      </c>
      <c r="G1849" s="42"/>
      <c r="H1849" s="307">
        <v>4968709.0864680018</v>
      </c>
      <c r="I1849" s="315">
        <v>4996845.9794333382</v>
      </c>
      <c r="J1849" s="105">
        <v>0</v>
      </c>
      <c r="K1849" s="42">
        <v>0</v>
      </c>
      <c r="L1849" s="42" t="s">
        <v>4489</v>
      </c>
      <c r="M1849" s="50" t="s">
        <v>2369</v>
      </c>
      <c r="N1849" s="50" t="s">
        <v>5532</v>
      </c>
      <c r="O1849" s="137" t="s">
        <v>2371</v>
      </c>
      <c r="P1849" s="42" t="s">
        <v>64</v>
      </c>
      <c r="Q1849" s="42" t="s">
        <v>65</v>
      </c>
      <c r="R1849" s="42">
        <v>2</v>
      </c>
      <c r="S1849" s="137" t="s">
        <v>2254</v>
      </c>
      <c r="T1849" s="62">
        <v>16867538196.9</v>
      </c>
      <c r="U1849" s="62">
        <v>14487907740.719999</v>
      </c>
      <c r="Z1849" s="42" t="s">
        <v>280</v>
      </c>
      <c r="AJ1849" s="42"/>
      <c r="AW1849" s="42" t="s">
        <v>2412</v>
      </c>
      <c r="AX1849" s="42"/>
      <c r="AY1849" s="42"/>
      <c r="AZ1849" s="42"/>
      <c r="BA1849" s="42"/>
      <c r="BB1849" s="42"/>
      <c r="BN1849" s="128" t="s">
        <v>4578</v>
      </c>
      <c r="BO1849" s="58" t="str">
        <f t="shared" si="28"/>
        <v>境内资产</v>
      </c>
      <c r="BP1849" s="58" t="str">
        <f>IF(M1849="",VLOOKUP(D1849,Sheet4!$A$1:$B$92,2,0),VLOOKUP(Q1849,Sheet4!$A$1:$B$92,2,0))</f>
        <v>保险资产管理产品</v>
      </c>
    </row>
    <row r="1850" spans="1:68" s="58" customFormat="1" ht="12.75" customHeight="1">
      <c r="A1850" s="137" t="s">
        <v>2268</v>
      </c>
      <c r="B1850" s="50" t="s">
        <v>2316</v>
      </c>
      <c r="C1850" s="252" t="s">
        <v>5552</v>
      </c>
      <c r="D1850" s="257" t="s">
        <v>672</v>
      </c>
      <c r="E1850" s="42" t="s">
        <v>4440</v>
      </c>
      <c r="F1850" s="42" t="s">
        <v>2316</v>
      </c>
      <c r="G1850" s="42"/>
      <c r="H1850" s="307">
        <v>4307177.4620406041</v>
      </c>
      <c r="I1850" s="315">
        <v>3194951.7034148453</v>
      </c>
      <c r="J1850" s="105">
        <v>0</v>
      </c>
      <c r="K1850" s="42">
        <v>0</v>
      </c>
      <c r="L1850" s="42" t="s">
        <v>4489</v>
      </c>
      <c r="M1850" s="50" t="s">
        <v>2369</v>
      </c>
      <c r="N1850" s="50" t="s">
        <v>5532</v>
      </c>
      <c r="O1850" s="137" t="s">
        <v>2371</v>
      </c>
      <c r="P1850" s="42" t="s">
        <v>64</v>
      </c>
      <c r="Q1850" s="42" t="s">
        <v>65</v>
      </c>
      <c r="R1850" s="42">
        <v>2</v>
      </c>
      <c r="S1850" s="137" t="s">
        <v>2254</v>
      </c>
      <c r="T1850" s="62">
        <v>16867538196.9</v>
      </c>
      <c r="U1850" s="62">
        <v>14487907740.719999</v>
      </c>
      <c r="Z1850" s="42" t="s">
        <v>68</v>
      </c>
      <c r="AJ1850" s="42"/>
      <c r="AW1850" s="42" t="s">
        <v>2412</v>
      </c>
      <c r="AX1850" s="42"/>
      <c r="AY1850" s="42"/>
      <c r="AZ1850" s="42"/>
      <c r="BA1850" s="42"/>
      <c r="BB1850" s="42"/>
      <c r="BN1850" s="128" t="s">
        <v>4578</v>
      </c>
      <c r="BO1850" s="58" t="str">
        <f t="shared" si="28"/>
        <v>境内资产</v>
      </c>
      <c r="BP1850" s="58" t="str">
        <f>IF(M1850="",VLOOKUP(D1850,Sheet4!$A$1:$B$92,2,0),VLOOKUP(Q1850,Sheet4!$A$1:$B$92,2,0))</f>
        <v>保险资产管理产品</v>
      </c>
    </row>
    <row r="1851" spans="1:68" s="58" customFormat="1" ht="12.75" customHeight="1">
      <c r="A1851" s="137" t="s">
        <v>2269</v>
      </c>
      <c r="B1851" s="50" t="s">
        <v>2317</v>
      </c>
      <c r="C1851" s="252" t="s">
        <v>5552</v>
      </c>
      <c r="D1851" s="257" t="s">
        <v>672</v>
      </c>
      <c r="E1851" s="42" t="s">
        <v>4441</v>
      </c>
      <c r="F1851" s="42" t="s">
        <v>2317</v>
      </c>
      <c r="G1851" s="42"/>
      <c r="H1851" s="307">
        <v>3037707.0940587106</v>
      </c>
      <c r="I1851" s="315">
        <v>2531660.8170690848</v>
      </c>
      <c r="J1851" s="105">
        <v>0</v>
      </c>
      <c r="K1851" s="42">
        <v>0</v>
      </c>
      <c r="L1851" s="42" t="s">
        <v>4489</v>
      </c>
      <c r="M1851" s="50" t="s">
        <v>2369</v>
      </c>
      <c r="N1851" s="50" t="s">
        <v>5532</v>
      </c>
      <c r="O1851" s="137" t="s">
        <v>2371</v>
      </c>
      <c r="P1851" s="42" t="s">
        <v>64</v>
      </c>
      <c r="Q1851" s="42" t="s">
        <v>65</v>
      </c>
      <c r="R1851" s="42">
        <v>2</v>
      </c>
      <c r="S1851" s="137" t="s">
        <v>2254</v>
      </c>
      <c r="T1851" s="62">
        <v>16867538196.9</v>
      </c>
      <c r="U1851" s="62">
        <v>14487907740.719999</v>
      </c>
      <c r="Z1851" s="42" t="s">
        <v>68</v>
      </c>
      <c r="AJ1851" s="42"/>
      <c r="AW1851" s="42" t="s">
        <v>2412</v>
      </c>
      <c r="AX1851" s="42"/>
      <c r="AY1851" s="42"/>
      <c r="AZ1851" s="42"/>
      <c r="BA1851" s="42"/>
      <c r="BB1851" s="42"/>
      <c r="BN1851" s="128" t="s">
        <v>4578</v>
      </c>
      <c r="BO1851" s="58" t="str">
        <f t="shared" si="28"/>
        <v>境内资产</v>
      </c>
      <c r="BP1851" s="58" t="str">
        <f>IF(M1851="",VLOOKUP(D1851,Sheet4!$A$1:$B$92,2,0),VLOOKUP(Q1851,Sheet4!$A$1:$B$92,2,0))</f>
        <v>保险资产管理产品</v>
      </c>
    </row>
    <row r="1852" spans="1:68" s="58" customFormat="1" ht="12.75" customHeight="1">
      <c r="A1852" s="137" t="s">
        <v>2270</v>
      </c>
      <c r="B1852" s="50" t="s">
        <v>2318</v>
      </c>
      <c r="C1852" s="252" t="s">
        <v>5552</v>
      </c>
      <c r="D1852" s="257" t="s">
        <v>672</v>
      </c>
      <c r="E1852" s="42" t="s">
        <v>4442</v>
      </c>
      <c r="F1852" s="42" t="s">
        <v>2318</v>
      </c>
      <c r="G1852" s="42"/>
      <c r="H1852" s="307">
        <v>718003.55974071706</v>
      </c>
      <c r="I1852" s="315">
        <v>794153.93240667169</v>
      </c>
      <c r="J1852" s="105">
        <v>0</v>
      </c>
      <c r="K1852" s="42">
        <v>0</v>
      </c>
      <c r="L1852" s="42" t="s">
        <v>4489</v>
      </c>
      <c r="M1852" s="50" t="s">
        <v>2369</v>
      </c>
      <c r="N1852" s="50" t="s">
        <v>5532</v>
      </c>
      <c r="O1852" s="137" t="s">
        <v>2371</v>
      </c>
      <c r="P1852" s="42" t="s">
        <v>64</v>
      </c>
      <c r="Q1852" s="42" t="s">
        <v>65</v>
      </c>
      <c r="R1852" s="42">
        <v>2</v>
      </c>
      <c r="S1852" s="137" t="s">
        <v>2254</v>
      </c>
      <c r="T1852" s="62">
        <v>16867538196.9</v>
      </c>
      <c r="U1852" s="62">
        <v>14487907740.719999</v>
      </c>
      <c r="Z1852" s="42" t="s">
        <v>68</v>
      </c>
      <c r="AJ1852" s="42"/>
      <c r="AW1852" s="42" t="s">
        <v>2412</v>
      </c>
      <c r="AX1852" s="42"/>
      <c r="AY1852" s="42"/>
      <c r="AZ1852" s="42"/>
      <c r="BA1852" s="42"/>
      <c r="BB1852" s="42"/>
      <c r="BN1852" s="128" t="s">
        <v>4578</v>
      </c>
      <c r="BO1852" s="58" t="str">
        <f t="shared" si="28"/>
        <v>境内资产</v>
      </c>
      <c r="BP1852" s="58" t="str">
        <f>IF(M1852="",VLOOKUP(D1852,Sheet4!$A$1:$B$92,2,0),VLOOKUP(Q1852,Sheet4!$A$1:$B$92,2,0))</f>
        <v>保险资产管理产品</v>
      </c>
    </row>
    <row r="1853" spans="1:68" s="58" customFormat="1" ht="12.75" customHeight="1">
      <c r="A1853" s="137" t="s">
        <v>2271</v>
      </c>
      <c r="B1853" s="50" t="s">
        <v>2319</v>
      </c>
      <c r="C1853" s="252" t="s">
        <v>5552</v>
      </c>
      <c r="D1853" s="257" t="s">
        <v>672</v>
      </c>
      <c r="E1853" s="42" t="s">
        <v>4443</v>
      </c>
      <c r="F1853" s="42" t="s">
        <v>2319</v>
      </c>
      <c r="G1853" s="42"/>
      <c r="H1853" s="307">
        <v>3657554.112501835</v>
      </c>
      <c r="I1853" s="315">
        <v>3052223.3078453187</v>
      </c>
      <c r="J1853" s="105">
        <v>0</v>
      </c>
      <c r="K1853" s="42">
        <v>0</v>
      </c>
      <c r="L1853" s="42" t="s">
        <v>4489</v>
      </c>
      <c r="M1853" s="50" t="s">
        <v>2369</v>
      </c>
      <c r="N1853" s="50" t="s">
        <v>5532</v>
      </c>
      <c r="O1853" s="137" t="s">
        <v>2371</v>
      </c>
      <c r="P1853" s="42" t="s">
        <v>64</v>
      </c>
      <c r="Q1853" s="42" t="s">
        <v>65</v>
      </c>
      <c r="R1853" s="42">
        <v>2</v>
      </c>
      <c r="S1853" s="137" t="s">
        <v>2254</v>
      </c>
      <c r="T1853" s="62">
        <v>16867538196.9</v>
      </c>
      <c r="U1853" s="62">
        <v>14487907740.719999</v>
      </c>
      <c r="Z1853" s="42" t="s">
        <v>68</v>
      </c>
      <c r="AJ1853" s="42"/>
      <c r="AW1853" s="42" t="s">
        <v>2412</v>
      </c>
      <c r="AX1853" s="42"/>
      <c r="AY1853" s="42"/>
      <c r="AZ1853" s="42"/>
      <c r="BA1853" s="42"/>
      <c r="BB1853" s="42"/>
      <c r="BN1853" s="128" t="s">
        <v>4578</v>
      </c>
      <c r="BO1853" s="58" t="str">
        <f t="shared" si="28"/>
        <v>境内资产</v>
      </c>
      <c r="BP1853" s="58" t="str">
        <f>IF(M1853="",VLOOKUP(D1853,Sheet4!$A$1:$B$92,2,0),VLOOKUP(Q1853,Sheet4!$A$1:$B$92,2,0))</f>
        <v>保险资产管理产品</v>
      </c>
    </row>
    <row r="1854" spans="1:68" s="58" customFormat="1" ht="12.75" customHeight="1">
      <c r="A1854" s="137" t="s">
        <v>2272</v>
      </c>
      <c r="B1854" s="50" t="s">
        <v>2320</v>
      </c>
      <c r="C1854" s="252" t="s">
        <v>5552</v>
      </c>
      <c r="D1854" s="257" t="s">
        <v>672</v>
      </c>
      <c r="E1854" s="42" t="s">
        <v>4444</v>
      </c>
      <c r="F1854" s="42" t="s">
        <v>2320</v>
      </c>
      <c r="G1854" s="42"/>
      <c r="H1854" s="307">
        <v>4693751.7973704198</v>
      </c>
      <c r="I1854" s="315">
        <v>3730594.5358967306</v>
      </c>
      <c r="J1854" s="105">
        <v>0</v>
      </c>
      <c r="K1854" s="42">
        <v>0</v>
      </c>
      <c r="L1854" s="42" t="s">
        <v>4489</v>
      </c>
      <c r="M1854" s="50" t="s">
        <v>2369</v>
      </c>
      <c r="N1854" s="50" t="s">
        <v>5532</v>
      </c>
      <c r="O1854" s="137" t="s">
        <v>2371</v>
      </c>
      <c r="P1854" s="42" t="s">
        <v>64</v>
      </c>
      <c r="Q1854" s="42" t="s">
        <v>65</v>
      </c>
      <c r="R1854" s="42">
        <v>2</v>
      </c>
      <c r="S1854" s="137" t="s">
        <v>2254</v>
      </c>
      <c r="T1854" s="62">
        <v>16867538196.9</v>
      </c>
      <c r="U1854" s="62">
        <v>14487907740.719999</v>
      </c>
      <c r="Z1854" s="42" t="s">
        <v>68</v>
      </c>
      <c r="AJ1854" s="42"/>
      <c r="AW1854" s="42" t="s">
        <v>2412</v>
      </c>
      <c r="AX1854" s="42"/>
      <c r="AY1854" s="42"/>
      <c r="AZ1854" s="42"/>
      <c r="BA1854" s="42"/>
      <c r="BB1854" s="42"/>
      <c r="BN1854" s="128" t="s">
        <v>4578</v>
      </c>
      <c r="BO1854" s="58" t="str">
        <f t="shared" si="28"/>
        <v>境内资产</v>
      </c>
      <c r="BP1854" s="58" t="str">
        <f>IF(M1854="",VLOOKUP(D1854,Sheet4!$A$1:$B$92,2,0),VLOOKUP(Q1854,Sheet4!$A$1:$B$92,2,0))</f>
        <v>保险资产管理产品</v>
      </c>
    </row>
    <row r="1855" spans="1:68" s="58" customFormat="1" ht="12.75" customHeight="1">
      <c r="A1855" s="138" t="s">
        <v>5533</v>
      </c>
      <c r="B1855" s="42" t="s">
        <v>1557</v>
      </c>
      <c r="C1855" s="252" t="s">
        <v>5552</v>
      </c>
      <c r="D1855" s="257" t="s">
        <v>672</v>
      </c>
      <c r="E1855" s="50" t="s">
        <v>1558</v>
      </c>
      <c r="F1855" s="42" t="s">
        <v>1557</v>
      </c>
      <c r="G1855" s="42"/>
      <c r="H1855" s="307">
        <v>4296.7097772768529</v>
      </c>
      <c r="I1855" s="315">
        <v>6187.8417365842024</v>
      </c>
      <c r="J1855" s="105">
        <v>0</v>
      </c>
      <c r="K1855" s="42">
        <v>0</v>
      </c>
      <c r="L1855" s="42" t="s">
        <v>4489</v>
      </c>
      <c r="M1855" s="50" t="s">
        <v>2369</v>
      </c>
      <c r="N1855" s="50" t="s">
        <v>5532</v>
      </c>
      <c r="O1855" s="137" t="s">
        <v>2371</v>
      </c>
      <c r="P1855" s="42" t="s">
        <v>64</v>
      </c>
      <c r="Q1855" s="42" t="s">
        <v>65</v>
      </c>
      <c r="R1855" s="42">
        <v>2</v>
      </c>
      <c r="S1855" s="137" t="s">
        <v>2254</v>
      </c>
      <c r="T1855" s="62">
        <v>16867538196.9</v>
      </c>
      <c r="U1855" s="62">
        <v>14487907740.719999</v>
      </c>
      <c r="Z1855" s="42" t="s">
        <v>68</v>
      </c>
      <c r="AJ1855" s="42"/>
      <c r="AW1855" s="42" t="s">
        <v>2412</v>
      </c>
      <c r="AX1855" s="42"/>
      <c r="AY1855" s="42"/>
      <c r="AZ1855" s="42"/>
      <c r="BA1855" s="42"/>
      <c r="BB1855" s="42"/>
      <c r="BN1855" s="128" t="s">
        <v>4578</v>
      </c>
      <c r="BO1855" s="58" t="str">
        <f t="shared" si="28"/>
        <v>境内资产</v>
      </c>
      <c r="BP1855" s="58" t="str">
        <f>IF(M1855="",VLOOKUP(D1855,Sheet4!$A$1:$B$92,2,0),VLOOKUP(Q1855,Sheet4!$A$1:$B$92,2,0))</f>
        <v>保险资产管理产品</v>
      </c>
    </row>
    <row r="1856" spans="1:68" s="58" customFormat="1" ht="12.75" customHeight="1">
      <c r="A1856" s="137" t="s">
        <v>2273</v>
      </c>
      <c r="B1856" s="50" t="s">
        <v>2321</v>
      </c>
      <c r="C1856" s="252" t="s">
        <v>5552</v>
      </c>
      <c r="D1856" s="257" t="s">
        <v>672</v>
      </c>
      <c r="E1856" s="42" t="s">
        <v>4445</v>
      </c>
      <c r="F1856" s="42" t="s">
        <v>2321</v>
      </c>
      <c r="G1856" s="42"/>
      <c r="H1856" s="307">
        <v>6299128.2843372226</v>
      </c>
      <c r="I1856" s="315">
        <v>5813393.6863734219</v>
      </c>
      <c r="J1856" s="105">
        <v>0</v>
      </c>
      <c r="K1856" s="42">
        <v>0</v>
      </c>
      <c r="L1856" s="42" t="s">
        <v>4489</v>
      </c>
      <c r="M1856" s="50" t="s">
        <v>2369</v>
      </c>
      <c r="N1856" s="50" t="s">
        <v>5532</v>
      </c>
      <c r="O1856" s="137" t="s">
        <v>2371</v>
      </c>
      <c r="P1856" s="42" t="s">
        <v>64</v>
      </c>
      <c r="Q1856" s="42" t="s">
        <v>65</v>
      </c>
      <c r="R1856" s="42">
        <v>2</v>
      </c>
      <c r="S1856" s="137" t="s">
        <v>2254</v>
      </c>
      <c r="T1856" s="62">
        <v>16867538196.9</v>
      </c>
      <c r="U1856" s="62">
        <v>14487907740.719999</v>
      </c>
      <c r="Z1856" s="42" t="s">
        <v>68</v>
      </c>
      <c r="AJ1856" s="42"/>
      <c r="AW1856" s="42" t="s">
        <v>2412</v>
      </c>
      <c r="AX1856" s="42"/>
      <c r="AY1856" s="42"/>
      <c r="AZ1856" s="42"/>
      <c r="BA1856" s="42"/>
      <c r="BB1856" s="42"/>
      <c r="BN1856" s="128" t="s">
        <v>4578</v>
      </c>
      <c r="BO1856" s="58" t="str">
        <f t="shared" si="28"/>
        <v>境内资产</v>
      </c>
      <c r="BP1856" s="58" t="str">
        <f>IF(M1856="",VLOOKUP(D1856,Sheet4!$A$1:$B$92,2,0),VLOOKUP(Q1856,Sheet4!$A$1:$B$92,2,0))</f>
        <v>保险资产管理产品</v>
      </c>
    </row>
    <row r="1857" spans="1:68" s="58" customFormat="1" ht="12.75" customHeight="1">
      <c r="A1857" s="137" t="s">
        <v>2274</v>
      </c>
      <c r="B1857" s="50" t="s">
        <v>2322</v>
      </c>
      <c r="C1857" s="252" t="s">
        <v>5552</v>
      </c>
      <c r="D1857" s="257" t="s">
        <v>672</v>
      </c>
      <c r="E1857" s="42" t="s">
        <v>4446</v>
      </c>
      <c r="F1857" s="42" t="s">
        <v>2322</v>
      </c>
      <c r="G1857" s="42"/>
      <c r="H1857" s="307">
        <v>4620669.5564116435</v>
      </c>
      <c r="I1857" s="315">
        <v>3964020.6166131049</v>
      </c>
      <c r="J1857" s="105">
        <v>0</v>
      </c>
      <c r="K1857" s="42">
        <v>0</v>
      </c>
      <c r="L1857" s="42" t="s">
        <v>4489</v>
      </c>
      <c r="M1857" s="50" t="s">
        <v>2369</v>
      </c>
      <c r="N1857" s="50" t="s">
        <v>5532</v>
      </c>
      <c r="O1857" s="137" t="s">
        <v>2371</v>
      </c>
      <c r="P1857" s="42" t="s">
        <v>64</v>
      </c>
      <c r="Q1857" s="42" t="s">
        <v>65</v>
      </c>
      <c r="R1857" s="42">
        <v>2</v>
      </c>
      <c r="S1857" s="137" t="s">
        <v>2254</v>
      </c>
      <c r="T1857" s="62">
        <v>16867538196.9</v>
      </c>
      <c r="U1857" s="62">
        <v>14487907740.719999</v>
      </c>
      <c r="Z1857" s="42" t="s">
        <v>68</v>
      </c>
      <c r="AJ1857" s="42"/>
      <c r="AW1857" s="42" t="s">
        <v>2412</v>
      </c>
      <c r="AX1857" s="42"/>
      <c r="AY1857" s="42"/>
      <c r="AZ1857" s="42"/>
      <c r="BA1857" s="42"/>
      <c r="BB1857" s="42"/>
      <c r="BN1857" s="128" t="s">
        <v>4578</v>
      </c>
      <c r="BO1857" s="58" t="str">
        <f t="shared" si="28"/>
        <v>境内资产</v>
      </c>
      <c r="BP1857" s="58" t="str">
        <f>IF(M1857="",VLOOKUP(D1857,Sheet4!$A$1:$B$92,2,0),VLOOKUP(Q1857,Sheet4!$A$1:$B$92,2,0))</f>
        <v>保险资产管理产品</v>
      </c>
    </row>
    <row r="1858" spans="1:68" s="58" customFormat="1" ht="12.75" customHeight="1">
      <c r="A1858" s="138" t="s">
        <v>2116</v>
      </c>
      <c r="B1858" s="50" t="s">
        <v>2323</v>
      </c>
      <c r="C1858" s="252" t="s">
        <v>5552</v>
      </c>
      <c r="D1858" s="257" t="s">
        <v>672</v>
      </c>
      <c r="E1858" s="42" t="s">
        <v>4361</v>
      </c>
      <c r="F1858" s="42" t="s">
        <v>2323</v>
      </c>
      <c r="G1858" s="42"/>
      <c r="H1858" s="307">
        <v>2806725.1950593721</v>
      </c>
      <c r="I1858" s="315">
        <v>1927799.4756191408</v>
      </c>
      <c r="J1858" s="105">
        <v>0</v>
      </c>
      <c r="K1858" s="42">
        <v>0</v>
      </c>
      <c r="L1858" s="42" t="s">
        <v>4489</v>
      </c>
      <c r="M1858" s="50" t="s">
        <v>2369</v>
      </c>
      <c r="N1858" s="50" t="s">
        <v>5532</v>
      </c>
      <c r="O1858" s="137" t="s">
        <v>2371</v>
      </c>
      <c r="P1858" s="42" t="s">
        <v>64</v>
      </c>
      <c r="Q1858" s="42" t="s">
        <v>65</v>
      </c>
      <c r="R1858" s="42">
        <v>2</v>
      </c>
      <c r="S1858" s="137" t="s">
        <v>2254</v>
      </c>
      <c r="T1858" s="62">
        <v>16867538196.9</v>
      </c>
      <c r="U1858" s="62">
        <v>14487907740.719999</v>
      </c>
      <c r="Z1858" s="42" t="s">
        <v>68</v>
      </c>
      <c r="AJ1858" s="42"/>
      <c r="AW1858" s="42" t="s">
        <v>2412</v>
      </c>
      <c r="AX1858" s="42"/>
      <c r="AY1858" s="42"/>
      <c r="AZ1858" s="42"/>
      <c r="BA1858" s="42"/>
      <c r="BB1858" s="42"/>
      <c r="BN1858" s="128" t="s">
        <v>4578</v>
      </c>
      <c r="BO1858" s="58" t="str">
        <f t="shared" si="28"/>
        <v>境内资产</v>
      </c>
      <c r="BP1858" s="58" t="str">
        <f>IF(M1858="",VLOOKUP(D1858,Sheet4!$A$1:$B$92,2,0),VLOOKUP(Q1858,Sheet4!$A$1:$B$92,2,0))</f>
        <v>保险资产管理产品</v>
      </c>
    </row>
    <row r="1859" spans="1:68" s="58" customFormat="1" ht="12.75" customHeight="1">
      <c r="A1859" s="137" t="s">
        <v>2275</v>
      </c>
      <c r="B1859" s="50" t="s">
        <v>2324</v>
      </c>
      <c r="C1859" s="252" t="s">
        <v>5552</v>
      </c>
      <c r="D1859" s="257" t="s">
        <v>672</v>
      </c>
      <c r="E1859" s="42" t="s">
        <v>4447</v>
      </c>
      <c r="F1859" s="42" t="s">
        <v>2324</v>
      </c>
      <c r="G1859" s="42"/>
      <c r="H1859" s="307">
        <v>1809894.5448674241</v>
      </c>
      <c r="I1859" s="315">
        <v>1589209.7868295484</v>
      </c>
      <c r="J1859" s="105">
        <v>0</v>
      </c>
      <c r="K1859" s="42">
        <v>0</v>
      </c>
      <c r="L1859" s="42" t="s">
        <v>4489</v>
      </c>
      <c r="M1859" s="50" t="s">
        <v>2369</v>
      </c>
      <c r="N1859" s="50" t="s">
        <v>5532</v>
      </c>
      <c r="O1859" s="137" t="s">
        <v>2371</v>
      </c>
      <c r="P1859" s="42" t="s">
        <v>64</v>
      </c>
      <c r="Q1859" s="42" t="s">
        <v>65</v>
      </c>
      <c r="R1859" s="42">
        <v>2</v>
      </c>
      <c r="S1859" s="137" t="s">
        <v>2254</v>
      </c>
      <c r="T1859" s="62">
        <v>16867538196.9</v>
      </c>
      <c r="U1859" s="62">
        <v>14487907740.719999</v>
      </c>
      <c r="Z1859" s="42" t="s">
        <v>68</v>
      </c>
      <c r="AJ1859" s="42"/>
      <c r="AW1859" s="42" t="s">
        <v>2412</v>
      </c>
      <c r="AX1859" s="42"/>
      <c r="AY1859" s="42"/>
      <c r="AZ1859" s="42"/>
      <c r="BA1859" s="42"/>
      <c r="BB1859" s="42"/>
      <c r="BN1859" s="128" t="s">
        <v>4578</v>
      </c>
      <c r="BO1859" s="58" t="str">
        <f t="shared" ref="BO1859:BO1922" si="29">IF(LEFT(D1859,2)="境外","境外资产","境内资产")</f>
        <v>境内资产</v>
      </c>
      <c r="BP1859" s="58" t="str">
        <f>IF(M1859="",VLOOKUP(D1859,Sheet4!$A$1:$B$92,2,0),VLOOKUP(Q1859,Sheet4!$A$1:$B$92,2,0))</f>
        <v>保险资产管理产品</v>
      </c>
    </row>
    <row r="1860" spans="1:68" s="58" customFormat="1" ht="12.75" customHeight="1">
      <c r="A1860" s="137" t="s">
        <v>2276</v>
      </c>
      <c r="B1860" s="50" t="s">
        <v>2325</v>
      </c>
      <c r="C1860" s="252" t="s">
        <v>5552</v>
      </c>
      <c r="D1860" s="257" t="s">
        <v>672</v>
      </c>
      <c r="E1860" s="42" t="s">
        <v>4448</v>
      </c>
      <c r="F1860" s="42" t="s">
        <v>2325</v>
      </c>
      <c r="G1860" s="42"/>
      <c r="H1860" s="307">
        <v>579626.56613225362</v>
      </c>
      <c r="I1860" s="315">
        <v>337599.78022370441</v>
      </c>
      <c r="J1860" s="105">
        <v>0</v>
      </c>
      <c r="K1860" s="42">
        <v>0</v>
      </c>
      <c r="L1860" s="42" t="s">
        <v>4489</v>
      </c>
      <c r="M1860" s="50" t="s">
        <v>2369</v>
      </c>
      <c r="N1860" s="50" t="s">
        <v>5532</v>
      </c>
      <c r="O1860" s="137" t="s">
        <v>2371</v>
      </c>
      <c r="P1860" s="42" t="s">
        <v>64</v>
      </c>
      <c r="Q1860" s="42" t="s">
        <v>65</v>
      </c>
      <c r="R1860" s="42">
        <v>2</v>
      </c>
      <c r="S1860" s="137" t="s">
        <v>2254</v>
      </c>
      <c r="T1860" s="62">
        <v>16867538196.9</v>
      </c>
      <c r="U1860" s="62">
        <v>14487907740.719999</v>
      </c>
      <c r="Z1860" s="42" t="s">
        <v>68</v>
      </c>
      <c r="AJ1860" s="42"/>
      <c r="AW1860" s="42" t="s">
        <v>2412</v>
      </c>
      <c r="AX1860" s="42"/>
      <c r="AY1860" s="42"/>
      <c r="AZ1860" s="42"/>
      <c r="BA1860" s="42"/>
      <c r="BB1860" s="42"/>
      <c r="BN1860" s="128" t="s">
        <v>4578</v>
      </c>
      <c r="BO1860" s="58" t="str">
        <f t="shared" si="29"/>
        <v>境内资产</v>
      </c>
      <c r="BP1860" s="58" t="str">
        <f>IF(M1860="",VLOOKUP(D1860,Sheet4!$A$1:$B$92,2,0),VLOOKUP(Q1860,Sheet4!$A$1:$B$92,2,0))</f>
        <v>保险资产管理产品</v>
      </c>
    </row>
    <row r="1861" spans="1:68" s="58" customFormat="1" ht="12.75" customHeight="1">
      <c r="A1861" s="137" t="s">
        <v>2277</v>
      </c>
      <c r="B1861" s="50" t="s">
        <v>2326</v>
      </c>
      <c r="C1861" s="252" t="s">
        <v>5552</v>
      </c>
      <c r="D1861" s="257" t="s">
        <v>672</v>
      </c>
      <c r="E1861" s="42" t="s">
        <v>3547</v>
      </c>
      <c r="F1861" s="42" t="s">
        <v>2326</v>
      </c>
      <c r="G1861" s="42"/>
      <c r="H1861" s="307">
        <v>1489632.4463925629</v>
      </c>
      <c r="I1861" s="315">
        <v>1433843.4248324891</v>
      </c>
      <c r="J1861" s="105">
        <v>0</v>
      </c>
      <c r="K1861" s="42">
        <v>0</v>
      </c>
      <c r="L1861" s="42" t="s">
        <v>4489</v>
      </c>
      <c r="M1861" s="50" t="s">
        <v>2369</v>
      </c>
      <c r="N1861" s="50" t="s">
        <v>5532</v>
      </c>
      <c r="O1861" s="137" t="s">
        <v>2371</v>
      </c>
      <c r="P1861" s="42" t="s">
        <v>64</v>
      </c>
      <c r="Q1861" s="42" t="s">
        <v>65</v>
      </c>
      <c r="R1861" s="42">
        <v>2</v>
      </c>
      <c r="S1861" s="137" t="s">
        <v>2254</v>
      </c>
      <c r="T1861" s="62">
        <v>16867538196.9</v>
      </c>
      <c r="U1861" s="62">
        <v>14487907740.719999</v>
      </c>
      <c r="Z1861" s="42" t="s">
        <v>280</v>
      </c>
      <c r="AJ1861" s="42"/>
      <c r="AW1861" s="42" t="s">
        <v>2412</v>
      </c>
      <c r="AX1861" s="42"/>
      <c r="AY1861" s="42"/>
      <c r="AZ1861" s="42"/>
      <c r="BA1861" s="42"/>
      <c r="BB1861" s="42"/>
      <c r="BN1861" s="128" t="s">
        <v>4578</v>
      </c>
      <c r="BO1861" s="58" t="str">
        <f t="shared" si="29"/>
        <v>境内资产</v>
      </c>
      <c r="BP1861" s="58" t="str">
        <f>IF(M1861="",VLOOKUP(D1861,Sheet4!$A$1:$B$92,2,0),VLOOKUP(Q1861,Sheet4!$A$1:$B$92,2,0))</f>
        <v>保险资产管理产品</v>
      </c>
    </row>
    <row r="1862" spans="1:68" s="58" customFormat="1" ht="12.75" customHeight="1">
      <c r="A1862" s="138" t="s">
        <v>2106</v>
      </c>
      <c r="B1862" s="50" t="s">
        <v>2327</v>
      </c>
      <c r="C1862" s="252" t="s">
        <v>5552</v>
      </c>
      <c r="D1862" s="257" t="s">
        <v>672</v>
      </c>
      <c r="E1862" s="42" t="s">
        <v>4358</v>
      </c>
      <c r="F1862" s="42" t="s">
        <v>2327</v>
      </c>
      <c r="G1862" s="42"/>
      <c r="H1862" s="307">
        <v>3084590.2619741862</v>
      </c>
      <c r="I1862" s="315">
        <v>2692252.6878762203</v>
      </c>
      <c r="J1862" s="105">
        <v>0</v>
      </c>
      <c r="K1862" s="42">
        <v>0</v>
      </c>
      <c r="L1862" s="42" t="s">
        <v>4489</v>
      </c>
      <c r="M1862" s="50" t="s">
        <v>2369</v>
      </c>
      <c r="N1862" s="50" t="s">
        <v>5532</v>
      </c>
      <c r="O1862" s="137" t="s">
        <v>2371</v>
      </c>
      <c r="P1862" s="42" t="s">
        <v>64</v>
      </c>
      <c r="Q1862" s="42" t="s">
        <v>65</v>
      </c>
      <c r="R1862" s="42">
        <v>2</v>
      </c>
      <c r="S1862" s="137" t="s">
        <v>2254</v>
      </c>
      <c r="T1862" s="62">
        <v>16867538196.9</v>
      </c>
      <c r="U1862" s="62">
        <v>14487907740.719999</v>
      </c>
      <c r="Z1862" s="42" t="s">
        <v>68</v>
      </c>
      <c r="AJ1862" s="42"/>
      <c r="AW1862" s="42" t="s">
        <v>2412</v>
      </c>
      <c r="AX1862" s="42"/>
      <c r="AY1862" s="42"/>
      <c r="AZ1862" s="42"/>
      <c r="BA1862" s="42"/>
      <c r="BB1862" s="42"/>
      <c r="BN1862" s="128" t="s">
        <v>4578</v>
      </c>
      <c r="BO1862" s="58" t="str">
        <f t="shared" si="29"/>
        <v>境内资产</v>
      </c>
      <c r="BP1862" s="58" t="str">
        <f>IF(M1862="",VLOOKUP(D1862,Sheet4!$A$1:$B$92,2,0),VLOOKUP(Q1862,Sheet4!$A$1:$B$92,2,0))</f>
        <v>保险资产管理产品</v>
      </c>
    </row>
    <row r="1863" spans="1:68" s="58" customFormat="1" ht="12.75" customHeight="1">
      <c r="A1863" s="137" t="s">
        <v>2278</v>
      </c>
      <c r="B1863" s="50" t="s">
        <v>2328</v>
      </c>
      <c r="C1863" s="252" t="s">
        <v>5552</v>
      </c>
      <c r="D1863" s="257" t="s">
        <v>672</v>
      </c>
      <c r="E1863" s="42" t="s">
        <v>4449</v>
      </c>
      <c r="F1863" s="42" t="s">
        <v>2328</v>
      </c>
      <c r="G1863" s="42"/>
      <c r="H1863" s="307">
        <v>5064149.4322768226</v>
      </c>
      <c r="I1863" s="315">
        <v>4831554.7226556335</v>
      </c>
      <c r="J1863" s="105">
        <v>0</v>
      </c>
      <c r="K1863" s="42">
        <v>0</v>
      </c>
      <c r="L1863" s="42" t="s">
        <v>4489</v>
      </c>
      <c r="M1863" s="50" t="s">
        <v>2369</v>
      </c>
      <c r="N1863" s="50" t="s">
        <v>5532</v>
      </c>
      <c r="O1863" s="137" t="s">
        <v>2371</v>
      </c>
      <c r="P1863" s="42" t="s">
        <v>64</v>
      </c>
      <c r="Q1863" s="42" t="s">
        <v>65</v>
      </c>
      <c r="R1863" s="42">
        <v>2</v>
      </c>
      <c r="S1863" s="137" t="s">
        <v>2254</v>
      </c>
      <c r="T1863" s="62">
        <v>16867538196.9</v>
      </c>
      <c r="U1863" s="62">
        <v>14487907740.719999</v>
      </c>
      <c r="Z1863" s="42" t="s">
        <v>68</v>
      </c>
      <c r="AJ1863" s="42"/>
      <c r="AW1863" s="42" t="s">
        <v>2412</v>
      </c>
      <c r="AX1863" s="42"/>
      <c r="AY1863" s="42"/>
      <c r="AZ1863" s="42"/>
      <c r="BA1863" s="42"/>
      <c r="BB1863" s="42"/>
      <c r="BN1863" s="128" t="s">
        <v>4578</v>
      </c>
      <c r="BO1863" s="58" t="str">
        <f t="shared" si="29"/>
        <v>境内资产</v>
      </c>
      <c r="BP1863" s="58" t="str">
        <f>IF(M1863="",VLOOKUP(D1863,Sheet4!$A$1:$B$92,2,0),VLOOKUP(Q1863,Sheet4!$A$1:$B$92,2,0))</f>
        <v>保险资产管理产品</v>
      </c>
    </row>
    <row r="1864" spans="1:68" s="58" customFormat="1" ht="12.75" customHeight="1">
      <c r="A1864" s="137" t="s">
        <v>2279</v>
      </c>
      <c r="B1864" s="50" t="s">
        <v>2329</v>
      </c>
      <c r="C1864" s="252" t="s">
        <v>5552</v>
      </c>
      <c r="D1864" s="257" t="s">
        <v>672</v>
      </c>
      <c r="E1864" s="42" t="s">
        <v>4450</v>
      </c>
      <c r="F1864" s="42" t="s">
        <v>2329</v>
      </c>
      <c r="G1864" s="42"/>
      <c r="H1864" s="307">
        <v>1116936.1528953637</v>
      </c>
      <c r="I1864" s="315">
        <v>862851.03790416603</v>
      </c>
      <c r="J1864" s="105">
        <v>0</v>
      </c>
      <c r="K1864" s="42">
        <v>0</v>
      </c>
      <c r="L1864" s="42" t="s">
        <v>4489</v>
      </c>
      <c r="M1864" s="50" t="s">
        <v>2369</v>
      </c>
      <c r="N1864" s="50" t="s">
        <v>5532</v>
      </c>
      <c r="O1864" s="137" t="s">
        <v>2371</v>
      </c>
      <c r="P1864" s="42" t="s">
        <v>64</v>
      </c>
      <c r="Q1864" s="42" t="s">
        <v>65</v>
      </c>
      <c r="R1864" s="42">
        <v>2</v>
      </c>
      <c r="S1864" s="137" t="s">
        <v>2254</v>
      </c>
      <c r="T1864" s="62">
        <v>16867538196.9</v>
      </c>
      <c r="U1864" s="62">
        <v>14487907740.719999</v>
      </c>
      <c r="Z1864" s="42" t="s">
        <v>68</v>
      </c>
      <c r="AJ1864" s="42"/>
      <c r="AW1864" s="42" t="s">
        <v>2412</v>
      </c>
      <c r="AX1864" s="42"/>
      <c r="AY1864" s="42"/>
      <c r="AZ1864" s="42"/>
      <c r="BA1864" s="42"/>
      <c r="BB1864" s="42"/>
      <c r="BN1864" s="128" t="s">
        <v>4578</v>
      </c>
      <c r="BO1864" s="58" t="str">
        <f t="shared" si="29"/>
        <v>境内资产</v>
      </c>
      <c r="BP1864" s="58" t="str">
        <f>IF(M1864="",VLOOKUP(D1864,Sheet4!$A$1:$B$92,2,0),VLOOKUP(Q1864,Sheet4!$A$1:$B$92,2,0))</f>
        <v>保险资产管理产品</v>
      </c>
    </row>
    <row r="1865" spans="1:68" s="58" customFormat="1" ht="12.75" customHeight="1">
      <c r="A1865" s="137" t="s">
        <v>2280</v>
      </c>
      <c r="B1865" s="50" t="s">
        <v>2330</v>
      </c>
      <c r="C1865" s="252" t="s">
        <v>5552</v>
      </c>
      <c r="D1865" s="257" t="s">
        <v>672</v>
      </c>
      <c r="E1865" s="42" t="s">
        <v>4451</v>
      </c>
      <c r="F1865" s="42" t="s">
        <v>2330</v>
      </c>
      <c r="G1865" s="42"/>
      <c r="H1865" s="307">
        <v>5191731.8754808055</v>
      </c>
      <c r="I1865" s="315">
        <v>3213433.1903489181</v>
      </c>
      <c r="J1865" s="105">
        <v>0</v>
      </c>
      <c r="K1865" s="42">
        <v>0</v>
      </c>
      <c r="L1865" s="42" t="s">
        <v>4489</v>
      </c>
      <c r="M1865" s="50" t="s">
        <v>2369</v>
      </c>
      <c r="N1865" s="50" t="s">
        <v>5532</v>
      </c>
      <c r="O1865" s="137" t="s">
        <v>2371</v>
      </c>
      <c r="P1865" s="42" t="s">
        <v>64</v>
      </c>
      <c r="Q1865" s="42" t="s">
        <v>65</v>
      </c>
      <c r="R1865" s="42">
        <v>2</v>
      </c>
      <c r="S1865" s="137" t="s">
        <v>2254</v>
      </c>
      <c r="T1865" s="62">
        <v>16867538196.9</v>
      </c>
      <c r="U1865" s="62">
        <v>14487907740.719999</v>
      </c>
      <c r="Z1865" s="42" t="s">
        <v>68</v>
      </c>
      <c r="AJ1865" s="42"/>
      <c r="AW1865" s="42" t="s">
        <v>2412</v>
      </c>
      <c r="AX1865" s="42"/>
      <c r="AY1865" s="42"/>
      <c r="AZ1865" s="42"/>
      <c r="BA1865" s="42"/>
      <c r="BB1865" s="42"/>
      <c r="BN1865" s="128" t="s">
        <v>4578</v>
      </c>
      <c r="BO1865" s="58" t="str">
        <f t="shared" si="29"/>
        <v>境内资产</v>
      </c>
      <c r="BP1865" s="58" t="str">
        <f>IF(M1865="",VLOOKUP(D1865,Sheet4!$A$1:$B$92,2,0),VLOOKUP(Q1865,Sheet4!$A$1:$B$92,2,0))</f>
        <v>保险资产管理产品</v>
      </c>
    </row>
    <row r="1866" spans="1:68" s="58" customFormat="1" ht="12.75" customHeight="1">
      <c r="A1866" s="137" t="s">
        <v>2281</v>
      </c>
      <c r="B1866" s="50" t="s">
        <v>2331</v>
      </c>
      <c r="C1866" s="252" t="s">
        <v>5552</v>
      </c>
      <c r="D1866" s="257" t="s">
        <v>672</v>
      </c>
      <c r="E1866" s="42" t="s">
        <v>2546</v>
      </c>
      <c r="F1866" s="42" t="s">
        <v>2331</v>
      </c>
      <c r="G1866" s="42"/>
      <c r="H1866" s="307">
        <v>2904263.6747588734</v>
      </c>
      <c r="I1866" s="315">
        <v>3270557.3998161727</v>
      </c>
      <c r="J1866" s="105">
        <v>0</v>
      </c>
      <c r="K1866" s="42">
        <v>0</v>
      </c>
      <c r="L1866" s="42" t="s">
        <v>4489</v>
      </c>
      <c r="M1866" s="50" t="s">
        <v>2369</v>
      </c>
      <c r="N1866" s="50" t="s">
        <v>5532</v>
      </c>
      <c r="O1866" s="137" t="s">
        <v>2371</v>
      </c>
      <c r="P1866" s="42" t="s">
        <v>64</v>
      </c>
      <c r="Q1866" s="42" t="s">
        <v>65</v>
      </c>
      <c r="R1866" s="42">
        <v>2</v>
      </c>
      <c r="S1866" s="137" t="s">
        <v>2254</v>
      </c>
      <c r="T1866" s="62">
        <v>16867538196.9</v>
      </c>
      <c r="U1866" s="62">
        <v>14487907740.719999</v>
      </c>
      <c r="Z1866" s="42" t="s">
        <v>68</v>
      </c>
      <c r="AJ1866" s="42"/>
      <c r="AW1866" s="42" t="s">
        <v>2412</v>
      </c>
      <c r="AX1866" s="42"/>
      <c r="AY1866" s="42"/>
      <c r="AZ1866" s="42"/>
      <c r="BA1866" s="42"/>
      <c r="BB1866" s="42"/>
      <c r="BN1866" s="128" t="s">
        <v>4578</v>
      </c>
      <c r="BO1866" s="58" t="str">
        <f t="shared" si="29"/>
        <v>境内资产</v>
      </c>
      <c r="BP1866" s="58" t="str">
        <f>IF(M1866="",VLOOKUP(D1866,Sheet4!$A$1:$B$92,2,0),VLOOKUP(Q1866,Sheet4!$A$1:$B$92,2,0))</f>
        <v>保险资产管理产品</v>
      </c>
    </row>
    <row r="1867" spans="1:68" s="58" customFormat="1" ht="12.75" customHeight="1">
      <c r="A1867" s="137" t="s">
        <v>2102</v>
      </c>
      <c r="B1867" s="50" t="s">
        <v>2332</v>
      </c>
      <c r="C1867" s="252" t="s">
        <v>5552</v>
      </c>
      <c r="D1867" s="257" t="s">
        <v>672</v>
      </c>
      <c r="E1867" s="42" t="s">
        <v>3651</v>
      </c>
      <c r="F1867" s="42" t="s">
        <v>2332</v>
      </c>
      <c r="G1867" s="42"/>
      <c r="H1867" s="307">
        <v>1552001.4965604038</v>
      </c>
      <c r="I1867" s="315">
        <v>1558162.3514968131</v>
      </c>
      <c r="J1867" s="105">
        <v>0</v>
      </c>
      <c r="K1867" s="42">
        <v>0</v>
      </c>
      <c r="L1867" s="42" t="s">
        <v>4489</v>
      </c>
      <c r="M1867" s="50" t="s">
        <v>2369</v>
      </c>
      <c r="N1867" s="50" t="s">
        <v>5532</v>
      </c>
      <c r="O1867" s="137" t="s">
        <v>2371</v>
      </c>
      <c r="P1867" s="42" t="s">
        <v>64</v>
      </c>
      <c r="Q1867" s="42" t="s">
        <v>65</v>
      </c>
      <c r="R1867" s="42">
        <v>2</v>
      </c>
      <c r="S1867" s="137" t="s">
        <v>2254</v>
      </c>
      <c r="T1867" s="62">
        <v>16867538196.9</v>
      </c>
      <c r="U1867" s="62">
        <v>14487907740.719999</v>
      </c>
      <c r="Z1867" s="42" t="s">
        <v>280</v>
      </c>
      <c r="AJ1867" s="42"/>
      <c r="AW1867" s="42" t="s">
        <v>2412</v>
      </c>
      <c r="AX1867" s="42"/>
      <c r="AY1867" s="42"/>
      <c r="AZ1867" s="42"/>
      <c r="BA1867" s="42"/>
      <c r="BB1867" s="42"/>
      <c r="BN1867" s="128" t="s">
        <v>4578</v>
      </c>
      <c r="BO1867" s="58" t="str">
        <f t="shared" si="29"/>
        <v>境内资产</v>
      </c>
      <c r="BP1867" s="58" t="str">
        <f>IF(M1867="",VLOOKUP(D1867,Sheet4!$A$1:$B$92,2,0),VLOOKUP(Q1867,Sheet4!$A$1:$B$92,2,0))</f>
        <v>保险资产管理产品</v>
      </c>
    </row>
    <row r="1868" spans="1:68" s="58" customFormat="1" ht="12.75" customHeight="1">
      <c r="A1868" s="137" t="s">
        <v>2282</v>
      </c>
      <c r="B1868" s="50" t="s">
        <v>2333</v>
      </c>
      <c r="C1868" s="252" t="s">
        <v>5552</v>
      </c>
      <c r="D1868" s="257" t="s">
        <v>672</v>
      </c>
      <c r="E1868" s="42" t="s">
        <v>3677</v>
      </c>
      <c r="F1868" s="42" t="s">
        <v>2333</v>
      </c>
      <c r="G1868" s="42"/>
      <c r="H1868" s="307">
        <v>7837362.6504223859</v>
      </c>
      <c r="I1868" s="315">
        <v>6511798.6114442702</v>
      </c>
      <c r="J1868" s="105">
        <v>0</v>
      </c>
      <c r="K1868" s="42">
        <v>0</v>
      </c>
      <c r="L1868" s="42" t="s">
        <v>4489</v>
      </c>
      <c r="M1868" s="50" t="s">
        <v>2369</v>
      </c>
      <c r="N1868" s="50" t="s">
        <v>5532</v>
      </c>
      <c r="O1868" s="137" t="s">
        <v>2371</v>
      </c>
      <c r="P1868" s="42" t="s">
        <v>64</v>
      </c>
      <c r="Q1868" s="42" t="s">
        <v>65</v>
      </c>
      <c r="R1868" s="42">
        <v>2</v>
      </c>
      <c r="S1868" s="137" t="s">
        <v>2254</v>
      </c>
      <c r="T1868" s="62">
        <v>16867538196.9</v>
      </c>
      <c r="U1868" s="62">
        <v>14487907740.719999</v>
      </c>
      <c r="Z1868" s="42" t="s">
        <v>280</v>
      </c>
      <c r="AJ1868" s="42"/>
      <c r="AW1868" s="42" t="s">
        <v>2412</v>
      </c>
      <c r="AX1868" s="42"/>
      <c r="AY1868" s="42"/>
      <c r="AZ1868" s="42"/>
      <c r="BA1868" s="42"/>
      <c r="BB1868" s="42"/>
      <c r="BN1868" s="128" t="s">
        <v>4578</v>
      </c>
      <c r="BO1868" s="58" t="str">
        <f t="shared" si="29"/>
        <v>境内资产</v>
      </c>
      <c r="BP1868" s="58" t="str">
        <f>IF(M1868="",VLOOKUP(D1868,Sheet4!$A$1:$B$92,2,0),VLOOKUP(Q1868,Sheet4!$A$1:$B$92,2,0))</f>
        <v>保险资产管理产品</v>
      </c>
    </row>
    <row r="1869" spans="1:68" s="58" customFormat="1" ht="12.75" customHeight="1">
      <c r="A1869" s="137" t="s">
        <v>2283</v>
      </c>
      <c r="B1869" s="50" t="s">
        <v>2334</v>
      </c>
      <c r="C1869" s="252" t="s">
        <v>5552</v>
      </c>
      <c r="D1869" s="257" t="s">
        <v>678</v>
      </c>
      <c r="E1869" s="42" t="s">
        <v>4452</v>
      </c>
      <c r="F1869" s="42" t="s">
        <v>2334</v>
      </c>
      <c r="G1869" s="42"/>
      <c r="H1869" s="307">
        <v>710203.31657562742</v>
      </c>
      <c r="I1869" s="315">
        <v>557744.76233677741</v>
      </c>
      <c r="J1869" s="105">
        <v>0</v>
      </c>
      <c r="K1869" s="42">
        <v>0</v>
      </c>
      <c r="L1869" s="42" t="s">
        <v>4489</v>
      </c>
      <c r="M1869" s="50" t="s">
        <v>2369</v>
      </c>
      <c r="N1869" s="50" t="s">
        <v>5532</v>
      </c>
      <c r="O1869" s="137" t="s">
        <v>2371</v>
      </c>
      <c r="P1869" s="42" t="s">
        <v>64</v>
      </c>
      <c r="Q1869" s="42" t="s">
        <v>65</v>
      </c>
      <c r="R1869" s="42">
        <v>2</v>
      </c>
      <c r="S1869" s="137" t="s">
        <v>2254</v>
      </c>
      <c r="T1869" s="62">
        <v>16867538196.9</v>
      </c>
      <c r="U1869" s="62">
        <v>14487907740.719999</v>
      </c>
      <c r="Z1869" s="42" t="s">
        <v>68</v>
      </c>
      <c r="AJ1869" s="42"/>
      <c r="AW1869" s="42" t="s">
        <v>2412</v>
      </c>
      <c r="AX1869" s="42"/>
      <c r="AY1869" s="42"/>
      <c r="AZ1869" s="42"/>
      <c r="BA1869" s="42"/>
      <c r="BB1869" s="42"/>
      <c r="BN1869" s="128" t="s">
        <v>4578</v>
      </c>
      <c r="BO1869" s="58" t="str">
        <f t="shared" si="29"/>
        <v>境内资产</v>
      </c>
      <c r="BP1869" s="58" t="str">
        <f>IF(M1869="",VLOOKUP(D1869,Sheet4!$A$1:$B$92,2,0),VLOOKUP(Q1869,Sheet4!$A$1:$B$92,2,0))</f>
        <v>保险资产管理产品</v>
      </c>
    </row>
    <row r="1870" spans="1:68" s="58" customFormat="1" ht="12.75" customHeight="1">
      <c r="A1870" s="137" t="s">
        <v>2284</v>
      </c>
      <c r="B1870" s="50" t="s">
        <v>2335</v>
      </c>
      <c r="C1870" s="252" t="s">
        <v>5552</v>
      </c>
      <c r="D1870" s="257" t="s">
        <v>678</v>
      </c>
      <c r="E1870" s="42" t="s">
        <v>4453</v>
      </c>
      <c r="F1870" s="42" t="s">
        <v>2335</v>
      </c>
      <c r="G1870" s="42"/>
      <c r="H1870" s="307">
        <v>3107717.6702750786</v>
      </c>
      <c r="I1870" s="315">
        <v>2608727.3436954194</v>
      </c>
      <c r="J1870" s="105">
        <v>0</v>
      </c>
      <c r="K1870" s="42">
        <v>0</v>
      </c>
      <c r="L1870" s="42" t="s">
        <v>4489</v>
      </c>
      <c r="M1870" s="50" t="s">
        <v>2369</v>
      </c>
      <c r="N1870" s="50" t="s">
        <v>5532</v>
      </c>
      <c r="O1870" s="137" t="s">
        <v>2371</v>
      </c>
      <c r="P1870" s="42" t="s">
        <v>64</v>
      </c>
      <c r="Q1870" s="42" t="s">
        <v>65</v>
      </c>
      <c r="R1870" s="42">
        <v>2</v>
      </c>
      <c r="S1870" s="137" t="s">
        <v>2254</v>
      </c>
      <c r="T1870" s="62">
        <v>16867538196.9</v>
      </c>
      <c r="U1870" s="62">
        <v>14487907740.719999</v>
      </c>
      <c r="Z1870" s="42" t="s">
        <v>68</v>
      </c>
      <c r="AJ1870" s="42"/>
      <c r="AW1870" s="42" t="s">
        <v>2412</v>
      </c>
      <c r="AX1870" s="42"/>
      <c r="AY1870" s="42"/>
      <c r="AZ1870" s="42"/>
      <c r="BA1870" s="42"/>
      <c r="BB1870" s="42"/>
      <c r="BN1870" s="128" t="s">
        <v>4578</v>
      </c>
      <c r="BO1870" s="58" t="str">
        <f t="shared" si="29"/>
        <v>境内资产</v>
      </c>
      <c r="BP1870" s="58" t="str">
        <f>IF(M1870="",VLOOKUP(D1870,Sheet4!$A$1:$B$92,2,0),VLOOKUP(Q1870,Sheet4!$A$1:$B$92,2,0))</f>
        <v>保险资产管理产品</v>
      </c>
    </row>
    <row r="1871" spans="1:68" s="58" customFormat="1" ht="12.75" customHeight="1">
      <c r="A1871" s="137" t="s">
        <v>2285</v>
      </c>
      <c r="B1871" s="50" t="s">
        <v>2336</v>
      </c>
      <c r="C1871" s="252" t="s">
        <v>5552</v>
      </c>
      <c r="D1871" s="257" t="s">
        <v>678</v>
      </c>
      <c r="E1871" s="42" t="s">
        <v>4454</v>
      </c>
      <c r="F1871" s="42" t="s">
        <v>2336</v>
      </c>
      <c r="G1871" s="42"/>
      <c r="H1871" s="307">
        <v>2294688.3873684662</v>
      </c>
      <c r="I1871" s="315">
        <v>1122983.0325144657</v>
      </c>
      <c r="J1871" s="105">
        <v>0</v>
      </c>
      <c r="K1871" s="42">
        <v>0</v>
      </c>
      <c r="L1871" s="42" t="s">
        <v>4489</v>
      </c>
      <c r="M1871" s="50" t="s">
        <v>2369</v>
      </c>
      <c r="N1871" s="50" t="s">
        <v>5532</v>
      </c>
      <c r="O1871" s="137" t="s">
        <v>2371</v>
      </c>
      <c r="P1871" s="42" t="s">
        <v>64</v>
      </c>
      <c r="Q1871" s="42" t="s">
        <v>65</v>
      </c>
      <c r="R1871" s="42">
        <v>2</v>
      </c>
      <c r="S1871" s="137" t="s">
        <v>2254</v>
      </c>
      <c r="T1871" s="62">
        <v>16867538196.9</v>
      </c>
      <c r="U1871" s="62">
        <v>14487907740.719999</v>
      </c>
      <c r="Z1871" s="42" t="s">
        <v>68</v>
      </c>
      <c r="AJ1871" s="42"/>
      <c r="AW1871" s="42" t="s">
        <v>2412</v>
      </c>
      <c r="AX1871" s="42"/>
      <c r="AY1871" s="42"/>
      <c r="AZ1871" s="42"/>
      <c r="BA1871" s="42"/>
      <c r="BB1871" s="42"/>
      <c r="BN1871" s="128" t="s">
        <v>4578</v>
      </c>
      <c r="BO1871" s="58" t="str">
        <f t="shared" si="29"/>
        <v>境内资产</v>
      </c>
      <c r="BP1871" s="58" t="str">
        <f>IF(M1871="",VLOOKUP(D1871,Sheet4!$A$1:$B$92,2,0),VLOOKUP(Q1871,Sheet4!$A$1:$B$92,2,0))</f>
        <v>保险资产管理产品</v>
      </c>
    </row>
    <row r="1872" spans="1:68" s="58" customFormat="1" ht="12.75" customHeight="1">
      <c r="A1872" s="137" t="s">
        <v>2286</v>
      </c>
      <c r="B1872" s="50" t="s">
        <v>2337</v>
      </c>
      <c r="C1872" s="252" t="s">
        <v>5552</v>
      </c>
      <c r="D1872" s="257" t="s">
        <v>678</v>
      </c>
      <c r="E1872" s="42" t="s">
        <v>4455</v>
      </c>
      <c r="F1872" s="42" t="s">
        <v>2337</v>
      </c>
      <c r="G1872" s="42"/>
      <c r="H1872" s="307">
        <v>1889644.1522624928</v>
      </c>
      <c r="I1872" s="315">
        <v>950760.73908085946</v>
      </c>
      <c r="J1872" s="105">
        <v>0</v>
      </c>
      <c r="K1872" s="42">
        <v>0</v>
      </c>
      <c r="L1872" s="42" t="s">
        <v>4489</v>
      </c>
      <c r="M1872" s="50" t="s">
        <v>2369</v>
      </c>
      <c r="N1872" s="50" t="s">
        <v>5532</v>
      </c>
      <c r="O1872" s="137" t="s">
        <v>2371</v>
      </c>
      <c r="P1872" s="42" t="s">
        <v>64</v>
      </c>
      <c r="Q1872" s="42" t="s">
        <v>65</v>
      </c>
      <c r="R1872" s="42">
        <v>2</v>
      </c>
      <c r="S1872" s="137" t="s">
        <v>2254</v>
      </c>
      <c r="T1872" s="62">
        <v>16867538196.9</v>
      </c>
      <c r="U1872" s="62">
        <v>14487907740.719999</v>
      </c>
      <c r="Z1872" s="42" t="s">
        <v>68</v>
      </c>
      <c r="AJ1872" s="42"/>
      <c r="AW1872" s="42" t="s">
        <v>2412</v>
      </c>
      <c r="AX1872" s="42"/>
      <c r="AY1872" s="42"/>
      <c r="AZ1872" s="42"/>
      <c r="BA1872" s="42"/>
      <c r="BB1872" s="42"/>
      <c r="BN1872" s="128" t="s">
        <v>4578</v>
      </c>
      <c r="BO1872" s="58" t="str">
        <f t="shared" si="29"/>
        <v>境内资产</v>
      </c>
      <c r="BP1872" s="58" t="str">
        <f>IF(M1872="",VLOOKUP(D1872,Sheet4!$A$1:$B$92,2,0),VLOOKUP(Q1872,Sheet4!$A$1:$B$92,2,0))</f>
        <v>保险资产管理产品</v>
      </c>
    </row>
    <row r="1873" spans="1:68" s="58" customFormat="1" ht="12.75" customHeight="1">
      <c r="A1873" s="137" t="s">
        <v>2287</v>
      </c>
      <c r="B1873" s="50" t="s">
        <v>2338</v>
      </c>
      <c r="C1873" s="252" t="s">
        <v>5552</v>
      </c>
      <c r="D1873" s="257" t="s">
        <v>678</v>
      </c>
      <c r="E1873" s="42" t="s">
        <v>4456</v>
      </c>
      <c r="F1873" s="42" t="s">
        <v>2338</v>
      </c>
      <c r="G1873" s="42"/>
      <c r="H1873" s="307">
        <v>4119749.2245048215</v>
      </c>
      <c r="I1873" s="315">
        <v>3081160.024096908</v>
      </c>
      <c r="J1873" s="105">
        <v>0</v>
      </c>
      <c r="K1873" s="42">
        <v>0</v>
      </c>
      <c r="L1873" s="42" t="s">
        <v>4489</v>
      </c>
      <c r="M1873" s="50" t="s">
        <v>2369</v>
      </c>
      <c r="N1873" s="50" t="s">
        <v>5532</v>
      </c>
      <c r="O1873" s="137" t="s">
        <v>2371</v>
      </c>
      <c r="P1873" s="42" t="s">
        <v>64</v>
      </c>
      <c r="Q1873" s="42" t="s">
        <v>65</v>
      </c>
      <c r="R1873" s="42">
        <v>2</v>
      </c>
      <c r="S1873" s="137" t="s">
        <v>2254</v>
      </c>
      <c r="T1873" s="62">
        <v>16867538196.9</v>
      </c>
      <c r="U1873" s="62">
        <v>14487907740.719999</v>
      </c>
      <c r="Z1873" s="42" t="s">
        <v>68</v>
      </c>
      <c r="AJ1873" s="42"/>
      <c r="AW1873" s="42" t="s">
        <v>2412</v>
      </c>
      <c r="AX1873" s="42"/>
      <c r="AY1873" s="42"/>
      <c r="AZ1873" s="42"/>
      <c r="BA1873" s="42"/>
      <c r="BB1873" s="42"/>
      <c r="BN1873" s="128" t="s">
        <v>4578</v>
      </c>
      <c r="BO1873" s="58" t="str">
        <f t="shared" si="29"/>
        <v>境内资产</v>
      </c>
      <c r="BP1873" s="58" t="str">
        <f>IF(M1873="",VLOOKUP(D1873,Sheet4!$A$1:$B$92,2,0),VLOOKUP(Q1873,Sheet4!$A$1:$B$92,2,0))</f>
        <v>保险资产管理产品</v>
      </c>
    </row>
    <row r="1874" spans="1:68" s="58" customFormat="1" ht="12.75" customHeight="1">
      <c r="A1874" s="137" t="s">
        <v>2288</v>
      </c>
      <c r="B1874" s="50" t="s">
        <v>2339</v>
      </c>
      <c r="C1874" s="252" t="s">
        <v>5552</v>
      </c>
      <c r="D1874" s="257" t="s">
        <v>678</v>
      </c>
      <c r="E1874" s="42" t="s">
        <v>4457</v>
      </c>
      <c r="F1874" s="42" t="s">
        <v>2339</v>
      </c>
      <c r="G1874" s="42"/>
      <c r="H1874" s="307">
        <v>219841.4105520804</v>
      </c>
      <c r="I1874" s="315">
        <v>142543.99907543155</v>
      </c>
      <c r="J1874" s="105">
        <v>0</v>
      </c>
      <c r="K1874" s="42">
        <v>0</v>
      </c>
      <c r="L1874" s="42" t="s">
        <v>4489</v>
      </c>
      <c r="M1874" s="50" t="s">
        <v>2369</v>
      </c>
      <c r="N1874" s="50" t="s">
        <v>5532</v>
      </c>
      <c r="O1874" s="137" t="s">
        <v>2371</v>
      </c>
      <c r="P1874" s="42" t="s">
        <v>64</v>
      </c>
      <c r="Q1874" s="42" t="s">
        <v>65</v>
      </c>
      <c r="R1874" s="42">
        <v>2</v>
      </c>
      <c r="S1874" s="137" t="s">
        <v>2254</v>
      </c>
      <c r="T1874" s="62">
        <v>16867538196.9</v>
      </c>
      <c r="U1874" s="62">
        <v>14487907740.719999</v>
      </c>
      <c r="Z1874" s="42" t="s">
        <v>68</v>
      </c>
      <c r="AJ1874" s="42"/>
      <c r="AW1874" s="42" t="s">
        <v>2412</v>
      </c>
      <c r="AX1874" s="42"/>
      <c r="AY1874" s="42"/>
      <c r="AZ1874" s="42"/>
      <c r="BA1874" s="42"/>
      <c r="BB1874" s="42"/>
      <c r="BN1874" s="128" t="s">
        <v>4578</v>
      </c>
      <c r="BO1874" s="58" t="str">
        <f t="shared" si="29"/>
        <v>境内资产</v>
      </c>
      <c r="BP1874" s="58" t="str">
        <f>IF(M1874="",VLOOKUP(D1874,Sheet4!$A$1:$B$92,2,0),VLOOKUP(Q1874,Sheet4!$A$1:$B$92,2,0))</f>
        <v>保险资产管理产品</v>
      </c>
    </row>
    <row r="1875" spans="1:68" s="58" customFormat="1" ht="12.75" customHeight="1">
      <c r="A1875" s="137" t="s">
        <v>2289</v>
      </c>
      <c r="B1875" s="50" t="s">
        <v>2340</v>
      </c>
      <c r="C1875" s="252" t="s">
        <v>5552</v>
      </c>
      <c r="D1875" s="257" t="s">
        <v>689</v>
      </c>
      <c r="E1875" s="42" t="s">
        <v>4458</v>
      </c>
      <c r="F1875" s="42" t="s">
        <v>2340</v>
      </c>
      <c r="G1875" s="42"/>
      <c r="H1875" s="307">
        <v>1918134.3886721332</v>
      </c>
      <c r="I1875" s="315">
        <v>1131993.4699900674</v>
      </c>
      <c r="J1875" s="105">
        <v>0</v>
      </c>
      <c r="K1875" s="42">
        <v>0</v>
      </c>
      <c r="L1875" s="42" t="s">
        <v>4489</v>
      </c>
      <c r="M1875" s="50" t="s">
        <v>2369</v>
      </c>
      <c r="N1875" s="50" t="s">
        <v>5532</v>
      </c>
      <c r="O1875" s="137" t="s">
        <v>2371</v>
      </c>
      <c r="P1875" s="42" t="s">
        <v>64</v>
      </c>
      <c r="Q1875" s="42" t="s">
        <v>65</v>
      </c>
      <c r="R1875" s="42">
        <v>2</v>
      </c>
      <c r="S1875" s="137" t="s">
        <v>2254</v>
      </c>
      <c r="T1875" s="62">
        <v>16867538196.9</v>
      </c>
      <c r="U1875" s="62">
        <v>14487907740.719999</v>
      </c>
      <c r="Z1875" s="42" t="s">
        <v>68</v>
      </c>
      <c r="AJ1875" s="42"/>
      <c r="AW1875" s="42" t="s">
        <v>2412</v>
      </c>
      <c r="AX1875" s="42"/>
      <c r="AY1875" s="42"/>
      <c r="AZ1875" s="42"/>
      <c r="BA1875" s="42"/>
      <c r="BB1875" s="42"/>
      <c r="BN1875" s="128" t="s">
        <v>4578</v>
      </c>
      <c r="BO1875" s="58" t="str">
        <f t="shared" si="29"/>
        <v>境内资产</v>
      </c>
      <c r="BP1875" s="58" t="str">
        <f>IF(M1875="",VLOOKUP(D1875,Sheet4!$A$1:$B$92,2,0),VLOOKUP(Q1875,Sheet4!$A$1:$B$92,2,0))</f>
        <v>保险资产管理产品</v>
      </c>
    </row>
    <row r="1876" spans="1:68" s="58" customFormat="1" ht="12.75" customHeight="1">
      <c r="A1876" s="137" t="s">
        <v>2290</v>
      </c>
      <c r="B1876" s="50" t="s">
        <v>2341</v>
      </c>
      <c r="C1876" s="252" t="s">
        <v>5552</v>
      </c>
      <c r="D1876" s="257" t="s">
        <v>689</v>
      </c>
      <c r="E1876" s="42" t="s">
        <v>4459</v>
      </c>
      <c r="F1876" s="42" t="s">
        <v>2341</v>
      </c>
      <c r="G1876" s="42"/>
      <c r="H1876" s="307">
        <v>2258126.2732743705</v>
      </c>
      <c r="I1876" s="315">
        <v>1033808.5745877051</v>
      </c>
      <c r="J1876" s="105">
        <v>0</v>
      </c>
      <c r="K1876" s="42">
        <v>0</v>
      </c>
      <c r="L1876" s="42" t="s">
        <v>4489</v>
      </c>
      <c r="M1876" s="50" t="s">
        <v>2369</v>
      </c>
      <c r="N1876" s="50" t="s">
        <v>5532</v>
      </c>
      <c r="O1876" s="137" t="s">
        <v>2371</v>
      </c>
      <c r="P1876" s="42" t="s">
        <v>64</v>
      </c>
      <c r="Q1876" s="42" t="s">
        <v>65</v>
      </c>
      <c r="R1876" s="42">
        <v>2</v>
      </c>
      <c r="S1876" s="137" t="s">
        <v>2254</v>
      </c>
      <c r="T1876" s="62">
        <v>16867538196.9</v>
      </c>
      <c r="U1876" s="62">
        <v>14487907740.719999</v>
      </c>
      <c r="Z1876" s="42" t="s">
        <v>68</v>
      </c>
      <c r="AJ1876" s="42"/>
      <c r="AW1876" s="42" t="s">
        <v>2412</v>
      </c>
      <c r="AX1876" s="42"/>
      <c r="AY1876" s="42"/>
      <c r="AZ1876" s="42"/>
      <c r="BA1876" s="42"/>
      <c r="BB1876" s="42"/>
      <c r="BN1876" s="128" t="s">
        <v>4578</v>
      </c>
      <c r="BO1876" s="58" t="str">
        <f t="shared" si="29"/>
        <v>境内资产</v>
      </c>
      <c r="BP1876" s="58" t="str">
        <f>IF(M1876="",VLOOKUP(D1876,Sheet4!$A$1:$B$92,2,0),VLOOKUP(Q1876,Sheet4!$A$1:$B$92,2,0))</f>
        <v>保险资产管理产品</v>
      </c>
    </row>
    <row r="1877" spans="1:68" s="58" customFormat="1" ht="12.75" customHeight="1">
      <c r="A1877" s="137" t="s">
        <v>2291</v>
      </c>
      <c r="B1877" s="50" t="s">
        <v>2342</v>
      </c>
      <c r="C1877" s="252" t="s">
        <v>5552</v>
      </c>
      <c r="D1877" s="257" t="s">
        <v>689</v>
      </c>
      <c r="E1877" s="42" t="s">
        <v>3211</v>
      </c>
      <c r="F1877" s="42" t="s">
        <v>2342</v>
      </c>
      <c r="G1877" s="42"/>
      <c r="H1877" s="307">
        <v>160281.9118378174</v>
      </c>
      <c r="I1877" s="315">
        <v>136926.07384668587</v>
      </c>
      <c r="J1877" s="105">
        <v>0</v>
      </c>
      <c r="K1877" s="42">
        <v>0</v>
      </c>
      <c r="L1877" s="42" t="s">
        <v>4489</v>
      </c>
      <c r="M1877" s="50" t="s">
        <v>2369</v>
      </c>
      <c r="N1877" s="50" t="s">
        <v>5532</v>
      </c>
      <c r="O1877" s="137" t="s">
        <v>2371</v>
      </c>
      <c r="P1877" s="42" t="s">
        <v>64</v>
      </c>
      <c r="Q1877" s="42" t="s">
        <v>65</v>
      </c>
      <c r="R1877" s="42">
        <v>2</v>
      </c>
      <c r="S1877" s="137" t="s">
        <v>2254</v>
      </c>
      <c r="T1877" s="62">
        <v>16867538196.9</v>
      </c>
      <c r="U1877" s="62">
        <v>14487907740.719999</v>
      </c>
      <c r="Z1877" s="42" t="s">
        <v>68</v>
      </c>
      <c r="AJ1877" s="42"/>
      <c r="AW1877" s="42" t="s">
        <v>2412</v>
      </c>
      <c r="AX1877" s="42"/>
      <c r="AY1877" s="42"/>
      <c r="AZ1877" s="42"/>
      <c r="BA1877" s="42"/>
      <c r="BB1877" s="42"/>
      <c r="BN1877" s="128" t="s">
        <v>4578</v>
      </c>
      <c r="BO1877" s="58" t="str">
        <f t="shared" si="29"/>
        <v>境内资产</v>
      </c>
      <c r="BP1877" s="58" t="str">
        <f>IF(M1877="",VLOOKUP(D1877,Sheet4!$A$1:$B$92,2,0),VLOOKUP(Q1877,Sheet4!$A$1:$B$92,2,0))</f>
        <v>保险资产管理产品</v>
      </c>
    </row>
    <row r="1878" spans="1:68" s="58" customFormat="1" ht="12.75" customHeight="1">
      <c r="A1878" s="137" t="s">
        <v>2292</v>
      </c>
      <c r="B1878" s="50" t="s">
        <v>2343</v>
      </c>
      <c r="C1878" s="252" t="s">
        <v>5552</v>
      </c>
      <c r="D1878" s="257" t="s">
        <v>689</v>
      </c>
      <c r="E1878" s="42" t="s">
        <v>3219</v>
      </c>
      <c r="F1878" s="42" t="s">
        <v>2343</v>
      </c>
      <c r="G1878" s="42"/>
      <c r="H1878" s="307">
        <v>3027667.3357117875</v>
      </c>
      <c r="I1878" s="315">
        <v>1998569.4647837782</v>
      </c>
      <c r="J1878" s="105">
        <v>0</v>
      </c>
      <c r="K1878" s="42">
        <v>0</v>
      </c>
      <c r="L1878" s="42" t="s">
        <v>4489</v>
      </c>
      <c r="M1878" s="50" t="s">
        <v>2369</v>
      </c>
      <c r="N1878" s="50" t="s">
        <v>5532</v>
      </c>
      <c r="O1878" s="137" t="s">
        <v>2371</v>
      </c>
      <c r="P1878" s="42" t="s">
        <v>64</v>
      </c>
      <c r="Q1878" s="42" t="s">
        <v>65</v>
      </c>
      <c r="R1878" s="42">
        <v>2</v>
      </c>
      <c r="S1878" s="137" t="s">
        <v>2254</v>
      </c>
      <c r="T1878" s="62">
        <v>16867538196.9</v>
      </c>
      <c r="U1878" s="62">
        <v>14487907740.719999</v>
      </c>
      <c r="Z1878" s="42" t="s">
        <v>280</v>
      </c>
      <c r="AJ1878" s="42"/>
      <c r="AW1878" s="42" t="s">
        <v>2412</v>
      </c>
      <c r="AX1878" s="42"/>
      <c r="AY1878" s="42"/>
      <c r="AZ1878" s="42"/>
      <c r="BA1878" s="42"/>
      <c r="BB1878" s="42"/>
      <c r="BN1878" s="128" t="s">
        <v>4578</v>
      </c>
      <c r="BO1878" s="58" t="str">
        <f t="shared" si="29"/>
        <v>境内资产</v>
      </c>
      <c r="BP1878" s="58" t="str">
        <f>IF(M1878="",VLOOKUP(D1878,Sheet4!$A$1:$B$92,2,0),VLOOKUP(Q1878,Sheet4!$A$1:$B$92,2,0))</f>
        <v>保险资产管理产品</v>
      </c>
    </row>
    <row r="1879" spans="1:68" s="58" customFormat="1" ht="12.75" customHeight="1">
      <c r="A1879" s="137" t="s">
        <v>2293</v>
      </c>
      <c r="B1879" s="50" t="s">
        <v>2344</v>
      </c>
      <c r="C1879" s="252" t="s">
        <v>5552</v>
      </c>
      <c r="D1879" s="257" t="s">
        <v>689</v>
      </c>
      <c r="E1879" s="42" t="s">
        <v>3250</v>
      </c>
      <c r="F1879" s="42" t="s">
        <v>2344</v>
      </c>
      <c r="G1879" s="42"/>
      <c r="H1879" s="307">
        <v>1968443.5927478485</v>
      </c>
      <c r="I1879" s="315">
        <v>1815595.4265617968</v>
      </c>
      <c r="J1879" s="105">
        <v>0</v>
      </c>
      <c r="K1879" s="42">
        <v>0</v>
      </c>
      <c r="L1879" s="42" t="s">
        <v>4489</v>
      </c>
      <c r="M1879" s="50" t="s">
        <v>2369</v>
      </c>
      <c r="N1879" s="50" t="s">
        <v>5532</v>
      </c>
      <c r="O1879" s="137" t="s">
        <v>2371</v>
      </c>
      <c r="P1879" s="42" t="s">
        <v>64</v>
      </c>
      <c r="Q1879" s="42" t="s">
        <v>65</v>
      </c>
      <c r="R1879" s="42">
        <v>2</v>
      </c>
      <c r="S1879" s="137" t="s">
        <v>2254</v>
      </c>
      <c r="T1879" s="62">
        <v>16867538196.9</v>
      </c>
      <c r="U1879" s="62">
        <v>14487907740.719999</v>
      </c>
      <c r="Z1879" s="42" t="s">
        <v>68</v>
      </c>
      <c r="AJ1879" s="42"/>
      <c r="AW1879" s="42" t="s">
        <v>2412</v>
      </c>
      <c r="AX1879" s="42"/>
      <c r="AY1879" s="42"/>
      <c r="AZ1879" s="42"/>
      <c r="BA1879" s="42"/>
      <c r="BB1879" s="42"/>
      <c r="BN1879" s="128" t="s">
        <v>4578</v>
      </c>
      <c r="BO1879" s="58" t="str">
        <f t="shared" si="29"/>
        <v>境内资产</v>
      </c>
      <c r="BP1879" s="58" t="str">
        <f>IF(M1879="",VLOOKUP(D1879,Sheet4!$A$1:$B$92,2,0),VLOOKUP(Q1879,Sheet4!$A$1:$B$92,2,0))</f>
        <v>保险资产管理产品</v>
      </c>
    </row>
    <row r="1880" spans="1:68" s="58" customFormat="1" ht="12.75" customHeight="1">
      <c r="A1880" s="137" t="s">
        <v>2294</v>
      </c>
      <c r="B1880" s="50" t="s">
        <v>2345</v>
      </c>
      <c r="C1880" s="252" t="s">
        <v>5552</v>
      </c>
      <c r="D1880" s="257" t="s">
        <v>689</v>
      </c>
      <c r="E1880" s="42" t="s">
        <v>3510</v>
      </c>
      <c r="F1880" s="42" t="s">
        <v>2345</v>
      </c>
      <c r="G1880" s="42"/>
      <c r="H1880" s="307">
        <v>3461883.1341088912</v>
      </c>
      <c r="I1880" s="315">
        <v>2780170.932211549</v>
      </c>
      <c r="J1880" s="105">
        <v>0</v>
      </c>
      <c r="K1880" s="42">
        <v>0</v>
      </c>
      <c r="L1880" s="42" t="s">
        <v>4489</v>
      </c>
      <c r="M1880" s="50" t="s">
        <v>2369</v>
      </c>
      <c r="N1880" s="50" t="s">
        <v>5532</v>
      </c>
      <c r="O1880" s="137" t="s">
        <v>2371</v>
      </c>
      <c r="P1880" s="42" t="s">
        <v>64</v>
      </c>
      <c r="Q1880" s="42" t="s">
        <v>65</v>
      </c>
      <c r="R1880" s="42">
        <v>2</v>
      </c>
      <c r="S1880" s="137" t="s">
        <v>2254</v>
      </c>
      <c r="T1880" s="62">
        <v>16867538196.9</v>
      </c>
      <c r="U1880" s="62">
        <v>14487907740.719999</v>
      </c>
      <c r="Z1880" s="42" t="s">
        <v>68</v>
      </c>
      <c r="AJ1880" s="42"/>
      <c r="AW1880" s="42" t="s">
        <v>2412</v>
      </c>
      <c r="AX1880" s="42"/>
      <c r="AY1880" s="42"/>
      <c r="AZ1880" s="42"/>
      <c r="BA1880" s="42"/>
      <c r="BB1880" s="42"/>
      <c r="BN1880" s="128" t="s">
        <v>4578</v>
      </c>
      <c r="BO1880" s="58" t="str">
        <f t="shared" si="29"/>
        <v>境内资产</v>
      </c>
      <c r="BP1880" s="58" t="str">
        <f>IF(M1880="",VLOOKUP(D1880,Sheet4!$A$1:$B$92,2,0),VLOOKUP(Q1880,Sheet4!$A$1:$B$92,2,0))</f>
        <v>保险资产管理产品</v>
      </c>
    </row>
    <row r="1881" spans="1:68" s="58" customFormat="1" ht="12.75" customHeight="1">
      <c r="A1881" s="137" t="s">
        <v>1975</v>
      </c>
      <c r="B1881" s="50" t="s">
        <v>1976</v>
      </c>
      <c r="C1881" s="252" t="s">
        <v>5552</v>
      </c>
      <c r="D1881" s="257" t="s">
        <v>672</v>
      </c>
      <c r="E1881" s="42" t="s">
        <v>3108</v>
      </c>
      <c r="F1881" s="42" t="s">
        <v>1976</v>
      </c>
      <c r="G1881" s="42"/>
      <c r="H1881" s="307">
        <v>4959.4832336466243</v>
      </c>
      <c r="I1881" s="315">
        <v>4959.4832336466243</v>
      </c>
      <c r="J1881" s="105">
        <v>0</v>
      </c>
      <c r="K1881" s="42">
        <v>0</v>
      </c>
      <c r="L1881" s="42" t="s">
        <v>4489</v>
      </c>
      <c r="M1881" s="50" t="s">
        <v>2369</v>
      </c>
      <c r="N1881" s="50" t="s">
        <v>5532</v>
      </c>
      <c r="O1881" s="137" t="s">
        <v>2371</v>
      </c>
      <c r="P1881" s="42" t="s">
        <v>64</v>
      </c>
      <c r="Q1881" s="42" t="s">
        <v>65</v>
      </c>
      <c r="R1881" s="42">
        <v>2</v>
      </c>
      <c r="S1881" s="137" t="s">
        <v>2254</v>
      </c>
      <c r="T1881" s="62">
        <v>16867538196.9</v>
      </c>
      <c r="U1881" s="62">
        <v>14487907740.719999</v>
      </c>
      <c r="Z1881" s="42" t="s">
        <v>68</v>
      </c>
      <c r="AJ1881" s="42"/>
      <c r="AW1881" s="42" t="s">
        <v>2412</v>
      </c>
      <c r="AX1881" s="42"/>
      <c r="AY1881" s="42"/>
      <c r="AZ1881" s="42"/>
      <c r="BA1881" s="42"/>
      <c r="BB1881" s="42"/>
      <c r="BN1881" s="128" t="s">
        <v>4578</v>
      </c>
      <c r="BO1881" s="58" t="str">
        <f t="shared" si="29"/>
        <v>境内资产</v>
      </c>
      <c r="BP1881" s="58" t="str">
        <f>IF(M1881="",VLOOKUP(D1881,Sheet4!$A$1:$B$92,2,0),VLOOKUP(Q1881,Sheet4!$A$1:$B$92,2,0))</f>
        <v>保险资产管理产品</v>
      </c>
    </row>
    <row r="1882" spans="1:68" s="58" customFormat="1" ht="12.75" customHeight="1">
      <c r="A1882" s="137" t="s">
        <v>2123</v>
      </c>
      <c r="B1882" s="50" t="s">
        <v>2346</v>
      </c>
      <c r="C1882" s="252" t="s">
        <v>5552</v>
      </c>
      <c r="D1882" s="257" t="s">
        <v>689</v>
      </c>
      <c r="E1882" s="42" t="s">
        <v>4368</v>
      </c>
      <c r="F1882" s="42" t="s">
        <v>2346</v>
      </c>
      <c r="G1882" s="42"/>
      <c r="H1882" s="307">
        <v>67831.641610371953</v>
      </c>
      <c r="I1882" s="315">
        <v>67831.641610371953</v>
      </c>
      <c r="J1882" s="105">
        <v>0</v>
      </c>
      <c r="K1882" s="42">
        <v>0</v>
      </c>
      <c r="L1882" s="42" t="s">
        <v>4489</v>
      </c>
      <c r="M1882" s="50" t="s">
        <v>2369</v>
      </c>
      <c r="N1882" s="50" t="s">
        <v>5532</v>
      </c>
      <c r="O1882" s="137" t="s">
        <v>2371</v>
      </c>
      <c r="P1882" s="42" t="s">
        <v>64</v>
      </c>
      <c r="Q1882" s="42" t="s">
        <v>65</v>
      </c>
      <c r="R1882" s="42">
        <v>2</v>
      </c>
      <c r="S1882" s="137" t="s">
        <v>2254</v>
      </c>
      <c r="T1882" s="62">
        <v>16867538196.9</v>
      </c>
      <c r="U1882" s="62">
        <v>14487907740.719999</v>
      </c>
      <c r="Z1882" s="42" t="s">
        <v>68</v>
      </c>
      <c r="AJ1882" s="42"/>
      <c r="AW1882" s="42" t="s">
        <v>2412</v>
      </c>
      <c r="AX1882" s="42"/>
      <c r="AY1882" s="42"/>
      <c r="AZ1882" s="42"/>
      <c r="BA1882" s="42"/>
      <c r="BB1882" s="42"/>
      <c r="BN1882" s="128" t="s">
        <v>4578</v>
      </c>
      <c r="BO1882" s="58" t="str">
        <f t="shared" si="29"/>
        <v>境内资产</v>
      </c>
      <c r="BP1882" s="58" t="str">
        <f>IF(M1882="",VLOOKUP(D1882,Sheet4!$A$1:$B$92,2,0),VLOOKUP(Q1882,Sheet4!$A$1:$B$92,2,0))</f>
        <v>保险资产管理产品</v>
      </c>
    </row>
    <row r="1883" spans="1:68" s="58" customFormat="1" ht="12.75" customHeight="1">
      <c r="A1883" s="137" t="s">
        <v>1615</v>
      </c>
      <c r="B1883" s="50" t="s">
        <v>1616</v>
      </c>
      <c r="C1883" s="252" t="s">
        <v>5552</v>
      </c>
      <c r="D1883" s="257" t="s">
        <v>689</v>
      </c>
      <c r="E1883" s="42" t="s">
        <v>1617</v>
      </c>
      <c r="F1883" s="42" t="s">
        <v>1616</v>
      </c>
      <c r="G1883" s="42"/>
      <c r="H1883" s="307">
        <v>49212.935180882734</v>
      </c>
      <c r="I1883" s="315">
        <v>49212.935180882734</v>
      </c>
      <c r="J1883" s="105">
        <v>0</v>
      </c>
      <c r="K1883" s="42">
        <v>0</v>
      </c>
      <c r="L1883" s="42" t="s">
        <v>4489</v>
      </c>
      <c r="M1883" s="50" t="s">
        <v>2369</v>
      </c>
      <c r="N1883" s="50" t="s">
        <v>5532</v>
      </c>
      <c r="O1883" s="137" t="s">
        <v>2371</v>
      </c>
      <c r="P1883" s="42" t="s">
        <v>64</v>
      </c>
      <c r="Q1883" s="42" t="s">
        <v>65</v>
      </c>
      <c r="R1883" s="42">
        <v>2</v>
      </c>
      <c r="S1883" s="137" t="s">
        <v>2254</v>
      </c>
      <c r="T1883" s="62">
        <v>16867538196.9</v>
      </c>
      <c r="U1883" s="62">
        <v>14487907740.719999</v>
      </c>
      <c r="Z1883" s="42" t="s">
        <v>68</v>
      </c>
      <c r="AJ1883" s="42"/>
      <c r="AW1883" s="42" t="s">
        <v>2412</v>
      </c>
      <c r="AX1883" s="42"/>
      <c r="AY1883" s="42"/>
      <c r="AZ1883" s="42"/>
      <c r="BA1883" s="42"/>
      <c r="BB1883" s="42"/>
      <c r="BN1883" s="128" t="s">
        <v>4578</v>
      </c>
      <c r="BO1883" s="58" t="str">
        <f t="shared" si="29"/>
        <v>境内资产</v>
      </c>
      <c r="BP1883" s="58" t="str">
        <f>IF(M1883="",VLOOKUP(D1883,Sheet4!$A$1:$B$92,2,0),VLOOKUP(Q1883,Sheet4!$A$1:$B$92,2,0))</f>
        <v>保险资产管理产品</v>
      </c>
    </row>
    <row r="1884" spans="1:68" s="58" customFormat="1" ht="12.75" customHeight="1">
      <c r="A1884" s="137" t="s">
        <v>1654</v>
      </c>
      <c r="B1884" s="50" t="s">
        <v>1655</v>
      </c>
      <c r="C1884" s="252" t="s">
        <v>5552</v>
      </c>
      <c r="D1884" s="257" t="s">
        <v>672</v>
      </c>
      <c r="E1884" s="42" t="s">
        <v>1656</v>
      </c>
      <c r="F1884" s="42" t="s">
        <v>1655</v>
      </c>
      <c r="G1884" s="42"/>
      <c r="H1884" s="307">
        <v>90541.513013290052</v>
      </c>
      <c r="I1884" s="315">
        <v>122398.71203648469</v>
      </c>
      <c r="J1884" s="105">
        <v>0</v>
      </c>
      <c r="K1884" s="42">
        <v>0</v>
      </c>
      <c r="L1884" s="42" t="s">
        <v>4489</v>
      </c>
      <c r="M1884" s="50" t="s">
        <v>2369</v>
      </c>
      <c r="N1884" s="50" t="s">
        <v>5532</v>
      </c>
      <c r="O1884" s="137" t="s">
        <v>2371</v>
      </c>
      <c r="P1884" s="42" t="s">
        <v>64</v>
      </c>
      <c r="Q1884" s="42" t="s">
        <v>65</v>
      </c>
      <c r="R1884" s="42">
        <v>2</v>
      </c>
      <c r="S1884" s="137" t="s">
        <v>2254</v>
      </c>
      <c r="T1884" s="62">
        <v>16867538196.9</v>
      </c>
      <c r="U1884" s="62">
        <v>14487907740.719999</v>
      </c>
      <c r="Z1884" s="42" t="s">
        <v>68</v>
      </c>
      <c r="AJ1884" s="42"/>
      <c r="AW1884" s="42" t="s">
        <v>2412</v>
      </c>
      <c r="AX1884" s="42"/>
      <c r="AY1884" s="42"/>
      <c r="AZ1884" s="42"/>
      <c r="BA1884" s="42"/>
      <c r="BB1884" s="42"/>
      <c r="BN1884" s="128" t="s">
        <v>4578</v>
      </c>
      <c r="BO1884" s="58" t="str">
        <f t="shared" si="29"/>
        <v>境内资产</v>
      </c>
      <c r="BP1884" s="58" t="str">
        <f>IF(M1884="",VLOOKUP(D1884,Sheet4!$A$1:$B$92,2,0),VLOOKUP(Q1884,Sheet4!$A$1:$B$92,2,0))</f>
        <v>保险资产管理产品</v>
      </c>
    </row>
    <row r="1885" spans="1:68" s="58" customFormat="1" ht="12.75" customHeight="1">
      <c r="A1885" s="137" t="s">
        <v>1734</v>
      </c>
      <c r="B1885" s="50" t="s">
        <v>1735</v>
      </c>
      <c r="C1885" s="252" t="s">
        <v>5552</v>
      </c>
      <c r="D1885" s="257" t="s">
        <v>678</v>
      </c>
      <c r="E1885" s="42" t="s">
        <v>1736</v>
      </c>
      <c r="F1885" s="42" t="s">
        <v>1735</v>
      </c>
      <c r="G1885" s="42"/>
      <c r="H1885" s="307">
        <v>19078.470084690187</v>
      </c>
      <c r="I1885" s="315">
        <v>8462.9168182043031</v>
      </c>
      <c r="J1885" s="105">
        <v>0</v>
      </c>
      <c r="K1885" s="42">
        <v>0</v>
      </c>
      <c r="L1885" s="42" t="s">
        <v>4489</v>
      </c>
      <c r="M1885" s="50" t="s">
        <v>2369</v>
      </c>
      <c r="N1885" s="50" t="s">
        <v>5532</v>
      </c>
      <c r="O1885" s="137" t="s">
        <v>2371</v>
      </c>
      <c r="P1885" s="42" t="s">
        <v>64</v>
      </c>
      <c r="Q1885" s="42" t="s">
        <v>65</v>
      </c>
      <c r="R1885" s="42">
        <v>2</v>
      </c>
      <c r="S1885" s="137" t="s">
        <v>2254</v>
      </c>
      <c r="T1885" s="62">
        <v>16867538196.9</v>
      </c>
      <c r="U1885" s="62">
        <v>14487907740.719999</v>
      </c>
      <c r="Z1885" s="42" t="s">
        <v>68</v>
      </c>
      <c r="AJ1885" s="42"/>
      <c r="AW1885" s="42" t="s">
        <v>2412</v>
      </c>
      <c r="AX1885" s="42"/>
      <c r="AY1885" s="42"/>
      <c r="AZ1885" s="42"/>
      <c r="BA1885" s="42"/>
      <c r="BB1885" s="42"/>
      <c r="BN1885" s="128" t="s">
        <v>4578</v>
      </c>
      <c r="BO1885" s="58" t="str">
        <f t="shared" si="29"/>
        <v>境内资产</v>
      </c>
      <c r="BP1885" s="58" t="str">
        <f>IF(M1885="",VLOOKUP(D1885,Sheet4!$A$1:$B$92,2,0),VLOOKUP(Q1885,Sheet4!$A$1:$B$92,2,0))</f>
        <v>保险资产管理产品</v>
      </c>
    </row>
    <row r="1886" spans="1:68" s="58" customFormat="1" ht="12.75" customHeight="1">
      <c r="A1886" s="137" t="s">
        <v>1743</v>
      </c>
      <c r="B1886" s="50" t="s">
        <v>1744</v>
      </c>
      <c r="C1886" s="252" t="s">
        <v>5552</v>
      </c>
      <c r="D1886" s="257" t="s">
        <v>678</v>
      </c>
      <c r="E1886" s="42" t="s">
        <v>1745</v>
      </c>
      <c r="F1886" s="42" t="s">
        <v>1744</v>
      </c>
      <c r="G1886" s="42"/>
      <c r="H1886" s="307">
        <v>14379.253779654737</v>
      </c>
      <c r="I1886" s="315">
        <v>9792.7053692849659</v>
      </c>
      <c r="J1886" s="105">
        <v>0</v>
      </c>
      <c r="K1886" s="42">
        <v>0</v>
      </c>
      <c r="L1886" s="42" t="s">
        <v>4489</v>
      </c>
      <c r="M1886" s="50" t="s">
        <v>2369</v>
      </c>
      <c r="N1886" s="50" t="s">
        <v>5532</v>
      </c>
      <c r="O1886" s="137" t="s">
        <v>2371</v>
      </c>
      <c r="P1886" s="42" t="s">
        <v>64</v>
      </c>
      <c r="Q1886" s="42" t="s">
        <v>65</v>
      </c>
      <c r="R1886" s="42">
        <v>2</v>
      </c>
      <c r="S1886" s="137" t="s">
        <v>2254</v>
      </c>
      <c r="T1886" s="62">
        <v>16867538196.9</v>
      </c>
      <c r="U1886" s="62">
        <v>14487907740.719999</v>
      </c>
      <c r="Z1886" s="42" t="s">
        <v>68</v>
      </c>
      <c r="AJ1886" s="42"/>
      <c r="AW1886" s="42" t="s">
        <v>2412</v>
      </c>
      <c r="AX1886" s="42"/>
      <c r="AY1886" s="42"/>
      <c r="AZ1886" s="42"/>
      <c r="BA1886" s="42"/>
      <c r="BB1886" s="42"/>
      <c r="BN1886" s="128" t="s">
        <v>4578</v>
      </c>
      <c r="BO1886" s="58" t="str">
        <f t="shared" si="29"/>
        <v>境内资产</v>
      </c>
      <c r="BP1886" s="58" t="str">
        <f>IF(M1886="",VLOOKUP(D1886,Sheet4!$A$1:$B$92,2,0),VLOOKUP(Q1886,Sheet4!$A$1:$B$92,2,0))</f>
        <v>保险资产管理产品</v>
      </c>
    </row>
    <row r="1887" spans="1:68" s="58" customFormat="1" ht="12.75" customHeight="1">
      <c r="A1887" s="137" t="s">
        <v>2011</v>
      </c>
      <c r="B1887" s="50" t="s">
        <v>2012</v>
      </c>
      <c r="C1887" s="252" t="s">
        <v>5552</v>
      </c>
      <c r="D1887" s="257" t="s">
        <v>678</v>
      </c>
      <c r="E1887" s="42" t="s">
        <v>2792</v>
      </c>
      <c r="F1887" s="42" t="s">
        <v>2012</v>
      </c>
      <c r="G1887" s="42"/>
      <c r="H1887" s="307">
        <v>8437.6067127146962</v>
      </c>
      <c r="I1887" s="315">
        <v>5518.8804783991491</v>
      </c>
      <c r="J1887" s="105">
        <v>0</v>
      </c>
      <c r="K1887" s="42">
        <v>0</v>
      </c>
      <c r="L1887" s="42" t="s">
        <v>4489</v>
      </c>
      <c r="M1887" s="50" t="s">
        <v>2369</v>
      </c>
      <c r="N1887" s="50" t="s">
        <v>5532</v>
      </c>
      <c r="O1887" s="137" t="s">
        <v>2371</v>
      </c>
      <c r="P1887" s="42" t="s">
        <v>64</v>
      </c>
      <c r="Q1887" s="42" t="s">
        <v>65</v>
      </c>
      <c r="R1887" s="42">
        <v>2</v>
      </c>
      <c r="S1887" s="137" t="s">
        <v>2254</v>
      </c>
      <c r="T1887" s="62">
        <v>16867538196.9</v>
      </c>
      <c r="U1887" s="62">
        <v>14487907740.719999</v>
      </c>
      <c r="Z1887" s="42" t="s">
        <v>68</v>
      </c>
      <c r="AJ1887" s="42"/>
      <c r="AW1887" s="42" t="s">
        <v>2412</v>
      </c>
      <c r="AX1887" s="42"/>
      <c r="AY1887" s="42"/>
      <c r="AZ1887" s="42"/>
      <c r="BA1887" s="42"/>
      <c r="BB1887" s="42"/>
      <c r="BN1887" s="128" t="s">
        <v>4578</v>
      </c>
      <c r="BO1887" s="58" t="str">
        <f t="shared" si="29"/>
        <v>境内资产</v>
      </c>
      <c r="BP1887" s="58" t="str">
        <f>IF(M1887="",VLOOKUP(D1887,Sheet4!$A$1:$B$92,2,0),VLOOKUP(Q1887,Sheet4!$A$1:$B$92,2,0))</f>
        <v>保险资产管理产品</v>
      </c>
    </row>
    <row r="1888" spans="1:68" s="58" customFormat="1" ht="12.75" customHeight="1">
      <c r="A1888" s="137" t="s">
        <v>2013</v>
      </c>
      <c r="B1888" s="50" t="s">
        <v>2014</v>
      </c>
      <c r="C1888" s="252" t="s">
        <v>5552</v>
      </c>
      <c r="D1888" s="257" t="s">
        <v>678</v>
      </c>
      <c r="E1888" s="42" t="s">
        <v>2793</v>
      </c>
      <c r="F1888" s="42" t="s">
        <v>2014</v>
      </c>
      <c r="G1888" s="42"/>
      <c r="H1888" s="307">
        <v>4135.986615287653</v>
      </c>
      <c r="I1888" s="315">
        <v>4315.8121203001583</v>
      </c>
      <c r="J1888" s="105">
        <v>0</v>
      </c>
      <c r="K1888" s="42">
        <v>0</v>
      </c>
      <c r="L1888" s="42" t="s">
        <v>4489</v>
      </c>
      <c r="M1888" s="50" t="s">
        <v>2369</v>
      </c>
      <c r="N1888" s="50" t="s">
        <v>5532</v>
      </c>
      <c r="O1888" s="137" t="s">
        <v>2371</v>
      </c>
      <c r="P1888" s="42" t="s">
        <v>64</v>
      </c>
      <c r="Q1888" s="42" t="s">
        <v>65</v>
      </c>
      <c r="R1888" s="42">
        <v>2</v>
      </c>
      <c r="S1888" s="137" t="s">
        <v>2254</v>
      </c>
      <c r="T1888" s="62">
        <v>16867538196.9</v>
      </c>
      <c r="U1888" s="62">
        <v>14487907740.719999</v>
      </c>
      <c r="Z1888" s="42" t="s">
        <v>68</v>
      </c>
      <c r="AJ1888" s="42"/>
      <c r="AW1888" s="42" t="s">
        <v>2412</v>
      </c>
      <c r="AX1888" s="42"/>
      <c r="AY1888" s="42"/>
      <c r="AZ1888" s="42"/>
      <c r="BA1888" s="42"/>
      <c r="BB1888" s="42"/>
      <c r="BN1888" s="128" t="s">
        <v>4578</v>
      </c>
      <c r="BO1888" s="58" t="str">
        <f t="shared" si="29"/>
        <v>境内资产</v>
      </c>
      <c r="BP1888" s="58" t="str">
        <f>IF(M1888="",VLOOKUP(D1888,Sheet4!$A$1:$B$92,2,0),VLOOKUP(Q1888,Sheet4!$A$1:$B$92,2,0))</f>
        <v>保险资产管理产品</v>
      </c>
    </row>
    <row r="1889" spans="1:68" s="58" customFormat="1" ht="12.75" customHeight="1">
      <c r="A1889" s="137" t="s">
        <v>2019</v>
      </c>
      <c r="B1889" s="50" t="s">
        <v>2020</v>
      </c>
      <c r="C1889" s="252" t="s">
        <v>5552</v>
      </c>
      <c r="D1889" s="257" t="s">
        <v>678</v>
      </c>
      <c r="E1889" s="42" t="s">
        <v>2795</v>
      </c>
      <c r="F1889" s="42" t="s">
        <v>2020</v>
      </c>
      <c r="G1889" s="42"/>
      <c r="H1889" s="307">
        <v>1401.5570718124281</v>
      </c>
      <c r="I1889" s="315">
        <v>2942.1999599115857</v>
      </c>
      <c r="J1889" s="105">
        <v>0</v>
      </c>
      <c r="K1889" s="42">
        <v>0</v>
      </c>
      <c r="L1889" s="42" t="s">
        <v>4489</v>
      </c>
      <c r="M1889" s="50" t="s">
        <v>2369</v>
      </c>
      <c r="N1889" s="50" t="s">
        <v>5532</v>
      </c>
      <c r="O1889" s="137" t="s">
        <v>2371</v>
      </c>
      <c r="P1889" s="42" t="s">
        <v>64</v>
      </c>
      <c r="Q1889" s="42" t="s">
        <v>65</v>
      </c>
      <c r="R1889" s="42">
        <v>2</v>
      </c>
      <c r="S1889" s="137" t="s">
        <v>2254</v>
      </c>
      <c r="T1889" s="62">
        <v>16867538196.9</v>
      </c>
      <c r="U1889" s="62">
        <v>14487907740.719999</v>
      </c>
      <c r="Z1889" s="42" t="s">
        <v>68</v>
      </c>
      <c r="AJ1889" s="42"/>
      <c r="AW1889" s="42" t="s">
        <v>2412</v>
      </c>
      <c r="AX1889" s="42"/>
      <c r="AY1889" s="42"/>
      <c r="AZ1889" s="42"/>
      <c r="BA1889" s="42"/>
      <c r="BB1889" s="42"/>
      <c r="BN1889" s="128" t="s">
        <v>4578</v>
      </c>
      <c r="BO1889" s="58" t="str">
        <f t="shared" si="29"/>
        <v>境内资产</v>
      </c>
      <c r="BP1889" s="58" t="str">
        <f>IF(M1889="",VLOOKUP(D1889,Sheet4!$A$1:$B$92,2,0),VLOOKUP(Q1889,Sheet4!$A$1:$B$92,2,0))</f>
        <v>保险资产管理产品</v>
      </c>
    </row>
    <row r="1890" spans="1:68" s="58" customFormat="1" ht="12.75" customHeight="1">
      <c r="A1890" s="137" t="s">
        <v>1755</v>
      </c>
      <c r="B1890" s="50" t="s">
        <v>1756</v>
      </c>
      <c r="C1890" s="252" t="s">
        <v>5552</v>
      </c>
      <c r="D1890" s="257" t="s">
        <v>678</v>
      </c>
      <c r="E1890" s="42" t="s">
        <v>1757</v>
      </c>
      <c r="F1890" s="42" t="s">
        <v>1756</v>
      </c>
      <c r="G1890" s="42"/>
      <c r="H1890" s="307">
        <v>8640.9658252762929</v>
      </c>
      <c r="I1890" s="315">
        <v>6883.230896715816</v>
      </c>
      <c r="J1890" s="105">
        <v>0</v>
      </c>
      <c r="K1890" s="42">
        <v>0</v>
      </c>
      <c r="L1890" s="42" t="s">
        <v>4489</v>
      </c>
      <c r="M1890" s="50" t="s">
        <v>2369</v>
      </c>
      <c r="N1890" s="50" t="s">
        <v>5532</v>
      </c>
      <c r="O1890" s="137" t="s">
        <v>2371</v>
      </c>
      <c r="P1890" s="42" t="s">
        <v>64</v>
      </c>
      <c r="Q1890" s="42" t="s">
        <v>65</v>
      </c>
      <c r="R1890" s="42">
        <v>2</v>
      </c>
      <c r="S1890" s="137" t="s">
        <v>2254</v>
      </c>
      <c r="T1890" s="62">
        <v>16867538196.9</v>
      </c>
      <c r="U1890" s="62">
        <v>14487907740.719999</v>
      </c>
      <c r="Z1890" s="42" t="s">
        <v>68</v>
      </c>
      <c r="AJ1890" s="42"/>
      <c r="AW1890" s="42" t="s">
        <v>2412</v>
      </c>
      <c r="AX1890" s="42"/>
      <c r="AY1890" s="42"/>
      <c r="AZ1890" s="42"/>
      <c r="BA1890" s="42"/>
      <c r="BB1890" s="42"/>
      <c r="BN1890" s="128" t="s">
        <v>4578</v>
      </c>
      <c r="BO1890" s="58" t="str">
        <f t="shared" si="29"/>
        <v>境内资产</v>
      </c>
      <c r="BP1890" s="58" t="str">
        <f>IF(M1890="",VLOOKUP(D1890,Sheet4!$A$1:$B$92,2,0),VLOOKUP(Q1890,Sheet4!$A$1:$B$92,2,0))</f>
        <v>保险资产管理产品</v>
      </c>
    </row>
    <row r="1891" spans="1:68" s="58" customFormat="1" ht="12.75" customHeight="1">
      <c r="A1891" s="137" t="s">
        <v>1758</v>
      </c>
      <c r="B1891" s="50" t="s">
        <v>1759</v>
      </c>
      <c r="C1891" s="252" t="s">
        <v>5552</v>
      </c>
      <c r="D1891" s="257" t="s">
        <v>678</v>
      </c>
      <c r="E1891" s="42" t="s">
        <v>1760</v>
      </c>
      <c r="F1891" s="42" t="s">
        <v>1759</v>
      </c>
      <c r="G1891" s="42"/>
      <c r="H1891" s="307">
        <v>19878.862249496935</v>
      </c>
      <c r="I1891" s="315">
        <v>10508.085121410144</v>
      </c>
      <c r="J1891" s="105">
        <v>0</v>
      </c>
      <c r="K1891" s="42">
        <v>0</v>
      </c>
      <c r="L1891" s="42" t="s">
        <v>4489</v>
      </c>
      <c r="M1891" s="50" t="s">
        <v>2369</v>
      </c>
      <c r="N1891" s="50" t="s">
        <v>5532</v>
      </c>
      <c r="O1891" s="137" t="s">
        <v>2371</v>
      </c>
      <c r="P1891" s="42" t="s">
        <v>64</v>
      </c>
      <c r="Q1891" s="42" t="s">
        <v>65</v>
      </c>
      <c r="R1891" s="42">
        <v>2</v>
      </c>
      <c r="S1891" s="137" t="s">
        <v>2254</v>
      </c>
      <c r="T1891" s="62">
        <v>16867538196.9</v>
      </c>
      <c r="U1891" s="62">
        <v>14487907740.719999</v>
      </c>
      <c r="Z1891" s="42" t="s">
        <v>68</v>
      </c>
      <c r="AJ1891" s="42"/>
      <c r="AW1891" s="42" t="s">
        <v>2412</v>
      </c>
      <c r="AX1891" s="42"/>
      <c r="AY1891" s="42"/>
      <c r="AZ1891" s="42"/>
      <c r="BA1891" s="42"/>
      <c r="BB1891" s="42"/>
      <c r="BN1891" s="128" t="s">
        <v>4578</v>
      </c>
      <c r="BO1891" s="58" t="str">
        <f t="shared" si="29"/>
        <v>境内资产</v>
      </c>
      <c r="BP1891" s="58" t="str">
        <f>IF(M1891="",VLOOKUP(D1891,Sheet4!$A$1:$B$92,2,0),VLOOKUP(Q1891,Sheet4!$A$1:$B$92,2,0))</f>
        <v>保险资产管理产品</v>
      </c>
    </row>
    <row r="1892" spans="1:68" s="58" customFormat="1" ht="12.75" customHeight="1">
      <c r="A1892" s="137" t="s">
        <v>1761</v>
      </c>
      <c r="B1892" s="50" t="s">
        <v>1762</v>
      </c>
      <c r="C1892" s="252" t="s">
        <v>5552</v>
      </c>
      <c r="D1892" s="257" t="s">
        <v>678</v>
      </c>
      <c r="E1892" s="42" t="s">
        <v>1763</v>
      </c>
      <c r="F1892" s="42" t="s">
        <v>1762</v>
      </c>
      <c r="G1892" s="42"/>
      <c r="H1892" s="307">
        <v>3135.7983141258496</v>
      </c>
      <c r="I1892" s="315">
        <v>3690.9639008627619</v>
      </c>
      <c r="J1892" s="105">
        <v>0</v>
      </c>
      <c r="K1892" s="42">
        <v>0</v>
      </c>
      <c r="L1892" s="42" t="s">
        <v>4489</v>
      </c>
      <c r="M1892" s="50" t="s">
        <v>2369</v>
      </c>
      <c r="N1892" s="50" t="s">
        <v>5532</v>
      </c>
      <c r="O1892" s="137" t="s">
        <v>2371</v>
      </c>
      <c r="P1892" s="42" t="s">
        <v>64</v>
      </c>
      <c r="Q1892" s="42" t="s">
        <v>65</v>
      </c>
      <c r="R1892" s="42">
        <v>2</v>
      </c>
      <c r="S1892" s="137" t="s">
        <v>2254</v>
      </c>
      <c r="T1892" s="62">
        <v>16867538196.9</v>
      </c>
      <c r="U1892" s="62">
        <v>14487907740.719999</v>
      </c>
      <c r="Z1892" s="42" t="s">
        <v>68</v>
      </c>
      <c r="AJ1892" s="42"/>
      <c r="AW1892" s="42" t="s">
        <v>2412</v>
      </c>
      <c r="AX1892" s="42"/>
      <c r="AY1892" s="42"/>
      <c r="AZ1892" s="42"/>
      <c r="BA1892" s="42"/>
      <c r="BB1892" s="42"/>
      <c r="BN1892" s="128" t="s">
        <v>4578</v>
      </c>
      <c r="BO1892" s="58" t="str">
        <f t="shared" si="29"/>
        <v>境内资产</v>
      </c>
      <c r="BP1892" s="58" t="str">
        <f>IF(M1892="",VLOOKUP(D1892,Sheet4!$A$1:$B$92,2,0),VLOOKUP(Q1892,Sheet4!$A$1:$B$92,2,0))</f>
        <v>保险资产管理产品</v>
      </c>
    </row>
    <row r="1893" spans="1:68" s="58" customFormat="1" ht="12.75" customHeight="1">
      <c r="A1893" s="137" t="s">
        <v>1621</v>
      </c>
      <c r="B1893" s="50" t="s">
        <v>1622</v>
      </c>
      <c r="C1893" s="252" t="s">
        <v>5552</v>
      </c>
      <c r="D1893" s="257" t="s">
        <v>678</v>
      </c>
      <c r="E1893" s="42" t="s">
        <v>1623</v>
      </c>
      <c r="F1893" s="42" t="s">
        <v>1622</v>
      </c>
      <c r="G1893" s="42"/>
      <c r="H1893" s="307">
        <v>3238.6954701186869</v>
      </c>
      <c r="I1893" s="315">
        <v>3126.077477080551</v>
      </c>
      <c r="J1893" s="105">
        <v>0</v>
      </c>
      <c r="K1893" s="42">
        <v>0</v>
      </c>
      <c r="L1893" s="42" t="s">
        <v>4489</v>
      </c>
      <c r="M1893" s="50" t="s">
        <v>2369</v>
      </c>
      <c r="N1893" s="50" t="s">
        <v>5532</v>
      </c>
      <c r="O1893" s="137" t="s">
        <v>2371</v>
      </c>
      <c r="P1893" s="42" t="s">
        <v>64</v>
      </c>
      <c r="Q1893" s="42" t="s">
        <v>65</v>
      </c>
      <c r="R1893" s="42">
        <v>2</v>
      </c>
      <c r="S1893" s="137" t="s">
        <v>2254</v>
      </c>
      <c r="T1893" s="62">
        <v>16867538196.9</v>
      </c>
      <c r="U1893" s="62">
        <v>14487907740.719999</v>
      </c>
      <c r="Z1893" s="42" t="s">
        <v>68</v>
      </c>
      <c r="AJ1893" s="42"/>
      <c r="AW1893" s="42" t="s">
        <v>2412</v>
      </c>
      <c r="AX1893" s="42"/>
      <c r="AY1893" s="42"/>
      <c r="AZ1893" s="42"/>
      <c r="BA1893" s="42"/>
      <c r="BB1893" s="42"/>
      <c r="BN1893" s="128" t="s">
        <v>4578</v>
      </c>
      <c r="BO1893" s="58" t="str">
        <f t="shared" si="29"/>
        <v>境内资产</v>
      </c>
      <c r="BP1893" s="58" t="str">
        <f>IF(M1893="",VLOOKUP(D1893,Sheet4!$A$1:$B$92,2,0),VLOOKUP(Q1893,Sheet4!$A$1:$B$92,2,0))</f>
        <v>保险资产管理产品</v>
      </c>
    </row>
    <row r="1894" spans="1:68" s="58" customFormat="1" ht="12.75" customHeight="1">
      <c r="A1894" s="137" t="s">
        <v>2035</v>
      </c>
      <c r="B1894" s="50" t="s">
        <v>2036</v>
      </c>
      <c r="C1894" s="252" t="s">
        <v>5552</v>
      </c>
      <c r="D1894" s="257" t="s">
        <v>678</v>
      </c>
      <c r="E1894" s="42" t="s">
        <v>4460</v>
      </c>
      <c r="F1894" s="42" t="s">
        <v>2036</v>
      </c>
      <c r="G1894" s="42"/>
      <c r="H1894" s="307">
        <v>33963.307193955508</v>
      </c>
      <c r="I1894" s="315">
        <v>27054.187332870595</v>
      </c>
      <c r="J1894" s="105">
        <v>0</v>
      </c>
      <c r="K1894" s="42">
        <v>0</v>
      </c>
      <c r="L1894" s="42" t="s">
        <v>4489</v>
      </c>
      <c r="M1894" s="50" t="s">
        <v>2369</v>
      </c>
      <c r="N1894" s="50" t="s">
        <v>5532</v>
      </c>
      <c r="O1894" s="137" t="s">
        <v>2371</v>
      </c>
      <c r="P1894" s="42" t="s">
        <v>64</v>
      </c>
      <c r="Q1894" s="42" t="s">
        <v>65</v>
      </c>
      <c r="R1894" s="42">
        <v>2</v>
      </c>
      <c r="S1894" s="137" t="s">
        <v>2254</v>
      </c>
      <c r="T1894" s="62">
        <v>16867538196.9</v>
      </c>
      <c r="U1894" s="62">
        <v>14487907740.719999</v>
      </c>
      <c r="Z1894" s="42" t="s">
        <v>68</v>
      </c>
      <c r="AJ1894" s="42"/>
      <c r="AW1894" s="42" t="s">
        <v>2412</v>
      </c>
      <c r="AX1894" s="42"/>
      <c r="AY1894" s="42"/>
      <c r="AZ1894" s="42"/>
      <c r="BA1894" s="42"/>
      <c r="BB1894" s="42"/>
      <c r="BN1894" s="128" t="s">
        <v>4578</v>
      </c>
      <c r="BO1894" s="58" t="str">
        <f t="shared" si="29"/>
        <v>境内资产</v>
      </c>
      <c r="BP1894" s="58" t="str">
        <f>IF(M1894="",VLOOKUP(D1894,Sheet4!$A$1:$B$92,2,0),VLOOKUP(Q1894,Sheet4!$A$1:$B$92,2,0))</f>
        <v>保险资产管理产品</v>
      </c>
    </row>
    <row r="1895" spans="1:68" s="58" customFormat="1" ht="12.75" customHeight="1">
      <c r="A1895" s="137" t="s">
        <v>1627</v>
      </c>
      <c r="B1895" s="50" t="s">
        <v>1628</v>
      </c>
      <c r="C1895" s="252" t="s">
        <v>5552</v>
      </c>
      <c r="D1895" s="257" t="s">
        <v>678</v>
      </c>
      <c r="E1895" s="42" t="s">
        <v>1629</v>
      </c>
      <c r="F1895" s="42" t="s">
        <v>1628</v>
      </c>
      <c r="G1895" s="42"/>
      <c r="H1895" s="307">
        <v>11251.679253747909</v>
      </c>
      <c r="I1895" s="315">
        <v>6079.5152835147301</v>
      </c>
      <c r="J1895" s="105">
        <v>0</v>
      </c>
      <c r="K1895" s="42">
        <v>0</v>
      </c>
      <c r="L1895" s="42" t="s">
        <v>4489</v>
      </c>
      <c r="M1895" s="50" t="s">
        <v>2369</v>
      </c>
      <c r="N1895" s="50" t="s">
        <v>5532</v>
      </c>
      <c r="O1895" s="137" t="s">
        <v>2371</v>
      </c>
      <c r="P1895" s="42" t="s">
        <v>64</v>
      </c>
      <c r="Q1895" s="42" t="s">
        <v>65</v>
      </c>
      <c r="R1895" s="42">
        <v>2</v>
      </c>
      <c r="S1895" s="137" t="s">
        <v>2254</v>
      </c>
      <c r="T1895" s="62">
        <v>16867538196.9</v>
      </c>
      <c r="U1895" s="62">
        <v>14487907740.719999</v>
      </c>
      <c r="Z1895" s="42" t="s">
        <v>68</v>
      </c>
      <c r="AJ1895" s="42"/>
      <c r="AW1895" s="42" t="s">
        <v>2412</v>
      </c>
      <c r="AX1895" s="42"/>
      <c r="AY1895" s="42"/>
      <c r="AZ1895" s="42"/>
      <c r="BA1895" s="42"/>
      <c r="BB1895" s="42"/>
      <c r="BN1895" s="128" t="s">
        <v>4578</v>
      </c>
      <c r="BO1895" s="58" t="str">
        <f t="shared" si="29"/>
        <v>境内资产</v>
      </c>
      <c r="BP1895" s="58" t="str">
        <f>IF(M1895="",VLOOKUP(D1895,Sheet4!$A$1:$B$92,2,0),VLOOKUP(Q1895,Sheet4!$A$1:$B$92,2,0))</f>
        <v>保险资产管理产品</v>
      </c>
    </row>
    <row r="1896" spans="1:68" s="58" customFormat="1" ht="12.75" customHeight="1">
      <c r="A1896" s="137" t="s">
        <v>1630</v>
      </c>
      <c r="B1896" s="50" t="s">
        <v>1631</v>
      </c>
      <c r="C1896" s="252" t="s">
        <v>5552</v>
      </c>
      <c r="D1896" s="257" t="s">
        <v>678</v>
      </c>
      <c r="E1896" s="42" t="s">
        <v>1632</v>
      </c>
      <c r="F1896" s="42" t="s">
        <v>1631</v>
      </c>
      <c r="G1896" s="42"/>
      <c r="H1896" s="307">
        <v>7020.5601757130453</v>
      </c>
      <c r="I1896" s="315">
        <v>4701.3321340432558</v>
      </c>
      <c r="J1896" s="105">
        <v>0</v>
      </c>
      <c r="K1896" s="42">
        <v>0</v>
      </c>
      <c r="L1896" s="42" t="s">
        <v>4489</v>
      </c>
      <c r="M1896" s="50" t="s">
        <v>2369</v>
      </c>
      <c r="N1896" s="50" t="s">
        <v>5532</v>
      </c>
      <c r="O1896" s="137" t="s">
        <v>2371</v>
      </c>
      <c r="P1896" s="42" t="s">
        <v>64</v>
      </c>
      <c r="Q1896" s="42" t="s">
        <v>65</v>
      </c>
      <c r="R1896" s="42">
        <v>2</v>
      </c>
      <c r="S1896" s="137" t="s">
        <v>2254</v>
      </c>
      <c r="T1896" s="62">
        <v>16867538196.9</v>
      </c>
      <c r="U1896" s="62">
        <v>14487907740.719999</v>
      </c>
      <c r="Z1896" s="42" t="s">
        <v>68</v>
      </c>
      <c r="AJ1896" s="42"/>
      <c r="AW1896" s="42" t="s">
        <v>2412</v>
      </c>
      <c r="AX1896" s="42"/>
      <c r="AY1896" s="42"/>
      <c r="AZ1896" s="42"/>
      <c r="BA1896" s="42"/>
      <c r="BB1896" s="42"/>
      <c r="BN1896" s="128" t="s">
        <v>4578</v>
      </c>
      <c r="BO1896" s="58" t="str">
        <f t="shared" si="29"/>
        <v>境内资产</v>
      </c>
      <c r="BP1896" s="58" t="str">
        <f>IF(M1896="",VLOOKUP(D1896,Sheet4!$A$1:$B$92,2,0),VLOOKUP(Q1896,Sheet4!$A$1:$B$92,2,0))</f>
        <v>保险资产管理产品</v>
      </c>
    </row>
    <row r="1897" spans="1:68" s="58" customFormat="1" ht="12.75" customHeight="1">
      <c r="A1897" s="137" t="s">
        <v>1633</v>
      </c>
      <c r="B1897" s="50" t="s">
        <v>1634</v>
      </c>
      <c r="C1897" s="252" t="s">
        <v>5552</v>
      </c>
      <c r="D1897" s="257" t="s">
        <v>678</v>
      </c>
      <c r="E1897" s="42" t="s">
        <v>1635</v>
      </c>
      <c r="F1897" s="42" t="s">
        <v>1634</v>
      </c>
      <c r="G1897" s="42"/>
      <c r="H1897" s="307">
        <v>20880.357973300353</v>
      </c>
      <c r="I1897" s="315">
        <v>9289.686983330068</v>
      </c>
      <c r="J1897" s="105">
        <v>0</v>
      </c>
      <c r="K1897" s="42">
        <v>0</v>
      </c>
      <c r="L1897" s="42" t="s">
        <v>4489</v>
      </c>
      <c r="M1897" s="50" t="s">
        <v>2369</v>
      </c>
      <c r="N1897" s="50" t="s">
        <v>5532</v>
      </c>
      <c r="O1897" s="137" t="s">
        <v>2371</v>
      </c>
      <c r="P1897" s="42" t="s">
        <v>64</v>
      </c>
      <c r="Q1897" s="42" t="s">
        <v>65</v>
      </c>
      <c r="R1897" s="42">
        <v>2</v>
      </c>
      <c r="S1897" s="137" t="s">
        <v>2254</v>
      </c>
      <c r="T1897" s="62">
        <v>16867538196.9</v>
      </c>
      <c r="U1897" s="62">
        <v>14487907740.719999</v>
      </c>
      <c r="Z1897" s="42" t="s">
        <v>68</v>
      </c>
      <c r="AJ1897" s="42"/>
      <c r="AW1897" s="42" t="s">
        <v>2412</v>
      </c>
      <c r="AX1897" s="42"/>
      <c r="AY1897" s="42"/>
      <c r="AZ1897" s="42"/>
      <c r="BA1897" s="42"/>
      <c r="BB1897" s="42"/>
      <c r="BN1897" s="128" t="s">
        <v>4578</v>
      </c>
      <c r="BO1897" s="58" t="str">
        <f t="shared" si="29"/>
        <v>境内资产</v>
      </c>
      <c r="BP1897" s="58" t="str">
        <f>IF(M1897="",VLOOKUP(D1897,Sheet4!$A$1:$B$92,2,0),VLOOKUP(Q1897,Sheet4!$A$1:$B$92,2,0))</f>
        <v>保险资产管理产品</v>
      </c>
    </row>
    <row r="1898" spans="1:68" s="58" customFormat="1" ht="12.75" customHeight="1">
      <c r="A1898" s="137" t="s">
        <v>1764</v>
      </c>
      <c r="B1898" s="50" t="s">
        <v>1765</v>
      </c>
      <c r="C1898" s="252" t="s">
        <v>5552</v>
      </c>
      <c r="D1898" s="257" t="s">
        <v>678</v>
      </c>
      <c r="E1898" s="42" t="s">
        <v>1766</v>
      </c>
      <c r="F1898" s="42" t="s">
        <v>1765</v>
      </c>
      <c r="G1898" s="42"/>
      <c r="H1898" s="307">
        <v>8297.7524113638119</v>
      </c>
      <c r="I1898" s="315">
        <v>5785.225425245012</v>
      </c>
      <c r="J1898" s="105">
        <v>0</v>
      </c>
      <c r="K1898" s="42">
        <v>0</v>
      </c>
      <c r="L1898" s="42" t="s">
        <v>4489</v>
      </c>
      <c r="M1898" s="50" t="s">
        <v>2369</v>
      </c>
      <c r="N1898" s="50" t="s">
        <v>5532</v>
      </c>
      <c r="O1898" s="137" t="s">
        <v>2371</v>
      </c>
      <c r="P1898" s="42" t="s">
        <v>64</v>
      </c>
      <c r="Q1898" s="42" t="s">
        <v>65</v>
      </c>
      <c r="R1898" s="42">
        <v>2</v>
      </c>
      <c r="S1898" s="137" t="s">
        <v>2254</v>
      </c>
      <c r="T1898" s="62">
        <v>16867538196.9</v>
      </c>
      <c r="U1898" s="62">
        <v>14487907740.719999</v>
      </c>
      <c r="Z1898" s="42" t="s">
        <v>68</v>
      </c>
      <c r="AJ1898" s="42"/>
      <c r="AW1898" s="42" t="s">
        <v>2412</v>
      </c>
      <c r="AX1898" s="42"/>
      <c r="AY1898" s="42"/>
      <c r="AZ1898" s="42"/>
      <c r="BA1898" s="42"/>
      <c r="BB1898" s="42"/>
      <c r="BN1898" s="128" t="s">
        <v>4578</v>
      </c>
      <c r="BO1898" s="58" t="str">
        <f t="shared" si="29"/>
        <v>境内资产</v>
      </c>
      <c r="BP1898" s="58" t="str">
        <f>IF(M1898="",VLOOKUP(D1898,Sheet4!$A$1:$B$92,2,0),VLOOKUP(Q1898,Sheet4!$A$1:$B$92,2,0))</f>
        <v>保险资产管理产品</v>
      </c>
    </row>
    <row r="1899" spans="1:68" s="58" customFormat="1" ht="12.75" customHeight="1">
      <c r="A1899" s="137" t="s">
        <v>1826</v>
      </c>
      <c r="B1899" s="50" t="s">
        <v>1827</v>
      </c>
      <c r="C1899" s="252" t="s">
        <v>5552</v>
      </c>
      <c r="D1899" s="257" t="s">
        <v>678</v>
      </c>
      <c r="E1899" s="42" t="s">
        <v>1828</v>
      </c>
      <c r="F1899" s="42" t="s">
        <v>1827</v>
      </c>
      <c r="G1899" s="42"/>
      <c r="H1899" s="307">
        <v>2679.5976351314175</v>
      </c>
      <c r="I1899" s="315">
        <v>1819.0041468572786</v>
      </c>
      <c r="J1899" s="105">
        <v>0</v>
      </c>
      <c r="K1899" s="42">
        <v>0</v>
      </c>
      <c r="L1899" s="42" t="s">
        <v>4489</v>
      </c>
      <c r="M1899" s="50" t="s">
        <v>2369</v>
      </c>
      <c r="N1899" s="50" t="s">
        <v>5532</v>
      </c>
      <c r="O1899" s="137" t="s">
        <v>2371</v>
      </c>
      <c r="P1899" s="42" t="s">
        <v>64</v>
      </c>
      <c r="Q1899" s="42" t="s">
        <v>65</v>
      </c>
      <c r="R1899" s="42">
        <v>2</v>
      </c>
      <c r="S1899" s="137" t="s">
        <v>2254</v>
      </c>
      <c r="T1899" s="62">
        <v>16867538196.9</v>
      </c>
      <c r="U1899" s="62">
        <v>14487907740.719999</v>
      </c>
      <c r="Z1899" s="42" t="s">
        <v>68</v>
      </c>
      <c r="AJ1899" s="42"/>
      <c r="AW1899" s="42" t="s">
        <v>2412</v>
      </c>
      <c r="AX1899" s="42"/>
      <c r="AY1899" s="42"/>
      <c r="AZ1899" s="42"/>
      <c r="BA1899" s="42"/>
      <c r="BB1899" s="42"/>
      <c r="BN1899" s="128" t="s">
        <v>4578</v>
      </c>
      <c r="BO1899" s="58" t="str">
        <f t="shared" si="29"/>
        <v>境内资产</v>
      </c>
      <c r="BP1899" s="58" t="str">
        <f>IF(M1899="",VLOOKUP(D1899,Sheet4!$A$1:$B$92,2,0),VLOOKUP(Q1899,Sheet4!$A$1:$B$92,2,0))</f>
        <v>保险资产管理产品</v>
      </c>
    </row>
    <row r="1900" spans="1:68" s="58" customFormat="1" ht="12.75" customHeight="1">
      <c r="A1900" s="137" t="s">
        <v>2245</v>
      </c>
      <c r="B1900" s="50" t="s">
        <v>2246</v>
      </c>
      <c r="C1900" s="252" t="s">
        <v>5552</v>
      </c>
      <c r="D1900" s="257" t="s">
        <v>678</v>
      </c>
      <c r="E1900" s="42" t="s">
        <v>2814</v>
      </c>
      <c r="F1900" s="42" t="s">
        <v>2246</v>
      </c>
      <c r="G1900" s="42"/>
      <c r="H1900" s="307">
        <v>13276.008637291961</v>
      </c>
      <c r="I1900" s="315">
        <v>5480.516107144399</v>
      </c>
      <c r="J1900" s="105">
        <v>0</v>
      </c>
      <c r="K1900" s="42">
        <v>0</v>
      </c>
      <c r="L1900" s="42" t="s">
        <v>4489</v>
      </c>
      <c r="M1900" s="50" t="s">
        <v>2369</v>
      </c>
      <c r="N1900" s="50" t="s">
        <v>5532</v>
      </c>
      <c r="O1900" s="137" t="s">
        <v>2371</v>
      </c>
      <c r="P1900" s="42" t="s">
        <v>64</v>
      </c>
      <c r="Q1900" s="42" t="s">
        <v>65</v>
      </c>
      <c r="R1900" s="42">
        <v>2</v>
      </c>
      <c r="S1900" s="137" t="s">
        <v>2254</v>
      </c>
      <c r="T1900" s="62">
        <v>16867538196.9</v>
      </c>
      <c r="U1900" s="62">
        <v>14487907740.719999</v>
      </c>
      <c r="Z1900" s="42" t="s">
        <v>68</v>
      </c>
      <c r="AJ1900" s="42"/>
      <c r="AW1900" s="42" t="s">
        <v>2412</v>
      </c>
      <c r="AX1900" s="42"/>
      <c r="AY1900" s="42"/>
      <c r="AZ1900" s="42"/>
      <c r="BA1900" s="42"/>
      <c r="BB1900" s="42"/>
      <c r="BN1900" s="128" t="s">
        <v>4578</v>
      </c>
      <c r="BO1900" s="58" t="str">
        <f t="shared" si="29"/>
        <v>境内资产</v>
      </c>
      <c r="BP1900" s="58" t="str">
        <f>IF(M1900="",VLOOKUP(D1900,Sheet4!$A$1:$B$92,2,0),VLOOKUP(Q1900,Sheet4!$A$1:$B$92,2,0))</f>
        <v>保险资产管理产品</v>
      </c>
    </row>
    <row r="1901" spans="1:68" s="58" customFormat="1" ht="12.75" customHeight="1">
      <c r="A1901" s="137" t="s">
        <v>1639</v>
      </c>
      <c r="B1901" s="50" t="s">
        <v>1640</v>
      </c>
      <c r="C1901" s="252" t="s">
        <v>5552</v>
      </c>
      <c r="D1901" s="257" t="s">
        <v>678</v>
      </c>
      <c r="E1901" s="42" t="s">
        <v>1641</v>
      </c>
      <c r="F1901" s="42" t="s">
        <v>1640</v>
      </c>
      <c r="G1901" s="42"/>
      <c r="H1901" s="307">
        <v>4692.4396640151635</v>
      </c>
      <c r="I1901" s="315">
        <v>3203.624606281749</v>
      </c>
      <c r="J1901" s="105">
        <v>0</v>
      </c>
      <c r="K1901" s="42">
        <v>0</v>
      </c>
      <c r="L1901" s="42" t="s">
        <v>4489</v>
      </c>
      <c r="M1901" s="50" t="s">
        <v>2369</v>
      </c>
      <c r="N1901" s="50" t="s">
        <v>5532</v>
      </c>
      <c r="O1901" s="137" t="s">
        <v>2371</v>
      </c>
      <c r="P1901" s="42" t="s">
        <v>64</v>
      </c>
      <c r="Q1901" s="42" t="s">
        <v>65</v>
      </c>
      <c r="R1901" s="42">
        <v>2</v>
      </c>
      <c r="S1901" s="137" t="s">
        <v>2254</v>
      </c>
      <c r="T1901" s="62">
        <v>16867538196.9</v>
      </c>
      <c r="U1901" s="62">
        <v>14487907740.719999</v>
      </c>
      <c r="Z1901" s="42" t="s">
        <v>68</v>
      </c>
      <c r="AJ1901" s="42"/>
      <c r="AW1901" s="42" t="s">
        <v>2412</v>
      </c>
      <c r="AX1901" s="42"/>
      <c r="AY1901" s="42"/>
      <c r="AZ1901" s="42"/>
      <c r="BA1901" s="42"/>
      <c r="BB1901" s="42"/>
      <c r="BN1901" s="128" t="s">
        <v>4578</v>
      </c>
      <c r="BO1901" s="58" t="str">
        <f t="shared" si="29"/>
        <v>境内资产</v>
      </c>
      <c r="BP1901" s="58" t="str">
        <f>IF(M1901="",VLOOKUP(D1901,Sheet4!$A$1:$B$92,2,0),VLOOKUP(Q1901,Sheet4!$A$1:$B$92,2,0))</f>
        <v>保险资产管理产品</v>
      </c>
    </row>
    <row r="1902" spans="1:68" s="58" customFormat="1" ht="12.75" customHeight="1">
      <c r="A1902" s="137" t="s">
        <v>1642</v>
      </c>
      <c r="B1902" s="50" t="s">
        <v>1643</v>
      </c>
      <c r="C1902" s="252" t="s">
        <v>5552</v>
      </c>
      <c r="D1902" s="257" t="s">
        <v>678</v>
      </c>
      <c r="E1902" s="42" t="s">
        <v>1644</v>
      </c>
      <c r="F1902" s="42" t="s">
        <v>1643</v>
      </c>
      <c r="G1902" s="42"/>
      <c r="H1902" s="307">
        <v>11064.029173536721</v>
      </c>
      <c r="I1902" s="315">
        <v>5404.2464596082918</v>
      </c>
      <c r="J1902" s="105">
        <v>0</v>
      </c>
      <c r="K1902" s="42">
        <v>0</v>
      </c>
      <c r="L1902" s="42" t="s">
        <v>4489</v>
      </c>
      <c r="M1902" s="50" t="s">
        <v>2369</v>
      </c>
      <c r="N1902" s="50" t="s">
        <v>5532</v>
      </c>
      <c r="O1902" s="137" t="s">
        <v>2371</v>
      </c>
      <c r="P1902" s="42" t="s">
        <v>64</v>
      </c>
      <c r="Q1902" s="42" t="s">
        <v>65</v>
      </c>
      <c r="R1902" s="42">
        <v>2</v>
      </c>
      <c r="S1902" s="137" t="s">
        <v>2254</v>
      </c>
      <c r="T1902" s="62">
        <v>16867538196.9</v>
      </c>
      <c r="U1902" s="62">
        <v>14487907740.719999</v>
      </c>
      <c r="Z1902" s="42" t="s">
        <v>68</v>
      </c>
      <c r="AJ1902" s="42"/>
      <c r="AW1902" s="42" t="s">
        <v>2412</v>
      </c>
      <c r="AX1902" s="42"/>
      <c r="AY1902" s="42"/>
      <c r="AZ1902" s="42"/>
      <c r="BA1902" s="42"/>
      <c r="BB1902" s="42"/>
      <c r="BN1902" s="128" t="s">
        <v>4578</v>
      </c>
      <c r="BO1902" s="58" t="str">
        <f t="shared" si="29"/>
        <v>境内资产</v>
      </c>
      <c r="BP1902" s="58" t="str">
        <f>IF(M1902="",VLOOKUP(D1902,Sheet4!$A$1:$B$92,2,0),VLOOKUP(Q1902,Sheet4!$A$1:$B$92,2,0))</f>
        <v>保险资产管理产品</v>
      </c>
    </row>
    <row r="1903" spans="1:68" s="58" customFormat="1" ht="12.75" customHeight="1">
      <c r="A1903" s="137" t="s">
        <v>2180</v>
      </c>
      <c r="B1903" s="50" t="s">
        <v>2347</v>
      </c>
      <c r="C1903" s="252" t="s">
        <v>5552</v>
      </c>
      <c r="D1903" s="257" t="s">
        <v>678</v>
      </c>
      <c r="E1903" s="42" t="s">
        <v>2815</v>
      </c>
      <c r="F1903" s="42" t="s">
        <v>2347</v>
      </c>
      <c r="G1903" s="42"/>
      <c r="H1903" s="307">
        <v>2084.8500774277159</v>
      </c>
      <c r="I1903" s="315">
        <v>1916.2224976357681</v>
      </c>
      <c r="J1903" s="105">
        <v>0</v>
      </c>
      <c r="K1903" s="42">
        <v>0</v>
      </c>
      <c r="L1903" s="42" t="s">
        <v>4489</v>
      </c>
      <c r="M1903" s="50" t="s">
        <v>2369</v>
      </c>
      <c r="N1903" s="50" t="s">
        <v>5532</v>
      </c>
      <c r="O1903" s="137" t="s">
        <v>2371</v>
      </c>
      <c r="P1903" s="42" t="s">
        <v>64</v>
      </c>
      <c r="Q1903" s="42" t="s">
        <v>65</v>
      </c>
      <c r="R1903" s="42">
        <v>2</v>
      </c>
      <c r="S1903" s="137" t="s">
        <v>2254</v>
      </c>
      <c r="T1903" s="62">
        <v>16867538196.9</v>
      </c>
      <c r="U1903" s="62">
        <v>14487907740.719999</v>
      </c>
      <c r="Z1903" s="42" t="s">
        <v>68</v>
      </c>
      <c r="AJ1903" s="42"/>
      <c r="AW1903" s="42" t="s">
        <v>2412</v>
      </c>
      <c r="AX1903" s="42"/>
      <c r="AY1903" s="42"/>
      <c r="AZ1903" s="42"/>
      <c r="BA1903" s="42"/>
      <c r="BB1903" s="42"/>
      <c r="BN1903" s="128" t="s">
        <v>4578</v>
      </c>
      <c r="BO1903" s="58" t="str">
        <f t="shared" si="29"/>
        <v>境内资产</v>
      </c>
      <c r="BP1903" s="58" t="str">
        <f>IF(M1903="",VLOOKUP(D1903,Sheet4!$A$1:$B$92,2,0),VLOOKUP(Q1903,Sheet4!$A$1:$B$92,2,0))</f>
        <v>保险资产管理产品</v>
      </c>
    </row>
    <row r="1904" spans="1:68" s="58" customFormat="1" ht="12.75" customHeight="1">
      <c r="A1904" s="137" t="s">
        <v>1767</v>
      </c>
      <c r="B1904" s="50" t="s">
        <v>1768</v>
      </c>
      <c r="C1904" s="252" t="s">
        <v>5552</v>
      </c>
      <c r="D1904" s="257" t="s">
        <v>678</v>
      </c>
      <c r="E1904" s="42" t="s">
        <v>1769</v>
      </c>
      <c r="F1904" s="42" t="s">
        <v>1768</v>
      </c>
      <c r="G1904" s="42"/>
      <c r="H1904" s="307">
        <v>5698.3666523443662</v>
      </c>
      <c r="I1904" s="315">
        <v>3135.2693568738978</v>
      </c>
      <c r="J1904" s="105">
        <v>0</v>
      </c>
      <c r="K1904" s="42">
        <v>0</v>
      </c>
      <c r="L1904" s="42" t="s">
        <v>4489</v>
      </c>
      <c r="M1904" s="50" t="s">
        <v>2369</v>
      </c>
      <c r="N1904" s="50" t="s">
        <v>5532</v>
      </c>
      <c r="O1904" s="137" t="s">
        <v>2371</v>
      </c>
      <c r="P1904" s="42" t="s">
        <v>64</v>
      </c>
      <c r="Q1904" s="42" t="s">
        <v>65</v>
      </c>
      <c r="R1904" s="42">
        <v>2</v>
      </c>
      <c r="S1904" s="137" t="s">
        <v>2254</v>
      </c>
      <c r="T1904" s="62">
        <v>16867538196.9</v>
      </c>
      <c r="U1904" s="62">
        <v>14487907740.719999</v>
      </c>
      <c r="Z1904" s="42" t="s">
        <v>68</v>
      </c>
      <c r="AJ1904" s="42"/>
      <c r="AW1904" s="42" t="s">
        <v>2412</v>
      </c>
      <c r="AX1904" s="42"/>
      <c r="AY1904" s="42"/>
      <c r="AZ1904" s="42"/>
      <c r="BA1904" s="42"/>
      <c r="BB1904" s="42"/>
      <c r="BN1904" s="128" t="s">
        <v>4578</v>
      </c>
      <c r="BO1904" s="58" t="str">
        <f t="shared" si="29"/>
        <v>境内资产</v>
      </c>
      <c r="BP1904" s="58" t="str">
        <f>IF(M1904="",VLOOKUP(D1904,Sheet4!$A$1:$B$92,2,0),VLOOKUP(Q1904,Sheet4!$A$1:$B$92,2,0))</f>
        <v>保险资产管理产品</v>
      </c>
    </row>
    <row r="1905" spans="1:68" s="58" customFormat="1" ht="12.75" customHeight="1">
      <c r="A1905" s="137" t="s">
        <v>1773</v>
      </c>
      <c r="B1905" s="50" t="s">
        <v>1774</v>
      </c>
      <c r="C1905" s="252" t="s">
        <v>5552</v>
      </c>
      <c r="D1905" s="257" t="s">
        <v>678</v>
      </c>
      <c r="E1905" s="42" t="s">
        <v>1775</v>
      </c>
      <c r="F1905" s="42" t="s">
        <v>1774</v>
      </c>
      <c r="G1905" s="42"/>
      <c r="H1905" s="307">
        <v>16540.712835685848</v>
      </c>
      <c r="I1905" s="315">
        <v>13129.71702598808</v>
      </c>
      <c r="J1905" s="105">
        <v>0</v>
      </c>
      <c r="K1905" s="42">
        <v>0</v>
      </c>
      <c r="L1905" s="42" t="s">
        <v>4489</v>
      </c>
      <c r="M1905" s="50" t="s">
        <v>2369</v>
      </c>
      <c r="N1905" s="50" t="s">
        <v>5532</v>
      </c>
      <c r="O1905" s="137" t="s">
        <v>2371</v>
      </c>
      <c r="P1905" s="42" t="s">
        <v>64</v>
      </c>
      <c r="Q1905" s="42" t="s">
        <v>65</v>
      </c>
      <c r="R1905" s="42">
        <v>2</v>
      </c>
      <c r="S1905" s="137" t="s">
        <v>2254</v>
      </c>
      <c r="T1905" s="62">
        <v>16867538196.9</v>
      </c>
      <c r="U1905" s="62">
        <v>14487907740.719999</v>
      </c>
      <c r="Z1905" s="42" t="s">
        <v>68</v>
      </c>
      <c r="AJ1905" s="42"/>
      <c r="AW1905" s="42" t="s">
        <v>2412</v>
      </c>
      <c r="AX1905" s="42"/>
      <c r="AY1905" s="42"/>
      <c r="AZ1905" s="42"/>
      <c r="BA1905" s="42"/>
      <c r="BB1905" s="42"/>
      <c r="BN1905" s="128" t="s">
        <v>4578</v>
      </c>
      <c r="BO1905" s="58" t="str">
        <f t="shared" si="29"/>
        <v>境内资产</v>
      </c>
      <c r="BP1905" s="58" t="str">
        <f>IF(M1905="",VLOOKUP(D1905,Sheet4!$A$1:$B$92,2,0),VLOOKUP(Q1905,Sheet4!$A$1:$B$92,2,0))</f>
        <v>保险资产管理产品</v>
      </c>
    </row>
    <row r="1906" spans="1:68" s="58" customFormat="1" ht="12.75" customHeight="1">
      <c r="A1906" s="137" t="s">
        <v>2043</v>
      </c>
      <c r="B1906" s="50" t="s">
        <v>2044</v>
      </c>
      <c r="C1906" s="252" t="s">
        <v>5552</v>
      </c>
      <c r="D1906" s="257" t="s">
        <v>678</v>
      </c>
      <c r="E1906" s="42" t="s">
        <v>4375</v>
      </c>
      <c r="F1906" s="42" t="s">
        <v>2044</v>
      </c>
      <c r="G1906" s="42"/>
      <c r="H1906" s="307">
        <v>31198.29793312218</v>
      </c>
      <c r="I1906" s="315">
        <v>15995.90682682678</v>
      </c>
      <c r="J1906" s="105">
        <v>0</v>
      </c>
      <c r="K1906" s="42">
        <v>0</v>
      </c>
      <c r="L1906" s="42" t="s">
        <v>4489</v>
      </c>
      <c r="M1906" s="50" t="s">
        <v>2369</v>
      </c>
      <c r="N1906" s="50" t="s">
        <v>5532</v>
      </c>
      <c r="O1906" s="137" t="s">
        <v>2371</v>
      </c>
      <c r="P1906" s="42" t="s">
        <v>64</v>
      </c>
      <c r="Q1906" s="42" t="s">
        <v>65</v>
      </c>
      <c r="R1906" s="42">
        <v>2</v>
      </c>
      <c r="S1906" s="137" t="s">
        <v>2254</v>
      </c>
      <c r="T1906" s="62">
        <v>16867538196.9</v>
      </c>
      <c r="U1906" s="62">
        <v>14487907740.719999</v>
      </c>
      <c r="Z1906" s="42" t="s">
        <v>68</v>
      </c>
      <c r="AJ1906" s="42"/>
      <c r="AW1906" s="42" t="s">
        <v>2412</v>
      </c>
      <c r="AX1906" s="42"/>
      <c r="AY1906" s="42"/>
      <c r="AZ1906" s="42"/>
      <c r="BA1906" s="42"/>
      <c r="BB1906" s="42"/>
      <c r="BN1906" s="128" t="s">
        <v>4578</v>
      </c>
      <c r="BO1906" s="58" t="str">
        <f t="shared" si="29"/>
        <v>境内资产</v>
      </c>
      <c r="BP1906" s="58" t="str">
        <f>IF(M1906="",VLOOKUP(D1906,Sheet4!$A$1:$B$92,2,0),VLOOKUP(Q1906,Sheet4!$A$1:$B$92,2,0))</f>
        <v>保险资产管理产品</v>
      </c>
    </row>
    <row r="1907" spans="1:68" s="58" customFormat="1" ht="12.75" customHeight="1">
      <c r="A1907" s="137" t="s">
        <v>1832</v>
      </c>
      <c r="B1907" s="50" t="s">
        <v>1833</v>
      </c>
      <c r="C1907" s="252" t="s">
        <v>5552</v>
      </c>
      <c r="D1907" s="257" t="s">
        <v>678</v>
      </c>
      <c r="E1907" s="42" t="s">
        <v>1834</v>
      </c>
      <c r="F1907" s="42" t="s">
        <v>1833</v>
      </c>
      <c r="G1907" s="42"/>
      <c r="H1907" s="307">
        <v>11090.646701667943</v>
      </c>
      <c r="I1907" s="315">
        <v>5879.3598554413693</v>
      </c>
      <c r="J1907" s="105">
        <v>0</v>
      </c>
      <c r="K1907" s="42">
        <v>0</v>
      </c>
      <c r="L1907" s="42" t="s">
        <v>4489</v>
      </c>
      <c r="M1907" s="50" t="s">
        <v>2369</v>
      </c>
      <c r="N1907" s="50" t="s">
        <v>5532</v>
      </c>
      <c r="O1907" s="137" t="s">
        <v>2371</v>
      </c>
      <c r="P1907" s="42" t="s">
        <v>64</v>
      </c>
      <c r="Q1907" s="42" t="s">
        <v>65</v>
      </c>
      <c r="R1907" s="42">
        <v>2</v>
      </c>
      <c r="S1907" s="137" t="s">
        <v>2254</v>
      </c>
      <c r="T1907" s="62">
        <v>16867538196.9</v>
      </c>
      <c r="U1907" s="62">
        <v>14487907740.719999</v>
      </c>
      <c r="Z1907" s="42" t="s">
        <v>68</v>
      </c>
      <c r="AJ1907" s="42"/>
      <c r="AW1907" s="42" t="s">
        <v>2412</v>
      </c>
      <c r="AX1907" s="42"/>
      <c r="AY1907" s="42"/>
      <c r="AZ1907" s="42"/>
      <c r="BA1907" s="42"/>
      <c r="BB1907" s="42"/>
      <c r="BN1907" s="128" t="s">
        <v>4578</v>
      </c>
      <c r="BO1907" s="58" t="str">
        <f t="shared" si="29"/>
        <v>境内资产</v>
      </c>
      <c r="BP1907" s="58" t="str">
        <f>IF(M1907="",VLOOKUP(D1907,Sheet4!$A$1:$B$92,2,0),VLOOKUP(Q1907,Sheet4!$A$1:$B$92,2,0))</f>
        <v>保险资产管理产品</v>
      </c>
    </row>
    <row r="1908" spans="1:68" s="58" customFormat="1" ht="12.75" customHeight="1">
      <c r="A1908" s="137" t="s">
        <v>1779</v>
      </c>
      <c r="B1908" s="50" t="s">
        <v>1780</v>
      </c>
      <c r="C1908" s="252" t="s">
        <v>5552</v>
      </c>
      <c r="D1908" s="257" t="s">
        <v>678</v>
      </c>
      <c r="E1908" s="42" t="s">
        <v>1781</v>
      </c>
      <c r="F1908" s="42" t="s">
        <v>1780</v>
      </c>
      <c r="G1908" s="42"/>
      <c r="H1908" s="307">
        <v>7256.1956609691943</v>
      </c>
      <c r="I1908" s="315">
        <v>5079.3369626784361</v>
      </c>
      <c r="J1908" s="105">
        <v>0</v>
      </c>
      <c r="K1908" s="42">
        <v>0</v>
      </c>
      <c r="L1908" s="42" t="s">
        <v>4489</v>
      </c>
      <c r="M1908" s="50" t="s">
        <v>2369</v>
      </c>
      <c r="N1908" s="50" t="s">
        <v>5532</v>
      </c>
      <c r="O1908" s="137" t="s">
        <v>2371</v>
      </c>
      <c r="P1908" s="42" t="s">
        <v>64</v>
      </c>
      <c r="Q1908" s="42" t="s">
        <v>65</v>
      </c>
      <c r="R1908" s="42">
        <v>2</v>
      </c>
      <c r="S1908" s="137" t="s">
        <v>2254</v>
      </c>
      <c r="T1908" s="62">
        <v>16867538196.9</v>
      </c>
      <c r="U1908" s="62">
        <v>14487907740.719999</v>
      </c>
      <c r="Z1908" s="42" t="s">
        <v>68</v>
      </c>
      <c r="AJ1908" s="42"/>
      <c r="AW1908" s="42" t="s">
        <v>2412</v>
      </c>
      <c r="AX1908" s="42"/>
      <c r="AY1908" s="42"/>
      <c r="AZ1908" s="42"/>
      <c r="BA1908" s="42"/>
      <c r="BB1908" s="42"/>
      <c r="BN1908" s="128" t="s">
        <v>4578</v>
      </c>
      <c r="BO1908" s="58" t="str">
        <f t="shared" si="29"/>
        <v>境内资产</v>
      </c>
      <c r="BP1908" s="58" t="str">
        <f>IF(M1908="",VLOOKUP(D1908,Sheet4!$A$1:$B$92,2,0),VLOOKUP(Q1908,Sheet4!$A$1:$B$92,2,0))</f>
        <v>保险资产管理产品</v>
      </c>
    </row>
    <row r="1909" spans="1:68" s="58" customFormat="1" ht="12.75" customHeight="1">
      <c r="A1909" s="137" t="s">
        <v>2295</v>
      </c>
      <c r="B1909" s="50" t="s">
        <v>2348</v>
      </c>
      <c r="C1909" s="252" t="s">
        <v>1305</v>
      </c>
      <c r="D1909" s="252" t="s">
        <v>1318</v>
      </c>
      <c r="E1909" s="42" t="s">
        <v>2349</v>
      </c>
      <c r="F1909" s="42" t="s">
        <v>2348</v>
      </c>
      <c r="G1909" s="42"/>
      <c r="H1909" s="307">
        <v>9218179.2485038415</v>
      </c>
      <c r="I1909" s="315">
        <v>9219095.6220313832</v>
      </c>
      <c r="J1909" s="105">
        <v>0</v>
      </c>
      <c r="K1909" s="42">
        <v>0</v>
      </c>
      <c r="L1909" s="42" t="s">
        <v>4489</v>
      </c>
      <c r="M1909" s="50" t="s">
        <v>2369</v>
      </c>
      <c r="N1909" s="50" t="s">
        <v>5532</v>
      </c>
      <c r="O1909" s="137" t="s">
        <v>2371</v>
      </c>
      <c r="P1909" s="42" t="s">
        <v>64</v>
      </c>
      <c r="Q1909" s="42" t="s">
        <v>65</v>
      </c>
      <c r="R1909" s="42">
        <v>2</v>
      </c>
      <c r="S1909" s="137" t="s">
        <v>2254</v>
      </c>
      <c r="T1909" s="62">
        <v>16867538196.9</v>
      </c>
      <c r="U1909" s="62">
        <v>14487907740.719999</v>
      </c>
      <c r="Z1909" s="42" t="s">
        <v>68</v>
      </c>
      <c r="AJ1909" s="42"/>
      <c r="AW1909" s="42" t="s">
        <v>2412</v>
      </c>
      <c r="AX1909" s="42"/>
      <c r="AY1909" s="42"/>
      <c r="AZ1909" s="42"/>
      <c r="BA1909" s="42"/>
      <c r="BB1909" s="42"/>
      <c r="BN1909" s="128" t="s">
        <v>4578</v>
      </c>
      <c r="BO1909" s="58" t="str">
        <f t="shared" si="29"/>
        <v>境内资产</v>
      </c>
      <c r="BP1909" s="58" t="str">
        <f>IF(M1909="",VLOOKUP(D1909,Sheet4!$A$1:$B$92,2,0),VLOOKUP(Q1909,Sheet4!$A$1:$B$92,2,0))</f>
        <v>保险资产管理产品</v>
      </c>
    </row>
    <row r="1910" spans="1:68" s="58" customFormat="1" ht="12.75" customHeight="1">
      <c r="A1910" s="137" t="s">
        <v>2296</v>
      </c>
      <c r="B1910" s="50" t="s">
        <v>2350</v>
      </c>
      <c r="C1910" s="255" t="s">
        <v>71</v>
      </c>
      <c r="D1910" s="255" t="s">
        <v>72</v>
      </c>
      <c r="E1910" s="42" t="s">
        <v>4461</v>
      </c>
      <c r="F1910" s="42" t="s">
        <v>2350</v>
      </c>
      <c r="G1910" s="42"/>
      <c r="H1910" s="307">
        <v>20162034.025150161</v>
      </c>
      <c r="I1910" s="315">
        <v>20138300.811090901</v>
      </c>
      <c r="J1910" s="105">
        <v>313639.2442903372</v>
      </c>
      <c r="K1910" s="42">
        <v>0</v>
      </c>
      <c r="L1910" s="42" t="s">
        <v>4489</v>
      </c>
      <c r="M1910" s="50" t="s">
        <v>2369</v>
      </c>
      <c r="N1910" s="50" t="s">
        <v>5532</v>
      </c>
      <c r="O1910" s="137" t="s">
        <v>2371</v>
      </c>
      <c r="P1910" s="42" t="s">
        <v>64</v>
      </c>
      <c r="Q1910" s="42" t="s">
        <v>65</v>
      </c>
      <c r="R1910" s="42">
        <v>2</v>
      </c>
      <c r="S1910" s="137" t="s">
        <v>2254</v>
      </c>
      <c r="T1910" s="62">
        <v>16867538196.9</v>
      </c>
      <c r="U1910" s="62">
        <v>14487907740.719999</v>
      </c>
      <c r="Z1910" s="42" t="s">
        <v>68</v>
      </c>
      <c r="AJ1910" s="42"/>
      <c r="AW1910" s="42" t="s">
        <v>2412</v>
      </c>
      <c r="AX1910" s="42"/>
      <c r="AY1910" s="42">
        <v>0.63561643835616399</v>
      </c>
      <c r="AZ1910" s="42" t="s">
        <v>74</v>
      </c>
      <c r="BA1910" s="42">
        <v>5.7611999999999997</v>
      </c>
      <c r="BB1910" s="50" t="s">
        <v>68</v>
      </c>
      <c r="BN1910" s="128" t="s">
        <v>4578</v>
      </c>
      <c r="BO1910" s="58" t="str">
        <f t="shared" si="29"/>
        <v>境内资产</v>
      </c>
      <c r="BP1910" s="58" t="str">
        <f>IF(M1910="",VLOOKUP(D1910,Sheet4!$A$1:$B$92,2,0),VLOOKUP(Q1910,Sheet4!$A$1:$B$92,2,0))</f>
        <v>保险资产管理产品</v>
      </c>
    </row>
    <row r="1911" spans="1:68" s="58" customFormat="1" ht="12.75" customHeight="1">
      <c r="A1911" s="137" t="s">
        <v>2255</v>
      </c>
      <c r="B1911" s="138" t="s">
        <v>2256</v>
      </c>
      <c r="C1911" s="250" t="s">
        <v>222</v>
      </c>
      <c r="D1911" s="250" t="s">
        <v>221</v>
      </c>
      <c r="E1911" s="42" t="s">
        <v>2307</v>
      </c>
      <c r="F1911" s="42" t="s">
        <v>2308</v>
      </c>
      <c r="G1911" s="42"/>
      <c r="H1911" s="307">
        <v>15531.381813675836</v>
      </c>
      <c r="I1911" s="315">
        <v>15531.381813675836</v>
      </c>
      <c r="J1911" s="105">
        <v>7.3249754785459711</v>
      </c>
      <c r="K1911" s="42">
        <v>0</v>
      </c>
      <c r="L1911" s="42" t="s">
        <v>4487</v>
      </c>
      <c r="M1911" s="50" t="s">
        <v>2369</v>
      </c>
      <c r="N1911" s="50" t="s">
        <v>2370</v>
      </c>
      <c r="O1911" s="137" t="s">
        <v>2371</v>
      </c>
      <c r="P1911" s="42" t="s">
        <v>64</v>
      </c>
      <c r="Q1911" s="42" t="s">
        <v>65</v>
      </c>
      <c r="R1911" s="42">
        <v>1</v>
      </c>
      <c r="S1911" s="137" t="s">
        <v>2254</v>
      </c>
      <c r="T1911" s="62">
        <v>1220424.1100000001</v>
      </c>
      <c r="U1911" s="62">
        <v>1137377.29</v>
      </c>
      <c r="Z1911" s="42" t="s">
        <v>280</v>
      </c>
      <c r="AJ1911" s="42"/>
      <c r="AW1911" s="42" t="s">
        <v>2412</v>
      </c>
      <c r="AX1911" s="42">
        <v>0</v>
      </c>
      <c r="AY1911" s="42"/>
      <c r="AZ1911" s="42"/>
      <c r="BA1911" s="42"/>
      <c r="BB1911" s="42"/>
      <c r="BN1911" s="128" t="s">
        <v>4578</v>
      </c>
      <c r="BO1911" s="58" t="str">
        <f t="shared" si="29"/>
        <v>境内资产</v>
      </c>
      <c r="BP1911" s="58" t="str">
        <f>IF(M1911="",VLOOKUP(D1911,Sheet4!$A$1:$B$92,2,0),VLOOKUP(Q1911,Sheet4!$A$1:$B$92,2,0))</f>
        <v>保险资产管理产品</v>
      </c>
    </row>
    <row r="1912" spans="1:68" s="58" customFormat="1" ht="12.75" customHeight="1">
      <c r="A1912" s="137" t="s">
        <v>2305</v>
      </c>
      <c r="B1912" s="50" t="s">
        <v>2306</v>
      </c>
      <c r="C1912" s="252" t="s">
        <v>821</v>
      </c>
      <c r="D1912" s="274" t="s">
        <v>5615</v>
      </c>
      <c r="E1912" s="42" t="s">
        <v>2309</v>
      </c>
      <c r="F1912" s="42" t="s">
        <v>2305</v>
      </c>
      <c r="G1912" s="42"/>
      <c r="H1912" s="307">
        <v>890093.30140766071</v>
      </c>
      <c r="I1912" s="315">
        <v>890093.30140766071</v>
      </c>
      <c r="J1912" s="105">
        <v>3779.3724432825761</v>
      </c>
      <c r="K1912" s="42">
        <v>0</v>
      </c>
      <c r="L1912" s="42" t="s">
        <v>4487</v>
      </c>
      <c r="M1912" s="50" t="s">
        <v>2369</v>
      </c>
      <c r="N1912" s="50" t="s">
        <v>2370</v>
      </c>
      <c r="O1912" s="137" t="s">
        <v>2371</v>
      </c>
      <c r="P1912" s="42" t="s">
        <v>64</v>
      </c>
      <c r="Q1912" s="42" t="s">
        <v>65</v>
      </c>
      <c r="R1912" s="42">
        <v>1</v>
      </c>
      <c r="S1912" s="137" t="s">
        <v>2254</v>
      </c>
      <c r="T1912" s="62">
        <v>1220424.1100000001</v>
      </c>
      <c r="U1912" s="62">
        <v>1137377.29</v>
      </c>
      <c r="Z1912" s="42" t="s">
        <v>68</v>
      </c>
      <c r="AJ1912" s="42"/>
      <c r="AW1912" s="42" t="s">
        <v>2412</v>
      </c>
      <c r="AX1912" s="146">
        <v>0.13389999999999999</v>
      </c>
      <c r="AY1912" s="42"/>
      <c r="AZ1912" s="42"/>
      <c r="BA1912" s="42"/>
      <c r="BB1912" s="42"/>
      <c r="BN1912" s="128" t="s">
        <v>4578</v>
      </c>
      <c r="BO1912" s="58" t="str">
        <f t="shared" si="29"/>
        <v>境内资产</v>
      </c>
      <c r="BP1912" s="58" t="str">
        <f>IF(M1912="",VLOOKUP(D1912,Sheet4!$A$1:$B$92,2,0),VLOOKUP(Q1912,Sheet4!$A$1:$B$92,2,0))</f>
        <v>保险资产管理产品</v>
      </c>
    </row>
    <row r="1913" spans="1:68" s="58" customFormat="1" ht="12.75" customHeight="1">
      <c r="A1913" s="137" t="s">
        <v>224</v>
      </c>
      <c r="B1913" s="137" t="s">
        <v>224</v>
      </c>
      <c r="C1913" s="250" t="s">
        <v>222</v>
      </c>
      <c r="D1913" s="250" t="s">
        <v>224</v>
      </c>
      <c r="E1913" s="42">
        <v>0</v>
      </c>
      <c r="F1913" s="50" t="s">
        <v>5354</v>
      </c>
      <c r="G1913" s="42"/>
      <c r="H1913" s="307">
        <v>492.97845905696312</v>
      </c>
      <c r="I1913" s="315">
        <v>492.97845905696312</v>
      </c>
      <c r="J1913" s="105">
        <v>0</v>
      </c>
      <c r="K1913" s="42">
        <v>0</v>
      </c>
      <c r="L1913" s="42" t="s">
        <v>4487</v>
      </c>
      <c r="M1913" s="50" t="s">
        <v>2369</v>
      </c>
      <c r="N1913" s="50" t="s">
        <v>2370</v>
      </c>
      <c r="O1913" s="137" t="s">
        <v>2371</v>
      </c>
      <c r="P1913" s="42" t="s">
        <v>64</v>
      </c>
      <c r="Q1913" s="42" t="s">
        <v>65</v>
      </c>
      <c r="R1913" s="42">
        <v>1</v>
      </c>
      <c r="S1913" s="137" t="s">
        <v>2254</v>
      </c>
      <c r="T1913" s="62">
        <v>1220424.1100000001</v>
      </c>
      <c r="U1913" s="62">
        <v>1137377.29</v>
      </c>
      <c r="Z1913" s="42"/>
      <c r="AJ1913" s="42"/>
      <c r="AW1913" s="42" t="s">
        <v>2412</v>
      </c>
      <c r="AX1913" s="42"/>
      <c r="AY1913" s="42"/>
      <c r="AZ1913" s="42"/>
      <c r="BA1913" s="108"/>
      <c r="BB1913" s="42"/>
      <c r="BN1913" s="128" t="s">
        <v>4578</v>
      </c>
      <c r="BO1913" s="58" t="str">
        <f t="shared" si="29"/>
        <v>境内资产</v>
      </c>
      <c r="BP1913" s="58" t="str">
        <f>IF(M1913="",VLOOKUP(D1913,Sheet4!$A$1:$B$92,2,0),VLOOKUP(Q1913,Sheet4!$A$1:$B$92,2,0))</f>
        <v>保险资产管理产品</v>
      </c>
    </row>
    <row r="1914" spans="1:68" s="58" customFormat="1" ht="12.75" customHeight="1">
      <c r="A1914" s="138" t="s">
        <v>5387</v>
      </c>
      <c r="B1914" s="138" t="s">
        <v>5387</v>
      </c>
      <c r="C1914" s="250" t="s">
        <v>222</v>
      </c>
      <c r="D1914" s="256" t="s">
        <v>224</v>
      </c>
      <c r="E1914" s="42">
        <v>0</v>
      </c>
      <c r="F1914" s="59" t="s">
        <v>5354</v>
      </c>
      <c r="G1914" s="42"/>
      <c r="H1914" s="307">
        <v>67.146347141396674</v>
      </c>
      <c r="I1914" s="315">
        <v>67.146347141396674</v>
      </c>
      <c r="J1914" s="105">
        <v>0</v>
      </c>
      <c r="K1914" s="42">
        <v>0</v>
      </c>
      <c r="L1914" s="42" t="s">
        <v>4487</v>
      </c>
      <c r="M1914" s="50" t="s">
        <v>2369</v>
      </c>
      <c r="N1914" s="50" t="s">
        <v>2370</v>
      </c>
      <c r="O1914" s="137" t="s">
        <v>2371</v>
      </c>
      <c r="P1914" s="42" t="s">
        <v>64</v>
      </c>
      <c r="Q1914" s="42" t="s">
        <v>65</v>
      </c>
      <c r="R1914" s="42">
        <v>1</v>
      </c>
      <c r="S1914" s="137" t="s">
        <v>2254</v>
      </c>
      <c r="T1914" s="62">
        <v>1220424.1100000001</v>
      </c>
      <c r="U1914" s="62">
        <v>1137377.29</v>
      </c>
      <c r="Z1914" s="42"/>
      <c r="AJ1914" s="42"/>
      <c r="AW1914" s="42" t="s">
        <v>2412</v>
      </c>
      <c r="AX1914" s="42"/>
      <c r="AY1914" s="42"/>
      <c r="AZ1914" s="42"/>
      <c r="BA1914" s="108"/>
      <c r="BB1914" s="42"/>
      <c r="BN1914" s="128" t="s">
        <v>4578</v>
      </c>
      <c r="BO1914" s="58" t="str">
        <f t="shared" si="29"/>
        <v>境内资产</v>
      </c>
      <c r="BP1914" s="58" t="str">
        <f>IF(M1914="",VLOOKUP(D1914,Sheet4!$A$1:$B$92,2,0),VLOOKUP(Q1914,Sheet4!$A$1:$B$92,2,0))</f>
        <v>保险资产管理产品</v>
      </c>
    </row>
    <row r="1915" spans="1:68" s="58" customFormat="1" ht="12.75" customHeight="1">
      <c r="A1915" s="137" t="s">
        <v>2263</v>
      </c>
      <c r="B1915" s="50" t="s">
        <v>2310</v>
      </c>
      <c r="C1915" s="252" t="s">
        <v>5552</v>
      </c>
      <c r="D1915" s="257" t="s">
        <v>672</v>
      </c>
      <c r="E1915" s="42" t="s">
        <v>4437</v>
      </c>
      <c r="F1915" s="42" t="s">
        <v>2310</v>
      </c>
      <c r="G1915" s="42"/>
      <c r="H1915" s="307">
        <v>3191.3064531255536</v>
      </c>
      <c r="I1915" s="315">
        <v>2046.1616318002098</v>
      </c>
      <c r="J1915" s="105">
        <v>0</v>
      </c>
      <c r="K1915" s="42">
        <v>0</v>
      </c>
      <c r="L1915" s="42" t="s">
        <v>4487</v>
      </c>
      <c r="M1915" s="50" t="s">
        <v>2369</v>
      </c>
      <c r="N1915" s="50" t="s">
        <v>2370</v>
      </c>
      <c r="O1915" s="137" t="s">
        <v>2371</v>
      </c>
      <c r="P1915" s="42" t="s">
        <v>64</v>
      </c>
      <c r="Q1915" s="42" t="s">
        <v>65</v>
      </c>
      <c r="R1915" s="42">
        <v>1</v>
      </c>
      <c r="S1915" s="137" t="s">
        <v>2254</v>
      </c>
      <c r="T1915" s="62">
        <v>1220424.1100000001</v>
      </c>
      <c r="U1915" s="62">
        <v>1137377.29</v>
      </c>
      <c r="Z1915" s="42" t="s">
        <v>68</v>
      </c>
      <c r="AJ1915" s="42"/>
      <c r="AW1915" s="42" t="s">
        <v>2412</v>
      </c>
      <c r="AX1915" s="42"/>
      <c r="AY1915" s="42"/>
      <c r="AZ1915" s="42"/>
      <c r="BA1915" s="108"/>
      <c r="BB1915" s="42"/>
      <c r="BN1915" s="128" t="s">
        <v>4578</v>
      </c>
      <c r="BO1915" s="58" t="str">
        <f t="shared" si="29"/>
        <v>境内资产</v>
      </c>
      <c r="BP1915" s="58" t="str">
        <f>IF(M1915="",VLOOKUP(D1915,Sheet4!$A$1:$B$92,2,0),VLOOKUP(Q1915,Sheet4!$A$1:$B$92,2,0))</f>
        <v>保险资产管理产品</v>
      </c>
    </row>
    <row r="1916" spans="1:68" s="58" customFormat="1" ht="12.75" customHeight="1">
      <c r="A1916" s="137" t="s">
        <v>2264</v>
      </c>
      <c r="B1916" s="50" t="s">
        <v>2311</v>
      </c>
      <c r="C1916" s="252" t="s">
        <v>5552</v>
      </c>
      <c r="D1916" s="257" t="s">
        <v>672</v>
      </c>
      <c r="E1916" s="42" t="s">
        <v>4438</v>
      </c>
      <c r="F1916" s="42" t="s">
        <v>2311</v>
      </c>
      <c r="G1916" s="42"/>
      <c r="H1916" s="307">
        <v>4335.5952319528078</v>
      </c>
      <c r="I1916" s="315">
        <v>3718.843901960835</v>
      </c>
      <c r="J1916" s="105">
        <v>0</v>
      </c>
      <c r="K1916" s="42">
        <v>0</v>
      </c>
      <c r="L1916" s="42" t="s">
        <v>4487</v>
      </c>
      <c r="M1916" s="50" t="s">
        <v>2369</v>
      </c>
      <c r="N1916" s="50" t="s">
        <v>2370</v>
      </c>
      <c r="O1916" s="137" t="s">
        <v>2371</v>
      </c>
      <c r="P1916" s="42" t="s">
        <v>64</v>
      </c>
      <c r="Q1916" s="42" t="s">
        <v>65</v>
      </c>
      <c r="R1916" s="42">
        <v>1</v>
      </c>
      <c r="S1916" s="137" t="s">
        <v>2254</v>
      </c>
      <c r="T1916" s="62">
        <v>1220424.1100000001</v>
      </c>
      <c r="U1916" s="62">
        <v>1137377.29</v>
      </c>
      <c r="Z1916" s="42" t="s">
        <v>68</v>
      </c>
      <c r="AJ1916" s="42"/>
      <c r="AW1916" s="42" t="s">
        <v>2412</v>
      </c>
      <c r="AX1916" s="42"/>
      <c r="AY1916" s="42"/>
      <c r="AZ1916" s="42"/>
      <c r="BA1916" s="108"/>
      <c r="BB1916" s="42"/>
      <c r="BN1916" s="128" t="s">
        <v>4578</v>
      </c>
      <c r="BO1916" s="58" t="str">
        <f t="shared" si="29"/>
        <v>境内资产</v>
      </c>
      <c r="BP1916" s="58" t="str">
        <f>IF(M1916="",VLOOKUP(D1916,Sheet4!$A$1:$B$92,2,0),VLOOKUP(Q1916,Sheet4!$A$1:$B$92,2,0))</f>
        <v>保险资产管理产品</v>
      </c>
    </row>
    <row r="1917" spans="1:68" s="58" customFormat="1" ht="12.75" customHeight="1">
      <c r="A1917" s="137" t="s">
        <v>2265</v>
      </c>
      <c r="B1917" s="50" t="s">
        <v>2312</v>
      </c>
      <c r="C1917" s="252" t="s">
        <v>5552</v>
      </c>
      <c r="D1917" s="257" t="s">
        <v>672</v>
      </c>
      <c r="E1917" s="42" t="s">
        <v>4439</v>
      </c>
      <c r="F1917" s="42" t="s">
        <v>2312</v>
      </c>
      <c r="G1917" s="42"/>
      <c r="H1917" s="307">
        <v>9640.3624002428587</v>
      </c>
      <c r="I1917" s="315">
        <v>6175.1958656475763</v>
      </c>
      <c r="J1917" s="105">
        <v>0</v>
      </c>
      <c r="K1917" s="42">
        <v>0</v>
      </c>
      <c r="L1917" s="42" t="s">
        <v>4487</v>
      </c>
      <c r="M1917" s="50" t="s">
        <v>2369</v>
      </c>
      <c r="N1917" s="50" t="s">
        <v>2370</v>
      </c>
      <c r="O1917" s="137" t="s">
        <v>2371</v>
      </c>
      <c r="P1917" s="42" t="s">
        <v>64</v>
      </c>
      <c r="Q1917" s="42" t="s">
        <v>65</v>
      </c>
      <c r="R1917" s="42">
        <v>1</v>
      </c>
      <c r="S1917" s="137" t="s">
        <v>2254</v>
      </c>
      <c r="T1917" s="62">
        <v>1220424.1100000001</v>
      </c>
      <c r="U1917" s="62">
        <v>1137377.29</v>
      </c>
      <c r="Z1917" s="42" t="s">
        <v>68</v>
      </c>
      <c r="AJ1917" s="42"/>
      <c r="AW1917" s="42" t="s">
        <v>2412</v>
      </c>
      <c r="AX1917" s="42"/>
      <c r="AY1917" s="42"/>
      <c r="AZ1917" s="42"/>
      <c r="BA1917" s="108"/>
      <c r="BB1917" s="42"/>
      <c r="BN1917" s="128" t="s">
        <v>4578</v>
      </c>
      <c r="BO1917" s="58" t="str">
        <f t="shared" si="29"/>
        <v>境内资产</v>
      </c>
      <c r="BP1917" s="58" t="str">
        <f>IF(M1917="",VLOOKUP(D1917,Sheet4!$A$1:$B$92,2,0),VLOOKUP(Q1917,Sheet4!$A$1:$B$92,2,0))</f>
        <v>保险资产管理产品</v>
      </c>
    </row>
    <row r="1918" spans="1:68" s="58" customFormat="1" ht="12.75" customHeight="1">
      <c r="A1918" s="137" t="s">
        <v>2117</v>
      </c>
      <c r="B1918" s="50" t="s">
        <v>2199</v>
      </c>
      <c r="C1918" s="252" t="s">
        <v>5552</v>
      </c>
      <c r="D1918" s="257" t="s">
        <v>672</v>
      </c>
      <c r="E1918" s="42" t="s">
        <v>3807</v>
      </c>
      <c r="F1918" s="42" t="s">
        <v>2199</v>
      </c>
      <c r="G1918" s="42"/>
      <c r="H1918" s="307">
        <v>4535.4294162164042</v>
      </c>
      <c r="I1918" s="315">
        <v>3772.471417349675</v>
      </c>
      <c r="J1918" s="105">
        <v>0</v>
      </c>
      <c r="K1918" s="42">
        <v>0</v>
      </c>
      <c r="L1918" s="42" t="s">
        <v>4487</v>
      </c>
      <c r="M1918" s="50" t="s">
        <v>2369</v>
      </c>
      <c r="N1918" s="50" t="s">
        <v>2370</v>
      </c>
      <c r="O1918" s="137" t="s">
        <v>2371</v>
      </c>
      <c r="P1918" s="42" t="s">
        <v>64</v>
      </c>
      <c r="Q1918" s="42" t="s">
        <v>65</v>
      </c>
      <c r="R1918" s="42">
        <v>1</v>
      </c>
      <c r="S1918" s="137" t="s">
        <v>2254</v>
      </c>
      <c r="T1918" s="62">
        <v>1220424.1100000001</v>
      </c>
      <c r="U1918" s="62">
        <v>1137377.29</v>
      </c>
      <c r="Z1918" s="42" t="s">
        <v>280</v>
      </c>
      <c r="AJ1918" s="42"/>
      <c r="AW1918" s="42" t="s">
        <v>2412</v>
      </c>
      <c r="AX1918" s="42"/>
      <c r="AY1918" s="42"/>
      <c r="AZ1918" s="42"/>
      <c r="BA1918" s="108"/>
      <c r="BB1918" s="42"/>
      <c r="BN1918" s="128" t="s">
        <v>4578</v>
      </c>
      <c r="BO1918" s="58" t="str">
        <f t="shared" si="29"/>
        <v>境内资产</v>
      </c>
      <c r="BP1918" s="58" t="str">
        <f>IF(M1918="",VLOOKUP(D1918,Sheet4!$A$1:$B$92,2,0),VLOOKUP(Q1918,Sheet4!$A$1:$B$92,2,0))</f>
        <v>保险资产管理产品</v>
      </c>
    </row>
    <row r="1919" spans="1:68" s="58" customFormat="1" ht="12.75" customHeight="1">
      <c r="A1919" s="137" t="s">
        <v>2266</v>
      </c>
      <c r="B1919" s="50" t="s">
        <v>2313</v>
      </c>
      <c r="C1919" s="252" t="s">
        <v>5552</v>
      </c>
      <c r="D1919" s="257" t="s">
        <v>672</v>
      </c>
      <c r="E1919" s="42" t="s">
        <v>2914</v>
      </c>
      <c r="F1919" s="42" t="s">
        <v>2313</v>
      </c>
      <c r="G1919" s="42"/>
      <c r="H1919" s="307">
        <v>6200.2465947079272</v>
      </c>
      <c r="I1919" s="315">
        <v>4080.2024654138886</v>
      </c>
      <c r="J1919" s="105">
        <v>0</v>
      </c>
      <c r="K1919" s="42">
        <v>0</v>
      </c>
      <c r="L1919" s="42" t="s">
        <v>4487</v>
      </c>
      <c r="M1919" s="50" t="s">
        <v>2369</v>
      </c>
      <c r="N1919" s="50" t="s">
        <v>2370</v>
      </c>
      <c r="O1919" s="137" t="s">
        <v>2371</v>
      </c>
      <c r="P1919" s="42" t="s">
        <v>64</v>
      </c>
      <c r="Q1919" s="42" t="s">
        <v>65</v>
      </c>
      <c r="R1919" s="42">
        <v>1</v>
      </c>
      <c r="S1919" s="137" t="s">
        <v>2254</v>
      </c>
      <c r="T1919" s="62">
        <v>1220424.1100000001</v>
      </c>
      <c r="U1919" s="62">
        <v>1137377.29</v>
      </c>
      <c r="Z1919" s="42" t="s">
        <v>68</v>
      </c>
      <c r="AJ1919" s="42"/>
      <c r="AW1919" s="42" t="s">
        <v>2412</v>
      </c>
      <c r="AX1919" s="42"/>
      <c r="AY1919" s="42"/>
      <c r="AZ1919" s="42"/>
      <c r="BA1919" s="108"/>
      <c r="BB1919" s="42"/>
      <c r="BN1919" s="128" t="s">
        <v>4578</v>
      </c>
      <c r="BO1919" s="58" t="str">
        <f t="shared" si="29"/>
        <v>境内资产</v>
      </c>
      <c r="BP1919" s="58" t="str">
        <f>IF(M1919="",VLOOKUP(D1919,Sheet4!$A$1:$B$92,2,0),VLOOKUP(Q1919,Sheet4!$A$1:$B$92,2,0))</f>
        <v>保险资产管理产品</v>
      </c>
    </row>
    <row r="1920" spans="1:68" s="58" customFormat="1" ht="12.75" customHeight="1">
      <c r="A1920" s="137" t="s">
        <v>2267</v>
      </c>
      <c r="B1920" s="50" t="s">
        <v>2314</v>
      </c>
      <c r="C1920" s="252" t="s">
        <v>5552</v>
      </c>
      <c r="D1920" s="257" t="s">
        <v>672</v>
      </c>
      <c r="E1920" s="42" t="s">
        <v>3013</v>
      </c>
      <c r="F1920" s="42" t="s">
        <v>2314</v>
      </c>
      <c r="G1920" s="42"/>
      <c r="H1920" s="307">
        <v>12448.30938033058</v>
      </c>
      <c r="I1920" s="315">
        <v>7792.5217940938519</v>
      </c>
      <c r="J1920" s="105">
        <v>0</v>
      </c>
      <c r="K1920" s="42">
        <v>0</v>
      </c>
      <c r="L1920" s="42" t="s">
        <v>4487</v>
      </c>
      <c r="M1920" s="50" t="s">
        <v>2369</v>
      </c>
      <c r="N1920" s="50" t="s">
        <v>2370</v>
      </c>
      <c r="O1920" s="137" t="s">
        <v>2371</v>
      </c>
      <c r="P1920" s="42" t="s">
        <v>64</v>
      </c>
      <c r="Q1920" s="42" t="s">
        <v>65</v>
      </c>
      <c r="R1920" s="42">
        <v>1</v>
      </c>
      <c r="S1920" s="137" t="s">
        <v>2254</v>
      </c>
      <c r="T1920" s="62">
        <v>1220424.1100000001</v>
      </c>
      <c r="U1920" s="62">
        <v>1137377.29</v>
      </c>
      <c r="Z1920" s="42" t="s">
        <v>68</v>
      </c>
      <c r="AJ1920" s="42"/>
      <c r="AW1920" s="42" t="s">
        <v>2412</v>
      </c>
      <c r="AX1920" s="42"/>
      <c r="AY1920" s="42"/>
      <c r="AZ1920" s="42"/>
      <c r="BA1920" s="108"/>
      <c r="BB1920" s="42"/>
      <c r="BN1920" s="128" t="s">
        <v>4578</v>
      </c>
      <c r="BO1920" s="58" t="str">
        <f t="shared" si="29"/>
        <v>境内资产</v>
      </c>
      <c r="BP1920" s="58" t="str">
        <f>IF(M1920="",VLOOKUP(D1920,Sheet4!$A$1:$B$92,2,0),VLOOKUP(Q1920,Sheet4!$A$1:$B$92,2,0))</f>
        <v>保险资产管理产品</v>
      </c>
    </row>
    <row r="1921" spans="1:68" s="58" customFormat="1" ht="12.75" customHeight="1">
      <c r="A1921" s="137" t="s">
        <v>2108</v>
      </c>
      <c r="B1921" s="50" t="s">
        <v>2315</v>
      </c>
      <c r="C1921" s="252" t="s">
        <v>5552</v>
      </c>
      <c r="D1921" s="257" t="s">
        <v>672</v>
      </c>
      <c r="E1921" s="42" t="s">
        <v>4359</v>
      </c>
      <c r="F1921" s="42" t="s">
        <v>2315</v>
      </c>
      <c r="G1921" s="42"/>
      <c r="H1921" s="307">
        <v>4746.7637006249643</v>
      </c>
      <c r="I1921" s="315">
        <v>4425.7215344960632</v>
      </c>
      <c r="J1921" s="105">
        <v>0</v>
      </c>
      <c r="K1921" s="42">
        <v>0</v>
      </c>
      <c r="L1921" s="42" t="s">
        <v>4487</v>
      </c>
      <c r="M1921" s="50" t="s">
        <v>2369</v>
      </c>
      <c r="N1921" s="50" t="s">
        <v>2370</v>
      </c>
      <c r="O1921" s="137" t="s">
        <v>2371</v>
      </c>
      <c r="P1921" s="42" t="s">
        <v>64</v>
      </c>
      <c r="Q1921" s="42" t="s">
        <v>65</v>
      </c>
      <c r="R1921" s="42">
        <v>1</v>
      </c>
      <c r="S1921" s="137" t="s">
        <v>2254</v>
      </c>
      <c r="T1921" s="62">
        <v>1220424.1100000001</v>
      </c>
      <c r="U1921" s="62">
        <v>1137377.29</v>
      </c>
      <c r="Z1921" s="42" t="s">
        <v>68</v>
      </c>
      <c r="AJ1921" s="42"/>
      <c r="AW1921" s="42" t="s">
        <v>2412</v>
      </c>
      <c r="AX1921" s="42"/>
      <c r="AY1921" s="42"/>
      <c r="AZ1921" s="42"/>
      <c r="BA1921" s="108"/>
      <c r="BB1921" s="42"/>
      <c r="BN1921" s="128" t="s">
        <v>4578</v>
      </c>
      <c r="BO1921" s="58" t="str">
        <f t="shared" si="29"/>
        <v>境内资产</v>
      </c>
      <c r="BP1921" s="58" t="str">
        <f>IF(M1921="",VLOOKUP(D1921,Sheet4!$A$1:$B$92,2,0),VLOOKUP(Q1921,Sheet4!$A$1:$B$92,2,0))</f>
        <v>保险资产管理产品</v>
      </c>
    </row>
    <row r="1922" spans="1:68" s="58" customFormat="1" ht="12.75" customHeight="1">
      <c r="A1922" s="137" t="s">
        <v>1967</v>
      </c>
      <c r="B1922" s="50" t="s">
        <v>1968</v>
      </c>
      <c r="C1922" s="252" t="s">
        <v>5552</v>
      </c>
      <c r="D1922" s="257" t="s">
        <v>672</v>
      </c>
      <c r="E1922" s="42" t="s">
        <v>3077</v>
      </c>
      <c r="F1922" s="42" t="s">
        <v>1968</v>
      </c>
      <c r="G1922" s="42"/>
      <c r="H1922" s="307">
        <v>9428.3682915637801</v>
      </c>
      <c r="I1922" s="315">
        <v>9481.7594208975534</v>
      </c>
      <c r="J1922" s="105">
        <v>0</v>
      </c>
      <c r="K1922" s="42">
        <v>0</v>
      </c>
      <c r="L1922" s="42" t="s">
        <v>4487</v>
      </c>
      <c r="M1922" s="50" t="s">
        <v>2369</v>
      </c>
      <c r="N1922" s="50" t="s">
        <v>2370</v>
      </c>
      <c r="O1922" s="137" t="s">
        <v>2371</v>
      </c>
      <c r="P1922" s="42" t="s">
        <v>64</v>
      </c>
      <c r="Q1922" s="42" t="s">
        <v>65</v>
      </c>
      <c r="R1922" s="42">
        <v>1</v>
      </c>
      <c r="S1922" s="137" t="s">
        <v>2254</v>
      </c>
      <c r="T1922" s="62">
        <v>1220424.1100000001</v>
      </c>
      <c r="U1922" s="62">
        <v>1137377.29</v>
      </c>
      <c r="Z1922" s="42" t="s">
        <v>280</v>
      </c>
      <c r="AJ1922" s="42"/>
      <c r="AW1922" s="42" t="s">
        <v>2412</v>
      </c>
      <c r="AX1922" s="42"/>
      <c r="AY1922" s="42"/>
      <c r="AZ1922" s="42"/>
      <c r="BA1922" s="108"/>
      <c r="BB1922" s="42"/>
      <c r="BN1922" s="128" t="s">
        <v>4578</v>
      </c>
      <c r="BO1922" s="58" t="str">
        <f t="shared" si="29"/>
        <v>境内资产</v>
      </c>
      <c r="BP1922" s="58" t="str">
        <f>IF(M1922="",VLOOKUP(D1922,Sheet4!$A$1:$B$92,2,0),VLOOKUP(Q1922,Sheet4!$A$1:$B$92,2,0))</f>
        <v>保险资产管理产品</v>
      </c>
    </row>
    <row r="1923" spans="1:68" s="58" customFormat="1" ht="12.75" customHeight="1">
      <c r="A1923" s="137" t="s">
        <v>2268</v>
      </c>
      <c r="B1923" s="50" t="s">
        <v>2316</v>
      </c>
      <c r="C1923" s="252" t="s">
        <v>5552</v>
      </c>
      <c r="D1923" s="257" t="s">
        <v>672</v>
      </c>
      <c r="E1923" s="42" t="s">
        <v>4440</v>
      </c>
      <c r="F1923" s="42" t="s">
        <v>2316</v>
      </c>
      <c r="G1923" s="42"/>
      <c r="H1923" s="307">
        <v>8173.0797079345803</v>
      </c>
      <c r="I1923" s="315">
        <v>6062.5769811303699</v>
      </c>
      <c r="J1923" s="105">
        <v>0</v>
      </c>
      <c r="K1923" s="42">
        <v>0</v>
      </c>
      <c r="L1923" s="42" t="s">
        <v>4487</v>
      </c>
      <c r="M1923" s="50" t="s">
        <v>2369</v>
      </c>
      <c r="N1923" s="50" t="s">
        <v>2370</v>
      </c>
      <c r="O1923" s="137" t="s">
        <v>2371</v>
      </c>
      <c r="P1923" s="42" t="s">
        <v>64</v>
      </c>
      <c r="Q1923" s="42" t="s">
        <v>65</v>
      </c>
      <c r="R1923" s="42">
        <v>1</v>
      </c>
      <c r="S1923" s="137" t="s">
        <v>2254</v>
      </c>
      <c r="T1923" s="62">
        <v>1220424.1100000001</v>
      </c>
      <c r="U1923" s="62">
        <v>1137377.29</v>
      </c>
      <c r="Z1923" s="42" t="s">
        <v>68</v>
      </c>
      <c r="AJ1923" s="42"/>
      <c r="AW1923" s="42" t="s">
        <v>2412</v>
      </c>
      <c r="AX1923" s="42"/>
      <c r="AY1923" s="42"/>
      <c r="AZ1923" s="42"/>
      <c r="BA1923" s="108"/>
      <c r="BB1923" s="42"/>
      <c r="BN1923" s="128" t="s">
        <v>4578</v>
      </c>
      <c r="BO1923" s="58" t="str">
        <f t="shared" ref="BO1923:BO1986" si="30">IF(LEFT(D1923,2)="境外","境外资产","境内资产")</f>
        <v>境内资产</v>
      </c>
      <c r="BP1923" s="58" t="str">
        <f>IF(M1923="",VLOOKUP(D1923,Sheet4!$A$1:$B$92,2,0),VLOOKUP(Q1923,Sheet4!$A$1:$B$92,2,0))</f>
        <v>保险资产管理产品</v>
      </c>
    </row>
    <row r="1924" spans="1:68" s="58" customFormat="1" ht="12.75" customHeight="1">
      <c r="A1924" s="137" t="s">
        <v>2269</v>
      </c>
      <c r="B1924" s="50" t="s">
        <v>2317</v>
      </c>
      <c r="C1924" s="252" t="s">
        <v>5552</v>
      </c>
      <c r="D1924" s="257" t="s">
        <v>672</v>
      </c>
      <c r="E1924" s="42" t="s">
        <v>4441</v>
      </c>
      <c r="F1924" s="42" t="s">
        <v>2317</v>
      </c>
      <c r="G1924" s="42"/>
      <c r="H1924" s="307">
        <v>5764.1976509920078</v>
      </c>
      <c r="I1924" s="315">
        <v>4803.9501120433179</v>
      </c>
      <c r="J1924" s="105">
        <v>0</v>
      </c>
      <c r="K1924" s="42">
        <v>0</v>
      </c>
      <c r="L1924" s="42" t="s">
        <v>4487</v>
      </c>
      <c r="M1924" s="50" t="s">
        <v>2369</v>
      </c>
      <c r="N1924" s="50" t="s">
        <v>2370</v>
      </c>
      <c r="O1924" s="137" t="s">
        <v>2371</v>
      </c>
      <c r="P1924" s="42" t="s">
        <v>64</v>
      </c>
      <c r="Q1924" s="42" t="s">
        <v>65</v>
      </c>
      <c r="R1924" s="42">
        <v>1</v>
      </c>
      <c r="S1924" s="137" t="s">
        <v>2254</v>
      </c>
      <c r="T1924" s="62">
        <v>1220424.1100000001</v>
      </c>
      <c r="U1924" s="62">
        <v>1137377.29</v>
      </c>
      <c r="Z1924" s="42" t="s">
        <v>68</v>
      </c>
      <c r="AJ1924" s="42"/>
      <c r="AW1924" s="42" t="s">
        <v>2412</v>
      </c>
      <c r="AX1924" s="42"/>
      <c r="AY1924" s="42"/>
      <c r="AZ1924" s="42"/>
      <c r="BA1924" s="108"/>
      <c r="BB1924" s="42"/>
      <c r="BN1924" s="128" t="s">
        <v>4578</v>
      </c>
      <c r="BO1924" s="58" t="str">
        <f t="shared" si="30"/>
        <v>境内资产</v>
      </c>
      <c r="BP1924" s="58" t="str">
        <f>IF(M1924="",VLOOKUP(D1924,Sheet4!$A$1:$B$92,2,0),VLOOKUP(Q1924,Sheet4!$A$1:$B$92,2,0))</f>
        <v>保险资产管理产品</v>
      </c>
    </row>
    <row r="1925" spans="1:68" s="58" customFormat="1" ht="12.75" customHeight="1">
      <c r="A1925" s="137" t="s">
        <v>2270</v>
      </c>
      <c r="B1925" s="50" t="s">
        <v>2318</v>
      </c>
      <c r="C1925" s="252" t="s">
        <v>5552</v>
      </c>
      <c r="D1925" s="257" t="s">
        <v>672</v>
      </c>
      <c r="E1925" s="42" t="s">
        <v>4442</v>
      </c>
      <c r="F1925" s="42" t="s">
        <v>2318</v>
      </c>
      <c r="G1925" s="42"/>
      <c r="H1925" s="307">
        <v>1362.4468404330464</v>
      </c>
      <c r="I1925" s="315">
        <v>1506.9458937162851</v>
      </c>
      <c r="J1925" s="105">
        <v>0</v>
      </c>
      <c r="K1925" s="42">
        <v>0</v>
      </c>
      <c r="L1925" s="42" t="s">
        <v>4487</v>
      </c>
      <c r="M1925" s="50" t="s">
        <v>2369</v>
      </c>
      <c r="N1925" s="50" t="s">
        <v>2370</v>
      </c>
      <c r="O1925" s="137" t="s">
        <v>2371</v>
      </c>
      <c r="P1925" s="42" t="s">
        <v>64</v>
      </c>
      <c r="Q1925" s="42" t="s">
        <v>65</v>
      </c>
      <c r="R1925" s="42">
        <v>1</v>
      </c>
      <c r="S1925" s="137" t="s">
        <v>2254</v>
      </c>
      <c r="T1925" s="62">
        <v>1220424.1100000001</v>
      </c>
      <c r="U1925" s="62">
        <v>1137377.29</v>
      </c>
      <c r="Z1925" s="42" t="s">
        <v>68</v>
      </c>
      <c r="AJ1925" s="42"/>
      <c r="AW1925" s="42" t="s">
        <v>2412</v>
      </c>
      <c r="AX1925" s="42"/>
      <c r="AY1925" s="42"/>
      <c r="AZ1925" s="42"/>
      <c r="BA1925" s="108"/>
      <c r="BB1925" s="42"/>
      <c r="BN1925" s="128" t="s">
        <v>4578</v>
      </c>
      <c r="BO1925" s="58" t="str">
        <f t="shared" si="30"/>
        <v>境内资产</v>
      </c>
      <c r="BP1925" s="58" t="str">
        <f>IF(M1925="",VLOOKUP(D1925,Sheet4!$A$1:$B$92,2,0),VLOOKUP(Q1925,Sheet4!$A$1:$B$92,2,0))</f>
        <v>保险资产管理产品</v>
      </c>
    </row>
    <row r="1926" spans="1:68" s="58" customFormat="1" ht="12.75" customHeight="1">
      <c r="A1926" s="137" t="s">
        <v>2271</v>
      </c>
      <c r="B1926" s="50" t="s">
        <v>2319</v>
      </c>
      <c r="C1926" s="252" t="s">
        <v>5552</v>
      </c>
      <c r="D1926" s="257" t="s">
        <v>672</v>
      </c>
      <c r="E1926" s="42" t="s">
        <v>4443</v>
      </c>
      <c r="F1926" s="42" t="s">
        <v>2319</v>
      </c>
      <c r="G1926" s="42"/>
      <c r="H1926" s="307">
        <v>6940.3876578140425</v>
      </c>
      <c r="I1926" s="315">
        <v>5791.7428759986315</v>
      </c>
      <c r="J1926" s="105">
        <v>0</v>
      </c>
      <c r="K1926" s="42">
        <v>0</v>
      </c>
      <c r="L1926" s="42" t="s">
        <v>4487</v>
      </c>
      <c r="M1926" s="50" t="s">
        <v>2369</v>
      </c>
      <c r="N1926" s="50" t="s">
        <v>2370</v>
      </c>
      <c r="O1926" s="137" t="s">
        <v>2371</v>
      </c>
      <c r="P1926" s="42" t="s">
        <v>64</v>
      </c>
      <c r="Q1926" s="42" t="s">
        <v>65</v>
      </c>
      <c r="R1926" s="42">
        <v>1</v>
      </c>
      <c r="S1926" s="137" t="s">
        <v>2254</v>
      </c>
      <c r="T1926" s="62">
        <v>1220424.1100000001</v>
      </c>
      <c r="U1926" s="62">
        <v>1137377.29</v>
      </c>
      <c r="Z1926" s="42" t="s">
        <v>68</v>
      </c>
      <c r="AJ1926" s="42"/>
      <c r="AW1926" s="42" t="s">
        <v>2412</v>
      </c>
      <c r="AX1926" s="42"/>
      <c r="AY1926" s="42"/>
      <c r="AZ1926" s="42"/>
      <c r="BA1926" s="108"/>
      <c r="BB1926" s="42"/>
      <c r="BN1926" s="128" t="s">
        <v>4578</v>
      </c>
      <c r="BO1926" s="58" t="str">
        <f t="shared" si="30"/>
        <v>境内资产</v>
      </c>
      <c r="BP1926" s="58" t="str">
        <f>IF(M1926="",VLOOKUP(D1926,Sheet4!$A$1:$B$92,2,0),VLOOKUP(Q1926,Sheet4!$A$1:$B$92,2,0))</f>
        <v>保险资产管理产品</v>
      </c>
    </row>
    <row r="1927" spans="1:68" s="58" customFormat="1" ht="12.75" customHeight="1">
      <c r="A1927" s="137" t="s">
        <v>2272</v>
      </c>
      <c r="B1927" s="50" t="s">
        <v>2320</v>
      </c>
      <c r="C1927" s="252" t="s">
        <v>5552</v>
      </c>
      <c r="D1927" s="257" t="s">
        <v>672</v>
      </c>
      <c r="E1927" s="42" t="s">
        <v>4444</v>
      </c>
      <c r="F1927" s="42" t="s">
        <v>2320</v>
      </c>
      <c r="G1927" s="42"/>
      <c r="H1927" s="307">
        <v>8906.6233994906615</v>
      </c>
      <c r="I1927" s="315">
        <v>7078.985430385258</v>
      </c>
      <c r="J1927" s="105">
        <v>0</v>
      </c>
      <c r="K1927" s="42">
        <v>0</v>
      </c>
      <c r="L1927" s="42" t="s">
        <v>4487</v>
      </c>
      <c r="M1927" s="50" t="s">
        <v>2369</v>
      </c>
      <c r="N1927" s="50" t="s">
        <v>2370</v>
      </c>
      <c r="O1927" s="137" t="s">
        <v>2371</v>
      </c>
      <c r="P1927" s="42" t="s">
        <v>64</v>
      </c>
      <c r="Q1927" s="42" t="s">
        <v>65</v>
      </c>
      <c r="R1927" s="42">
        <v>1</v>
      </c>
      <c r="S1927" s="137" t="s">
        <v>2254</v>
      </c>
      <c r="T1927" s="62">
        <v>1220424.1100000001</v>
      </c>
      <c r="U1927" s="62">
        <v>1137377.29</v>
      </c>
      <c r="Z1927" s="42" t="s">
        <v>68</v>
      </c>
      <c r="AJ1927" s="42"/>
      <c r="AW1927" s="42" t="s">
        <v>2412</v>
      </c>
      <c r="AX1927" s="42"/>
      <c r="AY1927" s="42"/>
      <c r="AZ1927" s="42"/>
      <c r="BA1927" s="108"/>
      <c r="BB1927" s="42"/>
      <c r="BN1927" s="128" t="s">
        <v>4578</v>
      </c>
      <c r="BO1927" s="58" t="str">
        <f t="shared" si="30"/>
        <v>境内资产</v>
      </c>
      <c r="BP1927" s="58" t="str">
        <f>IF(M1927="",VLOOKUP(D1927,Sheet4!$A$1:$B$92,2,0),VLOOKUP(Q1927,Sheet4!$A$1:$B$92,2,0))</f>
        <v>保险资产管理产品</v>
      </c>
    </row>
    <row r="1928" spans="1:68" s="58" customFormat="1" ht="12.75" customHeight="1">
      <c r="A1928" s="138" t="s">
        <v>5533</v>
      </c>
      <c r="B1928" s="42" t="s">
        <v>1557</v>
      </c>
      <c r="C1928" s="252" t="s">
        <v>5552</v>
      </c>
      <c r="D1928" s="257" t="s">
        <v>672</v>
      </c>
      <c r="E1928" s="50" t="s">
        <v>1558</v>
      </c>
      <c r="F1928" s="42" t="s">
        <v>1557</v>
      </c>
      <c r="G1928" s="42"/>
      <c r="H1928" s="307">
        <v>8.1532167645834743</v>
      </c>
      <c r="I1928" s="315">
        <v>11.741732069062877</v>
      </c>
      <c r="J1928" s="105">
        <v>0</v>
      </c>
      <c r="K1928" s="42">
        <v>0</v>
      </c>
      <c r="L1928" s="42" t="s">
        <v>4487</v>
      </c>
      <c r="M1928" s="50" t="s">
        <v>2369</v>
      </c>
      <c r="N1928" s="50" t="s">
        <v>2370</v>
      </c>
      <c r="O1928" s="137" t="s">
        <v>2371</v>
      </c>
      <c r="P1928" s="42" t="s">
        <v>64</v>
      </c>
      <c r="Q1928" s="42" t="s">
        <v>65</v>
      </c>
      <c r="R1928" s="42">
        <v>1</v>
      </c>
      <c r="S1928" s="137" t="s">
        <v>2254</v>
      </c>
      <c r="T1928" s="62">
        <v>1220424.1100000001</v>
      </c>
      <c r="U1928" s="62">
        <v>1137377.29</v>
      </c>
      <c r="Z1928" s="42" t="s">
        <v>68</v>
      </c>
      <c r="AJ1928" s="42"/>
      <c r="AW1928" s="42" t="s">
        <v>2412</v>
      </c>
      <c r="AX1928" s="42"/>
      <c r="AY1928" s="42"/>
      <c r="AZ1928" s="42"/>
      <c r="BA1928" s="108"/>
      <c r="BB1928" s="42"/>
      <c r="BN1928" s="128" t="s">
        <v>4578</v>
      </c>
      <c r="BO1928" s="58" t="str">
        <f t="shared" si="30"/>
        <v>境内资产</v>
      </c>
      <c r="BP1928" s="58" t="str">
        <f>IF(M1928="",VLOOKUP(D1928,Sheet4!$A$1:$B$92,2,0),VLOOKUP(Q1928,Sheet4!$A$1:$B$92,2,0))</f>
        <v>保险资产管理产品</v>
      </c>
    </row>
    <row r="1929" spans="1:68" s="58" customFormat="1" ht="12.75" customHeight="1">
      <c r="A1929" s="137" t="s">
        <v>2273</v>
      </c>
      <c r="B1929" s="50" t="s">
        <v>2321</v>
      </c>
      <c r="C1929" s="252" t="s">
        <v>5552</v>
      </c>
      <c r="D1929" s="257" t="s">
        <v>672</v>
      </c>
      <c r="E1929" s="42" t="s">
        <v>4445</v>
      </c>
      <c r="F1929" s="42" t="s">
        <v>2321</v>
      </c>
      <c r="G1929" s="42"/>
      <c r="H1929" s="307">
        <v>11952.903731531454</v>
      </c>
      <c r="I1929" s="315">
        <v>11031.198596080903</v>
      </c>
      <c r="J1929" s="105">
        <v>0</v>
      </c>
      <c r="K1929" s="42">
        <v>0</v>
      </c>
      <c r="L1929" s="42" t="s">
        <v>4487</v>
      </c>
      <c r="M1929" s="50" t="s">
        <v>2369</v>
      </c>
      <c r="N1929" s="50" t="s">
        <v>2370</v>
      </c>
      <c r="O1929" s="137" t="s">
        <v>2371</v>
      </c>
      <c r="P1929" s="42" t="s">
        <v>64</v>
      </c>
      <c r="Q1929" s="42" t="s">
        <v>65</v>
      </c>
      <c r="R1929" s="42">
        <v>1</v>
      </c>
      <c r="S1929" s="137" t="s">
        <v>2254</v>
      </c>
      <c r="T1929" s="62">
        <v>1220424.1100000001</v>
      </c>
      <c r="U1929" s="62">
        <v>1137377.29</v>
      </c>
      <c r="Z1929" s="42" t="s">
        <v>68</v>
      </c>
      <c r="AJ1929" s="42"/>
      <c r="AW1929" s="42" t="s">
        <v>2412</v>
      </c>
      <c r="AX1929" s="42"/>
      <c r="AY1929" s="42"/>
      <c r="AZ1929" s="42"/>
      <c r="BA1929" s="108"/>
      <c r="BB1929" s="42"/>
      <c r="BN1929" s="128" t="s">
        <v>4578</v>
      </c>
      <c r="BO1929" s="58" t="str">
        <f t="shared" si="30"/>
        <v>境内资产</v>
      </c>
      <c r="BP1929" s="58" t="str">
        <f>IF(M1929="",VLOOKUP(D1929,Sheet4!$A$1:$B$92,2,0),VLOOKUP(Q1929,Sheet4!$A$1:$B$92,2,0))</f>
        <v>保险资产管理产品</v>
      </c>
    </row>
    <row r="1930" spans="1:68" s="58" customFormat="1" ht="12.75" customHeight="1">
      <c r="A1930" s="137" t="s">
        <v>2274</v>
      </c>
      <c r="B1930" s="50" t="s">
        <v>2322</v>
      </c>
      <c r="C1930" s="252" t="s">
        <v>5552</v>
      </c>
      <c r="D1930" s="257" t="s">
        <v>672</v>
      </c>
      <c r="E1930" s="42" t="s">
        <v>4446</v>
      </c>
      <c r="F1930" s="42" t="s">
        <v>2322</v>
      </c>
      <c r="G1930" s="42"/>
      <c r="H1930" s="307">
        <v>8767.946276048533</v>
      </c>
      <c r="I1930" s="315">
        <v>7521.9228250989272</v>
      </c>
      <c r="J1930" s="105">
        <v>0</v>
      </c>
      <c r="K1930" s="42">
        <v>0</v>
      </c>
      <c r="L1930" s="42" t="s">
        <v>4487</v>
      </c>
      <c r="M1930" s="50" t="s">
        <v>2369</v>
      </c>
      <c r="N1930" s="50" t="s">
        <v>2370</v>
      </c>
      <c r="O1930" s="137" t="s">
        <v>2371</v>
      </c>
      <c r="P1930" s="42" t="s">
        <v>64</v>
      </c>
      <c r="Q1930" s="42" t="s">
        <v>65</v>
      </c>
      <c r="R1930" s="42">
        <v>1</v>
      </c>
      <c r="S1930" s="137" t="s">
        <v>2254</v>
      </c>
      <c r="T1930" s="62">
        <v>1220424.1100000001</v>
      </c>
      <c r="U1930" s="62">
        <v>1137377.29</v>
      </c>
      <c r="Z1930" s="42" t="s">
        <v>68</v>
      </c>
      <c r="AJ1930" s="42"/>
      <c r="AW1930" s="42" t="s">
        <v>2412</v>
      </c>
      <c r="AX1930" s="42"/>
      <c r="AY1930" s="42"/>
      <c r="AZ1930" s="42"/>
      <c r="BA1930" s="108"/>
      <c r="BB1930" s="42"/>
      <c r="BN1930" s="128" t="s">
        <v>4578</v>
      </c>
      <c r="BO1930" s="58" t="str">
        <f t="shared" si="30"/>
        <v>境内资产</v>
      </c>
      <c r="BP1930" s="58" t="str">
        <f>IF(M1930="",VLOOKUP(D1930,Sheet4!$A$1:$B$92,2,0),VLOOKUP(Q1930,Sheet4!$A$1:$B$92,2,0))</f>
        <v>保险资产管理产品</v>
      </c>
    </row>
    <row r="1931" spans="1:68" s="58" customFormat="1" ht="12.75" customHeight="1">
      <c r="A1931" s="137" t="s">
        <v>2116</v>
      </c>
      <c r="B1931" s="50" t="s">
        <v>2323</v>
      </c>
      <c r="C1931" s="252" t="s">
        <v>5552</v>
      </c>
      <c r="D1931" s="257" t="s">
        <v>672</v>
      </c>
      <c r="E1931" s="42" t="s">
        <v>4361</v>
      </c>
      <c r="F1931" s="42" t="s">
        <v>2323</v>
      </c>
      <c r="G1931" s="42"/>
      <c r="H1931" s="307">
        <v>5325.8982105233326</v>
      </c>
      <c r="I1931" s="315">
        <v>3658.0937084688876</v>
      </c>
      <c r="J1931" s="105">
        <v>0</v>
      </c>
      <c r="K1931" s="42">
        <v>0</v>
      </c>
      <c r="L1931" s="42" t="s">
        <v>4487</v>
      </c>
      <c r="M1931" s="50" t="s">
        <v>2369</v>
      </c>
      <c r="N1931" s="50" t="s">
        <v>2370</v>
      </c>
      <c r="O1931" s="137" t="s">
        <v>2371</v>
      </c>
      <c r="P1931" s="42" t="s">
        <v>64</v>
      </c>
      <c r="Q1931" s="42" t="s">
        <v>65</v>
      </c>
      <c r="R1931" s="42">
        <v>1</v>
      </c>
      <c r="S1931" s="137" t="s">
        <v>2254</v>
      </c>
      <c r="T1931" s="62">
        <v>1220424.1100000001</v>
      </c>
      <c r="U1931" s="62">
        <v>1137377.29</v>
      </c>
      <c r="Z1931" s="42" t="s">
        <v>68</v>
      </c>
      <c r="AJ1931" s="42"/>
      <c r="AW1931" s="42" t="s">
        <v>2412</v>
      </c>
      <c r="AX1931" s="42"/>
      <c r="AY1931" s="42"/>
      <c r="AZ1931" s="42"/>
      <c r="BA1931" s="108"/>
      <c r="BB1931" s="42"/>
      <c r="BN1931" s="128" t="s">
        <v>4578</v>
      </c>
      <c r="BO1931" s="58" t="str">
        <f t="shared" si="30"/>
        <v>境内资产</v>
      </c>
      <c r="BP1931" s="58" t="str">
        <f>IF(M1931="",VLOOKUP(D1931,Sheet4!$A$1:$B$92,2,0),VLOOKUP(Q1931,Sheet4!$A$1:$B$92,2,0))</f>
        <v>保险资产管理产品</v>
      </c>
    </row>
    <row r="1932" spans="1:68" s="58" customFormat="1" ht="12.75" customHeight="1">
      <c r="A1932" s="137" t="s">
        <v>2275</v>
      </c>
      <c r="B1932" s="42" t="s">
        <v>2324</v>
      </c>
      <c r="C1932" s="252" t="s">
        <v>5552</v>
      </c>
      <c r="D1932" s="257" t="s">
        <v>672</v>
      </c>
      <c r="E1932" s="42" t="s">
        <v>4447</v>
      </c>
      <c r="F1932" s="42" t="s">
        <v>2324</v>
      </c>
      <c r="G1932" s="42"/>
      <c r="H1932" s="307">
        <v>3434.3633408476421</v>
      </c>
      <c r="I1932" s="315">
        <v>3015.6032285314682</v>
      </c>
      <c r="J1932" s="105">
        <v>0</v>
      </c>
      <c r="K1932" s="42">
        <v>0</v>
      </c>
      <c r="L1932" s="42" t="s">
        <v>4487</v>
      </c>
      <c r="M1932" s="42" t="s">
        <v>2369</v>
      </c>
      <c r="N1932" s="42" t="s">
        <v>2370</v>
      </c>
      <c r="O1932" s="137" t="s">
        <v>2371</v>
      </c>
      <c r="P1932" s="42" t="s">
        <v>64</v>
      </c>
      <c r="Q1932" s="42" t="s">
        <v>65</v>
      </c>
      <c r="R1932" s="42">
        <v>1</v>
      </c>
      <c r="S1932" s="137" t="s">
        <v>2254</v>
      </c>
      <c r="T1932" s="62">
        <v>1220424.1100000001</v>
      </c>
      <c r="U1932" s="62">
        <v>1137377.29</v>
      </c>
      <c r="Z1932" s="42" t="s">
        <v>68</v>
      </c>
      <c r="AJ1932" s="42"/>
      <c r="AW1932" s="42" t="s">
        <v>2412</v>
      </c>
      <c r="AX1932" s="42"/>
      <c r="AY1932" s="42"/>
      <c r="AZ1932" s="42"/>
      <c r="BA1932" s="42"/>
      <c r="BB1932" s="42"/>
      <c r="BN1932" s="128" t="s">
        <v>4578</v>
      </c>
      <c r="BO1932" s="58" t="str">
        <f t="shared" si="30"/>
        <v>境内资产</v>
      </c>
      <c r="BP1932" s="58" t="str">
        <f>IF(M1932="",VLOOKUP(D1932,Sheet4!$A$1:$B$92,2,0),VLOOKUP(Q1932,Sheet4!$A$1:$B$92,2,0))</f>
        <v>保险资产管理产品</v>
      </c>
    </row>
    <row r="1933" spans="1:68" s="58" customFormat="1" ht="12.75" customHeight="1">
      <c r="A1933" s="137" t="s">
        <v>2276</v>
      </c>
      <c r="B1933" s="42" t="s">
        <v>2325</v>
      </c>
      <c r="C1933" s="252" t="s">
        <v>5552</v>
      </c>
      <c r="D1933" s="257" t="s">
        <v>672</v>
      </c>
      <c r="E1933" s="42" t="s">
        <v>4448</v>
      </c>
      <c r="F1933" s="42" t="s">
        <v>2325</v>
      </c>
      <c r="G1933" s="42"/>
      <c r="H1933" s="307">
        <v>1099.8697331572041</v>
      </c>
      <c r="I1933" s="315">
        <v>640.61208006096331</v>
      </c>
      <c r="J1933" s="105">
        <v>0</v>
      </c>
      <c r="K1933" s="42">
        <v>0</v>
      </c>
      <c r="L1933" s="42" t="s">
        <v>4487</v>
      </c>
      <c r="M1933" s="42" t="s">
        <v>2369</v>
      </c>
      <c r="N1933" s="42" t="s">
        <v>2370</v>
      </c>
      <c r="O1933" s="137" t="s">
        <v>2371</v>
      </c>
      <c r="P1933" s="42" t="s">
        <v>64</v>
      </c>
      <c r="Q1933" s="42" t="s">
        <v>65</v>
      </c>
      <c r="R1933" s="42">
        <v>1</v>
      </c>
      <c r="S1933" s="137" t="s">
        <v>2254</v>
      </c>
      <c r="T1933" s="62">
        <v>1220424.1100000001</v>
      </c>
      <c r="U1933" s="62">
        <v>1137377.29</v>
      </c>
      <c r="Z1933" s="42" t="s">
        <v>68</v>
      </c>
      <c r="AJ1933" s="42"/>
      <c r="AW1933" s="42" t="s">
        <v>2412</v>
      </c>
      <c r="AX1933" s="42"/>
      <c r="AY1933" s="42"/>
      <c r="AZ1933" s="42"/>
      <c r="BA1933" s="42"/>
      <c r="BB1933" s="42"/>
      <c r="BN1933" s="128" t="s">
        <v>4578</v>
      </c>
      <c r="BO1933" s="58" t="str">
        <f t="shared" si="30"/>
        <v>境内资产</v>
      </c>
      <c r="BP1933" s="58" t="str">
        <f>IF(M1933="",VLOOKUP(D1933,Sheet4!$A$1:$B$92,2,0),VLOOKUP(Q1933,Sheet4!$A$1:$B$92,2,0))</f>
        <v>保险资产管理产品</v>
      </c>
    </row>
    <row r="1934" spans="1:68" s="58" customFormat="1" ht="12.75" customHeight="1">
      <c r="A1934" s="137" t="s">
        <v>2277</v>
      </c>
      <c r="B1934" s="42" t="s">
        <v>2326</v>
      </c>
      <c r="C1934" s="252" t="s">
        <v>5552</v>
      </c>
      <c r="D1934" s="257" t="s">
        <v>672</v>
      </c>
      <c r="E1934" s="42" t="s">
        <v>3547</v>
      </c>
      <c r="F1934" s="42" t="s">
        <v>2326</v>
      </c>
      <c r="G1934" s="42"/>
      <c r="H1934" s="307">
        <v>2826.6503591249589</v>
      </c>
      <c r="I1934" s="315">
        <v>2720.7879645390294</v>
      </c>
      <c r="J1934" s="105">
        <v>0</v>
      </c>
      <c r="K1934" s="42">
        <v>0</v>
      </c>
      <c r="L1934" s="42" t="s">
        <v>4487</v>
      </c>
      <c r="M1934" s="42" t="s">
        <v>2369</v>
      </c>
      <c r="N1934" s="42" t="s">
        <v>2370</v>
      </c>
      <c r="O1934" s="137" t="s">
        <v>2371</v>
      </c>
      <c r="P1934" s="42" t="s">
        <v>64</v>
      </c>
      <c r="Q1934" s="42" t="s">
        <v>65</v>
      </c>
      <c r="R1934" s="42">
        <v>1</v>
      </c>
      <c r="S1934" s="137" t="s">
        <v>2254</v>
      </c>
      <c r="T1934" s="62">
        <v>1220424.1100000001</v>
      </c>
      <c r="U1934" s="62">
        <v>1137377.29</v>
      </c>
      <c r="Z1934" s="42" t="s">
        <v>280</v>
      </c>
      <c r="AJ1934" s="42"/>
      <c r="AW1934" s="42" t="s">
        <v>2412</v>
      </c>
      <c r="AX1934" s="42"/>
      <c r="AY1934" s="42"/>
      <c r="AZ1934" s="42"/>
      <c r="BA1934" s="42"/>
      <c r="BB1934" s="42"/>
      <c r="BN1934" s="128" t="s">
        <v>4578</v>
      </c>
      <c r="BO1934" s="58" t="str">
        <f t="shared" si="30"/>
        <v>境内资产</v>
      </c>
      <c r="BP1934" s="58" t="str">
        <f>IF(M1934="",VLOOKUP(D1934,Sheet4!$A$1:$B$92,2,0),VLOOKUP(Q1934,Sheet4!$A$1:$B$92,2,0))</f>
        <v>保险资产管理产品</v>
      </c>
    </row>
    <row r="1935" spans="1:68" s="58" customFormat="1" ht="12.75" customHeight="1">
      <c r="A1935" s="137" t="s">
        <v>2106</v>
      </c>
      <c r="B1935" s="42" t="s">
        <v>2327</v>
      </c>
      <c r="C1935" s="252" t="s">
        <v>5552</v>
      </c>
      <c r="D1935" s="257" t="s">
        <v>672</v>
      </c>
      <c r="E1935" s="42" t="s">
        <v>4358</v>
      </c>
      <c r="F1935" s="42" t="s">
        <v>2327</v>
      </c>
      <c r="G1935" s="42"/>
      <c r="H1935" s="307">
        <v>5853.1607530955662</v>
      </c>
      <c r="I1935" s="315">
        <v>5108.6810343515936</v>
      </c>
      <c r="J1935" s="105">
        <v>0</v>
      </c>
      <c r="K1935" s="42">
        <v>0</v>
      </c>
      <c r="L1935" s="42" t="s">
        <v>4487</v>
      </c>
      <c r="M1935" s="42" t="s">
        <v>2369</v>
      </c>
      <c r="N1935" s="42" t="s">
        <v>2370</v>
      </c>
      <c r="O1935" s="137" t="s">
        <v>2371</v>
      </c>
      <c r="P1935" s="42" t="s">
        <v>64</v>
      </c>
      <c r="Q1935" s="42" t="s">
        <v>65</v>
      </c>
      <c r="R1935" s="42">
        <v>1</v>
      </c>
      <c r="S1935" s="137" t="s">
        <v>2254</v>
      </c>
      <c r="T1935" s="62">
        <v>1220424.1100000001</v>
      </c>
      <c r="U1935" s="62">
        <v>1137377.29</v>
      </c>
      <c r="Z1935" s="42" t="s">
        <v>68</v>
      </c>
      <c r="AJ1935" s="42"/>
      <c r="AW1935" s="42" t="s">
        <v>2412</v>
      </c>
      <c r="AX1935" s="42"/>
      <c r="AY1935" s="42"/>
      <c r="AZ1935" s="42"/>
      <c r="BA1935" s="42"/>
      <c r="BB1935" s="42"/>
      <c r="BN1935" s="128" t="s">
        <v>4578</v>
      </c>
      <c r="BO1935" s="58" t="str">
        <f t="shared" si="30"/>
        <v>境内资产</v>
      </c>
      <c r="BP1935" s="58" t="str">
        <f>IF(M1935="",VLOOKUP(D1935,Sheet4!$A$1:$B$92,2,0),VLOOKUP(Q1935,Sheet4!$A$1:$B$92,2,0))</f>
        <v>保险资产管理产品</v>
      </c>
    </row>
    <row r="1936" spans="1:68" s="58" customFormat="1" ht="12.75" customHeight="1">
      <c r="A1936" s="137" t="s">
        <v>2278</v>
      </c>
      <c r="B1936" s="42" t="s">
        <v>2328</v>
      </c>
      <c r="C1936" s="252" t="s">
        <v>5552</v>
      </c>
      <c r="D1936" s="257" t="s">
        <v>672</v>
      </c>
      <c r="E1936" s="42" t="s">
        <v>4449</v>
      </c>
      <c r="F1936" s="42" t="s">
        <v>2328</v>
      </c>
      <c r="G1936" s="42"/>
      <c r="H1936" s="307">
        <v>9609.4710115057569</v>
      </c>
      <c r="I1936" s="315">
        <v>9168.1111840708236</v>
      </c>
      <c r="J1936" s="105">
        <v>0</v>
      </c>
      <c r="K1936" s="42">
        <v>0</v>
      </c>
      <c r="L1936" s="42" t="s">
        <v>4487</v>
      </c>
      <c r="M1936" s="42" t="s">
        <v>2369</v>
      </c>
      <c r="N1936" s="42" t="s">
        <v>2370</v>
      </c>
      <c r="O1936" s="137" t="s">
        <v>2371</v>
      </c>
      <c r="P1936" s="42" t="s">
        <v>64</v>
      </c>
      <c r="Q1936" s="42" t="s">
        <v>65</v>
      </c>
      <c r="R1936" s="42">
        <v>1</v>
      </c>
      <c r="S1936" s="137" t="s">
        <v>2254</v>
      </c>
      <c r="T1936" s="62">
        <v>1220424.1100000001</v>
      </c>
      <c r="U1936" s="62">
        <v>1137377.29</v>
      </c>
      <c r="Z1936" s="42" t="s">
        <v>68</v>
      </c>
      <c r="AJ1936" s="42"/>
      <c r="AW1936" s="42" t="s">
        <v>2412</v>
      </c>
      <c r="AX1936" s="42"/>
      <c r="AY1936" s="42"/>
      <c r="AZ1936" s="42"/>
      <c r="BA1936" s="42"/>
      <c r="BB1936" s="42"/>
      <c r="BN1936" s="128" t="s">
        <v>4578</v>
      </c>
      <c r="BO1936" s="58" t="str">
        <f t="shared" si="30"/>
        <v>境内资产</v>
      </c>
      <c r="BP1936" s="58" t="str">
        <f>IF(M1936="",VLOOKUP(D1936,Sheet4!$A$1:$B$92,2,0),VLOOKUP(Q1936,Sheet4!$A$1:$B$92,2,0))</f>
        <v>保险资产管理产品</v>
      </c>
    </row>
    <row r="1937" spans="1:68" s="58" customFormat="1" ht="12.75" customHeight="1">
      <c r="A1937" s="137" t="s">
        <v>2279</v>
      </c>
      <c r="B1937" s="42" t="s">
        <v>2329</v>
      </c>
      <c r="C1937" s="252" t="s">
        <v>5552</v>
      </c>
      <c r="D1937" s="257" t="s">
        <v>672</v>
      </c>
      <c r="E1937" s="42" t="s">
        <v>4450</v>
      </c>
      <c r="F1937" s="42" t="s">
        <v>2329</v>
      </c>
      <c r="G1937" s="42"/>
      <c r="H1937" s="307">
        <v>2119.4409301080141</v>
      </c>
      <c r="I1937" s="315">
        <v>1637.3020083374381</v>
      </c>
      <c r="J1937" s="105">
        <v>0</v>
      </c>
      <c r="K1937" s="42">
        <v>0</v>
      </c>
      <c r="L1937" s="42" t="s">
        <v>4487</v>
      </c>
      <c r="M1937" s="42" t="s">
        <v>2369</v>
      </c>
      <c r="N1937" s="42" t="s">
        <v>2370</v>
      </c>
      <c r="O1937" s="137" t="s">
        <v>2371</v>
      </c>
      <c r="P1937" s="42" t="s">
        <v>64</v>
      </c>
      <c r="Q1937" s="42" t="s">
        <v>65</v>
      </c>
      <c r="R1937" s="42">
        <v>1</v>
      </c>
      <c r="S1937" s="137" t="s">
        <v>2254</v>
      </c>
      <c r="T1937" s="62">
        <v>1220424.1100000001</v>
      </c>
      <c r="U1937" s="62">
        <v>1137377.29</v>
      </c>
      <c r="Z1937" s="42" t="s">
        <v>68</v>
      </c>
      <c r="AJ1937" s="42"/>
      <c r="AW1937" s="42" t="s">
        <v>2412</v>
      </c>
      <c r="AX1937" s="42"/>
      <c r="AY1937" s="42"/>
      <c r="AZ1937" s="42"/>
      <c r="BA1937" s="42"/>
      <c r="BB1937" s="42"/>
      <c r="BN1937" s="128" t="s">
        <v>4578</v>
      </c>
      <c r="BO1937" s="58" t="str">
        <f t="shared" si="30"/>
        <v>境内资产</v>
      </c>
      <c r="BP1937" s="58" t="str">
        <f>IF(M1937="",VLOOKUP(D1937,Sheet4!$A$1:$B$92,2,0),VLOOKUP(Q1937,Sheet4!$A$1:$B$92,2,0))</f>
        <v>保险资产管理产品</v>
      </c>
    </row>
    <row r="1938" spans="1:68" s="58" customFormat="1" ht="12.75" customHeight="1">
      <c r="A1938" s="137" t="s">
        <v>2280</v>
      </c>
      <c r="B1938" s="42" t="s">
        <v>2330</v>
      </c>
      <c r="C1938" s="252" t="s">
        <v>5552</v>
      </c>
      <c r="D1938" s="257" t="s">
        <v>672</v>
      </c>
      <c r="E1938" s="42" t="s">
        <v>4451</v>
      </c>
      <c r="F1938" s="42" t="s">
        <v>2330</v>
      </c>
      <c r="G1938" s="42"/>
      <c r="H1938" s="307">
        <v>9851.5649319046552</v>
      </c>
      <c r="I1938" s="315">
        <v>6097.6465057005889</v>
      </c>
      <c r="J1938" s="105">
        <v>0</v>
      </c>
      <c r="K1938" s="42">
        <v>0</v>
      </c>
      <c r="L1938" s="42" t="s">
        <v>4487</v>
      </c>
      <c r="M1938" s="42" t="s">
        <v>2369</v>
      </c>
      <c r="N1938" s="42" t="s">
        <v>2370</v>
      </c>
      <c r="O1938" s="137" t="s">
        <v>2371</v>
      </c>
      <c r="P1938" s="42" t="s">
        <v>64</v>
      </c>
      <c r="Q1938" s="42" t="s">
        <v>65</v>
      </c>
      <c r="R1938" s="42">
        <v>1</v>
      </c>
      <c r="S1938" s="137" t="s">
        <v>2254</v>
      </c>
      <c r="T1938" s="62">
        <v>1220424.1100000001</v>
      </c>
      <c r="U1938" s="62">
        <v>1137377.29</v>
      </c>
      <c r="Z1938" s="42" t="s">
        <v>68</v>
      </c>
      <c r="AJ1938" s="42"/>
      <c r="AW1938" s="42" t="s">
        <v>2412</v>
      </c>
      <c r="AX1938" s="42"/>
      <c r="AY1938" s="42"/>
      <c r="AZ1938" s="42"/>
      <c r="BA1938" s="42"/>
      <c r="BB1938" s="42"/>
      <c r="BN1938" s="128" t="s">
        <v>4578</v>
      </c>
      <c r="BO1938" s="58" t="str">
        <f t="shared" si="30"/>
        <v>境内资产</v>
      </c>
      <c r="BP1938" s="58" t="str">
        <f>IF(M1938="",VLOOKUP(D1938,Sheet4!$A$1:$B$92,2,0),VLOOKUP(Q1938,Sheet4!$A$1:$B$92,2,0))</f>
        <v>保险资产管理产品</v>
      </c>
    </row>
    <row r="1939" spans="1:68" s="58" customFormat="1" ht="12.75" customHeight="1">
      <c r="A1939" s="137" t="s">
        <v>2281</v>
      </c>
      <c r="B1939" s="42" t="s">
        <v>2331</v>
      </c>
      <c r="C1939" s="252" t="s">
        <v>5552</v>
      </c>
      <c r="D1939" s="257" t="s">
        <v>672</v>
      </c>
      <c r="E1939" s="42" t="s">
        <v>2546</v>
      </c>
      <c r="F1939" s="42" t="s">
        <v>2331</v>
      </c>
      <c r="G1939" s="42"/>
      <c r="H1939" s="307">
        <v>5510.9822420498858</v>
      </c>
      <c r="I1939" s="315">
        <v>6206.0424845854322</v>
      </c>
      <c r="J1939" s="105">
        <v>0</v>
      </c>
      <c r="K1939" s="42">
        <v>0</v>
      </c>
      <c r="L1939" s="42" t="s">
        <v>4487</v>
      </c>
      <c r="M1939" s="42" t="s">
        <v>2369</v>
      </c>
      <c r="N1939" s="42" t="s">
        <v>2370</v>
      </c>
      <c r="O1939" s="137" t="s">
        <v>2371</v>
      </c>
      <c r="P1939" s="42" t="s">
        <v>64</v>
      </c>
      <c r="Q1939" s="42" t="s">
        <v>65</v>
      </c>
      <c r="R1939" s="42">
        <v>1</v>
      </c>
      <c r="S1939" s="137" t="s">
        <v>2254</v>
      </c>
      <c r="T1939" s="62">
        <v>1220424.1100000001</v>
      </c>
      <c r="U1939" s="62">
        <v>1137377.29</v>
      </c>
      <c r="Z1939" s="42" t="s">
        <v>68</v>
      </c>
      <c r="AJ1939" s="42"/>
      <c r="AW1939" s="42" t="s">
        <v>2412</v>
      </c>
      <c r="AX1939" s="42"/>
      <c r="AY1939" s="42"/>
      <c r="AZ1939" s="42"/>
      <c r="BA1939" s="42"/>
      <c r="BB1939" s="42"/>
      <c r="BN1939" s="128" t="s">
        <v>4578</v>
      </c>
      <c r="BO1939" s="58" t="str">
        <f t="shared" si="30"/>
        <v>境内资产</v>
      </c>
      <c r="BP1939" s="58" t="str">
        <f>IF(M1939="",VLOOKUP(D1939,Sheet4!$A$1:$B$92,2,0),VLOOKUP(Q1939,Sheet4!$A$1:$B$92,2,0))</f>
        <v>保险资产管理产品</v>
      </c>
    </row>
    <row r="1940" spans="1:68" s="58" customFormat="1" ht="12.75" customHeight="1">
      <c r="A1940" s="137" t="s">
        <v>2102</v>
      </c>
      <c r="B1940" s="42" t="s">
        <v>2332</v>
      </c>
      <c r="C1940" s="252" t="s">
        <v>5552</v>
      </c>
      <c r="D1940" s="257" t="s">
        <v>672</v>
      </c>
      <c r="E1940" s="42" t="s">
        <v>3651</v>
      </c>
      <c r="F1940" s="42" t="s">
        <v>2332</v>
      </c>
      <c r="G1940" s="42"/>
      <c r="H1940" s="307">
        <v>2944.9986795325494</v>
      </c>
      <c r="I1940" s="315">
        <v>2956.6892028295483</v>
      </c>
      <c r="J1940" s="105">
        <v>0</v>
      </c>
      <c r="K1940" s="42">
        <v>0</v>
      </c>
      <c r="L1940" s="42" t="s">
        <v>4487</v>
      </c>
      <c r="M1940" s="42" t="s">
        <v>2369</v>
      </c>
      <c r="N1940" s="42" t="s">
        <v>2370</v>
      </c>
      <c r="O1940" s="137" t="s">
        <v>2371</v>
      </c>
      <c r="P1940" s="42" t="s">
        <v>64</v>
      </c>
      <c r="Q1940" s="42" t="s">
        <v>65</v>
      </c>
      <c r="R1940" s="42">
        <v>1</v>
      </c>
      <c r="S1940" s="137" t="s">
        <v>2254</v>
      </c>
      <c r="T1940" s="62">
        <v>1220424.1100000001</v>
      </c>
      <c r="U1940" s="62">
        <v>1137377.29</v>
      </c>
      <c r="Z1940" s="42" t="s">
        <v>280</v>
      </c>
      <c r="AJ1940" s="42"/>
      <c r="AW1940" s="42" t="s">
        <v>2412</v>
      </c>
      <c r="AX1940" s="42"/>
      <c r="AY1940" s="42"/>
      <c r="AZ1940" s="42"/>
      <c r="BA1940" s="42"/>
      <c r="BB1940" s="42"/>
      <c r="BN1940" s="128" t="s">
        <v>4578</v>
      </c>
      <c r="BO1940" s="58" t="str">
        <f t="shared" si="30"/>
        <v>境内资产</v>
      </c>
      <c r="BP1940" s="58" t="str">
        <f>IF(M1940="",VLOOKUP(D1940,Sheet4!$A$1:$B$92,2,0),VLOOKUP(Q1940,Sheet4!$A$1:$B$92,2,0))</f>
        <v>保险资产管理产品</v>
      </c>
    </row>
    <row r="1941" spans="1:68" s="58" customFormat="1" ht="12.75" customHeight="1">
      <c r="A1941" s="137" t="s">
        <v>2282</v>
      </c>
      <c r="B1941" s="42" t="s">
        <v>2333</v>
      </c>
      <c r="C1941" s="252" t="s">
        <v>5552</v>
      </c>
      <c r="D1941" s="257" t="s">
        <v>672</v>
      </c>
      <c r="E1941" s="42" t="s">
        <v>3677</v>
      </c>
      <c r="F1941" s="42" t="s">
        <v>2333</v>
      </c>
      <c r="G1941" s="42"/>
      <c r="H1941" s="307">
        <v>14871.778608245264</v>
      </c>
      <c r="I1941" s="315">
        <v>12356.456069524729</v>
      </c>
      <c r="J1941" s="105">
        <v>0</v>
      </c>
      <c r="K1941" s="42">
        <v>0</v>
      </c>
      <c r="L1941" s="42" t="s">
        <v>4487</v>
      </c>
      <c r="M1941" s="42" t="s">
        <v>2369</v>
      </c>
      <c r="N1941" s="42" t="s">
        <v>2370</v>
      </c>
      <c r="O1941" s="137" t="s">
        <v>2371</v>
      </c>
      <c r="P1941" s="42" t="s">
        <v>64</v>
      </c>
      <c r="Q1941" s="42" t="s">
        <v>65</v>
      </c>
      <c r="R1941" s="42">
        <v>1</v>
      </c>
      <c r="S1941" s="137" t="s">
        <v>2254</v>
      </c>
      <c r="T1941" s="62">
        <v>1220424.1100000001</v>
      </c>
      <c r="U1941" s="62">
        <v>1137377.29</v>
      </c>
      <c r="Z1941" s="42" t="s">
        <v>280</v>
      </c>
      <c r="AJ1941" s="42"/>
      <c r="AW1941" s="42" t="s">
        <v>2412</v>
      </c>
      <c r="AX1941" s="42"/>
      <c r="AY1941" s="42"/>
      <c r="AZ1941" s="42"/>
      <c r="BA1941" s="42"/>
      <c r="BB1941" s="42"/>
      <c r="BN1941" s="128" t="s">
        <v>4578</v>
      </c>
      <c r="BO1941" s="58" t="str">
        <f t="shared" si="30"/>
        <v>境内资产</v>
      </c>
      <c r="BP1941" s="58" t="str">
        <f>IF(M1941="",VLOOKUP(D1941,Sheet4!$A$1:$B$92,2,0),VLOOKUP(Q1941,Sheet4!$A$1:$B$92,2,0))</f>
        <v>保险资产管理产品</v>
      </c>
    </row>
    <row r="1942" spans="1:68" s="58" customFormat="1" ht="12.75" customHeight="1">
      <c r="A1942" s="137" t="s">
        <v>2283</v>
      </c>
      <c r="B1942" s="42" t="s">
        <v>2334</v>
      </c>
      <c r="C1942" s="252" t="s">
        <v>5552</v>
      </c>
      <c r="D1942" s="257" t="s">
        <v>678</v>
      </c>
      <c r="E1942" s="42" t="s">
        <v>4452</v>
      </c>
      <c r="F1942" s="42" t="s">
        <v>2334</v>
      </c>
      <c r="G1942" s="42"/>
      <c r="H1942" s="307">
        <v>1347.6454978620939</v>
      </c>
      <c r="I1942" s="315">
        <v>1058.3479411832363</v>
      </c>
      <c r="J1942" s="105">
        <v>0</v>
      </c>
      <c r="K1942" s="42">
        <v>0</v>
      </c>
      <c r="L1942" s="42" t="s">
        <v>4487</v>
      </c>
      <c r="M1942" s="42" t="s">
        <v>2369</v>
      </c>
      <c r="N1942" s="42" t="s">
        <v>2370</v>
      </c>
      <c r="O1942" s="137" t="s">
        <v>2371</v>
      </c>
      <c r="P1942" s="42" t="s">
        <v>64</v>
      </c>
      <c r="Q1942" s="42" t="s">
        <v>65</v>
      </c>
      <c r="R1942" s="42">
        <v>1</v>
      </c>
      <c r="S1942" s="137" t="s">
        <v>2254</v>
      </c>
      <c r="T1942" s="62">
        <v>1220424.1100000001</v>
      </c>
      <c r="U1942" s="62">
        <v>1137377.29</v>
      </c>
      <c r="Z1942" s="42" t="s">
        <v>68</v>
      </c>
      <c r="AJ1942" s="42"/>
      <c r="AW1942" s="42" t="s">
        <v>2412</v>
      </c>
      <c r="AX1942" s="42"/>
      <c r="AY1942" s="42"/>
      <c r="AZ1942" s="42"/>
      <c r="BA1942" s="42"/>
      <c r="BB1942" s="42"/>
      <c r="BN1942" s="128" t="s">
        <v>4578</v>
      </c>
      <c r="BO1942" s="58" t="str">
        <f t="shared" si="30"/>
        <v>境内资产</v>
      </c>
      <c r="BP1942" s="58" t="str">
        <f>IF(M1942="",VLOOKUP(D1942,Sheet4!$A$1:$B$92,2,0),VLOOKUP(Q1942,Sheet4!$A$1:$B$92,2,0))</f>
        <v>保险资产管理产品</v>
      </c>
    </row>
    <row r="1943" spans="1:68" s="58" customFormat="1" ht="12.75" customHeight="1">
      <c r="A1943" s="137" t="s">
        <v>2284</v>
      </c>
      <c r="B1943" s="42" t="s">
        <v>2335</v>
      </c>
      <c r="C1943" s="252" t="s">
        <v>5552</v>
      </c>
      <c r="D1943" s="257" t="s">
        <v>678</v>
      </c>
      <c r="E1943" s="42" t="s">
        <v>4453</v>
      </c>
      <c r="F1943" s="42" t="s">
        <v>2335</v>
      </c>
      <c r="G1943" s="42"/>
      <c r="H1943" s="307">
        <v>5897.0461404860334</v>
      </c>
      <c r="I1943" s="315">
        <v>4950.1876122349831</v>
      </c>
      <c r="J1943" s="105">
        <v>0</v>
      </c>
      <c r="K1943" s="42">
        <v>0</v>
      </c>
      <c r="L1943" s="42" t="s">
        <v>4487</v>
      </c>
      <c r="M1943" s="42" t="s">
        <v>2369</v>
      </c>
      <c r="N1943" s="42" t="s">
        <v>2370</v>
      </c>
      <c r="O1943" s="137" t="s">
        <v>2371</v>
      </c>
      <c r="P1943" s="42" t="s">
        <v>64</v>
      </c>
      <c r="Q1943" s="42" t="s">
        <v>65</v>
      </c>
      <c r="R1943" s="42">
        <v>1</v>
      </c>
      <c r="S1943" s="137" t="s">
        <v>2254</v>
      </c>
      <c r="T1943" s="62">
        <v>1220424.1100000001</v>
      </c>
      <c r="U1943" s="62">
        <v>1137377.29</v>
      </c>
      <c r="Z1943" s="42" t="s">
        <v>68</v>
      </c>
      <c r="AJ1943" s="42"/>
      <c r="AW1943" s="42" t="s">
        <v>2412</v>
      </c>
      <c r="AX1943" s="42"/>
      <c r="AY1943" s="42"/>
      <c r="AZ1943" s="42"/>
      <c r="BA1943" s="42"/>
      <c r="BB1943" s="42"/>
      <c r="BN1943" s="128" t="s">
        <v>4578</v>
      </c>
      <c r="BO1943" s="58" t="str">
        <f t="shared" si="30"/>
        <v>境内资产</v>
      </c>
      <c r="BP1943" s="58" t="str">
        <f>IF(M1943="",VLOOKUP(D1943,Sheet4!$A$1:$B$92,2,0),VLOOKUP(Q1943,Sheet4!$A$1:$B$92,2,0))</f>
        <v>保险资产管理产品</v>
      </c>
    </row>
    <row r="1944" spans="1:68" s="58" customFormat="1" ht="12.75" customHeight="1">
      <c r="A1944" s="137" t="s">
        <v>2285</v>
      </c>
      <c r="B1944" s="42" t="s">
        <v>2336</v>
      </c>
      <c r="C1944" s="252" t="s">
        <v>5552</v>
      </c>
      <c r="D1944" s="257" t="s">
        <v>678</v>
      </c>
      <c r="E1944" s="42" t="s">
        <v>4454</v>
      </c>
      <c r="F1944" s="42" t="s">
        <v>2336</v>
      </c>
      <c r="G1944" s="42"/>
      <c r="H1944" s="307">
        <v>4354.2833468368326</v>
      </c>
      <c r="I1944" s="315">
        <v>2130.9151796709261</v>
      </c>
      <c r="J1944" s="105">
        <v>0</v>
      </c>
      <c r="K1944" s="42">
        <v>0</v>
      </c>
      <c r="L1944" s="42" t="s">
        <v>4487</v>
      </c>
      <c r="M1944" s="42" t="s">
        <v>2369</v>
      </c>
      <c r="N1944" s="42" t="s">
        <v>2370</v>
      </c>
      <c r="O1944" s="137" t="s">
        <v>2371</v>
      </c>
      <c r="P1944" s="42" t="s">
        <v>64</v>
      </c>
      <c r="Q1944" s="42" t="s">
        <v>65</v>
      </c>
      <c r="R1944" s="42">
        <v>1</v>
      </c>
      <c r="S1944" s="137" t="s">
        <v>2254</v>
      </c>
      <c r="T1944" s="62">
        <v>1220424.1100000001</v>
      </c>
      <c r="U1944" s="62">
        <v>1137377.29</v>
      </c>
      <c r="Z1944" s="42" t="s">
        <v>68</v>
      </c>
      <c r="AJ1944" s="42"/>
      <c r="AW1944" s="42" t="s">
        <v>2412</v>
      </c>
      <c r="AX1944" s="42"/>
      <c r="AY1944" s="42"/>
      <c r="AZ1944" s="42"/>
      <c r="BA1944" s="42"/>
      <c r="BB1944" s="42"/>
      <c r="BN1944" s="128" t="s">
        <v>4578</v>
      </c>
      <c r="BO1944" s="58" t="str">
        <f t="shared" si="30"/>
        <v>境内资产</v>
      </c>
      <c r="BP1944" s="58" t="str">
        <f>IF(M1944="",VLOOKUP(D1944,Sheet4!$A$1:$B$92,2,0),VLOOKUP(Q1944,Sheet4!$A$1:$B$92,2,0))</f>
        <v>保险资产管理产品</v>
      </c>
    </row>
    <row r="1945" spans="1:68" s="58" customFormat="1" ht="12.75" customHeight="1">
      <c r="A1945" s="137" t="s">
        <v>2286</v>
      </c>
      <c r="B1945" s="42" t="s">
        <v>2337</v>
      </c>
      <c r="C1945" s="252" t="s">
        <v>5552</v>
      </c>
      <c r="D1945" s="257" t="s">
        <v>678</v>
      </c>
      <c r="E1945" s="42" t="s">
        <v>4455</v>
      </c>
      <c r="F1945" s="42" t="s">
        <v>2337</v>
      </c>
      <c r="G1945" s="42"/>
      <c r="H1945" s="307">
        <v>3585.6921179088927</v>
      </c>
      <c r="I1945" s="315">
        <v>1804.1149620989081</v>
      </c>
      <c r="J1945" s="105">
        <v>0</v>
      </c>
      <c r="K1945" s="42">
        <v>0</v>
      </c>
      <c r="L1945" s="42" t="s">
        <v>4487</v>
      </c>
      <c r="M1945" s="42" t="s">
        <v>2369</v>
      </c>
      <c r="N1945" s="42" t="s">
        <v>2370</v>
      </c>
      <c r="O1945" s="137" t="s">
        <v>2371</v>
      </c>
      <c r="P1945" s="42" t="s">
        <v>64</v>
      </c>
      <c r="Q1945" s="42" t="s">
        <v>65</v>
      </c>
      <c r="R1945" s="42">
        <v>1</v>
      </c>
      <c r="S1945" s="137" t="s">
        <v>2254</v>
      </c>
      <c r="T1945" s="62">
        <v>1220424.1100000001</v>
      </c>
      <c r="U1945" s="62">
        <v>1137377.29</v>
      </c>
      <c r="Z1945" s="42" t="s">
        <v>68</v>
      </c>
      <c r="AJ1945" s="42"/>
      <c r="AW1945" s="42" t="s">
        <v>2412</v>
      </c>
      <c r="AX1945" s="42"/>
      <c r="AY1945" s="42"/>
      <c r="AZ1945" s="42"/>
      <c r="BA1945" s="42"/>
      <c r="BB1945" s="42"/>
      <c r="BN1945" s="128" t="s">
        <v>4578</v>
      </c>
      <c r="BO1945" s="58" t="str">
        <f t="shared" si="30"/>
        <v>境内资产</v>
      </c>
      <c r="BP1945" s="58" t="str">
        <f>IF(M1945="",VLOOKUP(D1945,Sheet4!$A$1:$B$92,2,0),VLOOKUP(Q1945,Sheet4!$A$1:$B$92,2,0))</f>
        <v>保险资产管理产品</v>
      </c>
    </row>
    <row r="1946" spans="1:68" s="58" customFormat="1" ht="12.75" customHeight="1">
      <c r="A1946" s="137" t="s">
        <v>2287</v>
      </c>
      <c r="B1946" s="42" t="s">
        <v>2338</v>
      </c>
      <c r="C1946" s="252" t="s">
        <v>5552</v>
      </c>
      <c r="D1946" s="257" t="s">
        <v>678</v>
      </c>
      <c r="E1946" s="42" t="s">
        <v>4456</v>
      </c>
      <c r="F1946" s="42" t="s">
        <v>2338</v>
      </c>
      <c r="G1946" s="42"/>
      <c r="H1946" s="307">
        <v>7817.4254683779172</v>
      </c>
      <c r="I1946" s="315">
        <v>5846.6517091020805</v>
      </c>
      <c r="J1946" s="105">
        <v>0</v>
      </c>
      <c r="K1946" s="42">
        <v>0</v>
      </c>
      <c r="L1946" s="42" t="s">
        <v>4487</v>
      </c>
      <c r="M1946" s="42" t="s">
        <v>2369</v>
      </c>
      <c r="N1946" s="42" t="s">
        <v>2370</v>
      </c>
      <c r="O1946" s="137" t="s">
        <v>2371</v>
      </c>
      <c r="P1946" s="42" t="s">
        <v>64</v>
      </c>
      <c r="Q1946" s="42" t="s">
        <v>65</v>
      </c>
      <c r="R1946" s="42">
        <v>1</v>
      </c>
      <c r="S1946" s="137" t="s">
        <v>2254</v>
      </c>
      <c r="T1946" s="62">
        <v>1220424.1100000001</v>
      </c>
      <c r="U1946" s="62">
        <v>1137377.29</v>
      </c>
      <c r="Z1946" s="42" t="s">
        <v>68</v>
      </c>
      <c r="AJ1946" s="42"/>
      <c r="AW1946" s="42" t="s">
        <v>2412</v>
      </c>
      <c r="AX1946" s="42"/>
      <c r="AY1946" s="42"/>
      <c r="AZ1946" s="42"/>
      <c r="BA1946" s="42"/>
      <c r="BB1946" s="42"/>
      <c r="BN1946" s="128" t="s">
        <v>4578</v>
      </c>
      <c r="BO1946" s="58" t="str">
        <f t="shared" si="30"/>
        <v>境内资产</v>
      </c>
      <c r="BP1946" s="58" t="str">
        <f>IF(M1946="",VLOOKUP(D1946,Sheet4!$A$1:$B$92,2,0),VLOOKUP(Q1946,Sheet4!$A$1:$B$92,2,0))</f>
        <v>保险资产管理产品</v>
      </c>
    </row>
    <row r="1947" spans="1:68" s="58" customFormat="1" ht="12.75" customHeight="1">
      <c r="A1947" s="137" t="s">
        <v>2288</v>
      </c>
      <c r="B1947" s="42" t="s">
        <v>2339</v>
      </c>
      <c r="C1947" s="252" t="s">
        <v>5552</v>
      </c>
      <c r="D1947" s="257" t="s">
        <v>678</v>
      </c>
      <c r="E1947" s="42" t="s">
        <v>4457</v>
      </c>
      <c r="F1947" s="42" t="s">
        <v>2339</v>
      </c>
      <c r="G1947" s="42"/>
      <c r="H1947" s="307">
        <v>417.15981925101948</v>
      </c>
      <c r="I1947" s="315">
        <v>270.4842037735088</v>
      </c>
      <c r="J1947" s="105">
        <v>0</v>
      </c>
      <c r="K1947" s="42">
        <v>0</v>
      </c>
      <c r="L1947" s="42" t="s">
        <v>4487</v>
      </c>
      <c r="M1947" s="42" t="s">
        <v>2369</v>
      </c>
      <c r="N1947" s="42" t="s">
        <v>2370</v>
      </c>
      <c r="O1947" s="137" t="s">
        <v>2371</v>
      </c>
      <c r="P1947" s="42" t="s">
        <v>64</v>
      </c>
      <c r="Q1947" s="42" t="s">
        <v>65</v>
      </c>
      <c r="R1947" s="42">
        <v>1</v>
      </c>
      <c r="S1947" s="137" t="s">
        <v>2254</v>
      </c>
      <c r="T1947" s="62">
        <v>1220424.1100000001</v>
      </c>
      <c r="U1947" s="62">
        <v>1137377.29</v>
      </c>
      <c r="Z1947" s="42" t="s">
        <v>68</v>
      </c>
      <c r="AJ1947" s="42"/>
      <c r="AW1947" s="42" t="s">
        <v>2412</v>
      </c>
      <c r="AX1947" s="42"/>
      <c r="AY1947" s="42"/>
      <c r="AZ1947" s="42"/>
      <c r="BA1947" s="42"/>
      <c r="BB1947" s="42"/>
      <c r="BN1947" s="128" t="s">
        <v>4578</v>
      </c>
      <c r="BO1947" s="58" t="str">
        <f t="shared" si="30"/>
        <v>境内资产</v>
      </c>
      <c r="BP1947" s="58" t="str">
        <f>IF(M1947="",VLOOKUP(D1947,Sheet4!$A$1:$B$92,2,0),VLOOKUP(Q1947,Sheet4!$A$1:$B$92,2,0))</f>
        <v>保险资产管理产品</v>
      </c>
    </row>
    <row r="1948" spans="1:68" s="58" customFormat="1" ht="12.75" customHeight="1">
      <c r="A1948" s="137" t="s">
        <v>2289</v>
      </c>
      <c r="B1948" s="42" t="s">
        <v>2340</v>
      </c>
      <c r="C1948" s="252" t="s">
        <v>5552</v>
      </c>
      <c r="D1948" s="257" t="s">
        <v>689</v>
      </c>
      <c r="E1948" s="42" t="s">
        <v>4458</v>
      </c>
      <c r="F1948" s="42" t="s">
        <v>2340</v>
      </c>
      <c r="G1948" s="42"/>
      <c r="H1948" s="307">
        <v>3639.7537336946448</v>
      </c>
      <c r="I1948" s="315">
        <v>2148.0129250831997</v>
      </c>
      <c r="J1948" s="105">
        <v>0</v>
      </c>
      <c r="K1948" s="42">
        <v>0</v>
      </c>
      <c r="L1948" s="42" t="s">
        <v>4487</v>
      </c>
      <c r="M1948" s="42" t="s">
        <v>2369</v>
      </c>
      <c r="N1948" s="42" t="s">
        <v>2370</v>
      </c>
      <c r="O1948" s="137" t="s">
        <v>2371</v>
      </c>
      <c r="P1948" s="42" t="s">
        <v>64</v>
      </c>
      <c r="Q1948" s="42" t="s">
        <v>65</v>
      </c>
      <c r="R1948" s="42">
        <v>1</v>
      </c>
      <c r="S1948" s="137" t="s">
        <v>2254</v>
      </c>
      <c r="T1948" s="62">
        <v>1220424.1100000001</v>
      </c>
      <c r="U1948" s="62">
        <v>1137377.29</v>
      </c>
      <c r="Z1948" s="42" t="s">
        <v>68</v>
      </c>
      <c r="AJ1948" s="42"/>
      <c r="AW1948" s="42" t="s">
        <v>2412</v>
      </c>
      <c r="AX1948" s="42"/>
      <c r="AY1948" s="42"/>
      <c r="AZ1948" s="42"/>
      <c r="BA1948" s="42"/>
      <c r="BB1948" s="42"/>
      <c r="BN1948" s="128" t="s">
        <v>4578</v>
      </c>
      <c r="BO1948" s="58" t="str">
        <f t="shared" si="30"/>
        <v>境内资产</v>
      </c>
      <c r="BP1948" s="58" t="str">
        <f>IF(M1948="",VLOOKUP(D1948,Sheet4!$A$1:$B$92,2,0),VLOOKUP(Q1948,Sheet4!$A$1:$B$92,2,0))</f>
        <v>保险资产管理产品</v>
      </c>
    </row>
    <row r="1949" spans="1:68" s="58" customFormat="1" ht="12.75" customHeight="1">
      <c r="A1949" s="137" t="s">
        <v>2290</v>
      </c>
      <c r="B1949" s="42" t="s">
        <v>2341</v>
      </c>
      <c r="C1949" s="252" t="s">
        <v>5552</v>
      </c>
      <c r="D1949" s="257" t="s">
        <v>689</v>
      </c>
      <c r="E1949" s="42" t="s">
        <v>4459</v>
      </c>
      <c r="F1949" s="42" t="s">
        <v>2341</v>
      </c>
      <c r="G1949" s="42"/>
      <c r="H1949" s="307">
        <v>4284.904948705991</v>
      </c>
      <c r="I1949" s="315">
        <v>1961.7022881728415</v>
      </c>
      <c r="J1949" s="105">
        <v>0</v>
      </c>
      <c r="K1949" s="42">
        <v>0</v>
      </c>
      <c r="L1949" s="42" t="s">
        <v>4487</v>
      </c>
      <c r="M1949" s="42" t="s">
        <v>2369</v>
      </c>
      <c r="N1949" s="42" t="s">
        <v>2370</v>
      </c>
      <c r="O1949" s="137" t="s">
        <v>2371</v>
      </c>
      <c r="P1949" s="42" t="s">
        <v>64</v>
      </c>
      <c r="Q1949" s="42" t="s">
        <v>65</v>
      </c>
      <c r="R1949" s="42">
        <v>1</v>
      </c>
      <c r="S1949" s="137" t="s">
        <v>2254</v>
      </c>
      <c r="T1949" s="62">
        <v>1220424.1100000001</v>
      </c>
      <c r="U1949" s="62">
        <v>1137377.29</v>
      </c>
      <c r="Z1949" s="42" t="s">
        <v>68</v>
      </c>
      <c r="AJ1949" s="42"/>
      <c r="AW1949" s="42" t="s">
        <v>2412</v>
      </c>
      <c r="AX1949" s="42"/>
      <c r="AY1949" s="42"/>
      <c r="AZ1949" s="42"/>
      <c r="BA1949" s="42"/>
      <c r="BB1949" s="42"/>
      <c r="BN1949" s="128" t="s">
        <v>4578</v>
      </c>
      <c r="BO1949" s="58" t="str">
        <f t="shared" si="30"/>
        <v>境内资产</v>
      </c>
      <c r="BP1949" s="58" t="str">
        <f>IF(M1949="",VLOOKUP(D1949,Sheet4!$A$1:$B$92,2,0),VLOOKUP(Q1949,Sheet4!$A$1:$B$92,2,0))</f>
        <v>保险资产管理产品</v>
      </c>
    </row>
    <row r="1950" spans="1:68" s="58" customFormat="1" ht="12.75" customHeight="1">
      <c r="A1950" s="137" t="s">
        <v>2291</v>
      </c>
      <c r="B1950" s="42" t="s">
        <v>2342</v>
      </c>
      <c r="C1950" s="252" t="s">
        <v>5552</v>
      </c>
      <c r="D1950" s="257" t="s">
        <v>689</v>
      </c>
      <c r="E1950" s="42" t="s">
        <v>3211</v>
      </c>
      <c r="F1950" s="42" t="s">
        <v>2342</v>
      </c>
      <c r="G1950" s="42"/>
      <c r="H1950" s="307">
        <v>304.14276001759856</v>
      </c>
      <c r="I1950" s="315">
        <v>259.82391612750087</v>
      </c>
      <c r="J1950" s="105">
        <v>0</v>
      </c>
      <c r="K1950" s="42">
        <v>0</v>
      </c>
      <c r="L1950" s="42" t="s">
        <v>4487</v>
      </c>
      <c r="M1950" s="42" t="s">
        <v>2369</v>
      </c>
      <c r="N1950" s="42" t="s">
        <v>2370</v>
      </c>
      <c r="O1950" s="137" t="s">
        <v>2371</v>
      </c>
      <c r="P1950" s="42" t="s">
        <v>64</v>
      </c>
      <c r="Q1950" s="42" t="s">
        <v>65</v>
      </c>
      <c r="R1950" s="42">
        <v>1</v>
      </c>
      <c r="S1950" s="137" t="s">
        <v>2254</v>
      </c>
      <c r="T1950" s="62">
        <v>1220424.1100000001</v>
      </c>
      <c r="U1950" s="62">
        <v>1137377.29</v>
      </c>
      <c r="Z1950" s="42" t="s">
        <v>68</v>
      </c>
      <c r="AJ1950" s="42"/>
      <c r="AW1950" s="42" t="s">
        <v>2412</v>
      </c>
      <c r="AX1950" s="42"/>
      <c r="AY1950" s="42"/>
      <c r="AZ1950" s="42"/>
      <c r="BA1950" s="42"/>
      <c r="BB1950" s="42"/>
      <c r="BN1950" s="128" t="s">
        <v>4578</v>
      </c>
      <c r="BO1950" s="58" t="str">
        <f t="shared" si="30"/>
        <v>境内资产</v>
      </c>
      <c r="BP1950" s="58" t="str">
        <f>IF(M1950="",VLOOKUP(D1950,Sheet4!$A$1:$B$92,2,0),VLOOKUP(Q1950,Sheet4!$A$1:$B$92,2,0))</f>
        <v>保险资产管理产品</v>
      </c>
    </row>
    <row r="1951" spans="1:68" s="58" customFormat="1" ht="12.75" customHeight="1">
      <c r="A1951" s="137" t="s">
        <v>2292</v>
      </c>
      <c r="B1951" s="42" t="s">
        <v>2343</v>
      </c>
      <c r="C1951" s="252" t="s">
        <v>5552</v>
      </c>
      <c r="D1951" s="257" t="s">
        <v>689</v>
      </c>
      <c r="E1951" s="42" t="s">
        <v>3219</v>
      </c>
      <c r="F1951" s="42" t="s">
        <v>2343</v>
      </c>
      <c r="G1951" s="42"/>
      <c r="H1951" s="307">
        <v>5745.1467189278037</v>
      </c>
      <c r="I1951" s="315">
        <v>3792.3832211415825</v>
      </c>
      <c r="J1951" s="105">
        <v>0</v>
      </c>
      <c r="K1951" s="42">
        <v>0</v>
      </c>
      <c r="L1951" s="42" t="s">
        <v>4487</v>
      </c>
      <c r="M1951" s="42" t="s">
        <v>2369</v>
      </c>
      <c r="N1951" s="42" t="s">
        <v>2370</v>
      </c>
      <c r="O1951" s="137" t="s">
        <v>2371</v>
      </c>
      <c r="P1951" s="42" t="s">
        <v>64</v>
      </c>
      <c r="Q1951" s="42" t="s">
        <v>65</v>
      </c>
      <c r="R1951" s="42">
        <v>1</v>
      </c>
      <c r="S1951" s="137" t="s">
        <v>2254</v>
      </c>
      <c r="T1951" s="62">
        <v>1220424.1100000001</v>
      </c>
      <c r="U1951" s="62">
        <v>1137377.29</v>
      </c>
      <c r="Z1951" s="42" t="s">
        <v>280</v>
      </c>
      <c r="AJ1951" s="42"/>
      <c r="AW1951" s="42" t="s">
        <v>2412</v>
      </c>
      <c r="AX1951" s="42"/>
      <c r="AY1951" s="42"/>
      <c r="AZ1951" s="42"/>
      <c r="BA1951" s="42"/>
      <c r="BB1951" s="42"/>
      <c r="BN1951" s="128" t="s">
        <v>4578</v>
      </c>
      <c r="BO1951" s="58" t="str">
        <f t="shared" si="30"/>
        <v>境内资产</v>
      </c>
      <c r="BP1951" s="58" t="str">
        <f>IF(M1951="",VLOOKUP(D1951,Sheet4!$A$1:$B$92,2,0),VLOOKUP(Q1951,Sheet4!$A$1:$B$92,2,0))</f>
        <v>保险资产管理产品</v>
      </c>
    </row>
    <row r="1952" spans="1:68" s="58" customFormat="1" ht="12.75" customHeight="1">
      <c r="A1952" s="137" t="s">
        <v>2293</v>
      </c>
      <c r="B1952" s="42" t="s">
        <v>2344</v>
      </c>
      <c r="C1952" s="252" t="s">
        <v>5552</v>
      </c>
      <c r="D1952" s="257" t="s">
        <v>689</v>
      </c>
      <c r="E1952" s="42" t="s">
        <v>3250</v>
      </c>
      <c r="F1952" s="42" t="s">
        <v>2344</v>
      </c>
      <c r="G1952" s="42"/>
      <c r="H1952" s="307">
        <v>3735.2179068282871</v>
      </c>
      <c r="I1952" s="315">
        <v>3445.1810424409118</v>
      </c>
      <c r="J1952" s="105">
        <v>0</v>
      </c>
      <c r="K1952" s="42">
        <v>0</v>
      </c>
      <c r="L1952" s="42" t="s">
        <v>4487</v>
      </c>
      <c r="M1952" s="42" t="s">
        <v>2369</v>
      </c>
      <c r="N1952" s="42" t="s">
        <v>2370</v>
      </c>
      <c r="O1952" s="137" t="s">
        <v>2371</v>
      </c>
      <c r="P1952" s="42" t="s">
        <v>64</v>
      </c>
      <c r="Q1952" s="42" t="s">
        <v>65</v>
      </c>
      <c r="R1952" s="42">
        <v>1</v>
      </c>
      <c r="S1952" s="137" t="s">
        <v>2254</v>
      </c>
      <c r="T1952" s="62">
        <v>1220424.1100000001</v>
      </c>
      <c r="U1952" s="62">
        <v>1137377.29</v>
      </c>
      <c r="Z1952" s="42" t="s">
        <v>68</v>
      </c>
      <c r="AJ1952" s="42"/>
      <c r="AW1952" s="42" t="s">
        <v>2412</v>
      </c>
      <c r="AX1952" s="42"/>
      <c r="AY1952" s="42"/>
      <c r="AZ1952" s="42"/>
      <c r="BA1952" s="42"/>
      <c r="BB1952" s="42"/>
      <c r="BN1952" s="128" t="s">
        <v>4578</v>
      </c>
      <c r="BO1952" s="58" t="str">
        <f t="shared" si="30"/>
        <v>境内资产</v>
      </c>
      <c r="BP1952" s="58" t="str">
        <f>IF(M1952="",VLOOKUP(D1952,Sheet4!$A$1:$B$92,2,0),VLOOKUP(Q1952,Sheet4!$A$1:$B$92,2,0))</f>
        <v>保险资产管理产品</v>
      </c>
    </row>
    <row r="1953" spans="1:68" s="58" customFormat="1" ht="12.75" customHeight="1">
      <c r="A1953" s="137" t="s">
        <v>2294</v>
      </c>
      <c r="B1953" s="42" t="s">
        <v>2345</v>
      </c>
      <c r="C1953" s="252" t="s">
        <v>5552</v>
      </c>
      <c r="D1953" s="257" t="s">
        <v>689</v>
      </c>
      <c r="E1953" s="42" t="s">
        <v>3510</v>
      </c>
      <c r="F1953" s="42" t="s">
        <v>2345</v>
      </c>
      <c r="G1953" s="42"/>
      <c r="H1953" s="307">
        <v>6569.0924146927136</v>
      </c>
      <c r="I1953" s="315">
        <v>5275.510199174043</v>
      </c>
      <c r="J1953" s="105">
        <v>0</v>
      </c>
      <c r="K1953" s="42">
        <v>0</v>
      </c>
      <c r="L1953" s="42" t="s">
        <v>4487</v>
      </c>
      <c r="M1953" s="42" t="s">
        <v>2369</v>
      </c>
      <c r="N1953" s="42" t="s">
        <v>2370</v>
      </c>
      <c r="O1953" s="137" t="s">
        <v>2371</v>
      </c>
      <c r="P1953" s="42" t="s">
        <v>64</v>
      </c>
      <c r="Q1953" s="42" t="s">
        <v>65</v>
      </c>
      <c r="R1953" s="42">
        <v>1</v>
      </c>
      <c r="S1953" s="137" t="s">
        <v>2254</v>
      </c>
      <c r="T1953" s="62">
        <v>1220424.1100000001</v>
      </c>
      <c r="U1953" s="62">
        <v>1137377.29</v>
      </c>
      <c r="Z1953" s="42" t="s">
        <v>68</v>
      </c>
      <c r="AJ1953" s="42"/>
      <c r="AW1953" s="42" t="s">
        <v>2412</v>
      </c>
      <c r="AX1953" s="42"/>
      <c r="AY1953" s="42"/>
      <c r="AZ1953" s="42"/>
      <c r="BA1953" s="42"/>
      <c r="BB1953" s="42"/>
      <c r="BN1953" s="128" t="s">
        <v>4578</v>
      </c>
      <c r="BO1953" s="58" t="str">
        <f t="shared" si="30"/>
        <v>境内资产</v>
      </c>
      <c r="BP1953" s="58" t="str">
        <f>IF(M1953="",VLOOKUP(D1953,Sheet4!$A$1:$B$92,2,0),VLOOKUP(Q1953,Sheet4!$A$1:$B$92,2,0))</f>
        <v>保险资产管理产品</v>
      </c>
    </row>
    <row r="1954" spans="1:68" s="58" customFormat="1" ht="12.75" customHeight="1">
      <c r="A1954" s="137" t="s">
        <v>1975</v>
      </c>
      <c r="B1954" s="42" t="s">
        <v>1976</v>
      </c>
      <c r="C1954" s="252" t="s">
        <v>5552</v>
      </c>
      <c r="D1954" s="257" t="s">
        <v>672</v>
      </c>
      <c r="E1954" s="42" t="s">
        <v>3108</v>
      </c>
      <c r="F1954" s="42" t="s">
        <v>1976</v>
      </c>
      <c r="G1954" s="42"/>
      <c r="H1954" s="307">
        <v>9.4108617850064515</v>
      </c>
      <c r="I1954" s="315">
        <v>9.4108617850064515</v>
      </c>
      <c r="J1954" s="105">
        <v>0</v>
      </c>
      <c r="K1954" s="42">
        <v>0</v>
      </c>
      <c r="L1954" s="42" t="s">
        <v>4487</v>
      </c>
      <c r="M1954" s="42" t="s">
        <v>2369</v>
      </c>
      <c r="N1954" s="42" t="s">
        <v>2370</v>
      </c>
      <c r="O1954" s="137" t="s">
        <v>2371</v>
      </c>
      <c r="P1954" s="42" t="s">
        <v>64</v>
      </c>
      <c r="Q1954" s="42" t="s">
        <v>65</v>
      </c>
      <c r="R1954" s="42">
        <v>1</v>
      </c>
      <c r="S1954" s="137" t="s">
        <v>2254</v>
      </c>
      <c r="T1954" s="62">
        <v>1220424.1100000001</v>
      </c>
      <c r="U1954" s="62">
        <v>1137377.29</v>
      </c>
      <c r="Z1954" s="42" t="s">
        <v>68</v>
      </c>
      <c r="AJ1954" s="42"/>
      <c r="AW1954" s="42" t="s">
        <v>2412</v>
      </c>
      <c r="AX1954" s="42"/>
      <c r="AY1954" s="42"/>
      <c r="AZ1954" s="42"/>
      <c r="BA1954" s="42"/>
      <c r="BB1954" s="42"/>
      <c r="BN1954" s="128" t="s">
        <v>4578</v>
      </c>
      <c r="BO1954" s="58" t="str">
        <f t="shared" si="30"/>
        <v>境内资产</v>
      </c>
      <c r="BP1954" s="58" t="str">
        <f>IF(M1954="",VLOOKUP(D1954,Sheet4!$A$1:$B$92,2,0),VLOOKUP(Q1954,Sheet4!$A$1:$B$92,2,0))</f>
        <v>保险资产管理产品</v>
      </c>
    </row>
    <row r="1955" spans="1:68" s="58" customFormat="1" ht="12.75" customHeight="1">
      <c r="A1955" s="137" t="s">
        <v>2123</v>
      </c>
      <c r="B1955" s="42" t="s">
        <v>2346</v>
      </c>
      <c r="C1955" s="252" t="s">
        <v>5552</v>
      </c>
      <c r="D1955" s="257" t="s">
        <v>689</v>
      </c>
      <c r="E1955" s="42" t="s">
        <v>4368</v>
      </c>
      <c r="F1955" s="42" t="s">
        <v>2346</v>
      </c>
      <c r="G1955" s="42"/>
      <c r="H1955" s="307">
        <v>128.71385460374503</v>
      </c>
      <c r="I1955" s="315">
        <v>128.71385460374503</v>
      </c>
      <c r="J1955" s="105">
        <v>0</v>
      </c>
      <c r="K1955" s="42">
        <v>0</v>
      </c>
      <c r="L1955" s="42" t="s">
        <v>4487</v>
      </c>
      <c r="M1955" s="42" t="s">
        <v>2369</v>
      </c>
      <c r="N1955" s="42" t="s">
        <v>2370</v>
      </c>
      <c r="O1955" s="137" t="s">
        <v>2371</v>
      </c>
      <c r="P1955" s="42" t="s">
        <v>64</v>
      </c>
      <c r="Q1955" s="42" t="s">
        <v>65</v>
      </c>
      <c r="R1955" s="42">
        <v>1</v>
      </c>
      <c r="S1955" s="137" t="s">
        <v>2254</v>
      </c>
      <c r="T1955" s="62">
        <v>1220424.1100000001</v>
      </c>
      <c r="U1955" s="62">
        <v>1137377.29</v>
      </c>
      <c r="Z1955" s="42" t="s">
        <v>68</v>
      </c>
      <c r="AJ1955" s="42"/>
      <c r="AW1955" s="42" t="s">
        <v>2412</v>
      </c>
      <c r="AX1955" s="42"/>
      <c r="AY1955" s="42"/>
      <c r="AZ1955" s="42"/>
      <c r="BA1955" s="42"/>
      <c r="BB1955" s="42"/>
      <c r="BN1955" s="128" t="s">
        <v>4578</v>
      </c>
      <c r="BO1955" s="58" t="str">
        <f t="shared" si="30"/>
        <v>境内资产</v>
      </c>
      <c r="BP1955" s="58" t="str">
        <f>IF(M1955="",VLOOKUP(D1955,Sheet4!$A$1:$B$92,2,0),VLOOKUP(Q1955,Sheet4!$A$1:$B$92,2,0))</f>
        <v>保险资产管理产品</v>
      </c>
    </row>
    <row r="1956" spans="1:68" s="58" customFormat="1" ht="12.75" customHeight="1">
      <c r="A1956" s="137" t="s">
        <v>1615</v>
      </c>
      <c r="B1956" s="42" t="s">
        <v>1616</v>
      </c>
      <c r="C1956" s="252" t="s">
        <v>5552</v>
      </c>
      <c r="D1956" s="257" t="s">
        <v>689</v>
      </c>
      <c r="E1956" s="42" t="s">
        <v>1617</v>
      </c>
      <c r="F1956" s="42" t="s">
        <v>1616</v>
      </c>
      <c r="G1956" s="42"/>
      <c r="H1956" s="307">
        <v>93.383949335631229</v>
      </c>
      <c r="I1956" s="315">
        <v>93.383949335631229</v>
      </c>
      <c r="J1956" s="105">
        <v>0</v>
      </c>
      <c r="K1956" s="42">
        <v>0</v>
      </c>
      <c r="L1956" s="42" t="s">
        <v>4487</v>
      </c>
      <c r="M1956" s="42" t="s">
        <v>2369</v>
      </c>
      <c r="N1956" s="42" t="s">
        <v>2370</v>
      </c>
      <c r="O1956" s="137" t="s">
        <v>2371</v>
      </c>
      <c r="P1956" s="42" t="s">
        <v>64</v>
      </c>
      <c r="Q1956" s="42" t="s">
        <v>65</v>
      </c>
      <c r="R1956" s="42">
        <v>1</v>
      </c>
      <c r="S1956" s="137" t="s">
        <v>2254</v>
      </c>
      <c r="T1956" s="62">
        <v>1220424.1100000001</v>
      </c>
      <c r="U1956" s="62">
        <v>1137377.29</v>
      </c>
      <c r="Z1956" s="42" t="s">
        <v>68</v>
      </c>
      <c r="AJ1956" s="42"/>
      <c r="AW1956" s="42" t="s">
        <v>2412</v>
      </c>
      <c r="AX1956" s="42"/>
      <c r="AY1956" s="42"/>
      <c r="AZ1956" s="42"/>
      <c r="BA1956" s="42"/>
      <c r="BB1956" s="42"/>
      <c r="BN1956" s="128" t="s">
        <v>4578</v>
      </c>
      <c r="BO1956" s="58" t="str">
        <f t="shared" si="30"/>
        <v>境内资产</v>
      </c>
      <c r="BP1956" s="58" t="str">
        <f>IF(M1956="",VLOOKUP(D1956,Sheet4!$A$1:$B$92,2,0),VLOOKUP(Q1956,Sheet4!$A$1:$B$92,2,0))</f>
        <v>保险资产管理产品</v>
      </c>
    </row>
    <row r="1957" spans="1:68" s="58" customFormat="1" ht="12.75" customHeight="1">
      <c r="A1957" s="137" t="s">
        <v>1654</v>
      </c>
      <c r="B1957" s="42" t="s">
        <v>1655</v>
      </c>
      <c r="C1957" s="252" t="s">
        <v>5552</v>
      </c>
      <c r="D1957" s="257" t="s">
        <v>672</v>
      </c>
      <c r="E1957" s="42" t="s">
        <v>1656</v>
      </c>
      <c r="F1957" s="42" t="s">
        <v>1655</v>
      </c>
      <c r="G1957" s="42"/>
      <c r="H1957" s="307">
        <v>171.80694532702762</v>
      </c>
      <c r="I1957" s="315">
        <v>232.25753720135214</v>
      </c>
      <c r="J1957" s="105">
        <v>0</v>
      </c>
      <c r="K1957" s="42">
        <v>0</v>
      </c>
      <c r="L1957" s="42" t="s">
        <v>4487</v>
      </c>
      <c r="M1957" s="42" t="s">
        <v>2369</v>
      </c>
      <c r="N1957" s="42" t="s">
        <v>2370</v>
      </c>
      <c r="O1957" s="137" t="s">
        <v>2371</v>
      </c>
      <c r="P1957" s="42" t="s">
        <v>64</v>
      </c>
      <c r="Q1957" s="42" t="s">
        <v>65</v>
      </c>
      <c r="R1957" s="42">
        <v>1</v>
      </c>
      <c r="S1957" s="137" t="s">
        <v>2254</v>
      </c>
      <c r="T1957" s="62">
        <v>1220424.1100000001</v>
      </c>
      <c r="U1957" s="62">
        <v>1137377.29</v>
      </c>
      <c r="Z1957" s="42" t="s">
        <v>68</v>
      </c>
      <c r="AJ1957" s="42"/>
      <c r="AW1957" s="42" t="s">
        <v>2412</v>
      </c>
      <c r="AX1957" s="42"/>
      <c r="AY1957" s="42"/>
      <c r="AZ1957" s="42"/>
      <c r="BA1957" s="42"/>
      <c r="BB1957" s="42"/>
      <c r="BN1957" s="128" t="s">
        <v>4578</v>
      </c>
      <c r="BO1957" s="58" t="str">
        <f t="shared" si="30"/>
        <v>境内资产</v>
      </c>
      <c r="BP1957" s="58" t="str">
        <f>IF(M1957="",VLOOKUP(D1957,Sheet4!$A$1:$B$92,2,0),VLOOKUP(Q1957,Sheet4!$A$1:$B$92,2,0))</f>
        <v>保险资产管理产品</v>
      </c>
    </row>
    <row r="1958" spans="1:68" s="58" customFormat="1" ht="12.75" customHeight="1">
      <c r="A1958" s="137" t="s">
        <v>1734</v>
      </c>
      <c r="B1958" s="42" t="s">
        <v>1735</v>
      </c>
      <c r="C1958" s="252" t="s">
        <v>5552</v>
      </c>
      <c r="D1958" s="257" t="s">
        <v>678</v>
      </c>
      <c r="E1958" s="42" t="s">
        <v>1736</v>
      </c>
      <c r="F1958" s="42" t="s">
        <v>1735</v>
      </c>
      <c r="G1958" s="42"/>
      <c r="H1958" s="307">
        <v>36.202329270580755</v>
      </c>
      <c r="I1958" s="315">
        <v>16.058798209822129</v>
      </c>
      <c r="J1958" s="105">
        <v>0</v>
      </c>
      <c r="K1958" s="42">
        <v>0</v>
      </c>
      <c r="L1958" s="42" t="s">
        <v>4487</v>
      </c>
      <c r="M1958" s="42" t="s">
        <v>2369</v>
      </c>
      <c r="N1958" s="42" t="s">
        <v>2370</v>
      </c>
      <c r="O1958" s="137" t="s">
        <v>2371</v>
      </c>
      <c r="P1958" s="42" t="s">
        <v>64</v>
      </c>
      <c r="Q1958" s="42" t="s">
        <v>65</v>
      </c>
      <c r="R1958" s="42">
        <v>1</v>
      </c>
      <c r="S1958" s="137" t="s">
        <v>2254</v>
      </c>
      <c r="T1958" s="62">
        <v>1220424.1100000001</v>
      </c>
      <c r="U1958" s="62">
        <v>1137377.29</v>
      </c>
      <c r="Z1958" s="42" t="s">
        <v>68</v>
      </c>
      <c r="AJ1958" s="42"/>
      <c r="AW1958" s="42" t="s">
        <v>2412</v>
      </c>
      <c r="AX1958" s="42"/>
      <c r="AY1958" s="42"/>
      <c r="AZ1958" s="42"/>
      <c r="BA1958" s="42"/>
      <c r="BB1958" s="42"/>
      <c r="BN1958" s="128" t="s">
        <v>4578</v>
      </c>
      <c r="BO1958" s="58" t="str">
        <f t="shared" si="30"/>
        <v>境内资产</v>
      </c>
      <c r="BP1958" s="58" t="str">
        <f>IF(M1958="",VLOOKUP(D1958,Sheet4!$A$1:$B$92,2,0),VLOOKUP(Q1958,Sheet4!$A$1:$B$92,2,0))</f>
        <v>保险资产管理产品</v>
      </c>
    </row>
    <row r="1959" spans="1:68" s="58" customFormat="1" ht="12.75" customHeight="1">
      <c r="A1959" s="137" t="s">
        <v>1743</v>
      </c>
      <c r="B1959" s="42" t="s">
        <v>1744</v>
      </c>
      <c r="C1959" s="252" t="s">
        <v>5552</v>
      </c>
      <c r="D1959" s="257" t="s">
        <v>678</v>
      </c>
      <c r="E1959" s="42" t="s">
        <v>1745</v>
      </c>
      <c r="F1959" s="42" t="s">
        <v>1744</v>
      </c>
      <c r="G1959" s="42"/>
      <c r="H1959" s="307">
        <v>27.285336700768113</v>
      </c>
      <c r="I1959" s="315">
        <v>18.582136966691447</v>
      </c>
      <c r="J1959" s="105">
        <v>0</v>
      </c>
      <c r="K1959" s="42">
        <v>0</v>
      </c>
      <c r="L1959" s="42" t="s">
        <v>4487</v>
      </c>
      <c r="M1959" s="42" t="s">
        <v>2369</v>
      </c>
      <c r="N1959" s="42" t="s">
        <v>2370</v>
      </c>
      <c r="O1959" s="137" t="s">
        <v>2371</v>
      </c>
      <c r="P1959" s="42" t="s">
        <v>64</v>
      </c>
      <c r="Q1959" s="42" t="s">
        <v>65</v>
      </c>
      <c r="R1959" s="42">
        <v>1</v>
      </c>
      <c r="S1959" s="137" t="s">
        <v>2254</v>
      </c>
      <c r="T1959" s="62">
        <v>1220424.1100000001</v>
      </c>
      <c r="U1959" s="62">
        <v>1137377.29</v>
      </c>
      <c r="Z1959" s="42" t="s">
        <v>68</v>
      </c>
      <c r="AJ1959" s="42"/>
      <c r="AW1959" s="42" t="s">
        <v>2412</v>
      </c>
      <c r="AX1959" s="42"/>
      <c r="AY1959" s="42"/>
      <c r="AZ1959" s="42"/>
      <c r="BA1959" s="42"/>
      <c r="BB1959" s="42"/>
      <c r="BN1959" s="128" t="s">
        <v>4578</v>
      </c>
      <c r="BO1959" s="58" t="str">
        <f t="shared" si="30"/>
        <v>境内资产</v>
      </c>
      <c r="BP1959" s="58" t="str">
        <f>IF(M1959="",VLOOKUP(D1959,Sheet4!$A$1:$B$92,2,0),VLOOKUP(Q1959,Sheet4!$A$1:$B$92,2,0))</f>
        <v>保险资产管理产品</v>
      </c>
    </row>
    <row r="1960" spans="1:68" s="58" customFormat="1" ht="12.75" customHeight="1">
      <c r="A1960" s="137" t="s">
        <v>2011</v>
      </c>
      <c r="B1960" s="42" t="s">
        <v>2012</v>
      </c>
      <c r="C1960" s="252" t="s">
        <v>5552</v>
      </c>
      <c r="D1960" s="257" t="s">
        <v>678</v>
      </c>
      <c r="E1960" s="42" t="s">
        <v>2792</v>
      </c>
      <c r="F1960" s="42" t="s">
        <v>2012</v>
      </c>
      <c r="G1960" s="42"/>
      <c r="H1960" s="307">
        <v>16.01077104785681</v>
      </c>
      <c r="I1960" s="315">
        <v>10.47234539232346</v>
      </c>
      <c r="J1960" s="105">
        <v>0</v>
      </c>
      <c r="K1960" s="42">
        <v>0</v>
      </c>
      <c r="L1960" s="42" t="s">
        <v>4487</v>
      </c>
      <c r="M1960" s="42" t="s">
        <v>2369</v>
      </c>
      <c r="N1960" s="42" t="s">
        <v>2370</v>
      </c>
      <c r="O1960" s="137" t="s">
        <v>2371</v>
      </c>
      <c r="P1960" s="42" t="s">
        <v>64</v>
      </c>
      <c r="Q1960" s="42" t="s">
        <v>65</v>
      </c>
      <c r="R1960" s="42">
        <v>1</v>
      </c>
      <c r="S1960" s="137" t="s">
        <v>2254</v>
      </c>
      <c r="T1960" s="62">
        <v>1220424.1100000001</v>
      </c>
      <c r="U1960" s="62">
        <v>1137377.29</v>
      </c>
      <c r="Z1960" s="42" t="s">
        <v>68</v>
      </c>
      <c r="AJ1960" s="42"/>
      <c r="AW1960" s="42" t="s">
        <v>2412</v>
      </c>
      <c r="AX1960" s="42"/>
      <c r="AY1960" s="42"/>
      <c r="AZ1960" s="42"/>
      <c r="BA1960" s="42"/>
      <c r="BB1960" s="42"/>
      <c r="BN1960" s="128" t="s">
        <v>4578</v>
      </c>
      <c r="BO1960" s="58" t="str">
        <f t="shared" si="30"/>
        <v>境内资产</v>
      </c>
      <c r="BP1960" s="58" t="str">
        <f>IF(M1960="",VLOOKUP(D1960,Sheet4!$A$1:$B$92,2,0),VLOOKUP(Q1960,Sheet4!$A$1:$B$92,2,0))</f>
        <v>保险资产管理产品</v>
      </c>
    </row>
    <row r="1961" spans="1:68" s="58" customFormat="1" ht="12.75" customHeight="1">
      <c r="A1961" s="137" t="s">
        <v>2013</v>
      </c>
      <c r="B1961" s="42" t="s">
        <v>2014</v>
      </c>
      <c r="C1961" s="252" t="s">
        <v>5552</v>
      </c>
      <c r="D1961" s="257" t="s">
        <v>678</v>
      </c>
      <c r="E1961" s="42" t="s">
        <v>2793</v>
      </c>
      <c r="F1961" s="42" t="s">
        <v>2014</v>
      </c>
      <c r="G1961" s="42"/>
      <c r="H1961" s="307">
        <v>7.8482367108415811</v>
      </c>
      <c r="I1961" s="315">
        <v>8.1894643939216483</v>
      </c>
      <c r="J1961" s="105">
        <v>0</v>
      </c>
      <c r="K1961" s="42">
        <v>0</v>
      </c>
      <c r="L1961" s="42" t="s">
        <v>4487</v>
      </c>
      <c r="M1961" s="42" t="s">
        <v>2369</v>
      </c>
      <c r="N1961" s="42" t="s">
        <v>2370</v>
      </c>
      <c r="O1961" s="137" t="s">
        <v>2371</v>
      </c>
      <c r="P1961" s="42" t="s">
        <v>64</v>
      </c>
      <c r="Q1961" s="42" t="s">
        <v>65</v>
      </c>
      <c r="R1961" s="42">
        <v>1</v>
      </c>
      <c r="S1961" s="137" t="s">
        <v>2254</v>
      </c>
      <c r="T1961" s="62">
        <v>1220424.1100000001</v>
      </c>
      <c r="U1961" s="62">
        <v>1137377.29</v>
      </c>
      <c r="Z1961" s="42" t="s">
        <v>68</v>
      </c>
      <c r="AJ1961" s="42"/>
      <c r="AW1961" s="42" t="s">
        <v>2412</v>
      </c>
      <c r="AX1961" s="42"/>
      <c r="AY1961" s="42"/>
      <c r="AZ1961" s="42"/>
      <c r="BA1961" s="42"/>
      <c r="BB1961" s="42"/>
      <c r="BN1961" s="128" t="s">
        <v>4578</v>
      </c>
      <c r="BO1961" s="58" t="str">
        <f t="shared" si="30"/>
        <v>境内资产</v>
      </c>
      <c r="BP1961" s="58" t="str">
        <f>IF(M1961="",VLOOKUP(D1961,Sheet4!$A$1:$B$92,2,0),VLOOKUP(Q1961,Sheet4!$A$1:$B$92,2,0))</f>
        <v>保险资产管理产品</v>
      </c>
    </row>
    <row r="1962" spans="1:68" s="58" customFormat="1" ht="12.75" customHeight="1">
      <c r="A1962" s="137" t="s">
        <v>2019</v>
      </c>
      <c r="B1962" s="42" t="s">
        <v>2020</v>
      </c>
      <c r="C1962" s="252" t="s">
        <v>5552</v>
      </c>
      <c r="D1962" s="257" t="s">
        <v>678</v>
      </c>
      <c r="E1962" s="42" t="s">
        <v>2795</v>
      </c>
      <c r="F1962" s="42" t="s">
        <v>2020</v>
      </c>
      <c r="G1962" s="42"/>
      <c r="H1962" s="307">
        <v>2.6595230319846936</v>
      </c>
      <c r="I1962" s="315">
        <v>5.5829681969144334</v>
      </c>
      <c r="J1962" s="105">
        <v>0</v>
      </c>
      <c r="K1962" s="42">
        <v>0</v>
      </c>
      <c r="L1962" s="42" t="s">
        <v>4487</v>
      </c>
      <c r="M1962" s="42" t="s">
        <v>2369</v>
      </c>
      <c r="N1962" s="42" t="s">
        <v>2370</v>
      </c>
      <c r="O1962" s="137" t="s">
        <v>2371</v>
      </c>
      <c r="P1962" s="42" t="s">
        <v>64</v>
      </c>
      <c r="Q1962" s="42" t="s">
        <v>65</v>
      </c>
      <c r="R1962" s="42">
        <v>1</v>
      </c>
      <c r="S1962" s="137" t="s">
        <v>2254</v>
      </c>
      <c r="T1962" s="62">
        <v>1220424.1100000001</v>
      </c>
      <c r="U1962" s="62">
        <v>1137377.29</v>
      </c>
      <c r="Z1962" s="42" t="s">
        <v>68</v>
      </c>
      <c r="AJ1962" s="42"/>
      <c r="AW1962" s="42" t="s">
        <v>2412</v>
      </c>
      <c r="AX1962" s="42"/>
      <c r="AY1962" s="42"/>
      <c r="AZ1962" s="42"/>
      <c r="BA1962" s="42"/>
      <c r="BB1962" s="42"/>
      <c r="BN1962" s="128" t="s">
        <v>4578</v>
      </c>
      <c r="BO1962" s="58" t="str">
        <f t="shared" si="30"/>
        <v>境内资产</v>
      </c>
      <c r="BP1962" s="58" t="str">
        <f>IF(M1962="",VLOOKUP(D1962,Sheet4!$A$1:$B$92,2,0),VLOOKUP(Q1962,Sheet4!$A$1:$B$92,2,0))</f>
        <v>保险资产管理产品</v>
      </c>
    </row>
    <row r="1963" spans="1:68" s="58" customFormat="1" ht="12.75" customHeight="1">
      <c r="A1963" s="137" t="s">
        <v>1755</v>
      </c>
      <c r="B1963" s="42" t="s">
        <v>1756</v>
      </c>
      <c r="C1963" s="252" t="s">
        <v>5552</v>
      </c>
      <c r="D1963" s="257" t="s">
        <v>678</v>
      </c>
      <c r="E1963" s="42" t="s">
        <v>1757</v>
      </c>
      <c r="F1963" s="42" t="s">
        <v>1756</v>
      </c>
      <c r="G1963" s="42"/>
      <c r="H1963" s="307">
        <v>16.396654901250056</v>
      </c>
      <c r="I1963" s="315">
        <v>13.061266981166712</v>
      </c>
      <c r="J1963" s="105">
        <v>0</v>
      </c>
      <c r="K1963" s="42">
        <v>0</v>
      </c>
      <c r="L1963" s="42" t="s">
        <v>4487</v>
      </c>
      <c r="M1963" s="42" t="s">
        <v>2369</v>
      </c>
      <c r="N1963" s="42" t="s">
        <v>2370</v>
      </c>
      <c r="O1963" s="137" t="s">
        <v>2371</v>
      </c>
      <c r="P1963" s="42" t="s">
        <v>64</v>
      </c>
      <c r="Q1963" s="42" t="s">
        <v>65</v>
      </c>
      <c r="R1963" s="42">
        <v>1</v>
      </c>
      <c r="S1963" s="137" t="s">
        <v>2254</v>
      </c>
      <c r="T1963" s="62">
        <v>1220424.1100000001</v>
      </c>
      <c r="U1963" s="62">
        <v>1137377.29</v>
      </c>
      <c r="Z1963" s="42" t="s">
        <v>68</v>
      </c>
      <c r="AJ1963" s="42"/>
      <c r="AW1963" s="42" t="s">
        <v>2412</v>
      </c>
      <c r="AX1963" s="42"/>
      <c r="AY1963" s="42"/>
      <c r="AZ1963" s="42"/>
      <c r="BA1963" s="42"/>
      <c r="BB1963" s="42"/>
      <c r="BN1963" s="128" t="s">
        <v>4578</v>
      </c>
      <c r="BO1963" s="58" t="str">
        <f t="shared" si="30"/>
        <v>境内资产</v>
      </c>
      <c r="BP1963" s="58" t="str">
        <f>IF(M1963="",VLOOKUP(D1963,Sheet4!$A$1:$B$92,2,0),VLOOKUP(Q1963,Sheet4!$A$1:$B$92,2,0))</f>
        <v>保险资产管理产品</v>
      </c>
    </row>
    <row r="1964" spans="1:68" s="58" customFormat="1" ht="12.75" customHeight="1">
      <c r="A1964" s="137" t="s">
        <v>1758</v>
      </c>
      <c r="B1964" s="42" t="s">
        <v>1759</v>
      </c>
      <c r="C1964" s="252" t="s">
        <v>5552</v>
      </c>
      <c r="D1964" s="257" t="s">
        <v>678</v>
      </c>
      <c r="E1964" s="42" t="s">
        <v>1760</v>
      </c>
      <c r="F1964" s="42" t="s">
        <v>1759</v>
      </c>
      <c r="G1964" s="42"/>
      <c r="H1964" s="307">
        <v>37.721112515112459</v>
      </c>
      <c r="I1964" s="315">
        <v>19.939605003959525</v>
      </c>
      <c r="J1964" s="105">
        <v>0</v>
      </c>
      <c r="K1964" s="42">
        <v>0</v>
      </c>
      <c r="L1964" s="42" t="s">
        <v>4487</v>
      </c>
      <c r="M1964" s="42" t="s">
        <v>2369</v>
      </c>
      <c r="N1964" s="42" t="s">
        <v>2370</v>
      </c>
      <c r="O1964" s="137" t="s">
        <v>2371</v>
      </c>
      <c r="P1964" s="42" t="s">
        <v>64</v>
      </c>
      <c r="Q1964" s="42" t="s">
        <v>65</v>
      </c>
      <c r="R1964" s="42">
        <v>1</v>
      </c>
      <c r="S1964" s="137" t="s">
        <v>2254</v>
      </c>
      <c r="T1964" s="62">
        <v>1220424.1100000001</v>
      </c>
      <c r="U1964" s="62">
        <v>1137377.29</v>
      </c>
      <c r="Z1964" s="42" t="s">
        <v>68</v>
      </c>
      <c r="AJ1964" s="42"/>
      <c r="AW1964" s="42" t="s">
        <v>2412</v>
      </c>
      <c r="AX1964" s="42"/>
      <c r="AY1964" s="42"/>
      <c r="AZ1964" s="42"/>
      <c r="BA1964" s="42"/>
      <c r="BB1964" s="42"/>
      <c r="BN1964" s="128" t="s">
        <v>4578</v>
      </c>
      <c r="BO1964" s="58" t="str">
        <f t="shared" si="30"/>
        <v>境内资产</v>
      </c>
      <c r="BP1964" s="58" t="str">
        <f>IF(M1964="",VLOOKUP(D1964,Sheet4!$A$1:$B$92,2,0),VLOOKUP(Q1964,Sheet4!$A$1:$B$92,2,0))</f>
        <v>保险资产管理产品</v>
      </c>
    </row>
    <row r="1965" spans="1:68" s="58" customFormat="1" ht="12.75" customHeight="1">
      <c r="A1965" s="137" t="s">
        <v>1761</v>
      </c>
      <c r="B1965" s="42" t="s">
        <v>1762</v>
      </c>
      <c r="C1965" s="252" t="s">
        <v>5552</v>
      </c>
      <c r="D1965" s="257" t="s">
        <v>678</v>
      </c>
      <c r="E1965" s="42" t="s">
        <v>1763</v>
      </c>
      <c r="F1965" s="42" t="s">
        <v>1762</v>
      </c>
      <c r="G1965" s="42"/>
      <c r="H1965" s="307">
        <v>5.9503305343762589</v>
      </c>
      <c r="I1965" s="315">
        <v>7.0037843638252486</v>
      </c>
      <c r="J1965" s="105">
        <v>0</v>
      </c>
      <c r="K1965" s="42">
        <v>0</v>
      </c>
      <c r="L1965" s="42" t="s">
        <v>4487</v>
      </c>
      <c r="M1965" s="42" t="s">
        <v>2369</v>
      </c>
      <c r="N1965" s="42" t="s">
        <v>2370</v>
      </c>
      <c r="O1965" s="137" t="s">
        <v>2371</v>
      </c>
      <c r="P1965" s="42" t="s">
        <v>64</v>
      </c>
      <c r="Q1965" s="42" t="s">
        <v>65</v>
      </c>
      <c r="R1965" s="42">
        <v>1</v>
      </c>
      <c r="S1965" s="137" t="s">
        <v>2254</v>
      </c>
      <c r="T1965" s="62">
        <v>1220424.1100000001</v>
      </c>
      <c r="U1965" s="62">
        <v>1137377.29</v>
      </c>
      <c r="Z1965" s="42" t="s">
        <v>68</v>
      </c>
      <c r="AJ1965" s="42"/>
      <c r="AW1965" s="42" t="s">
        <v>2412</v>
      </c>
      <c r="AX1965" s="42"/>
      <c r="AY1965" s="42"/>
      <c r="AZ1965" s="42"/>
      <c r="BA1965" s="42"/>
      <c r="BB1965" s="42"/>
      <c r="BN1965" s="128" t="s">
        <v>4578</v>
      </c>
      <c r="BO1965" s="58" t="str">
        <f t="shared" si="30"/>
        <v>境内资产</v>
      </c>
      <c r="BP1965" s="58" t="str">
        <f>IF(M1965="",VLOOKUP(D1965,Sheet4!$A$1:$B$92,2,0),VLOOKUP(Q1965,Sheet4!$A$1:$B$92,2,0))</f>
        <v>保险资产管理产品</v>
      </c>
    </row>
    <row r="1966" spans="1:68" s="58" customFormat="1" ht="12.75" customHeight="1">
      <c r="A1966" s="137" t="s">
        <v>1621</v>
      </c>
      <c r="B1966" s="42" t="s">
        <v>1622</v>
      </c>
      <c r="C1966" s="252" t="s">
        <v>5552</v>
      </c>
      <c r="D1966" s="257" t="s">
        <v>678</v>
      </c>
      <c r="E1966" s="42" t="s">
        <v>1623</v>
      </c>
      <c r="F1966" s="42" t="s">
        <v>1622</v>
      </c>
      <c r="G1966" s="42"/>
      <c r="H1966" s="307">
        <v>6.1455829160254716</v>
      </c>
      <c r="I1966" s="315">
        <v>5.9318847710662359</v>
      </c>
      <c r="J1966" s="105">
        <v>0</v>
      </c>
      <c r="K1966" s="42">
        <v>0</v>
      </c>
      <c r="L1966" s="42" t="s">
        <v>4487</v>
      </c>
      <c r="M1966" s="42" t="s">
        <v>2369</v>
      </c>
      <c r="N1966" s="42" t="s">
        <v>2370</v>
      </c>
      <c r="O1966" s="137" t="s">
        <v>2371</v>
      </c>
      <c r="P1966" s="42" t="s">
        <v>64</v>
      </c>
      <c r="Q1966" s="42" t="s">
        <v>65</v>
      </c>
      <c r="R1966" s="42">
        <v>1</v>
      </c>
      <c r="S1966" s="137" t="s">
        <v>2254</v>
      </c>
      <c r="T1966" s="62">
        <v>1220424.1100000001</v>
      </c>
      <c r="U1966" s="62">
        <v>1137377.29</v>
      </c>
      <c r="Z1966" s="42" t="s">
        <v>68</v>
      </c>
      <c r="AJ1966" s="42"/>
      <c r="AW1966" s="42" t="s">
        <v>2412</v>
      </c>
      <c r="AX1966" s="42"/>
      <c r="AY1966" s="42"/>
      <c r="AZ1966" s="42"/>
      <c r="BA1966" s="42"/>
      <c r="BB1966" s="42"/>
      <c r="BN1966" s="128" t="s">
        <v>4578</v>
      </c>
      <c r="BO1966" s="58" t="str">
        <f t="shared" si="30"/>
        <v>境内资产</v>
      </c>
      <c r="BP1966" s="58" t="str">
        <f>IF(M1966="",VLOOKUP(D1966,Sheet4!$A$1:$B$92,2,0),VLOOKUP(Q1966,Sheet4!$A$1:$B$92,2,0))</f>
        <v>保险资产管理产品</v>
      </c>
    </row>
    <row r="1967" spans="1:68" s="58" customFormat="1" ht="12.75" customHeight="1">
      <c r="A1967" s="137" t="s">
        <v>2035</v>
      </c>
      <c r="B1967" s="42" t="s">
        <v>2036</v>
      </c>
      <c r="C1967" s="252" t="s">
        <v>5552</v>
      </c>
      <c r="D1967" s="257" t="s">
        <v>678</v>
      </c>
      <c r="E1967" s="42" t="s">
        <v>4460</v>
      </c>
      <c r="F1967" s="42" t="s">
        <v>2036</v>
      </c>
      <c r="G1967" s="42"/>
      <c r="H1967" s="307">
        <v>64.44703504502354</v>
      </c>
      <c r="I1967" s="315">
        <v>51.336642488881253</v>
      </c>
      <c r="J1967" s="105">
        <v>0</v>
      </c>
      <c r="K1967" s="42">
        <v>0</v>
      </c>
      <c r="L1967" s="42" t="s">
        <v>4487</v>
      </c>
      <c r="M1967" s="42" t="s">
        <v>2369</v>
      </c>
      <c r="N1967" s="42" t="s">
        <v>2370</v>
      </c>
      <c r="O1967" s="137" t="s">
        <v>2371</v>
      </c>
      <c r="P1967" s="42" t="s">
        <v>64</v>
      </c>
      <c r="Q1967" s="42" t="s">
        <v>65</v>
      </c>
      <c r="R1967" s="42">
        <v>1</v>
      </c>
      <c r="S1967" s="137" t="s">
        <v>2254</v>
      </c>
      <c r="T1967" s="62">
        <v>1220424.1100000001</v>
      </c>
      <c r="U1967" s="62">
        <v>1137377.29</v>
      </c>
      <c r="Z1967" s="42" t="s">
        <v>68</v>
      </c>
      <c r="AJ1967" s="42"/>
      <c r="AW1967" s="42" t="s">
        <v>2412</v>
      </c>
      <c r="AX1967" s="42"/>
      <c r="AY1967" s="42"/>
      <c r="AZ1967" s="42"/>
      <c r="BA1967" s="42"/>
      <c r="BB1967" s="42"/>
      <c r="BN1967" s="128" t="s">
        <v>4578</v>
      </c>
      <c r="BO1967" s="58" t="str">
        <f t="shared" si="30"/>
        <v>境内资产</v>
      </c>
      <c r="BP1967" s="58" t="str">
        <f>IF(M1967="",VLOOKUP(D1967,Sheet4!$A$1:$B$92,2,0),VLOOKUP(Q1967,Sheet4!$A$1:$B$92,2,0))</f>
        <v>保险资产管理产品</v>
      </c>
    </row>
    <row r="1968" spans="1:68" s="58" customFormat="1" ht="12.75" customHeight="1">
      <c r="A1968" s="137" t="s">
        <v>1627</v>
      </c>
      <c r="B1968" s="42" t="s">
        <v>1628</v>
      </c>
      <c r="C1968" s="252" t="s">
        <v>5552</v>
      </c>
      <c r="D1968" s="257" t="s">
        <v>678</v>
      </c>
      <c r="E1968" s="42" t="s">
        <v>1629</v>
      </c>
      <c r="F1968" s="42" t="s">
        <v>1628</v>
      </c>
      <c r="G1968" s="42"/>
      <c r="H1968" s="307">
        <v>21.35061120639951</v>
      </c>
      <c r="I1968" s="315">
        <v>11.536177330903756</v>
      </c>
      <c r="J1968" s="105">
        <v>0</v>
      </c>
      <c r="K1968" s="42">
        <v>0</v>
      </c>
      <c r="L1968" s="42" t="s">
        <v>4487</v>
      </c>
      <c r="M1968" s="42" t="s">
        <v>2369</v>
      </c>
      <c r="N1968" s="42" t="s">
        <v>2370</v>
      </c>
      <c r="O1968" s="137" t="s">
        <v>2371</v>
      </c>
      <c r="P1968" s="42" t="s">
        <v>64</v>
      </c>
      <c r="Q1968" s="42" t="s">
        <v>65</v>
      </c>
      <c r="R1968" s="42">
        <v>1</v>
      </c>
      <c r="S1968" s="137" t="s">
        <v>2254</v>
      </c>
      <c r="T1968" s="62">
        <v>1220424.1100000001</v>
      </c>
      <c r="U1968" s="62">
        <v>1137377.29</v>
      </c>
      <c r="Z1968" s="42" t="s">
        <v>68</v>
      </c>
      <c r="AJ1968" s="42"/>
      <c r="AW1968" s="42" t="s">
        <v>2412</v>
      </c>
      <c r="AX1968" s="42"/>
      <c r="AY1968" s="42"/>
      <c r="AZ1968" s="42"/>
      <c r="BA1968" s="42"/>
      <c r="BB1968" s="42"/>
      <c r="BN1968" s="128" t="s">
        <v>4578</v>
      </c>
      <c r="BO1968" s="58" t="str">
        <f t="shared" si="30"/>
        <v>境内资产</v>
      </c>
      <c r="BP1968" s="58" t="str">
        <f>IF(M1968="",VLOOKUP(D1968,Sheet4!$A$1:$B$92,2,0),VLOOKUP(Q1968,Sheet4!$A$1:$B$92,2,0))</f>
        <v>保险资产管理产品</v>
      </c>
    </row>
    <row r="1969" spans="1:68" s="58" customFormat="1" ht="12.75" customHeight="1">
      <c r="A1969" s="137" t="s">
        <v>1630</v>
      </c>
      <c r="B1969" s="42" t="s">
        <v>1631</v>
      </c>
      <c r="C1969" s="252" t="s">
        <v>5552</v>
      </c>
      <c r="D1969" s="257" t="s">
        <v>678</v>
      </c>
      <c r="E1969" s="42" t="s">
        <v>1632</v>
      </c>
      <c r="F1969" s="42" t="s">
        <v>1631</v>
      </c>
      <c r="G1969" s="42"/>
      <c r="H1969" s="307">
        <v>13.321855998770316</v>
      </c>
      <c r="I1969" s="315">
        <v>8.9210074587466526</v>
      </c>
      <c r="J1969" s="105">
        <v>0</v>
      </c>
      <c r="K1969" s="42">
        <v>0</v>
      </c>
      <c r="L1969" s="42" t="s">
        <v>4487</v>
      </c>
      <c r="M1969" s="42" t="s">
        <v>2369</v>
      </c>
      <c r="N1969" s="42" t="s">
        <v>2370</v>
      </c>
      <c r="O1969" s="137" t="s">
        <v>2371</v>
      </c>
      <c r="P1969" s="42" t="s">
        <v>64</v>
      </c>
      <c r="Q1969" s="42" t="s">
        <v>65</v>
      </c>
      <c r="R1969" s="42">
        <v>1</v>
      </c>
      <c r="S1969" s="137" t="s">
        <v>2254</v>
      </c>
      <c r="T1969" s="62">
        <v>1220424.1100000001</v>
      </c>
      <c r="U1969" s="62">
        <v>1137377.29</v>
      </c>
      <c r="Z1969" s="42" t="s">
        <v>68</v>
      </c>
      <c r="AJ1969" s="42"/>
      <c r="AW1969" s="42" t="s">
        <v>2412</v>
      </c>
      <c r="AX1969" s="42"/>
      <c r="AY1969" s="42"/>
      <c r="AZ1969" s="42"/>
      <c r="BA1969" s="42"/>
      <c r="BB1969" s="42"/>
      <c r="BN1969" s="128" t="s">
        <v>4578</v>
      </c>
      <c r="BO1969" s="58" t="str">
        <f t="shared" si="30"/>
        <v>境内资产</v>
      </c>
      <c r="BP1969" s="58" t="str">
        <f>IF(M1969="",VLOOKUP(D1969,Sheet4!$A$1:$B$92,2,0),VLOOKUP(Q1969,Sheet4!$A$1:$B$92,2,0))</f>
        <v>保险资产管理产品</v>
      </c>
    </row>
    <row r="1970" spans="1:68" s="58" customFormat="1" ht="12.75" customHeight="1">
      <c r="A1970" s="137" t="s">
        <v>1633</v>
      </c>
      <c r="B1970" s="42" t="s">
        <v>1634</v>
      </c>
      <c r="C1970" s="252" t="s">
        <v>5552</v>
      </c>
      <c r="D1970" s="257" t="s">
        <v>678</v>
      </c>
      <c r="E1970" s="42" t="s">
        <v>1635</v>
      </c>
      <c r="F1970" s="42" t="s">
        <v>1634</v>
      </c>
      <c r="G1970" s="42"/>
      <c r="H1970" s="307">
        <v>39.621499589928511</v>
      </c>
      <c r="I1970" s="315">
        <v>17.627634998941502</v>
      </c>
      <c r="J1970" s="105">
        <v>0</v>
      </c>
      <c r="K1970" s="42">
        <v>0</v>
      </c>
      <c r="L1970" s="42" t="s">
        <v>4487</v>
      </c>
      <c r="M1970" s="42" t="s">
        <v>2369</v>
      </c>
      <c r="N1970" s="42" t="s">
        <v>2370</v>
      </c>
      <c r="O1970" s="137" t="s">
        <v>2371</v>
      </c>
      <c r="P1970" s="42" t="s">
        <v>64</v>
      </c>
      <c r="Q1970" s="42" t="s">
        <v>65</v>
      </c>
      <c r="R1970" s="42">
        <v>1</v>
      </c>
      <c r="S1970" s="137" t="s">
        <v>2254</v>
      </c>
      <c r="T1970" s="62">
        <v>1220424.1100000001</v>
      </c>
      <c r="U1970" s="62">
        <v>1137377.29</v>
      </c>
      <c r="Z1970" s="42" t="s">
        <v>68</v>
      </c>
      <c r="AJ1970" s="42"/>
      <c r="AW1970" s="42" t="s">
        <v>2412</v>
      </c>
      <c r="AX1970" s="42"/>
      <c r="AY1970" s="42"/>
      <c r="AZ1970" s="42"/>
      <c r="BA1970" s="42"/>
      <c r="BB1970" s="42"/>
      <c r="BN1970" s="128" t="s">
        <v>4578</v>
      </c>
      <c r="BO1970" s="58" t="str">
        <f t="shared" si="30"/>
        <v>境内资产</v>
      </c>
      <c r="BP1970" s="58" t="str">
        <f>IF(M1970="",VLOOKUP(D1970,Sheet4!$A$1:$B$92,2,0),VLOOKUP(Q1970,Sheet4!$A$1:$B$92,2,0))</f>
        <v>保险资产管理产品</v>
      </c>
    </row>
    <row r="1971" spans="1:68" s="58" customFormat="1" ht="12.75" customHeight="1">
      <c r="A1971" s="137" t="s">
        <v>1764</v>
      </c>
      <c r="B1971" s="42" t="s">
        <v>1765</v>
      </c>
      <c r="C1971" s="252" t="s">
        <v>5552</v>
      </c>
      <c r="D1971" s="257" t="s">
        <v>678</v>
      </c>
      <c r="E1971" s="42" t="s">
        <v>1766</v>
      </c>
      <c r="F1971" s="42" t="s">
        <v>1765</v>
      </c>
      <c r="G1971" s="42"/>
      <c r="H1971" s="307">
        <v>15.745390676949885</v>
      </c>
      <c r="I1971" s="315">
        <v>10.977747944124868</v>
      </c>
      <c r="J1971" s="105">
        <v>0</v>
      </c>
      <c r="K1971" s="42">
        <v>0</v>
      </c>
      <c r="L1971" s="42" t="s">
        <v>4487</v>
      </c>
      <c r="M1971" s="42" t="s">
        <v>2369</v>
      </c>
      <c r="N1971" s="42" t="s">
        <v>2370</v>
      </c>
      <c r="O1971" s="137" t="s">
        <v>2371</v>
      </c>
      <c r="P1971" s="42" t="s">
        <v>64</v>
      </c>
      <c r="Q1971" s="42" t="s">
        <v>65</v>
      </c>
      <c r="R1971" s="42">
        <v>1</v>
      </c>
      <c r="S1971" s="137" t="s">
        <v>2254</v>
      </c>
      <c r="T1971" s="62">
        <v>1220424.1100000001</v>
      </c>
      <c r="U1971" s="62">
        <v>1137377.29</v>
      </c>
      <c r="Z1971" s="42" t="s">
        <v>68</v>
      </c>
      <c r="AJ1971" s="42"/>
      <c r="AW1971" s="42" t="s">
        <v>2412</v>
      </c>
      <c r="AX1971" s="42"/>
      <c r="AY1971" s="42"/>
      <c r="AZ1971" s="42"/>
      <c r="BA1971" s="42"/>
      <c r="BB1971" s="42"/>
      <c r="BN1971" s="128" t="s">
        <v>4578</v>
      </c>
      <c r="BO1971" s="58" t="str">
        <f t="shared" si="30"/>
        <v>境内资产</v>
      </c>
      <c r="BP1971" s="58" t="str">
        <f>IF(M1971="",VLOOKUP(D1971,Sheet4!$A$1:$B$92,2,0),VLOOKUP(Q1971,Sheet4!$A$1:$B$92,2,0))</f>
        <v>保险资产管理产品</v>
      </c>
    </row>
    <row r="1972" spans="1:68" s="58" customFormat="1" ht="12.75" customHeight="1">
      <c r="A1972" s="137" t="s">
        <v>1826</v>
      </c>
      <c r="B1972" s="42" t="s">
        <v>1827</v>
      </c>
      <c r="C1972" s="252" t="s">
        <v>5552</v>
      </c>
      <c r="D1972" s="257" t="s">
        <v>678</v>
      </c>
      <c r="E1972" s="42" t="s">
        <v>1828</v>
      </c>
      <c r="F1972" s="42" t="s">
        <v>1827</v>
      </c>
      <c r="G1972" s="42"/>
      <c r="H1972" s="307">
        <v>5.0846674533689367</v>
      </c>
      <c r="I1972" s="315">
        <v>3.4516492557714642</v>
      </c>
      <c r="J1972" s="105">
        <v>0</v>
      </c>
      <c r="K1972" s="42">
        <v>0</v>
      </c>
      <c r="L1972" s="42" t="s">
        <v>4487</v>
      </c>
      <c r="M1972" s="42" t="s">
        <v>2369</v>
      </c>
      <c r="N1972" s="42" t="s">
        <v>2370</v>
      </c>
      <c r="O1972" s="137" t="s">
        <v>2371</v>
      </c>
      <c r="P1972" s="42" t="s">
        <v>64</v>
      </c>
      <c r="Q1972" s="42" t="s">
        <v>65</v>
      </c>
      <c r="R1972" s="42">
        <v>1</v>
      </c>
      <c r="S1972" s="137" t="s">
        <v>2254</v>
      </c>
      <c r="T1972" s="62">
        <v>1220424.1100000001</v>
      </c>
      <c r="U1972" s="62">
        <v>1137377.29</v>
      </c>
      <c r="Z1972" s="42" t="s">
        <v>68</v>
      </c>
      <c r="AJ1972" s="42"/>
      <c r="AW1972" s="42" t="s">
        <v>2412</v>
      </c>
      <c r="AX1972" s="42"/>
      <c r="AY1972" s="42"/>
      <c r="AZ1972" s="42"/>
      <c r="BA1972" s="42"/>
      <c r="BB1972" s="42"/>
      <c r="BN1972" s="128" t="s">
        <v>4578</v>
      </c>
      <c r="BO1972" s="58" t="str">
        <f t="shared" si="30"/>
        <v>境内资产</v>
      </c>
      <c r="BP1972" s="58" t="str">
        <f>IF(M1972="",VLOOKUP(D1972,Sheet4!$A$1:$B$92,2,0),VLOOKUP(Q1972,Sheet4!$A$1:$B$92,2,0))</f>
        <v>保险资产管理产品</v>
      </c>
    </row>
    <row r="1973" spans="1:68" s="58" customFormat="1" ht="12.75" customHeight="1">
      <c r="A1973" s="137" t="s">
        <v>2245</v>
      </c>
      <c r="B1973" s="42" t="s">
        <v>2246</v>
      </c>
      <c r="C1973" s="252" t="s">
        <v>5552</v>
      </c>
      <c r="D1973" s="257" t="s">
        <v>678</v>
      </c>
      <c r="E1973" s="42" t="s">
        <v>2814</v>
      </c>
      <c r="F1973" s="42" t="s">
        <v>2246</v>
      </c>
      <c r="G1973" s="42"/>
      <c r="H1973" s="307">
        <v>25.191875132167993</v>
      </c>
      <c r="I1973" s="315">
        <v>10.399547123161522</v>
      </c>
      <c r="J1973" s="105">
        <v>0</v>
      </c>
      <c r="K1973" s="42">
        <v>0</v>
      </c>
      <c r="L1973" s="42" t="s">
        <v>4487</v>
      </c>
      <c r="M1973" s="42" t="s">
        <v>2369</v>
      </c>
      <c r="N1973" s="42" t="s">
        <v>2370</v>
      </c>
      <c r="O1973" s="137" t="s">
        <v>2371</v>
      </c>
      <c r="P1973" s="42" t="s">
        <v>64</v>
      </c>
      <c r="Q1973" s="42" t="s">
        <v>65</v>
      </c>
      <c r="R1973" s="42">
        <v>1</v>
      </c>
      <c r="S1973" s="137" t="s">
        <v>2254</v>
      </c>
      <c r="T1973" s="62">
        <v>1220424.1100000001</v>
      </c>
      <c r="U1973" s="62">
        <v>1137377.29</v>
      </c>
      <c r="Z1973" s="42" t="s">
        <v>68</v>
      </c>
      <c r="AJ1973" s="42"/>
      <c r="AW1973" s="42" t="s">
        <v>2412</v>
      </c>
      <c r="AX1973" s="42"/>
      <c r="AY1973" s="42"/>
      <c r="AZ1973" s="42"/>
      <c r="BA1973" s="42"/>
      <c r="BB1973" s="42"/>
      <c r="BN1973" s="128" t="s">
        <v>4578</v>
      </c>
      <c r="BO1973" s="58" t="str">
        <f t="shared" si="30"/>
        <v>境内资产</v>
      </c>
      <c r="BP1973" s="58" t="str">
        <f>IF(M1973="",VLOOKUP(D1973,Sheet4!$A$1:$B$92,2,0),VLOOKUP(Q1973,Sheet4!$A$1:$B$92,2,0))</f>
        <v>保险资产管理产品</v>
      </c>
    </row>
    <row r="1974" spans="1:68" s="58" customFormat="1" ht="12.75" customHeight="1">
      <c r="A1974" s="137" t="s">
        <v>1639</v>
      </c>
      <c r="B1974" s="42" t="s">
        <v>1640</v>
      </c>
      <c r="C1974" s="252" t="s">
        <v>5552</v>
      </c>
      <c r="D1974" s="257" t="s">
        <v>678</v>
      </c>
      <c r="E1974" s="42" t="s">
        <v>1641</v>
      </c>
      <c r="F1974" s="42" t="s">
        <v>1640</v>
      </c>
      <c r="G1974" s="42"/>
      <c r="H1974" s="307">
        <v>8.9041335623306033</v>
      </c>
      <c r="I1974" s="315">
        <v>6.0790342381287372</v>
      </c>
      <c r="J1974" s="105">
        <v>0</v>
      </c>
      <c r="K1974" s="42">
        <v>0</v>
      </c>
      <c r="L1974" s="42" t="s">
        <v>4487</v>
      </c>
      <c r="M1974" s="42" t="s">
        <v>2369</v>
      </c>
      <c r="N1974" s="42" t="s">
        <v>2370</v>
      </c>
      <c r="O1974" s="137" t="s">
        <v>2371</v>
      </c>
      <c r="P1974" s="42" t="s">
        <v>64</v>
      </c>
      <c r="Q1974" s="42" t="s">
        <v>65</v>
      </c>
      <c r="R1974" s="42">
        <v>1</v>
      </c>
      <c r="S1974" s="137" t="s">
        <v>2254</v>
      </c>
      <c r="T1974" s="62">
        <v>1220424.1100000001</v>
      </c>
      <c r="U1974" s="62">
        <v>1137377.29</v>
      </c>
      <c r="Z1974" s="42" t="s">
        <v>68</v>
      </c>
      <c r="AJ1974" s="42"/>
      <c r="AW1974" s="42" t="s">
        <v>2412</v>
      </c>
      <c r="AX1974" s="42"/>
      <c r="AY1974" s="42"/>
      <c r="AZ1974" s="42"/>
      <c r="BA1974" s="42"/>
      <c r="BB1974" s="42"/>
      <c r="BN1974" s="128" t="s">
        <v>4578</v>
      </c>
      <c r="BO1974" s="58" t="str">
        <f t="shared" si="30"/>
        <v>境内资产</v>
      </c>
      <c r="BP1974" s="58" t="str">
        <f>IF(M1974="",VLOOKUP(D1974,Sheet4!$A$1:$B$92,2,0),VLOOKUP(Q1974,Sheet4!$A$1:$B$92,2,0))</f>
        <v>保险资产管理产品</v>
      </c>
    </row>
    <row r="1975" spans="1:68" s="58" customFormat="1" ht="12.75" customHeight="1">
      <c r="A1975" s="137" t="s">
        <v>1642</v>
      </c>
      <c r="B1975" s="42" t="s">
        <v>1643</v>
      </c>
      <c r="C1975" s="252" t="s">
        <v>5552</v>
      </c>
      <c r="D1975" s="257" t="s">
        <v>678</v>
      </c>
      <c r="E1975" s="42" t="s">
        <v>1644</v>
      </c>
      <c r="F1975" s="42" t="s">
        <v>1643</v>
      </c>
      <c r="G1975" s="42"/>
      <c r="H1975" s="307">
        <v>20.994536009525749</v>
      </c>
      <c r="I1975" s="315">
        <v>10.254821739983706</v>
      </c>
      <c r="J1975" s="105">
        <v>0</v>
      </c>
      <c r="K1975" s="42">
        <v>0</v>
      </c>
      <c r="L1975" s="42" t="s">
        <v>4487</v>
      </c>
      <c r="M1975" s="42" t="s">
        <v>2369</v>
      </c>
      <c r="N1975" s="42" t="s">
        <v>2370</v>
      </c>
      <c r="O1975" s="137" t="s">
        <v>2371</v>
      </c>
      <c r="P1975" s="42" t="s">
        <v>64</v>
      </c>
      <c r="Q1975" s="42" t="s">
        <v>65</v>
      </c>
      <c r="R1975" s="42">
        <v>1</v>
      </c>
      <c r="S1975" s="137" t="s">
        <v>2254</v>
      </c>
      <c r="T1975" s="62">
        <v>1220424.1100000001</v>
      </c>
      <c r="U1975" s="62">
        <v>1137377.29</v>
      </c>
      <c r="Z1975" s="42" t="s">
        <v>68</v>
      </c>
      <c r="AJ1975" s="42"/>
      <c r="AW1975" s="42" t="s">
        <v>2412</v>
      </c>
      <c r="AX1975" s="42"/>
      <c r="AY1975" s="42"/>
      <c r="AZ1975" s="42"/>
      <c r="BA1975" s="42"/>
      <c r="BB1975" s="42"/>
      <c r="BN1975" s="128" t="s">
        <v>4578</v>
      </c>
      <c r="BO1975" s="58" t="str">
        <f t="shared" si="30"/>
        <v>境内资产</v>
      </c>
      <c r="BP1975" s="58" t="str">
        <f>IF(M1975="",VLOOKUP(D1975,Sheet4!$A$1:$B$92,2,0),VLOOKUP(Q1975,Sheet4!$A$1:$B$92,2,0))</f>
        <v>保险资产管理产品</v>
      </c>
    </row>
    <row r="1976" spans="1:68" s="58" customFormat="1" ht="12.75" customHeight="1">
      <c r="A1976" s="137" t="s">
        <v>2180</v>
      </c>
      <c r="B1976" s="42" t="s">
        <v>2347</v>
      </c>
      <c r="C1976" s="252" t="s">
        <v>5552</v>
      </c>
      <c r="D1976" s="257" t="s">
        <v>678</v>
      </c>
      <c r="E1976" s="42" t="s">
        <v>2815</v>
      </c>
      <c r="F1976" s="42" t="s">
        <v>2347</v>
      </c>
      <c r="G1976" s="42"/>
      <c r="H1976" s="307">
        <v>3.9561048998054189</v>
      </c>
      <c r="I1976" s="315">
        <v>3.6361258270270396</v>
      </c>
      <c r="J1976" s="105">
        <v>0</v>
      </c>
      <c r="K1976" s="42">
        <v>0</v>
      </c>
      <c r="L1976" s="42" t="s">
        <v>4487</v>
      </c>
      <c r="M1976" s="42" t="s">
        <v>2369</v>
      </c>
      <c r="N1976" s="42" t="s">
        <v>2370</v>
      </c>
      <c r="O1976" s="137" t="s">
        <v>2371</v>
      </c>
      <c r="P1976" s="42" t="s">
        <v>64</v>
      </c>
      <c r="Q1976" s="42" t="s">
        <v>65</v>
      </c>
      <c r="R1976" s="42">
        <v>1</v>
      </c>
      <c r="S1976" s="137" t="s">
        <v>2254</v>
      </c>
      <c r="T1976" s="62">
        <v>1220424.1100000001</v>
      </c>
      <c r="U1976" s="62">
        <v>1137377.29</v>
      </c>
      <c r="Z1976" s="42" t="s">
        <v>68</v>
      </c>
      <c r="AJ1976" s="42"/>
      <c r="AW1976" s="42" t="s">
        <v>2412</v>
      </c>
      <c r="AX1976" s="42"/>
      <c r="AY1976" s="42"/>
      <c r="AZ1976" s="42"/>
      <c r="BA1976" s="42"/>
      <c r="BB1976" s="42"/>
      <c r="BN1976" s="128" t="s">
        <v>4578</v>
      </c>
      <c r="BO1976" s="58" t="str">
        <f t="shared" si="30"/>
        <v>境内资产</v>
      </c>
      <c r="BP1976" s="58" t="str">
        <f>IF(M1976="",VLOOKUP(D1976,Sheet4!$A$1:$B$92,2,0),VLOOKUP(Q1976,Sheet4!$A$1:$B$92,2,0))</f>
        <v>保险资产管理产品</v>
      </c>
    </row>
    <row r="1977" spans="1:68" s="58" customFormat="1" ht="12.75" customHeight="1">
      <c r="A1977" s="137" t="s">
        <v>1767</v>
      </c>
      <c r="B1977" s="42" t="s">
        <v>1768</v>
      </c>
      <c r="C1977" s="252" t="s">
        <v>5552</v>
      </c>
      <c r="D1977" s="257" t="s">
        <v>678</v>
      </c>
      <c r="E1977" s="42" t="s">
        <v>1769</v>
      </c>
      <c r="F1977" s="42" t="s">
        <v>1768</v>
      </c>
      <c r="G1977" s="42"/>
      <c r="H1977" s="307">
        <v>10.812929178121658</v>
      </c>
      <c r="I1977" s="315">
        <v>5.9493268121427567</v>
      </c>
      <c r="J1977" s="105">
        <v>0</v>
      </c>
      <c r="K1977" s="42">
        <v>0</v>
      </c>
      <c r="L1977" s="42" t="s">
        <v>4487</v>
      </c>
      <c r="M1977" s="42" t="s">
        <v>2369</v>
      </c>
      <c r="N1977" s="42" t="s">
        <v>2370</v>
      </c>
      <c r="O1977" s="137" t="s">
        <v>2371</v>
      </c>
      <c r="P1977" s="42" t="s">
        <v>64</v>
      </c>
      <c r="Q1977" s="42" t="s">
        <v>65</v>
      </c>
      <c r="R1977" s="42">
        <v>1</v>
      </c>
      <c r="S1977" s="137" t="s">
        <v>2254</v>
      </c>
      <c r="T1977" s="62">
        <v>1220424.1100000001</v>
      </c>
      <c r="U1977" s="62">
        <v>1137377.29</v>
      </c>
      <c r="Z1977" s="42" t="s">
        <v>68</v>
      </c>
      <c r="AJ1977" s="42"/>
      <c r="AW1977" s="42" t="s">
        <v>2412</v>
      </c>
      <c r="AX1977" s="42"/>
      <c r="AY1977" s="42"/>
      <c r="AZ1977" s="42"/>
      <c r="BA1977" s="42"/>
      <c r="BB1977" s="42"/>
      <c r="BN1977" s="128" t="s">
        <v>4578</v>
      </c>
      <c r="BO1977" s="58" t="str">
        <f t="shared" si="30"/>
        <v>境内资产</v>
      </c>
      <c r="BP1977" s="58" t="str">
        <f>IF(M1977="",VLOOKUP(D1977,Sheet4!$A$1:$B$92,2,0),VLOOKUP(Q1977,Sheet4!$A$1:$B$92,2,0))</f>
        <v>保险资产管理产品</v>
      </c>
    </row>
    <row r="1978" spans="1:68" s="58" customFormat="1" ht="12.75" customHeight="1">
      <c r="A1978" s="137" t="s">
        <v>1773</v>
      </c>
      <c r="B1978" s="42" t="s">
        <v>1774</v>
      </c>
      <c r="C1978" s="252" t="s">
        <v>5552</v>
      </c>
      <c r="D1978" s="257" t="s">
        <v>678</v>
      </c>
      <c r="E1978" s="42" t="s">
        <v>1775</v>
      </c>
      <c r="F1978" s="42" t="s">
        <v>1774</v>
      </c>
      <c r="G1978" s="42"/>
      <c r="H1978" s="307">
        <v>31.386810881033213</v>
      </c>
      <c r="I1978" s="315">
        <v>24.914279651060895</v>
      </c>
      <c r="J1978" s="105">
        <v>0</v>
      </c>
      <c r="K1978" s="42">
        <v>0</v>
      </c>
      <c r="L1978" s="42" t="s">
        <v>4487</v>
      </c>
      <c r="M1978" s="42" t="s">
        <v>2369</v>
      </c>
      <c r="N1978" s="42" t="s">
        <v>2370</v>
      </c>
      <c r="O1978" s="137" t="s">
        <v>2371</v>
      </c>
      <c r="P1978" s="42" t="s">
        <v>64</v>
      </c>
      <c r="Q1978" s="42" t="s">
        <v>65</v>
      </c>
      <c r="R1978" s="42">
        <v>1</v>
      </c>
      <c r="S1978" s="137" t="s">
        <v>2254</v>
      </c>
      <c r="T1978" s="62">
        <v>1220424.1100000001</v>
      </c>
      <c r="U1978" s="62">
        <v>1137377.29</v>
      </c>
      <c r="Z1978" s="42" t="s">
        <v>68</v>
      </c>
      <c r="AJ1978" s="42"/>
      <c r="AW1978" s="42" t="s">
        <v>2412</v>
      </c>
      <c r="AX1978" s="42"/>
      <c r="AY1978" s="42"/>
      <c r="AZ1978" s="42"/>
      <c r="BA1978" s="42"/>
      <c r="BB1978" s="42"/>
      <c r="BN1978" s="128" t="s">
        <v>4578</v>
      </c>
      <c r="BO1978" s="58" t="str">
        <f t="shared" si="30"/>
        <v>境内资产</v>
      </c>
      <c r="BP1978" s="58" t="str">
        <f>IF(M1978="",VLOOKUP(D1978,Sheet4!$A$1:$B$92,2,0),VLOOKUP(Q1978,Sheet4!$A$1:$B$92,2,0))</f>
        <v>保险资产管理产品</v>
      </c>
    </row>
    <row r="1979" spans="1:68" s="58" customFormat="1" ht="12.75" customHeight="1">
      <c r="A1979" s="137" t="s">
        <v>2043</v>
      </c>
      <c r="B1979" s="42" t="s">
        <v>2044</v>
      </c>
      <c r="C1979" s="252" t="s">
        <v>5552</v>
      </c>
      <c r="D1979" s="257" t="s">
        <v>678</v>
      </c>
      <c r="E1979" s="42" t="s">
        <v>4375</v>
      </c>
      <c r="F1979" s="42" t="s">
        <v>2044</v>
      </c>
      <c r="G1979" s="42"/>
      <c r="H1979" s="307">
        <v>59.200294858177003</v>
      </c>
      <c r="I1979" s="315">
        <v>30.353014856836591</v>
      </c>
      <c r="J1979" s="105">
        <v>0</v>
      </c>
      <c r="K1979" s="42">
        <v>0</v>
      </c>
      <c r="L1979" s="42" t="s">
        <v>4487</v>
      </c>
      <c r="M1979" s="42" t="s">
        <v>2369</v>
      </c>
      <c r="N1979" s="42" t="s">
        <v>2370</v>
      </c>
      <c r="O1979" s="137" t="s">
        <v>2371</v>
      </c>
      <c r="P1979" s="42" t="s">
        <v>64</v>
      </c>
      <c r="Q1979" s="42" t="s">
        <v>65</v>
      </c>
      <c r="R1979" s="42">
        <v>1</v>
      </c>
      <c r="S1979" s="137" t="s">
        <v>2254</v>
      </c>
      <c r="T1979" s="62">
        <v>1220424.1100000001</v>
      </c>
      <c r="U1979" s="62">
        <v>1137377.29</v>
      </c>
      <c r="Z1979" s="42" t="s">
        <v>68</v>
      </c>
      <c r="AJ1979" s="42"/>
      <c r="AW1979" s="42" t="s">
        <v>2412</v>
      </c>
      <c r="AX1979" s="42"/>
      <c r="AY1979" s="42"/>
      <c r="AZ1979" s="42"/>
      <c r="BA1979" s="42"/>
      <c r="BB1979" s="42"/>
      <c r="BN1979" s="128" t="s">
        <v>4578</v>
      </c>
      <c r="BO1979" s="58" t="str">
        <f t="shared" si="30"/>
        <v>境内资产</v>
      </c>
      <c r="BP1979" s="58" t="str">
        <f>IF(M1979="",VLOOKUP(D1979,Sheet4!$A$1:$B$92,2,0),VLOOKUP(Q1979,Sheet4!$A$1:$B$92,2,0))</f>
        <v>保险资产管理产品</v>
      </c>
    </row>
    <row r="1980" spans="1:68" s="58" customFormat="1" ht="12.75" customHeight="1">
      <c r="A1980" s="137" t="s">
        <v>1832</v>
      </c>
      <c r="B1980" s="42" t="s">
        <v>1833</v>
      </c>
      <c r="C1980" s="252" t="s">
        <v>5552</v>
      </c>
      <c r="D1980" s="257" t="s">
        <v>678</v>
      </c>
      <c r="E1980" s="42" t="s">
        <v>1834</v>
      </c>
      <c r="F1980" s="42" t="s">
        <v>1833</v>
      </c>
      <c r="G1980" s="42"/>
      <c r="H1980" s="307">
        <v>21.045044069841794</v>
      </c>
      <c r="I1980" s="315">
        <v>11.156372625377571</v>
      </c>
      <c r="J1980" s="105">
        <v>0</v>
      </c>
      <c r="K1980" s="42">
        <v>0</v>
      </c>
      <c r="L1980" s="42" t="s">
        <v>4487</v>
      </c>
      <c r="M1980" s="42" t="s">
        <v>2369</v>
      </c>
      <c r="N1980" s="42" t="s">
        <v>2370</v>
      </c>
      <c r="O1980" s="137" t="s">
        <v>2371</v>
      </c>
      <c r="P1980" s="42" t="s">
        <v>64</v>
      </c>
      <c r="Q1980" s="42" t="s">
        <v>65</v>
      </c>
      <c r="R1980" s="42">
        <v>1</v>
      </c>
      <c r="S1980" s="137" t="s">
        <v>2254</v>
      </c>
      <c r="T1980" s="62">
        <v>1220424.1100000001</v>
      </c>
      <c r="U1980" s="62">
        <v>1137377.29</v>
      </c>
      <c r="Z1980" s="42" t="s">
        <v>68</v>
      </c>
      <c r="AJ1980" s="42"/>
      <c r="AW1980" s="42" t="s">
        <v>2412</v>
      </c>
      <c r="AX1980" s="42"/>
      <c r="AY1980" s="42"/>
      <c r="AZ1980" s="42"/>
      <c r="BA1980" s="42"/>
      <c r="BB1980" s="42"/>
      <c r="BN1980" s="128" t="s">
        <v>4578</v>
      </c>
      <c r="BO1980" s="58" t="str">
        <f t="shared" si="30"/>
        <v>境内资产</v>
      </c>
      <c r="BP1980" s="58" t="str">
        <f>IF(M1980="",VLOOKUP(D1980,Sheet4!$A$1:$B$92,2,0),VLOOKUP(Q1980,Sheet4!$A$1:$B$92,2,0))</f>
        <v>保险资产管理产品</v>
      </c>
    </row>
    <row r="1981" spans="1:68" s="58" customFormat="1" ht="12.75" customHeight="1">
      <c r="A1981" s="137" t="s">
        <v>1779</v>
      </c>
      <c r="B1981" s="42" t="s">
        <v>1780</v>
      </c>
      <c r="C1981" s="252" t="s">
        <v>5552</v>
      </c>
      <c r="D1981" s="257" t="s">
        <v>678</v>
      </c>
      <c r="E1981" s="42" t="s">
        <v>1781</v>
      </c>
      <c r="F1981" s="42" t="s">
        <v>1780</v>
      </c>
      <c r="G1981" s="42"/>
      <c r="H1981" s="307">
        <v>13.768985846562547</v>
      </c>
      <c r="I1981" s="315">
        <v>9.6382900925937829</v>
      </c>
      <c r="J1981" s="105">
        <v>0</v>
      </c>
      <c r="K1981" s="42">
        <v>0</v>
      </c>
      <c r="L1981" s="42" t="s">
        <v>4487</v>
      </c>
      <c r="M1981" s="42" t="s">
        <v>2369</v>
      </c>
      <c r="N1981" s="42" t="s">
        <v>2370</v>
      </c>
      <c r="O1981" s="137" t="s">
        <v>2371</v>
      </c>
      <c r="P1981" s="42" t="s">
        <v>64</v>
      </c>
      <c r="Q1981" s="42" t="s">
        <v>65</v>
      </c>
      <c r="R1981" s="42">
        <v>1</v>
      </c>
      <c r="S1981" s="137" t="s">
        <v>2254</v>
      </c>
      <c r="T1981" s="62">
        <v>1220424.1100000001</v>
      </c>
      <c r="U1981" s="62">
        <v>1137377.29</v>
      </c>
      <c r="Z1981" s="42" t="s">
        <v>68</v>
      </c>
      <c r="AJ1981" s="42"/>
      <c r="AW1981" s="42" t="s">
        <v>2412</v>
      </c>
      <c r="AX1981" s="42"/>
      <c r="AY1981" s="42"/>
      <c r="AZ1981" s="42"/>
      <c r="BA1981" s="42"/>
      <c r="BB1981" s="42"/>
      <c r="BN1981" s="128" t="s">
        <v>4578</v>
      </c>
      <c r="BO1981" s="58" t="str">
        <f t="shared" si="30"/>
        <v>境内资产</v>
      </c>
      <c r="BP1981" s="58" t="str">
        <f>IF(M1981="",VLOOKUP(D1981,Sheet4!$A$1:$B$92,2,0),VLOOKUP(Q1981,Sheet4!$A$1:$B$92,2,0))</f>
        <v>保险资产管理产品</v>
      </c>
    </row>
    <row r="1982" spans="1:68" s="58" customFormat="1" ht="12.75" customHeight="1">
      <c r="A1982" s="137" t="s">
        <v>2295</v>
      </c>
      <c r="B1982" s="42" t="s">
        <v>2348</v>
      </c>
      <c r="C1982" s="252" t="s">
        <v>1305</v>
      </c>
      <c r="D1982" s="252" t="s">
        <v>1318</v>
      </c>
      <c r="E1982" s="42" t="s">
        <v>2349</v>
      </c>
      <c r="F1982" s="42" t="s">
        <v>2348</v>
      </c>
      <c r="G1982" s="42"/>
      <c r="H1982" s="307">
        <v>17491.945577825401</v>
      </c>
      <c r="I1982" s="315">
        <v>17493.684441373247</v>
      </c>
      <c r="J1982" s="105">
        <v>0</v>
      </c>
      <c r="K1982" s="42">
        <v>0</v>
      </c>
      <c r="L1982" s="42" t="s">
        <v>4487</v>
      </c>
      <c r="M1982" s="42" t="s">
        <v>2369</v>
      </c>
      <c r="N1982" s="42" t="s">
        <v>2370</v>
      </c>
      <c r="O1982" s="137" t="s">
        <v>2371</v>
      </c>
      <c r="P1982" s="42" t="s">
        <v>64</v>
      </c>
      <c r="Q1982" s="42" t="s">
        <v>65</v>
      </c>
      <c r="R1982" s="42">
        <v>1</v>
      </c>
      <c r="S1982" s="137" t="s">
        <v>2254</v>
      </c>
      <c r="T1982" s="62">
        <v>1220424.1100000001</v>
      </c>
      <c r="U1982" s="62">
        <v>1137377.29</v>
      </c>
      <c r="Z1982" s="42" t="s">
        <v>68</v>
      </c>
      <c r="AJ1982" s="42"/>
      <c r="AW1982" s="42" t="s">
        <v>2412</v>
      </c>
      <c r="AX1982" s="42"/>
      <c r="AY1982" s="42"/>
      <c r="AZ1982" s="42"/>
      <c r="BA1982" s="42"/>
      <c r="BB1982" s="42"/>
      <c r="BN1982" s="128" t="s">
        <v>4578</v>
      </c>
      <c r="BO1982" s="58" t="str">
        <f t="shared" si="30"/>
        <v>境内资产</v>
      </c>
      <c r="BP1982" s="58" t="str">
        <f>IF(M1982="",VLOOKUP(D1982,Sheet4!$A$1:$B$92,2,0),VLOOKUP(Q1982,Sheet4!$A$1:$B$92,2,0))</f>
        <v>保险资产管理产品</v>
      </c>
    </row>
    <row r="1983" spans="1:68" s="58" customFormat="1" ht="12.75" customHeight="1">
      <c r="A1983" s="137" t="s">
        <v>2296</v>
      </c>
      <c r="B1983" s="42" t="s">
        <v>2350</v>
      </c>
      <c r="C1983" s="255" t="s">
        <v>71</v>
      </c>
      <c r="D1983" s="255" t="s">
        <v>72</v>
      </c>
      <c r="E1983" s="42" t="s">
        <v>4461</v>
      </c>
      <c r="F1983" s="42" t="s">
        <v>2350</v>
      </c>
      <c r="G1983" s="42"/>
      <c r="H1983" s="307">
        <v>38258.444796832453</v>
      </c>
      <c r="I1983" s="315">
        <v>38213.409863412293</v>
      </c>
      <c r="J1983" s="105">
        <v>595.14579227641912</v>
      </c>
      <c r="K1983" s="42">
        <v>0</v>
      </c>
      <c r="L1983" s="42" t="s">
        <v>4487</v>
      </c>
      <c r="M1983" s="42" t="s">
        <v>2369</v>
      </c>
      <c r="N1983" s="42" t="s">
        <v>2370</v>
      </c>
      <c r="O1983" s="137" t="s">
        <v>2371</v>
      </c>
      <c r="P1983" s="42" t="s">
        <v>64</v>
      </c>
      <c r="Q1983" s="42" t="s">
        <v>65</v>
      </c>
      <c r="R1983" s="42">
        <v>1</v>
      </c>
      <c r="S1983" s="137" t="s">
        <v>2254</v>
      </c>
      <c r="T1983" s="62">
        <v>1220424.1100000001</v>
      </c>
      <c r="U1983" s="62">
        <v>1137377.29</v>
      </c>
      <c r="Z1983" s="42" t="s">
        <v>68</v>
      </c>
      <c r="AJ1983" s="42"/>
      <c r="AW1983" s="42" t="s">
        <v>2412</v>
      </c>
      <c r="AX1983" s="42"/>
      <c r="AY1983" s="42">
        <v>0.63561643835616399</v>
      </c>
      <c r="AZ1983" s="42" t="s">
        <v>74</v>
      </c>
      <c r="BA1983" s="42">
        <v>5.7611999999999997</v>
      </c>
      <c r="BB1983" s="50" t="s">
        <v>68</v>
      </c>
      <c r="BN1983" s="128" t="s">
        <v>4578</v>
      </c>
      <c r="BO1983" s="58" t="str">
        <f t="shared" si="30"/>
        <v>境内资产</v>
      </c>
      <c r="BP1983" s="58" t="str">
        <f>IF(M1983="",VLOOKUP(D1983,Sheet4!$A$1:$B$92,2,0),VLOOKUP(Q1983,Sheet4!$A$1:$B$92,2,0))</f>
        <v>保险资产管理产品</v>
      </c>
    </row>
    <row r="1984" spans="1:68" s="58" customFormat="1" ht="12.75" customHeight="1">
      <c r="A1984" s="137" t="s">
        <v>2255</v>
      </c>
      <c r="B1984" s="138" t="s">
        <v>2256</v>
      </c>
      <c r="C1984" s="250" t="s">
        <v>222</v>
      </c>
      <c r="D1984" s="256" t="s">
        <v>221</v>
      </c>
      <c r="E1984" s="42" t="s">
        <v>2307</v>
      </c>
      <c r="F1984" s="42" t="s">
        <v>2308</v>
      </c>
      <c r="G1984" s="42"/>
      <c r="H1984" s="307">
        <v>8341062.6180577697</v>
      </c>
      <c r="I1984" s="315">
        <v>8341062.6180577697</v>
      </c>
      <c r="J1984" s="105">
        <v>3772.4032492444089</v>
      </c>
      <c r="K1984" s="42">
        <v>0</v>
      </c>
      <c r="L1984" s="42" t="s">
        <v>4489</v>
      </c>
      <c r="M1984" s="50" t="s">
        <v>2372</v>
      </c>
      <c r="N1984" s="50" t="s">
        <v>5532</v>
      </c>
      <c r="O1984" s="137" t="s">
        <v>2374</v>
      </c>
      <c r="P1984" s="42" t="s">
        <v>64</v>
      </c>
      <c r="Q1984" s="42" t="s">
        <v>65</v>
      </c>
      <c r="R1984" s="42">
        <v>2</v>
      </c>
      <c r="S1984" s="137" t="s">
        <v>2254</v>
      </c>
      <c r="T1984" s="62">
        <v>16867538196.9</v>
      </c>
      <c r="U1984" s="62">
        <v>14487907740.719999</v>
      </c>
      <c r="Z1984" s="42" t="s">
        <v>280</v>
      </c>
      <c r="AJ1984" s="42"/>
      <c r="AW1984" s="50" t="s">
        <v>2412</v>
      </c>
      <c r="AX1984" s="108">
        <v>0</v>
      </c>
      <c r="AY1984" s="42"/>
      <c r="AZ1984" s="42"/>
      <c r="BA1984" s="42"/>
      <c r="BB1984" s="42"/>
      <c r="BN1984" s="128" t="s">
        <v>4578</v>
      </c>
      <c r="BO1984" s="58" t="str">
        <f t="shared" si="30"/>
        <v>境内资产</v>
      </c>
      <c r="BP1984" s="58" t="str">
        <f>IF(M1984="",VLOOKUP(D1984,Sheet4!$A$1:$B$92,2,0),VLOOKUP(Q1984,Sheet4!$A$1:$B$92,2,0))</f>
        <v>保险资产管理产品</v>
      </c>
    </row>
    <row r="1985" spans="1:68" s="58" customFormat="1" ht="12.75" customHeight="1">
      <c r="A1985" s="137" t="s">
        <v>2301</v>
      </c>
      <c r="B1985" s="50" t="s">
        <v>2262</v>
      </c>
      <c r="C1985" s="252" t="s">
        <v>821</v>
      </c>
      <c r="D1985" s="274" t="s">
        <v>5615</v>
      </c>
      <c r="E1985" s="42" t="s">
        <v>2375</v>
      </c>
      <c r="F1985" s="42" t="s">
        <v>2301</v>
      </c>
      <c r="G1985" s="42"/>
      <c r="H1985" s="307">
        <v>369290596.27754718</v>
      </c>
      <c r="I1985" s="315">
        <v>369290596.27754718</v>
      </c>
      <c r="J1985" s="105">
        <v>1599888.3197572019</v>
      </c>
      <c r="K1985" s="42">
        <v>0</v>
      </c>
      <c r="L1985" s="42" t="s">
        <v>4489</v>
      </c>
      <c r="M1985" s="50" t="s">
        <v>2372</v>
      </c>
      <c r="N1985" s="50" t="s">
        <v>5532</v>
      </c>
      <c r="O1985" s="137" t="s">
        <v>2374</v>
      </c>
      <c r="P1985" s="42" t="s">
        <v>64</v>
      </c>
      <c r="Q1985" s="42" t="s">
        <v>65</v>
      </c>
      <c r="R1985" s="42">
        <v>2</v>
      </c>
      <c r="S1985" s="137" t="s">
        <v>2254</v>
      </c>
      <c r="T1985" s="62">
        <v>16867538196.9</v>
      </c>
      <c r="U1985" s="62">
        <v>14487907740.719999</v>
      </c>
      <c r="Z1985" s="42" t="s">
        <v>68</v>
      </c>
      <c r="AJ1985" s="42"/>
      <c r="AW1985" s="50" t="s">
        <v>2412</v>
      </c>
      <c r="AX1985" s="146">
        <v>0.13489999999999999</v>
      </c>
      <c r="AY1985" s="42"/>
      <c r="AZ1985" s="42"/>
      <c r="BA1985" s="42"/>
      <c r="BB1985" s="42"/>
      <c r="BN1985" s="128" t="s">
        <v>4578</v>
      </c>
      <c r="BO1985" s="58" t="str">
        <f t="shared" si="30"/>
        <v>境内资产</v>
      </c>
      <c r="BP1985" s="58" t="str">
        <f>IF(M1985="",VLOOKUP(D1985,Sheet4!$A$1:$B$92,2,0),VLOOKUP(Q1985,Sheet4!$A$1:$B$92,2,0))</f>
        <v>保险资产管理产品</v>
      </c>
    </row>
    <row r="1986" spans="1:68" s="58" customFormat="1" ht="12.75" customHeight="1">
      <c r="A1986" s="138" t="s">
        <v>2305</v>
      </c>
      <c r="B1986" s="50" t="s">
        <v>2306</v>
      </c>
      <c r="C1986" s="252" t="s">
        <v>821</v>
      </c>
      <c r="D1986" s="274" t="s">
        <v>5615</v>
      </c>
      <c r="E1986" s="42" t="s">
        <v>2309</v>
      </c>
      <c r="F1986" s="42" t="s">
        <v>2305</v>
      </c>
      <c r="G1986" s="42"/>
      <c r="H1986" s="307">
        <v>99808269.264201939</v>
      </c>
      <c r="I1986" s="315">
        <v>99808269.264201939</v>
      </c>
      <c r="J1986" s="105">
        <v>432301.97202415403</v>
      </c>
      <c r="K1986" s="42">
        <v>0</v>
      </c>
      <c r="L1986" s="42" t="s">
        <v>4489</v>
      </c>
      <c r="M1986" s="50" t="s">
        <v>2372</v>
      </c>
      <c r="N1986" s="50" t="s">
        <v>5532</v>
      </c>
      <c r="O1986" s="137" t="s">
        <v>2374</v>
      </c>
      <c r="P1986" s="42" t="s">
        <v>64</v>
      </c>
      <c r="Q1986" s="42" t="s">
        <v>65</v>
      </c>
      <c r="R1986" s="42">
        <v>2</v>
      </c>
      <c r="S1986" s="137" t="s">
        <v>2254</v>
      </c>
      <c r="T1986" s="62">
        <v>16867538196.9</v>
      </c>
      <c r="U1986" s="62">
        <v>14487907740.719999</v>
      </c>
      <c r="Z1986" s="42" t="s">
        <v>68</v>
      </c>
      <c r="AJ1986" s="42"/>
      <c r="AW1986" s="50" t="s">
        <v>2412</v>
      </c>
      <c r="AX1986" s="146">
        <v>0.13389999999999999</v>
      </c>
      <c r="AY1986" s="42"/>
      <c r="AZ1986" s="42"/>
      <c r="BA1986" s="42"/>
      <c r="BB1986" s="42"/>
      <c r="BN1986" s="128" t="s">
        <v>4578</v>
      </c>
      <c r="BO1986" s="58" t="str">
        <f t="shared" si="30"/>
        <v>境内资产</v>
      </c>
      <c r="BP1986" s="58" t="str">
        <f>IF(M1986="",VLOOKUP(D1986,Sheet4!$A$1:$B$92,2,0),VLOOKUP(Q1986,Sheet4!$A$1:$B$92,2,0))</f>
        <v>保险资产管理产品</v>
      </c>
    </row>
    <row r="1987" spans="1:68" s="58" customFormat="1" ht="12.75" customHeight="1">
      <c r="A1987" s="137" t="s">
        <v>224</v>
      </c>
      <c r="B1987" s="137" t="s">
        <v>224</v>
      </c>
      <c r="C1987" s="250" t="s">
        <v>222</v>
      </c>
      <c r="D1987" s="250" t="s">
        <v>224</v>
      </c>
      <c r="E1987" s="42">
        <v>0</v>
      </c>
      <c r="F1987" s="50" t="s">
        <v>5354</v>
      </c>
      <c r="G1987" s="42"/>
      <c r="H1987" s="307">
        <v>263345.46586523188</v>
      </c>
      <c r="I1987" s="315">
        <v>263345.46586523188</v>
      </c>
      <c r="J1987" s="105">
        <v>0</v>
      </c>
      <c r="K1987" s="42">
        <v>0</v>
      </c>
      <c r="L1987" s="42" t="s">
        <v>4489</v>
      </c>
      <c r="M1987" s="50" t="s">
        <v>2372</v>
      </c>
      <c r="N1987" s="50" t="s">
        <v>5532</v>
      </c>
      <c r="O1987" s="137" t="s">
        <v>2374</v>
      </c>
      <c r="P1987" s="42" t="s">
        <v>64</v>
      </c>
      <c r="Q1987" s="42" t="s">
        <v>65</v>
      </c>
      <c r="R1987" s="42">
        <v>2</v>
      </c>
      <c r="S1987" s="137" t="s">
        <v>2254</v>
      </c>
      <c r="T1987" s="62">
        <v>16867538196.9</v>
      </c>
      <c r="U1987" s="62">
        <v>14487907740.719999</v>
      </c>
      <c r="Z1987" s="42"/>
      <c r="AJ1987" s="42"/>
      <c r="AW1987" s="42" t="s">
        <v>2412</v>
      </c>
      <c r="AX1987" s="42"/>
      <c r="AY1987" s="42"/>
      <c r="AZ1987" s="42"/>
      <c r="BA1987" s="42"/>
      <c r="BB1987" s="42"/>
      <c r="BN1987" s="128" t="s">
        <v>4578</v>
      </c>
      <c r="BO1987" s="58" t="str">
        <f t="shared" ref="BO1987:BO2050" si="31">IF(LEFT(D1987,2)="境外","境外资产","境内资产")</f>
        <v>境内资产</v>
      </c>
      <c r="BP1987" s="58" t="str">
        <f>IF(M1987="",VLOOKUP(D1987,Sheet4!$A$1:$B$92,2,0),VLOOKUP(Q1987,Sheet4!$A$1:$B$92,2,0))</f>
        <v>保险资产管理产品</v>
      </c>
    </row>
    <row r="1988" spans="1:68" s="58" customFormat="1" ht="12.75" customHeight="1">
      <c r="A1988" s="138" t="s">
        <v>5387</v>
      </c>
      <c r="B1988" s="138" t="s">
        <v>5387</v>
      </c>
      <c r="C1988" s="250" t="s">
        <v>222</v>
      </c>
      <c r="D1988" s="250" t="s">
        <v>224</v>
      </c>
      <c r="E1988" s="42">
        <v>0</v>
      </c>
      <c r="F1988" s="59" t="s">
        <v>5354</v>
      </c>
      <c r="G1988" s="42"/>
      <c r="H1988" s="307">
        <v>36660.385747722408</v>
      </c>
      <c r="I1988" s="315">
        <v>36660.385747722408</v>
      </c>
      <c r="J1988" s="105">
        <v>0</v>
      </c>
      <c r="K1988" s="42">
        <v>0</v>
      </c>
      <c r="L1988" s="42" t="s">
        <v>4489</v>
      </c>
      <c r="M1988" s="50" t="s">
        <v>2372</v>
      </c>
      <c r="N1988" s="50" t="s">
        <v>5532</v>
      </c>
      <c r="O1988" s="137" t="s">
        <v>2374</v>
      </c>
      <c r="P1988" s="42" t="s">
        <v>64</v>
      </c>
      <c r="Q1988" s="42" t="s">
        <v>65</v>
      </c>
      <c r="R1988" s="42">
        <v>2</v>
      </c>
      <c r="S1988" s="137" t="s">
        <v>2254</v>
      </c>
      <c r="T1988" s="62">
        <v>16867538196.9</v>
      </c>
      <c r="U1988" s="62">
        <v>14487907740.719999</v>
      </c>
      <c r="Z1988" s="42"/>
      <c r="AJ1988" s="42"/>
      <c r="AW1988" s="42" t="s">
        <v>2412</v>
      </c>
      <c r="AX1988" s="42"/>
      <c r="AY1988" s="42"/>
      <c r="AZ1988" s="42"/>
      <c r="BA1988" s="42"/>
      <c r="BB1988" s="42"/>
      <c r="BN1988" s="128" t="s">
        <v>4578</v>
      </c>
      <c r="BO1988" s="58" t="str">
        <f t="shared" si="31"/>
        <v>境内资产</v>
      </c>
      <c r="BP1988" s="58" t="str">
        <f>IF(M1988="",VLOOKUP(D1988,Sheet4!$A$1:$B$92,2,0),VLOOKUP(Q1988,Sheet4!$A$1:$B$92,2,0))</f>
        <v>保险资产管理产品</v>
      </c>
    </row>
    <row r="1989" spans="1:68" s="58" customFormat="1" ht="12.75" customHeight="1">
      <c r="A1989" s="137" t="s">
        <v>2263</v>
      </c>
      <c r="B1989" s="50" t="s">
        <v>2310</v>
      </c>
      <c r="C1989" s="252" t="s">
        <v>5552</v>
      </c>
      <c r="D1989" s="257" t="s">
        <v>672</v>
      </c>
      <c r="E1989" s="42" t="s">
        <v>4437</v>
      </c>
      <c r="F1989" s="42" t="s">
        <v>2310</v>
      </c>
      <c r="G1989" s="42"/>
      <c r="H1989" s="307">
        <v>1875745.3011201827</v>
      </c>
      <c r="I1989" s="315">
        <v>1192625.2682050122</v>
      </c>
      <c r="J1989" s="105">
        <v>0</v>
      </c>
      <c r="K1989" s="42">
        <v>0</v>
      </c>
      <c r="L1989" s="42" t="s">
        <v>4489</v>
      </c>
      <c r="M1989" s="50" t="s">
        <v>2372</v>
      </c>
      <c r="N1989" s="50" t="s">
        <v>5532</v>
      </c>
      <c r="O1989" s="137" t="s">
        <v>2374</v>
      </c>
      <c r="P1989" s="42" t="s">
        <v>64</v>
      </c>
      <c r="Q1989" s="42" t="s">
        <v>65</v>
      </c>
      <c r="R1989" s="42">
        <v>2</v>
      </c>
      <c r="S1989" s="137" t="s">
        <v>2254</v>
      </c>
      <c r="T1989" s="62">
        <v>16867538196.9</v>
      </c>
      <c r="U1989" s="62">
        <v>14487907740.719999</v>
      </c>
      <c r="Z1989" s="42" t="s">
        <v>68</v>
      </c>
      <c r="AJ1989" s="42"/>
      <c r="AW1989" s="42" t="s">
        <v>2412</v>
      </c>
      <c r="AX1989" s="42"/>
      <c r="AY1989" s="42"/>
      <c r="AZ1989" s="42"/>
      <c r="BA1989" s="42"/>
      <c r="BB1989" s="42"/>
      <c r="BN1989" s="128" t="s">
        <v>4578</v>
      </c>
      <c r="BO1989" s="58" t="str">
        <f t="shared" si="31"/>
        <v>境内资产</v>
      </c>
      <c r="BP1989" s="58" t="str">
        <f>IF(M1989="",VLOOKUP(D1989,Sheet4!$A$1:$B$92,2,0),VLOOKUP(Q1989,Sheet4!$A$1:$B$92,2,0))</f>
        <v>保险资产管理产品</v>
      </c>
    </row>
    <row r="1990" spans="1:68" s="58" customFormat="1" ht="12.75" customHeight="1">
      <c r="A1990" s="137" t="s">
        <v>2264</v>
      </c>
      <c r="B1990" s="50" t="s">
        <v>2311</v>
      </c>
      <c r="C1990" s="252" t="s">
        <v>5552</v>
      </c>
      <c r="D1990" s="257" t="s">
        <v>672</v>
      </c>
      <c r="E1990" s="42" t="s">
        <v>4438</v>
      </c>
      <c r="F1990" s="42" t="s">
        <v>2311</v>
      </c>
      <c r="G1990" s="42"/>
      <c r="H1990" s="307">
        <v>2325351.0228058444</v>
      </c>
      <c r="I1990" s="315">
        <v>1994412.7520757595</v>
      </c>
      <c r="J1990" s="105">
        <v>0</v>
      </c>
      <c r="K1990" s="42">
        <v>0</v>
      </c>
      <c r="L1990" s="42" t="s">
        <v>4489</v>
      </c>
      <c r="M1990" s="50" t="s">
        <v>2372</v>
      </c>
      <c r="N1990" s="50" t="s">
        <v>5532</v>
      </c>
      <c r="O1990" s="137" t="s">
        <v>2374</v>
      </c>
      <c r="P1990" s="42" t="s">
        <v>64</v>
      </c>
      <c r="Q1990" s="42" t="s">
        <v>65</v>
      </c>
      <c r="R1990" s="42">
        <v>2</v>
      </c>
      <c r="S1990" s="137" t="s">
        <v>2254</v>
      </c>
      <c r="T1990" s="62">
        <v>16867538196.9</v>
      </c>
      <c r="U1990" s="62">
        <v>14487907740.719999</v>
      </c>
      <c r="Z1990" s="42" t="s">
        <v>68</v>
      </c>
      <c r="AJ1990" s="42"/>
      <c r="AW1990" s="42" t="s">
        <v>2412</v>
      </c>
      <c r="AX1990" s="42"/>
      <c r="AY1990" s="42"/>
      <c r="AZ1990" s="42"/>
      <c r="BA1990" s="42"/>
      <c r="BB1990" s="42"/>
      <c r="BN1990" s="128" t="s">
        <v>4578</v>
      </c>
      <c r="BO1990" s="58" t="str">
        <f t="shared" si="31"/>
        <v>境内资产</v>
      </c>
      <c r="BP1990" s="58" t="str">
        <f>IF(M1990="",VLOOKUP(D1990,Sheet4!$A$1:$B$92,2,0),VLOOKUP(Q1990,Sheet4!$A$1:$B$92,2,0))</f>
        <v>保险资产管理产品</v>
      </c>
    </row>
    <row r="1991" spans="1:68" s="58" customFormat="1" ht="12.75" customHeight="1">
      <c r="A1991" s="137" t="s">
        <v>2265</v>
      </c>
      <c r="B1991" s="50" t="s">
        <v>2312</v>
      </c>
      <c r="C1991" s="252" t="s">
        <v>5552</v>
      </c>
      <c r="D1991" s="257" t="s">
        <v>672</v>
      </c>
      <c r="E1991" s="42" t="s">
        <v>4439</v>
      </c>
      <c r="F1991" s="42" t="s">
        <v>2312</v>
      </c>
      <c r="G1991" s="42"/>
      <c r="H1991" s="307">
        <v>5029851.7127079805</v>
      </c>
      <c r="I1991" s="315">
        <v>3312953.8471751227</v>
      </c>
      <c r="J1991" s="105">
        <v>0</v>
      </c>
      <c r="K1991" s="42">
        <v>0</v>
      </c>
      <c r="L1991" s="42" t="s">
        <v>4489</v>
      </c>
      <c r="M1991" s="50" t="s">
        <v>2372</v>
      </c>
      <c r="N1991" s="50" t="s">
        <v>5532</v>
      </c>
      <c r="O1991" s="137" t="s">
        <v>2374</v>
      </c>
      <c r="P1991" s="42" t="s">
        <v>64</v>
      </c>
      <c r="Q1991" s="42" t="s">
        <v>65</v>
      </c>
      <c r="R1991" s="42">
        <v>2</v>
      </c>
      <c r="S1991" s="137" t="s">
        <v>2254</v>
      </c>
      <c r="T1991" s="62">
        <v>16867538196.9</v>
      </c>
      <c r="U1991" s="62">
        <v>14487907740.719999</v>
      </c>
      <c r="Z1991" s="42" t="s">
        <v>68</v>
      </c>
      <c r="AJ1991" s="42"/>
      <c r="AW1991" s="42" t="s">
        <v>2412</v>
      </c>
      <c r="AX1991" s="42"/>
      <c r="AY1991" s="42"/>
      <c r="AZ1991" s="42"/>
      <c r="BA1991" s="42"/>
      <c r="BB1991" s="42"/>
      <c r="BN1991" s="128" t="s">
        <v>4578</v>
      </c>
      <c r="BO1991" s="58" t="str">
        <f t="shared" si="31"/>
        <v>境内资产</v>
      </c>
      <c r="BP1991" s="58" t="str">
        <f>IF(M1991="",VLOOKUP(D1991,Sheet4!$A$1:$B$92,2,0),VLOOKUP(Q1991,Sheet4!$A$1:$B$92,2,0))</f>
        <v>保险资产管理产品</v>
      </c>
    </row>
    <row r="1992" spans="1:68" s="58" customFormat="1" ht="12.75" customHeight="1">
      <c r="A1992" s="137" t="s">
        <v>2117</v>
      </c>
      <c r="B1992" s="50" t="s">
        <v>2199</v>
      </c>
      <c r="C1992" s="252" t="s">
        <v>5552</v>
      </c>
      <c r="D1992" s="257" t="s">
        <v>672</v>
      </c>
      <c r="E1992" s="42" t="s">
        <v>3807</v>
      </c>
      <c r="F1992" s="42" t="s">
        <v>2199</v>
      </c>
      <c r="G1992" s="42"/>
      <c r="H1992" s="307">
        <v>2430014.5950791533</v>
      </c>
      <c r="I1992" s="315">
        <v>2021324.9240494089</v>
      </c>
      <c r="J1992" s="105">
        <v>0</v>
      </c>
      <c r="K1992" s="42">
        <v>0</v>
      </c>
      <c r="L1992" s="42" t="s">
        <v>4489</v>
      </c>
      <c r="M1992" s="50" t="s">
        <v>2372</v>
      </c>
      <c r="N1992" s="50" t="s">
        <v>5532</v>
      </c>
      <c r="O1992" s="137" t="s">
        <v>2374</v>
      </c>
      <c r="P1992" s="42" t="s">
        <v>64</v>
      </c>
      <c r="Q1992" s="42" t="s">
        <v>65</v>
      </c>
      <c r="R1992" s="42">
        <v>2</v>
      </c>
      <c r="S1992" s="137" t="s">
        <v>2254</v>
      </c>
      <c r="T1992" s="62">
        <v>16867538196.9</v>
      </c>
      <c r="U1992" s="62">
        <v>14487907740.719999</v>
      </c>
      <c r="Z1992" s="42" t="s">
        <v>280</v>
      </c>
      <c r="AJ1992" s="42"/>
      <c r="AW1992" s="42" t="s">
        <v>2412</v>
      </c>
      <c r="AX1992" s="42"/>
      <c r="AY1992" s="42"/>
      <c r="AZ1992" s="42"/>
      <c r="BA1992" s="42"/>
      <c r="BB1992" s="42"/>
      <c r="BN1992" s="128" t="s">
        <v>4578</v>
      </c>
      <c r="BO1992" s="58" t="str">
        <f t="shared" si="31"/>
        <v>境内资产</v>
      </c>
      <c r="BP1992" s="58" t="str">
        <f>IF(M1992="",VLOOKUP(D1992,Sheet4!$A$1:$B$92,2,0),VLOOKUP(Q1992,Sheet4!$A$1:$B$92,2,0))</f>
        <v>保险资产管理产品</v>
      </c>
    </row>
    <row r="1993" spans="1:68" s="58" customFormat="1" ht="12.75" customHeight="1">
      <c r="A1993" s="137" t="s">
        <v>2266</v>
      </c>
      <c r="B1993" s="50" t="s">
        <v>2313</v>
      </c>
      <c r="C1993" s="252" t="s">
        <v>5552</v>
      </c>
      <c r="D1993" s="257" t="s">
        <v>672</v>
      </c>
      <c r="E1993" s="42" t="s">
        <v>2914</v>
      </c>
      <c r="F1993" s="42" t="s">
        <v>2313</v>
      </c>
      <c r="G1993" s="42"/>
      <c r="H1993" s="307">
        <v>3330713.5808955911</v>
      </c>
      <c r="I1993" s="315">
        <v>2188092.9442690019</v>
      </c>
      <c r="J1993" s="105">
        <v>0</v>
      </c>
      <c r="K1993" s="42">
        <v>0</v>
      </c>
      <c r="L1993" s="42" t="s">
        <v>4489</v>
      </c>
      <c r="M1993" s="50" t="s">
        <v>2372</v>
      </c>
      <c r="N1993" s="50" t="s">
        <v>5532</v>
      </c>
      <c r="O1993" s="137" t="s">
        <v>2374</v>
      </c>
      <c r="P1993" s="42" t="s">
        <v>64</v>
      </c>
      <c r="Q1993" s="42" t="s">
        <v>65</v>
      </c>
      <c r="R1993" s="42">
        <v>2</v>
      </c>
      <c r="S1993" s="137" t="s">
        <v>2254</v>
      </c>
      <c r="T1993" s="62">
        <v>16867538196.9</v>
      </c>
      <c r="U1993" s="62">
        <v>14487907740.719999</v>
      </c>
      <c r="Z1993" s="42" t="s">
        <v>68</v>
      </c>
      <c r="AJ1993" s="42"/>
      <c r="AW1993" s="42" t="s">
        <v>2412</v>
      </c>
      <c r="AX1993" s="42"/>
      <c r="AY1993" s="42"/>
      <c r="AZ1993" s="42"/>
      <c r="BA1993" s="42"/>
      <c r="BB1993" s="42"/>
      <c r="BN1993" s="128" t="s">
        <v>4578</v>
      </c>
      <c r="BO1993" s="58" t="str">
        <f t="shared" si="31"/>
        <v>境内资产</v>
      </c>
      <c r="BP1993" s="58" t="str">
        <f>IF(M1993="",VLOOKUP(D1993,Sheet4!$A$1:$B$92,2,0),VLOOKUP(Q1993,Sheet4!$A$1:$B$92,2,0))</f>
        <v>保险资产管理产品</v>
      </c>
    </row>
    <row r="1994" spans="1:68" s="58" customFormat="1" ht="12.75" customHeight="1">
      <c r="A1994" s="137" t="s">
        <v>2267</v>
      </c>
      <c r="B1994" s="50" t="s">
        <v>2314</v>
      </c>
      <c r="C1994" s="252" t="s">
        <v>5552</v>
      </c>
      <c r="D1994" s="257" t="s">
        <v>672</v>
      </c>
      <c r="E1994" s="42" t="s">
        <v>3013</v>
      </c>
      <c r="F1994" s="42" t="s">
        <v>2314</v>
      </c>
      <c r="G1994" s="42"/>
      <c r="H1994" s="307">
        <v>6705117.2635213751</v>
      </c>
      <c r="I1994" s="315">
        <v>4180322.9394000876</v>
      </c>
      <c r="J1994" s="105">
        <v>0</v>
      </c>
      <c r="K1994" s="42">
        <v>0</v>
      </c>
      <c r="L1994" s="42" t="s">
        <v>4489</v>
      </c>
      <c r="M1994" s="50" t="s">
        <v>2372</v>
      </c>
      <c r="N1994" s="50" t="s">
        <v>5532</v>
      </c>
      <c r="O1994" s="137" t="s">
        <v>2374</v>
      </c>
      <c r="P1994" s="42" t="s">
        <v>64</v>
      </c>
      <c r="Q1994" s="42" t="s">
        <v>65</v>
      </c>
      <c r="R1994" s="42">
        <v>2</v>
      </c>
      <c r="S1994" s="137" t="s">
        <v>2254</v>
      </c>
      <c r="T1994" s="62">
        <v>16867538196.9</v>
      </c>
      <c r="U1994" s="62">
        <v>14487907740.719999</v>
      </c>
      <c r="Z1994" s="42" t="s">
        <v>68</v>
      </c>
      <c r="AJ1994" s="42"/>
      <c r="AW1994" s="42" t="s">
        <v>2412</v>
      </c>
      <c r="AX1994" s="42"/>
      <c r="AY1994" s="42"/>
      <c r="AZ1994" s="42"/>
      <c r="BA1994" s="42"/>
      <c r="BB1994" s="42"/>
      <c r="BN1994" s="128" t="s">
        <v>4578</v>
      </c>
      <c r="BO1994" s="58" t="str">
        <f t="shared" si="31"/>
        <v>境内资产</v>
      </c>
      <c r="BP1994" s="58" t="str">
        <f>IF(M1994="",VLOOKUP(D1994,Sheet4!$A$1:$B$92,2,0),VLOOKUP(Q1994,Sheet4!$A$1:$B$92,2,0))</f>
        <v>保险资产管理产品</v>
      </c>
    </row>
    <row r="1995" spans="1:68" s="58" customFormat="1" ht="12.75" customHeight="1">
      <c r="A1995" s="137" t="s">
        <v>2108</v>
      </c>
      <c r="B1995" s="50" t="s">
        <v>2315</v>
      </c>
      <c r="C1995" s="252" t="s">
        <v>5552</v>
      </c>
      <c r="D1995" s="257" t="s">
        <v>672</v>
      </c>
      <c r="E1995" s="42" t="s">
        <v>4359</v>
      </c>
      <c r="F1995" s="42" t="s">
        <v>2315</v>
      </c>
      <c r="G1995" s="42"/>
      <c r="H1995" s="307">
        <v>2546365.9951464548</v>
      </c>
      <c r="I1995" s="315">
        <v>2374114.8379807752</v>
      </c>
      <c r="J1995" s="105">
        <v>0</v>
      </c>
      <c r="K1995" s="42">
        <v>0</v>
      </c>
      <c r="L1995" s="42" t="s">
        <v>4489</v>
      </c>
      <c r="M1995" s="50" t="s">
        <v>2372</v>
      </c>
      <c r="N1995" s="50" t="s">
        <v>5532</v>
      </c>
      <c r="O1995" s="137" t="s">
        <v>2374</v>
      </c>
      <c r="P1995" s="42" t="s">
        <v>64</v>
      </c>
      <c r="Q1995" s="42" t="s">
        <v>65</v>
      </c>
      <c r="R1995" s="42">
        <v>2</v>
      </c>
      <c r="S1995" s="137" t="s">
        <v>2254</v>
      </c>
      <c r="T1995" s="62">
        <v>16867538196.9</v>
      </c>
      <c r="U1995" s="62">
        <v>14487907740.719999</v>
      </c>
      <c r="Z1995" s="42" t="s">
        <v>68</v>
      </c>
      <c r="AJ1995" s="42"/>
      <c r="AW1995" s="42" t="s">
        <v>2412</v>
      </c>
      <c r="AX1995" s="42"/>
      <c r="AY1995" s="42"/>
      <c r="AZ1995" s="42"/>
      <c r="BA1995" s="42"/>
      <c r="BB1995" s="42"/>
      <c r="BN1995" s="128" t="s">
        <v>4578</v>
      </c>
      <c r="BO1995" s="58" t="str">
        <f t="shared" si="31"/>
        <v>境内资产</v>
      </c>
      <c r="BP1995" s="58" t="str">
        <f>IF(M1995="",VLOOKUP(D1995,Sheet4!$A$1:$B$92,2,0),VLOOKUP(Q1995,Sheet4!$A$1:$B$92,2,0))</f>
        <v>保险资产管理产品</v>
      </c>
    </row>
    <row r="1996" spans="1:68" s="58" customFormat="1" ht="12.75" customHeight="1">
      <c r="A1996" s="137" t="s">
        <v>1967</v>
      </c>
      <c r="B1996" s="50" t="s">
        <v>1968</v>
      </c>
      <c r="C1996" s="252" t="s">
        <v>5552</v>
      </c>
      <c r="D1996" s="257" t="s">
        <v>672</v>
      </c>
      <c r="E1996" s="42" t="s">
        <v>3077</v>
      </c>
      <c r="F1996" s="42" t="s">
        <v>1968</v>
      </c>
      <c r="G1996" s="42"/>
      <c r="H1996" s="307">
        <v>4968865.1373391105</v>
      </c>
      <c r="I1996" s="315">
        <v>5076238.5939503843</v>
      </c>
      <c r="J1996" s="105">
        <v>0</v>
      </c>
      <c r="K1996" s="42">
        <v>0</v>
      </c>
      <c r="L1996" s="42" t="s">
        <v>4489</v>
      </c>
      <c r="M1996" s="50" t="s">
        <v>2372</v>
      </c>
      <c r="N1996" s="50" t="s">
        <v>5532</v>
      </c>
      <c r="O1996" s="137" t="s">
        <v>2374</v>
      </c>
      <c r="P1996" s="42" t="s">
        <v>64</v>
      </c>
      <c r="Q1996" s="42" t="s">
        <v>65</v>
      </c>
      <c r="R1996" s="42">
        <v>2</v>
      </c>
      <c r="S1996" s="137" t="s">
        <v>2254</v>
      </c>
      <c r="T1996" s="62">
        <v>16867538196.9</v>
      </c>
      <c r="U1996" s="62">
        <v>14487907740.719999</v>
      </c>
      <c r="Z1996" s="42" t="s">
        <v>280</v>
      </c>
      <c r="AJ1996" s="42"/>
      <c r="AW1996" s="42" t="s">
        <v>2412</v>
      </c>
      <c r="AX1996" s="42"/>
      <c r="AY1996" s="42"/>
      <c r="AZ1996" s="42"/>
      <c r="BA1996" s="42"/>
      <c r="BB1996" s="42"/>
      <c r="BN1996" s="128" t="s">
        <v>4578</v>
      </c>
      <c r="BO1996" s="58" t="str">
        <f t="shared" si="31"/>
        <v>境内资产</v>
      </c>
      <c r="BP1996" s="58" t="str">
        <f>IF(M1996="",VLOOKUP(D1996,Sheet4!$A$1:$B$92,2,0),VLOOKUP(Q1996,Sheet4!$A$1:$B$92,2,0))</f>
        <v>保险资产管理产品</v>
      </c>
    </row>
    <row r="1997" spans="1:68" s="58" customFormat="1" ht="12.75" customHeight="1">
      <c r="A1997" s="137" t="s">
        <v>2268</v>
      </c>
      <c r="B1997" s="50" t="s">
        <v>2316</v>
      </c>
      <c r="C1997" s="252" t="s">
        <v>5552</v>
      </c>
      <c r="D1997" s="257" t="s">
        <v>672</v>
      </c>
      <c r="E1997" s="42" t="s">
        <v>4440</v>
      </c>
      <c r="F1997" s="42" t="s">
        <v>2316</v>
      </c>
      <c r="G1997" s="42"/>
      <c r="H1997" s="307">
        <v>4377436.2166695576</v>
      </c>
      <c r="I1997" s="315">
        <v>3247349.3727464164</v>
      </c>
      <c r="J1997" s="105">
        <v>0</v>
      </c>
      <c r="K1997" s="42">
        <v>0</v>
      </c>
      <c r="L1997" s="42" t="s">
        <v>4489</v>
      </c>
      <c r="M1997" s="50" t="s">
        <v>2372</v>
      </c>
      <c r="N1997" s="50" t="s">
        <v>5532</v>
      </c>
      <c r="O1997" s="137" t="s">
        <v>2374</v>
      </c>
      <c r="P1997" s="42" t="s">
        <v>64</v>
      </c>
      <c r="Q1997" s="42" t="s">
        <v>65</v>
      </c>
      <c r="R1997" s="42">
        <v>2</v>
      </c>
      <c r="S1997" s="137" t="s">
        <v>2254</v>
      </c>
      <c r="T1997" s="62">
        <v>16867538196.9</v>
      </c>
      <c r="U1997" s="62">
        <v>14487907740.719999</v>
      </c>
      <c r="Z1997" s="42" t="s">
        <v>68</v>
      </c>
      <c r="AJ1997" s="42"/>
      <c r="AW1997" s="42" t="s">
        <v>2412</v>
      </c>
      <c r="AX1997" s="42"/>
      <c r="AY1997" s="42"/>
      <c r="AZ1997" s="42"/>
      <c r="BA1997" s="42"/>
      <c r="BB1997" s="42"/>
      <c r="BN1997" s="128" t="s">
        <v>4578</v>
      </c>
      <c r="BO1997" s="58" t="str">
        <f t="shared" si="31"/>
        <v>境内资产</v>
      </c>
      <c r="BP1997" s="58" t="str">
        <f>IF(M1997="",VLOOKUP(D1997,Sheet4!$A$1:$B$92,2,0),VLOOKUP(Q1997,Sheet4!$A$1:$B$92,2,0))</f>
        <v>保险资产管理产品</v>
      </c>
    </row>
    <row r="1998" spans="1:68" s="58" customFormat="1" ht="12.75" customHeight="1">
      <c r="A1998" s="137" t="s">
        <v>2269</v>
      </c>
      <c r="B1998" s="50" t="s">
        <v>2317</v>
      </c>
      <c r="C1998" s="252" t="s">
        <v>5552</v>
      </c>
      <c r="D1998" s="257" t="s">
        <v>672</v>
      </c>
      <c r="E1998" s="42" t="s">
        <v>4441</v>
      </c>
      <c r="F1998" s="42" t="s">
        <v>2317</v>
      </c>
      <c r="G1998" s="42"/>
      <c r="H1998" s="307">
        <v>3096853.9130927743</v>
      </c>
      <c r="I1998" s="315">
        <v>2579827.6755766631</v>
      </c>
      <c r="J1998" s="105">
        <v>0</v>
      </c>
      <c r="K1998" s="42">
        <v>0</v>
      </c>
      <c r="L1998" s="42" t="s">
        <v>4489</v>
      </c>
      <c r="M1998" s="50" t="s">
        <v>2372</v>
      </c>
      <c r="N1998" s="50" t="s">
        <v>5532</v>
      </c>
      <c r="O1998" s="137" t="s">
        <v>2374</v>
      </c>
      <c r="P1998" s="42" t="s">
        <v>64</v>
      </c>
      <c r="Q1998" s="42" t="s">
        <v>65</v>
      </c>
      <c r="R1998" s="42">
        <v>2</v>
      </c>
      <c r="S1998" s="137" t="s">
        <v>2254</v>
      </c>
      <c r="T1998" s="62">
        <v>16867538196.9</v>
      </c>
      <c r="U1998" s="62">
        <v>14487907740.719999</v>
      </c>
      <c r="Z1998" s="42" t="s">
        <v>68</v>
      </c>
      <c r="AJ1998" s="42"/>
      <c r="AW1998" s="42" t="s">
        <v>2412</v>
      </c>
      <c r="AX1998" s="42"/>
      <c r="AY1998" s="42"/>
      <c r="AZ1998" s="42"/>
      <c r="BA1998" s="42"/>
      <c r="BB1998" s="42"/>
      <c r="BN1998" s="128" t="s">
        <v>4578</v>
      </c>
      <c r="BO1998" s="58" t="str">
        <f t="shared" si="31"/>
        <v>境内资产</v>
      </c>
      <c r="BP1998" s="58" t="str">
        <f>IF(M1998="",VLOOKUP(D1998,Sheet4!$A$1:$B$92,2,0),VLOOKUP(Q1998,Sheet4!$A$1:$B$92,2,0))</f>
        <v>保险资产管理产品</v>
      </c>
    </row>
    <row r="1999" spans="1:68" s="58" customFormat="1" ht="12.75" customHeight="1">
      <c r="A1999" s="138" t="s">
        <v>2270</v>
      </c>
      <c r="B1999" s="50" t="s">
        <v>2318</v>
      </c>
      <c r="C1999" s="252" t="s">
        <v>5552</v>
      </c>
      <c r="D1999" s="257" t="s">
        <v>672</v>
      </c>
      <c r="E1999" s="42" t="s">
        <v>4442</v>
      </c>
      <c r="F1999" s="42" t="s">
        <v>2318</v>
      </c>
      <c r="G1999" s="42"/>
      <c r="H1999" s="307">
        <v>729326.05159284035</v>
      </c>
      <c r="I1999" s="315">
        <v>808165.97085792234</v>
      </c>
      <c r="J1999" s="105">
        <v>0</v>
      </c>
      <c r="K1999" s="42">
        <v>0</v>
      </c>
      <c r="L1999" s="42" t="s">
        <v>4489</v>
      </c>
      <c r="M1999" s="50" t="s">
        <v>2372</v>
      </c>
      <c r="N1999" s="50" t="s">
        <v>5532</v>
      </c>
      <c r="O1999" s="137" t="s">
        <v>2374</v>
      </c>
      <c r="P1999" s="42" t="s">
        <v>64</v>
      </c>
      <c r="Q1999" s="42" t="s">
        <v>65</v>
      </c>
      <c r="R1999" s="42">
        <v>2</v>
      </c>
      <c r="S1999" s="137" t="s">
        <v>2254</v>
      </c>
      <c r="T1999" s="62">
        <v>16867538196.9</v>
      </c>
      <c r="U1999" s="62">
        <v>14487907740.719999</v>
      </c>
      <c r="Z1999" s="42" t="s">
        <v>68</v>
      </c>
      <c r="AJ1999" s="42"/>
      <c r="AW1999" s="42" t="s">
        <v>2412</v>
      </c>
      <c r="AX1999" s="42"/>
      <c r="AY1999" s="42"/>
      <c r="AZ1999" s="42"/>
      <c r="BA1999" s="42"/>
      <c r="BB1999" s="42"/>
      <c r="BN1999" s="128" t="s">
        <v>4578</v>
      </c>
      <c r="BO1999" s="58" t="str">
        <f t="shared" si="31"/>
        <v>境内资产</v>
      </c>
      <c r="BP1999" s="58" t="str">
        <f>IF(M1999="",VLOOKUP(D1999,Sheet4!$A$1:$B$92,2,0),VLOOKUP(Q1999,Sheet4!$A$1:$B$92,2,0))</f>
        <v>保险资产管理产品</v>
      </c>
    </row>
    <row r="2000" spans="1:68" s="58" customFormat="1" ht="12.75" customHeight="1">
      <c r="A2000" s="137" t="s">
        <v>2271</v>
      </c>
      <c r="B2000" s="50" t="s">
        <v>2319</v>
      </c>
      <c r="C2000" s="252" t="s">
        <v>5552</v>
      </c>
      <c r="D2000" s="257" t="s">
        <v>672</v>
      </c>
      <c r="E2000" s="42" t="s">
        <v>4443</v>
      </c>
      <c r="F2000" s="42" t="s">
        <v>2319</v>
      </c>
      <c r="G2000" s="42"/>
      <c r="H2000" s="307">
        <v>3666504.1104825707</v>
      </c>
      <c r="I2000" s="315">
        <v>3106115.1024361458</v>
      </c>
      <c r="J2000" s="105">
        <v>0</v>
      </c>
      <c r="K2000" s="42">
        <v>0</v>
      </c>
      <c r="L2000" s="42" t="s">
        <v>4489</v>
      </c>
      <c r="M2000" s="50" t="s">
        <v>2372</v>
      </c>
      <c r="N2000" s="50" t="s">
        <v>5532</v>
      </c>
      <c r="O2000" s="137" t="s">
        <v>2374</v>
      </c>
      <c r="P2000" s="42" t="s">
        <v>64</v>
      </c>
      <c r="Q2000" s="42" t="s">
        <v>65</v>
      </c>
      <c r="R2000" s="42">
        <v>2</v>
      </c>
      <c r="S2000" s="137" t="s">
        <v>2254</v>
      </c>
      <c r="T2000" s="62">
        <v>16867538196.9</v>
      </c>
      <c r="U2000" s="62">
        <v>14487907740.719999</v>
      </c>
      <c r="Z2000" s="42" t="s">
        <v>68</v>
      </c>
      <c r="AJ2000" s="42"/>
      <c r="AW2000" s="42" t="s">
        <v>2412</v>
      </c>
      <c r="AX2000" s="42"/>
      <c r="AY2000" s="42"/>
      <c r="AZ2000" s="42"/>
      <c r="BA2000" s="42"/>
      <c r="BB2000" s="42"/>
      <c r="BN2000" s="128" t="s">
        <v>4578</v>
      </c>
      <c r="BO2000" s="58" t="str">
        <f t="shared" si="31"/>
        <v>境内资产</v>
      </c>
      <c r="BP2000" s="58" t="str">
        <f>IF(M2000="",VLOOKUP(D2000,Sheet4!$A$1:$B$92,2,0),VLOOKUP(Q2000,Sheet4!$A$1:$B$92,2,0))</f>
        <v>保险资产管理产品</v>
      </c>
    </row>
    <row r="2001" spans="1:68" s="58" customFormat="1" ht="12.75" customHeight="1">
      <c r="A2001" s="137" t="s">
        <v>2272</v>
      </c>
      <c r="B2001" s="50" t="s">
        <v>2320</v>
      </c>
      <c r="C2001" s="252" t="s">
        <v>5552</v>
      </c>
      <c r="D2001" s="257" t="s">
        <v>672</v>
      </c>
      <c r="E2001" s="42" t="s">
        <v>4444</v>
      </c>
      <c r="F2001" s="42" t="s">
        <v>2320</v>
      </c>
      <c r="G2001" s="42"/>
      <c r="H2001" s="307">
        <v>4768843.1077551665</v>
      </c>
      <c r="I2001" s="315">
        <v>3797000.7776263789</v>
      </c>
      <c r="J2001" s="105">
        <v>0</v>
      </c>
      <c r="K2001" s="42">
        <v>0</v>
      </c>
      <c r="L2001" s="42" t="s">
        <v>4489</v>
      </c>
      <c r="M2001" s="50" t="s">
        <v>2372</v>
      </c>
      <c r="N2001" s="50" t="s">
        <v>5532</v>
      </c>
      <c r="O2001" s="137" t="s">
        <v>2374</v>
      </c>
      <c r="P2001" s="42" t="s">
        <v>64</v>
      </c>
      <c r="Q2001" s="42" t="s">
        <v>65</v>
      </c>
      <c r="R2001" s="42">
        <v>2</v>
      </c>
      <c r="S2001" s="137" t="s">
        <v>2254</v>
      </c>
      <c r="T2001" s="62">
        <v>16867538196.9</v>
      </c>
      <c r="U2001" s="62">
        <v>14487907740.719999</v>
      </c>
      <c r="Z2001" s="42" t="s">
        <v>68</v>
      </c>
      <c r="AJ2001" s="42"/>
      <c r="AW2001" s="42" t="s">
        <v>2412</v>
      </c>
      <c r="AX2001" s="42"/>
      <c r="AY2001" s="42"/>
      <c r="AZ2001" s="42"/>
      <c r="BA2001" s="42"/>
      <c r="BB2001" s="42"/>
      <c r="BN2001" s="128" t="s">
        <v>4578</v>
      </c>
      <c r="BO2001" s="58" t="str">
        <f t="shared" si="31"/>
        <v>境内资产</v>
      </c>
      <c r="BP2001" s="58" t="str">
        <f>IF(M2001="",VLOOKUP(D2001,Sheet4!$A$1:$B$92,2,0),VLOOKUP(Q2001,Sheet4!$A$1:$B$92,2,0))</f>
        <v>保险资产管理产品</v>
      </c>
    </row>
    <row r="2002" spans="1:68" s="58" customFormat="1" ht="12.75" customHeight="1">
      <c r="A2002" s="138" t="s">
        <v>1556</v>
      </c>
      <c r="B2002" s="50" t="s">
        <v>1557</v>
      </c>
      <c r="C2002" s="252" t="s">
        <v>5552</v>
      </c>
      <c r="D2002" s="257" t="s">
        <v>672</v>
      </c>
      <c r="E2002" s="42" t="s">
        <v>1558</v>
      </c>
      <c r="F2002" s="42" t="s">
        <v>1557</v>
      </c>
      <c r="G2002" s="42"/>
      <c r="H2002" s="307">
        <v>4296.9256467085697</v>
      </c>
      <c r="I2002" s="315">
        <v>6188.1526176882262</v>
      </c>
      <c r="J2002" s="105">
        <v>0</v>
      </c>
      <c r="K2002" s="42">
        <v>0</v>
      </c>
      <c r="L2002" s="42" t="s">
        <v>4489</v>
      </c>
      <c r="M2002" s="50" t="s">
        <v>2372</v>
      </c>
      <c r="N2002" s="50" t="s">
        <v>5532</v>
      </c>
      <c r="O2002" s="137" t="s">
        <v>2374</v>
      </c>
      <c r="P2002" s="42" t="s">
        <v>64</v>
      </c>
      <c r="Q2002" s="42" t="s">
        <v>65</v>
      </c>
      <c r="R2002" s="42">
        <v>2</v>
      </c>
      <c r="S2002" s="137" t="s">
        <v>2254</v>
      </c>
      <c r="T2002" s="62">
        <v>16867538196.9</v>
      </c>
      <c r="U2002" s="62">
        <v>14487907740.719999</v>
      </c>
      <c r="Z2002" s="42" t="s">
        <v>68</v>
      </c>
      <c r="AJ2002" s="42"/>
      <c r="AW2002" s="42" t="s">
        <v>2412</v>
      </c>
      <c r="AX2002" s="42"/>
      <c r="AY2002" s="42"/>
      <c r="AZ2002" s="42"/>
      <c r="BA2002" s="42"/>
      <c r="BB2002" s="42"/>
      <c r="BN2002" s="128" t="s">
        <v>4578</v>
      </c>
      <c r="BO2002" s="58" t="str">
        <f t="shared" si="31"/>
        <v>境内资产</v>
      </c>
      <c r="BP2002" s="58" t="str">
        <f>IF(M2002="",VLOOKUP(D2002,Sheet4!$A$1:$B$92,2,0),VLOOKUP(Q2002,Sheet4!$A$1:$B$92,2,0))</f>
        <v>保险资产管理产品</v>
      </c>
    </row>
    <row r="2003" spans="1:68" s="58" customFormat="1" ht="12.75" customHeight="1">
      <c r="A2003" s="137" t="s">
        <v>2273</v>
      </c>
      <c r="B2003" s="50" t="s">
        <v>2321</v>
      </c>
      <c r="C2003" s="252" t="s">
        <v>5552</v>
      </c>
      <c r="D2003" s="257" t="s">
        <v>672</v>
      </c>
      <c r="E2003" s="42" t="s">
        <v>4445</v>
      </c>
      <c r="F2003" s="42" t="s">
        <v>2321</v>
      </c>
      <c r="G2003" s="42"/>
      <c r="H2003" s="307">
        <v>6409943.0803193646</v>
      </c>
      <c r="I2003" s="315">
        <v>5916726.7541899802</v>
      </c>
      <c r="J2003" s="105">
        <v>0</v>
      </c>
      <c r="K2003" s="42">
        <v>0</v>
      </c>
      <c r="L2003" s="42" t="s">
        <v>4489</v>
      </c>
      <c r="M2003" s="50" t="s">
        <v>2372</v>
      </c>
      <c r="N2003" s="50" t="s">
        <v>5532</v>
      </c>
      <c r="O2003" s="137" t="s">
        <v>2374</v>
      </c>
      <c r="P2003" s="42" t="s">
        <v>64</v>
      </c>
      <c r="Q2003" s="42" t="s">
        <v>65</v>
      </c>
      <c r="R2003" s="42">
        <v>2</v>
      </c>
      <c r="S2003" s="137" t="s">
        <v>2254</v>
      </c>
      <c r="T2003" s="62">
        <v>16867538196.9</v>
      </c>
      <c r="U2003" s="62">
        <v>14487907740.719999</v>
      </c>
      <c r="Z2003" s="42" t="s">
        <v>68</v>
      </c>
      <c r="AJ2003" s="42"/>
      <c r="AW2003" s="42" t="s">
        <v>2412</v>
      </c>
      <c r="AX2003" s="42"/>
      <c r="AY2003" s="42"/>
      <c r="AZ2003" s="42"/>
      <c r="BA2003" s="42"/>
      <c r="BB2003" s="42"/>
      <c r="BN2003" s="128" t="s">
        <v>4578</v>
      </c>
      <c r="BO2003" s="58" t="str">
        <f t="shared" si="31"/>
        <v>境内资产</v>
      </c>
      <c r="BP2003" s="58" t="str">
        <f>IF(M2003="",VLOOKUP(D2003,Sheet4!$A$1:$B$92,2,0),VLOOKUP(Q2003,Sheet4!$A$1:$B$92,2,0))</f>
        <v>保险资产管理产品</v>
      </c>
    </row>
    <row r="2004" spans="1:68" s="58" customFormat="1" ht="12.75" customHeight="1">
      <c r="A2004" s="137" t="s">
        <v>2274</v>
      </c>
      <c r="B2004" s="50" t="s">
        <v>2322</v>
      </c>
      <c r="C2004" s="252" t="s">
        <v>5552</v>
      </c>
      <c r="D2004" s="257" t="s">
        <v>672</v>
      </c>
      <c r="E2004" s="42" t="s">
        <v>4446</v>
      </c>
      <c r="F2004" s="42" t="s">
        <v>2322</v>
      </c>
      <c r="G2004" s="42"/>
      <c r="H2004" s="307">
        <v>4731233.4455584716</v>
      </c>
      <c r="I2004" s="315">
        <v>4046720.2888209121</v>
      </c>
      <c r="J2004" s="105">
        <v>0</v>
      </c>
      <c r="K2004" s="42">
        <v>0</v>
      </c>
      <c r="L2004" s="42" t="s">
        <v>4489</v>
      </c>
      <c r="M2004" s="50" t="s">
        <v>2372</v>
      </c>
      <c r="N2004" s="50" t="s">
        <v>5532</v>
      </c>
      <c r="O2004" s="137" t="s">
        <v>2374</v>
      </c>
      <c r="P2004" s="42" t="s">
        <v>64</v>
      </c>
      <c r="Q2004" s="42" t="s">
        <v>65</v>
      </c>
      <c r="R2004" s="42">
        <v>2</v>
      </c>
      <c r="S2004" s="137" t="s">
        <v>2254</v>
      </c>
      <c r="T2004" s="62">
        <v>16867538196.9</v>
      </c>
      <c r="U2004" s="62">
        <v>14487907740.719999</v>
      </c>
      <c r="Z2004" s="42" t="s">
        <v>68</v>
      </c>
      <c r="AJ2004" s="42"/>
      <c r="AW2004" s="42" t="s">
        <v>2412</v>
      </c>
      <c r="AX2004" s="42"/>
      <c r="AY2004" s="42"/>
      <c r="AZ2004" s="42"/>
      <c r="BA2004" s="42"/>
      <c r="BB2004" s="42"/>
      <c r="BN2004" s="128" t="s">
        <v>4578</v>
      </c>
      <c r="BO2004" s="58" t="str">
        <f t="shared" si="31"/>
        <v>境内资产</v>
      </c>
      <c r="BP2004" s="58" t="str">
        <f>IF(M2004="",VLOOKUP(D2004,Sheet4!$A$1:$B$92,2,0),VLOOKUP(Q2004,Sheet4!$A$1:$B$92,2,0))</f>
        <v>保险资产管理产品</v>
      </c>
    </row>
    <row r="2005" spans="1:68" s="58" customFormat="1" ht="12.75" customHeight="1">
      <c r="A2005" s="137" t="s">
        <v>2116</v>
      </c>
      <c r="B2005" s="50" t="s">
        <v>2323</v>
      </c>
      <c r="C2005" s="252" t="s">
        <v>5552</v>
      </c>
      <c r="D2005" s="257" t="s">
        <v>672</v>
      </c>
      <c r="E2005" s="42" t="s">
        <v>4361</v>
      </c>
      <c r="F2005" s="42" t="s">
        <v>2323</v>
      </c>
      <c r="G2005" s="42"/>
      <c r="H2005" s="307">
        <v>2853792.9409081447</v>
      </c>
      <c r="I2005" s="315">
        <v>1959209.8565032752</v>
      </c>
      <c r="J2005" s="105">
        <v>0</v>
      </c>
      <c r="K2005" s="42">
        <v>0</v>
      </c>
      <c r="L2005" s="42" t="s">
        <v>4489</v>
      </c>
      <c r="M2005" s="50" t="s">
        <v>2372</v>
      </c>
      <c r="N2005" s="50" t="s">
        <v>5532</v>
      </c>
      <c r="O2005" s="137" t="s">
        <v>2374</v>
      </c>
      <c r="P2005" s="42" t="s">
        <v>64</v>
      </c>
      <c r="Q2005" s="42" t="s">
        <v>65</v>
      </c>
      <c r="R2005" s="42">
        <v>2</v>
      </c>
      <c r="S2005" s="137" t="s">
        <v>2254</v>
      </c>
      <c r="T2005" s="62">
        <v>16867538196.9</v>
      </c>
      <c r="U2005" s="62">
        <v>14487907740.719999</v>
      </c>
      <c r="Z2005" s="42" t="s">
        <v>68</v>
      </c>
      <c r="AJ2005" s="42"/>
      <c r="AW2005" s="42" t="s">
        <v>2412</v>
      </c>
      <c r="AX2005" s="42"/>
      <c r="AY2005" s="42"/>
      <c r="AZ2005" s="42"/>
      <c r="BA2005" s="42"/>
      <c r="BB2005" s="42"/>
      <c r="BN2005" s="128" t="s">
        <v>4578</v>
      </c>
      <c r="BO2005" s="58" t="str">
        <f t="shared" si="31"/>
        <v>境内资产</v>
      </c>
      <c r="BP2005" s="58" t="str">
        <f>IF(M2005="",VLOOKUP(D2005,Sheet4!$A$1:$B$92,2,0),VLOOKUP(Q2005,Sheet4!$A$1:$B$92,2,0))</f>
        <v>保险资产管理产品</v>
      </c>
    </row>
    <row r="2006" spans="1:68" s="58" customFormat="1" ht="12.75" customHeight="1">
      <c r="A2006" s="138" t="s">
        <v>2275</v>
      </c>
      <c r="B2006" s="50" t="s">
        <v>2324</v>
      </c>
      <c r="C2006" s="252" t="s">
        <v>5552</v>
      </c>
      <c r="D2006" s="257" t="s">
        <v>672</v>
      </c>
      <c r="E2006" s="42" t="s">
        <v>4447</v>
      </c>
      <c r="F2006" s="42" t="s">
        <v>2324</v>
      </c>
      <c r="G2006" s="42"/>
      <c r="H2006" s="307">
        <v>1842822.1861109235</v>
      </c>
      <c r="I2006" s="315">
        <v>1614947.9403692659</v>
      </c>
      <c r="J2006" s="105">
        <v>0</v>
      </c>
      <c r="K2006" s="42">
        <v>0</v>
      </c>
      <c r="L2006" s="42" t="s">
        <v>4489</v>
      </c>
      <c r="M2006" s="50" t="s">
        <v>2372</v>
      </c>
      <c r="N2006" s="50" t="s">
        <v>5532</v>
      </c>
      <c r="O2006" s="137" t="s">
        <v>2374</v>
      </c>
      <c r="P2006" s="42" t="s">
        <v>64</v>
      </c>
      <c r="Q2006" s="42" t="s">
        <v>65</v>
      </c>
      <c r="R2006" s="42">
        <v>2</v>
      </c>
      <c r="S2006" s="137" t="s">
        <v>2254</v>
      </c>
      <c r="T2006" s="62">
        <v>16867538196.9</v>
      </c>
      <c r="U2006" s="62">
        <v>14487907740.719999</v>
      </c>
      <c r="Z2006" s="42" t="s">
        <v>68</v>
      </c>
      <c r="AJ2006" s="42"/>
      <c r="AW2006" s="42" t="s">
        <v>2412</v>
      </c>
      <c r="AX2006" s="42"/>
      <c r="AY2006" s="42"/>
      <c r="AZ2006" s="42"/>
      <c r="BA2006" s="42"/>
      <c r="BB2006" s="42"/>
      <c r="BN2006" s="128" t="s">
        <v>4578</v>
      </c>
      <c r="BO2006" s="58" t="str">
        <f t="shared" si="31"/>
        <v>境内资产</v>
      </c>
      <c r="BP2006" s="58" t="str">
        <f>IF(M2006="",VLOOKUP(D2006,Sheet4!$A$1:$B$92,2,0),VLOOKUP(Q2006,Sheet4!$A$1:$B$92,2,0))</f>
        <v>保险资产管理产品</v>
      </c>
    </row>
    <row r="2007" spans="1:68" s="58" customFormat="1" ht="12.75" customHeight="1">
      <c r="A2007" s="137" t="s">
        <v>2276</v>
      </c>
      <c r="B2007" s="50" t="s">
        <v>2325</v>
      </c>
      <c r="C2007" s="252" t="s">
        <v>5552</v>
      </c>
      <c r="D2007" s="257" t="s">
        <v>672</v>
      </c>
      <c r="E2007" s="42" t="s">
        <v>4448</v>
      </c>
      <c r="F2007" s="42" t="s">
        <v>2325</v>
      </c>
      <c r="G2007" s="42"/>
      <c r="H2007" s="307">
        <v>588877.15259175585</v>
      </c>
      <c r="I2007" s="315">
        <v>343463.01082351111</v>
      </c>
      <c r="J2007" s="105">
        <v>0</v>
      </c>
      <c r="K2007" s="42">
        <v>0</v>
      </c>
      <c r="L2007" s="42" t="s">
        <v>4489</v>
      </c>
      <c r="M2007" s="50" t="s">
        <v>2372</v>
      </c>
      <c r="N2007" s="50" t="s">
        <v>5532</v>
      </c>
      <c r="O2007" s="137" t="s">
        <v>2374</v>
      </c>
      <c r="P2007" s="42" t="s">
        <v>64</v>
      </c>
      <c r="Q2007" s="42" t="s">
        <v>65</v>
      </c>
      <c r="R2007" s="42">
        <v>2</v>
      </c>
      <c r="S2007" s="137" t="s">
        <v>2254</v>
      </c>
      <c r="T2007" s="62">
        <v>16867538196.9</v>
      </c>
      <c r="U2007" s="62">
        <v>14487907740.719999</v>
      </c>
      <c r="Z2007" s="42" t="s">
        <v>68</v>
      </c>
      <c r="AJ2007" s="42"/>
      <c r="AW2007" s="42" t="s">
        <v>2412</v>
      </c>
      <c r="AX2007" s="42"/>
      <c r="AY2007" s="42"/>
      <c r="AZ2007" s="42"/>
      <c r="BA2007" s="42"/>
      <c r="BB2007" s="42"/>
      <c r="BN2007" s="128" t="s">
        <v>4578</v>
      </c>
      <c r="BO2007" s="58" t="str">
        <f t="shared" si="31"/>
        <v>境内资产</v>
      </c>
      <c r="BP2007" s="58" t="str">
        <f>IF(M2007="",VLOOKUP(D2007,Sheet4!$A$1:$B$92,2,0),VLOOKUP(Q2007,Sheet4!$A$1:$B$92,2,0))</f>
        <v>保险资产管理产品</v>
      </c>
    </row>
    <row r="2008" spans="1:68" s="58" customFormat="1" ht="12.75" customHeight="1">
      <c r="A2008" s="137" t="s">
        <v>2277</v>
      </c>
      <c r="B2008" s="50" t="s">
        <v>2326</v>
      </c>
      <c r="C2008" s="252" t="s">
        <v>5552</v>
      </c>
      <c r="D2008" s="257" t="s">
        <v>672</v>
      </c>
      <c r="E2008" s="42" t="s">
        <v>3547</v>
      </c>
      <c r="F2008" s="42" t="s">
        <v>2326</v>
      </c>
      <c r="G2008" s="42"/>
      <c r="H2008" s="307">
        <v>1517379.1291275064</v>
      </c>
      <c r="I2008" s="315">
        <v>1460469.452075751</v>
      </c>
      <c r="J2008" s="105">
        <v>0</v>
      </c>
      <c r="K2008" s="42">
        <v>0</v>
      </c>
      <c r="L2008" s="42" t="s">
        <v>4489</v>
      </c>
      <c r="M2008" s="50" t="s">
        <v>2372</v>
      </c>
      <c r="N2008" s="50" t="s">
        <v>5532</v>
      </c>
      <c r="O2008" s="137" t="s">
        <v>2374</v>
      </c>
      <c r="P2008" s="42" t="s">
        <v>64</v>
      </c>
      <c r="Q2008" s="42" t="s">
        <v>65</v>
      </c>
      <c r="R2008" s="42">
        <v>2</v>
      </c>
      <c r="S2008" s="137" t="s">
        <v>2254</v>
      </c>
      <c r="T2008" s="62">
        <v>16867538196.9</v>
      </c>
      <c r="U2008" s="62">
        <v>14487907740.719999</v>
      </c>
      <c r="Z2008" s="42" t="s">
        <v>280</v>
      </c>
      <c r="AJ2008" s="42"/>
      <c r="AW2008" s="42" t="s">
        <v>2412</v>
      </c>
      <c r="AX2008" s="42"/>
      <c r="AY2008" s="42"/>
      <c r="AZ2008" s="42"/>
      <c r="BA2008" s="42"/>
      <c r="BB2008" s="42"/>
      <c r="BN2008" s="128" t="s">
        <v>4578</v>
      </c>
      <c r="BO2008" s="58" t="str">
        <f t="shared" si="31"/>
        <v>境内资产</v>
      </c>
      <c r="BP2008" s="58" t="str">
        <f>IF(M2008="",VLOOKUP(D2008,Sheet4!$A$1:$B$92,2,0),VLOOKUP(Q2008,Sheet4!$A$1:$B$92,2,0))</f>
        <v>保险资产管理产品</v>
      </c>
    </row>
    <row r="2009" spans="1:68" s="58" customFormat="1" ht="12.75" customHeight="1">
      <c r="A2009" s="137" t="s">
        <v>2106</v>
      </c>
      <c r="B2009" s="50" t="s">
        <v>2327</v>
      </c>
      <c r="C2009" s="252" t="s">
        <v>5552</v>
      </c>
      <c r="D2009" s="257" t="s">
        <v>672</v>
      </c>
      <c r="E2009" s="42" t="s">
        <v>4358</v>
      </c>
      <c r="F2009" s="42" t="s">
        <v>2327</v>
      </c>
      <c r="G2009" s="42"/>
      <c r="H2009" s="307">
        <v>3140861.4350617076</v>
      </c>
      <c r="I2009" s="315">
        <v>2740575.3807641626</v>
      </c>
      <c r="J2009" s="105">
        <v>0</v>
      </c>
      <c r="K2009" s="42">
        <v>0</v>
      </c>
      <c r="L2009" s="42" t="s">
        <v>4489</v>
      </c>
      <c r="M2009" s="50" t="s">
        <v>2372</v>
      </c>
      <c r="N2009" s="50" t="s">
        <v>5532</v>
      </c>
      <c r="O2009" s="137" t="s">
        <v>2374</v>
      </c>
      <c r="P2009" s="42" t="s">
        <v>64</v>
      </c>
      <c r="Q2009" s="42" t="s">
        <v>65</v>
      </c>
      <c r="R2009" s="42">
        <v>2</v>
      </c>
      <c r="S2009" s="137" t="s">
        <v>2254</v>
      </c>
      <c r="T2009" s="62">
        <v>16867538196.9</v>
      </c>
      <c r="U2009" s="62">
        <v>14487907740.719999</v>
      </c>
      <c r="Z2009" s="42" t="s">
        <v>68</v>
      </c>
      <c r="AJ2009" s="42"/>
      <c r="AW2009" s="42" t="s">
        <v>2412</v>
      </c>
      <c r="AX2009" s="42"/>
      <c r="AY2009" s="42"/>
      <c r="AZ2009" s="42"/>
      <c r="BA2009" s="42"/>
      <c r="BB2009" s="42"/>
      <c r="BN2009" s="128" t="s">
        <v>4578</v>
      </c>
      <c r="BO2009" s="58" t="str">
        <f t="shared" si="31"/>
        <v>境内资产</v>
      </c>
      <c r="BP2009" s="58" t="str">
        <f>IF(M2009="",VLOOKUP(D2009,Sheet4!$A$1:$B$92,2,0),VLOOKUP(Q2009,Sheet4!$A$1:$B$92,2,0))</f>
        <v>保险资产管理产品</v>
      </c>
    </row>
    <row r="2010" spans="1:68" s="58" customFormat="1" ht="12.75" customHeight="1">
      <c r="A2010" s="137" t="s">
        <v>2278</v>
      </c>
      <c r="B2010" s="50" t="s">
        <v>2328</v>
      </c>
      <c r="C2010" s="252" t="s">
        <v>5552</v>
      </c>
      <c r="D2010" s="257" t="s">
        <v>672</v>
      </c>
      <c r="E2010" s="42" t="s">
        <v>4449</v>
      </c>
      <c r="F2010" s="42" t="s">
        <v>2328</v>
      </c>
      <c r="G2010" s="42"/>
      <c r="H2010" s="307">
        <v>5096495.2211622084</v>
      </c>
      <c r="I2010" s="315">
        <v>4917590.1560903192</v>
      </c>
      <c r="J2010" s="105">
        <v>0</v>
      </c>
      <c r="K2010" s="42">
        <v>0</v>
      </c>
      <c r="L2010" s="42" t="s">
        <v>4489</v>
      </c>
      <c r="M2010" s="50" t="s">
        <v>2372</v>
      </c>
      <c r="N2010" s="50" t="s">
        <v>5532</v>
      </c>
      <c r="O2010" s="137" t="s">
        <v>2374</v>
      </c>
      <c r="P2010" s="42" t="s">
        <v>64</v>
      </c>
      <c r="Q2010" s="42" t="s">
        <v>65</v>
      </c>
      <c r="R2010" s="42">
        <v>2</v>
      </c>
      <c r="S2010" s="137" t="s">
        <v>2254</v>
      </c>
      <c r="T2010" s="62">
        <v>16867538196.9</v>
      </c>
      <c r="U2010" s="62">
        <v>14487907740.719999</v>
      </c>
      <c r="Z2010" s="42" t="s">
        <v>68</v>
      </c>
      <c r="AJ2010" s="42"/>
      <c r="AW2010" s="42" t="s">
        <v>2412</v>
      </c>
      <c r="AX2010" s="42"/>
      <c r="AY2010" s="42"/>
      <c r="AZ2010" s="42"/>
      <c r="BA2010" s="42"/>
      <c r="BB2010" s="42"/>
      <c r="BN2010" s="128" t="s">
        <v>4578</v>
      </c>
      <c r="BO2010" s="58" t="str">
        <f t="shared" si="31"/>
        <v>境内资产</v>
      </c>
      <c r="BP2010" s="58" t="str">
        <f>IF(M2010="",VLOOKUP(D2010,Sheet4!$A$1:$B$92,2,0),VLOOKUP(Q2010,Sheet4!$A$1:$B$92,2,0))</f>
        <v>保险资产管理产品</v>
      </c>
    </row>
    <row r="2011" spans="1:68" s="58" customFormat="1" ht="12.75" customHeight="1">
      <c r="A2011" s="137" t="s">
        <v>2279</v>
      </c>
      <c r="B2011" s="50" t="s">
        <v>2329</v>
      </c>
      <c r="C2011" s="252" t="s">
        <v>5552</v>
      </c>
      <c r="D2011" s="257" t="s">
        <v>672</v>
      </c>
      <c r="E2011" s="42" t="s">
        <v>4450</v>
      </c>
      <c r="F2011" s="42" t="s">
        <v>2329</v>
      </c>
      <c r="G2011" s="42"/>
      <c r="H2011" s="307">
        <v>1135957.8358035879</v>
      </c>
      <c r="I2011" s="315">
        <v>877452.42224391969</v>
      </c>
      <c r="J2011" s="105">
        <v>0</v>
      </c>
      <c r="K2011" s="42">
        <v>0</v>
      </c>
      <c r="L2011" s="42" t="s">
        <v>4489</v>
      </c>
      <c r="M2011" s="50" t="s">
        <v>2372</v>
      </c>
      <c r="N2011" s="50" t="s">
        <v>5532</v>
      </c>
      <c r="O2011" s="137" t="s">
        <v>2374</v>
      </c>
      <c r="P2011" s="42" t="s">
        <v>64</v>
      </c>
      <c r="Q2011" s="42" t="s">
        <v>65</v>
      </c>
      <c r="R2011" s="42">
        <v>2</v>
      </c>
      <c r="S2011" s="137" t="s">
        <v>2254</v>
      </c>
      <c r="T2011" s="62">
        <v>16867538196.9</v>
      </c>
      <c r="U2011" s="62">
        <v>14487907740.719999</v>
      </c>
      <c r="Z2011" s="42" t="s">
        <v>68</v>
      </c>
      <c r="AJ2011" s="42"/>
      <c r="AW2011" s="42" t="s">
        <v>2412</v>
      </c>
      <c r="AX2011" s="42"/>
      <c r="AY2011" s="42"/>
      <c r="AZ2011" s="42"/>
      <c r="BA2011" s="42"/>
      <c r="BB2011" s="42"/>
      <c r="BN2011" s="128" t="s">
        <v>4578</v>
      </c>
      <c r="BO2011" s="58" t="str">
        <f t="shared" si="31"/>
        <v>境内资产</v>
      </c>
      <c r="BP2011" s="58" t="str">
        <f>IF(M2011="",VLOOKUP(D2011,Sheet4!$A$1:$B$92,2,0),VLOOKUP(Q2011,Sheet4!$A$1:$B$92,2,0))</f>
        <v>保险资产管理产品</v>
      </c>
    </row>
    <row r="2012" spans="1:68" s="58" customFormat="1" ht="12.75" customHeight="1">
      <c r="A2012" s="137" t="s">
        <v>2280</v>
      </c>
      <c r="B2012" s="50" t="s">
        <v>2330</v>
      </c>
      <c r="C2012" s="252" t="s">
        <v>5552</v>
      </c>
      <c r="D2012" s="257" t="s">
        <v>672</v>
      </c>
      <c r="E2012" s="42" t="s">
        <v>4451</v>
      </c>
      <c r="F2012" s="42" t="s">
        <v>2330</v>
      </c>
      <c r="G2012" s="42"/>
      <c r="H2012" s="307">
        <v>5297432.5824027471</v>
      </c>
      <c r="I2012" s="315">
        <v>3269650.9915488483</v>
      </c>
      <c r="J2012" s="105">
        <v>0</v>
      </c>
      <c r="K2012" s="42">
        <v>0</v>
      </c>
      <c r="L2012" s="42" t="s">
        <v>4489</v>
      </c>
      <c r="M2012" s="50" t="s">
        <v>2372</v>
      </c>
      <c r="N2012" s="50" t="s">
        <v>5532</v>
      </c>
      <c r="O2012" s="137" t="s">
        <v>2374</v>
      </c>
      <c r="P2012" s="42" t="s">
        <v>64</v>
      </c>
      <c r="Q2012" s="42" t="s">
        <v>65</v>
      </c>
      <c r="R2012" s="42">
        <v>2</v>
      </c>
      <c r="S2012" s="137" t="s">
        <v>2254</v>
      </c>
      <c r="T2012" s="62">
        <v>16867538196.9</v>
      </c>
      <c r="U2012" s="62">
        <v>14487907740.719999</v>
      </c>
      <c r="Z2012" s="42" t="s">
        <v>68</v>
      </c>
      <c r="AJ2012" s="42"/>
      <c r="AW2012" s="42" t="s">
        <v>2412</v>
      </c>
      <c r="AX2012" s="42"/>
      <c r="AY2012" s="42"/>
      <c r="AZ2012" s="42"/>
      <c r="BA2012" s="42"/>
      <c r="BB2012" s="42"/>
      <c r="BN2012" s="128" t="s">
        <v>4578</v>
      </c>
      <c r="BO2012" s="58" t="str">
        <f t="shared" si="31"/>
        <v>境内资产</v>
      </c>
      <c r="BP2012" s="58" t="str">
        <f>IF(M2012="",VLOOKUP(D2012,Sheet4!$A$1:$B$92,2,0),VLOOKUP(Q2012,Sheet4!$A$1:$B$92,2,0))</f>
        <v>保险资产管理产品</v>
      </c>
    </row>
    <row r="2013" spans="1:68" s="58" customFormat="1" ht="12.75" customHeight="1">
      <c r="A2013" s="137" t="s">
        <v>2281</v>
      </c>
      <c r="B2013" s="50" t="s">
        <v>2331</v>
      </c>
      <c r="C2013" s="252" t="s">
        <v>5552</v>
      </c>
      <c r="D2013" s="257" t="s">
        <v>672</v>
      </c>
      <c r="E2013" s="42" t="s">
        <v>2546</v>
      </c>
      <c r="F2013" s="42" t="s">
        <v>2331</v>
      </c>
      <c r="G2013" s="42"/>
      <c r="H2013" s="307">
        <v>2976163.0989985387</v>
      </c>
      <c r="I2013" s="315">
        <v>3329311.7138688136</v>
      </c>
      <c r="J2013" s="105">
        <v>0</v>
      </c>
      <c r="K2013" s="42">
        <v>0</v>
      </c>
      <c r="L2013" s="42" t="s">
        <v>4489</v>
      </c>
      <c r="M2013" s="50" t="s">
        <v>2372</v>
      </c>
      <c r="N2013" s="50" t="s">
        <v>5532</v>
      </c>
      <c r="O2013" s="137" t="s">
        <v>2374</v>
      </c>
      <c r="P2013" s="42" t="s">
        <v>64</v>
      </c>
      <c r="Q2013" s="42" t="s">
        <v>65</v>
      </c>
      <c r="R2013" s="42">
        <v>2</v>
      </c>
      <c r="S2013" s="137" t="s">
        <v>2254</v>
      </c>
      <c r="T2013" s="62">
        <v>16867538196.9</v>
      </c>
      <c r="U2013" s="62">
        <v>14487907740.719999</v>
      </c>
      <c r="Z2013" s="42" t="s">
        <v>68</v>
      </c>
      <c r="AJ2013" s="42"/>
      <c r="AW2013" s="42" t="s">
        <v>2412</v>
      </c>
      <c r="AX2013" s="42"/>
      <c r="AY2013" s="42"/>
      <c r="AZ2013" s="42"/>
      <c r="BA2013" s="42"/>
      <c r="BB2013" s="42"/>
      <c r="BN2013" s="128" t="s">
        <v>4578</v>
      </c>
      <c r="BO2013" s="58" t="str">
        <f t="shared" si="31"/>
        <v>境内资产</v>
      </c>
      <c r="BP2013" s="58" t="str">
        <f>IF(M2013="",VLOOKUP(D2013,Sheet4!$A$1:$B$92,2,0),VLOOKUP(Q2013,Sheet4!$A$1:$B$92,2,0))</f>
        <v>保险资产管理产品</v>
      </c>
    </row>
    <row r="2014" spans="1:68" s="58" customFormat="1" ht="12.75" customHeight="1">
      <c r="A2014" s="137" t="s">
        <v>2102</v>
      </c>
      <c r="B2014" s="50" t="s">
        <v>2332</v>
      </c>
      <c r="C2014" s="252" t="s">
        <v>5552</v>
      </c>
      <c r="D2014" s="257" t="s">
        <v>672</v>
      </c>
      <c r="E2014" s="42" t="s">
        <v>3651</v>
      </c>
      <c r="F2014" s="42" t="s">
        <v>2332</v>
      </c>
      <c r="G2014" s="42"/>
      <c r="H2014" s="307">
        <v>1580614.6542852267</v>
      </c>
      <c r="I2014" s="315">
        <v>1586794.7823180661</v>
      </c>
      <c r="J2014" s="105">
        <v>0</v>
      </c>
      <c r="K2014" s="42">
        <v>0</v>
      </c>
      <c r="L2014" s="42" t="s">
        <v>4489</v>
      </c>
      <c r="M2014" s="50" t="s">
        <v>2372</v>
      </c>
      <c r="N2014" s="50" t="s">
        <v>5532</v>
      </c>
      <c r="O2014" s="137" t="s">
        <v>2374</v>
      </c>
      <c r="P2014" s="42" t="s">
        <v>64</v>
      </c>
      <c r="Q2014" s="42" t="s">
        <v>65</v>
      </c>
      <c r="R2014" s="42">
        <v>2</v>
      </c>
      <c r="S2014" s="137" t="s">
        <v>2254</v>
      </c>
      <c r="T2014" s="62">
        <v>16867538196.9</v>
      </c>
      <c r="U2014" s="62">
        <v>14487907740.719999</v>
      </c>
      <c r="Z2014" s="42" t="s">
        <v>280</v>
      </c>
      <c r="AJ2014" s="42"/>
      <c r="AW2014" s="42" t="s">
        <v>2412</v>
      </c>
      <c r="AX2014" s="42"/>
      <c r="AY2014" s="42"/>
      <c r="AZ2014" s="42"/>
      <c r="BA2014" s="42"/>
      <c r="BB2014" s="42"/>
      <c r="BN2014" s="128" t="s">
        <v>4578</v>
      </c>
      <c r="BO2014" s="58" t="str">
        <f t="shared" si="31"/>
        <v>境内资产</v>
      </c>
      <c r="BP2014" s="58" t="str">
        <f>IF(M2014="",VLOOKUP(D2014,Sheet4!$A$1:$B$92,2,0),VLOOKUP(Q2014,Sheet4!$A$1:$B$92,2,0))</f>
        <v>保险资产管理产品</v>
      </c>
    </row>
    <row r="2015" spans="1:68" s="58" customFormat="1" ht="12.75" customHeight="1">
      <c r="A2015" s="137" t="s">
        <v>2282</v>
      </c>
      <c r="B2015" s="50" t="s">
        <v>2333</v>
      </c>
      <c r="C2015" s="252" t="s">
        <v>5552</v>
      </c>
      <c r="D2015" s="257" t="s">
        <v>672</v>
      </c>
      <c r="E2015" s="42" t="s">
        <v>3677</v>
      </c>
      <c r="F2015" s="42" t="s">
        <v>2333</v>
      </c>
      <c r="G2015" s="42"/>
      <c r="H2015" s="307">
        <v>7932990.4607899627</v>
      </c>
      <c r="I2015" s="315">
        <v>6623958.9378928617</v>
      </c>
      <c r="J2015" s="105">
        <v>0</v>
      </c>
      <c r="K2015" s="42">
        <v>0</v>
      </c>
      <c r="L2015" s="42" t="s">
        <v>4489</v>
      </c>
      <c r="M2015" s="50" t="s">
        <v>2372</v>
      </c>
      <c r="N2015" s="50" t="s">
        <v>5532</v>
      </c>
      <c r="O2015" s="137" t="s">
        <v>2374</v>
      </c>
      <c r="P2015" s="42" t="s">
        <v>64</v>
      </c>
      <c r="Q2015" s="42" t="s">
        <v>65</v>
      </c>
      <c r="R2015" s="42">
        <v>2</v>
      </c>
      <c r="S2015" s="137" t="s">
        <v>2254</v>
      </c>
      <c r="T2015" s="62">
        <v>16867538196.9</v>
      </c>
      <c r="U2015" s="62">
        <v>14487907740.719999</v>
      </c>
      <c r="Z2015" s="42" t="s">
        <v>280</v>
      </c>
      <c r="AJ2015" s="42"/>
      <c r="AW2015" s="42" t="s">
        <v>2412</v>
      </c>
      <c r="AX2015" s="42"/>
      <c r="AY2015" s="42"/>
      <c r="AZ2015" s="42"/>
      <c r="BA2015" s="42"/>
      <c r="BB2015" s="42"/>
      <c r="BN2015" s="128" t="s">
        <v>4578</v>
      </c>
      <c r="BO2015" s="58" t="str">
        <f t="shared" si="31"/>
        <v>境内资产</v>
      </c>
      <c r="BP2015" s="58" t="str">
        <f>IF(M2015="",VLOOKUP(D2015,Sheet4!$A$1:$B$92,2,0),VLOOKUP(Q2015,Sheet4!$A$1:$B$92,2,0))</f>
        <v>保险资产管理产品</v>
      </c>
    </row>
    <row r="2016" spans="1:68" s="58" customFormat="1" ht="12.75" customHeight="1">
      <c r="A2016" s="137" t="s">
        <v>2283</v>
      </c>
      <c r="B2016" s="50" t="s">
        <v>2334</v>
      </c>
      <c r="C2016" s="252" t="s">
        <v>5552</v>
      </c>
      <c r="D2016" s="257" t="s">
        <v>678</v>
      </c>
      <c r="E2016" s="42" t="s">
        <v>4452</v>
      </c>
      <c r="F2016" s="42" t="s">
        <v>2334</v>
      </c>
      <c r="G2016" s="42"/>
      <c r="H2016" s="307">
        <v>709524.1508557843</v>
      </c>
      <c r="I2016" s="315">
        <v>556788.61436843011</v>
      </c>
      <c r="J2016" s="105">
        <v>0</v>
      </c>
      <c r="K2016" s="42">
        <v>0</v>
      </c>
      <c r="L2016" s="42" t="s">
        <v>4489</v>
      </c>
      <c r="M2016" s="50" t="s">
        <v>2372</v>
      </c>
      <c r="N2016" s="50" t="s">
        <v>5532</v>
      </c>
      <c r="O2016" s="137" t="s">
        <v>2374</v>
      </c>
      <c r="P2016" s="42" t="s">
        <v>64</v>
      </c>
      <c r="Q2016" s="42" t="s">
        <v>65</v>
      </c>
      <c r="R2016" s="42">
        <v>2</v>
      </c>
      <c r="S2016" s="137" t="s">
        <v>2254</v>
      </c>
      <c r="T2016" s="62">
        <v>16867538196.9</v>
      </c>
      <c r="U2016" s="62">
        <v>14487907740.719999</v>
      </c>
      <c r="Z2016" s="42" t="s">
        <v>68</v>
      </c>
      <c r="AJ2016" s="42"/>
      <c r="AW2016" s="42" t="s">
        <v>2412</v>
      </c>
      <c r="AX2016" s="42"/>
      <c r="AY2016" s="42"/>
      <c r="AZ2016" s="42"/>
      <c r="BA2016" s="42"/>
      <c r="BB2016" s="42"/>
      <c r="BN2016" s="128" t="s">
        <v>4578</v>
      </c>
      <c r="BO2016" s="58" t="str">
        <f t="shared" si="31"/>
        <v>境内资产</v>
      </c>
      <c r="BP2016" s="58" t="str">
        <f>IF(M2016="",VLOOKUP(D2016,Sheet4!$A$1:$B$92,2,0),VLOOKUP(Q2016,Sheet4!$A$1:$B$92,2,0))</f>
        <v>保险资产管理产品</v>
      </c>
    </row>
    <row r="2017" spans="1:68" s="58" customFormat="1" ht="12.75" customHeight="1">
      <c r="A2017" s="137" t="s">
        <v>2284</v>
      </c>
      <c r="B2017" s="50" t="s">
        <v>2335</v>
      </c>
      <c r="C2017" s="252" t="s">
        <v>5552</v>
      </c>
      <c r="D2017" s="257" t="s">
        <v>678</v>
      </c>
      <c r="E2017" s="42" t="s">
        <v>4453</v>
      </c>
      <c r="F2017" s="42" t="s">
        <v>2335</v>
      </c>
      <c r="G2017" s="42"/>
      <c r="H2017" s="307">
        <v>3162632.6128363083</v>
      </c>
      <c r="I2017" s="315">
        <v>2654870.0199469924</v>
      </c>
      <c r="J2017" s="105">
        <v>0</v>
      </c>
      <c r="K2017" s="42">
        <v>0</v>
      </c>
      <c r="L2017" s="42" t="s">
        <v>4489</v>
      </c>
      <c r="M2017" s="50" t="s">
        <v>2372</v>
      </c>
      <c r="N2017" s="50" t="s">
        <v>5532</v>
      </c>
      <c r="O2017" s="137" t="s">
        <v>2374</v>
      </c>
      <c r="P2017" s="42" t="s">
        <v>64</v>
      </c>
      <c r="Q2017" s="42" t="s">
        <v>65</v>
      </c>
      <c r="R2017" s="42">
        <v>2</v>
      </c>
      <c r="S2017" s="137" t="s">
        <v>2254</v>
      </c>
      <c r="T2017" s="62">
        <v>16867538196.9</v>
      </c>
      <c r="U2017" s="62">
        <v>14487907740.719999</v>
      </c>
      <c r="Z2017" s="42" t="s">
        <v>68</v>
      </c>
      <c r="AJ2017" s="42"/>
      <c r="AW2017" s="42" t="s">
        <v>2412</v>
      </c>
      <c r="AX2017" s="42"/>
      <c r="AY2017" s="42"/>
      <c r="AZ2017" s="42"/>
      <c r="BA2017" s="42"/>
      <c r="BB2017" s="42"/>
      <c r="BN2017" s="128" t="s">
        <v>4578</v>
      </c>
      <c r="BO2017" s="58" t="str">
        <f t="shared" si="31"/>
        <v>境内资产</v>
      </c>
      <c r="BP2017" s="58" t="str">
        <f>IF(M2017="",VLOOKUP(D2017,Sheet4!$A$1:$B$92,2,0),VLOOKUP(Q2017,Sheet4!$A$1:$B$92,2,0))</f>
        <v>保险资产管理产品</v>
      </c>
    </row>
    <row r="2018" spans="1:68" s="58" customFormat="1" ht="12.75" customHeight="1">
      <c r="A2018" s="137" t="s">
        <v>2285</v>
      </c>
      <c r="B2018" s="50" t="s">
        <v>2336</v>
      </c>
      <c r="C2018" s="252" t="s">
        <v>5552</v>
      </c>
      <c r="D2018" s="257" t="s">
        <v>678</v>
      </c>
      <c r="E2018" s="42" t="s">
        <v>4454</v>
      </c>
      <c r="F2018" s="42" t="s">
        <v>2336</v>
      </c>
      <c r="G2018" s="42"/>
      <c r="H2018" s="307">
        <v>2347968.4249914014</v>
      </c>
      <c r="I2018" s="315">
        <v>1143120.9754804105</v>
      </c>
      <c r="J2018" s="105">
        <v>0</v>
      </c>
      <c r="K2018" s="42">
        <v>0</v>
      </c>
      <c r="L2018" s="42" t="s">
        <v>4489</v>
      </c>
      <c r="M2018" s="50" t="s">
        <v>2372</v>
      </c>
      <c r="N2018" s="50" t="s">
        <v>5532</v>
      </c>
      <c r="O2018" s="137" t="s">
        <v>2374</v>
      </c>
      <c r="P2018" s="42" t="s">
        <v>64</v>
      </c>
      <c r="Q2018" s="42" t="s">
        <v>65</v>
      </c>
      <c r="R2018" s="42">
        <v>2</v>
      </c>
      <c r="S2018" s="137" t="s">
        <v>2254</v>
      </c>
      <c r="T2018" s="62">
        <v>16867538196.9</v>
      </c>
      <c r="U2018" s="62">
        <v>14487907740.719999</v>
      </c>
      <c r="Z2018" s="42" t="s">
        <v>68</v>
      </c>
      <c r="AJ2018" s="42"/>
      <c r="AW2018" s="42" t="s">
        <v>2412</v>
      </c>
      <c r="AX2018" s="42"/>
      <c r="AY2018" s="42"/>
      <c r="AZ2018" s="42"/>
      <c r="BA2018" s="42"/>
      <c r="BB2018" s="42"/>
      <c r="BN2018" s="128" t="s">
        <v>4578</v>
      </c>
      <c r="BO2018" s="58" t="str">
        <f t="shared" si="31"/>
        <v>境内资产</v>
      </c>
      <c r="BP2018" s="58" t="str">
        <f>IF(M2018="",VLOOKUP(D2018,Sheet4!$A$1:$B$92,2,0),VLOOKUP(Q2018,Sheet4!$A$1:$B$92,2,0))</f>
        <v>保险资产管理产品</v>
      </c>
    </row>
    <row r="2019" spans="1:68" s="58" customFormat="1" ht="12.75" customHeight="1">
      <c r="A2019" s="137" t="s">
        <v>2286</v>
      </c>
      <c r="B2019" s="50" t="s">
        <v>2337</v>
      </c>
      <c r="C2019" s="252" t="s">
        <v>5552</v>
      </c>
      <c r="D2019" s="257" t="s">
        <v>678</v>
      </c>
      <c r="E2019" s="42" t="s">
        <v>4455</v>
      </c>
      <c r="F2019" s="42" t="s">
        <v>2337</v>
      </c>
      <c r="G2019" s="42"/>
      <c r="H2019" s="307">
        <v>1943051.7760221707</v>
      </c>
      <c r="I2019" s="315">
        <v>967774.5143641748</v>
      </c>
      <c r="J2019" s="105">
        <v>0</v>
      </c>
      <c r="K2019" s="42">
        <v>0</v>
      </c>
      <c r="L2019" s="42" t="s">
        <v>4489</v>
      </c>
      <c r="M2019" s="50" t="s">
        <v>2372</v>
      </c>
      <c r="N2019" s="50" t="s">
        <v>5532</v>
      </c>
      <c r="O2019" s="137" t="s">
        <v>2374</v>
      </c>
      <c r="P2019" s="42" t="s">
        <v>64</v>
      </c>
      <c r="Q2019" s="42" t="s">
        <v>65</v>
      </c>
      <c r="R2019" s="42">
        <v>2</v>
      </c>
      <c r="S2019" s="137" t="s">
        <v>2254</v>
      </c>
      <c r="T2019" s="62">
        <v>16867538196.9</v>
      </c>
      <c r="U2019" s="62">
        <v>14487907740.719999</v>
      </c>
      <c r="Z2019" s="42" t="s">
        <v>68</v>
      </c>
      <c r="AJ2019" s="42"/>
      <c r="AW2019" s="42" t="s">
        <v>2412</v>
      </c>
      <c r="AX2019" s="42"/>
      <c r="AY2019" s="42"/>
      <c r="AZ2019" s="42"/>
      <c r="BA2019" s="42"/>
      <c r="BB2019" s="42"/>
      <c r="BN2019" s="128" t="s">
        <v>4578</v>
      </c>
      <c r="BO2019" s="58" t="str">
        <f t="shared" si="31"/>
        <v>境内资产</v>
      </c>
      <c r="BP2019" s="58" t="str">
        <f>IF(M2019="",VLOOKUP(D2019,Sheet4!$A$1:$B$92,2,0),VLOOKUP(Q2019,Sheet4!$A$1:$B$92,2,0))</f>
        <v>保险资产管理产品</v>
      </c>
    </row>
    <row r="2020" spans="1:68" s="58" customFormat="1" ht="12.75" customHeight="1">
      <c r="A2020" s="137" t="s">
        <v>2287</v>
      </c>
      <c r="B2020" s="50" t="s">
        <v>2338</v>
      </c>
      <c r="C2020" s="252" t="s">
        <v>5552</v>
      </c>
      <c r="D2020" s="257" t="s">
        <v>678</v>
      </c>
      <c r="E2020" s="42" t="s">
        <v>4456</v>
      </c>
      <c r="F2020" s="42" t="s">
        <v>2338</v>
      </c>
      <c r="G2020" s="42"/>
      <c r="H2020" s="307">
        <v>4215252.629797115</v>
      </c>
      <c r="I2020" s="315">
        <v>3135436.0970843523</v>
      </c>
      <c r="J2020" s="105">
        <v>0</v>
      </c>
      <c r="K2020" s="42">
        <v>0</v>
      </c>
      <c r="L2020" s="42" t="s">
        <v>4489</v>
      </c>
      <c r="M2020" s="50" t="s">
        <v>2372</v>
      </c>
      <c r="N2020" s="50" t="s">
        <v>5532</v>
      </c>
      <c r="O2020" s="137" t="s">
        <v>2374</v>
      </c>
      <c r="P2020" s="42" t="s">
        <v>64</v>
      </c>
      <c r="Q2020" s="42" t="s">
        <v>65</v>
      </c>
      <c r="R2020" s="42">
        <v>2</v>
      </c>
      <c r="S2020" s="137" t="s">
        <v>2254</v>
      </c>
      <c r="T2020" s="62">
        <v>16867538196.9</v>
      </c>
      <c r="U2020" s="62">
        <v>14487907740.719999</v>
      </c>
      <c r="Z2020" s="42" t="s">
        <v>68</v>
      </c>
      <c r="AJ2020" s="42"/>
      <c r="AW2020" s="42" t="s">
        <v>2412</v>
      </c>
      <c r="AX2020" s="42"/>
      <c r="AY2020" s="42"/>
      <c r="AZ2020" s="42"/>
      <c r="BA2020" s="42"/>
      <c r="BB2020" s="42"/>
      <c r="BN2020" s="128" t="s">
        <v>4578</v>
      </c>
      <c r="BO2020" s="58" t="str">
        <f t="shared" si="31"/>
        <v>境内资产</v>
      </c>
      <c r="BP2020" s="58" t="str">
        <f>IF(M2020="",VLOOKUP(D2020,Sheet4!$A$1:$B$92,2,0),VLOOKUP(Q2020,Sheet4!$A$1:$B$92,2,0))</f>
        <v>保险资产管理产品</v>
      </c>
    </row>
    <row r="2021" spans="1:68" s="58" customFormat="1" ht="12.75" customHeight="1">
      <c r="A2021" s="137" t="s">
        <v>2288</v>
      </c>
      <c r="B2021" s="50" t="s">
        <v>2339</v>
      </c>
      <c r="C2021" s="252" t="s">
        <v>5552</v>
      </c>
      <c r="D2021" s="257" t="s">
        <v>678</v>
      </c>
      <c r="E2021" s="42" t="s">
        <v>4457</v>
      </c>
      <c r="F2021" s="42" t="s">
        <v>2339</v>
      </c>
      <c r="G2021" s="42"/>
      <c r="H2021" s="307">
        <v>206056.76691094579</v>
      </c>
      <c r="I2021" s="315">
        <v>142551.16057659642</v>
      </c>
      <c r="J2021" s="105">
        <v>0</v>
      </c>
      <c r="K2021" s="42">
        <v>0</v>
      </c>
      <c r="L2021" s="42" t="s">
        <v>4489</v>
      </c>
      <c r="M2021" s="50" t="s">
        <v>2372</v>
      </c>
      <c r="N2021" s="50" t="s">
        <v>5532</v>
      </c>
      <c r="O2021" s="137" t="s">
        <v>2374</v>
      </c>
      <c r="P2021" s="42" t="s">
        <v>64</v>
      </c>
      <c r="Q2021" s="42" t="s">
        <v>65</v>
      </c>
      <c r="R2021" s="42">
        <v>2</v>
      </c>
      <c r="S2021" s="137" t="s">
        <v>2254</v>
      </c>
      <c r="T2021" s="62">
        <v>16867538196.9</v>
      </c>
      <c r="U2021" s="62">
        <v>14487907740.719999</v>
      </c>
      <c r="Z2021" s="42" t="s">
        <v>68</v>
      </c>
      <c r="AJ2021" s="42"/>
      <c r="AW2021" s="42" t="s">
        <v>2412</v>
      </c>
      <c r="AX2021" s="42"/>
      <c r="AY2021" s="42"/>
      <c r="AZ2021" s="42"/>
      <c r="BA2021" s="42"/>
      <c r="BB2021" s="42"/>
      <c r="BN2021" s="128" t="s">
        <v>4578</v>
      </c>
      <c r="BO2021" s="58" t="str">
        <f t="shared" si="31"/>
        <v>境内资产</v>
      </c>
      <c r="BP2021" s="58" t="str">
        <f>IF(M2021="",VLOOKUP(D2021,Sheet4!$A$1:$B$92,2,0),VLOOKUP(Q2021,Sheet4!$A$1:$B$92,2,0))</f>
        <v>保险资产管理产品</v>
      </c>
    </row>
    <row r="2022" spans="1:68" s="58" customFormat="1" ht="12.75" customHeight="1">
      <c r="A2022" s="137" t="s">
        <v>2289</v>
      </c>
      <c r="B2022" s="50" t="s">
        <v>2340</v>
      </c>
      <c r="C2022" s="252" t="s">
        <v>5552</v>
      </c>
      <c r="D2022" s="257" t="s">
        <v>689</v>
      </c>
      <c r="E2022" s="42" t="s">
        <v>4458</v>
      </c>
      <c r="F2022" s="42" t="s">
        <v>2340</v>
      </c>
      <c r="G2022" s="42"/>
      <c r="H2022" s="307">
        <v>1945398.3183367064</v>
      </c>
      <c r="I2022" s="315">
        <v>1151947.1205397132</v>
      </c>
      <c r="J2022" s="105">
        <v>0</v>
      </c>
      <c r="K2022" s="42">
        <v>0</v>
      </c>
      <c r="L2022" s="42" t="s">
        <v>4489</v>
      </c>
      <c r="M2022" s="50" t="s">
        <v>2372</v>
      </c>
      <c r="N2022" s="50" t="s">
        <v>5532</v>
      </c>
      <c r="O2022" s="137" t="s">
        <v>2374</v>
      </c>
      <c r="P2022" s="42" t="s">
        <v>64</v>
      </c>
      <c r="Q2022" s="42" t="s">
        <v>65</v>
      </c>
      <c r="R2022" s="42">
        <v>2</v>
      </c>
      <c r="S2022" s="137" t="s">
        <v>2254</v>
      </c>
      <c r="T2022" s="62">
        <v>16867538196.9</v>
      </c>
      <c r="U2022" s="62">
        <v>14487907740.719999</v>
      </c>
      <c r="Z2022" s="42" t="s">
        <v>68</v>
      </c>
      <c r="AJ2022" s="42"/>
      <c r="AW2022" s="42" t="s">
        <v>2412</v>
      </c>
      <c r="AX2022" s="42"/>
      <c r="AY2022" s="42"/>
      <c r="AZ2022" s="42"/>
      <c r="BA2022" s="42"/>
      <c r="BB2022" s="42"/>
      <c r="BN2022" s="128" t="s">
        <v>4578</v>
      </c>
      <c r="BO2022" s="58" t="str">
        <f t="shared" si="31"/>
        <v>境内资产</v>
      </c>
      <c r="BP2022" s="58" t="str">
        <f>IF(M2022="",VLOOKUP(D2022,Sheet4!$A$1:$B$92,2,0),VLOOKUP(Q2022,Sheet4!$A$1:$B$92,2,0))</f>
        <v>保险资产管理产品</v>
      </c>
    </row>
    <row r="2023" spans="1:68" s="58" customFormat="1" ht="12.75" customHeight="1">
      <c r="A2023" s="137" t="s">
        <v>2290</v>
      </c>
      <c r="B2023" s="50" t="s">
        <v>2341</v>
      </c>
      <c r="C2023" s="252" t="s">
        <v>5552</v>
      </c>
      <c r="D2023" s="257" t="s">
        <v>689</v>
      </c>
      <c r="E2023" s="42" t="s">
        <v>4459</v>
      </c>
      <c r="F2023" s="42" t="s">
        <v>2341</v>
      </c>
      <c r="G2023" s="42"/>
      <c r="H2023" s="307">
        <v>2310267.1088610417</v>
      </c>
      <c r="I2023" s="315">
        <v>1052086.9010713592</v>
      </c>
      <c r="J2023" s="105">
        <v>0</v>
      </c>
      <c r="K2023" s="42">
        <v>0</v>
      </c>
      <c r="L2023" s="42" t="s">
        <v>4489</v>
      </c>
      <c r="M2023" s="50" t="s">
        <v>2372</v>
      </c>
      <c r="N2023" s="50" t="s">
        <v>5532</v>
      </c>
      <c r="O2023" s="137" t="s">
        <v>2374</v>
      </c>
      <c r="P2023" s="42" t="s">
        <v>64</v>
      </c>
      <c r="Q2023" s="42" t="s">
        <v>65</v>
      </c>
      <c r="R2023" s="42">
        <v>2</v>
      </c>
      <c r="S2023" s="137" t="s">
        <v>2254</v>
      </c>
      <c r="T2023" s="62">
        <v>16867538196.9</v>
      </c>
      <c r="U2023" s="62">
        <v>14487907740.719999</v>
      </c>
      <c r="Z2023" s="42" t="s">
        <v>68</v>
      </c>
      <c r="AJ2023" s="42"/>
      <c r="AW2023" s="42" t="s">
        <v>2412</v>
      </c>
      <c r="AX2023" s="42"/>
      <c r="AY2023" s="42"/>
      <c r="AZ2023" s="42"/>
      <c r="BA2023" s="42"/>
      <c r="BB2023" s="42"/>
      <c r="BN2023" s="128" t="s">
        <v>4578</v>
      </c>
      <c r="BO2023" s="58" t="str">
        <f t="shared" si="31"/>
        <v>境内资产</v>
      </c>
      <c r="BP2023" s="58" t="str">
        <f>IF(M2023="",VLOOKUP(D2023,Sheet4!$A$1:$B$92,2,0),VLOOKUP(Q2023,Sheet4!$A$1:$B$92,2,0))</f>
        <v>保险资产管理产品</v>
      </c>
    </row>
    <row r="2024" spans="1:68" s="58" customFormat="1" ht="12.75" customHeight="1">
      <c r="A2024" s="137" t="s">
        <v>2291</v>
      </c>
      <c r="B2024" s="50" t="s">
        <v>2342</v>
      </c>
      <c r="C2024" s="252" t="s">
        <v>5552</v>
      </c>
      <c r="D2024" s="257" t="s">
        <v>689</v>
      </c>
      <c r="E2024" s="42" t="s">
        <v>3211</v>
      </c>
      <c r="F2024" s="42" t="s">
        <v>2342</v>
      </c>
      <c r="G2024" s="42"/>
      <c r="H2024" s="307">
        <v>148187.60302427292</v>
      </c>
      <c r="I2024" s="315">
        <v>126549.89884815957</v>
      </c>
      <c r="J2024" s="105">
        <v>0</v>
      </c>
      <c r="K2024" s="42">
        <v>0</v>
      </c>
      <c r="L2024" s="42" t="s">
        <v>4489</v>
      </c>
      <c r="M2024" s="50" t="s">
        <v>2372</v>
      </c>
      <c r="N2024" s="50" t="s">
        <v>5532</v>
      </c>
      <c r="O2024" s="137" t="s">
        <v>2374</v>
      </c>
      <c r="P2024" s="42" t="s">
        <v>64</v>
      </c>
      <c r="Q2024" s="42" t="s">
        <v>65</v>
      </c>
      <c r="R2024" s="42">
        <v>2</v>
      </c>
      <c r="S2024" s="137" t="s">
        <v>2254</v>
      </c>
      <c r="T2024" s="62">
        <v>16867538196.9</v>
      </c>
      <c r="U2024" s="62">
        <v>14487907740.719999</v>
      </c>
      <c r="Z2024" s="42" t="s">
        <v>68</v>
      </c>
      <c r="AJ2024" s="42"/>
      <c r="AW2024" s="42" t="s">
        <v>2412</v>
      </c>
      <c r="AX2024" s="42"/>
      <c r="AY2024" s="42"/>
      <c r="AZ2024" s="42"/>
      <c r="BA2024" s="42"/>
      <c r="BB2024" s="42"/>
      <c r="BN2024" s="128" t="s">
        <v>4578</v>
      </c>
      <c r="BO2024" s="58" t="str">
        <f t="shared" si="31"/>
        <v>境内资产</v>
      </c>
      <c r="BP2024" s="58" t="str">
        <f>IF(M2024="",VLOOKUP(D2024,Sheet4!$A$1:$B$92,2,0),VLOOKUP(Q2024,Sheet4!$A$1:$B$92,2,0))</f>
        <v>保险资产管理产品</v>
      </c>
    </row>
    <row r="2025" spans="1:68" s="58" customFormat="1" ht="12.75" customHeight="1">
      <c r="A2025" s="137" t="s">
        <v>2292</v>
      </c>
      <c r="B2025" s="50" t="s">
        <v>2343</v>
      </c>
      <c r="C2025" s="252" t="s">
        <v>5552</v>
      </c>
      <c r="D2025" s="257" t="s">
        <v>689</v>
      </c>
      <c r="E2025" s="42" t="s">
        <v>3219</v>
      </c>
      <c r="F2025" s="42" t="s">
        <v>2343</v>
      </c>
      <c r="G2025" s="42"/>
      <c r="H2025" s="307">
        <v>3060851.3736285996</v>
      </c>
      <c r="I2025" s="315">
        <v>2032120.4160120443</v>
      </c>
      <c r="J2025" s="105">
        <v>0</v>
      </c>
      <c r="K2025" s="42">
        <v>0</v>
      </c>
      <c r="L2025" s="42" t="s">
        <v>4489</v>
      </c>
      <c r="M2025" s="50" t="s">
        <v>2372</v>
      </c>
      <c r="N2025" s="50" t="s">
        <v>5532</v>
      </c>
      <c r="O2025" s="137" t="s">
        <v>2374</v>
      </c>
      <c r="P2025" s="42" t="s">
        <v>64</v>
      </c>
      <c r="Q2025" s="42" t="s">
        <v>65</v>
      </c>
      <c r="R2025" s="42">
        <v>2</v>
      </c>
      <c r="S2025" s="137" t="s">
        <v>2254</v>
      </c>
      <c r="T2025" s="62">
        <v>16867538196.9</v>
      </c>
      <c r="U2025" s="62">
        <v>14487907740.719999</v>
      </c>
      <c r="Z2025" s="42" t="s">
        <v>280</v>
      </c>
      <c r="AJ2025" s="42"/>
      <c r="AW2025" s="42" t="s">
        <v>2412</v>
      </c>
      <c r="AX2025" s="42"/>
      <c r="AY2025" s="42"/>
      <c r="AZ2025" s="42"/>
      <c r="BA2025" s="42"/>
      <c r="BB2025" s="42"/>
      <c r="BN2025" s="128" t="s">
        <v>4578</v>
      </c>
      <c r="BO2025" s="58" t="str">
        <f t="shared" si="31"/>
        <v>境内资产</v>
      </c>
      <c r="BP2025" s="58" t="str">
        <f>IF(M2025="",VLOOKUP(D2025,Sheet4!$A$1:$B$92,2,0),VLOOKUP(Q2025,Sheet4!$A$1:$B$92,2,0))</f>
        <v>保险资产管理产品</v>
      </c>
    </row>
    <row r="2026" spans="1:68" s="58" customFormat="1" ht="12.75" customHeight="1">
      <c r="A2026" s="137" t="s">
        <v>2293</v>
      </c>
      <c r="B2026" s="50" t="s">
        <v>2344</v>
      </c>
      <c r="C2026" s="252" t="s">
        <v>5552</v>
      </c>
      <c r="D2026" s="257" t="s">
        <v>689</v>
      </c>
      <c r="E2026" s="42" t="s">
        <v>3250</v>
      </c>
      <c r="F2026" s="42" t="s">
        <v>2344</v>
      </c>
      <c r="G2026" s="42"/>
      <c r="H2026" s="307">
        <v>1950745.7958832092</v>
      </c>
      <c r="I2026" s="315">
        <v>1836346.2363488122</v>
      </c>
      <c r="J2026" s="105">
        <v>0</v>
      </c>
      <c r="K2026" s="42">
        <v>0</v>
      </c>
      <c r="L2026" s="42" t="s">
        <v>4489</v>
      </c>
      <c r="M2026" s="50" t="s">
        <v>2372</v>
      </c>
      <c r="N2026" s="50" t="s">
        <v>5532</v>
      </c>
      <c r="O2026" s="137" t="s">
        <v>2374</v>
      </c>
      <c r="P2026" s="42" t="s">
        <v>64</v>
      </c>
      <c r="Q2026" s="42" t="s">
        <v>65</v>
      </c>
      <c r="R2026" s="42">
        <v>2</v>
      </c>
      <c r="S2026" s="137" t="s">
        <v>2254</v>
      </c>
      <c r="T2026" s="62">
        <v>16867538196.9</v>
      </c>
      <c r="U2026" s="62">
        <v>14487907740.719999</v>
      </c>
      <c r="Z2026" s="42" t="s">
        <v>68</v>
      </c>
      <c r="AJ2026" s="42"/>
      <c r="AW2026" s="42" t="s">
        <v>2412</v>
      </c>
      <c r="AX2026" s="42"/>
      <c r="AY2026" s="42"/>
      <c r="AZ2026" s="42"/>
      <c r="BA2026" s="42"/>
      <c r="BB2026" s="42"/>
      <c r="BN2026" s="128" t="s">
        <v>4578</v>
      </c>
      <c r="BO2026" s="58" t="str">
        <f t="shared" si="31"/>
        <v>境内资产</v>
      </c>
      <c r="BP2026" s="58" t="str">
        <f>IF(M2026="",VLOOKUP(D2026,Sheet4!$A$1:$B$92,2,0),VLOOKUP(Q2026,Sheet4!$A$1:$B$92,2,0))</f>
        <v>保险资产管理产品</v>
      </c>
    </row>
    <row r="2027" spans="1:68" s="58" customFormat="1" ht="12.75" customHeight="1">
      <c r="A2027" s="137" t="s">
        <v>2294</v>
      </c>
      <c r="B2027" s="50" t="s">
        <v>2345</v>
      </c>
      <c r="C2027" s="252" t="s">
        <v>5552</v>
      </c>
      <c r="D2027" s="257" t="s">
        <v>689</v>
      </c>
      <c r="E2027" s="42" t="s">
        <v>3510</v>
      </c>
      <c r="F2027" s="42" t="s">
        <v>2345</v>
      </c>
      <c r="G2027" s="42"/>
      <c r="H2027" s="307">
        <v>3535863.998894175</v>
      </c>
      <c r="I2027" s="315">
        <v>2829279.8603027989</v>
      </c>
      <c r="J2027" s="105">
        <v>0</v>
      </c>
      <c r="K2027" s="42">
        <v>0</v>
      </c>
      <c r="L2027" s="42" t="s">
        <v>4489</v>
      </c>
      <c r="M2027" s="50" t="s">
        <v>2372</v>
      </c>
      <c r="N2027" s="50" t="s">
        <v>5532</v>
      </c>
      <c r="O2027" s="137" t="s">
        <v>2374</v>
      </c>
      <c r="P2027" s="42" t="s">
        <v>64</v>
      </c>
      <c r="Q2027" s="42" t="s">
        <v>65</v>
      </c>
      <c r="R2027" s="42">
        <v>2</v>
      </c>
      <c r="S2027" s="137" t="s">
        <v>2254</v>
      </c>
      <c r="T2027" s="62">
        <v>16867538196.9</v>
      </c>
      <c r="U2027" s="62">
        <v>14487907740.719999</v>
      </c>
      <c r="Z2027" s="42" t="s">
        <v>68</v>
      </c>
      <c r="AJ2027" s="42"/>
      <c r="AW2027" s="42" t="s">
        <v>2412</v>
      </c>
      <c r="AX2027" s="42"/>
      <c r="AY2027" s="42"/>
      <c r="AZ2027" s="42"/>
      <c r="BA2027" s="42"/>
      <c r="BB2027" s="42"/>
      <c r="BN2027" s="128" t="s">
        <v>4578</v>
      </c>
      <c r="BO2027" s="58" t="str">
        <f t="shared" si="31"/>
        <v>境内资产</v>
      </c>
      <c r="BP2027" s="58" t="str">
        <f>IF(M2027="",VLOOKUP(D2027,Sheet4!$A$1:$B$92,2,0),VLOOKUP(Q2027,Sheet4!$A$1:$B$92,2,0))</f>
        <v>保险资产管理产品</v>
      </c>
    </row>
    <row r="2028" spans="1:68" s="58" customFormat="1" ht="12.75" customHeight="1">
      <c r="A2028" s="137" t="s">
        <v>1975</v>
      </c>
      <c r="B2028" s="50" t="s">
        <v>1976</v>
      </c>
      <c r="C2028" s="252" t="s">
        <v>5552</v>
      </c>
      <c r="D2028" s="257" t="s">
        <v>672</v>
      </c>
      <c r="E2028" s="42" t="s">
        <v>3108</v>
      </c>
      <c r="F2028" s="42" t="s">
        <v>1976</v>
      </c>
      <c r="G2028" s="42"/>
      <c r="H2028" s="307">
        <v>4959.7324012382815</v>
      </c>
      <c r="I2028" s="315">
        <v>4959.7324012382815</v>
      </c>
      <c r="J2028" s="105">
        <v>0</v>
      </c>
      <c r="K2028" s="42">
        <v>0</v>
      </c>
      <c r="L2028" s="42" t="s">
        <v>4489</v>
      </c>
      <c r="M2028" s="50" t="s">
        <v>2372</v>
      </c>
      <c r="N2028" s="50" t="s">
        <v>5532</v>
      </c>
      <c r="O2028" s="137" t="s">
        <v>2374</v>
      </c>
      <c r="P2028" s="42" t="s">
        <v>64</v>
      </c>
      <c r="Q2028" s="42" t="s">
        <v>65</v>
      </c>
      <c r="R2028" s="42">
        <v>2</v>
      </c>
      <c r="S2028" s="137" t="s">
        <v>2254</v>
      </c>
      <c r="T2028" s="62">
        <v>16867538196.9</v>
      </c>
      <c r="U2028" s="62">
        <v>14487907740.719999</v>
      </c>
      <c r="Z2028" s="42" t="s">
        <v>68</v>
      </c>
      <c r="AJ2028" s="42"/>
      <c r="AW2028" s="42" t="s">
        <v>2412</v>
      </c>
      <c r="AX2028" s="42"/>
      <c r="AY2028" s="42"/>
      <c r="AZ2028" s="42"/>
      <c r="BA2028" s="42"/>
      <c r="BB2028" s="42"/>
      <c r="BN2028" s="128" t="s">
        <v>4578</v>
      </c>
      <c r="BO2028" s="58" t="str">
        <f t="shared" si="31"/>
        <v>境内资产</v>
      </c>
      <c r="BP2028" s="58" t="str">
        <f>IF(M2028="",VLOOKUP(D2028,Sheet4!$A$1:$B$92,2,0),VLOOKUP(Q2028,Sheet4!$A$1:$B$92,2,0))</f>
        <v>保险资产管理产品</v>
      </c>
    </row>
    <row r="2029" spans="1:68" s="58" customFormat="1" ht="12.75" customHeight="1">
      <c r="A2029" s="137" t="s">
        <v>2123</v>
      </c>
      <c r="B2029" s="50" t="s">
        <v>2346</v>
      </c>
      <c r="C2029" s="252" t="s">
        <v>5552</v>
      </c>
      <c r="D2029" s="257" t="s">
        <v>689</v>
      </c>
      <c r="E2029" s="42" t="s">
        <v>4368</v>
      </c>
      <c r="F2029" s="42" t="s">
        <v>2346</v>
      </c>
      <c r="G2029" s="42"/>
      <c r="H2029" s="307">
        <v>67835.049515184204</v>
      </c>
      <c r="I2029" s="315">
        <v>67835.049515184204</v>
      </c>
      <c r="J2029" s="105">
        <v>0</v>
      </c>
      <c r="K2029" s="42">
        <v>0</v>
      </c>
      <c r="L2029" s="42" t="s">
        <v>4489</v>
      </c>
      <c r="M2029" s="50" t="s">
        <v>2372</v>
      </c>
      <c r="N2029" s="50" t="s">
        <v>5532</v>
      </c>
      <c r="O2029" s="137" t="s">
        <v>2374</v>
      </c>
      <c r="P2029" s="42" t="s">
        <v>64</v>
      </c>
      <c r="Q2029" s="42" t="s">
        <v>65</v>
      </c>
      <c r="R2029" s="42">
        <v>2</v>
      </c>
      <c r="S2029" s="137" t="s">
        <v>2254</v>
      </c>
      <c r="T2029" s="62">
        <v>16867538196.9</v>
      </c>
      <c r="U2029" s="62">
        <v>14487907740.719999</v>
      </c>
      <c r="Z2029" s="42" t="s">
        <v>68</v>
      </c>
      <c r="AJ2029" s="42"/>
      <c r="AW2029" s="42" t="s">
        <v>2412</v>
      </c>
      <c r="AX2029" s="42"/>
      <c r="AY2029" s="42"/>
      <c r="AZ2029" s="42"/>
      <c r="BA2029" s="42"/>
      <c r="BB2029" s="42"/>
      <c r="BN2029" s="128" t="s">
        <v>4578</v>
      </c>
      <c r="BO2029" s="58" t="str">
        <f t="shared" si="31"/>
        <v>境内资产</v>
      </c>
      <c r="BP2029" s="58" t="str">
        <f>IF(M2029="",VLOOKUP(D2029,Sheet4!$A$1:$B$92,2,0),VLOOKUP(Q2029,Sheet4!$A$1:$B$92,2,0))</f>
        <v>保险资产管理产品</v>
      </c>
    </row>
    <row r="2030" spans="1:68" s="58" customFormat="1" ht="12.75" customHeight="1">
      <c r="A2030" s="137" t="s">
        <v>1615</v>
      </c>
      <c r="B2030" s="50" t="s">
        <v>1616</v>
      </c>
      <c r="C2030" s="252" t="s">
        <v>5552</v>
      </c>
      <c r="D2030" s="257" t="s">
        <v>689</v>
      </c>
      <c r="E2030" s="42" t="s">
        <v>1617</v>
      </c>
      <c r="F2030" s="42" t="s">
        <v>1616</v>
      </c>
      <c r="G2030" s="42"/>
      <c r="H2030" s="307">
        <v>49215.407670043343</v>
      </c>
      <c r="I2030" s="315">
        <v>49215.407670043343</v>
      </c>
      <c r="J2030" s="105">
        <v>0</v>
      </c>
      <c r="K2030" s="42">
        <v>0</v>
      </c>
      <c r="L2030" s="42" t="s">
        <v>4489</v>
      </c>
      <c r="M2030" s="50" t="s">
        <v>2372</v>
      </c>
      <c r="N2030" s="50" t="s">
        <v>5532</v>
      </c>
      <c r="O2030" s="137" t="s">
        <v>2374</v>
      </c>
      <c r="P2030" s="42" t="s">
        <v>64</v>
      </c>
      <c r="Q2030" s="42" t="s">
        <v>65</v>
      </c>
      <c r="R2030" s="42">
        <v>2</v>
      </c>
      <c r="S2030" s="137" t="s">
        <v>2254</v>
      </c>
      <c r="T2030" s="62">
        <v>16867538196.9</v>
      </c>
      <c r="U2030" s="62">
        <v>14487907740.719999</v>
      </c>
      <c r="Z2030" s="42" t="s">
        <v>68</v>
      </c>
      <c r="AJ2030" s="42"/>
      <c r="AW2030" s="42" t="s">
        <v>2412</v>
      </c>
      <c r="AX2030" s="42"/>
      <c r="AY2030" s="42"/>
      <c r="AZ2030" s="42"/>
      <c r="BA2030" s="42"/>
      <c r="BB2030" s="42"/>
      <c r="BN2030" s="128" t="s">
        <v>4578</v>
      </c>
      <c r="BO2030" s="58" t="str">
        <f t="shared" si="31"/>
        <v>境内资产</v>
      </c>
      <c r="BP2030" s="58" t="str">
        <f>IF(M2030="",VLOOKUP(D2030,Sheet4!$A$1:$B$92,2,0),VLOOKUP(Q2030,Sheet4!$A$1:$B$92,2,0))</f>
        <v>保险资产管理产品</v>
      </c>
    </row>
    <row r="2031" spans="1:68" s="58" customFormat="1" ht="12.75" customHeight="1">
      <c r="A2031" s="137" t="s">
        <v>1654</v>
      </c>
      <c r="B2031" s="50" t="s">
        <v>1655</v>
      </c>
      <c r="C2031" s="252" t="s">
        <v>5552</v>
      </c>
      <c r="D2031" s="257" t="s">
        <v>672</v>
      </c>
      <c r="E2031" s="42" t="s">
        <v>1656</v>
      </c>
      <c r="F2031" s="42" t="s">
        <v>1655</v>
      </c>
      <c r="G2031" s="42"/>
      <c r="H2031" s="307">
        <v>90546.061876484004</v>
      </c>
      <c r="I2031" s="315">
        <v>122404.86142561726</v>
      </c>
      <c r="J2031" s="105">
        <v>0</v>
      </c>
      <c r="K2031" s="42">
        <v>0</v>
      </c>
      <c r="L2031" s="42" t="s">
        <v>4489</v>
      </c>
      <c r="M2031" s="50" t="s">
        <v>2372</v>
      </c>
      <c r="N2031" s="50" t="s">
        <v>5532</v>
      </c>
      <c r="O2031" s="137" t="s">
        <v>2374</v>
      </c>
      <c r="P2031" s="42" t="s">
        <v>64</v>
      </c>
      <c r="Q2031" s="42" t="s">
        <v>65</v>
      </c>
      <c r="R2031" s="42">
        <v>2</v>
      </c>
      <c r="S2031" s="137" t="s">
        <v>2254</v>
      </c>
      <c r="T2031" s="62">
        <v>16867538196.9</v>
      </c>
      <c r="U2031" s="62">
        <v>14487907740.719999</v>
      </c>
      <c r="Z2031" s="42" t="s">
        <v>68</v>
      </c>
      <c r="AJ2031" s="42"/>
      <c r="AW2031" s="42" t="s">
        <v>2412</v>
      </c>
      <c r="AX2031" s="42"/>
      <c r="AY2031" s="42"/>
      <c r="AZ2031" s="42"/>
      <c r="BA2031" s="42"/>
      <c r="BB2031" s="42"/>
      <c r="BN2031" s="128" t="s">
        <v>4578</v>
      </c>
      <c r="BO2031" s="58" t="str">
        <f t="shared" si="31"/>
        <v>境内资产</v>
      </c>
      <c r="BP2031" s="58" t="str">
        <f>IF(M2031="",VLOOKUP(D2031,Sheet4!$A$1:$B$92,2,0),VLOOKUP(Q2031,Sheet4!$A$1:$B$92,2,0))</f>
        <v>保险资产管理产品</v>
      </c>
    </row>
    <row r="2032" spans="1:68" s="58" customFormat="1" ht="12.75" customHeight="1">
      <c r="A2032" s="137" t="s">
        <v>1734</v>
      </c>
      <c r="B2032" s="50" t="s">
        <v>1735</v>
      </c>
      <c r="C2032" s="252" t="s">
        <v>5552</v>
      </c>
      <c r="D2032" s="257" t="s">
        <v>678</v>
      </c>
      <c r="E2032" s="42" t="s">
        <v>1736</v>
      </c>
      <c r="F2032" s="42" t="s">
        <v>1735</v>
      </c>
      <c r="G2032" s="42"/>
      <c r="H2032" s="307">
        <v>19467.672785771072</v>
      </c>
      <c r="I2032" s="315">
        <v>8635.5611691426475</v>
      </c>
      <c r="J2032" s="105">
        <v>0</v>
      </c>
      <c r="K2032" s="42">
        <v>0</v>
      </c>
      <c r="L2032" s="42" t="s">
        <v>4489</v>
      </c>
      <c r="M2032" s="50" t="s">
        <v>2372</v>
      </c>
      <c r="N2032" s="50" t="s">
        <v>5532</v>
      </c>
      <c r="O2032" s="137" t="s">
        <v>2374</v>
      </c>
      <c r="P2032" s="42" t="s">
        <v>64</v>
      </c>
      <c r="Q2032" s="42" t="s">
        <v>65</v>
      </c>
      <c r="R2032" s="42">
        <v>2</v>
      </c>
      <c r="S2032" s="137" t="s">
        <v>2254</v>
      </c>
      <c r="T2032" s="62">
        <v>16867538196.9</v>
      </c>
      <c r="U2032" s="62">
        <v>14487907740.719999</v>
      </c>
      <c r="Z2032" s="42" t="s">
        <v>68</v>
      </c>
      <c r="AJ2032" s="42"/>
      <c r="AW2032" s="42" t="s">
        <v>2412</v>
      </c>
      <c r="AX2032" s="42"/>
      <c r="AY2032" s="42"/>
      <c r="AZ2032" s="42"/>
      <c r="BA2032" s="42"/>
      <c r="BB2032" s="42"/>
      <c r="BN2032" s="128" t="s">
        <v>4578</v>
      </c>
      <c r="BO2032" s="58" t="str">
        <f t="shared" si="31"/>
        <v>境内资产</v>
      </c>
      <c r="BP2032" s="58" t="str">
        <f>IF(M2032="",VLOOKUP(D2032,Sheet4!$A$1:$B$92,2,0),VLOOKUP(Q2032,Sheet4!$A$1:$B$92,2,0))</f>
        <v>保险资产管理产品</v>
      </c>
    </row>
    <row r="2033" spans="1:68" s="58" customFormat="1" ht="12.75" customHeight="1">
      <c r="A2033" s="137" t="s">
        <v>1743</v>
      </c>
      <c r="B2033" s="50" t="s">
        <v>1744</v>
      </c>
      <c r="C2033" s="252" t="s">
        <v>5552</v>
      </c>
      <c r="D2033" s="257" t="s">
        <v>678</v>
      </c>
      <c r="E2033" s="42" t="s">
        <v>1745</v>
      </c>
      <c r="F2033" s="42" t="s">
        <v>1744</v>
      </c>
      <c r="G2033" s="42"/>
      <c r="H2033" s="307">
        <v>14618.318349512074</v>
      </c>
      <c r="I2033" s="315">
        <v>9955.515549334792</v>
      </c>
      <c r="J2033" s="105">
        <v>0</v>
      </c>
      <c r="K2033" s="42">
        <v>0</v>
      </c>
      <c r="L2033" s="42" t="s">
        <v>4489</v>
      </c>
      <c r="M2033" s="50" t="s">
        <v>2372</v>
      </c>
      <c r="N2033" s="50" t="s">
        <v>5532</v>
      </c>
      <c r="O2033" s="137" t="s">
        <v>2374</v>
      </c>
      <c r="P2033" s="42" t="s">
        <v>64</v>
      </c>
      <c r="Q2033" s="42" t="s">
        <v>65</v>
      </c>
      <c r="R2033" s="42">
        <v>2</v>
      </c>
      <c r="S2033" s="137" t="s">
        <v>2254</v>
      </c>
      <c r="T2033" s="62">
        <v>16867538196.9</v>
      </c>
      <c r="U2033" s="62">
        <v>14487907740.719999</v>
      </c>
      <c r="Z2033" s="42" t="s">
        <v>68</v>
      </c>
      <c r="AJ2033" s="42"/>
      <c r="AW2033" s="42" t="s">
        <v>2412</v>
      </c>
      <c r="AX2033" s="42"/>
      <c r="AY2033" s="42"/>
      <c r="AZ2033" s="42"/>
      <c r="BA2033" s="42"/>
      <c r="BB2033" s="42"/>
      <c r="BN2033" s="128" t="s">
        <v>4578</v>
      </c>
      <c r="BO2033" s="58" t="str">
        <f t="shared" si="31"/>
        <v>境内资产</v>
      </c>
      <c r="BP2033" s="58" t="str">
        <f>IF(M2033="",VLOOKUP(D2033,Sheet4!$A$1:$B$92,2,0),VLOOKUP(Q2033,Sheet4!$A$1:$B$92,2,0))</f>
        <v>保险资产管理产品</v>
      </c>
    </row>
    <row r="2034" spans="1:68" s="58" customFormat="1" ht="12.75" customHeight="1">
      <c r="A2034" s="137" t="s">
        <v>2011</v>
      </c>
      <c r="B2034" s="50" t="s">
        <v>2012</v>
      </c>
      <c r="C2034" s="252" t="s">
        <v>5552</v>
      </c>
      <c r="D2034" s="257" t="s">
        <v>678</v>
      </c>
      <c r="E2034" s="42" t="s">
        <v>2792</v>
      </c>
      <c r="F2034" s="42" t="s">
        <v>2012</v>
      </c>
      <c r="G2034" s="42"/>
      <c r="H2034" s="307">
        <v>8438.0306234418658</v>
      </c>
      <c r="I2034" s="315">
        <v>5519.1577504641336</v>
      </c>
      <c r="J2034" s="105">
        <v>0</v>
      </c>
      <c r="K2034" s="42">
        <v>0</v>
      </c>
      <c r="L2034" s="42" t="s">
        <v>4489</v>
      </c>
      <c r="M2034" s="50" t="s">
        <v>2372</v>
      </c>
      <c r="N2034" s="50" t="s">
        <v>5532</v>
      </c>
      <c r="O2034" s="137" t="s">
        <v>2374</v>
      </c>
      <c r="P2034" s="42" t="s">
        <v>64</v>
      </c>
      <c r="Q2034" s="42" t="s">
        <v>65</v>
      </c>
      <c r="R2034" s="42">
        <v>2</v>
      </c>
      <c r="S2034" s="137" t="s">
        <v>2254</v>
      </c>
      <c r="T2034" s="62">
        <v>16867538196.9</v>
      </c>
      <c r="U2034" s="62">
        <v>14487907740.719999</v>
      </c>
      <c r="Z2034" s="42" t="s">
        <v>68</v>
      </c>
      <c r="AJ2034" s="42"/>
      <c r="AW2034" s="42" t="s">
        <v>2412</v>
      </c>
      <c r="AX2034" s="42"/>
      <c r="AY2034" s="42"/>
      <c r="AZ2034" s="42"/>
      <c r="BA2034" s="42"/>
      <c r="BB2034" s="42"/>
      <c r="BN2034" s="128" t="s">
        <v>4578</v>
      </c>
      <c r="BO2034" s="58" t="str">
        <f t="shared" si="31"/>
        <v>境内资产</v>
      </c>
      <c r="BP2034" s="58" t="str">
        <f>IF(M2034="",VLOOKUP(D2034,Sheet4!$A$1:$B$92,2,0),VLOOKUP(Q2034,Sheet4!$A$1:$B$92,2,0))</f>
        <v>保险资产管理产品</v>
      </c>
    </row>
    <row r="2035" spans="1:68" s="58" customFormat="1" ht="12.75" customHeight="1">
      <c r="A2035" s="137" t="s">
        <v>2013</v>
      </c>
      <c r="B2035" s="50" t="s">
        <v>2014</v>
      </c>
      <c r="C2035" s="252" t="s">
        <v>5552</v>
      </c>
      <c r="D2035" s="257" t="s">
        <v>678</v>
      </c>
      <c r="E2035" s="42" t="s">
        <v>2793</v>
      </c>
      <c r="F2035" s="42" t="s">
        <v>2014</v>
      </c>
      <c r="G2035" s="42"/>
      <c r="H2035" s="307">
        <v>4136.1944098854983</v>
      </c>
      <c r="I2035" s="315">
        <v>4316.0289494457375</v>
      </c>
      <c r="J2035" s="105">
        <v>0</v>
      </c>
      <c r="K2035" s="42">
        <v>0</v>
      </c>
      <c r="L2035" s="42" t="s">
        <v>4489</v>
      </c>
      <c r="M2035" s="50" t="s">
        <v>2372</v>
      </c>
      <c r="N2035" s="50" t="s">
        <v>5532</v>
      </c>
      <c r="O2035" s="137" t="s">
        <v>2374</v>
      </c>
      <c r="P2035" s="42" t="s">
        <v>64</v>
      </c>
      <c r="Q2035" s="42" t="s">
        <v>65</v>
      </c>
      <c r="R2035" s="42">
        <v>2</v>
      </c>
      <c r="S2035" s="137" t="s">
        <v>2254</v>
      </c>
      <c r="T2035" s="62">
        <v>16867538196.9</v>
      </c>
      <c r="U2035" s="62">
        <v>14487907740.719999</v>
      </c>
      <c r="Z2035" s="42" t="s">
        <v>68</v>
      </c>
      <c r="AJ2035" s="42"/>
      <c r="AW2035" s="42" t="s">
        <v>2412</v>
      </c>
      <c r="AX2035" s="42"/>
      <c r="AY2035" s="42"/>
      <c r="AZ2035" s="42"/>
      <c r="BA2035" s="42"/>
      <c r="BB2035" s="42"/>
      <c r="BN2035" s="128" t="s">
        <v>4578</v>
      </c>
      <c r="BO2035" s="58" t="str">
        <f t="shared" si="31"/>
        <v>境内资产</v>
      </c>
      <c r="BP2035" s="58" t="str">
        <f>IF(M2035="",VLOOKUP(D2035,Sheet4!$A$1:$B$92,2,0),VLOOKUP(Q2035,Sheet4!$A$1:$B$92,2,0))</f>
        <v>保险资产管理产品</v>
      </c>
    </row>
    <row r="2036" spans="1:68" s="58" customFormat="1" ht="12.75" customHeight="1">
      <c r="A2036" s="137" t="s">
        <v>2019</v>
      </c>
      <c r="B2036" s="50" t="s">
        <v>2020</v>
      </c>
      <c r="C2036" s="252" t="s">
        <v>5552</v>
      </c>
      <c r="D2036" s="257" t="s">
        <v>678</v>
      </c>
      <c r="E2036" s="42" t="s">
        <v>2795</v>
      </c>
      <c r="F2036" s="42" t="s">
        <v>2020</v>
      </c>
      <c r="G2036" s="42"/>
      <c r="H2036" s="307">
        <v>1401.6274869310407</v>
      </c>
      <c r="I2036" s="315">
        <v>2942.3477779086734</v>
      </c>
      <c r="J2036" s="105">
        <v>0</v>
      </c>
      <c r="K2036" s="42">
        <v>0</v>
      </c>
      <c r="L2036" s="42" t="s">
        <v>4489</v>
      </c>
      <c r="M2036" s="50" t="s">
        <v>2372</v>
      </c>
      <c r="N2036" s="50" t="s">
        <v>5532</v>
      </c>
      <c r="O2036" s="137" t="s">
        <v>2374</v>
      </c>
      <c r="P2036" s="42" t="s">
        <v>64</v>
      </c>
      <c r="Q2036" s="42" t="s">
        <v>65</v>
      </c>
      <c r="R2036" s="42">
        <v>2</v>
      </c>
      <c r="S2036" s="137" t="s">
        <v>2254</v>
      </c>
      <c r="T2036" s="62">
        <v>16867538196.9</v>
      </c>
      <c r="U2036" s="62">
        <v>14487907740.719999</v>
      </c>
      <c r="Z2036" s="42" t="s">
        <v>68</v>
      </c>
      <c r="AJ2036" s="42"/>
      <c r="AW2036" s="42" t="s">
        <v>2412</v>
      </c>
      <c r="AX2036" s="42"/>
      <c r="AY2036" s="42"/>
      <c r="AZ2036" s="42"/>
      <c r="BA2036" s="42"/>
      <c r="BB2036" s="42"/>
      <c r="BN2036" s="128" t="s">
        <v>4578</v>
      </c>
      <c r="BO2036" s="58" t="str">
        <f t="shared" si="31"/>
        <v>境内资产</v>
      </c>
      <c r="BP2036" s="58" t="str">
        <f>IF(M2036="",VLOOKUP(D2036,Sheet4!$A$1:$B$92,2,0),VLOOKUP(Q2036,Sheet4!$A$1:$B$92,2,0))</f>
        <v>保险资产管理产品</v>
      </c>
    </row>
    <row r="2037" spans="1:68" s="58" customFormat="1" ht="12.75" customHeight="1">
      <c r="A2037" s="137" t="s">
        <v>1755</v>
      </c>
      <c r="B2037" s="50" t="s">
        <v>1756</v>
      </c>
      <c r="C2037" s="252" t="s">
        <v>5552</v>
      </c>
      <c r="D2037" s="257" t="s">
        <v>678</v>
      </c>
      <c r="E2037" s="42" t="s">
        <v>1757</v>
      </c>
      <c r="F2037" s="42" t="s">
        <v>1756</v>
      </c>
      <c r="G2037" s="42"/>
      <c r="H2037" s="307">
        <v>8641.3999528946042</v>
      </c>
      <c r="I2037" s="315">
        <v>6883.5767146134795</v>
      </c>
      <c r="J2037" s="105">
        <v>0</v>
      </c>
      <c r="K2037" s="42">
        <v>0</v>
      </c>
      <c r="L2037" s="42" t="s">
        <v>4489</v>
      </c>
      <c r="M2037" s="50" t="s">
        <v>2372</v>
      </c>
      <c r="N2037" s="50" t="s">
        <v>5532</v>
      </c>
      <c r="O2037" s="137" t="s">
        <v>2374</v>
      </c>
      <c r="P2037" s="42" t="s">
        <v>64</v>
      </c>
      <c r="Q2037" s="42" t="s">
        <v>65</v>
      </c>
      <c r="R2037" s="42">
        <v>2</v>
      </c>
      <c r="S2037" s="137" t="s">
        <v>2254</v>
      </c>
      <c r="T2037" s="62">
        <v>16867538196.9</v>
      </c>
      <c r="U2037" s="62">
        <v>14487907740.719999</v>
      </c>
      <c r="Z2037" s="42" t="s">
        <v>68</v>
      </c>
      <c r="AJ2037" s="42"/>
      <c r="AW2037" s="42" t="s">
        <v>2412</v>
      </c>
      <c r="AX2037" s="42"/>
      <c r="AY2037" s="42"/>
      <c r="AZ2037" s="42"/>
      <c r="BA2037" s="42"/>
      <c r="BB2037" s="42"/>
      <c r="BN2037" s="128" t="s">
        <v>4578</v>
      </c>
      <c r="BO2037" s="58" t="str">
        <f t="shared" si="31"/>
        <v>境内资产</v>
      </c>
      <c r="BP2037" s="58" t="str">
        <f>IF(M2037="",VLOOKUP(D2037,Sheet4!$A$1:$B$92,2,0),VLOOKUP(Q2037,Sheet4!$A$1:$B$92,2,0))</f>
        <v>保险资产管理产品</v>
      </c>
    </row>
    <row r="2038" spans="1:68" s="58" customFormat="1" ht="12.75" customHeight="1">
      <c r="A2038" s="137" t="s">
        <v>1758</v>
      </c>
      <c r="B2038" s="50" t="s">
        <v>1759</v>
      </c>
      <c r="C2038" s="252" t="s">
        <v>5552</v>
      </c>
      <c r="D2038" s="257" t="s">
        <v>678</v>
      </c>
      <c r="E2038" s="42" t="s">
        <v>1760</v>
      </c>
      <c r="F2038" s="42" t="s">
        <v>1759</v>
      </c>
      <c r="G2038" s="42"/>
      <c r="H2038" s="307">
        <v>20623.033349119625</v>
      </c>
      <c r="I2038" s="315">
        <v>10901.458402113192</v>
      </c>
      <c r="J2038" s="105">
        <v>0</v>
      </c>
      <c r="K2038" s="42">
        <v>0</v>
      </c>
      <c r="L2038" s="42" t="s">
        <v>4489</v>
      </c>
      <c r="M2038" s="50" t="s">
        <v>2372</v>
      </c>
      <c r="N2038" s="50" t="s">
        <v>5532</v>
      </c>
      <c r="O2038" s="137" t="s">
        <v>2374</v>
      </c>
      <c r="P2038" s="42" t="s">
        <v>64</v>
      </c>
      <c r="Q2038" s="42" t="s">
        <v>65</v>
      </c>
      <c r="R2038" s="42">
        <v>2</v>
      </c>
      <c r="S2038" s="137" t="s">
        <v>2254</v>
      </c>
      <c r="T2038" s="62">
        <v>16867538196.9</v>
      </c>
      <c r="U2038" s="62">
        <v>14487907740.719999</v>
      </c>
      <c r="Z2038" s="42" t="s">
        <v>68</v>
      </c>
      <c r="AJ2038" s="42"/>
      <c r="AW2038" s="42" t="s">
        <v>2412</v>
      </c>
      <c r="AX2038" s="42"/>
      <c r="AY2038" s="42"/>
      <c r="AZ2038" s="42"/>
      <c r="BA2038" s="42"/>
      <c r="BB2038" s="42"/>
      <c r="BN2038" s="128" t="s">
        <v>4578</v>
      </c>
      <c r="BO2038" s="58" t="str">
        <f t="shared" si="31"/>
        <v>境内资产</v>
      </c>
      <c r="BP2038" s="58" t="str">
        <f>IF(M2038="",VLOOKUP(D2038,Sheet4!$A$1:$B$92,2,0),VLOOKUP(Q2038,Sheet4!$A$1:$B$92,2,0))</f>
        <v>保险资产管理产品</v>
      </c>
    </row>
    <row r="2039" spans="1:68" s="58" customFormat="1" ht="12.75" customHeight="1">
      <c r="A2039" s="137" t="s">
        <v>1761</v>
      </c>
      <c r="B2039" s="50" t="s">
        <v>1762</v>
      </c>
      <c r="C2039" s="252" t="s">
        <v>5552</v>
      </c>
      <c r="D2039" s="257" t="s">
        <v>678</v>
      </c>
      <c r="E2039" s="42" t="s">
        <v>1763</v>
      </c>
      <c r="F2039" s="42" t="s">
        <v>1762</v>
      </c>
      <c r="G2039" s="42"/>
      <c r="H2039" s="307">
        <v>3135.9558586273724</v>
      </c>
      <c r="I2039" s="315">
        <v>3691.1493372364216</v>
      </c>
      <c r="J2039" s="105">
        <v>0</v>
      </c>
      <c r="K2039" s="42">
        <v>0</v>
      </c>
      <c r="L2039" s="42" t="s">
        <v>4489</v>
      </c>
      <c r="M2039" s="50" t="s">
        <v>2372</v>
      </c>
      <c r="N2039" s="50" t="s">
        <v>5532</v>
      </c>
      <c r="O2039" s="137" t="s">
        <v>2374</v>
      </c>
      <c r="P2039" s="42" t="s">
        <v>64</v>
      </c>
      <c r="Q2039" s="42" t="s">
        <v>65</v>
      </c>
      <c r="R2039" s="42">
        <v>2</v>
      </c>
      <c r="S2039" s="137" t="s">
        <v>2254</v>
      </c>
      <c r="T2039" s="62">
        <v>16867538196.9</v>
      </c>
      <c r="U2039" s="62">
        <v>14487907740.719999</v>
      </c>
      <c r="Z2039" s="42" t="s">
        <v>68</v>
      </c>
      <c r="AJ2039" s="42"/>
      <c r="AW2039" s="42" t="s">
        <v>2412</v>
      </c>
      <c r="AX2039" s="42"/>
      <c r="AY2039" s="42"/>
      <c r="AZ2039" s="42"/>
      <c r="BA2039" s="42"/>
      <c r="BB2039" s="42"/>
      <c r="BN2039" s="128" t="s">
        <v>4578</v>
      </c>
      <c r="BO2039" s="58" t="str">
        <f t="shared" si="31"/>
        <v>境内资产</v>
      </c>
      <c r="BP2039" s="58" t="str">
        <f>IF(M2039="",VLOOKUP(D2039,Sheet4!$A$1:$B$92,2,0),VLOOKUP(Q2039,Sheet4!$A$1:$B$92,2,0))</f>
        <v>保险资产管理产品</v>
      </c>
    </row>
    <row r="2040" spans="1:68" s="58" customFormat="1" ht="12.75" customHeight="1">
      <c r="A2040" s="137" t="s">
        <v>2242</v>
      </c>
      <c r="B2040" s="50" t="s">
        <v>2243</v>
      </c>
      <c r="C2040" s="252" t="s">
        <v>5552</v>
      </c>
      <c r="D2040" s="257" t="s">
        <v>678</v>
      </c>
      <c r="E2040" s="42" t="s">
        <v>2799</v>
      </c>
      <c r="F2040" s="42" t="s">
        <v>2243</v>
      </c>
      <c r="G2040" s="42"/>
      <c r="H2040" s="307">
        <v>27688.051516428495</v>
      </c>
      <c r="I2040" s="315">
        <v>56297.283454030941</v>
      </c>
      <c r="J2040" s="105">
        <v>0</v>
      </c>
      <c r="K2040" s="42">
        <v>0</v>
      </c>
      <c r="L2040" s="42" t="s">
        <v>4489</v>
      </c>
      <c r="M2040" s="50" t="s">
        <v>2372</v>
      </c>
      <c r="N2040" s="50" t="s">
        <v>5532</v>
      </c>
      <c r="O2040" s="137" t="s">
        <v>2374</v>
      </c>
      <c r="P2040" s="42" t="s">
        <v>64</v>
      </c>
      <c r="Q2040" s="42" t="s">
        <v>65</v>
      </c>
      <c r="R2040" s="42">
        <v>2</v>
      </c>
      <c r="S2040" s="137" t="s">
        <v>2254</v>
      </c>
      <c r="T2040" s="62">
        <v>16867538196.9</v>
      </c>
      <c r="U2040" s="62">
        <v>14487907740.719999</v>
      </c>
      <c r="Z2040" s="42" t="s">
        <v>68</v>
      </c>
      <c r="AJ2040" s="42"/>
      <c r="AW2040" s="42" t="s">
        <v>2412</v>
      </c>
      <c r="AX2040" s="42"/>
      <c r="AY2040" s="42"/>
      <c r="AZ2040" s="42"/>
      <c r="BA2040" s="42"/>
      <c r="BB2040" s="42"/>
      <c r="BN2040" s="128" t="s">
        <v>4578</v>
      </c>
      <c r="BO2040" s="58" t="str">
        <f t="shared" si="31"/>
        <v>境内资产</v>
      </c>
      <c r="BP2040" s="58" t="str">
        <f>IF(M2040="",VLOOKUP(D2040,Sheet4!$A$1:$B$92,2,0),VLOOKUP(Q2040,Sheet4!$A$1:$B$92,2,0))</f>
        <v>保险资产管理产品</v>
      </c>
    </row>
    <row r="2041" spans="1:68" s="58" customFormat="1" ht="12.75" customHeight="1">
      <c r="A2041" s="137" t="s">
        <v>1621</v>
      </c>
      <c r="B2041" s="50" t="s">
        <v>1622</v>
      </c>
      <c r="C2041" s="252" t="s">
        <v>5552</v>
      </c>
      <c r="D2041" s="257" t="s">
        <v>678</v>
      </c>
      <c r="E2041" s="42" t="s">
        <v>1623</v>
      </c>
      <c r="F2041" s="42" t="s">
        <v>1622</v>
      </c>
      <c r="G2041" s="42"/>
      <c r="H2041" s="307">
        <v>3238.8581842387644</v>
      </c>
      <c r="I2041" s="315">
        <v>3126.2345332010386</v>
      </c>
      <c r="J2041" s="105">
        <v>0</v>
      </c>
      <c r="K2041" s="42">
        <v>0</v>
      </c>
      <c r="L2041" s="42" t="s">
        <v>4489</v>
      </c>
      <c r="M2041" s="50" t="s">
        <v>2372</v>
      </c>
      <c r="N2041" s="50" t="s">
        <v>5532</v>
      </c>
      <c r="O2041" s="137" t="s">
        <v>2374</v>
      </c>
      <c r="P2041" s="42" t="s">
        <v>64</v>
      </c>
      <c r="Q2041" s="42" t="s">
        <v>65</v>
      </c>
      <c r="R2041" s="42">
        <v>2</v>
      </c>
      <c r="S2041" s="137" t="s">
        <v>2254</v>
      </c>
      <c r="T2041" s="62">
        <v>16867538196.9</v>
      </c>
      <c r="U2041" s="62">
        <v>14487907740.719999</v>
      </c>
      <c r="Z2041" s="42" t="s">
        <v>68</v>
      </c>
      <c r="AJ2041" s="42"/>
      <c r="AW2041" s="42" t="s">
        <v>2412</v>
      </c>
      <c r="AX2041" s="42"/>
      <c r="AY2041" s="42"/>
      <c r="AZ2041" s="42"/>
      <c r="BA2041" s="42"/>
      <c r="BB2041" s="42"/>
      <c r="BN2041" s="128" t="s">
        <v>4578</v>
      </c>
      <c r="BO2041" s="58" t="str">
        <f t="shared" si="31"/>
        <v>境内资产</v>
      </c>
      <c r="BP2041" s="58" t="str">
        <f>IF(M2041="",VLOOKUP(D2041,Sheet4!$A$1:$B$92,2,0),VLOOKUP(Q2041,Sheet4!$A$1:$B$92,2,0))</f>
        <v>保险资产管理产品</v>
      </c>
    </row>
    <row r="2042" spans="1:68" s="58" customFormat="1" ht="12.75" customHeight="1">
      <c r="A2042" s="137" t="s">
        <v>2035</v>
      </c>
      <c r="B2042" s="50" t="s">
        <v>2036</v>
      </c>
      <c r="C2042" s="252" t="s">
        <v>5552</v>
      </c>
      <c r="D2042" s="257" t="s">
        <v>678</v>
      </c>
      <c r="E2042" s="42" t="s">
        <v>4460</v>
      </c>
      <c r="F2042" s="42" t="s">
        <v>2036</v>
      </c>
      <c r="G2042" s="42"/>
      <c r="H2042" s="307">
        <v>34630.994189600322</v>
      </c>
      <c r="I2042" s="315">
        <v>27586.047465240481</v>
      </c>
      <c r="J2042" s="105">
        <v>0</v>
      </c>
      <c r="K2042" s="42">
        <v>0</v>
      </c>
      <c r="L2042" s="42" t="s">
        <v>4489</v>
      </c>
      <c r="M2042" s="50" t="s">
        <v>2372</v>
      </c>
      <c r="N2042" s="50" t="s">
        <v>5532</v>
      </c>
      <c r="O2042" s="137" t="s">
        <v>2374</v>
      </c>
      <c r="P2042" s="42" t="s">
        <v>64</v>
      </c>
      <c r="Q2042" s="42" t="s">
        <v>65</v>
      </c>
      <c r="R2042" s="42">
        <v>2</v>
      </c>
      <c r="S2042" s="137" t="s">
        <v>2254</v>
      </c>
      <c r="T2042" s="62">
        <v>16867538196.9</v>
      </c>
      <c r="U2042" s="62">
        <v>14487907740.719999</v>
      </c>
      <c r="Z2042" s="42" t="s">
        <v>68</v>
      </c>
      <c r="AJ2042" s="42"/>
      <c r="AW2042" s="42" t="s">
        <v>2412</v>
      </c>
      <c r="AX2042" s="42"/>
      <c r="AY2042" s="42"/>
      <c r="AZ2042" s="42"/>
      <c r="BA2042" s="42"/>
      <c r="BB2042" s="42"/>
      <c r="BN2042" s="128" t="s">
        <v>4578</v>
      </c>
      <c r="BO2042" s="58" t="str">
        <f t="shared" si="31"/>
        <v>境内资产</v>
      </c>
      <c r="BP2042" s="58" t="str">
        <f>IF(M2042="",VLOOKUP(D2042,Sheet4!$A$1:$B$92,2,0),VLOOKUP(Q2042,Sheet4!$A$1:$B$92,2,0))</f>
        <v>保险资产管理产品</v>
      </c>
    </row>
    <row r="2043" spans="1:68" s="58" customFormat="1" ht="12.75" customHeight="1">
      <c r="A2043" s="137" t="s">
        <v>1627</v>
      </c>
      <c r="B2043" s="50" t="s">
        <v>1628</v>
      </c>
      <c r="C2043" s="252" t="s">
        <v>5552</v>
      </c>
      <c r="D2043" s="257" t="s">
        <v>678</v>
      </c>
      <c r="E2043" s="42" t="s">
        <v>1629</v>
      </c>
      <c r="F2043" s="42" t="s">
        <v>1628</v>
      </c>
      <c r="G2043" s="42"/>
      <c r="H2043" s="307">
        <v>11424.034538326701</v>
      </c>
      <c r="I2043" s="315">
        <v>6172.642412644569</v>
      </c>
      <c r="J2043" s="105">
        <v>0</v>
      </c>
      <c r="K2043" s="42">
        <v>0</v>
      </c>
      <c r="L2043" s="42" t="s">
        <v>4489</v>
      </c>
      <c r="M2043" s="50" t="s">
        <v>2372</v>
      </c>
      <c r="N2043" s="50" t="s">
        <v>5532</v>
      </c>
      <c r="O2043" s="137" t="s">
        <v>2374</v>
      </c>
      <c r="P2043" s="42" t="s">
        <v>64</v>
      </c>
      <c r="Q2043" s="42" t="s">
        <v>65</v>
      </c>
      <c r="R2043" s="42">
        <v>2</v>
      </c>
      <c r="S2043" s="137" t="s">
        <v>2254</v>
      </c>
      <c r="T2043" s="62">
        <v>16867538196.9</v>
      </c>
      <c r="U2043" s="62">
        <v>14487907740.719999</v>
      </c>
      <c r="Z2043" s="42" t="s">
        <v>68</v>
      </c>
      <c r="AJ2043" s="42"/>
      <c r="AW2043" s="42" t="s">
        <v>2412</v>
      </c>
      <c r="AX2043" s="42"/>
      <c r="AY2043" s="42"/>
      <c r="AZ2043" s="42"/>
      <c r="BA2043" s="42"/>
      <c r="BB2043" s="42"/>
      <c r="BN2043" s="128" t="s">
        <v>4578</v>
      </c>
      <c r="BO2043" s="58" t="str">
        <f t="shared" si="31"/>
        <v>境内资产</v>
      </c>
      <c r="BP2043" s="58" t="str">
        <f>IF(M2043="",VLOOKUP(D2043,Sheet4!$A$1:$B$92,2,0),VLOOKUP(Q2043,Sheet4!$A$1:$B$92,2,0))</f>
        <v>保险资产管理产品</v>
      </c>
    </row>
    <row r="2044" spans="1:68" s="58" customFormat="1" ht="12.75" customHeight="1">
      <c r="A2044" s="137" t="s">
        <v>1630</v>
      </c>
      <c r="B2044" s="50" t="s">
        <v>1631</v>
      </c>
      <c r="C2044" s="252" t="s">
        <v>5552</v>
      </c>
      <c r="D2044" s="257" t="s">
        <v>678</v>
      </c>
      <c r="E2044" s="42" t="s">
        <v>1632</v>
      </c>
      <c r="F2044" s="42" t="s">
        <v>1631</v>
      </c>
      <c r="G2044" s="42"/>
      <c r="H2044" s="307">
        <v>7020.9128931210207</v>
      </c>
      <c r="I2044" s="315">
        <v>4701.5683319594973</v>
      </c>
      <c r="J2044" s="105">
        <v>0</v>
      </c>
      <c r="K2044" s="42">
        <v>0</v>
      </c>
      <c r="L2044" s="42" t="s">
        <v>4489</v>
      </c>
      <c r="M2044" s="50" t="s">
        <v>2372</v>
      </c>
      <c r="N2044" s="50" t="s">
        <v>5532</v>
      </c>
      <c r="O2044" s="137" t="s">
        <v>2374</v>
      </c>
      <c r="P2044" s="42" t="s">
        <v>64</v>
      </c>
      <c r="Q2044" s="42" t="s">
        <v>65</v>
      </c>
      <c r="R2044" s="42">
        <v>2</v>
      </c>
      <c r="S2044" s="137" t="s">
        <v>2254</v>
      </c>
      <c r="T2044" s="62">
        <v>16867538196.9</v>
      </c>
      <c r="U2044" s="62">
        <v>14487907740.719999</v>
      </c>
      <c r="Z2044" s="42" t="s">
        <v>68</v>
      </c>
      <c r="AJ2044" s="42"/>
      <c r="AW2044" s="42" t="s">
        <v>2412</v>
      </c>
      <c r="AX2044" s="42"/>
      <c r="AY2044" s="42"/>
      <c r="AZ2044" s="42"/>
      <c r="BA2044" s="42"/>
      <c r="BB2044" s="42"/>
      <c r="BN2044" s="128" t="s">
        <v>4578</v>
      </c>
      <c r="BO2044" s="58" t="str">
        <f t="shared" si="31"/>
        <v>境内资产</v>
      </c>
      <c r="BP2044" s="58" t="str">
        <f>IF(M2044="",VLOOKUP(D2044,Sheet4!$A$1:$B$92,2,0),VLOOKUP(Q2044,Sheet4!$A$1:$B$92,2,0))</f>
        <v>保险资产管理产品</v>
      </c>
    </row>
    <row r="2045" spans="1:68" s="58" customFormat="1" ht="12.75" customHeight="1">
      <c r="A2045" s="137" t="s">
        <v>1633</v>
      </c>
      <c r="B2045" s="50" t="s">
        <v>1634</v>
      </c>
      <c r="C2045" s="252" t="s">
        <v>5552</v>
      </c>
      <c r="D2045" s="257" t="s">
        <v>678</v>
      </c>
      <c r="E2045" s="42" t="s">
        <v>1635</v>
      </c>
      <c r="F2045" s="42" t="s">
        <v>1634</v>
      </c>
      <c r="G2045" s="42"/>
      <c r="H2045" s="307">
        <v>21231.37473111186</v>
      </c>
      <c r="I2045" s="315">
        <v>9445.8546031640726</v>
      </c>
      <c r="J2045" s="105">
        <v>0</v>
      </c>
      <c r="K2045" s="42">
        <v>0</v>
      </c>
      <c r="L2045" s="42" t="s">
        <v>4489</v>
      </c>
      <c r="M2045" s="50" t="s">
        <v>2372</v>
      </c>
      <c r="N2045" s="50" t="s">
        <v>5532</v>
      </c>
      <c r="O2045" s="137" t="s">
        <v>2374</v>
      </c>
      <c r="P2045" s="42" t="s">
        <v>64</v>
      </c>
      <c r="Q2045" s="42" t="s">
        <v>65</v>
      </c>
      <c r="R2045" s="42">
        <v>2</v>
      </c>
      <c r="S2045" s="137" t="s">
        <v>2254</v>
      </c>
      <c r="T2045" s="62">
        <v>16867538196.9</v>
      </c>
      <c r="U2045" s="62">
        <v>14487907740.719999</v>
      </c>
      <c r="Z2045" s="42" t="s">
        <v>68</v>
      </c>
      <c r="AJ2045" s="42"/>
      <c r="AW2045" s="42" t="s">
        <v>2412</v>
      </c>
      <c r="AX2045" s="42"/>
      <c r="AY2045" s="42"/>
      <c r="AZ2045" s="42"/>
      <c r="BA2045" s="42"/>
      <c r="BB2045" s="42"/>
      <c r="BN2045" s="128" t="s">
        <v>4578</v>
      </c>
      <c r="BO2045" s="58" t="str">
        <f t="shared" si="31"/>
        <v>境内资产</v>
      </c>
      <c r="BP2045" s="58" t="str">
        <f>IF(M2045="",VLOOKUP(D2045,Sheet4!$A$1:$B$92,2,0),VLOOKUP(Q2045,Sheet4!$A$1:$B$92,2,0))</f>
        <v>保险资产管理产品</v>
      </c>
    </row>
    <row r="2046" spans="1:68" s="58" customFormat="1" ht="12.75" customHeight="1">
      <c r="A2046" s="137" t="s">
        <v>1764</v>
      </c>
      <c r="B2046" s="50" t="s">
        <v>1765</v>
      </c>
      <c r="C2046" s="252" t="s">
        <v>5552</v>
      </c>
      <c r="D2046" s="257" t="s">
        <v>678</v>
      </c>
      <c r="E2046" s="42" t="s">
        <v>1766</v>
      </c>
      <c r="F2046" s="42" t="s">
        <v>1765</v>
      </c>
      <c r="G2046" s="42"/>
      <c r="H2046" s="307">
        <v>8298.1692957219402</v>
      </c>
      <c r="I2046" s="315">
        <v>5785.5160786495089</v>
      </c>
      <c r="J2046" s="105">
        <v>0</v>
      </c>
      <c r="K2046" s="42">
        <v>0</v>
      </c>
      <c r="L2046" s="42" t="s">
        <v>4489</v>
      </c>
      <c r="M2046" s="50" t="s">
        <v>2372</v>
      </c>
      <c r="N2046" s="50" t="s">
        <v>5532</v>
      </c>
      <c r="O2046" s="137" t="s">
        <v>2374</v>
      </c>
      <c r="P2046" s="42" t="s">
        <v>64</v>
      </c>
      <c r="Q2046" s="42" t="s">
        <v>65</v>
      </c>
      <c r="R2046" s="42">
        <v>2</v>
      </c>
      <c r="S2046" s="137" t="s">
        <v>2254</v>
      </c>
      <c r="T2046" s="62">
        <v>16867538196.9</v>
      </c>
      <c r="U2046" s="62">
        <v>14487907740.719999</v>
      </c>
      <c r="Z2046" s="42" t="s">
        <v>68</v>
      </c>
      <c r="AJ2046" s="42"/>
      <c r="AW2046" s="42" t="s">
        <v>2412</v>
      </c>
      <c r="AX2046" s="42"/>
      <c r="AY2046" s="42"/>
      <c r="AZ2046" s="42"/>
      <c r="BA2046" s="42"/>
      <c r="BB2046" s="42"/>
      <c r="BN2046" s="128" t="s">
        <v>4578</v>
      </c>
      <c r="BO2046" s="58" t="str">
        <f t="shared" si="31"/>
        <v>境内资产</v>
      </c>
      <c r="BP2046" s="58" t="str">
        <f>IF(M2046="",VLOOKUP(D2046,Sheet4!$A$1:$B$92,2,0),VLOOKUP(Q2046,Sheet4!$A$1:$B$92,2,0))</f>
        <v>保险资产管理产品</v>
      </c>
    </row>
    <row r="2047" spans="1:68" s="58" customFormat="1" ht="12.75" customHeight="1">
      <c r="A2047" s="137" t="s">
        <v>1826</v>
      </c>
      <c r="B2047" s="50" t="s">
        <v>1827</v>
      </c>
      <c r="C2047" s="252" t="s">
        <v>5552</v>
      </c>
      <c r="D2047" s="257" t="s">
        <v>678</v>
      </c>
      <c r="E2047" s="42" t="s">
        <v>1828</v>
      </c>
      <c r="F2047" s="42" t="s">
        <v>1827</v>
      </c>
      <c r="G2047" s="42"/>
      <c r="H2047" s="307">
        <v>2679.7322598207052</v>
      </c>
      <c r="I2047" s="315">
        <v>1819.0955347824181</v>
      </c>
      <c r="J2047" s="105">
        <v>0</v>
      </c>
      <c r="K2047" s="42">
        <v>0</v>
      </c>
      <c r="L2047" s="42" t="s">
        <v>4489</v>
      </c>
      <c r="M2047" s="50" t="s">
        <v>2372</v>
      </c>
      <c r="N2047" s="50" t="s">
        <v>5532</v>
      </c>
      <c r="O2047" s="137" t="s">
        <v>2374</v>
      </c>
      <c r="P2047" s="42" t="s">
        <v>64</v>
      </c>
      <c r="Q2047" s="42" t="s">
        <v>65</v>
      </c>
      <c r="R2047" s="42">
        <v>2</v>
      </c>
      <c r="S2047" s="137" t="s">
        <v>2254</v>
      </c>
      <c r="T2047" s="62">
        <v>16867538196.9</v>
      </c>
      <c r="U2047" s="62">
        <v>14487907740.719999</v>
      </c>
      <c r="Z2047" s="42" t="s">
        <v>68</v>
      </c>
      <c r="AJ2047" s="42"/>
      <c r="AW2047" s="42" t="s">
        <v>2412</v>
      </c>
      <c r="AX2047" s="42"/>
      <c r="AY2047" s="42"/>
      <c r="AZ2047" s="42"/>
      <c r="BA2047" s="42"/>
      <c r="BB2047" s="42"/>
      <c r="BN2047" s="128" t="s">
        <v>4578</v>
      </c>
      <c r="BO2047" s="58" t="str">
        <f t="shared" si="31"/>
        <v>境内资产</v>
      </c>
      <c r="BP2047" s="58" t="str">
        <f>IF(M2047="",VLOOKUP(D2047,Sheet4!$A$1:$B$92,2,0),VLOOKUP(Q2047,Sheet4!$A$1:$B$92,2,0))</f>
        <v>保险资产管理产品</v>
      </c>
    </row>
    <row r="2048" spans="1:68" s="58" customFormat="1" ht="12.75" customHeight="1">
      <c r="A2048" s="137" t="s">
        <v>2245</v>
      </c>
      <c r="B2048" s="50" t="s">
        <v>2246</v>
      </c>
      <c r="C2048" s="252" t="s">
        <v>5552</v>
      </c>
      <c r="D2048" s="257" t="s">
        <v>678</v>
      </c>
      <c r="E2048" s="42" t="s">
        <v>2814</v>
      </c>
      <c r="F2048" s="42" t="s">
        <v>2246</v>
      </c>
      <c r="G2048" s="42"/>
      <c r="H2048" s="307">
        <v>13408.781857606917</v>
      </c>
      <c r="I2048" s="315">
        <v>5535.3266900849339</v>
      </c>
      <c r="J2048" s="105">
        <v>0</v>
      </c>
      <c r="K2048" s="42">
        <v>0</v>
      </c>
      <c r="L2048" s="42" t="s">
        <v>4489</v>
      </c>
      <c r="M2048" s="50" t="s">
        <v>2372</v>
      </c>
      <c r="N2048" s="50" t="s">
        <v>5532</v>
      </c>
      <c r="O2048" s="137" t="s">
        <v>2374</v>
      </c>
      <c r="P2048" s="42" t="s">
        <v>64</v>
      </c>
      <c r="Q2048" s="42" t="s">
        <v>65</v>
      </c>
      <c r="R2048" s="42">
        <v>2</v>
      </c>
      <c r="S2048" s="137" t="s">
        <v>2254</v>
      </c>
      <c r="T2048" s="62">
        <v>16867538196.9</v>
      </c>
      <c r="U2048" s="62">
        <v>14487907740.719999</v>
      </c>
      <c r="Z2048" s="42" t="s">
        <v>68</v>
      </c>
      <c r="AJ2048" s="42"/>
      <c r="AW2048" s="42" t="s">
        <v>2412</v>
      </c>
      <c r="AX2048" s="42"/>
      <c r="AY2048" s="42"/>
      <c r="AZ2048" s="42"/>
      <c r="BA2048" s="42"/>
      <c r="BB2048" s="42"/>
      <c r="BN2048" s="128" t="s">
        <v>4578</v>
      </c>
      <c r="BO2048" s="58" t="str">
        <f t="shared" si="31"/>
        <v>境内资产</v>
      </c>
      <c r="BP2048" s="58" t="str">
        <f>IF(M2048="",VLOOKUP(D2048,Sheet4!$A$1:$B$92,2,0),VLOOKUP(Q2048,Sheet4!$A$1:$B$92,2,0))</f>
        <v>保险资产管理产品</v>
      </c>
    </row>
    <row r="2049" spans="1:68" s="58" customFormat="1" ht="12.75" customHeight="1">
      <c r="A2049" s="137" t="s">
        <v>1639</v>
      </c>
      <c r="B2049" s="50" t="s">
        <v>1640</v>
      </c>
      <c r="C2049" s="252" t="s">
        <v>5552</v>
      </c>
      <c r="D2049" s="257" t="s">
        <v>678</v>
      </c>
      <c r="E2049" s="42" t="s">
        <v>1641</v>
      </c>
      <c r="F2049" s="42" t="s">
        <v>1640</v>
      </c>
      <c r="G2049" s="42"/>
      <c r="H2049" s="307">
        <v>4692.6754151680561</v>
      </c>
      <c r="I2049" s="315">
        <v>3203.7855584193239</v>
      </c>
      <c r="J2049" s="105">
        <v>0</v>
      </c>
      <c r="K2049" s="42">
        <v>0</v>
      </c>
      <c r="L2049" s="42" t="s">
        <v>4489</v>
      </c>
      <c r="M2049" s="50" t="s">
        <v>2372</v>
      </c>
      <c r="N2049" s="50" t="s">
        <v>5532</v>
      </c>
      <c r="O2049" s="137" t="s">
        <v>2374</v>
      </c>
      <c r="P2049" s="42" t="s">
        <v>64</v>
      </c>
      <c r="Q2049" s="42" t="s">
        <v>65</v>
      </c>
      <c r="R2049" s="42">
        <v>2</v>
      </c>
      <c r="S2049" s="137" t="s">
        <v>2254</v>
      </c>
      <c r="T2049" s="62">
        <v>16867538196.9</v>
      </c>
      <c r="U2049" s="62">
        <v>14487907740.719999</v>
      </c>
      <c r="Z2049" s="42" t="s">
        <v>68</v>
      </c>
      <c r="AJ2049" s="42"/>
      <c r="AW2049" s="42" t="s">
        <v>2412</v>
      </c>
      <c r="AX2049" s="42"/>
      <c r="AY2049" s="42"/>
      <c r="AZ2049" s="42"/>
      <c r="BA2049" s="42"/>
      <c r="BB2049" s="42"/>
      <c r="BN2049" s="128" t="s">
        <v>4578</v>
      </c>
      <c r="BO2049" s="58" t="str">
        <f t="shared" si="31"/>
        <v>境内资产</v>
      </c>
      <c r="BP2049" s="58" t="str">
        <f>IF(M2049="",VLOOKUP(D2049,Sheet4!$A$1:$B$92,2,0),VLOOKUP(Q2049,Sheet4!$A$1:$B$92,2,0))</f>
        <v>保险资产管理产品</v>
      </c>
    </row>
    <row r="2050" spans="1:68" s="58" customFormat="1" ht="12.75" customHeight="1">
      <c r="A2050" s="137" t="s">
        <v>1642</v>
      </c>
      <c r="B2050" s="50" t="s">
        <v>1643</v>
      </c>
      <c r="C2050" s="252" t="s">
        <v>5552</v>
      </c>
      <c r="D2050" s="257" t="s">
        <v>678</v>
      </c>
      <c r="E2050" s="42" t="s">
        <v>1644</v>
      </c>
      <c r="F2050" s="42" t="s">
        <v>1643</v>
      </c>
      <c r="G2050" s="42"/>
      <c r="H2050" s="307">
        <v>11192.499315287607</v>
      </c>
      <c r="I2050" s="315">
        <v>5466.9979489466614</v>
      </c>
      <c r="J2050" s="105">
        <v>0</v>
      </c>
      <c r="K2050" s="42">
        <v>0</v>
      </c>
      <c r="L2050" s="42" t="s">
        <v>4489</v>
      </c>
      <c r="M2050" s="50" t="s">
        <v>2372</v>
      </c>
      <c r="N2050" s="50" t="s">
        <v>5532</v>
      </c>
      <c r="O2050" s="137" t="s">
        <v>2374</v>
      </c>
      <c r="P2050" s="42" t="s">
        <v>64</v>
      </c>
      <c r="Q2050" s="42" t="s">
        <v>65</v>
      </c>
      <c r="R2050" s="42">
        <v>2</v>
      </c>
      <c r="S2050" s="137" t="s">
        <v>2254</v>
      </c>
      <c r="T2050" s="62">
        <v>16867538196.9</v>
      </c>
      <c r="U2050" s="62">
        <v>14487907740.719999</v>
      </c>
      <c r="Z2050" s="42" t="s">
        <v>68</v>
      </c>
      <c r="AJ2050" s="42"/>
      <c r="AW2050" s="42" t="s">
        <v>2412</v>
      </c>
      <c r="AX2050" s="42"/>
      <c r="AY2050" s="42"/>
      <c r="AZ2050" s="42"/>
      <c r="BA2050" s="42"/>
      <c r="BB2050" s="42"/>
      <c r="BN2050" s="128" t="s">
        <v>4578</v>
      </c>
      <c r="BO2050" s="58" t="str">
        <f t="shared" si="31"/>
        <v>境内资产</v>
      </c>
      <c r="BP2050" s="58" t="str">
        <f>IF(M2050="",VLOOKUP(D2050,Sheet4!$A$1:$B$92,2,0),VLOOKUP(Q2050,Sheet4!$A$1:$B$92,2,0))</f>
        <v>保险资产管理产品</v>
      </c>
    </row>
    <row r="2051" spans="1:68" s="58" customFormat="1" ht="12.75" customHeight="1">
      <c r="A2051" s="137" t="s">
        <v>2180</v>
      </c>
      <c r="B2051" s="50" t="s">
        <v>2347</v>
      </c>
      <c r="C2051" s="252" t="s">
        <v>5552</v>
      </c>
      <c r="D2051" s="257" t="s">
        <v>678</v>
      </c>
      <c r="E2051" s="42" t="s">
        <v>2815</v>
      </c>
      <c r="F2051" s="42" t="s">
        <v>2347</v>
      </c>
      <c r="G2051" s="42"/>
      <c r="H2051" s="307">
        <v>2084.954821621473</v>
      </c>
      <c r="I2051" s="315">
        <v>1916.3187698726774</v>
      </c>
      <c r="J2051" s="105">
        <v>0</v>
      </c>
      <c r="K2051" s="42">
        <v>0</v>
      </c>
      <c r="L2051" s="42" t="s">
        <v>4489</v>
      </c>
      <c r="M2051" s="50" t="s">
        <v>2372</v>
      </c>
      <c r="N2051" s="50" t="s">
        <v>5532</v>
      </c>
      <c r="O2051" s="137" t="s">
        <v>2374</v>
      </c>
      <c r="P2051" s="42" t="s">
        <v>64</v>
      </c>
      <c r="Q2051" s="42" t="s">
        <v>65</v>
      </c>
      <c r="R2051" s="42">
        <v>2</v>
      </c>
      <c r="S2051" s="137" t="s">
        <v>2254</v>
      </c>
      <c r="T2051" s="62">
        <v>16867538196.9</v>
      </c>
      <c r="U2051" s="62">
        <v>14487907740.719999</v>
      </c>
      <c r="Z2051" s="42" t="s">
        <v>68</v>
      </c>
      <c r="AJ2051" s="42"/>
      <c r="AW2051" s="42" t="s">
        <v>2412</v>
      </c>
      <c r="AX2051" s="42"/>
      <c r="AY2051" s="42"/>
      <c r="AZ2051" s="42"/>
      <c r="BA2051" s="42"/>
      <c r="BB2051" s="42"/>
      <c r="BN2051" s="128" t="s">
        <v>4578</v>
      </c>
      <c r="BO2051" s="58" t="str">
        <f t="shared" ref="BO2051:BO2114" si="32">IF(LEFT(D2051,2)="境外","境外资产","境内资产")</f>
        <v>境内资产</v>
      </c>
      <c r="BP2051" s="58" t="str">
        <f>IF(M2051="",VLOOKUP(D2051,Sheet4!$A$1:$B$92,2,0),VLOOKUP(Q2051,Sheet4!$A$1:$B$92,2,0))</f>
        <v>保险资产管理产品</v>
      </c>
    </row>
    <row r="2052" spans="1:68" s="58" customFormat="1" ht="12.75" customHeight="1">
      <c r="A2052" s="137" t="s">
        <v>1767</v>
      </c>
      <c r="B2052" s="50" t="s">
        <v>1768</v>
      </c>
      <c r="C2052" s="252" t="s">
        <v>5552</v>
      </c>
      <c r="D2052" s="257" t="s">
        <v>678</v>
      </c>
      <c r="E2052" s="42" t="s">
        <v>1769</v>
      </c>
      <c r="F2052" s="42" t="s">
        <v>1768</v>
      </c>
      <c r="G2052" s="42"/>
      <c r="H2052" s="307">
        <v>5698.6529419088747</v>
      </c>
      <c r="I2052" s="315">
        <v>3135.4268748002719</v>
      </c>
      <c r="J2052" s="105">
        <v>0</v>
      </c>
      <c r="K2052" s="42">
        <v>0</v>
      </c>
      <c r="L2052" s="42" t="s">
        <v>4489</v>
      </c>
      <c r="M2052" s="50" t="s">
        <v>2372</v>
      </c>
      <c r="N2052" s="50" t="s">
        <v>5532</v>
      </c>
      <c r="O2052" s="137" t="s">
        <v>2374</v>
      </c>
      <c r="P2052" s="42" t="s">
        <v>64</v>
      </c>
      <c r="Q2052" s="42" t="s">
        <v>65</v>
      </c>
      <c r="R2052" s="42">
        <v>2</v>
      </c>
      <c r="S2052" s="137" t="s">
        <v>2254</v>
      </c>
      <c r="T2052" s="62">
        <v>16867538196.9</v>
      </c>
      <c r="U2052" s="62">
        <v>14487907740.719999</v>
      </c>
      <c r="Z2052" s="42" t="s">
        <v>68</v>
      </c>
      <c r="AJ2052" s="42"/>
      <c r="AW2052" s="42" t="s">
        <v>2412</v>
      </c>
      <c r="AX2052" s="42"/>
      <c r="AY2052" s="42"/>
      <c r="AZ2052" s="42"/>
      <c r="BA2052" s="42"/>
      <c r="BB2052" s="42"/>
      <c r="BN2052" s="128" t="s">
        <v>4578</v>
      </c>
      <c r="BO2052" s="58" t="str">
        <f t="shared" si="32"/>
        <v>境内资产</v>
      </c>
      <c r="BP2052" s="58" t="str">
        <f>IF(M2052="",VLOOKUP(D2052,Sheet4!$A$1:$B$92,2,0),VLOOKUP(Q2052,Sheet4!$A$1:$B$92,2,0))</f>
        <v>保险资产管理产品</v>
      </c>
    </row>
    <row r="2053" spans="1:68" s="58" customFormat="1" ht="12.75" customHeight="1">
      <c r="A2053" s="137" t="s">
        <v>1773</v>
      </c>
      <c r="B2053" s="50" t="s">
        <v>1774</v>
      </c>
      <c r="C2053" s="252" t="s">
        <v>5552</v>
      </c>
      <c r="D2053" s="257" t="s">
        <v>678</v>
      </c>
      <c r="E2053" s="42" t="s">
        <v>1775</v>
      </c>
      <c r="F2053" s="42" t="s">
        <v>1774</v>
      </c>
      <c r="G2053" s="42"/>
      <c r="H2053" s="307">
        <v>16541.543851617833</v>
      </c>
      <c r="I2053" s="315">
        <v>13130.376671321352</v>
      </c>
      <c r="J2053" s="105">
        <v>0</v>
      </c>
      <c r="K2053" s="42">
        <v>0</v>
      </c>
      <c r="L2053" s="42" t="s">
        <v>4489</v>
      </c>
      <c r="M2053" s="50" t="s">
        <v>2372</v>
      </c>
      <c r="N2053" s="50" t="s">
        <v>5532</v>
      </c>
      <c r="O2053" s="137" t="s">
        <v>2374</v>
      </c>
      <c r="P2053" s="42" t="s">
        <v>64</v>
      </c>
      <c r="Q2053" s="42" t="s">
        <v>65</v>
      </c>
      <c r="R2053" s="42">
        <v>2</v>
      </c>
      <c r="S2053" s="137" t="s">
        <v>2254</v>
      </c>
      <c r="T2053" s="62">
        <v>16867538196.9</v>
      </c>
      <c r="U2053" s="62">
        <v>14487907740.719999</v>
      </c>
      <c r="Z2053" s="42" t="s">
        <v>68</v>
      </c>
      <c r="AJ2053" s="42"/>
      <c r="AW2053" s="42" t="s">
        <v>2412</v>
      </c>
      <c r="AX2053" s="42"/>
      <c r="AY2053" s="42"/>
      <c r="AZ2053" s="42"/>
      <c r="BA2053" s="42"/>
      <c r="BB2053" s="42"/>
      <c r="BN2053" s="128" t="s">
        <v>4578</v>
      </c>
      <c r="BO2053" s="58" t="str">
        <f t="shared" si="32"/>
        <v>境内资产</v>
      </c>
      <c r="BP2053" s="58" t="str">
        <f>IF(M2053="",VLOOKUP(D2053,Sheet4!$A$1:$B$92,2,0),VLOOKUP(Q2053,Sheet4!$A$1:$B$92,2,0))</f>
        <v>保险资产管理产品</v>
      </c>
    </row>
    <row r="2054" spans="1:68" s="58" customFormat="1" ht="12.75" customHeight="1">
      <c r="A2054" s="137" t="s">
        <v>2043</v>
      </c>
      <c r="B2054" s="50" t="s">
        <v>2044</v>
      </c>
      <c r="C2054" s="252" t="s">
        <v>5552</v>
      </c>
      <c r="D2054" s="257" t="s">
        <v>678</v>
      </c>
      <c r="E2054" s="42" t="s">
        <v>4375</v>
      </c>
      <c r="F2054" s="42" t="s">
        <v>2044</v>
      </c>
      <c r="G2054" s="42"/>
      <c r="H2054" s="307">
        <v>32399.860176814498</v>
      </c>
      <c r="I2054" s="315">
        <v>16611.968566410655</v>
      </c>
      <c r="J2054" s="105">
        <v>0</v>
      </c>
      <c r="K2054" s="42">
        <v>0</v>
      </c>
      <c r="L2054" s="42" t="s">
        <v>4489</v>
      </c>
      <c r="M2054" s="50" t="s">
        <v>2372</v>
      </c>
      <c r="N2054" s="50" t="s">
        <v>5532</v>
      </c>
      <c r="O2054" s="137" t="s">
        <v>2374</v>
      </c>
      <c r="P2054" s="42" t="s">
        <v>64</v>
      </c>
      <c r="Q2054" s="42" t="s">
        <v>65</v>
      </c>
      <c r="R2054" s="42">
        <v>2</v>
      </c>
      <c r="S2054" s="137" t="s">
        <v>2254</v>
      </c>
      <c r="T2054" s="62">
        <v>16867538196.9</v>
      </c>
      <c r="U2054" s="62">
        <v>14487907740.719999</v>
      </c>
      <c r="Z2054" s="42" t="s">
        <v>68</v>
      </c>
      <c r="AJ2054" s="42"/>
      <c r="AW2054" s="42" t="s">
        <v>2412</v>
      </c>
      <c r="AX2054" s="42"/>
      <c r="AY2054" s="42"/>
      <c r="AZ2054" s="42"/>
      <c r="BA2054" s="42"/>
      <c r="BB2054" s="42"/>
      <c r="BN2054" s="128" t="s">
        <v>4578</v>
      </c>
      <c r="BO2054" s="58" t="str">
        <f t="shared" si="32"/>
        <v>境内资产</v>
      </c>
      <c r="BP2054" s="58" t="str">
        <f>IF(M2054="",VLOOKUP(D2054,Sheet4!$A$1:$B$92,2,0),VLOOKUP(Q2054,Sheet4!$A$1:$B$92,2,0))</f>
        <v>保险资产管理产品</v>
      </c>
    </row>
    <row r="2055" spans="1:68" s="58" customFormat="1" ht="12.75" customHeight="1">
      <c r="A2055" s="137" t="s">
        <v>1776</v>
      </c>
      <c r="B2055" s="50" t="s">
        <v>1777</v>
      </c>
      <c r="C2055" s="252" t="s">
        <v>5552</v>
      </c>
      <c r="D2055" s="257" t="s">
        <v>678</v>
      </c>
      <c r="E2055" s="42" t="s">
        <v>1778</v>
      </c>
      <c r="F2055" s="42" t="s">
        <v>1777</v>
      </c>
      <c r="G2055" s="42"/>
      <c r="H2055" s="307">
        <v>17882.847220605592</v>
      </c>
      <c r="I2055" s="315">
        <v>11406.288628051527</v>
      </c>
      <c r="J2055" s="105">
        <v>0</v>
      </c>
      <c r="K2055" s="42">
        <v>0</v>
      </c>
      <c r="L2055" s="42" t="s">
        <v>4489</v>
      </c>
      <c r="M2055" s="50" t="s">
        <v>2372</v>
      </c>
      <c r="N2055" s="50" t="s">
        <v>5532</v>
      </c>
      <c r="O2055" s="137" t="s">
        <v>2374</v>
      </c>
      <c r="P2055" s="42" t="s">
        <v>64</v>
      </c>
      <c r="Q2055" s="42" t="s">
        <v>65</v>
      </c>
      <c r="R2055" s="42">
        <v>2</v>
      </c>
      <c r="S2055" s="137" t="s">
        <v>2254</v>
      </c>
      <c r="T2055" s="62">
        <v>16867538196.9</v>
      </c>
      <c r="U2055" s="62">
        <v>14487907740.719999</v>
      </c>
      <c r="Z2055" s="42" t="s">
        <v>68</v>
      </c>
      <c r="AJ2055" s="42"/>
      <c r="AW2055" s="42" t="s">
        <v>2412</v>
      </c>
      <c r="AX2055" s="42"/>
      <c r="AY2055" s="42"/>
      <c r="AZ2055" s="42"/>
      <c r="BA2055" s="108"/>
      <c r="BB2055" s="42"/>
      <c r="BN2055" s="128" t="s">
        <v>4578</v>
      </c>
      <c r="BO2055" s="58" t="str">
        <f t="shared" si="32"/>
        <v>境内资产</v>
      </c>
      <c r="BP2055" s="58" t="str">
        <f>IF(M2055="",VLOOKUP(D2055,Sheet4!$A$1:$B$92,2,0),VLOOKUP(Q2055,Sheet4!$A$1:$B$92,2,0))</f>
        <v>保险资产管理产品</v>
      </c>
    </row>
    <row r="2056" spans="1:68" s="58" customFormat="1" ht="12.75" customHeight="1">
      <c r="A2056" s="137" t="s">
        <v>1832</v>
      </c>
      <c r="B2056" s="50" t="s">
        <v>1833</v>
      </c>
      <c r="C2056" s="252" t="s">
        <v>5552</v>
      </c>
      <c r="D2056" s="257" t="s">
        <v>678</v>
      </c>
      <c r="E2056" s="42" t="s">
        <v>1834</v>
      </c>
      <c r="F2056" s="42" t="s">
        <v>1833</v>
      </c>
      <c r="G2056" s="42"/>
      <c r="H2056" s="307">
        <v>11091.203902811367</v>
      </c>
      <c r="I2056" s="315">
        <v>5879.6552382195041</v>
      </c>
      <c r="J2056" s="105">
        <v>0</v>
      </c>
      <c r="K2056" s="42">
        <v>0</v>
      </c>
      <c r="L2056" s="42" t="s">
        <v>4489</v>
      </c>
      <c r="M2056" s="50" t="s">
        <v>2372</v>
      </c>
      <c r="N2056" s="50" t="s">
        <v>5532</v>
      </c>
      <c r="O2056" s="137" t="s">
        <v>2374</v>
      </c>
      <c r="P2056" s="50" t="s">
        <v>64</v>
      </c>
      <c r="Q2056" s="50" t="s">
        <v>65</v>
      </c>
      <c r="R2056" s="42">
        <v>2</v>
      </c>
      <c r="S2056" s="137" t="s">
        <v>2254</v>
      </c>
      <c r="T2056" s="62">
        <v>16867538196.9</v>
      </c>
      <c r="U2056" s="62">
        <v>14487907740.719999</v>
      </c>
      <c r="Z2056" s="42" t="s">
        <v>68</v>
      </c>
      <c r="AJ2056" s="42"/>
      <c r="AW2056" s="42" t="s">
        <v>2412</v>
      </c>
      <c r="AX2056" s="42"/>
      <c r="AY2056" s="42"/>
      <c r="AZ2056" s="42"/>
      <c r="BA2056" s="108"/>
      <c r="BB2056" s="42"/>
      <c r="BN2056" s="128" t="s">
        <v>4578</v>
      </c>
      <c r="BO2056" s="58" t="str">
        <f t="shared" si="32"/>
        <v>境内资产</v>
      </c>
      <c r="BP2056" s="58" t="str">
        <f>IF(M2056="",VLOOKUP(D2056,Sheet4!$A$1:$B$92,2,0),VLOOKUP(Q2056,Sheet4!$A$1:$B$92,2,0))</f>
        <v>保险资产管理产品</v>
      </c>
    </row>
    <row r="2057" spans="1:68" s="58" customFormat="1" ht="12.75" customHeight="1">
      <c r="A2057" s="137" t="s">
        <v>1779</v>
      </c>
      <c r="B2057" s="50" t="s">
        <v>1780</v>
      </c>
      <c r="C2057" s="252" t="s">
        <v>5552</v>
      </c>
      <c r="D2057" s="257" t="s">
        <v>678</v>
      </c>
      <c r="E2057" s="42" t="s">
        <v>1781</v>
      </c>
      <c r="F2057" s="42" t="s">
        <v>1780</v>
      </c>
      <c r="G2057" s="42"/>
      <c r="H2057" s="307">
        <v>7256.5602168538026</v>
      </c>
      <c r="I2057" s="315">
        <v>5079.5921517976622</v>
      </c>
      <c r="J2057" s="105">
        <v>0</v>
      </c>
      <c r="K2057" s="42">
        <v>0</v>
      </c>
      <c r="L2057" s="42" t="s">
        <v>4489</v>
      </c>
      <c r="M2057" s="50" t="s">
        <v>2372</v>
      </c>
      <c r="N2057" s="50" t="s">
        <v>5532</v>
      </c>
      <c r="O2057" s="137" t="s">
        <v>2374</v>
      </c>
      <c r="P2057" s="50" t="s">
        <v>64</v>
      </c>
      <c r="Q2057" s="50" t="s">
        <v>65</v>
      </c>
      <c r="R2057" s="42">
        <v>2</v>
      </c>
      <c r="S2057" s="137" t="s">
        <v>2254</v>
      </c>
      <c r="T2057" s="62">
        <v>16867538196.9</v>
      </c>
      <c r="U2057" s="62">
        <v>14487907740.719999</v>
      </c>
      <c r="Z2057" s="42" t="s">
        <v>68</v>
      </c>
      <c r="AJ2057" s="42"/>
      <c r="AW2057" s="42" t="s">
        <v>2412</v>
      </c>
      <c r="AX2057" s="42"/>
      <c r="AY2057" s="42"/>
      <c r="AZ2057" s="42"/>
      <c r="BA2057" s="42"/>
      <c r="BB2057" s="42"/>
      <c r="BN2057" s="128" t="s">
        <v>4578</v>
      </c>
      <c r="BO2057" s="58" t="str">
        <f t="shared" si="32"/>
        <v>境内资产</v>
      </c>
      <c r="BP2057" s="58" t="str">
        <f>IF(M2057="",VLOOKUP(D2057,Sheet4!$A$1:$B$92,2,0),VLOOKUP(Q2057,Sheet4!$A$1:$B$92,2,0))</f>
        <v>保险资产管理产品</v>
      </c>
    </row>
    <row r="2058" spans="1:68" s="58" customFormat="1" ht="12.75" customHeight="1">
      <c r="A2058" s="137" t="s">
        <v>2295</v>
      </c>
      <c r="B2058" s="50" t="s">
        <v>2348</v>
      </c>
      <c r="C2058" s="252" t="s">
        <v>1305</v>
      </c>
      <c r="D2058" s="252" t="s">
        <v>1318</v>
      </c>
      <c r="E2058" s="42" t="s">
        <v>2349</v>
      </c>
      <c r="F2058" s="42" t="s">
        <v>2348</v>
      </c>
      <c r="G2058" s="42"/>
      <c r="H2058" s="307">
        <v>21467260.726358932</v>
      </c>
      <c r="I2058" s="315">
        <v>21469018.599501345</v>
      </c>
      <c r="J2058" s="105">
        <v>0</v>
      </c>
      <c r="K2058" s="42">
        <v>0</v>
      </c>
      <c r="L2058" s="42" t="s">
        <v>4489</v>
      </c>
      <c r="M2058" s="50" t="s">
        <v>2372</v>
      </c>
      <c r="N2058" s="50" t="s">
        <v>5532</v>
      </c>
      <c r="O2058" s="137" t="s">
        <v>2374</v>
      </c>
      <c r="P2058" s="50" t="s">
        <v>64</v>
      </c>
      <c r="Q2058" s="50" t="s">
        <v>65</v>
      </c>
      <c r="R2058" s="42">
        <v>2</v>
      </c>
      <c r="S2058" s="137" t="s">
        <v>2254</v>
      </c>
      <c r="T2058" s="62">
        <v>16867538196.9</v>
      </c>
      <c r="U2058" s="62">
        <v>14487907740.719999</v>
      </c>
      <c r="Z2058" s="42" t="s">
        <v>68</v>
      </c>
      <c r="AJ2058" s="42"/>
      <c r="AW2058" s="42" t="s">
        <v>2412</v>
      </c>
      <c r="AX2058" s="42"/>
      <c r="AY2058" s="42"/>
      <c r="AZ2058" s="42"/>
      <c r="BA2058" s="42"/>
      <c r="BB2058" s="42"/>
      <c r="BN2058" s="128" t="s">
        <v>4578</v>
      </c>
      <c r="BO2058" s="58" t="str">
        <f t="shared" si="32"/>
        <v>境内资产</v>
      </c>
      <c r="BP2058" s="58" t="str">
        <f>IF(M2058="",VLOOKUP(D2058,Sheet4!$A$1:$B$92,2,0),VLOOKUP(Q2058,Sheet4!$A$1:$B$92,2,0))</f>
        <v>保险资产管理产品</v>
      </c>
    </row>
    <row r="2059" spans="1:68" s="58" customFormat="1" ht="12.75" customHeight="1">
      <c r="A2059" s="137" t="s">
        <v>2354</v>
      </c>
      <c r="B2059" s="50" t="s">
        <v>2350</v>
      </c>
      <c r="C2059" s="255" t="s">
        <v>71</v>
      </c>
      <c r="D2059" s="255" t="s">
        <v>72</v>
      </c>
      <c r="E2059" s="42" t="s">
        <v>4463</v>
      </c>
      <c r="F2059" s="42" t="s">
        <v>2350</v>
      </c>
      <c r="G2059" s="42"/>
      <c r="H2059" s="307">
        <v>30242893.688918903</v>
      </c>
      <c r="I2059" s="315">
        <v>30211963.106273927</v>
      </c>
      <c r="J2059" s="105">
        <v>436832.07973034459</v>
      </c>
      <c r="K2059" s="42">
        <v>0</v>
      </c>
      <c r="L2059" s="42" t="s">
        <v>4489</v>
      </c>
      <c r="M2059" s="50" t="s">
        <v>2372</v>
      </c>
      <c r="N2059" s="50" t="s">
        <v>5532</v>
      </c>
      <c r="O2059" s="137" t="s">
        <v>2374</v>
      </c>
      <c r="P2059" s="50" t="s">
        <v>64</v>
      </c>
      <c r="Q2059" s="50" t="s">
        <v>65</v>
      </c>
      <c r="R2059" s="42">
        <v>2</v>
      </c>
      <c r="S2059" s="137" t="s">
        <v>2254</v>
      </c>
      <c r="T2059" s="62">
        <v>16867538196.9</v>
      </c>
      <c r="U2059" s="62">
        <v>14487907740.719999</v>
      </c>
      <c r="Z2059" s="42" t="s">
        <v>68</v>
      </c>
      <c r="AJ2059" s="42"/>
      <c r="AW2059" s="42" t="s">
        <v>2412</v>
      </c>
      <c r="AX2059" s="42"/>
      <c r="AY2059" s="108">
        <v>3</v>
      </c>
      <c r="AZ2059" s="103" t="s">
        <v>74</v>
      </c>
      <c r="BA2059" s="67">
        <v>0.6482</v>
      </c>
      <c r="BB2059" s="50" t="s">
        <v>68</v>
      </c>
      <c r="BN2059" s="128" t="s">
        <v>4578</v>
      </c>
      <c r="BO2059" s="58" t="str">
        <f t="shared" si="32"/>
        <v>境内资产</v>
      </c>
      <c r="BP2059" s="58" t="str">
        <f>IF(M2059="",VLOOKUP(D2059,Sheet4!$A$1:$B$92,2,0),VLOOKUP(Q2059,Sheet4!$A$1:$B$92,2,0))</f>
        <v>保险资产管理产品</v>
      </c>
    </row>
    <row r="2060" spans="1:68" s="58" customFormat="1" ht="12.75" customHeight="1">
      <c r="A2060" s="137" t="s">
        <v>2255</v>
      </c>
      <c r="B2060" s="138" t="s">
        <v>2256</v>
      </c>
      <c r="C2060" s="250" t="s">
        <v>222</v>
      </c>
      <c r="D2060" s="256" t="s">
        <v>221</v>
      </c>
      <c r="E2060" s="42" t="s">
        <v>2307</v>
      </c>
      <c r="F2060" s="42" t="s">
        <v>2308</v>
      </c>
      <c r="G2060" s="42"/>
      <c r="H2060" s="307">
        <v>15407.708609251691</v>
      </c>
      <c r="I2060" s="315">
        <v>15407.708609251691</v>
      </c>
      <c r="J2060" s="105">
        <v>6.9684274872985457</v>
      </c>
      <c r="K2060" s="42">
        <v>0</v>
      </c>
      <c r="L2060" s="42" t="s">
        <v>4487</v>
      </c>
      <c r="M2060" s="50" t="s">
        <v>2372</v>
      </c>
      <c r="N2060" s="50" t="s">
        <v>2373</v>
      </c>
      <c r="O2060" s="137" t="s">
        <v>2374</v>
      </c>
      <c r="P2060" s="42" t="s">
        <v>64</v>
      </c>
      <c r="Q2060" s="42" t="s">
        <v>65</v>
      </c>
      <c r="R2060" s="42">
        <v>1</v>
      </c>
      <c r="S2060" s="137" t="s">
        <v>2254</v>
      </c>
      <c r="T2060" s="62">
        <v>1234151.77</v>
      </c>
      <c r="U2060" s="62">
        <v>1152258.3799999999</v>
      </c>
      <c r="Z2060" s="42" t="s">
        <v>280</v>
      </c>
      <c r="AJ2060" s="42"/>
      <c r="AW2060" s="42" t="s">
        <v>2412</v>
      </c>
      <c r="AX2060" s="42">
        <v>0</v>
      </c>
      <c r="AY2060" s="42"/>
      <c r="AZ2060" s="42"/>
      <c r="BA2060" s="108"/>
      <c r="BB2060" s="42"/>
      <c r="BN2060" s="128" t="s">
        <v>4578</v>
      </c>
      <c r="BO2060" s="58" t="str">
        <f t="shared" si="32"/>
        <v>境内资产</v>
      </c>
      <c r="BP2060" s="58" t="str">
        <f>IF(M2060="",VLOOKUP(D2060,Sheet4!$A$1:$B$92,2,0),VLOOKUP(Q2060,Sheet4!$A$1:$B$92,2,0))</f>
        <v>保险资产管理产品</v>
      </c>
    </row>
    <row r="2061" spans="1:68" s="58" customFormat="1" ht="12.75" customHeight="1">
      <c r="A2061" s="137" t="s">
        <v>2301</v>
      </c>
      <c r="B2061" s="50" t="s">
        <v>2262</v>
      </c>
      <c r="C2061" s="252" t="s">
        <v>821</v>
      </c>
      <c r="D2061" s="274" t="s">
        <v>5615</v>
      </c>
      <c r="E2061" s="42" t="s">
        <v>2375</v>
      </c>
      <c r="F2061" s="42" t="s">
        <v>2301</v>
      </c>
      <c r="G2061" s="42"/>
      <c r="H2061" s="307">
        <v>682157.91681781691</v>
      </c>
      <c r="I2061" s="315">
        <v>682157.91681781691</v>
      </c>
      <c r="J2061" s="105">
        <v>2955.3324518626141</v>
      </c>
      <c r="K2061" s="42">
        <v>0</v>
      </c>
      <c r="L2061" s="42" t="s">
        <v>4487</v>
      </c>
      <c r="M2061" s="50" t="s">
        <v>2372</v>
      </c>
      <c r="N2061" s="50" t="s">
        <v>2373</v>
      </c>
      <c r="O2061" s="137" t="s">
        <v>2374</v>
      </c>
      <c r="P2061" s="42" t="s">
        <v>64</v>
      </c>
      <c r="Q2061" s="42" t="s">
        <v>65</v>
      </c>
      <c r="R2061" s="42">
        <v>1</v>
      </c>
      <c r="S2061" s="137" t="s">
        <v>2254</v>
      </c>
      <c r="T2061" s="62">
        <v>1234151.77</v>
      </c>
      <c r="U2061" s="62">
        <v>1152258.3799999999</v>
      </c>
      <c r="Z2061" s="42" t="s">
        <v>68</v>
      </c>
      <c r="AJ2061" s="42"/>
      <c r="AW2061" s="42" t="s">
        <v>2412</v>
      </c>
      <c r="AX2061" s="146">
        <v>0.13489999999999999</v>
      </c>
      <c r="AY2061" s="42"/>
      <c r="AZ2061" s="42"/>
      <c r="BA2061" s="108"/>
      <c r="BB2061" s="42"/>
      <c r="BN2061" s="128" t="s">
        <v>4578</v>
      </c>
      <c r="BO2061" s="58" t="str">
        <f t="shared" si="32"/>
        <v>境内资产</v>
      </c>
      <c r="BP2061" s="58" t="str">
        <f>IF(M2061="",VLOOKUP(D2061,Sheet4!$A$1:$B$92,2,0),VLOOKUP(Q2061,Sheet4!$A$1:$B$92,2,0))</f>
        <v>保险资产管理产品</v>
      </c>
    </row>
    <row r="2062" spans="1:68" s="58" customFormat="1" ht="12.75" customHeight="1">
      <c r="A2062" s="137" t="s">
        <v>2305</v>
      </c>
      <c r="B2062" s="50" t="s">
        <v>2306</v>
      </c>
      <c r="C2062" s="252" t="s">
        <v>821</v>
      </c>
      <c r="D2062" s="274" t="s">
        <v>5615</v>
      </c>
      <c r="E2062" s="42" t="s">
        <v>2309</v>
      </c>
      <c r="F2062" s="42" t="s">
        <v>2305</v>
      </c>
      <c r="G2062" s="42"/>
      <c r="H2062" s="307">
        <v>184367.00454535591</v>
      </c>
      <c r="I2062" s="315">
        <v>184367.00454535591</v>
      </c>
      <c r="J2062" s="105">
        <v>798.55326846881007</v>
      </c>
      <c r="K2062" s="42">
        <v>0</v>
      </c>
      <c r="L2062" s="42" t="s">
        <v>4487</v>
      </c>
      <c r="M2062" s="50" t="s">
        <v>2372</v>
      </c>
      <c r="N2062" s="50" t="s">
        <v>2373</v>
      </c>
      <c r="O2062" s="137" t="s">
        <v>2374</v>
      </c>
      <c r="P2062" s="42" t="s">
        <v>64</v>
      </c>
      <c r="Q2062" s="42" t="s">
        <v>65</v>
      </c>
      <c r="R2062" s="42">
        <v>1</v>
      </c>
      <c r="S2062" s="137" t="s">
        <v>2254</v>
      </c>
      <c r="T2062" s="62">
        <v>1234151.77</v>
      </c>
      <c r="U2062" s="62">
        <v>1152258.3799999999</v>
      </c>
      <c r="Z2062" s="42" t="s">
        <v>68</v>
      </c>
      <c r="AJ2062" s="42"/>
      <c r="AW2062" s="42" t="s">
        <v>2412</v>
      </c>
      <c r="AX2062" s="146">
        <v>0.13389999999999999</v>
      </c>
      <c r="AY2062" s="42"/>
      <c r="AZ2062" s="42"/>
      <c r="BA2062" s="108"/>
      <c r="BB2062" s="42"/>
      <c r="BN2062" s="128" t="s">
        <v>4578</v>
      </c>
      <c r="BO2062" s="58" t="str">
        <f t="shared" si="32"/>
        <v>境内资产</v>
      </c>
      <c r="BP2062" s="58" t="str">
        <f>IF(M2062="",VLOOKUP(D2062,Sheet4!$A$1:$B$92,2,0),VLOOKUP(Q2062,Sheet4!$A$1:$B$92,2,0))</f>
        <v>保险资产管理产品</v>
      </c>
    </row>
    <row r="2063" spans="1:68" s="58" customFormat="1" ht="12.75" customHeight="1">
      <c r="A2063" s="137" t="s">
        <v>224</v>
      </c>
      <c r="B2063" s="137" t="s">
        <v>224</v>
      </c>
      <c r="C2063" s="250" t="s">
        <v>222</v>
      </c>
      <c r="D2063" s="256" t="s">
        <v>224</v>
      </c>
      <c r="E2063" s="42">
        <v>0</v>
      </c>
      <c r="F2063" s="50" t="s">
        <v>5354</v>
      </c>
      <c r="G2063" s="42"/>
      <c r="H2063" s="307">
        <v>486.45483044748295</v>
      </c>
      <c r="I2063" s="315">
        <v>486.45483044748295</v>
      </c>
      <c r="J2063" s="105">
        <v>0</v>
      </c>
      <c r="K2063" s="42">
        <v>0</v>
      </c>
      <c r="L2063" s="42" t="s">
        <v>4487</v>
      </c>
      <c r="M2063" s="50" t="s">
        <v>2372</v>
      </c>
      <c r="N2063" s="50" t="s">
        <v>2373</v>
      </c>
      <c r="O2063" s="137" t="s">
        <v>2374</v>
      </c>
      <c r="P2063" s="42" t="s">
        <v>64</v>
      </c>
      <c r="Q2063" s="42" t="s">
        <v>65</v>
      </c>
      <c r="R2063" s="42">
        <v>1</v>
      </c>
      <c r="S2063" s="137" t="s">
        <v>2254</v>
      </c>
      <c r="T2063" s="62">
        <v>1234151.77</v>
      </c>
      <c r="U2063" s="62">
        <v>1152258.3799999999</v>
      </c>
      <c r="Z2063" s="42"/>
      <c r="AJ2063" s="42"/>
      <c r="AW2063" s="42" t="s">
        <v>2412</v>
      </c>
      <c r="AX2063" s="42"/>
      <c r="AY2063" s="42"/>
      <c r="AZ2063" s="42"/>
      <c r="BA2063" s="108"/>
      <c r="BB2063" s="42"/>
      <c r="BN2063" s="128" t="s">
        <v>4578</v>
      </c>
      <c r="BO2063" s="58" t="str">
        <f t="shared" si="32"/>
        <v>境内资产</v>
      </c>
      <c r="BP2063" s="58" t="str">
        <f>IF(M2063="",VLOOKUP(D2063,Sheet4!$A$1:$B$92,2,0),VLOOKUP(Q2063,Sheet4!$A$1:$B$92,2,0))</f>
        <v>保险资产管理产品</v>
      </c>
    </row>
    <row r="2064" spans="1:68" s="58" customFormat="1" ht="12.75" customHeight="1">
      <c r="A2064" s="138" t="s">
        <v>5387</v>
      </c>
      <c r="B2064" s="138" t="s">
        <v>5387</v>
      </c>
      <c r="C2064" s="250" t="s">
        <v>222</v>
      </c>
      <c r="D2064" s="256" t="s">
        <v>224</v>
      </c>
      <c r="E2064" s="42">
        <v>0</v>
      </c>
      <c r="F2064" s="59" t="s">
        <v>5354</v>
      </c>
      <c r="G2064" s="42"/>
      <c r="H2064" s="307">
        <v>67.719494142246049</v>
      </c>
      <c r="I2064" s="315">
        <v>67.719494142246049</v>
      </c>
      <c r="J2064" s="105">
        <v>0</v>
      </c>
      <c r="K2064" s="42">
        <v>0</v>
      </c>
      <c r="L2064" s="42" t="s">
        <v>4487</v>
      </c>
      <c r="M2064" s="50" t="s">
        <v>2372</v>
      </c>
      <c r="N2064" s="50" t="s">
        <v>2373</v>
      </c>
      <c r="O2064" s="137" t="s">
        <v>2374</v>
      </c>
      <c r="P2064" s="42" t="s">
        <v>64</v>
      </c>
      <c r="Q2064" s="42" t="s">
        <v>65</v>
      </c>
      <c r="R2064" s="42">
        <v>1</v>
      </c>
      <c r="S2064" s="137" t="s">
        <v>2254</v>
      </c>
      <c r="T2064" s="62">
        <v>1234151.77</v>
      </c>
      <c r="U2064" s="62">
        <v>1152258.3799999999</v>
      </c>
      <c r="Z2064" s="42"/>
      <c r="AJ2064" s="42"/>
      <c r="AW2064" s="42" t="s">
        <v>2412</v>
      </c>
      <c r="AX2064" s="42"/>
      <c r="AY2064" s="42"/>
      <c r="AZ2064" s="42"/>
      <c r="BA2064" s="108"/>
      <c r="BB2064" s="42"/>
      <c r="BN2064" s="128" t="s">
        <v>4578</v>
      </c>
      <c r="BO2064" s="58" t="str">
        <f t="shared" si="32"/>
        <v>境内资产</v>
      </c>
      <c r="BP2064" s="58" t="str">
        <f>IF(M2064="",VLOOKUP(D2064,Sheet4!$A$1:$B$92,2,0),VLOOKUP(Q2064,Sheet4!$A$1:$B$92,2,0))</f>
        <v>保险资产管理产品</v>
      </c>
    </row>
    <row r="2065" spans="1:68" s="58" customFormat="1" ht="12.75" customHeight="1">
      <c r="A2065" s="137" t="s">
        <v>2263</v>
      </c>
      <c r="B2065" s="50" t="s">
        <v>2310</v>
      </c>
      <c r="C2065" s="252" t="s">
        <v>5552</v>
      </c>
      <c r="D2065" s="257" t="s">
        <v>672</v>
      </c>
      <c r="E2065" s="42" t="s">
        <v>4437</v>
      </c>
      <c r="F2065" s="42" t="s">
        <v>2310</v>
      </c>
      <c r="G2065" s="42"/>
      <c r="H2065" s="307">
        <v>3464.8987003483826</v>
      </c>
      <c r="I2065" s="315">
        <v>2203.0313706974985</v>
      </c>
      <c r="J2065" s="105">
        <v>0</v>
      </c>
      <c r="K2065" s="42">
        <v>0</v>
      </c>
      <c r="L2065" s="42" t="s">
        <v>4487</v>
      </c>
      <c r="M2065" s="50" t="s">
        <v>2372</v>
      </c>
      <c r="N2065" s="50" t="s">
        <v>2373</v>
      </c>
      <c r="O2065" s="137" t="s">
        <v>2374</v>
      </c>
      <c r="P2065" s="42" t="s">
        <v>64</v>
      </c>
      <c r="Q2065" s="42" t="s">
        <v>65</v>
      </c>
      <c r="R2065" s="42">
        <v>1</v>
      </c>
      <c r="S2065" s="137" t="s">
        <v>2254</v>
      </c>
      <c r="T2065" s="62">
        <v>1234151.77</v>
      </c>
      <c r="U2065" s="62">
        <v>1152258.3799999999</v>
      </c>
      <c r="Z2065" s="42" t="s">
        <v>68</v>
      </c>
      <c r="AJ2065" s="42"/>
      <c r="AW2065" s="42" t="s">
        <v>2412</v>
      </c>
      <c r="AX2065" s="42"/>
      <c r="AY2065" s="42"/>
      <c r="AZ2065" s="42"/>
      <c r="BA2065" s="108"/>
      <c r="BB2065" s="42"/>
      <c r="BN2065" s="128" t="s">
        <v>4578</v>
      </c>
      <c r="BO2065" s="58" t="str">
        <f t="shared" si="32"/>
        <v>境内资产</v>
      </c>
      <c r="BP2065" s="58" t="str">
        <f>IF(M2065="",VLOOKUP(D2065,Sheet4!$A$1:$B$92,2,0),VLOOKUP(Q2065,Sheet4!$A$1:$B$92,2,0))</f>
        <v>保险资产管理产品</v>
      </c>
    </row>
    <row r="2066" spans="1:68" s="58" customFormat="1" ht="12.75" customHeight="1">
      <c r="A2066" s="137" t="s">
        <v>2264</v>
      </c>
      <c r="B2066" s="50" t="s">
        <v>2311</v>
      </c>
      <c r="C2066" s="252" t="s">
        <v>5552</v>
      </c>
      <c r="D2066" s="257" t="s">
        <v>672</v>
      </c>
      <c r="E2066" s="42" t="s">
        <v>4438</v>
      </c>
      <c r="F2066" s="42" t="s">
        <v>2311</v>
      </c>
      <c r="G2066" s="42"/>
      <c r="H2066" s="307">
        <v>4295.4156579585206</v>
      </c>
      <c r="I2066" s="315">
        <v>3684.1026063073023</v>
      </c>
      <c r="J2066" s="105">
        <v>0</v>
      </c>
      <c r="K2066" s="42">
        <v>0</v>
      </c>
      <c r="L2066" s="42" t="s">
        <v>4487</v>
      </c>
      <c r="M2066" s="50" t="s">
        <v>2372</v>
      </c>
      <c r="N2066" s="50" t="s">
        <v>2373</v>
      </c>
      <c r="O2066" s="137" t="s">
        <v>2374</v>
      </c>
      <c r="P2066" s="42" t="s">
        <v>64</v>
      </c>
      <c r="Q2066" s="42" t="s">
        <v>65</v>
      </c>
      <c r="R2066" s="42">
        <v>1</v>
      </c>
      <c r="S2066" s="137" t="s">
        <v>2254</v>
      </c>
      <c r="T2066" s="62">
        <v>1234151.77</v>
      </c>
      <c r="U2066" s="62">
        <v>1152258.3799999999</v>
      </c>
      <c r="Z2066" s="42" t="s">
        <v>68</v>
      </c>
      <c r="AJ2066" s="42"/>
      <c r="AW2066" s="42" t="s">
        <v>2412</v>
      </c>
      <c r="AX2066" s="42"/>
      <c r="AY2066" s="42"/>
      <c r="AZ2066" s="42"/>
      <c r="BA2066" s="108"/>
      <c r="BB2066" s="42"/>
      <c r="BN2066" s="128" t="s">
        <v>4578</v>
      </c>
      <c r="BO2066" s="58" t="str">
        <f t="shared" si="32"/>
        <v>境内资产</v>
      </c>
      <c r="BP2066" s="58" t="str">
        <f>IF(M2066="",VLOOKUP(D2066,Sheet4!$A$1:$B$92,2,0),VLOOKUP(Q2066,Sheet4!$A$1:$B$92,2,0))</f>
        <v>保险资产管理产品</v>
      </c>
    </row>
    <row r="2067" spans="1:68" s="58" customFormat="1" ht="12.75" customHeight="1">
      <c r="A2067" s="137" t="s">
        <v>2265</v>
      </c>
      <c r="B2067" s="50" t="s">
        <v>2312</v>
      </c>
      <c r="C2067" s="252" t="s">
        <v>5552</v>
      </c>
      <c r="D2067" s="257" t="s">
        <v>672</v>
      </c>
      <c r="E2067" s="42" t="s">
        <v>4439</v>
      </c>
      <c r="F2067" s="42" t="s">
        <v>2312</v>
      </c>
      <c r="G2067" s="42"/>
      <c r="H2067" s="307">
        <v>9291.2010238805487</v>
      </c>
      <c r="I2067" s="315">
        <v>6119.7271679348178</v>
      </c>
      <c r="J2067" s="105">
        <v>0</v>
      </c>
      <c r="K2067" s="42">
        <v>0</v>
      </c>
      <c r="L2067" s="42" t="s">
        <v>4487</v>
      </c>
      <c r="M2067" s="50" t="s">
        <v>2372</v>
      </c>
      <c r="N2067" s="50" t="s">
        <v>2373</v>
      </c>
      <c r="O2067" s="137" t="s">
        <v>2374</v>
      </c>
      <c r="P2067" s="42" t="s">
        <v>64</v>
      </c>
      <c r="Q2067" s="42" t="s">
        <v>65</v>
      </c>
      <c r="R2067" s="42">
        <v>1</v>
      </c>
      <c r="S2067" s="137" t="s">
        <v>2254</v>
      </c>
      <c r="T2067" s="62">
        <v>1234151.77</v>
      </c>
      <c r="U2067" s="62">
        <v>1152258.3799999999</v>
      </c>
      <c r="Z2067" s="42" t="s">
        <v>68</v>
      </c>
      <c r="AJ2067" s="42"/>
      <c r="AW2067" s="42" t="s">
        <v>2412</v>
      </c>
      <c r="AX2067" s="42"/>
      <c r="AY2067" s="42"/>
      <c r="AZ2067" s="42"/>
      <c r="BA2067" s="108"/>
      <c r="BB2067" s="42"/>
      <c r="BN2067" s="128" t="s">
        <v>4578</v>
      </c>
      <c r="BO2067" s="58" t="str">
        <f t="shared" si="32"/>
        <v>境内资产</v>
      </c>
      <c r="BP2067" s="58" t="str">
        <f>IF(M2067="",VLOOKUP(D2067,Sheet4!$A$1:$B$92,2,0),VLOOKUP(Q2067,Sheet4!$A$1:$B$92,2,0))</f>
        <v>保险资产管理产品</v>
      </c>
    </row>
    <row r="2068" spans="1:68" s="58" customFormat="1" ht="12.75" customHeight="1">
      <c r="A2068" s="137" t="s">
        <v>2117</v>
      </c>
      <c r="B2068" s="50" t="s">
        <v>2199</v>
      </c>
      <c r="C2068" s="252" t="s">
        <v>5552</v>
      </c>
      <c r="D2068" s="257" t="s">
        <v>672</v>
      </c>
      <c r="E2068" s="42" t="s">
        <v>3807</v>
      </c>
      <c r="F2068" s="42" t="s">
        <v>2199</v>
      </c>
      <c r="G2068" s="42"/>
      <c r="H2068" s="307">
        <v>4488.7514351170912</v>
      </c>
      <c r="I2068" s="315">
        <v>3733.815085735806</v>
      </c>
      <c r="J2068" s="105">
        <v>0</v>
      </c>
      <c r="K2068" s="42">
        <v>0</v>
      </c>
      <c r="L2068" s="42" t="s">
        <v>4487</v>
      </c>
      <c r="M2068" s="50" t="s">
        <v>2372</v>
      </c>
      <c r="N2068" s="50" t="s">
        <v>2373</v>
      </c>
      <c r="O2068" s="137" t="s">
        <v>2374</v>
      </c>
      <c r="P2068" s="42" t="s">
        <v>64</v>
      </c>
      <c r="Q2068" s="42" t="s">
        <v>65</v>
      </c>
      <c r="R2068" s="42">
        <v>1</v>
      </c>
      <c r="S2068" s="137" t="s">
        <v>2254</v>
      </c>
      <c r="T2068" s="62">
        <v>1234151.77</v>
      </c>
      <c r="U2068" s="62">
        <v>1152258.3799999999</v>
      </c>
      <c r="Z2068" s="42" t="s">
        <v>280</v>
      </c>
      <c r="AJ2068" s="42"/>
      <c r="AW2068" s="42" t="s">
        <v>2412</v>
      </c>
      <c r="AX2068" s="42"/>
      <c r="AY2068" s="42"/>
      <c r="AZ2068" s="42"/>
      <c r="BA2068" s="108"/>
      <c r="BB2068" s="42"/>
      <c r="BN2068" s="128" t="s">
        <v>4578</v>
      </c>
      <c r="BO2068" s="58" t="str">
        <f t="shared" si="32"/>
        <v>境内资产</v>
      </c>
      <c r="BP2068" s="58" t="str">
        <f>IF(M2068="",VLOOKUP(D2068,Sheet4!$A$1:$B$92,2,0),VLOOKUP(Q2068,Sheet4!$A$1:$B$92,2,0))</f>
        <v>保险资产管理产品</v>
      </c>
    </row>
    <row r="2069" spans="1:68" s="58" customFormat="1" ht="12.75" customHeight="1">
      <c r="A2069" s="137" t="s">
        <v>2266</v>
      </c>
      <c r="B2069" s="50" t="s">
        <v>2313</v>
      </c>
      <c r="C2069" s="252" t="s">
        <v>5552</v>
      </c>
      <c r="D2069" s="257" t="s">
        <v>672</v>
      </c>
      <c r="E2069" s="42" t="s">
        <v>2914</v>
      </c>
      <c r="F2069" s="42" t="s">
        <v>2313</v>
      </c>
      <c r="G2069" s="42"/>
      <c r="H2069" s="307">
        <v>6152.5331561731118</v>
      </c>
      <c r="I2069" s="315">
        <v>4041.8709268851676</v>
      </c>
      <c r="J2069" s="105">
        <v>0</v>
      </c>
      <c r="K2069" s="42">
        <v>0</v>
      </c>
      <c r="L2069" s="42" t="s">
        <v>4487</v>
      </c>
      <c r="M2069" s="50" t="s">
        <v>2372</v>
      </c>
      <c r="N2069" s="50" t="s">
        <v>2373</v>
      </c>
      <c r="O2069" s="137" t="s">
        <v>2374</v>
      </c>
      <c r="P2069" s="42" t="s">
        <v>64</v>
      </c>
      <c r="Q2069" s="42" t="s">
        <v>65</v>
      </c>
      <c r="R2069" s="42">
        <v>1</v>
      </c>
      <c r="S2069" s="137" t="s">
        <v>2254</v>
      </c>
      <c r="T2069" s="62">
        <v>1234151.77</v>
      </c>
      <c r="U2069" s="62">
        <v>1152258.3799999999</v>
      </c>
      <c r="Z2069" s="42" t="s">
        <v>68</v>
      </c>
      <c r="AJ2069" s="42"/>
      <c r="AW2069" s="42" t="s">
        <v>2412</v>
      </c>
      <c r="AX2069" s="42"/>
      <c r="AY2069" s="42"/>
      <c r="AZ2069" s="42"/>
      <c r="BA2069" s="108"/>
      <c r="BB2069" s="42"/>
      <c r="BN2069" s="128" t="s">
        <v>4578</v>
      </c>
      <c r="BO2069" s="58" t="str">
        <f t="shared" si="32"/>
        <v>境内资产</v>
      </c>
      <c r="BP2069" s="58" t="str">
        <f>IF(M2069="",VLOOKUP(D2069,Sheet4!$A$1:$B$92,2,0),VLOOKUP(Q2069,Sheet4!$A$1:$B$92,2,0))</f>
        <v>保险资产管理产品</v>
      </c>
    </row>
    <row r="2070" spans="1:68" s="58" customFormat="1" ht="12.75" customHeight="1">
      <c r="A2070" s="137" t="s">
        <v>2267</v>
      </c>
      <c r="B2070" s="50" t="s">
        <v>2314</v>
      </c>
      <c r="C2070" s="252" t="s">
        <v>5552</v>
      </c>
      <c r="D2070" s="257" t="s">
        <v>672</v>
      </c>
      <c r="E2070" s="42" t="s">
        <v>3013</v>
      </c>
      <c r="F2070" s="42" t="s">
        <v>2314</v>
      </c>
      <c r="G2070" s="42"/>
      <c r="H2070" s="307">
        <v>12385.771180226009</v>
      </c>
      <c r="I2070" s="315">
        <v>7721.9415189865649</v>
      </c>
      <c r="J2070" s="105">
        <v>0</v>
      </c>
      <c r="K2070" s="42">
        <v>0</v>
      </c>
      <c r="L2070" s="42" t="s">
        <v>4487</v>
      </c>
      <c r="M2070" s="50" t="s">
        <v>2372</v>
      </c>
      <c r="N2070" s="50" t="s">
        <v>2373</v>
      </c>
      <c r="O2070" s="137" t="s">
        <v>2374</v>
      </c>
      <c r="P2070" s="42" t="s">
        <v>64</v>
      </c>
      <c r="Q2070" s="42" t="s">
        <v>65</v>
      </c>
      <c r="R2070" s="42">
        <v>1</v>
      </c>
      <c r="S2070" s="137" t="s">
        <v>2254</v>
      </c>
      <c r="T2070" s="62">
        <v>1234151.77</v>
      </c>
      <c r="U2070" s="62">
        <v>1152258.3799999999</v>
      </c>
      <c r="Z2070" s="42" t="s">
        <v>68</v>
      </c>
      <c r="AJ2070" s="42"/>
      <c r="AW2070" s="42" t="s">
        <v>2412</v>
      </c>
      <c r="AX2070" s="42"/>
      <c r="AY2070" s="42"/>
      <c r="AZ2070" s="42"/>
      <c r="BA2070" s="108"/>
      <c r="BB2070" s="42"/>
      <c r="BN2070" s="128" t="s">
        <v>4578</v>
      </c>
      <c r="BO2070" s="58" t="str">
        <f t="shared" si="32"/>
        <v>境内资产</v>
      </c>
      <c r="BP2070" s="58" t="str">
        <f>IF(M2070="",VLOOKUP(D2070,Sheet4!$A$1:$B$92,2,0),VLOOKUP(Q2070,Sheet4!$A$1:$B$92,2,0))</f>
        <v>保险资产管理产品</v>
      </c>
    </row>
    <row r="2071" spans="1:68" s="58" customFormat="1" ht="12.75" customHeight="1">
      <c r="A2071" s="137" t="s">
        <v>2108</v>
      </c>
      <c r="B2071" s="50" t="s">
        <v>2315</v>
      </c>
      <c r="C2071" s="252" t="s">
        <v>5552</v>
      </c>
      <c r="D2071" s="257" t="s">
        <v>672</v>
      </c>
      <c r="E2071" s="42" t="s">
        <v>4359</v>
      </c>
      <c r="F2071" s="42" t="s">
        <v>2315</v>
      </c>
      <c r="G2071" s="42"/>
      <c r="H2071" s="307">
        <v>4703.677104735536</v>
      </c>
      <c r="I2071" s="315">
        <v>4385.4927487675677</v>
      </c>
      <c r="J2071" s="105">
        <v>0</v>
      </c>
      <c r="K2071" s="42">
        <v>0</v>
      </c>
      <c r="L2071" s="42" t="s">
        <v>4487</v>
      </c>
      <c r="M2071" s="50" t="s">
        <v>2372</v>
      </c>
      <c r="N2071" s="50" t="s">
        <v>2373</v>
      </c>
      <c r="O2071" s="137" t="s">
        <v>2374</v>
      </c>
      <c r="P2071" s="42" t="s">
        <v>64</v>
      </c>
      <c r="Q2071" s="42" t="s">
        <v>65</v>
      </c>
      <c r="R2071" s="42">
        <v>1</v>
      </c>
      <c r="S2071" s="137" t="s">
        <v>2254</v>
      </c>
      <c r="T2071" s="62">
        <v>1234151.77</v>
      </c>
      <c r="U2071" s="62">
        <v>1152258.3799999999</v>
      </c>
      <c r="Z2071" s="42" t="s">
        <v>68</v>
      </c>
      <c r="AJ2071" s="42"/>
      <c r="AW2071" s="42" t="s">
        <v>2412</v>
      </c>
      <c r="AX2071" s="42"/>
      <c r="AY2071" s="42"/>
      <c r="AZ2071" s="42"/>
      <c r="BA2071" s="108"/>
      <c r="BB2071" s="42"/>
      <c r="BN2071" s="128" t="s">
        <v>4578</v>
      </c>
      <c r="BO2071" s="58" t="str">
        <f t="shared" si="32"/>
        <v>境内资产</v>
      </c>
      <c r="BP2071" s="58" t="str">
        <f>IF(M2071="",VLOOKUP(D2071,Sheet4!$A$1:$B$92,2,0),VLOOKUP(Q2071,Sheet4!$A$1:$B$92,2,0))</f>
        <v>保险资产管理产品</v>
      </c>
    </row>
    <row r="2072" spans="1:68" s="58" customFormat="1" ht="12.75" customHeight="1">
      <c r="A2072" s="137" t="s">
        <v>1967</v>
      </c>
      <c r="B2072" s="50" t="s">
        <v>1968</v>
      </c>
      <c r="C2072" s="252" t="s">
        <v>5552</v>
      </c>
      <c r="D2072" s="257" t="s">
        <v>672</v>
      </c>
      <c r="E2072" s="42" t="s">
        <v>3077</v>
      </c>
      <c r="F2072" s="42" t="s">
        <v>1968</v>
      </c>
      <c r="G2072" s="42"/>
      <c r="H2072" s="307">
        <v>9178.5459072140675</v>
      </c>
      <c r="I2072" s="315">
        <v>9376.8874144763486</v>
      </c>
      <c r="J2072" s="105">
        <v>0</v>
      </c>
      <c r="K2072" s="42">
        <v>0</v>
      </c>
      <c r="L2072" s="42" t="s">
        <v>4487</v>
      </c>
      <c r="M2072" s="50" t="s">
        <v>2372</v>
      </c>
      <c r="N2072" s="50" t="s">
        <v>2373</v>
      </c>
      <c r="O2072" s="137" t="s">
        <v>2374</v>
      </c>
      <c r="P2072" s="42" t="s">
        <v>64</v>
      </c>
      <c r="Q2072" s="42" t="s">
        <v>65</v>
      </c>
      <c r="R2072" s="42">
        <v>1</v>
      </c>
      <c r="S2072" s="137" t="s">
        <v>2254</v>
      </c>
      <c r="T2072" s="62">
        <v>1234151.77</v>
      </c>
      <c r="U2072" s="62">
        <v>1152258.3799999999</v>
      </c>
      <c r="Z2072" s="42" t="s">
        <v>280</v>
      </c>
      <c r="AJ2072" s="42"/>
      <c r="AW2072" s="42" t="s">
        <v>2412</v>
      </c>
      <c r="AX2072" s="42"/>
      <c r="AY2072" s="42"/>
      <c r="AZ2072" s="42"/>
      <c r="BA2072" s="108"/>
      <c r="BB2072" s="42"/>
      <c r="BN2072" s="128" t="s">
        <v>4578</v>
      </c>
      <c r="BO2072" s="58" t="str">
        <f t="shared" si="32"/>
        <v>境内资产</v>
      </c>
      <c r="BP2072" s="58" t="str">
        <f>IF(M2072="",VLOOKUP(D2072,Sheet4!$A$1:$B$92,2,0),VLOOKUP(Q2072,Sheet4!$A$1:$B$92,2,0))</f>
        <v>保险资产管理产品</v>
      </c>
    </row>
    <row r="2073" spans="1:68" s="58" customFormat="1" ht="12.75" customHeight="1">
      <c r="A2073" s="137" t="s">
        <v>2268</v>
      </c>
      <c r="B2073" s="50" t="s">
        <v>2316</v>
      </c>
      <c r="C2073" s="252" t="s">
        <v>5552</v>
      </c>
      <c r="D2073" s="257" t="s">
        <v>672</v>
      </c>
      <c r="E2073" s="42" t="s">
        <v>4440</v>
      </c>
      <c r="F2073" s="42" t="s">
        <v>2316</v>
      </c>
      <c r="G2073" s="42"/>
      <c r="H2073" s="307">
        <v>8086.051474546377</v>
      </c>
      <c r="I2073" s="315">
        <v>5998.5418140121319</v>
      </c>
      <c r="J2073" s="105">
        <v>0</v>
      </c>
      <c r="K2073" s="42">
        <v>0</v>
      </c>
      <c r="L2073" s="42" t="s">
        <v>4487</v>
      </c>
      <c r="M2073" s="50" t="s">
        <v>2372</v>
      </c>
      <c r="N2073" s="50" t="s">
        <v>2373</v>
      </c>
      <c r="O2073" s="137" t="s">
        <v>2374</v>
      </c>
      <c r="P2073" s="42" t="s">
        <v>64</v>
      </c>
      <c r="Q2073" s="42" t="s">
        <v>65</v>
      </c>
      <c r="R2073" s="42">
        <v>1</v>
      </c>
      <c r="S2073" s="137" t="s">
        <v>2254</v>
      </c>
      <c r="T2073" s="62">
        <v>1234151.77</v>
      </c>
      <c r="U2073" s="62">
        <v>1152258.3799999999</v>
      </c>
      <c r="Z2073" s="42" t="s">
        <v>68</v>
      </c>
      <c r="AJ2073" s="42"/>
      <c r="AW2073" s="42" t="s">
        <v>2412</v>
      </c>
      <c r="AX2073" s="42"/>
      <c r="AY2073" s="42"/>
      <c r="AZ2073" s="42"/>
      <c r="BA2073" s="108"/>
      <c r="BB2073" s="42"/>
      <c r="BN2073" s="128" t="s">
        <v>4578</v>
      </c>
      <c r="BO2073" s="58" t="str">
        <f t="shared" si="32"/>
        <v>境内资产</v>
      </c>
      <c r="BP2073" s="58" t="str">
        <f>IF(M2073="",VLOOKUP(D2073,Sheet4!$A$1:$B$92,2,0),VLOOKUP(Q2073,Sheet4!$A$1:$B$92,2,0))</f>
        <v>保险资产管理产品</v>
      </c>
    </row>
    <row r="2074" spans="1:68" s="58" customFormat="1" ht="12.75" customHeight="1">
      <c r="A2074" s="137" t="s">
        <v>2269</v>
      </c>
      <c r="B2074" s="50" t="s">
        <v>2317</v>
      </c>
      <c r="C2074" s="252" t="s">
        <v>5552</v>
      </c>
      <c r="D2074" s="257" t="s">
        <v>672</v>
      </c>
      <c r="E2074" s="42" t="s">
        <v>4441</v>
      </c>
      <c r="F2074" s="42" t="s">
        <v>2317</v>
      </c>
      <c r="G2074" s="42"/>
      <c r="H2074" s="307">
        <v>5720.5448374232374</v>
      </c>
      <c r="I2074" s="315">
        <v>4765.48791293261</v>
      </c>
      <c r="J2074" s="105">
        <v>0</v>
      </c>
      <c r="K2074" s="42">
        <v>0</v>
      </c>
      <c r="L2074" s="42" t="s">
        <v>4487</v>
      </c>
      <c r="M2074" s="50" t="s">
        <v>2372</v>
      </c>
      <c r="N2074" s="50" t="s">
        <v>2373</v>
      </c>
      <c r="O2074" s="137" t="s">
        <v>2374</v>
      </c>
      <c r="P2074" s="42" t="s">
        <v>64</v>
      </c>
      <c r="Q2074" s="42" t="s">
        <v>65</v>
      </c>
      <c r="R2074" s="42">
        <v>1</v>
      </c>
      <c r="S2074" s="137" t="s">
        <v>2254</v>
      </c>
      <c r="T2074" s="62">
        <v>1234151.77</v>
      </c>
      <c r="U2074" s="62">
        <v>1152258.3799999999</v>
      </c>
      <c r="Z2074" s="42" t="s">
        <v>68</v>
      </c>
      <c r="AJ2074" s="42"/>
      <c r="AW2074" s="42" t="s">
        <v>2412</v>
      </c>
      <c r="AX2074" s="42"/>
      <c r="AY2074" s="42"/>
      <c r="AZ2074" s="42"/>
      <c r="BA2074" s="108"/>
      <c r="BB2074" s="42"/>
      <c r="BN2074" s="128" t="s">
        <v>4578</v>
      </c>
      <c r="BO2074" s="58" t="str">
        <f t="shared" si="32"/>
        <v>境内资产</v>
      </c>
      <c r="BP2074" s="58" t="str">
        <f>IF(M2074="",VLOOKUP(D2074,Sheet4!$A$1:$B$92,2,0),VLOOKUP(Q2074,Sheet4!$A$1:$B$92,2,0))</f>
        <v>保险资产管理产品</v>
      </c>
    </row>
    <row r="2075" spans="1:68" s="58" customFormat="1" ht="12.75" customHeight="1">
      <c r="A2075" s="137" t="s">
        <v>2270</v>
      </c>
      <c r="B2075" s="50" t="s">
        <v>2318</v>
      </c>
      <c r="C2075" s="252" t="s">
        <v>5552</v>
      </c>
      <c r="D2075" s="257" t="s">
        <v>672</v>
      </c>
      <c r="E2075" s="42" t="s">
        <v>4442</v>
      </c>
      <c r="F2075" s="42" t="s">
        <v>2318</v>
      </c>
      <c r="G2075" s="42"/>
      <c r="H2075" s="307">
        <v>1347.2196287977465</v>
      </c>
      <c r="I2075" s="315">
        <v>1492.8536515160854</v>
      </c>
      <c r="J2075" s="105">
        <v>0</v>
      </c>
      <c r="K2075" s="42">
        <v>0</v>
      </c>
      <c r="L2075" s="42" t="s">
        <v>4487</v>
      </c>
      <c r="M2075" s="50" t="s">
        <v>2372</v>
      </c>
      <c r="N2075" s="50" t="s">
        <v>2373</v>
      </c>
      <c r="O2075" s="137" t="s">
        <v>2374</v>
      </c>
      <c r="P2075" s="42" t="s">
        <v>64</v>
      </c>
      <c r="Q2075" s="42" t="s">
        <v>65</v>
      </c>
      <c r="R2075" s="42">
        <v>1</v>
      </c>
      <c r="S2075" s="137" t="s">
        <v>2254</v>
      </c>
      <c r="T2075" s="62">
        <v>1234151.77</v>
      </c>
      <c r="U2075" s="62">
        <v>1152258.3799999999</v>
      </c>
      <c r="Z2075" s="42" t="s">
        <v>68</v>
      </c>
      <c r="AJ2075" s="42"/>
      <c r="AW2075" s="42" t="s">
        <v>2412</v>
      </c>
      <c r="AX2075" s="42"/>
      <c r="AY2075" s="42"/>
      <c r="AZ2075" s="42"/>
      <c r="BA2075" s="108"/>
      <c r="BB2075" s="42"/>
      <c r="BN2075" s="128" t="s">
        <v>4578</v>
      </c>
      <c r="BO2075" s="58" t="str">
        <f t="shared" si="32"/>
        <v>境内资产</v>
      </c>
      <c r="BP2075" s="58" t="str">
        <f>IF(M2075="",VLOOKUP(D2075,Sheet4!$A$1:$B$92,2,0),VLOOKUP(Q2075,Sheet4!$A$1:$B$92,2,0))</f>
        <v>保险资产管理产品</v>
      </c>
    </row>
    <row r="2076" spans="1:68" s="58" customFormat="1" ht="12.75" customHeight="1">
      <c r="A2076" s="137" t="s">
        <v>2271</v>
      </c>
      <c r="B2076" s="42" t="s">
        <v>2319</v>
      </c>
      <c r="C2076" s="252" t="s">
        <v>5552</v>
      </c>
      <c r="D2076" s="257" t="s">
        <v>672</v>
      </c>
      <c r="E2076" s="42" t="s">
        <v>4443</v>
      </c>
      <c r="F2076" s="42" t="s">
        <v>2319</v>
      </c>
      <c r="G2076" s="42"/>
      <c r="H2076" s="307">
        <v>6772.8093572439066</v>
      </c>
      <c r="I2076" s="315">
        <v>5737.6522149016</v>
      </c>
      <c r="J2076" s="105">
        <v>0</v>
      </c>
      <c r="K2076" s="42">
        <v>0</v>
      </c>
      <c r="L2076" s="42" t="s">
        <v>4487</v>
      </c>
      <c r="M2076" s="42" t="s">
        <v>2372</v>
      </c>
      <c r="N2076" s="42" t="s">
        <v>2373</v>
      </c>
      <c r="O2076" s="137" t="s">
        <v>2374</v>
      </c>
      <c r="P2076" s="42" t="s">
        <v>64</v>
      </c>
      <c r="Q2076" s="42" t="s">
        <v>65</v>
      </c>
      <c r="R2076" s="42">
        <v>1</v>
      </c>
      <c r="S2076" s="137" t="s">
        <v>2254</v>
      </c>
      <c r="T2076" s="62">
        <v>1234151.77</v>
      </c>
      <c r="U2076" s="62">
        <v>1152258.3799999999</v>
      </c>
      <c r="Z2076" s="42" t="s">
        <v>68</v>
      </c>
      <c r="AJ2076" s="42"/>
      <c r="AW2076" s="42" t="s">
        <v>2412</v>
      </c>
      <c r="AX2076" s="42"/>
      <c r="AY2076" s="42"/>
      <c r="AZ2076" s="42"/>
      <c r="BA2076" s="42"/>
      <c r="BB2076" s="42"/>
      <c r="BN2076" s="128" t="s">
        <v>4578</v>
      </c>
      <c r="BO2076" s="58" t="str">
        <f t="shared" si="32"/>
        <v>境内资产</v>
      </c>
      <c r="BP2076" s="58" t="str">
        <f>IF(M2076="",VLOOKUP(D2076,Sheet4!$A$1:$B$92,2,0),VLOOKUP(Q2076,Sheet4!$A$1:$B$92,2,0))</f>
        <v>保险资产管理产品</v>
      </c>
    </row>
    <row r="2077" spans="1:68" s="58" customFormat="1" ht="12.75" customHeight="1">
      <c r="A2077" s="137" t="s">
        <v>2272</v>
      </c>
      <c r="B2077" s="42" t="s">
        <v>2320</v>
      </c>
      <c r="C2077" s="252" t="s">
        <v>5552</v>
      </c>
      <c r="D2077" s="257" t="s">
        <v>672</v>
      </c>
      <c r="E2077" s="42" t="s">
        <v>4444</v>
      </c>
      <c r="F2077" s="42" t="s">
        <v>2320</v>
      </c>
      <c r="G2077" s="42"/>
      <c r="H2077" s="307">
        <v>8809.0628702939885</v>
      </c>
      <c r="I2077" s="315">
        <v>7013.8643299613377</v>
      </c>
      <c r="J2077" s="105">
        <v>0</v>
      </c>
      <c r="K2077" s="42">
        <v>0</v>
      </c>
      <c r="L2077" s="42" t="s">
        <v>4487</v>
      </c>
      <c r="M2077" s="42" t="s">
        <v>2372</v>
      </c>
      <c r="N2077" s="42" t="s">
        <v>2373</v>
      </c>
      <c r="O2077" s="137" t="s">
        <v>2374</v>
      </c>
      <c r="P2077" s="42" t="s">
        <v>64</v>
      </c>
      <c r="Q2077" s="42" t="s">
        <v>65</v>
      </c>
      <c r="R2077" s="42">
        <v>1</v>
      </c>
      <c r="S2077" s="137" t="s">
        <v>2254</v>
      </c>
      <c r="T2077" s="62">
        <v>1234151.77</v>
      </c>
      <c r="U2077" s="62">
        <v>1152258.3799999999</v>
      </c>
      <c r="Z2077" s="42" t="s">
        <v>68</v>
      </c>
      <c r="AJ2077" s="42"/>
      <c r="AW2077" s="42" t="s">
        <v>2412</v>
      </c>
      <c r="AX2077" s="42"/>
      <c r="AY2077" s="42"/>
      <c r="AZ2077" s="42"/>
      <c r="BA2077" s="42"/>
      <c r="BB2077" s="42"/>
      <c r="BN2077" s="128" t="s">
        <v>4578</v>
      </c>
      <c r="BO2077" s="58" t="str">
        <f t="shared" si="32"/>
        <v>境内资产</v>
      </c>
      <c r="BP2077" s="58" t="str">
        <f>IF(M2077="",VLOOKUP(D2077,Sheet4!$A$1:$B$92,2,0),VLOOKUP(Q2077,Sheet4!$A$1:$B$92,2,0))</f>
        <v>保险资产管理产品</v>
      </c>
    </row>
    <row r="2078" spans="1:68" s="58" customFormat="1" ht="12.75" customHeight="1">
      <c r="A2078" s="137" t="s">
        <v>1556</v>
      </c>
      <c r="B2078" s="42" t="s">
        <v>1557</v>
      </c>
      <c r="C2078" s="252" t="s">
        <v>5552</v>
      </c>
      <c r="D2078" s="257" t="s">
        <v>672</v>
      </c>
      <c r="E2078" s="42" t="s">
        <v>1558</v>
      </c>
      <c r="F2078" s="42" t="s">
        <v>1557</v>
      </c>
      <c r="G2078" s="42"/>
      <c r="H2078" s="307">
        <v>7.9373314062857547</v>
      </c>
      <c r="I2078" s="315">
        <v>11.430828028613886</v>
      </c>
      <c r="J2078" s="105">
        <v>0</v>
      </c>
      <c r="K2078" s="42">
        <v>0</v>
      </c>
      <c r="L2078" s="42" t="s">
        <v>4487</v>
      </c>
      <c r="M2078" s="42" t="s">
        <v>2372</v>
      </c>
      <c r="N2078" s="42" t="s">
        <v>2373</v>
      </c>
      <c r="O2078" s="137" t="s">
        <v>2374</v>
      </c>
      <c r="P2078" s="42" t="s">
        <v>64</v>
      </c>
      <c r="Q2078" s="42" t="s">
        <v>65</v>
      </c>
      <c r="R2078" s="42">
        <v>1</v>
      </c>
      <c r="S2078" s="137" t="s">
        <v>2254</v>
      </c>
      <c r="T2078" s="62">
        <v>1234151.77</v>
      </c>
      <c r="U2078" s="62">
        <v>1152258.3799999999</v>
      </c>
      <c r="Z2078" s="42" t="s">
        <v>68</v>
      </c>
      <c r="AJ2078" s="42"/>
      <c r="AW2078" s="42" t="s">
        <v>2412</v>
      </c>
      <c r="AX2078" s="42"/>
      <c r="AY2078" s="42"/>
      <c r="AZ2078" s="42"/>
      <c r="BA2078" s="42"/>
      <c r="BB2078" s="42"/>
      <c r="BN2078" s="128" t="s">
        <v>4578</v>
      </c>
      <c r="BO2078" s="58" t="str">
        <f t="shared" si="32"/>
        <v>境内资产</v>
      </c>
      <c r="BP2078" s="58" t="str">
        <f>IF(M2078="",VLOOKUP(D2078,Sheet4!$A$1:$B$92,2,0),VLOOKUP(Q2078,Sheet4!$A$1:$B$92,2,0))</f>
        <v>保险资产管理产品</v>
      </c>
    </row>
    <row r="2079" spans="1:68" s="58" customFormat="1" ht="12.75" customHeight="1">
      <c r="A2079" s="137" t="s">
        <v>2273</v>
      </c>
      <c r="B2079" s="42" t="s">
        <v>2321</v>
      </c>
      <c r="C2079" s="252" t="s">
        <v>5552</v>
      </c>
      <c r="D2079" s="257" t="s">
        <v>672</v>
      </c>
      <c r="E2079" s="42" t="s">
        <v>4445</v>
      </c>
      <c r="F2079" s="42" t="s">
        <v>2321</v>
      </c>
      <c r="G2079" s="42"/>
      <c r="H2079" s="307">
        <v>11840.521970142816</v>
      </c>
      <c r="I2079" s="315">
        <v>10929.446992972014</v>
      </c>
      <c r="J2079" s="105">
        <v>0</v>
      </c>
      <c r="K2079" s="42">
        <v>0</v>
      </c>
      <c r="L2079" s="42" t="s">
        <v>4487</v>
      </c>
      <c r="M2079" s="42" t="s">
        <v>2372</v>
      </c>
      <c r="N2079" s="42" t="s">
        <v>2373</v>
      </c>
      <c r="O2079" s="137" t="s">
        <v>2374</v>
      </c>
      <c r="P2079" s="42" t="s">
        <v>64</v>
      </c>
      <c r="Q2079" s="42" t="s">
        <v>65</v>
      </c>
      <c r="R2079" s="42">
        <v>1</v>
      </c>
      <c r="S2079" s="137" t="s">
        <v>2254</v>
      </c>
      <c r="T2079" s="62">
        <v>1234151.77</v>
      </c>
      <c r="U2079" s="62">
        <v>1152258.3799999999</v>
      </c>
      <c r="Z2079" s="42" t="s">
        <v>68</v>
      </c>
      <c r="AJ2079" s="42"/>
      <c r="AW2079" s="42" t="s">
        <v>2412</v>
      </c>
      <c r="AX2079" s="42"/>
      <c r="AY2079" s="42"/>
      <c r="AZ2079" s="42"/>
      <c r="BA2079" s="42"/>
      <c r="BB2079" s="42"/>
      <c r="BN2079" s="128" t="s">
        <v>4578</v>
      </c>
      <c r="BO2079" s="58" t="str">
        <f t="shared" si="32"/>
        <v>境内资产</v>
      </c>
      <c r="BP2079" s="58" t="str">
        <f>IF(M2079="",VLOOKUP(D2079,Sheet4!$A$1:$B$92,2,0),VLOOKUP(Q2079,Sheet4!$A$1:$B$92,2,0))</f>
        <v>保险资产管理产品</v>
      </c>
    </row>
    <row r="2080" spans="1:68" s="58" customFormat="1" ht="12.75" customHeight="1">
      <c r="A2080" s="137" t="s">
        <v>2274</v>
      </c>
      <c r="B2080" s="42" t="s">
        <v>2322</v>
      </c>
      <c r="C2080" s="252" t="s">
        <v>5552</v>
      </c>
      <c r="D2080" s="257" t="s">
        <v>672</v>
      </c>
      <c r="E2080" s="42" t="s">
        <v>4446</v>
      </c>
      <c r="F2080" s="42" t="s">
        <v>2322</v>
      </c>
      <c r="G2080" s="42"/>
      <c r="H2080" s="307">
        <v>8739.5898615715105</v>
      </c>
      <c r="I2080" s="315">
        <v>7475.1491372711835</v>
      </c>
      <c r="J2080" s="105">
        <v>0</v>
      </c>
      <c r="K2080" s="42">
        <v>0</v>
      </c>
      <c r="L2080" s="42" t="s">
        <v>4487</v>
      </c>
      <c r="M2080" s="42" t="s">
        <v>2372</v>
      </c>
      <c r="N2080" s="42" t="s">
        <v>2373</v>
      </c>
      <c r="O2080" s="137" t="s">
        <v>2374</v>
      </c>
      <c r="P2080" s="42" t="s">
        <v>64</v>
      </c>
      <c r="Q2080" s="42" t="s">
        <v>65</v>
      </c>
      <c r="R2080" s="42">
        <v>1</v>
      </c>
      <c r="S2080" s="137" t="s">
        <v>2254</v>
      </c>
      <c r="T2080" s="62">
        <v>1234151.77</v>
      </c>
      <c r="U2080" s="62">
        <v>1152258.3799999999</v>
      </c>
      <c r="Z2080" s="42" t="s">
        <v>68</v>
      </c>
      <c r="AJ2080" s="42"/>
      <c r="AW2080" s="42" t="s">
        <v>2412</v>
      </c>
      <c r="AX2080" s="42"/>
      <c r="AY2080" s="42"/>
      <c r="AZ2080" s="42"/>
      <c r="BA2080" s="42"/>
      <c r="BB2080" s="42"/>
      <c r="BN2080" s="128" t="s">
        <v>4578</v>
      </c>
      <c r="BO2080" s="58" t="str">
        <f t="shared" si="32"/>
        <v>境内资产</v>
      </c>
      <c r="BP2080" s="58" t="str">
        <f>IF(M2080="",VLOOKUP(D2080,Sheet4!$A$1:$B$92,2,0),VLOOKUP(Q2080,Sheet4!$A$1:$B$92,2,0))</f>
        <v>保险资产管理产品</v>
      </c>
    </row>
    <row r="2081" spans="1:68" s="58" customFormat="1" ht="12.75" customHeight="1">
      <c r="A2081" s="137" t="s">
        <v>2116</v>
      </c>
      <c r="B2081" s="42" t="s">
        <v>2323</v>
      </c>
      <c r="C2081" s="252" t="s">
        <v>5552</v>
      </c>
      <c r="D2081" s="257" t="s">
        <v>672</v>
      </c>
      <c r="E2081" s="42" t="s">
        <v>4361</v>
      </c>
      <c r="F2081" s="42" t="s">
        <v>2323</v>
      </c>
      <c r="G2081" s="42"/>
      <c r="H2081" s="307">
        <v>5271.5597613977279</v>
      </c>
      <c r="I2081" s="315">
        <v>3619.0754050957312</v>
      </c>
      <c r="J2081" s="105">
        <v>0</v>
      </c>
      <c r="K2081" s="42">
        <v>0</v>
      </c>
      <c r="L2081" s="42" t="s">
        <v>4487</v>
      </c>
      <c r="M2081" s="42" t="s">
        <v>2372</v>
      </c>
      <c r="N2081" s="42" t="s">
        <v>2373</v>
      </c>
      <c r="O2081" s="137" t="s">
        <v>2374</v>
      </c>
      <c r="P2081" s="42" t="s">
        <v>64</v>
      </c>
      <c r="Q2081" s="42" t="s">
        <v>65</v>
      </c>
      <c r="R2081" s="42">
        <v>1</v>
      </c>
      <c r="S2081" s="137" t="s">
        <v>2254</v>
      </c>
      <c r="T2081" s="62">
        <v>1234151.77</v>
      </c>
      <c r="U2081" s="62">
        <v>1152258.3799999999</v>
      </c>
      <c r="Z2081" s="42" t="s">
        <v>68</v>
      </c>
      <c r="AJ2081" s="42"/>
      <c r="AW2081" s="42" t="s">
        <v>2412</v>
      </c>
      <c r="AX2081" s="42"/>
      <c r="AY2081" s="42"/>
      <c r="AZ2081" s="42"/>
      <c r="BA2081" s="42"/>
      <c r="BB2081" s="42"/>
      <c r="BN2081" s="128" t="s">
        <v>4578</v>
      </c>
      <c r="BO2081" s="58" t="str">
        <f t="shared" si="32"/>
        <v>境内资产</v>
      </c>
      <c r="BP2081" s="58" t="str">
        <f>IF(M2081="",VLOOKUP(D2081,Sheet4!$A$1:$B$92,2,0),VLOOKUP(Q2081,Sheet4!$A$1:$B$92,2,0))</f>
        <v>保险资产管理产品</v>
      </c>
    </row>
    <row r="2082" spans="1:68" s="58" customFormat="1" ht="12.75" customHeight="1">
      <c r="A2082" s="137" t="s">
        <v>2275</v>
      </c>
      <c r="B2082" s="42" t="s">
        <v>2324</v>
      </c>
      <c r="C2082" s="252" t="s">
        <v>5552</v>
      </c>
      <c r="D2082" s="257" t="s">
        <v>672</v>
      </c>
      <c r="E2082" s="42" t="s">
        <v>4447</v>
      </c>
      <c r="F2082" s="42" t="s">
        <v>2324</v>
      </c>
      <c r="G2082" s="42"/>
      <c r="H2082" s="307">
        <v>3404.0827365078349</v>
      </c>
      <c r="I2082" s="315">
        <v>2983.1507595269422</v>
      </c>
      <c r="J2082" s="105">
        <v>0</v>
      </c>
      <c r="K2082" s="42">
        <v>0</v>
      </c>
      <c r="L2082" s="42" t="s">
        <v>4487</v>
      </c>
      <c r="M2082" s="42" t="s">
        <v>2372</v>
      </c>
      <c r="N2082" s="42" t="s">
        <v>2373</v>
      </c>
      <c r="O2082" s="137" t="s">
        <v>2374</v>
      </c>
      <c r="P2082" s="42" t="s">
        <v>64</v>
      </c>
      <c r="Q2082" s="42" t="s">
        <v>65</v>
      </c>
      <c r="R2082" s="42">
        <v>1</v>
      </c>
      <c r="S2082" s="137" t="s">
        <v>2254</v>
      </c>
      <c r="T2082" s="62">
        <v>1234151.77</v>
      </c>
      <c r="U2082" s="62">
        <v>1152258.3799999999</v>
      </c>
      <c r="Z2082" s="42" t="s">
        <v>68</v>
      </c>
      <c r="AJ2082" s="42"/>
      <c r="AW2082" s="42" t="s">
        <v>2412</v>
      </c>
      <c r="AX2082" s="42"/>
      <c r="AY2082" s="42"/>
      <c r="AZ2082" s="42"/>
      <c r="BA2082" s="42"/>
      <c r="BB2082" s="42"/>
      <c r="BN2082" s="128" t="s">
        <v>4578</v>
      </c>
      <c r="BO2082" s="58" t="str">
        <f t="shared" si="32"/>
        <v>境内资产</v>
      </c>
      <c r="BP2082" s="58" t="str">
        <f>IF(M2082="",VLOOKUP(D2082,Sheet4!$A$1:$B$92,2,0),VLOOKUP(Q2082,Sheet4!$A$1:$B$92,2,0))</f>
        <v>保险资产管理产品</v>
      </c>
    </row>
    <row r="2083" spans="1:68" s="58" customFormat="1" ht="12.75" customHeight="1">
      <c r="A2083" s="137" t="s">
        <v>2276</v>
      </c>
      <c r="B2083" s="42" t="s">
        <v>2325</v>
      </c>
      <c r="C2083" s="252" t="s">
        <v>5552</v>
      </c>
      <c r="D2083" s="257" t="s">
        <v>672</v>
      </c>
      <c r="E2083" s="42" t="s">
        <v>4448</v>
      </c>
      <c r="F2083" s="42" t="s">
        <v>2325</v>
      </c>
      <c r="G2083" s="42"/>
      <c r="H2083" s="307">
        <v>1087.7807767725808</v>
      </c>
      <c r="I2083" s="315">
        <v>634.44889831760611</v>
      </c>
      <c r="J2083" s="105">
        <v>0</v>
      </c>
      <c r="K2083" s="42">
        <v>0</v>
      </c>
      <c r="L2083" s="42" t="s">
        <v>4487</v>
      </c>
      <c r="M2083" s="42" t="s">
        <v>2372</v>
      </c>
      <c r="N2083" s="42" t="s">
        <v>2373</v>
      </c>
      <c r="O2083" s="137" t="s">
        <v>2374</v>
      </c>
      <c r="P2083" s="42" t="s">
        <v>64</v>
      </c>
      <c r="Q2083" s="42" t="s">
        <v>65</v>
      </c>
      <c r="R2083" s="42">
        <v>1</v>
      </c>
      <c r="S2083" s="137" t="s">
        <v>2254</v>
      </c>
      <c r="T2083" s="62">
        <v>1234151.77</v>
      </c>
      <c r="U2083" s="62">
        <v>1152258.3799999999</v>
      </c>
      <c r="Z2083" s="42" t="s">
        <v>68</v>
      </c>
      <c r="AJ2083" s="42"/>
      <c r="AW2083" s="42" t="s">
        <v>2412</v>
      </c>
      <c r="AX2083" s="42"/>
      <c r="AY2083" s="42"/>
      <c r="AZ2083" s="42"/>
      <c r="BA2083" s="42"/>
      <c r="BB2083" s="42"/>
      <c r="BN2083" s="128" t="s">
        <v>4578</v>
      </c>
      <c r="BO2083" s="58" t="str">
        <f t="shared" si="32"/>
        <v>境内资产</v>
      </c>
      <c r="BP2083" s="58" t="str">
        <f>IF(M2083="",VLOOKUP(D2083,Sheet4!$A$1:$B$92,2,0),VLOOKUP(Q2083,Sheet4!$A$1:$B$92,2,0))</f>
        <v>保险资产管理产品</v>
      </c>
    </row>
    <row r="2084" spans="1:68" s="58" customFormat="1" ht="12.75" customHeight="1">
      <c r="A2084" s="137" t="s">
        <v>2277</v>
      </c>
      <c r="B2084" s="42" t="s">
        <v>2326</v>
      </c>
      <c r="C2084" s="252" t="s">
        <v>5552</v>
      </c>
      <c r="D2084" s="257" t="s">
        <v>672</v>
      </c>
      <c r="E2084" s="42" t="s">
        <v>3547</v>
      </c>
      <c r="F2084" s="42" t="s">
        <v>2326</v>
      </c>
      <c r="G2084" s="42"/>
      <c r="H2084" s="307">
        <v>2802.9205080827733</v>
      </c>
      <c r="I2084" s="315">
        <v>2697.7962857610569</v>
      </c>
      <c r="J2084" s="105">
        <v>0</v>
      </c>
      <c r="K2084" s="42">
        <v>0</v>
      </c>
      <c r="L2084" s="42" t="s">
        <v>4487</v>
      </c>
      <c r="M2084" s="42" t="s">
        <v>2372</v>
      </c>
      <c r="N2084" s="42" t="s">
        <v>2373</v>
      </c>
      <c r="O2084" s="137" t="s">
        <v>2374</v>
      </c>
      <c r="P2084" s="42" t="s">
        <v>64</v>
      </c>
      <c r="Q2084" s="42" t="s">
        <v>65</v>
      </c>
      <c r="R2084" s="42">
        <v>1</v>
      </c>
      <c r="S2084" s="137" t="s">
        <v>2254</v>
      </c>
      <c r="T2084" s="62">
        <v>1234151.77</v>
      </c>
      <c r="U2084" s="62">
        <v>1152258.3799999999</v>
      </c>
      <c r="Z2084" s="42" t="s">
        <v>280</v>
      </c>
      <c r="AJ2084" s="42"/>
      <c r="AW2084" s="42" t="s">
        <v>2412</v>
      </c>
      <c r="AX2084" s="42"/>
      <c r="AY2084" s="42"/>
      <c r="AZ2084" s="42"/>
      <c r="BA2084" s="42"/>
      <c r="BB2084" s="42"/>
      <c r="BN2084" s="128" t="s">
        <v>4578</v>
      </c>
      <c r="BO2084" s="58" t="str">
        <f t="shared" si="32"/>
        <v>境内资产</v>
      </c>
      <c r="BP2084" s="58" t="str">
        <f>IF(M2084="",VLOOKUP(D2084,Sheet4!$A$1:$B$92,2,0),VLOOKUP(Q2084,Sheet4!$A$1:$B$92,2,0))</f>
        <v>保险资产管理产品</v>
      </c>
    </row>
    <row r="2085" spans="1:68" s="58" customFormat="1" ht="12.75" customHeight="1">
      <c r="A2085" s="137" t="s">
        <v>2106</v>
      </c>
      <c r="B2085" s="42" t="s">
        <v>2327</v>
      </c>
      <c r="C2085" s="252" t="s">
        <v>5552</v>
      </c>
      <c r="D2085" s="257" t="s">
        <v>672</v>
      </c>
      <c r="E2085" s="42" t="s">
        <v>4358</v>
      </c>
      <c r="F2085" s="42" t="s">
        <v>2327</v>
      </c>
      <c r="G2085" s="42"/>
      <c r="H2085" s="307">
        <v>5801.8360476875787</v>
      </c>
      <c r="I2085" s="315">
        <v>5062.4229576082016</v>
      </c>
      <c r="J2085" s="105">
        <v>0</v>
      </c>
      <c r="K2085" s="42">
        <v>0</v>
      </c>
      <c r="L2085" s="42" t="s">
        <v>4487</v>
      </c>
      <c r="M2085" s="42" t="s">
        <v>2372</v>
      </c>
      <c r="N2085" s="42" t="s">
        <v>2373</v>
      </c>
      <c r="O2085" s="137" t="s">
        <v>2374</v>
      </c>
      <c r="P2085" s="42" t="s">
        <v>64</v>
      </c>
      <c r="Q2085" s="42" t="s">
        <v>65</v>
      </c>
      <c r="R2085" s="42">
        <v>1</v>
      </c>
      <c r="S2085" s="137" t="s">
        <v>2254</v>
      </c>
      <c r="T2085" s="62">
        <v>1234151.77</v>
      </c>
      <c r="U2085" s="62">
        <v>1152258.3799999999</v>
      </c>
      <c r="Z2085" s="42" t="s">
        <v>68</v>
      </c>
      <c r="AJ2085" s="42"/>
      <c r="AW2085" s="42" t="s">
        <v>2412</v>
      </c>
      <c r="AX2085" s="42"/>
      <c r="AY2085" s="42"/>
      <c r="AZ2085" s="42"/>
      <c r="BA2085" s="42"/>
      <c r="BB2085" s="42"/>
      <c r="BN2085" s="128" t="s">
        <v>4578</v>
      </c>
      <c r="BO2085" s="58" t="str">
        <f t="shared" si="32"/>
        <v>境内资产</v>
      </c>
      <c r="BP2085" s="58" t="str">
        <f>IF(M2085="",VLOOKUP(D2085,Sheet4!$A$1:$B$92,2,0),VLOOKUP(Q2085,Sheet4!$A$1:$B$92,2,0))</f>
        <v>保险资产管理产品</v>
      </c>
    </row>
    <row r="2086" spans="1:68" s="58" customFormat="1" ht="12.75" customHeight="1">
      <c r="A2086" s="137" t="s">
        <v>2278</v>
      </c>
      <c r="B2086" s="42" t="s">
        <v>2328</v>
      </c>
      <c r="C2086" s="252" t="s">
        <v>5552</v>
      </c>
      <c r="D2086" s="257" t="s">
        <v>672</v>
      </c>
      <c r="E2086" s="42" t="s">
        <v>4449</v>
      </c>
      <c r="F2086" s="42" t="s">
        <v>2328</v>
      </c>
      <c r="G2086" s="42"/>
      <c r="H2086" s="307">
        <v>9414.305693630653</v>
      </c>
      <c r="I2086" s="315">
        <v>9083.8301610073595</v>
      </c>
      <c r="J2086" s="105">
        <v>0</v>
      </c>
      <c r="K2086" s="42">
        <v>0</v>
      </c>
      <c r="L2086" s="42" t="s">
        <v>4487</v>
      </c>
      <c r="M2086" s="42" t="s">
        <v>2372</v>
      </c>
      <c r="N2086" s="42" t="s">
        <v>2373</v>
      </c>
      <c r="O2086" s="137" t="s">
        <v>2374</v>
      </c>
      <c r="P2086" s="42" t="s">
        <v>64</v>
      </c>
      <c r="Q2086" s="42" t="s">
        <v>65</v>
      </c>
      <c r="R2086" s="42">
        <v>1</v>
      </c>
      <c r="S2086" s="137" t="s">
        <v>2254</v>
      </c>
      <c r="T2086" s="62">
        <v>1234151.77</v>
      </c>
      <c r="U2086" s="62">
        <v>1152258.3799999999</v>
      </c>
      <c r="Z2086" s="42" t="s">
        <v>68</v>
      </c>
      <c r="AJ2086" s="42"/>
      <c r="AW2086" s="42" t="s">
        <v>2412</v>
      </c>
      <c r="AX2086" s="42"/>
      <c r="AY2086" s="42"/>
      <c r="AZ2086" s="42"/>
      <c r="BA2086" s="42"/>
      <c r="BB2086" s="42"/>
      <c r="BN2086" s="128" t="s">
        <v>4578</v>
      </c>
      <c r="BO2086" s="58" t="str">
        <f t="shared" si="32"/>
        <v>境内资产</v>
      </c>
      <c r="BP2086" s="58" t="str">
        <f>IF(M2086="",VLOOKUP(D2086,Sheet4!$A$1:$B$92,2,0),VLOOKUP(Q2086,Sheet4!$A$1:$B$92,2,0))</f>
        <v>保险资产管理产品</v>
      </c>
    </row>
    <row r="2087" spans="1:68" s="58" customFormat="1" ht="12.75" customHeight="1">
      <c r="A2087" s="137" t="s">
        <v>2279</v>
      </c>
      <c r="B2087" s="42" t="s">
        <v>2329</v>
      </c>
      <c r="C2087" s="252" t="s">
        <v>5552</v>
      </c>
      <c r="D2087" s="257" t="s">
        <v>672</v>
      </c>
      <c r="E2087" s="42" t="s">
        <v>4450</v>
      </c>
      <c r="F2087" s="42" t="s">
        <v>2329</v>
      </c>
      <c r="G2087" s="42"/>
      <c r="H2087" s="307">
        <v>2098.3546255325141</v>
      </c>
      <c r="I2087" s="315">
        <v>1620.8403964199513</v>
      </c>
      <c r="J2087" s="105">
        <v>0</v>
      </c>
      <c r="K2087" s="42">
        <v>0</v>
      </c>
      <c r="L2087" s="42" t="s">
        <v>4487</v>
      </c>
      <c r="M2087" s="42" t="s">
        <v>2372</v>
      </c>
      <c r="N2087" s="42" t="s">
        <v>2373</v>
      </c>
      <c r="O2087" s="137" t="s">
        <v>2374</v>
      </c>
      <c r="P2087" s="42" t="s">
        <v>64</v>
      </c>
      <c r="Q2087" s="42" t="s">
        <v>65</v>
      </c>
      <c r="R2087" s="42">
        <v>1</v>
      </c>
      <c r="S2087" s="137" t="s">
        <v>2254</v>
      </c>
      <c r="T2087" s="62">
        <v>1234151.77</v>
      </c>
      <c r="U2087" s="62">
        <v>1152258.3799999999</v>
      </c>
      <c r="Z2087" s="42" t="s">
        <v>68</v>
      </c>
      <c r="AJ2087" s="42"/>
      <c r="AW2087" s="42" t="s">
        <v>2412</v>
      </c>
      <c r="AX2087" s="42"/>
      <c r="AY2087" s="42"/>
      <c r="AZ2087" s="42"/>
      <c r="BA2087" s="42"/>
      <c r="BB2087" s="42"/>
      <c r="BN2087" s="128" t="s">
        <v>4578</v>
      </c>
      <c r="BO2087" s="58" t="str">
        <f t="shared" si="32"/>
        <v>境内资产</v>
      </c>
      <c r="BP2087" s="58" t="str">
        <f>IF(M2087="",VLOOKUP(D2087,Sheet4!$A$1:$B$92,2,0),VLOOKUP(Q2087,Sheet4!$A$1:$B$92,2,0))</f>
        <v>保险资产管理产品</v>
      </c>
    </row>
    <row r="2088" spans="1:68" s="58" customFormat="1" ht="12.75" customHeight="1">
      <c r="A2088" s="137" t="s">
        <v>2280</v>
      </c>
      <c r="B2088" s="42" t="s">
        <v>2330</v>
      </c>
      <c r="C2088" s="252" t="s">
        <v>5552</v>
      </c>
      <c r="D2088" s="257" t="s">
        <v>672</v>
      </c>
      <c r="E2088" s="42" t="s">
        <v>4451</v>
      </c>
      <c r="F2088" s="42" t="s">
        <v>2330</v>
      </c>
      <c r="G2088" s="42"/>
      <c r="H2088" s="307">
        <v>9785.4795419127167</v>
      </c>
      <c r="I2088" s="315">
        <v>6039.7376255959671</v>
      </c>
      <c r="J2088" s="105">
        <v>0</v>
      </c>
      <c r="K2088" s="42">
        <v>0</v>
      </c>
      <c r="L2088" s="42" t="s">
        <v>4487</v>
      </c>
      <c r="M2088" s="42" t="s">
        <v>2372</v>
      </c>
      <c r="N2088" s="42" t="s">
        <v>2373</v>
      </c>
      <c r="O2088" s="137" t="s">
        <v>2374</v>
      </c>
      <c r="P2088" s="42" t="s">
        <v>64</v>
      </c>
      <c r="Q2088" s="42" t="s">
        <v>65</v>
      </c>
      <c r="R2088" s="42">
        <v>1</v>
      </c>
      <c r="S2088" s="137" t="s">
        <v>2254</v>
      </c>
      <c r="T2088" s="62">
        <v>1234151.77</v>
      </c>
      <c r="U2088" s="62">
        <v>1152258.3799999999</v>
      </c>
      <c r="Z2088" s="42" t="s">
        <v>68</v>
      </c>
      <c r="AJ2088" s="42"/>
      <c r="AW2088" s="42" t="s">
        <v>2412</v>
      </c>
      <c r="AX2088" s="42"/>
      <c r="AY2088" s="42"/>
      <c r="AZ2088" s="42"/>
      <c r="BA2088" s="42"/>
      <c r="BB2088" s="42"/>
      <c r="BN2088" s="128" t="s">
        <v>4578</v>
      </c>
      <c r="BO2088" s="58" t="str">
        <f t="shared" si="32"/>
        <v>境内资产</v>
      </c>
      <c r="BP2088" s="58" t="str">
        <f>IF(M2088="",VLOOKUP(D2088,Sheet4!$A$1:$B$92,2,0),VLOOKUP(Q2088,Sheet4!$A$1:$B$92,2,0))</f>
        <v>保险资产管理产品</v>
      </c>
    </row>
    <row r="2089" spans="1:68" s="58" customFormat="1" ht="12.75" customHeight="1">
      <c r="A2089" s="137" t="s">
        <v>2281</v>
      </c>
      <c r="B2089" s="42" t="s">
        <v>2331</v>
      </c>
      <c r="C2089" s="252" t="s">
        <v>5552</v>
      </c>
      <c r="D2089" s="257" t="s">
        <v>672</v>
      </c>
      <c r="E2089" s="42" t="s">
        <v>2546</v>
      </c>
      <c r="F2089" s="42" t="s">
        <v>2331</v>
      </c>
      <c r="G2089" s="42"/>
      <c r="H2089" s="307">
        <v>5497.6033513646717</v>
      </c>
      <c r="I2089" s="315">
        <v>6149.9436109740691</v>
      </c>
      <c r="J2089" s="105">
        <v>0</v>
      </c>
      <c r="K2089" s="42">
        <v>0</v>
      </c>
      <c r="L2089" s="42" t="s">
        <v>4487</v>
      </c>
      <c r="M2089" s="42" t="s">
        <v>2372</v>
      </c>
      <c r="N2089" s="42" t="s">
        <v>2373</v>
      </c>
      <c r="O2089" s="137" t="s">
        <v>2374</v>
      </c>
      <c r="P2089" s="42" t="s">
        <v>64</v>
      </c>
      <c r="Q2089" s="42" t="s">
        <v>65</v>
      </c>
      <c r="R2089" s="42">
        <v>1</v>
      </c>
      <c r="S2089" s="137" t="s">
        <v>2254</v>
      </c>
      <c r="T2089" s="62">
        <v>1234151.77</v>
      </c>
      <c r="U2089" s="62">
        <v>1152258.3799999999</v>
      </c>
      <c r="Z2089" s="42" t="s">
        <v>68</v>
      </c>
      <c r="AJ2089" s="42"/>
      <c r="AW2089" s="42" t="s">
        <v>2412</v>
      </c>
      <c r="AX2089" s="42"/>
      <c r="AY2089" s="42"/>
      <c r="AZ2089" s="42"/>
      <c r="BA2089" s="42"/>
      <c r="BB2089" s="42"/>
      <c r="BN2089" s="128" t="s">
        <v>4578</v>
      </c>
      <c r="BO2089" s="58" t="str">
        <f t="shared" si="32"/>
        <v>境内资产</v>
      </c>
      <c r="BP2089" s="58" t="str">
        <f>IF(M2089="",VLOOKUP(D2089,Sheet4!$A$1:$B$92,2,0),VLOOKUP(Q2089,Sheet4!$A$1:$B$92,2,0))</f>
        <v>保险资产管理产品</v>
      </c>
    </row>
    <row r="2090" spans="1:68" s="58" customFormat="1" ht="12.75" customHeight="1">
      <c r="A2090" s="137" t="s">
        <v>2102</v>
      </c>
      <c r="B2090" s="42" t="s">
        <v>2332</v>
      </c>
      <c r="C2090" s="252" t="s">
        <v>5552</v>
      </c>
      <c r="D2090" s="257" t="s">
        <v>672</v>
      </c>
      <c r="E2090" s="42" t="s">
        <v>3651</v>
      </c>
      <c r="F2090" s="42" t="s">
        <v>2332</v>
      </c>
      <c r="G2090" s="42"/>
      <c r="H2090" s="307">
        <v>2919.7299111525745</v>
      </c>
      <c r="I2090" s="315">
        <v>2931.1459160740228</v>
      </c>
      <c r="J2090" s="105">
        <v>0</v>
      </c>
      <c r="K2090" s="42">
        <v>0</v>
      </c>
      <c r="L2090" s="42" t="s">
        <v>4487</v>
      </c>
      <c r="M2090" s="42" t="s">
        <v>2372</v>
      </c>
      <c r="N2090" s="42" t="s">
        <v>2373</v>
      </c>
      <c r="O2090" s="137" t="s">
        <v>2374</v>
      </c>
      <c r="P2090" s="42" t="s">
        <v>64</v>
      </c>
      <c r="Q2090" s="42" t="s">
        <v>65</v>
      </c>
      <c r="R2090" s="42">
        <v>1</v>
      </c>
      <c r="S2090" s="137" t="s">
        <v>2254</v>
      </c>
      <c r="T2090" s="62">
        <v>1234151.77</v>
      </c>
      <c r="U2090" s="62">
        <v>1152258.3799999999</v>
      </c>
      <c r="Z2090" s="42" t="s">
        <v>280</v>
      </c>
      <c r="AJ2090" s="42"/>
      <c r="AW2090" s="42" t="s">
        <v>2412</v>
      </c>
      <c r="AX2090" s="42"/>
      <c r="AY2090" s="42"/>
      <c r="AZ2090" s="42"/>
      <c r="BA2090" s="42"/>
      <c r="BB2090" s="42"/>
      <c r="BN2090" s="128" t="s">
        <v>4578</v>
      </c>
      <c r="BO2090" s="58" t="str">
        <f t="shared" si="32"/>
        <v>境内资产</v>
      </c>
      <c r="BP2090" s="58" t="str">
        <f>IF(M2090="",VLOOKUP(D2090,Sheet4!$A$1:$B$92,2,0),VLOOKUP(Q2090,Sheet4!$A$1:$B$92,2,0))</f>
        <v>保险资产管理产品</v>
      </c>
    </row>
    <row r="2091" spans="1:68" s="58" customFormat="1" ht="12.75" customHeight="1">
      <c r="A2091" s="137" t="s">
        <v>2282</v>
      </c>
      <c r="B2091" s="42" t="s">
        <v>2333</v>
      </c>
      <c r="C2091" s="252" t="s">
        <v>5552</v>
      </c>
      <c r="D2091" s="257" t="s">
        <v>672</v>
      </c>
      <c r="E2091" s="42" t="s">
        <v>3677</v>
      </c>
      <c r="F2091" s="42" t="s">
        <v>2333</v>
      </c>
      <c r="G2091" s="42"/>
      <c r="H2091" s="307">
        <v>14653.912938527528</v>
      </c>
      <c r="I2091" s="315">
        <v>12235.854570105887</v>
      </c>
      <c r="J2091" s="105">
        <v>0</v>
      </c>
      <c r="K2091" s="42">
        <v>0</v>
      </c>
      <c r="L2091" s="42" t="s">
        <v>4487</v>
      </c>
      <c r="M2091" s="42" t="s">
        <v>2372</v>
      </c>
      <c r="N2091" s="42" t="s">
        <v>2373</v>
      </c>
      <c r="O2091" s="137" t="s">
        <v>2374</v>
      </c>
      <c r="P2091" s="42" t="s">
        <v>64</v>
      </c>
      <c r="Q2091" s="42" t="s">
        <v>65</v>
      </c>
      <c r="R2091" s="42">
        <v>1</v>
      </c>
      <c r="S2091" s="137" t="s">
        <v>2254</v>
      </c>
      <c r="T2091" s="62">
        <v>1234151.77</v>
      </c>
      <c r="U2091" s="62">
        <v>1152258.3799999999</v>
      </c>
      <c r="Z2091" s="42" t="s">
        <v>280</v>
      </c>
      <c r="AJ2091" s="42"/>
      <c r="AW2091" s="42" t="s">
        <v>2412</v>
      </c>
      <c r="AX2091" s="42"/>
      <c r="AY2091" s="42"/>
      <c r="AZ2091" s="42"/>
      <c r="BA2091" s="42"/>
      <c r="BB2091" s="42"/>
      <c r="BN2091" s="128" t="s">
        <v>4578</v>
      </c>
      <c r="BO2091" s="58" t="str">
        <f t="shared" si="32"/>
        <v>境内资产</v>
      </c>
      <c r="BP2091" s="58" t="str">
        <f>IF(M2091="",VLOOKUP(D2091,Sheet4!$A$1:$B$92,2,0),VLOOKUP(Q2091,Sheet4!$A$1:$B$92,2,0))</f>
        <v>保险资产管理产品</v>
      </c>
    </row>
    <row r="2092" spans="1:68" s="58" customFormat="1" ht="12.75" customHeight="1">
      <c r="A2092" s="137" t="s">
        <v>2283</v>
      </c>
      <c r="B2092" s="42" t="s">
        <v>2334</v>
      </c>
      <c r="C2092" s="252" t="s">
        <v>5552</v>
      </c>
      <c r="D2092" s="257" t="s">
        <v>678</v>
      </c>
      <c r="E2092" s="42" t="s">
        <v>4452</v>
      </c>
      <c r="F2092" s="42" t="s">
        <v>2334</v>
      </c>
      <c r="G2092" s="42"/>
      <c r="H2092" s="307">
        <v>1310.6413257161507</v>
      </c>
      <c r="I2092" s="315">
        <v>1028.5064529506408</v>
      </c>
      <c r="J2092" s="105">
        <v>0</v>
      </c>
      <c r="K2092" s="42">
        <v>0</v>
      </c>
      <c r="L2092" s="42" t="s">
        <v>4487</v>
      </c>
      <c r="M2092" s="42" t="s">
        <v>2372</v>
      </c>
      <c r="N2092" s="42" t="s">
        <v>2373</v>
      </c>
      <c r="O2092" s="137" t="s">
        <v>2374</v>
      </c>
      <c r="P2092" s="42" t="s">
        <v>64</v>
      </c>
      <c r="Q2092" s="42" t="s">
        <v>65</v>
      </c>
      <c r="R2092" s="42">
        <v>1</v>
      </c>
      <c r="S2092" s="137" t="s">
        <v>2254</v>
      </c>
      <c r="T2092" s="62">
        <v>1234151.77</v>
      </c>
      <c r="U2092" s="62">
        <v>1152258.3799999999</v>
      </c>
      <c r="Z2092" s="42" t="s">
        <v>68</v>
      </c>
      <c r="AJ2092" s="42"/>
      <c r="AW2092" s="42" t="s">
        <v>2412</v>
      </c>
      <c r="AX2092" s="42"/>
      <c r="AY2092" s="42"/>
      <c r="AZ2092" s="42"/>
      <c r="BA2092" s="42"/>
      <c r="BB2092" s="42"/>
      <c r="BN2092" s="128" t="s">
        <v>4578</v>
      </c>
      <c r="BO2092" s="58" t="str">
        <f t="shared" si="32"/>
        <v>境内资产</v>
      </c>
      <c r="BP2092" s="58" t="str">
        <f>IF(M2092="",VLOOKUP(D2092,Sheet4!$A$1:$B$92,2,0),VLOOKUP(Q2092,Sheet4!$A$1:$B$92,2,0))</f>
        <v>保险资产管理产品</v>
      </c>
    </row>
    <row r="2093" spans="1:68" s="58" customFormat="1" ht="12.75" customHeight="1">
      <c r="A2093" s="137" t="s">
        <v>2284</v>
      </c>
      <c r="B2093" s="42" t="s">
        <v>2335</v>
      </c>
      <c r="C2093" s="252" t="s">
        <v>5552</v>
      </c>
      <c r="D2093" s="257" t="s">
        <v>678</v>
      </c>
      <c r="E2093" s="42" t="s">
        <v>4453</v>
      </c>
      <c r="F2093" s="42" t="s">
        <v>2335</v>
      </c>
      <c r="G2093" s="42"/>
      <c r="H2093" s="307">
        <v>5842.0520223890571</v>
      </c>
      <c r="I2093" s="315">
        <v>4904.1070108051044</v>
      </c>
      <c r="J2093" s="105">
        <v>0</v>
      </c>
      <c r="K2093" s="42">
        <v>0</v>
      </c>
      <c r="L2093" s="42" t="s">
        <v>4487</v>
      </c>
      <c r="M2093" s="42" t="s">
        <v>2372</v>
      </c>
      <c r="N2093" s="42" t="s">
        <v>2373</v>
      </c>
      <c r="O2093" s="137" t="s">
        <v>2374</v>
      </c>
      <c r="P2093" s="42" t="s">
        <v>64</v>
      </c>
      <c r="Q2093" s="42" t="s">
        <v>65</v>
      </c>
      <c r="R2093" s="42">
        <v>1</v>
      </c>
      <c r="S2093" s="137" t="s">
        <v>2254</v>
      </c>
      <c r="T2093" s="62">
        <v>1234151.77</v>
      </c>
      <c r="U2093" s="62">
        <v>1152258.3799999999</v>
      </c>
      <c r="Z2093" s="42" t="s">
        <v>68</v>
      </c>
      <c r="AJ2093" s="42"/>
      <c r="AW2093" s="42" t="s">
        <v>2412</v>
      </c>
      <c r="AX2093" s="42"/>
      <c r="AY2093" s="42"/>
      <c r="AZ2093" s="42"/>
      <c r="BA2093" s="42"/>
      <c r="BB2093" s="42"/>
      <c r="BN2093" s="128" t="s">
        <v>4578</v>
      </c>
      <c r="BO2093" s="58" t="str">
        <f t="shared" si="32"/>
        <v>境内资产</v>
      </c>
      <c r="BP2093" s="58" t="str">
        <f>IF(M2093="",VLOOKUP(D2093,Sheet4!$A$1:$B$92,2,0),VLOOKUP(Q2093,Sheet4!$A$1:$B$92,2,0))</f>
        <v>保险资产管理产品</v>
      </c>
    </row>
    <row r="2094" spans="1:68" s="58" customFormat="1" ht="12.75" customHeight="1">
      <c r="A2094" s="137" t="s">
        <v>2285</v>
      </c>
      <c r="B2094" s="42" t="s">
        <v>2336</v>
      </c>
      <c r="C2094" s="252" t="s">
        <v>5552</v>
      </c>
      <c r="D2094" s="257" t="s">
        <v>678</v>
      </c>
      <c r="E2094" s="42" t="s">
        <v>4454</v>
      </c>
      <c r="F2094" s="42" t="s">
        <v>2336</v>
      </c>
      <c r="G2094" s="42"/>
      <c r="H2094" s="307">
        <v>4337.1947883080366</v>
      </c>
      <c r="I2094" s="315">
        <v>2111.5864610817293</v>
      </c>
      <c r="J2094" s="105">
        <v>0</v>
      </c>
      <c r="K2094" s="42">
        <v>0</v>
      </c>
      <c r="L2094" s="42" t="s">
        <v>4487</v>
      </c>
      <c r="M2094" s="42" t="s">
        <v>2372</v>
      </c>
      <c r="N2094" s="42" t="s">
        <v>2373</v>
      </c>
      <c r="O2094" s="137" t="s">
        <v>2374</v>
      </c>
      <c r="P2094" s="42" t="s">
        <v>64</v>
      </c>
      <c r="Q2094" s="42" t="s">
        <v>65</v>
      </c>
      <c r="R2094" s="42">
        <v>1</v>
      </c>
      <c r="S2094" s="137" t="s">
        <v>2254</v>
      </c>
      <c r="T2094" s="62">
        <v>1234151.77</v>
      </c>
      <c r="U2094" s="62">
        <v>1152258.3799999999</v>
      </c>
      <c r="Z2094" s="42" t="s">
        <v>68</v>
      </c>
      <c r="AJ2094" s="42"/>
      <c r="AW2094" s="42" t="s">
        <v>2412</v>
      </c>
      <c r="AX2094" s="42"/>
      <c r="AY2094" s="42"/>
      <c r="AZ2094" s="42"/>
      <c r="BA2094" s="42"/>
      <c r="BB2094" s="42"/>
      <c r="BN2094" s="128" t="s">
        <v>4578</v>
      </c>
      <c r="BO2094" s="58" t="str">
        <f t="shared" si="32"/>
        <v>境内资产</v>
      </c>
      <c r="BP2094" s="58" t="str">
        <f>IF(M2094="",VLOOKUP(D2094,Sheet4!$A$1:$B$92,2,0),VLOOKUP(Q2094,Sheet4!$A$1:$B$92,2,0))</f>
        <v>保险资产管理产品</v>
      </c>
    </row>
    <row r="2095" spans="1:68" s="58" customFormat="1" ht="12.75" customHeight="1">
      <c r="A2095" s="137" t="s">
        <v>2286</v>
      </c>
      <c r="B2095" s="42" t="s">
        <v>2337</v>
      </c>
      <c r="C2095" s="252" t="s">
        <v>5552</v>
      </c>
      <c r="D2095" s="257" t="s">
        <v>678</v>
      </c>
      <c r="E2095" s="42" t="s">
        <v>4455</v>
      </c>
      <c r="F2095" s="42" t="s">
        <v>2337</v>
      </c>
      <c r="G2095" s="42"/>
      <c r="H2095" s="307">
        <v>3589.2280094894786</v>
      </c>
      <c r="I2095" s="315">
        <v>1787.6844233852983</v>
      </c>
      <c r="J2095" s="105">
        <v>0</v>
      </c>
      <c r="K2095" s="42">
        <v>0</v>
      </c>
      <c r="L2095" s="42" t="s">
        <v>4487</v>
      </c>
      <c r="M2095" s="42" t="s">
        <v>2372</v>
      </c>
      <c r="N2095" s="42" t="s">
        <v>2373</v>
      </c>
      <c r="O2095" s="137" t="s">
        <v>2374</v>
      </c>
      <c r="P2095" s="42" t="s">
        <v>64</v>
      </c>
      <c r="Q2095" s="42" t="s">
        <v>65</v>
      </c>
      <c r="R2095" s="42">
        <v>1</v>
      </c>
      <c r="S2095" s="137" t="s">
        <v>2254</v>
      </c>
      <c r="T2095" s="62">
        <v>1234151.77</v>
      </c>
      <c r="U2095" s="62">
        <v>1152258.3799999999</v>
      </c>
      <c r="Z2095" s="42" t="s">
        <v>68</v>
      </c>
      <c r="AJ2095" s="42"/>
      <c r="AW2095" s="42" t="s">
        <v>2412</v>
      </c>
      <c r="AX2095" s="42"/>
      <c r="AY2095" s="42"/>
      <c r="AZ2095" s="42"/>
      <c r="BA2095" s="42"/>
      <c r="BB2095" s="42"/>
      <c r="BN2095" s="128" t="s">
        <v>4578</v>
      </c>
      <c r="BO2095" s="58" t="str">
        <f t="shared" si="32"/>
        <v>境内资产</v>
      </c>
      <c r="BP2095" s="58" t="str">
        <f>IF(M2095="",VLOOKUP(D2095,Sheet4!$A$1:$B$92,2,0),VLOOKUP(Q2095,Sheet4!$A$1:$B$92,2,0))</f>
        <v>保险资产管理产品</v>
      </c>
    </row>
    <row r="2096" spans="1:68" s="58" customFormat="1" ht="12.75" customHeight="1">
      <c r="A2096" s="137" t="s">
        <v>2287</v>
      </c>
      <c r="B2096" s="42" t="s">
        <v>2338</v>
      </c>
      <c r="C2096" s="252" t="s">
        <v>5552</v>
      </c>
      <c r="D2096" s="257" t="s">
        <v>678</v>
      </c>
      <c r="E2096" s="42" t="s">
        <v>4456</v>
      </c>
      <c r="F2096" s="42" t="s">
        <v>2338</v>
      </c>
      <c r="G2096" s="42"/>
      <c r="H2096" s="307">
        <v>7786.4640523965936</v>
      </c>
      <c r="I2096" s="315">
        <v>5791.8142998013045</v>
      </c>
      <c r="J2096" s="105">
        <v>0</v>
      </c>
      <c r="K2096" s="42">
        <v>0</v>
      </c>
      <c r="L2096" s="42" t="s">
        <v>4487</v>
      </c>
      <c r="M2096" s="42" t="s">
        <v>2372</v>
      </c>
      <c r="N2096" s="42" t="s">
        <v>2373</v>
      </c>
      <c r="O2096" s="137" t="s">
        <v>2374</v>
      </c>
      <c r="P2096" s="42" t="s">
        <v>64</v>
      </c>
      <c r="Q2096" s="42" t="s">
        <v>65</v>
      </c>
      <c r="R2096" s="42">
        <v>1</v>
      </c>
      <c r="S2096" s="137" t="s">
        <v>2254</v>
      </c>
      <c r="T2096" s="62">
        <v>1234151.77</v>
      </c>
      <c r="U2096" s="62">
        <v>1152258.3799999999</v>
      </c>
      <c r="Z2096" s="42" t="s">
        <v>68</v>
      </c>
      <c r="AJ2096" s="42"/>
      <c r="AW2096" s="42" t="s">
        <v>2412</v>
      </c>
      <c r="AX2096" s="42"/>
      <c r="AY2096" s="42"/>
      <c r="AZ2096" s="42"/>
      <c r="BA2096" s="42"/>
      <c r="BB2096" s="42"/>
      <c r="BN2096" s="128" t="s">
        <v>4578</v>
      </c>
      <c r="BO2096" s="58" t="str">
        <f t="shared" si="32"/>
        <v>境内资产</v>
      </c>
      <c r="BP2096" s="58" t="str">
        <f>IF(M2096="",VLOOKUP(D2096,Sheet4!$A$1:$B$92,2,0),VLOOKUP(Q2096,Sheet4!$A$1:$B$92,2,0))</f>
        <v>保险资产管理产品</v>
      </c>
    </row>
    <row r="2097" spans="1:68" s="58" customFormat="1" ht="12.75" customHeight="1">
      <c r="A2097" s="137" t="s">
        <v>2288</v>
      </c>
      <c r="B2097" s="42" t="s">
        <v>2339</v>
      </c>
      <c r="C2097" s="252" t="s">
        <v>5552</v>
      </c>
      <c r="D2097" s="257" t="s">
        <v>678</v>
      </c>
      <c r="E2097" s="42" t="s">
        <v>4457</v>
      </c>
      <c r="F2097" s="42" t="s">
        <v>2339</v>
      </c>
      <c r="G2097" s="42"/>
      <c r="H2097" s="307">
        <v>380.63047442600549</v>
      </c>
      <c r="I2097" s="315">
        <v>263.32217424190458</v>
      </c>
      <c r="J2097" s="105">
        <v>0</v>
      </c>
      <c r="K2097" s="42">
        <v>0</v>
      </c>
      <c r="L2097" s="42" t="s">
        <v>4487</v>
      </c>
      <c r="M2097" s="42" t="s">
        <v>2372</v>
      </c>
      <c r="N2097" s="42" t="s">
        <v>2373</v>
      </c>
      <c r="O2097" s="137" t="s">
        <v>2374</v>
      </c>
      <c r="P2097" s="42" t="s">
        <v>64</v>
      </c>
      <c r="Q2097" s="42" t="s">
        <v>65</v>
      </c>
      <c r="R2097" s="42">
        <v>1</v>
      </c>
      <c r="S2097" s="137" t="s">
        <v>2254</v>
      </c>
      <c r="T2097" s="62">
        <v>1234151.77</v>
      </c>
      <c r="U2097" s="62">
        <v>1152258.3799999999</v>
      </c>
      <c r="Z2097" s="42" t="s">
        <v>68</v>
      </c>
      <c r="AJ2097" s="42"/>
      <c r="AW2097" s="42" t="s">
        <v>2412</v>
      </c>
      <c r="AX2097" s="42"/>
      <c r="AY2097" s="42"/>
      <c r="AZ2097" s="42"/>
      <c r="BA2097" s="42"/>
      <c r="BB2097" s="42"/>
      <c r="BN2097" s="128" t="s">
        <v>4578</v>
      </c>
      <c r="BO2097" s="58" t="str">
        <f t="shared" si="32"/>
        <v>境内资产</v>
      </c>
      <c r="BP2097" s="58" t="str">
        <f>IF(M2097="",VLOOKUP(D2097,Sheet4!$A$1:$B$92,2,0),VLOOKUP(Q2097,Sheet4!$A$1:$B$92,2,0))</f>
        <v>保险资产管理产品</v>
      </c>
    </row>
    <row r="2098" spans="1:68" s="58" customFormat="1" ht="12.75" customHeight="1">
      <c r="A2098" s="137" t="s">
        <v>2289</v>
      </c>
      <c r="B2098" s="42" t="s">
        <v>2340</v>
      </c>
      <c r="C2098" s="252" t="s">
        <v>5552</v>
      </c>
      <c r="D2098" s="257" t="s">
        <v>689</v>
      </c>
      <c r="E2098" s="42" t="s">
        <v>4458</v>
      </c>
      <c r="F2098" s="42" t="s">
        <v>2340</v>
      </c>
      <c r="G2098" s="42"/>
      <c r="H2098" s="307">
        <v>3593.5625699498419</v>
      </c>
      <c r="I2098" s="315">
        <v>2127.89021966068</v>
      </c>
      <c r="J2098" s="105">
        <v>0</v>
      </c>
      <c r="K2098" s="42">
        <v>0</v>
      </c>
      <c r="L2098" s="42" t="s">
        <v>4487</v>
      </c>
      <c r="M2098" s="42" t="s">
        <v>2372</v>
      </c>
      <c r="N2098" s="42" t="s">
        <v>2373</v>
      </c>
      <c r="O2098" s="137" t="s">
        <v>2374</v>
      </c>
      <c r="P2098" s="42" t="s">
        <v>64</v>
      </c>
      <c r="Q2098" s="42" t="s">
        <v>65</v>
      </c>
      <c r="R2098" s="42">
        <v>1</v>
      </c>
      <c r="S2098" s="137" t="s">
        <v>2254</v>
      </c>
      <c r="T2098" s="62">
        <v>1234151.77</v>
      </c>
      <c r="U2098" s="62">
        <v>1152258.3799999999</v>
      </c>
      <c r="Z2098" s="42" t="s">
        <v>68</v>
      </c>
      <c r="AJ2098" s="42"/>
      <c r="AW2098" s="42" t="s">
        <v>2412</v>
      </c>
      <c r="AX2098" s="42"/>
      <c r="AY2098" s="42"/>
      <c r="AZ2098" s="42"/>
      <c r="BA2098" s="42"/>
      <c r="BB2098" s="42"/>
      <c r="BN2098" s="128" t="s">
        <v>4578</v>
      </c>
      <c r="BO2098" s="58" t="str">
        <f t="shared" si="32"/>
        <v>境内资产</v>
      </c>
      <c r="BP2098" s="58" t="str">
        <f>IF(M2098="",VLOOKUP(D2098,Sheet4!$A$1:$B$92,2,0),VLOOKUP(Q2098,Sheet4!$A$1:$B$92,2,0))</f>
        <v>保险资产管理产品</v>
      </c>
    </row>
    <row r="2099" spans="1:68" s="58" customFormat="1" ht="12.75" customHeight="1">
      <c r="A2099" s="137" t="s">
        <v>2290</v>
      </c>
      <c r="B2099" s="42" t="s">
        <v>2341</v>
      </c>
      <c r="C2099" s="252" t="s">
        <v>5552</v>
      </c>
      <c r="D2099" s="257" t="s">
        <v>689</v>
      </c>
      <c r="E2099" s="42" t="s">
        <v>4459</v>
      </c>
      <c r="F2099" s="42" t="s">
        <v>2341</v>
      </c>
      <c r="G2099" s="42"/>
      <c r="H2099" s="307">
        <v>4267.5524753652853</v>
      </c>
      <c r="I2099" s="315">
        <v>1943.4272520894581</v>
      </c>
      <c r="J2099" s="105">
        <v>0</v>
      </c>
      <c r="K2099" s="42">
        <v>0</v>
      </c>
      <c r="L2099" s="42" t="s">
        <v>4487</v>
      </c>
      <c r="M2099" s="42" t="s">
        <v>2372</v>
      </c>
      <c r="N2099" s="42" t="s">
        <v>2373</v>
      </c>
      <c r="O2099" s="137" t="s">
        <v>2374</v>
      </c>
      <c r="P2099" s="42" t="s">
        <v>64</v>
      </c>
      <c r="Q2099" s="42" t="s">
        <v>65</v>
      </c>
      <c r="R2099" s="42">
        <v>1</v>
      </c>
      <c r="S2099" s="137" t="s">
        <v>2254</v>
      </c>
      <c r="T2099" s="62">
        <v>1234151.77</v>
      </c>
      <c r="U2099" s="62">
        <v>1152258.3799999999</v>
      </c>
      <c r="Z2099" s="42" t="s">
        <v>68</v>
      </c>
      <c r="AJ2099" s="42"/>
      <c r="AW2099" s="42" t="s">
        <v>2412</v>
      </c>
      <c r="AX2099" s="42"/>
      <c r="AY2099" s="42"/>
      <c r="AZ2099" s="42"/>
      <c r="BA2099" s="42"/>
      <c r="BB2099" s="42"/>
      <c r="BN2099" s="128" t="s">
        <v>4578</v>
      </c>
      <c r="BO2099" s="58" t="str">
        <f t="shared" si="32"/>
        <v>境内资产</v>
      </c>
      <c r="BP2099" s="58" t="str">
        <f>IF(M2099="",VLOOKUP(D2099,Sheet4!$A$1:$B$92,2,0),VLOOKUP(Q2099,Sheet4!$A$1:$B$92,2,0))</f>
        <v>保险资产管理产品</v>
      </c>
    </row>
    <row r="2100" spans="1:68" s="58" customFormat="1" ht="12.75" customHeight="1">
      <c r="A2100" s="137" t="s">
        <v>2291</v>
      </c>
      <c r="B2100" s="42" t="s">
        <v>2342</v>
      </c>
      <c r="C2100" s="252" t="s">
        <v>5552</v>
      </c>
      <c r="D2100" s="257" t="s">
        <v>689</v>
      </c>
      <c r="E2100" s="42" t="s">
        <v>3211</v>
      </c>
      <c r="F2100" s="42" t="s">
        <v>2342</v>
      </c>
      <c r="G2100" s="42"/>
      <c r="H2100" s="307">
        <v>273.73387677949313</v>
      </c>
      <c r="I2100" s="315">
        <v>233.76445607319314</v>
      </c>
      <c r="J2100" s="105">
        <v>0</v>
      </c>
      <c r="K2100" s="42">
        <v>0</v>
      </c>
      <c r="L2100" s="42" t="s">
        <v>4487</v>
      </c>
      <c r="M2100" s="42" t="s">
        <v>2372</v>
      </c>
      <c r="N2100" s="42" t="s">
        <v>2373</v>
      </c>
      <c r="O2100" s="137" t="s">
        <v>2374</v>
      </c>
      <c r="P2100" s="42" t="s">
        <v>64</v>
      </c>
      <c r="Q2100" s="42" t="s">
        <v>65</v>
      </c>
      <c r="R2100" s="42">
        <v>1</v>
      </c>
      <c r="S2100" s="137" t="s">
        <v>2254</v>
      </c>
      <c r="T2100" s="62">
        <v>1234151.77</v>
      </c>
      <c r="U2100" s="62">
        <v>1152258.3799999999</v>
      </c>
      <c r="Z2100" s="42" t="s">
        <v>68</v>
      </c>
      <c r="AJ2100" s="42"/>
      <c r="AW2100" s="42" t="s">
        <v>2412</v>
      </c>
      <c r="AX2100" s="42"/>
      <c r="AY2100" s="42"/>
      <c r="AZ2100" s="42"/>
      <c r="BA2100" s="42"/>
      <c r="BB2100" s="42"/>
      <c r="BN2100" s="128" t="s">
        <v>4578</v>
      </c>
      <c r="BO2100" s="58" t="str">
        <f t="shared" si="32"/>
        <v>境内资产</v>
      </c>
      <c r="BP2100" s="58" t="str">
        <f>IF(M2100="",VLOOKUP(D2100,Sheet4!$A$1:$B$92,2,0),VLOOKUP(Q2100,Sheet4!$A$1:$B$92,2,0))</f>
        <v>保险资产管理产品</v>
      </c>
    </row>
    <row r="2101" spans="1:68" s="58" customFormat="1" ht="12.75" customHeight="1">
      <c r="A2101" s="137" t="s">
        <v>2292</v>
      </c>
      <c r="B2101" s="42" t="s">
        <v>2343</v>
      </c>
      <c r="C2101" s="252" t="s">
        <v>5552</v>
      </c>
      <c r="D2101" s="257" t="s">
        <v>689</v>
      </c>
      <c r="E2101" s="42" t="s">
        <v>3219</v>
      </c>
      <c r="F2101" s="42" t="s">
        <v>2343</v>
      </c>
      <c r="G2101" s="42"/>
      <c r="H2101" s="307">
        <v>5654.0405246446508</v>
      </c>
      <c r="I2101" s="315">
        <v>3753.7566449915421</v>
      </c>
      <c r="J2101" s="105">
        <v>0</v>
      </c>
      <c r="K2101" s="42">
        <v>0</v>
      </c>
      <c r="L2101" s="42" t="s">
        <v>4487</v>
      </c>
      <c r="M2101" s="42" t="s">
        <v>2372</v>
      </c>
      <c r="N2101" s="42" t="s">
        <v>2373</v>
      </c>
      <c r="O2101" s="137" t="s">
        <v>2374</v>
      </c>
      <c r="P2101" s="42" t="s">
        <v>64</v>
      </c>
      <c r="Q2101" s="42" t="s">
        <v>65</v>
      </c>
      <c r="R2101" s="42">
        <v>1</v>
      </c>
      <c r="S2101" s="137" t="s">
        <v>2254</v>
      </c>
      <c r="T2101" s="62">
        <v>1234151.77</v>
      </c>
      <c r="U2101" s="62">
        <v>1152258.3799999999</v>
      </c>
      <c r="Z2101" s="42" t="s">
        <v>280</v>
      </c>
      <c r="AJ2101" s="42"/>
      <c r="AW2101" s="42" t="s">
        <v>2412</v>
      </c>
      <c r="AX2101" s="42"/>
      <c r="AY2101" s="42"/>
      <c r="AZ2101" s="42"/>
      <c r="BA2101" s="42"/>
      <c r="BB2101" s="42"/>
      <c r="BN2101" s="128" t="s">
        <v>4578</v>
      </c>
      <c r="BO2101" s="58" t="str">
        <f t="shared" si="32"/>
        <v>境内资产</v>
      </c>
      <c r="BP2101" s="58" t="str">
        <f>IF(M2101="",VLOOKUP(D2101,Sheet4!$A$1:$B$92,2,0),VLOOKUP(Q2101,Sheet4!$A$1:$B$92,2,0))</f>
        <v>保险资产管理产品</v>
      </c>
    </row>
    <row r="2102" spans="1:68" s="58" customFormat="1" ht="12.75" customHeight="1">
      <c r="A2102" s="137" t="s">
        <v>2293</v>
      </c>
      <c r="B2102" s="42" t="s">
        <v>2344</v>
      </c>
      <c r="C2102" s="252" t="s">
        <v>5552</v>
      </c>
      <c r="D2102" s="257" t="s">
        <v>689</v>
      </c>
      <c r="E2102" s="42" t="s">
        <v>3250</v>
      </c>
      <c r="F2102" s="42" t="s">
        <v>2344</v>
      </c>
      <c r="G2102" s="42"/>
      <c r="H2102" s="307">
        <v>3603.4404931358704</v>
      </c>
      <c r="I2102" s="315">
        <v>3392.1202862216146</v>
      </c>
      <c r="J2102" s="105">
        <v>0</v>
      </c>
      <c r="K2102" s="42">
        <v>0</v>
      </c>
      <c r="L2102" s="42" t="s">
        <v>4487</v>
      </c>
      <c r="M2102" s="42" t="s">
        <v>2372</v>
      </c>
      <c r="N2102" s="42" t="s">
        <v>2373</v>
      </c>
      <c r="O2102" s="137" t="s">
        <v>2374</v>
      </c>
      <c r="P2102" s="42" t="s">
        <v>64</v>
      </c>
      <c r="Q2102" s="42" t="s">
        <v>65</v>
      </c>
      <c r="R2102" s="42">
        <v>1</v>
      </c>
      <c r="S2102" s="137" t="s">
        <v>2254</v>
      </c>
      <c r="T2102" s="62">
        <v>1234151.77</v>
      </c>
      <c r="U2102" s="62">
        <v>1152258.3799999999</v>
      </c>
      <c r="Z2102" s="42" t="s">
        <v>68</v>
      </c>
      <c r="AJ2102" s="42"/>
      <c r="AW2102" s="42" t="s">
        <v>2412</v>
      </c>
      <c r="AX2102" s="42"/>
      <c r="AY2102" s="42"/>
      <c r="AZ2102" s="42"/>
      <c r="BA2102" s="42"/>
      <c r="BB2102" s="42"/>
      <c r="BN2102" s="128" t="s">
        <v>4578</v>
      </c>
      <c r="BO2102" s="58" t="str">
        <f t="shared" si="32"/>
        <v>境内资产</v>
      </c>
      <c r="BP2102" s="58" t="str">
        <f>IF(M2102="",VLOOKUP(D2102,Sheet4!$A$1:$B$92,2,0),VLOOKUP(Q2102,Sheet4!$A$1:$B$92,2,0))</f>
        <v>保险资产管理产品</v>
      </c>
    </row>
    <row r="2103" spans="1:68" s="58" customFormat="1" ht="12.75" customHeight="1">
      <c r="A2103" s="137" t="s">
        <v>2294</v>
      </c>
      <c r="B2103" s="42" t="s">
        <v>2345</v>
      </c>
      <c r="C2103" s="252" t="s">
        <v>5552</v>
      </c>
      <c r="D2103" s="257" t="s">
        <v>689</v>
      </c>
      <c r="E2103" s="42" t="s">
        <v>3510</v>
      </c>
      <c r="F2103" s="42" t="s">
        <v>2345</v>
      </c>
      <c r="G2103" s="42"/>
      <c r="H2103" s="307">
        <v>6531.4894122675405</v>
      </c>
      <c r="I2103" s="315">
        <v>5226.2789116574804</v>
      </c>
      <c r="J2103" s="105">
        <v>0</v>
      </c>
      <c r="K2103" s="42">
        <v>0</v>
      </c>
      <c r="L2103" s="42" t="s">
        <v>4487</v>
      </c>
      <c r="M2103" s="42" t="s">
        <v>2372</v>
      </c>
      <c r="N2103" s="42" t="s">
        <v>2373</v>
      </c>
      <c r="O2103" s="137" t="s">
        <v>2374</v>
      </c>
      <c r="P2103" s="42" t="s">
        <v>64</v>
      </c>
      <c r="Q2103" s="42" t="s">
        <v>65</v>
      </c>
      <c r="R2103" s="42">
        <v>1</v>
      </c>
      <c r="S2103" s="137" t="s">
        <v>2254</v>
      </c>
      <c r="T2103" s="62">
        <v>1234151.77</v>
      </c>
      <c r="U2103" s="62">
        <v>1152258.3799999999</v>
      </c>
      <c r="Z2103" s="42" t="s">
        <v>68</v>
      </c>
      <c r="AJ2103" s="42"/>
      <c r="AW2103" s="42" t="s">
        <v>2412</v>
      </c>
      <c r="AX2103" s="42"/>
      <c r="AY2103" s="42"/>
      <c r="AZ2103" s="42"/>
      <c r="BA2103" s="42"/>
      <c r="BB2103" s="42"/>
      <c r="BN2103" s="128" t="s">
        <v>4578</v>
      </c>
      <c r="BO2103" s="58" t="str">
        <f t="shared" si="32"/>
        <v>境内资产</v>
      </c>
      <c r="BP2103" s="58" t="str">
        <f>IF(M2103="",VLOOKUP(D2103,Sheet4!$A$1:$B$92,2,0),VLOOKUP(Q2103,Sheet4!$A$1:$B$92,2,0))</f>
        <v>保险资产管理产品</v>
      </c>
    </row>
    <row r="2104" spans="1:68" s="58" customFormat="1" ht="12.75" customHeight="1">
      <c r="A2104" s="137" t="s">
        <v>1975</v>
      </c>
      <c r="B2104" s="42" t="s">
        <v>1976</v>
      </c>
      <c r="C2104" s="252" t="s">
        <v>5552</v>
      </c>
      <c r="D2104" s="257" t="s">
        <v>672</v>
      </c>
      <c r="E2104" s="42" t="s">
        <v>3108</v>
      </c>
      <c r="F2104" s="42" t="s">
        <v>1976</v>
      </c>
      <c r="G2104" s="42"/>
      <c r="H2104" s="307">
        <v>9.1616758100705535</v>
      </c>
      <c r="I2104" s="315">
        <v>9.1616758100705535</v>
      </c>
      <c r="J2104" s="105">
        <v>0</v>
      </c>
      <c r="K2104" s="42">
        <v>0</v>
      </c>
      <c r="L2104" s="42" t="s">
        <v>4487</v>
      </c>
      <c r="M2104" s="42" t="s">
        <v>2372</v>
      </c>
      <c r="N2104" s="42" t="s">
        <v>2373</v>
      </c>
      <c r="O2104" s="137" t="s">
        <v>2374</v>
      </c>
      <c r="P2104" s="42" t="s">
        <v>64</v>
      </c>
      <c r="Q2104" s="42" t="s">
        <v>65</v>
      </c>
      <c r="R2104" s="42">
        <v>1</v>
      </c>
      <c r="S2104" s="137" t="s">
        <v>2254</v>
      </c>
      <c r="T2104" s="62">
        <v>1234151.77</v>
      </c>
      <c r="U2104" s="62">
        <v>1152258.3799999999</v>
      </c>
      <c r="Z2104" s="42" t="s">
        <v>68</v>
      </c>
      <c r="AJ2104" s="42"/>
      <c r="AW2104" s="42" t="s">
        <v>2412</v>
      </c>
      <c r="AX2104" s="42"/>
      <c r="AY2104" s="42"/>
      <c r="AZ2104" s="42"/>
      <c r="BA2104" s="42"/>
      <c r="BB2104" s="42"/>
      <c r="BN2104" s="128" t="s">
        <v>4578</v>
      </c>
      <c r="BO2104" s="58" t="str">
        <f t="shared" si="32"/>
        <v>境内资产</v>
      </c>
      <c r="BP2104" s="58" t="str">
        <f>IF(M2104="",VLOOKUP(D2104,Sheet4!$A$1:$B$92,2,0),VLOOKUP(Q2104,Sheet4!$A$1:$B$92,2,0))</f>
        <v>保险资产管理产品</v>
      </c>
    </row>
    <row r="2105" spans="1:68" s="58" customFormat="1" ht="12.75" customHeight="1">
      <c r="A2105" s="137" t="s">
        <v>2123</v>
      </c>
      <c r="B2105" s="42" t="s">
        <v>2346</v>
      </c>
      <c r="C2105" s="252" t="s">
        <v>5552</v>
      </c>
      <c r="D2105" s="257" t="s">
        <v>689</v>
      </c>
      <c r="E2105" s="42" t="s">
        <v>4368</v>
      </c>
      <c r="F2105" s="42" t="s">
        <v>2346</v>
      </c>
      <c r="G2105" s="42"/>
      <c r="H2105" s="307">
        <v>125.30569836046752</v>
      </c>
      <c r="I2105" s="315">
        <v>125.30569836046752</v>
      </c>
      <c r="J2105" s="105">
        <v>0</v>
      </c>
      <c r="K2105" s="42">
        <v>0</v>
      </c>
      <c r="L2105" s="42" t="s">
        <v>4487</v>
      </c>
      <c r="M2105" s="42" t="s">
        <v>2372</v>
      </c>
      <c r="N2105" s="42" t="s">
        <v>2373</v>
      </c>
      <c r="O2105" s="137" t="s">
        <v>2374</v>
      </c>
      <c r="P2105" s="42" t="s">
        <v>64</v>
      </c>
      <c r="Q2105" s="42" t="s">
        <v>65</v>
      </c>
      <c r="R2105" s="42">
        <v>1</v>
      </c>
      <c r="S2105" s="137" t="s">
        <v>2254</v>
      </c>
      <c r="T2105" s="62">
        <v>1234151.77</v>
      </c>
      <c r="U2105" s="62">
        <v>1152258.3799999999</v>
      </c>
      <c r="Z2105" s="42" t="s">
        <v>68</v>
      </c>
      <c r="AJ2105" s="42"/>
      <c r="AW2105" s="42" t="s">
        <v>2412</v>
      </c>
      <c r="AX2105" s="42"/>
      <c r="AY2105" s="42"/>
      <c r="AZ2105" s="42"/>
      <c r="BA2105" s="42"/>
      <c r="BB2105" s="42"/>
      <c r="BN2105" s="128" t="s">
        <v>4578</v>
      </c>
      <c r="BO2105" s="58" t="str">
        <f t="shared" si="32"/>
        <v>境内资产</v>
      </c>
      <c r="BP2105" s="58" t="str">
        <f>IF(M2105="",VLOOKUP(D2105,Sheet4!$A$1:$B$92,2,0),VLOOKUP(Q2105,Sheet4!$A$1:$B$92,2,0))</f>
        <v>保险资产管理产品</v>
      </c>
    </row>
    <row r="2106" spans="1:68" s="58" customFormat="1" ht="12.75" customHeight="1">
      <c r="A2106" s="137" t="s">
        <v>1615</v>
      </c>
      <c r="B2106" s="42" t="s">
        <v>1616</v>
      </c>
      <c r="C2106" s="252" t="s">
        <v>5552</v>
      </c>
      <c r="D2106" s="257" t="s">
        <v>689</v>
      </c>
      <c r="E2106" s="42" t="s">
        <v>1617</v>
      </c>
      <c r="F2106" s="42" t="s">
        <v>1616</v>
      </c>
      <c r="G2106" s="42"/>
      <c r="H2106" s="307">
        <v>90.911277757812726</v>
      </c>
      <c r="I2106" s="315">
        <v>90.911277757812726</v>
      </c>
      <c r="J2106" s="105">
        <v>0</v>
      </c>
      <c r="K2106" s="42">
        <v>0</v>
      </c>
      <c r="L2106" s="42" t="s">
        <v>4487</v>
      </c>
      <c r="M2106" s="42" t="s">
        <v>2372</v>
      </c>
      <c r="N2106" s="42" t="s">
        <v>2373</v>
      </c>
      <c r="O2106" s="137" t="s">
        <v>2374</v>
      </c>
      <c r="P2106" s="42" t="s">
        <v>64</v>
      </c>
      <c r="Q2106" s="42" t="s">
        <v>65</v>
      </c>
      <c r="R2106" s="42">
        <v>1</v>
      </c>
      <c r="S2106" s="137" t="s">
        <v>2254</v>
      </c>
      <c r="T2106" s="62">
        <v>1234151.77</v>
      </c>
      <c r="U2106" s="62">
        <v>1152258.3799999999</v>
      </c>
      <c r="Z2106" s="42" t="s">
        <v>68</v>
      </c>
      <c r="AJ2106" s="42"/>
      <c r="AW2106" s="42" t="s">
        <v>2412</v>
      </c>
      <c r="AX2106" s="42"/>
      <c r="AY2106" s="42"/>
      <c r="AZ2106" s="42"/>
      <c r="BA2106" s="42"/>
      <c r="BB2106" s="42"/>
      <c r="BN2106" s="128" t="s">
        <v>4578</v>
      </c>
      <c r="BO2106" s="58" t="str">
        <f t="shared" si="32"/>
        <v>境内资产</v>
      </c>
      <c r="BP2106" s="58" t="str">
        <f>IF(M2106="",VLOOKUP(D2106,Sheet4!$A$1:$B$92,2,0),VLOOKUP(Q2106,Sheet4!$A$1:$B$92,2,0))</f>
        <v>保险资产管理产品</v>
      </c>
    </row>
    <row r="2107" spans="1:68" s="58" customFormat="1" ht="12.75" customHeight="1">
      <c r="A2107" s="137" t="s">
        <v>1654</v>
      </c>
      <c r="B2107" s="42" t="s">
        <v>1655</v>
      </c>
      <c r="C2107" s="252" t="s">
        <v>5552</v>
      </c>
      <c r="D2107" s="257" t="s">
        <v>672</v>
      </c>
      <c r="E2107" s="42" t="s">
        <v>1656</v>
      </c>
      <c r="F2107" s="42" t="s">
        <v>1655</v>
      </c>
      <c r="G2107" s="42"/>
      <c r="H2107" s="307">
        <v>167.2577465235469</v>
      </c>
      <c r="I2107" s="315">
        <v>226.10769437442451</v>
      </c>
      <c r="J2107" s="105">
        <v>0</v>
      </c>
      <c r="K2107" s="42">
        <v>0</v>
      </c>
      <c r="L2107" s="42" t="s">
        <v>4487</v>
      </c>
      <c r="M2107" s="42" t="s">
        <v>2372</v>
      </c>
      <c r="N2107" s="42" t="s">
        <v>2373</v>
      </c>
      <c r="O2107" s="137" t="s">
        <v>2374</v>
      </c>
      <c r="P2107" s="42" t="s">
        <v>64</v>
      </c>
      <c r="Q2107" s="42" t="s">
        <v>65</v>
      </c>
      <c r="R2107" s="42">
        <v>1</v>
      </c>
      <c r="S2107" s="137" t="s">
        <v>2254</v>
      </c>
      <c r="T2107" s="62">
        <v>1234151.77</v>
      </c>
      <c r="U2107" s="62">
        <v>1152258.3799999999</v>
      </c>
      <c r="Z2107" s="42" t="s">
        <v>68</v>
      </c>
      <c r="AJ2107" s="42"/>
      <c r="AW2107" s="42" t="s">
        <v>2412</v>
      </c>
      <c r="AX2107" s="42"/>
      <c r="AY2107" s="42"/>
      <c r="AZ2107" s="42"/>
      <c r="BA2107" s="42"/>
      <c r="BB2107" s="42"/>
      <c r="BN2107" s="128" t="s">
        <v>4578</v>
      </c>
      <c r="BO2107" s="58" t="str">
        <f t="shared" si="32"/>
        <v>境内资产</v>
      </c>
      <c r="BP2107" s="58" t="str">
        <f>IF(M2107="",VLOOKUP(D2107,Sheet4!$A$1:$B$92,2,0),VLOOKUP(Q2107,Sheet4!$A$1:$B$92,2,0))</f>
        <v>保险资产管理产品</v>
      </c>
    </row>
    <row r="2108" spans="1:68" s="58" customFormat="1" ht="12.75" customHeight="1">
      <c r="A2108" s="137" t="s">
        <v>1734</v>
      </c>
      <c r="B2108" s="42" t="s">
        <v>1735</v>
      </c>
      <c r="C2108" s="252" t="s">
        <v>5552</v>
      </c>
      <c r="D2108" s="257" t="s">
        <v>678</v>
      </c>
      <c r="E2108" s="42" t="s">
        <v>1736</v>
      </c>
      <c r="F2108" s="42" t="s">
        <v>1735</v>
      </c>
      <c r="G2108" s="42"/>
      <c r="H2108" s="307">
        <v>35.960913293474853</v>
      </c>
      <c r="I2108" s="315">
        <v>15.951709783771012</v>
      </c>
      <c r="J2108" s="105">
        <v>0</v>
      </c>
      <c r="K2108" s="42">
        <v>0</v>
      </c>
      <c r="L2108" s="42" t="s">
        <v>4487</v>
      </c>
      <c r="M2108" s="42" t="s">
        <v>2372</v>
      </c>
      <c r="N2108" s="42" t="s">
        <v>2373</v>
      </c>
      <c r="O2108" s="137" t="s">
        <v>2374</v>
      </c>
      <c r="P2108" s="42" t="s">
        <v>64</v>
      </c>
      <c r="Q2108" s="42" t="s">
        <v>65</v>
      </c>
      <c r="R2108" s="42">
        <v>1</v>
      </c>
      <c r="S2108" s="137" t="s">
        <v>2254</v>
      </c>
      <c r="T2108" s="62">
        <v>1234151.77</v>
      </c>
      <c r="U2108" s="62">
        <v>1152258.3799999999</v>
      </c>
      <c r="Z2108" s="42" t="s">
        <v>68</v>
      </c>
      <c r="AJ2108" s="42"/>
      <c r="AW2108" s="42" t="s">
        <v>2412</v>
      </c>
      <c r="AX2108" s="42"/>
      <c r="AY2108" s="42"/>
      <c r="AZ2108" s="42"/>
      <c r="BA2108" s="42"/>
      <c r="BB2108" s="42"/>
      <c r="BN2108" s="128" t="s">
        <v>4578</v>
      </c>
      <c r="BO2108" s="58" t="str">
        <f t="shared" si="32"/>
        <v>境内资产</v>
      </c>
      <c r="BP2108" s="58" t="str">
        <f>IF(M2108="",VLOOKUP(D2108,Sheet4!$A$1:$B$92,2,0),VLOOKUP(Q2108,Sheet4!$A$1:$B$92,2,0))</f>
        <v>保险资产管理产品</v>
      </c>
    </row>
    <row r="2109" spans="1:68" s="58" customFormat="1" ht="12.75" customHeight="1">
      <c r="A2109" s="137" t="s">
        <v>1743</v>
      </c>
      <c r="B2109" s="42" t="s">
        <v>1744</v>
      </c>
      <c r="C2109" s="252" t="s">
        <v>5552</v>
      </c>
      <c r="D2109" s="257" t="s">
        <v>678</v>
      </c>
      <c r="E2109" s="42" t="s">
        <v>1745</v>
      </c>
      <c r="F2109" s="42" t="s">
        <v>1744</v>
      </c>
      <c r="G2109" s="42"/>
      <c r="H2109" s="307">
        <v>27.003128953731011</v>
      </c>
      <c r="I2109" s="315">
        <v>18.38994498218289</v>
      </c>
      <c r="J2109" s="105">
        <v>0</v>
      </c>
      <c r="K2109" s="42">
        <v>0</v>
      </c>
      <c r="L2109" s="42" t="s">
        <v>4487</v>
      </c>
      <c r="M2109" s="42" t="s">
        <v>2372</v>
      </c>
      <c r="N2109" s="42" t="s">
        <v>2373</v>
      </c>
      <c r="O2109" s="137" t="s">
        <v>2374</v>
      </c>
      <c r="P2109" s="42" t="s">
        <v>64</v>
      </c>
      <c r="Q2109" s="42" t="s">
        <v>65</v>
      </c>
      <c r="R2109" s="42">
        <v>1</v>
      </c>
      <c r="S2109" s="137" t="s">
        <v>2254</v>
      </c>
      <c r="T2109" s="62">
        <v>1234151.77</v>
      </c>
      <c r="U2109" s="62">
        <v>1152258.3799999999</v>
      </c>
      <c r="Z2109" s="42" t="s">
        <v>68</v>
      </c>
      <c r="AJ2109" s="42"/>
      <c r="AW2109" s="42" t="s">
        <v>2412</v>
      </c>
      <c r="AX2109" s="42"/>
      <c r="AY2109" s="42"/>
      <c r="AZ2109" s="42"/>
      <c r="BA2109" s="42"/>
      <c r="BB2109" s="42"/>
      <c r="BN2109" s="128" t="s">
        <v>4578</v>
      </c>
      <c r="BO2109" s="58" t="str">
        <f t="shared" si="32"/>
        <v>境内资产</v>
      </c>
      <c r="BP2109" s="58" t="str">
        <f>IF(M2109="",VLOOKUP(D2109,Sheet4!$A$1:$B$92,2,0),VLOOKUP(Q2109,Sheet4!$A$1:$B$92,2,0))</f>
        <v>保险资产管理产品</v>
      </c>
    </row>
    <row r="2110" spans="1:68" s="58" customFormat="1" ht="12.75" customHeight="1">
      <c r="A2110" s="137" t="s">
        <v>2011</v>
      </c>
      <c r="B2110" s="42" t="s">
        <v>2012</v>
      </c>
      <c r="C2110" s="252" t="s">
        <v>5552</v>
      </c>
      <c r="D2110" s="257" t="s">
        <v>678</v>
      </c>
      <c r="E2110" s="42" t="s">
        <v>2792</v>
      </c>
      <c r="F2110" s="42" t="s">
        <v>2012</v>
      </c>
      <c r="G2110" s="42"/>
      <c r="H2110" s="307">
        <v>15.586829045075298</v>
      </c>
      <c r="I2110" s="315">
        <v>10.195052870547274</v>
      </c>
      <c r="J2110" s="105">
        <v>0</v>
      </c>
      <c r="K2110" s="42">
        <v>0</v>
      </c>
      <c r="L2110" s="42" t="s">
        <v>4487</v>
      </c>
      <c r="M2110" s="42" t="s">
        <v>2372</v>
      </c>
      <c r="N2110" s="42" t="s">
        <v>2373</v>
      </c>
      <c r="O2110" s="137" t="s">
        <v>2374</v>
      </c>
      <c r="P2110" s="42" t="s">
        <v>64</v>
      </c>
      <c r="Q2110" s="42" t="s">
        <v>65</v>
      </c>
      <c r="R2110" s="42">
        <v>1</v>
      </c>
      <c r="S2110" s="137" t="s">
        <v>2254</v>
      </c>
      <c r="T2110" s="62">
        <v>1234151.77</v>
      </c>
      <c r="U2110" s="62">
        <v>1152258.3799999999</v>
      </c>
      <c r="Z2110" s="42" t="s">
        <v>68</v>
      </c>
      <c r="AJ2110" s="42"/>
      <c r="AW2110" s="42" t="s">
        <v>2412</v>
      </c>
      <c r="AX2110" s="42"/>
      <c r="AY2110" s="42"/>
      <c r="AZ2110" s="42"/>
      <c r="BA2110" s="42"/>
      <c r="BB2110" s="42"/>
      <c r="BN2110" s="128" t="s">
        <v>4578</v>
      </c>
      <c r="BO2110" s="58" t="str">
        <f t="shared" si="32"/>
        <v>境内资产</v>
      </c>
      <c r="BP2110" s="58" t="str">
        <f>IF(M2110="",VLOOKUP(D2110,Sheet4!$A$1:$B$92,2,0),VLOOKUP(Q2110,Sheet4!$A$1:$B$92,2,0))</f>
        <v>保险资产管理产品</v>
      </c>
    </row>
    <row r="2111" spans="1:68" s="58" customFormat="1" ht="12.75" customHeight="1">
      <c r="A2111" s="137" t="s">
        <v>2013</v>
      </c>
      <c r="B2111" s="42" t="s">
        <v>2014</v>
      </c>
      <c r="C2111" s="252" t="s">
        <v>5552</v>
      </c>
      <c r="D2111" s="257" t="s">
        <v>678</v>
      </c>
      <c r="E2111" s="42" t="s">
        <v>2793</v>
      </c>
      <c r="F2111" s="42" t="s">
        <v>2014</v>
      </c>
      <c r="G2111" s="42"/>
      <c r="H2111" s="307">
        <v>7.640426782165914</v>
      </c>
      <c r="I2111" s="315">
        <v>7.9726192509557352</v>
      </c>
      <c r="J2111" s="105">
        <v>0</v>
      </c>
      <c r="K2111" s="42">
        <v>0</v>
      </c>
      <c r="L2111" s="42" t="s">
        <v>4487</v>
      </c>
      <c r="M2111" s="42" t="s">
        <v>2372</v>
      </c>
      <c r="N2111" s="42" t="s">
        <v>2373</v>
      </c>
      <c r="O2111" s="137" t="s">
        <v>2374</v>
      </c>
      <c r="P2111" s="42" t="s">
        <v>64</v>
      </c>
      <c r="Q2111" s="42" t="s">
        <v>65</v>
      </c>
      <c r="R2111" s="42">
        <v>1</v>
      </c>
      <c r="S2111" s="137" t="s">
        <v>2254</v>
      </c>
      <c r="T2111" s="62">
        <v>1234151.77</v>
      </c>
      <c r="U2111" s="62">
        <v>1152258.3799999999</v>
      </c>
      <c r="Z2111" s="42" t="s">
        <v>68</v>
      </c>
      <c r="AJ2111" s="42"/>
      <c r="AW2111" s="42" t="s">
        <v>2412</v>
      </c>
      <c r="AX2111" s="42"/>
      <c r="AY2111" s="42"/>
      <c r="AZ2111" s="42"/>
      <c r="BA2111" s="42"/>
      <c r="BB2111" s="42"/>
      <c r="BN2111" s="128" t="s">
        <v>4578</v>
      </c>
      <c r="BO2111" s="58" t="str">
        <f t="shared" si="32"/>
        <v>境内资产</v>
      </c>
      <c r="BP2111" s="58" t="str">
        <f>IF(M2111="",VLOOKUP(D2111,Sheet4!$A$1:$B$92,2,0),VLOOKUP(Q2111,Sheet4!$A$1:$B$92,2,0))</f>
        <v>保险资产管理产品</v>
      </c>
    </row>
    <row r="2112" spans="1:68" s="58" customFormat="1" ht="12.75" customHeight="1">
      <c r="A2112" s="137" t="s">
        <v>2019</v>
      </c>
      <c r="B2112" s="42" t="s">
        <v>2020</v>
      </c>
      <c r="C2112" s="252" t="s">
        <v>5552</v>
      </c>
      <c r="D2112" s="257" t="s">
        <v>678</v>
      </c>
      <c r="E2112" s="42" t="s">
        <v>2795</v>
      </c>
      <c r="F2112" s="42" t="s">
        <v>2020</v>
      </c>
      <c r="G2112" s="42"/>
      <c r="H2112" s="307">
        <v>2.5891027182313424</v>
      </c>
      <c r="I2112" s="315">
        <v>5.4351392939970928</v>
      </c>
      <c r="J2112" s="105">
        <v>0</v>
      </c>
      <c r="K2112" s="42">
        <v>0</v>
      </c>
      <c r="L2112" s="42" t="s">
        <v>4487</v>
      </c>
      <c r="M2112" s="42" t="s">
        <v>2372</v>
      </c>
      <c r="N2112" s="42" t="s">
        <v>2373</v>
      </c>
      <c r="O2112" s="137" t="s">
        <v>2374</v>
      </c>
      <c r="P2112" s="42" t="s">
        <v>64</v>
      </c>
      <c r="Q2112" s="42" t="s">
        <v>65</v>
      </c>
      <c r="R2112" s="42">
        <v>1</v>
      </c>
      <c r="S2112" s="137" t="s">
        <v>2254</v>
      </c>
      <c r="T2112" s="62">
        <v>1234151.77</v>
      </c>
      <c r="U2112" s="62">
        <v>1152258.3799999999</v>
      </c>
      <c r="Z2112" s="42" t="s">
        <v>68</v>
      </c>
      <c r="AJ2112" s="42"/>
      <c r="AW2112" s="42" t="s">
        <v>2412</v>
      </c>
      <c r="AX2112" s="42"/>
      <c r="AY2112" s="42"/>
      <c r="AZ2112" s="42"/>
      <c r="BA2112" s="42"/>
      <c r="BB2112" s="42"/>
      <c r="BN2112" s="128" t="s">
        <v>4578</v>
      </c>
      <c r="BO2112" s="58" t="str">
        <f t="shared" si="32"/>
        <v>境内资产</v>
      </c>
      <c r="BP2112" s="58" t="str">
        <f>IF(M2112="",VLOOKUP(D2112,Sheet4!$A$1:$B$92,2,0),VLOOKUP(Q2112,Sheet4!$A$1:$B$92,2,0))</f>
        <v>保险资产管理产品</v>
      </c>
    </row>
    <row r="2113" spans="1:68" s="58" customFormat="1" ht="12.75" customHeight="1">
      <c r="A2113" s="137" t="s">
        <v>1755</v>
      </c>
      <c r="B2113" s="42" t="s">
        <v>1756</v>
      </c>
      <c r="C2113" s="252" t="s">
        <v>5552</v>
      </c>
      <c r="D2113" s="257" t="s">
        <v>678</v>
      </c>
      <c r="E2113" s="42" t="s">
        <v>1757</v>
      </c>
      <c r="F2113" s="42" t="s">
        <v>1756</v>
      </c>
      <c r="G2113" s="42"/>
      <c r="H2113" s="307">
        <v>15.962495253536916</v>
      </c>
      <c r="I2113" s="315">
        <v>12.715423569484107</v>
      </c>
      <c r="J2113" s="105">
        <v>0</v>
      </c>
      <c r="K2113" s="42">
        <v>0</v>
      </c>
      <c r="L2113" s="42" t="s">
        <v>4487</v>
      </c>
      <c r="M2113" s="42" t="s">
        <v>2372</v>
      </c>
      <c r="N2113" s="42" t="s">
        <v>2373</v>
      </c>
      <c r="O2113" s="137" t="s">
        <v>2374</v>
      </c>
      <c r="P2113" s="42" t="s">
        <v>64</v>
      </c>
      <c r="Q2113" s="42" t="s">
        <v>65</v>
      </c>
      <c r="R2113" s="42">
        <v>1</v>
      </c>
      <c r="S2113" s="137" t="s">
        <v>2254</v>
      </c>
      <c r="T2113" s="62">
        <v>1234151.77</v>
      </c>
      <c r="U2113" s="62">
        <v>1152258.3799999999</v>
      </c>
      <c r="Z2113" s="42" t="s">
        <v>68</v>
      </c>
      <c r="AJ2113" s="42"/>
      <c r="AW2113" s="42" t="s">
        <v>2412</v>
      </c>
      <c r="AX2113" s="42"/>
      <c r="AY2113" s="42"/>
      <c r="AZ2113" s="42"/>
      <c r="BA2113" s="42"/>
      <c r="BB2113" s="42"/>
      <c r="BN2113" s="128" t="s">
        <v>4578</v>
      </c>
      <c r="BO2113" s="58" t="str">
        <f t="shared" si="32"/>
        <v>境内资产</v>
      </c>
      <c r="BP2113" s="58" t="str">
        <f>IF(M2113="",VLOOKUP(D2113,Sheet4!$A$1:$B$92,2,0),VLOOKUP(Q2113,Sheet4!$A$1:$B$92,2,0))</f>
        <v>保险资产管理产品</v>
      </c>
    </row>
    <row r="2114" spans="1:68" s="58" customFormat="1" ht="12.75" customHeight="1">
      <c r="A2114" s="137" t="s">
        <v>1758</v>
      </c>
      <c r="B2114" s="42" t="s">
        <v>1759</v>
      </c>
      <c r="C2114" s="252" t="s">
        <v>5552</v>
      </c>
      <c r="D2114" s="257" t="s">
        <v>678</v>
      </c>
      <c r="E2114" s="42" t="s">
        <v>1760</v>
      </c>
      <c r="F2114" s="42" t="s">
        <v>1759</v>
      </c>
      <c r="G2114" s="42"/>
      <c r="H2114" s="307">
        <v>38.095108864690992</v>
      </c>
      <c r="I2114" s="315">
        <v>20.137301704461954</v>
      </c>
      <c r="J2114" s="105">
        <v>0</v>
      </c>
      <c r="K2114" s="42">
        <v>0</v>
      </c>
      <c r="L2114" s="42" t="s">
        <v>4487</v>
      </c>
      <c r="M2114" s="42" t="s">
        <v>2372</v>
      </c>
      <c r="N2114" s="42" t="s">
        <v>2373</v>
      </c>
      <c r="O2114" s="137" t="s">
        <v>2374</v>
      </c>
      <c r="P2114" s="42" t="s">
        <v>64</v>
      </c>
      <c r="Q2114" s="42" t="s">
        <v>65</v>
      </c>
      <c r="R2114" s="42">
        <v>1</v>
      </c>
      <c r="S2114" s="137" t="s">
        <v>2254</v>
      </c>
      <c r="T2114" s="62">
        <v>1234151.77</v>
      </c>
      <c r="U2114" s="62">
        <v>1152258.3799999999</v>
      </c>
      <c r="Z2114" s="42" t="s">
        <v>68</v>
      </c>
      <c r="AJ2114" s="42"/>
      <c r="AW2114" s="42" t="s">
        <v>2412</v>
      </c>
      <c r="AX2114" s="42"/>
      <c r="AY2114" s="42"/>
      <c r="AZ2114" s="42"/>
      <c r="BA2114" s="42"/>
      <c r="BB2114" s="42"/>
      <c r="BN2114" s="128" t="s">
        <v>4578</v>
      </c>
      <c r="BO2114" s="58" t="str">
        <f t="shared" si="32"/>
        <v>境内资产</v>
      </c>
      <c r="BP2114" s="58" t="str">
        <f>IF(M2114="",VLOOKUP(D2114,Sheet4!$A$1:$B$92,2,0),VLOOKUP(Q2114,Sheet4!$A$1:$B$92,2,0))</f>
        <v>保险资产管理产品</v>
      </c>
    </row>
    <row r="2115" spans="1:68" s="58" customFormat="1" ht="12.75" customHeight="1">
      <c r="A2115" s="137" t="s">
        <v>1761</v>
      </c>
      <c r="B2115" s="42" t="s">
        <v>1762</v>
      </c>
      <c r="C2115" s="252" t="s">
        <v>5552</v>
      </c>
      <c r="D2115" s="257" t="s">
        <v>678</v>
      </c>
      <c r="E2115" s="42" t="s">
        <v>1763</v>
      </c>
      <c r="F2115" s="42" t="s">
        <v>1762</v>
      </c>
      <c r="G2115" s="42"/>
      <c r="H2115" s="307">
        <v>5.7927744094141742</v>
      </c>
      <c r="I2115" s="315">
        <v>6.8183343088981703</v>
      </c>
      <c r="J2115" s="105">
        <v>0</v>
      </c>
      <c r="K2115" s="42">
        <v>0</v>
      </c>
      <c r="L2115" s="42" t="s">
        <v>4487</v>
      </c>
      <c r="M2115" s="42" t="s">
        <v>2372</v>
      </c>
      <c r="N2115" s="42" t="s">
        <v>2373</v>
      </c>
      <c r="O2115" s="137" t="s">
        <v>2374</v>
      </c>
      <c r="P2115" s="42" t="s">
        <v>64</v>
      </c>
      <c r="Q2115" s="42" t="s">
        <v>65</v>
      </c>
      <c r="R2115" s="42">
        <v>1</v>
      </c>
      <c r="S2115" s="137" t="s">
        <v>2254</v>
      </c>
      <c r="T2115" s="62">
        <v>1234151.77</v>
      </c>
      <c r="U2115" s="62">
        <v>1152258.3799999999</v>
      </c>
      <c r="Z2115" s="42" t="s">
        <v>68</v>
      </c>
      <c r="AJ2115" s="42"/>
      <c r="AW2115" s="42" t="s">
        <v>2412</v>
      </c>
      <c r="AX2115" s="42"/>
      <c r="AY2115" s="42"/>
      <c r="AZ2115" s="42"/>
      <c r="BA2115" s="42"/>
      <c r="BB2115" s="42"/>
      <c r="BN2115" s="128" t="s">
        <v>4578</v>
      </c>
      <c r="BO2115" s="58" t="str">
        <f t="shared" ref="BO2115:BO2178" si="33">IF(LEFT(D2115,2)="境外","境外资产","境内资产")</f>
        <v>境内资产</v>
      </c>
      <c r="BP2115" s="58" t="str">
        <f>IF(M2115="",VLOOKUP(D2115,Sheet4!$A$1:$B$92,2,0),VLOOKUP(Q2115,Sheet4!$A$1:$B$92,2,0))</f>
        <v>保险资产管理产品</v>
      </c>
    </row>
    <row r="2116" spans="1:68" s="58" customFormat="1" ht="12.75" customHeight="1">
      <c r="A2116" s="137" t="s">
        <v>2242</v>
      </c>
      <c r="B2116" s="42" t="s">
        <v>2243</v>
      </c>
      <c r="C2116" s="252" t="s">
        <v>5552</v>
      </c>
      <c r="D2116" s="257" t="s">
        <v>678</v>
      </c>
      <c r="E2116" s="42" t="s">
        <v>2799</v>
      </c>
      <c r="F2116" s="42" t="s">
        <v>2243</v>
      </c>
      <c r="G2116" s="42"/>
      <c r="H2116" s="307">
        <v>51.145693211738099</v>
      </c>
      <c r="I2116" s="315">
        <v>103.99300169192756</v>
      </c>
      <c r="J2116" s="105">
        <v>0</v>
      </c>
      <c r="K2116" s="42">
        <v>0</v>
      </c>
      <c r="L2116" s="42" t="s">
        <v>4487</v>
      </c>
      <c r="M2116" s="42" t="s">
        <v>2372</v>
      </c>
      <c r="N2116" s="42" t="s">
        <v>2373</v>
      </c>
      <c r="O2116" s="137" t="s">
        <v>2374</v>
      </c>
      <c r="P2116" s="42" t="s">
        <v>64</v>
      </c>
      <c r="Q2116" s="42" t="s">
        <v>65</v>
      </c>
      <c r="R2116" s="42">
        <v>1</v>
      </c>
      <c r="S2116" s="137" t="s">
        <v>2254</v>
      </c>
      <c r="T2116" s="62">
        <v>1234151.77</v>
      </c>
      <c r="U2116" s="62">
        <v>1152258.3799999999</v>
      </c>
      <c r="Z2116" s="42" t="s">
        <v>68</v>
      </c>
      <c r="AJ2116" s="42"/>
      <c r="AW2116" s="42" t="s">
        <v>2412</v>
      </c>
      <c r="AX2116" s="42"/>
      <c r="AY2116" s="42"/>
      <c r="AZ2116" s="42"/>
      <c r="BA2116" s="42"/>
      <c r="BB2116" s="42"/>
      <c r="BN2116" s="128" t="s">
        <v>4578</v>
      </c>
      <c r="BO2116" s="58" t="str">
        <f t="shared" si="33"/>
        <v>境内资产</v>
      </c>
      <c r="BP2116" s="58" t="str">
        <f>IF(M2116="",VLOOKUP(D2116,Sheet4!$A$1:$B$92,2,0),VLOOKUP(Q2116,Sheet4!$A$1:$B$92,2,0))</f>
        <v>保险资产管理产品</v>
      </c>
    </row>
    <row r="2117" spans="1:68" s="58" customFormat="1" ht="12.75" customHeight="1">
      <c r="A2117" s="137" t="s">
        <v>1621</v>
      </c>
      <c r="B2117" s="42" t="s">
        <v>1622</v>
      </c>
      <c r="C2117" s="252" t="s">
        <v>5552</v>
      </c>
      <c r="D2117" s="257" t="s">
        <v>678</v>
      </c>
      <c r="E2117" s="42" t="s">
        <v>1623</v>
      </c>
      <c r="F2117" s="42" t="s">
        <v>1622</v>
      </c>
      <c r="G2117" s="42"/>
      <c r="H2117" s="307">
        <v>5.9828567911004358</v>
      </c>
      <c r="I2117" s="315">
        <v>5.7748170631714562</v>
      </c>
      <c r="J2117" s="105">
        <v>0</v>
      </c>
      <c r="K2117" s="42">
        <v>0</v>
      </c>
      <c r="L2117" s="42" t="s">
        <v>4487</v>
      </c>
      <c r="M2117" s="42" t="s">
        <v>2372</v>
      </c>
      <c r="N2117" s="42" t="s">
        <v>2373</v>
      </c>
      <c r="O2117" s="137" t="s">
        <v>2374</v>
      </c>
      <c r="P2117" s="42" t="s">
        <v>64</v>
      </c>
      <c r="Q2117" s="42" t="s">
        <v>65</v>
      </c>
      <c r="R2117" s="42">
        <v>1</v>
      </c>
      <c r="S2117" s="137" t="s">
        <v>2254</v>
      </c>
      <c r="T2117" s="62">
        <v>1234151.77</v>
      </c>
      <c r="U2117" s="62">
        <v>1152258.3799999999</v>
      </c>
      <c r="Z2117" s="42" t="s">
        <v>68</v>
      </c>
      <c r="AJ2117" s="42"/>
      <c r="AW2117" s="42" t="s">
        <v>2412</v>
      </c>
      <c r="AX2117" s="42"/>
      <c r="AY2117" s="42"/>
      <c r="AZ2117" s="42"/>
      <c r="BA2117" s="42"/>
      <c r="BB2117" s="42"/>
      <c r="BN2117" s="128" t="s">
        <v>4578</v>
      </c>
      <c r="BO2117" s="58" t="str">
        <f t="shared" si="33"/>
        <v>境内资产</v>
      </c>
      <c r="BP2117" s="58" t="str">
        <f>IF(M2117="",VLOOKUP(D2117,Sheet4!$A$1:$B$92,2,0),VLOOKUP(Q2117,Sheet4!$A$1:$B$92,2,0))</f>
        <v>保险资产管理产品</v>
      </c>
    </row>
    <row r="2118" spans="1:68" s="58" customFormat="1" ht="12.75" customHeight="1">
      <c r="A2118" s="137" t="s">
        <v>2035</v>
      </c>
      <c r="B2118" s="42" t="s">
        <v>2036</v>
      </c>
      <c r="C2118" s="252" t="s">
        <v>5552</v>
      </c>
      <c r="D2118" s="257" t="s">
        <v>678</v>
      </c>
      <c r="E2118" s="42" t="s">
        <v>4460</v>
      </c>
      <c r="F2118" s="42" t="s">
        <v>2036</v>
      </c>
      <c r="G2118" s="42"/>
      <c r="H2118" s="307">
        <v>63.970778275525774</v>
      </c>
      <c r="I2118" s="315">
        <v>50.957270133092742</v>
      </c>
      <c r="J2118" s="105">
        <v>0</v>
      </c>
      <c r="K2118" s="42">
        <v>0</v>
      </c>
      <c r="L2118" s="42" t="s">
        <v>4487</v>
      </c>
      <c r="M2118" s="42" t="s">
        <v>2372</v>
      </c>
      <c r="N2118" s="42" t="s">
        <v>2373</v>
      </c>
      <c r="O2118" s="137" t="s">
        <v>2374</v>
      </c>
      <c r="P2118" s="42" t="s">
        <v>64</v>
      </c>
      <c r="Q2118" s="42" t="s">
        <v>65</v>
      </c>
      <c r="R2118" s="42">
        <v>1</v>
      </c>
      <c r="S2118" s="137" t="s">
        <v>2254</v>
      </c>
      <c r="T2118" s="62">
        <v>1234151.77</v>
      </c>
      <c r="U2118" s="62">
        <v>1152258.3799999999</v>
      </c>
      <c r="Z2118" s="42" t="s">
        <v>68</v>
      </c>
      <c r="AJ2118" s="42"/>
      <c r="AW2118" s="42" t="s">
        <v>2412</v>
      </c>
      <c r="AX2118" s="42"/>
      <c r="AY2118" s="42"/>
      <c r="AZ2118" s="42"/>
      <c r="BA2118" s="42"/>
      <c r="BB2118" s="42"/>
      <c r="BN2118" s="128" t="s">
        <v>4578</v>
      </c>
      <c r="BO2118" s="58" t="str">
        <f t="shared" si="33"/>
        <v>境内资产</v>
      </c>
      <c r="BP2118" s="58" t="str">
        <f>IF(M2118="",VLOOKUP(D2118,Sheet4!$A$1:$B$92,2,0),VLOOKUP(Q2118,Sheet4!$A$1:$B$92,2,0))</f>
        <v>保险资产管理产品</v>
      </c>
    </row>
    <row r="2119" spans="1:68" s="58" customFormat="1" ht="12.75" customHeight="1">
      <c r="A2119" s="137" t="s">
        <v>1627</v>
      </c>
      <c r="B2119" s="42" t="s">
        <v>1628</v>
      </c>
      <c r="C2119" s="252" t="s">
        <v>5552</v>
      </c>
      <c r="D2119" s="257" t="s">
        <v>678</v>
      </c>
      <c r="E2119" s="42" t="s">
        <v>1629</v>
      </c>
      <c r="F2119" s="42" t="s">
        <v>1628</v>
      </c>
      <c r="G2119" s="42"/>
      <c r="H2119" s="307">
        <v>21.102610466860529</v>
      </c>
      <c r="I2119" s="315">
        <v>11.402177396107538</v>
      </c>
      <c r="J2119" s="105">
        <v>0</v>
      </c>
      <c r="K2119" s="42">
        <v>0</v>
      </c>
      <c r="L2119" s="42" t="s">
        <v>4487</v>
      </c>
      <c r="M2119" s="42" t="s">
        <v>2372</v>
      </c>
      <c r="N2119" s="42" t="s">
        <v>2373</v>
      </c>
      <c r="O2119" s="137" t="s">
        <v>2374</v>
      </c>
      <c r="P2119" s="42" t="s">
        <v>64</v>
      </c>
      <c r="Q2119" s="42" t="s">
        <v>65</v>
      </c>
      <c r="R2119" s="42">
        <v>1</v>
      </c>
      <c r="S2119" s="137" t="s">
        <v>2254</v>
      </c>
      <c r="T2119" s="62">
        <v>1234151.77</v>
      </c>
      <c r="U2119" s="62">
        <v>1152258.3799999999</v>
      </c>
      <c r="Z2119" s="42" t="s">
        <v>68</v>
      </c>
      <c r="AJ2119" s="42"/>
      <c r="AW2119" s="42" t="s">
        <v>2412</v>
      </c>
      <c r="AX2119" s="42"/>
      <c r="AY2119" s="42"/>
      <c r="AZ2119" s="42"/>
      <c r="BA2119" s="42"/>
      <c r="BB2119" s="42"/>
      <c r="BN2119" s="128" t="s">
        <v>4578</v>
      </c>
      <c r="BO2119" s="58" t="str">
        <f t="shared" si="33"/>
        <v>境内资产</v>
      </c>
      <c r="BP2119" s="58" t="str">
        <f>IF(M2119="",VLOOKUP(D2119,Sheet4!$A$1:$B$92,2,0),VLOOKUP(Q2119,Sheet4!$A$1:$B$92,2,0))</f>
        <v>保险资产管理产品</v>
      </c>
    </row>
    <row r="2120" spans="1:68" s="58" customFormat="1" ht="12.75" customHeight="1">
      <c r="A2120" s="137" t="s">
        <v>1630</v>
      </c>
      <c r="B2120" s="42" t="s">
        <v>1631</v>
      </c>
      <c r="C2120" s="252" t="s">
        <v>5552</v>
      </c>
      <c r="D2120" s="257" t="s">
        <v>678</v>
      </c>
      <c r="E2120" s="42" t="s">
        <v>1632</v>
      </c>
      <c r="F2120" s="42" t="s">
        <v>1631</v>
      </c>
      <c r="G2120" s="42"/>
      <c r="H2120" s="307">
        <v>12.969112567738517</v>
      </c>
      <c r="I2120" s="315">
        <v>8.6847921161135364</v>
      </c>
      <c r="J2120" s="105">
        <v>0</v>
      </c>
      <c r="K2120" s="42">
        <v>0</v>
      </c>
      <c r="L2120" s="42" t="s">
        <v>4487</v>
      </c>
      <c r="M2120" s="42" t="s">
        <v>2372</v>
      </c>
      <c r="N2120" s="42" t="s">
        <v>2373</v>
      </c>
      <c r="O2120" s="137" t="s">
        <v>2374</v>
      </c>
      <c r="P2120" s="42" t="s">
        <v>64</v>
      </c>
      <c r="Q2120" s="42" t="s">
        <v>65</v>
      </c>
      <c r="R2120" s="42">
        <v>1</v>
      </c>
      <c r="S2120" s="137" t="s">
        <v>2254</v>
      </c>
      <c r="T2120" s="62">
        <v>1234151.77</v>
      </c>
      <c r="U2120" s="62">
        <v>1152258.3799999999</v>
      </c>
      <c r="Z2120" s="42" t="s">
        <v>68</v>
      </c>
      <c r="AJ2120" s="42"/>
      <c r="AW2120" s="42" t="s">
        <v>2412</v>
      </c>
      <c r="AX2120" s="42"/>
      <c r="AY2120" s="42"/>
      <c r="AZ2120" s="42"/>
      <c r="BA2120" s="42"/>
      <c r="BB2120" s="42"/>
      <c r="BN2120" s="128" t="s">
        <v>4578</v>
      </c>
      <c r="BO2120" s="58" t="str">
        <f t="shared" si="33"/>
        <v>境内资产</v>
      </c>
      <c r="BP2120" s="58" t="str">
        <f>IF(M2120="",VLOOKUP(D2120,Sheet4!$A$1:$B$92,2,0),VLOOKUP(Q2120,Sheet4!$A$1:$B$92,2,0))</f>
        <v>保险资产管理产品</v>
      </c>
    </row>
    <row r="2121" spans="1:68" s="58" customFormat="1" ht="12.75" customHeight="1">
      <c r="A2121" s="137" t="s">
        <v>1633</v>
      </c>
      <c r="B2121" s="42" t="s">
        <v>1634</v>
      </c>
      <c r="C2121" s="252" t="s">
        <v>5552</v>
      </c>
      <c r="D2121" s="257" t="s">
        <v>678</v>
      </c>
      <c r="E2121" s="42" t="s">
        <v>1635</v>
      </c>
      <c r="F2121" s="42" t="s">
        <v>1634</v>
      </c>
      <c r="G2121" s="42"/>
      <c r="H2121" s="307">
        <v>39.218844194095382</v>
      </c>
      <c r="I2121" s="315">
        <v>17.448493310172484</v>
      </c>
      <c r="J2121" s="105">
        <v>0</v>
      </c>
      <c r="K2121" s="42">
        <v>0</v>
      </c>
      <c r="L2121" s="42" t="s">
        <v>4487</v>
      </c>
      <c r="M2121" s="42" t="s">
        <v>2372</v>
      </c>
      <c r="N2121" s="42" t="s">
        <v>2373</v>
      </c>
      <c r="O2121" s="137" t="s">
        <v>2374</v>
      </c>
      <c r="P2121" s="42" t="s">
        <v>64</v>
      </c>
      <c r="Q2121" s="42" t="s">
        <v>65</v>
      </c>
      <c r="R2121" s="42">
        <v>1</v>
      </c>
      <c r="S2121" s="137" t="s">
        <v>2254</v>
      </c>
      <c r="T2121" s="62">
        <v>1234151.77</v>
      </c>
      <c r="U2121" s="62">
        <v>1152258.3799999999</v>
      </c>
      <c r="Z2121" s="42" t="s">
        <v>68</v>
      </c>
      <c r="AJ2121" s="42"/>
      <c r="AW2121" s="42" t="s">
        <v>2412</v>
      </c>
      <c r="AX2121" s="42"/>
      <c r="AY2121" s="42"/>
      <c r="AZ2121" s="42"/>
      <c r="BA2121" s="42"/>
      <c r="BB2121" s="42"/>
      <c r="BN2121" s="128" t="s">
        <v>4578</v>
      </c>
      <c r="BO2121" s="58" t="str">
        <f t="shared" si="33"/>
        <v>境内资产</v>
      </c>
      <c r="BP2121" s="58" t="str">
        <f>IF(M2121="",VLOOKUP(D2121,Sheet4!$A$1:$B$92,2,0),VLOOKUP(Q2121,Sheet4!$A$1:$B$92,2,0))</f>
        <v>保险资产管理产品</v>
      </c>
    </row>
    <row r="2122" spans="1:68" s="58" customFormat="1" ht="12.75" customHeight="1">
      <c r="A2122" s="137" t="s">
        <v>1764</v>
      </c>
      <c r="B2122" s="42" t="s">
        <v>1765</v>
      </c>
      <c r="C2122" s="252" t="s">
        <v>5552</v>
      </c>
      <c r="D2122" s="257" t="s">
        <v>678</v>
      </c>
      <c r="E2122" s="42" t="s">
        <v>1766</v>
      </c>
      <c r="F2122" s="42" t="s">
        <v>1765</v>
      </c>
      <c r="G2122" s="42"/>
      <c r="H2122" s="307">
        <v>15.328475561605893</v>
      </c>
      <c r="I2122" s="315">
        <v>10.687073095577466</v>
      </c>
      <c r="J2122" s="105">
        <v>0</v>
      </c>
      <c r="K2122" s="42">
        <v>0</v>
      </c>
      <c r="L2122" s="42" t="s">
        <v>4487</v>
      </c>
      <c r="M2122" s="42" t="s">
        <v>2372</v>
      </c>
      <c r="N2122" s="42" t="s">
        <v>2373</v>
      </c>
      <c r="O2122" s="137" t="s">
        <v>2374</v>
      </c>
      <c r="P2122" s="42" t="s">
        <v>64</v>
      </c>
      <c r="Q2122" s="42" t="s">
        <v>65</v>
      </c>
      <c r="R2122" s="42">
        <v>1</v>
      </c>
      <c r="S2122" s="137" t="s">
        <v>2254</v>
      </c>
      <c r="T2122" s="62">
        <v>1234151.77</v>
      </c>
      <c r="U2122" s="62">
        <v>1152258.3799999999</v>
      </c>
      <c r="Z2122" s="42" t="s">
        <v>68</v>
      </c>
      <c r="AJ2122" s="42"/>
      <c r="AW2122" s="42" t="s">
        <v>2412</v>
      </c>
      <c r="AX2122" s="42"/>
      <c r="AY2122" s="42"/>
      <c r="AZ2122" s="42"/>
      <c r="BA2122" s="42"/>
      <c r="BB2122" s="42"/>
      <c r="BN2122" s="128" t="s">
        <v>4578</v>
      </c>
      <c r="BO2122" s="58" t="str">
        <f t="shared" si="33"/>
        <v>境内资产</v>
      </c>
      <c r="BP2122" s="58" t="str">
        <f>IF(M2122="",VLOOKUP(D2122,Sheet4!$A$1:$B$92,2,0),VLOOKUP(Q2122,Sheet4!$A$1:$B$92,2,0))</f>
        <v>保险资产管理产品</v>
      </c>
    </row>
    <row r="2123" spans="1:68" s="58" customFormat="1" ht="12.75" customHeight="1">
      <c r="A2123" s="137" t="s">
        <v>1826</v>
      </c>
      <c r="B2123" s="42" t="s">
        <v>1827</v>
      </c>
      <c r="C2123" s="252" t="s">
        <v>5552</v>
      </c>
      <c r="D2123" s="257" t="s">
        <v>678</v>
      </c>
      <c r="E2123" s="42" t="s">
        <v>1828</v>
      </c>
      <c r="F2123" s="42" t="s">
        <v>1827</v>
      </c>
      <c r="G2123" s="42"/>
      <c r="H2123" s="307">
        <v>4.9500328316373521</v>
      </c>
      <c r="I2123" s="315">
        <v>3.3602545881432024</v>
      </c>
      <c r="J2123" s="105">
        <v>0</v>
      </c>
      <c r="K2123" s="42">
        <v>0</v>
      </c>
      <c r="L2123" s="42" t="s">
        <v>4487</v>
      </c>
      <c r="M2123" s="42" t="s">
        <v>2372</v>
      </c>
      <c r="N2123" s="42" t="s">
        <v>2373</v>
      </c>
      <c r="O2123" s="137" t="s">
        <v>2374</v>
      </c>
      <c r="P2123" s="42" t="s">
        <v>64</v>
      </c>
      <c r="Q2123" s="42" t="s">
        <v>65</v>
      </c>
      <c r="R2123" s="42">
        <v>1</v>
      </c>
      <c r="S2123" s="137" t="s">
        <v>2254</v>
      </c>
      <c r="T2123" s="62">
        <v>1234151.77</v>
      </c>
      <c r="U2123" s="62">
        <v>1152258.3799999999</v>
      </c>
      <c r="Z2123" s="42" t="s">
        <v>68</v>
      </c>
      <c r="AJ2123" s="42"/>
      <c r="AW2123" s="42" t="s">
        <v>2412</v>
      </c>
      <c r="AX2123" s="42"/>
      <c r="AY2123" s="42"/>
      <c r="AZ2123" s="42"/>
      <c r="BA2123" s="42"/>
      <c r="BB2123" s="42"/>
      <c r="BN2123" s="128" t="s">
        <v>4578</v>
      </c>
      <c r="BO2123" s="58" t="str">
        <f t="shared" si="33"/>
        <v>境内资产</v>
      </c>
      <c r="BP2123" s="58" t="str">
        <f>IF(M2123="",VLOOKUP(D2123,Sheet4!$A$1:$B$92,2,0),VLOOKUP(Q2123,Sheet4!$A$1:$B$92,2,0))</f>
        <v>保险资产管理产品</v>
      </c>
    </row>
    <row r="2124" spans="1:68" s="58" customFormat="1" ht="12.75" customHeight="1">
      <c r="A2124" s="137" t="s">
        <v>2245</v>
      </c>
      <c r="B2124" s="42" t="s">
        <v>2246</v>
      </c>
      <c r="C2124" s="252" t="s">
        <v>5552</v>
      </c>
      <c r="D2124" s="257" t="s">
        <v>678</v>
      </c>
      <c r="E2124" s="42" t="s">
        <v>2814</v>
      </c>
      <c r="F2124" s="42" t="s">
        <v>2246</v>
      </c>
      <c r="G2124" s="42"/>
      <c r="H2124" s="307">
        <v>24.76885897244766</v>
      </c>
      <c r="I2124" s="315">
        <v>10.224920325283621</v>
      </c>
      <c r="J2124" s="105">
        <v>0</v>
      </c>
      <c r="K2124" s="42">
        <v>0</v>
      </c>
      <c r="L2124" s="42" t="s">
        <v>4487</v>
      </c>
      <c r="M2124" s="42" t="s">
        <v>2372</v>
      </c>
      <c r="N2124" s="42" t="s">
        <v>2373</v>
      </c>
      <c r="O2124" s="137" t="s">
        <v>2374</v>
      </c>
      <c r="P2124" s="42" t="s">
        <v>64</v>
      </c>
      <c r="Q2124" s="42" t="s">
        <v>65</v>
      </c>
      <c r="R2124" s="42">
        <v>1</v>
      </c>
      <c r="S2124" s="137" t="s">
        <v>2254</v>
      </c>
      <c r="T2124" s="62">
        <v>1234151.77</v>
      </c>
      <c r="U2124" s="62">
        <v>1152258.3799999999</v>
      </c>
      <c r="Z2124" s="42" t="s">
        <v>68</v>
      </c>
      <c r="AJ2124" s="42"/>
      <c r="AW2124" s="42" t="s">
        <v>2412</v>
      </c>
      <c r="AX2124" s="42"/>
      <c r="AY2124" s="42"/>
      <c r="AZ2124" s="42"/>
      <c r="BA2124" s="42"/>
      <c r="BB2124" s="42"/>
      <c r="BN2124" s="128" t="s">
        <v>4578</v>
      </c>
      <c r="BO2124" s="58" t="str">
        <f t="shared" si="33"/>
        <v>境内资产</v>
      </c>
      <c r="BP2124" s="58" t="str">
        <f>IF(M2124="",VLOOKUP(D2124,Sheet4!$A$1:$B$92,2,0),VLOOKUP(Q2124,Sheet4!$A$1:$B$92,2,0))</f>
        <v>保险资产管理产品</v>
      </c>
    </row>
    <row r="2125" spans="1:68" s="58" customFormat="1" ht="12.75" customHeight="1">
      <c r="A2125" s="137" t="s">
        <v>1639</v>
      </c>
      <c r="B2125" s="42" t="s">
        <v>1640</v>
      </c>
      <c r="C2125" s="252" t="s">
        <v>5552</v>
      </c>
      <c r="D2125" s="257" t="s">
        <v>678</v>
      </c>
      <c r="E2125" s="42" t="s">
        <v>1641</v>
      </c>
      <c r="F2125" s="42" t="s">
        <v>1640</v>
      </c>
      <c r="G2125" s="42"/>
      <c r="H2125" s="307">
        <v>8.6683650160085435</v>
      </c>
      <c r="I2125" s="315">
        <v>5.9180702257031985</v>
      </c>
      <c r="J2125" s="105">
        <v>0</v>
      </c>
      <c r="K2125" s="42">
        <v>0</v>
      </c>
      <c r="L2125" s="42" t="s">
        <v>4487</v>
      </c>
      <c r="M2125" s="42" t="s">
        <v>2372</v>
      </c>
      <c r="N2125" s="42" t="s">
        <v>2373</v>
      </c>
      <c r="O2125" s="137" t="s">
        <v>2374</v>
      </c>
      <c r="P2125" s="42" t="s">
        <v>64</v>
      </c>
      <c r="Q2125" s="42" t="s">
        <v>65</v>
      </c>
      <c r="R2125" s="42">
        <v>1</v>
      </c>
      <c r="S2125" s="137" t="s">
        <v>2254</v>
      </c>
      <c r="T2125" s="62">
        <v>1234151.77</v>
      </c>
      <c r="U2125" s="62">
        <v>1152258.3799999999</v>
      </c>
      <c r="Z2125" s="42" t="s">
        <v>68</v>
      </c>
      <c r="AJ2125" s="42"/>
      <c r="AW2125" s="42" t="s">
        <v>2412</v>
      </c>
      <c r="AX2125" s="42"/>
      <c r="AY2125" s="42"/>
      <c r="AZ2125" s="42"/>
      <c r="BA2125" s="42"/>
      <c r="BB2125" s="42"/>
      <c r="BN2125" s="128" t="s">
        <v>4578</v>
      </c>
      <c r="BO2125" s="58" t="str">
        <f t="shared" si="33"/>
        <v>境内资产</v>
      </c>
      <c r="BP2125" s="58" t="str">
        <f>IF(M2125="",VLOOKUP(D2125,Sheet4!$A$1:$B$92,2,0),VLOOKUP(Q2125,Sheet4!$A$1:$B$92,2,0))</f>
        <v>保险资产管理产品</v>
      </c>
    </row>
    <row r="2126" spans="1:68" s="58" customFormat="1" ht="12.75" customHeight="1">
      <c r="A2126" s="137" t="s">
        <v>1642</v>
      </c>
      <c r="B2126" s="42" t="s">
        <v>1643</v>
      </c>
      <c r="C2126" s="252" t="s">
        <v>5552</v>
      </c>
      <c r="D2126" s="257" t="s">
        <v>678</v>
      </c>
      <c r="E2126" s="42" t="s">
        <v>1644</v>
      </c>
      <c r="F2126" s="42" t="s">
        <v>1643</v>
      </c>
      <c r="G2126" s="42"/>
      <c r="H2126" s="307">
        <v>20.674915889716214</v>
      </c>
      <c r="I2126" s="315">
        <v>10.098702673971871</v>
      </c>
      <c r="J2126" s="105">
        <v>0</v>
      </c>
      <c r="K2126" s="42">
        <v>0</v>
      </c>
      <c r="L2126" s="42" t="s">
        <v>4487</v>
      </c>
      <c r="M2126" s="42" t="s">
        <v>2372</v>
      </c>
      <c r="N2126" s="42" t="s">
        <v>2373</v>
      </c>
      <c r="O2126" s="137" t="s">
        <v>2374</v>
      </c>
      <c r="P2126" s="42" t="s">
        <v>64</v>
      </c>
      <c r="Q2126" s="42" t="s">
        <v>65</v>
      </c>
      <c r="R2126" s="42">
        <v>1</v>
      </c>
      <c r="S2126" s="137" t="s">
        <v>2254</v>
      </c>
      <c r="T2126" s="62">
        <v>1234151.77</v>
      </c>
      <c r="U2126" s="62">
        <v>1152258.3799999999</v>
      </c>
      <c r="Z2126" s="42" t="s">
        <v>68</v>
      </c>
      <c r="AJ2126" s="42"/>
      <c r="AW2126" s="42" t="s">
        <v>2412</v>
      </c>
      <c r="AX2126" s="42"/>
      <c r="AY2126" s="42"/>
      <c r="AZ2126" s="42"/>
      <c r="BA2126" s="42"/>
      <c r="BB2126" s="42"/>
      <c r="BN2126" s="128" t="s">
        <v>4578</v>
      </c>
      <c r="BO2126" s="58" t="str">
        <f t="shared" si="33"/>
        <v>境内资产</v>
      </c>
      <c r="BP2126" s="58" t="str">
        <f>IF(M2126="",VLOOKUP(D2126,Sheet4!$A$1:$B$92,2,0),VLOOKUP(Q2126,Sheet4!$A$1:$B$92,2,0))</f>
        <v>保险资产管理产品</v>
      </c>
    </row>
    <row r="2127" spans="1:68" s="58" customFormat="1" ht="12.75" customHeight="1">
      <c r="A2127" s="137" t="s">
        <v>2180</v>
      </c>
      <c r="B2127" s="42" t="s">
        <v>2347</v>
      </c>
      <c r="C2127" s="252" t="s">
        <v>5552</v>
      </c>
      <c r="D2127" s="257" t="s">
        <v>678</v>
      </c>
      <c r="E2127" s="42" t="s">
        <v>2815</v>
      </c>
      <c r="F2127" s="42" t="s">
        <v>2347</v>
      </c>
      <c r="G2127" s="42"/>
      <c r="H2127" s="307">
        <v>3.851352978150667</v>
      </c>
      <c r="I2127" s="315">
        <v>3.5398464872708337</v>
      </c>
      <c r="J2127" s="105">
        <v>0</v>
      </c>
      <c r="K2127" s="42">
        <v>0</v>
      </c>
      <c r="L2127" s="42" t="s">
        <v>4487</v>
      </c>
      <c r="M2127" s="42" t="s">
        <v>2372</v>
      </c>
      <c r="N2127" s="42" t="s">
        <v>2373</v>
      </c>
      <c r="O2127" s="137" t="s">
        <v>2374</v>
      </c>
      <c r="P2127" s="42" t="s">
        <v>64</v>
      </c>
      <c r="Q2127" s="42" t="s">
        <v>65</v>
      </c>
      <c r="R2127" s="42">
        <v>1</v>
      </c>
      <c r="S2127" s="137" t="s">
        <v>2254</v>
      </c>
      <c r="T2127" s="62">
        <v>1234151.77</v>
      </c>
      <c r="U2127" s="62">
        <v>1152258.3799999999</v>
      </c>
      <c r="Z2127" s="42" t="s">
        <v>68</v>
      </c>
      <c r="AJ2127" s="42"/>
      <c r="AW2127" s="42" t="s">
        <v>2412</v>
      </c>
      <c r="AX2127" s="42"/>
      <c r="AY2127" s="42"/>
      <c r="AZ2127" s="42"/>
      <c r="BA2127" s="42"/>
      <c r="BB2127" s="42"/>
      <c r="BN2127" s="128" t="s">
        <v>4578</v>
      </c>
      <c r="BO2127" s="58" t="str">
        <f t="shared" si="33"/>
        <v>境内资产</v>
      </c>
      <c r="BP2127" s="58" t="str">
        <f>IF(M2127="",VLOOKUP(D2127,Sheet4!$A$1:$B$92,2,0),VLOOKUP(Q2127,Sheet4!$A$1:$B$92,2,0))</f>
        <v>保险资产管理产品</v>
      </c>
    </row>
    <row r="2128" spans="1:68" s="58" customFormat="1" ht="12.75" customHeight="1">
      <c r="A2128" s="137" t="s">
        <v>1767</v>
      </c>
      <c r="B2128" s="42" t="s">
        <v>1768</v>
      </c>
      <c r="C2128" s="252" t="s">
        <v>5552</v>
      </c>
      <c r="D2128" s="257" t="s">
        <v>678</v>
      </c>
      <c r="E2128" s="42" t="s">
        <v>1769</v>
      </c>
      <c r="F2128" s="42" t="s">
        <v>1768</v>
      </c>
      <c r="G2128" s="42"/>
      <c r="H2128" s="307">
        <v>10.526618491521642</v>
      </c>
      <c r="I2128" s="315">
        <v>5.791797264290083</v>
      </c>
      <c r="J2128" s="105">
        <v>0</v>
      </c>
      <c r="K2128" s="42">
        <v>0</v>
      </c>
      <c r="L2128" s="42" t="s">
        <v>4487</v>
      </c>
      <c r="M2128" s="42" t="s">
        <v>2372</v>
      </c>
      <c r="N2128" s="42" t="s">
        <v>2373</v>
      </c>
      <c r="O2128" s="137" t="s">
        <v>2374</v>
      </c>
      <c r="P2128" s="42" t="s">
        <v>64</v>
      </c>
      <c r="Q2128" s="42" t="s">
        <v>65</v>
      </c>
      <c r="R2128" s="42">
        <v>1</v>
      </c>
      <c r="S2128" s="137" t="s">
        <v>2254</v>
      </c>
      <c r="T2128" s="62">
        <v>1234151.77</v>
      </c>
      <c r="U2128" s="62">
        <v>1152258.3799999999</v>
      </c>
      <c r="Z2128" s="42" t="s">
        <v>68</v>
      </c>
      <c r="AJ2128" s="42"/>
      <c r="AW2128" s="42" t="s">
        <v>2412</v>
      </c>
      <c r="AX2128" s="42"/>
      <c r="AY2128" s="42"/>
      <c r="AZ2128" s="42"/>
      <c r="BA2128" s="42"/>
      <c r="BB2128" s="42"/>
      <c r="BN2128" s="128" t="s">
        <v>4578</v>
      </c>
      <c r="BO2128" s="58" t="str">
        <f t="shared" si="33"/>
        <v>境内资产</v>
      </c>
      <c r="BP2128" s="58" t="str">
        <f>IF(M2128="",VLOOKUP(D2128,Sheet4!$A$1:$B$92,2,0),VLOOKUP(Q2128,Sheet4!$A$1:$B$92,2,0))</f>
        <v>保险资产管理产品</v>
      </c>
    </row>
    <row r="2129" spans="1:68" s="58" customFormat="1" ht="12.75" customHeight="1">
      <c r="A2129" s="137" t="s">
        <v>1773</v>
      </c>
      <c r="B2129" s="42" t="s">
        <v>1774</v>
      </c>
      <c r="C2129" s="252" t="s">
        <v>5552</v>
      </c>
      <c r="D2129" s="257" t="s">
        <v>678</v>
      </c>
      <c r="E2129" s="42" t="s">
        <v>1775</v>
      </c>
      <c r="F2129" s="42" t="s">
        <v>1774</v>
      </c>
      <c r="G2129" s="42"/>
      <c r="H2129" s="307">
        <v>30.555733637716383</v>
      </c>
      <c r="I2129" s="315">
        <v>24.254585649968845</v>
      </c>
      <c r="J2129" s="105">
        <v>0</v>
      </c>
      <c r="K2129" s="42">
        <v>0</v>
      </c>
      <c r="L2129" s="42" t="s">
        <v>4487</v>
      </c>
      <c r="M2129" s="42" t="s">
        <v>2372</v>
      </c>
      <c r="N2129" s="42" t="s">
        <v>2373</v>
      </c>
      <c r="O2129" s="137" t="s">
        <v>2374</v>
      </c>
      <c r="P2129" s="42" t="s">
        <v>64</v>
      </c>
      <c r="Q2129" s="42" t="s">
        <v>65</v>
      </c>
      <c r="R2129" s="42">
        <v>1</v>
      </c>
      <c r="S2129" s="137" t="s">
        <v>2254</v>
      </c>
      <c r="T2129" s="62">
        <v>1234151.77</v>
      </c>
      <c r="U2129" s="62">
        <v>1152258.3799999999</v>
      </c>
      <c r="Z2129" s="42" t="s">
        <v>68</v>
      </c>
      <c r="AJ2129" s="42"/>
      <c r="AW2129" s="42" t="s">
        <v>2412</v>
      </c>
      <c r="AX2129" s="42"/>
      <c r="AY2129" s="42"/>
      <c r="AZ2129" s="42"/>
      <c r="BA2129" s="42"/>
      <c r="BB2129" s="42"/>
      <c r="BN2129" s="128" t="s">
        <v>4578</v>
      </c>
      <c r="BO2129" s="58" t="str">
        <f t="shared" si="33"/>
        <v>境内资产</v>
      </c>
      <c r="BP2129" s="58" t="str">
        <f>IF(M2129="",VLOOKUP(D2129,Sheet4!$A$1:$B$92,2,0),VLOOKUP(Q2129,Sheet4!$A$1:$B$92,2,0))</f>
        <v>保险资产管理产品</v>
      </c>
    </row>
    <row r="2130" spans="1:68" s="58" customFormat="1" ht="12.75" customHeight="1">
      <c r="A2130" s="137" t="s">
        <v>2043</v>
      </c>
      <c r="B2130" s="42" t="s">
        <v>2044</v>
      </c>
      <c r="C2130" s="252" t="s">
        <v>5552</v>
      </c>
      <c r="D2130" s="257" t="s">
        <v>678</v>
      </c>
      <c r="E2130" s="42" t="s">
        <v>4375</v>
      </c>
      <c r="F2130" s="42" t="s">
        <v>2044</v>
      </c>
      <c r="G2130" s="42"/>
      <c r="H2130" s="307">
        <v>59.849401382517982</v>
      </c>
      <c r="I2130" s="315">
        <v>30.685822996123587</v>
      </c>
      <c r="J2130" s="105">
        <v>0</v>
      </c>
      <c r="K2130" s="42">
        <v>0</v>
      </c>
      <c r="L2130" s="42" t="s">
        <v>4487</v>
      </c>
      <c r="M2130" s="42" t="s">
        <v>2372</v>
      </c>
      <c r="N2130" s="42" t="s">
        <v>2373</v>
      </c>
      <c r="O2130" s="137" t="s">
        <v>2374</v>
      </c>
      <c r="P2130" s="42" t="s">
        <v>64</v>
      </c>
      <c r="Q2130" s="42" t="s">
        <v>65</v>
      </c>
      <c r="R2130" s="42">
        <v>1</v>
      </c>
      <c r="S2130" s="137" t="s">
        <v>2254</v>
      </c>
      <c r="T2130" s="62">
        <v>1234151.77</v>
      </c>
      <c r="U2130" s="62">
        <v>1152258.3799999999</v>
      </c>
      <c r="Z2130" s="42" t="s">
        <v>68</v>
      </c>
      <c r="AJ2130" s="42"/>
      <c r="AW2130" s="42" t="s">
        <v>2412</v>
      </c>
      <c r="AX2130" s="42"/>
      <c r="AY2130" s="42"/>
      <c r="AZ2130" s="42"/>
      <c r="BA2130" s="42"/>
      <c r="BB2130" s="42"/>
      <c r="BN2130" s="128" t="s">
        <v>4578</v>
      </c>
      <c r="BO2130" s="58" t="str">
        <f t="shared" si="33"/>
        <v>境内资产</v>
      </c>
      <c r="BP2130" s="58" t="str">
        <f>IF(M2130="",VLOOKUP(D2130,Sheet4!$A$1:$B$92,2,0),VLOOKUP(Q2130,Sheet4!$A$1:$B$92,2,0))</f>
        <v>保险资产管理产品</v>
      </c>
    </row>
    <row r="2131" spans="1:68" s="58" customFormat="1" ht="12.75" customHeight="1">
      <c r="A2131" s="137" t="s">
        <v>1776</v>
      </c>
      <c r="B2131" s="42" t="s">
        <v>1777</v>
      </c>
      <c r="C2131" s="252" t="s">
        <v>5552</v>
      </c>
      <c r="D2131" s="257" t="s">
        <v>678</v>
      </c>
      <c r="E2131" s="42" t="s">
        <v>1778</v>
      </c>
      <c r="F2131" s="42" t="s">
        <v>1777</v>
      </c>
      <c r="G2131" s="42"/>
      <c r="H2131" s="307">
        <v>33.033404938400516</v>
      </c>
      <c r="I2131" s="315">
        <v>21.069830013452368</v>
      </c>
      <c r="J2131" s="105">
        <v>0</v>
      </c>
      <c r="K2131" s="42">
        <v>0</v>
      </c>
      <c r="L2131" s="42" t="s">
        <v>4487</v>
      </c>
      <c r="M2131" s="42" t="s">
        <v>2372</v>
      </c>
      <c r="N2131" s="42" t="s">
        <v>2373</v>
      </c>
      <c r="O2131" s="137" t="s">
        <v>2374</v>
      </c>
      <c r="P2131" s="42" t="s">
        <v>64</v>
      </c>
      <c r="Q2131" s="42" t="s">
        <v>65</v>
      </c>
      <c r="R2131" s="42">
        <v>1</v>
      </c>
      <c r="S2131" s="137" t="s">
        <v>2254</v>
      </c>
      <c r="T2131" s="62">
        <v>1234151.77</v>
      </c>
      <c r="U2131" s="62">
        <v>1152258.3799999999</v>
      </c>
      <c r="Z2131" s="42" t="s">
        <v>68</v>
      </c>
      <c r="AJ2131" s="42"/>
      <c r="AW2131" s="42" t="s">
        <v>2412</v>
      </c>
      <c r="AX2131" s="42"/>
      <c r="AY2131" s="42"/>
      <c r="AZ2131" s="42"/>
      <c r="BA2131" s="42"/>
      <c r="BB2131" s="42"/>
      <c r="BN2131" s="128" t="s">
        <v>4578</v>
      </c>
      <c r="BO2131" s="58" t="str">
        <f t="shared" si="33"/>
        <v>境内资产</v>
      </c>
      <c r="BP2131" s="58" t="str">
        <f>IF(M2131="",VLOOKUP(D2131,Sheet4!$A$1:$B$92,2,0),VLOOKUP(Q2131,Sheet4!$A$1:$B$92,2,0))</f>
        <v>保险资产管理产品</v>
      </c>
    </row>
    <row r="2132" spans="1:68" s="58" customFormat="1" ht="12.75" customHeight="1">
      <c r="A2132" s="137" t="s">
        <v>1832</v>
      </c>
      <c r="B2132" s="42" t="s">
        <v>1833</v>
      </c>
      <c r="C2132" s="252" t="s">
        <v>5552</v>
      </c>
      <c r="D2132" s="257" t="s">
        <v>678</v>
      </c>
      <c r="E2132" s="42" t="s">
        <v>1834</v>
      </c>
      <c r="F2132" s="42" t="s">
        <v>1833</v>
      </c>
      <c r="G2132" s="42"/>
      <c r="H2132" s="307">
        <v>20.487801816803131</v>
      </c>
      <c r="I2132" s="315">
        <v>10.860968054264644</v>
      </c>
      <c r="J2132" s="105">
        <v>0</v>
      </c>
      <c r="K2132" s="42">
        <v>0</v>
      </c>
      <c r="L2132" s="42" t="s">
        <v>4487</v>
      </c>
      <c r="M2132" s="42" t="s">
        <v>2372</v>
      </c>
      <c r="N2132" s="42" t="s">
        <v>2373</v>
      </c>
      <c r="O2132" s="137" t="s">
        <v>2374</v>
      </c>
      <c r="P2132" s="50" t="s">
        <v>64</v>
      </c>
      <c r="Q2132" s="50" t="s">
        <v>65</v>
      </c>
      <c r="R2132" s="50">
        <v>1</v>
      </c>
      <c r="S2132" s="137" t="s">
        <v>2254</v>
      </c>
      <c r="T2132" s="62">
        <v>1234151.77</v>
      </c>
      <c r="U2132" s="62">
        <v>1152258.3799999999</v>
      </c>
      <c r="Z2132" s="42" t="s">
        <v>68</v>
      </c>
      <c r="AJ2132" s="42"/>
      <c r="AW2132" s="42" t="s">
        <v>2412</v>
      </c>
      <c r="AX2132" s="42"/>
      <c r="AY2132" s="42"/>
      <c r="AZ2132" s="42"/>
      <c r="BA2132" s="42"/>
      <c r="BB2132" s="42"/>
      <c r="BN2132" s="128" t="s">
        <v>4578</v>
      </c>
      <c r="BO2132" s="58" t="str">
        <f t="shared" si="33"/>
        <v>境内资产</v>
      </c>
      <c r="BP2132" s="58" t="str">
        <f>IF(M2132="",VLOOKUP(D2132,Sheet4!$A$1:$B$92,2,0),VLOOKUP(Q2132,Sheet4!$A$1:$B$92,2,0))</f>
        <v>保险资产管理产品</v>
      </c>
    </row>
    <row r="2133" spans="1:68" s="58" customFormat="1" ht="12.75" customHeight="1">
      <c r="A2133" s="137" t="s">
        <v>1779</v>
      </c>
      <c r="B2133" s="42" t="s">
        <v>1780</v>
      </c>
      <c r="C2133" s="252" t="s">
        <v>5552</v>
      </c>
      <c r="D2133" s="257" t="s">
        <v>678</v>
      </c>
      <c r="E2133" s="42" t="s">
        <v>1781</v>
      </c>
      <c r="F2133" s="42" t="s">
        <v>1780</v>
      </c>
      <c r="G2133" s="42"/>
      <c r="H2133" s="307">
        <v>13.404403065470103</v>
      </c>
      <c r="I2133" s="315">
        <v>9.3830821458290732</v>
      </c>
      <c r="J2133" s="105">
        <v>0</v>
      </c>
      <c r="K2133" s="42">
        <v>0</v>
      </c>
      <c r="L2133" s="42" t="s">
        <v>4487</v>
      </c>
      <c r="M2133" s="42" t="s">
        <v>2372</v>
      </c>
      <c r="N2133" s="42" t="s">
        <v>2373</v>
      </c>
      <c r="O2133" s="137" t="s">
        <v>2374</v>
      </c>
      <c r="P2133" s="50" t="s">
        <v>64</v>
      </c>
      <c r="Q2133" s="50" t="s">
        <v>65</v>
      </c>
      <c r="R2133" s="50">
        <v>1</v>
      </c>
      <c r="S2133" s="137" t="s">
        <v>2254</v>
      </c>
      <c r="T2133" s="62">
        <v>1234151.77</v>
      </c>
      <c r="U2133" s="62">
        <v>1152258.3799999999</v>
      </c>
      <c r="Z2133" s="42" t="s">
        <v>68</v>
      </c>
      <c r="AJ2133" s="42"/>
      <c r="AW2133" s="42" t="s">
        <v>2412</v>
      </c>
      <c r="AX2133" s="42"/>
      <c r="AY2133" s="42"/>
      <c r="AZ2133" s="42"/>
      <c r="BA2133" s="42"/>
      <c r="BB2133" s="42"/>
      <c r="BN2133" s="128" t="s">
        <v>4578</v>
      </c>
      <c r="BO2133" s="58" t="str">
        <f t="shared" si="33"/>
        <v>境内资产</v>
      </c>
      <c r="BP2133" s="58" t="str">
        <f>IF(M2133="",VLOOKUP(D2133,Sheet4!$A$1:$B$92,2,0),VLOOKUP(Q2133,Sheet4!$A$1:$B$92,2,0))</f>
        <v>保险资产管理产品</v>
      </c>
    </row>
    <row r="2134" spans="1:68" s="58" customFormat="1" ht="12.75" customHeight="1">
      <c r="A2134" s="137" t="s">
        <v>2295</v>
      </c>
      <c r="B2134" s="42" t="s">
        <v>2348</v>
      </c>
      <c r="C2134" s="252" t="s">
        <v>1305</v>
      </c>
      <c r="D2134" s="252" t="s">
        <v>1318</v>
      </c>
      <c r="E2134" s="42" t="s">
        <v>2349</v>
      </c>
      <c r="F2134" s="42" t="s">
        <v>2348</v>
      </c>
      <c r="G2134" s="42"/>
      <c r="H2134" s="307">
        <v>39654.575568644941</v>
      </c>
      <c r="I2134" s="315">
        <v>39657.82273251249</v>
      </c>
      <c r="J2134" s="105">
        <v>0</v>
      </c>
      <c r="K2134" s="42">
        <v>0</v>
      </c>
      <c r="L2134" s="42" t="s">
        <v>4487</v>
      </c>
      <c r="M2134" s="42" t="s">
        <v>2372</v>
      </c>
      <c r="N2134" s="42" t="s">
        <v>2373</v>
      </c>
      <c r="O2134" s="137" t="s">
        <v>2374</v>
      </c>
      <c r="P2134" s="50" t="s">
        <v>64</v>
      </c>
      <c r="Q2134" s="50" t="s">
        <v>65</v>
      </c>
      <c r="R2134" s="50">
        <v>1</v>
      </c>
      <c r="S2134" s="137" t="s">
        <v>2254</v>
      </c>
      <c r="T2134" s="62">
        <v>1234151.77</v>
      </c>
      <c r="U2134" s="62">
        <v>1152258.3799999999</v>
      </c>
      <c r="Z2134" s="42" t="s">
        <v>68</v>
      </c>
      <c r="AJ2134" s="42"/>
      <c r="AW2134" s="42" t="s">
        <v>2412</v>
      </c>
      <c r="AX2134" s="42"/>
      <c r="AY2134" s="42"/>
      <c r="AZ2134" s="42"/>
      <c r="BA2134" s="42"/>
      <c r="BB2134" s="42"/>
      <c r="BN2134" s="128" t="s">
        <v>4578</v>
      </c>
      <c r="BO2134" s="58" t="str">
        <f t="shared" si="33"/>
        <v>境内资产</v>
      </c>
      <c r="BP2134" s="58" t="str">
        <f>IF(M2134="",VLOOKUP(D2134,Sheet4!$A$1:$B$92,2,0),VLOOKUP(Q2134,Sheet4!$A$1:$B$92,2,0))</f>
        <v>保险资产管理产品</v>
      </c>
    </row>
    <row r="2135" spans="1:68" s="58" customFormat="1" ht="12.75" customHeight="1">
      <c r="A2135" s="137" t="s">
        <v>2354</v>
      </c>
      <c r="B2135" s="42" t="s">
        <v>2350</v>
      </c>
      <c r="C2135" s="255" t="s">
        <v>71</v>
      </c>
      <c r="D2135" s="255" t="s">
        <v>72</v>
      </c>
      <c r="E2135" s="42" t="s">
        <v>4463</v>
      </c>
      <c r="F2135" s="42" t="s">
        <v>2350</v>
      </c>
      <c r="G2135" s="42"/>
      <c r="H2135" s="307">
        <v>55865.027610587844</v>
      </c>
      <c r="I2135" s="315">
        <v>55807.89227587924</v>
      </c>
      <c r="J2135" s="105">
        <v>806.92133650781511</v>
      </c>
      <c r="K2135" s="42">
        <v>0</v>
      </c>
      <c r="L2135" s="42" t="s">
        <v>4487</v>
      </c>
      <c r="M2135" s="42" t="s">
        <v>2372</v>
      </c>
      <c r="N2135" s="42" t="s">
        <v>2373</v>
      </c>
      <c r="O2135" s="137" t="s">
        <v>2374</v>
      </c>
      <c r="P2135" s="50" t="s">
        <v>64</v>
      </c>
      <c r="Q2135" s="50" t="s">
        <v>65</v>
      </c>
      <c r="R2135" s="50">
        <v>1</v>
      </c>
      <c r="S2135" s="137" t="s">
        <v>2254</v>
      </c>
      <c r="T2135" s="62">
        <v>1234151.77</v>
      </c>
      <c r="U2135" s="62">
        <v>1152258.3799999999</v>
      </c>
      <c r="Z2135" s="42" t="s">
        <v>68</v>
      </c>
      <c r="AJ2135" s="42"/>
      <c r="AW2135" s="42" t="s">
        <v>2412</v>
      </c>
      <c r="AX2135" s="42"/>
      <c r="AY2135" s="42">
        <v>0.66027397260274001</v>
      </c>
      <c r="AZ2135" s="42" t="s">
        <v>74</v>
      </c>
      <c r="BA2135" s="42">
        <v>5.7888000000000002</v>
      </c>
      <c r="BB2135" s="50" t="s">
        <v>68</v>
      </c>
      <c r="BN2135" s="128" t="s">
        <v>4578</v>
      </c>
      <c r="BO2135" s="58" t="str">
        <f t="shared" si="33"/>
        <v>境内资产</v>
      </c>
      <c r="BP2135" s="58" t="str">
        <f>IF(M2135="",VLOOKUP(D2135,Sheet4!$A$1:$B$92,2,0),VLOOKUP(Q2135,Sheet4!$A$1:$B$92,2,0))</f>
        <v>保险资产管理产品</v>
      </c>
    </row>
    <row r="2136" spans="1:68" s="58" customFormat="1" ht="12.75" customHeight="1">
      <c r="A2136" s="137" t="s">
        <v>2255</v>
      </c>
      <c r="B2136" s="138" t="s">
        <v>2256</v>
      </c>
      <c r="C2136" s="250" t="s">
        <v>222</v>
      </c>
      <c r="D2136" s="256" t="s">
        <v>221</v>
      </c>
      <c r="E2136" s="42" t="s">
        <v>2307</v>
      </c>
      <c r="F2136" s="42" t="s">
        <v>2308</v>
      </c>
      <c r="G2136" s="42"/>
      <c r="H2136" s="307">
        <v>8630147.9117745589</v>
      </c>
      <c r="I2136" s="315">
        <v>8630147.9117745589</v>
      </c>
      <c r="J2136" s="105">
        <v>3985.3410107871723</v>
      </c>
      <c r="K2136" s="42">
        <v>0</v>
      </c>
      <c r="L2136" s="42" t="s">
        <v>4489</v>
      </c>
      <c r="M2136" s="50" t="s">
        <v>2376</v>
      </c>
      <c r="N2136" s="50" t="s">
        <v>5532</v>
      </c>
      <c r="O2136" s="137" t="s">
        <v>2378</v>
      </c>
      <c r="P2136" s="42" t="s">
        <v>64</v>
      </c>
      <c r="Q2136" s="42" t="s">
        <v>65</v>
      </c>
      <c r="R2136" s="42">
        <v>2</v>
      </c>
      <c r="S2136" s="137" t="s">
        <v>2254</v>
      </c>
      <c r="T2136" s="62">
        <v>16867538196.9</v>
      </c>
      <c r="U2136" s="62">
        <v>14487907740.719999</v>
      </c>
      <c r="Z2136" s="42" t="s">
        <v>280</v>
      </c>
      <c r="AJ2136" s="42"/>
      <c r="AW2136" s="50" t="s">
        <v>2412</v>
      </c>
      <c r="AX2136" s="108">
        <v>0</v>
      </c>
      <c r="AY2136" s="42"/>
      <c r="AZ2136" s="42"/>
      <c r="BA2136" s="42"/>
      <c r="BB2136" s="42"/>
      <c r="BN2136" s="128" t="s">
        <v>4578</v>
      </c>
      <c r="BO2136" s="58" t="str">
        <f t="shared" si="33"/>
        <v>境内资产</v>
      </c>
      <c r="BP2136" s="58" t="str">
        <f>IF(M2136="",VLOOKUP(D2136,Sheet4!$A$1:$B$92,2,0),VLOOKUP(Q2136,Sheet4!$A$1:$B$92,2,0))</f>
        <v>保险资产管理产品</v>
      </c>
    </row>
    <row r="2137" spans="1:68" s="58" customFormat="1" ht="12.75" customHeight="1">
      <c r="A2137" s="137" t="s">
        <v>2301</v>
      </c>
      <c r="B2137" s="50" t="s">
        <v>2262</v>
      </c>
      <c r="C2137" s="252" t="s">
        <v>821</v>
      </c>
      <c r="D2137" s="274" t="s">
        <v>5615</v>
      </c>
      <c r="E2137" s="42" t="s">
        <v>2375</v>
      </c>
      <c r="F2137" s="42" t="s">
        <v>2301</v>
      </c>
      <c r="G2137" s="42"/>
      <c r="H2137" s="307">
        <v>369289376.68356794</v>
      </c>
      <c r="I2137" s="315">
        <v>369289376.68356794</v>
      </c>
      <c r="J2137" s="105">
        <v>1599883.0360749695</v>
      </c>
      <c r="K2137" s="42">
        <v>0</v>
      </c>
      <c r="L2137" s="42" t="s">
        <v>4489</v>
      </c>
      <c r="M2137" s="50" t="s">
        <v>2376</v>
      </c>
      <c r="N2137" s="50" t="s">
        <v>5532</v>
      </c>
      <c r="O2137" s="137" t="s">
        <v>2378</v>
      </c>
      <c r="P2137" s="42" t="s">
        <v>64</v>
      </c>
      <c r="Q2137" s="42" t="s">
        <v>65</v>
      </c>
      <c r="R2137" s="42">
        <v>2</v>
      </c>
      <c r="S2137" s="137" t="s">
        <v>2254</v>
      </c>
      <c r="T2137" s="62">
        <v>16867538196.9</v>
      </c>
      <c r="U2137" s="62">
        <v>14487907740.719999</v>
      </c>
      <c r="Z2137" s="42" t="s">
        <v>68</v>
      </c>
      <c r="AJ2137" s="42"/>
      <c r="AW2137" s="50" t="s">
        <v>2412</v>
      </c>
      <c r="AX2137" s="146">
        <v>0.13489999999999999</v>
      </c>
      <c r="AY2137" s="42"/>
      <c r="AZ2137" s="42"/>
      <c r="BA2137" s="42"/>
      <c r="BB2137" s="42"/>
      <c r="BN2137" s="128" t="s">
        <v>4578</v>
      </c>
      <c r="BO2137" s="58" t="str">
        <f t="shared" si="33"/>
        <v>境内资产</v>
      </c>
      <c r="BP2137" s="58" t="str">
        <f>IF(M2137="",VLOOKUP(D2137,Sheet4!$A$1:$B$92,2,0),VLOOKUP(Q2137,Sheet4!$A$1:$B$92,2,0))</f>
        <v>保险资产管理产品</v>
      </c>
    </row>
    <row r="2138" spans="1:68" s="58" customFormat="1" ht="12.75" customHeight="1">
      <c r="A2138" s="138" t="s">
        <v>2305</v>
      </c>
      <c r="B2138" s="50" t="s">
        <v>2306</v>
      </c>
      <c r="C2138" s="252" t="s">
        <v>821</v>
      </c>
      <c r="D2138" s="274" t="s">
        <v>5615</v>
      </c>
      <c r="E2138" s="42" t="s">
        <v>2309</v>
      </c>
      <c r="F2138" s="42" t="s">
        <v>2305</v>
      </c>
      <c r="G2138" s="42"/>
      <c r="H2138" s="307">
        <v>99807939.644207552</v>
      </c>
      <c r="I2138" s="315">
        <v>99807939.644207552</v>
      </c>
      <c r="J2138" s="105">
        <v>432300.54433309555</v>
      </c>
      <c r="K2138" s="42">
        <v>0</v>
      </c>
      <c r="L2138" s="42" t="s">
        <v>4489</v>
      </c>
      <c r="M2138" s="50" t="s">
        <v>2376</v>
      </c>
      <c r="N2138" s="50" t="s">
        <v>5532</v>
      </c>
      <c r="O2138" s="137" t="s">
        <v>2378</v>
      </c>
      <c r="P2138" s="42" t="s">
        <v>64</v>
      </c>
      <c r="Q2138" s="42" t="s">
        <v>65</v>
      </c>
      <c r="R2138" s="42">
        <v>2</v>
      </c>
      <c r="S2138" s="137" t="s">
        <v>2254</v>
      </c>
      <c r="T2138" s="62">
        <v>16867538196.9</v>
      </c>
      <c r="U2138" s="62">
        <v>14487907740.719999</v>
      </c>
      <c r="Z2138" s="42" t="s">
        <v>68</v>
      </c>
      <c r="AJ2138" s="42"/>
      <c r="AW2138" s="50" t="s">
        <v>2412</v>
      </c>
      <c r="AX2138" s="146">
        <v>0.13389999999999999</v>
      </c>
      <c r="AY2138" s="42"/>
      <c r="AZ2138" s="42"/>
      <c r="BA2138" s="42"/>
      <c r="BB2138" s="42"/>
      <c r="BN2138" s="128" t="s">
        <v>4578</v>
      </c>
      <c r="BO2138" s="58" t="str">
        <f t="shared" si="33"/>
        <v>境内资产</v>
      </c>
      <c r="BP2138" s="58" t="str">
        <f>IF(M2138="",VLOOKUP(D2138,Sheet4!$A$1:$B$92,2,0),VLOOKUP(Q2138,Sheet4!$A$1:$B$92,2,0))</f>
        <v>保险资产管理产品</v>
      </c>
    </row>
    <row r="2139" spans="1:68" s="58" customFormat="1" ht="12.75" customHeight="1">
      <c r="A2139" s="137" t="s">
        <v>224</v>
      </c>
      <c r="B2139" s="137" t="s">
        <v>224</v>
      </c>
      <c r="C2139" s="250" t="s">
        <v>222</v>
      </c>
      <c r="D2139" s="250" t="s">
        <v>224</v>
      </c>
      <c r="E2139" s="42">
        <v>0</v>
      </c>
      <c r="F2139" s="50" t="s">
        <v>5354</v>
      </c>
      <c r="G2139" s="42"/>
      <c r="H2139" s="307">
        <v>259520.32520063748</v>
      </c>
      <c r="I2139" s="315">
        <v>259520.32520063748</v>
      </c>
      <c r="J2139" s="105">
        <v>0</v>
      </c>
      <c r="K2139" s="42">
        <v>0</v>
      </c>
      <c r="L2139" s="42" t="s">
        <v>4489</v>
      </c>
      <c r="M2139" s="50" t="s">
        <v>2376</v>
      </c>
      <c r="N2139" s="50" t="s">
        <v>5532</v>
      </c>
      <c r="O2139" s="137" t="s">
        <v>2378</v>
      </c>
      <c r="P2139" s="42" t="s">
        <v>64</v>
      </c>
      <c r="Q2139" s="42" t="s">
        <v>65</v>
      </c>
      <c r="R2139" s="42">
        <v>2</v>
      </c>
      <c r="S2139" s="137" t="s">
        <v>2254</v>
      </c>
      <c r="T2139" s="62">
        <v>16867538196.9</v>
      </c>
      <c r="U2139" s="62">
        <v>14487907740.719999</v>
      </c>
      <c r="Z2139" s="42"/>
      <c r="AJ2139" s="42"/>
      <c r="AW2139" s="42" t="s">
        <v>2412</v>
      </c>
      <c r="AX2139" s="42"/>
      <c r="AY2139" s="42"/>
      <c r="AZ2139" s="42"/>
      <c r="BA2139" s="42"/>
      <c r="BB2139" s="42"/>
      <c r="BN2139" s="128" t="s">
        <v>4578</v>
      </c>
      <c r="BO2139" s="58" t="str">
        <f t="shared" si="33"/>
        <v>境内资产</v>
      </c>
      <c r="BP2139" s="58" t="str">
        <f>IF(M2139="",VLOOKUP(D2139,Sheet4!$A$1:$B$92,2,0),VLOOKUP(Q2139,Sheet4!$A$1:$B$92,2,0))</f>
        <v>保险资产管理产品</v>
      </c>
    </row>
    <row r="2140" spans="1:68" s="58" customFormat="1" ht="12.75" customHeight="1">
      <c r="A2140" s="138" t="s">
        <v>5387</v>
      </c>
      <c r="B2140" s="138" t="s">
        <v>5387</v>
      </c>
      <c r="C2140" s="250" t="s">
        <v>222</v>
      </c>
      <c r="D2140" s="250" t="s">
        <v>224</v>
      </c>
      <c r="E2140" s="42">
        <v>0</v>
      </c>
      <c r="F2140" s="59" t="s">
        <v>5354</v>
      </c>
      <c r="G2140" s="42"/>
      <c r="H2140" s="307">
        <v>37945.162148226191</v>
      </c>
      <c r="I2140" s="315">
        <v>37945.162148226191</v>
      </c>
      <c r="J2140" s="105">
        <v>0</v>
      </c>
      <c r="K2140" s="42">
        <v>0</v>
      </c>
      <c r="L2140" s="42" t="s">
        <v>4489</v>
      </c>
      <c r="M2140" s="50" t="s">
        <v>2376</v>
      </c>
      <c r="N2140" s="50" t="s">
        <v>5532</v>
      </c>
      <c r="O2140" s="137" t="s">
        <v>2378</v>
      </c>
      <c r="P2140" s="42" t="s">
        <v>64</v>
      </c>
      <c r="Q2140" s="42" t="s">
        <v>65</v>
      </c>
      <c r="R2140" s="42">
        <v>2</v>
      </c>
      <c r="S2140" s="137" t="s">
        <v>2254</v>
      </c>
      <c r="T2140" s="62">
        <v>16867538196.9</v>
      </c>
      <c r="U2140" s="62">
        <v>14487907740.719999</v>
      </c>
      <c r="Z2140" s="42"/>
      <c r="AJ2140" s="42"/>
      <c r="AW2140" s="42" t="s">
        <v>2412</v>
      </c>
      <c r="AX2140" s="42"/>
      <c r="AY2140" s="42"/>
      <c r="AZ2140" s="42"/>
      <c r="BA2140" s="42"/>
      <c r="BB2140" s="42"/>
      <c r="BN2140" s="128" t="s">
        <v>4578</v>
      </c>
      <c r="BO2140" s="58" t="str">
        <f t="shared" si="33"/>
        <v>境内资产</v>
      </c>
      <c r="BP2140" s="58" t="str">
        <f>IF(M2140="",VLOOKUP(D2140,Sheet4!$A$1:$B$92,2,0),VLOOKUP(Q2140,Sheet4!$A$1:$B$92,2,0))</f>
        <v>保险资产管理产品</v>
      </c>
    </row>
    <row r="2141" spans="1:68" s="58" customFormat="1" ht="12.75" customHeight="1">
      <c r="A2141" s="137" t="s">
        <v>2263</v>
      </c>
      <c r="B2141" s="50" t="s">
        <v>2310</v>
      </c>
      <c r="C2141" s="252" t="s">
        <v>5552</v>
      </c>
      <c r="D2141" s="257" t="s">
        <v>672</v>
      </c>
      <c r="E2141" s="42" t="s">
        <v>4437</v>
      </c>
      <c r="F2141" s="42" t="s">
        <v>2310</v>
      </c>
      <c r="G2141" s="42"/>
      <c r="H2141" s="307">
        <v>1875044.7026521852</v>
      </c>
      <c r="I2141" s="315">
        <v>1193066.1834897923</v>
      </c>
      <c r="J2141" s="105">
        <v>0</v>
      </c>
      <c r="K2141" s="42">
        <v>0</v>
      </c>
      <c r="L2141" s="42" t="s">
        <v>4489</v>
      </c>
      <c r="M2141" s="50" t="s">
        <v>2376</v>
      </c>
      <c r="N2141" s="50" t="s">
        <v>5532</v>
      </c>
      <c r="O2141" s="137" t="s">
        <v>2378</v>
      </c>
      <c r="P2141" s="42" t="s">
        <v>64</v>
      </c>
      <c r="Q2141" s="42" t="s">
        <v>65</v>
      </c>
      <c r="R2141" s="42">
        <v>2</v>
      </c>
      <c r="S2141" s="137" t="s">
        <v>2254</v>
      </c>
      <c r="T2141" s="62">
        <v>16867538196.9</v>
      </c>
      <c r="U2141" s="62">
        <v>14487907740.719999</v>
      </c>
      <c r="Z2141" s="42" t="s">
        <v>68</v>
      </c>
      <c r="AJ2141" s="42"/>
      <c r="AW2141" s="42" t="s">
        <v>2412</v>
      </c>
      <c r="AX2141" s="42"/>
      <c r="AY2141" s="42"/>
      <c r="AZ2141" s="42"/>
      <c r="BA2141" s="42"/>
      <c r="BB2141" s="42"/>
      <c r="BN2141" s="128" t="s">
        <v>4578</v>
      </c>
      <c r="BO2141" s="58" t="str">
        <f t="shared" si="33"/>
        <v>境内资产</v>
      </c>
      <c r="BP2141" s="58" t="str">
        <f>IF(M2141="",VLOOKUP(D2141,Sheet4!$A$1:$B$92,2,0),VLOOKUP(Q2141,Sheet4!$A$1:$B$92,2,0))</f>
        <v>保险资产管理产品</v>
      </c>
    </row>
    <row r="2142" spans="1:68" s="58" customFormat="1" ht="12.75" customHeight="1">
      <c r="A2142" s="137" t="s">
        <v>2264</v>
      </c>
      <c r="B2142" s="50" t="s">
        <v>2311</v>
      </c>
      <c r="C2142" s="252" t="s">
        <v>5552</v>
      </c>
      <c r="D2142" s="257" t="s">
        <v>672</v>
      </c>
      <c r="E2142" s="42" t="s">
        <v>4438</v>
      </c>
      <c r="F2142" s="42" t="s">
        <v>2311</v>
      </c>
      <c r="G2142" s="42"/>
      <c r="H2142" s="307">
        <v>2327008.1396931489</v>
      </c>
      <c r="I2142" s="315">
        <v>1996049.0041505424</v>
      </c>
      <c r="J2142" s="105">
        <v>0</v>
      </c>
      <c r="K2142" s="42">
        <v>0</v>
      </c>
      <c r="L2142" s="42" t="s">
        <v>4489</v>
      </c>
      <c r="M2142" s="50" t="s">
        <v>2376</v>
      </c>
      <c r="N2142" s="50" t="s">
        <v>5532</v>
      </c>
      <c r="O2142" s="137" t="s">
        <v>2378</v>
      </c>
      <c r="P2142" s="42" t="s">
        <v>64</v>
      </c>
      <c r="Q2142" s="42" t="s">
        <v>65</v>
      </c>
      <c r="R2142" s="42">
        <v>2</v>
      </c>
      <c r="S2142" s="137" t="s">
        <v>2254</v>
      </c>
      <c r="T2142" s="62">
        <v>16867538196.9</v>
      </c>
      <c r="U2142" s="62">
        <v>14487907740.719999</v>
      </c>
      <c r="Z2142" s="42" t="s">
        <v>68</v>
      </c>
      <c r="AJ2142" s="42"/>
      <c r="AW2142" s="42" t="s">
        <v>2412</v>
      </c>
      <c r="AX2142" s="42"/>
      <c r="AY2142" s="42"/>
      <c r="AZ2142" s="42"/>
      <c r="BA2142" s="42"/>
      <c r="BB2142" s="42"/>
      <c r="BN2142" s="128" t="s">
        <v>4578</v>
      </c>
      <c r="BO2142" s="58" t="str">
        <f t="shared" si="33"/>
        <v>境内资产</v>
      </c>
      <c r="BP2142" s="58" t="str">
        <f>IF(M2142="",VLOOKUP(D2142,Sheet4!$A$1:$B$92,2,0),VLOOKUP(Q2142,Sheet4!$A$1:$B$92,2,0))</f>
        <v>保险资产管理产品</v>
      </c>
    </row>
    <row r="2143" spans="1:68" s="58" customFormat="1" ht="12.75" customHeight="1">
      <c r="A2143" s="137" t="s">
        <v>2265</v>
      </c>
      <c r="B2143" s="50" t="s">
        <v>2312</v>
      </c>
      <c r="C2143" s="252" t="s">
        <v>5552</v>
      </c>
      <c r="D2143" s="257" t="s">
        <v>672</v>
      </c>
      <c r="E2143" s="42" t="s">
        <v>4439</v>
      </c>
      <c r="F2143" s="42" t="s">
        <v>2312</v>
      </c>
      <c r="G2143" s="42"/>
      <c r="H2143" s="307">
        <v>5135493.7725475412</v>
      </c>
      <c r="I2143" s="315">
        <v>3315452.0776419728</v>
      </c>
      <c r="J2143" s="105">
        <v>0</v>
      </c>
      <c r="K2143" s="42">
        <v>0</v>
      </c>
      <c r="L2143" s="42" t="s">
        <v>4489</v>
      </c>
      <c r="M2143" s="50" t="s">
        <v>2376</v>
      </c>
      <c r="N2143" s="50" t="s">
        <v>5532</v>
      </c>
      <c r="O2143" s="137" t="s">
        <v>2378</v>
      </c>
      <c r="P2143" s="42" t="s">
        <v>64</v>
      </c>
      <c r="Q2143" s="42" t="s">
        <v>65</v>
      </c>
      <c r="R2143" s="42">
        <v>2</v>
      </c>
      <c r="S2143" s="137" t="s">
        <v>2254</v>
      </c>
      <c r="T2143" s="62">
        <v>16867538196.9</v>
      </c>
      <c r="U2143" s="62">
        <v>14487907740.719999</v>
      </c>
      <c r="Z2143" s="42" t="s">
        <v>68</v>
      </c>
      <c r="AJ2143" s="42"/>
      <c r="AW2143" s="42" t="s">
        <v>2412</v>
      </c>
      <c r="AX2143" s="42"/>
      <c r="AY2143" s="42"/>
      <c r="AZ2143" s="42"/>
      <c r="BA2143" s="42"/>
      <c r="BB2143" s="42"/>
      <c r="BN2143" s="128" t="s">
        <v>4578</v>
      </c>
      <c r="BO2143" s="58" t="str">
        <f t="shared" si="33"/>
        <v>境内资产</v>
      </c>
      <c r="BP2143" s="58" t="str">
        <f>IF(M2143="",VLOOKUP(D2143,Sheet4!$A$1:$B$92,2,0),VLOOKUP(Q2143,Sheet4!$A$1:$B$92,2,0))</f>
        <v>保险资产管理产品</v>
      </c>
    </row>
    <row r="2144" spans="1:68" s="58" customFormat="1" ht="12.75" customHeight="1">
      <c r="A2144" s="137" t="s">
        <v>2117</v>
      </c>
      <c r="B2144" s="50" t="s">
        <v>2199</v>
      </c>
      <c r="C2144" s="252" t="s">
        <v>5552</v>
      </c>
      <c r="D2144" s="257" t="s">
        <v>672</v>
      </c>
      <c r="E2144" s="42" t="s">
        <v>3807</v>
      </c>
      <c r="F2144" s="42" t="s">
        <v>2199</v>
      </c>
      <c r="G2144" s="42"/>
      <c r="H2144" s="307">
        <v>2435906.0275556887</v>
      </c>
      <c r="I2144" s="315">
        <v>2026524.4203262688</v>
      </c>
      <c r="J2144" s="105">
        <v>0</v>
      </c>
      <c r="K2144" s="42">
        <v>0</v>
      </c>
      <c r="L2144" s="42" t="s">
        <v>4489</v>
      </c>
      <c r="M2144" s="50" t="s">
        <v>2376</v>
      </c>
      <c r="N2144" s="50" t="s">
        <v>5532</v>
      </c>
      <c r="O2144" s="137" t="s">
        <v>2378</v>
      </c>
      <c r="P2144" s="42" t="s">
        <v>64</v>
      </c>
      <c r="Q2144" s="42" t="s">
        <v>65</v>
      </c>
      <c r="R2144" s="42">
        <v>2</v>
      </c>
      <c r="S2144" s="137" t="s">
        <v>2254</v>
      </c>
      <c r="T2144" s="62">
        <v>16867538196.9</v>
      </c>
      <c r="U2144" s="62">
        <v>14487907740.719999</v>
      </c>
      <c r="Z2144" s="42" t="s">
        <v>280</v>
      </c>
      <c r="AJ2144" s="42"/>
      <c r="AW2144" s="42" t="s">
        <v>2412</v>
      </c>
      <c r="AX2144" s="42"/>
      <c r="AY2144" s="42"/>
      <c r="AZ2144" s="42"/>
      <c r="BA2144" s="42"/>
      <c r="BB2144" s="42"/>
      <c r="BN2144" s="128" t="s">
        <v>4578</v>
      </c>
      <c r="BO2144" s="58" t="str">
        <f t="shared" si="33"/>
        <v>境内资产</v>
      </c>
      <c r="BP2144" s="58" t="str">
        <f>IF(M2144="",VLOOKUP(D2144,Sheet4!$A$1:$B$92,2,0),VLOOKUP(Q2144,Sheet4!$A$1:$B$92,2,0))</f>
        <v>保险资产管理产品</v>
      </c>
    </row>
    <row r="2145" spans="1:68" s="58" customFormat="1" ht="12.75" customHeight="1">
      <c r="A2145" s="137" t="s">
        <v>2266</v>
      </c>
      <c r="B2145" s="50" t="s">
        <v>2313</v>
      </c>
      <c r="C2145" s="252" t="s">
        <v>5552</v>
      </c>
      <c r="D2145" s="257" t="s">
        <v>672</v>
      </c>
      <c r="E2145" s="42" t="s">
        <v>2914</v>
      </c>
      <c r="F2145" s="42" t="s">
        <v>2313</v>
      </c>
      <c r="G2145" s="42"/>
      <c r="H2145" s="307">
        <v>3328948.8657810036</v>
      </c>
      <c r="I2145" s="315">
        <v>2190338.0139306188</v>
      </c>
      <c r="J2145" s="105">
        <v>0</v>
      </c>
      <c r="K2145" s="42">
        <v>0</v>
      </c>
      <c r="L2145" s="42" t="s">
        <v>4489</v>
      </c>
      <c r="M2145" s="50" t="s">
        <v>2376</v>
      </c>
      <c r="N2145" s="50" t="s">
        <v>5532</v>
      </c>
      <c r="O2145" s="137" t="s">
        <v>2378</v>
      </c>
      <c r="P2145" s="42" t="s">
        <v>64</v>
      </c>
      <c r="Q2145" s="42" t="s">
        <v>65</v>
      </c>
      <c r="R2145" s="42">
        <v>2</v>
      </c>
      <c r="S2145" s="137" t="s">
        <v>2254</v>
      </c>
      <c r="T2145" s="62">
        <v>16867538196.9</v>
      </c>
      <c r="U2145" s="62">
        <v>14487907740.719999</v>
      </c>
      <c r="Z2145" s="42" t="s">
        <v>68</v>
      </c>
      <c r="AJ2145" s="42"/>
      <c r="AW2145" s="42" t="s">
        <v>2412</v>
      </c>
      <c r="AX2145" s="42"/>
      <c r="AY2145" s="42"/>
      <c r="AZ2145" s="42"/>
      <c r="BA2145" s="42"/>
      <c r="BB2145" s="42"/>
      <c r="BN2145" s="128" t="s">
        <v>4578</v>
      </c>
      <c r="BO2145" s="58" t="str">
        <f t="shared" si="33"/>
        <v>境内资产</v>
      </c>
      <c r="BP2145" s="58" t="str">
        <f>IF(M2145="",VLOOKUP(D2145,Sheet4!$A$1:$B$92,2,0),VLOOKUP(Q2145,Sheet4!$A$1:$B$92,2,0))</f>
        <v>保险资产管理产品</v>
      </c>
    </row>
    <row r="2146" spans="1:68" s="58" customFormat="1" ht="12.75" customHeight="1">
      <c r="A2146" s="137" t="s">
        <v>2267</v>
      </c>
      <c r="B2146" s="50" t="s">
        <v>2314</v>
      </c>
      <c r="C2146" s="252" t="s">
        <v>5552</v>
      </c>
      <c r="D2146" s="257" t="s">
        <v>672</v>
      </c>
      <c r="E2146" s="42" t="s">
        <v>3013</v>
      </c>
      <c r="F2146" s="42" t="s">
        <v>2314</v>
      </c>
      <c r="G2146" s="42"/>
      <c r="H2146" s="307">
        <v>6776536.1357550686</v>
      </c>
      <c r="I2146" s="315">
        <v>4181829.1088630171</v>
      </c>
      <c r="J2146" s="105">
        <v>0</v>
      </c>
      <c r="K2146" s="42">
        <v>0</v>
      </c>
      <c r="L2146" s="42" t="s">
        <v>4489</v>
      </c>
      <c r="M2146" s="50" t="s">
        <v>2376</v>
      </c>
      <c r="N2146" s="50" t="s">
        <v>5532</v>
      </c>
      <c r="O2146" s="137" t="s">
        <v>2378</v>
      </c>
      <c r="P2146" s="42" t="s">
        <v>64</v>
      </c>
      <c r="Q2146" s="42" t="s">
        <v>65</v>
      </c>
      <c r="R2146" s="42">
        <v>2</v>
      </c>
      <c r="S2146" s="137" t="s">
        <v>2254</v>
      </c>
      <c r="T2146" s="62">
        <v>16867538196.9</v>
      </c>
      <c r="U2146" s="62">
        <v>14487907740.719999</v>
      </c>
      <c r="Z2146" s="42" t="s">
        <v>68</v>
      </c>
      <c r="AJ2146" s="42"/>
      <c r="AW2146" s="42" t="s">
        <v>2412</v>
      </c>
      <c r="AX2146" s="42"/>
      <c r="AY2146" s="42"/>
      <c r="AZ2146" s="42"/>
      <c r="BA2146" s="42"/>
      <c r="BB2146" s="42"/>
      <c r="BN2146" s="128" t="s">
        <v>4578</v>
      </c>
      <c r="BO2146" s="58" t="str">
        <f t="shared" si="33"/>
        <v>境内资产</v>
      </c>
      <c r="BP2146" s="58" t="str">
        <f>IF(M2146="",VLOOKUP(D2146,Sheet4!$A$1:$B$92,2,0),VLOOKUP(Q2146,Sheet4!$A$1:$B$92,2,0))</f>
        <v>保险资产管理产品</v>
      </c>
    </row>
    <row r="2147" spans="1:68" s="58" customFormat="1" ht="12.75" customHeight="1">
      <c r="A2147" s="137" t="s">
        <v>2108</v>
      </c>
      <c r="B2147" s="50" t="s">
        <v>2315</v>
      </c>
      <c r="C2147" s="252" t="s">
        <v>5552</v>
      </c>
      <c r="D2147" s="257" t="s">
        <v>672</v>
      </c>
      <c r="E2147" s="42" t="s">
        <v>4359</v>
      </c>
      <c r="F2147" s="42" t="s">
        <v>2315</v>
      </c>
      <c r="G2147" s="42"/>
      <c r="H2147" s="307">
        <v>2549432.8379854299</v>
      </c>
      <c r="I2147" s="315">
        <v>2376255.8723120922</v>
      </c>
      <c r="J2147" s="105">
        <v>0</v>
      </c>
      <c r="K2147" s="42">
        <v>0</v>
      </c>
      <c r="L2147" s="42" t="s">
        <v>4489</v>
      </c>
      <c r="M2147" s="50" t="s">
        <v>2376</v>
      </c>
      <c r="N2147" s="50" t="s">
        <v>5532</v>
      </c>
      <c r="O2147" s="137" t="s">
        <v>2378</v>
      </c>
      <c r="P2147" s="42" t="s">
        <v>64</v>
      </c>
      <c r="Q2147" s="42" t="s">
        <v>65</v>
      </c>
      <c r="R2147" s="42">
        <v>2</v>
      </c>
      <c r="S2147" s="137" t="s">
        <v>2254</v>
      </c>
      <c r="T2147" s="62">
        <v>16867538196.9</v>
      </c>
      <c r="U2147" s="62">
        <v>14487907740.719999</v>
      </c>
      <c r="Z2147" s="42" t="s">
        <v>68</v>
      </c>
      <c r="AJ2147" s="42"/>
      <c r="AW2147" s="42" t="s">
        <v>2412</v>
      </c>
      <c r="AX2147" s="42"/>
      <c r="AY2147" s="42"/>
      <c r="AZ2147" s="42"/>
      <c r="BA2147" s="42"/>
      <c r="BB2147" s="42"/>
      <c r="BN2147" s="128" t="s">
        <v>4578</v>
      </c>
      <c r="BO2147" s="58" t="str">
        <f t="shared" si="33"/>
        <v>境内资产</v>
      </c>
      <c r="BP2147" s="58" t="str">
        <f>IF(M2147="",VLOOKUP(D2147,Sheet4!$A$1:$B$92,2,0),VLOOKUP(Q2147,Sheet4!$A$1:$B$92,2,0))</f>
        <v>保险资产管理产品</v>
      </c>
    </row>
    <row r="2148" spans="1:68" s="58" customFormat="1" ht="12.75" customHeight="1">
      <c r="A2148" s="137" t="s">
        <v>1967</v>
      </c>
      <c r="B2148" s="50" t="s">
        <v>1968</v>
      </c>
      <c r="C2148" s="252" t="s">
        <v>5552</v>
      </c>
      <c r="D2148" s="257" t="s">
        <v>672</v>
      </c>
      <c r="E2148" s="42" t="s">
        <v>3077</v>
      </c>
      <c r="F2148" s="42" t="s">
        <v>1968</v>
      </c>
      <c r="G2148" s="42"/>
      <c r="H2148" s="307">
        <v>4977490.0390330562</v>
      </c>
      <c r="I2148" s="315">
        <v>5083896.6608373122</v>
      </c>
      <c r="J2148" s="105">
        <v>0</v>
      </c>
      <c r="K2148" s="42">
        <v>0</v>
      </c>
      <c r="L2148" s="42" t="s">
        <v>4489</v>
      </c>
      <c r="M2148" s="50" t="s">
        <v>2376</v>
      </c>
      <c r="N2148" s="50" t="s">
        <v>5532</v>
      </c>
      <c r="O2148" s="137" t="s">
        <v>2378</v>
      </c>
      <c r="P2148" s="42" t="s">
        <v>64</v>
      </c>
      <c r="Q2148" s="42" t="s">
        <v>65</v>
      </c>
      <c r="R2148" s="42">
        <v>2</v>
      </c>
      <c r="S2148" s="137" t="s">
        <v>2254</v>
      </c>
      <c r="T2148" s="62">
        <v>16867538196.9</v>
      </c>
      <c r="U2148" s="62">
        <v>14487907740.719999</v>
      </c>
      <c r="Z2148" s="42" t="s">
        <v>280</v>
      </c>
      <c r="AJ2148" s="42"/>
      <c r="AW2148" s="42" t="s">
        <v>2412</v>
      </c>
      <c r="AX2148" s="42"/>
      <c r="AY2148" s="42"/>
      <c r="AZ2148" s="42"/>
      <c r="BA2148" s="42"/>
      <c r="BB2148" s="42"/>
      <c r="BN2148" s="128" t="s">
        <v>4578</v>
      </c>
      <c r="BO2148" s="58" t="str">
        <f t="shared" si="33"/>
        <v>境内资产</v>
      </c>
      <c r="BP2148" s="58" t="str">
        <f>IF(M2148="",VLOOKUP(D2148,Sheet4!$A$1:$B$92,2,0),VLOOKUP(Q2148,Sheet4!$A$1:$B$92,2,0))</f>
        <v>保险资产管理产品</v>
      </c>
    </row>
    <row r="2149" spans="1:68" s="58" customFormat="1" ht="12.75" customHeight="1">
      <c r="A2149" s="137" t="s">
        <v>2268</v>
      </c>
      <c r="B2149" s="50" t="s">
        <v>2316</v>
      </c>
      <c r="C2149" s="252" t="s">
        <v>5552</v>
      </c>
      <c r="D2149" s="257" t="s">
        <v>672</v>
      </c>
      <c r="E2149" s="42" t="s">
        <v>4440</v>
      </c>
      <c r="F2149" s="42" t="s">
        <v>2316</v>
      </c>
      <c r="G2149" s="42"/>
      <c r="H2149" s="307">
        <v>4380739.825096258</v>
      </c>
      <c r="I2149" s="315">
        <v>3247001.7964751823</v>
      </c>
      <c r="J2149" s="105">
        <v>0</v>
      </c>
      <c r="K2149" s="42">
        <v>0</v>
      </c>
      <c r="L2149" s="42" t="s">
        <v>4489</v>
      </c>
      <c r="M2149" s="50" t="s">
        <v>2376</v>
      </c>
      <c r="N2149" s="50" t="s">
        <v>5532</v>
      </c>
      <c r="O2149" s="137" t="s">
        <v>2378</v>
      </c>
      <c r="P2149" s="42" t="s">
        <v>64</v>
      </c>
      <c r="Q2149" s="42" t="s">
        <v>65</v>
      </c>
      <c r="R2149" s="42">
        <v>2</v>
      </c>
      <c r="S2149" s="137" t="s">
        <v>2254</v>
      </c>
      <c r="T2149" s="62">
        <v>16867538196.9</v>
      </c>
      <c r="U2149" s="62">
        <v>14487907740.719999</v>
      </c>
      <c r="Z2149" s="42" t="s">
        <v>68</v>
      </c>
      <c r="AJ2149" s="42"/>
      <c r="AW2149" s="42" t="s">
        <v>2412</v>
      </c>
      <c r="AX2149" s="42"/>
      <c r="AY2149" s="42"/>
      <c r="AZ2149" s="42"/>
      <c r="BA2149" s="42"/>
      <c r="BB2149" s="42"/>
      <c r="BN2149" s="128" t="s">
        <v>4578</v>
      </c>
      <c r="BO2149" s="58" t="str">
        <f t="shared" si="33"/>
        <v>境内资产</v>
      </c>
      <c r="BP2149" s="58" t="str">
        <f>IF(M2149="",VLOOKUP(D2149,Sheet4!$A$1:$B$92,2,0),VLOOKUP(Q2149,Sheet4!$A$1:$B$92,2,0))</f>
        <v>保险资产管理产品</v>
      </c>
    </row>
    <row r="2150" spans="1:68" s="58" customFormat="1" ht="12.75" customHeight="1">
      <c r="A2150" s="137" t="s">
        <v>2269</v>
      </c>
      <c r="B2150" s="50" t="s">
        <v>2317</v>
      </c>
      <c r="C2150" s="252" t="s">
        <v>5552</v>
      </c>
      <c r="D2150" s="257" t="s">
        <v>672</v>
      </c>
      <c r="E2150" s="42" t="s">
        <v>4441</v>
      </c>
      <c r="F2150" s="42" t="s">
        <v>2317</v>
      </c>
      <c r="G2150" s="42"/>
      <c r="H2150" s="307">
        <v>3092343.6550399531</v>
      </c>
      <c r="I2150" s="315">
        <v>2601941.1862038155</v>
      </c>
      <c r="J2150" s="105">
        <v>0</v>
      </c>
      <c r="K2150" s="42">
        <v>0</v>
      </c>
      <c r="L2150" s="42" t="s">
        <v>4489</v>
      </c>
      <c r="M2150" s="50" t="s">
        <v>2376</v>
      </c>
      <c r="N2150" s="50" t="s">
        <v>5532</v>
      </c>
      <c r="O2150" s="137" t="s">
        <v>2378</v>
      </c>
      <c r="P2150" s="42" t="s">
        <v>64</v>
      </c>
      <c r="Q2150" s="42" t="s">
        <v>65</v>
      </c>
      <c r="R2150" s="42">
        <v>2</v>
      </c>
      <c r="S2150" s="137" t="s">
        <v>2254</v>
      </c>
      <c r="T2150" s="62">
        <v>16867538196.9</v>
      </c>
      <c r="U2150" s="62">
        <v>14487907740.719999</v>
      </c>
      <c r="Z2150" s="42" t="s">
        <v>68</v>
      </c>
      <c r="AJ2150" s="42"/>
      <c r="AW2150" s="42" t="s">
        <v>2412</v>
      </c>
      <c r="AX2150" s="42"/>
      <c r="AY2150" s="42"/>
      <c r="AZ2150" s="42"/>
      <c r="BA2150" s="42"/>
      <c r="BB2150" s="42"/>
      <c r="BN2150" s="128" t="s">
        <v>4578</v>
      </c>
      <c r="BO2150" s="58" t="str">
        <f t="shared" si="33"/>
        <v>境内资产</v>
      </c>
      <c r="BP2150" s="58" t="str">
        <f>IF(M2150="",VLOOKUP(D2150,Sheet4!$A$1:$B$92,2,0),VLOOKUP(Q2150,Sheet4!$A$1:$B$92,2,0))</f>
        <v>保险资产管理产品</v>
      </c>
    </row>
    <row r="2151" spans="1:68" s="58" customFormat="1" ht="12.75" customHeight="1">
      <c r="A2151" s="138" t="s">
        <v>2270</v>
      </c>
      <c r="B2151" s="50" t="s">
        <v>2318</v>
      </c>
      <c r="C2151" s="252" t="s">
        <v>5552</v>
      </c>
      <c r="D2151" s="257" t="s">
        <v>672</v>
      </c>
      <c r="E2151" s="42" t="s">
        <v>4442</v>
      </c>
      <c r="F2151" s="42" t="s">
        <v>2318</v>
      </c>
      <c r="G2151" s="42"/>
      <c r="H2151" s="307">
        <v>730008.88436070154</v>
      </c>
      <c r="I2151" s="315">
        <v>808930.31589938467</v>
      </c>
      <c r="J2151" s="105">
        <v>0</v>
      </c>
      <c r="K2151" s="42">
        <v>0</v>
      </c>
      <c r="L2151" s="42" t="s">
        <v>4489</v>
      </c>
      <c r="M2151" s="50" t="s">
        <v>2376</v>
      </c>
      <c r="N2151" s="50" t="s">
        <v>5532</v>
      </c>
      <c r="O2151" s="137" t="s">
        <v>2378</v>
      </c>
      <c r="P2151" s="42" t="s">
        <v>64</v>
      </c>
      <c r="Q2151" s="42" t="s">
        <v>65</v>
      </c>
      <c r="R2151" s="42">
        <v>2</v>
      </c>
      <c r="S2151" s="137" t="s">
        <v>2254</v>
      </c>
      <c r="T2151" s="62">
        <v>16867538196.9</v>
      </c>
      <c r="U2151" s="62">
        <v>14487907740.719999</v>
      </c>
      <c r="Z2151" s="42" t="s">
        <v>68</v>
      </c>
      <c r="AJ2151" s="42"/>
      <c r="AW2151" s="42" t="s">
        <v>2412</v>
      </c>
      <c r="AX2151" s="42"/>
      <c r="AY2151" s="42"/>
      <c r="AZ2151" s="42"/>
      <c r="BA2151" s="42"/>
      <c r="BB2151" s="42"/>
      <c r="BN2151" s="128" t="s">
        <v>4578</v>
      </c>
      <c r="BO2151" s="58" t="str">
        <f t="shared" si="33"/>
        <v>境内资产</v>
      </c>
      <c r="BP2151" s="58" t="str">
        <f>IF(M2151="",VLOOKUP(D2151,Sheet4!$A$1:$B$92,2,0),VLOOKUP(Q2151,Sheet4!$A$1:$B$92,2,0))</f>
        <v>保险资产管理产品</v>
      </c>
    </row>
    <row r="2152" spans="1:68" s="58" customFormat="1" ht="12.75" customHeight="1">
      <c r="A2152" s="137" t="s">
        <v>2271</v>
      </c>
      <c r="B2152" s="50" t="s">
        <v>2319</v>
      </c>
      <c r="C2152" s="252" t="s">
        <v>5552</v>
      </c>
      <c r="D2152" s="257" t="s">
        <v>672</v>
      </c>
      <c r="E2152" s="42" t="s">
        <v>4443</v>
      </c>
      <c r="F2152" s="42" t="s">
        <v>2319</v>
      </c>
      <c r="G2152" s="42"/>
      <c r="H2152" s="307">
        <v>3828281.2907082238</v>
      </c>
      <c r="I2152" s="315">
        <v>3109052.6120045236</v>
      </c>
      <c r="J2152" s="105">
        <v>0</v>
      </c>
      <c r="K2152" s="42">
        <v>0</v>
      </c>
      <c r="L2152" s="42" t="s">
        <v>4489</v>
      </c>
      <c r="M2152" s="50" t="s">
        <v>2376</v>
      </c>
      <c r="N2152" s="50" t="s">
        <v>5532</v>
      </c>
      <c r="O2152" s="137" t="s">
        <v>2378</v>
      </c>
      <c r="P2152" s="42" t="s">
        <v>64</v>
      </c>
      <c r="Q2152" s="42" t="s">
        <v>65</v>
      </c>
      <c r="R2152" s="42">
        <v>2</v>
      </c>
      <c r="S2152" s="137" t="s">
        <v>2254</v>
      </c>
      <c r="T2152" s="62">
        <v>16867538196.9</v>
      </c>
      <c r="U2152" s="62">
        <v>14487907740.719999</v>
      </c>
      <c r="Z2152" s="42" t="s">
        <v>68</v>
      </c>
      <c r="AJ2152" s="42"/>
      <c r="AW2152" s="42" t="s">
        <v>2412</v>
      </c>
      <c r="AX2152" s="42"/>
      <c r="AY2152" s="42"/>
      <c r="AZ2152" s="42"/>
      <c r="BA2152" s="42"/>
      <c r="BB2152" s="42"/>
      <c r="BN2152" s="128" t="s">
        <v>4578</v>
      </c>
      <c r="BO2152" s="58" t="str">
        <f t="shared" si="33"/>
        <v>境内资产</v>
      </c>
      <c r="BP2152" s="58" t="str">
        <f>IF(M2152="",VLOOKUP(D2152,Sheet4!$A$1:$B$92,2,0),VLOOKUP(Q2152,Sheet4!$A$1:$B$92,2,0))</f>
        <v>保险资产管理产品</v>
      </c>
    </row>
    <row r="2153" spans="1:68" s="58" customFormat="1" ht="12.75" customHeight="1">
      <c r="A2153" s="137" t="s">
        <v>2272</v>
      </c>
      <c r="B2153" s="50" t="s">
        <v>2320</v>
      </c>
      <c r="C2153" s="252" t="s">
        <v>5552</v>
      </c>
      <c r="D2153" s="257" t="s">
        <v>672</v>
      </c>
      <c r="E2153" s="42" t="s">
        <v>4444</v>
      </c>
      <c r="F2153" s="42" t="s">
        <v>2320</v>
      </c>
      <c r="G2153" s="42"/>
      <c r="H2153" s="307">
        <v>4790555.6168247182</v>
      </c>
      <c r="I2153" s="315">
        <v>3800115.4801598345</v>
      </c>
      <c r="J2153" s="105">
        <v>0</v>
      </c>
      <c r="K2153" s="42">
        <v>0</v>
      </c>
      <c r="L2153" s="42" t="s">
        <v>4489</v>
      </c>
      <c r="M2153" s="50" t="s">
        <v>2376</v>
      </c>
      <c r="N2153" s="50" t="s">
        <v>5532</v>
      </c>
      <c r="O2153" s="137" t="s">
        <v>2378</v>
      </c>
      <c r="P2153" s="42" t="s">
        <v>64</v>
      </c>
      <c r="Q2153" s="42" t="s">
        <v>65</v>
      </c>
      <c r="R2153" s="42">
        <v>2</v>
      </c>
      <c r="S2153" s="137" t="s">
        <v>2254</v>
      </c>
      <c r="T2153" s="62">
        <v>16867538196.9</v>
      </c>
      <c r="U2153" s="62">
        <v>14487907740.719999</v>
      </c>
      <c r="Z2153" s="42" t="s">
        <v>68</v>
      </c>
      <c r="AJ2153" s="42"/>
      <c r="AW2153" s="42" t="s">
        <v>2412</v>
      </c>
      <c r="AX2153" s="42"/>
      <c r="AY2153" s="42"/>
      <c r="AZ2153" s="42"/>
      <c r="BA2153" s="42"/>
      <c r="BB2153" s="42"/>
      <c r="BN2153" s="128" t="s">
        <v>4578</v>
      </c>
      <c r="BO2153" s="58" t="str">
        <f t="shared" si="33"/>
        <v>境内资产</v>
      </c>
      <c r="BP2153" s="58" t="str">
        <f>IF(M2153="",VLOOKUP(D2153,Sheet4!$A$1:$B$92,2,0),VLOOKUP(Q2153,Sheet4!$A$1:$B$92,2,0))</f>
        <v>保险资产管理产品</v>
      </c>
    </row>
    <row r="2154" spans="1:68" s="58" customFormat="1" ht="12.75" customHeight="1">
      <c r="A2154" s="138" t="s">
        <v>1556</v>
      </c>
      <c r="B2154" s="50" t="s">
        <v>1557</v>
      </c>
      <c r="C2154" s="252" t="s">
        <v>5552</v>
      </c>
      <c r="D2154" s="257" t="s">
        <v>672</v>
      </c>
      <c r="E2154" s="42" t="s">
        <v>1558</v>
      </c>
      <c r="F2154" s="42" t="s">
        <v>1557</v>
      </c>
      <c r="G2154" s="42"/>
      <c r="H2154" s="307">
        <v>4296.9114559744949</v>
      </c>
      <c r="I2154" s="315">
        <v>6188.1321811167263</v>
      </c>
      <c r="J2154" s="105">
        <v>0</v>
      </c>
      <c r="K2154" s="42">
        <v>0</v>
      </c>
      <c r="L2154" s="42" t="s">
        <v>4489</v>
      </c>
      <c r="M2154" s="50" t="s">
        <v>2376</v>
      </c>
      <c r="N2154" s="50" t="s">
        <v>5532</v>
      </c>
      <c r="O2154" s="137" t="s">
        <v>2378</v>
      </c>
      <c r="P2154" s="42" t="s">
        <v>64</v>
      </c>
      <c r="Q2154" s="42" t="s">
        <v>65</v>
      </c>
      <c r="R2154" s="42">
        <v>2</v>
      </c>
      <c r="S2154" s="137" t="s">
        <v>2254</v>
      </c>
      <c r="T2154" s="62">
        <v>16867538196.9</v>
      </c>
      <c r="U2154" s="62">
        <v>14487907740.719999</v>
      </c>
      <c r="Z2154" s="42" t="s">
        <v>68</v>
      </c>
      <c r="AJ2154" s="42"/>
      <c r="AW2154" s="42" t="s">
        <v>2412</v>
      </c>
      <c r="AX2154" s="42"/>
      <c r="AY2154" s="42"/>
      <c r="AZ2154" s="42"/>
      <c r="BA2154" s="42"/>
      <c r="BB2154" s="42"/>
      <c r="BN2154" s="128" t="s">
        <v>4578</v>
      </c>
      <c r="BO2154" s="58" t="str">
        <f t="shared" si="33"/>
        <v>境内资产</v>
      </c>
      <c r="BP2154" s="58" t="str">
        <f>IF(M2154="",VLOOKUP(D2154,Sheet4!$A$1:$B$92,2,0),VLOOKUP(Q2154,Sheet4!$A$1:$B$92,2,0))</f>
        <v>保险资产管理产品</v>
      </c>
    </row>
    <row r="2155" spans="1:68" s="58" customFormat="1" ht="12.75" customHeight="1">
      <c r="A2155" s="137" t="s">
        <v>2273</v>
      </c>
      <c r="B2155" s="50" t="s">
        <v>2321</v>
      </c>
      <c r="C2155" s="252" t="s">
        <v>5552</v>
      </c>
      <c r="D2155" s="257" t="s">
        <v>672</v>
      </c>
      <c r="E2155" s="42" t="s">
        <v>4445</v>
      </c>
      <c r="F2155" s="42" t="s">
        <v>2321</v>
      </c>
      <c r="G2155" s="42"/>
      <c r="H2155" s="307">
        <v>6419717.1523016132</v>
      </c>
      <c r="I2155" s="315">
        <v>5922023.4240314411</v>
      </c>
      <c r="J2155" s="105">
        <v>0</v>
      </c>
      <c r="K2155" s="42">
        <v>0</v>
      </c>
      <c r="L2155" s="42" t="s">
        <v>4489</v>
      </c>
      <c r="M2155" s="50" t="s">
        <v>2376</v>
      </c>
      <c r="N2155" s="50" t="s">
        <v>5532</v>
      </c>
      <c r="O2155" s="137" t="s">
        <v>2378</v>
      </c>
      <c r="P2155" s="42" t="s">
        <v>64</v>
      </c>
      <c r="Q2155" s="42" t="s">
        <v>65</v>
      </c>
      <c r="R2155" s="42">
        <v>2</v>
      </c>
      <c r="S2155" s="137" t="s">
        <v>2254</v>
      </c>
      <c r="T2155" s="62">
        <v>16867538196.9</v>
      </c>
      <c r="U2155" s="62">
        <v>14487907740.719999</v>
      </c>
      <c r="Z2155" s="42" t="s">
        <v>68</v>
      </c>
      <c r="AJ2155" s="42"/>
      <c r="AW2155" s="42" t="s">
        <v>2412</v>
      </c>
      <c r="AX2155" s="42"/>
      <c r="AY2155" s="42"/>
      <c r="AZ2155" s="42"/>
      <c r="BA2155" s="42"/>
      <c r="BB2155" s="42"/>
      <c r="BN2155" s="128" t="s">
        <v>4578</v>
      </c>
      <c r="BO2155" s="58" t="str">
        <f t="shared" si="33"/>
        <v>境内资产</v>
      </c>
      <c r="BP2155" s="58" t="str">
        <f>IF(M2155="",VLOOKUP(D2155,Sheet4!$A$1:$B$92,2,0),VLOOKUP(Q2155,Sheet4!$A$1:$B$92,2,0))</f>
        <v>保险资产管理产品</v>
      </c>
    </row>
    <row r="2156" spans="1:68" s="58" customFormat="1" ht="12.75" customHeight="1">
      <c r="A2156" s="137" t="s">
        <v>2274</v>
      </c>
      <c r="B2156" s="50" t="s">
        <v>2322</v>
      </c>
      <c r="C2156" s="252" t="s">
        <v>5552</v>
      </c>
      <c r="D2156" s="257" t="s">
        <v>672</v>
      </c>
      <c r="E2156" s="42" t="s">
        <v>4446</v>
      </c>
      <c r="F2156" s="42" t="s">
        <v>2322</v>
      </c>
      <c r="G2156" s="42"/>
      <c r="H2156" s="307">
        <v>4609638.9247021433</v>
      </c>
      <c r="I2156" s="315">
        <v>3926592.1611617384</v>
      </c>
      <c r="J2156" s="105">
        <v>0</v>
      </c>
      <c r="K2156" s="42">
        <v>0</v>
      </c>
      <c r="L2156" s="42" t="s">
        <v>4489</v>
      </c>
      <c r="M2156" s="50" t="s">
        <v>2376</v>
      </c>
      <c r="N2156" s="50" t="s">
        <v>5532</v>
      </c>
      <c r="O2156" s="137" t="s">
        <v>2378</v>
      </c>
      <c r="P2156" s="42" t="s">
        <v>64</v>
      </c>
      <c r="Q2156" s="42" t="s">
        <v>65</v>
      </c>
      <c r="R2156" s="42">
        <v>2</v>
      </c>
      <c r="S2156" s="137" t="s">
        <v>2254</v>
      </c>
      <c r="T2156" s="62">
        <v>16867538196.9</v>
      </c>
      <c r="U2156" s="62">
        <v>14487907740.719999</v>
      </c>
      <c r="Z2156" s="42" t="s">
        <v>68</v>
      </c>
      <c r="AJ2156" s="42"/>
      <c r="AW2156" s="42" t="s">
        <v>2412</v>
      </c>
      <c r="AX2156" s="42"/>
      <c r="AY2156" s="42"/>
      <c r="AZ2156" s="42"/>
      <c r="BA2156" s="42"/>
      <c r="BB2156" s="42"/>
      <c r="BN2156" s="128" t="s">
        <v>4578</v>
      </c>
      <c r="BO2156" s="58" t="str">
        <f t="shared" si="33"/>
        <v>境内资产</v>
      </c>
      <c r="BP2156" s="58" t="str">
        <f>IF(M2156="",VLOOKUP(D2156,Sheet4!$A$1:$B$92,2,0),VLOOKUP(Q2156,Sheet4!$A$1:$B$92,2,0))</f>
        <v>保险资产管理产品</v>
      </c>
    </row>
    <row r="2157" spans="1:68" s="58" customFormat="1" ht="12.75" customHeight="1">
      <c r="A2157" s="137" t="s">
        <v>2116</v>
      </c>
      <c r="B2157" s="50" t="s">
        <v>2323</v>
      </c>
      <c r="C2157" s="252" t="s">
        <v>5552</v>
      </c>
      <c r="D2157" s="257" t="s">
        <v>672</v>
      </c>
      <c r="E2157" s="42" t="s">
        <v>4361</v>
      </c>
      <c r="F2157" s="42" t="s">
        <v>2323</v>
      </c>
      <c r="G2157" s="42"/>
      <c r="H2157" s="307">
        <v>2861360.4957887391</v>
      </c>
      <c r="I2157" s="315">
        <v>1965949.3648675766</v>
      </c>
      <c r="J2157" s="105">
        <v>0</v>
      </c>
      <c r="K2157" s="42">
        <v>0</v>
      </c>
      <c r="L2157" s="42" t="s">
        <v>4489</v>
      </c>
      <c r="M2157" s="50" t="s">
        <v>2376</v>
      </c>
      <c r="N2157" s="50" t="s">
        <v>5532</v>
      </c>
      <c r="O2157" s="137" t="s">
        <v>2378</v>
      </c>
      <c r="P2157" s="42" t="s">
        <v>64</v>
      </c>
      <c r="Q2157" s="42" t="s">
        <v>65</v>
      </c>
      <c r="R2157" s="42">
        <v>2</v>
      </c>
      <c r="S2157" s="137" t="s">
        <v>2254</v>
      </c>
      <c r="T2157" s="62">
        <v>16867538196.9</v>
      </c>
      <c r="U2157" s="62">
        <v>14487907740.719999</v>
      </c>
      <c r="Z2157" s="42" t="s">
        <v>68</v>
      </c>
      <c r="AJ2157" s="42"/>
      <c r="AW2157" s="42" t="s">
        <v>2412</v>
      </c>
      <c r="AX2157" s="42"/>
      <c r="AY2157" s="42"/>
      <c r="AZ2157" s="42"/>
      <c r="BA2157" s="42"/>
      <c r="BB2157" s="42"/>
      <c r="BN2157" s="128" t="s">
        <v>4578</v>
      </c>
      <c r="BO2157" s="58" t="str">
        <f t="shared" si="33"/>
        <v>境内资产</v>
      </c>
      <c r="BP2157" s="58" t="str">
        <f>IF(M2157="",VLOOKUP(D2157,Sheet4!$A$1:$B$92,2,0),VLOOKUP(Q2157,Sheet4!$A$1:$B$92,2,0))</f>
        <v>保险资产管理产品</v>
      </c>
    </row>
    <row r="2158" spans="1:68" s="58" customFormat="1" ht="12.75" customHeight="1">
      <c r="A2158" s="138" t="s">
        <v>2275</v>
      </c>
      <c r="B2158" s="50" t="s">
        <v>2324</v>
      </c>
      <c r="C2158" s="252" t="s">
        <v>5552</v>
      </c>
      <c r="D2158" s="257" t="s">
        <v>672</v>
      </c>
      <c r="E2158" s="42" t="s">
        <v>4447</v>
      </c>
      <c r="F2158" s="42" t="s">
        <v>2324</v>
      </c>
      <c r="G2158" s="42"/>
      <c r="H2158" s="307">
        <v>1843241.8209176031</v>
      </c>
      <c r="I2158" s="315">
        <v>1616398.8846379162</v>
      </c>
      <c r="J2158" s="105">
        <v>0</v>
      </c>
      <c r="K2158" s="42">
        <v>0</v>
      </c>
      <c r="L2158" s="42" t="s">
        <v>4489</v>
      </c>
      <c r="M2158" s="50" t="s">
        <v>2376</v>
      </c>
      <c r="N2158" s="50" t="s">
        <v>5532</v>
      </c>
      <c r="O2158" s="137" t="s">
        <v>2378</v>
      </c>
      <c r="P2158" s="42" t="s">
        <v>64</v>
      </c>
      <c r="Q2158" s="42" t="s">
        <v>65</v>
      </c>
      <c r="R2158" s="42">
        <v>2</v>
      </c>
      <c r="S2158" s="137" t="s">
        <v>2254</v>
      </c>
      <c r="T2158" s="62">
        <v>16867538196.9</v>
      </c>
      <c r="U2158" s="62">
        <v>14487907740.719999</v>
      </c>
      <c r="Z2158" s="42" t="s">
        <v>68</v>
      </c>
      <c r="AJ2158" s="42"/>
      <c r="AW2158" s="42" t="s">
        <v>2412</v>
      </c>
      <c r="AX2158" s="42"/>
      <c r="AY2158" s="42"/>
      <c r="AZ2158" s="42"/>
      <c r="BA2158" s="42"/>
      <c r="BB2158" s="42"/>
      <c r="BN2158" s="128" t="s">
        <v>4578</v>
      </c>
      <c r="BO2158" s="58" t="str">
        <f t="shared" si="33"/>
        <v>境内资产</v>
      </c>
      <c r="BP2158" s="58" t="str">
        <f>IF(M2158="",VLOOKUP(D2158,Sheet4!$A$1:$B$92,2,0),VLOOKUP(Q2158,Sheet4!$A$1:$B$92,2,0))</f>
        <v>保险资产管理产品</v>
      </c>
    </row>
    <row r="2159" spans="1:68" s="58" customFormat="1" ht="12.75" customHeight="1">
      <c r="A2159" s="137" t="s">
        <v>2276</v>
      </c>
      <c r="B2159" s="50" t="s">
        <v>2325</v>
      </c>
      <c r="C2159" s="252" t="s">
        <v>5552</v>
      </c>
      <c r="D2159" s="257" t="s">
        <v>672</v>
      </c>
      <c r="E2159" s="42" t="s">
        <v>4448</v>
      </c>
      <c r="F2159" s="42" t="s">
        <v>2325</v>
      </c>
      <c r="G2159" s="42"/>
      <c r="H2159" s="307">
        <v>590596.50551406469</v>
      </c>
      <c r="I2159" s="315">
        <v>343823.2810754088</v>
      </c>
      <c r="J2159" s="105">
        <v>0</v>
      </c>
      <c r="K2159" s="42">
        <v>0</v>
      </c>
      <c r="L2159" s="42" t="s">
        <v>4489</v>
      </c>
      <c r="M2159" s="50" t="s">
        <v>2376</v>
      </c>
      <c r="N2159" s="50" t="s">
        <v>5532</v>
      </c>
      <c r="O2159" s="137" t="s">
        <v>2378</v>
      </c>
      <c r="P2159" s="42" t="s">
        <v>64</v>
      </c>
      <c r="Q2159" s="42" t="s">
        <v>65</v>
      </c>
      <c r="R2159" s="42">
        <v>2</v>
      </c>
      <c r="S2159" s="137" t="s">
        <v>2254</v>
      </c>
      <c r="T2159" s="62">
        <v>16867538196.9</v>
      </c>
      <c r="U2159" s="62">
        <v>14487907740.719999</v>
      </c>
      <c r="Z2159" s="42" t="s">
        <v>68</v>
      </c>
      <c r="AJ2159" s="42"/>
      <c r="AW2159" s="42" t="s">
        <v>2412</v>
      </c>
      <c r="AX2159" s="42"/>
      <c r="AY2159" s="42"/>
      <c r="AZ2159" s="42"/>
      <c r="BA2159" s="42"/>
      <c r="BB2159" s="42"/>
      <c r="BN2159" s="128" t="s">
        <v>4578</v>
      </c>
      <c r="BO2159" s="58" t="str">
        <f t="shared" si="33"/>
        <v>境内资产</v>
      </c>
      <c r="BP2159" s="58" t="str">
        <f>IF(M2159="",VLOOKUP(D2159,Sheet4!$A$1:$B$92,2,0),VLOOKUP(Q2159,Sheet4!$A$1:$B$92,2,0))</f>
        <v>保险资产管理产品</v>
      </c>
    </row>
    <row r="2160" spans="1:68" s="58" customFormat="1" ht="12.75" customHeight="1">
      <c r="A2160" s="137" t="s">
        <v>2277</v>
      </c>
      <c r="B2160" s="50" t="s">
        <v>2326</v>
      </c>
      <c r="C2160" s="252" t="s">
        <v>5552</v>
      </c>
      <c r="D2160" s="257" t="s">
        <v>672</v>
      </c>
      <c r="E2160" s="42" t="s">
        <v>3547</v>
      </c>
      <c r="F2160" s="42" t="s">
        <v>2326</v>
      </c>
      <c r="G2160" s="42"/>
      <c r="H2160" s="307">
        <v>1517437.995015881</v>
      </c>
      <c r="I2160" s="315">
        <v>1460464.6288287782</v>
      </c>
      <c r="J2160" s="105">
        <v>0</v>
      </c>
      <c r="K2160" s="42">
        <v>0</v>
      </c>
      <c r="L2160" s="42" t="s">
        <v>4489</v>
      </c>
      <c r="M2160" s="50" t="s">
        <v>2376</v>
      </c>
      <c r="N2160" s="50" t="s">
        <v>5532</v>
      </c>
      <c r="O2160" s="137" t="s">
        <v>2378</v>
      </c>
      <c r="P2160" s="42" t="s">
        <v>64</v>
      </c>
      <c r="Q2160" s="42" t="s">
        <v>65</v>
      </c>
      <c r="R2160" s="42">
        <v>2</v>
      </c>
      <c r="S2160" s="137" t="s">
        <v>2254</v>
      </c>
      <c r="T2160" s="62">
        <v>16867538196.9</v>
      </c>
      <c r="U2160" s="62">
        <v>14487907740.719999</v>
      </c>
      <c r="Z2160" s="42" t="s">
        <v>280</v>
      </c>
      <c r="AJ2160" s="42"/>
      <c r="AW2160" s="42" t="s">
        <v>2412</v>
      </c>
      <c r="AX2160" s="42"/>
      <c r="AY2160" s="42"/>
      <c r="AZ2160" s="42"/>
      <c r="BA2160" s="42"/>
      <c r="BB2160" s="42"/>
      <c r="BN2160" s="128" t="s">
        <v>4578</v>
      </c>
      <c r="BO2160" s="58" t="str">
        <f t="shared" si="33"/>
        <v>境内资产</v>
      </c>
      <c r="BP2160" s="58" t="str">
        <f>IF(M2160="",VLOOKUP(D2160,Sheet4!$A$1:$B$92,2,0),VLOOKUP(Q2160,Sheet4!$A$1:$B$92,2,0))</f>
        <v>保险资产管理产品</v>
      </c>
    </row>
    <row r="2161" spans="1:68" s="58" customFormat="1" ht="12.75" customHeight="1">
      <c r="A2161" s="137" t="s">
        <v>2106</v>
      </c>
      <c r="B2161" s="50" t="s">
        <v>2327</v>
      </c>
      <c r="C2161" s="252" t="s">
        <v>5552</v>
      </c>
      <c r="D2161" s="257" t="s">
        <v>672</v>
      </c>
      <c r="E2161" s="42" t="s">
        <v>4358</v>
      </c>
      <c r="F2161" s="42" t="s">
        <v>2327</v>
      </c>
      <c r="G2161" s="42"/>
      <c r="H2161" s="307">
        <v>3142394.093013485</v>
      </c>
      <c r="I2161" s="315">
        <v>2742263.0649004602</v>
      </c>
      <c r="J2161" s="105">
        <v>0</v>
      </c>
      <c r="K2161" s="42">
        <v>0</v>
      </c>
      <c r="L2161" s="42" t="s">
        <v>4489</v>
      </c>
      <c r="M2161" s="50" t="s">
        <v>2376</v>
      </c>
      <c r="N2161" s="50" t="s">
        <v>5532</v>
      </c>
      <c r="O2161" s="137" t="s">
        <v>2378</v>
      </c>
      <c r="P2161" s="42" t="s">
        <v>64</v>
      </c>
      <c r="Q2161" s="42" t="s">
        <v>65</v>
      </c>
      <c r="R2161" s="42">
        <v>2</v>
      </c>
      <c r="S2161" s="137" t="s">
        <v>2254</v>
      </c>
      <c r="T2161" s="62">
        <v>16867538196.9</v>
      </c>
      <c r="U2161" s="62">
        <v>14487907740.719999</v>
      </c>
      <c r="Z2161" s="42" t="s">
        <v>68</v>
      </c>
      <c r="AJ2161" s="42"/>
      <c r="AW2161" s="42" t="s">
        <v>2412</v>
      </c>
      <c r="AX2161" s="42"/>
      <c r="AY2161" s="42"/>
      <c r="AZ2161" s="42"/>
      <c r="BA2161" s="42"/>
      <c r="BB2161" s="42"/>
      <c r="BN2161" s="128" t="s">
        <v>4578</v>
      </c>
      <c r="BO2161" s="58" t="str">
        <f t="shared" si="33"/>
        <v>境内资产</v>
      </c>
      <c r="BP2161" s="58" t="str">
        <f>IF(M2161="",VLOOKUP(D2161,Sheet4!$A$1:$B$92,2,0),VLOOKUP(Q2161,Sheet4!$A$1:$B$92,2,0))</f>
        <v>保险资产管理产品</v>
      </c>
    </row>
    <row r="2162" spans="1:68" s="58" customFormat="1" ht="12.75" customHeight="1">
      <c r="A2162" s="137" t="s">
        <v>2278</v>
      </c>
      <c r="B2162" s="50" t="s">
        <v>2328</v>
      </c>
      <c r="C2162" s="252" t="s">
        <v>5552</v>
      </c>
      <c r="D2162" s="257" t="s">
        <v>672</v>
      </c>
      <c r="E2162" s="42" t="s">
        <v>4449</v>
      </c>
      <c r="F2162" s="42" t="s">
        <v>2328</v>
      </c>
      <c r="G2162" s="42"/>
      <c r="H2162" s="307">
        <v>5080452.3686865428</v>
      </c>
      <c r="I2162" s="315">
        <v>4922024.1520047504</v>
      </c>
      <c r="J2162" s="105">
        <v>0</v>
      </c>
      <c r="K2162" s="42">
        <v>0</v>
      </c>
      <c r="L2162" s="42" t="s">
        <v>4489</v>
      </c>
      <c r="M2162" s="50" t="s">
        <v>2376</v>
      </c>
      <c r="N2162" s="50" t="s">
        <v>5532</v>
      </c>
      <c r="O2162" s="137" t="s">
        <v>2378</v>
      </c>
      <c r="P2162" s="42" t="s">
        <v>64</v>
      </c>
      <c r="Q2162" s="42" t="s">
        <v>65</v>
      </c>
      <c r="R2162" s="42">
        <v>2</v>
      </c>
      <c r="S2162" s="137" t="s">
        <v>2254</v>
      </c>
      <c r="T2162" s="62">
        <v>16867538196.9</v>
      </c>
      <c r="U2162" s="62">
        <v>14487907740.719999</v>
      </c>
      <c r="Z2162" s="42" t="s">
        <v>68</v>
      </c>
      <c r="AJ2162" s="42"/>
      <c r="AW2162" s="42" t="s">
        <v>2412</v>
      </c>
      <c r="AX2162" s="42"/>
      <c r="AY2162" s="42"/>
      <c r="AZ2162" s="42"/>
      <c r="BA2162" s="42"/>
      <c r="BB2162" s="42"/>
      <c r="BN2162" s="128" t="s">
        <v>4578</v>
      </c>
      <c r="BO2162" s="58" t="str">
        <f t="shared" si="33"/>
        <v>境内资产</v>
      </c>
      <c r="BP2162" s="58" t="str">
        <f>IF(M2162="",VLOOKUP(D2162,Sheet4!$A$1:$B$92,2,0),VLOOKUP(Q2162,Sheet4!$A$1:$B$92,2,0))</f>
        <v>保险资产管理产品</v>
      </c>
    </row>
    <row r="2163" spans="1:68" s="58" customFormat="1" ht="12.75" customHeight="1">
      <c r="A2163" s="137" t="s">
        <v>2279</v>
      </c>
      <c r="B2163" s="50" t="s">
        <v>2329</v>
      </c>
      <c r="C2163" s="252" t="s">
        <v>5552</v>
      </c>
      <c r="D2163" s="257" t="s">
        <v>672</v>
      </c>
      <c r="E2163" s="42" t="s">
        <v>4450</v>
      </c>
      <c r="F2163" s="42" t="s">
        <v>2329</v>
      </c>
      <c r="G2163" s="42"/>
      <c r="H2163" s="307">
        <v>1137625.8672556244</v>
      </c>
      <c r="I2163" s="315">
        <v>878772.97770897555</v>
      </c>
      <c r="J2163" s="105">
        <v>0</v>
      </c>
      <c r="K2163" s="42">
        <v>0</v>
      </c>
      <c r="L2163" s="42" t="s">
        <v>4489</v>
      </c>
      <c r="M2163" s="50" t="s">
        <v>2376</v>
      </c>
      <c r="N2163" s="50" t="s">
        <v>5532</v>
      </c>
      <c r="O2163" s="137" t="s">
        <v>2378</v>
      </c>
      <c r="P2163" s="42" t="s">
        <v>64</v>
      </c>
      <c r="Q2163" s="42" t="s">
        <v>65</v>
      </c>
      <c r="R2163" s="42">
        <v>2</v>
      </c>
      <c r="S2163" s="137" t="s">
        <v>2254</v>
      </c>
      <c r="T2163" s="62">
        <v>16867538196.9</v>
      </c>
      <c r="U2163" s="62">
        <v>14487907740.719999</v>
      </c>
      <c r="Z2163" s="42" t="s">
        <v>68</v>
      </c>
      <c r="AJ2163" s="42"/>
      <c r="AW2163" s="42" t="s">
        <v>2412</v>
      </c>
      <c r="AX2163" s="42"/>
      <c r="AY2163" s="42"/>
      <c r="AZ2163" s="42"/>
      <c r="BA2163" s="42"/>
      <c r="BB2163" s="42"/>
      <c r="BN2163" s="128" t="s">
        <v>4578</v>
      </c>
      <c r="BO2163" s="58" t="str">
        <f t="shared" si="33"/>
        <v>境内资产</v>
      </c>
      <c r="BP2163" s="58" t="str">
        <f>IF(M2163="",VLOOKUP(D2163,Sheet4!$A$1:$B$92,2,0),VLOOKUP(Q2163,Sheet4!$A$1:$B$92,2,0))</f>
        <v>保险资产管理产品</v>
      </c>
    </row>
    <row r="2164" spans="1:68" s="58" customFormat="1" ht="12.75" customHeight="1">
      <c r="A2164" s="137" t="s">
        <v>2280</v>
      </c>
      <c r="B2164" s="50" t="s">
        <v>2330</v>
      </c>
      <c r="C2164" s="252" t="s">
        <v>5552</v>
      </c>
      <c r="D2164" s="257" t="s">
        <v>672</v>
      </c>
      <c r="E2164" s="42" t="s">
        <v>4451</v>
      </c>
      <c r="F2164" s="42" t="s">
        <v>2330</v>
      </c>
      <c r="G2164" s="42"/>
      <c r="H2164" s="307">
        <v>5339271.8525157925</v>
      </c>
      <c r="I2164" s="315">
        <v>3274511.8189561395</v>
      </c>
      <c r="J2164" s="105">
        <v>0</v>
      </c>
      <c r="K2164" s="42">
        <v>0</v>
      </c>
      <c r="L2164" s="42" t="s">
        <v>4489</v>
      </c>
      <c r="M2164" s="50" t="s">
        <v>2376</v>
      </c>
      <c r="N2164" s="50" t="s">
        <v>5532</v>
      </c>
      <c r="O2164" s="137" t="s">
        <v>2378</v>
      </c>
      <c r="P2164" s="42" t="s">
        <v>64</v>
      </c>
      <c r="Q2164" s="42" t="s">
        <v>65</v>
      </c>
      <c r="R2164" s="42">
        <v>2</v>
      </c>
      <c r="S2164" s="137" t="s">
        <v>2254</v>
      </c>
      <c r="T2164" s="62">
        <v>16867538196.9</v>
      </c>
      <c r="U2164" s="62">
        <v>14487907740.719999</v>
      </c>
      <c r="Z2164" s="42" t="s">
        <v>68</v>
      </c>
      <c r="AJ2164" s="42"/>
      <c r="AW2164" s="42" t="s">
        <v>2412</v>
      </c>
      <c r="AX2164" s="42"/>
      <c r="AY2164" s="42"/>
      <c r="AZ2164" s="42"/>
      <c r="BA2164" s="42"/>
      <c r="BB2164" s="42"/>
      <c r="BN2164" s="128" t="s">
        <v>4578</v>
      </c>
      <c r="BO2164" s="58" t="str">
        <f t="shared" si="33"/>
        <v>境内资产</v>
      </c>
      <c r="BP2164" s="58" t="str">
        <f>IF(M2164="",VLOOKUP(D2164,Sheet4!$A$1:$B$92,2,0),VLOOKUP(Q2164,Sheet4!$A$1:$B$92,2,0))</f>
        <v>保险资产管理产品</v>
      </c>
    </row>
    <row r="2165" spans="1:68" s="58" customFormat="1" ht="12.75" customHeight="1">
      <c r="A2165" s="137" t="s">
        <v>2281</v>
      </c>
      <c r="B2165" s="50" t="s">
        <v>2331</v>
      </c>
      <c r="C2165" s="252" t="s">
        <v>5552</v>
      </c>
      <c r="D2165" s="257" t="s">
        <v>672</v>
      </c>
      <c r="E2165" s="42" t="s">
        <v>2546</v>
      </c>
      <c r="F2165" s="42" t="s">
        <v>2331</v>
      </c>
      <c r="G2165" s="42"/>
      <c r="H2165" s="307">
        <v>2951090.6980167497</v>
      </c>
      <c r="I2165" s="315">
        <v>3331660.308154142</v>
      </c>
      <c r="J2165" s="105">
        <v>0</v>
      </c>
      <c r="K2165" s="42">
        <v>0</v>
      </c>
      <c r="L2165" s="42" t="s">
        <v>4489</v>
      </c>
      <c r="M2165" s="50" t="s">
        <v>2376</v>
      </c>
      <c r="N2165" s="50" t="s">
        <v>5532</v>
      </c>
      <c r="O2165" s="137" t="s">
        <v>2378</v>
      </c>
      <c r="P2165" s="42" t="s">
        <v>64</v>
      </c>
      <c r="Q2165" s="42" t="s">
        <v>65</v>
      </c>
      <c r="R2165" s="42">
        <v>2</v>
      </c>
      <c r="S2165" s="137" t="s">
        <v>2254</v>
      </c>
      <c r="T2165" s="62">
        <v>16867538196.9</v>
      </c>
      <c r="U2165" s="62">
        <v>14487907740.719999</v>
      </c>
      <c r="Z2165" s="42" t="s">
        <v>68</v>
      </c>
      <c r="AJ2165" s="42"/>
      <c r="AW2165" s="42" t="s">
        <v>2412</v>
      </c>
      <c r="AX2165" s="42"/>
      <c r="AY2165" s="42"/>
      <c r="AZ2165" s="42"/>
      <c r="BA2165" s="42"/>
      <c r="BB2165" s="42"/>
      <c r="BN2165" s="128" t="s">
        <v>4578</v>
      </c>
      <c r="BO2165" s="58" t="str">
        <f t="shared" si="33"/>
        <v>境内资产</v>
      </c>
      <c r="BP2165" s="58" t="str">
        <f>IF(M2165="",VLOOKUP(D2165,Sheet4!$A$1:$B$92,2,0),VLOOKUP(Q2165,Sheet4!$A$1:$B$92,2,0))</f>
        <v>保险资产管理产品</v>
      </c>
    </row>
    <row r="2166" spans="1:68" s="58" customFormat="1" ht="12.75" customHeight="1">
      <c r="A2166" s="137" t="s">
        <v>2102</v>
      </c>
      <c r="B2166" s="50" t="s">
        <v>2332</v>
      </c>
      <c r="C2166" s="252" t="s">
        <v>5552</v>
      </c>
      <c r="D2166" s="257" t="s">
        <v>672</v>
      </c>
      <c r="E2166" s="42" t="s">
        <v>3651</v>
      </c>
      <c r="F2166" s="42" t="s">
        <v>2332</v>
      </c>
      <c r="G2166" s="42"/>
      <c r="H2166" s="307">
        <v>1580349.9336118144</v>
      </c>
      <c r="I2166" s="315">
        <v>1586789.5418776588</v>
      </c>
      <c r="J2166" s="105">
        <v>0</v>
      </c>
      <c r="K2166" s="42">
        <v>0</v>
      </c>
      <c r="L2166" s="42" t="s">
        <v>4489</v>
      </c>
      <c r="M2166" s="50" t="s">
        <v>2376</v>
      </c>
      <c r="N2166" s="50" t="s">
        <v>5532</v>
      </c>
      <c r="O2166" s="137" t="s">
        <v>2378</v>
      </c>
      <c r="P2166" s="42" t="s">
        <v>64</v>
      </c>
      <c r="Q2166" s="42" t="s">
        <v>65</v>
      </c>
      <c r="R2166" s="42">
        <v>2</v>
      </c>
      <c r="S2166" s="137" t="s">
        <v>2254</v>
      </c>
      <c r="T2166" s="62">
        <v>16867538196.9</v>
      </c>
      <c r="U2166" s="62">
        <v>14487907740.719999</v>
      </c>
      <c r="Z2166" s="42" t="s">
        <v>280</v>
      </c>
      <c r="AJ2166" s="42"/>
      <c r="AW2166" s="42" t="s">
        <v>2412</v>
      </c>
      <c r="AX2166" s="42"/>
      <c r="AY2166" s="42"/>
      <c r="AZ2166" s="42"/>
      <c r="BA2166" s="42"/>
      <c r="BB2166" s="42"/>
      <c r="BN2166" s="128" t="s">
        <v>4578</v>
      </c>
      <c r="BO2166" s="58" t="str">
        <f t="shared" si="33"/>
        <v>境内资产</v>
      </c>
      <c r="BP2166" s="58" t="str">
        <f>IF(M2166="",VLOOKUP(D2166,Sheet4!$A$1:$B$92,2,0),VLOOKUP(Q2166,Sheet4!$A$1:$B$92,2,0))</f>
        <v>保险资产管理产品</v>
      </c>
    </row>
    <row r="2167" spans="1:68" s="58" customFormat="1" ht="12.75" customHeight="1">
      <c r="A2167" s="137" t="s">
        <v>2282</v>
      </c>
      <c r="B2167" s="50" t="s">
        <v>2333</v>
      </c>
      <c r="C2167" s="252" t="s">
        <v>5552</v>
      </c>
      <c r="D2167" s="257" t="s">
        <v>672</v>
      </c>
      <c r="E2167" s="42" t="s">
        <v>3677</v>
      </c>
      <c r="F2167" s="42" t="s">
        <v>2333</v>
      </c>
      <c r="G2167" s="42"/>
      <c r="H2167" s="307">
        <v>7948509.4682049165</v>
      </c>
      <c r="I2167" s="315">
        <v>6629811.2583448412</v>
      </c>
      <c r="J2167" s="105">
        <v>0</v>
      </c>
      <c r="K2167" s="42">
        <v>0</v>
      </c>
      <c r="L2167" s="42" t="s">
        <v>4489</v>
      </c>
      <c r="M2167" s="50" t="s">
        <v>2376</v>
      </c>
      <c r="N2167" s="50" t="s">
        <v>5532</v>
      </c>
      <c r="O2167" s="137" t="s">
        <v>2378</v>
      </c>
      <c r="P2167" s="42" t="s">
        <v>64</v>
      </c>
      <c r="Q2167" s="42" t="s">
        <v>65</v>
      </c>
      <c r="R2167" s="42">
        <v>2</v>
      </c>
      <c r="S2167" s="137" t="s">
        <v>2254</v>
      </c>
      <c r="T2167" s="62">
        <v>16867538196.9</v>
      </c>
      <c r="U2167" s="62">
        <v>14487907740.719999</v>
      </c>
      <c r="Z2167" s="42" t="s">
        <v>280</v>
      </c>
      <c r="AJ2167" s="42"/>
      <c r="AW2167" s="42" t="s">
        <v>2412</v>
      </c>
      <c r="AX2167" s="42"/>
      <c r="AY2167" s="42"/>
      <c r="AZ2167" s="42"/>
      <c r="BA2167" s="42"/>
      <c r="BB2167" s="42"/>
      <c r="BN2167" s="128" t="s">
        <v>4578</v>
      </c>
      <c r="BO2167" s="58" t="str">
        <f t="shared" si="33"/>
        <v>境内资产</v>
      </c>
      <c r="BP2167" s="58" t="str">
        <f>IF(M2167="",VLOOKUP(D2167,Sheet4!$A$1:$B$92,2,0),VLOOKUP(Q2167,Sheet4!$A$1:$B$92,2,0))</f>
        <v>保险资产管理产品</v>
      </c>
    </row>
    <row r="2168" spans="1:68" s="58" customFormat="1" ht="12.75" customHeight="1">
      <c r="A2168" s="137" t="s">
        <v>2283</v>
      </c>
      <c r="B2168" s="50" t="s">
        <v>2334</v>
      </c>
      <c r="C2168" s="252" t="s">
        <v>5552</v>
      </c>
      <c r="D2168" s="257" t="s">
        <v>678</v>
      </c>
      <c r="E2168" s="42" t="s">
        <v>4452</v>
      </c>
      <c r="F2168" s="42" t="s">
        <v>2334</v>
      </c>
      <c r="G2168" s="42"/>
      <c r="H2168" s="307">
        <v>712026.61762532615</v>
      </c>
      <c r="I2168" s="315">
        <v>559697.39465375501</v>
      </c>
      <c r="J2168" s="105">
        <v>0</v>
      </c>
      <c r="K2168" s="42">
        <v>0</v>
      </c>
      <c r="L2168" s="42" t="s">
        <v>4489</v>
      </c>
      <c r="M2168" s="50" t="s">
        <v>2376</v>
      </c>
      <c r="N2168" s="50" t="s">
        <v>5532</v>
      </c>
      <c r="O2168" s="137" t="s">
        <v>2378</v>
      </c>
      <c r="P2168" s="42" t="s">
        <v>64</v>
      </c>
      <c r="Q2168" s="42" t="s">
        <v>65</v>
      </c>
      <c r="R2168" s="42">
        <v>2</v>
      </c>
      <c r="S2168" s="137" t="s">
        <v>2254</v>
      </c>
      <c r="T2168" s="62">
        <v>16867538196.9</v>
      </c>
      <c r="U2168" s="62">
        <v>14487907740.719999</v>
      </c>
      <c r="Z2168" s="42" t="s">
        <v>68</v>
      </c>
      <c r="AJ2168" s="42"/>
      <c r="AW2168" s="42" t="s">
        <v>2412</v>
      </c>
      <c r="AX2168" s="42"/>
      <c r="AY2168" s="42"/>
      <c r="AZ2168" s="42"/>
      <c r="BA2168" s="42"/>
      <c r="BB2168" s="42"/>
      <c r="BN2168" s="128" t="s">
        <v>4578</v>
      </c>
      <c r="BO2168" s="58" t="str">
        <f t="shared" si="33"/>
        <v>境内资产</v>
      </c>
      <c r="BP2168" s="58" t="str">
        <f>IF(M2168="",VLOOKUP(D2168,Sheet4!$A$1:$B$92,2,0),VLOOKUP(Q2168,Sheet4!$A$1:$B$92,2,0))</f>
        <v>保险资产管理产品</v>
      </c>
    </row>
    <row r="2169" spans="1:68" s="58" customFormat="1" ht="12.75" customHeight="1">
      <c r="A2169" s="137" t="s">
        <v>2284</v>
      </c>
      <c r="B2169" s="50" t="s">
        <v>2335</v>
      </c>
      <c r="C2169" s="252" t="s">
        <v>5552</v>
      </c>
      <c r="D2169" s="257" t="s">
        <v>678</v>
      </c>
      <c r="E2169" s="42" t="s">
        <v>4453</v>
      </c>
      <c r="F2169" s="42" t="s">
        <v>2335</v>
      </c>
      <c r="G2169" s="42"/>
      <c r="H2169" s="307">
        <v>3168007.445255795</v>
      </c>
      <c r="I2169" s="315">
        <v>2659462.3981716256</v>
      </c>
      <c r="J2169" s="105">
        <v>0</v>
      </c>
      <c r="K2169" s="42">
        <v>0</v>
      </c>
      <c r="L2169" s="42" t="s">
        <v>4489</v>
      </c>
      <c r="M2169" s="50" t="s">
        <v>2376</v>
      </c>
      <c r="N2169" s="50" t="s">
        <v>5532</v>
      </c>
      <c r="O2169" s="137" t="s">
        <v>2378</v>
      </c>
      <c r="P2169" s="42" t="s">
        <v>64</v>
      </c>
      <c r="Q2169" s="42" t="s">
        <v>65</v>
      </c>
      <c r="R2169" s="42">
        <v>2</v>
      </c>
      <c r="S2169" s="137" t="s">
        <v>2254</v>
      </c>
      <c r="T2169" s="62">
        <v>16867538196.9</v>
      </c>
      <c r="U2169" s="62">
        <v>14487907740.719999</v>
      </c>
      <c r="Z2169" s="42" t="s">
        <v>68</v>
      </c>
      <c r="AJ2169" s="42"/>
      <c r="AW2169" s="42" t="s">
        <v>2412</v>
      </c>
      <c r="AX2169" s="42"/>
      <c r="AY2169" s="42"/>
      <c r="AZ2169" s="42"/>
      <c r="BA2169" s="42"/>
      <c r="BB2169" s="42"/>
      <c r="BN2169" s="128" t="s">
        <v>4578</v>
      </c>
      <c r="BO2169" s="58" t="str">
        <f t="shared" si="33"/>
        <v>境内资产</v>
      </c>
      <c r="BP2169" s="58" t="str">
        <f>IF(M2169="",VLOOKUP(D2169,Sheet4!$A$1:$B$92,2,0),VLOOKUP(Q2169,Sheet4!$A$1:$B$92,2,0))</f>
        <v>保险资产管理产品</v>
      </c>
    </row>
    <row r="2170" spans="1:68" s="58" customFormat="1" ht="12.75" customHeight="1">
      <c r="A2170" s="137" t="s">
        <v>2285</v>
      </c>
      <c r="B2170" s="50" t="s">
        <v>2336</v>
      </c>
      <c r="C2170" s="252" t="s">
        <v>5552</v>
      </c>
      <c r="D2170" s="257" t="s">
        <v>678</v>
      </c>
      <c r="E2170" s="42" t="s">
        <v>4454</v>
      </c>
      <c r="F2170" s="42" t="s">
        <v>2336</v>
      </c>
      <c r="G2170" s="42"/>
      <c r="H2170" s="307">
        <v>2335945.661226057</v>
      </c>
      <c r="I2170" s="315">
        <v>1144043.6175826867</v>
      </c>
      <c r="J2170" s="105">
        <v>0</v>
      </c>
      <c r="K2170" s="42">
        <v>0</v>
      </c>
      <c r="L2170" s="42" t="s">
        <v>4489</v>
      </c>
      <c r="M2170" s="50" t="s">
        <v>2376</v>
      </c>
      <c r="N2170" s="50" t="s">
        <v>5532</v>
      </c>
      <c r="O2170" s="137" t="s">
        <v>2378</v>
      </c>
      <c r="P2170" s="42" t="s">
        <v>64</v>
      </c>
      <c r="Q2170" s="42" t="s">
        <v>65</v>
      </c>
      <c r="R2170" s="42">
        <v>2</v>
      </c>
      <c r="S2170" s="137" t="s">
        <v>2254</v>
      </c>
      <c r="T2170" s="62">
        <v>16867538196.9</v>
      </c>
      <c r="U2170" s="62">
        <v>14487907740.719999</v>
      </c>
      <c r="Z2170" s="42" t="s">
        <v>68</v>
      </c>
      <c r="AJ2170" s="42"/>
      <c r="AW2170" s="42" t="s">
        <v>2412</v>
      </c>
      <c r="AX2170" s="42"/>
      <c r="AY2170" s="42"/>
      <c r="AZ2170" s="42"/>
      <c r="BA2170" s="42"/>
      <c r="BB2170" s="42"/>
      <c r="BN2170" s="128" t="s">
        <v>4578</v>
      </c>
      <c r="BO2170" s="58" t="str">
        <f t="shared" si="33"/>
        <v>境内资产</v>
      </c>
      <c r="BP2170" s="58" t="str">
        <f>IF(M2170="",VLOOKUP(D2170,Sheet4!$A$1:$B$92,2,0),VLOOKUP(Q2170,Sheet4!$A$1:$B$92,2,0))</f>
        <v>保险资产管理产品</v>
      </c>
    </row>
    <row r="2171" spans="1:68" s="58" customFormat="1" ht="12.75" customHeight="1">
      <c r="A2171" s="137" t="s">
        <v>2286</v>
      </c>
      <c r="B2171" s="50" t="s">
        <v>2337</v>
      </c>
      <c r="C2171" s="252" t="s">
        <v>5552</v>
      </c>
      <c r="D2171" s="257" t="s">
        <v>678</v>
      </c>
      <c r="E2171" s="42" t="s">
        <v>4455</v>
      </c>
      <c r="F2171" s="42" t="s">
        <v>2337</v>
      </c>
      <c r="G2171" s="42"/>
      <c r="H2171" s="307">
        <v>1924653.7300318463</v>
      </c>
      <c r="I2171" s="315">
        <v>968679.77012459852</v>
      </c>
      <c r="J2171" s="105">
        <v>0</v>
      </c>
      <c r="K2171" s="42">
        <v>0</v>
      </c>
      <c r="L2171" s="42" t="s">
        <v>4489</v>
      </c>
      <c r="M2171" s="50" t="s">
        <v>2376</v>
      </c>
      <c r="N2171" s="50" t="s">
        <v>5532</v>
      </c>
      <c r="O2171" s="137" t="s">
        <v>2378</v>
      </c>
      <c r="P2171" s="42" t="s">
        <v>64</v>
      </c>
      <c r="Q2171" s="42" t="s">
        <v>65</v>
      </c>
      <c r="R2171" s="42">
        <v>2</v>
      </c>
      <c r="S2171" s="137" t="s">
        <v>2254</v>
      </c>
      <c r="T2171" s="62">
        <v>16867538196.9</v>
      </c>
      <c r="U2171" s="62">
        <v>14487907740.719999</v>
      </c>
      <c r="Z2171" s="42" t="s">
        <v>68</v>
      </c>
      <c r="AJ2171" s="42"/>
      <c r="AW2171" s="42" t="s">
        <v>2412</v>
      </c>
      <c r="AX2171" s="42"/>
      <c r="AY2171" s="42"/>
      <c r="AZ2171" s="42"/>
      <c r="BA2171" s="42"/>
      <c r="BB2171" s="42"/>
      <c r="BN2171" s="128" t="s">
        <v>4578</v>
      </c>
      <c r="BO2171" s="58" t="str">
        <f t="shared" si="33"/>
        <v>境内资产</v>
      </c>
      <c r="BP2171" s="58" t="str">
        <f>IF(M2171="",VLOOKUP(D2171,Sheet4!$A$1:$B$92,2,0),VLOOKUP(Q2171,Sheet4!$A$1:$B$92,2,0))</f>
        <v>保险资产管理产品</v>
      </c>
    </row>
    <row r="2172" spans="1:68" s="58" customFormat="1" ht="12.75" customHeight="1">
      <c r="A2172" s="137" t="s">
        <v>2287</v>
      </c>
      <c r="B2172" s="50" t="s">
        <v>2338</v>
      </c>
      <c r="C2172" s="252" t="s">
        <v>5552</v>
      </c>
      <c r="D2172" s="257" t="s">
        <v>678</v>
      </c>
      <c r="E2172" s="42" t="s">
        <v>4456</v>
      </c>
      <c r="F2172" s="42" t="s">
        <v>2338</v>
      </c>
      <c r="G2172" s="42"/>
      <c r="H2172" s="307">
        <v>4222070.4724322855</v>
      </c>
      <c r="I2172" s="315">
        <v>3137398.7056342922</v>
      </c>
      <c r="J2172" s="105">
        <v>0</v>
      </c>
      <c r="K2172" s="42">
        <v>0</v>
      </c>
      <c r="L2172" s="42" t="s">
        <v>4489</v>
      </c>
      <c r="M2172" s="50" t="s">
        <v>2376</v>
      </c>
      <c r="N2172" s="50" t="s">
        <v>5532</v>
      </c>
      <c r="O2172" s="137" t="s">
        <v>2378</v>
      </c>
      <c r="P2172" s="42" t="s">
        <v>64</v>
      </c>
      <c r="Q2172" s="42" t="s">
        <v>65</v>
      </c>
      <c r="R2172" s="42">
        <v>2</v>
      </c>
      <c r="S2172" s="137" t="s">
        <v>2254</v>
      </c>
      <c r="T2172" s="62">
        <v>16867538196.9</v>
      </c>
      <c r="U2172" s="62">
        <v>14487907740.719999</v>
      </c>
      <c r="Z2172" s="42" t="s">
        <v>68</v>
      </c>
      <c r="AJ2172" s="42"/>
      <c r="AW2172" s="42" t="s">
        <v>2412</v>
      </c>
      <c r="AX2172" s="42"/>
      <c r="AY2172" s="42"/>
      <c r="AZ2172" s="42"/>
      <c r="BA2172" s="42"/>
      <c r="BB2172" s="42"/>
      <c r="BN2172" s="128" t="s">
        <v>4578</v>
      </c>
      <c r="BO2172" s="58" t="str">
        <f t="shared" si="33"/>
        <v>境内资产</v>
      </c>
      <c r="BP2172" s="58" t="str">
        <f>IF(M2172="",VLOOKUP(D2172,Sheet4!$A$1:$B$92,2,0),VLOOKUP(Q2172,Sheet4!$A$1:$B$92,2,0))</f>
        <v>保险资产管理产品</v>
      </c>
    </row>
    <row r="2173" spans="1:68" s="58" customFormat="1" ht="12.75" customHeight="1">
      <c r="A2173" s="137" t="s">
        <v>2288</v>
      </c>
      <c r="B2173" s="50" t="s">
        <v>2339</v>
      </c>
      <c r="C2173" s="252" t="s">
        <v>5552</v>
      </c>
      <c r="D2173" s="257" t="s">
        <v>678</v>
      </c>
      <c r="E2173" s="42" t="s">
        <v>4457</v>
      </c>
      <c r="F2173" s="42" t="s">
        <v>2339</v>
      </c>
      <c r="G2173" s="42"/>
      <c r="H2173" s="307">
        <v>206083.7032587968</v>
      </c>
      <c r="I2173" s="315">
        <v>142550.68979683943</v>
      </c>
      <c r="J2173" s="105">
        <v>0</v>
      </c>
      <c r="K2173" s="42">
        <v>0</v>
      </c>
      <c r="L2173" s="42" t="s">
        <v>4489</v>
      </c>
      <c r="M2173" s="50" t="s">
        <v>2376</v>
      </c>
      <c r="N2173" s="50" t="s">
        <v>5532</v>
      </c>
      <c r="O2173" s="137" t="s">
        <v>2378</v>
      </c>
      <c r="P2173" s="42" t="s">
        <v>64</v>
      </c>
      <c r="Q2173" s="42" t="s">
        <v>65</v>
      </c>
      <c r="R2173" s="42">
        <v>2</v>
      </c>
      <c r="S2173" s="137" t="s">
        <v>2254</v>
      </c>
      <c r="T2173" s="62">
        <v>16867538196.9</v>
      </c>
      <c r="U2173" s="62">
        <v>14487907740.719999</v>
      </c>
      <c r="Z2173" s="42" t="s">
        <v>68</v>
      </c>
      <c r="AJ2173" s="42"/>
      <c r="AW2173" s="42" t="s">
        <v>2412</v>
      </c>
      <c r="AX2173" s="42"/>
      <c r="AY2173" s="42"/>
      <c r="AZ2173" s="42"/>
      <c r="BA2173" s="42"/>
      <c r="BB2173" s="42"/>
      <c r="BN2173" s="128" t="s">
        <v>4578</v>
      </c>
      <c r="BO2173" s="58" t="str">
        <f t="shared" si="33"/>
        <v>境内资产</v>
      </c>
      <c r="BP2173" s="58" t="str">
        <f>IF(M2173="",VLOOKUP(D2173,Sheet4!$A$1:$B$92,2,0),VLOOKUP(Q2173,Sheet4!$A$1:$B$92,2,0))</f>
        <v>保险资产管理产品</v>
      </c>
    </row>
    <row r="2174" spans="1:68" s="58" customFormat="1" ht="12.75" customHeight="1">
      <c r="A2174" s="137" t="s">
        <v>2289</v>
      </c>
      <c r="B2174" s="50" t="s">
        <v>2340</v>
      </c>
      <c r="C2174" s="252" t="s">
        <v>5552</v>
      </c>
      <c r="D2174" s="257" t="s">
        <v>689</v>
      </c>
      <c r="E2174" s="42" t="s">
        <v>4458</v>
      </c>
      <c r="F2174" s="42" t="s">
        <v>2340</v>
      </c>
      <c r="G2174" s="42"/>
      <c r="H2174" s="307">
        <v>1931820.6986386417</v>
      </c>
      <c r="I2174" s="315">
        <v>1152332.5671621982</v>
      </c>
      <c r="J2174" s="105">
        <v>0</v>
      </c>
      <c r="K2174" s="42">
        <v>0</v>
      </c>
      <c r="L2174" s="42" t="s">
        <v>4489</v>
      </c>
      <c r="M2174" s="50" t="s">
        <v>2376</v>
      </c>
      <c r="N2174" s="50" t="s">
        <v>5532</v>
      </c>
      <c r="O2174" s="137" t="s">
        <v>2378</v>
      </c>
      <c r="P2174" s="42" t="s">
        <v>64</v>
      </c>
      <c r="Q2174" s="42" t="s">
        <v>65</v>
      </c>
      <c r="R2174" s="42">
        <v>2</v>
      </c>
      <c r="S2174" s="137" t="s">
        <v>2254</v>
      </c>
      <c r="T2174" s="62">
        <v>16867538196.9</v>
      </c>
      <c r="U2174" s="62">
        <v>14487907740.719999</v>
      </c>
      <c r="Z2174" s="42" t="s">
        <v>68</v>
      </c>
      <c r="AJ2174" s="42"/>
      <c r="AW2174" s="42" t="s">
        <v>2412</v>
      </c>
      <c r="AX2174" s="42"/>
      <c r="AY2174" s="42"/>
      <c r="AZ2174" s="42"/>
      <c r="BA2174" s="42"/>
      <c r="BB2174" s="42"/>
      <c r="BN2174" s="128" t="s">
        <v>4578</v>
      </c>
      <c r="BO2174" s="58" t="str">
        <f t="shared" si="33"/>
        <v>境内资产</v>
      </c>
      <c r="BP2174" s="58" t="str">
        <f>IF(M2174="",VLOOKUP(D2174,Sheet4!$A$1:$B$92,2,0),VLOOKUP(Q2174,Sheet4!$A$1:$B$92,2,0))</f>
        <v>保险资产管理产品</v>
      </c>
    </row>
    <row r="2175" spans="1:68" s="58" customFormat="1" ht="12.75" customHeight="1">
      <c r="A2175" s="137" t="s">
        <v>2290</v>
      </c>
      <c r="B2175" s="50" t="s">
        <v>2341</v>
      </c>
      <c r="C2175" s="252" t="s">
        <v>5552</v>
      </c>
      <c r="D2175" s="257" t="s">
        <v>689</v>
      </c>
      <c r="E2175" s="42" t="s">
        <v>4459</v>
      </c>
      <c r="F2175" s="42" t="s">
        <v>2341</v>
      </c>
      <c r="G2175" s="42"/>
      <c r="H2175" s="307">
        <v>2291724.9251607917</v>
      </c>
      <c r="I2175" s="315">
        <v>1053092.1354628077</v>
      </c>
      <c r="J2175" s="105">
        <v>0</v>
      </c>
      <c r="K2175" s="42">
        <v>0</v>
      </c>
      <c r="L2175" s="42" t="s">
        <v>4489</v>
      </c>
      <c r="M2175" s="50" t="s">
        <v>2376</v>
      </c>
      <c r="N2175" s="50" t="s">
        <v>5532</v>
      </c>
      <c r="O2175" s="137" t="s">
        <v>2378</v>
      </c>
      <c r="P2175" s="42" t="s">
        <v>64</v>
      </c>
      <c r="Q2175" s="42" t="s">
        <v>65</v>
      </c>
      <c r="R2175" s="42">
        <v>2</v>
      </c>
      <c r="S2175" s="137" t="s">
        <v>2254</v>
      </c>
      <c r="T2175" s="62">
        <v>16867538196.9</v>
      </c>
      <c r="U2175" s="62">
        <v>14487907740.719999</v>
      </c>
      <c r="Z2175" s="42" t="s">
        <v>68</v>
      </c>
      <c r="AJ2175" s="42"/>
      <c r="AW2175" s="42" t="s">
        <v>2412</v>
      </c>
      <c r="AX2175" s="42"/>
      <c r="AY2175" s="42"/>
      <c r="AZ2175" s="42"/>
      <c r="BA2175" s="42"/>
      <c r="BB2175" s="42"/>
      <c r="BN2175" s="128" t="s">
        <v>4578</v>
      </c>
      <c r="BO2175" s="58" t="str">
        <f t="shared" si="33"/>
        <v>境内资产</v>
      </c>
      <c r="BP2175" s="58" t="str">
        <f>IF(M2175="",VLOOKUP(D2175,Sheet4!$A$1:$B$92,2,0),VLOOKUP(Q2175,Sheet4!$A$1:$B$92,2,0))</f>
        <v>保险资产管理产品</v>
      </c>
    </row>
    <row r="2176" spans="1:68" s="58" customFormat="1" ht="12.75" customHeight="1">
      <c r="A2176" s="137" t="s">
        <v>2291</v>
      </c>
      <c r="B2176" s="50" t="s">
        <v>2342</v>
      </c>
      <c r="C2176" s="252" t="s">
        <v>5552</v>
      </c>
      <c r="D2176" s="257" t="s">
        <v>689</v>
      </c>
      <c r="E2176" s="42" t="s">
        <v>3211</v>
      </c>
      <c r="F2176" s="42" t="s">
        <v>2342</v>
      </c>
      <c r="G2176" s="42"/>
      <c r="H2176" s="307">
        <v>144975.40392096789</v>
      </c>
      <c r="I2176" s="315">
        <v>123876.62428940821</v>
      </c>
      <c r="J2176" s="105">
        <v>0</v>
      </c>
      <c r="K2176" s="42">
        <v>0</v>
      </c>
      <c r="L2176" s="42" t="s">
        <v>4489</v>
      </c>
      <c r="M2176" s="50" t="s">
        <v>2376</v>
      </c>
      <c r="N2176" s="50" t="s">
        <v>5532</v>
      </c>
      <c r="O2176" s="137" t="s">
        <v>2378</v>
      </c>
      <c r="P2176" s="42" t="s">
        <v>64</v>
      </c>
      <c r="Q2176" s="42" t="s">
        <v>65</v>
      </c>
      <c r="R2176" s="42">
        <v>2</v>
      </c>
      <c r="S2176" s="137" t="s">
        <v>2254</v>
      </c>
      <c r="T2176" s="62">
        <v>16867538196.9</v>
      </c>
      <c r="U2176" s="62">
        <v>14487907740.719999</v>
      </c>
      <c r="Z2176" s="42" t="s">
        <v>68</v>
      </c>
      <c r="AJ2176" s="42"/>
      <c r="AW2176" s="42" t="s">
        <v>2412</v>
      </c>
      <c r="AX2176" s="42"/>
      <c r="AY2176" s="42"/>
      <c r="AZ2176" s="42"/>
      <c r="BA2176" s="42"/>
      <c r="BB2176" s="42"/>
      <c r="BN2176" s="128" t="s">
        <v>4578</v>
      </c>
      <c r="BO2176" s="58" t="str">
        <f t="shared" si="33"/>
        <v>境内资产</v>
      </c>
      <c r="BP2176" s="58" t="str">
        <f>IF(M2176="",VLOOKUP(D2176,Sheet4!$A$1:$B$92,2,0),VLOOKUP(Q2176,Sheet4!$A$1:$B$92,2,0))</f>
        <v>保险资产管理产品</v>
      </c>
    </row>
    <row r="2177" spans="1:68" s="58" customFormat="1" ht="12.75" customHeight="1">
      <c r="A2177" s="137" t="s">
        <v>2292</v>
      </c>
      <c r="B2177" s="50" t="s">
        <v>2343</v>
      </c>
      <c r="C2177" s="252" t="s">
        <v>5552</v>
      </c>
      <c r="D2177" s="257" t="s">
        <v>689</v>
      </c>
      <c r="E2177" s="42" t="s">
        <v>3219</v>
      </c>
      <c r="F2177" s="42" t="s">
        <v>2343</v>
      </c>
      <c r="G2177" s="42"/>
      <c r="H2177" s="307">
        <v>3151018.8963098992</v>
      </c>
      <c r="I2177" s="315">
        <v>2033786.2264373139</v>
      </c>
      <c r="J2177" s="105">
        <v>0</v>
      </c>
      <c r="K2177" s="42">
        <v>0</v>
      </c>
      <c r="L2177" s="42" t="s">
        <v>4489</v>
      </c>
      <c r="M2177" s="50" t="s">
        <v>2376</v>
      </c>
      <c r="N2177" s="50" t="s">
        <v>5532</v>
      </c>
      <c r="O2177" s="137" t="s">
        <v>2378</v>
      </c>
      <c r="P2177" s="42" t="s">
        <v>64</v>
      </c>
      <c r="Q2177" s="42" t="s">
        <v>65</v>
      </c>
      <c r="R2177" s="42">
        <v>2</v>
      </c>
      <c r="S2177" s="137" t="s">
        <v>2254</v>
      </c>
      <c r="T2177" s="62">
        <v>16867538196.9</v>
      </c>
      <c r="U2177" s="62">
        <v>14487907740.719999</v>
      </c>
      <c r="Z2177" s="42" t="s">
        <v>280</v>
      </c>
      <c r="AJ2177" s="42"/>
      <c r="AW2177" s="42" t="s">
        <v>2412</v>
      </c>
      <c r="AX2177" s="42"/>
      <c r="AY2177" s="42"/>
      <c r="AZ2177" s="42"/>
      <c r="BA2177" s="42"/>
      <c r="BB2177" s="42"/>
      <c r="BN2177" s="128" t="s">
        <v>4578</v>
      </c>
      <c r="BO2177" s="58" t="str">
        <f t="shared" si="33"/>
        <v>境内资产</v>
      </c>
      <c r="BP2177" s="58" t="str">
        <f>IF(M2177="",VLOOKUP(D2177,Sheet4!$A$1:$B$92,2,0),VLOOKUP(Q2177,Sheet4!$A$1:$B$92,2,0))</f>
        <v>保险资产管理产品</v>
      </c>
    </row>
    <row r="2178" spans="1:68" s="58" customFormat="1" ht="12.75" customHeight="1">
      <c r="A2178" s="137" t="s">
        <v>2293</v>
      </c>
      <c r="B2178" s="50" t="s">
        <v>2344</v>
      </c>
      <c r="C2178" s="252" t="s">
        <v>5552</v>
      </c>
      <c r="D2178" s="257" t="s">
        <v>689</v>
      </c>
      <c r="E2178" s="42" t="s">
        <v>3250</v>
      </c>
      <c r="F2178" s="42" t="s">
        <v>2344</v>
      </c>
      <c r="G2178" s="42"/>
      <c r="H2178" s="307">
        <v>1950788.1396038632</v>
      </c>
      <c r="I2178" s="315">
        <v>1837270.7809860064</v>
      </c>
      <c r="J2178" s="105">
        <v>0</v>
      </c>
      <c r="K2178" s="42">
        <v>0</v>
      </c>
      <c r="L2178" s="42" t="s">
        <v>4489</v>
      </c>
      <c r="M2178" s="50" t="s">
        <v>2376</v>
      </c>
      <c r="N2178" s="50" t="s">
        <v>5532</v>
      </c>
      <c r="O2178" s="137" t="s">
        <v>2378</v>
      </c>
      <c r="P2178" s="42" t="s">
        <v>64</v>
      </c>
      <c r="Q2178" s="42" t="s">
        <v>65</v>
      </c>
      <c r="R2178" s="42">
        <v>2</v>
      </c>
      <c r="S2178" s="137" t="s">
        <v>2254</v>
      </c>
      <c r="T2178" s="62">
        <v>16867538196.9</v>
      </c>
      <c r="U2178" s="62">
        <v>14487907740.719999</v>
      </c>
      <c r="Z2178" s="42" t="s">
        <v>68</v>
      </c>
      <c r="AJ2178" s="42"/>
      <c r="AW2178" s="42" t="s">
        <v>2412</v>
      </c>
      <c r="AX2178" s="42"/>
      <c r="AY2178" s="42"/>
      <c r="AZ2178" s="42"/>
      <c r="BA2178" s="42"/>
      <c r="BB2178" s="42"/>
      <c r="BN2178" s="128" t="s">
        <v>4578</v>
      </c>
      <c r="BO2178" s="58" t="str">
        <f t="shared" si="33"/>
        <v>境内资产</v>
      </c>
      <c r="BP2178" s="58" t="str">
        <f>IF(M2178="",VLOOKUP(D2178,Sheet4!$A$1:$B$92,2,0),VLOOKUP(Q2178,Sheet4!$A$1:$B$92,2,0))</f>
        <v>保险资产管理产品</v>
      </c>
    </row>
    <row r="2179" spans="1:68" s="58" customFormat="1" ht="12.75" customHeight="1">
      <c r="A2179" s="137" t="s">
        <v>2294</v>
      </c>
      <c r="B2179" s="50" t="s">
        <v>2345</v>
      </c>
      <c r="C2179" s="252" t="s">
        <v>5552</v>
      </c>
      <c r="D2179" s="257" t="s">
        <v>689</v>
      </c>
      <c r="E2179" s="42" t="s">
        <v>3510</v>
      </c>
      <c r="F2179" s="42" t="s">
        <v>2345</v>
      </c>
      <c r="G2179" s="42"/>
      <c r="H2179" s="307">
        <v>3556256.6275972016</v>
      </c>
      <c r="I2179" s="315">
        <v>2840883.0106006712</v>
      </c>
      <c r="J2179" s="105">
        <v>0</v>
      </c>
      <c r="K2179" s="42">
        <v>0</v>
      </c>
      <c r="L2179" s="42" t="s">
        <v>4489</v>
      </c>
      <c r="M2179" s="50" t="s">
        <v>2376</v>
      </c>
      <c r="N2179" s="50" t="s">
        <v>5532</v>
      </c>
      <c r="O2179" s="137" t="s">
        <v>2378</v>
      </c>
      <c r="P2179" s="42" t="s">
        <v>64</v>
      </c>
      <c r="Q2179" s="42" t="s">
        <v>65</v>
      </c>
      <c r="R2179" s="42">
        <v>2</v>
      </c>
      <c r="S2179" s="137" t="s">
        <v>2254</v>
      </c>
      <c r="T2179" s="62">
        <v>16867538196.9</v>
      </c>
      <c r="U2179" s="62">
        <v>14487907740.719999</v>
      </c>
      <c r="Z2179" s="42" t="s">
        <v>68</v>
      </c>
      <c r="AJ2179" s="42"/>
      <c r="AW2179" s="42" t="s">
        <v>2412</v>
      </c>
      <c r="AX2179" s="42"/>
      <c r="AY2179" s="42"/>
      <c r="AZ2179" s="42"/>
      <c r="BA2179" s="42"/>
      <c r="BB2179" s="42"/>
      <c r="BN2179" s="128" t="s">
        <v>4578</v>
      </c>
      <c r="BO2179" s="58" t="str">
        <f t="shared" ref="BO2179:BO2242" si="34">IF(LEFT(D2179,2)="境外","境外资产","境内资产")</f>
        <v>境内资产</v>
      </c>
      <c r="BP2179" s="58" t="str">
        <f>IF(M2179="",VLOOKUP(D2179,Sheet4!$A$1:$B$92,2,0),VLOOKUP(Q2179,Sheet4!$A$1:$B$92,2,0))</f>
        <v>保险资产管理产品</v>
      </c>
    </row>
    <row r="2180" spans="1:68" s="58" customFormat="1" ht="12.75" customHeight="1">
      <c r="A2180" s="137" t="s">
        <v>1975</v>
      </c>
      <c r="B2180" s="50" t="s">
        <v>1976</v>
      </c>
      <c r="C2180" s="252" t="s">
        <v>5552</v>
      </c>
      <c r="D2180" s="257" t="s">
        <v>672</v>
      </c>
      <c r="E2180" s="42" t="s">
        <v>3108</v>
      </c>
      <c r="F2180" s="42" t="s">
        <v>1976</v>
      </c>
      <c r="G2180" s="42"/>
      <c r="H2180" s="307">
        <v>4959.7160215637487</v>
      </c>
      <c r="I2180" s="315">
        <v>4959.7160215637487</v>
      </c>
      <c r="J2180" s="105">
        <v>0</v>
      </c>
      <c r="K2180" s="42">
        <v>0</v>
      </c>
      <c r="L2180" s="42" t="s">
        <v>4489</v>
      </c>
      <c r="M2180" s="50" t="s">
        <v>2376</v>
      </c>
      <c r="N2180" s="50" t="s">
        <v>5532</v>
      </c>
      <c r="O2180" s="137" t="s">
        <v>2378</v>
      </c>
      <c r="P2180" s="42" t="s">
        <v>64</v>
      </c>
      <c r="Q2180" s="42" t="s">
        <v>65</v>
      </c>
      <c r="R2180" s="42">
        <v>2</v>
      </c>
      <c r="S2180" s="137" t="s">
        <v>2254</v>
      </c>
      <c r="T2180" s="62">
        <v>16867538196.9</v>
      </c>
      <c r="U2180" s="62">
        <v>14487907740.719999</v>
      </c>
      <c r="Z2180" s="42" t="s">
        <v>68</v>
      </c>
      <c r="AJ2180" s="42"/>
      <c r="AW2180" s="42" t="s">
        <v>2412</v>
      </c>
      <c r="AX2180" s="42"/>
      <c r="AY2180" s="42"/>
      <c r="AZ2180" s="42"/>
      <c r="BA2180" s="42"/>
      <c r="BB2180" s="42"/>
      <c r="BN2180" s="128" t="s">
        <v>4578</v>
      </c>
      <c r="BO2180" s="58" t="str">
        <f t="shared" si="34"/>
        <v>境内资产</v>
      </c>
      <c r="BP2180" s="58" t="str">
        <f>IF(M2180="",VLOOKUP(D2180,Sheet4!$A$1:$B$92,2,0),VLOOKUP(Q2180,Sheet4!$A$1:$B$92,2,0))</f>
        <v>保险资产管理产品</v>
      </c>
    </row>
    <row r="2181" spans="1:68" s="58" customFormat="1" ht="12.75" customHeight="1">
      <c r="A2181" s="137" t="s">
        <v>2123</v>
      </c>
      <c r="B2181" s="50" t="s">
        <v>2346</v>
      </c>
      <c r="C2181" s="252" t="s">
        <v>5552</v>
      </c>
      <c r="D2181" s="257" t="s">
        <v>689</v>
      </c>
      <c r="E2181" s="42" t="s">
        <v>4368</v>
      </c>
      <c r="F2181" s="42" t="s">
        <v>2346</v>
      </c>
      <c r="G2181" s="42"/>
      <c r="H2181" s="307">
        <v>67834.825487768379</v>
      </c>
      <c r="I2181" s="315">
        <v>67834.825487768379</v>
      </c>
      <c r="J2181" s="105">
        <v>0</v>
      </c>
      <c r="K2181" s="42">
        <v>0</v>
      </c>
      <c r="L2181" s="42" t="s">
        <v>4489</v>
      </c>
      <c r="M2181" s="50" t="s">
        <v>2376</v>
      </c>
      <c r="N2181" s="50" t="s">
        <v>5532</v>
      </c>
      <c r="O2181" s="137" t="s">
        <v>2378</v>
      </c>
      <c r="P2181" s="42" t="s">
        <v>64</v>
      </c>
      <c r="Q2181" s="42" t="s">
        <v>65</v>
      </c>
      <c r="R2181" s="42">
        <v>2</v>
      </c>
      <c r="S2181" s="137" t="s">
        <v>2254</v>
      </c>
      <c r="T2181" s="62">
        <v>16867538196.9</v>
      </c>
      <c r="U2181" s="62">
        <v>14487907740.719999</v>
      </c>
      <c r="Z2181" s="42" t="s">
        <v>68</v>
      </c>
      <c r="AJ2181" s="42"/>
      <c r="AW2181" s="42" t="s">
        <v>2412</v>
      </c>
      <c r="AX2181" s="42"/>
      <c r="AY2181" s="42"/>
      <c r="AZ2181" s="42"/>
      <c r="BA2181" s="42"/>
      <c r="BB2181" s="42"/>
      <c r="BN2181" s="128" t="s">
        <v>4578</v>
      </c>
      <c r="BO2181" s="58" t="str">
        <f t="shared" si="34"/>
        <v>境内资产</v>
      </c>
      <c r="BP2181" s="58" t="str">
        <f>IF(M2181="",VLOOKUP(D2181,Sheet4!$A$1:$B$92,2,0),VLOOKUP(Q2181,Sheet4!$A$1:$B$92,2,0))</f>
        <v>保险资产管理产品</v>
      </c>
    </row>
    <row r="2182" spans="1:68" s="58" customFormat="1" ht="12.75" customHeight="1">
      <c r="A2182" s="137" t="s">
        <v>1615</v>
      </c>
      <c r="B2182" s="50" t="s">
        <v>1616</v>
      </c>
      <c r="C2182" s="252" t="s">
        <v>5552</v>
      </c>
      <c r="D2182" s="257" t="s">
        <v>689</v>
      </c>
      <c r="E2182" s="42" t="s">
        <v>1617</v>
      </c>
      <c r="F2182" s="42" t="s">
        <v>1616</v>
      </c>
      <c r="G2182" s="42"/>
      <c r="H2182" s="307">
        <v>49215.24513458892</v>
      </c>
      <c r="I2182" s="315">
        <v>49215.24513458892</v>
      </c>
      <c r="J2182" s="105">
        <v>0</v>
      </c>
      <c r="K2182" s="42">
        <v>0</v>
      </c>
      <c r="L2182" s="42" t="s">
        <v>4489</v>
      </c>
      <c r="M2182" s="50" t="s">
        <v>2376</v>
      </c>
      <c r="N2182" s="50" t="s">
        <v>5532</v>
      </c>
      <c r="O2182" s="137" t="s">
        <v>2378</v>
      </c>
      <c r="P2182" s="42" t="s">
        <v>64</v>
      </c>
      <c r="Q2182" s="42" t="s">
        <v>65</v>
      </c>
      <c r="R2182" s="42">
        <v>2</v>
      </c>
      <c r="S2182" s="137" t="s">
        <v>2254</v>
      </c>
      <c r="T2182" s="62">
        <v>16867538196.9</v>
      </c>
      <c r="U2182" s="62">
        <v>14487907740.719999</v>
      </c>
      <c r="Z2182" s="42" t="s">
        <v>68</v>
      </c>
      <c r="AJ2182" s="42"/>
      <c r="AW2182" s="42" t="s">
        <v>2412</v>
      </c>
      <c r="AX2182" s="42"/>
      <c r="AY2182" s="42"/>
      <c r="AZ2182" s="42"/>
      <c r="BA2182" s="42"/>
      <c r="BB2182" s="42"/>
      <c r="BN2182" s="128" t="s">
        <v>4578</v>
      </c>
      <c r="BO2182" s="58" t="str">
        <f t="shared" si="34"/>
        <v>境内资产</v>
      </c>
      <c r="BP2182" s="58" t="str">
        <f>IF(M2182="",VLOOKUP(D2182,Sheet4!$A$1:$B$92,2,0),VLOOKUP(Q2182,Sheet4!$A$1:$B$92,2,0))</f>
        <v>保险资产管理产品</v>
      </c>
    </row>
    <row r="2183" spans="1:68" s="58" customFormat="1" ht="12.75" customHeight="1">
      <c r="A2183" s="137" t="s">
        <v>1654</v>
      </c>
      <c r="B2183" s="50" t="s">
        <v>1655</v>
      </c>
      <c r="C2183" s="252" t="s">
        <v>5552</v>
      </c>
      <c r="D2183" s="257" t="s">
        <v>672</v>
      </c>
      <c r="E2183" s="42" t="s">
        <v>1656</v>
      </c>
      <c r="F2183" s="42" t="s">
        <v>1655</v>
      </c>
      <c r="G2183" s="42"/>
      <c r="H2183" s="307">
        <v>90545.762845225094</v>
      </c>
      <c r="I2183" s="315">
        <v>122404.45717965615</v>
      </c>
      <c r="J2183" s="105">
        <v>0</v>
      </c>
      <c r="K2183" s="42">
        <v>0</v>
      </c>
      <c r="L2183" s="42" t="s">
        <v>4489</v>
      </c>
      <c r="M2183" s="50" t="s">
        <v>2376</v>
      </c>
      <c r="N2183" s="50" t="s">
        <v>5532</v>
      </c>
      <c r="O2183" s="137" t="s">
        <v>2378</v>
      </c>
      <c r="P2183" s="42" t="s">
        <v>64</v>
      </c>
      <c r="Q2183" s="42" t="s">
        <v>65</v>
      </c>
      <c r="R2183" s="42">
        <v>2</v>
      </c>
      <c r="S2183" s="137" t="s">
        <v>2254</v>
      </c>
      <c r="T2183" s="62">
        <v>16867538196.9</v>
      </c>
      <c r="U2183" s="62">
        <v>14487907740.719999</v>
      </c>
      <c r="Z2183" s="42" t="s">
        <v>68</v>
      </c>
      <c r="AJ2183" s="42"/>
      <c r="AW2183" s="42" t="s">
        <v>2412</v>
      </c>
      <c r="AX2183" s="42"/>
      <c r="AY2183" s="42"/>
      <c r="AZ2183" s="42"/>
      <c r="BA2183" s="42"/>
      <c r="BB2183" s="42"/>
      <c r="BN2183" s="128" t="s">
        <v>4578</v>
      </c>
      <c r="BO2183" s="58" t="str">
        <f t="shared" si="34"/>
        <v>境内资产</v>
      </c>
      <c r="BP2183" s="58" t="str">
        <f>IF(M2183="",VLOOKUP(D2183,Sheet4!$A$1:$B$92,2,0),VLOOKUP(Q2183,Sheet4!$A$1:$B$92,2,0))</f>
        <v>保险资产管理产品</v>
      </c>
    </row>
    <row r="2184" spans="1:68" s="58" customFormat="1" ht="12.75" customHeight="1">
      <c r="A2184" s="137" t="s">
        <v>1734</v>
      </c>
      <c r="B2184" s="50" t="s">
        <v>1735</v>
      </c>
      <c r="C2184" s="252" t="s">
        <v>5552</v>
      </c>
      <c r="D2184" s="257" t="s">
        <v>678</v>
      </c>
      <c r="E2184" s="42" t="s">
        <v>1736</v>
      </c>
      <c r="F2184" s="42" t="s">
        <v>1735</v>
      </c>
      <c r="G2184" s="42"/>
      <c r="H2184" s="307">
        <v>19301.218676979577</v>
      </c>
      <c r="I2184" s="315">
        <v>8561.7246785594125</v>
      </c>
      <c r="J2184" s="105">
        <v>0</v>
      </c>
      <c r="K2184" s="42">
        <v>0</v>
      </c>
      <c r="L2184" s="42" t="s">
        <v>4489</v>
      </c>
      <c r="M2184" s="50" t="s">
        <v>2376</v>
      </c>
      <c r="N2184" s="50" t="s">
        <v>5532</v>
      </c>
      <c r="O2184" s="137" t="s">
        <v>2378</v>
      </c>
      <c r="P2184" s="42" t="s">
        <v>64</v>
      </c>
      <c r="Q2184" s="42" t="s">
        <v>65</v>
      </c>
      <c r="R2184" s="42">
        <v>2</v>
      </c>
      <c r="S2184" s="137" t="s">
        <v>2254</v>
      </c>
      <c r="T2184" s="62">
        <v>16867538196.9</v>
      </c>
      <c r="U2184" s="62">
        <v>14487907740.719999</v>
      </c>
      <c r="Z2184" s="42" t="s">
        <v>68</v>
      </c>
      <c r="AJ2184" s="42"/>
      <c r="AW2184" s="42" t="s">
        <v>2412</v>
      </c>
      <c r="AX2184" s="42"/>
      <c r="AY2184" s="42"/>
      <c r="AZ2184" s="42"/>
      <c r="BA2184" s="42"/>
      <c r="BB2184" s="42"/>
      <c r="BN2184" s="128" t="s">
        <v>4578</v>
      </c>
      <c r="BO2184" s="58" t="str">
        <f t="shared" si="34"/>
        <v>境内资产</v>
      </c>
      <c r="BP2184" s="58" t="str">
        <f>IF(M2184="",VLOOKUP(D2184,Sheet4!$A$1:$B$92,2,0),VLOOKUP(Q2184,Sheet4!$A$1:$B$92,2,0))</f>
        <v>保险资产管理产品</v>
      </c>
    </row>
    <row r="2185" spans="1:68" s="58" customFormat="1" ht="12.75" customHeight="1">
      <c r="A2185" s="137" t="s">
        <v>1737</v>
      </c>
      <c r="B2185" s="50" t="s">
        <v>1738</v>
      </c>
      <c r="C2185" s="252" t="s">
        <v>5552</v>
      </c>
      <c r="D2185" s="257" t="s">
        <v>678</v>
      </c>
      <c r="E2185" s="42" t="s">
        <v>1739</v>
      </c>
      <c r="F2185" s="42" t="s">
        <v>1738</v>
      </c>
      <c r="G2185" s="42"/>
      <c r="H2185" s="307">
        <v>6450.7667934964938</v>
      </c>
      <c r="I2185" s="315">
        <v>3700.618901364141</v>
      </c>
      <c r="J2185" s="105">
        <v>0</v>
      </c>
      <c r="K2185" s="42">
        <v>0</v>
      </c>
      <c r="L2185" s="42" t="s">
        <v>4489</v>
      </c>
      <c r="M2185" s="50" t="s">
        <v>2376</v>
      </c>
      <c r="N2185" s="50" t="s">
        <v>5532</v>
      </c>
      <c r="O2185" s="137" t="s">
        <v>2378</v>
      </c>
      <c r="P2185" s="42" t="s">
        <v>64</v>
      </c>
      <c r="Q2185" s="42" t="s">
        <v>65</v>
      </c>
      <c r="R2185" s="42">
        <v>2</v>
      </c>
      <c r="S2185" s="137" t="s">
        <v>2254</v>
      </c>
      <c r="T2185" s="62">
        <v>16867538196.9</v>
      </c>
      <c r="U2185" s="62">
        <v>14487907740.719999</v>
      </c>
      <c r="Z2185" s="42" t="s">
        <v>68</v>
      </c>
      <c r="AJ2185" s="42"/>
      <c r="AW2185" s="42" t="s">
        <v>2412</v>
      </c>
      <c r="AX2185" s="42"/>
      <c r="AY2185" s="42"/>
      <c r="AZ2185" s="42"/>
      <c r="BA2185" s="42"/>
      <c r="BB2185" s="42"/>
      <c r="BN2185" s="128" t="s">
        <v>4578</v>
      </c>
      <c r="BO2185" s="58" t="str">
        <f t="shared" si="34"/>
        <v>境内资产</v>
      </c>
      <c r="BP2185" s="58" t="str">
        <f>IF(M2185="",VLOOKUP(D2185,Sheet4!$A$1:$B$92,2,0),VLOOKUP(Q2185,Sheet4!$A$1:$B$92,2,0))</f>
        <v>保险资产管理产品</v>
      </c>
    </row>
    <row r="2186" spans="1:68" s="58" customFormat="1" ht="12.75" customHeight="1">
      <c r="A2186" s="137" t="s">
        <v>1743</v>
      </c>
      <c r="B2186" s="50" t="s">
        <v>1744</v>
      </c>
      <c r="C2186" s="252" t="s">
        <v>5552</v>
      </c>
      <c r="D2186" s="257" t="s">
        <v>678</v>
      </c>
      <c r="E2186" s="42" t="s">
        <v>1745</v>
      </c>
      <c r="F2186" s="42" t="s">
        <v>1744</v>
      </c>
      <c r="G2186" s="42"/>
      <c r="H2186" s="307">
        <v>14618.270072049216</v>
      </c>
      <c r="I2186" s="315">
        <v>9955.4826709269837</v>
      </c>
      <c r="J2186" s="105">
        <v>0</v>
      </c>
      <c r="K2186" s="42">
        <v>0</v>
      </c>
      <c r="L2186" s="42" t="s">
        <v>4489</v>
      </c>
      <c r="M2186" s="50" t="s">
        <v>2376</v>
      </c>
      <c r="N2186" s="50" t="s">
        <v>5532</v>
      </c>
      <c r="O2186" s="137" t="s">
        <v>2378</v>
      </c>
      <c r="P2186" s="42" t="s">
        <v>64</v>
      </c>
      <c r="Q2186" s="42" t="s">
        <v>65</v>
      </c>
      <c r="R2186" s="42">
        <v>2</v>
      </c>
      <c r="S2186" s="137" t="s">
        <v>2254</v>
      </c>
      <c r="T2186" s="62">
        <v>16867538196.9</v>
      </c>
      <c r="U2186" s="62">
        <v>14487907740.719999</v>
      </c>
      <c r="Z2186" s="42" t="s">
        <v>68</v>
      </c>
      <c r="AJ2186" s="42"/>
      <c r="AW2186" s="42" t="s">
        <v>2412</v>
      </c>
      <c r="AX2186" s="42"/>
      <c r="AY2186" s="42"/>
      <c r="AZ2186" s="42"/>
      <c r="BA2186" s="42"/>
      <c r="BB2186" s="42"/>
      <c r="BN2186" s="128" t="s">
        <v>4578</v>
      </c>
      <c r="BO2186" s="58" t="str">
        <f t="shared" si="34"/>
        <v>境内资产</v>
      </c>
      <c r="BP2186" s="58" t="str">
        <f>IF(M2186="",VLOOKUP(D2186,Sheet4!$A$1:$B$92,2,0),VLOOKUP(Q2186,Sheet4!$A$1:$B$92,2,0))</f>
        <v>保险资产管理产品</v>
      </c>
    </row>
    <row r="2187" spans="1:68" s="58" customFormat="1" ht="12.75" customHeight="1">
      <c r="A2187" s="137" t="s">
        <v>2011</v>
      </c>
      <c r="B2187" s="50" t="s">
        <v>2012</v>
      </c>
      <c r="C2187" s="252" t="s">
        <v>5552</v>
      </c>
      <c r="D2187" s="257" t="s">
        <v>678</v>
      </c>
      <c r="E2187" s="42" t="s">
        <v>2792</v>
      </c>
      <c r="F2187" s="42" t="s">
        <v>2012</v>
      </c>
      <c r="G2187" s="42"/>
      <c r="H2187" s="307">
        <v>8438.0027565764522</v>
      </c>
      <c r="I2187" s="315">
        <v>5519.1395232695322</v>
      </c>
      <c r="J2187" s="105">
        <v>0</v>
      </c>
      <c r="K2187" s="42">
        <v>0</v>
      </c>
      <c r="L2187" s="42" t="s">
        <v>4489</v>
      </c>
      <c r="M2187" s="50" t="s">
        <v>2376</v>
      </c>
      <c r="N2187" s="50" t="s">
        <v>5532</v>
      </c>
      <c r="O2187" s="137" t="s">
        <v>2378</v>
      </c>
      <c r="P2187" s="42" t="s">
        <v>64</v>
      </c>
      <c r="Q2187" s="42" t="s">
        <v>65</v>
      </c>
      <c r="R2187" s="42">
        <v>2</v>
      </c>
      <c r="S2187" s="137" t="s">
        <v>2254</v>
      </c>
      <c r="T2187" s="62">
        <v>16867538196.9</v>
      </c>
      <c r="U2187" s="62">
        <v>14487907740.719999</v>
      </c>
      <c r="Z2187" s="42" t="s">
        <v>68</v>
      </c>
      <c r="AJ2187" s="42"/>
      <c r="AW2187" s="42" t="s">
        <v>2412</v>
      </c>
      <c r="AX2187" s="42"/>
      <c r="AY2187" s="42"/>
      <c r="AZ2187" s="42"/>
      <c r="BA2187" s="42"/>
      <c r="BB2187" s="42"/>
      <c r="BN2187" s="128" t="s">
        <v>4578</v>
      </c>
      <c r="BO2187" s="58" t="str">
        <f t="shared" si="34"/>
        <v>境内资产</v>
      </c>
      <c r="BP2187" s="58" t="str">
        <f>IF(M2187="",VLOOKUP(D2187,Sheet4!$A$1:$B$92,2,0),VLOOKUP(Q2187,Sheet4!$A$1:$B$92,2,0))</f>
        <v>保险资产管理产品</v>
      </c>
    </row>
    <row r="2188" spans="1:68" s="58" customFormat="1" ht="12.75" customHeight="1">
      <c r="A2188" s="137" t="s">
        <v>2013</v>
      </c>
      <c r="B2188" s="50" t="s">
        <v>2014</v>
      </c>
      <c r="C2188" s="252" t="s">
        <v>5552</v>
      </c>
      <c r="D2188" s="257" t="s">
        <v>678</v>
      </c>
      <c r="E2188" s="42" t="s">
        <v>2793</v>
      </c>
      <c r="F2188" s="42" t="s">
        <v>2014</v>
      </c>
      <c r="G2188" s="42"/>
      <c r="H2188" s="307">
        <v>4136.1807499714632</v>
      </c>
      <c r="I2188" s="315">
        <v>4316.0146956223962</v>
      </c>
      <c r="J2188" s="105">
        <v>0</v>
      </c>
      <c r="K2188" s="42">
        <v>0</v>
      </c>
      <c r="L2188" s="42" t="s">
        <v>4489</v>
      </c>
      <c r="M2188" s="50" t="s">
        <v>2376</v>
      </c>
      <c r="N2188" s="50" t="s">
        <v>5532</v>
      </c>
      <c r="O2188" s="137" t="s">
        <v>2378</v>
      </c>
      <c r="P2188" s="42" t="s">
        <v>64</v>
      </c>
      <c r="Q2188" s="42" t="s">
        <v>65</v>
      </c>
      <c r="R2188" s="42">
        <v>2</v>
      </c>
      <c r="S2188" s="137" t="s">
        <v>2254</v>
      </c>
      <c r="T2188" s="62">
        <v>16867538196.9</v>
      </c>
      <c r="U2188" s="62">
        <v>14487907740.719999</v>
      </c>
      <c r="Z2188" s="42" t="s">
        <v>68</v>
      </c>
      <c r="AJ2188" s="42"/>
      <c r="AW2188" s="42" t="s">
        <v>2412</v>
      </c>
      <c r="AX2188" s="42"/>
      <c r="AY2188" s="42"/>
      <c r="AZ2188" s="42"/>
      <c r="BA2188" s="42"/>
      <c r="BB2188" s="42"/>
      <c r="BN2188" s="128" t="s">
        <v>4578</v>
      </c>
      <c r="BO2188" s="58" t="str">
        <f t="shared" si="34"/>
        <v>境内资产</v>
      </c>
      <c r="BP2188" s="58" t="str">
        <f>IF(M2188="",VLOOKUP(D2188,Sheet4!$A$1:$B$92,2,0),VLOOKUP(Q2188,Sheet4!$A$1:$B$92,2,0))</f>
        <v>保险资产管理产品</v>
      </c>
    </row>
    <row r="2189" spans="1:68" s="58" customFormat="1" ht="12.75" customHeight="1">
      <c r="A2189" s="137" t="s">
        <v>2019</v>
      </c>
      <c r="B2189" s="50" t="s">
        <v>2020</v>
      </c>
      <c r="C2189" s="252" t="s">
        <v>5552</v>
      </c>
      <c r="D2189" s="257" t="s">
        <v>678</v>
      </c>
      <c r="E2189" s="42" t="s">
        <v>2795</v>
      </c>
      <c r="F2189" s="42" t="s">
        <v>2020</v>
      </c>
      <c r="G2189" s="42"/>
      <c r="H2189" s="307">
        <v>1401.6228580115355</v>
      </c>
      <c r="I2189" s="315">
        <v>2942.3380607112385</v>
      </c>
      <c r="J2189" s="105">
        <v>0</v>
      </c>
      <c r="K2189" s="42">
        <v>0</v>
      </c>
      <c r="L2189" s="42" t="s">
        <v>4489</v>
      </c>
      <c r="M2189" s="50" t="s">
        <v>2376</v>
      </c>
      <c r="N2189" s="50" t="s">
        <v>5532</v>
      </c>
      <c r="O2189" s="137" t="s">
        <v>2378</v>
      </c>
      <c r="P2189" s="42" t="s">
        <v>64</v>
      </c>
      <c r="Q2189" s="42" t="s">
        <v>65</v>
      </c>
      <c r="R2189" s="42">
        <v>2</v>
      </c>
      <c r="S2189" s="137" t="s">
        <v>2254</v>
      </c>
      <c r="T2189" s="62">
        <v>16867538196.9</v>
      </c>
      <c r="U2189" s="62">
        <v>14487907740.719999</v>
      </c>
      <c r="Z2189" s="42" t="s">
        <v>68</v>
      </c>
      <c r="AJ2189" s="42"/>
      <c r="AW2189" s="42" t="s">
        <v>2412</v>
      </c>
      <c r="AX2189" s="42"/>
      <c r="AY2189" s="42"/>
      <c r="AZ2189" s="42"/>
      <c r="BA2189" s="42"/>
      <c r="BB2189" s="42"/>
      <c r="BN2189" s="128" t="s">
        <v>4578</v>
      </c>
      <c r="BO2189" s="58" t="str">
        <f t="shared" si="34"/>
        <v>境内资产</v>
      </c>
      <c r="BP2189" s="58" t="str">
        <f>IF(M2189="",VLOOKUP(D2189,Sheet4!$A$1:$B$92,2,0),VLOOKUP(Q2189,Sheet4!$A$1:$B$92,2,0))</f>
        <v>保险资产管理产品</v>
      </c>
    </row>
    <row r="2190" spans="1:68" s="58" customFormat="1" ht="12.75" customHeight="1">
      <c r="A2190" s="137" t="s">
        <v>1755</v>
      </c>
      <c r="B2190" s="50" t="s">
        <v>1756</v>
      </c>
      <c r="C2190" s="252" t="s">
        <v>5552</v>
      </c>
      <c r="D2190" s="257" t="s">
        <v>678</v>
      </c>
      <c r="E2190" s="42" t="s">
        <v>1757</v>
      </c>
      <c r="F2190" s="42" t="s">
        <v>1756</v>
      </c>
      <c r="G2190" s="42"/>
      <c r="H2190" s="307">
        <v>8641.3714143954894</v>
      </c>
      <c r="I2190" s="315">
        <v>6883.5539813817068</v>
      </c>
      <c r="J2190" s="105">
        <v>0</v>
      </c>
      <c r="K2190" s="42">
        <v>0</v>
      </c>
      <c r="L2190" s="42" t="s">
        <v>4489</v>
      </c>
      <c r="M2190" s="50" t="s">
        <v>2376</v>
      </c>
      <c r="N2190" s="50" t="s">
        <v>5532</v>
      </c>
      <c r="O2190" s="137" t="s">
        <v>2378</v>
      </c>
      <c r="P2190" s="42" t="s">
        <v>64</v>
      </c>
      <c r="Q2190" s="42" t="s">
        <v>65</v>
      </c>
      <c r="R2190" s="42">
        <v>2</v>
      </c>
      <c r="S2190" s="137" t="s">
        <v>2254</v>
      </c>
      <c r="T2190" s="62">
        <v>16867538196.9</v>
      </c>
      <c r="U2190" s="62">
        <v>14487907740.719999</v>
      </c>
      <c r="Z2190" s="42" t="s">
        <v>68</v>
      </c>
      <c r="AJ2190" s="42"/>
      <c r="AW2190" s="42" t="s">
        <v>2412</v>
      </c>
      <c r="AX2190" s="42"/>
      <c r="AY2190" s="42"/>
      <c r="AZ2190" s="42"/>
      <c r="BA2190" s="42"/>
      <c r="BB2190" s="42"/>
      <c r="BN2190" s="128" t="s">
        <v>4578</v>
      </c>
      <c r="BO2190" s="58" t="str">
        <f t="shared" si="34"/>
        <v>境内资产</v>
      </c>
      <c r="BP2190" s="58" t="str">
        <f>IF(M2190="",VLOOKUP(D2190,Sheet4!$A$1:$B$92,2,0),VLOOKUP(Q2190,Sheet4!$A$1:$B$92,2,0))</f>
        <v>保险资产管理产品</v>
      </c>
    </row>
    <row r="2191" spans="1:68" s="58" customFormat="1" ht="12.75" customHeight="1">
      <c r="A2191" s="137" t="s">
        <v>1758</v>
      </c>
      <c r="B2191" s="50" t="s">
        <v>1759</v>
      </c>
      <c r="C2191" s="252" t="s">
        <v>5552</v>
      </c>
      <c r="D2191" s="257" t="s">
        <v>678</v>
      </c>
      <c r="E2191" s="42" t="s">
        <v>1760</v>
      </c>
      <c r="F2191" s="42" t="s">
        <v>1759</v>
      </c>
      <c r="G2191" s="42"/>
      <c r="H2191" s="307">
        <v>20622.965240893853</v>
      </c>
      <c r="I2191" s="315">
        <v>10901.422399698926</v>
      </c>
      <c r="J2191" s="105">
        <v>0</v>
      </c>
      <c r="K2191" s="42">
        <v>0</v>
      </c>
      <c r="L2191" s="42" t="s">
        <v>4489</v>
      </c>
      <c r="M2191" s="50" t="s">
        <v>2376</v>
      </c>
      <c r="N2191" s="50" t="s">
        <v>5532</v>
      </c>
      <c r="O2191" s="137" t="s">
        <v>2378</v>
      </c>
      <c r="P2191" s="42" t="s">
        <v>64</v>
      </c>
      <c r="Q2191" s="42" t="s">
        <v>65</v>
      </c>
      <c r="R2191" s="42">
        <v>2</v>
      </c>
      <c r="S2191" s="137" t="s">
        <v>2254</v>
      </c>
      <c r="T2191" s="62">
        <v>16867538196.9</v>
      </c>
      <c r="U2191" s="62">
        <v>14487907740.719999</v>
      </c>
      <c r="Z2191" s="42" t="s">
        <v>68</v>
      </c>
      <c r="AJ2191" s="42"/>
      <c r="AW2191" s="42" t="s">
        <v>2412</v>
      </c>
      <c r="AX2191" s="42"/>
      <c r="AY2191" s="42"/>
      <c r="AZ2191" s="42"/>
      <c r="BA2191" s="42"/>
      <c r="BB2191" s="42"/>
      <c r="BN2191" s="128" t="s">
        <v>4578</v>
      </c>
      <c r="BO2191" s="58" t="str">
        <f t="shared" si="34"/>
        <v>境内资产</v>
      </c>
      <c r="BP2191" s="58" t="str">
        <f>IF(M2191="",VLOOKUP(D2191,Sheet4!$A$1:$B$92,2,0),VLOOKUP(Q2191,Sheet4!$A$1:$B$92,2,0))</f>
        <v>保险资产管理产品</v>
      </c>
    </row>
    <row r="2192" spans="1:68" s="58" customFormat="1" ht="12.75" customHeight="1">
      <c r="A2192" s="137" t="s">
        <v>1761</v>
      </c>
      <c r="B2192" s="50" t="s">
        <v>1762</v>
      </c>
      <c r="C2192" s="252" t="s">
        <v>5552</v>
      </c>
      <c r="D2192" s="257" t="s">
        <v>678</v>
      </c>
      <c r="E2192" s="42" t="s">
        <v>1763</v>
      </c>
      <c r="F2192" s="42" t="s">
        <v>1762</v>
      </c>
      <c r="G2192" s="42"/>
      <c r="H2192" s="307">
        <v>3135.9455020330724</v>
      </c>
      <c r="I2192" s="315">
        <v>3691.1371470979411</v>
      </c>
      <c r="J2192" s="105">
        <v>0</v>
      </c>
      <c r="K2192" s="42">
        <v>0</v>
      </c>
      <c r="L2192" s="42" t="s">
        <v>4489</v>
      </c>
      <c r="M2192" s="50" t="s">
        <v>2376</v>
      </c>
      <c r="N2192" s="50" t="s">
        <v>5532</v>
      </c>
      <c r="O2192" s="137" t="s">
        <v>2378</v>
      </c>
      <c r="P2192" s="42" t="s">
        <v>64</v>
      </c>
      <c r="Q2192" s="42" t="s">
        <v>65</v>
      </c>
      <c r="R2192" s="42">
        <v>2</v>
      </c>
      <c r="S2192" s="137" t="s">
        <v>2254</v>
      </c>
      <c r="T2192" s="62">
        <v>16867538196.9</v>
      </c>
      <c r="U2192" s="62">
        <v>14487907740.719999</v>
      </c>
      <c r="Z2192" s="42" t="s">
        <v>68</v>
      </c>
      <c r="AJ2192" s="42"/>
      <c r="AW2192" s="42" t="s">
        <v>2412</v>
      </c>
      <c r="AX2192" s="42"/>
      <c r="AY2192" s="42"/>
      <c r="AZ2192" s="42"/>
      <c r="BA2192" s="42"/>
      <c r="BB2192" s="42"/>
      <c r="BN2192" s="128" t="s">
        <v>4578</v>
      </c>
      <c r="BO2192" s="58" t="str">
        <f t="shared" si="34"/>
        <v>境内资产</v>
      </c>
      <c r="BP2192" s="58" t="str">
        <f>IF(M2192="",VLOOKUP(D2192,Sheet4!$A$1:$B$92,2,0),VLOOKUP(Q2192,Sheet4!$A$1:$B$92,2,0))</f>
        <v>保险资产管理产品</v>
      </c>
    </row>
    <row r="2193" spans="1:68" s="58" customFormat="1" ht="12.75" customHeight="1">
      <c r="A2193" s="137" t="s">
        <v>1621</v>
      </c>
      <c r="B2193" s="50" t="s">
        <v>1622</v>
      </c>
      <c r="C2193" s="252" t="s">
        <v>5552</v>
      </c>
      <c r="D2193" s="257" t="s">
        <v>678</v>
      </c>
      <c r="E2193" s="42" t="s">
        <v>1623</v>
      </c>
      <c r="F2193" s="42" t="s">
        <v>1622</v>
      </c>
      <c r="G2193" s="42"/>
      <c r="H2193" s="307">
        <v>3238.8474878062502</v>
      </c>
      <c r="I2193" s="315">
        <v>3126.2242087117265</v>
      </c>
      <c r="J2193" s="105">
        <v>0</v>
      </c>
      <c r="K2193" s="42">
        <v>0</v>
      </c>
      <c r="L2193" s="42" t="s">
        <v>4489</v>
      </c>
      <c r="M2193" s="50" t="s">
        <v>2376</v>
      </c>
      <c r="N2193" s="50" t="s">
        <v>5532</v>
      </c>
      <c r="O2193" s="137" t="s">
        <v>2378</v>
      </c>
      <c r="P2193" s="42" t="s">
        <v>64</v>
      </c>
      <c r="Q2193" s="42" t="s">
        <v>65</v>
      </c>
      <c r="R2193" s="42">
        <v>2</v>
      </c>
      <c r="S2193" s="137" t="s">
        <v>2254</v>
      </c>
      <c r="T2193" s="62">
        <v>16867538196.9</v>
      </c>
      <c r="U2193" s="62">
        <v>14487907740.719999</v>
      </c>
      <c r="Z2193" s="42" t="s">
        <v>68</v>
      </c>
      <c r="AJ2193" s="42"/>
      <c r="AW2193" s="42" t="s">
        <v>2412</v>
      </c>
      <c r="AX2193" s="42"/>
      <c r="AY2193" s="42"/>
      <c r="AZ2193" s="42"/>
      <c r="BA2193" s="42"/>
      <c r="BB2193" s="42"/>
      <c r="BN2193" s="128" t="s">
        <v>4578</v>
      </c>
      <c r="BO2193" s="58" t="str">
        <f t="shared" si="34"/>
        <v>境内资产</v>
      </c>
      <c r="BP2193" s="58" t="str">
        <f>IF(M2193="",VLOOKUP(D2193,Sheet4!$A$1:$B$92,2,0),VLOOKUP(Q2193,Sheet4!$A$1:$B$92,2,0))</f>
        <v>保险资产管理产品</v>
      </c>
    </row>
    <row r="2194" spans="1:68" s="58" customFormat="1" ht="12.75" customHeight="1">
      <c r="A2194" s="137" t="s">
        <v>2035</v>
      </c>
      <c r="B2194" s="50" t="s">
        <v>2036</v>
      </c>
      <c r="C2194" s="252" t="s">
        <v>5552</v>
      </c>
      <c r="D2194" s="257" t="s">
        <v>678</v>
      </c>
      <c r="E2194" s="42" t="s">
        <v>4460</v>
      </c>
      <c r="F2194" s="42" t="s">
        <v>2036</v>
      </c>
      <c r="G2194" s="42"/>
      <c r="H2194" s="307">
        <v>34630.879819636844</v>
      </c>
      <c r="I2194" s="315">
        <v>27585.956361438384</v>
      </c>
      <c r="J2194" s="105">
        <v>0</v>
      </c>
      <c r="K2194" s="42">
        <v>0</v>
      </c>
      <c r="L2194" s="42" t="s">
        <v>4489</v>
      </c>
      <c r="M2194" s="50" t="s">
        <v>2376</v>
      </c>
      <c r="N2194" s="50" t="s">
        <v>5532</v>
      </c>
      <c r="O2194" s="137" t="s">
        <v>2378</v>
      </c>
      <c r="P2194" s="42" t="s">
        <v>64</v>
      </c>
      <c r="Q2194" s="42" t="s">
        <v>65</v>
      </c>
      <c r="R2194" s="42">
        <v>2</v>
      </c>
      <c r="S2194" s="137" t="s">
        <v>2254</v>
      </c>
      <c r="T2194" s="62">
        <v>16867538196.9</v>
      </c>
      <c r="U2194" s="62">
        <v>14487907740.719999</v>
      </c>
      <c r="Z2194" s="42" t="s">
        <v>68</v>
      </c>
      <c r="AJ2194" s="42"/>
      <c r="AW2194" s="42" t="s">
        <v>2412</v>
      </c>
      <c r="AX2194" s="42"/>
      <c r="AY2194" s="42"/>
      <c r="AZ2194" s="42"/>
      <c r="BA2194" s="42"/>
      <c r="BB2194" s="42"/>
      <c r="BN2194" s="128" t="s">
        <v>4578</v>
      </c>
      <c r="BO2194" s="58" t="str">
        <f t="shared" si="34"/>
        <v>境内资产</v>
      </c>
      <c r="BP2194" s="58" t="str">
        <f>IF(M2194="",VLOOKUP(D2194,Sheet4!$A$1:$B$92,2,0),VLOOKUP(Q2194,Sheet4!$A$1:$B$92,2,0))</f>
        <v>保险资产管理产品</v>
      </c>
    </row>
    <row r="2195" spans="1:68" s="58" customFormat="1" ht="12.75" customHeight="1">
      <c r="A2195" s="137" t="s">
        <v>1627</v>
      </c>
      <c r="B2195" s="50" t="s">
        <v>1628</v>
      </c>
      <c r="C2195" s="252" t="s">
        <v>5552</v>
      </c>
      <c r="D2195" s="257" t="s">
        <v>678</v>
      </c>
      <c r="E2195" s="42" t="s">
        <v>1629</v>
      </c>
      <c r="F2195" s="42" t="s">
        <v>1628</v>
      </c>
      <c r="G2195" s="42"/>
      <c r="H2195" s="307">
        <v>11252.207384372459</v>
      </c>
      <c r="I2195" s="315">
        <v>6079.8006434269037</v>
      </c>
      <c r="J2195" s="105">
        <v>0</v>
      </c>
      <c r="K2195" s="42">
        <v>0</v>
      </c>
      <c r="L2195" s="42" t="s">
        <v>4489</v>
      </c>
      <c r="M2195" s="50" t="s">
        <v>2376</v>
      </c>
      <c r="N2195" s="50" t="s">
        <v>5532</v>
      </c>
      <c r="O2195" s="137" t="s">
        <v>2378</v>
      </c>
      <c r="P2195" s="42" t="s">
        <v>64</v>
      </c>
      <c r="Q2195" s="42" t="s">
        <v>65</v>
      </c>
      <c r="R2195" s="42">
        <v>2</v>
      </c>
      <c r="S2195" s="137" t="s">
        <v>2254</v>
      </c>
      <c r="T2195" s="62">
        <v>16867538196.9</v>
      </c>
      <c r="U2195" s="62">
        <v>14487907740.719999</v>
      </c>
      <c r="Z2195" s="42" t="s">
        <v>68</v>
      </c>
      <c r="AJ2195" s="42"/>
      <c r="AW2195" s="42" t="s">
        <v>2412</v>
      </c>
      <c r="AX2195" s="42"/>
      <c r="AY2195" s="42"/>
      <c r="AZ2195" s="42"/>
      <c r="BA2195" s="42"/>
      <c r="BB2195" s="42"/>
      <c r="BN2195" s="128" t="s">
        <v>4578</v>
      </c>
      <c r="BO2195" s="58" t="str">
        <f t="shared" si="34"/>
        <v>境内资产</v>
      </c>
      <c r="BP2195" s="58" t="str">
        <f>IF(M2195="",VLOOKUP(D2195,Sheet4!$A$1:$B$92,2,0),VLOOKUP(Q2195,Sheet4!$A$1:$B$92,2,0))</f>
        <v>保险资产管理产品</v>
      </c>
    </row>
    <row r="2196" spans="1:68" s="58" customFormat="1" ht="12.75" customHeight="1">
      <c r="A2196" s="137" t="s">
        <v>1630</v>
      </c>
      <c r="B2196" s="50" t="s">
        <v>1631</v>
      </c>
      <c r="C2196" s="252" t="s">
        <v>5552</v>
      </c>
      <c r="D2196" s="257" t="s">
        <v>678</v>
      </c>
      <c r="E2196" s="42" t="s">
        <v>1632</v>
      </c>
      <c r="F2196" s="42" t="s">
        <v>1631</v>
      </c>
      <c r="G2196" s="42"/>
      <c r="H2196" s="307">
        <v>7020.8897063321356</v>
      </c>
      <c r="I2196" s="315">
        <v>4701.5528048800415</v>
      </c>
      <c r="J2196" s="105">
        <v>0</v>
      </c>
      <c r="K2196" s="42">
        <v>0</v>
      </c>
      <c r="L2196" s="42" t="s">
        <v>4489</v>
      </c>
      <c r="M2196" s="50" t="s">
        <v>2376</v>
      </c>
      <c r="N2196" s="50" t="s">
        <v>5532</v>
      </c>
      <c r="O2196" s="137" t="s">
        <v>2378</v>
      </c>
      <c r="P2196" s="42" t="s">
        <v>64</v>
      </c>
      <c r="Q2196" s="42" t="s">
        <v>65</v>
      </c>
      <c r="R2196" s="42">
        <v>2</v>
      </c>
      <c r="S2196" s="137" t="s">
        <v>2254</v>
      </c>
      <c r="T2196" s="62">
        <v>16867538196.9</v>
      </c>
      <c r="U2196" s="62">
        <v>14487907740.719999</v>
      </c>
      <c r="Z2196" s="42" t="s">
        <v>68</v>
      </c>
      <c r="AJ2196" s="42"/>
      <c r="AW2196" s="42" t="s">
        <v>2412</v>
      </c>
      <c r="AX2196" s="42"/>
      <c r="AY2196" s="42"/>
      <c r="AZ2196" s="42"/>
      <c r="BA2196" s="42"/>
      <c r="BB2196" s="42"/>
      <c r="BN2196" s="128" t="s">
        <v>4578</v>
      </c>
      <c r="BO2196" s="58" t="str">
        <f t="shared" si="34"/>
        <v>境内资产</v>
      </c>
      <c r="BP2196" s="58" t="str">
        <f>IF(M2196="",VLOOKUP(D2196,Sheet4!$A$1:$B$92,2,0),VLOOKUP(Q2196,Sheet4!$A$1:$B$92,2,0))</f>
        <v>保险资产管理产品</v>
      </c>
    </row>
    <row r="2197" spans="1:68" s="58" customFormat="1" ht="12.75" customHeight="1">
      <c r="A2197" s="137" t="s">
        <v>1633</v>
      </c>
      <c r="B2197" s="50" t="s">
        <v>1634</v>
      </c>
      <c r="C2197" s="252" t="s">
        <v>5552</v>
      </c>
      <c r="D2197" s="257" t="s">
        <v>678</v>
      </c>
      <c r="E2197" s="42" t="s">
        <v>1635</v>
      </c>
      <c r="F2197" s="42" t="s">
        <v>1634</v>
      </c>
      <c r="G2197" s="42"/>
      <c r="H2197" s="307">
        <v>21231.304613819262</v>
      </c>
      <c r="I2197" s="315">
        <v>9445.8234079278027</v>
      </c>
      <c r="J2197" s="105">
        <v>0</v>
      </c>
      <c r="K2197" s="42">
        <v>0</v>
      </c>
      <c r="L2197" s="42" t="s">
        <v>4489</v>
      </c>
      <c r="M2197" s="50" t="s">
        <v>2376</v>
      </c>
      <c r="N2197" s="50" t="s">
        <v>5532</v>
      </c>
      <c r="O2197" s="137" t="s">
        <v>2378</v>
      </c>
      <c r="P2197" s="42" t="s">
        <v>64</v>
      </c>
      <c r="Q2197" s="42" t="s">
        <v>65</v>
      </c>
      <c r="R2197" s="42">
        <v>2</v>
      </c>
      <c r="S2197" s="137" t="s">
        <v>2254</v>
      </c>
      <c r="T2197" s="62">
        <v>16867538196.9</v>
      </c>
      <c r="U2197" s="62">
        <v>14487907740.719999</v>
      </c>
      <c r="Z2197" s="42" t="s">
        <v>68</v>
      </c>
      <c r="AJ2197" s="42"/>
      <c r="AW2197" s="42" t="s">
        <v>2412</v>
      </c>
      <c r="AX2197" s="42"/>
      <c r="AY2197" s="42"/>
      <c r="AZ2197" s="42"/>
      <c r="BA2197" s="42"/>
      <c r="BB2197" s="42"/>
      <c r="BN2197" s="128" t="s">
        <v>4578</v>
      </c>
      <c r="BO2197" s="58" t="str">
        <f t="shared" si="34"/>
        <v>境内资产</v>
      </c>
      <c r="BP2197" s="58" t="str">
        <f>IF(M2197="",VLOOKUP(D2197,Sheet4!$A$1:$B$92,2,0),VLOOKUP(Q2197,Sheet4!$A$1:$B$92,2,0))</f>
        <v>保险资产管理产品</v>
      </c>
    </row>
    <row r="2198" spans="1:68" s="58" customFormat="1" ht="12.75" customHeight="1">
      <c r="A2198" s="137" t="s">
        <v>1764</v>
      </c>
      <c r="B2198" s="50" t="s">
        <v>1765</v>
      </c>
      <c r="C2198" s="252" t="s">
        <v>5552</v>
      </c>
      <c r="D2198" s="257" t="s">
        <v>678</v>
      </c>
      <c r="E2198" s="42" t="s">
        <v>1766</v>
      </c>
      <c r="F2198" s="42" t="s">
        <v>1765</v>
      </c>
      <c r="G2198" s="42"/>
      <c r="H2198" s="307">
        <v>8298.141890753026</v>
      </c>
      <c r="I2198" s="315">
        <v>5785.4969717980284</v>
      </c>
      <c r="J2198" s="105">
        <v>0</v>
      </c>
      <c r="K2198" s="42">
        <v>0</v>
      </c>
      <c r="L2198" s="42" t="s">
        <v>4489</v>
      </c>
      <c r="M2198" s="50" t="s">
        <v>2376</v>
      </c>
      <c r="N2198" s="50" t="s">
        <v>5532</v>
      </c>
      <c r="O2198" s="137" t="s">
        <v>2378</v>
      </c>
      <c r="P2198" s="42" t="s">
        <v>64</v>
      </c>
      <c r="Q2198" s="42" t="s">
        <v>65</v>
      </c>
      <c r="R2198" s="42">
        <v>2</v>
      </c>
      <c r="S2198" s="137" t="s">
        <v>2254</v>
      </c>
      <c r="T2198" s="62">
        <v>16867538196.9</v>
      </c>
      <c r="U2198" s="62">
        <v>14487907740.719999</v>
      </c>
      <c r="Z2198" s="42" t="s">
        <v>68</v>
      </c>
      <c r="AJ2198" s="42"/>
      <c r="AW2198" s="42" t="s">
        <v>2412</v>
      </c>
      <c r="AX2198" s="42"/>
      <c r="AY2198" s="42"/>
      <c r="AZ2198" s="42"/>
      <c r="BA2198" s="42"/>
      <c r="BB2198" s="42"/>
      <c r="BN2198" s="128" t="s">
        <v>4578</v>
      </c>
      <c r="BO2198" s="58" t="str">
        <f t="shared" si="34"/>
        <v>境内资产</v>
      </c>
      <c r="BP2198" s="58" t="str">
        <f>IF(M2198="",VLOOKUP(D2198,Sheet4!$A$1:$B$92,2,0),VLOOKUP(Q2198,Sheet4!$A$1:$B$92,2,0))</f>
        <v>保险资产管理产品</v>
      </c>
    </row>
    <row r="2199" spans="1:68" s="58" customFormat="1" ht="12.75" customHeight="1">
      <c r="A2199" s="137" t="s">
        <v>1826</v>
      </c>
      <c r="B2199" s="50" t="s">
        <v>1827</v>
      </c>
      <c r="C2199" s="252" t="s">
        <v>5552</v>
      </c>
      <c r="D2199" s="257" t="s">
        <v>678</v>
      </c>
      <c r="E2199" s="42" t="s">
        <v>1828</v>
      </c>
      <c r="F2199" s="42" t="s">
        <v>1827</v>
      </c>
      <c r="G2199" s="42"/>
      <c r="H2199" s="307">
        <v>2679.7234099193997</v>
      </c>
      <c r="I2199" s="315">
        <v>1819.0895271613624</v>
      </c>
      <c r="J2199" s="105">
        <v>0</v>
      </c>
      <c r="K2199" s="42">
        <v>0</v>
      </c>
      <c r="L2199" s="42" t="s">
        <v>4489</v>
      </c>
      <c r="M2199" s="50" t="s">
        <v>2376</v>
      </c>
      <c r="N2199" s="50" t="s">
        <v>5532</v>
      </c>
      <c r="O2199" s="137" t="s">
        <v>2378</v>
      </c>
      <c r="P2199" s="42" t="s">
        <v>64</v>
      </c>
      <c r="Q2199" s="42" t="s">
        <v>65</v>
      </c>
      <c r="R2199" s="42">
        <v>2</v>
      </c>
      <c r="S2199" s="137" t="s">
        <v>2254</v>
      </c>
      <c r="T2199" s="62">
        <v>16867538196.9</v>
      </c>
      <c r="U2199" s="62">
        <v>14487907740.719999</v>
      </c>
      <c r="Z2199" s="42" t="s">
        <v>68</v>
      </c>
      <c r="AJ2199" s="42"/>
      <c r="AW2199" s="42" t="s">
        <v>2412</v>
      </c>
      <c r="AX2199" s="42"/>
      <c r="AY2199" s="42"/>
      <c r="AZ2199" s="42"/>
      <c r="BA2199" s="42"/>
      <c r="BB2199" s="42"/>
      <c r="BN2199" s="128" t="s">
        <v>4578</v>
      </c>
      <c r="BO2199" s="58" t="str">
        <f t="shared" si="34"/>
        <v>境内资产</v>
      </c>
      <c r="BP2199" s="58" t="str">
        <f>IF(M2199="",VLOOKUP(D2199,Sheet4!$A$1:$B$92,2,0),VLOOKUP(Q2199,Sheet4!$A$1:$B$92,2,0))</f>
        <v>保险资产管理产品</v>
      </c>
    </row>
    <row r="2200" spans="1:68" s="58" customFormat="1" ht="12.75" customHeight="1">
      <c r="A2200" s="137" t="s">
        <v>2245</v>
      </c>
      <c r="B2200" s="50" t="s">
        <v>2246</v>
      </c>
      <c r="C2200" s="252" t="s">
        <v>5552</v>
      </c>
      <c r="D2200" s="257" t="s">
        <v>678</v>
      </c>
      <c r="E2200" s="42" t="s">
        <v>2814</v>
      </c>
      <c r="F2200" s="42" t="s">
        <v>2246</v>
      </c>
      <c r="G2200" s="42"/>
      <c r="H2200" s="307">
        <v>13408.737574676923</v>
      </c>
      <c r="I2200" s="315">
        <v>5535.3084094918931</v>
      </c>
      <c r="J2200" s="105">
        <v>0</v>
      </c>
      <c r="K2200" s="42">
        <v>0</v>
      </c>
      <c r="L2200" s="42" t="s">
        <v>4489</v>
      </c>
      <c r="M2200" s="50" t="s">
        <v>2376</v>
      </c>
      <c r="N2200" s="50" t="s">
        <v>5532</v>
      </c>
      <c r="O2200" s="137" t="s">
        <v>2378</v>
      </c>
      <c r="P2200" s="42" t="s">
        <v>64</v>
      </c>
      <c r="Q2200" s="42" t="s">
        <v>65</v>
      </c>
      <c r="R2200" s="42">
        <v>2</v>
      </c>
      <c r="S2200" s="137" t="s">
        <v>2254</v>
      </c>
      <c r="T2200" s="62">
        <v>16867538196.9</v>
      </c>
      <c r="U2200" s="62">
        <v>14487907740.719999</v>
      </c>
      <c r="Z2200" s="42" t="s">
        <v>68</v>
      </c>
      <c r="AJ2200" s="42"/>
      <c r="AW2200" s="42" t="s">
        <v>2412</v>
      </c>
      <c r="AX2200" s="42"/>
      <c r="AY2200" s="42"/>
      <c r="AZ2200" s="42"/>
      <c r="BA2200" s="42"/>
      <c r="BB2200" s="42"/>
      <c r="BN2200" s="128" t="s">
        <v>4578</v>
      </c>
      <c r="BO2200" s="58" t="str">
        <f t="shared" si="34"/>
        <v>境内资产</v>
      </c>
      <c r="BP2200" s="58" t="str">
        <f>IF(M2200="",VLOOKUP(D2200,Sheet4!$A$1:$B$92,2,0),VLOOKUP(Q2200,Sheet4!$A$1:$B$92,2,0))</f>
        <v>保险资产管理产品</v>
      </c>
    </row>
    <row r="2201" spans="1:68" s="58" customFormat="1" ht="12.75" customHeight="1">
      <c r="A2201" s="137" t="s">
        <v>1639</v>
      </c>
      <c r="B2201" s="50" t="s">
        <v>1640</v>
      </c>
      <c r="C2201" s="252" t="s">
        <v>5552</v>
      </c>
      <c r="D2201" s="257" t="s">
        <v>678</v>
      </c>
      <c r="E2201" s="42" t="s">
        <v>1641</v>
      </c>
      <c r="F2201" s="42" t="s">
        <v>1640</v>
      </c>
      <c r="G2201" s="42"/>
      <c r="H2201" s="307">
        <v>4692.6599174577414</v>
      </c>
      <c r="I2201" s="315">
        <v>3203.7749778152761</v>
      </c>
      <c r="J2201" s="105">
        <v>0</v>
      </c>
      <c r="K2201" s="42">
        <v>0</v>
      </c>
      <c r="L2201" s="42" t="s">
        <v>4489</v>
      </c>
      <c r="M2201" s="50" t="s">
        <v>2376</v>
      </c>
      <c r="N2201" s="50" t="s">
        <v>5532</v>
      </c>
      <c r="O2201" s="137" t="s">
        <v>2378</v>
      </c>
      <c r="P2201" s="42" t="s">
        <v>64</v>
      </c>
      <c r="Q2201" s="42" t="s">
        <v>65</v>
      </c>
      <c r="R2201" s="42">
        <v>2</v>
      </c>
      <c r="S2201" s="137" t="s">
        <v>2254</v>
      </c>
      <c r="T2201" s="62">
        <v>16867538196.9</v>
      </c>
      <c r="U2201" s="62">
        <v>14487907740.719999</v>
      </c>
      <c r="Z2201" s="42" t="s">
        <v>68</v>
      </c>
      <c r="AJ2201" s="42"/>
      <c r="AW2201" s="42" t="s">
        <v>2412</v>
      </c>
      <c r="AX2201" s="42"/>
      <c r="AY2201" s="42"/>
      <c r="AZ2201" s="42"/>
      <c r="BA2201" s="42"/>
      <c r="BB2201" s="42"/>
      <c r="BN2201" s="128" t="s">
        <v>4578</v>
      </c>
      <c r="BO2201" s="58" t="str">
        <f t="shared" si="34"/>
        <v>境内资产</v>
      </c>
      <c r="BP2201" s="58" t="str">
        <f>IF(M2201="",VLOOKUP(D2201,Sheet4!$A$1:$B$92,2,0),VLOOKUP(Q2201,Sheet4!$A$1:$B$92,2,0))</f>
        <v>保险资产管理产品</v>
      </c>
    </row>
    <row r="2202" spans="1:68" s="58" customFormat="1" ht="12.75" customHeight="1">
      <c r="A2202" s="137" t="s">
        <v>1642</v>
      </c>
      <c r="B2202" s="50" t="s">
        <v>1643</v>
      </c>
      <c r="C2202" s="252" t="s">
        <v>5552</v>
      </c>
      <c r="D2202" s="257" t="s">
        <v>678</v>
      </c>
      <c r="E2202" s="42" t="s">
        <v>1644</v>
      </c>
      <c r="F2202" s="42" t="s">
        <v>1643</v>
      </c>
      <c r="G2202" s="42"/>
      <c r="H2202" s="307">
        <v>11192.462351701435</v>
      </c>
      <c r="I2202" s="315">
        <v>5466.9798940114688</v>
      </c>
      <c r="J2202" s="105">
        <v>0</v>
      </c>
      <c r="K2202" s="42">
        <v>0</v>
      </c>
      <c r="L2202" s="42" t="s">
        <v>4489</v>
      </c>
      <c r="M2202" s="50" t="s">
        <v>2376</v>
      </c>
      <c r="N2202" s="50" t="s">
        <v>5532</v>
      </c>
      <c r="O2202" s="137" t="s">
        <v>2378</v>
      </c>
      <c r="P2202" s="42" t="s">
        <v>64</v>
      </c>
      <c r="Q2202" s="42" t="s">
        <v>65</v>
      </c>
      <c r="R2202" s="42">
        <v>2</v>
      </c>
      <c r="S2202" s="137" t="s">
        <v>2254</v>
      </c>
      <c r="T2202" s="62">
        <v>16867538196.9</v>
      </c>
      <c r="U2202" s="62">
        <v>14487907740.719999</v>
      </c>
      <c r="Z2202" s="42" t="s">
        <v>68</v>
      </c>
      <c r="AJ2202" s="42"/>
      <c r="AW2202" s="42" t="s">
        <v>2412</v>
      </c>
      <c r="AX2202" s="42"/>
      <c r="AY2202" s="42"/>
      <c r="AZ2202" s="42"/>
      <c r="BA2202" s="42"/>
      <c r="BB2202" s="42"/>
      <c r="BN2202" s="128" t="s">
        <v>4578</v>
      </c>
      <c r="BO2202" s="58" t="str">
        <f t="shared" si="34"/>
        <v>境内资产</v>
      </c>
      <c r="BP2202" s="58" t="str">
        <f>IF(M2202="",VLOOKUP(D2202,Sheet4!$A$1:$B$92,2,0),VLOOKUP(Q2202,Sheet4!$A$1:$B$92,2,0))</f>
        <v>保险资产管理产品</v>
      </c>
    </row>
    <row r="2203" spans="1:68" s="58" customFormat="1" ht="12.75" customHeight="1">
      <c r="A2203" s="137" t="s">
        <v>2180</v>
      </c>
      <c r="B2203" s="50" t="s">
        <v>2347</v>
      </c>
      <c r="C2203" s="252" t="s">
        <v>5552</v>
      </c>
      <c r="D2203" s="257" t="s">
        <v>678</v>
      </c>
      <c r="E2203" s="42" t="s">
        <v>2815</v>
      </c>
      <c r="F2203" s="42" t="s">
        <v>2347</v>
      </c>
      <c r="G2203" s="42"/>
      <c r="H2203" s="307">
        <v>2084.9479359916381</v>
      </c>
      <c r="I2203" s="315">
        <v>1916.312441168785</v>
      </c>
      <c r="J2203" s="105">
        <v>0</v>
      </c>
      <c r="K2203" s="42">
        <v>0</v>
      </c>
      <c r="L2203" s="42" t="s">
        <v>4489</v>
      </c>
      <c r="M2203" s="50" t="s">
        <v>2376</v>
      </c>
      <c r="N2203" s="50" t="s">
        <v>5532</v>
      </c>
      <c r="O2203" s="137" t="s">
        <v>2378</v>
      </c>
      <c r="P2203" s="42" t="s">
        <v>64</v>
      </c>
      <c r="Q2203" s="42" t="s">
        <v>65</v>
      </c>
      <c r="R2203" s="42">
        <v>2</v>
      </c>
      <c r="S2203" s="137" t="s">
        <v>2254</v>
      </c>
      <c r="T2203" s="62">
        <v>16867538196.9</v>
      </c>
      <c r="U2203" s="62">
        <v>14487907740.719999</v>
      </c>
      <c r="Z2203" s="42" t="s">
        <v>68</v>
      </c>
      <c r="AJ2203" s="42"/>
      <c r="AW2203" s="42" t="s">
        <v>2412</v>
      </c>
      <c r="AX2203" s="42"/>
      <c r="AY2203" s="42"/>
      <c r="AZ2203" s="42"/>
      <c r="BA2203" s="42"/>
      <c r="BB2203" s="42"/>
      <c r="BN2203" s="128" t="s">
        <v>4578</v>
      </c>
      <c r="BO2203" s="58" t="str">
        <f t="shared" si="34"/>
        <v>境内资产</v>
      </c>
      <c r="BP2203" s="58" t="str">
        <f>IF(M2203="",VLOOKUP(D2203,Sheet4!$A$1:$B$92,2,0),VLOOKUP(Q2203,Sheet4!$A$1:$B$92,2,0))</f>
        <v>保险资产管理产品</v>
      </c>
    </row>
    <row r="2204" spans="1:68" s="58" customFormat="1" ht="12.75" customHeight="1">
      <c r="A2204" s="137" t="s">
        <v>1767</v>
      </c>
      <c r="B2204" s="50" t="s">
        <v>1768</v>
      </c>
      <c r="C2204" s="252" t="s">
        <v>5552</v>
      </c>
      <c r="D2204" s="257" t="s">
        <v>678</v>
      </c>
      <c r="E2204" s="42" t="s">
        <v>1769</v>
      </c>
      <c r="F2204" s="42" t="s">
        <v>1768</v>
      </c>
      <c r="G2204" s="42"/>
      <c r="H2204" s="307">
        <v>5698.6341219256747</v>
      </c>
      <c r="I2204" s="315">
        <v>3135.416519952958</v>
      </c>
      <c r="J2204" s="105">
        <v>0</v>
      </c>
      <c r="K2204" s="42">
        <v>0</v>
      </c>
      <c r="L2204" s="42" t="s">
        <v>4489</v>
      </c>
      <c r="M2204" s="50" t="s">
        <v>2376</v>
      </c>
      <c r="N2204" s="50" t="s">
        <v>5532</v>
      </c>
      <c r="O2204" s="137" t="s">
        <v>2378</v>
      </c>
      <c r="P2204" s="42" t="s">
        <v>64</v>
      </c>
      <c r="Q2204" s="42" t="s">
        <v>65</v>
      </c>
      <c r="R2204" s="42">
        <v>2</v>
      </c>
      <c r="S2204" s="137" t="s">
        <v>2254</v>
      </c>
      <c r="T2204" s="62">
        <v>16867538196.9</v>
      </c>
      <c r="U2204" s="62">
        <v>14487907740.719999</v>
      </c>
      <c r="Z2204" s="42" t="s">
        <v>68</v>
      </c>
      <c r="AJ2204" s="42"/>
      <c r="AW2204" s="42" t="s">
        <v>2412</v>
      </c>
      <c r="AX2204" s="42"/>
      <c r="AY2204" s="42"/>
      <c r="AZ2204" s="42"/>
      <c r="BA2204" s="42"/>
      <c r="BB2204" s="42"/>
      <c r="BN2204" s="128" t="s">
        <v>4578</v>
      </c>
      <c r="BO2204" s="58" t="str">
        <f t="shared" si="34"/>
        <v>境内资产</v>
      </c>
      <c r="BP2204" s="58" t="str">
        <f>IF(M2204="",VLOOKUP(D2204,Sheet4!$A$1:$B$92,2,0),VLOOKUP(Q2204,Sheet4!$A$1:$B$92,2,0))</f>
        <v>保险资产管理产品</v>
      </c>
    </row>
    <row r="2205" spans="1:68" s="58" customFormat="1" ht="12.75" customHeight="1">
      <c r="A2205" s="137" t="s">
        <v>1773</v>
      </c>
      <c r="B2205" s="50" t="s">
        <v>1774</v>
      </c>
      <c r="C2205" s="252" t="s">
        <v>5552</v>
      </c>
      <c r="D2205" s="257" t="s">
        <v>678</v>
      </c>
      <c r="E2205" s="42" t="s">
        <v>1775</v>
      </c>
      <c r="F2205" s="42" t="s">
        <v>1774</v>
      </c>
      <c r="G2205" s="42"/>
      <c r="H2205" s="307">
        <v>16541.489222641379</v>
      </c>
      <c r="I2205" s="315">
        <v>13130.333307833369</v>
      </c>
      <c r="J2205" s="105">
        <v>0</v>
      </c>
      <c r="K2205" s="42">
        <v>0</v>
      </c>
      <c r="L2205" s="42" t="s">
        <v>4489</v>
      </c>
      <c r="M2205" s="50" t="s">
        <v>2376</v>
      </c>
      <c r="N2205" s="50" t="s">
        <v>5532</v>
      </c>
      <c r="O2205" s="137" t="s">
        <v>2378</v>
      </c>
      <c r="P2205" s="42" t="s">
        <v>64</v>
      </c>
      <c r="Q2205" s="42" t="s">
        <v>65</v>
      </c>
      <c r="R2205" s="42">
        <v>2</v>
      </c>
      <c r="S2205" s="137" t="s">
        <v>2254</v>
      </c>
      <c r="T2205" s="62">
        <v>16867538196.9</v>
      </c>
      <c r="U2205" s="62">
        <v>14487907740.719999</v>
      </c>
      <c r="Z2205" s="42" t="s">
        <v>68</v>
      </c>
      <c r="AJ2205" s="42"/>
      <c r="AW2205" s="42" t="s">
        <v>2412</v>
      </c>
      <c r="AX2205" s="42"/>
      <c r="AY2205" s="42"/>
      <c r="AZ2205" s="42"/>
      <c r="BA2205" s="42"/>
      <c r="BB2205" s="42"/>
      <c r="BN2205" s="128" t="s">
        <v>4578</v>
      </c>
      <c r="BO2205" s="58" t="str">
        <f t="shared" si="34"/>
        <v>境内资产</v>
      </c>
      <c r="BP2205" s="58" t="str">
        <f>IF(M2205="",VLOOKUP(D2205,Sheet4!$A$1:$B$92,2,0),VLOOKUP(Q2205,Sheet4!$A$1:$B$92,2,0))</f>
        <v>保险资产管理产品</v>
      </c>
    </row>
    <row r="2206" spans="1:68" s="58" customFormat="1" ht="12.75" customHeight="1">
      <c r="A2206" s="137" t="s">
        <v>2043</v>
      </c>
      <c r="B2206" s="50" t="s">
        <v>2044</v>
      </c>
      <c r="C2206" s="252" t="s">
        <v>5552</v>
      </c>
      <c r="D2206" s="257" t="s">
        <v>678</v>
      </c>
      <c r="E2206" s="42" t="s">
        <v>4375</v>
      </c>
      <c r="F2206" s="42" t="s">
        <v>2044</v>
      </c>
      <c r="G2206" s="42"/>
      <c r="H2206" s="307">
        <v>32399.753175242298</v>
      </c>
      <c r="I2206" s="315">
        <v>16611.913704854334</v>
      </c>
      <c r="J2206" s="105">
        <v>0</v>
      </c>
      <c r="K2206" s="42">
        <v>0</v>
      </c>
      <c r="L2206" s="42" t="s">
        <v>4489</v>
      </c>
      <c r="M2206" s="50" t="s">
        <v>2376</v>
      </c>
      <c r="N2206" s="50" t="s">
        <v>5532</v>
      </c>
      <c r="O2206" s="137" t="s">
        <v>2378</v>
      </c>
      <c r="P2206" s="42" t="s">
        <v>64</v>
      </c>
      <c r="Q2206" s="42" t="s">
        <v>65</v>
      </c>
      <c r="R2206" s="42">
        <v>2</v>
      </c>
      <c r="S2206" s="137" t="s">
        <v>2254</v>
      </c>
      <c r="T2206" s="62">
        <v>16867538196.9</v>
      </c>
      <c r="U2206" s="62">
        <v>14487907740.719999</v>
      </c>
      <c r="Z2206" s="42" t="s">
        <v>68</v>
      </c>
      <c r="AJ2206" s="42"/>
      <c r="AW2206" s="42" t="s">
        <v>2412</v>
      </c>
      <c r="AX2206" s="42"/>
      <c r="AY2206" s="42"/>
      <c r="AZ2206" s="42"/>
      <c r="BA2206" s="42"/>
      <c r="BB2206" s="42"/>
      <c r="BN2206" s="128" t="s">
        <v>4578</v>
      </c>
      <c r="BO2206" s="58" t="str">
        <f t="shared" si="34"/>
        <v>境内资产</v>
      </c>
      <c r="BP2206" s="58" t="str">
        <f>IF(M2206="",VLOOKUP(D2206,Sheet4!$A$1:$B$92,2,0),VLOOKUP(Q2206,Sheet4!$A$1:$B$92,2,0))</f>
        <v>保险资产管理产品</v>
      </c>
    </row>
    <row r="2207" spans="1:68" s="58" customFormat="1" ht="12.75" customHeight="1">
      <c r="A2207" s="137" t="s">
        <v>1832</v>
      </c>
      <c r="B2207" s="50" t="s">
        <v>1833</v>
      </c>
      <c r="C2207" s="252" t="s">
        <v>5552</v>
      </c>
      <c r="D2207" s="257" t="s">
        <v>678</v>
      </c>
      <c r="E2207" s="42" t="s">
        <v>1834</v>
      </c>
      <c r="F2207" s="42" t="s">
        <v>1833</v>
      </c>
      <c r="G2207" s="42"/>
      <c r="H2207" s="307">
        <v>11091.16727375653</v>
      </c>
      <c r="I2207" s="315">
        <v>5879.6358204704447</v>
      </c>
      <c r="J2207" s="105">
        <v>0</v>
      </c>
      <c r="K2207" s="42">
        <v>0</v>
      </c>
      <c r="L2207" s="42" t="s">
        <v>4489</v>
      </c>
      <c r="M2207" s="50" t="s">
        <v>2376</v>
      </c>
      <c r="N2207" s="50" t="s">
        <v>5532</v>
      </c>
      <c r="O2207" s="137" t="s">
        <v>2378</v>
      </c>
      <c r="P2207" s="42" t="s">
        <v>64</v>
      </c>
      <c r="Q2207" s="42" t="s">
        <v>65</v>
      </c>
      <c r="R2207" s="42">
        <v>2</v>
      </c>
      <c r="S2207" s="137" t="s">
        <v>2254</v>
      </c>
      <c r="T2207" s="62">
        <v>16867538196.9</v>
      </c>
      <c r="U2207" s="62">
        <v>14487907740.719999</v>
      </c>
      <c r="Z2207" s="42" t="s">
        <v>68</v>
      </c>
      <c r="AJ2207" s="42"/>
      <c r="AW2207" s="42" t="s">
        <v>2412</v>
      </c>
      <c r="AX2207" s="42"/>
      <c r="AY2207" s="42"/>
      <c r="AZ2207" s="42"/>
      <c r="BA2207" s="108"/>
      <c r="BB2207" s="42"/>
      <c r="BN2207" s="128" t="s">
        <v>4578</v>
      </c>
      <c r="BO2207" s="58" t="str">
        <f t="shared" si="34"/>
        <v>境内资产</v>
      </c>
      <c r="BP2207" s="58" t="str">
        <f>IF(M2207="",VLOOKUP(D2207,Sheet4!$A$1:$B$92,2,0),VLOOKUP(Q2207,Sheet4!$A$1:$B$92,2,0))</f>
        <v>保险资产管理产品</v>
      </c>
    </row>
    <row r="2208" spans="1:68" s="58" customFormat="1" ht="12.75" customHeight="1">
      <c r="A2208" s="137" t="s">
        <v>1779</v>
      </c>
      <c r="B2208" s="50" t="s">
        <v>1780</v>
      </c>
      <c r="C2208" s="252" t="s">
        <v>5552</v>
      </c>
      <c r="D2208" s="257" t="s">
        <v>678</v>
      </c>
      <c r="E2208" s="42" t="s">
        <v>1781</v>
      </c>
      <c r="F2208" s="42" t="s">
        <v>1780</v>
      </c>
      <c r="G2208" s="42"/>
      <c r="H2208" s="307">
        <v>7256.5362518321099</v>
      </c>
      <c r="I2208" s="315">
        <v>5079.5753762824779</v>
      </c>
      <c r="J2208" s="105">
        <v>0</v>
      </c>
      <c r="K2208" s="42">
        <v>0</v>
      </c>
      <c r="L2208" s="42" t="s">
        <v>4489</v>
      </c>
      <c r="M2208" s="50" t="s">
        <v>2376</v>
      </c>
      <c r="N2208" s="50" t="s">
        <v>5532</v>
      </c>
      <c r="O2208" s="137" t="s">
        <v>2378</v>
      </c>
      <c r="P2208" s="42" t="s">
        <v>64</v>
      </c>
      <c r="Q2208" s="42" t="s">
        <v>65</v>
      </c>
      <c r="R2208" s="42">
        <v>2</v>
      </c>
      <c r="S2208" s="137" t="s">
        <v>2254</v>
      </c>
      <c r="T2208" s="62">
        <v>16867538196.9</v>
      </c>
      <c r="U2208" s="62">
        <v>14487907740.719999</v>
      </c>
      <c r="Z2208" s="42" t="s">
        <v>68</v>
      </c>
      <c r="AJ2208" s="42"/>
      <c r="AW2208" s="42" t="s">
        <v>2412</v>
      </c>
      <c r="AX2208" s="42"/>
      <c r="AY2208" s="42"/>
      <c r="AZ2208" s="42"/>
      <c r="BA2208" s="108"/>
      <c r="BB2208" s="42"/>
      <c r="BN2208" s="128" t="s">
        <v>4578</v>
      </c>
      <c r="BO2208" s="58" t="str">
        <f t="shared" si="34"/>
        <v>境内资产</v>
      </c>
      <c r="BP2208" s="58" t="str">
        <f>IF(M2208="",VLOOKUP(D2208,Sheet4!$A$1:$B$92,2,0),VLOOKUP(Q2208,Sheet4!$A$1:$B$92,2,0))</f>
        <v>保险资产管理产品</v>
      </c>
    </row>
    <row r="2209" spans="1:68" s="58" customFormat="1" ht="12.75" customHeight="1">
      <c r="A2209" s="137" t="s">
        <v>2295</v>
      </c>
      <c r="B2209" s="50" t="s">
        <v>2348</v>
      </c>
      <c r="C2209" s="252" t="s">
        <v>1305</v>
      </c>
      <c r="D2209" s="252" t="s">
        <v>1318</v>
      </c>
      <c r="E2209" s="42" t="s">
        <v>2349</v>
      </c>
      <c r="F2209" s="42" t="s">
        <v>2348</v>
      </c>
      <c r="G2209" s="42"/>
      <c r="H2209" s="307">
        <v>19770275.930400379</v>
      </c>
      <c r="I2209" s="315">
        <v>19771945.228171721</v>
      </c>
      <c r="J2209" s="105">
        <v>0</v>
      </c>
      <c r="K2209" s="42">
        <v>0</v>
      </c>
      <c r="L2209" s="42" t="s">
        <v>4489</v>
      </c>
      <c r="M2209" s="50" t="s">
        <v>2376</v>
      </c>
      <c r="N2209" s="50" t="s">
        <v>5532</v>
      </c>
      <c r="O2209" s="137" t="s">
        <v>2378</v>
      </c>
      <c r="P2209" s="42" t="s">
        <v>64</v>
      </c>
      <c r="Q2209" s="42" t="s">
        <v>65</v>
      </c>
      <c r="R2209" s="42">
        <v>2</v>
      </c>
      <c r="S2209" s="137" t="s">
        <v>2254</v>
      </c>
      <c r="T2209" s="62">
        <v>16867538196.9</v>
      </c>
      <c r="U2209" s="62">
        <v>14487907740.719999</v>
      </c>
      <c r="Z2209" s="42" t="s">
        <v>68</v>
      </c>
      <c r="AJ2209" s="42"/>
      <c r="AW2209" s="42" t="s">
        <v>2412</v>
      </c>
      <c r="AX2209" s="42"/>
      <c r="AY2209" s="42"/>
      <c r="AZ2209" s="42"/>
      <c r="BA2209" s="42"/>
      <c r="BB2209" s="42"/>
      <c r="BN2209" s="128" t="s">
        <v>4578</v>
      </c>
      <c r="BO2209" s="58" t="str">
        <f t="shared" si="34"/>
        <v>境内资产</v>
      </c>
      <c r="BP2209" s="58" t="str">
        <f>IF(M2209="",VLOOKUP(D2209,Sheet4!$A$1:$B$92,2,0),VLOOKUP(Q2209,Sheet4!$A$1:$B$92,2,0))</f>
        <v>保险资产管理产品</v>
      </c>
    </row>
    <row r="2210" spans="1:68" s="58" customFormat="1" ht="12.75" customHeight="1">
      <c r="A2210" s="137" t="s">
        <v>2354</v>
      </c>
      <c r="B2210" s="50" t="s">
        <v>2350</v>
      </c>
      <c r="C2210" s="255" t="s">
        <v>71</v>
      </c>
      <c r="D2210" s="255" t="s">
        <v>72</v>
      </c>
      <c r="E2210" s="42" t="s">
        <v>4463</v>
      </c>
      <c r="F2210" s="42" t="s">
        <v>2350</v>
      </c>
      <c r="G2210" s="42"/>
      <c r="H2210" s="307">
        <v>30242793.810797367</v>
      </c>
      <c r="I2210" s="315">
        <v>30211863.330301628</v>
      </c>
      <c r="J2210" s="105">
        <v>436830.63707846083</v>
      </c>
      <c r="K2210" s="42">
        <v>0</v>
      </c>
      <c r="L2210" s="42" t="s">
        <v>4489</v>
      </c>
      <c r="M2210" s="50" t="s">
        <v>2376</v>
      </c>
      <c r="N2210" s="50" t="s">
        <v>5532</v>
      </c>
      <c r="O2210" s="137" t="s">
        <v>2378</v>
      </c>
      <c r="P2210" s="42" t="s">
        <v>64</v>
      </c>
      <c r="Q2210" s="42" t="s">
        <v>65</v>
      </c>
      <c r="R2210" s="42">
        <v>2</v>
      </c>
      <c r="S2210" s="137" t="s">
        <v>2254</v>
      </c>
      <c r="T2210" s="62">
        <v>16867538196.9</v>
      </c>
      <c r="U2210" s="62">
        <v>14487907740.719999</v>
      </c>
      <c r="Z2210" s="42" t="s">
        <v>68</v>
      </c>
      <c r="AJ2210" s="42"/>
      <c r="AW2210" s="42" t="s">
        <v>2412</v>
      </c>
      <c r="AX2210" s="42"/>
      <c r="AY2210" s="108">
        <v>3</v>
      </c>
      <c r="AZ2210" s="103" t="s">
        <v>74</v>
      </c>
      <c r="BA2210" s="67">
        <v>0.6482</v>
      </c>
      <c r="BB2210" s="50" t="s">
        <v>68</v>
      </c>
      <c r="BN2210" s="128" t="s">
        <v>4578</v>
      </c>
      <c r="BO2210" s="58" t="str">
        <f t="shared" si="34"/>
        <v>境内资产</v>
      </c>
      <c r="BP2210" s="58" t="str">
        <f>IF(M2210="",VLOOKUP(D2210,Sheet4!$A$1:$B$92,2,0),VLOOKUP(Q2210,Sheet4!$A$1:$B$92,2,0))</f>
        <v>保险资产管理产品</v>
      </c>
    </row>
    <row r="2211" spans="1:68" s="58" customFormat="1" ht="12.75" customHeight="1">
      <c r="A2211" s="137" t="s">
        <v>2255</v>
      </c>
      <c r="B2211" s="138" t="s">
        <v>2256</v>
      </c>
      <c r="C2211" s="250" t="s">
        <v>222</v>
      </c>
      <c r="D2211" s="250" t="s">
        <v>221</v>
      </c>
      <c r="E2211" s="42" t="s">
        <v>2307</v>
      </c>
      <c r="F2211" s="42" t="s">
        <v>2308</v>
      </c>
      <c r="G2211" s="42"/>
      <c r="H2211" s="307">
        <v>15970.266535325918</v>
      </c>
      <c r="I2211" s="315">
        <v>15970.266535325918</v>
      </c>
      <c r="J2211" s="105">
        <v>7.3749556585929996</v>
      </c>
      <c r="K2211" s="42">
        <v>0</v>
      </c>
      <c r="L2211" s="42" t="s">
        <v>4487</v>
      </c>
      <c r="M2211" s="50" t="s">
        <v>2376</v>
      </c>
      <c r="N2211" s="50" t="s">
        <v>2377</v>
      </c>
      <c r="O2211" s="137" t="s">
        <v>2378</v>
      </c>
      <c r="P2211" s="42" t="s">
        <v>64</v>
      </c>
      <c r="Q2211" s="42" t="s">
        <v>65</v>
      </c>
      <c r="R2211" s="42">
        <v>1</v>
      </c>
      <c r="S2211" s="137" t="s">
        <v>2254</v>
      </c>
      <c r="T2211" s="62">
        <v>1234146.82</v>
      </c>
      <c r="U2211" s="62">
        <v>1151575.33</v>
      </c>
      <c r="Z2211" s="42" t="s">
        <v>280</v>
      </c>
      <c r="AJ2211" s="42"/>
      <c r="AW2211" s="42" t="s">
        <v>2412</v>
      </c>
      <c r="AX2211" s="42">
        <v>0</v>
      </c>
      <c r="AY2211" s="42"/>
      <c r="AZ2211" s="42"/>
      <c r="BA2211" s="108"/>
      <c r="BB2211" s="42"/>
      <c r="BN2211" s="128" t="s">
        <v>4578</v>
      </c>
      <c r="BO2211" s="58" t="str">
        <f t="shared" si="34"/>
        <v>境内资产</v>
      </c>
      <c r="BP2211" s="58" t="str">
        <f>IF(M2211="",VLOOKUP(D2211,Sheet4!$A$1:$B$92,2,0),VLOOKUP(Q2211,Sheet4!$A$1:$B$92,2,0))</f>
        <v>保险资产管理产品</v>
      </c>
    </row>
    <row r="2212" spans="1:68" s="58" customFormat="1" ht="12.75" customHeight="1">
      <c r="A2212" s="137" t="s">
        <v>2301</v>
      </c>
      <c r="B2212" s="50" t="s">
        <v>2262</v>
      </c>
      <c r="C2212" s="252" t="s">
        <v>821</v>
      </c>
      <c r="D2212" s="274" t="s">
        <v>5615</v>
      </c>
      <c r="E2212" s="42" t="s">
        <v>2375</v>
      </c>
      <c r="F2212" s="42" t="s">
        <v>2301</v>
      </c>
      <c r="G2212" s="42"/>
      <c r="H2212" s="307">
        <v>683377.60077721055</v>
      </c>
      <c r="I2212" s="315">
        <v>683377.60077721055</v>
      </c>
      <c r="J2212" s="105">
        <v>2960.6165239188722</v>
      </c>
      <c r="K2212" s="42">
        <v>0</v>
      </c>
      <c r="L2212" s="42" t="s">
        <v>4487</v>
      </c>
      <c r="M2212" s="50" t="s">
        <v>2376</v>
      </c>
      <c r="N2212" s="50" t="s">
        <v>2377</v>
      </c>
      <c r="O2212" s="137" t="s">
        <v>2378</v>
      </c>
      <c r="P2212" s="42" t="s">
        <v>64</v>
      </c>
      <c r="Q2212" s="42" t="s">
        <v>65</v>
      </c>
      <c r="R2212" s="42">
        <v>1</v>
      </c>
      <c r="S2212" s="137" t="s">
        <v>2254</v>
      </c>
      <c r="T2212" s="62">
        <v>1234146.82</v>
      </c>
      <c r="U2212" s="62">
        <v>1151575.33</v>
      </c>
      <c r="Z2212" s="42" t="s">
        <v>68</v>
      </c>
      <c r="AJ2212" s="42"/>
      <c r="AW2212" s="42" t="s">
        <v>2412</v>
      </c>
      <c r="AX2212" s="146">
        <v>0.13489999999999999</v>
      </c>
      <c r="AY2212" s="42"/>
      <c r="AZ2212" s="42"/>
      <c r="BA2212" s="108"/>
      <c r="BB2212" s="42"/>
      <c r="BN2212" s="128" t="s">
        <v>4578</v>
      </c>
      <c r="BO2212" s="58" t="str">
        <f t="shared" si="34"/>
        <v>境内资产</v>
      </c>
      <c r="BP2212" s="58" t="str">
        <f>IF(M2212="",VLOOKUP(D2212,Sheet4!$A$1:$B$92,2,0),VLOOKUP(Q2212,Sheet4!$A$1:$B$92,2,0))</f>
        <v>保险资产管理产品</v>
      </c>
    </row>
    <row r="2213" spans="1:68" s="58" customFormat="1" ht="12.75" customHeight="1">
      <c r="A2213" s="137" t="s">
        <v>2305</v>
      </c>
      <c r="B2213" s="50" t="s">
        <v>2306</v>
      </c>
      <c r="C2213" s="252" t="s">
        <v>821</v>
      </c>
      <c r="D2213" s="274" t="s">
        <v>5615</v>
      </c>
      <c r="E2213" s="42" t="s">
        <v>2309</v>
      </c>
      <c r="F2213" s="42" t="s">
        <v>2305</v>
      </c>
      <c r="G2213" s="42"/>
      <c r="H2213" s="307">
        <v>184696.64885870556</v>
      </c>
      <c r="I2213" s="315">
        <v>184696.64885870556</v>
      </c>
      <c r="J2213" s="105">
        <v>799.98106486061374</v>
      </c>
      <c r="K2213" s="42">
        <v>0</v>
      </c>
      <c r="L2213" s="42" t="s">
        <v>4487</v>
      </c>
      <c r="M2213" s="50" t="s">
        <v>2376</v>
      </c>
      <c r="N2213" s="50" t="s">
        <v>2377</v>
      </c>
      <c r="O2213" s="137" t="s">
        <v>2378</v>
      </c>
      <c r="P2213" s="42" t="s">
        <v>64</v>
      </c>
      <c r="Q2213" s="42" t="s">
        <v>65</v>
      </c>
      <c r="R2213" s="42">
        <v>1</v>
      </c>
      <c r="S2213" s="137" t="s">
        <v>2254</v>
      </c>
      <c r="T2213" s="62">
        <v>1234146.82</v>
      </c>
      <c r="U2213" s="62">
        <v>1151575.33</v>
      </c>
      <c r="Z2213" s="42" t="s">
        <v>68</v>
      </c>
      <c r="AJ2213" s="42"/>
      <c r="AW2213" s="42" t="s">
        <v>2412</v>
      </c>
      <c r="AX2213" s="146">
        <v>0.13389999999999999</v>
      </c>
      <c r="AY2213" s="42"/>
      <c r="AZ2213" s="42"/>
      <c r="BA2213" s="108"/>
      <c r="BB2213" s="42"/>
      <c r="BN2213" s="128" t="s">
        <v>4578</v>
      </c>
      <c r="BO2213" s="58" t="str">
        <f t="shared" si="34"/>
        <v>境内资产</v>
      </c>
      <c r="BP2213" s="58" t="str">
        <f>IF(M2213="",VLOOKUP(D2213,Sheet4!$A$1:$B$92,2,0),VLOOKUP(Q2213,Sheet4!$A$1:$B$92,2,0))</f>
        <v>保险资产管理产品</v>
      </c>
    </row>
    <row r="2214" spans="1:68" s="58" customFormat="1" ht="12.75" customHeight="1">
      <c r="A2214" s="137" t="s">
        <v>224</v>
      </c>
      <c r="B2214" s="137" t="s">
        <v>224</v>
      </c>
      <c r="C2214" s="250" t="s">
        <v>222</v>
      </c>
      <c r="D2214" s="256" t="s">
        <v>224</v>
      </c>
      <c r="E2214" s="42">
        <v>0</v>
      </c>
      <c r="F2214" s="50" t="s">
        <v>5354</v>
      </c>
      <c r="G2214" s="42"/>
      <c r="H2214" s="307">
        <v>480.24770921178941</v>
      </c>
      <c r="I2214" s="315">
        <v>480.24770921178941</v>
      </c>
      <c r="J2214" s="105">
        <v>0</v>
      </c>
      <c r="K2214" s="42">
        <v>0</v>
      </c>
      <c r="L2214" s="42" t="s">
        <v>4487</v>
      </c>
      <c r="M2214" s="50" t="s">
        <v>2376</v>
      </c>
      <c r="N2214" s="50" t="s">
        <v>2377</v>
      </c>
      <c r="O2214" s="137" t="s">
        <v>2378</v>
      </c>
      <c r="P2214" s="42" t="s">
        <v>64</v>
      </c>
      <c r="Q2214" s="42" t="s">
        <v>65</v>
      </c>
      <c r="R2214" s="42">
        <v>1</v>
      </c>
      <c r="S2214" s="137" t="s">
        <v>2254</v>
      </c>
      <c r="T2214" s="62">
        <v>1234146.82</v>
      </c>
      <c r="U2214" s="62">
        <v>1151575.33</v>
      </c>
      <c r="Z2214" s="42"/>
      <c r="AJ2214" s="42"/>
      <c r="AW2214" s="42" t="s">
        <v>2412</v>
      </c>
      <c r="AX2214" s="42"/>
      <c r="AY2214" s="42"/>
      <c r="AZ2214" s="42"/>
      <c r="BA2214" s="108"/>
      <c r="BB2214" s="42"/>
      <c r="BN2214" s="128" t="s">
        <v>4578</v>
      </c>
      <c r="BO2214" s="58" t="str">
        <f t="shared" si="34"/>
        <v>境内资产</v>
      </c>
      <c r="BP2214" s="58" t="str">
        <f>IF(M2214="",VLOOKUP(D2214,Sheet4!$A$1:$B$92,2,0),VLOOKUP(Q2214,Sheet4!$A$1:$B$92,2,0))</f>
        <v>保险资产管理产品</v>
      </c>
    </row>
    <row r="2215" spans="1:68" s="58" customFormat="1" ht="12.75" customHeight="1">
      <c r="A2215" s="138" t="s">
        <v>5387</v>
      </c>
      <c r="B2215" s="138" t="s">
        <v>5387</v>
      </c>
      <c r="C2215" s="250" t="s">
        <v>222</v>
      </c>
      <c r="D2215" s="256" t="s">
        <v>224</v>
      </c>
      <c r="E2215" s="42">
        <v>0</v>
      </c>
      <c r="F2215" s="59" t="s">
        <v>5354</v>
      </c>
      <c r="G2215" s="42"/>
      <c r="H2215" s="307">
        <v>70.218304417070627</v>
      </c>
      <c r="I2215" s="315">
        <v>70.218304417070627</v>
      </c>
      <c r="J2215" s="105">
        <v>0</v>
      </c>
      <c r="K2215" s="42">
        <v>0</v>
      </c>
      <c r="L2215" s="42" t="s">
        <v>4487</v>
      </c>
      <c r="M2215" s="50" t="s">
        <v>2376</v>
      </c>
      <c r="N2215" s="50" t="s">
        <v>2377</v>
      </c>
      <c r="O2215" s="137" t="s">
        <v>2378</v>
      </c>
      <c r="P2215" s="42" t="s">
        <v>64</v>
      </c>
      <c r="Q2215" s="42" t="s">
        <v>65</v>
      </c>
      <c r="R2215" s="42">
        <v>1</v>
      </c>
      <c r="S2215" s="137" t="s">
        <v>2254</v>
      </c>
      <c r="T2215" s="62">
        <v>1234146.82</v>
      </c>
      <c r="U2215" s="62">
        <v>1151575.33</v>
      </c>
      <c r="Z2215" s="42"/>
      <c r="AJ2215" s="42"/>
      <c r="AW2215" s="42" t="s">
        <v>2412</v>
      </c>
      <c r="AX2215" s="42"/>
      <c r="AY2215" s="42"/>
      <c r="AZ2215" s="42"/>
      <c r="BA2215" s="108"/>
      <c r="BB2215" s="42"/>
      <c r="BN2215" s="128" t="s">
        <v>4578</v>
      </c>
      <c r="BO2215" s="58" t="str">
        <f t="shared" si="34"/>
        <v>境内资产</v>
      </c>
      <c r="BP2215" s="58" t="str">
        <f>IF(M2215="",VLOOKUP(D2215,Sheet4!$A$1:$B$92,2,0),VLOOKUP(Q2215,Sheet4!$A$1:$B$92,2,0))</f>
        <v>保险资产管理产品</v>
      </c>
    </row>
    <row r="2216" spans="1:68" s="58" customFormat="1" ht="12.75" customHeight="1">
      <c r="A2216" s="137" t="s">
        <v>2263</v>
      </c>
      <c r="B2216" s="50" t="s">
        <v>2310</v>
      </c>
      <c r="C2216" s="252" t="s">
        <v>5552</v>
      </c>
      <c r="D2216" s="257" t="s">
        <v>672</v>
      </c>
      <c r="E2216" s="42" t="s">
        <v>4437</v>
      </c>
      <c r="F2216" s="42" t="s">
        <v>2310</v>
      </c>
      <c r="G2216" s="42"/>
      <c r="H2216" s="307">
        <v>3469.8088576385649</v>
      </c>
      <c r="I2216" s="315">
        <v>2207.7935557303999</v>
      </c>
      <c r="J2216" s="105">
        <v>0</v>
      </c>
      <c r="K2216" s="42">
        <v>0</v>
      </c>
      <c r="L2216" s="42" t="s">
        <v>4487</v>
      </c>
      <c r="M2216" s="50" t="s">
        <v>2376</v>
      </c>
      <c r="N2216" s="50" t="s">
        <v>2377</v>
      </c>
      <c r="O2216" s="137" t="s">
        <v>2378</v>
      </c>
      <c r="P2216" s="42" t="s">
        <v>64</v>
      </c>
      <c r="Q2216" s="42" t="s">
        <v>65</v>
      </c>
      <c r="R2216" s="42">
        <v>1</v>
      </c>
      <c r="S2216" s="137" t="s">
        <v>2254</v>
      </c>
      <c r="T2216" s="62">
        <v>1234146.82</v>
      </c>
      <c r="U2216" s="62">
        <v>1151575.33</v>
      </c>
      <c r="Z2216" s="42" t="s">
        <v>68</v>
      </c>
      <c r="AJ2216" s="42"/>
      <c r="AW2216" s="42" t="s">
        <v>2412</v>
      </c>
      <c r="AX2216" s="42"/>
      <c r="AY2216" s="42"/>
      <c r="AZ2216" s="42"/>
      <c r="BA2216" s="108"/>
      <c r="BB2216" s="42"/>
      <c r="BN2216" s="128" t="s">
        <v>4578</v>
      </c>
      <c r="BO2216" s="58" t="str">
        <f t="shared" si="34"/>
        <v>境内资产</v>
      </c>
      <c r="BP2216" s="58" t="str">
        <f>IF(M2216="",VLOOKUP(D2216,Sheet4!$A$1:$B$92,2,0),VLOOKUP(Q2216,Sheet4!$A$1:$B$92,2,0))</f>
        <v>保险资产管理产品</v>
      </c>
    </row>
    <row r="2217" spans="1:68" s="58" customFormat="1" ht="12.75" customHeight="1">
      <c r="A2217" s="137" t="s">
        <v>2264</v>
      </c>
      <c r="B2217" s="50" t="s">
        <v>2311</v>
      </c>
      <c r="C2217" s="252" t="s">
        <v>5552</v>
      </c>
      <c r="D2217" s="257" t="s">
        <v>672</v>
      </c>
      <c r="E2217" s="42" t="s">
        <v>4438</v>
      </c>
      <c r="F2217" s="42" t="s">
        <v>2311</v>
      </c>
      <c r="G2217" s="42"/>
      <c r="H2217" s="307">
        <v>4306.1765106098801</v>
      </c>
      <c r="I2217" s="315">
        <v>3693.7298108603668</v>
      </c>
      <c r="J2217" s="105">
        <v>0</v>
      </c>
      <c r="K2217" s="42">
        <v>0</v>
      </c>
      <c r="L2217" s="42" t="s">
        <v>4487</v>
      </c>
      <c r="M2217" s="50" t="s">
        <v>2376</v>
      </c>
      <c r="N2217" s="50" t="s">
        <v>2377</v>
      </c>
      <c r="O2217" s="137" t="s">
        <v>2378</v>
      </c>
      <c r="P2217" s="42" t="s">
        <v>64</v>
      </c>
      <c r="Q2217" s="42" t="s">
        <v>65</v>
      </c>
      <c r="R2217" s="42">
        <v>1</v>
      </c>
      <c r="S2217" s="137" t="s">
        <v>2254</v>
      </c>
      <c r="T2217" s="62">
        <v>1234146.82</v>
      </c>
      <c r="U2217" s="62">
        <v>1151575.33</v>
      </c>
      <c r="Z2217" s="42" t="s">
        <v>68</v>
      </c>
      <c r="AJ2217" s="42"/>
      <c r="AW2217" s="42" t="s">
        <v>2412</v>
      </c>
      <c r="AX2217" s="42"/>
      <c r="AY2217" s="42"/>
      <c r="AZ2217" s="42"/>
      <c r="BA2217" s="108"/>
      <c r="BB2217" s="42"/>
      <c r="BN2217" s="128" t="s">
        <v>4578</v>
      </c>
      <c r="BO2217" s="58" t="str">
        <f t="shared" si="34"/>
        <v>境内资产</v>
      </c>
      <c r="BP2217" s="58" t="str">
        <f>IF(M2217="",VLOOKUP(D2217,Sheet4!$A$1:$B$92,2,0),VLOOKUP(Q2217,Sheet4!$A$1:$B$92,2,0))</f>
        <v>保险资产管理产品</v>
      </c>
    </row>
    <row r="2218" spans="1:68" s="58" customFormat="1" ht="12.75" customHeight="1">
      <c r="A2218" s="137" t="s">
        <v>2265</v>
      </c>
      <c r="B2218" s="50" t="s">
        <v>2312</v>
      </c>
      <c r="C2218" s="252" t="s">
        <v>5552</v>
      </c>
      <c r="D2218" s="257" t="s">
        <v>672</v>
      </c>
      <c r="E2218" s="42" t="s">
        <v>4439</v>
      </c>
      <c r="F2218" s="42" t="s">
        <v>2312</v>
      </c>
      <c r="G2218" s="42"/>
      <c r="H2218" s="307">
        <v>9503.3370431801104</v>
      </c>
      <c r="I2218" s="315">
        <v>6135.312384716116</v>
      </c>
      <c r="J2218" s="105">
        <v>0</v>
      </c>
      <c r="K2218" s="42">
        <v>0</v>
      </c>
      <c r="L2218" s="42" t="s">
        <v>4487</v>
      </c>
      <c r="M2218" s="50" t="s">
        <v>2376</v>
      </c>
      <c r="N2218" s="50" t="s">
        <v>2377</v>
      </c>
      <c r="O2218" s="137" t="s">
        <v>2378</v>
      </c>
      <c r="P2218" s="42" t="s">
        <v>64</v>
      </c>
      <c r="Q2218" s="42" t="s">
        <v>65</v>
      </c>
      <c r="R2218" s="42">
        <v>1</v>
      </c>
      <c r="S2218" s="137" t="s">
        <v>2254</v>
      </c>
      <c r="T2218" s="62">
        <v>1234146.82</v>
      </c>
      <c r="U2218" s="62">
        <v>1151575.33</v>
      </c>
      <c r="Z2218" s="42" t="s">
        <v>68</v>
      </c>
      <c r="AJ2218" s="42"/>
      <c r="AW2218" s="42" t="s">
        <v>2412</v>
      </c>
      <c r="AX2218" s="42"/>
      <c r="AY2218" s="42"/>
      <c r="AZ2218" s="42"/>
      <c r="BA2218" s="108"/>
      <c r="BB2218" s="42"/>
      <c r="BN2218" s="128" t="s">
        <v>4578</v>
      </c>
      <c r="BO2218" s="58" t="str">
        <f t="shared" si="34"/>
        <v>境内资产</v>
      </c>
      <c r="BP2218" s="58" t="str">
        <f>IF(M2218="",VLOOKUP(D2218,Sheet4!$A$1:$B$92,2,0),VLOOKUP(Q2218,Sheet4!$A$1:$B$92,2,0))</f>
        <v>保险资产管理产品</v>
      </c>
    </row>
    <row r="2219" spans="1:68" s="58" customFormat="1" ht="12.75" customHeight="1">
      <c r="A2219" s="137" t="s">
        <v>2117</v>
      </c>
      <c r="B2219" s="50" t="s">
        <v>2199</v>
      </c>
      <c r="C2219" s="252" t="s">
        <v>5552</v>
      </c>
      <c r="D2219" s="257" t="s">
        <v>672</v>
      </c>
      <c r="E2219" s="42" t="s">
        <v>3807</v>
      </c>
      <c r="F2219" s="42" t="s">
        <v>2199</v>
      </c>
      <c r="G2219" s="42"/>
      <c r="H2219" s="307">
        <v>4507.6942959454027</v>
      </c>
      <c r="I2219" s="315">
        <v>3750.125196440873</v>
      </c>
      <c r="J2219" s="105">
        <v>0</v>
      </c>
      <c r="K2219" s="42">
        <v>0</v>
      </c>
      <c r="L2219" s="42" t="s">
        <v>4487</v>
      </c>
      <c r="M2219" s="50" t="s">
        <v>2376</v>
      </c>
      <c r="N2219" s="50" t="s">
        <v>2377</v>
      </c>
      <c r="O2219" s="137" t="s">
        <v>2378</v>
      </c>
      <c r="P2219" s="42" t="s">
        <v>64</v>
      </c>
      <c r="Q2219" s="42" t="s">
        <v>65</v>
      </c>
      <c r="R2219" s="42">
        <v>1</v>
      </c>
      <c r="S2219" s="137" t="s">
        <v>2254</v>
      </c>
      <c r="T2219" s="62">
        <v>1234146.82</v>
      </c>
      <c r="U2219" s="62">
        <v>1151575.33</v>
      </c>
      <c r="Z2219" s="42" t="s">
        <v>280</v>
      </c>
      <c r="AJ2219" s="42"/>
      <c r="AW2219" s="42" t="s">
        <v>2412</v>
      </c>
      <c r="AX2219" s="42"/>
      <c r="AY2219" s="42"/>
      <c r="AZ2219" s="42"/>
      <c r="BA2219" s="108"/>
      <c r="BB2219" s="42"/>
      <c r="BN2219" s="128" t="s">
        <v>4578</v>
      </c>
      <c r="BO2219" s="58" t="str">
        <f t="shared" si="34"/>
        <v>境内资产</v>
      </c>
      <c r="BP2219" s="58" t="str">
        <f>IF(M2219="",VLOOKUP(D2219,Sheet4!$A$1:$B$92,2,0),VLOOKUP(Q2219,Sheet4!$A$1:$B$92,2,0))</f>
        <v>保险资产管理产品</v>
      </c>
    </row>
    <row r="2220" spans="1:68" s="58" customFormat="1" ht="12.75" customHeight="1">
      <c r="A2220" s="137" t="s">
        <v>2266</v>
      </c>
      <c r="B2220" s="50" t="s">
        <v>2313</v>
      </c>
      <c r="C2220" s="252" t="s">
        <v>5552</v>
      </c>
      <c r="D2220" s="257" t="s">
        <v>672</v>
      </c>
      <c r="E2220" s="42" t="s">
        <v>2914</v>
      </c>
      <c r="F2220" s="42" t="s">
        <v>2313</v>
      </c>
      <c r="G2220" s="42"/>
      <c r="H2220" s="307">
        <v>6160.2884692693215</v>
      </c>
      <c r="I2220" s="315">
        <v>4053.2656267922098</v>
      </c>
      <c r="J2220" s="105">
        <v>0</v>
      </c>
      <c r="K2220" s="42">
        <v>0</v>
      </c>
      <c r="L2220" s="42" t="s">
        <v>4487</v>
      </c>
      <c r="M2220" s="50" t="s">
        <v>2376</v>
      </c>
      <c r="N2220" s="50" t="s">
        <v>2377</v>
      </c>
      <c r="O2220" s="137" t="s">
        <v>2378</v>
      </c>
      <c r="P2220" s="42" t="s">
        <v>64</v>
      </c>
      <c r="Q2220" s="42" t="s">
        <v>65</v>
      </c>
      <c r="R2220" s="42">
        <v>1</v>
      </c>
      <c r="S2220" s="137" t="s">
        <v>2254</v>
      </c>
      <c r="T2220" s="62">
        <v>1234146.82</v>
      </c>
      <c r="U2220" s="62">
        <v>1151575.33</v>
      </c>
      <c r="Z2220" s="42" t="s">
        <v>68</v>
      </c>
      <c r="AJ2220" s="42"/>
      <c r="AW2220" s="42" t="s">
        <v>2412</v>
      </c>
      <c r="AX2220" s="42"/>
      <c r="AY2220" s="42"/>
      <c r="AZ2220" s="42"/>
      <c r="BA2220" s="108"/>
      <c r="BB2220" s="42"/>
      <c r="BN2220" s="128" t="s">
        <v>4578</v>
      </c>
      <c r="BO2220" s="58" t="str">
        <f t="shared" si="34"/>
        <v>境内资产</v>
      </c>
      <c r="BP2220" s="58" t="str">
        <f>IF(M2220="",VLOOKUP(D2220,Sheet4!$A$1:$B$92,2,0),VLOOKUP(Q2220,Sheet4!$A$1:$B$92,2,0))</f>
        <v>保险资产管理产品</v>
      </c>
    </row>
    <row r="2221" spans="1:68" s="58" customFormat="1" ht="12.75" customHeight="1">
      <c r="A2221" s="137" t="s">
        <v>2267</v>
      </c>
      <c r="B2221" s="50" t="s">
        <v>2314</v>
      </c>
      <c r="C2221" s="252" t="s">
        <v>5552</v>
      </c>
      <c r="D2221" s="257" t="s">
        <v>672</v>
      </c>
      <c r="E2221" s="42" t="s">
        <v>3013</v>
      </c>
      <c r="F2221" s="42" t="s">
        <v>2314</v>
      </c>
      <c r="G2221" s="42"/>
      <c r="H2221" s="307">
        <v>12540.119750047574</v>
      </c>
      <c r="I2221" s="315">
        <v>7738.5609327284765</v>
      </c>
      <c r="J2221" s="105">
        <v>0</v>
      </c>
      <c r="K2221" s="42">
        <v>0</v>
      </c>
      <c r="L2221" s="42" t="s">
        <v>4487</v>
      </c>
      <c r="M2221" s="50" t="s">
        <v>2376</v>
      </c>
      <c r="N2221" s="50" t="s">
        <v>2377</v>
      </c>
      <c r="O2221" s="137" t="s">
        <v>2378</v>
      </c>
      <c r="P2221" s="42" t="s">
        <v>64</v>
      </c>
      <c r="Q2221" s="42" t="s">
        <v>65</v>
      </c>
      <c r="R2221" s="42">
        <v>1</v>
      </c>
      <c r="S2221" s="137" t="s">
        <v>2254</v>
      </c>
      <c r="T2221" s="62">
        <v>1234146.82</v>
      </c>
      <c r="U2221" s="62">
        <v>1151575.33</v>
      </c>
      <c r="Z2221" s="42" t="s">
        <v>68</v>
      </c>
      <c r="AJ2221" s="42"/>
      <c r="AW2221" s="42" t="s">
        <v>2412</v>
      </c>
      <c r="AX2221" s="42"/>
      <c r="AY2221" s="42"/>
      <c r="AZ2221" s="42"/>
      <c r="BA2221" s="108"/>
      <c r="BB2221" s="42"/>
      <c r="BN2221" s="128" t="s">
        <v>4578</v>
      </c>
      <c r="BO2221" s="58" t="str">
        <f t="shared" si="34"/>
        <v>境内资产</v>
      </c>
      <c r="BP2221" s="58" t="str">
        <f>IF(M2221="",VLOOKUP(D2221,Sheet4!$A$1:$B$92,2,0),VLOOKUP(Q2221,Sheet4!$A$1:$B$92,2,0))</f>
        <v>保险资产管理产品</v>
      </c>
    </row>
    <row r="2222" spans="1:68" s="58" customFormat="1" ht="12.75" customHeight="1">
      <c r="A2222" s="137" t="s">
        <v>2108</v>
      </c>
      <c r="B2222" s="50" t="s">
        <v>2315</v>
      </c>
      <c r="C2222" s="252" t="s">
        <v>5552</v>
      </c>
      <c r="D2222" s="257" t="s">
        <v>672</v>
      </c>
      <c r="E2222" s="42" t="s">
        <v>4359</v>
      </c>
      <c r="F2222" s="42" t="s">
        <v>2315</v>
      </c>
      <c r="G2222" s="42"/>
      <c r="H2222" s="307">
        <v>4717.7779978706894</v>
      </c>
      <c r="I2222" s="315">
        <v>4397.3104545729866</v>
      </c>
      <c r="J2222" s="105">
        <v>0</v>
      </c>
      <c r="K2222" s="42">
        <v>0</v>
      </c>
      <c r="L2222" s="42" t="s">
        <v>4487</v>
      </c>
      <c r="M2222" s="50" t="s">
        <v>2376</v>
      </c>
      <c r="N2222" s="50" t="s">
        <v>2377</v>
      </c>
      <c r="O2222" s="137" t="s">
        <v>2378</v>
      </c>
      <c r="P2222" s="42" t="s">
        <v>64</v>
      </c>
      <c r="Q2222" s="42" t="s">
        <v>65</v>
      </c>
      <c r="R2222" s="42">
        <v>1</v>
      </c>
      <c r="S2222" s="137" t="s">
        <v>2254</v>
      </c>
      <c r="T2222" s="62">
        <v>1234146.82</v>
      </c>
      <c r="U2222" s="62">
        <v>1151575.33</v>
      </c>
      <c r="Z2222" s="42" t="s">
        <v>68</v>
      </c>
      <c r="AJ2222" s="42"/>
      <c r="AW2222" s="42" t="s">
        <v>2412</v>
      </c>
      <c r="AX2222" s="42"/>
      <c r="AY2222" s="42"/>
      <c r="AZ2222" s="42"/>
      <c r="BA2222" s="108"/>
      <c r="BB2222" s="42"/>
      <c r="BN2222" s="128" t="s">
        <v>4578</v>
      </c>
      <c r="BO2222" s="58" t="str">
        <f t="shared" si="34"/>
        <v>境内资产</v>
      </c>
      <c r="BP2222" s="58" t="str">
        <f>IF(M2222="",VLOOKUP(D2222,Sheet4!$A$1:$B$92,2,0),VLOOKUP(Q2222,Sheet4!$A$1:$B$92,2,0))</f>
        <v>保险资产管理产品</v>
      </c>
    </row>
    <row r="2223" spans="1:68" s="58" customFormat="1" ht="12.75" customHeight="1">
      <c r="A2223" s="137" t="s">
        <v>1967</v>
      </c>
      <c r="B2223" s="50" t="s">
        <v>1968</v>
      </c>
      <c r="C2223" s="252" t="s">
        <v>5552</v>
      </c>
      <c r="D2223" s="257" t="s">
        <v>672</v>
      </c>
      <c r="E2223" s="42" t="s">
        <v>3077</v>
      </c>
      <c r="F2223" s="42" t="s">
        <v>1968</v>
      </c>
      <c r="G2223" s="42"/>
      <c r="H2223" s="307">
        <v>9210.9478786374966</v>
      </c>
      <c r="I2223" s="315">
        <v>9407.8555247995173</v>
      </c>
      <c r="J2223" s="105">
        <v>0</v>
      </c>
      <c r="K2223" s="42">
        <v>0</v>
      </c>
      <c r="L2223" s="42" t="s">
        <v>4487</v>
      </c>
      <c r="M2223" s="50" t="s">
        <v>2376</v>
      </c>
      <c r="N2223" s="50" t="s">
        <v>2377</v>
      </c>
      <c r="O2223" s="137" t="s">
        <v>2378</v>
      </c>
      <c r="P2223" s="42" t="s">
        <v>64</v>
      </c>
      <c r="Q2223" s="42" t="s">
        <v>65</v>
      </c>
      <c r="R2223" s="42">
        <v>1</v>
      </c>
      <c r="S2223" s="137" t="s">
        <v>2254</v>
      </c>
      <c r="T2223" s="62">
        <v>1234146.82</v>
      </c>
      <c r="U2223" s="62">
        <v>1151575.33</v>
      </c>
      <c r="Z2223" s="42" t="s">
        <v>280</v>
      </c>
      <c r="AJ2223" s="42"/>
      <c r="AW2223" s="42" t="s">
        <v>2412</v>
      </c>
      <c r="AX2223" s="42"/>
      <c r="AY2223" s="42"/>
      <c r="AZ2223" s="42"/>
      <c r="BA2223" s="108"/>
      <c r="BB2223" s="42"/>
      <c r="BN2223" s="128" t="s">
        <v>4578</v>
      </c>
      <c r="BO2223" s="58" t="str">
        <f t="shared" si="34"/>
        <v>境内资产</v>
      </c>
      <c r="BP2223" s="58" t="str">
        <f>IF(M2223="",VLOOKUP(D2223,Sheet4!$A$1:$B$92,2,0),VLOOKUP(Q2223,Sheet4!$A$1:$B$92,2,0))</f>
        <v>保险资产管理产品</v>
      </c>
    </row>
    <row r="2224" spans="1:68" s="58" customFormat="1" ht="12.75" customHeight="1">
      <c r="A2224" s="137" t="s">
        <v>2268</v>
      </c>
      <c r="B2224" s="50" t="s">
        <v>2316</v>
      </c>
      <c r="C2224" s="252" t="s">
        <v>5552</v>
      </c>
      <c r="D2224" s="257" t="s">
        <v>672</v>
      </c>
      <c r="E2224" s="42" t="s">
        <v>4440</v>
      </c>
      <c r="F2224" s="42" t="s">
        <v>2316</v>
      </c>
      <c r="G2224" s="42"/>
      <c r="H2224" s="307">
        <v>8106.6493116823704</v>
      </c>
      <c r="I2224" s="315">
        <v>6008.6437289958385</v>
      </c>
      <c r="J2224" s="105">
        <v>0</v>
      </c>
      <c r="K2224" s="42">
        <v>0</v>
      </c>
      <c r="L2224" s="42" t="s">
        <v>4487</v>
      </c>
      <c r="M2224" s="50" t="s">
        <v>2376</v>
      </c>
      <c r="N2224" s="50" t="s">
        <v>2377</v>
      </c>
      <c r="O2224" s="137" t="s">
        <v>2378</v>
      </c>
      <c r="P2224" s="42" t="s">
        <v>64</v>
      </c>
      <c r="Q2224" s="42" t="s">
        <v>65</v>
      </c>
      <c r="R2224" s="42">
        <v>1</v>
      </c>
      <c r="S2224" s="137" t="s">
        <v>2254</v>
      </c>
      <c r="T2224" s="62">
        <v>1234146.82</v>
      </c>
      <c r="U2224" s="62">
        <v>1151575.33</v>
      </c>
      <c r="Z2224" s="42" t="s">
        <v>68</v>
      </c>
      <c r="AJ2224" s="42"/>
      <c r="AW2224" s="42" t="s">
        <v>2412</v>
      </c>
      <c r="AX2224" s="42"/>
      <c r="AY2224" s="42"/>
      <c r="AZ2224" s="42"/>
      <c r="BA2224" s="108"/>
      <c r="BB2224" s="42"/>
      <c r="BN2224" s="128" t="s">
        <v>4578</v>
      </c>
      <c r="BO2224" s="58" t="str">
        <f t="shared" si="34"/>
        <v>境内资产</v>
      </c>
      <c r="BP2224" s="58" t="str">
        <f>IF(M2224="",VLOOKUP(D2224,Sheet4!$A$1:$B$92,2,0),VLOOKUP(Q2224,Sheet4!$A$1:$B$92,2,0))</f>
        <v>保险资产管理产品</v>
      </c>
    </row>
    <row r="2225" spans="1:68" s="58" customFormat="1" ht="12.75" customHeight="1">
      <c r="A2225" s="137" t="s">
        <v>2269</v>
      </c>
      <c r="B2225" s="50" t="s">
        <v>2317</v>
      </c>
      <c r="C2225" s="252" t="s">
        <v>5552</v>
      </c>
      <c r="D2225" s="257" t="s">
        <v>672</v>
      </c>
      <c r="E2225" s="42" t="s">
        <v>4441</v>
      </c>
      <c r="F2225" s="42" t="s">
        <v>2317</v>
      </c>
      <c r="G2225" s="42"/>
      <c r="H2225" s="307">
        <v>5722.4456515319653</v>
      </c>
      <c r="I2225" s="315">
        <v>4814.9457781856963</v>
      </c>
      <c r="J2225" s="105">
        <v>0</v>
      </c>
      <c r="K2225" s="42">
        <v>0</v>
      </c>
      <c r="L2225" s="42" t="s">
        <v>4487</v>
      </c>
      <c r="M2225" s="50" t="s">
        <v>2376</v>
      </c>
      <c r="N2225" s="50" t="s">
        <v>2377</v>
      </c>
      <c r="O2225" s="137" t="s">
        <v>2378</v>
      </c>
      <c r="P2225" s="42" t="s">
        <v>64</v>
      </c>
      <c r="Q2225" s="42" t="s">
        <v>65</v>
      </c>
      <c r="R2225" s="42">
        <v>1</v>
      </c>
      <c r="S2225" s="137" t="s">
        <v>2254</v>
      </c>
      <c r="T2225" s="62">
        <v>1234146.82</v>
      </c>
      <c r="U2225" s="62">
        <v>1151575.33</v>
      </c>
      <c r="Z2225" s="42" t="s">
        <v>68</v>
      </c>
      <c r="AJ2225" s="42"/>
      <c r="AW2225" s="42" t="s">
        <v>2412</v>
      </c>
      <c r="AX2225" s="42"/>
      <c r="AY2225" s="42"/>
      <c r="AZ2225" s="42"/>
      <c r="BA2225" s="108"/>
      <c r="BB2225" s="42"/>
      <c r="BN2225" s="128" t="s">
        <v>4578</v>
      </c>
      <c r="BO2225" s="58" t="str">
        <f t="shared" si="34"/>
        <v>境内资产</v>
      </c>
      <c r="BP2225" s="58" t="str">
        <f>IF(M2225="",VLOOKUP(D2225,Sheet4!$A$1:$B$92,2,0),VLOOKUP(Q2225,Sheet4!$A$1:$B$92,2,0))</f>
        <v>保险资产管理产品</v>
      </c>
    </row>
    <row r="2226" spans="1:68" s="58" customFormat="1" ht="12.75" customHeight="1">
      <c r="A2226" s="137" t="s">
        <v>2270</v>
      </c>
      <c r="B2226" s="50" t="s">
        <v>2318</v>
      </c>
      <c r="C2226" s="252" t="s">
        <v>5552</v>
      </c>
      <c r="D2226" s="257" t="s">
        <v>672</v>
      </c>
      <c r="E2226" s="42" t="s">
        <v>4442</v>
      </c>
      <c r="F2226" s="42" t="s">
        <v>2318</v>
      </c>
      <c r="G2226" s="42"/>
      <c r="H2226" s="307">
        <v>1350.8964823754768</v>
      </c>
      <c r="I2226" s="315">
        <v>1496.9422176174676</v>
      </c>
      <c r="J2226" s="105">
        <v>0</v>
      </c>
      <c r="K2226" s="42">
        <v>0</v>
      </c>
      <c r="L2226" s="42" t="s">
        <v>4487</v>
      </c>
      <c r="M2226" s="50" t="s">
        <v>2376</v>
      </c>
      <c r="N2226" s="50" t="s">
        <v>2377</v>
      </c>
      <c r="O2226" s="137" t="s">
        <v>2378</v>
      </c>
      <c r="P2226" s="42" t="s">
        <v>64</v>
      </c>
      <c r="Q2226" s="42" t="s">
        <v>65</v>
      </c>
      <c r="R2226" s="42">
        <v>1</v>
      </c>
      <c r="S2226" s="137" t="s">
        <v>2254</v>
      </c>
      <c r="T2226" s="62">
        <v>1234146.82</v>
      </c>
      <c r="U2226" s="62">
        <v>1151575.33</v>
      </c>
      <c r="Z2226" s="42" t="s">
        <v>68</v>
      </c>
      <c r="AJ2226" s="42"/>
      <c r="AW2226" s="42" t="s">
        <v>2412</v>
      </c>
      <c r="AX2226" s="42"/>
      <c r="AY2226" s="42"/>
      <c r="AZ2226" s="42"/>
      <c r="BA2226" s="108"/>
      <c r="BB2226" s="42"/>
      <c r="BN2226" s="128" t="s">
        <v>4578</v>
      </c>
      <c r="BO2226" s="58" t="str">
        <f t="shared" si="34"/>
        <v>境内资产</v>
      </c>
      <c r="BP2226" s="58" t="str">
        <f>IF(M2226="",VLOOKUP(D2226,Sheet4!$A$1:$B$92,2,0),VLOOKUP(Q2226,Sheet4!$A$1:$B$92,2,0))</f>
        <v>保险资产管理产品</v>
      </c>
    </row>
    <row r="2227" spans="1:68" s="58" customFormat="1" ht="12.75" customHeight="1">
      <c r="A2227" s="137" t="s">
        <v>2271</v>
      </c>
      <c r="B2227" s="50" t="s">
        <v>2319</v>
      </c>
      <c r="C2227" s="252" t="s">
        <v>5552</v>
      </c>
      <c r="D2227" s="257" t="s">
        <v>672</v>
      </c>
      <c r="E2227" s="42" t="s">
        <v>4443</v>
      </c>
      <c r="F2227" s="42" t="s">
        <v>2319</v>
      </c>
      <c r="G2227" s="42"/>
      <c r="H2227" s="307">
        <v>7084.3134103642869</v>
      </c>
      <c r="I2227" s="315">
        <v>5753.3659206837146</v>
      </c>
      <c r="J2227" s="105">
        <v>0</v>
      </c>
      <c r="K2227" s="42">
        <v>0</v>
      </c>
      <c r="L2227" s="42" t="s">
        <v>4487</v>
      </c>
      <c r="M2227" s="50" t="s">
        <v>2376</v>
      </c>
      <c r="N2227" s="50" t="s">
        <v>2377</v>
      </c>
      <c r="O2227" s="137" t="s">
        <v>2378</v>
      </c>
      <c r="P2227" s="42" t="s">
        <v>64</v>
      </c>
      <c r="Q2227" s="42" t="s">
        <v>65</v>
      </c>
      <c r="R2227" s="42">
        <v>1</v>
      </c>
      <c r="S2227" s="137" t="s">
        <v>2254</v>
      </c>
      <c r="T2227" s="62">
        <v>1234146.82</v>
      </c>
      <c r="U2227" s="62">
        <v>1151575.33</v>
      </c>
      <c r="Z2227" s="42" t="s">
        <v>68</v>
      </c>
      <c r="AJ2227" s="42"/>
      <c r="AW2227" s="42" t="s">
        <v>2412</v>
      </c>
      <c r="AX2227" s="42"/>
      <c r="AY2227" s="42"/>
      <c r="AZ2227" s="42"/>
      <c r="BA2227" s="108"/>
      <c r="BB2227" s="42"/>
      <c r="BN2227" s="128" t="s">
        <v>4578</v>
      </c>
      <c r="BO2227" s="58" t="str">
        <f t="shared" si="34"/>
        <v>境内资产</v>
      </c>
      <c r="BP2227" s="58" t="str">
        <f>IF(M2227="",VLOOKUP(D2227,Sheet4!$A$1:$B$92,2,0),VLOOKUP(Q2227,Sheet4!$A$1:$B$92,2,0))</f>
        <v>保险资产管理产品</v>
      </c>
    </row>
    <row r="2228" spans="1:68" s="58" customFormat="1" ht="12.75" customHeight="1">
      <c r="A2228" s="137" t="s">
        <v>2272</v>
      </c>
      <c r="B2228" s="42" t="s">
        <v>2320</v>
      </c>
      <c r="C2228" s="252" t="s">
        <v>5552</v>
      </c>
      <c r="D2228" s="257" t="s">
        <v>672</v>
      </c>
      <c r="E2228" s="42" t="s">
        <v>4444</v>
      </c>
      <c r="F2228" s="42" t="s">
        <v>2320</v>
      </c>
      <c r="G2228" s="42"/>
      <c r="H2228" s="307">
        <v>8865.021878548765</v>
      </c>
      <c r="I2228" s="315">
        <v>7032.1919975866958</v>
      </c>
      <c r="J2228" s="105">
        <v>0</v>
      </c>
      <c r="K2228" s="42">
        <v>0</v>
      </c>
      <c r="L2228" s="42" t="s">
        <v>4487</v>
      </c>
      <c r="M2228" s="42" t="s">
        <v>2376</v>
      </c>
      <c r="N2228" s="42" t="s">
        <v>2377</v>
      </c>
      <c r="O2228" s="137" t="s">
        <v>2378</v>
      </c>
      <c r="P2228" s="42" t="s">
        <v>64</v>
      </c>
      <c r="Q2228" s="42" t="s">
        <v>65</v>
      </c>
      <c r="R2228" s="42">
        <v>1</v>
      </c>
      <c r="S2228" s="137" t="s">
        <v>2254</v>
      </c>
      <c r="T2228" s="62">
        <v>1234146.82</v>
      </c>
      <c r="U2228" s="62">
        <v>1151575.33</v>
      </c>
      <c r="Z2228" s="42" t="s">
        <v>68</v>
      </c>
      <c r="AJ2228" s="42"/>
      <c r="AW2228" s="42" t="s">
        <v>2412</v>
      </c>
      <c r="AX2228" s="42"/>
      <c r="AY2228" s="42"/>
      <c r="AZ2228" s="42"/>
      <c r="BA2228" s="42"/>
      <c r="BB2228" s="42"/>
      <c r="BN2228" s="128" t="s">
        <v>4578</v>
      </c>
      <c r="BO2228" s="58" t="str">
        <f t="shared" si="34"/>
        <v>境内资产</v>
      </c>
      <c r="BP2228" s="58" t="str">
        <f>IF(M2228="",VLOOKUP(D2228,Sheet4!$A$1:$B$92,2,0),VLOOKUP(Q2228,Sheet4!$A$1:$B$92,2,0))</f>
        <v>保险资产管理产品</v>
      </c>
    </row>
    <row r="2229" spans="1:68" s="58" customFormat="1" ht="12.75" customHeight="1">
      <c r="A2229" s="137" t="s">
        <v>1556</v>
      </c>
      <c r="B2229" s="42" t="s">
        <v>1557</v>
      </c>
      <c r="C2229" s="252" t="s">
        <v>5552</v>
      </c>
      <c r="D2229" s="257" t="s">
        <v>672</v>
      </c>
      <c r="E2229" s="42" t="s">
        <v>1558</v>
      </c>
      <c r="F2229" s="42" t="s">
        <v>1557</v>
      </c>
      <c r="G2229" s="42"/>
      <c r="H2229" s="307">
        <v>7.9515231873352201</v>
      </c>
      <c r="I2229" s="315">
        <v>11.451266107899288</v>
      </c>
      <c r="J2229" s="105">
        <v>0</v>
      </c>
      <c r="K2229" s="42">
        <v>0</v>
      </c>
      <c r="L2229" s="42" t="s">
        <v>4487</v>
      </c>
      <c r="M2229" s="42" t="s">
        <v>2376</v>
      </c>
      <c r="N2229" s="42" t="s">
        <v>2377</v>
      </c>
      <c r="O2229" s="137" t="s">
        <v>2378</v>
      </c>
      <c r="P2229" s="42" t="s">
        <v>64</v>
      </c>
      <c r="Q2229" s="42" t="s">
        <v>65</v>
      </c>
      <c r="R2229" s="42">
        <v>1</v>
      </c>
      <c r="S2229" s="137" t="s">
        <v>2254</v>
      </c>
      <c r="T2229" s="62">
        <v>1234146.82</v>
      </c>
      <c r="U2229" s="62">
        <v>1151575.33</v>
      </c>
      <c r="Z2229" s="42" t="s">
        <v>68</v>
      </c>
      <c r="AJ2229" s="42"/>
      <c r="AW2229" s="42" t="s">
        <v>2412</v>
      </c>
      <c r="AX2229" s="42"/>
      <c r="AY2229" s="42"/>
      <c r="AZ2229" s="42"/>
      <c r="BA2229" s="42"/>
      <c r="BB2229" s="42"/>
      <c r="BN2229" s="128" t="s">
        <v>4578</v>
      </c>
      <c r="BO2229" s="58" t="str">
        <f t="shared" si="34"/>
        <v>境内资产</v>
      </c>
      <c r="BP2229" s="58" t="str">
        <f>IF(M2229="",VLOOKUP(D2229,Sheet4!$A$1:$B$92,2,0),VLOOKUP(Q2229,Sheet4!$A$1:$B$92,2,0))</f>
        <v>保险资产管理产品</v>
      </c>
    </row>
    <row r="2230" spans="1:68" s="58" customFormat="1" ht="12.75" customHeight="1">
      <c r="A2230" s="137" t="s">
        <v>2273</v>
      </c>
      <c r="B2230" s="42" t="s">
        <v>2321</v>
      </c>
      <c r="C2230" s="252" t="s">
        <v>5552</v>
      </c>
      <c r="D2230" s="257" t="s">
        <v>672</v>
      </c>
      <c r="E2230" s="42" t="s">
        <v>4445</v>
      </c>
      <c r="F2230" s="42" t="s">
        <v>2321</v>
      </c>
      <c r="G2230" s="42"/>
      <c r="H2230" s="307">
        <v>11879.818868895702</v>
      </c>
      <c r="I2230" s="315">
        <v>10958.826369730023</v>
      </c>
      <c r="J2230" s="105">
        <v>0</v>
      </c>
      <c r="K2230" s="42">
        <v>0</v>
      </c>
      <c r="L2230" s="42" t="s">
        <v>4487</v>
      </c>
      <c r="M2230" s="42" t="s">
        <v>2376</v>
      </c>
      <c r="N2230" s="42" t="s">
        <v>2377</v>
      </c>
      <c r="O2230" s="137" t="s">
        <v>2378</v>
      </c>
      <c r="P2230" s="42" t="s">
        <v>64</v>
      </c>
      <c r="Q2230" s="42" t="s">
        <v>65</v>
      </c>
      <c r="R2230" s="42">
        <v>1</v>
      </c>
      <c r="S2230" s="137" t="s">
        <v>2254</v>
      </c>
      <c r="T2230" s="62">
        <v>1234146.82</v>
      </c>
      <c r="U2230" s="62">
        <v>1151575.33</v>
      </c>
      <c r="Z2230" s="42" t="s">
        <v>68</v>
      </c>
      <c r="AJ2230" s="42"/>
      <c r="AW2230" s="42" t="s">
        <v>2412</v>
      </c>
      <c r="AX2230" s="42"/>
      <c r="AY2230" s="42"/>
      <c r="AZ2230" s="42"/>
      <c r="BA2230" s="42"/>
      <c r="BB2230" s="42"/>
      <c r="BN2230" s="128" t="s">
        <v>4578</v>
      </c>
      <c r="BO2230" s="58" t="str">
        <f t="shared" si="34"/>
        <v>境内资产</v>
      </c>
      <c r="BP2230" s="58" t="str">
        <f>IF(M2230="",VLOOKUP(D2230,Sheet4!$A$1:$B$92,2,0),VLOOKUP(Q2230,Sheet4!$A$1:$B$92,2,0))</f>
        <v>保险资产管理产品</v>
      </c>
    </row>
    <row r="2231" spans="1:68" s="58" customFormat="1" ht="12.75" customHeight="1">
      <c r="A2231" s="137" t="s">
        <v>2274</v>
      </c>
      <c r="B2231" s="42" t="s">
        <v>2322</v>
      </c>
      <c r="C2231" s="252" t="s">
        <v>5552</v>
      </c>
      <c r="D2231" s="257" t="s">
        <v>672</v>
      </c>
      <c r="E2231" s="42" t="s">
        <v>4446</v>
      </c>
      <c r="F2231" s="42" t="s">
        <v>2322</v>
      </c>
      <c r="G2231" s="42"/>
      <c r="H2231" s="307">
        <v>8530.2318119793363</v>
      </c>
      <c r="I2231" s="315">
        <v>7266.2397018384363</v>
      </c>
      <c r="J2231" s="105">
        <v>0</v>
      </c>
      <c r="K2231" s="42">
        <v>0</v>
      </c>
      <c r="L2231" s="42" t="s">
        <v>4487</v>
      </c>
      <c r="M2231" s="42" t="s">
        <v>2376</v>
      </c>
      <c r="N2231" s="42" t="s">
        <v>2377</v>
      </c>
      <c r="O2231" s="137" t="s">
        <v>2378</v>
      </c>
      <c r="P2231" s="42" t="s">
        <v>64</v>
      </c>
      <c r="Q2231" s="42" t="s">
        <v>65</v>
      </c>
      <c r="R2231" s="42">
        <v>1</v>
      </c>
      <c r="S2231" s="137" t="s">
        <v>2254</v>
      </c>
      <c r="T2231" s="62">
        <v>1234146.82</v>
      </c>
      <c r="U2231" s="62">
        <v>1151575.33</v>
      </c>
      <c r="Z2231" s="42" t="s">
        <v>68</v>
      </c>
      <c r="AJ2231" s="42"/>
      <c r="AW2231" s="42" t="s">
        <v>2412</v>
      </c>
      <c r="AX2231" s="42"/>
      <c r="AY2231" s="42"/>
      <c r="AZ2231" s="42"/>
      <c r="BA2231" s="42"/>
      <c r="BB2231" s="42"/>
      <c r="BN2231" s="128" t="s">
        <v>4578</v>
      </c>
      <c r="BO2231" s="58" t="str">
        <f t="shared" si="34"/>
        <v>境内资产</v>
      </c>
      <c r="BP2231" s="58" t="str">
        <f>IF(M2231="",VLOOKUP(D2231,Sheet4!$A$1:$B$92,2,0),VLOOKUP(Q2231,Sheet4!$A$1:$B$92,2,0))</f>
        <v>保险资产管理产品</v>
      </c>
    </row>
    <row r="2232" spans="1:68" s="58" customFormat="1" ht="12.75" customHeight="1">
      <c r="A2232" s="137" t="s">
        <v>2116</v>
      </c>
      <c r="B2232" s="42" t="s">
        <v>2323</v>
      </c>
      <c r="C2232" s="252" t="s">
        <v>5552</v>
      </c>
      <c r="D2232" s="257" t="s">
        <v>672</v>
      </c>
      <c r="E2232" s="42" t="s">
        <v>4361</v>
      </c>
      <c r="F2232" s="42" t="s">
        <v>2323</v>
      </c>
      <c r="G2232" s="42"/>
      <c r="H2232" s="307">
        <v>5295.0065559191753</v>
      </c>
      <c r="I2232" s="315">
        <v>3638.029808162813</v>
      </c>
      <c r="J2232" s="105">
        <v>0</v>
      </c>
      <c r="K2232" s="42">
        <v>0</v>
      </c>
      <c r="L2232" s="42" t="s">
        <v>4487</v>
      </c>
      <c r="M2232" s="42" t="s">
        <v>2376</v>
      </c>
      <c r="N2232" s="42" t="s">
        <v>2377</v>
      </c>
      <c r="O2232" s="137" t="s">
        <v>2378</v>
      </c>
      <c r="P2232" s="42" t="s">
        <v>64</v>
      </c>
      <c r="Q2232" s="42" t="s">
        <v>65</v>
      </c>
      <c r="R2232" s="42">
        <v>1</v>
      </c>
      <c r="S2232" s="137" t="s">
        <v>2254</v>
      </c>
      <c r="T2232" s="62">
        <v>1234146.82</v>
      </c>
      <c r="U2232" s="62">
        <v>1151575.33</v>
      </c>
      <c r="Z2232" s="42" t="s">
        <v>68</v>
      </c>
      <c r="AJ2232" s="42"/>
      <c r="AW2232" s="42" t="s">
        <v>2412</v>
      </c>
      <c r="AX2232" s="42"/>
      <c r="AY2232" s="42"/>
      <c r="AZ2232" s="42"/>
      <c r="BA2232" s="42"/>
      <c r="BB2232" s="42"/>
      <c r="BN2232" s="128" t="s">
        <v>4578</v>
      </c>
      <c r="BO2232" s="58" t="str">
        <f t="shared" si="34"/>
        <v>境内资产</v>
      </c>
      <c r="BP2232" s="58" t="str">
        <f>IF(M2232="",VLOOKUP(D2232,Sheet4!$A$1:$B$92,2,0),VLOOKUP(Q2232,Sheet4!$A$1:$B$92,2,0))</f>
        <v>保险资产管理产品</v>
      </c>
    </row>
    <row r="2233" spans="1:68" s="58" customFormat="1" ht="12.75" customHeight="1">
      <c r="A2233" s="137" t="s">
        <v>2275</v>
      </c>
      <c r="B2233" s="42" t="s">
        <v>2324</v>
      </c>
      <c r="C2233" s="252" t="s">
        <v>5552</v>
      </c>
      <c r="D2233" s="257" t="s">
        <v>672</v>
      </c>
      <c r="E2233" s="42" t="s">
        <v>4447</v>
      </c>
      <c r="F2233" s="42" t="s">
        <v>2324</v>
      </c>
      <c r="G2233" s="42"/>
      <c r="H2233" s="307">
        <v>3410.9569696889075</v>
      </c>
      <c r="I2233" s="315">
        <v>2991.1794419944104</v>
      </c>
      <c r="J2233" s="105">
        <v>0</v>
      </c>
      <c r="K2233" s="42">
        <v>0</v>
      </c>
      <c r="L2233" s="42" t="s">
        <v>4487</v>
      </c>
      <c r="M2233" s="42" t="s">
        <v>2376</v>
      </c>
      <c r="N2233" s="42" t="s">
        <v>2377</v>
      </c>
      <c r="O2233" s="137" t="s">
        <v>2378</v>
      </c>
      <c r="P2233" s="42" t="s">
        <v>64</v>
      </c>
      <c r="Q2233" s="42" t="s">
        <v>65</v>
      </c>
      <c r="R2233" s="42">
        <v>1</v>
      </c>
      <c r="S2233" s="137" t="s">
        <v>2254</v>
      </c>
      <c r="T2233" s="62">
        <v>1234146.82</v>
      </c>
      <c r="U2233" s="62">
        <v>1151575.33</v>
      </c>
      <c r="Z2233" s="42" t="s">
        <v>68</v>
      </c>
      <c r="AJ2233" s="42"/>
      <c r="AW2233" s="42" t="s">
        <v>2412</v>
      </c>
      <c r="AX2233" s="42"/>
      <c r="AY2233" s="42"/>
      <c r="AZ2233" s="42"/>
      <c r="BA2233" s="42"/>
      <c r="BB2233" s="42"/>
      <c r="BN2233" s="128" t="s">
        <v>4578</v>
      </c>
      <c r="BO2233" s="58" t="str">
        <f t="shared" si="34"/>
        <v>境内资产</v>
      </c>
      <c r="BP2233" s="58" t="str">
        <f>IF(M2233="",VLOOKUP(D2233,Sheet4!$A$1:$B$92,2,0),VLOOKUP(Q2233,Sheet4!$A$1:$B$92,2,0))</f>
        <v>保险资产管理产品</v>
      </c>
    </row>
    <row r="2234" spans="1:68" s="58" customFormat="1" ht="12.75" customHeight="1">
      <c r="A2234" s="137" t="s">
        <v>2276</v>
      </c>
      <c r="B2234" s="42" t="s">
        <v>2325</v>
      </c>
      <c r="C2234" s="252" t="s">
        <v>5552</v>
      </c>
      <c r="D2234" s="257" t="s">
        <v>672</v>
      </c>
      <c r="E2234" s="42" t="s">
        <v>4448</v>
      </c>
      <c r="F2234" s="42" t="s">
        <v>2325</v>
      </c>
      <c r="G2234" s="42"/>
      <c r="H2234" s="307">
        <v>1092.9110027214192</v>
      </c>
      <c r="I2234" s="315">
        <v>636.25206612426302</v>
      </c>
      <c r="J2234" s="105">
        <v>0</v>
      </c>
      <c r="K2234" s="42">
        <v>0</v>
      </c>
      <c r="L2234" s="42" t="s">
        <v>4487</v>
      </c>
      <c r="M2234" s="42" t="s">
        <v>2376</v>
      </c>
      <c r="N2234" s="42" t="s">
        <v>2377</v>
      </c>
      <c r="O2234" s="137" t="s">
        <v>2378</v>
      </c>
      <c r="P2234" s="42" t="s">
        <v>64</v>
      </c>
      <c r="Q2234" s="42" t="s">
        <v>65</v>
      </c>
      <c r="R2234" s="42">
        <v>1</v>
      </c>
      <c r="S2234" s="137" t="s">
        <v>2254</v>
      </c>
      <c r="T2234" s="62">
        <v>1234146.82</v>
      </c>
      <c r="U2234" s="62">
        <v>1151575.33</v>
      </c>
      <c r="Z2234" s="42" t="s">
        <v>68</v>
      </c>
      <c r="AJ2234" s="42"/>
      <c r="AW2234" s="42" t="s">
        <v>2412</v>
      </c>
      <c r="AX2234" s="42"/>
      <c r="AY2234" s="42"/>
      <c r="AZ2234" s="42"/>
      <c r="BA2234" s="42"/>
      <c r="BB2234" s="42"/>
      <c r="BN2234" s="128" t="s">
        <v>4578</v>
      </c>
      <c r="BO2234" s="58" t="str">
        <f t="shared" si="34"/>
        <v>境内资产</v>
      </c>
      <c r="BP2234" s="58" t="str">
        <f>IF(M2234="",VLOOKUP(D2234,Sheet4!$A$1:$B$92,2,0),VLOOKUP(Q2234,Sheet4!$A$1:$B$92,2,0))</f>
        <v>保险资产管理产品</v>
      </c>
    </row>
    <row r="2235" spans="1:68" s="58" customFormat="1" ht="12.75" customHeight="1">
      <c r="A2235" s="137" t="s">
        <v>2277</v>
      </c>
      <c r="B2235" s="42" t="s">
        <v>2326</v>
      </c>
      <c r="C2235" s="252" t="s">
        <v>5552</v>
      </c>
      <c r="D2235" s="257" t="s">
        <v>672</v>
      </c>
      <c r="E2235" s="42" t="s">
        <v>3547</v>
      </c>
      <c r="F2235" s="42" t="s">
        <v>2326</v>
      </c>
      <c r="G2235" s="42"/>
      <c r="H2235" s="307">
        <v>2808.0502766552386</v>
      </c>
      <c r="I2235" s="315">
        <v>2702.6198885872236</v>
      </c>
      <c r="J2235" s="105">
        <v>0</v>
      </c>
      <c r="K2235" s="42">
        <v>0</v>
      </c>
      <c r="L2235" s="42" t="s">
        <v>4487</v>
      </c>
      <c r="M2235" s="42" t="s">
        <v>2376</v>
      </c>
      <c r="N2235" s="42" t="s">
        <v>2377</v>
      </c>
      <c r="O2235" s="137" t="s">
        <v>2378</v>
      </c>
      <c r="P2235" s="42" t="s">
        <v>64</v>
      </c>
      <c r="Q2235" s="42" t="s">
        <v>65</v>
      </c>
      <c r="R2235" s="42">
        <v>1</v>
      </c>
      <c r="S2235" s="137" t="s">
        <v>2254</v>
      </c>
      <c r="T2235" s="62">
        <v>1234146.82</v>
      </c>
      <c r="U2235" s="62">
        <v>1151575.33</v>
      </c>
      <c r="Z2235" s="42" t="s">
        <v>280</v>
      </c>
      <c r="AJ2235" s="42"/>
      <c r="AW2235" s="42" t="s">
        <v>2412</v>
      </c>
      <c r="AX2235" s="42"/>
      <c r="AY2235" s="42"/>
      <c r="AZ2235" s="42"/>
      <c r="BA2235" s="42"/>
      <c r="BB2235" s="42"/>
      <c r="BN2235" s="128" t="s">
        <v>4578</v>
      </c>
      <c r="BO2235" s="58" t="str">
        <f t="shared" si="34"/>
        <v>境内资产</v>
      </c>
      <c r="BP2235" s="58" t="str">
        <f>IF(M2235="",VLOOKUP(D2235,Sheet4!$A$1:$B$92,2,0),VLOOKUP(Q2235,Sheet4!$A$1:$B$92,2,0))</f>
        <v>保险资产管理产品</v>
      </c>
    </row>
    <row r="2236" spans="1:68" s="58" customFormat="1" ht="12.75" customHeight="1">
      <c r="A2236" s="137" t="s">
        <v>2106</v>
      </c>
      <c r="B2236" s="42" t="s">
        <v>2327</v>
      </c>
      <c r="C2236" s="252" t="s">
        <v>5552</v>
      </c>
      <c r="D2236" s="257" t="s">
        <v>672</v>
      </c>
      <c r="E2236" s="42" t="s">
        <v>4358</v>
      </c>
      <c r="F2236" s="42" t="s">
        <v>2327</v>
      </c>
      <c r="G2236" s="42"/>
      <c r="H2236" s="307">
        <v>5815.0650182935178</v>
      </c>
      <c r="I2236" s="315">
        <v>5074.6143060524792</v>
      </c>
      <c r="J2236" s="105">
        <v>0</v>
      </c>
      <c r="K2236" s="42">
        <v>0</v>
      </c>
      <c r="L2236" s="42" t="s">
        <v>4487</v>
      </c>
      <c r="M2236" s="42" t="s">
        <v>2376</v>
      </c>
      <c r="N2236" s="42" t="s">
        <v>2377</v>
      </c>
      <c r="O2236" s="137" t="s">
        <v>2378</v>
      </c>
      <c r="P2236" s="42" t="s">
        <v>64</v>
      </c>
      <c r="Q2236" s="42" t="s">
        <v>65</v>
      </c>
      <c r="R2236" s="42">
        <v>1</v>
      </c>
      <c r="S2236" s="137" t="s">
        <v>2254</v>
      </c>
      <c r="T2236" s="62">
        <v>1234146.82</v>
      </c>
      <c r="U2236" s="62">
        <v>1151575.33</v>
      </c>
      <c r="Z2236" s="42" t="s">
        <v>68</v>
      </c>
      <c r="AJ2236" s="42"/>
      <c r="AW2236" s="42" t="s">
        <v>2412</v>
      </c>
      <c r="AX2236" s="42"/>
      <c r="AY2236" s="42"/>
      <c r="AZ2236" s="42"/>
      <c r="BA2236" s="42"/>
      <c r="BB2236" s="42"/>
      <c r="BN2236" s="128" t="s">
        <v>4578</v>
      </c>
      <c r="BO2236" s="58" t="str">
        <f t="shared" si="34"/>
        <v>境内资产</v>
      </c>
      <c r="BP2236" s="58" t="str">
        <f>IF(M2236="",VLOOKUP(D2236,Sheet4!$A$1:$B$92,2,0),VLOOKUP(Q2236,Sheet4!$A$1:$B$92,2,0))</f>
        <v>保险资产管理产品</v>
      </c>
    </row>
    <row r="2237" spans="1:68" s="58" customFormat="1" ht="12.75" customHeight="1">
      <c r="A2237" s="137" t="s">
        <v>2278</v>
      </c>
      <c r="B2237" s="42" t="s">
        <v>2328</v>
      </c>
      <c r="C2237" s="252" t="s">
        <v>5552</v>
      </c>
      <c r="D2237" s="257" t="s">
        <v>672</v>
      </c>
      <c r="E2237" s="42" t="s">
        <v>4449</v>
      </c>
      <c r="F2237" s="42" t="s">
        <v>2328</v>
      </c>
      <c r="G2237" s="42"/>
      <c r="H2237" s="307">
        <v>9401.481791204722</v>
      </c>
      <c r="I2237" s="315">
        <v>9108.3071118145144</v>
      </c>
      <c r="J2237" s="105">
        <v>0</v>
      </c>
      <c r="K2237" s="42">
        <v>0</v>
      </c>
      <c r="L2237" s="42" t="s">
        <v>4487</v>
      </c>
      <c r="M2237" s="42" t="s">
        <v>2376</v>
      </c>
      <c r="N2237" s="42" t="s">
        <v>2377</v>
      </c>
      <c r="O2237" s="137" t="s">
        <v>2378</v>
      </c>
      <c r="P2237" s="42" t="s">
        <v>64</v>
      </c>
      <c r="Q2237" s="42" t="s">
        <v>65</v>
      </c>
      <c r="R2237" s="42">
        <v>1</v>
      </c>
      <c r="S2237" s="137" t="s">
        <v>2254</v>
      </c>
      <c r="T2237" s="62">
        <v>1234146.82</v>
      </c>
      <c r="U2237" s="62">
        <v>1151575.33</v>
      </c>
      <c r="Z2237" s="42" t="s">
        <v>68</v>
      </c>
      <c r="AJ2237" s="42"/>
      <c r="AW2237" s="42" t="s">
        <v>2412</v>
      </c>
      <c r="AX2237" s="42"/>
      <c r="AY2237" s="42"/>
      <c r="AZ2237" s="42"/>
      <c r="BA2237" s="42"/>
      <c r="BB2237" s="42"/>
      <c r="BN2237" s="128" t="s">
        <v>4578</v>
      </c>
      <c r="BO2237" s="58" t="str">
        <f t="shared" si="34"/>
        <v>境内资产</v>
      </c>
      <c r="BP2237" s="58" t="str">
        <f>IF(M2237="",VLOOKUP(D2237,Sheet4!$A$1:$B$92,2,0),VLOOKUP(Q2237,Sheet4!$A$1:$B$92,2,0))</f>
        <v>保险资产管理产品</v>
      </c>
    </row>
    <row r="2238" spans="1:68" s="58" customFormat="1" ht="12.75" customHeight="1">
      <c r="A2238" s="137" t="s">
        <v>2279</v>
      </c>
      <c r="B2238" s="42" t="s">
        <v>2329</v>
      </c>
      <c r="C2238" s="252" t="s">
        <v>5552</v>
      </c>
      <c r="D2238" s="257" t="s">
        <v>672</v>
      </c>
      <c r="E2238" s="42" t="s">
        <v>4450</v>
      </c>
      <c r="F2238" s="42" t="s">
        <v>2329</v>
      </c>
      <c r="G2238" s="42"/>
      <c r="H2238" s="307">
        <v>2105.2001081888548</v>
      </c>
      <c r="I2238" s="315">
        <v>1626.1875024073133</v>
      </c>
      <c r="J2238" s="105">
        <v>0</v>
      </c>
      <c r="K2238" s="42">
        <v>0</v>
      </c>
      <c r="L2238" s="42" t="s">
        <v>4487</v>
      </c>
      <c r="M2238" s="42" t="s">
        <v>2376</v>
      </c>
      <c r="N2238" s="42" t="s">
        <v>2377</v>
      </c>
      <c r="O2238" s="137" t="s">
        <v>2378</v>
      </c>
      <c r="P2238" s="42" t="s">
        <v>64</v>
      </c>
      <c r="Q2238" s="42" t="s">
        <v>65</v>
      </c>
      <c r="R2238" s="42">
        <v>1</v>
      </c>
      <c r="S2238" s="137" t="s">
        <v>2254</v>
      </c>
      <c r="T2238" s="62">
        <v>1234146.82</v>
      </c>
      <c r="U2238" s="62">
        <v>1151575.33</v>
      </c>
      <c r="Z2238" s="42" t="s">
        <v>68</v>
      </c>
      <c r="AJ2238" s="42"/>
      <c r="AW2238" s="42" t="s">
        <v>2412</v>
      </c>
      <c r="AX2238" s="42"/>
      <c r="AY2238" s="42"/>
      <c r="AZ2238" s="42"/>
      <c r="BA2238" s="42"/>
      <c r="BB2238" s="42"/>
      <c r="BN2238" s="128" t="s">
        <v>4578</v>
      </c>
      <c r="BO2238" s="58" t="str">
        <f t="shared" si="34"/>
        <v>境内资产</v>
      </c>
      <c r="BP2238" s="58" t="str">
        <f>IF(M2238="",VLOOKUP(D2238,Sheet4!$A$1:$B$92,2,0),VLOOKUP(Q2238,Sheet4!$A$1:$B$92,2,0))</f>
        <v>保险资产管理产品</v>
      </c>
    </row>
    <row r="2239" spans="1:68" s="58" customFormat="1" ht="12.75" customHeight="1">
      <c r="A2239" s="137" t="s">
        <v>2280</v>
      </c>
      <c r="B2239" s="42" t="s">
        <v>2330</v>
      </c>
      <c r="C2239" s="252" t="s">
        <v>5552</v>
      </c>
      <c r="D2239" s="257" t="s">
        <v>672</v>
      </c>
      <c r="E2239" s="42" t="s">
        <v>4451</v>
      </c>
      <c r="F2239" s="42" t="s">
        <v>2330</v>
      </c>
      <c r="G2239" s="42"/>
      <c r="H2239" s="307">
        <v>9880.4325790178918</v>
      </c>
      <c r="I2239" s="315">
        <v>6059.5515924421043</v>
      </c>
      <c r="J2239" s="105">
        <v>0</v>
      </c>
      <c r="K2239" s="42">
        <v>0</v>
      </c>
      <c r="L2239" s="42" t="s">
        <v>4487</v>
      </c>
      <c r="M2239" s="42" t="s">
        <v>2376</v>
      </c>
      <c r="N2239" s="42" t="s">
        <v>2377</v>
      </c>
      <c r="O2239" s="137" t="s">
        <v>2378</v>
      </c>
      <c r="P2239" s="42" t="s">
        <v>64</v>
      </c>
      <c r="Q2239" s="42" t="s">
        <v>65</v>
      </c>
      <c r="R2239" s="42">
        <v>1</v>
      </c>
      <c r="S2239" s="137" t="s">
        <v>2254</v>
      </c>
      <c r="T2239" s="62">
        <v>1234146.82</v>
      </c>
      <c r="U2239" s="62">
        <v>1151575.33</v>
      </c>
      <c r="Z2239" s="42" t="s">
        <v>68</v>
      </c>
      <c r="AJ2239" s="42"/>
      <c r="AW2239" s="42" t="s">
        <v>2412</v>
      </c>
      <c r="AX2239" s="42"/>
      <c r="AY2239" s="42"/>
      <c r="AZ2239" s="42"/>
      <c r="BA2239" s="42"/>
      <c r="BB2239" s="42"/>
      <c r="BN2239" s="128" t="s">
        <v>4578</v>
      </c>
      <c r="BO2239" s="58" t="str">
        <f t="shared" si="34"/>
        <v>境内资产</v>
      </c>
      <c r="BP2239" s="58" t="str">
        <f>IF(M2239="",VLOOKUP(D2239,Sheet4!$A$1:$B$92,2,0),VLOOKUP(Q2239,Sheet4!$A$1:$B$92,2,0))</f>
        <v>保险资产管理产品</v>
      </c>
    </row>
    <row r="2240" spans="1:68" s="58" customFormat="1" ht="12.75" customHeight="1">
      <c r="A2240" s="137" t="s">
        <v>2281</v>
      </c>
      <c r="B2240" s="42" t="s">
        <v>2331</v>
      </c>
      <c r="C2240" s="252" t="s">
        <v>5552</v>
      </c>
      <c r="D2240" s="257" t="s">
        <v>672</v>
      </c>
      <c r="E2240" s="42" t="s">
        <v>2546</v>
      </c>
      <c r="F2240" s="42" t="s">
        <v>2331</v>
      </c>
      <c r="G2240" s="42"/>
      <c r="H2240" s="307">
        <v>5461.0541440369743</v>
      </c>
      <c r="I2240" s="315">
        <v>6165.3060492502063</v>
      </c>
      <c r="J2240" s="105">
        <v>0</v>
      </c>
      <c r="K2240" s="42">
        <v>0</v>
      </c>
      <c r="L2240" s="42" t="s">
        <v>4487</v>
      </c>
      <c r="M2240" s="42" t="s">
        <v>2376</v>
      </c>
      <c r="N2240" s="42" t="s">
        <v>2377</v>
      </c>
      <c r="O2240" s="137" t="s">
        <v>2378</v>
      </c>
      <c r="P2240" s="42" t="s">
        <v>64</v>
      </c>
      <c r="Q2240" s="42" t="s">
        <v>65</v>
      </c>
      <c r="R2240" s="42">
        <v>1</v>
      </c>
      <c r="S2240" s="137" t="s">
        <v>2254</v>
      </c>
      <c r="T2240" s="62">
        <v>1234146.82</v>
      </c>
      <c r="U2240" s="62">
        <v>1151575.33</v>
      </c>
      <c r="Z2240" s="42" t="s">
        <v>68</v>
      </c>
      <c r="AJ2240" s="42"/>
      <c r="AW2240" s="42" t="s">
        <v>2412</v>
      </c>
      <c r="AX2240" s="42"/>
      <c r="AY2240" s="42"/>
      <c r="AZ2240" s="42"/>
      <c r="BA2240" s="42"/>
      <c r="BB2240" s="42"/>
      <c r="BN2240" s="128" t="s">
        <v>4578</v>
      </c>
      <c r="BO2240" s="58" t="str">
        <f t="shared" si="34"/>
        <v>境内资产</v>
      </c>
      <c r="BP2240" s="58" t="str">
        <f>IF(M2240="",VLOOKUP(D2240,Sheet4!$A$1:$B$92,2,0),VLOOKUP(Q2240,Sheet4!$A$1:$B$92,2,0))</f>
        <v>保险资产管理产品</v>
      </c>
    </row>
    <row r="2241" spans="1:68" s="58" customFormat="1" ht="12.75" customHeight="1">
      <c r="A2241" s="137" t="s">
        <v>2102</v>
      </c>
      <c r="B2241" s="42" t="s">
        <v>2332</v>
      </c>
      <c r="C2241" s="252" t="s">
        <v>5552</v>
      </c>
      <c r="D2241" s="257" t="s">
        <v>672</v>
      </c>
      <c r="E2241" s="42" t="s">
        <v>3651</v>
      </c>
      <c r="F2241" s="42" t="s">
        <v>2332</v>
      </c>
      <c r="G2241" s="42"/>
      <c r="H2241" s="307">
        <v>2924.4701153303467</v>
      </c>
      <c r="I2241" s="315">
        <v>2936.38674311471</v>
      </c>
      <c r="J2241" s="105">
        <v>0</v>
      </c>
      <c r="K2241" s="42">
        <v>0</v>
      </c>
      <c r="L2241" s="42" t="s">
        <v>4487</v>
      </c>
      <c r="M2241" s="42" t="s">
        <v>2376</v>
      </c>
      <c r="N2241" s="42" t="s">
        <v>2377</v>
      </c>
      <c r="O2241" s="137" t="s">
        <v>2378</v>
      </c>
      <c r="P2241" s="42" t="s">
        <v>64</v>
      </c>
      <c r="Q2241" s="42" t="s">
        <v>65</v>
      </c>
      <c r="R2241" s="42">
        <v>1</v>
      </c>
      <c r="S2241" s="137" t="s">
        <v>2254</v>
      </c>
      <c r="T2241" s="62">
        <v>1234146.82</v>
      </c>
      <c r="U2241" s="62">
        <v>1151575.33</v>
      </c>
      <c r="Z2241" s="42" t="s">
        <v>280</v>
      </c>
      <c r="AJ2241" s="42"/>
      <c r="AW2241" s="42" t="s">
        <v>2412</v>
      </c>
      <c r="AX2241" s="42"/>
      <c r="AY2241" s="42"/>
      <c r="AZ2241" s="42"/>
      <c r="BA2241" s="42"/>
      <c r="BB2241" s="42"/>
      <c r="BN2241" s="128" t="s">
        <v>4578</v>
      </c>
      <c r="BO2241" s="58" t="str">
        <f t="shared" si="34"/>
        <v>境内资产</v>
      </c>
      <c r="BP2241" s="58" t="str">
        <f>IF(M2241="",VLOOKUP(D2241,Sheet4!$A$1:$B$92,2,0),VLOOKUP(Q2241,Sheet4!$A$1:$B$92,2,0))</f>
        <v>保险资产管理产品</v>
      </c>
    </row>
    <row r="2242" spans="1:68" s="58" customFormat="1" ht="12.75" customHeight="1">
      <c r="A2242" s="137" t="s">
        <v>2282</v>
      </c>
      <c r="B2242" s="42" t="s">
        <v>2333</v>
      </c>
      <c r="C2242" s="252" t="s">
        <v>5552</v>
      </c>
      <c r="D2242" s="257" t="s">
        <v>672</v>
      </c>
      <c r="E2242" s="42" t="s">
        <v>3677</v>
      </c>
      <c r="F2242" s="42" t="s">
        <v>2333</v>
      </c>
      <c r="G2242" s="42"/>
      <c r="H2242" s="307">
        <v>14708.88055030941</v>
      </c>
      <c r="I2242" s="315">
        <v>12268.602341127229</v>
      </c>
      <c r="J2242" s="105">
        <v>0</v>
      </c>
      <c r="K2242" s="42">
        <v>0</v>
      </c>
      <c r="L2242" s="42" t="s">
        <v>4487</v>
      </c>
      <c r="M2242" s="42" t="s">
        <v>2376</v>
      </c>
      <c r="N2242" s="42" t="s">
        <v>2377</v>
      </c>
      <c r="O2242" s="137" t="s">
        <v>2378</v>
      </c>
      <c r="P2242" s="42" t="s">
        <v>64</v>
      </c>
      <c r="Q2242" s="42" t="s">
        <v>65</v>
      </c>
      <c r="R2242" s="42">
        <v>1</v>
      </c>
      <c r="S2242" s="137" t="s">
        <v>2254</v>
      </c>
      <c r="T2242" s="62">
        <v>1234146.82</v>
      </c>
      <c r="U2242" s="62">
        <v>1151575.33</v>
      </c>
      <c r="Z2242" s="42" t="s">
        <v>280</v>
      </c>
      <c r="AJ2242" s="42"/>
      <c r="AW2242" s="42" t="s">
        <v>2412</v>
      </c>
      <c r="AX2242" s="42"/>
      <c r="AY2242" s="42"/>
      <c r="AZ2242" s="42"/>
      <c r="BA2242" s="42"/>
      <c r="BB2242" s="42"/>
      <c r="BN2242" s="128" t="s">
        <v>4578</v>
      </c>
      <c r="BO2242" s="58" t="str">
        <f t="shared" si="34"/>
        <v>境内资产</v>
      </c>
      <c r="BP2242" s="58" t="str">
        <f>IF(M2242="",VLOOKUP(D2242,Sheet4!$A$1:$B$92,2,0),VLOOKUP(Q2242,Sheet4!$A$1:$B$92,2,0))</f>
        <v>保险资产管理产品</v>
      </c>
    </row>
    <row r="2243" spans="1:68" s="58" customFormat="1" ht="12.75" customHeight="1">
      <c r="A2243" s="137" t="s">
        <v>2283</v>
      </c>
      <c r="B2243" s="42" t="s">
        <v>2334</v>
      </c>
      <c r="C2243" s="252" t="s">
        <v>5552</v>
      </c>
      <c r="D2243" s="257" t="s">
        <v>678</v>
      </c>
      <c r="E2243" s="42" t="s">
        <v>4452</v>
      </c>
      <c r="F2243" s="42" t="s">
        <v>2334</v>
      </c>
      <c r="G2243" s="42"/>
      <c r="H2243" s="307">
        <v>1317.6199272562474</v>
      </c>
      <c r="I2243" s="315">
        <v>1035.7315613968428</v>
      </c>
      <c r="J2243" s="105">
        <v>0</v>
      </c>
      <c r="K2243" s="42">
        <v>0</v>
      </c>
      <c r="L2243" s="42" t="s">
        <v>4487</v>
      </c>
      <c r="M2243" s="42" t="s">
        <v>2376</v>
      </c>
      <c r="N2243" s="42" t="s">
        <v>2377</v>
      </c>
      <c r="O2243" s="137" t="s">
        <v>2378</v>
      </c>
      <c r="P2243" s="42" t="s">
        <v>64</v>
      </c>
      <c r="Q2243" s="42" t="s">
        <v>65</v>
      </c>
      <c r="R2243" s="42">
        <v>1</v>
      </c>
      <c r="S2243" s="137" t="s">
        <v>2254</v>
      </c>
      <c r="T2243" s="62">
        <v>1234146.82</v>
      </c>
      <c r="U2243" s="62">
        <v>1151575.33</v>
      </c>
      <c r="Z2243" s="42" t="s">
        <v>68</v>
      </c>
      <c r="AJ2243" s="42"/>
      <c r="AW2243" s="42" t="s">
        <v>2412</v>
      </c>
      <c r="AX2243" s="42"/>
      <c r="AY2243" s="42"/>
      <c r="AZ2243" s="42"/>
      <c r="BA2243" s="42"/>
      <c r="BB2243" s="42"/>
      <c r="BN2243" s="128" t="s">
        <v>4578</v>
      </c>
      <c r="BO2243" s="58" t="str">
        <f t="shared" ref="BO2243:BO2306" si="35">IF(LEFT(D2243,2)="境外","境外资产","境内资产")</f>
        <v>境内资产</v>
      </c>
      <c r="BP2243" s="58" t="str">
        <f>IF(M2243="",VLOOKUP(D2243,Sheet4!$A$1:$B$92,2,0),VLOOKUP(Q2243,Sheet4!$A$1:$B$92,2,0))</f>
        <v>保险资产管理产品</v>
      </c>
    </row>
    <row r="2244" spans="1:68" s="58" customFormat="1" ht="12.75" customHeight="1">
      <c r="A2244" s="137" t="s">
        <v>2284</v>
      </c>
      <c r="B2244" s="42" t="s">
        <v>2335</v>
      </c>
      <c r="C2244" s="252" t="s">
        <v>5552</v>
      </c>
      <c r="D2244" s="257" t="s">
        <v>678</v>
      </c>
      <c r="E2244" s="42" t="s">
        <v>4453</v>
      </c>
      <c r="F2244" s="42" t="s">
        <v>2335</v>
      </c>
      <c r="G2244" s="42"/>
      <c r="H2244" s="307">
        <v>5862.4630543821922</v>
      </c>
      <c r="I2244" s="315">
        <v>4921.3899661592968</v>
      </c>
      <c r="J2244" s="105">
        <v>0</v>
      </c>
      <c r="K2244" s="42">
        <v>0</v>
      </c>
      <c r="L2244" s="42" t="s">
        <v>4487</v>
      </c>
      <c r="M2244" s="42" t="s">
        <v>2376</v>
      </c>
      <c r="N2244" s="42" t="s">
        <v>2377</v>
      </c>
      <c r="O2244" s="137" t="s">
        <v>2378</v>
      </c>
      <c r="P2244" s="42" t="s">
        <v>64</v>
      </c>
      <c r="Q2244" s="42" t="s">
        <v>65</v>
      </c>
      <c r="R2244" s="42">
        <v>1</v>
      </c>
      <c r="S2244" s="137" t="s">
        <v>2254</v>
      </c>
      <c r="T2244" s="62">
        <v>1234146.82</v>
      </c>
      <c r="U2244" s="62">
        <v>1151575.33</v>
      </c>
      <c r="Z2244" s="42" t="s">
        <v>68</v>
      </c>
      <c r="AJ2244" s="42"/>
      <c r="AW2244" s="42" t="s">
        <v>2412</v>
      </c>
      <c r="AX2244" s="42"/>
      <c r="AY2244" s="42"/>
      <c r="AZ2244" s="42"/>
      <c r="BA2244" s="42"/>
      <c r="BB2244" s="42"/>
      <c r="BN2244" s="128" t="s">
        <v>4578</v>
      </c>
      <c r="BO2244" s="58" t="str">
        <f t="shared" si="35"/>
        <v>境内资产</v>
      </c>
      <c r="BP2244" s="58" t="str">
        <f>IF(M2244="",VLOOKUP(D2244,Sheet4!$A$1:$B$92,2,0),VLOOKUP(Q2244,Sheet4!$A$1:$B$92,2,0))</f>
        <v>保险资产管理产品</v>
      </c>
    </row>
    <row r="2245" spans="1:68" s="58" customFormat="1" ht="12.75" customHeight="1">
      <c r="A2245" s="137" t="s">
        <v>2285</v>
      </c>
      <c r="B2245" s="42" t="s">
        <v>2336</v>
      </c>
      <c r="C2245" s="252" t="s">
        <v>5552</v>
      </c>
      <c r="D2245" s="257" t="s">
        <v>678</v>
      </c>
      <c r="E2245" s="42" t="s">
        <v>4454</v>
      </c>
      <c r="F2245" s="42" t="s">
        <v>2336</v>
      </c>
      <c r="G2245" s="42"/>
      <c r="H2245" s="307">
        <v>4322.7155783645603</v>
      </c>
      <c r="I2245" s="315">
        <v>2117.0762874071188</v>
      </c>
      <c r="J2245" s="105">
        <v>0</v>
      </c>
      <c r="K2245" s="42">
        <v>0</v>
      </c>
      <c r="L2245" s="42" t="s">
        <v>4487</v>
      </c>
      <c r="M2245" s="42" t="s">
        <v>2376</v>
      </c>
      <c r="N2245" s="42" t="s">
        <v>2377</v>
      </c>
      <c r="O2245" s="137" t="s">
        <v>2378</v>
      </c>
      <c r="P2245" s="42" t="s">
        <v>64</v>
      </c>
      <c r="Q2245" s="42" t="s">
        <v>65</v>
      </c>
      <c r="R2245" s="42">
        <v>1</v>
      </c>
      <c r="S2245" s="137" t="s">
        <v>2254</v>
      </c>
      <c r="T2245" s="62">
        <v>1234146.82</v>
      </c>
      <c r="U2245" s="62">
        <v>1151575.33</v>
      </c>
      <c r="Z2245" s="42" t="s">
        <v>68</v>
      </c>
      <c r="AJ2245" s="42"/>
      <c r="AW2245" s="42" t="s">
        <v>2412</v>
      </c>
      <c r="AX2245" s="42"/>
      <c r="AY2245" s="42"/>
      <c r="AZ2245" s="42"/>
      <c r="BA2245" s="42"/>
      <c r="BB2245" s="42"/>
      <c r="BN2245" s="128" t="s">
        <v>4578</v>
      </c>
      <c r="BO2245" s="58" t="str">
        <f t="shared" si="35"/>
        <v>境内资产</v>
      </c>
      <c r="BP2245" s="58" t="str">
        <f>IF(M2245="",VLOOKUP(D2245,Sheet4!$A$1:$B$92,2,0),VLOOKUP(Q2245,Sheet4!$A$1:$B$92,2,0))</f>
        <v>保险资产管理产品</v>
      </c>
    </row>
    <row r="2246" spans="1:68" s="58" customFormat="1" ht="12.75" customHeight="1">
      <c r="A2246" s="137" t="s">
        <v>2286</v>
      </c>
      <c r="B2246" s="42" t="s">
        <v>2337</v>
      </c>
      <c r="C2246" s="252" t="s">
        <v>5552</v>
      </c>
      <c r="D2246" s="257" t="s">
        <v>678</v>
      </c>
      <c r="E2246" s="42" t="s">
        <v>4455</v>
      </c>
      <c r="F2246" s="42" t="s">
        <v>2337</v>
      </c>
      <c r="G2246" s="42"/>
      <c r="H2246" s="307">
        <v>3561.6113850008751</v>
      </c>
      <c r="I2246" s="315">
        <v>1792.5618743059376</v>
      </c>
      <c r="J2246" s="105">
        <v>0</v>
      </c>
      <c r="K2246" s="42">
        <v>0</v>
      </c>
      <c r="L2246" s="42" t="s">
        <v>4487</v>
      </c>
      <c r="M2246" s="42" t="s">
        <v>2376</v>
      </c>
      <c r="N2246" s="42" t="s">
        <v>2377</v>
      </c>
      <c r="O2246" s="137" t="s">
        <v>2378</v>
      </c>
      <c r="P2246" s="42" t="s">
        <v>64</v>
      </c>
      <c r="Q2246" s="42" t="s">
        <v>65</v>
      </c>
      <c r="R2246" s="42">
        <v>1</v>
      </c>
      <c r="S2246" s="137" t="s">
        <v>2254</v>
      </c>
      <c r="T2246" s="62">
        <v>1234146.82</v>
      </c>
      <c r="U2246" s="62">
        <v>1151575.33</v>
      </c>
      <c r="Z2246" s="42" t="s">
        <v>68</v>
      </c>
      <c r="AJ2246" s="42"/>
      <c r="AW2246" s="42" t="s">
        <v>2412</v>
      </c>
      <c r="AX2246" s="42"/>
      <c r="AY2246" s="42"/>
      <c r="AZ2246" s="42"/>
      <c r="BA2246" s="42"/>
      <c r="BB2246" s="42"/>
      <c r="BN2246" s="128" t="s">
        <v>4578</v>
      </c>
      <c r="BO2246" s="58" t="str">
        <f t="shared" si="35"/>
        <v>境内资产</v>
      </c>
      <c r="BP2246" s="58" t="str">
        <f>IF(M2246="",VLOOKUP(D2246,Sheet4!$A$1:$B$92,2,0),VLOOKUP(Q2246,Sheet4!$A$1:$B$92,2,0))</f>
        <v>保险资产管理产品</v>
      </c>
    </row>
    <row r="2247" spans="1:68" s="58" customFormat="1" ht="12.75" customHeight="1">
      <c r="A2247" s="137" t="s">
        <v>2287</v>
      </c>
      <c r="B2247" s="42" t="s">
        <v>2338</v>
      </c>
      <c r="C2247" s="252" t="s">
        <v>5552</v>
      </c>
      <c r="D2247" s="257" t="s">
        <v>678</v>
      </c>
      <c r="E2247" s="42" t="s">
        <v>4456</v>
      </c>
      <c r="F2247" s="42" t="s">
        <v>2338</v>
      </c>
      <c r="G2247" s="42"/>
      <c r="H2247" s="307">
        <v>7813.0284051885201</v>
      </c>
      <c r="I2247" s="315">
        <v>5805.8209510181396</v>
      </c>
      <c r="J2247" s="105">
        <v>0</v>
      </c>
      <c r="K2247" s="42">
        <v>0</v>
      </c>
      <c r="L2247" s="42" t="s">
        <v>4487</v>
      </c>
      <c r="M2247" s="42" t="s">
        <v>2376</v>
      </c>
      <c r="N2247" s="42" t="s">
        <v>2377</v>
      </c>
      <c r="O2247" s="137" t="s">
        <v>2378</v>
      </c>
      <c r="P2247" s="42" t="s">
        <v>64</v>
      </c>
      <c r="Q2247" s="42" t="s">
        <v>65</v>
      </c>
      <c r="R2247" s="42">
        <v>1</v>
      </c>
      <c r="S2247" s="137" t="s">
        <v>2254</v>
      </c>
      <c r="T2247" s="62">
        <v>1234146.82</v>
      </c>
      <c r="U2247" s="62">
        <v>1151575.33</v>
      </c>
      <c r="Z2247" s="42" t="s">
        <v>68</v>
      </c>
      <c r="AJ2247" s="42"/>
      <c r="AW2247" s="42" t="s">
        <v>2412</v>
      </c>
      <c r="AX2247" s="42"/>
      <c r="AY2247" s="42"/>
      <c r="AZ2247" s="42"/>
      <c r="BA2247" s="42"/>
      <c r="BB2247" s="42"/>
      <c r="BN2247" s="128" t="s">
        <v>4578</v>
      </c>
      <c r="BO2247" s="58" t="str">
        <f t="shared" si="35"/>
        <v>境内资产</v>
      </c>
      <c r="BP2247" s="58" t="str">
        <f>IF(M2247="",VLOOKUP(D2247,Sheet4!$A$1:$B$92,2,0),VLOOKUP(Q2247,Sheet4!$A$1:$B$92,2,0))</f>
        <v>保险资产管理产品</v>
      </c>
    </row>
    <row r="2248" spans="1:68" s="58" customFormat="1" ht="12.75" customHeight="1">
      <c r="A2248" s="137" t="s">
        <v>2288</v>
      </c>
      <c r="B2248" s="42" t="s">
        <v>2339</v>
      </c>
      <c r="C2248" s="252" t="s">
        <v>5552</v>
      </c>
      <c r="D2248" s="257" t="s">
        <v>678</v>
      </c>
      <c r="E2248" s="42" t="s">
        <v>4457</v>
      </c>
      <c r="F2248" s="42" t="s">
        <v>2339</v>
      </c>
      <c r="G2248" s="42"/>
      <c r="H2248" s="307">
        <v>381.36213924440716</v>
      </c>
      <c r="I2248" s="315">
        <v>263.79298873244619</v>
      </c>
      <c r="J2248" s="105">
        <v>0</v>
      </c>
      <c r="K2248" s="42">
        <v>0</v>
      </c>
      <c r="L2248" s="42" t="s">
        <v>4487</v>
      </c>
      <c r="M2248" s="42" t="s">
        <v>2376</v>
      </c>
      <c r="N2248" s="42" t="s">
        <v>2377</v>
      </c>
      <c r="O2248" s="137" t="s">
        <v>2378</v>
      </c>
      <c r="P2248" s="42" t="s">
        <v>64</v>
      </c>
      <c r="Q2248" s="42" t="s">
        <v>65</v>
      </c>
      <c r="R2248" s="42">
        <v>1</v>
      </c>
      <c r="S2248" s="137" t="s">
        <v>2254</v>
      </c>
      <c r="T2248" s="62">
        <v>1234146.82</v>
      </c>
      <c r="U2248" s="62">
        <v>1151575.33</v>
      </c>
      <c r="Z2248" s="42" t="s">
        <v>68</v>
      </c>
      <c r="AJ2248" s="42"/>
      <c r="AW2248" s="42" t="s">
        <v>2412</v>
      </c>
      <c r="AX2248" s="42"/>
      <c r="AY2248" s="42"/>
      <c r="AZ2248" s="42"/>
      <c r="BA2248" s="42"/>
      <c r="BB2248" s="42"/>
      <c r="BN2248" s="128" t="s">
        <v>4578</v>
      </c>
      <c r="BO2248" s="58" t="str">
        <f t="shared" si="35"/>
        <v>境内资产</v>
      </c>
      <c r="BP2248" s="58" t="str">
        <f>IF(M2248="",VLOOKUP(D2248,Sheet4!$A$1:$B$92,2,0),VLOOKUP(Q2248,Sheet4!$A$1:$B$92,2,0))</f>
        <v>保险资产管理产品</v>
      </c>
    </row>
    <row r="2249" spans="1:68" s="58" customFormat="1" ht="12.75" customHeight="1">
      <c r="A2249" s="137" t="s">
        <v>2289</v>
      </c>
      <c r="B2249" s="42" t="s">
        <v>2340</v>
      </c>
      <c r="C2249" s="252" t="s">
        <v>5552</v>
      </c>
      <c r="D2249" s="257" t="s">
        <v>689</v>
      </c>
      <c r="E2249" s="42" t="s">
        <v>4458</v>
      </c>
      <c r="F2249" s="42" t="s">
        <v>2340</v>
      </c>
      <c r="G2249" s="42"/>
      <c r="H2249" s="307">
        <v>3574.8740080834614</v>
      </c>
      <c r="I2249" s="315">
        <v>2132.4151593981851</v>
      </c>
      <c r="J2249" s="105">
        <v>0</v>
      </c>
      <c r="K2249" s="42">
        <v>0</v>
      </c>
      <c r="L2249" s="42" t="s">
        <v>4487</v>
      </c>
      <c r="M2249" s="42" t="s">
        <v>2376</v>
      </c>
      <c r="N2249" s="42" t="s">
        <v>2377</v>
      </c>
      <c r="O2249" s="137" t="s">
        <v>2378</v>
      </c>
      <c r="P2249" s="42" t="s">
        <v>64</v>
      </c>
      <c r="Q2249" s="42" t="s">
        <v>65</v>
      </c>
      <c r="R2249" s="42">
        <v>1</v>
      </c>
      <c r="S2249" s="137" t="s">
        <v>2254</v>
      </c>
      <c r="T2249" s="62">
        <v>1234146.82</v>
      </c>
      <c r="U2249" s="62">
        <v>1151575.33</v>
      </c>
      <c r="Z2249" s="42" t="s">
        <v>68</v>
      </c>
      <c r="AJ2249" s="42"/>
      <c r="AW2249" s="42" t="s">
        <v>2412</v>
      </c>
      <c r="AX2249" s="42"/>
      <c r="AY2249" s="42"/>
      <c r="AZ2249" s="42"/>
      <c r="BA2249" s="42"/>
      <c r="BB2249" s="42"/>
      <c r="BN2249" s="128" t="s">
        <v>4578</v>
      </c>
      <c r="BO2249" s="58" t="str">
        <f t="shared" si="35"/>
        <v>境内资产</v>
      </c>
      <c r="BP2249" s="58" t="str">
        <f>IF(M2249="",VLOOKUP(D2249,Sheet4!$A$1:$B$92,2,0),VLOOKUP(Q2249,Sheet4!$A$1:$B$92,2,0))</f>
        <v>保险资产管理产品</v>
      </c>
    </row>
    <row r="2250" spans="1:68" s="58" customFormat="1" ht="12.75" customHeight="1">
      <c r="A2250" s="137" t="s">
        <v>2290</v>
      </c>
      <c r="B2250" s="42" t="s">
        <v>2341</v>
      </c>
      <c r="C2250" s="252" t="s">
        <v>5552</v>
      </c>
      <c r="D2250" s="257" t="s">
        <v>689</v>
      </c>
      <c r="E2250" s="42" t="s">
        <v>4459</v>
      </c>
      <c r="F2250" s="42" t="s">
        <v>2341</v>
      </c>
      <c r="G2250" s="42"/>
      <c r="H2250" s="307">
        <v>4240.8841951055256</v>
      </c>
      <c r="I2250" s="315">
        <v>1948.7686956848902</v>
      </c>
      <c r="J2250" s="105">
        <v>0</v>
      </c>
      <c r="K2250" s="42">
        <v>0</v>
      </c>
      <c r="L2250" s="42" t="s">
        <v>4487</v>
      </c>
      <c r="M2250" s="42" t="s">
        <v>2376</v>
      </c>
      <c r="N2250" s="42" t="s">
        <v>2377</v>
      </c>
      <c r="O2250" s="137" t="s">
        <v>2378</v>
      </c>
      <c r="P2250" s="42" t="s">
        <v>64</v>
      </c>
      <c r="Q2250" s="42" t="s">
        <v>65</v>
      </c>
      <c r="R2250" s="42">
        <v>1</v>
      </c>
      <c r="S2250" s="137" t="s">
        <v>2254</v>
      </c>
      <c r="T2250" s="62">
        <v>1234146.82</v>
      </c>
      <c r="U2250" s="62">
        <v>1151575.33</v>
      </c>
      <c r="Z2250" s="42" t="s">
        <v>68</v>
      </c>
      <c r="AJ2250" s="42"/>
      <c r="AW2250" s="42" t="s">
        <v>2412</v>
      </c>
      <c r="AX2250" s="42"/>
      <c r="AY2250" s="42"/>
      <c r="AZ2250" s="42"/>
      <c r="BA2250" s="42"/>
      <c r="BB2250" s="42"/>
      <c r="BN2250" s="128" t="s">
        <v>4578</v>
      </c>
      <c r="BO2250" s="58" t="str">
        <f t="shared" si="35"/>
        <v>境内资产</v>
      </c>
      <c r="BP2250" s="58" t="str">
        <f>IF(M2250="",VLOOKUP(D2250,Sheet4!$A$1:$B$92,2,0),VLOOKUP(Q2250,Sheet4!$A$1:$B$92,2,0))</f>
        <v>保险资产管理产品</v>
      </c>
    </row>
    <row r="2251" spans="1:68" s="58" customFormat="1" ht="12.75" customHeight="1">
      <c r="A2251" s="137" t="s">
        <v>2291</v>
      </c>
      <c r="B2251" s="42" t="s">
        <v>2342</v>
      </c>
      <c r="C2251" s="252" t="s">
        <v>5552</v>
      </c>
      <c r="D2251" s="257" t="s">
        <v>689</v>
      </c>
      <c r="E2251" s="42" t="s">
        <v>3211</v>
      </c>
      <c r="F2251" s="42" t="s">
        <v>2342</v>
      </c>
      <c r="G2251" s="42"/>
      <c r="H2251" s="307">
        <v>268.27997218048984</v>
      </c>
      <c r="I2251" s="315">
        <v>229.2362457309824</v>
      </c>
      <c r="J2251" s="105">
        <v>0</v>
      </c>
      <c r="K2251" s="42">
        <v>0</v>
      </c>
      <c r="L2251" s="42" t="s">
        <v>4487</v>
      </c>
      <c r="M2251" s="42" t="s">
        <v>2376</v>
      </c>
      <c r="N2251" s="42" t="s">
        <v>2377</v>
      </c>
      <c r="O2251" s="137" t="s">
        <v>2378</v>
      </c>
      <c r="P2251" s="42" t="s">
        <v>64</v>
      </c>
      <c r="Q2251" s="42" t="s">
        <v>65</v>
      </c>
      <c r="R2251" s="42">
        <v>1</v>
      </c>
      <c r="S2251" s="137" t="s">
        <v>2254</v>
      </c>
      <c r="T2251" s="62">
        <v>1234146.82</v>
      </c>
      <c r="U2251" s="62">
        <v>1151575.33</v>
      </c>
      <c r="Z2251" s="42" t="s">
        <v>68</v>
      </c>
      <c r="AJ2251" s="42"/>
      <c r="AW2251" s="42" t="s">
        <v>2412</v>
      </c>
      <c r="AX2251" s="42"/>
      <c r="AY2251" s="42"/>
      <c r="AZ2251" s="42"/>
      <c r="BA2251" s="42"/>
      <c r="BB2251" s="42"/>
      <c r="BN2251" s="128" t="s">
        <v>4578</v>
      </c>
      <c r="BO2251" s="58" t="str">
        <f t="shared" si="35"/>
        <v>境内资产</v>
      </c>
      <c r="BP2251" s="58" t="str">
        <f>IF(M2251="",VLOOKUP(D2251,Sheet4!$A$1:$B$92,2,0),VLOOKUP(Q2251,Sheet4!$A$1:$B$92,2,0))</f>
        <v>保险资产管理产品</v>
      </c>
    </row>
    <row r="2252" spans="1:68" s="58" customFormat="1" ht="12.75" customHeight="1">
      <c r="A2252" s="137" t="s">
        <v>2292</v>
      </c>
      <c r="B2252" s="42" t="s">
        <v>2343</v>
      </c>
      <c r="C2252" s="252" t="s">
        <v>5552</v>
      </c>
      <c r="D2252" s="257" t="s">
        <v>689</v>
      </c>
      <c r="E2252" s="42" t="s">
        <v>3219</v>
      </c>
      <c r="F2252" s="42" t="s">
        <v>2343</v>
      </c>
      <c r="G2252" s="42"/>
      <c r="H2252" s="307">
        <v>5831.025394507994</v>
      </c>
      <c r="I2252" s="315">
        <v>3763.5633182792053</v>
      </c>
      <c r="J2252" s="105">
        <v>0</v>
      </c>
      <c r="K2252" s="42">
        <v>0</v>
      </c>
      <c r="L2252" s="42" t="s">
        <v>4487</v>
      </c>
      <c r="M2252" s="42" t="s">
        <v>2376</v>
      </c>
      <c r="N2252" s="42" t="s">
        <v>2377</v>
      </c>
      <c r="O2252" s="137" t="s">
        <v>2378</v>
      </c>
      <c r="P2252" s="42" t="s">
        <v>64</v>
      </c>
      <c r="Q2252" s="42" t="s">
        <v>65</v>
      </c>
      <c r="R2252" s="42">
        <v>1</v>
      </c>
      <c r="S2252" s="137" t="s">
        <v>2254</v>
      </c>
      <c r="T2252" s="62">
        <v>1234146.82</v>
      </c>
      <c r="U2252" s="62">
        <v>1151575.33</v>
      </c>
      <c r="Z2252" s="42" t="s">
        <v>280</v>
      </c>
      <c r="AJ2252" s="42"/>
      <c r="AW2252" s="42" t="s">
        <v>2412</v>
      </c>
      <c r="AX2252" s="42"/>
      <c r="AY2252" s="42"/>
      <c r="AZ2252" s="42"/>
      <c r="BA2252" s="42"/>
      <c r="BB2252" s="42"/>
      <c r="BN2252" s="128" t="s">
        <v>4578</v>
      </c>
      <c r="BO2252" s="58" t="str">
        <f t="shared" si="35"/>
        <v>境内资产</v>
      </c>
      <c r="BP2252" s="58" t="str">
        <f>IF(M2252="",VLOOKUP(D2252,Sheet4!$A$1:$B$92,2,0),VLOOKUP(Q2252,Sheet4!$A$1:$B$92,2,0))</f>
        <v>保险资产管理产品</v>
      </c>
    </row>
    <row r="2253" spans="1:68" s="58" customFormat="1" ht="12.75" customHeight="1">
      <c r="A2253" s="137" t="s">
        <v>2293</v>
      </c>
      <c r="B2253" s="42" t="s">
        <v>2344</v>
      </c>
      <c r="C2253" s="252" t="s">
        <v>5552</v>
      </c>
      <c r="D2253" s="257" t="s">
        <v>689</v>
      </c>
      <c r="E2253" s="42" t="s">
        <v>3250</v>
      </c>
      <c r="F2253" s="42" t="s">
        <v>2344</v>
      </c>
      <c r="G2253" s="42"/>
      <c r="H2253" s="307">
        <v>3609.9736484145806</v>
      </c>
      <c r="I2253" s="315">
        <v>3399.9074372619407</v>
      </c>
      <c r="J2253" s="105">
        <v>0</v>
      </c>
      <c r="K2253" s="42">
        <v>0</v>
      </c>
      <c r="L2253" s="42" t="s">
        <v>4487</v>
      </c>
      <c r="M2253" s="42" t="s">
        <v>2376</v>
      </c>
      <c r="N2253" s="42" t="s">
        <v>2377</v>
      </c>
      <c r="O2253" s="137" t="s">
        <v>2378</v>
      </c>
      <c r="P2253" s="42" t="s">
        <v>64</v>
      </c>
      <c r="Q2253" s="42" t="s">
        <v>65</v>
      </c>
      <c r="R2253" s="42">
        <v>1</v>
      </c>
      <c r="S2253" s="137" t="s">
        <v>2254</v>
      </c>
      <c r="T2253" s="62">
        <v>1234146.82</v>
      </c>
      <c r="U2253" s="62">
        <v>1151575.33</v>
      </c>
      <c r="Z2253" s="42" t="s">
        <v>68</v>
      </c>
      <c r="AJ2253" s="42"/>
      <c r="AW2253" s="42" t="s">
        <v>2412</v>
      </c>
      <c r="AX2253" s="42"/>
      <c r="AY2253" s="42"/>
      <c r="AZ2253" s="42"/>
      <c r="BA2253" s="42"/>
      <c r="BB2253" s="42"/>
      <c r="BN2253" s="128" t="s">
        <v>4578</v>
      </c>
      <c r="BO2253" s="58" t="str">
        <f t="shared" si="35"/>
        <v>境内资产</v>
      </c>
      <c r="BP2253" s="58" t="str">
        <f>IF(M2253="",VLOOKUP(D2253,Sheet4!$A$1:$B$92,2,0),VLOOKUP(Q2253,Sheet4!$A$1:$B$92,2,0))</f>
        <v>保险资产管理产品</v>
      </c>
    </row>
    <row r="2254" spans="1:68" s="58" customFormat="1" ht="12.75" customHeight="1">
      <c r="A2254" s="137" t="s">
        <v>2294</v>
      </c>
      <c r="B2254" s="42" t="s">
        <v>2345</v>
      </c>
      <c r="C2254" s="252" t="s">
        <v>5552</v>
      </c>
      <c r="D2254" s="257" t="s">
        <v>689</v>
      </c>
      <c r="E2254" s="42" t="s">
        <v>3510</v>
      </c>
      <c r="F2254" s="42" t="s">
        <v>2345</v>
      </c>
      <c r="G2254" s="42"/>
      <c r="H2254" s="307">
        <v>6580.926166196884</v>
      </c>
      <c r="I2254" s="315">
        <v>5257.1125476391489</v>
      </c>
      <c r="J2254" s="105">
        <v>0</v>
      </c>
      <c r="K2254" s="42">
        <v>0</v>
      </c>
      <c r="L2254" s="42" t="s">
        <v>4487</v>
      </c>
      <c r="M2254" s="42" t="s">
        <v>2376</v>
      </c>
      <c r="N2254" s="42" t="s">
        <v>2377</v>
      </c>
      <c r="O2254" s="137" t="s">
        <v>2378</v>
      </c>
      <c r="P2254" s="42" t="s">
        <v>64</v>
      </c>
      <c r="Q2254" s="42" t="s">
        <v>65</v>
      </c>
      <c r="R2254" s="42">
        <v>1</v>
      </c>
      <c r="S2254" s="137" t="s">
        <v>2254</v>
      </c>
      <c r="T2254" s="62">
        <v>1234146.82</v>
      </c>
      <c r="U2254" s="62">
        <v>1151575.33</v>
      </c>
      <c r="Z2254" s="42" t="s">
        <v>68</v>
      </c>
      <c r="AJ2254" s="42"/>
      <c r="AW2254" s="42" t="s">
        <v>2412</v>
      </c>
      <c r="AX2254" s="42"/>
      <c r="AY2254" s="42"/>
      <c r="AZ2254" s="42"/>
      <c r="BA2254" s="42"/>
      <c r="BB2254" s="42"/>
      <c r="BN2254" s="128" t="s">
        <v>4578</v>
      </c>
      <c r="BO2254" s="58" t="str">
        <f t="shared" si="35"/>
        <v>境内资产</v>
      </c>
      <c r="BP2254" s="58" t="str">
        <f>IF(M2254="",VLOOKUP(D2254,Sheet4!$A$1:$B$92,2,0),VLOOKUP(Q2254,Sheet4!$A$1:$B$92,2,0))</f>
        <v>保险资产管理产品</v>
      </c>
    </row>
    <row r="2255" spans="1:68" s="58" customFormat="1" ht="12.75" customHeight="1">
      <c r="A2255" s="137" t="s">
        <v>1975</v>
      </c>
      <c r="B2255" s="42" t="s">
        <v>1976</v>
      </c>
      <c r="C2255" s="252" t="s">
        <v>5552</v>
      </c>
      <c r="D2255" s="257" t="s">
        <v>672</v>
      </c>
      <c r="E2255" s="42" t="s">
        <v>3108</v>
      </c>
      <c r="F2255" s="42" t="s">
        <v>1976</v>
      </c>
      <c r="G2255" s="42"/>
      <c r="H2255" s="307">
        <v>9.1780566930761118</v>
      </c>
      <c r="I2255" s="315">
        <v>9.1780566930761118</v>
      </c>
      <c r="J2255" s="105">
        <v>0</v>
      </c>
      <c r="K2255" s="42">
        <v>0</v>
      </c>
      <c r="L2255" s="42" t="s">
        <v>4487</v>
      </c>
      <c r="M2255" s="42" t="s">
        <v>2376</v>
      </c>
      <c r="N2255" s="42" t="s">
        <v>2377</v>
      </c>
      <c r="O2255" s="137" t="s">
        <v>2378</v>
      </c>
      <c r="P2255" s="42" t="s">
        <v>64</v>
      </c>
      <c r="Q2255" s="42" t="s">
        <v>65</v>
      </c>
      <c r="R2255" s="42">
        <v>1</v>
      </c>
      <c r="S2255" s="137" t="s">
        <v>2254</v>
      </c>
      <c r="T2255" s="62">
        <v>1234146.82</v>
      </c>
      <c r="U2255" s="62">
        <v>1151575.33</v>
      </c>
      <c r="Z2255" s="42" t="s">
        <v>68</v>
      </c>
      <c r="AJ2255" s="42"/>
      <c r="AW2255" s="42" t="s">
        <v>2412</v>
      </c>
      <c r="AX2255" s="42"/>
      <c r="AY2255" s="42"/>
      <c r="AZ2255" s="42"/>
      <c r="BA2255" s="42"/>
      <c r="BB2255" s="42"/>
      <c r="BN2255" s="128" t="s">
        <v>4578</v>
      </c>
      <c r="BO2255" s="58" t="str">
        <f t="shared" si="35"/>
        <v>境内资产</v>
      </c>
      <c r="BP2255" s="58" t="str">
        <f>IF(M2255="",VLOOKUP(D2255,Sheet4!$A$1:$B$92,2,0),VLOOKUP(Q2255,Sheet4!$A$1:$B$92,2,0))</f>
        <v>保险资产管理产品</v>
      </c>
    </row>
    <row r="2256" spans="1:68" s="58" customFormat="1" ht="12.75" customHeight="1">
      <c r="A2256" s="137" t="s">
        <v>2123</v>
      </c>
      <c r="B2256" s="42" t="s">
        <v>2346</v>
      </c>
      <c r="C2256" s="252" t="s">
        <v>5552</v>
      </c>
      <c r="D2256" s="257" t="s">
        <v>689</v>
      </c>
      <c r="E2256" s="42" t="s">
        <v>4368</v>
      </c>
      <c r="F2256" s="42" t="s">
        <v>2346</v>
      </c>
      <c r="G2256" s="42"/>
      <c r="H2256" s="307">
        <v>125.52974230475513</v>
      </c>
      <c r="I2256" s="315">
        <v>125.52974230475513</v>
      </c>
      <c r="J2256" s="105">
        <v>0</v>
      </c>
      <c r="K2256" s="42">
        <v>0</v>
      </c>
      <c r="L2256" s="42" t="s">
        <v>4487</v>
      </c>
      <c r="M2256" s="42" t="s">
        <v>2376</v>
      </c>
      <c r="N2256" s="42" t="s">
        <v>2377</v>
      </c>
      <c r="O2256" s="137" t="s">
        <v>2378</v>
      </c>
      <c r="P2256" s="42" t="s">
        <v>64</v>
      </c>
      <c r="Q2256" s="42" t="s">
        <v>65</v>
      </c>
      <c r="R2256" s="42">
        <v>1</v>
      </c>
      <c r="S2256" s="137" t="s">
        <v>2254</v>
      </c>
      <c r="T2256" s="62">
        <v>1234146.82</v>
      </c>
      <c r="U2256" s="62">
        <v>1151575.33</v>
      </c>
      <c r="Z2256" s="42" t="s">
        <v>68</v>
      </c>
      <c r="AJ2256" s="42"/>
      <c r="AW2256" s="42" t="s">
        <v>2412</v>
      </c>
      <c r="AX2256" s="42"/>
      <c r="AY2256" s="42"/>
      <c r="AZ2256" s="42"/>
      <c r="BA2256" s="42"/>
      <c r="BB2256" s="42"/>
      <c r="BN2256" s="128" t="s">
        <v>4578</v>
      </c>
      <c r="BO2256" s="58" t="str">
        <f t="shared" si="35"/>
        <v>境内资产</v>
      </c>
      <c r="BP2256" s="58" t="str">
        <f>IF(M2256="",VLOOKUP(D2256,Sheet4!$A$1:$B$92,2,0),VLOOKUP(Q2256,Sheet4!$A$1:$B$92,2,0))</f>
        <v>保险资产管理产品</v>
      </c>
    </row>
    <row r="2257" spans="1:68" s="58" customFormat="1" ht="12.75" customHeight="1">
      <c r="A2257" s="137" t="s">
        <v>1615</v>
      </c>
      <c r="B2257" s="42" t="s">
        <v>1616</v>
      </c>
      <c r="C2257" s="252" t="s">
        <v>5552</v>
      </c>
      <c r="D2257" s="257" t="s">
        <v>689</v>
      </c>
      <c r="E2257" s="42" t="s">
        <v>1617</v>
      </c>
      <c r="F2257" s="42" t="s">
        <v>1616</v>
      </c>
      <c r="G2257" s="42"/>
      <c r="H2257" s="307">
        <v>91.073825203903283</v>
      </c>
      <c r="I2257" s="315">
        <v>91.073825203903283</v>
      </c>
      <c r="J2257" s="105">
        <v>0</v>
      </c>
      <c r="K2257" s="42">
        <v>0</v>
      </c>
      <c r="L2257" s="42" t="s">
        <v>4487</v>
      </c>
      <c r="M2257" s="42" t="s">
        <v>2376</v>
      </c>
      <c r="N2257" s="42" t="s">
        <v>2377</v>
      </c>
      <c r="O2257" s="137" t="s">
        <v>2378</v>
      </c>
      <c r="P2257" s="42" t="s">
        <v>64</v>
      </c>
      <c r="Q2257" s="42" t="s">
        <v>65</v>
      </c>
      <c r="R2257" s="42">
        <v>1</v>
      </c>
      <c r="S2257" s="137" t="s">
        <v>2254</v>
      </c>
      <c r="T2257" s="62">
        <v>1234146.82</v>
      </c>
      <c r="U2257" s="62">
        <v>1151575.33</v>
      </c>
      <c r="Z2257" s="42" t="s">
        <v>68</v>
      </c>
      <c r="AJ2257" s="42"/>
      <c r="AW2257" s="42" t="s">
        <v>2412</v>
      </c>
      <c r="AX2257" s="42"/>
      <c r="AY2257" s="42"/>
      <c r="AZ2257" s="42"/>
      <c r="BA2257" s="42"/>
      <c r="BB2257" s="42"/>
      <c r="BN2257" s="128" t="s">
        <v>4578</v>
      </c>
      <c r="BO2257" s="58" t="str">
        <f t="shared" si="35"/>
        <v>境内资产</v>
      </c>
      <c r="BP2257" s="58" t="str">
        <f>IF(M2257="",VLOOKUP(D2257,Sheet4!$A$1:$B$92,2,0),VLOOKUP(Q2257,Sheet4!$A$1:$B$92,2,0))</f>
        <v>保险资产管理产品</v>
      </c>
    </row>
    <row r="2258" spans="1:68" s="58" customFormat="1" ht="12.75" customHeight="1">
      <c r="A2258" s="137" t="s">
        <v>1654</v>
      </c>
      <c r="B2258" s="42" t="s">
        <v>1655</v>
      </c>
      <c r="C2258" s="252" t="s">
        <v>5552</v>
      </c>
      <c r="D2258" s="257" t="s">
        <v>672</v>
      </c>
      <c r="E2258" s="42" t="s">
        <v>1656</v>
      </c>
      <c r="F2258" s="42" t="s">
        <v>1655</v>
      </c>
      <c r="G2258" s="42"/>
      <c r="H2258" s="307">
        <v>167.55679984461767</v>
      </c>
      <c r="I2258" s="315">
        <v>226.51197016031651</v>
      </c>
      <c r="J2258" s="105">
        <v>0</v>
      </c>
      <c r="K2258" s="42">
        <v>0</v>
      </c>
      <c r="L2258" s="42" t="s">
        <v>4487</v>
      </c>
      <c r="M2258" s="42" t="s">
        <v>2376</v>
      </c>
      <c r="N2258" s="42" t="s">
        <v>2377</v>
      </c>
      <c r="O2258" s="137" t="s">
        <v>2378</v>
      </c>
      <c r="P2258" s="42" t="s">
        <v>64</v>
      </c>
      <c r="Q2258" s="42" t="s">
        <v>65</v>
      </c>
      <c r="R2258" s="42">
        <v>1</v>
      </c>
      <c r="S2258" s="137" t="s">
        <v>2254</v>
      </c>
      <c r="T2258" s="62">
        <v>1234146.82</v>
      </c>
      <c r="U2258" s="62">
        <v>1151575.33</v>
      </c>
      <c r="Z2258" s="42" t="s">
        <v>68</v>
      </c>
      <c r="AJ2258" s="42"/>
      <c r="AW2258" s="42" t="s">
        <v>2412</v>
      </c>
      <c r="AX2258" s="42"/>
      <c r="AY2258" s="42"/>
      <c r="AZ2258" s="42"/>
      <c r="BA2258" s="42"/>
      <c r="BB2258" s="42"/>
      <c r="BN2258" s="128" t="s">
        <v>4578</v>
      </c>
      <c r="BO2258" s="58" t="str">
        <f t="shared" si="35"/>
        <v>境内资产</v>
      </c>
      <c r="BP2258" s="58" t="str">
        <f>IF(M2258="",VLOOKUP(D2258,Sheet4!$A$1:$B$92,2,0),VLOOKUP(Q2258,Sheet4!$A$1:$B$92,2,0))</f>
        <v>保险资产管理产品</v>
      </c>
    </row>
    <row r="2259" spans="1:68" s="58" customFormat="1" ht="12.75" customHeight="1">
      <c r="A2259" s="137" t="s">
        <v>1734</v>
      </c>
      <c r="B2259" s="42" t="s">
        <v>1735</v>
      </c>
      <c r="C2259" s="252" t="s">
        <v>5552</v>
      </c>
      <c r="D2259" s="257" t="s">
        <v>678</v>
      </c>
      <c r="E2259" s="42" t="s">
        <v>1736</v>
      </c>
      <c r="F2259" s="42" t="s">
        <v>1735</v>
      </c>
      <c r="G2259" s="42"/>
      <c r="H2259" s="307">
        <v>35.717302864232373</v>
      </c>
      <c r="I2259" s="315">
        <v>15.843647932397481</v>
      </c>
      <c r="J2259" s="105">
        <v>0</v>
      </c>
      <c r="K2259" s="42">
        <v>0</v>
      </c>
      <c r="L2259" s="42" t="s">
        <v>4487</v>
      </c>
      <c r="M2259" s="42" t="s">
        <v>2376</v>
      </c>
      <c r="N2259" s="42" t="s">
        <v>2377</v>
      </c>
      <c r="O2259" s="137" t="s">
        <v>2378</v>
      </c>
      <c r="P2259" s="42" t="s">
        <v>64</v>
      </c>
      <c r="Q2259" s="42" t="s">
        <v>65</v>
      </c>
      <c r="R2259" s="42">
        <v>1</v>
      </c>
      <c r="S2259" s="137" t="s">
        <v>2254</v>
      </c>
      <c r="T2259" s="62">
        <v>1234146.82</v>
      </c>
      <c r="U2259" s="62">
        <v>1151575.33</v>
      </c>
      <c r="Z2259" s="42" t="s">
        <v>68</v>
      </c>
      <c r="AJ2259" s="42"/>
      <c r="AW2259" s="42" t="s">
        <v>2412</v>
      </c>
      <c r="AX2259" s="42"/>
      <c r="AY2259" s="42"/>
      <c r="AZ2259" s="42"/>
      <c r="BA2259" s="42"/>
      <c r="BB2259" s="42"/>
      <c r="BN2259" s="128" t="s">
        <v>4578</v>
      </c>
      <c r="BO2259" s="58" t="str">
        <f t="shared" si="35"/>
        <v>境内资产</v>
      </c>
      <c r="BP2259" s="58" t="str">
        <f>IF(M2259="",VLOOKUP(D2259,Sheet4!$A$1:$B$92,2,0),VLOOKUP(Q2259,Sheet4!$A$1:$B$92,2,0))</f>
        <v>保险资产管理产品</v>
      </c>
    </row>
    <row r="2260" spans="1:68" s="58" customFormat="1" ht="12.75" customHeight="1">
      <c r="A2260" s="137" t="s">
        <v>1737</v>
      </c>
      <c r="B2260" s="42" t="s">
        <v>1738</v>
      </c>
      <c r="C2260" s="252" t="s">
        <v>5552</v>
      </c>
      <c r="D2260" s="257" t="s">
        <v>678</v>
      </c>
      <c r="E2260" s="42" t="s">
        <v>1739</v>
      </c>
      <c r="F2260" s="42" t="s">
        <v>1738</v>
      </c>
      <c r="G2260" s="42"/>
      <c r="H2260" s="307">
        <v>11.937276869706087</v>
      </c>
      <c r="I2260" s="315">
        <v>6.8480715283937688</v>
      </c>
      <c r="J2260" s="105">
        <v>0</v>
      </c>
      <c r="K2260" s="42">
        <v>0</v>
      </c>
      <c r="L2260" s="42" t="s">
        <v>4487</v>
      </c>
      <c r="M2260" s="42" t="s">
        <v>2376</v>
      </c>
      <c r="N2260" s="42" t="s">
        <v>2377</v>
      </c>
      <c r="O2260" s="137" t="s">
        <v>2378</v>
      </c>
      <c r="P2260" s="42" t="s">
        <v>64</v>
      </c>
      <c r="Q2260" s="42" t="s">
        <v>65</v>
      </c>
      <c r="R2260" s="42">
        <v>1</v>
      </c>
      <c r="S2260" s="137" t="s">
        <v>2254</v>
      </c>
      <c r="T2260" s="62">
        <v>1234146.82</v>
      </c>
      <c r="U2260" s="62">
        <v>1151575.33</v>
      </c>
      <c r="Z2260" s="42" t="s">
        <v>68</v>
      </c>
      <c r="AJ2260" s="42"/>
      <c r="AW2260" s="42" t="s">
        <v>2412</v>
      </c>
      <c r="AX2260" s="42"/>
      <c r="AY2260" s="42"/>
      <c r="AZ2260" s="42"/>
      <c r="BA2260" s="42"/>
      <c r="BB2260" s="42"/>
      <c r="BN2260" s="128" t="s">
        <v>4578</v>
      </c>
      <c r="BO2260" s="58" t="str">
        <f t="shared" si="35"/>
        <v>境内资产</v>
      </c>
      <c r="BP2260" s="58" t="str">
        <f>IF(M2260="",VLOOKUP(D2260,Sheet4!$A$1:$B$92,2,0),VLOOKUP(Q2260,Sheet4!$A$1:$B$92,2,0))</f>
        <v>保险资产管理产品</v>
      </c>
    </row>
    <row r="2261" spans="1:68" s="58" customFormat="1" ht="12.75" customHeight="1">
      <c r="A2261" s="137" t="s">
        <v>1743</v>
      </c>
      <c r="B2261" s="42" t="s">
        <v>1744</v>
      </c>
      <c r="C2261" s="252" t="s">
        <v>5552</v>
      </c>
      <c r="D2261" s="257" t="s">
        <v>678</v>
      </c>
      <c r="E2261" s="42" t="s">
        <v>1745</v>
      </c>
      <c r="F2261" s="42" t="s">
        <v>1744</v>
      </c>
      <c r="G2261" s="42"/>
      <c r="H2261" s="307">
        <v>27.051409978441452</v>
      </c>
      <c r="I2261" s="315">
        <v>18.422825815719989</v>
      </c>
      <c r="J2261" s="105">
        <v>0</v>
      </c>
      <c r="K2261" s="42">
        <v>0</v>
      </c>
      <c r="L2261" s="42" t="s">
        <v>4487</v>
      </c>
      <c r="M2261" s="42" t="s">
        <v>2376</v>
      </c>
      <c r="N2261" s="42" t="s">
        <v>2377</v>
      </c>
      <c r="O2261" s="137" t="s">
        <v>2378</v>
      </c>
      <c r="P2261" s="42" t="s">
        <v>64</v>
      </c>
      <c r="Q2261" s="42" t="s">
        <v>65</v>
      </c>
      <c r="R2261" s="42">
        <v>1</v>
      </c>
      <c r="S2261" s="137" t="s">
        <v>2254</v>
      </c>
      <c r="T2261" s="62">
        <v>1234146.82</v>
      </c>
      <c r="U2261" s="62">
        <v>1151575.33</v>
      </c>
      <c r="Z2261" s="42" t="s">
        <v>68</v>
      </c>
      <c r="AJ2261" s="42"/>
      <c r="AW2261" s="42" t="s">
        <v>2412</v>
      </c>
      <c r="AX2261" s="42"/>
      <c r="AY2261" s="42"/>
      <c r="AZ2261" s="42"/>
      <c r="BA2261" s="42"/>
      <c r="BB2261" s="42"/>
      <c r="BN2261" s="128" t="s">
        <v>4578</v>
      </c>
      <c r="BO2261" s="58" t="str">
        <f t="shared" si="35"/>
        <v>境内资产</v>
      </c>
      <c r="BP2261" s="58" t="str">
        <f>IF(M2261="",VLOOKUP(D2261,Sheet4!$A$1:$B$92,2,0),VLOOKUP(Q2261,Sheet4!$A$1:$B$92,2,0))</f>
        <v>保险资产管理产品</v>
      </c>
    </row>
    <row r="2262" spans="1:68" s="58" customFormat="1" ht="12.75" customHeight="1">
      <c r="A2262" s="137" t="s">
        <v>2011</v>
      </c>
      <c r="B2262" s="42" t="s">
        <v>2012</v>
      </c>
      <c r="C2262" s="252" t="s">
        <v>5552</v>
      </c>
      <c r="D2262" s="257" t="s">
        <v>678</v>
      </c>
      <c r="E2262" s="42" t="s">
        <v>2792</v>
      </c>
      <c r="F2262" s="42" t="s">
        <v>2012</v>
      </c>
      <c r="G2262" s="42"/>
      <c r="H2262" s="307">
        <v>15.614697966472228</v>
      </c>
      <c r="I2262" s="315">
        <v>10.213281409929158</v>
      </c>
      <c r="J2262" s="105">
        <v>0</v>
      </c>
      <c r="K2262" s="42">
        <v>0</v>
      </c>
      <c r="L2262" s="42" t="s">
        <v>4487</v>
      </c>
      <c r="M2262" s="42" t="s">
        <v>2376</v>
      </c>
      <c r="N2262" s="42" t="s">
        <v>2377</v>
      </c>
      <c r="O2262" s="137" t="s">
        <v>2378</v>
      </c>
      <c r="P2262" s="42" t="s">
        <v>64</v>
      </c>
      <c r="Q2262" s="42" t="s">
        <v>65</v>
      </c>
      <c r="R2262" s="42">
        <v>1</v>
      </c>
      <c r="S2262" s="137" t="s">
        <v>2254</v>
      </c>
      <c r="T2262" s="62">
        <v>1234146.82</v>
      </c>
      <c r="U2262" s="62">
        <v>1151575.33</v>
      </c>
      <c r="Z2262" s="42" t="s">
        <v>68</v>
      </c>
      <c r="AJ2262" s="42"/>
      <c r="AW2262" s="42" t="s">
        <v>2412</v>
      </c>
      <c r="AX2262" s="42"/>
      <c r="AY2262" s="42"/>
      <c r="AZ2262" s="42"/>
      <c r="BA2262" s="42"/>
      <c r="BB2262" s="42"/>
      <c r="BN2262" s="128" t="s">
        <v>4578</v>
      </c>
      <c r="BO2262" s="58" t="str">
        <f t="shared" si="35"/>
        <v>境内资产</v>
      </c>
      <c r="BP2262" s="58" t="str">
        <f>IF(M2262="",VLOOKUP(D2262,Sheet4!$A$1:$B$92,2,0),VLOOKUP(Q2262,Sheet4!$A$1:$B$92,2,0))</f>
        <v>保险资产管理产品</v>
      </c>
    </row>
    <row r="2263" spans="1:68" s="58" customFormat="1" ht="12.75" customHeight="1">
      <c r="A2263" s="137" t="s">
        <v>2013</v>
      </c>
      <c r="B2263" s="42" t="s">
        <v>2014</v>
      </c>
      <c r="C2263" s="252" t="s">
        <v>5552</v>
      </c>
      <c r="D2263" s="257" t="s">
        <v>678</v>
      </c>
      <c r="E2263" s="42" t="s">
        <v>2793</v>
      </c>
      <c r="F2263" s="42" t="s">
        <v>2014</v>
      </c>
      <c r="G2263" s="42"/>
      <c r="H2263" s="307">
        <v>7.6540877040131612</v>
      </c>
      <c r="I2263" s="315">
        <v>7.9868741259267759</v>
      </c>
      <c r="J2263" s="105">
        <v>0</v>
      </c>
      <c r="K2263" s="42">
        <v>0</v>
      </c>
      <c r="L2263" s="42" t="s">
        <v>4487</v>
      </c>
      <c r="M2263" s="42" t="s">
        <v>2376</v>
      </c>
      <c r="N2263" s="42" t="s">
        <v>2377</v>
      </c>
      <c r="O2263" s="137" t="s">
        <v>2378</v>
      </c>
      <c r="P2263" s="42" t="s">
        <v>64</v>
      </c>
      <c r="Q2263" s="42" t="s">
        <v>65</v>
      </c>
      <c r="R2263" s="42">
        <v>1</v>
      </c>
      <c r="S2263" s="137" t="s">
        <v>2254</v>
      </c>
      <c r="T2263" s="62">
        <v>1234146.82</v>
      </c>
      <c r="U2263" s="62">
        <v>1151575.33</v>
      </c>
      <c r="Z2263" s="42" t="s">
        <v>68</v>
      </c>
      <c r="AJ2263" s="42"/>
      <c r="AW2263" s="42" t="s">
        <v>2412</v>
      </c>
      <c r="AX2263" s="42"/>
      <c r="AY2263" s="42"/>
      <c r="AZ2263" s="42"/>
      <c r="BA2263" s="42"/>
      <c r="BB2263" s="42"/>
      <c r="BN2263" s="128" t="s">
        <v>4578</v>
      </c>
      <c r="BO2263" s="58" t="str">
        <f t="shared" si="35"/>
        <v>境内资产</v>
      </c>
      <c r="BP2263" s="58" t="str">
        <f>IF(M2263="",VLOOKUP(D2263,Sheet4!$A$1:$B$92,2,0),VLOOKUP(Q2263,Sheet4!$A$1:$B$92,2,0))</f>
        <v>保险资产管理产品</v>
      </c>
    </row>
    <row r="2264" spans="1:68" s="58" customFormat="1" ht="12.75" customHeight="1">
      <c r="A2264" s="137" t="s">
        <v>2019</v>
      </c>
      <c r="B2264" s="42" t="s">
        <v>2020</v>
      </c>
      <c r="C2264" s="252" t="s">
        <v>5552</v>
      </c>
      <c r="D2264" s="257" t="s">
        <v>678</v>
      </c>
      <c r="E2264" s="42" t="s">
        <v>2795</v>
      </c>
      <c r="F2264" s="42" t="s">
        <v>2020</v>
      </c>
      <c r="G2264" s="42"/>
      <c r="H2264" s="307">
        <v>2.5937319792525737</v>
      </c>
      <c r="I2264" s="315">
        <v>5.44485720835464</v>
      </c>
      <c r="J2264" s="105">
        <v>0</v>
      </c>
      <c r="K2264" s="42">
        <v>0</v>
      </c>
      <c r="L2264" s="42" t="s">
        <v>4487</v>
      </c>
      <c r="M2264" s="42" t="s">
        <v>2376</v>
      </c>
      <c r="N2264" s="42" t="s">
        <v>2377</v>
      </c>
      <c r="O2264" s="137" t="s">
        <v>2378</v>
      </c>
      <c r="P2264" s="42" t="s">
        <v>64</v>
      </c>
      <c r="Q2264" s="42" t="s">
        <v>65</v>
      </c>
      <c r="R2264" s="42">
        <v>1</v>
      </c>
      <c r="S2264" s="137" t="s">
        <v>2254</v>
      </c>
      <c r="T2264" s="62">
        <v>1234146.82</v>
      </c>
      <c r="U2264" s="62">
        <v>1151575.33</v>
      </c>
      <c r="Z2264" s="42" t="s">
        <v>68</v>
      </c>
      <c r="AJ2264" s="42"/>
      <c r="AW2264" s="42" t="s">
        <v>2412</v>
      </c>
      <c r="AX2264" s="42"/>
      <c r="AY2264" s="42"/>
      <c r="AZ2264" s="42"/>
      <c r="BA2264" s="42"/>
      <c r="BB2264" s="42"/>
      <c r="BN2264" s="128" t="s">
        <v>4578</v>
      </c>
      <c r="BO2264" s="58" t="str">
        <f t="shared" si="35"/>
        <v>境内资产</v>
      </c>
      <c r="BP2264" s="58" t="str">
        <f>IF(M2264="",VLOOKUP(D2264,Sheet4!$A$1:$B$92,2,0),VLOOKUP(Q2264,Sheet4!$A$1:$B$92,2,0))</f>
        <v>保险资产管理产品</v>
      </c>
    </row>
    <row r="2265" spans="1:68" s="58" customFormat="1" ht="12.75" customHeight="1">
      <c r="A2265" s="137" t="s">
        <v>1755</v>
      </c>
      <c r="B2265" s="42" t="s">
        <v>1756</v>
      </c>
      <c r="C2265" s="252" t="s">
        <v>5552</v>
      </c>
      <c r="D2265" s="257" t="s">
        <v>678</v>
      </c>
      <c r="E2265" s="42" t="s">
        <v>1757</v>
      </c>
      <c r="F2265" s="42" t="s">
        <v>1756</v>
      </c>
      <c r="G2265" s="42"/>
      <c r="H2265" s="307">
        <v>15.991035858186727</v>
      </c>
      <c r="I2265" s="315">
        <v>12.738158478487206</v>
      </c>
      <c r="J2265" s="105">
        <v>0</v>
      </c>
      <c r="K2265" s="42">
        <v>0</v>
      </c>
      <c r="L2265" s="42" t="s">
        <v>4487</v>
      </c>
      <c r="M2265" s="42" t="s">
        <v>2376</v>
      </c>
      <c r="N2265" s="42" t="s">
        <v>2377</v>
      </c>
      <c r="O2265" s="137" t="s">
        <v>2378</v>
      </c>
      <c r="P2265" s="42" t="s">
        <v>64</v>
      </c>
      <c r="Q2265" s="42" t="s">
        <v>65</v>
      </c>
      <c r="R2265" s="42">
        <v>1</v>
      </c>
      <c r="S2265" s="137" t="s">
        <v>2254</v>
      </c>
      <c r="T2265" s="62">
        <v>1234146.82</v>
      </c>
      <c r="U2265" s="62">
        <v>1151575.33</v>
      </c>
      <c r="Z2265" s="42" t="s">
        <v>68</v>
      </c>
      <c r="AJ2265" s="42"/>
      <c r="AW2265" s="42" t="s">
        <v>2412</v>
      </c>
      <c r="AX2265" s="42"/>
      <c r="AY2265" s="42"/>
      <c r="AZ2265" s="42"/>
      <c r="BA2265" s="42"/>
      <c r="BB2265" s="42"/>
      <c r="BN2265" s="128" t="s">
        <v>4578</v>
      </c>
      <c r="BO2265" s="58" t="str">
        <f t="shared" si="35"/>
        <v>境内资产</v>
      </c>
      <c r="BP2265" s="58" t="str">
        <f>IF(M2265="",VLOOKUP(D2265,Sheet4!$A$1:$B$92,2,0),VLOOKUP(Q2265,Sheet4!$A$1:$B$92,2,0))</f>
        <v>保险资产管理产品</v>
      </c>
    </row>
    <row r="2266" spans="1:68" s="58" customFormat="1" ht="12.75" customHeight="1">
      <c r="A2266" s="137" t="s">
        <v>1758</v>
      </c>
      <c r="B2266" s="42" t="s">
        <v>1759</v>
      </c>
      <c r="C2266" s="252" t="s">
        <v>5552</v>
      </c>
      <c r="D2266" s="257" t="s">
        <v>678</v>
      </c>
      <c r="E2266" s="42" t="s">
        <v>1760</v>
      </c>
      <c r="F2266" s="42" t="s">
        <v>1759</v>
      </c>
      <c r="G2266" s="42"/>
      <c r="H2266" s="307">
        <v>38.163222115403329</v>
      </c>
      <c r="I2266" s="315">
        <v>20.173306774943256</v>
      </c>
      <c r="J2266" s="105">
        <v>0</v>
      </c>
      <c r="K2266" s="42">
        <v>0</v>
      </c>
      <c r="L2266" s="42" t="s">
        <v>4487</v>
      </c>
      <c r="M2266" s="42" t="s">
        <v>2376</v>
      </c>
      <c r="N2266" s="42" t="s">
        <v>2377</v>
      </c>
      <c r="O2266" s="137" t="s">
        <v>2378</v>
      </c>
      <c r="P2266" s="42" t="s">
        <v>64</v>
      </c>
      <c r="Q2266" s="42" t="s">
        <v>65</v>
      </c>
      <c r="R2266" s="42">
        <v>1</v>
      </c>
      <c r="S2266" s="137" t="s">
        <v>2254</v>
      </c>
      <c r="T2266" s="62">
        <v>1234146.82</v>
      </c>
      <c r="U2266" s="62">
        <v>1151575.33</v>
      </c>
      <c r="Z2266" s="42" t="s">
        <v>68</v>
      </c>
      <c r="AJ2266" s="42"/>
      <c r="AW2266" s="42" t="s">
        <v>2412</v>
      </c>
      <c r="AX2266" s="42"/>
      <c r="AY2266" s="42"/>
      <c r="AZ2266" s="42"/>
      <c r="BA2266" s="42"/>
      <c r="BB2266" s="42"/>
      <c r="BN2266" s="128" t="s">
        <v>4578</v>
      </c>
      <c r="BO2266" s="58" t="str">
        <f t="shared" si="35"/>
        <v>境内资产</v>
      </c>
      <c r="BP2266" s="58" t="str">
        <f>IF(M2266="",VLOOKUP(D2266,Sheet4!$A$1:$B$92,2,0),VLOOKUP(Q2266,Sheet4!$A$1:$B$92,2,0))</f>
        <v>保险资产管理产品</v>
      </c>
    </row>
    <row r="2267" spans="1:68" s="58" customFormat="1" ht="12.75" customHeight="1">
      <c r="A2267" s="137" t="s">
        <v>1761</v>
      </c>
      <c r="B2267" s="42" t="s">
        <v>1762</v>
      </c>
      <c r="C2267" s="252" t="s">
        <v>5552</v>
      </c>
      <c r="D2267" s="257" t="s">
        <v>678</v>
      </c>
      <c r="E2267" s="42" t="s">
        <v>1763</v>
      </c>
      <c r="F2267" s="42" t="s">
        <v>1762</v>
      </c>
      <c r="G2267" s="42"/>
      <c r="H2267" s="307">
        <v>5.8031317678107568</v>
      </c>
      <c r="I2267" s="315">
        <v>6.830525346752192</v>
      </c>
      <c r="J2267" s="105">
        <v>0</v>
      </c>
      <c r="K2267" s="42">
        <v>0</v>
      </c>
      <c r="L2267" s="42" t="s">
        <v>4487</v>
      </c>
      <c r="M2267" s="42" t="s">
        <v>2376</v>
      </c>
      <c r="N2267" s="42" t="s">
        <v>2377</v>
      </c>
      <c r="O2267" s="137" t="s">
        <v>2378</v>
      </c>
      <c r="P2267" s="42" t="s">
        <v>64</v>
      </c>
      <c r="Q2267" s="42" t="s">
        <v>65</v>
      </c>
      <c r="R2267" s="42">
        <v>1</v>
      </c>
      <c r="S2267" s="137" t="s">
        <v>2254</v>
      </c>
      <c r="T2267" s="62">
        <v>1234146.82</v>
      </c>
      <c r="U2267" s="62">
        <v>1151575.33</v>
      </c>
      <c r="Z2267" s="42" t="s">
        <v>68</v>
      </c>
      <c r="AJ2267" s="42"/>
      <c r="AW2267" s="42" t="s">
        <v>2412</v>
      </c>
      <c r="AX2267" s="42"/>
      <c r="AY2267" s="42"/>
      <c r="AZ2267" s="42"/>
      <c r="BA2267" s="42"/>
      <c r="BB2267" s="42"/>
      <c r="BN2267" s="128" t="s">
        <v>4578</v>
      </c>
      <c r="BO2267" s="58" t="str">
        <f t="shared" si="35"/>
        <v>境内资产</v>
      </c>
      <c r="BP2267" s="58" t="str">
        <f>IF(M2267="",VLOOKUP(D2267,Sheet4!$A$1:$B$92,2,0),VLOOKUP(Q2267,Sheet4!$A$1:$B$92,2,0))</f>
        <v>保险资产管理产品</v>
      </c>
    </row>
    <row r="2268" spans="1:68" s="58" customFormat="1" ht="12.75" customHeight="1">
      <c r="A2268" s="137" t="s">
        <v>1621</v>
      </c>
      <c r="B2268" s="42" t="s">
        <v>1622</v>
      </c>
      <c r="C2268" s="252" t="s">
        <v>5552</v>
      </c>
      <c r="D2268" s="257" t="s">
        <v>678</v>
      </c>
      <c r="E2268" s="42" t="s">
        <v>1623</v>
      </c>
      <c r="F2268" s="42" t="s">
        <v>1622</v>
      </c>
      <c r="G2268" s="42"/>
      <c r="H2268" s="307">
        <v>5.9935540127840818</v>
      </c>
      <c r="I2268" s="315">
        <v>5.7851423142119183</v>
      </c>
      <c r="J2268" s="105">
        <v>0</v>
      </c>
      <c r="K2268" s="42">
        <v>0</v>
      </c>
      <c r="L2268" s="42" t="s">
        <v>4487</v>
      </c>
      <c r="M2268" s="42" t="s">
        <v>2376</v>
      </c>
      <c r="N2268" s="42" t="s">
        <v>2377</v>
      </c>
      <c r="O2268" s="137" t="s">
        <v>2378</v>
      </c>
      <c r="P2268" s="42" t="s">
        <v>64</v>
      </c>
      <c r="Q2268" s="42" t="s">
        <v>65</v>
      </c>
      <c r="R2268" s="42">
        <v>1</v>
      </c>
      <c r="S2268" s="137" t="s">
        <v>2254</v>
      </c>
      <c r="T2268" s="62">
        <v>1234146.82</v>
      </c>
      <c r="U2268" s="62">
        <v>1151575.33</v>
      </c>
      <c r="Z2268" s="42" t="s">
        <v>68</v>
      </c>
      <c r="AJ2268" s="42"/>
      <c r="AW2268" s="42" t="s">
        <v>2412</v>
      </c>
      <c r="AX2268" s="42"/>
      <c r="AY2268" s="42"/>
      <c r="AZ2268" s="42"/>
      <c r="BA2268" s="42"/>
      <c r="BB2268" s="42"/>
      <c r="BN2268" s="128" t="s">
        <v>4578</v>
      </c>
      <c r="BO2268" s="58" t="str">
        <f t="shared" si="35"/>
        <v>境内资产</v>
      </c>
      <c r="BP2268" s="58" t="str">
        <f>IF(M2268="",VLOOKUP(D2268,Sheet4!$A$1:$B$92,2,0),VLOOKUP(Q2268,Sheet4!$A$1:$B$92,2,0))</f>
        <v>保险资产管理产品</v>
      </c>
    </row>
    <row r="2269" spans="1:68" s="58" customFormat="1" ht="12.75" customHeight="1">
      <c r="A2269" s="137" t="s">
        <v>2035</v>
      </c>
      <c r="B2269" s="42" t="s">
        <v>2036</v>
      </c>
      <c r="C2269" s="252" t="s">
        <v>5552</v>
      </c>
      <c r="D2269" s="257" t="s">
        <v>678</v>
      </c>
      <c r="E2269" s="42" t="s">
        <v>4460</v>
      </c>
      <c r="F2269" s="42" t="s">
        <v>2036</v>
      </c>
      <c r="G2269" s="42"/>
      <c r="H2269" s="307">
        <v>64.085156677079127</v>
      </c>
      <c r="I2269" s="315">
        <v>51.048380656717171</v>
      </c>
      <c r="J2269" s="105">
        <v>0</v>
      </c>
      <c r="K2269" s="42">
        <v>0</v>
      </c>
      <c r="L2269" s="42" t="s">
        <v>4487</v>
      </c>
      <c r="M2269" s="42" t="s">
        <v>2376</v>
      </c>
      <c r="N2269" s="42" t="s">
        <v>2377</v>
      </c>
      <c r="O2269" s="137" t="s">
        <v>2378</v>
      </c>
      <c r="P2269" s="42" t="s">
        <v>64</v>
      </c>
      <c r="Q2269" s="42" t="s">
        <v>65</v>
      </c>
      <c r="R2269" s="42">
        <v>1</v>
      </c>
      <c r="S2269" s="137" t="s">
        <v>2254</v>
      </c>
      <c r="T2269" s="62">
        <v>1234146.82</v>
      </c>
      <c r="U2269" s="62">
        <v>1151575.33</v>
      </c>
      <c r="Z2269" s="42" t="s">
        <v>68</v>
      </c>
      <c r="AJ2269" s="42"/>
      <c r="AW2269" s="42" t="s">
        <v>2412</v>
      </c>
      <c r="AX2269" s="42"/>
      <c r="AY2269" s="42"/>
      <c r="AZ2269" s="42"/>
      <c r="BA2269" s="42"/>
      <c r="BB2269" s="42"/>
      <c r="BN2269" s="128" t="s">
        <v>4578</v>
      </c>
      <c r="BO2269" s="58" t="str">
        <f t="shared" si="35"/>
        <v>境内资产</v>
      </c>
      <c r="BP2269" s="58" t="str">
        <f>IF(M2269="",VLOOKUP(D2269,Sheet4!$A$1:$B$92,2,0),VLOOKUP(Q2269,Sheet4!$A$1:$B$92,2,0))</f>
        <v>保险资产管理产品</v>
      </c>
    </row>
    <row r="2270" spans="1:68" s="58" customFormat="1" ht="12.75" customHeight="1">
      <c r="A2270" s="137" t="s">
        <v>1627</v>
      </c>
      <c r="B2270" s="42" t="s">
        <v>1628</v>
      </c>
      <c r="C2270" s="252" t="s">
        <v>5552</v>
      </c>
      <c r="D2270" s="257" t="s">
        <v>678</v>
      </c>
      <c r="E2270" s="42" t="s">
        <v>1629</v>
      </c>
      <c r="F2270" s="42" t="s">
        <v>1628</v>
      </c>
      <c r="G2270" s="42"/>
      <c r="H2270" s="307">
        <v>20.822441617022065</v>
      </c>
      <c r="I2270" s="315">
        <v>11.25079636522805</v>
      </c>
      <c r="J2270" s="105">
        <v>0</v>
      </c>
      <c r="K2270" s="42">
        <v>0</v>
      </c>
      <c r="L2270" s="42" t="s">
        <v>4487</v>
      </c>
      <c r="M2270" s="42" t="s">
        <v>2376</v>
      </c>
      <c r="N2270" s="42" t="s">
        <v>2377</v>
      </c>
      <c r="O2270" s="137" t="s">
        <v>2378</v>
      </c>
      <c r="P2270" s="42" t="s">
        <v>64</v>
      </c>
      <c r="Q2270" s="42" t="s">
        <v>65</v>
      </c>
      <c r="R2270" s="42">
        <v>1</v>
      </c>
      <c r="S2270" s="137" t="s">
        <v>2254</v>
      </c>
      <c r="T2270" s="62">
        <v>1234146.82</v>
      </c>
      <c r="U2270" s="62">
        <v>1151575.33</v>
      </c>
      <c r="Z2270" s="42" t="s">
        <v>68</v>
      </c>
      <c r="AJ2270" s="42"/>
      <c r="AW2270" s="42" t="s">
        <v>2412</v>
      </c>
      <c r="AX2270" s="42"/>
      <c r="AY2270" s="42"/>
      <c r="AZ2270" s="42"/>
      <c r="BA2270" s="42"/>
      <c r="BB2270" s="42"/>
      <c r="BN2270" s="128" t="s">
        <v>4578</v>
      </c>
      <c r="BO2270" s="58" t="str">
        <f t="shared" si="35"/>
        <v>境内资产</v>
      </c>
      <c r="BP2270" s="58" t="str">
        <f>IF(M2270="",VLOOKUP(D2270,Sheet4!$A$1:$B$92,2,0),VLOOKUP(Q2270,Sheet4!$A$1:$B$92,2,0))</f>
        <v>保险资产管理产品</v>
      </c>
    </row>
    <row r="2271" spans="1:68" s="58" customFormat="1" ht="12.75" customHeight="1">
      <c r="A2271" s="137" t="s">
        <v>1630</v>
      </c>
      <c r="B2271" s="42" t="s">
        <v>1631</v>
      </c>
      <c r="C2271" s="252" t="s">
        <v>5552</v>
      </c>
      <c r="D2271" s="257" t="s">
        <v>678</v>
      </c>
      <c r="E2271" s="42" t="s">
        <v>1632</v>
      </c>
      <c r="F2271" s="42" t="s">
        <v>1631</v>
      </c>
      <c r="G2271" s="42"/>
      <c r="H2271" s="307">
        <v>12.992301067316783</v>
      </c>
      <c r="I2271" s="315">
        <v>8.700320341138184</v>
      </c>
      <c r="J2271" s="105">
        <v>0</v>
      </c>
      <c r="K2271" s="42">
        <v>0</v>
      </c>
      <c r="L2271" s="42" t="s">
        <v>4487</v>
      </c>
      <c r="M2271" s="42" t="s">
        <v>2376</v>
      </c>
      <c r="N2271" s="42" t="s">
        <v>2377</v>
      </c>
      <c r="O2271" s="137" t="s">
        <v>2378</v>
      </c>
      <c r="P2271" s="42" t="s">
        <v>64</v>
      </c>
      <c r="Q2271" s="42" t="s">
        <v>65</v>
      </c>
      <c r="R2271" s="42">
        <v>1</v>
      </c>
      <c r="S2271" s="137" t="s">
        <v>2254</v>
      </c>
      <c r="T2271" s="62">
        <v>1234146.82</v>
      </c>
      <c r="U2271" s="62">
        <v>1151575.33</v>
      </c>
      <c r="Z2271" s="42" t="s">
        <v>68</v>
      </c>
      <c r="AJ2271" s="42"/>
      <c r="AW2271" s="42" t="s">
        <v>2412</v>
      </c>
      <c r="AX2271" s="42"/>
      <c r="AY2271" s="42"/>
      <c r="AZ2271" s="42"/>
      <c r="BA2271" s="42"/>
      <c r="BB2271" s="42"/>
      <c r="BN2271" s="128" t="s">
        <v>4578</v>
      </c>
      <c r="BO2271" s="58" t="str">
        <f t="shared" si="35"/>
        <v>境内资产</v>
      </c>
      <c r="BP2271" s="58" t="str">
        <f>IF(M2271="",VLOOKUP(D2271,Sheet4!$A$1:$B$92,2,0),VLOOKUP(Q2271,Sheet4!$A$1:$B$92,2,0))</f>
        <v>保险资产管理产品</v>
      </c>
    </row>
    <row r="2272" spans="1:68" s="58" customFormat="1" ht="12.75" customHeight="1">
      <c r="A2272" s="137" t="s">
        <v>1633</v>
      </c>
      <c r="B2272" s="42" t="s">
        <v>1634</v>
      </c>
      <c r="C2272" s="252" t="s">
        <v>5552</v>
      </c>
      <c r="D2272" s="257" t="s">
        <v>678</v>
      </c>
      <c r="E2272" s="42" t="s">
        <v>1635</v>
      </c>
      <c r="F2272" s="42" t="s">
        <v>1634</v>
      </c>
      <c r="G2272" s="42"/>
      <c r="H2272" s="307">
        <v>39.28896665986202</v>
      </c>
      <c r="I2272" s="315">
        <v>17.479690847987893</v>
      </c>
      <c r="J2272" s="105">
        <v>0</v>
      </c>
      <c r="K2272" s="42">
        <v>0</v>
      </c>
      <c r="L2272" s="42" t="s">
        <v>4487</v>
      </c>
      <c r="M2272" s="42" t="s">
        <v>2376</v>
      </c>
      <c r="N2272" s="42" t="s">
        <v>2377</v>
      </c>
      <c r="O2272" s="137" t="s">
        <v>2378</v>
      </c>
      <c r="P2272" s="42" t="s">
        <v>64</v>
      </c>
      <c r="Q2272" s="42" t="s">
        <v>65</v>
      </c>
      <c r="R2272" s="42">
        <v>1</v>
      </c>
      <c r="S2272" s="137" t="s">
        <v>2254</v>
      </c>
      <c r="T2272" s="62">
        <v>1234146.82</v>
      </c>
      <c r="U2272" s="62">
        <v>1151575.33</v>
      </c>
      <c r="Z2272" s="42" t="s">
        <v>68</v>
      </c>
      <c r="AJ2272" s="42"/>
      <c r="AW2272" s="42" t="s">
        <v>2412</v>
      </c>
      <c r="AX2272" s="42"/>
      <c r="AY2272" s="42"/>
      <c r="AZ2272" s="42"/>
      <c r="BA2272" s="42"/>
      <c r="BB2272" s="42"/>
      <c r="BN2272" s="128" t="s">
        <v>4578</v>
      </c>
      <c r="BO2272" s="58" t="str">
        <f t="shared" si="35"/>
        <v>境内资产</v>
      </c>
      <c r="BP2272" s="58" t="str">
        <f>IF(M2272="",VLOOKUP(D2272,Sheet4!$A$1:$B$92,2,0),VLOOKUP(Q2272,Sheet4!$A$1:$B$92,2,0))</f>
        <v>保险资产管理产品</v>
      </c>
    </row>
    <row r="2273" spans="1:68" s="58" customFormat="1" ht="12.75" customHeight="1">
      <c r="A2273" s="137" t="s">
        <v>1764</v>
      </c>
      <c r="B2273" s="42" t="s">
        <v>1765</v>
      </c>
      <c r="C2273" s="252" t="s">
        <v>5552</v>
      </c>
      <c r="D2273" s="257" t="s">
        <v>678</v>
      </c>
      <c r="E2273" s="42" t="s">
        <v>1766</v>
      </c>
      <c r="F2273" s="42" t="s">
        <v>1765</v>
      </c>
      <c r="G2273" s="42"/>
      <c r="H2273" s="307">
        <v>15.355882552426525</v>
      </c>
      <c r="I2273" s="315">
        <v>10.706181356738384</v>
      </c>
      <c r="J2273" s="105">
        <v>0</v>
      </c>
      <c r="K2273" s="42">
        <v>0</v>
      </c>
      <c r="L2273" s="42" t="s">
        <v>4487</v>
      </c>
      <c r="M2273" s="42" t="s">
        <v>2376</v>
      </c>
      <c r="N2273" s="42" t="s">
        <v>2377</v>
      </c>
      <c r="O2273" s="137" t="s">
        <v>2378</v>
      </c>
      <c r="P2273" s="42" t="s">
        <v>64</v>
      </c>
      <c r="Q2273" s="42" t="s">
        <v>65</v>
      </c>
      <c r="R2273" s="42">
        <v>1</v>
      </c>
      <c r="S2273" s="137" t="s">
        <v>2254</v>
      </c>
      <c r="T2273" s="62">
        <v>1234146.82</v>
      </c>
      <c r="U2273" s="62">
        <v>1151575.33</v>
      </c>
      <c r="Z2273" s="42" t="s">
        <v>68</v>
      </c>
      <c r="AJ2273" s="42"/>
      <c r="AW2273" s="42" t="s">
        <v>2412</v>
      </c>
      <c r="AX2273" s="42"/>
      <c r="AY2273" s="42"/>
      <c r="AZ2273" s="42"/>
      <c r="BA2273" s="42"/>
      <c r="BB2273" s="42"/>
      <c r="BN2273" s="128" t="s">
        <v>4578</v>
      </c>
      <c r="BO2273" s="58" t="str">
        <f t="shared" si="35"/>
        <v>境内资产</v>
      </c>
      <c r="BP2273" s="58" t="str">
        <f>IF(M2273="",VLOOKUP(D2273,Sheet4!$A$1:$B$92,2,0),VLOOKUP(Q2273,Sheet4!$A$1:$B$92,2,0))</f>
        <v>保险资产管理产品</v>
      </c>
    </row>
    <row r="2274" spans="1:68" s="58" customFormat="1" ht="12.75" customHeight="1">
      <c r="A2274" s="137" t="s">
        <v>1826</v>
      </c>
      <c r="B2274" s="42" t="s">
        <v>1827</v>
      </c>
      <c r="C2274" s="252" t="s">
        <v>5552</v>
      </c>
      <c r="D2274" s="257" t="s">
        <v>678</v>
      </c>
      <c r="E2274" s="42" t="s">
        <v>1828</v>
      </c>
      <c r="F2274" s="42" t="s">
        <v>1827</v>
      </c>
      <c r="G2274" s="42"/>
      <c r="H2274" s="307">
        <v>4.9588833858776145</v>
      </c>
      <c r="I2274" s="315">
        <v>3.3662626524338815</v>
      </c>
      <c r="J2274" s="105">
        <v>0</v>
      </c>
      <c r="K2274" s="42">
        <v>0</v>
      </c>
      <c r="L2274" s="42" t="s">
        <v>4487</v>
      </c>
      <c r="M2274" s="42" t="s">
        <v>2376</v>
      </c>
      <c r="N2274" s="42" t="s">
        <v>2377</v>
      </c>
      <c r="O2274" s="137" t="s">
        <v>2378</v>
      </c>
      <c r="P2274" s="42" t="s">
        <v>64</v>
      </c>
      <c r="Q2274" s="42" t="s">
        <v>65</v>
      </c>
      <c r="R2274" s="42">
        <v>1</v>
      </c>
      <c r="S2274" s="137" t="s">
        <v>2254</v>
      </c>
      <c r="T2274" s="62">
        <v>1234146.82</v>
      </c>
      <c r="U2274" s="62">
        <v>1151575.33</v>
      </c>
      <c r="Z2274" s="42" t="s">
        <v>68</v>
      </c>
      <c r="AJ2274" s="42"/>
      <c r="AW2274" s="42" t="s">
        <v>2412</v>
      </c>
      <c r="AX2274" s="42"/>
      <c r="AY2274" s="42"/>
      <c r="AZ2274" s="42"/>
      <c r="BA2274" s="42"/>
      <c r="BB2274" s="42"/>
      <c r="BN2274" s="128" t="s">
        <v>4578</v>
      </c>
      <c r="BO2274" s="58" t="str">
        <f t="shared" si="35"/>
        <v>境内资产</v>
      </c>
      <c r="BP2274" s="58" t="str">
        <f>IF(M2274="",VLOOKUP(D2274,Sheet4!$A$1:$B$92,2,0),VLOOKUP(Q2274,Sheet4!$A$1:$B$92,2,0))</f>
        <v>保险资产管理产品</v>
      </c>
    </row>
    <row r="2275" spans="1:68" s="58" customFormat="1" ht="12.75" customHeight="1">
      <c r="A2275" s="137" t="s">
        <v>2245</v>
      </c>
      <c r="B2275" s="42" t="s">
        <v>2246</v>
      </c>
      <c r="C2275" s="252" t="s">
        <v>5552</v>
      </c>
      <c r="D2275" s="257" t="s">
        <v>678</v>
      </c>
      <c r="E2275" s="42" t="s">
        <v>2814</v>
      </c>
      <c r="F2275" s="42" t="s">
        <v>2246</v>
      </c>
      <c r="G2275" s="42"/>
      <c r="H2275" s="307">
        <v>24.813145169582345</v>
      </c>
      <c r="I2275" s="315">
        <v>10.243202267044268</v>
      </c>
      <c r="J2275" s="105">
        <v>0</v>
      </c>
      <c r="K2275" s="42">
        <v>0</v>
      </c>
      <c r="L2275" s="42" t="s">
        <v>4487</v>
      </c>
      <c r="M2275" s="42" t="s">
        <v>2376</v>
      </c>
      <c r="N2275" s="42" t="s">
        <v>2377</v>
      </c>
      <c r="O2275" s="137" t="s">
        <v>2378</v>
      </c>
      <c r="P2275" s="42" t="s">
        <v>64</v>
      </c>
      <c r="Q2275" s="42" t="s">
        <v>65</v>
      </c>
      <c r="R2275" s="42">
        <v>1</v>
      </c>
      <c r="S2275" s="137" t="s">
        <v>2254</v>
      </c>
      <c r="T2275" s="62">
        <v>1234146.82</v>
      </c>
      <c r="U2275" s="62">
        <v>1151575.33</v>
      </c>
      <c r="Z2275" s="42" t="s">
        <v>68</v>
      </c>
      <c r="AJ2275" s="42"/>
      <c r="AW2275" s="42" t="s">
        <v>2412</v>
      </c>
      <c r="AX2275" s="42"/>
      <c r="AY2275" s="42"/>
      <c r="AZ2275" s="42"/>
      <c r="BA2275" s="42"/>
      <c r="BB2275" s="42"/>
      <c r="BN2275" s="128" t="s">
        <v>4578</v>
      </c>
      <c r="BO2275" s="58" t="str">
        <f t="shared" si="35"/>
        <v>境内资产</v>
      </c>
      <c r="BP2275" s="58" t="str">
        <f>IF(M2275="",VLOOKUP(D2275,Sheet4!$A$1:$B$92,2,0),VLOOKUP(Q2275,Sheet4!$A$1:$B$92,2,0))</f>
        <v>保险资产管理产品</v>
      </c>
    </row>
    <row r="2276" spans="1:68" s="58" customFormat="1" ht="12.75" customHeight="1">
      <c r="A2276" s="137" t="s">
        <v>1639</v>
      </c>
      <c r="B2276" s="42" t="s">
        <v>1640</v>
      </c>
      <c r="C2276" s="252" t="s">
        <v>5552</v>
      </c>
      <c r="D2276" s="257" t="s">
        <v>678</v>
      </c>
      <c r="E2276" s="42" t="s">
        <v>1641</v>
      </c>
      <c r="F2276" s="42" t="s">
        <v>1640</v>
      </c>
      <c r="G2276" s="42"/>
      <c r="H2276" s="307">
        <v>8.6838638697248722</v>
      </c>
      <c r="I2276" s="315">
        <v>5.928651610375133</v>
      </c>
      <c r="J2276" s="105">
        <v>0</v>
      </c>
      <c r="K2276" s="42">
        <v>0</v>
      </c>
      <c r="L2276" s="42" t="s">
        <v>4487</v>
      </c>
      <c r="M2276" s="42" t="s">
        <v>2376</v>
      </c>
      <c r="N2276" s="42" t="s">
        <v>2377</v>
      </c>
      <c r="O2276" s="137" t="s">
        <v>2378</v>
      </c>
      <c r="P2276" s="42" t="s">
        <v>64</v>
      </c>
      <c r="Q2276" s="42" t="s">
        <v>65</v>
      </c>
      <c r="R2276" s="42">
        <v>1</v>
      </c>
      <c r="S2276" s="137" t="s">
        <v>2254</v>
      </c>
      <c r="T2276" s="62">
        <v>1234146.82</v>
      </c>
      <c r="U2276" s="62">
        <v>1151575.33</v>
      </c>
      <c r="Z2276" s="42" t="s">
        <v>68</v>
      </c>
      <c r="AJ2276" s="42"/>
      <c r="AW2276" s="42" t="s">
        <v>2412</v>
      </c>
      <c r="AX2276" s="42"/>
      <c r="AY2276" s="42"/>
      <c r="AZ2276" s="42"/>
      <c r="BA2276" s="42"/>
      <c r="BB2276" s="42"/>
      <c r="BN2276" s="128" t="s">
        <v>4578</v>
      </c>
      <c r="BO2276" s="58" t="str">
        <f t="shared" si="35"/>
        <v>境内资产</v>
      </c>
      <c r="BP2276" s="58" t="str">
        <f>IF(M2276="",VLOOKUP(D2276,Sheet4!$A$1:$B$92,2,0),VLOOKUP(Q2276,Sheet4!$A$1:$B$92,2,0))</f>
        <v>保险资产管理产品</v>
      </c>
    </row>
    <row r="2277" spans="1:68" s="58" customFormat="1" ht="12.75" customHeight="1">
      <c r="A2277" s="137" t="s">
        <v>1642</v>
      </c>
      <c r="B2277" s="42" t="s">
        <v>1643</v>
      </c>
      <c r="C2277" s="252" t="s">
        <v>5552</v>
      </c>
      <c r="D2277" s="257" t="s">
        <v>678</v>
      </c>
      <c r="E2277" s="42" t="s">
        <v>1644</v>
      </c>
      <c r="F2277" s="42" t="s">
        <v>1643</v>
      </c>
      <c r="G2277" s="42"/>
      <c r="H2277" s="307">
        <v>20.711882203015243</v>
      </c>
      <c r="I2277" s="315">
        <v>10.116758941235597</v>
      </c>
      <c r="J2277" s="105">
        <v>0</v>
      </c>
      <c r="K2277" s="42">
        <v>0</v>
      </c>
      <c r="L2277" s="42" t="s">
        <v>4487</v>
      </c>
      <c r="M2277" s="42" t="s">
        <v>2376</v>
      </c>
      <c r="N2277" s="42" t="s">
        <v>2377</v>
      </c>
      <c r="O2277" s="137" t="s">
        <v>2378</v>
      </c>
      <c r="P2277" s="42" t="s">
        <v>64</v>
      </c>
      <c r="Q2277" s="42" t="s">
        <v>65</v>
      </c>
      <c r="R2277" s="42">
        <v>1</v>
      </c>
      <c r="S2277" s="137" t="s">
        <v>2254</v>
      </c>
      <c r="T2277" s="62">
        <v>1234146.82</v>
      </c>
      <c r="U2277" s="62">
        <v>1151575.33</v>
      </c>
      <c r="Z2277" s="42" t="s">
        <v>68</v>
      </c>
      <c r="AJ2277" s="42"/>
      <c r="AW2277" s="42" t="s">
        <v>2412</v>
      </c>
      <c r="AX2277" s="42"/>
      <c r="AY2277" s="42"/>
      <c r="AZ2277" s="42"/>
      <c r="BA2277" s="42"/>
      <c r="BB2277" s="42"/>
      <c r="BN2277" s="128" t="s">
        <v>4578</v>
      </c>
      <c r="BO2277" s="58" t="str">
        <f t="shared" si="35"/>
        <v>境内资产</v>
      </c>
      <c r="BP2277" s="58" t="str">
        <f>IF(M2277="",VLOOKUP(D2277,Sheet4!$A$1:$B$92,2,0),VLOOKUP(Q2277,Sheet4!$A$1:$B$92,2,0))</f>
        <v>保险资产管理产品</v>
      </c>
    </row>
    <row r="2278" spans="1:68" s="58" customFormat="1" ht="12.75" customHeight="1">
      <c r="A2278" s="137" t="s">
        <v>2180</v>
      </c>
      <c r="B2278" s="42" t="s">
        <v>2347</v>
      </c>
      <c r="C2278" s="252" t="s">
        <v>5552</v>
      </c>
      <c r="D2278" s="257" t="s">
        <v>678</v>
      </c>
      <c r="E2278" s="42" t="s">
        <v>2815</v>
      </c>
      <c r="F2278" s="42" t="s">
        <v>2347</v>
      </c>
      <c r="G2278" s="42"/>
      <c r="H2278" s="307">
        <v>3.8582391159988156</v>
      </c>
      <c r="I2278" s="315">
        <v>3.5461756580871469</v>
      </c>
      <c r="J2278" s="105">
        <v>0</v>
      </c>
      <c r="K2278" s="42">
        <v>0</v>
      </c>
      <c r="L2278" s="42" t="s">
        <v>4487</v>
      </c>
      <c r="M2278" s="42" t="s">
        <v>2376</v>
      </c>
      <c r="N2278" s="42" t="s">
        <v>2377</v>
      </c>
      <c r="O2278" s="137" t="s">
        <v>2378</v>
      </c>
      <c r="P2278" s="42" t="s">
        <v>64</v>
      </c>
      <c r="Q2278" s="42" t="s">
        <v>65</v>
      </c>
      <c r="R2278" s="42">
        <v>1</v>
      </c>
      <c r="S2278" s="137" t="s">
        <v>2254</v>
      </c>
      <c r="T2278" s="62">
        <v>1234146.82</v>
      </c>
      <c r="U2278" s="62">
        <v>1151575.33</v>
      </c>
      <c r="Z2278" s="42" t="s">
        <v>68</v>
      </c>
      <c r="AJ2278" s="42"/>
      <c r="AW2278" s="42" t="s">
        <v>2412</v>
      </c>
      <c r="AX2278" s="42"/>
      <c r="AY2278" s="42"/>
      <c r="AZ2278" s="42"/>
      <c r="BA2278" s="42"/>
      <c r="BB2278" s="42"/>
      <c r="BN2278" s="128" t="s">
        <v>4578</v>
      </c>
      <c r="BO2278" s="58" t="str">
        <f t="shared" si="35"/>
        <v>境内资产</v>
      </c>
      <c r="BP2278" s="58" t="str">
        <f>IF(M2278="",VLOOKUP(D2278,Sheet4!$A$1:$B$92,2,0),VLOOKUP(Q2278,Sheet4!$A$1:$B$92,2,0))</f>
        <v>保险资产管理产品</v>
      </c>
    </row>
    <row r="2279" spans="1:68" s="58" customFormat="1" ht="12.75" customHeight="1">
      <c r="A2279" s="137" t="s">
        <v>1767</v>
      </c>
      <c r="B2279" s="42" t="s">
        <v>1768</v>
      </c>
      <c r="C2279" s="252" t="s">
        <v>5552</v>
      </c>
      <c r="D2279" s="257" t="s">
        <v>678</v>
      </c>
      <c r="E2279" s="42" t="s">
        <v>1769</v>
      </c>
      <c r="F2279" s="42" t="s">
        <v>1768</v>
      </c>
      <c r="G2279" s="42"/>
      <c r="H2279" s="307">
        <v>10.545439863236654</v>
      </c>
      <c r="I2279" s="315">
        <v>5.8021528755718057</v>
      </c>
      <c r="J2279" s="105">
        <v>0</v>
      </c>
      <c r="K2279" s="42">
        <v>0</v>
      </c>
      <c r="L2279" s="42" t="s">
        <v>4487</v>
      </c>
      <c r="M2279" s="42" t="s">
        <v>2376</v>
      </c>
      <c r="N2279" s="42" t="s">
        <v>2377</v>
      </c>
      <c r="O2279" s="137" t="s">
        <v>2378</v>
      </c>
      <c r="P2279" s="42" t="s">
        <v>64</v>
      </c>
      <c r="Q2279" s="42" t="s">
        <v>65</v>
      </c>
      <c r="R2279" s="42">
        <v>1</v>
      </c>
      <c r="S2279" s="137" t="s">
        <v>2254</v>
      </c>
      <c r="T2279" s="62">
        <v>1234146.82</v>
      </c>
      <c r="U2279" s="62">
        <v>1151575.33</v>
      </c>
      <c r="Z2279" s="42" t="s">
        <v>68</v>
      </c>
      <c r="AJ2279" s="42"/>
      <c r="AW2279" s="42" t="s">
        <v>2412</v>
      </c>
      <c r="AX2279" s="42"/>
      <c r="AY2279" s="42"/>
      <c r="AZ2279" s="42"/>
      <c r="BA2279" s="42"/>
      <c r="BB2279" s="42"/>
      <c r="BN2279" s="128" t="s">
        <v>4578</v>
      </c>
      <c r="BO2279" s="58" t="str">
        <f t="shared" si="35"/>
        <v>境内资产</v>
      </c>
      <c r="BP2279" s="58" t="str">
        <f>IF(M2279="",VLOOKUP(D2279,Sheet4!$A$1:$B$92,2,0),VLOOKUP(Q2279,Sheet4!$A$1:$B$92,2,0))</f>
        <v>保险资产管理产品</v>
      </c>
    </row>
    <row r="2280" spans="1:68" s="58" customFormat="1" ht="12.75" customHeight="1">
      <c r="A2280" s="137" t="s">
        <v>1773</v>
      </c>
      <c r="B2280" s="42" t="s">
        <v>1774</v>
      </c>
      <c r="C2280" s="252" t="s">
        <v>5552</v>
      </c>
      <c r="D2280" s="257" t="s">
        <v>678</v>
      </c>
      <c r="E2280" s="42" t="s">
        <v>1775</v>
      </c>
      <c r="F2280" s="42" t="s">
        <v>1774</v>
      </c>
      <c r="G2280" s="42"/>
      <c r="H2280" s="307">
        <v>30.610366644629618</v>
      </c>
      <c r="I2280" s="315">
        <v>24.297952337255868</v>
      </c>
      <c r="J2280" s="105">
        <v>0</v>
      </c>
      <c r="K2280" s="42">
        <v>0</v>
      </c>
      <c r="L2280" s="42" t="s">
        <v>4487</v>
      </c>
      <c r="M2280" s="42" t="s">
        <v>2376</v>
      </c>
      <c r="N2280" s="42" t="s">
        <v>2377</v>
      </c>
      <c r="O2280" s="137" t="s">
        <v>2378</v>
      </c>
      <c r="P2280" s="42" t="s">
        <v>64</v>
      </c>
      <c r="Q2280" s="42" t="s">
        <v>65</v>
      </c>
      <c r="R2280" s="42">
        <v>1</v>
      </c>
      <c r="S2280" s="137" t="s">
        <v>2254</v>
      </c>
      <c r="T2280" s="62">
        <v>1234146.82</v>
      </c>
      <c r="U2280" s="62">
        <v>1151575.33</v>
      </c>
      <c r="Z2280" s="42" t="s">
        <v>68</v>
      </c>
      <c r="AJ2280" s="42"/>
      <c r="AW2280" s="42" t="s">
        <v>2412</v>
      </c>
      <c r="AX2280" s="42"/>
      <c r="AY2280" s="42"/>
      <c r="AZ2280" s="42"/>
      <c r="BA2280" s="42"/>
      <c r="BB2280" s="42"/>
      <c r="BN2280" s="128" t="s">
        <v>4578</v>
      </c>
      <c r="BO2280" s="58" t="str">
        <f t="shared" si="35"/>
        <v>境内资产</v>
      </c>
      <c r="BP2280" s="58" t="str">
        <f>IF(M2280="",VLOOKUP(D2280,Sheet4!$A$1:$B$92,2,0),VLOOKUP(Q2280,Sheet4!$A$1:$B$92,2,0))</f>
        <v>保险资产管理产品</v>
      </c>
    </row>
    <row r="2281" spans="1:68" s="58" customFormat="1" ht="12.75" customHeight="1">
      <c r="A2281" s="137" t="s">
        <v>2043</v>
      </c>
      <c r="B2281" s="42" t="s">
        <v>2044</v>
      </c>
      <c r="C2281" s="252" t="s">
        <v>5552</v>
      </c>
      <c r="D2281" s="257" t="s">
        <v>678</v>
      </c>
      <c r="E2281" s="42" t="s">
        <v>4375</v>
      </c>
      <c r="F2281" s="42" t="s">
        <v>2044</v>
      </c>
      <c r="G2281" s="42"/>
      <c r="H2281" s="307">
        <v>59.956410849161855</v>
      </c>
      <c r="I2281" s="315">
        <v>30.740688600064324</v>
      </c>
      <c r="J2281" s="105">
        <v>0</v>
      </c>
      <c r="K2281" s="42">
        <v>0</v>
      </c>
      <c r="L2281" s="42" t="s">
        <v>4487</v>
      </c>
      <c r="M2281" s="42" t="s">
        <v>2376</v>
      </c>
      <c r="N2281" s="42" t="s">
        <v>2377</v>
      </c>
      <c r="O2281" s="137" t="s">
        <v>2378</v>
      </c>
      <c r="P2281" s="42" t="s">
        <v>64</v>
      </c>
      <c r="Q2281" s="42" t="s">
        <v>65</v>
      </c>
      <c r="R2281" s="42">
        <v>1</v>
      </c>
      <c r="S2281" s="137" t="s">
        <v>2254</v>
      </c>
      <c r="T2281" s="62">
        <v>1234146.82</v>
      </c>
      <c r="U2281" s="62">
        <v>1151575.33</v>
      </c>
      <c r="Z2281" s="42" t="s">
        <v>68</v>
      </c>
      <c r="AJ2281" s="42"/>
      <c r="AW2281" s="42" t="s">
        <v>2412</v>
      </c>
      <c r="AX2281" s="42"/>
      <c r="AY2281" s="42"/>
      <c r="AZ2281" s="42"/>
      <c r="BA2281" s="42"/>
      <c r="BB2281" s="42"/>
      <c r="BN2281" s="128" t="s">
        <v>4578</v>
      </c>
      <c r="BO2281" s="58" t="str">
        <f t="shared" si="35"/>
        <v>境内资产</v>
      </c>
      <c r="BP2281" s="58" t="str">
        <f>IF(M2281="",VLOOKUP(D2281,Sheet4!$A$1:$B$92,2,0),VLOOKUP(Q2281,Sheet4!$A$1:$B$92,2,0))</f>
        <v>保险资产管理产品</v>
      </c>
    </row>
    <row r="2282" spans="1:68" s="58" customFormat="1" ht="12.75" customHeight="1">
      <c r="A2282" s="137" t="s">
        <v>1832</v>
      </c>
      <c r="B2282" s="42" t="s">
        <v>1833</v>
      </c>
      <c r="C2282" s="252" t="s">
        <v>5552</v>
      </c>
      <c r="D2282" s="257" t="s">
        <v>678</v>
      </c>
      <c r="E2282" s="42" t="s">
        <v>1834</v>
      </c>
      <c r="F2282" s="42" t="s">
        <v>1833</v>
      </c>
      <c r="G2282" s="42"/>
      <c r="H2282" s="307">
        <v>20.52443357408854</v>
      </c>
      <c r="I2282" s="315">
        <v>10.880387235941916</v>
      </c>
      <c r="J2282" s="105">
        <v>0</v>
      </c>
      <c r="K2282" s="42">
        <v>0</v>
      </c>
      <c r="L2282" s="42" t="s">
        <v>4487</v>
      </c>
      <c r="M2282" s="42" t="s">
        <v>2376</v>
      </c>
      <c r="N2282" s="42" t="s">
        <v>2377</v>
      </c>
      <c r="O2282" s="137" t="s">
        <v>2378</v>
      </c>
      <c r="P2282" s="42" t="s">
        <v>64</v>
      </c>
      <c r="Q2282" s="42" t="s">
        <v>65</v>
      </c>
      <c r="R2282" s="42">
        <v>1</v>
      </c>
      <c r="S2282" s="137" t="s">
        <v>2254</v>
      </c>
      <c r="T2282" s="62">
        <v>1234146.82</v>
      </c>
      <c r="U2282" s="62">
        <v>1151575.33</v>
      </c>
      <c r="Z2282" s="42" t="s">
        <v>68</v>
      </c>
      <c r="AJ2282" s="42"/>
      <c r="AW2282" s="42" t="s">
        <v>2412</v>
      </c>
      <c r="AX2282" s="42"/>
      <c r="AY2282" s="42"/>
      <c r="AZ2282" s="42"/>
      <c r="BA2282" s="42"/>
      <c r="BB2282" s="42"/>
      <c r="BN2282" s="128" t="s">
        <v>4578</v>
      </c>
      <c r="BO2282" s="58" t="str">
        <f t="shared" si="35"/>
        <v>境内资产</v>
      </c>
      <c r="BP2282" s="58" t="str">
        <f>IF(M2282="",VLOOKUP(D2282,Sheet4!$A$1:$B$92,2,0),VLOOKUP(Q2282,Sheet4!$A$1:$B$92,2,0))</f>
        <v>保险资产管理产品</v>
      </c>
    </row>
    <row r="2283" spans="1:68" s="58" customFormat="1" ht="12.75" customHeight="1">
      <c r="A2283" s="137" t="s">
        <v>1779</v>
      </c>
      <c r="B2283" s="42" t="s">
        <v>1780</v>
      </c>
      <c r="C2283" s="252" t="s">
        <v>5552</v>
      </c>
      <c r="D2283" s="257" t="s">
        <v>678</v>
      </c>
      <c r="E2283" s="42" t="s">
        <v>1781</v>
      </c>
      <c r="F2283" s="42" t="s">
        <v>1780</v>
      </c>
      <c r="G2283" s="42"/>
      <c r="H2283" s="307">
        <v>13.428369855272187</v>
      </c>
      <c r="I2283" s="315">
        <v>9.3998588986905318</v>
      </c>
      <c r="J2283" s="105">
        <v>0</v>
      </c>
      <c r="K2283" s="42">
        <v>0</v>
      </c>
      <c r="L2283" s="42" t="s">
        <v>4487</v>
      </c>
      <c r="M2283" s="42" t="s">
        <v>2376</v>
      </c>
      <c r="N2283" s="42" t="s">
        <v>2377</v>
      </c>
      <c r="O2283" s="137" t="s">
        <v>2378</v>
      </c>
      <c r="P2283" s="42" t="s">
        <v>64</v>
      </c>
      <c r="Q2283" s="42" t="s">
        <v>65</v>
      </c>
      <c r="R2283" s="42">
        <v>1</v>
      </c>
      <c r="S2283" s="137" t="s">
        <v>2254</v>
      </c>
      <c r="T2283" s="62">
        <v>1234146.82</v>
      </c>
      <c r="U2283" s="62">
        <v>1151575.33</v>
      </c>
      <c r="Z2283" s="42" t="s">
        <v>68</v>
      </c>
      <c r="AJ2283" s="42"/>
      <c r="AW2283" s="42" t="s">
        <v>2412</v>
      </c>
      <c r="AX2283" s="42"/>
      <c r="AY2283" s="42"/>
      <c r="AZ2283" s="42"/>
      <c r="BA2283" s="42"/>
      <c r="BB2283" s="42"/>
      <c r="BN2283" s="128" t="s">
        <v>4578</v>
      </c>
      <c r="BO2283" s="58" t="str">
        <f t="shared" si="35"/>
        <v>境内资产</v>
      </c>
      <c r="BP2283" s="58" t="str">
        <f>IF(M2283="",VLOOKUP(D2283,Sheet4!$A$1:$B$92,2,0),VLOOKUP(Q2283,Sheet4!$A$1:$B$92,2,0))</f>
        <v>保险资产管理产品</v>
      </c>
    </row>
    <row r="2284" spans="1:68" s="58" customFormat="1" ht="12.75" customHeight="1">
      <c r="A2284" s="137" t="s">
        <v>2295</v>
      </c>
      <c r="B2284" s="42" t="s">
        <v>2348</v>
      </c>
      <c r="C2284" s="252" t="s">
        <v>1305</v>
      </c>
      <c r="D2284" s="252" t="s">
        <v>1318</v>
      </c>
      <c r="E2284" s="42" t="s">
        <v>2349</v>
      </c>
      <c r="F2284" s="42" t="s">
        <v>2348</v>
      </c>
      <c r="G2284" s="42"/>
      <c r="H2284" s="307">
        <v>36585.302976633437</v>
      </c>
      <c r="I2284" s="315">
        <v>36588.392046555266</v>
      </c>
      <c r="J2284" s="105">
        <v>0</v>
      </c>
      <c r="K2284" s="42">
        <v>0</v>
      </c>
      <c r="L2284" s="42" t="s">
        <v>4487</v>
      </c>
      <c r="M2284" s="42" t="s">
        <v>2376</v>
      </c>
      <c r="N2284" s="42" t="s">
        <v>2377</v>
      </c>
      <c r="O2284" s="137" t="s">
        <v>2378</v>
      </c>
      <c r="P2284" s="42" t="s">
        <v>64</v>
      </c>
      <c r="Q2284" s="42" t="s">
        <v>65</v>
      </c>
      <c r="R2284" s="42">
        <v>1</v>
      </c>
      <c r="S2284" s="137" t="s">
        <v>2254</v>
      </c>
      <c r="T2284" s="62">
        <v>1234146.82</v>
      </c>
      <c r="U2284" s="62">
        <v>1151575.33</v>
      </c>
      <c r="Z2284" s="42" t="s">
        <v>68</v>
      </c>
      <c r="AJ2284" s="42"/>
      <c r="AW2284" s="42" t="s">
        <v>2412</v>
      </c>
      <c r="AX2284" s="42"/>
      <c r="AY2284" s="42"/>
      <c r="AZ2284" s="42"/>
      <c r="BA2284" s="42"/>
      <c r="BB2284" s="42"/>
      <c r="BN2284" s="128" t="s">
        <v>4578</v>
      </c>
      <c r="BO2284" s="58" t="str">
        <f t="shared" si="35"/>
        <v>境内资产</v>
      </c>
      <c r="BP2284" s="58" t="str">
        <f>IF(M2284="",VLOOKUP(D2284,Sheet4!$A$1:$B$92,2,0),VLOOKUP(Q2284,Sheet4!$A$1:$B$92,2,0))</f>
        <v>保险资产管理产品</v>
      </c>
    </row>
    <row r="2285" spans="1:68" s="58" customFormat="1" ht="12.75" customHeight="1">
      <c r="A2285" s="137" t="s">
        <v>2354</v>
      </c>
      <c r="B2285" s="42" t="s">
        <v>2350</v>
      </c>
      <c r="C2285" s="255" t="s">
        <v>71</v>
      </c>
      <c r="D2285" s="255" t="s">
        <v>72</v>
      </c>
      <c r="E2285" s="42" t="s">
        <v>4463</v>
      </c>
      <c r="F2285" s="42" t="s">
        <v>2350</v>
      </c>
      <c r="G2285" s="42"/>
      <c r="H2285" s="307">
        <v>55964.913101011487</v>
      </c>
      <c r="I2285" s="315">
        <v>55907.675609530175</v>
      </c>
      <c r="J2285" s="105">
        <v>808.36409482867759</v>
      </c>
      <c r="K2285" s="42">
        <v>0</v>
      </c>
      <c r="L2285" s="42" t="s">
        <v>4487</v>
      </c>
      <c r="M2285" s="42" t="s">
        <v>2376</v>
      </c>
      <c r="N2285" s="42" t="s">
        <v>2377</v>
      </c>
      <c r="O2285" s="137" t="s">
        <v>2378</v>
      </c>
      <c r="P2285" s="42" t="s">
        <v>64</v>
      </c>
      <c r="Q2285" s="42" t="s">
        <v>65</v>
      </c>
      <c r="R2285" s="42">
        <v>1</v>
      </c>
      <c r="S2285" s="137" t="s">
        <v>2254</v>
      </c>
      <c r="T2285" s="62">
        <v>1234146.82</v>
      </c>
      <c r="U2285" s="62">
        <v>1151575.33</v>
      </c>
      <c r="Z2285" s="42" t="s">
        <v>68</v>
      </c>
      <c r="AJ2285" s="42"/>
      <c r="AW2285" s="42" t="s">
        <v>2412</v>
      </c>
      <c r="AX2285" s="42"/>
      <c r="AY2285" s="42">
        <v>0.66027397260274001</v>
      </c>
      <c r="AZ2285" s="42" t="s">
        <v>74</v>
      </c>
      <c r="BA2285" s="42">
        <v>5.7888000000000002</v>
      </c>
      <c r="BB2285" s="50" t="s">
        <v>68</v>
      </c>
      <c r="BN2285" s="128" t="s">
        <v>4578</v>
      </c>
      <c r="BO2285" s="58" t="str">
        <f t="shared" si="35"/>
        <v>境内资产</v>
      </c>
      <c r="BP2285" s="58" t="str">
        <f>IF(M2285="",VLOOKUP(D2285,Sheet4!$A$1:$B$92,2,0),VLOOKUP(Q2285,Sheet4!$A$1:$B$92,2,0))</f>
        <v>保险资产管理产品</v>
      </c>
    </row>
    <row r="2286" spans="1:68" s="58" customFormat="1" ht="12.75" customHeight="1">
      <c r="A2286" s="137" t="s">
        <v>2255</v>
      </c>
      <c r="B2286" s="138" t="s">
        <v>2256</v>
      </c>
      <c r="C2286" s="250" t="s">
        <v>222</v>
      </c>
      <c r="D2286" s="256" t="s">
        <v>221</v>
      </c>
      <c r="E2286" s="42" t="s">
        <v>2307</v>
      </c>
      <c r="F2286" s="42" t="s">
        <v>2308</v>
      </c>
      <c r="G2286" s="42"/>
      <c r="H2286" s="307">
        <v>8383678.3706442593</v>
      </c>
      <c r="I2286" s="315">
        <v>8383678.3706442593</v>
      </c>
      <c r="J2286" s="105">
        <v>3879.3518365074483</v>
      </c>
      <c r="K2286" s="42">
        <v>0</v>
      </c>
      <c r="L2286" s="42" t="s">
        <v>4489</v>
      </c>
      <c r="M2286" s="50" t="s">
        <v>2379</v>
      </c>
      <c r="N2286" s="50" t="s">
        <v>5532</v>
      </c>
      <c r="O2286" s="137" t="s">
        <v>2381</v>
      </c>
      <c r="P2286" s="42" t="s">
        <v>64</v>
      </c>
      <c r="Q2286" s="42" t="s">
        <v>65</v>
      </c>
      <c r="R2286" s="42">
        <v>2</v>
      </c>
      <c r="S2286" s="137" t="s">
        <v>2254</v>
      </c>
      <c r="T2286" s="62">
        <v>16867538196.9</v>
      </c>
      <c r="U2286" s="62">
        <v>14487907740.719999</v>
      </c>
      <c r="Z2286" s="42" t="s">
        <v>280</v>
      </c>
      <c r="AJ2286" s="42"/>
      <c r="AW2286" s="50" t="s">
        <v>2412</v>
      </c>
      <c r="AX2286" s="108">
        <v>0</v>
      </c>
      <c r="AY2286" s="42"/>
      <c r="AZ2286" s="42"/>
      <c r="BA2286" s="42"/>
      <c r="BB2286" s="42"/>
      <c r="BN2286" s="128" t="s">
        <v>4578</v>
      </c>
      <c r="BO2286" s="58" t="str">
        <f t="shared" si="35"/>
        <v>境内资产</v>
      </c>
      <c r="BP2286" s="58" t="str">
        <f>IF(M2286="",VLOOKUP(D2286,Sheet4!$A$1:$B$92,2,0),VLOOKUP(Q2286,Sheet4!$A$1:$B$92,2,0))</f>
        <v>保险资产管理产品</v>
      </c>
    </row>
    <row r="2287" spans="1:68" s="58" customFormat="1" ht="12.75" customHeight="1">
      <c r="A2287" s="138" t="s">
        <v>2305</v>
      </c>
      <c r="B2287" s="50" t="s">
        <v>2306</v>
      </c>
      <c r="C2287" s="252" t="s">
        <v>821</v>
      </c>
      <c r="D2287" s="274" t="s">
        <v>5615</v>
      </c>
      <c r="E2287" s="42" t="s">
        <v>2309</v>
      </c>
      <c r="F2287" s="42" t="s">
        <v>2305</v>
      </c>
      <c r="G2287" s="42"/>
      <c r="H2287" s="307">
        <v>469061941.4316808</v>
      </c>
      <c r="I2287" s="315">
        <v>469061941.4316808</v>
      </c>
      <c r="J2287" s="105">
        <v>1991656.1250780609</v>
      </c>
      <c r="K2287" s="42">
        <v>0</v>
      </c>
      <c r="L2287" s="42" t="s">
        <v>4489</v>
      </c>
      <c r="M2287" s="50" t="s">
        <v>2379</v>
      </c>
      <c r="N2287" s="50" t="s">
        <v>5532</v>
      </c>
      <c r="O2287" s="137" t="s">
        <v>2381</v>
      </c>
      <c r="P2287" s="42" t="s">
        <v>64</v>
      </c>
      <c r="Q2287" s="42" t="s">
        <v>65</v>
      </c>
      <c r="R2287" s="42">
        <v>2</v>
      </c>
      <c r="S2287" s="137" t="s">
        <v>2254</v>
      </c>
      <c r="T2287" s="62">
        <v>16867538196.9</v>
      </c>
      <c r="U2287" s="62">
        <v>14487907740.719999</v>
      </c>
      <c r="Z2287" s="42" t="s">
        <v>68</v>
      </c>
      <c r="AJ2287" s="42"/>
      <c r="AW2287" s="50" t="s">
        <v>2412</v>
      </c>
      <c r="AX2287" s="146">
        <v>0.13389999999999999</v>
      </c>
      <c r="AY2287" s="42"/>
      <c r="AZ2287" s="42"/>
      <c r="BA2287" s="42"/>
      <c r="BB2287" s="42"/>
      <c r="BN2287" s="128" t="s">
        <v>4578</v>
      </c>
      <c r="BO2287" s="58" t="str">
        <f t="shared" si="35"/>
        <v>境内资产</v>
      </c>
      <c r="BP2287" s="58" t="str">
        <f>IF(M2287="",VLOOKUP(D2287,Sheet4!$A$1:$B$92,2,0),VLOOKUP(Q2287,Sheet4!$A$1:$B$92,2,0))</f>
        <v>保险资产管理产品</v>
      </c>
    </row>
    <row r="2288" spans="1:68" s="58" customFormat="1" ht="12.75" customHeight="1">
      <c r="A2288" s="137" t="s">
        <v>224</v>
      </c>
      <c r="B2288" s="137" t="s">
        <v>224</v>
      </c>
      <c r="C2288" s="250" t="s">
        <v>222</v>
      </c>
      <c r="D2288" s="250" t="s">
        <v>224</v>
      </c>
      <c r="E2288" s="42">
        <v>0</v>
      </c>
      <c r="F2288" s="50" t="s">
        <v>5354</v>
      </c>
      <c r="G2288" s="42"/>
      <c r="H2288" s="307">
        <v>263370.68530245411</v>
      </c>
      <c r="I2288" s="315">
        <v>263370.68530245411</v>
      </c>
      <c r="J2288" s="105">
        <v>0</v>
      </c>
      <c r="K2288" s="42">
        <v>0</v>
      </c>
      <c r="L2288" s="42" t="s">
        <v>4489</v>
      </c>
      <c r="M2288" s="50" t="s">
        <v>2379</v>
      </c>
      <c r="N2288" s="50" t="s">
        <v>5532</v>
      </c>
      <c r="O2288" s="137" t="s">
        <v>2381</v>
      </c>
      <c r="P2288" s="42" t="s">
        <v>64</v>
      </c>
      <c r="Q2288" s="42" t="s">
        <v>65</v>
      </c>
      <c r="R2288" s="42">
        <v>2</v>
      </c>
      <c r="S2288" s="137" t="s">
        <v>2254</v>
      </c>
      <c r="T2288" s="62">
        <v>16867538196.9</v>
      </c>
      <c r="U2288" s="62">
        <v>14487907740.719999</v>
      </c>
      <c r="Z2288" s="42"/>
      <c r="AJ2288" s="42"/>
      <c r="AW2288" s="50" t="s">
        <v>2412</v>
      </c>
      <c r="AX2288" s="108"/>
      <c r="AY2288" s="42"/>
      <c r="AZ2288" s="42"/>
      <c r="BA2288" s="42"/>
      <c r="BB2288" s="42"/>
      <c r="BN2288" s="128" t="s">
        <v>4578</v>
      </c>
      <c r="BO2288" s="58" t="str">
        <f t="shared" si="35"/>
        <v>境内资产</v>
      </c>
      <c r="BP2288" s="58" t="str">
        <f>IF(M2288="",VLOOKUP(D2288,Sheet4!$A$1:$B$92,2,0),VLOOKUP(Q2288,Sheet4!$A$1:$B$92,2,0))</f>
        <v>保险资产管理产品</v>
      </c>
    </row>
    <row r="2289" spans="1:68" s="58" customFormat="1" ht="12.75" customHeight="1">
      <c r="A2289" s="138" t="s">
        <v>5387</v>
      </c>
      <c r="B2289" s="138" t="s">
        <v>5387</v>
      </c>
      <c r="C2289" s="250" t="s">
        <v>222</v>
      </c>
      <c r="D2289" s="250" t="s">
        <v>224</v>
      </c>
      <c r="E2289" s="42">
        <v>0</v>
      </c>
      <c r="F2289" s="59" t="s">
        <v>5354</v>
      </c>
      <c r="G2289" s="42"/>
      <c r="H2289" s="307">
        <v>34029.865008472632</v>
      </c>
      <c r="I2289" s="315">
        <v>34029.865008472632</v>
      </c>
      <c r="J2289" s="105">
        <v>0</v>
      </c>
      <c r="K2289" s="42">
        <v>0</v>
      </c>
      <c r="L2289" s="42" t="s">
        <v>4489</v>
      </c>
      <c r="M2289" s="50" t="s">
        <v>2379</v>
      </c>
      <c r="N2289" s="50" t="s">
        <v>5532</v>
      </c>
      <c r="O2289" s="137" t="s">
        <v>2381</v>
      </c>
      <c r="P2289" s="42" t="s">
        <v>64</v>
      </c>
      <c r="Q2289" s="42" t="s">
        <v>65</v>
      </c>
      <c r="R2289" s="42">
        <v>2</v>
      </c>
      <c r="S2289" s="137" t="s">
        <v>2254</v>
      </c>
      <c r="T2289" s="62">
        <v>16867538196.9</v>
      </c>
      <c r="U2289" s="62">
        <v>14487907740.719999</v>
      </c>
      <c r="Z2289" s="42"/>
      <c r="AJ2289" s="42"/>
      <c r="AW2289" s="50" t="s">
        <v>2412</v>
      </c>
      <c r="AX2289" s="108"/>
      <c r="AY2289" s="42"/>
      <c r="AZ2289" s="42"/>
      <c r="BA2289" s="42"/>
      <c r="BB2289" s="42"/>
      <c r="BN2289" s="128" t="s">
        <v>4578</v>
      </c>
      <c r="BO2289" s="58" t="str">
        <f t="shared" si="35"/>
        <v>境内资产</v>
      </c>
      <c r="BP2289" s="58" t="str">
        <f>IF(M2289="",VLOOKUP(D2289,Sheet4!$A$1:$B$92,2,0),VLOOKUP(Q2289,Sheet4!$A$1:$B$92,2,0))</f>
        <v>保险资产管理产品</v>
      </c>
    </row>
    <row r="2290" spans="1:68" s="58" customFormat="1" ht="12.75" customHeight="1">
      <c r="A2290" s="138" t="s">
        <v>2263</v>
      </c>
      <c r="B2290" s="50" t="s">
        <v>2310</v>
      </c>
      <c r="C2290" s="252" t="s">
        <v>5552</v>
      </c>
      <c r="D2290" s="257" t="s">
        <v>672</v>
      </c>
      <c r="E2290" s="42" t="s">
        <v>4437</v>
      </c>
      <c r="F2290" s="42" t="s">
        <v>2310</v>
      </c>
      <c r="G2290" s="42"/>
      <c r="H2290" s="307">
        <v>1676846.0414096583</v>
      </c>
      <c r="I2290" s="315">
        <v>1081867.5754936957</v>
      </c>
      <c r="J2290" s="105">
        <v>0</v>
      </c>
      <c r="K2290" s="42">
        <v>0</v>
      </c>
      <c r="L2290" s="42" t="s">
        <v>4489</v>
      </c>
      <c r="M2290" s="50" t="s">
        <v>2379</v>
      </c>
      <c r="N2290" s="50" t="s">
        <v>5532</v>
      </c>
      <c r="O2290" s="137" t="s">
        <v>2381</v>
      </c>
      <c r="P2290" s="42" t="s">
        <v>64</v>
      </c>
      <c r="Q2290" s="42" t="s">
        <v>65</v>
      </c>
      <c r="R2290" s="42">
        <v>2</v>
      </c>
      <c r="S2290" s="137" t="s">
        <v>2254</v>
      </c>
      <c r="T2290" s="62">
        <v>16867538196.9</v>
      </c>
      <c r="U2290" s="62">
        <v>14487907740.719999</v>
      </c>
      <c r="Z2290" s="42" t="s">
        <v>68</v>
      </c>
      <c r="AJ2290" s="42"/>
      <c r="AW2290" s="50" t="s">
        <v>2412</v>
      </c>
      <c r="AX2290" s="108"/>
      <c r="AY2290" s="42"/>
      <c r="AZ2290" s="42"/>
      <c r="BA2290" s="42"/>
      <c r="BB2290" s="42"/>
      <c r="BN2290" s="128" t="s">
        <v>4578</v>
      </c>
      <c r="BO2290" s="58" t="str">
        <f t="shared" si="35"/>
        <v>境内资产</v>
      </c>
      <c r="BP2290" s="58" t="str">
        <f>IF(M2290="",VLOOKUP(D2290,Sheet4!$A$1:$B$92,2,0),VLOOKUP(Q2290,Sheet4!$A$1:$B$92,2,0))</f>
        <v>保险资产管理产品</v>
      </c>
    </row>
    <row r="2291" spans="1:68" s="58" customFormat="1" ht="12.75" customHeight="1">
      <c r="A2291" s="137" t="s">
        <v>2264</v>
      </c>
      <c r="B2291" s="50" t="s">
        <v>2311</v>
      </c>
      <c r="C2291" s="252" t="s">
        <v>5552</v>
      </c>
      <c r="D2291" s="257" t="s">
        <v>672</v>
      </c>
      <c r="E2291" s="42" t="s">
        <v>4438</v>
      </c>
      <c r="F2291" s="42" t="s">
        <v>2311</v>
      </c>
      <c r="G2291" s="42"/>
      <c r="H2291" s="307">
        <v>2296482.3550636275</v>
      </c>
      <c r="I2291" s="315">
        <v>1969615.0441707645</v>
      </c>
      <c r="J2291" s="105">
        <v>0</v>
      </c>
      <c r="K2291" s="42">
        <v>0</v>
      </c>
      <c r="L2291" s="42" t="s">
        <v>4489</v>
      </c>
      <c r="M2291" s="50" t="s">
        <v>2379</v>
      </c>
      <c r="N2291" s="50" t="s">
        <v>5532</v>
      </c>
      <c r="O2291" s="137" t="s">
        <v>2381</v>
      </c>
      <c r="P2291" s="42" t="s">
        <v>64</v>
      </c>
      <c r="Q2291" s="42" t="s">
        <v>65</v>
      </c>
      <c r="R2291" s="42">
        <v>2</v>
      </c>
      <c r="S2291" s="137" t="s">
        <v>2254</v>
      </c>
      <c r="T2291" s="62">
        <v>16867538196.9</v>
      </c>
      <c r="U2291" s="62">
        <v>14487907740.719999</v>
      </c>
      <c r="Z2291" s="42" t="s">
        <v>68</v>
      </c>
      <c r="AJ2291" s="42"/>
      <c r="AW2291" s="42" t="s">
        <v>2412</v>
      </c>
      <c r="AX2291" s="42"/>
      <c r="AY2291" s="42"/>
      <c r="AZ2291" s="42"/>
      <c r="BA2291" s="42"/>
      <c r="BB2291" s="42"/>
      <c r="BN2291" s="128" t="s">
        <v>4578</v>
      </c>
      <c r="BO2291" s="58" t="str">
        <f t="shared" si="35"/>
        <v>境内资产</v>
      </c>
      <c r="BP2291" s="58" t="str">
        <f>IF(M2291="",VLOOKUP(D2291,Sheet4!$A$1:$B$92,2,0),VLOOKUP(Q2291,Sheet4!$A$1:$B$92,2,0))</f>
        <v>保险资产管理产品</v>
      </c>
    </row>
    <row r="2292" spans="1:68" s="58" customFormat="1" ht="12.75" customHeight="1">
      <c r="A2292" s="137" t="s">
        <v>2265</v>
      </c>
      <c r="B2292" s="50" t="s">
        <v>2312</v>
      </c>
      <c r="C2292" s="252" t="s">
        <v>5552</v>
      </c>
      <c r="D2292" s="257" t="s">
        <v>672</v>
      </c>
      <c r="E2292" s="42" t="s">
        <v>4439</v>
      </c>
      <c r="F2292" s="42" t="s">
        <v>2312</v>
      </c>
      <c r="G2292" s="42"/>
      <c r="H2292" s="307">
        <v>4962638.4141943464</v>
      </c>
      <c r="I2292" s="315">
        <v>3271713.0295107579</v>
      </c>
      <c r="J2292" s="105">
        <v>0</v>
      </c>
      <c r="K2292" s="42">
        <v>0</v>
      </c>
      <c r="L2292" s="42" t="s">
        <v>4489</v>
      </c>
      <c r="M2292" s="50" t="s">
        <v>2379</v>
      </c>
      <c r="N2292" s="50" t="s">
        <v>5532</v>
      </c>
      <c r="O2292" s="137" t="s">
        <v>2381</v>
      </c>
      <c r="P2292" s="42" t="s">
        <v>64</v>
      </c>
      <c r="Q2292" s="42" t="s">
        <v>65</v>
      </c>
      <c r="R2292" s="42">
        <v>2</v>
      </c>
      <c r="S2292" s="137" t="s">
        <v>2254</v>
      </c>
      <c r="T2292" s="62">
        <v>16867538196.9</v>
      </c>
      <c r="U2292" s="62">
        <v>14487907740.719999</v>
      </c>
      <c r="Z2292" s="42" t="s">
        <v>68</v>
      </c>
      <c r="AJ2292" s="42"/>
      <c r="AW2292" s="42" t="s">
        <v>2412</v>
      </c>
      <c r="AX2292" s="42"/>
      <c r="AY2292" s="42"/>
      <c r="AZ2292" s="42"/>
      <c r="BA2292" s="42"/>
      <c r="BB2292" s="42"/>
      <c r="BN2292" s="128" t="s">
        <v>4578</v>
      </c>
      <c r="BO2292" s="58" t="str">
        <f t="shared" si="35"/>
        <v>境内资产</v>
      </c>
      <c r="BP2292" s="58" t="str">
        <f>IF(M2292="",VLOOKUP(D2292,Sheet4!$A$1:$B$92,2,0),VLOOKUP(Q2292,Sheet4!$A$1:$B$92,2,0))</f>
        <v>保险资产管理产品</v>
      </c>
    </row>
    <row r="2293" spans="1:68" s="58" customFormat="1" ht="12.75" customHeight="1">
      <c r="A2293" s="137" t="s">
        <v>2117</v>
      </c>
      <c r="B2293" s="50" t="s">
        <v>2199</v>
      </c>
      <c r="C2293" s="252" t="s">
        <v>5552</v>
      </c>
      <c r="D2293" s="257" t="s">
        <v>672</v>
      </c>
      <c r="E2293" s="42" t="s">
        <v>3807</v>
      </c>
      <c r="F2293" s="42" t="s">
        <v>2199</v>
      </c>
      <c r="G2293" s="42"/>
      <c r="H2293" s="307">
        <v>2406906.591965849</v>
      </c>
      <c r="I2293" s="315">
        <v>2002077.962853699</v>
      </c>
      <c r="J2293" s="105">
        <v>0</v>
      </c>
      <c r="K2293" s="42">
        <v>0</v>
      </c>
      <c r="L2293" s="42" t="s">
        <v>4489</v>
      </c>
      <c r="M2293" s="50" t="s">
        <v>2379</v>
      </c>
      <c r="N2293" s="50" t="s">
        <v>5532</v>
      </c>
      <c r="O2293" s="137" t="s">
        <v>2381</v>
      </c>
      <c r="P2293" s="42" t="s">
        <v>64</v>
      </c>
      <c r="Q2293" s="42" t="s">
        <v>65</v>
      </c>
      <c r="R2293" s="42">
        <v>2</v>
      </c>
      <c r="S2293" s="137" t="s">
        <v>2254</v>
      </c>
      <c r="T2293" s="62">
        <v>16867538196.9</v>
      </c>
      <c r="U2293" s="62">
        <v>14487907740.719999</v>
      </c>
      <c r="Z2293" s="42" t="s">
        <v>280</v>
      </c>
      <c r="AJ2293" s="42"/>
      <c r="AW2293" s="42" t="s">
        <v>2412</v>
      </c>
      <c r="AX2293" s="42"/>
      <c r="AY2293" s="42"/>
      <c r="AZ2293" s="42"/>
      <c r="BA2293" s="42"/>
      <c r="BB2293" s="42"/>
      <c r="BN2293" s="128" t="s">
        <v>4578</v>
      </c>
      <c r="BO2293" s="58" t="str">
        <f t="shared" si="35"/>
        <v>境内资产</v>
      </c>
      <c r="BP2293" s="58" t="str">
        <f>IF(M2293="",VLOOKUP(D2293,Sheet4!$A$1:$B$92,2,0),VLOOKUP(Q2293,Sheet4!$A$1:$B$92,2,0))</f>
        <v>保险资产管理产品</v>
      </c>
    </row>
    <row r="2294" spans="1:68" s="58" customFormat="1" ht="12.75" customHeight="1">
      <c r="A2294" s="137" t="s">
        <v>2266</v>
      </c>
      <c r="B2294" s="50" t="s">
        <v>2313</v>
      </c>
      <c r="C2294" s="252" t="s">
        <v>5552</v>
      </c>
      <c r="D2294" s="257" t="s">
        <v>672</v>
      </c>
      <c r="E2294" s="42" t="s">
        <v>2914</v>
      </c>
      <c r="F2294" s="42" t="s">
        <v>2313</v>
      </c>
      <c r="G2294" s="42"/>
      <c r="H2294" s="307">
        <v>3286015.0075461664</v>
      </c>
      <c r="I2294" s="315">
        <v>2161171.7773776739</v>
      </c>
      <c r="J2294" s="105">
        <v>0</v>
      </c>
      <c r="K2294" s="42">
        <v>0</v>
      </c>
      <c r="L2294" s="42" t="s">
        <v>4489</v>
      </c>
      <c r="M2294" s="50" t="s">
        <v>2379</v>
      </c>
      <c r="N2294" s="50" t="s">
        <v>5532</v>
      </c>
      <c r="O2294" s="137" t="s">
        <v>2381</v>
      </c>
      <c r="P2294" s="42" t="s">
        <v>64</v>
      </c>
      <c r="Q2294" s="42" t="s">
        <v>65</v>
      </c>
      <c r="R2294" s="42">
        <v>2</v>
      </c>
      <c r="S2294" s="137" t="s">
        <v>2254</v>
      </c>
      <c r="T2294" s="62">
        <v>16867538196.9</v>
      </c>
      <c r="U2294" s="62">
        <v>14487907740.719999</v>
      </c>
      <c r="Z2294" s="42" t="s">
        <v>68</v>
      </c>
      <c r="AJ2294" s="42"/>
      <c r="AW2294" s="42" t="s">
        <v>2412</v>
      </c>
      <c r="AX2294" s="42"/>
      <c r="AY2294" s="42"/>
      <c r="AZ2294" s="42"/>
      <c r="BA2294" s="42"/>
      <c r="BB2294" s="42"/>
      <c r="BN2294" s="128" t="s">
        <v>4578</v>
      </c>
      <c r="BO2294" s="58" t="str">
        <f t="shared" si="35"/>
        <v>境内资产</v>
      </c>
      <c r="BP2294" s="58" t="str">
        <f>IF(M2294="",VLOOKUP(D2294,Sheet4!$A$1:$B$92,2,0),VLOOKUP(Q2294,Sheet4!$A$1:$B$92,2,0))</f>
        <v>保险资产管理产品</v>
      </c>
    </row>
    <row r="2295" spans="1:68" s="58" customFormat="1" ht="12.75" customHeight="1">
      <c r="A2295" s="137" t="s">
        <v>2267</v>
      </c>
      <c r="B2295" s="50" t="s">
        <v>2314</v>
      </c>
      <c r="C2295" s="252" t="s">
        <v>5552</v>
      </c>
      <c r="D2295" s="257" t="s">
        <v>672</v>
      </c>
      <c r="E2295" s="42" t="s">
        <v>3013</v>
      </c>
      <c r="F2295" s="42" t="s">
        <v>2314</v>
      </c>
      <c r="G2295" s="42"/>
      <c r="H2295" s="307">
        <v>6551676.5491900183</v>
      </c>
      <c r="I2295" s="315">
        <v>4127883.0087696547</v>
      </c>
      <c r="J2295" s="105">
        <v>0</v>
      </c>
      <c r="K2295" s="42">
        <v>0</v>
      </c>
      <c r="L2295" s="42" t="s">
        <v>4489</v>
      </c>
      <c r="M2295" s="50" t="s">
        <v>2379</v>
      </c>
      <c r="N2295" s="50" t="s">
        <v>5532</v>
      </c>
      <c r="O2295" s="137" t="s">
        <v>2381</v>
      </c>
      <c r="P2295" s="42" t="s">
        <v>64</v>
      </c>
      <c r="Q2295" s="42" t="s">
        <v>65</v>
      </c>
      <c r="R2295" s="42">
        <v>2</v>
      </c>
      <c r="S2295" s="137" t="s">
        <v>2254</v>
      </c>
      <c r="T2295" s="62">
        <v>16867538196.9</v>
      </c>
      <c r="U2295" s="62">
        <v>14487907740.719999</v>
      </c>
      <c r="Z2295" s="42" t="s">
        <v>68</v>
      </c>
      <c r="AJ2295" s="42"/>
      <c r="AW2295" s="42" t="s">
        <v>2412</v>
      </c>
      <c r="AX2295" s="42"/>
      <c r="AY2295" s="42"/>
      <c r="AZ2295" s="42"/>
      <c r="BA2295" s="42"/>
      <c r="BB2295" s="42"/>
      <c r="BN2295" s="128" t="s">
        <v>4578</v>
      </c>
      <c r="BO2295" s="58" t="str">
        <f t="shared" si="35"/>
        <v>境内资产</v>
      </c>
      <c r="BP2295" s="58" t="str">
        <f>IF(M2295="",VLOOKUP(D2295,Sheet4!$A$1:$B$92,2,0),VLOOKUP(Q2295,Sheet4!$A$1:$B$92,2,0))</f>
        <v>保险资产管理产品</v>
      </c>
    </row>
    <row r="2296" spans="1:68" s="58" customFormat="1" ht="12.75" customHeight="1">
      <c r="A2296" s="137" t="s">
        <v>2108</v>
      </c>
      <c r="B2296" s="50" t="s">
        <v>2315</v>
      </c>
      <c r="C2296" s="252" t="s">
        <v>5552</v>
      </c>
      <c r="D2296" s="257" t="s">
        <v>672</v>
      </c>
      <c r="E2296" s="42" t="s">
        <v>4359</v>
      </c>
      <c r="F2296" s="42" t="s">
        <v>2315</v>
      </c>
      <c r="G2296" s="42"/>
      <c r="H2296" s="307">
        <v>2514205.8583739223</v>
      </c>
      <c r="I2296" s="315">
        <v>2344495.5952688218</v>
      </c>
      <c r="J2296" s="105">
        <v>0</v>
      </c>
      <c r="K2296" s="42">
        <v>0</v>
      </c>
      <c r="L2296" s="42" t="s">
        <v>4489</v>
      </c>
      <c r="M2296" s="50" t="s">
        <v>2379</v>
      </c>
      <c r="N2296" s="50" t="s">
        <v>5532</v>
      </c>
      <c r="O2296" s="137" t="s">
        <v>2381</v>
      </c>
      <c r="P2296" s="42" t="s">
        <v>64</v>
      </c>
      <c r="Q2296" s="42" t="s">
        <v>65</v>
      </c>
      <c r="R2296" s="42">
        <v>2</v>
      </c>
      <c r="S2296" s="137" t="s">
        <v>2254</v>
      </c>
      <c r="T2296" s="62">
        <v>16867538196.9</v>
      </c>
      <c r="U2296" s="62">
        <v>14487907740.719999</v>
      </c>
      <c r="Z2296" s="42" t="s">
        <v>68</v>
      </c>
      <c r="AJ2296" s="42"/>
      <c r="AW2296" s="42" t="s">
        <v>2412</v>
      </c>
      <c r="AX2296" s="42"/>
      <c r="AY2296" s="42"/>
      <c r="AZ2296" s="42"/>
      <c r="BA2296" s="42"/>
      <c r="BB2296" s="42"/>
      <c r="BN2296" s="128" t="s">
        <v>4578</v>
      </c>
      <c r="BO2296" s="58" t="str">
        <f t="shared" si="35"/>
        <v>境内资产</v>
      </c>
      <c r="BP2296" s="58" t="str">
        <f>IF(M2296="",VLOOKUP(D2296,Sheet4!$A$1:$B$92,2,0),VLOOKUP(Q2296,Sheet4!$A$1:$B$92,2,0))</f>
        <v>保险资产管理产品</v>
      </c>
    </row>
    <row r="2297" spans="1:68" s="58" customFormat="1" ht="12.75" customHeight="1">
      <c r="A2297" s="137" t="s">
        <v>1967</v>
      </c>
      <c r="B2297" s="50" t="s">
        <v>1968</v>
      </c>
      <c r="C2297" s="252" t="s">
        <v>5552</v>
      </c>
      <c r="D2297" s="257" t="s">
        <v>672</v>
      </c>
      <c r="E2297" s="42" t="s">
        <v>3077</v>
      </c>
      <c r="F2297" s="42" t="s">
        <v>1968</v>
      </c>
      <c r="G2297" s="42"/>
      <c r="H2297" s="307">
        <v>5001005.0263124704</v>
      </c>
      <c r="I2297" s="315">
        <v>5016665.3678101003</v>
      </c>
      <c r="J2297" s="105">
        <v>0</v>
      </c>
      <c r="K2297" s="42">
        <v>0</v>
      </c>
      <c r="L2297" s="42" t="s">
        <v>4489</v>
      </c>
      <c r="M2297" s="50" t="s">
        <v>2379</v>
      </c>
      <c r="N2297" s="50" t="s">
        <v>5532</v>
      </c>
      <c r="O2297" s="137" t="s">
        <v>2381</v>
      </c>
      <c r="P2297" s="42" t="s">
        <v>64</v>
      </c>
      <c r="Q2297" s="42" t="s">
        <v>65</v>
      </c>
      <c r="R2297" s="42">
        <v>2</v>
      </c>
      <c r="S2297" s="137" t="s">
        <v>2254</v>
      </c>
      <c r="T2297" s="62">
        <v>16867538196.9</v>
      </c>
      <c r="U2297" s="62">
        <v>14487907740.719999</v>
      </c>
      <c r="Z2297" s="42" t="s">
        <v>280</v>
      </c>
      <c r="AJ2297" s="42"/>
      <c r="AW2297" s="42" t="s">
        <v>2412</v>
      </c>
      <c r="AX2297" s="42"/>
      <c r="AY2297" s="42"/>
      <c r="AZ2297" s="42"/>
      <c r="BA2297" s="42"/>
      <c r="BB2297" s="42"/>
      <c r="BN2297" s="128" t="s">
        <v>4578</v>
      </c>
      <c r="BO2297" s="58" t="str">
        <f t="shared" si="35"/>
        <v>境内资产</v>
      </c>
      <c r="BP2297" s="58" t="str">
        <f>IF(M2297="",VLOOKUP(D2297,Sheet4!$A$1:$B$92,2,0),VLOOKUP(Q2297,Sheet4!$A$1:$B$92,2,0))</f>
        <v>保险资产管理产品</v>
      </c>
    </row>
    <row r="2298" spans="1:68" s="58" customFormat="1" ht="12.75" customHeight="1">
      <c r="A2298" s="137" t="s">
        <v>2268</v>
      </c>
      <c r="B2298" s="50" t="s">
        <v>2316</v>
      </c>
      <c r="C2298" s="252" t="s">
        <v>5552</v>
      </c>
      <c r="D2298" s="257" t="s">
        <v>672</v>
      </c>
      <c r="E2298" s="42" t="s">
        <v>4440</v>
      </c>
      <c r="F2298" s="42" t="s">
        <v>2316</v>
      </c>
      <c r="G2298" s="42"/>
      <c r="H2298" s="307">
        <v>4326067.3476880016</v>
      </c>
      <c r="I2298" s="315">
        <v>3212113.7198312092</v>
      </c>
      <c r="J2298" s="105">
        <v>0</v>
      </c>
      <c r="K2298" s="42">
        <v>0</v>
      </c>
      <c r="L2298" s="42" t="s">
        <v>4489</v>
      </c>
      <c r="M2298" s="50" t="s">
        <v>2379</v>
      </c>
      <c r="N2298" s="50" t="s">
        <v>5532</v>
      </c>
      <c r="O2298" s="137" t="s">
        <v>2381</v>
      </c>
      <c r="P2298" s="42" t="s">
        <v>64</v>
      </c>
      <c r="Q2298" s="42" t="s">
        <v>65</v>
      </c>
      <c r="R2298" s="42">
        <v>2</v>
      </c>
      <c r="S2298" s="137" t="s">
        <v>2254</v>
      </c>
      <c r="T2298" s="62">
        <v>16867538196.9</v>
      </c>
      <c r="U2298" s="62">
        <v>14487907740.719999</v>
      </c>
      <c r="Z2298" s="42" t="s">
        <v>68</v>
      </c>
      <c r="AJ2298" s="42"/>
      <c r="AW2298" s="42" t="s">
        <v>2412</v>
      </c>
      <c r="AX2298" s="42"/>
      <c r="AY2298" s="42"/>
      <c r="AZ2298" s="42"/>
      <c r="BA2298" s="42"/>
      <c r="BB2298" s="42"/>
      <c r="BN2298" s="128" t="s">
        <v>4578</v>
      </c>
      <c r="BO2298" s="58" t="str">
        <f t="shared" si="35"/>
        <v>境内资产</v>
      </c>
      <c r="BP2298" s="58" t="str">
        <f>IF(M2298="",VLOOKUP(D2298,Sheet4!$A$1:$B$92,2,0),VLOOKUP(Q2298,Sheet4!$A$1:$B$92,2,0))</f>
        <v>保险资产管理产品</v>
      </c>
    </row>
    <row r="2299" spans="1:68" s="58" customFormat="1" ht="12.75" customHeight="1">
      <c r="A2299" s="137" t="s">
        <v>2269</v>
      </c>
      <c r="B2299" s="50" t="s">
        <v>2317</v>
      </c>
      <c r="C2299" s="252" t="s">
        <v>5552</v>
      </c>
      <c r="D2299" s="257" t="s">
        <v>672</v>
      </c>
      <c r="E2299" s="42" t="s">
        <v>4441</v>
      </c>
      <c r="F2299" s="42" t="s">
        <v>2317</v>
      </c>
      <c r="G2299" s="42"/>
      <c r="H2299" s="307">
        <v>3027715.2810322409</v>
      </c>
      <c r="I2299" s="315">
        <v>2537769.4145426932</v>
      </c>
      <c r="J2299" s="105">
        <v>0</v>
      </c>
      <c r="K2299" s="42">
        <v>0</v>
      </c>
      <c r="L2299" s="42" t="s">
        <v>4489</v>
      </c>
      <c r="M2299" s="50" t="s">
        <v>2379</v>
      </c>
      <c r="N2299" s="50" t="s">
        <v>5532</v>
      </c>
      <c r="O2299" s="137" t="s">
        <v>2381</v>
      </c>
      <c r="P2299" s="42" t="s">
        <v>64</v>
      </c>
      <c r="Q2299" s="42" t="s">
        <v>65</v>
      </c>
      <c r="R2299" s="42">
        <v>2</v>
      </c>
      <c r="S2299" s="137" t="s">
        <v>2254</v>
      </c>
      <c r="T2299" s="62">
        <v>16867538196.9</v>
      </c>
      <c r="U2299" s="62">
        <v>14487907740.719999</v>
      </c>
      <c r="Z2299" s="42" t="s">
        <v>68</v>
      </c>
      <c r="AJ2299" s="42"/>
      <c r="AW2299" s="42" t="s">
        <v>2412</v>
      </c>
      <c r="AX2299" s="42"/>
      <c r="AY2299" s="42"/>
      <c r="AZ2299" s="42"/>
      <c r="BA2299" s="42"/>
      <c r="BB2299" s="42"/>
      <c r="BN2299" s="128" t="s">
        <v>4578</v>
      </c>
      <c r="BO2299" s="58" t="str">
        <f t="shared" si="35"/>
        <v>境内资产</v>
      </c>
      <c r="BP2299" s="58" t="str">
        <f>IF(M2299="",VLOOKUP(D2299,Sheet4!$A$1:$B$92,2,0),VLOOKUP(Q2299,Sheet4!$A$1:$B$92,2,0))</f>
        <v>保险资产管理产品</v>
      </c>
    </row>
    <row r="2300" spans="1:68" s="58" customFormat="1" ht="12.75" customHeight="1">
      <c r="A2300" s="137" t="s">
        <v>2270</v>
      </c>
      <c r="B2300" s="50" t="s">
        <v>2318</v>
      </c>
      <c r="C2300" s="252" t="s">
        <v>5552</v>
      </c>
      <c r="D2300" s="257" t="s">
        <v>672</v>
      </c>
      <c r="E2300" s="42" t="s">
        <v>4442</v>
      </c>
      <c r="F2300" s="42" t="s">
        <v>2318</v>
      </c>
      <c r="G2300" s="42"/>
      <c r="H2300" s="307">
        <v>721495.71902663982</v>
      </c>
      <c r="I2300" s="315">
        <v>798277.02710190485</v>
      </c>
      <c r="J2300" s="105">
        <v>0</v>
      </c>
      <c r="K2300" s="42">
        <v>0</v>
      </c>
      <c r="L2300" s="42" t="s">
        <v>4489</v>
      </c>
      <c r="M2300" s="50" t="s">
        <v>2379</v>
      </c>
      <c r="N2300" s="50" t="s">
        <v>5532</v>
      </c>
      <c r="O2300" s="137" t="s">
        <v>2381</v>
      </c>
      <c r="P2300" s="42" t="s">
        <v>64</v>
      </c>
      <c r="Q2300" s="42" t="s">
        <v>65</v>
      </c>
      <c r="R2300" s="42">
        <v>2</v>
      </c>
      <c r="S2300" s="137" t="s">
        <v>2254</v>
      </c>
      <c r="T2300" s="62">
        <v>16867538196.9</v>
      </c>
      <c r="U2300" s="62">
        <v>14487907740.719999</v>
      </c>
      <c r="Z2300" s="42" t="s">
        <v>68</v>
      </c>
      <c r="AJ2300" s="42"/>
      <c r="AW2300" s="42" t="s">
        <v>2412</v>
      </c>
      <c r="AX2300" s="42"/>
      <c r="AY2300" s="42"/>
      <c r="AZ2300" s="42"/>
      <c r="BA2300" s="42"/>
      <c r="BB2300" s="42"/>
      <c r="BN2300" s="128" t="s">
        <v>4578</v>
      </c>
      <c r="BO2300" s="58" t="str">
        <f t="shared" si="35"/>
        <v>境内资产</v>
      </c>
      <c r="BP2300" s="58" t="str">
        <f>IF(M2300="",VLOOKUP(D2300,Sheet4!$A$1:$B$92,2,0),VLOOKUP(Q2300,Sheet4!$A$1:$B$92,2,0))</f>
        <v>保险资产管理产品</v>
      </c>
    </row>
    <row r="2301" spans="1:68" s="58" customFormat="1" ht="12.75" customHeight="1">
      <c r="A2301" s="137" t="s">
        <v>2271</v>
      </c>
      <c r="B2301" s="50" t="s">
        <v>2319</v>
      </c>
      <c r="C2301" s="252" t="s">
        <v>5552</v>
      </c>
      <c r="D2301" s="257" t="s">
        <v>672</v>
      </c>
      <c r="E2301" s="42" t="s">
        <v>4443</v>
      </c>
      <c r="F2301" s="42" t="s">
        <v>2319</v>
      </c>
      <c r="G2301" s="42"/>
      <c r="H2301" s="307">
        <v>3661114.4109700462</v>
      </c>
      <c r="I2301" s="315">
        <v>3068067.1728673708</v>
      </c>
      <c r="J2301" s="105">
        <v>0</v>
      </c>
      <c r="K2301" s="42">
        <v>0</v>
      </c>
      <c r="L2301" s="42" t="s">
        <v>4489</v>
      </c>
      <c r="M2301" s="50" t="s">
        <v>2379</v>
      </c>
      <c r="N2301" s="50" t="s">
        <v>5532</v>
      </c>
      <c r="O2301" s="137" t="s">
        <v>2381</v>
      </c>
      <c r="P2301" s="42" t="s">
        <v>64</v>
      </c>
      <c r="Q2301" s="42" t="s">
        <v>65</v>
      </c>
      <c r="R2301" s="42">
        <v>2</v>
      </c>
      <c r="S2301" s="137" t="s">
        <v>2254</v>
      </c>
      <c r="T2301" s="62">
        <v>16867538196.9</v>
      </c>
      <c r="U2301" s="62">
        <v>14487907740.719999</v>
      </c>
      <c r="Z2301" s="42" t="s">
        <v>68</v>
      </c>
      <c r="AJ2301" s="42"/>
      <c r="AW2301" s="42" t="s">
        <v>2412</v>
      </c>
      <c r="AX2301" s="42"/>
      <c r="AY2301" s="42"/>
      <c r="AZ2301" s="42"/>
      <c r="BA2301" s="42"/>
      <c r="BB2301" s="42"/>
      <c r="BN2301" s="128" t="s">
        <v>4578</v>
      </c>
      <c r="BO2301" s="58" t="str">
        <f t="shared" si="35"/>
        <v>境内资产</v>
      </c>
      <c r="BP2301" s="58" t="str">
        <f>IF(M2301="",VLOOKUP(D2301,Sheet4!$A$1:$B$92,2,0),VLOOKUP(Q2301,Sheet4!$A$1:$B$92,2,0))</f>
        <v>保险资产管理产品</v>
      </c>
    </row>
    <row r="2302" spans="1:68" s="58" customFormat="1" ht="12.75" customHeight="1">
      <c r="A2302" s="137" t="s">
        <v>2272</v>
      </c>
      <c r="B2302" s="50" t="s">
        <v>2320</v>
      </c>
      <c r="C2302" s="252" t="s">
        <v>5552</v>
      </c>
      <c r="D2302" s="257" t="s">
        <v>672</v>
      </c>
      <c r="E2302" s="42" t="s">
        <v>4444</v>
      </c>
      <c r="F2302" s="42" t="s">
        <v>2320</v>
      </c>
      <c r="G2302" s="42"/>
      <c r="H2302" s="307">
        <v>4712607.201803524</v>
      </c>
      <c r="I2302" s="315">
        <v>3749371.7785243373</v>
      </c>
      <c r="J2302" s="105">
        <v>0</v>
      </c>
      <c r="K2302" s="42">
        <v>0</v>
      </c>
      <c r="L2302" s="42" t="s">
        <v>4489</v>
      </c>
      <c r="M2302" s="50" t="s">
        <v>2379</v>
      </c>
      <c r="N2302" s="50" t="s">
        <v>5532</v>
      </c>
      <c r="O2302" s="137" t="s">
        <v>2381</v>
      </c>
      <c r="P2302" s="42" t="s">
        <v>64</v>
      </c>
      <c r="Q2302" s="42" t="s">
        <v>65</v>
      </c>
      <c r="R2302" s="42">
        <v>2</v>
      </c>
      <c r="S2302" s="137" t="s">
        <v>2254</v>
      </c>
      <c r="T2302" s="62">
        <v>16867538196.9</v>
      </c>
      <c r="U2302" s="62">
        <v>14487907740.719999</v>
      </c>
      <c r="Z2302" s="42" t="s">
        <v>68</v>
      </c>
      <c r="AJ2302" s="42"/>
      <c r="AW2302" s="42" t="s">
        <v>2412</v>
      </c>
      <c r="AX2302" s="42"/>
      <c r="AY2302" s="42"/>
      <c r="AZ2302" s="42"/>
      <c r="BA2302" s="42"/>
      <c r="BB2302" s="42"/>
      <c r="BN2302" s="128" t="s">
        <v>4578</v>
      </c>
      <c r="BO2302" s="58" t="str">
        <f t="shared" si="35"/>
        <v>境内资产</v>
      </c>
      <c r="BP2302" s="58" t="str">
        <f>IF(M2302="",VLOOKUP(D2302,Sheet4!$A$1:$B$92,2,0),VLOOKUP(Q2302,Sheet4!$A$1:$B$92,2,0))</f>
        <v>保险资产管理产品</v>
      </c>
    </row>
    <row r="2303" spans="1:68" s="58" customFormat="1" ht="12.75" customHeight="1">
      <c r="A2303" s="138" t="s">
        <v>1556</v>
      </c>
      <c r="B2303" s="50" t="s">
        <v>1557</v>
      </c>
      <c r="C2303" s="252" t="s">
        <v>5552</v>
      </c>
      <c r="D2303" s="257" t="s">
        <v>672</v>
      </c>
      <c r="E2303" s="42" t="s">
        <v>1558</v>
      </c>
      <c r="F2303" s="42" t="s">
        <v>1557</v>
      </c>
      <c r="G2303" s="42"/>
      <c r="H2303" s="307">
        <v>4296.5874234315825</v>
      </c>
      <c r="I2303" s="315">
        <v>6187.665530540592</v>
      </c>
      <c r="J2303" s="105">
        <v>0</v>
      </c>
      <c r="K2303" s="42">
        <v>0</v>
      </c>
      <c r="L2303" s="42" t="s">
        <v>4489</v>
      </c>
      <c r="M2303" s="50" t="s">
        <v>2379</v>
      </c>
      <c r="N2303" s="50" t="s">
        <v>5532</v>
      </c>
      <c r="O2303" s="137" t="s">
        <v>2381</v>
      </c>
      <c r="P2303" s="42" t="s">
        <v>64</v>
      </c>
      <c r="Q2303" s="42" t="s">
        <v>65</v>
      </c>
      <c r="R2303" s="42">
        <v>2</v>
      </c>
      <c r="S2303" s="137" t="s">
        <v>2254</v>
      </c>
      <c r="T2303" s="62">
        <v>16867538196.9</v>
      </c>
      <c r="U2303" s="62">
        <v>14487907740.719999</v>
      </c>
      <c r="Z2303" s="42" t="s">
        <v>68</v>
      </c>
      <c r="AJ2303" s="42"/>
      <c r="AW2303" s="42" t="s">
        <v>2412</v>
      </c>
      <c r="AX2303" s="42"/>
      <c r="AY2303" s="42"/>
      <c r="AZ2303" s="42"/>
      <c r="BA2303" s="42"/>
      <c r="BB2303" s="42"/>
      <c r="BN2303" s="128" t="s">
        <v>4578</v>
      </c>
      <c r="BO2303" s="58" t="str">
        <f t="shared" si="35"/>
        <v>境内资产</v>
      </c>
      <c r="BP2303" s="58" t="str">
        <f>IF(M2303="",VLOOKUP(D2303,Sheet4!$A$1:$B$92,2,0),VLOOKUP(Q2303,Sheet4!$A$1:$B$92,2,0))</f>
        <v>保险资产管理产品</v>
      </c>
    </row>
    <row r="2304" spans="1:68" s="58" customFormat="1" ht="12.75" customHeight="1">
      <c r="A2304" s="137" t="s">
        <v>2273</v>
      </c>
      <c r="B2304" s="50" t="s">
        <v>2321</v>
      </c>
      <c r="C2304" s="252" t="s">
        <v>5552</v>
      </c>
      <c r="D2304" s="257" t="s">
        <v>672</v>
      </c>
      <c r="E2304" s="42" t="s">
        <v>4445</v>
      </c>
      <c r="F2304" s="42" t="s">
        <v>2321</v>
      </c>
      <c r="G2304" s="42"/>
      <c r="H2304" s="307">
        <v>6366304.3477806794</v>
      </c>
      <c r="I2304" s="315">
        <v>5845149.0557963634</v>
      </c>
      <c r="J2304" s="105">
        <v>0</v>
      </c>
      <c r="K2304" s="42">
        <v>0</v>
      </c>
      <c r="L2304" s="42" t="s">
        <v>4489</v>
      </c>
      <c r="M2304" s="50" t="s">
        <v>2379</v>
      </c>
      <c r="N2304" s="50" t="s">
        <v>5532</v>
      </c>
      <c r="O2304" s="137" t="s">
        <v>2381</v>
      </c>
      <c r="P2304" s="42" t="s">
        <v>64</v>
      </c>
      <c r="Q2304" s="42" t="s">
        <v>65</v>
      </c>
      <c r="R2304" s="42">
        <v>2</v>
      </c>
      <c r="S2304" s="137" t="s">
        <v>2254</v>
      </c>
      <c r="T2304" s="62">
        <v>16867538196.9</v>
      </c>
      <c r="U2304" s="62">
        <v>14487907740.719999</v>
      </c>
      <c r="Z2304" s="42" t="s">
        <v>68</v>
      </c>
      <c r="AJ2304" s="42"/>
      <c r="AW2304" s="42" t="s">
        <v>2412</v>
      </c>
      <c r="AX2304" s="42"/>
      <c r="AY2304" s="42"/>
      <c r="AZ2304" s="42"/>
      <c r="BA2304" s="42"/>
      <c r="BB2304" s="42"/>
      <c r="BN2304" s="128" t="s">
        <v>4578</v>
      </c>
      <c r="BO2304" s="58" t="str">
        <f t="shared" si="35"/>
        <v>境内资产</v>
      </c>
      <c r="BP2304" s="58" t="str">
        <f>IF(M2304="",VLOOKUP(D2304,Sheet4!$A$1:$B$92,2,0),VLOOKUP(Q2304,Sheet4!$A$1:$B$92,2,0))</f>
        <v>保险资产管理产品</v>
      </c>
    </row>
    <row r="2305" spans="1:68" s="58" customFormat="1" ht="12.75" customHeight="1">
      <c r="A2305" s="137" t="s">
        <v>2274</v>
      </c>
      <c r="B2305" s="50" t="s">
        <v>2322</v>
      </c>
      <c r="C2305" s="252" t="s">
        <v>5552</v>
      </c>
      <c r="D2305" s="257" t="s">
        <v>672</v>
      </c>
      <c r="E2305" s="42" t="s">
        <v>4446</v>
      </c>
      <c r="F2305" s="42" t="s">
        <v>2322</v>
      </c>
      <c r="G2305" s="42"/>
      <c r="H2305" s="307">
        <v>4586581.4757072609</v>
      </c>
      <c r="I2305" s="315">
        <v>3938740.0683133528</v>
      </c>
      <c r="J2305" s="105">
        <v>0</v>
      </c>
      <c r="K2305" s="42">
        <v>0</v>
      </c>
      <c r="L2305" s="42" t="s">
        <v>4489</v>
      </c>
      <c r="M2305" s="50" t="s">
        <v>2379</v>
      </c>
      <c r="N2305" s="50" t="s">
        <v>5532</v>
      </c>
      <c r="O2305" s="137" t="s">
        <v>2381</v>
      </c>
      <c r="P2305" s="42" t="s">
        <v>64</v>
      </c>
      <c r="Q2305" s="42" t="s">
        <v>65</v>
      </c>
      <c r="R2305" s="42">
        <v>2</v>
      </c>
      <c r="S2305" s="137" t="s">
        <v>2254</v>
      </c>
      <c r="T2305" s="62">
        <v>16867538196.9</v>
      </c>
      <c r="U2305" s="62">
        <v>14487907740.719999</v>
      </c>
      <c r="Z2305" s="42" t="s">
        <v>68</v>
      </c>
      <c r="AJ2305" s="42"/>
      <c r="AW2305" s="42" t="s">
        <v>2412</v>
      </c>
      <c r="AX2305" s="42"/>
      <c r="AY2305" s="42"/>
      <c r="AZ2305" s="42"/>
      <c r="BA2305" s="42"/>
      <c r="BB2305" s="42"/>
      <c r="BN2305" s="128" t="s">
        <v>4578</v>
      </c>
      <c r="BO2305" s="58" t="str">
        <f t="shared" si="35"/>
        <v>境内资产</v>
      </c>
      <c r="BP2305" s="58" t="str">
        <f>IF(M2305="",VLOOKUP(D2305,Sheet4!$A$1:$B$92,2,0),VLOOKUP(Q2305,Sheet4!$A$1:$B$92,2,0))</f>
        <v>保险资产管理产品</v>
      </c>
    </row>
    <row r="2306" spans="1:68" s="58" customFormat="1" ht="12.75" customHeight="1">
      <c r="A2306" s="138" t="s">
        <v>2116</v>
      </c>
      <c r="B2306" s="50" t="s">
        <v>2323</v>
      </c>
      <c r="C2306" s="252" t="s">
        <v>5552</v>
      </c>
      <c r="D2306" s="257" t="s">
        <v>672</v>
      </c>
      <c r="E2306" s="42" t="s">
        <v>4361</v>
      </c>
      <c r="F2306" s="42" t="s">
        <v>2323</v>
      </c>
      <c r="G2306" s="42"/>
      <c r="H2306" s="307">
        <v>2820883.7952036415</v>
      </c>
      <c r="I2306" s="315">
        <v>1937057.3550155784</v>
      </c>
      <c r="J2306" s="105">
        <v>0</v>
      </c>
      <c r="K2306" s="42">
        <v>0</v>
      </c>
      <c r="L2306" s="42" t="s">
        <v>4489</v>
      </c>
      <c r="M2306" s="50" t="s">
        <v>2379</v>
      </c>
      <c r="N2306" s="50" t="s">
        <v>5532</v>
      </c>
      <c r="O2306" s="137" t="s">
        <v>2381</v>
      </c>
      <c r="P2306" s="42" t="s">
        <v>64</v>
      </c>
      <c r="Q2306" s="42" t="s">
        <v>65</v>
      </c>
      <c r="R2306" s="42">
        <v>2</v>
      </c>
      <c r="S2306" s="137" t="s">
        <v>2254</v>
      </c>
      <c r="T2306" s="62">
        <v>16867538196.9</v>
      </c>
      <c r="U2306" s="62">
        <v>14487907740.719999</v>
      </c>
      <c r="Z2306" s="42" t="s">
        <v>68</v>
      </c>
      <c r="AJ2306" s="42"/>
      <c r="AW2306" s="42" t="s">
        <v>2412</v>
      </c>
      <c r="AX2306" s="42"/>
      <c r="AY2306" s="42"/>
      <c r="AZ2306" s="42"/>
      <c r="BA2306" s="42"/>
      <c r="BB2306" s="42"/>
      <c r="BN2306" s="128" t="s">
        <v>4578</v>
      </c>
      <c r="BO2306" s="58" t="str">
        <f t="shared" si="35"/>
        <v>境内资产</v>
      </c>
      <c r="BP2306" s="58" t="str">
        <f>IF(M2306="",VLOOKUP(D2306,Sheet4!$A$1:$B$92,2,0),VLOOKUP(Q2306,Sheet4!$A$1:$B$92,2,0))</f>
        <v>保险资产管理产品</v>
      </c>
    </row>
    <row r="2307" spans="1:68" s="58" customFormat="1" ht="12.75" customHeight="1">
      <c r="A2307" s="137" t="s">
        <v>2275</v>
      </c>
      <c r="B2307" s="50" t="s">
        <v>2324</v>
      </c>
      <c r="C2307" s="252" t="s">
        <v>5552</v>
      </c>
      <c r="D2307" s="257" t="s">
        <v>672</v>
      </c>
      <c r="E2307" s="42" t="s">
        <v>4447</v>
      </c>
      <c r="F2307" s="42" t="s">
        <v>2324</v>
      </c>
      <c r="G2307" s="42"/>
      <c r="H2307" s="307">
        <v>1820376.3008765997</v>
      </c>
      <c r="I2307" s="315">
        <v>1597537.4974542486</v>
      </c>
      <c r="J2307" s="105">
        <v>0</v>
      </c>
      <c r="K2307" s="42">
        <v>0</v>
      </c>
      <c r="L2307" s="42" t="s">
        <v>4489</v>
      </c>
      <c r="M2307" s="50" t="s">
        <v>2379</v>
      </c>
      <c r="N2307" s="50" t="s">
        <v>5532</v>
      </c>
      <c r="O2307" s="137" t="s">
        <v>2381</v>
      </c>
      <c r="P2307" s="42" t="s">
        <v>64</v>
      </c>
      <c r="Q2307" s="42" t="s">
        <v>65</v>
      </c>
      <c r="R2307" s="42">
        <v>2</v>
      </c>
      <c r="S2307" s="137" t="s">
        <v>2254</v>
      </c>
      <c r="T2307" s="62">
        <v>16867538196.9</v>
      </c>
      <c r="U2307" s="62">
        <v>14487907740.719999</v>
      </c>
      <c r="Z2307" s="42" t="s">
        <v>68</v>
      </c>
      <c r="AJ2307" s="42"/>
      <c r="AW2307" s="42" t="s">
        <v>2412</v>
      </c>
      <c r="AX2307" s="42"/>
      <c r="AY2307" s="42"/>
      <c r="AZ2307" s="42"/>
      <c r="BA2307" s="42"/>
      <c r="BB2307" s="42"/>
      <c r="BN2307" s="128" t="s">
        <v>4578</v>
      </c>
      <c r="BO2307" s="58" t="str">
        <f t="shared" ref="BO2307:BO2370" si="36">IF(LEFT(D2307,2)="境外","境外资产","境内资产")</f>
        <v>境内资产</v>
      </c>
      <c r="BP2307" s="58" t="str">
        <f>IF(M2307="",VLOOKUP(D2307,Sheet4!$A$1:$B$92,2,0),VLOOKUP(Q2307,Sheet4!$A$1:$B$92,2,0))</f>
        <v>保险资产管理产品</v>
      </c>
    </row>
    <row r="2308" spans="1:68" s="58" customFormat="1" ht="12.75" customHeight="1">
      <c r="A2308" s="137" t="s">
        <v>2276</v>
      </c>
      <c r="B2308" s="50" t="s">
        <v>2325</v>
      </c>
      <c r="C2308" s="252" t="s">
        <v>5552</v>
      </c>
      <c r="D2308" s="257" t="s">
        <v>672</v>
      </c>
      <c r="E2308" s="42" t="s">
        <v>4448</v>
      </c>
      <c r="F2308" s="42" t="s">
        <v>2325</v>
      </c>
      <c r="G2308" s="42"/>
      <c r="H2308" s="307">
        <v>582279.23261426075</v>
      </c>
      <c r="I2308" s="315">
        <v>339354.53817707876</v>
      </c>
      <c r="J2308" s="105">
        <v>0</v>
      </c>
      <c r="K2308" s="42">
        <v>0</v>
      </c>
      <c r="L2308" s="42" t="s">
        <v>4489</v>
      </c>
      <c r="M2308" s="50" t="s">
        <v>2379</v>
      </c>
      <c r="N2308" s="50" t="s">
        <v>5532</v>
      </c>
      <c r="O2308" s="137" t="s">
        <v>2381</v>
      </c>
      <c r="P2308" s="42" t="s">
        <v>64</v>
      </c>
      <c r="Q2308" s="42" t="s">
        <v>65</v>
      </c>
      <c r="R2308" s="42">
        <v>2</v>
      </c>
      <c r="S2308" s="137" t="s">
        <v>2254</v>
      </c>
      <c r="T2308" s="62">
        <v>16867538196.9</v>
      </c>
      <c r="U2308" s="62">
        <v>14487907740.719999</v>
      </c>
      <c r="Z2308" s="42" t="s">
        <v>68</v>
      </c>
      <c r="AJ2308" s="42"/>
      <c r="AW2308" s="42" t="s">
        <v>2412</v>
      </c>
      <c r="AX2308" s="42"/>
      <c r="AY2308" s="42"/>
      <c r="AZ2308" s="42"/>
      <c r="BA2308" s="42"/>
      <c r="BB2308" s="42"/>
      <c r="BN2308" s="128" t="s">
        <v>4578</v>
      </c>
      <c r="BO2308" s="58" t="str">
        <f t="shared" si="36"/>
        <v>境内资产</v>
      </c>
      <c r="BP2308" s="58" t="str">
        <f>IF(M2308="",VLOOKUP(D2308,Sheet4!$A$1:$B$92,2,0),VLOOKUP(Q2308,Sheet4!$A$1:$B$92,2,0))</f>
        <v>保险资产管理产品</v>
      </c>
    </row>
    <row r="2309" spans="1:68" s="58" customFormat="1" ht="12.75" customHeight="1">
      <c r="A2309" s="137" t="s">
        <v>2277</v>
      </c>
      <c r="B2309" s="50" t="s">
        <v>2326</v>
      </c>
      <c r="C2309" s="252" t="s">
        <v>5552</v>
      </c>
      <c r="D2309" s="257" t="s">
        <v>672</v>
      </c>
      <c r="E2309" s="42" t="s">
        <v>3547</v>
      </c>
      <c r="F2309" s="42" t="s">
        <v>2326</v>
      </c>
      <c r="G2309" s="42"/>
      <c r="H2309" s="307">
        <v>1497699.8089293961</v>
      </c>
      <c r="I2309" s="315">
        <v>1441611.9767837357</v>
      </c>
      <c r="J2309" s="105">
        <v>0</v>
      </c>
      <c r="K2309" s="42">
        <v>0</v>
      </c>
      <c r="L2309" s="42" t="s">
        <v>4489</v>
      </c>
      <c r="M2309" s="50" t="s">
        <v>2379</v>
      </c>
      <c r="N2309" s="50" t="s">
        <v>5532</v>
      </c>
      <c r="O2309" s="137" t="s">
        <v>2381</v>
      </c>
      <c r="P2309" s="42" t="s">
        <v>64</v>
      </c>
      <c r="Q2309" s="42" t="s">
        <v>65</v>
      </c>
      <c r="R2309" s="42">
        <v>2</v>
      </c>
      <c r="S2309" s="137" t="s">
        <v>2254</v>
      </c>
      <c r="T2309" s="62">
        <v>16867538196.9</v>
      </c>
      <c r="U2309" s="62">
        <v>14487907740.719999</v>
      </c>
      <c r="Z2309" s="42" t="s">
        <v>280</v>
      </c>
      <c r="AJ2309" s="42"/>
      <c r="AW2309" s="42" t="s">
        <v>2412</v>
      </c>
      <c r="AX2309" s="42"/>
      <c r="AY2309" s="42"/>
      <c r="AZ2309" s="42"/>
      <c r="BA2309" s="42"/>
      <c r="BB2309" s="42"/>
      <c r="BN2309" s="128" t="s">
        <v>4578</v>
      </c>
      <c r="BO2309" s="58" t="str">
        <f t="shared" si="36"/>
        <v>境内资产</v>
      </c>
      <c r="BP2309" s="58" t="str">
        <f>IF(M2309="",VLOOKUP(D2309,Sheet4!$A$1:$B$92,2,0),VLOOKUP(Q2309,Sheet4!$A$1:$B$92,2,0))</f>
        <v>保险资产管理产品</v>
      </c>
    </row>
    <row r="2310" spans="1:68" s="58" customFormat="1" ht="12.75" customHeight="1">
      <c r="A2310" s="138" t="s">
        <v>2106</v>
      </c>
      <c r="B2310" s="50" t="s">
        <v>2327</v>
      </c>
      <c r="C2310" s="252" t="s">
        <v>5552</v>
      </c>
      <c r="D2310" s="257" t="s">
        <v>672</v>
      </c>
      <c r="E2310" s="42" t="s">
        <v>4358</v>
      </c>
      <c r="F2310" s="42" t="s">
        <v>2327</v>
      </c>
      <c r="G2310" s="42"/>
      <c r="H2310" s="307">
        <v>3158052.3350729467</v>
      </c>
      <c r="I2310" s="315">
        <v>2705748.8790040761</v>
      </c>
      <c r="J2310" s="105">
        <v>0</v>
      </c>
      <c r="K2310" s="42">
        <v>0</v>
      </c>
      <c r="L2310" s="42" t="s">
        <v>4489</v>
      </c>
      <c r="M2310" s="50" t="s">
        <v>2379</v>
      </c>
      <c r="N2310" s="50" t="s">
        <v>5532</v>
      </c>
      <c r="O2310" s="137" t="s">
        <v>2381</v>
      </c>
      <c r="P2310" s="42" t="s">
        <v>64</v>
      </c>
      <c r="Q2310" s="42" t="s">
        <v>65</v>
      </c>
      <c r="R2310" s="42">
        <v>2</v>
      </c>
      <c r="S2310" s="137" t="s">
        <v>2254</v>
      </c>
      <c r="T2310" s="62">
        <v>16867538196.9</v>
      </c>
      <c r="U2310" s="62">
        <v>14487907740.719999</v>
      </c>
      <c r="Z2310" s="42" t="s">
        <v>68</v>
      </c>
      <c r="AJ2310" s="42"/>
      <c r="AW2310" s="42" t="s">
        <v>2412</v>
      </c>
      <c r="AX2310" s="42"/>
      <c r="AY2310" s="42"/>
      <c r="AZ2310" s="42"/>
      <c r="BA2310" s="42"/>
      <c r="BB2310" s="42"/>
      <c r="BN2310" s="128" t="s">
        <v>4578</v>
      </c>
      <c r="BO2310" s="58" t="str">
        <f t="shared" si="36"/>
        <v>境内资产</v>
      </c>
      <c r="BP2310" s="58" t="str">
        <f>IF(M2310="",VLOOKUP(D2310,Sheet4!$A$1:$B$92,2,0),VLOOKUP(Q2310,Sheet4!$A$1:$B$92,2,0))</f>
        <v>保险资产管理产品</v>
      </c>
    </row>
    <row r="2311" spans="1:68" s="58" customFormat="1" ht="12.75" customHeight="1">
      <c r="A2311" s="137" t="s">
        <v>2278</v>
      </c>
      <c r="B2311" s="50" t="s">
        <v>2328</v>
      </c>
      <c r="C2311" s="252" t="s">
        <v>5552</v>
      </c>
      <c r="D2311" s="257" t="s">
        <v>672</v>
      </c>
      <c r="E2311" s="42" t="s">
        <v>4449</v>
      </c>
      <c r="F2311" s="42" t="s">
        <v>2328</v>
      </c>
      <c r="G2311" s="42"/>
      <c r="H2311" s="307">
        <v>5022826.1670694416</v>
      </c>
      <c r="I2311" s="315">
        <v>4855860.255643121</v>
      </c>
      <c r="J2311" s="105">
        <v>0</v>
      </c>
      <c r="K2311" s="42">
        <v>0</v>
      </c>
      <c r="L2311" s="42" t="s">
        <v>4489</v>
      </c>
      <c r="M2311" s="50" t="s">
        <v>2379</v>
      </c>
      <c r="N2311" s="50" t="s">
        <v>5532</v>
      </c>
      <c r="O2311" s="137" t="s">
        <v>2381</v>
      </c>
      <c r="P2311" s="42" t="s">
        <v>64</v>
      </c>
      <c r="Q2311" s="42" t="s">
        <v>65</v>
      </c>
      <c r="R2311" s="42">
        <v>2</v>
      </c>
      <c r="S2311" s="137" t="s">
        <v>2254</v>
      </c>
      <c r="T2311" s="62">
        <v>16867538196.9</v>
      </c>
      <c r="U2311" s="62">
        <v>14487907740.719999</v>
      </c>
      <c r="Z2311" s="42" t="s">
        <v>68</v>
      </c>
      <c r="AJ2311" s="42"/>
      <c r="AW2311" s="42" t="s">
        <v>2412</v>
      </c>
      <c r="AX2311" s="42"/>
      <c r="AY2311" s="42"/>
      <c r="AZ2311" s="42"/>
      <c r="BA2311" s="42"/>
      <c r="BB2311" s="42"/>
      <c r="BN2311" s="128" t="s">
        <v>4578</v>
      </c>
      <c r="BO2311" s="58" t="str">
        <f t="shared" si="36"/>
        <v>境内资产</v>
      </c>
      <c r="BP2311" s="58" t="str">
        <f>IF(M2311="",VLOOKUP(D2311,Sheet4!$A$1:$B$92,2,0),VLOOKUP(Q2311,Sheet4!$A$1:$B$92,2,0))</f>
        <v>保险资产管理产品</v>
      </c>
    </row>
    <row r="2312" spans="1:68" s="58" customFormat="1" ht="12.75" customHeight="1">
      <c r="A2312" s="137" t="s">
        <v>2279</v>
      </c>
      <c r="B2312" s="50" t="s">
        <v>2329</v>
      </c>
      <c r="C2312" s="252" t="s">
        <v>5552</v>
      </c>
      <c r="D2312" s="257" t="s">
        <v>672</v>
      </c>
      <c r="E2312" s="42" t="s">
        <v>4450</v>
      </c>
      <c r="F2312" s="42" t="s">
        <v>2329</v>
      </c>
      <c r="G2312" s="42"/>
      <c r="H2312" s="307">
        <v>1122137.8804911408</v>
      </c>
      <c r="I2312" s="315">
        <v>866796.52764182491</v>
      </c>
      <c r="J2312" s="105">
        <v>0</v>
      </c>
      <c r="K2312" s="42">
        <v>0</v>
      </c>
      <c r="L2312" s="42" t="s">
        <v>4489</v>
      </c>
      <c r="M2312" s="50" t="s">
        <v>2379</v>
      </c>
      <c r="N2312" s="50" t="s">
        <v>5532</v>
      </c>
      <c r="O2312" s="137" t="s">
        <v>2381</v>
      </c>
      <c r="P2312" s="42" t="s">
        <v>64</v>
      </c>
      <c r="Q2312" s="42" t="s">
        <v>65</v>
      </c>
      <c r="R2312" s="42">
        <v>2</v>
      </c>
      <c r="S2312" s="137" t="s">
        <v>2254</v>
      </c>
      <c r="T2312" s="62">
        <v>16867538196.9</v>
      </c>
      <c r="U2312" s="62">
        <v>14487907740.719999</v>
      </c>
      <c r="Z2312" s="42" t="s">
        <v>68</v>
      </c>
      <c r="AJ2312" s="42"/>
      <c r="AW2312" s="42" t="s">
        <v>2412</v>
      </c>
      <c r="AX2312" s="42"/>
      <c r="AY2312" s="42"/>
      <c r="AZ2312" s="42"/>
      <c r="BA2312" s="42"/>
      <c r="BB2312" s="42"/>
      <c r="BN2312" s="128" t="s">
        <v>4578</v>
      </c>
      <c r="BO2312" s="58" t="str">
        <f t="shared" si="36"/>
        <v>境内资产</v>
      </c>
      <c r="BP2312" s="58" t="str">
        <f>IF(M2312="",VLOOKUP(D2312,Sheet4!$A$1:$B$92,2,0),VLOOKUP(Q2312,Sheet4!$A$1:$B$92,2,0))</f>
        <v>保险资产管理产品</v>
      </c>
    </row>
    <row r="2313" spans="1:68" s="58" customFormat="1" ht="12.75" customHeight="1">
      <c r="A2313" s="137" t="s">
        <v>2280</v>
      </c>
      <c r="B2313" s="50" t="s">
        <v>2330</v>
      </c>
      <c r="C2313" s="252" t="s">
        <v>5552</v>
      </c>
      <c r="D2313" s="257" t="s">
        <v>672</v>
      </c>
      <c r="E2313" s="42" t="s">
        <v>4451</v>
      </c>
      <c r="F2313" s="42" t="s">
        <v>2330</v>
      </c>
      <c r="G2313" s="42"/>
      <c r="H2313" s="307">
        <v>5294907.9613668844</v>
      </c>
      <c r="I2313" s="315">
        <v>3230244.9498957638</v>
      </c>
      <c r="J2313" s="105">
        <v>0</v>
      </c>
      <c r="K2313" s="42">
        <v>0</v>
      </c>
      <c r="L2313" s="42" t="s">
        <v>4489</v>
      </c>
      <c r="M2313" s="50" t="s">
        <v>2379</v>
      </c>
      <c r="N2313" s="50" t="s">
        <v>5532</v>
      </c>
      <c r="O2313" s="137" t="s">
        <v>2381</v>
      </c>
      <c r="P2313" s="42" t="s">
        <v>64</v>
      </c>
      <c r="Q2313" s="42" t="s">
        <v>65</v>
      </c>
      <c r="R2313" s="42">
        <v>2</v>
      </c>
      <c r="S2313" s="137" t="s">
        <v>2254</v>
      </c>
      <c r="T2313" s="62">
        <v>16867538196.9</v>
      </c>
      <c r="U2313" s="62">
        <v>14487907740.719999</v>
      </c>
      <c r="Z2313" s="42" t="s">
        <v>68</v>
      </c>
      <c r="AJ2313" s="42"/>
      <c r="AW2313" s="42" t="s">
        <v>2412</v>
      </c>
      <c r="AX2313" s="42"/>
      <c r="AY2313" s="42"/>
      <c r="AZ2313" s="42"/>
      <c r="BA2313" s="42"/>
      <c r="BB2313" s="42"/>
      <c r="BN2313" s="128" t="s">
        <v>4578</v>
      </c>
      <c r="BO2313" s="58" t="str">
        <f t="shared" si="36"/>
        <v>境内资产</v>
      </c>
      <c r="BP2313" s="58" t="str">
        <f>IF(M2313="",VLOOKUP(D2313,Sheet4!$A$1:$B$92,2,0),VLOOKUP(Q2313,Sheet4!$A$1:$B$92,2,0))</f>
        <v>保险资产管理产品</v>
      </c>
    </row>
    <row r="2314" spans="1:68" s="58" customFormat="1" ht="12.75" customHeight="1">
      <c r="A2314" s="137" t="s">
        <v>2281</v>
      </c>
      <c r="B2314" s="50" t="s">
        <v>2331</v>
      </c>
      <c r="C2314" s="252" t="s">
        <v>5552</v>
      </c>
      <c r="D2314" s="257" t="s">
        <v>672</v>
      </c>
      <c r="E2314" s="42" t="s">
        <v>2546</v>
      </c>
      <c r="F2314" s="42" t="s">
        <v>2331</v>
      </c>
      <c r="G2314" s="42"/>
      <c r="H2314" s="307">
        <v>3002533.4312254074</v>
      </c>
      <c r="I2314" s="315">
        <v>3286900.167349813</v>
      </c>
      <c r="J2314" s="105">
        <v>0</v>
      </c>
      <c r="K2314" s="42">
        <v>0</v>
      </c>
      <c r="L2314" s="42" t="s">
        <v>4489</v>
      </c>
      <c r="M2314" s="50" t="s">
        <v>2379</v>
      </c>
      <c r="N2314" s="50" t="s">
        <v>5532</v>
      </c>
      <c r="O2314" s="137" t="s">
        <v>2381</v>
      </c>
      <c r="P2314" s="42" t="s">
        <v>64</v>
      </c>
      <c r="Q2314" s="42" t="s">
        <v>65</v>
      </c>
      <c r="R2314" s="42">
        <v>2</v>
      </c>
      <c r="S2314" s="137" t="s">
        <v>2254</v>
      </c>
      <c r="T2314" s="62">
        <v>16867538196.9</v>
      </c>
      <c r="U2314" s="62">
        <v>14487907740.719999</v>
      </c>
      <c r="Z2314" s="42" t="s">
        <v>68</v>
      </c>
      <c r="AJ2314" s="42"/>
      <c r="AW2314" s="42" t="s">
        <v>2412</v>
      </c>
      <c r="AX2314" s="42"/>
      <c r="AY2314" s="42"/>
      <c r="AZ2314" s="42"/>
      <c r="BA2314" s="42"/>
      <c r="BB2314" s="42"/>
      <c r="BN2314" s="128" t="s">
        <v>4578</v>
      </c>
      <c r="BO2314" s="58" t="str">
        <f t="shared" si="36"/>
        <v>境内资产</v>
      </c>
      <c r="BP2314" s="58" t="str">
        <f>IF(M2314="",VLOOKUP(D2314,Sheet4!$A$1:$B$92,2,0),VLOOKUP(Q2314,Sheet4!$A$1:$B$92,2,0))</f>
        <v>保险资产管理产品</v>
      </c>
    </row>
    <row r="2315" spans="1:68" s="58" customFormat="1" ht="12.75" customHeight="1">
      <c r="A2315" s="137" t="s">
        <v>2102</v>
      </c>
      <c r="B2315" s="50" t="s">
        <v>2332</v>
      </c>
      <c r="C2315" s="252" t="s">
        <v>5552</v>
      </c>
      <c r="D2315" s="257" t="s">
        <v>672</v>
      </c>
      <c r="E2315" s="42" t="s">
        <v>3651</v>
      </c>
      <c r="F2315" s="42" t="s">
        <v>2332</v>
      </c>
      <c r="G2315" s="42"/>
      <c r="H2315" s="307">
        <v>1559821.5740493035</v>
      </c>
      <c r="I2315" s="315">
        <v>1566275.6667625771</v>
      </c>
      <c r="J2315" s="105">
        <v>0</v>
      </c>
      <c r="K2315" s="42">
        <v>0</v>
      </c>
      <c r="L2315" s="42" t="s">
        <v>4489</v>
      </c>
      <c r="M2315" s="50" t="s">
        <v>2379</v>
      </c>
      <c r="N2315" s="50" t="s">
        <v>5532</v>
      </c>
      <c r="O2315" s="137" t="s">
        <v>2381</v>
      </c>
      <c r="P2315" s="42" t="s">
        <v>64</v>
      </c>
      <c r="Q2315" s="42" t="s">
        <v>65</v>
      </c>
      <c r="R2315" s="42">
        <v>2</v>
      </c>
      <c r="S2315" s="137" t="s">
        <v>2254</v>
      </c>
      <c r="T2315" s="62">
        <v>16867538196.9</v>
      </c>
      <c r="U2315" s="62">
        <v>14487907740.719999</v>
      </c>
      <c r="Z2315" s="42" t="s">
        <v>280</v>
      </c>
      <c r="AJ2315" s="42"/>
      <c r="AW2315" s="42" t="s">
        <v>2412</v>
      </c>
      <c r="AX2315" s="42"/>
      <c r="AY2315" s="42"/>
      <c r="AZ2315" s="42"/>
      <c r="BA2315" s="42"/>
      <c r="BB2315" s="42"/>
      <c r="BN2315" s="128" t="s">
        <v>4578</v>
      </c>
      <c r="BO2315" s="58" t="str">
        <f t="shared" si="36"/>
        <v>境内资产</v>
      </c>
      <c r="BP2315" s="58" t="str">
        <f>IF(M2315="",VLOOKUP(D2315,Sheet4!$A$1:$B$92,2,0),VLOOKUP(Q2315,Sheet4!$A$1:$B$92,2,0))</f>
        <v>保险资产管理产品</v>
      </c>
    </row>
    <row r="2316" spans="1:68" s="58" customFormat="1" ht="12.75" customHeight="1">
      <c r="A2316" s="137" t="s">
        <v>2282</v>
      </c>
      <c r="B2316" s="50" t="s">
        <v>2333</v>
      </c>
      <c r="C2316" s="252" t="s">
        <v>5552</v>
      </c>
      <c r="D2316" s="257" t="s">
        <v>672</v>
      </c>
      <c r="E2316" s="42" t="s">
        <v>3677</v>
      </c>
      <c r="F2316" s="42" t="s">
        <v>2333</v>
      </c>
      <c r="G2316" s="42"/>
      <c r="H2316" s="307">
        <v>7790639.5556964464</v>
      </c>
      <c r="I2316" s="315">
        <v>6546930.0515244231</v>
      </c>
      <c r="J2316" s="105">
        <v>0</v>
      </c>
      <c r="K2316" s="42">
        <v>0</v>
      </c>
      <c r="L2316" s="42" t="s">
        <v>4489</v>
      </c>
      <c r="M2316" s="50" t="s">
        <v>2379</v>
      </c>
      <c r="N2316" s="50" t="s">
        <v>5532</v>
      </c>
      <c r="O2316" s="137" t="s">
        <v>2381</v>
      </c>
      <c r="P2316" s="42" t="s">
        <v>64</v>
      </c>
      <c r="Q2316" s="42" t="s">
        <v>65</v>
      </c>
      <c r="R2316" s="42">
        <v>2</v>
      </c>
      <c r="S2316" s="137" t="s">
        <v>2254</v>
      </c>
      <c r="T2316" s="62">
        <v>16867538196.9</v>
      </c>
      <c r="U2316" s="62">
        <v>14487907740.719999</v>
      </c>
      <c r="Z2316" s="42" t="s">
        <v>280</v>
      </c>
      <c r="AJ2316" s="42"/>
      <c r="AW2316" s="42" t="s">
        <v>2412</v>
      </c>
      <c r="AX2316" s="42"/>
      <c r="AY2316" s="42"/>
      <c r="AZ2316" s="42"/>
      <c r="BA2316" s="42"/>
      <c r="BB2316" s="42"/>
      <c r="BN2316" s="128" t="s">
        <v>4578</v>
      </c>
      <c r="BO2316" s="58" t="str">
        <f t="shared" si="36"/>
        <v>境内资产</v>
      </c>
      <c r="BP2316" s="58" t="str">
        <f>IF(M2316="",VLOOKUP(D2316,Sheet4!$A$1:$B$92,2,0),VLOOKUP(Q2316,Sheet4!$A$1:$B$92,2,0))</f>
        <v>保险资产管理产品</v>
      </c>
    </row>
    <row r="2317" spans="1:68" s="58" customFormat="1" ht="12.75" customHeight="1">
      <c r="A2317" s="137" t="s">
        <v>2283</v>
      </c>
      <c r="B2317" s="50" t="s">
        <v>2334</v>
      </c>
      <c r="C2317" s="252" t="s">
        <v>5552</v>
      </c>
      <c r="D2317" s="257" t="s">
        <v>678</v>
      </c>
      <c r="E2317" s="42" t="s">
        <v>4452</v>
      </c>
      <c r="F2317" s="42" t="s">
        <v>2334</v>
      </c>
      <c r="G2317" s="42"/>
      <c r="H2317" s="307">
        <v>708894.89891226694</v>
      </c>
      <c r="I2317" s="315">
        <v>556514.4685547644</v>
      </c>
      <c r="J2317" s="105">
        <v>0</v>
      </c>
      <c r="K2317" s="42">
        <v>0</v>
      </c>
      <c r="L2317" s="42" t="s">
        <v>4489</v>
      </c>
      <c r="M2317" s="50" t="s">
        <v>2379</v>
      </c>
      <c r="N2317" s="50" t="s">
        <v>5532</v>
      </c>
      <c r="O2317" s="137" t="s">
        <v>2381</v>
      </c>
      <c r="P2317" s="42" t="s">
        <v>64</v>
      </c>
      <c r="Q2317" s="42" t="s">
        <v>65</v>
      </c>
      <c r="R2317" s="42">
        <v>2</v>
      </c>
      <c r="S2317" s="137" t="s">
        <v>2254</v>
      </c>
      <c r="T2317" s="62">
        <v>16867538196.9</v>
      </c>
      <c r="U2317" s="62">
        <v>14487907740.719999</v>
      </c>
      <c r="Z2317" s="42" t="s">
        <v>68</v>
      </c>
      <c r="AJ2317" s="42"/>
      <c r="AW2317" s="42" t="s">
        <v>2412</v>
      </c>
      <c r="AX2317" s="42"/>
      <c r="AY2317" s="42"/>
      <c r="AZ2317" s="42"/>
      <c r="BA2317" s="42"/>
      <c r="BB2317" s="42"/>
      <c r="BN2317" s="128" t="s">
        <v>4578</v>
      </c>
      <c r="BO2317" s="58" t="str">
        <f t="shared" si="36"/>
        <v>境内资产</v>
      </c>
      <c r="BP2317" s="58" t="str">
        <f>IF(M2317="",VLOOKUP(D2317,Sheet4!$A$1:$B$92,2,0),VLOOKUP(Q2317,Sheet4!$A$1:$B$92,2,0))</f>
        <v>保险资产管理产品</v>
      </c>
    </row>
    <row r="2318" spans="1:68" s="58" customFormat="1" ht="12.75" customHeight="1">
      <c r="A2318" s="137" t="s">
        <v>2284</v>
      </c>
      <c r="B2318" s="50" t="s">
        <v>2335</v>
      </c>
      <c r="C2318" s="252" t="s">
        <v>5552</v>
      </c>
      <c r="D2318" s="257" t="s">
        <v>678</v>
      </c>
      <c r="E2318" s="42" t="s">
        <v>4453</v>
      </c>
      <c r="F2318" s="42" t="s">
        <v>2335</v>
      </c>
      <c r="G2318" s="42"/>
      <c r="H2318" s="307">
        <v>3124415.6038516415</v>
      </c>
      <c r="I2318" s="315">
        <v>2622455.4542553779</v>
      </c>
      <c r="J2318" s="105">
        <v>0</v>
      </c>
      <c r="K2318" s="42">
        <v>0</v>
      </c>
      <c r="L2318" s="42" t="s">
        <v>4489</v>
      </c>
      <c r="M2318" s="50" t="s">
        <v>2379</v>
      </c>
      <c r="N2318" s="50" t="s">
        <v>5532</v>
      </c>
      <c r="O2318" s="137" t="s">
        <v>2381</v>
      </c>
      <c r="P2318" s="42" t="s">
        <v>64</v>
      </c>
      <c r="Q2318" s="42" t="s">
        <v>65</v>
      </c>
      <c r="R2318" s="42">
        <v>2</v>
      </c>
      <c r="S2318" s="137" t="s">
        <v>2254</v>
      </c>
      <c r="T2318" s="62">
        <v>16867538196.9</v>
      </c>
      <c r="U2318" s="62">
        <v>14487907740.719999</v>
      </c>
      <c r="Z2318" s="42" t="s">
        <v>68</v>
      </c>
      <c r="AJ2318" s="42"/>
      <c r="AW2318" s="42" t="s">
        <v>2412</v>
      </c>
      <c r="AX2318" s="42"/>
      <c r="AY2318" s="42"/>
      <c r="AZ2318" s="42"/>
      <c r="BA2318" s="42"/>
      <c r="BB2318" s="42"/>
      <c r="BN2318" s="128" t="s">
        <v>4578</v>
      </c>
      <c r="BO2318" s="58" t="str">
        <f t="shared" si="36"/>
        <v>境内资产</v>
      </c>
      <c r="BP2318" s="58" t="str">
        <f>IF(M2318="",VLOOKUP(D2318,Sheet4!$A$1:$B$92,2,0),VLOOKUP(Q2318,Sheet4!$A$1:$B$92,2,0))</f>
        <v>保险资产管理产品</v>
      </c>
    </row>
    <row r="2319" spans="1:68" s="58" customFormat="1" ht="12.75" customHeight="1">
      <c r="A2319" s="137" t="s">
        <v>2285</v>
      </c>
      <c r="B2319" s="50" t="s">
        <v>2336</v>
      </c>
      <c r="C2319" s="252" t="s">
        <v>5552</v>
      </c>
      <c r="D2319" s="257" t="s">
        <v>678</v>
      </c>
      <c r="E2319" s="42" t="s">
        <v>4454</v>
      </c>
      <c r="F2319" s="42" t="s">
        <v>2336</v>
      </c>
      <c r="G2319" s="42"/>
      <c r="H2319" s="307">
        <v>2310341.2991053332</v>
      </c>
      <c r="I2319" s="315">
        <v>1128441.0250796452</v>
      </c>
      <c r="J2319" s="105">
        <v>0</v>
      </c>
      <c r="K2319" s="42">
        <v>0</v>
      </c>
      <c r="L2319" s="42" t="s">
        <v>4489</v>
      </c>
      <c r="M2319" s="50" t="s">
        <v>2379</v>
      </c>
      <c r="N2319" s="50" t="s">
        <v>5532</v>
      </c>
      <c r="O2319" s="137" t="s">
        <v>2381</v>
      </c>
      <c r="P2319" s="42" t="s">
        <v>64</v>
      </c>
      <c r="Q2319" s="42" t="s">
        <v>65</v>
      </c>
      <c r="R2319" s="42">
        <v>2</v>
      </c>
      <c r="S2319" s="137" t="s">
        <v>2254</v>
      </c>
      <c r="T2319" s="62">
        <v>16867538196.9</v>
      </c>
      <c r="U2319" s="62">
        <v>14487907740.719999</v>
      </c>
      <c r="Z2319" s="42" t="s">
        <v>68</v>
      </c>
      <c r="AJ2319" s="42"/>
      <c r="AW2319" s="42" t="s">
        <v>2412</v>
      </c>
      <c r="AX2319" s="42"/>
      <c r="AY2319" s="42"/>
      <c r="AZ2319" s="42"/>
      <c r="BA2319" s="42"/>
      <c r="BB2319" s="42"/>
      <c r="BN2319" s="128" t="s">
        <v>4578</v>
      </c>
      <c r="BO2319" s="58" t="str">
        <f t="shared" si="36"/>
        <v>境内资产</v>
      </c>
      <c r="BP2319" s="58" t="str">
        <f>IF(M2319="",VLOOKUP(D2319,Sheet4!$A$1:$B$92,2,0),VLOOKUP(Q2319,Sheet4!$A$1:$B$92,2,0))</f>
        <v>保险资产管理产品</v>
      </c>
    </row>
    <row r="2320" spans="1:68" s="58" customFormat="1" ht="12.75" customHeight="1">
      <c r="A2320" s="137" t="s">
        <v>2286</v>
      </c>
      <c r="B2320" s="50" t="s">
        <v>2337</v>
      </c>
      <c r="C2320" s="252" t="s">
        <v>5552</v>
      </c>
      <c r="D2320" s="257" t="s">
        <v>678</v>
      </c>
      <c r="E2320" s="42" t="s">
        <v>4455</v>
      </c>
      <c r="F2320" s="42" t="s">
        <v>2337</v>
      </c>
      <c r="G2320" s="42"/>
      <c r="H2320" s="307">
        <v>1889154.1747059182</v>
      </c>
      <c r="I2320" s="315">
        <v>955692.94718113088</v>
      </c>
      <c r="J2320" s="105">
        <v>0</v>
      </c>
      <c r="K2320" s="42">
        <v>0</v>
      </c>
      <c r="L2320" s="42" t="s">
        <v>4489</v>
      </c>
      <c r="M2320" s="50" t="s">
        <v>2379</v>
      </c>
      <c r="N2320" s="50" t="s">
        <v>5532</v>
      </c>
      <c r="O2320" s="137" t="s">
        <v>2381</v>
      </c>
      <c r="P2320" s="42" t="s">
        <v>64</v>
      </c>
      <c r="Q2320" s="42" t="s">
        <v>65</v>
      </c>
      <c r="R2320" s="42">
        <v>2</v>
      </c>
      <c r="S2320" s="137" t="s">
        <v>2254</v>
      </c>
      <c r="T2320" s="62">
        <v>16867538196.9</v>
      </c>
      <c r="U2320" s="62">
        <v>14487907740.719999</v>
      </c>
      <c r="Z2320" s="42" t="s">
        <v>68</v>
      </c>
      <c r="AJ2320" s="42"/>
      <c r="AW2320" s="42" t="s">
        <v>2412</v>
      </c>
      <c r="AX2320" s="42"/>
      <c r="AY2320" s="42"/>
      <c r="AZ2320" s="42"/>
      <c r="BA2320" s="42"/>
      <c r="BB2320" s="42"/>
      <c r="BN2320" s="128" t="s">
        <v>4578</v>
      </c>
      <c r="BO2320" s="58" t="str">
        <f t="shared" si="36"/>
        <v>境内资产</v>
      </c>
      <c r="BP2320" s="58" t="str">
        <f>IF(M2320="",VLOOKUP(D2320,Sheet4!$A$1:$B$92,2,0),VLOOKUP(Q2320,Sheet4!$A$1:$B$92,2,0))</f>
        <v>保险资产管理产品</v>
      </c>
    </row>
    <row r="2321" spans="1:68" s="58" customFormat="1" ht="12.75" customHeight="1">
      <c r="A2321" s="137" t="s">
        <v>2287</v>
      </c>
      <c r="B2321" s="50" t="s">
        <v>2338</v>
      </c>
      <c r="C2321" s="252" t="s">
        <v>5552</v>
      </c>
      <c r="D2321" s="257" t="s">
        <v>678</v>
      </c>
      <c r="E2321" s="42" t="s">
        <v>4456</v>
      </c>
      <c r="F2321" s="42" t="s">
        <v>2338</v>
      </c>
      <c r="G2321" s="42"/>
      <c r="H2321" s="307">
        <v>4150908.9600732969</v>
      </c>
      <c r="I2321" s="315">
        <v>3097318.9932996775</v>
      </c>
      <c r="J2321" s="105">
        <v>0</v>
      </c>
      <c r="K2321" s="42">
        <v>0</v>
      </c>
      <c r="L2321" s="42" t="s">
        <v>4489</v>
      </c>
      <c r="M2321" s="50" t="s">
        <v>2379</v>
      </c>
      <c r="N2321" s="50" t="s">
        <v>5532</v>
      </c>
      <c r="O2321" s="137" t="s">
        <v>2381</v>
      </c>
      <c r="P2321" s="42" t="s">
        <v>64</v>
      </c>
      <c r="Q2321" s="42" t="s">
        <v>65</v>
      </c>
      <c r="R2321" s="42">
        <v>2</v>
      </c>
      <c r="S2321" s="137" t="s">
        <v>2254</v>
      </c>
      <c r="T2321" s="62">
        <v>16867538196.9</v>
      </c>
      <c r="U2321" s="62">
        <v>14487907740.719999</v>
      </c>
      <c r="Z2321" s="42" t="s">
        <v>68</v>
      </c>
      <c r="AJ2321" s="42"/>
      <c r="AW2321" s="42" t="s">
        <v>2412</v>
      </c>
      <c r="AX2321" s="42"/>
      <c r="AY2321" s="42"/>
      <c r="AZ2321" s="42"/>
      <c r="BA2321" s="42"/>
      <c r="BB2321" s="42"/>
      <c r="BN2321" s="128" t="s">
        <v>4578</v>
      </c>
      <c r="BO2321" s="58" t="str">
        <f t="shared" si="36"/>
        <v>境内资产</v>
      </c>
      <c r="BP2321" s="58" t="str">
        <f>IF(M2321="",VLOOKUP(D2321,Sheet4!$A$1:$B$92,2,0),VLOOKUP(Q2321,Sheet4!$A$1:$B$92,2,0))</f>
        <v>保险资产管理产品</v>
      </c>
    </row>
    <row r="2322" spans="1:68" s="58" customFormat="1" ht="12.75" customHeight="1">
      <c r="A2322" s="137" t="s">
        <v>2288</v>
      </c>
      <c r="B2322" s="50" t="s">
        <v>2339</v>
      </c>
      <c r="C2322" s="252" t="s">
        <v>5552</v>
      </c>
      <c r="D2322" s="257" t="s">
        <v>678</v>
      </c>
      <c r="E2322" s="42" t="s">
        <v>4457</v>
      </c>
      <c r="F2322" s="42" t="s">
        <v>2339</v>
      </c>
      <c r="G2322" s="42"/>
      <c r="H2322" s="307">
        <v>208154.56984479976</v>
      </c>
      <c r="I2322" s="315">
        <v>134970.57763870474</v>
      </c>
      <c r="J2322" s="105">
        <v>0</v>
      </c>
      <c r="K2322" s="42">
        <v>0</v>
      </c>
      <c r="L2322" s="42" t="s">
        <v>4489</v>
      </c>
      <c r="M2322" s="50" t="s">
        <v>2379</v>
      </c>
      <c r="N2322" s="50" t="s">
        <v>5532</v>
      </c>
      <c r="O2322" s="137" t="s">
        <v>2381</v>
      </c>
      <c r="P2322" s="42" t="s">
        <v>64</v>
      </c>
      <c r="Q2322" s="42" t="s">
        <v>65</v>
      </c>
      <c r="R2322" s="42">
        <v>2</v>
      </c>
      <c r="S2322" s="137" t="s">
        <v>2254</v>
      </c>
      <c r="T2322" s="62">
        <v>16867538196.9</v>
      </c>
      <c r="U2322" s="62">
        <v>14487907740.719999</v>
      </c>
      <c r="Z2322" s="42" t="s">
        <v>68</v>
      </c>
      <c r="AJ2322" s="42"/>
      <c r="AW2322" s="42" t="s">
        <v>2412</v>
      </c>
      <c r="AX2322" s="42"/>
      <c r="AY2322" s="42"/>
      <c r="AZ2322" s="42"/>
      <c r="BA2322" s="42"/>
      <c r="BB2322" s="42"/>
      <c r="BN2322" s="128" t="s">
        <v>4578</v>
      </c>
      <c r="BO2322" s="58" t="str">
        <f t="shared" si="36"/>
        <v>境内资产</v>
      </c>
      <c r="BP2322" s="58" t="str">
        <f>IF(M2322="",VLOOKUP(D2322,Sheet4!$A$1:$B$92,2,0),VLOOKUP(Q2322,Sheet4!$A$1:$B$92,2,0))</f>
        <v>保险资产管理产品</v>
      </c>
    </row>
    <row r="2323" spans="1:68" s="58" customFormat="1" ht="12.75" customHeight="1">
      <c r="A2323" s="137" t="s">
        <v>2289</v>
      </c>
      <c r="B2323" s="50" t="s">
        <v>2340</v>
      </c>
      <c r="C2323" s="252" t="s">
        <v>5552</v>
      </c>
      <c r="D2323" s="257" t="s">
        <v>689</v>
      </c>
      <c r="E2323" s="42" t="s">
        <v>4458</v>
      </c>
      <c r="F2323" s="42" t="s">
        <v>2340</v>
      </c>
      <c r="G2323" s="42"/>
      <c r="H2323" s="307">
        <v>1922711.5246786668</v>
      </c>
      <c r="I2323" s="315">
        <v>1135703.7506398233</v>
      </c>
      <c r="J2323" s="105">
        <v>0</v>
      </c>
      <c r="K2323" s="42">
        <v>0</v>
      </c>
      <c r="L2323" s="42" t="s">
        <v>4489</v>
      </c>
      <c r="M2323" s="50" t="s">
        <v>2379</v>
      </c>
      <c r="N2323" s="50" t="s">
        <v>5532</v>
      </c>
      <c r="O2323" s="137" t="s">
        <v>2381</v>
      </c>
      <c r="P2323" s="42" t="s">
        <v>64</v>
      </c>
      <c r="Q2323" s="42" t="s">
        <v>65</v>
      </c>
      <c r="R2323" s="42">
        <v>2</v>
      </c>
      <c r="S2323" s="137" t="s">
        <v>2254</v>
      </c>
      <c r="T2323" s="62">
        <v>16867538196.9</v>
      </c>
      <c r="U2323" s="62">
        <v>14487907740.719999</v>
      </c>
      <c r="Z2323" s="42" t="s">
        <v>68</v>
      </c>
      <c r="AJ2323" s="42"/>
      <c r="AW2323" s="42" t="s">
        <v>2412</v>
      </c>
      <c r="AX2323" s="42"/>
      <c r="AY2323" s="42"/>
      <c r="AZ2323" s="42"/>
      <c r="BA2323" s="42"/>
      <c r="BB2323" s="42"/>
      <c r="BN2323" s="128" t="s">
        <v>4578</v>
      </c>
      <c r="BO2323" s="58" t="str">
        <f t="shared" si="36"/>
        <v>境内资产</v>
      </c>
      <c r="BP2323" s="58" t="str">
        <f>IF(M2323="",VLOOKUP(D2323,Sheet4!$A$1:$B$92,2,0),VLOOKUP(Q2323,Sheet4!$A$1:$B$92,2,0))</f>
        <v>保险资产管理产品</v>
      </c>
    </row>
    <row r="2324" spans="1:68" s="58" customFormat="1" ht="12.75" customHeight="1">
      <c r="A2324" s="137" t="s">
        <v>2290</v>
      </c>
      <c r="B2324" s="50" t="s">
        <v>2341</v>
      </c>
      <c r="C2324" s="252" t="s">
        <v>5552</v>
      </c>
      <c r="D2324" s="257" t="s">
        <v>689</v>
      </c>
      <c r="E2324" s="42" t="s">
        <v>4459</v>
      </c>
      <c r="F2324" s="42" t="s">
        <v>2341</v>
      </c>
      <c r="G2324" s="42"/>
      <c r="H2324" s="307">
        <v>2272655.0862833592</v>
      </c>
      <c r="I2324" s="315">
        <v>1039170.1044902919</v>
      </c>
      <c r="J2324" s="105">
        <v>0</v>
      </c>
      <c r="K2324" s="42">
        <v>0</v>
      </c>
      <c r="L2324" s="42" t="s">
        <v>4489</v>
      </c>
      <c r="M2324" s="50" t="s">
        <v>2379</v>
      </c>
      <c r="N2324" s="50" t="s">
        <v>5532</v>
      </c>
      <c r="O2324" s="137" t="s">
        <v>2381</v>
      </c>
      <c r="P2324" s="42" t="s">
        <v>64</v>
      </c>
      <c r="Q2324" s="42" t="s">
        <v>65</v>
      </c>
      <c r="R2324" s="42">
        <v>2</v>
      </c>
      <c r="S2324" s="137" t="s">
        <v>2254</v>
      </c>
      <c r="T2324" s="62">
        <v>16867538196.9</v>
      </c>
      <c r="U2324" s="62">
        <v>14487907740.719999</v>
      </c>
      <c r="Z2324" s="42" t="s">
        <v>68</v>
      </c>
      <c r="AJ2324" s="42"/>
      <c r="AW2324" s="42" t="s">
        <v>2412</v>
      </c>
      <c r="AX2324" s="42"/>
      <c r="AY2324" s="42"/>
      <c r="AZ2324" s="42"/>
      <c r="BA2324" s="42"/>
      <c r="BB2324" s="42"/>
      <c r="BN2324" s="128" t="s">
        <v>4578</v>
      </c>
      <c r="BO2324" s="58" t="str">
        <f t="shared" si="36"/>
        <v>境内资产</v>
      </c>
      <c r="BP2324" s="58" t="str">
        <f>IF(M2324="",VLOOKUP(D2324,Sheet4!$A$1:$B$92,2,0),VLOOKUP(Q2324,Sheet4!$A$1:$B$92,2,0))</f>
        <v>保险资产管理产品</v>
      </c>
    </row>
    <row r="2325" spans="1:68" s="58" customFormat="1" ht="12.75" customHeight="1">
      <c r="A2325" s="137" t="s">
        <v>2291</v>
      </c>
      <c r="B2325" s="50" t="s">
        <v>2342</v>
      </c>
      <c r="C2325" s="252" t="s">
        <v>5552</v>
      </c>
      <c r="D2325" s="257" t="s">
        <v>689</v>
      </c>
      <c r="E2325" s="42" t="s">
        <v>3211</v>
      </c>
      <c r="F2325" s="42" t="s">
        <v>2342</v>
      </c>
      <c r="G2325" s="42"/>
      <c r="H2325" s="307">
        <v>139139.59019410823</v>
      </c>
      <c r="I2325" s="315">
        <v>118830.35583486674</v>
      </c>
      <c r="J2325" s="105">
        <v>0</v>
      </c>
      <c r="K2325" s="42">
        <v>0</v>
      </c>
      <c r="L2325" s="42" t="s">
        <v>4489</v>
      </c>
      <c r="M2325" s="50" t="s">
        <v>2379</v>
      </c>
      <c r="N2325" s="50" t="s">
        <v>5532</v>
      </c>
      <c r="O2325" s="137" t="s">
        <v>2381</v>
      </c>
      <c r="P2325" s="42" t="s">
        <v>64</v>
      </c>
      <c r="Q2325" s="42" t="s">
        <v>65</v>
      </c>
      <c r="R2325" s="42">
        <v>2</v>
      </c>
      <c r="S2325" s="137" t="s">
        <v>2254</v>
      </c>
      <c r="T2325" s="62">
        <v>16867538196.9</v>
      </c>
      <c r="U2325" s="62">
        <v>14487907740.719999</v>
      </c>
      <c r="Z2325" s="42" t="s">
        <v>68</v>
      </c>
      <c r="AJ2325" s="42"/>
      <c r="AW2325" s="42" t="s">
        <v>2412</v>
      </c>
      <c r="AX2325" s="42"/>
      <c r="AY2325" s="42"/>
      <c r="AZ2325" s="42"/>
      <c r="BA2325" s="42"/>
      <c r="BB2325" s="42"/>
      <c r="BN2325" s="128" t="s">
        <v>4578</v>
      </c>
      <c r="BO2325" s="58" t="str">
        <f t="shared" si="36"/>
        <v>境内资产</v>
      </c>
      <c r="BP2325" s="58" t="str">
        <f>IF(M2325="",VLOOKUP(D2325,Sheet4!$A$1:$B$92,2,0),VLOOKUP(Q2325,Sheet4!$A$1:$B$92,2,0))</f>
        <v>保险资产管理产品</v>
      </c>
    </row>
    <row r="2326" spans="1:68" s="58" customFormat="1" ht="12.75" customHeight="1">
      <c r="A2326" s="137" t="s">
        <v>2292</v>
      </c>
      <c r="B2326" s="50" t="s">
        <v>2343</v>
      </c>
      <c r="C2326" s="252" t="s">
        <v>5552</v>
      </c>
      <c r="D2326" s="257" t="s">
        <v>689</v>
      </c>
      <c r="E2326" s="42" t="s">
        <v>3219</v>
      </c>
      <c r="F2326" s="42" t="s">
        <v>2343</v>
      </c>
      <c r="G2326" s="42"/>
      <c r="H2326" s="307">
        <v>2961887.2379521732</v>
      </c>
      <c r="I2326" s="315">
        <v>2008546.9258285202</v>
      </c>
      <c r="J2326" s="105">
        <v>0</v>
      </c>
      <c r="K2326" s="42">
        <v>0</v>
      </c>
      <c r="L2326" s="42" t="s">
        <v>4489</v>
      </c>
      <c r="M2326" s="50" t="s">
        <v>2379</v>
      </c>
      <c r="N2326" s="50" t="s">
        <v>5532</v>
      </c>
      <c r="O2326" s="137" t="s">
        <v>2381</v>
      </c>
      <c r="P2326" s="42" t="s">
        <v>64</v>
      </c>
      <c r="Q2326" s="42" t="s">
        <v>65</v>
      </c>
      <c r="R2326" s="42">
        <v>2</v>
      </c>
      <c r="S2326" s="137" t="s">
        <v>2254</v>
      </c>
      <c r="T2326" s="62">
        <v>16867538196.9</v>
      </c>
      <c r="U2326" s="62">
        <v>14487907740.719999</v>
      </c>
      <c r="Z2326" s="42" t="s">
        <v>280</v>
      </c>
      <c r="AJ2326" s="42"/>
      <c r="AW2326" s="42" t="s">
        <v>2412</v>
      </c>
      <c r="AX2326" s="42"/>
      <c r="AY2326" s="42"/>
      <c r="AZ2326" s="42"/>
      <c r="BA2326" s="42"/>
      <c r="BB2326" s="42"/>
      <c r="BN2326" s="128" t="s">
        <v>4578</v>
      </c>
      <c r="BO2326" s="58" t="str">
        <f t="shared" si="36"/>
        <v>境内资产</v>
      </c>
      <c r="BP2326" s="58" t="str">
        <f>IF(M2326="",VLOOKUP(D2326,Sheet4!$A$1:$B$92,2,0),VLOOKUP(Q2326,Sheet4!$A$1:$B$92,2,0))</f>
        <v>保险资产管理产品</v>
      </c>
    </row>
    <row r="2327" spans="1:68" s="58" customFormat="1" ht="12.75" customHeight="1">
      <c r="A2327" s="137" t="s">
        <v>2293</v>
      </c>
      <c r="B2327" s="50" t="s">
        <v>2344</v>
      </c>
      <c r="C2327" s="252" t="s">
        <v>5552</v>
      </c>
      <c r="D2327" s="257" t="s">
        <v>689</v>
      </c>
      <c r="E2327" s="42" t="s">
        <v>3250</v>
      </c>
      <c r="F2327" s="42" t="s">
        <v>2344</v>
      </c>
      <c r="G2327" s="42"/>
      <c r="H2327" s="307">
        <v>1978561.2330387412</v>
      </c>
      <c r="I2327" s="315">
        <v>1825159.2955532547</v>
      </c>
      <c r="J2327" s="105">
        <v>0</v>
      </c>
      <c r="K2327" s="42">
        <v>0</v>
      </c>
      <c r="L2327" s="42" t="s">
        <v>4489</v>
      </c>
      <c r="M2327" s="50" t="s">
        <v>2379</v>
      </c>
      <c r="N2327" s="50" t="s">
        <v>5532</v>
      </c>
      <c r="O2327" s="137" t="s">
        <v>2381</v>
      </c>
      <c r="P2327" s="42" t="s">
        <v>64</v>
      </c>
      <c r="Q2327" s="42" t="s">
        <v>65</v>
      </c>
      <c r="R2327" s="42">
        <v>2</v>
      </c>
      <c r="S2327" s="137" t="s">
        <v>2254</v>
      </c>
      <c r="T2327" s="62">
        <v>16867538196.9</v>
      </c>
      <c r="U2327" s="62">
        <v>14487907740.719999</v>
      </c>
      <c r="Z2327" s="42" t="s">
        <v>68</v>
      </c>
      <c r="AJ2327" s="42"/>
      <c r="AW2327" s="42" t="s">
        <v>2412</v>
      </c>
      <c r="AX2327" s="42"/>
      <c r="AY2327" s="42"/>
      <c r="AZ2327" s="42"/>
      <c r="BA2327" s="42"/>
      <c r="BB2327" s="42"/>
      <c r="BN2327" s="128" t="s">
        <v>4578</v>
      </c>
      <c r="BO2327" s="58" t="str">
        <f t="shared" si="36"/>
        <v>境内资产</v>
      </c>
      <c r="BP2327" s="58" t="str">
        <f>IF(M2327="",VLOOKUP(D2327,Sheet4!$A$1:$B$92,2,0),VLOOKUP(Q2327,Sheet4!$A$1:$B$92,2,0))</f>
        <v>保险资产管理产品</v>
      </c>
    </row>
    <row r="2328" spans="1:68" s="58" customFormat="1" ht="12.75" customHeight="1">
      <c r="A2328" s="137" t="s">
        <v>2294</v>
      </c>
      <c r="B2328" s="50" t="s">
        <v>2345</v>
      </c>
      <c r="C2328" s="252" t="s">
        <v>5552</v>
      </c>
      <c r="D2328" s="257" t="s">
        <v>689</v>
      </c>
      <c r="E2328" s="42" t="s">
        <v>3510</v>
      </c>
      <c r="F2328" s="42" t="s">
        <v>2345</v>
      </c>
      <c r="G2328" s="42"/>
      <c r="H2328" s="307">
        <v>3504824.4491311237</v>
      </c>
      <c r="I2328" s="315">
        <v>2792993.5617868989</v>
      </c>
      <c r="J2328" s="105">
        <v>0</v>
      </c>
      <c r="K2328" s="42">
        <v>0</v>
      </c>
      <c r="L2328" s="42" t="s">
        <v>4489</v>
      </c>
      <c r="M2328" s="50" t="s">
        <v>2379</v>
      </c>
      <c r="N2328" s="50" t="s">
        <v>5532</v>
      </c>
      <c r="O2328" s="137" t="s">
        <v>2381</v>
      </c>
      <c r="P2328" s="42" t="s">
        <v>64</v>
      </c>
      <c r="Q2328" s="42" t="s">
        <v>65</v>
      </c>
      <c r="R2328" s="42">
        <v>2</v>
      </c>
      <c r="S2328" s="137" t="s">
        <v>2254</v>
      </c>
      <c r="T2328" s="62">
        <v>16867538196.9</v>
      </c>
      <c r="U2328" s="62">
        <v>14487907740.719999</v>
      </c>
      <c r="Z2328" s="42" t="s">
        <v>68</v>
      </c>
      <c r="AJ2328" s="42"/>
      <c r="AW2328" s="42" t="s">
        <v>2412</v>
      </c>
      <c r="AX2328" s="42"/>
      <c r="AY2328" s="42"/>
      <c r="AZ2328" s="42"/>
      <c r="BA2328" s="42"/>
      <c r="BB2328" s="42"/>
      <c r="BN2328" s="128" t="s">
        <v>4578</v>
      </c>
      <c r="BO2328" s="58" t="str">
        <f t="shared" si="36"/>
        <v>境内资产</v>
      </c>
      <c r="BP2328" s="58" t="str">
        <f>IF(M2328="",VLOOKUP(D2328,Sheet4!$A$1:$B$92,2,0),VLOOKUP(Q2328,Sheet4!$A$1:$B$92,2,0))</f>
        <v>保险资产管理产品</v>
      </c>
    </row>
    <row r="2329" spans="1:68" s="58" customFormat="1" ht="12.75" customHeight="1">
      <c r="A2329" s="137" t="s">
        <v>1975</v>
      </c>
      <c r="B2329" s="50" t="s">
        <v>1976</v>
      </c>
      <c r="C2329" s="252" t="s">
        <v>5552</v>
      </c>
      <c r="D2329" s="257" t="s">
        <v>672</v>
      </c>
      <c r="E2329" s="42" t="s">
        <v>3108</v>
      </c>
      <c r="F2329" s="42" t="s">
        <v>1976</v>
      </c>
      <c r="G2329" s="42"/>
      <c r="H2329" s="307">
        <v>4959.3420065506261</v>
      </c>
      <c r="I2329" s="315">
        <v>4959.3420065506261</v>
      </c>
      <c r="J2329" s="105">
        <v>0</v>
      </c>
      <c r="K2329" s="42">
        <v>0</v>
      </c>
      <c r="L2329" s="42" t="s">
        <v>4489</v>
      </c>
      <c r="M2329" s="50" t="s">
        <v>2379</v>
      </c>
      <c r="N2329" s="50" t="s">
        <v>5532</v>
      </c>
      <c r="O2329" s="137" t="s">
        <v>2381</v>
      </c>
      <c r="P2329" s="42" t="s">
        <v>64</v>
      </c>
      <c r="Q2329" s="42" t="s">
        <v>65</v>
      </c>
      <c r="R2329" s="42">
        <v>2</v>
      </c>
      <c r="S2329" s="137" t="s">
        <v>2254</v>
      </c>
      <c r="T2329" s="62">
        <v>16867538196.9</v>
      </c>
      <c r="U2329" s="62">
        <v>14487907740.719999</v>
      </c>
      <c r="Z2329" s="42" t="s">
        <v>68</v>
      </c>
      <c r="AJ2329" s="42"/>
      <c r="AW2329" s="42" t="s">
        <v>2412</v>
      </c>
      <c r="AX2329" s="42"/>
      <c r="AY2329" s="42"/>
      <c r="AZ2329" s="42"/>
      <c r="BA2329" s="42"/>
      <c r="BB2329" s="42"/>
      <c r="BN2329" s="128" t="s">
        <v>4578</v>
      </c>
      <c r="BO2329" s="58" t="str">
        <f t="shared" si="36"/>
        <v>境内资产</v>
      </c>
      <c r="BP2329" s="58" t="str">
        <f>IF(M2329="",VLOOKUP(D2329,Sheet4!$A$1:$B$92,2,0),VLOOKUP(Q2329,Sheet4!$A$1:$B$92,2,0))</f>
        <v>保险资产管理产品</v>
      </c>
    </row>
    <row r="2330" spans="1:68" s="58" customFormat="1" ht="12.75" customHeight="1">
      <c r="A2330" s="137" t="s">
        <v>2123</v>
      </c>
      <c r="B2330" s="50" t="s">
        <v>2346</v>
      </c>
      <c r="C2330" s="252" t="s">
        <v>5552</v>
      </c>
      <c r="D2330" s="257" t="s">
        <v>689</v>
      </c>
      <c r="E2330" s="42" t="s">
        <v>4368</v>
      </c>
      <c r="F2330" s="42" t="s">
        <v>2346</v>
      </c>
      <c r="G2330" s="42"/>
      <c r="H2330" s="307">
        <v>67829.710024900211</v>
      </c>
      <c r="I2330" s="315">
        <v>67829.710024900211</v>
      </c>
      <c r="J2330" s="105">
        <v>0</v>
      </c>
      <c r="K2330" s="42">
        <v>0</v>
      </c>
      <c r="L2330" s="42" t="s">
        <v>4489</v>
      </c>
      <c r="M2330" s="50" t="s">
        <v>2379</v>
      </c>
      <c r="N2330" s="50" t="s">
        <v>5532</v>
      </c>
      <c r="O2330" s="137" t="s">
        <v>2381</v>
      </c>
      <c r="P2330" s="42" t="s">
        <v>64</v>
      </c>
      <c r="Q2330" s="42" t="s">
        <v>65</v>
      </c>
      <c r="R2330" s="42">
        <v>2</v>
      </c>
      <c r="S2330" s="137" t="s">
        <v>2254</v>
      </c>
      <c r="T2330" s="62">
        <v>16867538196.9</v>
      </c>
      <c r="U2330" s="62">
        <v>14487907740.719999</v>
      </c>
      <c r="Z2330" s="42" t="s">
        <v>68</v>
      </c>
      <c r="AJ2330" s="42"/>
      <c r="AW2330" s="42" t="s">
        <v>2412</v>
      </c>
      <c r="AX2330" s="42"/>
      <c r="AY2330" s="42"/>
      <c r="AZ2330" s="42"/>
      <c r="BA2330" s="42"/>
      <c r="BB2330" s="42"/>
      <c r="BN2330" s="128" t="s">
        <v>4578</v>
      </c>
      <c r="BO2330" s="58" t="str">
        <f t="shared" si="36"/>
        <v>境内资产</v>
      </c>
      <c r="BP2330" s="58" t="str">
        <f>IF(M2330="",VLOOKUP(D2330,Sheet4!$A$1:$B$92,2,0),VLOOKUP(Q2330,Sheet4!$A$1:$B$92,2,0))</f>
        <v>保险资产管理产品</v>
      </c>
    </row>
    <row r="2331" spans="1:68" s="58" customFormat="1" ht="12.75" customHeight="1">
      <c r="A2331" s="137" t="s">
        <v>1615</v>
      </c>
      <c r="B2331" s="50" t="s">
        <v>1616</v>
      </c>
      <c r="C2331" s="252" t="s">
        <v>5552</v>
      </c>
      <c r="D2331" s="257" t="s">
        <v>689</v>
      </c>
      <c r="E2331" s="42" t="s">
        <v>1617</v>
      </c>
      <c r="F2331" s="42" t="s">
        <v>1616</v>
      </c>
      <c r="G2331" s="42"/>
      <c r="H2331" s="307">
        <v>49211.533784891719</v>
      </c>
      <c r="I2331" s="315">
        <v>49211.533784891719</v>
      </c>
      <c r="J2331" s="105">
        <v>0</v>
      </c>
      <c r="K2331" s="42">
        <v>0</v>
      </c>
      <c r="L2331" s="42" t="s">
        <v>4489</v>
      </c>
      <c r="M2331" s="50" t="s">
        <v>2379</v>
      </c>
      <c r="N2331" s="50" t="s">
        <v>5532</v>
      </c>
      <c r="O2331" s="137" t="s">
        <v>2381</v>
      </c>
      <c r="P2331" s="42" t="s">
        <v>64</v>
      </c>
      <c r="Q2331" s="42" t="s">
        <v>65</v>
      </c>
      <c r="R2331" s="42">
        <v>2</v>
      </c>
      <c r="S2331" s="137" t="s">
        <v>2254</v>
      </c>
      <c r="T2331" s="62">
        <v>16867538196.9</v>
      </c>
      <c r="U2331" s="62">
        <v>14487907740.719999</v>
      </c>
      <c r="Z2331" s="42" t="s">
        <v>68</v>
      </c>
      <c r="AJ2331" s="42"/>
      <c r="AW2331" s="42" t="s">
        <v>2412</v>
      </c>
      <c r="AX2331" s="42"/>
      <c r="AY2331" s="42"/>
      <c r="AZ2331" s="42"/>
      <c r="BA2331" s="42"/>
      <c r="BB2331" s="42"/>
      <c r="BN2331" s="128" t="s">
        <v>4578</v>
      </c>
      <c r="BO2331" s="58" t="str">
        <f t="shared" si="36"/>
        <v>境内资产</v>
      </c>
      <c r="BP2331" s="58" t="str">
        <f>IF(M2331="",VLOOKUP(D2331,Sheet4!$A$1:$B$92,2,0),VLOOKUP(Q2331,Sheet4!$A$1:$B$92,2,0))</f>
        <v>保险资产管理产品</v>
      </c>
    </row>
    <row r="2332" spans="1:68" s="58" customFormat="1" ht="12.75" customHeight="1">
      <c r="A2332" s="137" t="s">
        <v>1654</v>
      </c>
      <c r="B2332" s="50" t="s">
        <v>1655</v>
      </c>
      <c r="C2332" s="252" t="s">
        <v>5552</v>
      </c>
      <c r="D2332" s="257" t="s">
        <v>672</v>
      </c>
      <c r="E2332" s="42" t="s">
        <v>1656</v>
      </c>
      <c r="F2332" s="42" t="s">
        <v>1655</v>
      </c>
      <c r="G2332" s="42"/>
      <c r="H2332" s="307">
        <v>90538.934737621457</v>
      </c>
      <c r="I2332" s="315">
        <v>122395.22658974752</v>
      </c>
      <c r="J2332" s="105">
        <v>0</v>
      </c>
      <c r="K2332" s="42">
        <v>0</v>
      </c>
      <c r="L2332" s="42" t="s">
        <v>4489</v>
      </c>
      <c r="M2332" s="50" t="s">
        <v>2379</v>
      </c>
      <c r="N2332" s="50" t="s">
        <v>5532</v>
      </c>
      <c r="O2332" s="137" t="s">
        <v>2381</v>
      </c>
      <c r="P2332" s="42" t="s">
        <v>64</v>
      </c>
      <c r="Q2332" s="42" t="s">
        <v>65</v>
      </c>
      <c r="R2332" s="42">
        <v>2</v>
      </c>
      <c r="S2332" s="137" t="s">
        <v>2254</v>
      </c>
      <c r="T2332" s="62">
        <v>16867538196.9</v>
      </c>
      <c r="U2332" s="62">
        <v>14487907740.719999</v>
      </c>
      <c r="Z2332" s="42" t="s">
        <v>68</v>
      </c>
      <c r="AJ2332" s="42"/>
      <c r="AW2332" s="42" t="s">
        <v>2412</v>
      </c>
      <c r="AX2332" s="42"/>
      <c r="AY2332" s="42"/>
      <c r="AZ2332" s="42"/>
      <c r="BA2332" s="42"/>
      <c r="BB2332" s="42"/>
      <c r="BN2332" s="128" t="s">
        <v>4578</v>
      </c>
      <c r="BO2332" s="58" t="str">
        <f t="shared" si="36"/>
        <v>境内资产</v>
      </c>
      <c r="BP2332" s="58" t="str">
        <f>IF(M2332="",VLOOKUP(D2332,Sheet4!$A$1:$B$92,2,0),VLOOKUP(Q2332,Sheet4!$A$1:$B$92,2,0))</f>
        <v>保险资产管理产品</v>
      </c>
    </row>
    <row r="2333" spans="1:68" s="58" customFormat="1" ht="12.75" customHeight="1">
      <c r="A2333" s="137" t="s">
        <v>1734</v>
      </c>
      <c r="B2333" s="50" t="s">
        <v>1735</v>
      </c>
      <c r="C2333" s="252" t="s">
        <v>5552</v>
      </c>
      <c r="D2333" s="257" t="s">
        <v>678</v>
      </c>
      <c r="E2333" s="42" t="s">
        <v>1736</v>
      </c>
      <c r="F2333" s="42" t="s">
        <v>1735</v>
      </c>
      <c r="G2333" s="42"/>
      <c r="H2333" s="307">
        <v>19077.926802900693</v>
      </c>
      <c r="I2333" s="315">
        <v>8462.6758267320856</v>
      </c>
      <c r="J2333" s="105">
        <v>0</v>
      </c>
      <c r="K2333" s="42">
        <v>0</v>
      </c>
      <c r="L2333" s="42" t="s">
        <v>4489</v>
      </c>
      <c r="M2333" s="50" t="s">
        <v>2379</v>
      </c>
      <c r="N2333" s="50" t="s">
        <v>5532</v>
      </c>
      <c r="O2333" s="137" t="s">
        <v>2381</v>
      </c>
      <c r="P2333" s="42" t="s">
        <v>64</v>
      </c>
      <c r="Q2333" s="42" t="s">
        <v>65</v>
      </c>
      <c r="R2333" s="42">
        <v>2</v>
      </c>
      <c r="S2333" s="137" t="s">
        <v>2254</v>
      </c>
      <c r="T2333" s="62">
        <v>16867538196.9</v>
      </c>
      <c r="U2333" s="62">
        <v>14487907740.719999</v>
      </c>
      <c r="Z2333" s="42" t="s">
        <v>68</v>
      </c>
      <c r="AJ2333" s="42"/>
      <c r="AW2333" s="42" t="s">
        <v>2412</v>
      </c>
      <c r="AX2333" s="42"/>
      <c r="AY2333" s="42"/>
      <c r="AZ2333" s="42"/>
      <c r="BA2333" s="42"/>
      <c r="BB2333" s="42"/>
      <c r="BN2333" s="128" t="s">
        <v>4578</v>
      </c>
      <c r="BO2333" s="58" t="str">
        <f t="shared" si="36"/>
        <v>境内资产</v>
      </c>
      <c r="BP2333" s="58" t="str">
        <f>IF(M2333="",VLOOKUP(D2333,Sheet4!$A$1:$B$92,2,0),VLOOKUP(Q2333,Sheet4!$A$1:$B$92,2,0))</f>
        <v>保险资产管理产品</v>
      </c>
    </row>
    <row r="2334" spans="1:68" s="58" customFormat="1" ht="12.75" customHeight="1">
      <c r="A2334" s="137" t="s">
        <v>1737</v>
      </c>
      <c r="B2334" s="50" t="s">
        <v>1738</v>
      </c>
      <c r="C2334" s="252" t="s">
        <v>5552</v>
      </c>
      <c r="D2334" s="257" t="s">
        <v>678</v>
      </c>
      <c r="E2334" s="42" t="s">
        <v>1739</v>
      </c>
      <c r="F2334" s="42" t="s">
        <v>1738</v>
      </c>
      <c r="G2334" s="42"/>
      <c r="H2334" s="307">
        <v>6450.2803374944915</v>
      </c>
      <c r="I2334" s="315">
        <v>3700.3398355827662</v>
      </c>
      <c r="J2334" s="105">
        <v>0</v>
      </c>
      <c r="K2334" s="42">
        <v>0</v>
      </c>
      <c r="L2334" s="42" t="s">
        <v>4489</v>
      </c>
      <c r="M2334" s="50" t="s">
        <v>2379</v>
      </c>
      <c r="N2334" s="50" t="s">
        <v>5532</v>
      </c>
      <c r="O2334" s="137" t="s">
        <v>2381</v>
      </c>
      <c r="P2334" s="42" t="s">
        <v>64</v>
      </c>
      <c r="Q2334" s="42" t="s">
        <v>65</v>
      </c>
      <c r="R2334" s="42">
        <v>2</v>
      </c>
      <c r="S2334" s="137" t="s">
        <v>2254</v>
      </c>
      <c r="T2334" s="62">
        <v>16867538196.9</v>
      </c>
      <c r="U2334" s="62">
        <v>14487907740.719999</v>
      </c>
      <c r="Z2334" s="42" t="s">
        <v>68</v>
      </c>
      <c r="AJ2334" s="42"/>
      <c r="AW2334" s="42" t="s">
        <v>2412</v>
      </c>
      <c r="AX2334" s="42"/>
      <c r="AY2334" s="42"/>
      <c r="AZ2334" s="42"/>
      <c r="BA2334" s="42"/>
      <c r="BB2334" s="42"/>
      <c r="BN2334" s="128" t="s">
        <v>4578</v>
      </c>
      <c r="BO2334" s="58" t="str">
        <f t="shared" si="36"/>
        <v>境内资产</v>
      </c>
      <c r="BP2334" s="58" t="str">
        <f>IF(M2334="",VLOOKUP(D2334,Sheet4!$A$1:$B$92,2,0),VLOOKUP(Q2334,Sheet4!$A$1:$B$92,2,0))</f>
        <v>保险资产管理产品</v>
      </c>
    </row>
    <row r="2335" spans="1:68" s="58" customFormat="1" ht="12.75" customHeight="1">
      <c r="A2335" s="137" t="s">
        <v>1743</v>
      </c>
      <c r="B2335" s="50" t="s">
        <v>1744</v>
      </c>
      <c r="C2335" s="252" t="s">
        <v>5552</v>
      </c>
      <c r="D2335" s="257" t="s">
        <v>678</v>
      </c>
      <c r="E2335" s="42" t="s">
        <v>1745</v>
      </c>
      <c r="F2335" s="42" t="s">
        <v>1744</v>
      </c>
      <c r="G2335" s="42"/>
      <c r="H2335" s="307">
        <v>14378.844313555499</v>
      </c>
      <c r="I2335" s="315">
        <v>9792.4265105256727</v>
      </c>
      <c r="J2335" s="105">
        <v>0</v>
      </c>
      <c r="K2335" s="42">
        <v>0</v>
      </c>
      <c r="L2335" s="42" t="s">
        <v>4489</v>
      </c>
      <c r="M2335" s="50" t="s">
        <v>2379</v>
      </c>
      <c r="N2335" s="50" t="s">
        <v>5532</v>
      </c>
      <c r="O2335" s="137" t="s">
        <v>2381</v>
      </c>
      <c r="P2335" s="42" t="s">
        <v>64</v>
      </c>
      <c r="Q2335" s="42" t="s">
        <v>65</v>
      </c>
      <c r="R2335" s="42">
        <v>2</v>
      </c>
      <c r="S2335" s="137" t="s">
        <v>2254</v>
      </c>
      <c r="T2335" s="62">
        <v>16867538196.9</v>
      </c>
      <c r="U2335" s="62">
        <v>14487907740.719999</v>
      </c>
      <c r="Z2335" s="42" t="s">
        <v>68</v>
      </c>
      <c r="AJ2335" s="42"/>
      <c r="AW2335" s="42" t="s">
        <v>2412</v>
      </c>
      <c r="AX2335" s="42"/>
      <c r="AY2335" s="42"/>
      <c r="AZ2335" s="42"/>
      <c r="BA2335" s="42"/>
      <c r="BB2335" s="42"/>
      <c r="BN2335" s="128" t="s">
        <v>4578</v>
      </c>
      <c r="BO2335" s="58" t="str">
        <f t="shared" si="36"/>
        <v>境内资产</v>
      </c>
      <c r="BP2335" s="58" t="str">
        <f>IF(M2335="",VLOOKUP(D2335,Sheet4!$A$1:$B$92,2,0),VLOOKUP(Q2335,Sheet4!$A$1:$B$92,2,0))</f>
        <v>保险资产管理产品</v>
      </c>
    </row>
    <row r="2336" spans="1:68" s="58" customFormat="1" ht="12.75" customHeight="1">
      <c r="A2336" s="137" t="s">
        <v>2011</v>
      </c>
      <c r="B2336" s="50" t="s">
        <v>2012</v>
      </c>
      <c r="C2336" s="252" t="s">
        <v>5552</v>
      </c>
      <c r="D2336" s="257" t="s">
        <v>678</v>
      </c>
      <c r="E2336" s="42" t="s">
        <v>2792</v>
      </c>
      <c r="F2336" s="42" t="s">
        <v>2012</v>
      </c>
      <c r="G2336" s="42"/>
      <c r="H2336" s="307">
        <v>8437.3664419773886</v>
      </c>
      <c r="I2336" s="315">
        <v>5518.7233218111733</v>
      </c>
      <c r="J2336" s="105">
        <v>0</v>
      </c>
      <c r="K2336" s="42">
        <v>0</v>
      </c>
      <c r="L2336" s="42" t="s">
        <v>4489</v>
      </c>
      <c r="M2336" s="50" t="s">
        <v>2379</v>
      </c>
      <c r="N2336" s="50" t="s">
        <v>5532</v>
      </c>
      <c r="O2336" s="137" t="s">
        <v>2381</v>
      </c>
      <c r="P2336" s="42" t="s">
        <v>64</v>
      </c>
      <c r="Q2336" s="42" t="s">
        <v>65</v>
      </c>
      <c r="R2336" s="42">
        <v>2</v>
      </c>
      <c r="S2336" s="137" t="s">
        <v>2254</v>
      </c>
      <c r="T2336" s="62">
        <v>16867538196.9</v>
      </c>
      <c r="U2336" s="62">
        <v>14487907740.719999</v>
      </c>
      <c r="Z2336" s="42" t="s">
        <v>68</v>
      </c>
      <c r="AJ2336" s="42"/>
      <c r="AW2336" s="42" t="s">
        <v>2412</v>
      </c>
      <c r="AX2336" s="42"/>
      <c r="AY2336" s="42"/>
      <c r="AZ2336" s="42"/>
      <c r="BA2336" s="42"/>
      <c r="BB2336" s="42"/>
      <c r="BN2336" s="128" t="s">
        <v>4578</v>
      </c>
      <c r="BO2336" s="58" t="str">
        <f t="shared" si="36"/>
        <v>境内资产</v>
      </c>
      <c r="BP2336" s="58" t="str">
        <f>IF(M2336="",VLOOKUP(D2336,Sheet4!$A$1:$B$92,2,0),VLOOKUP(Q2336,Sheet4!$A$1:$B$92,2,0))</f>
        <v>保险资产管理产品</v>
      </c>
    </row>
    <row r="2337" spans="1:68" s="58" customFormat="1" ht="12.75" customHeight="1">
      <c r="A2337" s="137" t="s">
        <v>2013</v>
      </c>
      <c r="B2337" s="50" t="s">
        <v>2014</v>
      </c>
      <c r="C2337" s="252" t="s">
        <v>5552</v>
      </c>
      <c r="D2337" s="257" t="s">
        <v>678</v>
      </c>
      <c r="E2337" s="42" t="s">
        <v>2793</v>
      </c>
      <c r="F2337" s="42" t="s">
        <v>2014</v>
      </c>
      <c r="G2337" s="42"/>
      <c r="H2337" s="307">
        <v>4135.8688382227356</v>
      </c>
      <c r="I2337" s="315">
        <v>4315.689222493289</v>
      </c>
      <c r="J2337" s="105">
        <v>0</v>
      </c>
      <c r="K2337" s="42">
        <v>0</v>
      </c>
      <c r="L2337" s="42" t="s">
        <v>4489</v>
      </c>
      <c r="M2337" s="50" t="s">
        <v>2379</v>
      </c>
      <c r="N2337" s="50" t="s">
        <v>5532</v>
      </c>
      <c r="O2337" s="137" t="s">
        <v>2381</v>
      </c>
      <c r="P2337" s="42" t="s">
        <v>64</v>
      </c>
      <c r="Q2337" s="42" t="s">
        <v>65</v>
      </c>
      <c r="R2337" s="42">
        <v>2</v>
      </c>
      <c r="S2337" s="137" t="s">
        <v>2254</v>
      </c>
      <c r="T2337" s="62">
        <v>16867538196.9</v>
      </c>
      <c r="U2337" s="62">
        <v>14487907740.719999</v>
      </c>
      <c r="Z2337" s="42" t="s">
        <v>68</v>
      </c>
      <c r="AJ2337" s="42"/>
      <c r="AW2337" s="42" t="s">
        <v>2412</v>
      </c>
      <c r="AX2337" s="42"/>
      <c r="AY2337" s="42"/>
      <c r="AZ2337" s="42"/>
      <c r="BA2337" s="42"/>
      <c r="BB2337" s="42"/>
      <c r="BN2337" s="128" t="s">
        <v>4578</v>
      </c>
      <c r="BO2337" s="58" t="str">
        <f t="shared" si="36"/>
        <v>境内资产</v>
      </c>
      <c r="BP2337" s="58" t="str">
        <f>IF(M2337="",VLOOKUP(D2337,Sheet4!$A$1:$B$92,2,0),VLOOKUP(Q2337,Sheet4!$A$1:$B$92,2,0))</f>
        <v>保险资产管理产品</v>
      </c>
    </row>
    <row r="2338" spans="1:68" s="58" customFormat="1" ht="12.75" customHeight="1">
      <c r="A2338" s="137" t="s">
        <v>2019</v>
      </c>
      <c r="B2338" s="50" t="s">
        <v>2020</v>
      </c>
      <c r="C2338" s="252" t="s">
        <v>5552</v>
      </c>
      <c r="D2338" s="257" t="s">
        <v>678</v>
      </c>
      <c r="E2338" s="42" t="s">
        <v>2795</v>
      </c>
      <c r="F2338" s="42" t="s">
        <v>2020</v>
      </c>
      <c r="G2338" s="42"/>
      <c r="H2338" s="307">
        <v>1401.5171608326339</v>
      </c>
      <c r="I2338" s="315">
        <v>2942.1161773204149</v>
      </c>
      <c r="J2338" s="105">
        <v>0</v>
      </c>
      <c r="K2338" s="42">
        <v>0</v>
      </c>
      <c r="L2338" s="42" t="s">
        <v>4489</v>
      </c>
      <c r="M2338" s="50" t="s">
        <v>2379</v>
      </c>
      <c r="N2338" s="50" t="s">
        <v>5532</v>
      </c>
      <c r="O2338" s="137" t="s">
        <v>2381</v>
      </c>
      <c r="P2338" s="42" t="s">
        <v>64</v>
      </c>
      <c r="Q2338" s="42" t="s">
        <v>65</v>
      </c>
      <c r="R2338" s="42">
        <v>2</v>
      </c>
      <c r="S2338" s="137" t="s">
        <v>2254</v>
      </c>
      <c r="T2338" s="62">
        <v>16867538196.9</v>
      </c>
      <c r="U2338" s="62">
        <v>14487907740.719999</v>
      </c>
      <c r="Z2338" s="42" t="s">
        <v>68</v>
      </c>
      <c r="AJ2338" s="42"/>
      <c r="AW2338" s="42" t="s">
        <v>2412</v>
      </c>
      <c r="AX2338" s="42"/>
      <c r="AY2338" s="42"/>
      <c r="AZ2338" s="42"/>
      <c r="BA2338" s="42"/>
      <c r="BB2338" s="42"/>
      <c r="BN2338" s="128" t="s">
        <v>4578</v>
      </c>
      <c r="BO2338" s="58" t="str">
        <f t="shared" si="36"/>
        <v>境内资产</v>
      </c>
      <c r="BP2338" s="58" t="str">
        <f>IF(M2338="",VLOOKUP(D2338,Sheet4!$A$1:$B$92,2,0),VLOOKUP(Q2338,Sheet4!$A$1:$B$92,2,0))</f>
        <v>保险资产管理产品</v>
      </c>
    </row>
    <row r="2339" spans="1:68" s="58" customFormat="1" ht="12.75" customHeight="1">
      <c r="A2339" s="137" t="s">
        <v>1755</v>
      </c>
      <c r="B2339" s="50" t="s">
        <v>1756</v>
      </c>
      <c r="C2339" s="252" t="s">
        <v>5552</v>
      </c>
      <c r="D2339" s="257" t="s">
        <v>678</v>
      </c>
      <c r="E2339" s="42" t="s">
        <v>1757</v>
      </c>
      <c r="F2339" s="42" t="s">
        <v>1756</v>
      </c>
      <c r="G2339" s="42"/>
      <c r="H2339" s="307">
        <v>8640.7197636499841</v>
      </c>
      <c r="I2339" s="315">
        <v>6883.0348886510983</v>
      </c>
      <c r="J2339" s="105">
        <v>0</v>
      </c>
      <c r="K2339" s="42">
        <v>0</v>
      </c>
      <c r="L2339" s="42" t="s">
        <v>4489</v>
      </c>
      <c r="M2339" s="50" t="s">
        <v>2379</v>
      </c>
      <c r="N2339" s="50" t="s">
        <v>5532</v>
      </c>
      <c r="O2339" s="137" t="s">
        <v>2381</v>
      </c>
      <c r="P2339" s="42" t="s">
        <v>64</v>
      </c>
      <c r="Q2339" s="42" t="s">
        <v>65</v>
      </c>
      <c r="R2339" s="42">
        <v>2</v>
      </c>
      <c r="S2339" s="137" t="s">
        <v>2254</v>
      </c>
      <c r="T2339" s="62">
        <v>16867538196.9</v>
      </c>
      <c r="U2339" s="62">
        <v>14487907740.719999</v>
      </c>
      <c r="Z2339" s="42" t="s">
        <v>68</v>
      </c>
      <c r="AJ2339" s="42"/>
      <c r="AW2339" s="42" t="s">
        <v>2412</v>
      </c>
      <c r="AX2339" s="42"/>
      <c r="AY2339" s="42"/>
      <c r="AZ2339" s="42"/>
      <c r="BA2339" s="42"/>
      <c r="BB2339" s="42"/>
      <c r="BN2339" s="128" t="s">
        <v>4578</v>
      </c>
      <c r="BO2339" s="58" t="str">
        <f t="shared" si="36"/>
        <v>境内资产</v>
      </c>
      <c r="BP2339" s="58" t="str">
        <f>IF(M2339="",VLOOKUP(D2339,Sheet4!$A$1:$B$92,2,0),VLOOKUP(Q2339,Sheet4!$A$1:$B$92,2,0))</f>
        <v>保险资产管理产品</v>
      </c>
    </row>
    <row r="2340" spans="1:68" s="58" customFormat="1" ht="12.75" customHeight="1">
      <c r="A2340" s="137" t="s">
        <v>1758</v>
      </c>
      <c r="B2340" s="50" t="s">
        <v>1759</v>
      </c>
      <c r="C2340" s="252" t="s">
        <v>5552</v>
      </c>
      <c r="D2340" s="257" t="s">
        <v>678</v>
      </c>
      <c r="E2340" s="42" t="s">
        <v>1760</v>
      </c>
      <c r="F2340" s="42" t="s">
        <v>1759</v>
      </c>
      <c r="G2340" s="42"/>
      <c r="H2340" s="307">
        <v>19878.296175602743</v>
      </c>
      <c r="I2340" s="315">
        <v>10507.785891374213</v>
      </c>
      <c r="J2340" s="105">
        <v>0</v>
      </c>
      <c r="K2340" s="42">
        <v>0</v>
      </c>
      <c r="L2340" s="42" t="s">
        <v>4489</v>
      </c>
      <c r="M2340" s="50" t="s">
        <v>2379</v>
      </c>
      <c r="N2340" s="50" t="s">
        <v>5532</v>
      </c>
      <c r="O2340" s="137" t="s">
        <v>2381</v>
      </c>
      <c r="P2340" s="42" t="s">
        <v>64</v>
      </c>
      <c r="Q2340" s="42" t="s">
        <v>65</v>
      </c>
      <c r="R2340" s="42">
        <v>2</v>
      </c>
      <c r="S2340" s="137" t="s">
        <v>2254</v>
      </c>
      <c r="T2340" s="62">
        <v>16867538196.9</v>
      </c>
      <c r="U2340" s="62">
        <v>14487907740.719999</v>
      </c>
      <c r="Z2340" s="42" t="s">
        <v>68</v>
      </c>
      <c r="AJ2340" s="42"/>
      <c r="AW2340" s="42" t="s">
        <v>2412</v>
      </c>
      <c r="AX2340" s="42"/>
      <c r="AY2340" s="42"/>
      <c r="AZ2340" s="42"/>
      <c r="BA2340" s="42"/>
      <c r="BB2340" s="42"/>
      <c r="BN2340" s="128" t="s">
        <v>4578</v>
      </c>
      <c r="BO2340" s="58" t="str">
        <f t="shared" si="36"/>
        <v>境内资产</v>
      </c>
      <c r="BP2340" s="58" t="str">
        <f>IF(M2340="",VLOOKUP(D2340,Sheet4!$A$1:$B$92,2,0),VLOOKUP(Q2340,Sheet4!$A$1:$B$92,2,0))</f>
        <v>保险资产管理产品</v>
      </c>
    </row>
    <row r="2341" spans="1:68" s="58" customFormat="1" ht="12.75" customHeight="1">
      <c r="A2341" s="137" t="s">
        <v>1761</v>
      </c>
      <c r="B2341" s="50" t="s">
        <v>1762</v>
      </c>
      <c r="C2341" s="252" t="s">
        <v>5552</v>
      </c>
      <c r="D2341" s="257" t="s">
        <v>678</v>
      </c>
      <c r="E2341" s="42" t="s">
        <v>1763</v>
      </c>
      <c r="F2341" s="42" t="s">
        <v>1762</v>
      </c>
      <c r="G2341" s="42"/>
      <c r="H2341" s="307">
        <v>3135.7090185947072</v>
      </c>
      <c r="I2341" s="315">
        <v>3690.8587963410619</v>
      </c>
      <c r="J2341" s="105">
        <v>0</v>
      </c>
      <c r="K2341" s="42">
        <v>0</v>
      </c>
      <c r="L2341" s="42" t="s">
        <v>4489</v>
      </c>
      <c r="M2341" s="50" t="s">
        <v>2379</v>
      </c>
      <c r="N2341" s="50" t="s">
        <v>5532</v>
      </c>
      <c r="O2341" s="137" t="s">
        <v>2381</v>
      </c>
      <c r="P2341" s="42" t="s">
        <v>64</v>
      </c>
      <c r="Q2341" s="42" t="s">
        <v>65</v>
      </c>
      <c r="R2341" s="42">
        <v>2</v>
      </c>
      <c r="S2341" s="137" t="s">
        <v>2254</v>
      </c>
      <c r="T2341" s="62">
        <v>16867538196.9</v>
      </c>
      <c r="U2341" s="62">
        <v>14487907740.719999</v>
      </c>
      <c r="Z2341" s="42" t="s">
        <v>68</v>
      </c>
      <c r="AJ2341" s="42"/>
      <c r="AW2341" s="42" t="s">
        <v>2412</v>
      </c>
      <c r="AX2341" s="42"/>
      <c r="AY2341" s="42"/>
      <c r="AZ2341" s="42"/>
      <c r="BA2341" s="42"/>
      <c r="BB2341" s="42"/>
      <c r="BN2341" s="128" t="s">
        <v>4578</v>
      </c>
      <c r="BO2341" s="58" t="str">
        <f t="shared" si="36"/>
        <v>境内资产</v>
      </c>
      <c r="BP2341" s="58" t="str">
        <f>IF(M2341="",VLOOKUP(D2341,Sheet4!$A$1:$B$92,2,0),VLOOKUP(Q2341,Sheet4!$A$1:$B$92,2,0))</f>
        <v>保险资产管理产品</v>
      </c>
    </row>
    <row r="2342" spans="1:68" s="58" customFormat="1" ht="12.75" customHeight="1">
      <c r="A2342" s="137" t="s">
        <v>1621</v>
      </c>
      <c r="B2342" s="50" t="s">
        <v>1622</v>
      </c>
      <c r="C2342" s="252" t="s">
        <v>5552</v>
      </c>
      <c r="D2342" s="257" t="s">
        <v>678</v>
      </c>
      <c r="E2342" s="42" t="s">
        <v>1623</v>
      </c>
      <c r="F2342" s="42" t="s">
        <v>1622</v>
      </c>
      <c r="G2342" s="42"/>
      <c r="H2342" s="307">
        <v>3238.6032444704651</v>
      </c>
      <c r="I2342" s="315">
        <v>3125.9884583616335</v>
      </c>
      <c r="J2342" s="105">
        <v>0</v>
      </c>
      <c r="K2342" s="42">
        <v>0</v>
      </c>
      <c r="L2342" s="42" t="s">
        <v>4489</v>
      </c>
      <c r="M2342" s="50" t="s">
        <v>2379</v>
      </c>
      <c r="N2342" s="50" t="s">
        <v>5532</v>
      </c>
      <c r="O2342" s="137" t="s">
        <v>2381</v>
      </c>
      <c r="P2342" s="42" t="s">
        <v>64</v>
      </c>
      <c r="Q2342" s="42" t="s">
        <v>65</v>
      </c>
      <c r="R2342" s="42">
        <v>2</v>
      </c>
      <c r="S2342" s="137" t="s">
        <v>2254</v>
      </c>
      <c r="T2342" s="62">
        <v>16867538196.9</v>
      </c>
      <c r="U2342" s="62">
        <v>14487907740.719999</v>
      </c>
      <c r="Z2342" s="42" t="s">
        <v>68</v>
      </c>
      <c r="AJ2342" s="42"/>
      <c r="AW2342" s="42" t="s">
        <v>2412</v>
      </c>
      <c r="AX2342" s="42"/>
      <c r="AY2342" s="42"/>
      <c r="AZ2342" s="42"/>
      <c r="BA2342" s="42"/>
      <c r="BB2342" s="42"/>
      <c r="BN2342" s="128" t="s">
        <v>4578</v>
      </c>
      <c r="BO2342" s="58" t="str">
        <f t="shared" si="36"/>
        <v>境内资产</v>
      </c>
      <c r="BP2342" s="58" t="str">
        <f>IF(M2342="",VLOOKUP(D2342,Sheet4!$A$1:$B$92,2,0),VLOOKUP(Q2342,Sheet4!$A$1:$B$92,2,0))</f>
        <v>保险资产管理产品</v>
      </c>
    </row>
    <row r="2343" spans="1:68" s="58" customFormat="1" ht="12.75" customHeight="1">
      <c r="A2343" s="137" t="s">
        <v>2035</v>
      </c>
      <c r="B2343" s="50" t="s">
        <v>2036</v>
      </c>
      <c r="C2343" s="252" t="s">
        <v>5552</v>
      </c>
      <c r="D2343" s="257" t="s">
        <v>678</v>
      </c>
      <c r="E2343" s="42" t="s">
        <v>4460</v>
      </c>
      <c r="F2343" s="42" t="s">
        <v>2036</v>
      </c>
      <c r="G2343" s="42"/>
      <c r="H2343" s="307">
        <v>33962.340048989085</v>
      </c>
      <c r="I2343" s="315">
        <v>27053.41693318748</v>
      </c>
      <c r="J2343" s="105">
        <v>0</v>
      </c>
      <c r="K2343" s="42">
        <v>0</v>
      </c>
      <c r="L2343" s="42" t="s">
        <v>4489</v>
      </c>
      <c r="M2343" s="50" t="s">
        <v>2379</v>
      </c>
      <c r="N2343" s="50" t="s">
        <v>5532</v>
      </c>
      <c r="O2343" s="137" t="s">
        <v>2381</v>
      </c>
      <c r="P2343" s="42" t="s">
        <v>64</v>
      </c>
      <c r="Q2343" s="42" t="s">
        <v>65</v>
      </c>
      <c r="R2343" s="42">
        <v>2</v>
      </c>
      <c r="S2343" s="137" t="s">
        <v>2254</v>
      </c>
      <c r="T2343" s="62">
        <v>16867538196.9</v>
      </c>
      <c r="U2343" s="62">
        <v>14487907740.719999</v>
      </c>
      <c r="Z2343" s="42" t="s">
        <v>68</v>
      </c>
      <c r="AJ2343" s="42"/>
      <c r="AW2343" s="42" t="s">
        <v>2412</v>
      </c>
      <c r="AX2343" s="42"/>
      <c r="AY2343" s="42"/>
      <c r="AZ2343" s="42"/>
      <c r="BA2343" s="42"/>
      <c r="BB2343" s="42"/>
      <c r="BN2343" s="128" t="s">
        <v>4578</v>
      </c>
      <c r="BO2343" s="58" t="str">
        <f t="shared" si="36"/>
        <v>境内资产</v>
      </c>
      <c r="BP2343" s="58" t="str">
        <f>IF(M2343="",VLOOKUP(D2343,Sheet4!$A$1:$B$92,2,0),VLOOKUP(Q2343,Sheet4!$A$1:$B$92,2,0))</f>
        <v>保险资产管理产品</v>
      </c>
    </row>
    <row r="2344" spans="1:68" s="58" customFormat="1" ht="12.75" customHeight="1">
      <c r="A2344" s="137" t="s">
        <v>1627</v>
      </c>
      <c r="B2344" s="50" t="s">
        <v>1628</v>
      </c>
      <c r="C2344" s="252" t="s">
        <v>5552</v>
      </c>
      <c r="D2344" s="257" t="s">
        <v>678</v>
      </c>
      <c r="E2344" s="42" t="s">
        <v>1629</v>
      </c>
      <c r="F2344" s="42" t="s">
        <v>1628</v>
      </c>
      <c r="G2344" s="42"/>
      <c r="H2344" s="307">
        <v>11251.358848997806</v>
      </c>
      <c r="I2344" s="315">
        <v>6079.342162193795</v>
      </c>
      <c r="J2344" s="105">
        <v>0</v>
      </c>
      <c r="K2344" s="42">
        <v>0</v>
      </c>
      <c r="L2344" s="42" t="s">
        <v>4489</v>
      </c>
      <c r="M2344" s="50" t="s">
        <v>2379</v>
      </c>
      <c r="N2344" s="50" t="s">
        <v>5532</v>
      </c>
      <c r="O2344" s="137" t="s">
        <v>2381</v>
      </c>
      <c r="P2344" s="42" t="s">
        <v>64</v>
      </c>
      <c r="Q2344" s="42" t="s">
        <v>65</v>
      </c>
      <c r="R2344" s="42">
        <v>2</v>
      </c>
      <c r="S2344" s="137" t="s">
        <v>2254</v>
      </c>
      <c r="T2344" s="62">
        <v>16867538196.9</v>
      </c>
      <c r="U2344" s="62">
        <v>14487907740.719999</v>
      </c>
      <c r="Z2344" s="42" t="s">
        <v>68</v>
      </c>
      <c r="AJ2344" s="42"/>
      <c r="AW2344" s="42" t="s">
        <v>2412</v>
      </c>
      <c r="AX2344" s="42"/>
      <c r="AY2344" s="42"/>
      <c r="AZ2344" s="42"/>
      <c r="BA2344" s="42"/>
      <c r="BB2344" s="42"/>
      <c r="BN2344" s="128" t="s">
        <v>4578</v>
      </c>
      <c r="BO2344" s="58" t="str">
        <f t="shared" si="36"/>
        <v>境内资产</v>
      </c>
      <c r="BP2344" s="58" t="str">
        <f>IF(M2344="",VLOOKUP(D2344,Sheet4!$A$1:$B$92,2,0),VLOOKUP(Q2344,Sheet4!$A$1:$B$92,2,0))</f>
        <v>保险资产管理产品</v>
      </c>
    </row>
    <row r="2345" spans="1:68" s="58" customFormat="1" ht="12.75" customHeight="1">
      <c r="A2345" s="137" t="s">
        <v>1630</v>
      </c>
      <c r="B2345" s="50" t="s">
        <v>1631</v>
      </c>
      <c r="C2345" s="252" t="s">
        <v>5552</v>
      </c>
      <c r="D2345" s="257" t="s">
        <v>678</v>
      </c>
      <c r="E2345" s="42" t="s">
        <v>1632</v>
      </c>
      <c r="F2345" s="42" t="s">
        <v>1631</v>
      </c>
      <c r="G2345" s="42"/>
      <c r="H2345" s="307">
        <v>7020.3602570362027</v>
      </c>
      <c r="I2345" s="315">
        <v>4701.1982581022885</v>
      </c>
      <c r="J2345" s="105">
        <v>0</v>
      </c>
      <c r="K2345" s="42">
        <v>0</v>
      </c>
      <c r="L2345" s="42" t="s">
        <v>4489</v>
      </c>
      <c r="M2345" s="50" t="s">
        <v>2379</v>
      </c>
      <c r="N2345" s="50" t="s">
        <v>5532</v>
      </c>
      <c r="O2345" s="137" t="s">
        <v>2381</v>
      </c>
      <c r="P2345" s="42" t="s">
        <v>64</v>
      </c>
      <c r="Q2345" s="42" t="s">
        <v>65</v>
      </c>
      <c r="R2345" s="42">
        <v>2</v>
      </c>
      <c r="S2345" s="137" t="s">
        <v>2254</v>
      </c>
      <c r="T2345" s="62">
        <v>16867538196.9</v>
      </c>
      <c r="U2345" s="62">
        <v>14487907740.719999</v>
      </c>
      <c r="Z2345" s="42" t="s">
        <v>68</v>
      </c>
      <c r="AJ2345" s="42"/>
      <c r="AW2345" s="42" t="s">
        <v>2412</v>
      </c>
      <c r="AX2345" s="42"/>
      <c r="AY2345" s="42"/>
      <c r="AZ2345" s="42"/>
      <c r="BA2345" s="42"/>
      <c r="BB2345" s="42"/>
      <c r="BN2345" s="128" t="s">
        <v>4578</v>
      </c>
      <c r="BO2345" s="58" t="str">
        <f t="shared" si="36"/>
        <v>境内资产</v>
      </c>
      <c r="BP2345" s="58" t="str">
        <f>IF(M2345="",VLOOKUP(D2345,Sheet4!$A$1:$B$92,2,0),VLOOKUP(Q2345,Sheet4!$A$1:$B$92,2,0))</f>
        <v>保险资产管理产品</v>
      </c>
    </row>
    <row r="2346" spans="1:68" s="58" customFormat="1" ht="12.75" customHeight="1">
      <c r="A2346" s="137" t="s">
        <v>1633</v>
      </c>
      <c r="B2346" s="50" t="s">
        <v>1634</v>
      </c>
      <c r="C2346" s="252" t="s">
        <v>5552</v>
      </c>
      <c r="D2346" s="257" t="s">
        <v>678</v>
      </c>
      <c r="E2346" s="42" t="s">
        <v>1635</v>
      </c>
      <c r="F2346" s="42" t="s">
        <v>1634</v>
      </c>
      <c r="G2346" s="42"/>
      <c r="H2346" s="307">
        <v>20879.763380641998</v>
      </c>
      <c r="I2346" s="315">
        <v>9289.4224486086914</v>
      </c>
      <c r="J2346" s="105">
        <v>0</v>
      </c>
      <c r="K2346" s="42">
        <v>0</v>
      </c>
      <c r="L2346" s="42" t="s">
        <v>4489</v>
      </c>
      <c r="M2346" s="50" t="s">
        <v>2379</v>
      </c>
      <c r="N2346" s="50" t="s">
        <v>5532</v>
      </c>
      <c r="O2346" s="137" t="s">
        <v>2381</v>
      </c>
      <c r="P2346" s="42" t="s">
        <v>64</v>
      </c>
      <c r="Q2346" s="42" t="s">
        <v>65</v>
      </c>
      <c r="R2346" s="42">
        <v>2</v>
      </c>
      <c r="S2346" s="137" t="s">
        <v>2254</v>
      </c>
      <c r="T2346" s="62">
        <v>16867538196.9</v>
      </c>
      <c r="U2346" s="62">
        <v>14487907740.719999</v>
      </c>
      <c r="Z2346" s="42" t="s">
        <v>68</v>
      </c>
      <c r="AJ2346" s="42"/>
      <c r="AW2346" s="42" t="s">
        <v>2412</v>
      </c>
      <c r="AX2346" s="42"/>
      <c r="AY2346" s="42"/>
      <c r="AZ2346" s="42"/>
      <c r="BA2346" s="42"/>
      <c r="BB2346" s="42"/>
      <c r="BN2346" s="128" t="s">
        <v>4578</v>
      </c>
      <c r="BO2346" s="58" t="str">
        <f t="shared" si="36"/>
        <v>境内资产</v>
      </c>
      <c r="BP2346" s="58" t="str">
        <f>IF(M2346="",VLOOKUP(D2346,Sheet4!$A$1:$B$92,2,0),VLOOKUP(Q2346,Sheet4!$A$1:$B$92,2,0))</f>
        <v>保险资产管理产品</v>
      </c>
    </row>
    <row r="2347" spans="1:68" s="58" customFormat="1" ht="12.75" customHeight="1">
      <c r="A2347" s="137" t="s">
        <v>1764</v>
      </c>
      <c r="B2347" s="50" t="s">
        <v>1765</v>
      </c>
      <c r="C2347" s="252" t="s">
        <v>5552</v>
      </c>
      <c r="D2347" s="257" t="s">
        <v>678</v>
      </c>
      <c r="E2347" s="42" t="s">
        <v>1766</v>
      </c>
      <c r="F2347" s="42" t="s">
        <v>1765</v>
      </c>
      <c r="G2347" s="42"/>
      <c r="H2347" s="307">
        <v>8297.5161231416005</v>
      </c>
      <c r="I2347" s="315">
        <v>5785.0606841726039</v>
      </c>
      <c r="J2347" s="105">
        <v>0</v>
      </c>
      <c r="K2347" s="42">
        <v>0</v>
      </c>
      <c r="L2347" s="42" t="s">
        <v>4489</v>
      </c>
      <c r="M2347" s="50" t="s">
        <v>2379</v>
      </c>
      <c r="N2347" s="50" t="s">
        <v>5532</v>
      </c>
      <c r="O2347" s="137" t="s">
        <v>2381</v>
      </c>
      <c r="P2347" s="42" t="s">
        <v>64</v>
      </c>
      <c r="Q2347" s="42" t="s">
        <v>65</v>
      </c>
      <c r="R2347" s="42">
        <v>2</v>
      </c>
      <c r="S2347" s="137" t="s">
        <v>2254</v>
      </c>
      <c r="T2347" s="62">
        <v>16867538196.9</v>
      </c>
      <c r="U2347" s="62">
        <v>14487907740.719999</v>
      </c>
      <c r="Z2347" s="42" t="s">
        <v>68</v>
      </c>
      <c r="AJ2347" s="42"/>
      <c r="AW2347" s="42" t="s">
        <v>2412</v>
      </c>
      <c r="AX2347" s="42"/>
      <c r="AY2347" s="42"/>
      <c r="AZ2347" s="42"/>
      <c r="BA2347" s="42"/>
      <c r="BB2347" s="42"/>
      <c r="BN2347" s="128" t="s">
        <v>4578</v>
      </c>
      <c r="BO2347" s="58" t="str">
        <f t="shared" si="36"/>
        <v>境内资产</v>
      </c>
      <c r="BP2347" s="58" t="str">
        <f>IF(M2347="",VLOOKUP(D2347,Sheet4!$A$1:$B$92,2,0),VLOOKUP(Q2347,Sheet4!$A$1:$B$92,2,0))</f>
        <v>保险资产管理产品</v>
      </c>
    </row>
    <row r="2348" spans="1:68" s="58" customFormat="1" ht="12.75" customHeight="1">
      <c r="A2348" s="137" t="s">
        <v>1826</v>
      </c>
      <c r="B2348" s="50" t="s">
        <v>1827</v>
      </c>
      <c r="C2348" s="252" t="s">
        <v>5552</v>
      </c>
      <c r="D2348" s="257" t="s">
        <v>678</v>
      </c>
      <c r="E2348" s="42" t="s">
        <v>1828</v>
      </c>
      <c r="F2348" s="42" t="s">
        <v>1827</v>
      </c>
      <c r="G2348" s="42"/>
      <c r="H2348" s="307">
        <v>2679.5213304491303</v>
      </c>
      <c r="I2348" s="315">
        <v>1818.9523485829086</v>
      </c>
      <c r="J2348" s="105">
        <v>0</v>
      </c>
      <c r="K2348" s="42">
        <v>0</v>
      </c>
      <c r="L2348" s="42" t="s">
        <v>4489</v>
      </c>
      <c r="M2348" s="50" t="s">
        <v>2379</v>
      </c>
      <c r="N2348" s="50" t="s">
        <v>5532</v>
      </c>
      <c r="O2348" s="137" t="s">
        <v>2381</v>
      </c>
      <c r="P2348" s="42" t="s">
        <v>64</v>
      </c>
      <c r="Q2348" s="42" t="s">
        <v>65</v>
      </c>
      <c r="R2348" s="42">
        <v>2</v>
      </c>
      <c r="S2348" s="137" t="s">
        <v>2254</v>
      </c>
      <c r="T2348" s="62">
        <v>16867538196.9</v>
      </c>
      <c r="U2348" s="62">
        <v>14487907740.719999</v>
      </c>
      <c r="Z2348" s="42" t="s">
        <v>68</v>
      </c>
      <c r="AJ2348" s="42"/>
      <c r="AW2348" s="42" t="s">
        <v>2412</v>
      </c>
      <c r="AX2348" s="42"/>
      <c r="AY2348" s="42"/>
      <c r="AZ2348" s="42"/>
      <c r="BA2348" s="42"/>
      <c r="BB2348" s="42"/>
      <c r="BN2348" s="128" t="s">
        <v>4578</v>
      </c>
      <c r="BO2348" s="58" t="str">
        <f t="shared" si="36"/>
        <v>境内资产</v>
      </c>
      <c r="BP2348" s="58" t="str">
        <f>IF(M2348="",VLOOKUP(D2348,Sheet4!$A$1:$B$92,2,0),VLOOKUP(Q2348,Sheet4!$A$1:$B$92,2,0))</f>
        <v>保险资产管理产品</v>
      </c>
    </row>
    <row r="2349" spans="1:68" s="58" customFormat="1" ht="12.75" customHeight="1">
      <c r="A2349" s="137" t="s">
        <v>2245</v>
      </c>
      <c r="B2349" s="50" t="s">
        <v>2246</v>
      </c>
      <c r="C2349" s="252" t="s">
        <v>5552</v>
      </c>
      <c r="D2349" s="257" t="s">
        <v>678</v>
      </c>
      <c r="E2349" s="42" t="s">
        <v>2814</v>
      </c>
      <c r="F2349" s="42" t="s">
        <v>2246</v>
      </c>
      <c r="G2349" s="42"/>
      <c r="H2349" s="307">
        <v>13275.630587390799</v>
      </c>
      <c r="I2349" s="315">
        <v>5480.3600430268452</v>
      </c>
      <c r="J2349" s="105">
        <v>0</v>
      </c>
      <c r="K2349" s="42">
        <v>0</v>
      </c>
      <c r="L2349" s="42" t="s">
        <v>4489</v>
      </c>
      <c r="M2349" s="50" t="s">
        <v>2379</v>
      </c>
      <c r="N2349" s="50" t="s">
        <v>5532</v>
      </c>
      <c r="O2349" s="137" t="s">
        <v>2381</v>
      </c>
      <c r="P2349" s="42" t="s">
        <v>64</v>
      </c>
      <c r="Q2349" s="42" t="s">
        <v>65</v>
      </c>
      <c r="R2349" s="42">
        <v>2</v>
      </c>
      <c r="S2349" s="137" t="s">
        <v>2254</v>
      </c>
      <c r="T2349" s="62">
        <v>16867538196.9</v>
      </c>
      <c r="U2349" s="62">
        <v>14487907740.719999</v>
      </c>
      <c r="Z2349" s="42" t="s">
        <v>68</v>
      </c>
      <c r="AJ2349" s="42"/>
      <c r="AW2349" s="42" t="s">
        <v>2412</v>
      </c>
      <c r="AX2349" s="42"/>
      <c r="AY2349" s="42"/>
      <c r="AZ2349" s="42"/>
      <c r="BA2349" s="42"/>
      <c r="BB2349" s="42"/>
      <c r="BN2349" s="128" t="s">
        <v>4578</v>
      </c>
      <c r="BO2349" s="58" t="str">
        <f t="shared" si="36"/>
        <v>境内资产</v>
      </c>
      <c r="BP2349" s="58" t="str">
        <f>IF(M2349="",VLOOKUP(D2349,Sheet4!$A$1:$B$92,2,0),VLOOKUP(Q2349,Sheet4!$A$1:$B$92,2,0))</f>
        <v>保险资产管理产品</v>
      </c>
    </row>
    <row r="2350" spans="1:68" s="58" customFormat="1" ht="12.75" customHeight="1">
      <c r="A2350" s="137" t="s">
        <v>1639</v>
      </c>
      <c r="B2350" s="50" t="s">
        <v>1640</v>
      </c>
      <c r="C2350" s="252" t="s">
        <v>5552</v>
      </c>
      <c r="D2350" s="257" t="s">
        <v>678</v>
      </c>
      <c r="E2350" s="42" t="s">
        <v>1641</v>
      </c>
      <c r="F2350" s="42" t="s">
        <v>1640</v>
      </c>
      <c r="G2350" s="42"/>
      <c r="H2350" s="307">
        <v>4692.3060412977002</v>
      </c>
      <c r="I2350" s="315">
        <v>3203.5333793174668</v>
      </c>
      <c r="J2350" s="105">
        <v>0</v>
      </c>
      <c r="K2350" s="42">
        <v>0</v>
      </c>
      <c r="L2350" s="42" t="s">
        <v>4489</v>
      </c>
      <c r="M2350" s="50" t="s">
        <v>2379</v>
      </c>
      <c r="N2350" s="50" t="s">
        <v>5532</v>
      </c>
      <c r="O2350" s="137" t="s">
        <v>2381</v>
      </c>
      <c r="P2350" s="42" t="s">
        <v>64</v>
      </c>
      <c r="Q2350" s="42" t="s">
        <v>65</v>
      </c>
      <c r="R2350" s="42">
        <v>2</v>
      </c>
      <c r="S2350" s="137" t="s">
        <v>2254</v>
      </c>
      <c r="T2350" s="62">
        <v>16867538196.9</v>
      </c>
      <c r="U2350" s="62">
        <v>14487907740.719999</v>
      </c>
      <c r="Z2350" s="42" t="s">
        <v>68</v>
      </c>
      <c r="AJ2350" s="42"/>
      <c r="AW2350" s="42" t="s">
        <v>2412</v>
      </c>
      <c r="AX2350" s="42"/>
      <c r="AY2350" s="42"/>
      <c r="AZ2350" s="42"/>
      <c r="BA2350" s="42"/>
      <c r="BB2350" s="42"/>
      <c r="BN2350" s="128" t="s">
        <v>4578</v>
      </c>
      <c r="BO2350" s="58" t="str">
        <f t="shared" si="36"/>
        <v>境内资产</v>
      </c>
      <c r="BP2350" s="58" t="str">
        <f>IF(M2350="",VLOOKUP(D2350,Sheet4!$A$1:$B$92,2,0),VLOOKUP(Q2350,Sheet4!$A$1:$B$92,2,0))</f>
        <v>保险资产管理产品</v>
      </c>
    </row>
    <row r="2351" spans="1:68" s="58" customFormat="1" ht="12.75" customHeight="1">
      <c r="A2351" s="137" t="s">
        <v>1642</v>
      </c>
      <c r="B2351" s="50" t="s">
        <v>1643</v>
      </c>
      <c r="C2351" s="252" t="s">
        <v>5552</v>
      </c>
      <c r="D2351" s="257" t="s">
        <v>678</v>
      </c>
      <c r="E2351" s="42" t="s">
        <v>1644</v>
      </c>
      <c r="F2351" s="42" t="s">
        <v>1643</v>
      </c>
      <c r="G2351" s="42"/>
      <c r="H2351" s="307">
        <v>10935.809902951278</v>
      </c>
      <c r="I2351" s="315">
        <v>5341.6175087761385</v>
      </c>
      <c r="J2351" s="105">
        <v>0</v>
      </c>
      <c r="K2351" s="42">
        <v>0</v>
      </c>
      <c r="L2351" s="42" t="s">
        <v>4489</v>
      </c>
      <c r="M2351" s="50" t="s">
        <v>2379</v>
      </c>
      <c r="N2351" s="50" t="s">
        <v>5532</v>
      </c>
      <c r="O2351" s="137" t="s">
        <v>2381</v>
      </c>
      <c r="P2351" s="42" t="s">
        <v>64</v>
      </c>
      <c r="Q2351" s="42" t="s">
        <v>65</v>
      </c>
      <c r="R2351" s="42">
        <v>2</v>
      </c>
      <c r="S2351" s="137" t="s">
        <v>2254</v>
      </c>
      <c r="T2351" s="62">
        <v>16867538196.9</v>
      </c>
      <c r="U2351" s="62">
        <v>14487907740.719999</v>
      </c>
      <c r="Z2351" s="42" t="s">
        <v>68</v>
      </c>
      <c r="AJ2351" s="42"/>
      <c r="AW2351" s="42" t="s">
        <v>2412</v>
      </c>
      <c r="AX2351" s="42"/>
      <c r="AY2351" s="42"/>
      <c r="AZ2351" s="42"/>
      <c r="BA2351" s="42"/>
      <c r="BB2351" s="42"/>
      <c r="BN2351" s="128" t="s">
        <v>4578</v>
      </c>
      <c r="BO2351" s="58" t="str">
        <f t="shared" si="36"/>
        <v>境内资产</v>
      </c>
      <c r="BP2351" s="58" t="str">
        <f>IF(M2351="",VLOOKUP(D2351,Sheet4!$A$1:$B$92,2,0),VLOOKUP(Q2351,Sheet4!$A$1:$B$92,2,0))</f>
        <v>保险资产管理产品</v>
      </c>
    </row>
    <row r="2352" spans="1:68" s="58" customFormat="1" ht="12.75" customHeight="1">
      <c r="A2352" s="137" t="s">
        <v>2180</v>
      </c>
      <c r="B2352" s="50" t="s">
        <v>2347</v>
      </c>
      <c r="C2352" s="252" t="s">
        <v>5552</v>
      </c>
      <c r="D2352" s="257" t="s">
        <v>678</v>
      </c>
      <c r="E2352" s="42" t="s">
        <v>2815</v>
      </c>
      <c r="F2352" s="42" t="s">
        <v>2347</v>
      </c>
      <c r="G2352" s="42"/>
      <c r="H2352" s="307">
        <v>2084.7907088789871</v>
      </c>
      <c r="I2352" s="315">
        <v>1916.1679309549513</v>
      </c>
      <c r="J2352" s="105">
        <v>0</v>
      </c>
      <c r="K2352" s="42">
        <v>0</v>
      </c>
      <c r="L2352" s="42" t="s">
        <v>4489</v>
      </c>
      <c r="M2352" s="50" t="s">
        <v>2379</v>
      </c>
      <c r="N2352" s="50" t="s">
        <v>5532</v>
      </c>
      <c r="O2352" s="137" t="s">
        <v>2381</v>
      </c>
      <c r="P2352" s="42" t="s">
        <v>64</v>
      </c>
      <c r="Q2352" s="42" t="s">
        <v>65</v>
      </c>
      <c r="R2352" s="42">
        <v>2</v>
      </c>
      <c r="S2352" s="137" t="s">
        <v>2254</v>
      </c>
      <c r="T2352" s="62">
        <v>16867538196.9</v>
      </c>
      <c r="U2352" s="62">
        <v>14487907740.719999</v>
      </c>
      <c r="Z2352" s="42" t="s">
        <v>68</v>
      </c>
      <c r="AJ2352" s="42"/>
      <c r="AW2352" s="42" t="s">
        <v>2412</v>
      </c>
      <c r="AX2352" s="42"/>
      <c r="AY2352" s="42"/>
      <c r="AZ2352" s="42"/>
      <c r="BA2352" s="42"/>
      <c r="BB2352" s="42"/>
      <c r="BN2352" s="128" t="s">
        <v>4578</v>
      </c>
      <c r="BO2352" s="58" t="str">
        <f t="shared" si="36"/>
        <v>境内资产</v>
      </c>
      <c r="BP2352" s="58" t="str">
        <f>IF(M2352="",VLOOKUP(D2352,Sheet4!$A$1:$B$92,2,0),VLOOKUP(Q2352,Sheet4!$A$1:$B$92,2,0))</f>
        <v>保险资产管理产品</v>
      </c>
    </row>
    <row r="2353" spans="1:68" s="58" customFormat="1" ht="12.75" customHeight="1">
      <c r="A2353" s="137" t="s">
        <v>1767</v>
      </c>
      <c r="B2353" s="50" t="s">
        <v>1768</v>
      </c>
      <c r="C2353" s="252" t="s">
        <v>5552</v>
      </c>
      <c r="D2353" s="257" t="s">
        <v>678</v>
      </c>
      <c r="E2353" s="42" t="s">
        <v>1769</v>
      </c>
      <c r="F2353" s="42" t="s">
        <v>1768</v>
      </c>
      <c r="G2353" s="42"/>
      <c r="H2353" s="307">
        <v>5698.2043846772867</v>
      </c>
      <c r="I2353" s="315">
        <v>3135.1800764054333</v>
      </c>
      <c r="J2353" s="105">
        <v>0</v>
      </c>
      <c r="K2353" s="42">
        <v>0</v>
      </c>
      <c r="L2353" s="42" t="s">
        <v>4489</v>
      </c>
      <c r="M2353" s="50" t="s">
        <v>2379</v>
      </c>
      <c r="N2353" s="50" t="s">
        <v>5532</v>
      </c>
      <c r="O2353" s="137" t="s">
        <v>2381</v>
      </c>
      <c r="P2353" s="42" t="s">
        <v>64</v>
      </c>
      <c r="Q2353" s="42" t="s">
        <v>65</v>
      </c>
      <c r="R2353" s="42">
        <v>2</v>
      </c>
      <c r="S2353" s="137" t="s">
        <v>2254</v>
      </c>
      <c r="T2353" s="62">
        <v>16867538196.9</v>
      </c>
      <c r="U2353" s="62">
        <v>14487907740.719999</v>
      </c>
      <c r="Z2353" s="42" t="s">
        <v>68</v>
      </c>
      <c r="AJ2353" s="42"/>
      <c r="AW2353" s="42" t="s">
        <v>2412</v>
      </c>
      <c r="AX2353" s="42"/>
      <c r="AY2353" s="42"/>
      <c r="AZ2353" s="42"/>
      <c r="BA2353" s="42"/>
      <c r="BB2353" s="42"/>
      <c r="BN2353" s="128" t="s">
        <v>4578</v>
      </c>
      <c r="BO2353" s="58" t="str">
        <f t="shared" si="36"/>
        <v>境内资产</v>
      </c>
      <c r="BP2353" s="58" t="str">
        <f>IF(M2353="",VLOOKUP(D2353,Sheet4!$A$1:$B$92,2,0),VLOOKUP(Q2353,Sheet4!$A$1:$B$92,2,0))</f>
        <v>保险资产管理产品</v>
      </c>
    </row>
    <row r="2354" spans="1:68" s="58" customFormat="1" ht="12.75" customHeight="1">
      <c r="A2354" s="137" t="s">
        <v>1773</v>
      </c>
      <c r="B2354" s="50" t="s">
        <v>1774</v>
      </c>
      <c r="C2354" s="252" t="s">
        <v>5552</v>
      </c>
      <c r="D2354" s="257" t="s">
        <v>678</v>
      </c>
      <c r="E2354" s="42" t="s">
        <v>1775</v>
      </c>
      <c r="F2354" s="42" t="s">
        <v>1774</v>
      </c>
      <c r="G2354" s="42"/>
      <c r="H2354" s="307">
        <v>16540.241819507453</v>
      </c>
      <c r="I2354" s="315">
        <v>13129.343141911957</v>
      </c>
      <c r="J2354" s="105">
        <v>0</v>
      </c>
      <c r="K2354" s="42">
        <v>0</v>
      </c>
      <c r="L2354" s="42" t="s">
        <v>4489</v>
      </c>
      <c r="M2354" s="50" t="s">
        <v>2379</v>
      </c>
      <c r="N2354" s="50" t="s">
        <v>5532</v>
      </c>
      <c r="O2354" s="137" t="s">
        <v>2381</v>
      </c>
      <c r="P2354" s="42" t="s">
        <v>64</v>
      </c>
      <c r="Q2354" s="42" t="s">
        <v>65</v>
      </c>
      <c r="R2354" s="42">
        <v>2</v>
      </c>
      <c r="S2354" s="137" t="s">
        <v>2254</v>
      </c>
      <c r="T2354" s="62">
        <v>16867538196.9</v>
      </c>
      <c r="U2354" s="62">
        <v>14487907740.719999</v>
      </c>
      <c r="Z2354" s="42" t="s">
        <v>68</v>
      </c>
      <c r="AJ2354" s="42"/>
      <c r="AW2354" s="42" t="s">
        <v>2412</v>
      </c>
      <c r="AX2354" s="42"/>
      <c r="AY2354" s="42"/>
      <c r="AZ2354" s="42"/>
      <c r="BA2354" s="42"/>
      <c r="BB2354" s="42"/>
      <c r="BN2354" s="128" t="s">
        <v>4578</v>
      </c>
      <c r="BO2354" s="58" t="str">
        <f t="shared" si="36"/>
        <v>境内资产</v>
      </c>
      <c r="BP2354" s="58" t="str">
        <f>IF(M2354="",VLOOKUP(D2354,Sheet4!$A$1:$B$92,2,0),VLOOKUP(Q2354,Sheet4!$A$1:$B$92,2,0))</f>
        <v>保险资产管理产品</v>
      </c>
    </row>
    <row r="2355" spans="1:68" s="58" customFormat="1" ht="12.75" customHeight="1">
      <c r="A2355" s="137" t="s">
        <v>2043</v>
      </c>
      <c r="B2355" s="50" t="s">
        <v>2044</v>
      </c>
      <c r="C2355" s="252" t="s">
        <v>5552</v>
      </c>
      <c r="D2355" s="257" t="s">
        <v>678</v>
      </c>
      <c r="E2355" s="42" t="s">
        <v>4375</v>
      </c>
      <c r="F2355" s="42" t="s">
        <v>2044</v>
      </c>
      <c r="G2355" s="42"/>
      <c r="H2355" s="307">
        <v>31197.40952503416</v>
      </c>
      <c r="I2355" s="315">
        <v>15995.451324637826</v>
      </c>
      <c r="J2355" s="105">
        <v>0</v>
      </c>
      <c r="K2355" s="42">
        <v>0</v>
      </c>
      <c r="L2355" s="42" t="s">
        <v>4489</v>
      </c>
      <c r="M2355" s="50" t="s">
        <v>2379</v>
      </c>
      <c r="N2355" s="50" t="s">
        <v>5532</v>
      </c>
      <c r="O2355" s="137" t="s">
        <v>2381</v>
      </c>
      <c r="P2355" s="42" t="s">
        <v>64</v>
      </c>
      <c r="Q2355" s="42" t="s">
        <v>65</v>
      </c>
      <c r="R2355" s="42">
        <v>2</v>
      </c>
      <c r="S2355" s="137" t="s">
        <v>2254</v>
      </c>
      <c r="T2355" s="62">
        <v>16867538196.9</v>
      </c>
      <c r="U2355" s="62">
        <v>14487907740.719999</v>
      </c>
      <c r="Z2355" s="42" t="s">
        <v>68</v>
      </c>
      <c r="AJ2355" s="42"/>
      <c r="AW2355" s="42" t="s">
        <v>2412</v>
      </c>
      <c r="AX2355" s="42"/>
      <c r="AY2355" s="42"/>
      <c r="AZ2355" s="42"/>
      <c r="BA2355" s="42"/>
      <c r="BB2355" s="42"/>
      <c r="BN2355" s="128" t="s">
        <v>4578</v>
      </c>
      <c r="BO2355" s="58" t="str">
        <f t="shared" si="36"/>
        <v>境内资产</v>
      </c>
      <c r="BP2355" s="58" t="str">
        <f>IF(M2355="",VLOOKUP(D2355,Sheet4!$A$1:$B$92,2,0),VLOOKUP(Q2355,Sheet4!$A$1:$B$92,2,0))</f>
        <v>保险资产管理产品</v>
      </c>
    </row>
    <row r="2356" spans="1:68" s="58" customFormat="1" ht="12.75" customHeight="1">
      <c r="A2356" s="137" t="s">
        <v>1832</v>
      </c>
      <c r="B2356" s="50" t="s">
        <v>1833</v>
      </c>
      <c r="C2356" s="252" t="s">
        <v>5552</v>
      </c>
      <c r="D2356" s="257" t="s">
        <v>678</v>
      </c>
      <c r="E2356" s="42" t="s">
        <v>1834</v>
      </c>
      <c r="F2356" s="42" t="s">
        <v>1833</v>
      </c>
      <c r="G2356" s="42"/>
      <c r="H2356" s="307">
        <v>11090.33088250844</v>
      </c>
      <c r="I2356" s="315">
        <v>5879.1924337807659</v>
      </c>
      <c r="J2356" s="105">
        <v>0</v>
      </c>
      <c r="K2356" s="42">
        <v>0</v>
      </c>
      <c r="L2356" s="42" t="s">
        <v>4489</v>
      </c>
      <c r="M2356" s="50" t="s">
        <v>2379</v>
      </c>
      <c r="N2356" s="50" t="s">
        <v>5532</v>
      </c>
      <c r="O2356" s="137" t="s">
        <v>2381</v>
      </c>
      <c r="P2356" s="42" t="s">
        <v>64</v>
      </c>
      <c r="Q2356" s="42" t="s">
        <v>65</v>
      </c>
      <c r="R2356" s="42">
        <v>2</v>
      </c>
      <c r="S2356" s="137" t="s">
        <v>2254</v>
      </c>
      <c r="T2356" s="62">
        <v>16867538196.9</v>
      </c>
      <c r="U2356" s="62">
        <v>14487907740.719999</v>
      </c>
      <c r="Z2356" s="42" t="s">
        <v>68</v>
      </c>
      <c r="AJ2356" s="42"/>
      <c r="AW2356" s="42" t="s">
        <v>2412</v>
      </c>
      <c r="AX2356" s="42"/>
      <c r="AY2356" s="42"/>
      <c r="AZ2356" s="42"/>
      <c r="BA2356" s="42"/>
      <c r="BB2356" s="42"/>
      <c r="BN2356" s="128" t="s">
        <v>4578</v>
      </c>
      <c r="BO2356" s="58" t="str">
        <f t="shared" si="36"/>
        <v>境内资产</v>
      </c>
      <c r="BP2356" s="58" t="str">
        <f>IF(M2356="",VLOOKUP(D2356,Sheet4!$A$1:$B$92,2,0),VLOOKUP(Q2356,Sheet4!$A$1:$B$92,2,0))</f>
        <v>保险资产管理产品</v>
      </c>
    </row>
    <row r="2357" spans="1:68" s="58" customFormat="1" ht="12.75" customHeight="1">
      <c r="A2357" s="137" t="s">
        <v>1779</v>
      </c>
      <c r="B2357" s="50" t="s">
        <v>1780</v>
      </c>
      <c r="C2357" s="252" t="s">
        <v>5552</v>
      </c>
      <c r="D2357" s="257" t="s">
        <v>678</v>
      </c>
      <c r="E2357" s="42" t="s">
        <v>1781</v>
      </c>
      <c r="F2357" s="42" t="s">
        <v>1780</v>
      </c>
      <c r="G2357" s="42"/>
      <c r="H2357" s="307">
        <v>7255.9890322958199</v>
      </c>
      <c r="I2357" s="315">
        <v>5079.1923226070739</v>
      </c>
      <c r="J2357" s="105">
        <v>0</v>
      </c>
      <c r="K2357" s="42">
        <v>0</v>
      </c>
      <c r="L2357" s="42" t="s">
        <v>4489</v>
      </c>
      <c r="M2357" s="50" t="s">
        <v>2379</v>
      </c>
      <c r="N2357" s="50" t="s">
        <v>5532</v>
      </c>
      <c r="O2357" s="137" t="s">
        <v>2381</v>
      </c>
      <c r="P2357" s="42" t="s">
        <v>64</v>
      </c>
      <c r="Q2357" s="42" t="s">
        <v>65</v>
      </c>
      <c r="R2357" s="42">
        <v>2</v>
      </c>
      <c r="S2357" s="137" t="s">
        <v>2254</v>
      </c>
      <c r="T2357" s="62">
        <v>16867538196.9</v>
      </c>
      <c r="U2357" s="62">
        <v>14487907740.719999</v>
      </c>
      <c r="Z2357" s="42" t="s">
        <v>68</v>
      </c>
      <c r="AJ2357" s="42"/>
      <c r="AW2357" s="42" t="s">
        <v>2412</v>
      </c>
      <c r="AX2357" s="42"/>
      <c r="AY2357" s="42"/>
      <c r="AZ2357" s="42"/>
      <c r="BA2357" s="42"/>
      <c r="BB2357" s="42"/>
      <c r="BN2357" s="128" t="s">
        <v>4578</v>
      </c>
      <c r="BO2357" s="58" t="str">
        <f t="shared" si="36"/>
        <v>境内资产</v>
      </c>
      <c r="BP2357" s="58" t="str">
        <f>IF(M2357="",VLOOKUP(D2357,Sheet4!$A$1:$B$92,2,0),VLOOKUP(Q2357,Sheet4!$A$1:$B$92,2,0))</f>
        <v>保险资产管理产品</v>
      </c>
    </row>
    <row r="2358" spans="1:68" s="58" customFormat="1" ht="12.75" customHeight="1">
      <c r="A2358" s="137" t="s">
        <v>2295</v>
      </c>
      <c r="B2358" s="50" t="s">
        <v>2348</v>
      </c>
      <c r="C2358" s="252" t="s">
        <v>1305</v>
      </c>
      <c r="D2358" s="252" t="s">
        <v>1318</v>
      </c>
      <c r="E2358" s="42" t="s">
        <v>2349</v>
      </c>
      <c r="F2358" s="42" t="s">
        <v>2348</v>
      </c>
      <c r="G2358" s="42"/>
      <c r="H2358" s="307">
        <v>8314703.021737597</v>
      </c>
      <c r="I2358" s="315">
        <v>8315503.4210504228</v>
      </c>
      <c r="J2358" s="105">
        <v>0</v>
      </c>
      <c r="K2358" s="42">
        <v>0</v>
      </c>
      <c r="L2358" s="42" t="s">
        <v>4489</v>
      </c>
      <c r="M2358" s="50" t="s">
        <v>2379</v>
      </c>
      <c r="N2358" s="50" t="s">
        <v>5532</v>
      </c>
      <c r="O2358" s="137" t="s">
        <v>2381</v>
      </c>
      <c r="P2358" s="42" t="s">
        <v>64</v>
      </c>
      <c r="Q2358" s="42" t="s">
        <v>65</v>
      </c>
      <c r="R2358" s="42">
        <v>2</v>
      </c>
      <c r="S2358" s="137" t="s">
        <v>2254</v>
      </c>
      <c r="T2358" s="62">
        <v>16867538196.9</v>
      </c>
      <c r="U2358" s="62">
        <v>14487907740.719999</v>
      </c>
      <c r="Z2358" s="42" t="s">
        <v>68</v>
      </c>
      <c r="AJ2358" s="42"/>
      <c r="AW2358" s="42" t="s">
        <v>2412</v>
      </c>
      <c r="AX2358" s="42"/>
      <c r="AY2358" s="42"/>
      <c r="AZ2358" s="42"/>
      <c r="BA2358" s="42"/>
      <c r="BB2358" s="42"/>
      <c r="BN2358" s="128" t="s">
        <v>4578</v>
      </c>
      <c r="BO2358" s="58" t="str">
        <f t="shared" si="36"/>
        <v>境内资产</v>
      </c>
      <c r="BP2358" s="58" t="str">
        <f>IF(M2358="",VLOOKUP(D2358,Sheet4!$A$1:$B$92,2,0),VLOOKUP(Q2358,Sheet4!$A$1:$B$92,2,0))</f>
        <v>保险资产管理产品</v>
      </c>
    </row>
    <row r="2359" spans="1:68" s="58" customFormat="1" ht="12.75" customHeight="1">
      <c r="A2359" s="137" t="s">
        <v>2296</v>
      </c>
      <c r="B2359" s="50" t="s">
        <v>2350</v>
      </c>
      <c r="C2359" s="255" t="s">
        <v>71</v>
      </c>
      <c r="D2359" s="255" t="s">
        <v>72</v>
      </c>
      <c r="E2359" s="42" t="s">
        <v>4461</v>
      </c>
      <c r="F2359" s="42" t="s">
        <v>2350</v>
      </c>
      <c r="G2359" s="42"/>
      <c r="H2359" s="307">
        <v>20161459.887607872</v>
      </c>
      <c r="I2359" s="315">
        <v>20137727.349379692</v>
      </c>
      <c r="J2359" s="105">
        <v>313630.31304537167</v>
      </c>
      <c r="K2359" s="42">
        <v>0</v>
      </c>
      <c r="L2359" s="42" t="s">
        <v>4489</v>
      </c>
      <c r="M2359" s="50" t="s">
        <v>2379</v>
      </c>
      <c r="N2359" s="50" t="s">
        <v>5532</v>
      </c>
      <c r="O2359" s="137" t="s">
        <v>2381</v>
      </c>
      <c r="P2359" s="42" t="s">
        <v>64</v>
      </c>
      <c r="Q2359" s="42" t="s">
        <v>65</v>
      </c>
      <c r="R2359" s="42">
        <v>2</v>
      </c>
      <c r="S2359" s="137" t="s">
        <v>2254</v>
      </c>
      <c r="T2359" s="62">
        <v>16867538196.9</v>
      </c>
      <c r="U2359" s="62">
        <v>14487907740.719999</v>
      </c>
      <c r="Z2359" s="42" t="s">
        <v>68</v>
      </c>
      <c r="AJ2359" s="42"/>
      <c r="AW2359" s="42" t="s">
        <v>2412</v>
      </c>
      <c r="AX2359" s="42"/>
      <c r="AY2359" s="108">
        <v>3</v>
      </c>
      <c r="AZ2359" s="103" t="s">
        <v>74</v>
      </c>
      <c r="BA2359" s="67">
        <v>0.62180000000000002</v>
      </c>
      <c r="BB2359" s="50" t="s">
        <v>68</v>
      </c>
      <c r="BN2359" s="128" t="s">
        <v>4578</v>
      </c>
      <c r="BO2359" s="58" t="str">
        <f t="shared" si="36"/>
        <v>境内资产</v>
      </c>
      <c r="BP2359" s="58" t="str">
        <f>IF(M2359="",VLOOKUP(D2359,Sheet4!$A$1:$B$92,2,0),VLOOKUP(Q2359,Sheet4!$A$1:$B$92,2,0))</f>
        <v>保险资产管理产品</v>
      </c>
    </row>
    <row r="2360" spans="1:68" s="58" customFormat="1" ht="12.75" customHeight="1">
      <c r="A2360" s="137" t="s">
        <v>2255</v>
      </c>
      <c r="B2360" s="138" t="s">
        <v>2256</v>
      </c>
      <c r="C2360" s="250" t="s">
        <v>222</v>
      </c>
      <c r="D2360" s="256" t="s">
        <v>221</v>
      </c>
      <c r="E2360" s="42" t="s">
        <v>2307</v>
      </c>
      <c r="F2360" s="42" t="s">
        <v>2308</v>
      </c>
      <c r="G2360" s="42"/>
      <c r="H2360" s="307">
        <v>16147.651884992703</v>
      </c>
      <c r="I2360" s="315">
        <v>16147.651884992703</v>
      </c>
      <c r="J2360" s="105">
        <v>7.4719496891333552</v>
      </c>
      <c r="K2360" s="42">
        <v>0</v>
      </c>
      <c r="L2360" s="42" t="s">
        <v>4487</v>
      </c>
      <c r="M2360" s="50" t="s">
        <v>2379</v>
      </c>
      <c r="N2360" s="50" t="s">
        <v>2380</v>
      </c>
      <c r="O2360" s="137" t="s">
        <v>2381</v>
      </c>
      <c r="P2360" s="42" t="s">
        <v>64</v>
      </c>
      <c r="Q2360" s="42" t="s">
        <v>65</v>
      </c>
      <c r="R2360" s="42">
        <v>1</v>
      </c>
      <c r="S2360" s="137" t="s">
        <v>2254</v>
      </c>
      <c r="T2360" s="62">
        <v>1237114.0900000001</v>
      </c>
      <c r="U2360" s="62">
        <v>1153880.28</v>
      </c>
      <c r="Z2360" s="42" t="s">
        <v>280</v>
      </c>
      <c r="AJ2360" s="42"/>
      <c r="AW2360" s="50" t="s">
        <v>2412</v>
      </c>
      <c r="AX2360" s="108">
        <v>0</v>
      </c>
      <c r="AY2360" s="42"/>
      <c r="AZ2360" s="42"/>
      <c r="BA2360" s="42"/>
      <c r="BB2360" s="42"/>
      <c r="BN2360" s="128" t="s">
        <v>4578</v>
      </c>
      <c r="BO2360" s="58" t="str">
        <f t="shared" si="36"/>
        <v>境内资产</v>
      </c>
      <c r="BP2360" s="58" t="str">
        <f>IF(M2360="",VLOOKUP(D2360,Sheet4!$A$1:$B$92,2,0),VLOOKUP(Q2360,Sheet4!$A$1:$B$92,2,0))</f>
        <v>保险资产管理产品</v>
      </c>
    </row>
    <row r="2361" spans="1:68" s="58" customFormat="1" ht="12.75" customHeight="1">
      <c r="A2361" s="138" t="s">
        <v>2305</v>
      </c>
      <c r="B2361" s="50" t="s">
        <v>2306</v>
      </c>
      <c r="C2361" s="252" t="s">
        <v>821</v>
      </c>
      <c r="D2361" s="274" t="s">
        <v>5615</v>
      </c>
      <c r="E2361" s="42" t="s">
        <v>2309</v>
      </c>
      <c r="F2361" s="42" t="s">
        <v>2305</v>
      </c>
      <c r="G2361" s="42"/>
      <c r="H2361" s="307">
        <v>903451.75564691424</v>
      </c>
      <c r="I2361" s="315">
        <v>903451.75564691424</v>
      </c>
      <c r="J2361" s="105">
        <v>3836.0929845526239</v>
      </c>
      <c r="K2361" s="42">
        <v>0</v>
      </c>
      <c r="L2361" s="42" t="s">
        <v>4487</v>
      </c>
      <c r="M2361" s="50" t="s">
        <v>2379</v>
      </c>
      <c r="N2361" s="50" t="s">
        <v>2380</v>
      </c>
      <c r="O2361" s="137" t="s">
        <v>2381</v>
      </c>
      <c r="P2361" s="42" t="s">
        <v>64</v>
      </c>
      <c r="Q2361" s="42" t="s">
        <v>65</v>
      </c>
      <c r="R2361" s="42">
        <v>1</v>
      </c>
      <c r="S2361" s="137" t="s">
        <v>2254</v>
      </c>
      <c r="T2361" s="62">
        <v>1237114.0900000001</v>
      </c>
      <c r="U2361" s="62">
        <v>1153880.28</v>
      </c>
      <c r="Z2361" s="42" t="s">
        <v>68</v>
      </c>
      <c r="AJ2361" s="42"/>
      <c r="AW2361" s="50" t="s">
        <v>2412</v>
      </c>
      <c r="AX2361" s="146">
        <v>0.13389999999999999</v>
      </c>
      <c r="AY2361" s="42"/>
      <c r="AZ2361" s="42"/>
      <c r="BA2361" s="42"/>
      <c r="BB2361" s="42"/>
      <c r="BN2361" s="128" t="s">
        <v>4578</v>
      </c>
      <c r="BO2361" s="58" t="str">
        <f t="shared" si="36"/>
        <v>境内资产</v>
      </c>
      <c r="BP2361" s="58" t="str">
        <f>IF(M2361="",VLOOKUP(D2361,Sheet4!$A$1:$B$92,2,0),VLOOKUP(Q2361,Sheet4!$A$1:$B$92,2,0))</f>
        <v>保险资产管理产品</v>
      </c>
    </row>
    <row r="2362" spans="1:68" s="58" customFormat="1" ht="12.75" customHeight="1">
      <c r="A2362" s="137" t="s">
        <v>224</v>
      </c>
      <c r="B2362" s="137" t="s">
        <v>224</v>
      </c>
      <c r="C2362" s="250" t="s">
        <v>222</v>
      </c>
      <c r="D2362" s="250" t="s">
        <v>224</v>
      </c>
      <c r="E2362" s="42">
        <v>0</v>
      </c>
      <c r="F2362" s="50" t="s">
        <v>5354</v>
      </c>
      <c r="G2362" s="42"/>
      <c r="H2362" s="307">
        <v>507.27353256625202</v>
      </c>
      <c r="I2362" s="315">
        <v>507.27353256625202</v>
      </c>
      <c r="J2362" s="105">
        <v>0</v>
      </c>
      <c r="K2362" s="42">
        <v>0</v>
      </c>
      <c r="L2362" s="42" t="s">
        <v>4487</v>
      </c>
      <c r="M2362" s="50" t="s">
        <v>2379</v>
      </c>
      <c r="N2362" s="50" t="s">
        <v>2380</v>
      </c>
      <c r="O2362" s="137" t="s">
        <v>2381</v>
      </c>
      <c r="P2362" s="42" t="s">
        <v>64</v>
      </c>
      <c r="Q2362" s="42" t="s">
        <v>65</v>
      </c>
      <c r="R2362" s="42">
        <v>1</v>
      </c>
      <c r="S2362" s="137" t="s">
        <v>2254</v>
      </c>
      <c r="T2362" s="62">
        <v>1237114.0900000001</v>
      </c>
      <c r="U2362" s="62">
        <v>1153880.28</v>
      </c>
      <c r="Z2362" s="42"/>
      <c r="AJ2362" s="42"/>
      <c r="AW2362" s="50" t="s">
        <v>2412</v>
      </c>
      <c r="AX2362" s="108"/>
      <c r="AY2362" s="42"/>
      <c r="AZ2362" s="42"/>
      <c r="BA2362" s="42"/>
      <c r="BB2362" s="42"/>
      <c r="BN2362" s="128" t="s">
        <v>4578</v>
      </c>
      <c r="BO2362" s="58" t="str">
        <f t="shared" si="36"/>
        <v>境内资产</v>
      </c>
      <c r="BP2362" s="58" t="str">
        <f>IF(M2362="",VLOOKUP(D2362,Sheet4!$A$1:$B$92,2,0),VLOOKUP(Q2362,Sheet4!$A$1:$B$92,2,0))</f>
        <v>保险资产管理产品</v>
      </c>
    </row>
    <row r="2363" spans="1:68" s="58" customFormat="1" ht="12.75" customHeight="1">
      <c r="A2363" s="138" t="s">
        <v>5387</v>
      </c>
      <c r="B2363" s="138" t="s">
        <v>5387</v>
      </c>
      <c r="C2363" s="250" t="s">
        <v>222</v>
      </c>
      <c r="D2363" s="250" t="s">
        <v>224</v>
      </c>
      <c r="E2363" s="42">
        <v>0</v>
      </c>
      <c r="F2363" s="59" t="s">
        <v>5354</v>
      </c>
      <c r="G2363" s="42"/>
      <c r="H2363" s="307">
        <v>65.544309974272409</v>
      </c>
      <c r="I2363" s="315">
        <v>65.544309974272409</v>
      </c>
      <c r="J2363" s="105">
        <v>0</v>
      </c>
      <c r="K2363" s="42">
        <v>0</v>
      </c>
      <c r="L2363" s="42" t="s">
        <v>4487</v>
      </c>
      <c r="M2363" s="50" t="s">
        <v>2379</v>
      </c>
      <c r="N2363" s="50" t="s">
        <v>2380</v>
      </c>
      <c r="O2363" s="137" t="s">
        <v>2381</v>
      </c>
      <c r="P2363" s="42" t="s">
        <v>64</v>
      </c>
      <c r="Q2363" s="42" t="s">
        <v>65</v>
      </c>
      <c r="R2363" s="42">
        <v>1</v>
      </c>
      <c r="S2363" s="137" t="s">
        <v>2254</v>
      </c>
      <c r="T2363" s="62">
        <v>1237114.0900000001</v>
      </c>
      <c r="U2363" s="62">
        <v>1153880.28</v>
      </c>
      <c r="Z2363" s="42"/>
      <c r="AJ2363" s="42"/>
      <c r="AW2363" s="50" t="s">
        <v>2412</v>
      </c>
      <c r="AX2363" s="108"/>
      <c r="AY2363" s="42"/>
      <c r="AZ2363" s="42"/>
      <c r="BA2363" s="42"/>
      <c r="BB2363" s="42"/>
      <c r="BN2363" s="128" t="s">
        <v>4578</v>
      </c>
      <c r="BO2363" s="58" t="str">
        <f t="shared" si="36"/>
        <v>境内资产</v>
      </c>
      <c r="BP2363" s="58" t="str">
        <f>IF(M2363="",VLOOKUP(D2363,Sheet4!$A$1:$B$92,2,0),VLOOKUP(Q2363,Sheet4!$A$1:$B$92,2,0))</f>
        <v>保险资产管理产品</v>
      </c>
    </row>
    <row r="2364" spans="1:68" s="58" customFormat="1" ht="12.75" customHeight="1">
      <c r="A2364" s="138" t="s">
        <v>2263</v>
      </c>
      <c r="B2364" s="50" t="s">
        <v>2310</v>
      </c>
      <c r="C2364" s="252" t="s">
        <v>5552</v>
      </c>
      <c r="D2364" s="257" t="s">
        <v>672</v>
      </c>
      <c r="E2364" s="42" t="s">
        <v>4437</v>
      </c>
      <c r="F2364" s="42" t="s">
        <v>2310</v>
      </c>
      <c r="G2364" s="42"/>
      <c r="H2364" s="307">
        <v>3229.7429534299308</v>
      </c>
      <c r="I2364" s="315">
        <v>2083.765648250981</v>
      </c>
      <c r="J2364" s="105">
        <v>0</v>
      </c>
      <c r="K2364" s="42">
        <v>0</v>
      </c>
      <c r="L2364" s="42" t="s">
        <v>4487</v>
      </c>
      <c r="M2364" s="50" t="s">
        <v>2379</v>
      </c>
      <c r="N2364" s="50" t="s">
        <v>2380</v>
      </c>
      <c r="O2364" s="137" t="s">
        <v>2381</v>
      </c>
      <c r="P2364" s="42" t="s">
        <v>64</v>
      </c>
      <c r="Q2364" s="42" t="s">
        <v>65</v>
      </c>
      <c r="R2364" s="42">
        <v>1</v>
      </c>
      <c r="S2364" s="137" t="s">
        <v>2254</v>
      </c>
      <c r="T2364" s="62">
        <v>1237114.0900000001</v>
      </c>
      <c r="U2364" s="62">
        <v>1153880.28</v>
      </c>
      <c r="Z2364" s="42" t="s">
        <v>68</v>
      </c>
      <c r="AJ2364" s="42"/>
      <c r="AW2364" s="50" t="s">
        <v>2412</v>
      </c>
      <c r="AX2364" s="108"/>
      <c r="AY2364" s="42"/>
      <c r="AZ2364" s="42"/>
      <c r="BA2364" s="42"/>
      <c r="BB2364" s="42"/>
      <c r="BN2364" s="128" t="s">
        <v>4578</v>
      </c>
      <c r="BO2364" s="58" t="str">
        <f t="shared" si="36"/>
        <v>境内资产</v>
      </c>
      <c r="BP2364" s="58" t="str">
        <f>IF(M2364="",VLOOKUP(D2364,Sheet4!$A$1:$B$92,2,0),VLOOKUP(Q2364,Sheet4!$A$1:$B$92,2,0))</f>
        <v>保险资产管理产品</v>
      </c>
    </row>
    <row r="2365" spans="1:68" s="58" customFormat="1" ht="12.75" customHeight="1">
      <c r="A2365" s="137" t="s">
        <v>2264</v>
      </c>
      <c r="B2365" s="50" t="s">
        <v>2311</v>
      </c>
      <c r="C2365" s="252" t="s">
        <v>5552</v>
      </c>
      <c r="D2365" s="257" t="s">
        <v>672</v>
      </c>
      <c r="E2365" s="42" t="s">
        <v>4438</v>
      </c>
      <c r="F2365" s="42" t="s">
        <v>2311</v>
      </c>
      <c r="G2365" s="42"/>
      <c r="H2365" s="307">
        <v>4423.2132949472834</v>
      </c>
      <c r="I2365" s="315">
        <v>3793.6400556680646</v>
      </c>
      <c r="J2365" s="105">
        <v>0</v>
      </c>
      <c r="K2365" s="42">
        <v>0</v>
      </c>
      <c r="L2365" s="42" t="s">
        <v>4487</v>
      </c>
      <c r="M2365" s="50" t="s">
        <v>2379</v>
      </c>
      <c r="N2365" s="50" t="s">
        <v>2380</v>
      </c>
      <c r="O2365" s="137" t="s">
        <v>2381</v>
      </c>
      <c r="P2365" s="42" t="s">
        <v>64</v>
      </c>
      <c r="Q2365" s="42" t="s">
        <v>65</v>
      </c>
      <c r="R2365" s="42">
        <v>1</v>
      </c>
      <c r="S2365" s="137" t="s">
        <v>2254</v>
      </c>
      <c r="T2365" s="62">
        <v>1237114.0900000001</v>
      </c>
      <c r="U2365" s="62">
        <v>1153880.28</v>
      </c>
      <c r="Z2365" s="42" t="s">
        <v>68</v>
      </c>
      <c r="AJ2365" s="42"/>
      <c r="AW2365" s="42" t="s">
        <v>2412</v>
      </c>
      <c r="AX2365" s="42"/>
      <c r="AY2365" s="42"/>
      <c r="AZ2365" s="42"/>
      <c r="BA2365" s="42"/>
      <c r="BB2365" s="42"/>
      <c r="BN2365" s="128" t="s">
        <v>4578</v>
      </c>
      <c r="BO2365" s="58" t="str">
        <f t="shared" si="36"/>
        <v>境内资产</v>
      </c>
      <c r="BP2365" s="58" t="str">
        <f>IF(M2365="",VLOOKUP(D2365,Sheet4!$A$1:$B$92,2,0),VLOOKUP(Q2365,Sheet4!$A$1:$B$92,2,0))</f>
        <v>保险资产管理产品</v>
      </c>
    </row>
    <row r="2366" spans="1:68" s="58" customFormat="1" ht="12.75" customHeight="1">
      <c r="A2366" s="137" t="s">
        <v>2265</v>
      </c>
      <c r="B2366" s="50" t="s">
        <v>2312</v>
      </c>
      <c r="C2366" s="252" t="s">
        <v>5552</v>
      </c>
      <c r="D2366" s="257" t="s">
        <v>672</v>
      </c>
      <c r="E2366" s="42" t="s">
        <v>4439</v>
      </c>
      <c r="F2366" s="42" t="s">
        <v>2312</v>
      </c>
      <c r="G2366" s="42"/>
      <c r="H2366" s="307">
        <v>9558.4484519465677</v>
      </c>
      <c r="I2366" s="315">
        <v>6301.5875290638951</v>
      </c>
      <c r="J2366" s="105">
        <v>0</v>
      </c>
      <c r="K2366" s="42">
        <v>0</v>
      </c>
      <c r="L2366" s="42" t="s">
        <v>4487</v>
      </c>
      <c r="M2366" s="50" t="s">
        <v>2379</v>
      </c>
      <c r="N2366" s="50" t="s">
        <v>2380</v>
      </c>
      <c r="O2366" s="137" t="s">
        <v>2381</v>
      </c>
      <c r="P2366" s="42" t="s">
        <v>64</v>
      </c>
      <c r="Q2366" s="42" t="s">
        <v>65</v>
      </c>
      <c r="R2366" s="42">
        <v>1</v>
      </c>
      <c r="S2366" s="137" t="s">
        <v>2254</v>
      </c>
      <c r="T2366" s="62">
        <v>1237114.0900000001</v>
      </c>
      <c r="U2366" s="62">
        <v>1153880.28</v>
      </c>
      <c r="Z2366" s="42" t="s">
        <v>68</v>
      </c>
      <c r="AJ2366" s="42"/>
      <c r="AW2366" s="42" t="s">
        <v>2412</v>
      </c>
      <c r="AX2366" s="42"/>
      <c r="AY2366" s="42"/>
      <c r="AZ2366" s="42"/>
      <c r="BA2366" s="42"/>
      <c r="BB2366" s="42"/>
      <c r="BN2366" s="128" t="s">
        <v>4578</v>
      </c>
      <c r="BO2366" s="58" t="str">
        <f t="shared" si="36"/>
        <v>境内资产</v>
      </c>
      <c r="BP2366" s="58" t="str">
        <f>IF(M2366="",VLOOKUP(D2366,Sheet4!$A$1:$B$92,2,0),VLOOKUP(Q2366,Sheet4!$A$1:$B$92,2,0))</f>
        <v>保险资产管理产品</v>
      </c>
    </row>
    <row r="2367" spans="1:68" s="58" customFormat="1" ht="12.75" customHeight="1">
      <c r="A2367" s="137" t="s">
        <v>2117</v>
      </c>
      <c r="B2367" s="50" t="s">
        <v>2199</v>
      </c>
      <c r="C2367" s="252" t="s">
        <v>5552</v>
      </c>
      <c r="D2367" s="257" t="s">
        <v>672</v>
      </c>
      <c r="E2367" s="42" t="s">
        <v>3807</v>
      </c>
      <c r="F2367" s="42" t="s">
        <v>2199</v>
      </c>
      <c r="G2367" s="42"/>
      <c r="H2367" s="307">
        <v>4635.8994284476576</v>
      </c>
      <c r="I2367" s="315">
        <v>3856.1662985518983</v>
      </c>
      <c r="J2367" s="105">
        <v>0</v>
      </c>
      <c r="K2367" s="42">
        <v>0</v>
      </c>
      <c r="L2367" s="42" t="s">
        <v>4487</v>
      </c>
      <c r="M2367" s="50" t="s">
        <v>2379</v>
      </c>
      <c r="N2367" s="50" t="s">
        <v>2380</v>
      </c>
      <c r="O2367" s="137" t="s">
        <v>2381</v>
      </c>
      <c r="P2367" s="42" t="s">
        <v>64</v>
      </c>
      <c r="Q2367" s="42" t="s">
        <v>65</v>
      </c>
      <c r="R2367" s="42">
        <v>1</v>
      </c>
      <c r="S2367" s="137" t="s">
        <v>2254</v>
      </c>
      <c r="T2367" s="62">
        <v>1237114.0900000001</v>
      </c>
      <c r="U2367" s="62">
        <v>1153880.28</v>
      </c>
      <c r="Z2367" s="42" t="s">
        <v>280</v>
      </c>
      <c r="AJ2367" s="42"/>
      <c r="AW2367" s="42" t="s">
        <v>2412</v>
      </c>
      <c r="AX2367" s="42"/>
      <c r="AY2367" s="42"/>
      <c r="AZ2367" s="42"/>
      <c r="BA2367" s="42"/>
      <c r="BB2367" s="42"/>
      <c r="BN2367" s="128" t="s">
        <v>4578</v>
      </c>
      <c r="BO2367" s="58" t="str">
        <f t="shared" si="36"/>
        <v>境内资产</v>
      </c>
      <c r="BP2367" s="58" t="str">
        <f>IF(M2367="",VLOOKUP(D2367,Sheet4!$A$1:$B$92,2,0),VLOOKUP(Q2367,Sheet4!$A$1:$B$92,2,0))</f>
        <v>保险资产管理产品</v>
      </c>
    </row>
    <row r="2368" spans="1:68" s="58" customFormat="1" ht="12.75" customHeight="1">
      <c r="A2368" s="137" t="s">
        <v>2266</v>
      </c>
      <c r="B2368" s="50" t="s">
        <v>2313</v>
      </c>
      <c r="C2368" s="252" t="s">
        <v>5552</v>
      </c>
      <c r="D2368" s="257" t="s">
        <v>672</v>
      </c>
      <c r="E2368" s="42" t="s">
        <v>2914</v>
      </c>
      <c r="F2368" s="42" t="s">
        <v>2313</v>
      </c>
      <c r="G2368" s="42"/>
      <c r="H2368" s="307">
        <v>6329.1343113201474</v>
      </c>
      <c r="I2368" s="315">
        <v>4162.5940287692401</v>
      </c>
      <c r="J2368" s="105">
        <v>0</v>
      </c>
      <c r="K2368" s="42">
        <v>0</v>
      </c>
      <c r="L2368" s="42" t="s">
        <v>4487</v>
      </c>
      <c r="M2368" s="50" t="s">
        <v>2379</v>
      </c>
      <c r="N2368" s="50" t="s">
        <v>2380</v>
      </c>
      <c r="O2368" s="137" t="s">
        <v>2381</v>
      </c>
      <c r="P2368" s="42" t="s">
        <v>64</v>
      </c>
      <c r="Q2368" s="42" t="s">
        <v>65</v>
      </c>
      <c r="R2368" s="42">
        <v>1</v>
      </c>
      <c r="S2368" s="137" t="s">
        <v>2254</v>
      </c>
      <c r="T2368" s="62">
        <v>1237114.0900000001</v>
      </c>
      <c r="U2368" s="62">
        <v>1153880.28</v>
      </c>
      <c r="Z2368" s="42" t="s">
        <v>68</v>
      </c>
      <c r="AJ2368" s="42"/>
      <c r="AW2368" s="42" t="s">
        <v>2412</v>
      </c>
      <c r="AX2368" s="42"/>
      <c r="AY2368" s="42"/>
      <c r="AZ2368" s="42"/>
      <c r="BA2368" s="42"/>
      <c r="BB2368" s="42"/>
      <c r="BN2368" s="128" t="s">
        <v>4578</v>
      </c>
      <c r="BO2368" s="58" t="str">
        <f t="shared" si="36"/>
        <v>境内资产</v>
      </c>
      <c r="BP2368" s="58" t="str">
        <f>IF(M2368="",VLOOKUP(D2368,Sheet4!$A$1:$B$92,2,0),VLOOKUP(Q2368,Sheet4!$A$1:$B$92,2,0))</f>
        <v>保险资产管理产品</v>
      </c>
    </row>
    <row r="2369" spans="1:68" s="58" customFormat="1" ht="12.75" customHeight="1">
      <c r="A2369" s="137" t="s">
        <v>2267</v>
      </c>
      <c r="B2369" s="50" t="s">
        <v>2314</v>
      </c>
      <c r="C2369" s="252" t="s">
        <v>5552</v>
      </c>
      <c r="D2369" s="257" t="s">
        <v>672</v>
      </c>
      <c r="E2369" s="42" t="s">
        <v>3013</v>
      </c>
      <c r="F2369" s="42" t="s">
        <v>2314</v>
      </c>
      <c r="G2369" s="42"/>
      <c r="H2369" s="307">
        <v>12619.066178615909</v>
      </c>
      <c r="I2369" s="315">
        <v>7950.6411029537621</v>
      </c>
      <c r="J2369" s="105">
        <v>0</v>
      </c>
      <c r="K2369" s="42">
        <v>0</v>
      </c>
      <c r="L2369" s="42" t="s">
        <v>4487</v>
      </c>
      <c r="M2369" s="50" t="s">
        <v>2379</v>
      </c>
      <c r="N2369" s="50" t="s">
        <v>2380</v>
      </c>
      <c r="O2369" s="137" t="s">
        <v>2381</v>
      </c>
      <c r="P2369" s="42" t="s">
        <v>64</v>
      </c>
      <c r="Q2369" s="42" t="s">
        <v>65</v>
      </c>
      <c r="R2369" s="42">
        <v>1</v>
      </c>
      <c r="S2369" s="137" t="s">
        <v>2254</v>
      </c>
      <c r="T2369" s="62">
        <v>1237114.0900000001</v>
      </c>
      <c r="U2369" s="62">
        <v>1153880.28</v>
      </c>
      <c r="Z2369" s="42" t="s">
        <v>68</v>
      </c>
      <c r="AJ2369" s="42"/>
      <c r="AW2369" s="42" t="s">
        <v>2412</v>
      </c>
      <c r="AX2369" s="42"/>
      <c r="AY2369" s="42"/>
      <c r="AZ2369" s="42"/>
      <c r="BA2369" s="42"/>
      <c r="BB2369" s="42"/>
      <c r="BN2369" s="128" t="s">
        <v>4578</v>
      </c>
      <c r="BO2369" s="58" t="str">
        <f t="shared" si="36"/>
        <v>境内资产</v>
      </c>
      <c r="BP2369" s="58" t="str">
        <f>IF(M2369="",VLOOKUP(D2369,Sheet4!$A$1:$B$92,2,0),VLOOKUP(Q2369,Sheet4!$A$1:$B$92,2,0))</f>
        <v>保险资产管理产品</v>
      </c>
    </row>
    <row r="2370" spans="1:68" s="58" customFormat="1" ht="12.75" customHeight="1">
      <c r="A2370" s="137" t="s">
        <v>2108</v>
      </c>
      <c r="B2370" s="50" t="s">
        <v>2315</v>
      </c>
      <c r="C2370" s="252" t="s">
        <v>5552</v>
      </c>
      <c r="D2370" s="257" t="s">
        <v>672</v>
      </c>
      <c r="E2370" s="42" t="s">
        <v>4359</v>
      </c>
      <c r="F2370" s="42" t="s">
        <v>2315</v>
      </c>
      <c r="G2370" s="42"/>
      <c r="H2370" s="307">
        <v>4842.5666125728894</v>
      </c>
      <c r="I2370" s="315">
        <v>4515.6907319895681</v>
      </c>
      <c r="J2370" s="105">
        <v>0</v>
      </c>
      <c r="K2370" s="42">
        <v>0</v>
      </c>
      <c r="L2370" s="42" t="s">
        <v>4487</v>
      </c>
      <c r="M2370" s="50" t="s">
        <v>2379</v>
      </c>
      <c r="N2370" s="50" t="s">
        <v>2380</v>
      </c>
      <c r="O2370" s="137" t="s">
        <v>2381</v>
      </c>
      <c r="P2370" s="42" t="s">
        <v>64</v>
      </c>
      <c r="Q2370" s="42" t="s">
        <v>65</v>
      </c>
      <c r="R2370" s="42">
        <v>1</v>
      </c>
      <c r="S2370" s="137" t="s">
        <v>2254</v>
      </c>
      <c r="T2370" s="62">
        <v>1237114.0900000001</v>
      </c>
      <c r="U2370" s="62">
        <v>1153880.28</v>
      </c>
      <c r="Z2370" s="42" t="s">
        <v>68</v>
      </c>
      <c r="AJ2370" s="42"/>
      <c r="AW2370" s="42" t="s">
        <v>2412</v>
      </c>
      <c r="AX2370" s="42"/>
      <c r="AY2370" s="42"/>
      <c r="AZ2370" s="42"/>
      <c r="BA2370" s="42"/>
      <c r="BB2370" s="42"/>
      <c r="BN2370" s="128" t="s">
        <v>4578</v>
      </c>
      <c r="BO2370" s="58" t="str">
        <f t="shared" si="36"/>
        <v>境内资产</v>
      </c>
      <c r="BP2370" s="58" t="str">
        <f>IF(M2370="",VLOOKUP(D2370,Sheet4!$A$1:$B$92,2,0),VLOOKUP(Q2370,Sheet4!$A$1:$B$92,2,0))</f>
        <v>保险资产管理产品</v>
      </c>
    </row>
    <row r="2371" spans="1:68" s="58" customFormat="1" ht="12.75" customHeight="1">
      <c r="A2371" s="137" t="s">
        <v>1967</v>
      </c>
      <c r="B2371" s="50" t="s">
        <v>1968</v>
      </c>
      <c r="C2371" s="252" t="s">
        <v>5552</v>
      </c>
      <c r="D2371" s="257" t="s">
        <v>672</v>
      </c>
      <c r="E2371" s="42" t="s">
        <v>3077</v>
      </c>
      <c r="F2371" s="42" t="s">
        <v>1968</v>
      </c>
      <c r="G2371" s="42"/>
      <c r="H2371" s="307">
        <v>9632.3456924059956</v>
      </c>
      <c r="I2371" s="315">
        <v>9662.5087940570902</v>
      </c>
      <c r="J2371" s="105">
        <v>0</v>
      </c>
      <c r="K2371" s="42">
        <v>0</v>
      </c>
      <c r="L2371" s="42" t="s">
        <v>4487</v>
      </c>
      <c r="M2371" s="50" t="s">
        <v>2379</v>
      </c>
      <c r="N2371" s="50" t="s">
        <v>2380</v>
      </c>
      <c r="O2371" s="137" t="s">
        <v>2381</v>
      </c>
      <c r="P2371" s="42" t="s">
        <v>64</v>
      </c>
      <c r="Q2371" s="42" t="s">
        <v>65</v>
      </c>
      <c r="R2371" s="42">
        <v>1</v>
      </c>
      <c r="S2371" s="137" t="s">
        <v>2254</v>
      </c>
      <c r="T2371" s="62">
        <v>1237114.0900000001</v>
      </c>
      <c r="U2371" s="62">
        <v>1153880.28</v>
      </c>
      <c r="Z2371" s="42" t="s">
        <v>280</v>
      </c>
      <c r="AJ2371" s="42"/>
      <c r="AW2371" s="42" t="s">
        <v>2412</v>
      </c>
      <c r="AX2371" s="42"/>
      <c r="AY2371" s="42"/>
      <c r="AZ2371" s="42"/>
      <c r="BA2371" s="42"/>
      <c r="BB2371" s="42"/>
      <c r="BN2371" s="128" t="s">
        <v>4578</v>
      </c>
      <c r="BO2371" s="58" t="str">
        <f t="shared" ref="BO2371:BO2434" si="37">IF(LEFT(D2371,2)="境外","境外资产","境内资产")</f>
        <v>境内资产</v>
      </c>
      <c r="BP2371" s="58" t="str">
        <f>IF(M2371="",VLOOKUP(D2371,Sheet4!$A$1:$B$92,2,0),VLOOKUP(Q2371,Sheet4!$A$1:$B$92,2,0))</f>
        <v>保险资产管理产品</v>
      </c>
    </row>
    <row r="2372" spans="1:68" s="58" customFormat="1" ht="12.75" customHeight="1">
      <c r="A2372" s="137" t="s">
        <v>2268</v>
      </c>
      <c r="B2372" s="50" t="s">
        <v>2316</v>
      </c>
      <c r="C2372" s="252" t="s">
        <v>5552</v>
      </c>
      <c r="D2372" s="257" t="s">
        <v>672</v>
      </c>
      <c r="E2372" s="42" t="s">
        <v>4440</v>
      </c>
      <c r="F2372" s="42" t="s">
        <v>2316</v>
      </c>
      <c r="G2372" s="42"/>
      <c r="H2372" s="307">
        <v>8332.3603880251612</v>
      </c>
      <c r="I2372" s="315">
        <v>6186.7943723200651</v>
      </c>
      <c r="J2372" s="105">
        <v>0</v>
      </c>
      <c r="K2372" s="42">
        <v>0</v>
      </c>
      <c r="L2372" s="42" t="s">
        <v>4487</v>
      </c>
      <c r="M2372" s="50" t="s">
        <v>2379</v>
      </c>
      <c r="N2372" s="50" t="s">
        <v>2380</v>
      </c>
      <c r="O2372" s="137" t="s">
        <v>2381</v>
      </c>
      <c r="P2372" s="42" t="s">
        <v>64</v>
      </c>
      <c r="Q2372" s="42" t="s">
        <v>65</v>
      </c>
      <c r="R2372" s="42">
        <v>1</v>
      </c>
      <c r="S2372" s="137" t="s">
        <v>2254</v>
      </c>
      <c r="T2372" s="62">
        <v>1237114.0900000001</v>
      </c>
      <c r="U2372" s="62">
        <v>1153880.28</v>
      </c>
      <c r="Z2372" s="42" t="s">
        <v>68</v>
      </c>
      <c r="AJ2372" s="42"/>
      <c r="AW2372" s="42" t="s">
        <v>2412</v>
      </c>
      <c r="AX2372" s="42"/>
      <c r="AY2372" s="42"/>
      <c r="AZ2372" s="42"/>
      <c r="BA2372" s="42"/>
      <c r="BB2372" s="42"/>
      <c r="BN2372" s="128" t="s">
        <v>4578</v>
      </c>
      <c r="BO2372" s="58" t="str">
        <f t="shared" si="37"/>
        <v>境内资产</v>
      </c>
      <c r="BP2372" s="58" t="str">
        <f>IF(M2372="",VLOOKUP(D2372,Sheet4!$A$1:$B$92,2,0),VLOOKUP(Q2372,Sheet4!$A$1:$B$92,2,0))</f>
        <v>保险资产管理产品</v>
      </c>
    </row>
    <row r="2373" spans="1:68" s="58" customFormat="1" ht="12.75" customHeight="1">
      <c r="A2373" s="137" t="s">
        <v>2269</v>
      </c>
      <c r="B2373" s="50" t="s">
        <v>2317</v>
      </c>
      <c r="C2373" s="252" t="s">
        <v>5552</v>
      </c>
      <c r="D2373" s="257" t="s">
        <v>672</v>
      </c>
      <c r="E2373" s="42" t="s">
        <v>4441</v>
      </c>
      <c r="F2373" s="42" t="s">
        <v>2317</v>
      </c>
      <c r="G2373" s="42"/>
      <c r="H2373" s="307">
        <v>5831.6278611275493</v>
      </c>
      <c r="I2373" s="315">
        <v>4887.9519536325015</v>
      </c>
      <c r="J2373" s="105">
        <v>0</v>
      </c>
      <c r="K2373" s="42">
        <v>0</v>
      </c>
      <c r="L2373" s="42" t="s">
        <v>4487</v>
      </c>
      <c r="M2373" s="50" t="s">
        <v>2379</v>
      </c>
      <c r="N2373" s="50" t="s">
        <v>2380</v>
      </c>
      <c r="O2373" s="137" t="s">
        <v>2381</v>
      </c>
      <c r="P2373" s="42" t="s">
        <v>64</v>
      </c>
      <c r="Q2373" s="42" t="s">
        <v>65</v>
      </c>
      <c r="R2373" s="42">
        <v>1</v>
      </c>
      <c r="S2373" s="137" t="s">
        <v>2254</v>
      </c>
      <c r="T2373" s="62">
        <v>1237114.0900000001</v>
      </c>
      <c r="U2373" s="62">
        <v>1153880.28</v>
      </c>
      <c r="Z2373" s="42" t="s">
        <v>68</v>
      </c>
      <c r="AJ2373" s="42"/>
      <c r="AW2373" s="42" t="s">
        <v>2412</v>
      </c>
      <c r="AX2373" s="42"/>
      <c r="AY2373" s="42"/>
      <c r="AZ2373" s="42"/>
      <c r="BA2373" s="42"/>
      <c r="BB2373" s="42"/>
      <c r="BN2373" s="128" t="s">
        <v>4578</v>
      </c>
      <c r="BO2373" s="58" t="str">
        <f t="shared" si="37"/>
        <v>境内资产</v>
      </c>
      <c r="BP2373" s="58" t="str">
        <f>IF(M2373="",VLOOKUP(D2373,Sheet4!$A$1:$B$92,2,0),VLOOKUP(Q2373,Sheet4!$A$1:$B$92,2,0))</f>
        <v>保险资产管理产品</v>
      </c>
    </row>
    <row r="2374" spans="1:68" s="58" customFormat="1" ht="12.75" customHeight="1">
      <c r="A2374" s="137" t="s">
        <v>2270</v>
      </c>
      <c r="B2374" s="50" t="s">
        <v>2318</v>
      </c>
      <c r="C2374" s="252" t="s">
        <v>5552</v>
      </c>
      <c r="D2374" s="257" t="s">
        <v>672</v>
      </c>
      <c r="E2374" s="42" t="s">
        <v>4442</v>
      </c>
      <c r="F2374" s="42" t="s">
        <v>2318</v>
      </c>
      <c r="G2374" s="42"/>
      <c r="H2374" s="307">
        <v>1389.6599072966806</v>
      </c>
      <c r="I2374" s="315">
        <v>1537.5470016316797</v>
      </c>
      <c r="J2374" s="105">
        <v>0</v>
      </c>
      <c r="K2374" s="42">
        <v>0</v>
      </c>
      <c r="L2374" s="42" t="s">
        <v>4487</v>
      </c>
      <c r="M2374" s="50" t="s">
        <v>2379</v>
      </c>
      <c r="N2374" s="50" t="s">
        <v>2380</v>
      </c>
      <c r="O2374" s="137" t="s">
        <v>2381</v>
      </c>
      <c r="P2374" s="42" t="s">
        <v>64</v>
      </c>
      <c r="Q2374" s="42" t="s">
        <v>65</v>
      </c>
      <c r="R2374" s="42">
        <v>1</v>
      </c>
      <c r="S2374" s="137" t="s">
        <v>2254</v>
      </c>
      <c r="T2374" s="62">
        <v>1237114.0900000001</v>
      </c>
      <c r="U2374" s="62">
        <v>1153880.28</v>
      </c>
      <c r="Z2374" s="42" t="s">
        <v>68</v>
      </c>
      <c r="AJ2374" s="42"/>
      <c r="AW2374" s="42" t="s">
        <v>2412</v>
      </c>
      <c r="AX2374" s="42"/>
      <c r="AY2374" s="42"/>
      <c r="AZ2374" s="42"/>
      <c r="BA2374" s="42"/>
      <c r="BB2374" s="42"/>
      <c r="BN2374" s="128" t="s">
        <v>4578</v>
      </c>
      <c r="BO2374" s="58" t="str">
        <f t="shared" si="37"/>
        <v>境内资产</v>
      </c>
      <c r="BP2374" s="58" t="str">
        <f>IF(M2374="",VLOOKUP(D2374,Sheet4!$A$1:$B$92,2,0),VLOOKUP(Q2374,Sheet4!$A$1:$B$92,2,0))</f>
        <v>保险资产管理产品</v>
      </c>
    </row>
    <row r="2375" spans="1:68" s="58" customFormat="1" ht="12.75" customHeight="1">
      <c r="A2375" s="137" t="s">
        <v>2271</v>
      </c>
      <c r="B2375" s="50" t="s">
        <v>2319</v>
      </c>
      <c r="C2375" s="252" t="s">
        <v>5552</v>
      </c>
      <c r="D2375" s="257" t="s">
        <v>672</v>
      </c>
      <c r="E2375" s="42" t="s">
        <v>4443</v>
      </c>
      <c r="F2375" s="42" t="s">
        <v>2319</v>
      </c>
      <c r="G2375" s="42"/>
      <c r="H2375" s="307">
        <v>7051.6065151639823</v>
      </c>
      <c r="I2375" s="315">
        <v>5909.3489130868084</v>
      </c>
      <c r="J2375" s="105">
        <v>0</v>
      </c>
      <c r="K2375" s="42">
        <v>0</v>
      </c>
      <c r="L2375" s="42" t="s">
        <v>4487</v>
      </c>
      <c r="M2375" s="50" t="s">
        <v>2379</v>
      </c>
      <c r="N2375" s="50" t="s">
        <v>2380</v>
      </c>
      <c r="O2375" s="137" t="s">
        <v>2381</v>
      </c>
      <c r="P2375" s="42" t="s">
        <v>64</v>
      </c>
      <c r="Q2375" s="42" t="s">
        <v>65</v>
      </c>
      <c r="R2375" s="42">
        <v>1</v>
      </c>
      <c r="S2375" s="137" t="s">
        <v>2254</v>
      </c>
      <c r="T2375" s="62">
        <v>1237114.0900000001</v>
      </c>
      <c r="U2375" s="62">
        <v>1153880.28</v>
      </c>
      <c r="Z2375" s="42" t="s">
        <v>68</v>
      </c>
      <c r="AJ2375" s="42"/>
      <c r="AW2375" s="42" t="s">
        <v>2412</v>
      </c>
      <c r="AX2375" s="42"/>
      <c r="AY2375" s="42"/>
      <c r="AZ2375" s="42"/>
      <c r="BA2375" s="42"/>
      <c r="BB2375" s="42"/>
      <c r="BN2375" s="128" t="s">
        <v>4578</v>
      </c>
      <c r="BO2375" s="58" t="str">
        <f t="shared" si="37"/>
        <v>境内资产</v>
      </c>
      <c r="BP2375" s="58" t="str">
        <f>IF(M2375="",VLOOKUP(D2375,Sheet4!$A$1:$B$92,2,0),VLOOKUP(Q2375,Sheet4!$A$1:$B$92,2,0))</f>
        <v>保险资产管理产品</v>
      </c>
    </row>
    <row r="2376" spans="1:68" s="58" customFormat="1" ht="12.75" customHeight="1">
      <c r="A2376" s="137" t="s">
        <v>2272</v>
      </c>
      <c r="B2376" s="50" t="s">
        <v>2320</v>
      </c>
      <c r="C2376" s="252" t="s">
        <v>5552</v>
      </c>
      <c r="D2376" s="257" t="s">
        <v>672</v>
      </c>
      <c r="E2376" s="42" t="s">
        <v>4444</v>
      </c>
      <c r="F2376" s="42" t="s">
        <v>2320</v>
      </c>
      <c r="G2376" s="42"/>
      <c r="H2376" s="307">
        <v>9076.8678378563582</v>
      </c>
      <c r="I2376" s="315">
        <v>7221.5974409302617</v>
      </c>
      <c r="J2376" s="105">
        <v>0</v>
      </c>
      <c r="K2376" s="42">
        <v>0</v>
      </c>
      <c r="L2376" s="42" t="s">
        <v>4487</v>
      </c>
      <c r="M2376" s="50" t="s">
        <v>2379</v>
      </c>
      <c r="N2376" s="50" t="s">
        <v>2380</v>
      </c>
      <c r="O2376" s="137" t="s">
        <v>2381</v>
      </c>
      <c r="P2376" s="42" t="s">
        <v>64</v>
      </c>
      <c r="Q2376" s="42" t="s">
        <v>65</v>
      </c>
      <c r="R2376" s="42">
        <v>1</v>
      </c>
      <c r="S2376" s="137" t="s">
        <v>2254</v>
      </c>
      <c r="T2376" s="62">
        <v>1237114.0900000001</v>
      </c>
      <c r="U2376" s="62">
        <v>1153880.28</v>
      </c>
      <c r="Z2376" s="42" t="s">
        <v>68</v>
      </c>
      <c r="AJ2376" s="42"/>
      <c r="AW2376" s="42" t="s">
        <v>2412</v>
      </c>
      <c r="AX2376" s="42"/>
      <c r="AY2376" s="42"/>
      <c r="AZ2376" s="42"/>
      <c r="BA2376" s="42"/>
      <c r="BB2376" s="42"/>
      <c r="BN2376" s="128" t="s">
        <v>4578</v>
      </c>
      <c r="BO2376" s="58" t="str">
        <f t="shared" si="37"/>
        <v>境内资产</v>
      </c>
      <c r="BP2376" s="58" t="str">
        <f>IF(M2376="",VLOOKUP(D2376,Sheet4!$A$1:$B$92,2,0),VLOOKUP(Q2376,Sheet4!$A$1:$B$92,2,0))</f>
        <v>保险资产管理产品</v>
      </c>
    </row>
    <row r="2377" spans="1:68" s="58" customFormat="1" ht="12.75" customHeight="1">
      <c r="A2377" s="138" t="s">
        <v>1556</v>
      </c>
      <c r="B2377" s="50" t="s">
        <v>1557</v>
      </c>
      <c r="C2377" s="252" t="s">
        <v>5552</v>
      </c>
      <c r="D2377" s="257" t="s">
        <v>672</v>
      </c>
      <c r="E2377" s="42" t="s">
        <v>1558</v>
      </c>
      <c r="F2377" s="42" t="s">
        <v>1557</v>
      </c>
      <c r="G2377" s="42"/>
      <c r="H2377" s="307">
        <v>8.2755796369701766</v>
      </c>
      <c r="I2377" s="315">
        <v>11.917951112938498</v>
      </c>
      <c r="J2377" s="105">
        <v>0</v>
      </c>
      <c r="K2377" s="42">
        <v>0</v>
      </c>
      <c r="L2377" s="42" t="s">
        <v>4487</v>
      </c>
      <c r="M2377" s="50" t="s">
        <v>2379</v>
      </c>
      <c r="N2377" s="50" t="s">
        <v>2380</v>
      </c>
      <c r="O2377" s="137" t="s">
        <v>2381</v>
      </c>
      <c r="P2377" s="42" t="s">
        <v>64</v>
      </c>
      <c r="Q2377" s="42" t="s">
        <v>65</v>
      </c>
      <c r="R2377" s="42">
        <v>1</v>
      </c>
      <c r="S2377" s="137" t="s">
        <v>2254</v>
      </c>
      <c r="T2377" s="62">
        <v>1237114.0900000001</v>
      </c>
      <c r="U2377" s="62">
        <v>1153880.28</v>
      </c>
      <c r="Z2377" s="42" t="s">
        <v>68</v>
      </c>
      <c r="AJ2377" s="42"/>
      <c r="AW2377" s="42" t="s">
        <v>2412</v>
      </c>
      <c r="AX2377" s="42"/>
      <c r="AY2377" s="42"/>
      <c r="AZ2377" s="42"/>
      <c r="BA2377" s="42"/>
      <c r="BB2377" s="42"/>
      <c r="BN2377" s="128" t="s">
        <v>4578</v>
      </c>
      <c r="BO2377" s="58" t="str">
        <f t="shared" si="37"/>
        <v>境内资产</v>
      </c>
      <c r="BP2377" s="58" t="str">
        <f>IF(M2377="",VLOOKUP(D2377,Sheet4!$A$1:$B$92,2,0),VLOOKUP(Q2377,Sheet4!$A$1:$B$92,2,0))</f>
        <v>保险资产管理产品</v>
      </c>
    </row>
    <row r="2378" spans="1:68" s="58" customFormat="1" ht="12.75" customHeight="1">
      <c r="A2378" s="137" t="s">
        <v>2273</v>
      </c>
      <c r="B2378" s="50" t="s">
        <v>2321</v>
      </c>
      <c r="C2378" s="252" t="s">
        <v>5552</v>
      </c>
      <c r="D2378" s="257" t="s">
        <v>672</v>
      </c>
      <c r="E2378" s="42" t="s">
        <v>4445</v>
      </c>
      <c r="F2378" s="42" t="s">
        <v>2321</v>
      </c>
      <c r="G2378" s="42"/>
      <c r="H2378" s="307">
        <v>12262.024120801048</v>
      </c>
      <c r="I2378" s="315">
        <v>11258.236301071298</v>
      </c>
      <c r="J2378" s="105">
        <v>0</v>
      </c>
      <c r="K2378" s="42">
        <v>0</v>
      </c>
      <c r="L2378" s="42" t="s">
        <v>4487</v>
      </c>
      <c r="M2378" s="50" t="s">
        <v>2379</v>
      </c>
      <c r="N2378" s="50" t="s">
        <v>2380</v>
      </c>
      <c r="O2378" s="137" t="s">
        <v>2381</v>
      </c>
      <c r="P2378" s="42" t="s">
        <v>64</v>
      </c>
      <c r="Q2378" s="42" t="s">
        <v>65</v>
      </c>
      <c r="R2378" s="42">
        <v>1</v>
      </c>
      <c r="S2378" s="137" t="s">
        <v>2254</v>
      </c>
      <c r="T2378" s="62">
        <v>1237114.0900000001</v>
      </c>
      <c r="U2378" s="62">
        <v>1153880.28</v>
      </c>
      <c r="Z2378" s="42" t="s">
        <v>68</v>
      </c>
      <c r="AJ2378" s="42"/>
      <c r="AW2378" s="42" t="s">
        <v>2412</v>
      </c>
      <c r="AX2378" s="42"/>
      <c r="AY2378" s="42"/>
      <c r="AZ2378" s="42"/>
      <c r="BA2378" s="42"/>
      <c r="BB2378" s="42"/>
      <c r="BN2378" s="128" t="s">
        <v>4578</v>
      </c>
      <c r="BO2378" s="58" t="str">
        <f t="shared" si="37"/>
        <v>境内资产</v>
      </c>
      <c r="BP2378" s="58" t="str">
        <f>IF(M2378="",VLOOKUP(D2378,Sheet4!$A$1:$B$92,2,0),VLOOKUP(Q2378,Sheet4!$A$1:$B$92,2,0))</f>
        <v>保险资产管理产品</v>
      </c>
    </row>
    <row r="2379" spans="1:68" s="58" customFormat="1" ht="12.75" customHeight="1">
      <c r="A2379" s="137" t="s">
        <v>2274</v>
      </c>
      <c r="B2379" s="50" t="s">
        <v>2322</v>
      </c>
      <c r="C2379" s="252" t="s">
        <v>5552</v>
      </c>
      <c r="D2379" s="257" t="s">
        <v>672</v>
      </c>
      <c r="E2379" s="42" t="s">
        <v>4446</v>
      </c>
      <c r="F2379" s="42" t="s">
        <v>2322</v>
      </c>
      <c r="G2379" s="42"/>
      <c r="H2379" s="307">
        <v>8834.1319570666583</v>
      </c>
      <c r="I2379" s="315">
        <v>7586.3362925871443</v>
      </c>
      <c r="J2379" s="105">
        <v>0</v>
      </c>
      <c r="K2379" s="42">
        <v>0</v>
      </c>
      <c r="L2379" s="42" t="s">
        <v>4487</v>
      </c>
      <c r="M2379" s="50" t="s">
        <v>2379</v>
      </c>
      <c r="N2379" s="50" t="s">
        <v>2380</v>
      </c>
      <c r="O2379" s="137" t="s">
        <v>2381</v>
      </c>
      <c r="P2379" s="42" t="s">
        <v>64</v>
      </c>
      <c r="Q2379" s="42" t="s">
        <v>65</v>
      </c>
      <c r="R2379" s="42">
        <v>1</v>
      </c>
      <c r="S2379" s="137" t="s">
        <v>2254</v>
      </c>
      <c r="T2379" s="62">
        <v>1237114.0900000001</v>
      </c>
      <c r="U2379" s="62">
        <v>1153880.28</v>
      </c>
      <c r="Z2379" s="42" t="s">
        <v>68</v>
      </c>
      <c r="AJ2379" s="42"/>
      <c r="AW2379" s="42" t="s">
        <v>2412</v>
      </c>
      <c r="AX2379" s="42"/>
      <c r="AY2379" s="42"/>
      <c r="AZ2379" s="42"/>
      <c r="BA2379" s="42"/>
      <c r="BB2379" s="42"/>
      <c r="BN2379" s="128" t="s">
        <v>4578</v>
      </c>
      <c r="BO2379" s="58" t="str">
        <f t="shared" si="37"/>
        <v>境内资产</v>
      </c>
      <c r="BP2379" s="58" t="str">
        <f>IF(M2379="",VLOOKUP(D2379,Sheet4!$A$1:$B$92,2,0),VLOOKUP(Q2379,Sheet4!$A$1:$B$92,2,0))</f>
        <v>保险资产管理产品</v>
      </c>
    </row>
    <row r="2380" spans="1:68" s="58" customFormat="1" ht="12.75" customHeight="1">
      <c r="A2380" s="138" t="s">
        <v>2116</v>
      </c>
      <c r="B2380" s="50" t="s">
        <v>2323</v>
      </c>
      <c r="C2380" s="252" t="s">
        <v>5552</v>
      </c>
      <c r="D2380" s="257" t="s">
        <v>672</v>
      </c>
      <c r="E2380" s="42" t="s">
        <v>4361</v>
      </c>
      <c r="F2380" s="42" t="s">
        <v>2323</v>
      </c>
      <c r="G2380" s="42"/>
      <c r="H2380" s="307">
        <v>5433.2534621631767</v>
      </c>
      <c r="I2380" s="315">
        <v>3730.9312770848342</v>
      </c>
      <c r="J2380" s="105">
        <v>0</v>
      </c>
      <c r="K2380" s="42">
        <v>0</v>
      </c>
      <c r="L2380" s="42" t="s">
        <v>4487</v>
      </c>
      <c r="M2380" s="50" t="s">
        <v>2379</v>
      </c>
      <c r="N2380" s="50" t="s">
        <v>2380</v>
      </c>
      <c r="O2380" s="137" t="s">
        <v>2381</v>
      </c>
      <c r="P2380" s="42" t="s">
        <v>64</v>
      </c>
      <c r="Q2380" s="42" t="s">
        <v>65</v>
      </c>
      <c r="R2380" s="42">
        <v>1</v>
      </c>
      <c r="S2380" s="137" t="s">
        <v>2254</v>
      </c>
      <c r="T2380" s="62">
        <v>1237114.0900000001</v>
      </c>
      <c r="U2380" s="62">
        <v>1153880.28</v>
      </c>
      <c r="Z2380" s="42" t="s">
        <v>68</v>
      </c>
      <c r="AJ2380" s="42"/>
      <c r="AW2380" s="42" t="s">
        <v>2412</v>
      </c>
      <c r="AX2380" s="42"/>
      <c r="AY2380" s="42"/>
      <c r="AZ2380" s="42"/>
      <c r="BA2380" s="42"/>
      <c r="BB2380" s="42"/>
      <c r="BN2380" s="128" t="s">
        <v>4578</v>
      </c>
      <c r="BO2380" s="58" t="str">
        <f t="shared" si="37"/>
        <v>境内资产</v>
      </c>
      <c r="BP2380" s="58" t="str">
        <f>IF(M2380="",VLOOKUP(D2380,Sheet4!$A$1:$B$92,2,0),VLOOKUP(Q2380,Sheet4!$A$1:$B$92,2,0))</f>
        <v>保险资产管理产品</v>
      </c>
    </row>
    <row r="2381" spans="1:68" s="58" customFormat="1" ht="12.75" customHeight="1">
      <c r="A2381" s="137" t="s">
        <v>2275</v>
      </c>
      <c r="B2381" s="50" t="s">
        <v>2324</v>
      </c>
      <c r="C2381" s="252" t="s">
        <v>5552</v>
      </c>
      <c r="D2381" s="257" t="s">
        <v>672</v>
      </c>
      <c r="E2381" s="42" t="s">
        <v>4447</v>
      </c>
      <c r="F2381" s="42" t="s">
        <v>2324</v>
      </c>
      <c r="G2381" s="42"/>
      <c r="H2381" s="307">
        <v>3506.1940006158866</v>
      </c>
      <c r="I2381" s="315">
        <v>3076.988195592151</v>
      </c>
      <c r="J2381" s="105">
        <v>0</v>
      </c>
      <c r="K2381" s="42">
        <v>0</v>
      </c>
      <c r="L2381" s="42" t="s">
        <v>4487</v>
      </c>
      <c r="M2381" s="50" t="s">
        <v>2379</v>
      </c>
      <c r="N2381" s="50" t="s">
        <v>2380</v>
      </c>
      <c r="O2381" s="137" t="s">
        <v>2381</v>
      </c>
      <c r="P2381" s="42" t="s">
        <v>64</v>
      </c>
      <c r="Q2381" s="42" t="s">
        <v>65</v>
      </c>
      <c r="R2381" s="42">
        <v>1</v>
      </c>
      <c r="S2381" s="137" t="s">
        <v>2254</v>
      </c>
      <c r="T2381" s="62">
        <v>1237114.0900000001</v>
      </c>
      <c r="U2381" s="62">
        <v>1153880.28</v>
      </c>
      <c r="Z2381" s="42" t="s">
        <v>68</v>
      </c>
      <c r="AJ2381" s="42"/>
      <c r="AW2381" s="42" t="s">
        <v>2412</v>
      </c>
      <c r="AX2381" s="42"/>
      <c r="AY2381" s="42"/>
      <c r="AZ2381" s="42"/>
      <c r="BA2381" s="42"/>
      <c r="BB2381" s="42"/>
      <c r="BN2381" s="128" t="s">
        <v>4578</v>
      </c>
      <c r="BO2381" s="58" t="str">
        <f t="shared" si="37"/>
        <v>境内资产</v>
      </c>
      <c r="BP2381" s="58" t="str">
        <f>IF(M2381="",VLOOKUP(D2381,Sheet4!$A$1:$B$92,2,0),VLOOKUP(Q2381,Sheet4!$A$1:$B$92,2,0))</f>
        <v>保险资产管理产品</v>
      </c>
    </row>
    <row r="2382" spans="1:68" s="58" customFormat="1" ht="12.75" customHeight="1">
      <c r="A2382" s="137" t="s">
        <v>2276</v>
      </c>
      <c r="B2382" s="50" t="s">
        <v>2325</v>
      </c>
      <c r="C2382" s="252" t="s">
        <v>5552</v>
      </c>
      <c r="D2382" s="257" t="s">
        <v>672</v>
      </c>
      <c r="E2382" s="42" t="s">
        <v>4448</v>
      </c>
      <c r="F2382" s="42" t="s">
        <v>2325</v>
      </c>
      <c r="G2382" s="42"/>
      <c r="H2382" s="307">
        <v>1121.517540682232</v>
      </c>
      <c r="I2382" s="315">
        <v>653.62466280476247</v>
      </c>
      <c r="J2382" s="105">
        <v>0</v>
      </c>
      <c r="K2382" s="42">
        <v>0</v>
      </c>
      <c r="L2382" s="42" t="s">
        <v>4487</v>
      </c>
      <c r="M2382" s="50" t="s">
        <v>2379</v>
      </c>
      <c r="N2382" s="50" t="s">
        <v>2380</v>
      </c>
      <c r="O2382" s="137" t="s">
        <v>2381</v>
      </c>
      <c r="P2382" s="42" t="s">
        <v>64</v>
      </c>
      <c r="Q2382" s="42" t="s">
        <v>65</v>
      </c>
      <c r="R2382" s="42">
        <v>1</v>
      </c>
      <c r="S2382" s="137" t="s">
        <v>2254</v>
      </c>
      <c r="T2382" s="62">
        <v>1237114.0900000001</v>
      </c>
      <c r="U2382" s="62">
        <v>1153880.28</v>
      </c>
      <c r="Z2382" s="42" t="s">
        <v>68</v>
      </c>
      <c r="AJ2382" s="42"/>
      <c r="AW2382" s="42" t="s">
        <v>2412</v>
      </c>
      <c r="AX2382" s="42"/>
      <c r="AY2382" s="42"/>
      <c r="AZ2382" s="42"/>
      <c r="BA2382" s="42"/>
      <c r="BB2382" s="42"/>
      <c r="BN2382" s="128" t="s">
        <v>4578</v>
      </c>
      <c r="BO2382" s="58" t="str">
        <f t="shared" si="37"/>
        <v>境内资产</v>
      </c>
      <c r="BP2382" s="58" t="str">
        <f>IF(M2382="",VLOOKUP(D2382,Sheet4!$A$1:$B$92,2,0),VLOOKUP(Q2382,Sheet4!$A$1:$B$92,2,0))</f>
        <v>保险资产管理产品</v>
      </c>
    </row>
    <row r="2383" spans="1:68" s="58" customFormat="1" ht="12.75" customHeight="1">
      <c r="A2383" s="137" t="s">
        <v>2277</v>
      </c>
      <c r="B2383" s="50" t="s">
        <v>2326</v>
      </c>
      <c r="C2383" s="252" t="s">
        <v>5552</v>
      </c>
      <c r="D2383" s="257" t="s">
        <v>672</v>
      </c>
      <c r="E2383" s="42" t="s">
        <v>3547</v>
      </c>
      <c r="F2383" s="42" t="s">
        <v>2326</v>
      </c>
      <c r="G2383" s="42"/>
      <c r="H2383" s="307">
        <v>2884.6926222139277</v>
      </c>
      <c r="I2383" s="315">
        <v>2776.6628590918926</v>
      </c>
      <c r="J2383" s="105">
        <v>0</v>
      </c>
      <c r="K2383" s="42">
        <v>0</v>
      </c>
      <c r="L2383" s="42" t="s">
        <v>4487</v>
      </c>
      <c r="M2383" s="50" t="s">
        <v>2379</v>
      </c>
      <c r="N2383" s="50" t="s">
        <v>2380</v>
      </c>
      <c r="O2383" s="137" t="s">
        <v>2381</v>
      </c>
      <c r="P2383" s="42" t="s">
        <v>64</v>
      </c>
      <c r="Q2383" s="42" t="s">
        <v>65</v>
      </c>
      <c r="R2383" s="42">
        <v>1</v>
      </c>
      <c r="S2383" s="137" t="s">
        <v>2254</v>
      </c>
      <c r="T2383" s="62">
        <v>1237114.0900000001</v>
      </c>
      <c r="U2383" s="62">
        <v>1153880.28</v>
      </c>
      <c r="Z2383" s="42" t="s">
        <v>280</v>
      </c>
      <c r="AJ2383" s="42"/>
      <c r="AW2383" s="42" t="s">
        <v>2412</v>
      </c>
      <c r="AX2383" s="42"/>
      <c r="AY2383" s="42"/>
      <c r="AZ2383" s="42"/>
      <c r="BA2383" s="42"/>
      <c r="BB2383" s="42"/>
      <c r="BN2383" s="128" t="s">
        <v>4578</v>
      </c>
      <c r="BO2383" s="58" t="str">
        <f t="shared" si="37"/>
        <v>境内资产</v>
      </c>
      <c r="BP2383" s="58" t="str">
        <f>IF(M2383="",VLOOKUP(D2383,Sheet4!$A$1:$B$92,2,0),VLOOKUP(Q2383,Sheet4!$A$1:$B$92,2,0))</f>
        <v>保险资产管理产品</v>
      </c>
    </row>
    <row r="2384" spans="1:68" s="58" customFormat="1" ht="12.75" customHeight="1">
      <c r="A2384" s="138" t="s">
        <v>2106</v>
      </c>
      <c r="B2384" s="50" t="s">
        <v>2327</v>
      </c>
      <c r="C2384" s="252" t="s">
        <v>5552</v>
      </c>
      <c r="D2384" s="257" t="s">
        <v>672</v>
      </c>
      <c r="E2384" s="42" t="s">
        <v>4358</v>
      </c>
      <c r="F2384" s="42" t="s">
        <v>2327</v>
      </c>
      <c r="G2384" s="42"/>
      <c r="H2384" s="307">
        <v>6082.6677130062017</v>
      </c>
      <c r="I2384" s="315">
        <v>5211.4941741269959</v>
      </c>
      <c r="J2384" s="105">
        <v>0</v>
      </c>
      <c r="K2384" s="42">
        <v>0</v>
      </c>
      <c r="L2384" s="42" t="s">
        <v>4487</v>
      </c>
      <c r="M2384" s="50" t="s">
        <v>2379</v>
      </c>
      <c r="N2384" s="50" t="s">
        <v>2380</v>
      </c>
      <c r="O2384" s="137" t="s">
        <v>2381</v>
      </c>
      <c r="P2384" s="42" t="s">
        <v>64</v>
      </c>
      <c r="Q2384" s="42" t="s">
        <v>65</v>
      </c>
      <c r="R2384" s="42">
        <v>1</v>
      </c>
      <c r="S2384" s="137" t="s">
        <v>2254</v>
      </c>
      <c r="T2384" s="62">
        <v>1237114.0900000001</v>
      </c>
      <c r="U2384" s="62">
        <v>1153880.28</v>
      </c>
      <c r="Z2384" s="42" t="s">
        <v>68</v>
      </c>
      <c r="AJ2384" s="42"/>
      <c r="AW2384" s="42" t="s">
        <v>2412</v>
      </c>
      <c r="AX2384" s="42"/>
      <c r="AY2384" s="42"/>
      <c r="AZ2384" s="42"/>
      <c r="BA2384" s="42"/>
      <c r="BB2384" s="42"/>
      <c r="BN2384" s="128" t="s">
        <v>4578</v>
      </c>
      <c r="BO2384" s="58" t="str">
        <f t="shared" si="37"/>
        <v>境内资产</v>
      </c>
      <c r="BP2384" s="58" t="str">
        <f>IF(M2384="",VLOOKUP(D2384,Sheet4!$A$1:$B$92,2,0),VLOOKUP(Q2384,Sheet4!$A$1:$B$92,2,0))</f>
        <v>保险资产管理产品</v>
      </c>
    </row>
    <row r="2385" spans="1:68" s="58" customFormat="1" ht="12.75" customHeight="1">
      <c r="A2385" s="137" t="s">
        <v>2278</v>
      </c>
      <c r="B2385" s="50" t="s">
        <v>2328</v>
      </c>
      <c r="C2385" s="252" t="s">
        <v>5552</v>
      </c>
      <c r="D2385" s="257" t="s">
        <v>672</v>
      </c>
      <c r="E2385" s="42" t="s">
        <v>4449</v>
      </c>
      <c r="F2385" s="42" t="s">
        <v>2328</v>
      </c>
      <c r="G2385" s="42"/>
      <c r="H2385" s="307">
        <v>9674.3749985290469</v>
      </c>
      <c r="I2385" s="315">
        <v>9352.7849642771034</v>
      </c>
      <c r="J2385" s="105">
        <v>0</v>
      </c>
      <c r="K2385" s="42">
        <v>0</v>
      </c>
      <c r="L2385" s="42" t="s">
        <v>4487</v>
      </c>
      <c r="M2385" s="50" t="s">
        <v>2379</v>
      </c>
      <c r="N2385" s="50" t="s">
        <v>2380</v>
      </c>
      <c r="O2385" s="137" t="s">
        <v>2381</v>
      </c>
      <c r="P2385" s="42" t="s">
        <v>64</v>
      </c>
      <c r="Q2385" s="42" t="s">
        <v>65</v>
      </c>
      <c r="R2385" s="42">
        <v>1</v>
      </c>
      <c r="S2385" s="137" t="s">
        <v>2254</v>
      </c>
      <c r="T2385" s="62">
        <v>1237114.0900000001</v>
      </c>
      <c r="U2385" s="62">
        <v>1153880.28</v>
      </c>
      <c r="Z2385" s="42" t="s">
        <v>68</v>
      </c>
      <c r="AJ2385" s="42"/>
      <c r="AW2385" s="42" t="s">
        <v>2412</v>
      </c>
      <c r="AX2385" s="42"/>
      <c r="AY2385" s="42"/>
      <c r="AZ2385" s="42"/>
      <c r="BA2385" s="42"/>
      <c r="BB2385" s="42"/>
      <c r="BN2385" s="128" t="s">
        <v>4578</v>
      </c>
      <c r="BO2385" s="58" t="str">
        <f t="shared" si="37"/>
        <v>境内资产</v>
      </c>
      <c r="BP2385" s="58" t="str">
        <f>IF(M2385="",VLOOKUP(D2385,Sheet4!$A$1:$B$92,2,0),VLOOKUP(Q2385,Sheet4!$A$1:$B$92,2,0))</f>
        <v>保险资产管理产品</v>
      </c>
    </row>
    <row r="2386" spans="1:68" s="58" customFormat="1" ht="12.75" customHeight="1">
      <c r="A2386" s="137" t="s">
        <v>2279</v>
      </c>
      <c r="B2386" s="50" t="s">
        <v>2329</v>
      </c>
      <c r="C2386" s="252" t="s">
        <v>5552</v>
      </c>
      <c r="D2386" s="257" t="s">
        <v>672</v>
      </c>
      <c r="E2386" s="42" t="s">
        <v>4450</v>
      </c>
      <c r="F2386" s="42" t="s">
        <v>2329</v>
      </c>
      <c r="G2386" s="42"/>
      <c r="H2386" s="307">
        <v>2161.3295572718912</v>
      </c>
      <c r="I2386" s="315">
        <v>1669.5211773021585</v>
      </c>
      <c r="J2386" s="105">
        <v>0</v>
      </c>
      <c r="K2386" s="42">
        <v>0</v>
      </c>
      <c r="L2386" s="42" t="s">
        <v>4487</v>
      </c>
      <c r="M2386" s="50" t="s">
        <v>2379</v>
      </c>
      <c r="N2386" s="50" t="s">
        <v>2380</v>
      </c>
      <c r="O2386" s="137" t="s">
        <v>2381</v>
      </c>
      <c r="P2386" s="42" t="s">
        <v>64</v>
      </c>
      <c r="Q2386" s="42" t="s">
        <v>65</v>
      </c>
      <c r="R2386" s="42">
        <v>1</v>
      </c>
      <c r="S2386" s="137" t="s">
        <v>2254</v>
      </c>
      <c r="T2386" s="62">
        <v>1237114.0900000001</v>
      </c>
      <c r="U2386" s="62">
        <v>1153880.28</v>
      </c>
      <c r="Z2386" s="42" t="s">
        <v>68</v>
      </c>
      <c r="AJ2386" s="42"/>
      <c r="AW2386" s="42" t="s">
        <v>2412</v>
      </c>
      <c r="AX2386" s="42"/>
      <c r="AY2386" s="42"/>
      <c r="AZ2386" s="42"/>
      <c r="BA2386" s="42"/>
      <c r="BB2386" s="42"/>
      <c r="BN2386" s="128" t="s">
        <v>4578</v>
      </c>
      <c r="BO2386" s="58" t="str">
        <f t="shared" si="37"/>
        <v>境内资产</v>
      </c>
      <c r="BP2386" s="58" t="str">
        <f>IF(M2386="",VLOOKUP(D2386,Sheet4!$A$1:$B$92,2,0),VLOOKUP(Q2386,Sheet4!$A$1:$B$92,2,0))</f>
        <v>保险资产管理产品</v>
      </c>
    </row>
    <row r="2387" spans="1:68" s="58" customFormat="1" ht="12.75" customHeight="1">
      <c r="A2387" s="137" t="s">
        <v>2280</v>
      </c>
      <c r="B2387" s="50" t="s">
        <v>2330</v>
      </c>
      <c r="C2387" s="252" t="s">
        <v>5552</v>
      </c>
      <c r="D2387" s="257" t="s">
        <v>672</v>
      </c>
      <c r="E2387" s="42" t="s">
        <v>4451</v>
      </c>
      <c r="F2387" s="42" t="s">
        <v>2330</v>
      </c>
      <c r="G2387" s="42"/>
      <c r="H2387" s="307">
        <v>10198.426841207462</v>
      </c>
      <c r="I2387" s="315">
        <v>6221.7166079289964</v>
      </c>
      <c r="J2387" s="105">
        <v>0</v>
      </c>
      <c r="K2387" s="42">
        <v>0</v>
      </c>
      <c r="L2387" s="42" t="s">
        <v>4487</v>
      </c>
      <c r="M2387" s="50" t="s">
        <v>2379</v>
      </c>
      <c r="N2387" s="50" t="s">
        <v>2380</v>
      </c>
      <c r="O2387" s="137" t="s">
        <v>2381</v>
      </c>
      <c r="P2387" s="42" t="s">
        <v>64</v>
      </c>
      <c r="Q2387" s="42" t="s">
        <v>65</v>
      </c>
      <c r="R2387" s="42">
        <v>1</v>
      </c>
      <c r="S2387" s="137" t="s">
        <v>2254</v>
      </c>
      <c r="T2387" s="62">
        <v>1237114.0900000001</v>
      </c>
      <c r="U2387" s="62">
        <v>1153880.28</v>
      </c>
      <c r="Z2387" s="42" t="s">
        <v>68</v>
      </c>
      <c r="AJ2387" s="42"/>
      <c r="AW2387" s="42" t="s">
        <v>2412</v>
      </c>
      <c r="AX2387" s="42"/>
      <c r="AY2387" s="42"/>
      <c r="AZ2387" s="42"/>
      <c r="BA2387" s="42"/>
      <c r="BB2387" s="42"/>
      <c r="BN2387" s="128" t="s">
        <v>4578</v>
      </c>
      <c r="BO2387" s="58" t="str">
        <f t="shared" si="37"/>
        <v>境内资产</v>
      </c>
      <c r="BP2387" s="58" t="str">
        <f>IF(M2387="",VLOOKUP(D2387,Sheet4!$A$1:$B$92,2,0),VLOOKUP(Q2387,Sheet4!$A$1:$B$92,2,0))</f>
        <v>保险资产管理产品</v>
      </c>
    </row>
    <row r="2388" spans="1:68" s="58" customFormat="1" ht="12.75" customHeight="1">
      <c r="A2388" s="137" t="s">
        <v>2281</v>
      </c>
      <c r="B2388" s="50" t="s">
        <v>2331</v>
      </c>
      <c r="C2388" s="252" t="s">
        <v>5552</v>
      </c>
      <c r="D2388" s="257" t="s">
        <v>672</v>
      </c>
      <c r="E2388" s="42" t="s">
        <v>2546</v>
      </c>
      <c r="F2388" s="42" t="s">
        <v>2331</v>
      </c>
      <c r="G2388" s="42"/>
      <c r="H2388" s="307">
        <v>5783.1255538438227</v>
      </c>
      <c r="I2388" s="315">
        <v>6330.8392016725638</v>
      </c>
      <c r="J2388" s="105">
        <v>0</v>
      </c>
      <c r="K2388" s="42">
        <v>0</v>
      </c>
      <c r="L2388" s="42" t="s">
        <v>4487</v>
      </c>
      <c r="M2388" s="50" t="s">
        <v>2379</v>
      </c>
      <c r="N2388" s="50" t="s">
        <v>2380</v>
      </c>
      <c r="O2388" s="137" t="s">
        <v>2381</v>
      </c>
      <c r="P2388" s="42" t="s">
        <v>64</v>
      </c>
      <c r="Q2388" s="42" t="s">
        <v>65</v>
      </c>
      <c r="R2388" s="42">
        <v>1</v>
      </c>
      <c r="S2388" s="137" t="s">
        <v>2254</v>
      </c>
      <c r="T2388" s="62">
        <v>1237114.0900000001</v>
      </c>
      <c r="U2388" s="62">
        <v>1153880.28</v>
      </c>
      <c r="Z2388" s="42" t="s">
        <v>68</v>
      </c>
      <c r="AJ2388" s="42"/>
      <c r="AW2388" s="42" t="s">
        <v>2412</v>
      </c>
      <c r="AX2388" s="42"/>
      <c r="AY2388" s="42"/>
      <c r="AZ2388" s="42"/>
      <c r="BA2388" s="42"/>
      <c r="BB2388" s="42"/>
      <c r="BN2388" s="128" t="s">
        <v>4578</v>
      </c>
      <c r="BO2388" s="58" t="str">
        <f t="shared" si="37"/>
        <v>境内资产</v>
      </c>
      <c r="BP2388" s="58" t="str">
        <f>IF(M2388="",VLOOKUP(D2388,Sheet4!$A$1:$B$92,2,0),VLOOKUP(Q2388,Sheet4!$A$1:$B$92,2,0))</f>
        <v>保险资产管理产品</v>
      </c>
    </row>
    <row r="2389" spans="1:68" s="58" customFormat="1" ht="12.75" customHeight="1">
      <c r="A2389" s="137" t="s">
        <v>2102</v>
      </c>
      <c r="B2389" s="50" t="s">
        <v>2332</v>
      </c>
      <c r="C2389" s="252" t="s">
        <v>5552</v>
      </c>
      <c r="D2389" s="257" t="s">
        <v>672</v>
      </c>
      <c r="E2389" s="42" t="s">
        <v>3651</v>
      </c>
      <c r="F2389" s="42" t="s">
        <v>2332</v>
      </c>
      <c r="G2389" s="42"/>
      <c r="H2389" s="307">
        <v>3004.3442349415827</v>
      </c>
      <c r="I2389" s="315">
        <v>3016.7753466517288</v>
      </c>
      <c r="J2389" s="105">
        <v>0</v>
      </c>
      <c r="K2389" s="42">
        <v>0</v>
      </c>
      <c r="L2389" s="42" t="s">
        <v>4487</v>
      </c>
      <c r="M2389" s="50" t="s">
        <v>2379</v>
      </c>
      <c r="N2389" s="50" t="s">
        <v>2380</v>
      </c>
      <c r="O2389" s="137" t="s">
        <v>2381</v>
      </c>
      <c r="P2389" s="42" t="s">
        <v>64</v>
      </c>
      <c r="Q2389" s="42" t="s">
        <v>65</v>
      </c>
      <c r="R2389" s="42">
        <v>1</v>
      </c>
      <c r="S2389" s="137" t="s">
        <v>2254</v>
      </c>
      <c r="T2389" s="62">
        <v>1237114.0900000001</v>
      </c>
      <c r="U2389" s="62">
        <v>1153880.28</v>
      </c>
      <c r="Z2389" s="42" t="s">
        <v>280</v>
      </c>
      <c r="AJ2389" s="42"/>
      <c r="AW2389" s="42" t="s">
        <v>2412</v>
      </c>
      <c r="AX2389" s="42"/>
      <c r="AY2389" s="42"/>
      <c r="AZ2389" s="42"/>
      <c r="BA2389" s="42"/>
      <c r="BB2389" s="42"/>
      <c r="BN2389" s="128" t="s">
        <v>4578</v>
      </c>
      <c r="BO2389" s="58" t="str">
        <f t="shared" si="37"/>
        <v>境内资产</v>
      </c>
      <c r="BP2389" s="58" t="str">
        <f>IF(M2389="",VLOOKUP(D2389,Sheet4!$A$1:$B$92,2,0),VLOOKUP(Q2389,Sheet4!$A$1:$B$92,2,0))</f>
        <v>保险资产管理产品</v>
      </c>
    </row>
    <row r="2390" spans="1:68" s="58" customFormat="1" ht="12.75" customHeight="1">
      <c r="A2390" s="137" t="s">
        <v>2282</v>
      </c>
      <c r="B2390" s="50" t="s">
        <v>2333</v>
      </c>
      <c r="C2390" s="252" t="s">
        <v>5552</v>
      </c>
      <c r="D2390" s="257" t="s">
        <v>672</v>
      </c>
      <c r="E2390" s="42" t="s">
        <v>3677</v>
      </c>
      <c r="F2390" s="42" t="s">
        <v>2333</v>
      </c>
      <c r="G2390" s="42"/>
      <c r="H2390" s="307">
        <v>15005.410506602375</v>
      </c>
      <c r="I2390" s="315">
        <v>12609.92403496625</v>
      </c>
      <c r="J2390" s="105">
        <v>0</v>
      </c>
      <c r="K2390" s="42">
        <v>0</v>
      </c>
      <c r="L2390" s="42" t="s">
        <v>4487</v>
      </c>
      <c r="M2390" s="50" t="s">
        <v>2379</v>
      </c>
      <c r="N2390" s="50" t="s">
        <v>2380</v>
      </c>
      <c r="O2390" s="137" t="s">
        <v>2381</v>
      </c>
      <c r="P2390" s="42" t="s">
        <v>64</v>
      </c>
      <c r="Q2390" s="42" t="s">
        <v>65</v>
      </c>
      <c r="R2390" s="42">
        <v>1</v>
      </c>
      <c r="S2390" s="137" t="s">
        <v>2254</v>
      </c>
      <c r="T2390" s="62">
        <v>1237114.0900000001</v>
      </c>
      <c r="U2390" s="62">
        <v>1153880.28</v>
      </c>
      <c r="Z2390" s="42" t="s">
        <v>280</v>
      </c>
      <c r="AJ2390" s="42"/>
      <c r="AW2390" s="42" t="s">
        <v>2412</v>
      </c>
      <c r="AX2390" s="42"/>
      <c r="AY2390" s="42"/>
      <c r="AZ2390" s="42"/>
      <c r="BA2390" s="42"/>
      <c r="BB2390" s="42"/>
      <c r="BN2390" s="128" t="s">
        <v>4578</v>
      </c>
      <c r="BO2390" s="58" t="str">
        <f t="shared" si="37"/>
        <v>境内资产</v>
      </c>
      <c r="BP2390" s="58" t="str">
        <f>IF(M2390="",VLOOKUP(D2390,Sheet4!$A$1:$B$92,2,0),VLOOKUP(Q2390,Sheet4!$A$1:$B$92,2,0))</f>
        <v>保险资产管理产品</v>
      </c>
    </row>
    <row r="2391" spans="1:68" s="58" customFormat="1" ht="12.75" customHeight="1">
      <c r="A2391" s="137" t="s">
        <v>2283</v>
      </c>
      <c r="B2391" s="50" t="s">
        <v>2334</v>
      </c>
      <c r="C2391" s="252" t="s">
        <v>5552</v>
      </c>
      <c r="D2391" s="257" t="s">
        <v>678</v>
      </c>
      <c r="E2391" s="42" t="s">
        <v>4452</v>
      </c>
      <c r="F2391" s="42" t="s">
        <v>2334</v>
      </c>
      <c r="G2391" s="42"/>
      <c r="H2391" s="307">
        <v>1365.3896946672485</v>
      </c>
      <c r="I2391" s="315">
        <v>1071.8924927571475</v>
      </c>
      <c r="J2391" s="105">
        <v>0</v>
      </c>
      <c r="K2391" s="42">
        <v>0</v>
      </c>
      <c r="L2391" s="42" t="s">
        <v>4487</v>
      </c>
      <c r="M2391" s="50" t="s">
        <v>2379</v>
      </c>
      <c r="N2391" s="50" t="s">
        <v>2380</v>
      </c>
      <c r="O2391" s="137" t="s">
        <v>2381</v>
      </c>
      <c r="P2391" s="42" t="s">
        <v>64</v>
      </c>
      <c r="Q2391" s="42" t="s">
        <v>65</v>
      </c>
      <c r="R2391" s="42">
        <v>1</v>
      </c>
      <c r="S2391" s="137" t="s">
        <v>2254</v>
      </c>
      <c r="T2391" s="62">
        <v>1237114.0900000001</v>
      </c>
      <c r="U2391" s="62">
        <v>1153880.28</v>
      </c>
      <c r="Z2391" s="42" t="s">
        <v>68</v>
      </c>
      <c r="AJ2391" s="42"/>
      <c r="AW2391" s="42" t="s">
        <v>2412</v>
      </c>
      <c r="AX2391" s="42"/>
      <c r="AY2391" s="42"/>
      <c r="AZ2391" s="42"/>
      <c r="BA2391" s="42"/>
      <c r="BB2391" s="42"/>
      <c r="BN2391" s="128" t="s">
        <v>4578</v>
      </c>
      <c r="BO2391" s="58" t="str">
        <f t="shared" si="37"/>
        <v>境内资产</v>
      </c>
      <c r="BP2391" s="58" t="str">
        <f>IF(M2391="",VLOOKUP(D2391,Sheet4!$A$1:$B$92,2,0),VLOOKUP(Q2391,Sheet4!$A$1:$B$92,2,0))</f>
        <v>保险资产管理产品</v>
      </c>
    </row>
    <row r="2392" spans="1:68" s="58" customFormat="1" ht="12.75" customHeight="1">
      <c r="A2392" s="137" t="s">
        <v>2284</v>
      </c>
      <c r="B2392" s="50" t="s">
        <v>2335</v>
      </c>
      <c r="C2392" s="252" t="s">
        <v>5552</v>
      </c>
      <c r="D2392" s="257" t="s">
        <v>678</v>
      </c>
      <c r="E2392" s="42" t="s">
        <v>4453</v>
      </c>
      <c r="F2392" s="42" t="s">
        <v>2335</v>
      </c>
      <c r="G2392" s="42"/>
      <c r="H2392" s="307">
        <v>6017.8806109374282</v>
      </c>
      <c r="I2392" s="315">
        <v>5051.0642091774398</v>
      </c>
      <c r="J2392" s="105">
        <v>0</v>
      </c>
      <c r="K2392" s="42">
        <v>0</v>
      </c>
      <c r="L2392" s="42" t="s">
        <v>4487</v>
      </c>
      <c r="M2392" s="50" t="s">
        <v>2379</v>
      </c>
      <c r="N2392" s="50" t="s">
        <v>2380</v>
      </c>
      <c r="O2392" s="137" t="s">
        <v>2381</v>
      </c>
      <c r="P2392" s="42" t="s">
        <v>64</v>
      </c>
      <c r="Q2392" s="42" t="s">
        <v>65</v>
      </c>
      <c r="R2392" s="42">
        <v>1</v>
      </c>
      <c r="S2392" s="137" t="s">
        <v>2254</v>
      </c>
      <c r="T2392" s="62">
        <v>1237114.0900000001</v>
      </c>
      <c r="U2392" s="62">
        <v>1153880.28</v>
      </c>
      <c r="Z2392" s="42" t="s">
        <v>68</v>
      </c>
      <c r="AJ2392" s="42"/>
      <c r="AW2392" s="42" t="s">
        <v>2412</v>
      </c>
      <c r="AX2392" s="42"/>
      <c r="AY2392" s="42"/>
      <c r="AZ2392" s="42"/>
      <c r="BA2392" s="42"/>
      <c r="BB2392" s="42"/>
      <c r="BN2392" s="128" t="s">
        <v>4578</v>
      </c>
      <c r="BO2392" s="58" t="str">
        <f t="shared" si="37"/>
        <v>境内资产</v>
      </c>
      <c r="BP2392" s="58" t="str">
        <f>IF(M2392="",VLOOKUP(D2392,Sheet4!$A$1:$B$92,2,0),VLOOKUP(Q2392,Sheet4!$A$1:$B$92,2,0))</f>
        <v>保险资产管理产品</v>
      </c>
    </row>
    <row r="2393" spans="1:68" s="58" customFormat="1" ht="12.75" customHeight="1">
      <c r="A2393" s="137" t="s">
        <v>2285</v>
      </c>
      <c r="B2393" s="50" t="s">
        <v>2336</v>
      </c>
      <c r="C2393" s="252" t="s">
        <v>5552</v>
      </c>
      <c r="D2393" s="257" t="s">
        <v>678</v>
      </c>
      <c r="E2393" s="42" t="s">
        <v>4454</v>
      </c>
      <c r="F2393" s="42" t="s">
        <v>2336</v>
      </c>
      <c r="G2393" s="42"/>
      <c r="H2393" s="307">
        <v>4449.9067574091387</v>
      </c>
      <c r="I2393" s="315">
        <v>2173.4699305181189</v>
      </c>
      <c r="J2393" s="105">
        <v>0</v>
      </c>
      <c r="K2393" s="42">
        <v>0</v>
      </c>
      <c r="L2393" s="42" t="s">
        <v>4487</v>
      </c>
      <c r="M2393" s="50" t="s">
        <v>2379</v>
      </c>
      <c r="N2393" s="50" t="s">
        <v>2380</v>
      </c>
      <c r="O2393" s="137" t="s">
        <v>2381</v>
      </c>
      <c r="P2393" s="42" t="s">
        <v>64</v>
      </c>
      <c r="Q2393" s="42" t="s">
        <v>65</v>
      </c>
      <c r="R2393" s="42">
        <v>1</v>
      </c>
      <c r="S2393" s="137" t="s">
        <v>2254</v>
      </c>
      <c r="T2393" s="62">
        <v>1237114.0900000001</v>
      </c>
      <c r="U2393" s="62">
        <v>1153880.28</v>
      </c>
      <c r="Z2393" s="42" t="s">
        <v>68</v>
      </c>
      <c r="AJ2393" s="42"/>
      <c r="AW2393" s="42" t="s">
        <v>2412</v>
      </c>
      <c r="AX2393" s="42"/>
      <c r="AY2393" s="42"/>
      <c r="AZ2393" s="42"/>
      <c r="BA2393" s="42"/>
      <c r="BB2393" s="42"/>
      <c r="BN2393" s="128" t="s">
        <v>4578</v>
      </c>
      <c r="BO2393" s="58" t="str">
        <f t="shared" si="37"/>
        <v>境内资产</v>
      </c>
      <c r="BP2393" s="58" t="str">
        <f>IF(M2393="",VLOOKUP(D2393,Sheet4!$A$1:$B$92,2,0),VLOOKUP(Q2393,Sheet4!$A$1:$B$92,2,0))</f>
        <v>保险资产管理产品</v>
      </c>
    </row>
    <row r="2394" spans="1:68" s="58" customFormat="1" ht="12.75" customHeight="1">
      <c r="A2394" s="137" t="s">
        <v>2286</v>
      </c>
      <c r="B2394" s="50" t="s">
        <v>2337</v>
      </c>
      <c r="C2394" s="252" t="s">
        <v>5552</v>
      </c>
      <c r="D2394" s="257" t="s">
        <v>678</v>
      </c>
      <c r="E2394" s="42" t="s">
        <v>4455</v>
      </c>
      <c r="F2394" s="42" t="s">
        <v>2337</v>
      </c>
      <c r="G2394" s="42"/>
      <c r="H2394" s="307">
        <v>3638.6658244247042</v>
      </c>
      <c r="I2394" s="315">
        <v>1840.7429695848059</v>
      </c>
      <c r="J2394" s="105">
        <v>0</v>
      </c>
      <c r="K2394" s="42">
        <v>0</v>
      </c>
      <c r="L2394" s="42" t="s">
        <v>4487</v>
      </c>
      <c r="M2394" s="50" t="s">
        <v>2379</v>
      </c>
      <c r="N2394" s="50" t="s">
        <v>2380</v>
      </c>
      <c r="O2394" s="137" t="s">
        <v>2381</v>
      </c>
      <c r="P2394" s="42" t="s">
        <v>64</v>
      </c>
      <c r="Q2394" s="42" t="s">
        <v>65</v>
      </c>
      <c r="R2394" s="42">
        <v>1</v>
      </c>
      <c r="S2394" s="137" t="s">
        <v>2254</v>
      </c>
      <c r="T2394" s="62">
        <v>1237114.0900000001</v>
      </c>
      <c r="U2394" s="62">
        <v>1153880.28</v>
      </c>
      <c r="Z2394" s="42" t="s">
        <v>68</v>
      </c>
      <c r="AJ2394" s="42"/>
      <c r="AW2394" s="42" t="s">
        <v>2412</v>
      </c>
      <c r="AX2394" s="42"/>
      <c r="AY2394" s="42"/>
      <c r="AZ2394" s="42"/>
      <c r="BA2394" s="42"/>
      <c r="BB2394" s="42"/>
      <c r="BN2394" s="128" t="s">
        <v>4578</v>
      </c>
      <c r="BO2394" s="58" t="str">
        <f t="shared" si="37"/>
        <v>境内资产</v>
      </c>
      <c r="BP2394" s="58" t="str">
        <f>IF(M2394="",VLOOKUP(D2394,Sheet4!$A$1:$B$92,2,0),VLOOKUP(Q2394,Sheet4!$A$1:$B$92,2,0))</f>
        <v>保险资产管理产品</v>
      </c>
    </row>
    <row r="2395" spans="1:68" s="58" customFormat="1" ht="12.75" customHeight="1">
      <c r="A2395" s="137" t="s">
        <v>2287</v>
      </c>
      <c r="B2395" s="50" t="s">
        <v>2338</v>
      </c>
      <c r="C2395" s="252" t="s">
        <v>5552</v>
      </c>
      <c r="D2395" s="257" t="s">
        <v>678</v>
      </c>
      <c r="E2395" s="42" t="s">
        <v>4456</v>
      </c>
      <c r="F2395" s="42" t="s">
        <v>2338</v>
      </c>
      <c r="G2395" s="42"/>
      <c r="H2395" s="307">
        <v>7994.9909729671353</v>
      </c>
      <c r="I2395" s="315">
        <v>5965.6903174752624</v>
      </c>
      <c r="J2395" s="105">
        <v>0</v>
      </c>
      <c r="K2395" s="42">
        <v>0</v>
      </c>
      <c r="L2395" s="42" t="s">
        <v>4487</v>
      </c>
      <c r="M2395" s="50" t="s">
        <v>2379</v>
      </c>
      <c r="N2395" s="50" t="s">
        <v>2380</v>
      </c>
      <c r="O2395" s="137" t="s">
        <v>2381</v>
      </c>
      <c r="P2395" s="42" t="s">
        <v>64</v>
      </c>
      <c r="Q2395" s="42" t="s">
        <v>65</v>
      </c>
      <c r="R2395" s="42">
        <v>1</v>
      </c>
      <c r="S2395" s="137" t="s">
        <v>2254</v>
      </c>
      <c r="T2395" s="62">
        <v>1237114.0900000001</v>
      </c>
      <c r="U2395" s="62">
        <v>1153880.28</v>
      </c>
      <c r="Z2395" s="42" t="s">
        <v>68</v>
      </c>
      <c r="AJ2395" s="42"/>
      <c r="AW2395" s="42" t="s">
        <v>2412</v>
      </c>
      <c r="AX2395" s="42"/>
      <c r="AY2395" s="42"/>
      <c r="AZ2395" s="42"/>
      <c r="BA2395" s="42"/>
      <c r="BB2395" s="42"/>
      <c r="BN2395" s="128" t="s">
        <v>4578</v>
      </c>
      <c r="BO2395" s="58" t="str">
        <f t="shared" si="37"/>
        <v>境内资产</v>
      </c>
      <c r="BP2395" s="58" t="str">
        <f>IF(M2395="",VLOOKUP(D2395,Sheet4!$A$1:$B$92,2,0),VLOOKUP(Q2395,Sheet4!$A$1:$B$92,2,0))</f>
        <v>保险资产管理产品</v>
      </c>
    </row>
    <row r="2396" spans="1:68" s="58" customFormat="1" ht="12.75" customHeight="1">
      <c r="A2396" s="137" t="s">
        <v>2288</v>
      </c>
      <c r="B2396" s="50" t="s">
        <v>2339</v>
      </c>
      <c r="C2396" s="252" t="s">
        <v>5552</v>
      </c>
      <c r="D2396" s="257" t="s">
        <v>678</v>
      </c>
      <c r="E2396" s="42" t="s">
        <v>4457</v>
      </c>
      <c r="F2396" s="42" t="s">
        <v>2339</v>
      </c>
      <c r="G2396" s="42"/>
      <c r="H2396" s="307">
        <v>400.92276725376428</v>
      </c>
      <c r="I2396" s="315">
        <v>259.96439821184367</v>
      </c>
      <c r="J2396" s="105">
        <v>0</v>
      </c>
      <c r="K2396" s="42">
        <v>0</v>
      </c>
      <c r="L2396" s="42" t="s">
        <v>4487</v>
      </c>
      <c r="M2396" s="50" t="s">
        <v>2379</v>
      </c>
      <c r="N2396" s="50" t="s">
        <v>2380</v>
      </c>
      <c r="O2396" s="137" t="s">
        <v>2381</v>
      </c>
      <c r="P2396" s="42" t="s">
        <v>64</v>
      </c>
      <c r="Q2396" s="42" t="s">
        <v>65</v>
      </c>
      <c r="R2396" s="42">
        <v>1</v>
      </c>
      <c r="S2396" s="137" t="s">
        <v>2254</v>
      </c>
      <c r="T2396" s="62">
        <v>1237114.0900000001</v>
      </c>
      <c r="U2396" s="62">
        <v>1153880.28</v>
      </c>
      <c r="Z2396" s="42" t="s">
        <v>68</v>
      </c>
      <c r="AJ2396" s="42"/>
      <c r="AW2396" s="42" t="s">
        <v>2412</v>
      </c>
      <c r="AX2396" s="42"/>
      <c r="AY2396" s="42"/>
      <c r="AZ2396" s="42"/>
      <c r="BA2396" s="42"/>
      <c r="BB2396" s="42"/>
      <c r="BN2396" s="128" t="s">
        <v>4578</v>
      </c>
      <c r="BO2396" s="58" t="str">
        <f t="shared" si="37"/>
        <v>境内资产</v>
      </c>
      <c r="BP2396" s="58" t="str">
        <f>IF(M2396="",VLOOKUP(D2396,Sheet4!$A$1:$B$92,2,0),VLOOKUP(Q2396,Sheet4!$A$1:$B$92,2,0))</f>
        <v>保险资产管理产品</v>
      </c>
    </row>
    <row r="2397" spans="1:68" s="58" customFormat="1" ht="12.75" customHeight="1">
      <c r="A2397" s="137" t="s">
        <v>2289</v>
      </c>
      <c r="B2397" s="50" t="s">
        <v>2340</v>
      </c>
      <c r="C2397" s="252" t="s">
        <v>5552</v>
      </c>
      <c r="D2397" s="257" t="s">
        <v>689</v>
      </c>
      <c r="E2397" s="42" t="s">
        <v>4458</v>
      </c>
      <c r="F2397" s="42" t="s">
        <v>2340</v>
      </c>
      <c r="G2397" s="42"/>
      <c r="H2397" s="307">
        <v>3703.3000317006181</v>
      </c>
      <c r="I2397" s="315">
        <v>2187.4585353878665</v>
      </c>
      <c r="J2397" s="105">
        <v>0</v>
      </c>
      <c r="K2397" s="42">
        <v>0</v>
      </c>
      <c r="L2397" s="42" t="s">
        <v>4487</v>
      </c>
      <c r="M2397" s="50" t="s">
        <v>2379</v>
      </c>
      <c r="N2397" s="50" t="s">
        <v>2380</v>
      </c>
      <c r="O2397" s="137" t="s">
        <v>2381</v>
      </c>
      <c r="P2397" s="42" t="s">
        <v>64</v>
      </c>
      <c r="Q2397" s="42" t="s">
        <v>65</v>
      </c>
      <c r="R2397" s="42">
        <v>1</v>
      </c>
      <c r="S2397" s="137" t="s">
        <v>2254</v>
      </c>
      <c r="T2397" s="62">
        <v>1237114.0900000001</v>
      </c>
      <c r="U2397" s="62">
        <v>1153880.28</v>
      </c>
      <c r="Z2397" s="42" t="s">
        <v>68</v>
      </c>
      <c r="AJ2397" s="42"/>
      <c r="AW2397" s="42" t="s">
        <v>2412</v>
      </c>
      <c r="AX2397" s="42"/>
      <c r="AY2397" s="42"/>
      <c r="AZ2397" s="42"/>
      <c r="BA2397" s="42"/>
      <c r="BB2397" s="42"/>
      <c r="BN2397" s="128" t="s">
        <v>4578</v>
      </c>
      <c r="BO2397" s="58" t="str">
        <f t="shared" si="37"/>
        <v>境内资产</v>
      </c>
      <c r="BP2397" s="58" t="str">
        <f>IF(M2397="",VLOOKUP(D2397,Sheet4!$A$1:$B$92,2,0),VLOOKUP(Q2397,Sheet4!$A$1:$B$92,2,0))</f>
        <v>保险资产管理产品</v>
      </c>
    </row>
    <row r="2398" spans="1:68" s="58" customFormat="1" ht="12.75" customHeight="1">
      <c r="A2398" s="137" t="s">
        <v>2290</v>
      </c>
      <c r="B2398" s="50" t="s">
        <v>2341</v>
      </c>
      <c r="C2398" s="252" t="s">
        <v>5552</v>
      </c>
      <c r="D2398" s="257" t="s">
        <v>689</v>
      </c>
      <c r="E2398" s="42" t="s">
        <v>4459</v>
      </c>
      <c r="F2398" s="42" t="s">
        <v>2341</v>
      </c>
      <c r="G2398" s="42"/>
      <c r="H2398" s="307">
        <v>4377.320021777221</v>
      </c>
      <c r="I2398" s="315">
        <v>2001.5268185092871</v>
      </c>
      <c r="J2398" s="105">
        <v>0</v>
      </c>
      <c r="K2398" s="42">
        <v>0</v>
      </c>
      <c r="L2398" s="42" t="s">
        <v>4487</v>
      </c>
      <c r="M2398" s="50" t="s">
        <v>2379</v>
      </c>
      <c r="N2398" s="50" t="s">
        <v>2380</v>
      </c>
      <c r="O2398" s="137" t="s">
        <v>2381</v>
      </c>
      <c r="P2398" s="42" t="s">
        <v>64</v>
      </c>
      <c r="Q2398" s="42" t="s">
        <v>65</v>
      </c>
      <c r="R2398" s="42">
        <v>1</v>
      </c>
      <c r="S2398" s="137" t="s">
        <v>2254</v>
      </c>
      <c r="T2398" s="62">
        <v>1237114.0900000001</v>
      </c>
      <c r="U2398" s="62">
        <v>1153880.28</v>
      </c>
      <c r="Z2398" s="42" t="s">
        <v>68</v>
      </c>
      <c r="AJ2398" s="42"/>
      <c r="AW2398" s="42" t="s">
        <v>2412</v>
      </c>
      <c r="AX2398" s="42"/>
      <c r="AY2398" s="42"/>
      <c r="AZ2398" s="42"/>
      <c r="BA2398" s="42"/>
      <c r="BB2398" s="42"/>
      <c r="BN2398" s="128" t="s">
        <v>4578</v>
      </c>
      <c r="BO2398" s="58" t="str">
        <f t="shared" si="37"/>
        <v>境内资产</v>
      </c>
      <c r="BP2398" s="58" t="str">
        <f>IF(M2398="",VLOOKUP(D2398,Sheet4!$A$1:$B$92,2,0),VLOOKUP(Q2398,Sheet4!$A$1:$B$92,2,0))</f>
        <v>保险资产管理产品</v>
      </c>
    </row>
    <row r="2399" spans="1:68" s="58" customFormat="1" ht="12.75" customHeight="1">
      <c r="A2399" s="137" t="s">
        <v>2291</v>
      </c>
      <c r="B2399" s="50" t="s">
        <v>2342</v>
      </c>
      <c r="C2399" s="252" t="s">
        <v>5552</v>
      </c>
      <c r="D2399" s="257" t="s">
        <v>689</v>
      </c>
      <c r="E2399" s="42" t="s">
        <v>3211</v>
      </c>
      <c r="F2399" s="42" t="s">
        <v>2342</v>
      </c>
      <c r="G2399" s="42"/>
      <c r="H2399" s="307">
        <v>267.99425819365564</v>
      </c>
      <c r="I2399" s="315">
        <v>228.87700774758892</v>
      </c>
      <c r="J2399" s="105">
        <v>0</v>
      </c>
      <c r="K2399" s="42">
        <v>0</v>
      </c>
      <c r="L2399" s="42" t="s">
        <v>4487</v>
      </c>
      <c r="M2399" s="50" t="s">
        <v>2379</v>
      </c>
      <c r="N2399" s="50" t="s">
        <v>2380</v>
      </c>
      <c r="O2399" s="137" t="s">
        <v>2381</v>
      </c>
      <c r="P2399" s="42" t="s">
        <v>64</v>
      </c>
      <c r="Q2399" s="42" t="s">
        <v>65</v>
      </c>
      <c r="R2399" s="42">
        <v>1</v>
      </c>
      <c r="S2399" s="137" t="s">
        <v>2254</v>
      </c>
      <c r="T2399" s="62">
        <v>1237114.0900000001</v>
      </c>
      <c r="U2399" s="62">
        <v>1153880.28</v>
      </c>
      <c r="Z2399" s="42" t="s">
        <v>68</v>
      </c>
      <c r="AJ2399" s="42"/>
      <c r="AW2399" s="42" t="s">
        <v>2412</v>
      </c>
      <c r="AX2399" s="42"/>
      <c r="AY2399" s="42"/>
      <c r="AZ2399" s="42"/>
      <c r="BA2399" s="42"/>
      <c r="BB2399" s="42"/>
      <c r="BN2399" s="128" t="s">
        <v>4578</v>
      </c>
      <c r="BO2399" s="58" t="str">
        <f t="shared" si="37"/>
        <v>境内资产</v>
      </c>
      <c r="BP2399" s="58" t="str">
        <f>IF(M2399="",VLOOKUP(D2399,Sheet4!$A$1:$B$92,2,0),VLOOKUP(Q2399,Sheet4!$A$1:$B$92,2,0))</f>
        <v>保险资产管理产品</v>
      </c>
    </row>
    <row r="2400" spans="1:68" s="58" customFormat="1" ht="12.75" customHeight="1">
      <c r="A2400" s="137" t="s">
        <v>2292</v>
      </c>
      <c r="B2400" s="50" t="s">
        <v>2343</v>
      </c>
      <c r="C2400" s="252" t="s">
        <v>5552</v>
      </c>
      <c r="D2400" s="257" t="s">
        <v>689</v>
      </c>
      <c r="E2400" s="42" t="s">
        <v>3219</v>
      </c>
      <c r="F2400" s="42" t="s">
        <v>2343</v>
      </c>
      <c r="G2400" s="42"/>
      <c r="H2400" s="307">
        <v>5704.8376531862177</v>
      </c>
      <c r="I2400" s="315">
        <v>3868.626051604936</v>
      </c>
      <c r="J2400" s="105">
        <v>0</v>
      </c>
      <c r="K2400" s="42">
        <v>0</v>
      </c>
      <c r="L2400" s="42" t="s">
        <v>4487</v>
      </c>
      <c r="M2400" s="50" t="s">
        <v>2379</v>
      </c>
      <c r="N2400" s="50" t="s">
        <v>2380</v>
      </c>
      <c r="O2400" s="137" t="s">
        <v>2381</v>
      </c>
      <c r="P2400" s="42" t="s">
        <v>64</v>
      </c>
      <c r="Q2400" s="42" t="s">
        <v>65</v>
      </c>
      <c r="R2400" s="42">
        <v>1</v>
      </c>
      <c r="S2400" s="137" t="s">
        <v>2254</v>
      </c>
      <c r="T2400" s="62">
        <v>1237114.0900000001</v>
      </c>
      <c r="U2400" s="62">
        <v>1153880.28</v>
      </c>
      <c r="Z2400" s="42" t="s">
        <v>280</v>
      </c>
      <c r="AJ2400" s="42"/>
      <c r="AW2400" s="42" t="s">
        <v>2412</v>
      </c>
      <c r="AX2400" s="42"/>
      <c r="AY2400" s="42"/>
      <c r="AZ2400" s="42"/>
      <c r="BA2400" s="42"/>
      <c r="BB2400" s="42"/>
      <c r="BN2400" s="128" t="s">
        <v>4578</v>
      </c>
      <c r="BO2400" s="58" t="str">
        <f t="shared" si="37"/>
        <v>境内资产</v>
      </c>
      <c r="BP2400" s="58" t="str">
        <f>IF(M2400="",VLOOKUP(D2400,Sheet4!$A$1:$B$92,2,0),VLOOKUP(Q2400,Sheet4!$A$1:$B$92,2,0))</f>
        <v>保险资产管理产品</v>
      </c>
    </row>
    <row r="2401" spans="1:68" s="58" customFormat="1" ht="12.75" customHeight="1">
      <c r="A2401" s="137" t="s">
        <v>2293</v>
      </c>
      <c r="B2401" s="50" t="s">
        <v>2344</v>
      </c>
      <c r="C2401" s="252" t="s">
        <v>5552</v>
      </c>
      <c r="D2401" s="257" t="s">
        <v>689</v>
      </c>
      <c r="E2401" s="42" t="s">
        <v>3250</v>
      </c>
      <c r="F2401" s="42" t="s">
        <v>2344</v>
      </c>
      <c r="G2401" s="42"/>
      <c r="H2401" s="307">
        <v>3810.8711488888293</v>
      </c>
      <c r="I2401" s="315">
        <v>3515.4064405010849</v>
      </c>
      <c r="J2401" s="105">
        <v>0</v>
      </c>
      <c r="K2401" s="42">
        <v>0</v>
      </c>
      <c r="L2401" s="42" t="s">
        <v>4487</v>
      </c>
      <c r="M2401" s="50" t="s">
        <v>2379</v>
      </c>
      <c r="N2401" s="50" t="s">
        <v>2380</v>
      </c>
      <c r="O2401" s="137" t="s">
        <v>2381</v>
      </c>
      <c r="P2401" s="42" t="s">
        <v>64</v>
      </c>
      <c r="Q2401" s="42" t="s">
        <v>65</v>
      </c>
      <c r="R2401" s="42">
        <v>1</v>
      </c>
      <c r="S2401" s="137" t="s">
        <v>2254</v>
      </c>
      <c r="T2401" s="62">
        <v>1237114.0900000001</v>
      </c>
      <c r="U2401" s="62">
        <v>1153880.28</v>
      </c>
      <c r="Z2401" s="42" t="s">
        <v>68</v>
      </c>
      <c r="AJ2401" s="42"/>
      <c r="AW2401" s="42" t="s">
        <v>2412</v>
      </c>
      <c r="AX2401" s="42"/>
      <c r="AY2401" s="42"/>
      <c r="AZ2401" s="42"/>
      <c r="BA2401" s="42"/>
      <c r="BB2401" s="42"/>
      <c r="BN2401" s="128" t="s">
        <v>4578</v>
      </c>
      <c r="BO2401" s="58" t="str">
        <f t="shared" si="37"/>
        <v>境内资产</v>
      </c>
      <c r="BP2401" s="58" t="str">
        <f>IF(M2401="",VLOOKUP(D2401,Sheet4!$A$1:$B$92,2,0),VLOOKUP(Q2401,Sheet4!$A$1:$B$92,2,0))</f>
        <v>保险资产管理产品</v>
      </c>
    </row>
    <row r="2402" spans="1:68" s="58" customFormat="1" ht="12.75" customHeight="1">
      <c r="A2402" s="137" t="s">
        <v>2294</v>
      </c>
      <c r="B2402" s="50" t="s">
        <v>2345</v>
      </c>
      <c r="C2402" s="252" t="s">
        <v>5552</v>
      </c>
      <c r="D2402" s="257" t="s">
        <v>689</v>
      </c>
      <c r="E2402" s="42" t="s">
        <v>3510</v>
      </c>
      <c r="F2402" s="42" t="s">
        <v>2345</v>
      </c>
      <c r="G2402" s="42"/>
      <c r="H2402" s="307">
        <v>6750.579235094342</v>
      </c>
      <c r="I2402" s="315">
        <v>5379.5345859975887</v>
      </c>
      <c r="J2402" s="105">
        <v>0</v>
      </c>
      <c r="K2402" s="42">
        <v>0</v>
      </c>
      <c r="L2402" s="42" t="s">
        <v>4487</v>
      </c>
      <c r="M2402" s="50" t="s">
        <v>2379</v>
      </c>
      <c r="N2402" s="50" t="s">
        <v>2380</v>
      </c>
      <c r="O2402" s="137" t="s">
        <v>2381</v>
      </c>
      <c r="P2402" s="42" t="s">
        <v>64</v>
      </c>
      <c r="Q2402" s="42" t="s">
        <v>65</v>
      </c>
      <c r="R2402" s="42">
        <v>1</v>
      </c>
      <c r="S2402" s="137" t="s">
        <v>2254</v>
      </c>
      <c r="T2402" s="62">
        <v>1237114.0900000001</v>
      </c>
      <c r="U2402" s="62">
        <v>1153880.28</v>
      </c>
      <c r="Z2402" s="42" t="s">
        <v>68</v>
      </c>
      <c r="AJ2402" s="42"/>
      <c r="AW2402" s="42" t="s">
        <v>2412</v>
      </c>
      <c r="AX2402" s="42"/>
      <c r="AY2402" s="42"/>
      <c r="AZ2402" s="42"/>
      <c r="BA2402" s="42"/>
      <c r="BB2402" s="42"/>
      <c r="BN2402" s="128" t="s">
        <v>4578</v>
      </c>
      <c r="BO2402" s="58" t="str">
        <f t="shared" si="37"/>
        <v>境内资产</v>
      </c>
      <c r="BP2402" s="58" t="str">
        <f>IF(M2402="",VLOOKUP(D2402,Sheet4!$A$1:$B$92,2,0),VLOOKUP(Q2402,Sheet4!$A$1:$B$92,2,0))</f>
        <v>保险资产管理产品</v>
      </c>
    </row>
    <row r="2403" spans="1:68" s="58" customFormat="1" ht="12.75" customHeight="1">
      <c r="A2403" s="137" t="s">
        <v>1975</v>
      </c>
      <c r="B2403" s="50" t="s">
        <v>1976</v>
      </c>
      <c r="C2403" s="252" t="s">
        <v>5552</v>
      </c>
      <c r="D2403" s="257" t="s">
        <v>672</v>
      </c>
      <c r="E2403" s="42" t="s">
        <v>3108</v>
      </c>
      <c r="F2403" s="42" t="s">
        <v>1976</v>
      </c>
      <c r="G2403" s="42"/>
      <c r="H2403" s="307">
        <v>9.552099300565926</v>
      </c>
      <c r="I2403" s="315">
        <v>9.552099300565926</v>
      </c>
      <c r="J2403" s="105">
        <v>0</v>
      </c>
      <c r="K2403" s="42">
        <v>0</v>
      </c>
      <c r="L2403" s="42" t="s">
        <v>4487</v>
      </c>
      <c r="M2403" s="50" t="s">
        <v>2379</v>
      </c>
      <c r="N2403" s="50" t="s">
        <v>2380</v>
      </c>
      <c r="O2403" s="137" t="s">
        <v>2381</v>
      </c>
      <c r="P2403" s="42" t="s">
        <v>64</v>
      </c>
      <c r="Q2403" s="42" t="s">
        <v>65</v>
      </c>
      <c r="R2403" s="42">
        <v>1</v>
      </c>
      <c r="S2403" s="137" t="s">
        <v>2254</v>
      </c>
      <c r="T2403" s="62">
        <v>1237114.0900000001</v>
      </c>
      <c r="U2403" s="62">
        <v>1153880.28</v>
      </c>
      <c r="Z2403" s="42" t="s">
        <v>68</v>
      </c>
      <c r="AJ2403" s="42"/>
      <c r="AW2403" s="42" t="s">
        <v>2412</v>
      </c>
      <c r="AX2403" s="42"/>
      <c r="AY2403" s="42"/>
      <c r="AZ2403" s="42"/>
      <c r="BA2403" s="42"/>
      <c r="BB2403" s="42"/>
      <c r="BN2403" s="128" t="s">
        <v>4578</v>
      </c>
      <c r="BO2403" s="58" t="str">
        <f t="shared" si="37"/>
        <v>境内资产</v>
      </c>
      <c r="BP2403" s="58" t="str">
        <f>IF(M2403="",VLOOKUP(D2403,Sheet4!$A$1:$B$92,2,0),VLOOKUP(Q2403,Sheet4!$A$1:$B$92,2,0))</f>
        <v>保险资产管理产品</v>
      </c>
    </row>
    <row r="2404" spans="1:68" s="58" customFormat="1" ht="12.75" customHeight="1">
      <c r="A2404" s="137" t="s">
        <v>2123</v>
      </c>
      <c r="B2404" s="50" t="s">
        <v>2346</v>
      </c>
      <c r="C2404" s="252" t="s">
        <v>5552</v>
      </c>
      <c r="D2404" s="257" t="s">
        <v>689</v>
      </c>
      <c r="E2404" s="42" t="s">
        <v>4368</v>
      </c>
      <c r="F2404" s="42" t="s">
        <v>2346</v>
      </c>
      <c r="G2404" s="42"/>
      <c r="H2404" s="307">
        <v>130.6455825854778</v>
      </c>
      <c r="I2404" s="315">
        <v>130.6455825854778</v>
      </c>
      <c r="J2404" s="105">
        <v>0</v>
      </c>
      <c r="K2404" s="42">
        <v>0</v>
      </c>
      <c r="L2404" s="42" t="s">
        <v>4487</v>
      </c>
      <c r="M2404" s="50" t="s">
        <v>2379</v>
      </c>
      <c r="N2404" s="50" t="s">
        <v>2380</v>
      </c>
      <c r="O2404" s="137" t="s">
        <v>2381</v>
      </c>
      <c r="P2404" s="42" t="s">
        <v>64</v>
      </c>
      <c r="Q2404" s="42" t="s">
        <v>65</v>
      </c>
      <c r="R2404" s="42">
        <v>1</v>
      </c>
      <c r="S2404" s="137" t="s">
        <v>2254</v>
      </c>
      <c r="T2404" s="62">
        <v>1237114.0900000001</v>
      </c>
      <c r="U2404" s="62">
        <v>1153880.28</v>
      </c>
      <c r="Z2404" s="42" t="s">
        <v>68</v>
      </c>
      <c r="AJ2404" s="42"/>
      <c r="AW2404" s="42" t="s">
        <v>2412</v>
      </c>
      <c r="AX2404" s="42"/>
      <c r="AY2404" s="42"/>
      <c r="AZ2404" s="42"/>
      <c r="BA2404" s="42"/>
      <c r="BB2404" s="42"/>
      <c r="BN2404" s="128" t="s">
        <v>4578</v>
      </c>
      <c r="BO2404" s="58" t="str">
        <f t="shared" si="37"/>
        <v>境内资产</v>
      </c>
      <c r="BP2404" s="58" t="str">
        <f>IF(M2404="",VLOOKUP(D2404,Sheet4!$A$1:$B$92,2,0),VLOOKUP(Q2404,Sheet4!$A$1:$B$92,2,0))</f>
        <v>保险资产管理产品</v>
      </c>
    </row>
    <row r="2405" spans="1:68" s="58" customFormat="1" ht="12.75" customHeight="1">
      <c r="A2405" s="137" t="s">
        <v>1615</v>
      </c>
      <c r="B2405" s="50" t="s">
        <v>1616</v>
      </c>
      <c r="C2405" s="252" t="s">
        <v>5552</v>
      </c>
      <c r="D2405" s="257" t="s">
        <v>689</v>
      </c>
      <c r="E2405" s="42" t="s">
        <v>1617</v>
      </c>
      <c r="F2405" s="42" t="s">
        <v>1616</v>
      </c>
      <c r="G2405" s="42"/>
      <c r="H2405" s="307">
        <v>94.785448719918207</v>
      </c>
      <c r="I2405" s="315">
        <v>94.785448719918207</v>
      </c>
      <c r="J2405" s="105">
        <v>0</v>
      </c>
      <c r="K2405" s="42">
        <v>0</v>
      </c>
      <c r="L2405" s="42" t="s">
        <v>4487</v>
      </c>
      <c r="M2405" s="50" t="s">
        <v>2379</v>
      </c>
      <c r="N2405" s="50" t="s">
        <v>2380</v>
      </c>
      <c r="O2405" s="137" t="s">
        <v>2381</v>
      </c>
      <c r="P2405" s="42" t="s">
        <v>64</v>
      </c>
      <c r="Q2405" s="42" t="s">
        <v>65</v>
      </c>
      <c r="R2405" s="42">
        <v>1</v>
      </c>
      <c r="S2405" s="137" t="s">
        <v>2254</v>
      </c>
      <c r="T2405" s="62">
        <v>1237114.0900000001</v>
      </c>
      <c r="U2405" s="62">
        <v>1153880.28</v>
      </c>
      <c r="Z2405" s="42" t="s">
        <v>68</v>
      </c>
      <c r="AJ2405" s="42"/>
      <c r="AW2405" s="42" t="s">
        <v>2412</v>
      </c>
      <c r="AX2405" s="42"/>
      <c r="AY2405" s="42"/>
      <c r="AZ2405" s="42"/>
      <c r="BA2405" s="42"/>
      <c r="BB2405" s="42"/>
      <c r="BN2405" s="128" t="s">
        <v>4578</v>
      </c>
      <c r="BO2405" s="58" t="str">
        <f t="shared" si="37"/>
        <v>境内资产</v>
      </c>
      <c r="BP2405" s="58" t="str">
        <f>IF(M2405="",VLOOKUP(D2405,Sheet4!$A$1:$B$92,2,0),VLOOKUP(Q2405,Sheet4!$A$1:$B$92,2,0))</f>
        <v>保险资产管理产品</v>
      </c>
    </row>
    <row r="2406" spans="1:68" s="58" customFormat="1" ht="12.75" customHeight="1">
      <c r="A2406" s="137" t="s">
        <v>1654</v>
      </c>
      <c r="B2406" s="50" t="s">
        <v>1655</v>
      </c>
      <c r="C2406" s="252" t="s">
        <v>5552</v>
      </c>
      <c r="D2406" s="257" t="s">
        <v>672</v>
      </c>
      <c r="E2406" s="42" t="s">
        <v>1656</v>
      </c>
      <c r="F2406" s="42" t="s">
        <v>1655</v>
      </c>
      <c r="G2406" s="42"/>
      <c r="H2406" s="307">
        <v>174.38541121763419</v>
      </c>
      <c r="I2406" s="315">
        <v>235.74324109050548</v>
      </c>
      <c r="J2406" s="105">
        <v>0</v>
      </c>
      <c r="K2406" s="42">
        <v>0</v>
      </c>
      <c r="L2406" s="42" t="s">
        <v>4487</v>
      </c>
      <c r="M2406" s="50" t="s">
        <v>2379</v>
      </c>
      <c r="N2406" s="50" t="s">
        <v>2380</v>
      </c>
      <c r="O2406" s="137" t="s">
        <v>2381</v>
      </c>
      <c r="P2406" s="42" t="s">
        <v>64</v>
      </c>
      <c r="Q2406" s="42" t="s">
        <v>65</v>
      </c>
      <c r="R2406" s="42">
        <v>1</v>
      </c>
      <c r="S2406" s="137" t="s">
        <v>2254</v>
      </c>
      <c r="T2406" s="62">
        <v>1237114.0900000001</v>
      </c>
      <c r="U2406" s="62">
        <v>1153880.28</v>
      </c>
      <c r="Z2406" s="42" t="s">
        <v>68</v>
      </c>
      <c r="AJ2406" s="42"/>
      <c r="AW2406" s="42" t="s">
        <v>2412</v>
      </c>
      <c r="AX2406" s="42"/>
      <c r="AY2406" s="42"/>
      <c r="AZ2406" s="42"/>
      <c r="BA2406" s="42"/>
      <c r="BB2406" s="42"/>
      <c r="BN2406" s="128" t="s">
        <v>4578</v>
      </c>
      <c r="BO2406" s="58" t="str">
        <f t="shared" si="37"/>
        <v>境内资产</v>
      </c>
      <c r="BP2406" s="58" t="str">
        <f>IF(M2406="",VLOOKUP(D2406,Sheet4!$A$1:$B$92,2,0),VLOOKUP(Q2406,Sheet4!$A$1:$B$92,2,0))</f>
        <v>保险资产管理产品</v>
      </c>
    </row>
    <row r="2407" spans="1:68" s="58" customFormat="1" ht="12.75" customHeight="1">
      <c r="A2407" s="137" t="s">
        <v>1734</v>
      </c>
      <c r="B2407" s="50" t="s">
        <v>1735</v>
      </c>
      <c r="C2407" s="252" t="s">
        <v>5552</v>
      </c>
      <c r="D2407" s="257" t="s">
        <v>678</v>
      </c>
      <c r="E2407" s="42" t="s">
        <v>1736</v>
      </c>
      <c r="F2407" s="42" t="s">
        <v>1735</v>
      </c>
      <c r="G2407" s="42"/>
      <c r="H2407" s="307">
        <v>36.745651142738012</v>
      </c>
      <c r="I2407" s="315">
        <v>16.299807462092712</v>
      </c>
      <c r="J2407" s="105">
        <v>0</v>
      </c>
      <c r="K2407" s="42">
        <v>0</v>
      </c>
      <c r="L2407" s="42" t="s">
        <v>4487</v>
      </c>
      <c r="M2407" s="50" t="s">
        <v>2379</v>
      </c>
      <c r="N2407" s="50" t="s">
        <v>2380</v>
      </c>
      <c r="O2407" s="137" t="s">
        <v>2381</v>
      </c>
      <c r="P2407" s="42" t="s">
        <v>64</v>
      </c>
      <c r="Q2407" s="42" t="s">
        <v>65</v>
      </c>
      <c r="R2407" s="42">
        <v>1</v>
      </c>
      <c r="S2407" s="137" t="s">
        <v>2254</v>
      </c>
      <c r="T2407" s="62">
        <v>1237114.0900000001</v>
      </c>
      <c r="U2407" s="62">
        <v>1153880.28</v>
      </c>
      <c r="Z2407" s="42" t="s">
        <v>68</v>
      </c>
      <c r="AJ2407" s="42"/>
      <c r="AW2407" s="42" t="s">
        <v>2412</v>
      </c>
      <c r="AX2407" s="42"/>
      <c r="AY2407" s="42"/>
      <c r="AZ2407" s="42"/>
      <c r="BA2407" s="42"/>
      <c r="BB2407" s="42"/>
      <c r="BN2407" s="128" t="s">
        <v>4578</v>
      </c>
      <c r="BO2407" s="58" t="str">
        <f t="shared" si="37"/>
        <v>境内资产</v>
      </c>
      <c r="BP2407" s="58" t="str">
        <f>IF(M2407="",VLOOKUP(D2407,Sheet4!$A$1:$B$92,2,0),VLOOKUP(Q2407,Sheet4!$A$1:$B$92,2,0))</f>
        <v>保险资产管理产品</v>
      </c>
    </row>
    <row r="2408" spans="1:68" s="58" customFormat="1" ht="12.75" customHeight="1">
      <c r="A2408" s="137" t="s">
        <v>1737</v>
      </c>
      <c r="B2408" s="50" t="s">
        <v>1738</v>
      </c>
      <c r="C2408" s="252" t="s">
        <v>5552</v>
      </c>
      <c r="D2408" s="257" t="s">
        <v>678</v>
      </c>
      <c r="E2408" s="42" t="s">
        <v>1739</v>
      </c>
      <c r="F2408" s="42" t="s">
        <v>1738</v>
      </c>
      <c r="G2408" s="42"/>
      <c r="H2408" s="307">
        <v>12.423768761834094</v>
      </c>
      <c r="I2408" s="315">
        <v>7.1271578988984894</v>
      </c>
      <c r="J2408" s="105">
        <v>0</v>
      </c>
      <c r="K2408" s="42">
        <v>0</v>
      </c>
      <c r="L2408" s="42" t="s">
        <v>4487</v>
      </c>
      <c r="M2408" s="50" t="s">
        <v>2379</v>
      </c>
      <c r="N2408" s="50" t="s">
        <v>2380</v>
      </c>
      <c r="O2408" s="137" t="s">
        <v>2381</v>
      </c>
      <c r="P2408" s="42" t="s">
        <v>64</v>
      </c>
      <c r="Q2408" s="42" t="s">
        <v>65</v>
      </c>
      <c r="R2408" s="42">
        <v>1</v>
      </c>
      <c r="S2408" s="137" t="s">
        <v>2254</v>
      </c>
      <c r="T2408" s="62">
        <v>1237114.0900000001</v>
      </c>
      <c r="U2408" s="62">
        <v>1153880.28</v>
      </c>
      <c r="Z2408" s="42" t="s">
        <v>68</v>
      </c>
      <c r="AJ2408" s="42"/>
      <c r="AW2408" s="42" t="s">
        <v>2412</v>
      </c>
      <c r="AX2408" s="42"/>
      <c r="AY2408" s="42"/>
      <c r="AZ2408" s="42"/>
      <c r="BA2408" s="42"/>
      <c r="BB2408" s="42"/>
      <c r="BN2408" s="128" t="s">
        <v>4578</v>
      </c>
      <c r="BO2408" s="58" t="str">
        <f t="shared" si="37"/>
        <v>境内资产</v>
      </c>
      <c r="BP2408" s="58" t="str">
        <f>IF(M2408="",VLOOKUP(D2408,Sheet4!$A$1:$B$92,2,0),VLOOKUP(Q2408,Sheet4!$A$1:$B$92,2,0))</f>
        <v>保险资产管理产品</v>
      </c>
    </row>
    <row r="2409" spans="1:68" s="58" customFormat="1" ht="12.75" customHeight="1">
      <c r="A2409" s="137" t="s">
        <v>1743</v>
      </c>
      <c r="B2409" s="50" t="s">
        <v>1744</v>
      </c>
      <c r="C2409" s="252" t="s">
        <v>5552</v>
      </c>
      <c r="D2409" s="257" t="s">
        <v>678</v>
      </c>
      <c r="E2409" s="42" t="s">
        <v>1745</v>
      </c>
      <c r="F2409" s="42" t="s">
        <v>1744</v>
      </c>
      <c r="G2409" s="42"/>
      <c r="H2409" s="307">
        <v>27.694833009911665</v>
      </c>
      <c r="I2409" s="315">
        <v>18.861016299840596</v>
      </c>
      <c r="J2409" s="105">
        <v>0</v>
      </c>
      <c r="K2409" s="42">
        <v>0</v>
      </c>
      <c r="L2409" s="42" t="s">
        <v>4487</v>
      </c>
      <c r="M2409" s="50" t="s">
        <v>2379</v>
      </c>
      <c r="N2409" s="50" t="s">
        <v>2380</v>
      </c>
      <c r="O2409" s="137" t="s">
        <v>2381</v>
      </c>
      <c r="P2409" s="42" t="s">
        <v>64</v>
      </c>
      <c r="Q2409" s="42" t="s">
        <v>65</v>
      </c>
      <c r="R2409" s="42">
        <v>1</v>
      </c>
      <c r="S2409" s="137" t="s">
        <v>2254</v>
      </c>
      <c r="T2409" s="62">
        <v>1237114.0900000001</v>
      </c>
      <c r="U2409" s="62">
        <v>1153880.28</v>
      </c>
      <c r="Z2409" s="42" t="s">
        <v>68</v>
      </c>
      <c r="AJ2409" s="42"/>
      <c r="AW2409" s="42" t="s">
        <v>2412</v>
      </c>
      <c r="AX2409" s="42"/>
      <c r="AY2409" s="42"/>
      <c r="AZ2409" s="42"/>
      <c r="BA2409" s="42"/>
      <c r="BB2409" s="42"/>
      <c r="BN2409" s="128" t="s">
        <v>4578</v>
      </c>
      <c r="BO2409" s="58" t="str">
        <f t="shared" si="37"/>
        <v>境内资产</v>
      </c>
      <c r="BP2409" s="58" t="str">
        <f>IF(M2409="",VLOOKUP(D2409,Sheet4!$A$1:$B$92,2,0),VLOOKUP(Q2409,Sheet4!$A$1:$B$92,2,0))</f>
        <v>保险资产管理产品</v>
      </c>
    </row>
    <row r="2410" spans="1:68" s="58" customFormat="1" ht="12.75" customHeight="1">
      <c r="A2410" s="137" t="s">
        <v>2011</v>
      </c>
      <c r="B2410" s="50" t="s">
        <v>2012</v>
      </c>
      <c r="C2410" s="252" t="s">
        <v>5552</v>
      </c>
      <c r="D2410" s="257" t="s">
        <v>678</v>
      </c>
      <c r="E2410" s="42" t="s">
        <v>2792</v>
      </c>
      <c r="F2410" s="42" t="s">
        <v>2012</v>
      </c>
      <c r="G2410" s="42"/>
      <c r="H2410" s="307">
        <v>16.251059512043337</v>
      </c>
      <c r="I2410" s="315">
        <v>10.629513575119322</v>
      </c>
      <c r="J2410" s="105">
        <v>0</v>
      </c>
      <c r="K2410" s="42">
        <v>0</v>
      </c>
      <c r="L2410" s="42" t="s">
        <v>4487</v>
      </c>
      <c r="M2410" s="50" t="s">
        <v>2379</v>
      </c>
      <c r="N2410" s="50" t="s">
        <v>2380</v>
      </c>
      <c r="O2410" s="137" t="s">
        <v>2381</v>
      </c>
      <c r="P2410" s="42" t="s">
        <v>64</v>
      </c>
      <c r="Q2410" s="42" t="s">
        <v>65</v>
      </c>
      <c r="R2410" s="42">
        <v>1</v>
      </c>
      <c r="S2410" s="137" t="s">
        <v>2254</v>
      </c>
      <c r="T2410" s="62">
        <v>1237114.0900000001</v>
      </c>
      <c r="U2410" s="62">
        <v>1153880.28</v>
      </c>
      <c r="Z2410" s="42" t="s">
        <v>68</v>
      </c>
      <c r="AJ2410" s="42"/>
      <c r="AW2410" s="42" t="s">
        <v>2412</v>
      </c>
      <c r="AX2410" s="42"/>
      <c r="AY2410" s="42"/>
      <c r="AZ2410" s="42"/>
      <c r="BA2410" s="42"/>
      <c r="BB2410" s="42"/>
      <c r="BN2410" s="128" t="s">
        <v>4578</v>
      </c>
      <c r="BO2410" s="58" t="str">
        <f t="shared" si="37"/>
        <v>境内资产</v>
      </c>
      <c r="BP2410" s="58" t="str">
        <f>IF(M2410="",VLOOKUP(D2410,Sheet4!$A$1:$B$92,2,0),VLOOKUP(Q2410,Sheet4!$A$1:$B$92,2,0))</f>
        <v>保险资产管理产品</v>
      </c>
    </row>
    <row r="2411" spans="1:68" s="58" customFormat="1" ht="12.75" customHeight="1">
      <c r="A2411" s="137" t="s">
        <v>2013</v>
      </c>
      <c r="B2411" s="50" t="s">
        <v>2014</v>
      </c>
      <c r="C2411" s="252" t="s">
        <v>5552</v>
      </c>
      <c r="D2411" s="257" t="s">
        <v>678</v>
      </c>
      <c r="E2411" s="42" t="s">
        <v>2793</v>
      </c>
      <c r="F2411" s="42" t="s">
        <v>2014</v>
      </c>
      <c r="G2411" s="42"/>
      <c r="H2411" s="307">
        <v>7.9660224652055396</v>
      </c>
      <c r="I2411" s="315">
        <v>8.3123712680405628</v>
      </c>
      <c r="J2411" s="105">
        <v>0</v>
      </c>
      <c r="K2411" s="42">
        <v>0</v>
      </c>
      <c r="L2411" s="42" t="s">
        <v>4487</v>
      </c>
      <c r="M2411" s="50" t="s">
        <v>2379</v>
      </c>
      <c r="N2411" s="50" t="s">
        <v>2380</v>
      </c>
      <c r="O2411" s="137" t="s">
        <v>2381</v>
      </c>
      <c r="P2411" s="42" t="s">
        <v>64</v>
      </c>
      <c r="Q2411" s="42" t="s">
        <v>65</v>
      </c>
      <c r="R2411" s="42">
        <v>1</v>
      </c>
      <c r="S2411" s="137" t="s">
        <v>2254</v>
      </c>
      <c r="T2411" s="62">
        <v>1237114.0900000001</v>
      </c>
      <c r="U2411" s="62">
        <v>1153880.28</v>
      </c>
      <c r="Z2411" s="42" t="s">
        <v>68</v>
      </c>
      <c r="AJ2411" s="42"/>
      <c r="AW2411" s="42" t="s">
        <v>2412</v>
      </c>
      <c r="AX2411" s="42"/>
      <c r="AY2411" s="42"/>
      <c r="AZ2411" s="42"/>
      <c r="BA2411" s="42"/>
      <c r="BB2411" s="42"/>
      <c r="BN2411" s="128" t="s">
        <v>4578</v>
      </c>
      <c r="BO2411" s="58" t="str">
        <f t="shared" si="37"/>
        <v>境内资产</v>
      </c>
      <c r="BP2411" s="58" t="str">
        <f>IF(M2411="",VLOOKUP(D2411,Sheet4!$A$1:$B$92,2,0),VLOOKUP(Q2411,Sheet4!$A$1:$B$92,2,0))</f>
        <v>保险资产管理产品</v>
      </c>
    </row>
    <row r="2412" spans="1:68" s="58" customFormat="1" ht="12.75" customHeight="1">
      <c r="A2412" s="137" t="s">
        <v>2019</v>
      </c>
      <c r="B2412" s="50" t="s">
        <v>2020</v>
      </c>
      <c r="C2412" s="252" t="s">
        <v>5552</v>
      </c>
      <c r="D2412" s="257" t="s">
        <v>678</v>
      </c>
      <c r="E2412" s="42" t="s">
        <v>2795</v>
      </c>
      <c r="F2412" s="42" t="s">
        <v>2020</v>
      </c>
      <c r="G2412" s="42"/>
      <c r="H2412" s="307">
        <v>2.6994369563618608</v>
      </c>
      <c r="I2412" s="315">
        <v>5.6667569694619218</v>
      </c>
      <c r="J2412" s="105">
        <v>0</v>
      </c>
      <c r="K2412" s="42">
        <v>0</v>
      </c>
      <c r="L2412" s="42" t="s">
        <v>4487</v>
      </c>
      <c r="M2412" s="50" t="s">
        <v>2379</v>
      </c>
      <c r="N2412" s="50" t="s">
        <v>2380</v>
      </c>
      <c r="O2412" s="137" t="s">
        <v>2381</v>
      </c>
      <c r="P2412" s="42" t="s">
        <v>64</v>
      </c>
      <c r="Q2412" s="42" t="s">
        <v>65</v>
      </c>
      <c r="R2412" s="42">
        <v>1</v>
      </c>
      <c r="S2412" s="137" t="s">
        <v>2254</v>
      </c>
      <c r="T2412" s="62">
        <v>1237114.0900000001</v>
      </c>
      <c r="U2412" s="62">
        <v>1153880.28</v>
      </c>
      <c r="Z2412" s="42" t="s">
        <v>68</v>
      </c>
      <c r="AJ2412" s="42"/>
      <c r="AW2412" s="42" t="s">
        <v>2412</v>
      </c>
      <c r="AX2412" s="42"/>
      <c r="AY2412" s="42"/>
      <c r="AZ2412" s="42"/>
      <c r="BA2412" s="42"/>
      <c r="BB2412" s="42"/>
      <c r="BN2412" s="128" t="s">
        <v>4578</v>
      </c>
      <c r="BO2412" s="58" t="str">
        <f t="shared" si="37"/>
        <v>境内资产</v>
      </c>
      <c r="BP2412" s="58" t="str">
        <f>IF(M2412="",VLOOKUP(D2412,Sheet4!$A$1:$B$92,2,0),VLOOKUP(Q2412,Sheet4!$A$1:$B$92,2,0))</f>
        <v>保险资产管理产品</v>
      </c>
    </row>
    <row r="2413" spans="1:68" s="58" customFormat="1" ht="12.75" customHeight="1">
      <c r="A2413" s="137" t="s">
        <v>1755</v>
      </c>
      <c r="B2413" s="50" t="s">
        <v>1756</v>
      </c>
      <c r="C2413" s="252" t="s">
        <v>5552</v>
      </c>
      <c r="D2413" s="257" t="s">
        <v>678</v>
      </c>
      <c r="E2413" s="42" t="s">
        <v>1757</v>
      </c>
      <c r="F2413" s="42" t="s">
        <v>1756</v>
      </c>
      <c r="G2413" s="42"/>
      <c r="H2413" s="307">
        <v>16.642734681682946</v>
      </c>
      <c r="I2413" s="315">
        <v>13.257289507118379</v>
      </c>
      <c r="J2413" s="105">
        <v>0</v>
      </c>
      <c r="K2413" s="42">
        <v>0</v>
      </c>
      <c r="L2413" s="42" t="s">
        <v>4487</v>
      </c>
      <c r="M2413" s="50" t="s">
        <v>2379</v>
      </c>
      <c r="N2413" s="50" t="s">
        <v>2380</v>
      </c>
      <c r="O2413" s="137" t="s">
        <v>2381</v>
      </c>
      <c r="P2413" s="42" t="s">
        <v>64</v>
      </c>
      <c r="Q2413" s="42" t="s">
        <v>65</v>
      </c>
      <c r="R2413" s="42">
        <v>1</v>
      </c>
      <c r="S2413" s="137" t="s">
        <v>2254</v>
      </c>
      <c r="T2413" s="62">
        <v>1237114.0900000001</v>
      </c>
      <c r="U2413" s="62">
        <v>1153880.28</v>
      </c>
      <c r="Z2413" s="42" t="s">
        <v>68</v>
      </c>
      <c r="AJ2413" s="42"/>
      <c r="AW2413" s="42" t="s">
        <v>2412</v>
      </c>
      <c r="AX2413" s="42"/>
      <c r="AY2413" s="42"/>
      <c r="AZ2413" s="42"/>
      <c r="BA2413" s="42"/>
      <c r="BB2413" s="42"/>
      <c r="BN2413" s="128" t="s">
        <v>4578</v>
      </c>
      <c r="BO2413" s="58" t="str">
        <f t="shared" si="37"/>
        <v>境内资产</v>
      </c>
      <c r="BP2413" s="58" t="str">
        <f>IF(M2413="",VLOOKUP(D2413,Sheet4!$A$1:$B$92,2,0),VLOOKUP(Q2413,Sheet4!$A$1:$B$92,2,0))</f>
        <v>保险资产管理产品</v>
      </c>
    </row>
    <row r="2414" spans="1:68" s="58" customFormat="1" ht="12.75" customHeight="1">
      <c r="A2414" s="137" t="s">
        <v>1758</v>
      </c>
      <c r="B2414" s="50" t="s">
        <v>1759</v>
      </c>
      <c r="C2414" s="252" t="s">
        <v>5552</v>
      </c>
      <c r="D2414" s="257" t="s">
        <v>678</v>
      </c>
      <c r="E2414" s="42" t="s">
        <v>1760</v>
      </c>
      <c r="F2414" s="42" t="s">
        <v>1759</v>
      </c>
      <c r="G2414" s="42"/>
      <c r="H2414" s="307">
        <v>38.287228173538345</v>
      </c>
      <c r="I2414" s="315">
        <v>20.238857116713255</v>
      </c>
      <c r="J2414" s="105">
        <v>0</v>
      </c>
      <c r="K2414" s="42">
        <v>0</v>
      </c>
      <c r="L2414" s="42" t="s">
        <v>4487</v>
      </c>
      <c r="M2414" s="50" t="s">
        <v>2379</v>
      </c>
      <c r="N2414" s="50" t="s">
        <v>2380</v>
      </c>
      <c r="O2414" s="137" t="s">
        <v>2381</v>
      </c>
      <c r="P2414" s="42" t="s">
        <v>64</v>
      </c>
      <c r="Q2414" s="42" t="s">
        <v>65</v>
      </c>
      <c r="R2414" s="42">
        <v>1</v>
      </c>
      <c r="S2414" s="137" t="s">
        <v>2254</v>
      </c>
      <c r="T2414" s="62">
        <v>1237114.0900000001</v>
      </c>
      <c r="U2414" s="62">
        <v>1153880.28</v>
      </c>
      <c r="Z2414" s="42" t="s">
        <v>68</v>
      </c>
      <c r="AJ2414" s="42"/>
      <c r="AW2414" s="42" t="s">
        <v>2412</v>
      </c>
      <c r="AX2414" s="42"/>
      <c r="AY2414" s="42"/>
      <c r="AZ2414" s="42"/>
      <c r="BA2414" s="42"/>
      <c r="BB2414" s="42"/>
      <c r="BN2414" s="128" t="s">
        <v>4578</v>
      </c>
      <c r="BO2414" s="58" t="str">
        <f t="shared" si="37"/>
        <v>境内资产</v>
      </c>
      <c r="BP2414" s="58" t="str">
        <f>IF(M2414="",VLOOKUP(D2414,Sheet4!$A$1:$B$92,2,0),VLOOKUP(Q2414,Sheet4!$A$1:$B$92,2,0))</f>
        <v>保险资产管理产品</v>
      </c>
    </row>
    <row r="2415" spans="1:68" s="58" customFormat="1" ht="12.75" customHeight="1">
      <c r="A2415" s="137" t="s">
        <v>1761</v>
      </c>
      <c r="B2415" s="50" t="s">
        <v>1762</v>
      </c>
      <c r="C2415" s="252" t="s">
        <v>5552</v>
      </c>
      <c r="D2415" s="257" t="s">
        <v>678</v>
      </c>
      <c r="E2415" s="42" t="s">
        <v>1763</v>
      </c>
      <c r="F2415" s="42" t="s">
        <v>1762</v>
      </c>
      <c r="G2415" s="42"/>
      <c r="H2415" s="307">
        <v>6.0396326536329612</v>
      </c>
      <c r="I2415" s="315">
        <v>7.1088966400077531</v>
      </c>
      <c r="J2415" s="105">
        <v>0</v>
      </c>
      <c r="K2415" s="42">
        <v>0</v>
      </c>
      <c r="L2415" s="42" t="s">
        <v>4487</v>
      </c>
      <c r="M2415" s="50" t="s">
        <v>2379</v>
      </c>
      <c r="N2415" s="50" t="s">
        <v>2380</v>
      </c>
      <c r="O2415" s="137" t="s">
        <v>2381</v>
      </c>
      <c r="P2415" s="42" t="s">
        <v>64</v>
      </c>
      <c r="Q2415" s="42" t="s">
        <v>65</v>
      </c>
      <c r="R2415" s="42">
        <v>1</v>
      </c>
      <c r="S2415" s="137" t="s">
        <v>2254</v>
      </c>
      <c r="T2415" s="62">
        <v>1237114.0900000001</v>
      </c>
      <c r="U2415" s="62">
        <v>1153880.28</v>
      </c>
      <c r="Z2415" s="42" t="s">
        <v>68</v>
      </c>
      <c r="AJ2415" s="42"/>
      <c r="AW2415" s="42" t="s">
        <v>2412</v>
      </c>
      <c r="AX2415" s="42"/>
      <c r="AY2415" s="42"/>
      <c r="AZ2415" s="42"/>
      <c r="BA2415" s="42"/>
      <c r="BB2415" s="42"/>
      <c r="BN2415" s="128" t="s">
        <v>4578</v>
      </c>
      <c r="BO2415" s="58" t="str">
        <f t="shared" si="37"/>
        <v>境内资产</v>
      </c>
      <c r="BP2415" s="58" t="str">
        <f>IF(M2415="",VLOOKUP(D2415,Sheet4!$A$1:$B$92,2,0),VLOOKUP(Q2415,Sheet4!$A$1:$B$92,2,0))</f>
        <v>保险资产管理产品</v>
      </c>
    </row>
    <row r="2416" spans="1:68" s="58" customFormat="1" ht="12.75" customHeight="1">
      <c r="A2416" s="137" t="s">
        <v>1621</v>
      </c>
      <c r="B2416" s="50" t="s">
        <v>1622</v>
      </c>
      <c r="C2416" s="252" t="s">
        <v>5552</v>
      </c>
      <c r="D2416" s="257" t="s">
        <v>678</v>
      </c>
      <c r="E2416" s="42" t="s">
        <v>1623</v>
      </c>
      <c r="F2416" s="42" t="s">
        <v>1622</v>
      </c>
      <c r="G2416" s="42"/>
      <c r="H2416" s="307">
        <v>6.2378153685418907</v>
      </c>
      <c r="I2416" s="315">
        <v>6.0209100576755121</v>
      </c>
      <c r="J2416" s="105">
        <v>0</v>
      </c>
      <c r="K2416" s="42">
        <v>0</v>
      </c>
      <c r="L2416" s="42" t="s">
        <v>4487</v>
      </c>
      <c r="M2416" s="50" t="s">
        <v>2379</v>
      </c>
      <c r="N2416" s="50" t="s">
        <v>2380</v>
      </c>
      <c r="O2416" s="137" t="s">
        <v>2381</v>
      </c>
      <c r="P2416" s="42" t="s">
        <v>64</v>
      </c>
      <c r="Q2416" s="42" t="s">
        <v>65</v>
      </c>
      <c r="R2416" s="42">
        <v>1</v>
      </c>
      <c r="S2416" s="137" t="s">
        <v>2254</v>
      </c>
      <c r="T2416" s="62">
        <v>1237114.0900000001</v>
      </c>
      <c r="U2416" s="62">
        <v>1153880.28</v>
      </c>
      <c r="Z2416" s="42" t="s">
        <v>68</v>
      </c>
      <c r="AJ2416" s="42"/>
      <c r="AW2416" s="42" t="s">
        <v>2412</v>
      </c>
      <c r="AX2416" s="42"/>
      <c r="AY2416" s="42"/>
      <c r="AZ2416" s="42"/>
      <c r="BA2416" s="42"/>
      <c r="BB2416" s="42"/>
      <c r="BN2416" s="128" t="s">
        <v>4578</v>
      </c>
      <c r="BO2416" s="58" t="str">
        <f t="shared" si="37"/>
        <v>境内资产</v>
      </c>
      <c r="BP2416" s="58" t="str">
        <f>IF(M2416="",VLOOKUP(D2416,Sheet4!$A$1:$B$92,2,0),VLOOKUP(Q2416,Sheet4!$A$1:$B$92,2,0))</f>
        <v>保险资产管理产品</v>
      </c>
    </row>
    <row r="2417" spans="1:68" s="58" customFormat="1" ht="12.75" customHeight="1">
      <c r="A2417" s="137" t="s">
        <v>2035</v>
      </c>
      <c r="B2417" s="50" t="s">
        <v>2036</v>
      </c>
      <c r="C2417" s="252" t="s">
        <v>5552</v>
      </c>
      <c r="D2417" s="257" t="s">
        <v>678</v>
      </c>
      <c r="E2417" s="42" t="s">
        <v>4460</v>
      </c>
      <c r="F2417" s="42" t="s">
        <v>2036</v>
      </c>
      <c r="G2417" s="42"/>
      <c r="H2417" s="307">
        <v>65.414251366214813</v>
      </c>
      <c r="I2417" s="315">
        <v>52.107099011135837</v>
      </c>
      <c r="J2417" s="105">
        <v>0</v>
      </c>
      <c r="K2417" s="42">
        <v>0</v>
      </c>
      <c r="L2417" s="42" t="s">
        <v>4487</v>
      </c>
      <c r="M2417" s="50" t="s">
        <v>2379</v>
      </c>
      <c r="N2417" s="50" t="s">
        <v>2380</v>
      </c>
      <c r="O2417" s="137" t="s">
        <v>2381</v>
      </c>
      <c r="P2417" s="42" t="s">
        <v>64</v>
      </c>
      <c r="Q2417" s="42" t="s">
        <v>65</v>
      </c>
      <c r="R2417" s="42">
        <v>1</v>
      </c>
      <c r="S2417" s="137" t="s">
        <v>2254</v>
      </c>
      <c r="T2417" s="62">
        <v>1237114.0900000001</v>
      </c>
      <c r="U2417" s="62">
        <v>1153880.28</v>
      </c>
      <c r="Z2417" s="42" t="s">
        <v>68</v>
      </c>
      <c r="AJ2417" s="42"/>
      <c r="AW2417" s="42" t="s">
        <v>2412</v>
      </c>
      <c r="AX2417" s="42"/>
      <c r="AY2417" s="42"/>
      <c r="AZ2417" s="42"/>
      <c r="BA2417" s="42"/>
      <c r="BB2417" s="42"/>
      <c r="BN2417" s="128" t="s">
        <v>4578</v>
      </c>
      <c r="BO2417" s="58" t="str">
        <f t="shared" si="37"/>
        <v>境内资产</v>
      </c>
      <c r="BP2417" s="58" t="str">
        <f>IF(M2417="",VLOOKUP(D2417,Sheet4!$A$1:$B$92,2,0),VLOOKUP(Q2417,Sheet4!$A$1:$B$92,2,0))</f>
        <v>保险资产管理产品</v>
      </c>
    </row>
    <row r="2418" spans="1:68" s="58" customFormat="1" ht="12.75" customHeight="1">
      <c r="A2418" s="137" t="s">
        <v>1627</v>
      </c>
      <c r="B2418" s="50" t="s">
        <v>1628</v>
      </c>
      <c r="C2418" s="252" t="s">
        <v>5552</v>
      </c>
      <c r="D2418" s="257" t="s">
        <v>678</v>
      </c>
      <c r="E2418" s="42" t="s">
        <v>1629</v>
      </c>
      <c r="F2418" s="42" t="s">
        <v>1628</v>
      </c>
      <c r="G2418" s="42"/>
      <c r="H2418" s="307">
        <v>21.671039595569194</v>
      </c>
      <c r="I2418" s="315">
        <v>11.7093114245174</v>
      </c>
      <c r="J2418" s="105">
        <v>0</v>
      </c>
      <c r="K2418" s="42">
        <v>0</v>
      </c>
      <c r="L2418" s="42" t="s">
        <v>4487</v>
      </c>
      <c r="M2418" s="50" t="s">
        <v>2379</v>
      </c>
      <c r="N2418" s="50" t="s">
        <v>2380</v>
      </c>
      <c r="O2418" s="137" t="s">
        <v>2381</v>
      </c>
      <c r="P2418" s="42" t="s">
        <v>64</v>
      </c>
      <c r="Q2418" s="42" t="s">
        <v>65</v>
      </c>
      <c r="R2418" s="42">
        <v>1</v>
      </c>
      <c r="S2418" s="137" t="s">
        <v>2254</v>
      </c>
      <c r="T2418" s="62">
        <v>1237114.0900000001</v>
      </c>
      <c r="U2418" s="62">
        <v>1153880.28</v>
      </c>
      <c r="Z2418" s="42" t="s">
        <v>68</v>
      </c>
      <c r="AJ2418" s="42"/>
      <c r="AW2418" s="42" t="s">
        <v>2412</v>
      </c>
      <c r="AX2418" s="42"/>
      <c r="AY2418" s="42"/>
      <c r="AZ2418" s="42"/>
      <c r="BA2418" s="42"/>
      <c r="BB2418" s="42"/>
      <c r="BN2418" s="128" t="s">
        <v>4578</v>
      </c>
      <c r="BO2418" s="58" t="str">
        <f t="shared" si="37"/>
        <v>境内资产</v>
      </c>
      <c r="BP2418" s="58" t="str">
        <f>IF(M2418="",VLOOKUP(D2418,Sheet4!$A$1:$B$92,2,0),VLOOKUP(Q2418,Sheet4!$A$1:$B$92,2,0))</f>
        <v>保险资产管理产品</v>
      </c>
    </row>
    <row r="2419" spans="1:68" s="58" customFormat="1" ht="12.75" customHeight="1">
      <c r="A2419" s="137" t="s">
        <v>1630</v>
      </c>
      <c r="B2419" s="50" t="s">
        <v>1631</v>
      </c>
      <c r="C2419" s="252" t="s">
        <v>5552</v>
      </c>
      <c r="D2419" s="257" t="s">
        <v>678</v>
      </c>
      <c r="E2419" s="42" t="s">
        <v>1632</v>
      </c>
      <c r="F2419" s="42" t="s">
        <v>1631</v>
      </c>
      <c r="G2419" s="42"/>
      <c r="H2419" s="307">
        <v>13.521789425367349</v>
      </c>
      <c r="I2419" s="315">
        <v>9.0548932769156494</v>
      </c>
      <c r="J2419" s="105">
        <v>0</v>
      </c>
      <c r="K2419" s="42">
        <v>0</v>
      </c>
      <c r="L2419" s="42" t="s">
        <v>4487</v>
      </c>
      <c r="M2419" s="50" t="s">
        <v>2379</v>
      </c>
      <c r="N2419" s="50" t="s">
        <v>2380</v>
      </c>
      <c r="O2419" s="137" t="s">
        <v>2381</v>
      </c>
      <c r="P2419" s="42" t="s">
        <v>64</v>
      </c>
      <c r="Q2419" s="42" t="s">
        <v>65</v>
      </c>
      <c r="R2419" s="42">
        <v>1</v>
      </c>
      <c r="S2419" s="137" t="s">
        <v>2254</v>
      </c>
      <c r="T2419" s="62">
        <v>1237114.0900000001</v>
      </c>
      <c r="U2419" s="62">
        <v>1153880.28</v>
      </c>
      <c r="Z2419" s="42" t="s">
        <v>68</v>
      </c>
      <c r="AJ2419" s="42"/>
      <c r="AW2419" s="42" t="s">
        <v>2412</v>
      </c>
      <c r="AX2419" s="42"/>
      <c r="AY2419" s="42"/>
      <c r="AZ2419" s="42"/>
      <c r="BA2419" s="42"/>
      <c r="BB2419" s="42"/>
      <c r="BN2419" s="128" t="s">
        <v>4578</v>
      </c>
      <c r="BO2419" s="58" t="str">
        <f t="shared" si="37"/>
        <v>境内资产</v>
      </c>
      <c r="BP2419" s="58" t="str">
        <f>IF(M2419="",VLOOKUP(D2419,Sheet4!$A$1:$B$92,2,0),VLOOKUP(Q2419,Sheet4!$A$1:$B$92,2,0))</f>
        <v>保险资产管理产品</v>
      </c>
    </row>
    <row r="2420" spans="1:68" s="58" customFormat="1" ht="12.75" customHeight="1">
      <c r="A2420" s="137" t="s">
        <v>1633</v>
      </c>
      <c r="B2420" s="50" t="s">
        <v>1634</v>
      </c>
      <c r="C2420" s="252" t="s">
        <v>5552</v>
      </c>
      <c r="D2420" s="257" t="s">
        <v>678</v>
      </c>
      <c r="E2420" s="42" t="s">
        <v>1635</v>
      </c>
      <c r="F2420" s="42" t="s">
        <v>1634</v>
      </c>
      <c r="G2420" s="42"/>
      <c r="H2420" s="307">
        <v>40.216136116600069</v>
      </c>
      <c r="I2420" s="315">
        <v>17.892189237364846</v>
      </c>
      <c r="J2420" s="105">
        <v>0</v>
      </c>
      <c r="K2420" s="42">
        <v>0</v>
      </c>
      <c r="L2420" s="42" t="s">
        <v>4487</v>
      </c>
      <c r="M2420" s="50" t="s">
        <v>2379</v>
      </c>
      <c r="N2420" s="50" t="s">
        <v>2380</v>
      </c>
      <c r="O2420" s="137" t="s">
        <v>2381</v>
      </c>
      <c r="P2420" s="42" t="s">
        <v>64</v>
      </c>
      <c r="Q2420" s="42" t="s">
        <v>65</v>
      </c>
      <c r="R2420" s="42">
        <v>1</v>
      </c>
      <c r="S2420" s="137" t="s">
        <v>2254</v>
      </c>
      <c r="T2420" s="62">
        <v>1237114.0900000001</v>
      </c>
      <c r="U2420" s="62">
        <v>1153880.28</v>
      </c>
      <c r="Z2420" s="42" t="s">
        <v>68</v>
      </c>
      <c r="AJ2420" s="42"/>
      <c r="AW2420" s="42" t="s">
        <v>2412</v>
      </c>
      <c r="AX2420" s="42"/>
      <c r="AY2420" s="42"/>
      <c r="AZ2420" s="42"/>
      <c r="BA2420" s="42"/>
      <c r="BB2420" s="42"/>
      <c r="BN2420" s="128" t="s">
        <v>4578</v>
      </c>
      <c r="BO2420" s="58" t="str">
        <f t="shared" si="37"/>
        <v>境内资产</v>
      </c>
      <c r="BP2420" s="58" t="str">
        <f>IF(M2420="",VLOOKUP(D2420,Sheet4!$A$1:$B$92,2,0),VLOOKUP(Q2420,Sheet4!$A$1:$B$92,2,0))</f>
        <v>保险资产管理产品</v>
      </c>
    </row>
    <row r="2421" spans="1:68" s="58" customFormat="1" ht="12.75" customHeight="1">
      <c r="A2421" s="137" t="s">
        <v>1764</v>
      </c>
      <c r="B2421" s="50" t="s">
        <v>1765</v>
      </c>
      <c r="C2421" s="252" t="s">
        <v>5552</v>
      </c>
      <c r="D2421" s="257" t="s">
        <v>678</v>
      </c>
      <c r="E2421" s="42" t="s">
        <v>1766</v>
      </c>
      <c r="F2421" s="42" t="s">
        <v>1765</v>
      </c>
      <c r="G2421" s="42"/>
      <c r="H2421" s="307">
        <v>15.981696332216101</v>
      </c>
      <c r="I2421" s="315">
        <v>11.142501170926751</v>
      </c>
      <c r="J2421" s="105">
        <v>0</v>
      </c>
      <c r="K2421" s="42">
        <v>0</v>
      </c>
      <c r="L2421" s="42" t="s">
        <v>4487</v>
      </c>
      <c r="M2421" s="50" t="s">
        <v>2379</v>
      </c>
      <c r="N2421" s="50" t="s">
        <v>2380</v>
      </c>
      <c r="O2421" s="137" t="s">
        <v>2381</v>
      </c>
      <c r="P2421" s="42" t="s">
        <v>64</v>
      </c>
      <c r="Q2421" s="42" t="s">
        <v>65</v>
      </c>
      <c r="R2421" s="42">
        <v>1</v>
      </c>
      <c r="S2421" s="137" t="s">
        <v>2254</v>
      </c>
      <c r="T2421" s="62">
        <v>1237114.0900000001</v>
      </c>
      <c r="U2421" s="62">
        <v>1153880.28</v>
      </c>
      <c r="Z2421" s="42" t="s">
        <v>68</v>
      </c>
      <c r="AJ2421" s="42"/>
      <c r="AW2421" s="42" t="s">
        <v>2412</v>
      </c>
      <c r="AX2421" s="42"/>
      <c r="AY2421" s="42"/>
      <c r="AZ2421" s="42"/>
      <c r="BA2421" s="42"/>
      <c r="BB2421" s="42"/>
      <c r="BN2421" s="128" t="s">
        <v>4578</v>
      </c>
      <c r="BO2421" s="58" t="str">
        <f t="shared" si="37"/>
        <v>境内资产</v>
      </c>
      <c r="BP2421" s="58" t="str">
        <f>IF(M2421="",VLOOKUP(D2421,Sheet4!$A$1:$B$92,2,0),VLOOKUP(Q2421,Sheet4!$A$1:$B$92,2,0))</f>
        <v>保险资产管理产品</v>
      </c>
    </row>
    <row r="2422" spans="1:68" s="58" customFormat="1" ht="12.75" customHeight="1">
      <c r="A2422" s="137" t="s">
        <v>1826</v>
      </c>
      <c r="B2422" s="50" t="s">
        <v>1827</v>
      </c>
      <c r="C2422" s="252" t="s">
        <v>5552</v>
      </c>
      <c r="D2422" s="257" t="s">
        <v>678</v>
      </c>
      <c r="E2422" s="42" t="s">
        <v>1828</v>
      </c>
      <c r="F2422" s="42" t="s">
        <v>1827</v>
      </c>
      <c r="G2422" s="42"/>
      <c r="H2422" s="307">
        <v>5.1609777653218876</v>
      </c>
      <c r="I2422" s="315">
        <v>3.5034513517542756</v>
      </c>
      <c r="J2422" s="105">
        <v>0</v>
      </c>
      <c r="K2422" s="42">
        <v>0</v>
      </c>
      <c r="L2422" s="42" t="s">
        <v>4487</v>
      </c>
      <c r="M2422" s="50" t="s">
        <v>2379</v>
      </c>
      <c r="N2422" s="50" t="s">
        <v>2380</v>
      </c>
      <c r="O2422" s="137" t="s">
        <v>2381</v>
      </c>
      <c r="P2422" s="42" t="s">
        <v>64</v>
      </c>
      <c r="Q2422" s="42" t="s">
        <v>65</v>
      </c>
      <c r="R2422" s="42">
        <v>1</v>
      </c>
      <c r="S2422" s="137" t="s">
        <v>2254</v>
      </c>
      <c r="T2422" s="62">
        <v>1237114.0900000001</v>
      </c>
      <c r="U2422" s="62">
        <v>1153880.28</v>
      </c>
      <c r="Z2422" s="42" t="s">
        <v>68</v>
      </c>
      <c r="AJ2422" s="42"/>
      <c r="AW2422" s="42" t="s">
        <v>2412</v>
      </c>
      <c r="AX2422" s="42"/>
      <c r="AY2422" s="42"/>
      <c r="AZ2422" s="42"/>
      <c r="BA2422" s="42"/>
      <c r="BB2422" s="42"/>
      <c r="BN2422" s="128" t="s">
        <v>4578</v>
      </c>
      <c r="BO2422" s="58" t="str">
        <f t="shared" si="37"/>
        <v>境内资产</v>
      </c>
      <c r="BP2422" s="58" t="str">
        <f>IF(M2422="",VLOOKUP(D2422,Sheet4!$A$1:$B$92,2,0),VLOOKUP(Q2422,Sheet4!$A$1:$B$92,2,0))</f>
        <v>保险资产管理产品</v>
      </c>
    </row>
    <row r="2423" spans="1:68" s="58" customFormat="1" ht="12.75" customHeight="1">
      <c r="A2423" s="137" t="s">
        <v>2245</v>
      </c>
      <c r="B2423" s="50" t="s">
        <v>2246</v>
      </c>
      <c r="C2423" s="252" t="s">
        <v>5552</v>
      </c>
      <c r="D2423" s="257" t="s">
        <v>678</v>
      </c>
      <c r="E2423" s="42" t="s">
        <v>2814</v>
      </c>
      <c r="F2423" s="42" t="s">
        <v>2246</v>
      </c>
      <c r="G2423" s="42"/>
      <c r="H2423" s="307">
        <v>25.569952925385682</v>
      </c>
      <c r="I2423" s="315">
        <v>10.55562275493407</v>
      </c>
      <c r="J2423" s="105">
        <v>0</v>
      </c>
      <c r="K2423" s="42">
        <v>0</v>
      </c>
      <c r="L2423" s="42" t="s">
        <v>4487</v>
      </c>
      <c r="M2423" s="50" t="s">
        <v>2379</v>
      </c>
      <c r="N2423" s="50" t="s">
        <v>2380</v>
      </c>
      <c r="O2423" s="137" t="s">
        <v>2381</v>
      </c>
      <c r="P2423" s="42" t="s">
        <v>64</v>
      </c>
      <c r="Q2423" s="42" t="s">
        <v>65</v>
      </c>
      <c r="R2423" s="42">
        <v>1</v>
      </c>
      <c r="S2423" s="137" t="s">
        <v>2254</v>
      </c>
      <c r="T2423" s="62">
        <v>1237114.0900000001</v>
      </c>
      <c r="U2423" s="62">
        <v>1153880.28</v>
      </c>
      <c r="Z2423" s="42" t="s">
        <v>68</v>
      </c>
      <c r="AJ2423" s="42"/>
      <c r="AW2423" s="42" t="s">
        <v>2412</v>
      </c>
      <c r="AX2423" s="42"/>
      <c r="AY2423" s="42"/>
      <c r="AZ2423" s="42"/>
      <c r="BA2423" s="42"/>
      <c r="BB2423" s="42"/>
      <c r="BN2423" s="128" t="s">
        <v>4578</v>
      </c>
      <c r="BO2423" s="58" t="str">
        <f t="shared" si="37"/>
        <v>境内资产</v>
      </c>
      <c r="BP2423" s="58" t="str">
        <f>IF(M2423="",VLOOKUP(D2423,Sheet4!$A$1:$B$92,2,0),VLOOKUP(Q2423,Sheet4!$A$1:$B$92,2,0))</f>
        <v>保险资产管理产品</v>
      </c>
    </row>
    <row r="2424" spans="1:68" s="58" customFormat="1" ht="12.75" customHeight="1">
      <c r="A2424" s="137" t="s">
        <v>1639</v>
      </c>
      <c r="B2424" s="50" t="s">
        <v>1640</v>
      </c>
      <c r="C2424" s="252" t="s">
        <v>5552</v>
      </c>
      <c r="D2424" s="257" t="s">
        <v>678</v>
      </c>
      <c r="E2424" s="42" t="s">
        <v>1641</v>
      </c>
      <c r="F2424" s="42" t="s">
        <v>1640</v>
      </c>
      <c r="G2424" s="42"/>
      <c r="H2424" s="307">
        <v>9.0377661383139145</v>
      </c>
      <c r="I2424" s="315">
        <v>6.1702679330239496</v>
      </c>
      <c r="J2424" s="105">
        <v>0</v>
      </c>
      <c r="K2424" s="42">
        <v>0</v>
      </c>
      <c r="L2424" s="42" t="s">
        <v>4487</v>
      </c>
      <c r="M2424" s="50" t="s">
        <v>2379</v>
      </c>
      <c r="N2424" s="50" t="s">
        <v>2380</v>
      </c>
      <c r="O2424" s="137" t="s">
        <v>2381</v>
      </c>
      <c r="P2424" s="42" t="s">
        <v>64</v>
      </c>
      <c r="Q2424" s="42" t="s">
        <v>65</v>
      </c>
      <c r="R2424" s="42">
        <v>1</v>
      </c>
      <c r="S2424" s="137" t="s">
        <v>2254</v>
      </c>
      <c r="T2424" s="62">
        <v>1237114.0900000001</v>
      </c>
      <c r="U2424" s="62">
        <v>1153880.28</v>
      </c>
      <c r="Z2424" s="42" t="s">
        <v>68</v>
      </c>
      <c r="AJ2424" s="42"/>
      <c r="AW2424" s="42" t="s">
        <v>2412</v>
      </c>
      <c r="AX2424" s="42"/>
      <c r="AY2424" s="42"/>
      <c r="AZ2424" s="42"/>
      <c r="BA2424" s="42"/>
      <c r="BB2424" s="42"/>
      <c r="BN2424" s="128" t="s">
        <v>4578</v>
      </c>
      <c r="BO2424" s="58" t="str">
        <f t="shared" si="37"/>
        <v>境内资产</v>
      </c>
      <c r="BP2424" s="58" t="str">
        <f>IF(M2424="",VLOOKUP(D2424,Sheet4!$A$1:$B$92,2,0),VLOOKUP(Q2424,Sheet4!$A$1:$B$92,2,0))</f>
        <v>保险资产管理产品</v>
      </c>
    </row>
    <row r="2425" spans="1:68" s="58" customFormat="1" ht="12.75" customHeight="1">
      <c r="A2425" s="137" t="s">
        <v>1642</v>
      </c>
      <c r="B2425" s="50" t="s">
        <v>1643</v>
      </c>
      <c r="C2425" s="252" t="s">
        <v>5552</v>
      </c>
      <c r="D2425" s="257" t="s">
        <v>678</v>
      </c>
      <c r="E2425" s="42" t="s">
        <v>1644</v>
      </c>
      <c r="F2425" s="42" t="s">
        <v>1643</v>
      </c>
      <c r="G2425" s="42"/>
      <c r="H2425" s="307">
        <v>21.063266454929959</v>
      </c>
      <c r="I2425" s="315">
        <v>10.288393259040381</v>
      </c>
      <c r="J2425" s="105">
        <v>0</v>
      </c>
      <c r="K2425" s="42">
        <v>0</v>
      </c>
      <c r="L2425" s="42" t="s">
        <v>4487</v>
      </c>
      <c r="M2425" s="50" t="s">
        <v>2379</v>
      </c>
      <c r="N2425" s="50" t="s">
        <v>2380</v>
      </c>
      <c r="O2425" s="137" t="s">
        <v>2381</v>
      </c>
      <c r="P2425" s="42" t="s">
        <v>64</v>
      </c>
      <c r="Q2425" s="42" t="s">
        <v>65</v>
      </c>
      <c r="R2425" s="42">
        <v>1</v>
      </c>
      <c r="S2425" s="137" t="s">
        <v>2254</v>
      </c>
      <c r="T2425" s="62">
        <v>1237114.0900000001</v>
      </c>
      <c r="U2425" s="62">
        <v>1153880.28</v>
      </c>
      <c r="Z2425" s="42" t="s">
        <v>68</v>
      </c>
      <c r="AJ2425" s="42"/>
      <c r="AW2425" s="42" t="s">
        <v>2412</v>
      </c>
      <c r="AX2425" s="42"/>
      <c r="AY2425" s="42"/>
      <c r="AZ2425" s="42"/>
      <c r="BA2425" s="42"/>
      <c r="BB2425" s="42"/>
      <c r="BN2425" s="128" t="s">
        <v>4578</v>
      </c>
      <c r="BO2425" s="58" t="str">
        <f t="shared" si="37"/>
        <v>境内资产</v>
      </c>
      <c r="BP2425" s="58" t="str">
        <f>IF(M2425="",VLOOKUP(D2425,Sheet4!$A$1:$B$92,2,0),VLOOKUP(Q2425,Sheet4!$A$1:$B$92,2,0))</f>
        <v>保险资产管理产品</v>
      </c>
    </row>
    <row r="2426" spans="1:68" s="58" customFormat="1" ht="12.75" customHeight="1">
      <c r="A2426" s="137" t="s">
        <v>2180</v>
      </c>
      <c r="B2426" s="50" t="s">
        <v>2347</v>
      </c>
      <c r="C2426" s="252" t="s">
        <v>5552</v>
      </c>
      <c r="D2426" s="257" t="s">
        <v>678</v>
      </c>
      <c r="E2426" s="42" t="s">
        <v>2815</v>
      </c>
      <c r="F2426" s="42" t="s">
        <v>2347</v>
      </c>
      <c r="G2426" s="42"/>
      <c r="H2426" s="307">
        <v>4.0154778286727195</v>
      </c>
      <c r="I2426" s="315">
        <v>3.6906965337065434</v>
      </c>
      <c r="J2426" s="105">
        <v>0</v>
      </c>
      <c r="K2426" s="42">
        <v>0</v>
      </c>
      <c r="L2426" s="42" t="s">
        <v>4487</v>
      </c>
      <c r="M2426" s="50" t="s">
        <v>2379</v>
      </c>
      <c r="N2426" s="50" t="s">
        <v>2380</v>
      </c>
      <c r="O2426" s="137" t="s">
        <v>2381</v>
      </c>
      <c r="P2426" s="42" t="s">
        <v>64</v>
      </c>
      <c r="Q2426" s="42" t="s">
        <v>65</v>
      </c>
      <c r="R2426" s="42">
        <v>1</v>
      </c>
      <c r="S2426" s="137" t="s">
        <v>2254</v>
      </c>
      <c r="T2426" s="62">
        <v>1237114.0900000001</v>
      </c>
      <c r="U2426" s="62">
        <v>1153880.28</v>
      </c>
      <c r="Z2426" s="42" t="s">
        <v>68</v>
      </c>
      <c r="AJ2426" s="42"/>
      <c r="AW2426" s="42" t="s">
        <v>2412</v>
      </c>
      <c r="AX2426" s="42"/>
      <c r="AY2426" s="42"/>
      <c r="AZ2426" s="42"/>
      <c r="BA2426" s="42"/>
      <c r="BB2426" s="42"/>
      <c r="BN2426" s="128" t="s">
        <v>4578</v>
      </c>
      <c r="BO2426" s="58" t="str">
        <f t="shared" si="37"/>
        <v>境内资产</v>
      </c>
      <c r="BP2426" s="58" t="str">
        <f>IF(M2426="",VLOOKUP(D2426,Sheet4!$A$1:$B$92,2,0),VLOOKUP(Q2426,Sheet4!$A$1:$B$92,2,0))</f>
        <v>保险资产管理产品</v>
      </c>
    </row>
    <row r="2427" spans="1:68" s="58" customFormat="1" ht="12.75" customHeight="1">
      <c r="A2427" s="137" t="s">
        <v>1767</v>
      </c>
      <c r="B2427" s="50" t="s">
        <v>1768</v>
      </c>
      <c r="C2427" s="252" t="s">
        <v>5552</v>
      </c>
      <c r="D2427" s="257" t="s">
        <v>678</v>
      </c>
      <c r="E2427" s="42" t="s">
        <v>1769</v>
      </c>
      <c r="F2427" s="42" t="s">
        <v>1768</v>
      </c>
      <c r="G2427" s="42"/>
      <c r="H2427" s="307">
        <v>10.975208817109834</v>
      </c>
      <c r="I2427" s="315">
        <v>6.0386138676106356</v>
      </c>
      <c r="J2427" s="105">
        <v>0</v>
      </c>
      <c r="K2427" s="42">
        <v>0</v>
      </c>
      <c r="L2427" s="42" t="s">
        <v>4487</v>
      </c>
      <c r="M2427" s="50" t="s">
        <v>2379</v>
      </c>
      <c r="N2427" s="50" t="s">
        <v>2380</v>
      </c>
      <c r="O2427" s="137" t="s">
        <v>2381</v>
      </c>
      <c r="P2427" s="42" t="s">
        <v>64</v>
      </c>
      <c r="Q2427" s="42" t="s">
        <v>65</v>
      </c>
      <c r="R2427" s="42">
        <v>1</v>
      </c>
      <c r="S2427" s="137" t="s">
        <v>2254</v>
      </c>
      <c r="T2427" s="62">
        <v>1237114.0900000001</v>
      </c>
      <c r="U2427" s="62">
        <v>1153880.28</v>
      </c>
      <c r="Z2427" s="42" t="s">
        <v>68</v>
      </c>
      <c r="AJ2427" s="42"/>
      <c r="AW2427" s="42" t="s">
        <v>2412</v>
      </c>
      <c r="AX2427" s="42"/>
      <c r="AY2427" s="42"/>
      <c r="AZ2427" s="42"/>
      <c r="BA2427" s="42"/>
      <c r="BB2427" s="42"/>
      <c r="BN2427" s="128" t="s">
        <v>4578</v>
      </c>
      <c r="BO2427" s="58" t="str">
        <f t="shared" si="37"/>
        <v>境内资产</v>
      </c>
      <c r="BP2427" s="58" t="str">
        <f>IF(M2427="",VLOOKUP(D2427,Sheet4!$A$1:$B$92,2,0),VLOOKUP(Q2427,Sheet4!$A$1:$B$92,2,0))</f>
        <v>保险资产管理产品</v>
      </c>
    </row>
    <row r="2428" spans="1:68" s="58" customFormat="1" ht="12.75" customHeight="1">
      <c r="A2428" s="137" t="s">
        <v>1773</v>
      </c>
      <c r="B2428" s="50" t="s">
        <v>1774</v>
      </c>
      <c r="C2428" s="252" t="s">
        <v>5552</v>
      </c>
      <c r="D2428" s="257" t="s">
        <v>678</v>
      </c>
      <c r="E2428" s="42" t="s">
        <v>1775</v>
      </c>
      <c r="F2428" s="42" t="s">
        <v>1774</v>
      </c>
      <c r="G2428" s="42"/>
      <c r="H2428" s="307">
        <v>31.857861810421525</v>
      </c>
      <c r="I2428" s="315">
        <v>25.288191311890525</v>
      </c>
      <c r="J2428" s="105">
        <v>0</v>
      </c>
      <c r="K2428" s="42">
        <v>0</v>
      </c>
      <c r="L2428" s="42" t="s">
        <v>4487</v>
      </c>
      <c r="M2428" s="50" t="s">
        <v>2379</v>
      </c>
      <c r="N2428" s="50" t="s">
        <v>2380</v>
      </c>
      <c r="O2428" s="137" t="s">
        <v>2381</v>
      </c>
      <c r="P2428" s="42" t="s">
        <v>64</v>
      </c>
      <c r="Q2428" s="42" t="s">
        <v>65</v>
      </c>
      <c r="R2428" s="42">
        <v>1</v>
      </c>
      <c r="S2428" s="137" t="s">
        <v>2254</v>
      </c>
      <c r="T2428" s="62">
        <v>1237114.0900000001</v>
      </c>
      <c r="U2428" s="62">
        <v>1153880.28</v>
      </c>
      <c r="Z2428" s="42" t="s">
        <v>68</v>
      </c>
      <c r="AJ2428" s="42"/>
      <c r="AW2428" s="42" t="s">
        <v>2412</v>
      </c>
      <c r="AX2428" s="42"/>
      <c r="AY2428" s="42"/>
      <c r="AZ2428" s="42"/>
      <c r="BA2428" s="42"/>
      <c r="BB2428" s="42"/>
      <c r="BN2428" s="128" t="s">
        <v>4578</v>
      </c>
      <c r="BO2428" s="58" t="str">
        <f t="shared" si="37"/>
        <v>境内资产</v>
      </c>
      <c r="BP2428" s="58" t="str">
        <f>IF(M2428="",VLOOKUP(D2428,Sheet4!$A$1:$B$92,2,0),VLOOKUP(Q2428,Sheet4!$A$1:$B$92,2,0))</f>
        <v>保险资产管理产品</v>
      </c>
    </row>
    <row r="2429" spans="1:68" s="58" customFormat="1" ht="12.75" customHeight="1">
      <c r="A2429" s="137" t="s">
        <v>2043</v>
      </c>
      <c r="B2429" s="50" t="s">
        <v>2044</v>
      </c>
      <c r="C2429" s="252" t="s">
        <v>5552</v>
      </c>
      <c r="D2429" s="257" t="s">
        <v>678</v>
      </c>
      <c r="E2429" s="42" t="s">
        <v>4375</v>
      </c>
      <c r="F2429" s="42" t="s">
        <v>2044</v>
      </c>
      <c r="G2429" s="42"/>
      <c r="H2429" s="307">
        <v>60.088768491854069</v>
      </c>
      <c r="I2429" s="315">
        <v>30.808550652182085</v>
      </c>
      <c r="J2429" s="105">
        <v>0</v>
      </c>
      <c r="K2429" s="42">
        <v>0</v>
      </c>
      <c r="L2429" s="42" t="s">
        <v>4487</v>
      </c>
      <c r="M2429" s="50" t="s">
        <v>2379</v>
      </c>
      <c r="N2429" s="50" t="s">
        <v>2380</v>
      </c>
      <c r="O2429" s="137" t="s">
        <v>2381</v>
      </c>
      <c r="P2429" s="42" t="s">
        <v>64</v>
      </c>
      <c r="Q2429" s="42" t="s">
        <v>65</v>
      </c>
      <c r="R2429" s="42">
        <v>1</v>
      </c>
      <c r="S2429" s="137" t="s">
        <v>2254</v>
      </c>
      <c r="T2429" s="62">
        <v>1237114.0900000001</v>
      </c>
      <c r="U2429" s="62">
        <v>1153880.28</v>
      </c>
      <c r="Z2429" s="42" t="s">
        <v>68</v>
      </c>
      <c r="AJ2429" s="42"/>
      <c r="AW2429" s="42" t="s">
        <v>2412</v>
      </c>
      <c r="AX2429" s="42"/>
      <c r="AY2429" s="42"/>
      <c r="AZ2429" s="42"/>
      <c r="BA2429" s="42"/>
      <c r="BB2429" s="42"/>
      <c r="BN2429" s="128" t="s">
        <v>4578</v>
      </c>
      <c r="BO2429" s="58" t="str">
        <f t="shared" si="37"/>
        <v>境内资产</v>
      </c>
      <c r="BP2429" s="58" t="str">
        <f>IF(M2429="",VLOOKUP(D2429,Sheet4!$A$1:$B$92,2,0),VLOOKUP(Q2429,Sheet4!$A$1:$B$92,2,0))</f>
        <v>保险资产管理产品</v>
      </c>
    </row>
    <row r="2430" spans="1:68" s="58" customFormat="1" ht="12.75" customHeight="1">
      <c r="A2430" s="137" t="s">
        <v>1832</v>
      </c>
      <c r="B2430" s="50" t="s">
        <v>1833</v>
      </c>
      <c r="C2430" s="252" t="s">
        <v>5552</v>
      </c>
      <c r="D2430" s="257" t="s">
        <v>678</v>
      </c>
      <c r="E2430" s="42" t="s">
        <v>1834</v>
      </c>
      <c r="F2430" s="42" t="s">
        <v>1833</v>
      </c>
      <c r="G2430" s="42"/>
      <c r="H2430" s="307">
        <v>21.360886530093389</v>
      </c>
      <c r="I2430" s="315">
        <v>11.323806638145085</v>
      </c>
      <c r="J2430" s="105">
        <v>0</v>
      </c>
      <c r="K2430" s="42">
        <v>0</v>
      </c>
      <c r="L2430" s="42" t="s">
        <v>4487</v>
      </c>
      <c r="M2430" s="50" t="s">
        <v>2379</v>
      </c>
      <c r="N2430" s="50" t="s">
        <v>2380</v>
      </c>
      <c r="O2430" s="137" t="s">
        <v>2381</v>
      </c>
      <c r="P2430" s="42" t="s">
        <v>64</v>
      </c>
      <c r="Q2430" s="42" t="s">
        <v>65</v>
      </c>
      <c r="R2430" s="42">
        <v>1</v>
      </c>
      <c r="S2430" s="137" t="s">
        <v>2254</v>
      </c>
      <c r="T2430" s="62">
        <v>1237114.0900000001</v>
      </c>
      <c r="U2430" s="62">
        <v>1153880.28</v>
      </c>
      <c r="Z2430" s="42" t="s">
        <v>68</v>
      </c>
      <c r="AJ2430" s="42"/>
      <c r="AW2430" s="42" t="s">
        <v>2412</v>
      </c>
      <c r="AX2430" s="42"/>
      <c r="AY2430" s="42"/>
      <c r="AZ2430" s="42"/>
      <c r="BA2430" s="42"/>
      <c r="BB2430" s="42"/>
      <c r="BN2430" s="128" t="s">
        <v>4578</v>
      </c>
      <c r="BO2430" s="58" t="str">
        <f t="shared" si="37"/>
        <v>境内资产</v>
      </c>
      <c r="BP2430" s="58" t="str">
        <f>IF(M2430="",VLOOKUP(D2430,Sheet4!$A$1:$B$92,2,0),VLOOKUP(Q2430,Sheet4!$A$1:$B$92,2,0))</f>
        <v>保险资产管理产品</v>
      </c>
    </row>
    <row r="2431" spans="1:68" s="58" customFormat="1" ht="12.75" customHeight="1">
      <c r="A2431" s="137" t="s">
        <v>1779</v>
      </c>
      <c r="B2431" s="50" t="s">
        <v>1780</v>
      </c>
      <c r="C2431" s="252" t="s">
        <v>5552</v>
      </c>
      <c r="D2431" s="257" t="s">
        <v>678</v>
      </c>
      <c r="E2431" s="42" t="s">
        <v>1781</v>
      </c>
      <c r="F2431" s="42" t="s">
        <v>1780</v>
      </c>
      <c r="G2431" s="42"/>
      <c r="H2431" s="307">
        <v>13.975629764746575</v>
      </c>
      <c r="I2431" s="315">
        <v>9.7829408353226039</v>
      </c>
      <c r="J2431" s="105">
        <v>0</v>
      </c>
      <c r="K2431" s="42">
        <v>0</v>
      </c>
      <c r="L2431" s="42" t="s">
        <v>4487</v>
      </c>
      <c r="M2431" s="50" t="s">
        <v>2379</v>
      </c>
      <c r="N2431" s="50" t="s">
        <v>2380</v>
      </c>
      <c r="O2431" s="137" t="s">
        <v>2381</v>
      </c>
      <c r="P2431" s="42" t="s">
        <v>64</v>
      </c>
      <c r="Q2431" s="42" t="s">
        <v>65</v>
      </c>
      <c r="R2431" s="42">
        <v>1</v>
      </c>
      <c r="S2431" s="137" t="s">
        <v>2254</v>
      </c>
      <c r="T2431" s="62">
        <v>1237114.0900000001</v>
      </c>
      <c r="U2431" s="62">
        <v>1153880.28</v>
      </c>
      <c r="Z2431" s="42" t="s">
        <v>68</v>
      </c>
      <c r="AJ2431" s="42"/>
      <c r="AW2431" s="42" t="s">
        <v>2412</v>
      </c>
      <c r="AX2431" s="42"/>
      <c r="AY2431" s="42"/>
      <c r="AZ2431" s="42"/>
      <c r="BA2431" s="42"/>
      <c r="BB2431" s="42"/>
      <c r="BN2431" s="128" t="s">
        <v>4578</v>
      </c>
      <c r="BO2431" s="58" t="str">
        <f t="shared" si="37"/>
        <v>境内资产</v>
      </c>
      <c r="BP2431" s="58" t="str">
        <f>IF(M2431="",VLOOKUP(D2431,Sheet4!$A$1:$B$92,2,0),VLOOKUP(Q2431,Sheet4!$A$1:$B$92,2,0))</f>
        <v>保险资产管理产品</v>
      </c>
    </row>
    <row r="2432" spans="1:68" s="58" customFormat="1" ht="12.75" customHeight="1">
      <c r="A2432" s="137" t="s">
        <v>2295</v>
      </c>
      <c r="B2432" s="50" t="s">
        <v>2348</v>
      </c>
      <c r="C2432" s="252" t="s">
        <v>1305</v>
      </c>
      <c r="D2432" s="252" t="s">
        <v>1318</v>
      </c>
      <c r="E2432" s="42" t="s">
        <v>2349</v>
      </c>
      <c r="F2432" s="42" t="s">
        <v>2348</v>
      </c>
      <c r="G2432" s="42"/>
      <c r="H2432" s="307">
        <v>16014.799707994756</v>
      </c>
      <c r="I2432" s="315">
        <v>16016.341342692691</v>
      </c>
      <c r="J2432" s="105">
        <v>0</v>
      </c>
      <c r="K2432" s="42">
        <v>0</v>
      </c>
      <c r="L2432" s="42" t="s">
        <v>4487</v>
      </c>
      <c r="M2432" s="50" t="s">
        <v>2379</v>
      </c>
      <c r="N2432" s="50" t="s">
        <v>2380</v>
      </c>
      <c r="O2432" s="137" t="s">
        <v>2381</v>
      </c>
      <c r="P2432" s="42" t="s">
        <v>64</v>
      </c>
      <c r="Q2432" s="42" t="s">
        <v>65</v>
      </c>
      <c r="R2432" s="42">
        <v>1</v>
      </c>
      <c r="S2432" s="137" t="s">
        <v>2254</v>
      </c>
      <c r="T2432" s="62">
        <v>1237114.0900000001</v>
      </c>
      <c r="U2432" s="62">
        <v>1153880.28</v>
      </c>
      <c r="Z2432" s="42" t="s">
        <v>68</v>
      </c>
      <c r="AJ2432" s="42"/>
      <c r="AW2432" s="42" t="s">
        <v>2412</v>
      </c>
      <c r="AX2432" s="42"/>
      <c r="AY2432" s="42"/>
      <c r="AZ2432" s="42"/>
      <c r="BA2432" s="42"/>
      <c r="BB2432" s="42"/>
      <c r="BN2432" s="128" t="s">
        <v>4578</v>
      </c>
      <c r="BO2432" s="58" t="str">
        <f t="shared" si="37"/>
        <v>境内资产</v>
      </c>
      <c r="BP2432" s="58" t="str">
        <f>IF(M2432="",VLOOKUP(D2432,Sheet4!$A$1:$B$92,2,0),VLOOKUP(Q2432,Sheet4!$A$1:$B$92,2,0))</f>
        <v>保险资产管理产品</v>
      </c>
    </row>
    <row r="2433" spans="1:68" s="58" customFormat="1" ht="12.75" customHeight="1">
      <c r="A2433" s="137" t="s">
        <v>2296</v>
      </c>
      <c r="B2433" s="50" t="s">
        <v>2350</v>
      </c>
      <c r="C2433" s="255" t="s">
        <v>71</v>
      </c>
      <c r="D2433" s="255" t="s">
        <v>72</v>
      </c>
      <c r="E2433" s="42" t="s">
        <v>4461</v>
      </c>
      <c r="F2433" s="42" t="s">
        <v>2350</v>
      </c>
      <c r="G2433" s="42"/>
      <c r="H2433" s="307">
        <v>38832.624698282387</v>
      </c>
      <c r="I2433" s="315">
        <v>38786.913883922207</v>
      </c>
      <c r="J2433" s="105">
        <v>604.07769617821884</v>
      </c>
      <c r="K2433" s="42">
        <v>0</v>
      </c>
      <c r="L2433" s="42" t="s">
        <v>4487</v>
      </c>
      <c r="M2433" s="50" t="s">
        <v>2379</v>
      </c>
      <c r="N2433" s="50" t="s">
        <v>2380</v>
      </c>
      <c r="O2433" s="137" t="s">
        <v>2381</v>
      </c>
      <c r="P2433" s="42" t="s">
        <v>64</v>
      </c>
      <c r="Q2433" s="42" t="s">
        <v>65</v>
      </c>
      <c r="R2433" s="42">
        <v>1</v>
      </c>
      <c r="S2433" s="137" t="s">
        <v>2254</v>
      </c>
      <c r="T2433" s="62">
        <v>1237114.0900000001</v>
      </c>
      <c r="U2433" s="62">
        <v>1153880.28</v>
      </c>
      <c r="Z2433" s="42" t="s">
        <v>68</v>
      </c>
      <c r="AJ2433" s="42"/>
      <c r="AW2433" s="42" t="s">
        <v>2412</v>
      </c>
      <c r="AX2433" s="42"/>
      <c r="AY2433" s="108">
        <v>3</v>
      </c>
      <c r="AZ2433" s="103" t="s">
        <v>74</v>
      </c>
      <c r="BA2433" s="67">
        <v>0.62180000000000002</v>
      </c>
      <c r="BB2433" s="50" t="s">
        <v>68</v>
      </c>
      <c r="BN2433" s="128" t="s">
        <v>4578</v>
      </c>
      <c r="BO2433" s="58" t="str">
        <f t="shared" si="37"/>
        <v>境内资产</v>
      </c>
      <c r="BP2433" s="58" t="str">
        <f>IF(M2433="",VLOOKUP(D2433,Sheet4!$A$1:$B$92,2,0),VLOOKUP(Q2433,Sheet4!$A$1:$B$92,2,0))</f>
        <v>保险资产管理产品</v>
      </c>
    </row>
    <row r="2434" spans="1:68" s="58" customFormat="1" ht="12.75" customHeight="1">
      <c r="A2434" s="137" t="s">
        <v>2255</v>
      </c>
      <c r="B2434" s="138" t="s">
        <v>2256</v>
      </c>
      <c r="C2434" s="250" t="s">
        <v>222</v>
      </c>
      <c r="D2434" s="256" t="s">
        <v>221</v>
      </c>
      <c r="E2434" s="42" t="s">
        <v>2307</v>
      </c>
      <c r="F2434" s="42" t="s">
        <v>2308</v>
      </c>
      <c r="G2434" s="42"/>
      <c r="H2434" s="307">
        <v>8923742.490110917</v>
      </c>
      <c r="I2434" s="315">
        <v>8923742.490110917</v>
      </c>
      <c r="J2434" s="105">
        <v>4311.9971189040998</v>
      </c>
      <c r="K2434" s="42">
        <v>0</v>
      </c>
      <c r="L2434" s="42" t="s">
        <v>4489</v>
      </c>
      <c r="M2434" s="50" t="s">
        <v>2382</v>
      </c>
      <c r="N2434" s="50" t="s">
        <v>5532</v>
      </c>
      <c r="O2434" s="137" t="s">
        <v>2384</v>
      </c>
      <c r="P2434" s="42" t="s">
        <v>64</v>
      </c>
      <c r="Q2434" s="42" t="s">
        <v>65</v>
      </c>
      <c r="R2434" s="42">
        <v>2</v>
      </c>
      <c r="S2434" s="137" t="s">
        <v>2254</v>
      </c>
      <c r="T2434" s="62">
        <v>16867538196.9</v>
      </c>
      <c r="U2434" s="62">
        <v>14487907740.719999</v>
      </c>
      <c r="Z2434" s="42" t="s">
        <v>280</v>
      </c>
      <c r="AJ2434" s="42"/>
      <c r="AW2434" s="50" t="s">
        <v>2412</v>
      </c>
      <c r="AX2434" s="108">
        <v>0</v>
      </c>
      <c r="AY2434" s="42"/>
      <c r="AZ2434" s="42"/>
      <c r="BA2434" s="42"/>
      <c r="BB2434" s="42"/>
      <c r="BN2434" s="128" t="s">
        <v>4578</v>
      </c>
      <c r="BO2434" s="58" t="str">
        <f t="shared" si="37"/>
        <v>境内资产</v>
      </c>
      <c r="BP2434" s="58" t="str">
        <f>IF(M2434="",VLOOKUP(D2434,Sheet4!$A$1:$B$92,2,0),VLOOKUP(Q2434,Sheet4!$A$1:$B$92,2,0))</f>
        <v>保险资产管理产品</v>
      </c>
    </row>
    <row r="2435" spans="1:68" s="58" customFormat="1" ht="12.75" customHeight="1">
      <c r="A2435" s="138" t="s">
        <v>2385</v>
      </c>
      <c r="B2435" s="50" t="s">
        <v>2386</v>
      </c>
      <c r="C2435" s="252" t="s">
        <v>821</v>
      </c>
      <c r="D2435" s="274" t="s">
        <v>5615</v>
      </c>
      <c r="E2435" s="42" t="s">
        <v>4471</v>
      </c>
      <c r="F2435" s="50" t="s">
        <v>2387</v>
      </c>
      <c r="G2435" s="42"/>
      <c r="H2435" s="307">
        <v>99810358.315354183</v>
      </c>
      <c r="I2435" s="315">
        <v>99810358.315354183</v>
      </c>
      <c r="J2435" s="105">
        <v>439459.04898411309</v>
      </c>
      <c r="K2435" s="42">
        <v>0</v>
      </c>
      <c r="L2435" s="42" t="s">
        <v>4489</v>
      </c>
      <c r="M2435" s="50" t="s">
        <v>2382</v>
      </c>
      <c r="N2435" s="50" t="s">
        <v>5532</v>
      </c>
      <c r="O2435" s="137" t="s">
        <v>2384</v>
      </c>
      <c r="P2435" s="42" t="s">
        <v>64</v>
      </c>
      <c r="Q2435" s="42" t="s">
        <v>65</v>
      </c>
      <c r="R2435" s="42">
        <v>2</v>
      </c>
      <c r="S2435" s="137" t="s">
        <v>2254</v>
      </c>
      <c r="T2435" s="62">
        <v>16867538196.9</v>
      </c>
      <c r="U2435" s="62">
        <v>14487907740.719999</v>
      </c>
      <c r="Z2435" s="42" t="s">
        <v>68</v>
      </c>
      <c r="AJ2435" s="42"/>
      <c r="AW2435" s="50" t="s">
        <v>2412</v>
      </c>
      <c r="AX2435" s="146">
        <v>0.12970000000000001</v>
      </c>
      <c r="AY2435" s="42"/>
      <c r="AZ2435" s="42"/>
      <c r="BA2435" s="42"/>
      <c r="BB2435" s="42"/>
      <c r="BN2435" s="128" t="s">
        <v>4578</v>
      </c>
      <c r="BO2435" s="58" t="str">
        <f t="shared" ref="BO2435:BO2498" si="38">IF(LEFT(D2435,2)="境外","境外资产","境内资产")</f>
        <v>境内资产</v>
      </c>
      <c r="BP2435" s="58" t="str">
        <f>IF(M2435="",VLOOKUP(D2435,Sheet4!$A$1:$B$92,2,0),VLOOKUP(Q2435,Sheet4!$A$1:$B$92,2,0))</f>
        <v>保险资产管理产品</v>
      </c>
    </row>
    <row r="2436" spans="1:68" s="58" customFormat="1" ht="12.75" customHeight="1">
      <c r="A2436" s="138" t="s">
        <v>2305</v>
      </c>
      <c r="B2436" s="50" t="s">
        <v>2306</v>
      </c>
      <c r="C2436" s="252" t="s">
        <v>821</v>
      </c>
      <c r="D2436" s="274" t="s">
        <v>5615</v>
      </c>
      <c r="E2436" s="42" t="s">
        <v>2309</v>
      </c>
      <c r="F2436" s="42" t="s">
        <v>2305</v>
      </c>
      <c r="G2436" s="42"/>
      <c r="H2436" s="307">
        <v>369298325.76681048</v>
      </c>
      <c r="I2436" s="315">
        <v>369298325.76681048</v>
      </c>
      <c r="J2436" s="105">
        <v>1559543.5758955595</v>
      </c>
      <c r="K2436" s="42">
        <v>0</v>
      </c>
      <c r="L2436" s="42" t="s">
        <v>4489</v>
      </c>
      <c r="M2436" s="50" t="s">
        <v>2382</v>
      </c>
      <c r="N2436" s="50" t="s">
        <v>5532</v>
      </c>
      <c r="O2436" s="137" t="s">
        <v>2384</v>
      </c>
      <c r="P2436" s="42" t="s">
        <v>64</v>
      </c>
      <c r="Q2436" s="42" t="s">
        <v>65</v>
      </c>
      <c r="R2436" s="42">
        <v>2</v>
      </c>
      <c r="S2436" s="137" t="s">
        <v>2254</v>
      </c>
      <c r="T2436" s="62">
        <v>16867538196.9</v>
      </c>
      <c r="U2436" s="62">
        <v>14487907740.719999</v>
      </c>
      <c r="Z2436" s="42" t="s">
        <v>68</v>
      </c>
      <c r="AJ2436" s="42"/>
      <c r="AW2436" s="50" t="s">
        <v>2412</v>
      </c>
      <c r="AX2436" s="146">
        <v>0.13389999999999999</v>
      </c>
      <c r="AY2436" s="42"/>
      <c r="AZ2436" s="42"/>
      <c r="BA2436" s="42"/>
      <c r="BB2436" s="42"/>
      <c r="BN2436" s="128" t="s">
        <v>4578</v>
      </c>
      <c r="BO2436" s="58" t="str">
        <f t="shared" si="38"/>
        <v>境内资产</v>
      </c>
      <c r="BP2436" s="58" t="str">
        <f>IF(M2436="",VLOOKUP(D2436,Sheet4!$A$1:$B$92,2,0),VLOOKUP(Q2436,Sheet4!$A$1:$B$92,2,0))</f>
        <v>保险资产管理产品</v>
      </c>
    </row>
    <row r="2437" spans="1:68" s="58" customFormat="1" ht="12.75" customHeight="1">
      <c r="A2437" s="137" t="s">
        <v>224</v>
      </c>
      <c r="B2437" s="137" t="s">
        <v>224</v>
      </c>
      <c r="C2437" s="250" t="s">
        <v>222</v>
      </c>
      <c r="D2437" s="250" t="s">
        <v>224</v>
      </c>
      <c r="E2437" s="42">
        <v>0</v>
      </c>
      <c r="F2437" s="50" t="s">
        <v>5354</v>
      </c>
      <c r="G2437" s="42"/>
      <c r="H2437" s="307">
        <v>265116.24381413625</v>
      </c>
      <c r="I2437" s="315">
        <v>265116.24381413625</v>
      </c>
      <c r="J2437" s="105">
        <v>0</v>
      </c>
      <c r="K2437" s="42">
        <v>0</v>
      </c>
      <c r="L2437" s="42" t="s">
        <v>4489</v>
      </c>
      <c r="M2437" s="50" t="s">
        <v>2382</v>
      </c>
      <c r="N2437" s="50" t="s">
        <v>5532</v>
      </c>
      <c r="O2437" s="137" t="s">
        <v>2384</v>
      </c>
      <c r="P2437" s="42" t="s">
        <v>64</v>
      </c>
      <c r="Q2437" s="42" t="s">
        <v>65</v>
      </c>
      <c r="R2437" s="42">
        <v>2</v>
      </c>
      <c r="S2437" s="137" t="s">
        <v>2254</v>
      </c>
      <c r="T2437" s="62">
        <v>16867538196.9</v>
      </c>
      <c r="U2437" s="62">
        <v>14487907740.719999</v>
      </c>
      <c r="Z2437" s="42"/>
      <c r="AJ2437" s="42"/>
      <c r="AW2437" s="42" t="s">
        <v>2412</v>
      </c>
      <c r="AX2437" s="42"/>
      <c r="AY2437" s="42"/>
      <c r="AZ2437" s="42"/>
      <c r="BA2437" s="42"/>
      <c r="BB2437" s="42"/>
      <c r="BN2437" s="128" t="s">
        <v>4578</v>
      </c>
      <c r="BO2437" s="58" t="str">
        <f t="shared" si="38"/>
        <v>境内资产</v>
      </c>
      <c r="BP2437" s="58" t="str">
        <f>IF(M2437="",VLOOKUP(D2437,Sheet4!$A$1:$B$92,2,0),VLOOKUP(Q2437,Sheet4!$A$1:$B$92,2,0))</f>
        <v>保险资产管理产品</v>
      </c>
    </row>
    <row r="2438" spans="1:68" s="58" customFormat="1" ht="12.75" customHeight="1">
      <c r="A2438" s="138" t="s">
        <v>5387</v>
      </c>
      <c r="B2438" s="138" t="s">
        <v>5387</v>
      </c>
      <c r="C2438" s="250" t="s">
        <v>222</v>
      </c>
      <c r="D2438" s="250" t="s">
        <v>224</v>
      </c>
      <c r="E2438" s="42">
        <v>0</v>
      </c>
      <c r="F2438" s="59" t="s">
        <v>5354</v>
      </c>
      <c r="G2438" s="42"/>
      <c r="H2438" s="307">
        <v>34413.104410723558</v>
      </c>
      <c r="I2438" s="315">
        <v>34413.104410723558</v>
      </c>
      <c r="J2438" s="105">
        <v>0</v>
      </c>
      <c r="K2438" s="42">
        <v>0</v>
      </c>
      <c r="L2438" s="42" t="s">
        <v>4489</v>
      </c>
      <c r="M2438" s="50" t="s">
        <v>2382</v>
      </c>
      <c r="N2438" s="50" t="s">
        <v>5532</v>
      </c>
      <c r="O2438" s="137" t="s">
        <v>2384</v>
      </c>
      <c r="P2438" s="42" t="s">
        <v>64</v>
      </c>
      <c r="Q2438" s="42" t="s">
        <v>65</v>
      </c>
      <c r="R2438" s="42">
        <v>2</v>
      </c>
      <c r="S2438" s="137" t="s">
        <v>2254</v>
      </c>
      <c r="T2438" s="62">
        <v>16867538196.9</v>
      </c>
      <c r="U2438" s="62">
        <v>14487907740.719999</v>
      </c>
      <c r="Z2438" s="42"/>
      <c r="AJ2438" s="42"/>
      <c r="AW2438" s="42" t="s">
        <v>2412</v>
      </c>
      <c r="AX2438" s="42"/>
      <c r="AY2438" s="42"/>
      <c r="AZ2438" s="42"/>
      <c r="BA2438" s="42"/>
      <c r="BB2438" s="42"/>
      <c r="BN2438" s="128" t="s">
        <v>4578</v>
      </c>
      <c r="BO2438" s="58" t="str">
        <f t="shared" si="38"/>
        <v>境内资产</v>
      </c>
      <c r="BP2438" s="58" t="str">
        <f>IF(M2438="",VLOOKUP(D2438,Sheet4!$A$1:$B$92,2,0),VLOOKUP(Q2438,Sheet4!$A$1:$B$92,2,0))</f>
        <v>保险资产管理产品</v>
      </c>
    </row>
    <row r="2439" spans="1:68" s="58" customFormat="1" ht="12.75" customHeight="1">
      <c r="A2439" s="137" t="s">
        <v>2263</v>
      </c>
      <c r="B2439" s="50" t="s">
        <v>2310</v>
      </c>
      <c r="C2439" s="252" t="s">
        <v>5552</v>
      </c>
      <c r="D2439" s="257" t="s">
        <v>672</v>
      </c>
      <c r="E2439" s="42" t="s">
        <v>4437</v>
      </c>
      <c r="F2439" s="42" t="s">
        <v>2310</v>
      </c>
      <c r="G2439" s="42"/>
      <c r="H2439" s="307">
        <v>1812864.5709192057</v>
      </c>
      <c r="I2439" s="315">
        <v>1182332.5843525829</v>
      </c>
      <c r="J2439" s="105">
        <v>0</v>
      </c>
      <c r="K2439" s="42">
        <v>0</v>
      </c>
      <c r="L2439" s="42" t="s">
        <v>4489</v>
      </c>
      <c r="M2439" s="50" t="s">
        <v>2382</v>
      </c>
      <c r="N2439" s="50" t="s">
        <v>5532</v>
      </c>
      <c r="O2439" s="137" t="s">
        <v>2384</v>
      </c>
      <c r="P2439" s="42" t="s">
        <v>64</v>
      </c>
      <c r="Q2439" s="42" t="s">
        <v>65</v>
      </c>
      <c r="R2439" s="42">
        <v>2</v>
      </c>
      <c r="S2439" s="137" t="s">
        <v>2254</v>
      </c>
      <c r="T2439" s="62">
        <v>16867538196.9</v>
      </c>
      <c r="U2439" s="62">
        <v>14487907740.719999</v>
      </c>
      <c r="Z2439" s="42" t="s">
        <v>68</v>
      </c>
      <c r="AJ2439" s="42"/>
      <c r="AW2439" s="42" t="s">
        <v>2412</v>
      </c>
      <c r="AX2439" s="42"/>
      <c r="AY2439" s="42"/>
      <c r="AZ2439" s="42"/>
      <c r="BA2439" s="42"/>
      <c r="BB2439" s="42"/>
      <c r="BN2439" s="128" t="s">
        <v>4578</v>
      </c>
      <c r="BO2439" s="58" t="str">
        <f t="shared" si="38"/>
        <v>境内资产</v>
      </c>
      <c r="BP2439" s="58" t="str">
        <f>IF(M2439="",VLOOKUP(D2439,Sheet4!$A$1:$B$92,2,0),VLOOKUP(Q2439,Sheet4!$A$1:$B$92,2,0))</f>
        <v>保险资产管理产品</v>
      </c>
    </row>
    <row r="2440" spans="1:68" s="58" customFormat="1" ht="12.75" customHeight="1">
      <c r="A2440" s="137" t="s">
        <v>2264</v>
      </c>
      <c r="B2440" s="50" t="s">
        <v>2311</v>
      </c>
      <c r="C2440" s="252" t="s">
        <v>5552</v>
      </c>
      <c r="D2440" s="257" t="s">
        <v>672</v>
      </c>
      <c r="E2440" s="42" t="s">
        <v>4438</v>
      </c>
      <c r="F2440" s="42" t="s">
        <v>2311</v>
      </c>
      <c r="G2440" s="42"/>
      <c r="H2440" s="307">
        <v>2302827.5813626014</v>
      </c>
      <c r="I2440" s="315">
        <v>1974739.9544406172</v>
      </c>
      <c r="J2440" s="105">
        <v>0</v>
      </c>
      <c r="K2440" s="42">
        <v>0</v>
      </c>
      <c r="L2440" s="42" t="s">
        <v>4489</v>
      </c>
      <c r="M2440" s="50" t="s">
        <v>2382</v>
      </c>
      <c r="N2440" s="50" t="s">
        <v>5532</v>
      </c>
      <c r="O2440" s="137" t="s">
        <v>2384</v>
      </c>
      <c r="P2440" s="42" t="s">
        <v>64</v>
      </c>
      <c r="Q2440" s="42" t="s">
        <v>65</v>
      </c>
      <c r="R2440" s="42">
        <v>2</v>
      </c>
      <c r="S2440" s="137" t="s">
        <v>2254</v>
      </c>
      <c r="T2440" s="62">
        <v>16867538196.9</v>
      </c>
      <c r="U2440" s="62">
        <v>14487907740.719999</v>
      </c>
      <c r="Z2440" s="42" t="s">
        <v>68</v>
      </c>
      <c r="AJ2440" s="42"/>
      <c r="AW2440" s="42" t="s">
        <v>2412</v>
      </c>
      <c r="AX2440" s="42"/>
      <c r="AY2440" s="42"/>
      <c r="AZ2440" s="42"/>
      <c r="BA2440" s="42"/>
      <c r="BB2440" s="42"/>
      <c r="BN2440" s="128" t="s">
        <v>4578</v>
      </c>
      <c r="BO2440" s="58" t="str">
        <f t="shared" si="38"/>
        <v>境内资产</v>
      </c>
      <c r="BP2440" s="58" t="str">
        <f>IF(M2440="",VLOOKUP(D2440,Sheet4!$A$1:$B$92,2,0),VLOOKUP(Q2440,Sheet4!$A$1:$B$92,2,0))</f>
        <v>保险资产管理产品</v>
      </c>
    </row>
    <row r="2441" spans="1:68" s="58" customFormat="1" ht="12.75" customHeight="1">
      <c r="A2441" s="137" t="s">
        <v>2265</v>
      </c>
      <c r="B2441" s="50" t="s">
        <v>2312</v>
      </c>
      <c r="C2441" s="252" t="s">
        <v>5552</v>
      </c>
      <c r="D2441" s="257" t="s">
        <v>672</v>
      </c>
      <c r="E2441" s="42" t="s">
        <v>4439</v>
      </c>
      <c r="F2441" s="42" t="s">
        <v>2312</v>
      </c>
      <c r="G2441" s="42"/>
      <c r="H2441" s="307">
        <v>4893365.5072942926</v>
      </c>
      <c r="I2441" s="315">
        <v>3282075.9897267898</v>
      </c>
      <c r="J2441" s="105">
        <v>0</v>
      </c>
      <c r="K2441" s="42">
        <v>0</v>
      </c>
      <c r="L2441" s="42" t="s">
        <v>4489</v>
      </c>
      <c r="M2441" s="50" t="s">
        <v>2382</v>
      </c>
      <c r="N2441" s="50" t="s">
        <v>5532</v>
      </c>
      <c r="O2441" s="137" t="s">
        <v>2384</v>
      </c>
      <c r="P2441" s="42" t="s">
        <v>64</v>
      </c>
      <c r="Q2441" s="42" t="s">
        <v>65</v>
      </c>
      <c r="R2441" s="42">
        <v>2</v>
      </c>
      <c r="S2441" s="137" t="s">
        <v>2254</v>
      </c>
      <c r="T2441" s="62">
        <v>16867538196.9</v>
      </c>
      <c r="U2441" s="62">
        <v>14487907740.719999</v>
      </c>
      <c r="Z2441" s="42" t="s">
        <v>68</v>
      </c>
      <c r="AJ2441" s="42"/>
      <c r="AW2441" s="42" t="s">
        <v>2412</v>
      </c>
      <c r="AX2441" s="42"/>
      <c r="AY2441" s="42"/>
      <c r="AZ2441" s="42"/>
      <c r="BA2441" s="42"/>
      <c r="BB2441" s="42"/>
      <c r="BN2441" s="128" t="s">
        <v>4578</v>
      </c>
      <c r="BO2441" s="58" t="str">
        <f t="shared" si="38"/>
        <v>境内资产</v>
      </c>
      <c r="BP2441" s="58" t="str">
        <f>IF(M2441="",VLOOKUP(D2441,Sheet4!$A$1:$B$92,2,0),VLOOKUP(Q2441,Sheet4!$A$1:$B$92,2,0))</f>
        <v>保险资产管理产品</v>
      </c>
    </row>
    <row r="2442" spans="1:68" s="58" customFormat="1" ht="12.75" customHeight="1">
      <c r="A2442" s="137" t="s">
        <v>2117</v>
      </c>
      <c r="B2442" s="50" t="s">
        <v>2199</v>
      </c>
      <c r="C2442" s="252" t="s">
        <v>5552</v>
      </c>
      <c r="D2442" s="257" t="s">
        <v>672</v>
      </c>
      <c r="E2442" s="42" t="s">
        <v>3807</v>
      </c>
      <c r="F2442" s="42" t="s">
        <v>2199</v>
      </c>
      <c r="G2442" s="42"/>
      <c r="H2442" s="307">
        <v>2410800.1213688743</v>
      </c>
      <c r="I2442" s="315">
        <v>2006101.3072406698</v>
      </c>
      <c r="J2442" s="105">
        <v>0</v>
      </c>
      <c r="K2442" s="42">
        <v>0</v>
      </c>
      <c r="L2442" s="42" t="s">
        <v>4489</v>
      </c>
      <c r="M2442" s="50" t="s">
        <v>2382</v>
      </c>
      <c r="N2442" s="50" t="s">
        <v>5532</v>
      </c>
      <c r="O2442" s="137" t="s">
        <v>2384</v>
      </c>
      <c r="P2442" s="42" t="s">
        <v>64</v>
      </c>
      <c r="Q2442" s="42" t="s">
        <v>65</v>
      </c>
      <c r="R2442" s="42">
        <v>2</v>
      </c>
      <c r="S2442" s="137" t="s">
        <v>2254</v>
      </c>
      <c r="T2442" s="62">
        <v>16867538196.9</v>
      </c>
      <c r="U2442" s="62">
        <v>14487907740.719999</v>
      </c>
      <c r="Z2442" s="42" t="s">
        <v>280</v>
      </c>
      <c r="AJ2442" s="42"/>
      <c r="AW2442" s="42" t="s">
        <v>2412</v>
      </c>
      <c r="AX2442" s="42"/>
      <c r="AY2442" s="42"/>
      <c r="AZ2442" s="42"/>
      <c r="BA2442" s="42"/>
      <c r="BB2442" s="42"/>
      <c r="BN2442" s="128" t="s">
        <v>4578</v>
      </c>
      <c r="BO2442" s="58" t="str">
        <f t="shared" si="38"/>
        <v>境内资产</v>
      </c>
      <c r="BP2442" s="58" t="str">
        <f>IF(M2442="",VLOOKUP(D2442,Sheet4!$A$1:$B$92,2,0),VLOOKUP(Q2442,Sheet4!$A$1:$B$92,2,0))</f>
        <v>保险资产管理产品</v>
      </c>
    </row>
    <row r="2443" spans="1:68" s="58" customFormat="1" ht="12.75" customHeight="1">
      <c r="A2443" s="137" t="s">
        <v>2266</v>
      </c>
      <c r="B2443" s="50" t="s">
        <v>2313</v>
      </c>
      <c r="C2443" s="252" t="s">
        <v>5552</v>
      </c>
      <c r="D2443" s="257" t="s">
        <v>672</v>
      </c>
      <c r="E2443" s="42" t="s">
        <v>2914</v>
      </c>
      <c r="F2443" s="42" t="s">
        <v>2313</v>
      </c>
      <c r="G2443" s="42"/>
      <c r="H2443" s="307">
        <v>3291108.4179318598</v>
      </c>
      <c r="I2443" s="315">
        <v>2167828.0731385504</v>
      </c>
      <c r="J2443" s="105">
        <v>0</v>
      </c>
      <c r="K2443" s="42">
        <v>0</v>
      </c>
      <c r="L2443" s="42" t="s">
        <v>4489</v>
      </c>
      <c r="M2443" s="50" t="s">
        <v>2382</v>
      </c>
      <c r="N2443" s="50" t="s">
        <v>5532</v>
      </c>
      <c r="O2443" s="137" t="s">
        <v>2384</v>
      </c>
      <c r="P2443" s="42" t="s">
        <v>64</v>
      </c>
      <c r="Q2443" s="42" t="s">
        <v>65</v>
      </c>
      <c r="R2443" s="42">
        <v>2</v>
      </c>
      <c r="S2443" s="137" t="s">
        <v>2254</v>
      </c>
      <c r="T2443" s="62">
        <v>16867538196.9</v>
      </c>
      <c r="U2443" s="62">
        <v>14487907740.719999</v>
      </c>
      <c r="Z2443" s="42" t="s">
        <v>68</v>
      </c>
      <c r="AJ2443" s="42"/>
      <c r="AW2443" s="42" t="s">
        <v>2412</v>
      </c>
      <c r="AX2443" s="42"/>
      <c r="AY2443" s="42"/>
      <c r="AZ2443" s="42"/>
      <c r="BA2443" s="42"/>
      <c r="BB2443" s="42"/>
      <c r="BN2443" s="128" t="s">
        <v>4578</v>
      </c>
      <c r="BO2443" s="58" t="str">
        <f t="shared" si="38"/>
        <v>境内资产</v>
      </c>
      <c r="BP2443" s="58" t="str">
        <f>IF(M2443="",VLOOKUP(D2443,Sheet4!$A$1:$B$92,2,0),VLOOKUP(Q2443,Sheet4!$A$1:$B$92,2,0))</f>
        <v>保险资产管理产品</v>
      </c>
    </row>
    <row r="2444" spans="1:68" s="58" customFormat="1" ht="12.75" customHeight="1">
      <c r="A2444" s="137" t="s">
        <v>2267</v>
      </c>
      <c r="B2444" s="50" t="s">
        <v>2314</v>
      </c>
      <c r="C2444" s="252" t="s">
        <v>5552</v>
      </c>
      <c r="D2444" s="257" t="s">
        <v>672</v>
      </c>
      <c r="E2444" s="42" t="s">
        <v>3013</v>
      </c>
      <c r="F2444" s="42" t="s">
        <v>2314</v>
      </c>
      <c r="G2444" s="42"/>
      <c r="H2444" s="307">
        <v>6567833.8837614749</v>
      </c>
      <c r="I2444" s="315">
        <v>4138944.1230704896</v>
      </c>
      <c r="J2444" s="105">
        <v>0</v>
      </c>
      <c r="K2444" s="42">
        <v>0</v>
      </c>
      <c r="L2444" s="42" t="s">
        <v>4489</v>
      </c>
      <c r="M2444" s="50" t="s">
        <v>2382</v>
      </c>
      <c r="N2444" s="50" t="s">
        <v>5532</v>
      </c>
      <c r="O2444" s="137" t="s">
        <v>2384</v>
      </c>
      <c r="P2444" s="42" t="s">
        <v>64</v>
      </c>
      <c r="Q2444" s="42" t="s">
        <v>65</v>
      </c>
      <c r="R2444" s="42">
        <v>2</v>
      </c>
      <c r="S2444" s="137" t="s">
        <v>2254</v>
      </c>
      <c r="T2444" s="62">
        <v>16867538196.9</v>
      </c>
      <c r="U2444" s="62">
        <v>14487907740.719999</v>
      </c>
      <c r="Z2444" s="42" t="s">
        <v>68</v>
      </c>
      <c r="AJ2444" s="42"/>
      <c r="AW2444" s="42" t="s">
        <v>2412</v>
      </c>
      <c r="AX2444" s="42"/>
      <c r="AY2444" s="42"/>
      <c r="AZ2444" s="42"/>
      <c r="BA2444" s="42"/>
      <c r="BB2444" s="42"/>
      <c r="BN2444" s="128" t="s">
        <v>4578</v>
      </c>
      <c r="BO2444" s="58" t="str">
        <f t="shared" si="38"/>
        <v>境内资产</v>
      </c>
      <c r="BP2444" s="58" t="str">
        <f>IF(M2444="",VLOOKUP(D2444,Sheet4!$A$1:$B$92,2,0),VLOOKUP(Q2444,Sheet4!$A$1:$B$92,2,0))</f>
        <v>保险资产管理产品</v>
      </c>
    </row>
    <row r="2445" spans="1:68" s="58" customFormat="1" ht="12.75" customHeight="1">
      <c r="A2445" s="137" t="s">
        <v>2108</v>
      </c>
      <c r="B2445" s="50" t="s">
        <v>2315</v>
      </c>
      <c r="C2445" s="252" t="s">
        <v>5552</v>
      </c>
      <c r="D2445" s="257" t="s">
        <v>672</v>
      </c>
      <c r="E2445" s="42" t="s">
        <v>4359</v>
      </c>
      <c r="F2445" s="42" t="s">
        <v>2315</v>
      </c>
      <c r="G2445" s="42"/>
      <c r="H2445" s="307">
        <v>2511682.752344646</v>
      </c>
      <c r="I2445" s="315">
        <v>2351792.3672863026</v>
      </c>
      <c r="J2445" s="105">
        <v>0</v>
      </c>
      <c r="K2445" s="42">
        <v>0</v>
      </c>
      <c r="L2445" s="42" t="s">
        <v>4489</v>
      </c>
      <c r="M2445" s="50" t="s">
        <v>2382</v>
      </c>
      <c r="N2445" s="50" t="s">
        <v>5532</v>
      </c>
      <c r="O2445" s="137" t="s">
        <v>2384</v>
      </c>
      <c r="P2445" s="42" t="s">
        <v>64</v>
      </c>
      <c r="Q2445" s="42" t="s">
        <v>65</v>
      </c>
      <c r="R2445" s="42">
        <v>2</v>
      </c>
      <c r="S2445" s="137" t="s">
        <v>2254</v>
      </c>
      <c r="T2445" s="62">
        <v>16867538196.9</v>
      </c>
      <c r="U2445" s="62">
        <v>14487907740.719999</v>
      </c>
      <c r="Z2445" s="42" t="s">
        <v>68</v>
      </c>
      <c r="AJ2445" s="42"/>
      <c r="AW2445" s="42" t="s">
        <v>2412</v>
      </c>
      <c r="AX2445" s="42"/>
      <c r="AY2445" s="42"/>
      <c r="AZ2445" s="42"/>
      <c r="BA2445" s="42"/>
      <c r="BB2445" s="42"/>
      <c r="BN2445" s="128" t="s">
        <v>4578</v>
      </c>
      <c r="BO2445" s="58" t="str">
        <f t="shared" si="38"/>
        <v>境内资产</v>
      </c>
      <c r="BP2445" s="58" t="str">
        <f>IF(M2445="",VLOOKUP(D2445,Sheet4!$A$1:$B$92,2,0),VLOOKUP(Q2445,Sheet4!$A$1:$B$92,2,0))</f>
        <v>保险资产管理产品</v>
      </c>
    </row>
    <row r="2446" spans="1:68" s="58" customFormat="1" ht="12.75" customHeight="1">
      <c r="A2446" s="137" t="s">
        <v>1967</v>
      </c>
      <c r="B2446" s="50" t="s">
        <v>1968</v>
      </c>
      <c r="C2446" s="252" t="s">
        <v>5552</v>
      </c>
      <c r="D2446" s="257" t="s">
        <v>672</v>
      </c>
      <c r="E2446" s="42" t="s">
        <v>3077</v>
      </c>
      <c r="F2446" s="42" t="s">
        <v>1968</v>
      </c>
      <c r="G2446" s="42"/>
      <c r="H2446" s="307">
        <v>4928065.1572627043</v>
      </c>
      <c r="I2446" s="315">
        <v>5032073.3595901579</v>
      </c>
      <c r="J2446" s="105">
        <v>0</v>
      </c>
      <c r="K2446" s="42">
        <v>0</v>
      </c>
      <c r="L2446" s="42" t="s">
        <v>4489</v>
      </c>
      <c r="M2446" s="50" t="s">
        <v>2382</v>
      </c>
      <c r="N2446" s="50" t="s">
        <v>5532</v>
      </c>
      <c r="O2446" s="137" t="s">
        <v>2384</v>
      </c>
      <c r="P2446" s="42" t="s">
        <v>64</v>
      </c>
      <c r="Q2446" s="42" t="s">
        <v>65</v>
      </c>
      <c r="R2446" s="42">
        <v>2</v>
      </c>
      <c r="S2446" s="137" t="s">
        <v>2254</v>
      </c>
      <c r="T2446" s="62">
        <v>16867538196.9</v>
      </c>
      <c r="U2446" s="62">
        <v>14487907740.719999</v>
      </c>
      <c r="Z2446" s="42" t="s">
        <v>280</v>
      </c>
      <c r="AJ2446" s="42"/>
      <c r="AW2446" s="42" t="s">
        <v>2412</v>
      </c>
      <c r="AX2446" s="42"/>
      <c r="AY2446" s="42"/>
      <c r="AZ2446" s="42"/>
      <c r="BA2446" s="42"/>
      <c r="BB2446" s="42"/>
      <c r="BN2446" s="128" t="s">
        <v>4578</v>
      </c>
      <c r="BO2446" s="58" t="str">
        <f t="shared" si="38"/>
        <v>境内资产</v>
      </c>
      <c r="BP2446" s="58" t="str">
        <f>IF(M2446="",VLOOKUP(D2446,Sheet4!$A$1:$B$92,2,0),VLOOKUP(Q2446,Sheet4!$A$1:$B$92,2,0))</f>
        <v>保险资产管理产品</v>
      </c>
    </row>
    <row r="2447" spans="1:68" s="58" customFormat="1" ht="12.75" customHeight="1">
      <c r="A2447" s="137" t="s">
        <v>2268</v>
      </c>
      <c r="B2447" s="50" t="s">
        <v>2316</v>
      </c>
      <c r="C2447" s="252" t="s">
        <v>5552</v>
      </c>
      <c r="D2447" s="257" t="s">
        <v>672</v>
      </c>
      <c r="E2447" s="42" t="s">
        <v>4440</v>
      </c>
      <c r="F2447" s="42" t="s">
        <v>2316</v>
      </c>
      <c r="G2447" s="42"/>
      <c r="H2447" s="307">
        <v>4318571.5174149377</v>
      </c>
      <c r="I2447" s="315">
        <v>3214367.6369564026</v>
      </c>
      <c r="J2447" s="105">
        <v>0</v>
      </c>
      <c r="K2447" s="42">
        <v>0</v>
      </c>
      <c r="L2447" s="42" t="s">
        <v>4489</v>
      </c>
      <c r="M2447" s="50" t="s">
        <v>2382</v>
      </c>
      <c r="N2447" s="50" t="s">
        <v>5532</v>
      </c>
      <c r="O2447" s="137" t="s">
        <v>2384</v>
      </c>
      <c r="P2447" s="42" t="s">
        <v>64</v>
      </c>
      <c r="Q2447" s="42" t="s">
        <v>65</v>
      </c>
      <c r="R2447" s="42">
        <v>2</v>
      </c>
      <c r="S2447" s="137" t="s">
        <v>2254</v>
      </c>
      <c r="T2447" s="62">
        <v>16867538196.9</v>
      </c>
      <c r="U2447" s="62">
        <v>14487907740.719999</v>
      </c>
      <c r="Z2447" s="42" t="s">
        <v>68</v>
      </c>
      <c r="AJ2447" s="42"/>
      <c r="AW2447" s="42" t="s">
        <v>2412</v>
      </c>
      <c r="AX2447" s="42"/>
      <c r="AY2447" s="42"/>
      <c r="AZ2447" s="42"/>
      <c r="BA2447" s="42"/>
      <c r="BB2447" s="42"/>
      <c r="BN2447" s="128" t="s">
        <v>4578</v>
      </c>
      <c r="BO2447" s="58" t="str">
        <f t="shared" si="38"/>
        <v>境内资产</v>
      </c>
      <c r="BP2447" s="58" t="str">
        <f>IF(M2447="",VLOOKUP(D2447,Sheet4!$A$1:$B$92,2,0),VLOOKUP(Q2447,Sheet4!$A$1:$B$92,2,0))</f>
        <v>保险资产管理产品</v>
      </c>
    </row>
    <row r="2448" spans="1:68" s="58" customFormat="1" ht="12.75" customHeight="1">
      <c r="A2448" s="137" t="s">
        <v>2269</v>
      </c>
      <c r="B2448" s="50" t="s">
        <v>2317</v>
      </c>
      <c r="C2448" s="252" t="s">
        <v>5552</v>
      </c>
      <c r="D2448" s="257" t="s">
        <v>672</v>
      </c>
      <c r="E2448" s="42" t="s">
        <v>4441</v>
      </c>
      <c r="F2448" s="42" t="s">
        <v>2317</v>
      </c>
      <c r="G2448" s="42"/>
      <c r="H2448" s="307">
        <v>3067666.5220200326</v>
      </c>
      <c r="I2448" s="315">
        <v>2564374.1875598752</v>
      </c>
      <c r="J2448" s="105">
        <v>0</v>
      </c>
      <c r="K2448" s="42">
        <v>0</v>
      </c>
      <c r="L2448" s="42" t="s">
        <v>4489</v>
      </c>
      <c r="M2448" s="50" t="s">
        <v>2382</v>
      </c>
      <c r="N2448" s="50" t="s">
        <v>5532</v>
      </c>
      <c r="O2448" s="137" t="s">
        <v>2384</v>
      </c>
      <c r="P2448" s="42" t="s">
        <v>64</v>
      </c>
      <c r="Q2448" s="42" t="s">
        <v>65</v>
      </c>
      <c r="R2448" s="42">
        <v>2</v>
      </c>
      <c r="S2448" s="137" t="s">
        <v>2254</v>
      </c>
      <c r="T2448" s="62">
        <v>16867538196.9</v>
      </c>
      <c r="U2448" s="62">
        <v>14487907740.719999</v>
      </c>
      <c r="Z2448" s="42" t="s">
        <v>68</v>
      </c>
      <c r="AJ2448" s="42"/>
      <c r="AW2448" s="42" t="s">
        <v>2412</v>
      </c>
      <c r="AX2448" s="42"/>
      <c r="AY2448" s="42"/>
      <c r="AZ2448" s="42"/>
      <c r="BA2448" s="42"/>
      <c r="BB2448" s="42"/>
      <c r="BN2448" s="128" t="s">
        <v>4578</v>
      </c>
      <c r="BO2448" s="58" t="str">
        <f t="shared" si="38"/>
        <v>境内资产</v>
      </c>
      <c r="BP2448" s="58" t="str">
        <f>IF(M2448="",VLOOKUP(D2448,Sheet4!$A$1:$B$92,2,0),VLOOKUP(Q2448,Sheet4!$A$1:$B$92,2,0))</f>
        <v>保险资产管理产品</v>
      </c>
    </row>
    <row r="2449" spans="1:68" s="58" customFormat="1" ht="12.75" customHeight="1">
      <c r="A2449" s="138" t="s">
        <v>2270</v>
      </c>
      <c r="B2449" s="50" t="s">
        <v>2318</v>
      </c>
      <c r="C2449" s="252" t="s">
        <v>5552</v>
      </c>
      <c r="D2449" s="257" t="s">
        <v>672</v>
      </c>
      <c r="E2449" s="42" t="s">
        <v>4442</v>
      </c>
      <c r="F2449" s="42" t="s">
        <v>2318</v>
      </c>
      <c r="G2449" s="42"/>
      <c r="H2449" s="307">
        <v>722323.77033460222</v>
      </c>
      <c r="I2449" s="315">
        <v>800782.05801284267</v>
      </c>
      <c r="J2449" s="105">
        <v>0</v>
      </c>
      <c r="K2449" s="42">
        <v>0</v>
      </c>
      <c r="L2449" s="42" t="s">
        <v>4489</v>
      </c>
      <c r="M2449" s="50" t="s">
        <v>2382</v>
      </c>
      <c r="N2449" s="50" t="s">
        <v>5532</v>
      </c>
      <c r="O2449" s="137" t="s">
        <v>2384</v>
      </c>
      <c r="P2449" s="42" t="s">
        <v>64</v>
      </c>
      <c r="Q2449" s="42" t="s">
        <v>65</v>
      </c>
      <c r="R2449" s="42">
        <v>2</v>
      </c>
      <c r="S2449" s="137" t="s">
        <v>2254</v>
      </c>
      <c r="T2449" s="62">
        <v>16867538196.9</v>
      </c>
      <c r="U2449" s="62">
        <v>14487907740.719999</v>
      </c>
      <c r="Z2449" s="42" t="s">
        <v>68</v>
      </c>
      <c r="AJ2449" s="42"/>
      <c r="AW2449" s="42" t="s">
        <v>2412</v>
      </c>
      <c r="AX2449" s="42"/>
      <c r="AY2449" s="42"/>
      <c r="AZ2449" s="42"/>
      <c r="BA2449" s="42"/>
      <c r="BB2449" s="42"/>
      <c r="BN2449" s="128" t="s">
        <v>4578</v>
      </c>
      <c r="BO2449" s="58" t="str">
        <f t="shared" si="38"/>
        <v>境内资产</v>
      </c>
      <c r="BP2449" s="58" t="str">
        <f>IF(M2449="",VLOOKUP(D2449,Sheet4!$A$1:$B$92,2,0),VLOOKUP(Q2449,Sheet4!$A$1:$B$92,2,0))</f>
        <v>保险资产管理产品</v>
      </c>
    </row>
    <row r="2450" spans="1:68" s="58" customFormat="1" ht="12.75" customHeight="1">
      <c r="A2450" s="137" t="s">
        <v>2271</v>
      </c>
      <c r="B2450" s="50" t="s">
        <v>2319</v>
      </c>
      <c r="C2450" s="252" t="s">
        <v>5552</v>
      </c>
      <c r="D2450" s="257" t="s">
        <v>672</v>
      </c>
      <c r="E2450" s="42" t="s">
        <v>4443</v>
      </c>
      <c r="F2450" s="42" t="s">
        <v>2319</v>
      </c>
      <c r="G2450" s="42"/>
      <c r="H2450" s="307">
        <v>3528179.408290613</v>
      </c>
      <c r="I2450" s="315">
        <v>3077684.3379686074</v>
      </c>
      <c r="J2450" s="105">
        <v>0</v>
      </c>
      <c r="K2450" s="42">
        <v>0</v>
      </c>
      <c r="L2450" s="42" t="s">
        <v>4489</v>
      </c>
      <c r="M2450" s="50" t="s">
        <v>2382</v>
      </c>
      <c r="N2450" s="50" t="s">
        <v>5532</v>
      </c>
      <c r="O2450" s="137" t="s">
        <v>2384</v>
      </c>
      <c r="P2450" s="42" t="s">
        <v>64</v>
      </c>
      <c r="Q2450" s="42" t="s">
        <v>65</v>
      </c>
      <c r="R2450" s="42">
        <v>2</v>
      </c>
      <c r="S2450" s="137" t="s">
        <v>2254</v>
      </c>
      <c r="T2450" s="62">
        <v>16867538196.9</v>
      </c>
      <c r="U2450" s="62">
        <v>14487907740.719999</v>
      </c>
      <c r="Z2450" s="42" t="s">
        <v>68</v>
      </c>
      <c r="AJ2450" s="42"/>
      <c r="AW2450" s="42" t="s">
        <v>2412</v>
      </c>
      <c r="AX2450" s="42"/>
      <c r="AY2450" s="42"/>
      <c r="AZ2450" s="42"/>
      <c r="BA2450" s="42"/>
      <c r="BB2450" s="42"/>
      <c r="BN2450" s="128" t="s">
        <v>4578</v>
      </c>
      <c r="BO2450" s="58" t="str">
        <f t="shared" si="38"/>
        <v>境内资产</v>
      </c>
      <c r="BP2450" s="58" t="str">
        <f>IF(M2450="",VLOOKUP(D2450,Sheet4!$A$1:$B$92,2,0),VLOOKUP(Q2450,Sheet4!$A$1:$B$92,2,0))</f>
        <v>保险资产管理产品</v>
      </c>
    </row>
    <row r="2451" spans="1:68" s="58" customFormat="1" ht="12.75" customHeight="1">
      <c r="A2451" s="137" t="s">
        <v>2272</v>
      </c>
      <c r="B2451" s="50" t="s">
        <v>2320</v>
      </c>
      <c r="C2451" s="252" t="s">
        <v>5552</v>
      </c>
      <c r="D2451" s="257" t="s">
        <v>672</v>
      </c>
      <c r="E2451" s="42" t="s">
        <v>4444</v>
      </c>
      <c r="F2451" s="42" t="s">
        <v>2320</v>
      </c>
      <c r="G2451" s="42"/>
      <c r="H2451" s="307">
        <v>4723743.7320726328</v>
      </c>
      <c r="I2451" s="315">
        <v>3761131.2750668707</v>
      </c>
      <c r="J2451" s="105">
        <v>0</v>
      </c>
      <c r="K2451" s="42">
        <v>0</v>
      </c>
      <c r="L2451" s="42" t="s">
        <v>4489</v>
      </c>
      <c r="M2451" s="50" t="s">
        <v>2382</v>
      </c>
      <c r="N2451" s="50" t="s">
        <v>5532</v>
      </c>
      <c r="O2451" s="137" t="s">
        <v>2384</v>
      </c>
      <c r="P2451" s="42" t="s">
        <v>64</v>
      </c>
      <c r="Q2451" s="42" t="s">
        <v>65</v>
      </c>
      <c r="R2451" s="42">
        <v>2</v>
      </c>
      <c r="S2451" s="137" t="s">
        <v>2254</v>
      </c>
      <c r="T2451" s="62">
        <v>16867538196.9</v>
      </c>
      <c r="U2451" s="62">
        <v>14487907740.719999</v>
      </c>
      <c r="Z2451" s="42" t="s">
        <v>68</v>
      </c>
      <c r="AJ2451" s="42"/>
      <c r="AW2451" s="42" t="s">
        <v>2412</v>
      </c>
      <c r="AX2451" s="42"/>
      <c r="AY2451" s="42"/>
      <c r="AZ2451" s="42"/>
      <c r="BA2451" s="42"/>
      <c r="BB2451" s="42"/>
      <c r="BN2451" s="128" t="s">
        <v>4578</v>
      </c>
      <c r="BO2451" s="58" t="str">
        <f t="shared" si="38"/>
        <v>境内资产</v>
      </c>
      <c r="BP2451" s="58" t="str">
        <f>IF(M2451="",VLOOKUP(D2451,Sheet4!$A$1:$B$92,2,0),VLOOKUP(Q2451,Sheet4!$A$1:$B$92,2,0))</f>
        <v>保险资产管理产品</v>
      </c>
    </row>
    <row r="2452" spans="1:68" s="58" customFormat="1" ht="12.75" customHeight="1">
      <c r="A2452" s="138" t="s">
        <v>1556</v>
      </c>
      <c r="B2452" s="50" t="s">
        <v>1557</v>
      </c>
      <c r="C2452" s="252" t="s">
        <v>5552</v>
      </c>
      <c r="D2452" s="257" t="s">
        <v>672</v>
      </c>
      <c r="E2452" s="42" t="s">
        <v>1558</v>
      </c>
      <c r="F2452" s="42" t="s">
        <v>1557</v>
      </c>
      <c r="G2452" s="42"/>
      <c r="H2452" s="307">
        <v>4297.0155841209653</v>
      </c>
      <c r="I2452" s="315">
        <v>6188.2821396952859</v>
      </c>
      <c r="J2452" s="105">
        <v>0</v>
      </c>
      <c r="K2452" s="42">
        <v>0</v>
      </c>
      <c r="L2452" s="42" t="s">
        <v>4489</v>
      </c>
      <c r="M2452" s="50" t="s">
        <v>2382</v>
      </c>
      <c r="N2452" s="50" t="s">
        <v>5532</v>
      </c>
      <c r="O2452" s="137" t="s">
        <v>2384</v>
      </c>
      <c r="P2452" s="42" t="s">
        <v>64</v>
      </c>
      <c r="Q2452" s="42" t="s">
        <v>65</v>
      </c>
      <c r="R2452" s="42">
        <v>2</v>
      </c>
      <c r="S2452" s="137" t="s">
        <v>2254</v>
      </c>
      <c r="T2452" s="62">
        <v>16867538196.9</v>
      </c>
      <c r="U2452" s="62">
        <v>14487907740.719999</v>
      </c>
      <c r="Z2452" s="42" t="s">
        <v>68</v>
      </c>
      <c r="AJ2452" s="42"/>
      <c r="AW2452" s="42" t="s">
        <v>2412</v>
      </c>
      <c r="AX2452" s="42"/>
      <c r="AY2452" s="42"/>
      <c r="AZ2452" s="42"/>
      <c r="BA2452" s="42"/>
      <c r="BB2452" s="42"/>
      <c r="BN2452" s="128" t="s">
        <v>4578</v>
      </c>
      <c r="BO2452" s="58" t="str">
        <f t="shared" si="38"/>
        <v>境内资产</v>
      </c>
      <c r="BP2452" s="58" t="str">
        <f>IF(M2452="",VLOOKUP(D2452,Sheet4!$A$1:$B$92,2,0),VLOOKUP(Q2452,Sheet4!$A$1:$B$92,2,0))</f>
        <v>保险资产管理产品</v>
      </c>
    </row>
    <row r="2453" spans="1:68" s="58" customFormat="1" ht="12.75" customHeight="1">
      <c r="A2453" s="137" t="s">
        <v>2273</v>
      </c>
      <c r="B2453" s="50" t="s">
        <v>2321</v>
      </c>
      <c r="C2453" s="252" t="s">
        <v>5552</v>
      </c>
      <c r="D2453" s="257" t="s">
        <v>672</v>
      </c>
      <c r="E2453" s="42" t="s">
        <v>4445</v>
      </c>
      <c r="F2453" s="42" t="s">
        <v>2321</v>
      </c>
      <c r="G2453" s="42"/>
      <c r="H2453" s="307">
        <v>6361438.0799324634</v>
      </c>
      <c r="I2453" s="315">
        <v>5863218.1178629277</v>
      </c>
      <c r="J2453" s="105">
        <v>0</v>
      </c>
      <c r="K2453" s="42">
        <v>0</v>
      </c>
      <c r="L2453" s="42" t="s">
        <v>4489</v>
      </c>
      <c r="M2453" s="50" t="s">
        <v>2382</v>
      </c>
      <c r="N2453" s="50" t="s">
        <v>5532</v>
      </c>
      <c r="O2453" s="137" t="s">
        <v>2384</v>
      </c>
      <c r="P2453" s="42" t="s">
        <v>64</v>
      </c>
      <c r="Q2453" s="42" t="s">
        <v>65</v>
      </c>
      <c r="R2453" s="42">
        <v>2</v>
      </c>
      <c r="S2453" s="137" t="s">
        <v>2254</v>
      </c>
      <c r="T2453" s="62">
        <v>16867538196.9</v>
      </c>
      <c r="U2453" s="62">
        <v>14487907740.719999</v>
      </c>
      <c r="Z2453" s="42" t="s">
        <v>68</v>
      </c>
      <c r="AJ2453" s="42"/>
      <c r="AW2453" s="42" t="s">
        <v>2412</v>
      </c>
      <c r="AX2453" s="42"/>
      <c r="AY2453" s="42"/>
      <c r="AZ2453" s="42"/>
      <c r="BA2453" s="42"/>
      <c r="BB2453" s="42"/>
      <c r="BN2453" s="128" t="s">
        <v>4578</v>
      </c>
      <c r="BO2453" s="58" t="str">
        <f t="shared" si="38"/>
        <v>境内资产</v>
      </c>
      <c r="BP2453" s="58" t="str">
        <f>IF(M2453="",VLOOKUP(D2453,Sheet4!$A$1:$B$92,2,0),VLOOKUP(Q2453,Sheet4!$A$1:$B$92,2,0))</f>
        <v>保险资产管理产品</v>
      </c>
    </row>
    <row r="2454" spans="1:68" s="58" customFormat="1" ht="12.75" customHeight="1">
      <c r="A2454" s="137" t="s">
        <v>2274</v>
      </c>
      <c r="B2454" s="50" t="s">
        <v>2322</v>
      </c>
      <c r="C2454" s="252" t="s">
        <v>5552</v>
      </c>
      <c r="D2454" s="257" t="s">
        <v>672</v>
      </c>
      <c r="E2454" s="42" t="s">
        <v>4446</v>
      </c>
      <c r="F2454" s="42" t="s">
        <v>2322</v>
      </c>
      <c r="G2454" s="42"/>
      <c r="H2454" s="307">
        <v>4695017.9616132192</v>
      </c>
      <c r="I2454" s="315">
        <v>3996464.6369546046</v>
      </c>
      <c r="J2454" s="105">
        <v>0</v>
      </c>
      <c r="K2454" s="42">
        <v>0</v>
      </c>
      <c r="L2454" s="42" t="s">
        <v>4489</v>
      </c>
      <c r="M2454" s="50" t="s">
        <v>2382</v>
      </c>
      <c r="N2454" s="50" t="s">
        <v>5532</v>
      </c>
      <c r="O2454" s="137" t="s">
        <v>2384</v>
      </c>
      <c r="P2454" s="42" t="s">
        <v>64</v>
      </c>
      <c r="Q2454" s="42" t="s">
        <v>65</v>
      </c>
      <c r="R2454" s="42">
        <v>2</v>
      </c>
      <c r="S2454" s="137" t="s">
        <v>2254</v>
      </c>
      <c r="T2454" s="62">
        <v>16867538196.9</v>
      </c>
      <c r="U2454" s="62">
        <v>14487907740.719999</v>
      </c>
      <c r="Z2454" s="42" t="s">
        <v>68</v>
      </c>
      <c r="AJ2454" s="42"/>
      <c r="AW2454" s="42" t="s">
        <v>2412</v>
      </c>
      <c r="AX2454" s="42"/>
      <c r="AY2454" s="42"/>
      <c r="AZ2454" s="42"/>
      <c r="BA2454" s="42"/>
      <c r="BB2454" s="42"/>
      <c r="BN2454" s="128" t="s">
        <v>4578</v>
      </c>
      <c r="BO2454" s="58" t="str">
        <f t="shared" si="38"/>
        <v>境内资产</v>
      </c>
      <c r="BP2454" s="58" t="str">
        <f>IF(M2454="",VLOOKUP(D2454,Sheet4!$A$1:$B$92,2,0),VLOOKUP(Q2454,Sheet4!$A$1:$B$92,2,0))</f>
        <v>保险资产管理产品</v>
      </c>
    </row>
    <row r="2455" spans="1:68" s="58" customFormat="1" ht="12.75" customHeight="1">
      <c r="A2455" s="137" t="s">
        <v>2116</v>
      </c>
      <c r="B2455" s="50" t="s">
        <v>2323</v>
      </c>
      <c r="C2455" s="252" t="s">
        <v>5552</v>
      </c>
      <c r="D2455" s="257" t="s">
        <v>672</v>
      </c>
      <c r="E2455" s="42" t="s">
        <v>4361</v>
      </c>
      <c r="F2455" s="42" t="s">
        <v>2323</v>
      </c>
      <c r="G2455" s="42"/>
      <c r="H2455" s="307">
        <v>2828374.5216249391</v>
      </c>
      <c r="I2455" s="315">
        <v>1942637.2302610702</v>
      </c>
      <c r="J2455" s="105">
        <v>0</v>
      </c>
      <c r="K2455" s="42">
        <v>0</v>
      </c>
      <c r="L2455" s="42" t="s">
        <v>4489</v>
      </c>
      <c r="M2455" s="50" t="s">
        <v>2382</v>
      </c>
      <c r="N2455" s="50" t="s">
        <v>5532</v>
      </c>
      <c r="O2455" s="137" t="s">
        <v>2384</v>
      </c>
      <c r="P2455" s="42" t="s">
        <v>64</v>
      </c>
      <c r="Q2455" s="42" t="s">
        <v>65</v>
      </c>
      <c r="R2455" s="42">
        <v>2</v>
      </c>
      <c r="S2455" s="137" t="s">
        <v>2254</v>
      </c>
      <c r="T2455" s="62">
        <v>16867538196.9</v>
      </c>
      <c r="U2455" s="62">
        <v>14487907740.719999</v>
      </c>
      <c r="Z2455" s="42" t="s">
        <v>68</v>
      </c>
      <c r="AJ2455" s="42"/>
      <c r="AW2455" s="42" t="s">
        <v>2412</v>
      </c>
      <c r="AX2455" s="42"/>
      <c r="AY2455" s="42"/>
      <c r="AZ2455" s="42"/>
      <c r="BA2455" s="42"/>
      <c r="BB2455" s="42"/>
      <c r="BN2455" s="128" t="s">
        <v>4578</v>
      </c>
      <c r="BO2455" s="58" t="str">
        <f t="shared" si="38"/>
        <v>境内资产</v>
      </c>
      <c r="BP2455" s="58" t="str">
        <f>IF(M2455="",VLOOKUP(D2455,Sheet4!$A$1:$B$92,2,0),VLOOKUP(Q2455,Sheet4!$A$1:$B$92,2,0))</f>
        <v>保险资产管理产品</v>
      </c>
    </row>
    <row r="2456" spans="1:68" s="58" customFormat="1" ht="12.75" customHeight="1">
      <c r="A2456" s="138" t="s">
        <v>2275</v>
      </c>
      <c r="B2456" s="50" t="s">
        <v>2324</v>
      </c>
      <c r="C2456" s="252" t="s">
        <v>5552</v>
      </c>
      <c r="D2456" s="257" t="s">
        <v>672</v>
      </c>
      <c r="E2456" s="42" t="s">
        <v>4447</v>
      </c>
      <c r="F2456" s="42" t="s">
        <v>2324</v>
      </c>
      <c r="G2456" s="42"/>
      <c r="H2456" s="307">
        <v>1828095.1724704804</v>
      </c>
      <c r="I2456" s="315">
        <v>1602776.452561927</v>
      </c>
      <c r="J2456" s="105">
        <v>0</v>
      </c>
      <c r="K2456" s="42">
        <v>0</v>
      </c>
      <c r="L2456" s="42" t="s">
        <v>4489</v>
      </c>
      <c r="M2456" s="50" t="s">
        <v>2382</v>
      </c>
      <c r="N2456" s="50" t="s">
        <v>5532</v>
      </c>
      <c r="O2456" s="137" t="s">
        <v>2384</v>
      </c>
      <c r="P2456" s="42" t="s">
        <v>64</v>
      </c>
      <c r="Q2456" s="42" t="s">
        <v>65</v>
      </c>
      <c r="R2456" s="42">
        <v>2</v>
      </c>
      <c r="S2456" s="137" t="s">
        <v>2254</v>
      </c>
      <c r="T2456" s="62">
        <v>16867538196.9</v>
      </c>
      <c r="U2456" s="62">
        <v>14487907740.719999</v>
      </c>
      <c r="Z2456" s="42" t="s">
        <v>68</v>
      </c>
      <c r="AJ2456" s="42"/>
      <c r="AW2456" s="42" t="s">
        <v>2412</v>
      </c>
      <c r="AX2456" s="42"/>
      <c r="AY2456" s="42"/>
      <c r="AZ2456" s="42"/>
      <c r="BA2456" s="42"/>
      <c r="BB2456" s="42"/>
      <c r="BN2456" s="128" t="s">
        <v>4578</v>
      </c>
      <c r="BO2456" s="58" t="str">
        <f t="shared" si="38"/>
        <v>境内资产</v>
      </c>
      <c r="BP2456" s="58" t="str">
        <f>IF(M2456="",VLOOKUP(D2456,Sheet4!$A$1:$B$92,2,0),VLOOKUP(Q2456,Sheet4!$A$1:$B$92,2,0))</f>
        <v>保险资产管理产品</v>
      </c>
    </row>
    <row r="2457" spans="1:68" s="58" customFormat="1" ht="12.75" customHeight="1">
      <c r="A2457" s="137" t="s">
        <v>2276</v>
      </c>
      <c r="B2457" s="50" t="s">
        <v>2325</v>
      </c>
      <c r="C2457" s="252" t="s">
        <v>5552</v>
      </c>
      <c r="D2457" s="257" t="s">
        <v>672</v>
      </c>
      <c r="E2457" s="42" t="s">
        <v>4448</v>
      </c>
      <c r="F2457" s="42" t="s">
        <v>2325</v>
      </c>
      <c r="G2457" s="42"/>
      <c r="H2457" s="307">
        <v>573918.18392824498</v>
      </c>
      <c r="I2457" s="315">
        <v>339834.8070439095</v>
      </c>
      <c r="J2457" s="105">
        <v>0</v>
      </c>
      <c r="K2457" s="42">
        <v>0</v>
      </c>
      <c r="L2457" s="42" t="s">
        <v>4489</v>
      </c>
      <c r="M2457" s="50" t="s">
        <v>2382</v>
      </c>
      <c r="N2457" s="50" t="s">
        <v>5532</v>
      </c>
      <c r="O2457" s="137" t="s">
        <v>2384</v>
      </c>
      <c r="P2457" s="42" t="s">
        <v>64</v>
      </c>
      <c r="Q2457" s="42" t="s">
        <v>65</v>
      </c>
      <c r="R2457" s="42">
        <v>2</v>
      </c>
      <c r="S2457" s="137" t="s">
        <v>2254</v>
      </c>
      <c r="T2457" s="62">
        <v>16867538196.9</v>
      </c>
      <c r="U2457" s="62">
        <v>14487907740.719999</v>
      </c>
      <c r="Z2457" s="42" t="s">
        <v>68</v>
      </c>
      <c r="AJ2457" s="42"/>
      <c r="AW2457" s="42" t="s">
        <v>2412</v>
      </c>
      <c r="AX2457" s="42"/>
      <c r="AY2457" s="42"/>
      <c r="AZ2457" s="42"/>
      <c r="BA2457" s="42"/>
      <c r="BB2457" s="42"/>
      <c r="BN2457" s="128" t="s">
        <v>4578</v>
      </c>
      <c r="BO2457" s="58" t="str">
        <f t="shared" si="38"/>
        <v>境内资产</v>
      </c>
      <c r="BP2457" s="58" t="str">
        <f>IF(M2457="",VLOOKUP(D2457,Sheet4!$A$1:$B$92,2,0),VLOOKUP(Q2457,Sheet4!$A$1:$B$92,2,0))</f>
        <v>保险资产管理产品</v>
      </c>
    </row>
    <row r="2458" spans="1:68" s="58" customFormat="1" ht="12.75" customHeight="1">
      <c r="A2458" s="137" t="s">
        <v>2277</v>
      </c>
      <c r="B2458" s="50" t="s">
        <v>2326</v>
      </c>
      <c r="C2458" s="252" t="s">
        <v>5552</v>
      </c>
      <c r="D2458" s="257" t="s">
        <v>672</v>
      </c>
      <c r="E2458" s="42" t="s">
        <v>3547</v>
      </c>
      <c r="F2458" s="42" t="s">
        <v>2326</v>
      </c>
      <c r="G2458" s="42"/>
      <c r="H2458" s="307">
        <v>1497358.9878612761</v>
      </c>
      <c r="I2458" s="315">
        <v>1446441.7316702814</v>
      </c>
      <c r="J2458" s="105">
        <v>0</v>
      </c>
      <c r="K2458" s="42">
        <v>0</v>
      </c>
      <c r="L2458" s="42" t="s">
        <v>4489</v>
      </c>
      <c r="M2458" s="50" t="s">
        <v>2382</v>
      </c>
      <c r="N2458" s="50" t="s">
        <v>5532</v>
      </c>
      <c r="O2458" s="137" t="s">
        <v>2384</v>
      </c>
      <c r="P2458" s="42" t="s">
        <v>64</v>
      </c>
      <c r="Q2458" s="42" t="s">
        <v>65</v>
      </c>
      <c r="R2458" s="42">
        <v>2</v>
      </c>
      <c r="S2458" s="137" t="s">
        <v>2254</v>
      </c>
      <c r="T2458" s="62">
        <v>16867538196.9</v>
      </c>
      <c r="U2458" s="62">
        <v>14487907740.719999</v>
      </c>
      <c r="Z2458" s="42" t="s">
        <v>280</v>
      </c>
      <c r="AJ2458" s="42"/>
      <c r="AW2458" s="42" t="s">
        <v>2412</v>
      </c>
      <c r="AX2458" s="42"/>
      <c r="AY2458" s="42"/>
      <c r="AZ2458" s="42"/>
      <c r="BA2458" s="42"/>
      <c r="BB2458" s="42"/>
      <c r="BN2458" s="128" t="s">
        <v>4578</v>
      </c>
      <c r="BO2458" s="58" t="str">
        <f t="shared" si="38"/>
        <v>境内资产</v>
      </c>
      <c r="BP2458" s="58" t="str">
        <f>IF(M2458="",VLOOKUP(D2458,Sheet4!$A$1:$B$92,2,0),VLOOKUP(Q2458,Sheet4!$A$1:$B$92,2,0))</f>
        <v>保险资产管理产品</v>
      </c>
    </row>
    <row r="2459" spans="1:68" s="58" customFormat="1" ht="12.75" customHeight="1">
      <c r="A2459" s="137" t="s">
        <v>2106</v>
      </c>
      <c r="B2459" s="50" t="s">
        <v>2327</v>
      </c>
      <c r="C2459" s="252" t="s">
        <v>5552</v>
      </c>
      <c r="D2459" s="257" t="s">
        <v>672</v>
      </c>
      <c r="E2459" s="42" t="s">
        <v>4358</v>
      </c>
      <c r="F2459" s="42" t="s">
        <v>2327</v>
      </c>
      <c r="G2459" s="42"/>
      <c r="H2459" s="307">
        <v>3167760.3118098951</v>
      </c>
      <c r="I2459" s="315">
        <v>2714163.0357410894</v>
      </c>
      <c r="J2459" s="105">
        <v>0</v>
      </c>
      <c r="K2459" s="42">
        <v>0</v>
      </c>
      <c r="L2459" s="42" t="s">
        <v>4489</v>
      </c>
      <c r="M2459" s="50" t="s">
        <v>2382</v>
      </c>
      <c r="N2459" s="50" t="s">
        <v>5532</v>
      </c>
      <c r="O2459" s="137" t="s">
        <v>2384</v>
      </c>
      <c r="P2459" s="42" t="s">
        <v>64</v>
      </c>
      <c r="Q2459" s="42" t="s">
        <v>65</v>
      </c>
      <c r="R2459" s="42">
        <v>2</v>
      </c>
      <c r="S2459" s="137" t="s">
        <v>2254</v>
      </c>
      <c r="T2459" s="62">
        <v>16867538196.9</v>
      </c>
      <c r="U2459" s="62">
        <v>14487907740.719999</v>
      </c>
      <c r="Z2459" s="42" t="s">
        <v>68</v>
      </c>
      <c r="AJ2459" s="42"/>
      <c r="AW2459" s="42" t="s">
        <v>2412</v>
      </c>
      <c r="AX2459" s="42"/>
      <c r="AY2459" s="42"/>
      <c r="AZ2459" s="42"/>
      <c r="BA2459" s="42"/>
      <c r="BB2459" s="42"/>
      <c r="BN2459" s="128" t="s">
        <v>4578</v>
      </c>
      <c r="BO2459" s="58" t="str">
        <f t="shared" si="38"/>
        <v>境内资产</v>
      </c>
      <c r="BP2459" s="58" t="str">
        <f>IF(M2459="",VLOOKUP(D2459,Sheet4!$A$1:$B$92,2,0),VLOOKUP(Q2459,Sheet4!$A$1:$B$92,2,0))</f>
        <v>保险资产管理产品</v>
      </c>
    </row>
    <row r="2460" spans="1:68" s="58" customFormat="1" ht="12.75" customHeight="1">
      <c r="A2460" s="137" t="s">
        <v>2278</v>
      </c>
      <c r="B2460" s="50" t="s">
        <v>2328</v>
      </c>
      <c r="C2460" s="252" t="s">
        <v>5552</v>
      </c>
      <c r="D2460" s="257" t="s">
        <v>672</v>
      </c>
      <c r="E2460" s="42" t="s">
        <v>4449</v>
      </c>
      <c r="F2460" s="42" t="s">
        <v>2328</v>
      </c>
      <c r="G2460" s="42"/>
      <c r="H2460" s="307">
        <v>5051454.6347781913</v>
      </c>
      <c r="I2460" s="315">
        <v>4871074.1612992166</v>
      </c>
      <c r="J2460" s="105">
        <v>0</v>
      </c>
      <c r="K2460" s="42">
        <v>0</v>
      </c>
      <c r="L2460" s="42" t="s">
        <v>4489</v>
      </c>
      <c r="M2460" s="50" t="s">
        <v>2382</v>
      </c>
      <c r="N2460" s="50" t="s">
        <v>5532</v>
      </c>
      <c r="O2460" s="137" t="s">
        <v>2384</v>
      </c>
      <c r="P2460" s="42" t="s">
        <v>64</v>
      </c>
      <c r="Q2460" s="42" t="s">
        <v>65</v>
      </c>
      <c r="R2460" s="42">
        <v>2</v>
      </c>
      <c r="S2460" s="137" t="s">
        <v>2254</v>
      </c>
      <c r="T2460" s="62">
        <v>16867538196.9</v>
      </c>
      <c r="U2460" s="62">
        <v>14487907740.719999</v>
      </c>
      <c r="Z2460" s="42" t="s">
        <v>68</v>
      </c>
      <c r="AJ2460" s="42"/>
      <c r="AW2460" s="42" t="s">
        <v>2412</v>
      </c>
      <c r="AX2460" s="42"/>
      <c r="AY2460" s="42"/>
      <c r="AZ2460" s="42"/>
      <c r="BA2460" s="42"/>
      <c r="BB2460" s="42"/>
      <c r="BN2460" s="128" t="s">
        <v>4578</v>
      </c>
      <c r="BO2460" s="58" t="str">
        <f t="shared" si="38"/>
        <v>境内资产</v>
      </c>
      <c r="BP2460" s="58" t="str">
        <f>IF(M2460="",VLOOKUP(D2460,Sheet4!$A$1:$B$92,2,0),VLOOKUP(Q2460,Sheet4!$A$1:$B$92,2,0))</f>
        <v>保险资产管理产品</v>
      </c>
    </row>
    <row r="2461" spans="1:68" s="58" customFormat="1" ht="12.75" customHeight="1">
      <c r="A2461" s="137" t="s">
        <v>2279</v>
      </c>
      <c r="B2461" s="50" t="s">
        <v>2329</v>
      </c>
      <c r="C2461" s="252" t="s">
        <v>5552</v>
      </c>
      <c r="D2461" s="257" t="s">
        <v>672</v>
      </c>
      <c r="E2461" s="42" t="s">
        <v>4450</v>
      </c>
      <c r="F2461" s="42" t="s">
        <v>2329</v>
      </c>
      <c r="G2461" s="42"/>
      <c r="H2461" s="307">
        <v>1125658.226769815</v>
      </c>
      <c r="I2461" s="315">
        <v>869529.87577886891</v>
      </c>
      <c r="J2461" s="105">
        <v>0</v>
      </c>
      <c r="K2461" s="42">
        <v>0</v>
      </c>
      <c r="L2461" s="42" t="s">
        <v>4489</v>
      </c>
      <c r="M2461" s="50" t="s">
        <v>2382</v>
      </c>
      <c r="N2461" s="50" t="s">
        <v>5532</v>
      </c>
      <c r="O2461" s="137" t="s">
        <v>2384</v>
      </c>
      <c r="P2461" s="42" t="s">
        <v>64</v>
      </c>
      <c r="Q2461" s="42" t="s">
        <v>65</v>
      </c>
      <c r="R2461" s="42">
        <v>2</v>
      </c>
      <c r="S2461" s="137" t="s">
        <v>2254</v>
      </c>
      <c r="T2461" s="62">
        <v>16867538196.9</v>
      </c>
      <c r="U2461" s="62">
        <v>14487907740.719999</v>
      </c>
      <c r="Z2461" s="42" t="s">
        <v>68</v>
      </c>
      <c r="AJ2461" s="42"/>
      <c r="AW2461" s="42" t="s">
        <v>2412</v>
      </c>
      <c r="AX2461" s="42"/>
      <c r="AY2461" s="42"/>
      <c r="AZ2461" s="42"/>
      <c r="BA2461" s="42"/>
      <c r="BB2461" s="42"/>
      <c r="BN2461" s="128" t="s">
        <v>4578</v>
      </c>
      <c r="BO2461" s="58" t="str">
        <f t="shared" si="38"/>
        <v>境内资产</v>
      </c>
      <c r="BP2461" s="58" t="str">
        <f>IF(M2461="",VLOOKUP(D2461,Sheet4!$A$1:$B$92,2,0),VLOOKUP(Q2461,Sheet4!$A$1:$B$92,2,0))</f>
        <v>保险资产管理产品</v>
      </c>
    </row>
    <row r="2462" spans="1:68" s="58" customFormat="1" ht="12.75" customHeight="1">
      <c r="A2462" s="137" t="s">
        <v>2280</v>
      </c>
      <c r="B2462" s="50" t="s">
        <v>2330</v>
      </c>
      <c r="C2462" s="252" t="s">
        <v>5552</v>
      </c>
      <c r="D2462" s="257" t="s">
        <v>672</v>
      </c>
      <c r="E2462" s="42" t="s">
        <v>4451</v>
      </c>
      <c r="F2462" s="42" t="s">
        <v>2330</v>
      </c>
      <c r="G2462" s="42"/>
      <c r="H2462" s="307">
        <v>5321243.2010857854</v>
      </c>
      <c r="I2462" s="315">
        <v>3241382.1188983559</v>
      </c>
      <c r="J2462" s="105">
        <v>0</v>
      </c>
      <c r="K2462" s="42">
        <v>0</v>
      </c>
      <c r="L2462" s="42" t="s">
        <v>4489</v>
      </c>
      <c r="M2462" s="50" t="s">
        <v>2382</v>
      </c>
      <c r="N2462" s="50" t="s">
        <v>5532</v>
      </c>
      <c r="O2462" s="137" t="s">
        <v>2384</v>
      </c>
      <c r="P2462" s="42" t="s">
        <v>64</v>
      </c>
      <c r="Q2462" s="42" t="s">
        <v>65</v>
      </c>
      <c r="R2462" s="42">
        <v>2</v>
      </c>
      <c r="S2462" s="137" t="s">
        <v>2254</v>
      </c>
      <c r="T2462" s="62">
        <v>16867538196.9</v>
      </c>
      <c r="U2462" s="62">
        <v>14487907740.719999</v>
      </c>
      <c r="Z2462" s="42" t="s">
        <v>68</v>
      </c>
      <c r="AJ2462" s="42"/>
      <c r="AW2462" s="42" t="s">
        <v>2412</v>
      </c>
      <c r="AX2462" s="42"/>
      <c r="AY2462" s="42"/>
      <c r="AZ2462" s="42"/>
      <c r="BA2462" s="42"/>
      <c r="BB2462" s="42"/>
      <c r="BN2462" s="128" t="s">
        <v>4578</v>
      </c>
      <c r="BO2462" s="58" t="str">
        <f t="shared" si="38"/>
        <v>境内资产</v>
      </c>
      <c r="BP2462" s="58" t="str">
        <f>IF(M2462="",VLOOKUP(D2462,Sheet4!$A$1:$B$92,2,0),VLOOKUP(Q2462,Sheet4!$A$1:$B$92,2,0))</f>
        <v>保险资产管理产品</v>
      </c>
    </row>
    <row r="2463" spans="1:68" s="58" customFormat="1" ht="12.75" customHeight="1">
      <c r="A2463" s="137" t="s">
        <v>2281</v>
      </c>
      <c r="B2463" s="50" t="s">
        <v>2331</v>
      </c>
      <c r="C2463" s="252" t="s">
        <v>5552</v>
      </c>
      <c r="D2463" s="257" t="s">
        <v>672</v>
      </c>
      <c r="E2463" s="42" t="s">
        <v>2546</v>
      </c>
      <c r="F2463" s="42" t="s">
        <v>2331</v>
      </c>
      <c r="G2463" s="42"/>
      <c r="H2463" s="307">
        <v>2932624.0354556907</v>
      </c>
      <c r="I2463" s="315">
        <v>3297866.1181657445</v>
      </c>
      <c r="J2463" s="105">
        <v>0</v>
      </c>
      <c r="K2463" s="42">
        <v>0</v>
      </c>
      <c r="L2463" s="42" t="s">
        <v>4489</v>
      </c>
      <c r="M2463" s="50" t="s">
        <v>2382</v>
      </c>
      <c r="N2463" s="50" t="s">
        <v>5532</v>
      </c>
      <c r="O2463" s="137" t="s">
        <v>2384</v>
      </c>
      <c r="P2463" s="42" t="s">
        <v>64</v>
      </c>
      <c r="Q2463" s="42" t="s">
        <v>65</v>
      </c>
      <c r="R2463" s="42">
        <v>2</v>
      </c>
      <c r="S2463" s="137" t="s">
        <v>2254</v>
      </c>
      <c r="T2463" s="62">
        <v>16867538196.9</v>
      </c>
      <c r="U2463" s="62">
        <v>14487907740.719999</v>
      </c>
      <c r="Z2463" s="42" t="s">
        <v>68</v>
      </c>
      <c r="AJ2463" s="42"/>
      <c r="AW2463" s="42" t="s">
        <v>2412</v>
      </c>
      <c r="AX2463" s="42"/>
      <c r="AY2463" s="42"/>
      <c r="AZ2463" s="42"/>
      <c r="BA2463" s="42"/>
      <c r="BB2463" s="42"/>
      <c r="BN2463" s="128" t="s">
        <v>4578</v>
      </c>
      <c r="BO2463" s="58" t="str">
        <f t="shared" si="38"/>
        <v>境内资产</v>
      </c>
      <c r="BP2463" s="58" t="str">
        <f>IF(M2463="",VLOOKUP(D2463,Sheet4!$A$1:$B$92,2,0),VLOOKUP(Q2463,Sheet4!$A$1:$B$92,2,0))</f>
        <v>保险资产管理产品</v>
      </c>
    </row>
    <row r="2464" spans="1:68" s="58" customFormat="1" ht="12.75" customHeight="1">
      <c r="A2464" s="137" t="s">
        <v>2102</v>
      </c>
      <c r="B2464" s="50" t="s">
        <v>2332</v>
      </c>
      <c r="C2464" s="252" t="s">
        <v>5552</v>
      </c>
      <c r="D2464" s="257" t="s">
        <v>672</v>
      </c>
      <c r="E2464" s="42" t="s">
        <v>3651</v>
      </c>
      <c r="F2464" s="42" t="s">
        <v>2332</v>
      </c>
      <c r="G2464" s="42"/>
      <c r="H2464" s="307">
        <v>1566175.2356089633</v>
      </c>
      <c r="I2464" s="315">
        <v>1570510.9975741825</v>
      </c>
      <c r="J2464" s="105">
        <v>0</v>
      </c>
      <c r="K2464" s="42">
        <v>0</v>
      </c>
      <c r="L2464" s="42" t="s">
        <v>4489</v>
      </c>
      <c r="M2464" s="50" t="s">
        <v>2382</v>
      </c>
      <c r="N2464" s="50" t="s">
        <v>5532</v>
      </c>
      <c r="O2464" s="137" t="s">
        <v>2384</v>
      </c>
      <c r="P2464" s="42" t="s">
        <v>64</v>
      </c>
      <c r="Q2464" s="42" t="s">
        <v>65</v>
      </c>
      <c r="R2464" s="42">
        <v>2</v>
      </c>
      <c r="S2464" s="137" t="s">
        <v>2254</v>
      </c>
      <c r="T2464" s="62">
        <v>16867538196.9</v>
      </c>
      <c r="U2464" s="62">
        <v>14487907740.719999</v>
      </c>
      <c r="Z2464" s="42" t="s">
        <v>280</v>
      </c>
      <c r="AJ2464" s="42"/>
      <c r="AW2464" s="42" t="s">
        <v>2412</v>
      </c>
      <c r="AX2464" s="42"/>
      <c r="AY2464" s="42"/>
      <c r="AZ2464" s="42"/>
      <c r="BA2464" s="42"/>
      <c r="BB2464" s="42"/>
      <c r="BN2464" s="128" t="s">
        <v>4578</v>
      </c>
      <c r="BO2464" s="58" t="str">
        <f t="shared" si="38"/>
        <v>境内资产</v>
      </c>
      <c r="BP2464" s="58" t="str">
        <f>IF(M2464="",VLOOKUP(D2464,Sheet4!$A$1:$B$92,2,0),VLOOKUP(Q2464,Sheet4!$A$1:$B$92,2,0))</f>
        <v>保险资产管理产品</v>
      </c>
    </row>
    <row r="2465" spans="1:68" s="58" customFormat="1" ht="12.75" customHeight="1">
      <c r="A2465" s="137" t="s">
        <v>2282</v>
      </c>
      <c r="B2465" s="50" t="s">
        <v>2333</v>
      </c>
      <c r="C2465" s="252" t="s">
        <v>5552</v>
      </c>
      <c r="D2465" s="257" t="s">
        <v>672</v>
      </c>
      <c r="E2465" s="42" t="s">
        <v>3677</v>
      </c>
      <c r="F2465" s="42" t="s">
        <v>2333</v>
      </c>
      <c r="G2465" s="42"/>
      <c r="H2465" s="307">
        <v>7808580.9693888733</v>
      </c>
      <c r="I2465" s="315">
        <v>6565577.2713703224</v>
      </c>
      <c r="J2465" s="105">
        <v>0</v>
      </c>
      <c r="K2465" s="42">
        <v>0</v>
      </c>
      <c r="L2465" s="42" t="s">
        <v>4489</v>
      </c>
      <c r="M2465" s="50" t="s">
        <v>2382</v>
      </c>
      <c r="N2465" s="50" t="s">
        <v>5532</v>
      </c>
      <c r="O2465" s="137" t="s">
        <v>2384</v>
      </c>
      <c r="P2465" s="42" t="s">
        <v>64</v>
      </c>
      <c r="Q2465" s="42" t="s">
        <v>65</v>
      </c>
      <c r="R2465" s="42">
        <v>2</v>
      </c>
      <c r="S2465" s="137" t="s">
        <v>2254</v>
      </c>
      <c r="T2465" s="62">
        <v>16867538196.9</v>
      </c>
      <c r="U2465" s="62">
        <v>14487907740.719999</v>
      </c>
      <c r="Z2465" s="42" t="s">
        <v>280</v>
      </c>
      <c r="AJ2465" s="42"/>
      <c r="AW2465" s="42" t="s">
        <v>2412</v>
      </c>
      <c r="AX2465" s="42"/>
      <c r="AY2465" s="42"/>
      <c r="AZ2465" s="42"/>
      <c r="BA2465" s="42"/>
      <c r="BB2465" s="42"/>
      <c r="BN2465" s="128" t="s">
        <v>4578</v>
      </c>
      <c r="BO2465" s="58" t="str">
        <f t="shared" si="38"/>
        <v>境内资产</v>
      </c>
      <c r="BP2465" s="58" t="str">
        <f>IF(M2465="",VLOOKUP(D2465,Sheet4!$A$1:$B$92,2,0),VLOOKUP(Q2465,Sheet4!$A$1:$B$92,2,0))</f>
        <v>保险资产管理产品</v>
      </c>
    </row>
    <row r="2466" spans="1:68" s="58" customFormat="1" ht="12.75" customHeight="1">
      <c r="A2466" s="137" t="s">
        <v>2283</v>
      </c>
      <c r="B2466" s="50" t="s">
        <v>2334</v>
      </c>
      <c r="C2466" s="252" t="s">
        <v>5552</v>
      </c>
      <c r="D2466" s="257" t="s">
        <v>678</v>
      </c>
      <c r="E2466" s="42" t="s">
        <v>4452</v>
      </c>
      <c r="F2466" s="42" t="s">
        <v>2334</v>
      </c>
      <c r="G2466" s="42"/>
      <c r="H2466" s="307">
        <v>695387.85910671519</v>
      </c>
      <c r="I2466" s="315">
        <v>553784.87761444831</v>
      </c>
      <c r="J2466" s="105">
        <v>0</v>
      </c>
      <c r="K2466" s="42">
        <v>0</v>
      </c>
      <c r="L2466" s="42" t="s">
        <v>4489</v>
      </c>
      <c r="M2466" s="50" t="s">
        <v>2382</v>
      </c>
      <c r="N2466" s="50" t="s">
        <v>5532</v>
      </c>
      <c r="O2466" s="137" t="s">
        <v>2384</v>
      </c>
      <c r="P2466" s="42" t="s">
        <v>64</v>
      </c>
      <c r="Q2466" s="42" t="s">
        <v>65</v>
      </c>
      <c r="R2466" s="42">
        <v>2</v>
      </c>
      <c r="S2466" s="137" t="s">
        <v>2254</v>
      </c>
      <c r="T2466" s="62">
        <v>16867538196.9</v>
      </c>
      <c r="U2466" s="62">
        <v>14487907740.719999</v>
      </c>
      <c r="Z2466" s="42" t="s">
        <v>68</v>
      </c>
      <c r="AJ2466" s="42"/>
      <c r="AW2466" s="42" t="s">
        <v>2412</v>
      </c>
      <c r="AX2466" s="42"/>
      <c r="AY2466" s="42"/>
      <c r="AZ2466" s="42"/>
      <c r="BA2466" s="42"/>
      <c r="BB2466" s="42"/>
      <c r="BN2466" s="128" t="s">
        <v>4578</v>
      </c>
      <c r="BO2466" s="58" t="str">
        <f t="shared" si="38"/>
        <v>境内资产</v>
      </c>
      <c r="BP2466" s="58" t="str">
        <f>IF(M2466="",VLOOKUP(D2466,Sheet4!$A$1:$B$92,2,0),VLOOKUP(Q2466,Sheet4!$A$1:$B$92,2,0))</f>
        <v>保险资产管理产品</v>
      </c>
    </row>
    <row r="2467" spans="1:68" s="58" customFormat="1" ht="12.75" customHeight="1">
      <c r="A2467" s="137" t="s">
        <v>2284</v>
      </c>
      <c r="B2467" s="50" t="s">
        <v>2335</v>
      </c>
      <c r="C2467" s="252" t="s">
        <v>5552</v>
      </c>
      <c r="D2467" s="257" t="s">
        <v>678</v>
      </c>
      <c r="E2467" s="42" t="s">
        <v>4453</v>
      </c>
      <c r="F2467" s="42" t="s">
        <v>2335</v>
      </c>
      <c r="G2467" s="42"/>
      <c r="H2467" s="307">
        <v>3135674.1561498279</v>
      </c>
      <c r="I2467" s="315">
        <v>2631919.3004892375</v>
      </c>
      <c r="J2467" s="105">
        <v>0</v>
      </c>
      <c r="K2467" s="42">
        <v>0</v>
      </c>
      <c r="L2467" s="42" t="s">
        <v>4489</v>
      </c>
      <c r="M2467" s="50" t="s">
        <v>2382</v>
      </c>
      <c r="N2467" s="50" t="s">
        <v>5532</v>
      </c>
      <c r="O2467" s="137" t="s">
        <v>2384</v>
      </c>
      <c r="P2467" s="42" t="s">
        <v>64</v>
      </c>
      <c r="Q2467" s="42" t="s">
        <v>65</v>
      </c>
      <c r="R2467" s="42">
        <v>2</v>
      </c>
      <c r="S2467" s="137" t="s">
        <v>2254</v>
      </c>
      <c r="T2467" s="62">
        <v>16867538196.9</v>
      </c>
      <c r="U2467" s="62">
        <v>14487907740.719999</v>
      </c>
      <c r="Z2467" s="42" t="s">
        <v>68</v>
      </c>
      <c r="AJ2467" s="42"/>
      <c r="AW2467" s="42" t="s">
        <v>2412</v>
      </c>
      <c r="AX2467" s="42"/>
      <c r="AY2467" s="42"/>
      <c r="AZ2467" s="42"/>
      <c r="BA2467" s="42"/>
      <c r="BB2467" s="42"/>
      <c r="BN2467" s="128" t="s">
        <v>4578</v>
      </c>
      <c r="BO2467" s="58" t="str">
        <f t="shared" si="38"/>
        <v>境内资产</v>
      </c>
      <c r="BP2467" s="58" t="str">
        <f>IF(M2467="",VLOOKUP(D2467,Sheet4!$A$1:$B$92,2,0),VLOOKUP(Q2467,Sheet4!$A$1:$B$92,2,0))</f>
        <v>保险资产管理产品</v>
      </c>
    </row>
    <row r="2468" spans="1:68" s="58" customFormat="1" ht="12.75" customHeight="1">
      <c r="A2468" s="137" t="s">
        <v>2285</v>
      </c>
      <c r="B2468" s="50" t="s">
        <v>2336</v>
      </c>
      <c r="C2468" s="252" t="s">
        <v>5552</v>
      </c>
      <c r="D2468" s="257" t="s">
        <v>678</v>
      </c>
      <c r="E2468" s="42" t="s">
        <v>4454</v>
      </c>
      <c r="F2468" s="42" t="s">
        <v>2336</v>
      </c>
      <c r="G2468" s="42"/>
      <c r="H2468" s="307">
        <v>2317275.9292116151</v>
      </c>
      <c r="I2468" s="315">
        <v>1131564.4049127677</v>
      </c>
      <c r="J2468" s="105">
        <v>0</v>
      </c>
      <c r="K2468" s="42">
        <v>0</v>
      </c>
      <c r="L2468" s="42" t="s">
        <v>4489</v>
      </c>
      <c r="M2468" s="50" t="s">
        <v>2382</v>
      </c>
      <c r="N2468" s="50" t="s">
        <v>5532</v>
      </c>
      <c r="O2468" s="137" t="s">
        <v>2384</v>
      </c>
      <c r="P2468" s="42" t="s">
        <v>64</v>
      </c>
      <c r="Q2468" s="42" t="s">
        <v>65</v>
      </c>
      <c r="R2468" s="42">
        <v>2</v>
      </c>
      <c r="S2468" s="137" t="s">
        <v>2254</v>
      </c>
      <c r="T2468" s="62">
        <v>16867538196.9</v>
      </c>
      <c r="U2468" s="62">
        <v>14487907740.719999</v>
      </c>
      <c r="Z2468" s="42" t="s">
        <v>68</v>
      </c>
      <c r="AJ2468" s="42"/>
      <c r="AW2468" s="42" t="s">
        <v>2412</v>
      </c>
      <c r="AX2468" s="42"/>
      <c r="AY2468" s="42"/>
      <c r="AZ2468" s="42"/>
      <c r="BA2468" s="42"/>
      <c r="BB2468" s="42"/>
      <c r="BN2468" s="128" t="s">
        <v>4578</v>
      </c>
      <c r="BO2468" s="58" t="str">
        <f t="shared" si="38"/>
        <v>境内资产</v>
      </c>
      <c r="BP2468" s="58" t="str">
        <f>IF(M2468="",VLOOKUP(D2468,Sheet4!$A$1:$B$92,2,0),VLOOKUP(Q2468,Sheet4!$A$1:$B$92,2,0))</f>
        <v>保险资产管理产品</v>
      </c>
    </row>
    <row r="2469" spans="1:68" s="58" customFormat="1" ht="12.75" customHeight="1">
      <c r="A2469" s="137" t="s">
        <v>2286</v>
      </c>
      <c r="B2469" s="50" t="s">
        <v>2337</v>
      </c>
      <c r="C2469" s="252" t="s">
        <v>5552</v>
      </c>
      <c r="D2469" s="257" t="s">
        <v>678</v>
      </c>
      <c r="E2469" s="42" t="s">
        <v>4455</v>
      </c>
      <c r="F2469" s="42" t="s">
        <v>2337</v>
      </c>
      <c r="G2469" s="42"/>
      <c r="H2469" s="307">
        <v>1885962.4933989409</v>
      </c>
      <c r="I2469" s="315">
        <v>958734.5850403501</v>
      </c>
      <c r="J2469" s="105">
        <v>0</v>
      </c>
      <c r="K2469" s="42">
        <v>0</v>
      </c>
      <c r="L2469" s="42" t="s">
        <v>4489</v>
      </c>
      <c r="M2469" s="50" t="s">
        <v>2382</v>
      </c>
      <c r="N2469" s="50" t="s">
        <v>5532</v>
      </c>
      <c r="O2469" s="137" t="s">
        <v>2384</v>
      </c>
      <c r="P2469" s="42" t="s">
        <v>64</v>
      </c>
      <c r="Q2469" s="42" t="s">
        <v>65</v>
      </c>
      <c r="R2469" s="42">
        <v>2</v>
      </c>
      <c r="S2469" s="137" t="s">
        <v>2254</v>
      </c>
      <c r="T2469" s="62">
        <v>16867538196.9</v>
      </c>
      <c r="U2469" s="62">
        <v>14487907740.719999</v>
      </c>
      <c r="Z2469" s="42" t="s">
        <v>68</v>
      </c>
      <c r="AJ2469" s="42"/>
      <c r="AW2469" s="42" t="s">
        <v>2412</v>
      </c>
      <c r="AX2469" s="42"/>
      <c r="AY2469" s="42"/>
      <c r="AZ2469" s="42"/>
      <c r="BA2469" s="42"/>
      <c r="BB2469" s="42"/>
      <c r="BN2469" s="128" t="s">
        <v>4578</v>
      </c>
      <c r="BO2469" s="58" t="str">
        <f t="shared" si="38"/>
        <v>境内资产</v>
      </c>
      <c r="BP2469" s="58" t="str">
        <f>IF(M2469="",VLOOKUP(D2469,Sheet4!$A$1:$B$92,2,0),VLOOKUP(Q2469,Sheet4!$A$1:$B$92,2,0))</f>
        <v>保险资产管理产品</v>
      </c>
    </row>
    <row r="2470" spans="1:68" s="58" customFormat="1" ht="12.75" customHeight="1">
      <c r="A2470" s="137" t="s">
        <v>2287</v>
      </c>
      <c r="B2470" s="50" t="s">
        <v>2338</v>
      </c>
      <c r="C2470" s="252" t="s">
        <v>5552</v>
      </c>
      <c r="D2470" s="257" t="s">
        <v>678</v>
      </c>
      <c r="E2470" s="42" t="s">
        <v>4456</v>
      </c>
      <c r="F2470" s="42" t="s">
        <v>2338</v>
      </c>
      <c r="G2470" s="42"/>
      <c r="H2470" s="307">
        <v>4173643.1941388221</v>
      </c>
      <c r="I2470" s="315">
        <v>3106525.5391074121</v>
      </c>
      <c r="J2470" s="105">
        <v>0</v>
      </c>
      <c r="K2470" s="42">
        <v>0</v>
      </c>
      <c r="L2470" s="42" t="s">
        <v>4489</v>
      </c>
      <c r="M2470" s="50" t="s">
        <v>2382</v>
      </c>
      <c r="N2470" s="50" t="s">
        <v>5532</v>
      </c>
      <c r="O2470" s="137" t="s">
        <v>2384</v>
      </c>
      <c r="P2470" s="42" t="s">
        <v>64</v>
      </c>
      <c r="Q2470" s="42" t="s">
        <v>65</v>
      </c>
      <c r="R2470" s="42">
        <v>2</v>
      </c>
      <c r="S2470" s="137" t="s">
        <v>2254</v>
      </c>
      <c r="T2470" s="62">
        <v>16867538196.9</v>
      </c>
      <c r="U2470" s="62">
        <v>14487907740.719999</v>
      </c>
      <c r="Z2470" s="42" t="s">
        <v>68</v>
      </c>
      <c r="AJ2470" s="42"/>
      <c r="AW2470" s="42" t="s">
        <v>2412</v>
      </c>
      <c r="AX2470" s="42"/>
      <c r="AY2470" s="42"/>
      <c r="AZ2470" s="42"/>
      <c r="BA2470" s="42"/>
      <c r="BB2470" s="42"/>
      <c r="BN2470" s="128" t="s">
        <v>4578</v>
      </c>
      <c r="BO2470" s="58" t="str">
        <f t="shared" si="38"/>
        <v>境内资产</v>
      </c>
      <c r="BP2470" s="58" t="str">
        <f>IF(M2470="",VLOOKUP(D2470,Sheet4!$A$1:$B$92,2,0),VLOOKUP(Q2470,Sheet4!$A$1:$B$92,2,0))</f>
        <v>保险资产管理产品</v>
      </c>
    </row>
    <row r="2471" spans="1:68" s="58" customFormat="1" ht="12.75" customHeight="1">
      <c r="A2471" s="137" t="s">
        <v>2288</v>
      </c>
      <c r="B2471" s="50" t="s">
        <v>2339</v>
      </c>
      <c r="C2471" s="252" t="s">
        <v>5552</v>
      </c>
      <c r="D2471" s="257" t="s">
        <v>678</v>
      </c>
      <c r="E2471" s="42" t="s">
        <v>4457</v>
      </c>
      <c r="F2471" s="42" t="s">
        <v>2339</v>
      </c>
      <c r="G2471" s="42"/>
      <c r="H2471" s="307">
        <v>220062.64655345192</v>
      </c>
      <c r="I2471" s="315">
        <v>142554.14426390463</v>
      </c>
      <c r="J2471" s="105">
        <v>0</v>
      </c>
      <c r="K2471" s="42">
        <v>0</v>
      </c>
      <c r="L2471" s="42" t="s">
        <v>4489</v>
      </c>
      <c r="M2471" s="50" t="s">
        <v>2382</v>
      </c>
      <c r="N2471" s="50" t="s">
        <v>5532</v>
      </c>
      <c r="O2471" s="137" t="s">
        <v>2384</v>
      </c>
      <c r="P2471" s="42" t="s">
        <v>64</v>
      </c>
      <c r="Q2471" s="42" t="s">
        <v>65</v>
      </c>
      <c r="R2471" s="42">
        <v>2</v>
      </c>
      <c r="S2471" s="137" t="s">
        <v>2254</v>
      </c>
      <c r="T2471" s="62">
        <v>16867538196.9</v>
      </c>
      <c r="U2471" s="62">
        <v>14487907740.719999</v>
      </c>
      <c r="Z2471" s="42" t="s">
        <v>68</v>
      </c>
      <c r="AJ2471" s="42"/>
      <c r="AW2471" s="42" t="s">
        <v>2412</v>
      </c>
      <c r="AX2471" s="42"/>
      <c r="AY2471" s="42"/>
      <c r="AZ2471" s="42"/>
      <c r="BA2471" s="42"/>
      <c r="BB2471" s="42"/>
      <c r="BN2471" s="128" t="s">
        <v>4578</v>
      </c>
      <c r="BO2471" s="58" t="str">
        <f t="shared" si="38"/>
        <v>境内资产</v>
      </c>
      <c r="BP2471" s="58" t="str">
        <f>IF(M2471="",VLOOKUP(D2471,Sheet4!$A$1:$B$92,2,0),VLOOKUP(Q2471,Sheet4!$A$1:$B$92,2,0))</f>
        <v>保险资产管理产品</v>
      </c>
    </row>
    <row r="2472" spans="1:68" s="58" customFormat="1" ht="12.75" customHeight="1">
      <c r="A2472" s="137" t="s">
        <v>2289</v>
      </c>
      <c r="B2472" s="50" t="s">
        <v>2340</v>
      </c>
      <c r="C2472" s="252" t="s">
        <v>5552</v>
      </c>
      <c r="D2472" s="257" t="s">
        <v>689</v>
      </c>
      <c r="E2472" s="42" t="s">
        <v>4458</v>
      </c>
      <c r="F2472" s="42" t="s">
        <v>2340</v>
      </c>
      <c r="G2472" s="42"/>
      <c r="H2472" s="307">
        <v>1913614.344327024</v>
      </c>
      <c r="I2472" s="315">
        <v>1140757.5377757619</v>
      </c>
      <c r="J2472" s="105">
        <v>0</v>
      </c>
      <c r="K2472" s="42">
        <v>0</v>
      </c>
      <c r="L2472" s="42" t="s">
        <v>4489</v>
      </c>
      <c r="M2472" s="50" t="s">
        <v>2382</v>
      </c>
      <c r="N2472" s="50" t="s">
        <v>5532</v>
      </c>
      <c r="O2472" s="137" t="s">
        <v>2384</v>
      </c>
      <c r="P2472" s="42" t="s">
        <v>64</v>
      </c>
      <c r="Q2472" s="42" t="s">
        <v>65</v>
      </c>
      <c r="R2472" s="42">
        <v>2</v>
      </c>
      <c r="S2472" s="137" t="s">
        <v>2254</v>
      </c>
      <c r="T2472" s="62">
        <v>16867538196.9</v>
      </c>
      <c r="U2472" s="62">
        <v>14487907740.719999</v>
      </c>
      <c r="Z2472" s="42" t="s">
        <v>68</v>
      </c>
      <c r="AJ2472" s="42"/>
      <c r="AW2472" s="42" t="s">
        <v>2412</v>
      </c>
      <c r="AX2472" s="42"/>
      <c r="AY2472" s="42"/>
      <c r="AZ2472" s="42"/>
      <c r="BA2472" s="42"/>
      <c r="BB2472" s="42"/>
      <c r="BN2472" s="128" t="s">
        <v>4578</v>
      </c>
      <c r="BO2472" s="58" t="str">
        <f t="shared" si="38"/>
        <v>境内资产</v>
      </c>
      <c r="BP2472" s="58" t="str">
        <f>IF(M2472="",VLOOKUP(D2472,Sheet4!$A$1:$B$92,2,0),VLOOKUP(Q2472,Sheet4!$A$1:$B$92,2,0))</f>
        <v>保险资产管理产品</v>
      </c>
    </row>
    <row r="2473" spans="1:68" s="58" customFormat="1" ht="12.75" customHeight="1">
      <c r="A2473" s="137" t="s">
        <v>2290</v>
      </c>
      <c r="B2473" s="50" t="s">
        <v>2341</v>
      </c>
      <c r="C2473" s="252" t="s">
        <v>5552</v>
      </c>
      <c r="D2473" s="257" t="s">
        <v>689</v>
      </c>
      <c r="E2473" s="42" t="s">
        <v>4459</v>
      </c>
      <c r="F2473" s="42" t="s">
        <v>2341</v>
      </c>
      <c r="G2473" s="42"/>
      <c r="H2473" s="307">
        <v>2295521.1836649142</v>
      </c>
      <c r="I2473" s="315">
        <v>1042473.7788908409</v>
      </c>
      <c r="J2473" s="105">
        <v>0</v>
      </c>
      <c r="K2473" s="42">
        <v>0</v>
      </c>
      <c r="L2473" s="42" t="s">
        <v>4489</v>
      </c>
      <c r="M2473" s="50" t="s">
        <v>2382</v>
      </c>
      <c r="N2473" s="50" t="s">
        <v>5532</v>
      </c>
      <c r="O2473" s="137" t="s">
        <v>2384</v>
      </c>
      <c r="P2473" s="42" t="s">
        <v>64</v>
      </c>
      <c r="Q2473" s="42" t="s">
        <v>65</v>
      </c>
      <c r="R2473" s="42">
        <v>2</v>
      </c>
      <c r="S2473" s="137" t="s">
        <v>2254</v>
      </c>
      <c r="T2473" s="62">
        <v>16867538196.9</v>
      </c>
      <c r="U2473" s="62">
        <v>14487907740.719999</v>
      </c>
      <c r="Z2473" s="42" t="s">
        <v>68</v>
      </c>
      <c r="AJ2473" s="42"/>
      <c r="AW2473" s="42" t="s">
        <v>2412</v>
      </c>
      <c r="AX2473" s="42"/>
      <c r="AY2473" s="42"/>
      <c r="AZ2473" s="42"/>
      <c r="BA2473" s="42"/>
      <c r="BB2473" s="42"/>
      <c r="BN2473" s="128" t="s">
        <v>4578</v>
      </c>
      <c r="BO2473" s="58" t="str">
        <f t="shared" si="38"/>
        <v>境内资产</v>
      </c>
      <c r="BP2473" s="58" t="str">
        <f>IF(M2473="",VLOOKUP(D2473,Sheet4!$A$1:$B$92,2,0),VLOOKUP(Q2473,Sheet4!$A$1:$B$92,2,0))</f>
        <v>保险资产管理产品</v>
      </c>
    </row>
    <row r="2474" spans="1:68" s="58" customFormat="1" ht="12.75" customHeight="1">
      <c r="A2474" s="137" t="s">
        <v>2291</v>
      </c>
      <c r="B2474" s="50" t="s">
        <v>2342</v>
      </c>
      <c r="C2474" s="252" t="s">
        <v>5552</v>
      </c>
      <c r="D2474" s="257" t="s">
        <v>689</v>
      </c>
      <c r="E2474" s="42" t="s">
        <v>3211</v>
      </c>
      <c r="F2474" s="42" t="s">
        <v>2342</v>
      </c>
      <c r="G2474" s="42"/>
      <c r="H2474" s="307">
        <v>163201.96299378108</v>
      </c>
      <c r="I2474" s="315">
        <v>139403.13125188887</v>
      </c>
      <c r="J2474" s="105">
        <v>0</v>
      </c>
      <c r="K2474" s="42">
        <v>0</v>
      </c>
      <c r="L2474" s="42" t="s">
        <v>4489</v>
      </c>
      <c r="M2474" s="50" t="s">
        <v>2382</v>
      </c>
      <c r="N2474" s="50" t="s">
        <v>5532</v>
      </c>
      <c r="O2474" s="137" t="s">
        <v>2384</v>
      </c>
      <c r="P2474" s="42" t="s">
        <v>64</v>
      </c>
      <c r="Q2474" s="42" t="s">
        <v>65</v>
      </c>
      <c r="R2474" s="42">
        <v>2</v>
      </c>
      <c r="S2474" s="137" t="s">
        <v>2254</v>
      </c>
      <c r="T2474" s="62">
        <v>16867538196.9</v>
      </c>
      <c r="U2474" s="62">
        <v>14487907740.719999</v>
      </c>
      <c r="Z2474" s="42" t="s">
        <v>68</v>
      </c>
      <c r="AJ2474" s="42"/>
      <c r="AW2474" s="42" t="s">
        <v>2412</v>
      </c>
      <c r="AX2474" s="42"/>
      <c r="AY2474" s="42"/>
      <c r="AZ2474" s="42"/>
      <c r="BA2474" s="42"/>
      <c r="BB2474" s="42"/>
      <c r="BN2474" s="128" t="s">
        <v>4578</v>
      </c>
      <c r="BO2474" s="58" t="str">
        <f t="shared" si="38"/>
        <v>境内资产</v>
      </c>
      <c r="BP2474" s="58" t="str">
        <f>IF(M2474="",VLOOKUP(D2474,Sheet4!$A$1:$B$92,2,0),VLOOKUP(Q2474,Sheet4!$A$1:$B$92,2,0))</f>
        <v>保险资产管理产品</v>
      </c>
    </row>
    <row r="2475" spans="1:68" s="58" customFormat="1" ht="12.75" customHeight="1">
      <c r="A2475" s="137" t="s">
        <v>2292</v>
      </c>
      <c r="B2475" s="50" t="s">
        <v>2343</v>
      </c>
      <c r="C2475" s="252" t="s">
        <v>5552</v>
      </c>
      <c r="D2475" s="257" t="s">
        <v>689</v>
      </c>
      <c r="E2475" s="42" t="s">
        <v>3219</v>
      </c>
      <c r="F2475" s="42" t="s">
        <v>2343</v>
      </c>
      <c r="G2475" s="42"/>
      <c r="H2475" s="307">
        <v>2906121.740348469</v>
      </c>
      <c r="I2475" s="315">
        <v>2014322.2872136722</v>
      </c>
      <c r="J2475" s="105">
        <v>0</v>
      </c>
      <c r="K2475" s="42">
        <v>0</v>
      </c>
      <c r="L2475" s="42" t="s">
        <v>4489</v>
      </c>
      <c r="M2475" s="50" t="s">
        <v>2382</v>
      </c>
      <c r="N2475" s="50" t="s">
        <v>5532</v>
      </c>
      <c r="O2475" s="137" t="s">
        <v>2384</v>
      </c>
      <c r="P2475" s="42" t="s">
        <v>64</v>
      </c>
      <c r="Q2475" s="42" t="s">
        <v>65</v>
      </c>
      <c r="R2475" s="42">
        <v>2</v>
      </c>
      <c r="S2475" s="137" t="s">
        <v>2254</v>
      </c>
      <c r="T2475" s="62">
        <v>16867538196.9</v>
      </c>
      <c r="U2475" s="62">
        <v>14487907740.719999</v>
      </c>
      <c r="Z2475" s="42" t="s">
        <v>280</v>
      </c>
      <c r="AJ2475" s="42"/>
      <c r="AW2475" s="42" t="s">
        <v>2412</v>
      </c>
      <c r="AX2475" s="42"/>
      <c r="AY2475" s="42"/>
      <c r="AZ2475" s="42"/>
      <c r="BA2475" s="42"/>
      <c r="BB2475" s="42"/>
      <c r="BN2475" s="128" t="s">
        <v>4578</v>
      </c>
      <c r="BO2475" s="58" t="str">
        <f t="shared" si="38"/>
        <v>境内资产</v>
      </c>
      <c r="BP2475" s="58" t="str">
        <f>IF(M2475="",VLOOKUP(D2475,Sheet4!$A$1:$B$92,2,0),VLOOKUP(Q2475,Sheet4!$A$1:$B$92,2,0))</f>
        <v>保险资产管理产品</v>
      </c>
    </row>
    <row r="2476" spans="1:68" s="58" customFormat="1" ht="12.75" customHeight="1">
      <c r="A2476" s="137" t="s">
        <v>2293</v>
      </c>
      <c r="B2476" s="50" t="s">
        <v>2344</v>
      </c>
      <c r="C2476" s="252" t="s">
        <v>5552</v>
      </c>
      <c r="D2476" s="257" t="s">
        <v>689</v>
      </c>
      <c r="E2476" s="42" t="s">
        <v>3250</v>
      </c>
      <c r="F2476" s="42" t="s">
        <v>2344</v>
      </c>
      <c r="G2476" s="42"/>
      <c r="H2476" s="307">
        <v>1943357.7612377487</v>
      </c>
      <c r="I2476" s="315">
        <v>1830676.7973314147</v>
      </c>
      <c r="J2476" s="105">
        <v>0</v>
      </c>
      <c r="K2476" s="42">
        <v>0</v>
      </c>
      <c r="L2476" s="42" t="s">
        <v>4489</v>
      </c>
      <c r="M2476" s="50" t="s">
        <v>2382</v>
      </c>
      <c r="N2476" s="50" t="s">
        <v>5532</v>
      </c>
      <c r="O2476" s="137" t="s">
        <v>2384</v>
      </c>
      <c r="P2476" s="42" t="s">
        <v>64</v>
      </c>
      <c r="Q2476" s="42" t="s">
        <v>65</v>
      </c>
      <c r="R2476" s="42">
        <v>2</v>
      </c>
      <c r="S2476" s="137" t="s">
        <v>2254</v>
      </c>
      <c r="T2476" s="62">
        <v>16867538196.9</v>
      </c>
      <c r="U2476" s="62">
        <v>14487907740.719999</v>
      </c>
      <c r="Z2476" s="42" t="s">
        <v>68</v>
      </c>
      <c r="AJ2476" s="42"/>
      <c r="AW2476" s="42" t="s">
        <v>2412</v>
      </c>
      <c r="AX2476" s="42"/>
      <c r="AY2476" s="42"/>
      <c r="AZ2476" s="42"/>
      <c r="BA2476" s="42"/>
      <c r="BB2476" s="42"/>
      <c r="BN2476" s="128" t="s">
        <v>4578</v>
      </c>
      <c r="BO2476" s="58" t="str">
        <f t="shared" si="38"/>
        <v>境内资产</v>
      </c>
      <c r="BP2476" s="58" t="str">
        <f>IF(M2476="",VLOOKUP(D2476,Sheet4!$A$1:$B$92,2,0),VLOOKUP(Q2476,Sheet4!$A$1:$B$92,2,0))</f>
        <v>保险资产管理产品</v>
      </c>
    </row>
    <row r="2477" spans="1:68" s="58" customFormat="1" ht="12.75" customHeight="1">
      <c r="A2477" s="137" t="s">
        <v>2294</v>
      </c>
      <c r="B2477" s="50" t="s">
        <v>2345</v>
      </c>
      <c r="C2477" s="252" t="s">
        <v>5552</v>
      </c>
      <c r="D2477" s="257" t="s">
        <v>689</v>
      </c>
      <c r="E2477" s="42" t="s">
        <v>3510</v>
      </c>
      <c r="F2477" s="42" t="s">
        <v>2345</v>
      </c>
      <c r="G2477" s="42"/>
      <c r="H2477" s="307">
        <v>3474862.2819011766</v>
      </c>
      <c r="I2477" s="315">
        <v>2801443.8404598273</v>
      </c>
      <c r="J2477" s="105">
        <v>0</v>
      </c>
      <c r="K2477" s="42">
        <v>0</v>
      </c>
      <c r="L2477" s="42" t="s">
        <v>4489</v>
      </c>
      <c r="M2477" s="50" t="s">
        <v>2382</v>
      </c>
      <c r="N2477" s="50" t="s">
        <v>5532</v>
      </c>
      <c r="O2477" s="137" t="s">
        <v>2384</v>
      </c>
      <c r="P2477" s="42" t="s">
        <v>64</v>
      </c>
      <c r="Q2477" s="42" t="s">
        <v>65</v>
      </c>
      <c r="R2477" s="42">
        <v>2</v>
      </c>
      <c r="S2477" s="137" t="s">
        <v>2254</v>
      </c>
      <c r="T2477" s="62">
        <v>16867538196.9</v>
      </c>
      <c r="U2477" s="62">
        <v>14487907740.719999</v>
      </c>
      <c r="Z2477" s="42" t="s">
        <v>68</v>
      </c>
      <c r="AJ2477" s="42"/>
      <c r="AW2477" s="42" t="s">
        <v>2412</v>
      </c>
      <c r="AX2477" s="42"/>
      <c r="AY2477" s="42"/>
      <c r="AZ2477" s="42"/>
      <c r="BA2477" s="42"/>
      <c r="BB2477" s="42"/>
      <c r="BN2477" s="128" t="s">
        <v>4578</v>
      </c>
      <c r="BO2477" s="58" t="str">
        <f t="shared" si="38"/>
        <v>境内资产</v>
      </c>
      <c r="BP2477" s="58" t="str">
        <f>IF(M2477="",VLOOKUP(D2477,Sheet4!$A$1:$B$92,2,0),VLOOKUP(Q2477,Sheet4!$A$1:$B$92,2,0))</f>
        <v>保险资产管理产品</v>
      </c>
    </row>
    <row r="2478" spans="1:68" s="58" customFormat="1" ht="12.75" customHeight="1">
      <c r="A2478" s="137" t="s">
        <v>1975</v>
      </c>
      <c r="B2478" s="50" t="s">
        <v>1976</v>
      </c>
      <c r="C2478" s="252" t="s">
        <v>5552</v>
      </c>
      <c r="D2478" s="257" t="s">
        <v>672</v>
      </c>
      <c r="E2478" s="42" t="s">
        <v>3108</v>
      </c>
      <c r="F2478" s="42" t="s">
        <v>1976</v>
      </c>
      <c r="G2478" s="42"/>
      <c r="H2478" s="307">
        <v>4959.8362116215694</v>
      </c>
      <c r="I2478" s="315">
        <v>4959.8362116215694</v>
      </c>
      <c r="J2478" s="105">
        <v>0</v>
      </c>
      <c r="K2478" s="42">
        <v>0</v>
      </c>
      <c r="L2478" s="42" t="s">
        <v>4489</v>
      </c>
      <c r="M2478" s="50" t="s">
        <v>2382</v>
      </c>
      <c r="N2478" s="50" t="s">
        <v>5532</v>
      </c>
      <c r="O2478" s="137" t="s">
        <v>2384</v>
      </c>
      <c r="P2478" s="42" t="s">
        <v>64</v>
      </c>
      <c r="Q2478" s="42" t="s">
        <v>65</v>
      </c>
      <c r="R2478" s="42">
        <v>2</v>
      </c>
      <c r="S2478" s="137" t="s">
        <v>2254</v>
      </c>
      <c r="T2478" s="62">
        <v>16867538196.9</v>
      </c>
      <c r="U2478" s="62">
        <v>14487907740.719999</v>
      </c>
      <c r="Z2478" s="42" t="s">
        <v>68</v>
      </c>
      <c r="AJ2478" s="42"/>
      <c r="AW2478" s="42" t="s">
        <v>2412</v>
      </c>
      <c r="AX2478" s="42"/>
      <c r="AY2478" s="42"/>
      <c r="AZ2478" s="42"/>
      <c r="BA2478" s="42"/>
      <c r="BB2478" s="42"/>
      <c r="BN2478" s="128" t="s">
        <v>4578</v>
      </c>
      <c r="BO2478" s="58" t="str">
        <f t="shared" si="38"/>
        <v>境内资产</v>
      </c>
      <c r="BP2478" s="58" t="str">
        <f>IF(M2478="",VLOOKUP(D2478,Sheet4!$A$1:$B$92,2,0),VLOOKUP(Q2478,Sheet4!$A$1:$B$92,2,0))</f>
        <v>保险资产管理产品</v>
      </c>
    </row>
    <row r="2479" spans="1:68" s="58" customFormat="1" ht="12.75" customHeight="1">
      <c r="A2479" s="137" t="s">
        <v>2123</v>
      </c>
      <c r="B2479" s="50" t="s">
        <v>2346</v>
      </c>
      <c r="C2479" s="252" t="s">
        <v>5552</v>
      </c>
      <c r="D2479" s="257" t="s">
        <v>689</v>
      </c>
      <c r="E2479" s="42" t="s">
        <v>4368</v>
      </c>
      <c r="F2479" s="42" t="s">
        <v>2346</v>
      </c>
      <c r="G2479" s="42"/>
      <c r="H2479" s="307">
        <v>67836.469346320402</v>
      </c>
      <c r="I2479" s="315">
        <v>67836.469346320402</v>
      </c>
      <c r="J2479" s="105">
        <v>0</v>
      </c>
      <c r="K2479" s="42">
        <v>0</v>
      </c>
      <c r="L2479" s="42" t="s">
        <v>4489</v>
      </c>
      <c r="M2479" s="50" t="s">
        <v>2382</v>
      </c>
      <c r="N2479" s="50" t="s">
        <v>5532</v>
      </c>
      <c r="O2479" s="137" t="s">
        <v>2384</v>
      </c>
      <c r="P2479" s="42" t="s">
        <v>64</v>
      </c>
      <c r="Q2479" s="42" t="s">
        <v>65</v>
      </c>
      <c r="R2479" s="42">
        <v>2</v>
      </c>
      <c r="S2479" s="137" t="s">
        <v>2254</v>
      </c>
      <c r="T2479" s="62">
        <v>16867538196.9</v>
      </c>
      <c r="U2479" s="62">
        <v>14487907740.719999</v>
      </c>
      <c r="Z2479" s="42" t="s">
        <v>68</v>
      </c>
      <c r="AJ2479" s="42"/>
      <c r="AW2479" s="42" t="s">
        <v>2412</v>
      </c>
      <c r="AX2479" s="42"/>
      <c r="AY2479" s="42"/>
      <c r="AZ2479" s="42"/>
      <c r="BA2479" s="42"/>
      <c r="BB2479" s="42"/>
      <c r="BN2479" s="128" t="s">
        <v>4578</v>
      </c>
      <c r="BO2479" s="58" t="str">
        <f t="shared" si="38"/>
        <v>境内资产</v>
      </c>
      <c r="BP2479" s="58" t="str">
        <f>IF(M2479="",VLOOKUP(D2479,Sheet4!$A$1:$B$92,2,0),VLOOKUP(Q2479,Sheet4!$A$1:$B$92,2,0))</f>
        <v>保险资产管理产品</v>
      </c>
    </row>
    <row r="2480" spans="1:68" s="58" customFormat="1" ht="12.75" customHeight="1">
      <c r="A2480" s="137" t="s">
        <v>1615</v>
      </c>
      <c r="B2480" s="50" t="s">
        <v>1616</v>
      </c>
      <c r="C2480" s="252" t="s">
        <v>5552</v>
      </c>
      <c r="D2480" s="257" t="s">
        <v>689</v>
      </c>
      <c r="E2480" s="42" t="s">
        <v>1617</v>
      </c>
      <c r="F2480" s="42" t="s">
        <v>1616</v>
      </c>
      <c r="G2480" s="42"/>
      <c r="H2480" s="307">
        <v>49216.437780121989</v>
      </c>
      <c r="I2480" s="315">
        <v>49216.437780121989</v>
      </c>
      <c r="J2480" s="105">
        <v>0</v>
      </c>
      <c r="K2480" s="42">
        <v>0</v>
      </c>
      <c r="L2480" s="42" t="s">
        <v>4489</v>
      </c>
      <c r="M2480" s="50" t="s">
        <v>2382</v>
      </c>
      <c r="N2480" s="50" t="s">
        <v>5532</v>
      </c>
      <c r="O2480" s="137" t="s">
        <v>2384</v>
      </c>
      <c r="P2480" s="42" t="s">
        <v>64</v>
      </c>
      <c r="Q2480" s="42" t="s">
        <v>65</v>
      </c>
      <c r="R2480" s="42">
        <v>2</v>
      </c>
      <c r="S2480" s="137" t="s">
        <v>2254</v>
      </c>
      <c r="T2480" s="62">
        <v>16867538196.9</v>
      </c>
      <c r="U2480" s="62">
        <v>14487907740.719999</v>
      </c>
      <c r="Z2480" s="42" t="s">
        <v>68</v>
      </c>
      <c r="AJ2480" s="42"/>
      <c r="AW2480" s="42" t="s">
        <v>2412</v>
      </c>
      <c r="AX2480" s="42"/>
      <c r="AY2480" s="42"/>
      <c r="AZ2480" s="42"/>
      <c r="BA2480" s="42"/>
      <c r="BB2480" s="42"/>
      <c r="BN2480" s="128" t="s">
        <v>4578</v>
      </c>
      <c r="BO2480" s="58" t="str">
        <f t="shared" si="38"/>
        <v>境内资产</v>
      </c>
      <c r="BP2480" s="58" t="str">
        <f>IF(M2480="",VLOOKUP(D2480,Sheet4!$A$1:$B$92,2,0),VLOOKUP(Q2480,Sheet4!$A$1:$B$92,2,0))</f>
        <v>保险资产管理产品</v>
      </c>
    </row>
    <row r="2481" spans="1:68" s="58" customFormat="1" ht="12.75" customHeight="1">
      <c r="A2481" s="137" t="s">
        <v>1654</v>
      </c>
      <c r="B2481" s="50" t="s">
        <v>1655</v>
      </c>
      <c r="C2481" s="252" t="s">
        <v>5552</v>
      </c>
      <c r="D2481" s="257" t="s">
        <v>672</v>
      </c>
      <c r="E2481" s="42" t="s">
        <v>1656</v>
      </c>
      <c r="F2481" s="42" t="s">
        <v>1655</v>
      </c>
      <c r="G2481" s="42"/>
      <c r="H2481" s="307">
        <v>90547.957063689319</v>
      </c>
      <c r="I2481" s="315">
        <v>122407.42343795038</v>
      </c>
      <c r="J2481" s="105">
        <v>0</v>
      </c>
      <c r="K2481" s="42">
        <v>0</v>
      </c>
      <c r="L2481" s="42" t="s">
        <v>4489</v>
      </c>
      <c r="M2481" s="50" t="s">
        <v>2382</v>
      </c>
      <c r="N2481" s="50" t="s">
        <v>5532</v>
      </c>
      <c r="O2481" s="137" t="s">
        <v>2384</v>
      </c>
      <c r="P2481" s="42" t="s">
        <v>64</v>
      </c>
      <c r="Q2481" s="42" t="s">
        <v>65</v>
      </c>
      <c r="R2481" s="42">
        <v>2</v>
      </c>
      <c r="S2481" s="137" t="s">
        <v>2254</v>
      </c>
      <c r="T2481" s="62">
        <v>16867538196.9</v>
      </c>
      <c r="U2481" s="62">
        <v>14487907740.719999</v>
      </c>
      <c r="Z2481" s="42" t="s">
        <v>68</v>
      </c>
      <c r="AJ2481" s="42"/>
      <c r="AW2481" s="42" t="s">
        <v>2412</v>
      </c>
      <c r="AX2481" s="42"/>
      <c r="AY2481" s="42"/>
      <c r="AZ2481" s="42"/>
      <c r="BA2481" s="42"/>
      <c r="BB2481" s="42"/>
      <c r="BN2481" s="128" t="s">
        <v>4578</v>
      </c>
      <c r="BO2481" s="58" t="str">
        <f t="shared" si="38"/>
        <v>境内资产</v>
      </c>
      <c r="BP2481" s="58" t="str">
        <f>IF(M2481="",VLOOKUP(D2481,Sheet4!$A$1:$B$92,2,0),VLOOKUP(Q2481,Sheet4!$A$1:$B$92,2,0))</f>
        <v>保险资产管理产品</v>
      </c>
    </row>
    <row r="2482" spans="1:68" s="58" customFormat="1" ht="12.75" customHeight="1">
      <c r="A2482" s="137" t="s">
        <v>1734</v>
      </c>
      <c r="B2482" s="50" t="s">
        <v>1735</v>
      </c>
      <c r="C2482" s="252" t="s">
        <v>5552</v>
      </c>
      <c r="D2482" s="257" t="s">
        <v>678</v>
      </c>
      <c r="E2482" s="42" t="s">
        <v>1736</v>
      </c>
      <c r="F2482" s="42" t="s">
        <v>1735</v>
      </c>
      <c r="G2482" s="42"/>
      <c r="H2482" s="307">
        <v>19468.080256660654</v>
      </c>
      <c r="I2482" s="315">
        <v>8635.7419169819168</v>
      </c>
      <c r="J2482" s="105">
        <v>0</v>
      </c>
      <c r="K2482" s="42">
        <v>0</v>
      </c>
      <c r="L2482" s="42" t="s">
        <v>4489</v>
      </c>
      <c r="M2482" s="50" t="s">
        <v>2382</v>
      </c>
      <c r="N2482" s="50" t="s">
        <v>5532</v>
      </c>
      <c r="O2482" s="137" t="s">
        <v>2384</v>
      </c>
      <c r="P2482" s="42" t="s">
        <v>64</v>
      </c>
      <c r="Q2482" s="42" t="s">
        <v>65</v>
      </c>
      <c r="R2482" s="42">
        <v>2</v>
      </c>
      <c r="S2482" s="137" t="s">
        <v>2254</v>
      </c>
      <c r="T2482" s="62">
        <v>16867538196.9</v>
      </c>
      <c r="U2482" s="62">
        <v>14487907740.719999</v>
      </c>
      <c r="Z2482" s="42" t="s">
        <v>68</v>
      </c>
      <c r="AJ2482" s="42"/>
      <c r="AW2482" s="42" t="s">
        <v>2412</v>
      </c>
      <c r="AX2482" s="42"/>
      <c r="AY2482" s="42"/>
      <c r="AZ2482" s="42"/>
      <c r="BA2482" s="42"/>
      <c r="BB2482" s="42"/>
      <c r="BN2482" s="128" t="s">
        <v>4578</v>
      </c>
      <c r="BO2482" s="58" t="str">
        <f t="shared" si="38"/>
        <v>境内资产</v>
      </c>
      <c r="BP2482" s="58" t="str">
        <f>IF(M2482="",VLOOKUP(D2482,Sheet4!$A$1:$B$92,2,0),VLOOKUP(Q2482,Sheet4!$A$1:$B$92,2,0))</f>
        <v>保险资产管理产品</v>
      </c>
    </row>
    <row r="2483" spans="1:68" s="58" customFormat="1" ht="12.75" customHeight="1">
      <c r="A2483" s="137" t="s">
        <v>1743</v>
      </c>
      <c r="B2483" s="50" t="s">
        <v>1744</v>
      </c>
      <c r="C2483" s="252" t="s">
        <v>5552</v>
      </c>
      <c r="D2483" s="257" t="s">
        <v>678</v>
      </c>
      <c r="E2483" s="42" t="s">
        <v>1745</v>
      </c>
      <c r="F2483" s="42" t="s">
        <v>1744</v>
      </c>
      <c r="G2483" s="42"/>
      <c r="H2483" s="307">
        <v>14618.624320300036</v>
      </c>
      <c r="I2483" s="315">
        <v>9955.723924666645</v>
      </c>
      <c r="J2483" s="105">
        <v>0</v>
      </c>
      <c r="K2483" s="42">
        <v>0</v>
      </c>
      <c r="L2483" s="42" t="s">
        <v>4489</v>
      </c>
      <c r="M2483" s="50" t="s">
        <v>2382</v>
      </c>
      <c r="N2483" s="50" t="s">
        <v>5532</v>
      </c>
      <c r="O2483" s="137" t="s">
        <v>2384</v>
      </c>
      <c r="P2483" s="42" t="s">
        <v>64</v>
      </c>
      <c r="Q2483" s="42" t="s">
        <v>65</v>
      </c>
      <c r="R2483" s="42">
        <v>2</v>
      </c>
      <c r="S2483" s="137" t="s">
        <v>2254</v>
      </c>
      <c r="T2483" s="62">
        <v>16867538196.9</v>
      </c>
      <c r="U2483" s="62">
        <v>14487907740.719999</v>
      </c>
      <c r="Z2483" s="42" t="s">
        <v>68</v>
      </c>
      <c r="AJ2483" s="42"/>
      <c r="AW2483" s="42" t="s">
        <v>2412</v>
      </c>
      <c r="AX2483" s="42"/>
      <c r="AY2483" s="42"/>
      <c r="AZ2483" s="42"/>
      <c r="BA2483" s="42"/>
      <c r="BB2483" s="42"/>
      <c r="BN2483" s="128" t="s">
        <v>4578</v>
      </c>
      <c r="BO2483" s="58" t="str">
        <f t="shared" si="38"/>
        <v>境内资产</v>
      </c>
      <c r="BP2483" s="58" t="str">
        <f>IF(M2483="",VLOOKUP(D2483,Sheet4!$A$1:$B$92,2,0),VLOOKUP(Q2483,Sheet4!$A$1:$B$92,2,0))</f>
        <v>保险资产管理产品</v>
      </c>
    </row>
    <row r="2484" spans="1:68" s="58" customFormat="1" ht="12.75" customHeight="1">
      <c r="A2484" s="137" t="s">
        <v>2011</v>
      </c>
      <c r="B2484" s="50" t="s">
        <v>2012</v>
      </c>
      <c r="C2484" s="252" t="s">
        <v>5552</v>
      </c>
      <c r="D2484" s="257" t="s">
        <v>678</v>
      </c>
      <c r="E2484" s="42" t="s">
        <v>2792</v>
      </c>
      <c r="F2484" s="42" t="s">
        <v>2012</v>
      </c>
      <c r="G2484" s="42"/>
      <c r="H2484" s="307">
        <v>8438.2072368400004</v>
      </c>
      <c r="I2484" s="315">
        <v>5519.2732699791295</v>
      </c>
      <c r="J2484" s="105">
        <v>0</v>
      </c>
      <c r="K2484" s="42">
        <v>0</v>
      </c>
      <c r="L2484" s="42" t="s">
        <v>4489</v>
      </c>
      <c r="M2484" s="50" t="s">
        <v>2382</v>
      </c>
      <c r="N2484" s="50" t="s">
        <v>5532</v>
      </c>
      <c r="O2484" s="137" t="s">
        <v>2384</v>
      </c>
      <c r="P2484" s="42" t="s">
        <v>64</v>
      </c>
      <c r="Q2484" s="42" t="s">
        <v>65</v>
      </c>
      <c r="R2484" s="42">
        <v>2</v>
      </c>
      <c r="S2484" s="137" t="s">
        <v>2254</v>
      </c>
      <c r="T2484" s="62">
        <v>16867538196.9</v>
      </c>
      <c r="U2484" s="62">
        <v>14487907740.719999</v>
      </c>
      <c r="Z2484" s="42" t="s">
        <v>68</v>
      </c>
      <c r="AJ2484" s="42"/>
      <c r="AW2484" s="42" t="s">
        <v>2412</v>
      </c>
      <c r="AX2484" s="42"/>
      <c r="AY2484" s="42"/>
      <c r="AZ2484" s="42"/>
      <c r="BA2484" s="42"/>
      <c r="BB2484" s="42"/>
      <c r="BN2484" s="128" t="s">
        <v>4578</v>
      </c>
      <c r="BO2484" s="58" t="str">
        <f t="shared" si="38"/>
        <v>境内资产</v>
      </c>
      <c r="BP2484" s="58" t="str">
        <f>IF(M2484="",VLOOKUP(D2484,Sheet4!$A$1:$B$92,2,0),VLOOKUP(Q2484,Sheet4!$A$1:$B$92,2,0))</f>
        <v>保险资产管理产品</v>
      </c>
    </row>
    <row r="2485" spans="1:68" s="58" customFormat="1" ht="12.75" customHeight="1">
      <c r="A2485" s="137" t="s">
        <v>2013</v>
      </c>
      <c r="B2485" s="50" t="s">
        <v>2014</v>
      </c>
      <c r="C2485" s="252" t="s">
        <v>5552</v>
      </c>
      <c r="D2485" s="257" t="s">
        <v>678</v>
      </c>
      <c r="E2485" s="42" t="s">
        <v>2793</v>
      </c>
      <c r="F2485" s="42" t="s">
        <v>2014</v>
      </c>
      <c r="G2485" s="42"/>
      <c r="H2485" s="307">
        <v>4136.2809830899196</v>
      </c>
      <c r="I2485" s="315">
        <v>4316.1192867025238</v>
      </c>
      <c r="J2485" s="105">
        <v>0</v>
      </c>
      <c r="K2485" s="42">
        <v>0</v>
      </c>
      <c r="L2485" s="42" t="s">
        <v>4489</v>
      </c>
      <c r="M2485" s="50" t="s">
        <v>2382</v>
      </c>
      <c r="N2485" s="50" t="s">
        <v>5532</v>
      </c>
      <c r="O2485" s="137" t="s">
        <v>2384</v>
      </c>
      <c r="P2485" s="42" t="s">
        <v>64</v>
      </c>
      <c r="Q2485" s="42" t="s">
        <v>65</v>
      </c>
      <c r="R2485" s="42">
        <v>2</v>
      </c>
      <c r="S2485" s="137" t="s">
        <v>2254</v>
      </c>
      <c r="T2485" s="62">
        <v>16867538196.9</v>
      </c>
      <c r="U2485" s="62">
        <v>14487907740.719999</v>
      </c>
      <c r="Z2485" s="42" t="s">
        <v>68</v>
      </c>
      <c r="AJ2485" s="42"/>
      <c r="AW2485" s="42" t="s">
        <v>2412</v>
      </c>
      <c r="AX2485" s="42"/>
      <c r="AY2485" s="42"/>
      <c r="AZ2485" s="42"/>
      <c r="BA2485" s="42"/>
      <c r="BB2485" s="42"/>
      <c r="BN2485" s="128" t="s">
        <v>4578</v>
      </c>
      <c r="BO2485" s="58" t="str">
        <f t="shared" si="38"/>
        <v>境内资产</v>
      </c>
      <c r="BP2485" s="58" t="str">
        <f>IF(M2485="",VLOOKUP(D2485,Sheet4!$A$1:$B$92,2,0),VLOOKUP(Q2485,Sheet4!$A$1:$B$92,2,0))</f>
        <v>保险资产管理产品</v>
      </c>
    </row>
    <row r="2486" spans="1:68" s="58" customFormat="1" ht="12.75" customHeight="1">
      <c r="A2486" s="137" t="s">
        <v>2019</v>
      </c>
      <c r="B2486" s="50" t="s">
        <v>2020</v>
      </c>
      <c r="C2486" s="252" t="s">
        <v>5552</v>
      </c>
      <c r="D2486" s="257" t="s">
        <v>678</v>
      </c>
      <c r="E2486" s="42" t="s">
        <v>2795</v>
      </c>
      <c r="F2486" s="42" t="s">
        <v>2020</v>
      </c>
      <c r="G2486" s="42"/>
      <c r="H2486" s="307">
        <v>1401.6568238941818</v>
      </c>
      <c r="I2486" s="315">
        <v>2942.4093631366413</v>
      </c>
      <c r="J2486" s="105">
        <v>0</v>
      </c>
      <c r="K2486" s="42">
        <v>0</v>
      </c>
      <c r="L2486" s="42" t="s">
        <v>4489</v>
      </c>
      <c r="M2486" s="50" t="s">
        <v>2382</v>
      </c>
      <c r="N2486" s="50" t="s">
        <v>5532</v>
      </c>
      <c r="O2486" s="137" t="s">
        <v>2384</v>
      </c>
      <c r="P2486" s="42" t="s">
        <v>64</v>
      </c>
      <c r="Q2486" s="42" t="s">
        <v>65</v>
      </c>
      <c r="R2486" s="42">
        <v>2</v>
      </c>
      <c r="S2486" s="137" t="s">
        <v>2254</v>
      </c>
      <c r="T2486" s="62">
        <v>16867538196.9</v>
      </c>
      <c r="U2486" s="62">
        <v>14487907740.719999</v>
      </c>
      <c r="Z2486" s="42" t="s">
        <v>68</v>
      </c>
      <c r="AJ2486" s="42"/>
      <c r="AW2486" s="42" t="s">
        <v>2412</v>
      </c>
      <c r="AX2486" s="42"/>
      <c r="AY2486" s="42"/>
      <c r="AZ2486" s="42"/>
      <c r="BA2486" s="42"/>
      <c r="BB2486" s="42"/>
      <c r="BN2486" s="128" t="s">
        <v>4578</v>
      </c>
      <c r="BO2486" s="58" t="str">
        <f t="shared" si="38"/>
        <v>境内资产</v>
      </c>
      <c r="BP2486" s="58" t="str">
        <f>IF(M2486="",VLOOKUP(D2486,Sheet4!$A$1:$B$92,2,0),VLOOKUP(Q2486,Sheet4!$A$1:$B$92,2,0))</f>
        <v>保险资产管理产品</v>
      </c>
    </row>
    <row r="2487" spans="1:68" s="58" customFormat="1" ht="12.75" customHeight="1">
      <c r="A2487" s="137" t="s">
        <v>1755</v>
      </c>
      <c r="B2487" s="50" t="s">
        <v>1756</v>
      </c>
      <c r="C2487" s="252" t="s">
        <v>5552</v>
      </c>
      <c r="D2487" s="257" t="s">
        <v>678</v>
      </c>
      <c r="E2487" s="42" t="s">
        <v>1757</v>
      </c>
      <c r="F2487" s="42" t="s">
        <v>1756</v>
      </c>
      <c r="G2487" s="42"/>
      <c r="H2487" s="307">
        <v>8641.580822943366</v>
      </c>
      <c r="I2487" s="315">
        <v>6883.7207922933476</v>
      </c>
      <c r="J2487" s="105">
        <v>0</v>
      </c>
      <c r="K2487" s="42">
        <v>0</v>
      </c>
      <c r="L2487" s="42" t="s">
        <v>4489</v>
      </c>
      <c r="M2487" s="50" t="s">
        <v>2382</v>
      </c>
      <c r="N2487" s="50" t="s">
        <v>5532</v>
      </c>
      <c r="O2487" s="137" t="s">
        <v>2384</v>
      </c>
      <c r="P2487" s="42" t="s">
        <v>64</v>
      </c>
      <c r="Q2487" s="42" t="s">
        <v>65</v>
      </c>
      <c r="R2487" s="42">
        <v>2</v>
      </c>
      <c r="S2487" s="137" t="s">
        <v>2254</v>
      </c>
      <c r="T2487" s="62">
        <v>16867538196.9</v>
      </c>
      <c r="U2487" s="62">
        <v>14487907740.719999</v>
      </c>
      <c r="Z2487" s="42" t="s">
        <v>68</v>
      </c>
      <c r="AJ2487" s="42"/>
      <c r="AW2487" s="42" t="s">
        <v>2412</v>
      </c>
      <c r="AX2487" s="42"/>
      <c r="AY2487" s="42"/>
      <c r="AZ2487" s="42"/>
      <c r="BA2487" s="42"/>
      <c r="BB2487" s="42"/>
      <c r="BN2487" s="128" t="s">
        <v>4578</v>
      </c>
      <c r="BO2487" s="58" t="str">
        <f t="shared" si="38"/>
        <v>境内资产</v>
      </c>
      <c r="BP2487" s="58" t="str">
        <f>IF(M2487="",VLOOKUP(D2487,Sheet4!$A$1:$B$92,2,0),VLOOKUP(Q2487,Sheet4!$A$1:$B$92,2,0))</f>
        <v>保险资产管理产品</v>
      </c>
    </row>
    <row r="2488" spans="1:68" s="58" customFormat="1" ht="12.75" customHeight="1">
      <c r="A2488" s="137" t="s">
        <v>1758</v>
      </c>
      <c r="B2488" s="50" t="s">
        <v>1759</v>
      </c>
      <c r="C2488" s="252" t="s">
        <v>5552</v>
      </c>
      <c r="D2488" s="257" t="s">
        <v>678</v>
      </c>
      <c r="E2488" s="42" t="s">
        <v>1760</v>
      </c>
      <c r="F2488" s="42" t="s">
        <v>1759</v>
      </c>
      <c r="G2488" s="42"/>
      <c r="H2488" s="307">
        <v>22072.681462078977</v>
      </c>
      <c r="I2488" s="315">
        <v>11667.751038778251</v>
      </c>
      <c r="J2488" s="105">
        <v>0</v>
      </c>
      <c r="K2488" s="42">
        <v>0</v>
      </c>
      <c r="L2488" s="42" t="s">
        <v>4489</v>
      </c>
      <c r="M2488" s="50" t="s">
        <v>2382</v>
      </c>
      <c r="N2488" s="50" t="s">
        <v>5532</v>
      </c>
      <c r="O2488" s="137" t="s">
        <v>2384</v>
      </c>
      <c r="P2488" s="42" t="s">
        <v>64</v>
      </c>
      <c r="Q2488" s="42" t="s">
        <v>65</v>
      </c>
      <c r="R2488" s="42">
        <v>2</v>
      </c>
      <c r="S2488" s="137" t="s">
        <v>2254</v>
      </c>
      <c r="T2488" s="62">
        <v>16867538196.9</v>
      </c>
      <c r="U2488" s="62">
        <v>14487907740.719999</v>
      </c>
      <c r="Z2488" s="42" t="s">
        <v>68</v>
      </c>
      <c r="AJ2488" s="42"/>
      <c r="AW2488" s="42" t="s">
        <v>2412</v>
      </c>
      <c r="AX2488" s="42"/>
      <c r="AY2488" s="42"/>
      <c r="AZ2488" s="42"/>
      <c r="BA2488" s="42"/>
      <c r="BB2488" s="42"/>
      <c r="BN2488" s="128" t="s">
        <v>4578</v>
      </c>
      <c r="BO2488" s="58" t="str">
        <f t="shared" si="38"/>
        <v>境内资产</v>
      </c>
      <c r="BP2488" s="58" t="str">
        <f>IF(M2488="",VLOOKUP(D2488,Sheet4!$A$1:$B$92,2,0),VLOOKUP(Q2488,Sheet4!$A$1:$B$92,2,0))</f>
        <v>保险资产管理产品</v>
      </c>
    </row>
    <row r="2489" spans="1:68" s="58" customFormat="1" ht="12.75" customHeight="1">
      <c r="A2489" s="137" t="s">
        <v>1761</v>
      </c>
      <c r="B2489" s="50" t="s">
        <v>1762</v>
      </c>
      <c r="C2489" s="252" t="s">
        <v>5552</v>
      </c>
      <c r="D2489" s="257" t="s">
        <v>678</v>
      </c>
      <c r="E2489" s="42" t="s">
        <v>1763</v>
      </c>
      <c r="F2489" s="42" t="s">
        <v>1762</v>
      </c>
      <c r="G2489" s="42"/>
      <c r="H2489" s="307">
        <v>3136.0214961967654</v>
      </c>
      <c r="I2489" s="315">
        <v>3691.2265953617543</v>
      </c>
      <c r="J2489" s="105">
        <v>0</v>
      </c>
      <c r="K2489" s="42">
        <v>0</v>
      </c>
      <c r="L2489" s="42" t="s">
        <v>4489</v>
      </c>
      <c r="M2489" s="50" t="s">
        <v>2382</v>
      </c>
      <c r="N2489" s="50" t="s">
        <v>5532</v>
      </c>
      <c r="O2489" s="137" t="s">
        <v>2384</v>
      </c>
      <c r="P2489" s="42" t="s">
        <v>64</v>
      </c>
      <c r="Q2489" s="42" t="s">
        <v>65</v>
      </c>
      <c r="R2489" s="42">
        <v>2</v>
      </c>
      <c r="S2489" s="137" t="s">
        <v>2254</v>
      </c>
      <c r="T2489" s="62">
        <v>16867538196.9</v>
      </c>
      <c r="U2489" s="62">
        <v>14487907740.719999</v>
      </c>
      <c r="Z2489" s="42" t="s">
        <v>68</v>
      </c>
      <c r="AJ2489" s="42"/>
      <c r="AW2489" s="42" t="s">
        <v>2412</v>
      </c>
      <c r="AX2489" s="42"/>
      <c r="AY2489" s="42"/>
      <c r="AZ2489" s="42"/>
      <c r="BA2489" s="42"/>
      <c r="BB2489" s="42"/>
      <c r="BN2489" s="128" t="s">
        <v>4578</v>
      </c>
      <c r="BO2489" s="58" t="str">
        <f t="shared" si="38"/>
        <v>境内资产</v>
      </c>
      <c r="BP2489" s="58" t="str">
        <f>IF(M2489="",VLOOKUP(D2489,Sheet4!$A$1:$B$92,2,0),VLOOKUP(Q2489,Sheet4!$A$1:$B$92,2,0))</f>
        <v>保险资产管理产品</v>
      </c>
    </row>
    <row r="2490" spans="1:68" s="58" customFormat="1" ht="12.75" customHeight="1">
      <c r="A2490" s="137" t="s">
        <v>1621</v>
      </c>
      <c r="B2490" s="50" t="s">
        <v>1622</v>
      </c>
      <c r="C2490" s="252" t="s">
        <v>5552</v>
      </c>
      <c r="D2490" s="257" t="s">
        <v>678</v>
      </c>
      <c r="E2490" s="42" t="s">
        <v>1623</v>
      </c>
      <c r="F2490" s="42" t="s">
        <v>1622</v>
      </c>
      <c r="G2490" s="42"/>
      <c r="H2490" s="307">
        <v>3238.9259756198958</v>
      </c>
      <c r="I2490" s="315">
        <v>3126.2999672968499</v>
      </c>
      <c r="J2490" s="105">
        <v>0</v>
      </c>
      <c r="K2490" s="42">
        <v>0</v>
      </c>
      <c r="L2490" s="42" t="s">
        <v>4489</v>
      </c>
      <c r="M2490" s="50" t="s">
        <v>2382</v>
      </c>
      <c r="N2490" s="50" t="s">
        <v>5532</v>
      </c>
      <c r="O2490" s="137" t="s">
        <v>2384</v>
      </c>
      <c r="P2490" s="42" t="s">
        <v>64</v>
      </c>
      <c r="Q2490" s="42" t="s">
        <v>65</v>
      </c>
      <c r="R2490" s="42">
        <v>2</v>
      </c>
      <c r="S2490" s="137" t="s">
        <v>2254</v>
      </c>
      <c r="T2490" s="62">
        <v>16867538196.9</v>
      </c>
      <c r="U2490" s="62">
        <v>14487907740.719999</v>
      </c>
      <c r="Z2490" s="42" t="s">
        <v>68</v>
      </c>
      <c r="AJ2490" s="42"/>
      <c r="AW2490" s="42" t="s">
        <v>2412</v>
      </c>
      <c r="AX2490" s="42"/>
      <c r="AY2490" s="42"/>
      <c r="AZ2490" s="42"/>
      <c r="BA2490" s="42"/>
      <c r="BB2490" s="42"/>
      <c r="BN2490" s="128" t="s">
        <v>4578</v>
      </c>
      <c r="BO2490" s="58" t="str">
        <f t="shared" si="38"/>
        <v>境内资产</v>
      </c>
      <c r="BP2490" s="58" t="str">
        <f>IF(M2490="",VLOOKUP(D2490,Sheet4!$A$1:$B$92,2,0),VLOOKUP(Q2490,Sheet4!$A$1:$B$92,2,0))</f>
        <v>保险资产管理产品</v>
      </c>
    </row>
    <row r="2491" spans="1:68" s="58" customFormat="1" ht="12.75" customHeight="1">
      <c r="A2491" s="137" t="s">
        <v>2035</v>
      </c>
      <c r="B2491" s="50" t="s">
        <v>2036</v>
      </c>
      <c r="C2491" s="252" t="s">
        <v>5552</v>
      </c>
      <c r="D2491" s="257" t="s">
        <v>678</v>
      </c>
      <c r="E2491" s="42" t="s">
        <v>4460</v>
      </c>
      <c r="F2491" s="42" t="s">
        <v>2036</v>
      </c>
      <c r="G2491" s="42"/>
      <c r="H2491" s="307">
        <v>34631.719038541676</v>
      </c>
      <c r="I2491" s="315">
        <v>27586.624858924071</v>
      </c>
      <c r="J2491" s="105">
        <v>0</v>
      </c>
      <c r="K2491" s="42">
        <v>0</v>
      </c>
      <c r="L2491" s="42" t="s">
        <v>4489</v>
      </c>
      <c r="M2491" s="50" t="s">
        <v>2382</v>
      </c>
      <c r="N2491" s="50" t="s">
        <v>5532</v>
      </c>
      <c r="O2491" s="137" t="s">
        <v>2384</v>
      </c>
      <c r="P2491" s="42" t="s">
        <v>64</v>
      </c>
      <c r="Q2491" s="42" t="s">
        <v>65</v>
      </c>
      <c r="R2491" s="42">
        <v>2</v>
      </c>
      <c r="S2491" s="137" t="s">
        <v>2254</v>
      </c>
      <c r="T2491" s="62">
        <v>16867538196.9</v>
      </c>
      <c r="U2491" s="62">
        <v>14487907740.719999</v>
      </c>
      <c r="Z2491" s="42" t="s">
        <v>68</v>
      </c>
      <c r="AJ2491" s="42"/>
      <c r="AW2491" s="42" t="s">
        <v>2412</v>
      </c>
      <c r="AX2491" s="42"/>
      <c r="AY2491" s="42"/>
      <c r="AZ2491" s="42"/>
      <c r="BA2491" s="42"/>
      <c r="BB2491" s="42"/>
      <c r="BN2491" s="128" t="s">
        <v>4578</v>
      </c>
      <c r="BO2491" s="58" t="str">
        <f t="shared" si="38"/>
        <v>境内资产</v>
      </c>
      <c r="BP2491" s="58" t="str">
        <f>IF(M2491="",VLOOKUP(D2491,Sheet4!$A$1:$B$92,2,0),VLOOKUP(Q2491,Sheet4!$A$1:$B$92,2,0))</f>
        <v>保险资产管理产品</v>
      </c>
    </row>
    <row r="2492" spans="1:68" s="58" customFormat="1" ht="12.75" customHeight="1">
      <c r="A2492" s="137" t="s">
        <v>1627</v>
      </c>
      <c r="B2492" s="50" t="s">
        <v>1628</v>
      </c>
      <c r="C2492" s="252" t="s">
        <v>5552</v>
      </c>
      <c r="D2492" s="257" t="s">
        <v>678</v>
      </c>
      <c r="E2492" s="42" t="s">
        <v>1629</v>
      </c>
      <c r="F2492" s="42" t="s">
        <v>1628</v>
      </c>
      <c r="G2492" s="42"/>
      <c r="H2492" s="307">
        <v>11424.273650703777</v>
      </c>
      <c r="I2492" s="315">
        <v>6172.7716100130792</v>
      </c>
      <c r="J2492" s="105">
        <v>0</v>
      </c>
      <c r="K2492" s="42">
        <v>0</v>
      </c>
      <c r="L2492" s="42" t="s">
        <v>4489</v>
      </c>
      <c r="M2492" s="50" t="s">
        <v>2382</v>
      </c>
      <c r="N2492" s="50" t="s">
        <v>5532</v>
      </c>
      <c r="O2492" s="137" t="s">
        <v>2384</v>
      </c>
      <c r="P2492" s="42" t="s">
        <v>64</v>
      </c>
      <c r="Q2492" s="42" t="s">
        <v>65</v>
      </c>
      <c r="R2492" s="42">
        <v>2</v>
      </c>
      <c r="S2492" s="137" t="s">
        <v>2254</v>
      </c>
      <c r="T2492" s="62">
        <v>16867538196.9</v>
      </c>
      <c r="U2492" s="62">
        <v>14487907740.719999</v>
      </c>
      <c r="Z2492" s="42" t="s">
        <v>68</v>
      </c>
      <c r="AJ2492" s="42"/>
      <c r="AW2492" s="42" t="s">
        <v>2412</v>
      </c>
      <c r="AX2492" s="42"/>
      <c r="AY2492" s="42"/>
      <c r="AZ2492" s="42"/>
      <c r="BA2492" s="42"/>
      <c r="BB2492" s="42"/>
      <c r="BN2492" s="128" t="s">
        <v>4578</v>
      </c>
      <c r="BO2492" s="58" t="str">
        <f t="shared" si="38"/>
        <v>境内资产</v>
      </c>
      <c r="BP2492" s="58" t="str">
        <f>IF(M2492="",VLOOKUP(D2492,Sheet4!$A$1:$B$92,2,0),VLOOKUP(Q2492,Sheet4!$A$1:$B$92,2,0))</f>
        <v>保险资产管理产品</v>
      </c>
    </row>
    <row r="2493" spans="1:68" s="58" customFormat="1" ht="12.75" customHeight="1">
      <c r="A2493" s="137" t="s">
        <v>1630</v>
      </c>
      <c r="B2493" s="50" t="s">
        <v>1631</v>
      </c>
      <c r="C2493" s="252" t="s">
        <v>5552</v>
      </c>
      <c r="D2493" s="257" t="s">
        <v>678</v>
      </c>
      <c r="E2493" s="42" t="s">
        <v>1632</v>
      </c>
      <c r="F2493" s="42" t="s">
        <v>1631</v>
      </c>
      <c r="G2493" s="42"/>
      <c r="H2493" s="307">
        <v>7021.0598453352741</v>
      </c>
      <c r="I2493" s="315">
        <v>4701.6667388030746</v>
      </c>
      <c r="J2493" s="105">
        <v>0</v>
      </c>
      <c r="K2493" s="42">
        <v>0</v>
      </c>
      <c r="L2493" s="42" t="s">
        <v>4489</v>
      </c>
      <c r="M2493" s="50" t="s">
        <v>2382</v>
      </c>
      <c r="N2493" s="50" t="s">
        <v>5532</v>
      </c>
      <c r="O2493" s="137" t="s">
        <v>2384</v>
      </c>
      <c r="P2493" s="42" t="s">
        <v>64</v>
      </c>
      <c r="Q2493" s="42" t="s">
        <v>65</v>
      </c>
      <c r="R2493" s="42">
        <v>2</v>
      </c>
      <c r="S2493" s="137" t="s">
        <v>2254</v>
      </c>
      <c r="T2493" s="62">
        <v>16867538196.9</v>
      </c>
      <c r="U2493" s="62">
        <v>14487907740.719999</v>
      </c>
      <c r="Z2493" s="42" t="s">
        <v>68</v>
      </c>
      <c r="AJ2493" s="42"/>
      <c r="AW2493" s="42" t="s">
        <v>2412</v>
      </c>
      <c r="AX2493" s="42"/>
      <c r="AY2493" s="42"/>
      <c r="AZ2493" s="42"/>
      <c r="BA2493" s="42"/>
      <c r="BB2493" s="42"/>
      <c r="BN2493" s="128" t="s">
        <v>4578</v>
      </c>
      <c r="BO2493" s="58" t="str">
        <f t="shared" si="38"/>
        <v>境内资产</v>
      </c>
      <c r="BP2493" s="58" t="str">
        <f>IF(M2493="",VLOOKUP(D2493,Sheet4!$A$1:$B$92,2,0),VLOOKUP(Q2493,Sheet4!$A$1:$B$92,2,0))</f>
        <v>保险资产管理产品</v>
      </c>
    </row>
    <row r="2494" spans="1:68" s="58" customFormat="1" ht="12.75" customHeight="1">
      <c r="A2494" s="137" t="s">
        <v>1633</v>
      </c>
      <c r="B2494" s="50" t="s">
        <v>1634</v>
      </c>
      <c r="C2494" s="252" t="s">
        <v>5552</v>
      </c>
      <c r="D2494" s="257" t="s">
        <v>678</v>
      </c>
      <c r="E2494" s="42" t="s">
        <v>1635</v>
      </c>
      <c r="F2494" s="42" t="s">
        <v>1634</v>
      </c>
      <c r="G2494" s="42"/>
      <c r="H2494" s="307">
        <v>21231.819117415445</v>
      </c>
      <c r="I2494" s="315">
        <v>9446.0523109651203</v>
      </c>
      <c r="J2494" s="105">
        <v>0</v>
      </c>
      <c r="K2494" s="42">
        <v>0</v>
      </c>
      <c r="L2494" s="42" t="s">
        <v>4489</v>
      </c>
      <c r="M2494" s="50" t="s">
        <v>2382</v>
      </c>
      <c r="N2494" s="50" t="s">
        <v>5532</v>
      </c>
      <c r="O2494" s="137" t="s">
        <v>2384</v>
      </c>
      <c r="P2494" s="42" t="s">
        <v>64</v>
      </c>
      <c r="Q2494" s="42" t="s">
        <v>65</v>
      </c>
      <c r="R2494" s="42">
        <v>2</v>
      </c>
      <c r="S2494" s="137" t="s">
        <v>2254</v>
      </c>
      <c r="T2494" s="62">
        <v>16867538196.9</v>
      </c>
      <c r="U2494" s="62">
        <v>14487907740.719999</v>
      </c>
      <c r="Z2494" s="42" t="s">
        <v>68</v>
      </c>
      <c r="AJ2494" s="42"/>
      <c r="AW2494" s="42" t="s">
        <v>2412</v>
      </c>
      <c r="AX2494" s="42"/>
      <c r="AY2494" s="42"/>
      <c r="AZ2494" s="42"/>
      <c r="BA2494" s="42"/>
      <c r="BB2494" s="42"/>
      <c r="BN2494" s="128" t="s">
        <v>4578</v>
      </c>
      <c r="BO2494" s="58" t="str">
        <f t="shared" si="38"/>
        <v>境内资产</v>
      </c>
      <c r="BP2494" s="58" t="str">
        <f>IF(M2494="",VLOOKUP(D2494,Sheet4!$A$1:$B$92,2,0),VLOOKUP(Q2494,Sheet4!$A$1:$B$92,2,0))</f>
        <v>保险资产管理产品</v>
      </c>
    </row>
    <row r="2495" spans="1:68" s="58" customFormat="1" ht="12.75" customHeight="1">
      <c r="A2495" s="137" t="s">
        <v>1764</v>
      </c>
      <c r="B2495" s="50" t="s">
        <v>1765</v>
      </c>
      <c r="C2495" s="252" t="s">
        <v>5552</v>
      </c>
      <c r="D2495" s="257" t="s">
        <v>678</v>
      </c>
      <c r="E2495" s="42" t="s">
        <v>1766</v>
      </c>
      <c r="F2495" s="42" t="s">
        <v>1765</v>
      </c>
      <c r="G2495" s="42"/>
      <c r="H2495" s="307">
        <v>8298.3429817326942</v>
      </c>
      <c r="I2495" s="315">
        <v>5785.6371732153157</v>
      </c>
      <c r="J2495" s="105">
        <v>0</v>
      </c>
      <c r="K2495" s="42">
        <v>0</v>
      </c>
      <c r="L2495" s="42" t="s">
        <v>4489</v>
      </c>
      <c r="M2495" s="50" t="s">
        <v>2382</v>
      </c>
      <c r="N2495" s="50" t="s">
        <v>5532</v>
      </c>
      <c r="O2495" s="137" t="s">
        <v>2384</v>
      </c>
      <c r="P2495" s="42" t="s">
        <v>64</v>
      </c>
      <c r="Q2495" s="42" t="s">
        <v>65</v>
      </c>
      <c r="R2495" s="42">
        <v>2</v>
      </c>
      <c r="S2495" s="137" t="s">
        <v>2254</v>
      </c>
      <c r="T2495" s="62">
        <v>16867538196.9</v>
      </c>
      <c r="U2495" s="62">
        <v>14487907740.719999</v>
      </c>
      <c r="Z2495" s="42" t="s">
        <v>68</v>
      </c>
      <c r="AJ2495" s="42"/>
      <c r="AW2495" s="42" t="s">
        <v>2412</v>
      </c>
      <c r="AX2495" s="42"/>
      <c r="AY2495" s="42"/>
      <c r="AZ2495" s="42"/>
      <c r="BA2495" s="42"/>
      <c r="BB2495" s="42"/>
      <c r="BN2495" s="128" t="s">
        <v>4578</v>
      </c>
      <c r="BO2495" s="58" t="str">
        <f t="shared" si="38"/>
        <v>境内资产</v>
      </c>
      <c r="BP2495" s="58" t="str">
        <f>IF(M2495="",VLOOKUP(D2495,Sheet4!$A$1:$B$92,2,0),VLOOKUP(Q2495,Sheet4!$A$1:$B$92,2,0))</f>
        <v>保险资产管理产品</v>
      </c>
    </row>
    <row r="2496" spans="1:68" s="58" customFormat="1" ht="12.75" customHeight="1">
      <c r="A2496" s="137" t="s">
        <v>1826</v>
      </c>
      <c r="B2496" s="50" t="s">
        <v>1827</v>
      </c>
      <c r="C2496" s="252" t="s">
        <v>5552</v>
      </c>
      <c r="D2496" s="257" t="s">
        <v>678</v>
      </c>
      <c r="E2496" s="42" t="s">
        <v>1828</v>
      </c>
      <c r="F2496" s="42" t="s">
        <v>1827</v>
      </c>
      <c r="G2496" s="42"/>
      <c r="H2496" s="307">
        <v>2679.7883483372816</v>
      </c>
      <c r="I2496" s="315">
        <v>1819.1336096198138</v>
      </c>
      <c r="J2496" s="105">
        <v>0</v>
      </c>
      <c r="K2496" s="42">
        <v>0</v>
      </c>
      <c r="L2496" s="42" t="s">
        <v>4489</v>
      </c>
      <c r="M2496" s="50" t="s">
        <v>2382</v>
      </c>
      <c r="N2496" s="50" t="s">
        <v>5532</v>
      </c>
      <c r="O2496" s="137" t="s">
        <v>2384</v>
      </c>
      <c r="P2496" s="42" t="s">
        <v>64</v>
      </c>
      <c r="Q2496" s="42" t="s">
        <v>65</v>
      </c>
      <c r="R2496" s="42">
        <v>2</v>
      </c>
      <c r="S2496" s="137" t="s">
        <v>2254</v>
      </c>
      <c r="T2496" s="62">
        <v>16867538196.9</v>
      </c>
      <c r="U2496" s="62">
        <v>14487907740.719999</v>
      </c>
      <c r="Z2496" s="42" t="s">
        <v>68</v>
      </c>
      <c r="AJ2496" s="42"/>
      <c r="AW2496" s="42" t="s">
        <v>2412</v>
      </c>
      <c r="AX2496" s="42"/>
      <c r="AY2496" s="42"/>
      <c r="AZ2496" s="42"/>
      <c r="BA2496" s="42"/>
      <c r="BB2496" s="42"/>
      <c r="BN2496" s="128" t="s">
        <v>4578</v>
      </c>
      <c r="BO2496" s="58" t="str">
        <f t="shared" si="38"/>
        <v>境内资产</v>
      </c>
      <c r="BP2496" s="58" t="str">
        <f>IF(M2496="",VLOOKUP(D2496,Sheet4!$A$1:$B$92,2,0),VLOOKUP(Q2496,Sheet4!$A$1:$B$92,2,0))</f>
        <v>保险资产管理产品</v>
      </c>
    </row>
    <row r="2497" spans="1:68" s="58" customFormat="1" ht="12.75" customHeight="1">
      <c r="A2497" s="137" t="s">
        <v>2245</v>
      </c>
      <c r="B2497" s="50" t="s">
        <v>2246</v>
      </c>
      <c r="C2497" s="252" t="s">
        <v>5552</v>
      </c>
      <c r="D2497" s="257" t="s">
        <v>678</v>
      </c>
      <c r="E2497" s="42" t="s">
        <v>2814</v>
      </c>
      <c r="F2497" s="42" t="s">
        <v>2246</v>
      </c>
      <c r="G2497" s="42"/>
      <c r="H2497" s="307">
        <v>13409.062512019585</v>
      </c>
      <c r="I2497" s="315">
        <v>5535.4425480262171</v>
      </c>
      <c r="J2497" s="105">
        <v>0</v>
      </c>
      <c r="K2497" s="42">
        <v>0</v>
      </c>
      <c r="L2497" s="42" t="s">
        <v>4489</v>
      </c>
      <c r="M2497" s="50" t="s">
        <v>2382</v>
      </c>
      <c r="N2497" s="50" t="s">
        <v>5532</v>
      </c>
      <c r="O2497" s="137" t="s">
        <v>2384</v>
      </c>
      <c r="P2497" s="42" t="s">
        <v>64</v>
      </c>
      <c r="Q2497" s="42" t="s">
        <v>65</v>
      </c>
      <c r="R2497" s="42">
        <v>2</v>
      </c>
      <c r="S2497" s="137" t="s">
        <v>2254</v>
      </c>
      <c r="T2497" s="62">
        <v>16867538196.9</v>
      </c>
      <c r="U2497" s="62">
        <v>14487907740.719999</v>
      </c>
      <c r="Z2497" s="42" t="s">
        <v>68</v>
      </c>
      <c r="AJ2497" s="42"/>
      <c r="AW2497" s="42" t="s">
        <v>2412</v>
      </c>
      <c r="AX2497" s="42"/>
      <c r="AY2497" s="42"/>
      <c r="AZ2497" s="42"/>
      <c r="BA2497" s="42"/>
      <c r="BB2497" s="42"/>
      <c r="BN2497" s="128" t="s">
        <v>4578</v>
      </c>
      <c r="BO2497" s="58" t="str">
        <f t="shared" si="38"/>
        <v>境内资产</v>
      </c>
      <c r="BP2497" s="58" t="str">
        <f>IF(M2497="",VLOOKUP(D2497,Sheet4!$A$1:$B$92,2,0),VLOOKUP(Q2497,Sheet4!$A$1:$B$92,2,0))</f>
        <v>保险资产管理产品</v>
      </c>
    </row>
    <row r="2498" spans="1:68" s="58" customFormat="1" ht="12.75" customHeight="1">
      <c r="A2498" s="137" t="s">
        <v>1639</v>
      </c>
      <c r="B2498" s="50" t="s">
        <v>1640</v>
      </c>
      <c r="C2498" s="252" t="s">
        <v>5552</v>
      </c>
      <c r="D2498" s="257" t="s">
        <v>678</v>
      </c>
      <c r="E2498" s="42" t="s">
        <v>1641</v>
      </c>
      <c r="F2498" s="42" t="s">
        <v>1640</v>
      </c>
      <c r="G2498" s="42"/>
      <c r="H2498" s="307">
        <v>4692.7736358771763</v>
      </c>
      <c r="I2498" s="315">
        <v>3203.8526157078804</v>
      </c>
      <c r="J2498" s="105">
        <v>0</v>
      </c>
      <c r="K2498" s="42">
        <v>0</v>
      </c>
      <c r="L2498" s="42" t="s">
        <v>4489</v>
      </c>
      <c r="M2498" s="50" t="s">
        <v>2382</v>
      </c>
      <c r="N2498" s="50" t="s">
        <v>5532</v>
      </c>
      <c r="O2498" s="137" t="s">
        <v>2384</v>
      </c>
      <c r="P2498" s="42" t="s">
        <v>64</v>
      </c>
      <c r="Q2498" s="42" t="s">
        <v>65</v>
      </c>
      <c r="R2498" s="42">
        <v>2</v>
      </c>
      <c r="S2498" s="137" t="s">
        <v>2254</v>
      </c>
      <c r="T2498" s="62">
        <v>16867538196.9</v>
      </c>
      <c r="U2498" s="62">
        <v>14487907740.719999</v>
      </c>
      <c r="Z2498" s="42" t="s">
        <v>68</v>
      </c>
      <c r="AJ2498" s="42"/>
      <c r="AW2498" s="42" t="s">
        <v>2412</v>
      </c>
      <c r="AX2498" s="42"/>
      <c r="AY2498" s="42"/>
      <c r="AZ2498" s="42"/>
      <c r="BA2498" s="42"/>
      <c r="BB2498" s="42"/>
      <c r="BN2498" s="128" t="s">
        <v>4578</v>
      </c>
      <c r="BO2498" s="58" t="str">
        <f t="shared" si="38"/>
        <v>境内资产</v>
      </c>
      <c r="BP2498" s="58" t="str">
        <f>IF(M2498="",VLOOKUP(D2498,Sheet4!$A$1:$B$92,2,0),VLOOKUP(Q2498,Sheet4!$A$1:$B$92,2,0))</f>
        <v>保险资产管理产品</v>
      </c>
    </row>
    <row r="2499" spans="1:68" s="58" customFormat="1" ht="12.75" customHeight="1">
      <c r="A2499" s="137" t="s">
        <v>1642</v>
      </c>
      <c r="B2499" s="50" t="s">
        <v>1643</v>
      </c>
      <c r="C2499" s="252" t="s">
        <v>5552</v>
      </c>
      <c r="D2499" s="257" t="s">
        <v>678</v>
      </c>
      <c r="E2499" s="42" t="s">
        <v>1644</v>
      </c>
      <c r="F2499" s="42" t="s">
        <v>1643</v>
      </c>
      <c r="G2499" s="42"/>
      <c r="H2499" s="307">
        <v>11192.733581483819</v>
      </c>
      <c r="I2499" s="315">
        <v>5467.1123767235258</v>
      </c>
      <c r="J2499" s="105">
        <v>0</v>
      </c>
      <c r="K2499" s="42">
        <v>0</v>
      </c>
      <c r="L2499" s="42" t="s">
        <v>4489</v>
      </c>
      <c r="M2499" s="50" t="s">
        <v>2382</v>
      </c>
      <c r="N2499" s="50" t="s">
        <v>5532</v>
      </c>
      <c r="O2499" s="137" t="s">
        <v>2384</v>
      </c>
      <c r="P2499" s="42" t="s">
        <v>64</v>
      </c>
      <c r="Q2499" s="42" t="s">
        <v>65</v>
      </c>
      <c r="R2499" s="42">
        <v>2</v>
      </c>
      <c r="S2499" s="137" t="s">
        <v>2254</v>
      </c>
      <c r="T2499" s="62">
        <v>16867538196.9</v>
      </c>
      <c r="U2499" s="62">
        <v>14487907740.719999</v>
      </c>
      <c r="Z2499" s="42" t="s">
        <v>68</v>
      </c>
      <c r="AJ2499" s="42"/>
      <c r="AW2499" s="42" t="s">
        <v>2412</v>
      </c>
      <c r="AX2499" s="42"/>
      <c r="AY2499" s="42"/>
      <c r="AZ2499" s="42"/>
      <c r="BA2499" s="42"/>
      <c r="BB2499" s="42"/>
      <c r="BN2499" s="128" t="s">
        <v>4578</v>
      </c>
      <c r="BO2499" s="58" t="str">
        <f t="shared" ref="BO2499:BO2562" si="39">IF(LEFT(D2499,2)="境外","境外资产","境内资产")</f>
        <v>境内资产</v>
      </c>
      <c r="BP2499" s="58" t="str">
        <f>IF(M2499="",VLOOKUP(D2499,Sheet4!$A$1:$B$92,2,0),VLOOKUP(Q2499,Sheet4!$A$1:$B$92,2,0))</f>
        <v>保险资产管理产品</v>
      </c>
    </row>
    <row r="2500" spans="1:68" s="58" customFormat="1" ht="12.75" customHeight="1">
      <c r="A2500" s="137" t="s">
        <v>2180</v>
      </c>
      <c r="B2500" s="50" t="s">
        <v>2347</v>
      </c>
      <c r="C2500" s="252" t="s">
        <v>5552</v>
      </c>
      <c r="D2500" s="257" t="s">
        <v>678</v>
      </c>
      <c r="E2500" s="42" t="s">
        <v>2815</v>
      </c>
      <c r="F2500" s="42" t="s">
        <v>2347</v>
      </c>
      <c r="G2500" s="42"/>
      <c r="H2500" s="307">
        <v>2084.9984610644228</v>
      </c>
      <c r="I2500" s="315">
        <v>1916.3588796548004</v>
      </c>
      <c r="J2500" s="105">
        <v>0</v>
      </c>
      <c r="K2500" s="42">
        <v>0</v>
      </c>
      <c r="L2500" s="42" t="s">
        <v>4489</v>
      </c>
      <c r="M2500" s="50" t="s">
        <v>2382</v>
      </c>
      <c r="N2500" s="50" t="s">
        <v>5532</v>
      </c>
      <c r="O2500" s="137" t="s">
        <v>2384</v>
      </c>
      <c r="P2500" s="42" t="s">
        <v>64</v>
      </c>
      <c r="Q2500" s="42" t="s">
        <v>65</v>
      </c>
      <c r="R2500" s="42">
        <v>2</v>
      </c>
      <c r="S2500" s="137" t="s">
        <v>2254</v>
      </c>
      <c r="T2500" s="62">
        <v>16867538196.9</v>
      </c>
      <c r="U2500" s="62">
        <v>14487907740.719999</v>
      </c>
      <c r="Z2500" s="42" t="s">
        <v>68</v>
      </c>
      <c r="AJ2500" s="42"/>
      <c r="AW2500" s="42" t="s">
        <v>2412</v>
      </c>
      <c r="AX2500" s="42"/>
      <c r="AY2500" s="42"/>
      <c r="AZ2500" s="42"/>
      <c r="BA2500" s="42"/>
      <c r="BB2500" s="42"/>
      <c r="BN2500" s="128" t="s">
        <v>4578</v>
      </c>
      <c r="BO2500" s="58" t="str">
        <f t="shared" si="39"/>
        <v>境内资产</v>
      </c>
      <c r="BP2500" s="58" t="str">
        <f>IF(M2500="",VLOOKUP(D2500,Sheet4!$A$1:$B$92,2,0),VLOOKUP(Q2500,Sheet4!$A$1:$B$92,2,0))</f>
        <v>保险资产管理产品</v>
      </c>
    </row>
    <row r="2501" spans="1:68" s="58" customFormat="1" ht="12.75" customHeight="1">
      <c r="A2501" s="137" t="s">
        <v>1767</v>
      </c>
      <c r="B2501" s="50" t="s">
        <v>1768</v>
      </c>
      <c r="C2501" s="252" t="s">
        <v>5552</v>
      </c>
      <c r="D2501" s="257" t="s">
        <v>678</v>
      </c>
      <c r="E2501" s="42" t="s">
        <v>1769</v>
      </c>
      <c r="F2501" s="42" t="s">
        <v>1768</v>
      </c>
      <c r="G2501" s="42"/>
      <c r="H2501" s="307">
        <v>5698.7722183734631</v>
      </c>
      <c r="I2501" s="315">
        <v>3135.4925012976937</v>
      </c>
      <c r="J2501" s="105">
        <v>0</v>
      </c>
      <c r="K2501" s="42">
        <v>0</v>
      </c>
      <c r="L2501" s="42" t="s">
        <v>4489</v>
      </c>
      <c r="M2501" s="50" t="s">
        <v>2382</v>
      </c>
      <c r="N2501" s="50" t="s">
        <v>5532</v>
      </c>
      <c r="O2501" s="137" t="s">
        <v>2384</v>
      </c>
      <c r="P2501" s="42" t="s">
        <v>64</v>
      </c>
      <c r="Q2501" s="42" t="s">
        <v>65</v>
      </c>
      <c r="R2501" s="42">
        <v>2</v>
      </c>
      <c r="S2501" s="137" t="s">
        <v>2254</v>
      </c>
      <c r="T2501" s="62">
        <v>16867538196.9</v>
      </c>
      <c r="U2501" s="62">
        <v>14487907740.719999</v>
      </c>
      <c r="Z2501" s="42" t="s">
        <v>68</v>
      </c>
      <c r="AJ2501" s="42"/>
      <c r="AW2501" s="42" t="s">
        <v>2412</v>
      </c>
      <c r="AX2501" s="42"/>
      <c r="AY2501" s="42"/>
      <c r="AZ2501" s="42"/>
      <c r="BA2501" s="42"/>
      <c r="BB2501" s="42"/>
      <c r="BN2501" s="128" t="s">
        <v>4578</v>
      </c>
      <c r="BO2501" s="58" t="str">
        <f t="shared" si="39"/>
        <v>境内资产</v>
      </c>
      <c r="BP2501" s="58" t="str">
        <f>IF(M2501="",VLOOKUP(D2501,Sheet4!$A$1:$B$92,2,0),VLOOKUP(Q2501,Sheet4!$A$1:$B$92,2,0))</f>
        <v>保险资产管理产品</v>
      </c>
    </row>
    <row r="2502" spans="1:68" s="58" customFormat="1" ht="12.75" customHeight="1">
      <c r="A2502" s="137" t="s">
        <v>1773</v>
      </c>
      <c r="B2502" s="50" t="s">
        <v>1774</v>
      </c>
      <c r="C2502" s="252" t="s">
        <v>5552</v>
      </c>
      <c r="D2502" s="257" t="s">
        <v>678</v>
      </c>
      <c r="E2502" s="42" t="s">
        <v>1775</v>
      </c>
      <c r="F2502" s="42" t="s">
        <v>1774</v>
      </c>
      <c r="G2502" s="42"/>
      <c r="H2502" s="307">
        <v>16541.890076750256</v>
      </c>
      <c r="I2502" s="315">
        <v>13130.651498534735</v>
      </c>
      <c r="J2502" s="105">
        <v>0</v>
      </c>
      <c r="K2502" s="42">
        <v>0</v>
      </c>
      <c r="L2502" s="42" t="s">
        <v>4489</v>
      </c>
      <c r="M2502" s="50" t="s">
        <v>2382</v>
      </c>
      <c r="N2502" s="50" t="s">
        <v>5532</v>
      </c>
      <c r="O2502" s="137" t="s">
        <v>2384</v>
      </c>
      <c r="P2502" s="42" t="s">
        <v>64</v>
      </c>
      <c r="Q2502" s="42" t="s">
        <v>65</v>
      </c>
      <c r="R2502" s="42">
        <v>2</v>
      </c>
      <c r="S2502" s="137" t="s">
        <v>2254</v>
      </c>
      <c r="T2502" s="62">
        <v>16867538196.9</v>
      </c>
      <c r="U2502" s="62">
        <v>14487907740.719999</v>
      </c>
      <c r="Z2502" s="42" t="s">
        <v>68</v>
      </c>
      <c r="AJ2502" s="42"/>
      <c r="AW2502" s="42" t="s">
        <v>2412</v>
      </c>
      <c r="AX2502" s="42"/>
      <c r="AY2502" s="42"/>
      <c r="AZ2502" s="42"/>
      <c r="BA2502" s="42"/>
      <c r="BB2502" s="42"/>
      <c r="BN2502" s="128" t="s">
        <v>4578</v>
      </c>
      <c r="BO2502" s="58" t="str">
        <f t="shared" si="39"/>
        <v>境内资产</v>
      </c>
      <c r="BP2502" s="58" t="str">
        <f>IF(M2502="",VLOOKUP(D2502,Sheet4!$A$1:$B$92,2,0),VLOOKUP(Q2502,Sheet4!$A$1:$B$92,2,0))</f>
        <v>保险资产管理产品</v>
      </c>
    </row>
    <row r="2503" spans="1:68" s="58" customFormat="1" ht="12.75" customHeight="1">
      <c r="A2503" s="137" t="s">
        <v>2043</v>
      </c>
      <c r="B2503" s="50" t="s">
        <v>2044</v>
      </c>
      <c r="C2503" s="252" t="s">
        <v>5552</v>
      </c>
      <c r="D2503" s="257" t="s">
        <v>678</v>
      </c>
      <c r="E2503" s="42" t="s">
        <v>4375</v>
      </c>
      <c r="F2503" s="42" t="s">
        <v>2044</v>
      </c>
      <c r="G2503" s="42"/>
      <c r="H2503" s="307">
        <v>32400.538326688591</v>
      </c>
      <c r="I2503" s="315">
        <v>16612.316265577574</v>
      </c>
      <c r="J2503" s="105">
        <v>0</v>
      </c>
      <c r="K2503" s="42">
        <v>0</v>
      </c>
      <c r="L2503" s="42" t="s">
        <v>4489</v>
      </c>
      <c r="M2503" s="50" t="s">
        <v>2382</v>
      </c>
      <c r="N2503" s="50" t="s">
        <v>5532</v>
      </c>
      <c r="O2503" s="137" t="s">
        <v>2384</v>
      </c>
      <c r="P2503" s="42" t="s">
        <v>64</v>
      </c>
      <c r="Q2503" s="42" t="s">
        <v>65</v>
      </c>
      <c r="R2503" s="42">
        <v>2</v>
      </c>
      <c r="S2503" s="137" t="s">
        <v>2254</v>
      </c>
      <c r="T2503" s="62">
        <v>16867538196.9</v>
      </c>
      <c r="U2503" s="62">
        <v>14487907740.719999</v>
      </c>
      <c r="Z2503" s="42" t="s">
        <v>68</v>
      </c>
      <c r="AJ2503" s="42"/>
      <c r="AW2503" s="42" t="s">
        <v>2412</v>
      </c>
      <c r="AX2503" s="42"/>
      <c r="AY2503" s="42"/>
      <c r="AZ2503" s="42"/>
      <c r="BA2503" s="42"/>
      <c r="BB2503" s="42"/>
      <c r="BN2503" s="128" t="s">
        <v>4578</v>
      </c>
      <c r="BO2503" s="58" t="str">
        <f t="shared" si="39"/>
        <v>境内资产</v>
      </c>
      <c r="BP2503" s="58" t="str">
        <f>IF(M2503="",VLOOKUP(D2503,Sheet4!$A$1:$B$92,2,0),VLOOKUP(Q2503,Sheet4!$A$1:$B$92,2,0))</f>
        <v>保险资产管理产品</v>
      </c>
    </row>
    <row r="2504" spans="1:68" s="58" customFormat="1" ht="12.75" customHeight="1">
      <c r="A2504" s="137" t="s">
        <v>1776</v>
      </c>
      <c r="B2504" s="50" t="s">
        <v>1777</v>
      </c>
      <c r="C2504" s="252" t="s">
        <v>5552</v>
      </c>
      <c r="D2504" s="257" t="s">
        <v>678</v>
      </c>
      <c r="E2504" s="42" t="s">
        <v>1778</v>
      </c>
      <c r="F2504" s="42" t="s">
        <v>1777</v>
      </c>
      <c r="G2504" s="42"/>
      <c r="H2504" s="307">
        <v>18110.310047317736</v>
      </c>
      <c r="I2504" s="315">
        <v>11551.372160982548</v>
      </c>
      <c r="J2504" s="105">
        <v>0</v>
      </c>
      <c r="K2504" s="42">
        <v>0</v>
      </c>
      <c r="L2504" s="42" t="s">
        <v>4489</v>
      </c>
      <c r="M2504" s="50" t="s">
        <v>2382</v>
      </c>
      <c r="N2504" s="50" t="s">
        <v>5532</v>
      </c>
      <c r="O2504" s="137" t="s">
        <v>2384</v>
      </c>
      <c r="P2504" s="42" t="s">
        <v>64</v>
      </c>
      <c r="Q2504" s="42" t="s">
        <v>65</v>
      </c>
      <c r="R2504" s="42">
        <v>2</v>
      </c>
      <c r="S2504" s="137" t="s">
        <v>2254</v>
      </c>
      <c r="T2504" s="62">
        <v>16867538196.9</v>
      </c>
      <c r="U2504" s="62">
        <v>14487907740.719999</v>
      </c>
      <c r="Z2504" s="42" t="s">
        <v>68</v>
      </c>
      <c r="AJ2504" s="42"/>
      <c r="AW2504" s="42" t="s">
        <v>2412</v>
      </c>
      <c r="AX2504" s="42"/>
      <c r="AY2504" s="42"/>
      <c r="AZ2504" s="42"/>
      <c r="BA2504" s="42"/>
      <c r="BB2504" s="42"/>
      <c r="BN2504" s="128" t="s">
        <v>4578</v>
      </c>
      <c r="BO2504" s="58" t="str">
        <f t="shared" si="39"/>
        <v>境内资产</v>
      </c>
      <c r="BP2504" s="58" t="str">
        <f>IF(M2504="",VLOOKUP(D2504,Sheet4!$A$1:$B$92,2,0),VLOOKUP(Q2504,Sheet4!$A$1:$B$92,2,0))</f>
        <v>保险资产管理产品</v>
      </c>
    </row>
    <row r="2505" spans="1:68" s="58" customFormat="1" ht="12.75" customHeight="1">
      <c r="A2505" s="137" t="s">
        <v>1832</v>
      </c>
      <c r="B2505" s="50" t="s">
        <v>1833</v>
      </c>
      <c r="C2505" s="252" t="s">
        <v>5552</v>
      </c>
      <c r="D2505" s="257" t="s">
        <v>678</v>
      </c>
      <c r="E2505" s="42" t="s">
        <v>1834</v>
      </c>
      <c r="F2505" s="42" t="s">
        <v>1833</v>
      </c>
      <c r="G2505" s="42"/>
      <c r="H2505" s="307">
        <v>11091.436048829566</v>
      </c>
      <c r="I2505" s="315">
        <v>5879.7783031783574</v>
      </c>
      <c r="J2505" s="105">
        <v>0</v>
      </c>
      <c r="K2505" s="42">
        <v>0</v>
      </c>
      <c r="L2505" s="42" t="s">
        <v>4489</v>
      </c>
      <c r="M2505" s="50" t="s">
        <v>2382</v>
      </c>
      <c r="N2505" s="50" t="s">
        <v>5532</v>
      </c>
      <c r="O2505" s="137" t="s">
        <v>2384</v>
      </c>
      <c r="P2505" s="42" t="s">
        <v>64</v>
      </c>
      <c r="Q2505" s="42" t="s">
        <v>65</v>
      </c>
      <c r="R2505" s="42">
        <v>2</v>
      </c>
      <c r="S2505" s="137" t="s">
        <v>2254</v>
      </c>
      <c r="T2505" s="62">
        <v>16867538196.9</v>
      </c>
      <c r="U2505" s="62">
        <v>14487907740.719999</v>
      </c>
      <c r="Z2505" s="42" t="s">
        <v>68</v>
      </c>
      <c r="AJ2505" s="42"/>
      <c r="AW2505" s="42" t="s">
        <v>2412</v>
      </c>
      <c r="AX2505" s="42"/>
      <c r="AY2505" s="42"/>
      <c r="AZ2505" s="42"/>
      <c r="BA2505" s="108"/>
      <c r="BB2505" s="42"/>
      <c r="BN2505" s="128" t="s">
        <v>4578</v>
      </c>
      <c r="BO2505" s="58" t="str">
        <f t="shared" si="39"/>
        <v>境内资产</v>
      </c>
      <c r="BP2505" s="58" t="str">
        <f>IF(M2505="",VLOOKUP(D2505,Sheet4!$A$1:$B$92,2,0),VLOOKUP(Q2505,Sheet4!$A$1:$B$92,2,0))</f>
        <v>保险资产管理产品</v>
      </c>
    </row>
    <row r="2506" spans="1:68" s="58" customFormat="1" ht="12.75" customHeight="1">
      <c r="A2506" s="137" t="s">
        <v>1779</v>
      </c>
      <c r="B2506" s="50" t="s">
        <v>1780</v>
      </c>
      <c r="C2506" s="252" t="s">
        <v>5552</v>
      </c>
      <c r="D2506" s="257" t="s">
        <v>678</v>
      </c>
      <c r="E2506" s="42" t="s">
        <v>1781</v>
      </c>
      <c r="F2506" s="42" t="s">
        <v>1780</v>
      </c>
      <c r="G2506" s="42"/>
      <c r="H2506" s="307">
        <v>7256.7121013178257</v>
      </c>
      <c r="I2506" s="315">
        <v>5079.6984709224789</v>
      </c>
      <c r="J2506" s="105">
        <v>0</v>
      </c>
      <c r="K2506" s="42">
        <v>0</v>
      </c>
      <c r="L2506" s="42" t="s">
        <v>4489</v>
      </c>
      <c r="M2506" s="50" t="s">
        <v>2382</v>
      </c>
      <c r="N2506" s="50" t="s">
        <v>5532</v>
      </c>
      <c r="O2506" s="137" t="s">
        <v>2384</v>
      </c>
      <c r="P2506" s="42" t="s">
        <v>64</v>
      </c>
      <c r="Q2506" s="42" t="s">
        <v>65</v>
      </c>
      <c r="R2506" s="42">
        <v>2</v>
      </c>
      <c r="S2506" s="137" t="s">
        <v>2254</v>
      </c>
      <c r="T2506" s="62">
        <v>16867538196.9</v>
      </c>
      <c r="U2506" s="62">
        <v>14487907740.719999</v>
      </c>
      <c r="Z2506" s="42" t="s">
        <v>68</v>
      </c>
      <c r="AJ2506" s="42"/>
      <c r="AW2506" s="42" t="s">
        <v>2412</v>
      </c>
      <c r="AX2506" s="42"/>
      <c r="AY2506" s="42"/>
      <c r="AZ2506" s="42"/>
      <c r="BA2506" s="108"/>
      <c r="BB2506" s="42"/>
      <c r="BN2506" s="128" t="s">
        <v>4578</v>
      </c>
      <c r="BO2506" s="58" t="str">
        <f t="shared" si="39"/>
        <v>境内资产</v>
      </c>
      <c r="BP2506" s="58" t="str">
        <f>IF(M2506="",VLOOKUP(D2506,Sheet4!$A$1:$B$92,2,0),VLOOKUP(Q2506,Sheet4!$A$1:$B$92,2,0))</f>
        <v>保险资产管理产品</v>
      </c>
    </row>
    <row r="2507" spans="1:68" s="58" customFormat="1" ht="12.75" customHeight="1">
      <c r="A2507" s="137" t="s">
        <v>2295</v>
      </c>
      <c r="B2507" s="50" t="s">
        <v>2348</v>
      </c>
      <c r="C2507" s="252" t="s">
        <v>1305</v>
      </c>
      <c r="D2507" s="252" t="s">
        <v>1318</v>
      </c>
      <c r="E2507" s="42" t="s">
        <v>2349</v>
      </c>
      <c r="F2507" s="42" t="s">
        <v>2348</v>
      </c>
      <c r="G2507" s="42"/>
      <c r="H2507" s="307">
        <v>28796315.163059816</v>
      </c>
      <c r="I2507" s="315">
        <v>28798536.282887548</v>
      </c>
      <c r="J2507" s="105">
        <v>0</v>
      </c>
      <c r="K2507" s="42">
        <v>0</v>
      </c>
      <c r="L2507" s="42" t="s">
        <v>4489</v>
      </c>
      <c r="M2507" s="50" t="s">
        <v>2382</v>
      </c>
      <c r="N2507" s="50" t="s">
        <v>5532</v>
      </c>
      <c r="O2507" s="137" t="s">
        <v>2384</v>
      </c>
      <c r="P2507" s="50" t="s">
        <v>64</v>
      </c>
      <c r="Q2507" s="50" t="s">
        <v>65</v>
      </c>
      <c r="R2507" s="42">
        <v>2</v>
      </c>
      <c r="S2507" s="137" t="s">
        <v>2254</v>
      </c>
      <c r="T2507" s="62">
        <v>16867538196.9</v>
      </c>
      <c r="U2507" s="62">
        <v>14487907740.719999</v>
      </c>
      <c r="Z2507" s="42" t="s">
        <v>68</v>
      </c>
      <c r="AJ2507" s="42"/>
      <c r="AW2507" s="42" t="s">
        <v>2412</v>
      </c>
      <c r="AX2507" s="42"/>
      <c r="AY2507" s="42"/>
      <c r="AZ2507" s="42"/>
      <c r="BA2507" s="42"/>
      <c r="BB2507" s="42"/>
      <c r="BN2507" s="128" t="s">
        <v>4578</v>
      </c>
      <c r="BO2507" s="58" t="str">
        <f t="shared" si="39"/>
        <v>境内资产</v>
      </c>
      <c r="BP2507" s="58" t="str">
        <f>IF(M2507="",VLOOKUP(D2507,Sheet4!$A$1:$B$92,2,0),VLOOKUP(Q2507,Sheet4!$A$1:$B$92,2,0))</f>
        <v>保险资产管理产品</v>
      </c>
    </row>
    <row r="2508" spans="1:68" s="58" customFormat="1" ht="12.75" customHeight="1">
      <c r="A2508" s="137" t="s">
        <v>2296</v>
      </c>
      <c r="B2508" s="50" t="s">
        <v>2350</v>
      </c>
      <c r="C2508" s="255" t="s">
        <v>71</v>
      </c>
      <c r="D2508" s="255" t="s">
        <v>72</v>
      </c>
      <c r="E2508" s="42" t="s">
        <v>4461</v>
      </c>
      <c r="F2508" s="42" t="s">
        <v>2350</v>
      </c>
      <c r="G2508" s="42"/>
      <c r="H2508" s="307">
        <v>30245203.506119337</v>
      </c>
      <c r="I2508" s="315">
        <v>30209601.151308253</v>
      </c>
      <c r="J2508" s="105">
        <v>470492.3550794904</v>
      </c>
      <c r="K2508" s="42">
        <v>0</v>
      </c>
      <c r="L2508" s="42" t="s">
        <v>4489</v>
      </c>
      <c r="M2508" s="50" t="s">
        <v>2382</v>
      </c>
      <c r="N2508" s="50" t="s">
        <v>5532</v>
      </c>
      <c r="O2508" s="137" t="s">
        <v>2384</v>
      </c>
      <c r="P2508" s="50" t="s">
        <v>64</v>
      </c>
      <c r="Q2508" s="50" t="s">
        <v>65</v>
      </c>
      <c r="R2508" s="42">
        <v>2</v>
      </c>
      <c r="S2508" s="137" t="s">
        <v>2254</v>
      </c>
      <c r="T2508" s="62">
        <v>16867538196.9</v>
      </c>
      <c r="U2508" s="62">
        <v>14487907740.719999</v>
      </c>
      <c r="Z2508" s="42" t="s">
        <v>68</v>
      </c>
      <c r="AJ2508" s="42"/>
      <c r="AW2508" s="42" t="s">
        <v>2412</v>
      </c>
      <c r="AX2508" s="42"/>
      <c r="AY2508" s="108">
        <v>3</v>
      </c>
      <c r="AZ2508" s="103" t="s">
        <v>74</v>
      </c>
      <c r="BA2508" s="67">
        <v>0.62180000000000002</v>
      </c>
      <c r="BB2508" s="50" t="s">
        <v>68</v>
      </c>
      <c r="BN2508" s="128" t="s">
        <v>4578</v>
      </c>
      <c r="BO2508" s="58" t="str">
        <f t="shared" si="39"/>
        <v>境内资产</v>
      </c>
      <c r="BP2508" s="58" t="str">
        <f>IF(M2508="",VLOOKUP(D2508,Sheet4!$A$1:$B$92,2,0),VLOOKUP(Q2508,Sheet4!$A$1:$B$92,2,0))</f>
        <v>保险资产管理产品</v>
      </c>
    </row>
    <row r="2509" spans="1:68" s="58" customFormat="1" ht="12.75" customHeight="1">
      <c r="A2509" s="137" t="s">
        <v>2255</v>
      </c>
      <c r="B2509" s="138" t="s">
        <v>2256</v>
      </c>
      <c r="C2509" s="250" t="s">
        <v>222</v>
      </c>
      <c r="D2509" s="256" t="s">
        <v>221</v>
      </c>
      <c r="E2509" s="42" t="s">
        <v>2307</v>
      </c>
      <c r="F2509" s="42" t="s">
        <v>2308</v>
      </c>
      <c r="G2509" s="42"/>
      <c r="H2509" s="307">
        <v>16296.907152362561</v>
      </c>
      <c r="I2509" s="315">
        <v>16296.907152362561</v>
      </c>
      <c r="J2509" s="105">
        <v>7.874747256087792</v>
      </c>
      <c r="K2509" s="42">
        <v>0</v>
      </c>
      <c r="L2509" s="42" t="s">
        <v>4487</v>
      </c>
      <c r="M2509" s="50" t="s">
        <v>2382</v>
      </c>
      <c r="N2509" s="50" t="s">
        <v>2383</v>
      </c>
      <c r="O2509" s="137" t="s">
        <v>2384</v>
      </c>
      <c r="P2509" s="42" t="s">
        <v>64</v>
      </c>
      <c r="Q2509" s="42" t="s">
        <v>65</v>
      </c>
      <c r="R2509" s="42">
        <v>1</v>
      </c>
      <c r="S2509" s="137" t="s">
        <v>2254</v>
      </c>
      <c r="T2509" s="62">
        <v>1236267.1599999999</v>
      </c>
      <c r="U2509" s="62">
        <v>1152061.22</v>
      </c>
      <c r="Z2509" s="42" t="s">
        <v>280</v>
      </c>
      <c r="AJ2509" s="42"/>
      <c r="AW2509" s="50" t="s">
        <v>2412</v>
      </c>
      <c r="AX2509" s="108">
        <v>0</v>
      </c>
      <c r="AY2509" s="42"/>
      <c r="AZ2509" s="42"/>
      <c r="BA2509" s="42"/>
      <c r="BB2509" s="42"/>
      <c r="BN2509" s="128" t="s">
        <v>4578</v>
      </c>
      <c r="BO2509" s="58" t="str">
        <f t="shared" si="39"/>
        <v>境内资产</v>
      </c>
      <c r="BP2509" s="58" t="str">
        <f>IF(M2509="",VLOOKUP(D2509,Sheet4!$A$1:$B$92,2,0),VLOOKUP(Q2509,Sheet4!$A$1:$B$92,2,0))</f>
        <v>保险资产管理产品</v>
      </c>
    </row>
    <row r="2510" spans="1:68" s="58" customFormat="1" ht="12.75" customHeight="1">
      <c r="A2510" s="138" t="s">
        <v>2385</v>
      </c>
      <c r="B2510" s="50" t="s">
        <v>2386</v>
      </c>
      <c r="C2510" s="252" t="s">
        <v>821</v>
      </c>
      <c r="D2510" s="274" t="s">
        <v>5615</v>
      </c>
      <c r="E2510" s="42" t="s">
        <v>4471</v>
      </c>
      <c r="F2510" s="50" t="s">
        <v>2387</v>
      </c>
      <c r="G2510" s="42"/>
      <c r="H2510" s="307">
        <v>182277.79926549047</v>
      </c>
      <c r="I2510" s="315">
        <v>182277.79926549047</v>
      </c>
      <c r="J2510" s="105">
        <v>802.55826818133846</v>
      </c>
      <c r="K2510" s="42">
        <v>0</v>
      </c>
      <c r="L2510" s="42" t="s">
        <v>4487</v>
      </c>
      <c r="M2510" s="50" t="s">
        <v>2382</v>
      </c>
      <c r="N2510" s="50" t="s">
        <v>2383</v>
      </c>
      <c r="O2510" s="137" t="s">
        <v>2384</v>
      </c>
      <c r="P2510" s="42" t="s">
        <v>64</v>
      </c>
      <c r="Q2510" s="42" t="s">
        <v>65</v>
      </c>
      <c r="R2510" s="42">
        <v>1</v>
      </c>
      <c r="S2510" s="137" t="s">
        <v>2254</v>
      </c>
      <c r="T2510" s="62">
        <v>1236267.1599999999</v>
      </c>
      <c r="U2510" s="62">
        <v>1152061.22</v>
      </c>
      <c r="Z2510" s="42" t="s">
        <v>68</v>
      </c>
      <c r="AJ2510" s="42"/>
      <c r="AW2510" s="50" t="s">
        <v>2412</v>
      </c>
      <c r="AX2510" s="146">
        <v>0.12970000000000001</v>
      </c>
      <c r="AY2510" s="42"/>
      <c r="AZ2510" s="42"/>
      <c r="BA2510" s="42"/>
      <c r="BB2510" s="42"/>
      <c r="BN2510" s="128" t="s">
        <v>4578</v>
      </c>
      <c r="BO2510" s="58" t="str">
        <f t="shared" si="39"/>
        <v>境内资产</v>
      </c>
      <c r="BP2510" s="58" t="str">
        <f>IF(M2510="",VLOOKUP(D2510,Sheet4!$A$1:$B$92,2,0),VLOOKUP(Q2510,Sheet4!$A$1:$B$92,2,0))</f>
        <v>保险资产管理产品</v>
      </c>
    </row>
    <row r="2511" spans="1:68" s="58" customFormat="1" ht="12.75" customHeight="1">
      <c r="A2511" s="138" t="s">
        <v>2305</v>
      </c>
      <c r="B2511" s="50" t="s">
        <v>2306</v>
      </c>
      <c r="C2511" s="252" t="s">
        <v>821</v>
      </c>
      <c r="D2511" s="274" t="s">
        <v>5615</v>
      </c>
      <c r="E2511" s="42" t="s">
        <v>2309</v>
      </c>
      <c r="F2511" s="42" t="s">
        <v>2305</v>
      </c>
      <c r="G2511" s="42"/>
      <c r="H2511" s="307">
        <v>674427.8572823148</v>
      </c>
      <c r="I2511" s="315">
        <v>674427.8572823148</v>
      </c>
      <c r="J2511" s="105">
        <v>2848.102899046959</v>
      </c>
      <c r="K2511" s="42">
        <v>0</v>
      </c>
      <c r="L2511" s="42" t="s">
        <v>4487</v>
      </c>
      <c r="M2511" s="50" t="s">
        <v>2382</v>
      </c>
      <c r="N2511" s="50" t="s">
        <v>2383</v>
      </c>
      <c r="O2511" s="137" t="s">
        <v>2384</v>
      </c>
      <c r="P2511" s="42" t="s">
        <v>64</v>
      </c>
      <c r="Q2511" s="42" t="s">
        <v>65</v>
      </c>
      <c r="R2511" s="42">
        <v>1</v>
      </c>
      <c r="S2511" s="137" t="s">
        <v>2254</v>
      </c>
      <c r="T2511" s="62">
        <v>1236267.1599999999</v>
      </c>
      <c r="U2511" s="62">
        <v>1152061.22</v>
      </c>
      <c r="Z2511" s="42" t="s">
        <v>68</v>
      </c>
      <c r="AJ2511" s="42"/>
      <c r="AW2511" s="50" t="s">
        <v>2412</v>
      </c>
      <c r="AX2511" s="146">
        <v>0.13389999999999999</v>
      </c>
      <c r="AY2511" s="42"/>
      <c r="AZ2511" s="42"/>
      <c r="BA2511" s="42"/>
      <c r="BB2511" s="42"/>
      <c r="BN2511" s="128" t="s">
        <v>4578</v>
      </c>
      <c r="BO2511" s="58" t="str">
        <f t="shared" si="39"/>
        <v>境内资产</v>
      </c>
      <c r="BP2511" s="58" t="str">
        <f>IF(M2511="",VLOOKUP(D2511,Sheet4!$A$1:$B$92,2,0),VLOOKUP(Q2511,Sheet4!$A$1:$B$92,2,0))</f>
        <v>保险资产管理产品</v>
      </c>
    </row>
    <row r="2512" spans="1:68" s="58" customFormat="1" ht="12.75" customHeight="1">
      <c r="A2512" s="137" t="s">
        <v>224</v>
      </c>
      <c r="B2512" s="137" t="s">
        <v>224</v>
      </c>
      <c r="C2512" s="250" t="s">
        <v>222</v>
      </c>
      <c r="D2512" s="250" t="s">
        <v>224</v>
      </c>
      <c r="E2512" s="42">
        <v>0</v>
      </c>
      <c r="F2512" s="50" t="s">
        <v>5354</v>
      </c>
      <c r="G2512" s="42"/>
      <c r="H2512" s="307">
        <v>484.16623572565595</v>
      </c>
      <c r="I2512" s="315">
        <v>484.16623572565595</v>
      </c>
      <c r="J2512" s="105">
        <v>0</v>
      </c>
      <c r="K2512" s="42">
        <v>0</v>
      </c>
      <c r="L2512" s="42" t="s">
        <v>4487</v>
      </c>
      <c r="M2512" s="50" t="s">
        <v>2382</v>
      </c>
      <c r="N2512" s="50" t="s">
        <v>2383</v>
      </c>
      <c r="O2512" s="137" t="s">
        <v>2384</v>
      </c>
      <c r="P2512" s="42" t="s">
        <v>64</v>
      </c>
      <c r="Q2512" s="42" t="s">
        <v>65</v>
      </c>
      <c r="R2512" s="42">
        <v>1</v>
      </c>
      <c r="S2512" s="137" t="s">
        <v>2254</v>
      </c>
      <c r="T2512" s="62">
        <v>1236267.1599999999</v>
      </c>
      <c r="U2512" s="62">
        <v>1152061.22</v>
      </c>
      <c r="Z2512" s="42"/>
      <c r="AJ2512" s="42"/>
      <c r="AW2512" s="42" t="s">
        <v>2412</v>
      </c>
      <c r="AX2512" s="42"/>
      <c r="AY2512" s="42"/>
      <c r="AZ2512" s="42"/>
      <c r="BA2512" s="42"/>
      <c r="BB2512" s="42"/>
      <c r="BN2512" s="128" t="s">
        <v>4578</v>
      </c>
      <c r="BO2512" s="58" t="str">
        <f t="shared" si="39"/>
        <v>境内资产</v>
      </c>
      <c r="BP2512" s="58" t="str">
        <f>IF(M2512="",VLOOKUP(D2512,Sheet4!$A$1:$B$92,2,0),VLOOKUP(Q2512,Sheet4!$A$1:$B$92,2,0))</f>
        <v>保险资产管理产品</v>
      </c>
    </row>
    <row r="2513" spans="1:68" s="58" customFormat="1" ht="12.75" customHeight="1">
      <c r="A2513" s="138" t="s">
        <v>5387</v>
      </c>
      <c r="B2513" s="138" t="s">
        <v>5387</v>
      </c>
      <c r="C2513" s="250" t="s">
        <v>222</v>
      </c>
      <c r="D2513" s="250" t="s">
        <v>224</v>
      </c>
      <c r="E2513" s="42">
        <v>0</v>
      </c>
      <c r="F2513" s="59" t="s">
        <v>5354</v>
      </c>
      <c r="G2513" s="42"/>
      <c r="H2513" s="307">
        <v>62.846632791972205</v>
      </c>
      <c r="I2513" s="315">
        <v>62.846632791972205</v>
      </c>
      <c r="J2513" s="105">
        <v>0</v>
      </c>
      <c r="K2513" s="42">
        <v>0</v>
      </c>
      <c r="L2513" s="42" t="s">
        <v>4487</v>
      </c>
      <c r="M2513" s="50" t="s">
        <v>2382</v>
      </c>
      <c r="N2513" s="50" t="s">
        <v>2383</v>
      </c>
      <c r="O2513" s="137" t="s">
        <v>2384</v>
      </c>
      <c r="P2513" s="42" t="s">
        <v>64</v>
      </c>
      <c r="Q2513" s="42" t="s">
        <v>65</v>
      </c>
      <c r="R2513" s="42">
        <v>1</v>
      </c>
      <c r="S2513" s="137" t="s">
        <v>2254</v>
      </c>
      <c r="T2513" s="62">
        <v>1236267.1599999999</v>
      </c>
      <c r="U2513" s="62">
        <v>1152061.22</v>
      </c>
      <c r="Z2513" s="42"/>
      <c r="AJ2513" s="42"/>
      <c r="AW2513" s="42" t="s">
        <v>2412</v>
      </c>
      <c r="AX2513" s="42"/>
      <c r="AY2513" s="42"/>
      <c r="AZ2513" s="42"/>
      <c r="BA2513" s="42"/>
      <c r="BB2513" s="42"/>
      <c r="BN2513" s="128" t="s">
        <v>4578</v>
      </c>
      <c r="BO2513" s="58" t="str">
        <f t="shared" si="39"/>
        <v>境内资产</v>
      </c>
      <c r="BP2513" s="58" t="str">
        <f>IF(M2513="",VLOOKUP(D2513,Sheet4!$A$1:$B$92,2,0),VLOOKUP(Q2513,Sheet4!$A$1:$B$92,2,0))</f>
        <v>保险资产管理产品</v>
      </c>
    </row>
    <row r="2514" spans="1:68" s="58" customFormat="1" ht="12.75" customHeight="1">
      <c r="A2514" s="137" t="s">
        <v>2263</v>
      </c>
      <c r="B2514" s="50" t="s">
        <v>2310</v>
      </c>
      <c r="C2514" s="252" t="s">
        <v>5552</v>
      </c>
      <c r="D2514" s="257" t="s">
        <v>672</v>
      </c>
      <c r="E2514" s="42" t="s">
        <v>4437</v>
      </c>
      <c r="F2514" s="42" t="s">
        <v>2310</v>
      </c>
      <c r="G2514" s="42"/>
      <c r="H2514" s="307">
        <v>3310.7281641999371</v>
      </c>
      <c r="I2514" s="315">
        <v>2159.2246046722739</v>
      </c>
      <c r="J2514" s="105">
        <v>0</v>
      </c>
      <c r="K2514" s="42">
        <v>0</v>
      </c>
      <c r="L2514" s="42" t="s">
        <v>4487</v>
      </c>
      <c r="M2514" s="50" t="s">
        <v>2382</v>
      </c>
      <c r="N2514" s="50" t="s">
        <v>2383</v>
      </c>
      <c r="O2514" s="137" t="s">
        <v>2384</v>
      </c>
      <c r="P2514" s="42" t="s">
        <v>64</v>
      </c>
      <c r="Q2514" s="42" t="s">
        <v>65</v>
      </c>
      <c r="R2514" s="42">
        <v>1</v>
      </c>
      <c r="S2514" s="137" t="s">
        <v>2254</v>
      </c>
      <c r="T2514" s="62">
        <v>1236267.1599999999</v>
      </c>
      <c r="U2514" s="62">
        <v>1152061.22</v>
      </c>
      <c r="Z2514" s="42" t="s">
        <v>68</v>
      </c>
      <c r="AJ2514" s="42"/>
      <c r="AW2514" s="42" t="s">
        <v>2412</v>
      </c>
      <c r="AX2514" s="42"/>
      <c r="AY2514" s="42"/>
      <c r="AZ2514" s="42"/>
      <c r="BA2514" s="42"/>
      <c r="BB2514" s="42"/>
      <c r="BN2514" s="128" t="s">
        <v>4578</v>
      </c>
      <c r="BO2514" s="58" t="str">
        <f t="shared" si="39"/>
        <v>境内资产</v>
      </c>
      <c r="BP2514" s="58" t="str">
        <f>IF(M2514="",VLOOKUP(D2514,Sheet4!$A$1:$B$92,2,0),VLOOKUP(Q2514,Sheet4!$A$1:$B$92,2,0))</f>
        <v>保险资产管理产品</v>
      </c>
    </row>
    <row r="2515" spans="1:68" s="58" customFormat="1" ht="12.75" customHeight="1">
      <c r="A2515" s="137" t="s">
        <v>2264</v>
      </c>
      <c r="B2515" s="50" t="s">
        <v>2311</v>
      </c>
      <c r="C2515" s="252" t="s">
        <v>5552</v>
      </c>
      <c r="D2515" s="257" t="s">
        <v>672</v>
      </c>
      <c r="E2515" s="42" t="s">
        <v>4438</v>
      </c>
      <c r="F2515" s="42" t="s">
        <v>2311</v>
      </c>
      <c r="G2515" s="42"/>
      <c r="H2515" s="307">
        <v>4205.518852987374</v>
      </c>
      <c r="I2515" s="315">
        <v>3606.3516762437876</v>
      </c>
      <c r="J2515" s="105">
        <v>0</v>
      </c>
      <c r="K2515" s="42">
        <v>0</v>
      </c>
      <c r="L2515" s="42" t="s">
        <v>4487</v>
      </c>
      <c r="M2515" s="50" t="s">
        <v>2382</v>
      </c>
      <c r="N2515" s="50" t="s">
        <v>2383</v>
      </c>
      <c r="O2515" s="137" t="s">
        <v>2384</v>
      </c>
      <c r="P2515" s="42" t="s">
        <v>64</v>
      </c>
      <c r="Q2515" s="42" t="s">
        <v>65</v>
      </c>
      <c r="R2515" s="42">
        <v>1</v>
      </c>
      <c r="S2515" s="137" t="s">
        <v>2254</v>
      </c>
      <c r="T2515" s="62">
        <v>1236267.1599999999</v>
      </c>
      <c r="U2515" s="62">
        <v>1152061.22</v>
      </c>
      <c r="Z2515" s="42" t="s">
        <v>68</v>
      </c>
      <c r="AJ2515" s="42"/>
      <c r="AW2515" s="42" t="s">
        <v>2412</v>
      </c>
      <c r="AX2515" s="42"/>
      <c r="AY2515" s="42"/>
      <c r="AZ2515" s="42"/>
      <c r="BA2515" s="42"/>
      <c r="BB2515" s="42"/>
      <c r="BN2515" s="128" t="s">
        <v>4578</v>
      </c>
      <c r="BO2515" s="58" t="str">
        <f t="shared" si="39"/>
        <v>境内资产</v>
      </c>
      <c r="BP2515" s="58" t="str">
        <f>IF(M2515="",VLOOKUP(D2515,Sheet4!$A$1:$B$92,2,0),VLOOKUP(Q2515,Sheet4!$A$1:$B$92,2,0))</f>
        <v>保险资产管理产品</v>
      </c>
    </row>
    <row r="2516" spans="1:68" s="58" customFormat="1" ht="12.75" customHeight="1">
      <c r="A2516" s="137" t="s">
        <v>2265</v>
      </c>
      <c r="B2516" s="50" t="s">
        <v>2312</v>
      </c>
      <c r="C2516" s="252" t="s">
        <v>5552</v>
      </c>
      <c r="D2516" s="257" t="s">
        <v>672</v>
      </c>
      <c r="E2516" s="42" t="s">
        <v>4439</v>
      </c>
      <c r="F2516" s="42" t="s">
        <v>2312</v>
      </c>
      <c r="G2516" s="42"/>
      <c r="H2516" s="307">
        <v>8936.4662218034737</v>
      </c>
      <c r="I2516" s="315">
        <v>5993.862746583035</v>
      </c>
      <c r="J2516" s="105">
        <v>0</v>
      </c>
      <c r="K2516" s="42">
        <v>0</v>
      </c>
      <c r="L2516" s="42" t="s">
        <v>4487</v>
      </c>
      <c r="M2516" s="50" t="s">
        <v>2382</v>
      </c>
      <c r="N2516" s="50" t="s">
        <v>2383</v>
      </c>
      <c r="O2516" s="137" t="s">
        <v>2384</v>
      </c>
      <c r="P2516" s="42" t="s">
        <v>64</v>
      </c>
      <c r="Q2516" s="42" t="s">
        <v>65</v>
      </c>
      <c r="R2516" s="42">
        <v>1</v>
      </c>
      <c r="S2516" s="137" t="s">
        <v>2254</v>
      </c>
      <c r="T2516" s="62">
        <v>1236267.1599999999</v>
      </c>
      <c r="U2516" s="62">
        <v>1152061.22</v>
      </c>
      <c r="Z2516" s="42" t="s">
        <v>68</v>
      </c>
      <c r="AJ2516" s="42"/>
      <c r="AW2516" s="42" t="s">
        <v>2412</v>
      </c>
      <c r="AX2516" s="42"/>
      <c r="AY2516" s="42"/>
      <c r="AZ2516" s="42"/>
      <c r="BA2516" s="42"/>
      <c r="BB2516" s="42"/>
      <c r="BN2516" s="128" t="s">
        <v>4578</v>
      </c>
      <c r="BO2516" s="58" t="str">
        <f t="shared" si="39"/>
        <v>境内资产</v>
      </c>
      <c r="BP2516" s="58" t="str">
        <f>IF(M2516="",VLOOKUP(D2516,Sheet4!$A$1:$B$92,2,0),VLOOKUP(Q2516,Sheet4!$A$1:$B$92,2,0))</f>
        <v>保险资产管理产品</v>
      </c>
    </row>
    <row r="2517" spans="1:68" s="58" customFormat="1" ht="12.75" customHeight="1">
      <c r="A2517" s="137" t="s">
        <v>2117</v>
      </c>
      <c r="B2517" s="50" t="s">
        <v>2199</v>
      </c>
      <c r="C2517" s="252" t="s">
        <v>5552</v>
      </c>
      <c r="D2517" s="257" t="s">
        <v>672</v>
      </c>
      <c r="E2517" s="42" t="s">
        <v>3807</v>
      </c>
      <c r="F2517" s="42" t="s">
        <v>2199</v>
      </c>
      <c r="G2517" s="42"/>
      <c r="H2517" s="307">
        <v>4402.7027656156188</v>
      </c>
      <c r="I2517" s="315">
        <v>3663.6250741843178</v>
      </c>
      <c r="J2517" s="105">
        <v>0</v>
      </c>
      <c r="K2517" s="42">
        <v>0</v>
      </c>
      <c r="L2517" s="42" t="s">
        <v>4487</v>
      </c>
      <c r="M2517" s="50" t="s">
        <v>2382</v>
      </c>
      <c r="N2517" s="50" t="s">
        <v>2383</v>
      </c>
      <c r="O2517" s="137" t="s">
        <v>2384</v>
      </c>
      <c r="P2517" s="42" t="s">
        <v>64</v>
      </c>
      <c r="Q2517" s="42" t="s">
        <v>65</v>
      </c>
      <c r="R2517" s="42">
        <v>1</v>
      </c>
      <c r="S2517" s="137" t="s">
        <v>2254</v>
      </c>
      <c r="T2517" s="62">
        <v>1236267.1599999999</v>
      </c>
      <c r="U2517" s="62">
        <v>1152061.22</v>
      </c>
      <c r="Z2517" s="42" t="s">
        <v>280</v>
      </c>
      <c r="AJ2517" s="42"/>
      <c r="AW2517" s="42" t="s">
        <v>2412</v>
      </c>
      <c r="AX2517" s="42"/>
      <c r="AY2517" s="42"/>
      <c r="AZ2517" s="42"/>
      <c r="BA2517" s="42"/>
      <c r="BB2517" s="42"/>
      <c r="BN2517" s="128" t="s">
        <v>4578</v>
      </c>
      <c r="BO2517" s="58" t="str">
        <f t="shared" si="39"/>
        <v>境内资产</v>
      </c>
      <c r="BP2517" s="58" t="str">
        <f>IF(M2517="",VLOOKUP(D2517,Sheet4!$A$1:$B$92,2,0),VLOOKUP(Q2517,Sheet4!$A$1:$B$92,2,0))</f>
        <v>保险资产管理产品</v>
      </c>
    </row>
    <row r="2518" spans="1:68" s="58" customFormat="1" ht="12.75" customHeight="1">
      <c r="A2518" s="137" t="s">
        <v>2266</v>
      </c>
      <c r="B2518" s="50" t="s">
        <v>2313</v>
      </c>
      <c r="C2518" s="252" t="s">
        <v>5552</v>
      </c>
      <c r="D2518" s="257" t="s">
        <v>672</v>
      </c>
      <c r="E2518" s="42" t="s">
        <v>2914</v>
      </c>
      <c r="F2518" s="42" t="s">
        <v>2313</v>
      </c>
      <c r="G2518" s="42"/>
      <c r="H2518" s="307">
        <v>6010.3581400775847</v>
      </c>
      <c r="I2518" s="315">
        <v>3958.9771745850626</v>
      </c>
      <c r="J2518" s="105">
        <v>0</v>
      </c>
      <c r="K2518" s="42">
        <v>0</v>
      </c>
      <c r="L2518" s="42" t="s">
        <v>4487</v>
      </c>
      <c r="M2518" s="50" t="s">
        <v>2382</v>
      </c>
      <c r="N2518" s="50" t="s">
        <v>2383</v>
      </c>
      <c r="O2518" s="137" t="s">
        <v>2384</v>
      </c>
      <c r="P2518" s="42" t="s">
        <v>64</v>
      </c>
      <c r="Q2518" s="42" t="s">
        <v>65</v>
      </c>
      <c r="R2518" s="42">
        <v>1</v>
      </c>
      <c r="S2518" s="137" t="s">
        <v>2254</v>
      </c>
      <c r="T2518" s="62">
        <v>1236267.1599999999</v>
      </c>
      <c r="U2518" s="62">
        <v>1152061.22</v>
      </c>
      <c r="Z2518" s="42" t="s">
        <v>68</v>
      </c>
      <c r="AJ2518" s="42"/>
      <c r="AW2518" s="42" t="s">
        <v>2412</v>
      </c>
      <c r="AX2518" s="42"/>
      <c r="AY2518" s="42"/>
      <c r="AZ2518" s="42"/>
      <c r="BA2518" s="42"/>
      <c r="BB2518" s="42"/>
      <c r="BN2518" s="128" t="s">
        <v>4578</v>
      </c>
      <c r="BO2518" s="58" t="str">
        <f t="shared" si="39"/>
        <v>境内资产</v>
      </c>
      <c r="BP2518" s="58" t="str">
        <f>IF(M2518="",VLOOKUP(D2518,Sheet4!$A$1:$B$92,2,0),VLOOKUP(Q2518,Sheet4!$A$1:$B$92,2,0))</f>
        <v>保险资产管理产品</v>
      </c>
    </row>
    <row r="2519" spans="1:68" s="58" customFormat="1" ht="12.75" customHeight="1">
      <c r="A2519" s="137" t="s">
        <v>2267</v>
      </c>
      <c r="B2519" s="50" t="s">
        <v>2314</v>
      </c>
      <c r="C2519" s="252" t="s">
        <v>5552</v>
      </c>
      <c r="D2519" s="257" t="s">
        <v>672</v>
      </c>
      <c r="E2519" s="42" t="s">
        <v>3013</v>
      </c>
      <c r="F2519" s="42" t="s">
        <v>2314</v>
      </c>
      <c r="G2519" s="42"/>
      <c r="H2519" s="307">
        <v>11994.449538903174</v>
      </c>
      <c r="I2519" s="315">
        <v>7558.7107267208994</v>
      </c>
      <c r="J2519" s="105">
        <v>0</v>
      </c>
      <c r="K2519" s="42">
        <v>0</v>
      </c>
      <c r="L2519" s="42" t="s">
        <v>4487</v>
      </c>
      <c r="M2519" s="50" t="s">
        <v>2382</v>
      </c>
      <c r="N2519" s="50" t="s">
        <v>2383</v>
      </c>
      <c r="O2519" s="137" t="s">
        <v>2384</v>
      </c>
      <c r="P2519" s="42" t="s">
        <v>64</v>
      </c>
      <c r="Q2519" s="42" t="s">
        <v>65</v>
      </c>
      <c r="R2519" s="42">
        <v>1</v>
      </c>
      <c r="S2519" s="137" t="s">
        <v>2254</v>
      </c>
      <c r="T2519" s="62">
        <v>1236267.1599999999</v>
      </c>
      <c r="U2519" s="62">
        <v>1152061.22</v>
      </c>
      <c r="Z2519" s="42" t="s">
        <v>68</v>
      </c>
      <c r="AJ2519" s="42"/>
      <c r="AW2519" s="42" t="s">
        <v>2412</v>
      </c>
      <c r="AX2519" s="42"/>
      <c r="AY2519" s="42"/>
      <c r="AZ2519" s="42"/>
      <c r="BA2519" s="42"/>
      <c r="BB2519" s="42"/>
      <c r="BN2519" s="128" t="s">
        <v>4578</v>
      </c>
      <c r="BO2519" s="58" t="str">
        <f t="shared" si="39"/>
        <v>境内资产</v>
      </c>
      <c r="BP2519" s="58" t="str">
        <f>IF(M2519="",VLOOKUP(D2519,Sheet4!$A$1:$B$92,2,0),VLOOKUP(Q2519,Sheet4!$A$1:$B$92,2,0))</f>
        <v>保险资产管理产品</v>
      </c>
    </row>
    <row r="2520" spans="1:68" s="58" customFormat="1" ht="12.75" customHeight="1">
      <c r="A2520" s="137" t="s">
        <v>2108</v>
      </c>
      <c r="B2520" s="50" t="s">
        <v>2315</v>
      </c>
      <c r="C2520" s="252" t="s">
        <v>5552</v>
      </c>
      <c r="D2520" s="257" t="s">
        <v>672</v>
      </c>
      <c r="E2520" s="42" t="s">
        <v>4359</v>
      </c>
      <c r="F2520" s="42" t="s">
        <v>2315</v>
      </c>
      <c r="G2520" s="42"/>
      <c r="H2520" s="307">
        <v>4586.9387935063978</v>
      </c>
      <c r="I2520" s="315">
        <v>4294.9403676509992</v>
      </c>
      <c r="J2520" s="105">
        <v>0</v>
      </c>
      <c r="K2520" s="42">
        <v>0</v>
      </c>
      <c r="L2520" s="42" t="s">
        <v>4487</v>
      </c>
      <c r="M2520" s="50" t="s">
        <v>2382</v>
      </c>
      <c r="N2520" s="50" t="s">
        <v>2383</v>
      </c>
      <c r="O2520" s="137" t="s">
        <v>2384</v>
      </c>
      <c r="P2520" s="42" t="s">
        <v>64</v>
      </c>
      <c r="Q2520" s="42" t="s">
        <v>65</v>
      </c>
      <c r="R2520" s="42">
        <v>1</v>
      </c>
      <c r="S2520" s="137" t="s">
        <v>2254</v>
      </c>
      <c r="T2520" s="62">
        <v>1236267.1599999999</v>
      </c>
      <c r="U2520" s="62">
        <v>1152061.22</v>
      </c>
      <c r="Z2520" s="42" t="s">
        <v>68</v>
      </c>
      <c r="AJ2520" s="42"/>
      <c r="AW2520" s="42" t="s">
        <v>2412</v>
      </c>
      <c r="AX2520" s="42"/>
      <c r="AY2520" s="42"/>
      <c r="AZ2520" s="42"/>
      <c r="BA2520" s="42"/>
      <c r="BB2520" s="42"/>
      <c r="BN2520" s="128" t="s">
        <v>4578</v>
      </c>
      <c r="BO2520" s="58" t="str">
        <f t="shared" si="39"/>
        <v>境内资产</v>
      </c>
      <c r="BP2520" s="58" t="str">
        <f>IF(M2520="",VLOOKUP(D2520,Sheet4!$A$1:$B$92,2,0),VLOOKUP(Q2520,Sheet4!$A$1:$B$92,2,0))</f>
        <v>保险资产管理产品</v>
      </c>
    </row>
    <row r="2521" spans="1:68" s="58" customFormat="1" ht="12.75" customHeight="1">
      <c r="A2521" s="137" t="s">
        <v>1967</v>
      </c>
      <c r="B2521" s="50" t="s">
        <v>1968</v>
      </c>
      <c r="C2521" s="252" t="s">
        <v>5552</v>
      </c>
      <c r="D2521" s="257" t="s">
        <v>672</v>
      </c>
      <c r="E2521" s="42" t="s">
        <v>3077</v>
      </c>
      <c r="F2521" s="42" t="s">
        <v>1968</v>
      </c>
      <c r="G2521" s="42"/>
      <c r="H2521" s="307">
        <v>8999.8361559293571</v>
      </c>
      <c r="I2521" s="315">
        <v>9189.7802313319153</v>
      </c>
      <c r="J2521" s="105">
        <v>0</v>
      </c>
      <c r="K2521" s="42">
        <v>0</v>
      </c>
      <c r="L2521" s="42" t="s">
        <v>4487</v>
      </c>
      <c r="M2521" s="50" t="s">
        <v>2382</v>
      </c>
      <c r="N2521" s="50" t="s">
        <v>2383</v>
      </c>
      <c r="O2521" s="137" t="s">
        <v>2384</v>
      </c>
      <c r="P2521" s="42" t="s">
        <v>64</v>
      </c>
      <c r="Q2521" s="42" t="s">
        <v>65</v>
      </c>
      <c r="R2521" s="42">
        <v>1</v>
      </c>
      <c r="S2521" s="137" t="s">
        <v>2254</v>
      </c>
      <c r="T2521" s="62">
        <v>1236267.1599999999</v>
      </c>
      <c r="U2521" s="62">
        <v>1152061.22</v>
      </c>
      <c r="Z2521" s="42" t="s">
        <v>280</v>
      </c>
      <c r="AJ2521" s="42"/>
      <c r="AW2521" s="42" t="s">
        <v>2412</v>
      </c>
      <c r="AX2521" s="42"/>
      <c r="AY2521" s="42"/>
      <c r="AZ2521" s="42"/>
      <c r="BA2521" s="42"/>
      <c r="BB2521" s="42"/>
      <c r="BN2521" s="128" t="s">
        <v>4578</v>
      </c>
      <c r="BO2521" s="58" t="str">
        <f t="shared" si="39"/>
        <v>境内资产</v>
      </c>
      <c r="BP2521" s="58" t="str">
        <f>IF(M2521="",VLOOKUP(D2521,Sheet4!$A$1:$B$92,2,0),VLOOKUP(Q2521,Sheet4!$A$1:$B$92,2,0))</f>
        <v>保险资产管理产品</v>
      </c>
    </row>
    <row r="2522" spans="1:68" s="58" customFormat="1" ht="12.75" customHeight="1">
      <c r="A2522" s="137" t="s">
        <v>2268</v>
      </c>
      <c r="B2522" s="50" t="s">
        <v>2316</v>
      </c>
      <c r="C2522" s="252" t="s">
        <v>5552</v>
      </c>
      <c r="D2522" s="257" t="s">
        <v>672</v>
      </c>
      <c r="E2522" s="42" t="s">
        <v>4440</v>
      </c>
      <c r="F2522" s="42" t="s">
        <v>2316</v>
      </c>
      <c r="G2522" s="42"/>
      <c r="H2522" s="307">
        <v>7886.7536942198312</v>
      </c>
      <c r="I2522" s="315">
        <v>5870.2109558953043</v>
      </c>
      <c r="J2522" s="105">
        <v>0</v>
      </c>
      <c r="K2522" s="42">
        <v>0</v>
      </c>
      <c r="L2522" s="42" t="s">
        <v>4487</v>
      </c>
      <c r="M2522" s="50" t="s">
        <v>2382</v>
      </c>
      <c r="N2522" s="50" t="s">
        <v>2383</v>
      </c>
      <c r="O2522" s="137" t="s">
        <v>2384</v>
      </c>
      <c r="P2522" s="42" t="s">
        <v>64</v>
      </c>
      <c r="Q2522" s="42" t="s">
        <v>65</v>
      </c>
      <c r="R2522" s="42">
        <v>1</v>
      </c>
      <c r="S2522" s="137" t="s">
        <v>2254</v>
      </c>
      <c r="T2522" s="62">
        <v>1236267.1599999999</v>
      </c>
      <c r="U2522" s="62">
        <v>1152061.22</v>
      </c>
      <c r="Z2522" s="42" t="s">
        <v>68</v>
      </c>
      <c r="AJ2522" s="42"/>
      <c r="AW2522" s="42" t="s">
        <v>2412</v>
      </c>
      <c r="AX2522" s="42"/>
      <c r="AY2522" s="42"/>
      <c r="AZ2522" s="42"/>
      <c r="BA2522" s="42"/>
      <c r="BB2522" s="42"/>
      <c r="BN2522" s="128" t="s">
        <v>4578</v>
      </c>
      <c r="BO2522" s="58" t="str">
        <f t="shared" si="39"/>
        <v>境内资产</v>
      </c>
      <c r="BP2522" s="58" t="str">
        <f>IF(M2522="",VLOOKUP(D2522,Sheet4!$A$1:$B$92,2,0),VLOOKUP(Q2522,Sheet4!$A$1:$B$92,2,0))</f>
        <v>保险资产管理产品</v>
      </c>
    </row>
    <row r="2523" spans="1:68" s="58" customFormat="1" ht="12.75" customHeight="1">
      <c r="A2523" s="137" t="s">
        <v>2269</v>
      </c>
      <c r="B2523" s="50" t="s">
        <v>2317</v>
      </c>
      <c r="C2523" s="252" t="s">
        <v>5552</v>
      </c>
      <c r="D2523" s="257" t="s">
        <v>672</v>
      </c>
      <c r="E2523" s="42" t="s">
        <v>4441</v>
      </c>
      <c r="F2523" s="42" t="s">
        <v>2317</v>
      </c>
      <c r="G2523" s="42"/>
      <c r="H2523" s="307">
        <v>5602.2993199515849</v>
      </c>
      <c r="I2523" s="315">
        <v>4683.1660690445387</v>
      </c>
      <c r="J2523" s="105">
        <v>0</v>
      </c>
      <c r="K2523" s="42">
        <v>0</v>
      </c>
      <c r="L2523" s="42" t="s">
        <v>4487</v>
      </c>
      <c r="M2523" s="50" t="s">
        <v>2382</v>
      </c>
      <c r="N2523" s="50" t="s">
        <v>2383</v>
      </c>
      <c r="O2523" s="137" t="s">
        <v>2384</v>
      </c>
      <c r="P2523" s="42" t="s">
        <v>64</v>
      </c>
      <c r="Q2523" s="42" t="s">
        <v>65</v>
      </c>
      <c r="R2523" s="42">
        <v>1</v>
      </c>
      <c r="S2523" s="137" t="s">
        <v>2254</v>
      </c>
      <c r="T2523" s="62">
        <v>1236267.1599999999</v>
      </c>
      <c r="U2523" s="62">
        <v>1152061.22</v>
      </c>
      <c r="Z2523" s="42" t="s">
        <v>68</v>
      </c>
      <c r="AJ2523" s="42"/>
      <c r="AW2523" s="42" t="s">
        <v>2412</v>
      </c>
      <c r="AX2523" s="42"/>
      <c r="AY2523" s="42"/>
      <c r="AZ2523" s="42"/>
      <c r="BA2523" s="42"/>
      <c r="BB2523" s="42"/>
      <c r="BN2523" s="128" t="s">
        <v>4578</v>
      </c>
      <c r="BO2523" s="58" t="str">
        <f t="shared" si="39"/>
        <v>境内资产</v>
      </c>
      <c r="BP2523" s="58" t="str">
        <f>IF(M2523="",VLOOKUP(D2523,Sheet4!$A$1:$B$92,2,0),VLOOKUP(Q2523,Sheet4!$A$1:$B$92,2,0))</f>
        <v>保险资产管理产品</v>
      </c>
    </row>
    <row r="2524" spans="1:68" s="58" customFormat="1" ht="12.75" customHeight="1">
      <c r="A2524" s="138" t="s">
        <v>2270</v>
      </c>
      <c r="B2524" s="50" t="s">
        <v>2318</v>
      </c>
      <c r="C2524" s="252" t="s">
        <v>5552</v>
      </c>
      <c r="D2524" s="257" t="s">
        <v>672</v>
      </c>
      <c r="E2524" s="42" t="s">
        <v>4442</v>
      </c>
      <c r="F2524" s="42" t="s">
        <v>2318</v>
      </c>
      <c r="G2524" s="42"/>
      <c r="H2524" s="307">
        <v>1319.1375067279823</v>
      </c>
      <c r="I2524" s="315">
        <v>1462.421272596684</v>
      </c>
      <c r="J2524" s="105">
        <v>0</v>
      </c>
      <c r="K2524" s="42">
        <v>0</v>
      </c>
      <c r="L2524" s="42" t="s">
        <v>4487</v>
      </c>
      <c r="M2524" s="50" t="s">
        <v>2382</v>
      </c>
      <c r="N2524" s="50" t="s">
        <v>2383</v>
      </c>
      <c r="O2524" s="137" t="s">
        <v>2384</v>
      </c>
      <c r="P2524" s="42" t="s">
        <v>64</v>
      </c>
      <c r="Q2524" s="42" t="s">
        <v>65</v>
      </c>
      <c r="R2524" s="42">
        <v>1</v>
      </c>
      <c r="S2524" s="137" t="s">
        <v>2254</v>
      </c>
      <c r="T2524" s="62">
        <v>1236267.1599999999</v>
      </c>
      <c r="U2524" s="62">
        <v>1152061.22</v>
      </c>
      <c r="Z2524" s="42" t="s">
        <v>68</v>
      </c>
      <c r="AJ2524" s="42"/>
      <c r="AW2524" s="42" t="s">
        <v>2412</v>
      </c>
      <c r="AX2524" s="42"/>
      <c r="AY2524" s="42"/>
      <c r="AZ2524" s="42"/>
      <c r="BA2524" s="42"/>
      <c r="BB2524" s="42"/>
      <c r="BN2524" s="128" t="s">
        <v>4578</v>
      </c>
      <c r="BO2524" s="58" t="str">
        <f t="shared" si="39"/>
        <v>境内资产</v>
      </c>
      <c r="BP2524" s="58" t="str">
        <f>IF(M2524="",VLOOKUP(D2524,Sheet4!$A$1:$B$92,2,0),VLOOKUP(Q2524,Sheet4!$A$1:$B$92,2,0))</f>
        <v>保险资产管理产品</v>
      </c>
    </row>
    <row r="2525" spans="1:68" s="58" customFormat="1" ht="12.75" customHeight="1">
      <c r="A2525" s="137" t="s">
        <v>2271</v>
      </c>
      <c r="B2525" s="50" t="s">
        <v>2319</v>
      </c>
      <c r="C2525" s="252" t="s">
        <v>5552</v>
      </c>
      <c r="D2525" s="257" t="s">
        <v>672</v>
      </c>
      <c r="E2525" s="42" t="s">
        <v>4443</v>
      </c>
      <c r="F2525" s="42" t="s">
        <v>2319</v>
      </c>
      <c r="G2525" s="42"/>
      <c r="H2525" s="307">
        <v>6443.3069754655071</v>
      </c>
      <c r="I2525" s="315">
        <v>5620.5942692471635</v>
      </c>
      <c r="J2525" s="105">
        <v>0</v>
      </c>
      <c r="K2525" s="42">
        <v>0</v>
      </c>
      <c r="L2525" s="42" t="s">
        <v>4487</v>
      </c>
      <c r="M2525" s="50" t="s">
        <v>2382</v>
      </c>
      <c r="N2525" s="50" t="s">
        <v>2383</v>
      </c>
      <c r="O2525" s="137" t="s">
        <v>2384</v>
      </c>
      <c r="P2525" s="42" t="s">
        <v>64</v>
      </c>
      <c r="Q2525" s="42" t="s">
        <v>65</v>
      </c>
      <c r="R2525" s="42">
        <v>1</v>
      </c>
      <c r="S2525" s="137" t="s">
        <v>2254</v>
      </c>
      <c r="T2525" s="62">
        <v>1236267.1599999999</v>
      </c>
      <c r="U2525" s="62">
        <v>1152061.22</v>
      </c>
      <c r="Z2525" s="42" t="s">
        <v>68</v>
      </c>
      <c r="AJ2525" s="42"/>
      <c r="AW2525" s="42" t="s">
        <v>2412</v>
      </c>
      <c r="AX2525" s="42"/>
      <c r="AY2525" s="42"/>
      <c r="AZ2525" s="42"/>
      <c r="BA2525" s="42"/>
      <c r="BB2525" s="42"/>
      <c r="BN2525" s="128" t="s">
        <v>4578</v>
      </c>
      <c r="BO2525" s="58" t="str">
        <f t="shared" si="39"/>
        <v>境内资产</v>
      </c>
      <c r="BP2525" s="58" t="str">
        <f>IF(M2525="",VLOOKUP(D2525,Sheet4!$A$1:$B$92,2,0),VLOOKUP(Q2525,Sheet4!$A$1:$B$92,2,0))</f>
        <v>保险资产管理产品</v>
      </c>
    </row>
    <row r="2526" spans="1:68" s="58" customFormat="1" ht="12.75" customHeight="1">
      <c r="A2526" s="137" t="s">
        <v>2272</v>
      </c>
      <c r="B2526" s="50" t="s">
        <v>2320</v>
      </c>
      <c r="C2526" s="252" t="s">
        <v>5552</v>
      </c>
      <c r="D2526" s="257" t="s">
        <v>672</v>
      </c>
      <c r="E2526" s="42" t="s">
        <v>4444</v>
      </c>
      <c r="F2526" s="42" t="s">
        <v>2320</v>
      </c>
      <c r="G2526" s="42"/>
      <c r="H2526" s="307">
        <v>8626.6959292530482</v>
      </c>
      <c r="I2526" s="315">
        <v>6868.7332972166423</v>
      </c>
      <c r="J2526" s="105">
        <v>0</v>
      </c>
      <c r="K2526" s="42">
        <v>0</v>
      </c>
      <c r="L2526" s="42" t="s">
        <v>4487</v>
      </c>
      <c r="M2526" s="50" t="s">
        <v>2382</v>
      </c>
      <c r="N2526" s="50" t="s">
        <v>2383</v>
      </c>
      <c r="O2526" s="137" t="s">
        <v>2384</v>
      </c>
      <c r="P2526" s="42" t="s">
        <v>64</v>
      </c>
      <c r="Q2526" s="42" t="s">
        <v>65</v>
      </c>
      <c r="R2526" s="42">
        <v>1</v>
      </c>
      <c r="S2526" s="137" t="s">
        <v>2254</v>
      </c>
      <c r="T2526" s="62">
        <v>1236267.1599999999</v>
      </c>
      <c r="U2526" s="62">
        <v>1152061.22</v>
      </c>
      <c r="Z2526" s="42" t="s">
        <v>68</v>
      </c>
      <c r="AJ2526" s="42"/>
      <c r="AW2526" s="42" t="s">
        <v>2412</v>
      </c>
      <c r="AX2526" s="42"/>
      <c r="AY2526" s="42"/>
      <c r="AZ2526" s="42"/>
      <c r="BA2526" s="42"/>
      <c r="BB2526" s="42"/>
      <c r="BN2526" s="128" t="s">
        <v>4578</v>
      </c>
      <c r="BO2526" s="58" t="str">
        <f t="shared" si="39"/>
        <v>境内资产</v>
      </c>
      <c r="BP2526" s="58" t="str">
        <f>IF(M2526="",VLOOKUP(D2526,Sheet4!$A$1:$B$92,2,0),VLOOKUP(Q2526,Sheet4!$A$1:$B$92,2,0))</f>
        <v>保险资产管理产品</v>
      </c>
    </row>
    <row r="2527" spans="1:68" s="58" customFormat="1" ht="12.75" customHeight="1">
      <c r="A2527" s="138" t="s">
        <v>1556</v>
      </c>
      <c r="B2527" s="50" t="s">
        <v>1557</v>
      </c>
      <c r="C2527" s="252" t="s">
        <v>5552</v>
      </c>
      <c r="D2527" s="257" t="s">
        <v>672</v>
      </c>
      <c r="E2527" s="42" t="s">
        <v>1558</v>
      </c>
      <c r="F2527" s="42" t="s">
        <v>1557</v>
      </c>
      <c r="G2527" s="42"/>
      <c r="H2527" s="307">
        <v>7.8473873584180431</v>
      </c>
      <c r="I2527" s="315">
        <v>11.301296465580116</v>
      </c>
      <c r="J2527" s="105">
        <v>0</v>
      </c>
      <c r="K2527" s="42">
        <v>0</v>
      </c>
      <c r="L2527" s="42" t="s">
        <v>4487</v>
      </c>
      <c r="M2527" s="50" t="s">
        <v>2382</v>
      </c>
      <c r="N2527" s="50" t="s">
        <v>2383</v>
      </c>
      <c r="O2527" s="137" t="s">
        <v>2384</v>
      </c>
      <c r="P2527" s="42" t="s">
        <v>64</v>
      </c>
      <c r="Q2527" s="42" t="s">
        <v>65</v>
      </c>
      <c r="R2527" s="42">
        <v>1</v>
      </c>
      <c r="S2527" s="137" t="s">
        <v>2254</v>
      </c>
      <c r="T2527" s="62">
        <v>1236267.1599999999</v>
      </c>
      <c r="U2527" s="62">
        <v>1152061.22</v>
      </c>
      <c r="Z2527" s="42" t="s">
        <v>68</v>
      </c>
      <c r="AJ2527" s="42"/>
      <c r="AW2527" s="42" t="s">
        <v>2412</v>
      </c>
      <c r="AX2527" s="42"/>
      <c r="AY2527" s="42"/>
      <c r="AZ2527" s="42"/>
      <c r="BA2527" s="42"/>
      <c r="BB2527" s="42"/>
      <c r="BN2527" s="128" t="s">
        <v>4578</v>
      </c>
      <c r="BO2527" s="58" t="str">
        <f t="shared" si="39"/>
        <v>境内资产</v>
      </c>
      <c r="BP2527" s="58" t="str">
        <f>IF(M2527="",VLOOKUP(D2527,Sheet4!$A$1:$B$92,2,0),VLOOKUP(Q2527,Sheet4!$A$1:$B$92,2,0))</f>
        <v>保险资产管理产品</v>
      </c>
    </row>
    <row r="2528" spans="1:68" s="58" customFormat="1" ht="12.75" customHeight="1">
      <c r="A2528" s="137" t="s">
        <v>2273</v>
      </c>
      <c r="B2528" s="50" t="s">
        <v>2321</v>
      </c>
      <c r="C2528" s="252" t="s">
        <v>5552</v>
      </c>
      <c r="D2528" s="257" t="s">
        <v>672</v>
      </c>
      <c r="E2528" s="42" t="s">
        <v>4445</v>
      </c>
      <c r="F2528" s="42" t="s">
        <v>2321</v>
      </c>
      <c r="G2528" s="42"/>
      <c r="H2528" s="307">
        <v>11617.520996269173</v>
      </c>
      <c r="I2528" s="315">
        <v>10707.651121348577</v>
      </c>
      <c r="J2528" s="105">
        <v>0</v>
      </c>
      <c r="K2528" s="42">
        <v>0</v>
      </c>
      <c r="L2528" s="42" t="s">
        <v>4487</v>
      </c>
      <c r="M2528" s="50" t="s">
        <v>2382</v>
      </c>
      <c r="N2528" s="50" t="s">
        <v>2383</v>
      </c>
      <c r="O2528" s="137" t="s">
        <v>2384</v>
      </c>
      <c r="P2528" s="42" t="s">
        <v>64</v>
      </c>
      <c r="Q2528" s="42" t="s">
        <v>65</v>
      </c>
      <c r="R2528" s="42">
        <v>1</v>
      </c>
      <c r="S2528" s="137" t="s">
        <v>2254</v>
      </c>
      <c r="T2528" s="62">
        <v>1236267.1599999999</v>
      </c>
      <c r="U2528" s="62">
        <v>1152061.22</v>
      </c>
      <c r="Z2528" s="42" t="s">
        <v>68</v>
      </c>
      <c r="AJ2528" s="42"/>
      <c r="AW2528" s="42" t="s">
        <v>2412</v>
      </c>
      <c r="AX2528" s="42"/>
      <c r="AY2528" s="42"/>
      <c r="AZ2528" s="42"/>
      <c r="BA2528" s="42"/>
      <c r="BB2528" s="42"/>
      <c r="BN2528" s="128" t="s">
        <v>4578</v>
      </c>
      <c r="BO2528" s="58" t="str">
        <f t="shared" si="39"/>
        <v>境内资产</v>
      </c>
      <c r="BP2528" s="58" t="str">
        <f>IF(M2528="",VLOOKUP(D2528,Sheet4!$A$1:$B$92,2,0),VLOOKUP(Q2528,Sheet4!$A$1:$B$92,2,0))</f>
        <v>保险资产管理产品</v>
      </c>
    </row>
    <row r="2529" spans="1:68" s="58" customFormat="1" ht="12.75" customHeight="1">
      <c r="A2529" s="137" t="s">
        <v>2274</v>
      </c>
      <c r="B2529" s="50" t="s">
        <v>2322</v>
      </c>
      <c r="C2529" s="252" t="s">
        <v>5552</v>
      </c>
      <c r="D2529" s="257" t="s">
        <v>672</v>
      </c>
      <c r="E2529" s="42" t="s">
        <v>4446</v>
      </c>
      <c r="F2529" s="42" t="s">
        <v>2322</v>
      </c>
      <c r="G2529" s="42"/>
      <c r="H2529" s="307">
        <v>8574.2357406521423</v>
      </c>
      <c r="I2529" s="315">
        <v>7298.5088037138121</v>
      </c>
      <c r="J2529" s="105">
        <v>0</v>
      </c>
      <c r="K2529" s="42">
        <v>0</v>
      </c>
      <c r="L2529" s="42" t="s">
        <v>4487</v>
      </c>
      <c r="M2529" s="50" t="s">
        <v>2382</v>
      </c>
      <c r="N2529" s="50" t="s">
        <v>2383</v>
      </c>
      <c r="O2529" s="137" t="s">
        <v>2384</v>
      </c>
      <c r="P2529" s="42" t="s">
        <v>64</v>
      </c>
      <c r="Q2529" s="42" t="s">
        <v>65</v>
      </c>
      <c r="R2529" s="42">
        <v>1</v>
      </c>
      <c r="S2529" s="137" t="s">
        <v>2254</v>
      </c>
      <c r="T2529" s="62">
        <v>1236267.1599999999</v>
      </c>
      <c r="U2529" s="62">
        <v>1152061.22</v>
      </c>
      <c r="Z2529" s="42" t="s">
        <v>68</v>
      </c>
      <c r="AJ2529" s="42"/>
      <c r="AW2529" s="42" t="s">
        <v>2412</v>
      </c>
      <c r="AX2529" s="42"/>
      <c r="AY2529" s="42"/>
      <c r="AZ2529" s="42"/>
      <c r="BA2529" s="42"/>
      <c r="BB2529" s="42"/>
      <c r="BN2529" s="128" t="s">
        <v>4578</v>
      </c>
      <c r="BO2529" s="58" t="str">
        <f t="shared" si="39"/>
        <v>境内资产</v>
      </c>
      <c r="BP2529" s="58" t="str">
        <f>IF(M2529="",VLOOKUP(D2529,Sheet4!$A$1:$B$92,2,0),VLOOKUP(Q2529,Sheet4!$A$1:$B$92,2,0))</f>
        <v>保险资产管理产品</v>
      </c>
    </row>
    <row r="2530" spans="1:68" s="58" customFormat="1" ht="12.75" customHeight="1">
      <c r="A2530" s="137" t="s">
        <v>2116</v>
      </c>
      <c r="B2530" s="50" t="s">
        <v>2323</v>
      </c>
      <c r="C2530" s="252" t="s">
        <v>5552</v>
      </c>
      <c r="D2530" s="257" t="s">
        <v>672</v>
      </c>
      <c r="E2530" s="42" t="s">
        <v>4361</v>
      </c>
      <c r="F2530" s="42" t="s">
        <v>2323</v>
      </c>
      <c r="G2530" s="42"/>
      <c r="H2530" s="307">
        <v>5165.2943842910681</v>
      </c>
      <c r="I2530" s="315">
        <v>3547.7243552658733</v>
      </c>
      <c r="J2530" s="105">
        <v>0</v>
      </c>
      <c r="K2530" s="42">
        <v>0</v>
      </c>
      <c r="L2530" s="42" t="s">
        <v>4487</v>
      </c>
      <c r="M2530" s="50" t="s">
        <v>2382</v>
      </c>
      <c r="N2530" s="50" t="s">
        <v>2383</v>
      </c>
      <c r="O2530" s="137" t="s">
        <v>2384</v>
      </c>
      <c r="P2530" s="42" t="s">
        <v>64</v>
      </c>
      <c r="Q2530" s="42" t="s">
        <v>65</v>
      </c>
      <c r="R2530" s="42">
        <v>1</v>
      </c>
      <c r="S2530" s="137" t="s">
        <v>2254</v>
      </c>
      <c r="T2530" s="62">
        <v>1236267.1599999999</v>
      </c>
      <c r="U2530" s="62">
        <v>1152061.22</v>
      </c>
      <c r="Z2530" s="42" t="s">
        <v>68</v>
      </c>
      <c r="AJ2530" s="42"/>
      <c r="AW2530" s="42" t="s">
        <v>2412</v>
      </c>
      <c r="AX2530" s="42"/>
      <c r="AY2530" s="42"/>
      <c r="AZ2530" s="42"/>
      <c r="BA2530" s="42"/>
      <c r="BB2530" s="42"/>
      <c r="BN2530" s="128" t="s">
        <v>4578</v>
      </c>
      <c r="BO2530" s="58" t="str">
        <f t="shared" si="39"/>
        <v>境内资产</v>
      </c>
      <c r="BP2530" s="58" t="str">
        <f>IF(M2530="",VLOOKUP(D2530,Sheet4!$A$1:$B$92,2,0),VLOOKUP(Q2530,Sheet4!$A$1:$B$92,2,0))</f>
        <v>保险资产管理产品</v>
      </c>
    </row>
    <row r="2531" spans="1:68" s="58" customFormat="1" ht="12.75" customHeight="1">
      <c r="A2531" s="138" t="s">
        <v>2275</v>
      </c>
      <c r="B2531" s="50" t="s">
        <v>2324</v>
      </c>
      <c r="C2531" s="252" t="s">
        <v>5552</v>
      </c>
      <c r="D2531" s="257" t="s">
        <v>672</v>
      </c>
      <c r="E2531" s="42" t="s">
        <v>4447</v>
      </c>
      <c r="F2531" s="42" t="s">
        <v>2324</v>
      </c>
      <c r="G2531" s="42"/>
      <c r="H2531" s="307">
        <v>3338.5429178899744</v>
      </c>
      <c r="I2531" s="315">
        <v>2927.0565642543661</v>
      </c>
      <c r="J2531" s="105">
        <v>0</v>
      </c>
      <c r="K2531" s="42">
        <v>0</v>
      </c>
      <c r="L2531" s="42" t="s">
        <v>4487</v>
      </c>
      <c r="M2531" s="50" t="s">
        <v>2382</v>
      </c>
      <c r="N2531" s="50" t="s">
        <v>2383</v>
      </c>
      <c r="O2531" s="137" t="s">
        <v>2384</v>
      </c>
      <c r="P2531" s="42" t="s">
        <v>64</v>
      </c>
      <c r="Q2531" s="42" t="s">
        <v>65</v>
      </c>
      <c r="R2531" s="42">
        <v>1</v>
      </c>
      <c r="S2531" s="137" t="s">
        <v>2254</v>
      </c>
      <c r="T2531" s="62">
        <v>1236267.1599999999</v>
      </c>
      <c r="U2531" s="62">
        <v>1152061.22</v>
      </c>
      <c r="Z2531" s="42" t="s">
        <v>68</v>
      </c>
      <c r="AJ2531" s="42"/>
      <c r="AW2531" s="42" t="s">
        <v>2412</v>
      </c>
      <c r="AX2531" s="42"/>
      <c r="AY2531" s="42"/>
      <c r="AZ2531" s="42"/>
      <c r="BA2531" s="42"/>
      <c r="BB2531" s="42"/>
      <c r="BN2531" s="128" t="s">
        <v>4578</v>
      </c>
      <c r="BO2531" s="58" t="str">
        <f t="shared" si="39"/>
        <v>境内资产</v>
      </c>
      <c r="BP2531" s="58" t="str">
        <f>IF(M2531="",VLOOKUP(D2531,Sheet4!$A$1:$B$92,2,0),VLOOKUP(Q2531,Sheet4!$A$1:$B$92,2,0))</f>
        <v>保险资产管理产品</v>
      </c>
    </row>
    <row r="2532" spans="1:68" s="58" customFormat="1" ht="12.75" customHeight="1">
      <c r="A2532" s="137" t="s">
        <v>2276</v>
      </c>
      <c r="B2532" s="50" t="s">
        <v>2325</v>
      </c>
      <c r="C2532" s="252" t="s">
        <v>5552</v>
      </c>
      <c r="D2532" s="257" t="s">
        <v>672</v>
      </c>
      <c r="E2532" s="42" t="s">
        <v>4448</v>
      </c>
      <c r="F2532" s="42" t="s">
        <v>2325</v>
      </c>
      <c r="G2532" s="42"/>
      <c r="H2532" s="307">
        <v>1048.1130945784269</v>
      </c>
      <c r="I2532" s="315">
        <v>620.6203623281383</v>
      </c>
      <c r="J2532" s="105">
        <v>0</v>
      </c>
      <c r="K2532" s="42">
        <v>0</v>
      </c>
      <c r="L2532" s="42" t="s">
        <v>4487</v>
      </c>
      <c r="M2532" s="50" t="s">
        <v>2382</v>
      </c>
      <c r="N2532" s="50" t="s">
        <v>2383</v>
      </c>
      <c r="O2532" s="137" t="s">
        <v>2384</v>
      </c>
      <c r="P2532" s="42" t="s">
        <v>64</v>
      </c>
      <c r="Q2532" s="42" t="s">
        <v>65</v>
      </c>
      <c r="R2532" s="42">
        <v>1</v>
      </c>
      <c r="S2532" s="137" t="s">
        <v>2254</v>
      </c>
      <c r="T2532" s="62">
        <v>1236267.1599999999</v>
      </c>
      <c r="U2532" s="62">
        <v>1152061.22</v>
      </c>
      <c r="Z2532" s="42" t="s">
        <v>68</v>
      </c>
      <c r="AJ2532" s="42"/>
      <c r="AW2532" s="42" t="s">
        <v>2412</v>
      </c>
      <c r="AX2532" s="42"/>
      <c r="AY2532" s="42"/>
      <c r="AZ2532" s="42"/>
      <c r="BA2532" s="42"/>
      <c r="BB2532" s="42"/>
      <c r="BN2532" s="128" t="s">
        <v>4578</v>
      </c>
      <c r="BO2532" s="58" t="str">
        <f t="shared" si="39"/>
        <v>境内资产</v>
      </c>
      <c r="BP2532" s="58" t="str">
        <f>IF(M2532="",VLOOKUP(D2532,Sheet4!$A$1:$B$92,2,0),VLOOKUP(Q2532,Sheet4!$A$1:$B$92,2,0))</f>
        <v>保险资产管理产品</v>
      </c>
    </row>
    <row r="2533" spans="1:68" s="58" customFormat="1" ht="12.75" customHeight="1">
      <c r="A2533" s="137" t="s">
        <v>2277</v>
      </c>
      <c r="B2533" s="50" t="s">
        <v>2326</v>
      </c>
      <c r="C2533" s="252" t="s">
        <v>5552</v>
      </c>
      <c r="D2533" s="257" t="s">
        <v>672</v>
      </c>
      <c r="E2533" s="42" t="s">
        <v>3547</v>
      </c>
      <c r="F2533" s="42" t="s">
        <v>2326</v>
      </c>
      <c r="G2533" s="42"/>
      <c r="H2533" s="307">
        <v>2734.5388356928588</v>
      </c>
      <c r="I2533" s="315">
        <v>2641.5516391755614</v>
      </c>
      <c r="J2533" s="105">
        <v>0</v>
      </c>
      <c r="K2533" s="42">
        <v>0</v>
      </c>
      <c r="L2533" s="42" t="s">
        <v>4487</v>
      </c>
      <c r="M2533" s="50" t="s">
        <v>2382</v>
      </c>
      <c r="N2533" s="50" t="s">
        <v>2383</v>
      </c>
      <c r="O2533" s="137" t="s">
        <v>2384</v>
      </c>
      <c r="P2533" s="42" t="s">
        <v>64</v>
      </c>
      <c r="Q2533" s="42" t="s">
        <v>65</v>
      </c>
      <c r="R2533" s="42">
        <v>1</v>
      </c>
      <c r="S2533" s="137" t="s">
        <v>2254</v>
      </c>
      <c r="T2533" s="62">
        <v>1236267.1599999999</v>
      </c>
      <c r="U2533" s="62">
        <v>1152061.22</v>
      </c>
      <c r="Z2533" s="42" t="s">
        <v>280</v>
      </c>
      <c r="AJ2533" s="42"/>
      <c r="AW2533" s="42" t="s">
        <v>2412</v>
      </c>
      <c r="AX2533" s="42"/>
      <c r="AY2533" s="42"/>
      <c r="AZ2533" s="42"/>
      <c r="BA2533" s="42"/>
      <c r="BB2533" s="42"/>
      <c r="BN2533" s="128" t="s">
        <v>4578</v>
      </c>
      <c r="BO2533" s="58" t="str">
        <f t="shared" si="39"/>
        <v>境内资产</v>
      </c>
      <c r="BP2533" s="58" t="str">
        <f>IF(M2533="",VLOOKUP(D2533,Sheet4!$A$1:$B$92,2,0),VLOOKUP(Q2533,Sheet4!$A$1:$B$92,2,0))</f>
        <v>保险资产管理产品</v>
      </c>
    </row>
    <row r="2534" spans="1:68" s="58" customFormat="1" ht="12.75" customHeight="1">
      <c r="A2534" s="137" t="s">
        <v>2106</v>
      </c>
      <c r="B2534" s="50" t="s">
        <v>2327</v>
      </c>
      <c r="C2534" s="252" t="s">
        <v>5552</v>
      </c>
      <c r="D2534" s="257" t="s">
        <v>672</v>
      </c>
      <c r="E2534" s="42" t="s">
        <v>4358</v>
      </c>
      <c r="F2534" s="42" t="s">
        <v>2327</v>
      </c>
      <c r="G2534" s="42"/>
      <c r="H2534" s="307">
        <v>5785.0947334836501</v>
      </c>
      <c r="I2534" s="315">
        <v>4956.7166509863355</v>
      </c>
      <c r="J2534" s="105">
        <v>0</v>
      </c>
      <c r="K2534" s="42">
        <v>0</v>
      </c>
      <c r="L2534" s="42" t="s">
        <v>4487</v>
      </c>
      <c r="M2534" s="50" t="s">
        <v>2382</v>
      </c>
      <c r="N2534" s="50" t="s">
        <v>2383</v>
      </c>
      <c r="O2534" s="137" t="s">
        <v>2384</v>
      </c>
      <c r="P2534" s="42" t="s">
        <v>64</v>
      </c>
      <c r="Q2534" s="42" t="s">
        <v>65</v>
      </c>
      <c r="R2534" s="42">
        <v>1</v>
      </c>
      <c r="S2534" s="137" t="s">
        <v>2254</v>
      </c>
      <c r="T2534" s="62">
        <v>1236267.1599999999</v>
      </c>
      <c r="U2534" s="62">
        <v>1152061.22</v>
      </c>
      <c r="Z2534" s="42" t="s">
        <v>68</v>
      </c>
      <c r="AJ2534" s="42"/>
      <c r="AW2534" s="42" t="s">
        <v>2412</v>
      </c>
      <c r="AX2534" s="42"/>
      <c r="AY2534" s="42"/>
      <c r="AZ2534" s="42"/>
      <c r="BA2534" s="42"/>
      <c r="BB2534" s="42"/>
      <c r="BN2534" s="128" t="s">
        <v>4578</v>
      </c>
      <c r="BO2534" s="58" t="str">
        <f t="shared" si="39"/>
        <v>境内资产</v>
      </c>
      <c r="BP2534" s="58" t="str">
        <f>IF(M2534="",VLOOKUP(D2534,Sheet4!$A$1:$B$92,2,0),VLOOKUP(Q2534,Sheet4!$A$1:$B$92,2,0))</f>
        <v>保险资产管理产品</v>
      </c>
    </row>
    <row r="2535" spans="1:68" s="58" customFormat="1" ht="12.75" customHeight="1">
      <c r="A2535" s="137" t="s">
        <v>2278</v>
      </c>
      <c r="B2535" s="50" t="s">
        <v>2328</v>
      </c>
      <c r="C2535" s="252" t="s">
        <v>5552</v>
      </c>
      <c r="D2535" s="257" t="s">
        <v>672</v>
      </c>
      <c r="E2535" s="42" t="s">
        <v>4449</v>
      </c>
      <c r="F2535" s="42" t="s">
        <v>2328</v>
      </c>
      <c r="G2535" s="42"/>
      <c r="H2535" s="307">
        <v>9225.1751166710874</v>
      </c>
      <c r="I2535" s="315">
        <v>8895.7568449489154</v>
      </c>
      <c r="J2535" s="105">
        <v>0</v>
      </c>
      <c r="K2535" s="42">
        <v>0</v>
      </c>
      <c r="L2535" s="42" t="s">
        <v>4487</v>
      </c>
      <c r="M2535" s="50" t="s">
        <v>2382</v>
      </c>
      <c r="N2535" s="50" t="s">
        <v>2383</v>
      </c>
      <c r="O2535" s="137" t="s">
        <v>2384</v>
      </c>
      <c r="P2535" s="42" t="s">
        <v>64</v>
      </c>
      <c r="Q2535" s="42" t="s">
        <v>65</v>
      </c>
      <c r="R2535" s="42">
        <v>1</v>
      </c>
      <c r="S2535" s="137" t="s">
        <v>2254</v>
      </c>
      <c r="T2535" s="62">
        <v>1236267.1599999999</v>
      </c>
      <c r="U2535" s="62">
        <v>1152061.22</v>
      </c>
      <c r="Z2535" s="42" t="s">
        <v>68</v>
      </c>
      <c r="AJ2535" s="42"/>
      <c r="AW2535" s="42" t="s">
        <v>2412</v>
      </c>
      <c r="AX2535" s="42"/>
      <c r="AY2535" s="42"/>
      <c r="AZ2535" s="42"/>
      <c r="BA2535" s="42"/>
      <c r="BB2535" s="42"/>
      <c r="BN2535" s="128" t="s">
        <v>4578</v>
      </c>
      <c r="BO2535" s="58" t="str">
        <f t="shared" si="39"/>
        <v>境内资产</v>
      </c>
      <c r="BP2535" s="58" t="str">
        <f>IF(M2535="",VLOOKUP(D2535,Sheet4!$A$1:$B$92,2,0),VLOOKUP(Q2535,Sheet4!$A$1:$B$92,2,0))</f>
        <v>保险资产管理产品</v>
      </c>
    </row>
    <row r="2536" spans="1:68" s="58" customFormat="1" ht="12.75" customHeight="1">
      <c r="A2536" s="137" t="s">
        <v>2279</v>
      </c>
      <c r="B2536" s="50" t="s">
        <v>2329</v>
      </c>
      <c r="C2536" s="252" t="s">
        <v>5552</v>
      </c>
      <c r="D2536" s="257" t="s">
        <v>672</v>
      </c>
      <c r="E2536" s="42" t="s">
        <v>4450</v>
      </c>
      <c r="F2536" s="42" t="s">
        <v>2329</v>
      </c>
      <c r="G2536" s="42"/>
      <c r="H2536" s="307">
        <v>2055.7235517822237</v>
      </c>
      <c r="I2536" s="315">
        <v>1587.9713771970853</v>
      </c>
      <c r="J2536" s="105">
        <v>0</v>
      </c>
      <c r="K2536" s="42">
        <v>0</v>
      </c>
      <c r="L2536" s="42" t="s">
        <v>4487</v>
      </c>
      <c r="M2536" s="50" t="s">
        <v>2382</v>
      </c>
      <c r="N2536" s="50" t="s">
        <v>2383</v>
      </c>
      <c r="O2536" s="137" t="s">
        <v>2384</v>
      </c>
      <c r="P2536" s="42" t="s">
        <v>64</v>
      </c>
      <c r="Q2536" s="42" t="s">
        <v>65</v>
      </c>
      <c r="R2536" s="42">
        <v>1</v>
      </c>
      <c r="S2536" s="137" t="s">
        <v>2254</v>
      </c>
      <c r="T2536" s="62">
        <v>1236267.1599999999</v>
      </c>
      <c r="U2536" s="62">
        <v>1152061.22</v>
      </c>
      <c r="Z2536" s="42" t="s">
        <v>68</v>
      </c>
      <c r="AJ2536" s="42"/>
      <c r="AW2536" s="42" t="s">
        <v>2412</v>
      </c>
      <c r="AX2536" s="42"/>
      <c r="AY2536" s="42"/>
      <c r="AZ2536" s="42"/>
      <c r="BA2536" s="42"/>
      <c r="BB2536" s="42"/>
      <c r="BN2536" s="128" t="s">
        <v>4578</v>
      </c>
      <c r="BO2536" s="58" t="str">
        <f t="shared" si="39"/>
        <v>境内资产</v>
      </c>
      <c r="BP2536" s="58" t="str">
        <f>IF(M2536="",VLOOKUP(D2536,Sheet4!$A$1:$B$92,2,0),VLOOKUP(Q2536,Sheet4!$A$1:$B$92,2,0))</f>
        <v>保险资产管理产品</v>
      </c>
    </row>
    <row r="2537" spans="1:68" s="58" customFormat="1" ht="12.75" customHeight="1">
      <c r="A2537" s="137" t="s">
        <v>2280</v>
      </c>
      <c r="B2537" s="50" t="s">
        <v>2330</v>
      </c>
      <c r="C2537" s="252" t="s">
        <v>5552</v>
      </c>
      <c r="D2537" s="257" t="s">
        <v>672</v>
      </c>
      <c r="E2537" s="42" t="s">
        <v>4451</v>
      </c>
      <c r="F2537" s="42" t="s">
        <v>2330</v>
      </c>
      <c r="G2537" s="42"/>
      <c r="H2537" s="307">
        <v>9717.8741407359594</v>
      </c>
      <c r="I2537" s="315">
        <v>5919.5459187166834</v>
      </c>
      <c r="J2537" s="105">
        <v>0</v>
      </c>
      <c r="K2537" s="42">
        <v>0</v>
      </c>
      <c r="L2537" s="42" t="s">
        <v>4487</v>
      </c>
      <c r="M2537" s="50" t="s">
        <v>2382</v>
      </c>
      <c r="N2537" s="50" t="s">
        <v>2383</v>
      </c>
      <c r="O2537" s="137" t="s">
        <v>2384</v>
      </c>
      <c r="P2537" s="42" t="s">
        <v>64</v>
      </c>
      <c r="Q2537" s="42" t="s">
        <v>65</v>
      </c>
      <c r="R2537" s="42">
        <v>1</v>
      </c>
      <c r="S2537" s="137" t="s">
        <v>2254</v>
      </c>
      <c r="T2537" s="62">
        <v>1236267.1599999999</v>
      </c>
      <c r="U2537" s="62">
        <v>1152061.22</v>
      </c>
      <c r="Z2537" s="42" t="s">
        <v>68</v>
      </c>
      <c r="AJ2537" s="42"/>
      <c r="AW2537" s="42" t="s">
        <v>2412</v>
      </c>
      <c r="AX2537" s="42"/>
      <c r="AY2537" s="42"/>
      <c r="AZ2537" s="42"/>
      <c r="BA2537" s="42"/>
      <c r="BB2537" s="42"/>
      <c r="BN2537" s="128" t="s">
        <v>4578</v>
      </c>
      <c r="BO2537" s="58" t="str">
        <f t="shared" si="39"/>
        <v>境内资产</v>
      </c>
      <c r="BP2537" s="58" t="str">
        <f>IF(M2537="",VLOOKUP(D2537,Sheet4!$A$1:$B$92,2,0),VLOOKUP(Q2537,Sheet4!$A$1:$B$92,2,0))</f>
        <v>保险资产管理产品</v>
      </c>
    </row>
    <row r="2538" spans="1:68" s="58" customFormat="1" ht="12.75" customHeight="1">
      <c r="A2538" s="137" t="s">
        <v>2281</v>
      </c>
      <c r="B2538" s="50" t="s">
        <v>2331</v>
      </c>
      <c r="C2538" s="252" t="s">
        <v>5552</v>
      </c>
      <c r="D2538" s="257" t="s">
        <v>672</v>
      </c>
      <c r="E2538" s="42" t="s">
        <v>2546</v>
      </c>
      <c r="F2538" s="42" t="s">
        <v>2331</v>
      </c>
      <c r="G2538" s="42"/>
      <c r="H2538" s="307">
        <v>5355.6791527289097</v>
      </c>
      <c r="I2538" s="315">
        <v>6022.6993313879748</v>
      </c>
      <c r="J2538" s="105">
        <v>0</v>
      </c>
      <c r="K2538" s="42">
        <v>0</v>
      </c>
      <c r="L2538" s="42" t="s">
        <v>4487</v>
      </c>
      <c r="M2538" s="50" t="s">
        <v>2382</v>
      </c>
      <c r="N2538" s="50" t="s">
        <v>2383</v>
      </c>
      <c r="O2538" s="137" t="s">
        <v>2384</v>
      </c>
      <c r="P2538" s="42" t="s">
        <v>64</v>
      </c>
      <c r="Q2538" s="42" t="s">
        <v>65</v>
      </c>
      <c r="R2538" s="42">
        <v>1</v>
      </c>
      <c r="S2538" s="137" t="s">
        <v>2254</v>
      </c>
      <c r="T2538" s="62">
        <v>1236267.1599999999</v>
      </c>
      <c r="U2538" s="62">
        <v>1152061.22</v>
      </c>
      <c r="Z2538" s="42" t="s">
        <v>68</v>
      </c>
      <c r="AJ2538" s="42"/>
      <c r="AW2538" s="42" t="s">
        <v>2412</v>
      </c>
      <c r="AX2538" s="42"/>
      <c r="AY2538" s="42"/>
      <c r="AZ2538" s="42"/>
      <c r="BA2538" s="42"/>
      <c r="BB2538" s="42"/>
      <c r="BN2538" s="128" t="s">
        <v>4578</v>
      </c>
      <c r="BO2538" s="58" t="str">
        <f t="shared" si="39"/>
        <v>境内资产</v>
      </c>
      <c r="BP2538" s="58" t="str">
        <f>IF(M2538="",VLOOKUP(D2538,Sheet4!$A$1:$B$92,2,0),VLOOKUP(Q2538,Sheet4!$A$1:$B$92,2,0))</f>
        <v>保险资产管理产品</v>
      </c>
    </row>
    <row r="2539" spans="1:68" s="58" customFormat="1" ht="12.75" customHeight="1">
      <c r="A2539" s="137" t="s">
        <v>2102</v>
      </c>
      <c r="B2539" s="50" t="s">
        <v>2332</v>
      </c>
      <c r="C2539" s="252" t="s">
        <v>5552</v>
      </c>
      <c r="D2539" s="257" t="s">
        <v>672</v>
      </c>
      <c r="E2539" s="42" t="s">
        <v>3651</v>
      </c>
      <c r="F2539" s="42" t="s">
        <v>2332</v>
      </c>
      <c r="G2539" s="42"/>
      <c r="H2539" s="307">
        <v>2860.2139099524366</v>
      </c>
      <c r="I2539" s="315">
        <v>2868.1320575525292</v>
      </c>
      <c r="J2539" s="105">
        <v>0</v>
      </c>
      <c r="K2539" s="42">
        <v>0</v>
      </c>
      <c r="L2539" s="42" t="s">
        <v>4487</v>
      </c>
      <c r="M2539" s="50" t="s">
        <v>2382</v>
      </c>
      <c r="N2539" s="50" t="s">
        <v>2383</v>
      </c>
      <c r="O2539" s="137" t="s">
        <v>2384</v>
      </c>
      <c r="P2539" s="42" t="s">
        <v>64</v>
      </c>
      <c r="Q2539" s="42" t="s">
        <v>65</v>
      </c>
      <c r="R2539" s="42">
        <v>1</v>
      </c>
      <c r="S2539" s="137" t="s">
        <v>2254</v>
      </c>
      <c r="T2539" s="62">
        <v>1236267.1599999999</v>
      </c>
      <c r="U2539" s="62">
        <v>1152061.22</v>
      </c>
      <c r="Z2539" s="42" t="s">
        <v>280</v>
      </c>
      <c r="AJ2539" s="42"/>
      <c r="AW2539" s="42" t="s">
        <v>2412</v>
      </c>
      <c r="AX2539" s="42"/>
      <c r="AY2539" s="42"/>
      <c r="AZ2539" s="42"/>
      <c r="BA2539" s="42"/>
      <c r="BB2539" s="42"/>
      <c r="BN2539" s="128" t="s">
        <v>4578</v>
      </c>
      <c r="BO2539" s="58" t="str">
        <f t="shared" si="39"/>
        <v>境内资产</v>
      </c>
      <c r="BP2539" s="58" t="str">
        <f>IF(M2539="",VLOOKUP(D2539,Sheet4!$A$1:$B$92,2,0),VLOOKUP(Q2539,Sheet4!$A$1:$B$92,2,0))</f>
        <v>保险资产管理产品</v>
      </c>
    </row>
    <row r="2540" spans="1:68" s="58" customFormat="1" ht="12.75" customHeight="1">
      <c r="A2540" s="137" t="s">
        <v>2282</v>
      </c>
      <c r="B2540" s="50" t="s">
        <v>2333</v>
      </c>
      <c r="C2540" s="252" t="s">
        <v>5552</v>
      </c>
      <c r="D2540" s="257" t="s">
        <v>672</v>
      </c>
      <c r="E2540" s="42" t="s">
        <v>3677</v>
      </c>
      <c r="F2540" s="42" t="s">
        <v>2333</v>
      </c>
      <c r="G2540" s="42"/>
      <c r="H2540" s="307">
        <v>14260.353118756793</v>
      </c>
      <c r="I2540" s="315">
        <v>11990.328420139582</v>
      </c>
      <c r="J2540" s="105">
        <v>0</v>
      </c>
      <c r="K2540" s="42">
        <v>0</v>
      </c>
      <c r="L2540" s="42" t="s">
        <v>4487</v>
      </c>
      <c r="M2540" s="50" t="s">
        <v>2382</v>
      </c>
      <c r="N2540" s="50" t="s">
        <v>2383</v>
      </c>
      <c r="O2540" s="137" t="s">
        <v>2384</v>
      </c>
      <c r="P2540" s="42" t="s">
        <v>64</v>
      </c>
      <c r="Q2540" s="42" t="s">
        <v>65</v>
      </c>
      <c r="R2540" s="42">
        <v>1</v>
      </c>
      <c r="S2540" s="137" t="s">
        <v>2254</v>
      </c>
      <c r="T2540" s="62">
        <v>1236267.1599999999</v>
      </c>
      <c r="U2540" s="62">
        <v>1152061.22</v>
      </c>
      <c r="Z2540" s="42" t="s">
        <v>280</v>
      </c>
      <c r="AJ2540" s="42"/>
      <c r="AW2540" s="42" t="s">
        <v>2412</v>
      </c>
      <c r="AX2540" s="42"/>
      <c r="AY2540" s="42"/>
      <c r="AZ2540" s="42"/>
      <c r="BA2540" s="42"/>
      <c r="BB2540" s="42"/>
      <c r="BN2540" s="128" t="s">
        <v>4578</v>
      </c>
      <c r="BO2540" s="58" t="str">
        <f t="shared" si="39"/>
        <v>境内资产</v>
      </c>
      <c r="BP2540" s="58" t="str">
        <f>IF(M2540="",VLOOKUP(D2540,Sheet4!$A$1:$B$92,2,0),VLOOKUP(Q2540,Sheet4!$A$1:$B$92,2,0))</f>
        <v>保险资产管理产品</v>
      </c>
    </row>
    <row r="2541" spans="1:68" s="58" customFormat="1" ht="12.75" customHeight="1">
      <c r="A2541" s="137" t="s">
        <v>2283</v>
      </c>
      <c r="B2541" s="50" t="s">
        <v>2334</v>
      </c>
      <c r="C2541" s="252" t="s">
        <v>5552</v>
      </c>
      <c r="D2541" s="257" t="s">
        <v>678</v>
      </c>
      <c r="E2541" s="42" t="s">
        <v>4452</v>
      </c>
      <c r="F2541" s="42" t="s">
        <v>2334</v>
      </c>
      <c r="G2541" s="42"/>
      <c r="H2541" s="307">
        <v>1269.9460329901851</v>
      </c>
      <c r="I2541" s="315">
        <v>1011.3448189329087</v>
      </c>
      <c r="J2541" s="105">
        <v>0</v>
      </c>
      <c r="K2541" s="42">
        <v>0</v>
      </c>
      <c r="L2541" s="42" t="s">
        <v>4487</v>
      </c>
      <c r="M2541" s="50" t="s">
        <v>2382</v>
      </c>
      <c r="N2541" s="50" t="s">
        <v>2383</v>
      </c>
      <c r="O2541" s="137" t="s">
        <v>2384</v>
      </c>
      <c r="P2541" s="42" t="s">
        <v>64</v>
      </c>
      <c r="Q2541" s="42" t="s">
        <v>65</v>
      </c>
      <c r="R2541" s="42">
        <v>1</v>
      </c>
      <c r="S2541" s="137" t="s">
        <v>2254</v>
      </c>
      <c r="T2541" s="62">
        <v>1236267.1599999999</v>
      </c>
      <c r="U2541" s="62">
        <v>1152061.22</v>
      </c>
      <c r="Z2541" s="42" t="s">
        <v>68</v>
      </c>
      <c r="AJ2541" s="42"/>
      <c r="AW2541" s="42" t="s">
        <v>2412</v>
      </c>
      <c r="AX2541" s="42"/>
      <c r="AY2541" s="42"/>
      <c r="AZ2541" s="42"/>
      <c r="BA2541" s="42"/>
      <c r="BB2541" s="42"/>
      <c r="BN2541" s="128" t="s">
        <v>4578</v>
      </c>
      <c r="BO2541" s="58" t="str">
        <f t="shared" si="39"/>
        <v>境内资产</v>
      </c>
      <c r="BP2541" s="58" t="str">
        <f>IF(M2541="",VLOOKUP(D2541,Sheet4!$A$1:$B$92,2,0),VLOOKUP(Q2541,Sheet4!$A$1:$B$92,2,0))</f>
        <v>保险资产管理产品</v>
      </c>
    </row>
    <row r="2542" spans="1:68" s="58" customFormat="1" ht="12.75" customHeight="1">
      <c r="A2542" s="137" t="s">
        <v>2284</v>
      </c>
      <c r="B2542" s="50" t="s">
        <v>2335</v>
      </c>
      <c r="C2542" s="252" t="s">
        <v>5552</v>
      </c>
      <c r="D2542" s="257" t="s">
        <v>678</v>
      </c>
      <c r="E2542" s="42" t="s">
        <v>4453</v>
      </c>
      <c r="F2542" s="42" t="s">
        <v>2335</v>
      </c>
      <c r="G2542" s="42"/>
      <c r="H2542" s="307">
        <v>5726.4976706204134</v>
      </c>
      <c r="I2542" s="315">
        <v>4806.5197443915713</v>
      </c>
      <c r="J2542" s="105">
        <v>0</v>
      </c>
      <c r="K2542" s="42">
        <v>0</v>
      </c>
      <c r="L2542" s="42" t="s">
        <v>4487</v>
      </c>
      <c r="M2542" s="50" t="s">
        <v>2382</v>
      </c>
      <c r="N2542" s="50" t="s">
        <v>2383</v>
      </c>
      <c r="O2542" s="137" t="s">
        <v>2384</v>
      </c>
      <c r="P2542" s="42" t="s">
        <v>64</v>
      </c>
      <c r="Q2542" s="42" t="s">
        <v>65</v>
      </c>
      <c r="R2542" s="42">
        <v>1</v>
      </c>
      <c r="S2542" s="137" t="s">
        <v>2254</v>
      </c>
      <c r="T2542" s="62">
        <v>1236267.1599999999</v>
      </c>
      <c r="U2542" s="62">
        <v>1152061.22</v>
      </c>
      <c r="Z2542" s="42" t="s">
        <v>68</v>
      </c>
      <c r="AJ2542" s="42"/>
      <c r="AW2542" s="42" t="s">
        <v>2412</v>
      </c>
      <c r="AX2542" s="42"/>
      <c r="AY2542" s="42"/>
      <c r="AZ2542" s="42"/>
      <c r="BA2542" s="42"/>
      <c r="BB2542" s="42"/>
      <c r="BN2542" s="128" t="s">
        <v>4578</v>
      </c>
      <c r="BO2542" s="58" t="str">
        <f t="shared" si="39"/>
        <v>境内资产</v>
      </c>
      <c r="BP2542" s="58" t="str">
        <f>IF(M2542="",VLOOKUP(D2542,Sheet4!$A$1:$B$92,2,0),VLOOKUP(Q2542,Sheet4!$A$1:$B$92,2,0))</f>
        <v>保险资产管理产品</v>
      </c>
    </row>
    <row r="2543" spans="1:68" s="58" customFormat="1" ht="12.75" customHeight="1">
      <c r="A2543" s="137" t="s">
        <v>2285</v>
      </c>
      <c r="B2543" s="50" t="s">
        <v>2336</v>
      </c>
      <c r="C2543" s="252" t="s">
        <v>5552</v>
      </c>
      <c r="D2543" s="257" t="s">
        <v>678</v>
      </c>
      <c r="E2543" s="42" t="s">
        <v>4454</v>
      </c>
      <c r="F2543" s="42" t="s">
        <v>2336</v>
      </c>
      <c r="G2543" s="42"/>
      <c r="H2543" s="307">
        <v>4231.9050226534473</v>
      </c>
      <c r="I2543" s="315">
        <v>2066.5096582759597</v>
      </c>
      <c r="J2543" s="105">
        <v>0</v>
      </c>
      <c r="K2543" s="42">
        <v>0</v>
      </c>
      <c r="L2543" s="42" t="s">
        <v>4487</v>
      </c>
      <c r="M2543" s="50" t="s">
        <v>2382</v>
      </c>
      <c r="N2543" s="50" t="s">
        <v>2383</v>
      </c>
      <c r="O2543" s="137" t="s">
        <v>2384</v>
      </c>
      <c r="P2543" s="42" t="s">
        <v>64</v>
      </c>
      <c r="Q2543" s="42" t="s">
        <v>65</v>
      </c>
      <c r="R2543" s="42">
        <v>1</v>
      </c>
      <c r="S2543" s="137" t="s">
        <v>2254</v>
      </c>
      <c r="T2543" s="62">
        <v>1236267.1599999999</v>
      </c>
      <c r="U2543" s="62">
        <v>1152061.22</v>
      </c>
      <c r="Z2543" s="42" t="s">
        <v>68</v>
      </c>
      <c r="AJ2543" s="42"/>
      <c r="AW2543" s="42" t="s">
        <v>2412</v>
      </c>
      <c r="AX2543" s="42"/>
      <c r="AY2543" s="42"/>
      <c r="AZ2543" s="42"/>
      <c r="BA2543" s="42"/>
      <c r="BB2543" s="42"/>
      <c r="BN2543" s="128" t="s">
        <v>4578</v>
      </c>
      <c r="BO2543" s="58" t="str">
        <f t="shared" si="39"/>
        <v>境内资产</v>
      </c>
      <c r="BP2543" s="58" t="str">
        <f>IF(M2543="",VLOOKUP(D2543,Sheet4!$A$1:$B$92,2,0),VLOOKUP(Q2543,Sheet4!$A$1:$B$92,2,0))</f>
        <v>保险资产管理产品</v>
      </c>
    </row>
    <row r="2544" spans="1:68" s="58" customFormat="1" ht="12.75" customHeight="1">
      <c r="A2544" s="137" t="s">
        <v>2286</v>
      </c>
      <c r="B2544" s="50" t="s">
        <v>2337</v>
      </c>
      <c r="C2544" s="252" t="s">
        <v>5552</v>
      </c>
      <c r="D2544" s="257" t="s">
        <v>678</v>
      </c>
      <c r="E2544" s="42" t="s">
        <v>4455</v>
      </c>
      <c r="F2544" s="42" t="s">
        <v>2337</v>
      </c>
      <c r="G2544" s="42"/>
      <c r="H2544" s="307">
        <v>3444.2226097201856</v>
      </c>
      <c r="I2544" s="315">
        <v>1750.8807020682232</v>
      </c>
      <c r="J2544" s="105">
        <v>0</v>
      </c>
      <c r="K2544" s="42">
        <v>0</v>
      </c>
      <c r="L2544" s="42" t="s">
        <v>4487</v>
      </c>
      <c r="M2544" s="50" t="s">
        <v>2382</v>
      </c>
      <c r="N2544" s="50" t="s">
        <v>2383</v>
      </c>
      <c r="O2544" s="137" t="s">
        <v>2384</v>
      </c>
      <c r="P2544" s="42" t="s">
        <v>64</v>
      </c>
      <c r="Q2544" s="42" t="s">
        <v>65</v>
      </c>
      <c r="R2544" s="42">
        <v>1</v>
      </c>
      <c r="S2544" s="137" t="s">
        <v>2254</v>
      </c>
      <c r="T2544" s="62">
        <v>1236267.1599999999</v>
      </c>
      <c r="U2544" s="62">
        <v>1152061.22</v>
      </c>
      <c r="Z2544" s="42" t="s">
        <v>68</v>
      </c>
      <c r="AJ2544" s="42"/>
      <c r="AW2544" s="42" t="s">
        <v>2412</v>
      </c>
      <c r="AX2544" s="42"/>
      <c r="AY2544" s="42"/>
      <c r="AZ2544" s="42"/>
      <c r="BA2544" s="42"/>
      <c r="BB2544" s="42"/>
      <c r="BN2544" s="128" t="s">
        <v>4578</v>
      </c>
      <c r="BO2544" s="58" t="str">
        <f t="shared" si="39"/>
        <v>境内资产</v>
      </c>
      <c r="BP2544" s="58" t="str">
        <f>IF(M2544="",VLOOKUP(D2544,Sheet4!$A$1:$B$92,2,0),VLOOKUP(Q2544,Sheet4!$A$1:$B$92,2,0))</f>
        <v>保险资产管理产品</v>
      </c>
    </row>
    <row r="2545" spans="1:68" s="58" customFormat="1" ht="12.75" customHeight="1">
      <c r="A2545" s="137" t="s">
        <v>2287</v>
      </c>
      <c r="B2545" s="50" t="s">
        <v>2338</v>
      </c>
      <c r="C2545" s="252" t="s">
        <v>5552</v>
      </c>
      <c r="D2545" s="257" t="s">
        <v>678</v>
      </c>
      <c r="E2545" s="42" t="s">
        <v>4456</v>
      </c>
      <c r="F2545" s="42" t="s">
        <v>2338</v>
      </c>
      <c r="G2545" s="42"/>
      <c r="H2545" s="307">
        <v>7622.0796036355468</v>
      </c>
      <c r="I2545" s="315">
        <v>5673.2652621229199</v>
      </c>
      <c r="J2545" s="105">
        <v>0</v>
      </c>
      <c r="K2545" s="42">
        <v>0</v>
      </c>
      <c r="L2545" s="42" t="s">
        <v>4487</v>
      </c>
      <c r="M2545" s="50" t="s">
        <v>2382</v>
      </c>
      <c r="N2545" s="50" t="s">
        <v>2383</v>
      </c>
      <c r="O2545" s="137" t="s">
        <v>2384</v>
      </c>
      <c r="P2545" s="42" t="s">
        <v>64</v>
      </c>
      <c r="Q2545" s="42" t="s">
        <v>65</v>
      </c>
      <c r="R2545" s="42">
        <v>1</v>
      </c>
      <c r="S2545" s="137" t="s">
        <v>2254</v>
      </c>
      <c r="T2545" s="62">
        <v>1236267.1599999999</v>
      </c>
      <c r="U2545" s="62">
        <v>1152061.22</v>
      </c>
      <c r="Z2545" s="42" t="s">
        <v>68</v>
      </c>
      <c r="AJ2545" s="42"/>
      <c r="AW2545" s="42" t="s">
        <v>2412</v>
      </c>
      <c r="AX2545" s="42"/>
      <c r="AY2545" s="42"/>
      <c r="AZ2545" s="42"/>
      <c r="BA2545" s="42"/>
      <c r="BB2545" s="42"/>
      <c r="BN2545" s="128" t="s">
        <v>4578</v>
      </c>
      <c r="BO2545" s="58" t="str">
        <f t="shared" si="39"/>
        <v>境内资产</v>
      </c>
      <c r="BP2545" s="58" t="str">
        <f>IF(M2545="",VLOOKUP(D2545,Sheet4!$A$1:$B$92,2,0),VLOOKUP(Q2545,Sheet4!$A$1:$B$92,2,0))</f>
        <v>保险资产管理产品</v>
      </c>
    </row>
    <row r="2546" spans="1:68" s="58" customFormat="1" ht="12.75" customHeight="1">
      <c r="A2546" s="137" t="s">
        <v>2288</v>
      </c>
      <c r="B2546" s="50" t="s">
        <v>2339</v>
      </c>
      <c r="C2546" s="252" t="s">
        <v>5552</v>
      </c>
      <c r="D2546" s="257" t="s">
        <v>678</v>
      </c>
      <c r="E2546" s="42" t="s">
        <v>4457</v>
      </c>
      <c r="F2546" s="42" t="s">
        <v>2339</v>
      </c>
      <c r="G2546" s="42"/>
      <c r="H2546" s="307">
        <v>401.88749535960773</v>
      </c>
      <c r="I2546" s="315">
        <v>260.33826680093676</v>
      </c>
      <c r="J2546" s="105">
        <v>0</v>
      </c>
      <c r="K2546" s="42">
        <v>0</v>
      </c>
      <c r="L2546" s="42" t="s">
        <v>4487</v>
      </c>
      <c r="M2546" s="50" t="s">
        <v>2382</v>
      </c>
      <c r="N2546" s="50" t="s">
        <v>2383</v>
      </c>
      <c r="O2546" s="137" t="s">
        <v>2384</v>
      </c>
      <c r="P2546" s="42" t="s">
        <v>64</v>
      </c>
      <c r="Q2546" s="42" t="s">
        <v>65</v>
      </c>
      <c r="R2546" s="42">
        <v>1</v>
      </c>
      <c r="S2546" s="137" t="s">
        <v>2254</v>
      </c>
      <c r="T2546" s="62">
        <v>1236267.1599999999</v>
      </c>
      <c r="U2546" s="62">
        <v>1152061.22</v>
      </c>
      <c r="Z2546" s="42" t="s">
        <v>68</v>
      </c>
      <c r="AJ2546" s="42"/>
      <c r="AW2546" s="42" t="s">
        <v>2412</v>
      </c>
      <c r="AX2546" s="42"/>
      <c r="AY2546" s="42"/>
      <c r="AZ2546" s="42"/>
      <c r="BA2546" s="42"/>
      <c r="BB2546" s="42"/>
      <c r="BN2546" s="128" t="s">
        <v>4578</v>
      </c>
      <c r="BO2546" s="58" t="str">
        <f t="shared" si="39"/>
        <v>境内资产</v>
      </c>
      <c r="BP2546" s="58" t="str">
        <f>IF(M2546="",VLOOKUP(D2546,Sheet4!$A$1:$B$92,2,0),VLOOKUP(Q2546,Sheet4!$A$1:$B$92,2,0))</f>
        <v>保险资产管理产品</v>
      </c>
    </row>
    <row r="2547" spans="1:68" s="58" customFormat="1" ht="12.75" customHeight="1">
      <c r="A2547" s="137" t="s">
        <v>2289</v>
      </c>
      <c r="B2547" s="50" t="s">
        <v>2340</v>
      </c>
      <c r="C2547" s="252" t="s">
        <v>5552</v>
      </c>
      <c r="D2547" s="257" t="s">
        <v>689</v>
      </c>
      <c r="E2547" s="42" t="s">
        <v>4458</v>
      </c>
      <c r="F2547" s="42" t="s">
        <v>2340</v>
      </c>
      <c r="G2547" s="42"/>
      <c r="H2547" s="307">
        <v>3494.721562112114</v>
      </c>
      <c r="I2547" s="315">
        <v>2083.298537255107</v>
      </c>
      <c r="J2547" s="105">
        <v>0</v>
      </c>
      <c r="K2547" s="42">
        <v>0</v>
      </c>
      <c r="L2547" s="42" t="s">
        <v>4487</v>
      </c>
      <c r="M2547" s="50" t="s">
        <v>2382</v>
      </c>
      <c r="N2547" s="50" t="s">
        <v>2383</v>
      </c>
      <c r="O2547" s="137" t="s">
        <v>2384</v>
      </c>
      <c r="P2547" s="42" t="s">
        <v>64</v>
      </c>
      <c r="Q2547" s="42" t="s">
        <v>65</v>
      </c>
      <c r="R2547" s="42">
        <v>1</v>
      </c>
      <c r="S2547" s="137" t="s">
        <v>2254</v>
      </c>
      <c r="T2547" s="62">
        <v>1236267.1599999999</v>
      </c>
      <c r="U2547" s="62">
        <v>1152061.22</v>
      </c>
      <c r="Z2547" s="42" t="s">
        <v>68</v>
      </c>
      <c r="AJ2547" s="42"/>
      <c r="AW2547" s="42" t="s">
        <v>2412</v>
      </c>
      <c r="AX2547" s="42"/>
      <c r="AY2547" s="42"/>
      <c r="AZ2547" s="42"/>
      <c r="BA2547" s="42"/>
      <c r="BB2547" s="42"/>
      <c r="BN2547" s="128" t="s">
        <v>4578</v>
      </c>
      <c r="BO2547" s="58" t="str">
        <f t="shared" si="39"/>
        <v>境内资产</v>
      </c>
      <c r="BP2547" s="58" t="str">
        <f>IF(M2547="",VLOOKUP(D2547,Sheet4!$A$1:$B$92,2,0),VLOOKUP(Q2547,Sheet4!$A$1:$B$92,2,0))</f>
        <v>保险资产管理产品</v>
      </c>
    </row>
    <row r="2548" spans="1:68" s="58" customFormat="1" ht="12.75" customHeight="1">
      <c r="A2548" s="137" t="s">
        <v>2290</v>
      </c>
      <c r="B2548" s="50" t="s">
        <v>2341</v>
      </c>
      <c r="C2548" s="252" t="s">
        <v>5552</v>
      </c>
      <c r="D2548" s="257" t="s">
        <v>689</v>
      </c>
      <c r="E2548" s="42" t="s">
        <v>4459</v>
      </c>
      <c r="F2548" s="42" t="s">
        <v>2341</v>
      </c>
      <c r="G2548" s="42"/>
      <c r="H2548" s="307">
        <v>4192.1756077033024</v>
      </c>
      <c r="I2548" s="315">
        <v>1903.8086769293823</v>
      </c>
      <c r="J2548" s="105">
        <v>0</v>
      </c>
      <c r="K2548" s="42">
        <v>0</v>
      </c>
      <c r="L2548" s="42" t="s">
        <v>4487</v>
      </c>
      <c r="M2548" s="50" t="s">
        <v>2382</v>
      </c>
      <c r="N2548" s="50" t="s">
        <v>2383</v>
      </c>
      <c r="O2548" s="137" t="s">
        <v>2384</v>
      </c>
      <c r="P2548" s="42" t="s">
        <v>64</v>
      </c>
      <c r="Q2548" s="42" t="s">
        <v>65</v>
      </c>
      <c r="R2548" s="42">
        <v>1</v>
      </c>
      <c r="S2548" s="137" t="s">
        <v>2254</v>
      </c>
      <c r="T2548" s="62">
        <v>1236267.1599999999</v>
      </c>
      <c r="U2548" s="62">
        <v>1152061.22</v>
      </c>
      <c r="Z2548" s="42" t="s">
        <v>68</v>
      </c>
      <c r="AJ2548" s="42"/>
      <c r="AW2548" s="42" t="s">
        <v>2412</v>
      </c>
      <c r="AX2548" s="42"/>
      <c r="AY2548" s="42"/>
      <c r="AZ2548" s="42"/>
      <c r="BA2548" s="42"/>
      <c r="BB2548" s="42"/>
      <c r="BN2548" s="128" t="s">
        <v>4578</v>
      </c>
      <c r="BO2548" s="58" t="str">
        <f t="shared" si="39"/>
        <v>境内资产</v>
      </c>
      <c r="BP2548" s="58" t="str">
        <f>IF(M2548="",VLOOKUP(D2548,Sheet4!$A$1:$B$92,2,0),VLOOKUP(Q2548,Sheet4!$A$1:$B$92,2,0))</f>
        <v>保险资产管理产品</v>
      </c>
    </row>
    <row r="2549" spans="1:68" s="58" customFormat="1" ht="12.75" customHeight="1">
      <c r="A2549" s="137" t="s">
        <v>2291</v>
      </c>
      <c r="B2549" s="50" t="s">
        <v>2342</v>
      </c>
      <c r="C2549" s="252" t="s">
        <v>5552</v>
      </c>
      <c r="D2549" s="257" t="s">
        <v>689</v>
      </c>
      <c r="E2549" s="42" t="s">
        <v>3211</v>
      </c>
      <c r="F2549" s="42" t="s">
        <v>2342</v>
      </c>
      <c r="G2549" s="42"/>
      <c r="H2549" s="307">
        <v>298.04616627388839</v>
      </c>
      <c r="I2549" s="315">
        <v>254.58375667812524</v>
      </c>
      <c r="J2549" s="105">
        <v>0</v>
      </c>
      <c r="K2549" s="42">
        <v>0</v>
      </c>
      <c r="L2549" s="42" t="s">
        <v>4487</v>
      </c>
      <c r="M2549" s="50" t="s">
        <v>2382</v>
      </c>
      <c r="N2549" s="50" t="s">
        <v>2383</v>
      </c>
      <c r="O2549" s="137" t="s">
        <v>2384</v>
      </c>
      <c r="P2549" s="42" t="s">
        <v>64</v>
      </c>
      <c r="Q2549" s="42" t="s">
        <v>65</v>
      </c>
      <c r="R2549" s="42">
        <v>1</v>
      </c>
      <c r="S2549" s="137" t="s">
        <v>2254</v>
      </c>
      <c r="T2549" s="62">
        <v>1236267.1599999999</v>
      </c>
      <c r="U2549" s="62">
        <v>1152061.22</v>
      </c>
      <c r="Z2549" s="42" t="s">
        <v>68</v>
      </c>
      <c r="AJ2549" s="42"/>
      <c r="AW2549" s="42" t="s">
        <v>2412</v>
      </c>
      <c r="AX2549" s="42"/>
      <c r="AY2549" s="42"/>
      <c r="AZ2549" s="42"/>
      <c r="BA2549" s="42"/>
      <c r="BB2549" s="42"/>
      <c r="BN2549" s="128" t="s">
        <v>4578</v>
      </c>
      <c r="BO2549" s="58" t="str">
        <f t="shared" si="39"/>
        <v>境内资产</v>
      </c>
      <c r="BP2549" s="58" t="str">
        <f>IF(M2549="",VLOOKUP(D2549,Sheet4!$A$1:$B$92,2,0),VLOOKUP(Q2549,Sheet4!$A$1:$B$92,2,0))</f>
        <v>保险资产管理产品</v>
      </c>
    </row>
    <row r="2550" spans="1:68" s="58" customFormat="1" ht="12.75" customHeight="1">
      <c r="A2550" s="137" t="s">
        <v>2292</v>
      </c>
      <c r="B2550" s="50" t="s">
        <v>2343</v>
      </c>
      <c r="C2550" s="252" t="s">
        <v>5552</v>
      </c>
      <c r="D2550" s="257" t="s">
        <v>689</v>
      </c>
      <c r="E2550" s="42" t="s">
        <v>3219</v>
      </c>
      <c r="F2550" s="42" t="s">
        <v>2343</v>
      </c>
      <c r="G2550" s="42"/>
      <c r="H2550" s="307">
        <v>5307.2795666622415</v>
      </c>
      <c r="I2550" s="315">
        <v>3678.6385673986192</v>
      </c>
      <c r="J2550" s="105">
        <v>0</v>
      </c>
      <c r="K2550" s="42">
        <v>0</v>
      </c>
      <c r="L2550" s="42" t="s">
        <v>4487</v>
      </c>
      <c r="M2550" s="50" t="s">
        <v>2382</v>
      </c>
      <c r="N2550" s="50" t="s">
        <v>2383</v>
      </c>
      <c r="O2550" s="137" t="s">
        <v>2384</v>
      </c>
      <c r="P2550" s="42" t="s">
        <v>64</v>
      </c>
      <c r="Q2550" s="42" t="s">
        <v>65</v>
      </c>
      <c r="R2550" s="42">
        <v>1</v>
      </c>
      <c r="S2550" s="137" t="s">
        <v>2254</v>
      </c>
      <c r="T2550" s="62">
        <v>1236267.1599999999</v>
      </c>
      <c r="U2550" s="62">
        <v>1152061.22</v>
      </c>
      <c r="Z2550" s="42" t="s">
        <v>280</v>
      </c>
      <c r="AJ2550" s="42"/>
      <c r="AW2550" s="42" t="s">
        <v>2412</v>
      </c>
      <c r="AX2550" s="42"/>
      <c r="AY2550" s="42"/>
      <c r="AZ2550" s="42"/>
      <c r="BA2550" s="42"/>
      <c r="BB2550" s="42"/>
      <c r="BN2550" s="128" t="s">
        <v>4578</v>
      </c>
      <c r="BO2550" s="58" t="str">
        <f t="shared" si="39"/>
        <v>境内资产</v>
      </c>
      <c r="BP2550" s="58" t="str">
        <f>IF(M2550="",VLOOKUP(D2550,Sheet4!$A$1:$B$92,2,0),VLOOKUP(Q2550,Sheet4!$A$1:$B$92,2,0))</f>
        <v>保险资产管理产品</v>
      </c>
    </row>
    <row r="2551" spans="1:68" s="58" customFormat="1" ht="12.75" customHeight="1">
      <c r="A2551" s="137" t="s">
        <v>2293</v>
      </c>
      <c r="B2551" s="50" t="s">
        <v>2344</v>
      </c>
      <c r="C2551" s="252" t="s">
        <v>5552</v>
      </c>
      <c r="D2551" s="257" t="s">
        <v>689</v>
      </c>
      <c r="E2551" s="42" t="s">
        <v>3250</v>
      </c>
      <c r="F2551" s="42" t="s">
        <v>2344</v>
      </c>
      <c r="G2551" s="42"/>
      <c r="H2551" s="307">
        <v>3549.0402186987708</v>
      </c>
      <c r="I2551" s="315">
        <v>3343.2575878513162</v>
      </c>
      <c r="J2551" s="105">
        <v>0</v>
      </c>
      <c r="K2551" s="42">
        <v>0</v>
      </c>
      <c r="L2551" s="42" t="s">
        <v>4487</v>
      </c>
      <c r="M2551" s="50" t="s">
        <v>2382</v>
      </c>
      <c r="N2551" s="50" t="s">
        <v>2383</v>
      </c>
      <c r="O2551" s="137" t="s">
        <v>2384</v>
      </c>
      <c r="P2551" s="42" t="s">
        <v>64</v>
      </c>
      <c r="Q2551" s="42" t="s">
        <v>65</v>
      </c>
      <c r="R2551" s="42">
        <v>1</v>
      </c>
      <c r="S2551" s="137" t="s">
        <v>2254</v>
      </c>
      <c r="T2551" s="62">
        <v>1236267.1599999999</v>
      </c>
      <c r="U2551" s="62">
        <v>1152061.22</v>
      </c>
      <c r="Z2551" s="42" t="s">
        <v>68</v>
      </c>
      <c r="AJ2551" s="42"/>
      <c r="AW2551" s="42" t="s">
        <v>2412</v>
      </c>
      <c r="AX2551" s="42"/>
      <c r="AY2551" s="42"/>
      <c r="AZ2551" s="42"/>
      <c r="BA2551" s="42"/>
      <c r="BB2551" s="42"/>
      <c r="BN2551" s="128" t="s">
        <v>4578</v>
      </c>
      <c r="BO2551" s="58" t="str">
        <f t="shared" si="39"/>
        <v>境内资产</v>
      </c>
      <c r="BP2551" s="58" t="str">
        <f>IF(M2551="",VLOOKUP(D2551,Sheet4!$A$1:$B$92,2,0),VLOOKUP(Q2551,Sheet4!$A$1:$B$92,2,0))</f>
        <v>保险资产管理产品</v>
      </c>
    </row>
    <row r="2552" spans="1:68" s="58" customFormat="1" ht="12.75" customHeight="1">
      <c r="A2552" s="137" t="s">
        <v>2294</v>
      </c>
      <c r="B2552" s="50" t="s">
        <v>2345</v>
      </c>
      <c r="C2552" s="252" t="s">
        <v>5552</v>
      </c>
      <c r="D2552" s="257" t="s">
        <v>689</v>
      </c>
      <c r="E2552" s="42" t="s">
        <v>3510</v>
      </c>
      <c r="F2552" s="42" t="s">
        <v>2345</v>
      </c>
      <c r="G2552" s="42"/>
      <c r="H2552" s="307">
        <v>6345.9370368593309</v>
      </c>
      <c r="I2552" s="315">
        <v>5116.1124619099519</v>
      </c>
      <c r="J2552" s="105">
        <v>0</v>
      </c>
      <c r="K2552" s="42">
        <v>0</v>
      </c>
      <c r="L2552" s="42" t="s">
        <v>4487</v>
      </c>
      <c r="M2552" s="50" t="s">
        <v>2382</v>
      </c>
      <c r="N2552" s="50" t="s">
        <v>2383</v>
      </c>
      <c r="O2552" s="137" t="s">
        <v>2384</v>
      </c>
      <c r="P2552" s="42" t="s">
        <v>64</v>
      </c>
      <c r="Q2552" s="42" t="s">
        <v>65</v>
      </c>
      <c r="R2552" s="42">
        <v>1</v>
      </c>
      <c r="S2552" s="137" t="s">
        <v>2254</v>
      </c>
      <c r="T2552" s="62">
        <v>1236267.1599999999</v>
      </c>
      <c r="U2552" s="62">
        <v>1152061.22</v>
      </c>
      <c r="Z2552" s="42" t="s">
        <v>68</v>
      </c>
      <c r="AJ2552" s="42"/>
      <c r="AW2552" s="42" t="s">
        <v>2412</v>
      </c>
      <c r="AX2552" s="42"/>
      <c r="AY2552" s="42"/>
      <c r="AZ2552" s="42"/>
      <c r="BA2552" s="42"/>
      <c r="BB2552" s="42"/>
      <c r="BN2552" s="128" t="s">
        <v>4578</v>
      </c>
      <c r="BO2552" s="58" t="str">
        <f t="shared" si="39"/>
        <v>境内资产</v>
      </c>
      <c r="BP2552" s="58" t="str">
        <f>IF(M2552="",VLOOKUP(D2552,Sheet4!$A$1:$B$92,2,0),VLOOKUP(Q2552,Sheet4!$A$1:$B$92,2,0))</f>
        <v>保险资产管理产品</v>
      </c>
    </row>
    <row r="2553" spans="1:68" s="58" customFormat="1" ht="12.75" customHeight="1">
      <c r="A2553" s="137" t="s">
        <v>1975</v>
      </c>
      <c r="B2553" s="50" t="s">
        <v>1976</v>
      </c>
      <c r="C2553" s="252" t="s">
        <v>5552</v>
      </c>
      <c r="D2553" s="257" t="s">
        <v>672</v>
      </c>
      <c r="E2553" s="42" t="s">
        <v>3108</v>
      </c>
      <c r="F2553" s="42" t="s">
        <v>1976</v>
      </c>
      <c r="G2553" s="42"/>
      <c r="H2553" s="307">
        <v>9.0578577677803125</v>
      </c>
      <c r="I2553" s="315">
        <v>9.0578577677803125</v>
      </c>
      <c r="J2553" s="105">
        <v>0</v>
      </c>
      <c r="K2553" s="42">
        <v>0</v>
      </c>
      <c r="L2553" s="42" t="s">
        <v>4487</v>
      </c>
      <c r="M2553" s="50" t="s">
        <v>2382</v>
      </c>
      <c r="N2553" s="50" t="s">
        <v>2383</v>
      </c>
      <c r="O2553" s="137" t="s">
        <v>2384</v>
      </c>
      <c r="P2553" s="42" t="s">
        <v>64</v>
      </c>
      <c r="Q2553" s="42" t="s">
        <v>65</v>
      </c>
      <c r="R2553" s="42">
        <v>1</v>
      </c>
      <c r="S2553" s="137" t="s">
        <v>2254</v>
      </c>
      <c r="T2553" s="62">
        <v>1236267.1599999999</v>
      </c>
      <c r="U2553" s="62">
        <v>1152061.22</v>
      </c>
      <c r="Z2553" s="42" t="s">
        <v>68</v>
      </c>
      <c r="AJ2553" s="42"/>
      <c r="AW2553" s="42" t="s">
        <v>2412</v>
      </c>
      <c r="AX2553" s="42"/>
      <c r="AY2553" s="42"/>
      <c r="AZ2553" s="42"/>
      <c r="BA2553" s="42"/>
      <c r="BB2553" s="42"/>
      <c r="BN2553" s="128" t="s">
        <v>4578</v>
      </c>
      <c r="BO2553" s="58" t="str">
        <f t="shared" si="39"/>
        <v>境内资产</v>
      </c>
      <c r="BP2553" s="58" t="str">
        <f>IF(M2553="",VLOOKUP(D2553,Sheet4!$A$1:$B$92,2,0),VLOOKUP(Q2553,Sheet4!$A$1:$B$92,2,0))</f>
        <v>保险资产管理产品</v>
      </c>
    </row>
    <row r="2554" spans="1:68" s="58" customFormat="1" ht="12.75" customHeight="1">
      <c r="A2554" s="137" t="s">
        <v>2123</v>
      </c>
      <c r="B2554" s="50" t="s">
        <v>2346</v>
      </c>
      <c r="C2554" s="252" t="s">
        <v>5552</v>
      </c>
      <c r="D2554" s="257" t="s">
        <v>689</v>
      </c>
      <c r="E2554" s="42" t="s">
        <v>4368</v>
      </c>
      <c r="F2554" s="42" t="s">
        <v>2346</v>
      </c>
      <c r="G2554" s="42"/>
      <c r="H2554" s="307">
        <v>123.88576247086796</v>
      </c>
      <c r="I2554" s="315">
        <v>123.88576247086796</v>
      </c>
      <c r="J2554" s="105">
        <v>0</v>
      </c>
      <c r="K2554" s="42">
        <v>0</v>
      </c>
      <c r="L2554" s="42" t="s">
        <v>4487</v>
      </c>
      <c r="M2554" s="50" t="s">
        <v>2382</v>
      </c>
      <c r="N2554" s="50" t="s">
        <v>2383</v>
      </c>
      <c r="O2554" s="137" t="s">
        <v>2384</v>
      </c>
      <c r="P2554" s="42" t="s">
        <v>64</v>
      </c>
      <c r="Q2554" s="42" t="s">
        <v>65</v>
      </c>
      <c r="R2554" s="42">
        <v>1</v>
      </c>
      <c r="S2554" s="137" t="s">
        <v>2254</v>
      </c>
      <c r="T2554" s="62">
        <v>1236267.1599999999</v>
      </c>
      <c r="U2554" s="62">
        <v>1152061.22</v>
      </c>
      <c r="Z2554" s="42" t="s">
        <v>68</v>
      </c>
      <c r="AJ2554" s="42"/>
      <c r="AW2554" s="42" t="s">
        <v>2412</v>
      </c>
      <c r="AX2554" s="42"/>
      <c r="AY2554" s="42"/>
      <c r="AZ2554" s="42"/>
      <c r="BA2554" s="42"/>
      <c r="BB2554" s="42"/>
      <c r="BN2554" s="128" t="s">
        <v>4578</v>
      </c>
      <c r="BO2554" s="58" t="str">
        <f t="shared" si="39"/>
        <v>境内资产</v>
      </c>
      <c r="BP2554" s="58" t="str">
        <f>IF(M2554="",VLOOKUP(D2554,Sheet4!$A$1:$B$92,2,0),VLOOKUP(Q2554,Sheet4!$A$1:$B$92,2,0))</f>
        <v>保险资产管理产品</v>
      </c>
    </row>
    <row r="2555" spans="1:68" s="58" customFormat="1" ht="12.75" customHeight="1">
      <c r="A2555" s="137" t="s">
        <v>1615</v>
      </c>
      <c r="B2555" s="50" t="s">
        <v>1616</v>
      </c>
      <c r="C2555" s="252" t="s">
        <v>5552</v>
      </c>
      <c r="D2555" s="257" t="s">
        <v>689</v>
      </c>
      <c r="E2555" s="42" t="s">
        <v>1617</v>
      </c>
      <c r="F2555" s="42" t="s">
        <v>1616</v>
      </c>
      <c r="G2555" s="42"/>
      <c r="H2555" s="307">
        <v>89.88109167891372</v>
      </c>
      <c r="I2555" s="315">
        <v>89.88109167891372</v>
      </c>
      <c r="J2555" s="105">
        <v>0</v>
      </c>
      <c r="K2555" s="42">
        <v>0</v>
      </c>
      <c r="L2555" s="42" t="s">
        <v>4487</v>
      </c>
      <c r="M2555" s="50" t="s">
        <v>2382</v>
      </c>
      <c r="N2555" s="50" t="s">
        <v>2383</v>
      </c>
      <c r="O2555" s="137" t="s">
        <v>2384</v>
      </c>
      <c r="P2555" s="42" t="s">
        <v>64</v>
      </c>
      <c r="Q2555" s="42" t="s">
        <v>65</v>
      </c>
      <c r="R2555" s="42">
        <v>1</v>
      </c>
      <c r="S2555" s="137" t="s">
        <v>2254</v>
      </c>
      <c r="T2555" s="62">
        <v>1236267.1599999999</v>
      </c>
      <c r="U2555" s="62">
        <v>1152061.22</v>
      </c>
      <c r="Z2555" s="42" t="s">
        <v>68</v>
      </c>
      <c r="AJ2555" s="42"/>
      <c r="AW2555" s="42" t="s">
        <v>2412</v>
      </c>
      <c r="AX2555" s="42"/>
      <c r="AY2555" s="42"/>
      <c r="AZ2555" s="42"/>
      <c r="BA2555" s="42"/>
      <c r="BB2555" s="42"/>
      <c r="BN2555" s="128" t="s">
        <v>4578</v>
      </c>
      <c r="BO2555" s="58" t="str">
        <f t="shared" si="39"/>
        <v>境内资产</v>
      </c>
      <c r="BP2555" s="58" t="str">
        <f>IF(M2555="",VLOOKUP(D2555,Sheet4!$A$1:$B$92,2,0),VLOOKUP(Q2555,Sheet4!$A$1:$B$92,2,0))</f>
        <v>保险资产管理产品</v>
      </c>
    </row>
    <row r="2556" spans="1:68" s="58" customFormat="1" ht="12.75" customHeight="1">
      <c r="A2556" s="137" t="s">
        <v>1654</v>
      </c>
      <c r="B2556" s="50" t="s">
        <v>1655</v>
      </c>
      <c r="C2556" s="252" t="s">
        <v>5552</v>
      </c>
      <c r="D2556" s="257" t="s">
        <v>672</v>
      </c>
      <c r="E2556" s="42" t="s">
        <v>1656</v>
      </c>
      <c r="F2556" s="42" t="s">
        <v>1655</v>
      </c>
      <c r="G2556" s="42"/>
      <c r="H2556" s="307">
        <v>165.36241949365296</v>
      </c>
      <c r="I2556" s="315">
        <v>223.54549301919752</v>
      </c>
      <c r="J2556" s="105">
        <v>0</v>
      </c>
      <c r="K2556" s="42">
        <v>0</v>
      </c>
      <c r="L2556" s="42" t="s">
        <v>4487</v>
      </c>
      <c r="M2556" s="50" t="s">
        <v>2382</v>
      </c>
      <c r="N2556" s="50" t="s">
        <v>2383</v>
      </c>
      <c r="O2556" s="137" t="s">
        <v>2384</v>
      </c>
      <c r="P2556" s="42" t="s">
        <v>64</v>
      </c>
      <c r="Q2556" s="42" t="s">
        <v>65</v>
      </c>
      <c r="R2556" s="42">
        <v>1</v>
      </c>
      <c r="S2556" s="137" t="s">
        <v>2254</v>
      </c>
      <c r="T2556" s="62">
        <v>1236267.1599999999</v>
      </c>
      <c r="U2556" s="62">
        <v>1152061.22</v>
      </c>
      <c r="Z2556" s="42" t="s">
        <v>68</v>
      </c>
      <c r="AJ2556" s="42"/>
      <c r="AW2556" s="42" t="s">
        <v>2412</v>
      </c>
      <c r="AX2556" s="42"/>
      <c r="AY2556" s="42"/>
      <c r="AZ2556" s="42"/>
      <c r="BA2556" s="42"/>
      <c r="BB2556" s="42"/>
      <c r="BN2556" s="128" t="s">
        <v>4578</v>
      </c>
      <c r="BO2556" s="58" t="str">
        <f t="shared" si="39"/>
        <v>境内资产</v>
      </c>
      <c r="BP2556" s="58" t="str">
        <f>IF(M2556="",VLOOKUP(D2556,Sheet4!$A$1:$B$92,2,0),VLOOKUP(Q2556,Sheet4!$A$1:$B$92,2,0))</f>
        <v>保险资产管理产品</v>
      </c>
    </row>
    <row r="2557" spans="1:68" s="58" customFormat="1" ht="12.75" customHeight="1">
      <c r="A2557" s="137" t="s">
        <v>1734</v>
      </c>
      <c r="B2557" s="50" t="s">
        <v>1735</v>
      </c>
      <c r="C2557" s="252" t="s">
        <v>5552</v>
      </c>
      <c r="D2557" s="257" t="s">
        <v>678</v>
      </c>
      <c r="E2557" s="42" t="s">
        <v>1736</v>
      </c>
      <c r="F2557" s="42" t="s">
        <v>1735</v>
      </c>
      <c r="G2557" s="42"/>
      <c r="H2557" s="307">
        <v>35.5534123411934</v>
      </c>
      <c r="I2557" s="315">
        <v>15.770948609149134</v>
      </c>
      <c r="J2557" s="105">
        <v>0</v>
      </c>
      <c r="K2557" s="42">
        <v>0</v>
      </c>
      <c r="L2557" s="42" t="s">
        <v>4487</v>
      </c>
      <c r="M2557" s="50" t="s">
        <v>2382</v>
      </c>
      <c r="N2557" s="50" t="s">
        <v>2383</v>
      </c>
      <c r="O2557" s="137" t="s">
        <v>2384</v>
      </c>
      <c r="P2557" s="42" t="s">
        <v>64</v>
      </c>
      <c r="Q2557" s="42" t="s">
        <v>65</v>
      </c>
      <c r="R2557" s="42">
        <v>1</v>
      </c>
      <c r="S2557" s="137" t="s">
        <v>2254</v>
      </c>
      <c r="T2557" s="62">
        <v>1236267.1599999999</v>
      </c>
      <c r="U2557" s="62">
        <v>1152061.22</v>
      </c>
      <c r="Z2557" s="42" t="s">
        <v>68</v>
      </c>
      <c r="AJ2557" s="42"/>
      <c r="AW2557" s="42" t="s">
        <v>2412</v>
      </c>
      <c r="AX2557" s="42"/>
      <c r="AY2557" s="42"/>
      <c r="AZ2557" s="42"/>
      <c r="BA2557" s="42"/>
      <c r="BB2557" s="42"/>
      <c r="BN2557" s="128" t="s">
        <v>4578</v>
      </c>
      <c r="BO2557" s="58" t="str">
        <f t="shared" si="39"/>
        <v>境内资产</v>
      </c>
      <c r="BP2557" s="58" t="str">
        <f>IF(M2557="",VLOOKUP(D2557,Sheet4!$A$1:$B$92,2,0),VLOOKUP(Q2557,Sheet4!$A$1:$B$92,2,0))</f>
        <v>保险资产管理产品</v>
      </c>
    </row>
    <row r="2558" spans="1:68" s="58" customFormat="1" ht="12.75" customHeight="1">
      <c r="A2558" s="137" t="s">
        <v>1743</v>
      </c>
      <c r="B2558" s="50" t="s">
        <v>1744</v>
      </c>
      <c r="C2558" s="252" t="s">
        <v>5552</v>
      </c>
      <c r="D2558" s="257" t="s">
        <v>678</v>
      </c>
      <c r="E2558" s="42" t="s">
        <v>1745</v>
      </c>
      <c r="F2558" s="42" t="s">
        <v>1744</v>
      </c>
      <c r="G2558" s="42"/>
      <c r="H2558" s="307">
        <v>26.697135591620796</v>
      </c>
      <c r="I2558" s="315">
        <v>18.181554276655319</v>
      </c>
      <c r="J2558" s="105">
        <v>0</v>
      </c>
      <c r="K2558" s="42">
        <v>0</v>
      </c>
      <c r="L2558" s="42" t="s">
        <v>4487</v>
      </c>
      <c r="M2558" s="50" t="s">
        <v>2382</v>
      </c>
      <c r="N2558" s="50" t="s">
        <v>2383</v>
      </c>
      <c r="O2558" s="137" t="s">
        <v>2384</v>
      </c>
      <c r="P2558" s="42" t="s">
        <v>64</v>
      </c>
      <c r="Q2558" s="42" t="s">
        <v>65</v>
      </c>
      <c r="R2558" s="42">
        <v>1</v>
      </c>
      <c r="S2558" s="137" t="s">
        <v>2254</v>
      </c>
      <c r="T2558" s="62">
        <v>1236267.1599999999</v>
      </c>
      <c r="U2558" s="62">
        <v>1152061.22</v>
      </c>
      <c r="Z2558" s="42" t="s">
        <v>68</v>
      </c>
      <c r="AJ2558" s="42"/>
      <c r="AW2558" s="42" t="s">
        <v>2412</v>
      </c>
      <c r="AX2558" s="42"/>
      <c r="AY2558" s="42"/>
      <c r="AZ2558" s="42"/>
      <c r="BA2558" s="42"/>
      <c r="BB2558" s="42"/>
      <c r="BN2558" s="128" t="s">
        <v>4578</v>
      </c>
      <c r="BO2558" s="58" t="str">
        <f t="shared" si="39"/>
        <v>境内资产</v>
      </c>
      <c r="BP2558" s="58" t="str">
        <f>IF(M2558="",VLOOKUP(D2558,Sheet4!$A$1:$B$92,2,0),VLOOKUP(Q2558,Sheet4!$A$1:$B$92,2,0))</f>
        <v>保险资产管理产品</v>
      </c>
    </row>
    <row r="2559" spans="1:68" s="58" customFormat="1" ht="12.75" customHeight="1">
      <c r="A2559" s="137" t="s">
        <v>2011</v>
      </c>
      <c r="B2559" s="50" t="s">
        <v>2012</v>
      </c>
      <c r="C2559" s="252" t="s">
        <v>5552</v>
      </c>
      <c r="D2559" s="257" t="s">
        <v>678</v>
      </c>
      <c r="E2559" s="42" t="s">
        <v>2792</v>
      </c>
      <c r="F2559" s="42" t="s">
        <v>2012</v>
      </c>
      <c r="G2559" s="42"/>
      <c r="H2559" s="307">
        <v>15.410202616622801</v>
      </c>
      <c r="I2559" s="315">
        <v>10.079524832663386</v>
      </c>
      <c r="J2559" s="105">
        <v>0</v>
      </c>
      <c r="K2559" s="42">
        <v>0</v>
      </c>
      <c r="L2559" s="42" t="s">
        <v>4487</v>
      </c>
      <c r="M2559" s="50" t="s">
        <v>2382</v>
      </c>
      <c r="N2559" s="50" t="s">
        <v>2383</v>
      </c>
      <c r="O2559" s="137" t="s">
        <v>2384</v>
      </c>
      <c r="P2559" s="42" t="s">
        <v>64</v>
      </c>
      <c r="Q2559" s="42" t="s">
        <v>65</v>
      </c>
      <c r="R2559" s="42">
        <v>1</v>
      </c>
      <c r="S2559" s="137" t="s">
        <v>2254</v>
      </c>
      <c r="T2559" s="62">
        <v>1236267.1599999999</v>
      </c>
      <c r="U2559" s="62">
        <v>1152061.22</v>
      </c>
      <c r="Z2559" s="42" t="s">
        <v>68</v>
      </c>
      <c r="AJ2559" s="42"/>
      <c r="AW2559" s="42" t="s">
        <v>2412</v>
      </c>
      <c r="AX2559" s="42"/>
      <c r="AY2559" s="42"/>
      <c r="AZ2559" s="42"/>
      <c r="BA2559" s="42"/>
      <c r="BB2559" s="42"/>
      <c r="BN2559" s="128" t="s">
        <v>4578</v>
      </c>
      <c r="BO2559" s="58" t="str">
        <f t="shared" si="39"/>
        <v>境内资产</v>
      </c>
      <c r="BP2559" s="58" t="str">
        <f>IF(M2559="",VLOOKUP(D2559,Sheet4!$A$1:$B$92,2,0),VLOOKUP(Q2559,Sheet4!$A$1:$B$92,2,0))</f>
        <v>保险资产管理产品</v>
      </c>
    </row>
    <row r="2560" spans="1:68" s="58" customFormat="1" ht="12.75" customHeight="1">
      <c r="A2560" s="137" t="s">
        <v>2013</v>
      </c>
      <c r="B2560" s="50" t="s">
        <v>2014</v>
      </c>
      <c r="C2560" s="252" t="s">
        <v>5552</v>
      </c>
      <c r="D2560" s="257" t="s">
        <v>678</v>
      </c>
      <c r="E2560" s="42" t="s">
        <v>2793</v>
      </c>
      <c r="F2560" s="42" t="s">
        <v>2014</v>
      </c>
      <c r="G2560" s="42"/>
      <c r="H2560" s="307">
        <v>7.553847190480897</v>
      </c>
      <c r="I2560" s="315">
        <v>7.8822753291974568</v>
      </c>
      <c r="J2560" s="105">
        <v>0</v>
      </c>
      <c r="K2560" s="42">
        <v>0</v>
      </c>
      <c r="L2560" s="42" t="s">
        <v>4487</v>
      </c>
      <c r="M2560" s="50" t="s">
        <v>2382</v>
      </c>
      <c r="N2560" s="50" t="s">
        <v>2383</v>
      </c>
      <c r="O2560" s="137" t="s">
        <v>2384</v>
      </c>
      <c r="P2560" s="42" t="s">
        <v>64</v>
      </c>
      <c r="Q2560" s="42" t="s">
        <v>65</v>
      </c>
      <c r="R2560" s="42">
        <v>1</v>
      </c>
      <c r="S2560" s="137" t="s">
        <v>2254</v>
      </c>
      <c r="T2560" s="62">
        <v>1236267.1599999999</v>
      </c>
      <c r="U2560" s="62">
        <v>1152061.22</v>
      </c>
      <c r="Z2560" s="42" t="s">
        <v>68</v>
      </c>
      <c r="AJ2560" s="42"/>
      <c r="AW2560" s="42" t="s">
        <v>2412</v>
      </c>
      <c r="AX2560" s="42"/>
      <c r="AY2560" s="42"/>
      <c r="AZ2560" s="42"/>
      <c r="BA2560" s="42"/>
      <c r="BB2560" s="42"/>
      <c r="BN2560" s="128" t="s">
        <v>4578</v>
      </c>
      <c r="BO2560" s="58" t="str">
        <f t="shared" si="39"/>
        <v>境内资产</v>
      </c>
      <c r="BP2560" s="58" t="str">
        <f>IF(M2560="",VLOOKUP(D2560,Sheet4!$A$1:$B$92,2,0),VLOOKUP(Q2560,Sheet4!$A$1:$B$92,2,0))</f>
        <v>保险资产管理产品</v>
      </c>
    </row>
    <row r="2561" spans="1:68" s="58" customFormat="1" ht="12.75" customHeight="1">
      <c r="A2561" s="137" t="s">
        <v>2019</v>
      </c>
      <c r="B2561" s="50" t="s">
        <v>2020</v>
      </c>
      <c r="C2561" s="252" t="s">
        <v>5552</v>
      </c>
      <c r="D2561" s="257" t="s">
        <v>678</v>
      </c>
      <c r="E2561" s="42" t="s">
        <v>2795</v>
      </c>
      <c r="F2561" s="42" t="s">
        <v>2020</v>
      </c>
      <c r="G2561" s="42"/>
      <c r="H2561" s="307">
        <v>2.5597635906451357</v>
      </c>
      <c r="I2561" s="315">
        <v>5.3735495223466589</v>
      </c>
      <c r="J2561" s="105">
        <v>0</v>
      </c>
      <c r="K2561" s="42">
        <v>0</v>
      </c>
      <c r="L2561" s="42" t="s">
        <v>4487</v>
      </c>
      <c r="M2561" s="50" t="s">
        <v>2382</v>
      </c>
      <c r="N2561" s="50" t="s">
        <v>2383</v>
      </c>
      <c r="O2561" s="137" t="s">
        <v>2384</v>
      </c>
      <c r="P2561" s="42" t="s">
        <v>64</v>
      </c>
      <c r="Q2561" s="42" t="s">
        <v>65</v>
      </c>
      <c r="R2561" s="42">
        <v>1</v>
      </c>
      <c r="S2561" s="137" t="s">
        <v>2254</v>
      </c>
      <c r="T2561" s="62">
        <v>1236267.1599999999</v>
      </c>
      <c r="U2561" s="62">
        <v>1152061.22</v>
      </c>
      <c r="Z2561" s="42" t="s">
        <v>68</v>
      </c>
      <c r="AJ2561" s="42"/>
      <c r="AW2561" s="42" t="s">
        <v>2412</v>
      </c>
      <c r="AX2561" s="42"/>
      <c r="AY2561" s="42"/>
      <c r="AZ2561" s="42"/>
      <c r="BA2561" s="42"/>
      <c r="BB2561" s="42"/>
      <c r="BN2561" s="128" t="s">
        <v>4578</v>
      </c>
      <c r="BO2561" s="58" t="str">
        <f t="shared" si="39"/>
        <v>境内资产</v>
      </c>
      <c r="BP2561" s="58" t="str">
        <f>IF(M2561="",VLOOKUP(D2561,Sheet4!$A$1:$B$92,2,0),VLOOKUP(Q2561,Sheet4!$A$1:$B$92,2,0))</f>
        <v>保险资产管理产品</v>
      </c>
    </row>
    <row r="2562" spans="1:68" s="58" customFormat="1" ht="12.75" customHeight="1">
      <c r="A2562" s="137" t="s">
        <v>1755</v>
      </c>
      <c r="B2562" s="50" t="s">
        <v>1756</v>
      </c>
      <c r="C2562" s="252" t="s">
        <v>5552</v>
      </c>
      <c r="D2562" s="257" t="s">
        <v>678</v>
      </c>
      <c r="E2562" s="42" t="s">
        <v>1757</v>
      </c>
      <c r="F2562" s="42" t="s">
        <v>1756</v>
      </c>
      <c r="G2562" s="42"/>
      <c r="H2562" s="307">
        <v>15.781611860406166</v>
      </c>
      <c r="I2562" s="315">
        <v>12.571335259742346</v>
      </c>
      <c r="J2562" s="105">
        <v>0</v>
      </c>
      <c r="K2562" s="42">
        <v>0</v>
      </c>
      <c r="L2562" s="42" t="s">
        <v>4487</v>
      </c>
      <c r="M2562" s="50" t="s">
        <v>2382</v>
      </c>
      <c r="N2562" s="50" t="s">
        <v>2383</v>
      </c>
      <c r="O2562" s="137" t="s">
        <v>2384</v>
      </c>
      <c r="P2562" s="42" t="s">
        <v>64</v>
      </c>
      <c r="Q2562" s="42" t="s">
        <v>65</v>
      </c>
      <c r="R2562" s="42">
        <v>1</v>
      </c>
      <c r="S2562" s="137" t="s">
        <v>2254</v>
      </c>
      <c r="T2562" s="62">
        <v>1236267.1599999999</v>
      </c>
      <c r="U2562" s="62">
        <v>1152061.22</v>
      </c>
      <c r="Z2562" s="42" t="s">
        <v>68</v>
      </c>
      <c r="AJ2562" s="42"/>
      <c r="AW2562" s="42" t="s">
        <v>2412</v>
      </c>
      <c r="AX2562" s="42"/>
      <c r="AY2562" s="42"/>
      <c r="AZ2562" s="42"/>
      <c r="BA2562" s="42"/>
      <c r="BB2562" s="42"/>
      <c r="BN2562" s="128" t="s">
        <v>4578</v>
      </c>
      <c r="BO2562" s="58" t="str">
        <f t="shared" si="39"/>
        <v>境内资产</v>
      </c>
      <c r="BP2562" s="58" t="str">
        <f>IF(M2562="",VLOOKUP(D2562,Sheet4!$A$1:$B$92,2,0),VLOOKUP(Q2562,Sheet4!$A$1:$B$92,2,0))</f>
        <v>保险资产管理产品</v>
      </c>
    </row>
    <row r="2563" spans="1:68" s="58" customFormat="1" ht="12.75" customHeight="1">
      <c r="A2563" s="137" t="s">
        <v>1758</v>
      </c>
      <c r="B2563" s="50" t="s">
        <v>1759</v>
      </c>
      <c r="C2563" s="252" t="s">
        <v>5552</v>
      </c>
      <c r="D2563" s="257" t="s">
        <v>678</v>
      </c>
      <c r="E2563" s="42" t="s">
        <v>1760</v>
      </c>
      <c r="F2563" s="42" t="s">
        <v>1759</v>
      </c>
      <c r="G2563" s="42"/>
      <c r="H2563" s="307">
        <v>40.310042651926004</v>
      </c>
      <c r="I2563" s="315">
        <v>21.308128911896425</v>
      </c>
      <c r="J2563" s="105">
        <v>0</v>
      </c>
      <c r="K2563" s="42">
        <v>0</v>
      </c>
      <c r="L2563" s="42" t="s">
        <v>4487</v>
      </c>
      <c r="M2563" s="50" t="s">
        <v>2382</v>
      </c>
      <c r="N2563" s="50" t="s">
        <v>2383</v>
      </c>
      <c r="O2563" s="137" t="s">
        <v>2384</v>
      </c>
      <c r="P2563" s="42" t="s">
        <v>64</v>
      </c>
      <c r="Q2563" s="42" t="s">
        <v>65</v>
      </c>
      <c r="R2563" s="42">
        <v>1</v>
      </c>
      <c r="S2563" s="137" t="s">
        <v>2254</v>
      </c>
      <c r="T2563" s="62">
        <v>1236267.1599999999</v>
      </c>
      <c r="U2563" s="62">
        <v>1152061.22</v>
      </c>
      <c r="Z2563" s="42" t="s">
        <v>68</v>
      </c>
      <c r="AJ2563" s="42"/>
      <c r="AW2563" s="42" t="s">
        <v>2412</v>
      </c>
      <c r="AX2563" s="42"/>
      <c r="AY2563" s="42"/>
      <c r="AZ2563" s="42"/>
      <c r="BA2563" s="42"/>
      <c r="BB2563" s="42"/>
      <c r="BN2563" s="128" t="s">
        <v>4578</v>
      </c>
      <c r="BO2563" s="58" t="str">
        <f t="shared" ref="BO2563:BO2626" si="40">IF(LEFT(D2563,2)="境外","境外资产","境内资产")</f>
        <v>境内资产</v>
      </c>
      <c r="BP2563" s="58" t="str">
        <f>IF(M2563="",VLOOKUP(D2563,Sheet4!$A$1:$B$92,2,0),VLOOKUP(Q2563,Sheet4!$A$1:$B$92,2,0))</f>
        <v>保险资产管理产品</v>
      </c>
    </row>
    <row r="2564" spans="1:68" s="58" customFormat="1" ht="12.75" customHeight="1">
      <c r="A2564" s="137" t="s">
        <v>1761</v>
      </c>
      <c r="B2564" s="50" t="s">
        <v>1762</v>
      </c>
      <c r="C2564" s="252" t="s">
        <v>5552</v>
      </c>
      <c r="D2564" s="257" t="s">
        <v>678</v>
      </c>
      <c r="E2564" s="42" t="s">
        <v>1763</v>
      </c>
      <c r="F2564" s="42" t="s">
        <v>1762</v>
      </c>
      <c r="G2564" s="42"/>
      <c r="H2564" s="307">
        <v>5.727131997361858</v>
      </c>
      <c r="I2564" s="315">
        <v>6.741070483556074</v>
      </c>
      <c r="J2564" s="105">
        <v>0</v>
      </c>
      <c r="K2564" s="42">
        <v>0</v>
      </c>
      <c r="L2564" s="42" t="s">
        <v>4487</v>
      </c>
      <c r="M2564" s="50" t="s">
        <v>2382</v>
      </c>
      <c r="N2564" s="50" t="s">
        <v>2383</v>
      </c>
      <c r="O2564" s="137" t="s">
        <v>2384</v>
      </c>
      <c r="P2564" s="42" t="s">
        <v>64</v>
      </c>
      <c r="Q2564" s="42" t="s">
        <v>65</v>
      </c>
      <c r="R2564" s="42">
        <v>1</v>
      </c>
      <c r="S2564" s="137" t="s">
        <v>2254</v>
      </c>
      <c r="T2564" s="62">
        <v>1236267.1599999999</v>
      </c>
      <c r="U2564" s="62">
        <v>1152061.22</v>
      </c>
      <c r="Z2564" s="42" t="s">
        <v>68</v>
      </c>
      <c r="AJ2564" s="42"/>
      <c r="AW2564" s="42" t="s">
        <v>2412</v>
      </c>
      <c r="AX2564" s="42"/>
      <c r="AY2564" s="42"/>
      <c r="AZ2564" s="42"/>
      <c r="BA2564" s="42"/>
      <c r="BB2564" s="42"/>
      <c r="BN2564" s="128" t="s">
        <v>4578</v>
      </c>
      <c r="BO2564" s="58" t="str">
        <f t="shared" si="40"/>
        <v>境内资产</v>
      </c>
      <c r="BP2564" s="58" t="str">
        <f>IF(M2564="",VLOOKUP(D2564,Sheet4!$A$1:$B$92,2,0),VLOOKUP(Q2564,Sheet4!$A$1:$B$92,2,0))</f>
        <v>保险资产管理产品</v>
      </c>
    </row>
    <row r="2565" spans="1:68" s="58" customFormat="1" ht="12.75" customHeight="1">
      <c r="A2565" s="137" t="s">
        <v>1621</v>
      </c>
      <c r="B2565" s="50" t="s">
        <v>1622</v>
      </c>
      <c r="C2565" s="252" t="s">
        <v>5552</v>
      </c>
      <c r="D2565" s="257" t="s">
        <v>678</v>
      </c>
      <c r="E2565" s="42" t="s">
        <v>1623</v>
      </c>
      <c r="F2565" s="42" t="s">
        <v>1622</v>
      </c>
      <c r="G2565" s="42"/>
      <c r="H2565" s="307">
        <v>5.9150604084045781</v>
      </c>
      <c r="I2565" s="315">
        <v>5.7093781397133982</v>
      </c>
      <c r="J2565" s="105">
        <v>0</v>
      </c>
      <c r="K2565" s="42">
        <v>0</v>
      </c>
      <c r="L2565" s="42" t="s">
        <v>4487</v>
      </c>
      <c r="M2565" s="50" t="s">
        <v>2382</v>
      </c>
      <c r="N2565" s="50" t="s">
        <v>2383</v>
      </c>
      <c r="O2565" s="137" t="s">
        <v>2384</v>
      </c>
      <c r="P2565" s="42" t="s">
        <v>64</v>
      </c>
      <c r="Q2565" s="42" t="s">
        <v>65</v>
      </c>
      <c r="R2565" s="42">
        <v>1</v>
      </c>
      <c r="S2565" s="137" t="s">
        <v>2254</v>
      </c>
      <c r="T2565" s="62">
        <v>1236267.1599999999</v>
      </c>
      <c r="U2565" s="62">
        <v>1152061.22</v>
      </c>
      <c r="Z2565" s="42" t="s">
        <v>68</v>
      </c>
      <c r="AJ2565" s="42"/>
      <c r="AW2565" s="42" t="s">
        <v>2412</v>
      </c>
      <c r="AX2565" s="42"/>
      <c r="AY2565" s="42"/>
      <c r="AZ2565" s="42"/>
      <c r="BA2565" s="42"/>
      <c r="BB2565" s="42"/>
      <c r="BN2565" s="128" t="s">
        <v>4578</v>
      </c>
      <c r="BO2565" s="58" t="str">
        <f t="shared" si="40"/>
        <v>境内资产</v>
      </c>
      <c r="BP2565" s="58" t="str">
        <f>IF(M2565="",VLOOKUP(D2565,Sheet4!$A$1:$B$92,2,0),VLOOKUP(Q2565,Sheet4!$A$1:$B$92,2,0))</f>
        <v>保险资产管理产品</v>
      </c>
    </row>
    <row r="2566" spans="1:68" s="58" customFormat="1" ht="12.75" customHeight="1">
      <c r="A2566" s="137" t="s">
        <v>2035</v>
      </c>
      <c r="B2566" s="50" t="s">
        <v>2036</v>
      </c>
      <c r="C2566" s="252" t="s">
        <v>5552</v>
      </c>
      <c r="D2566" s="257" t="s">
        <v>678</v>
      </c>
      <c r="E2566" s="42" t="s">
        <v>4460</v>
      </c>
      <c r="F2566" s="42" t="s">
        <v>2036</v>
      </c>
      <c r="G2566" s="42"/>
      <c r="H2566" s="307">
        <v>63.245875855703403</v>
      </c>
      <c r="I2566" s="315">
        <v>50.379833850108618</v>
      </c>
      <c r="J2566" s="105">
        <v>0</v>
      </c>
      <c r="K2566" s="42">
        <v>0</v>
      </c>
      <c r="L2566" s="42" t="s">
        <v>4487</v>
      </c>
      <c r="M2566" s="50" t="s">
        <v>2382</v>
      </c>
      <c r="N2566" s="50" t="s">
        <v>2383</v>
      </c>
      <c r="O2566" s="137" t="s">
        <v>2384</v>
      </c>
      <c r="P2566" s="42" t="s">
        <v>64</v>
      </c>
      <c r="Q2566" s="42" t="s">
        <v>65</v>
      </c>
      <c r="R2566" s="42">
        <v>1</v>
      </c>
      <c r="S2566" s="137" t="s">
        <v>2254</v>
      </c>
      <c r="T2566" s="62">
        <v>1236267.1599999999</v>
      </c>
      <c r="U2566" s="62">
        <v>1152061.22</v>
      </c>
      <c r="Z2566" s="42" t="s">
        <v>68</v>
      </c>
      <c r="AJ2566" s="42"/>
      <c r="AW2566" s="42" t="s">
        <v>2412</v>
      </c>
      <c r="AX2566" s="42"/>
      <c r="AY2566" s="42"/>
      <c r="AZ2566" s="42"/>
      <c r="BA2566" s="42"/>
      <c r="BB2566" s="42"/>
      <c r="BN2566" s="128" t="s">
        <v>4578</v>
      </c>
      <c r="BO2566" s="58" t="str">
        <f t="shared" si="40"/>
        <v>境内资产</v>
      </c>
      <c r="BP2566" s="58" t="str">
        <f>IF(M2566="",VLOOKUP(D2566,Sheet4!$A$1:$B$92,2,0),VLOOKUP(Q2566,Sheet4!$A$1:$B$92,2,0))</f>
        <v>保险资产管理产品</v>
      </c>
    </row>
    <row r="2567" spans="1:68" s="58" customFormat="1" ht="12.75" customHeight="1">
      <c r="A2567" s="137" t="s">
        <v>1627</v>
      </c>
      <c r="B2567" s="50" t="s">
        <v>1628</v>
      </c>
      <c r="C2567" s="252" t="s">
        <v>5552</v>
      </c>
      <c r="D2567" s="257" t="s">
        <v>678</v>
      </c>
      <c r="E2567" s="42" t="s">
        <v>1629</v>
      </c>
      <c r="F2567" s="42" t="s">
        <v>1628</v>
      </c>
      <c r="G2567" s="42"/>
      <c r="H2567" s="307">
        <v>20.863480448368186</v>
      </c>
      <c r="I2567" s="315">
        <v>11.272970495574258</v>
      </c>
      <c r="J2567" s="105">
        <v>0</v>
      </c>
      <c r="K2567" s="42">
        <v>0</v>
      </c>
      <c r="L2567" s="42" t="s">
        <v>4487</v>
      </c>
      <c r="M2567" s="50" t="s">
        <v>2382</v>
      </c>
      <c r="N2567" s="50" t="s">
        <v>2383</v>
      </c>
      <c r="O2567" s="137" t="s">
        <v>2384</v>
      </c>
      <c r="P2567" s="42" t="s">
        <v>64</v>
      </c>
      <c r="Q2567" s="42" t="s">
        <v>65</v>
      </c>
      <c r="R2567" s="42">
        <v>1</v>
      </c>
      <c r="S2567" s="137" t="s">
        <v>2254</v>
      </c>
      <c r="T2567" s="62">
        <v>1236267.1599999999</v>
      </c>
      <c r="U2567" s="62">
        <v>1152061.22</v>
      </c>
      <c r="Z2567" s="42" t="s">
        <v>68</v>
      </c>
      <c r="AJ2567" s="42"/>
      <c r="AW2567" s="42" t="s">
        <v>2412</v>
      </c>
      <c r="AX2567" s="42"/>
      <c r="AY2567" s="42"/>
      <c r="AZ2567" s="42"/>
      <c r="BA2567" s="42"/>
      <c r="BB2567" s="42"/>
      <c r="BN2567" s="128" t="s">
        <v>4578</v>
      </c>
      <c r="BO2567" s="58" t="str">
        <f t="shared" si="40"/>
        <v>境内资产</v>
      </c>
      <c r="BP2567" s="58" t="str">
        <f>IF(M2567="",VLOOKUP(D2567,Sheet4!$A$1:$B$92,2,0),VLOOKUP(Q2567,Sheet4!$A$1:$B$92,2,0))</f>
        <v>保险资产管理产品</v>
      </c>
    </row>
    <row r="2568" spans="1:68" s="58" customFormat="1" ht="12.75" customHeight="1">
      <c r="A2568" s="137" t="s">
        <v>1630</v>
      </c>
      <c r="B2568" s="50" t="s">
        <v>1631</v>
      </c>
      <c r="C2568" s="252" t="s">
        <v>5552</v>
      </c>
      <c r="D2568" s="257" t="s">
        <v>678</v>
      </c>
      <c r="E2568" s="42" t="s">
        <v>1632</v>
      </c>
      <c r="F2568" s="42" t="s">
        <v>1631</v>
      </c>
      <c r="G2568" s="42"/>
      <c r="H2568" s="307">
        <v>12.822149511531661</v>
      </c>
      <c r="I2568" s="315">
        <v>8.5863780122001945</v>
      </c>
      <c r="J2568" s="105">
        <v>0</v>
      </c>
      <c r="K2568" s="42">
        <v>0</v>
      </c>
      <c r="L2568" s="42" t="s">
        <v>4487</v>
      </c>
      <c r="M2568" s="50" t="s">
        <v>2382</v>
      </c>
      <c r="N2568" s="50" t="s">
        <v>2383</v>
      </c>
      <c r="O2568" s="137" t="s">
        <v>2384</v>
      </c>
      <c r="P2568" s="42" t="s">
        <v>64</v>
      </c>
      <c r="Q2568" s="42" t="s">
        <v>65</v>
      </c>
      <c r="R2568" s="42">
        <v>1</v>
      </c>
      <c r="S2568" s="137" t="s">
        <v>2254</v>
      </c>
      <c r="T2568" s="62">
        <v>1236267.1599999999</v>
      </c>
      <c r="U2568" s="62">
        <v>1152061.22</v>
      </c>
      <c r="Z2568" s="42" t="s">
        <v>68</v>
      </c>
      <c r="AJ2568" s="42"/>
      <c r="AW2568" s="42" t="s">
        <v>2412</v>
      </c>
      <c r="AX2568" s="42"/>
      <c r="AY2568" s="42"/>
      <c r="AZ2568" s="42"/>
      <c r="BA2568" s="42"/>
      <c r="BB2568" s="42"/>
      <c r="BN2568" s="128" t="s">
        <v>4578</v>
      </c>
      <c r="BO2568" s="58" t="str">
        <f t="shared" si="40"/>
        <v>境内资产</v>
      </c>
      <c r="BP2568" s="58" t="str">
        <f>IF(M2568="",VLOOKUP(D2568,Sheet4!$A$1:$B$92,2,0),VLOOKUP(Q2568,Sheet4!$A$1:$B$92,2,0))</f>
        <v>保险资产管理产品</v>
      </c>
    </row>
    <row r="2569" spans="1:68" s="58" customFormat="1" ht="12.75" customHeight="1">
      <c r="A2569" s="137" t="s">
        <v>1633</v>
      </c>
      <c r="B2569" s="50" t="s">
        <v>1634</v>
      </c>
      <c r="C2569" s="252" t="s">
        <v>5552</v>
      </c>
      <c r="D2569" s="257" t="s">
        <v>678</v>
      </c>
      <c r="E2569" s="42" t="s">
        <v>1635</v>
      </c>
      <c r="F2569" s="42" t="s">
        <v>1634</v>
      </c>
      <c r="G2569" s="42"/>
      <c r="H2569" s="307">
        <v>38.774425104233956</v>
      </c>
      <c r="I2569" s="315">
        <v>17.250770922486019</v>
      </c>
      <c r="J2569" s="105">
        <v>0</v>
      </c>
      <c r="K2569" s="42">
        <v>0</v>
      </c>
      <c r="L2569" s="42" t="s">
        <v>4487</v>
      </c>
      <c r="M2569" s="50" t="s">
        <v>2382</v>
      </c>
      <c r="N2569" s="50" t="s">
        <v>2383</v>
      </c>
      <c r="O2569" s="137" t="s">
        <v>2384</v>
      </c>
      <c r="P2569" s="42" t="s">
        <v>64</v>
      </c>
      <c r="Q2569" s="42" t="s">
        <v>65</v>
      </c>
      <c r="R2569" s="42">
        <v>1</v>
      </c>
      <c r="S2569" s="137" t="s">
        <v>2254</v>
      </c>
      <c r="T2569" s="62">
        <v>1236267.1599999999</v>
      </c>
      <c r="U2569" s="62">
        <v>1152061.22</v>
      </c>
      <c r="Z2569" s="42" t="s">
        <v>68</v>
      </c>
      <c r="AJ2569" s="42"/>
      <c r="AW2569" s="42" t="s">
        <v>2412</v>
      </c>
      <c r="AX2569" s="42"/>
      <c r="AY2569" s="42"/>
      <c r="AZ2569" s="42"/>
      <c r="BA2569" s="42"/>
      <c r="BB2569" s="42"/>
      <c r="BN2569" s="128" t="s">
        <v>4578</v>
      </c>
      <c r="BO2569" s="58" t="str">
        <f t="shared" si="40"/>
        <v>境内资产</v>
      </c>
      <c r="BP2569" s="58" t="str">
        <f>IF(M2569="",VLOOKUP(D2569,Sheet4!$A$1:$B$92,2,0),VLOOKUP(Q2569,Sheet4!$A$1:$B$92,2,0))</f>
        <v>保险资产管理产品</v>
      </c>
    </row>
    <row r="2570" spans="1:68" s="58" customFormat="1" ht="12.75" customHeight="1">
      <c r="A2570" s="137" t="s">
        <v>1764</v>
      </c>
      <c r="B2570" s="50" t="s">
        <v>1765</v>
      </c>
      <c r="C2570" s="252" t="s">
        <v>5552</v>
      </c>
      <c r="D2570" s="257" t="s">
        <v>678</v>
      </c>
      <c r="E2570" s="42" t="s">
        <v>1766</v>
      </c>
      <c r="F2570" s="42" t="s">
        <v>1765</v>
      </c>
      <c r="G2570" s="42"/>
      <c r="H2570" s="307">
        <v>15.154776736512071</v>
      </c>
      <c r="I2570" s="315">
        <v>10.5659695955632</v>
      </c>
      <c r="J2570" s="105">
        <v>0</v>
      </c>
      <c r="K2570" s="42">
        <v>0</v>
      </c>
      <c r="L2570" s="42" t="s">
        <v>4487</v>
      </c>
      <c r="M2570" s="50" t="s">
        <v>2382</v>
      </c>
      <c r="N2570" s="50" t="s">
        <v>2383</v>
      </c>
      <c r="O2570" s="137" t="s">
        <v>2384</v>
      </c>
      <c r="P2570" s="42" t="s">
        <v>64</v>
      </c>
      <c r="Q2570" s="42" t="s">
        <v>65</v>
      </c>
      <c r="R2570" s="42">
        <v>1</v>
      </c>
      <c r="S2570" s="137" t="s">
        <v>2254</v>
      </c>
      <c r="T2570" s="62">
        <v>1236267.1599999999</v>
      </c>
      <c r="U2570" s="62">
        <v>1152061.22</v>
      </c>
      <c r="Z2570" s="42" t="s">
        <v>68</v>
      </c>
      <c r="AJ2570" s="42"/>
      <c r="AW2570" s="42" t="s">
        <v>2412</v>
      </c>
      <c r="AX2570" s="42"/>
      <c r="AY2570" s="42"/>
      <c r="AZ2570" s="42"/>
      <c r="BA2570" s="42"/>
      <c r="BB2570" s="42"/>
      <c r="BN2570" s="128" t="s">
        <v>4578</v>
      </c>
      <c r="BO2570" s="58" t="str">
        <f t="shared" si="40"/>
        <v>境内资产</v>
      </c>
      <c r="BP2570" s="58" t="str">
        <f>IF(M2570="",VLOOKUP(D2570,Sheet4!$A$1:$B$92,2,0),VLOOKUP(Q2570,Sheet4!$A$1:$B$92,2,0))</f>
        <v>保险资产管理产品</v>
      </c>
    </row>
    <row r="2571" spans="1:68" s="58" customFormat="1" ht="12.75" customHeight="1">
      <c r="A2571" s="137" t="s">
        <v>1826</v>
      </c>
      <c r="B2571" s="50" t="s">
        <v>1827</v>
      </c>
      <c r="C2571" s="252" t="s">
        <v>5552</v>
      </c>
      <c r="D2571" s="257" t="s">
        <v>678</v>
      </c>
      <c r="E2571" s="42" t="s">
        <v>1828</v>
      </c>
      <c r="F2571" s="42" t="s">
        <v>1827</v>
      </c>
      <c r="G2571" s="42"/>
      <c r="H2571" s="307">
        <v>4.8939401769193012</v>
      </c>
      <c r="I2571" s="315">
        <v>3.3221769416329026</v>
      </c>
      <c r="J2571" s="105">
        <v>0</v>
      </c>
      <c r="K2571" s="42">
        <v>0</v>
      </c>
      <c r="L2571" s="42" t="s">
        <v>4487</v>
      </c>
      <c r="M2571" s="50" t="s">
        <v>2382</v>
      </c>
      <c r="N2571" s="50" t="s">
        <v>2383</v>
      </c>
      <c r="O2571" s="137" t="s">
        <v>2384</v>
      </c>
      <c r="P2571" s="42" t="s">
        <v>64</v>
      </c>
      <c r="Q2571" s="42" t="s">
        <v>65</v>
      </c>
      <c r="R2571" s="42">
        <v>1</v>
      </c>
      <c r="S2571" s="137" t="s">
        <v>2254</v>
      </c>
      <c r="T2571" s="62">
        <v>1236267.1599999999</v>
      </c>
      <c r="U2571" s="62">
        <v>1152061.22</v>
      </c>
      <c r="Z2571" s="42" t="s">
        <v>68</v>
      </c>
      <c r="AJ2571" s="42"/>
      <c r="AW2571" s="42" t="s">
        <v>2412</v>
      </c>
      <c r="AX2571" s="42"/>
      <c r="AY2571" s="42"/>
      <c r="AZ2571" s="42"/>
      <c r="BA2571" s="42"/>
      <c r="BB2571" s="42"/>
      <c r="BN2571" s="128" t="s">
        <v>4578</v>
      </c>
      <c r="BO2571" s="58" t="str">
        <f t="shared" si="40"/>
        <v>境内资产</v>
      </c>
      <c r="BP2571" s="58" t="str">
        <f>IF(M2571="",VLOOKUP(D2571,Sheet4!$A$1:$B$92,2,0),VLOOKUP(Q2571,Sheet4!$A$1:$B$92,2,0))</f>
        <v>保险资产管理产品</v>
      </c>
    </row>
    <row r="2572" spans="1:68" s="58" customFormat="1" ht="12.75" customHeight="1">
      <c r="A2572" s="137" t="s">
        <v>2245</v>
      </c>
      <c r="B2572" s="50" t="s">
        <v>2246</v>
      </c>
      <c r="C2572" s="252" t="s">
        <v>5552</v>
      </c>
      <c r="D2572" s="257" t="s">
        <v>678</v>
      </c>
      <c r="E2572" s="42" t="s">
        <v>2814</v>
      </c>
      <c r="F2572" s="42" t="s">
        <v>2246</v>
      </c>
      <c r="G2572" s="42"/>
      <c r="H2572" s="307">
        <v>24.488183853442024</v>
      </c>
      <c r="I2572" s="315">
        <v>10.109053836144396</v>
      </c>
      <c r="J2572" s="105">
        <v>0</v>
      </c>
      <c r="K2572" s="42">
        <v>0</v>
      </c>
      <c r="L2572" s="42" t="s">
        <v>4487</v>
      </c>
      <c r="M2572" s="50" t="s">
        <v>2382</v>
      </c>
      <c r="N2572" s="50" t="s">
        <v>2383</v>
      </c>
      <c r="O2572" s="137" t="s">
        <v>2384</v>
      </c>
      <c r="P2572" s="42" t="s">
        <v>64</v>
      </c>
      <c r="Q2572" s="42" t="s">
        <v>65</v>
      </c>
      <c r="R2572" s="42">
        <v>1</v>
      </c>
      <c r="S2572" s="137" t="s">
        <v>2254</v>
      </c>
      <c r="T2572" s="62">
        <v>1236267.1599999999</v>
      </c>
      <c r="U2572" s="62">
        <v>1152061.22</v>
      </c>
      <c r="Z2572" s="42" t="s">
        <v>68</v>
      </c>
      <c r="AJ2572" s="42"/>
      <c r="AW2572" s="42" t="s">
        <v>2412</v>
      </c>
      <c r="AX2572" s="42"/>
      <c r="AY2572" s="42"/>
      <c r="AZ2572" s="42"/>
      <c r="BA2572" s="42"/>
      <c r="BB2572" s="42"/>
      <c r="BN2572" s="128" t="s">
        <v>4578</v>
      </c>
      <c r="BO2572" s="58" t="str">
        <f t="shared" si="40"/>
        <v>境内资产</v>
      </c>
      <c r="BP2572" s="58" t="str">
        <f>IF(M2572="",VLOOKUP(D2572,Sheet4!$A$1:$B$92,2,0),VLOOKUP(Q2572,Sheet4!$A$1:$B$92,2,0))</f>
        <v>保险资产管理产品</v>
      </c>
    </row>
    <row r="2573" spans="1:68" s="58" customFormat="1" ht="12.75" customHeight="1">
      <c r="A2573" s="137" t="s">
        <v>1639</v>
      </c>
      <c r="B2573" s="50" t="s">
        <v>1640</v>
      </c>
      <c r="C2573" s="252" t="s">
        <v>5552</v>
      </c>
      <c r="D2573" s="257" t="s">
        <v>678</v>
      </c>
      <c r="E2573" s="42" t="s">
        <v>1641</v>
      </c>
      <c r="F2573" s="42" t="s">
        <v>1640</v>
      </c>
      <c r="G2573" s="42"/>
      <c r="H2573" s="307">
        <v>8.5701370602856386</v>
      </c>
      <c r="I2573" s="315">
        <v>5.8510079897426852</v>
      </c>
      <c r="J2573" s="105">
        <v>0</v>
      </c>
      <c r="K2573" s="42">
        <v>0</v>
      </c>
      <c r="L2573" s="42" t="s">
        <v>4487</v>
      </c>
      <c r="M2573" s="50" t="s">
        <v>2382</v>
      </c>
      <c r="N2573" s="50" t="s">
        <v>2383</v>
      </c>
      <c r="O2573" s="137" t="s">
        <v>2384</v>
      </c>
      <c r="P2573" s="42" t="s">
        <v>64</v>
      </c>
      <c r="Q2573" s="42" t="s">
        <v>65</v>
      </c>
      <c r="R2573" s="42">
        <v>1</v>
      </c>
      <c r="S2573" s="137" t="s">
        <v>2254</v>
      </c>
      <c r="T2573" s="62">
        <v>1236267.1599999999</v>
      </c>
      <c r="U2573" s="62">
        <v>1152061.22</v>
      </c>
      <c r="Z2573" s="42" t="s">
        <v>68</v>
      </c>
      <c r="AJ2573" s="42"/>
      <c r="AW2573" s="42" t="s">
        <v>2412</v>
      </c>
      <c r="AX2573" s="42"/>
      <c r="AY2573" s="42"/>
      <c r="AZ2573" s="42"/>
      <c r="BA2573" s="42"/>
      <c r="BB2573" s="42"/>
      <c r="BN2573" s="128" t="s">
        <v>4578</v>
      </c>
      <c r="BO2573" s="58" t="str">
        <f t="shared" si="40"/>
        <v>境内资产</v>
      </c>
      <c r="BP2573" s="58" t="str">
        <f>IF(M2573="",VLOOKUP(D2573,Sheet4!$A$1:$B$92,2,0),VLOOKUP(Q2573,Sheet4!$A$1:$B$92,2,0))</f>
        <v>保险资产管理产品</v>
      </c>
    </row>
    <row r="2574" spans="1:68" s="58" customFormat="1" ht="12.75" customHeight="1">
      <c r="A2574" s="137" t="s">
        <v>1642</v>
      </c>
      <c r="B2574" s="50" t="s">
        <v>1643</v>
      </c>
      <c r="C2574" s="252" t="s">
        <v>5552</v>
      </c>
      <c r="D2574" s="257" t="s">
        <v>678</v>
      </c>
      <c r="E2574" s="42" t="s">
        <v>1644</v>
      </c>
      <c r="F2574" s="42" t="s">
        <v>1643</v>
      </c>
      <c r="G2574" s="42"/>
      <c r="H2574" s="307">
        <v>20.440632409632101</v>
      </c>
      <c r="I2574" s="315">
        <v>9.9842664547672406</v>
      </c>
      <c r="J2574" s="105">
        <v>0</v>
      </c>
      <c r="K2574" s="42">
        <v>0</v>
      </c>
      <c r="L2574" s="42" t="s">
        <v>4487</v>
      </c>
      <c r="M2574" s="50" t="s">
        <v>2382</v>
      </c>
      <c r="N2574" s="50" t="s">
        <v>2383</v>
      </c>
      <c r="O2574" s="137" t="s">
        <v>2384</v>
      </c>
      <c r="P2574" s="42" t="s">
        <v>64</v>
      </c>
      <c r="Q2574" s="42" t="s">
        <v>65</v>
      </c>
      <c r="R2574" s="42">
        <v>1</v>
      </c>
      <c r="S2574" s="137" t="s">
        <v>2254</v>
      </c>
      <c r="T2574" s="62">
        <v>1236267.1599999999</v>
      </c>
      <c r="U2574" s="62">
        <v>1152061.22</v>
      </c>
      <c r="Z2574" s="42" t="s">
        <v>68</v>
      </c>
      <c r="AJ2574" s="42"/>
      <c r="AW2574" s="42" t="s">
        <v>2412</v>
      </c>
      <c r="AX2574" s="42"/>
      <c r="AY2574" s="42"/>
      <c r="AZ2574" s="42"/>
      <c r="BA2574" s="42"/>
      <c r="BB2574" s="42"/>
      <c r="BN2574" s="128" t="s">
        <v>4578</v>
      </c>
      <c r="BO2574" s="58" t="str">
        <f t="shared" si="40"/>
        <v>境内资产</v>
      </c>
      <c r="BP2574" s="58" t="str">
        <f>IF(M2574="",VLOOKUP(D2574,Sheet4!$A$1:$B$92,2,0),VLOOKUP(Q2574,Sheet4!$A$1:$B$92,2,0))</f>
        <v>保险资产管理产品</v>
      </c>
    </row>
    <row r="2575" spans="1:68" s="58" customFormat="1" ht="12.75" customHeight="1">
      <c r="A2575" s="137" t="s">
        <v>2180</v>
      </c>
      <c r="B2575" s="50" t="s">
        <v>2347</v>
      </c>
      <c r="C2575" s="252" t="s">
        <v>5552</v>
      </c>
      <c r="D2575" s="257" t="s">
        <v>678</v>
      </c>
      <c r="E2575" s="42" t="s">
        <v>2815</v>
      </c>
      <c r="F2575" s="42" t="s">
        <v>2347</v>
      </c>
      <c r="G2575" s="42"/>
      <c r="H2575" s="307">
        <v>3.8077103155363896</v>
      </c>
      <c r="I2575" s="315">
        <v>3.4997337458974171</v>
      </c>
      <c r="J2575" s="105">
        <v>0</v>
      </c>
      <c r="K2575" s="42">
        <v>0</v>
      </c>
      <c r="L2575" s="42" t="s">
        <v>4487</v>
      </c>
      <c r="M2575" s="50" t="s">
        <v>2382</v>
      </c>
      <c r="N2575" s="50" t="s">
        <v>2383</v>
      </c>
      <c r="O2575" s="137" t="s">
        <v>2384</v>
      </c>
      <c r="P2575" s="42" t="s">
        <v>64</v>
      </c>
      <c r="Q2575" s="42" t="s">
        <v>65</v>
      </c>
      <c r="R2575" s="42">
        <v>1</v>
      </c>
      <c r="S2575" s="137" t="s">
        <v>2254</v>
      </c>
      <c r="T2575" s="62">
        <v>1236267.1599999999</v>
      </c>
      <c r="U2575" s="62">
        <v>1152061.22</v>
      </c>
      <c r="Z2575" s="42" t="s">
        <v>68</v>
      </c>
      <c r="AJ2575" s="42"/>
      <c r="AW2575" s="42" t="s">
        <v>2412</v>
      </c>
      <c r="AX2575" s="42"/>
      <c r="AY2575" s="42"/>
      <c r="AZ2575" s="42"/>
      <c r="BA2575" s="42"/>
      <c r="BB2575" s="42"/>
      <c r="BN2575" s="128" t="s">
        <v>4578</v>
      </c>
      <c r="BO2575" s="58" t="str">
        <f t="shared" si="40"/>
        <v>境内资产</v>
      </c>
      <c r="BP2575" s="58" t="str">
        <f>IF(M2575="",VLOOKUP(D2575,Sheet4!$A$1:$B$92,2,0),VLOOKUP(Q2575,Sheet4!$A$1:$B$92,2,0))</f>
        <v>保险资产管理产品</v>
      </c>
    </row>
    <row r="2576" spans="1:68" s="58" customFormat="1" ht="12.75" customHeight="1">
      <c r="A2576" s="137" t="s">
        <v>1767</v>
      </c>
      <c r="B2576" s="50" t="s">
        <v>1768</v>
      </c>
      <c r="C2576" s="252" t="s">
        <v>5552</v>
      </c>
      <c r="D2576" s="257" t="s">
        <v>678</v>
      </c>
      <c r="E2576" s="42" t="s">
        <v>1769</v>
      </c>
      <c r="F2576" s="42" t="s">
        <v>1768</v>
      </c>
      <c r="G2576" s="42"/>
      <c r="H2576" s="307">
        <v>10.407333226862445</v>
      </c>
      <c r="I2576" s="315">
        <v>5.7261659250257502</v>
      </c>
      <c r="J2576" s="105">
        <v>0</v>
      </c>
      <c r="K2576" s="42">
        <v>0</v>
      </c>
      <c r="L2576" s="42" t="s">
        <v>4487</v>
      </c>
      <c r="M2576" s="50" t="s">
        <v>2382</v>
      </c>
      <c r="N2576" s="50" t="s">
        <v>2383</v>
      </c>
      <c r="O2576" s="137" t="s">
        <v>2384</v>
      </c>
      <c r="P2576" s="42" t="s">
        <v>64</v>
      </c>
      <c r="Q2576" s="42" t="s">
        <v>65</v>
      </c>
      <c r="R2576" s="42">
        <v>1</v>
      </c>
      <c r="S2576" s="137" t="s">
        <v>2254</v>
      </c>
      <c r="T2576" s="62">
        <v>1236267.1599999999</v>
      </c>
      <c r="U2576" s="62">
        <v>1152061.22</v>
      </c>
      <c r="Z2576" s="42" t="s">
        <v>68</v>
      </c>
      <c r="AJ2576" s="42"/>
      <c r="AW2576" s="42" t="s">
        <v>2412</v>
      </c>
      <c r="AX2576" s="42"/>
      <c r="AY2576" s="42"/>
      <c r="AZ2576" s="42"/>
      <c r="BA2576" s="42"/>
      <c r="BB2576" s="42"/>
      <c r="BN2576" s="128" t="s">
        <v>4578</v>
      </c>
      <c r="BO2576" s="58" t="str">
        <f t="shared" si="40"/>
        <v>境内资产</v>
      </c>
      <c r="BP2576" s="58" t="str">
        <f>IF(M2576="",VLOOKUP(D2576,Sheet4!$A$1:$B$92,2,0),VLOOKUP(Q2576,Sheet4!$A$1:$B$92,2,0))</f>
        <v>保险资产管理产品</v>
      </c>
    </row>
    <row r="2577" spans="1:68" s="58" customFormat="1" ht="12.75" customHeight="1">
      <c r="A2577" s="137" t="s">
        <v>1773</v>
      </c>
      <c r="B2577" s="50" t="s">
        <v>1774</v>
      </c>
      <c r="C2577" s="252" t="s">
        <v>5552</v>
      </c>
      <c r="D2577" s="257" t="s">
        <v>678</v>
      </c>
      <c r="E2577" s="42" t="s">
        <v>1775</v>
      </c>
      <c r="F2577" s="42" t="s">
        <v>1774</v>
      </c>
      <c r="G2577" s="42"/>
      <c r="H2577" s="307">
        <v>30.209482961227383</v>
      </c>
      <c r="I2577" s="315">
        <v>23.979738160170864</v>
      </c>
      <c r="J2577" s="105">
        <v>0</v>
      </c>
      <c r="K2577" s="42">
        <v>0</v>
      </c>
      <c r="L2577" s="42" t="s">
        <v>4487</v>
      </c>
      <c r="M2577" s="50" t="s">
        <v>2382</v>
      </c>
      <c r="N2577" s="50" t="s">
        <v>2383</v>
      </c>
      <c r="O2577" s="137" t="s">
        <v>2384</v>
      </c>
      <c r="P2577" s="42" t="s">
        <v>64</v>
      </c>
      <c r="Q2577" s="42" t="s">
        <v>65</v>
      </c>
      <c r="R2577" s="42">
        <v>1</v>
      </c>
      <c r="S2577" s="137" t="s">
        <v>2254</v>
      </c>
      <c r="T2577" s="62">
        <v>1236267.1599999999</v>
      </c>
      <c r="U2577" s="62">
        <v>1152061.22</v>
      </c>
      <c r="Z2577" s="42" t="s">
        <v>68</v>
      </c>
      <c r="AJ2577" s="42"/>
      <c r="AW2577" s="42" t="s">
        <v>2412</v>
      </c>
      <c r="AX2577" s="42"/>
      <c r="AY2577" s="42"/>
      <c r="AZ2577" s="42"/>
      <c r="BA2577" s="42"/>
      <c r="BB2577" s="42"/>
      <c r="BN2577" s="128" t="s">
        <v>4578</v>
      </c>
      <c r="BO2577" s="58" t="str">
        <f t="shared" si="40"/>
        <v>境内资产</v>
      </c>
      <c r="BP2577" s="58" t="str">
        <f>IF(M2577="",VLOOKUP(D2577,Sheet4!$A$1:$B$92,2,0),VLOOKUP(Q2577,Sheet4!$A$1:$B$92,2,0))</f>
        <v>保险资产管理产品</v>
      </c>
    </row>
    <row r="2578" spans="1:68" s="58" customFormat="1" ht="12.75" customHeight="1">
      <c r="A2578" s="137" t="s">
        <v>2043</v>
      </c>
      <c r="B2578" s="50" t="s">
        <v>2044</v>
      </c>
      <c r="C2578" s="252" t="s">
        <v>5552</v>
      </c>
      <c r="D2578" s="257" t="s">
        <v>678</v>
      </c>
      <c r="E2578" s="42" t="s">
        <v>4375</v>
      </c>
      <c r="F2578" s="42" t="s">
        <v>2044</v>
      </c>
      <c r="G2578" s="42"/>
      <c r="H2578" s="307">
        <v>59.171201475362778</v>
      </c>
      <c r="I2578" s="315">
        <v>30.338098176389117</v>
      </c>
      <c r="J2578" s="105">
        <v>0</v>
      </c>
      <c r="K2578" s="42">
        <v>0</v>
      </c>
      <c r="L2578" s="42" t="s">
        <v>4487</v>
      </c>
      <c r="M2578" s="50" t="s">
        <v>2382</v>
      </c>
      <c r="N2578" s="50" t="s">
        <v>2383</v>
      </c>
      <c r="O2578" s="137" t="s">
        <v>2384</v>
      </c>
      <c r="P2578" s="42" t="s">
        <v>64</v>
      </c>
      <c r="Q2578" s="42" t="s">
        <v>65</v>
      </c>
      <c r="R2578" s="42">
        <v>1</v>
      </c>
      <c r="S2578" s="137" t="s">
        <v>2254</v>
      </c>
      <c r="T2578" s="62">
        <v>1236267.1599999999</v>
      </c>
      <c r="U2578" s="62">
        <v>1152061.22</v>
      </c>
      <c r="Z2578" s="42" t="s">
        <v>68</v>
      </c>
      <c r="AJ2578" s="42"/>
      <c r="AW2578" s="42" t="s">
        <v>2412</v>
      </c>
      <c r="AX2578" s="42"/>
      <c r="AY2578" s="42"/>
      <c r="AZ2578" s="42"/>
      <c r="BA2578" s="42"/>
      <c r="BB2578" s="42"/>
      <c r="BN2578" s="128" t="s">
        <v>4578</v>
      </c>
      <c r="BO2578" s="58" t="str">
        <f t="shared" si="40"/>
        <v>境内资产</v>
      </c>
      <c r="BP2578" s="58" t="str">
        <f>IF(M2578="",VLOOKUP(D2578,Sheet4!$A$1:$B$92,2,0),VLOOKUP(Q2578,Sheet4!$A$1:$B$92,2,0))</f>
        <v>保险资产管理产品</v>
      </c>
    </row>
    <row r="2579" spans="1:68" s="58" customFormat="1" ht="12.75" customHeight="1">
      <c r="A2579" s="137" t="s">
        <v>1776</v>
      </c>
      <c r="B2579" s="50" t="s">
        <v>1777</v>
      </c>
      <c r="C2579" s="252" t="s">
        <v>5552</v>
      </c>
      <c r="D2579" s="257" t="s">
        <v>678</v>
      </c>
      <c r="E2579" s="42" t="s">
        <v>1778</v>
      </c>
      <c r="F2579" s="42" t="s">
        <v>1777</v>
      </c>
      <c r="G2579" s="42"/>
      <c r="H2579" s="307">
        <v>33.073796298885306</v>
      </c>
      <c r="I2579" s="315">
        <v>21.09559299795286</v>
      </c>
      <c r="J2579" s="105">
        <v>0</v>
      </c>
      <c r="K2579" s="42">
        <v>0</v>
      </c>
      <c r="L2579" s="42" t="s">
        <v>4487</v>
      </c>
      <c r="M2579" s="50" t="s">
        <v>2382</v>
      </c>
      <c r="N2579" s="50" t="s">
        <v>2383</v>
      </c>
      <c r="O2579" s="137" t="s">
        <v>2384</v>
      </c>
      <c r="P2579" s="42" t="s">
        <v>64</v>
      </c>
      <c r="Q2579" s="42" t="s">
        <v>65</v>
      </c>
      <c r="R2579" s="42">
        <v>1</v>
      </c>
      <c r="S2579" s="137" t="s">
        <v>2254</v>
      </c>
      <c r="T2579" s="62">
        <v>1236267.1599999999</v>
      </c>
      <c r="U2579" s="62">
        <v>1152061.22</v>
      </c>
      <c r="Z2579" s="42" t="s">
        <v>68</v>
      </c>
      <c r="AJ2579" s="42"/>
      <c r="AW2579" s="42" t="s">
        <v>2412</v>
      </c>
      <c r="AX2579" s="42"/>
      <c r="AY2579" s="42"/>
      <c r="AZ2579" s="42"/>
      <c r="BA2579" s="42"/>
      <c r="BB2579" s="42"/>
      <c r="BN2579" s="128" t="s">
        <v>4578</v>
      </c>
      <c r="BO2579" s="58" t="str">
        <f t="shared" si="40"/>
        <v>境内资产</v>
      </c>
      <c r="BP2579" s="58" t="str">
        <f>IF(M2579="",VLOOKUP(D2579,Sheet4!$A$1:$B$92,2,0),VLOOKUP(Q2579,Sheet4!$A$1:$B$92,2,0))</f>
        <v>保险资产管理产品</v>
      </c>
    </row>
    <row r="2580" spans="1:68" s="58" customFormat="1" ht="12.75" customHeight="1">
      <c r="A2580" s="137" t="s">
        <v>1832</v>
      </c>
      <c r="B2580" s="50" t="s">
        <v>1833</v>
      </c>
      <c r="C2580" s="252" t="s">
        <v>5552</v>
      </c>
      <c r="D2580" s="257" t="s">
        <v>678</v>
      </c>
      <c r="E2580" s="42" t="s">
        <v>1834</v>
      </c>
      <c r="F2580" s="42" t="s">
        <v>1833</v>
      </c>
      <c r="G2580" s="42"/>
      <c r="H2580" s="307">
        <v>20.255638671157556</v>
      </c>
      <c r="I2580" s="315">
        <v>10.73789401583041</v>
      </c>
      <c r="J2580" s="105">
        <v>0</v>
      </c>
      <c r="K2580" s="42">
        <v>0</v>
      </c>
      <c r="L2580" s="42" t="s">
        <v>4487</v>
      </c>
      <c r="M2580" s="50" t="s">
        <v>2382</v>
      </c>
      <c r="N2580" s="50" t="s">
        <v>2383</v>
      </c>
      <c r="O2580" s="137" t="s">
        <v>2384</v>
      </c>
      <c r="P2580" s="42" t="s">
        <v>64</v>
      </c>
      <c r="Q2580" s="42" t="s">
        <v>65</v>
      </c>
      <c r="R2580" s="42">
        <v>1</v>
      </c>
      <c r="S2580" s="137" t="s">
        <v>2254</v>
      </c>
      <c r="T2580" s="62">
        <v>1236267.1599999999</v>
      </c>
      <c r="U2580" s="62">
        <v>1152061.22</v>
      </c>
      <c r="Z2580" s="42" t="s">
        <v>68</v>
      </c>
      <c r="AJ2580" s="42"/>
      <c r="AW2580" s="42" t="s">
        <v>2412</v>
      </c>
      <c r="AX2580" s="42"/>
      <c r="AY2580" s="42"/>
      <c r="AZ2580" s="42"/>
      <c r="BA2580" s="108"/>
      <c r="BB2580" s="42"/>
      <c r="BN2580" s="128" t="s">
        <v>4578</v>
      </c>
      <c r="BO2580" s="58" t="str">
        <f t="shared" si="40"/>
        <v>境内资产</v>
      </c>
      <c r="BP2580" s="58" t="str">
        <f>IF(M2580="",VLOOKUP(D2580,Sheet4!$A$1:$B$92,2,0),VLOOKUP(Q2580,Sheet4!$A$1:$B$92,2,0))</f>
        <v>保险资产管理产品</v>
      </c>
    </row>
    <row r="2581" spans="1:68" s="58" customFormat="1" ht="12.75" customHeight="1">
      <c r="A2581" s="137" t="s">
        <v>1779</v>
      </c>
      <c r="B2581" s="50" t="s">
        <v>1780</v>
      </c>
      <c r="C2581" s="252" t="s">
        <v>5552</v>
      </c>
      <c r="D2581" s="257" t="s">
        <v>678</v>
      </c>
      <c r="E2581" s="42" t="s">
        <v>1781</v>
      </c>
      <c r="F2581" s="42" t="s">
        <v>1780</v>
      </c>
      <c r="G2581" s="42"/>
      <c r="H2581" s="307">
        <v>13.252507395597485</v>
      </c>
      <c r="I2581" s="315">
        <v>9.2767551769182397</v>
      </c>
      <c r="J2581" s="105">
        <v>0</v>
      </c>
      <c r="K2581" s="42">
        <v>0</v>
      </c>
      <c r="L2581" s="42" t="s">
        <v>4487</v>
      </c>
      <c r="M2581" s="50" t="s">
        <v>2382</v>
      </c>
      <c r="N2581" s="50" t="s">
        <v>2383</v>
      </c>
      <c r="O2581" s="137" t="s">
        <v>2384</v>
      </c>
      <c r="P2581" s="42" t="s">
        <v>64</v>
      </c>
      <c r="Q2581" s="42" t="s">
        <v>65</v>
      </c>
      <c r="R2581" s="42">
        <v>1</v>
      </c>
      <c r="S2581" s="137" t="s">
        <v>2254</v>
      </c>
      <c r="T2581" s="62">
        <v>1236267.1599999999</v>
      </c>
      <c r="U2581" s="62">
        <v>1152061.22</v>
      </c>
      <c r="Z2581" s="42" t="s">
        <v>68</v>
      </c>
      <c r="AJ2581" s="42"/>
      <c r="AW2581" s="42" t="s">
        <v>2412</v>
      </c>
      <c r="AX2581" s="42"/>
      <c r="AY2581" s="42"/>
      <c r="AZ2581" s="42"/>
      <c r="BA2581" s="108"/>
      <c r="BB2581" s="42"/>
      <c r="BN2581" s="128" t="s">
        <v>4578</v>
      </c>
      <c r="BO2581" s="58" t="str">
        <f t="shared" si="40"/>
        <v>境内资产</v>
      </c>
      <c r="BP2581" s="58" t="str">
        <f>IF(M2581="",VLOOKUP(D2581,Sheet4!$A$1:$B$92,2,0),VLOOKUP(Q2581,Sheet4!$A$1:$B$92,2,0))</f>
        <v>保险资产管理产品</v>
      </c>
    </row>
    <row r="2582" spans="1:68" s="58" customFormat="1" ht="12.75" customHeight="1">
      <c r="A2582" s="137" t="s">
        <v>2295</v>
      </c>
      <c r="B2582" s="50" t="s">
        <v>2348</v>
      </c>
      <c r="C2582" s="252" t="s">
        <v>1305</v>
      </c>
      <c r="D2582" s="252" t="s">
        <v>1318</v>
      </c>
      <c r="E2582" s="42" t="s">
        <v>2349</v>
      </c>
      <c r="F2582" s="42" t="s">
        <v>2348</v>
      </c>
      <c r="G2582" s="42"/>
      <c r="H2582" s="307">
        <v>52589.020252726164</v>
      </c>
      <c r="I2582" s="315">
        <v>52593.076553504339</v>
      </c>
      <c r="J2582" s="105">
        <v>0</v>
      </c>
      <c r="K2582" s="42">
        <v>0</v>
      </c>
      <c r="L2582" s="42" t="s">
        <v>4487</v>
      </c>
      <c r="M2582" s="50" t="s">
        <v>2382</v>
      </c>
      <c r="N2582" s="50" t="s">
        <v>2383</v>
      </c>
      <c r="O2582" s="137" t="s">
        <v>2384</v>
      </c>
      <c r="P2582" s="50" t="s">
        <v>64</v>
      </c>
      <c r="Q2582" s="50" t="s">
        <v>65</v>
      </c>
      <c r="R2582" s="50">
        <v>1</v>
      </c>
      <c r="S2582" s="137" t="s">
        <v>2254</v>
      </c>
      <c r="T2582" s="62">
        <v>1236267.1599999999</v>
      </c>
      <c r="U2582" s="62">
        <v>1152061.22</v>
      </c>
      <c r="Z2582" s="42" t="s">
        <v>68</v>
      </c>
      <c r="AJ2582" s="42"/>
      <c r="AW2582" s="42" t="s">
        <v>2412</v>
      </c>
      <c r="AX2582" s="42"/>
      <c r="AY2582" s="42"/>
      <c r="AZ2582" s="42"/>
      <c r="BA2582" s="42"/>
      <c r="BB2582" s="42"/>
      <c r="BN2582" s="128" t="s">
        <v>4578</v>
      </c>
      <c r="BO2582" s="58" t="str">
        <f t="shared" si="40"/>
        <v>境内资产</v>
      </c>
      <c r="BP2582" s="58" t="str">
        <f>IF(M2582="",VLOOKUP(D2582,Sheet4!$A$1:$B$92,2,0),VLOOKUP(Q2582,Sheet4!$A$1:$B$92,2,0))</f>
        <v>保险资产管理产品</v>
      </c>
    </row>
    <row r="2583" spans="1:68" s="58" customFormat="1" ht="12.75" customHeight="1">
      <c r="A2583" s="137" t="s">
        <v>2296</v>
      </c>
      <c r="B2583" s="50" t="s">
        <v>2350</v>
      </c>
      <c r="C2583" s="255" t="s">
        <v>71</v>
      </c>
      <c r="D2583" s="255" t="s">
        <v>72</v>
      </c>
      <c r="E2583" s="42" t="s">
        <v>4461</v>
      </c>
      <c r="F2583" s="42" t="s">
        <v>2350</v>
      </c>
      <c r="G2583" s="42"/>
      <c r="H2583" s="307">
        <v>55235.039994684004</v>
      </c>
      <c r="I2583" s="315">
        <v>55170.021503686003</v>
      </c>
      <c r="J2583" s="105">
        <v>859.23257367902272</v>
      </c>
      <c r="K2583" s="42">
        <v>0</v>
      </c>
      <c r="L2583" s="42" t="s">
        <v>4487</v>
      </c>
      <c r="M2583" s="50" t="s">
        <v>2382</v>
      </c>
      <c r="N2583" s="50" t="s">
        <v>2383</v>
      </c>
      <c r="O2583" s="137" t="s">
        <v>2384</v>
      </c>
      <c r="P2583" s="50" t="s">
        <v>64</v>
      </c>
      <c r="Q2583" s="50" t="s">
        <v>65</v>
      </c>
      <c r="R2583" s="50">
        <v>1</v>
      </c>
      <c r="S2583" s="137" t="s">
        <v>2254</v>
      </c>
      <c r="T2583" s="62">
        <v>1236267.1599999999</v>
      </c>
      <c r="U2583" s="62">
        <v>1152061.22</v>
      </c>
      <c r="Z2583" s="42" t="s">
        <v>68</v>
      </c>
      <c r="AJ2583" s="42"/>
      <c r="AW2583" s="42" t="s">
        <v>2412</v>
      </c>
      <c r="AX2583" s="42"/>
      <c r="AY2583" s="108">
        <v>3</v>
      </c>
      <c r="AZ2583" s="103" t="s">
        <v>74</v>
      </c>
      <c r="BA2583" s="67">
        <v>0.62180000000000002</v>
      </c>
      <c r="BB2583" s="50" t="s">
        <v>68</v>
      </c>
      <c r="BN2583" s="128" t="s">
        <v>4578</v>
      </c>
      <c r="BO2583" s="58" t="str">
        <f t="shared" si="40"/>
        <v>境内资产</v>
      </c>
      <c r="BP2583" s="58" t="str">
        <f>IF(M2583="",VLOOKUP(D2583,Sheet4!$A$1:$B$92,2,0),VLOOKUP(Q2583,Sheet4!$A$1:$B$92,2,0))</f>
        <v>保险资产管理产品</v>
      </c>
    </row>
    <row r="2584" spans="1:68" s="58" customFormat="1" ht="12.75" customHeight="1">
      <c r="A2584" s="137" t="s">
        <v>2255</v>
      </c>
      <c r="B2584" s="138" t="s">
        <v>2256</v>
      </c>
      <c r="C2584" s="250" t="s">
        <v>222</v>
      </c>
      <c r="D2584" s="256" t="s">
        <v>221</v>
      </c>
      <c r="E2584" s="42" t="s">
        <v>2307</v>
      </c>
      <c r="F2584" s="42" t="s">
        <v>2308</v>
      </c>
      <c r="G2584" s="42"/>
      <c r="H2584" s="307">
        <v>9058976.0544675682</v>
      </c>
      <c r="I2584" s="315">
        <v>9058976.0544675682</v>
      </c>
      <c r="J2584" s="105">
        <v>4209.0552397128331</v>
      </c>
      <c r="K2584" s="42">
        <v>0</v>
      </c>
      <c r="L2584" s="50" t="s">
        <v>4489</v>
      </c>
      <c r="M2584" s="50" t="s">
        <v>5534</v>
      </c>
      <c r="N2584" s="50" t="s">
        <v>5532</v>
      </c>
      <c r="O2584" s="137" t="s">
        <v>2389</v>
      </c>
      <c r="P2584" s="42" t="s">
        <v>64</v>
      </c>
      <c r="Q2584" s="42" t="s">
        <v>65</v>
      </c>
      <c r="R2584" s="42">
        <v>2</v>
      </c>
      <c r="S2584" s="137" t="s">
        <v>2254</v>
      </c>
      <c r="T2584" s="62">
        <v>16867538196.9</v>
      </c>
      <c r="U2584" s="62">
        <v>14487907740.719999</v>
      </c>
      <c r="Z2584" s="42" t="s">
        <v>280</v>
      </c>
      <c r="AJ2584" s="42"/>
      <c r="AW2584" s="50" t="s">
        <v>2412</v>
      </c>
      <c r="AX2584" s="108">
        <v>0</v>
      </c>
      <c r="AY2584" s="42"/>
      <c r="AZ2584" s="42"/>
      <c r="BA2584" s="42"/>
      <c r="BB2584" s="42"/>
      <c r="BN2584" s="128" t="s">
        <v>4578</v>
      </c>
      <c r="BO2584" s="58" t="str">
        <f t="shared" si="40"/>
        <v>境内资产</v>
      </c>
      <c r="BP2584" s="58" t="str">
        <f>IF(M2584="",VLOOKUP(D2584,Sheet4!$A$1:$B$92,2,0),VLOOKUP(Q2584,Sheet4!$A$1:$B$92,2,0))</f>
        <v>保险资产管理产品</v>
      </c>
    </row>
    <row r="2585" spans="1:68" s="58" customFormat="1" ht="12.75" customHeight="1">
      <c r="A2585" s="138" t="s">
        <v>2385</v>
      </c>
      <c r="B2585" s="50" t="s">
        <v>2386</v>
      </c>
      <c r="C2585" s="252" t="s">
        <v>821</v>
      </c>
      <c r="D2585" s="274" t="s">
        <v>5615</v>
      </c>
      <c r="E2585" s="42" t="s">
        <v>4471</v>
      </c>
      <c r="F2585" s="42" t="s">
        <v>2385</v>
      </c>
      <c r="G2585" s="42"/>
      <c r="H2585" s="307">
        <v>99810181.49404639</v>
      </c>
      <c r="I2585" s="315">
        <v>99773877.98587738</v>
      </c>
      <c r="J2585" s="105">
        <v>475761.77861946385</v>
      </c>
      <c r="K2585" s="42">
        <v>0</v>
      </c>
      <c r="L2585" s="50" t="s">
        <v>4489</v>
      </c>
      <c r="M2585" s="50" t="s">
        <v>5534</v>
      </c>
      <c r="N2585" s="50" t="s">
        <v>5532</v>
      </c>
      <c r="O2585" s="137" t="s">
        <v>2389</v>
      </c>
      <c r="P2585" s="42" t="s">
        <v>64</v>
      </c>
      <c r="Q2585" s="42" t="s">
        <v>65</v>
      </c>
      <c r="R2585" s="42">
        <v>2</v>
      </c>
      <c r="S2585" s="137" t="s">
        <v>2254</v>
      </c>
      <c r="T2585" s="62">
        <v>16867538196.9</v>
      </c>
      <c r="U2585" s="62">
        <v>14487907740.719999</v>
      </c>
      <c r="Z2585" s="42" t="s">
        <v>68</v>
      </c>
      <c r="AJ2585" s="42"/>
      <c r="AW2585" s="50" t="s">
        <v>2412</v>
      </c>
      <c r="AX2585" s="146">
        <v>0.12970000000000001</v>
      </c>
      <c r="AY2585" s="42"/>
      <c r="AZ2585" s="42"/>
      <c r="BA2585" s="42"/>
      <c r="BB2585" s="42"/>
      <c r="BN2585" s="128" t="s">
        <v>4578</v>
      </c>
      <c r="BO2585" s="58" t="str">
        <f t="shared" si="40"/>
        <v>境内资产</v>
      </c>
      <c r="BP2585" s="58" t="str">
        <f>IF(M2585="",VLOOKUP(D2585,Sheet4!$A$1:$B$92,2,0),VLOOKUP(Q2585,Sheet4!$A$1:$B$92,2,0))</f>
        <v>保险资产管理产品</v>
      </c>
    </row>
    <row r="2586" spans="1:68" s="58" customFormat="1" ht="12.75" customHeight="1">
      <c r="A2586" s="137" t="s">
        <v>2301</v>
      </c>
      <c r="B2586" s="50" t="s">
        <v>2262</v>
      </c>
      <c r="C2586" s="252" t="s">
        <v>821</v>
      </c>
      <c r="D2586" s="274" t="s">
        <v>5615</v>
      </c>
      <c r="E2586" s="42" t="s">
        <v>2367</v>
      </c>
      <c r="F2586" s="42" t="s">
        <v>2301</v>
      </c>
      <c r="G2586" s="42"/>
      <c r="H2586" s="307">
        <v>189639344.83868814</v>
      </c>
      <c r="I2586" s="315">
        <v>189639154.38089982</v>
      </c>
      <c r="J2586" s="105">
        <v>821770.45104990329</v>
      </c>
      <c r="K2586" s="42">
        <v>0</v>
      </c>
      <c r="L2586" s="50" t="s">
        <v>4489</v>
      </c>
      <c r="M2586" s="50" t="s">
        <v>5534</v>
      </c>
      <c r="N2586" s="50" t="s">
        <v>5532</v>
      </c>
      <c r="O2586" s="137" t="s">
        <v>2389</v>
      </c>
      <c r="P2586" s="42" t="s">
        <v>64</v>
      </c>
      <c r="Q2586" s="42" t="s">
        <v>65</v>
      </c>
      <c r="R2586" s="42">
        <v>2</v>
      </c>
      <c r="S2586" s="137" t="s">
        <v>2254</v>
      </c>
      <c r="T2586" s="62">
        <v>16867538196.9</v>
      </c>
      <c r="U2586" s="62">
        <v>14487907740.719999</v>
      </c>
      <c r="Z2586" s="42" t="s">
        <v>68</v>
      </c>
      <c r="AJ2586" s="42"/>
      <c r="AW2586" s="50" t="s">
        <v>2412</v>
      </c>
      <c r="AX2586" s="146">
        <v>0.13489999999999999</v>
      </c>
      <c r="AY2586" s="42"/>
      <c r="AZ2586" s="42"/>
      <c r="BA2586" s="42"/>
      <c r="BB2586" s="42"/>
      <c r="BN2586" s="128" t="s">
        <v>4578</v>
      </c>
      <c r="BO2586" s="58" t="str">
        <f t="shared" si="40"/>
        <v>境内资产</v>
      </c>
      <c r="BP2586" s="58" t="str">
        <f>IF(M2586="",VLOOKUP(D2586,Sheet4!$A$1:$B$92,2,0),VLOOKUP(Q2586,Sheet4!$A$1:$B$92,2,0))</f>
        <v>保险资产管理产品</v>
      </c>
    </row>
    <row r="2587" spans="1:68" s="58" customFormat="1" ht="12.75" customHeight="1">
      <c r="A2587" s="138" t="s">
        <v>2305</v>
      </c>
      <c r="B2587" s="50" t="s">
        <v>2306</v>
      </c>
      <c r="C2587" s="252" t="s">
        <v>821</v>
      </c>
      <c r="D2587" s="274" t="s">
        <v>5615</v>
      </c>
      <c r="E2587" s="42" t="s">
        <v>2309</v>
      </c>
      <c r="F2587" s="42" t="s">
        <v>2305</v>
      </c>
      <c r="G2587" s="42"/>
      <c r="H2587" s="307">
        <v>179658326.68928349</v>
      </c>
      <c r="I2587" s="315">
        <v>179657965.85551536</v>
      </c>
      <c r="J2587" s="105">
        <v>759056.43026222277</v>
      </c>
      <c r="K2587" s="42">
        <v>0</v>
      </c>
      <c r="L2587" s="50" t="s">
        <v>4489</v>
      </c>
      <c r="M2587" s="50" t="s">
        <v>5534</v>
      </c>
      <c r="N2587" s="50" t="s">
        <v>5532</v>
      </c>
      <c r="O2587" s="137" t="s">
        <v>2389</v>
      </c>
      <c r="P2587" s="42" t="s">
        <v>64</v>
      </c>
      <c r="Q2587" s="42" t="s">
        <v>65</v>
      </c>
      <c r="R2587" s="42">
        <v>2</v>
      </c>
      <c r="S2587" s="137" t="s">
        <v>2254</v>
      </c>
      <c r="T2587" s="62">
        <v>16867538196.9</v>
      </c>
      <c r="U2587" s="62">
        <v>14487907740.719999</v>
      </c>
      <c r="Z2587" s="42" t="s">
        <v>68</v>
      </c>
      <c r="AJ2587" s="42"/>
      <c r="AW2587" s="50" t="s">
        <v>2412</v>
      </c>
      <c r="AX2587" s="146">
        <v>0.13389999999999999</v>
      </c>
      <c r="AY2587" s="42"/>
      <c r="AZ2587" s="42"/>
      <c r="BA2587" s="42"/>
      <c r="BB2587" s="42"/>
      <c r="BN2587" s="128" t="s">
        <v>4578</v>
      </c>
      <c r="BO2587" s="58" t="str">
        <f t="shared" si="40"/>
        <v>境内资产</v>
      </c>
      <c r="BP2587" s="58" t="str">
        <f>IF(M2587="",VLOOKUP(D2587,Sheet4!$A$1:$B$92,2,0),VLOOKUP(Q2587,Sheet4!$A$1:$B$92,2,0))</f>
        <v>保险资产管理产品</v>
      </c>
    </row>
    <row r="2588" spans="1:68" s="58" customFormat="1" ht="12.75" customHeight="1">
      <c r="A2588" s="137" t="s">
        <v>224</v>
      </c>
      <c r="B2588" s="137" t="s">
        <v>224</v>
      </c>
      <c r="C2588" s="250" t="s">
        <v>222</v>
      </c>
      <c r="D2588" s="250" t="s">
        <v>224</v>
      </c>
      <c r="E2588" s="42">
        <v>0</v>
      </c>
      <c r="F2588" s="50" t="s">
        <v>5354</v>
      </c>
      <c r="G2588" s="42"/>
      <c r="H2588" s="307">
        <v>262577.21196633019</v>
      </c>
      <c r="I2588" s="315">
        <v>262577.21196633019</v>
      </c>
      <c r="J2588" s="105">
        <v>0</v>
      </c>
      <c r="K2588" s="42">
        <v>0</v>
      </c>
      <c r="L2588" s="50" t="s">
        <v>4489</v>
      </c>
      <c r="M2588" s="50" t="s">
        <v>5534</v>
      </c>
      <c r="N2588" s="50" t="s">
        <v>5532</v>
      </c>
      <c r="O2588" s="137" t="s">
        <v>2389</v>
      </c>
      <c r="P2588" s="42" t="s">
        <v>64</v>
      </c>
      <c r="Q2588" s="42" t="s">
        <v>65</v>
      </c>
      <c r="R2588" s="42">
        <v>2</v>
      </c>
      <c r="S2588" s="137" t="s">
        <v>2254</v>
      </c>
      <c r="T2588" s="62">
        <v>16867538196.9</v>
      </c>
      <c r="U2588" s="62">
        <v>14487907740.719999</v>
      </c>
      <c r="Z2588" s="42"/>
      <c r="AJ2588" s="42"/>
      <c r="AW2588" s="42" t="s">
        <v>2412</v>
      </c>
      <c r="AX2588" s="42"/>
      <c r="AY2588" s="42"/>
      <c r="AZ2588" s="42"/>
      <c r="BA2588" s="42"/>
      <c r="BB2588" s="42"/>
      <c r="BN2588" s="128" t="s">
        <v>4578</v>
      </c>
      <c r="BO2588" s="58" t="str">
        <f t="shared" si="40"/>
        <v>境内资产</v>
      </c>
      <c r="BP2588" s="58" t="str">
        <f>IF(M2588="",VLOOKUP(D2588,Sheet4!$A$1:$B$92,2,0),VLOOKUP(Q2588,Sheet4!$A$1:$B$92,2,0))</f>
        <v>保险资产管理产品</v>
      </c>
    </row>
    <row r="2589" spans="1:68" s="58" customFormat="1" ht="12.75" customHeight="1">
      <c r="A2589" s="138" t="s">
        <v>5387</v>
      </c>
      <c r="B2589" s="138" t="s">
        <v>5387</v>
      </c>
      <c r="C2589" s="250" t="s">
        <v>222</v>
      </c>
      <c r="D2589" s="256" t="s">
        <v>224</v>
      </c>
      <c r="E2589" s="42">
        <v>0</v>
      </c>
      <c r="F2589" s="59" t="s">
        <v>5354</v>
      </c>
      <c r="G2589" s="42"/>
      <c r="H2589" s="307">
        <v>35063.596227366681</v>
      </c>
      <c r="I2589" s="315">
        <v>35063.596227366681</v>
      </c>
      <c r="J2589" s="105">
        <v>0</v>
      </c>
      <c r="K2589" s="42">
        <v>0</v>
      </c>
      <c r="L2589" s="50" t="s">
        <v>4489</v>
      </c>
      <c r="M2589" s="50" t="s">
        <v>5534</v>
      </c>
      <c r="N2589" s="50" t="s">
        <v>5532</v>
      </c>
      <c r="O2589" s="137" t="s">
        <v>2389</v>
      </c>
      <c r="P2589" s="42" t="s">
        <v>64</v>
      </c>
      <c r="Q2589" s="42" t="s">
        <v>65</v>
      </c>
      <c r="R2589" s="42">
        <v>2</v>
      </c>
      <c r="S2589" s="137" t="s">
        <v>2254</v>
      </c>
      <c r="T2589" s="62">
        <v>16867538196.9</v>
      </c>
      <c r="U2589" s="62">
        <v>14487907740.719999</v>
      </c>
      <c r="Z2589" s="42"/>
      <c r="AJ2589" s="42"/>
      <c r="AW2589" s="42" t="s">
        <v>2412</v>
      </c>
      <c r="AX2589" s="42"/>
      <c r="AY2589" s="42"/>
      <c r="AZ2589" s="42"/>
      <c r="BA2589" s="42"/>
      <c r="BB2589" s="42"/>
      <c r="BN2589" s="128" t="s">
        <v>4578</v>
      </c>
      <c r="BO2589" s="58" t="str">
        <f t="shared" si="40"/>
        <v>境内资产</v>
      </c>
      <c r="BP2589" s="58" t="str">
        <f>IF(M2589="",VLOOKUP(D2589,Sheet4!$A$1:$B$92,2,0),VLOOKUP(Q2589,Sheet4!$A$1:$B$92,2,0))</f>
        <v>保险资产管理产品</v>
      </c>
    </row>
    <row r="2590" spans="1:68" s="58" customFormat="1" ht="12.75" customHeight="1">
      <c r="A2590" s="137" t="s">
        <v>2263</v>
      </c>
      <c r="B2590" s="50" t="s">
        <v>2310</v>
      </c>
      <c r="C2590" s="252" t="s">
        <v>5552</v>
      </c>
      <c r="D2590" s="257" t="s">
        <v>672</v>
      </c>
      <c r="E2590" s="42" t="s">
        <v>4437</v>
      </c>
      <c r="F2590" s="42" t="s">
        <v>2310</v>
      </c>
      <c r="G2590" s="42"/>
      <c r="H2590" s="307">
        <v>1829392.6801142131</v>
      </c>
      <c r="I2590" s="315">
        <v>1186661.2136153865</v>
      </c>
      <c r="J2590" s="105">
        <v>0</v>
      </c>
      <c r="K2590" s="42">
        <v>0</v>
      </c>
      <c r="L2590" s="50" t="s">
        <v>4489</v>
      </c>
      <c r="M2590" s="50" t="s">
        <v>5534</v>
      </c>
      <c r="N2590" s="50" t="s">
        <v>5532</v>
      </c>
      <c r="O2590" s="137" t="s">
        <v>2389</v>
      </c>
      <c r="P2590" s="42" t="s">
        <v>64</v>
      </c>
      <c r="Q2590" s="42" t="s">
        <v>65</v>
      </c>
      <c r="R2590" s="42">
        <v>2</v>
      </c>
      <c r="S2590" s="137" t="s">
        <v>2254</v>
      </c>
      <c r="T2590" s="62">
        <v>16867538196.9</v>
      </c>
      <c r="U2590" s="62">
        <v>14487907740.719999</v>
      </c>
      <c r="Z2590" s="42" t="s">
        <v>68</v>
      </c>
      <c r="AJ2590" s="42"/>
      <c r="AW2590" s="42" t="s">
        <v>2412</v>
      </c>
      <c r="AX2590" s="42"/>
      <c r="AY2590" s="42"/>
      <c r="AZ2590" s="42"/>
      <c r="BA2590" s="42"/>
      <c r="BB2590" s="42"/>
      <c r="BN2590" s="128" t="s">
        <v>4578</v>
      </c>
      <c r="BO2590" s="58" t="str">
        <f t="shared" si="40"/>
        <v>境内资产</v>
      </c>
      <c r="BP2590" s="58" t="str">
        <f>IF(M2590="",VLOOKUP(D2590,Sheet4!$A$1:$B$92,2,0),VLOOKUP(Q2590,Sheet4!$A$1:$B$92,2,0))</f>
        <v>保险资产管理产品</v>
      </c>
    </row>
    <row r="2591" spans="1:68" s="58" customFormat="1" ht="12.75" customHeight="1">
      <c r="A2591" s="137" t="s">
        <v>2264</v>
      </c>
      <c r="B2591" s="50" t="s">
        <v>2311</v>
      </c>
      <c r="C2591" s="252" t="s">
        <v>5552</v>
      </c>
      <c r="D2591" s="257" t="s">
        <v>672</v>
      </c>
      <c r="E2591" s="42" t="s">
        <v>4438</v>
      </c>
      <c r="F2591" s="42" t="s">
        <v>2311</v>
      </c>
      <c r="G2591" s="42"/>
      <c r="H2591" s="307">
        <v>2319511.7640818879</v>
      </c>
      <c r="I2591" s="315">
        <v>1989522.3363317163</v>
      </c>
      <c r="J2591" s="105">
        <v>0</v>
      </c>
      <c r="K2591" s="42">
        <v>0</v>
      </c>
      <c r="L2591" s="50" t="s">
        <v>4489</v>
      </c>
      <c r="M2591" s="50" t="s">
        <v>5534</v>
      </c>
      <c r="N2591" s="50" t="s">
        <v>5532</v>
      </c>
      <c r="O2591" s="137" t="s">
        <v>2389</v>
      </c>
      <c r="P2591" s="42" t="s">
        <v>64</v>
      </c>
      <c r="Q2591" s="42" t="s">
        <v>65</v>
      </c>
      <c r="R2591" s="42">
        <v>2</v>
      </c>
      <c r="S2591" s="137" t="s">
        <v>2254</v>
      </c>
      <c r="T2591" s="62">
        <v>16867538196.9</v>
      </c>
      <c r="U2591" s="62">
        <v>14487907740.719999</v>
      </c>
      <c r="Z2591" s="42" t="s">
        <v>68</v>
      </c>
      <c r="AJ2591" s="42"/>
      <c r="AW2591" s="42" t="s">
        <v>2412</v>
      </c>
      <c r="AX2591" s="42"/>
      <c r="AY2591" s="42"/>
      <c r="AZ2591" s="42"/>
      <c r="BA2591" s="42"/>
      <c r="BB2591" s="42"/>
      <c r="BN2591" s="128" t="s">
        <v>4578</v>
      </c>
      <c r="BO2591" s="58" t="str">
        <f t="shared" si="40"/>
        <v>境内资产</v>
      </c>
      <c r="BP2591" s="58" t="str">
        <f>IF(M2591="",VLOOKUP(D2591,Sheet4!$A$1:$B$92,2,0),VLOOKUP(Q2591,Sheet4!$A$1:$B$92,2,0))</f>
        <v>保险资产管理产品</v>
      </c>
    </row>
    <row r="2592" spans="1:68" s="58" customFormat="1" ht="12.75" customHeight="1">
      <c r="A2592" s="137" t="s">
        <v>2265</v>
      </c>
      <c r="B2592" s="50" t="s">
        <v>2312</v>
      </c>
      <c r="C2592" s="252" t="s">
        <v>5552</v>
      </c>
      <c r="D2592" s="257" t="s">
        <v>672</v>
      </c>
      <c r="E2592" s="42" t="s">
        <v>4439</v>
      </c>
      <c r="F2592" s="42" t="s">
        <v>2312</v>
      </c>
      <c r="G2592" s="42"/>
      <c r="H2592" s="307">
        <v>5137192.1136296</v>
      </c>
      <c r="I2592" s="315">
        <v>3305489.6362762698</v>
      </c>
      <c r="J2592" s="105">
        <v>0</v>
      </c>
      <c r="K2592" s="42">
        <v>0</v>
      </c>
      <c r="L2592" s="50" t="s">
        <v>4489</v>
      </c>
      <c r="M2592" s="50" t="s">
        <v>5534</v>
      </c>
      <c r="N2592" s="50" t="s">
        <v>5532</v>
      </c>
      <c r="O2592" s="137" t="s">
        <v>2389</v>
      </c>
      <c r="P2592" s="42" t="s">
        <v>64</v>
      </c>
      <c r="Q2592" s="42" t="s">
        <v>65</v>
      </c>
      <c r="R2592" s="42">
        <v>2</v>
      </c>
      <c r="S2592" s="137" t="s">
        <v>2254</v>
      </c>
      <c r="T2592" s="62">
        <v>16867538196.9</v>
      </c>
      <c r="U2592" s="62">
        <v>14487907740.719999</v>
      </c>
      <c r="Z2592" s="42" t="s">
        <v>68</v>
      </c>
      <c r="AJ2592" s="42"/>
      <c r="AW2592" s="42" t="s">
        <v>2412</v>
      </c>
      <c r="AX2592" s="42"/>
      <c r="AY2592" s="42"/>
      <c r="AZ2592" s="42"/>
      <c r="BA2592" s="42"/>
      <c r="BB2592" s="42"/>
      <c r="BN2592" s="128" t="s">
        <v>4578</v>
      </c>
      <c r="BO2592" s="58" t="str">
        <f t="shared" si="40"/>
        <v>境内资产</v>
      </c>
      <c r="BP2592" s="58" t="str">
        <f>IF(M2592="",VLOOKUP(D2592,Sheet4!$A$1:$B$92,2,0),VLOOKUP(Q2592,Sheet4!$A$1:$B$92,2,0))</f>
        <v>保险资产管理产品</v>
      </c>
    </row>
    <row r="2593" spans="1:68" s="58" customFormat="1" ht="12.75" customHeight="1">
      <c r="A2593" s="137" t="s">
        <v>2117</v>
      </c>
      <c r="B2593" s="50" t="s">
        <v>2199</v>
      </c>
      <c r="C2593" s="252" t="s">
        <v>5552</v>
      </c>
      <c r="D2593" s="257" t="s">
        <v>672</v>
      </c>
      <c r="E2593" s="42" t="s">
        <v>3807</v>
      </c>
      <c r="F2593" s="42" t="s">
        <v>2199</v>
      </c>
      <c r="G2593" s="42"/>
      <c r="H2593" s="307">
        <v>2427931.5119455014</v>
      </c>
      <c r="I2593" s="315">
        <v>2019422.3226866156</v>
      </c>
      <c r="J2593" s="105">
        <v>0</v>
      </c>
      <c r="K2593" s="42">
        <v>0</v>
      </c>
      <c r="L2593" s="50" t="s">
        <v>4489</v>
      </c>
      <c r="M2593" s="50" t="s">
        <v>5534</v>
      </c>
      <c r="N2593" s="50" t="s">
        <v>5532</v>
      </c>
      <c r="O2593" s="137" t="s">
        <v>2389</v>
      </c>
      <c r="P2593" s="42" t="s">
        <v>64</v>
      </c>
      <c r="Q2593" s="42" t="s">
        <v>65</v>
      </c>
      <c r="R2593" s="42">
        <v>2</v>
      </c>
      <c r="S2593" s="137" t="s">
        <v>2254</v>
      </c>
      <c r="T2593" s="62">
        <v>16867538196.9</v>
      </c>
      <c r="U2593" s="62">
        <v>14487907740.719999</v>
      </c>
      <c r="Z2593" s="42" t="s">
        <v>280</v>
      </c>
      <c r="AJ2593" s="42"/>
      <c r="AW2593" s="42" t="s">
        <v>2412</v>
      </c>
      <c r="AX2593" s="42"/>
      <c r="AY2593" s="42"/>
      <c r="AZ2593" s="42"/>
      <c r="BA2593" s="42"/>
      <c r="BB2593" s="42"/>
      <c r="BN2593" s="128" t="s">
        <v>4578</v>
      </c>
      <c r="BO2593" s="58" t="str">
        <f t="shared" si="40"/>
        <v>境内资产</v>
      </c>
      <c r="BP2593" s="58" t="str">
        <f>IF(M2593="",VLOOKUP(D2593,Sheet4!$A$1:$B$92,2,0),VLOOKUP(Q2593,Sheet4!$A$1:$B$92,2,0))</f>
        <v>保险资产管理产品</v>
      </c>
    </row>
    <row r="2594" spans="1:68" s="58" customFormat="1" ht="12.75" customHeight="1">
      <c r="A2594" s="137" t="s">
        <v>2266</v>
      </c>
      <c r="B2594" s="50" t="s">
        <v>2313</v>
      </c>
      <c r="C2594" s="252" t="s">
        <v>5552</v>
      </c>
      <c r="D2594" s="257" t="s">
        <v>672</v>
      </c>
      <c r="E2594" s="42" t="s">
        <v>2914</v>
      </c>
      <c r="F2594" s="42" t="s">
        <v>2313</v>
      </c>
      <c r="G2594" s="42"/>
      <c r="H2594" s="307">
        <v>3316264.275121788</v>
      </c>
      <c r="I2594" s="315">
        <v>2183551.1433131681</v>
      </c>
      <c r="J2594" s="105">
        <v>0</v>
      </c>
      <c r="K2594" s="42">
        <v>0</v>
      </c>
      <c r="L2594" s="50" t="s">
        <v>4489</v>
      </c>
      <c r="M2594" s="50" t="s">
        <v>5534</v>
      </c>
      <c r="N2594" s="50" t="s">
        <v>5532</v>
      </c>
      <c r="O2594" s="137" t="s">
        <v>2389</v>
      </c>
      <c r="P2594" s="42" t="s">
        <v>64</v>
      </c>
      <c r="Q2594" s="42" t="s">
        <v>65</v>
      </c>
      <c r="R2594" s="42">
        <v>2</v>
      </c>
      <c r="S2594" s="137" t="s">
        <v>2254</v>
      </c>
      <c r="T2594" s="62">
        <v>16867538196.9</v>
      </c>
      <c r="U2594" s="62">
        <v>14487907740.719999</v>
      </c>
      <c r="Z2594" s="42" t="s">
        <v>68</v>
      </c>
      <c r="AJ2594" s="42"/>
      <c r="AW2594" s="42" t="s">
        <v>2412</v>
      </c>
      <c r="AX2594" s="42"/>
      <c r="AY2594" s="42"/>
      <c r="AZ2594" s="42"/>
      <c r="BA2594" s="42"/>
      <c r="BB2594" s="42"/>
      <c r="BN2594" s="128" t="s">
        <v>4578</v>
      </c>
      <c r="BO2594" s="58" t="str">
        <f t="shared" si="40"/>
        <v>境内资产</v>
      </c>
      <c r="BP2594" s="58" t="str">
        <f>IF(M2594="",VLOOKUP(D2594,Sheet4!$A$1:$B$92,2,0),VLOOKUP(Q2594,Sheet4!$A$1:$B$92,2,0))</f>
        <v>保险资产管理产品</v>
      </c>
    </row>
    <row r="2595" spans="1:68" s="58" customFormat="1" ht="12.75" customHeight="1">
      <c r="A2595" s="137" t="s">
        <v>2267</v>
      </c>
      <c r="B2595" s="50" t="s">
        <v>2314</v>
      </c>
      <c r="C2595" s="252" t="s">
        <v>5552</v>
      </c>
      <c r="D2595" s="257" t="s">
        <v>672</v>
      </c>
      <c r="E2595" s="42" t="s">
        <v>3013</v>
      </c>
      <c r="F2595" s="42" t="s">
        <v>2314</v>
      </c>
      <c r="G2595" s="42"/>
      <c r="H2595" s="307">
        <v>6616358.4424739797</v>
      </c>
      <c r="I2595" s="315">
        <v>4170101.8211302436</v>
      </c>
      <c r="J2595" s="105">
        <v>0</v>
      </c>
      <c r="K2595" s="42">
        <v>0</v>
      </c>
      <c r="L2595" s="50" t="s">
        <v>4489</v>
      </c>
      <c r="M2595" s="50" t="s">
        <v>5534</v>
      </c>
      <c r="N2595" s="50" t="s">
        <v>5532</v>
      </c>
      <c r="O2595" s="137" t="s">
        <v>2389</v>
      </c>
      <c r="P2595" s="42" t="s">
        <v>64</v>
      </c>
      <c r="Q2595" s="42" t="s">
        <v>65</v>
      </c>
      <c r="R2595" s="42">
        <v>2</v>
      </c>
      <c r="S2595" s="137" t="s">
        <v>2254</v>
      </c>
      <c r="T2595" s="62">
        <v>16867538196.9</v>
      </c>
      <c r="U2595" s="62">
        <v>14487907740.719999</v>
      </c>
      <c r="Z2595" s="42" t="s">
        <v>68</v>
      </c>
      <c r="AJ2595" s="42"/>
      <c r="AW2595" s="42" t="s">
        <v>2412</v>
      </c>
      <c r="AX2595" s="42"/>
      <c r="AY2595" s="42"/>
      <c r="AZ2595" s="42"/>
      <c r="BA2595" s="42"/>
      <c r="BB2595" s="42"/>
      <c r="BN2595" s="128" t="s">
        <v>4578</v>
      </c>
      <c r="BO2595" s="58" t="str">
        <f t="shared" si="40"/>
        <v>境内资产</v>
      </c>
      <c r="BP2595" s="58" t="str">
        <f>IF(M2595="",VLOOKUP(D2595,Sheet4!$A$1:$B$92,2,0),VLOOKUP(Q2595,Sheet4!$A$1:$B$92,2,0))</f>
        <v>保险资产管理产品</v>
      </c>
    </row>
    <row r="2596" spans="1:68" s="58" customFormat="1" ht="12.75" customHeight="1">
      <c r="A2596" s="137" t="s">
        <v>2108</v>
      </c>
      <c r="B2596" s="50" t="s">
        <v>2315</v>
      </c>
      <c r="C2596" s="252" t="s">
        <v>5552</v>
      </c>
      <c r="D2596" s="257" t="s">
        <v>672</v>
      </c>
      <c r="E2596" s="42" t="s">
        <v>4359</v>
      </c>
      <c r="F2596" s="42" t="s">
        <v>2315</v>
      </c>
      <c r="G2596" s="42"/>
      <c r="H2596" s="307">
        <v>2541478.7383958818</v>
      </c>
      <c r="I2596" s="315">
        <v>2368879.6365080373</v>
      </c>
      <c r="J2596" s="105">
        <v>0</v>
      </c>
      <c r="K2596" s="42">
        <v>0</v>
      </c>
      <c r="L2596" s="50" t="s">
        <v>4489</v>
      </c>
      <c r="M2596" s="50" t="s">
        <v>5534</v>
      </c>
      <c r="N2596" s="50" t="s">
        <v>5532</v>
      </c>
      <c r="O2596" s="137" t="s">
        <v>2389</v>
      </c>
      <c r="P2596" s="42" t="s">
        <v>64</v>
      </c>
      <c r="Q2596" s="42" t="s">
        <v>65</v>
      </c>
      <c r="R2596" s="42">
        <v>2</v>
      </c>
      <c r="S2596" s="137" t="s">
        <v>2254</v>
      </c>
      <c r="T2596" s="62">
        <v>16867538196.9</v>
      </c>
      <c r="U2596" s="62">
        <v>14487907740.719999</v>
      </c>
      <c r="Z2596" s="42" t="s">
        <v>68</v>
      </c>
      <c r="AJ2596" s="42"/>
      <c r="AW2596" s="42" t="s">
        <v>2412</v>
      </c>
      <c r="AX2596" s="42"/>
      <c r="AY2596" s="42"/>
      <c r="AZ2596" s="42"/>
      <c r="BA2596" s="42"/>
      <c r="BB2596" s="42"/>
      <c r="BN2596" s="128" t="s">
        <v>4578</v>
      </c>
      <c r="BO2596" s="58" t="str">
        <f t="shared" si="40"/>
        <v>境内资产</v>
      </c>
      <c r="BP2596" s="58" t="str">
        <f>IF(M2596="",VLOOKUP(D2596,Sheet4!$A$1:$B$92,2,0),VLOOKUP(Q2596,Sheet4!$A$1:$B$92,2,0))</f>
        <v>保险资产管理产品</v>
      </c>
    </row>
    <row r="2597" spans="1:68" s="58" customFormat="1" ht="12.75" customHeight="1">
      <c r="A2597" s="138" t="s">
        <v>1967</v>
      </c>
      <c r="B2597" s="50" t="s">
        <v>1968</v>
      </c>
      <c r="C2597" s="252" t="s">
        <v>5552</v>
      </c>
      <c r="D2597" s="257" t="s">
        <v>672</v>
      </c>
      <c r="E2597" s="42" t="s">
        <v>3077</v>
      </c>
      <c r="F2597" s="42" t="s">
        <v>1968</v>
      </c>
      <c r="G2597" s="42"/>
      <c r="H2597" s="307">
        <v>4961986.8281686911</v>
      </c>
      <c r="I2597" s="315">
        <v>5066795.9926218493</v>
      </c>
      <c r="J2597" s="105">
        <v>0</v>
      </c>
      <c r="K2597" s="42">
        <v>0</v>
      </c>
      <c r="L2597" s="50" t="s">
        <v>4489</v>
      </c>
      <c r="M2597" s="50" t="s">
        <v>5534</v>
      </c>
      <c r="N2597" s="50" t="s">
        <v>5532</v>
      </c>
      <c r="O2597" s="137" t="s">
        <v>2389</v>
      </c>
      <c r="P2597" s="42" t="s">
        <v>64</v>
      </c>
      <c r="Q2597" s="42" t="s">
        <v>65</v>
      </c>
      <c r="R2597" s="42">
        <v>2</v>
      </c>
      <c r="S2597" s="137" t="s">
        <v>2254</v>
      </c>
      <c r="T2597" s="62">
        <v>16867538196.9</v>
      </c>
      <c r="U2597" s="62">
        <v>14487907740.719999</v>
      </c>
      <c r="Z2597" s="42" t="s">
        <v>280</v>
      </c>
      <c r="AJ2597" s="42"/>
      <c r="AW2597" s="42" t="s">
        <v>2412</v>
      </c>
      <c r="AX2597" s="42"/>
      <c r="AY2597" s="42"/>
      <c r="AZ2597" s="42"/>
      <c r="BA2597" s="42"/>
      <c r="BB2597" s="42"/>
      <c r="BN2597" s="128" t="s">
        <v>4578</v>
      </c>
      <c r="BO2597" s="58" t="str">
        <f t="shared" si="40"/>
        <v>境内资产</v>
      </c>
      <c r="BP2597" s="58" t="str">
        <f>IF(M2597="",VLOOKUP(D2597,Sheet4!$A$1:$B$92,2,0),VLOOKUP(Q2597,Sheet4!$A$1:$B$92,2,0))</f>
        <v>保险资产管理产品</v>
      </c>
    </row>
    <row r="2598" spans="1:68" s="58" customFormat="1" ht="12.75" customHeight="1">
      <c r="A2598" s="137" t="s">
        <v>2268</v>
      </c>
      <c r="B2598" s="50" t="s">
        <v>2316</v>
      </c>
      <c r="C2598" s="252" t="s">
        <v>5552</v>
      </c>
      <c r="D2598" s="257" t="s">
        <v>672</v>
      </c>
      <c r="E2598" s="42" t="s">
        <v>4440</v>
      </c>
      <c r="F2598" s="42" t="s">
        <v>2316</v>
      </c>
      <c r="G2598" s="42"/>
      <c r="H2598" s="307">
        <v>4368856.8398258016</v>
      </c>
      <c r="I2598" s="315">
        <v>3240786.6880209395</v>
      </c>
      <c r="J2598" s="105">
        <v>0</v>
      </c>
      <c r="K2598" s="42">
        <v>0</v>
      </c>
      <c r="L2598" s="50" t="s">
        <v>4489</v>
      </c>
      <c r="M2598" s="50" t="s">
        <v>5534</v>
      </c>
      <c r="N2598" s="50" t="s">
        <v>5532</v>
      </c>
      <c r="O2598" s="137" t="s">
        <v>2389</v>
      </c>
      <c r="P2598" s="42" t="s">
        <v>64</v>
      </c>
      <c r="Q2598" s="42" t="s">
        <v>65</v>
      </c>
      <c r="R2598" s="42">
        <v>2</v>
      </c>
      <c r="S2598" s="137" t="s">
        <v>2254</v>
      </c>
      <c r="T2598" s="62">
        <v>16867538196.9</v>
      </c>
      <c r="U2598" s="62">
        <v>14487907740.719999</v>
      </c>
      <c r="Z2598" s="42" t="s">
        <v>68</v>
      </c>
      <c r="AJ2598" s="42"/>
      <c r="AW2598" s="42" t="s">
        <v>2412</v>
      </c>
      <c r="AX2598" s="42"/>
      <c r="AY2598" s="42"/>
      <c r="AZ2598" s="42"/>
      <c r="BA2598" s="42"/>
      <c r="BB2598" s="42"/>
      <c r="BN2598" s="128" t="s">
        <v>4578</v>
      </c>
      <c r="BO2598" s="58" t="str">
        <f t="shared" si="40"/>
        <v>境内资产</v>
      </c>
      <c r="BP2598" s="58" t="str">
        <f>IF(M2598="",VLOOKUP(D2598,Sheet4!$A$1:$B$92,2,0),VLOOKUP(Q2598,Sheet4!$A$1:$B$92,2,0))</f>
        <v>保险资产管理产品</v>
      </c>
    </row>
    <row r="2599" spans="1:68" s="58" customFormat="1" ht="12.75" customHeight="1">
      <c r="A2599" s="137" t="s">
        <v>2269</v>
      </c>
      <c r="B2599" s="50" t="s">
        <v>2317</v>
      </c>
      <c r="C2599" s="252" t="s">
        <v>5552</v>
      </c>
      <c r="D2599" s="257" t="s">
        <v>672</v>
      </c>
      <c r="E2599" s="42" t="s">
        <v>4441</v>
      </c>
      <c r="F2599" s="42" t="s">
        <v>2317</v>
      </c>
      <c r="G2599" s="42"/>
      <c r="H2599" s="307">
        <v>3052296.0186369936</v>
      </c>
      <c r="I2599" s="315">
        <v>2544307.548578768</v>
      </c>
      <c r="J2599" s="105">
        <v>0</v>
      </c>
      <c r="K2599" s="42">
        <v>0</v>
      </c>
      <c r="L2599" s="50" t="s">
        <v>4489</v>
      </c>
      <c r="M2599" s="50" t="s">
        <v>5534</v>
      </c>
      <c r="N2599" s="50" t="s">
        <v>5532</v>
      </c>
      <c r="O2599" s="137" t="s">
        <v>2389</v>
      </c>
      <c r="P2599" s="42" t="s">
        <v>64</v>
      </c>
      <c r="Q2599" s="42" t="s">
        <v>65</v>
      </c>
      <c r="R2599" s="42">
        <v>2</v>
      </c>
      <c r="S2599" s="137" t="s">
        <v>2254</v>
      </c>
      <c r="T2599" s="62">
        <v>16867538196.9</v>
      </c>
      <c r="U2599" s="62">
        <v>14487907740.719999</v>
      </c>
      <c r="Z2599" s="42" t="s">
        <v>68</v>
      </c>
      <c r="AJ2599" s="42"/>
      <c r="AW2599" s="42" t="s">
        <v>2412</v>
      </c>
      <c r="AX2599" s="42"/>
      <c r="AY2599" s="42"/>
      <c r="AZ2599" s="42"/>
      <c r="BA2599" s="42"/>
      <c r="BB2599" s="42"/>
      <c r="BN2599" s="128" t="s">
        <v>4578</v>
      </c>
      <c r="BO2599" s="58" t="str">
        <f t="shared" si="40"/>
        <v>境内资产</v>
      </c>
      <c r="BP2599" s="58" t="str">
        <f>IF(M2599="",VLOOKUP(D2599,Sheet4!$A$1:$B$92,2,0),VLOOKUP(Q2599,Sheet4!$A$1:$B$92,2,0))</f>
        <v>保险资产管理产品</v>
      </c>
    </row>
    <row r="2600" spans="1:68" s="58" customFormat="1" ht="12.75" customHeight="1">
      <c r="A2600" s="138" t="s">
        <v>2270</v>
      </c>
      <c r="B2600" s="50" t="s">
        <v>2318</v>
      </c>
      <c r="C2600" s="252" t="s">
        <v>5552</v>
      </c>
      <c r="D2600" s="257" t="s">
        <v>672</v>
      </c>
      <c r="E2600" s="42" t="s">
        <v>4442</v>
      </c>
      <c r="F2600" s="42" t="s">
        <v>2318</v>
      </c>
      <c r="G2600" s="42"/>
      <c r="H2600" s="307">
        <v>727328.95940824016</v>
      </c>
      <c r="I2600" s="315">
        <v>806398.62511189631</v>
      </c>
      <c r="J2600" s="105">
        <v>0</v>
      </c>
      <c r="K2600" s="42">
        <v>0</v>
      </c>
      <c r="L2600" s="50" t="s">
        <v>4489</v>
      </c>
      <c r="M2600" s="50" t="s">
        <v>5534</v>
      </c>
      <c r="N2600" s="50" t="s">
        <v>5532</v>
      </c>
      <c r="O2600" s="137" t="s">
        <v>2389</v>
      </c>
      <c r="P2600" s="42" t="s">
        <v>64</v>
      </c>
      <c r="Q2600" s="42" t="s">
        <v>65</v>
      </c>
      <c r="R2600" s="42">
        <v>2</v>
      </c>
      <c r="S2600" s="137" t="s">
        <v>2254</v>
      </c>
      <c r="T2600" s="62">
        <v>16867538196.9</v>
      </c>
      <c r="U2600" s="62">
        <v>14487907740.719999</v>
      </c>
      <c r="Z2600" s="42" t="s">
        <v>68</v>
      </c>
      <c r="AJ2600" s="42"/>
      <c r="AW2600" s="42" t="s">
        <v>2412</v>
      </c>
      <c r="AX2600" s="42"/>
      <c r="AY2600" s="42"/>
      <c r="AZ2600" s="42"/>
      <c r="BA2600" s="42"/>
      <c r="BB2600" s="42"/>
      <c r="BN2600" s="128" t="s">
        <v>4578</v>
      </c>
      <c r="BO2600" s="58" t="str">
        <f t="shared" si="40"/>
        <v>境内资产</v>
      </c>
      <c r="BP2600" s="58" t="str">
        <f>IF(M2600="",VLOOKUP(D2600,Sheet4!$A$1:$B$92,2,0),VLOOKUP(Q2600,Sheet4!$A$1:$B$92,2,0))</f>
        <v>保险资产管理产品</v>
      </c>
    </row>
    <row r="2601" spans="1:68" s="58" customFormat="1" ht="12.75" customHeight="1">
      <c r="A2601" s="137" t="s">
        <v>2271</v>
      </c>
      <c r="B2601" s="50" t="s">
        <v>2319</v>
      </c>
      <c r="C2601" s="252" t="s">
        <v>5552</v>
      </c>
      <c r="D2601" s="257" t="s">
        <v>672</v>
      </c>
      <c r="E2601" s="42" t="s">
        <v>4443</v>
      </c>
      <c r="F2601" s="42" t="s">
        <v>2319</v>
      </c>
      <c r="G2601" s="42"/>
      <c r="H2601" s="307">
        <v>3822990.6254729847</v>
      </c>
      <c r="I2601" s="315">
        <v>3099296.3336719954</v>
      </c>
      <c r="J2601" s="105">
        <v>0</v>
      </c>
      <c r="K2601" s="42">
        <v>0</v>
      </c>
      <c r="L2601" s="50" t="s">
        <v>4489</v>
      </c>
      <c r="M2601" s="50" t="s">
        <v>5534</v>
      </c>
      <c r="N2601" s="50" t="s">
        <v>5532</v>
      </c>
      <c r="O2601" s="137" t="s">
        <v>2389</v>
      </c>
      <c r="P2601" s="42" t="s">
        <v>64</v>
      </c>
      <c r="Q2601" s="42" t="s">
        <v>65</v>
      </c>
      <c r="R2601" s="42">
        <v>2</v>
      </c>
      <c r="S2601" s="137" t="s">
        <v>2254</v>
      </c>
      <c r="T2601" s="62">
        <v>16867538196.9</v>
      </c>
      <c r="U2601" s="62">
        <v>14487907740.719999</v>
      </c>
      <c r="Z2601" s="42" t="s">
        <v>68</v>
      </c>
      <c r="AJ2601" s="42"/>
      <c r="AW2601" s="42" t="s">
        <v>2412</v>
      </c>
      <c r="AX2601" s="42"/>
      <c r="AY2601" s="42"/>
      <c r="AZ2601" s="42"/>
      <c r="BA2601" s="42"/>
      <c r="BB2601" s="42"/>
      <c r="BN2601" s="128" t="s">
        <v>4578</v>
      </c>
      <c r="BO2601" s="58" t="str">
        <f t="shared" si="40"/>
        <v>境内资产</v>
      </c>
      <c r="BP2601" s="58" t="str">
        <f>IF(M2601="",VLOOKUP(D2601,Sheet4!$A$1:$B$92,2,0),VLOOKUP(Q2601,Sheet4!$A$1:$B$92,2,0))</f>
        <v>保险资产管理产品</v>
      </c>
    </row>
    <row r="2602" spans="1:68" s="58" customFormat="1" ht="12.75" customHeight="1">
      <c r="A2602" s="137" t="s">
        <v>2272</v>
      </c>
      <c r="B2602" s="50" t="s">
        <v>2320</v>
      </c>
      <c r="C2602" s="252" t="s">
        <v>5552</v>
      </c>
      <c r="D2602" s="257" t="s">
        <v>672</v>
      </c>
      <c r="E2602" s="42" t="s">
        <v>4444</v>
      </c>
      <c r="F2602" s="42" t="s">
        <v>2320</v>
      </c>
      <c r="G2602" s="42"/>
      <c r="H2602" s="307">
        <v>4766030.1575886281</v>
      </c>
      <c r="I2602" s="315">
        <v>3788663.1792392274</v>
      </c>
      <c r="J2602" s="105">
        <v>0</v>
      </c>
      <c r="K2602" s="42">
        <v>0</v>
      </c>
      <c r="L2602" s="50" t="s">
        <v>4489</v>
      </c>
      <c r="M2602" s="50" t="s">
        <v>5534</v>
      </c>
      <c r="N2602" s="50" t="s">
        <v>5532</v>
      </c>
      <c r="O2602" s="137" t="s">
        <v>2389</v>
      </c>
      <c r="P2602" s="42" t="s">
        <v>64</v>
      </c>
      <c r="Q2602" s="42" t="s">
        <v>65</v>
      </c>
      <c r="R2602" s="42">
        <v>2</v>
      </c>
      <c r="S2602" s="137" t="s">
        <v>2254</v>
      </c>
      <c r="T2602" s="62">
        <v>16867538196.9</v>
      </c>
      <c r="U2602" s="62">
        <v>14487907740.719999</v>
      </c>
      <c r="Z2602" s="42" t="s">
        <v>68</v>
      </c>
      <c r="AJ2602" s="42"/>
      <c r="AW2602" s="42" t="s">
        <v>2412</v>
      </c>
      <c r="AX2602" s="42"/>
      <c r="AY2602" s="42"/>
      <c r="AZ2602" s="42"/>
      <c r="BA2602" s="42"/>
      <c r="BB2602" s="42"/>
      <c r="BN2602" s="128" t="s">
        <v>4578</v>
      </c>
      <c r="BO2602" s="58" t="str">
        <f t="shared" si="40"/>
        <v>境内资产</v>
      </c>
      <c r="BP2602" s="58" t="str">
        <f>IF(M2602="",VLOOKUP(D2602,Sheet4!$A$1:$B$92,2,0),VLOOKUP(Q2602,Sheet4!$A$1:$B$92,2,0))</f>
        <v>保险资产管理产品</v>
      </c>
    </row>
    <row r="2603" spans="1:68" s="58" customFormat="1" ht="12.75" customHeight="1">
      <c r="A2603" s="138" t="s">
        <v>1556</v>
      </c>
      <c r="B2603" s="50" t="s">
        <v>1557</v>
      </c>
      <c r="C2603" s="252" t="s">
        <v>5552</v>
      </c>
      <c r="D2603" s="257" t="s">
        <v>672</v>
      </c>
      <c r="E2603" s="42" t="s">
        <v>1558</v>
      </c>
      <c r="F2603" s="42" t="s">
        <v>1557</v>
      </c>
      <c r="G2603" s="42"/>
      <c r="H2603" s="307">
        <v>4297.0079716453865</v>
      </c>
      <c r="I2603" s="315">
        <v>6188.2711767034734</v>
      </c>
      <c r="J2603" s="105">
        <v>0</v>
      </c>
      <c r="K2603" s="42">
        <v>0</v>
      </c>
      <c r="L2603" s="50" t="s">
        <v>4489</v>
      </c>
      <c r="M2603" s="50" t="s">
        <v>5534</v>
      </c>
      <c r="N2603" s="50" t="s">
        <v>5532</v>
      </c>
      <c r="O2603" s="137" t="s">
        <v>2389</v>
      </c>
      <c r="P2603" s="42" t="s">
        <v>64</v>
      </c>
      <c r="Q2603" s="42" t="s">
        <v>65</v>
      </c>
      <c r="R2603" s="42">
        <v>2</v>
      </c>
      <c r="S2603" s="137" t="s">
        <v>2254</v>
      </c>
      <c r="T2603" s="62">
        <v>16867538196.9</v>
      </c>
      <c r="U2603" s="62">
        <v>14487907740.719999</v>
      </c>
      <c r="Z2603" s="42" t="s">
        <v>68</v>
      </c>
      <c r="AJ2603" s="42"/>
      <c r="AW2603" s="42" t="s">
        <v>2412</v>
      </c>
      <c r="AX2603" s="42"/>
      <c r="AY2603" s="42"/>
      <c r="AZ2603" s="42"/>
      <c r="BA2603" s="42"/>
      <c r="BB2603" s="42"/>
      <c r="BN2603" s="128" t="s">
        <v>4578</v>
      </c>
      <c r="BO2603" s="58" t="str">
        <f t="shared" si="40"/>
        <v>境内资产</v>
      </c>
      <c r="BP2603" s="58" t="str">
        <f>IF(M2603="",VLOOKUP(D2603,Sheet4!$A$1:$B$92,2,0),VLOOKUP(Q2603,Sheet4!$A$1:$B$92,2,0))</f>
        <v>保险资产管理产品</v>
      </c>
    </row>
    <row r="2604" spans="1:68" s="58" customFormat="1" ht="12.75" customHeight="1">
      <c r="A2604" s="138" t="s">
        <v>2273</v>
      </c>
      <c r="B2604" s="50" t="s">
        <v>2321</v>
      </c>
      <c r="C2604" s="252" t="s">
        <v>5552</v>
      </c>
      <c r="D2604" s="257" t="s">
        <v>672</v>
      </c>
      <c r="E2604" s="42" t="s">
        <v>4445</v>
      </c>
      <c r="F2604" s="42" t="s">
        <v>2321</v>
      </c>
      <c r="G2604" s="42"/>
      <c r="H2604" s="307">
        <v>6389776.5547792632</v>
      </c>
      <c r="I2604" s="315">
        <v>5903992.3168230383</v>
      </c>
      <c r="J2604" s="105">
        <v>0</v>
      </c>
      <c r="K2604" s="42">
        <v>0</v>
      </c>
      <c r="L2604" s="50" t="s">
        <v>4489</v>
      </c>
      <c r="M2604" s="50" t="s">
        <v>5534</v>
      </c>
      <c r="N2604" s="50" t="s">
        <v>5532</v>
      </c>
      <c r="O2604" s="137" t="s">
        <v>2389</v>
      </c>
      <c r="P2604" s="42" t="s">
        <v>64</v>
      </c>
      <c r="Q2604" s="42" t="s">
        <v>65</v>
      </c>
      <c r="R2604" s="42">
        <v>2</v>
      </c>
      <c r="S2604" s="137" t="s">
        <v>2254</v>
      </c>
      <c r="T2604" s="62">
        <v>16867538196.9</v>
      </c>
      <c r="U2604" s="62">
        <v>14487907740.719999</v>
      </c>
      <c r="Z2604" s="42" t="s">
        <v>68</v>
      </c>
      <c r="AJ2604" s="42"/>
      <c r="AW2604" s="42" t="s">
        <v>2412</v>
      </c>
      <c r="AX2604" s="42"/>
      <c r="AY2604" s="42"/>
      <c r="AZ2604" s="42"/>
      <c r="BA2604" s="42"/>
      <c r="BB2604" s="42"/>
      <c r="BN2604" s="128" t="s">
        <v>4578</v>
      </c>
      <c r="BO2604" s="58" t="str">
        <f t="shared" si="40"/>
        <v>境内资产</v>
      </c>
      <c r="BP2604" s="58" t="str">
        <f>IF(M2604="",VLOOKUP(D2604,Sheet4!$A$1:$B$92,2,0),VLOOKUP(Q2604,Sheet4!$A$1:$B$92,2,0))</f>
        <v>保险资产管理产品</v>
      </c>
    </row>
    <row r="2605" spans="1:68" s="58" customFormat="1" ht="12.75" customHeight="1">
      <c r="A2605" s="137" t="s">
        <v>2274</v>
      </c>
      <c r="B2605" s="50" t="s">
        <v>2322</v>
      </c>
      <c r="C2605" s="252" t="s">
        <v>5552</v>
      </c>
      <c r="D2605" s="257" t="s">
        <v>672</v>
      </c>
      <c r="E2605" s="42" t="s">
        <v>4446</v>
      </c>
      <c r="F2605" s="42" t="s">
        <v>2322</v>
      </c>
      <c r="G2605" s="42"/>
      <c r="H2605" s="307">
        <v>4729918.2650060477</v>
      </c>
      <c r="I2605" s="315">
        <v>4024424.369781516</v>
      </c>
      <c r="J2605" s="105">
        <v>0</v>
      </c>
      <c r="K2605" s="42">
        <v>0</v>
      </c>
      <c r="L2605" s="50" t="s">
        <v>4489</v>
      </c>
      <c r="M2605" s="50" t="s">
        <v>5534</v>
      </c>
      <c r="N2605" s="50" t="s">
        <v>5532</v>
      </c>
      <c r="O2605" s="137" t="s">
        <v>2389</v>
      </c>
      <c r="P2605" s="42" t="s">
        <v>64</v>
      </c>
      <c r="Q2605" s="42" t="s">
        <v>65</v>
      </c>
      <c r="R2605" s="42">
        <v>2</v>
      </c>
      <c r="S2605" s="137" t="s">
        <v>2254</v>
      </c>
      <c r="T2605" s="62">
        <v>16867538196.9</v>
      </c>
      <c r="U2605" s="62">
        <v>14487907740.719999</v>
      </c>
      <c r="Z2605" s="42" t="s">
        <v>68</v>
      </c>
      <c r="AJ2605" s="42"/>
      <c r="AW2605" s="42" t="s">
        <v>2412</v>
      </c>
      <c r="AX2605" s="42"/>
      <c r="AY2605" s="42"/>
      <c r="AZ2605" s="42"/>
      <c r="BA2605" s="42"/>
      <c r="BB2605" s="42"/>
      <c r="BN2605" s="128" t="s">
        <v>4578</v>
      </c>
      <c r="BO2605" s="58" t="str">
        <f t="shared" si="40"/>
        <v>境内资产</v>
      </c>
      <c r="BP2605" s="58" t="str">
        <f>IF(M2605="",VLOOKUP(D2605,Sheet4!$A$1:$B$92,2,0),VLOOKUP(Q2605,Sheet4!$A$1:$B$92,2,0))</f>
        <v>保险资产管理产品</v>
      </c>
    </row>
    <row r="2606" spans="1:68" s="58" customFormat="1" ht="12.75" customHeight="1">
      <c r="A2606" s="137" t="s">
        <v>2116</v>
      </c>
      <c r="B2606" s="50" t="s">
        <v>2323</v>
      </c>
      <c r="C2606" s="252" t="s">
        <v>5552</v>
      </c>
      <c r="D2606" s="257" t="s">
        <v>672</v>
      </c>
      <c r="E2606" s="42" t="s">
        <v>4361</v>
      </c>
      <c r="F2606" s="42" t="s">
        <v>2323</v>
      </c>
      <c r="G2606" s="42"/>
      <c r="H2606" s="307">
        <v>2847366.8020003233</v>
      </c>
      <c r="I2606" s="315">
        <v>1955219.8526243507</v>
      </c>
      <c r="J2606" s="105">
        <v>0</v>
      </c>
      <c r="K2606" s="42">
        <v>0</v>
      </c>
      <c r="L2606" s="50" t="s">
        <v>4489</v>
      </c>
      <c r="M2606" s="50" t="s">
        <v>5534</v>
      </c>
      <c r="N2606" s="50" t="s">
        <v>5532</v>
      </c>
      <c r="O2606" s="137" t="s">
        <v>2389</v>
      </c>
      <c r="P2606" s="42" t="s">
        <v>64</v>
      </c>
      <c r="Q2606" s="42" t="s">
        <v>65</v>
      </c>
      <c r="R2606" s="42">
        <v>2</v>
      </c>
      <c r="S2606" s="137" t="s">
        <v>2254</v>
      </c>
      <c r="T2606" s="62">
        <v>16867538196.9</v>
      </c>
      <c r="U2606" s="62">
        <v>14487907740.719999</v>
      </c>
      <c r="Z2606" s="42" t="s">
        <v>68</v>
      </c>
      <c r="AJ2606" s="42"/>
      <c r="AW2606" s="42" t="s">
        <v>2412</v>
      </c>
      <c r="AX2606" s="42"/>
      <c r="AY2606" s="42"/>
      <c r="AZ2606" s="42"/>
      <c r="BA2606" s="42"/>
      <c r="BB2606" s="42"/>
      <c r="BN2606" s="128" t="s">
        <v>4578</v>
      </c>
      <c r="BO2606" s="58" t="str">
        <f t="shared" si="40"/>
        <v>境内资产</v>
      </c>
      <c r="BP2606" s="58" t="str">
        <f>IF(M2606="",VLOOKUP(D2606,Sheet4!$A$1:$B$92,2,0),VLOOKUP(Q2606,Sheet4!$A$1:$B$92,2,0))</f>
        <v>保险资产管理产品</v>
      </c>
    </row>
    <row r="2607" spans="1:68" s="58" customFormat="1" ht="12.75" customHeight="1">
      <c r="A2607" s="137" t="s">
        <v>2275</v>
      </c>
      <c r="B2607" s="50" t="s">
        <v>2324</v>
      </c>
      <c r="C2607" s="252" t="s">
        <v>5552</v>
      </c>
      <c r="D2607" s="257" t="s">
        <v>672</v>
      </c>
      <c r="E2607" s="42" t="s">
        <v>4447</v>
      </c>
      <c r="F2607" s="42" t="s">
        <v>2324</v>
      </c>
      <c r="G2607" s="42"/>
      <c r="H2607" s="307">
        <v>1836351.7254364863</v>
      </c>
      <c r="I2607" s="315">
        <v>1611164.7349332399</v>
      </c>
      <c r="J2607" s="105">
        <v>0</v>
      </c>
      <c r="K2607" s="42">
        <v>0</v>
      </c>
      <c r="L2607" s="50" t="s">
        <v>4489</v>
      </c>
      <c r="M2607" s="50" t="s">
        <v>5534</v>
      </c>
      <c r="N2607" s="50" t="s">
        <v>5532</v>
      </c>
      <c r="O2607" s="137" t="s">
        <v>2389</v>
      </c>
      <c r="P2607" s="42" t="s">
        <v>64</v>
      </c>
      <c r="Q2607" s="42" t="s">
        <v>65</v>
      </c>
      <c r="R2607" s="42">
        <v>2</v>
      </c>
      <c r="S2607" s="137" t="s">
        <v>2254</v>
      </c>
      <c r="T2607" s="62">
        <v>16867538196.9</v>
      </c>
      <c r="U2607" s="62">
        <v>14487907740.719999</v>
      </c>
      <c r="Z2607" s="42" t="s">
        <v>68</v>
      </c>
      <c r="AJ2607" s="42"/>
      <c r="AW2607" s="42" t="s">
        <v>2412</v>
      </c>
      <c r="AX2607" s="42"/>
      <c r="AY2607" s="42"/>
      <c r="AZ2607" s="42"/>
      <c r="BA2607" s="42"/>
      <c r="BB2607" s="42"/>
      <c r="BN2607" s="128" t="s">
        <v>4578</v>
      </c>
      <c r="BO2607" s="58" t="str">
        <f t="shared" si="40"/>
        <v>境内资产</v>
      </c>
      <c r="BP2607" s="58" t="str">
        <f>IF(M2607="",VLOOKUP(D2607,Sheet4!$A$1:$B$92,2,0),VLOOKUP(Q2607,Sheet4!$A$1:$B$92,2,0))</f>
        <v>保险资产管理产品</v>
      </c>
    </row>
    <row r="2608" spans="1:68" s="58" customFormat="1" ht="12.75" customHeight="1">
      <c r="A2608" s="137" t="s">
        <v>2276</v>
      </c>
      <c r="B2608" s="50" t="s">
        <v>2325</v>
      </c>
      <c r="C2608" s="252" t="s">
        <v>5552</v>
      </c>
      <c r="D2608" s="257" t="s">
        <v>672</v>
      </c>
      <c r="E2608" s="42" t="s">
        <v>4448</v>
      </c>
      <c r="F2608" s="42" t="s">
        <v>2325</v>
      </c>
      <c r="G2608" s="42"/>
      <c r="H2608" s="307">
        <v>588897.8470081978</v>
      </c>
      <c r="I2608" s="315">
        <v>342959.3615945967</v>
      </c>
      <c r="J2608" s="105">
        <v>0</v>
      </c>
      <c r="K2608" s="42">
        <v>0</v>
      </c>
      <c r="L2608" s="50" t="s">
        <v>4489</v>
      </c>
      <c r="M2608" s="50" t="s">
        <v>5534</v>
      </c>
      <c r="N2608" s="50" t="s">
        <v>5532</v>
      </c>
      <c r="O2608" s="137" t="s">
        <v>2389</v>
      </c>
      <c r="P2608" s="42" t="s">
        <v>64</v>
      </c>
      <c r="Q2608" s="42" t="s">
        <v>65</v>
      </c>
      <c r="R2608" s="42">
        <v>2</v>
      </c>
      <c r="S2608" s="137" t="s">
        <v>2254</v>
      </c>
      <c r="T2608" s="62">
        <v>16867538196.9</v>
      </c>
      <c r="U2608" s="62">
        <v>14487907740.719999</v>
      </c>
      <c r="Z2608" s="42" t="s">
        <v>68</v>
      </c>
      <c r="AJ2608" s="42"/>
      <c r="AW2608" s="42" t="s">
        <v>2412</v>
      </c>
      <c r="AX2608" s="42"/>
      <c r="AY2608" s="42"/>
      <c r="AZ2608" s="42"/>
      <c r="BA2608" s="42"/>
      <c r="BB2608" s="42"/>
      <c r="BN2608" s="128" t="s">
        <v>4578</v>
      </c>
      <c r="BO2608" s="58" t="str">
        <f t="shared" si="40"/>
        <v>境内资产</v>
      </c>
      <c r="BP2608" s="58" t="str">
        <f>IF(M2608="",VLOOKUP(D2608,Sheet4!$A$1:$B$92,2,0),VLOOKUP(Q2608,Sheet4!$A$1:$B$92,2,0))</f>
        <v>保险资产管理产品</v>
      </c>
    </row>
    <row r="2609" spans="1:68" s="58" customFormat="1" ht="12.75" customHeight="1">
      <c r="A2609" s="137" t="s">
        <v>2277</v>
      </c>
      <c r="B2609" s="50" t="s">
        <v>2326</v>
      </c>
      <c r="C2609" s="252" t="s">
        <v>5552</v>
      </c>
      <c r="D2609" s="257" t="s">
        <v>672</v>
      </c>
      <c r="E2609" s="42" t="s">
        <v>3547</v>
      </c>
      <c r="F2609" s="42" t="s">
        <v>2326</v>
      </c>
      <c r="G2609" s="42"/>
      <c r="H2609" s="307">
        <v>1512535.4675825583</v>
      </c>
      <c r="I2609" s="315">
        <v>1455811.3452358618</v>
      </c>
      <c r="J2609" s="105">
        <v>0</v>
      </c>
      <c r="K2609" s="42">
        <v>0</v>
      </c>
      <c r="L2609" s="50" t="s">
        <v>4489</v>
      </c>
      <c r="M2609" s="50" t="s">
        <v>5534</v>
      </c>
      <c r="N2609" s="50" t="s">
        <v>5532</v>
      </c>
      <c r="O2609" s="137" t="s">
        <v>2389</v>
      </c>
      <c r="P2609" s="42" t="s">
        <v>64</v>
      </c>
      <c r="Q2609" s="42" t="s">
        <v>65</v>
      </c>
      <c r="R2609" s="42">
        <v>2</v>
      </c>
      <c r="S2609" s="137" t="s">
        <v>2254</v>
      </c>
      <c r="T2609" s="62">
        <v>16867538196.9</v>
      </c>
      <c r="U2609" s="62">
        <v>14487907740.719999</v>
      </c>
      <c r="Z2609" s="42" t="s">
        <v>280</v>
      </c>
      <c r="AJ2609" s="42"/>
      <c r="AW2609" s="42" t="s">
        <v>2412</v>
      </c>
      <c r="AX2609" s="42"/>
      <c r="AY2609" s="42"/>
      <c r="AZ2609" s="42"/>
      <c r="BA2609" s="42"/>
      <c r="BB2609" s="42"/>
      <c r="BN2609" s="128" t="s">
        <v>4578</v>
      </c>
      <c r="BO2609" s="58" t="str">
        <f t="shared" si="40"/>
        <v>境内资产</v>
      </c>
      <c r="BP2609" s="58" t="str">
        <f>IF(M2609="",VLOOKUP(D2609,Sheet4!$A$1:$B$92,2,0),VLOOKUP(Q2609,Sheet4!$A$1:$B$92,2,0))</f>
        <v>保险资产管理产品</v>
      </c>
    </row>
    <row r="2610" spans="1:68" s="58" customFormat="1" ht="12.75" customHeight="1">
      <c r="A2610" s="137" t="s">
        <v>2106</v>
      </c>
      <c r="B2610" s="50" t="s">
        <v>2327</v>
      </c>
      <c r="C2610" s="252" t="s">
        <v>5552</v>
      </c>
      <c r="D2610" s="257" t="s">
        <v>672</v>
      </c>
      <c r="E2610" s="42" t="s">
        <v>4358</v>
      </c>
      <c r="F2610" s="42" t="s">
        <v>2327</v>
      </c>
      <c r="G2610" s="42"/>
      <c r="H2610" s="307">
        <v>3130653.5386956898</v>
      </c>
      <c r="I2610" s="315">
        <v>2733840.7951945281</v>
      </c>
      <c r="J2610" s="105">
        <v>0</v>
      </c>
      <c r="K2610" s="42">
        <v>0</v>
      </c>
      <c r="L2610" s="50" t="s">
        <v>4489</v>
      </c>
      <c r="M2610" s="50" t="s">
        <v>5534</v>
      </c>
      <c r="N2610" s="50" t="s">
        <v>5532</v>
      </c>
      <c r="O2610" s="137" t="s">
        <v>2389</v>
      </c>
      <c r="P2610" s="42" t="s">
        <v>64</v>
      </c>
      <c r="Q2610" s="42" t="s">
        <v>65</v>
      </c>
      <c r="R2610" s="42">
        <v>2</v>
      </c>
      <c r="S2610" s="137" t="s">
        <v>2254</v>
      </c>
      <c r="T2610" s="62">
        <v>16867538196.9</v>
      </c>
      <c r="U2610" s="62">
        <v>14487907740.719999</v>
      </c>
      <c r="Z2610" s="42" t="s">
        <v>68</v>
      </c>
      <c r="AJ2610" s="42"/>
      <c r="AW2610" s="42" t="s">
        <v>2412</v>
      </c>
      <c r="AX2610" s="42"/>
      <c r="AY2610" s="42"/>
      <c r="AZ2610" s="42"/>
      <c r="BA2610" s="42"/>
      <c r="BB2610" s="42"/>
      <c r="BN2610" s="128" t="s">
        <v>4578</v>
      </c>
      <c r="BO2610" s="58" t="str">
        <f t="shared" si="40"/>
        <v>境内资产</v>
      </c>
      <c r="BP2610" s="58" t="str">
        <f>IF(M2610="",VLOOKUP(D2610,Sheet4!$A$1:$B$92,2,0),VLOOKUP(Q2610,Sheet4!$A$1:$B$92,2,0))</f>
        <v>保险资产管理产品</v>
      </c>
    </row>
    <row r="2611" spans="1:68" s="58" customFormat="1" ht="12.75" customHeight="1">
      <c r="A2611" s="137" t="s">
        <v>2278</v>
      </c>
      <c r="B2611" s="50" t="s">
        <v>2328</v>
      </c>
      <c r="C2611" s="252" t="s">
        <v>5552</v>
      </c>
      <c r="D2611" s="257" t="s">
        <v>672</v>
      </c>
      <c r="E2611" s="42" t="s">
        <v>4449</v>
      </c>
      <c r="F2611" s="42" t="s">
        <v>2328</v>
      </c>
      <c r="G2611" s="42"/>
      <c r="H2611" s="307">
        <v>5101031.9728052849</v>
      </c>
      <c r="I2611" s="315">
        <v>4906307.8082514005</v>
      </c>
      <c r="J2611" s="105">
        <v>0</v>
      </c>
      <c r="K2611" s="42">
        <v>0</v>
      </c>
      <c r="L2611" s="50" t="s">
        <v>4489</v>
      </c>
      <c r="M2611" s="50" t="s">
        <v>5534</v>
      </c>
      <c r="N2611" s="50" t="s">
        <v>5532</v>
      </c>
      <c r="O2611" s="137" t="s">
        <v>2389</v>
      </c>
      <c r="P2611" s="42" t="s">
        <v>64</v>
      </c>
      <c r="Q2611" s="42" t="s">
        <v>65</v>
      </c>
      <c r="R2611" s="42">
        <v>2</v>
      </c>
      <c r="S2611" s="137" t="s">
        <v>2254</v>
      </c>
      <c r="T2611" s="62">
        <v>16867538196.9</v>
      </c>
      <c r="U2611" s="62">
        <v>14487907740.719999</v>
      </c>
      <c r="Z2611" s="42" t="s">
        <v>68</v>
      </c>
      <c r="AJ2611" s="42"/>
      <c r="AW2611" s="42" t="s">
        <v>2412</v>
      </c>
      <c r="AX2611" s="42"/>
      <c r="AY2611" s="42"/>
      <c r="AZ2611" s="42"/>
      <c r="BA2611" s="42"/>
      <c r="BB2611" s="42"/>
      <c r="BN2611" s="128" t="s">
        <v>4578</v>
      </c>
      <c r="BO2611" s="58" t="str">
        <f t="shared" si="40"/>
        <v>境内资产</v>
      </c>
      <c r="BP2611" s="58" t="str">
        <f>IF(M2611="",VLOOKUP(D2611,Sheet4!$A$1:$B$92,2,0),VLOOKUP(Q2611,Sheet4!$A$1:$B$92,2,0))</f>
        <v>保险资产管理产品</v>
      </c>
    </row>
    <row r="2612" spans="1:68" s="58" customFormat="1" ht="12.75" customHeight="1">
      <c r="A2612" s="137" t="s">
        <v>2279</v>
      </c>
      <c r="B2612" s="50" t="s">
        <v>2329</v>
      </c>
      <c r="C2612" s="252" t="s">
        <v>5552</v>
      </c>
      <c r="D2612" s="257" t="s">
        <v>672</v>
      </c>
      <c r="E2612" s="42" t="s">
        <v>4450</v>
      </c>
      <c r="F2612" s="42" t="s">
        <v>2329</v>
      </c>
      <c r="G2612" s="42"/>
      <c r="H2612" s="307">
        <v>1134374.6519379152</v>
      </c>
      <c r="I2612" s="315">
        <v>876145.75037651847</v>
      </c>
      <c r="J2612" s="105">
        <v>0</v>
      </c>
      <c r="K2612" s="42">
        <v>0</v>
      </c>
      <c r="L2612" s="50" t="s">
        <v>4489</v>
      </c>
      <c r="M2612" s="50" t="s">
        <v>5534</v>
      </c>
      <c r="N2612" s="50" t="s">
        <v>5532</v>
      </c>
      <c r="O2612" s="137" t="s">
        <v>2389</v>
      </c>
      <c r="P2612" s="42" t="s">
        <v>64</v>
      </c>
      <c r="Q2612" s="42" t="s">
        <v>65</v>
      </c>
      <c r="R2612" s="42">
        <v>2</v>
      </c>
      <c r="S2612" s="137" t="s">
        <v>2254</v>
      </c>
      <c r="T2612" s="62">
        <v>16867538196.9</v>
      </c>
      <c r="U2612" s="62">
        <v>14487907740.719999</v>
      </c>
      <c r="Z2612" s="42" t="s">
        <v>68</v>
      </c>
      <c r="AJ2612" s="42"/>
      <c r="AW2612" s="42" t="s">
        <v>2412</v>
      </c>
      <c r="AX2612" s="42"/>
      <c r="AY2612" s="42"/>
      <c r="AZ2612" s="42"/>
      <c r="BA2612" s="42"/>
      <c r="BB2612" s="42"/>
      <c r="BN2612" s="128" t="s">
        <v>4578</v>
      </c>
      <c r="BO2612" s="58" t="str">
        <f t="shared" si="40"/>
        <v>境内资产</v>
      </c>
      <c r="BP2612" s="58" t="str">
        <f>IF(M2612="",VLOOKUP(D2612,Sheet4!$A$1:$B$92,2,0),VLOOKUP(Q2612,Sheet4!$A$1:$B$92,2,0))</f>
        <v>保险资产管理产品</v>
      </c>
    </row>
    <row r="2613" spans="1:68" s="58" customFormat="1" ht="12.75" customHeight="1">
      <c r="A2613" s="137" t="s">
        <v>2280</v>
      </c>
      <c r="B2613" s="50" t="s">
        <v>2330</v>
      </c>
      <c r="C2613" s="252" t="s">
        <v>5552</v>
      </c>
      <c r="D2613" s="257" t="s">
        <v>672</v>
      </c>
      <c r="E2613" s="42" t="s">
        <v>4451</v>
      </c>
      <c r="F2613" s="42" t="s">
        <v>2330</v>
      </c>
      <c r="G2613" s="42"/>
      <c r="H2613" s="307">
        <v>5364210.6010012263</v>
      </c>
      <c r="I2613" s="315">
        <v>3262844.4886056697</v>
      </c>
      <c r="J2613" s="105">
        <v>0</v>
      </c>
      <c r="K2613" s="42">
        <v>0</v>
      </c>
      <c r="L2613" s="50" t="s">
        <v>4489</v>
      </c>
      <c r="M2613" s="50" t="s">
        <v>5534</v>
      </c>
      <c r="N2613" s="50" t="s">
        <v>5532</v>
      </c>
      <c r="O2613" s="137" t="s">
        <v>2389</v>
      </c>
      <c r="P2613" s="42" t="s">
        <v>64</v>
      </c>
      <c r="Q2613" s="42" t="s">
        <v>65</v>
      </c>
      <c r="R2613" s="42">
        <v>2</v>
      </c>
      <c r="S2613" s="137" t="s">
        <v>2254</v>
      </c>
      <c r="T2613" s="62">
        <v>16867538196.9</v>
      </c>
      <c r="U2613" s="62">
        <v>14487907740.719999</v>
      </c>
      <c r="Z2613" s="42" t="s">
        <v>68</v>
      </c>
      <c r="AJ2613" s="42"/>
      <c r="AW2613" s="42" t="s">
        <v>2412</v>
      </c>
      <c r="AX2613" s="42"/>
      <c r="AY2613" s="42"/>
      <c r="AZ2613" s="42"/>
      <c r="BA2613" s="42"/>
      <c r="BB2613" s="42"/>
      <c r="BN2613" s="128" t="s">
        <v>4578</v>
      </c>
      <c r="BO2613" s="58" t="str">
        <f t="shared" si="40"/>
        <v>境内资产</v>
      </c>
      <c r="BP2613" s="58" t="str">
        <f>IF(M2613="",VLOOKUP(D2613,Sheet4!$A$1:$B$92,2,0),VLOOKUP(Q2613,Sheet4!$A$1:$B$92,2,0))</f>
        <v>保险资产管理产品</v>
      </c>
    </row>
    <row r="2614" spans="1:68" s="58" customFormat="1" ht="12.75" customHeight="1">
      <c r="A2614" s="137" t="s">
        <v>2281</v>
      </c>
      <c r="B2614" s="50" t="s">
        <v>2331</v>
      </c>
      <c r="C2614" s="252" t="s">
        <v>5552</v>
      </c>
      <c r="D2614" s="257" t="s">
        <v>672</v>
      </c>
      <c r="E2614" s="42" t="s">
        <v>2546</v>
      </c>
      <c r="F2614" s="42" t="s">
        <v>2331</v>
      </c>
      <c r="G2614" s="42"/>
      <c r="H2614" s="307">
        <v>2942974.366011363</v>
      </c>
      <c r="I2614" s="315">
        <v>3319936.9304841156</v>
      </c>
      <c r="J2614" s="105">
        <v>0</v>
      </c>
      <c r="K2614" s="42">
        <v>0</v>
      </c>
      <c r="L2614" s="50" t="s">
        <v>4489</v>
      </c>
      <c r="M2614" s="50" t="s">
        <v>5534</v>
      </c>
      <c r="N2614" s="50" t="s">
        <v>5532</v>
      </c>
      <c r="O2614" s="137" t="s">
        <v>2389</v>
      </c>
      <c r="P2614" s="42" t="s">
        <v>64</v>
      </c>
      <c r="Q2614" s="42" t="s">
        <v>65</v>
      </c>
      <c r="R2614" s="42">
        <v>2</v>
      </c>
      <c r="S2614" s="137" t="s">
        <v>2254</v>
      </c>
      <c r="T2614" s="62">
        <v>16867538196.9</v>
      </c>
      <c r="U2614" s="62">
        <v>14487907740.719999</v>
      </c>
      <c r="Z2614" s="42" t="s">
        <v>68</v>
      </c>
      <c r="AJ2614" s="42"/>
      <c r="AW2614" s="42" t="s">
        <v>2412</v>
      </c>
      <c r="AX2614" s="42"/>
      <c r="AY2614" s="42"/>
      <c r="AZ2614" s="42"/>
      <c r="BA2614" s="42"/>
      <c r="BB2614" s="42"/>
      <c r="BN2614" s="128" t="s">
        <v>4578</v>
      </c>
      <c r="BO2614" s="58" t="str">
        <f t="shared" si="40"/>
        <v>境内资产</v>
      </c>
      <c r="BP2614" s="58" t="str">
        <f>IF(M2614="",VLOOKUP(D2614,Sheet4!$A$1:$B$92,2,0),VLOOKUP(Q2614,Sheet4!$A$1:$B$92,2,0))</f>
        <v>保险资产管理产品</v>
      </c>
    </row>
    <row r="2615" spans="1:68" s="58" customFormat="1" ht="12.75" customHeight="1">
      <c r="A2615" s="137" t="s">
        <v>2102</v>
      </c>
      <c r="B2615" s="50" t="s">
        <v>2332</v>
      </c>
      <c r="C2615" s="252" t="s">
        <v>5552</v>
      </c>
      <c r="D2615" s="257" t="s">
        <v>672</v>
      </c>
      <c r="E2615" s="42" t="s">
        <v>3651</v>
      </c>
      <c r="F2615" s="42" t="s">
        <v>2332</v>
      </c>
      <c r="G2615" s="42"/>
      <c r="H2615" s="307">
        <v>1576141.5019432693</v>
      </c>
      <c r="I2615" s="315">
        <v>1582745.9416527303</v>
      </c>
      <c r="J2615" s="105">
        <v>0</v>
      </c>
      <c r="K2615" s="42">
        <v>0</v>
      </c>
      <c r="L2615" s="50" t="s">
        <v>4489</v>
      </c>
      <c r="M2615" s="50" t="s">
        <v>5534</v>
      </c>
      <c r="N2615" s="50" t="s">
        <v>5532</v>
      </c>
      <c r="O2615" s="137" t="s">
        <v>2389</v>
      </c>
      <c r="P2615" s="42" t="s">
        <v>64</v>
      </c>
      <c r="Q2615" s="42" t="s">
        <v>65</v>
      </c>
      <c r="R2615" s="42">
        <v>2</v>
      </c>
      <c r="S2615" s="137" t="s">
        <v>2254</v>
      </c>
      <c r="T2615" s="62">
        <v>16867538196.9</v>
      </c>
      <c r="U2615" s="62">
        <v>14487907740.719999</v>
      </c>
      <c r="Z2615" s="42" t="s">
        <v>280</v>
      </c>
      <c r="AJ2615" s="42"/>
      <c r="AW2615" s="42" t="s">
        <v>2412</v>
      </c>
      <c r="AX2615" s="42"/>
      <c r="AY2615" s="42"/>
      <c r="AZ2615" s="42"/>
      <c r="BA2615" s="42"/>
      <c r="BB2615" s="42"/>
      <c r="BN2615" s="128" t="s">
        <v>4578</v>
      </c>
      <c r="BO2615" s="58" t="str">
        <f t="shared" si="40"/>
        <v>境内资产</v>
      </c>
      <c r="BP2615" s="58" t="str">
        <f>IF(M2615="",VLOOKUP(D2615,Sheet4!$A$1:$B$92,2,0),VLOOKUP(Q2615,Sheet4!$A$1:$B$92,2,0))</f>
        <v>保险资产管理产品</v>
      </c>
    </row>
    <row r="2616" spans="1:68" s="58" customFormat="1" ht="12.75" customHeight="1">
      <c r="A2616" s="137" t="s">
        <v>2282</v>
      </c>
      <c r="B2616" s="50" t="s">
        <v>2333</v>
      </c>
      <c r="C2616" s="252" t="s">
        <v>5552</v>
      </c>
      <c r="D2616" s="257" t="s">
        <v>672</v>
      </c>
      <c r="E2616" s="42" t="s">
        <v>3677</v>
      </c>
      <c r="F2616" s="42" t="s">
        <v>2333</v>
      </c>
      <c r="G2616" s="42"/>
      <c r="H2616" s="307">
        <v>7908692.4680619733</v>
      </c>
      <c r="I2616" s="315">
        <v>6609288.4880780308</v>
      </c>
      <c r="J2616" s="105">
        <v>0</v>
      </c>
      <c r="K2616" s="42">
        <v>0</v>
      </c>
      <c r="L2616" s="50" t="s">
        <v>4489</v>
      </c>
      <c r="M2616" s="50" t="s">
        <v>5534</v>
      </c>
      <c r="N2616" s="50" t="s">
        <v>5532</v>
      </c>
      <c r="O2616" s="137" t="s">
        <v>2389</v>
      </c>
      <c r="P2616" s="42" t="s">
        <v>64</v>
      </c>
      <c r="Q2616" s="42" t="s">
        <v>65</v>
      </c>
      <c r="R2616" s="42">
        <v>2</v>
      </c>
      <c r="S2616" s="137" t="s">
        <v>2254</v>
      </c>
      <c r="T2616" s="62">
        <v>16867538196.9</v>
      </c>
      <c r="U2616" s="62">
        <v>14487907740.719999</v>
      </c>
      <c r="Z2616" s="42" t="s">
        <v>280</v>
      </c>
      <c r="AJ2616" s="42"/>
      <c r="AW2616" s="42" t="s">
        <v>2412</v>
      </c>
      <c r="AX2616" s="42"/>
      <c r="AY2616" s="42"/>
      <c r="AZ2616" s="42"/>
      <c r="BA2616" s="42"/>
      <c r="BB2616" s="42"/>
      <c r="BN2616" s="128" t="s">
        <v>4578</v>
      </c>
      <c r="BO2616" s="58" t="str">
        <f t="shared" si="40"/>
        <v>境内资产</v>
      </c>
      <c r="BP2616" s="58" t="str">
        <f>IF(M2616="",VLOOKUP(D2616,Sheet4!$A$1:$B$92,2,0),VLOOKUP(Q2616,Sheet4!$A$1:$B$92,2,0))</f>
        <v>保险资产管理产品</v>
      </c>
    </row>
    <row r="2617" spans="1:68" s="58" customFormat="1" ht="12.75" customHeight="1">
      <c r="A2617" s="137" t="s">
        <v>2283</v>
      </c>
      <c r="B2617" s="50" t="s">
        <v>2334</v>
      </c>
      <c r="C2617" s="252" t="s">
        <v>5552</v>
      </c>
      <c r="D2617" s="257" t="s">
        <v>678</v>
      </c>
      <c r="E2617" s="42" t="s">
        <v>4452</v>
      </c>
      <c r="F2617" s="42" t="s">
        <v>2334</v>
      </c>
      <c r="G2617" s="42"/>
      <c r="H2617" s="307">
        <v>707827.89643266122</v>
      </c>
      <c r="I2617" s="315">
        <v>563437.3177159722</v>
      </c>
      <c r="J2617" s="105">
        <v>0</v>
      </c>
      <c r="K2617" s="42">
        <v>0</v>
      </c>
      <c r="L2617" s="50" t="s">
        <v>4489</v>
      </c>
      <c r="M2617" s="50" t="s">
        <v>5534</v>
      </c>
      <c r="N2617" s="50" t="s">
        <v>5532</v>
      </c>
      <c r="O2617" s="137" t="s">
        <v>2389</v>
      </c>
      <c r="P2617" s="42" t="s">
        <v>64</v>
      </c>
      <c r="Q2617" s="42" t="s">
        <v>65</v>
      </c>
      <c r="R2617" s="42">
        <v>2</v>
      </c>
      <c r="S2617" s="137" t="s">
        <v>2254</v>
      </c>
      <c r="T2617" s="62">
        <v>16867538196.9</v>
      </c>
      <c r="U2617" s="62">
        <v>14487907740.719999</v>
      </c>
      <c r="Z2617" s="42" t="s">
        <v>68</v>
      </c>
      <c r="AJ2617" s="42"/>
      <c r="AW2617" s="42" t="s">
        <v>2412</v>
      </c>
      <c r="AX2617" s="42"/>
      <c r="AY2617" s="42"/>
      <c r="AZ2617" s="42"/>
      <c r="BA2617" s="42"/>
      <c r="BB2617" s="42"/>
      <c r="BN2617" s="128" t="s">
        <v>4578</v>
      </c>
      <c r="BO2617" s="58" t="str">
        <f t="shared" si="40"/>
        <v>境内资产</v>
      </c>
      <c r="BP2617" s="58" t="str">
        <f>IF(M2617="",VLOOKUP(D2617,Sheet4!$A$1:$B$92,2,0),VLOOKUP(Q2617,Sheet4!$A$1:$B$92,2,0))</f>
        <v>保险资产管理产品</v>
      </c>
    </row>
    <row r="2618" spans="1:68" s="58" customFormat="1" ht="12.75" customHeight="1">
      <c r="A2618" s="137" t="s">
        <v>2284</v>
      </c>
      <c r="B2618" s="50" t="s">
        <v>2335</v>
      </c>
      <c r="C2618" s="252" t="s">
        <v>5552</v>
      </c>
      <c r="D2618" s="257" t="s">
        <v>678</v>
      </c>
      <c r="E2618" s="42" t="s">
        <v>4453</v>
      </c>
      <c r="F2618" s="42" t="s">
        <v>2335</v>
      </c>
      <c r="G2618" s="42"/>
      <c r="H2618" s="307">
        <v>3157148.7502343734</v>
      </c>
      <c r="I2618" s="315">
        <v>2650319.63532031</v>
      </c>
      <c r="J2618" s="105">
        <v>0</v>
      </c>
      <c r="K2618" s="42">
        <v>0</v>
      </c>
      <c r="L2618" s="50" t="s">
        <v>4489</v>
      </c>
      <c r="M2618" s="50" t="s">
        <v>5534</v>
      </c>
      <c r="N2618" s="50" t="s">
        <v>5532</v>
      </c>
      <c r="O2618" s="137" t="s">
        <v>2389</v>
      </c>
      <c r="P2618" s="42" t="s">
        <v>64</v>
      </c>
      <c r="Q2618" s="42" t="s">
        <v>65</v>
      </c>
      <c r="R2618" s="42">
        <v>2</v>
      </c>
      <c r="S2618" s="137" t="s">
        <v>2254</v>
      </c>
      <c r="T2618" s="62">
        <v>16867538196.9</v>
      </c>
      <c r="U2618" s="62">
        <v>14487907740.719999</v>
      </c>
      <c r="Z2618" s="42" t="s">
        <v>68</v>
      </c>
      <c r="AJ2618" s="42"/>
      <c r="AW2618" s="42" t="s">
        <v>2412</v>
      </c>
      <c r="AX2618" s="42"/>
      <c r="AY2618" s="42"/>
      <c r="AZ2618" s="42"/>
      <c r="BA2618" s="42"/>
      <c r="BB2618" s="42"/>
      <c r="BN2618" s="128" t="s">
        <v>4578</v>
      </c>
      <c r="BO2618" s="58" t="str">
        <f t="shared" si="40"/>
        <v>境内资产</v>
      </c>
      <c r="BP2618" s="58" t="str">
        <f>IF(M2618="",VLOOKUP(D2618,Sheet4!$A$1:$B$92,2,0),VLOOKUP(Q2618,Sheet4!$A$1:$B$92,2,0))</f>
        <v>保险资产管理产品</v>
      </c>
    </row>
    <row r="2619" spans="1:68" s="58" customFormat="1" ht="12.75" customHeight="1">
      <c r="A2619" s="137" t="s">
        <v>2285</v>
      </c>
      <c r="B2619" s="50" t="s">
        <v>2336</v>
      </c>
      <c r="C2619" s="252" t="s">
        <v>5552</v>
      </c>
      <c r="D2619" s="257" t="s">
        <v>678</v>
      </c>
      <c r="E2619" s="42" t="s">
        <v>4454</v>
      </c>
      <c r="F2619" s="42" t="s">
        <v>2336</v>
      </c>
      <c r="G2619" s="42"/>
      <c r="H2619" s="307">
        <v>2320706.1226566997</v>
      </c>
      <c r="I2619" s="315">
        <v>1140513.4272456157</v>
      </c>
      <c r="J2619" s="105">
        <v>0</v>
      </c>
      <c r="K2619" s="42">
        <v>0</v>
      </c>
      <c r="L2619" s="50" t="s">
        <v>4489</v>
      </c>
      <c r="M2619" s="50" t="s">
        <v>5534</v>
      </c>
      <c r="N2619" s="50" t="s">
        <v>5532</v>
      </c>
      <c r="O2619" s="137" t="s">
        <v>2389</v>
      </c>
      <c r="P2619" s="42" t="s">
        <v>64</v>
      </c>
      <c r="Q2619" s="42" t="s">
        <v>65</v>
      </c>
      <c r="R2619" s="42">
        <v>2</v>
      </c>
      <c r="S2619" s="137" t="s">
        <v>2254</v>
      </c>
      <c r="T2619" s="62">
        <v>16867538196.9</v>
      </c>
      <c r="U2619" s="62">
        <v>14487907740.719999</v>
      </c>
      <c r="Z2619" s="42" t="s">
        <v>68</v>
      </c>
      <c r="AJ2619" s="42"/>
      <c r="AW2619" s="42" t="s">
        <v>2412</v>
      </c>
      <c r="AX2619" s="42"/>
      <c r="AY2619" s="42"/>
      <c r="AZ2619" s="42"/>
      <c r="BA2619" s="42"/>
      <c r="BB2619" s="42"/>
      <c r="BN2619" s="128" t="s">
        <v>4578</v>
      </c>
      <c r="BO2619" s="58" t="str">
        <f t="shared" si="40"/>
        <v>境内资产</v>
      </c>
      <c r="BP2619" s="58" t="str">
        <f>IF(M2619="",VLOOKUP(D2619,Sheet4!$A$1:$B$92,2,0),VLOOKUP(Q2619,Sheet4!$A$1:$B$92,2,0))</f>
        <v>保险资产管理产品</v>
      </c>
    </row>
    <row r="2620" spans="1:68" s="58" customFormat="1" ht="12.75" customHeight="1">
      <c r="A2620" s="137" t="s">
        <v>2286</v>
      </c>
      <c r="B2620" s="50" t="s">
        <v>2337</v>
      </c>
      <c r="C2620" s="252" t="s">
        <v>5552</v>
      </c>
      <c r="D2620" s="257" t="s">
        <v>678</v>
      </c>
      <c r="E2620" s="42" t="s">
        <v>4455</v>
      </c>
      <c r="F2620" s="42" t="s">
        <v>2337</v>
      </c>
      <c r="G2620" s="42"/>
      <c r="H2620" s="307">
        <v>1909323.1687091829</v>
      </c>
      <c r="I2620" s="315">
        <v>965632.36517827271</v>
      </c>
      <c r="J2620" s="105">
        <v>0</v>
      </c>
      <c r="K2620" s="42">
        <v>0</v>
      </c>
      <c r="L2620" s="50" t="s">
        <v>4489</v>
      </c>
      <c r="M2620" s="50" t="s">
        <v>5534</v>
      </c>
      <c r="N2620" s="50" t="s">
        <v>5532</v>
      </c>
      <c r="O2620" s="137" t="s">
        <v>2389</v>
      </c>
      <c r="P2620" s="42" t="s">
        <v>64</v>
      </c>
      <c r="Q2620" s="42" t="s">
        <v>65</v>
      </c>
      <c r="R2620" s="42">
        <v>2</v>
      </c>
      <c r="S2620" s="137" t="s">
        <v>2254</v>
      </c>
      <c r="T2620" s="62">
        <v>16867538196.9</v>
      </c>
      <c r="U2620" s="62">
        <v>14487907740.719999</v>
      </c>
      <c r="Z2620" s="42" t="s">
        <v>68</v>
      </c>
      <c r="AJ2620" s="42"/>
      <c r="AW2620" s="42" t="s">
        <v>2412</v>
      </c>
      <c r="AX2620" s="42"/>
      <c r="AY2620" s="42"/>
      <c r="AZ2620" s="42"/>
      <c r="BA2620" s="42"/>
      <c r="BB2620" s="42"/>
      <c r="BN2620" s="128" t="s">
        <v>4578</v>
      </c>
      <c r="BO2620" s="58" t="str">
        <f t="shared" si="40"/>
        <v>境内资产</v>
      </c>
      <c r="BP2620" s="58" t="str">
        <f>IF(M2620="",VLOOKUP(D2620,Sheet4!$A$1:$B$92,2,0),VLOOKUP(Q2620,Sheet4!$A$1:$B$92,2,0))</f>
        <v>保险资产管理产品</v>
      </c>
    </row>
    <row r="2621" spans="1:68" s="58" customFormat="1" ht="12.75" customHeight="1">
      <c r="A2621" s="137" t="s">
        <v>2287</v>
      </c>
      <c r="B2621" s="50" t="s">
        <v>2338</v>
      </c>
      <c r="C2621" s="252" t="s">
        <v>5552</v>
      </c>
      <c r="D2621" s="257" t="s">
        <v>678</v>
      </c>
      <c r="E2621" s="42" t="s">
        <v>4456</v>
      </c>
      <c r="F2621" s="42" t="s">
        <v>2338</v>
      </c>
      <c r="G2621" s="42"/>
      <c r="H2621" s="307">
        <v>4205085.5093263062</v>
      </c>
      <c r="I2621" s="315">
        <v>3127797.5701624192</v>
      </c>
      <c r="J2621" s="105">
        <v>0</v>
      </c>
      <c r="K2621" s="42">
        <v>0</v>
      </c>
      <c r="L2621" s="50" t="s">
        <v>4489</v>
      </c>
      <c r="M2621" s="50" t="s">
        <v>5534</v>
      </c>
      <c r="N2621" s="50" t="s">
        <v>5532</v>
      </c>
      <c r="O2621" s="137" t="s">
        <v>2389</v>
      </c>
      <c r="P2621" s="42" t="s">
        <v>64</v>
      </c>
      <c r="Q2621" s="42" t="s">
        <v>65</v>
      </c>
      <c r="R2621" s="42">
        <v>2</v>
      </c>
      <c r="S2621" s="137" t="s">
        <v>2254</v>
      </c>
      <c r="T2621" s="62">
        <v>16867538196.9</v>
      </c>
      <c r="U2621" s="62">
        <v>14487907740.719999</v>
      </c>
      <c r="Z2621" s="42" t="s">
        <v>68</v>
      </c>
      <c r="AJ2621" s="42"/>
      <c r="AW2621" s="42" t="s">
        <v>2412</v>
      </c>
      <c r="AX2621" s="42"/>
      <c r="AY2621" s="42"/>
      <c r="AZ2621" s="42"/>
      <c r="BA2621" s="42"/>
      <c r="BB2621" s="42"/>
      <c r="BN2621" s="128" t="s">
        <v>4578</v>
      </c>
      <c r="BO2621" s="58" t="str">
        <f t="shared" si="40"/>
        <v>境内资产</v>
      </c>
      <c r="BP2621" s="58" t="str">
        <f>IF(M2621="",VLOOKUP(D2621,Sheet4!$A$1:$B$92,2,0),VLOOKUP(Q2621,Sheet4!$A$1:$B$92,2,0))</f>
        <v>保险资产管理产品</v>
      </c>
    </row>
    <row r="2622" spans="1:68" s="58" customFormat="1" ht="12.75" customHeight="1">
      <c r="A2622" s="137" t="s">
        <v>2288</v>
      </c>
      <c r="B2622" s="50" t="s">
        <v>2339</v>
      </c>
      <c r="C2622" s="252" t="s">
        <v>5552</v>
      </c>
      <c r="D2622" s="257" t="s">
        <v>678</v>
      </c>
      <c r="E2622" s="42" t="s">
        <v>4457</v>
      </c>
      <c r="F2622" s="42" t="s">
        <v>2339</v>
      </c>
      <c r="G2622" s="42"/>
      <c r="H2622" s="307">
        <v>212350.78233998688</v>
      </c>
      <c r="I2622" s="315">
        <v>137638.24028028996</v>
      </c>
      <c r="J2622" s="105">
        <v>0</v>
      </c>
      <c r="K2622" s="42">
        <v>0</v>
      </c>
      <c r="L2622" s="50" t="s">
        <v>4489</v>
      </c>
      <c r="M2622" s="50" t="s">
        <v>5534</v>
      </c>
      <c r="N2622" s="50" t="s">
        <v>5532</v>
      </c>
      <c r="O2622" s="137" t="s">
        <v>2389</v>
      </c>
      <c r="P2622" s="42" t="s">
        <v>64</v>
      </c>
      <c r="Q2622" s="42" t="s">
        <v>65</v>
      </c>
      <c r="R2622" s="42">
        <v>2</v>
      </c>
      <c r="S2622" s="137" t="s">
        <v>2254</v>
      </c>
      <c r="T2622" s="62">
        <v>16867538196.9</v>
      </c>
      <c r="U2622" s="62">
        <v>14487907740.719999</v>
      </c>
      <c r="Z2622" s="42" t="s">
        <v>68</v>
      </c>
      <c r="AJ2622" s="42"/>
      <c r="AW2622" s="42" t="s">
        <v>2412</v>
      </c>
      <c r="AX2622" s="42"/>
      <c r="AY2622" s="42"/>
      <c r="AZ2622" s="42"/>
      <c r="BA2622" s="42"/>
      <c r="BB2622" s="42"/>
      <c r="BN2622" s="128" t="s">
        <v>4578</v>
      </c>
      <c r="BO2622" s="58" t="str">
        <f t="shared" si="40"/>
        <v>境内资产</v>
      </c>
      <c r="BP2622" s="58" t="str">
        <f>IF(M2622="",VLOOKUP(D2622,Sheet4!$A$1:$B$92,2,0),VLOOKUP(Q2622,Sheet4!$A$1:$B$92,2,0))</f>
        <v>保险资产管理产品</v>
      </c>
    </row>
    <row r="2623" spans="1:68" s="58" customFormat="1" ht="12.75" customHeight="1">
      <c r="A2623" s="137" t="s">
        <v>2289</v>
      </c>
      <c r="B2623" s="50" t="s">
        <v>2340</v>
      </c>
      <c r="C2623" s="252" t="s">
        <v>5552</v>
      </c>
      <c r="D2623" s="257" t="s">
        <v>689</v>
      </c>
      <c r="E2623" s="42" t="s">
        <v>4458</v>
      </c>
      <c r="F2623" s="42" t="s">
        <v>2340</v>
      </c>
      <c r="G2623" s="42"/>
      <c r="H2623" s="307">
        <v>1926616.6799955673</v>
      </c>
      <c r="I2623" s="315">
        <v>1149468.94568526</v>
      </c>
      <c r="J2623" s="105">
        <v>0</v>
      </c>
      <c r="K2623" s="42">
        <v>0</v>
      </c>
      <c r="L2623" s="50" t="s">
        <v>4489</v>
      </c>
      <c r="M2623" s="50" t="s">
        <v>5534</v>
      </c>
      <c r="N2623" s="50" t="s">
        <v>5532</v>
      </c>
      <c r="O2623" s="137" t="s">
        <v>2389</v>
      </c>
      <c r="P2623" s="42" t="s">
        <v>64</v>
      </c>
      <c r="Q2623" s="42" t="s">
        <v>65</v>
      </c>
      <c r="R2623" s="42">
        <v>2</v>
      </c>
      <c r="S2623" s="137" t="s">
        <v>2254</v>
      </c>
      <c r="T2623" s="62">
        <v>16867538196.9</v>
      </c>
      <c r="U2623" s="62">
        <v>14487907740.719999</v>
      </c>
      <c r="Z2623" s="42" t="s">
        <v>68</v>
      </c>
      <c r="AJ2623" s="42"/>
      <c r="AW2623" s="42" t="s">
        <v>2412</v>
      </c>
      <c r="AX2623" s="42"/>
      <c r="AY2623" s="42"/>
      <c r="AZ2623" s="42"/>
      <c r="BA2623" s="42"/>
      <c r="BB2623" s="42"/>
      <c r="BN2623" s="128" t="s">
        <v>4578</v>
      </c>
      <c r="BO2623" s="58" t="str">
        <f t="shared" si="40"/>
        <v>境内资产</v>
      </c>
      <c r="BP2623" s="58" t="str">
        <f>IF(M2623="",VLOOKUP(D2623,Sheet4!$A$1:$B$92,2,0),VLOOKUP(Q2623,Sheet4!$A$1:$B$92,2,0))</f>
        <v>保险资产管理产品</v>
      </c>
    </row>
    <row r="2624" spans="1:68" s="58" customFormat="1" ht="12.75" customHeight="1">
      <c r="A2624" s="137" t="s">
        <v>2290</v>
      </c>
      <c r="B2624" s="50" t="s">
        <v>2341</v>
      </c>
      <c r="C2624" s="252" t="s">
        <v>5552</v>
      </c>
      <c r="D2624" s="257" t="s">
        <v>689</v>
      </c>
      <c r="E2624" s="42" t="s">
        <v>4459</v>
      </c>
      <c r="F2624" s="42" t="s">
        <v>2341</v>
      </c>
      <c r="G2624" s="42"/>
      <c r="H2624" s="307">
        <v>2284284.549023998</v>
      </c>
      <c r="I2624" s="315">
        <v>1049776.5402053765</v>
      </c>
      <c r="J2624" s="105">
        <v>0</v>
      </c>
      <c r="K2624" s="42">
        <v>0</v>
      </c>
      <c r="L2624" s="50" t="s">
        <v>4489</v>
      </c>
      <c r="M2624" s="50" t="s">
        <v>5534</v>
      </c>
      <c r="N2624" s="50" t="s">
        <v>5532</v>
      </c>
      <c r="O2624" s="137" t="s">
        <v>2389</v>
      </c>
      <c r="P2624" s="42" t="s">
        <v>64</v>
      </c>
      <c r="Q2624" s="42" t="s">
        <v>65</v>
      </c>
      <c r="R2624" s="42">
        <v>2</v>
      </c>
      <c r="S2624" s="137" t="s">
        <v>2254</v>
      </c>
      <c r="T2624" s="62">
        <v>16867538196.9</v>
      </c>
      <c r="U2624" s="62">
        <v>14487907740.719999</v>
      </c>
      <c r="Z2624" s="42" t="s">
        <v>68</v>
      </c>
      <c r="AJ2624" s="42"/>
      <c r="AW2624" s="42" t="s">
        <v>2412</v>
      </c>
      <c r="AX2624" s="42"/>
      <c r="AY2624" s="42"/>
      <c r="AZ2624" s="42"/>
      <c r="BA2624" s="42"/>
      <c r="BB2624" s="42"/>
      <c r="BN2624" s="128" t="s">
        <v>4578</v>
      </c>
      <c r="BO2624" s="58" t="str">
        <f t="shared" si="40"/>
        <v>境内资产</v>
      </c>
      <c r="BP2624" s="58" t="str">
        <f>IF(M2624="",VLOOKUP(D2624,Sheet4!$A$1:$B$92,2,0),VLOOKUP(Q2624,Sheet4!$A$1:$B$92,2,0))</f>
        <v>保险资产管理产品</v>
      </c>
    </row>
    <row r="2625" spans="1:68" s="58" customFormat="1" ht="12.75" customHeight="1">
      <c r="A2625" s="137" t="s">
        <v>2291</v>
      </c>
      <c r="B2625" s="50" t="s">
        <v>2342</v>
      </c>
      <c r="C2625" s="252" t="s">
        <v>5552</v>
      </c>
      <c r="D2625" s="257" t="s">
        <v>689</v>
      </c>
      <c r="E2625" s="42" t="s">
        <v>3211</v>
      </c>
      <c r="F2625" s="42" t="s">
        <v>2342</v>
      </c>
      <c r="G2625" s="42"/>
      <c r="H2625" s="307">
        <v>168013.20332688309</v>
      </c>
      <c r="I2625" s="315">
        <v>143412.25927972054</v>
      </c>
      <c r="J2625" s="105">
        <v>0</v>
      </c>
      <c r="K2625" s="42">
        <v>0</v>
      </c>
      <c r="L2625" s="50" t="s">
        <v>4489</v>
      </c>
      <c r="M2625" s="50" t="s">
        <v>5534</v>
      </c>
      <c r="N2625" s="50" t="s">
        <v>5532</v>
      </c>
      <c r="O2625" s="137" t="s">
        <v>2389</v>
      </c>
      <c r="P2625" s="42" t="s">
        <v>64</v>
      </c>
      <c r="Q2625" s="42" t="s">
        <v>65</v>
      </c>
      <c r="R2625" s="42">
        <v>2</v>
      </c>
      <c r="S2625" s="137" t="s">
        <v>2254</v>
      </c>
      <c r="T2625" s="62">
        <v>16867538196.9</v>
      </c>
      <c r="U2625" s="62">
        <v>14487907740.719999</v>
      </c>
      <c r="Z2625" s="42" t="s">
        <v>68</v>
      </c>
      <c r="AJ2625" s="42"/>
      <c r="AW2625" s="42" t="s">
        <v>2412</v>
      </c>
      <c r="AX2625" s="42"/>
      <c r="AY2625" s="42"/>
      <c r="AZ2625" s="42"/>
      <c r="BA2625" s="42"/>
      <c r="BB2625" s="42"/>
      <c r="BN2625" s="128" t="s">
        <v>4578</v>
      </c>
      <c r="BO2625" s="58" t="str">
        <f t="shared" si="40"/>
        <v>境内资产</v>
      </c>
      <c r="BP2625" s="58" t="str">
        <f>IF(M2625="",VLOOKUP(D2625,Sheet4!$A$1:$B$92,2,0),VLOOKUP(Q2625,Sheet4!$A$1:$B$92,2,0))</f>
        <v>保险资产管理产品</v>
      </c>
    </row>
    <row r="2626" spans="1:68" s="58" customFormat="1" ht="12.75" customHeight="1">
      <c r="A2626" s="137" t="s">
        <v>2292</v>
      </c>
      <c r="B2626" s="50" t="s">
        <v>2343</v>
      </c>
      <c r="C2626" s="252" t="s">
        <v>5552</v>
      </c>
      <c r="D2626" s="257" t="s">
        <v>689</v>
      </c>
      <c r="E2626" s="42" t="s">
        <v>3219</v>
      </c>
      <c r="F2626" s="42" t="s">
        <v>2343</v>
      </c>
      <c r="G2626" s="42"/>
      <c r="H2626" s="307">
        <v>3042598.9604539392</v>
      </c>
      <c r="I2626" s="315">
        <v>2027699.1917782091</v>
      </c>
      <c r="J2626" s="105">
        <v>0</v>
      </c>
      <c r="K2626" s="42">
        <v>0</v>
      </c>
      <c r="L2626" s="50" t="s">
        <v>4489</v>
      </c>
      <c r="M2626" s="50" t="s">
        <v>5534</v>
      </c>
      <c r="N2626" s="50" t="s">
        <v>5532</v>
      </c>
      <c r="O2626" s="137" t="s">
        <v>2389</v>
      </c>
      <c r="P2626" s="42" t="s">
        <v>64</v>
      </c>
      <c r="Q2626" s="42" t="s">
        <v>65</v>
      </c>
      <c r="R2626" s="42">
        <v>2</v>
      </c>
      <c r="S2626" s="137" t="s">
        <v>2254</v>
      </c>
      <c r="T2626" s="62">
        <v>16867538196.9</v>
      </c>
      <c r="U2626" s="62">
        <v>14487907740.719999</v>
      </c>
      <c r="Z2626" s="42" t="s">
        <v>280</v>
      </c>
      <c r="AJ2626" s="42"/>
      <c r="AW2626" s="42" t="s">
        <v>2412</v>
      </c>
      <c r="AX2626" s="42"/>
      <c r="AY2626" s="42"/>
      <c r="AZ2626" s="42"/>
      <c r="BA2626" s="42"/>
      <c r="BB2626" s="42"/>
      <c r="BN2626" s="128" t="s">
        <v>4578</v>
      </c>
      <c r="BO2626" s="58" t="str">
        <f t="shared" si="40"/>
        <v>境内资产</v>
      </c>
      <c r="BP2626" s="58" t="str">
        <f>IF(M2626="",VLOOKUP(D2626,Sheet4!$A$1:$B$92,2,0),VLOOKUP(Q2626,Sheet4!$A$1:$B$92,2,0))</f>
        <v>保险资产管理产品</v>
      </c>
    </row>
    <row r="2627" spans="1:68" s="58" customFormat="1" ht="12.75" customHeight="1">
      <c r="A2627" s="137" t="s">
        <v>2293</v>
      </c>
      <c r="B2627" s="50" t="s">
        <v>2344</v>
      </c>
      <c r="C2627" s="252" t="s">
        <v>5552</v>
      </c>
      <c r="D2627" s="257" t="s">
        <v>689</v>
      </c>
      <c r="E2627" s="42" t="s">
        <v>3250</v>
      </c>
      <c r="F2627" s="42" t="s">
        <v>2344</v>
      </c>
      <c r="G2627" s="42"/>
      <c r="H2627" s="307">
        <v>1929868.6354428974</v>
      </c>
      <c r="I2627" s="315">
        <v>1833837.696603996</v>
      </c>
      <c r="J2627" s="105">
        <v>0</v>
      </c>
      <c r="K2627" s="42">
        <v>0</v>
      </c>
      <c r="L2627" s="50" t="s">
        <v>4489</v>
      </c>
      <c r="M2627" s="50" t="s">
        <v>5534</v>
      </c>
      <c r="N2627" s="50" t="s">
        <v>5532</v>
      </c>
      <c r="O2627" s="137" t="s">
        <v>2389</v>
      </c>
      <c r="P2627" s="42" t="s">
        <v>64</v>
      </c>
      <c r="Q2627" s="42" t="s">
        <v>65</v>
      </c>
      <c r="R2627" s="42">
        <v>2</v>
      </c>
      <c r="S2627" s="137" t="s">
        <v>2254</v>
      </c>
      <c r="T2627" s="62">
        <v>16867538196.9</v>
      </c>
      <c r="U2627" s="62">
        <v>14487907740.719999</v>
      </c>
      <c r="Z2627" s="42" t="s">
        <v>68</v>
      </c>
      <c r="AJ2627" s="42"/>
      <c r="AW2627" s="42" t="s">
        <v>2412</v>
      </c>
      <c r="AX2627" s="42"/>
      <c r="AY2627" s="42"/>
      <c r="AZ2627" s="42"/>
      <c r="BA2627" s="42"/>
      <c r="BB2627" s="42"/>
      <c r="BN2627" s="128" t="s">
        <v>4578</v>
      </c>
      <c r="BO2627" s="58" t="str">
        <f t="shared" ref="BO2627:BO2690" si="41">IF(LEFT(D2627,2)="境外","境外资产","境内资产")</f>
        <v>境内资产</v>
      </c>
      <c r="BP2627" s="58" t="str">
        <f>IF(M2627="",VLOOKUP(D2627,Sheet4!$A$1:$B$92,2,0),VLOOKUP(Q2627,Sheet4!$A$1:$B$92,2,0))</f>
        <v>保险资产管理产品</v>
      </c>
    </row>
    <row r="2628" spans="1:68" s="58" customFormat="1" ht="12.75" customHeight="1">
      <c r="A2628" s="137" t="s">
        <v>2294</v>
      </c>
      <c r="B2628" s="50" t="s">
        <v>2345</v>
      </c>
      <c r="C2628" s="252" t="s">
        <v>5552</v>
      </c>
      <c r="D2628" s="257" t="s">
        <v>689</v>
      </c>
      <c r="E2628" s="42" t="s">
        <v>3510</v>
      </c>
      <c r="F2628" s="42" t="s">
        <v>2345</v>
      </c>
      <c r="G2628" s="42"/>
      <c r="H2628" s="307">
        <v>3511856.9579319791</v>
      </c>
      <c r="I2628" s="315">
        <v>2821285.0142144063</v>
      </c>
      <c r="J2628" s="105">
        <v>0</v>
      </c>
      <c r="K2628" s="42">
        <v>0</v>
      </c>
      <c r="L2628" s="50" t="s">
        <v>4489</v>
      </c>
      <c r="M2628" s="50" t="s">
        <v>5534</v>
      </c>
      <c r="N2628" s="50" t="s">
        <v>5532</v>
      </c>
      <c r="O2628" s="137" t="s">
        <v>2389</v>
      </c>
      <c r="P2628" s="42" t="s">
        <v>64</v>
      </c>
      <c r="Q2628" s="42" t="s">
        <v>65</v>
      </c>
      <c r="R2628" s="42">
        <v>2</v>
      </c>
      <c r="S2628" s="137" t="s">
        <v>2254</v>
      </c>
      <c r="T2628" s="62">
        <v>16867538196.9</v>
      </c>
      <c r="U2628" s="62">
        <v>14487907740.719999</v>
      </c>
      <c r="Z2628" s="42" t="s">
        <v>68</v>
      </c>
      <c r="AJ2628" s="42"/>
      <c r="AW2628" s="42" t="s">
        <v>2412</v>
      </c>
      <c r="AX2628" s="42"/>
      <c r="AY2628" s="42"/>
      <c r="AZ2628" s="42"/>
      <c r="BA2628" s="42"/>
      <c r="BB2628" s="42"/>
      <c r="BN2628" s="128" t="s">
        <v>4578</v>
      </c>
      <c r="BO2628" s="58" t="str">
        <f t="shared" si="41"/>
        <v>境内资产</v>
      </c>
      <c r="BP2628" s="58" t="str">
        <f>IF(M2628="",VLOOKUP(D2628,Sheet4!$A$1:$B$92,2,0),VLOOKUP(Q2628,Sheet4!$A$1:$B$92,2,0))</f>
        <v>保险资产管理产品</v>
      </c>
    </row>
    <row r="2629" spans="1:68" s="58" customFormat="1" ht="12.75" customHeight="1">
      <c r="A2629" s="137" t="s">
        <v>1975</v>
      </c>
      <c r="B2629" s="50" t="s">
        <v>1976</v>
      </c>
      <c r="C2629" s="252" t="s">
        <v>5552</v>
      </c>
      <c r="D2629" s="257" t="s">
        <v>672</v>
      </c>
      <c r="E2629" s="42" t="s">
        <v>3108</v>
      </c>
      <c r="F2629" s="42" t="s">
        <v>1976</v>
      </c>
      <c r="G2629" s="42"/>
      <c r="H2629" s="307">
        <v>4959.82742491105</v>
      </c>
      <c r="I2629" s="315">
        <v>4959.82742491105</v>
      </c>
      <c r="J2629" s="105">
        <v>0</v>
      </c>
      <c r="K2629" s="42">
        <v>0</v>
      </c>
      <c r="L2629" s="50" t="s">
        <v>4489</v>
      </c>
      <c r="M2629" s="50" t="s">
        <v>5534</v>
      </c>
      <c r="N2629" s="50" t="s">
        <v>5532</v>
      </c>
      <c r="O2629" s="137" t="s">
        <v>2389</v>
      </c>
      <c r="P2629" s="42" t="s">
        <v>64</v>
      </c>
      <c r="Q2629" s="42" t="s">
        <v>65</v>
      </c>
      <c r="R2629" s="42">
        <v>2</v>
      </c>
      <c r="S2629" s="137" t="s">
        <v>2254</v>
      </c>
      <c r="T2629" s="62">
        <v>16867538196.9</v>
      </c>
      <c r="U2629" s="62">
        <v>14487907740.719999</v>
      </c>
      <c r="Z2629" s="42" t="s">
        <v>68</v>
      </c>
      <c r="AJ2629" s="42"/>
      <c r="AW2629" s="42" t="s">
        <v>2412</v>
      </c>
      <c r="AX2629" s="42"/>
      <c r="AY2629" s="42"/>
      <c r="AZ2629" s="42"/>
      <c r="BA2629" s="42"/>
      <c r="BB2629" s="42"/>
      <c r="BN2629" s="128" t="s">
        <v>4578</v>
      </c>
      <c r="BO2629" s="58" t="str">
        <f t="shared" si="41"/>
        <v>境内资产</v>
      </c>
      <c r="BP2629" s="58" t="str">
        <f>IF(M2629="",VLOOKUP(D2629,Sheet4!$A$1:$B$92,2,0),VLOOKUP(Q2629,Sheet4!$A$1:$B$92,2,0))</f>
        <v>保险资产管理产品</v>
      </c>
    </row>
    <row r="2630" spans="1:68" s="58" customFormat="1" ht="12.75" customHeight="1">
      <c r="A2630" s="137" t="s">
        <v>2123</v>
      </c>
      <c r="B2630" s="50" t="s">
        <v>2346</v>
      </c>
      <c r="C2630" s="252" t="s">
        <v>5552</v>
      </c>
      <c r="D2630" s="257" t="s">
        <v>689</v>
      </c>
      <c r="E2630" s="42" t="s">
        <v>4368</v>
      </c>
      <c r="F2630" s="42" t="s">
        <v>2346</v>
      </c>
      <c r="G2630" s="42"/>
      <c r="H2630" s="307">
        <v>67836.349169082008</v>
      </c>
      <c r="I2630" s="315">
        <v>67836.349169082008</v>
      </c>
      <c r="J2630" s="105">
        <v>0</v>
      </c>
      <c r="K2630" s="42">
        <v>0</v>
      </c>
      <c r="L2630" s="50" t="s">
        <v>4489</v>
      </c>
      <c r="M2630" s="50" t="s">
        <v>5534</v>
      </c>
      <c r="N2630" s="50" t="s">
        <v>5532</v>
      </c>
      <c r="O2630" s="137" t="s">
        <v>2389</v>
      </c>
      <c r="P2630" s="42" t="s">
        <v>64</v>
      </c>
      <c r="Q2630" s="42" t="s">
        <v>65</v>
      </c>
      <c r="R2630" s="42">
        <v>2</v>
      </c>
      <c r="S2630" s="137" t="s">
        <v>2254</v>
      </c>
      <c r="T2630" s="62">
        <v>16867538196.9</v>
      </c>
      <c r="U2630" s="62">
        <v>14487907740.719999</v>
      </c>
      <c r="Z2630" s="42" t="s">
        <v>68</v>
      </c>
      <c r="AJ2630" s="42"/>
      <c r="AW2630" s="42" t="s">
        <v>2412</v>
      </c>
      <c r="AX2630" s="42"/>
      <c r="AY2630" s="42"/>
      <c r="AZ2630" s="42"/>
      <c r="BA2630" s="42"/>
      <c r="BB2630" s="42"/>
      <c r="BN2630" s="128" t="s">
        <v>4578</v>
      </c>
      <c r="BO2630" s="58" t="str">
        <f t="shared" si="41"/>
        <v>境内资产</v>
      </c>
      <c r="BP2630" s="58" t="str">
        <f>IF(M2630="",VLOOKUP(D2630,Sheet4!$A$1:$B$92,2,0),VLOOKUP(Q2630,Sheet4!$A$1:$B$92,2,0))</f>
        <v>保险资产管理产品</v>
      </c>
    </row>
    <row r="2631" spans="1:68" s="58" customFormat="1" ht="12.75" customHeight="1">
      <c r="A2631" s="137" t="s">
        <v>1615</v>
      </c>
      <c r="B2631" s="50" t="s">
        <v>1616</v>
      </c>
      <c r="C2631" s="252" t="s">
        <v>5552</v>
      </c>
      <c r="D2631" s="257" t="s">
        <v>689</v>
      </c>
      <c r="E2631" s="42" t="s">
        <v>1617</v>
      </c>
      <c r="F2631" s="42" t="s">
        <v>1616</v>
      </c>
      <c r="G2631" s="42"/>
      <c r="H2631" s="307">
        <v>49216.350589623522</v>
      </c>
      <c r="I2631" s="315">
        <v>49216.350589623522</v>
      </c>
      <c r="J2631" s="105">
        <v>0</v>
      </c>
      <c r="K2631" s="42">
        <v>0</v>
      </c>
      <c r="L2631" s="50" t="s">
        <v>4489</v>
      </c>
      <c r="M2631" s="50" t="s">
        <v>5534</v>
      </c>
      <c r="N2631" s="50" t="s">
        <v>5532</v>
      </c>
      <c r="O2631" s="137" t="s">
        <v>2389</v>
      </c>
      <c r="P2631" s="42" t="s">
        <v>64</v>
      </c>
      <c r="Q2631" s="42" t="s">
        <v>65</v>
      </c>
      <c r="R2631" s="42">
        <v>2</v>
      </c>
      <c r="S2631" s="137" t="s">
        <v>2254</v>
      </c>
      <c r="T2631" s="62">
        <v>16867538196.9</v>
      </c>
      <c r="U2631" s="62">
        <v>14487907740.719999</v>
      </c>
      <c r="Z2631" s="42" t="s">
        <v>68</v>
      </c>
      <c r="AJ2631" s="42"/>
      <c r="AW2631" s="42" t="s">
        <v>2412</v>
      </c>
      <c r="AX2631" s="42"/>
      <c r="AY2631" s="42"/>
      <c r="AZ2631" s="42"/>
      <c r="BA2631" s="42"/>
      <c r="BB2631" s="42"/>
      <c r="BN2631" s="128" t="s">
        <v>4578</v>
      </c>
      <c r="BO2631" s="58" t="str">
        <f t="shared" si="41"/>
        <v>境内资产</v>
      </c>
      <c r="BP2631" s="58" t="str">
        <f>IF(M2631="",VLOOKUP(D2631,Sheet4!$A$1:$B$92,2,0),VLOOKUP(Q2631,Sheet4!$A$1:$B$92,2,0))</f>
        <v>保险资产管理产品</v>
      </c>
    </row>
    <row r="2632" spans="1:68" s="58" customFormat="1" ht="12.75" customHeight="1">
      <c r="A2632" s="137" t="s">
        <v>1654</v>
      </c>
      <c r="B2632" s="50" t="s">
        <v>1655</v>
      </c>
      <c r="C2632" s="252" t="s">
        <v>5552</v>
      </c>
      <c r="D2632" s="257" t="s">
        <v>672</v>
      </c>
      <c r="E2632" s="42" t="s">
        <v>1656</v>
      </c>
      <c r="F2632" s="42" t="s">
        <v>1655</v>
      </c>
      <c r="G2632" s="42"/>
      <c r="H2632" s="307">
        <v>90547.796651398879</v>
      </c>
      <c r="I2632" s="315">
        <v>122407.20658429849</v>
      </c>
      <c r="J2632" s="105">
        <v>0</v>
      </c>
      <c r="K2632" s="42">
        <v>0</v>
      </c>
      <c r="L2632" s="50" t="s">
        <v>4489</v>
      </c>
      <c r="M2632" s="50" t="s">
        <v>5534</v>
      </c>
      <c r="N2632" s="50" t="s">
        <v>5532</v>
      </c>
      <c r="O2632" s="137" t="s">
        <v>2389</v>
      </c>
      <c r="P2632" s="42" t="s">
        <v>64</v>
      </c>
      <c r="Q2632" s="42" t="s">
        <v>65</v>
      </c>
      <c r="R2632" s="42">
        <v>2</v>
      </c>
      <c r="S2632" s="137" t="s">
        <v>2254</v>
      </c>
      <c r="T2632" s="62">
        <v>16867538196.9</v>
      </c>
      <c r="U2632" s="62">
        <v>14487907740.719999</v>
      </c>
      <c r="Z2632" s="42" t="s">
        <v>68</v>
      </c>
      <c r="AJ2632" s="42"/>
      <c r="AW2632" s="42" t="s">
        <v>2412</v>
      </c>
      <c r="AX2632" s="42"/>
      <c r="AY2632" s="42"/>
      <c r="AZ2632" s="42"/>
      <c r="BA2632" s="42"/>
      <c r="BB2632" s="42"/>
      <c r="BN2632" s="128" t="s">
        <v>4578</v>
      </c>
      <c r="BO2632" s="58" t="str">
        <f t="shared" si="41"/>
        <v>境内资产</v>
      </c>
      <c r="BP2632" s="58" t="str">
        <f>IF(M2632="",VLOOKUP(D2632,Sheet4!$A$1:$B$92,2,0),VLOOKUP(Q2632,Sheet4!$A$1:$B$92,2,0))</f>
        <v>保险资产管理产品</v>
      </c>
    </row>
    <row r="2633" spans="1:68" s="58" customFormat="1" ht="12.75" customHeight="1">
      <c r="A2633" s="137" t="s">
        <v>1734</v>
      </c>
      <c r="B2633" s="50" t="s">
        <v>1735</v>
      </c>
      <c r="C2633" s="252" t="s">
        <v>5552</v>
      </c>
      <c r="D2633" s="257" t="s">
        <v>678</v>
      </c>
      <c r="E2633" s="42" t="s">
        <v>1736</v>
      </c>
      <c r="F2633" s="42" t="s">
        <v>1735</v>
      </c>
      <c r="G2633" s="42"/>
      <c r="H2633" s="307">
        <v>19468.045767540792</v>
      </c>
      <c r="I2633" s="315">
        <v>8635.7266181371342</v>
      </c>
      <c r="J2633" s="105">
        <v>0</v>
      </c>
      <c r="K2633" s="42">
        <v>0</v>
      </c>
      <c r="L2633" s="50" t="s">
        <v>4489</v>
      </c>
      <c r="M2633" s="50" t="s">
        <v>5534</v>
      </c>
      <c r="N2633" s="50" t="s">
        <v>5532</v>
      </c>
      <c r="O2633" s="137" t="s">
        <v>2389</v>
      </c>
      <c r="P2633" s="42" t="s">
        <v>64</v>
      </c>
      <c r="Q2633" s="42" t="s">
        <v>65</v>
      </c>
      <c r="R2633" s="42">
        <v>2</v>
      </c>
      <c r="S2633" s="137" t="s">
        <v>2254</v>
      </c>
      <c r="T2633" s="62">
        <v>16867538196.9</v>
      </c>
      <c r="U2633" s="62">
        <v>14487907740.719999</v>
      </c>
      <c r="Z2633" s="42" t="s">
        <v>68</v>
      </c>
      <c r="AJ2633" s="42"/>
      <c r="AW2633" s="42" t="s">
        <v>2412</v>
      </c>
      <c r="AX2633" s="42"/>
      <c r="AY2633" s="42"/>
      <c r="AZ2633" s="42"/>
      <c r="BA2633" s="42"/>
      <c r="BB2633" s="42"/>
      <c r="BN2633" s="128" t="s">
        <v>4578</v>
      </c>
      <c r="BO2633" s="58" t="str">
        <f t="shared" si="41"/>
        <v>境内资产</v>
      </c>
      <c r="BP2633" s="58" t="str">
        <f>IF(M2633="",VLOOKUP(D2633,Sheet4!$A$1:$B$92,2,0),VLOOKUP(Q2633,Sheet4!$A$1:$B$92,2,0))</f>
        <v>保险资产管理产品</v>
      </c>
    </row>
    <row r="2634" spans="1:68" s="58" customFormat="1" ht="12.75" customHeight="1">
      <c r="A2634" s="137" t="s">
        <v>1743</v>
      </c>
      <c r="B2634" s="50" t="s">
        <v>1744</v>
      </c>
      <c r="C2634" s="252" t="s">
        <v>5552</v>
      </c>
      <c r="D2634" s="257" t="s">
        <v>678</v>
      </c>
      <c r="E2634" s="42" t="s">
        <v>1745</v>
      </c>
      <c r="F2634" s="42" t="s">
        <v>1744</v>
      </c>
      <c r="G2634" s="42"/>
      <c r="H2634" s="307">
        <v>14618.59842234401</v>
      </c>
      <c r="I2634" s="315">
        <v>9955.7062873777486</v>
      </c>
      <c r="J2634" s="105">
        <v>0</v>
      </c>
      <c r="K2634" s="42">
        <v>0</v>
      </c>
      <c r="L2634" s="50" t="s">
        <v>4489</v>
      </c>
      <c r="M2634" s="50" t="s">
        <v>5534</v>
      </c>
      <c r="N2634" s="50" t="s">
        <v>5532</v>
      </c>
      <c r="O2634" s="137" t="s">
        <v>2389</v>
      </c>
      <c r="P2634" s="42" t="s">
        <v>64</v>
      </c>
      <c r="Q2634" s="42" t="s">
        <v>65</v>
      </c>
      <c r="R2634" s="42">
        <v>2</v>
      </c>
      <c r="S2634" s="137" t="s">
        <v>2254</v>
      </c>
      <c r="T2634" s="62">
        <v>16867538196.9</v>
      </c>
      <c r="U2634" s="62">
        <v>14487907740.719999</v>
      </c>
      <c r="Z2634" s="42" t="s">
        <v>68</v>
      </c>
      <c r="AJ2634" s="42"/>
      <c r="AW2634" s="42" t="s">
        <v>2412</v>
      </c>
      <c r="AX2634" s="42"/>
      <c r="AY2634" s="42"/>
      <c r="AZ2634" s="42"/>
      <c r="BA2634" s="42"/>
      <c r="BB2634" s="42"/>
      <c r="BN2634" s="128" t="s">
        <v>4578</v>
      </c>
      <c r="BO2634" s="58" t="str">
        <f t="shared" si="41"/>
        <v>境内资产</v>
      </c>
      <c r="BP2634" s="58" t="str">
        <f>IF(M2634="",VLOOKUP(D2634,Sheet4!$A$1:$B$92,2,0),VLOOKUP(Q2634,Sheet4!$A$1:$B$92,2,0))</f>
        <v>保险资产管理产品</v>
      </c>
    </row>
    <row r="2635" spans="1:68" s="58" customFormat="1" ht="12.75" customHeight="1">
      <c r="A2635" s="137" t="s">
        <v>2011</v>
      </c>
      <c r="B2635" s="50" t="s">
        <v>2012</v>
      </c>
      <c r="C2635" s="252" t="s">
        <v>5552</v>
      </c>
      <c r="D2635" s="257" t="s">
        <v>678</v>
      </c>
      <c r="E2635" s="42" t="s">
        <v>2792</v>
      </c>
      <c r="F2635" s="42" t="s">
        <v>2012</v>
      </c>
      <c r="G2635" s="42"/>
      <c r="H2635" s="307">
        <v>8438.1922879422673</v>
      </c>
      <c r="I2635" s="315">
        <v>5519.2634921851795</v>
      </c>
      <c r="J2635" s="105">
        <v>0</v>
      </c>
      <c r="K2635" s="42">
        <v>0</v>
      </c>
      <c r="L2635" s="50" t="s">
        <v>4489</v>
      </c>
      <c r="M2635" s="50" t="s">
        <v>5534</v>
      </c>
      <c r="N2635" s="50" t="s">
        <v>5532</v>
      </c>
      <c r="O2635" s="137" t="s">
        <v>2389</v>
      </c>
      <c r="P2635" s="42" t="s">
        <v>64</v>
      </c>
      <c r="Q2635" s="42" t="s">
        <v>65</v>
      </c>
      <c r="R2635" s="42">
        <v>2</v>
      </c>
      <c r="S2635" s="137" t="s">
        <v>2254</v>
      </c>
      <c r="T2635" s="62">
        <v>16867538196.9</v>
      </c>
      <c r="U2635" s="62">
        <v>14487907740.719999</v>
      </c>
      <c r="Z2635" s="42" t="s">
        <v>68</v>
      </c>
      <c r="AJ2635" s="42"/>
      <c r="AW2635" s="42" t="s">
        <v>2412</v>
      </c>
      <c r="AX2635" s="42"/>
      <c r="AY2635" s="42"/>
      <c r="AZ2635" s="42"/>
      <c r="BA2635" s="42"/>
      <c r="BB2635" s="42"/>
      <c r="BN2635" s="128" t="s">
        <v>4578</v>
      </c>
      <c r="BO2635" s="58" t="str">
        <f t="shared" si="41"/>
        <v>境内资产</v>
      </c>
      <c r="BP2635" s="58" t="str">
        <f>IF(M2635="",VLOOKUP(D2635,Sheet4!$A$1:$B$92,2,0),VLOOKUP(Q2635,Sheet4!$A$1:$B$92,2,0))</f>
        <v>保险资产管理产品</v>
      </c>
    </row>
    <row r="2636" spans="1:68" s="58" customFormat="1" ht="12.75" customHeight="1">
      <c r="A2636" s="137" t="s">
        <v>2013</v>
      </c>
      <c r="B2636" s="50" t="s">
        <v>2014</v>
      </c>
      <c r="C2636" s="252" t="s">
        <v>5552</v>
      </c>
      <c r="D2636" s="257" t="s">
        <v>678</v>
      </c>
      <c r="E2636" s="42" t="s">
        <v>2793</v>
      </c>
      <c r="F2636" s="42" t="s">
        <v>2014</v>
      </c>
      <c r="G2636" s="42"/>
      <c r="H2636" s="307">
        <v>4136.273655367374</v>
      </c>
      <c r="I2636" s="315">
        <v>4316.1116403833466</v>
      </c>
      <c r="J2636" s="105">
        <v>0</v>
      </c>
      <c r="K2636" s="42">
        <v>0</v>
      </c>
      <c r="L2636" s="50" t="s">
        <v>4489</v>
      </c>
      <c r="M2636" s="50" t="s">
        <v>5534</v>
      </c>
      <c r="N2636" s="50" t="s">
        <v>5532</v>
      </c>
      <c r="O2636" s="137" t="s">
        <v>2389</v>
      </c>
      <c r="P2636" s="42" t="s">
        <v>64</v>
      </c>
      <c r="Q2636" s="42" t="s">
        <v>65</v>
      </c>
      <c r="R2636" s="42">
        <v>2</v>
      </c>
      <c r="S2636" s="137" t="s">
        <v>2254</v>
      </c>
      <c r="T2636" s="62">
        <v>16867538196.9</v>
      </c>
      <c r="U2636" s="62">
        <v>14487907740.719999</v>
      </c>
      <c r="Z2636" s="42" t="s">
        <v>68</v>
      </c>
      <c r="AJ2636" s="42"/>
      <c r="AW2636" s="42" t="s">
        <v>2412</v>
      </c>
      <c r="AX2636" s="42"/>
      <c r="AY2636" s="42"/>
      <c r="AZ2636" s="42"/>
      <c r="BA2636" s="42"/>
      <c r="BB2636" s="42"/>
      <c r="BN2636" s="128" t="s">
        <v>4578</v>
      </c>
      <c r="BO2636" s="58" t="str">
        <f t="shared" si="41"/>
        <v>境内资产</v>
      </c>
      <c r="BP2636" s="58" t="str">
        <f>IF(M2636="",VLOOKUP(D2636,Sheet4!$A$1:$B$92,2,0),VLOOKUP(Q2636,Sheet4!$A$1:$B$92,2,0))</f>
        <v>保险资产管理产品</v>
      </c>
    </row>
    <row r="2637" spans="1:68" s="58" customFormat="1" ht="12.75" customHeight="1">
      <c r="A2637" s="137" t="s">
        <v>2019</v>
      </c>
      <c r="B2637" s="50" t="s">
        <v>2020</v>
      </c>
      <c r="C2637" s="252" t="s">
        <v>5552</v>
      </c>
      <c r="D2637" s="257" t="s">
        <v>678</v>
      </c>
      <c r="E2637" s="42" t="s">
        <v>2795</v>
      </c>
      <c r="F2637" s="42" t="s">
        <v>2020</v>
      </c>
      <c r="G2637" s="42"/>
      <c r="H2637" s="307">
        <v>1401.6543407571921</v>
      </c>
      <c r="I2637" s="315">
        <v>2942.4041504444876</v>
      </c>
      <c r="J2637" s="105">
        <v>0</v>
      </c>
      <c r="K2637" s="42">
        <v>0</v>
      </c>
      <c r="L2637" s="50" t="s">
        <v>4489</v>
      </c>
      <c r="M2637" s="50" t="s">
        <v>5534</v>
      </c>
      <c r="N2637" s="50" t="s">
        <v>5532</v>
      </c>
      <c r="O2637" s="137" t="s">
        <v>2389</v>
      </c>
      <c r="P2637" s="42" t="s">
        <v>64</v>
      </c>
      <c r="Q2637" s="42" t="s">
        <v>65</v>
      </c>
      <c r="R2637" s="42">
        <v>2</v>
      </c>
      <c r="S2637" s="137" t="s">
        <v>2254</v>
      </c>
      <c r="T2637" s="62">
        <v>16867538196.9</v>
      </c>
      <c r="U2637" s="62">
        <v>14487907740.719999</v>
      </c>
      <c r="Z2637" s="42" t="s">
        <v>68</v>
      </c>
      <c r="AJ2637" s="42"/>
      <c r="AW2637" s="42" t="s">
        <v>2412</v>
      </c>
      <c r="AX2637" s="42"/>
      <c r="AY2637" s="42"/>
      <c r="AZ2637" s="42"/>
      <c r="BA2637" s="42"/>
      <c r="BB2637" s="42"/>
      <c r="BN2637" s="128" t="s">
        <v>4578</v>
      </c>
      <c r="BO2637" s="58" t="str">
        <f t="shared" si="41"/>
        <v>境内资产</v>
      </c>
      <c r="BP2637" s="58" t="str">
        <f>IF(M2637="",VLOOKUP(D2637,Sheet4!$A$1:$B$92,2,0),VLOOKUP(Q2637,Sheet4!$A$1:$B$92,2,0))</f>
        <v>保险资产管理产品</v>
      </c>
    </row>
    <row r="2638" spans="1:68" s="58" customFormat="1" ht="12.75" customHeight="1">
      <c r="A2638" s="137" t="s">
        <v>1755</v>
      </c>
      <c r="B2638" s="50" t="s">
        <v>1756</v>
      </c>
      <c r="C2638" s="252" t="s">
        <v>5552</v>
      </c>
      <c r="D2638" s="257" t="s">
        <v>678</v>
      </c>
      <c r="E2638" s="42" t="s">
        <v>1757</v>
      </c>
      <c r="F2638" s="42" t="s">
        <v>1756</v>
      </c>
      <c r="G2638" s="42"/>
      <c r="H2638" s="307">
        <v>8641.5655137545364</v>
      </c>
      <c r="I2638" s="315">
        <v>6883.708597281392</v>
      </c>
      <c r="J2638" s="105">
        <v>0</v>
      </c>
      <c r="K2638" s="42">
        <v>0</v>
      </c>
      <c r="L2638" s="50" t="s">
        <v>4489</v>
      </c>
      <c r="M2638" s="50" t="s">
        <v>5534</v>
      </c>
      <c r="N2638" s="50" t="s">
        <v>5532</v>
      </c>
      <c r="O2638" s="137" t="s">
        <v>2389</v>
      </c>
      <c r="P2638" s="42" t="s">
        <v>64</v>
      </c>
      <c r="Q2638" s="42" t="s">
        <v>65</v>
      </c>
      <c r="R2638" s="42">
        <v>2</v>
      </c>
      <c r="S2638" s="137" t="s">
        <v>2254</v>
      </c>
      <c r="T2638" s="62">
        <v>16867538196.9</v>
      </c>
      <c r="U2638" s="62">
        <v>14487907740.719999</v>
      </c>
      <c r="Z2638" s="42" t="s">
        <v>68</v>
      </c>
      <c r="AJ2638" s="42"/>
      <c r="AW2638" s="42" t="s">
        <v>2412</v>
      </c>
      <c r="AX2638" s="42"/>
      <c r="AY2638" s="42"/>
      <c r="AZ2638" s="42"/>
      <c r="BA2638" s="42"/>
      <c r="BB2638" s="42"/>
      <c r="BN2638" s="128" t="s">
        <v>4578</v>
      </c>
      <c r="BO2638" s="58" t="str">
        <f t="shared" si="41"/>
        <v>境内资产</v>
      </c>
      <c r="BP2638" s="58" t="str">
        <f>IF(M2638="",VLOOKUP(D2638,Sheet4!$A$1:$B$92,2,0),VLOOKUP(Q2638,Sheet4!$A$1:$B$92,2,0))</f>
        <v>保险资产管理产品</v>
      </c>
    </row>
    <row r="2639" spans="1:68" s="58" customFormat="1" ht="12.75" customHeight="1">
      <c r="A2639" s="137" t="s">
        <v>1758</v>
      </c>
      <c r="B2639" s="50" t="s">
        <v>1759</v>
      </c>
      <c r="C2639" s="252" t="s">
        <v>5552</v>
      </c>
      <c r="D2639" s="257" t="s">
        <v>678</v>
      </c>
      <c r="E2639" s="42" t="s">
        <v>1760</v>
      </c>
      <c r="F2639" s="42" t="s">
        <v>1759</v>
      </c>
      <c r="G2639" s="42"/>
      <c r="H2639" s="307">
        <v>22072.64235871868</v>
      </c>
      <c r="I2639" s="315">
        <v>11667.730368508828</v>
      </c>
      <c r="J2639" s="105">
        <v>0</v>
      </c>
      <c r="K2639" s="42">
        <v>0</v>
      </c>
      <c r="L2639" s="50" t="s">
        <v>4489</v>
      </c>
      <c r="M2639" s="50" t="s">
        <v>5534</v>
      </c>
      <c r="N2639" s="50" t="s">
        <v>5532</v>
      </c>
      <c r="O2639" s="137" t="s">
        <v>2389</v>
      </c>
      <c r="P2639" s="42" t="s">
        <v>64</v>
      </c>
      <c r="Q2639" s="42" t="s">
        <v>65</v>
      </c>
      <c r="R2639" s="42">
        <v>2</v>
      </c>
      <c r="S2639" s="137" t="s">
        <v>2254</v>
      </c>
      <c r="T2639" s="62">
        <v>16867538196.9</v>
      </c>
      <c r="U2639" s="62">
        <v>14487907740.719999</v>
      </c>
      <c r="Z2639" s="42" t="s">
        <v>68</v>
      </c>
      <c r="AJ2639" s="42"/>
      <c r="AW2639" s="42" t="s">
        <v>2412</v>
      </c>
      <c r="AX2639" s="42"/>
      <c r="AY2639" s="42"/>
      <c r="AZ2639" s="42"/>
      <c r="BA2639" s="42"/>
      <c r="BB2639" s="42"/>
      <c r="BN2639" s="128" t="s">
        <v>4578</v>
      </c>
      <c r="BO2639" s="58" t="str">
        <f t="shared" si="41"/>
        <v>境内资产</v>
      </c>
      <c r="BP2639" s="58" t="str">
        <f>IF(M2639="",VLOOKUP(D2639,Sheet4!$A$1:$B$92,2,0),VLOOKUP(Q2639,Sheet4!$A$1:$B$92,2,0))</f>
        <v>保险资产管理产品</v>
      </c>
    </row>
    <row r="2640" spans="1:68" s="58" customFormat="1" ht="12.75" customHeight="1">
      <c r="A2640" s="137" t="s">
        <v>1761</v>
      </c>
      <c r="B2640" s="50" t="s">
        <v>1762</v>
      </c>
      <c r="C2640" s="252" t="s">
        <v>5552</v>
      </c>
      <c r="D2640" s="257" t="s">
        <v>678</v>
      </c>
      <c r="E2640" s="42" t="s">
        <v>1763</v>
      </c>
      <c r="F2640" s="42" t="s">
        <v>1762</v>
      </c>
      <c r="G2640" s="42"/>
      <c r="H2640" s="307">
        <v>3136.0159405066388</v>
      </c>
      <c r="I2640" s="315">
        <v>3691.2200560854212</v>
      </c>
      <c r="J2640" s="105">
        <v>0</v>
      </c>
      <c r="K2640" s="42">
        <v>0</v>
      </c>
      <c r="L2640" s="50" t="s">
        <v>4489</v>
      </c>
      <c r="M2640" s="50" t="s">
        <v>5534</v>
      </c>
      <c r="N2640" s="50" t="s">
        <v>5532</v>
      </c>
      <c r="O2640" s="137" t="s">
        <v>2389</v>
      </c>
      <c r="P2640" s="42" t="s">
        <v>64</v>
      </c>
      <c r="Q2640" s="42" t="s">
        <v>65</v>
      </c>
      <c r="R2640" s="42">
        <v>2</v>
      </c>
      <c r="S2640" s="137" t="s">
        <v>2254</v>
      </c>
      <c r="T2640" s="62">
        <v>16867538196.9</v>
      </c>
      <c r="U2640" s="62">
        <v>14487907740.719999</v>
      </c>
      <c r="Z2640" s="42" t="s">
        <v>68</v>
      </c>
      <c r="AJ2640" s="42"/>
      <c r="AW2640" s="42" t="s">
        <v>2412</v>
      </c>
      <c r="AX2640" s="42"/>
      <c r="AY2640" s="42"/>
      <c r="AZ2640" s="42"/>
      <c r="BA2640" s="42"/>
      <c r="BB2640" s="42"/>
      <c r="BN2640" s="128" t="s">
        <v>4578</v>
      </c>
      <c r="BO2640" s="58" t="str">
        <f t="shared" si="41"/>
        <v>境内资产</v>
      </c>
      <c r="BP2640" s="58" t="str">
        <f>IF(M2640="",VLOOKUP(D2640,Sheet4!$A$1:$B$92,2,0),VLOOKUP(Q2640,Sheet4!$A$1:$B$92,2,0))</f>
        <v>保险资产管理产品</v>
      </c>
    </row>
    <row r="2641" spans="1:68" s="58" customFormat="1" ht="12.75" customHeight="1">
      <c r="A2641" s="137" t="s">
        <v>1621</v>
      </c>
      <c r="B2641" s="50" t="s">
        <v>1622</v>
      </c>
      <c r="C2641" s="252" t="s">
        <v>5552</v>
      </c>
      <c r="D2641" s="257" t="s">
        <v>678</v>
      </c>
      <c r="E2641" s="42" t="s">
        <v>1623</v>
      </c>
      <c r="F2641" s="42" t="s">
        <v>1622</v>
      </c>
      <c r="G2641" s="42"/>
      <c r="H2641" s="307">
        <v>3238.9202376270005</v>
      </c>
      <c r="I2641" s="315">
        <v>3126.2944288291183</v>
      </c>
      <c r="J2641" s="105">
        <v>0</v>
      </c>
      <c r="K2641" s="42">
        <v>0</v>
      </c>
      <c r="L2641" s="50" t="s">
        <v>4489</v>
      </c>
      <c r="M2641" s="50" t="s">
        <v>5534</v>
      </c>
      <c r="N2641" s="50" t="s">
        <v>5532</v>
      </c>
      <c r="O2641" s="137" t="s">
        <v>2389</v>
      </c>
      <c r="P2641" s="42" t="s">
        <v>64</v>
      </c>
      <c r="Q2641" s="42" t="s">
        <v>65</v>
      </c>
      <c r="R2641" s="42">
        <v>2</v>
      </c>
      <c r="S2641" s="137" t="s">
        <v>2254</v>
      </c>
      <c r="T2641" s="62">
        <v>16867538196.9</v>
      </c>
      <c r="U2641" s="62">
        <v>14487907740.719999</v>
      </c>
      <c r="Z2641" s="42" t="s">
        <v>68</v>
      </c>
      <c r="AJ2641" s="42"/>
      <c r="AW2641" s="42" t="s">
        <v>2412</v>
      </c>
      <c r="AX2641" s="42"/>
      <c r="AY2641" s="42"/>
      <c r="AZ2641" s="42"/>
      <c r="BA2641" s="42"/>
      <c r="BB2641" s="42"/>
      <c r="BN2641" s="128" t="s">
        <v>4578</v>
      </c>
      <c r="BO2641" s="58" t="str">
        <f t="shared" si="41"/>
        <v>境内资产</v>
      </c>
      <c r="BP2641" s="58" t="str">
        <f>IF(M2641="",VLOOKUP(D2641,Sheet4!$A$1:$B$92,2,0),VLOOKUP(Q2641,Sheet4!$A$1:$B$92,2,0))</f>
        <v>保险资产管理产品</v>
      </c>
    </row>
    <row r="2642" spans="1:68" s="58" customFormat="1" ht="12.75" customHeight="1">
      <c r="A2642" s="137" t="s">
        <v>2035</v>
      </c>
      <c r="B2642" s="50" t="s">
        <v>2036</v>
      </c>
      <c r="C2642" s="252" t="s">
        <v>5552</v>
      </c>
      <c r="D2642" s="257" t="s">
        <v>678</v>
      </c>
      <c r="E2642" s="42" t="s">
        <v>4460</v>
      </c>
      <c r="F2642" s="42" t="s">
        <v>2036</v>
      </c>
      <c r="G2642" s="42"/>
      <c r="H2642" s="307">
        <v>34631.657685933045</v>
      </c>
      <c r="I2642" s="315">
        <v>27586.57598721208</v>
      </c>
      <c r="J2642" s="105">
        <v>0</v>
      </c>
      <c r="K2642" s="42">
        <v>0</v>
      </c>
      <c r="L2642" s="50" t="s">
        <v>4489</v>
      </c>
      <c r="M2642" s="50" t="s">
        <v>5534</v>
      </c>
      <c r="N2642" s="50" t="s">
        <v>5532</v>
      </c>
      <c r="O2642" s="137" t="s">
        <v>2389</v>
      </c>
      <c r="P2642" s="42" t="s">
        <v>64</v>
      </c>
      <c r="Q2642" s="42" t="s">
        <v>65</v>
      </c>
      <c r="R2642" s="42">
        <v>2</v>
      </c>
      <c r="S2642" s="137" t="s">
        <v>2254</v>
      </c>
      <c r="T2642" s="62">
        <v>16867538196.9</v>
      </c>
      <c r="U2642" s="62">
        <v>14487907740.719999</v>
      </c>
      <c r="Z2642" s="42" t="s">
        <v>68</v>
      </c>
      <c r="AJ2642" s="42"/>
      <c r="AW2642" s="42" t="s">
        <v>2412</v>
      </c>
      <c r="AX2642" s="42"/>
      <c r="AY2642" s="42"/>
      <c r="AZ2642" s="42"/>
      <c r="BA2642" s="42"/>
      <c r="BB2642" s="42"/>
      <c r="BN2642" s="128" t="s">
        <v>4578</v>
      </c>
      <c r="BO2642" s="58" t="str">
        <f t="shared" si="41"/>
        <v>境内资产</v>
      </c>
      <c r="BP2642" s="58" t="str">
        <f>IF(M2642="",VLOOKUP(D2642,Sheet4!$A$1:$B$92,2,0),VLOOKUP(Q2642,Sheet4!$A$1:$B$92,2,0))</f>
        <v>保险资产管理产品</v>
      </c>
    </row>
    <row r="2643" spans="1:68" s="58" customFormat="1" ht="12.75" customHeight="1">
      <c r="A2643" s="137" t="s">
        <v>1627</v>
      </c>
      <c r="B2643" s="50" t="s">
        <v>1628</v>
      </c>
      <c r="C2643" s="252" t="s">
        <v>5552</v>
      </c>
      <c r="D2643" s="257" t="s">
        <v>678</v>
      </c>
      <c r="E2643" s="42" t="s">
        <v>1629</v>
      </c>
      <c r="F2643" s="42" t="s">
        <v>1628</v>
      </c>
      <c r="G2643" s="42"/>
      <c r="H2643" s="307">
        <v>11424.25341177225</v>
      </c>
      <c r="I2643" s="315">
        <v>6172.7606744992991</v>
      </c>
      <c r="J2643" s="105">
        <v>0</v>
      </c>
      <c r="K2643" s="42">
        <v>0</v>
      </c>
      <c r="L2643" s="50" t="s">
        <v>4489</v>
      </c>
      <c r="M2643" s="50" t="s">
        <v>5534</v>
      </c>
      <c r="N2643" s="50" t="s">
        <v>5532</v>
      </c>
      <c r="O2643" s="137" t="s">
        <v>2389</v>
      </c>
      <c r="P2643" s="42" t="s">
        <v>64</v>
      </c>
      <c r="Q2643" s="42" t="s">
        <v>65</v>
      </c>
      <c r="R2643" s="42">
        <v>2</v>
      </c>
      <c r="S2643" s="137" t="s">
        <v>2254</v>
      </c>
      <c r="T2643" s="62">
        <v>16867538196.9</v>
      </c>
      <c r="U2643" s="62">
        <v>14487907740.719999</v>
      </c>
      <c r="Z2643" s="42" t="s">
        <v>68</v>
      </c>
      <c r="AJ2643" s="42"/>
      <c r="AW2643" s="42" t="s">
        <v>2412</v>
      </c>
      <c r="AX2643" s="42"/>
      <c r="AY2643" s="42"/>
      <c r="AZ2643" s="42"/>
      <c r="BA2643" s="42"/>
      <c r="BB2643" s="42"/>
      <c r="BN2643" s="128" t="s">
        <v>4578</v>
      </c>
      <c r="BO2643" s="58" t="str">
        <f t="shared" si="41"/>
        <v>境内资产</v>
      </c>
      <c r="BP2643" s="58" t="str">
        <f>IF(M2643="",VLOOKUP(D2643,Sheet4!$A$1:$B$92,2,0),VLOOKUP(Q2643,Sheet4!$A$1:$B$92,2,0))</f>
        <v>保险资产管理产品</v>
      </c>
    </row>
    <row r="2644" spans="1:68" s="58" customFormat="1" ht="12.75" customHeight="1">
      <c r="A2644" s="137" t="s">
        <v>1630</v>
      </c>
      <c r="B2644" s="50" t="s">
        <v>1631</v>
      </c>
      <c r="C2644" s="252" t="s">
        <v>5552</v>
      </c>
      <c r="D2644" s="257" t="s">
        <v>678</v>
      </c>
      <c r="E2644" s="42" t="s">
        <v>1632</v>
      </c>
      <c r="F2644" s="42" t="s">
        <v>1631</v>
      </c>
      <c r="G2644" s="42"/>
      <c r="H2644" s="307">
        <v>7021.0474070171986</v>
      </c>
      <c r="I2644" s="315">
        <v>4701.6584094585496</v>
      </c>
      <c r="J2644" s="105">
        <v>0</v>
      </c>
      <c r="K2644" s="42">
        <v>0</v>
      </c>
      <c r="L2644" s="50" t="s">
        <v>4489</v>
      </c>
      <c r="M2644" s="50" t="s">
        <v>5534</v>
      </c>
      <c r="N2644" s="50" t="s">
        <v>5532</v>
      </c>
      <c r="O2644" s="137" t="s">
        <v>2389</v>
      </c>
      <c r="P2644" s="42" t="s">
        <v>64</v>
      </c>
      <c r="Q2644" s="42" t="s">
        <v>65</v>
      </c>
      <c r="R2644" s="42">
        <v>2</v>
      </c>
      <c r="S2644" s="137" t="s">
        <v>2254</v>
      </c>
      <c r="T2644" s="62">
        <v>16867538196.9</v>
      </c>
      <c r="U2644" s="62">
        <v>14487907740.719999</v>
      </c>
      <c r="Z2644" s="42" t="s">
        <v>68</v>
      </c>
      <c r="AJ2644" s="42"/>
      <c r="AW2644" s="42" t="s">
        <v>2412</v>
      </c>
      <c r="AX2644" s="42"/>
      <c r="AY2644" s="42"/>
      <c r="AZ2644" s="42"/>
      <c r="BA2644" s="42"/>
      <c r="BB2644" s="42"/>
      <c r="BN2644" s="128" t="s">
        <v>4578</v>
      </c>
      <c r="BO2644" s="58" t="str">
        <f t="shared" si="41"/>
        <v>境内资产</v>
      </c>
      <c r="BP2644" s="58" t="str">
        <f>IF(M2644="",VLOOKUP(D2644,Sheet4!$A$1:$B$92,2,0),VLOOKUP(Q2644,Sheet4!$A$1:$B$92,2,0))</f>
        <v>保险资产管理产品</v>
      </c>
    </row>
    <row r="2645" spans="1:68" s="58" customFormat="1" ht="12.75" customHeight="1">
      <c r="A2645" s="137" t="s">
        <v>1633</v>
      </c>
      <c r="B2645" s="50" t="s">
        <v>1634</v>
      </c>
      <c r="C2645" s="252" t="s">
        <v>5552</v>
      </c>
      <c r="D2645" s="257" t="s">
        <v>678</v>
      </c>
      <c r="E2645" s="42" t="s">
        <v>1635</v>
      </c>
      <c r="F2645" s="42" t="s">
        <v>1634</v>
      </c>
      <c r="G2645" s="42"/>
      <c r="H2645" s="307">
        <v>21231.78150370394</v>
      </c>
      <c r="I2645" s="315">
        <v>9446.0355765965505</v>
      </c>
      <c r="J2645" s="105">
        <v>0</v>
      </c>
      <c r="K2645" s="42">
        <v>0</v>
      </c>
      <c r="L2645" s="50" t="s">
        <v>4489</v>
      </c>
      <c r="M2645" s="50" t="s">
        <v>5534</v>
      </c>
      <c r="N2645" s="50" t="s">
        <v>5532</v>
      </c>
      <c r="O2645" s="137" t="s">
        <v>2389</v>
      </c>
      <c r="P2645" s="42" t="s">
        <v>64</v>
      </c>
      <c r="Q2645" s="42" t="s">
        <v>65</v>
      </c>
      <c r="R2645" s="42">
        <v>2</v>
      </c>
      <c r="S2645" s="137" t="s">
        <v>2254</v>
      </c>
      <c r="T2645" s="62">
        <v>16867538196.9</v>
      </c>
      <c r="U2645" s="62">
        <v>14487907740.719999</v>
      </c>
      <c r="Z2645" s="42" t="s">
        <v>68</v>
      </c>
      <c r="AJ2645" s="42"/>
      <c r="AW2645" s="42" t="s">
        <v>2412</v>
      </c>
      <c r="AX2645" s="42"/>
      <c r="AY2645" s="42"/>
      <c r="AZ2645" s="42"/>
      <c r="BA2645" s="42"/>
      <c r="BB2645" s="42"/>
      <c r="BN2645" s="128" t="s">
        <v>4578</v>
      </c>
      <c r="BO2645" s="58" t="str">
        <f t="shared" si="41"/>
        <v>境内资产</v>
      </c>
      <c r="BP2645" s="58" t="str">
        <f>IF(M2645="",VLOOKUP(D2645,Sheet4!$A$1:$B$92,2,0),VLOOKUP(Q2645,Sheet4!$A$1:$B$92,2,0))</f>
        <v>保险资产管理产品</v>
      </c>
    </row>
    <row r="2646" spans="1:68" s="58" customFormat="1" ht="12.75" customHeight="1">
      <c r="A2646" s="137" t="s">
        <v>1764</v>
      </c>
      <c r="B2646" s="50" t="s">
        <v>1765</v>
      </c>
      <c r="C2646" s="252" t="s">
        <v>5552</v>
      </c>
      <c r="D2646" s="257" t="s">
        <v>678</v>
      </c>
      <c r="E2646" s="42" t="s">
        <v>1766</v>
      </c>
      <c r="F2646" s="42" t="s">
        <v>1765</v>
      </c>
      <c r="G2646" s="42"/>
      <c r="H2646" s="307">
        <v>8298.3282806146617</v>
      </c>
      <c r="I2646" s="315">
        <v>5785.6269235383415</v>
      </c>
      <c r="J2646" s="105">
        <v>0</v>
      </c>
      <c r="K2646" s="42">
        <v>0</v>
      </c>
      <c r="L2646" s="50" t="s">
        <v>4489</v>
      </c>
      <c r="M2646" s="50" t="s">
        <v>5534</v>
      </c>
      <c r="N2646" s="50" t="s">
        <v>5532</v>
      </c>
      <c r="O2646" s="137" t="s">
        <v>2389</v>
      </c>
      <c r="P2646" s="42" t="s">
        <v>64</v>
      </c>
      <c r="Q2646" s="42" t="s">
        <v>65</v>
      </c>
      <c r="R2646" s="42">
        <v>2</v>
      </c>
      <c r="S2646" s="137" t="s">
        <v>2254</v>
      </c>
      <c r="T2646" s="62">
        <v>16867538196.9</v>
      </c>
      <c r="U2646" s="62">
        <v>14487907740.719999</v>
      </c>
      <c r="Z2646" s="42" t="s">
        <v>68</v>
      </c>
      <c r="AJ2646" s="42"/>
      <c r="AW2646" s="42" t="s">
        <v>2412</v>
      </c>
      <c r="AX2646" s="42"/>
      <c r="AY2646" s="42"/>
      <c r="AZ2646" s="42"/>
      <c r="BA2646" s="42"/>
      <c r="BB2646" s="42"/>
      <c r="BN2646" s="128" t="s">
        <v>4578</v>
      </c>
      <c r="BO2646" s="58" t="str">
        <f t="shared" si="41"/>
        <v>境内资产</v>
      </c>
      <c r="BP2646" s="58" t="str">
        <f>IF(M2646="",VLOOKUP(D2646,Sheet4!$A$1:$B$92,2,0),VLOOKUP(Q2646,Sheet4!$A$1:$B$92,2,0))</f>
        <v>保险资产管理产品</v>
      </c>
    </row>
    <row r="2647" spans="1:68" s="58" customFormat="1" ht="12.75" customHeight="1">
      <c r="A2647" s="137" t="s">
        <v>1826</v>
      </c>
      <c r="B2647" s="50" t="s">
        <v>1827</v>
      </c>
      <c r="C2647" s="252" t="s">
        <v>5552</v>
      </c>
      <c r="D2647" s="257" t="s">
        <v>678</v>
      </c>
      <c r="E2647" s="42" t="s">
        <v>1828</v>
      </c>
      <c r="F2647" s="42" t="s">
        <v>1827</v>
      </c>
      <c r="G2647" s="42"/>
      <c r="H2647" s="307">
        <v>2679.7836008973527</v>
      </c>
      <c r="I2647" s="315">
        <v>1819.1303868923401</v>
      </c>
      <c r="J2647" s="105">
        <v>0</v>
      </c>
      <c r="K2647" s="42">
        <v>0</v>
      </c>
      <c r="L2647" s="50" t="s">
        <v>4489</v>
      </c>
      <c r="M2647" s="50" t="s">
        <v>5534</v>
      </c>
      <c r="N2647" s="50" t="s">
        <v>5532</v>
      </c>
      <c r="O2647" s="137" t="s">
        <v>2389</v>
      </c>
      <c r="P2647" s="42" t="s">
        <v>64</v>
      </c>
      <c r="Q2647" s="42" t="s">
        <v>65</v>
      </c>
      <c r="R2647" s="42">
        <v>2</v>
      </c>
      <c r="S2647" s="137" t="s">
        <v>2254</v>
      </c>
      <c r="T2647" s="62">
        <v>16867538196.9</v>
      </c>
      <c r="U2647" s="62">
        <v>14487907740.719999</v>
      </c>
      <c r="Z2647" s="42" t="s">
        <v>68</v>
      </c>
      <c r="AJ2647" s="42"/>
      <c r="AW2647" s="42" t="s">
        <v>2412</v>
      </c>
      <c r="AX2647" s="42"/>
      <c r="AY2647" s="42"/>
      <c r="AZ2647" s="42"/>
      <c r="BA2647" s="42"/>
      <c r="BB2647" s="42"/>
      <c r="BN2647" s="128" t="s">
        <v>4578</v>
      </c>
      <c r="BO2647" s="58" t="str">
        <f t="shared" si="41"/>
        <v>境内资产</v>
      </c>
      <c r="BP2647" s="58" t="str">
        <f>IF(M2647="",VLOOKUP(D2647,Sheet4!$A$1:$B$92,2,0),VLOOKUP(Q2647,Sheet4!$A$1:$B$92,2,0))</f>
        <v>保险资产管理产品</v>
      </c>
    </row>
    <row r="2648" spans="1:68" s="58" customFormat="1" ht="12.75" customHeight="1">
      <c r="A2648" s="137" t="s">
        <v>2245</v>
      </c>
      <c r="B2648" s="50" t="s">
        <v>2246</v>
      </c>
      <c r="C2648" s="252" t="s">
        <v>5552</v>
      </c>
      <c r="D2648" s="257" t="s">
        <v>678</v>
      </c>
      <c r="E2648" s="42" t="s">
        <v>2814</v>
      </c>
      <c r="F2648" s="42" t="s">
        <v>2246</v>
      </c>
      <c r="G2648" s="42"/>
      <c r="H2648" s="307">
        <v>13409.038756890261</v>
      </c>
      <c r="I2648" s="315">
        <v>5535.4327415872149</v>
      </c>
      <c r="J2648" s="105">
        <v>0</v>
      </c>
      <c r="K2648" s="42">
        <v>0</v>
      </c>
      <c r="L2648" s="50" t="s">
        <v>4489</v>
      </c>
      <c r="M2648" s="50" t="s">
        <v>5534</v>
      </c>
      <c r="N2648" s="50" t="s">
        <v>5532</v>
      </c>
      <c r="O2648" s="137" t="s">
        <v>2389</v>
      </c>
      <c r="P2648" s="42" t="s">
        <v>64</v>
      </c>
      <c r="Q2648" s="42" t="s">
        <v>65</v>
      </c>
      <c r="R2648" s="42">
        <v>2</v>
      </c>
      <c r="S2648" s="137" t="s">
        <v>2254</v>
      </c>
      <c r="T2648" s="62">
        <v>16867538196.9</v>
      </c>
      <c r="U2648" s="62">
        <v>14487907740.719999</v>
      </c>
      <c r="Z2648" s="42" t="s">
        <v>68</v>
      </c>
      <c r="AJ2648" s="42"/>
      <c r="AW2648" s="42" t="s">
        <v>2412</v>
      </c>
      <c r="AX2648" s="42"/>
      <c r="AY2648" s="42"/>
      <c r="AZ2648" s="42"/>
      <c r="BA2648" s="42"/>
      <c r="BB2648" s="42"/>
      <c r="BN2648" s="128" t="s">
        <v>4578</v>
      </c>
      <c r="BO2648" s="58" t="str">
        <f t="shared" si="41"/>
        <v>境内资产</v>
      </c>
      <c r="BP2648" s="58" t="str">
        <f>IF(M2648="",VLOOKUP(D2648,Sheet4!$A$1:$B$92,2,0),VLOOKUP(Q2648,Sheet4!$A$1:$B$92,2,0))</f>
        <v>保险资产管理产品</v>
      </c>
    </row>
    <row r="2649" spans="1:68" s="58" customFormat="1" ht="12.75" customHeight="1">
      <c r="A2649" s="137" t="s">
        <v>1639</v>
      </c>
      <c r="B2649" s="50" t="s">
        <v>1640</v>
      </c>
      <c r="C2649" s="252" t="s">
        <v>5552</v>
      </c>
      <c r="D2649" s="257" t="s">
        <v>678</v>
      </c>
      <c r="E2649" s="42" t="s">
        <v>1641</v>
      </c>
      <c r="F2649" s="42" t="s">
        <v>1640</v>
      </c>
      <c r="G2649" s="42"/>
      <c r="H2649" s="307">
        <v>4692.7653222874296</v>
      </c>
      <c r="I2649" s="315">
        <v>3203.8469398499929</v>
      </c>
      <c r="J2649" s="105">
        <v>0</v>
      </c>
      <c r="K2649" s="42">
        <v>0</v>
      </c>
      <c r="L2649" s="50" t="s">
        <v>4489</v>
      </c>
      <c r="M2649" s="50" t="s">
        <v>5534</v>
      </c>
      <c r="N2649" s="50" t="s">
        <v>5532</v>
      </c>
      <c r="O2649" s="137" t="s">
        <v>2389</v>
      </c>
      <c r="P2649" s="42" t="s">
        <v>64</v>
      </c>
      <c r="Q2649" s="42" t="s">
        <v>65</v>
      </c>
      <c r="R2649" s="42">
        <v>2</v>
      </c>
      <c r="S2649" s="137" t="s">
        <v>2254</v>
      </c>
      <c r="T2649" s="62">
        <v>16867538196.9</v>
      </c>
      <c r="U2649" s="62">
        <v>14487907740.719999</v>
      </c>
      <c r="Z2649" s="42" t="s">
        <v>68</v>
      </c>
      <c r="AJ2649" s="42"/>
      <c r="AW2649" s="42" t="s">
        <v>2412</v>
      </c>
      <c r="AX2649" s="42"/>
      <c r="AY2649" s="42"/>
      <c r="AZ2649" s="42"/>
      <c r="BA2649" s="42"/>
      <c r="BB2649" s="42"/>
      <c r="BN2649" s="128" t="s">
        <v>4578</v>
      </c>
      <c r="BO2649" s="58" t="str">
        <f t="shared" si="41"/>
        <v>境内资产</v>
      </c>
      <c r="BP2649" s="58" t="str">
        <f>IF(M2649="",VLOOKUP(D2649,Sheet4!$A$1:$B$92,2,0),VLOOKUP(Q2649,Sheet4!$A$1:$B$92,2,0))</f>
        <v>保险资产管理产品</v>
      </c>
    </row>
    <row r="2650" spans="1:68" s="58" customFormat="1" ht="12.75" customHeight="1">
      <c r="A2650" s="137" t="s">
        <v>1642</v>
      </c>
      <c r="B2650" s="50" t="s">
        <v>1643</v>
      </c>
      <c r="C2650" s="252" t="s">
        <v>5552</v>
      </c>
      <c r="D2650" s="257" t="s">
        <v>678</v>
      </c>
      <c r="E2650" s="42" t="s">
        <v>1644</v>
      </c>
      <c r="F2650" s="42" t="s">
        <v>1643</v>
      </c>
      <c r="G2650" s="42"/>
      <c r="H2650" s="307">
        <v>11192.713752742362</v>
      </c>
      <c r="I2650" s="315">
        <v>5467.1026913363912</v>
      </c>
      <c r="J2650" s="105">
        <v>0</v>
      </c>
      <c r="K2650" s="42">
        <v>0</v>
      </c>
      <c r="L2650" s="50" t="s">
        <v>4489</v>
      </c>
      <c r="M2650" s="50" t="s">
        <v>5534</v>
      </c>
      <c r="N2650" s="50" t="s">
        <v>5532</v>
      </c>
      <c r="O2650" s="137" t="s">
        <v>2389</v>
      </c>
      <c r="P2650" s="42" t="s">
        <v>64</v>
      </c>
      <c r="Q2650" s="42" t="s">
        <v>65</v>
      </c>
      <c r="R2650" s="42">
        <v>2</v>
      </c>
      <c r="S2650" s="137" t="s">
        <v>2254</v>
      </c>
      <c r="T2650" s="62">
        <v>16867538196.9</v>
      </c>
      <c r="U2650" s="62">
        <v>14487907740.719999</v>
      </c>
      <c r="Z2650" s="42" t="s">
        <v>68</v>
      </c>
      <c r="AJ2650" s="42"/>
      <c r="AW2650" s="42" t="s">
        <v>2412</v>
      </c>
      <c r="AX2650" s="42"/>
      <c r="AY2650" s="42"/>
      <c r="AZ2650" s="42"/>
      <c r="BA2650" s="42"/>
      <c r="BB2650" s="42"/>
      <c r="BN2650" s="128" t="s">
        <v>4578</v>
      </c>
      <c r="BO2650" s="58" t="str">
        <f t="shared" si="41"/>
        <v>境内资产</v>
      </c>
      <c r="BP2650" s="58" t="str">
        <f>IF(M2650="",VLOOKUP(D2650,Sheet4!$A$1:$B$92,2,0),VLOOKUP(Q2650,Sheet4!$A$1:$B$92,2,0))</f>
        <v>保险资产管理产品</v>
      </c>
    </row>
    <row r="2651" spans="1:68" s="58" customFormat="1" ht="12.75" customHeight="1">
      <c r="A2651" s="137" t="s">
        <v>2180</v>
      </c>
      <c r="B2651" s="50" t="s">
        <v>2347</v>
      </c>
      <c r="C2651" s="252" t="s">
        <v>5552</v>
      </c>
      <c r="D2651" s="257" t="s">
        <v>678</v>
      </c>
      <c r="E2651" s="42" t="s">
        <v>2815</v>
      </c>
      <c r="F2651" s="42" t="s">
        <v>2347</v>
      </c>
      <c r="G2651" s="42"/>
      <c r="H2651" s="307">
        <v>2084.9947673380316</v>
      </c>
      <c r="I2651" s="315">
        <v>1916.3554846856907</v>
      </c>
      <c r="J2651" s="105">
        <v>0</v>
      </c>
      <c r="K2651" s="42">
        <v>0</v>
      </c>
      <c r="L2651" s="50" t="s">
        <v>4489</v>
      </c>
      <c r="M2651" s="50" t="s">
        <v>5534</v>
      </c>
      <c r="N2651" s="50" t="s">
        <v>5532</v>
      </c>
      <c r="O2651" s="137" t="s">
        <v>2389</v>
      </c>
      <c r="P2651" s="42" t="s">
        <v>64</v>
      </c>
      <c r="Q2651" s="42" t="s">
        <v>65</v>
      </c>
      <c r="R2651" s="42">
        <v>2</v>
      </c>
      <c r="S2651" s="137" t="s">
        <v>2254</v>
      </c>
      <c r="T2651" s="62">
        <v>16867538196.9</v>
      </c>
      <c r="U2651" s="62">
        <v>14487907740.719999</v>
      </c>
      <c r="Z2651" s="42" t="s">
        <v>68</v>
      </c>
      <c r="AJ2651" s="42"/>
      <c r="AW2651" s="42" t="s">
        <v>2412</v>
      </c>
      <c r="AX2651" s="42"/>
      <c r="AY2651" s="42"/>
      <c r="AZ2651" s="42"/>
      <c r="BA2651" s="42"/>
      <c r="BB2651" s="42"/>
      <c r="BN2651" s="128" t="s">
        <v>4578</v>
      </c>
      <c r="BO2651" s="58" t="str">
        <f t="shared" si="41"/>
        <v>境内资产</v>
      </c>
      <c r="BP2651" s="58" t="str">
        <f>IF(M2651="",VLOOKUP(D2651,Sheet4!$A$1:$B$92,2,0),VLOOKUP(Q2651,Sheet4!$A$1:$B$92,2,0))</f>
        <v>保险资产管理产品</v>
      </c>
    </row>
    <row r="2652" spans="1:68" s="58" customFormat="1" ht="12.75" customHeight="1">
      <c r="A2652" s="137" t="s">
        <v>1767</v>
      </c>
      <c r="B2652" s="50" t="s">
        <v>1768</v>
      </c>
      <c r="C2652" s="252" t="s">
        <v>5552</v>
      </c>
      <c r="D2652" s="257" t="s">
        <v>678</v>
      </c>
      <c r="E2652" s="42" t="s">
        <v>1769</v>
      </c>
      <c r="F2652" s="42" t="s">
        <v>1768</v>
      </c>
      <c r="G2652" s="42"/>
      <c r="H2652" s="307">
        <v>5698.762122584073</v>
      </c>
      <c r="I2652" s="315">
        <v>3135.48694654472</v>
      </c>
      <c r="J2652" s="105">
        <v>0</v>
      </c>
      <c r="K2652" s="42">
        <v>0</v>
      </c>
      <c r="L2652" s="50" t="s">
        <v>4489</v>
      </c>
      <c r="M2652" s="50" t="s">
        <v>5534</v>
      </c>
      <c r="N2652" s="50" t="s">
        <v>5532</v>
      </c>
      <c r="O2652" s="137" t="s">
        <v>2389</v>
      </c>
      <c r="P2652" s="42" t="s">
        <v>64</v>
      </c>
      <c r="Q2652" s="42" t="s">
        <v>65</v>
      </c>
      <c r="R2652" s="42">
        <v>2</v>
      </c>
      <c r="S2652" s="137" t="s">
        <v>2254</v>
      </c>
      <c r="T2652" s="62">
        <v>16867538196.9</v>
      </c>
      <c r="U2652" s="62">
        <v>14487907740.719999</v>
      </c>
      <c r="Z2652" s="42" t="s">
        <v>68</v>
      </c>
      <c r="AJ2652" s="42"/>
      <c r="AW2652" s="42" t="s">
        <v>2412</v>
      </c>
      <c r="AX2652" s="42"/>
      <c r="AY2652" s="42"/>
      <c r="AZ2652" s="42"/>
      <c r="BA2652" s="42"/>
      <c r="BB2652" s="42"/>
      <c r="BN2652" s="128" t="s">
        <v>4578</v>
      </c>
      <c r="BO2652" s="58" t="str">
        <f t="shared" si="41"/>
        <v>境内资产</v>
      </c>
      <c r="BP2652" s="58" t="str">
        <f>IF(M2652="",VLOOKUP(D2652,Sheet4!$A$1:$B$92,2,0),VLOOKUP(Q2652,Sheet4!$A$1:$B$92,2,0))</f>
        <v>保险资产管理产品</v>
      </c>
    </row>
    <row r="2653" spans="1:68" s="58" customFormat="1" ht="12.75" customHeight="1">
      <c r="A2653" s="137" t="s">
        <v>1773</v>
      </c>
      <c r="B2653" s="50" t="s">
        <v>1774</v>
      </c>
      <c r="C2653" s="252" t="s">
        <v>5552</v>
      </c>
      <c r="D2653" s="257" t="s">
        <v>678</v>
      </c>
      <c r="E2653" s="42" t="s">
        <v>1775</v>
      </c>
      <c r="F2653" s="42" t="s">
        <v>1774</v>
      </c>
      <c r="G2653" s="42"/>
      <c r="H2653" s="307">
        <v>16541.86077158909</v>
      </c>
      <c r="I2653" s="315">
        <v>13130.628236630768</v>
      </c>
      <c r="J2653" s="105">
        <v>0</v>
      </c>
      <c r="K2653" s="42">
        <v>0</v>
      </c>
      <c r="L2653" s="50" t="s">
        <v>4489</v>
      </c>
      <c r="M2653" s="50" t="s">
        <v>5534</v>
      </c>
      <c r="N2653" s="50" t="s">
        <v>5532</v>
      </c>
      <c r="O2653" s="137" t="s">
        <v>2389</v>
      </c>
      <c r="P2653" s="42" t="s">
        <v>64</v>
      </c>
      <c r="Q2653" s="42" t="s">
        <v>65</v>
      </c>
      <c r="R2653" s="42">
        <v>2</v>
      </c>
      <c r="S2653" s="137" t="s">
        <v>2254</v>
      </c>
      <c r="T2653" s="62">
        <v>16867538196.9</v>
      </c>
      <c r="U2653" s="62">
        <v>14487907740.719999</v>
      </c>
      <c r="Z2653" s="42" t="s">
        <v>68</v>
      </c>
      <c r="AJ2653" s="42"/>
      <c r="AW2653" s="42" t="s">
        <v>2412</v>
      </c>
      <c r="AX2653" s="42"/>
      <c r="AY2653" s="42"/>
      <c r="AZ2653" s="42"/>
      <c r="BA2653" s="108"/>
      <c r="BB2653" s="42"/>
      <c r="BN2653" s="128" t="s">
        <v>4578</v>
      </c>
      <c r="BO2653" s="58" t="str">
        <f t="shared" si="41"/>
        <v>境内资产</v>
      </c>
      <c r="BP2653" s="58" t="str">
        <f>IF(M2653="",VLOOKUP(D2653,Sheet4!$A$1:$B$92,2,0),VLOOKUP(Q2653,Sheet4!$A$1:$B$92,2,0))</f>
        <v>保险资产管理产品</v>
      </c>
    </row>
    <row r="2654" spans="1:68" s="58" customFormat="1" ht="12.75" customHeight="1">
      <c r="A2654" s="137" t="s">
        <v>2043</v>
      </c>
      <c r="B2654" s="50" t="s">
        <v>2044</v>
      </c>
      <c r="C2654" s="252" t="s">
        <v>5552</v>
      </c>
      <c r="D2654" s="257" t="s">
        <v>678</v>
      </c>
      <c r="E2654" s="42" t="s">
        <v>4375</v>
      </c>
      <c r="F2654" s="42" t="s">
        <v>2044</v>
      </c>
      <c r="G2654" s="42"/>
      <c r="H2654" s="307">
        <v>32400.480926778833</v>
      </c>
      <c r="I2654" s="315">
        <v>16612.286835651288</v>
      </c>
      <c r="J2654" s="105">
        <v>0</v>
      </c>
      <c r="K2654" s="42">
        <v>0</v>
      </c>
      <c r="L2654" s="50" t="s">
        <v>4489</v>
      </c>
      <c r="M2654" s="50" t="s">
        <v>5534</v>
      </c>
      <c r="N2654" s="50" t="s">
        <v>5532</v>
      </c>
      <c r="O2654" s="137" t="s">
        <v>2389</v>
      </c>
      <c r="P2654" s="42" t="s">
        <v>64</v>
      </c>
      <c r="Q2654" s="42" t="s">
        <v>65</v>
      </c>
      <c r="R2654" s="42">
        <v>2</v>
      </c>
      <c r="S2654" s="137" t="s">
        <v>2254</v>
      </c>
      <c r="T2654" s="62">
        <v>16867538196.9</v>
      </c>
      <c r="U2654" s="62">
        <v>14487907740.719999</v>
      </c>
      <c r="Z2654" s="42" t="s">
        <v>68</v>
      </c>
      <c r="AJ2654" s="42"/>
      <c r="AW2654" s="42" t="s">
        <v>2412</v>
      </c>
      <c r="AX2654" s="42"/>
      <c r="AY2654" s="42"/>
      <c r="AZ2654" s="42"/>
      <c r="BA2654" s="108"/>
      <c r="BB2654" s="42"/>
      <c r="BN2654" s="128" t="s">
        <v>4578</v>
      </c>
      <c r="BO2654" s="58" t="str">
        <f t="shared" si="41"/>
        <v>境内资产</v>
      </c>
      <c r="BP2654" s="58" t="str">
        <f>IF(M2654="",VLOOKUP(D2654,Sheet4!$A$1:$B$92,2,0),VLOOKUP(Q2654,Sheet4!$A$1:$B$92,2,0))</f>
        <v>保险资产管理产品</v>
      </c>
    </row>
    <row r="2655" spans="1:68" s="58" customFormat="1" ht="12.75" customHeight="1">
      <c r="A2655" s="137" t="s">
        <v>1776</v>
      </c>
      <c r="B2655" s="50" t="s">
        <v>1777</v>
      </c>
      <c r="C2655" s="252" t="s">
        <v>5552</v>
      </c>
      <c r="D2655" s="257" t="s">
        <v>678</v>
      </c>
      <c r="E2655" s="42" t="s">
        <v>1778</v>
      </c>
      <c r="F2655" s="42" t="s">
        <v>1777</v>
      </c>
      <c r="G2655" s="42"/>
      <c r="H2655" s="307">
        <v>18110.277963586534</v>
      </c>
      <c r="I2655" s="315">
        <v>11551.35169688677</v>
      </c>
      <c r="J2655" s="105">
        <v>0</v>
      </c>
      <c r="K2655" s="42">
        <v>0</v>
      </c>
      <c r="L2655" s="50" t="s">
        <v>4489</v>
      </c>
      <c r="M2655" s="50" t="s">
        <v>5534</v>
      </c>
      <c r="N2655" s="50" t="s">
        <v>5532</v>
      </c>
      <c r="O2655" s="137" t="s">
        <v>2389</v>
      </c>
      <c r="P2655" s="42" t="s">
        <v>64</v>
      </c>
      <c r="Q2655" s="42" t="s">
        <v>65</v>
      </c>
      <c r="R2655" s="42">
        <v>2</v>
      </c>
      <c r="S2655" s="137" t="s">
        <v>2254</v>
      </c>
      <c r="T2655" s="62">
        <v>16867538196.9</v>
      </c>
      <c r="U2655" s="62">
        <v>14487907740.719999</v>
      </c>
      <c r="Z2655" s="42" t="s">
        <v>68</v>
      </c>
      <c r="AJ2655" s="42"/>
      <c r="AW2655" s="42" t="s">
        <v>2412</v>
      </c>
      <c r="AX2655" s="42"/>
      <c r="AY2655" s="42"/>
      <c r="AZ2655" s="42"/>
      <c r="BA2655" s="42"/>
      <c r="BB2655" s="42"/>
      <c r="BN2655" s="128" t="s">
        <v>4578</v>
      </c>
      <c r="BO2655" s="58" t="str">
        <f t="shared" si="41"/>
        <v>境内资产</v>
      </c>
      <c r="BP2655" s="58" t="str">
        <f>IF(M2655="",VLOOKUP(D2655,Sheet4!$A$1:$B$92,2,0),VLOOKUP(Q2655,Sheet4!$A$1:$B$92,2,0))</f>
        <v>保险资产管理产品</v>
      </c>
    </row>
    <row r="2656" spans="1:68" s="58" customFormat="1" ht="12.75" customHeight="1">
      <c r="A2656" s="137" t="s">
        <v>1832</v>
      </c>
      <c r="B2656" s="50" t="s">
        <v>1833</v>
      </c>
      <c r="C2656" s="252" t="s">
        <v>5552</v>
      </c>
      <c r="D2656" s="257" t="s">
        <v>678</v>
      </c>
      <c r="E2656" s="42" t="s">
        <v>1834</v>
      </c>
      <c r="F2656" s="42" t="s">
        <v>1833</v>
      </c>
      <c r="G2656" s="42"/>
      <c r="H2656" s="307">
        <v>11091.416399544054</v>
      </c>
      <c r="I2656" s="315">
        <v>5879.7678867235254</v>
      </c>
      <c r="J2656" s="105">
        <v>0</v>
      </c>
      <c r="K2656" s="42">
        <v>0</v>
      </c>
      <c r="L2656" s="50" t="s">
        <v>4489</v>
      </c>
      <c r="M2656" s="50" t="s">
        <v>5534</v>
      </c>
      <c r="N2656" s="50" t="s">
        <v>5532</v>
      </c>
      <c r="O2656" s="137" t="s">
        <v>2389</v>
      </c>
      <c r="P2656" s="42" t="s">
        <v>64</v>
      </c>
      <c r="Q2656" s="42" t="s">
        <v>65</v>
      </c>
      <c r="R2656" s="42">
        <v>2</v>
      </c>
      <c r="S2656" s="137" t="s">
        <v>2254</v>
      </c>
      <c r="T2656" s="62">
        <v>16867538196.9</v>
      </c>
      <c r="U2656" s="62">
        <v>14487907740.719999</v>
      </c>
      <c r="Z2656" s="42" t="s">
        <v>68</v>
      </c>
      <c r="AJ2656" s="42"/>
      <c r="AW2656" s="42" t="s">
        <v>2412</v>
      </c>
      <c r="AX2656" s="42"/>
      <c r="AY2656" s="42"/>
      <c r="AZ2656" s="42"/>
      <c r="BA2656" s="108"/>
      <c r="BB2656" s="42"/>
      <c r="BN2656" s="128" t="s">
        <v>4578</v>
      </c>
      <c r="BO2656" s="58" t="str">
        <f t="shared" si="41"/>
        <v>境内资产</v>
      </c>
      <c r="BP2656" s="58" t="str">
        <f>IF(M2656="",VLOOKUP(D2656,Sheet4!$A$1:$B$92,2,0),VLOOKUP(Q2656,Sheet4!$A$1:$B$92,2,0))</f>
        <v>保险资产管理产品</v>
      </c>
    </row>
    <row r="2657" spans="1:68" s="58" customFormat="1" ht="12.75" customHeight="1">
      <c r="A2657" s="137" t="s">
        <v>1779</v>
      </c>
      <c r="B2657" s="50" t="s">
        <v>1780</v>
      </c>
      <c r="C2657" s="252" t="s">
        <v>5552</v>
      </c>
      <c r="D2657" s="257" t="s">
        <v>678</v>
      </c>
      <c r="E2657" s="42" t="s">
        <v>1781</v>
      </c>
      <c r="F2657" s="42" t="s">
        <v>1780</v>
      </c>
      <c r="G2657" s="42"/>
      <c r="H2657" s="307">
        <v>7256.6992455246427</v>
      </c>
      <c r="I2657" s="315">
        <v>5079.6894718672502</v>
      </c>
      <c r="J2657" s="105">
        <v>0</v>
      </c>
      <c r="K2657" s="42">
        <v>0</v>
      </c>
      <c r="L2657" s="50" t="s">
        <v>4489</v>
      </c>
      <c r="M2657" s="50" t="s">
        <v>5534</v>
      </c>
      <c r="N2657" s="50" t="s">
        <v>5532</v>
      </c>
      <c r="O2657" s="137" t="s">
        <v>2389</v>
      </c>
      <c r="P2657" s="42" t="s">
        <v>64</v>
      </c>
      <c r="Q2657" s="42" t="s">
        <v>65</v>
      </c>
      <c r="R2657" s="42">
        <v>2</v>
      </c>
      <c r="S2657" s="137" t="s">
        <v>2254</v>
      </c>
      <c r="T2657" s="62">
        <v>16867538196.9</v>
      </c>
      <c r="U2657" s="62">
        <v>14487907740.719999</v>
      </c>
      <c r="Z2657" s="42" t="s">
        <v>68</v>
      </c>
      <c r="AJ2657" s="42"/>
      <c r="AW2657" s="42" t="s">
        <v>2412</v>
      </c>
      <c r="AX2657" s="42"/>
      <c r="AY2657" s="42"/>
      <c r="AZ2657" s="42"/>
      <c r="BA2657" s="108"/>
      <c r="BB2657" s="42"/>
      <c r="BN2657" s="128" t="s">
        <v>4578</v>
      </c>
      <c r="BO2657" s="58" t="str">
        <f t="shared" si="41"/>
        <v>境内资产</v>
      </c>
      <c r="BP2657" s="58" t="str">
        <f>IF(M2657="",VLOOKUP(D2657,Sheet4!$A$1:$B$92,2,0),VLOOKUP(Q2657,Sheet4!$A$1:$B$92,2,0))</f>
        <v>保险资产管理产品</v>
      </c>
    </row>
    <row r="2658" spans="1:68" s="58" customFormat="1" ht="12.75" customHeight="1">
      <c r="A2658" s="137" t="s">
        <v>2295</v>
      </c>
      <c r="B2658" s="50" t="s">
        <v>2348</v>
      </c>
      <c r="C2658" s="252" t="s">
        <v>1305</v>
      </c>
      <c r="D2658" s="252" t="s">
        <v>1318</v>
      </c>
      <c r="E2658" s="42" t="s">
        <v>2349</v>
      </c>
      <c r="F2658" s="42" t="s">
        <v>2348</v>
      </c>
      <c r="G2658" s="42"/>
      <c r="H2658" s="307">
        <v>25688013.024796169</v>
      </c>
      <c r="I2658" s="315">
        <v>25690271.888899673</v>
      </c>
      <c r="J2658" s="105">
        <v>0</v>
      </c>
      <c r="K2658" s="42">
        <v>0</v>
      </c>
      <c r="L2658" s="50" t="s">
        <v>4489</v>
      </c>
      <c r="M2658" s="50" t="s">
        <v>5534</v>
      </c>
      <c r="N2658" s="50" t="s">
        <v>5532</v>
      </c>
      <c r="O2658" s="137" t="s">
        <v>2389</v>
      </c>
      <c r="P2658" s="42" t="s">
        <v>64</v>
      </c>
      <c r="Q2658" s="42" t="s">
        <v>65</v>
      </c>
      <c r="R2658" s="42">
        <v>2</v>
      </c>
      <c r="S2658" s="137" t="s">
        <v>2254</v>
      </c>
      <c r="T2658" s="62">
        <v>16867538196.9</v>
      </c>
      <c r="U2658" s="62">
        <v>14487907740.719999</v>
      </c>
      <c r="Z2658" s="42" t="s">
        <v>68</v>
      </c>
      <c r="AJ2658" s="42"/>
      <c r="AW2658" s="42" t="s">
        <v>2412</v>
      </c>
      <c r="AX2658" s="42"/>
      <c r="AY2658" s="42"/>
      <c r="AZ2658" s="42"/>
      <c r="BA2658" s="108"/>
      <c r="BB2658" s="42"/>
      <c r="BN2658" s="128" t="s">
        <v>4578</v>
      </c>
      <c r="BO2658" s="58" t="str">
        <f t="shared" si="41"/>
        <v>境内资产</v>
      </c>
      <c r="BP2658" s="58" t="str">
        <f>IF(M2658="",VLOOKUP(D2658,Sheet4!$A$1:$B$92,2,0),VLOOKUP(Q2658,Sheet4!$A$1:$B$92,2,0))</f>
        <v>保险资产管理产品</v>
      </c>
    </row>
    <row r="2659" spans="1:68" s="58" customFormat="1" ht="12.75" customHeight="1">
      <c r="A2659" s="137" t="s">
        <v>2354</v>
      </c>
      <c r="B2659" s="50" t="s">
        <v>2350</v>
      </c>
      <c r="C2659" s="255" t="s">
        <v>71</v>
      </c>
      <c r="D2659" s="255" t="s">
        <v>72</v>
      </c>
      <c r="E2659" s="42" t="s">
        <v>4463</v>
      </c>
      <c r="F2659" s="42" t="s">
        <v>2350</v>
      </c>
      <c r="G2659" s="42"/>
      <c r="H2659" s="307">
        <v>30243233.569057263</v>
      </c>
      <c r="I2659" s="315">
        <v>30212541.938247841</v>
      </c>
      <c r="J2659" s="105">
        <v>436840.44901022519</v>
      </c>
      <c r="K2659" s="42">
        <v>0</v>
      </c>
      <c r="L2659" s="50" t="s">
        <v>4489</v>
      </c>
      <c r="M2659" s="50" t="s">
        <v>5534</v>
      </c>
      <c r="N2659" s="50" t="s">
        <v>5532</v>
      </c>
      <c r="O2659" s="137" t="s">
        <v>2389</v>
      </c>
      <c r="P2659" s="42" t="s">
        <v>64</v>
      </c>
      <c r="Q2659" s="42" t="s">
        <v>65</v>
      </c>
      <c r="R2659" s="42">
        <v>2</v>
      </c>
      <c r="S2659" s="137" t="s">
        <v>2254</v>
      </c>
      <c r="T2659" s="62">
        <v>16867538196.9</v>
      </c>
      <c r="U2659" s="62">
        <v>14487907740.719999</v>
      </c>
      <c r="Z2659" s="42" t="s">
        <v>68</v>
      </c>
      <c r="AJ2659" s="42"/>
      <c r="AW2659" s="42" t="s">
        <v>2412</v>
      </c>
      <c r="AX2659" s="42"/>
      <c r="AY2659" s="108">
        <v>3</v>
      </c>
      <c r="AZ2659" s="103" t="s">
        <v>74</v>
      </c>
      <c r="BA2659" s="67">
        <v>0.6482</v>
      </c>
      <c r="BB2659" s="50" t="s">
        <v>68</v>
      </c>
      <c r="BN2659" s="128" t="s">
        <v>4578</v>
      </c>
      <c r="BO2659" s="58" t="str">
        <f t="shared" si="41"/>
        <v>境内资产</v>
      </c>
      <c r="BP2659" s="58" t="str">
        <f>IF(M2659="",VLOOKUP(D2659,Sheet4!$A$1:$B$92,2,0),VLOOKUP(Q2659,Sheet4!$A$1:$B$92,2,0))</f>
        <v>保险资产管理产品</v>
      </c>
    </row>
    <row r="2660" spans="1:68" s="58" customFormat="1" ht="12.75" customHeight="1">
      <c r="A2660" s="137" t="s">
        <v>2255</v>
      </c>
      <c r="B2660" s="138" t="s">
        <v>2256</v>
      </c>
      <c r="C2660" s="250" t="s">
        <v>222</v>
      </c>
      <c r="D2660" s="256" t="s">
        <v>221</v>
      </c>
      <c r="E2660" s="42" t="s">
        <v>2307</v>
      </c>
      <c r="F2660" s="42" t="s">
        <v>2308</v>
      </c>
      <c r="G2660" s="42"/>
      <c r="H2660" s="307">
        <v>16559.955429789778</v>
      </c>
      <c r="I2660" s="315">
        <v>16559.955429789778</v>
      </c>
      <c r="J2660" s="105">
        <v>7.6942213724908983</v>
      </c>
      <c r="K2660" s="42">
        <v>0</v>
      </c>
      <c r="L2660" s="50" t="s">
        <v>4487</v>
      </c>
      <c r="M2660" s="50" t="s">
        <v>5534</v>
      </c>
      <c r="N2660" s="50" t="s">
        <v>2388</v>
      </c>
      <c r="O2660" s="137" t="s">
        <v>2389</v>
      </c>
      <c r="P2660" s="42" t="s">
        <v>64</v>
      </c>
      <c r="Q2660" s="42" t="s">
        <v>65</v>
      </c>
      <c r="R2660" s="42">
        <v>1</v>
      </c>
      <c r="S2660" s="137" t="s">
        <v>2254</v>
      </c>
      <c r="T2660" s="62">
        <v>1235528.9099999999</v>
      </c>
      <c r="U2660" s="62">
        <v>1148747.3500000001</v>
      </c>
      <c r="Z2660" s="42" t="s">
        <v>280</v>
      </c>
      <c r="AJ2660" s="42"/>
      <c r="AW2660" s="50" t="s">
        <v>2412</v>
      </c>
      <c r="AX2660" s="108">
        <v>0</v>
      </c>
      <c r="AY2660" s="42"/>
      <c r="AZ2660" s="42"/>
      <c r="BA2660" s="42"/>
      <c r="BB2660" s="42"/>
      <c r="BN2660" s="128" t="s">
        <v>4578</v>
      </c>
      <c r="BO2660" s="58" t="str">
        <f t="shared" si="41"/>
        <v>境内资产</v>
      </c>
      <c r="BP2660" s="58" t="str">
        <f>IF(M2660="",VLOOKUP(D2660,Sheet4!$A$1:$B$92,2,0),VLOOKUP(Q2660,Sheet4!$A$1:$B$92,2,0))</f>
        <v>保险资产管理产品</v>
      </c>
    </row>
    <row r="2661" spans="1:68" s="58" customFormat="1" ht="12.75" customHeight="1">
      <c r="A2661" s="138" t="s">
        <v>2385</v>
      </c>
      <c r="B2661" s="50" t="s">
        <v>2386</v>
      </c>
      <c r="C2661" s="252" t="s">
        <v>821</v>
      </c>
      <c r="D2661" s="274" t="s">
        <v>5615</v>
      </c>
      <c r="E2661" s="42" t="s">
        <v>4471</v>
      </c>
      <c r="F2661" s="42" t="s">
        <v>2385</v>
      </c>
      <c r="G2661" s="42"/>
      <c r="H2661" s="307">
        <v>182454.63361894063</v>
      </c>
      <c r="I2661" s="315">
        <v>182388.27021610027</v>
      </c>
      <c r="J2661" s="105">
        <v>869.70026212293453</v>
      </c>
      <c r="K2661" s="42">
        <v>0</v>
      </c>
      <c r="L2661" s="50" t="s">
        <v>4487</v>
      </c>
      <c r="M2661" s="50" t="s">
        <v>5534</v>
      </c>
      <c r="N2661" s="50" t="s">
        <v>2388</v>
      </c>
      <c r="O2661" s="137" t="s">
        <v>2389</v>
      </c>
      <c r="P2661" s="42" t="s">
        <v>64</v>
      </c>
      <c r="Q2661" s="42" t="s">
        <v>65</v>
      </c>
      <c r="R2661" s="42">
        <v>1</v>
      </c>
      <c r="S2661" s="137" t="s">
        <v>2254</v>
      </c>
      <c r="T2661" s="62">
        <v>1235528.9099999999</v>
      </c>
      <c r="U2661" s="62">
        <v>1148747.3500000001</v>
      </c>
      <c r="Z2661" s="42" t="s">
        <v>68</v>
      </c>
      <c r="AJ2661" s="42"/>
      <c r="AW2661" s="50" t="s">
        <v>2412</v>
      </c>
      <c r="AX2661" s="146">
        <v>0.12970000000000001</v>
      </c>
      <c r="AY2661" s="42"/>
      <c r="AZ2661" s="42"/>
      <c r="BA2661" s="42"/>
      <c r="BB2661" s="42"/>
      <c r="BN2661" s="128" t="s">
        <v>4578</v>
      </c>
      <c r="BO2661" s="58" t="str">
        <f t="shared" si="41"/>
        <v>境内资产</v>
      </c>
      <c r="BP2661" s="58" t="str">
        <f>IF(M2661="",VLOOKUP(D2661,Sheet4!$A$1:$B$92,2,0),VLOOKUP(Q2661,Sheet4!$A$1:$B$92,2,0))</f>
        <v>保险资产管理产品</v>
      </c>
    </row>
    <row r="2662" spans="1:68" s="58" customFormat="1" ht="12.75" customHeight="1">
      <c r="A2662" s="137" t="s">
        <v>2301</v>
      </c>
      <c r="B2662" s="50" t="s">
        <v>2262</v>
      </c>
      <c r="C2662" s="252" t="s">
        <v>821</v>
      </c>
      <c r="D2662" s="274" t="s">
        <v>5615</v>
      </c>
      <c r="E2662" s="42" t="s">
        <v>2367</v>
      </c>
      <c r="F2662" s="42" t="s">
        <v>2301</v>
      </c>
      <c r="G2662" s="42"/>
      <c r="H2662" s="307">
        <v>346663.80387598719</v>
      </c>
      <c r="I2662" s="315">
        <v>346663.45571605529</v>
      </c>
      <c r="J2662" s="105">
        <v>1502.20973773227</v>
      </c>
      <c r="K2662" s="42">
        <v>0</v>
      </c>
      <c r="L2662" s="50" t="s">
        <v>4487</v>
      </c>
      <c r="M2662" s="50" t="s">
        <v>5534</v>
      </c>
      <c r="N2662" s="50" t="s">
        <v>2388</v>
      </c>
      <c r="O2662" s="137" t="s">
        <v>2389</v>
      </c>
      <c r="P2662" s="42" t="s">
        <v>64</v>
      </c>
      <c r="Q2662" s="42" t="s">
        <v>65</v>
      </c>
      <c r="R2662" s="42">
        <v>1</v>
      </c>
      <c r="S2662" s="137" t="s">
        <v>2254</v>
      </c>
      <c r="T2662" s="62">
        <v>1235528.9099999999</v>
      </c>
      <c r="U2662" s="62">
        <v>1148747.3500000001</v>
      </c>
      <c r="Z2662" s="42" t="s">
        <v>68</v>
      </c>
      <c r="AJ2662" s="42"/>
      <c r="AW2662" s="50" t="s">
        <v>2412</v>
      </c>
      <c r="AX2662" s="146">
        <v>0.13489999999999999</v>
      </c>
      <c r="AY2662" s="42"/>
      <c r="AZ2662" s="42"/>
      <c r="BA2662" s="42"/>
      <c r="BB2662" s="42"/>
      <c r="BN2662" s="128" t="s">
        <v>4578</v>
      </c>
      <c r="BO2662" s="58" t="str">
        <f t="shared" si="41"/>
        <v>境内资产</v>
      </c>
      <c r="BP2662" s="58" t="str">
        <f>IF(M2662="",VLOOKUP(D2662,Sheet4!$A$1:$B$92,2,0),VLOOKUP(Q2662,Sheet4!$A$1:$B$92,2,0))</f>
        <v>保险资产管理产品</v>
      </c>
    </row>
    <row r="2663" spans="1:68" s="58" customFormat="1" ht="12.75" customHeight="1">
      <c r="A2663" s="138" t="s">
        <v>2305</v>
      </c>
      <c r="B2663" s="50" t="s">
        <v>2306</v>
      </c>
      <c r="C2663" s="252" t="s">
        <v>821</v>
      </c>
      <c r="D2663" s="274" t="s">
        <v>5615</v>
      </c>
      <c r="E2663" s="42" t="s">
        <v>2309</v>
      </c>
      <c r="F2663" s="42" t="s">
        <v>2305</v>
      </c>
      <c r="G2663" s="42"/>
      <c r="H2663" s="307">
        <v>328418.34051409311</v>
      </c>
      <c r="I2663" s="315">
        <v>328417.68090410164</v>
      </c>
      <c r="J2663" s="105">
        <v>1387.5674886720435</v>
      </c>
      <c r="K2663" s="42">
        <v>0</v>
      </c>
      <c r="L2663" s="50" t="s">
        <v>4487</v>
      </c>
      <c r="M2663" s="50" t="s">
        <v>5534</v>
      </c>
      <c r="N2663" s="50" t="s">
        <v>2388</v>
      </c>
      <c r="O2663" s="137" t="s">
        <v>2389</v>
      </c>
      <c r="P2663" s="42" t="s">
        <v>64</v>
      </c>
      <c r="Q2663" s="42" t="s">
        <v>65</v>
      </c>
      <c r="R2663" s="42">
        <v>1</v>
      </c>
      <c r="S2663" s="137" t="s">
        <v>2254</v>
      </c>
      <c r="T2663" s="62">
        <v>1235528.9099999999</v>
      </c>
      <c r="U2663" s="62">
        <v>1148747.3500000001</v>
      </c>
      <c r="Z2663" s="42" t="s">
        <v>68</v>
      </c>
      <c r="AJ2663" s="42"/>
      <c r="AW2663" s="50" t="s">
        <v>2412</v>
      </c>
      <c r="AX2663" s="146">
        <v>0.13389999999999999</v>
      </c>
      <c r="AY2663" s="42"/>
      <c r="AZ2663" s="42"/>
      <c r="BA2663" s="42"/>
      <c r="BB2663" s="42"/>
      <c r="BN2663" s="128" t="s">
        <v>4578</v>
      </c>
      <c r="BO2663" s="58" t="str">
        <f t="shared" si="41"/>
        <v>境内资产</v>
      </c>
      <c r="BP2663" s="58" t="str">
        <f>IF(M2663="",VLOOKUP(D2663,Sheet4!$A$1:$B$92,2,0),VLOOKUP(Q2663,Sheet4!$A$1:$B$92,2,0))</f>
        <v>保险资产管理产品</v>
      </c>
    </row>
    <row r="2664" spans="1:68" s="58" customFormat="1" ht="12.75" customHeight="1">
      <c r="A2664" s="137" t="s">
        <v>224</v>
      </c>
      <c r="B2664" s="137" t="s">
        <v>224</v>
      </c>
      <c r="C2664" s="250" t="s">
        <v>222</v>
      </c>
      <c r="D2664" s="250" t="s">
        <v>224</v>
      </c>
      <c r="E2664" s="42">
        <v>0</v>
      </c>
      <c r="F2664" s="50" t="s">
        <v>5354</v>
      </c>
      <c r="G2664" s="42"/>
      <c r="H2664" s="307">
        <v>479.99541017623926</v>
      </c>
      <c r="I2664" s="315">
        <v>479.99541017623926</v>
      </c>
      <c r="J2664" s="105">
        <v>0</v>
      </c>
      <c r="K2664" s="42">
        <v>0</v>
      </c>
      <c r="L2664" s="50" t="s">
        <v>4487</v>
      </c>
      <c r="M2664" s="50" t="s">
        <v>5534</v>
      </c>
      <c r="N2664" s="50" t="s">
        <v>2388</v>
      </c>
      <c r="O2664" s="137" t="s">
        <v>2389</v>
      </c>
      <c r="P2664" s="42" t="s">
        <v>64</v>
      </c>
      <c r="Q2664" s="42" t="s">
        <v>65</v>
      </c>
      <c r="R2664" s="42">
        <v>1</v>
      </c>
      <c r="S2664" s="137" t="s">
        <v>2254</v>
      </c>
      <c r="T2664" s="62">
        <v>1235528.9099999999</v>
      </c>
      <c r="U2664" s="62">
        <v>1148747.3500000001</v>
      </c>
      <c r="Z2664" s="42"/>
      <c r="AJ2664" s="42"/>
      <c r="AW2664" s="42" t="s">
        <v>2412</v>
      </c>
      <c r="AX2664" s="42"/>
      <c r="AY2664" s="42"/>
      <c r="AZ2664" s="42"/>
      <c r="BA2664" s="42"/>
      <c r="BB2664" s="42"/>
      <c r="BN2664" s="128" t="s">
        <v>4578</v>
      </c>
      <c r="BO2664" s="58" t="str">
        <f t="shared" si="41"/>
        <v>境内资产</v>
      </c>
      <c r="BP2664" s="58" t="str">
        <f>IF(M2664="",VLOOKUP(D2664,Sheet4!$A$1:$B$92,2,0),VLOOKUP(Q2664,Sheet4!$A$1:$B$92,2,0))</f>
        <v>保险资产管理产品</v>
      </c>
    </row>
    <row r="2665" spans="1:68" s="58" customFormat="1" ht="12.75" customHeight="1">
      <c r="A2665" s="138" t="s">
        <v>5387</v>
      </c>
      <c r="B2665" s="138" t="s">
        <v>5387</v>
      </c>
      <c r="C2665" s="250" t="s">
        <v>222</v>
      </c>
      <c r="D2665" s="256" t="s">
        <v>224</v>
      </c>
      <c r="E2665" s="42">
        <v>0</v>
      </c>
      <c r="F2665" s="59" t="s">
        <v>5354</v>
      </c>
      <c r="G2665" s="42"/>
      <c r="H2665" s="307">
        <v>64.096823663307973</v>
      </c>
      <c r="I2665" s="315">
        <v>64.096823663307973</v>
      </c>
      <c r="J2665" s="105">
        <v>0</v>
      </c>
      <c r="K2665" s="42">
        <v>0</v>
      </c>
      <c r="L2665" s="50" t="s">
        <v>4487</v>
      </c>
      <c r="M2665" s="50" t="s">
        <v>5534</v>
      </c>
      <c r="N2665" s="50" t="s">
        <v>2388</v>
      </c>
      <c r="O2665" s="137" t="s">
        <v>2389</v>
      </c>
      <c r="P2665" s="42" t="s">
        <v>64</v>
      </c>
      <c r="Q2665" s="42" t="s">
        <v>65</v>
      </c>
      <c r="R2665" s="42">
        <v>1</v>
      </c>
      <c r="S2665" s="137" t="s">
        <v>2254</v>
      </c>
      <c r="T2665" s="62">
        <v>1235528.9099999999</v>
      </c>
      <c r="U2665" s="62">
        <v>1148747.3500000001</v>
      </c>
      <c r="Z2665" s="42"/>
      <c r="AJ2665" s="42"/>
      <c r="AW2665" s="42" t="s">
        <v>2412</v>
      </c>
      <c r="AX2665" s="42"/>
      <c r="AY2665" s="42"/>
      <c r="AZ2665" s="42"/>
      <c r="BA2665" s="42"/>
      <c r="BB2665" s="42"/>
      <c r="BN2665" s="128" t="s">
        <v>4578</v>
      </c>
      <c r="BO2665" s="58" t="str">
        <f t="shared" si="41"/>
        <v>境内资产</v>
      </c>
      <c r="BP2665" s="58" t="str">
        <f>IF(M2665="",VLOOKUP(D2665,Sheet4!$A$1:$B$92,2,0),VLOOKUP(Q2665,Sheet4!$A$1:$B$92,2,0))</f>
        <v>保险资产管理产品</v>
      </c>
    </row>
    <row r="2666" spans="1:68" s="58" customFormat="1" ht="12.75" customHeight="1">
      <c r="A2666" s="137" t="s">
        <v>2263</v>
      </c>
      <c r="B2666" s="50" t="s">
        <v>2310</v>
      </c>
      <c r="C2666" s="252" t="s">
        <v>5552</v>
      </c>
      <c r="D2666" s="257" t="s">
        <v>672</v>
      </c>
      <c r="E2666" s="42" t="s">
        <v>4437</v>
      </c>
      <c r="F2666" s="42" t="s">
        <v>2310</v>
      </c>
      <c r="G2666" s="42"/>
      <c r="H2666" s="307">
        <v>3344.1595456403456</v>
      </c>
      <c r="I2666" s="315">
        <v>2169.2359809296363</v>
      </c>
      <c r="J2666" s="105">
        <v>0</v>
      </c>
      <c r="K2666" s="42">
        <v>0</v>
      </c>
      <c r="L2666" s="50" t="s">
        <v>4487</v>
      </c>
      <c r="M2666" s="50" t="s">
        <v>5534</v>
      </c>
      <c r="N2666" s="50" t="s">
        <v>2388</v>
      </c>
      <c r="O2666" s="137" t="s">
        <v>2389</v>
      </c>
      <c r="P2666" s="42" t="s">
        <v>64</v>
      </c>
      <c r="Q2666" s="42" t="s">
        <v>65</v>
      </c>
      <c r="R2666" s="42">
        <v>1</v>
      </c>
      <c r="S2666" s="137" t="s">
        <v>2254</v>
      </c>
      <c r="T2666" s="62">
        <v>1235528.9099999999</v>
      </c>
      <c r="U2666" s="62">
        <v>1148747.3500000001</v>
      </c>
      <c r="Z2666" s="42" t="s">
        <v>68</v>
      </c>
      <c r="AJ2666" s="42"/>
      <c r="AW2666" s="42" t="s">
        <v>2412</v>
      </c>
      <c r="AX2666" s="42"/>
      <c r="AY2666" s="42"/>
      <c r="AZ2666" s="42"/>
      <c r="BA2666" s="42"/>
      <c r="BB2666" s="42"/>
      <c r="BN2666" s="128" t="s">
        <v>4578</v>
      </c>
      <c r="BO2666" s="58" t="str">
        <f t="shared" si="41"/>
        <v>境内资产</v>
      </c>
      <c r="BP2666" s="58" t="str">
        <f>IF(M2666="",VLOOKUP(D2666,Sheet4!$A$1:$B$92,2,0),VLOOKUP(Q2666,Sheet4!$A$1:$B$92,2,0))</f>
        <v>保险资产管理产品</v>
      </c>
    </row>
    <row r="2667" spans="1:68" s="58" customFormat="1" ht="12.75" customHeight="1">
      <c r="A2667" s="137" t="s">
        <v>2264</v>
      </c>
      <c r="B2667" s="50" t="s">
        <v>2311</v>
      </c>
      <c r="C2667" s="252" t="s">
        <v>5552</v>
      </c>
      <c r="D2667" s="257" t="s">
        <v>672</v>
      </c>
      <c r="E2667" s="42" t="s">
        <v>4438</v>
      </c>
      <c r="F2667" s="42" t="s">
        <v>2311</v>
      </c>
      <c r="G2667" s="42"/>
      <c r="H2667" s="307">
        <v>4240.1051952362932</v>
      </c>
      <c r="I2667" s="315">
        <v>3636.8791592043603</v>
      </c>
      <c r="J2667" s="105">
        <v>0</v>
      </c>
      <c r="K2667" s="42">
        <v>0</v>
      </c>
      <c r="L2667" s="50" t="s">
        <v>4487</v>
      </c>
      <c r="M2667" s="50" t="s">
        <v>5534</v>
      </c>
      <c r="N2667" s="50" t="s">
        <v>2388</v>
      </c>
      <c r="O2667" s="137" t="s">
        <v>2389</v>
      </c>
      <c r="P2667" s="42" t="s">
        <v>64</v>
      </c>
      <c r="Q2667" s="42" t="s">
        <v>65</v>
      </c>
      <c r="R2667" s="42">
        <v>1</v>
      </c>
      <c r="S2667" s="137" t="s">
        <v>2254</v>
      </c>
      <c r="T2667" s="62">
        <v>1235528.9099999999</v>
      </c>
      <c r="U2667" s="62">
        <v>1148747.3500000001</v>
      </c>
      <c r="Z2667" s="42" t="s">
        <v>68</v>
      </c>
      <c r="AJ2667" s="42"/>
      <c r="AW2667" s="42" t="s">
        <v>2412</v>
      </c>
      <c r="AX2667" s="42"/>
      <c r="AY2667" s="42"/>
      <c r="AZ2667" s="42"/>
      <c r="BA2667" s="42"/>
      <c r="BB2667" s="42"/>
      <c r="BN2667" s="128" t="s">
        <v>4578</v>
      </c>
      <c r="BO2667" s="58" t="str">
        <f t="shared" si="41"/>
        <v>境内资产</v>
      </c>
      <c r="BP2667" s="58" t="str">
        <f>IF(M2667="",VLOOKUP(D2667,Sheet4!$A$1:$B$92,2,0),VLOOKUP(Q2667,Sheet4!$A$1:$B$92,2,0))</f>
        <v>保险资产管理产品</v>
      </c>
    </row>
    <row r="2668" spans="1:68" s="58" customFormat="1" ht="12.75" customHeight="1">
      <c r="A2668" s="137" t="s">
        <v>2265</v>
      </c>
      <c r="B2668" s="50" t="s">
        <v>2312</v>
      </c>
      <c r="C2668" s="252" t="s">
        <v>5552</v>
      </c>
      <c r="D2668" s="257" t="s">
        <v>672</v>
      </c>
      <c r="E2668" s="42" t="s">
        <v>4439</v>
      </c>
      <c r="F2668" s="42" t="s">
        <v>2312</v>
      </c>
      <c r="G2668" s="42"/>
      <c r="H2668" s="307">
        <v>9390.8706596060983</v>
      </c>
      <c r="I2668" s="315">
        <v>6042.4887670800072</v>
      </c>
      <c r="J2668" s="105">
        <v>0</v>
      </c>
      <c r="K2668" s="42">
        <v>0</v>
      </c>
      <c r="L2668" s="50" t="s">
        <v>4487</v>
      </c>
      <c r="M2668" s="50" t="s">
        <v>5534</v>
      </c>
      <c r="N2668" s="50" t="s">
        <v>2388</v>
      </c>
      <c r="O2668" s="137" t="s">
        <v>2389</v>
      </c>
      <c r="P2668" s="42" t="s">
        <v>64</v>
      </c>
      <c r="Q2668" s="42" t="s">
        <v>65</v>
      </c>
      <c r="R2668" s="42">
        <v>1</v>
      </c>
      <c r="S2668" s="137" t="s">
        <v>2254</v>
      </c>
      <c r="T2668" s="62">
        <v>1235528.9099999999</v>
      </c>
      <c r="U2668" s="62">
        <v>1148747.3500000001</v>
      </c>
      <c r="Z2668" s="42" t="s">
        <v>68</v>
      </c>
      <c r="AJ2668" s="42"/>
      <c r="AW2668" s="42" t="s">
        <v>2412</v>
      </c>
      <c r="AX2668" s="42"/>
      <c r="AY2668" s="42"/>
      <c r="AZ2668" s="42"/>
      <c r="BA2668" s="42"/>
      <c r="BB2668" s="42"/>
      <c r="BN2668" s="128" t="s">
        <v>4578</v>
      </c>
      <c r="BO2668" s="58" t="str">
        <f t="shared" si="41"/>
        <v>境内资产</v>
      </c>
      <c r="BP2668" s="58" t="str">
        <f>IF(M2668="",VLOOKUP(D2668,Sheet4!$A$1:$B$92,2,0),VLOOKUP(Q2668,Sheet4!$A$1:$B$92,2,0))</f>
        <v>保险资产管理产品</v>
      </c>
    </row>
    <row r="2669" spans="1:68" s="58" customFormat="1" ht="12.75" customHeight="1">
      <c r="A2669" s="137" t="s">
        <v>2117</v>
      </c>
      <c r="B2669" s="50" t="s">
        <v>2199</v>
      </c>
      <c r="C2669" s="252" t="s">
        <v>5552</v>
      </c>
      <c r="D2669" s="257" t="s">
        <v>672</v>
      </c>
      <c r="E2669" s="42" t="s">
        <v>3807</v>
      </c>
      <c r="F2669" s="42" t="s">
        <v>2199</v>
      </c>
      <c r="G2669" s="42"/>
      <c r="H2669" s="307">
        <v>4438.2982560784239</v>
      </c>
      <c r="I2669" s="315">
        <v>3691.5368201156361</v>
      </c>
      <c r="J2669" s="105">
        <v>0</v>
      </c>
      <c r="K2669" s="42">
        <v>0</v>
      </c>
      <c r="L2669" s="50" t="s">
        <v>4487</v>
      </c>
      <c r="M2669" s="50" t="s">
        <v>5534</v>
      </c>
      <c r="N2669" s="50" t="s">
        <v>2388</v>
      </c>
      <c r="O2669" s="137" t="s">
        <v>2389</v>
      </c>
      <c r="P2669" s="42" t="s">
        <v>64</v>
      </c>
      <c r="Q2669" s="42" t="s">
        <v>65</v>
      </c>
      <c r="R2669" s="42">
        <v>1</v>
      </c>
      <c r="S2669" s="137" t="s">
        <v>2254</v>
      </c>
      <c r="T2669" s="62">
        <v>1235528.9099999999</v>
      </c>
      <c r="U2669" s="62">
        <v>1148747.3500000001</v>
      </c>
      <c r="Z2669" s="42" t="s">
        <v>280</v>
      </c>
      <c r="AJ2669" s="42"/>
      <c r="AW2669" s="42" t="s">
        <v>2412</v>
      </c>
      <c r="AX2669" s="42"/>
      <c r="AY2669" s="42"/>
      <c r="AZ2669" s="42"/>
      <c r="BA2669" s="42"/>
      <c r="BB2669" s="42"/>
      <c r="BN2669" s="128" t="s">
        <v>4578</v>
      </c>
      <c r="BO2669" s="58" t="str">
        <f t="shared" si="41"/>
        <v>境内资产</v>
      </c>
      <c r="BP2669" s="58" t="str">
        <f>IF(M2669="",VLOOKUP(D2669,Sheet4!$A$1:$B$92,2,0),VLOOKUP(Q2669,Sheet4!$A$1:$B$92,2,0))</f>
        <v>保险资产管理产品</v>
      </c>
    </row>
    <row r="2670" spans="1:68" s="58" customFormat="1" ht="12.75" customHeight="1">
      <c r="A2670" s="137" t="s">
        <v>2266</v>
      </c>
      <c r="B2670" s="50" t="s">
        <v>2313</v>
      </c>
      <c r="C2670" s="252" t="s">
        <v>5552</v>
      </c>
      <c r="D2670" s="257" t="s">
        <v>672</v>
      </c>
      <c r="E2670" s="42" t="s">
        <v>2914</v>
      </c>
      <c r="F2670" s="42" t="s">
        <v>2313</v>
      </c>
      <c r="G2670" s="42"/>
      <c r="H2670" s="307">
        <v>6062.1849819701947</v>
      </c>
      <c r="I2670" s="315">
        <v>3991.5669712031049</v>
      </c>
      <c r="J2670" s="105">
        <v>0</v>
      </c>
      <c r="K2670" s="42">
        <v>0</v>
      </c>
      <c r="L2670" s="50" t="s">
        <v>4487</v>
      </c>
      <c r="M2670" s="50" t="s">
        <v>5534</v>
      </c>
      <c r="N2670" s="50" t="s">
        <v>2388</v>
      </c>
      <c r="O2670" s="137" t="s">
        <v>2389</v>
      </c>
      <c r="P2670" s="42" t="s">
        <v>64</v>
      </c>
      <c r="Q2670" s="42" t="s">
        <v>65</v>
      </c>
      <c r="R2670" s="42">
        <v>1</v>
      </c>
      <c r="S2670" s="137" t="s">
        <v>2254</v>
      </c>
      <c r="T2670" s="62">
        <v>1235528.9099999999</v>
      </c>
      <c r="U2670" s="62">
        <v>1148747.3500000001</v>
      </c>
      <c r="Z2670" s="42" t="s">
        <v>68</v>
      </c>
      <c r="AJ2670" s="42"/>
      <c r="AW2670" s="42" t="s">
        <v>2412</v>
      </c>
      <c r="AX2670" s="42"/>
      <c r="AY2670" s="42"/>
      <c r="AZ2670" s="42"/>
      <c r="BA2670" s="42"/>
      <c r="BB2670" s="42"/>
      <c r="BN2670" s="128" t="s">
        <v>4578</v>
      </c>
      <c r="BO2670" s="58" t="str">
        <f t="shared" si="41"/>
        <v>境内资产</v>
      </c>
      <c r="BP2670" s="58" t="str">
        <f>IF(M2670="",VLOOKUP(D2670,Sheet4!$A$1:$B$92,2,0),VLOOKUP(Q2670,Sheet4!$A$1:$B$92,2,0))</f>
        <v>保险资产管理产品</v>
      </c>
    </row>
    <row r="2671" spans="1:68" s="58" customFormat="1" ht="12.75" customHeight="1">
      <c r="A2671" s="137" t="s">
        <v>2267</v>
      </c>
      <c r="B2671" s="50" t="s">
        <v>2314</v>
      </c>
      <c r="C2671" s="252" t="s">
        <v>5552</v>
      </c>
      <c r="D2671" s="257" t="s">
        <v>672</v>
      </c>
      <c r="E2671" s="42" t="s">
        <v>3013</v>
      </c>
      <c r="F2671" s="42" t="s">
        <v>2314</v>
      </c>
      <c r="G2671" s="42"/>
      <c r="H2671" s="307">
        <v>12094.810744184273</v>
      </c>
      <c r="I2671" s="315">
        <v>7623.0138903552652</v>
      </c>
      <c r="J2671" s="105">
        <v>0</v>
      </c>
      <c r="K2671" s="42">
        <v>0</v>
      </c>
      <c r="L2671" s="50" t="s">
        <v>4487</v>
      </c>
      <c r="M2671" s="50" t="s">
        <v>5534</v>
      </c>
      <c r="N2671" s="50" t="s">
        <v>2388</v>
      </c>
      <c r="O2671" s="137" t="s">
        <v>2389</v>
      </c>
      <c r="P2671" s="42" t="s">
        <v>64</v>
      </c>
      <c r="Q2671" s="42" t="s">
        <v>65</v>
      </c>
      <c r="R2671" s="42">
        <v>1</v>
      </c>
      <c r="S2671" s="137" t="s">
        <v>2254</v>
      </c>
      <c r="T2671" s="62">
        <v>1235528.9099999999</v>
      </c>
      <c r="U2671" s="62">
        <v>1148747.3500000001</v>
      </c>
      <c r="Z2671" s="42" t="s">
        <v>68</v>
      </c>
      <c r="AJ2671" s="42"/>
      <c r="AW2671" s="42" t="s">
        <v>2412</v>
      </c>
      <c r="AX2671" s="42"/>
      <c r="AY2671" s="42"/>
      <c r="AZ2671" s="42"/>
      <c r="BA2671" s="42"/>
      <c r="BB2671" s="42"/>
      <c r="BN2671" s="128" t="s">
        <v>4578</v>
      </c>
      <c r="BO2671" s="58" t="str">
        <f t="shared" si="41"/>
        <v>境内资产</v>
      </c>
      <c r="BP2671" s="58" t="str">
        <f>IF(M2671="",VLOOKUP(D2671,Sheet4!$A$1:$B$92,2,0),VLOOKUP(Q2671,Sheet4!$A$1:$B$92,2,0))</f>
        <v>保险资产管理产品</v>
      </c>
    </row>
    <row r="2672" spans="1:68" s="58" customFormat="1" ht="12.75" customHeight="1">
      <c r="A2672" s="137" t="s">
        <v>2108</v>
      </c>
      <c r="B2672" s="50" t="s">
        <v>2315</v>
      </c>
      <c r="C2672" s="252" t="s">
        <v>5552</v>
      </c>
      <c r="D2672" s="257" t="s">
        <v>672</v>
      </c>
      <c r="E2672" s="42" t="s">
        <v>4359</v>
      </c>
      <c r="F2672" s="42" t="s">
        <v>2315</v>
      </c>
      <c r="G2672" s="42"/>
      <c r="H2672" s="307">
        <v>4645.8644310952159</v>
      </c>
      <c r="I2672" s="315">
        <v>4330.3504682257726</v>
      </c>
      <c r="J2672" s="105">
        <v>0</v>
      </c>
      <c r="K2672" s="42">
        <v>0</v>
      </c>
      <c r="L2672" s="50" t="s">
        <v>4487</v>
      </c>
      <c r="M2672" s="50" t="s">
        <v>5534</v>
      </c>
      <c r="N2672" s="50" t="s">
        <v>2388</v>
      </c>
      <c r="O2672" s="137" t="s">
        <v>2389</v>
      </c>
      <c r="P2672" s="42" t="s">
        <v>64</v>
      </c>
      <c r="Q2672" s="42" t="s">
        <v>65</v>
      </c>
      <c r="R2672" s="42">
        <v>1</v>
      </c>
      <c r="S2672" s="137" t="s">
        <v>2254</v>
      </c>
      <c r="T2672" s="62">
        <v>1235528.9099999999</v>
      </c>
      <c r="U2672" s="62">
        <v>1148747.3500000001</v>
      </c>
      <c r="Z2672" s="42" t="s">
        <v>68</v>
      </c>
      <c r="AJ2672" s="42"/>
      <c r="AW2672" s="42" t="s">
        <v>2412</v>
      </c>
      <c r="AX2672" s="42"/>
      <c r="AY2672" s="42"/>
      <c r="AZ2672" s="42"/>
      <c r="BA2672" s="42"/>
      <c r="BB2672" s="42"/>
      <c r="BN2672" s="128" t="s">
        <v>4578</v>
      </c>
      <c r="BO2672" s="58" t="str">
        <f t="shared" si="41"/>
        <v>境内资产</v>
      </c>
      <c r="BP2672" s="58" t="str">
        <f>IF(M2672="",VLOOKUP(D2672,Sheet4!$A$1:$B$92,2,0),VLOOKUP(Q2672,Sheet4!$A$1:$B$92,2,0))</f>
        <v>保险资产管理产品</v>
      </c>
    </row>
    <row r="2673" spans="1:68" s="58" customFormat="1" ht="12.75" customHeight="1">
      <c r="A2673" s="138" t="s">
        <v>1967</v>
      </c>
      <c r="B2673" s="50" t="s">
        <v>1968</v>
      </c>
      <c r="C2673" s="252" t="s">
        <v>5552</v>
      </c>
      <c r="D2673" s="257" t="s">
        <v>672</v>
      </c>
      <c r="E2673" s="42" t="s">
        <v>3077</v>
      </c>
      <c r="F2673" s="42" t="s">
        <v>1968</v>
      </c>
      <c r="G2673" s="42"/>
      <c r="H2673" s="307">
        <v>9070.5925508163782</v>
      </c>
      <c r="I2673" s="315">
        <v>9262.1854065146599</v>
      </c>
      <c r="J2673" s="105">
        <v>0</v>
      </c>
      <c r="K2673" s="42">
        <v>0</v>
      </c>
      <c r="L2673" s="50" t="s">
        <v>4487</v>
      </c>
      <c r="M2673" s="50" t="s">
        <v>5534</v>
      </c>
      <c r="N2673" s="50" t="s">
        <v>2388</v>
      </c>
      <c r="O2673" s="137" t="s">
        <v>2389</v>
      </c>
      <c r="P2673" s="42" t="s">
        <v>64</v>
      </c>
      <c r="Q2673" s="42" t="s">
        <v>65</v>
      </c>
      <c r="R2673" s="42">
        <v>1</v>
      </c>
      <c r="S2673" s="137" t="s">
        <v>2254</v>
      </c>
      <c r="T2673" s="62">
        <v>1235528.9099999999</v>
      </c>
      <c r="U2673" s="62">
        <v>1148747.3500000001</v>
      </c>
      <c r="Z2673" s="42" t="s">
        <v>280</v>
      </c>
      <c r="AJ2673" s="42"/>
      <c r="AW2673" s="42" t="s">
        <v>2412</v>
      </c>
      <c r="AX2673" s="42"/>
      <c r="AY2673" s="42"/>
      <c r="AZ2673" s="42"/>
      <c r="BA2673" s="42"/>
      <c r="BB2673" s="42"/>
      <c r="BN2673" s="128" t="s">
        <v>4578</v>
      </c>
      <c r="BO2673" s="58" t="str">
        <f t="shared" si="41"/>
        <v>境内资产</v>
      </c>
      <c r="BP2673" s="58" t="str">
        <f>IF(M2673="",VLOOKUP(D2673,Sheet4!$A$1:$B$92,2,0),VLOOKUP(Q2673,Sheet4!$A$1:$B$92,2,0))</f>
        <v>保险资产管理产品</v>
      </c>
    </row>
    <row r="2674" spans="1:68" s="58" customFormat="1" ht="12.75" customHeight="1">
      <c r="A2674" s="137" t="s">
        <v>2268</v>
      </c>
      <c r="B2674" s="50" t="s">
        <v>2316</v>
      </c>
      <c r="C2674" s="252" t="s">
        <v>5552</v>
      </c>
      <c r="D2674" s="257" t="s">
        <v>672</v>
      </c>
      <c r="E2674" s="42" t="s">
        <v>4440</v>
      </c>
      <c r="F2674" s="42" t="s">
        <v>2316</v>
      </c>
      <c r="G2674" s="42"/>
      <c r="H2674" s="307">
        <v>7986.3412941651331</v>
      </c>
      <c r="I2674" s="315">
        <v>5924.2107262901927</v>
      </c>
      <c r="J2674" s="105">
        <v>0</v>
      </c>
      <c r="K2674" s="42">
        <v>0</v>
      </c>
      <c r="L2674" s="50" t="s">
        <v>4487</v>
      </c>
      <c r="M2674" s="50" t="s">
        <v>5534</v>
      </c>
      <c r="N2674" s="50" t="s">
        <v>2388</v>
      </c>
      <c r="O2674" s="137" t="s">
        <v>2389</v>
      </c>
      <c r="P2674" s="42" t="s">
        <v>64</v>
      </c>
      <c r="Q2674" s="42" t="s">
        <v>65</v>
      </c>
      <c r="R2674" s="42">
        <v>1</v>
      </c>
      <c r="S2674" s="137" t="s">
        <v>2254</v>
      </c>
      <c r="T2674" s="62">
        <v>1235528.9099999999</v>
      </c>
      <c r="U2674" s="62">
        <v>1148747.3500000001</v>
      </c>
      <c r="Z2674" s="42" t="s">
        <v>68</v>
      </c>
      <c r="AJ2674" s="42"/>
      <c r="AW2674" s="42" t="s">
        <v>2412</v>
      </c>
      <c r="AX2674" s="42"/>
      <c r="AY2674" s="42"/>
      <c r="AZ2674" s="42"/>
      <c r="BA2674" s="42"/>
      <c r="BB2674" s="42"/>
      <c r="BN2674" s="128" t="s">
        <v>4578</v>
      </c>
      <c r="BO2674" s="58" t="str">
        <f t="shared" si="41"/>
        <v>境内资产</v>
      </c>
      <c r="BP2674" s="58" t="str">
        <f>IF(M2674="",VLOOKUP(D2674,Sheet4!$A$1:$B$92,2,0),VLOOKUP(Q2674,Sheet4!$A$1:$B$92,2,0))</f>
        <v>保险资产管理产品</v>
      </c>
    </row>
    <row r="2675" spans="1:68" s="58" customFormat="1" ht="12.75" customHeight="1">
      <c r="A2675" s="137" t="s">
        <v>2269</v>
      </c>
      <c r="B2675" s="50" t="s">
        <v>2317</v>
      </c>
      <c r="C2675" s="252" t="s">
        <v>5552</v>
      </c>
      <c r="D2675" s="257" t="s">
        <v>672</v>
      </c>
      <c r="E2675" s="42" t="s">
        <v>4441</v>
      </c>
      <c r="F2675" s="42" t="s">
        <v>2317</v>
      </c>
      <c r="G2675" s="42"/>
      <c r="H2675" s="307">
        <v>5579.646719810672</v>
      </c>
      <c r="I2675" s="315">
        <v>4651.0355420757805</v>
      </c>
      <c r="J2675" s="105">
        <v>0</v>
      </c>
      <c r="K2675" s="42">
        <v>0</v>
      </c>
      <c r="L2675" s="50" t="s">
        <v>4487</v>
      </c>
      <c r="M2675" s="50" t="s">
        <v>5534</v>
      </c>
      <c r="N2675" s="50" t="s">
        <v>2388</v>
      </c>
      <c r="O2675" s="137" t="s">
        <v>2389</v>
      </c>
      <c r="P2675" s="42" t="s">
        <v>64</v>
      </c>
      <c r="Q2675" s="42" t="s">
        <v>65</v>
      </c>
      <c r="R2675" s="42">
        <v>1</v>
      </c>
      <c r="S2675" s="137" t="s">
        <v>2254</v>
      </c>
      <c r="T2675" s="62">
        <v>1235528.9099999999</v>
      </c>
      <c r="U2675" s="62">
        <v>1148747.3500000001</v>
      </c>
      <c r="Z2675" s="42" t="s">
        <v>68</v>
      </c>
      <c r="AJ2675" s="42"/>
      <c r="AW2675" s="42" t="s">
        <v>2412</v>
      </c>
      <c r="AX2675" s="42"/>
      <c r="AY2675" s="42"/>
      <c r="AZ2675" s="42"/>
      <c r="BA2675" s="42"/>
      <c r="BB2675" s="42"/>
      <c r="BN2675" s="128" t="s">
        <v>4578</v>
      </c>
      <c r="BO2675" s="58" t="str">
        <f t="shared" si="41"/>
        <v>境内资产</v>
      </c>
      <c r="BP2675" s="58" t="str">
        <f>IF(M2675="",VLOOKUP(D2675,Sheet4!$A$1:$B$92,2,0),VLOOKUP(Q2675,Sheet4!$A$1:$B$92,2,0))</f>
        <v>保险资产管理产品</v>
      </c>
    </row>
    <row r="2676" spans="1:68" s="58" customFormat="1" ht="12.75" customHeight="1">
      <c r="A2676" s="138" t="s">
        <v>2270</v>
      </c>
      <c r="B2676" s="50" t="s">
        <v>2318</v>
      </c>
      <c r="C2676" s="252" t="s">
        <v>5552</v>
      </c>
      <c r="D2676" s="257" t="s">
        <v>672</v>
      </c>
      <c r="E2676" s="42" t="s">
        <v>4442</v>
      </c>
      <c r="F2676" s="42" t="s">
        <v>2318</v>
      </c>
      <c r="G2676" s="42"/>
      <c r="H2676" s="307">
        <v>1329.5691564010583</v>
      </c>
      <c r="I2676" s="315">
        <v>1474.1097901358366</v>
      </c>
      <c r="J2676" s="105">
        <v>0</v>
      </c>
      <c r="K2676" s="42">
        <v>0</v>
      </c>
      <c r="L2676" s="50" t="s">
        <v>4487</v>
      </c>
      <c r="M2676" s="50" t="s">
        <v>5534</v>
      </c>
      <c r="N2676" s="50" t="s">
        <v>2388</v>
      </c>
      <c r="O2676" s="137" t="s">
        <v>2389</v>
      </c>
      <c r="P2676" s="42" t="s">
        <v>64</v>
      </c>
      <c r="Q2676" s="42" t="s">
        <v>65</v>
      </c>
      <c r="R2676" s="42">
        <v>1</v>
      </c>
      <c r="S2676" s="137" t="s">
        <v>2254</v>
      </c>
      <c r="T2676" s="62">
        <v>1235528.9099999999</v>
      </c>
      <c r="U2676" s="62">
        <v>1148747.3500000001</v>
      </c>
      <c r="Z2676" s="42" t="s">
        <v>68</v>
      </c>
      <c r="AJ2676" s="42"/>
      <c r="AW2676" s="42" t="s">
        <v>2412</v>
      </c>
      <c r="AX2676" s="42"/>
      <c r="AY2676" s="42"/>
      <c r="AZ2676" s="42"/>
      <c r="BA2676" s="42"/>
      <c r="BB2676" s="42"/>
      <c r="BN2676" s="128" t="s">
        <v>4578</v>
      </c>
      <c r="BO2676" s="58" t="str">
        <f t="shared" si="41"/>
        <v>境内资产</v>
      </c>
      <c r="BP2676" s="58" t="str">
        <f>IF(M2676="",VLOOKUP(D2676,Sheet4!$A$1:$B$92,2,0),VLOOKUP(Q2676,Sheet4!$A$1:$B$92,2,0))</f>
        <v>保险资产管理产品</v>
      </c>
    </row>
    <row r="2677" spans="1:68" s="58" customFormat="1" ht="12.75" customHeight="1">
      <c r="A2677" s="137" t="s">
        <v>2271</v>
      </c>
      <c r="B2677" s="50" t="s">
        <v>2319</v>
      </c>
      <c r="C2677" s="252" t="s">
        <v>5552</v>
      </c>
      <c r="D2677" s="257" t="s">
        <v>672</v>
      </c>
      <c r="E2677" s="42" t="s">
        <v>4443</v>
      </c>
      <c r="F2677" s="42" t="s">
        <v>2319</v>
      </c>
      <c r="G2677" s="42"/>
      <c r="H2677" s="307">
        <v>6988.4889843720484</v>
      </c>
      <c r="I2677" s="315">
        <v>5665.5640594179304</v>
      </c>
      <c r="J2677" s="105">
        <v>0</v>
      </c>
      <c r="K2677" s="42">
        <v>0</v>
      </c>
      <c r="L2677" s="50" t="s">
        <v>4487</v>
      </c>
      <c r="M2677" s="50" t="s">
        <v>5534</v>
      </c>
      <c r="N2677" s="50" t="s">
        <v>2388</v>
      </c>
      <c r="O2677" s="137" t="s">
        <v>2389</v>
      </c>
      <c r="P2677" s="42" t="s">
        <v>64</v>
      </c>
      <c r="Q2677" s="42" t="s">
        <v>65</v>
      </c>
      <c r="R2677" s="42">
        <v>1</v>
      </c>
      <c r="S2677" s="137" t="s">
        <v>2254</v>
      </c>
      <c r="T2677" s="62">
        <v>1235528.9099999999</v>
      </c>
      <c r="U2677" s="62">
        <v>1148747.3500000001</v>
      </c>
      <c r="Z2677" s="42" t="s">
        <v>68</v>
      </c>
      <c r="AJ2677" s="42"/>
      <c r="AW2677" s="42" t="s">
        <v>2412</v>
      </c>
      <c r="AX2677" s="42"/>
      <c r="AY2677" s="42"/>
      <c r="AZ2677" s="42"/>
      <c r="BA2677" s="42"/>
      <c r="BB2677" s="42"/>
      <c r="BN2677" s="128" t="s">
        <v>4578</v>
      </c>
      <c r="BO2677" s="58" t="str">
        <f t="shared" si="41"/>
        <v>境内资产</v>
      </c>
      <c r="BP2677" s="58" t="str">
        <f>IF(M2677="",VLOOKUP(D2677,Sheet4!$A$1:$B$92,2,0),VLOOKUP(Q2677,Sheet4!$A$1:$B$92,2,0))</f>
        <v>保险资产管理产品</v>
      </c>
    </row>
    <row r="2678" spans="1:68" s="58" customFormat="1" ht="12.75" customHeight="1">
      <c r="A2678" s="137" t="s">
        <v>2272</v>
      </c>
      <c r="B2678" s="50" t="s">
        <v>2320</v>
      </c>
      <c r="C2678" s="252" t="s">
        <v>5552</v>
      </c>
      <c r="D2678" s="257" t="s">
        <v>672</v>
      </c>
      <c r="E2678" s="42" t="s">
        <v>4444</v>
      </c>
      <c r="F2678" s="42" t="s">
        <v>2320</v>
      </c>
      <c r="G2678" s="42"/>
      <c r="H2678" s="307">
        <v>8712.3805728328934</v>
      </c>
      <c r="I2678" s="315">
        <v>6925.7378548589968</v>
      </c>
      <c r="J2678" s="105">
        <v>0</v>
      </c>
      <c r="K2678" s="42">
        <v>0</v>
      </c>
      <c r="L2678" s="50" t="s">
        <v>4487</v>
      </c>
      <c r="M2678" s="50" t="s">
        <v>5534</v>
      </c>
      <c r="N2678" s="50" t="s">
        <v>2388</v>
      </c>
      <c r="O2678" s="137" t="s">
        <v>2389</v>
      </c>
      <c r="P2678" s="42" t="s">
        <v>64</v>
      </c>
      <c r="Q2678" s="42" t="s">
        <v>65</v>
      </c>
      <c r="R2678" s="42">
        <v>1</v>
      </c>
      <c r="S2678" s="137" t="s">
        <v>2254</v>
      </c>
      <c r="T2678" s="62">
        <v>1235528.9099999999</v>
      </c>
      <c r="U2678" s="62">
        <v>1148747.3500000001</v>
      </c>
      <c r="Z2678" s="42" t="s">
        <v>68</v>
      </c>
      <c r="AJ2678" s="42"/>
      <c r="AW2678" s="42" t="s">
        <v>2412</v>
      </c>
      <c r="AX2678" s="42"/>
      <c r="AY2678" s="42"/>
      <c r="AZ2678" s="42"/>
      <c r="BA2678" s="42"/>
      <c r="BB2678" s="42"/>
      <c r="BN2678" s="128" t="s">
        <v>4578</v>
      </c>
      <c r="BO2678" s="58" t="str">
        <f t="shared" si="41"/>
        <v>境内资产</v>
      </c>
      <c r="BP2678" s="58" t="str">
        <f>IF(M2678="",VLOOKUP(D2678,Sheet4!$A$1:$B$92,2,0),VLOOKUP(Q2678,Sheet4!$A$1:$B$92,2,0))</f>
        <v>保险资产管理产品</v>
      </c>
    </row>
    <row r="2679" spans="1:68" s="58" customFormat="1" ht="12.75" customHeight="1">
      <c r="A2679" s="138" t="s">
        <v>1556</v>
      </c>
      <c r="B2679" s="50" t="s">
        <v>1557</v>
      </c>
      <c r="C2679" s="252" t="s">
        <v>5552</v>
      </c>
      <c r="D2679" s="257" t="s">
        <v>672</v>
      </c>
      <c r="E2679" s="42" t="s">
        <v>1558</v>
      </c>
      <c r="F2679" s="42" t="s">
        <v>1557</v>
      </c>
      <c r="G2679" s="42"/>
      <c r="H2679" s="307">
        <v>7.8550003956359085</v>
      </c>
      <c r="I2679" s="315">
        <v>11.312260266227765</v>
      </c>
      <c r="J2679" s="105">
        <v>0</v>
      </c>
      <c r="K2679" s="42">
        <v>0</v>
      </c>
      <c r="L2679" s="50" t="s">
        <v>4487</v>
      </c>
      <c r="M2679" s="50" t="s">
        <v>5534</v>
      </c>
      <c r="N2679" s="50" t="s">
        <v>2388</v>
      </c>
      <c r="O2679" s="137" t="s">
        <v>2389</v>
      </c>
      <c r="P2679" s="42" t="s">
        <v>64</v>
      </c>
      <c r="Q2679" s="42" t="s">
        <v>65</v>
      </c>
      <c r="R2679" s="42">
        <v>1</v>
      </c>
      <c r="S2679" s="137" t="s">
        <v>2254</v>
      </c>
      <c r="T2679" s="62">
        <v>1235528.9099999999</v>
      </c>
      <c r="U2679" s="62">
        <v>1148747.3500000001</v>
      </c>
      <c r="Z2679" s="42" t="s">
        <v>68</v>
      </c>
      <c r="AJ2679" s="42"/>
      <c r="AW2679" s="42" t="s">
        <v>2412</v>
      </c>
      <c r="AX2679" s="42"/>
      <c r="AY2679" s="42"/>
      <c r="AZ2679" s="42"/>
      <c r="BA2679" s="42"/>
      <c r="BB2679" s="42"/>
      <c r="BN2679" s="128" t="s">
        <v>4578</v>
      </c>
      <c r="BO2679" s="58" t="str">
        <f t="shared" si="41"/>
        <v>境内资产</v>
      </c>
      <c r="BP2679" s="58" t="str">
        <f>IF(M2679="",VLOOKUP(D2679,Sheet4!$A$1:$B$92,2,0),VLOOKUP(Q2679,Sheet4!$A$1:$B$92,2,0))</f>
        <v>保险资产管理产品</v>
      </c>
    </row>
    <row r="2680" spans="1:68" s="58" customFormat="1" ht="12.75" customHeight="1">
      <c r="A2680" s="138" t="s">
        <v>2273</v>
      </c>
      <c r="B2680" s="50" t="s">
        <v>2321</v>
      </c>
      <c r="C2680" s="252" t="s">
        <v>5552</v>
      </c>
      <c r="D2680" s="257" t="s">
        <v>672</v>
      </c>
      <c r="E2680" s="42" t="s">
        <v>4445</v>
      </c>
      <c r="F2680" s="42" t="s">
        <v>2321</v>
      </c>
      <c r="G2680" s="42"/>
      <c r="H2680" s="307">
        <v>11680.615371676175</v>
      </c>
      <c r="I2680" s="315">
        <v>10792.593891027467</v>
      </c>
      <c r="J2680" s="105">
        <v>0</v>
      </c>
      <c r="K2680" s="42">
        <v>0</v>
      </c>
      <c r="L2680" s="50" t="s">
        <v>4487</v>
      </c>
      <c r="M2680" s="50" t="s">
        <v>5534</v>
      </c>
      <c r="N2680" s="50" t="s">
        <v>2388</v>
      </c>
      <c r="O2680" s="137" t="s">
        <v>2389</v>
      </c>
      <c r="P2680" s="42" t="s">
        <v>64</v>
      </c>
      <c r="Q2680" s="42" t="s">
        <v>65</v>
      </c>
      <c r="R2680" s="42">
        <v>1</v>
      </c>
      <c r="S2680" s="137" t="s">
        <v>2254</v>
      </c>
      <c r="T2680" s="62">
        <v>1235528.9099999999</v>
      </c>
      <c r="U2680" s="62">
        <v>1148747.3500000001</v>
      </c>
      <c r="Z2680" s="42" t="s">
        <v>68</v>
      </c>
      <c r="AJ2680" s="42"/>
      <c r="AW2680" s="42" t="s">
        <v>2412</v>
      </c>
      <c r="AX2680" s="42"/>
      <c r="AY2680" s="42"/>
      <c r="AZ2680" s="42"/>
      <c r="BA2680" s="42"/>
      <c r="BB2680" s="42"/>
      <c r="BN2680" s="128" t="s">
        <v>4578</v>
      </c>
      <c r="BO2680" s="58" t="str">
        <f t="shared" si="41"/>
        <v>境内资产</v>
      </c>
      <c r="BP2680" s="58" t="str">
        <f>IF(M2680="",VLOOKUP(D2680,Sheet4!$A$1:$B$92,2,0),VLOOKUP(Q2680,Sheet4!$A$1:$B$92,2,0))</f>
        <v>保险资产管理产品</v>
      </c>
    </row>
    <row r="2681" spans="1:68" s="58" customFormat="1" ht="12.75" customHeight="1">
      <c r="A2681" s="137" t="s">
        <v>2274</v>
      </c>
      <c r="B2681" s="50" t="s">
        <v>2322</v>
      </c>
      <c r="C2681" s="252" t="s">
        <v>5552</v>
      </c>
      <c r="D2681" s="257" t="s">
        <v>672</v>
      </c>
      <c r="E2681" s="42" t="s">
        <v>4446</v>
      </c>
      <c r="F2681" s="42" t="s">
        <v>2322</v>
      </c>
      <c r="G2681" s="42"/>
      <c r="H2681" s="307">
        <v>8646.3674463981479</v>
      </c>
      <c r="I2681" s="315">
        <v>7356.7131421299082</v>
      </c>
      <c r="J2681" s="105">
        <v>0</v>
      </c>
      <c r="K2681" s="42">
        <v>0</v>
      </c>
      <c r="L2681" s="50" t="s">
        <v>4487</v>
      </c>
      <c r="M2681" s="50" t="s">
        <v>5534</v>
      </c>
      <c r="N2681" s="50" t="s">
        <v>2388</v>
      </c>
      <c r="O2681" s="137" t="s">
        <v>2389</v>
      </c>
      <c r="P2681" s="42" t="s">
        <v>64</v>
      </c>
      <c r="Q2681" s="42" t="s">
        <v>65</v>
      </c>
      <c r="R2681" s="42">
        <v>1</v>
      </c>
      <c r="S2681" s="137" t="s">
        <v>2254</v>
      </c>
      <c r="T2681" s="62">
        <v>1235528.9099999999</v>
      </c>
      <c r="U2681" s="62">
        <v>1148747.3500000001</v>
      </c>
      <c r="Z2681" s="42" t="s">
        <v>68</v>
      </c>
      <c r="AJ2681" s="42"/>
      <c r="AW2681" s="42" t="s">
        <v>2412</v>
      </c>
      <c r="AX2681" s="42"/>
      <c r="AY2681" s="42"/>
      <c r="AZ2681" s="42"/>
      <c r="BA2681" s="42"/>
      <c r="BB2681" s="42"/>
      <c r="BN2681" s="128" t="s">
        <v>4578</v>
      </c>
      <c r="BO2681" s="58" t="str">
        <f t="shared" si="41"/>
        <v>境内资产</v>
      </c>
      <c r="BP2681" s="58" t="str">
        <f>IF(M2681="",VLOOKUP(D2681,Sheet4!$A$1:$B$92,2,0),VLOOKUP(Q2681,Sheet4!$A$1:$B$92,2,0))</f>
        <v>保险资产管理产品</v>
      </c>
    </row>
    <row r="2682" spans="1:68" s="58" customFormat="1" ht="12.75" customHeight="1">
      <c r="A2682" s="137" t="s">
        <v>2116</v>
      </c>
      <c r="B2682" s="50" t="s">
        <v>2323</v>
      </c>
      <c r="C2682" s="252" t="s">
        <v>5552</v>
      </c>
      <c r="D2682" s="257" t="s">
        <v>672</v>
      </c>
      <c r="E2682" s="42" t="s">
        <v>4361</v>
      </c>
      <c r="F2682" s="42" t="s">
        <v>2323</v>
      </c>
      <c r="G2682" s="42"/>
      <c r="H2682" s="307">
        <v>5205.0327818379164</v>
      </c>
      <c r="I2682" s="315">
        <v>3574.1736615951772</v>
      </c>
      <c r="J2682" s="105">
        <v>0</v>
      </c>
      <c r="K2682" s="42">
        <v>0</v>
      </c>
      <c r="L2682" s="50" t="s">
        <v>4487</v>
      </c>
      <c r="M2682" s="50" t="s">
        <v>5534</v>
      </c>
      <c r="N2682" s="50" t="s">
        <v>2388</v>
      </c>
      <c r="O2682" s="137" t="s">
        <v>2389</v>
      </c>
      <c r="P2682" s="42" t="s">
        <v>64</v>
      </c>
      <c r="Q2682" s="42" t="s">
        <v>65</v>
      </c>
      <c r="R2682" s="42">
        <v>1</v>
      </c>
      <c r="S2682" s="137" t="s">
        <v>2254</v>
      </c>
      <c r="T2682" s="62">
        <v>1235528.9099999999</v>
      </c>
      <c r="U2682" s="62">
        <v>1148747.3500000001</v>
      </c>
      <c r="Z2682" s="42" t="s">
        <v>68</v>
      </c>
      <c r="AJ2682" s="42"/>
      <c r="AW2682" s="42" t="s">
        <v>2412</v>
      </c>
      <c r="AX2682" s="42"/>
      <c r="AY2682" s="42"/>
      <c r="AZ2682" s="42"/>
      <c r="BA2682" s="42"/>
      <c r="BB2682" s="42"/>
      <c r="BN2682" s="128" t="s">
        <v>4578</v>
      </c>
      <c r="BO2682" s="58" t="str">
        <f t="shared" si="41"/>
        <v>境内资产</v>
      </c>
      <c r="BP2682" s="58" t="str">
        <f>IF(M2682="",VLOOKUP(D2682,Sheet4!$A$1:$B$92,2,0),VLOOKUP(Q2682,Sheet4!$A$1:$B$92,2,0))</f>
        <v>保险资产管理产品</v>
      </c>
    </row>
    <row r="2683" spans="1:68" s="58" customFormat="1" ht="12.75" customHeight="1">
      <c r="A2683" s="137" t="s">
        <v>2275</v>
      </c>
      <c r="B2683" s="50" t="s">
        <v>2324</v>
      </c>
      <c r="C2683" s="252" t="s">
        <v>5552</v>
      </c>
      <c r="D2683" s="257" t="s">
        <v>672</v>
      </c>
      <c r="E2683" s="42" t="s">
        <v>4447</v>
      </c>
      <c r="F2683" s="42" t="s">
        <v>2324</v>
      </c>
      <c r="G2683" s="42"/>
      <c r="H2683" s="307">
        <v>3356.8807935692321</v>
      </c>
      <c r="I2683" s="315">
        <v>2945.2353157932753</v>
      </c>
      <c r="J2683" s="105">
        <v>0</v>
      </c>
      <c r="K2683" s="42">
        <v>0</v>
      </c>
      <c r="L2683" s="50" t="s">
        <v>4487</v>
      </c>
      <c r="M2683" s="50" t="s">
        <v>5534</v>
      </c>
      <c r="N2683" s="50" t="s">
        <v>2388</v>
      </c>
      <c r="O2683" s="137" t="s">
        <v>2389</v>
      </c>
      <c r="P2683" s="42" t="s">
        <v>64</v>
      </c>
      <c r="Q2683" s="42" t="s">
        <v>65</v>
      </c>
      <c r="R2683" s="42">
        <v>1</v>
      </c>
      <c r="S2683" s="137" t="s">
        <v>2254</v>
      </c>
      <c r="T2683" s="62">
        <v>1235528.9099999999</v>
      </c>
      <c r="U2683" s="62">
        <v>1148747.3500000001</v>
      </c>
      <c r="Z2683" s="42" t="s">
        <v>68</v>
      </c>
      <c r="AJ2683" s="42"/>
      <c r="AW2683" s="42" t="s">
        <v>2412</v>
      </c>
      <c r="AX2683" s="42"/>
      <c r="AY2683" s="42"/>
      <c r="AZ2683" s="42"/>
      <c r="BA2683" s="42"/>
      <c r="BB2683" s="42"/>
      <c r="BN2683" s="128" t="s">
        <v>4578</v>
      </c>
      <c r="BO2683" s="58" t="str">
        <f t="shared" si="41"/>
        <v>境内资产</v>
      </c>
      <c r="BP2683" s="58" t="str">
        <f>IF(M2683="",VLOOKUP(D2683,Sheet4!$A$1:$B$92,2,0),VLOOKUP(Q2683,Sheet4!$A$1:$B$92,2,0))</f>
        <v>保险资产管理产品</v>
      </c>
    </row>
    <row r="2684" spans="1:68" s="58" customFormat="1" ht="12.75" customHeight="1">
      <c r="A2684" s="137" t="s">
        <v>2276</v>
      </c>
      <c r="B2684" s="50" t="s">
        <v>2325</v>
      </c>
      <c r="C2684" s="252" t="s">
        <v>5552</v>
      </c>
      <c r="D2684" s="257" t="s">
        <v>672</v>
      </c>
      <c r="E2684" s="42" t="s">
        <v>4448</v>
      </c>
      <c r="F2684" s="42" t="s">
        <v>2325</v>
      </c>
      <c r="G2684" s="42"/>
      <c r="H2684" s="307">
        <v>1076.5148335219974</v>
      </c>
      <c r="I2684" s="315">
        <v>626.93528585217973</v>
      </c>
      <c r="J2684" s="105">
        <v>0</v>
      </c>
      <c r="K2684" s="42">
        <v>0</v>
      </c>
      <c r="L2684" s="50" t="s">
        <v>4487</v>
      </c>
      <c r="M2684" s="50" t="s">
        <v>5534</v>
      </c>
      <c r="N2684" s="50" t="s">
        <v>2388</v>
      </c>
      <c r="O2684" s="137" t="s">
        <v>2389</v>
      </c>
      <c r="P2684" s="42" t="s">
        <v>64</v>
      </c>
      <c r="Q2684" s="42" t="s">
        <v>65</v>
      </c>
      <c r="R2684" s="42">
        <v>1</v>
      </c>
      <c r="S2684" s="137" t="s">
        <v>2254</v>
      </c>
      <c r="T2684" s="62">
        <v>1235528.9099999999</v>
      </c>
      <c r="U2684" s="62">
        <v>1148747.3500000001</v>
      </c>
      <c r="Z2684" s="42" t="s">
        <v>68</v>
      </c>
      <c r="AJ2684" s="42"/>
      <c r="AW2684" s="42" t="s">
        <v>2412</v>
      </c>
      <c r="AX2684" s="42"/>
      <c r="AY2684" s="42"/>
      <c r="AZ2684" s="42"/>
      <c r="BA2684" s="42"/>
      <c r="BB2684" s="42"/>
      <c r="BN2684" s="128" t="s">
        <v>4578</v>
      </c>
      <c r="BO2684" s="58" t="str">
        <f t="shared" si="41"/>
        <v>境内资产</v>
      </c>
      <c r="BP2684" s="58" t="str">
        <f>IF(M2684="",VLOOKUP(D2684,Sheet4!$A$1:$B$92,2,0),VLOOKUP(Q2684,Sheet4!$A$1:$B$92,2,0))</f>
        <v>保险资产管理产品</v>
      </c>
    </row>
    <row r="2685" spans="1:68" s="58" customFormat="1" ht="12.75" customHeight="1">
      <c r="A2685" s="137" t="s">
        <v>2277</v>
      </c>
      <c r="B2685" s="50" t="s">
        <v>2326</v>
      </c>
      <c r="C2685" s="252" t="s">
        <v>5552</v>
      </c>
      <c r="D2685" s="257" t="s">
        <v>672</v>
      </c>
      <c r="E2685" s="42" t="s">
        <v>3547</v>
      </c>
      <c r="F2685" s="42" t="s">
        <v>2326</v>
      </c>
      <c r="G2685" s="42"/>
      <c r="H2685" s="307">
        <v>2764.9394124174605</v>
      </c>
      <c r="I2685" s="315">
        <v>2661.2467950391442</v>
      </c>
      <c r="J2685" s="105">
        <v>0</v>
      </c>
      <c r="K2685" s="42">
        <v>0</v>
      </c>
      <c r="L2685" s="50" t="s">
        <v>4487</v>
      </c>
      <c r="M2685" s="50" t="s">
        <v>5534</v>
      </c>
      <c r="N2685" s="50" t="s">
        <v>2388</v>
      </c>
      <c r="O2685" s="137" t="s">
        <v>2389</v>
      </c>
      <c r="P2685" s="42" t="s">
        <v>64</v>
      </c>
      <c r="Q2685" s="42" t="s">
        <v>65</v>
      </c>
      <c r="R2685" s="42">
        <v>1</v>
      </c>
      <c r="S2685" s="137" t="s">
        <v>2254</v>
      </c>
      <c r="T2685" s="62">
        <v>1235528.9099999999</v>
      </c>
      <c r="U2685" s="62">
        <v>1148747.3500000001</v>
      </c>
      <c r="Z2685" s="42" t="s">
        <v>280</v>
      </c>
      <c r="AJ2685" s="42"/>
      <c r="AW2685" s="42" t="s">
        <v>2412</v>
      </c>
      <c r="AX2685" s="42"/>
      <c r="AY2685" s="42"/>
      <c r="AZ2685" s="42"/>
      <c r="BA2685" s="42"/>
      <c r="BB2685" s="42"/>
      <c r="BN2685" s="128" t="s">
        <v>4578</v>
      </c>
      <c r="BO2685" s="58" t="str">
        <f t="shared" si="41"/>
        <v>境内资产</v>
      </c>
      <c r="BP2685" s="58" t="str">
        <f>IF(M2685="",VLOOKUP(D2685,Sheet4!$A$1:$B$92,2,0),VLOOKUP(Q2685,Sheet4!$A$1:$B$92,2,0))</f>
        <v>保险资产管理产品</v>
      </c>
    </row>
    <row r="2686" spans="1:68" s="58" customFormat="1" ht="12.75" customHeight="1">
      <c r="A2686" s="137" t="s">
        <v>2106</v>
      </c>
      <c r="B2686" s="50" t="s">
        <v>2327</v>
      </c>
      <c r="C2686" s="252" t="s">
        <v>5552</v>
      </c>
      <c r="D2686" s="257" t="s">
        <v>672</v>
      </c>
      <c r="E2686" s="42" t="s">
        <v>4358</v>
      </c>
      <c r="F2686" s="42" t="s">
        <v>2327</v>
      </c>
      <c r="G2686" s="42"/>
      <c r="H2686" s="307">
        <v>5722.8855397345787</v>
      </c>
      <c r="I2686" s="315">
        <v>4997.5053966762307</v>
      </c>
      <c r="J2686" s="105">
        <v>0</v>
      </c>
      <c r="K2686" s="42">
        <v>0</v>
      </c>
      <c r="L2686" s="50" t="s">
        <v>4487</v>
      </c>
      <c r="M2686" s="50" t="s">
        <v>5534</v>
      </c>
      <c r="N2686" s="50" t="s">
        <v>2388</v>
      </c>
      <c r="O2686" s="137" t="s">
        <v>2389</v>
      </c>
      <c r="P2686" s="42" t="s">
        <v>64</v>
      </c>
      <c r="Q2686" s="42" t="s">
        <v>65</v>
      </c>
      <c r="R2686" s="42">
        <v>1</v>
      </c>
      <c r="S2686" s="137" t="s">
        <v>2254</v>
      </c>
      <c r="T2686" s="62">
        <v>1235528.9099999999</v>
      </c>
      <c r="U2686" s="62">
        <v>1148747.3500000001</v>
      </c>
      <c r="Z2686" s="42" t="s">
        <v>68</v>
      </c>
      <c r="AJ2686" s="42"/>
      <c r="AW2686" s="42" t="s">
        <v>2412</v>
      </c>
      <c r="AX2686" s="42"/>
      <c r="AY2686" s="42"/>
      <c r="AZ2686" s="42"/>
      <c r="BA2686" s="42"/>
      <c r="BB2686" s="42"/>
      <c r="BN2686" s="128" t="s">
        <v>4578</v>
      </c>
      <c r="BO2686" s="58" t="str">
        <f t="shared" si="41"/>
        <v>境内资产</v>
      </c>
      <c r="BP2686" s="58" t="str">
        <f>IF(M2686="",VLOOKUP(D2686,Sheet4!$A$1:$B$92,2,0),VLOOKUP(Q2686,Sheet4!$A$1:$B$92,2,0))</f>
        <v>保险资产管理产品</v>
      </c>
    </row>
    <row r="2687" spans="1:68" s="58" customFormat="1" ht="12.75" customHeight="1">
      <c r="A2687" s="137" t="s">
        <v>2278</v>
      </c>
      <c r="B2687" s="50" t="s">
        <v>2328</v>
      </c>
      <c r="C2687" s="252" t="s">
        <v>5552</v>
      </c>
      <c r="D2687" s="257" t="s">
        <v>672</v>
      </c>
      <c r="E2687" s="42" t="s">
        <v>4449</v>
      </c>
      <c r="F2687" s="42" t="s">
        <v>2328</v>
      </c>
      <c r="G2687" s="42"/>
      <c r="H2687" s="307">
        <v>9324.7693346014621</v>
      </c>
      <c r="I2687" s="315">
        <v>8968.8103976612219</v>
      </c>
      <c r="J2687" s="105">
        <v>0</v>
      </c>
      <c r="K2687" s="42">
        <v>0</v>
      </c>
      <c r="L2687" s="50" t="s">
        <v>4487</v>
      </c>
      <c r="M2687" s="50" t="s">
        <v>5534</v>
      </c>
      <c r="N2687" s="50" t="s">
        <v>2388</v>
      </c>
      <c r="O2687" s="137" t="s">
        <v>2389</v>
      </c>
      <c r="P2687" s="42" t="s">
        <v>64</v>
      </c>
      <c r="Q2687" s="42" t="s">
        <v>65</v>
      </c>
      <c r="R2687" s="42">
        <v>1</v>
      </c>
      <c r="S2687" s="137" t="s">
        <v>2254</v>
      </c>
      <c r="T2687" s="62">
        <v>1235528.9099999999</v>
      </c>
      <c r="U2687" s="62">
        <v>1148747.3500000001</v>
      </c>
      <c r="Z2687" s="42" t="s">
        <v>68</v>
      </c>
      <c r="AJ2687" s="42"/>
      <c r="AW2687" s="42" t="s">
        <v>2412</v>
      </c>
      <c r="AX2687" s="42"/>
      <c r="AY2687" s="42"/>
      <c r="AZ2687" s="42"/>
      <c r="BA2687" s="42"/>
      <c r="BB2687" s="42"/>
      <c r="BN2687" s="128" t="s">
        <v>4578</v>
      </c>
      <c r="BO2687" s="58" t="str">
        <f t="shared" si="41"/>
        <v>境内资产</v>
      </c>
      <c r="BP2687" s="58" t="str">
        <f>IF(M2687="",VLOOKUP(D2687,Sheet4!$A$1:$B$92,2,0),VLOOKUP(Q2687,Sheet4!$A$1:$B$92,2,0))</f>
        <v>保险资产管理产品</v>
      </c>
    </row>
    <row r="2688" spans="1:68" s="58" customFormat="1" ht="12.75" customHeight="1">
      <c r="A2688" s="137" t="s">
        <v>2279</v>
      </c>
      <c r="B2688" s="50" t="s">
        <v>2329</v>
      </c>
      <c r="C2688" s="252" t="s">
        <v>5552</v>
      </c>
      <c r="D2688" s="257" t="s">
        <v>672</v>
      </c>
      <c r="E2688" s="42" t="s">
        <v>4450</v>
      </c>
      <c r="F2688" s="42" t="s">
        <v>2329</v>
      </c>
      <c r="G2688" s="42"/>
      <c r="H2688" s="307">
        <v>2073.6552965620181</v>
      </c>
      <c r="I2688" s="315">
        <v>1601.608668463095</v>
      </c>
      <c r="J2688" s="105">
        <v>0</v>
      </c>
      <c r="K2688" s="42">
        <v>0</v>
      </c>
      <c r="L2688" s="50" t="s">
        <v>4487</v>
      </c>
      <c r="M2688" s="50" t="s">
        <v>5534</v>
      </c>
      <c r="N2688" s="50" t="s">
        <v>2388</v>
      </c>
      <c r="O2688" s="137" t="s">
        <v>2389</v>
      </c>
      <c r="P2688" s="42" t="s">
        <v>64</v>
      </c>
      <c r="Q2688" s="42" t="s">
        <v>65</v>
      </c>
      <c r="R2688" s="42">
        <v>1</v>
      </c>
      <c r="S2688" s="137" t="s">
        <v>2254</v>
      </c>
      <c r="T2688" s="62">
        <v>1235528.9099999999</v>
      </c>
      <c r="U2688" s="62">
        <v>1148747.3500000001</v>
      </c>
      <c r="Z2688" s="42" t="s">
        <v>68</v>
      </c>
      <c r="AJ2688" s="42"/>
      <c r="AW2688" s="42" t="s">
        <v>2412</v>
      </c>
      <c r="AX2688" s="42"/>
      <c r="AY2688" s="42"/>
      <c r="AZ2688" s="42"/>
      <c r="BA2688" s="42"/>
      <c r="BB2688" s="42"/>
      <c r="BN2688" s="128" t="s">
        <v>4578</v>
      </c>
      <c r="BO2688" s="58" t="str">
        <f t="shared" si="41"/>
        <v>境内资产</v>
      </c>
      <c r="BP2688" s="58" t="str">
        <f>IF(M2688="",VLOOKUP(D2688,Sheet4!$A$1:$B$92,2,0),VLOOKUP(Q2688,Sheet4!$A$1:$B$92,2,0))</f>
        <v>保险资产管理产品</v>
      </c>
    </row>
    <row r="2689" spans="1:68" s="58" customFormat="1" ht="12.75" customHeight="1">
      <c r="A2689" s="137" t="s">
        <v>2280</v>
      </c>
      <c r="B2689" s="50" t="s">
        <v>2330</v>
      </c>
      <c r="C2689" s="252" t="s">
        <v>5552</v>
      </c>
      <c r="D2689" s="257" t="s">
        <v>672</v>
      </c>
      <c r="E2689" s="42" t="s">
        <v>4451</v>
      </c>
      <c r="F2689" s="42" t="s">
        <v>2330</v>
      </c>
      <c r="G2689" s="42"/>
      <c r="H2689" s="307">
        <v>9805.8641434180372</v>
      </c>
      <c r="I2689" s="315">
        <v>5964.5327441833942</v>
      </c>
      <c r="J2689" s="105">
        <v>0</v>
      </c>
      <c r="K2689" s="42">
        <v>0</v>
      </c>
      <c r="L2689" s="50" t="s">
        <v>4487</v>
      </c>
      <c r="M2689" s="50" t="s">
        <v>5534</v>
      </c>
      <c r="N2689" s="50" t="s">
        <v>2388</v>
      </c>
      <c r="O2689" s="137" t="s">
        <v>2389</v>
      </c>
      <c r="P2689" s="42" t="s">
        <v>64</v>
      </c>
      <c r="Q2689" s="42" t="s">
        <v>65</v>
      </c>
      <c r="R2689" s="42">
        <v>1</v>
      </c>
      <c r="S2689" s="137" t="s">
        <v>2254</v>
      </c>
      <c r="T2689" s="62">
        <v>1235528.9099999999</v>
      </c>
      <c r="U2689" s="62">
        <v>1148747.3500000001</v>
      </c>
      <c r="Z2689" s="42" t="s">
        <v>68</v>
      </c>
      <c r="AJ2689" s="42"/>
      <c r="AW2689" s="42" t="s">
        <v>2412</v>
      </c>
      <c r="AX2689" s="42"/>
      <c r="AY2689" s="42"/>
      <c r="AZ2689" s="42"/>
      <c r="BA2689" s="42"/>
      <c r="BB2689" s="42"/>
      <c r="BN2689" s="128" t="s">
        <v>4578</v>
      </c>
      <c r="BO2689" s="58" t="str">
        <f t="shared" si="41"/>
        <v>境内资产</v>
      </c>
      <c r="BP2689" s="58" t="str">
        <f>IF(M2689="",VLOOKUP(D2689,Sheet4!$A$1:$B$92,2,0),VLOOKUP(Q2689,Sheet4!$A$1:$B$92,2,0))</f>
        <v>保险资产管理产品</v>
      </c>
    </row>
    <row r="2690" spans="1:68" s="58" customFormat="1" ht="12.75" customHeight="1">
      <c r="A2690" s="137" t="s">
        <v>2281</v>
      </c>
      <c r="B2690" s="50" t="s">
        <v>2331</v>
      </c>
      <c r="C2690" s="252" t="s">
        <v>5552</v>
      </c>
      <c r="D2690" s="257" t="s">
        <v>672</v>
      </c>
      <c r="E2690" s="42" t="s">
        <v>2546</v>
      </c>
      <c r="F2690" s="42" t="s">
        <v>2331</v>
      </c>
      <c r="G2690" s="42"/>
      <c r="H2690" s="307">
        <v>5379.8049624082341</v>
      </c>
      <c r="I2690" s="315">
        <v>6068.8986556506916</v>
      </c>
      <c r="J2690" s="105">
        <v>0</v>
      </c>
      <c r="K2690" s="42">
        <v>0</v>
      </c>
      <c r="L2690" s="50" t="s">
        <v>4487</v>
      </c>
      <c r="M2690" s="50" t="s">
        <v>5534</v>
      </c>
      <c r="N2690" s="50" t="s">
        <v>2388</v>
      </c>
      <c r="O2690" s="137" t="s">
        <v>2389</v>
      </c>
      <c r="P2690" s="42" t="s">
        <v>64</v>
      </c>
      <c r="Q2690" s="42" t="s">
        <v>65</v>
      </c>
      <c r="R2690" s="42">
        <v>1</v>
      </c>
      <c r="S2690" s="137" t="s">
        <v>2254</v>
      </c>
      <c r="T2690" s="62">
        <v>1235528.9099999999</v>
      </c>
      <c r="U2690" s="62">
        <v>1148747.3500000001</v>
      </c>
      <c r="Z2690" s="42" t="s">
        <v>68</v>
      </c>
      <c r="AJ2690" s="42"/>
      <c r="AW2690" s="42" t="s">
        <v>2412</v>
      </c>
      <c r="AX2690" s="42"/>
      <c r="AY2690" s="42"/>
      <c r="AZ2690" s="42"/>
      <c r="BA2690" s="42"/>
      <c r="BB2690" s="42"/>
      <c r="BN2690" s="128" t="s">
        <v>4578</v>
      </c>
      <c r="BO2690" s="58" t="str">
        <f t="shared" si="41"/>
        <v>境内资产</v>
      </c>
      <c r="BP2690" s="58" t="str">
        <f>IF(M2690="",VLOOKUP(D2690,Sheet4!$A$1:$B$92,2,0),VLOOKUP(Q2690,Sheet4!$A$1:$B$92,2,0))</f>
        <v>保险资产管理产品</v>
      </c>
    </row>
    <row r="2691" spans="1:68" s="58" customFormat="1" ht="12.75" customHeight="1">
      <c r="A2691" s="137" t="s">
        <v>2102</v>
      </c>
      <c r="B2691" s="50" t="s">
        <v>2332</v>
      </c>
      <c r="C2691" s="252" t="s">
        <v>5552</v>
      </c>
      <c r="D2691" s="257" t="s">
        <v>672</v>
      </c>
      <c r="E2691" s="42" t="s">
        <v>3651</v>
      </c>
      <c r="F2691" s="42" t="s">
        <v>2332</v>
      </c>
      <c r="G2691" s="42"/>
      <c r="H2691" s="307">
        <v>2881.2122767838027</v>
      </c>
      <c r="I2691" s="315">
        <v>2893.2852998903682</v>
      </c>
      <c r="J2691" s="105">
        <v>0</v>
      </c>
      <c r="K2691" s="42">
        <v>0</v>
      </c>
      <c r="L2691" s="50" t="s">
        <v>4487</v>
      </c>
      <c r="M2691" s="50" t="s">
        <v>5534</v>
      </c>
      <c r="N2691" s="50" t="s">
        <v>2388</v>
      </c>
      <c r="O2691" s="137" t="s">
        <v>2389</v>
      </c>
      <c r="P2691" s="42" t="s">
        <v>64</v>
      </c>
      <c r="Q2691" s="42" t="s">
        <v>65</v>
      </c>
      <c r="R2691" s="42">
        <v>1</v>
      </c>
      <c r="S2691" s="137" t="s">
        <v>2254</v>
      </c>
      <c r="T2691" s="62">
        <v>1235528.9099999999</v>
      </c>
      <c r="U2691" s="62">
        <v>1148747.3500000001</v>
      </c>
      <c r="Z2691" s="42" t="s">
        <v>280</v>
      </c>
      <c r="AJ2691" s="42"/>
      <c r="AW2691" s="42" t="s">
        <v>2412</v>
      </c>
      <c r="AX2691" s="42"/>
      <c r="AY2691" s="42"/>
      <c r="AZ2691" s="42"/>
      <c r="BA2691" s="42"/>
      <c r="BB2691" s="42"/>
      <c r="BN2691" s="128" t="s">
        <v>4578</v>
      </c>
      <c r="BO2691" s="58" t="str">
        <f t="shared" ref="BO2691:BO2754" si="42">IF(LEFT(D2691,2)="境外","境外资产","境内资产")</f>
        <v>境内资产</v>
      </c>
      <c r="BP2691" s="58" t="str">
        <f>IF(M2691="",VLOOKUP(D2691,Sheet4!$A$1:$B$92,2,0),VLOOKUP(Q2691,Sheet4!$A$1:$B$92,2,0))</f>
        <v>保险资产管理产品</v>
      </c>
    </row>
    <row r="2692" spans="1:68" s="58" customFormat="1" ht="12.75" customHeight="1">
      <c r="A2692" s="137" t="s">
        <v>2282</v>
      </c>
      <c r="B2692" s="50" t="s">
        <v>2333</v>
      </c>
      <c r="C2692" s="252" t="s">
        <v>5552</v>
      </c>
      <c r="D2692" s="257" t="s">
        <v>672</v>
      </c>
      <c r="E2692" s="42" t="s">
        <v>3677</v>
      </c>
      <c r="F2692" s="42" t="s">
        <v>2333</v>
      </c>
      <c r="G2692" s="42"/>
      <c r="H2692" s="307">
        <v>14457.218342511433</v>
      </c>
      <c r="I2692" s="315">
        <v>12081.886752666509</v>
      </c>
      <c r="J2692" s="105">
        <v>0</v>
      </c>
      <c r="K2692" s="42">
        <v>0</v>
      </c>
      <c r="L2692" s="50" t="s">
        <v>4487</v>
      </c>
      <c r="M2692" s="50" t="s">
        <v>5534</v>
      </c>
      <c r="N2692" s="50" t="s">
        <v>2388</v>
      </c>
      <c r="O2692" s="137" t="s">
        <v>2389</v>
      </c>
      <c r="P2692" s="42" t="s">
        <v>64</v>
      </c>
      <c r="Q2692" s="42" t="s">
        <v>65</v>
      </c>
      <c r="R2692" s="42">
        <v>1</v>
      </c>
      <c r="S2692" s="137" t="s">
        <v>2254</v>
      </c>
      <c r="T2692" s="62">
        <v>1235528.9099999999</v>
      </c>
      <c r="U2692" s="62">
        <v>1148747.3500000001</v>
      </c>
      <c r="Z2692" s="42" t="s">
        <v>280</v>
      </c>
      <c r="AJ2692" s="42"/>
      <c r="AW2692" s="42" t="s">
        <v>2412</v>
      </c>
      <c r="AX2692" s="42"/>
      <c r="AY2692" s="42"/>
      <c r="AZ2692" s="42"/>
      <c r="BA2692" s="42"/>
      <c r="BB2692" s="42"/>
      <c r="BN2692" s="128" t="s">
        <v>4578</v>
      </c>
      <c r="BO2692" s="58" t="str">
        <f t="shared" si="42"/>
        <v>境内资产</v>
      </c>
      <c r="BP2692" s="58" t="str">
        <f>IF(M2692="",VLOOKUP(D2692,Sheet4!$A$1:$B$92,2,0),VLOOKUP(Q2692,Sheet4!$A$1:$B$92,2,0))</f>
        <v>保险资产管理产品</v>
      </c>
    </row>
    <row r="2693" spans="1:68" s="58" customFormat="1" ht="12.75" customHeight="1">
      <c r="A2693" s="137" t="s">
        <v>2283</v>
      </c>
      <c r="B2693" s="50" t="s">
        <v>2334</v>
      </c>
      <c r="C2693" s="252" t="s">
        <v>5552</v>
      </c>
      <c r="D2693" s="257" t="s">
        <v>678</v>
      </c>
      <c r="E2693" s="42" t="s">
        <v>4452</v>
      </c>
      <c r="F2693" s="42" t="s">
        <v>2334</v>
      </c>
      <c r="G2693" s="42"/>
      <c r="H2693" s="307">
        <v>1293.9208964026395</v>
      </c>
      <c r="I2693" s="315">
        <v>1029.9725722594585</v>
      </c>
      <c r="J2693" s="105">
        <v>0</v>
      </c>
      <c r="K2693" s="42">
        <v>0</v>
      </c>
      <c r="L2693" s="50" t="s">
        <v>4487</v>
      </c>
      <c r="M2693" s="50" t="s">
        <v>5534</v>
      </c>
      <c r="N2693" s="50" t="s">
        <v>2388</v>
      </c>
      <c r="O2693" s="137" t="s">
        <v>2389</v>
      </c>
      <c r="P2693" s="42" t="s">
        <v>64</v>
      </c>
      <c r="Q2693" s="42" t="s">
        <v>65</v>
      </c>
      <c r="R2693" s="42">
        <v>1</v>
      </c>
      <c r="S2693" s="137" t="s">
        <v>2254</v>
      </c>
      <c r="T2693" s="62">
        <v>1235528.9099999999</v>
      </c>
      <c r="U2693" s="62">
        <v>1148747.3500000001</v>
      </c>
      <c r="Z2693" s="42" t="s">
        <v>68</v>
      </c>
      <c r="AJ2693" s="42"/>
      <c r="AW2693" s="42" t="s">
        <v>2412</v>
      </c>
      <c r="AX2693" s="42"/>
      <c r="AY2693" s="42"/>
      <c r="AZ2693" s="42"/>
      <c r="BA2693" s="42"/>
      <c r="BB2693" s="42"/>
      <c r="BN2693" s="128" t="s">
        <v>4578</v>
      </c>
      <c r="BO2693" s="58" t="str">
        <f t="shared" si="42"/>
        <v>境内资产</v>
      </c>
      <c r="BP2693" s="58" t="str">
        <f>IF(M2693="",VLOOKUP(D2693,Sheet4!$A$1:$B$92,2,0),VLOOKUP(Q2693,Sheet4!$A$1:$B$92,2,0))</f>
        <v>保险资产管理产品</v>
      </c>
    </row>
    <row r="2694" spans="1:68" s="58" customFormat="1" ht="12.75" customHeight="1">
      <c r="A2694" s="137" t="s">
        <v>2284</v>
      </c>
      <c r="B2694" s="50" t="s">
        <v>2335</v>
      </c>
      <c r="C2694" s="252" t="s">
        <v>5552</v>
      </c>
      <c r="D2694" s="257" t="s">
        <v>678</v>
      </c>
      <c r="E2694" s="42" t="s">
        <v>4453</v>
      </c>
      <c r="F2694" s="42" t="s">
        <v>2335</v>
      </c>
      <c r="G2694" s="42"/>
      <c r="H2694" s="307">
        <v>5771.3192169565291</v>
      </c>
      <c r="I2694" s="315">
        <v>4844.8273592639016</v>
      </c>
      <c r="J2694" s="105">
        <v>0</v>
      </c>
      <c r="K2694" s="42">
        <v>0</v>
      </c>
      <c r="L2694" s="50" t="s">
        <v>4487</v>
      </c>
      <c r="M2694" s="50" t="s">
        <v>5534</v>
      </c>
      <c r="N2694" s="50" t="s">
        <v>2388</v>
      </c>
      <c r="O2694" s="137" t="s">
        <v>2389</v>
      </c>
      <c r="P2694" s="42" t="s">
        <v>64</v>
      </c>
      <c r="Q2694" s="42" t="s">
        <v>65</v>
      </c>
      <c r="R2694" s="42">
        <v>1</v>
      </c>
      <c r="S2694" s="137" t="s">
        <v>2254</v>
      </c>
      <c r="T2694" s="62">
        <v>1235528.9099999999</v>
      </c>
      <c r="U2694" s="62">
        <v>1148747.3500000001</v>
      </c>
      <c r="Z2694" s="42" t="s">
        <v>68</v>
      </c>
      <c r="AJ2694" s="42"/>
      <c r="AW2694" s="42" t="s">
        <v>2412</v>
      </c>
      <c r="AX2694" s="42"/>
      <c r="AY2694" s="42"/>
      <c r="AZ2694" s="42"/>
      <c r="BA2694" s="42"/>
      <c r="BB2694" s="42"/>
      <c r="BN2694" s="128" t="s">
        <v>4578</v>
      </c>
      <c r="BO2694" s="58" t="str">
        <f t="shared" si="42"/>
        <v>境内资产</v>
      </c>
      <c r="BP2694" s="58" t="str">
        <f>IF(M2694="",VLOOKUP(D2694,Sheet4!$A$1:$B$92,2,0),VLOOKUP(Q2694,Sheet4!$A$1:$B$92,2,0))</f>
        <v>保险资产管理产品</v>
      </c>
    </row>
    <row r="2695" spans="1:68" s="58" customFormat="1" ht="12.75" customHeight="1">
      <c r="A2695" s="137" t="s">
        <v>2285</v>
      </c>
      <c r="B2695" s="50" t="s">
        <v>2336</v>
      </c>
      <c r="C2695" s="252" t="s">
        <v>5552</v>
      </c>
      <c r="D2695" s="257" t="s">
        <v>678</v>
      </c>
      <c r="E2695" s="42" t="s">
        <v>4454</v>
      </c>
      <c r="F2695" s="42" t="s">
        <v>2336</v>
      </c>
      <c r="G2695" s="42"/>
      <c r="H2695" s="307">
        <v>4242.2885021185675</v>
      </c>
      <c r="I2695" s="315">
        <v>2084.8770775754342</v>
      </c>
      <c r="J2695" s="105">
        <v>0</v>
      </c>
      <c r="K2695" s="42">
        <v>0</v>
      </c>
      <c r="L2695" s="50" t="s">
        <v>4487</v>
      </c>
      <c r="M2695" s="50" t="s">
        <v>5534</v>
      </c>
      <c r="N2695" s="50" t="s">
        <v>2388</v>
      </c>
      <c r="O2695" s="137" t="s">
        <v>2389</v>
      </c>
      <c r="P2695" s="42" t="s">
        <v>64</v>
      </c>
      <c r="Q2695" s="42" t="s">
        <v>65</v>
      </c>
      <c r="R2695" s="42">
        <v>1</v>
      </c>
      <c r="S2695" s="137" t="s">
        <v>2254</v>
      </c>
      <c r="T2695" s="62">
        <v>1235528.9099999999</v>
      </c>
      <c r="U2695" s="62">
        <v>1148747.3500000001</v>
      </c>
      <c r="Z2695" s="42" t="s">
        <v>68</v>
      </c>
      <c r="AJ2695" s="42"/>
      <c r="AW2695" s="42" t="s">
        <v>2412</v>
      </c>
      <c r="AX2695" s="42"/>
      <c r="AY2695" s="42"/>
      <c r="AZ2695" s="42"/>
      <c r="BA2695" s="42"/>
      <c r="BB2695" s="42"/>
      <c r="BN2695" s="128" t="s">
        <v>4578</v>
      </c>
      <c r="BO2695" s="58" t="str">
        <f t="shared" si="42"/>
        <v>境内资产</v>
      </c>
      <c r="BP2695" s="58" t="str">
        <f>IF(M2695="",VLOOKUP(D2695,Sheet4!$A$1:$B$92,2,0),VLOOKUP(Q2695,Sheet4!$A$1:$B$92,2,0))</f>
        <v>保险资产管理产品</v>
      </c>
    </row>
    <row r="2696" spans="1:68" s="58" customFormat="1" ht="12.75" customHeight="1">
      <c r="A2696" s="137" t="s">
        <v>2286</v>
      </c>
      <c r="B2696" s="50" t="s">
        <v>2337</v>
      </c>
      <c r="C2696" s="252" t="s">
        <v>5552</v>
      </c>
      <c r="D2696" s="257" t="s">
        <v>678</v>
      </c>
      <c r="E2696" s="42" t="s">
        <v>4455</v>
      </c>
      <c r="F2696" s="42" t="s">
        <v>2337</v>
      </c>
      <c r="G2696" s="42"/>
      <c r="H2696" s="307">
        <v>3490.2737776082336</v>
      </c>
      <c r="I2696" s="315">
        <v>1765.1916544175615</v>
      </c>
      <c r="J2696" s="105">
        <v>0</v>
      </c>
      <c r="K2696" s="42">
        <v>0</v>
      </c>
      <c r="L2696" s="50" t="s">
        <v>4487</v>
      </c>
      <c r="M2696" s="50" t="s">
        <v>5534</v>
      </c>
      <c r="N2696" s="50" t="s">
        <v>2388</v>
      </c>
      <c r="O2696" s="137" t="s">
        <v>2389</v>
      </c>
      <c r="P2696" s="42" t="s">
        <v>64</v>
      </c>
      <c r="Q2696" s="42" t="s">
        <v>65</v>
      </c>
      <c r="R2696" s="42">
        <v>1</v>
      </c>
      <c r="S2696" s="137" t="s">
        <v>2254</v>
      </c>
      <c r="T2696" s="62">
        <v>1235528.9099999999</v>
      </c>
      <c r="U2696" s="62">
        <v>1148747.3500000001</v>
      </c>
      <c r="Z2696" s="42" t="s">
        <v>68</v>
      </c>
      <c r="AJ2696" s="42"/>
      <c r="AW2696" s="42" t="s">
        <v>2412</v>
      </c>
      <c r="AX2696" s="42"/>
      <c r="AY2696" s="42"/>
      <c r="AZ2696" s="42"/>
      <c r="BA2696" s="42"/>
      <c r="BB2696" s="42"/>
      <c r="BN2696" s="128" t="s">
        <v>4578</v>
      </c>
      <c r="BO2696" s="58" t="str">
        <f t="shared" si="42"/>
        <v>境内资产</v>
      </c>
      <c r="BP2696" s="58" t="str">
        <f>IF(M2696="",VLOOKUP(D2696,Sheet4!$A$1:$B$92,2,0),VLOOKUP(Q2696,Sheet4!$A$1:$B$92,2,0))</f>
        <v>保险资产管理产品</v>
      </c>
    </row>
    <row r="2697" spans="1:68" s="58" customFormat="1" ht="12.75" customHeight="1">
      <c r="A2697" s="137" t="s">
        <v>2287</v>
      </c>
      <c r="B2697" s="50" t="s">
        <v>2338</v>
      </c>
      <c r="C2697" s="252" t="s">
        <v>5552</v>
      </c>
      <c r="D2697" s="257" t="s">
        <v>678</v>
      </c>
      <c r="E2697" s="42" t="s">
        <v>4456</v>
      </c>
      <c r="F2697" s="42" t="s">
        <v>2338</v>
      </c>
      <c r="G2697" s="42"/>
      <c r="H2697" s="307">
        <v>7686.9646408388971</v>
      </c>
      <c r="I2697" s="315">
        <v>5717.6647828482073</v>
      </c>
      <c r="J2697" s="105">
        <v>0</v>
      </c>
      <c r="K2697" s="42">
        <v>0</v>
      </c>
      <c r="L2697" s="50" t="s">
        <v>4487</v>
      </c>
      <c r="M2697" s="50" t="s">
        <v>5534</v>
      </c>
      <c r="N2697" s="50" t="s">
        <v>2388</v>
      </c>
      <c r="O2697" s="137" t="s">
        <v>2389</v>
      </c>
      <c r="P2697" s="42" t="s">
        <v>64</v>
      </c>
      <c r="Q2697" s="42" t="s">
        <v>65</v>
      </c>
      <c r="R2697" s="42">
        <v>1</v>
      </c>
      <c r="S2697" s="137" t="s">
        <v>2254</v>
      </c>
      <c r="T2697" s="62">
        <v>1235528.9099999999</v>
      </c>
      <c r="U2697" s="62">
        <v>1148747.3500000001</v>
      </c>
      <c r="Z2697" s="42" t="s">
        <v>68</v>
      </c>
      <c r="AJ2697" s="42"/>
      <c r="AW2697" s="42" t="s">
        <v>2412</v>
      </c>
      <c r="AX2697" s="42"/>
      <c r="AY2697" s="42"/>
      <c r="AZ2697" s="42"/>
      <c r="BA2697" s="42"/>
      <c r="BB2697" s="42"/>
      <c r="BN2697" s="128" t="s">
        <v>4578</v>
      </c>
      <c r="BO2697" s="58" t="str">
        <f t="shared" si="42"/>
        <v>境内资产</v>
      </c>
      <c r="BP2697" s="58" t="str">
        <f>IF(M2697="",VLOOKUP(D2697,Sheet4!$A$1:$B$92,2,0),VLOOKUP(Q2697,Sheet4!$A$1:$B$92,2,0))</f>
        <v>保险资产管理产品</v>
      </c>
    </row>
    <row r="2698" spans="1:68" s="58" customFormat="1" ht="12.75" customHeight="1">
      <c r="A2698" s="137" t="s">
        <v>2288</v>
      </c>
      <c r="B2698" s="50" t="s">
        <v>2339</v>
      </c>
      <c r="C2698" s="252" t="s">
        <v>5552</v>
      </c>
      <c r="D2698" s="257" t="s">
        <v>678</v>
      </c>
      <c r="E2698" s="42" t="s">
        <v>4457</v>
      </c>
      <c r="F2698" s="42" t="s">
        <v>2339</v>
      </c>
      <c r="G2698" s="42"/>
      <c r="H2698" s="307">
        <v>388.18068067383274</v>
      </c>
      <c r="I2698" s="315">
        <v>251.6049397605191</v>
      </c>
      <c r="J2698" s="105">
        <v>0</v>
      </c>
      <c r="K2698" s="42">
        <v>0</v>
      </c>
      <c r="L2698" s="50" t="s">
        <v>4487</v>
      </c>
      <c r="M2698" s="50" t="s">
        <v>5534</v>
      </c>
      <c r="N2698" s="50" t="s">
        <v>2388</v>
      </c>
      <c r="O2698" s="137" t="s">
        <v>2389</v>
      </c>
      <c r="P2698" s="42" t="s">
        <v>64</v>
      </c>
      <c r="Q2698" s="42" t="s">
        <v>65</v>
      </c>
      <c r="R2698" s="42">
        <v>1</v>
      </c>
      <c r="S2698" s="137" t="s">
        <v>2254</v>
      </c>
      <c r="T2698" s="62">
        <v>1235528.9099999999</v>
      </c>
      <c r="U2698" s="62">
        <v>1148747.3500000001</v>
      </c>
      <c r="Z2698" s="42" t="s">
        <v>68</v>
      </c>
      <c r="AJ2698" s="42"/>
      <c r="AW2698" s="42" t="s">
        <v>2412</v>
      </c>
      <c r="AX2698" s="42"/>
      <c r="AY2698" s="42"/>
      <c r="AZ2698" s="42"/>
      <c r="BA2698" s="42"/>
      <c r="BB2698" s="42"/>
      <c r="BN2698" s="128" t="s">
        <v>4578</v>
      </c>
      <c r="BO2698" s="58" t="str">
        <f t="shared" si="42"/>
        <v>境内资产</v>
      </c>
      <c r="BP2698" s="58" t="str">
        <f>IF(M2698="",VLOOKUP(D2698,Sheet4!$A$1:$B$92,2,0),VLOOKUP(Q2698,Sheet4!$A$1:$B$92,2,0))</f>
        <v>保险资产管理产品</v>
      </c>
    </row>
    <row r="2699" spans="1:68" s="58" customFormat="1" ht="12.75" customHeight="1">
      <c r="A2699" s="137" t="s">
        <v>2289</v>
      </c>
      <c r="B2699" s="50" t="s">
        <v>2340</v>
      </c>
      <c r="C2699" s="252" t="s">
        <v>5552</v>
      </c>
      <c r="D2699" s="257" t="s">
        <v>689</v>
      </c>
      <c r="E2699" s="42" t="s">
        <v>4458</v>
      </c>
      <c r="F2699" s="42" t="s">
        <v>2340</v>
      </c>
      <c r="G2699" s="42"/>
      <c r="H2699" s="307">
        <v>3521.8865972475855</v>
      </c>
      <c r="I2699" s="315">
        <v>2101.2479108042107</v>
      </c>
      <c r="J2699" s="105">
        <v>0</v>
      </c>
      <c r="K2699" s="42">
        <v>0</v>
      </c>
      <c r="L2699" s="50" t="s">
        <v>4487</v>
      </c>
      <c r="M2699" s="50" t="s">
        <v>5534</v>
      </c>
      <c r="N2699" s="50" t="s">
        <v>2388</v>
      </c>
      <c r="O2699" s="137" t="s">
        <v>2389</v>
      </c>
      <c r="P2699" s="42" t="s">
        <v>64</v>
      </c>
      <c r="Q2699" s="42" t="s">
        <v>65</v>
      </c>
      <c r="R2699" s="42">
        <v>1</v>
      </c>
      <c r="S2699" s="137" t="s">
        <v>2254</v>
      </c>
      <c r="T2699" s="62">
        <v>1235528.9099999999</v>
      </c>
      <c r="U2699" s="62">
        <v>1148747.3500000001</v>
      </c>
      <c r="Z2699" s="42" t="s">
        <v>68</v>
      </c>
      <c r="AJ2699" s="42"/>
      <c r="AW2699" s="42" t="s">
        <v>2412</v>
      </c>
      <c r="AX2699" s="42"/>
      <c r="AY2699" s="42"/>
      <c r="AZ2699" s="42"/>
      <c r="BA2699" s="42"/>
      <c r="BB2699" s="42"/>
      <c r="BN2699" s="128" t="s">
        <v>4578</v>
      </c>
      <c r="BO2699" s="58" t="str">
        <f t="shared" si="42"/>
        <v>境内资产</v>
      </c>
      <c r="BP2699" s="58" t="str">
        <f>IF(M2699="",VLOOKUP(D2699,Sheet4!$A$1:$B$92,2,0),VLOOKUP(Q2699,Sheet4!$A$1:$B$92,2,0))</f>
        <v>保险资产管理产品</v>
      </c>
    </row>
    <row r="2700" spans="1:68" s="58" customFormat="1" ht="12.75" customHeight="1">
      <c r="A2700" s="137" t="s">
        <v>2290</v>
      </c>
      <c r="B2700" s="50" t="s">
        <v>2341</v>
      </c>
      <c r="C2700" s="252" t="s">
        <v>5552</v>
      </c>
      <c r="D2700" s="257" t="s">
        <v>689</v>
      </c>
      <c r="E2700" s="42" t="s">
        <v>4459</v>
      </c>
      <c r="F2700" s="42" t="s">
        <v>2341</v>
      </c>
      <c r="G2700" s="42"/>
      <c r="H2700" s="307">
        <v>4175.709273692094</v>
      </c>
      <c r="I2700" s="315">
        <v>1919.0085736529404</v>
      </c>
      <c r="J2700" s="105">
        <v>0</v>
      </c>
      <c r="K2700" s="42">
        <v>0</v>
      </c>
      <c r="L2700" s="50" t="s">
        <v>4487</v>
      </c>
      <c r="M2700" s="50" t="s">
        <v>5534</v>
      </c>
      <c r="N2700" s="50" t="s">
        <v>2388</v>
      </c>
      <c r="O2700" s="137" t="s">
        <v>2389</v>
      </c>
      <c r="P2700" s="42" t="s">
        <v>64</v>
      </c>
      <c r="Q2700" s="42" t="s">
        <v>65</v>
      </c>
      <c r="R2700" s="42">
        <v>1</v>
      </c>
      <c r="S2700" s="137" t="s">
        <v>2254</v>
      </c>
      <c r="T2700" s="62">
        <v>1235528.9099999999</v>
      </c>
      <c r="U2700" s="62">
        <v>1148747.3500000001</v>
      </c>
      <c r="Z2700" s="42" t="s">
        <v>68</v>
      </c>
      <c r="AJ2700" s="42"/>
      <c r="AW2700" s="42" t="s">
        <v>2412</v>
      </c>
      <c r="AX2700" s="42"/>
      <c r="AY2700" s="42"/>
      <c r="AZ2700" s="42"/>
      <c r="BA2700" s="42"/>
      <c r="BB2700" s="42"/>
      <c r="BN2700" s="128" t="s">
        <v>4578</v>
      </c>
      <c r="BO2700" s="58" t="str">
        <f t="shared" si="42"/>
        <v>境内资产</v>
      </c>
      <c r="BP2700" s="58" t="str">
        <f>IF(M2700="",VLOOKUP(D2700,Sheet4!$A$1:$B$92,2,0),VLOOKUP(Q2700,Sheet4!$A$1:$B$92,2,0))</f>
        <v>保险资产管理产品</v>
      </c>
    </row>
    <row r="2701" spans="1:68" s="58" customFormat="1" ht="12.75" customHeight="1">
      <c r="A2701" s="137" t="s">
        <v>2291</v>
      </c>
      <c r="B2701" s="50" t="s">
        <v>2342</v>
      </c>
      <c r="C2701" s="252" t="s">
        <v>5552</v>
      </c>
      <c r="D2701" s="257" t="s">
        <v>689</v>
      </c>
      <c r="E2701" s="42" t="s">
        <v>3211</v>
      </c>
      <c r="F2701" s="42" t="s">
        <v>2342</v>
      </c>
      <c r="G2701" s="42"/>
      <c r="H2701" s="307">
        <v>307.13086578226057</v>
      </c>
      <c r="I2701" s="315">
        <v>262.15994031537485</v>
      </c>
      <c r="J2701" s="105">
        <v>0</v>
      </c>
      <c r="K2701" s="42">
        <v>0</v>
      </c>
      <c r="L2701" s="50" t="s">
        <v>4487</v>
      </c>
      <c r="M2701" s="50" t="s">
        <v>5534</v>
      </c>
      <c r="N2701" s="50" t="s">
        <v>2388</v>
      </c>
      <c r="O2701" s="137" t="s">
        <v>2389</v>
      </c>
      <c r="P2701" s="42" t="s">
        <v>64</v>
      </c>
      <c r="Q2701" s="42" t="s">
        <v>65</v>
      </c>
      <c r="R2701" s="42">
        <v>1</v>
      </c>
      <c r="S2701" s="137" t="s">
        <v>2254</v>
      </c>
      <c r="T2701" s="62">
        <v>1235528.9099999999</v>
      </c>
      <c r="U2701" s="62">
        <v>1148747.3500000001</v>
      </c>
      <c r="Z2701" s="42" t="s">
        <v>68</v>
      </c>
      <c r="AJ2701" s="42"/>
      <c r="AW2701" s="42" t="s">
        <v>2412</v>
      </c>
      <c r="AX2701" s="42"/>
      <c r="AY2701" s="42"/>
      <c r="AZ2701" s="42"/>
      <c r="BA2701" s="42"/>
      <c r="BB2701" s="42"/>
      <c r="BN2701" s="128" t="s">
        <v>4578</v>
      </c>
      <c r="BO2701" s="58" t="str">
        <f t="shared" si="42"/>
        <v>境内资产</v>
      </c>
      <c r="BP2701" s="58" t="str">
        <f>IF(M2701="",VLOOKUP(D2701,Sheet4!$A$1:$B$92,2,0),VLOOKUP(Q2701,Sheet4!$A$1:$B$92,2,0))</f>
        <v>保险资产管理产品</v>
      </c>
    </row>
    <row r="2702" spans="1:68" s="58" customFormat="1" ht="12.75" customHeight="1">
      <c r="A2702" s="137" t="s">
        <v>2292</v>
      </c>
      <c r="B2702" s="50" t="s">
        <v>2343</v>
      </c>
      <c r="C2702" s="252" t="s">
        <v>5552</v>
      </c>
      <c r="D2702" s="257" t="s">
        <v>689</v>
      </c>
      <c r="E2702" s="42" t="s">
        <v>3219</v>
      </c>
      <c r="F2702" s="42" t="s">
        <v>2343</v>
      </c>
      <c r="G2702" s="42"/>
      <c r="H2702" s="307">
        <v>5561.9203398814234</v>
      </c>
      <c r="I2702" s="315">
        <v>3706.6670713085837</v>
      </c>
      <c r="J2702" s="105">
        <v>0</v>
      </c>
      <c r="K2702" s="42">
        <v>0</v>
      </c>
      <c r="L2702" s="50" t="s">
        <v>4487</v>
      </c>
      <c r="M2702" s="50" t="s">
        <v>5534</v>
      </c>
      <c r="N2702" s="50" t="s">
        <v>2388</v>
      </c>
      <c r="O2702" s="137" t="s">
        <v>2389</v>
      </c>
      <c r="P2702" s="42" t="s">
        <v>64</v>
      </c>
      <c r="Q2702" s="42" t="s">
        <v>65</v>
      </c>
      <c r="R2702" s="42">
        <v>1</v>
      </c>
      <c r="S2702" s="137" t="s">
        <v>2254</v>
      </c>
      <c r="T2702" s="62">
        <v>1235528.9099999999</v>
      </c>
      <c r="U2702" s="62">
        <v>1148747.3500000001</v>
      </c>
      <c r="Z2702" s="42" t="s">
        <v>280</v>
      </c>
      <c r="AJ2702" s="42"/>
      <c r="AW2702" s="42" t="s">
        <v>2412</v>
      </c>
      <c r="AX2702" s="42"/>
      <c r="AY2702" s="42"/>
      <c r="AZ2702" s="42"/>
      <c r="BA2702" s="42"/>
      <c r="BB2702" s="42"/>
      <c r="BN2702" s="128" t="s">
        <v>4578</v>
      </c>
      <c r="BO2702" s="58" t="str">
        <f t="shared" si="42"/>
        <v>境内资产</v>
      </c>
      <c r="BP2702" s="58" t="str">
        <f>IF(M2702="",VLOOKUP(D2702,Sheet4!$A$1:$B$92,2,0),VLOOKUP(Q2702,Sheet4!$A$1:$B$92,2,0))</f>
        <v>保险资产管理产品</v>
      </c>
    </row>
    <row r="2703" spans="1:68" s="58" customFormat="1" ht="12.75" customHeight="1">
      <c r="A2703" s="137" t="s">
        <v>2293</v>
      </c>
      <c r="B2703" s="50" t="s">
        <v>2344</v>
      </c>
      <c r="C2703" s="252" t="s">
        <v>5552</v>
      </c>
      <c r="D2703" s="257" t="s">
        <v>689</v>
      </c>
      <c r="E2703" s="42" t="s">
        <v>3250</v>
      </c>
      <c r="F2703" s="42" t="s">
        <v>2344</v>
      </c>
      <c r="G2703" s="42"/>
      <c r="H2703" s="307">
        <v>3527.8312246473779</v>
      </c>
      <c r="I2703" s="315">
        <v>3352.285108012175</v>
      </c>
      <c r="J2703" s="105">
        <v>0</v>
      </c>
      <c r="K2703" s="42">
        <v>0</v>
      </c>
      <c r="L2703" s="50" t="s">
        <v>4487</v>
      </c>
      <c r="M2703" s="50" t="s">
        <v>5534</v>
      </c>
      <c r="N2703" s="50" t="s">
        <v>2388</v>
      </c>
      <c r="O2703" s="137" t="s">
        <v>2389</v>
      </c>
      <c r="P2703" s="42" t="s">
        <v>64</v>
      </c>
      <c r="Q2703" s="42" t="s">
        <v>65</v>
      </c>
      <c r="R2703" s="42">
        <v>1</v>
      </c>
      <c r="S2703" s="137" t="s">
        <v>2254</v>
      </c>
      <c r="T2703" s="62">
        <v>1235528.9099999999</v>
      </c>
      <c r="U2703" s="62">
        <v>1148747.3500000001</v>
      </c>
      <c r="Z2703" s="42" t="s">
        <v>68</v>
      </c>
      <c r="AJ2703" s="42"/>
      <c r="AW2703" s="42" t="s">
        <v>2412</v>
      </c>
      <c r="AX2703" s="42"/>
      <c r="AY2703" s="42"/>
      <c r="AZ2703" s="42"/>
      <c r="BA2703" s="42"/>
      <c r="BB2703" s="42"/>
      <c r="BN2703" s="128" t="s">
        <v>4578</v>
      </c>
      <c r="BO2703" s="58" t="str">
        <f t="shared" si="42"/>
        <v>境内资产</v>
      </c>
      <c r="BP2703" s="58" t="str">
        <f>IF(M2703="",VLOOKUP(D2703,Sheet4!$A$1:$B$92,2,0),VLOOKUP(Q2703,Sheet4!$A$1:$B$92,2,0))</f>
        <v>保险资产管理产品</v>
      </c>
    </row>
    <row r="2704" spans="1:68" s="58" customFormat="1" ht="12.75" customHeight="1">
      <c r="A2704" s="137" t="s">
        <v>2294</v>
      </c>
      <c r="B2704" s="50" t="s">
        <v>2345</v>
      </c>
      <c r="C2704" s="252" t="s">
        <v>5552</v>
      </c>
      <c r="D2704" s="257" t="s">
        <v>689</v>
      </c>
      <c r="E2704" s="42" t="s">
        <v>3510</v>
      </c>
      <c r="F2704" s="42" t="s">
        <v>2345</v>
      </c>
      <c r="G2704" s="42"/>
      <c r="H2704" s="307">
        <v>6419.7315843957977</v>
      </c>
      <c r="I2704" s="315">
        <v>5157.3548499538801</v>
      </c>
      <c r="J2704" s="105">
        <v>0</v>
      </c>
      <c r="K2704" s="42">
        <v>0</v>
      </c>
      <c r="L2704" s="50" t="s">
        <v>4487</v>
      </c>
      <c r="M2704" s="50" t="s">
        <v>5534</v>
      </c>
      <c r="N2704" s="50" t="s">
        <v>2388</v>
      </c>
      <c r="O2704" s="137" t="s">
        <v>2389</v>
      </c>
      <c r="P2704" s="42" t="s">
        <v>64</v>
      </c>
      <c r="Q2704" s="42" t="s">
        <v>65</v>
      </c>
      <c r="R2704" s="42">
        <v>1</v>
      </c>
      <c r="S2704" s="137" t="s">
        <v>2254</v>
      </c>
      <c r="T2704" s="62">
        <v>1235528.9099999999</v>
      </c>
      <c r="U2704" s="62">
        <v>1148747.3500000001</v>
      </c>
      <c r="Z2704" s="42" t="s">
        <v>68</v>
      </c>
      <c r="AJ2704" s="42"/>
      <c r="AW2704" s="42" t="s">
        <v>2412</v>
      </c>
      <c r="AX2704" s="42"/>
      <c r="AY2704" s="42"/>
      <c r="AZ2704" s="42"/>
      <c r="BA2704" s="42"/>
      <c r="BB2704" s="42"/>
      <c r="BN2704" s="128" t="s">
        <v>4578</v>
      </c>
      <c r="BO2704" s="58" t="str">
        <f t="shared" si="42"/>
        <v>境内资产</v>
      </c>
      <c r="BP2704" s="58" t="str">
        <f>IF(M2704="",VLOOKUP(D2704,Sheet4!$A$1:$B$92,2,0),VLOOKUP(Q2704,Sheet4!$A$1:$B$92,2,0))</f>
        <v>保险资产管理产品</v>
      </c>
    </row>
    <row r="2705" spans="1:68" s="58" customFormat="1" ht="12.75" customHeight="1">
      <c r="A2705" s="137" t="s">
        <v>1975</v>
      </c>
      <c r="B2705" s="50" t="s">
        <v>1976</v>
      </c>
      <c r="C2705" s="252" t="s">
        <v>5552</v>
      </c>
      <c r="D2705" s="257" t="s">
        <v>672</v>
      </c>
      <c r="E2705" s="42" t="s">
        <v>3108</v>
      </c>
      <c r="F2705" s="42" t="s">
        <v>1976</v>
      </c>
      <c r="G2705" s="42"/>
      <c r="H2705" s="307">
        <v>9.0666451265725687</v>
      </c>
      <c r="I2705" s="315">
        <v>9.0666451265725687</v>
      </c>
      <c r="J2705" s="105">
        <v>0</v>
      </c>
      <c r="K2705" s="42">
        <v>0</v>
      </c>
      <c r="L2705" s="50" t="s">
        <v>4487</v>
      </c>
      <c r="M2705" s="50" t="s">
        <v>5534</v>
      </c>
      <c r="N2705" s="50" t="s">
        <v>2388</v>
      </c>
      <c r="O2705" s="137" t="s">
        <v>2389</v>
      </c>
      <c r="P2705" s="42" t="s">
        <v>64</v>
      </c>
      <c r="Q2705" s="42" t="s">
        <v>65</v>
      </c>
      <c r="R2705" s="42">
        <v>1</v>
      </c>
      <c r="S2705" s="137" t="s">
        <v>2254</v>
      </c>
      <c r="T2705" s="62">
        <v>1235528.9099999999</v>
      </c>
      <c r="U2705" s="62">
        <v>1148747.3500000001</v>
      </c>
      <c r="Z2705" s="42" t="s">
        <v>68</v>
      </c>
      <c r="AJ2705" s="42"/>
      <c r="AW2705" s="42" t="s">
        <v>2412</v>
      </c>
      <c r="AX2705" s="42"/>
      <c r="AY2705" s="42"/>
      <c r="AZ2705" s="42"/>
      <c r="BA2705" s="42"/>
      <c r="BB2705" s="42"/>
      <c r="BN2705" s="128" t="s">
        <v>4578</v>
      </c>
      <c r="BO2705" s="58" t="str">
        <f t="shared" si="42"/>
        <v>境内资产</v>
      </c>
      <c r="BP2705" s="58" t="str">
        <f>IF(M2705="",VLOOKUP(D2705,Sheet4!$A$1:$B$92,2,0),VLOOKUP(Q2705,Sheet4!$A$1:$B$92,2,0))</f>
        <v>保险资产管理产品</v>
      </c>
    </row>
    <row r="2706" spans="1:68" s="58" customFormat="1" ht="12.75" customHeight="1">
      <c r="A2706" s="137" t="s">
        <v>2123</v>
      </c>
      <c r="B2706" s="50" t="s">
        <v>2346</v>
      </c>
      <c r="C2706" s="252" t="s">
        <v>5552</v>
      </c>
      <c r="D2706" s="257" t="s">
        <v>689</v>
      </c>
      <c r="E2706" s="42" t="s">
        <v>4368</v>
      </c>
      <c r="F2706" s="42" t="s">
        <v>2346</v>
      </c>
      <c r="G2706" s="42"/>
      <c r="H2706" s="307">
        <v>124.00594857579402</v>
      </c>
      <c r="I2706" s="315">
        <v>124.00594857579402</v>
      </c>
      <c r="J2706" s="105">
        <v>0</v>
      </c>
      <c r="K2706" s="42">
        <v>0</v>
      </c>
      <c r="L2706" s="50" t="s">
        <v>4487</v>
      </c>
      <c r="M2706" s="50" t="s">
        <v>5534</v>
      </c>
      <c r="N2706" s="50" t="s">
        <v>2388</v>
      </c>
      <c r="O2706" s="137" t="s">
        <v>2389</v>
      </c>
      <c r="P2706" s="42" t="s">
        <v>64</v>
      </c>
      <c r="Q2706" s="42" t="s">
        <v>65</v>
      </c>
      <c r="R2706" s="42">
        <v>1</v>
      </c>
      <c r="S2706" s="137" t="s">
        <v>2254</v>
      </c>
      <c r="T2706" s="62">
        <v>1235528.9099999999</v>
      </c>
      <c r="U2706" s="62">
        <v>1148747.3500000001</v>
      </c>
      <c r="Z2706" s="42" t="s">
        <v>68</v>
      </c>
      <c r="AJ2706" s="42"/>
      <c r="AW2706" s="42" t="s">
        <v>2412</v>
      </c>
      <c r="AX2706" s="42"/>
      <c r="AY2706" s="42"/>
      <c r="AZ2706" s="42"/>
      <c r="BA2706" s="42"/>
      <c r="BB2706" s="42"/>
      <c r="BN2706" s="128" t="s">
        <v>4578</v>
      </c>
      <c r="BO2706" s="58" t="str">
        <f t="shared" si="42"/>
        <v>境内资产</v>
      </c>
      <c r="BP2706" s="58" t="str">
        <f>IF(M2706="",VLOOKUP(D2706,Sheet4!$A$1:$B$92,2,0),VLOOKUP(Q2706,Sheet4!$A$1:$B$92,2,0))</f>
        <v>保险资产管理产品</v>
      </c>
    </row>
    <row r="2707" spans="1:68" s="58" customFormat="1" ht="12.75" customHeight="1">
      <c r="A2707" s="137" t="s">
        <v>1615</v>
      </c>
      <c r="B2707" s="50" t="s">
        <v>1616</v>
      </c>
      <c r="C2707" s="252" t="s">
        <v>5552</v>
      </c>
      <c r="D2707" s="257" t="s">
        <v>689</v>
      </c>
      <c r="E2707" s="42" t="s">
        <v>1617</v>
      </c>
      <c r="F2707" s="42" t="s">
        <v>1616</v>
      </c>
      <c r="G2707" s="42"/>
      <c r="H2707" s="307">
        <v>89.96828861018281</v>
      </c>
      <c r="I2707" s="315">
        <v>89.96828861018281</v>
      </c>
      <c r="J2707" s="105">
        <v>0</v>
      </c>
      <c r="K2707" s="42">
        <v>0</v>
      </c>
      <c r="L2707" s="50" t="s">
        <v>4487</v>
      </c>
      <c r="M2707" s="50" t="s">
        <v>5534</v>
      </c>
      <c r="N2707" s="50" t="s">
        <v>2388</v>
      </c>
      <c r="O2707" s="137" t="s">
        <v>2389</v>
      </c>
      <c r="P2707" s="42" t="s">
        <v>64</v>
      </c>
      <c r="Q2707" s="42" t="s">
        <v>65</v>
      </c>
      <c r="R2707" s="42">
        <v>1</v>
      </c>
      <c r="S2707" s="137" t="s">
        <v>2254</v>
      </c>
      <c r="T2707" s="62">
        <v>1235528.9099999999</v>
      </c>
      <c r="U2707" s="62">
        <v>1148747.3500000001</v>
      </c>
      <c r="Z2707" s="42" t="s">
        <v>68</v>
      </c>
      <c r="AJ2707" s="42"/>
      <c r="AW2707" s="42" t="s">
        <v>2412</v>
      </c>
      <c r="AX2707" s="42"/>
      <c r="AY2707" s="42"/>
      <c r="AZ2707" s="42"/>
      <c r="BA2707" s="42"/>
      <c r="BB2707" s="42"/>
      <c r="BN2707" s="128" t="s">
        <v>4578</v>
      </c>
      <c r="BO2707" s="58" t="str">
        <f t="shared" si="42"/>
        <v>境内资产</v>
      </c>
      <c r="BP2707" s="58" t="str">
        <f>IF(M2707="",VLOOKUP(D2707,Sheet4!$A$1:$B$92,2,0),VLOOKUP(Q2707,Sheet4!$A$1:$B$92,2,0))</f>
        <v>保险资产管理产品</v>
      </c>
    </row>
    <row r="2708" spans="1:68" s="58" customFormat="1" ht="12.75" customHeight="1">
      <c r="A2708" s="137" t="s">
        <v>1654</v>
      </c>
      <c r="B2708" s="50" t="s">
        <v>1655</v>
      </c>
      <c r="C2708" s="252" t="s">
        <v>5552</v>
      </c>
      <c r="D2708" s="257" t="s">
        <v>672</v>
      </c>
      <c r="E2708" s="42" t="s">
        <v>1656</v>
      </c>
      <c r="F2708" s="42" t="s">
        <v>1655</v>
      </c>
      <c r="G2708" s="42"/>
      <c r="H2708" s="307">
        <v>165.52284361910293</v>
      </c>
      <c r="I2708" s="315">
        <v>223.76236267026877</v>
      </c>
      <c r="J2708" s="105">
        <v>0</v>
      </c>
      <c r="K2708" s="42">
        <v>0</v>
      </c>
      <c r="L2708" s="50" t="s">
        <v>4487</v>
      </c>
      <c r="M2708" s="50" t="s">
        <v>5534</v>
      </c>
      <c r="N2708" s="50" t="s">
        <v>2388</v>
      </c>
      <c r="O2708" s="137" t="s">
        <v>2389</v>
      </c>
      <c r="P2708" s="42" t="s">
        <v>64</v>
      </c>
      <c r="Q2708" s="42" t="s">
        <v>65</v>
      </c>
      <c r="R2708" s="42">
        <v>1</v>
      </c>
      <c r="S2708" s="137" t="s">
        <v>2254</v>
      </c>
      <c r="T2708" s="62">
        <v>1235528.9099999999</v>
      </c>
      <c r="U2708" s="62">
        <v>1148747.3500000001</v>
      </c>
      <c r="Z2708" s="42" t="s">
        <v>68</v>
      </c>
      <c r="AJ2708" s="42"/>
      <c r="AW2708" s="42" t="s">
        <v>2412</v>
      </c>
      <c r="AX2708" s="42"/>
      <c r="AY2708" s="42"/>
      <c r="AZ2708" s="42"/>
      <c r="BA2708" s="42"/>
      <c r="BB2708" s="42"/>
      <c r="BN2708" s="128" t="s">
        <v>4578</v>
      </c>
      <c r="BO2708" s="58" t="str">
        <f t="shared" si="42"/>
        <v>境内资产</v>
      </c>
      <c r="BP2708" s="58" t="str">
        <f>IF(M2708="",VLOOKUP(D2708,Sheet4!$A$1:$B$92,2,0),VLOOKUP(Q2708,Sheet4!$A$1:$B$92,2,0))</f>
        <v>保险资产管理产品</v>
      </c>
    </row>
    <row r="2709" spans="1:68" s="58" customFormat="1" ht="12.75" customHeight="1">
      <c r="A2709" s="137" t="s">
        <v>1734</v>
      </c>
      <c r="B2709" s="50" t="s">
        <v>1735</v>
      </c>
      <c r="C2709" s="252" t="s">
        <v>5552</v>
      </c>
      <c r="D2709" s="257" t="s">
        <v>678</v>
      </c>
      <c r="E2709" s="42" t="s">
        <v>1736</v>
      </c>
      <c r="F2709" s="42" t="s">
        <v>1735</v>
      </c>
      <c r="G2709" s="42"/>
      <c r="H2709" s="307">
        <v>35.587904005617901</v>
      </c>
      <c r="I2709" s="315">
        <v>15.78624858266117</v>
      </c>
      <c r="J2709" s="105">
        <v>0</v>
      </c>
      <c r="K2709" s="42">
        <v>0</v>
      </c>
      <c r="L2709" s="50" t="s">
        <v>4487</v>
      </c>
      <c r="M2709" s="50" t="s">
        <v>5534</v>
      </c>
      <c r="N2709" s="50" t="s">
        <v>2388</v>
      </c>
      <c r="O2709" s="137" t="s">
        <v>2389</v>
      </c>
      <c r="P2709" s="42" t="s">
        <v>64</v>
      </c>
      <c r="Q2709" s="42" t="s">
        <v>65</v>
      </c>
      <c r="R2709" s="42">
        <v>1</v>
      </c>
      <c r="S2709" s="137" t="s">
        <v>2254</v>
      </c>
      <c r="T2709" s="62">
        <v>1235528.9099999999</v>
      </c>
      <c r="U2709" s="62">
        <v>1148747.3500000001</v>
      </c>
      <c r="Z2709" s="42" t="s">
        <v>68</v>
      </c>
      <c r="AJ2709" s="42"/>
      <c r="AW2709" s="42" t="s">
        <v>2412</v>
      </c>
      <c r="AX2709" s="42"/>
      <c r="AY2709" s="42"/>
      <c r="AZ2709" s="42"/>
      <c r="BA2709" s="42"/>
      <c r="BB2709" s="42"/>
      <c r="BN2709" s="128" t="s">
        <v>4578</v>
      </c>
      <c r="BO2709" s="58" t="str">
        <f t="shared" si="42"/>
        <v>境内资产</v>
      </c>
      <c r="BP2709" s="58" t="str">
        <f>IF(M2709="",VLOOKUP(D2709,Sheet4!$A$1:$B$92,2,0),VLOOKUP(Q2709,Sheet4!$A$1:$B$92,2,0))</f>
        <v>保险资产管理产品</v>
      </c>
    </row>
    <row r="2710" spans="1:68" s="58" customFormat="1" ht="12.75" customHeight="1">
      <c r="A2710" s="137" t="s">
        <v>1743</v>
      </c>
      <c r="B2710" s="50" t="s">
        <v>1744</v>
      </c>
      <c r="C2710" s="252" t="s">
        <v>5552</v>
      </c>
      <c r="D2710" s="257" t="s">
        <v>678</v>
      </c>
      <c r="E2710" s="42" t="s">
        <v>1745</v>
      </c>
      <c r="F2710" s="42" t="s">
        <v>1744</v>
      </c>
      <c r="G2710" s="42"/>
      <c r="H2710" s="307">
        <v>26.723035458364517</v>
      </c>
      <c r="I2710" s="315">
        <v>18.199192866808296</v>
      </c>
      <c r="J2710" s="105">
        <v>0</v>
      </c>
      <c r="K2710" s="42">
        <v>0</v>
      </c>
      <c r="L2710" s="50" t="s">
        <v>4487</v>
      </c>
      <c r="M2710" s="50" t="s">
        <v>5534</v>
      </c>
      <c r="N2710" s="50" t="s">
        <v>2388</v>
      </c>
      <c r="O2710" s="137" t="s">
        <v>2389</v>
      </c>
      <c r="P2710" s="42" t="s">
        <v>64</v>
      </c>
      <c r="Q2710" s="42" t="s">
        <v>65</v>
      </c>
      <c r="R2710" s="42">
        <v>1</v>
      </c>
      <c r="S2710" s="137" t="s">
        <v>2254</v>
      </c>
      <c r="T2710" s="62">
        <v>1235528.9099999999</v>
      </c>
      <c r="U2710" s="62">
        <v>1148747.3500000001</v>
      </c>
      <c r="Z2710" s="42" t="s">
        <v>68</v>
      </c>
      <c r="AJ2710" s="42"/>
      <c r="AW2710" s="42" t="s">
        <v>2412</v>
      </c>
      <c r="AX2710" s="42"/>
      <c r="AY2710" s="42"/>
      <c r="AZ2710" s="42"/>
      <c r="BA2710" s="42"/>
      <c r="BB2710" s="42"/>
      <c r="BN2710" s="128" t="s">
        <v>4578</v>
      </c>
      <c r="BO2710" s="58" t="str">
        <f t="shared" si="42"/>
        <v>境内资产</v>
      </c>
      <c r="BP2710" s="58" t="str">
        <f>IF(M2710="",VLOOKUP(D2710,Sheet4!$A$1:$B$92,2,0),VLOOKUP(Q2710,Sheet4!$A$1:$B$92,2,0))</f>
        <v>保险资产管理产品</v>
      </c>
    </row>
    <row r="2711" spans="1:68" s="58" customFormat="1" ht="12.75" customHeight="1">
      <c r="A2711" s="137" t="s">
        <v>2011</v>
      </c>
      <c r="B2711" s="50" t="s">
        <v>2012</v>
      </c>
      <c r="C2711" s="252" t="s">
        <v>5552</v>
      </c>
      <c r="D2711" s="257" t="s">
        <v>678</v>
      </c>
      <c r="E2711" s="42" t="s">
        <v>2792</v>
      </c>
      <c r="F2711" s="42" t="s">
        <v>2012</v>
      </c>
      <c r="G2711" s="42"/>
      <c r="H2711" s="307">
        <v>15.425152617265924</v>
      </c>
      <c r="I2711" s="315">
        <v>10.089303348006732</v>
      </c>
      <c r="J2711" s="105">
        <v>0</v>
      </c>
      <c r="K2711" s="42">
        <v>0</v>
      </c>
      <c r="L2711" s="50" t="s">
        <v>4487</v>
      </c>
      <c r="M2711" s="50" t="s">
        <v>5534</v>
      </c>
      <c r="N2711" s="50" t="s">
        <v>2388</v>
      </c>
      <c r="O2711" s="137" t="s">
        <v>2389</v>
      </c>
      <c r="P2711" s="42" t="s">
        <v>64</v>
      </c>
      <c r="Q2711" s="42" t="s">
        <v>65</v>
      </c>
      <c r="R2711" s="42">
        <v>1</v>
      </c>
      <c r="S2711" s="137" t="s">
        <v>2254</v>
      </c>
      <c r="T2711" s="62">
        <v>1235528.9099999999</v>
      </c>
      <c r="U2711" s="62">
        <v>1148747.3500000001</v>
      </c>
      <c r="Z2711" s="42" t="s">
        <v>68</v>
      </c>
      <c r="AJ2711" s="42"/>
      <c r="AW2711" s="42" t="s">
        <v>2412</v>
      </c>
      <c r="AX2711" s="42"/>
      <c r="AY2711" s="42"/>
      <c r="AZ2711" s="42"/>
      <c r="BA2711" s="42"/>
      <c r="BB2711" s="42"/>
      <c r="BN2711" s="128" t="s">
        <v>4578</v>
      </c>
      <c r="BO2711" s="58" t="str">
        <f t="shared" si="42"/>
        <v>境内资产</v>
      </c>
      <c r="BP2711" s="58" t="str">
        <f>IF(M2711="",VLOOKUP(D2711,Sheet4!$A$1:$B$92,2,0),VLOOKUP(Q2711,Sheet4!$A$1:$B$92,2,0))</f>
        <v>保险资产管理产品</v>
      </c>
    </row>
    <row r="2712" spans="1:68" s="58" customFormat="1" ht="12.75" customHeight="1">
      <c r="A2712" s="137" t="s">
        <v>2013</v>
      </c>
      <c r="B2712" s="50" t="s">
        <v>2014</v>
      </c>
      <c r="C2712" s="252" t="s">
        <v>5552</v>
      </c>
      <c r="D2712" s="257" t="s">
        <v>678</v>
      </c>
      <c r="E2712" s="42" t="s">
        <v>2793</v>
      </c>
      <c r="F2712" s="42" t="s">
        <v>2014</v>
      </c>
      <c r="G2712" s="42"/>
      <c r="H2712" s="307">
        <v>7.5611754536559665</v>
      </c>
      <c r="I2712" s="315">
        <v>7.8899222125105721</v>
      </c>
      <c r="J2712" s="105">
        <v>0</v>
      </c>
      <c r="K2712" s="42">
        <v>0</v>
      </c>
      <c r="L2712" s="50" t="s">
        <v>4487</v>
      </c>
      <c r="M2712" s="50" t="s">
        <v>5534</v>
      </c>
      <c r="N2712" s="50" t="s">
        <v>2388</v>
      </c>
      <c r="O2712" s="137" t="s">
        <v>2389</v>
      </c>
      <c r="P2712" s="42" t="s">
        <v>64</v>
      </c>
      <c r="Q2712" s="42" t="s">
        <v>65</v>
      </c>
      <c r="R2712" s="42">
        <v>1</v>
      </c>
      <c r="S2712" s="137" t="s">
        <v>2254</v>
      </c>
      <c r="T2712" s="62">
        <v>1235528.9099999999</v>
      </c>
      <c r="U2712" s="62">
        <v>1148747.3500000001</v>
      </c>
      <c r="Z2712" s="42" t="s">
        <v>68</v>
      </c>
      <c r="AJ2712" s="42"/>
      <c r="AW2712" s="42" t="s">
        <v>2412</v>
      </c>
      <c r="AX2712" s="42"/>
      <c r="AY2712" s="42"/>
      <c r="AZ2712" s="42"/>
      <c r="BA2712" s="42"/>
      <c r="BB2712" s="42"/>
      <c r="BN2712" s="128" t="s">
        <v>4578</v>
      </c>
      <c r="BO2712" s="58" t="str">
        <f t="shared" si="42"/>
        <v>境内资产</v>
      </c>
      <c r="BP2712" s="58" t="str">
        <f>IF(M2712="",VLOOKUP(D2712,Sheet4!$A$1:$B$92,2,0),VLOOKUP(Q2712,Sheet4!$A$1:$B$92,2,0))</f>
        <v>保险资产管理产品</v>
      </c>
    </row>
    <row r="2713" spans="1:68" s="58" customFormat="1" ht="12.75" customHeight="1">
      <c r="A2713" s="137" t="s">
        <v>2019</v>
      </c>
      <c r="B2713" s="50" t="s">
        <v>2020</v>
      </c>
      <c r="C2713" s="252" t="s">
        <v>5552</v>
      </c>
      <c r="D2713" s="257" t="s">
        <v>678</v>
      </c>
      <c r="E2713" s="42" t="s">
        <v>2795</v>
      </c>
      <c r="F2713" s="42" t="s">
        <v>2020</v>
      </c>
      <c r="G2713" s="42"/>
      <c r="H2713" s="307">
        <v>2.5622469108375068</v>
      </c>
      <c r="I2713" s="315">
        <v>5.3787625990863699</v>
      </c>
      <c r="J2713" s="105">
        <v>0</v>
      </c>
      <c r="K2713" s="42">
        <v>0</v>
      </c>
      <c r="L2713" s="50" t="s">
        <v>4487</v>
      </c>
      <c r="M2713" s="50" t="s">
        <v>5534</v>
      </c>
      <c r="N2713" s="50" t="s">
        <v>2388</v>
      </c>
      <c r="O2713" s="137" t="s">
        <v>2389</v>
      </c>
      <c r="P2713" s="42" t="s">
        <v>64</v>
      </c>
      <c r="Q2713" s="42" t="s">
        <v>65</v>
      </c>
      <c r="R2713" s="42">
        <v>1</v>
      </c>
      <c r="S2713" s="137" t="s">
        <v>2254</v>
      </c>
      <c r="T2713" s="62">
        <v>1235528.9099999999</v>
      </c>
      <c r="U2713" s="62">
        <v>1148747.3500000001</v>
      </c>
      <c r="Z2713" s="42" t="s">
        <v>68</v>
      </c>
      <c r="AJ2713" s="42"/>
      <c r="AW2713" s="42" t="s">
        <v>2412</v>
      </c>
      <c r="AX2713" s="42"/>
      <c r="AY2713" s="42"/>
      <c r="AZ2713" s="42"/>
      <c r="BA2713" s="42"/>
      <c r="BB2713" s="42"/>
      <c r="BN2713" s="128" t="s">
        <v>4578</v>
      </c>
      <c r="BO2713" s="58" t="str">
        <f t="shared" si="42"/>
        <v>境内资产</v>
      </c>
      <c r="BP2713" s="58" t="str">
        <f>IF(M2713="",VLOOKUP(D2713,Sheet4!$A$1:$B$92,2,0),VLOOKUP(Q2713,Sheet4!$A$1:$B$92,2,0))</f>
        <v>保险资产管理产品</v>
      </c>
    </row>
    <row r="2714" spans="1:68" s="58" customFormat="1" ht="12.75" customHeight="1">
      <c r="A2714" s="137" t="s">
        <v>1755</v>
      </c>
      <c r="B2714" s="50" t="s">
        <v>1756</v>
      </c>
      <c r="C2714" s="252" t="s">
        <v>5552</v>
      </c>
      <c r="D2714" s="257" t="s">
        <v>678</v>
      </c>
      <c r="E2714" s="42" t="s">
        <v>1757</v>
      </c>
      <c r="F2714" s="42" t="s">
        <v>1756</v>
      </c>
      <c r="G2714" s="42"/>
      <c r="H2714" s="307">
        <v>15.796922178727879</v>
      </c>
      <c r="I2714" s="315">
        <v>12.583531171431098</v>
      </c>
      <c r="J2714" s="105">
        <v>0</v>
      </c>
      <c r="K2714" s="42">
        <v>0</v>
      </c>
      <c r="L2714" s="50" t="s">
        <v>4487</v>
      </c>
      <c r="M2714" s="50" t="s">
        <v>5534</v>
      </c>
      <c r="N2714" s="50" t="s">
        <v>2388</v>
      </c>
      <c r="O2714" s="137" t="s">
        <v>2389</v>
      </c>
      <c r="P2714" s="42" t="s">
        <v>64</v>
      </c>
      <c r="Q2714" s="42" t="s">
        <v>65</v>
      </c>
      <c r="R2714" s="42">
        <v>1</v>
      </c>
      <c r="S2714" s="137" t="s">
        <v>2254</v>
      </c>
      <c r="T2714" s="62">
        <v>1235528.9099999999</v>
      </c>
      <c r="U2714" s="62">
        <v>1148747.3500000001</v>
      </c>
      <c r="Z2714" s="42" t="s">
        <v>68</v>
      </c>
      <c r="AJ2714" s="42"/>
      <c r="AW2714" s="42" t="s">
        <v>2412</v>
      </c>
      <c r="AX2714" s="42"/>
      <c r="AY2714" s="42"/>
      <c r="AZ2714" s="42"/>
      <c r="BA2714" s="42"/>
      <c r="BB2714" s="42"/>
      <c r="BN2714" s="128" t="s">
        <v>4578</v>
      </c>
      <c r="BO2714" s="58" t="str">
        <f t="shared" si="42"/>
        <v>境内资产</v>
      </c>
      <c r="BP2714" s="58" t="str">
        <f>IF(M2714="",VLOOKUP(D2714,Sheet4!$A$1:$B$92,2,0),VLOOKUP(Q2714,Sheet4!$A$1:$B$92,2,0))</f>
        <v>保险资产管理产品</v>
      </c>
    </row>
    <row r="2715" spans="1:68" s="58" customFormat="1" ht="12.75" customHeight="1">
      <c r="A2715" s="137" t="s">
        <v>1758</v>
      </c>
      <c r="B2715" s="50" t="s">
        <v>1759</v>
      </c>
      <c r="C2715" s="252" t="s">
        <v>5552</v>
      </c>
      <c r="D2715" s="257" t="s">
        <v>678</v>
      </c>
      <c r="E2715" s="42" t="s">
        <v>1760</v>
      </c>
      <c r="F2715" s="42" t="s">
        <v>1759</v>
      </c>
      <c r="G2715" s="42"/>
      <c r="H2715" s="307">
        <v>40.349148897220964</v>
      </c>
      <c r="I2715" s="315">
        <v>21.328800706347263</v>
      </c>
      <c r="J2715" s="105">
        <v>0</v>
      </c>
      <c r="K2715" s="42">
        <v>0</v>
      </c>
      <c r="L2715" s="50" t="s">
        <v>4487</v>
      </c>
      <c r="M2715" s="50" t="s">
        <v>5534</v>
      </c>
      <c r="N2715" s="50" t="s">
        <v>2388</v>
      </c>
      <c r="O2715" s="137" t="s">
        <v>2389</v>
      </c>
      <c r="P2715" s="42" t="s">
        <v>64</v>
      </c>
      <c r="Q2715" s="42" t="s">
        <v>65</v>
      </c>
      <c r="R2715" s="42">
        <v>1</v>
      </c>
      <c r="S2715" s="137" t="s">
        <v>2254</v>
      </c>
      <c r="T2715" s="62">
        <v>1235528.9099999999</v>
      </c>
      <c r="U2715" s="62">
        <v>1148747.3500000001</v>
      </c>
      <c r="Z2715" s="42" t="s">
        <v>68</v>
      </c>
      <c r="AJ2715" s="42"/>
      <c r="AW2715" s="42" t="s">
        <v>2412</v>
      </c>
      <c r="AX2715" s="42"/>
      <c r="AY2715" s="42"/>
      <c r="AZ2715" s="42"/>
      <c r="BA2715" s="42"/>
      <c r="BB2715" s="42"/>
      <c r="BN2715" s="128" t="s">
        <v>4578</v>
      </c>
      <c r="BO2715" s="58" t="str">
        <f t="shared" si="42"/>
        <v>境内资产</v>
      </c>
      <c r="BP2715" s="58" t="str">
        <f>IF(M2715="",VLOOKUP(D2715,Sheet4!$A$1:$B$92,2,0),VLOOKUP(Q2715,Sheet4!$A$1:$B$92,2,0))</f>
        <v>保险资产管理产品</v>
      </c>
    </row>
    <row r="2716" spans="1:68" s="58" customFormat="1" ht="12.75" customHeight="1">
      <c r="A2716" s="137" t="s">
        <v>1761</v>
      </c>
      <c r="B2716" s="50" t="s">
        <v>1762</v>
      </c>
      <c r="C2716" s="252" t="s">
        <v>5552</v>
      </c>
      <c r="D2716" s="257" t="s">
        <v>678</v>
      </c>
      <c r="E2716" s="42" t="s">
        <v>1763</v>
      </c>
      <c r="F2716" s="42" t="s">
        <v>1762</v>
      </c>
      <c r="G2716" s="42"/>
      <c r="H2716" s="307">
        <v>5.7326880973803904</v>
      </c>
      <c r="I2716" s="315">
        <v>6.7476102423491096</v>
      </c>
      <c r="J2716" s="105">
        <v>0</v>
      </c>
      <c r="K2716" s="42">
        <v>0</v>
      </c>
      <c r="L2716" s="50" t="s">
        <v>4487</v>
      </c>
      <c r="M2716" s="50" t="s">
        <v>5534</v>
      </c>
      <c r="N2716" s="50" t="s">
        <v>2388</v>
      </c>
      <c r="O2716" s="137" t="s">
        <v>2389</v>
      </c>
      <c r="P2716" s="42" t="s">
        <v>64</v>
      </c>
      <c r="Q2716" s="42" t="s">
        <v>65</v>
      </c>
      <c r="R2716" s="42">
        <v>1</v>
      </c>
      <c r="S2716" s="137" t="s">
        <v>2254</v>
      </c>
      <c r="T2716" s="62">
        <v>1235528.9099999999</v>
      </c>
      <c r="U2716" s="62">
        <v>1148747.3500000001</v>
      </c>
      <c r="Z2716" s="42" t="s">
        <v>68</v>
      </c>
      <c r="AJ2716" s="42"/>
      <c r="AW2716" s="42" t="s">
        <v>2412</v>
      </c>
      <c r="AX2716" s="42"/>
      <c r="AY2716" s="42"/>
      <c r="AZ2716" s="42"/>
      <c r="BA2716" s="42"/>
      <c r="BB2716" s="42"/>
      <c r="BN2716" s="128" t="s">
        <v>4578</v>
      </c>
      <c r="BO2716" s="58" t="str">
        <f t="shared" si="42"/>
        <v>境内资产</v>
      </c>
      <c r="BP2716" s="58" t="str">
        <f>IF(M2716="",VLOOKUP(D2716,Sheet4!$A$1:$B$92,2,0),VLOOKUP(Q2716,Sheet4!$A$1:$B$92,2,0))</f>
        <v>保险资产管理产品</v>
      </c>
    </row>
    <row r="2717" spans="1:68" s="58" customFormat="1" ht="12.75" customHeight="1">
      <c r="A2717" s="137" t="s">
        <v>1621</v>
      </c>
      <c r="B2717" s="50" t="s">
        <v>1622</v>
      </c>
      <c r="C2717" s="252" t="s">
        <v>5552</v>
      </c>
      <c r="D2717" s="257" t="s">
        <v>678</v>
      </c>
      <c r="E2717" s="42" t="s">
        <v>1623</v>
      </c>
      <c r="F2717" s="42" t="s">
        <v>1622</v>
      </c>
      <c r="G2717" s="42"/>
      <c r="H2717" s="307">
        <v>5.9207988246415182</v>
      </c>
      <c r="I2717" s="315">
        <v>5.7149170160659049</v>
      </c>
      <c r="J2717" s="105">
        <v>0</v>
      </c>
      <c r="K2717" s="42">
        <v>0</v>
      </c>
      <c r="L2717" s="50" t="s">
        <v>4487</v>
      </c>
      <c r="M2717" s="50" t="s">
        <v>5534</v>
      </c>
      <c r="N2717" s="50" t="s">
        <v>2388</v>
      </c>
      <c r="O2717" s="137" t="s">
        <v>2389</v>
      </c>
      <c r="P2717" s="42" t="s">
        <v>64</v>
      </c>
      <c r="Q2717" s="42" t="s">
        <v>65</v>
      </c>
      <c r="R2717" s="42">
        <v>1</v>
      </c>
      <c r="S2717" s="137" t="s">
        <v>2254</v>
      </c>
      <c r="T2717" s="62">
        <v>1235528.9099999999</v>
      </c>
      <c r="U2717" s="62">
        <v>1148747.3500000001</v>
      </c>
      <c r="Z2717" s="42" t="s">
        <v>68</v>
      </c>
      <c r="AJ2717" s="42"/>
      <c r="AW2717" s="42" t="s">
        <v>2412</v>
      </c>
      <c r="AX2717" s="42"/>
      <c r="AY2717" s="42"/>
      <c r="AZ2717" s="42"/>
      <c r="BA2717" s="42"/>
      <c r="BB2717" s="42"/>
      <c r="BN2717" s="128" t="s">
        <v>4578</v>
      </c>
      <c r="BO2717" s="58" t="str">
        <f t="shared" si="42"/>
        <v>境内资产</v>
      </c>
      <c r="BP2717" s="58" t="str">
        <f>IF(M2717="",VLOOKUP(D2717,Sheet4!$A$1:$B$92,2,0),VLOOKUP(Q2717,Sheet4!$A$1:$B$92,2,0))</f>
        <v>保险资产管理产品</v>
      </c>
    </row>
    <row r="2718" spans="1:68" s="58" customFormat="1" ht="12.75" customHeight="1">
      <c r="A2718" s="137" t="s">
        <v>2035</v>
      </c>
      <c r="B2718" s="50" t="s">
        <v>2036</v>
      </c>
      <c r="C2718" s="252" t="s">
        <v>5552</v>
      </c>
      <c r="D2718" s="257" t="s">
        <v>678</v>
      </c>
      <c r="E2718" s="42" t="s">
        <v>4460</v>
      </c>
      <c r="F2718" s="42" t="s">
        <v>2036</v>
      </c>
      <c r="G2718" s="42"/>
      <c r="H2718" s="307">
        <v>63.307232990858637</v>
      </c>
      <c r="I2718" s="315">
        <v>50.428709167792448</v>
      </c>
      <c r="J2718" s="105">
        <v>0</v>
      </c>
      <c r="K2718" s="42">
        <v>0</v>
      </c>
      <c r="L2718" s="50" t="s">
        <v>4487</v>
      </c>
      <c r="M2718" s="50" t="s">
        <v>5534</v>
      </c>
      <c r="N2718" s="50" t="s">
        <v>2388</v>
      </c>
      <c r="O2718" s="137" t="s">
        <v>2389</v>
      </c>
      <c r="P2718" s="42" t="s">
        <v>64</v>
      </c>
      <c r="Q2718" s="42" t="s">
        <v>65</v>
      </c>
      <c r="R2718" s="42">
        <v>1</v>
      </c>
      <c r="S2718" s="137" t="s">
        <v>2254</v>
      </c>
      <c r="T2718" s="62">
        <v>1235528.9099999999</v>
      </c>
      <c r="U2718" s="62">
        <v>1148747.3500000001</v>
      </c>
      <c r="Z2718" s="42" t="s">
        <v>68</v>
      </c>
      <c r="AJ2718" s="42"/>
      <c r="AW2718" s="42" t="s">
        <v>2412</v>
      </c>
      <c r="AX2718" s="42"/>
      <c r="AY2718" s="42"/>
      <c r="AZ2718" s="42"/>
      <c r="BA2718" s="42"/>
      <c r="BB2718" s="42"/>
      <c r="BN2718" s="128" t="s">
        <v>4578</v>
      </c>
      <c r="BO2718" s="58" t="str">
        <f t="shared" si="42"/>
        <v>境内资产</v>
      </c>
      <c r="BP2718" s="58" t="str">
        <f>IF(M2718="",VLOOKUP(D2718,Sheet4!$A$1:$B$92,2,0),VLOOKUP(Q2718,Sheet4!$A$1:$B$92,2,0))</f>
        <v>保险资产管理产品</v>
      </c>
    </row>
    <row r="2719" spans="1:68" s="58" customFormat="1" ht="12.75" customHeight="1">
      <c r="A2719" s="137" t="s">
        <v>1627</v>
      </c>
      <c r="B2719" s="50" t="s">
        <v>1628</v>
      </c>
      <c r="C2719" s="252" t="s">
        <v>5552</v>
      </c>
      <c r="D2719" s="257" t="s">
        <v>678</v>
      </c>
      <c r="E2719" s="42" t="s">
        <v>1629</v>
      </c>
      <c r="F2719" s="42" t="s">
        <v>1628</v>
      </c>
      <c r="G2719" s="42"/>
      <c r="H2719" s="307">
        <v>20.883720873097218</v>
      </c>
      <c r="I2719" s="315">
        <v>11.283906816163382</v>
      </c>
      <c r="J2719" s="105">
        <v>0</v>
      </c>
      <c r="K2719" s="42">
        <v>0</v>
      </c>
      <c r="L2719" s="50" t="s">
        <v>4487</v>
      </c>
      <c r="M2719" s="50" t="s">
        <v>5534</v>
      </c>
      <c r="N2719" s="50" t="s">
        <v>2388</v>
      </c>
      <c r="O2719" s="137" t="s">
        <v>2389</v>
      </c>
      <c r="P2719" s="42" t="s">
        <v>64</v>
      </c>
      <c r="Q2719" s="42" t="s">
        <v>65</v>
      </c>
      <c r="R2719" s="42">
        <v>1</v>
      </c>
      <c r="S2719" s="137" t="s">
        <v>2254</v>
      </c>
      <c r="T2719" s="62">
        <v>1235528.9099999999</v>
      </c>
      <c r="U2719" s="62">
        <v>1148747.3500000001</v>
      </c>
      <c r="Z2719" s="42" t="s">
        <v>68</v>
      </c>
      <c r="AJ2719" s="42"/>
      <c r="AW2719" s="42" t="s">
        <v>2412</v>
      </c>
      <c r="AX2719" s="42"/>
      <c r="AY2719" s="42"/>
      <c r="AZ2719" s="42"/>
      <c r="BA2719" s="42"/>
      <c r="BB2719" s="42"/>
      <c r="BN2719" s="128" t="s">
        <v>4578</v>
      </c>
      <c r="BO2719" s="58" t="str">
        <f t="shared" si="42"/>
        <v>境内资产</v>
      </c>
      <c r="BP2719" s="58" t="str">
        <f>IF(M2719="",VLOOKUP(D2719,Sheet4!$A$1:$B$92,2,0),VLOOKUP(Q2719,Sheet4!$A$1:$B$92,2,0))</f>
        <v>保险资产管理产品</v>
      </c>
    </row>
    <row r="2720" spans="1:68" s="58" customFormat="1" ht="12.75" customHeight="1">
      <c r="A2720" s="137" t="s">
        <v>1630</v>
      </c>
      <c r="B2720" s="50" t="s">
        <v>1631</v>
      </c>
      <c r="C2720" s="252" t="s">
        <v>5552</v>
      </c>
      <c r="D2720" s="257" t="s">
        <v>678</v>
      </c>
      <c r="E2720" s="42" t="s">
        <v>1632</v>
      </c>
      <c r="F2720" s="42" t="s">
        <v>1631</v>
      </c>
      <c r="G2720" s="42"/>
      <c r="H2720" s="307">
        <v>12.834588747290759</v>
      </c>
      <c r="I2720" s="315">
        <v>8.5947079712538184</v>
      </c>
      <c r="J2720" s="105">
        <v>0</v>
      </c>
      <c r="K2720" s="42">
        <v>0</v>
      </c>
      <c r="L2720" s="50" t="s">
        <v>4487</v>
      </c>
      <c r="M2720" s="50" t="s">
        <v>5534</v>
      </c>
      <c r="N2720" s="50" t="s">
        <v>2388</v>
      </c>
      <c r="O2720" s="137" t="s">
        <v>2389</v>
      </c>
      <c r="P2720" s="42" t="s">
        <v>64</v>
      </c>
      <c r="Q2720" s="42" t="s">
        <v>65</v>
      </c>
      <c r="R2720" s="42">
        <v>1</v>
      </c>
      <c r="S2720" s="137" t="s">
        <v>2254</v>
      </c>
      <c r="T2720" s="62">
        <v>1235528.9099999999</v>
      </c>
      <c r="U2720" s="62">
        <v>1148747.3500000001</v>
      </c>
      <c r="Z2720" s="42" t="s">
        <v>68</v>
      </c>
      <c r="AJ2720" s="42"/>
      <c r="AW2720" s="42" t="s">
        <v>2412</v>
      </c>
      <c r="AX2720" s="42"/>
      <c r="AY2720" s="42"/>
      <c r="AZ2720" s="42"/>
      <c r="BA2720" s="42"/>
      <c r="BB2720" s="42"/>
      <c r="BN2720" s="128" t="s">
        <v>4578</v>
      </c>
      <c r="BO2720" s="58" t="str">
        <f t="shared" si="42"/>
        <v>境内资产</v>
      </c>
      <c r="BP2720" s="58" t="str">
        <f>IF(M2720="",VLOOKUP(D2720,Sheet4!$A$1:$B$92,2,0),VLOOKUP(Q2720,Sheet4!$A$1:$B$92,2,0))</f>
        <v>保险资产管理产品</v>
      </c>
    </row>
    <row r="2721" spans="1:68" s="58" customFormat="1" ht="12.75" customHeight="1">
      <c r="A2721" s="137" t="s">
        <v>1633</v>
      </c>
      <c r="B2721" s="50" t="s">
        <v>1634</v>
      </c>
      <c r="C2721" s="252" t="s">
        <v>5552</v>
      </c>
      <c r="D2721" s="257" t="s">
        <v>678</v>
      </c>
      <c r="E2721" s="42" t="s">
        <v>1635</v>
      </c>
      <c r="F2721" s="42" t="s">
        <v>1634</v>
      </c>
      <c r="G2721" s="42"/>
      <c r="H2721" s="307">
        <v>38.812041590834838</v>
      </c>
      <c r="I2721" s="315">
        <v>17.26750652569654</v>
      </c>
      <c r="J2721" s="105">
        <v>0</v>
      </c>
      <c r="K2721" s="42">
        <v>0</v>
      </c>
      <c r="L2721" s="50" t="s">
        <v>4487</v>
      </c>
      <c r="M2721" s="50" t="s">
        <v>5534</v>
      </c>
      <c r="N2721" s="50" t="s">
        <v>2388</v>
      </c>
      <c r="O2721" s="137" t="s">
        <v>2389</v>
      </c>
      <c r="P2721" s="42" t="s">
        <v>64</v>
      </c>
      <c r="Q2721" s="42" t="s">
        <v>65</v>
      </c>
      <c r="R2721" s="42">
        <v>1</v>
      </c>
      <c r="S2721" s="137" t="s">
        <v>2254</v>
      </c>
      <c r="T2721" s="62">
        <v>1235528.9099999999</v>
      </c>
      <c r="U2721" s="62">
        <v>1148747.3500000001</v>
      </c>
      <c r="Z2721" s="42" t="s">
        <v>68</v>
      </c>
      <c r="AJ2721" s="42"/>
      <c r="AW2721" s="42" t="s">
        <v>2412</v>
      </c>
      <c r="AX2721" s="42"/>
      <c r="AY2721" s="42"/>
      <c r="AZ2721" s="42"/>
      <c r="BA2721" s="42"/>
      <c r="BB2721" s="42"/>
      <c r="BN2721" s="128" t="s">
        <v>4578</v>
      </c>
      <c r="BO2721" s="58" t="str">
        <f t="shared" si="42"/>
        <v>境内资产</v>
      </c>
      <c r="BP2721" s="58" t="str">
        <f>IF(M2721="",VLOOKUP(D2721,Sheet4!$A$1:$B$92,2,0),VLOOKUP(Q2721,Sheet4!$A$1:$B$92,2,0))</f>
        <v>保险资产管理产品</v>
      </c>
    </row>
    <row r="2722" spans="1:68" s="58" customFormat="1" ht="12.75" customHeight="1">
      <c r="A2722" s="137" t="s">
        <v>1764</v>
      </c>
      <c r="B2722" s="50" t="s">
        <v>1765</v>
      </c>
      <c r="C2722" s="252" t="s">
        <v>5552</v>
      </c>
      <c r="D2722" s="257" t="s">
        <v>678</v>
      </c>
      <c r="E2722" s="42" t="s">
        <v>1766</v>
      </c>
      <c r="F2722" s="42" t="s">
        <v>1765</v>
      </c>
      <c r="G2722" s="42"/>
      <c r="H2722" s="307">
        <v>15.169478939175706</v>
      </c>
      <c r="I2722" s="315">
        <v>10.576220028745597</v>
      </c>
      <c r="J2722" s="105">
        <v>0</v>
      </c>
      <c r="K2722" s="42">
        <v>0</v>
      </c>
      <c r="L2722" s="50" t="s">
        <v>4487</v>
      </c>
      <c r="M2722" s="50" t="s">
        <v>5534</v>
      </c>
      <c r="N2722" s="50" t="s">
        <v>2388</v>
      </c>
      <c r="O2722" s="137" t="s">
        <v>2389</v>
      </c>
      <c r="P2722" s="42" t="s">
        <v>64</v>
      </c>
      <c r="Q2722" s="42" t="s">
        <v>65</v>
      </c>
      <c r="R2722" s="42">
        <v>1</v>
      </c>
      <c r="S2722" s="137" t="s">
        <v>2254</v>
      </c>
      <c r="T2722" s="62">
        <v>1235528.9099999999</v>
      </c>
      <c r="U2722" s="62">
        <v>1148747.3500000001</v>
      </c>
      <c r="Z2722" s="42" t="s">
        <v>68</v>
      </c>
      <c r="AJ2722" s="42"/>
      <c r="AW2722" s="42" t="s">
        <v>2412</v>
      </c>
      <c r="AX2722" s="42"/>
      <c r="AY2722" s="42"/>
      <c r="AZ2722" s="42"/>
      <c r="BA2722" s="42"/>
      <c r="BB2722" s="42"/>
      <c r="BN2722" s="128" t="s">
        <v>4578</v>
      </c>
      <c r="BO2722" s="58" t="str">
        <f t="shared" si="42"/>
        <v>境内资产</v>
      </c>
      <c r="BP2722" s="58" t="str">
        <f>IF(M2722="",VLOOKUP(D2722,Sheet4!$A$1:$B$92,2,0),VLOOKUP(Q2722,Sheet4!$A$1:$B$92,2,0))</f>
        <v>保险资产管理产品</v>
      </c>
    </row>
    <row r="2723" spans="1:68" s="58" customFormat="1" ht="12.75" customHeight="1">
      <c r="A2723" s="137" t="s">
        <v>1826</v>
      </c>
      <c r="B2723" s="50" t="s">
        <v>1827</v>
      </c>
      <c r="C2723" s="252" t="s">
        <v>5552</v>
      </c>
      <c r="D2723" s="257" t="s">
        <v>678</v>
      </c>
      <c r="E2723" s="42" t="s">
        <v>1828</v>
      </c>
      <c r="F2723" s="42" t="s">
        <v>1827</v>
      </c>
      <c r="G2723" s="42"/>
      <c r="H2723" s="307">
        <v>4.8986879671082129</v>
      </c>
      <c r="I2723" s="315">
        <v>3.3253999068754498</v>
      </c>
      <c r="J2723" s="105">
        <v>0</v>
      </c>
      <c r="K2723" s="42">
        <v>0</v>
      </c>
      <c r="L2723" s="50" t="s">
        <v>4487</v>
      </c>
      <c r="M2723" s="50" t="s">
        <v>5534</v>
      </c>
      <c r="N2723" s="50" t="s">
        <v>2388</v>
      </c>
      <c r="O2723" s="137" t="s">
        <v>2389</v>
      </c>
      <c r="P2723" s="42" t="s">
        <v>64</v>
      </c>
      <c r="Q2723" s="42" t="s">
        <v>65</v>
      </c>
      <c r="R2723" s="42">
        <v>1</v>
      </c>
      <c r="S2723" s="137" t="s">
        <v>2254</v>
      </c>
      <c r="T2723" s="62">
        <v>1235528.9099999999</v>
      </c>
      <c r="U2723" s="62">
        <v>1148747.3500000001</v>
      </c>
      <c r="Z2723" s="42" t="s">
        <v>68</v>
      </c>
      <c r="AJ2723" s="42"/>
      <c r="AW2723" s="42" t="s">
        <v>2412</v>
      </c>
      <c r="AX2723" s="42"/>
      <c r="AY2723" s="42"/>
      <c r="AZ2723" s="42"/>
      <c r="BA2723" s="42"/>
      <c r="BB2723" s="42"/>
      <c r="BN2723" s="128" t="s">
        <v>4578</v>
      </c>
      <c r="BO2723" s="58" t="str">
        <f t="shared" si="42"/>
        <v>境内资产</v>
      </c>
      <c r="BP2723" s="58" t="str">
        <f>IF(M2723="",VLOOKUP(D2723,Sheet4!$A$1:$B$92,2,0),VLOOKUP(Q2723,Sheet4!$A$1:$B$92,2,0))</f>
        <v>保险资产管理产品</v>
      </c>
    </row>
    <row r="2724" spans="1:68" s="58" customFormat="1" ht="12.75" customHeight="1">
      <c r="A2724" s="137" t="s">
        <v>2245</v>
      </c>
      <c r="B2724" s="50" t="s">
        <v>2246</v>
      </c>
      <c r="C2724" s="252" t="s">
        <v>5552</v>
      </c>
      <c r="D2724" s="257" t="s">
        <v>678</v>
      </c>
      <c r="E2724" s="42" t="s">
        <v>2814</v>
      </c>
      <c r="F2724" s="42" t="s">
        <v>2246</v>
      </c>
      <c r="G2724" s="42"/>
      <c r="H2724" s="307">
        <v>24.511940735390027</v>
      </c>
      <c r="I2724" s="315">
        <v>10.118860998653</v>
      </c>
      <c r="J2724" s="105">
        <v>0</v>
      </c>
      <c r="K2724" s="42">
        <v>0</v>
      </c>
      <c r="L2724" s="50" t="s">
        <v>4487</v>
      </c>
      <c r="M2724" s="50" t="s">
        <v>5534</v>
      </c>
      <c r="N2724" s="50" t="s">
        <v>2388</v>
      </c>
      <c r="O2724" s="137" t="s">
        <v>2389</v>
      </c>
      <c r="P2724" s="42" t="s">
        <v>64</v>
      </c>
      <c r="Q2724" s="42" t="s">
        <v>65</v>
      </c>
      <c r="R2724" s="42">
        <v>1</v>
      </c>
      <c r="S2724" s="137" t="s">
        <v>2254</v>
      </c>
      <c r="T2724" s="62">
        <v>1235528.9099999999</v>
      </c>
      <c r="U2724" s="62">
        <v>1148747.3500000001</v>
      </c>
      <c r="Z2724" s="42" t="s">
        <v>68</v>
      </c>
      <c r="AJ2724" s="42"/>
      <c r="AW2724" s="42" t="s">
        <v>2412</v>
      </c>
      <c r="AX2724" s="42"/>
      <c r="AY2724" s="42"/>
      <c r="AZ2724" s="42"/>
      <c r="BA2724" s="42"/>
      <c r="BB2724" s="42"/>
      <c r="BN2724" s="128" t="s">
        <v>4578</v>
      </c>
      <c r="BO2724" s="58" t="str">
        <f t="shared" si="42"/>
        <v>境内资产</v>
      </c>
      <c r="BP2724" s="58" t="str">
        <f>IF(M2724="",VLOOKUP(D2724,Sheet4!$A$1:$B$92,2,0),VLOOKUP(Q2724,Sheet4!$A$1:$B$92,2,0))</f>
        <v>保险资产管理产品</v>
      </c>
    </row>
    <row r="2725" spans="1:68" s="58" customFormat="1" ht="12.75" customHeight="1">
      <c r="A2725" s="137" t="s">
        <v>1639</v>
      </c>
      <c r="B2725" s="50" t="s">
        <v>1640</v>
      </c>
      <c r="C2725" s="252" t="s">
        <v>5552</v>
      </c>
      <c r="D2725" s="257" t="s">
        <v>678</v>
      </c>
      <c r="E2725" s="42" t="s">
        <v>1641</v>
      </c>
      <c r="F2725" s="42" t="s">
        <v>1640</v>
      </c>
      <c r="G2725" s="42"/>
      <c r="H2725" s="307">
        <v>8.5784512633983692</v>
      </c>
      <c r="I2725" s="315">
        <v>5.8566842663878225</v>
      </c>
      <c r="J2725" s="105">
        <v>0</v>
      </c>
      <c r="K2725" s="42">
        <v>0</v>
      </c>
      <c r="L2725" s="50" t="s">
        <v>4487</v>
      </c>
      <c r="M2725" s="50" t="s">
        <v>5534</v>
      </c>
      <c r="N2725" s="50" t="s">
        <v>2388</v>
      </c>
      <c r="O2725" s="137" t="s">
        <v>2389</v>
      </c>
      <c r="P2725" s="42" t="s">
        <v>64</v>
      </c>
      <c r="Q2725" s="42" t="s">
        <v>65</v>
      </c>
      <c r="R2725" s="42">
        <v>1</v>
      </c>
      <c r="S2725" s="137" t="s">
        <v>2254</v>
      </c>
      <c r="T2725" s="62">
        <v>1235528.9099999999</v>
      </c>
      <c r="U2725" s="62">
        <v>1148747.3500000001</v>
      </c>
      <c r="Z2725" s="42" t="s">
        <v>68</v>
      </c>
      <c r="AJ2725" s="42"/>
      <c r="AW2725" s="42" t="s">
        <v>2412</v>
      </c>
      <c r="AX2725" s="42"/>
      <c r="AY2725" s="42"/>
      <c r="AZ2725" s="42"/>
      <c r="BA2725" s="42"/>
      <c r="BB2725" s="42"/>
      <c r="BN2725" s="128" t="s">
        <v>4578</v>
      </c>
      <c r="BO2725" s="58" t="str">
        <f t="shared" si="42"/>
        <v>境内资产</v>
      </c>
      <c r="BP2725" s="58" t="str">
        <f>IF(M2725="",VLOOKUP(D2725,Sheet4!$A$1:$B$92,2,0),VLOOKUP(Q2725,Sheet4!$A$1:$B$92,2,0))</f>
        <v>保险资产管理产品</v>
      </c>
    </row>
    <row r="2726" spans="1:68" s="58" customFormat="1" ht="12.75" customHeight="1">
      <c r="A2726" s="137" t="s">
        <v>1642</v>
      </c>
      <c r="B2726" s="50" t="s">
        <v>1643</v>
      </c>
      <c r="C2726" s="252" t="s">
        <v>5552</v>
      </c>
      <c r="D2726" s="257" t="s">
        <v>678</v>
      </c>
      <c r="E2726" s="42" t="s">
        <v>1644</v>
      </c>
      <c r="F2726" s="42" t="s">
        <v>1643</v>
      </c>
      <c r="G2726" s="42"/>
      <c r="H2726" s="307">
        <v>20.460462614028</v>
      </c>
      <c r="I2726" s="315">
        <v>9.9939525564774723</v>
      </c>
      <c r="J2726" s="105">
        <v>0</v>
      </c>
      <c r="K2726" s="42">
        <v>0</v>
      </c>
      <c r="L2726" s="50" t="s">
        <v>4487</v>
      </c>
      <c r="M2726" s="50" t="s">
        <v>5534</v>
      </c>
      <c r="N2726" s="50" t="s">
        <v>2388</v>
      </c>
      <c r="O2726" s="137" t="s">
        <v>2389</v>
      </c>
      <c r="P2726" s="42" t="s">
        <v>64</v>
      </c>
      <c r="Q2726" s="42" t="s">
        <v>65</v>
      </c>
      <c r="R2726" s="42">
        <v>1</v>
      </c>
      <c r="S2726" s="137" t="s">
        <v>2254</v>
      </c>
      <c r="T2726" s="62">
        <v>1235528.9099999999</v>
      </c>
      <c r="U2726" s="62">
        <v>1148747.3500000001</v>
      </c>
      <c r="Z2726" s="42" t="s">
        <v>68</v>
      </c>
      <c r="AJ2726" s="42"/>
      <c r="AW2726" s="42" t="s">
        <v>2412</v>
      </c>
      <c r="AX2726" s="42"/>
      <c r="AY2726" s="42"/>
      <c r="AZ2726" s="42"/>
      <c r="BA2726" s="42"/>
      <c r="BB2726" s="42"/>
      <c r="BN2726" s="128" t="s">
        <v>4578</v>
      </c>
      <c r="BO2726" s="58" t="str">
        <f t="shared" si="42"/>
        <v>境内资产</v>
      </c>
      <c r="BP2726" s="58" t="str">
        <f>IF(M2726="",VLOOKUP(D2726,Sheet4!$A$1:$B$92,2,0),VLOOKUP(Q2726,Sheet4!$A$1:$B$92,2,0))</f>
        <v>保险资产管理产品</v>
      </c>
    </row>
    <row r="2727" spans="1:68" s="58" customFormat="1" ht="12.75" customHeight="1">
      <c r="A2727" s="137" t="s">
        <v>2180</v>
      </c>
      <c r="B2727" s="50" t="s">
        <v>2347</v>
      </c>
      <c r="C2727" s="252" t="s">
        <v>5552</v>
      </c>
      <c r="D2727" s="257" t="s">
        <v>678</v>
      </c>
      <c r="E2727" s="42" t="s">
        <v>2815</v>
      </c>
      <c r="F2727" s="42" t="s">
        <v>2347</v>
      </c>
      <c r="G2727" s="42"/>
      <c r="H2727" s="307">
        <v>3.811404314446222</v>
      </c>
      <c r="I2727" s="315">
        <v>3.5031289654836599</v>
      </c>
      <c r="J2727" s="105">
        <v>0</v>
      </c>
      <c r="K2727" s="42">
        <v>0</v>
      </c>
      <c r="L2727" s="50" t="s">
        <v>4487</v>
      </c>
      <c r="M2727" s="50" t="s">
        <v>5534</v>
      </c>
      <c r="N2727" s="50" t="s">
        <v>2388</v>
      </c>
      <c r="O2727" s="137" t="s">
        <v>2389</v>
      </c>
      <c r="P2727" s="42" t="s">
        <v>64</v>
      </c>
      <c r="Q2727" s="42" t="s">
        <v>65</v>
      </c>
      <c r="R2727" s="42">
        <v>1</v>
      </c>
      <c r="S2727" s="137" t="s">
        <v>2254</v>
      </c>
      <c r="T2727" s="62">
        <v>1235528.9099999999</v>
      </c>
      <c r="U2727" s="62">
        <v>1148747.3500000001</v>
      </c>
      <c r="Z2727" s="42" t="s">
        <v>68</v>
      </c>
      <c r="AJ2727" s="42"/>
      <c r="AW2727" s="42" t="s">
        <v>2412</v>
      </c>
      <c r="AX2727" s="42"/>
      <c r="AY2727" s="42"/>
      <c r="AZ2727" s="42"/>
      <c r="BA2727" s="42"/>
      <c r="BB2727" s="42"/>
      <c r="BN2727" s="128" t="s">
        <v>4578</v>
      </c>
      <c r="BO2727" s="58" t="str">
        <f t="shared" si="42"/>
        <v>境内资产</v>
      </c>
      <c r="BP2727" s="58" t="str">
        <f>IF(M2727="",VLOOKUP(D2727,Sheet4!$A$1:$B$92,2,0),VLOOKUP(Q2727,Sheet4!$A$1:$B$92,2,0))</f>
        <v>保险资产管理产品</v>
      </c>
    </row>
    <row r="2728" spans="1:68" s="58" customFormat="1" ht="12.75" customHeight="1">
      <c r="A2728" s="137" t="s">
        <v>1767</v>
      </c>
      <c r="B2728" s="50" t="s">
        <v>1768</v>
      </c>
      <c r="C2728" s="252" t="s">
        <v>5552</v>
      </c>
      <c r="D2728" s="257" t="s">
        <v>678</v>
      </c>
      <c r="E2728" s="42" t="s">
        <v>1769</v>
      </c>
      <c r="F2728" s="42" t="s">
        <v>1768</v>
      </c>
      <c r="G2728" s="42"/>
      <c r="H2728" s="307">
        <v>10.417429761107034</v>
      </c>
      <c r="I2728" s="315">
        <v>5.7317210878222093</v>
      </c>
      <c r="J2728" s="105">
        <v>0</v>
      </c>
      <c r="K2728" s="42">
        <v>0</v>
      </c>
      <c r="L2728" s="50" t="s">
        <v>4487</v>
      </c>
      <c r="M2728" s="50" t="s">
        <v>5534</v>
      </c>
      <c r="N2728" s="50" t="s">
        <v>2388</v>
      </c>
      <c r="O2728" s="137" t="s">
        <v>2389</v>
      </c>
      <c r="P2728" s="42" t="s">
        <v>64</v>
      </c>
      <c r="Q2728" s="42" t="s">
        <v>65</v>
      </c>
      <c r="R2728" s="42">
        <v>1</v>
      </c>
      <c r="S2728" s="137" t="s">
        <v>2254</v>
      </c>
      <c r="T2728" s="62">
        <v>1235528.9099999999</v>
      </c>
      <c r="U2728" s="62">
        <v>1148747.3500000001</v>
      </c>
      <c r="Z2728" s="42" t="s">
        <v>68</v>
      </c>
      <c r="AJ2728" s="42"/>
      <c r="AW2728" s="42" t="s">
        <v>2412</v>
      </c>
      <c r="AX2728" s="42"/>
      <c r="AY2728" s="42"/>
      <c r="AZ2728" s="42"/>
      <c r="BA2728" s="42"/>
      <c r="BB2728" s="42"/>
      <c r="BN2728" s="128" t="s">
        <v>4578</v>
      </c>
      <c r="BO2728" s="58" t="str">
        <f t="shared" si="42"/>
        <v>境内资产</v>
      </c>
      <c r="BP2728" s="58" t="str">
        <f>IF(M2728="",VLOOKUP(D2728,Sheet4!$A$1:$B$92,2,0),VLOOKUP(Q2728,Sheet4!$A$1:$B$92,2,0))</f>
        <v>保险资产管理产品</v>
      </c>
    </row>
    <row r="2729" spans="1:68" s="58" customFormat="1" ht="12.75" customHeight="1">
      <c r="A2729" s="137" t="s">
        <v>1773</v>
      </c>
      <c r="B2729" s="50" t="s">
        <v>1774</v>
      </c>
      <c r="C2729" s="252" t="s">
        <v>5552</v>
      </c>
      <c r="D2729" s="257" t="s">
        <v>678</v>
      </c>
      <c r="E2729" s="42" t="s">
        <v>1775</v>
      </c>
      <c r="F2729" s="42" t="s">
        <v>1774</v>
      </c>
      <c r="G2729" s="42"/>
      <c r="H2729" s="307">
        <v>30.238790284494609</v>
      </c>
      <c r="I2729" s="315">
        <v>24.003001780373353</v>
      </c>
      <c r="J2729" s="105">
        <v>0</v>
      </c>
      <c r="K2729" s="42">
        <v>0</v>
      </c>
      <c r="L2729" s="50" t="s">
        <v>4487</v>
      </c>
      <c r="M2729" s="50" t="s">
        <v>5534</v>
      </c>
      <c r="N2729" s="50" t="s">
        <v>2388</v>
      </c>
      <c r="O2729" s="137" t="s">
        <v>2389</v>
      </c>
      <c r="P2729" s="42" t="s">
        <v>64</v>
      </c>
      <c r="Q2729" s="42" t="s">
        <v>65</v>
      </c>
      <c r="R2729" s="42">
        <v>1</v>
      </c>
      <c r="S2729" s="137" t="s">
        <v>2254</v>
      </c>
      <c r="T2729" s="62">
        <v>1235528.9099999999</v>
      </c>
      <c r="U2729" s="62">
        <v>1148747.3500000001</v>
      </c>
      <c r="Z2729" s="42" t="s">
        <v>68</v>
      </c>
      <c r="AJ2729" s="42"/>
      <c r="AW2729" s="42" t="s">
        <v>2412</v>
      </c>
      <c r="AX2729" s="42"/>
      <c r="AY2729" s="42"/>
      <c r="AZ2729" s="42"/>
      <c r="BA2729" s="108"/>
      <c r="BB2729" s="42"/>
      <c r="BN2729" s="128" t="s">
        <v>4578</v>
      </c>
      <c r="BO2729" s="58" t="str">
        <f t="shared" si="42"/>
        <v>境内资产</v>
      </c>
      <c r="BP2729" s="58" t="str">
        <f>IF(M2729="",VLOOKUP(D2729,Sheet4!$A$1:$B$92,2,0),VLOOKUP(Q2729,Sheet4!$A$1:$B$92,2,0))</f>
        <v>保险资产管理产品</v>
      </c>
    </row>
    <row r="2730" spans="1:68" s="58" customFormat="1" ht="12.75" customHeight="1">
      <c r="A2730" s="137" t="s">
        <v>2043</v>
      </c>
      <c r="B2730" s="50" t="s">
        <v>2044</v>
      </c>
      <c r="C2730" s="252" t="s">
        <v>5552</v>
      </c>
      <c r="D2730" s="257" t="s">
        <v>678</v>
      </c>
      <c r="E2730" s="42" t="s">
        <v>4375</v>
      </c>
      <c r="F2730" s="42" t="s">
        <v>2044</v>
      </c>
      <c r="G2730" s="42"/>
      <c r="H2730" s="307">
        <v>59.228605620014122</v>
      </c>
      <c r="I2730" s="315">
        <v>30.367530273976136</v>
      </c>
      <c r="J2730" s="105">
        <v>0</v>
      </c>
      <c r="K2730" s="42">
        <v>0</v>
      </c>
      <c r="L2730" s="50" t="s">
        <v>4487</v>
      </c>
      <c r="M2730" s="50" t="s">
        <v>5534</v>
      </c>
      <c r="N2730" s="50" t="s">
        <v>2388</v>
      </c>
      <c r="O2730" s="137" t="s">
        <v>2389</v>
      </c>
      <c r="P2730" s="42" t="s">
        <v>64</v>
      </c>
      <c r="Q2730" s="42" t="s">
        <v>65</v>
      </c>
      <c r="R2730" s="42">
        <v>1</v>
      </c>
      <c r="S2730" s="137" t="s">
        <v>2254</v>
      </c>
      <c r="T2730" s="62">
        <v>1235528.9099999999</v>
      </c>
      <c r="U2730" s="62">
        <v>1148747.3500000001</v>
      </c>
      <c r="Z2730" s="42" t="s">
        <v>68</v>
      </c>
      <c r="AJ2730" s="42"/>
      <c r="AW2730" s="42" t="s">
        <v>2412</v>
      </c>
      <c r="AX2730" s="42"/>
      <c r="AY2730" s="42"/>
      <c r="AZ2730" s="42"/>
      <c r="BA2730" s="108"/>
      <c r="BB2730" s="42"/>
      <c r="BN2730" s="128" t="s">
        <v>4578</v>
      </c>
      <c r="BO2730" s="58" t="str">
        <f t="shared" si="42"/>
        <v>境内资产</v>
      </c>
      <c r="BP2730" s="58" t="str">
        <f>IF(M2730="",VLOOKUP(D2730,Sheet4!$A$1:$B$92,2,0),VLOOKUP(Q2730,Sheet4!$A$1:$B$92,2,0))</f>
        <v>保险资产管理产品</v>
      </c>
    </row>
    <row r="2731" spans="1:68" s="58" customFormat="1" ht="12.75" customHeight="1">
      <c r="A2731" s="137" t="s">
        <v>1776</v>
      </c>
      <c r="B2731" s="50" t="s">
        <v>1777</v>
      </c>
      <c r="C2731" s="252" t="s">
        <v>5552</v>
      </c>
      <c r="D2731" s="257" t="s">
        <v>678</v>
      </c>
      <c r="E2731" s="42" t="s">
        <v>1778</v>
      </c>
      <c r="F2731" s="42" t="s">
        <v>1777</v>
      </c>
      <c r="G2731" s="42"/>
      <c r="H2731" s="307">
        <v>33.105882397182647</v>
      </c>
      <c r="I2731" s="315">
        <v>21.116058603547579</v>
      </c>
      <c r="J2731" s="105">
        <v>0</v>
      </c>
      <c r="K2731" s="42">
        <v>0</v>
      </c>
      <c r="L2731" s="50" t="s">
        <v>4487</v>
      </c>
      <c r="M2731" s="50" t="s">
        <v>5534</v>
      </c>
      <c r="N2731" s="50" t="s">
        <v>2388</v>
      </c>
      <c r="O2731" s="137" t="s">
        <v>2389</v>
      </c>
      <c r="P2731" s="42" t="s">
        <v>64</v>
      </c>
      <c r="Q2731" s="42" t="s">
        <v>65</v>
      </c>
      <c r="R2731" s="42">
        <v>1</v>
      </c>
      <c r="S2731" s="137" t="s">
        <v>2254</v>
      </c>
      <c r="T2731" s="62">
        <v>1235528.9099999999</v>
      </c>
      <c r="U2731" s="62">
        <v>1148747.3500000001</v>
      </c>
      <c r="Z2731" s="42" t="s">
        <v>68</v>
      </c>
      <c r="AJ2731" s="42"/>
      <c r="AW2731" s="42" t="s">
        <v>2412</v>
      </c>
      <c r="AX2731" s="42"/>
      <c r="AY2731" s="42"/>
      <c r="AZ2731" s="42"/>
      <c r="BA2731" s="42"/>
      <c r="BB2731" s="42"/>
      <c r="BN2731" s="128" t="s">
        <v>4578</v>
      </c>
      <c r="BO2731" s="58" t="str">
        <f t="shared" si="42"/>
        <v>境内资产</v>
      </c>
      <c r="BP2731" s="58" t="str">
        <f>IF(M2731="",VLOOKUP(D2731,Sheet4!$A$1:$B$92,2,0),VLOOKUP(Q2731,Sheet4!$A$1:$B$92,2,0))</f>
        <v>保险资产管理产品</v>
      </c>
    </row>
    <row r="2732" spans="1:68" s="58" customFormat="1" ht="12.75" customHeight="1">
      <c r="A2732" s="137" t="s">
        <v>1832</v>
      </c>
      <c r="B2732" s="50" t="s">
        <v>1833</v>
      </c>
      <c r="C2732" s="252" t="s">
        <v>5552</v>
      </c>
      <c r="D2732" s="257" t="s">
        <v>678</v>
      </c>
      <c r="E2732" s="42" t="s">
        <v>1834</v>
      </c>
      <c r="F2732" s="42" t="s">
        <v>1833</v>
      </c>
      <c r="G2732" s="42"/>
      <c r="H2732" s="307">
        <v>20.275289406368138</v>
      </c>
      <c r="I2732" s="315">
        <v>10.748311239174981</v>
      </c>
      <c r="J2732" s="105">
        <v>0</v>
      </c>
      <c r="K2732" s="42">
        <v>0</v>
      </c>
      <c r="L2732" s="50" t="s">
        <v>4487</v>
      </c>
      <c r="M2732" s="50" t="s">
        <v>5534</v>
      </c>
      <c r="N2732" s="50" t="s">
        <v>2388</v>
      </c>
      <c r="O2732" s="137" t="s">
        <v>2389</v>
      </c>
      <c r="P2732" s="42" t="s">
        <v>64</v>
      </c>
      <c r="Q2732" s="42" t="s">
        <v>65</v>
      </c>
      <c r="R2732" s="42">
        <v>1</v>
      </c>
      <c r="S2732" s="137" t="s">
        <v>2254</v>
      </c>
      <c r="T2732" s="62">
        <v>1235528.9099999999</v>
      </c>
      <c r="U2732" s="62">
        <v>1148747.3500000001</v>
      </c>
      <c r="Z2732" s="42" t="s">
        <v>68</v>
      </c>
      <c r="AJ2732" s="42"/>
      <c r="AW2732" s="42" t="s">
        <v>2412</v>
      </c>
      <c r="AX2732" s="42"/>
      <c r="AY2732" s="42"/>
      <c r="AZ2732" s="42"/>
      <c r="BA2732" s="108"/>
      <c r="BB2732" s="42"/>
      <c r="BN2732" s="128" t="s">
        <v>4578</v>
      </c>
      <c r="BO2732" s="58" t="str">
        <f t="shared" si="42"/>
        <v>境内资产</v>
      </c>
      <c r="BP2732" s="58" t="str">
        <f>IF(M2732="",VLOOKUP(D2732,Sheet4!$A$1:$B$92,2,0),VLOOKUP(Q2732,Sheet4!$A$1:$B$92,2,0))</f>
        <v>保险资产管理产品</v>
      </c>
    </row>
    <row r="2733" spans="1:68" s="58" customFormat="1" ht="12.75" customHeight="1">
      <c r="A2733" s="137" t="s">
        <v>1779</v>
      </c>
      <c r="B2733" s="50" t="s">
        <v>1780</v>
      </c>
      <c r="C2733" s="252" t="s">
        <v>5552</v>
      </c>
      <c r="D2733" s="257" t="s">
        <v>678</v>
      </c>
      <c r="E2733" s="42" t="s">
        <v>1781</v>
      </c>
      <c r="F2733" s="42" t="s">
        <v>1780</v>
      </c>
      <c r="G2733" s="42"/>
      <c r="H2733" s="307">
        <v>13.265364137265077</v>
      </c>
      <c r="I2733" s="315">
        <v>9.2857548960855549</v>
      </c>
      <c r="J2733" s="105">
        <v>0</v>
      </c>
      <c r="K2733" s="42">
        <v>0</v>
      </c>
      <c r="L2733" s="50" t="s">
        <v>4487</v>
      </c>
      <c r="M2733" s="50" t="s">
        <v>5534</v>
      </c>
      <c r="N2733" s="50" t="s">
        <v>2388</v>
      </c>
      <c r="O2733" s="137" t="s">
        <v>2389</v>
      </c>
      <c r="P2733" s="42" t="s">
        <v>64</v>
      </c>
      <c r="Q2733" s="42" t="s">
        <v>65</v>
      </c>
      <c r="R2733" s="42">
        <v>1</v>
      </c>
      <c r="S2733" s="137" t="s">
        <v>2254</v>
      </c>
      <c r="T2733" s="62">
        <v>1235528.9099999999</v>
      </c>
      <c r="U2733" s="62">
        <v>1148747.3500000001</v>
      </c>
      <c r="Z2733" s="42" t="s">
        <v>68</v>
      </c>
      <c r="AJ2733" s="42"/>
      <c r="AW2733" s="42" t="s">
        <v>2412</v>
      </c>
      <c r="AX2733" s="42"/>
      <c r="AY2733" s="42"/>
      <c r="AZ2733" s="42"/>
      <c r="BA2733" s="108"/>
      <c r="BB2733" s="42"/>
      <c r="BN2733" s="128" t="s">
        <v>4578</v>
      </c>
      <c r="BO2733" s="58" t="str">
        <f t="shared" si="42"/>
        <v>境内资产</v>
      </c>
      <c r="BP2733" s="58" t="str">
        <f>IF(M2733="",VLOOKUP(D2733,Sheet4!$A$1:$B$92,2,0),VLOOKUP(Q2733,Sheet4!$A$1:$B$92,2,0))</f>
        <v>保险资产管理产品</v>
      </c>
    </row>
    <row r="2734" spans="1:68" s="58" customFormat="1" ht="12.75" customHeight="1">
      <c r="A2734" s="137" t="s">
        <v>2295</v>
      </c>
      <c r="B2734" s="50" t="s">
        <v>2348</v>
      </c>
      <c r="C2734" s="252" t="s">
        <v>1305</v>
      </c>
      <c r="D2734" s="252" t="s">
        <v>1318</v>
      </c>
      <c r="E2734" s="42" t="s">
        <v>2349</v>
      </c>
      <c r="F2734" s="42" t="s">
        <v>2348</v>
      </c>
      <c r="G2734" s="42"/>
      <c r="H2734" s="307">
        <v>46958.105222134378</v>
      </c>
      <c r="I2734" s="315">
        <v>46962.234462420587</v>
      </c>
      <c r="J2734" s="105">
        <v>0</v>
      </c>
      <c r="K2734" s="42">
        <v>0</v>
      </c>
      <c r="L2734" s="50" t="s">
        <v>4487</v>
      </c>
      <c r="M2734" s="50" t="s">
        <v>5534</v>
      </c>
      <c r="N2734" s="50" t="s">
        <v>2388</v>
      </c>
      <c r="O2734" s="137" t="s">
        <v>2389</v>
      </c>
      <c r="P2734" s="42" t="s">
        <v>64</v>
      </c>
      <c r="Q2734" s="42" t="s">
        <v>65</v>
      </c>
      <c r="R2734" s="42">
        <v>1</v>
      </c>
      <c r="S2734" s="137" t="s">
        <v>2254</v>
      </c>
      <c r="T2734" s="62">
        <v>1235528.9099999999</v>
      </c>
      <c r="U2734" s="62">
        <v>1148747.3500000001</v>
      </c>
      <c r="Z2734" s="42" t="s">
        <v>68</v>
      </c>
      <c r="AJ2734" s="42"/>
      <c r="AW2734" s="42" t="s">
        <v>2412</v>
      </c>
      <c r="AX2734" s="42"/>
      <c r="AY2734" s="42"/>
      <c r="AZ2734" s="42"/>
      <c r="BA2734" s="108"/>
      <c r="BB2734" s="42"/>
      <c r="BN2734" s="128" t="s">
        <v>4578</v>
      </c>
      <c r="BO2734" s="58" t="str">
        <f t="shared" si="42"/>
        <v>境内资产</v>
      </c>
      <c r="BP2734" s="58" t="str">
        <f>IF(M2734="",VLOOKUP(D2734,Sheet4!$A$1:$B$92,2,0),VLOOKUP(Q2734,Sheet4!$A$1:$B$92,2,0))</f>
        <v>保险资产管理产品</v>
      </c>
    </row>
    <row r="2735" spans="1:68" s="58" customFormat="1" ht="12.75" customHeight="1">
      <c r="A2735" s="137" t="s">
        <v>2354</v>
      </c>
      <c r="B2735" s="50" t="s">
        <v>2350</v>
      </c>
      <c r="C2735" s="255" t="s">
        <v>71</v>
      </c>
      <c r="D2735" s="255" t="s">
        <v>72</v>
      </c>
      <c r="E2735" s="42" t="s">
        <v>4463</v>
      </c>
      <c r="F2735" s="42" t="s">
        <v>2350</v>
      </c>
      <c r="G2735" s="42"/>
      <c r="H2735" s="307">
        <v>55285.122396291146</v>
      </c>
      <c r="I2735" s="315">
        <v>55229.017596453326</v>
      </c>
      <c r="J2735" s="105">
        <v>798.55143915201086</v>
      </c>
      <c r="K2735" s="42">
        <v>0</v>
      </c>
      <c r="L2735" s="50" t="s">
        <v>4487</v>
      </c>
      <c r="M2735" s="50" t="s">
        <v>5534</v>
      </c>
      <c r="N2735" s="50" t="s">
        <v>2388</v>
      </c>
      <c r="O2735" s="137" t="s">
        <v>2389</v>
      </c>
      <c r="P2735" s="42" t="s">
        <v>64</v>
      </c>
      <c r="Q2735" s="42" t="s">
        <v>65</v>
      </c>
      <c r="R2735" s="42">
        <v>1</v>
      </c>
      <c r="S2735" s="137" t="s">
        <v>2254</v>
      </c>
      <c r="T2735" s="62">
        <v>1235528.9099999999</v>
      </c>
      <c r="U2735" s="62">
        <v>1148747.3500000001</v>
      </c>
      <c r="Z2735" s="42" t="s">
        <v>68</v>
      </c>
      <c r="AJ2735" s="42"/>
      <c r="AW2735" s="42" t="s">
        <v>2412</v>
      </c>
      <c r="AX2735" s="42"/>
      <c r="AY2735" s="108">
        <v>3</v>
      </c>
      <c r="AZ2735" s="103" t="s">
        <v>74</v>
      </c>
      <c r="BA2735" s="67">
        <v>0.6482</v>
      </c>
      <c r="BB2735" s="50" t="s">
        <v>68</v>
      </c>
      <c r="BN2735" s="128" t="s">
        <v>4578</v>
      </c>
      <c r="BO2735" s="58" t="str">
        <f t="shared" si="42"/>
        <v>境内资产</v>
      </c>
      <c r="BP2735" s="58" t="str">
        <f>IF(M2735="",VLOOKUP(D2735,Sheet4!$A$1:$B$92,2,0),VLOOKUP(Q2735,Sheet4!$A$1:$B$92,2,0))</f>
        <v>保险资产管理产品</v>
      </c>
    </row>
    <row r="2736" spans="1:68" s="58" customFormat="1" ht="12.75" customHeight="1">
      <c r="A2736" s="137" t="s">
        <v>2255</v>
      </c>
      <c r="B2736" s="138" t="s">
        <v>2256</v>
      </c>
      <c r="C2736" s="250" t="s">
        <v>222</v>
      </c>
      <c r="D2736" s="256" t="s">
        <v>221</v>
      </c>
      <c r="E2736" s="42" t="s">
        <v>2307</v>
      </c>
      <c r="F2736" s="42" t="s">
        <v>2308</v>
      </c>
      <c r="G2736" s="42"/>
      <c r="H2736" s="307">
        <v>7879694.9795891102</v>
      </c>
      <c r="I2736" s="315">
        <v>7879694.9795891102</v>
      </c>
      <c r="J2736" s="105">
        <v>3677.7498715689035</v>
      </c>
      <c r="K2736" s="42">
        <v>0</v>
      </c>
      <c r="L2736" s="50" t="s">
        <v>4489</v>
      </c>
      <c r="M2736" s="50" t="s">
        <v>5535</v>
      </c>
      <c r="N2736" s="50" t="s">
        <v>5532</v>
      </c>
      <c r="O2736" s="137" t="s">
        <v>2391</v>
      </c>
      <c r="P2736" s="42" t="s">
        <v>64</v>
      </c>
      <c r="Q2736" s="42" t="s">
        <v>65</v>
      </c>
      <c r="R2736" s="42">
        <v>2</v>
      </c>
      <c r="S2736" s="137" t="s">
        <v>2254</v>
      </c>
      <c r="T2736" s="62">
        <v>16867538196.9</v>
      </c>
      <c r="U2736" s="62">
        <v>14487907740.719999</v>
      </c>
      <c r="Z2736" s="42" t="s">
        <v>280</v>
      </c>
      <c r="AJ2736" s="42"/>
      <c r="AW2736" s="50" t="s">
        <v>2412</v>
      </c>
      <c r="AX2736" s="108">
        <v>0</v>
      </c>
      <c r="AY2736" s="42"/>
      <c r="AZ2736" s="42"/>
      <c r="BA2736" s="42"/>
      <c r="BB2736" s="42"/>
      <c r="BN2736" s="128" t="s">
        <v>4578</v>
      </c>
      <c r="BO2736" s="58" t="str">
        <f t="shared" si="42"/>
        <v>境内资产</v>
      </c>
      <c r="BP2736" s="58" t="str">
        <f>IF(M2736="",VLOOKUP(D2736,Sheet4!$A$1:$B$92,2,0),VLOOKUP(Q2736,Sheet4!$A$1:$B$92,2,0))</f>
        <v>保险资产管理产品</v>
      </c>
    </row>
    <row r="2737" spans="1:68" s="58" customFormat="1" ht="12.75" customHeight="1">
      <c r="A2737" s="138" t="s">
        <v>2385</v>
      </c>
      <c r="B2737" s="50" t="s">
        <v>2386</v>
      </c>
      <c r="C2737" s="252" t="s">
        <v>821</v>
      </c>
      <c r="D2737" s="274" t="s">
        <v>5615</v>
      </c>
      <c r="E2737" s="42" t="s">
        <v>4471</v>
      </c>
      <c r="F2737" s="42" t="s">
        <v>2385</v>
      </c>
      <c r="G2737" s="42"/>
      <c r="H2737" s="307">
        <v>99810295.205873504</v>
      </c>
      <c r="I2737" s="315">
        <v>99773991.656344607</v>
      </c>
      <c r="J2737" s="105">
        <v>475762.32064574125</v>
      </c>
      <c r="K2737" s="42">
        <v>0</v>
      </c>
      <c r="L2737" s="50" t="s">
        <v>4489</v>
      </c>
      <c r="M2737" s="50" t="s">
        <v>5535</v>
      </c>
      <c r="N2737" s="50" t="s">
        <v>5532</v>
      </c>
      <c r="O2737" s="137" t="s">
        <v>2391</v>
      </c>
      <c r="P2737" s="42" t="s">
        <v>64</v>
      </c>
      <c r="Q2737" s="42" t="s">
        <v>65</v>
      </c>
      <c r="R2737" s="42">
        <v>2</v>
      </c>
      <c r="S2737" s="137" t="s">
        <v>2254</v>
      </c>
      <c r="T2737" s="62">
        <v>16867538196.9</v>
      </c>
      <c r="U2737" s="62">
        <v>14487907740.719999</v>
      </c>
      <c r="Z2737" s="42" t="s">
        <v>68</v>
      </c>
      <c r="AJ2737" s="42"/>
      <c r="AW2737" s="50" t="s">
        <v>2412</v>
      </c>
      <c r="AX2737" s="146">
        <v>0.12970000000000001</v>
      </c>
      <c r="AY2737" s="42"/>
      <c r="AZ2737" s="42"/>
      <c r="BA2737" s="42"/>
      <c r="BB2737" s="42"/>
      <c r="BN2737" s="128" t="s">
        <v>4578</v>
      </c>
      <c r="BO2737" s="58" t="str">
        <f t="shared" si="42"/>
        <v>境内资产</v>
      </c>
      <c r="BP2737" s="58" t="str">
        <f>IF(M2737="",VLOOKUP(D2737,Sheet4!$A$1:$B$92,2,0),VLOOKUP(Q2737,Sheet4!$A$1:$B$92,2,0))</f>
        <v>保险资产管理产品</v>
      </c>
    </row>
    <row r="2738" spans="1:68" s="58" customFormat="1" ht="12.75" customHeight="1">
      <c r="A2738" s="137" t="s">
        <v>2301</v>
      </c>
      <c r="B2738" s="50" t="s">
        <v>2262</v>
      </c>
      <c r="C2738" s="252" t="s">
        <v>821</v>
      </c>
      <c r="D2738" s="274" t="s">
        <v>5615</v>
      </c>
      <c r="E2738" s="42" t="s">
        <v>2375</v>
      </c>
      <c r="F2738" s="42" t="s">
        <v>2301</v>
      </c>
      <c r="G2738" s="42"/>
      <c r="H2738" s="307">
        <v>369298092.26173198</v>
      </c>
      <c r="I2738" s="315">
        <v>369297721.36667496</v>
      </c>
      <c r="J2738" s="105">
        <v>1600291.689883044</v>
      </c>
      <c r="K2738" s="42">
        <v>0</v>
      </c>
      <c r="L2738" s="50" t="s">
        <v>4489</v>
      </c>
      <c r="M2738" s="50" t="s">
        <v>5535</v>
      </c>
      <c r="N2738" s="50" t="s">
        <v>5532</v>
      </c>
      <c r="O2738" s="137" t="s">
        <v>2391</v>
      </c>
      <c r="P2738" s="42" t="s">
        <v>64</v>
      </c>
      <c r="Q2738" s="42" t="s">
        <v>65</v>
      </c>
      <c r="R2738" s="42">
        <v>2</v>
      </c>
      <c r="S2738" s="137" t="s">
        <v>2254</v>
      </c>
      <c r="T2738" s="62">
        <v>16867538196.9</v>
      </c>
      <c r="U2738" s="62">
        <v>14487907740.719999</v>
      </c>
      <c r="Z2738" s="42" t="s">
        <v>68</v>
      </c>
      <c r="AJ2738" s="42"/>
      <c r="AW2738" s="50" t="s">
        <v>2412</v>
      </c>
      <c r="AX2738" s="146">
        <v>0.13489999999999999</v>
      </c>
      <c r="AY2738" s="42"/>
      <c r="AZ2738" s="42"/>
      <c r="BA2738" s="42"/>
      <c r="BB2738" s="42"/>
      <c r="BN2738" s="128" t="s">
        <v>4578</v>
      </c>
      <c r="BO2738" s="58" t="str">
        <f t="shared" si="42"/>
        <v>境内资产</v>
      </c>
      <c r="BP2738" s="58" t="str">
        <f>IF(M2738="",VLOOKUP(D2738,Sheet4!$A$1:$B$92,2,0),VLOOKUP(Q2738,Sheet4!$A$1:$B$92,2,0))</f>
        <v>保险资产管理产品</v>
      </c>
    </row>
    <row r="2739" spans="1:68" s="58" customFormat="1" ht="12.75" customHeight="1">
      <c r="A2739" s="137" t="s">
        <v>224</v>
      </c>
      <c r="B2739" s="137" t="s">
        <v>224</v>
      </c>
      <c r="C2739" s="250" t="s">
        <v>222</v>
      </c>
      <c r="D2739" s="250" t="s">
        <v>224</v>
      </c>
      <c r="E2739" s="42">
        <v>0</v>
      </c>
      <c r="F2739" s="50" t="s">
        <v>5354</v>
      </c>
      <c r="G2739" s="42"/>
      <c r="H2739" s="307">
        <v>261107.18569477921</v>
      </c>
      <c r="I2739" s="315">
        <v>261107.18569477921</v>
      </c>
      <c r="J2739" s="105">
        <v>0</v>
      </c>
      <c r="K2739" s="42">
        <v>0</v>
      </c>
      <c r="L2739" s="50" t="s">
        <v>4489</v>
      </c>
      <c r="M2739" s="50" t="s">
        <v>5535</v>
      </c>
      <c r="N2739" s="50" t="s">
        <v>5532</v>
      </c>
      <c r="O2739" s="137" t="s">
        <v>2391</v>
      </c>
      <c r="P2739" s="42" t="s">
        <v>64</v>
      </c>
      <c r="Q2739" s="42" t="s">
        <v>65</v>
      </c>
      <c r="R2739" s="42">
        <v>2</v>
      </c>
      <c r="S2739" s="137" t="s">
        <v>2254</v>
      </c>
      <c r="T2739" s="62">
        <v>16867538196.9</v>
      </c>
      <c r="U2739" s="62">
        <v>14487907740.719999</v>
      </c>
      <c r="Z2739" s="42"/>
      <c r="AJ2739" s="42"/>
      <c r="AW2739" s="42" t="s">
        <v>2412</v>
      </c>
      <c r="AX2739" s="42"/>
      <c r="AY2739" s="42"/>
      <c r="AZ2739" s="42"/>
      <c r="BA2739" s="42"/>
      <c r="BB2739" s="42"/>
      <c r="BN2739" s="128" t="s">
        <v>4578</v>
      </c>
      <c r="BO2739" s="58" t="str">
        <f t="shared" si="42"/>
        <v>境内资产</v>
      </c>
      <c r="BP2739" s="58" t="str">
        <f>IF(M2739="",VLOOKUP(D2739,Sheet4!$A$1:$B$92,2,0),VLOOKUP(Q2739,Sheet4!$A$1:$B$92,2,0))</f>
        <v>保险资产管理产品</v>
      </c>
    </row>
    <row r="2740" spans="1:68" s="58" customFormat="1" ht="12.75" customHeight="1">
      <c r="A2740" s="138" t="s">
        <v>5387</v>
      </c>
      <c r="B2740" s="138" t="s">
        <v>5387</v>
      </c>
      <c r="C2740" s="250" t="s">
        <v>222</v>
      </c>
      <c r="D2740" s="250" t="s">
        <v>224</v>
      </c>
      <c r="E2740" s="42">
        <v>0</v>
      </c>
      <c r="F2740" s="59" t="s">
        <v>5354</v>
      </c>
      <c r="G2740" s="42"/>
      <c r="H2740" s="307">
        <v>33798.520720856453</v>
      </c>
      <c r="I2740" s="315">
        <v>33798.520720856453</v>
      </c>
      <c r="J2740" s="105">
        <v>0</v>
      </c>
      <c r="K2740" s="42">
        <v>0</v>
      </c>
      <c r="L2740" s="50" t="s">
        <v>4489</v>
      </c>
      <c r="M2740" s="50" t="s">
        <v>5535</v>
      </c>
      <c r="N2740" s="50" t="s">
        <v>5532</v>
      </c>
      <c r="O2740" s="137" t="s">
        <v>2391</v>
      </c>
      <c r="P2740" s="42" t="s">
        <v>64</v>
      </c>
      <c r="Q2740" s="42" t="s">
        <v>65</v>
      </c>
      <c r="R2740" s="42">
        <v>2</v>
      </c>
      <c r="S2740" s="137" t="s">
        <v>2254</v>
      </c>
      <c r="T2740" s="62">
        <v>16867538196.9</v>
      </c>
      <c r="U2740" s="62">
        <v>14487907740.719999</v>
      </c>
      <c r="Z2740" s="42"/>
      <c r="AJ2740" s="42"/>
      <c r="AW2740" s="42" t="s">
        <v>2412</v>
      </c>
      <c r="AX2740" s="42"/>
      <c r="AY2740" s="42"/>
      <c r="AZ2740" s="42"/>
      <c r="BA2740" s="42"/>
      <c r="BB2740" s="42"/>
      <c r="BN2740" s="128" t="s">
        <v>4578</v>
      </c>
      <c r="BO2740" s="58" t="str">
        <f t="shared" si="42"/>
        <v>境内资产</v>
      </c>
      <c r="BP2740" s="58" t="str">
        <f>IF(M2740="",VLOOKUP(D2740,Sheet4!$A$1:$B$92,2,0),VLOOKUP(Q2740,Sheet4!$A$1:$B$92,2,0))</f>
        <v>保险资产管理产品</v>
      </c>
    </row>
    <row r="2741" spans="1:68" s="58" customFormat="1" ht="12.75" customHeight="1">
      <c r="A2741" s="138" t="s">
        <v>2263</v>
      </c>
      <c r="B2741" s="50" t="s">
        <v>2310</v>
      </c>
      <c r="C2741" s="252" t="s">
        <v>5552</v>
      </c>
      <c r="D2741" s="257" t="s">
        <v>672</v>
      </c>
      <c r="E2741" s="42" t="s">
        <v>4437</v>
      </c>
      <c r="F2741" s="42" t="s">
        <v>2310</v>
      </c>
      <c r="G2741" s="42"/>
      <c r="H2741" s="307">
        <v>1820375.7263729027</v>
      </c>
      <c r="I2741" s="315">
        <v>1192558.3596935782</v>
      </c>
      <c r="J2741" s="105">
        <v>0</v>
      </c>
      <c r="K2741" s="42">
        <v>0</v>
      </c>
      <c r="L2741" s="50" t="s">
        <v>4489</v>
      </c>
      <c r="M2741" s="50" t="s">
        <v>5535</v>
      </c>
      <c r="N2741" s="50" t="s">
        <v>5532</v>
      </c>
      <c r="O2741" s="137" t="s">
        <v>2391</v>
      </c>
      <c r="P2741" s="42" t="s">
        <v>64</v>
      </c>
      <c r="Q2741" s="42" t="s">
        <v>65</v>
      </c>
      <c r="R2741" s="42">
        <v>2</v>
      </c>
      <c r="S2741" s="137" t="s">
        <v>2254</v>
      </c>
      <c r="T2741" s="62">
        <v>16867538196.9</v>
      </c>
      <c r="U2741" s="62">
        <v>14487907740.719999</v>
      </c>
      <c r="Z2741" s="42" t="s">
        <v>68</v>
      </c>
      <c r="AJ2741" s="42"/>
      <c r="AW2741" s="42" t="s">
        <v>2412</v>
      </c>
      <c r="AX2741" s="42"/>
      <c r="AY2741" s="42"/>
      <c r="AZ2741" s="42"/>
      <c r="BA2741" s="42"/>
      <c r="BB2741" s="42"/>
      <c r="BN2741" s="128" t="s">
        <v>4578</v>
      </c>
      <c r="BO2741" s="58" t="str">
        <f t="shared" si="42"/>
        <v>境内资产</v>
      </c>
      <c r="BP2741" s="58" t="str">
        <f>IF(M2741="",VLOOKUP(D2741,Sheet4!$A$1:$B$92,2,0),VLOOKUP(Q2741,Sheet4!$A$1:$B$92,2,0))</f>
        <v>保险资产管理产品</v>
      </c>
    </row>
    <row r="2742" spans="1:68" s="58" customFormat="1" ht="12.75" customHeight="1">
      <c r="A2742" s="137" t="s">
        <v>2264</v>
      </c>
      <c r="B2742" s="50" t="s">
        <v>2311</v>
      </c>
      <c r="C2742" s="252" t="s">
        <v>5552</v>
      </c>
      <c r="D2742" s="257" t="s">
        <v>672</v>
      </c>
      <c r="E2742" s="42" t="s">
        <v>4438</v>
      </c>
      <c r="F2742" s="42" t="s">
        <v>2311</v>
      </c>
      <c r="G2742" s="42"/>
      <c r="H2742" s="307">
        <v>2306584.9810162229</v>
      </c>
      <c r="I2742" s="315">
        <v>1978024.4607427684</v>
      </c>
      <c r="J2742" s="105">
        <v>0</v>
      </c>
      <c r="K2742" s="42">
        <v>0</v>
      </c>
      <c r="L2742" s="50" t="s">
        <v>4489</v>
      </c>
      <c r="M2742" s="50" t="s">
        <v>5535</v>
      </c>
      <c r="N2742" s="50" t="s">
        <v>5532</v>
      </c>
      <c r="O2742" s="137" t="s">
        <v>2391</v>
      </c>
      <c r="P2742" s="42" t="s">
        <v>64</v>
      </c>
      <c r="Q2742" s="42" t="s">
        <v>65</v>
      </c>
      <c r="R2742" s="42">
        <v>2</v>
      </c>
      <c r="S2742" s="137" t="s">
        <v>2254</v>
      </c>
      <c r="T2742" s="62">
        <v>16867538196.9</v>
      </c>
      <c r="U2742" s="62">
        <v>14487907740.719999</v>
      </c>
      <c r="Z2742" s="42" t="s">
        <v>68</v>
      </c>
      <c r="AJ2742" s="42"/>
      <c r="AW2742" s="42" t="s">
        <v>2412</v>
      </c>
      <c r="AX2742" s="42"/>
      <c r="AY2742" s="42"/>
      <c r="AZ2742" s="42"/>
      <c r="BA2742" s="42"/>
      <c r="BB2742" s="42"/>
      <c r="BN2742" s="128" t="s">
        <v>4578</v>
      </c>
      <c r="BO2742" s="58" t="str">
        <f t="shared" si="42"/>
        <v>境内资产</v>
      </c>
      <c r="BP2742" s="58" t="str">
        <f>IF(M2742="",VLOOKUP(D2742,Sheet4!$A$1:$B$92,2,0),VLOOKUP(Q2742,Sheet4!$A$1:$B$92,2,0))</f>
        <v>保险资产管理产品</v>
      </c>
    </row>
    <row r="2743" spans="1:68" s="58" customFormat="1" ht="12.75" customHeight="1">
      <c r="A2743" s="137" t="s">
        <v>2265</v>
      </c>
      <c r="B2743" s="50" t="s">
        <v>2312</v>
      </c>
      <c r="C2743" s="252" t="s">
        <v>5552</v>
      </c>
      <c r="D2743" s="257" t="s">
        <v>672</v>
      </c>
      <c r="E2743" s="42" t="s">
        <v>4439</v>
      </c>
      <c r="F2743" s="42" t="s">
        <v>2312</v>
      </c>
      <c r="G2743" s="42"/>
      <c r="H2743" s="307">
        <v>4920971.9371089833</v>
      </c>
      <c r="I2743" s="315">
        <v>3302984.171335794</v>
      </c>
      <c r="J2743" s="105">
        <v>0</v>
      </c>
      <c r="K2743" s="42">
        <v>0</v>
      </c>
      <c r="L2743" s="50" t="s">
        <v>4489</v>
      </c>
      <c r="M2743" s="50" t="s">
        <v>5535</v>
      </c>
      <c r="N2743" s="50" t="s">
        <v>5532</v>
      </c>
      <c r="O2743" s="137" t="s">
        <v>2391</v>
      </c>
      <c r="P2743" s="42" t="s">
        <v>64</v>
      </c>
      <c r="Q2743" s="42" t="s">
        <v>65</v>
      </c>
      <c r="R2743" s="42">
        <v>2</v>
      </c>
      <c r="S2743" s="137" t="s">
        <v>2254</v>
      </c>
      <c r="T2743" s="62">
        <v>16867538196.9</v>
      </c>
      <c r="U2743" s="62">
        <v>14487907740.719999</v>
      </c>
      <c r="Z2743" s="42" t="s">
        <v>68</v>
      </c>
      <c r="AJ2743" s="42"/>
      <c r="AW2743" s="42" t="s">
        <v>2412</v>
      </c>
      <c r="AX2743" s="42"/>
      <c r="AY2743" s="42"/>
      <c r="AZ2743" s="42"/>
      <c r="BA2743" s="42"/>
      <c r="BB2743" s="42"/>
      <c r="BN2743" s="128" t="s">
        <v>4578</v>
      </c>
      <c r="BO2743" s="58" t="str">
        <f t="shared" si="42"/>
        <v>境内资产</v>
      </c>
      <c r="BP2743" s="58" t="str">
        <f>IF(M2743="",VLOOKUP(D2743,Sheet4!$A$1:$B$92,2,0),VLOOKUP(Q2743,Sheet4!$A$1:$B$92,2,0))</f>
        <v>保险资产管理产品</v>
      </c>
    </row>
    <row r="2744" spans="1:68" s="58" customFormat="1" ht="12.75" customHeight="1">
      <c r="A2744" s="137" t="s">
        <v>2117</v>
      </c>
      <c r="B2744" s="50" t="s">
        <v>2199</v>
      </c>
      <c r="C2744" s="252" t="s">
        <v>5552</v>
      </c>
      <c r="D2744" s="257" t="s">
        <v>672</v>
      </c>
      <c r="E2744" s="42" t="s">
        <v>3807</v>
      </c>
      <c r="F2744" s="42" t="s">
        <v>2199</v>
      </c>
      <c r="G2744" s="42"/>
      <c r="H2744" s="307">
        <v>2412630.0061603677</v>
      </c>
      <c r="I2744" s="315">
        <v>2006600.0783930032</v>
      </c>
      <c r="J2744" s="105">
        <v>0</v>
      </c>
      <c r="K2744" s="42">
        <v>0</v>
      </c>
      <c r="L2744" s="50" t="s">
        <v>4489</v>
      </c>
      <c r="M2744" s="50" t="s">
        <v>5535</v>
      </c>
      <c r="N2744" s="50" t="s">
        <v>5532</v>
      </c>
      <c r="O2744" s="137" t="s">
        <v>2391</v>
      </c>
      <c r="P2744" s="42" t="s">
        <v>64</v>
      </c>
      <c r="Q2744" s="42" t="s">
        <v>65</v>
      </c>
      <c r="R2744" s="42">
        <v>2</v>
      </c>
      <c r="S2744" s="137" t="s">
        <v>2254</v>
      </c>
      <c r="T2744" s="62">
        <v>16867538196.9</v>
      </c>
      <c r="U2744" s="62">
        <v>14487907740.719999</v>
      </c>
      <c r="Z2744" s="42" t="s">
        <v>280</v>
      </c>
      <c r="AJ2744" s="42"/>
      <c r="AW2744" s="42" t="s">
        <v>2412</v>
      </c>
      <c r="AX2744" s="42"/>
      <c r="AY2744" s="42"/>
      <c r="AZ2744" s="42"/>
      <c r="BA2744" s="42"/>
      <c r="BB2744" s="42"/>
      <c r="BN2744" s="128" t="s">
        <v>4578</v>
      </c>
      <c r="BO2744" s="58" t="str">
        <f t="shared" si="42"/>
        <v>境内资产</v>
      </c>
      <c r="BP2744" s="58" t="str">
        <f>IF(M2744="",VLOOKUP(D2744,Sheet4!$A$1:$B$92,2,0),VLOOKUP(Q2744,Sheet4!$A$1:$B$92,2,0))</f>
        <v>保险资产管理产品</v>
      </c>
    </row>
    <row r="2745" spans="1:68" s="58" customFormat="1" ht="12.75" customHeight="1">
      <c r="A2745" s="137" t="s">
        <v>2266</v>
      </c>
      <c r="B2745" s="50" t="s">
        <v>2313</v>
      </c>
      <c r="C2745" s="252" t="s">
        <v>5552</v>
      </c>
      <c r="D2745" s="257" t="s">
        <v>672</v>
      </c>
      <c r="E2745" s="42" t="s">
        <v>2914</v>
      </c>
      <c r="F2745" s="42" t="s">
        <v>2313</v>
      </c>
      <c r="G2745" s="42"/>
      <c r="H2745" s="307">
        <v>3295108.799689047</v>
      </c>
      <c r="I2745" s="315">
        <v>2171066.9238955886</v>
      </c>
      <c r="J2745" s="105">
        <v>0</v>
      </c>
      <c r="K2745" s="42">
        <v>0</v>
      </c>
      <c r="L2745" s="50" t="s">
        <v>4489</v>
      </c>
      <c r="M2745" s="50" t="s">
        <v>5535</v>
      </c>
      <c r="N2745" s="50" t="s">
        <v>5532</v>
      </c>
      <c r="O2745" s="137" t="s">
        <v>2391</v>
      </c>
      <c r="P2745" s="42" t="s">
        <v>64</v>
      </c>
      <c r="Q2745" s="42" t="s">
        <v>65</v>
      </c>
      <c r="R2745" s="42">
        <v>2</v>
      </c>
      <c r="S2745" s="137" t="s">
        <v>2254</v>
      </c>
      <c r="T2745" s="62">
        <v>16867538196.9</v>
      </c>
      <c r="U2745" s="62">
        <v>14487907740.719999</v>
      </c>
      <c r="Z2745" s="42" t="s">
        <v>68</v>
      </c>
      <c r="AJ2745" s="42"/>
      <c r="AW2745" s="42" t="s">
        <v>2412</v>
      </c>
      <c r="AX2745" s="42"/>
      <c r="AY2745" s="42"/>
      <c r="AZ2745" s="42"/>
      <c r="BA2745" s="42"/>
      <c r="BB2745" s="42"/>
      <c r="BN2745" s="128" t="s">
        <v>4578</v>
      </c>
      <c r="BO2745" s="58" t="str">
        <f t="shared" si="42"/>
        <v>境内资产</v>
      </c>
      <c r="BP2745" s="58" t="str">
        <f>IF(M2745="",VLOOKUP(D2745,Sheet4!$A$1:$B$92,2,0),VLOOKUP(Q2745,Sheet4!$A$1:$B$92,2,0))</f>
        <v>保险资产管理产品</v>
      </c>
    </row>
    <row r="2746" spans="1:68" s="58" customFormat="1" ht="12.75" customHeight="1">
      <c r="A2746" s="137" t="s">
        <v>2267</v>
      </c>
      <c r="B2746" s="50" t="s">
        <v>2314</v>
      </c>
      <c r="C2746" s="252" t="s">
        <v>5552</v>
      </c>
      <c r="D2746" s="257" t="s">
        <v>672</v>
      </c>
      <c r="E2746" s="42" t="s">
        <v>3013</v>
      </c>
      <c r="F2746" s="42" t="s">
        <v>2314</v>
      </c>
      <c r="G2746" s="42"/>
      <c r="H2746" s="307">
        <v>6649915.1350436788</v>
      </c>
      <c r="I2746" s="315">
        <v>4155884.3036525669</v>
      </c>
      <c r="J2746" s="105">
        <v>0</v>
      </c>
      <c r="K2746" s="42">
        <v>0</v>
      </c>
      <c r="L2746" s="50" t="s">
        <v>4489</v>
      </c>
      <c r="M2746" s="50" t="s">
        <v>5535</v>
      </c>
      <c r="N2746" s="50" t="s">
        <v>5532</v>
      </c>
      <c r="O2746" s="137" t="s">
        <v>2391</v>
      </c>
      <c r="P2746" s="42" t="s">
        <v>64</v>
      </c>
      <c r="Q2746" s="42" t="s">
        <v>65</v>
      </c>
      <c r="R2746" s="42">
        <v>2</v>
      </c>
      <c r="S2746" s="137" t="s">
        <v>2254</v>
      </c>
      <c r="T2746" s="62">
        <v>16867538196.9</v>
      </c>
      <c r="U2746" s="62">
        <v>14487907740.719999</v>
      </c>
      <c r="Z2746" s="42" t="s">
        <v>68</v>
      </c>
      <c r="AJ2746" s="42"/>
      <c r="AW2746" s="42" t="s">
        <v>2412</v>
      </c>
      <c r="AX2746" s="42"/>
      <c r="AY2746" s="42"/>
      <c r="AZ2746" s="42"/>
      <c r="BA2746" s="42"/>
      <c r="BB2746" s="42"/>
      <c r="BN2746" s="128" t="s">
        <v>4578</v>
      </c>
      <c r="BO2746" s="58" t="str">
        <f t="shared" si="42"/>
        <v>境内资产</v>
      </c>
      <c r="BP2746" s="58" t="str">
        <f>IF(M2746="",VLOOKUP(D2746,Sheet4!$A$1:$B$92,2,0),VLOOKUP(Q2746,Sheet4!$A$1:$B$92,2,0))</f>
        <v>保险资产管理产品</v>
      </c>
    </row>
    <row r="2747" spans="1:68" s="58" customFormat="1" ht="12.75" customHeight="1">
      <c r="A2747" s="137" t="s">
        <v>2108</v>
      </c>
      <c r="B2747" s="50" t="s">
        <v>2315</v>
      </c>
      <c r="C2747" s="252" t="s">
        <v>5552</v>
      </c>
      <c r="D2747" s="257" t="s">
        <v>672</v>
      </c>
      <c r="E2747" s="42" t="s">
        <v>4359</v>
      </c>
      <c r="F2747" s="42" t="s">
        <v>2315</v>
      </c>
      <c r="G2747" s="42"/>
      <c r="H2747" s="307">
        <v>2528346.4393083416</v>
      </c>
      <c r="I2747" s="315">
        <v>2355222.4979459271</v>
      </c>
      <c r="J2747" s="105">
        <v>0</v>
      </c>
      <c r="K2747" s="42">
        <v>0</v>
      </c>
      <c r="L2747" s="50" t="s">
        <v>4489</v>
      </c>
      <c r="M2747" s="50" t="s">
        <v>5535</v>
      </c>
      <c r="N2747" s="50" t="s">
        <v>5532</v>
      </c>
      <c r="O2747" s="137" t="s">
        <v>2391</v>
      </c>
      <c r="P2747" s="42" t="s">
        <v>64</v>
      </c>
      <c r="Q2747" s="42" t="s">
        <v>65</v>
      </c>
      <c r="R2747" s="42">
        <v>2</v>
      </c>
      <c r="S2747" s="137" t="s">
        <v>2254</v>
      </c>
      <c r="T2747" s="62">
        <v>16867538196.9</v>
      </c>
      <c r="U2747" s="62">
        <v>14487907740.719999</v>
      </c>
      <c r="Z2747" s="42" t="s">
        <v>68</v>
      </c>
      <c r="AJ2747" s="42"/>
      <c r="AW2747" s="42" t="s">
        <v>2412</v>
      </c>
      <c r="AX2747" s="42"/>
      <c r="AY2747" s="42"/>
      <c r="AZ2747" s="42"/>
      <c r="BA2747" s="42"/>
      <c r="BB2747" s="42"/>
      <c r="BN2747" s="128" t="s">
        <v>4578</v>
      </c>
      <c r="BO2747" s="58" t="str">
        <f t="shared" si="42"/>
        <v>境内资产</v>
      </c>
      <c r="BP2747" s="58" t="str">
        <f>IF(M2747="",VLOOKUP(D2747,Sheet4!$A$1:$B$92,2,0),VLOOKUP(Q2747,Sheet4!$A$1:$B$92,2,0))</f>
        <v>保险资产管理产品</v>
      </c>
    </row>
    <row r="2748" spans="1:68" s="58" customFormat="1" ht="12.75" customHeight="1">
      <c r="A2748" s="137" t="s">
        <v>1967</v>
      </c>
      <c r="B2748" s="50" t="s">
        <v>1968</v>
      </c>
      <c r="C2748" s="252" t="s">
        <v>5552</v>
      </c>
      <c r="D2748" s="257" t="s">
        <v>672</v>
      </c>
      <c r="E2748" s="42" t="s">
        <v>3077</v>
      </c>
      <c r="F2748" s="42" t="s">
        <v>1968</v>
      </c>
      <c r="G2748" s="42"/>
      <c r="H2748" s="307">
        <v>4934399.0867490554</v>
      </c>
      <c r="I2748" s="315">
        <v>5038171.3815662144</v>
      </c>
      <c r="J2748" s="105">
        <v>0</v>
      </c>
      <c r="K2748" s="42">
        <v>0</v>
      </c>
      <c r="L2748" s="50" t="s">
        <v>4489</v>
      </c>
      <c r="M2748" s="50" t="s">
        <v>5535</v>
      </c>
      <c r="N2748" s="50" t="s">
        <v>5532</v>
      </c>
      <c r="O2748" s="137" t="s">
        <v>2391</v>
      </c>
      <c r="P2748" s="42" t="s">
        <v>64</v>
      </c>
      <c r="Q2748" s="42" t="s">
        <v>65</v>
      </c>
      <c r="R2748" s="42">
        <v>2</v>
      </c>
      <c r="S2748" s="137" t="s">
        <v>2254</v>
      </c>
      <c r="T2748" s="62">
        <v>16867538196.9</v>
      </c>
      <c r="U2748" s="62">
        <v>14487907740.719999</v>
      </c>
      <c r="Z2748" s="42" t="s">
        <v>280</v>
      </c>
      <c r="AJ2748" s="42"/>
      <c r="AW2748" s="42" t="s">
        <v>2412</v>
      </c>
      <c r="AX2748" s="42"/>
      <c r="AY2748" s="42"/>
      <c r="AZ2748" s="42"/>
      <c r="BA2748" s="42"/>
      <c r="BB2748" s="42"/>
      <c r="BN2748" s="128" t="s">
        <v>4578</v>
      </c>
      <c r="BO2748" s="58" t="str">
        <f t="shared" si="42"/>
        <v>境内资产</v>
      </c>
      <c r="BP2748" s="58" t="str">
        <f>IF(M2748="",VLOOKUP(D2748,Sheet4!$A$1:$B$92,2,0),VLOOKUP(Q2748,Sheet4!$A$1:$B$92,2,0))</f>
        <v>保险资产管理产品</v>
      </c>
    </row>
    <row r="2749" spans="1:68" s="58" customFormat="1" ht="12.75" customHeight="1">
      <c r="A2749" s="137" t="s">
        <v>2268</v>
      </c>
      <c r="B2749" s="50" t="s">
        <v>2316</v>
      </c>
      <c r="C2749" s="252" t="s">
        <v>5552</v>
      </c>
      <c r="D2749" s="257" t="s">
        <v>672</v>
      </c>
      <c r="E2749" s="42" t="s">
        <v>4440</v>
      </c>
      <c r="F2749" s="42" t="s">
        <v>2316</v>
      </c>
      <c r="G2749" s="42"/>
      <c r="H2749" s="307">
        <v>4349124.8602982815</v>
      </c>
      <c r="I2749" s="315">
        <v>3233167.3688907614</v>
      </c>
      <c r="J2749" s="105">
        <v>0</v>
      </c>
      <c r="K2749" s="42">
        <v>0</v>
      </c>
      <c r="L2749" s="50" t="s">
        <v>4489</v>
      </c>
      <c r="M2749" s="50" t="s">
        <v>5535</v>
      </c>
      <c r="N2749" s="50" t="s">
        <v>5532</v>
      </c>
      <c r="O2749" s="137" t="s">
        <v>2391</v>
      </c>
      <c r="P2749" s="42" t="s">
        <v>64</v>
      </c>
      <c r="Q2749" s="42" t="s">
        <v>65</v>
      </c>
      <c r="R2749" s="42">
        <v>2</v>
      </c>
      <c r="S2749" s="137" t="s">
        <v>2254</v>
      </c>
      <c r="T2749" s="62">
        <v>16867538196.9</v>
      </c>
      <c r="U2749" s="62">
        <v>14487907740.719999</v>
      </c>
      <c r="Z2749" s="42" t="s">
        <v>68</v>
      </c>
      <c r="AJ2749" s="42"/>
      <c r="AW2749" s="42" t="s">
        <v>2412</v>
      </c>
      <c r="AX2749" s="42"/>
      <c r="AY2749" s="42"/>
      <c r="AZ2749" s="42"/>
      <c r="BA2749" s="42"/>
      <c r="BB2749" s="42"/>
      <c r="BN2749" s="128" t="s">
        <v>4578</v>
      </c>
      <c r="BO2749" s="58" t="str">
        <f t="shared" si="42"/>
        <v>境内资产</v>
      </c>
      <c r="BP2749" s="58" t="str">
        <f>IF(M2749="",VLOOKUP(D2749,Sheet4!$A$1:$B$92,2,0),VLOOKUP(Q2749,Sheet4!$A$1:$B$92,2,0))</f>
        <v>保险资产管理产品</v>
      </c>
    </row>
    <row r="2750" spans="1:68" s="58" customFormat="1" ht="12.75" customHeight="1">
      <c r="A2750" s="137" t="s">
        <v>2269</v>
      </c>
      <c r="B2750" s="50" t="s">
        <v>2317</v>
      </c>
      <c r="C2750" s="252" t="s">
        <v>5552</v>
      </c>
      <c r="D2750" s="257" t="s">
        <v>672</v>
      </c>
      <c r="E2750" s="42" t="s">
        <v>4441</v>
      </c>
      <c r="F2750" s="42" t="s">
        <v>2317</v>
      </c>
      <c r="G2750" s="42"/>
      <c r="H2750" s="307">
        <v>3088942.5103832851</v>
      </c>
      <c r="I2750" s="315">
        <v>2577385.832410662</v>
      </c>
      <c r="J2750" s="105">
        <v>0</v>
      </c>
      <c r="K2750" s="42">
        <v>0</v>
      </c>
      <c r="L2750" s="50" t="s">
        <v>4489</v>
      </c>
      <c r="M2750" s="50" t="s">
        <v>5535</v>
      </c>
      <c r="N2750" s="50" t="s">
        <v>5532</v>
      </c>
      <c r="O2750" s="137" t="s">
        <v>2391</v>
      </c>
      <c r="P2750" s="42" t="s">
        <v>64</v>
      </c>
      <c r="Q2750" s="42" t="s">
        <v>65</v>
      </c>
      <c r="R2750" s="42">
        <v>2</v>
      </c>
      <c r="S2750" s="137" t="s">
        <v>2254</v>
      </c>
      <c r="T2750" s="62">
        <v>16867538196.9</v>
      </c>
      <c r="U2750" s="62">
        <v>14487907740.719999</v>
      </c>
      <c r="Z2750" s="42" t="s">
        <v>68</v>
      </c>
      <c r="AJ2750" s="42"/>
      <c r="AW2750" s="42" t="s">
        <v>2412</v>
      </c>
      <c r="AX2750" s="42"/>
      <c r="AY2750" s="42"/>
      <c r="AZ2750" s="42"/>
      <c r="BA2750" s="42"/>
      <c r="BB2750" s="42"/>
      <c r="BN2750" s="128" t="s">
        <v>4578</v>
      </c>
      <c r="BO2750" s="58" t="str">
        <f t="shared" si="42"/>
        <v>境内资产</v>
      </c>
      <c r="BP2750" s="58" t="str">
        <f>IF(M2750="",VLOOKUP(D2750,Sheet4!$A$1:$B$92,2,0),VLOOKUP(Q2750,Sheet4!$A$1:$B$92,2,0))</f>
        <v>保险资产管理产品</v>
      </c>
    </row>
    <row r="2751" spans="1:68" s="58" customFormat="1" ht="12.75" customHeight="1">
      <c r="A2751" s="138" t="s">
        <v>2270</v>
      </c>
      <c r="B2751" s="50" t="s">
        <v>2318</v>
      </c>
      <c r="C2751" s="252" t="s">
        <v>5552</v>
      </c>
      <c r="D2751" s="257" t="s">
        <v>672</v>
      </c>
      <c r="E2751" s="42" t="s">
        <v>4442</v>
      </c>
      <c r="F2751" s="42" t="s">
        <v>2318</v>
      </c>
      <c r="G2751" s="42"/>
      <c r="H2751" s="307">
        <v>723357.86728555663</v>
      </c>
      <c r="I2751" s="315">
        <v>801672.96741074568</v>
      </c>
      <c r="J2751" s="105">
        <v>0</v>
      </c>
      <c r="K2751" s="42">
        <v>0</v>
      </c>
      <c r="L2751" s="50" t="s">
        <v>4489</v>
      </c>
      <c r="M2751" s="50" t="s">
        <v>5535</v>
      </c>
      <c r="N2751" s="50" t="s">
        <v>5532</v>
      </c>
      <c r="O2751" s="137" t="s">
        <v>2391</v>
      </c>
      <c r="P2751" s="42" t="s">
        <v>64</v>
      </c>
      <c r="Q2751" s="42" t="s">
        <v>65</v>
      </c>
      <c r="R2751" s="42">
        <v>2</v>
      </c>
      <c r="S2751" s="137" t="s">
        <v>2254</v>
      </c>
      <c r="T2751" s="62">
        <v>16867538196.9</v>
      </c>
      <c r="U2751" s="62">
        <v>14487907740.719999</v>
      </c>
      <c r="Z2751" s="42" t="s">
        <v>68</v>
      </c>
      <c r="AJ2751" s="42"/>
      <c r="AW2751" s="42" t="s">
        <v>2412</v>
      </c>
      <c r="AX2751" s="42"/>
      <c r="AY2751" s="42"/>
      <c r="AZ2751" s="42"/>
      <c r="BA2751" s="42"/>
      <c r="BB2751" s="42"/>
      <c r="BN2751" s="128" t="s">
        <v>4578</v>
      </c>
      <c r="BO2751" s="58" t="str">
        <f t="shared" si="42"/>
        <v>境内资产</v>
      </c>
      <c r="BP2751" s="58" t="str">
        <f>IF(M2751="",VLOOKUP(D2751,Sheet4!$A$1:$B$92,2,0),VLOOKUP(Q2751,Sheet4!$A$1:$B$92,2,0))</f>
        <v>保险资产管理产品</v>
      </c>
    </row>
    <row r="2752" spans="1:68" s="58" customFormat="1" ht="12.75" customHeight="1">
      <c r="A2752" s="137" t="s">
        <v>2271</v>
      </c>
      <c r="B2752" s="50" t="s">
        <v>2319</v>
      </c>
      <c r="C2752" s="252" t="s">
        <v>5552</v>
      </c>
      <c r="D2752" s="257" t="s">
        <v>672</v>
      </c>
      <c r="E2752" s="42" t="s">
        <v>4443</v>
      </c>
      <c r="F2752" s="42" t="s">
        <v>2319</v>
      </c>
      <c r="G2752" s="42"/>
      <c r="H2752" s="307">
        <v>3771028.4213600322</v>
      </c>
      <c r="I2752" s="315">
        <v>3081144.9308806215</v>
      </c>
      <c r="J2752" s="105">
        <v>0</v>
      </c>
      <c r="K2752" s="42">
        <v>0</v>
      </c>
      <c r="L2752" s="50" t="s">
        <v>4489</v>
      </c>
      <c r="M2752" s="50" t="s">
        <v>5535</v>
      </c>
      <c r="N2752" s="50" t="s">
        <v>5532</v>
      </c>
      <c r="O2752" s="137" t="s">
        <v>2391</v>
      </c>
      <c r="P2752" s="42" t="s">
        <v>64</v>
      </c>
      <c r="Q2752" s="42" t="s">
        <v>65</v>
      </c>
      <c r="R2752" s="42">
        <v>2</v>
      </c>
      <c r="S2752" s="137" t="s">
        <v>2254</v>
      </c>
      <c r="T2752" s="62">
        <v>16867538196.9</v>
      </c>
      <c r="U2752" s="62">
        <v>14487907740.719999</v>
      </c>
      <c r="Z2752" s="42" t="s">
        <v>68</v>
      </c>
      <c r="AJ2752" s="42"/>
      <c r="AW2752" s="42" t="s">
        <v>2412</v>
      </c>
      <c r="AX2752" s="42"/>
      <c r="AY2752" s="42"/>
      <c r="AZ2752" s="42"/>
      <c r="BA2752" s="42"/>
      <c r="BB2752" s="42"/>
      <c r="BN2752" s="128" t="s">
        <v>4578</v>
      </c>
      <c r="BO2752" s="58" t="str">
        <f t="shared" si="42"/>
        <v>境内资产</v>
      </c>
      <c r="BP2752" s="58" t="str">
        <f>IF(M2752="",VLOOKUP(D2752,Sheet4!$A$1:$B$92,2,0),VLOOKUP(Q2752,Sheet4!$A$1:$B$92,2,0))</f>
        <v>保险资产管理产品</v>
      </c>
    </row>
    <row r="2753" spans="1:68" s="58" customFormat="1" ht="12.75" customHeight="1">
      <c r="A2753" s="137" t="s">
        <v>2272</v>
      </c>
      <c r="B2753" s="50" t="s">
        <v>2320</v>
      </c>
      <c r="C2753" s="252" t="s">
        <v>5552</v>
      </c>
      <c r="D2753" s="257" t="s">
        <v>672</v>
      </c>
      <c r="E2753" s="42" t="s">
        <v>4444</v>
      </c>
      <c r="F2753" s="42" t="s">
        <v>2320</v>
      </c>
      <c r="G2753" s="42"/>
      <c r="H2753" s="307">
        <v>4737036.2052148646</v>
      </c>
      <c r="I2753" s="315">
        <v>3767201.3552868357</v>
      </c>
      <c r="J2753" s="105">
        <v>0</v>
      </c>
      <c r="K2753" s="42">
        <v>0</v>
      </c>
      <c r="L2753" s="50" t="s">
        <v>4489</v>
      </c>
      <c r="M2753" s="50" t="s">
        <v>5535</v>
      </c>
      <c r="N2753" s="50" t="s">
        <v>5532</v>
      </c>
      <c r="O2753" s="137" t="s">
        <v>2391</v>
      </c>
      <c r="P2753" s="42" t="s">
        <v>64</v>
      </c>
      <c r="Q2753" s="42" t="s">
        <v>65</v>
      </c>
      <c r="R2753" s="42">
        <v>2</v>
      </c>
      <c r="S2753" s="137" t="s">
        <v>2254</v>
      </c>
      <c r="T2753" s="62">
        <v>16867538196.9</v>
      </c>
      <c r="U2753" s="62">
        <v>14487907740.719999</v>
      </c>
      <c r="Z2753" s="42" t="s">
        <v>68</v>
      </c>
      <c r="AJ2753" s="42"/>
      <c r="AW2753" s="42" t="s">
        <v>2412</v>
      </c>
      <c r="AX2753" s="42"/>
      <c r="AY2753" s="42"/>
      <c r="AZ2753" s="42"/>
      <c r="BA2753" s="42"/>
      <c r="BB2753" s="42"/>
      <c r="BN2753" s="128" t="s">
        <v>4578</v>
      </c>
      <c r="BO2753" s="58" t="str">
        <f t="shared" si="42"/>
        <v>境内资产</v>
      </c>
      <c r="BP2753" s="58" t="str">
        <f>IF(M2753="",VLOOKUP(D2753,Sheet4!$A$1:$B$92,2,0),VLOOKUP(Q2753,Sheet4!$A$1:$B$92,2,0))</f>
        <v>保险资产管理产品</v>
      </c>
    </row>
    <row r="2754" spans="1:68" s="58" customFormat="1" ht="12.75" customHeight="1">
      <c r="A2754" s="138" t="s">
        <v>1556</v>
      </c>
      <c r="B2754" s="50" t="s">
        <v>1557</v>
      </c>
      <c r="C2754" s="252" t="s">
        <v>5552</v>
      </c>
      <c r="D2754" s="257" t="s">
        <v>672</v>
      </c>
      <c r="E2754" s="42" t="s">
        <v>1558</v>
      </c>
      <c r="F2754" s="42" t="s">
        <v>1557</v>
      </c>
      <c r="G2754" s="42"/>
      <c r="H2754" s="307">
        <v>4297.0128671442253</v>
      </c>
      <c r="I2754" s="315">
        <v>6188.2782268822402</v>
      </c>
      <c r="J2754" s="105">
        <v>0</v>
      </c>
      <c r="K2754" s="42">
        <v>0</v>
      </c>
      <c r="L2754" s="50" t="s">
        <v>4489</v>
      </c>
      <c r="M2754" s="50" t="s">
        <v>5535</v>
      </c>
      <c r="N2754" s="50" t="s">
        <v>5532</v>
      </c>
      <c r="O2754" s="137" t="s">
        <v>2391</v>
      </c>
      <c r="P2754" s="42" t="s">
        <v>64</v>
      </c>
      <c r="Q2754" s="42" t="s">
        <v>65</v>
      </c>
      <c r="R2754" s="42">
        <v>2</v>
      </c>
      <c r="S2754" s="137" t="s">
        <v>2254</v>
      </c>
      <c r="T2754" s="62">
        <v>16867538196.9</v>
      </c>
      <c r="U2754" s="62">
        <v>14487907740.719999</v>
      </c>
      <c r="Z2754" s="42" t="s">
        <v>68</v>
      </c>
      <c r="AJ2754" s="42"/>
      <c r="AW2754" s="42" t="s">
        <v>2412</v>
      </c>
      <c r="AX2754" s="42"/>
      <c r="AY2754" s="42"/>
      <c r="AZ2754" s="42"/>
      <c r="BA2754" s="42"/>
      <c r="BB2754" s="42"/>
      <c r="BN2754" s="128" t="s">
        <v>4578</v>
      </c>
      <c r="BO2754" s="58" t="str">
        <f t="shared" si="42"/>
        <v>境内资产</v>
      </c>
      <c r="BP2754" s="58" t="str">
        <f>IF(M2754="",VLOOKUP(D2754,Sheet4!$A$1:$B$92,2,0),VLOOKUP(Q2754,Sheet4!$A$1:$B$92,2,0))</f>
        <v>保险资产管理产品</v>
      </c>
    </row>
    <row r="2755" spans="1:68" s="58" customFormat="1" ht="12.75" customHeight="1">
      <c r="A2755" s="137" t="s">
        <v>2273</v>
      </c>
      <c r="B2755" s="50" t="s">
        <v>2321</v>
      </c>
      <c r="C2755" s="252" t="s">
        <v>5552</v>
      </c>
      <c r="D2755" s="257" t="s">
        <v>672</v>
      </c>
      <c r="E2755" s="42" t="s">
        <v>4445</v>
      </c>
      <c r="F2755" s="42" t="s">
        <v>2321</v>
      </c>
      <c r="G2755" s="42"/>
      <c r="H2755" s="307">
        <v>6351146.850051811</v>
      </c>
      <c r="I2755" s="315">
        <v>5871006.4905412784</v>
      </c>
      <c r="J2755" s="105">
        <v>0</v>
      </c>
      <c r="K2755" s="42">
        <v>0</v>
      </c>
      <c r="L2755" s="50" t="s">
        <v>4489</v>
      </c>
      <c r="M2755" s="50" t="s">
        <v>5535</v>
      </c>
      <c r="N2755" s="50" t="s">
        <v>5532</v>
      </c>
      <c r="O2755" s="137" t="s">
        <v>2391</v>
      </c>
      <c r="P2755" s="42" t="s">
        <v>64</v>
      </c>
      <c r="Q2755" s="42" t="s">
        <v>65</v>
      </c>
      <c r="R2755" s="42">
        <v>2</v>
      </c>
      <c r="S2755" s="137" t="s">
        <v>2254</v>
      </c>
      <c r="T2755" s="62">
        <v>16867538196.9</v>
      </c>
      <c r="U2755" s="62">
        <v>14487907740.719999</v>
      </c>
      <c r="Z2755" s="42" t="s">
        <v>68</v>
      </c>
      <c r="AJ2755" s="42"/>
      <c r="AW2755" s="42" t="s">
        <v>2412</v>
      </c>
      <c r="AX2755" s="42"/>
      <c r="AY2755" s="42"/>
      <c r="AZ2755" s="42"/>
      <c r="BA2755" s="42"/>
      <c r="BB2755" s="42"/>
      <c r="BN2755" s="128" t="s">
        <v>4578</v>
      </c>
      <c r="BO2755" s="58" t="str">
        <f t="shared" ref="BO2755:BO2818" si="43">IF(LEFT(D2755,2)="境外","境外资产","境内资产")</f>
        <v>境内资产</v>
      </c>
      <c r="BP2755" s="58" t="str">
        <f>IF(M2755="",VLOOKUP(D2755,Sheet4!$A$1:$B$92,2,0),VLOOKUP(Q2755,Sheet4!$A$1:$B$92,2,0))</f>
        <v>保险资产管理产品</v>
      </c>
    </row>
    <row r="2756" spans="1:68" s="58" customFormat="1" ht="12.75" customHeight="1">
      <c r="A2756" s="137" t="s">
        <v>2274</v>
      </c>
      <c r="B2756" s="50" t="s">
        <v>2322</v>
      </c>
      <c r="C2756" s="252" t="s">
        <v>5552</v>
      </c>
      <c r="D2756" s="257" t="s">
        <v>672</v>
      </c>
      <c r="E2756" s="42" t="s">
        <v>4446</v>
      </c>
      <c r="F2756" s="42" t="s">
        <v>2322</v>
      </c>
      <c r="G2756" s="42"/>
      <c r="H2756" s="307">
        <v>4703349.4520625798</v>
      </c>
      <c r="I2756" s="315">
        <v>4000657.1367218979</v>
      </c>
      <c r="J2756" s="105">
        <v>0</v>
      </c>
      <c r="K2756" s="42">
        <v>0</v>
      </c>
      <c r="L2756" s="50" t="s">
        <v>4489</v>
      </c>
      <c r="M2756" s="50" t="s">
        <v>5535</v>
      </c>
      <c r="N2756" s="50" t="s">
        <v>5532</v>
      </c>
      <c r="O2756" s="137" t="s">
        <v>2391</v>
      </c>
      <c r="P2756" s="42" t="s">
        <v>64</v>
      </c>
      <c r="Q2756" s="42" t="s">
        <v>65</v>
      </c>
      <c r="R2756" s="42">
        <v>2</v>
      </c>
      <c r="S2756" s="137" t="s">
        <v>2254</v>
      </c>
      <c r="T2756" s="62">
        <v>16867538196.9</v>
      </c>
      <c r="U2756" s="62">
        <v>14487907740.719999</v>
      </c>
      <c r="Z2756" s="42" t="s">
        <v>68</v>
      </c>
      <c r="AJ2756" s="42"/>
      <c r="AW2756" s="42" t="s">
        <v>2412</v>
      </c>
      <c r="AX2756" s="42"/>
      <c r="AY2756" s="42"/>
      <c r="AZ2756" s="42"/>
      <c r="BA2756" s="42"/>
      <c r="BB2756" s="42"/>
      <c r="BN2756" s="128" t="s">
        <v>4578</v>
      </c>
      <c r="BO2756" s="58" t="str">
        <f t="shared" si="43"/>
        <v>境内资产</v>
      </c>
      <c r="BP2756" s="58" t="str">
        <f>IF(M2756="",VLOOKUP(D2756,Sheet4!$A$1:$B$92,2,0),VLOOKUP(Q2756,Sheet4!$A$1:$B$92,2,0))</f>
        <v>保险资产管理产品</v>
      </c>
    </row>
    <row r="2757" spans="1:68" s="58" customFormat="1" ht="12.75" customHeight="1">
      <c r="A2757" s="138" t="s">
        <v>2116</v>
      </c>
      <c r="B2757" s="50" t="s">
        <v>2323</v>
      </c>
      <c r="C2757" s="252" t="s">
        <v>5552</v>
      </c>
      <c r="D2757" s="257" t="s">
        <v>672</v>
      </c>
      <c r="E2757" s="42" t="s">
        <v>4361</v>
      </c>
      <c r="F2757" s="42" t="s">
        <v>2323</v>
      </c>
      <c r="G2757" s="42"/>
      <c r="H2757" s="307">
        <v>2831480.3567453064</v>
      </c>
      <c r="I2757" s="315">
        <v>1944649.774459474</v>
      </c>
      <c r="J2757" s="105">
        <v>0</v>
      </c>
      <c r="K2757" s="42">
        <v>0</v>
      </c>
      <c r="L2757" s="50" t="s">
        <v>4489</v>
      </c>
      <c r="M2757" s="50" t="s">
        <v>5535</v>
      </c>
      <c r="N2757" s="50" t="s">
        <v>5532</v>
      </c>
      <c r="O2757" s="137" t="s">
        <v>2391</v>
      </c>
      <c r="P2757" s="42" t="s">
        <v>64</v>
      </c>
      <c r="Q2757" s="42" t="s">
        <v>65</v>
      </c>
      <c r="R2757" s="42">
        <v>2</v>
      </c>
      <c r="S2757" s="137" t="s">
        <v>2254</v>
      </c>
      <c r="T2757" s="62">
        <v>16867538196.9</v>
      </c>
      <c r="U2757" s="62">
        <v>14487907740.719999</v>
      </c>
      <c r="Z2757" s="42" t="s">
        <v>68</v>
      </c>
      <c r="AJ2757" s="42"/>
      <c r="AW2757" s="42" t="s">
        <v>2412</v>
      </c>
      <c r="AX2757" s="42"/>
      <c r="AY2757" s="42"/>
      <c r="AZ2757" s="42"/>
      <c r="BA2757" s="42"/>
      <c r="BB2757" s="42"/>
      <c r="BN2757" s="128" t="s">
        <v>4578</v>
      </c>
      <c r="BO2757" s="58" t="str">
        <f t="shared" si="43"/>
        <v>境内资产</v>
      </c>
      <c r="BP2757" s="58" t="str">
        <f>IF(M2757="",VLOOKUP(D2757,Sheet4!$A$1:$B$92,2,0),VLOOKUP(Q2757,Sheet4!$A$1:$B$92,2,0))</f>
        <v>保险资产管理产品</v>
      </c>
    </row>
    <row r="2758" spans="1:68" s="58" customFormat="1" ht="12.75" customHeight="1">
      <c r="A2758" s="138" t="s">
        <v>2275</v>
      </c>
      <c r="B2758" s="50" t="s">
        <v>2324</v>
      </c>
      <c r="C2758" s="252" t="s">
        <v>5552</v>
      </c>
      <c r="D2758" s="257" t="s">
        <v>672</v>
      </c>
      <c r="E2758" s="42" t="s">
        <v>4447</v>
      </c>
      <c r="F2758" s="42" t="s">
        <v>2324</v>
      </c>
      <c r="G2758" s="42"/>
      <c r="H2758" s="307">
        <v>1824161.2813443237</v>
      </c>
      <c r="I2758" s="315">
        <v>1605133.2777018612</v>
      </c>
      <c r="J2758" s="105">
        <v>0</v>
      </c>
      <c r="K2758" s="42">
        <v>0</v>
      </c>
      <c r="L2758" s="50" t="s">
        <v>4489</v>
      </c>
      <c r="M2758" s="50" t="s">
        <v>5535</v>
      </c>
      <c r="N2758" s="50" t="s">
        <v>5532</v>
      </c>
      <c r="O2758" s="137" t="s">
        <v>2391</v>
      </c>
      <c r="P2758" s="42" t="s">
        <v>64</v>
      </c>
      <c r="Q2758" s="42" t="s">
        <v>65</v>
      </c>
      <c r="R2758" s="42">
        <v>2</v>
      </c>
      <c r="S2758" s="137" t="s">
        <v>2254</v>
      </c>
      <c r="T2758" s="62">
        <v>16867538196.9</v>
      </c>
      <c r="U2758" s="62">
        <v>14487907740.719999</v>
      </c>
      <c r="Z2758" s="42" t="s">
        <v>68</v>
      </c>
      <c r="AJ2758" s="42"/>
      <c r="AW2758" s="42" t="s">
        <v>2412</v>
      </c>
      <c r="AX2758" s="42"/>
      <c r="AY2758" s="42"/>
      <c r="AZ2758" s="42"/>
      <c r="BA2758" s="42"/>
      <c r="BB2758" s="42"/>
      <c r="BN2758" s="128" t="s">
        <v>4578</v>
      </c>
      <c r="BO2758" s="58" t="str">
        <f t="shared" si="43"/>
        <v>境内资产</v>
      </c>
      <c r="BP2758" s="58" t="str">
        <f>IF(M2758="",VLOOKUP(D2758,Sheet4!$A$1:$B$92,2,0),VLOOKUP(Q2758,Sheet4!$A$1:$B$92,2,0))</f>
        <v>保险资产管理产品</v>
      </c>
    </row>
    <row r="2759" spans="1:68" s="58" customFormat="1" ht="12.75" customHeight="1">
      <c r="A2759" s="137" t="s">
        <v>2276</v>
      </c>
      <c r="B2759" s="50" t="s">
        <v>2325</v>
      </c>
      <c r="C2759" s="252" t="s">
        <v>5552</v>
      </c>
      <c r="D2759" s="257" t="s">
        <v>672</v>
      </c>
      <c r="E2759" s="42" t="s">
        <v>4448</v>
      </c>
      <c r="F2759" s="42" t="s">
        <v>2325</v>
      </c>
      <c r="G2759" s="42"/>
      <c r="H2759" s="307">
        <v>584005.41801605723</v>
      </c>
      <c r="I2759" s="315">
        <v>342917.23313586757</v>
      </c>
      <c r="J2759" s="105">
        <v>0</v>
      </c>
      <c r="K2759" s="42">
        <v>0</v>
      </c>
      <c r="L2759" s="50" t="s">
        <v>4489</v>
      </c>
      <c r="M2759" s="50" t="s">
        <v>5535</v>
      </c>
      <c r="N2759" s="50" t="s">
        <v>5532</v>
      </c>
      <c r="O2759" s="137" t="s">
        <v>2391</v>
      </c>
      <c r="P2759" s="42" t="s">
        <v>64</v>
      </c>
      <c r="Q2759" s="42" t="s">
        <v>65</v>
      </c>
      <c r="R2759" s="42">
        <v>2</v>
      </c>
      <c r="S2759" s="137" t="s">
        <v>2254</v>
      </c>
      <c r="T2759" s="62">
        <v>16867538196.9</v>
      </c>
      <c r="U2759" s="62">
        <v>14487907740.719999</v>
      </c>
      <c r="Z2759" s="42" t="s">
        <v>68</v>
      </c>
      <c r="AJ2759" s="42"/>
      <c r="AW2759" s="42" t="s">
        <v>2412</v>
      </c>
      <c r="AX2759" s="42"/>
      <c r="AY2759" s="42"/>
      <c r="AZ2759" s="42"/>
      <c r="BA2759" s="42"/>
      <c r="BB2759" s="42"/>
      <c r="BN2759" s="128" t="s">
        <v>4578</v>
      </c>
      <c r="BO2759" s="58" t="str">
        <f t="shared" si="43"/>
        <v>境内资产</v>
      </c>
      <c r="BP2759" s="58" t="str">
        <f>IF(M2759="",VLOOKUP(D2759,Sheet4!$A$1:$B$92,2,0),VLOOKUP(Q2759,Sheet4!$A$1:$B$92,2,0))</f>
        <v>保险资产管理产品</v>
      </c>
    </row>
    <row r="2760" spans="1:68" s="58" customFormat="1" ht="12.75" customHeight="1">
      <c r="A2760" s="137" t="s">
        <v>2277</v>
      </c>
      <c r="B2760" s="50" t="s">
        <v>2326</v>
      </c>
      <c r="C2760" s="252" t="s">
        <v>5552</v>
      </c>
      <c r="D2760" s="257" t="s">
        <v>672</v>
      </c>
      <c r="E2760" s="42" t="s">
        <v>3547</v>
      </c>
      <c r="F2760" s="42" t="s">
        <v>2326</v>
      </c>
      <c r="G2760" s="42"/>
      <c r="H2760" s="307">
        <v>1485741.120831311</v>
      </c>
      <c r="I2760" s="315">
        <v>1448002.8482139702</v>
      </c>
      <c r="J2760" s="105">
        <v>0</v>
      </c>
      <c r="K2760" s="42">
        <v>0</v>
      </c>
      <c r="L2760" s="50" t="s">
        <v>4489</v>
      </c>
      <c r="M2760" s="50" t="s">
        <v>5535</v>
      </c>
      <c r="N2760" s="50" t="s">
        <v>5532</v>
      </c>
      <c r="O2760" s="137" t="s">
        <v>2391</v>
      </c>
      <c r="P2760" s="42" t="s">
        <v>64</v>
      </c>
      <c r="Q2760" s="42" t="s">
        <v>65</v>
      </c>
      <c r="R2760" s="42">
        <v>2</v>
      </c>
      <c r="S2760" s="137" t="s">
        <v>2254</v>
      </c>
      <c r="T2760" s="62">
        <v>16867538196.9</v>
      </c>
      <c r="U2760" s="62">
        <v>14487907740.719999</v>
      </c>
      <c r="Z2760" s="42" t="s">
        <v>280</v>
      </c>
      <c r="AJ2760" s="42"/>
      <c r="AW2760" s="42" t="s">
        <v>2412</v>
      </c>
      <c r="AX2760" s="42"/>
      <c r="AY2760" s="42"/>
      <c r="AZ2760" s="42"/>
      <c r="BA2760" s="42"/>
      <c r="BB2760" s="42"/>
      <c r="BN2760" s="128" t="s">
        <v>4578</v>
      </c>
      <c r="BO2760" s="58" t="str">
        <f t="shared" si="43"/>
        <v>境内资产</v>
      </c>
      <c r="BP2760" s="58" t="str">
        <f>IF(M2760="",VLOOKUP(D2760,Sheet4!$A$1:$B$92,2,0),VLOOKUP(Q2760,Sheet4!$A$1:$B$92,2,0))</f>
        <v>保险资产管理产品</v>
      </c>
    </row>
    <row r="2761" spans="1:68" s="58" customFormat="1" ht="12.75" customHeight="1">
      <c r="A2761" s="137" t="s">
        <v>2106</v>
      </c>
      <c r="B2761" s="50" t="s">
        <v>2327</v>
      </c>
      <c r="C2761" s="252" t="s">
        <v>5552</v>
      </c>
      <c r="D2761" s="257" t="s">
        <v>672</v>
      </c>
      <c r="E2761" s="42" t="s">
        <v>4358</v>
      </c>
      <c r="F2761" s="42" t="s">
        <v>2327</v>
      </c>
      <c r="G2761" s="42"/>
      <c r="H2761" s="307">
        <v>3173216.8141268296</v>
      </c>
      <c r="I2761" s="315">
        <v>2718233.5796367591</v>
      </c>
      <c r="J2761" s="105">
        <v>0</v>
      </c>
      <c r="K2761" s="42">
        <v>0</v>
      </c>
      <c r="L2761" s="50" t="s">
        <v>4489</v>
      </c>
      <c r="M2761" s="50" t="s">
        <v>5535</v>
      </c>
      <c r="N2761" s="50" t="s">
        <v>5532</v>
      </c>
      <c r="O2761" s="137" t="s">
        <v>2391</v>
      </c>
      <c r="P2761" s="42" t="s">
        <v>64</v>
      </c>
      <c r="Q2761" s="42" t="s">
        <v>65</v>
      </c>
      <c r="R2761" s="42">
        <v>2</v>
      </c>
      <c r="S2761" s="137" t="s">
        <v>2254</v>
      </c>
      <c r="T2761" s="62">
        <v>16867538196.9</v>
      </c>
      <c r="U2761" s="62">
        <v>14487907740.719999</v>
      </c>
      <c r="Z2761" s="42" t="s">
        <v>68</v>
      </c>
      <c r="AJ2761" s="42"/>
      <c r="AW2761" s="42" t="s">
        <v>2412</v>
      </c>
      <c r="AX2761" s="42"/>
      <c r="AY2761" s="42"/>
      <c r="AZ2761" s="42"/>
      <c r="BA2761" s="42"/>
      <c r="BB2761" s="42"/>
      <c r="BN2761" s="128" t="s">
        <v>4578</v>
      </c>
      <c r="BO2761" s="58" t="str">
        <f t="shared" si="43"/>
        <v>境内资产</v>
      </c>
      <c r="BP2761" s="58" t="str">
        <f>IF(M2761="",VLOOKUP(D2761,Sheet4!$A$1:$B$92,2,0),VLOOKUP(Q2761,Sheet4!$A$1:$B$92,2,0))</f>
        <v>保险资产管理产品</v>
      </c>
    </row>
    <row r="2762" spans="1:68" s="58" customFormat="1" ht="12.75" customHeight="1">
      <c r="A2762" s="137" t="s">
        <v>2278</v>
      </c>
      <c r="B2762" s="50" t="s">
        <v>2328</v>
      </c>
      <c r="C2762" s="252" t="s">
        <v>5552</v>
      </c>
      <c r="D2762" s="257" t="s">
        <v>672</v>
      </c>
      <c r="E2762" s="42" t="s">
        <v>4449</v>
      </c>
      <c r="F2762" s="42" t="s">
        <v>2328</v>
      </c>
      <c r="G2762" s="42"/>
      <c r="H2762" s="307">
        <v>5065965.3348895451</v>
      </c>
      <c r="I2762" s="315">
        <v>4878389.07238294</v>
      </c>
      <c r="J2762" s="105">
        <v>0</v>
      </c>
      <c r="K2762" s="42">
        <v>0</v>
      </c>
      <c r="L2762" s="50" t="s">
        <v>4489</v>
      </c>
      <c r="M2762" s="50" t="s">
        <v>5535</v>
      </c>
      <c r="N2762" s="50" t="s">
        <v>5532</v>
      </c>
      <c r="O2762" s="137" t="s">
        <v>2391</v>
      </c>
      <c r="P2762" s="42" t="s">
        <v>64</v>
      </c>
      <c r="Q2762" s="42" t="s">
        <v>65</v>
      </c>
      <c r="R2762" s="42">
        <v>2</v>
      </c>
      <c r="S2762" s="137" t="s">
        <v>2254</v>
      </c>
      <c r="T2762" s="62">
        <v>16867538196.9</v>
      </c>
      <c r="U2762" s="62">
        <v>14487907740.719999</v>
      </c>
      <c r="Z2762" s="42" t="s">
        <v>68</v>
      </c>
      <c r="AJ2762" s="42"/>
      <c r="AW2762" s="42" t="s">
        <v>2412</v>
      </c>
      <c r="AX2762" s="42"/>
      <c r="AY2762" s="42"/>
      <c r="AZ2762" s="42"/>
      <c r="BA2762" s="42"/>
      <c r="BB2762" s="42"/>
      <c r="BN2762" s="128" t="s">
        <v>4578</v>
      </c>
      <c r="BO2762" s="58" t="str">
        <f t="shared" si="43"/>
        <v>境内资产</v>
      </c>
      <c r="BP2762" s="58" t="str">
        <f>IF(M2762="",VLOOKUP(D2762,Sheet4!$A$1:$B$92,2,0),VLOOKUP(Q2762,Sheet4!$A$1:$B$92,2,0))</f>
        <v>保险资产管理产品</v>
      </c>
    </row>
    <row r="2763" spans="1:68" s="58" customFormat="1" ht="12.75" customHeight="1">
      <c r="A2763" s="137" t="s">
        <v>2279</v>
      </c>
      <c r="B2763" s="50" t="s">
        <v>2329</v>
      </c>
      <c r="C2763" s="252" t="s">
        <v>5552</v>
      </c>
      <c r="D2763" s="257" t="s">
        <v>672</v>
      </c>
      <c r="E2763" s="42" t="s">
        <v>4450</v>
      </c>
      <c r="F2763" s="42" t="s">
        <v>2329</v>
      </c>
      <c r="G2763" s="42"/>
      <c r="H2763" s="307">
        <v>1127445.1174101224</v>
      </c>
      <c r="I2763" s="315">
        <v>870852.81049486285</v>
      </c>
      <c r="J2763" s="105">
        <v>0</v>
      </c>
      <c r="K2763" s="42">
        <v>0</v>
      </c>
      <c r="L2763" s="50" t="s">
        <v>4489</v>
      </c>
      <c r="M2763" s="50" t="s">
        <v>5535</v>
      </c>
      <c r="N2763" s="50" t="s">
        <v>5532</v>
      </c>
      <c r="O2763" s="137" t="s">
        <v>2391</v>
      </c>
      <c r="P2763" s="42" t="s">
        <v>64</v>
      </c>
      <c r="Q2763" s="42" t="s">
        <v>65</v>
      </c>
      <c r="R2763" s="42">
        <v>2</v>
      </c>
      <c r="S2763" s="137" t="s">
        <v>2254</v>
      </c>
      <c r="T2763" s="62">
        <v>16867538196.9</v>
      </c>
      <c r="U2763" s="62">
        <v>14487907740.719999</v>
      </c>
      <c r="Z2763" s="42" t="s">
        <v>68</v>
      </c>
      <c r="AJ2763" s="42"/>
      <c r="AW2763" s="42" t="s">
        <v>2412</v>
      </c>
      <c r="AX2763" s="42"/>
      <c r="AY2763" s="42"/>
      <c r="AZ2763" s="42"/>
      <c r="BA2763" s="42"/>
      <c r="BB2763" s="42"/>
      <c r="BN2763" s="128" t="s">
        <v>4578</v>
      </c>
      <c r="BO2763" s="58" t="str">
        <f t="shared" si="43"/>
        <v>境内资产</v>
      </c>
      <c r="BP2763" s="58" t="str">
        <f>IF(M2763="",VLOOKUP(D2763,Sheet4!$A$1:$B$92,2,0),VLOOKUP(Q2763,Sheet4!$A$1:$B$92,2,0))</f>
        <v>保险资产管理产品</v>
      </c>
    </row>
    <row r="2764" spans="1:68" s="58" customFormat="1" ht="12.75" customHeight="1">
      <c r="A2764" s="137" t="s">
        <v>2280</v>
      </c>
      <c r="B2764" s="50" t="s">
        <v>2330</v>
      </c>
      <c r="C2764" s="252" t="s">
        <v>5552</v>
      </c>
      <c r="D2764" s="257" t="s">
        <v>672</v>
      </c>
      <c r="E2764" s="42" t="s">
        <v>4451</v>
      </c>
      <c r="F2764" s="42" t="s">
        <v>2330</v>
      </c>
      <c r="G2764" s="42"/>
      <c r="H2764" s="307">
        <v>5343563.56681839</v>
      </c>
      <c r="I2764" s="315">
        <v>3244189.439752405</v>
      </c>
      <c r="J2764" s="105">
        <v>0</v>
      </c>
      <c r="K2764" s="42">
        <v>0</v>
      </c>
      <c r="L2764" s="50" t="s">
        <v>4489</v>
      </c>
      <c r="M2764" s="50" t="s">
        <v>5535</v>
      </c>
      <c r="N2764" s="50" t="s">
        <v>5532</v>
      </c>
      <c r="O2764" s="137" t="s">
        <v>2391</v>
      </c>
      <c r="P2764" s="42" t="s">
        <v>64</v>
      </c>
      <c r="Q2764" s="42" t="s">
        <v>65</v>
      </c>
      <c r="R2764" s="42">
        <v>2</v>
      </c>
      <c r="S2764" s="137" t="s">
        <v>2254</v>
      </c>
      <c r="T2764" s="62">
        <v>16867538196.9</v>
      </c>
      <c r="U2764" s="62">
        <v>14487907740.719999</v>
      </c>
      <c r="Z2764" s="42" t="s">
        <v>68</v>
      </c>
      <c r="AJ2764" s="42"/>
      <c r="AW2764" s="42" t="s">
        <v>2412</v>
      </c>
      <c r="AX2764" s="42"/>
      <c r="AY2764" s="42"/>
      <c r="AZ2764" s="42"/>
      <c r="BA2764" s="42"/>
      <c r="BB2764" s="42"/>
      <c r="BN2764" s="128" t="s">
        <v>4578</v>
      </c>
      <c r="BO2764" s="58" t="str">
        <f t="shared" si="43"/>
        <v>境内资产</v>
      </c>
      <c r="BP2764" s="58" t="str">
        <f>IF(M2764="",VLOOKUP(D2764,Sheet4!$A$1:$B$92,2,0),VLOOKUP(Q2764,Sheet4!$A$1:$B$92,2,0))</f>
        <v>保险资产管理产品</v>
      </c>
    </row>
    <row r="2765" spans="1:68" s="58" customFormat="1" ht="12.75" customHeight="1">
      <c r="A2765" s="137" t="s">
        <v>2281</v>
      </c>
      <c r="B2765" s="50" t="s">
        <v>2331</v>
      </c>
      <c r="C2765" s="252" t="s">
        <v>5552</v>
      </c>
      <c r="D2765" s="257" t="s">
        <v>672</v>
      </c>
      <c r="E2765" s="42" t="s">
        <v>2546</v>
      </c>
      <c r="F2765" s="42" t="s">
        <v>2331</v>
      </c>
      <c r="G2765" s="42"/>
      <c r="H2765" s="307">
        <v>2923776.703364403</v>
      </c>
      <c r="I2765" s="315">
        <v>3303463.1908855755</v>
      </c>
      <c r="J2765" s="105">
        <v>0</v>
      </c>
      <c r="K2765" s="42">
        <v>0</v>
      </c>
      <c r="L2765" s="50" t="s">
        <v>4489</v>
      </c>
      <c r="M2765" s="50" t="s">
        <v>5535</v>
      </c>
      <c r="N2765" s="50" t="s">
        <v>5532</v>
      </c>
      <c r="O2765" s="137" t="s">
        <v>2391</v>
      </c>
      <c r="P2765" s="42" t="s">
        <v>64</v>
      </c>
      <c r="Q2765" s="42" t="s">
        <v>65</v>
      </c>
      <c r="R2765" s="42">
        <v>2</v>
      </c>
      <c r="S2765" s="137" t="s">
        <v>2254</v>
      </c>
      <c r="T2765" s="62">
        <v>16867538196.9</v>
      </c>
      <c r="U2765" s="62">
        <v>14487907740.719999</v>
      </c>
      <c r="Z2765" s="42" t="s">
        <v>68</v>
      </c>
      <c r="AJ2765" s="42"/>
      <c r="AW2765" s="42" t="s">
        <v>2412</v>
      </c>
      <c r="AX2765" s="42"/>
      <c r="AY2765" s="42"/>
      <c r="AZ2765" s="42"/>
      <c r="BA2765" s="42"/>
      <c r="BB2765" s="42"/>
      <c r="BN2765" s="128" t="s">
        <v>4578</v>
      </c>
      <c r="BO2765" s="58" t="str">
        <f t="shared" si="43"/>
        <v>境内资产</v>
      </c>
      <c r="BP2765" s="58" t="str">
        <f>IF(M2765="",VLOOKUP(D2765,Sheet4!$A$1:$B$92,2,0),VLOOKUP(Q2765,Sheet4!$A$1:$B$92,2,0))</f>
        <v>保险资产管理产品</v>
      </c>
    </row>
    <row r="2766" spans="1:68" s="58" customFormat="1" ht="12.75" customHeight="1">
      <c r="A2766" s="137" t="s">
        <v>2102</v>
      </c>
      <c r="B2766" s="50" t="s">
        <v>2332</v>
      </c>
      <c r="C2766" s="252" t="s">
        <v>5552</v>
      </c>
      <c r="D2766" s="257" t="s">
        <v>672</v>
      </c>
      <c r="E2766" s="42" t="s">
        <v>3651</v>
      </c>
      <c r="F2766" s="42" t="s">
        <v>2332</v>
      </c>
      <c r="G2766" s="42"/>
      <c r="H2766" s="307">
        <v>1570676.6877426533</v>
      </c>
      <c r="I2766" s="315">
        <v>1574589.2513147234</v>
      </c>
      <c r="J2766" s="105">
        <v>0</v>
      </c>
      <c r="K2766" s="42">
        <v>0</v>
      </c>
      <c r="L2766" s="50" t="s">
        <v>4489</v>
      </c>
      <c r="M2766" s="50" t="s">
        <v>5535</v>
      </c>
      <c r="N2766" s="50" t="s">
        <v>5532</v>
      </c>
      <c r="O2766" s="137" t="s">
        <v>2391</v>
      </c>
      <c r="P2766" s="42" t="s">
        <v>64</v>
      </c>
      <c r="Q2766" s="42" t="s">
        <v>65</v>
      </c>
      <c r="R2766" s="42">
        <v>2</v>
      </c>
      <c r="S2766" s="137" t="s">
        <v>2254</v>
      </c>
      <c r="T2766" s="62">
        <v>16867538196.9</v>
      </c>
      <c r="U2766" s="62">
        <v>14487907740.719999</v>
      </c>
      <c r="Z2766" s="42" t="s">
        <v>280</v>
      </c>
      <c r="AJ2766" s="42"/>
      <c r="AW2766" s="42" t="s">
        <v>2412</v>
      </c>
      <c r="AX2766" s="42"/>
      <c r="AY2766" s="42"/>
      <c r="AZ2766" s="42"/>
      <c r="BA2766" s="42"/>
      <c r="BB2766" s="42"/>
      <c r="BN2766" s="128" t="s">
        <v>4578</v>
      </c>
      <c r="BO2766" s="58" t="str">
        <f t="shared" si="43"/>
        <v>境内资产</v>
      </c>
      <c r="BP2766" s="58" t="str">
        <f>IF(M2766="",VLOOKUP(D2766,Sheet4!$A$1:$B$92,2,0),VLOOKUP(Q2766,Sheet4!$A$1:$B$92,2,0))</f>
        <v>保险资产管理产品</v>
      </c>
    </row>
    <row r="2767" spans="1:68" s="58" customFormat="1" ht="12.75" customHeight="1">
      <c r="A2767" s="137" t="s">
        <v>2282</v>
      </c>
      <c r="B2767" s="50" t="s">
        <v>2333</v>
      </c>
      <c r="C2767" s="252" t="s">
        <v>5552</v>
      </c>
      <c r="D2767" s="257" t="s">
        <v>672</v>
      </c>
      <c r="E2767" s="42" t="s">
        <v>3677</v>
      </c>
      <c r="F2767" s="42" t="s">
        <v>2333</v>
      </c>
      <c r="G2767" s="42"/>
      <c r="H2767" s="307">
        <v>7822149.3538881633</v>
      </c>
      <c r="I2767" s="315">
        <v>6573529.4976782026</v>
      </c>
      <c r="J2767" s="105">
        <v>0</v>
      </c>
      <c r="K2767" s="42">
        <v>0</v>
      </c>
      <c r="L2767" s="50" t="s">
        <v>4489</v>
      </c>
      <c r="M2767" s="50" t="s">
        <v>5535</v>
      </c>
      <c r="N2767" s="50" t="s">
        <v>5532</v>
      </c>
      <c r="O2767" s="137" t="s">
        <v>2391</v>
      </c>
      <c r="P2767" s="42" t="s">
        <v>64</v>
      </c>
      <c r="Q2767" s="42" t="s">
        <v>65</v>
      </c>
      <c r="R2767" s="42">
        <v>2</v>
      </c>
      <c r="S2767" s="137" t="s">
        <v>2254</v>
      </c>
      <c r="T2767" s="62">
        <v>16867538196.9</v>
      </c>
      <c r="U2767" s="62">
        <v>14487907740.719999</v>
      </c>
      <c r="Z2767" s="42" t="s">
        <v>280</v>
      </c>
      <c r="AJ2767" s="42"/>
      <c r="AW2767" s="42" t="s">
        <v>2412</v>
      </c>
      <c r="AX2767" s="42"/>
      <c r="AY2767" s="42"/>
      <c r="AZ2767" s="42"/>
      <c r="BA2767" s="42"/>
      <c r="BB2767" s="42"/>
      <c r="BN2767" s="128" t="s">
        <v>4578</v>
      </c>
      <c r="BO2767" s="58" t="str">
        <f t="shared" si="43"/>
        <v>境内资产</v>
      </c>
      <c r="BP2767" s="58" t="str">
        <f>IF(M2767="",VLOOKUP(D2767,Sheet4!$A$1:$B$92,2,0),VLOOKUP(Q2767,Sheet4!$A$1:$B$92,2,0))</f>
        <v>保险资产管理产品</v>
      </c>
    </row>
    <row r="2768" spans="1:68" s="58" customFormat="1" ht="12.75" customHeight="1">
      <c r="A2768" s="137" t="s">
        <v>2283</v>
      </c>
      <c r="B2768" s="50" t="s">
        <v>2334</v>
      </c>
      <c r="C2768" s="252" t="s">
        <v>5552</v>
      </c>
      <c r="D2768" s="257" t="s">
        <v>678</v>
      </c>
      <c r="E2768" s="42" t="s">
        <v>4452</v>
      </c>
      <c r="F2768" s="42" t="s">
        <v>2334</v>
      </c>
      <c r="G2768" s="42"/>
      <c r="H2768" s="307">
        <v>703430.36256858229</v>
      </c>
      <c r="I2768" s="315">
        <v>559145.21864280174</v>
      </c>
      <c r="J2768" s="105">
        <v>0</v>
      </c>
      <c r="K2768" s="42">
        <v>0</v>
      </c>
      <c r="L2768" s="50" t="s">
        <v>4489</v>
      </c>
      <c r="M2768" s="50" t="s">
        <v>5535</v>
      </c>
      <c r="N2768" s="50" t="s">
        <v>5532</v>
      </c>
      <c r="O2768" s="137" t="s">
        <v>2391</v>
      </c>
      <c r="P2768" s="42" t="s">
        <v>64</v>
      </c>
      <c r="Q2768" s="42" t="s">
        <v>65</v>
      </c>
      <c r="R2768" s="42">
        <v>2</v>
      </c>
      <c r="S2768" s="137" t="s">
        <v>2254</v>
      </c>
      <c r="T2768" s="62">
        <v>16867538196.9</v>
      </c>
      <c r="U2768" s="62">
        <v>14487907740.719999</v>
      </c>
      <c r="Z2768" s="42" t="s">
        <v>68</v>
      </c>
      <c r="AJ2768" s="42"/>
      <c r="AW2768" s="42" t="s">
        <v>2412</v>
      </c>
      <c r="AX2768" s="42"/>
      <c r="AY2768" s="42"/>
      <c r="AZ2768" s="42"/>
      <c r="BA2768" s="42"/>
      <c r="BB2768" s="42"/>
      <c r="BN2768" s="128" t="s">
        <v>4578</v>
      </c>
      <c r="BO2768" s="58" t="str">
        <f t="shared" si="43"/>
        <v>境内资产</v>
      </c>
      <c r="BP2768" s="58" t="str">
        <f>IF(M2768="",VLOOKUP(D2768,Sheet4!$A$1:$B$92,2,0),VLOOKUP(Q2768,Sheet4!$A$1:$B$92,2,0))</f>
        <v>保险资产管理产品</v>
      </c>
    </row>
    <row r="2769" spans="1:68" s="58" customFormat="1" ht="12.75" customHeight="1">
      <c r="A2769" s="137" t="s">
        <v>2284</v>
      </c>
      <c r="B2769" s="50" t="s">
        <v>2335</v>
      </c>
      <c r="C2769" s="252" t="s">
        <v>5552</v>
      </c>
      <c r="D2769" s="257" t="s">
        <v>678</v>
      </c>
      <c r="E2769" s="42" t="s">
        <v>4453</v>
      </c>
      <c r="F2769" s="42" t="s">
        <v>2335</v>
      </c>
      <c r="G2769" s="42"/>
      <c r="H2769" s="307">
        <v>3157385.9032042259</v>
      </c>
      <c r="I2769" s="315">
        <v>2650322.6547786831</v>
      </c>
      <c r="J2769" s="105">
        <v>0</v>
      </c>
      <c r="K2769" s="42">
        <v>0</v>
      </c>
      <c r="L2769" s="50" t="s">
        <v>4489</v>
      </c>
      <c r="M2769" s="50" t="s">
        <v>5535</v>
      </c>
      <c r="N2769" s="50" t="s">
        <v>5532</v>
      </c>
      <c r="O2769" s="137" t="s">
        <v>2391</v>
      </c>
      <c r="P2769" s="42" t="s">
        <v>64</v>
      </c>
      <c r="Q2769" s="42" t="s">
        <v>65</v>
      </c>
      <c r="R2769" s="42">
        <v>2</v>
      </c>
      <c r="S2769" s="137" t="s">
        <v>2254</v>
      </c>
      <c r="T2769" s="62">
        <v>16867538196.9</v>
      </c>
      <c r="U2769" s="62">
        <v>14487907740.719999</v>
      </c>
      <c r="Z2769" s="42" t="s">
        <v>68</v>
      </c>
      <c r="AJ2769" s="42"/>
      <c r="AW2769" s="42" t="s">
        <v>2412</v>
      </c>
      <c r="AX2769" s="42"/>
      <c r="AY2769" s="42"/>
      <c r="AZ2769" s="42"/>
      <c r="BA2769" s="42"/>
      <c r="BB2769" s="42"/>
      <c r="BN2769" s="128" t="s">
        <v>4578</v>
      </c>
      <c r="BO2769" s="58" t="str">
        <f t="shared" si="43"/>
        <v>境内资产</v>
      </c>
      <c r="BP2769" s="58" t="str">
        <f>IF(M2769="",VLOOKUP(D2769,Sheet4!$A$1:$B$92,2,0),VLOOKUP(Q2769,Sheet4!$A$1:$B$92,2,0))</f>
        <v>保险资产管理产品</v>
      </c>
    </row>
    <row r="2770" spans="1:68" s="58" customFormat="1" ht="12.75" customHeight="1">
      <c r="A2770" s="137" t="s">
        <v>2285</v>
      </c>
      <c r="B2770" s="50" t="s">
        <v>2336</v>
      </c>
      <c r="C2770" s="252" t="s">
        <v>5552</v>
      </c>
      <c r="D2770" s="257" t="s">
        <v>678</v>
      </c>
      <c r="E2770" s="42" t="s">
        <v>4454</v>
      </c>
      <c r="F2770" s="42" t="s">
        <v>2336</v>
      </c>
      <c r="G2770" s="42"/>
      <c r="H2770" s="307">
        <v>2329141.7883398058</v>
      </c>
      <c r="I2770" s="315">
        <v>1139397.5499764686</v>
      </c>
      <c r="J2770" s="105">
        <v>0</v>
      </c>
      <c r="K2770" s="42">
        <v>0</v>
      </c>
      <c r="L2770" s="50" t="s">
        <v>4489</v>
      </c>
      <c r="M2770" s="50" t="s">
        <v>5535</v>
      </c>
      <c r="N2770" s="50" t="s">
        <v>5532</v>
      </c>
      <c r="O2770" s="137" t="s">
        <v>2391</v>
      </c>
      <c r="P2770" s="42" t="s">
        <v>64</v>
      </c>
      <c r="Q2770" s="42" t="s">
        <v>65</v>
      </c>
      <c r="R2770" s="42">
        <v>2</v>
      </c>
      <c r="S2770" s="137" t="s">
        <v>2254</v>
      </c>
      <c r="T2770" s="62">
        <v>16867538196.9</v>
      </c>
      <c r="U2770" s="62">
        <v>14487907740.719999</v>
      </c>
      <c r="Z2770" s="42" t="s">
        <v>68</v>
      </c>
      <c r="AJ2770" s="42"/>
      <c r="AW2770" s="42" t="s">
        <v>2412</v>
      </c>
      <c r="AX2770" s="42"/>
      <c r="AY2770" s="42"/>
      <c r="AZ2770" s="42"/>
      <c r="BA2770" s="42"/>
      <c r="BB2770" s="42"/>
      <c r="BN2770" s="128" t="s">
        <v>4578</v>
      </c>
      <c r="BO2770" s="58" t="str">
        <f t="shared" si="43"/>
        <v>境内资产</v>
      </c>
      <c r="BP2770" s="58" t="str">
        <f>IF(M2770="",VLOOKUP(D2770,Sheet4!$A$1:$B$92,2,0),VLOOKUP(Q2770,Sheet4!$A$1:$B$92,2,0))</f>
        <v>保险资产管理产品</v>
      </c>
    </row>
    <row r="2771" spans="1:68" s="58" customFormat="1" ht="12.75" customHeight="1">
      <c r="A2771" s="137" t="s">
        <v>2286</v>
      </c>
      <c r="B2771" s="50" t="s">
        <v>2337</v>
      </c>
      <c r="C2771" s="252" t="s">
        <v>5552</v>
      </c>
      <c r="D2771" s="257" t="s">
        <v>678</v>
      </c>
      <c r="E2771" s="42" t="s">
        <v>4455</v>
      </c>
      <c r="F2771" s="42" t="s">
        <v>2337</v>
      </c>
      <c r="G2771" s="42"/>
      <c r="H2771" s="307">
        <v>1896023.5959793054</v>
      </c>
      <c r="I2771" s="315">
        <v>960059.85879983555</v>
      </c>
      <c r="J2771" s="105">
        <v>0</v>
      </c>
      <c r="K2771" s="42">
        <v>0</v>
      </c>
      <c r="L2771" s="50" t="s">
        <v>4489</v>
      </c>
      <c r="M2771" s="50" t="s">
        <v>5535</v>
      </c>
      <c r="N2771" s="50" t="s">
        <v>5532</v>
      </c>
      <c r="O2771" s="137" t="s">
        <v>2391</v>
      </c>
      <c r="P2771" s="42" t="s">
        <v>64</v>
      </c>
      <c r="Q2771" s="42" t="s">
        <v>65</v>
      </c>
      <c r="R2771" s="42">
        <v>2</v>
      </c>
      <c r="S2771" s="137" t="s">
        <v>2254</v>
      </c>
      <c r="T2771" s="62">
        <v>16867538196.9</v>
      </c>
      <c r="U2771" s="62">
        <v>14487907740.719999</v>
      </c>
      <c r="Z2771" s="42" t="s">
        <v>68</v>
      </c>
      <c r="AJ2771" s="42"/>
      <c r="AW2771" s="42" t="s">
        <v>2412</v>
      </c>
      <c r="AX2771" s="42"/>
      <c r="AY2771" s="42"/>
      <c r="AZ2771" s="42"/>
      <c r="BA2771" s="42"/>
      <c r="BB2771" s="42"/>
      <c r="BN2771" s="128" t="s">
        <v>4578</v>
      </c>
      <c r="BO2771" s="58" t="str">
        <f t="shared" si="43"/>
        <v>境内资产</v>
      </c>
      <c r="BP2771" s="58" t="str">
        <f>IF(M2771="",VLOOKUP(D2771,Sheet4!$A$1:$B$92,2,0),VLOOKUP(Q2771,Sheet4!$A$1:$B$92,2,0))</f>
        <v>保险资产管理产品</v>
      </c>
    </row>
    <row r="2772" spans="1:68" s="58" customFormat="1" ht="12.75" customHeight="1">
      <c r="A2772" s="137" t="s">
        <v>2287</v>
      </c>
      <c r="B2772" s="50" t="s">
        <v>2338</v>
      </c>
      <c r="C2772" s="252" t="s">
        <v>5552</v>
      </c>
      <c r="D2772" s="257" t="s">
        <v>678</v>
      </c>
      <c r="E2772" s="42" t="s">
        <v>4456</v>
      </c>
      <c r="F2772" s="42" t="s">
        <v>2338</v>
      </c>
      <c r="G2772" s="42"/>
      <c r="H2772" s="307">
        <v>4187594.5035478603</v>
      </c>
      <c r="I2772" s="315">
        <v>3110392.2219124446</v>
      </c>
      <c r="J2772" s="105">
        <v>0</v>
      </c>
      <c r="K2772" s="42">
        <v>0</v>
      </c>
      <c r="L2772" s="50" t="s">
        <v>4489</v>
      </c>
      <c r="M2772" s="50" t="s">
        <v>5535</v>
      </c>
      <c r="N2772" s="50" t="s">
        <v>5532</v>
      </c>
      <c r="O2772" s="137" t="s">
        <v>2391</v>
      </c>
      <c r="P2772" s="42" t="s">
        <v>64</v>
      </c>
      <c r="Q2772" s="42" t="s">
        <v>65</v>
      </c>
      <c r="R2772" s="42">
        <v>2</v>
      </c>
      <c r="S2772" s="137" t="s">
        <v>2254</v>
      </c>
      <c r="T2772" s="62">
        <v>16867538196.9</v>
      </c>
      <c r="U2772" s="62">
        <v>14487907740.719999</v>
      </c>
      <c r="Z2772" s="42" t="s">
        <v>68</v>
      </c>
      <c r="AJ2772" s="42"/>
      <c r="AW2772" s="42" t="s">
        <v>2412</v>
      </c>
      <c r="AX2772" s="42"/>
      <c r="AY2772" s="42"/>
      <c r="AZ2772" s="42"/>
      <c r="BA2772" s="42"/>
      <c r="BB2772" s="42"/>
      <c r="BN2772" s="128" t="s">
        <v>4578</v>
      </c>
      <c r="BO2772" s="58" t="str">
        <f t="shared" si="43"/>
        <v>境内资产</v>
      </c>
      <c r="BP2772" s="58" t="str">
        <f>IF(M2772="",VLOOKUP(D2772,Sheet4!$A$1:$B$92,2,0),VLOOKUP(Q2772,Sheet4!$A$1:$B$92,2,0))</f>
        <v>保险资产管理产品</v>
      </c>
    </row>
    <row r="2773" spans="1:68" s="58" customFormat="1" ht="12.75" customHeight="1">
      <c r="A2773" s="137" t="s">
        <v>2288</v>
      </c>
      <c r="B2773" s="50" t="s">
        <v>2339</v>
      </c>
      <c r="C2773" s="252" t="s">
        <v>5552</v>
      </c>
      <c r="D2773" s="257" t="s">
        <v>678</v>
      </c>
      <c r="E2773" s="42" t="s">
        <v>4457</v>
      </c>
      <c r="F2773" s="42" t="s">
        <v>2339</v>
      </c>
      <c r="G2773" s="42"/>
      <c r="H2773" s="307">
        <v>204784.27603422289</v>
      </c>
      <c r="I2773" s="315">
        <v>132722.7400500103</v>
      </c>
      <c r="J2773" s="105">
        <v>0</v>
      </c>
      <c r="K2773" s="42">
        <v>0</v>
      </c>
      <c r="L2773" s="50" t="s">
        <v>4489</v>
      </c>
      <c r="M2773" s="50" t="s">
        <v>5535</v>
      </c>
      <c r="N2773" s="50" t="s">
        <v>5532</v>
      </c>
      <c r="O2773" s="137" t="s">
        <v>2391</v>
      </c>
      <c r="P2773" s="42" t="s">
        <v>64</v>
      </c>
      <c r="Q2773" s="42" t="s">
        <v>65</v>
      </c>
      <c r="R2773" s="42">
        <v>2</v>
      </c>
      <c r="S2773" s="137" t="s">
        <v>2254</v>
      </c>
      <c r="T2773" s="62">
        <v>16867538196.9</v>
      </c>
      <c r="U2773" s="62">
        <v>14487907740.719999</v>
      </c>
      <c r="Z2773" s="42" t="s">
        <v>68</v>
      </c>
      <c r="AJ2773" s="42"/>
      <c r="AW2773" s="42" t="s">
        <v>2412</v>
      </c>
      <c r="AX2773" s="42"/>
      <c r="AY2773" s="42"/>
      <c r="AZ2773" s="42"/>
      <c r="BA2773" s="42"/>
      <c r="BB2773" s="42"/>
      <c r="BN2773" s="128" t="s">
        <v>4578</v>
      </c>
      <c r="BO2773" s="58" t="str">
        <f t="shared" si="43"/>
        <v>境内资产</v>
      </c>
      <c r="BP2773" s="58" t="str">
        <f>IF(M2773="",VLOOKUP(D2773,Sheet4!$A$1:$B$92,2,0),VLOOKUP(Q2773,Sheet4!$A$1:$B$92,2,0))</f>
        <v>保险资产管理产品</v>
      </c>
    </row>
    <row r="2774" spans="1:68" s="58" customFormat="1" ht="12.75" customHeight="1">
      <c r="A2774" s="137" t="s">
        <v>2289</v>
      </c>
      <c r="B2774" s="50" t="s">
        <v>2340</v>
      </c>
      <c r="C2774" s="252" t="s">
        <v>5552</v>
      </c>
      <c r="D2774" s="257" t="s">
        <v>689</v>
      </c>
      <c r="E2774" s="42" t="s">
        <v>4458</v>
      </c>
      <c r="F2774" s="42" t="s">
        <v>2340</v>
      </c>
      <c r="G2774" s="42"/>
      <c r="H2774" s="307">
        <v>1816351.1357254935</v>
      </c>
      <c r="I2774" s="315">
        <v>1140142.9831662136</v>
      </c>
      <c r="J2774" s="105">
        <v>0</v>
      </c>
      <c r="K2774" s="42">
        <v>0</v>
      </c>
      <c r="L2774" s="50" t="s">
        <v>4489</v>
      </c>
      <c r="M2774" s="50" t="s">
        <v>5535</v>
      </c>
      <c r="N2774" s="50" t="s">
        <v>5532</v>
      </c>
      <c r="O2774" s="137" t="s">
        <v>2391</v>
      </c>
      <c r="P2774" s="42" t="s">
        <v>64</v>
      </c>
      <c r="Q2774" s="42" t="s">
        <v>65</v>
      </c>
      <c r="R2774" s="42">
        <v>2</v>
      </c>
      <c r="S2774" s="137" t="s">
        <v>2254</v>
      </c>
      <c r="T2774" s="62">
        <v>16867538196.9</v>
      </c>
      <c r="U2774" s="62">
        <v>14487907740.719999</v>
      </c>
      <c r="Z2774" s="42" t="s">
        <v>68</v>
      </c>
      <c r="AJ2774" s="42"/>
      <c r="AW2774" s="42" t="s">
        <v>2412</v>
      </c>
      <c r="AX2774" s="42"/>
      <c r="AY2774" s="42"/>
      <c r="AZ2774" s="42"/>
      <c r="BA2774" s="42"/>
      <c r="BB2774" s="42"/>
      <c r="BN2774" s="128" t="s">
        <v>4578</v>
      </c>
      <c r="BO2774" s="58" t="str">
        <f t="shared" si="43"/>
        <v>境内资产</v>
      </c>
      <c r="BP2774" s="58" t="str">
        <f>IF(M2774="",VLOOKUP(D2774,Sheet4!$A$1:$B$92,2,0),VLOOKUP(Q2774,Sheet4!$A$1:$B$92,2,0))</f>
        <v>保险资产管理产品</v>
      </c>
    </row>
    <row r="2775" spans="1:68" s="58" customFormat="1" ht="12.75" customHeight="1">
      <c r="A2775" s="137" t="s">
        <v>2290</v>
      </c>
      <c r="B2775" s="50" t="s">
        <v>2341</v>
      </c>
      <c r="C2775" s="252" t="s">
        <v>5552</v>
      </c>
      <c r="D2775" s="257" t="s">
        <v>689</v>
      </c>
      <c r="E2775" s="42" t="s">
        <v>4459</v>
      </c>
      <c r="F2775" s="42" t="s">
        <v>2341</v>
      </c>
      <c r="G2775" s="42"/>
      <c r="H2775" s="307">
        <v>2289329.8869723561</v>
      </c>
      <c r="I2775" s="315">
        <v>1043655.7719289246</v>
      </c>
      <c r="J2775" s="105">
        <v>0</v>
      </c>
      <c r="K2775" s="42">
        <v>0</v>
      </c>
      <c r="L2775" s="50" t="s">
        <v>4489</v>
      </c>
      <c r="M2775" s="50" t="s">
        <v>5535</v>
      </c>
      <c r="N2775" s="50" t="s">
        <v>5532</v>
      </c>
      <c r="O2775" s="137" t="s">
        <v>2391</v>
      </c>
      <c r="P2775" s="42" t="s">
        <v>64</v>
      </c>
      <c r="Q2775" s="42" t="s">
        <v>65</v>
      </c>
      <c r="R2775" s="42">
        <v>2</v>
      </c>
      <c r="S2775" s="137" t="s">
        <v>2254</v>
      </c>
      <c r="T2775" s="62">
        <v>16867538196.9</v>
      </c>
      <c r="U2775" s="62">
        <v>14487907740.719999</v>
      </c>
      <c r="Z2775" s="42" t="s">
        <v>68</v>
      </c>
      <c r="AJ2775" s="42"/>
      <c r="AW2775" s="42" t="s">
        <v>2412</v>
      </c>
      <c r="AX2775" s="42"/>
      <c r="AY2775" s="42"/>
      <c r="AZ2775" s="42"/>
      <c r="BA2775" s="42"/>
      <c r="BB2775" s="42"/>
      <c r="BN2775" s="128" t="s">
        <v>4578</v>
      </c>
      <c r="BO2775" s="58" t="str">
        <f t="shared" si="43"/>
        <v>境内资产</v>
      </c>
      <c r="BP2775" s="58" t="str">
        <f>IF(M2775="",VLOOKUP(D2775,Sheet4!$A$1:$B$92,2,0),VLOOKUP(Q2775,Sheet4!$A$1:$B$92,2,0))</f>
        <v>保险资产管理产品</v>
      </c>
    </row>
    <row r="2776" spans="1:68" s="58" customFormat="1" ht="12.75" customHeight="1">
      <c r="A2776" s="137" t="s">
        <v>2291</v>
      </c>
      <c r="B2776" s="50" t="s">
        <v>2342</v>
      </c>
      <c r="C2776" s="252" t="s">
        <v>5552</v>
      </c>
      <c r="D2776" s="257" t="s">
        <v>689</v>
      </c>
      <c r="E2776" s="42" t="s">
        <v>3211</v>
      </c>
      <c r="F2776" s="42" t="s">
        <v>2342</v>
      </c>
      <c r="G2776" s="42"/>
      <c r="H2776" s="307">
        <v>161026.09517698266</v>
      </c>
      <c r="I2776" s="315">
        <v>137552.56023502251</v>
      </c>
      <c r="J2776" s="105">
        <v>0</v>
      </c>
      <c r="K2776" s="42">
        <v>0</v>
      </c>
      <c r="L2776" s="50" t="s">
        <v>4489</v>
      </c>
      <c r="M2776" s="50" t="s">
        <v>5535</v>
      </c>
      <c r="N2776" s="50" t="s">
        <v>5532</v>
      </c>
      <c r="O2776" s="137" t="s">
        <v>2391</v>
      </c>
      <c r="P2776" s="42" t="s">
        <v>64</v>
      </c>
      <c r="Q2776" s="42" t="s">
        <v>65</v>
      </c>
      <c r="R2776" s="42">
        <v>2</v>
      </c>
      <c r="S2776" s="137" t="s">
        <v>2254</v>
      </c>
      <c r="T2776" s="62">
        <v>16867538196.9</v>
      </c>
      <c r="U2776" s="62">
        <v>14487907740.719999</v>
      </c>
      <c r="Z2776" s="42" t="s">
        <v>68</v>
      </c>
      <c r="AJ2776" s="42"/>
      <c r="AW2776" s="42" t="s">
        <v>2412</v>
      </c>
      <c r="AX2776" s="42"/>
      <c r="AY2776" s="42"/>
      <c r="AZ2776" s="42"/>
      <c r="BA2776" s="42"/>
      <c r="BB2776" s="42"/>
      <c r="BN2776" s="128" t="s">
        <v>4578</v>
      </c>
      <c r="BO2776" s="58" t="str">
        <f t="shared" si="43"/>
        <v>境内资产</v>
      </c>
      <c r="BP2776" s="58" t="str">
        <f>IF(M2776="",VLOOKUP(D2776,Sheet4!$A$1:$B$92,2,0),VLOOKUP(Q2776,Sheet4!$A$1:$B$92,2,0))</f>
        <v>保险资产管理产品</v>
      </c>
    </row>
    <row r="2777" spans="1:68" s="58" customFormat="1" ht="12.75" customHeight="1">
      <c r="A2777" s="137" t="s">
        <v>2292</v>
      </c>
      <c r="B2777" s="50" t="s">
        <v>2343</v>
      </c>
      <c r="C2777" s="252" t="s">
        <v>5552</v>
      </c>
      <c r="D2777" s="257" t="s">
        <v>689</v>
      </c>
      <c r="E2777" s="42" t="s">
        <v>3219</v>
      </c>
      <c r="F2777" s="42" t="s">
        <v>2343</v>
      </c>
      <c r="G2777" s="42"/>
      <c r="H2777" s="307">
        <v>3007447.0649926858</v>
      </c>
      <c r="I2777" s="315">
        <v>2016551.0949578222</v>
      </c>
      <c r="J2777" s="105">
        <v>0</v>
      </c>
      <c r="K2777" s="42">
        <v>0</v>
      </c>
      <c r="L2777" s="50" t="s">
        <v>4489</v>
      </c>
      <c r="M2777" s="50" t="s">
        <v>5535</v>
      </c>
      <c r="N2777" s="50" t="s">
        <v>5532</v>
      </c>
      <c r="O2777" s="137" t="s">
        <v>2391</v>
      </c>
      <c r="P2777" s="42" t="s">
        <v>64</v>
      </c>
      <c r="Q2777" s="42" t="s">
        <v>65</v>
      </c>
      <c r="R2777" s="42">
        <v>2</v>
      </c>
      <c r="S2777" s="137" t="s">
        <v>2254</v>
      </c>
      <c r="T2777" s="62">
        <v>16867538196.9</v>
      </c>
      <c r="U2777" s="62">
        <v>14487907740.719999</v>
      </c>
      <c r="Z2777" s="42" t="s">
        <v>280</v>
      </c>
      <c r="AJ2777" s="42"/>
      <c r="AW2777" s="42" t="s">
        <v>2412</v>
      </c>
      <c r="AX2777" s="42"/>
      <c r="AY2777" s="42"/>
      <c r="AZ2777" s="42"/>
      <c r="BA2777" s="42"/>
      <c r="BB2777" s="42"/>
      <c r="BN2777" s="128" t="s">
        <v>4578</v>
      </c>
      <c r="BO2777" s="58" t="str">
        <f t="shared" si="43"/>
        <v>境内资产</v>
      </c>
      <c r="BP2777" s="58" t="str">
        <f>IF(M2777="",VLOOKUP(D2777,Sheet4!$A$1:$B$92,2,0),VLOOKUP(Q2777,Sheet4!$A$1:$B$92,2,0))</f>
        <v>保险资产管理产品</v>
      </c>
    </row>
    <row r="2778" spans="1:68" s="58" customFormat="1" ht="12.75" customHeight="1">
      <c r="A2778" s="137" t="s">
        <v>2293</v>
      </c>
      <c r="B2778" s="50" t="s">
        <v>2344</v>
      </c>
      <c r="C2778" s="252" t="s">
        <v>5552</v>
      </c>
      <c r="D2778" s="257" t="s">
        <v>689</v>
      </c>
      <c r="E2778" s="42" t="s">
        <v>3250</v>
      </c>
      <c r="F2778" s="42" t="s">
        <v>2344</v>
      </c>
      <c r="G2778" s="42"/>
      <c r="H2778" s="307">
        <v>1933552.3967300975</v>
      </c>
      <c r="I2778" s="315">
        <v>1820624.8229266482</v>
      </c>
      <c r="J2778" s="105">
        <v>0</v>
      </c>
      <c r="K2778" s="42">
        <v>0</v>
      </c>
      <c r="L2778" s="50" t="s">
        <v>4489</v>
      </c>
      <c r="M2778" s="50" t="s">
        <v>5535</v>
      </c>
      <c r="N2778" s="50" t="s">
        <v>5532</v>
      </c>
      <c r="O2778" s="137" t="s">
        <v>2391</v>
      </c>
      <c r="P2778" s="42" t="s">
        <v>64</v>
      </c>
      <c r="Q2778" s="42" t="s">
        <v>65</v>
      </c>
      <c r="R2778" s="42">
        <v>2</v>
      </c>
      <c r="S2778" s="137" t="s">
        <v>2254</v>
      </c>
      <c r="T2778" s="62">
        <v>16867538196.9</v>
      </c>
      <c r="U2778" s="62">
        <v>14487907740.719999</v>
      </c>
      <c r="Z2778" s="42" t="s">
        <v>68</v>
      </c>
      <c r="AJ2778" s="42"/>
      <c r="AW2778" s="42" t="s">
        <v>2412</v>
      </c>
      <c r="AX2778" s="42"/>
      <c r="AY2778" s="42"/>
      <c r="AZ2778" s="42"/>
      <c r="BA2778" s="42"/>
      <c r="BB2778" s="42"/>
      <c r="BN2778" s="128" t="s">
        <v>4578</v>
      </c>
      <c r="BO2778" s="58" t="str">
        <f t="shared" si="43"/>
        <v>境内资产</v>
      </c>
      <c r="BP2778" s="58" t="str">
        <f>IF(M2778="",VLOOKUP(D2778,Sheet4!$A$1:$B$92,2,0),VLOOKUP(Q2778,Sheet4!$A$1:$B$92,2,0))</f>
        <v>保险资产管理产品</v>
      </c>
    </row>
    <row r="2779" spans="1:68" s="58" customFormat="1" ht="12.75" customHeight="1">
      <c r="A2779" s="137" t="s">
        <v>2294</v>
      </c>
      <c r="B2779" s="50" t="s">
        <v>2345</v>
      </c>
      <c r="C2779" s="252" t="s">
        <v>5552</v>
      </c>
      <c r="D2779" s="257" t="s">
        <v>689</v>
      </c>
      <c r="E2779" s="42" t="s">
        <v>3510</v>
      </c>
      <c r="F2779" s="42" t="s">
        <v>2345</v>
      </c>
      <c r="G2779" s="42"/>
      <c r="H2779" s="307">
        <v>3515343.4399333419</v>
      </c>
      <c r="I2779" s="315">
        <v>2805681.6511472594</v>
      </c>
      <c r="J2779" s="105">
        <v>0</v>
      </c>
      <c r="K2779" s="42">
        <v>0</v>
      </c>
      <c r="L2779" s="50" t="s">
        <v>4489</v>
      </c>
      <c r="M2779" s="50" t="s">
        <v>5535</v>
      </c>
      <c r="N2779" s="50" t="s">
        <v>5532</v>
      </c>
      <c r="O2779" s="137" t="s">
        <v>2391</v>
      </c>
      <c r="P2779" s="42" t="s">
        <v>64</v>
      </c>
      <c r="Q2779" s="42" t="s">
        <v>65</v>
      </c>
      <c r="R2779" s="42">
        <v>2</v>
      </c>
      <c r="S2779" s="137" t="s">
        <v>2254</v>
      </c>
      <c r="T2779" s="62">
        <v>16867538196.9</v>
      </c>
      <c r="U2779" s="62">
        <v>14487907740.719999</v>
      </c>
      <c r="Z2779" s="42" t="s">
        <v>68</v>
      </c>
      <c r="AJ2779" s="42"/>
      <c r="AW2779" s="42" t="s">
        <v>2412</v>
      </c>
      <c r="AX2779" s="42"/>
      <c r="AY2779" s="42"/>
      <c r="AZ2779" s="42"/>
      <c r="BA2779" s="42"/>
      <c r="BB2779" s="42"/>
      <c r="BN2779" s="128" t="s">
        <v>4578</v>
      </c>
      <c r="BO2779" s="58" t="str">
        <f t="shared" si="43"/>
        <v>境内资产</v>
      </c>
      <c r="BP2779" s="58" t="str">
        <f>IF(M2779="",VLOOKUP(D2779,Sheet4!$A$1:$B$92,2,0),VLOOKUP(Q2779,Sheet4!$A$1:$B$92,2,0))</f>
        <v>保险资产管理产品</v>
      </c>
    </row>
    <row r="2780" spans="1:68" s="58" customFormat="1" ht="12.75" customHeight="1">
      <c r="A2780" s="137" t="s">
        <v>1975</v>
      </c>
      <c r="B2780" s="50" t="s">
        <v>1976</v>
      </c>
      <c r="C2780" s="252" t="s">
        <v>5552</v>
      </c>
      <c r="D2780" s="257" t="s">
        <v>672</v>
      </c>
      <c r="E2780" s="42" t="s">
        <v>3108</v>
      </c>
      <c r="F2780" s="42" t="s">
        <v>1976</v>
      </c>
      <c r="G2780" s="42"/>
      <c r="H2780" s="307">
        <v>4959.8330755473899</v>
      </c>
      <c r="I2780" s="315">
        <v>4959.8330755473899</v>
      </c>
      <c r="J2780" s="105">
        <v>0</v>
      </c>
      <c r="K2780" s="42">
        <v>0</v>
      </c>
      <c r="L2780" s="50" t="s">
        <v>4489</v>
      </c>
      <c r="M2780" s="50" t="s">
        <v>5535</v>
      </c>
      <c r="N2780" s="50" t="s">
        <v>5532</v>
      </c>
      <c r="O2780" s="137" t="s">
        <v>2391</v>
      </c>
      <c r="P2780" s="42" t="s">
        <v>64</v>
      </c>
      <c r="Q2780" s="42" t="s">
        <v>65</v>
      </c>
      <c r="R2780" s="42">
        <v>2</v>
      </c>
      <c r="S2780" s="137" t="s">
        <v>2254</v>
      </c>
      <c r="T2780" s="62">
        <v>16867538196.9</v>
      </c>
      <c r="U2780" s="62">
        <v>14487907740.719999</v>
      </c>
      <c r="Z2780" s="42" t="s">
        <v>68</v>
      </c>
      <c r="AJ2780" s="42"/>
      <c r="AW2780" s="42" t="s">
        <v>2412</v>
      </c>
      <c r="AX2780" s="42"/>
      <c r="AY2780" s="42"/>
      <c r="AZ2780" s="42"/>
      <c r="BA2780" s="42"/>
      <c r="BB2780" s="42"/>
      <c r="BN2780" s="128" t="s">
        <v>4578</v>
      </c>
      <c r="BO2780" s="58" t="str">
        <f t="shared" si="43"/>
        <v>境内资产</v>
      </c>
      <c r="BP2780" s="58" t="str">
        <f>IF(M2780="",VLOOKUP(D2780,Sheet4!$A$1:$B$92,2,0),VLOOKUP(Q2780,Sheet4!$A$1:$B$92,2,0))</f>
        <v>保险资产管理产品</v>
      </c>
    </row>
    <row r="2781" spans="1:68" s="58" customFormat="1" ht="12.75" customHeight="1">
      <c r="A2781" s="137" t="s">
        <v>2123</v>
      </c>
      <c r="B2781" s="50" t="s">
        <v>2346</v>
      </c>
      <c r="C2781" s="252" t="s">
        <v>5552</v>
      </c>
      <c r="D2781" s="257" t="s">
        <v>689</v>
      </c>
      <c r="E2781" s="42" t="s">
        <v>4368</v>
      </c>
      <c r="F2781" s="42" t="s">
        <v>2346</v>
      </c>
      <c r="G2781" s="42"/>
      <c r="H2781" s="307">
        <v>67836.426453734675</v>
      </c>
      <c r="I2781" s="315">
        <v>67836.426453734675</v>
      </c>
      <c r="J2781" s="105">
        <v>0</v>
      </c>
      <c r="K2781" s="42">
        <v>0</v>
      </c>
      <c r="L2781" s="50" t="s">
        <v>4489</v>
      </c>
      <c r="M2781" s="50" t="s">
        <v>5535</v>
      </c>
      <c r="N2781" s="50" t="s">
        <v>5532</v>
      </c>
      <c r="O2781" s="137" t="s">
        <v>2391</v>
      </c>
      <c r="P2781" s="42" t="s">
        <v>64</v>
      </c>
      <c r="Q2781" s="42" t="s">
        <v>65</v>
      </c>
      <c r="R2781" s="42">
        <v>2</v>
      </c>
      <c r="S2781" s="137" t="s">
        <v>2254</v>
      </c>
      <c r="T2781" s="62">
        <v>16867538196.9</v>
      </c>
      <c r="U2781" s="62">
        <v>14487907740.719999</v>
      </c>
      <c r="Z2781" s="42" t="s">
        <v>68</v>
      </c>
      <c r="AJ2781" s="42"/>
      <c r="AW2781" s="42" t="s">
        <v>2412</v>
      </c>
      <c r="AX2781" s="42"/>
      <c r="AY2781" s="42"/>
      <c r="AZ2781" s="42"/>
      <c r="BA2781" s="42"/>
      <c r="BB2781" s="42"/>
      <c r="BN2781" s="128" t="s">
        <v>4578</v>
      </c>
      <c r="BO2781" s="58" t="str">
        <f t="shared" si="43"/>
        <v>境内资产</v>
      </c>
      <c r="BP2781" s="58" t="str">
        <f>IF(M2781="",VLOOKUP(D2781,Sheet4!$A$1:$B$92,2,0),VLOOKUP(Q2781,Sheet4!$A$1:$B$92,2,0))</f>
        <v>保险资产管理产品</v>
      </c>
    </row>
    <row r="2782" spans="1:68" s="58" customFormat="1" ht="12.75" customHeight="1">
      <c r="A2782" s="137" t="s">
        <v>1615</v>
      </c>
      <c r="B2782" s="50" t="s">
        <v>1616</v>
      </c>
      <c r="C2782" s="252" t="s">
        <v>5552</v>
      </c>
      <c r="D2782" s="257" t="s">
        <v>689</v>
      </c>
      <c r="E2782" s="42" t="s">
        <v>1617</v>
      </c>
      <c r="F2782" s="42" t="s">
        <v>1616</v>
      </c>
      <c r="G2782" s="42"/>
      <c r="H2782" s="307">
        <v>49216.406660868626</v>
      </c>
      <c r="I2782" s="315">
        <v>49216.406660868626</v>
      </c>
      <c r="J2782" s="105">
        <v>0</v>
      </c>
      <c r="K2782" s="42">
        <v>0</v>
      </c>
      <c r="L2782" s="50" t="s">
        <v>4489</v>
      </c>
      <c r="M2782" s="50" t="s">
        <v>5535</v>
      </c>
      <c r="N2782" s="50" t="s">
        <v>5532</v>
      </c>
      <c r="O2782" s="137" t="s">
        <v>2391</v>
      </c>
      <c r="P2782" s="42" t="s">
        <v>64</v>
      </c>
      <c r="Q2782" s="42" t="s">
        <v>65</v>
      </c>
      <c r="R2782" s="42">
        <v>2</v>
      </c>
      <c r="S2782" s="137" t="s">
        <v>2254</v>
      </c>
      <c r="T2782" s="62">
        <v>16867538196.9</v>
      </c>
      <c r="U2782" s="62">
        <v>14487907740.719999</v>
      </c>
      <c r="Z2782" s="42" t="s">
        <v>68</v>
      </c>
      <c r="AJ2782" s="42"/>
      <c r="AW2782" s="42" t="s">
        <v>2412</v>
      </c>
      <c r="AX2782" s="42"/>
      <c r="AY2782" s="42"/>
      <c r="AZ2782" s="42"/>
      <c r="BA2782" s="42"/>
      <c r="BB2782" s="42"/>
      <c r="BN2782" s="128" t="s">
        <v>4578</v>
      </c>
      <c r="BO2782" s="58" t="str">
        <f t="shared" si="43"/>
        <v>境内资产</v>
      </c>
      <c r="BP2782" s="58" t="str">
        <f>IF(M2782="",VLOOKUP(D2782,Sheet4!$A$1:$B$92,2,0),VLOOKUP(Q2782,Sheet4!$A$1:$B$92,2,0))</f>
        <v>保险资产管理产品</v>
      </c>
    </row>
    <row r="2783" spans="1:68" s="58" customFormat="1" ht="12.75" customHeight="1">
      <c r="A2783" s="137" t="s">
        <v>1654</v>
      </c>
      <c r="B2783" s="50" t="s">
        <v>1655</v>
      </c>
      <c r="C2783" s="252" t="s">
        <v>5552</v>
      </c>
      <c r="D2783" s="257" t="s">
        <v>672</v>
      </c>
      <c r="E2783" s="42" t="s">
        <v>1656</v>
      </c>
      <c r="F2783" s="42" t="s">
        <v>1655</v>
      </c>
      <c r="G2783" s="42"/>
      <c r="H2783" s="307">
        <v>90547.899810768446</v>
      </c>
      <c r="I2783" s="315">
        <v>122407.34604048327</v>
      </c>
      <c r="J2783" s="105">
        <v>0</v>
      </c>
      <c r="K2783" s="42">
        <v>0</v>
      </c>
      <c r="L2783" s="50" t="s">
        <v>4489</v>
      </c>
      <c r="M2783" s="50" t="s">
        <v>5535</v>
      </c>
      <c r="N2783" s="50" t="s">
        <v>5532</v>
      </c>
      <c r="O2783" s="137" t="s">
        <v>2391</v>
      </c>
      <c r="P2783" s="42" t="s">
        <v>64</v>
      </c>
      <c r="Q2783" s="42" t="s">
        <v>65</v>
      </c>
      <c r="R2783" s="42">
        <v>2</v>
      </c>
      <c r="S2783" s="137" t="s">
        <v>2254</v>
      </c>
      <c r="T2783" s="62">
        <v>16867538196.9</v>
      </c>
      <c r="U2783" s="62">
        <v>14487907740.719999</v>
      </c>
      <c r="Z2783" s="42" t="s">
        <v>68</v>
      </c>
      <c r="AJ2783" s="42"/>
      <c r="AW2783" s="42" t="s">
        <v>2412</v>
      </c>
      <c r="AX2783" s="42"/>
      <c r="AY2783" s="42"/>
      <c r="AZ2783" s="42"/>
      <c r="BA2783" s="42"/>
      <c r="BB2783" s="42"/>
      <c r="BN2783" s="128" t="s">
        <v>4578</v>
      </c>
      <c r="BO2783" s="58" t="str">
        <f t="shared" si="43"/>
        <v>境内资产</v>
      </c>
      <c r="BP2783" s="58" t="str">
        <f>IF(M2783="",VLOOKUP(D2783,Sheet4!$A$1:$B$92,2,0),VLOOKUP(Q2783,Sheet4!$A$1:$B$92,2,0))</f>
        <v>保险资产管理产品</v>
      </c>
    </row>
    <row r="2784" spans="1:68" s="58" customFormat="1" ht="12.75" customHeight="1">
      <c r="A2784" s="137" t="s">
        <v>1734</v>
      </c>
      <c r="B2784" s="50" t="s">
        <v>1735</v>
      </c>
      <c r="C2784" s="252" t="s">
        <v>5552</v>
      </c>
      <c r="D2784" s="257" t="s">
        <v>678</v>
      </c>
      <c r="E2784" s="42" t="s">
        <v>1736</v>
      </c>
      <c r="F2784" s="42" t="s">
        <v>1735</v>
      </c>
      <c r="G2784" s="42"/>
      <c r="H2784" s="307">
        <v>19468.067947112271</v>
      </c>
      <c r="I2784" s="315">
        <v>8635.7364566549841</v>
      </c>
      <c r="J2784" s="105">
        <v>0</v>
      </c>
      <c r="K2784" s="42">
        <v>0</v>
      </c>
      <c r="L2784" s="50" t="s">
        <v>4489</v>
      </c>
      <c r="M2784" s="50" t="s">
        <v>5535</v>
      </c>
      <c r="N2784" s="50" t="s">
        <v>5532</v>
      </c>
      <c r="O2784" s="137" t="s">
        <v>2391</v>
      </c>
      <c r="P2784" s="42" t="s">
        <v>64</v>
      </c>
      <c r="Q2784" s="42" t="s">
        <v>65</v>
      </c>
      <c r="R2784" s="42">
        <v>2</v>
      </c>
      <c r="S2784" s="137" t="s">
        <v>2254</v>
      </c>
      <c r="T2784" s="62">
        <v>16867538196.9</v>
      </c>
      <c r="U2784" s="62">
        <v>14487907740.719999</v>
      </c>
      <c r="Z2784" s="42" t="s">
        <v>68</v>
      </c>
      <c r="AJ2784" s="42"/>
      <c r="AW2784" s="42" t="s">
        <v>2412</v>
      </c>
      <c r="AX2784" s="42"/>
      <c r="AY2784" s="42"/>
      <c r="AZ2784" s="42"/>
      <c r="BA2784" s="42"/>
      <c r="BB2784" s="42"/>
      <c r="BN2784" s="128" t="s">
        <v>4578</v>
      </c>
      <c r="BO2784" s="58" t="str">
        <f t="shared" si="43"/>
        <v>境内资产</v>
      </c>
      <c r="BP2784" s="58" t="str">
        <f>IF(M2784="",VLOOKUP(D2784,Sheet4!$A$1:$B$92,2,0),VLOOKUP(Q2784,Sheet4!$A$1:$B$92,2,0))</f>
        <v>保险资产管理产品</v>
      </c>
    </row>
    <row r="2785" spans="1:68" s="58" customFormat="1" ht="12.75" customHeight="1">
      <c r="A2785" s="137" t="s">
        <v>1743</v>
      </c>
      <c r="B2785" s="50" t="s">
        <v>1744</v>
      </c>
      <c r="C2785" s="252" t="s">
        <v>5552</v>
      </c>
      <c r="D2785" s="257" t="s">
        <v>678</v>
      </c>
      <c r="E2785" s="42" t="s">
        <v>1745</v>
      </c>
      <c r="F2785" s="42" t="s">
        <v>1744</v>
      </c>
      <c r="G2785" s="42"/>
      <c r="H2785" s="307">
        <v>14618.615077033057</v>
      </c>
      <c r="I2785" s="315">
        <v>9955.7176297231417</v>
      </c>
      <c r="J2785" s="105">
        <v>0</v>
      </c>
      <c r="K2785" s="42">
        <v>0</v>
      </c>
      <c r="L2785" s="50" t="s">
        <v>4489</v>
      </c>
      <c r="M2785" s="50" t="s">
        <v>5535</v>
      </c>
      <c r="N2785" s="50" t="s">
        <v>5532</v>
      </c>
      <c r="O2785" s="137" t="s">
        <v>2391</v>
      </c>
      <c r="P2785" s="42" t="s">
        <v>64</v>
      </c>
      <c r="Q2785" s="42" t="s">
        <v>65</v>
      </c>
      <c r="R2785" s="42">
        <v>2</v>
      </c>
      <c r="S2785" s="137" t="s">
        <v>2254</v>
      </c>
      <c r="T2785" s="62">
        <v>16867538196.9</v>
      </c>
      <c r="U2785" s="62">
        <v>14487907740.719999</v>
      </c>
      <c r="Z2785" s="42" t="s">
        <v>68</v>
      </c>
      <c r="AJ2785" s="42"/>
      <c r="AW2785" s="42" t="s">
        <v>2412</v>
      </c>
      <c r="AX2785" s="42"/>
      <c r="AY2785" s="42"/>
      <c r="AZ2785" s="42"/>
      <c r="BA2785" s="42"/>
      <c r="BB2785" s="42"/>
      <c r="BN2785" s="128" t="s">
        <v>4578</v>
      </c>
      <c r="BO2785" s="58" t="str">
        <f t="shared" si="43"/>
        <v>境内资产</v>
      </c>
      <c r="BP2785" s="58" t="str">
        <f>IF(M2785="",VLOOKUP(D2785,Sheet4!$A$1:$B$92,2,0),VLOOKUP(Q2785,Sheet4!$A$1:$B$92,2,0))</f>
        <v>保险资产管理产品</v>
      </c>
    </row>
    <row r="2786" spans="1:68" s="58" customFormat="1" ht="12.75" customHeight="1">
      <c r="A2786" s="137" t="s">
        <v>2011</v>
      </c>
      <c r="B2786" s="50" t="s">
        <v>2012</v>
      </c>
      <c r="C2786" s="252" t="s">
        <v>5552</v>
      </c>
      <c r="D2786" s="257" t="s">
        <v>678</v>
      </c>
      <c r="E2786" s="42" t="s">
        <v>2792</v>
      </c>
      <c r="F2786" s="42" t="s">
        <v>2012</v>
      </c>
      <c r="G2786" s="42"/>
      <c r="H2786" s="307">
        <v>8438.2019014130401</v>
      </c>
      <c r="I2786" s="315">
        <v>5519.2697801763115</v>
      </c>
      <c r="J2786" s="105">
        <v>0</v>
      </c>
      <c r="K2786" s="42">
        <v>0</v>
      </c>
      <c r="L2786" s="50" t="s">
        <v>4489</v>
      </c>
      <c r="M2786" s="50" t="s">
        <v>5535</v>
      </c>
      <c r="N2786" s="50" t="s">
        <v>5532</v>
      </c>
      <c r="O2786" s="137" t="s">
        <v>2391</v>
      </c>
      <c r="P2786" s="42" t="s">
        <v>64</v>
      </c>
      <c r="Q2786" s="42" t="s">
        <v>65</v>
      </c>
      <c r="R2786" s="42">
        <v>2</v>
      </c>
      <c r="S2786" s="137" t="s">
        <v>2254</v>
      </c>
      <c r="T2786" s="62">
        <v>16867538196.9</v>
      </c>
      <c r="U2786" s="62">
        <v>14487907740.719999</v>
      </c>
      <c r="Z2786" s="42" t="s">
        <v>68</v>
      </c>
      <c r="AJ2786" s="42"/>
      <c r="AW2786" s="42" t="s">
        <v>2412</v>
      </c>
      <c r="AX2786" s="42"/>
      <c r="AY2786" s="42"/>
      <c r="AZ2786" s="42"/>
      <c r="BA2786" s="42"/>
      <c r="BB2786" s="42"/>
      <c r="BN2786" s="128" t="s">
        <v>4578</v>
      </c>
      <c r="BO2786" s="58" t="str">
        <f t="shared" si="43"/>
        <v>境内资产</v>
      </c>
      <c r="BP2786" s="58" t="str">
        <f>IF(M2786="",VLOOKUP(D2786,Sheet4!$A$1:$B$92,2,0),VLOOKUP(Q2786,Sheet4!$A$1:$B$92,2,0))</f>
        <v>保险资产管理产品</v>
      </c>
    </row>
    <row r="2787" spans="1:68" s="58" customFormat="1" ht="12.75" customHeight="1">
      <c r="A2787" s="137" t="s">
        <v>2013</v>
      </c>
      <c r="B2787" s="50" t="s">
        <v>2014</v>
      </c>
      <c r="C2787" s="252" t="s">
        <v>5552</v>
      </c>
      <c r="D2787" s="257" t="s">
        <v>678</v>
      </c>
      <c r="E2787" s="42" t="s">
        <v>2793</v>
      </c>
      <c r="F2787" s="42" t="s">
        <v>2014</v>
      </c>
      <c r="G2787" s="42"/>
      <c r="H2787" s="307">
        <v>4136.2783677446869</v>
      </c>
      <c r="I2787" s="315">
        <v>4316.1165576466292</v>
      </c>
      <c r="J2787" s="105">
        <v>0</v>
      </c>
      <c r="K2787" s="42">
        <v>0</v>
      </c>
      <c r="L2787" s="50" t="s">
        <v>4489</v>
      </c>
      <c r="M2787" s="50" t="s">
        <v>5535</v>
      </c>
      <c r="N2787" s="50" t="s">
        <v>5532</v>
      </c>
      <c r="O2787" s="137" t="s">
        <v>2391</v>
      </c>
      <c r="P2787" s="42" t="s">
        <v>64</v>
      </c>
      <c r="Q2787" s="42" t="s">
        <v>65</v>
      </c>
      <c r="R2787" s="42">
        <v>2</v>
      </c>
      <c r="S2787" s="137" t="s">
        <v>2254</v>
      </c>
      <c r="T2787" s="62">
        <v>16867538196.9</v>
      </c>
      <c r="U2787" s="62">
        <v>14487907740.719999</v>
      </c>
      <c r="Z2787" s="42" t="s">
        <v>68</v>
      </c>
      <c r="AJ2787" s="42"/>
      <c r="AW2787" s="42" t="s">
        <v>2412</v>
      </c>
      <c r="AX2787" s="42"/>
      <c r="AY2787" s="42"/>
      <c r="AZ2787" s="42"/>
      <c r="BA2787" s="42"/>
      <c r="BB2787" s="42"/>
      <c r="BN2787" s="128" t="s">
        <v>4578</v>
      </c>
      <c r="BO2787" s="58" t="str">
        <f t="shared" si="43"/>
        <v>境内资产</v>
      </c>
      <c r="BP2787" s="58" t="str">
        <f>IF(M2787="",VLOOKUP(D2787,Sheet4!$A$1:$B$92,2,0),VLOOKUP(Q2787,Sheet4!$A$1:$B$92,2,0))</f>
        <v>保险资产管理产品</v>
      </c>
    </row>
    <row r="2788" spans="1:68" s="58" customFormat="1" ht="12.75" customHeight="1">
      <c r="A2788" s="137" t="s">
        <v>2019</v>
      </c>
      <c r="B2788" s="50" t="s">
        <v>2020</v>
      </c>
      <c r="C2788" s="252" t="s">
        <v>5552</v>
      </c>
      <c r="D2788" s="257" t="s">
        <v>678</v>
      </c>
      <c r="E2788" s="42" t="s">
        <v>2795</v>
      </c>
      <c r="F2788" s="42" t="s">
        <v>2020</v>
      </c>
      <c r="G2788" s="42"/>
      <c r="H2788" s="307">
        <v>1401.6559376351229</v>
      </c>
      <c r="I2788" s="315">
        <v>2942.4075026691512</v>
      </c>
      <c r="J2788" s="105">
        <v>0</v>
      </c>
      <c r="K2788" s="42">
        <v>0</v>
      </c>
      <c r="L2788" s="50" t="s">
        <v>4489</v>
      </c>
      <c r="M2788" s="50" t="s">
        <v>5535</v>
      </c>
      <c r="N2788" s="50" t="s">
        <v>5532</v>
      </c>
      <c r="O2788" s="137" t="s">
        <v>2391</v>
      </c>
      <c r="P2788" s="42" t="s">
        <v>64</v>
      </c>
      <c r="Q2788" s="42" t="s">
        <v>65</v>
      </c>
      <c r="R2788" s="42">
        <v>2</v>
      </c>
      <c r="S2788" s="137" t="s">
        <v>2254</v>
      </c>
      <c r="T2788" s="62">
        <v>16867538196.9</v>
      </c>
      <c r="U2788" s="62">
        <v>14487907740.719999</v>
      </c>
      <c r="Z2788" s="42" t="s">
        <v>68</v>
      </c>
      <c r="AJ2788" s="42"/>
      <c r="AW2788" s="42" t="s">
        <v>2412</v>
      </c>
      <c r="AX2788" s="42"/>
      <c r="AY2788" s="42"/>
      <c r="AZ2788" s="42"/>
      <c r="BA2788" s="42"/>
      <c r="BB2788" s="42"/>
      <c r="BN2788" s="128" t="s">
        <v>4578</v>
      </c>
      <c r="BO2788" s="58" t="str">
        <f t="shared" si="43"/>
        <v>境内资产</v>
      </c>
      <c r="BP2788" s="58" t="str">
        <f>IF(M2788="",VLOOKUP(D2788,Sheet4!$A$1:$B$92,2,0),VLOOKUP(Q2788,Sheet4!$A$1:$B$92,2,0))</f>
        <v>保险资产管理产品</v>
      </c>
    </row>
    <row r="2789" spans="1:68" s="58" customFormat="1" ht="12.75" customHeight="1">
      <c r="A2789" s="137" t="s">
        <v>1755</v>
      </c>
      <c r="B2789" s="50" t="s">
        <v>1756</v>
      </c>
      <c r="C2789" s="252" t="s">
        <v>5552</v>
      </c>
      <c r="D2789" s="257" t="s">
        <v>678</v>
      </c>
      <c r="E2789" s="42" t="s">
        <v>1757</v>
      </c>
      <c r="F2789" s="42" t="s">
        <v>1756</v>
      </c>
      <c r="G2789" s="42"/>
      <c r="H2789" s="307">
        <v>8641.5753589245287</v>
      </c>
      <c r="I2789" s="315">
        <v>6883.7164397586848</v>
      </c>
      <c r="J2789" s="105">
        <v>0</v>
      </c>
      <c r="K2789" s="42">
        <v>0</v>
      </c>
      <c r="L2789" s="50" t="s">
        <v>4489</v>
      </c>
      <c r="M2789" s="50" t="s">
        <v>5535</v>
      </c>
      <c r="N2789" s="50" t="s">
        <v>5532</v>
      </c>
      <c r="O2789" s="137" t="s">
        <v>2391</v>
      </c>
      <c r="P2789" s="42" t="s">
        <v>64</v>
      </c>
      <c r="Q2789" s="42" t="s">
        <v>65</v>
      </c>
      <c r="R2789" s="42">
        <v>2</v>
      </c>
      <c r="S2789" s="137" t="s">
        <v>2254</v>
      </c>
      <c r="T2789" s="62">
        <v>16867538196.9</v>
      </c>
      <c r="U2789" s="62">
        <v>14487907740.719999</v>
      </c>
      <c r="Z2789" s="42" t="s">
        <v>68</v>
      </c>
      <c r="AJ2789" s="42"/>
      <c r="AW2789" s="42" t="s">
        <v>2412</v>
      </c>
      <c r="AX2789" s="42"/>
      <c r="AY2789" s="42"/>
      <c r="AZ2789" s="42"/>
      <c r="BA2789" s="42"/>
      <c r="BB2789" s="42"/>
      <c r="BN2789" s="128" t="s">
        <v>4578</v>
      </c>
      <c r="BO2789" s="58" t="str">
        <f t="shared" si="43"/>
        <v>境内资产</v>
      </c>
      <c r="BP2789" s="58" t="str">
        <f>IF(M2789="",VLOOKUP(D2789,Sheet4!$A$1:$B$92,2,0),VLOOKUP(Q2789,Sheet4!$A$1:$B$92,2,0))</f>
        <v>保险资产管理产品</v>
      </c>
    </row>
    <row r="2790" spans="1:68" s="58" customFormat="1" ht="12.75" customHeight="1">
      <c r="A2790" s="137" t="s">
        <v>1758</v>
      </c>
      <c r="B2790" s="50" t="s">
        <v>1759</v>
      </c>
      <c r="C2790" s="252" t="s">
        <v>5552</v>
      </c>
      <c r="D2790" s="257" t="s">
        <v>678</v>
      </c>
      <c r="E2790" s="42" t="s">
        <v>1760</v>
      </c>
      <c r="F2790" s="42" t="s">
        <v>1759</v>
      </c>
      <c r="G2790" s="42"/>
      <c r="H2790" s="307">
        <v>22072.667505657144</v>
      </c>
      <c r="I2790" s="315">
        <v>11667.743661330449</v>
      </c>
      <c r="J2790" s="105">
        <v>0</v>
      </c>
      <c r="K2790" s="42">
        <v>0</v>
      </c>
      <c r="L2790" s="50" t="s">
        <v>4489</v>
      </c>
      <c r="M2790" s="50" t="s">
        <v>5535</v>
      </c>
      <c r="N2790" s="50" t="s">
        <v>5532</v>
      </c>
      <c r="O2790" s="137" t="s">
        <v>2391</v>
      </c>
      <c r="P2790" s="42" t="s">
        <v>64</v>
      </c>
      <c r="Q2790" s="42" t="s">
        <v>65</v>
      </c>
      <c r="R2790" s="42">
        <v>2</v>
      </c>
      <c r="S2790" s="137" t="s">
        <v>2254</v>
      </c>
      <c r="T2790" s="62">
        <v>16867538196.9</v>
      </c>
      <c r="U2790" s="62">
        <v>14487907740.719999</v>
      </c>
      <c r="Z2790" s="42" t="s">
        <v>68</v>
      </c>
      <c r="AJ2790" s="42"/>
      <c r="AW2790" s="42" t="s">
        <v>2412</v>
      </c>
      <c r="AX2790" s="42"/>
      <c r="AY2790" s="42"/>
      <c r="AZ2790" s="42"/>
      <c r="BA2790" s="42"/>
      <c r="BB2790" s="42"/>
      <c r="BN2790" s="128" t="s">
        <v>4578</v>
      </c>
      <c r="BO2790" s="58" t="str">
        <f t="shared" si="43"/>
        <v>境内资产</v>
      </c>
      <c r="BP2790" s="58" t="str">
        <f>IF(M2790="",VLOOKUP(D2790,Sheet4!$A$1:$B$92,2,0),VLOOKUP(Q2790,Sheet4!$A$1:$B$92,2,0))</f>
        <v>保险资产管理产品</v>
      </c>
    </row>
    <row r="2791" spans="1:68" s="58" customFormat="1" ht="12.75" customHeight="1">
      <c r="A2791" s="137" t="s">
        <v>1761</v>
      </c>
      <c r="B2791" s="50" t="s">
        <v>1762</v>
      </c>
      <c r="C2791" s="252" t="s">
        <v>5552</v>
      </c>
      <c r="D2791" s="257" t="s">
        <v>678</v>
      </c>
      <c r="E2791" s="42" t="s">
        <v>1763</v>
      </c>
      <c r="F2791" s="42" t="s">
        <v>1762</v>
      </c>
      <c r="G2791" s="42"/>
      <c r="H2791" s="307">
        <v>3136.0195133095044</v>
      </c>
      <c r="I2791" s="315">
        <v>3691.2242614216962</v>
      </c>
      <c r="J2791" s="105">
        <v>0</v>
      </c>
      <c r="K2791" s="42">
        <v>0</v>
      </c>
      <c r="L2791" s="50" t="s">
        <v>4489</v>
      </c>
      <c r="M2791" s="50" t="s">
        <v>5535</v>
      </c>
      <c r="N2791" s="50" t="s">
        <v>5532</v>
      </c>
      <c r="O2791" s="137" t="s">
        <v>2391</v>
      </c>
      <c r="P2791" s="42" t="s">
        <v>64</v>
      </c>
      <c r="Q2791" s="42" t="s">
        <v>65</v>
      </c>
      <c r="R2791" s="42">
        <v>2</v>
      </c>
      <c r="S2791" s="137" t="s">
        <v>2254</v>
      </c>
      <c r="T2791" s="62">
        <v>16867538196.9</v>
      </c>
      <c r="U2791" s="62">
        <v>14487907740.719999</v>
      </c>
      <c r="Z2791" s="42" t="s">
        <v>68</v>
      </c>
      <c r="AJ2791" s="42"/>
      <c r="AW2791" s="42" t="s">
        <v>2412</v>
      </c>
      <c r="AX2791" s="42"/>
      <c r="AY2791" s="42"/>
      <c r="AZ2791" s="42"/>
      <c r="BA2791" s="42"/>
      <c r="BB2791" s="42"/>
      <c r="BN2791" s="128" t="s">
        <v>4578</v>
      </c>
      <c r="BO2791" s="58" t="str">
        <f t="shared" si="43"/>
        <v>境内资产</v>
      </c>
      <c r="BP2791" s="58" t="str">
        <f>IF(M2791="",VLOOKUP(D2791,Sheet4!$A$1:$B$92,2,0),VLOOKUP(Q2791,Sheet4!$A$1:$B$92,2,0))</f>
        <v>保险资产管理产品</v>
      </c>
    </row>
    <row r="2792" spans="1:68" s="58" customFormat="1" ht="12.75" customHeight="1">
      <c r="A2792" s="137" t="s">
        <v>1621</v>
      </c>
      <c r="B2792" s="50" t="s">
        <v>1622</v>
      </c>
      <c r="C2792" s="252" t="s">
        <v>5552</v>
      </c>
      <c r="D2792" s="257" t="s">
        <v>678</v>
      </c>
      <c r="E2792" s="42" t="s">
        <v>1623</v>
      </c>
      <c r="F2792" s="42" t="s">
        <v>1622</v>
      </c>
      <c r="G2792" s="42"/>
      <c r="H2792" s="307">
        <v>3238.9239276667599</v>
      </c>
      <c r="I2792" s="315">
        <v>3126.2979905564521</v>
      </c>
      <c r="J2792" s="105">
        <v>0</v>
      </c>
      <c r="K2792" s="42">
        <v>0</v>
      </c>
      <c r="L2792" s="50" t="s">
        <v>4489</v>
      </c>
      <c r="M2792" s="50" t="s">
        <v>5535</v>
      </c>
      <c r="N2792" s="50" t="s">
        <v>5532</v>
      </c>
      <c r="O2792" s="137" t="s">
        <v>2391</v>
      </c>
      <c r="P2792" s="42" t="s">
        <v>64</v>
      </c>
      <c r="Q2792" s="42" t="s">
        <v>65</v>
      </c>
      <c r="R2792" s="42">
        <v>2</v>
      </c>
      <c r="S2792" s="137" t="s">
        <v>2254</v>
      </c>
      <c r="T2792" s="62">
        <v>16867538196.9</v>
      </c>
      <c r="U2792" s="62">
        <v>14487907740.719999</v>
      </c>
      <c r="Z2792" s="42" t="s">
        <v>68</v>
      </c>
      <c r="AJ2792" s="42"/>
      <c r="AW2792" s="42" t="s">
        <v>2412</v>
      </c>
      <c r="AX2792" s="42"/>
      <c r="AY2792" s="42"/>
      <c r="AZ2792" s="42"/>
      <c r="BA2792" s="42"/>
      <c r="BB2792" s="42"/>
      <c r="BN2792" s="128" t="s">
        <v>4578</v>
      </c>
      <c r="BO2792" s="58" t="str">
        <f t="shared" si="43"/>
        <v>境内资产</v>
      </c>
      <c r="BP2792" s="58" t="str">
        <f>IF(M2792="",VLOOKUP(D2792,Sheet4!$A$1:$B$92,2,0),VLOOKUP(Q2792,Sheet4!$A$1:$B$92,2,0))</f>
        <v>保险资产管理产品</v>
      </c>
    </row>
    <row r="2793" spans="1:68" s="58" customFormat="1" ht="12.75" customHeight="1">
      <c r="A2793" s="137" t="s">
        <v>2035</v>
      </c>
      <c r="B2793" s="50" t="s">
        <v>2036</v>
      </c>
      <c r="C2793" s="252" t="s">
        <v>5552</v>
      </c>
      <c r="D2793" s="257" t="s">
        <v>678</v>
      </c>
      <c r="E2793" s="42" t="s">
        <v>4460</v>
      </c>
      <c r="F2793" s="42" t="s">
        <v>2036</v>
      </c>
      <c r="G2793" s="42"/>
      <c r="H2793" s="307">
        <v>34631.697141117002</v>
      </c>
      <c r="I2793" s="315">
        <v>27586.607416069462</v>
      </c>
      <c r="J2793" s="105">
        <v>0</v>
      </c>
      <c r="K2793" s="42">
        <v>0</v>
      </c>
      <c r="L2793" s="50" t="s">
        <v>4489</v>
      </c>
      <c r="M2793" s="50" t="s">
        <v>5535</v>
      </c>
      <c r="N2793" s="50" t="s">
        <v>5532</v>
      </c>
      <c r="O2793" s="137" t="s">
        <v>2391</v>
      </c>
      <c r="P2793" s="42" t="s">
        <v>64</v>
      </c>
      <c r="Q2793" s="42" t="s">
        <v>65</v>
      </c>
      <c r="R2793" s="42">
        <v>2</v>
      </c>
      <c r="S2793" s="137" t="s">
        <v>2254</v>
      </c>
      <c r="T2793" s="62">
        <v>16867538196.9</v>
      </c>
      <c r="U2793" s="62">
        <v>14487907740.719999</v>
      </c>
      <c r="Z2793" s="42" t="s">
        <v>68</v>
      </c>
      <c r="AJ2793" s="42"/>
      <c r="AW2793" s="42" t="s">
        <v>2412</v>
      </c>
      <c r="AX2793" s="42"/>
      <c r="AY2793" s="42"/>
      <c r="AZ2793" s="42"/>
      <c r="BA2793" s="42"/>
      <c r="BB2793" s="42"/>
      <c r="BN2793" s="128" t="s">
        <v>4578</v>
      </c>
      <c r="BO2793" s="58" t="str">
        <f t="shared" si="43"/>
        <v>境内资产</v>
      </c>
      <c r="BP2793" s="58" t="str">
        <f>IF(M2793="",VLOOKUP(D2793,Sheet4!$A$1:$B$92,2,0),VLOOKUP(Q2793,Sheet4!$A$1:$B$92,2,0))</f>
        <v>保险资产管理产品</v>
      </c>
    </row>
    <row r="2794" spans="1:68" s="58" customFormat="1" ht="12.75" customHeight="1">
      <c r="A2794" s="137" t="s">
        <v>1627</v>
      </c>
      <c r="B2794" s="50" t="s">
        <v>1628</v>
      </c>
      <c r="C2794" s="252" t="s">
        <v>5552</v>
      </c>
      <c r="D2794" s="257" t="s">
        <v>678</v>
      </c>
      <c r="E2794" s="42" t="s">
        <v>1629</v>
      </c>
      <c r="F2794" s="42" t="s">
        <v>1628</v>
      </c>
      <c r="G2794" s="42"/>
      <c r="H2794" s="307">
        <v>11424.266427205241</v>
      </c>
      <c r="I2794" s="315">
        <v>6172.7677070072477</v>
      </c>
      <c r="J2794" s="105">
        <v>0</v>
      </c>
      <c r="K2794" s="42">
        <v>0</v>
      </c>
      <c r="L2794" s="50" t="s">
        <v>4489</v>
      </c>
      <c r="M2794" s="50" t="s">
        <v>5535</v>
      </c>
      <c r="N2794" s="50" t="s">
        <v>5532</v>
      </c>
      <c r="O2794" s="137" t="s">
        <v>2391</v>
      </c>
      <c r="P2794" s="42" t="s">
        <v>64</v>
      </c>
      <c r="Q2794" s="42" t="s">
        <v>65</v>
      </c>
      <c r="R2794" s="42">
        <v>2</v>
      </c>
      <c r="S2794" s="137" t="s">
        <v>2254</v>
      </c>
      <c r="T2794" s="62">
        <v>16867538196.9</v>
      </c>
      <c r="U2794" s="62">
        <v>14487907740.719999</v>
      </c>
      <c r="Z2794" s="42" t="s">
        <v>68</v>
      </c>
      <c r="AJ2794" s="42"/>
      <c r="AW2794" s="42" t="s">
        <v>2412</v>
      </c>
      <c r="AX2794" s="42"/>
      <c r="AY2794" s="42"/>
      <c r="AZ2794" s="42"/>
      <c r="BA2794" s="42"/>
      <c r="BB2794" s="42"/>
      <c r="BN2794" s="128" t="s">
        <v>4578</v>
      </c>
      <c r="BO2794" s="58" t="str">
        <f t="shared" si="43"/>
        <v>境内资产</v>
      </c>
      <c r="BP2794" s="58" t="str">
        <f>IF(M2794="",VLOOKUP(D2794,Sheet4!$A$1:$B$92,2,0),VLOOKUP(Q2794,Sheet4!$A$1:$B$92,2,0))</f>
        <v>保险资产管理产品</v>
      </c>
    </row>
    <row r="2795" spans="1:68" s="58" customFormat="1" ht="12.75" customHeight="1">
      <c r="A2795" s="137" t="s">
        <v>1630</v>
      </c>
      <c r="B2795" s="50" t="s">
        <v>1631</v>
      </c>
      <c r="C2795" s="252" t="s">
        <v>5552</v>
      </c>
      <c r="D2795" s="257" t="s">
        <v>678</v>
      </c>
      <c r="E2795" s="42" t="s">
        <v>1632</v>
      </c>
      <c r="F2795" s="42" t="s">
        <v>1631</v>
      </c>
      <c r="G2795" s="42"/>
      <c r="H2795" s="307">
        <v>7021.0554059619662</v>
      </c>
      <c r="I2795" s="315">
        <v>4701.6637659678781</v>
      </c>
      <c r="J2795" s="105">
        <v>0</v>
      </c>
      <c r="K2795" s="42">
        <v>0</v>
      </c>
      <c r="L2795" s="50" t="s">
        <v>4489</v>
      </c>
      <c r="M2795" s="50" t="s">
        <v>5535</v>
      </c>
      <c r="N2795" s="50" t="s">
        <v>5532</v>
      </c>
      <c r="O2795" s="137" t="s">
        <v>2391</v>
      </c>
      <c r="P2795" s="42" t="s">
        <v>64</v>
      </c>
      <c r="Q2795" s="42" t="s">
        <v>65</v>
      </c>
      <c r="R2795" s="42">
        <v>2</v>
      </c>
      <c r="S2795" s="137" t="s">
        <v>2254</v>
      </c>
      <c r="T2795" s="62">
        <v>16867538196.9</v>
      </c>
      <c r="U2795" s="62">
        <v>14487907740.719999</v>
      </c>
      <c r="Z2795" s="42" t="s">
        <v>68</v>
      </c>
      <c r="AJ2795" s="42"/>
      <c r="AW2795" s="42" t="s">
        <v>2412</v>
      </c>
      <c r="AX2795" s="42"/>
      <c r="AY2795" s="42"/>
      <c r="AZ2795" s="42"/>
      <c r="BA2795" s="42"/>
      <c r="BB2795" s="42"/>
      <c r="BN2795" s="128" t="s">
        <v>4578</v>
      </c>
      <c r="BO2795" s="58" t="str">
        <f t="shared" si="43"/>
        <v>境内资产</v>
      </c>
      <c r="BP2795" s="58" t="str">
        <f>IF(M2795="",VLOOKUP(D2795,Sheet4!$A$1:$B$92,2,0),VLOOKUP(Q2795,Sheet4!$A$1:$B$92,2,0))</f>
        <v>保险资产管理产品</v>
      </c>
    </row>
    <row r="2796" spans="1:68" s="58" customFormat="1" ht="12.75" customHeight="1">
      <c r="A2796" s="137" t="s">
        <v>1633</v>
      </c>
      <c r="B2796" s="50" t="s">
        <v>1634</v>
      </c>
      <c r="C2796" s="252" t="s">
        <v>5552</v>
      </c>
      <c r="D2796" s="257" t="s">
        <v>678</v>
      </c>
      <c r="E2796" s="42" t="s">
        <v>1635</v>
      </c>
      <c r="F2796" s="42" t="s">
        <v>1634</v>
      </c>
      <c r="G2796" s="42"/>
      <c r="H2796" s="307">
        <v>21231.805692665741</v>
      </c>
      <c r="I2796" s="315">
        <v>9446.0463382838698</v>
      </c>
      <c r="J2796" s="105">
        <v>0</v>
      </c>
      <c r="K2796" s="42">
        <v>0</v>
      </c>
      <c r="L2796" s="50" t="s">
        <v>4489</v>
      </c>
      <c r="M2796" s="50" t="s">
        <v>5535</v>
      </c>
      <c r="N2796" s="50" t="s">
        <v>5532</v>
      </c>
      <c r="O2796" s="137" t="s">
        <v>2391</v>
      </c>
      <c r="P2796" s="42" t="s">
        <v>64</v>
      </c>
      <c r="Q2796" s="42" t="s">
        <v>65</v>
      </c>
      <c r="R2796" s="42">
        <v>2</v>
      </c>
      <c r="S2796" s="137" t="s">
        <v>2254</v>
      </c>
      <c r="T2796" s="62">
        <v>16867538196.9</v>
      </c>
      <c r="U2796" s="62">
        <v>14487907740.719999</v>
      </c>
      <c r="Z2796" s="42" t="s">
        <v>68</v>
      </c>
      <c r="AJ2796" s="42"/>
      <c r="AW2796" s="42" t="s">
        <v>2412</v>
      </c>
      <c r="AX2796" s="42"/>
      <c r="AY2796" s="42"/>
      <c r="AZ2796" s="42"/>
      <c r="BA2796" s="42"/>
      <c r="BB2796" s="42"/>
      <c r="BN2796" s="128" t="s">
        <v>4578</v>
      </c>
      <c r="BO2796" s="58" t="str">
        <f t="shared" si="43"/>
        <v>境内资产</v>
      </c>
      <c r="BP2796" s="58" t="str">
        <f>IF(M2796="",VLOOKUP(D2796,Sheet4!$A$1:$B$92,2,0),VLOOKUP(Q2796,Sheet4!$A$1:$B$92,2,0))</f>
        <v>保险资产管理产品</v>
      </c>
    </row>
    <row r="2797" spans="1:68" s="58" customFormat="1" ht="12.75" customHeight="1">
      <c r="A2797" s="137" t="s">
        <v>1764</v>
      </c>
      <c r="B2797" s="50" t="s">
        <v>1765</v>
      </c>
      <c r="C2797" s="252" t="s">
        <v>5552</v>
      </c>
      <c r="D2797" s="257" t="s">
        <v>678</v>
      </c>
      <c r="E2797" s="42" t="s">
        <v>1766</v>
      </c>
      <c r="F2797" s="42" t="s">
        <v>1765</v>
      </c>
      <c r="G2797" s="42"/>
      <c r="H2797" s="307">
        <v>8298.3377347410515</v>
      </c>
      <c r="I2797" s="315">
        <v>5785.6335149922261</v>
      </c>
      <c r="J2797" s="105">
        <v>0</v>
      </c>
      <c r="K2797" s="42">
        <v>0</v>
      </c>
      <c r="L2797" s="50" t="s">
        <v>4489</v>
      </c>
      <c r="M2797" s="50" t="s">
        <v>5535</v>
      </c>
      <c r="N2797" s="50" t="s">
        <v>5532</v>
      </c>
      <c r="O2797" s="137" t="s">
        <v>2391</v>
      </c>
      <c r="P2797" s="42" t="s">
        <v>64</v>
      </c>
      <c r="Q2797" s="42" t="s">
        <v>65</v>
      </c>
      <c r="R2797" s="42">
        <v>2</v>
      </c>
      <c r="S2797" s="137" t="s">
        <v>2254</v>
      </c>
      <c r="T2797" s="62">
        <v>16867538196.9</v>
      </c>
      <c r="U2797" s="62">
        <v>14487907740.719999</v>
      </c>
      <c r="Z2797" s="42" t="s">
        <v>68</v>
      </c>
      <c r="AJ2797" s="42"/>
      <c r="AW2797" s="42" t="s">
        <v>2412</v>
      </c>
      <c r="AX2797" s="42"/>
      <c r="AY2797" s="42"/>
      <c r="AZ2797" s="42"/>
      <c r="BA2797" s="42"/>
      <c r="BB2797" s="42"/>
      <c r="BN2797" s="128" t="s">
        <v>4578</v>
      </c>
      <c r="BO2797" s="58" t="str">
        <f t="shared" si="43"/>
        <v>境内资产</v>
      </c>
      <c r="BP2797" s="58" t="str">
        <f>IF(M2797="",VLOOKUP(D2797,Sheet4!$A$1:$B$92,2,0),VLOOKUP(Q2797,Sheet4!$A$1:$B$92,2,0))</f>
        <v>保险资产管理产品</v>
      </c>
    </row>
    <row r="2798" spans="1:68" s="58" customFormat="1" ht="12.75" customHeight="1">
      <c r="A2798" s="137" t="s">
        <v>1826</v>
      </c>
      <c r="B2798" s="50" t="s">
        <v>1827</v>
      </c>
      <c r="C2798" s="252" t="s">
        <v>5552</v>
      </c>
      <c r="D2798" s="257" t="s">
        <v>678</v>
      </c>
      <c r="E2798" s="42" t="s">
        <v>1828</v>
      </c>
      <c r="F2798" s="42" t="s">
        <v>1827</v>
      </c>
      <c r="G2798" s="42"/>
      <c r="H2798" s="307">
        <v>2679.7866539234569</v>
      </c>
      <c r="I2798" s="315">
        <v>1819.13245939273</v>
      </c>
      <c r="J2798" s="105">
        <v>0</v>
      </c>
      <c r="K2798" s="42">
        <v>0</v>
      </c>
      <c r="L2798" s="50" t="s">
        <v>4489</v>
      </c>
      <c r="M2798" s="50" t="s">
        <v>5535</v>
      </c>
      <c r="N2798" s="50" t="s">
        <v>5532</v>
      </c>
      <c r="O2798" s="137" t="s">
        <v>2391</v>
      </c>
      <c r="P2798" s="42" t="s">
        <v>64</v>
      </c>
      <c r="Q2798" s="42" t="s">
        <v>65</v>
      </c>
      <c r="R2798" s="42">
        <v>2</v>
      </c>
      <c r="S2798" s="137" t="s">
        <v>2254</v>
      </c>
      <c r="T2798" s="62">
        <v>16867538196.9</v>
      </c>
      <c r="U2798" s="62">
        <v>14487907740.719999</v>
      </c>
      <c r="Z2798" s="42" t="s">
        <v>68</v>
      </c>
      <c r="AJ2798" s="42"/>
      <c r="AW2798" s="42" t="s">
        <v>2412</v>
      </c>
      <c r="AX2798" s="42"/>
      <c r="AY2798" s="42"/>
      <c r="AZ2798" s="42"/>
      <c r="BA2798" s="42"/>
      <c r="BB2798" s="42"/>
      <c r="BN2798" s="128" t="s">
        <v>4578</v>
      </c>
      <c r="BO2798" s="58" t="str">
        <f t="shared" si="43"/>
        <v>境内资产</v>
      </c>
      <c r="BP2798" s="58" t="str">
        <f>IF(M2798="",VLOOKUP(D2798,Sheet4!$A$1:$B$92,2,0),VLOOKUP(Q2798,Sheet4!$A$1:$B$92,2,0))</f>
        <v>保险资产管理产品</v>
      </c>
    </row>
    <row r="2799" spans="1:68" s="58" customFormat="1" ht="12.75" customHeight="1">
      <c r="A2799" s="137" t="s">
        <v>2245</v>
      </c>
      <c r="B2799" s="50" t="s">
        <v>2246</v>
      </c>
      <c r="C2799" s="252" t="s">
        <v>5552</v>
      </c>
      <c r="D2799" s="257" t="s">
        <v>678</v>
      </c>
      <c r="E2799" s="42" t="s">
        <v>2814</v>
      </c>
      <c r="F2799" s="42" t="s">
        <v>2246</v>
      </c>
      <c r="G2799" s="42"/>
      <c r="H2799" s="307">
        <v>13409.05403355116</v>
      </c>
      <c r="I2799" s="315">
        <v>5535.4390479996628</v>
      </c>
      <c r="J2799" s="105">
        <v>0</v>
      </c>
      <c r="K2799" s="42">
        <v>0</v>
      </c>
      <c r="L2799" s="50" t="s">
        <v>4489</v>
      </c>
      <c r="M2799" s="50" t="s">
        <v>5535</v>
      </c>
      <c r="N2799" s="50" t="s">
        <v>5532</v>
      </c>
      <c r="O2799" s="137" t="s">
        <v>2391</v>
      </c>
      <c r="P2799" s="42" t="s">
        <v>64</v>
      </c>
      <c r="Q2799" s="42" t="s">
        <v>65</v>
      </c>
      <c r="R2799" s="42">
        <v>2</v>
      </c>
      <c r="S2799" s="137" t="s">
        <v>2254</v>
      </c>
      <c r="T2799" s="62">
        <v>16867538196.9</v>
      </c>
      <c r="U2799" s="62">
        <v>14487907740.719999</v>
      </c>
      <c r="Z2799" s="42" t="s">
        <v>68</v>
      </c>
      <c r="AJ2799" s="42"/>
      <c r="AW2799" s="42" t="s">
        <v>2412</v>
      </c>
      <c r="AX2799" s="42"/>
      <c r="AY2799" s="42"/>
      <c r="AZ2799" s="42"/>
      <c r="BA2799" s="42"/>
      <c r="BB2799" s="42"/>
      <c r="BN2799" s="128" t="s">
        <v>4578</v>
      </c>
      <c r="BO2799" s="58" t="str">
        <f t="shared" si="43"/>
        <v>境内资产</v>
      </c>
      <c r="BP2799" s="58" t="str">
        <f>IF(M2799="",VLOOKUP(D2799,Sheet4!$A$1:$B$92,2,0),VLOOKUP(Q2799,Sheet4!$A$1:$B$92,2,0))</f>
        <v>保险资产管理产品</v>
      </c>
    </row>
    <row r="2800" spans="1:68" s="58" customFormat="1" ht="12.75" customHeight="1">
      <c r="A2800" s="137" t="s">
        <v>1639</v>
      </c>
      <c r="B2800" s="50" t="s">
        <v>1640</v>
      </c>
      <c r="C2800" s="252" t="s">
        <v>5552</v>
      </c>
      <c r="D2800" s="257" t="s">
        <v>678</v>
      </c>
      <c r="E2800" s="42" t="s">
        <v>1641</v>
      </c>
      <c r="F2800" s="42" t="s">
        <v>1640</v>
      </c>
      <c r="G2800" s="42"/>
      <c r="H2800" s="307">
        <v>4692.7706686650336</v>
      </c>
      <c r="I2800" s="315">
        <v>3203.8505899314164</v>
      </c>
      <c r="J2800" s="105">
        <v>0</v>
      </c>
      <c r="K2800" s="42">
        <v>0</v>
      </c>
      <c r="L2800" s="50" t="s">
        <v>4489</v>
      </c>
      <c r="M2800" s="50" t="s">
        <v>5535</v>
      </c>
      <c r="N2800" s="50" t="s">
        <v>5532</v>
      </c>
      <c r="O2800" s="137" t="s">
        <v>2391</v>
      </c>
      <c r="P2800" s="42" t="s">
        <v>64</v>
      </c>
      <c r="Q2800" s="42" t="s">
        <v>65</v>
      </c>
      <c r="R2800" s="42">
        <v>2</v>
      </c>
      <c r="S2800" s="137" t="s">
        <v>2254</v>
      </c>
      <c r="T2800" s="62">
        <v>16867538196.9</v>
      </c>
      <c r="U2800" s="62">
        <v>14487907740.719999</v>
      </c>
      <c r="Z2800" s="42" t="s">
        <v>68</v>
      </c>
      <c r="AJ2800" s="42"/>
      <c r="AW2800" s="42" t="s">
        <v>2412</v>
      </c>
      <c r="AX2800" s="42"/>
      <c r="AY2800" s="42"/>
      <c r="AZ2800" s="42"/>
      <c r="BA2800" s="42"/>
      <c r="BB2800" s="42"/>
      <c r="BN2800" s="128" t="s">
        <v>4578</v>
      </c>
      <c r="BO2800" s="58" t="str">
        <f t="shared" si="43"/>
        <v>境内资产</v>
      </c>
      <c r="BP2800" s="58" t="str">
        <f>IF(M2800="",VLOOKUP(D2800,Sheet4!$A$1:$B$92,2,0),VLOOKUP(Q2800,Sheet4!$A$1:$B$92,2,0))</f>
        <v>保险资产管理产品</v>
      </c>
    </row>
    <row r="2801" spans="1:68" s="58" customFormat="1" ht="12.75" customHeight="1">
      <c r="A2801" s="137" t="s">
        <v>1642</v>
      </c>
      <c r="B2801" s="50" t="s">
        <v>1643</v>
      </c>
      <c r="C2801" s="252" t="s">
        <v>5552</v>
      </c>
      <c r="D2801" s="257" t="s">
        <v>678</v>
      </c>
      <c r="E2801" s="42" t="s">
        <v>1644</v>
      </c>
      <c r="F2801" s="42" t="s">
        <v>1643</v>
      </c>
      <c r="G2801" s="42"/>
      <c r="H2801" s="307">
        <v>11192.726504386656</v>
      </c>
      <c r="I2801" s="315">
        <v>5467.1089199017215</v>
      </c>
      <c r="J2801" s="105">
        <v>0</v>
      </c>
      <c r="K2801" s="42">
        <v>0</v>
      </c>
      <c r="L2801" s="50" t="s">
        <v>4489</v>
      </c>
      <c r="M2801" s="50" t="s">
        <v>5535</v>
      </c>
      <c r="N2801" s="50" t="s">
        <v>5532</v>
      </c>
      <c r="O2801" s="137" t="s">
        <v>2391</v>
      </c>
      <c r="P2801" s="42" t="s">
        <v>64</v>
      </c>
      <c r="Q2801" s="42" t="s">
        <v>65</v>
      </c>
      <c r="R2801" s="42">
        <v>2</v>
      </c>
      <c r="S2801" s="137" t="s">
        <v>2254</v>
      </c>
      <c r="T2801" s="62">
        <v>16867538196.9</v>
      </c>
      <c r="U2801" s="62">
        <v>14487907740.719999</v>
      </c>
      <c r="Z2801" s="42" t="s">
        <v>68</v>
      </c>
      <c r="AJ2801" s="42"/>
      <c r="AW2801" s="42" t="s">
        <v>2412</v>
      </c>
      <c r="AX2801" s="42"/>
      <c r="AY2801" s="42"/>
      <c r="AZ2801" s="42"/>
      <c r="BA2801" s="42"/>
      <c r="BB2801" s="42"/>
      <c r="BN2801" s="128" t="s">
        <v>4578</v>
      </c>
      <c r="BO2801" s="58" t="str">
        <f t="shared" si="43"/>
        <v>境内资产</v>
      </c>
      <c r="BP2801" s="58" t="str">
        <f>IF(M2801="",VLOOKUP(D2801,Sheet4!$A$1:$B$92,2,0),VLOOKUP(Q2801,Sheet4!$A$1:$B$92,2,0))</f>
        <v>保险资产管理产品</v>
      </c>
    </row>
    <row r="2802" spans="1:68" s="58" customFormat="1" ht="12.75" customHeight="1">
      <c r="A2802" s="137" t="s">
        <v>2180</v>
      </c>
      <c r="B2802" s="50" t="s">
        <v>2347</v>
      </c>
      <c r="C2802" s="252" t="s">
        <v>5552</v>
      </c>
      <c r="D2802" s="257" t="s">
        <v>678</v>
      </c>
      <c r="E2802" s="42" t="s">
        <v>2815</v>
      </c>
      <c r="F2802" s="42" t="s">
        <v>2347</v>
      </c>
      <c r="G2802" s="42"/>
      <c r="H2802" s="307">
        <v>2084.9971427326154</v>
      </c>
      <c r="I2802" s="315">
        <v>1916.3576679527714</v>
      </c>
      <c r="J2802" s="105">
        <v>0</v>
      </c>
      <c r="K2802" s="42">
        <v>0</v>
      </c>
      <c r="L2802" s="50" t="s">
        <v>4489</v>
      </c>
      <c r="M2802" s="50" t="s">
        <v>5535</v>
      </c>
      <c r="N2802" s="50" t="s">
        <v>5532</v>
      </c>
      <c r="O2802" s="137" t="s">
        <v>2391</v>
      </c>
      <c r="P2802" s="42" t="s">
        <v>64</v>
      </c>
      <c r="Q2802" s="42" t="s">
        <v>65</v>
      </c>
      <c r="R2802" s="42">
        <v>2</v>
      </c>
      <c r="S2802" s="137" t="s">
        <v>2254</v>
      </c>
      <c r="T2802" s="62">
        <v>16867538196.9</v>
      </c>
      <c r="U2802" s="62">
        <v>14487907740.719999</v>
      </c>
      <c r="Z2802" s="42" t="s">
        <v>68</v>
      </c>
      <c r="AJ2802" s="42"/>
      <c r="AW2802" s="42" t="s">
        <v>2412</v>
      </c>
      <c r="AX2802" s="42"/>
      <c r="AY2802" s="42"/>
      <c r="AZ2802" s="42"/>
      <c r="BA2802" s="42"/>
      <c r="BB2802" s="42"/>
      <c r="BN2802" s="128" t="s">
        <v>4578</v>
      </c>
      <c r="BO2802" s="58" t="str">
        <f t="shared" si="43"/>
        <v>境内资产</v>
      </c>
      <c r="BP2802" s="58" t="str">
        <f>IF(M2802="",VLOOKUP(D2802,Sheet4!$A$1:$B$92,2,0),VLOOKUP(Q2802,Sheet4!$A$1:$B$92,2,0))</f>
        <v>保险资产管理产品</v>
      </c>
    </row>
    <row r="2803" spans="1:68" s="58" customFormat="1" ht="12.75" customHeight="1">
      <c r="A2803" s="137" t="s">
        <v>1767</v>
      </c>
      <c r="B2803" s="50" t="s">
        <v>1768</v>
      </c>
      <c r="C2803" s="252" t="s">
        <v>5552</v>
      </c>
      <c r="D2803" s="257" t="s">
        <v>678</v>
      </c>
      <c r="E2803" s="42" t="s">
        <v>1769</v>
      </c>
      <c r="F2803" s="42" t="s">
        <v>1768</v>
      </c>
      <c r="G2803" s="42"/>
      <c r="H2803" s="307">
        <v>5698.768615074554</v>
      </c>
      <c r="I2803" s="315">
        <v>3135.4905187449131</v>
      </c>
      <c r="J2803" s="105">
        <v>0</v>
      </c>
      <c r="K2803" s="42">
        <v>0</v>
      </c>
      <c r="L2803" s="50" t="s">
        <v>4489</v>
      </c>
      <c r="M2803" s="50" t="s">
        <v>5535</v>
      </c>
      <c r="N2803" s="50" t="s">
        <v>5532</v>
      </c>
      <c r="O2803" s="137" t="s">
        <v>2391</v>
      </c>
      <c r="P2803" s="42" t="s">
        <v>64</v>
      </c>
      <c r="Q2803" s="42" t="s">
        <v>65</v>
      </c>
      <c r="R2803" s="42">
        <v>2</v>
      </c>
      <c r="S2803" s="137" t="s">
        <v>2254</v>
      </c>
      <c r="T2803" s="62">
        <v>16867538196.9</v>
      </c>
      <c r="U2803" s="62">
        <v>14487907740.719999</v>
      </c>
      <c r="Z2803" s="42" t="s">
        <v>68</v>
      </c>
      <c r="AJ2803" s="42"/>
      <c r="AW2803" s="42" t="s">
        <v>2412</v>
      </c>
      <c r="AX2803" s="42"/>
      <c r="AY2803" s="42"/>
      <c r="AZ2803" s="42"/>
      <c r="BA2803" s="42"/>
      <c r="BB2803" s="42"/>
      <c r="BN2803" s="128" t="s">
        <v>4578</v>
      </c>
      <c r="BO2803" s="58" t="str">
        <f t="shared" si="43"/>
        <v>境内资产</v>
      </c>
      <c r="BP2803" s="58" t="str">
        <f>IF(M2803="",VLOOKUP(D2803,Sheet4!$A$1:$B$92,2,0),VLOOKUP(Q2803,Sheet4!$A$1:$B$92,2,0))</f>
        <v>保险资产管理产品</v>
      </c>
    </row>
    <row r="2804" spans="1:68" s="58" customFormat="1" ht="12.75" customHeight="1">
      <c r="A2804" s="137" t="s">
        <v>1773</v>
      </c>
      <c r="B2804" s="50" t="s">
        <v>1774</v>
      </c>
      <c r="C2804" s="252" t="s">
        <v>5552</v>
      </c>
      <c r="D2804" s="257" t="s">
        <v>678</v>
      </c>
      <c r="E2804" s="42" t="s">
        <v>1775</v>
      </c>
      <c r="F2804" s="42" t="s">
        <v>1774</v>
      </c>
      <c r="G2804" s="42"/>
      <c r="H2804" s="307">
        <v>16541.879617414077</v>
      </c>
      <c r="I2804" s="315">
        <v>13130.643196103896</v>
      </c>
      <c r="J2804" s="105">
        <v>0</v>
      </c>
      <c r="K2804" s="42">
        <v>0</v>
      </c>
      <c r="L2804" s="50" t="s">
        <v>4489</v>
      </c>
      <c r="M2804" s="50" t="s">
        <v>5535</v>
      </c>
      <c r="N2804" s="50" t="s">
        <v>5532</v>
      </c>
      <c r="O2804" s="137" t="s">
        <v>2391</v>
      </c>
      <c r="P2804" s="42" t="s">
        <v>64</v>
      </c>
      <c r="Q2804" s="42" t="s">
        <v>65</v>
      </c>
      <c r="R2804" s="42">
        <v>2</v>
      </c>
      <c r="S2804" s="137" t="s">
        <v>2254</v>
      </c>
      <c r="T2804" s="62">
        <v>16867538196.9</v>
      </c>
      <c r="U2804" s="62">
        <v>14487907740.719999</v>
      </c>
      <c r="Z2804" s="42" t="s">
        <v>68</v>
      </c>
      <c r="AJ2804" s="42"/>
      <c r="AW2804" s="42" t="s">
        <v>2412</v>
      </c>
      <c r="AX2804" s="42"/>
      <c r="AY2804" s="42"/>
      <c r="AZ2804" s="42"/>
      <c r="BA2804" s="42"/>
      <c r="BB2804" s="42"/>
      <c r="BN2804" s="128" t="s">
        <v>4578</v>
      </c>
      <c r="BO2804" s="58" t="str">
        <f t="shared" si="43"/>
        <v>境内资产</v>
      </c>
      <c r="BP2804" s="58" t="str">
        <f>IF(M2804="",VLOOKUP(D2804,Sheet4!$A$1:$B$92,2,0),VLOOKUP(Q2804,Sheet4!$A$1:$B$92,2,0))</f>
        <v>保险资产管理产品</v>
      </c>
    </row>
    <row r="2805" spans="1:68" s="58" customFormat="1" ht="12.75" customHeight="1">
      <c r="A2805" s="137" t="s">
        <v>2043</v>
      </c>
      <c r="B2805" s="50" t="s">
        <v>2044</v>
      </c>
      <c r="C2805" s="252" t="s">
        <v>5552</v>
      </c>
      <c r="D2805" s="257" t="s">
        <v>678</v>
      </c>
      <c r="E2805" s="42" t="s">
        <v>4375</v>
      </c>
      <c r="F2805" s="42" t="s">
        <v>2044</v>
      </c>
      <c r="G2805" s="42"/>
      <c r="H2805" s="307">
        <v>32400.517840025863</v>
      </c>
      <c r="I2805" s="315">
        <v>16612.305761711341</v>
      </c>
      <c r="J2805" s="105">
        <v>0</v>
      </c>
      <c r="K2805" s="42">
        <v>0</v>
      </c>
      <c r="L2805" s="50" t="s">
        <v>4489</v>
      </c>
      <c r="M2805" s="50" t="s">
        <v>5535</v>
      </c>
      <c r="N2805" s="50" t="s">
        <v>5532</v>
      </c>
      <c r="O2805" s="137" t="s">
        <v>2391</v>
      </c>
      <c r="P2805" s="42" t="s">
        <v>64</v>
      </c>
      <c r="Q2805" s="42" t="s">
        <v>65</v>
      </c>
      <c r="R2805" s="42">
        <v>2</v>
      </c>
      <c r="S2805" s="137" t="s">
        <v>2254</v>
      </c>
      <c r="T2805" s="62">
        <v>16867538196.9</v>
      </c>
      <c r="U2805" s="62">
        <v>14487907740.719999</v>
      </c>
      <c r="Z2805" s="42" t="s">
        <v>68</v>
      </c>
      <c r="AJ2805" s="42"/>
      <c r="AW2805" s="42" t="s">
        <v>2412</v>
      </c>
      <c r="AX2805" s="42"/>
      <c r="AY2805" s="42"/>
      <c r="AZ2805" s="42"/>
      <c r="BA2805" s="42"/>
      <c r="BB2805" s="42"/>
      <c r="BN2805" s="128" t="s">
        <v>4578</v>
      </c>
      <c r="BO2805" s="58" t="str">
        <f t="shared" si="43"/>
        <v>境内资产</v>
      </c>
      <c r="BP2805" s="58" t="str">
        <f>IF(M2805="",VLOOKUP(D2805,Sheet4!$A$1:$B$92,2,0),VLOOKUP(Q2805,Sheet4!$A$1:$B$92,2,0))</f>
        <v>保险资产管理产品</v>
      </c>
    </row>
    <row r="2806" spans="1:68" s="58" customFormat="1" ht="12.75" customHeight="1">
      <c r="A2806" s="137" t="s">
        <v>1776</v>
      </c>
      <c r="B2806" s="50" t="s">
        <v>1777</v>
      </c>
      <c r="C2806" s="252" t="s">
        <v>5552</v>
      </c>
      <c r="D2806" s="257" t="s">
        <v>678</v>
      </c>
      <c r="E2806" s="42" t="s">
        <v>1778</v>
      </c>
      <c r="F2806" s="42" t="s">
        <v>1777</v>
      </c>
      <c r="G2806" s="42"/>
      <c r="H2806" s="307">
        <v>18110.298596279172</v>
      </c>
      <c r="I2806" s="315">
        <v>11551.364857120399</v>
      </c>
      <c r="J2806" s="105">
        <v>0</v>
      </c>
      <c r="K2806" s="42">
        <v>0</v>
      </c>
      <c r="L2806" s="50" t="s">
        <v>4489</v>
      </c>
      <c r="M2806" s="50" t="s">
        <v>5535</v>
      </c>
      <c r="N2806" s="50" t="s">
        <v>5532</v>
      </c>
      <c r="O2806" s="137" t="s">
        <v>2391</v>
      </c>
      <c r="P2806" s="42" t="s">
        <v>64</v>
      </c>
      <c r="Q2806" s="42" t="s">
        <v>65</v>
      </c>
      <c r="R2806" s="42">
        <v>2</v>
      </c>
      <c r="S2806" s="137" t="s">
        <v>2254</v>
      </c>
      <c r="T2806" s="62">
        <v>16867538196.9</v>
      </c>
      <c r="U2806" s="62">
        <v>14487907740.719999</v>
      </c>
      <c r="Z2806" s="42" t="s">
        <v>68</v>
      </c>
      <c r="AJ2806" s="42"/>
      <c r="AW2806" s="42" t="s">
        <v>2412</v>
      </c>
      <c r="AX2806" s="42"/>
      <c r="AY2806" s="42"/>
      <c r="AZ2806" s="42"/>
      <c r="BA2806" s="42"/>
      <c r="BB2806" s="42"/>
      <c r="BN2806" s="128" t="s">
        <v>4578</v>
      </c>
      <c r="BO2806" s="58" t="str">
        <f t="shared" si="43"/>
        <v>境内资产</v>
      </c>
      <c r="BP2806" s="58" t="str">
        <f>IF(M2806="",VLOOKUP(D2806,Sheet4!$A$1:$B$92,2,0),VLOOKUP(Q2806,Sheet4!$A$1:$B$92,2,0))</f>
        <v>保险资产管理产品</v>
      </c>
    </row>
    <row r="2807" spans="1:68" s="58" customFormat="1" ht="12.75" customHeight="1">
      <c r="A2807" s="137" t="s">
        <v>1832</v>
      </c>
      <c r="B2807" s="50" t="s">
        <v>1833</v>
      </c>
      <c r="C2807" s="252" t="s">
        <v>5552</v>
      </c>
      <c r="D2807" s="257" t="s">
        <v>678</v>
      </c>
      <c r="E2807" s="42" t="s">
        <v>1834</v>
      </c>
      <c r="F2807" s="42" t="s">
        <v>1833</v>
      </c>
      <c r="G2807" s="42"/>
      <c r="H2807" s="307">
        <v>11091.429035782216</v>
      </c>
      <c r="I2807" s="315">
        <v>5879.7745854304058</v>
      </c>
      <c r="J2807" s="105">
        <v>0</v>
      </c>
      <c r="K2807" s="42">
        <v>0</v>
      </c>
      <c r="L2807" s="50" t="s">
        <v>4489</v>
      </c>
      <c r="M2807" s="50" t="s">
        <v>5535</v>
      </c>
      <c r="N2807" s="50" t="s">
        <v>5532</v>
      </c>
      <c r="O2807" s="137" t="s">
        <v>2391</v>
      </c>
      <c r="P2807" s="42" t="s">
        <v>64</v>
      </c>
      <c r="Q2807" s="42" t="s">
        <v>65</v>
      </c>
      <c r="R2807" s="42">
        <v>2</v>
      </c>
      <c r="S2807" s="137" t="s">
        <v>2254</v>
      </c>
      <c r="T2807" s="62">
        <v>16867538196.9</v>
      </c>
      <c r="U2807" s="62">
        <v>14487907740.719999</v>
      </c>
      <c r="Z2807" s="42" t="s">
        <v>68</v>
      </c>
      <c r="AJ2807" s="42"/>
      <c r="AW2807" s="42" t="s">
        <v>2412</v>
      </c>
      <c r="AX2807" s="42"/>
      <c r="AY2807" s="42"/>
      <c r="AZ2807" s="42"/>
      <c r="BA2807" s="108"/>
      <c r="BB2807" s="42"/>
      <c r="BN2807" s="128" t="s">
        <v>4578</v>
      </c>
      <c r="BO2807" s="58" t="str">
        <f t="shared" si="43"/>
        <v>境内资产</v>
      </c>
      <c r="BP2807" s="58" t="str">
        <f>IF(M2807="",VLOOKUP(D2807,Sheet4!$A$1:$B$92,2,0),VLOOKUP(Q2807,Sheet4!$A$1:$B$92,2,0))</f>
        <v>保险资产管理产品</v>
      </c>
    </row>
    <row r="2808" spans="1:68" s="58" customFormat="1" ht="12.75" customHeight="1">
      <c r="A2808" s="137" t="s">
        <v>1779</v>
      </c>
      <c r="B2808" s="50" t="s">
        <v>1780</v>
      </c>
      <c r="C2808" s="252" t="s">
        <v>5552</v>
      </c>
      <c r="D2808" s="257" t="s">
        <v>678</v>
      </c>
      <c r="E2808" s="42" t="s">
        <v>1781</v>
      </c>
      <c r="F2808" s="42" t="s">
        <v>1780</v>
      </c>
      <c r="G2808" s="42"/>
      <c r="H2808" s="307">
        <v>7256.7075129430341</v>
      </c>
      <c r="I2808" s="315">
        <v>5079.695259060124</v>
      </c>
      <c r="J2808" s="105">
        <v>0</v>
      </c>
      <c r="K2808" s="42">
        <v>0</v>
      </c>
      <c r="L2808" s="50" t="s">
        <v>4489</v>
      </c>
      <c r="M2808" s="50" t="s">
        <v>5535</v>
      </c>
      <c r="N2808" s="50" t="s">
        <v>5532</v>
      </c>
      <c r="O2808" s="137" t="s">
        <v>2391</v>
      </c>
      <c r="P2808" s="42" t="s">
        <v>64</v>
      </c>
      <c r="Q2808" s="42" t="s">
        <v>65</v>
      </c>
      <c r="R2808" s="42">
        <v>2</v>
      </c>
      <c r="S2808" s="137" t="s">
        <v>2254</v>
      </c>
      <c r="T2808" s="62">
        <v>16867538196.9</v>
      </c>
      <c r="U2808" s="62">
        <v>14487907740.719999</v>
      </c>
      <c r="Z2808" s="42" t="s">
        <v>68</v>
      </c>
      <c r="AJ2808" s="42"/>
      <c r="AW2808" s="42" t="s">
        <v>2412</v>
      </c>
      <c r="AX2808" s="42"/>
      <c r="AY2808" s="42"/>
      <c r="AZ2808" s="42"/>
      <c r="BA2808" s="108"/>
      <c r="BB2808" s="42"/>
      <c r="BN2808" s="128" t="s">
        <v>4578</v>
      </c>
      <c r="BO2808" s="58" t="str">
        <f t="shared" si="43"/>
        <v>境内资产</v>
      </c>
      <c r="BP2808" s="58" t="str">
        <f>IF(M2808="",VLOOKUP(D2808,Sheet4!$A$1:$B$92,2,0),VLOOKUP(Q2808,Sheet4!$A$1:$B$92,2,0))</f>
        <v>保险资产管理产品</v>
      </c>
    </row>
    <row r="2809" spans="1:68" s="58" customFormat="1" ht="12.75" customHeight="1">
      <c r="A2809" s="137" t="s">
        <v>2295</v>
      </c>
      <c r="B2809" s="50" t="s">
        <v>2348</v>
      </c>
      <c r="C2809" s="252" t="s">
        <v>1305</v>
      </c>
      <c r="D2809" s="252" t="s">
        <v>1318</v>
      </c>
      <c r="E2809" s="42" t="s">
        <v>2349</v>
      </c>
      <c r="F2809" s="42" t="s">
        <v>2348</v>
      </c>
      <c r="G2809" s="42"/>
      <c r="H2809" s="307">
        <v>27088272.987181883</v>
      </c>
      <c r="I2809" s="315">
        <v>27090595.802315004</v>
      </c>
      <c r="J2809" s="105">
        <v>0</v>
      </c>
      <c r="K2809" s="42">
        <v>0</v>
      </c>
      <c r="L2809" s="50" t="s">
        <v>4489</v>
      </c>
      <c r="M2809" s="50" t="s">
        <v>5535</v>
      </c>
      <c r="N2809" s="50" t="s">
        <v>5532</v>
      </c>
      <c r="O2809" s="137" t="s">
        <v>2391</v>
      </c>
      <c r="P2809" s="42" t="s">
        <v>64</v>
      </c>
      <c r="Q2809" s="42" t="s">
        <v>65</v>
      </c>
      <c r="R2809" s="42">
        <v>2</v>
      </c>
      <c r="S2809" s="137" t="s">
        <v>2254</v>
      </c>
      <c r="T2809" s="62">
        <v>16867538196.9</v>
      </c>
      <c r="U2809" s="62">
        <v>14487907740.719999</v>
      </c>
      <c r="Z2809" s="42" t="s">
        <v>68</v>
      </c>
      <c r="AJ2809" s="42"/>
      <c r="AW2809" s="42" t="s">
        <v>2412</v>
      </c>
      <c r="AX2809" s="42"/>
      <c r="AY2809" s="42"/>
      <c r="AZ2809" s="42"/>
      <c r="BA2809" s="42"/>
      <c r="BB2809" s="42"/>
      <c r="BN2809" s="128" t="s">
        <v>4578</v>
      </c>
      <c r="BO2809" s="58" t="str">
        <f t="shared" si="43"/>
        <v>境内资产</v>
      </c>
      <c r="BP2809" s="58" t="str">
        <f>IF(M2809="",VLOOKUP(D2809,Sheet4!$A$1:$B$92,2,0),VLOOKUP(Q2809,Sheet4!$A$1:$B$92,2,0))</f>
        <v>保险资产管理产品</v>
      </c>
    </row>
    <row r="2810" spans="1:68" s="58" customFormat="1" ht="12.75" customHeight="1">
      <c r="A2810" s="137" t="s">
        <v>2354</v>
      </c>
      <c r="B2810" s="50" t="s">
        <v>2350</v>
      </c>
      <c r="C2810" s="255" t="s">
        <v>71</v>
      </c>
      <c r="D2810" s="255" t="s">
        <v>72</v>
      </c>
      <c r="E2810" s="42" t="s">
        <v>4463</v>
      </c>
      <c r="F2810" s="42" t="s">
        <v>2350</v>
      </c>
      <c r="G2810" s="42"/>
      <c r="H2810" s="307">
        <v>30243268.024593718</v>
      </c>
      <c r="I2810" s="315">
        <v>30212576.358817913</v>
      </c>
      <c r="J2810" s="105">
        <v>436840.94669417763</v>
      </c>
      <c r="K2810" s="42">
        <v>0</v>
      </c>
      <c r="L2810" s="50" t="s">
        <v>4489</v>
      </c>
      <c r="M2810" s="50" t="s">
        <v>5535</v>
      </c>
      <c r="N2810" s="50" t="s">
        <v>5532</v>
      </c>
      <c r="O2810" s="137" t="s">
        <v>2391</v>
      </c>
      <c r="P2810" s="42" t="s">
        <v>64</v>
      </c>
      <c r="Q2810" s="42" t="s">
        <v>65</v>
      </c>
      <c r="R2810" s="42">
        <v>2</v>
      </c>
      <c r="S2810" s="137" t="s">
        <v>2254</v>
      </c>
      <c r="T2810" s="62">
        <v>16867538196.9</v>
      </c>
      <c r="U2810" s="62">
        <v>14487907740.719999</v>
      </c>
      <c r="Z2810" s="42" t="s">
        <v>68</v>
      </c>
      <c r="AJ2810" s="42"/>
      <c r="AW2810" s="42" t="s">
        <v>2412</v>
      </c>
      <c r="AX2810" s="42"/>
      <c r="AY2810" s="108">
        <v>3</v>
      </c>
      <c r="AZ2810" s="103" t="s">
        <v>74</v>
      </c>
      <c r="BA2810" s="67">
        <v>0.6482</v>
      </c>
      <c r="BB2810" s="50" t="s">
        <v>68</v>
      </c>
      <c r="BN2810" s="128" t="s">
        <v>4578</v>
      </c>
      <c r="BO2810" s="58" t="str">
        <f t="shared" si="43"/>
        <v>境内资产</v>
      </c>
      <c r="BP2810" s="58" t="str">
        <f>IF(M2810="",VLOOKUP(D2810,Sheet4!$A$1:$B$92,2,0),VLOOKUP(Q2810,Sheet4!$A$1:$B$92,2,0))</f>
        <v>保险资产管理产品</v>
      </c>
    </row>
    <row r="2811" spans="1:68" s="58" customFormat="1" ht="12.75" customHeight="1">
      <c r="A2811" s="137" t="s">
        <v>2255</v>
      </c>
      <c r="B2811" s="138" t="s">
        <v>2256</v>
      </c>
      <c r="C2811" s="250" t="s">
        <v>222</v>
      </c>
      <c r="D2811" s="256" t="s">
        <v>221</v>
      </c>
      <c r="E2811" s="42" t="s">
        <v>2307</v>
      </c>
      <c r="F2811" s="42" t="s">
        <v>2308</v>
      </c>
      <c r="G2811" s="42"/>
      <c r="H2811" s="307">
        <v>14395.216214382801</v>
      </c>
      <c r="I2811" s="315">
        <v>14395.216214382801</v>
      </c>
      <c r="J2811" s="105">
        <v>6.7187885725005083</v>
      </c>
      <c r="K2811" s="42">
        <v>0</v>
      </c>
      <c r="L2811" s="50" t="s">
        <v>4487</v>
      </c>
      <c r="M2811" s="50" t="s">
        <v>5535</v>
      </c>
      <c r="N2811" s="50" t="s">
        <v>2390</v>
      </c>
      <c r="O2811" s="137" t="s">
        <v>2391</v>
      </c>
      <c r="P2811" s="42" t="s">
        <v>64</v>
      </c>
      <c r="Q2811" s="42" t="s">
        <v>65</v>
      </c>
      <c r="R2811" s="42">
        <v>1</v>
      </c>
      <c r="S2811" s="137" t="s">
        <v>2254</v>
      </c>
      <c r="T2811" s="62">
        <v>1235109.24</v>
      </c>
      <c r="U2811" s="62">
        <v>1147832.3</v>
      </c>
      <c r="Z2811" s="42" t="s">
        <v>280</v>
      </c>
      <c r="AJ2811" s="42"/>
      <c r="AW2811" s="50" t="s">
        <v>2412</v>
      </c>
      <c r="AX2811" s="108">
        <v>0</v>
      </c>
      <c r="AY2811" s="42"/>
      <c r="AZ2811" s="42"/>
      <c r="BA2811" s="42"/>
      <c r="BB2811" s="42"/>
      <c r="BN2811" s="128" t="s">
        <v>4578</v>
      </c>
      <c r="BO2811" s="58" t="str">
        <f t="shared" si="43"/>
        <v>境内资产</v>
      </c>
      <c r="BP2811" s="58" t="str">
        <f>IF(M2811="",VLOOKUP(D2811,Sheet4!$A$1:$B$92,2,0),VLOOKUP(Q2811,Sheet4!$A$1:$B$92,2,0))</f>
        <v>保险资产管理产品</v>
      </c>
    </row>
    <row r="2812" spans="1:68" s="58" customFormat="1" ht="12.75" customHeight="1">
      <c r="A2812" s="138" t="s">
        <v>2385</v>
      </c>
      <c r="B2812" s="50" t="s">
        <v>2386</v>
      </c>
      <c r="C2812" s="252" t="s">
        <v>821</v>
      </c>
      <c r="D2812" s="274" t="s">
        <v>5615</v>
      </c>
      <c r="E2812" s="42" t="s">
        <v>4471</v>
      </c>
      <c r="F2812" s="42" t="s">
        <v>2385</v>
      </c>
      <c r="G2812" s="42"/>
      <c r="H2812" s="307">
        <v>182340.91340231628</v>
      </c>
      <c r="I2812" s="315">
        <v>182274.59136241858</v>
      </c>
      <c r="J2812" s="105">
        <v>869.15819585558268</v>
      </c>
      <c r="K2812" s="42">
        <v>0</v>
      </c>
      <c r="L2812" s="50" t="s">
        <v>4487</v>
      </c>
      <c r="M2812" s="50" t="s">
        <v>5535</v>
      </c>
      <c r="N2812" s="50" t="s">
        <v>2390</v>
      </c>
      <c r="O2812" s="137" t="s">
        <v>2391</v>
      </c>
      <c r="P2812" s="42" t="s">
        <v>64</v>
      </c>
      <c r="Q2812" s="42" t="s">
        <v>65</v>
      </c>
      <c r="R2812" s="42">
        <v>1</v>
      </c>
      <c r="S2812" s="137" t="s">
        <v>2254</v>
      </c>
      <c r="T2812" s="62">
        <v>1235109.24</v>
      </c>
      <c r="U2812" s="62">
        <v>1147832.3</v>
      </c>
      <c r="Z2812" s="42" t="s">
        <v>68</v>
      </c>
      <c r="AJ2812" s="42"/>
      <c r="AW2812" s="50" t="s">
        <v>2412</v>
      </c>
      <c r="AX2812" s="146">
        <v>0.12970000000000001</v>
      </c>
      <c r="AY2812" s="42"/>
      <c r="AZ2812" s="42"/>
      <c r="BA2812" s="42"/>
      <c r="BB2812" s="42"/>
      <c r="BN2812" s="128" t="s">
        <v>4578</v>
      </c>
      <c r="BO2812" s="58" t="str">
        <f t="shared" si="43"/>
        <v>境内资产</v>
      </c>
      <c r="BP2812" s="58" t="str">
        <f>IF(M2812="",VLOOKUP(D2812,Sheet4!$A$1:$B$92,2,0),VLOOKUP(Q2812,Sheet4!$A$1:$B$92,2,0))</f>
        <v>保险资产管理产品</v>
      </c>
    </row>
    <row r="2813" spans="1:68" s="58" customFormat="1" ht="12.75" customHeight="1">
      <c r="A2813" s="137" t="s">
        <v>2301</v>
      </c>
      <c r="B2813" s="50" t="s">
        <v>2262</v>
      </c>
      <c r="C2813" s="252" t="s">
        <v>821</v>
      </c>
      <c r="D2813" s="274" t="s">
        <v>5615</v>
      </c>
      <c r="E2813" s="42" t="s">
        <v>2375</v>
      </c>
      <c r="F2813" s="42" t="s">
        <v>2301</v>
      </c>
      <c r="G2813" s="42"/>
      <c r="H2813" s="307">
        <v>674661.37958857021</v>
      </c>
      <c r="I2813" s="315">
        <v>674660.70200973598</v>
      </c>
      <c r="J2813" s="105">
        <v>2923.5325658694087</v>
      </c>
      <c r="K2813" s="42">
        <v>0</v>
      </c>
      <c r="L2813" s="50" t="s">
        <v>4487</v>
      </c>
      <c r="M2813" s="50" t="s">
        <v>5535</v>
      </c>
      <c r="N2813" s="50" t="s">
        <v>2390</v>
      </c>
      <c r="O2813" s="137" t="s">
        <v>2391</v>
      </c>
      <c r="P2813" s="42" t="s">
        <v>64</v>
      </c>
      <c r="Q2813" s="42" t="s">
        <v>65</v>
      </c>
      <c r="R2813" s="42">
        <v>1</v>
      </c>
      <c r="S2813" s="137" t="s">
        <v>2254</v>
      </c>
      <c r="T2813" s="62">
        <v>1235109.24</v>
      </c>
      <c r="U2813" s="62">
        <v>1147832.3</v>
      </c>
      <c r="Z2813" s="42" t="s">
        <v>68</v>
      </c>
      <c r="AJ2813" s="42"/>
      <c r="AW2813" s="50" t="s">
        <v>2412</v>
      </c>
      <c r="AX2813" s="146">
        <v>0.13489999999999999</v>
      </c>
      <c r="AY2813" s="42"/>
      <c r="AZ2813" s="42"/>
      <c r="BA2813" s="42"/>
      <c r="BB2813" s="42"/>
      <c r="BN2813" s="128" t="s">
        <v>4578</v>
      </c>
      <c r="BO2813" s="58" t="str">
        <f t="shared" si="43"/>
        <v>境内资产</v>
      </c>
      <c r="BP2813" s="58" t="str">
        <f>IF(M2813="",VLOOKUP(D2813,Sheet4!$A$1:$B$92,2,0),VLOOKUP(Q2813,Sheet4!$A$1:$B$92,2,0))</f>
        <v>保险资产管理产品</v>
      </c>
    </row>
    <row r="2814" spans="1:68" s="58" customFormat="1" ht="12.75" customHeight="1">
      <c r="A2814" s="137" t="s">
        <v>224</v>
      </c>
      <c r="B2814" s="137" t="s">
        <v>224</v>
      </c>
      <c r="C2814" s="250" t="s">
        <v>222</v>
      </c>
      <c r="D2814" s="250" t="s">
        <v>224</v>
      </c>
      <c r="E2814" s="42">
        <v>0</v>
      </c>
      <c r="F2814" s="50" t="s">
        <v>5354</v>
      </c>
      <c r="G2814" s="42"/>
      <c r="H2814" s="307">
        <v>477.01013845606309</v>
      </c>
      <c r="I2814" s="315">
        <v>477.01013845606309</v>
      </c>
      <c r="J2814" s="105">
        <v>0</v>
      </c>
      <c r="K2814" s="42">
        <v>0</v>
      </c>
      <c r="L2814" s="50" t="s">
        <v>4487</v>
      </c>
      <c r="M2814" s="50" t="s">
        <v>5535</v>
      </c>
      <c r="N2814" s="50" t="s">
        <v>2390</v>
      </c>
      <c r="O2814" s="137" t="s">
        <v>2391</v>
      </c>
      <c r="P2814" s="42" t="s">
        <v>64</v>
      </c>
      <c r="Q2814" s="42" t="s">
        <v>65</v>
      </c>
      <c r="R2814" s="42">
        <v>1</v>
      </c>
      <c r="S2814" s="137" t="s">
        <v>2254</v>
      </c>
      <c r="T2814" s="62">
        <v>1235109.24</v>
      </c>
      <c r="U2814" s="62">
        <v>1147832.3</v>
      </c>
      <c r="Z2814" s="42"/>
      <c r="AJ2814" s="42"/>
      <c r="AW2814" s="42" t="s">
        <v>2412</v>
      </c>
      <c r="AX2814" s="42"/>
      <c r="AY2814" s="42"/>
      <c r="AZ2814" s="42"/>
      <c r="BA2814" s="42"/>
      <c r="BB2814" s="42"/>
      <c r="BN2814" s="128" t="s">
        <v>4578</v>
      </c>
      <c r="BO2814" s="58" t="str">
        <f t="shared" si="43"/>
        <v>境内资产</v>
      </c>
      <c r="BP2814" s="58" t="str">
        <f>IF(M2814="",VLOOKUP(D2814,Sheet4!$A$1:$B$92,2,0),VLOOKUP(Q2814,Sheet4!$A$1:$B$92,2,0))</f>
        <v>保险资产管理产品</v>
      </c>
    </row>
    <row r="2815" spans="1:68" s="58" customFormat="1" ht="12.75" customHeight="1">
      <c r="A2815" s="138" t="s">
        <v>5387</v>
      </c>
      <c r="B2815" s="138" t="s">
        <v>5387</v>
      </c>
      <c r="C2815" s="250" t="s">
        <v>222</v>
      </c>
      <c r="D2815" s="250" t="s">
        <v>224</v>
      </c>
      <c r="E2815" s="42">
        <v>0</v>
      </c>
      <c r="F2815" s="59" t="s">
        <v>5354</v>
      </c>
      <c r="G2815" s="42"/>
      <c r="H2815" s="307">
        <v>61.745665887234203</v>
      </c>
      <c r="I2815" s="315">
        <v>61.745665887234203</v>
      </c>
      <c r="J2815" s="105">
        <v>0</v>
      </c>
      <c r="K2815" s="42">
        <v>0</v>
      </c>
      <c r="L2815" s="50" t="s">
        <v>4487</v>
      </c>
      <c r="M2815" s="50" t="s">
        <v>5535</v>
      </c>
      <c r="N2815" s="50" t="s">
        <v>2390</v>
      </c>
      <c r="O2815" s="137" t="s">
        <v>2391</v>
      </c>
      <c r="P2815" s="42" t="s">
        <v>64</v>
      </c>
      <c r="Q2815" s="42" t="s">
        <v>65</v>
      </c>
      <c r="R2815" s="42">
        <v>1</v>
      </c>
      <c r="S2815" s="137" t="s">
        <v>2254</v>
      </c>
      <c r="T2815" s="62">
        <v>1235109.24</v>
      </c>
      <c r="U2815" s="62">
        <v>1147832.3</v>
      </c>
      <c r="Z2815" s="42"/>
      <c r="AJ2815" s="42"/>
      <c r="AW2815" s="42" t="s">
        <v>2412</v>
      </c>
      <c r="AX2815" s="42"/>
      <c r="AY2815" s="42"/>
      <c r="AZ2815" s="42"/>
      <c r="BA2815" s="42"/>
      <c r="BB2815" s="42"/>
      <c r="BN2815" s="128" t="s">
        <v>4578</v>
      </c>
      <c r="BO2815" s="58" t="str">
        <f t="shared" si="43"/>
        <v>境内资产</v>
      </c>
      <c r="BP2815" s="58" t="str">
        <f>IF(M2815="",VLOOKUP(D2815,Sheet4!$A$1:$B$92,2,0),VLOOKUP(Q2815,Sheet4!$A$1:$B$92,2,0))</f>
        <v>保险资产管理产品</v>
      </c>
    </row>
    <row r="2816" spans="1:68" s="58" customFormat="1" ht="12.75" customHeight="1">
      <c r="A2816" s="138" t="s">
        <v>2263</v>
      </c>
      <c r="B2816" s="50" t="s">
        <v>2310</v>
      </c>
      <c r="C2816" s="252" t="s">
        <v>5552</v>
      </c>
      <c r="D2816" s="257" t="s">
        <v>672</v>
      </c>
      <c r="E2816" s="42" t="s">
        <v>4437</v>
      </c>
      <c r="F2816" s="42" t="s">
        <v>2310</v>
      </c>
      <c r="G2816" s="42"/>
      <c r="H2816" s="307">
        <v>3325.5985466988895</v>
      </c>
      <c r="I2816" s="315">
        <v>2178.6548185592255</v>
      </c>
      <c r="J2816" s="105">
        <v>0</v>
      </c>
      <c r="K2816" s="42">
        <v>0</v>
      </c>
      <c r="L2816" s="50" t="s">
        <v>4487</v>
      </c>
      <c r="M2816" s="50" t="s">
        <v>5535</v>
      </c>
      <c r="N2816" s="50" t="s">
        <v>2390</v>
      </c>
      <c r="O2816" s="137" t="s">
        <v>2391</v>
      </c>
      <c r="P2816" s="42" t="s">
        <v>64</v>
      </c>
      <c r="Q2816" s="42" t="s">
        <v>65</v>
      </c>
      <c r="R2816" s="42">
        <v>1</v>
      </c>
      <c r="S2816" s="137" t="s">
        <v>2254</v>
      </c>
      <c r="T2816" s="62">
        <v>1235109.24</v>
      </c>
      <c r="U2816" s="62">
        <v>1147832.3</v>
      </c>
      <c r="Z2816" s="42" t="s">
        <v>68</v>
      </c>
      <c r="AJ2816" s="42"/>
      <c r="AW2816" s="42" t="s">
        <v>2412</v>
      </c>
      <c r="AX2816" s="42"/>
      <c r="AY2816" s="42"/>
      <c r="AZ2816" s="42"/>
      <c r="BA2816" s="42"/>
      <c r="BB2816" s="42"/>
      <c r="BN2816" s="128" t="s">
        <v>4578</v>
      </c>
      <c r="BO2816" s="58" t="str">
        <f t="shared" si="43"/>
        <v>境内资产</v>
      </c>
      <c r="BP2816" s="58" t="str">
        <f>IF(M2816="",VLOOKUP(D2816,Sheet4!$A$1:$B$92,2,0),VLOOKUP(Q2816,Sheet4!$A$1:$B$92,2,0))</f>
        <v>保险资产管理产品</v>
      </c>
    </row>
    <row r="2817" spans="1:68" s="58" customFormat="1" ht="12.75" customHeight="1">
      <c r="A2817" s="137" t="s">
        <v>2264</v>
      </c>
      <c r="B2817" s="50" t="s">
        <v>2311</v>
      </c>
      <c r="C2817" s="252" t="s">
        <v>5552</v>
      </c>
      <c r="D2817" s="257" t="s">
        <v>672</v>
      </c>
      <c r="E2817" s="42" t="s">
        <v>4438</v>
      </c>
      <c r="F2817" s="42" t="s">
        <v>2311</v>
      </c>
      <c r="G2817" s="42"/>
      <c r="H2817" s="307">
        <v>4213.8419830443745</v>
      </c>
      <c r="I2817" s="315">
        <v>3613.6030472609596</v>
      </c>
      <c r="J2817" s="105">
        <v>0</v>
      </c>
      <c r="K2817" s="42">
        <v>0</v>
      </c>
      <c r="L2817" s="50" t="s">
        <v>4487</v>
      </c>
      <c r="M2817" s="50" t="s">
        <v>5535</v>
      </c>
      <c r="N2817" s="50" t="s">
        <v>2390</v>
      </c>
      <c r="O2817" s="137" t="s">
        <v>2391</v>
      </c>
      <c r="P2817" s="42" t="s">
        <v>64</v>
      </c>
      <c r="Q2817" s="42" t="s">
        <v>65</v>
      </c>
      <c r="R2817" s="42">
        <v>1</v>
      </c>
      <c r="S2817" s="137" t="s">
        <v>2254</v>
      </c>
      <c r="T2817" s="62">
        <v>1235109.24</v>
      </c>
      <c r="U2817" s="62">
        <v>1147832.3</v>
      </c>
      <c r="Z2817" s="42" t="s">
        <v>68</v>
      </c>
      <c r="AJ2817" s="42"/>
      <c r="AW2817" s="42" t="s">
        <v>2412</v>
      </c>
      <c r="AX2817" s="42"/>
      <c r="AY2817" s="42"/>
      <c r="AZ2817" s="42"/>
      <c r="BA2817" s="42"/>
      <c r="BB2817" s="42"/>
      <c r="BN2817" s="128" t="s">
        <v>4578</v>
      </c>
      <c r="BO2817" s="58" t="str">
        <f t="shared" si="43"/>
        <v>境内资产</v>
      </c>
      <c r="BP2817" s="58" t="str">
        <f>IF(M2817="",VLOOKUP(D2817,Sheet4!$A$1:$B$92,2,0),VLOOKUP(Q2817,Sheet4!$A$1:$B$92,2,0))</f>
        <v>保险资产管理产品</v>
      </c>
    </row>
    <row r="2818" spans="1:68" s="58" customFormat="1" ht="12.75" customHeight="1">
      <c r="A2818" s="137" t="s">
        <v>2265</v>
      </c>
      <c r="B2818" s="50" t="s">
        <v>2312</v>
      </c>
      <c r="C2818" s="252" t="s">
        <v>5552</v>
      </c>
      <c r="D2818" s="257" t="s">
        <v>672</v>
      </c>
      <c r="E2818" s="42" t="s">
        <v>4439</v>
      </c>
      <c r="F2818" s="42" t="s">
        <v>2312</v>
      </c>
      <c r="G2818" s="42"/>
      <c r="H2818" s="307">
        <v>8989.9996387027495</v>
      </c>
      <c r="I2818" s="315">
        <v>6034.1385576757602</v>
      </c>
      <c r="J2818" s="105">
        <v>0</v>
      </c>
      <c r="K2818" s="42">
        <v>0</v>
      </c>
      <c r="L2818" s="50" t="s">
        <v>4487</v>
      </c>
      <c r="M2818" s="50" t="s">
        <v>5535</v>
      </c>
      <c r="N2818" s="50" t="s">
        <v>2390</v>
      </c>
      <c r="O2818" s="137" t="s">
        <v>2391</v>
      </c>
      <c r="P2818" s="42" t="s">
        <v>64</v>
      </c>
      <c r="Q2818" s="42" t="s">
        <v>65</v>
      </c>
      <c r="R2818" s="42">
        <v>1</v>
      </c>
      <c r="S2818" s="137" t="s">
        <v>2254</v>
      </c>
      <c r="T2818" s="62">
        <v>1235109.24</v>
      </c>
      <c r="U2818" s="62">
        <v>1147832.3</v>
      </c>
      <c r="Z2818" s="42" t="s">
        <v>68</v>
      </c>
      <c r="AJ2818" s="42"/>
      <c r="AW2818" s="42" t="s">
        <v>2412</v>
      </c>
      <c r="AX2818" s="42"/>
      <c r="AY2818" s="42"/>
      <c r="AZ2818" s="42"/>
      <c r="BA2818" s="42"/>
      <c r="BB2818" s="42"/>
      <c r="BN2818" s="128" t="s">
        <v>4578</v>
      </c>
      <c r="BO2818" s="58" t="str">
        <f t="shared" si="43"/>
        <v>境内资产</v>
      </c>
      <c r="BP2818" s="58" t="str">
        <f>IF(M2818="",VLOOKUP(D2818,Sheet4!$A$1:$B$92,2,0),VLOOKUP(Q2818,Sheet4!$A$1:$B$92,2,0))</f>
        <v>保险资产管理产品</v>
      </c>
    </row>
    <row r="2819" spans="1:68" s="58" customFormat="1" ht="12.75" customHeight="1">
      <c r="A2819" s="137" t="s">
        <v>2117</v>
      </c>
      <c r="B2819" s="50" t="s">
        <v>2199</v>
      </c>
      <c r="C2819" s="252" t="s">
        <v>5552</v>
      </c>
      <c r="D2819" s="257" t="s">
        <v>672</v>
      </c>
      <c r="E2819" s="42" t="s">
        <v>3807</v>
      </c>
      <c r="F2819" s="42" t="s">
        <v>2199</v>
      </c>
      <c r="G2819" s="42"/>
      <c r="H2819" s="307">
        <v>4407.5729674750974</v>
      </c>
      <c r="I2819" s="315">
        <v>3665.8071231294034</v>
      </c>
      <c r="J2819" s="105">
        <v>0</v>
      </c>
      <c r="K2819" s="42">
        <v>0</v>
      </c>
      <c r="L2819" s="50" t="s">
        <v>4487</v>
      </c>
      <c r="M2819" s="50" t="s">
        <v>5535</v>
      </c>
      <c r="N2819" s="50" t="s">
        <v>2390</v>
      </c>
      <c r="O2819" s="137" t="s">
        <v>2391</v>
      </c>
      <c r="P2819" s="42" t="s">
        <v>64</v>
      </c>
      <c r="Q2819" s="42" t="s">
        <v>65</v>
      </c>
      <c r="R2819" s="42">
        <v>1</v>
      </c>
      <c r="S2819" s="137" t="s">
        <v>2254</v>
      </c>
      <c r="T2819" s="62">
        <v>1235109.24</v>
      </c>
      <c r="U2819" s="62">
        <v>1147832.3</v>
      </c>
      <c r="Z2819" s="42" t="s">
        <v>280</v>
      </c>
      <c r="AJ2819" s="42"/>
      <c r="AW2819" s="42" t="s">
        <v>2412</v>
      </c>
      <c r="AX2819" s="42"/>
      <c r="AY2819" s="42"/>
      <c r="AZ2819" s="42"/>
      <c r="BA2819" s="42"/>
      <c r="BB2819" s="42"/>
      <c r="BN2819" s="128" t="s">
        <v>4578</v>
      </c>
      <c r="BO2819" s="58" t="str">
        <f t="shared" ref="BO2819:BO2882" si="44">IF(LEFT(D2819,2)="境外","境外资产","境内资产")</f>
        <v>境内资产</v>
      </c>
      <c r="BP2819" s="58" t="str">
        <f>IF(M2819="",VLOOKUP(D2819,Sheet4!$A$1:$B$92,2,0),VLOOKUP(Q2819,Sheet4!$A$1:$B$92,2,0))</f>
        <v>保险资产管理产品</v>
      </c>
    </row>
    <row r="2820" spans="1:68" s="58" customFormat="1" ht="12.75" customHeight="1">
      <c r="A2820" s="137" t="s">
        <v>2266</v>
      </c>
      <c r="B2820" s="50" t="s">
        <v>2313</v>
      </c>
      <c r="C2820" s="252" t="s">
        <v>5552</v>
      </c>
      <c r="D2820" s="257" t="s">
        <v>672</v>
      </c>
      <c r="E2820" s="42" t="s">
        <v>2914</v>
      </c>
      <c r="F2820" s="42" t="s">
        <v>2313</v>
      </c>
      <c r="G2820" s="42"/>
      <c r="H2820" s="307">
        <v>6019.751239649212</v>
      </c>
      <c r="I2820" s="315">
        <v>3966.2674591246255</v>
      </c>
      <c r="J2820" s="105">
        <v>0</v>
      </c>
      <c r="K2820" s="42">
        <v>0</v>
      </c>
      <c r="L2820" s="50" t="s">
        <v>4487</v>
      </c>
      <c r="M2820" s="50" t="s">
        <v>5535</v>
      </c>
      <c r="N2820" s="50" t="s">
        <v>2390</v>
      </c>
      <c r="O2820" s="137" t="s">
        <v>2391</v>
      </c>
      <c r="P2820" s="42" t="s">
        <v>64</v>
      </c>
      <c r="Q2820" s="42" t="s">
        <v>65</v>
      </c>
      <c r="R2820" s="42">
        <v>1</v>
      </c>
      <c r="S2820" s="137" t="s">
        <v>2254</v>
      </c>
      <c r="T2820" s="62">
        <v>1235109.24</v>
      </c>
      <c r="U2820" s="62">
        <v>1147832.3</v>
      </c>
      <c r="Z2820" s="42" t="s">
        <v>68</v>
      </c>
      <c r="AJ2820" s="42"/>
      <c r="AW2820" s="42" t="s">
        <v>2412</v>
      </c>
      <c r="AX2820" s="42"/>
      <c r="AY2820" s="42"/>
      <c r="AZ2820" s="42"/>
      <c r="BA2820" s="42"/>
      <c r="BB2820" s="42"/>
      <c r="BN2820" s="128" t="s">
        <v>4578</v>
      </c>
      <c r="BO2820" s="58" t="str">
        <f t="shared" si="44"/>
        <v>境内资产</v>
      </c>
      <c r="BP2820" s="58" t="str">
        <f>IF(M2820="",VLOOKUP(D2820,Sheet4!$A$1:$B$92,2,0),VLOOKUP(Q2820,Sheet4!$A$1:$B$92,2,0))</f>
        <v>保险资产管理产品</v>
      </c>
    </row>
    <row r="2821" spans="1:68" s="58" customFormat="1" ht="12.75" customHeight="1">
      <c r="A2821" s="137" t="s">
        <v>2267</v>
      </c>
      <c r="B2821" s="50" t="s">
        <v>2314</v>
      </c>
      <c r="C2821" s="252" t="s">
        <v>5552</v>
      </c>
      <c r="D2821" s="257" t="s">
        <v>672</v>
      </c>
      <c r="E2821" s="42" t="s">
        <v>3013</v>
      </c>
      <c r="F2821" s="42" t="s">
        <v>2314</v>
      </c>
      <c r="G2821" s="42"/>
      <c r="H2821" s="307">
        <v>12148.562403013482</v>
      </c>
      <c r="I2821" s="315">
        <v>7592.2803189721944</v>
      </c>
      <c r="J2821" s="105">
        <v>0</v>
      </c>
      <c r="K2821" s="42">
        <v>0</v>
      </c>
      <c r="L2821" s="50" t="s">
        <v>4487</v>
      </c>
      <c r="M2821" s="50" t="s">
        <v>5535</v>
      </c>
      <c r="N2821" s="50" t="s">
        <v>2390</v>
      </c>
      <c r="O2821" s="137" t="s">
        <v>2391</v>
      </c>
      <c r="P2821" s="42" t="s">
        <v>64</v>
      </c>
      <c r="Q2821" s="42" t="s">
        <v>65</v>
      </c>
      <c r="R2821" s="42">
        <v>1</v>
      </c>
      <c r="S2821" s="137" t="s">
        <v>2254</v>
      </c>
      <c r="T2821" s="62">
        <v>1235109.24</v>
      </c>
      <c r="U2821" s="62">
        <v>1147832.3</v>
      </c>
      <c r="Z2821" s="42" t="s">
        <v>68</v>
      </c>
      <c r="AJ2821" s="42"/>
      <c r="AW2821" s="42" t="s">
        <v>2412</v>
      </c>
      <c r="AX2821" s="42"/>
      <c r="AY2821" s="42"/>
      <c r="AZ2821" s="42"/>
      <c r="BA2821" s="42"/>
      <c r="BB2821" s="42"/>
      <c r="BN2821" s="128" t="s">
        <v>4578</v>
      </c>
      <c r="BO2821" s="58" t="str">
        <f t="shared" si="44"/>
        <v>境内资产</v>
      </c>
      <c r="BP2821" s="58" t="str">
        <f>IF(M2821="",VLOOKUP(D2821,Sheet4!$A$1:$B$92,2,0),VLOOKUP(Q2821,Sheet4!$A$1:$B$92,2,0))</f>
        <v>保险资产管理产品</v>
      </c>
    </row>
    <row r="2822" spans="1:68" s="58" customFormat="1" ht="12.75" customHeight="1">
      <c r="A2822" s="137" t="s">
        <v>2108</v>
      </c>
      <c r="B2822" s="50" t="s">
        <v>2315</v>
      </c>
      <c r="C2822" s="252" t="s">
        <v>5552</v>
      </c>
      <c r="D2822" s="257" t="s">
        <v>672</v>
      </c>
      <c r="E2822" s="42" t="s">
        <v>4359</v>
      </c>
      <c r="F2822" s="42" t="s">
        <v>2315</v>
      </c>
      <c r="G2822" s="42"/>
      <c r="H2822" s="307">
        <v>4618.9724034985866</v>
      </c>
      <c r="I2822" s="315">
        <v>4302.6966372089582</v>
      </c>
      <c r="J2822" s="105">
        <v>0</v>
      </c>
      <c r="K2822" s="42">
        <v>0</v>
      </c>
      <c r="L2822" s="50" t="s">
        <v>4487</v>
      </c>
      <c r="M2822" s="50" t="s">
        <v>5535</v>
      </c>
      <c r="N2822" s="50" t="s">
        <v>2390</v>
      </c>
      <c r="O2822" s="137" t="s">
        <v>2391</v>
      </c>
      <c r="P2822" s="42" t="s">
        <v>64</v>
      </c>
      <c r="Q2822" s="42" t="s">
        <v>65</v>
      </c>
      <c r="R2822" s="42">
        <v>1</v>
      </c>
      <c r="S2822" s="137" t="s">
        <v>2254</v>
      </c>
      <c r="T2822" s="62">
        <v>1235109.24</v>
      </c>
      <c r="U2822" s="62">
        <v>1147832.3</v>
      </c>
      <c r="Z2822" s="42" t="s">
        <v>68</v>
      </c>
      <c r="AJ2822" s="42"/>
      <c r="AW2822" s="42" t="s">
        <v>2412</v>
      </c>
      <c r="AX2822" s="42"/>
      <c r="AY2822" s="42"/>
      <c r="AZ2822" s="42"/>
      <c r="BA2822" s="42"/>
      <c r="BB2822" s="42"/>
      <c r="BN2822" s="128" t="s">
        <v>4578</v>
      </c>
      <c r="BO2822" s="58" t="str">
        <f t="shared" si="44"/>
        <v>境内资产</v>
      </c>
      <c r="BP2822" s="58" t="str">
        <f>IF(M2822="",VLOOKUP(D2822,Sheet4!$A$1:$B$92,2,0),VLOOKUP(Q2822,Sheet4!$A$1:$B$92,2,0))</f>
        <v>保险资产管理产品</v>
      </c>
    </row>
    <row r="2823" spans="1:68" s="58" customFormat="1" ht="12.75" customHeight="1">
      <c r="A2823" s="137" t="s">
        <v>1967</v>
      </c>
      <c r="B2823" s="50" t="s">
        <v>1968</v>
      </c>
      <c r="C2823" s="252" t="s">
        <v>5552</v>
      </c>
      <c r="D2823" s="257" t="s">
        <v>672</v>
      </c>
      <c r="E2823" s="42" t="s">
        <v>3077</v>
      </c>
      <c r="F2823" s="42" t="s">
        <v>1968</v>
      </c>
      <c r="G2823" s="42"/>
      <c r="H2823" s="307">
        <v>9014.5293600577497</v>
      </c>
      <c r="I2823" s="315">
        <v>9204.1083507198455</v>
      </c>
      <c r="J2823" s="105">
        <v>0</v>
      </c>
      <c r="K2823" s="42">
        <v>0</v>
      </c>
      <c r="L2823" s="50" t="s">
        <v>4487</v>
      </c>
      <c r="M2823" s="50" t="s">
        <v>5535</v>
      </c>
      <c r="N2823" s="50" t="s">
        <v>2390</v>
      </c>
      <c r="O2823" s="137" t="s">
        <v>2391</v>
      </c>
      <c r="P2823" s="42" t="s">
        <v>64</v>
      </c>
      <c r="Q2823" s="42" t="s">
        <v>65</v>
      </c>
      <c r="R2823" s="42">
        <v>1</v>
      </c>
      <c r="S2823" s="137" t="s">
        <v>2254</v>
      </c>
      <c r="T2823" s="62">
        <v>1235109.24</v>
      </c>
      <c r="U2823" s="62">
        <v>1147832.3</v>
      </c>
      <c r="Z2823" s="42" t="s">
        <v>280</v>
      </c>
      <c r="AJ2823" s="42"/>
      <c r="AW2823" s="42" t="s">
        <v>2412</v>
      </c>
      <c r="AX2823" s="42"/>
      <c r="AY2823" s="42"/>
      <c r="AZ2823" s="42"/>
      <c r="BA2823" s="42"/>
      <c r="BB2823" s="42"/>
      <c r="BN2823" s="128" t="s">
        <v>4578</v>
      </c>
      <c r="BO2823" s="58" t="str">
        <f t="shared" si="44"/>
        <v>境内资产</v>
      </c>
      <c r="BP2823" s="58" t="str">
        <f>IF(M2823="",VLOOKUP(D2823,Sheet4!$A$1:$B$92,2,0),VLOOKUP(Q2823,Sheet4!$A$1:$B$92,2,0))</f>
        <v>保险资产管理产品</v>
      </c>
    </row>
    <row r="2824" spans="1:68" s="58" customFormat="1" ht="12.75" customHeight="1">
      <c r="A2824" s="137" t="s">
        <v>2268</v>
      </c>
      <c r="B2824" s="50" t="s">
        <v>2316</v>
      </c>
      <c r="C2824" s="252" t="s">
        <v>5552</v>
      </c>
      <c r="D2824" s="257" t="s">
        <v>672</v>
      </c>
      <c r="E2824" s="42" t="s">
        <v>4440</v>
      </c>
      <c r="F2824" s="42" t="s">
        <v>2316</v>
      </c>
      <c r="G2824" s="42"/>
      <c r="H2824" s="307">
        <v>7945.3066228466887</v>
      </c>
      <c r="I2824" s="315">
        <v>5906.5920004554064</v>
      </c>
      <c r="J2824" s="105">
        <v>0</v>
      </c>
      <c r="K2824" s="42">
        <v>0</v>
      </c>
      <c r="L2824" s="50" t="s">
        <v>4487</v>
      </c>
      <c r="M2824" s="50" t="s">
        <v>5535</v>
      </c>
      <c r="N2824" s="50" t="s">
        <v>2390</v>
      </c>
      <c r="O2824" s="137" t="s">
        <v>2391</v>
      </c>
      <c r="P2824" s="42" t="s">
        <v>64</v>
      </c>
      <c r="Q2824" s="42" t="s">
        <v>65</v>
      </c>
      <c r="R2824" s="42">
        <v>1</v>
      </c>
      <c r="S2824" s="137" t="s">
        <v>2254</v>
      </c>
      <c r="T2824" s="62">
        <v>1235109.24</v>
      </c>
      <c r="U2824" s="62">
        <v>1147832.3</v>
      </c>
      <c r="Z2824" s="42" t="s">
        <v>68</v>
      </c>
      <c r="AJ2824" s="42"/>
      <c r="AW2824" s="42" t="s">
        <v>2412</v>
      </c>
      <c r="AX2824" s="42"/>
      <c r="AY2824" s="42"/>
      <c r="AZ2824" s="42"/>
      <c r="BA2824" s="42"/>
      <c r="BB2824" s="42"/>
      <c r="BN2824" s="128" t="s">
        <v>4578</v>
      </c>
      <c r="BO2824" s="58" t="str">
        <f t="shared" si="44"/>
        <v>境内资产</v>
      </c>
      <c r="BP2824" s="58" t="str">
        <f>IF(M2824="",VLOOKUP(D2824,Sheet4!$A$1:$B$92,2,0),VLOOKUP(Q2824,Sheet4!$A$1:$B$92,2,0))</f>
        <v>保险资产管理产品</v>
      </c>
    </row>
    <row r="2825" spans="1:68" s="58" customFormat="1" ht="12.75" customHeight="1">
      <c r="A2825" s="137" t="s">
        <v>2269</v>
      </c>
      <c r="B2825" s="50" t="s">
        <v>2317</v>
      </c>
      <c r="C2825" s="252" t="s">
        <v>5552</v>
      </c>
      <c r="D2825" s="257" t="s">
        <v>672</v>
      </c>
      <c r="E2825" s="42" t="s">
        <v>4441</v>
      </c>
      <c r="F2825" s="42" t="s">
        <v>2317</v>
      </c>
      <c r="G2825" s="42"/>
      <c r="H2825" s="307">
        <v>5643.1112404663763</v>
      </c>
      <c r="I2825" s="315">
        <v>4708.561235116892</v>
      </c>
      <c r="J2825" s="105">
        <v>0</v>
      </c>
      <c r="K2825" s="42">
        <v>0</v>
      </c>
      <c r="L2825" s="50" t="s">
        <v>4487</v>
      </c>
      <c r="M2825" s="50" t="s">
        <v>5535</v>
      </c>
      <c r="N2825" s="50" t="s">
        <v>2390</v>
      </c>
      <c r="O2825" s="137" t="s">
        <v>2391</v>
      </c>
      <c r="P2825" s="42" t="s">
        <v>64</v>
      </c>
      <c r="Q2825" s="42" t="s">
        <v>65</v>
      </c>
      <c r="R2825" s="42">
        <v>1</v>
      </c>
      <c r="S2825" s="137" t="s">
        <v>2254</v>
      </c>
      <c r="T2825" s="62">
        <v>1235109.24</v>
      </c>
      <c r="U2825" s="62">
        <v>1147832.3</v>
      </c>
      <c r="Z2825" s="42" t="s">
        <v>68</v>
      </c>
      <c r="AJ2825" s="42"/>
      <c r="AW2825" s="42" t="s">
        <v>2412</v>
      </c>
      <c r="AX2825" s="42"/>
      <c r="AY2825" s="42"/>
      <c r="AZ2825" s="42"/>
      <c r="BA2825" s="42"/>
      <c r="BB2825" s="42"/>
      <c r="BN2825" s="128" t="s">
        <v>4578</v>
      </c>
      <c r="BO2825" s="58" t="str">
        <f t="shared" si="44"/>
        <v>境内资产</v>
      </c>
      <c r="BP2825" s="58" t="str">
        <f>IF(M2825="",VLOOKUP(D2825,Sheet4!$A$1:$B$92,2,0),VLOOKUP(Q2825,Sheet4!$A$1:$B$92,2,0))</f>
        <v>保险资产管理产品</v>
      </c>
    </row>
    <row r="2826" spans="1:68" s="58" customFormat="1" ht="12.75" customHeight="1">
      <c r="A2826" s="138" t="s">
        <v>2270</v>
      </c>
      <c r="B2826" s="50" t="s">
        <v>2318</v>
      </c>
      <c r="C2826" s="252" t="s">
        <v>5552</v>
      </c>
      <c r="D2826" s="257" t="s">
        <v>672</v>
      </c>
      <c r="E2826" s="42" t="s">
        <v>4442</v>
      </c>
      <c r="F2826" s="42" t="s">
        <v>2318</v>
      </c>
      <c r="G2826" s="42"/>
      <c r="H2826" s="307">
        <v>1321.4842613734513</v>
      </c>
      <c r="I2826" s="315">
        <v>1464.5561444949881</v>
      </c>
      <c r="J2826" s="105">
        <v>0</v>
      </c>
      <c r="K2826" s="42">
        <v>0</v>
      </c>
      <c r="L2826" s="50" t="s">
        <v>4487</v>
      </c>
      <c r="M2826" s="50" t="s">
        <v>5535</v>
      </c>
      <c r="N2826" s="50" t="s">
        <v>2390</v>
      </c>
      <c r="O2826" s="137" t="s">
        <v>2391</v>
      </c>
      <c r="P2826" s="42" t="s">
        <v>64</v>
      </c>
      <c r="Q2826" s="42" t="s">
        <v>65</v>
      </c>
      <c r="R2826" s="42">
        <v>1</v>
      </c>
      <c r="S2826" s="137" t="s">
        <v>2254</v>
      </c>
      <c r="T2826" s="62">
        <v>1235109.24</v>
      </c>
      <c r="U2826" s="62">
        <v>1147832.3</v>
      </c>
      <c r="Z2826" s="42" t="s">
        <v>68</v>
      </c>
      <c r="AJ2826" s="42"/>
      <c r="AW2826" s="42" t="s">
        <v>2412</v>
      </c>
      <c r="AX2826" s="42"/>
      <c r="AY2826" s="42"/>
      <c r="AZ2826" s="42"/>
      <c r="BA2826" s="42"/>
      <c r="BB2826" s="42"/>
      <c r="BN2826" s="128" t="s">
        <v>4578</v>
      </c>
      <c r="BO2826" s="58" t="str">
        <f t="shared" si="44"/>
        <v>境内资产</v>
      </c>
      <c r="BP2826" s="58" t="str">
        <f>IF(M2826="",VLOOKUP(D2826,Sheet4!$A$1:$B$92,2,0),VLOOKUP(Q2826,Sheet4!$A$1:$B$92,2,0))</f>
        <v>保险资产管理产品</v>
      </c>
    </row>
    <row r="2827" spans="1:68" s="58" customFormat="1" ht="12.75" customHeight="1">
      <c r="A2827" s="137" t="s">
        <v>2271</v>
      </c>
      <c r="B2827" s="50" t="s">
        <v>2319</v>
      </c>
      <c r="C2827" s="252" t="s">
        <v>5552</v>
      </c>
      <c r="D2827" s="257" t="s">
        <v>672</v>
      </c>
      <c r="E2827" s="42" t="s">
        <v>4443</v>
      </c>
      <c r="F2827" s="42" t="s">
        <v>2319</v>
      </c>
      <c r="G2827" s="42"/>
      <c r="H2827" s="307">
        <v>6889.1968047843156</v>
      </c>
      <c r="I2827" s="315">
        <v>5628.8660389477336</v>
      </c>
      <c r="J2827" s="105">
        <v>0</v>
      </c>
      <c r="K2827" s="42">
        <v>0</v>
      </c>
      <c r="L2827" s="50" t="s">
        <v>4487</v>
      </c>
      <c r="M2827" s="50" t="s">
        <v>5535</v>
      </c>
      <c r="N2827" s="50" t="s">
        <v>2390</v>
      </c>
      <c r="O2827" s="137" t="s">
        <v>2391</v>
      </c>
      <c r="P2827" s="42" t="s">
        <v>64</v>
      </c>
      <c r="Q2827" s="42" t="s">
        <v>65</v>
      </c>
      <c r="R2827" s="42">
        <v>1</v>
      </c>
      <c r="S2827" s="137" t="s">
        <v>2254</v>
      </c>
      <c r="T2827" s="62">
        <v>1235109.24</v>
      </c>
      <c r="U2827" s="62">
        <v>1147832.3</v>
      </c>
      <c r="Z2827" s="42" t="s">
        <v>68</v>
      </c>
      <c r="AJ2827" s="42"/>
      <c r="AW2827" s="42" t="s">
        <v>2412</v>
      </c>
      <c r="AX2827" s="42"/>
      <c r="AY2827" s="42"/>
      <c r="AZ2827" s="42"/>
      <c r="BA2827" s="42"/>
      <c r="BB2827" s="42"/>
      <c r="BN2827" s="128" t="s">
        <v>4578</v>
      </c>
      <c r="BO2827" s="58" t="str">
        <f t="shared" si="44"/>
        <v>境内资产</v>
      </c>
      <c r="BP2827" s="58" t="str">
        <f>IF(M2827="",VLOOKUP(D2827,Sheet4!$A$1:$B$92,2,0),VLOOKUP(Q2827,Sheet4!$A$1:$B$92,2,0))</f>
        <v>保险资产管理产品</v>
      </c>
    </row>
    <row r="2828" spans="1:68" s="58" customFormat="1" ht="12.75" customHeight="1">
      <c r="A2828" s="137" t="s">
        <v>2272</v>
      </c>
      <c r="B2828" s="50" t="s">
        <v>2320</v>
      </c>
      <c r="C2828" s="252" t="s">
        <v>5552</v>
      </c>
      <c r="D2828" s="257" t="s">
        <v>672</v>
      </c>
      <c r="E2828" s="42" t="s">
        <v>4444</v>
      </c>
      <c r="F2828" s="42" t="s">
        <v>2320</v>
      </c>
      <c r="G2828" s="42"/>
      <c r="H2828" s="307">
        <v>8653.972084714278</v>
      </c>
      <c r="I2828" s="315">
        <v>6882.2052342053657</v>
      </c>
      <c r="J2828" s="105">
        <v>0</v>
      </c>
      <c r="K2828" s="42">
        <v>0</v>
      </c>
      <c r="L2828" s="50" t="s">
        <v>4487</v>
      </c>
      <c r="M2828" s="50" t="s">
        <v>5535</v>
      </c>
      <c r="N2828" s="50" t="s">
        <v>2390</v>
      </c>
      <c r="O2828" s="137" t="s">
        <v>2391</v>
      </c>
      <c r="P2828" s="42" t="s">
        <v>64</v>
      </c>
      <c r="Q2828" s="42" t="s">
        <v>65</v>
      </c>
      <c r="R2828" s="42">
        <v>1</v>
      </c>
      <c r="S2828" s="137" t="s">
        <v>2254</v>
      </c>
      <c r="T2828" s="62">
        <v>1235109.24</v>
      </c>
      <c r="U2828" s="62">
        <v>1147832.3</v>
      </c>
      <c r="Z2828" s="42" t="s">
        <v>68</v>
      </c>
      <c r="AJ2828" s="42"/>
      <c r="AW2828" s="42" t="s">
        <v>2412</v>
      </c>
      <c r="AX2828" s="42"/>
      <c r="AY2828" s="42"/>
      <c r="AZ2828" s="42"/>
      <c r="BA2828" s="42"/>
      <c r="BB2828" s="42"/>
      <c r="BN2828" s="128" t="s">
        <v>4578</v>
      </c>
      <c r="BO2828" s="58" t="str">
        <f t="shared" si="44"/>
        <v>境内资产</v>
      </c>
      <c r="BP2828" s="58" t="str">
        <f>IF(M2828="",VLOOKUP(D2828,Sheet4!$A$1:$B$92,2,0),VLOOKUP(Q2828,Sheet4!$A$1:$B$92,2,0))</f>
        <v>保险资产管理产品</v>
      </c>
    </row>
    <row r="2829" spans="1:68" s="58" customFormat="1" ht="12.75" customHeight="1">
      <c r="A2829" s="138" t="s">
        <v>1556</v>
      </c>
      <c r="B2829" s="50" t="s">
        <v>1557</v>
      </c>
      <c r="C2829" s="252" t="s">
        <v>5552</v>
      </c>
      <c r="D2829" s="257" t="s">
        <v>672</v>
      </c>
      <c r="E2829" s="42" t="s">
        <v>1558</v>
      </c>
      <c r="F2829" s="42" t="s">
        <v>1557</v>
      </c>
      <c r="G2829" s="42"/>
      <c r="H2829" s="307">
        <v>7.8501045356138404</v>
      </c>
      <c r="I2829" s="315">
        <v>11.305209567308971</v>
      </c>
      <c r="J2829" s="105">
        <v>0</v>
      </c>
      <c r="K2829" s="42">
        <v>0</v>
      </c>
      <c r="L2829" s="50" t="s">
        <v>4487</v>
      </c>
      <c r="M2829" s="50" t="s">
        <v>5535</v>
      </c>
      <c r="N2829" s="50" t="s">
        <v>2390</v>
      </c>
      <c r="O2829" s="137" t="s">
        <v>2391</v>
      </c>
      <c r="P2829" s="42" t="s">
        <v>64</v>
      </c>
      <c r="Q2829" s="42" t="s">
        <v>65</v>
      </c>
      <c r="R2829" s="42">
        <v>1</v>
      </c>
      <c r="S2829" s="137" t="s">
        <v>2254</v>
      </c>
      <c r="T2829" s="62">
        <v>1235109.24</v>
      </c>
      <c r="U2829" s="62">
        <v>1147832.3</v>
      </c>
      <c r="Z2829" s="42" t="s">
        <v>68</v>
      </c>
      <c r="AJ2829" s="42"/>
      <c r="AW2829" s="42" t="s">
        <v>2412</v>
      </c>
      <c r="AX2829" s="42"/>
      <c r="AY2829" s="42"/>
      <c r="AZ2829" s="42"/>
      <c r="BA2829" s="42"/>
      <c r="BB2829" s="42"/>
      <c r="BN2829" s="128" t="s">
        <v>4578</v>
      </c>
      <c r="BO2829" s="58" t="str">
        <f t="shared" si="44"/>
        <v>境内资产</v>
      </c>
      <c r="BP2829" s="58" t="str">
        <f>IF(M2829="",VLOOKUP(D2829,Sheet4!$A$1:$B$92,2,0),VLOOKUP(Q2829,Sheet4!$A$1:$B$92,2,0))</f>
        <v>保险资产管理产品</v>
      </c>
    </row>
    <row r="2830" spans="1:68" s="58" customFormat="1" ht="12.75" customHeight="1">
      <c r="A2830" s="137" t="s">
        <v>2273</v>
      </c>
      <c r="B2830" s="50" t="s">
        <v>2321</v>
      </c>
      <c r="C2830" s="252" t="s">
        <v>5552</v>
      </c>
      <c r="D2830" s="257" t="s">
        <v>672</v>
      </c>
      <c r="E2830" s="42" t="s">
        <v>4445</v>
      </c>
      <c r="F2830" s="42" t="s">
        <v>2321</v>
      </c>
      <c r="G2830" s="42"/>
      <c r="H2830" s="307">
        <v>11602.750151194246</v>
      </c>
      <c r="I2830" s="315">
        <v>10725.593826449551</v>
      </c>
      <c r="J2830" s="105">
        <v>0</v>
      </c>
      <c r="K2830" s="42">
        <v>0</v>
      </c>
      <c r="L2830" s="50" t="s">
        <v>4487</v>
      </c>
      <c r="M2830" s="50" t="s">
        <v>5535</v>
      </c>
      <c r="N2830" s="50" t="s">
        <v>2390</v>
      </c>
      <c r="O2830" s="137" t="s">
        <v>2391</v>
      </c>
      <c r="P2830" s="42" t="s">
        <v>64</v>
      </c>
      <c r="Q2830" s="42" t="s">
        <v>65</v>
      </c>
      <c r="R2830" s="42">
        <v>1</v>
      </c>
      <c r="S2830" s="137" t="s">
        <v>2254</v>
      </c>
      <c r="T2830" s="62">
        <v>1235109.24</v>
      </c>
      <c r="U2830" s="62">
        <v>1147832.3</v>
      </c>
      <c r="Z2830" s="42" t="s">
        <v>68</v>
      </c>
      <c r="AJ2830" s="42"/>
      <c r="AW2830" s="42" t="s">
        <v>2412</v>
      </c>
      <c r="AX2830" s="42"/>
      <c r="AY2830" s="42"/>
      <c r="AZ2830" s="42"/>
      <c r="BA2830" s="42"/>
      <c r="BB2830" s="42"/>
      <c r="BN2830" s="128" t="s">
        <v>4578</v>
      </c>
      <c r="BO2830" s="58" t="str">
        <f t="shared" si="44"/>
        <v>境内资产</v>
      </c>
      <c r="BP2830" s="58" t="str">
        <f>IF(M2830="",VLOOKUP(D2830,Sheet4!$A$1:$B$92,2,0),VLOOKUP(Q2830,Sheet4!$A$1:$B$92,2,0))</f>
        <v>保险资产管理产品</v>
      </c>
    </row>
    <row r="2831" spans="1:68" s="58" customFormat="1" ht="12.75" customHeight="1">
      <c r="A2831" s="137" t="s">
        <v>2274</v>
      </c>
      <c r="B2831" s="50" t="s">
        <v>2322</v>
      </c>
      <c r="C2831" s="252" t="s">
        <v>5552</v>
      </c>
      <c r="D2831" s="257" t="s">
        <v>672</v>
      </c>
      <c r="E2831" s="42" t="s">
        <v>4446</v>
      </c>
      <c r="F2831" s="42" t="s">
        <v>2322</v>
      </c>
      <c r="G2831" s="42"/>
      <c r="H2831" s="307">
        <v>8592.4306041818709</v>
      </c>
      <c r="I2831" s="315">
        <v>7308.6997189488166</v>
      </c>
      <c r="J2831" s="105">
        <v>0</v>
      </c>
      <c r="K2831" s="42">
        <v>0</v>
      </c>
      <c r="L2831" s="50" t="s">
        <v>4487</v>
      </c>
      <c r="M2831" s="50" t="s">
        <v>5535</v>
      </c>
      <c r="N2831" s="50" t="s">
        <v>2390</v>
      </c>
      <c r="O2831" s="137" t="s">
        <v>2391</v>
      </c>
      <c r="P2831" s="42" t="s">
        <v>64</v>
      </c>
      <c r="Q2831" s="42" t="s">
        <v>65</v>
      </c>
      <c r="R2831" s="42">
        <v>1</v>
      </c>
      <c r="S2831" s="137" t="s">
        <v>2254</v>
      </c>
      <c r="T2831" s="62">
        <v>1235109.24</v>
      </c>
      <c r="U2831" s="62">
        <v>1147832.3</v>
      </c>
      <c r="Z2831" s="42" t="s">
        <v>68</v>
      </c>
      <c r="AJ2831" s="42"/>
      <c r="AW2831" s="42" t="s">
        <v>2412</v>
      </c>
      <c r="AX2831" s="42"/>
      <c r="AY2831" s="42"/>
      <c r="AZ2831" s="42"/>
      <c r="BA2831" s="42"/>
      <c r="BB2831" s="42"/>
      <c r="BN2831" s="128" t="s">
        <v>4578</v>
      </c>
      <c r="BO2831" s="58" t="str">
        <f t="shared" si="44"/>
        <v>境内资产</v>
      </c>
      <c r="BP2831" s="58" t="str">
        <f>IF(M2831="",VLOOKUP(D2831,Sheet4!$A$1:$B$92,2,0),VLOOKUP(Q2831,Sheet4!$A$1:$B$92,2,0))</f>
        <v>保险资产管理产品</v>
      </c>
    </row>
    <row r="2832" spans="1:68" s="58" customFormat="1" ht="12.75" customHeight="1">
      <c r="A2832" s="138" t="s">
        <v>2116</v>
      </c>
      <c r="B2832" s="50" t="s">
        <v>2323</v>
      </c>
      <c r="C2832" s="252" t="s">
        <v>5552</v>
      </c>
      <c r="D2832" s="257" t="s">
        <v>672</v>
      </c>
      <c r="E2832" s="42" t="s">
        <v>4361</v>
      </c>
      <c r="F2832" s="42" t="s">
        <v>2323</v>
      </c>
      <c r="G2832" s="42"/>
      <c r="H2832" s="307">
        <v>5172.7601192314005</v>
      </c>
      <c r="I2832" s="315">
        <v>3552.6316738283967</v>
      </c>
      <c r="J2832" s="105">
        <v>0</v>
      </c>
      <c r="K2832" s="42">
        <v>0</v>
      </c>
      <c r="L2832" s="50" t="s">
        <v>4487</v>
      </c>
      <c r="M2832" s="50" t="s">
        <v>5535</v>
      </c>
      <c r="N2832" s="50" t="s">
        <v>2390</v>
      </c>
      <c r="O2832" s="137" t="s">
        <v>2391</v>
      </c>
      <c r="P2832" s="42" t="s">
        <v>64</v>
      </c>
      <c r="Q2832" s="42" t="s">
        <v>65</v>
      </c>
      <c r="R2832" s="42">
        <v>1</v>
      </c>
      <c r="S2832" s="137" t="s">
        <v>2254</v>
      </c>
      <c r="T2832" s="62">
        <v>1235109.24</v>
      </c>
      <c r="U2832" s="62">
        <v>1147832.3</v>
      </c>
      <c r="Z2832" s="42" t="s">
        <v>68</v>
      </c>
      <c r="AJ2832" s="42"/>
      <c r="AW2832" s="42" t="s">
        <v>2412</v>
      </c>
      <c r="AX2832" s="42"/>
      <c r="AY2832" s="42"/>
      <c r="AZ2832" s="42"/>
      <c r="BA2832" s="42"/>
      <c r="BB2832" s="42"/>
      <c r="BN2832" s="128" t="s">
        <v>4578</v>
      </c>
      <c r="BO2832" s="58" t="str">
        <f t="shared" si="44"/>
        <v>境内资产</v>
      </c>
      <c r="BP2832" s="58" t="str">
        <f>IF(M2832="",VLOOKUP(D2832,Sheet4!$A$1:$B$92,2,0),VLOOKUP(Q2832,Sheet4!$A$1:$B$92,2,0))</f>
        <v>保险资产管理产品</v>
      </c>
    </row>
    <row r="2833" spans="1:68" s="58" customFormat="1" ht="12.75" customHeight="1">
      <c r="A2833" s="138" t="s">
        <v>2275</v>
      </c>
      <c r="B2833" s="50" t="s">
        <v>2324</v>
      </c>
      <c r="C2833" s="252" t="s">
        <v>5552</v>
      </c>
      <c r="D2833" s="257" t="s">
        <v>672</v>
      </c>
      <c r="E2833" s="42" t="s">
        <v>4447</v>
      </c>
      <c r="F2833" s="42" t="s">
        <v>2324</v>
      </c>
      <c r="G2833" s="42"/>
      <c r="H2833" s="307">
        <v>3332.5142816919556</v>
      </c>
      <c r="I2833" s="315">
        <v>2932.3775406626369</v>
      </c>
      <c r="J2833" s="105">
        <v>0</v>
      </c>
      <c r="K2833" s="42">
        <v>0</v>
      </c>
      <c r="L2833" s="50" t="s">
        <v>4487</v>
      </c>
      <c r="M2833" s="50" t="s">
        <v>5535</v>
      </c>
      <c r="N2833" s="50" t="s">
        <v>2390</v>
      </c>
      <c r="O2833" s="137" t="s">
        <v>2391</v>
      </c>
      <c r="P2833" s="42" t="s">
        <v>64</v>
      </c>
      <c r="Q2833" s="42" t="s">
        <v>65</v>
      </c>
      <c r="R2833" s="42">
        <v>1</v>
      </c>
      <c r="S2833" s="137" t="s">
        <v>2254</v>
      </c>
      <c r="T2833" s="62">
        <v>1235109.24</v>
      </c>
      <c r="U2833" s="62">
        <v>1147832.3</v>
      </c>
      <c r="Z2833" s="42" t="s">
        <v>68</v>
      </c>
      <c r="AJ2833" s="42"/>
      <c r="AW2833" s="42" t="s">
        <v>2412</v>
      </c>
      <c r="AX2833" s="42"/>
      <c r="AY2833" s="42"/>
      <c r="AZ2833" s="42"/>
      <c r="BA2833" s="42"/>
      <c r="BB2833" s="42"/>
      <c r="BN2833" s="128" t="s">
        <v>4578</v>
      </c>
      <c r="BO2833" s="58" t="str">
        <f t="shared" si="44"/>
        <v>境内资产</v>
      </c>
      <c r="BP2833" s="58" t="str">
        <f>IF(M2833="",VLOOKUP(D2833,Sheet4!$A$1:$B$92,2,0),VLOOKUP(Q2833,Sheet4!$A$1:$B$92,2,0))</f>
        <v>保险资产管理产品</v>
      </c>
    </row>
    <row r="2834" spans="1:68" s="58" customFormat="1" ht="12.75" customHeight="1">
      <c r="A2834" s="137" t="s">
        <v>2276</v>
      </c>
      <c r="B2834" s="50" t="s">
        <v>2325</v>
      </c>
      <c r="C2834" s="252" t="s">
        <v>5552</v>
      </c>
      <c r="D2834" s="257" t="s">
        <v>672</v>
      </c>
      <c r="E2834" s="42" t="s">
        <v>4448</v>
      </c>
      <c r="F2834" s="42" t="s">
        <v>2325</v>
      </c>
      <c r="G2834" s="42"/>
      <c r="H2834" s="307">
        <v>1066.9047830517079</v>
      </c>
      <c r="I2834" s="315">
        <v>626.46685276720405</v>
      </c>
      <c r="J2834" s="105">
        <v>0</v>
      </c>
      <c r="K2834" s="42">
        <v>0</v>
      </c>
      <c r="L2834" s="50" t="s">
        <v>4487</v>
      </c>
      <c r="M2834" s="50" t="s">
        <v>5535</v>
      </c>
      <c r="N2834" s="50" t="s">
        <v>2390</v>
      </c>
      <c r="O2834" s="137" t="s">
        <v>2391</v>
      </c>
      <c r="P2834" s="42" t="s">
        <v>64</v>
      </c>
      <c r="Q2834" s="42" t="s">
        <v>65</v>
      </c>
      <c r="R2834" s="42">
        <v>1</v>
      </c>
      <c r="S2834" s="137" t="s">
        <v>2254</v>
      </c>
      <c r="T2834" s="62">
        <v>1235109.24</v>
      </c>
      <c r="U2834" s="62">
        <v>1147832.3</v>
      </c>
      <c r="Z2834" s="42" t="s">
        <v>68</v>
      </c>
      <c r="AJ2834" s="42"/>
      <c r="AW2834" s="42" t="s">
        <v>2412</v>
      </c>
      <c r="AX2834" s="42"/>
      <c r="AY2834" s="42"/>
      <c r="AZ2834" s="42"/>
      <c r="BA2834" s="42"/>
      <c r="BB2834" s="42"/>
      <c r="BN2834" s="128" t="s">
        <v>4578</v>
      </c>
      <c r="BO2834" s="58" t="str">
        <f t="shared" si="44"/>
        <v>境内资产</v>
      </c>
      <c r="BP2834" s="58" t="str">
        <f>IF(M2834="",VLOOKUP(D2834,Sheet4!$A$1:$B$92,2,0),VLOOKUP(Q2834,Sheet4!$A$1:$B$92,2,0))</f>
        <v>保险资产管理产品</v>
      </c>
    </row>
    <row r="2835" spans="1:68" s="58" customFormat="1" ht="12.75" customHeight="1">
      <c r="A2835" s="137" t="s">
        <v>2277</v>
      </c>
      <c r="B2835" s="50" t="s">
        <v>2326</v>
      </c>
      <c r="C2835" s="252" t="s">
        <v>5552</v>
      </c>
      <c r="D2835" s="257" t="s">
        <v>672</v>
      </c>
      <c r="E2835" s="42" t="s">
        <v>3547</v>
      </c>
      <c r="F2835" s="42" t="s">
        <v>2326</v>
      </c>
      <c r="G2835" s="42"/>
      <c r="H2835" s="307">
        <v>2714.2630175871896</v>
      </c>
      <c r="I2835" s="315">
        <v>2645.3199182297735</v>
      </c>
      <c r="J2835" s="105">
        <v>0</v>
      </c>
      <c r="K2835" s="42">
        <v>0</v>
      </c>
      <c r="L2835" s="50" t="s">
        <v>4487</v>
      </c>
      <c r="M2835" s="50" t="s">
        <v>5535</v>
      </c>
      <c r="N2835" s="50" t="s">
        <v>2390</v>
      </c>
      <c r="O2835" s="137" t="s">
        <v>2391</v>
      </c>
      <c r="P2835" s="42" t="s">
        <v>64</v>
      </c>
      <c r="Q2835" s="42" t="s">
        <v>65</v>
      </c>
      <c r="R2835" s="42">
        <v>1</v>
      </c>
      <c r="S2835" s="137" t="s">
        <v>2254</v>
      </c>
      <c r="T2835" s="62">
        <v>1235109.24</v>
      </c>
      <c r="U2835" s="62">
        <v>1147832.3</v>
      </c>
      <c r="Z2835" s="42" t="s">
        <v>280</v>
      </c>
      <c r="AJ2835" s="42"/>
      <c r="AW2835" s="42" t="s">
        <v>2412</v>
      </c>
      <c r="AX2835" s="42"/>
      <c r="AY2835" s="42"/>
      <c r="AZ2835" s="42"/>
      <c r="BA2835" s="42"/>
      <c r="BB2835" s="42"/>
      <c r="BN2835" s="128" t="s">
        <v>4578</v>
      </c>
      <c r="BO2835" s="58" t="str">
        <f t="shared" si="44"/>
        <v>境内资产</v>
      </c>
      <c r="BP2835" s="58" t="str">
        <f>IF(M2835="",VLOOKUP(D2835,Sheet4!$A$1:$B$92,2,0),VLOOKUP(Q2835,Sheet4!$A$1:$B$92,2,0))</f>
        <v>保险资产管理产品</v>
      </c>
    </row>
    <row r="2836" spans="1:68" s="58" customFormat="1" ht="12.75" customHeight="1">
      <c r="A2836" s="137" t="s">
        <v>2106</v>
      </c>
      <c r="B2836" s="50" t="s">
        <v>2327</v>
      </c>
      <c r="C2836" s="252" t="s">
        <v>5552</v>
      </c>
      <c r="D2836" s="257" t="s">
        <v>672</v>
      </c>
      <c r="E2836" s="42" t="s">
        <v>4358</v>
      </c>
      <c r="F2836" s="42" t="s">
        <v>2327</v>
      </c>
      <c r="G2836" s="42"/>
      <c r="H2836" s="307">
        <v>5797.069842524872</v>
      </c>
      <c r="I2836" s="315">
        <v>4965.8724355986815</v>
      </c>
      <c r="J2836" s="105">
        <v>0</v>
      </c>
      <c r="K2836" s="42">
        <v>0</v>
      </c>
      <c r="L2836" s="50" t="s">
        <v>4487</v>
      </c>
      <c r="M2836" s="50" t="s">
        <v>5535</v>
      </c>
      <c r="N2836" s="50" t="s">
        <v>2390</v>
      </c>
      <c r="O2836" s="137" t="s">
        <v>2391</v>
      </c>
      <c r="P2836" s="42" t="s">
        <v>64</v>
      </c>
      <c r="Q2836" s="42" t="s">
        <v>65</v>
      </c>
      <c r="R2836" s="42">
        <v>1</v>
      </c>
      <c r="S2836" s="137" t="s">
        <v>2254</v>
      </c>
      <c r="T2836" s="62">
        <v>1235109.24</v>
      </c>
      <c r="U2836" s="62">
        <v>1147832.3</v>
      </c>
      <c r="Z2836" s="42" t="s">
        <v>68</v>
      </c>
      <c r="AJ2836" s="42"/>
      <c r="AW2836" s="42" t="s">
        <v>2412</v>
      </c>
      <c r="AX2836" s="42"/>
      <c r="AY2836" s="42"/>
      <c r="AZ2836" s="42"/>
      <c r="BA2836" s="42"/>
      <c r="BB2836" s="42"/>
      <c r="BN2836" s="128" t="s">
        <v>4578</v>
      </c>
      <c r="BO2836" s="58" t="str">
        <f t="shared" si="44"/>
        <v>境内资产</v>
      </c>
      <c r="BP2836" s="58" t="str">
        <f>IF(M2836="",VLOOKUP(D2836,Sheet4!$A$1:$B$92,2,0),VLOOKUP(Q2836,Sheet4!$A$1:$B$92,2,0))</f>
        <v>保险资产管理产品</v>
      </c>
    </row>
    <row r="2837" spans="1:68" s="58" customFormat="1" ht="12.75" customHeight="1">
      <c r="A2837" s="137" t="s">
        <v>2278</v>
      </c>
      <c r="B2837" s="50" t="s">
        <v>2328</v>
      </c>
      <c r="C2837" s="252" t="s">
        <v>5552</v>
      </c>
      <c r="D2837" s="257" t="s">
        <v>672</v>
      </c>
      <c r="E2837" s="42" t="s">
        <v>4449</v>
      </c>
      <c r="F2837" s="42" t="s">
        <v>2328</v>
      </c>
      <c r="G2837" s="42"/>
      <c r="H2837" s="307">
        <v>9254.8844237249796</v>
      </c>
      <c r="I2837" s="315">
        <v>8912.2060760906134</v>
      </c>
      <c r="J2837" s="105">
        <v>0</v>
      </c>
      <c r="K2837" s="42">
        <v>0</v>
      </c>
      <c r="L2837" s="50" t="s">
        <v>4487</v>
      </c>
      <c r="M2837" s="50" t="s">
        <v>5535</v>
      </c>
      <c r="N2837" s="50" t="s">
        <v>2390</v>
      </c>
      <c r="O2837" s="137" t="s">
        <v>2391</v>
      </c>
      <c r="P2837" s="42" t="s">
        <v>64</v>
      </c>
      <c r="Q2837" s="42" t="s">
        <v>65</v>
      </c>
      <c r="R2837" s="42">
        <v>1</v>
      </c>
      <c r="S2837" s="137" t="s">
        <v>2254</v>
      </c>
      <c r="T2837" s="62">
        <v>1235109.24</v>
      </c>
      <c r="U2837" s="62">
        <v>1147832.3</v>
      </c>
      <c r="Z2837" s="42" t="s">
        <v>68</v>
      </c>
      <c r="AJ2837" s="42"/>
      <c r="AW2837" s="42" t="s">
        <v>2412</v>
      </c>
      <c r="AX2837" s="42"/>
      <c r="AY2837" s="42"/>
      <c r="AZ2837" s="42"/>
      <c r="BA2837" s="42"/>
      <c r="BB2837" s="42"/>
      <c r="BN2837" s="128" t="s">
        <v>4578</v>
      </c>
      <c r="BO2837" s="58" t="str">
        <f t="shared" si="44"/>
        <v>境内资产</v>
      </c>
      <c r="BP2837" s="58" t="str">
        <f>IF(M2837="",VLOOKUP(D2837,Sheet4!$A$1:$B$92,2,0),VLOOKUP(Q2837,Sheet4!$A$1:$B$92,2,0))</f>
        <v>保险资产管理产品</v>
      </c>
    </row>
    <row r="2838" spans="1:68" s="58" customFormat="1" ht="12.75" customHeight="1">
      <c r="A2838" s="137" t="s">
        <v>2279</v>
      </c>
      <c r="B2838" s="50" t="s">
        <v>2329</v>
      </c>
      <c r="C2838" s="252" t="s">
        <v>5552</v>
      </c>
      <c r="D2838" s="257" t="s">
        <v>672</v>
      </c>
      <c r="E2838" s="42" t="s">
        <v>4450</v>
      </c>
      <c r="F2838" s="42" t="s">
        <v>2329</v>
      </c>
      <c r="G2838" s="42"/>
      <c r="H2838" s="307">
        <v>2059.7010768829564</v>
      </c>
      <c r="I2838" s="315">
        <v>1590.9390567082817</v>
      </c>
      <c r="J2838" s="105">
        <v>0</v>
      </c>
      <c r="K2838" s="42">
        <v>0</v>
      </c>
      <c r="L2838" s="50" t="s">
        <v>4487</v>
      </c>
      <c r="M2838" s="50" t="s">
        <v>5535</v>
      </c>
      <c r="N2838" s="50" t="s">
        <v>2390</v>
      </c>
      <c r="O2838" s="137" t="s">
        <v>2391</v>
      </c>
      <c r="P2838" s="42" t="s">
        <v>64</v>
      </c>
      <c r="Q2838" s="42" t="s">
        <v>65</v>
      </c>
      <c r="R2838" s="42">
        <v>1</v>
      </c>
      <c r="S2838" s="137" t="s">
        <v>2254</v>
      </c>
      <c r="T2838" s="62">
        <v>1235109.24</v>
      </c>
      <c r="U2838" s="62">
        <v>1147832.3</v>
      </c>
      <c r="Z2838" s="42" t="s">
        <v>68</v>
      </c>
      <c r="AJ2838" s="42"/>
      <c r="AW2838" s="42" t="s">
        <v>2412</v>
      </c>
      <c r="AX2838" s="42"/>
      <c r="AY2838" s="42"/>
      <c r="AZ2838" s="42"/>
      <c r="BA2838" s="42"/>
      <c r="BB2838" s="42"/>
      <c r="BN2838" s="128" t="s">
        <v>4578</v>
      </c>
      <c r="BO2838" s="58" t="str">
        <f t="shared" si="44"/>
        <v>境内资产</v>
      </c>
      <c r="BP2838" s="58" t="str">
        <f>IF(M2838="",VLOOKUP(D2838,Sheet4!$A$1:$B$92,2,0),VLOOKUP(Q2838,Sheet4!$A$1:$B$92,2,0))</f>
        <v>保险资产管理产品</v>
      </c>
    </row>
    <row r="2839" spans="1:68" s="58" customFormat="1" ht="12.75" customHeight="1">
      <c r="A2839" s="137" t="s">
        <v>2280</v>
      </c>
      <c r="B2839" s="50" t="s">
        <v>2330</v>
      </c>
      <c r="C2839" s="252" t="s">
        <v>5552</v>
      </c>
      <c r="D2839" s="257" t="s">
        <v>672</v>
      </c>
      <c r="E2839" s="42" t="s">
        <v>4451</v>
      </c>
      <c r="F2839" s="42" t="s">
        <v>2330</v>
      </c>
      <c r="G2839" s="42"/>
      <c r="H2839" s="307">
        <v>9762.0216390229343</v>
      </c>
      <c r="I2839" s="315">
        <v>5926.7279439906069</v>
      </c>
      <c r="J2839" s="105">
        <v>0</v>
      </c>
      <c r="K2839" s="42">
        <v>0</v>
      </c>
      <c r="L2839" s="50" t="s">
        <v>4487</v>
      </c>
      <c r="M2839" s="50" t="s">
        <v>5535</v>
      </c>
      <c r="N2839" s="50" t="s">
        <v>2390</v>
      </c>
      <c r="O2839" s="137" t="s">
        <v>2391</v>
      </c>
      <c r="P2839" s="42" t="s">
        <v>64</v>
      </c>
      <c r="Q2839" s="42" t="s">
        <v>65</v>
      </c>
      <c r="R2839" s="42">
        <v>1</v>
      </c>
      <c r="S2839" s="137" t="s">
        <v>2254</v>
      </c>
      <c r="T2839" s="62">
        <v>1235109.24</v>
      </c>
      <c r="U2839" s="62">
        <v>1147832.3</v>
      </c>
      <c r="Z2839" s="42" t="s">
        <v>68</v>
      </c>
      <c r="AJ2839" s="42"/>
      <c r="AW2839" s="42" t="s">
        <v>2412</v>
      </c>
      <c r="AX2839" s="42"/>
      <c r="AY2839" s="42"/>
      <c r="AZ2839" s="42"/>
      <c r="BA2839" s="42"/>
      <c r="BB2839" s="42"/>
      <c r="BN2839" s="128" t="s">
        <v>4578</v>
      </c>
      <c r="BO2839" s="58" t="str">
        <f t="shared" si="44"/>
        <v>境内资产</v>
      </c>
      <c r="BP2839" s="58" t="str">
        <f>IF(M2839="",VLOOKUP(D2839,Sheet4!$A$1:$B$92,2,0),VLOOKUP(Q2839,Sheet4!$A$1:$B$92,2,0))</f>
        <v>保险资产管理产品</v>
      </c>
    </row>
    <row r="2840" spans="1:68" s="58" customFormat="1" ht="12.75" customHeight="1">
      <c r="A2840" s="137" t="s">
        <v>2281</v>
      </c>
      <c r="B2840" s="50" t="s">
        <v>2331</v>
      </c>
      <c r="C2840" s="252" t="s">
        <v>5552</v>
      </c>
      <c r="D2840" s="257" t="s">
        <v>672</v>
      </c>
      <c r="E2840" s="42" t="s">
        <v>2546</v>
      </c>
      <c r="F2840" s="42" t="s">
        <v>2331</v>
      </c>
      <c r="G2840" s="42"/>
      <c r="H2840" s="307">
        <v>5341.3739892886897</v>
      </c>
      <c r="I2840" s="315">
        <v>6035.0136664214515</v>
      </c>
      <c r="J2840" s="105">
        <v>0</v>
      </c>
      <c r="K2840" s="42">
        <v>0</v>
      </c>
      <c r="L2840" s="50" t="s">
        <v>4487</v>
      </c>
      <c r="M2840" s="50" t="s">
        <v>5535</v>
      </c>
      <c r="N2840" s="50" t="s">
        <v>2390</v>
      </c>
      <c r="O2840" s="137" t="s">
        <v>2391</v>
      </c>
      <c r="P2840" s="42" t="s">
        <v>64</v>
      </c>
      <c r="Q2840" s="42" t="s">
        <v>65</v>
      </c>
      <c r="R2840" s="42">
        <v>1</v>
      </c>
      <c r="S2840" s="137" t="s">
        <v>2254</v>
      </c>
      <c r="T2840" s="62">
        <v>1235109.24</v>
      </c>
      <c r="U2840" s="62">
        <v>1147832.3</v>
      </c>
      <c r="Z2840" s="42" t="s">
        <v>68</v>
      </c>
      <c r="AJ2840" s="42"/>
      <c r="AW2840" s="42" t="s">
        <v>2412</v>
      </c>
      <c r="AX2840" s="42"/>
      <c r="AY2840" s="42"/>
      <c r="AZ2840" s="42"/>
      <c r="BA2840" s="42"/>
      <c r="BB2840" s="42"/>
      <c r="BN2840" s="128" t="s">
        <v>4578</v>
      </c>
      <c r="BO2840" s="58" t="str">
        <f t="shared" si="44"/>
        <v>境内资产</v>
      </c>
      <c r="BP2840" s="58" t="str">
        <f>IF(M2840="",VLOOKUP(D2840,Sheet4!$A$1:$B$92,2,0),VLOOKUP(Q2840,Sheet4!$A$1:$B$92,2,0))</f>
        <v>保险资产管理产品</v>
      </c>
    </row>
    <row r="2841" spans="1:68" s="58" customFormat="1" ht="12.75" customHeight="1">
      <c r="A2841" s="137" t="s">
        <v>2102</v>
      </c>
      <c r="B2841" s="50" t="s">
        <v>2332</v>
      </c>
      <c r="C2841" s="252" t="s">
        <v>5552</v>
      </c>
      <c r="D2841" s="257" t="s">
        <v>672</v>
      </c>
      <c r="E2841" s="42" t="s">
        <v>3651</v>
      </c>
      <c r="F2841" s="42" t="s">
        <v>2332</v>
      </c>
      <c r="G2841" s="42"/>
      <c r="H2841" s="307">
        <v>2869.4296646651583</v>
      </c>
      <c r="I2841" s="315">
        <v>2876.5774284705294</v>
      </c>
      <c r="J2841" s="105">
        <v>0</v>
      </c>
      <c r="K2841" s="42">
        <v>0</v>
      </c>
      <c r="L2841" s="50" t="s">
        <v>4487</v>
      </c>
      <c r="M2841" s="50" t="s">
        <v>5535</v>
      </c>
      <c r="N2841" s="50" t="s">
        <v>2390</v>
      </c>
      <c r="O2841" s="137" t="s">
        <v>2391</v>
      </c>
      <c r="P2841" s="42" t="s">
        <v>64</v>
      </c>
      <c r="Q2841" s="42" t="s">
        <v>65</v>
      </c>
      <c r="R2841" s="42">
        <v>1</v>
      </c>
      <c r="S2841" s="137" t="s">
        <v>2254</v>
      </c>
      <c r="T2841" s="62">
        <v>1235109.24</v>
      </c>
      <c r="U2841" s="62">
        <v>1147832.3</v>
      </c>
      <c r="Z2841" s="42" t="s">
        <v>280</v>
      </c>
      <c r="AJ2841" s="42"/>
      <c r="AW2841" s="42" t="s">
        <v>2412</v>
      </c>
      <c r="AX2841" s="42"/>
      <c r="AY2841" s="42"/>
      <c r="AZ2841" s="42"/>
      <c r="BA2841" s="42"/>
      <c r="BB2841" s="42"/>
      <c r="BN2841" s="128" t="s">
        <v>4578</v>
      </c>
      <c r="BO2841" s="58" t="str">
        <f t="shared" si="44"/>
        <v>境内资产</v>
      </c>
      <c r="BP2841" s="58" t="str">
        <f>IF(M2841="",VLOOKUP(D2841,Sheet4!$A$1:$B$92,2,0),VLOOKUP(Q2841,Sheet4!$A$1:$B$92,2,0))</f>
        <v>保险资产管理产品</v>
      </c>
    </row>
    <row r="2842" spans="1:68" s="58" customFormat="1" ht="12.75" customHeight="1">
      <c r="A2842" s="137" t="s">
        <v>2282</v>
      </c>
      <c r="B2842" s="50" t="s">
        <v>2333</v>
      </c>
      <c r="C2842" s="252" t="s">
        <v>5552</v>
      </c>
      <c r="D2842" s="257" t="s">
        <v>672</v>
      </c>
      <c r="E2842" s="42" t="s">
        <v>3677</v>
      </c>
      <c r="F2842" s="42" t="s">
        <v>2333</v>
      </c>
      <c r="G2842" s="42"/>
      <c r="H2842" s="307">
        <v>14290.087560760694</v>
      </c>
      <c r="I2842" s="315">
        <v>12009.015406791199</v>
      </c>
      <c r="J2842" s="105">
        <v>0</v>
      </c>
      <c r="K2842" s="42">
        <v>0</v>
      </c>
      <c r="L2842" s="50" t="s">
        <v>4487</v>
      </c>
      <c r="M2842" s="50" t="s">
        <v>5535</v>
      </c>
      <c r="N2842" s="50" t="s">
        <v>2390</v>
      </c>
      <c r="O2842" s="137" t="s">
        <v>2391</v>
      </c>
      <c r="P2842" s="42" t="s">
        <v>64</v>
      </c>
      <c r="Q2842" s="42" t="s">
        <v>65</v>
      </c>
      <c r="R2842" s="42">
        <v>1</v>
      </c>
      <c r="S2842" s="137" t="s">
        <v>2254</v>
      </c>
      <c r="T2842" s="62">
        <v>1235109.24</v>
      </c>
      <c r="U2842" s="62">
        <v>1147832.3</v>
      </c>
      <c r="Z2842" s="42" t="s">
        <v>280</v>
      </c>
      <c r="AJ2842" s="42"/>
      <c r="AW2842" s="42" t="s">
        <v>2412</v>
      </c>
      <c r="AX2842" s="42"/>
      <c r="AY2842" s="42"/>
      <c r="AZ2842" s="42"/>
      <c r="BA2842" s="42"/>
      <c r="BB2842" s="42"/>
      <c r="BN2842" s="128" t="s">
        <v>4578</v>
      </c>
      <c r="BO2842" s="58" t="str">
        <f t="shared" si="44"/>
        <v>境内资产</v>
      </c>
      <c r="BP2842" s="58" t="str">
        <f>IF(M2842="",VLOOKUP(D2842,Sheet4!$A$1:$B$92,2,0),VLOOKUP(Q2842,Sheet4!$A$1:$B$92,2,0))</f>
        <v>保险资产管理产品</v>
      </c>
    </row>
    <row r="2843" spans="1:68" s="58" customFormat="1" ht="12.75" customHeight="1">
      <c r="A2843" s="137" t="s">
        <v>2283</v>
      </c>
      <c r="B2843" s="50" t="s">
        <v>2334</v>
      </c>
      <c r="C2843" s="252" t="s">
        <v>5552</v>
      </c>
      <c r="D2843" s="257" t="s">
        <v>678</v>
      </c>
      <c r="E2843" s="42" t="s">
        <v>4452</v>
      </c>
      <c r="F2843" s="42" t="s">
        <v>2334</v>
      </c>
      <c r="G2843" s="42"/>
      <c r="H2843" s="307">
        <v>1285.0792051172079</v>
      </c>
      <c r="I2843" s="315">
        <v>1021.4883112164825</v>
      </c>
      <c r="J2843" s="105">
        <v>0</v>
      </c>
      <c r="K2843" s="42">
        <v>0</v>
      </c>
      <c r="L2843" s="50" t="s">
        <v>4487</v>
      </c>
      <c r="M2843" s="50" t="s">
        <v>5535</v>
      </c>
      <c r="N2843" s="50" t="s">
        <v>2390</v>
      </c>
      <c r="O2843" s="137" t="s">
        <v>2391</v>
      </c>
      <c r="P2843" s="42" t="s">
        <v>64</v>
      </c>
      <c r="Q2843" s="42" t="s">
        <v>65</v>
      </c>
      <c r="R2843" s="42">
        <v>1</v>
      </c>
      <c r="S2843" s="137" t="s">
        <v>2254</v>
      </c>
      <c r="T2843" s="62">
        <v>1235109.24</v>
      </c>
      <c r="U2843" s="62">
        <v>1147832.3</v>
      </c>
      <c r="Z2843" s="42" t="s">
        <v>68</v>
      </c>
      <c r="AJ2843" s="42"/>
      <c r="AW2843" s="42" t="s">
        <v>2412</v>
      </c>
      <c r="AX2843" s="42"/>
      <c r="AY2843" s="42"/>
      <c r="AZ2843" s="42"/>
      <c r="BA2843" s="42"/>
      <c r="BB2843" s="42"/>
      <c r="BN2843" s="128" t="s">
        <v>4578</v>
      </c>
      <c r="BO2843" s="58" t="str">
        <f t="shared" si="44"/>
        <v>境内资产</v>
      </c>
      <c r="BP2843" s="58" t="str">
        <f>IF(M2843="",VLOOKUP(D2843,Sheet4!$A$1:$B$92,2,0),VLOOKUP(Q2843,Sheet4!$A$1:$B$92,2,0))</f>
        <v>保险资产管理产品</v>
      </c>
    </row>
    <row r="2844" spans="1:68" s="58" customFormat="1" ht="12.75" customHeight="1">
      <c r="A2844" s="137" t="s">
        <v>2284</v>
      </c>
      <c r="B2844" s="50" t="s">
        <v>2335</v>
      </c>
      <c r="C2844" s="252" t="s">
        <v>5552</v>
      </c>
      <c r="D2844" s="257" t="s">
        <v>678</v>
      </c>
      <c r="E2844" s="42" t="s">
        <v>4453</v>
      </c>
      <c r="F2844" s="42" t="s">
        <v>2335</v>
      </c>
      <c r="G2844" s="42"/>
      <c r="H2844" s="307">
        <v>5768.1487502501313</v>
      </c>
      <c r="I2844" s="315">
        <v>4841.807678119746</v>
      </c>
      <c r="J2844" s="105">
        <v>0</v>
      </c>
      <c r="K2844" s="42">
        <v>0</v>
      </c>
      <c r="L2844" s="50" t="s">
        <v>4487</v>
      </c>
      <c r="M2844" s="50" t="s">
        <v>5535</v>
      </c>
      <c r="N2844" s="50" t="s">
        <v>2390</v>
      </c>
      <c r="O2844" s="137" t="s">
        <v>2391</v>
      </c>
      <c r="P2844" s="42" t="s">
        <v>64</v>
      </c>
      <c r="Q2844" s="42" t="s">
        <v>65</v>
      </c>
      <c r="R2844" s="42">
        <v>1</v>
      </c>
      <c r="S2844" s="137" t="s">
        <v>2254</v>
      </c>
      <c r="T2844" s="62">
        <v>1235109.24</v>
      </c>
      <c r="U2844" s="62">
        <v>1147832.3</v>
      </c>
      <c r="Z2844" s="42" t="s">
        <v>68</v>
      </c>
      <c r="AJ2844" s="42"/>
      <c r="AW2844" s="42" t="s">
        <v>2412</v>
      </c>
      <c r="AX2844" s="42"/>
      <c r="AY2844" s="42"/>
      <c r="AZ2844" s="42"/>
      <c r="BA2844" s="42"/>
      <c r="BB2844" s="42"/>
      <c r="BN2844" s="128" t="s">
        <v>4578</v>
      </c>
      <c r="BO2844" s="58" t="str">
        <f t="shared" si="44"/>
        <v>境内资产</v>
      </c>
      <c r="BP2844" s="58" t="str">
        <f>IF(M2844="",VLOOKUP(D2844,Sheet4!$A$1:$B$92,2,0),VLOOKUP(Q2844,Sheet4!$A$1:$B$92,2,0))</f>
        <v>保险资产管理产品</v>
      </c>
    </row>
    <row r="2845" spans="1:68" s="58" customFormat="1" ht="12.75" customHeight="1">
      <c r="A2845" s="137" t="s">
        <v>2285</v>
      </c>
      <c r="B2845" s="50" t="s">
        <v>2336</v>
      </c>
      <c r="C2845" s="252" t="s">
        <v>5552</v>
      </c>
      <c r="D2845" s="257" t="s">
        <v>678</v>
      </c>
      <c r="E2845" s="42" t="s">
        <v>4454</v>
      </c>
      <c r="F2845" s="42" t="s">
        <v>2336</v>
      </c>
      <c r="G2845" s="42"/>
      <c r="H2845" s="307">
        <v>4255.0504459823751</v>
      </c>
      <c r="I2845" s="315">
        <v>2081.5366747742537</v>
      </c>
      <c r="J2845" s="105">
        <v>0</v>
      </c>
      <c r="K2845" s="42">
        <v>0</v>
      </c>
      <c r="L2845" s="50" t="s">
        <v>4487</v>
      </c>
      <c r="M2845" s="50" t="s">
        <v>5535</v>
      </c>
      <c r="N2845" s="50" t="s">
        <v>2390</v>
      </c>
      <c r="O2845" s="137" t="s">
        <v>2391</v>
      </c>
      <c r="P2845" s="42" t="s">
        <v>64</v>
      </c>
      <c r="Q2845" s="42" t="s">
        <v>65</v>
      </c>
      <c r="R2845" s="42">
        <v>1</v>
      </c>
      <c r="S2845" s="137" t="s">
        <v>2254</v>
      </c>
      <c r="T2845" s="62">
        <v>1235109.24</v>
      </c>
      <c r="U2845" s="62">
        <v>1147832.3</v>
      </c>
      <c r="Z2845" s="42" t="s">
        <v>68</v>
      </c>
      <c r="AJ2845" s="42"/>
      <c r="AW2845" s="42" t="s">
        <v>2412</v>
      </c>
      <c r="AX2845" s="42"/>
      <c r="AY2845" s="42"/>
      <c r="AZ2845" s="42"/>
      <c r="BA2845" s="42"/>
      <c r="BB2845" s="42"/>
      <c r="BN2845" s="128" t="s">
        <v>4578</v>
      </c>
      <c r="BO2845" s="58" t="str">
        <f t="shared" si="44"/>
        <v>境内资产</v>
      </c>
      <c r="BP2845" s="58" t="str">
        <f>IF(M2845="",VLOOKUP(D2845,Sheet4!$A$1:$B$92,2,0),VLOOKUP(Q2845,Sheet4!$A$1:$B$92,2,0))</f>
        <v>保险资产管理产品</v>
      </c>
    </row>
    <row r="2846" spans="1:68" s="58" customFormat="1" ht="12.75" customHeight="1">
      <c r="A2846" s="137" t="s">
        <v>2286</v>
      </c>
      <c r="B2846" s="50" t="s">
        <v>2337</v>
      </c>
      <c r="C2846" s="252" t="s">
        <v>5552</v>
      </c>
      <c r="D2846" s="257" t="s">
        <v>678</v>
      </c>
      <c r="E2846" s="42" t="s">
        <v>4455</v>
      </c>
      <c r="F2846" s="42" t="s">
        <v>2337</v>
      </c>
      <c r="G2846" s="42"/>
      <c r="H2846" s="307">
        <v>3463.7977335915762</v>
      </c>
      <c r="I2846" s="315">
        <v>1753.9091655162163</v>
      </c>
      <c r="J2846" s="105">
        <v>0</v>
      </c>
      <c r="K2846" s="42">
        <v>0</v>
      </c>
      <c r="L2846" s="50" t="s">
        <v>4487</v>
      </c>
      <c r="M2846" s="50" t="s">
        <v>5535</v>
      </c>
      <c r="N2846" s="50" t="s">
        <v>2390</v>
      </c>
      <c r="O2846" s="137" t="s">
        <v>2391</v>
      </c>
      <c r="P2846" s="42" t="s">
        <v>64</v>
      </c>
      <c r="Q2846" s="42" t="s">
        <v>65</v>
      </c>
      <c r="R2846" s="42">
        <v>1</v>
      </c>
      <c r="S2846" s="137" t="s">
        <v>2254</v>
      </c>
      <c r="T2846" s="62">
        <v>1235109.24</v>
      </c>
      <c r="U2846" s="62">
        <v>1147832.3</v>
      </c>
      <c r="Z2846" s="42" t="s">
        <v>68</v>
      </c>
      <c r="AJ2846" s="42"/>
      <c r="AW2846" s="42" t="s">
        <v>2412</v>
      </c>
      <c r="AX2846" s="42"/>
      <c r="AY2846" s="42"/>
      <c r="AZ2846" s="42"/>
      <c r="BA2846" s="42"/>
      <c r="BB2846" s="42"/>
      <c r="BN2846" s="128" t="s">
        <v>4578</v>
      </c>
      <c r="BO2846" s="58" t="str">
        <f t="shared" si="44"/>
        <v>境内资产</v>
      </c>
      <c r="BP2846" s="58" t="str">
        <f>IF(M2846="",VLOOKUP(D2846,Sheet4!$A$1:$B$92,2,0),VLOOKUP(Q2846,Sheet4!$A$1:$B$92,2,0))</f>
        <v>保险资产管理产品</v>
      </c>
    </row>
    <row r="2847" spans="1:68" s="58" customFormat="1" ht="12.75" customHeight="1">
      <c r="A2847" s="137" t="s">
        <v>2287</v>
      </c>
      <c r="B2847" s="50" t="s">
        <v>2338</v>
      </c>
      <c r="C2847" s="252" t="s">
        <v>5552</v>
      </c>
      <c r="D2847" s="257" t="s">
        <v>678</v>
      </c>
      <c r="E2847" s="42" t="s">
        <v>4456</v>
      </c>
      <c r="F2847" s="42" t="s">
        <v>2338</v>
      </c>
      <c r="G2847" s="42"/>
      <c r="H2847" s="307">
        <v>7650.2108841624022</v>
      </c>
      <c r="I2847" s="315">
        <v>5682.2971779929185</v>
      </c>
      <c r="J2847" s="105">
        <v>0</v>
      </c>
      <c r="K2847" s="42">
        <v>0</v>
      </c>
      <c r="L2847" s="50" t="s">
        <v>4487</v>
      </c>
      <c r="M2847" s="50" t="s">
        <v>5535</v>
      </c>
      <c r="N2847" s="50" t="s">
        <v>2390</v>
      </c>
      <c r="O2847" s="137" t="s">
        <v>2391</v>
      </c>
      <c r="P2847" s="42" t="s">
        <v>64</v>
      </c>
      <c r="Q2847" s="42" t="s">
        <v>65</v>
      </c>
      <c r="R2847" s="42">
        <v>1</v>
      </c>
      <c r="S2847" s="137" t="s">
        <v>2254</v>
      </c>
      <c r="T2847" s="62">
        <v>1235109.24</v>
      </c>
      <c r="U2847" s="62">
        <v>1147832.3</v>
      </c>
      <c r="Z2847" s="42" t="s">
        <v>68</v>
      </c>
      <c r="AJ2847" s="42"/>
      <c r="AW2847" s="42" t="s">
        <v>2412</v>
      </c>
      <c r="AX2847" s="42"/>
      <c r="AY2847" s="42"/>
      <c r="AZ2847" s="42"/>
      <c r="BA2847" s="42"/>
      <c r="BB2847" s="42"/>
      <c r="BN2847" s="128" t="s">
        <v>4578</v>
      </c>
      <c r="BO2847" s="58" t="str">
        <f t="shared" si="44"/>
        <v>境内资产</v>
      </c>
      <c r="BP2847" s="58" t="str">
        <f>IF(M2847="",VLOOKUP(D2847,Sheet4!$A$1:$B$92,2,0),VLOOKUP(Q2847,Sheet4!$A$1:$B$92,2,0))</f>
        <v>保险资产管理产品</v>
      </c>
    </row>
    <row r="2848" spans="1:68" s="58" customFormat="1" ht="12.75" customHeight="1">
      <c r="A2848" s="137" t="s">
        <v>2288</v>
      </c>
      <c r="B2848" s="50" t="s">
        <v>2339</v>
      </c>
      <c r="C2848" s="252" t="s">
        <v>5552</v>
      </c>
      <c r="D2848" s="257" t="s">
        <v>678</v>
      </c>
      <c r="E2848" s="42" t="s">
        <v>4457</v>
      </c>
      <c r="F2848" s="42" t="s">
        <v>2339</v>
      </c>
      <c r="G2848" s="42"/>
      <c r="H2848" s="307">
        <v>374.11523395950138</v>
      </c>
      <c r="I2848" s="315">
        <v>242.46782959673007</v>
      </c>
      <c r="J2848" s="105">
        <v>0</v>
      </c>
      <c r="K2848" s="42">
        <v>0</v>
      </c>
      <c r="L2848" s="50" t="s">
        <v>4487</v>
      </c>
      <c r="M2848" s="50" t="s">
        <v>5535</v>
      </c>
      <c r="N2848" s="50" t="s">
        <v>2390</v>
      </c>
      <c r="O2848" s="137" t="s">
        <v>2391</v>
      </c>
      <c r="P2848" s="42" t="s">
        <v>64</v>
      </c>
      <c r="Q2848" s="42" t="s">
        <v>65</v>
      </c>
      <c r="R2848" s="42">
        <v>1</v>
      </c>
      <c r="S2848" s="137" t="s">
        <v>2254</v>
      </c>
      <c r="T2848" s="62">
        <v>1235109.24</v>
      </c>
      <c r="U2848" s="62">
        <v>1147832.3</v>
      </c>
      <c r="Z2848" s="42" t="s">
        <v>68</v>
      </c>
      <c r="AJ2848" s="42"/>
      <c r="AW2848" s="42" t="s">
        <v>2412</v>
      </c>
      <c r="AX2848" s="42"/>
      <c r="AY2848" s="42"/>
      <c r="AZ2848" s="42"/>
      <c r="BA2848" s="42"/>
      <c r="BB2848" s="42"/>
      <c r="BN2848" s="128" t="s">
        <v>4578</v>
      </c>
      <c r="BO2848" s="58" t="str">
        <f t="shared" si="44"/>
        <v>境内资产</v>
      </c>
      <c r="BP2848" s="58" t="str">
        <f>IF(M2848="",VLOOKUP(D2848,Sheet4!$A$1:$B$92,2,0),VLOOKUP(Q2848,Sheet4!$A$1:$B$92,2,0))</f>
        <v>保险资产管理产品</v>
      </c>
    </row>
    <row r="2849" spans="1:68" s="58" customFormat="1" ht="12.75" customHeight="1">
      <c r="A2849" s="137" t="s">
        <v>2289</v>
      </c>
      <c r="B2849" s="50" t="s">
        <v>2340</v>
      </c>
      <c r="C2849" s="252" t="s">
        <v>5552</v>
      </c>
      <c r="D2849" s="257" t="s">
        <v>689</v>
      </c>
      <c r="E2849" s="42" t="s">
        <v>4458</v>
      </c>
      <c r="F2849" s="42" t="s">
        <v>2340</v>
      </c>
      <c r="G2849" s="42"/>
      <c r="H2849" s="307">
        <v>3318.2461234523157</v>
      </c>
      <c r="I2849" s="315">
        <v>2082.8984878859992</v>
      </c>
      <c r="J2849" s="105">
        <v>0</v>
      </c>
      <c r="K2849" s="42">
        <v>0</v>
      </c>
      <c r="L2849" s="50" t="s">
        <v>4487</v>
      </c>
      <c r="M2849" s="50" t="s">
        <v>5535</v>
      </c>
      <c r="N2849" s="50" t="s">
        <v>2390</v>
      </c>
      <c r="O2849" s="137" t="s">
        <v>2391</v>
      </c>
      <c r="P2849" s="42" t="s">
        <v>64</v>
      </c>
      <c r="Q2849" s="42" t="s">
        <v>65</v>
      </c>
      <c r="R2849" s="42">
        <v>1</v>
      </c>
      <c r="S2849" s="137" t="s">
        <v>2254</v>
      </c>
      <c r="T2849" s="62">
        <v>1235109.24</v>
      </c>
      <c r="U2849" s="62">
        <v>1147832.3</v>
      </c>
      <c r="Z2849" s="42" t="s">
        <v>68</v>
      </c>
      <c r="AJ2849" s="42"/>
      <c r="AW2849" s="42" t="s">
        <v>2412</v>
      </c>
      <c r="AX2849" s="42"/>
      <c r="AY2849" s="42"/>
      <c r="AZ2849" s="42"/>
      <c r="BA2849" s="42"/>
      <c r="BB2849" s="42"/>
      <c r="BN2849" s="128" t="s">
        <v>4578</v>
      </c>
      <c r="BO2849" s="58" t="str">
        <f t="shared" si="44"/>
        <v>境内资产</v>
      </c>
      <c r="BP2849" s="58" t="str">
        <f>IF(M2849="",VLOOKUP(D2849,Sheet4!$A$1:$B$92,2,0),VLOOKUP(Q2849,Sheet4!$A$1:$B$92,2,0))</f>
        <v>保险资产管理产品</v>
      </c>
    </row>
    <row r="2850" spans="1:68" s="58" customFormat="1" ht="12.75" customHeight="1">
      <c r="A2850" s="137" t="s">
        <v>2290</v>
      </c>
      <c r="B2850" s="50" t="s">
        <v>2341</v>
      </c>
      <c r="C2850" s="252" t="s">
        <v>5552</v>
      </c>
      <c r="D2850" s="257" t="s">
        <v>689</v>
      </c>
      <c r="E2850" s="42" t="s">
        <v>4459</v>
      </c>
      <c r="F2850" s="42" t="s">
        <v>2341</v>
      </c>
      <c r="G2850" s="42"/>
      <c r="H2850" s="307">
        <v>4182.319086510387</v>
      </c>
      <c r="I2850" s="315">
        <v>1906.6284328544996</v>
      </c>
      <c r="J2850" s="105">
        <v>0</v>
      </c>
      <c r="K2850" s="42">
        <v>0</v>
      </c>
      <c r="L2850" s="50" t="s">
        <v>4487</v>
      </c>
      <c r="M2850" s="50" t="s">
        <v>5535</v>
      </c>
      <c r="N2850" s="50" t="s">
        <v>2390</v>
      </c>
      <c r="O2850" s="137" t="s">
        <v>2391</v>
      </c>
      <c r="P2850" s="42" t="s">
        <v>64</v>
      </c>
      <c r="Q2850" s="42" t="s">
        <v>65</v>
      </c>
      <c r="R2850" s="42">
        <v>1</v>
      </c>
      <c r="S2850" s="137" t="s">
        <v>2254</v>
      </c>
      <c r="T2850" s="62">
        <v>1235109.24</v>
      </c>
      <c r="U2850" s="62">
        <v>1147832.3</v>
      </c>
      <c r="Z2850" s="42" t="s">
        <v>68</v>
      </c>
      <c r="AJ2850" s="42"/>
      <c r="AW2850" s="42" t="s">
        <v>2412</v>
      </c>
      <c r="AX2850" s="42"/>
      <c r="AY2850" s="42"/>
      <c r="AZ2850" s="42"/>
      <c r="BA2850" s="42"/>
      <c r="BB2850" s="42"/>
      <c r="BN2850" s="128" t="s">
        <v>4578</v>
      </c>
      <c r="BO2850" s="58" t="str">
        <f t="shared" si="44"/>
        <v>境内资产</v>
      </c>
      <c r="BP2850" s="58" t="str">
        <f>IF(M2850="",VLOOKUP(D2850,Sheet4!$A$1:$B$92,2,0),VLOOKUP(Q2850,Sheet4!$A$1:$B$92,2,0))</f>
        <v>保险资产管理产品</v>
      </c>
    </row>
    <row r="2851" spans="1:68" s="58" customFormat="1" ht="12.75" customHeight="1">
      <c r="A2851" s="137" t="s">
        <v>2291</v>
      </c>
      <c r="B2851" s="50" t="s">
        <v>2342</v>
      </c>
      <c r="C2851" s="252" t="s">
        <v>5552</v>
      </c>
      <c r="D2851" s="257" t="s">
        <v>689</v>
      </c>
      <c r="E2851" s="42" t="s">
        <v>3211</v>
      </c>
      <c r="F2851" s="42" t="s">
        <v>2342</v>
      </c>
      <c r="G2851" s="42"/>
      <c r="H2851" s="307">
        <v>294.174515921595</v>
      </c>
      <c r="I2851" s="315">
        <v>251.29130639626817</v>
      </c>
      <c r="J2851" s="105">
        <v>0</v>
      </c>
      <c r="K2851" s="42">
        <v>0</v>
      </c>
      <c r="L2851" s="50" t="s">
        <v>4487</v>
      </c>
      <c r="M2851" s="50" t="s">
        <v>5535</v>
      </c>
      <c r="N2851" s="50" t="s">
        <v>2390</v>
      </c>
      <c r="O2851" s="137" t="s">
        <v>2391</v>
      </c>
      <c r="P2851" s="42" t="s">
        <v>64</v>
      </c>
      <c r="Q2851" s="42" t="s">
        <v>65</v>
      </c>
      <c r="R2851" s="42">
        <v>1</v>
      </c>
      <c r="S2851" s="137" t="s">
        <v>2254</v>
      </c>
      <c r="T2851" s="62">
        <v>1235109.24</v>
      </c>
      <c r="U2851" s="62">
        <v>1147832.3</v>
      </c>
      <c r="Z2851" s="42" t="s">
        <v>68</v>
      </c>
      <c r="AJ2851" s="42"/>
      <c r="AW2851" s="42" t="s">
        <v>2412</v>
      </c>
      <c r="AX2851" s="42"/>
      <c r="AY2851" s="42"/>
      <c r="AZ2851" s="42"/>
      <c r="BA2851" s="42"/>
      <c r="BB2851" s="42"/>
      <c r="BN2851" s="128" t="s">
        <v>4578</v>
      </c>
      <c r="BO2851" s="58" t="str">
        <f t="shared" si="44"/>
        <v>境内资产</v>
      </c>
      <c r="BP2851" s="58" t="str">
        <f>IF(M2851="",VLOOKUP(D2851,Sheet4!$A$1:$B$92,2,0),VLOOKUP(Q2851,Sheet4!$A$1:$B$92,2,0))</f>
        <v>保险资产管理产品</v>
      </c>
    </row>
    <row r="2852" spans="1:68" s="58" customFormat="1" ht="12.75" customHeight="1">
      <c r="A2852" s="137" t="s">
        <v>2292</v>
      </c>
      <c r="B2852" s="50" t="s">
        <v>2343</v>
      </c>
      <c r="C2852" s="252" t="s">
        <v>5552</v>
      </c>
      <c r="D2852" s="257" t="s">
        <v>689</v>
      </c>
      <c r="E2852" s="42" t="s">
        <v>3219</v>
      </c>
      <c r="F2852" s="42" t="s">
        <v>2343</v>
      </c>
      <c r="G2852" s="42"/>
      <c r="H2852" s="307">
        <v>5494.2292647142795</v>
      </c>
      <c r="I2852" s="315">
        <v>3683.9863845569753</v>
      </c>
      <c r="J2852" s="105">
        <v>0</v>
      </c>
      <c r="K2852" s="42">
        <v>0</v>
      </c>
      <c r="L2852" s="50" t="s">
        <v>4487</v>
      </c>
      <c r="M2852" s="50" t="s">
        <v>5535</v>
      </c>
      <c r="N2852" s="50" t="s">
        <v>2390</v>
      </c>
      <c r="O2852" s="137" t="s">
        <v>2391</v>
      </c>
      <c r="P2852" s="42" t="s">
        <v>64</v>
      </c>
      <c r="Q2852" s="42" t="s">
        <v>65</v>
      </c>
      <c r="R2852" s="42">
        <v>1</v>
      </c>
      <c r="S2852" s="137" t="s">
        <v>2254</v>
      </c>
      <c r="T2852" s="62">
        <v>1235109.24</v>
      </c>
      <c r="U2852" s="62">
        <v>1147832.3</v>
      </c>
      <c r="Z2852" s="42" t="s">
        <v>280</v>
      </c>
      <c r="AJ2852" s="42"/>
      <c r="AW2852" s="42" t="s">
        <v>2412</v>
      </c>
      <c r="AX2852" s="42"/>
      <c r="AY2852" s="42"/>
      <c r="AZ2852" s="42"/>
      <c r="BA2852" s="42"/>
      <c r="BB2852" s="42"/>
      <c r="BN2852" s="128" t="s">
        <v>4578</v>
      </c>
      <c r="BO2852" s="58" t="str">
        <f t="shared" si="44"/>
        <v>境内资产</v>
      </c>
      <c r="BP2852" s="58" t="str">
        <f>IF(M2852="",VLOOKUP(D2852,Sheet4!$A$1:$B$92,2,0),VLOOKUP(Q2852,Sheet4!$A$1:$B$92,2,0))</f>
        <v>保险资产管理产品</v>
      </c>
    </row>
    <row r="2853" spans="1:68" s="58" customFormat="1" ht="12.75" customHeight="1">
      <c r="A2853" s="137" t="s">
        <v>2293</v>
      </c>
      <c r="B2853" s="50" t="s">
        <v>2344</v>
      </c>
      <c r="C2853" s="252" t="s">
        <v>5552</v>
      </c>
      <c r="D2853" s="257" t="s">
        <v>689</v>
      </c>
      <c r="E2853" s="42" t="s">
        <v>3250</v>
      </c>
      <c r="F2853" s="42" t="s">
        <v>2344</v>
      </c>
      <c r="G2853" s="42"/>
      <c r="H2853" s="307">
        <v>3532.3581540740342</v>
      </c>
      <c r="I2853" s="315">
        <v>3326.0536149164677</v>
      </c>
      <c r="J2853" s="105">
        <v>0</v>
      </c>
      <c r="K2853" s="42">
        <v>0</v>
      </c>
      <c r="L2853" s="50" t="s">
        <v>4487</v>
      </c>
      <c r="M2853" s="50" t="s">
        <v>5535</v>
      </c>
      <c r="N2853" s="50" t="s">
        <v>2390</v>
      </c>
      <c r="O2853" s="137" t="s">
        <v>2391</v>
      </c>
      <c r="P2853" s="42" t="s">
        <v>64</v>
      </c>
      <c r="Q2853" s="42" t="s">
        <v>65</v>
      </c>
      <c r="R2853" s="42">
        <v>1</v>
      </c>
      <c r="S2853" s="137" t="s">
        <v>2254</v>
      </c>
      <c r="T2853" s="62">
        <v>1235109.24</v>
      </c>
      <c r="U2853" s="62">
        <v>1147832.3</v>
      </c>
      <c r="Z2853" s="42" t="s">
        <v>68</v>
      </c>
      <c r="AJ2853" s="42"/>
      <c r="AW2853" s="42" t="s">
        <v>2412</v>
      </c>
      <c r="AX2853" s="42"/>
      <c r="AY2853" s="42"/>
      <c r="AZ2853" s="42"/>
      <c r="BA2853" s="42"/>
      <c r="BB2853" s="42"/>
      <c r="BN2853" s="128" t="s">
        <v>4578</v>
      </c>
      <c r="BO2853" s="58" t="str">
        <f t="shared" si="44"/>
        <v>境内资产</v>
      </c>
      <c r="BP2853" s="58" t="str">
        <f>IF(M2853="",VLOOKUP(D2853,Sheet4!$A$1:$B$92,2,0),VLOOKUP(Q2853,Sheet4!$A$1:$B$92,2,0))</f>
        <v>保险资产管理产品</v>
      </c>
    </row>
    <row r="2854" spans="1:68" s="58" customFormat="1" ht="12.75" customHeight="1">
      <c r="A2854" s="137" t="s">
        <v>2294</v>
      </c>
      <c r="B2854" s="50" t="s">
        <v>2345</v>
      </c>
      <c r="C2854" s="252" t="s">
        <v>5552</v>
      </c>
      <c r="D2854" s="257" t="s">
        <v>689</v>
      </c>
      <c r="E2854" s="42" t="s">
        <v>3510</v>
      </c>
      <c r="F2854" s="42" t="s">
        <v>2345</v>
      </c>
      <c r="G2854" s="42"/>
      <c r="H2854" s="307">
        <v>6422.0923546829254</v>
      </c>
      <c r="I2854" s="315">
        <v>5125.6291140215444</v>
      </c>
      <c r="J2854" s="105">
        <v>0</v>
      </c>
      <c r="K2854" s="42">
        <v>0</v>
      </c>
      <c r="L2854" s="50" t="s">
        <v>4487</v>
      </c>
      <c r="M2854" s="50" t="s">
        <v>5535</v>
      </c>
      <c r="N2854" s="50" t="s">
        <v>2390</v>
      </c>
      <c r="O2854" s="137" t="s">
        <v>2391</v>
      </c>
      <c r="P2854" s="42" t="s">
        <v>64</v>
      </c>
      <c r="Q2854" s="42" t="s">
        <v>65</v>
      </c>
      <c r="R2854" s="42">
        <v>1</v>
      </c>
      <c r="S2854" s="137" t="s">
        <v>2254</v>
      </c>
      <c r="T2854" s="62">
        <v>1235109.24</v>
      </c>
      <c r="U2854" s="62">
        <v>1147832.3</v>
      </c>
      <c r="Z2854" s="42" t="s">
        <v>68</v>
      </c>
      <c r="AJ2854" s="42"/>
      <c r="AW2854" s="42" t="s">
        <v>2412</v>
      </c>
      <c r="AX2854" s="42"/>
      <c r="AY2854" s="42"/>
      <c r="AZ2854" s="42"/>
      <c r="BA2854" s="42"/>
      <c r="BB2854" s="42"/>
      <c r="BN2854" s="128" t="s">
        <v>4578</v>
      </c>
      <c r="BO2854" s="58" t="str">
        <f t="shared" si="44"/>
        <v>境内资产</v>
      </c>
      <c r="BP2854" s="58" t="str">
        <f>IF(M2854="",VLOOKUP(D2854,Sheet4!$A$1:$B$92,2,0),VLOOKUP(Q2854,Sheet4!$A$1:$B$92,2,0))</f>
        <v>保险资产管理产品</v>
      </c>
    </row>
    <row r="2855" spans="1:68" s="58" customFormat="1" ht="12.75" customHeight="1">
      <c r="A2855" s="137" t="s">
        <v>1975</v>
      </c>
      <c r="B2855" s="50" t="s">
        <v>1976</v>
      </c>
      <c r="C2855" s="252" t="s">
        <v>5552</v>
      </c>
      <c r="D2855" s="257" t="s">
        <v>672</v>
      </c>
      <c r="E2855" s="42" t="s">
        <v>3108</v>
      </c>
      <c r="F2855" s="42" t="s">
        <v>1976</v>
      </c>
      <c r="G2855" s="42"/>
      <c r="H2855" s="307">
        <v>9.0609940733359426</v>
      </c>
      <c r="I2855" s="315">
        <v>9.0609940733359426</v>
      </c>
      <c r="J2855" s="105">
        <v>0</v>
      </c>
      <c r="K2855" s="42">
        <v>0</v>
      </c>
      <c r="L2855" s="50" t="s">
        <v>4487</v>
      </c>
      <c r="M2855" s="50" t="s">
        <v>5535</v>
      </c>
      <c r="N2855" s="50" t="s">
        <v>2390</v>
      </c>
      <c r="O2855" s="137" t="s">
        <v>2391</v>
      </c>
      <c r="P2855" s="42" t="s">
        <v>64</v>
      </c>
      <c r="Q2855" s="42" t="s">
        <v>65</v>
      </c>
      <c r="R2855" s="42">
        <v>1</v>
      </c>
      <c r="S2855" s="137" t="s">
        <v>2254</v>
      </c>
      <c r="T2855" s="62">
        <v>1235109.24</v>
      </c>
      <c r="U2855" s="62">
        <v>1147832.3</v>
      </c>
      <c r="Z2855" s="42" t="s">
        <v>68</v>
      </c>
      <c r="AJ2855" s="42"/>
      <c r="AW2855" s="42" t="s">
        <v>2412</v>
      </c>
      <c r="AX2855" s="42"/>
      <c r="AY2855" s="42"/>
      <c r="AZ2855" s="42"/>
      <c r="BA2855" s="42"/>
      <c r="BB2855" s="42"/>
      <c r="BN2855" s="128" t="s">
        <v>4578</v>
      </c>
      <c r="BO2855" s="58" t="str">
        <f t="shared" si="44"/>
        <v>境内资产</v>
      </c>
      <c r="BP2855" s="58" t="str">
        <f>IF(M2855="",VLOOKUP(D2855,Sheet4!$A$1:$B$92,2,0),VLOOKUP(Q2855,Sheet4!$A$1:$B$92,2,0))</f>
        <v>保险资产管理产品</v>
      </c>
    </row>
    <row r="2856" spans="1:68" s="58" customFormat="1" ht="12.75" customHeight="1">
      <c r="A2856" s="137" t="s">
        <v>2123</v>
      </c>
      <c r="B2856" s="50" t="s">
        <v>2346</v>
      </c>
      <c r="C2856" s="252" t="s">
        <v>5552</v>
      </c>
      <c r="D2856" s="257" t="s">
        <v>689</v>
      </c>
      <c r="E2856" s="42" t="s">
        <v>4368</v>
      </c>
      <c r="F2856" s="42" t="s">
        <v>2346</v>
      </c>
      <c r="G2856" s="42"/>
      <c r="H2856" s="307">
        <v>123.92865822117251</v>
      </c>
      <c r="I2856" s="315">
        <v>123.92865822117251</v>
      </c>
      <c r="J2856" s="105">
        <v>0</v>
      </c>
      <c r="K2856" s="42">
        <v>0</v>
      </c>
      <c r="L2856" s="50" t="s">
        <v>4487</v>
      </c>
      <c r="M2856" s="50" t="s">
        <v>5535</v>
      </c>
      <c r="N2856" s="50" t="s">
        <v>2390</v>
      </c>
      <c r="O2856" s="137" t="s">
        <v>2391</v>
      </c>
      <c r="P2856" s="42" t="s">
        <v>64</v>
      </c>
      <c r="Q2856" s="42" t="s">
        <v>65</v>
      </c>
      <c r="R2856" s="42">
        <v>1</v>
      </c>
      <c r="S2856" s="137" t="s">
        <v>2254</v>
      </c>
      <c r="T2856" s="62">
        <v>1235109.24</v>
      </c>
      <c r="U2856" s="62">
        <v>1147832.3</v>
      </c>
      <c r="Z2856" s="42" t="s">
        <v>68</v>
      </c>
      <c r="AJ2856" s="42"/>
      <c r="AW2856" s="42" t="s">
        <v>2412</v>
      </c>
      <c r="AX2856" s="42"/>
      <c r="AY2856" s="42"/>
      <c r="AZ2856" s="42"/>
      <c r="BA2856" s="42"/>
      <c r="BB2856" s="42"/>
      <c r="BN2856" s="128" t="s">
        <v>4578</v>
      </c>
      <c r="BO2856" s="58" t="str">
        <f t="shared" si="44"/>
        <v>境内资产</v>
      </c>
      <c r="BP2856" s="58" t="str">
        <f>IF(M2856="",VLOOKUP(D2856,Sheet4!$A$1:$B$92,2,0),VLOOKUP(Q2856,Sheet4!$A$1:$B$92,2,0))</f>
        <v>保险资产管理产品</v>
      </c>
    </row>
    <row r="2857" spans="1:68" s="58" customFormat="1" ht="12.75" customHeight="1">
      <c r="A2857" s="137" t="s">
        <v>1615</v>
      </c>
      <c r="B2857" s="50" t="s">
        <v>1616</v>
      </c>
      <c r="C2857" s="252" t="s">
        <v>5552</v>
      </c>
      <c r="D2857" s="257" t="s">
        <v>689</v>
      </c>
      <c r="E2857" s="42" t="s">
        <v>1617</v>
      </c>
      <c r="F2857" s="42" t="s">
        <v>1616</v>
      </c>
      <c r="G2857" s="42"/>
      <c r="H2857" s="307">
        <v>89.912213228225454</v>
      </c>
      <c r="I2857" s="315">
        <v>89.912213228225454</v>
      </c>
      <c r="J2857" s="105">
        <v>0</v>
      </c>
      <c r="K2857" s="42">
        <v>0</v>
      </c>
      <c r="L2857" s="50" t="s">
        <v>4487</v>
      </c>
      <c r="M2857" s="50" t="s">
        <v>5535</v>
      </c>
      <c r="N2857" s="50" t="s">
        <v>2390</v>
      </c>
      <c r="O2857" s="137" t="s">
        <v>2391</v>
      </c>
      <c r="P2857" s="42" t="s">
        <v>64</v>
      </c>
      <c r="Q2857" s="42" t="s">
        <v>65</v>
      </c>
      <c r="R2857" s="42">
        <v>1</v>
      </c>
      <c r="S2857" s="137" t="s">
        <v>2254</v>
      </c>
      <c r="T2857" s="62">
        <v>1235109.24</v>
      </c>
      <c r="U2857" s="62">
        <v>1147832.3</v>
      </c>
      <c r="Z2857" s="42" t="s">
        <v>68</v>
      </c>
      <c r="AJ2857" s="42"/>
      <c r="AW2857" s="42" t="s">
        <v>2412</v>
      </c>
      <c r="AX2857" s="42"/>
      <c r="AY2857" s="42"/>
      <c r="AZ2857" s="42"/>
      <c r="BA2857" s="42"/>
      <c r="BB2857" s="42"/>
      <c r="BN2857" s="128" t="s">
        <v>4578</v>
      </c>
      <c r="BO2857" s="58" t="str">
        <f t="shared" si="44"/>
        <v>境内资产</v>
      </c>
      <c r="BP2857" s="58" t="str">
        <f>IF(M2857="",VLOOKUP(D2857,Sheet4!$A$1:$B$92,2,0),VLOOKUP(Q2857,Sheet4!$A$1:$B$92,2,0))</f>
        <v>保险资产管理产品</v>
      </c>
    </row>
    <row r="2858" spans="1:68" s="58" customFormat="1" ht="12.75" customHeight="1">
      <c r="A2858" s="137" t="s">
        <v>1654</v>
      </c>
      <c r="B2858" s="50" t="s">
        <v>1655</v>
      </c>
      <c r="C2858" s="252" t="s">
        <v>5552</v>
      </c>
      <c r="D2858" s="257" t="s">
        <v>672</v>
      </c>
      <c r="E2858" s="42" t="s">
        <v>1656</v>
      </c>
      <c r="F2858" s="42" t="s">
        <v>1655</v>
      </c>
      <c r="G2858" s="42"/>
      <c r="H2858" s="307">
        <v>165.41967663858134</v>
      </c>
      <c r="I2858" s="315">
        <v>223.62289619660069</v>
      </c>
      <c r="J2858" s="105">
        <v>0</v>
      </c>
      <c r="K2858" s="42">
        <v>0</v>
      </c>
      <c r="L2858" s="50" t="s">
        <v>4487</v>
      </c>
      <c r="M2858" s="50" t="s">
        <v>5535</v>
      </c>
      <c r="N2858" s="50" t="s">
        <v>2390</v>
      </c>
      <c r="O2858" s="137" t="s">
        <v>2391</v>
      </c>
      <c r="P2858" s="42" t="s">
        <v>64</v>
      </c>
      <c r="Q2858" s="42" t="s">
        <v>65</v>
      </c>
      <c r="R2858" s="42">
        <v>1</v>
      </c>
      <c r="S2858" s="137" t="s">
        <v>2254</v>
      </c>
      <c r="T2858" s="62">
        <v>1235109.24</v>
      </c>
      <c r="U2858" s="62">
        <v>1147832.3</v>
      </c>
      <c r="Z2858" s="42" t="s">
        <v>68</v>
      </c>
      <c r="AJ2858" s="42"/>
      <c r="AW2858" s="42" t="s">
        <v>2412</v>
      </c>
      <c r="AX2858" s="42"/>
      <c r="AY2858" s="42"/>
      <c r="AZ2858" s="42"/>
      <c r="BA2858" s="42"/>
      <c r="BB2858" s="42"/>
      <c r="BN2858" s="128" t="s">
        <v>4578</v>
      </c>
      <c r="BO2858" s="58" t="str">
        <f t="shared" si="44"/>
        <v>境内资产</v>
      </c>
      <c r="BP2858" s="58" t="str">
        <f>IF(M2858="",VLOOKUP(D2858,Sheet4!$A$1:$B$92,2,0),VLOOKUP(Q2858,Sheet4!$A$1:$B$92,2,0))</f>
        <v>保险资产管理产品</v>
      </c>
    </row>
    <row r="2859" spans="1:68" s="58" customFormat="1" ht="12.75" customHeight="1">
      <c r="A2859" s="137" t="s">
        <v>1734</v>
      </c>
      <c r="B2859" s="50" t="s">
        <v>1735</v>
      </c>
      <c r="C2859" s="252" t="s">
        <v>5552</v>
      </c>
      <c r="D2859" s="257" t="s">
        <v>678</v>
      </c>
      <c r="E2859" s="42" t="s">
        <v>1736</v>
      </c>
      <c r="F2859" s="42" t="s">
        <v>1735</v>
      </c>
      <c r="G2859" s="42"/>
      <c r="H2859" s="307">
        <v>35.565722797761168</v>
      </c>
      <c r="I2859" s="315">
        <v>15.776409338938507</v>
      </c>
      <c r="J2859" s="105">
        <v>0</v>
      </c>
      <c r="K2859" s="42">
        <v>0</v>
      </c>
      <c r="L2859" s="50" t="s">
        <v>4487</v>
      </c>
      <c r="M2859" s="50" t="s">
        <v>5535</v>
      </c>
      <c r="N2859" s="50" t="s">
        <v>2390</v>
      </c>
      <c r="O2859" s="137" t="s">
        <v>2391</v>
      </c>
      <c r="P2859" s="42" t="s">
        <v>64</v>
      </c>
      <c r="Q2859" s="42" t="s">
        <v>65</v>
      </c>
      <c r="R2859" s="42">
        <v>1</v>
      </c>
      <c r="S2859" s="137" t="s">
        <v>2254</v>
      </c>
      <c r="T2859" s="62">
        <v>1235109.24</v>
      </c>
      <c r="U2859" s="62">
        <v>1147832.3</v>
      </c>
      <c r="Z2859" s="42" t="s">
        <v>68</v>
      </c>
      <c r="AJ2859" s="42"/>
      <c r="AW2859" s="42" t="s">
        <v>2412</v>
      </c>
      <c r="AX2859" s="42"/>
      <c r="AY2859" s="42"/>
      <c r="AZ2859" s="42"/>
      <c r="BA2859" s="42"/>
      <c r="BB2859" s="42"/>
      <c r="BN2859" s="128" t="s">
        <v>4578</v>
      </c>
      <c r="BO2859" s="58" t="str">
        <f t="shared" si="44"/>
        <v>境内资产</v>
      </c>
      <c r="BP2859" s="58" t="str">
        <f>IF(M2859="",VLOOKUP(D2859,Sheet4!$A$1:$B$92,2,0),VLOOKUP(Q2859,Sheet4!$A$1:$B$92,2,0))</f>
        <v>保险资产管理产品</v>
      </c>
    </row>
    <row r="2860" spans="1:68" s="58" customFormat="1" ht="12.75" customHeight="1">
      <c r="A2860" s="137" t="s">
        <v>1743</v>
      </c>
      <c r="B2860" s="50" t="s">
        <v>1744</v>
      </c>
      <c r="C2860" s="252" t="s">
        <v>5552</v>
      </c>
      <c r="D2860" s="257" t="s">
        <v>678</v>
      </c>
      <c r="E2860" s="42" t="s">
        <v>1745</v>
      </c>
      <c r="F2860" s="42" t="s">
        <v>1744</v>
      </c>
      <c r="G2860" s="42"/>
      <c r="H2860" s="307">
        <v>26.706379540556853</v>
      </c>
      <c r="I2860" s="315">
        <v>18.187849684592798</v>
      </c>
      <c r="J2860" s="105">
        <v>0</v>
      </c>
      <c r="K2860" s="42">
        <v>0</v>
      </c>
      <c r="L2860" s="50" t="s">
        <v>4487</v>
      </c>
      <c r="M2860" s="50" t="s">
        <v>5535</v>
      </c>
      <c r="N2860" s="50" t="s">
        <v>2390</v>
      </c>
      <c r="O2860" s="137" t="s">
        <v>2391</v>
      </c>
      <c r="P2860" s="42" t="s">
        <v>64</v>
      </c>
      <c r="Q2860" s="42" t="s">
        <v>65</v>
      </c>
      <c r="R2860" s="42">
        <v>1</v>
      </c>
      <c r="S2860" s="137" t="s">
        <v>2254</v>
      </c>
      <c r="T2860" s="62">
        <v>1235109.24</v>
      </c>
      <c r="U2860" s="62">
        <v>1147832.3</v>
      </c>
      <c r="Z2860" s="42" t="s">
        <v>68</v>
      </c>
      <c r="AJ2860" s="42"/>
      <c r="AW2860" s="42" t="s">
        <v>2412</v>
      </c>
      <c r="AX2860" s="42"/>
      <c r="AY2860" s="42"/>
      <c r="AZ2860" s="42"/>
      <c r="BA2860" s="42"/>
      <c r="BB2860" s="42"/>
      <c r="BN2860" s="128" t="s">
        <v>4578</v>
      </c>
      <c r="BO2860" s="58" t="str">
        <f t="shared" si="44"/>
        <v>境内资产</v>
      </c>
      <c r="BP2860" s="58" t="str">
        <f>IF(M2860="",VLOOKUP(D2860,Sheet4!$A$1:$B$92,2,0),VLOOKUP(Q2860,Sheet4!$A$1:$B$92,2,0))</f>
        <v>保险资产管理产品</v>
      </c>
    </row>
    <row r="2861" spans="1:68" s="58" customFormat="1" ht="12.75" customHeight="1">
      <c r="A2861" s="137" t="s">
        <v>2011</v>
      </c>
      <c r="B2861" s="50" t="s">
        <v>2012</v>
      </c>
      <c r="C2861" s="252" t="s">
        <v>5552</v>
      </c>
      <c r="D2861" s="257" t="s">
        <v>678</v>
      </c>
      <c r="E2861" s="42" t="s">
        <v>2792</v>
      </c>
      <c r="F2861" s="42" t="s">
        <v>2012</v>
      </c>
      <c r="G2861" s="42"/>
      <c r="H2861" s="307">
        <v>15.415538437223983</v>
      </c>
      <c r="I2861" s="315">
        <v>10.083014892955925</v>
      </c>
      <c r="J2861" s="105">
        <v>0</v>
      </c>
      <c r="K2861" s="42">
        <v>0</v>
      </c>
      <c r="L2861" s="50" t="s">
        <v>4487</v>
      </c>
      <c r="M2861" s="50" t="s">
        <v>5535</v>
      </c>
      <c r="N2861" s="50" t="s">
        <v>2390</v>
      </c>
      <c r="O2861" s="137" t="s">
        <v>2391</v>
      </c>
      <c r="P2861" s="42" t="s">
        <v>64</v>
      </c>
      <c r="Q2861" s="42" t="s">
        <v>65</v>
      </c>
      <c r="R2861" s="42">
        <v>1</v>
      </c>
      <c r="S2861" s="137" t="s">
        <v>2254</v>
      </c>
      <c r="T2861" s="62">
        <v>1235109.24</v>
      </c>
      <c r="U2861" s="62">
        <v>1147832.3</v>
      </c>
      <c r="Z2861" s="42" t="s">
        <v>68</v>
      </c>
      <c r="AJ2861" s="42"/>
      <c r="AW2861" s="42" t="s">
        <v>2412</v>
      </c>
      <c r="AX2861" s="42"/>
      <c r="AY2861" s="42"/>
      <c r="AZ2861" s="42"/>
      <c r="BA2861" s="42"/>
      <c r="BB2861" s="42"/>
      <c r="BN2861" s="128" t="s">
        <v>4578</v>
      </c>
      <c r="BO2861" s="58" t="str">
        <f t="shared" si="44"/>
        <v>境内资产</v>
      </c>
      <c r="BP2861" s="58" t="str">
        <f>IF(M2861="",VLOOKUP(D2861,Sheet4!$A$1:$B$92,2,0),VLOOKUP(Q2861,Sheet4!$A$1:$B$92,2,0))</f>
        <v>保险资产管理产品</v>
      </c>
    </row>
    <row r="2862" spans="1:68" s="58" customFormat="1" ht="12.75" customHeight="1">
      <c r="A2862" s="137" t="s">
        <v>2013</v>
      </c>
      <c r="B2862" s="50" t="s">
        <v>2014</v>
      </c>
      <c r="C2862" s="252" t="s">
        <v>5552</v>
      </c>
      <c r="D2862" s="257" t="s">
        <v>678</v>
      </c>
      <c r="E2862" s="42" t="s">
        <v>2793</v>
      </c>
      <c r="F2862" s="42" t="s">
        <v>2014</v>
      </c>
      <c r="G2862" s="42"/>
      <c r="H2862" s="307">
        <v>7.5564627286707502</v>
      </c>
      <c r="I2862" s="315">
        <v>7.8850045864390426</v>
      </c>
      <c r="J2862" s="105">
        <v>0</v>
      </c>
      <c r="K2862" s="42">
        <v>0</v>
      </c>
      <c r="L2862" s="50" t="s">
        <v>4487</v>
      </c>
      <c r="M2862" s="50" t="s">
        <v>5535</v>
      </c>
      <c r="N2862" s="50" t="s">
        <v>2390</v>
      </c>
      <c r="O2862" s="137" t="s">
        <v>2391</v>
      </c>
      <c r="P2862" s="42" t="s">
        <v>64</v>
      </c>
      <c r="Q2862" s="42" t="s">
        <v>65</v>
      </c>
      <c r="R2862" s="42">
        <v>1</v>
      </c>
      <c r="S2862" s="137" t="s">
        <v>2254</v>
      </c>
      <c r="T2862" s="62">
        <v>1235109.24</v>
      </c>
      <c r="U2862" s="62">
        <v>1147832.3</v>
      </c>
      <c r="Z2862" s="42" t="s">
        <v>68</v>
      </c>
      <c r="AJ2862" s="42"/>
      <c r="AW2862" s="42" t="s">
        <v>2412</v>
      </c>
      <c r="AX2862" s="42"/>
      <c r="AY2862" s="42"/>
      <c r="AZ2862" s="42"/>
      <c r="BA2862" s="42"/>
      <c r="BB2862" s="42"/>
      <c r="BN2862" s="128" t="s">
        <v>4578</v>
      </c>
      <c r="BO2862" s="58" t="str">
        <f t="shared" si="44"/>
        <v>境内资产</v>
      </c>
      <c r="BP2862" s="58" t="str">
        <f>IF(M2862="",VLOOKUP(D2862,Sheet4!$A$1:$B$92,2,0),VLOOKUP(Q2862,Sheet4!$A$1:$B$92,2,0))</f>
        <v>保险资产管理产品</v>
      </c>
    </row>
    <row r="2863" spans="1:68" s="58" customFormat="1" ht="12.75" customHeight="1">
      <c r="A2863" s="137" t="s">
        <v>2019</v>
      </c>
      <c r="B2863" s="50" t="s">
        <v>2020</v>
      </c>
      <c r="C2863" s="252" t="s">
        <v>5552</v>
      </c>
      <c r="D2863" s="257" t="s">
        <v>678</v>
      </c>
      <c r="E2863" s="42" t="s">
        <v>2795</v>
      </c>
      <c r="F2863" s="42" t="s">
        <v>2020</v>
      </c>
      <c r="G2863" s="42"/>
      <c r="H2863" s="307">
        <v>2.5606499150914077</v>
      </c>
      <c r="I2863" s="315">
        <v>5.3754101271002837</v>
      </c>
      <c r="J2863" s="105">
        <v>0</v>
      </c>
      <c r="K2863" s="42">
        <v>0</v>
      </c>
      <c r="L2863" s="50" t="s">
        <v>4487</v>
      </c>
      <c r="M2863" s="50" t="s">
        <v>5535</v>
      </c>
      <c r="N2863" s="50" t="s">
        <v>2390</v>
      </c>
      <c r="O2863" s="137" t="s">
        <v>2391</v>
      </c>
      <c r="P2863" s="42" t="s">
        <v>64</v>
      </c>
      <c r="Q2863" s="42" t="s">
        <v>65</v>
      </c>
      <c r="R2863" s="42">
        <v>1</v>
      </c>
      <c r="S2863" s="137" t="s">
        <v>2254</v>
      </c>
      <c r="T2863" s="62">
        <v>1235109.24</v>
      </c>
      <c r="U2863" s="62">
        <v>1147832.3</v>
      </c>
      <c r="Z2863" s="42" t="s">
        <v>68</v>
      </c>
      <c r="AJ2863" s="42"/>
      <c r="AW2863" s="42" t="s">
        <v>2412</v>
      </c>
      <c r="AX2863" s="42"/>
      <c r="AY2863" s="42"/>
      <c r="AZ2863" s="42"/>
      <c r="BA2863" s="42"/>
      <c r="BB2863" s="42"/>
      <c r="BN2863" s="128" t="s">
        <v>4578</v>
      </c>
      <c r="BO2863" s="58" t="str">
        <f t="shared" si="44"/>
        <v>境内资产</v>
      </c>
      <c r="BP2863" s="58" t="str">
        <f>IF(M2863="",VLOOKUP(D2863,Sheet4!$A$1:$B$92,2,0),VLOOKUP(Q2863,Sheet4!$A$1:$B$92,2,0))</f>
        <v>保险资产管理产品</v>
      </c>
    </row>
    <row r="2864" spans="1:68" s="58" customFormat="1" ht="12.75" customHeight="1">
      <c r="A2864" s="137" t="s">
        <v>1755</v>
      </c>
      <c r="B2864" s="50" t="s">
        <v>1756</v>
      </c>
      <c r="C2864" s="252" t="s">
        <v>5552</v>
      </c>
      <c r="D2864" s="257" t="s">
        <v>678</v>
      </c>
      <c r="E2864" s="42" t="s">
        <v>1757</v>
      </c>
      <c r="F2864" s="42" t="s">
        <v>1756</v>
      </c>
      <c r="G2864" s="42"/>
      <c r="H2864" s="307">
        <v>15.787076282372544</v>
      </c>
      <c r="I2864" s="315">
        <v>12.57568811553095</v>
      </c>
      <c r="J2864" s="105">
        <v>0</v>
      </c>
      <c r="K2864" s="42">
        <v>0</v>
      </c>
      <c r="L2864" s="50" t="s">
        <v>4487</v>
      </c>
      <c r="M2864" s="50" t="s">
        <v>5535</v>
      </c>
      <c r="N2864" s="50" t="s">
        <v>2390</v>
      </c>
      <c r="O2864" s="137" t="s">
        <v>2391</v>
      </c>
      <c r="P2864" s="42" t="s">
        <v>64</v>
      </c>
      <c r="Q2864" s="42" t="s">
        <v>65</v>
      </c>
      <c r="R2864" s="42">
        <v>1</v>
      </c>
      <c r="S2864" s="137" t="s">
        <v>2254</v>
      </c>
      <c r="T2864" s="62">
        <v>1235109.24</v>
      </c>
      <c r="U2864" s="62">
        <v>1147832.3</v>
      </c>
      <c r="Z2864" s="42" t="s">
        <v>68</v>
      </c>
      <c r="AJ2864" s="42"/>
      <c r="AW2864" s="42" t="s">
        <v>2412</v>
      </c>
      <c r="AX2864" s="42"/>
      <c r="AY2864" s="42"/>
      <c r="AZ2864" s="42"/>
      <c r="BA2864" s="42"/>
      <c r="BB2864" s="42"/>
      <c r="BN2864" s="128" t="s">
        <v>4578</v>
      </c>
      <c r="BO2864" s="58" t="str">
        <f t="shared" si="44"/>
        <v>境内资产</v>
      </c>
      <c r="BP2864" s="58" t="str">
        <f>IF(M2864="",VLOOKUP(D2864,Sheet4!$A$1:$B$92,2,0),VLOOKUP(Q2864,Sheet4!$A$1:$B$92,2,0))</f>
        <v>保险资产管理产品</v>
      </c>
    </row>
    <row r="2865" spans="1:68" s="58" customFormat="1" ht="12.75" customHeight="1">
      <c r="A2865" s="137" t="s">
        <v>1758</v>
      </c>
      <c r="B2865" s="50" t="s">
        <v>1759</v>
      </c>
      <c r="C2865" s="252" t="s">
        <v>5552</v>
      </c>
      <c r="D2865" s="257" t="s">
        <v>678</v>
      </c>
      <c r="E2865" s="42" t="s">
        <v>1760</v>
      </c>
      <c r="F2865" s="42" t="s">
        <v>1759</v>
      </c>
      <c r="G2865" s="42"/>
      <c r="H2865" s="307">
        <v>40.324000103451311</v>
      </c>
      <c r="I2865" s="315">
        <v>21.315506904000053</v>
      </c>
      <c r="J2865" s="105">
        <v>0</v>
      </c>
      <c r="K2865" s="42">
        <v>0</v>
      </c>
      <c r="L2865" s="50" t="s">
        <v>4487</v>
      </c>
      <c r="M2865" s="50" t="s">
        <v>5535</v>
      </c>
      <c r="N2865" s="50" t="s">
        <v>2390</v>
      </c>
      <c r="O2865" s="137" t="s">
        <v>2391</v>
      </c>
      <c r="P2865" s="42" t="s">
        <v>64</v>
      </c>
      <c r="Q2865" s="42" t="s">
        <v>65</v>
      </c>
      <c r="R2865" s="42">
        <v>1</v>
      </c>
      <c r="S2865" s="137" t="s">
        <v>2254</v>
      </c>
      <c r="T2865" s="62">
        <v>1235109.24</v>
      </c>
      <c r="U2865" s="62">
        <v>1147832.3</v>
      </c>
      <c r="Z2865" s="42" t="s">
        <v>68</v>
      </c>
      <c r="AJ2865" s="42"/>
      <c r="AW2865" s="42" t="s">
        <v>2412</v>
      </c>
      <c r="AX2865" s="42"/>
      <c r="AY2865" s="42"/>
      <c r="AZ2865" s="42"/>
      <c r="BA2865" s="42"/>
      <c r="BB2865" s="42"/>
      <c r="BN2865" s="128" t="s">
        <v>4578</v>
      </c>
      <c r="BO2865" s="58" t="str">
        <f t="shared" si="44"/>
        <v>境内资产</v>
      </c>
      <c r="BP2865" s="58" t="str">
        <f>IF(M2865="",VLOOKUP(D2865,Sheet4!$A$1:$B$92,2,0),VLOOKUP(Q2865,Sheet4!$A$1:$B$92,2,0))</f>
        <v>保险资产管理产品</v>
      </c>
    </row>
    <row r="2866" spans="1:68" s="58" customFormat="1" ht="12.75" customHeight="1">
      <c r="A2866" s="137" t="s">
        <v>1761</v>
      </c>
      <c r="B2866" s="50" t="s">
        <v>1762</v>
      </c>
      <c r="C2866" s="252" t="s">
        <v>5552</v>
      </c>
      <c r="D2866" s="257" t="s">
        <v>678</v>
      </c>
      <c r="E2866" s="42" t="s">
        <v>1763</v>
      </c>
      <c r="F2866" s="42" t="s">
        <v>1762</v>
      </c>
      <c r="G2866" s="42"/>
      <c r="H2866" s="307">
        <v>5.7291150309180967</v>
      </c>
      <c r="I2866" s="315">
        <v>6.743404595809821</v>
      </c>
      <c r="J2866" s="105">
        <v>0</v>
      </c>
      <c r="K2866" s="42">
        <v>0</v>
      </c>
      <c r="L2866" s="50" t="s">
        <v>4487</v>
      </c>
      <c r="M2866" s="50" t="s">
        <v>5535</v>
      </c>
      <c r="N2866" s="50" t="s">
        <v>2390</v>
      </c>
      <c r="O2866" s="137" t="s">
        <v>2391</v>
      </c>
      <c r="P2866" s="42" t="s">
        <v>64</v>
      </c>
      <c r="Q2866" s="42" t="s">
        <v>65</v>
      </c>
      <c r="R2866" s="42">
        <v>1</v>
      </c>
      <c r="S2866" s="137" t="s">
        <v>2254</v>
      </c>
      <c r="T2866" s="62">
        <v>1235109.24</v>
      </c>
      <c r="U2866" s="62">
        <v>1147832.3</v>
      </c>
      <c r="Z2866" s="42" t="s">
        <v>68</v>
      </c>
      <c r="AJ2866" s="42"/>
      <c r="AW2866" s="42" t="s">
        <v>2412</v>
      </c>
      <c r="AX2866" s="42"/>
      <c r="AY2866" s="42"/>
      <c r="AZ2866" s="42"/>
      <c r="BA2866" s="42"/>
      <c r="BB2866" s="42"/>
      <c r="BN2866" s="128" t="s">
        <v>4578</v>
      </c>
      <c r="BO2866" s="58" t="str">
        <f t="shared" si="44"/>
        <v>境内资产</v>
      </c>
      <c r="BP2866" s="58" t="str">
        <f>IF(M2866="",VLOOKUP(D2866,Sheet4!$A$1:$B$92,2,0),VLOOKUP(Q2866,Sheet4!$A$1:$B$92,2,0))</f>
        <v>保险资产管理产品</v>
      </c>
    </row>
    <row r="2867" spans="1:68" s="58" customFormat="1" ht="12.75" customHeight="1">
      <c r="A2867" s="137" t="s">
        <v>1621</v>
      </c>
      <c r="B2867" s="50" t="s">
        <v>1622</v>
      </c>
      <c r="C2867" s="252" t="s">
        <v>5552</v>
      </c>
      <c r="D2867" s="257" t="s">
        <v>678</v>
      </c>
      <c r="E2867" s="42" t="s">
        <v>1623</v>
      </c>
      <c r="F2867" s="42" t="s">
        <v>1622</v>
      </c>
      <c r="G2867" s="42"/>
      <c r="H2867" s="307">
        <v>5.9171085126358847</v>
      </c>
      <c r="I2867" s="315">
        <v>5.7113550259527113</v>
      </c>
      <c r="J2867" s="105">
        <v>0</v>
      </c>
      <c r="K2867" s="42">
        <v>0</v>
      </c>
      <c r="L2867" s="50" t="s">
        <v>4487</v>
      </c>
      <c r="M2867" s="50" t="s">
        <v>5535</v>
      </c>
      <c r="N2867" s="50" t="s">
        <v>2390</v>
      </c>
      <c r="O2867" s="137" t="s">
        <v>2391</v>
      </c>
      <c r="P2867" s="42" t="s">
        <v>64</v>
      </c>
      <c r="Q2867" s="42" t="s">
        <v>65</v>
      </c>
      <c r="R2867" s="42">
        <v>1</v>
      </c>
      <c r="S2867" s="137" t="s">
        <v>2254</v>
      </c>
      <c r="T2867" s="62">
        <v>1235109.24</v>
      </c>
      <c r="U2867" s="62">
        <v>1147832.3</v>
      </c>
      <c r="Z2867" s="42" t="s">
        <v>68</v>
      </c>
      <c r="AJ2867" s="42"/>
      <c r="AW2867" s="42" t="s">
        <v>2412</v>
      </c>
      <c r="AX2867" s="42"/>
      <c r="AY2867" s="42"/>
      <c r="AZ2867" s="42"/>
      <c r="BA2867" s="42"/>
      <c r="BB2867" s="42"/>
      <c r="BN2867" s="128" t="s">
        <v>4578</v>
      </c>
      <c r="BO2867" s="58" t="str">
        <f t="shared" si="44"/>
        <v>境内资产</v>
      </c>
      <c r="BP2867" s="58" t="str">
        <f>IF(M2867="",VLOOKUP(D2867,Sheet4!$A$1:$B$92,2,0),VLOOKUP(Q2867,Sheet4!$A$1:$B$92,2,0))</f>
        <v>保险资产管理产品</v>
      </c>
    </row>
    <row r="2868" spans="1:68" s="58" customFormat="1" ht="12.75" customHeight="1">
      <c r="A2868" s="137" t="s">
        <v>2035</v>
      </c>
      <c r="B2868" s="50" t="s">
        <v>2036</v>
      </c>
      <c r="C2868" s="252" t="s">
        <v>5552</v>
      </c>
      <c r="D2868" s="257" t="s">
        <v>678</v>
      </c>
      <c r="E2868" s="42" t="s">
        <v>4460</v>
      </c>
      <c r="F2868" s="42" t="s">
        <v>2036</v>
      </c>
      <c r="G2868" s="42"/>
      <c r="H2868" s="307">
        <v>63.267774895951369</v>
      </c>
      <c r="I2868" s="315">
        <v>50.397277991631562</v>
      </c>
      <c r="J2868" s="105">
        <v>0</v>
      </c>
      <c r="K2868" s="42">
        <v>0</v>
      </c>
      <c r="L2868" s="50" t="s">
        <v>4487</v>
      </c>
      <c r="M2868" s="50" t="s">
        <v>5535</v>
      </c>
      <c r="N2868" s="50" t="s">
        <v>2390</v>
      </c>
      <c r="O2868" s="137" t="s">
        <v>2391</v>
      </c>
      <c r="P2868" s="42" t="s">
        <v>64</v>
      </c>
      <c r="Q2868" s="42" t="s">
        <v>65</v>
      </c>
      <c r="R2868" s="42">
        <v>1</v>
      </c>
      <c r="S2868" s="137" t="s">
        <v>2254</v>
      </c>
      <c r="T2868" s="62">
        <v>1235109.24</v>
      </c>
      <c r="U2868" s="62">
        <v>1147832.3</v>
      </c>
      <c r="Z2868" s="42" t="s">
        <v>68</v>
      </c>
      <c r="AJ2868" s="42"/>
      <c r="AW2868" s="42" t="s">
        <v>2412</v>
      </c>
      <c r="AX2868" s="42"/>
      <c r="AY2868" s="42"/>
      <c r="AZ2868" s="42"/>
      <c r="BA2868" s="42"/>
      <c r="BB2868" s="42"/>
      <c r="BN2868" s="128" t="s">
        <v>4578</v>
      </c>
      <c r="BO2868" s="58" t="str">
        <f t="shared" si="44"/>
        <v>境内资产</v>
      </c>
      <c r="BP2868" s="58" t="str">
        <f>IF(M2868="",VLOOKUP(D2868,Sheet4!$A$1:$B$92,2,0),VLOOKUP(Q2868,Sheet4!$A$1:$B$92,2,0))</f>
        <v>保险资产管理产品</v>
      </c>
    </row>
    <row r="2869" spans="1:68" s="58" customFormat="1" ht="12.75" customHeight="1">
      <c r="A2869" s="137" t="s">
        <v>1627</v>
      </c>
      <c r="B2869" s="50" t="s">
        <v>1628</v>
      </c>
      <c r="C2869" s="252" t="s">
        <v>5552</v>
      </c>
      <c r="D2869" s="257" t="s">
        <v>678</v>
      </c>
      <c r="E2869" s="42" t="s">
        <v>1629</v>
      </c>
      <c r="F2869" s="42" t="s">
        <v>1628</v>
      </c>
      <c r="G2869" s="42"/>
      <c r="H2869" s="307">
        <v>20.870704479846442</v>
      </c>
      <c r="I2869" s="315">
        <v>11.276873789366251</v>
      </c>
      <c r="J2869" s="105">
        <v>0</v>
      </c>
      <c r="K2869" s="42">
        <v>0</v>
      </c>
      <c r="L2869" s="50" t="s">
        <v>4487</v>
      </c>
      <c r="M2869" s="50" t="s">
        <v>5535</v>
      </c>
      <c r="N2869" s="50" t="s">
        <v>2390</v>
      </c>
      <c r="O2869" s="137" t="s">
        <v>2391</v>
      </c>
      <c r="P2869" s="42" t="s">
        <v>64</v>
      </c>
      <c r="Q2869" s="42" t="s">
        <v>65</v>
      </c>
      <c r="R2869" s="42">
        <v>1</v>
      </c>
      <c r="S2869" s="137" t="s">
        <v>2254</v>
      </c>
      <c r="T2869" s="62">
        <v>1235109.24</v>
      </c>
      <c r="U2869" s="62">
        <v>1147832.3</v>
      </c>
      <c r="Z2869" s="42" t="s">
        <v>68</v>
      </c>
      <c r="AJ2869" s="42"/>
      <c r="AW2869" s="42" t="s">
        <v>2412</v>
      </c>
      <c r="AX2869" s="42"/>
      <c r="AY2869" s="42"/>
      <c r="AZ2869" s="42"/>
      <c r="BA2869" s="42"/>
      <c r="BB2869" s="42"/>
      <c r="BN2869" s="128" t="s">
        <v>4578</v>
      </c>
      <c r="BO2869" s="58" t="str">
        <f t="shared" si="44"/>
        <v>境内资产</v>
      </c>
      <c r="BP2869" s="58" t="str">
        <f>IF(M2869="",VLOOKUP(D2869,Sheet4!$A$1:$B$92,2,0),VLOOKUP(Q2869,Sheet4!$A$1:$B$92,2,0))</f>
        <v>保险资产管理产品</v>
      </c>
    </row>
    <row r="2870" spans="1:68" s="58" customFormat="1" ht="12.75" customHeight="1">
      <c r="A2870" s="137" t="s">
        <v>1630</v>
      </c>
      <c r="B2870" s="50" t="s">
        <v>1631</v>
      </c>
      <c r="C2870" s="252" t="s">
        <v>5552</v>
      </c>
      <c r="D2870" s="257" t="s">
        <v>678</v>
      </c>
      <c r="E2870" s="42" t="s">
        <v>1632</v>
      </c>
      <c r="F2870" s="42" t="s">
        <v>1631</v>
      </c>
      <c r="G2870" s="42"/>
      <c r="H2870" s="307">
        <v>12.826589212372536</v>
      </c>
      <c r="I2870" s="315">
        <v>8.5893510667295114</v>
      </c>
      <c r="J2870" s="105">
        <v>0</v>
      </c>
      <c r="K2870" s="42">
        <v>0</v>
      </c>
      <c r="L2870" s="50" t="s">
        <v>4487</v>
      </c>
      <c r="M2870" s="50" t="s">
        <v>5535</v>
      </c>
      <c r="N2870" s="50" t="s">
        <v>2390</v>
      </c>
      <c r="O2870" s="137" t="s">
        <v>2391</v>
      </c>
      <c r="P2870" s="42" t="s">
        <v>64</v>
      </c>
      <c r="Q2870" s="42" t="s">
        <v>65</v>
      </c>
      <c r="R2870" s="42">
        <v>1</v>
      </c>
      <c r="S2870" s="137" t="s">
        <v>2254</v>
      </c>
      <c r="T2870" s="62">
        <v>1235109.24</v>
      </c>
      <c r="U2870" s="62">
        <v>1147832.3</v>
      </c>
      <c r="Z2870" s="42" t="s">
        <v>68</v>
      </c>
      <c r="AJ2870" s="42"/>
      <c r="AW2870" s="42" t="s">
        <v>2412</v>
      </c>
      <c r="AX2870" s="42"/>
      <c r="AY2870" s="42"/>
      <c r="AZ2870" s="42"/>
      <c r="BA2870" s="42"/>
      <c r="BB2870" s="42"/>
      <c r="BN2870" s="128" t="s">
        <v>4578</v>
      </c>
      <c r="BO2870" s="58" t="str">
        <f t="shared" si="44"/>
        <v>境内资产</v>
      </c>
      <c r="BP2870" s="58" t="str">
        <f>IF(M2870="",VLOOKUP(D2870,Sheet4!$A$1:$B$92,2,0),VLOOKUP(Q2870,Sheet4!$A$1:$B$92,2,0))</f>
        <v>保险资产管理产品</v>
      </c>
    </row>
    <row r="2871" spans="1:68" s="58" customFormat="1" ht="12.75" customHeight="1">
      <c r="A2871" s="137" t="s">
        <v>1633</v>
      </c>
      <c r="B2871" s="50" t="s">
        <v>1634</v>
      </c>
      <c r="C2871" s="252" t="s">
        <v>5552</v>
      </c>
      <c r="D2871" s="257" t="s">
        <v>678</v>
      </c>
      <c r="E2871" s="42" t="s">
        <v>1635</v>
      </c>
      <c r="F2871" s="42" t="s">
        <v>1634</v>
      </c>
      <c r="G2871" s="42"/>
      <c r="H2871" s="307">
        <v>38.787850844402165</v>
      </c>
      <c r="I2871" s="315">
        <v>17.256744044395212</v>
      </c>
      <c r="J2871" s="105">
        <v>0</v>
      </c>
      <c r="K2871" s="42">
        <v>0</v>
      </c>
      <c r="L2871" s="50" t="s">
        <v>4487</v>
      </c>
      <c r="M2871" s="50" t="s">
        <v>5535</v>
      </c>
      <c r="N2871" s="50" t="s">
        <v>2390</v>
      </c>
      <c r="O2871" s="137" t="s">
        <v>2391</v>
      </c>
      <c r="P2871" s="42" t="s">
        <v>64</v>
      </c>
      <c r="Q2871" s="42" t="s">
        <v>65</v>
      </c>
      <c r="R2871" s="42">
        <v>1</v>
      </c>
      <c r="S2871" s="137" t="s">
        <v>2254</v>
      </c>
      <c r="T2871" s="62">
        <v>1235109.24</v>
      </c>
      <c r="U2871" s="62">
        <v>1147832.3</v>
      </c>
      <c r="Z2871" s="42" t="s">
        <v>68</v>
      </c>
      <c r="AJ2871" s="42"/>
      <c r="AW2871" s="42" t="s">
        <v>2412</v>
      </c>
      <c r="AX2871" s="42"/>
      <c r="AY2871" s="42"/>
      <c r="AZ2871" s="42"/>
      <c r="BA2871" s="42"/>
      <c r="BB2871" s="42"/>
      <c r="BN2871" s="128" t="s">
        <v>4578</v>
      </c>
      <c r="BO2871" s="58" t="str">
        <f t="shared" si="44"/>
        <v>境内资产</v>
      </c>
      <c r="BP2871" s="58" t="str">
        <f>IF(M2871="",VLOOKUP(D2871,Sheet4!$A$1:$B$92,2,0),VLOOKUP(Q2871,Sheet4!$A$1:$B$92,2,0))</f>
        <v>保险资产管理产品</v>
      </c>
    </row>
    <row r="2872" spans="1:68" s="58" customFormat="1" ht="12.75" customHeight="1">
      <c r="A2872" s="137" t="s">
        <v>1764</v>
      </c>
      <c r="B2872" s="50" t="s">
        <v>1765</v>
      </c>
      <c r="C2872" s="252" t="s">
        <v>5552</v>
      </c>
      <c r="D2872" s="257" t="s">
        <v>678</v>
      </c>
      <c r="E2872" s="42" t="s">
        <v>1766</v>
      </c>
      <c r="F2872" s="42" t="s">
        <v>1765</v>
      </c>
      <c r="G2872" s="42"/>
      <c r="H2872" s="307">
        <v>15.16002411527332</v>
      </c>
      <c r="I2872" s="315">
        <v>10.569628088552687</v>
      </c>
      <c r="J2872" s="105">
        <v>0</v>
      </c>
      <c r="K2872" s="42">
        <v>0</v>
      </c>
      <c r="L2872" s="50" t="s">
        <v>4487</v>
      </c>
      <c r="M2872" s="50" t="s">
        <v>5535</v>
      </c>
      <c r="N2872" s="50" t="s">
        <v>2390</v>
      </c>
      <c r="O2872" s="137" t="s">
        <v>2391</v>
      </c>
      <c r="P2872" s="42" t="s">
        <v>64</v>
      </c>
      <c r="Q2872" s="42" t="s">
        <v>65</v>
      </c>
      <c r="R2872" s="42">
        <v>1</v>
      </c>
      <c r="S2872" s="137" t="s">
        <v>2254</v>
      </c>
      <c r="T2872" s="62">
        <v>1235109.24</v>
      </c>
      <c r="U2872" s="62">
        <v>1147832.3</v>
      </c>
      <c r="Z2872" s="42" t="s">
        <v>68</v>
      </c>
      <c r="AJ2872" s="42"/>
      <c r="AW2872" s="42" t="s">
        <v>2412</v>
      </c>
      <c r="AX2872" s="42"/>
      <c r="AY2872" s="42"/>
      <c r="AZ2872" s="42"/>
      <c r="BA2872" s="42"/>
      <c r="BB2872" s="42"/>
      <c r="BN2872" s="128" t="s">
        <v>4578</v>
      </c>
      <c r="BO2872" s="58" t="str">
        <f t="shared" si="44"/>
        <v>境内资产</v>
      </c>
      <c r="BP2872" s="58" t="str">
        <f>IF(M2872="",VLOOKUP(D2872,Sheet4!$A$1:$B$92,2,0),VLOOKUP(Q2872,Sheet4!$A$1:$B$92,2,0))</f>
        <v>保险资产管理产品</v>
      </c>
    </row>
    <row r="2873" spans="1:68" s="58" customFormat="1" ht="12.75" customHeight="1">
      <c r="A2873" s="137" t="s">
        <v>1826</v>
      </c>
      <c r="B2873" s="50" t="s">
        <v>1827</v>
      </c>
      <c r="C2873" s="252" t="s">
        <v>5552</v>
      </c>
      <c r="D2873" s="257" t="s">
        <v>678</v>
      </c>
      <c r="E2873" s="42" t="s">
        <v>1828</v>
      </c>
      <c r="F2873" s="42" t="s">
        <v>1827</v>
      </c>
      <c r="G2873" s="42"/>
      <c r="H2873" s="307">
        <v>4.8956347157561098</v>
      </c>
      <c r="I2873" s="315">
        <v>3.3233272535792762</v>
      </c>
      <c r="J2873" s="105">
        <v>0</v>
      </c>
      <c r="K2873" s="42">
        <v>0</v>
      </c>
      <c r="L2873" s="50" t="s">
        <v>4487</v>
      </c>
      <c r="M2873" s="50" t="s">
        <v>5535</v>
      </c>
      <c r="N2873" s="50" t="s">
        <v>2390</v>
      </c>
      <c r="O2873" s="137" t="s">
        <v>2391</v>
      </c>
      <c r="P2873" s="42" t="s">
        <v>64</v>
      </c>
      <c r="Q2873" s="42" t="s">
        <v>65</v>
      </c>
      <c r="R2873" s="42">
        <v>1</v>
      </c>
      <c r="S2873" s="137" t="s">
        <v>2254</v>
      </c>
      <c r="T2873" s="62">
        <v>1235109.24</v>
      </c>
      <c r="U2873" s="62">
        <v>1147832.3</v>
      </c>
      <c r="Z2873" s="42" t="s">
        <v>68</v>
      </c>
      <c r="AJ2873" s="42"/>
      <c r="AW2873" s="42" t="s">
        <v>2412</v>
      </c>
      <c r="AX2873" s="42"/>
      <c r="AY2873" s="42"/>
      <c r="AZ2873" s="42"/>
      <c r="BA2873" s="42"/>
      <c r="BB2873" s="42"/>
      <c r="BN2873" s="128" t="s">
        <v>4578</v>
      </c>
      <c r="BO2873" s="58" t="str">
        <f t="shared" si="44"/>
        <v>境内资产</v>
      </c>
      <c r="BP2873" s="58" t="str">
        <f>IF(M2873="",VLOOKUP(D2873,Sheet4!$A$1:$B$92,2,0),VLOOKUP(Q2873,Sheet4!$A$1:$B$92,2,0))</f>
        <v>保险资产管理产品</v>
      </c>
    </row>
    <row r="2874" spans="1:68" s="58" customFormat="1" ht="12.75" customHeight="1">
      <c r="A2874" s="137" t="s">
        <v>2245</v>
      </c>
      <c r="B2874" s="50" t="s">
        <v>2246</v>
      </c>
      <c r="C2874" s="252" t="s">
        <v>5552</v>
      </c>
      <c r="D2874" s="257" t="s">
        <v>678</v>
      </c>
      <c r="E2874" s="42" t="s">
        <v>2814</v>
      </c>
      <c r="F2874" s="42" t="s">
        <v>2246</v>
      </c>
      <c r="G2874" s="42"/>
      <c r="H2874" s="307">
        <v>24.496662947399543</v>
      </c>
      <c r="I2874" s="315">
        <v>10.112554120927101</v>
      </c>
      <c r="J2874" s="105">
        <v>0</v>
      </c>
      <c r="K2874" s="42">
        <v>0</v>
      </c>
      <c r="L2874" s="50" t="s">
        <v>4487</v>
      </c>
      <c r="M2874" s="50" t="s">
        <v>5535</v>
      </c>
      <c r="N2874" s="50" t="s">
        <v>2390</v>
      </c>
      <c r="O2874" s="137" t="s">
        <v>2391</v>
      </c>
      <c r="P2874" s="42" t="s">
        <v>64</v>
      </c>
      <c r="Q2874" s="42" t="s">
        <v>65</v>
      </c>
      <c r="R2874" s="42">
        <v>1</v>
      </c>
      <c r="S2874" s="137" t="s">
        <v>2254</v>
      </c>
      <c r="T2874" s="62">
        <v>1235109.24</v>
      </c>
      <c r="U2874" s="62">
        <v>1147832.3</v>
      </c>
      <c r="Z2874" s="42" t="s">
        <v>68</v>
      </c>
      <c r="AJ2874" s="42"/>
      <c r="AW2874" s="42" t="s">
        <v>2412</v>
      </c>
      <c r="AX2874" s="42"/>
      <c r="AY2874" s="42"/>
      <c r="AZ2874" s="42"/>
      <c r="BA2874" s="42"/>
      <c r="BB2874" s="42"/>
      <c r="BN2874" s="128" t="s">
        <v>4578</v>
      </c>
      <c r="BO2874" s="58" t="str">
        <f t="shared" si="44"/>
        <v>境内资产</v>
      </c>
      <c r="BP2874" s="58" t="str">
        <f>IF(M2874="",VLOOKUP(D2874,Sheet4!$A$1:$B$92,2,0),VLOOKUP(Q2874,Sheet4!$A$1:$B$92,2,0))</f>
        <v>保险资产管理产品</v>
      </c>
    </row>
    <row r="2875" spans="1:68" s="58" customFormat="1" ht="12.75" customHeight="1">
      <c r="A2875" s="137" t="s">
        <v>1639</v>
      </c>
      <c r="B2875" s="50" t="s">
        <v>1640</v>
      </c>
      <c r="C2875" s="252" t="s">
        <v>5552</v>
      </c>
      <c r="D2875" s="257" t="s">
        <v>678</v>
      </c>
      <c r="E2875" s="42" t="s">
        <v>1641</v>
      </c>
      <c r="F2875" s="42" t="s">
        <v>1640</v>
      </c>
      <c r="G2875" s="42"/>
      <c r="H2875" s="307">
        <v>8.5731044913453633</v>
      </c>
      <c r="I2875" s="315">
        <v>5.8530339156663116</v>
      </c>
      <c r="J2875" s="105">
        <v>0</v>
      </c>
      <c r="K2875" s="42">
        <v>0</v>
      </c>
      <c r="L2875" s="50" t="s">
        <v>4487</v>
      </c>
      <c r="M2875" s="50" t="s">
        <v>5535</v>
      </c>
      <c r="N2875" s="50" t="s">
        <v>2390</v>
      </c>
      <c r="O2875" s="137" t="s">
        <v>2391</v>
      </c>
      <c r="P2875" s="42" t="s">
        <v>64</v>
      </c>
      <c r="Q2875" s="42" t="s">
        <v>65</v>
      </c>
      <c r="R2875" s="42">
        <v>1</v>
      </c>
      <c r="S2875" s="137" t="s">
        <v>2254</v>
      </c>
      <c r="T2875" s="62">
        <v>1235109.24</v>
      </c>
      <c r="U2875" s="62">
        <v>1147832.3</v>
      </c>
      <c r="Z2875" s="42" t="s">
        <v>68</v>
      </c>
      <c r="AJ2875" s="42"/>
      <c r="AW2875" s="42" t="s">
        <v>2412</v>
      </c>
      <c r="AX2875" s="42"/>
      <c r="AY2875" s="42"/>
      <c r="AZ2875" s="42"/>
      <c r="BA2875" s="42"/>
      <c r="BB2875" s="42"/>
      <c r="BN2875" s="128" t="s">
        <v>4578</v>
      </c>
      <c r="BO2875" s="58" t="str">
        <f t="shared" si="44"/>
        <v>境内资产</v>
      </c>
      <c r="BP2875" s="58" t="str">
        <f>IF(M2875="",VLOOKUP(D2875,Sheet4!$A$1:$B$92,2,0),VLOOKUP(Q2875,Sheet4!$A$1:$B$92,2,0))</f>
        <v>保险资产管理产品</v>
      </c>
    </row>
    <row r="2876" spans="1:68" s="58" customFormat="1" ht="12.75" customHeight="1">
      <c r="A2876" s="137" t="s">
        <v>1642</v>
      </c>
      <c r="B2876" s="50" t="s">
        <v>1643</v>
      </c>
      <c r="C2876" s="252" t="s">
        <v>5552</v>
      </c>
      <c r="D2876" s="257" t="s">
        <v>678</v>
      </c>
      <c r="E2876" s="42" t="s">
        <v>1644</v>
      </c>
      <c r="F2876" s="42" t="s">
        <v>1643</v>
      </c>
      <c r="G2876" s="42"/>
      <c r="H2876" s="307">
        <v>20.447710028935749</v>
      </c>
      <c r="I2876" s="315">
        <v>9.9877235316118735</v>
      </c>
      <c r="J2876" s="105">
        <v>0</v>
      </c>
      <c r="K2876" s="42">
        <v>0</v>
      </c>
      <c r="L2876" s="50" t="s">
        <v>4487</v>
      </c>
      <c r="M2876" s="50" t="s">
        <v>5535</v>
      </c>
      <c r="N2876" s="50" t="s">
        <v>2390</v>
      </c>
      <c r="O2876" s="137" t="s">
        <v>2391</v>
      </c>
      <c r="P2876" s="42" t="s">
        <v>64</v>
      </c>
      <c r="Q2876" s="42" t="s">
        <v>65</v>
      </c>
      <c r="R2876" s="42">
        <v>1</v>
      </c>
      <c r="S2876" s="137" t="s">
        <v>2254</v>
      </c>
      <c r="T2876" s="62">
        <v>1235109.24</v>
      </c>
      <c r="U2876" s="62">
        <v>1147832.3</v>
      </c>
      <c r="Z2876" s="42" t="s">
        <v>68</v>
      </c>
      <c r="AJ2876" s="42"/>
      <c r="AW2876" s="42" t="s">
        <v>2412</v>
      </c>
      <c r="AX2876" s="42"/>
      <c r="AY2876" s="42"/>
      <c r="AZ2876" s="42"/>
      <c r="BA2876" s="42"/>
      <c r="BB2876" s="42"/>
      <c r="BN2876" s="128" t="s">
        <v>4578</v>
      </c>
      <c r="BO2876" s="58" t="str">
        <f t="shared" si="44"/>
        <v>境内资产</v>
      </c>
      <c r="BP2876" s="58" t="str">
        <f>IF(M2876="",VLOOKUP(D2876,Sheet4!$A$1:$B$92,2,0),VLOOKUP(Q2876,Sheet4!$A$1:$B$92,2,0))</f>
        <v>保险资产管理产品</v>
      </c>
    </row>
    <row r="2877" spans="1:68" s="58" customFormat="1" ht="12.75" customHeight="1">
      <c r="A2877" s="137" t="s">
        <v>2180</v>
      </c>
      <c r="B2877" s="50" t="s">
        <v>2347</v>
      </c>
      <c r="C2877" s="252" t="s">
        <v>5552</v>
      </c>
      <c r="D2877" s="257" t="s">
        <v>678</v>
      </c>
      <c r="E2877" s="42" t="s">
        <v>2815</v>
      </c>
      <c r="F2877" s="42" t="s">
        <v>2347</v>
      </c>
      <c r="G2877" s="42"/>
      <c r="H2877" s="307">
        <v>3.8090287446090261</v>
      </c>
      <c r="I2877" s="315">
        <v>3.5009455373244727</v>
      </c>
      <c r="J2877" s="105">
        <v>0</v>
      </c>
      <c r="K2877" s="42">
        <v>0</v>
      </c>
      <c r="L2877" s="50" t="s">
        <v>4487</v>
      </c>
      <c r="M2877" s="50" t="s">
        <v>5535</v>
      </c>
      <c r="N2877" s="50" t="s">
        <v>2390</v>
      </c>
      <c r="O2877" s="137" t="s">
        <v>2391</v>
      </c>
      <c r="P2877" s="42" t="s">
        <v>64</v>
      </c>
      <c r="Q2877" s="42" t="s">
        <v>65</v>
      </c>
      <c r="R2877" s="42">
        <v>1</v>
      </c>
      <c r="S2877" s="137" t="s">
        <v>2254</v>
      </c>
      <c r="T2877" s="62">
        <v>1235109.24</v>
      </c>
      <c r="U2877" s="62">
        <v>1147832.3</v>
      </c>
      <c r="Z2877" s="42" t="s">
        <v>68</v>
      </c>
      <c r="AJ2877" s="42"/>
      <c r="AW2877" s="42" t="s">
        <v>2412</v>
      </c>
      <c r="AX2877" s="42"/>
      <c r="AY2877" s="42"/>
      <c r="AZ2877" s="42"/>
      <c r="BA2877" s="42"/>
      <c r="BB2877" s="42"/>
      <c r="BN2877" s="128" t="s">
        <v>4578</v>
      </c>
      <c r="BO2877" s="58" t="str">
        <f t="shared" si="44"/>
        <v>境内资产</v>
      </c>
      <c r="BP2877" s="58" t="str">
        <f>IF(M2877="",VLOOKUP(D2877,Sheet4!$A$1:$B$92,2,0),VLOOKUP(Q2877,Sheet4!$A$1:$B$92,2,0))</f>
        <v>保险资产管理产品</v>
      </c>
    </row>
    <row r="2878" spans="1:68" s="58" customFormat="1" ht="12.75" customHeight="1">
      <c r="A2878" s="137" t="s">
        <v>1767</v>
      </c>
      <c r="B2878" s="50" t="s">
        <v>1768</v>
      </c>
      <c r="C2878" s="252" t="s">
        <v>5552</v>
      </c>
      <c r="D2878" s="257" t="s">
        <v>678</v>
      </c>
      <c r="E2878" s="42" t="s">
        <v>1769</v>
      </c>
      <c r="F2878" s="42" t="s">
        <v>1768</v>
      </c>
      <c r="G2878" s="42"/>
      <c r="H2878" s="307">
        <v>10.410936791618651</v>
      </c>
      <c r="I2878" s="315">
        <v>5.7281486240770647</v>
      </c>
      <c r="J2878" s="105">
        <v>0</v>
      </c>
      <c r="K2878" s="42">
        <v>0</v>
      </c>
      <c r="L2878" s="50" t="s">
        <v>4487</v>
      </c>
      <c r="M2878" s="50" t="s">
        <v>5535</v>
      </c>
      <c r="N2878" s="50" t="s">
        <v>2390</v>
      </c>
      <c r="O2878" s="137" t="s">
        <v>2391</v>
      </c>
      <c r="P2878" s="42" t="s">
        <v>64</v>
      </c>
      <c r="Q2878" s="42" t="s">
        <v>65</v>
      </c>
      <c r="R2878" s="42">
        <v>1</v>
      </c>
      <c r="S2878" s="137" t="s">
        <v>2254</v>
      </c>
      <c r="T2878" s="62">
        <v>1235109.24</v>
      </c>
      <c r="U2878" s="62">
        <v>1147832.3</v>
      </c>
      <c r="Z2878" s="42" t="s">
        <v>68</v>
      </c>
      <c r="AJ2878" s="42"/>
      <c r="AW2878" s="42" t="s">
        <v>2412</v>
      </c>
      <c r="AX2878" s="42"/>
      <c r="AY2878" s="42"/>
      <c r="AZ2878" s="42"/>
      <c r="BA2878" s="42"/>
      <c r="BB2878" s="42"/>
      <c r="BN2878" s="128" t="s">
        <v>4578</v>
      </c>
      <c r="BO2878" s="58" t="str">
        <f t="shared" si="44"/>
        <v>境内资产</v>
      </c>
      <c r="BP2878" s="58" t="str">
        <f>IF(M2878="",VLOOKUP(D2878,Sheet4!$A$1:$B$92,2,0),VLOOKUP(Q2878,Sheet4!$A$1:$B$92,2,0))</f>
        <v>保险资产管理产品</v>
      </c>
    </row>
    <row r="2879" spans="1:68" s="58" customFormat="1" ht="12.75" customHeight="1">
      <c r="A2879" s="137" t="s">
        <v>1773</v>
      </c>
      <c r="B2879" s="50" t="s">
        <v>1774</v>
      </c>
      <c r="C2879" s="252" t="s">
        <v>5552</v>
      </c>
      <c r="D2879" s="257" t="s">
        <v>678</v>
      </c>
      <c r="E2879" s="42" t="s">
        <v>1775</v>
      </c>
      <c r="F2879" s="42" t="s">
        <v>1774</v>
      </c>
      <c r="G2879" s="42"/>
      <c r="H2879" s="307">
        <v>30.219943069088764</v>
      </c>
      <c r="I2879" s="315">
        <v>23.98804120355512</v>
      </c>
      <c r="J2879" s="105">
        <v>0</v>
      </c>
      <c r="K2879" s="42">
        <v>0</v>
      </c>
      <c r="L2879" s="50" t="s">
        <v>4487</v>
      </c>
      <c r="M2879" s="50" t="s">
        <v>5535</v>
      </c>
      <c r="N2879" s="50" t="s">
        <v>2390</v>
      </c>
      <c r="O2879" s="137" t="s">
        <v>2391</v>
      </c>
      <c r="P2879" s="42" t="s">
        <v>64</v>
      </c>
      <c r="Q2879" s="42" t="s">
        <v>65</v>
      </c>
      <c r="R2879" s="42">
        <v>1</v>
      </c>
      <c r="S2879" s="137" t="s">
        <v>2254</v>
      </c>
      <c r="T2879" s="62">
        <v>1235109.24</v>
      </c>
      <c r="U2879" s="62">
        <v>1147832.3</v>
      </c>
      <c r="Z2879" s="42" t="s">
        <v>68</v>
      </c>
      <c r="AJ2879" s="42"/>
      <c r="AW2879" s="42" t="s">
        <v>2412</v>
      </c>
      <c r="AX2879" s="42"/>
      <c r="AY2879" s="42"/>
      <c r="AZ2879" s="42"/>
      <c r="BA2879" s="42"/>
      <c r="BB2879" s="42"/>
      <c r="BN2879" s="128" t="s">
        <v>4578</v>
      </c>
      <c r="BO2879" s="58" t="str">
        <f t="shared" si="44"/>
        <v>境内资产</v>
      </c>
      <c r="BP2879" s="58" t="str">
        <f>IF(M2879="",VLOOKUP(D2879,Sheet4!$A$1:$B$92,2,0),VLOOKUP(Q2879,Sheet4!$A$1:$B$92,2,0))</f>
        <v>保险资产管理产品</v>
      </c>
    </row>
    <row r="2880" spans="1:68" s="58" customFormat="1" ht="12.75" customHeight="1">
      <c r="A2880" s="137" t="s">
        <v>2043</v>
      </c>
      <c r="B2880" s="50" t="s">
        <v>2044</v>
      </c>
      <c r="C2880" s="252" t="s">
        <v>5552</v>
      </c>
      <c r="D2880" s="257" t="s">
        <v>678</v>
      </c>
      <c r="E2880" s="42" t="s">
        <v>4375</v>
      </c>
      <c r="F2880" s="42" t="s">
        <v>2044</v>
      </c>
      <c r="G2880" s="42"/>
      <c r="H2880" s="307">
        <v>59.191689649573313</v>
      </c>
      <c r="I2880" s="315">
        <v>30.348602817585441</v>
      </c>
      <c r="J2880" s="105">
        <v>0</v>
      </c>
      <c r="K2880" s="42">
        <v>0</v>
      </c>
      <c r="L2880" s="50" t="s">
        <v>4487</v>
      </c>
      <c r="M2880" s="50" t="s">
        <v>5535</v>
      </c>
      <c r="N2880" s="50" t="s">
        <v>2390</v>
      </c>
      <c r="O2880" s="137" t="s">
        <v>2391</v>
      </c>
      <c r="P2880" s="42" t="s">
        <v>64</v>
      </c>
      <c r="Q2880" s="42" t="s">
        <v>65</v>
      </c>
      <c r="R2880" s="42">
        <v>1</v>
      </c>
      <c r="S2880" s="137" t="s">
        <v>2254</v>
      </c>
      <c r="T2880" s="62">
        <v>1235109.24</v>
      </c>
      <c r="U2880" s="62">
        <v>1147832.3</v>
      </c>
      <c r="Z2880" s="42" t="s">
        <v>68</v>
      </c>
      <c r="AJ2880" s="42"/>
      <c r="AW2880" s="42" t="s">
        <v>2412</v>
      </c>
      <c r="AX2880" s="42"/>
      <c r="AY2880" s="42"/>
      <c r="AZ2880" s="42"/>
      <c r="BA2880" s="42"/>
      <c r="BB2880" s="42"/>
      <c r="BN2880" s="128" t="s">
        <v>4578</v>
      </c>
      <c r="BO2880" s="58" t="str">
        <f t="shared" si="44"/>
        <v>境内资产</v>
      </c>
      <c r="BP2880" s="58" t="str">
        <f>IF(M2880="",VLOOKUP(D2880,Sheet4!$A$1:$B$92,2,0),VLOOKUP(Q2880,Sheet4!$A$1:$B$92,2,0))</f>
        <v>保险资产管理产品</v>
      </c>
    </row>
    <row r="2881" spans="1:68" s="58" customFormat="1" ht="12.75" customHeight="1">
      <c r="A2881" s="137" t="s">
        <v>1776</v>
      </c>
      <c r="B2881" s="50" t="s">
        <v>1777</v>
      </c>
      <c r="C2881" s="252" t="s">
        <v>5552</v>
      </c>
      <c r="D2881" s="257" t="s">
        <v>678</v>
      </c>
      <c r="E2881" s="42" t="s">
        <v>1778</v>
      </c>
      <c r="F2881" s="42" t="s">
        <v>1777</v>
      </c>
      <c r="G2881" s="42"/>
      <c r="H2881" s="307">
        <v>33.085248182292766</v>
      </c>
      <c r="I2881" s="315">
        <v>21.102897398972949</v>
      </c>
      <c r="J2881" s="105">
        <v>0</v>
      </c>
      <c r="K2881" s="42">
        <v>0</v>
      </c>
      <c r="L2881" s="50" t="s">
        <v>4487</v>
      </c>
      <c r="M2881" s="50" t="s">
        <v>5535</v>
      </c>
      <c r="N2881" s="50" t="s">
        <v>2390</v>
      </c>
      <c r="O2881" s="137" t="s">
        <v>2391</v>
      </c>
      <c r="P2881" s="42" t="s">
        <v>64</v>
      </c>
      <c r="Q2881" s="42" t="s">
        <v>65</v>
      </c>
      <c r="R2881" s="42">
        <v>1</v>
      </c>
      <c r="S2881" s="137" t="s">
        <v>2254</v>
      </c>
      <c r="T2881" s="62">
        <v>1235109.24</v>
      </c>
      <c r="U2881" s="62">
        <v>1147832.3</v>
      </c>
      <c r="Z2881" s="42" t="s">
        <v>68</v>
      </c>
      <c r="AJ2881" s="42"/>
      <c r="AW2881" s="42" t="s">
        <v>2412</v>
      </c>
      <c r="AX2881" s="42"/>
      <c r="AY2881" s="42"/>
      <c r="AZ2881" s="42"/>
      <c r="BA2881" s="42"/>
      <c r="BB2881" s="42"/>
      <c r="BN2881" s="128" t="s">
        <v>4578</v>
      </c>
      <c r="BO2881" s="58" t="str">
        <f t="shared" si="44"/>
        <v>境内资产</v>
      </c>
      <c r="BP2881" s="58" t="str">
        <f>IF(M2881="",VLOOKUP(D2881,Sheet4!$A$1:$B$92,2,0),VLOOKUP(Q2881,Sheet4!$A$1:$B$92,2,0))</f>
        <v>保险资产管理产品</v>
      </c>
    </row>
    <row r="2882" spans="1:68" s="58" customFormat="1" ht="12.75" customHeight="1">
      <c r="A2882" s="137" t="s">
        <v>1832</v>
      </c>
      <c r="B2882" s="50" t="s">
        <v>1833</v>
      </c>
      <c r="C2882" s="252" t="s">
        <v>5552</v>
      </c>
      <c r="D2882" s="257" t="s">
        <v>678</v>
      </c>
      <c r="E2882" s="42" t="s">
        <v>1834</v>
      </c>
      <c r="F2882" s="42" t="s">
        <v>1833</v>
      </c>
      <c r="G2882" s="42"/>
      <c r="H2882" s="307">
        <v>20.262652235923738</v>
      </c>
      <c r="I2882" s="315">
        <v>10.74161203807375</v>
      </c>
      <c r="J2882" s="105">
        <v>0</v>
      </c>
      <c r="K2882" s="42">
        <v>0</v>
      </c>
      <c r="L2882" s="50" t="s">
        <v>4487</v>
      </c>
      <c r="M2882" s="50" t="s">
        <v>5535</v>
      </c>
      <c r="N2882" s="50" t="s">
        <v>2390</v>
      </c>
      <c r="O2882" s="137" t="s">
        <v>2391</v>
      </c>
      <c r="P2882" s="42" t="s">
        <v>64</v>
      </c>
      <c r="Q2882" s="42" t="s">
        <v>65</v>
      </c>
      <c r="R2882" s="42">
        <v>1</v>
      </c>
      <c r="S2882" s="137" t="s">
        <v>2254</v>
      </c>
      <c r="T2882" s="62">
        <v>1235109.24</v>
      </c>
      <c r="U2882" s="62">
        <v>1147832.3</v>
      </c>
      <c r="Z2882" s="42" t="s">
        <v>68</v>
      </c>
      <c r="AJ2882" s="42"/>
      <c r="AW2882" s="42" t="s">
        <v>2412</v>
      </c>
      <c r="AX2882" s="42"/>
      <c r="AY2882" s="42"/>
      <c r="AZ2882" s="42"/>
      <c r="BA2882" s="108"/>
      <c r="BB2882" s="42"/>
      <c r="BN2882" s="128" t="s">
        <v>4578</v>
      </c>
      <c r="BO2882" s="58" t="str">
        <f t="shared" si="44"/>
        <v>境内资产</v>
      </c>
      <c r="BP2882" s="58" t="str">
        <f>IF(M2882="",VLOOKUP(D2882,Sheet4!$A$1:$B$92,2,0),VLOOKUP(Q2882,Sheet4!$A$1:$B$92,2,0))</f>
        <v>保险资产管理产品</v>
      </c>
    </row>
    <row r="2883" spans="1:68" s="58" customFormat="1" ht="12.75" customHeight="1">
      <c r="A2883" s="137" t="s">
        <v>1779</v>
      </c>
      <c r="B2883" s="50" t="s">
        <v>1780</v>
      </c>
      <c r="C2883" s="252" t="s">
        <v>5552</v>
      </c>
      <c r="D2883" s="257" t="s">
        <v>678</v>
      </c>
      <c r="E2883" s="42" t="s">
        <v>1781</v>
      </c>
      <c r="F2883" s="42" t="s">
        <v>1780</v>
      </c>
      <c r="G2883" s="42"/>
      <c r="H2883" s="307">
        <v>13.257096108915405</v>
      </c>
      <c r="I2883" s="315">
        <v>9.2799672762407841</v>
      </c>
      <c r="J2883" s="105">
        <v>0</v>
      </c>
      <c r="K2883" s="42">
        <v>0</v>
      </c>
      <c r="L2883" s="50" t="s">
        <v>4487</v>
      </c>
      <c r="M2883" s="50" t="s">
        <v>5535</v>
      </c>
      <c r="N2883" s="50" t="s">
        <v>2390</v>
      </c>
      <c r="O2883" s="137" t="s">
        <v>2391</v>
      </c>
      <c r="P2883" s="42" t="s">
        <v>64</v>
      </c>
      <c r="Q2883" s="42" t="s">
        <v>65</v>
      </c>
      <c r="R2883" s="42">
        <v>1</v>
      </c>
      <c r="S2883" s="137" t="s">
        <v>2254</v>
      </c>
      <c r="T2883" s="62">
        <v>1235109.24</v>
      </c>
      <c r="U2883" s="62">
        <v>1147832.3</v>
      </c>
      <c r="Z2883" s="42" t="s">
        <v>68</v>
      </c>
      <c r="AJ2883" s="42"/>
      <c r="AW2883" s="42" t="s">
        <v>2412</v>
      </c>
      <c r="AX2883" s="42"/>
      <c r="AY2883" s="42"/>
      <c r="AZ2883" s="42"/>
      <c r="BA2883" s="108"/>
      <c r="BB2883" s="42"/>
      <c r="BN2883" s="128" t="s">
        <v>4578</v>
      </c>
      <c r="BO2883" s="58" t="str">
        <f t="shared" ref="BO2883:BO2946" si="45">IF(LEFT(D2883,2)="境外","境外资产","境内资产")</f>
        <v>境内资产</v>
      </c>
      <c r="BP2883" s="58" t="str">
        <f>IF(M2883="",VLOOKUP(D2883,Sheet4!$A$1:$B$92,2,0),VLOOKUP(Q2883,Sheet4!$A$1:$B$92,2,0))</f>
        <v>保险资产管理产品</v>
      </c>
    </row>
    <row r="2884" spans="1:68" s="58" customFormat="1" ht="12.75" customHeight="1">
      <c r="A2884" s="137" t="s">
        <v>2295</v>
      </c>
      <c r="B2884" s="50" t="s">
        <v>2348</v>
      </c>
      <c r="C2884" s="252" t="s">
        <v>1305</v>
      </c>
      <c r="D2884" s="252" t="s">
        <v>1318</v>
      </c>
      <c r="E2884" s="42" t="s">
        <v>2349</v>
      </c>
      <c r="F2884" s="42" t="s">
        <v>2348</v>
      </c>
      <c r="G2884" s="42"/>
      <c r="H2884" s="307">
        <v>49486.883379975952</v>
      </c>
      <c r="I2884" s="315">
        <v>49491.126872414927</v>
      </c>
      <c r="J2884" s="105">
        <v>0</v>
      </c>
      <c r="K2884" s="42">
        <v>0</v>
      </c>
      <c r="L2884" s="50" t="s">
        <v>4487</v>
      </c>
      <c r="M2884" s="50" t="s">
        <v>5535</v>
      </c>
      <c r="N2884" s="50" t="s">
        <v>2390</v>
      </c>
      <c r="O2884" s="137" t="s">
        <v>2391</v>
      </c>
      <c r="P2884" s="42" t="s">
        <v>64</v>
      </c>
      <c r="Q2884" s="42" t="s">
        <v>65</v>
      </c>
      <c r="R2884" s="42">
        <v>1</v>
      </c>
      <c r="S2884" s="137" t="s">
        <v>2254</v>
      </c>
      <c r="T2884" s="62">
        <v>1235109.24</v>
      </c>
      <c r="U2884" s="62">
        <v>1147832.3</v>
      </c>
      <c r="Z2884" s="42" t="s">
        <v>68</v>
      </c>
      <c r="AJ2884" s="42"/>
      <c r="AW2884" s="42" t="s">
        <v>2412</v>
      </c>
      <c r="AX2884" s="42"/>
      <c r="AY2884" s="42"/>
      <c r="AZ2884" s="42"/>
      <c r="BA2884" s="42"/>
      <c r="BB2884" s="42"/>
      <c r="BN2884" s="128" t="s">
        <v>4578</v>
      </c>
      <c r="BO2884" s="58" t="str">
        <f t="shared" si="45"/>
        <v>境内资产</v>
      </c>
      <c r="BP2884" s="58" t="str">
        <f>IF(M2884="",VLOOKUP(D2884,Sheet4!$A$1:$B$92,2,0),VLOOKUP(Q2884,Sheet4!$A$1:$B$92,2,0))</f>
        <v>保险资产管理产品</v>
      </c>
    </row>
    <row r="2885" spans="1:68" s="58" customFormat="1" ht="12.75" customHeight="1">
      <c r="A2885" s="137" t="s">
        <v>2354</v>
      </c>
      <c r="B2885" s="50" t="s">
        <v>2350</v>
      </c>
      <c r="C2885" s="255" t="s">
        <v>71</v>
      </c>
      <c r="D2885" s="255" t="s">
        <v>72</v>
      </c>
      <c r="E2885" s="42" t="s">
        <v>4463</v>
      </c>
      <c r="F2885" s="42" t="s">
        <v>2350</v>
      </c>
      <c r="G2885" s="42"/>
      <c r="H2885" s="307">
        <v>55250.664317752351</v>
      </c>
      <c r="I2885" s="315">
        <v>55194.594486881135</v>
      </c>
      <c r="J2885" s="105">
        <v>798.05371848115249</v>
      </c>
      <c r="K2885" s="42">
        <v>0</v>
      </c>
      <c r="L2885" s="50" t="s">
        <v>4487</v>
      </c>
      <c r="M2885" s="50" t="s">
        <v>5535</v>
      </c>
      <c r="N2885" s="50" t="s">
        <v>2390</v>
      </c>
      <c r="O2885" s="137" t="s">
        <v>2391</v>
      </c>
      <c r="P2885" s="42" t="s">
        <v>64</v>
      </c>
      <c r="Q2885" s="42" t="s">
        <v>65</v>
      </c>
      <c r="R2885" s="42">
        <v>1</v>
      </c>
      <c r="S2885" s="137" t="s">
        <v>2254</v>
      </c>
      <c r="T2885" s="62">
        <v>1235109.24</v>
      </c>
      <c r="U2885" s="62">
        <v>1147832.3</v>
      </c>
      <c r="Z2885" s="42" t="s">
        <v>68</v>
      </c>
      <c r="AJ2885" s="42"/>
      <c r="AW2885" s="42" t="s">
        <v>2412</v>
      </c>
      <c r="AX2885" s="42"/>
      <c r="AY2885" s="108">
        <v>3</v>
      </c>
      <c r="AZ2885" s="103" t="s">
        <v>74</v>
      </c>
      <c r="BA2885" s="67">
        <v>0.6482</v>
      </c>
      <c r="BB2885" s="50" t="s">
        <v>68</v>
      </c>
      <c r="BN2885" s="128" t="s">
        <v>4578</v>
      </c>
      <c r="BO2885" s="58" t="str">
        <f t="shared" si="45"/>
        <v>境内资产</v>
      </c>
      <c r="BP2885" s="58" t="str">
        <f>IF(M2885="",VLOOKUP(D2885,Sheet4!$A$1:$B$92,2,0),VLOOKUP(Q2885,Sheet4!$A$1:$B$92,2,0))</f>
        <v>保险资产管理产品</v>
      </c>
    </row>
    <row r="2886" spans="1:68" s="58" customFormat="1" ht="12.75" customHeight="1">
      <c r="A2886" s="137" t="s">
        <v>2255</v>
      </c>
      <c r="B2886" s="138" t="s">
        <v>2256</v>
      </c>
      <c r="C2886" s="250" t="s">
        <v>222</v>
      </c>
      <c r="D2886" s="256" t="s">
        <v>221</v>
      </c>
      <c r="E2886" s="42" t="s">
        <v>2307</v>
      </c>
      <c r="F2886" s="42" t="s">
        <v>2308</v>
      </c>
      <c r="G2886" s="42"/>
      <c r="H2886" s="307">
        <v>8745302.3472934216</v>
      </c>
      <c r="I2886" s="315">
        <v>8745302.3472934216</v>
      </c>
      <c r="J2886" s="105">
        <v>4000.2527507991454</v>
      </c>
      <c r="K2886" s="42">
        <v>0</v>
      </c>
      <c r="L2886" s="50" t="s">
        <v>4489</v>
      </c>
      <c r="M2886" s="50" t="s">
        <v>5536</v>
      </c>
      <c r="N2886" s="50" t="s">
        <v>5532</v>
      </c>
      <c r="O2886" s="137" t="s">
        <v>2393</v>
      </c>
      <c r="P2886" s="42" t="s">
        <v>64</v>
      </c>
      <c r="Q2886" s="42" t="s">
        <v>65</v>
      </c>
      <c r="R2886" s="42">
        <v>2</v>
      </c>
      <c r="S2886" s="137" t="s">
        <v>2254</v>
      </c>
      <c r="T2886" s="62">
        <v>16867538196.9</v>
      </c>
      <c r="U2886" s="62">
        <v>14487907740.719999</v>
      </c>
      <c r="Z2886" s="42" t="s">
        <v>280</v>
      </c>
      <c r="AJ2886" s="42"/>
      <c r="AW2886" s="50" t="s">
        <v>2412</v>
      </c>
      <c r="AX2886" s="108">
        <v>0</v>
      </c>
      <c r="AY2886" s="42"/>
      <c r="AZ2886" s="42"/>
      <c r="BA2886" s="42"/>
      <c r="BB2886" s="42"/>
      <c r="BN2886" s="128" t="s">
        <v>4578</v>
      </c>
      <c r="BO2886" s="58" t="str">
        <f t="shared" si="45"/>
        <v>境内资产</v>
      </c>
      <c r="BP2886" s="58" t="str">
        <f>IF(M2886="",VLOOKUP(D2886,Sheet4!$A$1:$B$92,2,0),VLOOKUP(Q2886,Sheet4!$A$1:$B$92,2,0))</f>
        <v>保险资产管理产品</v>
      </c>
    </row>
    <row r="2887" spans="1:68" s="58" customFormat="1" ht="12.75" customHeight="1">
      <c r="A2887" s="137" t="s">
        <v>2301</v>
      </c>
      <c r="B2887" s="50" t="s">
        <v>2262</v>
      </c>
      <c r="C2887" s="252" t="s">
        <v>821</v>
      </c>
      <c r="D2887" s="274" t="s">
        <v>5615</v>
      </c>
      <c r="E2887" s="42" t="s">
        <v>2375</v>
      </c>
      <c r="F2887" s="42" t="s">
        <v>2301</v>
      </c>
      <c r="G2887" s="42"/>
      <c r="H2887" s="307">
        <v>369297709.44985199</v>
      </c>
      <c r="I2887" s="315">
        <v>369297338.55517942</v>
      </c>
      <c r="J2887" s="105">
        <v>1600290.0310316088</v>
      </c>
      <c r="K2887" s="42">
        <v>0</v>
      </c>
      <c r="L2887" s="50" t="s">
        <v>4489</v>
      </c>
      <c r="M2887" s="50" t="s">
        <v>5536</v>
      </c>
      <c r="N2887" s="50" t="s">
        <v>5532</v>
      </c>
      <c r="O2887" s="137" t="s">
        <v>2393</v>
      </c>
      <c r="P2887" s="42" t="s">
        <v>64</v>
      </c>
      <c r="Q2887" s="42" t="s">
        <v>65</v>
      </c>
      <c r="R2887" s="42">
        <v>2</v>
      </c>
      <c r="S2887" s="137" t="s">
        <v>2254</v>
      </c>
      <c r="T2887" s="62">
        <v>16867538196.9</v>
      </c>
      <c r="U2887" s="62">
        <v>14487907740.719999</v>
      </c>
      <c r="Z2887" s="42" t="s">
        <v>68</v>
      </c>
      <c r="AJ2887" s="42"/>
      <c r="AW2887" s="50" t="s">
        <v>2412</v>
      </c>
      <c r="AX2887" s="146">
        <v>0.13489999999999999</v>
      </c>
      <c r="AY2887" s="42"/>
      <c r="AZ2887" s="42"/>
      <c r="BA2887" s="42"/>
      <c r="BB2887" s="42"/>
      <c r="BN2887" s="128" t="s">
        <v>4578</v>
      </c>
      <c r="BO2887" s="58" t="str">
        <f t="shared" si="45"/>
        <v>境内资产</v>
      </c>
      <c r="BP2887" s="58" t="str">
        <f>IF(M2887="",VLOOKUP(D2887,Sheet4!$A$1:$B$92,2,0),VLOOKUP(Q2887,Sheet4!$A$1:$B$92,2,0))</f>
        <v>保险资产管理产品</v>
      </c>
    </row>
    <row r="2888" spans="1:68" s="58" customFormat="1" ht="12.75" customHeight="1">
      <c r="A2888" s="137" t="s">
        <v>224</v>
      </c>
      <c r="B2888" s="137" t="s">
        <v>224</v>
      </c>
      <c r="C2888" s="250" t="s">
        <v>222</v>
      </c>
      <c r="D2888" s="250" t="s">
        <v>224</v>
      </c>
      <c r="E2888" s="42">
        <v>0</v>
      </c>
      <c r="F2888" s="50" t="s">
        <v>5354</v>
      </c>
      <c r="G2888" s="42"/>
      <c r="H2888" s="307">
        <v>955953.72032704146</v>
      </c>
      <c r="I2888" s="315">
        <v>955953.72032704146</v>
      </c>
      <c r="J2888" s="105">
        <v>0</v>
      </c>
      <c r="K2888" s="42">
        <v>0</v>
      </c>
      <c r="L2888" s="50" t="s">
        <v>4489</v>
      </c>
      <c r="M2888" s="50" t="s">
        <v>5536</v>
      </c>
      <c r="N2888" s="50" t="s">
        <v>5532</v>
      </c>
      <c r="O2888" s="137" t="s">
        <v>2393</v>
      </c>
      <c r="P2888" s="42" t="s">
        <v>64</v>
      </c>
      <c r="Q2888" s="42" t="s">
        <v>65</v>
      </c>
      <c r="R2888" s="42">
        <v>2</v>
      </c>
      <c r="S2888" s="137" t="s">
        <v>2254</v>
      </c>
      <c r="T2888" s="62">
        <v>16867538196.9</v>
      </c>
      <c r="U2888" s="62">
        <v>14487907740.719999</v>
      </c>
      <c r="Z2888" s="42"/>
      <c r="AJ2888" s="42"/>
      <c r="AW2888" s="50" t="s">
        <v>2412</v>
      </c>
      <c r="AX2888" s="108"/>
      <c r="AY2888" s="42"/>
      <c r="AZ2888" s="42"/>
      <c r="BA2888" s="42"/>
      <c r="BB2888" s="42"/>
      <c r="BN2888" s="128" t="s">
        <v>4578</v>
      </c>
      <c r="BO2888" s="58" t="str">
        <f t="shared" si="45"/>
        <v>境内资产</v>
      </c>
      <c r="BP2888" s="58" t="str">
        <f>IF(M2888="",VLOOKUP(D2888,Sheet4!$A$1:$B$92,2,0),VLOOKUP(Q2888,Sheet4!$A$1:$B$92,2,0))</f>
        <v>保险资产管理产品</v>
      </c>
    </row>
    <row r="2889" spans="1:68" s="58" customFormat="1" ht="12.75" customHeight="1">
      <c r="A2889" s="138" t="s">
        <v>5387</v>
      </c>
      <c r="B2889" s="138" t="s">
        <v>5387</v>
      </c>
      <c r="C2889" s="250" t="s">
        <v>222</v>
      </c>
      <c r="D2889" s="256" t="s">
        <v>224</v>
      </c>
      <c r="E2889" s="42">
        <v>0</v>
      </c>
      <c r="F2889" s="59" t="s">
        <v>5354</v>
      </c>
      <c r="G2889" s="42"/>
      <c r="H2889" s="307">
        <v>33653.970508915743</v>
      </c>
      <c r="I2889" s="315">
        <v>33653.970508915743</v>
      </c>
      <c r="J2889" s="105">
        <v>0</v>
      </c>
      <c r="K2889" s="42">
        <v>0</v>
      </c>
      <c r="L2889" s="50" t="s">
        <v>4489</v>
      </c>
      <c r="M2889" s="50" t="s">
        <v>5536</v>
      </c>
      <c r="N2889" s="50" t="s">
        <v>5532</v>
      </c>
      <c r="O2889" s="137" t="s">
        <v>2393</v>
      </c>
      <c r="P2889" s="42" t="s">
        <v>64</v>
      </c>
      <c r="Q2889" s="42" t="s">
        <v>65</v>
      </c>
      <c r="R2889" s="42">
        <v>2</v>
      </c>
      <c r="S2889" s="137" t="s">
        <v>2254</v>
      </c>
      <c r="T2889" s="62">
        <v>16867538196.9</v>
      </c>
      <c r="U2889" s="62">
        <v>14487907740.719999</v>
      </c>
      <c r="Z2889" s="42"/>
      <c r="AJ2889" s="42"/>
      <c r="AW2889" s="50" t="s">
        <v>2412</v>
      </c>
      <c r="AX2889" s="108"/>
      <c r="AY2889" s="42"/>
      <c r="AZ2889" s="42"/>
      <c r="BA2889" s="42"/>
      <c r="BB2889" s="42"/>
      <c r="BN2889" s="128" t="s">
        <v>4578</v>
      </c>
      <c r="BO2889" s="58" t="str">
        <f t="shared" si="45"/>
        <v>境内资产</v>
      </c>
      <c r="BP2889" s="58" t="str">
        <f>IF(M2889="",VLOOKUP(D2889,Sheet4!$A$1:$B$92,2,0),VLOOKUP(Q2889,Sheet4!$A$1:$B$92,2,0))</f>
        <v>保险资产管理产品</v>
      </c>
    </row>
    <row r="2890" spans="1:68" s="58" customFormat="1" ht="12.75" customHeight="1">
      <c r="A2890" s="138" t="s">
        <v>2263</v>
      </c>
      <c r="B2890" s="50" t="s">
        <v>2310</v>
      </c>
      <c r="C2890" s="252" t="s">
        <v>5552</v>
      </c>
      <c r="D2890" s="257" t="s">
        <v>672</v>
      </c>
      <c r="E2890" s="42" t="s">
        <v>4437</v>
      </c>
      <c r="F2890" s="42" t="s">
        <v>2310</v>
      </c>
      <c r="G2890" s="42"/>
      <c r="H2890" s="307">
        <v>1827977.7989936613</v>
      </c>
      <c r="I2890" s="315">
        <v>1195773.0078736942</v>
      </c>
      <c r="J2890" s="105">
        <v>0</v>
      </c>
      <c r="K2890" s="42">
        <v>0</v>
      </c>
      <c r="L2890" s="50" t="s">
        <v>4489</v>
      </c>
      <c r="M2890" s="50" t="s">
        <v>5536</v>
      </c>
      <c r="N2890" s="50" t="s">
        <v>5532</v>
      </c>
      <c r="O2890" s="137" t="s">
        <v>2393</v>
      </c>
      <c r="P2890" s="42" t="s">
        <v>64</v>
      </c>
      <c r="Q2890" s="42" t="s">
        <v>65</v>
      </c>
      <c r="R2890" s="42">
        <v>2</v>
      </c>
      <c r="S2890" s="137" t="s">
        <v>2254</v>
      </c>
      <c r="T2890" s="62">
        <v>16867538196.9</v>
      </c>
      <c r="U2890" s="62">
        <v>14487907740.719999</v>
      </c>
      <c r="Z2890" s="42" t="s">
        <v>68</v>
      </c>
      <c r="AJ2890" s="42"/>
      <c r="AW2890" s="50" t="s">
        <v>2412</v>
      </c>
      <c r="AX2890" s="108"/>
      <c r="AY2890" s="42"/>
      <c r="AZ2890" s="42"/>
      <c r="BA2890" s="42"/>
      <c r="BB2890" s="42"/>
      <c r="BN2890" s="128" t="s">
        <v>4578</v>
      </c>
      <c r="BO2890" s="58" t="str">
        <f t="shared" si="45"/>
        <v>境内资产</v>
      </c>
      <c r="BP2890" s="58" t="str">
        <f>IF(M2890="",VLOOKUP(D2890,Sheet4!$A$1:$B$92,2,0),VLOOKUP(Q2890,Sheet4!$A$1:$B$92,2,0))</f>
        <v>保险资产管理产品</v>
      </c>
    </row>
    <row r="2891" spans="1:68" s="58" customFormat="1" ht="12.75" customHeight="1">
      <c r="A2891" s="138" t="s">
        <v>2264</v>
      </c>
      <c r="B2891" s="50" t="s">
        <v>2311</v>
      </c>
      <c r="C2891" s="252" t="s">
        <v>5552</v>
      </c>
      <c r="D2891" s="257" t="s">
        <v>672</v>
      </c>
      <c r="E2891" s="42" t="s">
        <v>4438</v>
      </c>
      <c r="F2891" s="42" t="s">
        <v>2311</v>
      </c>
      <c r="G2891" s="42"/>
      <c r="H2891" s="307">
        <v>2331005.1458436307</v>
      </c>
      <c r="I2891" s="315">
        <v>1999379.7951653334</v>
      </c>
      <c r="J2891" s="105">
        <v>0</v>
      </c>
      <c r="K2891" s="42">
        <v>0</v>
      </c>
      <c r="L2891" s="50" t="s">
        <v>4489</v>
      </c>
      <c r="M2891" s="50" t="s">
        <v>5536</v>
      </c>
      <c r="N2891" s="50" t="s">
        <v>5532</v>
      </c>
      <c r="O2891" s="137" t="s">
        <v>2393</v>
      </c>
      <c r="P2891" s="42" t="s">
        <v>64</v>
      </c>
      <c r="Q2891" s="42" t="s">
        <v>65</v>
      </c>
      <c r="R2891" s="42">
        <v>2</v>
      </c>
      <c r="S2891" s="137" t="s">
        <v>2254</v>
      </c>
      <c r="T2891" s="62">
        <v>16867538196.9</v>
      </c>
      <c r="U2891" s="62">
        <v>14487907740.719999</v>
      </c>
      <c r="Z2891" s="42" t="s">
        <v>68</v>
      </c>
      <c r="AJ2891" s="42"/>
      <c r="AW2891" s="42" t="s">
        <v>2412</v>
      </c>
      <c r="AX2891" s="42"/>
      <c r="AY2891" s="42"/>
      <c r="AZ2891" s="42"/>
      <c r="BA2891" s="42"/>
      <c r="BB2891" s="42"/>
      <c r="BN2891" s="128" t="s">
        <v>4578</v>
      </c>
      <c r="BO2891" s="58" t="str">
        <f t="shared" si="45"/>
        <v>境内资产</v>
      </c>
      <c r="BP2891" s="58" t="str">
        <f>IF(M2891="",VLOOKUP(D2891,Sheet4!$A$1:$B$92,2,0),VLOOKUP(Q2891,Sheet4!$A$1:$B$92,2,0))</f>
        <v>保险资产管理产品</v>
      </c>
    </row>
    <row r="2892" spans="1:68" s="58" customFormat="1" ht="12.75" customHeight="1">
      <c r="A2892" s="138" t="s">
        <v>2265</v>
      </c>
      <c r="B2892" s="50" t="s">
        <v>2312</v>
      </c>
      <c r="C2892" s="252" t="s">
        <v>5552</v>
      </c>
      <c r="D2892" s="257" t="s">
        <v>672</v>
      </c>
      <c r="E2892" s="42" t="s">
        <v>4439</v>
      </c>
      <c r="F2892" s="42" t="s">
        <v>2312</v>
      </c>
      <c r="G2892" s="42"/>
      <c r="H2892" s="307">
        <v>4955184.7640984077</v>
      </c>
      <c r="I2892" s="315">
        <v>3322218.1638415474</v>
      </c>
      <c r="J2892" s="105">
        <v>0</v>
      </c>
      <c r="K2892" s="42">
        <v>0</v>
      </c>
      <c r="L2892" s="50" t="s">
        <v>4489</v>
      </c>
      <c r="M2892" s="50" t="s">
        <v>5536</v>
      </c>
      <c r="N2892" s="50" t="s">
        <v>5532</v>
      </c>
      <c r="O2892" s="137" t="s">
        <v>2393</v>
      </c>
      <c r="P2892" s="42" t="s">
        <v>64</v>
      </c>
      <c r="Q2892" s="42" t="s">
        <v>65</v>
      </c>
      <c r="R2892" s="42">
        <v>2</v>
      </c>
      <c r="S2892" s="137" t="s">
        <v>2254</v>
      </c>
      <c r="T2892" s="62">
        <v>16867538196.9</v>
      </c>
      <c r="U2892" s="62">
        <v>14487907740.719999</v>
      </c>
      <c r="Z2892" s="42" t="s">
        <v>68</v>
      </c>
      <c r="AJ2892" s="42"/>
      <c r="AW2892" s="42" t="s">
        <v>2412</v>
      </c>
      <c r="AX2892" s="42"/>
      <c r="AY2892" s="42"/>
      <c r="AZ2892" s="42"/>
      <c r="BA2892" s="42"/>
      <c r="BB2892" s="42"/>
      <c r="BN2892" s="128" t="s">
        <v>4578</v>
      </c>
      <c r="BO2892" s="58" t="str">
        <f t="shared" si="45"/>
        <v>境内资产</v>
      </c>
      <c r="BP2892" s="58" t="str">
        <f>IF(M2892="",VLOOKUP(D2892,Sheet4!$A$1:$B$92,2,0),VLOOKUP(Q2892,Sheet4!$A$1:$B$92,2,0))</f>
        <v>保险资产管理产品</v>
      </c>
    </row>
    <row r="2893" spans="1:68" s="58" customFormat="1" ht="12.75" customHeight="1">
      <c r="A2893" s="138" t="s">
        <v>2117</v>
      </c>
      <c r="B2893" s="50" t="s">
        <v>2199</v>
      </c>
      <c r="C2893" s="252" t="s">
        <v>5552</v>
      </c>
      <c r="D2893" s="257" t="s">
        <v>672</v>
      </c>
      <c r="E2893" s="42" t="s">
        <v>3807</v>
      </c>
      <c r="F2893" s="42" t="s">
        <v>2199</v>
      </c>
      <c r="G2893" s="42"/>
      <c r="H2893" s="307">
        <v>2437250.8292629179</v>
      </c>
      <c r="I2893" s="315">
        <v>2028040.850661468</v>
      </c>
      <c r="J2893" s="105">
        <v>0</v>
      </c>
      <c r="K2893" s="42">
        <v>0</v>
      </c>
      <c r="L2893" s="50" t="s">
        <v>4489</v>
      </c>
      <c r="M2893" s="50" t="s">
        <v>5536</v>
      </c>
      <c r="N2893" s="50" t="s">
        <v>5532</v>
      </c>
      <c r="O2893" s="137" t="s">
        <v>2393</v>
      </c>
      <c r="P2893" s="42" t="s">
        <v>64</v>
      </c>
      <c r="Q2893" s="42" t="s">
        <v>65</v>
      </c>
      <c r="R2893" s="42">
        <v>2</v>
      </c>
      <c r="S2893" s="137" t="s">
        <v>2254</v>
      </c>
      <c r="T2893" s="62">
        <v>16867538196.9</v>
      </c>
      <c r="U2893" s="62">
        <v>14487907740.719999</v>
      </c>
      <c r="Z2893" s="42" t="s">
        <v>280</v>
      </c>
      <c r="AJ2893" s="42"/>
      <c r="AW2893" s="42" t="s">
        <v>2412</v>
      </c>
      <c r="AX2893" s="42"/>
      <c r="AY2893" s="42"/>
      <c r="AZ2893" s="42"/>
      <c r="BA2893" s="42"/>
      <c r="BB2893" s="42"/>
      <c r="BN2893" s="128" t="s">
        <v>4578</v>
      </c>
      <c r="BO2893" s="58" t="str">
        <f t="shared" si="45"/>
        <v>境内资产</v>
      </c>
      <c r="BP2893" s="58" t="str">
        <f>IF(M2893="",VLOOKUP(D2893,Sheet4!$A$1:$B$92,2,0),VLOOKUP(Q2893,Sheet4!$A$1:$B$92,2,0))</f>
        <v>保险资产管理产品</v>
      </c>
    </row>
    <row r="2894" spans="1:68" s="58" customFormat="1" ht="12.75" customHeight="1">
      <c r="A2894" s="137" t="s">
        <v>2266</v>
      </c>
      <c r="B2894" s="50" t="s">
        <v>2313</v>
      </c>
      <c r="C2894" s="252" t="s">
        <v>5552</v>
      </c>
      <c r="D2894" s="257" t="s">
        <v>672</v>
      </c>
      <c r="E2894" s="42" t="s">
        <v>2914</v>
      </c>
      <c r="F2894" s="42" t="s">
        <v>2313</v>
      </c>
      <c r="G2894" s="42"/>
      <c r="H2894" s="307">
        <v>3329005.0173356249</v>
      </c>
      <c r="I2894" s="315">
        <v>2194773.5863291249</v>
      </c>
      <c r="J2894" s="105">
        <v>0</v>
      </c>
      <c r="K2894" s="42">
        <v>0</v>
      </c>
      <c r="L2894" s="50" t="s">
        <v>4489</v>
      </c>
      <c r="M2894" s="50" t="s">
        <v>5536</v>
      </c>
      <c r="N2894" s="50" t="s">
        <v>5532</v>
      </c>
      <c r="O2894" s="137" t="s">
        <v>2393</v>
      </c>
      <c r="P2894" s="42" t="s">
        <v>64</v>
      </c>
      <c r="Q2894" s="42" t="s">
        <v>65</v>
      </c>
      <c r="R2894" s="42">
        <v>2</v>
      </c>
      <c r="S2894" s="137" t="s">
        <v>2254</v>
      </c>
      <c r="T2894" s="62">
        <v>16867538196.9</v>
      </c>
      <c r="U2894" s="62">
        <v>14487907740.719999</v>
      </c>
      <c r="Z2894" s="42" t="s">
        <v>68</v>
      </c>
      <c r="AJ2894" s="42"/>
      <c r="AW2894" s="42" t="s">
        <v>2412</v>
      </c>
      <c r="AX2894" s="42"/>
      <c r="AY2894" s="42"/>
      <c r="AZ2894" s="42"/>
      <c r="BA2894" s="42"/>
      <c r="BB2894" s="42"/>
      <c r="BN2894" s="128" t="s">
        <v>4578</v>
      </c>
      <c r="BO2894" s="58" t="str">
        <f t="shared" si="45"/>
        <v>境内资产</v>
      </c>
      <c r="BP2894" s="58" t="str">
        <f>IF(M2894="",VLOOKUP(D2894,Sheet4!$A$1:$B$92,2,0),VLOOKUP(Q2894,Sheet4!$A$1:$B$92,2,0))</f>
        <v>保险资产管理产品</v>
      </c>
    </row>
    <row r="2895" spans="1:68" s="58" customFormat="1" ht="12.75" customHeight="1">
      <c r="A2895" s="137" t="s">
        <v>2267</v>
      </c>
      <c r="B2895" s="50" t="s">
        <v>2314</v>
      </c>
      <c r="C2895" s="252" t="s">
        <v>5552</v>
      </c>
      <c r="D2895" s="257" t="s">
        <v>672</v>
      </c>
      <c r="E2895" s="42" t="s">
        <v>3013</v>
      </c>
      <c r="F2895" s="42" t="s">
        <v>2314</v>
      </c>
      <c r="G2895" s="42"/>
      <c r="H2895" s="307">
        <v>6687580.5805965867</v>
      </c>
      <c r="I2895" s="315">
        <v>4190598.1724076234</v>
      </c>
      <c r="J2895" s="105">
        <v>0</v>
      </c>
      <c r="K2895" s="42">
        <v>0</v>
      </c>
      <c r="L2895" s="50" t="s">
        <v>4489</v>
      </c>
      <c r="M2895" s="50" t="s">
        <v>5536</v>
      </c>
      <c r="N2895" s="50" t="s">
        <v>5532</v>
      </c>
      <c r="O2895" s="137" t="s">
        <v>2393</v>
      </c>
      <c r="P2895" s="42" t="s">
        <v>64</v>
      </c>
      <c r="Q2895" s="42" t="s">
        <v>65</v>
      </c>
      <c r="R2895" s="42">
        <v>2</v>
      </c>
      <c r="S2895" s="137" t="s">
        <v>2254</v>
      </c>
      <c r="T2895" s="62">
        <v>16867538196.9</v>
      </c>
      <c r="U2895" s="62">
        <v>14487907740.719999</v>
      </c>
      <c r="Z2895" s="42" t="s">
        <v>68</v>
      </c>
      <c r="AJ2895" s="42"/>
      <c r="AW2895" s="42" t="s">
        <v>2412</v>
      </c>
      <c r="AX2895" s="42"/>
      <c r="AY2895" s="42"/>
      <c r="AZ2895" s="42"/>
      <c r="BA2895" s="42"/>
      <c r="BB2895" s="42"/>
      <c r="BN2895" s="128" t="s">
        <v>4578</v>
      </c>
      <c r="BO2895" s="58" t="str">
        <f t="shared" si="45"/>
        <v>境内资产</v>
      </c>
      <c r="BP2895" s="58" t="str">
        <f>IF(M2895="",VLOOKUP(D2895,Sheet4!$A$1:$B$92,2,0),VLOOKUP(Q2895,Sheet4!$A$1:$B$92,2,0))</f>
        <v>保险资产管理产品</v>
      </c>
    </row>
    <row r="2896" spans="1:68" s="58" customFormat="1" ht="12.75" customHeight="1">
      <c r="A2896" s="137" t="s">
        <v>2108</v>
      </c>
      <c r="B2896" s="50" t="s">
        <v>2315</v>
      </c>
      <c r="C2896" s="252" t="s">
        <v>5552</v>
      </c>
      <c r="D2896" s="257" t="s">
        <v>672</v>
      </c>
      <c r="E2896" s="42" t="s">
        <v>4359</v>
      </c>
      <c r="F2896" s="42" t="s">
        <v>2315</v>
      </c>
      <c r="G2896" s="42"/>
      <c r="H2896" s="307">
        <v>2554579.0770566803</v>
      </c>
      <c r="I2896" s="315">
        <v>2381023.7957703788</v>
      </c>
      <c r="J2896" s="105">
        <v>0</v>
      </c>
      <c r="K2896" s="42">
        <v>0</v>
      </c>
      <c r="L2896" s="50" t="s">
        <v>4489</v>
      </c>
      <c r="M2896" s="50" t="s">
        <v>5536</v>
      </c>
      <c r="N2896" s="50" t="s">
        <v>5532</v>
      </c>
      <c r="O2896" s="137" t="s">
        <v>2393</v>
      </c>
      <c r="P2896" s="42" t="s">
        <v>64</v>
      </c>
      <c r="Q2896" s="42" t="s">
        <v>65</v>
      </c>
      <c r="R2896" s="42">
        <v>2</v>
      </c>
      <c r="S2896" s="137" t="s">
        <v>2254</v>
      </c>
      <c r="T2896" s="62">
        <v>16867538196.9</v>
      </c>
      <c r="U2896" s="62">
        <v>14487907740.719999</v>
      </c>
      <c r="Z2896" s="42" t="s">
        <v>68</v>
      </c>
      <c r="AJ2896" s="42"/>
      <c r="AW2896" s="42" t="s">
        <v>2412</v>
      </c>
      <c r="AX2896" s="42"/>
      <c r="AY2896" s="42"/>
      <c r="AZ2896" s="42"/>
      <c r="BA2896" s="42"/>
      <c r="BB2896" s="42"/>
      <c r="BN2896" s="128" t="s">
        <v>4578</v>
      </c>
      <c r="BO2896" s="58" t="str">
        <f t="shared" si="45"/>
        <v>境内资产</v>
      </c>
      <c r="BP2896" s="58" t="str">
        <f>IF(M2896="",VLOOKUP(D2896,Sheet4!$A$1:$B$92,2,0),VLOOKUP(Q2896,Sheet4!$A$1:$B$92,2,0))</f>
        <v>保险资产管理产品</v>
      </c>
    </row>
    <row r="2897" spans="1:68" s="58" customFormat="1" ht="12.75" customHeight="1">
      <c r="A2897" s="137" t="s">
        <v>1967</v>
      </c>
      <c r="B2897" s="50" t="s">
        <v>1968</v>
      </c>
      <c r="C2897" s="252" t="s">
        <v>5552</v>
      </c>
      <c r="D2897" s="257" t="s">
        <v>672</v>
      </c>
      <c r="E2897" s="42" t="s">
        <v>3077</v>
      </c>
      <c r="F2897" s="42" t="s">
        <v>1968</v>
      </c>
      <c r="G2897" s="42"/>
      <c r="H2897" s="307">
        <v>4989592.720757789</v>
      </c>
      <c r="I2897" s="315">
        <v>5093960.8546981569</v>
      </c>
      <c r="J2897" s="105">
        <v>0</v>
      </c>
      <c r="K2897" s="42">
        <v>0</v>
      </c>
      <c r="L2897" s="50" t="s">
        <v>4489</v>
      </c>
      <c r="M2897" s="50" t="s">
        <v>5536</v>
      </c>
      <c r="N2897" s="50" t="s">
        <v>5532</v>
      </c>
      <c r="O2897" s="137" t="s">
        <v>2393</v>
      </c>
      <c r="P2897" s="42" t="s">
        <v>64</v>
      </c>
      <c r="Q2897" s="42" t="s">
        <v>65</v>
      </c>
      <c r="R2897" s="42">
        <v>2</v>
      </c>
      <c r="S2897" s="137" t="s">
        <v>2254</v>
      </c>
      <c r="T2897" s="62">
        <v>16867538196.9</v>
      </c>
      <c r="U2897" s="62">
        <v>14487907740.719999</v>
      </c>
      <c r="Z2897" s="42" t="s">
        <v>280</v>
      </c>
      <c r="AJ2897" s="42"/>
      <c r="AW2897" s="42" t="s">
        <v>2412</v>
      </c>
      <c r="AX2897" s="42"/>
      <c r="AY2897" s="42"/>
      <c r="AZ2897" s="42"/>
      <c r="BA2897" s="42"/>
      <c r="BB2897" s="42"/>
      <c r="BN2897" s="128" t="s">
        <v>4578</v>
      </c>
      <c r="BO2897" s="58" t="str">
        <f t="shared" si="45"/>
        <v>境内资产</v>
      </c>
      <c r="BP2897" s="58" t="str">
        <f>IF(M2897="",VLOOKUP(D2897,Sheet4!$A$1:$B$92,2,0),VLOOKUP(Q2897,Sheet4!$A$1:$B$92,2,0))</f>
        <v>保险资产管理产品</v>
      </c>
    </row>
    <row r="2898" spans="1:68" s="58" customFormat="1" ht="12.75" customHeight="1">
      <c r="A2898" s="137" t="s">
        <v>2268</v>
      </c>
      <c r="B2898" s="50" t="s">
        <v>2316</v>
      </c>
      <c r="C2898" s="252" t="s">
        <v>5552</v>
      </c>
      <c r="D2898" s="257" t="s">
        <v>672</v>
      </c>
      <c r="E2898" s="42" t="s">
        <v>4440</v>
      </c>
      <c r="F2898" s="42" t="s">
        <v>2316</v>
      </c>
      <c r="G2898" s="42"/>
      <c r="H2898" s="307">
        <v>4376138.4818601031</v>
      </c>
      <c r="I2898" s="315">
        <v>3253961.9661160405</v>
      </c>
      <c r="J2898" s="105">
        <v>0</v>
      </c>
      <c r="K2898" s="42">
        <v>0</v>
      </c>
      <c r="L2898" s="50" t="s">
        <v>4489</v>
      </c>
      <c r="M2898" s="50" t="s">
        <v>5536</v>
      </c>
      <c r="N2898" s="50" t="s">
        <v>5532</v>
      </c>
      <c r="O2898" s="137" t="s">
        <v>2393</v>
      </c>
      <c r="P2898" s="42" t="s">
        <v>64</v>
      </c>
      <c r="Q2898" s="42" t="s">
        <v>65</v>
      </c>
      <c r="R2898" s="42">
        <v>2</v>
      </c>
      <c r="S2898" s="137" t="s">
        <v>2254</v>
      </c>
      <c r="T2898" s="62">
        <v>16867538196.9</v>
      </c>
      <c r="U2898" s="62">
        <v>14487907740.719999</v>
      </c>
      <c r="Z2898" s="42" t="s">
        <v>68</v>
      </c>
      <c r="AJ2898" s="42"/>
      <c r="AW2898" s="42" t="s">
        <v>2412</v>
      </c>
      <c r="AX2898" s="42"/>
      <c r="AY2898" s="42"/>
      <c r="AZ2898" s="42"/>
      <c r="BA2898" s="42"/>
      <c r="BB2898" s="42"/>
      <c r="BN2898" s="128" t="s">
        <v>4578</v>
      </c>
      <c r="BO2898" s="58" t="str">
        <f t="shared" si="45"/>
        <v>境内资产</v>
      </c>
      <c r="BP2898" s="58" t="str">
        <f>IF(M2898="",VLOOKUP(D2898,Sheet4!$A$1:$B$92,2,0),VLOOKUP(Q2898,Sheet4!$A$1:$B$92,2,0))</f>
        <v>保险资产管理产品</v>
      </c>
    </row>
    <row r="2899" spans="1:68" s="58" customFormat="1" ht="12.75" customHeight="1">
      <c r="A2899" s="137" t="s">
        <v>2269</v>
      </c>
      <c r="B2899" s="50" t="s">
        <v>2317</v>
      </c>
      <c r="C2899" s="252" t="s">
        <v>5552</v>
      </c>
      <c r="D2899" s="257" t="s">
        <v>672</v>
      </c>
      <c r="E2899" s="42" t="s">
        <v>4441</v>
      </c>
      <c r="F2899" s="42" t="s">
        <v>2317</v>
      </c>
      <c r="G2899" s="42"/>
      <c r="H2899" s="307">
        <v>3115766.411515546</v>
      </c>
      <c r="I2899" s="315">
        <v>2595493.2708560545</v>
      </c>
      <c r="J2899" s="105">
        <v>0</v>
      </c>
      <c r="K2899" s="42">
        <v>0</v>
      </c>
      <c r="L2899" s="50" t="s">
        <v>4489</v>
      </c>
      <c r="M2899" s="50" t="s">
        <v>5536</v>
      </c>
      <c r="N2899" s="50" t="s">
        <v>5532</v>
      </c>
      <c r="O2899" s="137" t="s">
        <v>2393</v>
      </c>
      <c r="P2899" s="42" t="s">
        <v>64</v>
      </c>
      <c r="Q2899" s="42" t="s">
        <v>65</v>
      </c>
      <c r="R2899" s="42">
        <v>2</v>
      </c>
      <c r="S2899" s="137" t="s">
        <v>2254</v>
      </c>
      <c r="T2899" s="62">
        <v>16867538196.9</v>
      </c>
      <c r="U2899" s="62">
        <v>14487907740.719999</v>
      </c>
      <c r="Z2899" s="42" t="s">
        <v>68</v>
      </c>
      <c r="AJ2899" s="42"/>
      <c r="AW2899" s="42" t="s">
        <v>2412</v>
      </c>
      <c r="AX2899" s="42"/>
      <c r="AY2899" s="42"/>
      <c r="AZ2899" s="42"/>
      <c r="BA2899" s="42"/>
      <c r="BB2899" s="42"/>
      <c r="BN2899" s="128" t="s">
        <v>4578</v>
      </c>
      <c r="BO2899" s="58" t="str">
        <f t="shared" si="45"/>
        <v>境内资产</v>
      </c>
      <c r="BP2899" s="58" t="str">
        <f>IF(M2899="",VLOOKUP(D2899,Sheet4!$A$1:$B$92,2,0),VLOOKUP(Q2899,Sheet4!$A$1:$B$92,2,0))</f>
        <v>保险资产管理产品</v>
      </c>
    </row>
    <row r="2900" spans="1:68" s="58" customFormat="1" ht="12.75" customHeight="1">
      <c r="A2900" s="137" t="s">
        <v>2270</v>
      </c>
      <c r="B2900" s="50" t="s">
        <v>2318</v>
      </c>
      <c r="C2900" s="252" t="s">
        <v>5552</v>
      </c>
      <c r="D2900" s="257" t="s">
        <v>672</v>
      </c>
      <c r="E2900" s="42" t="s">
        <v>4442</v>
      </c>
      <c r="F2900" s="42" t="s">
        <v>2318</v>
      </c>
      <c r="G2900" s="42"/>
      <c r="H2900" s="307">
        <v>731775.50827012095</v>
      </c>
      <c r="I2900" s="315">
        <v>810565.55385997554</v>
      </c>
      <c r="J2900" s="105">
        <v>0</v>
      </c>
      <c r="K2900" s="42">
        <v>0</v>
      </c>
      <c r="L2900" s="50" t="s">
        <v>4489</v>
      </c>
      <c r="M2900" s="50" t="s">
        <v>5536</v>
      </c>
      <c r="N2900" s="50" t="s">
        <v>5532</v>
      </c>
      <c r="O2900" s="137" t="s">
        <v>2393</v>
      </c>
      <c r="P2900" s="42" t="s">
        <v>64</v>
      </c>
      <c r="Q2900" s="42" t="s">
        <v>65</v>
      </c>
      <c r="R2900" s="42">
        <v>2</v>
      </c>
      <c r="S2900" s="137" t="s">
        <v>2254</v>
      </c>
      <c r="T2900" s="62">
        <v>16867538196.9</v>
      </c>
      <c r="U2900" s="62">
        <v>14487907740.719999</v>
      </c>
      <c r="Z2900" s="42" t="s">
        <v>68</v>
      </c>
      <c r="AJ2900" s="42"/>
      <c r="AW2900" s="42" t="s">
        <v>2412</v>
      </c>
      <c r="AX2900" s="42"/>
      <c r="AY2900" s="42"/>
      <c r="AZ2900" s="42"/>
      <c r="BA2900" s="42"/>
      <c r="BB2900" s="42"/>
      <c r="BN2900" s="128" t="s">
        <v>4578</v>
      </c>
      <c r="BO2900" s="58" t="str">
        <f t="shared" si="45"/>
        <v>境内资产</v>
      </c>
      <c r="BP2900" s="58" t="str">
        <f>IF(M2900="",VLOOKUP(D2900,Sheet4!$A$1:$B$92,2,0),VLOOKUP(Q2900,Sheet4!$A$1:$B$92,2,0))</f>
        <v>保险资产管理产品</v>
      </c>
    </row>
    <row r="2901" spans="1:68" s="58" customFormat="1" ht="12.75" customHeight="1">
      <c r="A2901" s="137" t="s">
        <v>2271</v>
      </c>
      <c r="B2901" s="50" t="s">
        <v>2319</v>
      </c>
      <c r="C2901" s="252" t="s">
        <v>5552</v>
      </c>
      <c r="D2901" s="257" t="s">
        <v>672</v>
      </c>
      <c r="E2901" s="42" t="s">
        <v>4443</v>
      </c>
      <c r="F2901" s="42" t="s">
        <v>2319</v>
      </c>
      <c r="G2901" s="42"/>
      <c r="H2901" s="307">
        <v>3665930.6085880999</v>
      </c>
      <c r="I2901" s="315">
        <v>3115299.1800459572</v>
      </c>
      <c r="J2901" s="105">
        <v>0</v>
      </c>
      <c r="K2901" s="42">
        <v>0</v>
      </c>
      <c r="L2901" s="50" t="s">
        <v>4489</v>
      </c>
      <c r="M2901" s="50" t="s">
        <v>5536</v>
      </c>
      <c r="N2901" s="50" t="s">
        <v>5532</v>
      </c>
      <c r="O2901" s="137" t="s">
        <v>2393</v>
      </c>
      <c r="P2901" s="42" t="s">
        <v>64</v>
      </c>
      <c r="Q2901" s="42" t="s">
        <v>65</v>
      </c>
      <c r="R2901" s="42">
        <v>2</v>
      </c>
      <c r="S2901" s="137" t="s">
        <v>2254</v>
      </c>
      <c r="T2901" s="62">
        <v>16867538196.9</v>
      </c>
      <c r="U2901" s="62">
        <v>14487907740.719999</v>
      </c>
      <c r="Z2901" s="42" t="s">
        <v>68</v>
      </c>
      <c r="AJ2901" s="42"/>
      <c r="AW2901" s="42" t="s">
        <v>2412</v>
      </c>
      <c r="AX2901" s="42"/>
      <c r="AY2901" s="42"/>
      <c r="AZ2901" s="42"/>
      <c r="BA2901" s="42"/>
      <c r="BB2901" s="42"/>
      <c r="BN2901" s="128" t="s">
        <v>4578</v>
      </c>
      <c r="BO2901" s="58" t="str">
        <f t="shared" si="45"/>
        <v>境内资产</v>
      </c>
      <c r="BP2901" s="58" t="str">
        <f>IF(M2901="",VLOOKUP(D2901,Sheet4!$A$1:$B$92,2,0),VLOOKUP(Q2901,Sheet4!$A$1:$B$92,2,0))</f>
        <v>保险资产管理产品</v>
      </c>
    </row>
    <row r="2902" spans="1:68" s="58" customFormat="1" ht="12.75" customHeight="1">
      <c r="A2902" s="137" t="s">
        <v>2272</v>
      </c>
      <c r="B2902" s="50" t="s">
        <v>2320</v>
      </c>
      <c r="C2902" s="252" t="s">
        <v>5552</v>
      </c>
      <c r="D2902" s="257" t="s">
        <v>672</v>
      </c>
      <c r="E2902" s="42" t="s">
        <v>4444</v>
      </c>
      <c r="F2902" s="42" t="s">
        <v>2320</v>
      </c>
      <c r="G2902" s="42"/>
      <c r="H2902" s="307">
        <v>4773988.7331656264</v>
      </c>
      <c r="I2902" s="315">
        <v>3807882.8790715402</v>
      </c>
      <c r="J2902" s="105">
        <v>0</v>
      </c>
      <c r="K2902" s="42">
        <v>0</v>
      </c>
      <c r="L2902" s="50" t="s">
        <v>4489</v>
      </c>
      <c r="M2902" s="50" t="s">
        <v>5536</v>
      </c>
      <c r="N2902" s="50" t="s">
        <v>5532</v>
      </c>
      <c r="O2902" s="137" t="s">
        <v>2393</v>
      </c>
      <c r="P2902" s="42" t="s">
        <v>64</v>
      </c>
      <c r="Q2902" s="42" t="s">
        <v>65</v>
      </c>
      <c r="R2902" s="42">
        <v>2</v>
      </c>
      <c r="S2902" s="137" t="s">
        <v>2254</v>
      </c>
      <c r="T2902" s="62">
        <v>16867538196.9</v>
      </c>
      <c r="U2902" s="62">
        <v>14487907740.719999</v>
      </c>
      <c r="Z2902" s="42" t="s">
        <v>68</v>
      </c>
      <c r="AJ2902" s="42"/>
      <c r="AW2902" s="42" t="s">
        <v>2412</v>
      </c>
      <c r="AX2902" s="42"/>
      <c r="AY2902" s="42"/>
      <c r="AZ2902" s="42"/>
      <c r="BA2902" s="42"/>
      <c r="BB2902" s="42"/>
      <c r="BN2902" s="128" t="s">
        <v>4578</v>
      </c>
      <c r="BO2902" s="58" t="str">
        <f t="shared" si="45"/>
        <v>境内资产</v>
      </c>
      <c r="BP2902" s="58" t="str">
        <f>IF(M2902="",VLOOKUP(D2902,Sheet4!$A$1:$B$92,2,0),VLOOKUP(Q2902,Sheet4!$A$1:$B$92,2,0))</f>
        <v>保险资产管理产品</v>
      </c>
    </row>
    <row r="2903" spans="1:68" s="58" customFormat="1" ht="12.75" customHeight="1">
      <c r="A2903" s="138" t="s">
        <v>1556</v>
      </c>
      <c r="B2903" s="50" t="s">
        <v>1557</v>
      </c>
      <c r="C2903" s="252" t="s">
        <v>5552</v>
      </c>
      <c r="D2903" s="257" t="s">
        <v>672</v>
      </c>
      <c r="E2903" s="42" t="s">
        <v>1558</v>
      </c>
      <c r="F2903" s="42" t="s">
        <v>1557</v>
      </c>
      <c r="G2903" s="42"/>
      <c r="H2903" s="307">
        <v>4297.0084128900371</v>
      </c>
      <c r="I2903" s="315">
        <v>6188.271812155298</v>
      </c>
      <c r="J2903" s="105">
        <v>0</v>
      </c>
      <c r="K2903" s="42">
        <v>0</v>
      </c>
      <c r="L2903" s="50" t="s">
        <v>4489</v>
      </c>
      <c r="M2903" s="50" t="s">
        <v>5536</v>
      </c>
      <c r="N2903" s="50" t="s">
        <v>5532</v>
      </c>
      <c r="O2903" s="137" t="s">
        <v>2393</v>
      </c>
      <c r="P2903" s="42" t="s">
        <v>64</v>
      </c>
      <c r="Q2903" s="42" t="s">
        <v>65</v>
      </c>
      <c r="R2903" s="42">
        <v>2</v>
      </c>
      <c r="S2903" s="137" t="s">
        <v>2254</v>
      </c>
      <c r="T2903" s="62">
        <v>16867538196.9</v>
      </c>
      <c r="U2903" s="62">
        <v>14487907740.719999</v>
      </c>
      <c r="Z2903" s="42" t="s">
        <v>68</v>
      </c>
      <c r="AJ2903" s="42"/>
      <c r="AW2903" s="42" t="s">
        <v>2412</v>
      </c>
      <c r="AX2903" s="42"/>
      <c r="AY2903" s="42"/>
      <c r="AZ2903" s="42"/>
      <c r="BA2903" s="42"/>
      <c r="BB2903" s="42"/>
      <c r="BN2903" s="128" t="s">
        <v>4578</v>
      </c>
      <c r="BO2903" s="58" t="str">
        <f t="shared" si="45"/>
        <v>境内资产</v>
      </c>
      <c r="BP2903" s="58" t="str">
        <f>IF(M2903="",VLOOKUP(D2903,Sheet4!$A$1:$B$92,2,0),VLOOKUP(Q2903,Sheet4!$A$1:$B$92,2,0))</f>
        <v>保险资产管理产品</v>
      </c>
    </row>
    <row r="2904" spans="1:68" s="58" customFormat="1" ht="12.75" customHeight="1">
      <c r="A2904" s="137" t="s">
        <v>2273</v>
      </c>
      <c r="B2904" s="50" t="s">
        <v>2321</v>
      </c>
      <c r="C2904" s="252" t="s">
        <v>5552</v>
      </c>
      <c r="D2904" s="257" t="s">
        <v>672</v>
      </c>
      <c r="E2904" s="42" t="s">
        <v>4445</v>
      </c>
      <c r="F2904" s="42" t="s">
        <v>2321</v>
      </c>
      <c r="G2904" s="42"/>
      <c r="H2904" s="307">
        <v>6442716.7063008873</v>
      </c>
      <c r="I2904" s="315">
        <v>5935890.9029457849</v>
      </c>
      <c r="J2904" s="105">
        <v>0</v>
      </c>
      <c r="K2904" s="42">
        <v>0</v>
      </c>
      <c r="L2904" s="50" t="s">
        <v>4489</v>
      </c>
      <c r="M2904" s="50" t="s">
        <v>5536</v>
      </c>
      <c r="N2904" s="50" t="s">
        <v>5532</v>
      </c>
      <c r="O2904" s="137" t="s">
        <v>2393</v>
      </c>
      <c r="P2904" s="42" t="s">
        <v>64</v>
      </c>
      <c r="Q2904" s="42" t="s">
        <v>65</v>
      </c>
      <c r="R2904" s="42">
        <v>2</v>
      </c>
      <c r="S2904" s="137" t="s">
        <v>2254</v>
      </c>
      <c r="T2904" s="62">
        <v>16867538196.9</v>
      </c>
      <c r="U2904" s="62">
        <v>14487907740.719999</v>
      </c>
      <c r="Z2904" s="42" t="s">
        <v>68</v>
      </c>
      <c r="AJ2904" s="42"/>
      <c r="AW2904" s="42" t="s">
        <v>2412</v>
      </c>
      <c r="AX2904" s="42"/>
      <c r="AY2904" s="42"/>
      <c r="AZ2904" s="42"/>
      <c r="BA2904" s="42"/>
      <c r="BB2904" s="42"/>
      <c r="BN2904" s="128" t="s">
        <v>4578</v>
      </c>
      <c r="BO2904" s="58" t="str">
        <f t="shared" si="45"/>
        <v>境内资产</v>
      </c>
      <c r="BP2904" s="58" t="str">
        <f>IF(M2904="",VLOOKUP(D2904,Sheet4!$A$1:$B$92,2,0),VLOOKUP(Q2904,Sheet4!$A$1:$B$92,2,0))</f>
        <v>保险资产管理产品</v>
      </c>
    </row>
    <row r="2905" spans="1:68" s="58" customFormat="1" ht="12.75" customHeight="1">
      <c r="A2905" s="137" t="s">
        <v>2274</v>
      </c>
      <c r="B2905" s="50" t="s">
        <v>2322</v>
      </c>
      <c r="C2905" s="252" t="s">
        <v>5552</v>
      </c>
      <c r="D2905" s="257" t="s">
        <v>672</v>
      </c>
      <c r="E2905" s="42" t="s">
        <v>4446</v>
      </c>
      <c r="F2905" s="42" t="s">
        <v>2322</v>
      </c>
      <c r="G2905" s="42"/>
      <c r="H2905" s="307">
        <v>4698987.4724733252</v>
      </c>
      <c r="I2905" s="315">
        <v>3999254.6488817134</v>
      </c>
      <c r="J2905" s="105">
        <v>0</v>
      </c>
      <c r="K2905" s="42">
        <v>0</v>
      </c>
      <c r="L2905" s="50" t="s">
        <v>4489</v>
      </c>
      <c r="M2905" s="50" t="s">
        <v>5536</v>
      </c>
      <c r="N2905" s="50" t="s">
        <v>5532</v>
      </c>
      <c r="O2905" s="137" t="s">
        <v>2393</v>
      </c>
      <c r="P2905" s="42" t="s">
        <v>64</v>
      </c>
      <c r="Q2905" s="42" t="s">
        <v>65</v>
      </c>
      <c r="R2905" s="42">
        <v>2</v>
      </c>
      <c r="S2905" s="137" t="s">
        <v>2254</v>
      </c>
      <c r="T2905" s="62">
        <v>16867538196.9</v>
      </c>
      <c r="U2905" s="62">
        <v>14487907740.719999</v>
      </c>
      <c r="Z2905" s="42" t="s">
        <v>68</v>
      </c>
      <c r="AJ2905" s="42"/>
      <c r="AW2905" s="42" t="s">
        <v>2412</v>
      </c>
      <c r="AX2905" s="42"/>
      <c r="AY2905" s="42"/>
      <c r="AZ2905" s="42"/>
      <c r="BA2905" s="42"/>
      <c r="BB2905" s="42"/>
      <c r="BN2905" s="128" t="s">
        <v>4578</v>
      </c>
      <c r="BO2905" s="58" t="str">
        <f t="shared" si="45"/>
        <v>境内资产</v>
      </c>
      <c r="BP2905" s="58" t="str">
        <f>IF(M2905="",VLOOKUP(D2905,Sheet4!$A$1:$B$92,2,0),VLOOKUP(Q2905,Sheet4!$A$1:$B$92,2,0))</f>
        <v>保险资产管理产品</v>
      </c>
    </row>
    <row r="2906" spans="1:68" s="58" customFormat="1" ht="12.75" customHeight="1">
      <c r="A2906" s="138" t="s">
        <v>2116</v>
      </c>
      <c r="B2906" s="50" t="s">
        <v>2323</v>
      </c>
      <c r="C2906" s="252" t="s">
        <v>5552</v>
      </c>
      <c r="D2906" s="257" t="s">
        <v>672</v>
      </c>
      <c r="E2906" s="42" t="s">
        <v>4361</v>
      </c>
      <c r="F2906" s="42" t="s">
        <v>2323</v>
      </c>
      <c r="G2906" s="42"/>
      <c r="H2906" s="307">
        <v>2866912.0758488574</v>
      </c>
      <c r="I2906" s="315">
        <v>1969568.16770286</v>
      </c>
      <c r="J2906" s="105">
        <v>0</v>
      </c>
      <c r="K2906" s="42">
        <v>0</v>
      </c>
      <c r="L2906" s="50" t="s">
        <v>4489</v>
      </c>
      <c r="M2906" s="50" t="s">
        <v>5536</v>
      </c>
      <c r="N2906" s="50" t="s">
        <v>5532</v>
      </c>
      <c r="O2906" s="137" t="s">
        <v>2393</v>
      </c>
      <c r="P2906" s="42" t="s">
        <v>64</v>
      </c>
      <c r="Q2906" s="42" t="s">
        <v>65</v>
      </c>
      <c r="R2906" s="42">
        <v>2</v>
      </c>
      <c r="S2906" s="137" t="s">
        <v>2254</v>
      </c>
      <c r="T2906" s="62">
        <v>16867538196.9</v>
      </c>
      <c r="U2906" s="62">
        <v>14487907740.719999</v>
      </c>
      <c r="Z2906" s="42" t="s">
        <v>68</v>
      </c>
      <c r="AJ2906" s="42"/>
      <c r="AW2906" s="42" t="s">
        <v>2412</v>
      </c>
      <c r="AX2906" s="42"/>
      <c r="AY2906" s="42"/>
      <c r="AZ2906" s="42"/>
      <c r="BA2906" s="42"/>
      <c r="BB2906" s="42"/>
      <c r="BN2906" s="128" t="s">
        <v>4578</v>
      </c>
      <c r="BO2906" s="58" t="str">
        <f t="shared" si="45"/>
        <v>境内资产</v>
      </c>
      <c r="BP2906" s="58" t="str">
        <f>IF(M2906="",VLOOKUP(D2906,Sheet4!$A$1:$B$92,2,0),VLOOKUP(Q2906,Sheet4!$A$1:$B$92,2,0))</f>
        <v>保险资产管理产品</v>
      </c>
    </row>
    <row r="2907" spans="1:68" s="58" customFormat="1" ht="12.75" customHeight="1">
      <c r="A2907" s="137" t="s">
        <v>2275</v>
      </c>
      <c r="B2907" s="50" t="s">
        <v>2324</v>
      </c>
      <c r="C2907" s="252" t="s">
        <v>5552</v>
      </c>
      <c r="D2907" s="257" t="s">
        <v>672</v>
      </c>
      <c r="E2907" s="42" t="s">
        <v>4447</v>
      </c>
      <c r="F2907" s="42" t="s">
        <v>2324</v>
      </c>
      <c r="G2907" s="42"/>
      <c r="H2907" s="307">
        <v>1847661.8959013547</v>
      </c>
      <c r="I2907" s="315">
        <v>1619642.7081976188</v>
      </c>
      <c r="J2907" s="105">
        <v>0</v>
      </c>
      <c r="K2907" s="42">
        <v>0</v>
      </c>
      <c r="L2907" s="50" t="s">
        <v>4489</v>
      </c>
      <c r="M2907" s="50" t="s">
        <v>5536</v>
      </c>
      <c r="N2907" s="50" t="s">
        <v>5532</v>
      </c>
      <c r="O2907" s="137" t="s">
        <v>2393</v>
      </c>
      <c r="P2907" s="42" t="s">
        <v>64</v>
      </c>
      <c r="Q2907" s="42" t="s">
        <v>65</v>
      </c>
      <c r="R2907" s="42">
        <v>2</v>
      </c>
      <c r="S2907" s="137" t="s">
        <v>2254</v>
      </c>
      <c r="T2907" s="62">
        <v>16867538196.9</v>
      </c>
      <c r="U2907" s="62">
        <v>14487907740.719999</v>
      </c>
      <c r="Z2907" s="42" t="s">
        <v>68</v>
      </c>
      <c r="AJ2907" s="42"/>
      <c r="AW2907" s="42" t="s">
        <v>2412</v>
      </c>
      <c r="AX2907" s="42"/>
      <c r="AY2907" s="42"/>
      <c r="AZ2907" s="42"/>
      <c r="BA2907" s="42"/>
      <c r="BB2907" s="42"/>
      <c r="BN2907" s="128" t="s">
        <v>4578</v>
      </c>
      <c r="BO2907" s="58" t="str">
        <f t="shared" si="45"/>
        <v>境内资产</v>
      </c>
      <c r="BP2907" s="58" t="str">
        <f>IF(M2907="",VLOOKUP(D2907,Sheet4!$A$1:$B$92,2,0),VLOOKUP(Q2907,Sheet4!$A$1:$B$92,2,0))</f>
        <v>保险资产管理产品</v>
      </c>
    </row>
    <row r="2908" spans="1:68" s="58" customFormat="1" ht="12.75" customHeight="1">
      <c r="A2908" s="137" t="s">
        <v>2276</v>
      </c>
      <c r="B2908" s="50" t="s">
        <v>2325</v>
      </c>
      <c r="C2908" s="252" t="s">
        <v>5552</v>
      </c>
      <c r="D2908" s="257" t="s">
        <v>672</v>
      </c>
      <c r="E2908" s="42" t="s">
        <v>4448</v>
      </c>
      <c r="F2908" s="42" t="s">
        <v>2325</v>
      </c>
      <c r="G2908" s="42"/>
      <c r="H2908" s="307">
        <v>586877.82904731948</v>
      </c>
      <c r="I2908" s="315">
        <v>344787.71990424057</v>
      </c>
      <c r="J2908" s="105">
        <v>0</v>
      </c>
      <c r="K2908" s="42">
        <v>0</v>
      </c>
      <c r="L2908" s="50" t="s">
        <v>4489</v>
      </c>
      <c r="M2908" s="50" t="s">
        <v>5536</v>
      </c>
      <c r="N2908" s="50" t="s">
        <v>5532</v>
      </c>
      <c r="O2908" s="137" t="s">
        <v>2393</v>
      </c>
      <c r="P2908" s="42" t="s">
        <v>64</v>
      </c>
      <c r="Q2908" s="42" t="s">
        <v>65</v>
      </c>
      <c r="R2908" s="42">
        <v>2</v>
      </c>
      <c r="S2908" s="137" t="s">
        <v>2254</v>
      </c>
      <c r="T2908" s="62">
        <v>16867538196.9</v>
      </c>
      <c r="U2908" s="62">
        <v>14487907740.719999</v>
      </c>
      <c r="Z2908" s="42" t="s">
        <v>68</v>
      </c>
      <c r="AJ2908" s="42"/>
      <c r="AW2908" s="42" t="s">
        <v>2412</v>
      </c>
      <c r="AX2908" s="42"/>
      <c r="AY2908" s="42"/>
      <c r="AZ2908" s="42"/>
      <c r="BA2908" s="42"/>
      <c r="BB2908" s="42"/>
      <c r="BN2908" s="128" t="s">
        <v>4578</v>
      </c>
      <c r="BO2908" s="58" t="str">
        <f t="shared" si="45"/>
        <v>境内资产</v>
      </c>
      <c r="BP2908" s="58" t="str">
        <f>IF(M2908="",VLOOKUP(D2908,Sheet4!$A$1:$B$92,2,0),VLOOKUP(Q2908,Sheet4!$A$1:$B$92,2,0))</f>
        <v>保险资产管理产品</v>
      </c>
    </row>
    <row r="2909" spans="1:68" s="58" customFormat="1" ht="12.75" customHeight="1">
      <c r="A2909" s="138" t="s">
        <v>2277</v>
      </c>
      <c r="B2909" s="50" t="s">
        <v>2326</v>
      </c>
      <c r="C2909" s="252" t="s">
        <v>5552</v>
      </c>
      <c r="D2909" s="257" t="s">
        <v>672</v>
      </c>
      <c r="E2909" s="42" t="s">
        <v>3547</v>
      </c>
      <c r="F2909" s="42" t="s">
        <v>2326</v>
      </c>
      <c r="G2909" s="42"/>
      <c r="H2909" s="307">
        <v>1515299.3671088803</v>
      </c>
      <c r="I2909" s="315">
        <v>1463621.6422319193</v>
      </c>
      <c r="J2909" s="105">
        <v>0</v>
      </c>
      <c r="K2909" s="42">
        <v>0</v>
      </c>
      <c r="L2909" s="50" t="s">
        <v>4489</v>
      </c>
      <c r="M2909" s="50" t="s">
        <v>5536</v>
      </c>
      <c r="N2909" s="50" t="s">
        <v>5532</v>
      </c>
      <c r="O2909" s="137" t="s">
        <v>2393</v>
      </c>
      <c r="P2909" s="42" t="s">
        <v>64</v>
      </c>
      <c r="Q2909" s="42" t="s">
        <v>65</v>
      </c>
      <c r="R2909" s="42">
        <v>2</v>
      </c>
      <c r="S2909" s="137" t="s">
        <v>2254</v>
      </c>
      <c r="T2909" s="62">
        <v>16867538196.9</v>
      </c>
      <c r="U2909" s="62">
        <v>14487907740.719999</v>
      </c>
      <c r="Z2909" s="42" t="s">
        <v>280</v>
      </c>
      <c r="AJ2909" s="42"/>
      <c r="AW2909" s="42" t="s">
        <v>2412</v>
      </c>
      <c r="AX2909" s="42"/>
      <c r="AY2909" s="42"/>
      <c r="AZ2909" s="42"/>
      <c r="BA2909" s="42"/>
      <c r="BB2909" s="42"/>
      <c r="BN2909" s="128" t="s">
        <v>4578</v>
      </c>
      <c r="BO2909" s="58" t="str">
        <f t="shared" si="45"/>
        <v>境内资产</v>
      </c>
      <c r="BP2909" s="58" t="str">
        <f>IF(M2909="",VLOOKUP(D2909,Sheet4!$A$1:$B$92,2,0),VLOOKUP(Q2909,Sheet4!$A$1:$B$92,2,0))</f>
        <v>保险资产管理产品</v>
      </c>
    </row>
    <row r="2910" spans="1:68" s="58" customFormat="1" ht="12.75" customHeight="1">
      <c r="A2910" s="138" t="s">
        <v>2106</v>
      </c>
      <c r="B2910" s="50" t="s">
        <v>2327</v>
      </c>
      <c r="C2910" s="252" t="s">
        <v>5552</v>
      </c>
      <c r="D2910" s="257" t="s">
        <v>672</v>
      </c>
      <c r="E2910" s="42" t="s">
        <v>4358</v>
      </c>
      <c r="F2910" s="42" t="s">
        <v>2327</v>
      </c>
      <c r="G2910" s="42"/>
      <c r="H2910" s="307">
        <v>3147270.8597540609</v>
      </c>
      <c r="I2910" s="315">
        <v>2748093.9713039636</v>
      </c>
      <c r="J2910" s="105">
        <v>0</v>
      </c>
      <c r="K2910" s="42">
        <v>0</v>
      </c>
      <c r="L2910" s="50" t="s">
        <v>4489</v>
      </c>
      <c r="M2910" s="50" t="s">
        <v>5536</v>
      </c>
      <c r="N2910" s="50" t="s">
        <v>5532</v>
      </c>
      <c r="O2910" s="137" t="s">
        <v>2393</v>
      </c>
      <c r="P2910" s="42" t="s">
        <v>64</v>
      </c>
      <c r="Q2910" s="42" t="s">
        <v>65</v>
      </c>
      <c r="R2910" s="42">
        <v>2</v>
      </c>
      <c r="S2910" s="137" t="s">
        <v>2254</v>
      </c>
      <c r="T2910" s="62">
        <v>16867538196.9</v>
      </c>
      <c r="U2910" s="62">
        <v>14487907740.719999</v>
      </c>
      <c r="Z2910" s="42" t="s">
        <v>68</v>
      </c>
      <c r="AJ2910" s="42"/>
      <c r="AW2910" s="42" t="s">
        <v>2412</v>
      </c>
      <c r="AX2910" s="42"/>
      <c r="AY2910" s="42"/>
      <c r="AZ2910" s="42"/>
      <c r="BA2910" s="42"/>
      <c r="BB2910" s="42"/>
      <c r="BN2910" s="128" t="s">
        <v>4578</v>
      </c>
      <c r="BO2910" s="58" t="str">
        <f t="shared" si="45"/>
        <v>境内资产</v>
      </c>
      <c r="BP2910" s="58" t="str">
        <f>IF(M2910="",VLOOKUP(D2910,Sheet4!$A$1:$B$92,2,0),VLOOKUP(Q2910,Sheet4!$A$1:$B$92,2,0))</f>
        <v>保险资产管理产品</v>
      </c>
    </row>
    <row r="2911" spans="1:68" s="58" customFormat="1" ht="12.75" customHeight="1">
      <c r="A2911" s="137" t="s">
        <v>2278</v>
      </c>
      <c r="B2911" s="50" t="s">
        <v>2328</v>
      </c>
      <c r="C2911" s="252" t="s">
        <v>5552</v>
      </c>
      <c r="D2911" s="257" t="s">
        <v>672</v>
      </c>
      <c r="E2911" s="42" t="s">
        <v>4449</v>
      </c>
      <c r="F2911" s="42" t="s">
        <v>2328</v>
      </c>
      <c r="G2911" s="42"/>
      <c r="H2911" s="307">
        <v>5106325.6107388223</v>
      </c>
      <c r="I2911" s="315">
        <v>4931662.6958306702</v>
      </c>
      <c r="J2911" s="105">
        <v>0</v>
      </c>
      <c r="K2911" s="42">
        <v>0</v>
      </c>
      <c r="L2911" s="50" t="s">
        <v>4489</v>
      </c>
      <c r="M2911" s="50" t="s">
        <v>5536</v>
      </c>
      <c r="N2911" s="50" t="s">
        <v>5532</v>
      </c>
      <c r="O2911" s="137" t="s">
        <v>2393</v>
      </c>
      <c r="P2911" s="42" t="s">
        <v>64</v>
      </c>
      <c r="Q2911" s="42" t="s">
        <v>65</v>
      </c>
      <c r="R2911" s="42">
        <v>2</v>
      </c>
      <c r="S2911" s="137" t="s">
        <v>2254</v>
      </c>
      <c r="T2911" s="62">
        <v>16867538196.9</v>
      </c>
      <c r="U2911" s="62">
        <v>14487907740.719999</v>
      </c>
      <c r="Z2911" s="42" t="s">
        <v>68</v>
      </c>
      <c r="AJ2911" s="42"/>
      <c r="AW2911" s="42" t="s">
        <v>2412</v>
      </c>
      <c r="AX2911" s="42"/>
      <c r="AY2911" s="42"/>
      <c r="AZ2911" s="42"/>
      <c r="BA2911" s="42"/>
      <c r="BB2911" s="42"/>
      <c r="BN2911" s="128" t="s">
        <v>4578</v>
      </c>
      <c r="BO2911" s="58" t="str">
        <f t="shared" si="45"/>
        <v>境内资产</v>
      </c>
      <c r="BP2911" s="58" t="str">
        <f>IF(M2911="",VLOOKUP(D2911,Sheet4!$A$1:$B$92,2,0),VLOOKUP(Q2911,Sheet4!$A$1:$B$92,2,0))</f>
        <v>保险资产管理产品</v>
      </c>
    </row>
    <row r="2912" spans="1:68" s="58" customFormat="1" ht="12.75" customHeight="1">
      <c r="A2912" s="137" t="s">
        <v>2279</v>
      </c>
      <c r="B2912" s="50" t="s">
        <v>2329</v>
      </c>
      <c r="C2912" s="252" t="s">
        <v>5552</v>
      </c>
      <c r="D2912" s="257" t="s">
        <v>672</v>
      </c>
      <c r="E2912" s="42" t="s">
        <v>4450</v>
      </c>
      <c r="F2912" s="42" t="s">
        <v>2329</v>
      </c>
      <c r="G2912" s="42"/>
      <c r="H2912" s="307">
        <v>1139463.091997931</v>
      </c>
      <c r="I2912" s="315">
        <v>880116.28977239178</v>
      </c>
      <c r="J2912" s="105">
        <v>0</v>
      </c>
      <c r="K2912" s="42">
        <v>0</v>
      </c>
      <c r="L2912" s="50" t="s">
        <v>4489</v>
      </c>
      <c r="M2912" s="50" t="s">
        <v>5536</v>
      </c>
      <c r="N2912" s="50" t="s">
        <v>5532</v>
      </c>
      <c r="O2912" s="137" t="s">
        <v>2393</v>
      </c>
      <c r="P2912" s="42" t="s">
        <v>64</v>
      </c>
      <c r="Q2912" s="42" t="s">
        <v>65</v>
      </c>
      <c r="R2912" s="42">
        <v>2</v>
      </c>
      <c r="S2912" s="137" t="s">
        <v>2254</v>
      </c>
      <c r="T2912" s="62">
        <v>16867538196.9</v>
      </c>
      <c r="U2912" s="62">
        <v>14487907740.719999</v>
      </c>
      <c r="Z2912" s="42" t="s">
        <v>68</v>
      </c>
      <c r="AJ2912" s="42"/>
      <c r="AW2912" s="42" t="s">
        <v>2412</v>
      </c>
      <c r="AX2912" s="42"/>
      <c r="AY2912" s="42"/>
      <c r="AZ2912" s="42"/>
      <c r="BA2912" s="42"/>
      <c r="BB2912" s="42"/>
      <c r="BN2912" s="128" t="s">
        <v>4578</v>
      </c>
      <c r="BO2912" s="58" t="str">
        <f t="shared" si="45"/>
        <v>境内资产</v>
      </c>
      <c r="BP2912" s="58" t="str">
        <f>IF(M2912="",VLOOKUP(D2912,Sheet4!$A$1:$B$92,2,0),VLOOKUP(Q2912,Sheet4!$A$1:$B$92,2,0))</f>
        <v>保险资产管理产品</v>
      </c>
    </row>
    <row r="2913" spans="1:68" s="58" customFormat="1" ht="12.75" customHeight="1">
      <c r="A2913" s="137" t="s">
        <v>2280</v>
      </c>
      <c r="B2913" s="50" t="s">
        <v>2330</v>
      </c>
      <c r="C2913" s="252" t="s">
        <v>5552</v>
      </c>
      <c r="D2913" s="257" t="s">
        <v>672</v>
      </c>
      <c r="E2913" s="42" t="s">
        <v>4451</v>
      </c>
      <c r="F2913" s="42" t="s">
        <v>2330</v>
      </c>
      <c r="G2913" s="42"/>
      <c r="H2913" s="307">
        <v>5377253.918506342</v>
      </c>
      <c r="I2913" s="315">
        <v>3279457.4415708473</v>
      </c>
      <c r="J2913" s="105">
        <v>0</v>
      </c>
      <c r="K2913" s="42">
        <v>0</v>
      </c>
      <c r="L2913" s="50" t="s">
        <v>4489</v>
      </c>
      <c r="M2913" s="50" t="s">
        <v>5536</v>
      </c>
      <c r="N2913" s="50" t="s">
        <v>5532</v>
      </c>
      <c r="O2913" s="137" t="s">
        <v>2393</v>
      </c>
      <c r="P2913" s="42" t="s">
        <v>64</v>
      </c>
      <c r="Q2913" s="42" t="s">
        <v>65</v>
      </c>
      <c r="R2913" s="42">
        <v>2</v>
      </c>
      <c r="S2913" s="137" t="s">
        <v>2254</v>
      </c>
      <c r="T2913" s="62">
        <v>16867538196.9</v>
      </c>
      <c r="U2913" s="62">
        <v>14487907740.719999</v>
      </c>
      <c r="Z2913" s="42" t="s">
        <v>68</v>
      </c>
      <c r="AJ2913" s="42"/>
      <c r="AW2913" s="42" t="s">
        <v>2412</v>
      </c>
      <c r="AX2913" s="42"/>
      <c r="AY2913" s="42"/>
      <c r="AZ2913" s="42"/>
      <c r="BA2913" s="42"/>
      <c r="BB2913" s="42"/>
      <c r="BN2913" s="128" t="s">
        <v>4578</v>
      </c>
      <c r="BO2913" s="58" t="str">
        <f t="shared" si="45"/>
        <v>境内资产</v>
      </c>
      <c r="BP2913" s="58" t="str">
        <f>IF(M2913="",VLOOKUP(D2913,Sheet4!$A$1:$B$92,2,0),VLOOKUP(Q2913,Sheet4!$A$1:$B$92,2,0))</f>
        <v>保险资产管理产品</v>
      </c>
    </row>
    <row r="2914" spans="1:68" s="58" customFormat="1" ht="12.75" customHeight="1">
      <c r="A2914" s="137" t="s">
        <v>2281</v>
      </c>
      <c r="B2914" s="50" t="s">
        <v>2331</v>
      </c>
      <c r="C2914" s="252" t="s">
        <v>5552</v>
      </c>
      <c r="D2914" s="257" t="s">
        <v>672</v>
      </c>
      <c r="E2914" s="42" t="s">
        <v>2546</v>
      </c>
      <c r="F2914" s="42" t="s">
        <v>2331</v>
      </c>
      <c r="G2914" s="42"/>
      <c r="H2914" s="307">
        <v>2964923.7378419437</v>
      </c>
      <c r="I2914" s="315">
        <v>3340454.1645823345</v>
      </c>
      <c r="J2914" s="105">
        <v>0</v>
      </c>
      <c r="K2914" s="42">
        <v>0</v>
      </c>
      <c r="L2914" s="50" t="s">
        <v>4489</v>
      </c>
      <c r="M2914" s="50" t="s">
        <v>5536</v>
      </c>
      <c r="N2914" s="50" t="s">
        <v>5532</v>
      </c>
      <c r="O2914" s="137" t="s">
        <v>2393</v>
      </c>
      <c r="P2914" s="42" t="s">
        <v>64</v>
      </c>
      <c r="Q2914" s="42" t="s">
        <v>65</v>
      </c>
      <c r="R2914" s="42">
        <v>2</v>
      </c>
      <c r="S2914" s="137" t="s">
        <v>2254</v>
      </c>
      <c r="T2914" s="62">
        <v>16867538196.9</v>
      </c>
      <c r="U2914" s="62">
        <v>14487907740.719999</v>
      </c>
      <c r="Z2914" s="42" t="s">
        <v>68</v>
      </c>
      <c r="AJ2914" s="42"/>
      <c r="AW2914" s="42" t="s">
        <v>2412</v>
      </c>
      <c r="AX2914" s="42"/>
      <c r="AY2914" s="42"/>
      <c r="AZ2914" s="42"/>
      <c r="BA2914" s="42"/>
      <c r="BB2914" s="42"/>
      <c r="BN2914" s="128" t="s">
        <v>4578</v>
      </c>
      <c r="BO2914" s="58" t="str">
        <f t="shared" si="45"/>
        <v>境内资产</v>
      </c>
      <c r="BP2914" s="58" t="str">
        <f>IF(M2914="",VLOOKUP(D2914,Sheet4!$A$1:$B$92,2,0),VLOOKUP(Q2914,Sheet4!$A$1:$B$92,2,0))</f>
        <v>保险资产管理产品</v>
      </c>
    </row>
    <row r="2915" spans="1:68" s="58" customFormat="1" ht="12.75" customHeight="1">
      <c r="A2915" s="137" t="s">
        <v>2102</v>
      </c>
      <c r="B2915" s="50" t="s">
        <v>2332</v>
      </c>
      <c r="C2915" s="252" t="s">
        <v>5552</v>
      </c>
      <c r="D2915" s="257" t="s">
        <v>672</v>
      </c>
      <c r="E2915" s="42" t="s">
        <v>3651</v>
      </c>
      <c r="F2915" s="42" t="s">
        <v>2332</v>
      </c>
      <c r="G2915" s="42"/>
      <c r="H2915" s="307">
        <v>1584099.5303793878</v>
      </c>
      <c r="I2915" s="315">
        <v>1590904.5892524393</v>
      </c>
      <c r="J2915" s="105">
        <v>0</v>
      </c>
      <c r="K2915" s="42">
        <v>0</v>
      </c>
      <c r="L2915" s="50" t="s">
        <v>4489</v>
      </c>
      <c r="M2915" s="50" t="s">
        <v>5536</v>
      </c>
      <c r="N2915" s="50" t="s">
        <v>5532</v>
      </c>
      <c r="O2915" s="137" t="s">
        <v>2393</v>
      </c>
      <c r="P2915" s="42" t="s">
        <v>64</v>
      </c>
      <c r="Q2915" s="42" t="s">
        <v>65</v>
      </c>
      <c r="R2915" s="42">
        <v>2</v>
      </c>
      <c r="S2915" s="137" t="s">
        <v>2254</v>
      </c>
      <c r="T2915" s="62">
        <v>16867538196.9</v>
      </c>
      <c r="U2915" s="62">
        <v>14487907740.719999</v>
      </c>
      <c r="Z2915" s="42" t="s">
        <v>280</v>
      </c>
      <c r="AJ2915" s="42"/>
      <c r="AW2915" s="42" t="s">
        <v>2412</v>
      </c>
      <c r="AX2915" s="42"/>
      <c r="AY2915" s="42"/>
      <c r="AZ2915" s="42"/>
      <c r="BA2915" s="42"/>
      <c r="BB2915" s="42"/>
      <c r="BN2915" s="128" t="s">
        <v>4578</v>
      </c>
      <c r="BO2915" s="58" t="str">
        <f t="shared" si="45"/>
        <v>境内资产</v>
      </c>
      <c r="BP2915" s="58" t="str">
        <f>IF(M2915="",VLOOKUP(D2915,Sheet4!$A$1:$B$92,2,0),VLOOKUP(Q2915,Sheet4!$A$1:$B$92,2,0))</f>
        <v>保险资产管理产品</v>
      </c>
    </row>
    <row r="2916" spans="1:68" s="58" customFormat="1" ht="12.75" customHeight="1">
      <c r="A2916" s="137" t="s">
        <v>2282</v>
      </c>
      <c r="B2916" s="50" t="s">
        <v>2333</v>
      </c>
      <c r="C2916" s="252" t="s">
        <v>5552</v>
      </c>
      <c r="D2916" s="257" t="s">
        <v>672</v>
      </c>
      <c r="E2916" s="42" t="s">
        <v>3677</v>
      </c>
      <c r="F2916" s="42" t="s">
        <v>2333</v>
      </c>
      <c r="G2916" s="42"/>
      <c r="H2916" s="307">
        <v>7922391.8397348225</v>
      </c>
      <c r="I2916" s="315">
        <v>6648550.5037867492</v>
      </c>
      <c r="J2916" s="105">
        <v>0</v>
      </c>
      <c r="K2916" s="42">
        <v>0</v>
      </c>
      <c r="L2916" s="50" t="s">
        <v>4489</v>
      </c>
      <c r="M2916" s="50" t="s">
        <v>5536</v>
      </c>
      <c r="N2916" s="50" t="s">
        <v>5532</v>
      </c>
      <c r="O2916" s="137" t="s">
        <v>2393</v>
      </c>
      <c r="P2916" s="42" t="s">
        <v>64</v>
      </c>
      <c r="Q2916" s="42" t="s">
        <v>65</v>
      </c>
      <c r="R2916" s="42">
        <v>2</v>
      </c>
      <c r="S2916" s="137" t="s">
        <v>2254</v>
      </c>
      <c r="T2916" s="62">
        <v>16867538196.9</v>
      </c>
      <c r="U2916" s="62">
        <v>14487907740.719999</v>
      </c>
      <c r="Z2916" s="42" t="s">
        <v>280</v>
      </c>
      <c r="AJ2916" s="42"/>
      <c r="AW2916" s="42" t="s">
        <v>2412</v>
      </c>
      <c r="AX2916" s="42"/>
      <c r="AY2916" s="42"/>
      <c r="AZ2916" s="42"/>
      <c r="BA2916" s="42"/>
      <c r="BB2916" s="42"/>
      <c r="BN2916" s="128" t="s">
        <v>4578</v>
      </c>
      <c r="BO2916" s="58" t="str">
        <f t="shared" si="45"/>
        <v>境内资产</v>
      </c>
      <c r="BP2916" s="58" t="str">
        <f>IF(M2916="",VLOOKUP(D2916,Sheet4!$A$1:$B$92,2,0),VLOOKUP(Q2916,Sheet4!$A$1:$B$92,2,0))</f>
        <v>保险资产管理产品</v>
      </c>
    </row>
    <row r="2917" spans="1:68" s="58" customFormat="1" ht="12.75" customHeight="1">
      <c r="A2917" s="137" t="s">
        <v>2283</v>
      </c>
      <c r="B2917" s="50" t="s">
        <v>2334</v>
      </c>
      <c r="C2917" s="252" t="s">
        <v>5552</v>
      </c>
      <c r="D2917" s="257" t="s">
        <v>678</v>
      </c>
      <c r="E2917" s="42" t="s">
        <v>4452</v>
      </c>
      <c r="F2917" s="42" t="s">
        <v>2334</v>
      </c>
      <c r="G2917" s="42"/>
      <c r="H2917" s="307">
        <v>711980.43241022842</v>
      </c>
      <c r="I2917" s="315">
        <v>566745.92373335105</v>
      </c>
      <c r="J2917" s="105">
        <v>0</v>
      </c>
      <c r="K2917" s="42">
        <v>0</v>
      </c>
      <c r="L2917" s="50" t="s">
        <v>4489</v>
      </c>
      <c r="M2917" s="50" t="s">
        <v>5536</v>
      </c>
      <c r="N2917" s="50" t="s">
        <v>5532</v>
      </c>
      <c r="O2917" s="137" t="s">
        <v>2393</v>
      </c>
      <c r="P2917" s="42" t="s">
        <v>64</v>
      </c>
      <c r="Q2917" s="42" t="s">
        <v>65</v>
      </c>
      <c r="R2917" s="42">
        <v>2</v>
      </c>
      <c r="S2917" s="137" t="s">
        <v>2254</v>
      </c>
      <c r="T2917" s="62">
        <v>16867538196.9</v>
      </c>
      <c r="U2917" s="62">
        <v>14487907740.719999</v>
      </c>
      <c r="Z2917" s="42" t="s">
        <v>68</v>
      </c>
      <c r="AJ2917" s="42"/>
      <c r="AW2917" s="42" t="s">
        <v>2412</v>
      </c>
      <c r="AX2917" s="42"/>
      <c r="AY2917" s="42"/>
      <c r="AZ2917" s="42"/>
      <c r="BA2917" s="42"/>
      <c r="BB2917" s="42"/>
      <c r="BN2917" s="128" t="s">
        <v>4578</v>
      </c>
      <c r="BO2917" s="58" t="str">
        <f t="shared" si="45"/>
        <v>境内资产</v>
      </c>
      <c r="BP2917" s="58" t="str">
        <f>IF(M2917="",VLOOKUP(D2917,Sheet4!$A$1:$B$92,2,0),VLOOKUP(Q2917,Sheet4!$A$1:$B$92,2,0))</f>
        <v>保险资产管理产品</v>
      </c>
    </row>
    <row r="2918" spans="1:68" s="58" customFormat="1" ht="12.75" customHeight="1">
      <c r="A2918" s="137" t="s">
        <v>2284</v>
      </c>
      <c r="B2918" s="50" t="s">
        <v>2335</v>
      </c>
      <c r="C2918" s="252" t="s">
        <v>5552</v>
      </c>
      <c r="D2918" s="257" t="s">
        <v>678</v>
      </c>
      <c r="E2918" s="42" t="s">
        <v>4453</v>
      </c>
      <c r="F2918" s="42" t="s">
        <v>2335</v>
      </c>
      <c r="G2918" s="42"/>
      <c r="H2918" s="307">
        <v>3173745.5131139453</v>
      </c>
      <c r="I2918" s="315">
        <v>2664123.6569904066</v>
      </c>
      <c r="J2918" s="105">
        <v>0</v>
      </c>
      <c r="K2918" s="42">
        <v>0</v>
      </c>
      <c r="L2918" s="50" t="s">
        <v>4489</v>
      </c>
      <c r="M2918" s="50" t="s">
        <v>5536</v>
      </c>
      <c r="N2918" s="50" t="s">
        <v>5532</v>
      </c>
      <c r="O2918" s="137" t="s">
        <v>2393</v>
      </c>
      <c r="P2918" s="42" t="s">
        <v>64</v>
      </c>
      <c r="Q2918" s="42" t="s">
        <v>65</v>
      </c>
      <c r="R2918" s="42">
        <v>2</v>
      </c>
      <c r="S2918" s="137" t="s">
        <v>2254</v>
      </c>
      <c r="T2918" s="62">
        <v>16867538196.9</v>
      </c>
      <c r="U2918" s="62">
        <v>14487907740.719999</v>
      </c>
      <c r="Z2918" s="42" t="s">
        <v>68</v>
      </c>
      <c r="AJ2918" s="42"/>
      <c r="AW2918" s="42" t="s">
        <v>2412</v>
      </c>
      <c r="AX2918" s="42"/>
      <c r="AY2918" s="42"/>
      <c r="AZ2918" s="42"/>
      <c r="BA2918" s="42"/>
      <c r="BB2918" s="42"/>
      <c r="BN2918" s="128" t="s">
        <v>4578</v>
      </c>
      <c r="BO2918" s="58" t="str">
        <f t="shared" si="45"/>
        <v>境内资产</v>
      </c>
      <c r="BP2918" s="58" t="str">
        <f>IF(M2918="",VLOOKUP(D2918,Sheet4!$A$1:$B$92,2,0),VLOOKUP(Q2918,Sheet4!$A$1:$B$92,2,0))</f>
        <v>保险资产管理产品</v>
      </c>
    </row>
    <row r="2919" spans="1:68" s="58" customFormat="1" ht="12.75" customHeight="1">
      <c r="A2919" s="137" t="s">
        <v>2285</v>
      </c>
      <c r="B2919" s="50" t="s">
        <v>2336</v>
      </c>
      <c r="C2919" s="252" t="s">
        <v>5552</v>
      </c>
      <c r="D2919" s="257" t="s">
        <v>678</v>
      </c>
      <c r="E2919" s="42" t="s">
        <v>4454</v>
      </c>
      <c r="F2919" s="42" t="s">
        <v>2336</v>
      </c>
      <c r="G2919" s="42"/>
      <c r="H2919" s="307">
        <v>2336328.0333503149</v>
      </c>
      <c r="I2919" s="315">
        <v>1146494.5203858563</v>
      </c>
      <c r="J2919" s="105">
        <v>0</v>
      </c>
      <c r="K2919" s="42">
        <v>0</v>
      </c>
      <c r="L2919" s="50" t="s">
        <v>4489</v>
      </c>
      <c r="M2919" s="50" t="s">
        <v>5536</v>
      </c>
      <c r="N2919" s="50" t="s">
        <v>5532</v>
      </c>
      <c r="O2919" s="137" t="s">
        <v>2393</v>
      </c>
      <c r="P2919" s="42" t="s">
        <v>64</v>
      </c>
      <c r="Q2919" s="42" t="s">
        <v>65</v>
      </c>
      <c r="R2919" s="42">
        <v>2</v>
      </c>
      <c r="S2919" s="137" t="s">
        <v>2254</v>
      </c>
      <c r="T2919" s="62">
        <v>16867538196.9</v>
      </c>
      <c r="U2919" s="62">
        <v>14487907740.719999</v>
      </c>
      <c r="Z2919" s="42" t="s">
        <v>68</v>
      </c>
      <c r="AJ2919" s="42"/>
      <c r="AW2919" s="42" t="s">
        <v>2412</v>
      </c>
      <c r="AX2919" s="42"/>
      <c r="AY2919" s="42"/>
      <c r="AZ2919" s="42"/>
      <c r="BA2919" s="42"/>
      <c r="BB2919" s="42"/>
      <c r="BN2919" s="128" t="s">
        <v>4578</v>
      </c>
      <c r="BO2919" s="58" t="str">
        <f t="shared" si="45"/>
        <v>境内资产</v>
      </c>
      <c r="BP2919" s="58" t="str">
        <f>IF(M2919="",VLOOKUP(D2919,Sheet4!$A$1:$B$92,2,0),VLOOKUP(Q2919,Sheet4!$A$1:$B$92,2,0))</f>
        <v>保险资产管理产品</v>
      </c>
    </row>
    <row r="2920" spans="1:68" s="58" customFormat="1" ht="12.75" customHeight="1">
      <c r="A2920" s="137" t="s">
        <v>2286</v>
      </c>
      <c r="B2920" s="50" t="s">
        <v>2337</v>
      </c>
      <c r="C2920" s="252" t="s">
        <v>5552</v>
      </c>
      <c r="D2920" s="257" t="s">
        <v>678</v>
      </c>
      <c r="E2920" s="42" t="s">
        <v>4455</v>
      </c>
      <c r="F2920" s="42" t="s">
        <v>2337</v>
      </c>
      <c r="G2920" s="42"/>
      <c r="H2920" s="307">
        <v>1908100.4403965368</v>
      </c>
      <c r="I2920" s="315">
        <v>970567.67907660187</v>
      </c>
      <c r="J2920" s="105">
        <v>0</v>
      </c>
      <c r="K2920" s="42">
        <v>0</v>
      </c>
      <c r="L2920" s="50" t="s">
        <v>4489</v>
      </c>
      <c r="M2920" s="50" t="s">
        <v>5536</v>
      </c>
      <c r="N2920" s="50" t="s">
        <v>5532</v>
      </c>
      <c r="O2920" s="137" t="s">
        <v>2393</v>
      </c>
      <c r="P2920" s="42" t="s">
        <v>64</v>
      </c>
      <c r="Q2920" s="42" t="s">
        <v>65</v>
      </c>
      <c r="R2920" s="42">
        <v>2</v>
      </c>
      <c r="S2920" s="137" t="s">
        <v>2254</v>
      </c>
      <c r="T2920" s="62">
        <v>16867538196.9</v>
      </c>
      <c r="U2920" s="62">
        <v>14487907740.719999</v>
      </c>
      <c r="Z2920" s="42" t="s">
        <v>68</v>
      </c>
      <c r="AJ2920" s="42"/>
      <c r="AW2920" s="42" t="s">
        <v>2412</v>
      </c>
      <c r="AX2920" s="42"/>
      <c r="AY2920" s="42"/>
      <c r="AZ2920" s="42"/>
      <c r="BA2920" s="42"/>
      <c r="BB2920" s="42"/>
      <c r="BN2920" s="128" t="s">
        <v>4578</v>
      </c>
      <c r="BO2920" s="58" t="str">
        <f t="shared" si="45"/>
        <v>境内资产</v>
      </c>
      <c r="BP2920" s="58" t="str">
        <f>IF(M2920="",VLOOKUP(D2920,Sheet4!$A$1:$B$92,2,0),VLOOKUP(Q2920,Sheet4!$A$1:$B$92,2,0))</f>
        <v>保险资产管理产品</v>
      </c>
    </row>
    <row r="2921" spans="1:68" s="58" customFormat="1" ht="12.75" customHeight="1">
      <c r="A2921" s="137" t="s">
        <v>2287</v>
      </c>
      <c r="B2921" s="50" t="s">
        <v>2338</v>
      </c>
      <c r="C2921" s="252" t="s">
        <v>5552</v>
      </c>
      <c r="D2921" s="257" t="s">
        <v>678</v>
      </c>
      <c r="E2921" s="42" t="s">
        <v>4456</v>
      </c>
      <c r="F2921" s="42" t="s">
        <v>2338</v>
      </c>
      <c r="G2921" s="42"/>
      <c r="H2921" s="307">
        <v>4227595.6645677062</v>
      </c>
      <c r="I2921" s="315">
        <v>3145206.7849888112</v>
      </c>
      <c r="J2921" s="105">
        <v>0</v>
      </c>
      <c r="K2921" s="42">
        <v>0</v>
      </c>
      <c r="L2921" s="50" t="s">
        <v>4489</v>
      </c>
      <c r="M2921" s="50" t="s">
        <v>5536</v>
      </c>
      <c r="N2921" s="50" t="s">
        <v>5532</v>
      </c>
      <c r="O2921" s="137" t="s">
        <v>2393</v>
      </c>
      <c r="P2921" s="42" t="s">
        <v>64</v>
      </c>
      <c r="Q2921" s="42" t="s">
        <v>65</v>
      </c>
      <c r="R2921" s="42">
        <v>2</v>
      </c>
      <c r="S2921" s="137" t="s">
        <v>2254</v>
      </c>
      <c r="T2921" s="62">
        <v>16867538196.9</v>
      </c>
      <c r="U2921" s="62">
        <v>14487907740.719999</v>
      </c>
      <c r="Z2921" s="42" t="s">
        <v>68</v>
      </c>
      <c r="AJ2921" s="42"/>
      <c r="AW2921" s="42" t="s">
        <v>2412</v>
      </c>
      <c r="AX2921" s="42"/>
      <c r="AY2921" s="42"/>
      <c r="AZ2921" s="42"/>
      <c r="BA2921" s="42"/>
      <c r="BB2921" s="42"/>
      <c r="BN2921" s="128" t="s">
        <v>4578</v>
      </c>
      <c r="BO2921" s="58" t="str">
        <f t="shared" si="45"/>
        <v>境内资产</v>
      </c>
      <c r="BP2921" s="58" t="str">
        <f>IF(M2921="",VLOOKUP(D2921,Sheet4!$A$1:$B$92,2,0),VLOOKUP(Q2921,Sheet4!$A$1:$B$92,2,0))</f>
        <v>保险资产管理产品</v>
      </c>
    </row>
    <row r="2922" spans="1:68" s="58" customFormat="1" ht="12.75" customHeight="1">
      <c r="A2922" s="137" t="s">
        <v>2288</v>
      </c>
      <c r="B2922" s="50" t="s">
        <v>2339</v>
      </c>
      <c r="C2922" s="252" t="s">
        <v>5552</v>
      </c>
      <c r="D2922" s="257" t="s">
        <v>678</v>
      </c>
      <c r="E2922" s="42" t="s">
        <v>4457</v>
      </c>
      <c r="F2922" s="42" t="s">
        <v>2339</v>
      </c>
      <c r="G2922" s="42"/>
      <c r="H2922" s="307">
        <v>212391.47679867796</v>
      </c>
      <c r="I2922" s="315">
        <v>137638.25441387726</v>
      </c>
      <c r="J2922" s="105">
        <v>0</v>
      </c>
      <c r="K2922" s="42">
        <v>0</v>
      </c>
      <c r="L2922" s="50" t="s">
        <v>4489</v>
      </c>
      <c r="M2922" s="50" t="s">
        <v>5536</v>
      </c>
      <c r="N2922" s="50" t="s">
        <v>5532</v>
      </c>
      <c r="O2922" s="137" t="s">
        <v>2393</v>
      </c>
      <c r="P2922" s="42" t="s">
        <v>64</v>
      </c>
      <c r="Q2922" s="42" t="s">
        <v>65</v>
      </c>
      <c r="R2922" s="42">
        <v>2</v>
      </c>
      <c r="S2922" s="137" t="s">
        <v>2254</v>
      </c>
      <c r="T2922" s="62">
        <v>16867538196.9</v>
      </c>
      <c r="U2922" s="62">
        <v>14487907740.719999</v>
      </c>
      <c r="Z2922" s="42" t="s">
        <v>68</v>
      </c>
      <c r="AJ2922" s="42"/>
      <c r="AW2922" s="42" t="s">
        <v>2412</v>
      </c>
      <c r="AX2922" s="42"/>
      <c r="AY2922" s="42"/>
      <c r="AZ2922" s="42"/>
      <c r="BA2922" s="42"/>
      <c r="BB2922" s="42"/>
      <c r="BN2922" s="128" t="s">
        <v>4578</v>
      </c>
      <c r="BO2922" s="58" t="str">
        <f t="shared" si="45"/>
        <v>境内资产</v>
      </c>
      <c r="BP2922" s="58" t="str">
        <f>IF(M2922="",VLOOKUP(D2922,Sheet4!$A$1:$B$92,2,0),VLOOKUP(Q2922,Sheet4!$A$1:$B$92,2,0))</f>
        <v>保险资产管理产品</v>
      </c>
    </row>
    <row r="2923" spans="1:68" s="58" customFormat="1" ht="12.75" customHeight="1">
      <c r="A2923" s="137" t="s">
        <v>2289</v>
      </c>
      <c r="B2923" s="50" t="s">
        <v>2340</v>
      </c>
      <c r="C2923" s="252" t="s">
        <v>5552</v>
      </c>
      <c r="D2923" s="257" t="s">
        <v>689</v>
      </c>
      <c r="E2923" s="42" t="s">
        <v>4458</v>
      </c>
      <c r="F2923" s="42" t="s">
        <v>2340</v>
      </c>
      <c r="G2923" s="42"/>
      <c r="H2923" s="307">
        <v>1937429.375790721</v>
      </c>
      <c r="I2923" s="315">
        <v>1155457.6752247794</v>
      </c>
      <c r="J2923" s="105">
        <v>0</v>
      </c>
      <c r="K2923" s="42">
        <v>0</v>
      </c>
      <c r="L2923" s="50" t="s">
        <v>4489</v>
      </c>
      <c r="M2923" s="50" t="s">
        <v>5536</v>
      </c>
      <c r="N2923" s="50" t="s">
        <v>5532</v>
      </c>
      <c r="O2923" s="137" t="s">
        <v>2393</v>
      </c>
      <c r="P2923" s="42" t="s">
        <v>64</v>
      </c>
      <c r="Q2923" s="42" t="s">
        <v>65</v>
      </c>
      <c r="R2923" s="42">
        <v>2</v>
      </c>
      <c r="S2923" s="137" t="s">
        <v>2254</v>
      </c>
      <c r="T2923" s="62">
        <v>16867538196.9</v>
      </c>
      <c r="U2923" s="62">
        <v>14487907740.719999</v>
      </c>
      <c r="Z2923" s="42" t="s">
        <v>68</v>
      </c>
      <c r="AJ2923" s="42"/>
      <c r="AW2923" s="42" t="s">
        <v>2412</v>
      </c>
      <c r="AX2923" s="42"/>
      <c r="AY2923" s="42"/>
      <c r="AZ2923" s="42"/>
      <c r="BA2923" s="42"/>
      <c r="BB2923" s="42"/>
      <c r="BN2923" s="128" t="s">
        <v>4578</v>
      </c>
      <c r="BO2923" s="58" t="str">
        <f t="shared" si="45"/>
        <v>境内资产</v>
      </c>
      <c r="BP2923" s="58" t="str">
        <f>IF(M2923="",VLOOKUP(D2923,Sheet4!$A$1:$B$92,2,0),VLOOKUP(Q2923,Sheet4!$A$1:$B$92,2,0))</f>
        <v>保险资产管理产品</v>
      </c>
    </row>
    <row r="2924" spans="1:68" s="58" customFormat="1" ht="12.75" customHeight="1">
      <c r="A2924" s="137" t="s">
        <v>2290</v>
      </c>
      <c r="B2924" s="50" t="s">
        <v>2341</v>
      </c>
      <c r="C2924" s="252" t="s">
        <v>5552</v>
      </c>
      <c r="D2924" s="257" t="s">
        <v>689</v>
      </c>
      <c r="E2924" s="42" t="s">
        <v>4459</v>
      </c>
      <c r="F2924" s="42" t="s">
        <v>2341</v>
      </c>
      <c r="G2924" s="42"/>
      <c r="H2924" s="307">
        <v>2319619.1884293142</v>
      </c>
      <c r="I2924" s="315">
        <v>1055202.9288875521</v>
      </c>
      <c r="J2924" s="105">
        <v>0</v>
      </c>
      <c r="K2924" s="42">
        <v>0</v>
      </c>
      <c r="L2924" s="50" t="s">
        <v>4489</v>
      </c>
      <c r="M2924" s="50" t="s">
        <v>5536</v>
      </c>
      <c r="N2924" s="50" t="s">
        <v>5532</v>
      </c>
      <c r="O2924" s="137" t="s">
        <v>2393</v>
      </c>
      <c r="P2924" s="42" t="s">
        <v>64</v>
      </c>
      <c r="Q2924" s="42" t="s">
        <v>65</v>
      </c>
      <c r="R2924" s="42">
        <v>2</v>
      </c>
      <c r="S2924" s="137" t="s">
        <v>2254</v>
      </c>
      <c r="T2924" s="62">
        <v>16867538196.9</v>
      </c>
      <c r="U2924" s="62">
        <v>14487907740.719999</v>
      </c>
      <c r="Z2924" s="42" t="s">
        <v>68</v>
      </c>
      <c r="AJ2924" s="42"/>
      <c r="AW2924" s="42" t="s">
        <v>2412</v>
      </c>
      <c r="AX2924" s="42"/>
      <c r="AY2924" s="42"/>
      <c r="AZ2924" s="42"/>
      <c r="BA2924" s="42"/>
      <c r="BB2924" s="42"/>
      <c r="BN2924" s="128" t="s">
        <v>4578</v>
      </c>
      <c r="BO2924" s="58" t="str">
        <f t="shared" si="45"/>
        <v>境内资产</v>
      </c>
      <c r="BP2924" s="58" t="str">
        <f>IF(M2924="",VLOOKUP(D2924,Sheet4!$A$1:$B$92,2,0),VLOOKUP(Q2924,Sheet4!$A$1:$B$92,2,0))</f>
        <v>保险资产管理产品</v>
      </c>
    </row>
    <row r="2925" spans="1:68" s="58" customFormat="1" ht="12.75" customHeight="1">
      <c r="A2925" s="137" t="s">
        <v>2291</v>
      </c>
      <c r="B2925" s="50" t="s">
        <v>2342</v>
      </c>
      <c r="C2925" s="252" t="s">
        <v>5552</v>
      </c>
      <c r="D2925" s="257" t="s">
        <v>689</v>
      </c>
      <c r="E2925" s="42" t="s">
        <v>3211</v>
      </c>
      <c r="F2925" s="42" t="s">
        <v>2342</v>
      </c>
      <c r="G2925" s="42"/>
      <c r="H2925" s="307">
        <v>168055.98924673055</v>
      </c>
      <c r="I2925" s="315">
        <v>143720.68749870808</v>
      </c>
      <c r="J2925" s="105">
        <v>0</v>
      </c>
      <c r="K2925" s="42">
        <v>0</v>
      </c>
      <c r="L2925" s="50" t="s">
        <v>4489</v>
      </c>
      <c r="M2925" s="50" t="s">
        <v>5536</v>
      </c>
      <c r="N2925" s="50" t="s">
        <v>5532</v>
      </c>
      <c r="O2925" s="137" t="s">
        <v>2393</v>
      </c>
      <c r="P2925" s="42" t="s">
        <v>64</v>
      </c>
      <c r="Q2925" s="42" t="s">
        <v>65</v>
      </c>
      <c r="R2925" s="42">
        <v>2</v>
      </c>
      <c r="S2925" s="137" t="s">
        <v>2254</v>
      </c>
      <c r="T2925" s="62">
        <v>16867538196.9</v>
      </c>
      <c r="U2925" s="62">
        <v>14487907740.719999</v>
      </c>
      <c r="Z2925" s="42" t="s">
        <v>68</v>
      </c>
      <c r="AJ2925" s="42"/>
      <c r="AW2925" s="42" t="s">
        <v>2412</v>
      </c>
      <c r="AX2925" s="42"/>
      <c r="AY2925" s="42"/>
      <c r="AZ2925" s="42"/>
      <c r="BA2925" s="42"/>
      <c r="BB2925" s="42"/>
      <c r="BN2925" s="128" t="s">
        <v>4578</v>
      </c>
      <c r="BO2925" s="58" t="str">
        <f t="shared" si="45"/>
        <v>境内资产</v>
      </c>
      <c r="BP2925" s="58" t="str">
        <f>IF(M2925="",VLOOKUP(D2925,Sheet4!$A$1:$B$92,2,0),VLOOKUP(Q2925,Sheet4!$A$1:$B$92,2,0))</f>
        <v>保险资产管理产品</v>
      </c>
    </row>
    <row r="2926" spans="1:68" s="58" customFormat="1" ht="12.75" customHeight="1">
      <c r="A2926" s="137" t="s">
        <v>2292</v>
      </c>
      <c r="B2926" s="50" t="s">
        <v>2343</v>
      </c>
      <c r="C2926" s="252" t="s">
        <v>5552</v>
      </c>
      <c r="D2926" s="257" t="s">
        <v>689</v>
      </c>
      <c r="E2926" s="42" t="s">
        <v>3219</v>
      </c>
      <c r="F2926" s="42" t="s">
        <v>2343</v>
      </c>
      <c r="G2926" s="42"/>
      <c r="H2926" s="307">
        <v>3044523.9727012357</v>
      </c>
      <c r="I2926" s="315">
        <v>2037734.7558382198</v>
      </c>
      <c r="J2926" s="105">
        <v>0</v>
      </c>
      <c r="K2926" s="42">
        <v>0</v>
      </c>
      <c r="L2926" s="50" t="s">
        <v>4489</v>
      </c>
      <c r="M2926" s="50" t="s">
        <v>5536</v>
      </c>
      <c r="N2926" s="50" t="s">
        <v>5532</v>
      </c>
      <c r="O2926" s="137" t="s">
        <v>2393</v>
      </c>
      <c r="P2926" s="42" t="s">
        <v>64</v>
      </c>
      <c r="Q2926" s="42" t="s">
        <v>65</v>
      </c>
      <c r="R2926" s="42">
        <v>2</v>
      </c>
      <c r="S2926" s="137" t="s">
        <v>2254</v>
      </c>
      <c r="T2926" s="62">
        <v>16867538196.9</v>
      </c>
      <c r="U2926" s="62">
        <v>14487907740.719999</v>
      </c>
      <c r="Z2926" s="42" t="s">
        <v>280</v>
      </c>
      <c r="AJ2926" s="42"/>
      <c r="AW2926" s="42" t="s">
        <v>2412</v>
      </c>
      <c r="AX2926" s="42"/>
      <c r="AY2926" s="42"/>
      <c r="AZ2926" s="42"/>
      <c r="BA2926" s="42"/>
      <c r="BB2926" s="42"/>
      <c r="BN2926" s="128" t="s">
        <v>4578</v>
      </c>
      <c r="BO2926" s="58" t="str">
        <f t="shared" si="45"/>
        <v>境内资产</v>
      </c>
      <c r="BP2926" s="58" t="str">
        <f>IF(M2926="",VLOOKUP(D2926,Sheet4!$A$1:$B$92,2,0),VLOOKUP(Q2926,Sheet4!$A$1:$B$92,2,0))</f>
        <v>保险资产管理产品</v>
      </c>
    </row>
    <row r="2927" spans="1:68" s="58" customFormat="1" ht="12.75" customHeight="1">
      <c r="A2927" s="137" t="s">
        <v>2293</v>
      </c>
      <c r="B2927" s="50" t="s">
        <v>2344</v>
      </c>
      <c r="C2927" s="252" t="s">
        <v>5552</v>
      </c>
      <c r="D2927" s="257" t="s">
        <v>689</v>
      </c>
      <c r="E2927" s="42" t="s">
        <v>3250</v>
      </c>
      <c r="F2927" s="42" t="s">
        <v>2344</v>
      </c>
      <c r="G2927" s="42"/>
      <c r="H2927" s="307">
        <v>1949365.1975323705</v>
      </c>
      <c r="I2927" s="315">
        <v>1853319.0776832444</v>
      </c>
      <c r="J2927" s="105">
        <v>0</v>
      </c>
      <c r="K2927" s="42">
        <v>0</v>
      </c>
      <c r="L2927" s="50" t="s">
        <v>4489</v>
      </c>
      <c r="M2927" s="50" t="s">
        <v>5536</v>
      </c>
      <c r="N2927" s="50" t="s">
        <v>5532</v>
      </c>
      <c r="O2927" s="137" t="s">
        <v>2393</v>
      </c>
      <c r="P2927" s="42" t="s">
        <v>64</v>
      </c>
      <c r="Q2927" s="42" t="s">
        <v>65</v>
      </c>
      <c r="R2927" s="42">
        <v>2</v>
      </c>
      <c r="S2927" s="137" t="s">
        <v>2254</v>
      </c>
      <c r="T2927" s="62">
        <v>16867538196.9</v>
      </c>
      <c r="U2927" s="62">
        <v>14487907740.719999</v>
      </c>
      <c r="Z2927" s="42" t="s">
        <v>68</v>
      </c>
      <c r="AJ2927" s="42"/>
      <c r="AW2927" s="42" t="s">
        <v>2412</v>
      </c>
      <c r="AX2927" s="42"/>
      <c r="AY2927" s="42"/>
      <c r="AZ2927" s="42"/>
      <c r="BA2927" s="42"/>
      <c r="BB2927" s="42"/>
      <c r="BN2927" s="128" t="s">
        <v>4578</v>
      </c>
      <c r="BO2927" s="58" t="str">
        <f t="shared" si="45"/>
        <v>境内资产</v>
      </c>
      <c r="BP2927" s="58" t="str">
        <f>IF(M2927="",VLOOKUP(D2927,Sheet4!$A$1:$B$92,2,0),VLOOKUP(Q2927,Sheet4!$A$1:$B$92,2,0))</f>
        <v>保险资产管理产品</v>
      </c>
    </row>
    <row r="2928" spans="1:68" s="58" customFormat="1" ht="12.75" customHeight="1">
      <c r="A2928" s="137" t="s">
        <v>2294</v>
      </c>
      <c r="B2928" s="50" t="s">
        <v>2345</v>
      </c>
      <c r="C2928" s="252" t="s">
        <v>5552</v>
      </c>
      <c r="D2928" s="257" t="s">
        <v>689</v>
      </c>
      <c r="E2928" s="42" t="s">
        <v>3510</v>
      </c>
      <c r="F2928" s="42" t="s">
        <v>2345</v>
      </c>
      <c r="G2928" s="42"/>
      <c r="H2928" s="307">
        <v>3546533.9842098239</v>
      </c>
      <c r="I2928" s="315">
        <v>2846476.9970774688</v>
      </c>
      <c r="J2928" s="105">
        <v>0</v>
      </c>
      <c r="K2928" s="42">
        <v>0</v>
      </c>
      <c r="L2928" s="50" t="s">
        <v>4489</v>
      </c>
      <c r="M2928" s="50" t="s">
        <v>5536</v>
      </c>
      <c r="N2928" s="50" t="s">
        <v>5532</v>
      </c>
      <c r="O2928" s="137" t="s">
        <v>2393</v>
      </c>
      <c r="P2928" s="42" t="s">
        <v>64</v>
      </c>
      <c r="Q2928" s="42" t="s">
        <v>65</v>
      </c>
      <c r="R2928" s="42">
        <v>2</v>
      </c>
      <c r="S2928" s="137" t="s">
        <v>2254</v>
      </c>
      <c r="T2928" s="62">
        <v>16867538196.9</v>
      </c>
      <c r="U2928" s="62">
        <v>14487907740.719999</v>
      </c>
      <c r="Z2928" s="42" t="s">
        <v>68</v>
      </c>
      <c r="AJ2928" s="42"/>
      <c r="AW2928" s="42" t="s">
        <v>2412</v>
      </c>
      <c r="AX2928" s="42"/>
      <c r="AY2928" s="42"/>
      <c r="AZ2928" s="42"/>
      <c r="BA2928" s="42"/>
      <c r="BB2928" s="42"/>
      <c r="BN2928" s="128" t="s">
        <v>4578</v>
      </c>
      <c r="BO2928" s="58" t="str">
        <f t="shared" si="45"/>
        <v>境内资产</v>
      </c>
      <c r="BP2928" s="58" t="str">
        <f>IF(M2928="",VLOOKUP(D2928,Sheet4!$A$1:$B$92,2,0),VLOOKUP(Q2928,Sheet4!$A$1:$B$92,2,0))</f>
        <v>保险资产管理产品</v>
      </c>
    </row>
    <row r="2929" spans="1:68" s="58" customFormat="1" ht="12.75" customHeight="1">
      <c r="A2929" s="137" t="s">
        <v>1975</v>
      </c>
      <c r="B2929" s="50" t="s">
        <v>1976</v>
      </c>
      <c r="C2929" s="252" t="s">
        <v>5552</v>
      </c>
      <c r="D2929" s="257" t="s">
        <v>672</v>
      </c>
      <c r="E2929" s="42" t="s">
        <v>3108</v>
      </c>
      <c r="F2929" s="42" t="s">
        <v>1976</v>
      </c>
      <c r="G2929" s="42"/>
      <c r="H2929" s="307">
        <v>4959.8279342183014</v>
      </c>
      <c r="I2929" s="315">
        <v>4959.8279342183014</v>
      </c>
      <c r="J2929" s="105">
        <v>0</v>
      </c>
      <c r="K2929" s="42">
        <v>0</v>
      </c>
      <c r="L2929" s="50" t="s">
        <v>4489</v>
      </c>
      <c r="M2929" s="50" t="s">
        <v>5536</v>
      </c>
      <c r="N2929" s="50" t="s">
        <v>5532</v>
      </c>
      <c r="O2929" s="137" t="s">
        <v>2393</v>
      </c>
      <c r="P2929" s="42" t="s">
        <v>64</v>
      </c>
      <c r="Q2929" s="42" t="s">
        <v>65</v>
      </c>
      <c r="R2929" s="42">
        <v>2</v>
      </c>
      <c r="S2929" s="137" t="s">
        <v>2254</v>
      </c>
      <c r="T2929" s="62">
        <v>16867538196.9</v>
      </c>
      <c r="U2929" s="62">
        <v>14487907740.719999</v>
      </c>
      <c r="Z2929" s="42" t="s">
        <v>68</v>
      </c>
      <c r="AJ2929" s="42"/>
      <c r="AW2929" s="42" t="s">
        <v>2412</v>
      </c>
      <c r="AX2929" s="42"/>
      <c r="AY2929" s="42"/>
      <c r="AZ2929" s="42"/>
      <c r="BA2929" s="42"/>
      <c r="BB2929" s="42"/>
      <c r="BN2929" s="128" t="s">
        <v>4578</v>
      </c>
      <c r="BO2929" s="58" t="str">
        <f t="shared" si="45"/>
        <v>境内资产</v>
      </c>
      <c r="BP2929" s="58" t="str">
        <f>IF(M2929="",VLOOKUP(D2929,Sheet4!$A$1:$B$92,2,0),VLOOKUP(Q2929,Sheet4!$A$1:$B$92,2,0))</f>
        <v>保险资产管理产品</v>
      </c>
    </row>
    <row r="2930" spans="1:68" s="58" customFormat="1" ht="12.75" customHeight="1">
      <c r="A2930" s="137" t="s">
        <v>2123</v>
      </c>
      <c r="B2930" s="50" t="s">
        <v>2346</v>
      </c>
      <c r="C2930" s="252" t="s">
        <v>5552</v>
      </c>
      <c r="D2930" s="257" t="s">
        <v>689</v>
      </c>
      <c r="E2930" s="42" t="s">
        <v>4368</v>
      </c>
      <c r="F2930" s="42" t="s">
        <v>2346</v>
      </c>
      <c r="G2930" s="42"/>
      <c r="H2930" s="307">
        <v>67836.356134958362</v>
      </c>
      <c r="I2930" s="315">
        <v>67836.356134958362</v>
      </c>
      <c r="J2930" s="105">
        <v>0</v>
      </c>
      <c r="K2930" s="42">
        <v>0</v>
      </c>
      <c r="L2930" s="50" t="s">
        <v>4489</v>
      </c>
      <c r="M2930" s="50" t="s">
        <v>5536</v>
      </c>
      <c r="N2930" s="50" t="s">
        <v>5532</v>
      </c>
      <c r="O2930" s="137" t="s">
        <v>2393</v>
      </c>
      <c r="P2930" s="42" t="s">
        <v>64</v>
      </c>
      <c r="Q2930" s="42" t="s">
        <v>65</v>
      </c>
      <c r="R2930" s="42">
        <v>2</v>
      </c>
      <c r="S2930" s="137" t="s">
        <v>2254</v>
      </c>
      <c r="T2930" s="62">
        <v>16867538196.9</v>
      </c>
      <c r="U2930" s="62">
        <v>14487907740.719999</v>
      </c>
      <c r="Z2930" s="42" t="s">
        <v>68</v>
      </c>
      <c r="AJ2930" s="42"/>
      <c r="AW2930" s="42" t="s">
        <v>2412</v>
      </c>
      <c r="AX2930" s="42"/>
      <c r="AY2930" s="42"/>
      <c r="AZ2930" s="42"/>
      <c r="BA2930" s="42"/>
      <c r="BB2930" s="42"/>
      <c r="BN2930" s="128" t="s">
        <v>4578</v>
      </c>
      <c r="BO2930" s="58" t="str">
        <f t="shared" si="45"/>
        <v>境内资产</v>
      </c>
      <c r="BP2930" s="58" t="str">
        <f>IF(M2930="",VLOOKUP(D2930,Sheet4!$A$1:$B$92,2,0),VLOOKUP(Q2930,Sheet4!$A$1:$B$92,2,0))</f>
        <v>保险资产管理产品</v>
      </c>
    </row>
    <row r="2931" spans="1:68" s="58" customFormat="1" ht="12.75" customHeight="1">
      <c r="A2931" s="137" t="s">
        <v>1615</v>
      </c>
      <c r="B2931" s="50" t="s">
        <v>1616</v>
      </c>
      <c r="C2931" s="252" t="s">
        <v>5552</v>
      </c>
      <c r="D2931" s="257" t="s">
        <v>689</v>
      </c>
      <c r="E2931" s="42" t="s">
        <v>1617</v>
      </c>
      <c r="F2931" s="42" t="s">
        <v>1616</v>
      </c>
      <c r="G2931" s="42"/>
      <c r="H2931" s="307">
        <v>49216.35564347764</v>
      </c>
      <c r="I2931" s="315">
        <v>49216.35564347764</v>
      </c>
      <c r="J2931" s="105">
        <v>0</v>
      </c>
      <c r="K2931" s="42">
        <v>0</v>
      </c>
      <c r="L2931" s="50" t="s">
        <v>4489</v>
      </c>
      <c r="M2931" s="50" t="s">
        <v>5536</v>
      </c>
      <c r="N2931" s="50" t="s">
        <v>5532</v>
      </c>
      <c r="O2931" s="137" t="s">
        <v>2393</v>
      </c>
      <c r="P2931" s="42" t="s">
        <v>64</v>
      </c>
      <c r="Q2931" s="42" t="s">
        <v>65</v>
      </c>
      <c r="R2931" s="42">
        <v>2</v>
      </c>
      <c r="S2931" s="137" t="s">
        <v>2254</v>
      </c>
      <c r="T2931" s="62">
        <v>16867538196.9</v>
      </c>
      <c r="U2931" s="62">
        <v>14487907740.719999</v>
      </c>
      <c r="Z2931" s="42" t="s">
        <v>68</v>
      </c>
      <c r="AJ2931" s="42"/>
      <c r="AW2931" s="42" t="s">
        <v>2412</v>
      </c>
      <c r="AX2931" s="42"/>
      <c r="AY2931" s="42"/>
      <c r="AZ2931" s="42"/>
      <c r="BA2931" s="42"/>
      <c r="BB2931" s="42"/>
      <c r="BN2931" s="128" t="s">
        <v>4578</v>
      </c>
      <c r="BO2931" s="58" t="str">
        <f t="shared" si="45"/>
        <v>境内资产</v>
      </c>
      <c r="BP2931" s="58" t="str">
        <f>IF(M2931="",VLOOKUP(D2931,Sheet4!$A$1:$B$92,2,0),VLOOKUP(Q2931,Sheet4!$A$1:$B$92,2,0))</f>
        <v>保险资产管理产品</v>
      </c>
    </row>
    <row r="2932" spans="1:68" s="58" customFormat="1" ht="12.75" customHeight="1">
      <c r="A2932" s="137" t="s">
        <v>1654</v>
      </c>
      <c r="B2932" s="50" t="s">
        <v>1655</v>
      </c>
      <c r="C2932" s="252" t="s">
        <v>5552</v>
      </c>
      <c r="D2932" s="257" t="s">
        <v>672</v>
      </c>
      <c r="E2932" s="42" t="s">
        <v>1656</v>
      </c>
      <c r="F2932" s="42" t="s">
        <v>1655</v>
      </c>
      <c r="G2932" s="42"/>
      <c r="H2932" s="307">
        <v>90547.805949433969</v>
      </c>
      <c r="I2932" s="315">
        <v>122407.21915386445</v>
      </c>
      <c r="J2932" s="105">
        <v>0</v>
      </c>
      <c r="K2932" s="42">
        <v>0</v>
      </c>
      <c r="L2932" s="50" t="s">
        <v>4489</v>
      </c>
      <c r="M2932" s="50" t="s">
        <v>5536</v>
      </c>
      <c r="N2932" s="50" t="s">
        <v>5532</v>
      </c>
      <c r="O2932" s="137" t="s">
        <v>2393</v>
      </c>
      <c r="P2932" s="42" t="s">
        <v>64</v>
      </c>
      <c r="Q2932" s="42" t="s">
        <v>65</v>
      </c>
      <c r="R2932" s="42">
        <v>2</v>
      </c>
      <c r="S2932" s="137" t="s">
        <v>2254</v>
      </c>
      <c r="T2932" s="62">
        <v>16867538196.9</v>
      </c>
      <c r="U2932" s="62">
        <v>14487907740.719999</v>
      </c>
      <c r="Z2932" s="42" t="s">
        <v>68</v>
      </c>
      <c r="AJ2932" s="42"/>
      <c r="AW2932" s="42" t="s">
        <v>2412</v>
      </c>
      <c r="AX2932" s="42"/>
      <c r="AY2932" s="42"/>
      <c r="AZ2932" s="42"/>
      <c r="BA2932" s="42"/>
      <c r="BB2932" s="42"/>
      <c r="BN2932" s="128" t="s">
        <v>4578</v>
      </c>
      <c r="BO2932" s="58" t="str">
        <f t="shared" si="45"/>
        <v>境内资产</v>
      </c>
      <c r="BP2932" s="58" t="str">
        <f>IF(M2932="",VLOOKUP(D2932,Sheet4!$A$1:$B$92,2,0),VLOOKUP(Q2932,Sheet4!$A$1:$B$92,2,0))</f>
        <v>保险资产管理产品</v>
      </c>
    </row>
    <row r="2933" spans="1:68" s="58" customFormat="1" ht="12.75" customHeight="1">
      <c r="A2933" s="137" t="s">
        <v>1734</v>
      </c>
      <c r="B2933" s="50" t="s">
        <v>1735</v>
      </c>
      <c r="C2933" s="252" t="s">
        <v>5552</v>
      </c>
      <c r="D2933" s="257" t="s">
        <v>678</v>
      </c>
      <c r="E2933" s="42" t="s">
        <v>1736</v>
      </c>
      <c r="F2933" s="42" t="s">
        <v>1735</v>
      </c>
      <c r="G2933" s="42"/>
      <c r="H2933" s="307">
        <v>19468.04776664601</v>
      </c>
      <c r="I2933" s="315">
        <v>8635.7275049095588</v>
      </c>
      <c r="J2933" s="105">
        <v>0</v>
      </c>
      <c r="K2933" s="42">
        <v>0</v>
      </c>
      <c r="L2933" s="50" t="s">
        <v>4489</v>
      </c>
      <c r="M2933" s="50" t="s">
        <v>5536</v>
      </c>
      <c r="N2933" s="50" t="s">
        <v>5532</v>
      </c>
      <c r="O2933" s="137" t="s">
        <v>2393</v>
      </c>
      <c r="P2933" s="42" t="s">
        <v>64</v>
      </c>
      <c r="Q2933" s="42" t="s">
        <v>65</v>
      </c>
      <c r="R2933" s="42">
        <v>2</v>
      </c>
      <c r="S2933" s="137" t="s">
        <v>2254</v>
      </c>
      <c r="T2933" s="62">
        <v>16867538196.9</v>
      </c>
      <c r="U2933" s="62">
        <v>14487907740.719999</v>
      </c>
      <c r="Z2933" s="42" t="s">
        <v>68</v>
      </c>
      <c r="AJ2933" s="42"/>
      <c r="AW2933" s="42" t="s">
        <v>2412</v>
      </c>
      <c r="AX2933" s="42"/>
      <c r="AY2933" s="42"/>
      <c r="AZ2933" s="42"/>
      <c r="BA2933" s="42"/>
      <c r="BB2933" s="42"/>
      <c r="BN2933" s="128" t="s">
        <v>4578</v>
      </c>
      <c r="BO2933" s="58" t="str">
        <f t="shared" si="45"/>
        <v>境内资产</v>
      </c>
      <c r="BP2933" s="58" t="str">
        <f>IF(M2933="",VLOOKUP(D2933,Sheet4!$A$1:$B$92,2,0),VLOOKUP(Q2933,Sheet4!$A$1:$B$92,2,0))</f>
        <v>保险资产管理产品</v>
      </c>
    </row>
    <row r="2934" spans="1:68" s="58" customFormat="1" ht="12.75" customHeight="1">
      <c r="A2934" s="137" t="s">
        <v>1743</v>
      </c>
      <c r="B2934" s="50" t="s">
        <v>1744</v>
      </c>
      <c r="C2934" s="252" t="s">
        <v>5552</v>
      </c>
      <c r="D2934" s="257" t="s">
        <v>678</v>
      </c>
      <c r="E2934" s="42" t="s">
        <v>1745</v>
      </c>
      <c r="F2934" s="42" t="s">
        <v>1744</v>
      </c>
      <c r="G2934" s="42"/>
      <c r="H2934" s="307">
        <v>14618.599923476519</v>
      </c>
      <c r="I2934" s="315">
        <v>9955.7073096942459</v>
      </c>
      <c r="J2934" s="105">
        <v>0</v>
      </c>
      <c r="K2934" s="42">
        <v>0</v>
      </c>
      <c r="L2934" s="50" t="s">
        <v>4489</v>
      </c>
      <c r="M2934" s="50" t="s">
        <v>5536</v>
      </c>
      <c r="N2934" s="50" t="s">
        <v>5532</v>
      </c>
      <c r="O2934" s="137" t="s">
        <v>2393</v>
      </c>
      <c r="P2934" s="42" t="s">
        <v>64</v>
      </c>
      <c r="Q2934" s="42" t="s">
        <v>65</v>
      </c>
      <c r="R2934" s="42">
        <v>2</v>
      </c>
      <c r="S2934" s="137" t="s">
        <v>2254</v>
      </c>
      <c r="T2934" s="62">
        <v>16867538196.9</v>
      </c>
      <c r="U2934" s="62">
        <v>14487907740.719999</v>
      </c>
      <c r="Z2934" s="42" t="s">
        <v>68</v>
      </c>
      <c r="AJ2934" s="42"/>
      <c r="AW2934" s="42" t="s">
        <v>2412</v>
      </c>
      <c r="AX2934" s="42"/>
      <c r="AY2934" s="42"/>
      <c r="AZ2934" s="42"/>
      <c r="BA2934" s="42"/>
      <c r="BB2934" s="42"/>
      <c r="BN2934" s="128" t="s">
        <v>4578</v>
      </c>
      <c r="BO2934" s="58" t="str">
        <f t="shared" si="45"/>
        <v>境内资产</v>
      </c>
      <c r="BP2934" s="58" t="str">
        <f>IF(M2934="",VLOOKUP(D2934,Sheet4!$A$1:$B$92,2,0),VLOOKUP(Q2934,Sheet4!$A$1:$B$92,2,0))</f>
        <v>保险资产管理产品</v>
      </c>
    </row>
    <row r="2935" spans="1:68" s="58" customFormat="1" ht="12.75" customHeight="1">
      <c r="A2935" s="137" t="s">
        <v>2011</v>
      </c>
      <c r="B2935" s="50" t="s">
        <v>2012</v>
      </c>
      <c r="C2935" s="252" t="s">
        <v>5552</v>
      </c>
      <c r="D2935" s="257" t="s">
        <v>678</v>
      </c>
      <c r="E2935" s="42" t="s">
        <v>2792</v>
      </c>
      <c r="F2935" s="42" t="s">
        <v>2012</v>
      </c>
      <c r="G2935" s="42"/>
      <c r="H2935" s="307">
        <v>8438.1931544305844</v>
      </c>
      <c r="I2935" s="315">
        <v>5519.2640589389557</v>
      </c>
      <c r="J2935" s="105">
        <v>0</v>
      </c>
      <c r="K2935" s="42">
        <v>0</v>
      </c>
      <c r="L2935" s="50" t="s">
        <v>4489</v>
      </c>
      <c r="M2935" s="50" t="s">
        <v>5536</v>
      </c>
      <c r="N2935" s="50" t="s">
        <v>5532</v>
      </c>
      <c r="O2935" s="137" t="s">
        <v>2393</v>
      </c>
      <c r="P2935" s="42" t="s">
        <v>64</v>
      </c>
      <c r="Q2935" s="42" t="s">
        <v>65</v>
      </c>
      <c r="R2935" s="42">
        <v>2</v>
      </c>
      <c r="S2935" s="137" t="s">
        <v>2254</v>
      </c>
      <c r="T2935" s="62">
        <v>16867538196.9</v>
      </c>
      <c r="U2935" s="62">
        <v>14487907740.719999</v>
      </c>
      <c r="Z2935" s="42" t="s">
        <v>68</v>
      </c>
      <c r="AJ2935" s="42"/>
      <c r="AW2935" s="42" t="s">
        <v>2412</v>
      </c>
      <c r="AX2935" s="42"/>
      <c r="AY2935" s="42"/>
      <c r="AZ2935" s="42"/>
      <c r="BA2935" s="42"/>
      <c r="BB2935" s="42"/>
      <c r="BN2935" s="128" t="s">
        <v>4578</v>
      </c>
      <c r="BO2935" s="58" t="str">
        <f t="shared" si="45"/>
        <v>境内资产</v>
      </c>
      <c r="BP2935" s="58" t="str">
        <f>IF(M2935="",VLOOKUP(D2935,Sheet4!$A$1:$B$92,2,0),VLOOKUP(Q2935,Sheet4!$A$1:$B$92,2,0))</f>
        <v>保险资产管理产品</v>
      </c>
    </row>
    <row r="2936" spans="1:68" s="58" customFormat="1" ht="12.75" customHeight="1">
      <c r="A2936" s="137" t="s">
        <v>2013</v>
      </c>
      <c r="B2936" s="50" t="s">
        <v>2014</v>
      </c>
      <c r="C2936" s="252" t="s">
        <v>5552</v>
      </c>
      <c r="D2936" s="257" t="s">
        <v>678</v>
      </c>
      <c r="E2936" s="42" t="s">
        <v>2793</v>
      </c>
      <c r="F2936" s="42" t="s">
        <v>2014</v>
      </c>
      <c r="G2936" s="42"/>
      <c r="H2936" s="307">
        <v>4136.274080106783</v>
      </c>
      <c r="I2936" s="315">
        <v>4316.1120835896863</v>
      </c>
      <c r="J2936" s="105">
        <v>0</v>
      </c>
      <c r="K2936" s="42">
        <v>0</v>
      </c>
      <c r="L2936" s="50" t="s">
        <v>4489</v>
      </c>
      <c r="M2936" s="50" t="s">
        <v>5536</v>
      </c>
      <c r="N2936" s="50" t="s">
        <v>5532</v>
      </c>
      <c r="O2936" s="137" t="s">
        <v>2393</v>
      </c>
      <c r="P2936" s="42" t="s">
        <v>64</v>
      </c>
      <c r="Q2936" s="42" t="s">
        <v>65</v>
      </c>
      <c r="R2936" s="42">
        <v>2</v>
      </c>
      <c r="S2936" s="137" t="s">
        <v>2254</v>
      </c>
      <c r="T2936" s="62">
        <v>16867538196.9</v>
      </c>
      <c r="U2936" s="62">
        <v>14487907740.719999</v>
      </c>
      <c r="Z2936" s="42" t="s">
        <v>68</v>
      </c>
      <c r="AJ2936" s="42"/>
      <c r="AW2936" s="42" t="s">
        <v>2412</v>
      </c>
      <c r="AX2936" s="42"/>
      <c r="AY2936" s="42"/>
      <c r="AZ2936" s="42"/>
      <c r="BA2936" s="42"/>
      <c r="BB2936" s="42"/>
      <c r="BN2936" s="128" t="s">
        <v>4578</v>
      </c>
      <c r="BO2936" s="58" t="str">
        <f t="shared" si="45"/>
        <v>境内资产</v>
      </c>
      <c r="BP2936" s="58" t="str">
        <f>IF(M2936="",VLOOKUP(D2936,Sheet4!$A$1:$B$92,2,0),VLOOKUP(Q2936,Sheet4!$A$1:$B$92,2,0))</f>
        <v>保险资产管理产品</v>
      </c>
    </row>
    <row r="2937" spans="1:68" s="58" customFormat="1" ht="12.75" customHeight="1">
      <c r="A2937" s="137" t="s">
        <v>2019</v>
      </c>
      <c r="B2937" s="50" t="s">
        <v>2020</v>
      </c>
      <c r="C2937" s="252" t="s">
        <v>5552</v>
      </c>
      <c r="D2937" s="257" t="s">
        <v>678</v>
      </c>
      <c r="E2937" s="42" t="s">
        <v>2795</v>
      </c>
      <c r="F2937" s="42" t="s">
        <v>2020</v>
      </c>
      <c r="G2937" s="42"/>
      <c r="H2937" s="307">
        <v>1401.6544846881516</v>
      </c>
      <c r="I2937" s="315">
        <v>2942.4044525896315</v>
      </c>
      <c r="J2937" s="105">
        <v>0</v>
      </c>
      <c r="K2937" s="42">
        <v>0</v>
      </c>
      <c r="L2937" s="50" t="s">
        <v>4489</v>
      </c>
      <c r="M2937" s="50" t="s">
        <v>5536</v>
      </c>
      <c r="N2937" s="50" t="s">
        <v>5532</v>
      </c>
      <c r="O2937" s="137" t="s">
        <v>2393</v>
      </c>
      <c r="P2937" s="42" t="s">
        <v>64</v>
      </c>
      <c r="Q2937" s="42" t="s">
        <v>65</v>
      </c>
      <c r="R2937" s="42">
        <v>2</v>
      </c>
      <c r="S2937" s="137" t="s">
        <v>2254</v>
      </c>
      <c r="T2937" s="62">
        <v>16867538196.9</v>
      </c>
      <c r="U2937" s="62">
        <v>14487907740.719999</v>
      </c>
      <c r="Z2937" s="42" t="s">
        <v>68</v>
      </c>
      <c r="AJ2937" s="42"/>
      <c r="AW2937" s="42" t="s">
        <v>2412</v>
      </c>
      <c r="AX2937" s="42"/>
      <c r="AY2937" s="42"/>
      <c r="AZ2937" s="42"/>
      <c r="BA2937" s="42"/>
      <c r="BB2937" s="42"/>
      <c r="BN2937" s="128" t="s">
        <v>4578</v>
      </c>
      <c r="BO2937" s="58" t="str">
        <f t="shared" si="45"/>
        <v>境内资产</v>
      </c>
      <c r="BP2937" s="58" t="str">
        <f>IF(M2937="",VLOOKUP(D2937,Sheet4!$A$1:$B$92,2,0),VLOOKUP(Q2937,Sheet4!$A$1:$B$92,2,0))</f>
        <v>保险资产管理产品</v>
      </c>
    </row>
    <row r="2938" spans="1:68" s="58" customFormat="1" ht="12.75" customHeight="1">
      <c r="A2938" s="137" t="s">
        <v>1755</v>
      </c>
      <c r="B2938" s="50" t="s">
        <v>1756</v>
      </c>
      <c r="C2938" s="252" t="s">
        <v>5552</v>
      </c>
      <c r="D2938" s="257" t="s">
        <v>678</v>
      </c>
      <c r="E2938" s="42" t="s">
        <v>1757</v>
      </c>
      <c r="F2938" s="42" t="s">
        <v>1756</v>
      </c>
      <c r="G2938" s="42"/>
      <c r="H2938" s="307">
        <v>8641.5664011265362</v>
      </c>
      <c r="I2938" s="315">
        <v>6883.7093041452408</v>
      </c>
      <c r="J2938" s="105">
        <v>0</v>
      </c>
      <c r="K2938" s="42">
        <v>0</v>
      </c>
      <c r="L2938" s="50" t="s">
        <v>4489</v>
      </c>
      <c r="M2938" s="50" t="s">
        <v>5536</v>
      </c>
      <c r="N2938" s="50" t="s">
        <v>5532</v>
      </c>
      <c r="O2938" s="137" t="s">
        <v>2393</v>
      </c>
      <c r="P2938" s="42" t="s">
        <v>64</v>
      </c>
      <c r="Q2938" s="42" t="s">
        <v>65</v>
      </c>
      <c r="R2938" s="42">
        <v>2</v>
      </c>
      <c r="S2938" s="137" t="s">
        <v>2254</v>
      </c>
      <c r="T2938" s="62">
        <v>16867538196.9</v>
      </c>
      <c r="U2938" s="62">
        <v>14487907740.719999</v>
      </c>
      <c r="Z2938" s="42" t="s">
        <v>68</v>
      </c>
      <c r="AJ2938" s="42"/>
      <c r="AW2938" s="42" t="s">
        <v>2412</v>
      </c>
      <c r="AX2938" s="42"/>
      <c r="AY2938" s="42"/>
      <c r="AZ2938" s="42"/>
      <c r="BA2938" s="42"/>
      <c r="BB2938" s="42"/>
      <c r="BN2938" s="128" t="s">
        <v>4578</v>
      </c>
      <c r="BO2938" s="58" t="str">
        <f t="shared" si="45"/>
        <v>境内资产</v>
      </c>
      <c r="BP2938" s="58" t="str">
        <f>IF(M2938="",VLOOKUP(D2938,Sheet4!$A$1:$B$92,2,0),VLOOKUP(Q2938,Sheet4!$A$1:$B$92,2,0))</f>
        <v>保险资产管理产品</v>
      </c>
    </row>
    <row r="2939" spans="1:68" s="58" customFormat="1" ht="12.75" customHeight="1">
      <c r="A2939" s="137" t="s">
        <v>1758</v>
      </c>
      <c r="B2939" s="50" t="s">
        <v>1759</v>
      </c>
      <c r="C2939" s="252" t="s">
        <v>5552</v>
      </c>
      <c r="D2939" s="257" t="s">
        <v>678</v>
      </c>
      <c r="E2939" s="42" t="s">
        <v>1760</v>
      </c>
      <c r="F2939" s="42" t="s">
        <v>1759</v>
      </c>
      <c r="G2939" s="42"/>
      <c r="H2939" s="307">
        <v>22072.644625280769</v>
      </c>
      <c r="I2939" s="315">
        <v>11667.731566627064</v>
      </c>
      <c r="J2939" s="105">
        <v>0</v>
      </c>
      <c r="K2939" s="42">
        <v>0</v>
      </c>
      <c r="L2939" s="50" t="s">
        <v>4489</v>
      </c>
      <c r="M2939" s="50" t="s">
        <v>5536</v>
      </c>
      <c r="N2939" s="50" t="s">
        <v>5532</v>
      </c>
      <c r="O2939" s="137" t="s">
        <v>2393</v>
      </c>
      <c r="P2939" s="42" t="s">
        <v>64</v>
      </c>
      <c r="Q2939" s="42" t="s">
        <v>65</v>
      </c>
      <c r="R2939" s="42">
        <v>2</v>
      </c>
      <c r="S2939" s="137" t="s">
        <v>2254</v>
      </c>
      <c r="T2939" s="62">
        <v>16867538196.9</v>
      </c>
      <c r="U2939" s="62">
        <v>14487907740.719999</v>
      </c>
      <c r="Z2939" s="42" t="s">
        <v>68</v>
      </c>
      <c r="AJ2939" s="42"/>
      <c r="AW2939" s="42" t="s">
        <v>2412</v>
      </c>
      <c r="AX2939" s="42"/>
      <c r="AY2939" s="42"/>
      <c r="AZ2939" s="42"/>
      <c r="BA2939" s="42"/>
      <c r="BB2939" s="42"/>
      <c r="BN2939" s="128" t="s">
        <v>4578</v>
      </c>
      <c r="BO2939" s="58" t="str">
        <f t="shared" si="45"/>
        <v>境内资产</v>
      </c>
      <c r="BP2939" s="58" t="str">
        <f>IF(M2939="",VLOOKUP(D2939,Sheet4!$A$1:$B$92,2,0),VLOOKUP(Q2939,Sheet4!$A$1:$B$92,2,0))</f>
        <v>保险资产管理产品</v>
      </c>
    </row>
    <row r="2940" spans="1:68" s="58" customFormat="1" ht="12.75" customHeight="1">
      <c r="A2940" s="137" t="s">
        <v>1761</v>
      </c>
      <c r="B2940" s="50" t="s">
        <v>1762</v>
      </c>
      <c r="C2940" s="252" t="s">
        <v>5552</v>
      </c>
      <c r="D2940" s="257" t="s">
        <v>678</v>
      </c>
      <c r="E2940" s="42" t="s">
        <v>1763</v>
      </c>
      <c r="F2940" s="42" t="s">
        <v>1762</v>
      </c>
      <c r="G2940" s="42"/>
      <c r="H2940" s="307">
        <v>3136.0162625330972</v>
      </c>
      <c r="I2940" s="315">
        <v>3691.2204351238393</v>
      </c>
      <c r="J2940" s="105">
        <v>0</v>
      </c>
      <c r="K2940" s="42">
        <v>0</v>
      </c>
      <c r="L2940" s="50" t="s">
        <v>4489</v>
      </c>
      <c r="M2940" s="50" t="s">
        <v>5536</v>
      </c>
      <c r="N2940" s="50" t="s">
        <v>5532</v>
      </c>
      <c r="O2940" s="137" t="s">
        <v>2393</v>
      </c>
      <c r="P2940" s="42" t="s">
        <v>64</v>
      </c>
      <c r="Q2940" s="42" t="s">
        <v>65</v>
      </c>
      <c r="R2940" s="42">
        <v>2</v>
      </c>
      <c r="S2940" s="137" t="s">
        <v>2254</v>
      </c>
      <c r="T2940" s="62">
        <v>16867538196.9</v>
      </c>
      <c r="U2940" s="62">
        <v>14487907740.719999</v>
      </c>
      <c r="Z2940" s="42" t="s">
        <v>68</v>
      </c>
      <c r="AJ2940" s="42"/>
      <c r="AW2940" s="42" t="s">
        <v>2412</v>
      </c>
      <c r="AX2940" s="42"/>
      <c r="AY2940" s="42"/>
      <c r="AZ2940" s="42"/>
      <c r="BA2940" s="42"/>
      <c r="BB2940" s="42"/>
      <c r="BN2940" s="128" t="s">
        <v>4578</v>
      </c>
      <c r="BO2940" s="58" t="str">
        <f t="shared" si="45"/>
        <v>境内资产</v>
      </c>
      <c r="BP2940" s="58" t="str">
        <f>IF(M2940="",VLOOKUP(D2940,Sheet4!$A$1:$B$92,2,0),VLOOKUP(Q2940,Sheet4!$A$1:$B$92,2,0))</f>
        <v>保险资产管理产品</v>
      </c>
    </row>
    <row r="2941" spans="1:68" s="58" customFormat="1" ht="12.75" customHeight="1">
      <c r="A2941" s="137" t="s">
        <v>1621</v>
      </c>
      <c r="B2941" s="50" t="s">
        <v>1622</v>
      </c>
      <c r="C2941" s="252" t="s">
        <v>5552</v>
      </c>
      <c r="D2941" s="257" t="s">
        <v>678</v>
      </c>
      <c r="E2941" s="42" t="s">
        <v>1623</v>
      </c>
      <c r="F2941" s="42" t="s">
        <v>1622</v>
      </c>
      <c r="G2941" s="42"/>
      <c r="H2941" s="307">
        <v>3238.9205702203394</v>
      </c>
      <c r="I2941" s="315">
        <v>3126.2947498573089</v>
      </c>
      <c r="J2941" s="105">
        <v>0</v>
      </c>
      <c r="K2941" s="42">
        <v>0</v>
      </c>
      <c r="L2941" s="50" t="s">
        <v>4489</v>
      </c>
      <c r="M2941" s="50" t="s">
        <v>5536</v>
      </c>
      <c r="N2941" s="50" t="s">
        <v>5532</v>
      </c>
      <c r="O2941" s="137" t="s">
        <v>2393</v>
      </c>
      <c r="P2941" s="42" t="s">
        <v>64</v>
      </c>
      <c r="Q2941" s="42" t="s">
        <v>65</v>
      </c>
      <c r="R2941" s="42">
        <v>2</v>
      </c>
      <c r="S2941" s="137" t="s">
        <v>2254</v>
      </c>
      <c r="T2941" s="62">
        <v>16867538196.9</v>
      </c>
      <c r="U2941" s="62">
        <v>14487907740.719999</v>
      </c>
      <c r="Z2941" s="42" t="s">
        <v>68</v>
      </c>
      <c r="AJ2941" s="42"/>
      <c r="AW2941" s="42" t="s">
        <v>2412</v>
      </c>
      <c r="AX2941" s="42"/>
      <c r="AY2941" s="42"/>
      <c r="AZ2941" s="42"/>
      <c r="BA2941" s="42"/>
      <c r="BB2941" s="42"/>
      <c r="BN2941" s="128" t="s">
        <v>4578</v>
      </c>
      <c r="BO2941" s="58" t="str">
        <f t="shared" si="45"/>
        <v>境内资产</v>
      </c>
      <c r="BP2941" s="58" t="str">
        <f>IF(M2941="",VLOOKUP(D2941,Sheet4!$A$1:$B$92,2,0),VLOOKUP(Q2941,Sheet4!$A$1:$B$92,2,0))</f>
        <v>保险资产管理产品</v>
      </c>
    </row>
    <row r="2942" spans="1:68" s="58" customFormat="1" ht="12.75" customHeight="1">
      <c r="A2942" s="137" t="s">
        <v>2035</v>
      </c>
      <c r="B2942" s="50" t="s">
        <v>2036</v>
      </c>
      <c r="C2942" s="252" t="s">
        <v>5552</v>
      </c>
      <c r="D2942" s="257" t="s">
        <v>678</v>
      </c>
      <c r="E2942" s="42" t="s">
        <v>4460</v>
      </c>
      <c r="F2942" s="42" t="s">
        <v>2036</v>
      </c>
      <c r="G2942" s="42"/>
      <c r="H2942" s="307">
        <v>34631.661242136288</v>
      </c>
      <c r="I2942" s="315">
        <v>27586.578819980641</v>
      </c>
      <c r="J2942" s="105">
        <v>0</v>
      </c>
      <c r="K2942" s="42">
        <v>0</v>
      </c>
      <c r="L2942" s="50" t="s">
        <v>4489</v>
      </c>
      <c r="M2942" s="50" t="s">
        <v>5536</v>
      </c>
      <c r="N2942" s="50" t="s">
        <v>5532</v>
      </c>
      <c r="O2942" s="137" t="s">
        <v>2393</v>
      </c>
      <c r="P2942" s="42" t="s">
        <v>64</v>
      </c>
      <c r="Q2942" s="42" t="s">
        <v>65</v>
      </c>
      <c r="R2942" s="42">
        <v>2</v>
      </c>
      <c r="S2942" s="137" t="s">
        <v>2254</v>
      </c>
      <c r="T2942" s="62">
        <v>16867538196.9</v>
      </c>
      <c r="U2942" s="62">
        <v>14487907740.719999</v>
      </c>
      <c r="Z2942" s="42" t="s">
        <v>68</v>
      </c>
      <c r="AJ2942" s="42"/>
      <c r="AW2942" s="42" t="s">
        <v>2412</v>
      </c>
      <c r="AX2942" s="42"/>
      <c r="AY2942" s="42"/>
      <c r="AZ2942" s="42"/>
      <c r="BA2942" s="42"/>
      <c r="BB2942" s="42"/>
      <c r="BN2942" s="128" t="s">
        <v>4578</v>
      </c>
      <c r="BO2942" s="58" t="str">
        <f t="shared" si="45"/>
        <v>境内资产</v>
      </c>
      <c r="BP2942" s="58" t="str">
        <f>IF(M2942="",VLOOKUP(D2942,Sheet4!$A$1:$B$92,2,0),VLOOKUP(Q2942,Sheet4!$A$1:$B$92,2,0))</f>
        <v>保险资产管理产品</v>
      </c>
    </row>
    <row r="2943" spans="1:68" s="58" customFormat="1" ht="12.75" customHeight="1">
      <c r="A2943" s="137" t="s">
        <v>1627</v>
      </c>
      <c r="B2943" s="50" t="s">
        <v>1628</v>
      </c>
      <c r="C2943" s="252" t="s">
        <v>5552</v>
      </c>
      <c r="D2943" s="257" t="s">
        <v>678</v>
      </c>
      <c r="E2943" s="42" t="s">
        <v>1629</v>
      </c>
      <c r="F2943" s="42" t="s">
        <v>1628</v>
      </c>
      <c r="G2943" s="42"/>
      <c r="H2943" s="307">
        <v>11424.254584888693</v>
      </c>
      <c r="I2943" s="315">
        <v>6172.7613083584038</v>
      </c>
      <c r="J2943" s="105">
        <v>0</v>
      </c>
      <c r="K2943" s="42">
        <v>0</v>
      </c>
      <c r="L2943" s="50" t="s">
        <v>4489</v>
      </c>
      <c r="M2943" s="50" t="s">
        <v>5536</v>
      </c>
      <c r="N2943" s="50" t="s">
        <v>5532</v>
      </c>
      <c r="O2943" s="137" t="s">
        <v>2393</v>
      </c>
      <c r="P2943" s="42" t="s">
        <v>64</v>
      </c>
      <c r="Q2943" s="42" t="s">
        <v>65</v>
      </c>
      <c r="R2943" s="42">
        <v>2</v>
      </c>
      <c r="S2943" s="137" t="s">
        <v>2254</v>
      </c>
      <c r="T2943" s="62">
        <v>16867538196.9</v>
      </c>
      <c r="U2943" s="62">
        <v>14487907740.719999</v>
      </c>
      <c r="Z2943" s="42" t="s">
        <v>68</v>
      </c>
      <c r="AJ2943" s="42"/>
      <c r="AW2943" s="42" t="s">
        <v>2412</v>
      </c>
      <c r="AX2943" s="42"/>
      <c r="AY2943" s="42"/>
      <c r="AZ2943" s="42"/>
      <c r="BA2943" s="42"/>
      <c r="BB2943" s="42"/>
      <c r="BN2943" s="128" t="s">
        <v>4578</v>
      </c>
      <c r="BO2943" s="58" t="str">
        <f t="shared" si="45"/>
        <v>境内资产</v>
      </c>
      <c r="BP2943" s="58" t="str">
        <f>IF(M2943="",VLOOKUP(D2943,Sheet4!$A$1:$B$92,2,0),VLOOKUP(Q2943,Sheet4!$A$1:$B$92,2,0))</f>
        <v>保险资产管理产品</v>
      </c>
    </row>
    <row r="2944" spans="1:68" s="58" customFormat="1" ht="12.75" customHeight="1">
      <c r="A2944" s="137" t="s">
        <v>1630</v>
      </c>
      <c r="B2944" s="50" t="s">
        <v>1631</v>
      </c>
      <c r="C2944" s="252" t="s">
        <v>5552</v>
      </c>
      <c r="D2944" s="257" t="s">
        <v>678</v>
      </c>
      <c r="E2944" s="42" t="s">
        <v>1632</v>
      </c>
      <c r="F2944" s="42" t="s">
        <v>1631</v>
      </c>
      <c r="G2944" s="42"/>
      <c r="H2944" s="307">
        <v>7021.0481279838878</v>
      </c>
      <c r="I2944" s="315">
        <v>4701.6588922553319</v>
      </c>
      <c r="J2944" s="105">
        <v>0</v>
      </c>
      <c r="K2944" s="42">
        <v>0</v>
      </c>
      <c r="L2944" s="50" t="s">
        <v>4489</v>
      </c>
      <c r="M2944" s="50" t="s">
        <v>5536</v>
      </c>
      <c r="N2944" s="50" t="s">
        <v>5532</v>
      </c>
      <c r="O2944" s="137" t="s">
        <v>2393</v>
      </c>
      <c r="P2944" s="42" t="s">
        <v>64</v>
      </c>
      <c r="Q2944" s="42" t="s">
        <v>65</v>
      </c>
      <c r="R2944" s="42">
        <v>2</v>
      </c>
      <c r="S2944" s="137" t="s">
        <v>2254</v>
      </c>
      <c r="T2944" s="62">
        <v>16867538196.9</v>
      </c>
      <c r="U2944" s="62">
        <v>14487907740.719999</v>
      </c>
      <c r="Z2944" s="42" t="s">
        <v>68</v>
      </c>
      <c r="AJ2944" s="42"/>
      <c r="AW2944" s="42" t="s">
        <v>2412</v>
      </c>
      <c r="AX2944" s="42"/>
      <c r="AY2944" s="42"/>
      <c r="AZ2944" s="42"/>
      <c r="BA2944" s="42"/>
      <c r="BB2944" s="42"/>
      <c r="BN2944" s="128" t="s">
        <v>4578</v>
      </c>
      <c r="BO2944" s="58" t="str">
        <f t="shared" si="45"/>
        <v>境内资产</v>
      </c>
      <c r="BP2944" s="58" t="str">
        <f>IF(M2944="",VLOOKUP(D2944,Sheet4!$A$1:$B$92,2,0),VLOOKUP(Q2944,Sheet4!$A$1:$B$92,2,0))</f>
        <v>保险资产管理产品</v>
      </c>
    </row>
    <row r="2945" spans="1:68" s="58" customFormat="1" ht="12.75" customHeight="1">
      <c r="A2945" s="137" t="s">
        <v>1633</v>
      </c>
      <c r="B2945" s="50" t="s">
        <v>1634</v>
      </c>
      <c r="C2945" s="252" t="s">
        <v>5552</v>
      </c>
      <c r="D2945" s="257" t="s">
        <v>678</v>
      </c>
      <c r="E2945" s="42" t="s">
        <v>1635</v>
      </c>
      <c r="F2945" s="42" t="s">
        <v>1634</v>
      </c>
      <c r="G2945" s="42"/>
      <c r="H2945" s="307">
        <v>21231.783683920981</v>
      </c>
      <c r="I2945" s="315">
        <v>9446.0365465767536</v>
      </c>
      <c r="J2945" s="105">
        <v>0</v>
      </c>
      <c r="K2945" s="42">
        <v>0</v>
      </c>
      <c r="L2945" s="50" t="s">
        <v>4489</v>
      </c>
      <c r="M2945" s="50" t="s">
        <v>5536</v>
      </c>
      <c r="N2945" s="50" t="s">
        <v>5532</v>
      </c>
      <c r="O2945" s="137" t="s">
        <v>2393</v>
      </c>
      <c r="P2945" s="42" t="s">
        <v>64</v>
      </c>
      <c r="Q2945" s="42" t="s">
        <v>65</v>
      </c>
      <c r="R2945" s="42">
        <v>2</v>
      </c>
      <c r="S2945" s="137" t="s">
        <v>2254</v>
      </c>
      <c r="T2945" s="62">
        <v>16867538196.9</v>
      </c>
      <c r="U2945" s="62">
        <v>14487907740.719999</v>
      </c>
      <c r="Z2945" s="42" t="s">
        <v>68</v>
      </c>
      <c r="AJ2945" s="42"/>
      <c r="AW2945" s="42" t="s">
        <v>2412</v>
      </c>
      <c r="AX2945" s="42"/>
      <c r="AY2945" s="42"/>
      <c r="AZ2945" s="42"/>
      <c r="BA2945" s="42"/>
      <c r="BB2945" s="42"/>
      <c r="BN2945" s="128" t="s">
        <v>4578</v>
      </c>
      <c r="BO2945" s="58" t="str">
        <f t="shared" si="45"/>
        <v>境内资产</v>
      </c>
      <c r="BP2945" s="58" t="str">
        <f>IF(M2945="",VLOOKUP(D2945,Sheet4!$A$1:$B$92,2,0),VLOOKUP(Q2945,Sheet4!$A$1:$B$92,2,0))</f>
        <v>保险资产管理产品</v>
      </c>
    </row>
    <row r="2946" spans="1:68" s="58" customFormat="1" ht="12.75" customHeight="1">
      <c r="A2946" s="137" t="s">
        <v>1764</v>
      </c>
      <c r="B2946" s="50" t="s">
        <v>1765</v>
      </c>
      <c r="C2946" s="252" t="s">
        <v>5552</v>
      </c>
      <c r="D2946" s="257" t="s">
        <v>678</v>
      </c>
      <c r="E2946" s="42" t="s">
        <v>1766</v>
      </c>
      <c r="F2946" s="42" t="s">
        <v>1765</v>
      </c>
      <c r="G2946" s="42"/>
      <c r="H2946" s="307">
        <v>8298.3291327408351</v>
      </c>
      <c r="I2946" s="315">
        <v>5785.6275176440422</v>
      </c>
      <c r="J2946" s="105">
        <v>0</v>
      </c>
      <c r="K2946" s="42">
        <v>0</v>
      </c>
      <c r="L2946" s="50" t="s">
        <v>4489</v>
      </c>
      <c r="M2946" s="50" t="s">
        <v>5536</v>
      </c>
      <c r="N2946" s="50" t="s">
        <v>5532</v>
      </c>
      <c r="O2946" s="137" t="s">
        <v>2393</v>
      </c>
      <c r="P2946" s="42" t="s">
        <v>64</v>
      </c>
      <c r="Q2946" s="42" t="s">
        <v>65</v>
      </c>
      <c r="R2946" s="42">
        <v>2</v>
      </c>
      <c r="S2946" s="137" t="s">
        <v>2254</v>
      </c>
      <c r="T2946" s="62">
        <v>16867538196.9</v>
      </c>
      <c r="U2946" s="62">
        <v>14487907740.719999</v>
      </c>
      <c r="Z2946" s="42" t="s">
        <v>68</v>
      </c>
      <c r="AJ2946" s="42"/>
      <c r="AW2946" s="42" t="s">
        <v>2412</v>
      </c>
      <c r="AX2946" s="42"/>
      <c r="AY2946" s="42"/>
      <c r="AZ2946" s="42"/>
      <c r="BA2946" s="42"/>
      <c r="BB2946" s="42"/>
      <c r="BN2946" s="128" t="s">
        <v>4578</v>
      </c>
      <c r="BO2946" s="58" t="str">
        <f t="shared" si="45"/>
        <v>境内资产</v>
      </c>
      <c r="BP2946" s="58" t="str">
        <f>IF(M2946="",VLOOKUP(D2946,Sheet4!$A$1:$B$92,2,0),VLOOKUP(Q2946,Sheet4!$A$1:$B$92,2,0))</f>
        <v>保险资产管理产品</v>
      </c>
    </row>
    <row r="2947" spans="1:68" s="58" customFormat="1" ht="12.75" customHeight="1">
      <c r="A2947" s="137" t="s">
        <v>1826</v>
      </c>
      <c r="B2947" s="50" t="s">
        <v>1827</v>
      </c>
      <c r="C2947" s="252" t="s">
        <v>5552</v>
      </c>
      <c r="D2947" s="257" t="s">
        <v>678</v>
      </c>
      <c r="E2947" s="42" t="s">
        <v>1828</v>
      </c>
      <c r="F2947" s="42" t="s">
        <v>1827</v>
      </c>
      <c r="G2947" s="42"/>
      <c r="H2947" s="307">
        <v>2679.783876074915</v>
      </c>
      <c r="I2947" s="315">
        <v>1819.1305736924478</v>
      </c>
      <c r="J2947" s="105">
        <v>0</v>
      </c>
      <c r="K2947" s="42">
        <v>0</v>
      </c>
      <c r="L2947" s="50" t="s">
        <v>4489</v>
      </c>
      <c r="M2947" s="50" t="s">
        <v>5536</v>
      </c>
      <c r="N2947" s="50" t="s">
        <v>5532</v>
      </c>
      <c r="O2947" s="137" t="s">
        <v>2393</v>
      </c>
      <c r="P2947" s="42" t="s">
        <v>64</v>
      </c>
      <c r="Q2947" s="42" t="s">
        <v>65</v>
      </c>
      <c r="R2947" s="42">
        <v>2</v>
      </c>
      <c r="S2947" s="137" t="s">
        <v>2254</v>
      </c>
      <c r="T2947" s="62">
        <v>16867538196.9</v>
      </c>
      <c r="U2947" s="62">
        <v>14487907740.719999</v>
      </c>
      <c r="Z2947" s="42" t="s">
        <v>68</v>
      </c>
      <c r="AJ2947" s="42"/>
      <c r="AW2947" s="42" t="s">
        <v>2412</v>
      </c>
      <c r="AX2947" s="42"/>
      <c r="AY2947" s="42"/>
      <c r="AZ2947" s="42"/>
      <c r="BA2947" s="42"/>
      <c r="BB2947" s="42"/>
      <c r="BN2947" s="128" t="s">
        <v>4578</v>
      </c>
      <c r="BO2947" s="58" t="str">
        <f t="shared" ref="BO2947:BO3010" si="46">IF(LEFT(D2947,2)="境外","境外资产","境内资产")</f>
        <v>境内资产</v>
      </c>
      <c r="BP2947" s="58" t="str">
        <f>IF(M2947="",VLOOKUP(D2947,Sheet4!$A$1:$B$92,2,0),VLOOKUP(Q2947,Sheet4!$A$1:$B$92,2,0))</f>
        <v>保险资产管理产品</v>
      </c>
    </row>
    <row r="2948" spans="1:68" s="58" customFormat="1" ht="12.75" customHeight="1">
      <c r="A2948" s="137" t="s">
        <v>2245</v>
      </c>
      <c r="B2948" s="50" t="s">
        <v>2246</v>
      </c>
      <c r="C2948" s="252" t="s">
        <v>5552</v>
      </c>
      <c r="D2948" s="257" t="s">
        <v>678</v>
      </c>
      <c r="E2948" s="42" t="s">
        <v>2814</v>
      </c>
      <c r="F2948" s="42" t="s">
        <v>2246</v>
      </c>
      <c r="G2948" s="42"/>
      <c r="H2948" s="307">
        <v>13409.040133817336</v>
      </c>
      <c r="I2948" s="315">
        <v>5535.4333100013546</v>
      </c>
      <c r="J2948" s="105">
        <v>0</v>
      </c>
      <c r="K2948" s="42">
        <v>0</v>
      </c>
      <c r="L2948" s="50" t="s">
        <v>4489</v>
      </c>
      <c r="M2948" s="50" t="s">
        <v>5536</v>
      </c>
      <c r="N2948" s="50" t="s">
        <v>5532</v>
      </c>
      <c r="O2948" s="137" t="s">
        <v>2393</v>
      </c>
      <c r="P2948" s="42" t="s">
        <v>64</v>
      </c>
      <c r="Q2948" s="42" t="s">
        <v>65</v>
      </c>
      <c r="R2948" s="42">
        <v>2</v>
      </c>
      <c r="S2948" s="137" t="s">
        <v>2254</v>
      </c>
      <c r="T2948" s="62">
        <v>16867538196.9</v>
      </c>
      <c r="U2948" s="62">
        <v>14487907740.719999</v>
      </c>
      <c r="Z2948" s="42" t="s">
        <v>68</v>
      </c>
      <c r="AJ2948" s="42"/>
      <c r="AW2948" s="42" t="s">
        <v>2412</v>
      </c>
      <c r="AX2948" s="42"/>
      <c r="AY2948" s="42"/>
      <c r="AZ2948" s="42"/>
      <c r="BA2948" s="42"/>
      <c r="BB2948" s="42"/>
      <c r="BN2948" s="128" t="s">
        <v>4578</v>
      </c>
      <c r="BO2948" s="58" t="str">
        <f t="shared" si="46"/>
        <v>境内资产</v>
      </c>
      <c r="BP2948" s="58" t="str">
        <f>IF(M2948="",VLOOKUP(D2948,Sheet4!$A$1:$B$92,2,0),VLOOKUP(Q2948,Sheet4!$A$1:$B$92,2,0))</f>
        <v>保险资产管理产品</v>
      </c>
    </row>
    <row r="2949" spans="1:68" s="58" customFormat="1" ht="12.75" customHeight="1">
      <c r="A2949" s="137" t="s">
        <v>1639</v>
      </c>
      <c r="B2949" s="50" t="s">
        <v>1640</v>
      </c>
      <c r="C2949" s="252" t="s">
        <v>5552</v>
      </c>
      <c r="D2949" s="257" t="s">
        <v>678</v>
      </c>
      <c r="E2949" s="42" t="s">
        <v>1641</v>
      </c>
      <c r="F2949" s="42" t="s">
        <v>1640</v>
      </c>
      <c r="G2949" s="42"/>
      <c r="H2949" s="307">
        <v>4692.765804171012</v>
      </c>
      <c r="I2949" s="315">
        <v>3203.8472688417778</v>
      </c>
      <c r="J2949" s="105">
        <v>0</v>
      </c>
      <c r="K2949" s="42">
        <v>0</v>
      </c>
      <c r="L2949" s="50" t="s">
        <v>4489</v>
      </c>
      <c r="M2949" s="50" t="s">
        <v>5536</v>
      </c>
      <c r="N2949" s="50" t="s">
        <v>5532</v>
      </c>
      <c r="O2949" s="137" t="s">
        <v>2393</v>
      </c>
      <c r="P2949" s="42" t="s">
        <v>64</v>
      </c>
      <c r="Q2949" s="42" t="s">
        <v>65</v>
      </c>
      <c r="R2949" s="42">
        <v>2</v>
      </c>
      <c r="S2949" s="137" t="s">
        <v>2254</v>
      </c>
      <c r="T2949" s="62">
        <v>16867538196.9</v>
      </c>
      <c r="U2949" s="62">
        <v>14487907740.719999</v>
      </c>
      <c r="Z2949" s="42" t="s">
        <v>68</v>
      </c>
      <c r="AJ2949" s="42"/>
      <c r="AW2949" s="42" t="s">
        <v>2412</v>
      </c>
      <c r="AX2949" s="42"/>
      <c r="AY2949" s="42"/>
      <c r="AZ2949" s="42"/>
      <c r="BA2949" s="42"/>
      <c r="BB2949" s="42"/>
      <c r="BN2949" s="128" t="s">
        <v>4578</v>
      </c>
      <c r="BO2949" s="58" t="str">
        <f t="shared" si="46"/>
        <v>境内资产</v>
      </c>
      <c r="BP2949" s="58" t="str">
        <f>IF(M2949="",VLOOKUP(D2949,Sheet4!$A$1:$B$92,2,0),VLOOKUP(Q2949,Sheet4!$A$1:$B$92,2,0))</f>
        <v>保险资产管理产品</v>
      </c>
    </row>
    <row r="2950" spans="1:68" s="58" customFormat="1" ht="12.75" customHeight="1">
      <c r="A2950" s="137" t="s">
        <v>1642</v>
      </c>
      <c r="B2950" s="50" t="s">
        <v>1643</v>
      </c>
      <c r="C2950" s="252" t="s">
        <v>5552</v>
      </c>
      <c r="D2950" s="257" t="s">
        <v>678</v>
      </c>
      <c r="E2950" s="42" t="s">
        <v>1644</v>
      </c>
      <c r="F2950" s="42" t="s">
        <v>1643</v>
      </c>
      <c r="G2950" s="42"/>
      <c r="H2950" s="307">
        <v>11192.714902082811</v>
      </c>
      <c r="I2950" s="315">
        <v>5467.1032527339576</v>
      </c>
      <c r="J2950" s="105">
        <v>0</v>
      </c>
      <c r="K2950" s="42">
        <v>0</v>
      </c>
      <c r="L2950" s="50" t="s">
        <v>4489</v>
      </c>
      <c r="M2950" s="50" t="s">
        <v>5536</v>
      </c>
      <c r="N2950" s="50" t="s">
        <v>5532</v>
      </c>
      <c r="O2950" s="137" t="s">
        <v>2393</v>
      </c>
      <c r="P2950" s="42" t="s">
        <v>64</v>
      </c>
      <c r="Q2950" s="42" t="s">
        <v>65</v>
      </c>
      <c r="R2950" s="42">
        <v>2</v>
      </c>
      <c r="S2950" s="137" t="s">
        <v>2254</v>
      </c>
      <c r="T2950" s="62">
        <v>16867538196.9</v>
      </c>
      <c r="U2950" s="62">
        <v>14487907740.719999</v>
      </c>
      <c r="Z2950" s="42" t="s">
        <v>68</v>
      </c>
      <c r="AJ2950" s="42"/>
      <c r="AW2950" s="42" t="s">
        <v>2412</v>
      </c>
      <c r="AX2950" s="42"/>
      <c r="AY2950" s="42"/>
      <c r="AZ2950" s="42"/>
      <c r="BA2950" s="42"/>
      <c r="BB2950" s="42"/>
      <c r="BN2950" s="128" t="s">
        <v>4578</v>
      </c>
      <c r="BO2950" s="58" t="str">
        <f t="shared" si="46"/>
        <v>境内资产</v>
      </c>
      <c r="BP2950" s="58" t="str">
        <f>IF(M2950="",VLOOKUP(D2950,Sheet4!$A$1:$B$92,2,0),VLOOKUP(Q2950,Sheet4!$A$1:$B$92,2,0))</f>
        <v>保险资产管理产品</v>
      </c>
    </row>
    <row r="2951" spans="1:68" s="58" customFormat="1" ht="12.75" customHeight="1">
      <c r="A2951" s="137" t="s">
        <v>2180</v>
      </c>
      <c r="B2951" s="50" t="s">
        <v>2347</v>
      </c>
      <c r="C2951" s="252" t="s">
        <v>5552</v>
      </c>
      <c r="D2951" s="257" t="s">
        <v>678</v>
      </c>
      <c r="E2951" s="42" t="s">
        <v>2815</v>
      </c>
      <c r="F2951" s="42" t="s">
        <v>2347</v>
      </c>
      <c r="G2951" s="42"/>
      <c r="H2951" s="307">
        <v>2084.9949814388183</v>
      </c>
      <c r="I2951" s="315">
        <v>1916.3556814695021</v>
      </c>
      <c r="J2951" s="105">
        <v>0</v>
      </c>
      <c r="K2951" s="42">
        <v>0</v>
      </c>
      <c r="L2951" s="50" t="s">
        <v>4489</v>
      </c>
      <c r="M2951" s="50" t="s">
        <v>5536</v>
      </c>
      <c r="N2951" s="50" t="s">
        <v>5532</v>
      </c>
      <c r="O2951" s="137" t="s">
        <v>2393</v>
      </c>
      <c r="P2951" s="42" t="s">
        <v>64</v>
      </c>
      <c r="Q2951" s="42" t="s">
        <v>65</v>
      </c>
      <c r="R2951" s="42">
        <v>2</v>
      </c>
      <c r="S2951" s="137" t="s">
        <v>2254</v>
      </c>
      <c r="T2951" s="62">
        <v>16867538196.9</v>
      </c>
      <c r="U2951" s="62">
        <v>14487907740.719999</v>
      </c>
      <c r="Z2951" s="42" t="s">
        <v>68</v>
      </c>
      <c r="AJ2951" s="42"/>
      <c r="AW2951" s="42" t="s">
        <v>2412</v>
      </c>
      <c r="AX2951" s="42"/>
      <c r="AY2951" s="42"/>
      <c r="AZ2951" s="42"/>
      <c r="BA2951" s="42"/>
      <c r="BB2951" s="42"/>
      <c r="BN2951" s="128" t="s">
        <v>4578</v>
      </c>
      <c r="BO2951" s="58" t="str">
        <f t="shared" si="46"/>
        <v>境内资产</v>
      </c>
      <c r="BP2951" s="58" t="str">
        <f>IF(M2951="",VLOOKUP(D2951,Sheet4!$A$1:$B$92,2,0),VLOOKUP(Q2951,Sheet4!$A$1:$B$92,2,0))</f>
        <v>保险资产管理产品</v>
      </c>
    </row>
    <row r="2952" spans="1:68" s="58" customFormat="1" ht="12.75" customHeight="1">
      <c r="A2952" s="137" t="s">
        <v>1767</v>
      </c>
      <c r="B2952" s="50" t="s">
        <v>1768</v>
      </c>
      <c r="C2952" s="252" t="s">
        <v>5552</v>
      </c>
      <c r="D2952" s="257" t="s">
        <v>678</v>
      </c>
      <c r="E2952" s="42" t="s">
        <v>1769</v>
      </c>
      <c r="F2952" s="42" t="s">
        <v>1768</v>
      </c>
      <c r="G2952" s="42"/>
      <c r="H2952" s="307">
        <v>5698.7627077699326</v>
      </c>
      <c r="I2952" s="315">
        <v>3135.487268516858</v>
      </c>
      <c r="J2952" s="105">
        <v>0</v>
      </c>
      <c r="K2952" s="42">
        <v>0</v>
      </c>
      <c r="L2952" s="50" t="s">
        <v>4489</v>
      </c>
      <c r="M2952" s="50" t="s">
        <v>5536</v>
      </c>
      <c r="N2952" s="50" t="s">
        <v>5532</v>
      </c>
      <c r="O2952" s="137" t="s">
        <v>2393</v>
      </c>
      <c r="P2952" s="42" t="s">
        <v>64</v>
      </c>
      <c r="Q2952" s="42" t="s">
        <v>65</v>
      </c>
      <c r="R2952" s="42">
        <v>2</v>
      </c>
      <c r="S2952" s="137" t="s">
        <v>2254</v>
      </c>
      <c r="T2952" s="62">
        <v>16867538196.9</v>
      </c>
      <c r="U2952" s="62">
        <v>14487907740.719999</v>
      </c>
      <c r="Z2952" s="42" t="s">
        <v>68</v>
      </c>
      <c r="AJ2952" s="42"/>
      <c r="AW2952" s="42" t="s">
        <v>2412</v>
      </c>
      <c r="AX2952" s="42"/>
      <c r="AY2952" s="42"/>
      <c r="AZ2952" s="42"/>
      <c r="BA2952" s="42"/>
      <c r="BB2952" s="42"/>
      <c r="BN2952" s="128" t="s">
        <v>4578</v>
      </c>
      <c r="BO2952" s="58" t="str">
        <f t="shared" si="46"/>
        <v>境内资产</v>
      </c>
      <c r="BP2952" s="58" t="str">
        <f>IF(M2952="",VLOOKUP(D2952,Sheet4!$A$1:$B$92,2,0),VLOOKUP(Q2952,Sheet4!$A$1:$B$92,2,0))</f>
        <v>保险资产管理产品</v>
      </c>
    </row>
    <row r="2953" spans="1:68" s="58" customFormat="1" ht="12.75" customHeight="1">
      <c r="A2953" s="137" t="s">
        <v>1773</v>
      </c>
      <c r="B2953" s="50" t="s">
        <v>1774</v>
      </c>
      <c r="C2953" s="252" t="s">
        <v>5552</v>
      </c>
      <c r="D2953" s="257" t="s">
        <v>678</v>
      </c>
      <c r="E2953" s="42" t="s">
        <v>1775</v>
      </c>
      <c r="F2953" s="42" t="s">
        <v>1774</v>
      </c>
      <c r="G2953" s="42"/>
      <c r="H2953" s="307">
        <v>16541.862470214652</v>
      </c>
      <c r="I2953" s="315">
        <v>13130.629584968845</v>
      </c>
      <c r="J2953" s="105">
        <v>0</v>
      </c>
      <c r="K2953" s="42">
        <v>0</v>
      </c>
      <c r="L2953" s="50" t="s">
        <v>4489</v>
      </c>
      <c r="M2953" s="50" t="s">
        <v>5536</v>
      </c>
      <c r="N2953" s="50" t="s">
        <v>5532</v>
      </c>
      <c r="O2953" s="137" t="s">
        <v>2393</v>
      </c>
      <c r="P2953" s="42" t="s">
        <v>64</v>
      </c>
      <c r="Q2953" s="42" t="s">
        <v>65</v>
      </c>
      <c r="R2953" s="42">
        <v>2</v>
      </c>
      <c r="S2953" s="137" t="s">
        <v>2254</v>
      </c>
      <c r="T2953" s="62">
        <v>16867538196.9</v>
      </c>
      <c r="U2953" s="62">
        <v>14487907740.719999</v>
      </c>
      <c r="Z2953" s="42" t="s">
        <v>68</v>
      </c>
      <c r="AJ2953" s="42"/>
      <c r="AW2953" s="42" t="s">
        <v>2412</v>
      </c>
      <c r="AX2953" s="42"/>
      <c r="AY2953" s="42"/>
      <c r="AZ2953" s="42"/>
      <c r="BA2953" s="42"/>
      <c r="BB2953" s="42"/>
      <c r="BN2953" s="128" t="s">
        <v>4578</v>
      </c>
      <c r="BO2953" s="58" t="str">
        <f t="shared" si="46"/>
        <v>境内资产</v>
      </c>
      <c r="BP2953" s="58" t="str">
        <f>IF(M2953="",VLOOKUP(D2953,Sheet4!$A$1:$B$92,2,0),VLOOKUP(Q2953,Sheet4!$A$1:$B$92,2,0))</f>
        <v>保险资产管理产品</v>
      </c>
    </row>
    <row r="2954" spans="1:68" s="58" customFormat="1" ht="12.75" customHeight="1">
      <c r="A2954" s="137" t="s">
        <v>2043</v>
      </c>
      <c r="B2954" s="50" t="s">
        <v>2044</v>
      </c>
      <c r="C2954" s="252" t="s">
        <v>5552</v>
      </c>
      <c r="D2954" s="257" t="s">
        <v>678</v>
      </c>
      <c r="E2954" s="42" t="s">
        <v>4375</v>
      </c>
      <c r="F2954" s="42" t="s">
        <v>2044</v>
      </c>
      <c r="G2954" s="42"/>
      <c r="H2954" s="307">
        <v>32400.484253870378</v>
      </c>
      <c r="I2954" s="315">
        <v>16612.288541508657</v>
      </c>
      <c r="J2954" s="105">
        <v>0</v>
      </c>
      <c r="K2954" s="42">
        <v>0</v>
      </c>
      <c r="L2954" s="50" t="s">
        <v>4489</v>
      </c>
      <c r="M2954" s="50" t="s">
        <v>5536</v>
      </c>
      <c r="N2954" s="50" t="s">
        <v>5532</v>
      </c>
      <c r="O2954" s="137" t="s">
        <v>2393</v>
      </c>
      <c r="P2954" s="42" t="s">
        <v>64</v>
      </c>
      <c r="Q2954" s="42" t="s">
        <v>65</v>
      </c>
      <c r="R2954" s="42">
        <v>2</v>
      </c>
      <c r="S2954" s="137" t="s">
        <v>2254</v>
      </c>
      <c r="T2954" s="62">
        <v>16867538196.9</v>
      </c>
      <c r="U2954" s="62">
        <v>14487907740.719999</v>
      </c>
      <c r="Z2954" s="42" t="s">
        <v>68</v>
      </c>
      <c r="AJ2954" s="42"/>
      <c r="AW2954" s="42" t="s">
        <v>2412</v>
      </c>
      <c r="AX2954" s="42"/>
      <c r="AY2954" s="42"/>
      <c r="AZ2954" s="42"/>
      <c r="BA2954" s="42"/>
      <c r="BB2954" s="42"/>
      <c r="BN2954" s="128" t="s">
        <v>4578</v>
      </c>
      <c r="BO2954" s="58" t="str">
        <f t="shared" si="46"/>
        <v>境内资产</v>
      </c>
      <c r="BP2954" s="58" t="str">
        <f>IF(M2954="",VLOOKUP(D2954,Sheet4!$A$1:$B$92,2,0),VLOOKUP(Q2954,Sheet4!$A$1:$B$92,2,0))</f>
        <v>保险资产管理产品</v>
      </c>
    </row>
    <row r="2955" spans="1:68" s="58" customFormat="1" ht="12.75" customHeight="1">
      <c r="A2955" s="137" t="s">
        <v>1776</v>
      </c>
      <c r="B2955" s="50" t="s">
        <v>1777</v>
      </c>
      <c r="C2955" s="252" t="s">
        <v>5552</v>
      </c>
      <c r="D2955" s="257" t="s">
        <v>678</v>
      </c>
      <c r="E2955" s="42" t="s">
        <v>1778</v>
      </c>
      <c r="F2955" s="42" t="s">
        <v>1777</v>
      </c>
      <c r="G2955" s="42"/>
      <c r="H2955" s="307">
        <v>18110.279823267349</v>
      </c>
      <c r="I2955" s="315">
        <v>11551.352883054489</v>
      </c>
      <c r="J2955" s="105">
        <v>0</v>
      </c>
      <c r="K2955" s="42">
        <v>0</v>
      </c>
      <c r="L2955" s="50" t="s">
        <v>4489</v>
      </c>
      <c r="M2955" s="50" t="s">
        <v>5536</v>
      </c>
      <c r="N2955" s="50" t="s">
        <v>5532</v>
      </c>
      <c r="O2955" s="137" t="s">
        <v>2393</v>
      </c>
      <c r="P2955" s="42" t="s">
        <v>64</v>
      </c>
      <c r="Q2955" s="42" t="s">
        <v>65</v>
      </c>
      <c r="R2955" s="42">
        <v>2</v>
      </c>
      <c r="S2955" s="137" t="s">
        <v>2254</v>
      </c>
      <c r="T2955" s="62">
        <v>16867538196.9</v>
      </c>
      <c r="U2955" s="62">
        <v>14487907740.719999</v>
      </c>
      <c r="Z2955" s="42" t="s">
        <v>68</v>
      </c>
      <c r="AJ2955" s="42"/>
      <c r="AW2955" s="42" t="s">
        <v>2412</v>
      </c>
      <c r="AX2955" s="42"/>
      <c r="AY2955" s="42"/>
      <c r="AZ2955" s="42"/>
      <c r="BA2955" s="42"/>
      <c r="BB2955" s="42"/>
      <c r="BN2955" s="128" t="s">
        <v>4578</v>
      </c>
      <c r="BO2955" s="58" t="str">
        <f t="shared" si="46"/>
        <v>境内资产</v>
      </c>
      <c r="BP2955" s="58" t="str">
        <f>IF(M2955="",VLOOKUP(D2955,Sheet4!$A$1:$B$92,2,0),VLOOKUP(Q2955,Sheet4!$A$1:$B$92,2,0))</f>
        <v>保险资产管理产品</v>
      </c>
    </row>
    <row r="2956" spans="1:68" s="58" customFormat="1" ht="12.75" customHeight="1">
      <c r="A2956" s="137" t="s">
        <v>1832</v>
      </c>
      <c r="B2956" s="50" t="s">
        <v>1833</v>
      </c>
      <c r="C2956" s="252" t="s">
        <v>5552</v>
      </c>
      <c r="D2956" s="257" t="s">
        <v>678</v>
      </c>
      <c r="E2956" s="42" t="s">
        <v>1834</v>
      </c>
      <c r="F2956" s="42" t="s">
        <v>1833</v>
      </c>
      <c r="G2956" s="42"/>
      <c r="H2956" s="307">
        <v>11091.417538482634</v>
      </c>
      <c r="I2956" s="315">
        <v>5879.7684904962307</v>
      </c>
      <c r="J2956" s="105">
        <v>0</v>
      </c>
      <c r="K2956" s="42">
        <v>0</v>
      </c>
      <c r="L2956" s="50" t="s">
        <v>4489</v>
      </c>
      <c r="M2956" s="50" t="s">
        <v>5536</v>
      </c>
      <c r="N2956" s="50" t="s">
        <v>5532</v>
      </c>
      <c r="O2956" s="137" t="s">
        <v>2393</v>
      </c>
      <c r="P2956" s="42" t="s">
        <v>64</v>
      </c>
      <c r="Q2956" s="42" t="s">
        <v>65</v>
      </c>
      <c r="R2956" s="42">
        <v>2</v>
      </c>
      <c r="S2956" s="137" t="s">
        <v>2254</v>
      </c>
      <c r="T2956" s="62">
        <v>16867538196.9</v>
      </c>
      <c r="U2956" s="62">
        <v>14487907740.719999</v>
      </c>
      <c r="Z2956" s="42" t="s">
        <v>68</v>
      </c>
      <c r="AJ2956" s="42"/>
      <c r="AW2956" s="42" t="s">
        <v>2412</v>
      </c>
      <c r="AX2956" s="42"/>
      <c r="AY2956" s="42"/>
      <c r="AZ2956" s="42"/>
      <c r="BA2956" s="42"/>
      <c r="BB2956" s="42"/>
      <c r="BN2956" s="128" t="s">
        <v>4578</v>
      </c>
      <c r="BO2956" s="58" t="str">
        <f t="shared" si="46"/>
        <v>境内资产</v>
      </c>
      <c r="BP2956" s="58" t="str">
        <f>IF(M2956="",VLOOKUP(D2956,Sheet4!$A$1:$B$92,2,0),VLOOKUP(Q2956,Sheet4!$A$1:$B$92,2,0))</f>
        <v>保险资产管理产品</v>
      </c>
    </row>
    <row r="2957" spans="1:68" s="58" customFormat="1" ht="12.75" customHeight="1">
      <c r="A2957" s="137" t="s">
        <v>1779</v>
      </c>
      <c r="B2957" s="50" t="s">
        <v>1780</v>
      </c>
      <c r="C2957" s="252" t="s">
        <v>5552</v>
      </c>
      <c r="D2957" s="257" t="s">
        <v>678</v>
      </c>
      <c r="E2957" s="42" t="s">
        <v>1781</v>
      </c>
      <c r="F2957" s="42" t="s">
        <v>1780</v>
      </c>
      <c r="G2957" s="42"/>
      <c r="H2957" s="307">
        <v>7256.6999906895917</v>
      </c>
      <c r="I2957" s="315">
        <v>5079.6899934827143</v>
      </c>
      <c r="J2957" s="105">
        <v>0</v>
      </c>
      <c r="K2957" s="42">
        <v>0</v>
      </c>
      <c r="L2957" s="50" t="s">
        <v>4489</v>
      </c>
      <c r="M2957" s="50" t="s">
        <v>5536</v>
      </c>
      <c r="N2957" s="50" t="s">
        <v>5532</v>
      </c>
      <c r="O2957" s="137" t="s">
        <v>2393</v>
      </c>
      <c r="P2957" s="42" t="s">
        <v>64</v>
      </c>
      <c r="Q2957" s="42" t="s">
        <v>65</v>
      </c>
      <c r="R2957" s="42">
        <v>2</v>
      </c>
      <c r="S2957" s="137" t="s">
        <v>2254</v>
      </c>
      <c r="T2957" s="62">
        <v>16867538196.9</v>
      </c>
      <c r="U2957" s="62">
        <v>14487907740.719999</v>
      </c>
      <c r="Z2957" s="42" t="s">
        <v>68</v>
      </c>
      <c r="AJ2957" s="42"/>
      <c r="AW2957" s="42" t="s">
        <v>2412</v>
      </c>
      <c r="AX2957" s="42"/>
      <c r="AY2957" s="42"/>
      <c r="AZ2957" s="42"/>
      <c r="BA2957" s="42"/>
      <c r="BB2957" s="42"/>
      <c r="BN2957" s="128" t="s">
        <v>4578</v>
      </c>
      <c r="BO2957" s="58" t="str">
        <f t="shared" si="46"/>
        <v>境内资产</v>
      </c>
      <c r="BP2957" s="58" t="str">
        <f>IF(M2957="",VLOOKUP(D2957,Sheet4!$A$1:$B$92,2,0),VLOOKUP(Q2957,Sheet4!$A$1:$B$92,2,0))</f>
        <v>保险资产管理产品</v>
      </c>
    </row>
    <row r="2958" spans="1:68" s="58" customFormat="1" ht="12.75" customHeight="1">
      <c r="A2958" s="137" t="s">
        <v>2295</v>
      </c>
      <c r="B2958" s="50" t="s">
        <v>2348</v>
      </c>
      <c r="C2958" s="252" t="s">
        <v>5552</v>
      </c>
      <c r="D2958" s="257" t="s">
        <v>672</v>
      </c>
      <c r="E2958" s="42" t="s">
        <v>2349</v>
      </c>
      <c r="F2958" s="42" t="s">
        <v>2348</v>
      </c>
      <c r="G2958" s="42"/>
      <c r="H2958" s="307">
        <v>125048765.54586215</v>
      </c>
      <c r="I2958" s="315">
        <v>125060485.18870951</v>
      </c>
      <c r="J2958" s="105">
        <v>0</v>
      </c>
      <c r="K2958" s="42">
        <v>0</v>
      </c>
      <c r="L2958" s="50" t="s">
        <v>4489</v>
      </c>
      <c r="M2958" s="50" t="s">
        <v>5536</v>
      </c>
      <c r="N2958" s="50" t="s">
        <v>5532</v>
      </c>
      <c r="O2958" s="137" t="s">
        <v>2393</v>
      </c>
      <c r="P2958" s="42" t="s">
        <v>64</v>
      </c>
      <c r="Q2958" s="42" t="s">
        <v>65</v>
      </c>
      <c r="R2958" s="42">
        <v>2</v>
      </c>
      <c r="S2958" s="137" t="s">
        <v>2254</v>
      </c>
      <c r="T2958" s="62">
        <v>16867538196.9</v>
      </c>
      <c r="U2958" s="62">
        <v>14487907740.719999</v>
      </c>
      <c r="Z2958" s="42" t="s">
        <v>68</v>
      </c>
      <c r="AJ2958" s="42"/>
      <c r="AW2958" s="42" t="s">
        <v>2412</v>
      </c>
      <c r="AX2958" s="42"/>
      <c r="AY2958" s="42"/>
      <c r="AZ2958" s="42"/>
      <c r="BA2958" s="42"/>
      <c r="BB2958" s="42"/>
      <c r="BN2958" s="128" t="s">
        <v>4578</v>
      </c>
      <c r="BO2958" s="58" t="str">
        <f t="shared" si="46"/>
        <v>境内资产</v>
      </c>
      <c r="BP2958" s="58" t="str">
        <f>IF(M2958="",VLOOKUP(D2958,Sheet4!$A$1:$B$92,2,0),VLOOKUP(Q2958,Sheet4!$A$1:$B$92,2,0))</f>
        <v>保险资产管理产品</v>
      </c>
    </row>
    <row r="2959" spans="1:68" s="58" customFormat="1" ht="12.75" customHeight="1">
      <c r="A2959" s="137" t="s">
        <v>2354</v>
      </c>
      <c r="B2959" s="50" t="s">
        <v>2350</v>
      </c>
      <c r="C2959" s="255" t="s">
        <v>71</v>
      </c>
      <c r="D2959" s="255" t="s">
        <v>72</v>
      </c>
      <c r="E2959" s="42" t="s">
        <v>4463</v>
      </c>
      <c r="F2959" s="42" t="s">
        <v>2350</v>
      </c>
      <c r="G2959" s="42"/>
      <c r="H2959" s="307">
        <v>30243236.674628656</v>
      </c>
      <c r="I2959" s="315">
        <v>30212545.04066762</v>
      </c>
      <c r="J2959" s="105">
        <v>436840.49386783602</v>
      </c>
      <c r="K2959" s="42">
        <v>0</v>
      </c>
      <c r="L2959" s="50" t="s">
        <v>4489</v>
      </c>
      <c r="M2959" s="50" t="s">
        <v>5536</v>
      </c>
      <c r="N2959" s="50" t="s">
        <v>5532</v>
      </c>
      <c r="O2959" s="137" t="s">
        <v>2393</v>
      </c>
      <c r="P2959" s="42" t="s">
        <v>64</v>
      </c>
      <c r="Q2959" s="42" t="s">
        <v>65</v>
      </c>
      <c r="R2959" s="42">
        <v>2</v>
      </c>
      <c r="S2959" s="137" t="s">
        <v>2254</v>
      </c>
      <c r="T2959" s="62">
        <v>16867538196.9</v>
      </c>
      <c r="U2959" s="62">
        <v>14487907740.719999</v>
      </c>
      <c r="Z2959" s="42" t="s">
        <v>68</v>
      </c>
      <c r="AJ2959" s="42"/>
      <c r="AW2959" s="42" t="s">
        <v>2412</v>
      </c>
      <c r="AX2959" s="42"/>
      <c r="AY2959" s="108">
        <v>3</v>
      </c>
      <c r="AZ2959" s="103" t="s">
        <v>74</v>
      </c>
      <c r="BA2959" s="67">
        <v>0.6482</v>
      </c>
      <c r="BB2959" s="50" t="s">
        <v>68</v>
      </c>
      <c r="BN2959" s="128" t="s">
        <v>4578</v>
      </c>
      <c r="BO2959" s="58" t="str">
        <f t="shared" si="46"/>
        <v>境内资产</v>
      </c>
      <c r="BP2959" s="58" t="str">
        <f>IF(M2959="",VLOOKUP(D2959,Sheet4!$A$1:$B$92,2,0),VLOOKUP(Q2959,Sheet4!$A$1:$B$92,2,0))</f>
        <v>保险资产管理产品</v>
      </c>
    </row>
    <row r="2960" spans="1:68" s="58" customFormat="1" ht="12.75" customHeight="1">
      <c r="A2960" s="137" t="s">
        <v>2255</v>
      </c>
      <c r="B2960" s="138" t="s">
        <v>2256</v>
      </c>
      <c r="C2960" s="250" t="s">
        <v>222</v>
      </c>
      <c r="D2960" s="256" t="s">
        <v>221</v>
      </c>
      <c r="E2960" s="42" t="s">
        <v>2307</v>
      </c>
      <c r="F2960" s="42" t="s">
        <v>2308</v>
      </c>
      <c r="G2960" s="42"/>
      <c r="H2960" s="307">
        <v>15985.655063955164</v>
      </c>
      <c r="I2960" s="315">
        <v>15985.655063955164</v>
      </c>
      <c r="J2960" s="105">
        <v>7.3121154767969507</v>
      </c>
      <c r="K2960" s="42">
        <v>0</v>
      </c>
      <c r="L2960" s="50" t="s">
        <v>4487</v>
      </c>
      <c r="M2960" s="50" t="s">
        <v>5536</v>
      </c>
      <c r="N2960" s="50" t="s">
        <v>2392</v>
      </c>
      <c r="O2960" s="137" t="s">
        <v>2393</v>
      </c>
      <c r="P2960" s="42" t="s">
        <v>64</v>
      </c>
      <c r="Q2960" s="42" t="s">
        <v>65</v>
      </c>
      <c r="R2960" s="42">
        <v>1</v>
      </c>
      <c r="S2960" s="137" t="s">
        <v>2254</v>
      </c>
      <c r="T2960" s="62">
        <v>1235517.3500000001</v>
      </c>
      <c r="U2960" s="62">
        <v>1148744.46</v>
      </c>
      <c r="Z2960" s="42" t="s">
        <v>280</v>
      </c>
      <c r="AJ2960" s="42"/>
      <c r="AW2960" s="50" t="s">
        <v>2412</v>
      </c>
      <c r="AX2960" s="108">
        <v>0</v>
      </c>
      <c r="AY2960" s="42"/>
      <c r="AZ2960" s="42"/>
      <c r="BA2960" s="42"/>
      <c r="BB2960" s="42"/>
      <c r="BN2960" s="128" t="s">
        <v>4578</v>
      </c>
      <c r="BO2960" s="58" t="str">
        <f t="shared" si="46"/>
        <v>境内资产</v>
      </c>
      <c r="BP2960" s="58" t="str">
        <f>IF(M2960="",VLOOKUP(D2960,Sheet4!$A$1:$B$92,2,0),VLOOKUP(Q2960,Sheet4!$A$1:$B$92,2,0))</f>
        <v>保险资产管理产品</v>
      </c>
    </row>
    <row r="2961" spans="1:68" s="58" customFormat="1" ht="12.75" customHeight="1">
      <c r="A2961" s="137" t="s">
        <v>2301</v>
      </c>
      <c r="B2961" s="50" t="s">
        <v>2262</v>
      </c>
      <c r="C2961" s="252" t="s">
        <v>821</v>
      </c>
      <c r="D2961" s="274" t="s">
        <v>5615</v>
      </c>
      <c r="E2961" s="42" t="s">
        <v>2375</v>
      </c>
      <c r="F2961" s="42" t="s">
        <v>2301</v>
      </c>
      <c r="G2961" s="42"/>
      <c r="H2961" s="307">
        <v>675044.21971198393</v>
      </c>
      <c r="I2961" s="315">
        <v>675043.54174865398</v>
      </c>
      <c r="J2961" s="105">
        <v>2925.1915396926975</v>
      </c>
      <c r="K2961" s="42">
        <v>0</v>
      </c>
      <c r="L2961" s="50" t="s">
        <v>4487</v>
      </c>
      <c r="M2961" s="50" t="s">
        <v>5536</v>
      </c>
      <c r="N2961" s="50" t="s">
        <v>2392</v>
      </c>
      <c r="O2961" s="137" t="s">
        <v>2393</v>
      </c>
      <c r="P2961" s="42" t="s">
        <v>64</v>
      </c>
      <c r="Q2961" s="42" t="s">
        <v>65</v>
      </c>
      <c r="R2961" s="42">
        <v>1</v>
      </c>
      <c r="S2961" s="137" t="s">
        <v>2254</v>
      </c>
      <c r="T2961" s="62">
        <v>1235517.3500000001</v>
      </c>
      <c r="U2961" s="62">
        <v>1148744.46</v>
      </c>
      <c r="Z2961" s="42" t="s">
        <v>68</v>
      </c>
      <c r="AJ2961" s="42"/>
      <c r="AW2961" s="50" t="s">
        <v>2412</v>
      </c>
      <c r="AX2961" s="146">
        <v>0.13489999999999999</v>
      </c>
      <c r="AY2961" s="42"/>
      <c r="AZ2961" s="42"/>
      <c r="BA2961" s="42"/>
      <c r="BB2961" s="42"/>
      <c r="BN2961" s="128" t="s">
        <v>4578</v>
      </c>
      <c r="BO2961" s="58" t="str">
        <f t="shared" si="46"/>
        <v>境内资产</v>
      </c>
      <c r="BP2961" s="58" t="str">
        <f>IF(M2961="",VLOOKUP(D2961,Sheet4!$A$1:$B$92,2,0),VLOOKUP(Q2961,Sheet4!$A$1:$B$92,2,0))</f>
        <v>保险资产管理产品</v>
      </c>
    </row>
    <row r="2962" spans="1:68" s="58" customFormat="1" ht="12.75" customHeight="1">
      <c r="A2962" s="137" t="s">
        <v>224</v>
      </c>
      <c r="B2962" s="137" t="s">
        <v>224</v>
      </c>
      <c r="C2962" s="250" t="s">
        <v>222</v>
      </c>
      <c r="D2962" s="250" t="s">
        <v>224</v>
      </c>
      <c r="E2962" s="42">
        <v>0</v>
      </c>
      <c r="F2962" s="50" t="s">
        <v>5354</v>
      </c>
      <c r="G2962" s="42"/>
      <c r="H2962" s="307">
        <v>1747.400584152728</v>
      </c>
      <c r="I2962" s="315">
        <v>1747.400584152728</v>
      </c>
      <c r="J2962" s="105">
        <v>0</v>
      </c>
      <c r="K2962" s="42">
        <v>0</v>
      </c>
      <c r="L2962" s="50" t="s">
        <v>4487</v>
      </c>
      <c r="M2962" s="50" t="s">
        <v>5536</v>
      </c>
      <c r="N2962" s="50" t="s">
        <v>2392</v>
      </c>
      <c r="O2962" s="137" t="s">
        <v>2393</v>
      </c>
      <c r="P2962" s="42" t="s">
        <v>64</v>
      </c>
      <c r="Q2962" s="42" t="s">
        <v>65</v>
      </c>
      <c r="R2962" s="42">
        <v>1</v>
      </c>
      <c r="S2962" s="137" t="s">
        <v>2254</v>
      </c>
      <c r="T2962" s="62">
        <v>1235517.3500000001</v>
      </c>
      <c r="U2962" s="62">
        <v>1148744.46</v>
      </c>
      <c r="Z2962" s="42"/>
      <c r="AJ2962" s="42"/>
      <c r="AW2962" s="50" t="s">
        <v>2412</v>
      </c>
      <c r="AX2962" s="108"/>
      <c r="AY2962" s="42"/>
      <c r="AZ2962" s="42"/>
      <c r="BA2962" s="42"/>
      <c r="BB2962" s="42"/>
      <c r="BN2962" s="128" t="s">
        <v>4578</v>
      </c>
      <c r="BO2962" s="58" t="str">
        <f t="shared" si="46"/>
        <v>境内资产</v>
      </c>
      <c r="BP2962" s="58" t="str">
        <f>IF(M2962="",VLOOKUP(D2962,Sheet4!$A$1:$B$92,2,0),VLOOKUP(Q2962,Sheet4!$A$1:$B$92,2,0))</f>
        <v>保险资产管理产品</v>
      </c>
    </row>
    <row r="2963" spans="1:68" s="58" customFormat="1" ht="12.75" customHeight="1">
      <c r="A2963" s="138" t="s">
        <v>5387</v>
      </c>
      <c r="B2963" s="138" t="s">
        <v>5387</v>
      </c>
      <c r="C2963" s="250" t="s">
        <v>222</v>
      </c>
      <c r="D2963" s="256" t="s">
        <v>224</v>
      </c>
      <c r="E2963" s="42">
        <v>0</v>
      </c>
      <c r="F2963" s="59" t="s">
        <v>5354</v>
      </c>
      <c r="G2963" s="42"/>
      <c r="H2963" s="307">
        <v>61.51654256465428</v>
      </c>
      <c r="I2963" s="315">
        <v>61.51654256465428</v>
      </c>
      <c r="J2963" s="105">
        <v>0</v>
      </c>
      <c r="K2963" s="42">
        <v>0</v>
      </c>
      <c r="L2963" s="50" t="s">
        <v>4487</v>
      </c>
      <c r="M2963" s="50" t="s">
        <v>5536</v>
      </c>
      <c r="N2963" s="50" t="s">
        <v>2392</v>
      </c>
      <c r="O2963" s="137" t="s">
        <v>2393</v>
      </c>
      <c r="P2963" s="42" t="s">
        <v>64</v>
      </c>
      <c r="Q2963" s="42" t="s">
        <v>65</v>
      </c>
      <c r="R2963" s="42">
        <v>1</v>
      </c>
      <c r="S2963" s="137" t="s">
        <v>2254</v>
      </c>
      <c r="T2963" s="62">
        <v>1235517.3500000001</v>
      </c>
      <c r="U2963" s="62">
        <v>1148744.46</v>
      </c>
      <c r="Z2963" s="42"/>
      <c r="AJ2963" s="42"/>
      <c r="AW2963" s="50" t="s">
        <v>2412</v>
      </c>
      <c r="AX2963" s="108"/>
      <c r="AY2963" s="42"/>
      <c r="AZ2963" s="42"/>
      <c r="BA2963" s="42"/>
      <c r="BB2963" s="42"/>
      <c r="BN2963" s="128" t="s">
        <v>4578</v>
      </c>
      <c r="BO2963" s="58" t="str">
        <f t="shared" si="46"/>
        <v>境内资产</v>
      </c>
      <c r="BP2963" s="58" t="str">
        <f>IF(M2963="",VLOOKUP(D2963,Sheet4!$A$1:$B$92,2,0),VLOOKUP(Q2963,Sheet4!$A$1:$B$92,2,0))</f>
        <v>保险资产管理产品</v>
      </c>
    </row>
    <row r="2964" spans="1:68" s="58" customFormat="1" ht="12.75" customHeight="1">
      <c r="A2964" s="138" t="s">
        <v>2263</v>
      </c>
      <c r="B2964" s="50" t="s">
        <v>2310</v>
      </c>
      <c r="C2964" s="252" t="s">
        <v>5552</v>
      </c>
      <c r="D2964" s="257" t="s">
        <v>672</v>
      </c>
      <c r="E2964" s="42" t="s">
        <v>4437</v>
      </c>
      <c r="F2964" s="42" t="s">
        <v>2310</v>
      </c>
      <c r="G2964" s="42"/>
      <c r="H2964" s="307">
        <v>3341.3850543800077</v>
      </c>
      <c r="I2964" s="315">
        <v>2185.7694656575222</v>
      </c>
      <c r="J2964" s="105">
        <v>0</v>
      </c>
      <c r="K2964" s="42">
        <v>0</v>
      </c>
      <c r="L2964" s="50" t="s">
        <v>4487</v>
      </c>
      <c r="M2964" s="50" t="s">
        <v>5536</v>
      </c>
      <c r="N2964" s="50" t="s">
        <v>2392</v>
      </c>
      <c r="O2964" s="137" t="s">
        <v>2393</v>
      </c>
      <c r="P2964" s="42" t="s">
        <v>64</v>
      </c>
      <c r="Q2964" s="42" t="s">
        <v>65</v>
      </c>
      <c r="R2964" s="42">
        <v>1</v>
      </c>
      <c r="S2964" s="137" t="s">
        <v>2254</v>
      </c>
      <c r="T2964" s="62">
        <v>1235517.3500000001</v>
      </c>
      <c r="U2964" s="62">
        <v>1148744.46</v>
      </c>
      <c r="Z2964" s="42" t="s">
        <v>68</v>
      </c>
      <c r="AJ2964" s="42"/>
      <c r="AW2964" s="50" t="s">
        <v>2412</v>
      </c>
      <c r="AX2964" s="108"/>
      <c r="AY2964" s="42"/>
      <c r="AZ2964" s="42"/>
      <c r="BA2964" s="42"/>
      <c r="BB2964" s="42"/>
      <c r="BN2964" s="128" t="s">
        <v>4578</v>
      </c>
      <c r="BO2964" s="58" t="str">
        <f t="shared" si="46"/>
        <v>境内资产</v>
      </c>
      <c r="BP2964" s="58" t="str">
        <f>IF(M2964="",VLOOKUP(D2964,Sheet4!$A$1:$B$92,2,0),VLOOKUP(Q2964,Sheet4!$A$1:$B$92,2,0))</f>
        <v>保险资产管理产品</v>
      </c>
    </row>
    <row r="2965" spans="1:68" s="58" customFormat="1" ht="12.75" customHeight="1">
      <c r="A2965" s="138" t="s">
        <v>2264</v>
      </c>
      <c r="B2965" s="50" t="s">
        <v>2311</v>
      </c>
      <c r="C2965" s="252" t="s">
        <v>5552</v>
      </c>
      <c r="D2965" s="257" t="s">
        <v>672</v>
      </c>
      <c r="E2965" s="42" t="s">
        <v>4438</v>
      </c>
      <c r="F2965" s="42" t="s">
        <v>2311</v>
      </c>
      <c r="G2965" s="42"/>
      <c r="H2965" s="307">
        <v>4260.8754659343685</v>
      </c>
      <c r="I2965" s="315">
        <v>3654.6930544083548</v>
      </c>
      <c r="J2965" s="105">
        <v>0</v>
      </c>
      <c r="K2965" s="42">
        <v>0</v>
      </c>
      <c r="L2965" s="50" t="s">
        <v>4487</v>
      </c>
      <c r="M2965" s="50" t="s">
        <v>5536</v>
      </c>
      <c r="N2965" s="50" t="s">
        <v>2392</v>
      </c>
      <c r="O2965" s="137" t="s">
        <v>2393</v>
      </c>
      <c r="P2965" s="42" t="s">
        <v>64</v>
      </c>
      <c r="Q2965" s="42" t="s">
        <v>65</v>
      </c>
      <c r="R2965" s="42">
        <v>1</v>
      </c>
      <c r="S2965" s="137" t="s">
        <v>2254</v>
      </c>
      <c r="T2965" s="62">
        <v>1235517.3500000001</v>
      </c>
      <c r="U2965" s="62">
        <v>1148744.46</v>
      </c>
      <c r="Z2965" s="42" t="s">
        <v>68</v>
      </c>
      <c r="AJ2965" s="42"/>
      <c r="AW2965" s="42" t="s">
        <v>2412</v>
      </c>
      <c r="AX2965" s="42"/>
      <c r="AY2965" s="42"/>
      <c r="AZ2965" s="42"/>
      <c r="BA2965" s="42"/>
      <c r="BB2965" s="42"/>
      <c r="BN2965" s="128" t="s">
        <v>4578</v>
      </c>
      <c r="BO2965" s="58" t="str">
        <f t="shared" si="46"/>
        <v>境内资产</v>
      </c>
      <c r="BP2965" s="58" t="str">
        <f>IF(M2965="",VLOOKUP(D2965,Sheet4!$A$1:$B$92,2,0),VLOOKUP(Q2965,Sheet4!$A$1:$B$92,2,0))</f>
        <v>保险资产管理产品</v>
      </c>
    </row>
    <row r="2966" spans="1:68" s="58" customFormat="1" ht="12.75" customHeight="1">
      <c r="A2966" s="138" t="s">
        <v>2265</v>
      </c>
      <c r="B2966" s="50" t="s">
        <v>2312</v>
      </c>
      <c r="C2966" s="252" t="s">
        <v>5552</v>
      </c>
      <c r="D2966" s="257" t="s">
        <v>672</v>
      </c>
      <c r="E2966" s="42" t="s">
        <v>4439</v>
      </c>
      <c r="F2966" s="42" t="s">
        <v>2312</v>
      </c>
      <c r="G2966" s="42"/>
      <c r="H2966" s="307">
        <v>9057.6484690158723</v>
      </c>
      <c r="I2966" s="315">
        <v>6072.7269916304003</v>
      </c>
      <c r="J2966" s="105">
        <v>0</v>
      </c>
      <c r="K2966" s="42">
        <v>0</v>
      </c>
      <c r="L2966" s="50" t="s">
        <v>4487</v>
      </c>
      <c r="M2966" s="50" t="s">
        <v>5536</v>
      </c>
      <c r="N2966" s="50" t="s">
        <v>2392</v>
      </c>
      <c r="O2966" s="137" t="s">
        <v>2393</v>
      </c>
      <c r="P2966" s="42" t="s">
        <v>64</v>
      </c>
      <c r="Q2966" s="42" t="s">
        <v>65</v>
      </c>
      <c r="R2966" s="42">
        <v>1</v>
      </c>
      <c r="S2966" s="137" t="s">
        <v>2254</v>
      </c>
      <c r="T2966" s="62">
        <v>1235517.3500000001</v>
      </c>
      <c r="U2966" s="62">
        <v>1148744.46</v>
      </c>
      <c r="Z2966" s="42" t="s">
        <v>68</v>
      </c>
      <c r="AJ2966" s="42"/>
      <c r="AW2966" s="42" t="s">
        <v>2412</v>
      </c>
      <c r="AX2966" s="42"/>
      <c r="AY2966" s="42"/>
      <c r="AZ2966" s="42"/>
      <c r="BA2966" s="42"/>
      <c r="BB2966" s="42"/>
      <c r="BN2966" s="128" t="s">
        <v>4578</v>
      </c>
      <c r="BO2966" s="58" t="str">
        <f t="shared" si="46"/>
        <v>境内资产</v>
      </c>
      <c r="BP2966" s="58" t="str">
        <f>IF(M2966="",VLOOKUP(D2966,Sheet4!$A$1:$B$92,2,0),VLOOKUP(Q2966,Sheet4!$A$1:$B$92,2,0))</f>
        <v>保险资产管理产品</v>
      </c>
    </row>
    <row r="2967" spans="1:68" s="58" customFormat="1" ht="12.75" customHeight="1">
      <c r="A2967" s="138" t="s">
        <v>2117</v>
      </c>
      <c r="B2967" s="50" t="s">
        <v>2199</v>
      </c>
      <c r="C2967" s="252" t="s">
        <v>5552</v>
      </c>
      <c r="D2967" s="257" t="s">
        <v>672</v>
      </c>
      <c r="E2967" s="42" t="s">
        <v>3807</v>
      </c>
      <c r="F2967" s="42" t="s">
        <v>2199</v>
      </c>
      <c r="G2967" s="42"/>
      <c r="H2967" s="307">
        <v>4455.0833709018325</v>
      </c>
      <c r="I2967" s="315">
        <v>3707.082980878065</v>
      </c>
      <c r="J2967" s="105">
        <v>0</v>
      </c>
      <c r="K2967" s="42">
        <v>0</v>
      </c>
      <c r="L2967" s="50" t="s">
        <v>4487</v>
      </c>
      <c r="M2967" s="50" t="s">
        <v>5536</v>
      </c>
      <c r="N2967" s="50" t="s">
        <v>2392</v>
      </c>
      <c r="O2967" s="137" t="s">
        <v>2393</v>
      </c>
      <c r="P2967" s="42" t="s">
        <v>64</v>
      </c>
      <c r="Q2967" s="42" t="s">
        <v>65</v>
      </c>
      <c r="R2967" s="42">
        <v>1</v>
      </c>
      <c r="S2967" s="137" t="s">
        <v>2254</v>
      </c>
      <c r="T2967" s="62">
        <v>1235517.3500000001</v>
      </c>
      <c r="U2967" s="62">
        <v>1148744.46</v>
      </c>
      <c r="Z2967" s="42" t="s">
        <v>280</v>
      </c>
      <c r="AJ2967" s="42"/>
      <c r="AW2967" s="42" t="s">
        <v>2412</v>
      </c>
      <c r="AX2967" s="42"/>
      <c r="AY2967" s="42"/>
      <c r="AZ2967" s="42"/>
      <c r="BA2967" s="42"/>
      <c r="BB2967" s="42"/>
      <c r="BN2967" s="128" t="s">
        <v>4578</v>
      </c>
      <c r="BO2967" s="58" t="str">
        <f t="shared" si="46"/>
        <v>境内资产</v>
      </c>
      <c r="BP2967" s="58" t="str">
        <f>IF(M2967="",VLOOKUP(D2967,Sheet4!$A$1:$B$92,2,0),VLOOKUP(Q2967,Sheet4!$A$1:$B$92,2,0))</f>
        <v>保险资产管理产品</v>
      </c>
    </row>
    <row r="2968" spans="1:68" s="58" customFormat="1" ht="12.75" customHeight="1">
      <c r="A2968" s="137" t="s">
        <v>2266</v>
      </c>
      <c r="B2968" s="50" t="s">
        <v>2313</v>
      </c>
      <c r="C2968" s="252" t="s">
        <v>5552</v>
      </c>
      <c r="D2968" s="257" t="s">
        <v>672</v>
      </c>
      <c r="E2968" s="42" t="s">
        <v>2914</v>
      </c>
      <c r="F2968" s="42" t="s">
        <v>2313</v>
      </c>
      <c r="G2968" s="42"/>
      <c r="H2968" s="307">
        <v>6085.1327718558832</v>
      </c>
      <c r="I2968" s="315">
        <v>4011.8559772145113</v>
      </c>
      <c r="J2968" s="105">
        <v>0</v>
      </c>
      <c r="K2968" s="42">
        <v>0</v>
      </c>
      <c r="L2968" s="50" t="s">
        <v>4487</v>
      </c>
      <c r="M2968" s="50" t="s">
        <v>5536</v>
      </c>
      <c r="N2968" s="50" t="s">
        <v>2392</v>
      </c>
      <c r="O2968" s="137" t="s">
        <v>2393</v>
      </c>
      <c r="P2968" s="42" t="s">
        <v>64</v>
      </c>
      <c r="Q2968" s="42" t="s">
        <v>65</v>
      </c>
      <c r="R2968" s="42">
        <v>1</v>
      </c>
      <c r="S2968" s="137" t="s">
        <v>2254</v>
      </c>
      <c r="T2968" s="62">
        <v>1235517.3500000001</v>
      </c>
      <c r="U2968" s="62">
        <v>1148744.46</v>
      </c>
      <c r="Z2968" s="42" t="s">
        <v>68</v>
      </c>
      <c r="AJ2968" s="42"/>
      <c r="AW2968" s="42" t="s">
        <v>2412</v>
      </c>
      <c r="AX2968" s="42"/>
      <c r="AY2968" s="42"/>
      <c r="AZ2968" s="42"/>
      <c r="BA2968" s="42"/>
      <c r="BB2968" s="42"/>
      <c r="BN2968" s="128" t="s">
        <v>4578</v>
      </c>
      <c r="BO2968" s="58" t="str">
        <f t="shared" si="46"/>
        <v>境内资产</v>
      </c>
      <c r="BP2968" s="58" t="str">
        <f>IF(M2968="",VLOOKUP(D2968,Sheet4!$A$1:$B$92,2,0),VLOOKUP(Q2968,Sheet4!$A$1:$B$92,2,0))</f>
        <v>保险资产管理产品</v>
      </c>
    </row>
    <row r="2969" spans="1:68" s="58" customFormat="1" ht="12.75" customHeight="1">
      <c r="A2969" s="137" t="s">
        <v>2267</v>
      </c>
      <c r="B2969" s="50" t="s">
        <v>2314</v>
      </c>
      <c r="C2969" s="252" t="s">
        <v>5552</v>
      </c>
      <c r="D2969" s="257" t="s">
        <v>672</v>
      </c>
      <c r="E2969" s="42" t="s">
        <v>3013</v>
      </c>
      <c r="F2969" s="42" t="s">
        <v>2314</v>
      </c>
      <c r="G2969" s="42"/>
      <c r="H2969" s="307">
        <v>12224.317939894681</v>
      </c>
      <c r="I2969" s="315">
        <v>7660.0504174085763</v>
      </c>
      <c r="J2969" s="105">
        <v>0</v>
      </c>
      <c r="K2969" s="42">
        <v>0</v>
      </c>
      <c r="L2969" s="50" t="s">
        <v>4487</v>
      </c>
      <c r="M2969" s="50" t="s">
        <v>5536</v>
      </c>
      <c r="N2969" s="50" t="s">
        <v>2392</v>
      </c>
      <c r="O2969" s="137" t="s">
        <v>2393</v>
      </c>
      <c r="P2969" s="42" t="s">
        <v>64</v>
      </c>
      <c r="Q2969" s="42" t="s">
        <v>65</v>
      </c>
      <c r="R2969" s="42">
        <v>1</v>
      </c>
      <c r="S2969" s="137" t="s">
        <v>2254</v>
      </c>
      <c r="T2969" s="62">
        <v>1235517.3500000001</v>
      </c>
      <c r="U2969" s="62">
        <v>1148744.46</v>
      </c>
      <c r="Z2969" s="42" t="s">
        <v>68</v>
      </c>
      <c r="AJ2969" s="42"/>
      <c r="AW2969" s="42" t="s">
        <v>2412</v>
      </c>
      <c r="AX2969" s="42"/>
      <c r="AY2969" s="42"/>
      <c r="AZ2969" s="42"/>
      <c r="BA2969" s="42"/>
      <c r="BB2969" s="42"/>
      <c r="BN2969" s="128" t="s">
        <v>4578</v>
      </c>
      <c r="BO2969" s="58" t="str">
        <f t="shared" si="46"/>
        <v>境内资产</v>
      </c>
      <c r="BP2969" s="58" t="str">
        <f>IF(M2969="",VLOOKUP(D2969,Sheet4!$A$1:$B$92,2,0),VLOOKUP(Q2969,Sheet4!$A$1:$B$92,2,0))</f>
        <v>保险资产管理产品</v>
      </c>
    </row>
    <row r="2970" spans="1:68" s="58" customFormat="1" ht="12.75" customHeight="1">
      <c r="A2970" s="137" t="s">
        <v>2108</v>
      </c>
      <c r="B2970" s="50" t="s">
        <v>2315</v>
      </c>
      <c r="C2970" s="252" t="s">
        <v>5552</v>
      </c>
      <c r="D2970" s="257" t="s">
        <v>672</v>
      </c>
      <c r="E2970" s="42" t="s">
        <v>4359</v>
      </c>
      <c r="F2970" s="42" t="s">
        <v>2315</v>
      </c>
      <c r="G2970" s="42"/>
      <c r="H2970" s="307">
        <v>4669.5492434362241</v>
      </c>
      <c r="I2970" s="315">
        <v>4352.3052247626811</v>
      </c>
      <c r="J2970" s="105">
        <v>0</v>
      </c>
      <c r="K2970" s="42">
        <v>0</v>
      </c>
      <c r="L2970" s="50" t="s">
        <v>4487</v>
      </c>
      <c r="M2970" s="50" t="s">
        <v>5536</v>
      </c>
      <c r="N2970" s="50" t="s">
        <v>2392</v>
      </c>
      <c r="O2970" s="137" t="s">
        <v>2393</v>
      </c>
      <c r="P2970" s="42" t="s">
        <v>64</v>
      </c>
      <c r="Q2970" s="42" t="s">
        <v>65</v>
      </c>
      <c r="R2970" s="42">
        <v>1</v>
      </c>
      <c r="S2970" s="137" t="s">
        <v>2254</v>
      </c>
      <c r="T2970" s="62">
        <v>1235517.3500000001</v>
      </c>
      <c r="U2970" s="62">
        <v>1148744.46</v>
      </c>
      <c r="Z2970" s="42" t="s">
        <v>68</v>
      </c>
      <c r="AJ2970" s="42"/>
      <c r="AW2970" s="42" t="s">
        <v>2412</v>
      </c>
      <c r="AX2970" s="42"/>
      <c r="AY2970" s="42"/>
      <c r="AZ2970" s="42"/>
      <c r="BA2970" s="42"/>
      <c r="BB2970" s="42"/>
      <c r="BN2970" s="128" t="s">
        <v>4578</v>
      </c>
      <c r="BO2970" s="58" t="str">
        <f t="shared" si="46"/>
        <v>境内资产</v>
      </c>
      <c r="BP2970" s="58" t="str">
        <f>IF(M2970="",VLOOKUP(D2970,Sheet4!$A$1:$B$92,2,0),VLOOKUP(Q2970,Sheet4!$A$1:$B$92,2,0))</f>
        <v>保险资产管理产品</v>
      </c>
    </row>
    <row r="2971" spans="1:68" s="58" customFormat="1" ht="12.75" customHeight="1">
      <c r="A2971" s="137" t="s">
        <v>1967</v>
      </c>
      <c r="B2971" s="50" t="s">
        <v>1968</v>
      </c>
      <c r="C2971" s="252" t="s">
        <v>5552</v>
      </c>
      <c r="D2971" s="257" t="s">
        <v>672</v>
      </c>
      <c r="E2971" s="42" t="s">
        <v>3077</v>
      </c>
      <c r="F2971" s="42" t="s">
        <v>1968</v>
      </c>
      <c r="G2971" s="42"/>
      <c r="H2971" s="307">
        <v>9120.5432329439172</v>
      </c>
      <c r="I2971" s="315">
        <v>9311.319140120615</v>
      </c>
      <c r="J2971" s="105">
        <v>0</v>
      </c>
      <c r="K2971" s="42">
        <v>0</v>
      </c>
      <c r="L2971" s="50" t="s">
        <v>4487</v>
      </c>
      <c r="M2971" s="50" t="s">
        <v>5536</v>
      </c>
      <c r="N2971" s="50" t="s">
        <v>2392</v>
      </c>
      <c r="O2971" s="137" t="s">
        <v>2393</v>
      </c>
      <c r="P2971" s="42" t="s">
        <v>64</v>
      </c>
      <c r="Q2971" s="42" t="s">
        <v>65</v>
      </c>
      <c r="R2971" s="42">
        <v>1</v>
      </c>
      <c r="S2971" s="137" t="s">
        <v>2254</v>
      </c>
      <c r="T2971" s="62">
        <v>1235517.3500000001</v>
      </c>
      <c r="U2971" s="62">
        <v>1148744.46</v>
      </c>
      <c r="Z2971" s="42" t="s">
        <v>280</v>
      </c>
      <c r="AJ2971" s="42"/>
      <c r="AW2971" s="42" t="s">
        <v>2412</v>
      </c>
      <c r="AX2971" s="42"/>
      <c r="AY2971" s="42"/>
      <c r="AZ2971" s="42"/>
      <c r="BA2971" s="42"/>
      <c r="BB2971" s="42"/>
      <c r="BN2971" s="128" t="s">
        <v>4578</v>
      </c>
      <c r="BO2971" s="58" t="str">
        <f t="shared" si="46"/>
        <v>境内资产</v>
      </c>
      <c r="BP2971" s="58" t="str">
        <f>IF(M2971="",VLOOKUP(D2971,Sheet4!$A$1:$B$92,2,0),VLOOKUP(Q2971,Sheet4!$A$1:$B$92,2,0))</f>
        <v>保险资产管理产品</v>
      </c>
    </row>
    <row r="2972" spans="1:68" s="58" customFormat="1" ht="12.75" customHeight="1">
      <c r="A2972" s="137" t="s">
        <v>2268</v>
      </c>
      <c r="B2972" s="50" t="s">
        <v>2316</v>
      </c>
      <c r="C2972" s="252" t="s">
        <v>5552</v>
      </c>
      <c r="D2972" s="257" t="s">
        <v>672</v>
      </c>
      <c r="E2972" s="42" t="s">
        <v>4440</v>
      </c>
      <c r="F2972" s="42" t="s">
        <v>2316</v>
      </c>
      <c r="G2972" s="42"/>
      <c r="H2972" s="307">
        <v>7999.2020292776369</v>
      </c>
      <c r="I2972" s="315">
        <v>5947.9605753892547</v>
      </c>
      <c r="J2972" s="105">
        <v>0</v>
      </c>
      <c r="K2972" s="42">
        <v>0</v>
      </c>
      <c r="L2972" s="50" t="s">
        <v>4487</v>
      </c>
      <c r="M2972" s="50" t="s">
        <v>5536</v>
      </c>
      <c r="N2972" s="50" t="s">
        <v>2392</v>
      </c>
      <c r="O2972" s="137" t="s">
        <v>2393</v>
      </c>
      <c r="P2972" s="42" t="s">
        <v>64</v>
      </c>
      <c r="Q2972" s="42" t="s">
        <v>65</v>
      </c>
      <c r="R2972" s="42">
        <v>1</v>
      </c>
      <c r="S2972" s="137" t="s">
        <v>2254</v>
      </c>
      <c r="T2972" s="62">
        <v>1235517.3500000001</v>
      </c>
      <c r="U2972" s="62">
        <v>1148744.46</v>
      </c>
      <c r="Z2972" s="42" t="s">
        <v>68</v>
      </c>
      <c r="AJ2972" s="42"/>
      <c r="AW2972" s="42" t="s">
        <v>2412</v>
      </c>
      <c r="AX2972" s="42"/>
      <c r="AY2972" s="42"/>
      <c r="AZ2972" s="42"/>
      <c r="BA2972" s="42"/>
      <c r="BB2972" s="42"/>
      <c r="BN2972" s="128" t="s">
        <v>4578</v>
      </c>
      <c r="BO2972" s="58" t="str">
        <f t="shared" si="46"/>
        <v>境内资产</v>
      </c>
      <c r="BP2972" s="58" t="str">
        <f>IF(M2972="",VLOOKUP(D2972,Sheet4!$A$1:$B$92,2,0),VLOOKUP(Q2972,Sheet4!$A$1:$B$92,2,0))</f>
        <v>保险资产管理产品</v>
      </c>
    </row>
    <row r="2973" spans="1:68" s="58" customFormat="1" ht="12.75" customHeight="1">
      <c r="A2973" s="137" t="s">
        <v>2269</v>
      </c>
      <c r="B2973" s="50" t="s">
        <v>2317</v>
      </c>
      <c r="C2973" s="252" t="s">
        <v>5552</v>
      </c>
      <c r="D2973" s="257" t="s">
        <v>672</v>
      </c>
      <c r="E2973" s="42" t="s">
        <v>4441</v>
      </c>
      <c r="F2973" s="42" t="s">
        <v>2317</v>
      </c>
      <c r="G2973" s="42"/>
      <c r="H2973" s="307">
        <v>5695.3510737979013</v>
      </c>
      <c r="I2973" s="315">
        <v>4744.3368452049635</v>
      </c>
      <c r="J2973" s="105">
        <v>0</v>
      </c>
      <c r="K2973" s="42">
        <v>0</v>
      </c>
      <c r="L2973" s="50" t="s">
        <v>4487</v>
      </c>
      <c r="M2973" s="50" t="s">
        <v>5536</v>
      </c>
      <c r="N2973" s="50" t="s">
        <v>2392</v>
      </c>
      <c r="O2973" s="137" t="s">
        <v>2393</v>
      </c>
      <c r="P2973" s="42" t="s">
        <v>64</v>
      </c>
      <c r="Q2973" s="42" t="s">
        <v>65</v>
      </c>
      <c r="R2973" s="42">
        <v>1</v>
      </c>
      <c r="S2973" s="137" t="s">
        <v>2254</v>
      </c>
      <c r="T2973" s="62">
        <v>1235517.3500000001</v>
      </c>
      <c r="U2973" s="62">
        <v>1148744.46</v>
      </c>
      <c r="Z2973" s="42" t="s">
        <v>68</v>
      </c>
      <c r="AJ2973" s="42"/>
      <c r="AW2973" s="42" t="s">
        <v>2412</v>
      </c>
      <c r="AX2973" s="42"/>
      <c r="AY2973" s="42"/>
      <c r="AZ2973" s="42"/>
      <c r="BA2973" s="42"/>
      <c r="BB2973" s="42"/>
      <c r="BN2973" s="128" t="s">
        <v>4578</v>
      </c>
      <c r="BO2973" s="58" t="str">
        <f t="shared" si="46"/>
        <v>境内资产</v>
      </c>
      <c r="BP2973" s="58" t="str">
        <f>IF(M2973="",VLOOKUP(D2973,Sheet4!$A$1:$B$92,2,0),VLOOKUP(Q2973,Sheet4!$A$1:$B$92,2,0))</f>
        <v>保险资产管理产品</v>
      </c>
    </row>
    <row r="2974" spans="1:68" s="58" customFormat="1" ht="12.75" customHeight="1">
      <c r="A2974" s="137" t="s">
        <v>2270</v>
      </c>
      <c r="B2974" s="50" t="s">
        <v>2318</v>
      </c>
      <c r="C2974" s="252" t="s">
        <v>5552</v>
      </c>
      <c r="D2974" s="257" t="s">
        <v>672</v>
      </c>
      <c r="E2974" s="42" t="s">
        <v>4442</v>
      </c>
      <c r="F2974" s="42" t="s">
        <v>2318</v>
      </c>
      <c r="G2974" s="42"/>
      <c r="H2974" s="307">
        <v>1337.6222336186013</v>
      </c>
      <c r="I2974" s="315">
        <v>1481.6436111828111</v>
      </c>
      <c r="J2974" s="105">
        <v>0</v>
      </c>
      <c r="K2974" s="42">
        <v>0</v>
      </c>
      <c r="L2974" s="50" t="s">
        <v>4487</v>
      </c>
      <c r="M2974" s="50" t="s">
        <v>5536</v>
      </c>
      <c r="N2974" s="50" t="s">
        <v>2392</v>
      </c>
      <c r="O2974" s="137" t="s">
        <v>2393</v>
      </c>
      <c r="P2974" s="42" t="s">
        <v>64</v>
      </c>
      <c r="Q2974" s="42" t="s">
        <v>65</v>
      </c>
      <c r="R2974" s="42">
        <v>1</v>
      </c>
      <c r="S2974" s="137" t="s">
        <v>2254</v>
      </c>
      <c r="T2974" s="62">
        <v>1235517.3500000001</v>
      </c>
      <c r="U2974" s="62">
        <v>1148744.46</v>
      </c>
      <c r="Z2974" s="42" t="s">
        <v>68</v>
      </c>
      <c r="AJ2974" s="42"/>
      <c r="AW2974" s="42" t="s">
        <v>2412</v>
      </c>
      <c r="AX2974" s="42"/>
      <c r="AY2974" s="42"/>
      <c r="AZ2974" s="42"/>
      <c r="BA2974" s="42"/>
      <c r="BB2974" s="42"/>
      <c r="BN2974" s="128" t="s">
        <v>4578</v>
      </c>
      <c r="BO2974" s="58" t="str">
        <f t="shared" si="46"/>
        <v>境内资产</v>
      </c>
      <c r="BP2974" s="58" t="str">
        <f>IF(M2974="",VLOOKUP(D2974,Sheet4!$A$1:$B$92,2,0),VLOOKUP(Q2974,Sheet4!$A$1:$B$92,2,0))</f>
        <v>保险资产管理产品</v>
      </c>
    </row>
    <row r="2975" spans="1:68" s="58" customFormat="1" ht="12.75" customHeight="1">
      <c r="A2975" s="137" t="s">
        <v>2271</v>
      </c>
      <c r="B2975" s="50" t="s">
        <v>2319</v>
      </c>
      <c r="C2975" s="252" t="s">
        <v>5552</v>
      </c>
      <c r="D2975" s="257" t="s">
        <v>672</v>
      </c>
      <c r="E2975" s="42" t="s">
        <v>4443</v>
      </c>
      <c r="F2975" s="42" t="s">
        <v>2319</v>
      </c>
      <c r="G2975" s="42"/>
      <c r="H2975" s="307">
        <v>6701.0035639787102</v>
      </c>
      <c r="I2975" s="315">
        <v>5694.4970151488969</v>
      </c>
      <c r="J2975" s="105">
        <v>0</v>
      </c>
      <c r="K2975" s="42">
        <v>0</v>
      </c>
      <c r="L2975" s="50" t="s">
        <v>4487</v>
      </c>
      <c r="M2975" s="50" t="s">
        <v>5536</v>
      </c>
      <c r="N2975" s="50" t="s">
        <v>2392</v>
      </c>
      <c r="O2975" s="137" t="s">
        <v>2393</v>
      </c>
      <c r="P2975" s="42" t="s">
        <v>64</v>
      </c>
      <c r="Q2975" s="42" t="s">
        <v>65</v>
      </c>
      <c r="R2975" s="42">
        <v>1</v>
      </c>
      <c r="S2975" s="137" t="s">
        <v>2254</v>
      </c>
      <c r="T2975" s="62">
        <v>1235517.3500000001</v>
      </c>
      <c r="U2975" s="62">
        <v>1148744.46</v>
      </c>
      <c r="Z2975" s="42" t="s">
        <v>68</v>
      </c>
      <c r="AJ2975" s="42"/>
      <c r="AW2975" s="42" t="s">
        <v>2412</v>
      </c>
      <c r="AX2975" s="42"/>
      <c r="AY2975" s="42"/>
      <c r="AZ2975" s="42"/>
      <c r="BA2975" s="42"/>
      <c r="BB2975" s="42"/>
      <c r="BN2975" s="128" t="s">
        <v>4578</v>
      </c>
      <c r="BO2975" s="58" t="str">
        <f t="shared" si="46"/>
        <v>境内资产</v>
      </c>
      <c r="BP2975" s="58" t="str">
        <f>IF(M2975="",VLOOKUP(D2975,Sheet4!$A$1:$B$92,2,0),VLOOKUP(Q2975,Sheet4!$A$1:$B$92,2,0))</f>
        <v>保险资产管理产品</v>
      </c>
    </row>
    <row r="2976" spans="1:68" s="58" customFormat="1" ht="12.75" customHeight="1">
      <c r="A2976" s="137" t="s">
        <v>2272</v>
      </c>
      <c r="B2976" s="50" t="s">
        <v>2320</v>
      </c>
      <c r="C2976" s="252" t="s">
        <v>5552</v>
      </c>
      <c r="D2976" s="257" t="s">
        <v>672</v>
      </c>
      <c r="E2976" s="42" t="s">
        <v>4444</v>
      </c>
      <c r="F2976" s="42" t="s">
        <v>2320</v>
      </c>
      <c r="G2976" s="42"/>
      <c r="H2976" s="307">
        <v>8726.4378219253649</v>
      </c>
      <c r="I2976" s="315">
        <v>6960.4800167506182</v>
      </c>
      <c r="J2976" s="105">
        <v>0</v>
      </c>
      <c r="K2976" s="42">
        <v>0</v>
      </c>
      <c r="L2976" s="50" t="s">
        <v>4487</v>
      </c>
      <c r="M2976" s="50" t="s">
        <v>5536</v>
      </c>
      <c r="N2976" s="50" t="s">
        <v>2392</v>
      </c>
      <c r="O2976" s="137" t="s">
        <v>2393</v>
      </c>
      <c r="P2976" s="42" t="s">
        <v>64</v>
      </c>
      <c r="Q2976" s="42" t="s">
        <v>65</v>
      </c>
      <c r="R2976" s="42">
        <v>1</v>
      </c>
      <c r="S2976" s="137" t="s">
        <v>2254</v>
      </c>
      <c r="T2976" s="62">
        <v>1235517.3500000001</v>
      </c>
      <c r="U2976" s="62">
        <v>1148744.46</v>
      </c>
      <c r="Z2976" s="42" t="s">
        <v>68</v>
      </c>
      <c r="AJ2976" s="42"/>
      <c r="AW2976" s="42" t="s">
        <v>2412</v>
      </c>
      <c r="AX2976" s="42"/>
      <c r="AY2976" s="42"/>
      <c r="AZ2976" s="42"/>
      <c r="BA2976" s="42"/>
      <c r="BB2976" s="42"/>
      <c r="BN2976" s="128" t="s">
        <v>4578</v>
      </c>
      <c r="BO2976" s="58" t="str">
        <f t="shared" si="46"/>
        <v>境内资产</v>
      </c>
      <c r="BP2976" s="58" t="str">
        <f>IF(M2976="",VLOOKUP(D2976,Sheet4!$A$1:$B$92,2,0),VLOOKUP(Q2976,Sheet4!$A$1:$B$92,2,0))</f>
        <v>保险资产管理产品</v>
      </c>
    </row>
    <row r="2977" spans="1:68" s="58" customFormat="1" ht="12.75" customHeight="1">
      <c r="A2977" s="138" t="s">
        <v>1556</v>
      </c>
      <c r="B2977" s="50" t="s">
        <v>1557</v>
      </c>
      <c r="C2977" s="252" t="s">
        <v>5552</v>
      </c>
      <c r="D2977" s="257" t="s">
        <v>672</v>
      </c>
      <c r="E2977" s="42" t="s">
        <v>1558</v>
      </c>
      <c r="F2977" s="42" t="s">
        <v>1557</v>
      </c>
      <c r="G2977" s="42"/>
      <c r="H2977" s="307">
        <v>7.8545591184314567</v>
      </c>
      <c r="I2977" s="315">
        <v>11.311624767521861</v>
      </c>
      <c r="J2977" s="105">
        <v>0</v>
      </c>
      <c r="K2977" s="42">
        <v>0</v>
      </c>
      <c r="L2977" s="50" t="s">
        <v>4487</v>
      </c>
      <c r="M2977" s="50" t="s">
        <v>5536</v>
      </c>
      <c r="N2977" s="50" t="s">
        <v>2392</v>
      </c>
      <c r="O2977" s="137" t="s">
        <v>2393</v>
      </c>
      <c r="P2977" s="42" t="s">
        <v>64</v>
      </c>
      <c r="Q2977" s="42" t="s">
        <v>65</v>
      </c>
      <c r="R2977" s="42">
        <v>1</v>
      </c>
      <c r="S2977" s="137" t="s">
        <v>2254</v>
      </c>
      <c r="T2977" s="62">
        <v>1235517.3500000001</v>
      </c>
      <c r="U2977" s="62">
        <v>1148744.46</v>
      </c>
      <c r="Z2977" s="42" t="s">
        <v>68</v>
      </c>
      <c r="AJ2977" s="42"/>
      <c r="AW2977" s="42" t="s">
        <v>2412</v>
      </c>
      <c r="AX2977" s="42"/>
      <c r="AY2977" s="42"/>
      <c r="AZ2977" s="42"/>
      <c r="BA2977" s="42"/>
      <c r="BB2977" s="42"/>
      <c r="BN2977" s="128" t="s">
        <v>4578</v>
      </c>
      <c r="BO2977" s="58" t="str">
        <f t="shared" si="46"/>
        <v>境内资产</v>
      </c>
      <c r="BP2977" s="58" t="str">
        <f>IF(M2977="",VLOOKUP(D2977,Sheet4!$A$1:$B$92,2,0),VLOOKUP(Q2977,Sheet4!$A$1:$B$92,2,0))</f>
        <v>保险资产管理产品</v>
      </c>
    </row>
    <row r="2978" spans="1:68" s="58" customFormat="1" ht="12.75" customHeight="1">
      <c r="A2978" s="137" t="s">
        <v>2273</v>
      </c>
      <c r="B2978" s="50" t="s">
        <v>2321</v>
      </c>
      <c r="C2978" s="252" t="s">
        <v>5552</v>
      </c>
      <c r="D2978" s="257" t="s">
        <v>672</v>
      </c>
      <c r="E2978" s="42" t="s">
        <v>4445</v>
      </c>
      <c r="F2978" s="42" t="s">
        <v>2321</v>
      </c>
      <c r="G2978" s="42"/>
      <c r="H2978" s="307">
        <v>11776.727990837499</v>
      </c>
      <c r="I2978" s="315">
        <v>10850.294329861317</v>
      </c>
      <c r="J2978" s="105">
        <v>0</v>
      </c>
      <c r="K2978" s="42">
        <v>0</v>
      </c>
      <c r="L2978" s="50" t="s">
        <v>4487</v>
      </c>
      <c r="M2978" s="50" t="s">
        <v>5536</v>
      </c>
      <c r="N2978" s="50" t="s">
        <v>2392</v>
      </c>
      <c r="O2978" s="137" t="s">
        <v>2393</v>
      </c>
      <c r="P2978" s="42" t="s">
        <v>64</v>
      </c>
      <c r="Q2978" s="42" t="s">
        <v>65</v>
      </c>
      <c r="R2978" s="42">
        <v>1</v>
      </c>
      <c r="S2978" s="137" t="s">
        <v>2254</v>
      </c>
      <c r="T2978" s="62">
        <v>1235517.3500000001</v>
      </c>
      <c r="U2978" s="62">
        <v>1148744.46</v>
      </c>
      <c r="Z2978" s="42" t="s">
        <v>68</v>
      </c>
      <c r="AJ2978" s="42"/>
      <c r="AW2978" s="42" t="s">
        <v>2412</v>
      </c>
      <c r="AX2978" s="42"/>
      <c r="AY2978" s="42"/>
      <c r="AZ2978" s="42"/>
      <c r="BA2978" s="42"/>
      <c r="BB2978" s="42"/>
      <c r="BN2978" s="128" t="s">
        <v>4578</v>
      </c>
      <c r="BO2978" s="58" t="str">
        <f t="shared" si="46"/>
        <v>境内资产</v>
      </c>
      <c r="BP2978" s="58" t="str">
        <f>IF(M2978="",VLOOKUP(D2978,Sheet4!$A$1:$B$92,2,0),VLOOKUP(Q2978,Sheet4!$A$1:$B$92,2,0))</f>
        <v>保险资产管理产品</v>
      </c>
    </row>
    <row r="2979" spans="1:68" s="58" customFormat="1" ht="12.75" customHeight="1">
      <c r="A2979" s="137" t="s">
        <v>2274</v>
      </c>
      <c r="B2979" s="50" t="s">
        <v>2322</v>
      </c>
      <c r="C2979" s="252" t="s">
        <v>5552</v>
      </c>
      <c r="D2979" s="257" t="s">
        <v>672</v>
      </c>
      <c r="E2979" s="42" t="s">
        <v>4446</v>
      </c>
      <c r="F2979" s="42" t="s">
        <v>2322</v>
      </c>
      <c r="G2979" s="42"/>
      <c r="H2979" s="307">
        <v>8589.3420149221947</v>
      </c>
      <c r="I2979" s="315">
        <v>7310.2910329598917</v>
      </c>
      <c r="J2979" s="105">
        <v>0</v>
      </c>
      <c r="K2979" s="42">
        <v>0</v>
      </c>
      <c r="L2979" s="50" t="s">
        <v>4487</v>
      </c>
      <c r="M2979" s="50" t="s">
        <v>5536</v>
      </c>
      <c r="N2979" s="50" t="s">
        <v>2392</v>
      </c>
      <c r="O2979" s="137" t="s">
        <v>2393</v>
      </c>
      <c r="P2979" s="42" t="s">
        <v>64</v>
      </c>
      <c r="Q2979" s="42" t="s">
        <v>65</v>
      </c>
      <c r="R2979" s="42">
        <v>1</v>
      </c>
      <c r="S2979" s="137" t="s">
        <v>2254</v>
      </c>
      <c r="T2979" s="62">
        <v>1235517.3500000001</v>
      </c>
      <c r="U2979" s="62">
        <v>1148744.46</v>
      </c>
      <c r="Z2979" s="42" t="s">
        <v>68</v>
      </c>
      <c r="AJ2979" s="42"/>
      <c r="AW2979" s="42" t="s">
        <v>2412</v>
      </c>
      <c r="AX2979" s="42"/>
      <c r="AY2979" s="42"/>
      <c r="AZ2979" s="42"/>
      <c r="BA2979" s="42"/>
      <c r="BB2979" s="42"/>
      <c r="BN2979" s="128" t="s">
        <v>4578</v>
      </c>
      <c r="BO2979" s="58" t="str">
        <f t="shared" si="46"/>
        <v>境内资产</v>
      </c>
      <c r="BP2979" s="58" t="str">
        <f>IF(M2979="",VLOOKUP(D2979,Sheet4!$A$1:$B$92,2,0),VLOOKUP(Q2979,Sheet4!$A$1:$B$92,2,0))</f>
        <v>保险资产管理产品</v>
      </c>
    </row>
    <row r="2980" spans="1:68" s="58" customFormat="1" ht="12.75" customHeight="1">
      <c r="A2980" s="138" t="s">
        <v>2116</v>
      </c>
      <c r="B2980" s="50" t="s">
        <v>2323</v>
      </c>
      <c r="C2980" s="252" t="s">
        <v>5552</v>
      </c>
      <c r="D2980" s="257" t="s">
        <v>672</v>
      </c>
      <c r="E2980" s="42" t="s">
        <v>4361</v>
      </c>
      <c r="F2980" s="42" t="s">
        <v>2323</v>
      </c>
      <c r="G2980" s="42"/>
      <c r="H2980" s="307">
        <v>5240.466907057963</v>
      </c>
      <c r="I2980" s="315">
        <v>3600.1999820610363</v>
      </c>
      <c r="J2980" s="105">
        <v>0</v>
      </c>
      <c r="K2980" s="42">
        <v>0</v>
      </c>
      <c r="L2980" s="50" t="s">
        <v>4487</v>
      </c>
      <c r="M2980" s="50" t="s">
        <v>5536</v>
      </c>
      <c r="N2980" s="50" t="s">
        <v>2392</v>
      </c>
      <c r="O2980" s="137" t="s">
        <v>2393</v>
      </c>
      <c r="P2980" s="42" t="s">
        <v>64</v>
      </c>
      <c r="Q2980" s="42" t="s">
        <v>65</v>
      </c>
      <c r="R2980" s="42">
        <v>1</v>
      </c>
      <c r="S2980" s="137" t="s">
        <v>2254</v>
      </c>
      <c r="T2980" s="62">
        <v>1235517.3500000001</v>
      </c>
      <c r="U2980" s="62">
        <v>1148744.46</v>
      </c>
      <c r="Z2980" s="42" t="s">
        <v>68</v>
      </c>
      <c r="AJ2980" s="42"/>
      <c r="AW2980" s="42" t="s">
        <v>2412</v>
      </c>
      <c r="AX2980" s="42"/>
      <c r="AY2980" s="42"/>
      <c r="AZ2980" s="42"/>
      <c r="BA2980" s="42"/>
      <c r="BB2980" s="42"/>
      <c r="BN2980" s="128" t="s">
        <v>4578</v>
      </c>
      <c r="BO2980" s="58" t="str">
        <f t="shared" si="46"/>
        <v>境内资产</v>
      </c>
      <c r="BP2980" s="58" t="str">
        <f>IF(M2980="",VLOOKUP(D2980,Sheet4!$A$1:$B$92,2,0),VLOOKUP(Q2980,Sheet4!$A$1:$B$92,2,0))</f>
        <v>保险资产管理产品</v>
      </c>
    </row>
    <row r="2981" spans="1:68" s="58" customFormat="1" ht="12.75" customHeight="1">
      <c r="A2981" s="137" t="s">
        <v>2275</v>
      </c>
      <c r="B2981" s="50" t="s">
        <v>2324</v>
      </c>
      <c r="C2981" s="252" t="s">
        <v>5552</v>
      </c>
      <c r="D2981" s="257" t="s">
        <v>672</v>
      </c>
      <c r="E2981" s="42" t="s">
        <v>4447</v>
      </c>
      <c r="F2981" s="42" t="s">
        <v>2324</v>
      </c>
      <c r="G2981" s="42"/>
      <c r="H2981" s="307">
        <v>3377.3658782458901</v>
      </c>
      <c r="I2981" s="315">
        <v>2960.5665569824841</v>
      </c>
      <c r="J2981" s="105">
        <v>0</v>
      </c>
      <c r="K2981" s="42">
        <v>0</v>
      </c>
      <c r="L2981" s="50" t="s">
        <v>4487</v>
      </c>
      <c r="M2981" s="50" t="s">
        <v>5536</v>
      </c>
      <c r="N2981" s="50" t="s">
        <v>2392</v>
      </c>
      <c r="O2981" s="137" t="s">
        <v>2393</v>
      </c>
      <c r="P2981" s="42" t="s">
        <v>64</v>
      </c>
      <c r="Q2981" s="42" t="s">
        <v>65</v>
      </c>
      <c r="R2981" s="42">
        <v>1</v>
      </c>
      <c r="S2981" s="137" t="s">
        <v>2254</v>
      </c>
      <c r="T2981" s="62">
        <v>1235517.3500000001</v>
      </c>
      <c r="U2981" s="62">
        <v>1148744.46</v>
      </c>
      <c r="Z2981" s="42" t="s">
        <v>68</v>
      </c>
      <c r="AJ2981" s="42"/>
      <c r="AW2981" s="42" t="s">
        <v>2412</v>
      </c>
      <c r="AX2981" s="42"/>
      <c r="AY2981" s="42"/>
      <c r="AZ2981" s="42"/>
      <c r="BA2981" s="42"/>
      <c r="BB2981" s="42"/>
      <c r="BN2981" s="128" t="s">
        <v>4578</v>
      </c>
      <c r="BO2981" s="58" t="str">
        <f t="shared" si="46"/>
        <v>境内资产</v>
      </c>
      <c r="BP2981" s="58" t="str">
        <f>IF(M2981="",VLOOKUP(D2981,Sheet4!$A$1:$B$92,2,0),VLOOKUP(Q2981,Sheet4!$A$1:$B$92,2,0))</f>
        <v>保险资产管理产品</v>
      </c>
    </row>
    <row r="2982" spans="1:68" s="58" customFormat="1" ht="12.75" customHeight="1">
      <c r="A2982" s="137" t="s">
        <v>2276</v>
      </c>
      <c r="B2982" s="50" t="s">
        <v>2325</v>
      </c>
      <c r="C2982" s="252" t="s">
        <v>5552</v>
      </c>
      <c r="D2982" s="257" t="s">
        <v>672</v>
      </c>
      <c r="E2982" s="42" t="s">
        <v>4448</v>
      </c>
      <c r="F2982" s="42" t="s">
        <v>2325</v>
      </c>
      <c r="G2982" s="42"/>
      <c r="H2982" s="307">
        <v>1072.7618288390922</v>
      </c>
      <c r="I2982" s="315">
        <v>630.24208218285071</v>
      </c>
      <c r="J2982" s="105">
        <v>0</v>
      </c>
      <c r="K2982" s="42">
        <v>0</v>
      </c>
      <c r="L2982" s="50" t="s">
        <v>4487</v>
      </c>
      <c r="M2982" s="50" t="s">
        <v>5536</v>
      </c>
      <c r="N2982" s="50" t="s">
        <v>2392</v>
      </c>
      <c r="O2982" s="137" t="s">
        <v>2393</v>
      </c>
      <c r="P2982" s="42" t="s">
        <v>64</v>
      </c>
      <c r="Q2982" s="42" t="s">
        <v>65</v>
      </c>
      <c r="R2982" s="42">
        <v>1</v>
      </c>
      <c r="S2982" s="137" t="s">
        <v>2254</v>
      </c>
      <c r="T2982" s="62">
        <v>1235517.3500000001</v>
      </c>
      <c r="U2982" s="62">
        <v>1148744.46</v>
      </c>
      <c r="Z2982" s="42" t="s">
        <v>68</v>
      </c>
      <c r="AJ2982" s="42"/>
      <c r="AW2982" s="42" t="s">
        <v>2412</v>
      </c>
      <c r="AX2982" s="42"/>
      <c r="AY2982" s="42"/>
      <c r="AZ2982" s="42"/>
      <c r="BA2982" s="42"/>
      <c r="BB2982" s="42"/>
      <c r="BN2982" s="128" t="s">
        <v>4578</v>
      </c>
      <c r="BO2982" s="58" t="str">
        <f t="shared" si="46"/>
        <v>境内资产</v>
      </c>
      <c r="BP2982" s="58" t="str">
        <f>IF(M2982="",VLOOKUP(D2982,Sheet4!$A$1:$B$92,2,0),VLOOKUP(Q2982,Sheet4!$A$1:$B$92,2,0))</f>
        <v>保险资产管理产品</v>
      </c>
    </row>
    <row r="2983" spans="1:68" s="58" customFormat="1" ht="12.75" customHeight="1">
      <c r="A2983" s="138" t="s">
        <v>2277</v>
      </c>
      <c r="B2983" s="50" t="s">
        <v>2326</v>
      </c>
      <c r="C2983" s="252" t="s">
        <v>5552</v>
      </c>
      <c r="D2983" s="257" t="s">
        <v>672</v>
      </c>
      <c r="E2983" s="42" t="s">
        <v>3547</v>
      </c>
      <c r="F2983" s="42" t="s">
        <v>2326</v>
      </c>
      <c r="G2983" s="42"/>
      <c r="H2983" s="307">
        <v>2769.8359689907011</v>
      </c>
      <c r="I2983" s="315">
        <v>2675.373564883113</v>
      </c>
      <c r="J2983" s="105">
        <v>0</v>
      </c>
      <c r="K2983" s="42">
        <v>0</v>
      </c>
      <c r="L2983" s="50" t="s">
        <v>4487</v>
      </c>
      <c r="M2983" s="50" t="s">
        <v>5536</v>
      </c>
      <c r="N2983" s="50" t="s">
        <v>2392</v>
      </c>
      <c r="O2983" s="137" t="s">
        <v>2393</v>
      </c>
      <c r="P2983" s="42" t="s">
        <v>64</v>
      </c>
      <c r="Q2983" s="42" t="s">
        <v>65</v>
      </c>
      <c r="R2983" s="42">
        <v>1</v>
      </c>
      <c r="S2983" s="137" t="s">
        <v>2254</v>
      </c>
      <c r="T2983" s="62">
        <v>1235517.3500000001</v>
      </c>
      <c r="U2983" s="62">
        <v>1148744.46</v>
      </c>
      <c r="Z2983" s="42" t="s">
        <v>280</v>
      </c>
      <c r="AJ2983" s="42"/>
      <c r="AW2983" s="42" t="s">
        <v>2412</v>
      </c>
      <c r="AX2983" s="42"/>
      <c r="AY2983" s="42"/>
      <c r="AZ2983" s="42"/>
      <c r="BA2983" s="42"/>
      <c r="BB2983" s="42"/>
      <c r="BN2983" s="128" t="s">
        <v>4578</v>
      </c>
      <c r="BO2983" s="58" t="str">
        <f t="shared" si="46"/>
        <v>境内资产</v>
      </c>
      <c r="BP2983" s="58" t="str">
        <f>IF(M2983="",VLOOKUP(D2983,Sheet4!$A$1:$B$92,2,0),VLOOKUP(Q2983,Sheet4!$A$1:$B$92,2,0))</f>
        <v>保险资产管理产品</v>
      </c>
    </row>
    <row r="2984" spans="1:68" s="58" customFormat="1" ht="12.75" customHeight="1">
      <c r="A2984" s="138" t="s">
        <v>2106</v>
      </c>
      <c r="B2984" s="50" t="s">
        <v>2327</v>
      </c>
      <c r="C2984" s="252" t="s">
        <v>5552</v>
      </c>
      <c r="D2984" s="257" t="s">
        <v>672</v>
      </c>
      <c r="E2984" s="42" t="s">
        <v>4358</v>
      </c>
      <c r="F2984" s="42" t="s">
        <v>2327</v>
      </c>
      <c r="G2984" s="42"/>
      <c r="H2984" s="307">
        <v>5752.9384758706256</v>
      </c>
      <c r="I2984" s="315">
        <v>5023.2777054524313</v>
      </c>
      <c r="J2984" s="105">
        <v>0</v>
      </c>
      <c r="K2984" s="42">
        <v>0</v>
      </c>
      <c r="L2984" s="50" t="s">
        <v>4487</v>
      </c>
      <c r="M2984" s="50" t="s">
        <v>5536</v>
      </c>
      <c r="N2984" s="50" t="s">
        <v>2392</v>
      </c>
      <c r="O2984" s="137" t="s">
        <v>2393</v>
      </c>
      <c r="P2984" s="42" t="s">
        <v>64</v>
      </c>
      <c r="Q2984" s="42" t="s">
        <v>65</v>
      </c>
      <c r="R2984" s="42">
        <v>1</v>
      </c>
      <c r="S2984" s="137" t="s">
        <v>2254</v>
      </c>
      <c r="T2984" s="62">
        <v>1235517.3500000001</v>
      </c>
      <c r="U2984" s="62">
        <v>1148744.46</v>
      </c>
      <c r="Z2984" s="42" t="s">
        <v>68</v>
      </c>
      <c r="AJ2984" s="42"/>
      <c r="AW2984" s="42" t="s">
        <v>2412</v>
      </c>
      <c r="AX2984" s="42"/>
      <c r="AY2984" s="42"/>
      <c r="AZ2984" s="42"/>
      <c r="BA2984" s="42"/>
      <c r="BB2984" s="42"/>
      <c r="BN2984" s="128" t="s">
        <v>4578</v>
      </c>
      <c r="BO2984" s="58" t="str">
        <f t="shared" si="46"/>
        <v>境内资产</v>
      </c>
      <c r="BP2984" s="58" t="str">
        <f>IF(M2984="",VLOOKUP(D2984,Sheet4!$A$1:$B$92,2,0),VLOOKUP(Q2984,Sheet4!$A$1:$B$92,2,0))</f>
        <v>保险资产管理产品</v>
      </c>
    </row>
    <row r="2985" spans="1:68" s="58" customFormat="1" ht="12.75" customHeight="1">
      <c r="A2985" s="137" t="s">
        <v>2278</v>
      </c>
      <c r="B2985" s="50" t="s">
        <v>2328</v>
      </c>
      <c r="C2985" s="252" t="s">
        <v>5552</v>
      </c>
      <c r="D2985" s="257" t="s">
        <v>672</v>
      </c>
      <c r="E2985" s="42" t="s">
        <v>4449</v>
      </c>
      <c r="F2985" s="42" t="s">
        <v>2328</v>
      </c>
      <c r="G2985" s="42"/>
      <c r="H2985" s="307">
        <v>9333.920842973941</v>
      </c>
      <c r="I2985" s="315">
        <v>9014.652165996662</v>
      </c>
      <c r="J2985" s="105">
        <v>0</v>
      </c>
      <c r="K2985" s="42">
        <v>0</v>
      </c>
      <c r="L2985" s="50" t="s">
        <v>4487</v>
      </c>
      <c r="M2985" s="50" t="s">
        <v>5536</v>
      </c>
      <c r="N2985" s="50" t="s">
        <v>2392</v>
      </c>
      <c r="O2985" s="137" t="s">
        <v>2393</v>
      </c>
      <c r="P2985" s="42" t="s">
        <v>64</v>
      </c>
      <c r="Q2985" s="42" t="s">
        <v>65</v>
      </c>
      <c r="R2985" s="42">
        <v>1</v>
      </c>
      <c r="S2985" s="137" t="s">
        <v>2254</v>
      </c>
      <c r="T2985" s="62">
        <v>1235517.3500000001</v>
      </c>
      <c r="U2985" s="62">
        <v>1148744.46</v>
      </c>
      <c r="Z2985" s="42" t="s">
        <v>68</v>
      </c>
      <c r="AJ2985" s="42"/>
      <c r="AW2985" s="42" t="s">
        <v>2412</v>
      </c>
      <c r="AX2985" s="42"/>
      <c r="AY2985" s="42"/>
      <c r="AZ2985" s="42"/>
      <c r="BA2985" s="42"/>
      <c r="BB2985" s="42"/>
      <c r="BN2985" s="128" t="s">
        <v>4578</v>
      </c>
      <c r="BO2985" s="58" t="str">
        <f t="shared" si="46"/>
        <v>境内资产</v>
      </c>
      <c r="BP2985" s="58" t="str">
        <f>IF(M2985="",VLOOKUP(D2985,Sheet4!$A$1:$B$92,2,0),VLOOKUP(Q2985,Sheet4!$A$1:$B$92,2,0))</f>
        <v>保险资产管理产品</v>
      </c>
    </row>
    <row r="2986" spans="1:68" s="58" customFormat="1" ht="12.75" customHeight="1">
      <c r="A2986" s="137" t="s">
        <v>2279</v>
      </c>
      <c r="B2986" s="50" t="s">
        <v>2329</v>
      </c>
      <c r="C2986" s="252" t="s">
        <v>5552</v>
      </c>
      <c r="D2986" s="257" t="s">
        <v>672</v>
      </c>
      <c r="E2986" s="42" t="s">
        <v>4450</v>
      </c>
      <c r="F2986" s="42" t="s">
        <v>2329</v>
      </c>
      <c r="G2986" s="42"/>
      <c r="H2986" s="307">
        <v>2082.8398177021409</v>
      </c>
      <c r="I2986" s="315">
        <v>1608.7763310806224</v>
      </c>
      <c r="J2986" s="105">
        <v>0</v>
      </c>
      <c r="K2986" s="42">
        <v>0</v>
      </c>
      <c r="L2986" s="50" t="s">
        <v>4487</v>
      </c>
      <c r="M2986" s="50" t="s">
        <v>5536</v>
      </c>
      <c r="N2986" s="50" t="s">
        <v>2392</v>
      </c>
      <c r="O2986" s="137" t="s">
        <v>2393</v>
      </c>
      <c r="P2986" s="42" t="s">
        <v>64</v>
      </c>
      <c r="Q2986" s="42" t="s">
        <v>65</v>
      </c>
      <c r="R2986" s="42">
        <v>1</v>
      </c>
      <c r="S2986" s="137" t="s">
        <v>2254</v>
      </c>
      <c r="T2986" s="62">
        <v>1235517.3500000001</v>
      </c>
      <c r="U2986" s="62">
        <v>1148744.46</v>
      </c>
      <c r="Z2986" s="42" t="s">
        <v>68</v>
      </c>
      <c r="AJ2986" s="42"/>
      <c r="AW2986" s="42" t="s">
        <v>2412</v>
      </c>
      <c r="AX2986" s="42"/>
      <c r="AY2986" s="42"/>
      <c r="AZ2986" s="42"/>
      <c r="BA2986" s="42"/>
      <c r="BB2986" s="42"/>
      <c r="BN2986" s="128" t="s">
        <v>4578</v>
      </c>
      <c r="BO2986" s="58" t="str">
        <f t="shared" si="46"/>
        <v>境内资产</v>
      </c>
      <c r="BP2986" s="58" t="str">
        <f>IF(M2986="",VLOOKUP(D2986,Sheet4!$A$1:$B$92,2,0),VLOOKUP(Q2986,Sheet4!$A$1:$B$92,2,0))</f>
        <v>保险资产管理产品</v>
      </c>
    </row>
    <row r="2987" spans="1:68" s="58" customFormat="1" ht="12.75" customHeight="1">
      <c r="A2987" s="137" t="s">
        <v>2280</v>
      </c>
      <c r="B2987" s="50" t="s">
        <v>2330</v>
      </c>
      <c r="C2987" s="252" t="s">
        <v>5552</v>
      </c>
      <c r="D2987" s="257" t="s">
        <v>672</v>
      </c>
      <c r="E2987" s="42" t="s">
        <v>4451</v>
      </c>
      <c r="F2987" s="42" t="s">
        <v>2330</v>
      </c>
      <c r="G2987" s="42"/>
      <c r="H2987" s="307">
        <v>9829.1543183920949</v>
      </c>
      <c r="I2987" s="315">
        <v>5994.5640957853475</v>
      </c>
      <c r="J2987" s="105">
        <v>0</v>
      </c>
      <c r="K2987" s="42">
        <v>0</v>
      </c>
      <c r="L2987" s="50" t="s">
        <v>4487</v>
      </c>
      <c r="M2987" s="50" t="s">
        <v>5536</v>
      </c>
      <c r="N2987" s="50" t="s">
        <v>2392</v>
      </c>
      <c r="O2987" s="137" t="s">
        <v>2393</v>
      </c>
      <c r="P2987" s="42" t="s">
        <v>64</v>
      </c>
      <c r="Q2987" s="42" t="s">
        <v>65</v>
      </c>
      <c r="R2987" s="42">
        <v>1</v>
      </c>
      <c r="S2987" s="137" t="s">
        <v>2254</v>
      </c>
      <c r="T2987" s="62">
        <v>1235517.3500000001</v>
      </c>
      <c r="U2987" s="62">
        <v>1148744.46</v>
      </c>
      <c r="Z2987" s="42" t="s">
        <v>68</v>
      </c>
      <c r="AJ2987" s="42"/>
      <c r="AW2987" s="42" t="s">
        <v>2412</v>
      </c>
      <c r="AX2987" s="42"/>
      <c r="AY2987" s="42"/>
      <c r="AZ2987" s="42"/>
      <c r="BA2987" s="42"/>
      <c r="BB2987" s="42"/>
      <c r="BN2987" s="128" t="s">
        <v>4578</v>
      </c>
      <c r="BO2987" s="58" t="str">
        <f t="shared" si="46"/>
        <v>境内资产</v>
      </c>
      <c r="BP2987" s="58" t="str">
        <f>IF(M2987="",VLOOKUP(D2987,Sheet4!$A$1:$B$92,2,0),VLOOKUP(Q2987,Sheet4!$A$1:$B$92,2,0))</f>
        <v>保险资产管理产品</v>
      </c>
    </row>
    <row r="2988" spans="1:68" s="58" customFormat="1" ht="12.75" customHeight="1">
      <c r="A2988" s="137" t="s">
        <v>2281</v>
      </c>
      <c r="B2988" s="50" t="s">
        <v>2331</v>
      </c>
      <c r="C2988" s="252" t="s">
        <v>5552</v>
      </c>
      <c r="D2988" s="257" t="s">
        <v>672</v>
      </c>
      <c r="E2988" s="42" t="s">
        <v>2546</v>
      </c>
      <c r="F2988" s="42" t="s">
        <v>2331</v>
      </c>
      <c r="G2988" s="42"/>
      <c r="H2988" s="307">
        <v>5419.6237341917149</v>
      </c>
      <c r="I2988" s="315">
        <v>6106.0608211552853</v>
      </c>
      <c r="J2988" s="105">
        <v>0</v>
      </c>
      <c r="K2988" s="42">
        <v>0</v>
      </c>
      <c r="L2988" s="50" t="s">
        <v>4487</v>
      </c>
      <c r="M2988" s="50" t="s">
        <v>5536</v>
      </c>
      <c r="N2988" s="50" t="s">
        <v>2392</v>
      </c>
      <c r="O2988" s="137" t="s">
        <v>2393</v>
      </c>
      <c r="P2988" s="42" t="s">
        <v>64</v>
      </c>
      <c r="Q2988" s="42" t="s">
        <v>65</v>
      </c>
      <c r="R2988" s="42">
        <v>1</v>
      </c>
      <c r="S2988" s="137" t="s">
        <v>2254</v>
      </c>
      <c r="T2988" s="62">
        <v>1235517.3500000001</v>
      </c>
      <c r="U2988" s="62">
        <v>1148744.46</v>
      </c>
      <c r="Z2988" s="42" t="s">
        <v>68</v>
      </c>
      <c r="AJ2988" s="42"/>
      <c r="AW2988" s="42" t="s">
        <v>2412</v>
      </c>
      <c r="AX2988" s="42"/>
      <c r="AY2988" s="42"/>
      <c r="AZ2988" s="42"/>
      <c r="BA2988" s="42"/>
      <c r="BB2988" s="42"/>
      <c r="BN2988" s="128" t="s">
        <v>4578</v>
      </c>
      <c r="BO2988" s="58" t="str">
        <f t="shared" si="46"/>
        <v>境内资产</v>
      </c>
      <c r="BP2988" s="58" t="str">
        <f>IF(M2988="",VLOOKUP(D2988,Sheet4!$A$1:$B$92,2,0),VLOOKUP(Q2988,Sheet4!$A$1:$B$92,2,0))</f>
        <v>保险资产管理产品</v>
      </c>
    </row>
    <row r="2989" spans="1:68" s="58" customFormat="1" ht="12.75" customHeight="1">
      <c r="A2989" s="137" t="s">
        <v>2102</v>
      </c>
      <c r="B2989" s="50" t="s">
        <v>2332</v>
      </c>
      <c r="C2989" s="252" t="s">
        <v>5552</v>
      </c>
      <c r="D2989" s="257" t="s">
        <v>672</v>
      </c>
      <c r="E2989" s="42" t="s">
        <v>3651</v>
      </c>
      <c r="F2989" s="42" t="s">
        <v>2332</v>
      </c>
      <c r="G2989" s="42"/>
      <c r="H2989" s="307">
        <v>2895.5967071230439</v>
      </c>
      <c r="I2989" s="315">
        <v>2908.0357652041148</v>
      </c>
      <c r="J2989" s="105">
        <v>0</v>
      </c>
      <c r="K2989" s="42">
        <v>0</v>
      </c>
      <c r="L2989" s="50" t="s">
        <v>4487</v>
      </c>
      <c r="M2989" s="50" t="s">
        <v>5536</v>
      </c>
      <c r="N2989" s="50" t="s">
        <v>2392</v>
      </c>
      <c r="O2989" s="137" t="s">
        <v>2393</v>
      </c>
      <c r="P2989" s="42" t="s">
        <v>64</v>
      </c>
      <c r="Q2989" s="42" t="s">
        <v>65</v>
      </c>
      <c r="R2989" s="42">
        <v>1</v>
      </c>
      <c r="S2989" s="137" t="s">
        <v>2254</v>
      </c>
      <c r="T2989" s="62">
        <v>1235517.3500000001</v>
      </c>
      <c r="U2989" s="62">
        <v>1148744.46</v>
      </c>
      <c r="Z2989" s="42" t="s">
        <v>280</v>
      </c>
      <c r="AJ2989" s="42"/>
      <c r="AW2989" s="42" t="s">
        <v>2412</v>
      </c>
      <c r="AX2989" s="42"/>
      <c r="AY2989" s="42"/>
      <c r="AZ2989" s="42"/>
      <c r="BA2989" s="42"/>
      <c r="BB2989" s="42"/>
      <c r="BN2989" s="128" t="s">
        <v>4578</v>
      </c>
      <c r="BO2989" s="58" t="str">
        <f t="shared" si="46"/>
        <v>境内资产</v>
      </c>
      <c r="BP2989" s="58" t="str">
        <f>IF(M2989="",VLOOKUP(D2989,Sheet4!$A$1:$B$92,2,0),VLOOKUP(Q2989,Sheet4!$A$1:$B$92,2,0))</f>
        <v>保险资产管理产品</v>
      </c>
    </row>
    <row r="2990" spans="1:68" s="58" customFormat="1" ht="12.75" customHeight="1">
      <c r="A2990" s="137" t="s">
        <v>2282</v>
      </c>
      <c r="B2990" s="50" t="s">
        <v>2333</v>
      </c>
      <c r="C2990" s="252" t="s">
        <v>5552</v>
      </c>
      <c r="D2990" s="257" t="s">
        <v>672</v>
      </c>
      <c r="E2990" s="42" t="s">
        <v>3677</v>
      </c>
      <c r="F2990" s="42" t="s">
        <v>2333</v>
      </c>
      <c r="G2990" s="42"/>
      <c r="H2990" s="307">
        <v>14481.445946884753</v>
      </c>
      <c r="I2990" s="315">
        <v>12152.974340757159</v>
      </c>
      <c r="J2990" s="105">
        <v>0</v>
      </c>
      <c r="K2990" s="42">
        <v>0</v>
      </c>
      <c r="L2990" s="50" t="s">
        <v>4487</v>
      </c>
      <c r="M2990" s="50" t="s">
        <v>5536</v>
      </c>
      <c r="N2990" s="50" t="s">
        <v>2392</v>
      </c>
      <c r="O2990" s="137" t="s">
        <v>2393</v>
      </c>
      <c r="P2990" s="42" t="s">
        <v>64</v>
      </c>
      <c r="Q2990" s="42" t="s">
        <v>65</v>
      </c>
      <c r="R2990" s="42">
        <v>1</v>
      </c>
      <c r="S2990" s="137" t="s">
        <v>2254</v>
      </c>
      <c r="T2990" s="62">
        <v>1235517.3500000001</v>
      </c>
      <c r="U2990" s="62">
        <v>1148744.46</v>
      </c>
      <c r="Z2990" s="42" t="s">
        <v>280</v>
      </c>
      <c r="AJ2990" s="42"/>
      <c r="AW2990" s="42" t="s">
        <v>2412</v>
      </c>
      <c r="AX2990" s="42"/>
      <c r="AY2990" s="42"/>
      <c r="AZ2990" s="42"/>
      <c r="BA2990" s="42"/>
      <c r="BB2990" s="42"/>
      <c r="BN2990" s="128" t="s">
        <v>4578</v>
      </c>
      <c r="BO2990" s="58" t="str">
        <f t="shared" si="46"/>
        <v>境内资产</v>
      </c>
      <c r="BP2990" s="58" t="str">
        <f>IF(M2990="",VLOOKUP(D2990,Sheet4!$A$1:$B$92,2,0),VLOOKUP(Q2990,Sheet4!$A$1:$B$92,2,0))</f>
        <v>保险资产管理产品</v>
      </c>
    </row>
    <row r="2991" spans="1:68" s="58" customFormat="1" ht="12.75" customHeight="1">
      <c r="A2991" s="137" t="s">
        <v>2283</v>
      </c>
      <c r="B2991" s="50" t="s">
        <v>2334</v>
      </c>
      <c r="C2991" s="252" t="s">
        <v>5552</v>
      </c>
      <c r="D2991" s="257" t="s">
        <v>678</v>
      </c>
      <c r="E2991" s="42" t="s">
        <v>4452</v>
      </c>
      <c r="F2991" s="42" t="s">
        <v>2334</v>
      </c>
      <c r="G2991" s="42"/>
      <c r="H2991" s="307">
        <v>1301.4385498424763</v>
      </c>
      <c r="I2991" s="315">
        <v>1035.9624500012746</v>
      </c>
      <c r="J2991" s="105">
        <v>0</v>
      </c>
      <c r="K2991" s="42">
        <v>0</v>
      </c>
      <c r="L2991" s="50" t="s">
        <v>4487</v>
      </c>
      <c r="M2991" s="50" t="s">
        <v>5536</v>
      </c>
      <c r="N2991" s="50" t="s">
        <v>2392</v>
      </c>
      <c r="O2991" s="137" t="s">
        <v>2393</v>
      </c>
      <c r="P2991" s="42" t="s">
        <v>64</v>
      </c>
      <c r="Q2991" s="42" t="s">
        <v>65</v>
      </c>
      <c r="R2991" s="42">
        <v>1</v>
      </c>
      <c r="S2991" s="137" t="s">
        <v>2254</v>
      </c>
      <c r="T2991" s="62">
        <v>1235517.3500000001</v>
      </c>
      <c r="U2991" s="62">
        <v>1148744.46</v>
      </c>
      <c r="Z2991" s="42" t="s">
        <v>68</v>
      </c>
      <c r="AJ2991" s="42"/>
      <c r="AW2991" s="42" t="s">
        <v>2412</v>
      </c>
      <c r="AX2991" s="42"/>
      <c r="AY2991" s="42"/>
      <c r="AZ2991" s="42"/>
      <c r="BA2991" s="42"/>
      <c r="BB2991" s="42"/>
      <c r="BN2991" s="128" t="s">
        <v>4578</v>
      </c>
      <c r="BO2991" s="58" t="str">
        <f t="shared" si="46"/>
        <v>境内资产</v>
      </c>
      <c r="BP2991" s="58" t="str">
        <f>IF(M2991="",VLOOKUP(D2991,Sheet4!$A$1:$B$92,2,0),VLOOKUP(Q2991,Sheet4!$A$1:$B$92,2,0))</f>
        <v>保险资产管理产品</v>
      </c>
    </row>
    <row r="2992" spans="1:68" s="58" customFormat="1" ht="12.75" customHeight="1">
      <c r="A2992" s="137" t="s">
        <v>2284</v>
      </c>
      <c r="B2992" s="50" t="s">
        <v>2335</v>
      </c>
      <c r="C2992" s="252" t="s">
        <v>5552</v>
      </c>
      <c r="D2992" s="257" t="s">
        <v>678</v>
      </c>
      <c r="E2992" s="42" t="s">
        <v>4453</v>
      </c>
      <c r="F2992" s="42" t="s">
        <v>2335</v>
      </c>
      <c r="G2992" s="42"/>
      <c r="H2992" s="307">
        <v>5801.3318486486269</v>
      </c>
      <c r="I2992" s="315">
        <v>4869.7872454406224</v>
      </c>
      <c r="J2992" s="105">
        <v>0</v>
      </c>
      <c r="K2992" s="42">
        <v>0</v>
      </c>
      <c r="L2992" s="50" t="s">
        <v>4487</v>
      </c>
      <c r="M2992" s="50" t="s">
        <v>5536</v>
      </c>
      <c r="N2992" s="50" t="s">
        <v>2392</v>
      </c>
      <c r="O2992" s="137" t="s">
        <v>2393</v>
      </c>
      <c r="P2992" s="42" t="s">
        <v>64</v>
      </c>
      <c r="Q2992" s="42" t="s">
        <v>65</v>
      </c>
      <c r="R2992" s="42">
        <v>1</v>
      </c>
      <c r="S2992" s="137" t="s">
        <v>2254</v>
      </c>
      <c r="T2992" s="62">
        <v>1235517.3500000001</v>
      </c>
      <c r="U2992" s="62">
        <v>1148744.46</v>
      </c>
      <c r="Z2992" s="42" t="s">
        <v>68</v>
      </c>
      <c r="AJ2992" s="42"/>
      <c r="AW2992" s="42" t="s">
        <v>2412</v>
      </c>
      <c r="AX2992" s="42"/>
      <c r="AY2992" s="42"/>
      <c r="AZ2992" s="42"/>
      <c r="BA2992" s="42"/>
      <c r="BB2992" s="42"/>
      <c r="BN2992" s="128" t="s">
        <v>4578</v>
      </c>
      <c r="BO2992" s="58" t="str">
        <f t="shared" si="46"/>
        <v>境内资产</v>
      </c>
      <c r="BP2992" s="58" t="str">
        <f>IF(M2992="",VLOOKUP(D2992,Sheet4!$A$1:$B$92,2,0),VLOOKUP(Q2992,Sheet4!$A$1:$B$92,2,0))</f>
        <v>保险资产管理产品</v>
      </c>
    </row>
    <row r="2993" spans="1:68" s="58" customFormat="1" ht="12.75" customHeight="1">
      <c r="A2993" s="137" t="s">
        <v>2285</v>
      </c>
      <c r="B2993" s="50" t="s">
        <v>2336</v>
      </c>
      <c r="C2993" s="252" t="s">
        <v>5552</v>
      </c>
      <c r="D2993" s="257" t="s">
        <v>678</v>
      </c>
      <c r="E2993" s="42" t="s">
        <v>4454</v>
      </c>
      <c r="F2993" s="42" t="s">
        <v>2336</v>
      </c>
      <c r="G2993" s="42"/>
      <c r="H2993" s="307">
        <v>4270.6052431618436</v>
      </c>
      <c r="I2993" s="315">
        <v>2095.6926596454573</v>
      </c>
      <c r="J2993" s="105">
        <v>0</v>
      </c>
      <c r="K2993" s="42">
        <v>0</v>
      </c>
      <c r="L2993" s="50" t="s">
        <v>4487</v>
      </c>
      <c r="M2993" s="50" t="s">
        <v>5536</v>
      </c>
      <c r="N2993" s="50" t="s">
        <v>2392</v>
      </c>
      <c r="O2993" s="137" t="s">
        <v>2393</v>
      </c>
      <c r="P2993" s="42" t="s">
        <v>64</v>
      </c>
      <c r="Q2993" s="42" t="s">
        <v>65</v>
      </c>
      <c r="R2993" s="42">
        <v>1</v>
      </c>
      <c r="S2993" s="137" t="s">
        <v>2254</v>
      </c>
      <c r="T2993" s="62">
        <v>1235517.3500000001</v>
      </c>
      <c r="U2993" s="62">
        <v>1148744.46</v>
      </c>
      <c r="Z2993" s="42" t="s">
        <v>68</v>
      </c>
      <c r="AJ2993" s="42"/>
      <c r="AW2993" s="42" t="s">
        <v>2412</v>
      </c>
      <c r="AX2993" s="42"/>
      <c r="AY2993" s="42"/>
      <c r="AZ2993" s="42"/>
      <c r="BA2993" s="42"/>
      <c r="BB2993" s="42"/>
      <c r="BN2993" s="128" t="s">
        <v>4578</v>
      </c>
      <c r="BO2993" s="58" t="str">
        <f t="shared" si="46"/>
        <v>境内资产</v>
      </c>
      <c r="BP2993" s="58" t="str">
        <f>IF(M2993="",VLOOKUP(D2993,Sheet4!$A$1:$B$92,2,0),VLOOKUP(Q2993,Sheet4!$A$1:$B$92,2,0))</f>
        <v>保险资产管理产品</v>
      </c>
    </row>
    <row r="2994" spans="1:68" s="58" customFormat="1" ht="12.75" customHeight="1">
      <c r="A2994" s="137" t="s">
        <v>2286</v>
      </c>
      <c r="B2994" s="50" t="s">
        <v>2337</v>
      </c>
      <c r="C2994" s="252" t="s">
        <v>5552</v>
      </c>
      <c r="D2994" s="257" t="s">
        <v>678</v>
      </c>
      <c r="E2994" s="42" t="s">
        <v>4455</v>
      </c>
      <c r="F2994" s="42" t="s">
        <v>2337</v>
      </c>
      <c r="G2994" s="42"/>
      <c r="H2994" s="307">
        <v>3487.8423016443903</v>
      </c>
      <c r="I2994" s="315">
        <v>1774.1136347039926</v>
      </c>
      <c r="J2994" s="105">
        <v>0</v>
      </c>
      <c r="K2994" s="42">
        <v>0</v>
      </c>
      <c r="L2994" s="50" t="s">
        <v>4487</v>
      </c>
      <c r="M2994" s="50" t="s">
        <v>5536</v>
      </c>
      <c r="N2994" s="50" t="s">
        <v>2392</v>
      </c>
      <c r="O2994" s="137" t="s">
        <v>2393</v>
      </c>
      <c r="P2994" s="42" t="s">
        <v>64</v>
      </c>
      <c r="Q2994" s="42" t="s">
        <v>65</v>
      </c>
      <c r="R2994" s="42">
        <v>1</v>
      </c>
      <c r="S2994" s="137" t="s">
        <v>2254</v>
      </c>
      <c r="T2994" s="62">
        <v>1235517.3500000001</v>
      </c>
      <c r="U2994" s="62">
        <v>1148744.46</v>
      </c>
      <c r="Z2994" s="42" t="s">
        <v>68</v>
      </c>
      <c r="AJ2994" s="42"/>
      <c r="AW2994" s="42" t="s">
        <v>2412</v>
      </c>
      <c r="AX2994" s="42"/>
      <c r="AY2994" s="42"/>
      <c r="AZ2994" s="42"/>
      <c r="BA2994" s="42"/>
      <c r="BB2994" s="42"/>
      <c r="BN2994" s="128" t="s">
        <v>4578</v>
      </c>
      <c r="BO2994" s="58" t="str">
        <f t="shared" si="46"/>
        <v>境内资产</v>
      </c>
      <c r="BP2994" s="58" t="str">
        <f>IF(M2994="",VLOOKUP(D2994,Sheet4!$A$1:$B$92,2,0),VLOOKUP(Q2994,Sheet4!$A$1:$B$92,2,0))</f>
        <v>保险资产管理产品</v>
      </c>
    </row>
    <row r="2995" spans="1:68" s="58" customFormat="1" ht="12.75" customHeight="1">
      <c r="A2995" s="137" t="s">
        <v>2287</v>
      </c>
      <c r="B2995" s="50" t="s">
        <v>2338</v>
      </c>
      <c r="C2995" s="252" t="s">
        <v>5552</v>
      </c>
      <c r="D2995" s="257" t="s">
        <v>678</v>
      </c>
      <c r="E2995" s="42" t="s">
        <v>4456</v>
      </c>
      <c r="F2995" s="42" t="s">
        <v>2338</v>
      </c>
      <c r="G2995" s="42"/>
      <c r="H2995" s="307">
        <v>7727.6786278941181</v>
      </c>
      <c r="I2995" s="315">
        <v>5749.1655260155867</v>
      </c>
      <c r="J2995" s="105">
        <v>0</v>
      </c>
      <c r="K2995" s="42">
        <v>0</v>
      </c>
      <c r="L2995" s="50" t="s">
        <v>4487</v>
      </c>
      <c r="M2995" s="50" t="s">
        <v>5536</v>
      </c>
      <c r="N2995" s="50" t="s">
        <v>2392</v>
      </c>
      <c r="O2995" s="137" t="s">
        <v>2393</v>
      </c>
      <c r="P2995" s="42" t="s">
        <v>64</v>
      </c>
      <c r="Q2995" s="42" t="s">
        <v>65</v>
      </c>
      <c r="R2995" s="42">
        <v>1</v>
      </c>
      <c r="S2995" s="137" t="s">
        <v>2254</v>
      </c>
      <c r="T2995" s="62">
        <v>1235517.3500000001</v>
      </c>
      <c r="U2995" s="62">
        <v>1148744.46</v>
      </c>
      <c r="Z2995" s="42" t="s">
        <v>68</v>
      </c>
      <c r="AJ2995" s="42"/>
      <c r="AW2995" s="42" t="s">
        <v>2412</v>
      </c>
      <c r="AX2995" s="42"/>
      <c r="AY2995" s="42"/>
      <c r="AZ2995" s="42"/>
      <c r="BA2995" s="42"/>
      <c r="BB2995" s="42"/>
      <c r="BN2995" s="128" t="s">
        <v>4578</v>
      </c>
      <c r="BO2995" s="58" t="str">
        <f t="shared" si="46"/>
        <v>境内资产</v>
      </c>
      <c r="BP2995" s="58" t="str">
        <f>IF(M2995="",VLOOKUP(D2995,Sheet4!$A$1:$B$92,2,0),VLOOKUP(Q2995,Sheet4!$A$1:$B$92,2,0))</f>
        <v>保险资产管理产品</v>
      </c>
    </row>
    <row r="2996" spans="1:68" s="58" customFormat="1" ht="12.75" customHeight="1">
      <c r="A2996" s="137" t="s">
        <v>2288</v>
      </c>
      <c r="B2996" s="50" t="s">
        <v>2339</v>
      </c>
      <c r="C2996" s="252" t="s">
        <v>5552</v>
      </c>
      <c r="D2996" s="257" t="s">
        <v>678</v>
      </c>
      <c r="E2996" s="42" t="s">
        <v>4457</v>
      </c>
      <c r="F2996" s="42" t="s">
        <v>2339</v>
      </c>
      <c r="G2996" s="42"/>
      <c r="H2996" s="307">
        <v>388.23321959571649</v>
      </c>
      <c r="I2996" s="315">
        <v>251.59080513049346</v>
      </c>
      <c r="J2996" s="105">
        <v>0</v>
      </c>
      <c r="K2996" s="42">
        <v>0</v>
      </c>
      <c r="L2996" s="50" t="s">
        <v>4487</v>
      </c>
      <c r="M2996" s="50" t="s">
        <v>5536</v>
      </c>
      <c r="N2996" s="50" t="s">
        <v>2392</v>
      </c>
      <c r="O2996" s="137" t="s">
        <v>2393</v>
      </c>
      <c r="P2996" s="42" t="s">
        <v>64</v>
      </c>
      <c r="Q2996" s="42" t="s">
        <v>65</v>
      </c>
      <c r="R2996" s="42">
        <v>1</v>
      </c>
      <c r="S2996" s="137" t="s">
        <v>2254</v>
      </c>
      <c r="T2996" s="62">
        <v>1235517.3500000001</v>
      </c>
      <c r="U2996" s="62">
        <v>1148744.46</v>
      </c>
      <c r="Z2996" s="42" t="s">
        <v>68</v>
      </c>
      <c r="AJ2996" s="42"/>
      <c r="AW2996" s="42" t="s">
        <v>2412</v>
      </c>
      <c r="AX2996" s="42"/>
      <c r="AY2996" s="42"/>
      <c r="AZ2996" s="42"/>
      <c r="BA2996" s="42"/>
      <c r="BB2996" s="42"/>
      <c r="BN2996" s="128" t="s">
        <v>4578</v>
      </c>
      <c r="BO2996" s="58" t="str">
        <f t="shared" si="46"/>
        <v>境内资产</v>
      </c>
      <c r="BP2996" s="58" t="str">
        <f>IF(M2996="",VLOOKUP(D2996,Sheet4!$A$1:$B$92,2,0),VLOOKUP(Q2996,Sheet4!$A$1:$B$92,2,0))</f>
        <v>保险资产管理产品</v>
      </c>
    </row>
    <row r="2997" spans="1:68" s="58" customFormat="1" ht="12.75" customHeight="1">
      <c r="A2997" s="137" t="s">
        <v>2289</v>
      </c>
      <c r="B2997" s="50" t="s">
        <v>2340</v>
      </c>
      <c r="C2997" s="252" t="s">
        <v>5552</v>
      </c>
      <c r="D2997" s="257" t="s">
        <v>689</v>
      </c>
      <c r="E2997" s="42" t="s">
        <v>4458</v>
      </c>
      <c r="F2997" s="42" t="s">
        <v>2340</v>
      </c>
      <c r="G2997" s="42"/>
      <c r="H2997" s="307">
        <v>3541.4530547076688</v>
      </c>
      <c r="I2997" s="315">
        <v>2112.0765301910183</v>
      </c>
      <c r="J2997" s="105">
        <v>0</v>
      </c>
      <c r="K2997" s="42">
        <v>0</v>
      </c>
      <c r="L2997" s="50" t="s">
        <v>4487</v>
      </c>
      <c r="M2997" s="50" t="s">
        <v>5536</v>
      </c>
      <c r="N2997" s="50" t="s">
        <v>2392</v>
      </c>
      <c r="O2997" s="137" t="s">
        <v>2393</v>
      </c>
      <c r="P2997" s="42" t="s">
        <v>64</v>
      </c>
      <c r="Q2997" s="42" t="s">
        <v>65</v>
      </c>
      <c r="R2997" s="42">
        <v>1</v>
      </c>
      <c r="S2997" s="137" t="s">
        <v>2254</v>
      </c>
      <c r="T2997" s="62">
        <v>1235517.3500000001</v>
      </c>
      <c r="U2997" s="62">
        <v>1148744.46</v>
      </c>
      <c r="Z2997" s="42" t="s">
        <v>68</v>
      </c>
      <c r="AJ2997" s="42"/>
      <c r="AW2997" s="42" t="s">
        <v>2412</v>
      </c>
      <c r="AX2997" s="42"/>
      <c r="AY2997" s="42"/>
      <c r="AZ2997" s="42"/>
      <c r="BA2997" s="42"/>
      <c r="BB2997" s="42"/>
      <c r="BN2997" s="128" t="s">
        <v>4578</v>
      </c>
      <c r="BO2997" s="58" t="str">
        <f t="shared" si="46"/>
        <v>境内资产</v>
      </c>
      <c r="BP2997" s="58" t="str">
        <f>IF(M2997="",VLOOKUP(D2997,Sheet4!$A$1:$B$92,2,0),VLOOKUP(Q2997,Sheet4!$A$1:$B$92,2,0))</f>
        <v>保险资产管理产品</v>
      </c>
    </row>
    <row r="2998" spans="1:68" s="58" customFormat="1" ht="12.75" customHeight="1">
      <c r="A2998" s="137" t="s">
        <v>2290</v>
      </c>
      <c r="B2998" s="50" t="s">
        <v>2341</v>
      </c>
      <c r="C2998" s="252" t="s">
        <v>5552</v>
      </c>
      <c r="D2998" s="257" t="s">
        <v>689</v>
      </c>
      <c r="E2998" s="42" t="s">
        <v>4459</v>
      </c>
      <c r="F2998" s="42" t="s">
        <v>2341</v>
      </c>
      <c r="G2998" s="42"/>
      <c r="H2998" s="307">
        <v>4240.0629221742911</v>
      </c>
      <c r="I2998" s="315">
        <v>1928.8195392000505</v>
      </c>
      <c r="J2998" s="105">
        <v>0</v>
      </c>
      <c r="K2998" s="42">
        <v>0</v>
      </c>
      <c r="L2998" s="50" t="s">
        <v>4487</v>
      </c>
      <c r="M2998" s="50" t="s">
        <v>5536</v>
      </c>
      <c r="N2998" s="50" t="s">
        <v>2392</v>
      </c>
      <c r="O2998" s="137" t="s">
        <v>2393</v>
      </c>
      <c r="P2998" s="42" t="s">
        <v>64</v>
      </c>
      <c r="Q2998" s="42" t="s">
        <v>65</v>
      </c>
      <c r="R2998" s="42">
        <v>1</v>
      </c>
      <c r="S2998" s="137" t="s">
        <v>2254</v>
      </c>
      <c r="T2998" s="62">
        <v>1235517.3500000001</v>
      </c>
      <c r="U2998" s="62">
        <v>1148744.46</v>
      </c>
      <c r="Z2998" s="42" t="s">
        <v>68</v>
      </c>
      <c r="AJ2998" s="42"/>
      <c r="AW2998" s="42" t="s">
        <v>2412</v>
      </c>
      <c r="AX2998" s="42"/>
      <c r="AY2998" s="42"/>
      <c r="AZ2998" s="42"/>
      <c r="BA2998" s="42"/>
      <c r="BB2998" s="42"/>
      <c r="BN2998" s="128" t="s">
        <v>4578</v>
      </c>
      <c r="BO2998" s="58" t="str">
        <f t="shared" si="46"/>
        <v>境内资产</v>
      </c>
      <c r="BP2998" s="58" t="str">
        <f>IF(M2998="",VLOOKUP(D2998,Sheet4!$A$1:$B$92,2,0),VLOOKUP(Q2998,Sheet4!$A$1:$B$92,2,0))</f>
        <v>保险资产管理产品</v>
      </c>
    </row>
    <row r="2999" spans="1:68" s="58" customFormat="1" ht="12.75" customHeight="1">
      <c r="A2999" s="137" t="s">
        <v>2291</v>
      </c>
      <c r="B2999" s="50" t="s">
        <v>2342</v>
      </c>
      <c r="C2999" s="252" t="s">
        <v>5552</v>
      </c>
      <c r="D2999" s="257" t="s">
        <v>689</v>
      </c>
      <c r="E2999" s="42" t="s">
        <v>3211</v>
      </c>
      <c r="F2999" s="42" t="s">
        <v>2342</v>
      </c>
      <c r="G2999" s="42"/>
      <c r="H2999" s="307">
        <v>307.19178924230465</v>
      </c>
      <c r="I2999" s="315">
        <v>262.70896587353354</v>
      </c>
      <c r="J2999" s="105">
        <v>0</v>
      </c>
      <c r="K2999" s="42">
        <v>0</v>
      </c>
      <c r="L2999" s="50" t="s">
        <v>4487</v>
      </c>
      <c r="M2999" s="50" t="s">
        <v>5536</v>
      </c>
      <c r="N2999" s="50" t="s">
        <v>2392</v>
      </c>
      <c r="O2999" s="137" t="s">
        <v>2393</v>
      </c>
      <c r="P2999" s="42" t="s">
        <v>64</v>
      </c>
      <c r="Q2999" s="42" t="s">
        <v>65</v>
      </c>
      <c r="R2999" s="42">
        <v>1</v>
      </c>
      <c r="S2999" s="137" t="s">
        <v>2254</v>
      </c>
      <c r="T2999" s="62">
        <v>1235517.3500000001</v>
      </c>
      <c r="U2999" s="62">
        <v>1148744.46</v>
      </c>
      <c r="Z2999" s="42" t="s">
        <v>68</v>
      </c>
      <c r="AJ2999" s="42"/>
      <c r="AW2999" s="42" t="s">
        <v>2412</v>
      </c>
      <c r="AX2999" s="42"/>
      <c r="AY2999" s="42"/>
      <c r="AZ2999" s="42"/>
      <c r="BA2999" s="42"/>
      <c r="BB2999" s="42"/>
      <c r="BN2999" s="128" t="s">
        <v>4578</v>
      </c>
      <c r="BO2999" s="58" t="str">
        <f t="shared" si="46"/>
        <v>境内资产</v>
      </c>
      <c r="BP2999" s="58" t="str">
        <f>IF(M2999="",VLOOKUP(D2999,Sheet4!$A$1:$B$92,2,0),VLOOKUP(Q2999,Sheet4!$A$1:$B$92,2,0))</f>
        <v>保险资产管理产品</v>
      </c>
    </row>
    <row r="3000" spans="1:68" s="58" customFormat="1" ht="12.75" customHeight="1">
      <c r="A3000" s="137" t="s">
        <v>2292</v>
      </c>
      <c r="B3000" s="50" t="s">
        <v>2343</v>
      </c>
      <c r="C3000" s="252" t="s">
        <v>5552</v>
      </c>
      <c r="D3000" s="257" t="s">
        <v>689</v>
      </c>
      <c r="E3000" s="42" t="s">
        <v>3219</v>
      </c>
      <c r="F3000" s="42" t="s">
        <v>2343</v>
      </c>
      <c r="G3000" s="42"/>
      <c r="H3000" s="307">
        <v>5565.1260675517815</v>
      </c>
      <c r="I3000" s="315">
        <v>3724.8025997344903</v>
      </c>
      <c r="J3000" s="105">
        <v>0</v>
      </c>
      <c r="K3000" s="42">
        <v>0</v>
      </c>
      <c r="L3000" s="50" t="s">
        <v>4487</v>
      </c>
      <c r="M3000" s="50" t="s">
        <v>5536</v>
      </c>
      <c r="N3000" s="50" t="s">
        <v>2392</v>
      </c>
      <c r="O3000" s="137" t="s">
        <v>2393</v>
      </c>
      <c r="P3000" s="42" t="s">
        <v>64</v>
      </c>
      <c r="Q3000" s="42" t="s">
        <v>65</v>
      </c>
      <c r="R3000" s="42">
        <v>1</v>
      </c>
      <c r="S3000" s="137" t="s">
        <v>2254</v>
      </c>
      <c r="T3000" s="62">
        <v>1235517.3500000001</v>
      </c>
      <c r="U3000" s="62">
        <v>1148744.46</v>
      </c>
      <c r="Z3000" s="42" t="s">
        <v>280</v>
      </c>
      <c r="AJ3000" s="42"/>
      <c r="AW3000" s="42" t="s">
        <v>2412</v>
      </c>
      <c r="AX3000" s="42"/>
      <c r="AY3000" s="42"/>
      <c r="AZ3000" s="42"/>
      <c r="BA3000" s="42"/>
      <c r="BB3000" s="42"/>
      <c r="BN3000" s="128" t="s">
        <v>4578</v>
      </c>
      <c r="BO3000" s="58" t="str">
        <f t="shared" si="46"/>
        <v>境内资产</v>
      </c>
      <c r="BP3000" s="58" t="str">
        <f>IF(M3000="",VLOOKUP(D3000,Sheet4!$A$1:$B$92,2,0),VLOOKUP(Q3000,Sheet4!$A$1:$B$92,2,0))</f>
        <v>保险资产管理产品</v>
      </c>
    </row>
    <row r="3001" spans="1:68" s="58" customFormat="1" ht="12.75" customHeight="1">
      <c r="A3001" s="137" t="s">
        <v>2293</v>
      </c>
      <c r="B3001" s="50" t="s">
        <v>2344</v>
      </c>
      <c r="C3001" s="252" t="s">
        <v>5552</v>
      </c>
      <c r="D3001" s="257" t="s">
        <v>689</v>
      </c>
      <c r="E3001" s="42" t="s">
        <v>3250</v>
      </c>
      <c r="F3001" s="42" t="s">
        <v>2344</v>
      </c>
      <c r="G3001" s="42"/>
      <c r="H3001" s="307">
        <v>3563.2707028220207</v>
      </c>
      <c r="I3001" s="315">
        <v>3387.7067164477126</v>
      </c>
      <c r="J3001" s="105">
        <v>0</v>
      </c>
      <c r="K3001" s="42">
        <v>0</v>
      </c>
      <c r="L3001" s="50" t="s">
        <v>4487</v>
      </c>
      <c r="M3001" s="50" t="s">
        <v>5536</v>
      </c>
      <c r="N3001" s="50" t="s">
        <v>2392</v>
      </c>
      <c r="O3001" s="137" t="s">
        <v>2393</v>
      </c>
      <c r="P3001" s="42" t="s">
        <v>64</v>
      </c>
      <c r="Q3001" s="42" t="s">
        <v>65</v>
      </c>
      <c r="R3001" s="42">
        <v>1</v>
      </c>
      <c r="S3001" s="137" t="s">
        <v>2254</v>
      </c>
      <c r="T3001" s="62">
        <v>1235517.3500000001</v>
      </c>
      <c r="U3001" s="62">
        <v>1148744.46</v>
      </c>
      <c r="Z3001" s="42" t="s">
        <v>68</v>
      </c>
      <c r="AJ3001" s="42"/>
      <c r="AW3001" s="42" t="s">
        <v>2412</v>
      </c>
      <c r="AX3001" s="42"/>
      <c r="AY3001" s="42"/>
      <c r="AZ3001" s="42"/>
      <c r="BA3001" s="42"/>
      <c r="BB3001" s="42"/>
      <c r="BN3001" s="128" t="s">
        <v>4578</v>
      </c>
      <c r="BO3001" s="58" t="str">
        <f t="shared" si="46"/>
        <v>境内资产</v>
      </c>
      <c r="BP3001" s="58" t="str">
        <f>IF(M3001="",VLOOKUP(D3001,Sheet4!$A$1:$B$92,2,0),VLOOKUP(Q3001,Sheet4!$A$1:$B$92,2,0))</f>
        <v>保险资产管理产品</v>
      </c>
    </row>
    <row r="3002" spans="1:68" s="58" customFormat="1" ht="12.75" customHeight="1">
      <c r="A3002" s="137" t="s">
        <v>2294</v>
      </c>
      <c r="B3002" s="50" t="s">
        <v>2345</v>
      </c>
      <c r="C3002" s="252" t="s">
        <v>5552</v>
      </c>
      <c r="D3002" s="257" t="s">
        <v>689</v>
      </c>
      <c r="E3002" s="42" t="s">
        <v>3510</v>
      </c>
      <c r="F3002" s="42" t="s">
        <v>2345</v>
      </c>
      <c r="G3002" s="42"/>
      <c r="H3002" s="307">
        <v>6482.7568782363423</v>
      </c>
      <c r="I3002" s="315">
        <v>5203.1133534046385</v>
      </c>
      <c r="J3002" s="105">
        <v>0</v>
      </c>
      <c r="K3002" s="42">
        <v>0</v>
      </c>
      <c r="L3002" s="50" t="s">
        <v>4487</v>
      </c>
      <c r="M3002" s="50" t="s">
        <v>5536</v>
      </c>
      <c r="N3002" s="50" t="s">
        <v>2392</v>
      </c>
      <c r="O3002" s="137" t="s">
        <v>2393</v>
      </c>
      <c r="P3002" s="42" t="s">
        <v>64</v>
      </c>
      <c r="Q3002" s="42" t="s">
        <v>65</v>
      </c>
      <c r="R3002" s="42">
        <v>1</v>
      </c>
      <c r="S3002" s="137" t="s">
        <v>2254</v>
      </c>
      <c r="T3002" s="62">
        <v>1235517.3500000001</v>
      </c>
      <c r="U3002" s="62">
        <v>1148744.46</v>
      </c>
      <c r="Z3002" s="42" t="s">
        <v>68</v>
      </c>
      <c r="AJ3002" s="42"/>
      <c r="AW3002" s="42" t="s">
        <v>2412</v>
      </c>
      <c r="AX3002" s="42"/>
      <c r="AY3002" s="42"/>
      <c r="AZ3002" s="42"/>
      <c r="BA3002" s="42"/>
      <c r="BB3002" s="42"/>
      <c r="BN3002" s="128" t="s">
        <v>4578</v>
      </c>
      <c r="BO3002" s="58" t="str">
        <f t="shared" si="46"/>
        <v>境内资产</v>
      </c>
      <c r="BP3002" s="58" t="str">
        <f>IF(M3002="",VLOOKUP(D3002,Sheet4!$A$1:$B$92,2,0),VLOOKUP(Q3002,Sheet4!$A$1:$B$92,2,0))</f>
        <v>保险资产管理产品</v>
      </c>
    </row>
    <row r="3003" spans="1:68" s="58" customFormat="1" ht="12.75" customHeight="1">
      <c r="A3003" s="137" t="s">
        <v>1975</v>
      </c>
      <c r="B3003" s="50" t="s">
        <v>1976</v>
      </c>
      <c r="C3003" s="252" t="s">
        <v>5552</v>
      </c>
      <c r="D3003" s="257" t="s">
        <v>672</v>
      </c>
      <c r="E3003" s="42" t="s">
        <v>3108</v>
      </c>
      <c r="F3003" s="42" t="s">
        <v>1976</v>
      </c>
      <c r="G3003" s="42"/>
      <c r="H3003" s="307">
        <v>9.0661357817458743</v>
      </c>
      <c r="I3003" s="315">
        <v>9.0661357817458743</v>
      </c>
      <c r="J3003" s="105">
        <v>0</v>
      </c>
      <c r="K3003" s="42">
        <v>0</v>
      </c>
      <c r="L3003" s="50" t="s">
        <v>4487</v>
      </c>
      <c r="M3003" s="50" t="s">
        <v>5536</v>
      </c>
      <c r="N3003" s="50" t="s">
        <v>2392</v>
      </c>
      <c r="O3003" s="137" t="s">
        <v>2393</v>
      </c>
      <c r="P3003" s="42" t="s">
        <v>64</v>
      </c>
      <c r="Q3003" s="42" t="s">
        <v>65</v>
      </c>
      <c r="R3003" s="42">
        <v>1</v>
      </c>
      <c r="S3003" s="137" t="s">
        <v>2254</v>
      </c>
      <c r="T3003" s="62">
        <v>1235517.3500000001</v>
      </c>
      <c r="U3003" s="62">
        <v>1148744.46</v>
      </c>
      <c r="Z3003" s="42" t="s">
        <v>68</v>
      </c>
      <c r="AJ3003" s="42"/>
      <c r="AW3003" s="42" t="s">
        <v>2412</v>
      </c>
      <c r="AX3003" s="42"/>
      <c r="AY3003" s="42"/>
      <c r="AZ3003" s="42"/>
      <c r="BA3003" s="42"/>
      <c r="BB3003" s="42"/>
      <c r="BN3003" s="128" t="s">
        <v>4578</v>
      </c>
      <c r="BO3003" s="58" t="str">
        <f t="shared" si="46"/>
        <v>境内资产</v>
      </c>
      <c r="BP3003" s="58" t="str">
        <f>IF(M3003="",VLOOKUP(D3003,Sheet4!$A$1:$B$92,2,0),VLOOKUP(Q3003,Sheet4!$A$1:$B$92,2,0))</f>
        <v>保险资产管理产品</v>
      </c>
    </row>
    <row r="3004" spans="1:68" s="58" customFormat="1" ht="12.75" customHeight="1">
      <c r="A3004" s="137" t="s">
        <v>2123</v>
      </c>
      <c r="B3004" s="50" t="s">
        <v>2346</v>
      </c>
      <c r="C3004" s="252" t="s">
        <v>5552</v>
      </c>
      <c r="D3004" s="257" t="s">
        <v>689</v>
      </c>
      <c r="E3004" s="42" t="s">
        <v>4368</v>
      </c>
      <c r="F3004" s="42" t="s">
        <v>2346</v>
      </c>
      <c r="G3004" s="42"/>
      <c r="H3004" s="307">
        <v>123.99898218552455</v>
      </c>
      <c r="I3004" s="315">
        <v>123.99898218552455</v>
      </c>
      <c r="J3004" s="105">
        <v>0</v>
      </c>
      <c r="K3004" s="42">
        <v>0</v>
      </c>
      <c r="L3004" s="50" t="s">
        <v>4487</v>
      </c>
      <c r="M3004" s="50" t="s">
        <v>5536</v>
      </c>
      <c r="N3004" s="50" t="s">
        <v>2392</v>
      </c>
      <c r="O3004" s="137" t="s">
        <v>2393</v>
      </c>
      <c r="P3004" s="42" t="s">
        <v>64</v>
      </c>
      <c r="Q3004" s="42" t="s">
        <v>65</v>
      </c>
      <c r="R3004" s="42">
        <v>1</v>
      </c>
      <c r="S3004" s="137" t="s">
        <v>2254</v>
      </c>
      <c r="T3004" s="62">
        <v>1235517.3500000001</v>
      </c>
      <c r="U3004" s="62">
        <v>1148744.46</v>
      </c>
      <c r="Z3004" s="42" t="s">
        <v>68</v>
      </c>
      <c r="AJ3004" s="42"/>
      <c r="AW3004" s="42" t="s">
        <v>2412</v>
      </c>
      <c r="AX3004" s="42"/>
      <c r="AY3004" s="42"/>
      <c r="AZ3004" s="42"/>
      <c r="BA3004" s="42"/>
      <c r="BB3004" s="42"/>
      <c r="BN3004" s="128" t="s">
        <v>4578</v>
      </c>
      <c r="BO3004" s="58" t="str">
        <f t="shared" si="46"/>
        <v>境内资产</v>
      </c>
      <c r="BP3004" s="58" t="str">
        <f>IF(M3004="",VLOOKUP(D3004,Sheet4!$A$1:$B$92,2,0),VLOOKUP(Q3004,Sheet4!$A$1:$B$92,2,0))</f>
        <v>保险资产管理产品</v>
      </c>
    </row>
    <row r="3005" spans="1:68" s="58" customFormat="1" ht="12.75" customHeight="1">
      <c r="A3005" s="137" t="s">
        <v>1615</v>
      </c>
      <c r="B3005" s="50" t="s">
        <v>1616</v>
      </c>
      <c r="C3005" s="252" t="s">
        <v>5552</v>
      </c>
      <c r="D3005" s="257" t="s">
        <v>689</v>
      </c>
      <c r="E3005" s="42" t="s">
        <v>1617</v>
      </c>
      <c r="F3005" s="42" t="s">
        <v>1616</v>
      </c>
      <c r="G3005" s="42"/>
      <c r="H3005" s="307">
        <v>89.963234383207947</v>
      </c>
      <c r="I3005" s="315">
        <v>89.963234383207947</v>
      </c>
      <c r="J3005" s="105">
        <v>0</v>
      </c>
      <c r="K3005" s="42">
        <v>0</v>
      </c>
      <c r="L3005" s="50" t="s">
        <v>4487</v>
      </c>
      <c r="M3005" s="50" t="s">
        <v>5536</v>
      </c>
      <c r="N3005" s="50" t="s">
        <v>2392</v>
      </c>
      <c r="O3005" s="137" t="s">
        <v>2393</v>
      </c>
      <c r="P3005" s="42" t="s">
        <v>64</v>
      </c>
      <c r="Q3005" s="42" t="s">
        <v>65</v>
      </c>
      <c r="R3005" s="42">
        <v>1</v>
      </c>
      <c r="S3005" s="137" t="s">
        <v>2254</v>
      </c>
      <c r="T3005" s="62">
        <v>1235517.3500000001</v>
      </c>
      <c r="U3005" s="62">
        <v>1148744.46</v>
      </c>
      <c r="Z3005" s="42" t="s">
        <v>68</v>
      </c>
      <c r="AJ3005" s="42"/>
      <c r="AW3005" s="42" t="s">
        <v>2412</v>
      </c>
      <c r="AX3005" s="42"/>
      <c r="AY3005" s="42"/>
      <c r="AZ3005" s="42"/>
      <c r="BA3005" s="42"/>
      <c r="BB3005" s="42"/>
      <c r="BN3005" s="128" t="s">
        <v>4578</v>
      </c>
      <c r="BO3005" s="58" t="str">
        <f t="shared" si="46"/>
        <v>境内资产</v>
      </c>
      <c r="BP3005" s="58" t="str">
        <f>IF(M3005="",VLOOKUP(D3005,Sheet4!$A$1:$B$92,2,0),VLOOKUP(Q3005,Sheet4!$A$1:$B$92,2,0))</f>
        <v>保险资产管理产品</v>
      </c>
    </row>
    <row r="3006" spans="1:68" s="58" customFormat="1" ht="12.75" customHeight="1">
      <c r="A3006" s="137" t="s">
        <v>1654</v>
      </c>
      <c r="B3006" s="50" t="s">
        <v>1655</v>
      </c>
      <c r="C3006" s="252" t="s">
        <v>5552</v>
      </c>
      <c r="D3006" s="257" t="s">
        <v>672</v>
      </c>
      <c r="E3006" s="42" t="s">
        <v>1656</v>
      </c>
      <c r="F3006" s="42" t="s">
        <v>1655</v>
      </c>
      <c r="G3006" s="42"/>
      <c r="H3006" s="307">
        <v>165.5135448980302</v>
      </c>
      <c r="I3006" s="315">
        <v>223.74979217696676</v>
      </c>
      <c r="J3006" s="105">
        <v>0</v>
      </c>
      <c r="K3006" s="42">
        <v>0</v>
      </c>
      <c r="L3006" s="50" t="s">
        <v>4487</v>
      </c>
      <c r="M3006" s="50" t="s">
        <v>5536</v>
      </c>
      <c r="N3006" s="50" t="s">
        <v>2392</v>
      </c>
      <c r="O3006" s="137" t="s">
        <v>2393</v>
      </c>
      <c r="P3006" s="42" t="s">
        <v>64</v>
      </c>
      <c r="Q3006" s="42" t="s">
        <v>65</v>
      </c>
      <c r="R3006" s="42">
        <v>1</v>
      </c>
      <c r="S3006" s="137" t="s">
        <v>2254</v>
      </c>
      <c r="T3006" s="62">
        <v>1235517.3500000001</v>
      </c>
      <c r="U3006" s="62">
        <v>1148744.46</v>
      </c>
      <c r="Z3006" s="42" t="s">
        <v>68</v>
      </c>
      <c r="AJ3006" s="42"/>
      <c r="AW3006" s="42" t="s">
        <v>2412</v>
      </c>
      <c r="AX3006" s="42"/>
      <c r="AY3006" s="42"/>
      <c r="AZ3006" s="42"/>
      <c r="BA3006" s="42"/>
      <c r="BB3006" s="42"/>
      <c r="BN3006" s="128" t="s">
        <v>4578</v>
      </c>
      <c r="BO3006" s="58" t="str">
        <f t="shared" si="46"/>
        <v>境内资产</v>
      </c>
      <c r="BP3006" s="58" t="str">
        <f>IF(M3006="",VLOOKUP(D3006,Sheet4!$A$1:$B$92,2,0),VLOOKUP(Q3006,Sheet4!$A$1:$B$92,2,0))</f>
        <v>保险资产管理产品</v>
      </c>
    </row>
    <row r="3007" spans="1:68" s="58" customFormat="1" ht="12.75" customHeight="1">
      <c r="A3007" s="137" t="s">
        <v>1734</v>
      </c>
      <c r="B3007" s="50" t="s">
        <v>1735</v>
      </c>
      <c r="C3007" s="252" t="s">
        <v>5552</v>
      </c>
      <c r="D3007" s="257" t="s">
        <v>678</v>
      </c>
      <c r="E3007" s="42" t="s">
        <v>1736</v>
      </c>
      <c r="F3007" s="42" t="s">
        <v>1735</v>
      </c>
      <c r="G3007" s="42"/>
      <c r="H3007" s="307">
        <v>35.585904752912505</v>
      </c>
      <c r="I3007" s="315">
        <v>15.785361744813626</v>
      </c>
      <c r="J3007" s="105">
        <v>0</v>
      </c>
      <c r="K3007" s="42">
        <v>0</v>
      </c>
      <c r="L3007" s="50" t="s">
        <v>4487</v>
      </c>
      <c r="M3007" s="50" t="s">
        <v>5536</v>
      </c>
      <c r="N3007" s="50" t="s">
        <v>2392</v>
      </c>
      <c r="O3007" s="137" t="s">
        <v>2393</v>
      </c>
      <c r="P3007" s="42" t="s">
        <v>64</v>
      </c>
      <c r="Q3007" s="42" t="s">
        <v>65</v>
      </c>
      <c r="R3007" s="42">
        <v>1</v>
      </c>
      <c r="S3007" s="137" t="s">
        <v>2254</v>
      </c>
      <c r="T3007" s="62">
        <v>1235517.3500000001</v>
      </c>
      <c r="U3007" s="62">
        <v>1148744.46</v>
      </c>
      <c r="Z3007" s="42" t="s">
        <v>68</v>
      </c>
      <c r="AJ3007" s="42"/>
      <c r="AW3007" s="42" t="s">
        <v>2412</v>
      </c>
      <c r="AX3007" s="42"/>
      <c r="AY3007" s="42"/>
      <c r="AZ3007" s="42"/>
      <c r="BA3007" s="42"/>
      <c r="BB3007" s="42"/>
      <c r="BN3007" s="128" t="s">
        <v>4578</v>
      </c>
      <c r="BO3007" s="58" t="str">
        <f t="shared" si="46"/>
        <v>境内资产</v>
      </c>
      <c r="BP3007" s="58" t="str">
        <f>IF(M3007="",VLOOKUP(D3007,Sheet4!$A$1:$B$92,2,0),VLOOKUP(Q3007,Sheet4!$A$1:$B$92,2,0))</f>
        <v>保险资产管理产品</v>
      </c>
    </row>
    <row r="3008" spans="1:68" s="58" customFormat="1" ht="12.75" customHeight="1">
      <c r="A3008" s="137" t="s">
        <v>1743</v>
      </c>
      <c r="B3008" s="50" t="s">
        <v>1744</v>
      </c>
      <c r="C3008" s="252" t="s">
        <v>5552</v>
      </c>
      <c r="D3008" s="257" t="s">
        <v>678</v>
      </c>
      <c r="E3008" s="42" t="s">
        <v>1745</v>
      </c>
      <c r="F3008" s="42" t="s">
        <v>1744</v>
      </c>
      <c r="G3008" s="42"/>
      <c r="H3008" s="307">
        <v>26.721534215107027</v>
      </c>
      <c r="I3008" s="315">
        <v>18.198170474886332</v>
      </c>
      <c r="J3008" s="105">
        <v>0</v>
      </c>
      <c r="K3008" s="42">
        <v>0</v>
      </c>
      <c r="L3008" s="50" t="s">
        <v>4487</v>
      </c>
      <c r="M3008" s="50" t="s">
        <v>5536</v>
      </c>
      <c r="N3008" s="50" t="s">
        <v>2392</v>
      </c>
      <c r="O3008" s="137" t="s">
        <v>2393</v>
      </c>
      <c r="P3008" s="42" t="s">
        <v>64</v>
      </c>
      <c r="Q3008" s="42" t="s">
        <v>65</v>
      </c>
      <c r="R3008" s="42">
        <v>1</v>
      </c>
      <c r="S3008" s="137" t="s">
        <v>2254</v>
      </c>
      <c r="T3008" s="62">
        <v>1235517.3500000001</v>
      </c>
      <c r="U3008" s="62">
        <v>1148744.46</v>
      </c>
      <c r="Z3008" s="42" t="s">
        <v>68</v>
      </c>
      <c r="AJ3008" s="42"/>
      <c r="AW3008" s="42" t="s">
        <v>2412</v>
      </c>
      <c r="AX3008" s="42"/>
      <c r="AY3008" s="42"/>
      <c r="AZ3008" s="42"/>
      <c r="BA3008" s="42"/>
      <c r="BB3008" s="42"/>
      <c r="BN3008" s="128" t="s">
        <v>4578</v>
      </c>
      <c r="BO3008" s="58" t="str">
        <f t="shared" si="46"/>
        <v>境内资产</v>
      </c>
      <c r="BP3008" s="58" t="str">
        <f>IF(M3008="",VLOOKUP(D3008,Sheet4!$A$1:$B$92,2,0),VLOOKUP(Q3008,Sheet4!$A$1:$B$92,2,0))</f>
        <v>保险资产管理产品</v>
      </c>
    </row>
    <row r="3009" spans="1:68" s="58" customFormat="1" ht="12.75" customHeight="1">
      <c r="A3009" s="137" t="s">
        <v>2011</v>
      </c>
      <c r="B3009" s="50" t="s">
        <v>2012</v>
      </c>
      <c r="C3009" s="252" t="s">
        <v>5552</v>
      </c>
      <c r="D3009" s="257" t="s">
        <v>678</v>
      </c>
      <c r="E3009" s="42" t="s">
        <v>2792</v>
      </c>
      <c r="F3009" s="42" t="s">
        <v>2012</v>
      </c>
      <c r="G3009" s="42"/>
      <c r="H3009" s="307">
        <v>15.424286065021196</v>
      </c>
      <c r="I3009" s="315">
        <v>10.088736552417677</v>
      </c>
      <c r="J3009" s="105">
        <v>0</v>
      </c>
      <c r="K3009" s="42">
        <v>0</v>
      </c>
      <c r="L3009" s="50" t="s">
        <v>4487</v>
      </c>
      <c r="M3009" s="50" t="s">
        <v>5536</v>
      </c>
      <c r="N3009" s="50" t="s">
        <v>2392</v>
      </c>
      <c r="O3009" s="137" t="s">
        <v>2393</v>
      </c>
      <c r="P3009" s="42" t="s">
        <v>64</v>
      </c>
      <c r="Q3009" s="42" t="s">
        <v>65</v>
      </c>
      <c r="R3009" s="42">
        <v>1</v>
      </c>
      <c r="S3009" s="137" t="s">
        <v>2254</v>
      </c>
      <c r="T3009" s="62">
        <v>1235517.3500000001</v>
      </c>
      <c r="U3009" s="62">
        <v>1148744.46</v>
      </c>
      <c r="Z3009" s="42" t="s">
        <v>68</v>
      </c>
      <c r="AJ3009" s="42"/>
      <c r="AW3009" s="42" t="s">
        <v>2412</v>
      </c>
      <c r="AX3009" s="42"/>
      <c r="AY3009" s="42"/>
      <c r="AZ3009" s="42"/>
      <c r="BA3009" s="42"/>
      <c r="BB3009" s="42"/>
      <c r="BN3009" s="128" t="s">
        <v>4578</v>
      </c>
      <c r="BO3009" s="58" t="str">
        <f t="shared" si="46"/>
        <v>境内资产</v>
      </c>
      <c r="BP3009" s="58" t="str">
        <f>IF(M3009="",VLOOKUP(D3009,Sheet4!$A$1:$B$92,2,0),VLOOKUP(Q3009,Sheet4!$A$1:$B$92,2,0))</f>
        <v>保险资产管理产品</v>
      </c>
    </row>
    <row r="3010" spans="1:68" s="58" customFormat="1" ht="12.75" customHeight="1">
      <c r="A3010" s="137" t="s">
        <v>2013</v>
      </c>
      <c r="B3010" s="50" t="s">
        <v>2014</v>
      </c>
      <c r="C3010" s="252" t="s">
        <v>5552</v>
      </c>
      <c r="D3010" s="257" t="s">
        <v>678</v>
      </c>
      <c r="E3010" s="42" t="s">
        <v>2793</v>
      </c>
      <c r="F3010" s="42" t="s">
        <v>2014</v>
      </c>
      <c r="G3010" s="42"/>
      <c r="H3010" s="307">
        <v>7.5607506829114088</v>
      </c>
      <c r="I3010" s="315">
        <v>7.889478973472773</v>
      </c>
      <c r="J3010" s="105">
        <v>0</v>
      </c>
      <c r="K3010" s="42">
        <v>0</v>
      </c>
      <c r="L3010" s="50" t="s">
        <v>4487</v>
      </c>
      <c r="M3010" s="50" t="s">
        <v>5536</v>
      </c>
      <c r="N3010" s="50" t="s">
        <v>2392</v>
      </c>
      <c r="O3010" s="137" t="s">
        <v>2393</v>
      </c>
      <c r="P3010" s="42" t="s">
        <v>64</v>
      </c>
      <c r="Q3010" s="42" t="s">
        <v>65</v>
      </c>
      <c r="R3010" s="42">
        <v>1</v>
      </c>
      <c r="S3010" s="137" t="s">
        <v>2254</v>
      </c>
      <c r="T3010" s="62">
        <v>1235517.3500000001</v>
      </c>
      <c r="U3010" s="62">
        <v>1148744.46</v>
      </c>
      <c r="Z3010" s="42" t="s">
        <v>68</v>
      </c>
      <c r="AJ3010" s="42"/>
      <c r="AW3010" s="42" t="s">
        <v>2412</v>
      </c>
      <c r="AX3010" s="42"/>
      <c r="AY3010" s="42"/>
      <c r="AZ3010" s="42"/>
      <c r="BA3010" s="42"/>
      <c r="BB3010" s="42"/>
      <c r="BN3010" s="128" t="s">
        <v>4578</v>
      </c>
      <c r="BO3010" s="58" t="str">
        <f t="shared" si="46"/>
        <v>境内资产</v>
      </c>
      <c r="BP3010" s="58" t="str">
        <f>IF(M3010="",VLOOKUP(D3010,Sheet4!$A$1:$B$92,2,0),VLOOKUP(Q3010,Sheet4!$A$1:$B$92,2,0))</f>
        <v>保险资产管理产品</v>
      </c>
    </row>
    <row r="3011" spans="1:68" s="58" customFormat="1" ht="12.75" customHeight="1">
      <c r="A3011" s="137" t="s">
        <v>2019</v>
      </c>
      <c r="B3011" s="50" t="s">
        <v>2020</v>
      </c>
      <c r="C3011" s="252" t="s">
        <v>5552</v>
      </c>
      <c r="D3011" s="257" t="s">
        <v>678</v>
      </c>
      <c r="E3011" s="42" t="s">
        <v>2795</v>
      </c>
      <c r="F3011" s="42" t="s">
        <v>2020</v>
      </c>
      <c r="G3011" s="42"/>
      <c r="H3011" s="307">
        <v>2.5621029692592789</v>
      </c>
      <c r="I3011" s="315">
        <v>5.3784604316511579</v>
      </c>
      <c r="J3011" s="105">
        <v>0</v>
      </c>
      <c r="K3011" s="42">
        <v>0</v>
      </c>
      <c r="L3011" s="50" t="s">
        <v>4487</v>
      </c>
      <c r="M3011" s="50" t="s">
        <v>5536</v>
      </c>
      <c r="N3011" s="50" t="s">
        <v>2392</v>
      </c>
      <c r="O3011" s="137" t="s">
        <v>2393</v>
      </c>
      <c r="P3011" s="42" t="s">
        <v>64</v>
      </c>
      <c r="Q3011" s="42" t="s">
        <v>65</v>
      </c>
      <c r="R3011" s="42">
        <v>1</v>
      </c>
      <c r="S3011" s="137" t="s">
        <v>2254</v>
      </c>
      <c r="T3011" s="62">
        <v>1235517.3500000001</v>
      </c>
      <c r="U3011" s="62">
        <v>1148744.46</v>
      </c>
      <c r="Z3011" s="42" t="s">
        <v>68</v>
      </c>
      <c r="AJ3011" s="42"/>
      <c r="AW3011" s="42" t="s">
        <v>2412</v>
      </c>
      <c r="AX3011" s="42"/>
      <c r="AY3011" s="42"/>
      <c r="AZ3011" s="42"/>
      <c r="BA3011" s="42"/>
      <c r="BB3011" s="42"/>
      <c r="BN3011" s="128" t="s">
        <v>4578</v>
      </c>
      <c r="BO3011" s="58" t="str">
        <f t="shared" ref="BO3011:BO3074" si="47">IF(LEFT(D3011,2)="境外","境外资产","境内资产")</f>
        <v>境内资产</v>
      </c>
      <c r="BP3011" s="58" t="str">
        <f>IF(M3011="",VLOOKUP(D3011,Sheet4!$A$1:$B$92,2,0),VLOOKUP(Q3011,Sheet4!$A$1:$B$92,2,0))</f>
        <v>保险资产管理产品</v>
      </c>
    </row>
    <row r="3012" spans="1:68" s="58" customFormat="1" ht="12.75" customHeight="1">
      <c r="A3012" s="137" t="s">
        <v>1755</v>
      </c>
      <c r="B3012" s="50" t="s">
        <v>1756</v>
      </c>
      <c r="C3012" s="252" t="s">
        <v>5552</v>
      </c>
      <c r="D3012" s="257" t="s">
        <v>678</v>
      </c>
      <c r="E3012" s="42" t="s">
        <v>1757</v>
      </c>
      <c r="F3012" s="42" t="s">
        <v>1756</v>
      </c>
      <c r="G3012" s="42"/>
      <c r="H3012" s="307">
        <v>15.796034741260423</v>
      </c>
      <c r="I3012" s="315">
        <v>12.58282425543138</v>
      </c>
      <c r="J3012" s="105">
        <v>0</v>
      </c>
      <c r="K3012" s="42">
        <v>0</v>
      </c>
      <c r="L3012" s="50" t="s">
        <v>4487</v>
      </c>
      <c r="M3012" s="50" t="s">
        <v>5536</v>
      </c>
      <c r="N3012" s="50" t="s">
        <v>2392</v>
      </c>
      <c r="O3012" s="137" t="s">
        <v>2393</v>
      </c>
      <c r="P3012" s="42" t="s">
        <v>64</v>
      </c>
      <c r="Q3012" s="42" t="s">
        <v>65</v>
      </c>
      <c r="R3012" s="42">
        <v>1</v>
      </c>
      <c r="S3012" s="137" t="s">
        <v>2254</v>
      </c>
      <c r="T3012" s="62">
        <v>1235517.3500000001</v>
      </c>
      <c r="U3012" s="62">
        <v>1148744.46</v>
      </c>
      <c r="Z3012" s="42" t="s">
        <v>68</v>
      </c>
      <c r="AJ3012" s="42"/>
      <c r="AW3012" s="42" t="s">
        <v>2412</v>
      </c>
      <c r="AX3012" s="42"/>
      <c r="AY3012" s="42"/>
      <c r="AZ3012" s="42"/>
      <c r="BA3012" s="42"/>
      <c r="BB3012" s="42"/>
      <c r="BN3012" s="128" t="s">
        <v>4578</v>
      </c>
      <c r="BO3012" s="58" t="str">
        <f t="shared" si="47"/>
        <v>境内资产</v>
      </c>
      <c r="BP3012" s="58" t="str">
        <f>IF(M3012="",VLOOKUP(D3012,Sheet4!$A$1:$B$92,2,0),VLOOKUP(Q3012,Sheet4!$A$1:$B$92,2,0))</f>
        <v>保险资产管理产品</v>
      </c>
    </row>
    <row r="3013" spans="1:68" s="58" customFormat="1" ht="12.75" customHeight="1">
      <c r="A3013" s="137" t="s">
        <v>1758</v>
      </c>
      <c r="B3013" s="50" t="s">
        <v>1759</v>
      </c>
      <c r="C3013" s="252" t="s">
        <v>5552</v>
      </c>
      <c r="D3013" s="257" t="s">
        <v>678</v>
      </c>
      <c r="E3013" s="42" t="s">
        <v>1760</v>
      </c>
      <c r="F3013" s="42" t="s">
        <v>1759</v>
      </c>
      <c r="G3013" s="42"/>
      <c r="H3013" s="307">
        <v>40.346882167910898</v>
      </c>
      <c r="I3013" s="315">
        <v>21.327602499717607</v>
      </c>
      <c r="J3013" s="105">
        <v>0</v>
      </c>
      <c r="K3013" s="42">
        <v>0</v>
      </c>
      <c r="L3013" s="50" t="s">
        <v>4487</v>
      </c>
      <c r="M3013" s="50" t="s">
        <v>5536</v>
      </c>
      <c r="N3013" s="50" t="s">
        <v>2392</v>
      </c>
      <c r="O3013" s="137" t="s">
        <v>2393</v>
      </c>
      <c r="P3013" s="42" t="s">
        <v>64</v>
      </c>
      <c r="Q3013" s="42" t="s">
        <v>65</v>
      </c>
      <c r="R3013" s="42">
        <v>1</v>
      </c>
      <c r="S3013" s="137" t="s">
        <v>2254</v>
      </c>
      <c r="T3013" s="62">
        <v>1235517.3500000001</v>
      </c>
      <c r="U3013" s="62">
        <v>1148744.46</v>
      </c>
      <c r="Z3013" s="42" t="s">
        <v>68</v>
      </c>
      <c r="AJ3013" s="42"/>
      <c r="AW3013" s="42" t="s">
        <v>2412</v>
      </c>
      <c r="AX3013" s="42"/>
      <c r="AY3013" s="42"/>
      <c r="AZ3013" s="42"/>
      <c r="BA3013" s="42"/>
      <c r="BB3013" s="42"/>
      <c r="BN3013" s="128" t="s">
        <v>4578</v>
      </c>
      <c r="BO3013" s="58" t="str">
        <f t="shared" si="47"/>
        <v>境内资产</v>
      </c>
      <c r="BP3013" s="58" t="str">
        <f>IF(M3013="",VLOOKUP(D3013,Sheet4!$A$1:$B$92,2,0),VLOOKUP(Q3013,Sheet4!$A$1:$B$92,2,0))</f>
        <v>保险资产管理产品</v>
      </c>
    </row>
    <row r="3014" spans="1:68" s="58" customFormat="1" ht="12.75" customHeight="1">
      <c r="A3014" s="137" t="s">
        <v>1761</v>
      </c>
      <c r="B3014" s="50" t="s">
        <v>1762</v>
      </c>
      <c r="C3014" s="252" t="s">
        <v>5552</v>
      </c>
      <c r="D3014" s="257" t="s">
        <v>678</v>
      </c>
      <c r="E3014" s="42" t="s">
        <v>1763</v>
      </c>
      <c r="F3014" s="42" t="s">
        <v>1762</v>
      </c>
      <c r="G3014" s="42"/>
      <c r="H3014" s="307">
        <v>5.7323660471639437</v>
      </c>
      <c r="I3014" s="315">
        <v>6.7472311759666139</v>
      </c>
      <c r="J3014" s="105">
        <v>0</v>
      </c>
      <c r="K3014" s="42">
        <v>0</v>
      </c>
      <c r="L3014" s="50" t="s">
        <v>4487</v>
      </c>
      <c r="M3014" s="50" t="s">
        <v>5536</v>
      </c>
      <c r="N3014" s="50" t="s">
        <v>2392</v>
      </c>
      <c r="O3014" s="137" t="s">
        <v>2393</v>
      </c>
      <c r="P3014" s="42" t="s">
        <v>64</v>
      </c>
      <c r="Q3014" s="42" t="s">
        <v>65</v>
      </c>
      <c r="R3014" s="42">
        <v>1</v>
      </c>
      <c r="S3014" s="137" t="s">
        <v>2254</v>
      </c>
      <c r="T3014" s="62">
        <v>1235517.3500000001</v>
      </c>
      <c r="U3014" s="62">
        <v>1148744.46</v>
      </c>
      <c r="Z3014" s="42" t="s">
        <v>68</v>
      </c>
      <c r="AJ3014" s="42"/>
      <c r="AW3014" s="42" t="s">
        <v>2412</v>
      </c>
      <c r="AX3014" s="42"/>
      <c r="AY3014" s="42"/>
      <c r="AZ3014" s="42"/>
      <c r="BA3014" s="42"/>
      <c r="BB3014" s="42"/>
      <c r="BN3014" s="128" t="s">
        <v>4578</v>
      </c>
      <c r="BO3014" s="58" t="str">
        <f t="shared" si="47"/>
        <v>境内资产</v>
      </c>
      <c r="BP3014" s="58" t="str">
        <f>IF(M3014="",VLOOKUP(D3014,Sheet4!$A$1:$B$92,2,0),VLOOKUP(Q3014,Sheet4!$A$1:$B$92,2,0))</f>
        <v>保险资产管理产品</v>
      </c>
    </row>
    <row r="3015" spans="1:68" s="58" customFormat="1" ht="12.75" customHeight="1">
      <c r="A3015" s="137" t="s">
        <v>1621</v>
      </c>
      <c r="B3015" s="50" t="s">
        <v>1622</v>
      </c>
      <c r="C3015" s="252" t="s">
        <v>5552</v>
      </c>
      <c r="D3015" s="257" t="s">
        <v>678</v>
      </c>
      <c r="E3015" s="42" t="s">
        <v>1623</v>
      </c>
      <c r="F3015" s="42" t="s">
        <v>1622</v>
      </c>
      <c r="G3015" s="42"/>
      <c r="H3015" s="307">
        <v>5.9204662067647691</v>
      </c>
      <c r="I3015" s="315">
        <v>5.7145959641909849</v>
      </c>
      <c r="J3015" s="105">
        <v>0</v>
      </c>
      <c r="K3015" s="42">
        <v>0</v>
      </c>
      <c r="L3015" s="50" t="s">
        <v>4487</v>
      </c>
      <c r="M3015" s="50" t="s">
        <v>5536</v>
      </c>
      <c r="N3015" s="50" t="s">
        <v>2392</v>
      </c>
      <c r="O3015" s="137" t="s">
        <v>2393</v>
      </c>
      <c r="P3015" s="42" t="s">
        <v>64</v>
      </c>
      <c r="Q3015" s="42" t="s">
        <v>65</v>
      </c>
      <c r="R3015" s="42">
        <v>1</v>
      </c>
      <c r="S3015" s="137" t="s">
        <v>2254</v>
      </c>
      <c r="T3015" s="62">
        <v>1235517.3500000001</v>
      </c>
      <c r="U3015" s="62">
        <v>1148744.46</v>
      </c>
      <c r="Z3015" s="42" t="s">
        <v>68</v>
      </c>
      <c r="AJ3015" s="42"/>
      <c r="AW3015" s="42" t="s">
        <v>2412</v>
      </c>
      <c r="AX3015" s="42"/>
      <c r="AY3015" s="42"/>
      <c r="AZ3015" s="42"/>
      <c r="BA3015" s="42"/>
      <c r="BB3015" s="42"/>
      <c r="BN3015" s="128" t="s">
        <v>4578</v>
      </c>
      <c r="BO3015" s="58" t="str">
        <f t="shared" si="47"/>
        <v>境内资产</v>
      </c>
      <c r="BP3015" s="58" t="str">
        <f>IF(M3015="",VLOOKUP(D3015,Sheet4!$A$1:$B$92,2,0),VLOOKUP(Q3015,Sheet4!$A$1:$B$92,2,0))</f>
        <v>保险资产管理产品</v>
      </c>
    </row>
    <row r="3016" spans="1:68" s="58" customFormat="1" ht="12.75" customHeight="1">
      <c r="A3016" s="137" t="s">
        <v>2035</v>
      </c>
      <c r="B3016" s="50" t="s">
        <v>2036</v>
      </c>
      <c r="C3016" s="252" t="s">
        <v>5552</v>
      </c>
      <c r="D3016" s="257" t="s">
        <v>678</v>
      </c>
      <c r="E3016" s="42" t="s">
        <v>4460</v>
      </c>
      <c r="F3016" s="42" t="s">
        <v>2036</v>
      </c>
      <c r="G3016" s="42"/>
      <c r="H3016" s="307">
        <v>63.30367652524582</v>
      </c>
      <c r="I3016" s="315">
        <v>50.425876190238682</v>
      </c>
      <c r="J3016" s="105">
        <v>0</v>
      </c>
      <c r="K3016" s="42">
        <v>0</v>
      </c>
      <c r="L3016" s="50" t="s">
        <v>4487</v>
      </c>
      <c r="M3016" s="50" t="s">
        <v>5536</v>
      </c>
      <c r="N3016" s="50" t="s">
        <v>2392</v>
      </c>
      <c r="O3016" s="137" t="s">
        <v>2393</v>
      </c>
      <c r="P3016" s="42" t="s">
        <v>64</v>
      </c>
      <c r="Q3016" s="42" t="s">
        <v>65</v>
      </c>
      <c r="R3016" s="42">
        <v>1</v>
      </c>
      <c r="S3016" s="137" t="s">
        <v>2254</v>
      </c>
      <c r="T3016" s="62">
        <v>1235517.3500000001</v>
      </c>
      <c r="U3016" s="62">
        <v>1148744.46</v>
      </c>
      <c r="Z3016" s="42" t="s">
        <v>68</v>
      </c>
      <c r="AJ3016" s="42"/>
      <c r="AW3016" s="42" t="s">
        <v>2412</v>
      </c>
      <c r="AX3016" s="42"/>
      <c r="AY3016" s="42"/>
      <c r="AZ3016" s="42"/>
      <c r="BA3016" s="42"/>
      <c r="BB3016" s="42"/>
      <c r="BN3016" s="128" t="s">
        <v>4578</v>
      </c>
      <c r="BO3016" s="58" t="str">
        <f t="shared" si="47"/>
        <v>境内资产</v>
      </c>
      <c r="BP3016" s="58" t="str">
        <f>IF(M3016="",VLOOKUP(D3016,Sheet4!$A$1:$B$92,2,0),VLOOKUP(Q3016,Sheet4!$A$1:$B$92,2,0))</f>
        <v>保险资产管理产品</v>
      </c>
    </row>
    <row r="3017" spans="1:68" s="58" customFormat="1" ht="12.75" customHeight="1">
      <c r="A3017" s="137" t="s">
        <v>1627</v>
      </c>
      <c r="B3017" s="50" t="s">
        <v>1628</v>
      </c>
      <c r="C3017" s="252" t="s">
        <v>5552</v>
      </c>
      <c r="D3017" s="257" t="s">
        <v>678</v>
      </c>
      <c r="E3017" s="42" t="s">
        <v>1629</v>
      </c>
      <c r="F3017" s="42" t="s">
        <v>1628</v>
      </c>
      <c r="G3017" s="42"/>
      <c r="H3017" s="307">
        <v>20.882547670105332</v>
      </c>
      <c r="I3017" s="315">
        <v>11.283272910293958</v>
      </c>
      <c r="J3017" s="105">
        <v>0</v>
      </c>
      <c r="K3017" s="42">
        <v>0</v>
      </c>
      <c r="L3017" s="50" t="s">
        <v>4487</v>
      </c>
      <c r="M3017" s="50" t="s">
        <v>5536</v>
      </c>
      <c r="N3017" s="50" t="s">
        <v>2392</v>
      </c>
      <c r="O3017" s="137" t="s">
        <v>2393</v>
      </c>
      <c r="P3017" s="42" t="s">
        <v>64</v>
      </c>
      <c r="Q3017" s="42" t="s">
        <v>65</v>
      </c>
      <c r="R3017" s="42">
        <v>1</v>
      </c>
      <c r="S3017" s="137" t="s">
        <v>2254</v>
      </c>
      <c r="T3017" s="62">
        <v>1235517.3500000001</v>
      </c>
      <c r="U3017" s="62">
        <v>1148744.46</v>
      </c>
      <c r="Z3017" s="42" t="s">
        <v>68</v>
      </c>
      <c r="AJ3017" s="42"/>
      <c r="AW3017" s="42" t="s">
        <v>2412</v>
      </c>
      <c r="AX3017" s="42"/>
      <c r="AY3017" s="42"/>
      <c r="AZ3017" s="42"/>
      <c r="BA3017" s="42"/>
      <c r="BB3017" s="42"/>
      <c r="BN3017" s="128" t="s">
        <v>4578</v>
      </c>
      <c r="BO3017" s="58" t="str">
        <f t="shared" si="47"/>
        <v>境内资产</v>
      </c>
      <c r="BP3017" s="58" t="str">
        <f>IF(M3017="",VLOOKUP(D3017,Sheet4!$A$1:$B$92,2,0),VLOOKUP(Q3017,Sheet4!$A$1:$B$92,2,0))</f>
        <v>保险资产管理产品</v>
      </c>
    </row>
    <row r="3018" spans="1:68" s="58" customFormat="1" ht="12.75" customHeight="1">
      <c r="A3018" s="137" t="s">
        <v>1630</v>
      </c>
      <c r="B3018" s="50" t="s">
        <v>1631</v>
      </c>
      <c r="C3018" s="252" t="s">
        <v>5552</v>
      </c>
      <c r="D3018" s="257" t="s">
        <v>678</v>
      </c>
      <c r="E3018" s="42" t="s">
        <v>1632</v>
      </c>
      <c r="F3018" s="42" t="s">
        <v>1631</v>
      </c>
      <c r="G3018" s="42"/>
      <c r="H3018" s="307">
        <v>12.833867727410755</v>
      </c>
      <c r="I3018" s="315">
        <v>8.5942251388520852</v>
      </c>
      <c r="J3018" s="105">
        <v>0</v>
      </c>
      <c r="K3018" s="42">
        <v>0</v>
      </c>
      <c r="L3018" s="50" t="s">
        <v>4487</v>
      </c>
      <c r="M3018" s="50" t="s">
        <v>5536</v>
      </c>
      <c r="N3018" s="50" t="s">
        <v>2392</v>
      </c>
      <c r="O3018" s="137" t="s">
        <v>2393</v>
      </c>
      <c r="P3018" s="42" t="s">
        <v>64</v>
      </c>
      <c r="Q3018" s="42" t="s">
        <v>65</v>
      </c>
      <c r="R3018" s="42">
        <v>1</v>
      </c>
      <c r="S3018" s="137" t="s">
        <v>2254</v>
      </c>
      <c r="T3018" s="62">
        <v>1235517.3500000001</v>
      </c>
      <c r="U3018" s="62">
        <v>1148744.46</v>
      </c>
      <c r="Z3018" s="42" t="s">
        <v>68</v>
      </c>
      <c r="AJ3018" s="42"/>
      <c r="AW3018" s="42" t="s">
        <v>2412</v>
      </c>
      <c r="AX3018" s="42"/>
      <c r="AY3018" s="42"/>
      <c r="AZ3018" s="42"/>
      <c r="BA3018" s="42"/>
      <c r="BB3018" s="42"/>
      <c r="BN3018" s="128" t="s">
        <v>4578</v>
      </c>
      <c r="BO3018" s="58" t="str">
        <f t="shared" si="47"/>
        <v>境内资产</v>
      </c>
      <c r="BP3018" s="58" t="str">
        <f>IF(M3018="",VLOOKUP(D3018,Sheet4!$A$1:$B$92,2,0),VLOOKUP(Q3018,Sheet4!$A$1:$B$92,2,0))</f>
        <v>保险资产管理产品</v>
      </c>
    </row>
    <row r="3019" spans="1:68" s="58" customFormat="1" ht="12.75" customHeight="1">
      <c r="A3019" s="137" t="s">
        <v>1633</v>
      </c>
      <c r="B3019" s="50" t="s">
        <v>1634</v>
      </c>
      <c r="C3019" s="252" t="s">
        <v>5552</v>
      </c>
      <c r="D3019" s="257" t="s">
        <v>678</v>
      </c>
      <c r="E3019" s="42" t="s">
        <v>1635</v>
      </c>
      <c r="F3019" s="42" t="s">
        <v>1634</v>
      </c>
      <c r="G3019" s="42"/>
      <c r="H3019" s="307">
        <v>38.809861212941826</v>
      </c>
      <c r="I3019" s="315">
        <v>17.266536473930312</v>
      </c>
      <c r="J3019" s="105">
        <v>0</v>
      </c>
      <c r="K3019" s="42">
        <v>0</v>
      </c>
      <c r="L3019" s="50" t="s">
        <v>4487</v>
      </c>
      <c r="M3019" s="50" t="s">
        <v>5536</v>
      </c>
      <c r="N3019" s="50" t="s">
        <v>2392</v>
      </c>
      <c r="O3019" s="137" t="s">
        <v>2393</v>
      </c>
      <c r="P3019" s="42" t="s">
        <v>64</v>
      </c>
      <c r="Q3019" s="42" t="s">
        <v>65</v>
      </c>
      <c r="R3019" s="42">
        <v>1</v>
      </c>
      <c r="S3019" s="137" t="s">
        <v>2254</v>
      </c>
      <c r="T3019" s="62">
        <v>1235517.3500000001</v>
      </c>
      <c r="U3019" s="62">
        <v>1148744.46</v>
      </c>
      <c r="Z3019" s="42" t="s">
        <v>68</v>
      </c>
      <c r="AJ3019" s="42"/>
      <c r="AW3019" s="42" t="s">
        <v>2412</v>
      </c>
      <c r="AX3019" s="42"/>
      <c r="AY3019" s="42"/>
      <c r="AZ3019" s="42"/>
      <c r="BA3019" s="42"/>
      <c r="BB3019" s="42"/>
      <c r="BN3019" s="128" t="s">
        <v>4578</v>
      </c>
      <c r="BO3019" s="58" t="str">
        <f t="shared" si="47"/>
        <v>境内资产</v>
      </c>
      <c r="BP3019" s="58" t="str">
        <f>IF(M3019="",VLOOKUP(D3019,Sheet4!$A$1:$B$92,2,0),VLOOKUP(Q3019,Sheet4!$A$1:$B$92,2,0))</f>
        <v>保险资产管理产品</v>
      </c>
    </row>
    <row r="3020" spans="1:68" s="58" customFormat="1" ht="12.75" customHeight="1">
      <c r="A3020" s="137" t="s">
        <v>1764</v>
      </c>
      <c r="B3020" s="50" t="s">
        <v>1765</v>
      </c>
      <c r="C3020" s="252" t="s">
        <v>5552</v>
      </c>
      <c r="D3020" s="257" t="s">
        <v>678</v>
      </c>
      <c r="E3020" s="42" t="s">
        <v>1766</v>
      </c>
      <c r="F3020" s="42" t="s">
        <v>1765</v>
      </c>
      <c r="G3020" s="42"/>
      <c r="H3020" s="307">
        <v>15.168626750134061</v>
      </c>
      <c r="I3020" s="315">
        <v>10.575625879213723</v>
      </c>
      <c r="J3020" s="105">
        <v>0</v>
      </c>
      <c r="K3020" s="42">
        <v>0</v>
      </c>
      <c r="L3020" s="50" t="s">
        <v>4487</v>
      </c>
      <c r="M3020" s="50" t="s">
        <v>5536</v>
      </c>
      <c r="N3020" s="50" t="s">
        <v>2392</v>
      </c>
      <c r="O3020" s="137" t="s">
        <v>2393</v>
      </c>
      <c r="P3020" s="42" t="s">
        <v>64</v>
      </c>
      <c r="Q3020" s="42" t="s">
        <v>65</v>
      </c>
      <c r="R3020" s="42">
        <v>1</v>
      </c>
      <c r="S3020" s="137" t="s">
        <v>2254</v>
      </c>
      <c r="T3020" s="62">
        <v>1235517.3500000001</v>
      </c>
      <c r="U3020" s="62">
        <v>1148744.46</v>
      </c>
      <c r="Z3020" s="42" t="s">
        <v>68</v>
      </c>
      <c r="AJ3020" s="42"/>
      <c r="AW3020" s="42" t="s">
        <v>2412</v>
      </c>
      <c r="AX3020" s="42"/>
      <c r="AY3020" s="42"/>
      <c r="AZ3020" s="42"/>
      <c r="BA3020" s="42"/>
      <c r="BB3020" s="42"/>
      <c r="BN3020" s="128" t="s">
        <v>4578</v>
      </c>
      <c r="BO3020" s="58" t="str">
        <f t="shared" si="47"/>
        <v>境内资产</v>
      </c>
      <c r="BP3020" s="58" t="str">
        <f>IF(M3020="",VLOOKUP(D3020,Sheet4!$A$1:$B$92,2,0),VLOOKUP(Q3020,Sheet4!$A$1:$B$92,2,0))</f>
        <v>保险资产管理产品</v>
      </c>
    </row>
    <row r="3021" spans="1:68" s="58" customFormat="1" ht="12.75" customHeight="1">
      <c r="A3021" s="137" t="s">
        <v>1826</v>
      </c>
      <c r="B3021" s="50" t="s">
        <v>1827</v>
      </c>
      <c r="C3021" s="252" t="s">
        <v>5552</v>
      </c>
      <c r="D3021" s="257" t="s">
        <v>678</v>
      </c>
      <c r="E3021" s="42" t="s">
        <v>1828</v>
      </c>
      <c r="F3021" s="42" t="s">
        <v>1827</v>
      </c>
      <c r="G3021" s="42"/>
      <c r="H3021" s="307">
        <v>4.8984127692440849</v>
      </c>
      <c r="I3021" s="315">
        <v>3.3252130929861208</v>
      </c>
      <c r="J3021" s="105">
        <v>0</v>
      </c>
      <c r="K3021" s="42">
        <v>0</v>
      </c>
      <c r="L3021" s="50" t="s">
        <v>4487</v>
      </c>
      <c r="M3021" s="50" t="s">
        <v>5536</v>
      </c>
      <c r="N3021" s="50" t="s">
        <v>2392</v>
      </c>
      <c r="O3021" s="137" t="s">
        <v>2393</v>
      </c>
      <c r="P3021" s="42" t="s">
        <v>64</v>
      </c>
      <c r="Q3021" s="42" t="s">
        <v>65</v>
      </c>
      <c r="R3021" s="42">
        <v>1</v>
      </c>
      <c r="S3021" s="137" t="s">
        <v>2254</v>
      </c>
      <c r="T3021" s="62">
        <v>1235517.3500000001</v>
      </c>
      <c r="U3021" s="62">
        <v>1148744.46</v>
      </c>
      <c r="Z3021" s="42" t="s">
        <v>68</v>
      </c>
      <c r="AJ3021" s="42"/>
      <c r="AW3021" s="42" t="s">
        <v>2412</v>
      </c>
      <c r="AX3021" s="42"/>
      <c r="AY3021" s="42"/>
      <c r="AZ3021" s="42"/>
      <c r="BA3021" s="42"/>
      <c r="BB3021" s="42"/>
      <c r="BN3021" s="128" t="s">
        <v>4578</v>
      </c>
      <c r="BO3021" s="58" t="str">
        <f t="shared" si="47"/>
        <v>境内资产</v>
      </c>
      <c r="BP3021" s="58" t="str">
        <f>IF(M3021="",VLOOKUP(D3021,Sheet4!$A$1:$B$92,2,0),VLOOKUP(Q3021,Sheet4!$A$1:$B$92,2,0))</f>
        <v>保险资产管理产品</v>
      </c>
    </row>
    <row r="3022" spans="1:68" s="58" customFormat="1" ht="12.75" customHeight="1">
      <c r="A3022" s="137" t="s">
        <v>2245</v>
      </c>
      <c r="B3022" s="50" t="s">
        <v>2246</v>
      </c>
      <c r="C3022" s="252" t="s">
        <v>5552</v>
      </c>
      <c r="D3022" s="257" t="s">
        <v>678</v>
      </c>
      <c r="E3022" s="42" t="s">
        <v>2814</v>
      </c>
      <c r="F3022" s="42" t="s">
        <v>2246</v>
      </c>
      <c r="G3022" s="42"/>
      <c r="H3022" s="307">
        <v>24.510563706728206</v>
      </c>
      <c r="I3022" s="315">
        <v>10.118292542578038</v>
      </c>
      <c r="J3022" s="105">
        <v>0</v>
      </c>
      <c r="K3022" s="42">
        <v>0</v>
      </c>
      <c r="L3022" s="50" t="s">
        <v>4487</v>
      </c>
      <c r="M3022" s="50" t="s">
        <v>5536</v>
      </c>
      <c r="N3022" s="50" t="s">
        <v>2392</v>
      </c>
      <c r="O3022" s="137" t="s">
        <v>2393</v>
      </c>
      <c r="P3022" s="42" t="s">
        <v>64</v>
      </c>
      <c r="Q3022" s="42" t="s">
        <v>65</v>
      </c>
      <c r="R3022" s="42">
        <v>1</v>
      </c>
      <c r="S3022" s="137" t="s">
        <v>2254</v>
      </c>
      <c r="T3022" s="62">
        <v>1235517.3500000001</v>
      </c>
      <c r="U3022" s="62">
        <v>1148744.46</v>
      </c>
      <c r="Z3022" s="42" t="s">
        <v>68</v>
      </c>
      <c r="AJ3022" s="42"/>
      <c r="AW3022" s="42" t="s">
        <v>2412</v>
      </c>
      <c r="AX3022" s="42"/>
      <c r="AY3022" s="42"/>
      <c r="AZ3022" s="42"/>
      <c r="BA3022" s="42"/>
      <c r="BB3022" s="42"/>
      <c r="BN3022" s="128" t="s">
        <v>4578</v>
      </c>
      <c r="BO3022" s="58" t="str">
        <f t="shared" si="47"/>
        <v>境内资产</v>
      </c>
      <c r="BP3022" s="58" t="str">
        <f>IF(M3022="",VLOOKUP(D3022,Sheet4!$A$1:$B$92,2,0),VLOOKUP(Q3022,Sheet4!$A$1:$B$92,2,0))</f>
        <v>保险资产管理产品</v>
      </c>
    </row>
    <row r="3023" spans="1:68" s="58" customFormat="1" ht="12.75" customHeight="1">
      <c r="A3023" s="137" t="s">
        <v>1639</v>
      </c>
      <c r="B3023" s="50" t="s">
        <v>1640</v>
      </c>
      <c r="C3023" s="252" t="s">
        <v>5552</v>
      </c>
      <c r="D3023" s="257" t="s">
        <v>678</v>
      </c>
      <c r="E3023" s="42" t="s">
        <v>1641</v>
      </c>
      <c r="F3023" s="42" t="s">
        <v>1640</v>
      </c>
      <c r="G3023" s="42"/>
      <c r="H3023" s="307">
        <v>8.5779693442638845</v>
      </c>
      <c r="I3023" s="315">
        <v>5.8563552503305019</v>
      </c>
      <c r="J3023" s="105">
        <v>0</v>
      </c>
      <c r="K3023" s="42">
        <v>0</v>
      </c>
      <c r="L3023" s="50" t="s">
        <v>4487</v>
      </c>
      <c r="M3023" s="50" t="s">
        <v>5536</v>
      </c>
      <c r="N3023" s="50" t="s">
        <v>2392</v>
      </c>
      <c r="O3023" s="137" t="s">
        <v>2393</v>
      </c>
      <c r="P3023" s="42" t="s">
        <v>64</v>
      </c>
      <c r="Q3023" s="42" t="s">
        <v>65</v>
      </c>
      <c r="R3023" s="42">
        <v>1</v>
      </c>
      <c r="S3023" s="137" t="s">
        <v>2254</v>
      </c>
      <c r="T3023" s="62">
        <v>1235517.3500000001</v>
      </c>
      <c r="U3023" s="62">
        <v>1148744.46</v>
      </c>
      <c r="Z3023" s="42" t="s">
        <v>68</v>
      </c>
      <c r="AJ3023" s="42"/>
      <c r="AW3023" s="42" t="s">
        <v>2412</v>
      </c>
      <c r="AX3023" s="42"/>
      <c r="AY3023" s="42"/>
      <c r="AZ3023" s="42"/>
      <c r="BA3023" s="42"/>
      <c r="BB3023" s="42"/>
      <c r="BN3023" s="128" t="s">
        <v>4578</v>
      </c>
      <c r="BO3023" s="58" t="str">
        <f t="shared" si="47"/>
        <v>境内资产</v>
      </c>
      <c r="BP3023" s="58" t="str">
        <f>IF(M3023="",VLOOKUP(D3023,Sheet4!$A$1:$B$92,2,0),VLOOKUP(Q3023,Sheet4!$A$1:$B$92,2,0))</f>
        <v>保险资产管理产品</v>
      </c>
    </row>
    <row r="3024" spans="1:68" s="58" customFormat="1" ht="12.75" customHeight="1">
      <c r="A3024" s="137" t="s">
        <v>1642</v>
      </c>
      <c r="B3024" s="50" t="s">
        <v>1643</v>
      </c>
      <c r="C3024" s="252" t="s">
        <v>5552</v>
      </c>
      <c r="D3024" s="257" t="s">
        <v>678</v>
      </c>
      <c r="E3024" s="42" t="s">
        <v>1644</v>
      </c>
      <c r="F3024" s="42" t="s">
        <v>1643</v>
      </c>
      <c r="G3024" s="42"/>
      <c r="H3024" s="307">
        <v>20.459313188784289</v>
      </c>
      <c r="I3024" s="315">
        <v>9.9933911174929513</v>
      </c>
      <c r="J3024" s="105">
        <v>0</v>
      </c>
      <c r="K3024" s="42">
        <v>0</v>
      </c>
      <c r="L3024" s="50" t="s">
        <v>4487</v>
      </c>
      <c r="M3024" s="50" t="s">
        <v>5536</v>
      </c>
      <c r="N3024" s="50" t="s">
        <v>2392</v>
      </c>
      <c r="O3024" s="137" t="s">
        <v>2393</v>
      </c>
      <c r="P3024" s="42" t="s">
        <v>64</v>
      </c>
      <c r="Q3024" s="42" t="s">
        <v>65</v>
      </c>
      <c r="R3024" s="42">
        <v>1</v>
      </c>
      <c r="S3024" s="137" t="s">
        <v>2254</v>
      </c>
      <c r="T3024" s="62">
        <v>1235517.3500000001</v>
      </c>
      <c r="U3024" s="62">
        <v>1148744.46</v>
      </c>
      <c r="Z3024" s="42" t="s">
        <v>68</v>
      </c>
      <c r="AJ3024" s="42"/>
      <c r="AW3024" s="42" t="s">
        <v>2412</v>
      </c>
      <c r="AX3024" s="42"/>
      <c r="AY3024" s="42"/>
      <c r="AZ3024" s="42"/>
      <c r="BA3024" s="42"/>
      <c r="BB3024" s="42"/>
      <c r="BN3024" s="128" t="s">
        <v>4578</v>
      </c>
      <c r="BO3024" s="58" t="str">
        <f t="shared" si="47"/>
        <v>境内资产</v>
      </c>
      <c r="BP3024" s="58" t="str">
        <f>IF(M3024="",VLOOKUP(D3024,Sheet4!$A$1:$B$92,2,0),VLOOKUP(Q3024,Sheet4!$A$1:$B$92,2,0))</f>
        <v>保险资产管理产品</v>
      </c>
    </row>
    <row r="3025" spans="1:68" s="58" customFormat="1" ht="12.75" customHeight="1">
      <c r="A3025" s="137" t="s">
        <v>2180</v>
      </c>
      <c r="B3025" s="50" t="s">
        <v>2347</v>
      </c>
      <c r="C3025" s="252" t="s">
        <v>5552</v>
      </c>
      <c r="D3025" s="257" t="s">
        <v>678</v>
      </c>
      <c r="E3025" s="42" t="s">
        <v>2815</v>
      </c>
      <c r="F3025" s="42" t="s">
        <v>2347</v>
      </c>
      <c r="G3025" s="42"/>
      <c r="H3025" s="307">
        <v>3.8111901978636378</v>
      </c>
      <c r="I3025" s="315">
        <v>3.5029321671540785</v>
      </c>
      <c r="J3025" s="105">
        <v>0</v>
      </c>
      <c r="K3025" s="42">
        <v>0</v>
      </c>
      <c r="L3025" s="50" t="s">
        <v>4487</v>
      </c>
      <c r="M3025" s="50" t="s">
        <v>5536</v>
      </c>
      <c r="N3025" s="50" t="s">
        <v>2392</v>
      </c>
      <c r="O3025" s="137" t="s">
        <v>2393</v>
      </c>
      <c r="P3025" s="42" t="s">
        <v>64</v>
      </c>
      <c r="Q3025" s="42" t="s">
        <v>65</v>
      </c>
      <c r="R3025" s="42">
        <v>1</v>
      </c>
      <c r="S3025" s="137" t="s">
        <v>2254</v>
      </c>
      <c r="T3025" s="62">
        <v>1235517.3500000001</v>
      </c>
      <c r="U3025" s="62">
        <v>1148744.46</v>
      </c>
      <c r="Z3025" s="42" t="s">
        <v>68</v>
      </c>
      <c r="AJ3025" s="42"/>
      <c r="AW3025" s="42" t="s">
        <v>2412</v>
      </c>
      <c r="AX3025" s="42"/>
      <c r="AY3025" s="42"/>
      <c r="AZ3025" s="42"/>
      <c r="BA3025" s="42"/>
      <c r="BB3025" s="42"/>
      <c r="BN3025" s="128" t="s">
        <v>4578</v>
      </c>
      <c r="BO3025" s="58" t="str">
        <f t="shared" si="47"/>
        <v>境内资产</v>
      </c>
      <c r="BP3025" s="58" t="str">
        <f>IF(M3025="",VLOOKUP(D3025,Sheet4!$A$1:$B$92,2,0),VLOOKUP(Q3025,Sheet4!$A$1:$B$92,2,0))</f>
        <v>保险资产管理产品</v>
      </c>
    </row>
    <row r="3026" spans="1:68" s="58" customFormat="1" ht="12.75" customHeight="1">
      <c r="A3026" s="137" t="s">
        <v>1767</v>
      </c>
      <c r="B3026" s="50" t="s">
        <v>1768</v>
      </c>
      <c r="C3026" s="252" t="s">
        <v>5552</v>
      </c>
      <c r="D3026" s="257" t="s">
        <v>678</v>
      </c>
      <c r="E3026" s="42" t="s">
        <v>1769</v>
      </c>
      <c r="F3026" s="42" t="s">
        <v>1768</v>
      </c>
      <c r="G3026" s="42"/>
      <c r="H3026" s="307">
        <v>10.416844532074442</v>
      </c>
      <c r="I3026" s="315">
        <v>5.7313990919303022</v>
      </c>
      <c r="J3026" s="105">
        <v>0</v>
      </c>
      <c r="K3026" s="42">
        <v>0</v>
      </c>
      <c r="L3026" s="50" t="s">
        <v>4487</v>
      </c>
      <c r="M3026" s="50" t="s">
        <v>5536</v>
      </c>
      <c r="N3026" s="50" t="s">
        <v>2392</v>
      </c>
      <c r="O3026" s="137" t="s">
        <v>2393</v>
      </c>
      <c r="P3026" s="42" t="s">
        <v>64</v>
      </c>
      <c r="Q3026" s="42" t="s">
        <v>65</v>
      </c>
      <c r="R3026" s="42">
        <v>1</v>
      </c>
      <c r="S3026" s="137" t="s">
        <v>2254</v>
      </c>
      <c r="T3026" s="62">
        <v>1235517.3500000001</v>
      </c>
      <c r="U3026" s="62">
        <v>1148744.46</v>
      </c>
      <c r="Z3026" s="42" t="s">
        <v>68</v>
      </c>
      <c r="AJ3026" s="42"/>
      <c r="AW3026" s="42" t="s">
        <v>2412</v>
      </c>
      <c r="AX3026" s="42"/>
      <c r="AY3026" s="42"/>
      <c r="AZ3026" s="42"/>
      <c r="BA3026" s="42"/>
      <c r="BB3026" s="42"/>
      <c r="BN3026" s="128" t="s">
        <v>4578</v>
      </c>
      <c r="BO3026" s="58" t="str">
        <f t="shared" si="47"/>
        <v>境内资产</v>
      </c>
      <c r="BP3026" s="58" t="str">
        <f>IF(M3026="",VLOOKUP(D3026,Sheet4!$A$1:$B$92,2,0),VLOOKUP(Q3026,Sheet4!$A$1:$B$92,2,0))</f>
        <v>保险资产管理产品</v>
      </c>
    </row>
    <row r="3027" spans="1:68" s="58" customFormat="1" ht="12.75" customHeight="1">
      <c r="A3027" s="137" t="s">
        <v>1773</v>
      </c>
      <c r="B3027" s="50" t="s">
        <v>1774</v>
      </c>
      <c r="C3027" s="252" t="s">
        <v>5552</v>
      </c>
      <c r="D3027" s="257" t="s">
        <v>678</v>
      </c>
      <c r="E3027" s="42" t="s">
        <v>1775</v>
      </c>
      <c r="F3027" s="42" t="s">
        <v>1774</v>
      </c>
      <c r="G3027" s="42"/>
      <c r="H3027" s="307">
        <v>30.237091533613558</v>
      </c>
      <c r="I3027" s="315">
        <v>24.001653342818852</v>
      </c>
      <c r="J3027" s="105">
        <v>0</v>
      </c>
      <c r="K3027" s="42">
        <v>0</v>
      </c>
      <c r="L3027" s="50" t="s">
        <v>4487</v>
      </c>
      <c r="M3027" s="50" t="s">
        <v>5536</v>
      </c>
      <c r="N3027" s="50" t="s">
        <v>2392</v>
      </c>
      <c r="O3027" s="137" t="s">
        <v>2393</v>
      </c>
      <c r="P3027" s="42" t="s">
        <v>64</v>
      </c>
      <c r="Q3027" s="42" t="s">
        <v>65</v>
      </c>
      <c r="R3027" s="42">
        <v>1</v>
      </c>
      <c r="S3027" s="137" t="s">
        <v>2254</v>
      </c>
      <c r="T3027" s="62">
        <v>1235517.3500000001</v>
      </c>
      <c r="U3027" s="62">
        <v>1148744.46</v>
      </c>
      <c r="Z3027" s="42" t="s">
        <v>68</v>
      </c>
      <c r="AJ3027" s="42"/>
      <c r="AW3027" s="42" t="s">
        <v>2412</v>
      </c>
      <c r="AX3027" s="42"/>
      <c r="AY3027" s="42"/>
      <c r="AZ3027" s="42"/>
      <c r="BA3027" s="42"/>
      <c r="BB3027" s="42"/>
      <c r="BN3027" s="128" t="s">
        <v>4578</v>
      </c>
      <c r="BO3027" s="58" t="str">
        <f t="shared" si="47"/>
        <v>境内资产</v>
      </c>
      <c r="BP3027" s="58" t="str">
        <f>IF(M3027="",VLOOKUP(D3027,Sheet4!$A$1:$B$92,2,0),VLOOKUP(Q3027,Sheet4!$A$1:$B$92,2,0))</f>
        <v>保险资产管理产品</v>
      </c>
    </row>
    <row r="3028" spans="1:68" s="58" customFormat="1" ht="12.75" customHeight="1">
      <c r="A3028" s="137" t="s">
        <v>2043</v>
      </c>
      <c r="B3028" s="50" t="s">
        <v>2044</v>
      </c>
      <c r="C3028" s="252" t="s">
        <v>5552</v>
      </c>
      <c r="D3028" s="257" t="s">
        <v>678</v>
      </c>
      <c r="E3028" s="42" t="s">
        <v>4375</v>
      </c>
      <c r="F3028" s="42" t="s">
        <v>2044</v>
      </c>
      <c r="G3028" s="42"/>
      <c r="H3028" s="307">
        <v>59.22527828300646</v>
      </c>
      <c r="I3028" s="315">
        <v>30.365824290756475</v>
      </c>
      <c r="J3028" s="105">
        <v>0</v>
      </c>
      <c r="K3028" s="42">
        <v>0</v>
      </c>
      <c r="L3028" s="50" t="s">
        <v>4487</v>
      </c>
      <c r="M3028" s="50" t="s">
        <v>5536</v>
      </c>
      <c r="N3028" s="50" t="s">
        <v>2392</v>
      </c>
      <c r="O3028" s="137" t="s">
        <v>2393</v>
      </c>
      <c r="P3028" s="42" t="s">
        <v>64</v>
      </c>
      <c r="Q3028" s="42" t="s">
        <v>65</v>
      </c>
      <c r="R3028" s="42">
        <v>1</v>
      </c>
      <c r="S3028" s="137" t="s">
        <v>2254</v>
      </c>
      <c r="T3028" s="62">
        <v>1235517.3500000001</v>
      </c>
      <c r="U3028" s="62">
        <v>1148744.46</v>
      </c>
      <c r="Z3028" s="42" t="s">
        <v>68</v>
      </c>
      <c r="AJ3028" s="42"/>
      <c r="AW3028" s="42" t="s">
        <v>2412</v>
      </c>
      <c r="AX3028" s="42"/>
      <c r="AY3028" s="42"/>
      <c r="AZ3028" s="42"/>
      <c r="BA3028" s="42"/>
      <c r="BB3028" s="42"/>
      <c r="BN3028" s="128" t="s">
        <v>4578</v>
      </c>
      <c r="BO3028" s="58" t="str">
        <f t="shared" si="47"/>
        <v>境内资产</v>
      </c>
      <c r="BP3028" s="58" t="str">
        <f>IF(M3028="",VLOOKUP(D3028,Sheet4!$A$1:$B$92,2,0),VLOOKUP(Q3028,Sheet4!$A$1:$B$92,2,0))</f>
        <v>保险资产管理产品</v>
      </c>
    </row>
    <row r="3029" spans="1:68" s="58" customFormat="1" ht="12.75" customHeight="1">
      <c r="A3029" s="137" t="s">
        <v>1776</v>
      </c>
      <c r="B3029" s="50" t="s">
        <v>1777</v>
      </c>
      <c r="C3029" s="252" t="s">
        <v>5552</v>
      </c>
      <c r="D3029" s="257" t="s">
        <v>678</v>
      </c>
      <c r="E3029" s="42" t="s">
        <v>1778</v>
      </c>
      <c r="F3029" s="42" t="s">
        <v>1777</v>
      </c>
      <c r="G3029" s="42"/>
      <c r="H3029" s="307">
        <v>33.104022579168728</v>
      </c>
      <c r="I3029" s="315">
        <v>21.114872348316478</v>
      </c>
      <c r="J3029" s="105">
        <v>0</v>
      </c>
      <c r="K3029" s="42">
        <v>0</v>
      </c>
      <c r="L3029" s="50" t="s">
        <v>4487</v>
      </c>
      <c r="M3029" s="50" t="s">
        <v>5536</v>
      </c>
      <c r="N3029" s="50" t="s">
        <v>2392</v>
      </c>
      <c r="O3029" s="137" t="s">
        <v>2393</v>
      </c>
      <c r="P3029" s="42" t="s">
        <v>64</v>
      </c>
      <c r="Q3029" s="42" t="s">
        <v>65</v>
      </c>
      <c r="R3029" s="42">
        <v>1</v>
      </c>
      <c r="S3029" s="137" t="s">
        <v>2254</v>
      </c>
      <c r="T3029" s="62">
        <v>1235517.3500000001</v>
      </c>
      <c r="U3029" s="62">
        <v>1148744.46</v>
      </c>
      <c r="Z3029" s="42" t="s">
        <v>68</v>
      </c>
      <c r="AJ3029" s="42"/>
      <c r="AW3029" s="42" t="s">
        <v>2412</v>
      </c>
      <c r="AX3029" s="42"/>
      <c r="AY3029" s="42"/>
      <c r="AZ3029" s="42"/>
      <c r="BA3029" s="42"/>
      <c r="BB3029" s="42"/>
      <c r="BN3029" s="128" t="s">
        <v>4578</v>
      </c>
      <c r="BO3029" s="58" t="str">
        <f t="shared" si="47"/>
        <v>境内资产</v>
      </c>
      <c r="BP3029" s="58" t="str">
        <f>IF(M3029="",VLOOKUP(D3029,Sheet4!$A$1:$B$92,2,0),VLOOKUP(Q3029,Sheet4!$A$1:$B$92,2,0))</f>
        <v>保险资产管理产品</v>
      </c>
    </row>
    <row r="3030" spans="1:68" s="58" customFormat="1" ht="12.75" customHeight="1">
      <c r="A3030" s="137" t="s">
        <v>1832</v>
      </c>
      <c r="B3030" s="50" t="s">
        <v>1833</v>
      </c>
      <c r="C3030" s="252" t="s">
        <v>5552</v>
      </c>
      <c r="D3030" s="257" t="s">
        <v>678</v>
      </c>
      <c r="E3030" s="42" t="s">
        <v>1834</v>
      </c>
      <c r="F3030" s="42" t="s">
        <v>1833</v>
      </c>
      <c r="G3030" s="42"/>
      <c r="H3030" s="307">
        <v>20.274150383761132</v>
      </c>
      <c r="I3030" s="315">
        <v>10.747707421925167</v>
      </c>
      <c r="J3030" s="105">
        <v>0</v>
      </c>
      <c r="K3030" s="42">
        <v>0</v>
      </c>
      <c r="L3030" s="50" t="s">
        <v>4487</v>
      </c>
      <c r="M3030" s="50" t="s">
        <v>5536</v>
      </c>
      <c r="N3030" s="50" t="s">
        <v>2392</v>
      </c>
      <c r="O3030" s="137" t="s">
        <v>2393</v>
      </c>
      <c r="P3030" s="42" t="s">
        <v>64</v>
      </c>
      <c r="Q3030" s="42" t="s">
        <v>65</v>
      </c>
      <c r="R3030" s="42">
        <v>1</v>
      </c>
      <c r="S3030" s="137" t="s">
        <v>2254</v>
      </c>
      <c r="T3030" s="62">
        <v>1235517.3500000001</v>
      </c>
      <c r="U3030" s="62">
        <v>1148744.46</v>
      </c>
      <c r="Z3030" s="42" t="s">
        <v>68</v>
      </c>
      <c r="AJ3030" s="42"/>
      <c r="AW3030" s="42" t="s">
        <v>2412</v>
      </c>
      <c r="AX3030" s="42"/>
      <c r="AY3030" s="42"/>
      <c r="AZ3030" s="42"/>
      <c r="BA3030" s="42"/>
      <c r="BB3030" s="42"/>
      <c r="BN3030" s="128" t="s">
        <v>4578</v>
      </c>
      <c r="BO3030" s="58" t="str">
        <f t="shared" si="47"/>
        <v>境内资产</v>
      </c>
      <c r="BP3030" s="58" t="str">
        <f>IF(M3030="",VLOOKUP(D3030,Sheet4!$A$1:$B$92,2,0),VLOOKUP(Q3030,Sheet4!$A$1:$B$92,2,0))</f>
        <v>保险资产管理产品</v>
      </c>
    </row>
    <row r="3031" spans="1:68" s="58" customFormat="1" ht="12.75" customHeight="1">
      <c r="A3031" s="137" t="s">
        <v>1779</v>
      </c>
      <c r="B3031" s="50" t="s">
        <v>1780</v>
      </c>
      <c r="C3031" s="252" t="s">
        <v>5552</v>
      </c>
      <c r="D3031" s="257" t="s">
        <v>678</v>
      </c>
      <c r="E3031" s="42" t="s">
        <v>1781</v>
      </c>
      <c r="F3031" s="42" t="s">
        <v>1780</v>
      </c>
      <c r="G3031" s="42"/>
      <c r="H3031" s="307">
        <v>13.264618917340483</v>
      </c>
      <c r="I3031" s="315">
        <v>9.2852332421383394</v>
      </c>
      <c r="J3031" s="105">
        <v>0</v>
      </c>
      <c r="K3031" s="42">
        <v>0</v>
      </c>
      <c r="L3031" s="50" t="s">
        <v>4487</v>
      </c>
      <c r="M3031" s="50" t="s">
        <v>5536</v>
      </c>
      <c r="N3031" s="50" t="s">
        <v>2392</v>
      </c>
      <c r="O3031" s="137" t="s">
        <v>2393</v>
      </c>
      <c r="P3031" s="42" t="s">
        <v>64</v>
      </c>
      <c r="Q3031" s="42" t="s">
        <v>65</v>
      </c>
      <c r="R3031" s="42">
        <v>1</v>
      </c>
      <c r="S3031" s="137" t="s">
        <v>2254</v>
      </c>
      <c r="T3031" s="62">
        <v>1235517.3500000001</v>
      </c>
      <c r="U3031" s="62">
        <v>1148744.46</v>
      </c>
      <c r="Z3031" s="42" t="s">
        <v>68</v>
      </c>
      <c r="AJ3031" s="42"/>
      <c r="AW3031" s="42" t="s">
        <v>2412</v>
      </c>
      <c r="AX3031" s="42"/>
      <c r="AY3031" s="42"/>
      <c r="AZ3031" s="42"/>
      <c r="BA3031" s="42"/>
      <c r="BB3031" s="42"/>
      <c r="BN3031" s="128" t="s">
        <v>4578</v>
      </c>
      <c r="BO3031" s="58" t="str">
        <f t="shared" si="47"/>
        <v>境内资产</v>
      </c>
      <c r="BP3031" s="58" t="str">
        <f>IF(M3031="",VLOOKUP(D3031,Sheet4!$A$1:$B$92,2,0),VLOOKUP(Q3031,Sheet4!$A$1:$B$92,2,0))</f>
        <v>保险资产管理产品</v>
      </c>
    </row>
    <row r="3032" spans="1:68" s="58" customFormat="1" ht="12.75" customHeight="1">
      <c r="A3032" s="137" t="s">
        <v>2295</v>
      </c>
      <c r="B3032" s="50" t="s">
        <v>2348</v>
      </c>
      <c r="C3032" s="252" t="s">
        <v>5552</v>
      </c>
      <c r="D3032" s="257" t="s">
        <v>672</v>
      </c>
      <c r="E3032" s="42" t="s">
        <v>2349</v>
      </c>
      <c r="F3032" s="42" t="s">
        <v>2348</v>
      </c>
      <c r="G3032" s="42"/>
      <c r="H3032" s="307">
        <v>228578.31013792433</v>
      </c>
      <c r="I3032" s="315">
        <v>228599.73262974803</v>
      </c>
      <c r="J3032" s="105">
        <v>0</v>
      </c>
      <c r="K3032" s="42">
        <v>0</v>
      </c>
      <c r="L3032" s="50" t="s">
        <v>4487</v>
      </c>
      <c r="M3032" s="50" t="s">
        <v>5536</v>
      </c>
      <c r="N3032" s="50" t="s">
        <v>2392</v>
      </c>
      <c r="O3032" s="137" t="s">
        <v>2393</v>
      </c>
      <c r="P3032" s="42" t="s">
        <v>64</v>
      </c>
      <c r="Q3032" s="42" t="s">
        <v>65</v>
      </c>
      <c r="R3032" s="42">
        <v>1</v>
      </c>
      <c r="S3032" s="137" t="s">
        <v>2254</v>
      </c>
      <c r="T3032" s="62">
        <v>1235517.3500000001</v>
      </c>
      <c r="U3032" s="62">
        <v>1148744.46</v>
      </c>
      <c r="Z3032" s="42" t="s">
        <v>68</v>
      </c>
      <c r="AJ3032" s="42"/>
      <c r="AW3032" s="42" t="s">
        <v>2412</v>
      </c>
      <c r="AX3032" s="42"/>
      <c r="AY3032" s="42"/>
      <c r="AZ3032" s="42"/>
      <c r="BA3032" s="42"/>
      <c r="BB3032" s="42"/>
      <c r="BN3032" s="128" t="s">
        <v>4578</v>
      </c>
      <c r="BO3032" s="58" t="str">
        <f t="shared" si="47"/>
        <v>境内资产</v>
      </c>
      <c r="BP3032" s="58" t="str">
        <f>IF(M3032="",VLOOKUP(D3032,Sheet4!$A$1:$B$92,2,0),VLOOKUP(Q3032,Sheet4!$A$1:$B$92,2,0))</f>
        <v>保险资产管理产品</v>
      </c>
    </row>
    <row r="3033" spans="1:68" s="58" customFormat="1" ht="12.75" customHeight="1">
      <c r="A3033" s="137" t="s">
        <v>2354</v>
      </c>
      <c r="B3033" s="50" t="s">
        <v>2350</v>
      </c>
      <c r="C3033" s="255" t="s">
        <v>71</v>
      </c>
      <c r="D3033" s="255" t="s">
        <v>72</v>
      </c>
      <c r="E3033" s="42" t="s">
        <v>4463</v>
      </c>
      <c r="F3033" s="42" t="s">
        <v>2350</v>
      </c>
      <c r="G3033" s="42"/>
      <c r="H3033" s="307">
        <v>55282.016595778099</v>
      </c>
      <c r="I3033" s="315">
        <v>55225.914947788522</v>
      </c>
      <c r="J3033" s="105">
        <v>798.50657823171412</v>
      </c>
      <c r="K3033" s="42">
        <v>0</v>
      </c>
      <c r="L3033" s="50" t="s">
        <v>4487</v>
      </c>
      <c r="M3033" s="50" t="s">
        <v>5536</v>
      </c>
      <c r="N3033" s="50" t="s">
        <v>2392</v>
      </c>
      <c r="O3033" s="137" t="s">
        <v>2393</v>
      </c>
      <c r="P3033" s="42" t="s">
        <v>64</v>
      </c>
      <c r="Q3033" s="42" t="s">
        <v>65</v>
      </c>
      <c r="R3033" s="42">
        <v>1</v>
      </c>
      <c r="S3033" s="137" t="s">
        <v>2254</v>
      </c>
      <c r="T3033" s="62">
        <v>1235517.3500000001</v>
      </c>
      <c r="U3033" s="62">
        <v>1148744.46</v>
      </c>
      <c r="Z3033" s="42" t="s">
        <v>68</v>
      </c>
      <c r="AJ3033" s="42"/>
      <c r="AW3033" s="42" t="s">
        <v>2412</v>
      </c>
      <c r="AX3033" s="42"/>
      <c r="AY3033" s="108">
        <v>3</v>
      </c>
      <c r="AZ3033" s="103" t="s">
        <v>74</v>
      </c>
      <c r="BA3033" s="67">
        <v>0.6482</v>
      </c>
      <c r="BB3033" s="50" t="s">
        <v>68</v>
      </c>
      <c r="BN3033" s="128" t="s">
        <v>4578</v>
      </c>
      <c r="BO3033" s="58" t="str">
        <f t="shared" si="47"/>
        <v>境内资产</v>
      </c>
      <c r="BP3033" s="58" t="str">
        <f>IF(M3033="",VLOOKUP(D3033,Sheet4!$A$1:$B$92,2,0),VLOOKUP(Q3033,Sheet4!$A$1:$B$92,2,0))</f>
        <v>保险资产管理产品</v>
      </c>
    </row>
    <row r="3034" spans="1:68" s="58" customFormat="1" ht="12.75" customHeight="1">
      <c r="A3034" s="137" t="s">
        <v>2255</v>
      </c>
      <c r="B3034" s="138" t="s">
        <v>2256</v>
      </c>
      <c r="C3034" s="250" t="s">
        <v>222</v>
      </c>
      <c r="D3034" s="256" t="s">
        <v>221</v>
      </c>
      <c r="E3034" s="42" t="s">
        <v>2307</v>
      </c>
      <c r="F3034" s="42" t="s">
        <v>2308</v>
      </c>
      <c r="G3034" s="42"/>
      <c r="H3034" s="307">
        <v>8439994.9528722931</v>
      </c>
      <c r="I3034" s="315">
        <v>8439994.9528722931</v>
      </c>
      <c r="J3034" s="105">
        <v>4040.7504335773974</v>
      </c>
      <c r="K3034" s="42">
        <v>0</v>
      </c>
      <c r="L3034" s="50" t="s">
        <v>4489</v>
      </c>
      <c r="M3034" s="50" t="s">
        <v>5537</v>
      </c>
      <c r="N3034" s="50" t="s">
        <v>5532</v>
      </c>
      <c r="O3034" s="137" t="s">
        <v>2395</v>
      </c>
      <c r="P3034" s="42" t="s">
        <v>64</v>
      </c>
      <c r="Q3034" s="42" t="s">
        <v>65</v>
      </c>
      <c r="R3034" s="42">
        <v>2</v>
      </c>
      <c r="S3034" s="137" t="s">
        <v>2254</v>
      </c>
      <c r="T3034" s="62">
        <v>16867538196.9</v>
      </c>
      <c r="U3034" s="62">
        <v>14487907740.719999</v>
      </c>
      <c r="Z3034" s="42" t="s">
        <v>280</v>
      </c>
      <c r="AJ3034" s="42"/>
      <c r="AW3034" s="50" t="s">
        <v>2412</v>
      </c>
      <c r="AX3034" s="108">
        <v>0</v>
      </c>
      <c r="AY3034" s="42"/>
      <c r="AZ3034" s="42"/>
      <c r="BA3034" s="42"/>
      <c r="BB3034" s="42"/>
      <c r="BN3034" s="128" t="s">
        <v>4578</v>
      </c>
      <c r="BO3034" s="58" t="str">
        <f t="shared" si="47"/>
        <v>境内资产</v>
      </c>
      <c r="BP3034" s="58" t="str">
        <f>IF(M3034="",VLOOKUP(D3034,Sheet4!$A$1:$B$92,2,0),VLOOKUP(Q3034,Sheet4!$A$1:$B$92,2,0))</f>
        <v>保险资产管理产品</v>
      </c>
    </row>
    <row r="3035" spans="1:68" s="58" customFormat="1" ht="12.75" customHeight="1">
      <c r="A3035" s="138" t="s">
        <v>2385</v>
      </c>
      <c r="B3035" s="50" t="s">
        <v>2386</v>
      </c>
      <c r="C3035" s="252" t="s">
        <v>821</v>
      </c>
      <c r="D3035" s="274" t="s">
        <v>5615</v>
      </c>
      <c r="E3035" s="42" t="s">
        <v>4471</v>
      </c>
      <c r="F3035" s="42" t="s">
        <v>2385</v>
      </c>
      <c r="G3035" s="42"/>
      <c r="H3035" s="307">
        <v>99810800.624872416</v>
      </c>
      <c r="I3035" s="315">
        <v>99774496.891509742</v>
      </c>
      <c r="J3035" s="105">
        <v>475764.729809198</v>
      </c>
      <c r="K3035" s="42">
        <v>0</v>
      </c>
      <c r="L3035" s="50" t="s">
        <v>4489</v>
      </c>
      <c r="M3035" s="50" t="s">
        <v>5537</v>
      </c>
      <c r="N3035" s="50" t="s">
        <v>5532</v>
      </c>
      <c r="O3035" s="137" t="s">
        <v>2395</v>
      </c>
      <c r="P3035" s="42" t="s">
        <v>64</v>
      </c>
      <c r="Q3035" s="42" t="s">
        <v>65</v>
      </c>
      <c r="R3035" s="42">
        <v>2</v>
      </c>
      <c r="S3035" s="137" t="s">
        <v>2254</v>
      </c>
      <c r="T3035" s="62">
        <v>16867538196.9</v>
      </c>
      <c r="U3035" s="62">
        <v>14487907740.719999</v>
      </c>
      <c r="Z3035" s="42" t="s">
        <v>68</v>
      </c>
      <c r="AJ3035" s="42"/>
      <c r="AW3035" s="50" t="s">
        <v>2412</v>
      </c>
      <c r="AX3035" s="146">
        <v>0.12970000000000001</v>
      </c>
      <c r="AY3035" s="42"/>
      <c r="AZ3035" s="42"/>
      <c r="BA3035" s="42"/>
      <c r="BB3035" s="42"/>
      <c r="BN3035" s="128" t="s">
        <v>4578</v>
      </c>
      <c r="BO3035" s="58" t="str">
        <f t="shared" si="47"/>
        <v>境内资产</v>
      </c>
      <c r="BP3035" s="58" t="str">
        <f>IF(M3035="",VLOOKUP(D3035,Sheet4!$A$1:$B$92,2,0),VLOOKUP(Q3035,Sheet4!$A$1:$B$92,2,0))</f>
        <v>保险资产管理产品</v>
      </c>
    </row>
    <row r="3036" spans="1:68" s="58" customFormat="1" ht="12.75" customHeight="1">
      <c r="A3036" s="137" t="s">
        <v>2301</v>
      </c>
      <c r="B3036" s="50" t="s">
        <v>2262</v>
      </c>
      <c r="C3036" s="252" t="s">
        <v>821</v>
      </c>
      <c r="D3036" s="274" t="s">
        <v>5615</v>
      </c>
      <c r="E3036" s="42" t="s">
        <v>2375</v>
      </c>
      <c r="F3036" s="42" t="s">
        <v>2301</v>
      </c>
      <c r="G3036" s="42"/>
      <c r="H3036" s="307">
        <v>369299962.31202793</v>
      </c>
      <c r="I3036" s="315">
        <v>369299591.41509283</v>
      </c>
      <c r="J3036" s="105">
        <v>1600299.7934341077</v>
      </c>
      <c r="K3036" s="42">
        <v>0</v>
      </c>
      <c r="L3036" s="50" t="s">
        <v>4489</v>
      </c>
      <c r="M3036" s="50" t="s">
        <v>5537</v>
      </c>
      <c r="N3036" s="50" t="s">
        <v>5532</v>
      </c>
      <c r="O3036" s="137" t="s">
        <v>2395</v>
      </c>
      <c r="P3036" s="42" t="s">
        <v>64</v>
      </c>
      <c r="Q3036" s="42" t="s">
        <v>65</v>
      </c>
      <c r="R3036" s="42">
        <v>2</v>
      </c>
      <c r="S3036" s="137" t="s">
        <v>2254</v>
      </c>
      <c r="T3036" s="62">
        <v>16867538196.9</v>
      </c>
      <c r="U3036" s="62">
        <v>14487907740.719999</v>
      </c>
      <c r="Z3036" s="42" t="s">
        <v>68</v>
      </c>
      <c r="AJ3036" s="42"/>
      <c r="AW3036" s="50" t="s">
        <v>2412</v>
      </c>
      <c r="AX3036" s="146">
        <v>0.13489999999999999</v>
      </c>
      <c r="AY3036" s="42"/>
      <c r="AZ3036" s="42"/>
      <c r="BA3036" s="42"/>
      <c r="BB3036" s="42"/>
      <c r="BN3036" s="128" t="s">
        <v>4578</v>
      </c>
      <c r="BO3036" s="58" t="str">
        <f t="shared" si="47"/>
        <v>境内资产</v>
      </c>
      <c r="BP3036" s="58" t="str">
        <f>IF(M3036="",VLOOKUP(D3036,Sheet4!$A$1:$B$92,2,0),VLOOKUP(Q3036,Sheet4!$A$1:$B$92,2,0))</f>
        <v>保险资产管理产品</v>
      </c>
    </row>
    <row r="3037" spans="1:68" s="58" customFormat="1" ht="12.75" customHeight="1">
      <c r="A3037" s="137" t="s">
        <v>224</v>
      </c>
      <c r="B3037" s="137" t="s">
        <v>224</v>
      </c>
      <c r="C3037" s="250" t="s">
        <v>222</v>
      </c>
      <c r="D3037" s="250" t="s">
        <v>224</v>
      </c>
      <c r="E3037" s="42">
        <v>0</v>
      </c>
      <c r="F3037" s="50" t="s">
        <v>5354</v>
      </c>
      <c r="G3037" s="42"/>
      <c r="H3037" s="307">
        <v>258653.91077400069</v>
      </c>
      <c r="I3037" s="315">
        <v>258653.91077400069</v>
      </c>
      <c r="J3037" s="105">
        <v>0</v>
      </c>
      <c r="K3037" s="42">
        <v>0</v>
      </c>
      <c r="L3037" s="50" t="s">
        <v>4489</v>
      </c>
      <c r="M3037" s="50" t="s">
        <v>5537</v>
      </c>
      <c r="N3037" s="50" t="s">
        <v>5532</v>
      </c>
      <c r="O3037" s="137" t="s">
        <v>2395</v>
      </c>
      <c r="P3037" s="42" t="s">
        <v>64</v>
      </c>
      <c r="Q3037" s="42" t="s">
        <v>65</v>
      </c>
      <c r="R3037" s="42">
        <v>2</v>
      </c>
      <c r="S3037" s="137" t="s">
        <v>2254</v>
      </c>
      <c r="T3037" s="62">
        <v>16867538196.9</v>
      </c>
      <c r="U3037" s="62">
        <v>14487907740.719999</v>
      </c>
      <c r="Z3037" s="42"/>
      <c r="AJ3037" s="42"/>
      <c r="AW3037" s="42" t="s">
        <v>2412</v>
      </c>
      <c r="AX3037" s="42"/>
      <c r="AY3037" s="42"/>
      <c r="AZ3037" s="42"/>
      <c r="BA3037" s="42"/>
      <c r="BB3037" s="42"/>
      <c r="BN3037" s="128" t="s">
        <v>4578</v>
      </c>
      <c r="BO3037" s="58" t="str">
        <f t="shared" si="47"/>
        <v>境内资产</v>
      </c>
      <c r="BP3037" s="58" t="str">
        <f>IF(M3037="",VLOOKUP(D3037,Sheet4!$A$1:$B$92,2,0),VLOOKUP(Q3037,Sheet4!$A$1:$B$92,2,0))</f>
        <v>保险资产管理产品</v>
      </c>
    </row>
    <row r="3038" spans="1:68" s="58" customFormat="1" ht="12.75" customHeight="1">
      <c r="A3038" s="138" t="s">
        <v>5387</v>
      </c>
      <c r="B3038" s="138" t="s">
        <v>5387</v>
      </c>
      <c r="C3038" s="250" t="s">
        <v>222</v>
      </c>
      <c r="D3038" s="250" t="s">
        <v>224</v>
      </c>
      <c r="E3038" s="42">
        <v>0</v>
      </c>
      <c r="F3038" s="59" t="s">
        <v>5354</v>
      </c>
      <c r="G3038" s="42"/>
      <c r="H3038" s="307">
        <v>34726.153791245488</v>
      </c>
      <c r="I3038" s="315">
        <v>34726.153791245488</v>
      </c>
      <c r="J3038" s="105">
        <v>0</v>
      </c>
      <c r="K3038" s="42">
        <v>0</v>
      </c>
      <c r="L3038" s="50" t="s">
        <v>4489</v>
      </c>
      <c r="M3038" s="50" t="s">
        <v>5537</v>
      </c>
      <c r="N3038" s="50" t="s">
        <v>5532</v>
      </c>
      <c r="O3038" s="137" t="s">
        <v>2395</v>
      </c>
      <c r="P3038" s="42" t="s">
        <v>64</v>
      </c>
      <c r="Q3038" s="42" t="s">
        <v>65</v>
      </c>
      <c r="R3038" s="42">
        <v>2</v>
      </c>
      <c r="S3038" s="137" t="s">
        <v>2254</v>
      </c>
      <c r="T3038" s="62">
        <v>16867538196.9</v>
      </c>
      <c r="U3038" s="62">
        <v>14487907740.719999</v>
      </c>
      <c r="Z3038" s="42"/>
      <c r="AJ3038" s="42"/>
      <c r="AW3038" s="42" t="s">
        <v>2412</v>
      </c>
      <c r="AX3038" s="42"/>
      <c r="AY3038" s="42"/>
      <c r="AZ3038" s="42"/>
      <c r="BA3038" s="42"/>
      <c r="BB3038" s="42"/>
      <c r="BN3038" s="128" t="s">
        <v>4578</v>
      </c>
      <c r="BO3038" s="58" t="str">
        <f t="shared" si="47"/>
        <v>境内资产</v>
      </c>
      <c r="BP3038" s="58" t="str">
        <f>IF(M3038="",VLOOKUP(D3038,Sheet4!$A$1:$B$92,2,0),VLOOKUP(Q3038,Sheet4!$A$1:$B$92,2,0))</f>
        <v>保险资产管理产品</v>
      </c>
    </row>
    <row r="3039" spans="1:68" s="58" customFormat="1" ht="12.75" customHeight="1">
      <c r="A3039" s="138" t="s">
        <v>2263</v>
      </c>
      <c r="B3039" s="50" t="s">
        <v>2310</v>
      </c>
      <c r="C3039" s="252" t="s">
        <v>5552</v>
      </c>
      <c r="D3039" s="257" t="s">
        <v>672</v>
      </c>
      <c r="E3039" s="42" t="s">
        <v>4437</v>
      </c>
      <c r="F3039" s="42" t="s">
        <v>2310</v>
      </c>
      <c r="G3039" s="42"/>
      <c r="H3039" s="307">
        <v>1861381.7815927493</v>
      </c>
      <c r="I3039" s="315">
        <v>1178082.1109035446</v>
      </c>
      <c r="J3039" s="105">
        <v>0</v>
      </c>
      <c r="K3039" s="42">
        <v>0</v>
      </c>
      <c r="L3039" s="50" t="s">
        <v>4489</v>
      </c>
      <c r="M3039" s="50" t="s">
        <v>5537</v>
      </c>
      <c r="N3039" s="50" t="s">
        <v>5532</v>
      </c>
      <c r="O3039" s="137" t="s">
        <v>2395</v>
      </c>
      <c r="P3039" s="42" t="s">
        <v>64</v>
      </c>
      <c r="Q3039" s="42" t="s">
        <v>65</v>
      </c>
      <c r="R3039" s="42">
        <v>2</v>
      </c>
      <c r="S3039" s="137" t="s">
        <v>2254</v>
      </c>
      <c r="T3039" s="62">
        <v>16867538196.9</v>
      </c>
      <c r="U3039" s="62">
        <v>14487907740.719999</v>
      </c>
      <c r="Z3039" s="42" t="s">
        <v>68</v>
      </c>
      <c r="AJ3039" s="42"/>
      <c r="AW3039" s="42" t="s">
        <v>2412</v>
      </c>
      <c r="AX3039" s="42"/>
      <c r="AY3039" s="42"/>
      <c r="AZ3039" s="42"/>
      <c r="BA3039" s="42"/>
      <c r="BB3039" s="42"/>
      <c r="BN3039" s="128" t="s">
        <v>4578</v>
      </c>
      <c r="BO3039" s="58" t="str">
        <f t="shared" si="47"/>
        <v>境内资产</v>
      </c>
      <c r="BP3039" s="58" t="str">
        <f>IF(M3039="",VLOOKUP(D3039,Sheet4!$A$1:$B$92,2,0),VLOOKUP(Q3039,Sheet4!$A$1:$B$92,2,0))</f>
        <v>保险资产管理产品</v>
      </c>
    </row>
    <row r="3040" spans="1:68" s="58" customFormat="1" ht="12.75" customHeight="1">
      <c r="A3040" s="137" t="s">
        <v>2264</v>
      </c>
      <c r="B3040" s="50" t="s">
        <v>2311</v>
      </c>
      <c r="C3040" s="252" t="s">
        <v>5552</v>
      </c>
      <c r="D3040" s="257" t="s">
        <v>672</v>
      </c>
      <c r="E3040" s="42" t="s">
        <v>4438</v>
      </c>
      <c r="F3040" s="42" t="s">
        <v>2311</v>
      </c>
      <c r="G3040" s="42"/>
      <c r="H3040" s="307">
        <v>2294759.100138498</v>
      </c>
      <c r="I3040" s="315">
        <v>1968177.1623859094</v>
      </c>
      <c r="J3040" s="105">
        <v>0</v>
      </c>
      <c r="K3040" s="42">
        <v>0</v>
      </c>
      <c r="L3040" s="50" t="s">
        <v>4489</v>
      </c>
      <c r="M3040" s="50" t="s">
        <v>5537</v>
      </c>
      <c r="N3040" s="50" t="s">
        <v>5532</v>
      </c>
      <c r="O3040" s="137" t="s">
        <v>2395</v>
      </c>
      <c r="P3040" s="42" t="s">
        <v>64</v>
      </c>
      <c r="Q3040" s="42" t="s">
        <v>65</v>
      </c>
      <c r="R3040" s="42">
        <v>2</v>
      </c>
      <c r="S3040" s="137" t="s">
        <v>2254</v>
      </c>
      <c r="T3040" s="62">
        <v>16867538196.9</v>
      </c>
      <c r="U3040" s="62">
        <v>14487907740.719999</v>
      </c>
      <c r="Z3040" s="42" t="s">
        <v>68</v>
      </c>
      <c r="AJ3040" s="42"/>
      <c r="AW3040" s="42" t="s">
        <v>2412</v>
      </c>
      <c r="AX3040" s="42"/>
      <c r="AY3040" s="42"/>
      <c r="AZ3040" s="42"/>
      <c r="BA3040" s="42"/>
      <c r="BB3040" s="42"/>
      <c r="BN3040" s="128" t="s">
        <v>4578</v>
      </c>
      <c r="BO3040" s="58" t="str">
        <f t="shared" si="47"/>
        <v>境内资产</v>
      </c>
      <c r="BP3040" s="58" t="str">
        <f>IF(M3040="",VLOOKUP(D3040,Sheet4!$A$1:$B$92,2,0),VLOOKUP(Q3040,Sheet4!$A$1:$B$92,2,0))</f>
        <v>保险资产管理产品</v>
      </c>
    </row>
    <row r="3041" spans="1:68" s="58" customFormat="1" ht="12.75" customHeight="1">
      <c r="A3041" s="137" t="s">
        <v>2265</v>
      </c>
      <c r="B3041" s="50" t="s">
        <v>2312</v>
      </c>
      <c r="C3041" s="252" t="s">
        <v>5552</v>
      </c>
      <c r="D3041" s="257" t="s">
        <v>672</v>
      </c>
      <c r="E3041" s="42" t="s">
        <v>4439</v>
      </c>
      <c r="F3041" s="42" t="s">
        <v>2312</v>
      </c>
      <c r="G3041" s="42"/>
      <c r="H3041" s="307">
        <v>5122672.1542105628</v>
      </c>
      <c r="I3041" s="315">
        <v>3269795.2409579791</v>
      </c>
      <c r="J3041" s="105">
        <v>0</v>
      </c>
      <c r="K3041" s="42">
        <v>0</v>
      </c>
      <c r="L3041" s="50" t="s">
        <v>4489</v>
      </c>
      <c r="M3041" s="50" t="s">
        <v>5537</v>
      </c>
      <c r="N3041" s="50" t="s">
        <v>5532</v>
      </c>
      <c r="O3041" s="137" t="s">
        <v>2395</v>
      </c>
      <c r="P3041" s="42" t="s">
        <v>64</v>
      </c>
      <c r="Q3041" s="42" t="s">
        <v>65</v>
      </c>
      <c r="R3041" s="42">
        <v>2</v>
      </c>
      <c r="S3041" s="137" t="s">
        <v>2254</v>
      </c>
      <c r="T3041" s="62">
        <v>16867538196.9</v>
      </c>
      <c r="U3041" s="62">
        <v>14487907740.719999</v>
      </c>
      <c r="Z3041" s="42" t="s">
        <v>68</v>
      </c>
      <c r="AJ3041" s="42"/>
      <c r="AW3041" s="42" t="s">
        <v>2412</v>
      </c>
      <c r="AX3041" s="42"/>
      <c r="AY3041" s="42"/>
      <c r="AZ3041" s="42"/>
      <c r="BA3041" s="42"/>
      <c r="BB3041" s="42"/>
      <c r="BN3041" s="128" t="s">
        <v>4578</v>
      </c>
      <c r="BO3041" s="58" t="str">
        <f t="shared" si="47"/>
        <v>境内资产</v>
      </c>
      <c r="BP3041" s="58" t="str">
        <f>IF(M3041="",VLOOKUP(D3041,Sheet4!$A$1:$B$92,2,0),VLOOKUP(Q3041,Sheet4!$A$1:$B$92,2,0))</f>
        <v>保险资产管理产品</v>
      </c>
    </row>
    <row r="3042" spans="1:68" s="58" customFormat="1" ht="12.75" customHeight="1">
      <c r="A3042" s="137" t="s">
        <v>2117</v>
      </c>
      <c r="B3042" s="50" t="s">
        <v>2199</v>
      </c>
      <c r="C3042" s="252" t="s">
        <v>5552</v>
      </c>
      <c r="D3042" s="257" t="s">
        <v>672</v>
      </c>
      <c r="E3042" s="42" t="s">
        <v>3807</v>
      </c>
      <c r="F3042" s="42" t="s">
        <v>2199</v>
      </c>
      <c r="G3042" s="42"/>
      <c r="H3042" s="307">
        <v>2401633.1318425504</v>
      </c>
      <c r="I3042" s="315">
        <v>1997697.7237948847</v>
      </c>
      <c r="J3042" s="105">
        <v>0</v>
      </c>
      <c r="K3042" s="42">
        <v>0</v>
      </c>
      <c r="L3042" s="50" t="s">
        <v>4489</v>
      </c>
      <c r="M3042" s="50" t="s">
        <v>5537</v>
      </c>
      <c r="N3042" s="50" t="s">
        <v>5532</v>
      </c>
      <c r="O3042" s="137" t="s">
        <v>2395</v>
      </c>
      <c r="P3042" s="42" t="s">
        <v>64</v>
      </c>
      <c r="Q3042" s="42" t="s">
        <v>65</v>
      </c>
      <c r="R3042" s="42">
        <v>2</v>
      </c>
      <c r="S3042" s="137" t="s">
        <v>2254</v>
      </c>
      <c r="T3042" s="62">
        <v>16867538196.9</v>
      </c>
      <c r="U3042" s="62">
        <v>14487907740.719999</v>
      </c>
      <c r="Z3042" s="42" t="s">
        <v>280</v>
      </c>
      <c r="AJ3042" s="42"/>
      <c r="AW3042" s="42" t="s">
        <v>2412</v>
      </c>
      <c r="AX3042" s="42"/>
      <c r="AY3042" s="42"/>
      <c r="AZ3042" s="42"/>
      <c r="BA3042" s="42"/>
      <c r="BB3042" s="42"/>
      <c r="BN3042" s="128" t="s">
        <v>4578</v>
      </c>
      <c r="BO3042" s="58" t="str">
        <f t="shared" si="47"/>
        <v>境内资产</v>
      </c>
      <c r="BP3042" s="58" t="str">
        <f>IF(M3042="",VLOOKUP(D3042,Sheet4!$A$1:$B$92,2,0),VLOOKUP(Q3042,Sheet4!$A$1:$B$92,2,0))</f>
        <v>保险资产管理产品</v>
      </c>
    </row>
    <row r="3043" spans="1:68" s="58" customFormat="1" ht="12.75" customHeight="1">
      <c r="A3043" s="137" t="s">
        <v>2266</v>
      </c>
      <c r="B3043" s="50" t="s">
        <v>2313</v>
      </c>
      <c r="C3043" s="252" t="s">
        <v>5552</v>
      </c>
      <c r="D3043" s="257" t="s">
        <v>672</v>
      </c>
      <c r="E3043" s="42" t="s">
        <v>2914</v>
      </c>
      <c r="F3043" s="42" t="s">
        <v>2313</v>
      </c>
      <c r="G3043" s="42"/>
      <c r="H3043" s="307">
        <v>3285996.79960457</v>
      </c>
      <c r="I3043" s="315">
        <v>2159697.5700975363</v>
      </c>
      <c r="J3043" s="105">
        <v>0</v>
      </c>
      <c r="K3043" s="42">
        <v>0</v>
      </c>
      <c r="L3043" s="50" t="s">
        <v>4489</v>
      </c>
      <c r="M3043" s="50" t="s">
        <v>5537</v>
      </c>
      <c r="N3043" s="50" t="s">
        <v>5532</v>
      </c>
      <c r="O3043" s="137" t="s">
        <v>2395</v>
      </c>
      <c r="P3043" s="42" t="s">
        <v>64</v>
      </c>
      <c r="Q3043" s="42" t="s">
        <v>65</v>
      </c>
      <c r="R3043" s="42">
        <v>2</v>
      </c>
      <c r="S3043" s="137" t="s">
        <v>2254</v>
      </c>
      <c r="T3043" s="62">
        <v>16867538196.9</v>
      </c>
      <c r="U3043" s="62">
        <v>14487907740.719999</v>
      </c>
      <c r="Z3043" s="42" t="s">
        <v>68</v>
      </c>
      <c r="AJ3043" s="42"/>
      <c r="AW3043" s="42" t="s">
        <v>2412</v>
      </c>
      <c r="AX3043" s="42"/>
      <c r="AY3043" s="42"/>
      <c r="AZ3043" s="42"/>
      <c r="BA3043" s="42"/>
      <c r="BB3043" s="42"/>
      <c r="BN3043" s="128" t="s">
        <v>4578</v>
      </c>
      <c r="BO3043" s="58" t="str">
        <f t="shared" si="47"/>
        <v>境内资产</v>
      </c>
      <c r="BP3043" s="58" t="str">
        <f>IF(M3043="",VLOOKUP(D3043,Sheet4!$A$1:$B$92,2,0),VLOOKUP(Q3043,Sheet4!$A$1:$B$92,2,0))</f>
        <v>保险资产管理产品</v>
      </c>
    </row>
    <row r="3044" spans="1:68" s="58" customFormat="1" ht="12.75" customHeight="1">
      <c r="A3044" s="137" t="s">
        <v>2267</v>
      </c>
      <c r="B3044" s="50" t="s">
        <v>2314</v>
      </c>
      <c r="C3044" s="252" t="s">
        <v>5552</v>
      </c>
      <c r="D3044" s="257" t="s">
        <v>672</v>
      </c>
      <c r="E3044" s="42" t="s">
        <v>3013</v>
      </c>
      <c r="F3044" s="42" t="s">
        <v>2314</v>
      </c>
      <c r="G3044" s="42"/>
      <c r="H3044" s="307">
        <v>6548983.5965141244</v>
      </c>
      <c r="I3044" s="315">
        <v>4124672.3528507967</v>
      </c>
      <c r="J3044" s="105">
        <v>0</v>
      </c>
      <c r="K3044" s="42">
        <v>0</v>
      </c>
      <c r="L3044" s="50" t="s">
        <v>4489</v>
      </c>
      <c r="M3044" s="50" t="s">
        <v>5537</v>
      </c>
      <c r="N3044" s="50" t="s">
        <v>5532</v>
      </c>
      <c r="O3044" s="137" t="s">
        <v>2395</v>
      </c>
      <c r="P3044" s="42" t="s">
        <v>64</v>
      </c>
      <c r="Q3044" s="42" t="s">
        <v>65</v>
      </c>
      <c r="R3044" s="42">
        <v>2</v>
      </c>
      <c r="S3044" s="137" t="s">
        <v>2254</v>
      </c>
      <c r="T3044" s="62">
        <v>16867538196.9</v>
      </c>
      <c r="U3044" s="62">
        <v>14487907740.719999</v>
      </c>
      <c r="Z3044" s="42" t="s">
        <v>68</v>
      </c>
      <c r="AJ3044" s="42"/>
      <c r="AW3044" s="42" t="s">
        <v>2412</v>
      </c>
      <c r="AX3044" s="42"/>
      <c r="AY3044" s="42"/>
      <c r="AZ3044" s="42"/>
      <c r="BA3044" s="42"/>
      <c r="BB3044" s="42"/>
      <c r="BN3044" s="128" t="s">
        <v>4578</v>
      </c>
      <c r="BO3044" s="58" t="str">
        <f t="shared" si="47"/>
        <v>境内资产</v>
      </c>
      <c r="BP3044" s="58" t="str">
        <f>IF(M3044="",VLOOKUP(D3044,Sheet4!$A$1:$B$92,2,0),VLOOKUP(Q3044,Sheet4!$A$1:$B$92,2,0))</f>
        <v>保险资产管理产品</v>
      </c>
    </row>
    <row r="3045" spans="1:68" s="58" customFormat="1" ht="12.75" customHeight="1">
      <c r="A3045" s="137" t="s">
        <v>2108</v>
      </c>
      <c r="B3045" s="50" t="s">
        <v>2315</v>
      </c>
      <c r="C3045" s="252" t="s">
        <v>5552</v>
      </c>
      <c r="D3045" s="257" t="s">
        <v>672</v>
      </c>
      <c r="E3045" s="42" t="s">
        <v>4359</v>
      </c>
      <c r="F3045" s="42" t="s">
        <v>2315</v>
      </c>
      <c r="G3045" s="42"/>
      <c r="H3045" s="307">
        <v>2502390.9273626716</v>
      </c>
      <c r="I3045" s="315">
        <v>2342973.8252613097</v>
      </c>
      <c r="J3045" s="105">
        <v>0</v>
      </c>
      <c r="K3045" s="42">
        <v>0</v>
      </c>
      <c r="L3045" s="50" t="s">
        <v>4489</v>
      </c>
      <c r="M3045" s="50" t="s">
        <v>5537</v>
      </c>
      <c r="N3045" s="50" t="s">
        <v>5532</v>
      </c>
      <c r="O3045" s="137" t="s">
        <v>2395</v>
      </c>
      <c r="P3045" s="42" t="s">
        <v>64</v>
      </c>
      <c r="Q3045" s="42" t="s">
        <v>65</v>
      </c>
      <c r="R3045" s="42">
        <v>2</v>
      </c>
      <c r="S3045" s="137" t="s">
        <v>2254</v>
      </c>
      <c r="T3045" s="62">
        <v>16867538196.9</v>
      </c>
      <c r="U3045" s="62">
        <v>14487907740.719999</v>
      </c>
      <c r="Z3045" s="42" t="s">
        <v>68</v>
      </c>
      <c r="AJ3045" s="42"/>
      <c r="AW3045" s="42" t="s">
        <v>2412</v>
      </c>
      <c r="AX3045" s="42"/>
      <c r="AY3045" s="42"/>
      <c r="AZ3045" s="42"/>
      <c r="BA3045" s="42"/>
      <c r="BB3045" s="42"/>
      <c r="BN3045" s="128" t="s">
        <v>4578</v>
      </c>
      <c r="BO3045" s="58" t="str">
        <f t="shared" si="47"/>
        <v>境内资产</v>
      </c>
      <c r="BP3045" s="58" t="str">
        <f>IF(M3045="",VLOOKUP(D3045,Sheet4!$A$1:$B$92,2,0),VLOOKUP(Q3045,Sheet4!$A$1:$B$92,2,0))</f>
        <v>保险资产管理产品</v>
      </c>
    </row>
    <row r="3046" spans="1:68" s="58" customFormat="1" ht="12.75" customHeight="1">
      <c r="A3046" s="137" t="s">
        <v>1967</v>
      </c>
      <c r="B3046" s="50" t="s">
        <v>1968</v>
      </c>
      <c r="C3046" s="252" t="s">
        <v>5552</v>
      </c>
      <c r="D3046" s="257" t="s">
        <v>672</v>
      </c>
      <c r="E3046" s="42" t="s">
        <v>3077</v>
      </c>
      <c r="F3046" s="42" t="s">
        <v>1968</v>
      </c>
      <c r="G3046" s="42"/>
      <c r="H3046" s="307">
        <v>4903613.2978363307</v>
      </c>
      <c r="I3046" s="315">
        <v>5010687.4402145548</v>
      </c>
      <c r="J3046" s="105">
        <v>0</v>
      </c>
      <c r="K3046" s="42">
        <v>0</v>
      </c>
      <c r="L3046" s="50" t="s">
        <v>4489</v>
      </c>
      <c r="M3046" s="50" t="s">
        <v>5537</v>
      </c>
      <c r="N3046" s="50" t="s">
        <v>5532</v>
      </c>
      <c r="O3046" s="137" t="s">
        <v>2395</v>
      </c>
      <c r="P3046" s="42" t="s">
        <v>64</v>
      </c>
      <c r="Q3046" s="42" t="s">
        <v>65</v>
      </c>
      <c r="R3046" s="42">
        <v>2</v>
      </c>
      <c r="S3046" s="137" t="s">
        <v>2254</v>
      </c>
      <c r="T3046" s="62">
        <v>16867538196.9</v>
      </c>
      <c r="U3046" s="62">
        <v>14487907740.719999</v>
      </c>
      <c r="Z3046" s="42" t="s">
        <v>280</v>
      </c>
      <c r="AJ3046" s="42"/>
      <c r="AW3046" s="42" t="s">
        <v>2412</v>
      </c>
      <c r="AX3046" s="42"/>
      <c r="AY3046" s="42"/>
      <c r="AZ3046" s="42"/>
      <c r="BA3046" s="42"/>
      <c r="BB3046" s="42"/>
      <c r="BN3046" s="128" t="s">
        <v>4578</v>
      </c>
      <c r="BO3046" s="58" t="str">
        <f t="shared" si="47"/>
        <v>境内资产</v>
      </c>
      <c r="BP3046" s="58" t="str">
        <f>IF(M3046="",VLOOKUP(D3046,Sheet4!$A$1:$B$92,2,0),VLOOKUP(Q3046,Sheet4!$A$1:$B$92,2,0))</f>
        <v>保险资产管理产品</v>
      </c>
    </row>
    <row r="3047" spans="1:68" s="58" customFormat="1" ht="12.75" customHeight="1">
      <c r="A3047" s="137" t="s">
        <v>2268</v>
      </c>
      <c r="B3047" s="50" t="s">
        <v>2316</v>
      </c>
      <c r="C3047" s="252" t="s">
        <v>5552</v>
      </c>
      <c r="D3047" s="257" t="s">
        <v>672</v>
      </c>
      <c r="E3047" s="42" t="s">
        <v>4440</v>
      </c>
      <c r="F3047" s="42" t="s">
        <v>2316</v>
      </c>
      <c r="G3047" s="42"/>
      <c r="H3047" s="307">
        <v>4315383.2750071948</v>
      </c>
      <c r="I3047" s="315">
        <v>3206808.7369264481</v>
      </c>
      <c r="J3047" s="105">
        <v>0</v>
      </c>
      <c r="K3047" s="42">
        <v>0</v>
      </c>
      <c r="L3047" s="50" t="s">
        <v>4489</v>
      </c>
      <c r="M3047" s="50" t="s">
        <v>5537</v>
      </c>
      <c r="N3047" s="50" t="s">
        <v>5532</v>
      </c>
      <c r="O3047" s="137" t="s">
        <v>2395</v>
      </c>
      <c r="P3047" s="42" t="s">
        <v>64</v>
      </c>
      <c r="Q3047" s="42" t="s">
        <v>65</v>
      </c>
      <c r="R3047" s="42">
        <v>2</v>
      </c>
      <c r="S3047" s="137" t="s">
        <v>2254</v>
      </c>
      <c r="T3047" s="62">
        <v>16867538196.9</v>
      </c>
      <c r="U3047" s="62">
        <v>14487907740.719999</v>
      </c>
      <c r="Z3047" s="42" t="s">
        <v>68</v>
      </c>
      <c r="AJ3047" s="42"/>
      <c r="AW3047" s="42" t="s">
        <v>2412</v>
      </c>
      <c r="AX3047" s="42"/>
      <c r="AY3047" s="42"/>
      <c r="AZ3047" s="42"/>
      <c r="BA3047" s="42"/>
      <c r="BB3047" s="42"/>
      <c r="BN3047" s="128" t="s">
        <v>4578</v>
      </c>
      <c r="BO3047" s="58" t="str">
        <f t="shared" si="47"/>
        <v>境内资产</v>
      </c>
      <c r="BP3047" s="58" t="str">
        <f>IF(M3047="",VLOOKUP(D3047,Sheet4!$A$1:$B$92,2,0),VLOOKUP(Q3047,Sheet4!$A$1:$B$92,2,0))</f>
        <v>保险资产管理产品</v>
      </c>
    </row>
    <row r="3048" spans="1:68" s="58" customFormat="1" ht="12.75" customHeight="1">
      <c r="A3048" s="137" t="s">
        <v>2269</v>
      </c>
      <c r="B3048" s="50" t="s">
        <v>2317</v>
      </c>
      <c r="C3048" s="252" t="s">
        <v>5552</v>
      </c>
      <c r="D3048" s="257" t="s">
        <v>672</v>
      </c>
      <c r="E3048" s="42" t="s">
        <v>4441</v>
      </c>
      <c r="F3048" s="42" t="s">
        <v>2317</v>
      </c>
      <c r="G3048" s="42"/>
      <c r="H3048" s="307">
        <v>3053101.3316369918</v>
      </c>
      <c r="I3048" s="315">
        <v>2548010.4419151954</v>
      </c>
      <c r="J3048" s="105">
        <v>0</v>
      </c>
      <c r="K3048" s="42">
        <v>0</v>
      </c>
      <c r="L3048" s="50" t="s">
        <v>4489</v>
      </c>
      <c r="M3048" s="50" t="s">
        <v>5537</v>
      </c>
      <c r="N3048" s="50" t="s">
        <v>5532</v>
      </c>
      <c r="O3048" s="137" t="s">
        <v>2395</v>
      </c>
      <c r="P3048" s="42" t="s">
        <v>64</v>
      </c>
      <c r="Q3048" s="42" t="s">
        <v>65</v>
      </c>
      <c r="R3048" s="42">
        <v>2</v>
      </c>
      <c r="S3048" s="137" t="s">
        <v>2254</v>
      </c>
      <c r="T3048" s="62">
        <v>16867538196.9</v>
      </c>
      <c r="U3048" s="62">
        <v>14487907740.719999</v>
      </c>
      <c r="Z3048" s="42" t="s">
        <v>68</v>
      </c>
      <c r="AJ3048" s="42"/>
      <c r="AW3048" s="42" t="s">
        <v>2412</v>
      </c>
      <c r="AX3048" s="42"/>
      <c r="AY3048" s="42"/>
      <c r="AZ3048" s="42"/>
      <c r="BA3048" s="42"/>
      <c r="BB3048" s="42"/>
      <c r="BN3048" s="128" t="s">
        <v>4578</v>
      </c>
      <c r="BO3048" s="58" t="str">
        <f t="shared" si="47"/>
        <v>境内资产</v>
      </c>
      <c r="BP3048" s="58" t="str">
        <f>IF(M3048="",VLOOKUP(D3048,Sheet4!$A$1:$B$92,2,0),VLOOKUP(Q3048,Sheet4!$A$1:$B$92,2,0))</f>
        <v>保险资产管理产品</v>
      </c>
    </row>
    <row r="3049" spans="1:68" s="58" customFormat="1" ht="12.75" customHeight="1">
      <c r="A3049" s="138" t="s">
        <v>2270</v>
      </c>
      <c r="B3049" s="50" t="s">
        <v>2318</v>
      </c>
      <c r="C3049" s="252" t="s">
        <v>5552</v>
      </c>
      <c r="D3049" s="257" t="s">
        <v>672</v>
      </c>
      <c r="E3049" s="42" t="s">
        <v>4442</v>
      </c>
      <c r="F3049" s="42" t="s">
        <v>2318</v>
      </c>
      <c r="G3049" s="42"/>
      <c r="H3049" s="307">
        <v>719480.84636979969</v>
      </c>
      <c r="I3049" s="315">
        <v>797696.73188767547</v>
      </c>
      <c r="J3049" s="105">
        <v>0</v>
      </c>
      <c r="K3049" s="42">
        <v>0</v>
      </c>
      <c r="L3049" s="50" t="s">
        <v>4489</v>
      </c>
      <c r="M3049" s="50" t="s">
        <v>5537</v>
      </c>
      <c r="N3049" s="50" t="s">
        <v>5532</v>
      </c>
      <c r="O3049" s="137" t="s">
        <v>2395</v>
      </c>
      <c r="P3049" s="42" t="s">
        <v>64</v>
      </c>
      <c r="Q3049" s="42" t="s">
        <v>65</v>
      </c>
      <c r="R3049" s="42">
        <v>2</v>
      </c>
      <c r="S3049" s="137" t="s">
        <v>2254</v>
      </c>
      <c r="T3049" s="62">
        <v>16867538196.9</v>
      </c>
      <c r="U3049" s="62">
        <v>14487907740.719999</v>
      </c>
      <c r="Z3049" s="42" t="s">
        <v>68</v>
      </c>
      <c r="AJ3049" s="42"/>
      <c r="AW3049" s="42" t="s">
        <v>2412</v>
      </c>
      <c r="AX3049" s="42"/>
      <c r="AY3049" s="42"/>
      <c r="AZ3049" s="42"/>
      <c r="BA3049" s="42"/>
      <c r="BB3049" s="42"/>
      <c r="BN3049" s="128" t="s">
        <v>4578</v>
      </c>
      <c r="BO3049" s="58" t="str">
        <f t="shared" si="47"/>
        <v>境内资产</v>
      </c>
      <c r="BP3049" s="58" t="str">
        <f>IF(M3049="",VLOOKUP(D3049,Sheet4!$A$1:$B$92,2,0),VLOOKUP(Q3049,Sheet4!$A$1:$B$92,2,0))</f>
        <v>保险资产管理产品</v>
      </c>
    </row>
    <row r="3050" spans="1:68" s="58" customFormat="1" ht="12.75" customHeight="1">
      <c r="A3050" s="137" t="s">
        <v>2271</v>
      </c>
      <c r="B3050" s="50" t="s">
        <v>2319</v>
      </c>
      <c r="C3050" s="252" t="s">
        <v>5552</v>
      </c>
      <c r="D3050" s="257" t="s">
        <v>672</v>
      </c>
      <c r="E3050" s="42" t="s">
        <v>4443</v>
      </c>
      <c r="F3050" s="42" t="s">
        <v>2319</v>
      </c>
      <c r="G3050" s="42"/>
      <c r="H3050" s="307">
        <v>3625352.8130724519</v>
      </c>
      <c r="I3050" s="315">
        <v>3065789.5900259078</v>
      </c>
      <c r="J3050" s="105">
        <v>0</v>
      </c>
      <c r="K3050" s="42">
        <v>0</v>
      </c>
      <c r="L3050" s="50" t="s">
        <v>4489</v>
      </c>
      <c r="M3050" s="50" t="s">
        <v>5537</v>
      </c>
      <c r="N3050" s="50" t="s">
        <v>5532</v>
      </c>
      <c r="O3050" s="137" t="s">
        <v>2395</v>
      </c>
      <c r="P3050" s="42" t="s">
        <v>64</v>
      </c>
      <c r="Q3050" s="42" t="s">
        <v>65</v>
      </c>
      <c r="R3050" s="42">
        <v>2</v>
      </c>
      <c r="S3050" s="137" t="s">
        <v>2254</v>
      </c>
      <c r="T3050" s="62">
        <v>16867538196.9</v>
      </c>
      <c r="U3050" s="62">
        <v>14487907740.719999</v>
      </c>
      <c r="Z3050" s="42" t="s">
        <v>68</v>
      </c>
      <c r="AJ3050" s="42"/>
      <c r="AW3050" s="42" t="s">
        <v>2412</v>
      </c>
      <c r="AX3050" s="42"/>
      <c r="AY3050" s="42"/>
      <c r="AZ3050" s="42"/>
      <c r="BA3050" s="42"/>
      <c r="BB3050" s="42"/>
      <c r="BN3050" s="128" t="s">
        <v>4578</v>
      </c>
      <c r="BO3050" s="58" t="str">
        <f t="shared" si="47"/>
        <v>境内资产</v>
      </c>
      <c r="BP3050" s="58" t="str">
        <f>IF(M3050="",VLOOKUP(D3050,Sheet4!$A$1:$B$92,2,0),VLOOKUP(Q3050,Sheet4!$A$1:$B$92,2,0))</f>
        <v>保险资产管理产品</v>
      </c>
    </row>
    <row r="3051" spans="1:68" s="58" customFormat="1" ht="12.75" customHeight="1">
      <c r="A3051" s="137" t="s">
        <v>2272</v>
      </c>
      <c r="B3051" s="50" t="s">
        <v>2320</v>
      </c>
      <c r="C3051" s="252" t="s">
        <v>5552</v>
      </c>
      <c r="D3051" s="257" t="s">
        <v>672</v>
      </c>
      <c r="E3051" s="42" t="s">
        <v>4444</v>
      </c>
      <c r="F3051" s="42" t="s">
        <v>2320</v>
      </c>
      <c r="G3051" s="42"/>
      <c r="H3051" s="307">
        <v>4730343.6643189238</v>
      </c>
      <c r="I3051" s="315">
        <v>3746999.0428905864</v>
      </c>
      <c r="J3051" s="105">
        <v>0</v>
      </c>
      <c r="K3051" s="42">
        <v>0</v>
      </c>
      <c r="L3051" s="50" t="s">
        <v>4489</v>
      </c>
      <c r="M3051" s="50" t="s">
        <v>5537</v>
      </c>
      <c r="N3051" s="50" t="s">
        <v>5532</v>
      </c>
      <c r="O3051" s="137" t="s">
        <v>2395</v>
      </c>
      <c r="P3051" s="42" t="s">
        <v>64</v>
      </c>
      <c r="Q3051" s="42" t="s">
        <v>65</v>
      </c>
      <c r="R3051" s="42">
        <v>2</v>
      </c>
      <c r="S3051" s="137" t="s">
        <v>2254</v>
      </c>
      <c r="T3051" s="62">
        <v>16867538196.9</v>
      </c>
      <c r="U3051" s="62">
        <v>14487907740.719999</v>
      </c>
      <c r="Z3051" s="42" t="s">
        <v>68</v>
      </c>
      <c r="AJ3051" s="42"/>
      <c r="AW3051" s="42" t="s">
        <v>2412</v>
      </c>
      <c r="AX3051" s="42"/>
      <c r="AY3051" s="42"/>
      <c r="AZ3051" s="42"/>
      <c r="BA3051" s="42"/>
      <c r="BB3051" s="42"/>
      <c r="BN3051" s="128" t="s">
        <v>4578</v>
      </c>
      <c r="BO3051" s="58" t="str">
        <f t="shared" si="47"/>
        <v>境内资产</v>
      </c>
      <c r="BP3051" s="58" t="str">
        <f>IF(M3051="",VLOOKUP(D3051,Sheet4!$A$1:$B$92,2,0),VLOOKUP(Q3051,Sheet4!$A$1:$B$92,2,0))</f>
        <v>保险资产管理产品</v>
      </c>
    </row>
    <row r="3052" spans="1:68" s="58" customFormat="1" ht="12.75" customHeight="1">
      <c r="A3052" s="138" t="s">
        <v>1556</v>
      </c>
      <c r="B3052" s="50" t="s">
        <v>1557</v>
      </c>
      <c r="C3052" s="252" t="s">
        <v>5552</v>
      </c>
      <c r="D3052" s="257" t="s">
        <v>672</v>
      </c>
      <c r="E3052" s="42" t="s">
        <v>1558</v>
      </c>
      <c r="F3052" s="42" t="s">
        <v>1557</v>
      </c>
      <c r="G3052" s="42"/>
      <c r="H3052" s="307">
        <v>4297.0346263418824</v>
      </c>
      <c r="I3052" s="315">
        <v>6188.3095630623402</v>
      </c>
      <c r="J3052" s="105">
        <v>0</v>
      </c>
      <c r="K3052" s="42">
        <v>0</v>
      </c>
      <c r="L3052" s="50" t="s">
        <v>4489</v>
      </c>
      <c r="M3052" s="50" t="s">
        <v>5537</v>
      </c>
      <c r="N3052" s="50" t="s">
        <v>5532</v>
      </c>
      <c r="O3052" s="137" t="s">
        <v>2395</v>
      </c>
      <c r="P3052" s="42" t="s">
        <v>64</v>
      </c>
      <c r="Q3052" s="42" t="s">
        <v>65</v>
      </c>
      <c r="R3052" s="42">
        <v>2</v>
      </c>
      <c r="S3052" s="137" t="s">
        <v>2254</v>
      </c>
      <c r="T3052" s="62">
        <v>16867538196.9</v>
      </c>
      <c r="U3052" s="62">
        <v>14487907740.719999</v>
      </c>
      <c r="Z3052" s="42" t="s">
        <v>68</v>
      </c>
      <c r="AJ3052" s="42"/>
      <c r="AW3052" s="42" t="s">
        <v>2412</v>
      </c>
      <c r="AX3052" s="42"/>
      <c r="AY3052" s="42"/>
      <c r="AZ3052" s="42"/>
      <c r="BA3052" s="42"/>
      <c r="BB3052" s="42"/>
      <c r="BN3052" s="128" t="s">
        <v>4578</v>
      </c>
      <c r="BO3052" s="58" t="str">
        <f t="shared" si="47"/>
        <v>境内资产</v>
      </c>
      <c r="BP3052" s="58" t="str">
        <f>IF(M3052="",VLOOKUP(D3052,Sheet4!$A$1:$B$92,2,0),VLOOKUP(Q3052,Sheet4!$A$1:$B$92,2,0))</f>
        <v>保险资产管理产品</v>
      </c>
    </row>
    <row r="3053" spans="1:68" s="58" customFormat="1" ht="12.75" customHeight="1">
      <c r="A3053" s="137" t="s">
        <v>2273</v>
      </c>
      <c r="B3053" s="50" t="s">
        <v>2321</v>
      </c>
      <c r="C3053" s="252" t="s">
        <v>5552</v>
      </c>
      <c r="D3053" s="257" t="s">
        <v>672</v>
      </c>
      <c r="E3053" s="42" t="s">
        <v>4445</v>
      </c>
      <c r="F3053" s="42" t="s">
        <v>2321</v>
      </c>
      <c r="G3053" s="42"/>
      <c r="H3053" s="307">
        <v>6308855.738122467</v>
      </c>
      <c r="I3053" s="315">
        <v>5839111.9850690849</v>
      </c>
      <c r="J3053" s="105">
        <v>0</v>
      </c>
      <c r="K3053" s="42">
        <v>0</v>
      </c>
      <c r="L3053" s="50" t="s">
        <v>4489</v>
      </c>
      <c r="M3053" s="50" t="s">
        <v>5537</v>
      </c>
      <c r="N3053" s="50" t="s">
        <v>5532</v>
      </c>
      <c r="O3053" s="137" t="s">
        <v>2395</v>
      </c>
      <c r="P3053" s="42" t="s">
        <v>64</v>
      </c>
      <c r="Q3053" s="42" t="s">
        <v>65</v>
      </c>
      <c r="R3053" s="42">
        <v>2</v>
      </c>
      <c r="S3053" s="137" t="s">
        <v>2254</v>
      </c>
      <c r="T3053" s="62">
        <v>16867538196.9</v>
      </c>
      <c r="U3053" s="62">
        <v>14487907740.719999</v>
      </c>
      <c r="Z3053" s="42" t="s">
        <v>68</v>
      </c>
      <c r="AJ3053" s="42"/>
      <c r="AW3053" s="42" t="s">
        <v>2412</v>
      </c>
      <c r="AX3053" s="42"/>
      <c r="AY3053" s="42"/>
      <c r="AZ3053" s="42"/>
      <c r="BA3053" s="42"/>
      <c r="BB3053" s="42"/>
      <c r="BN3053" s="128" t="s">
        <v>4578</v>
      </c>
      <c r="BO3053" s="58" t="str">
        <f t="shared" si="47"/>
        <v>境内资产</v>
      </c>
      <c r="BP3053" s="58" t="str">
        <f>IF(M3053="",VLOOKUP(D3053,Sheet4!$A$1:$B$92,2,0),VLOOKUP(Q3053,Sheet4!$A$1:$B$92,2,0))</f>
        <v>保险资产管理产品</v>
      </c>
    </row>
    <row r="3054" spans="1:68" s="58" customFormat="1" ht="12.75" customHeight="1">
      <c r="A3054" s="137" t="s">
        <v>2274</v>
      </c>
      <c r="B3054" s="50" t="s">
        <v>2322</v>
      </c>
      <c r="C3054" s="252" t="s">
        <v>5552</v>
      </c>
      <c r="D3054" s="257" t="s">
        <v>672</v>
      </c>
      <c r="E3054" s="42" t="s">
        <v>4446</v>
      </c>
      <c r="F3054" s="42" t="s">
        <v>2322</v>
      </c>
      <c r="G3054" s="42"/>
      <c r="H3054" s="307">
        <v>4657730.7678860053</v>
      </c>
      <c r="I3054" s="315">
        <v>3981100.5047999551</v>
      </c>
      <c r="J3054" s="105">
        <v>0</v>
      </c>
      <c r="K3054" s="42">
        <v>0</v>
      </c>
      <c r="L3054" s="50" t="s">
        <v>4489</v>
      </c>
      <c r="M3054" s="50" t="s">
        <v>5537</v>
      </c>
      <c r="N3054" s="50" t="s">
        <v>5532</v>
      </c>
      <c r="O3054" s="137" t="s">
        <v>2395</v>
      </c>
      <c r="P3054" s="42" t="s">
        <v>64</v>
      </c>
      <c r="Q3054" s="42" t="s">
        <v>65</v>
      </c>
      <c r="R3054" s="42">
        <v>2</v>
      </c>
      <c r="S3054" s="137" t="s">
        <v>2254</v>
      </c>
      <c r="T3054" s="62">
        <v>16867538196.9</v>
      </c>
      <c r="U3054" s="62">
        <v>14487907740.719999</v>
      </c>
      <c r="Z3054" s="42" t="s">
        <v>68</v>
      </c>
      <c r="AJ3054" s="42"/>
      <c r="AW3054" s="42" t="s">
        <v>2412</v>
      </c>
      <c r="AX3054" s="42"/>
      <c r="AY3054" s="42"/>
      <c r="AZ3054" s="42"/>
      <c r="BA3054" s="42"/>
      <c r="BB3054" s="42"/>
      <c r="BN3054" s="128" t="s">
        <v>4578</v>
      </c>
      <c r="BO3054" s="58" t="str">
        <f t="shared" si="47"/>
        <v>境内资产</v>
      </c>
      <c r="BP3054" s="58" t="str">
        <f>IF(M3054="",VLOOKUP(D3054,Sheet4!$A$1:$B$92,2,0),VLOOKUP(Q3054,Sheet4!$A$1:$B$92,2,0))</f>
        <v>保险资产管理产品</v>
      </c>
    </row>
    <row r="3055" spans="1:68" s="58" customFormat="1" ht="12.75" customHeight="1">
      <c r="A3055" s="138" t="s">
        <v>2116</v>
      </c>
      <c r="B3055" s="50" t="s">
        <v>2323</v>
      </c>
      <c r="C3055" s="252" t="s">
        <v>5552</v>
      </c>
      <c r="D3055" s="257" t="s">
        <v>672</v>
      </c>
      <c r="E3055" s="42" t="s">
        <v>4361</v>
      </c>
      <c r="F3055" s="42" t="s">
        <v>2323</v>
      </c>
      <c r="G3055" s="42"/>
      <c r="H3055" s="307">
        <v>2818223.351679842</v>
      </c>
      <c r="I3055" s="315">
        <v>1935748.6332628883</v>
      </c>
      <c r="J3055" s="105">
        <v>0</v>
      </c>
      <c r="K3055" s="42">
        <v>0</v>
      </c>
      <c r="L3055" s="50" t="s">
        <v>4489</v>
      </c>
      <c r="M3055" s="50" t="s">
        <v>5537</v>
      </c>
      <c r="N3055" s="50" t="s">
        <v>5532</v>
      </c>
      <c r="O3055" s="137" t="s">
        <v>2395</v>
      </c>
      <c r="P3055" s="42" t="s">
        <v>64</v>
      </c>
      <c r="Q3055" s="42" t="s">
        <v>65</v>
      </c>
      <c r="R3055" s="42">
        <v>2</v>
      </c>
      <c r="S3055" s="137" t="s">
        <v>2254</v>
      </c>
      <c r="T3055" s="62">
        <v>16867538196.9</v>
      </c>
      <c r="U3055" s="62">
        <v>14487907740.719999</v>
      </c>
      <c r="Z3055" s="42" t="s">
        <v>68</v>
      </c>
      <c r="AJ3055" s="42"/>
      <c r="AW3055" s="42" t="s">
        <v>2412</v>
      </c>
      <c r="AX3055" s="42"/>
      <c r="AY3055" s="42"/>
      <c r="AZ3055" s="42"/>
      <c r="BA3055" s="42"/>
      <c r="BB3055" s="42"/>
      <c r="BN3055" s="128" t="s">
        <v>4578</v>
      </c>
      <c r="BO3055" s="58" t="str">
        <f t="shared" si="47"/>
        <v>境内资产</v>
      </c>
      <c r="BP3055" s="58" t="str">
        <f>IF(M3055="",VLOOKUP(D3055,Sheet4!$A$1:$B$92,2,0),VLOOKUP(Q3055,Sheet4!$A$1:$B$92,2,0))</f>
        <v>保险资产管理产品</v>
      </c>
    </row>
    <row r="3056" spans="1:68" s="58" customFormat="1" ht="12.75" customHeight="1">
      <c r="A3056" s="138" t="s">
        <v>2275</v>
      </c>
      <c r="B3056" s="50" t="s">
        <v>2324</v>
      </c>
      <c r="C3056" s="252" t="s">
        <v>5552</v>
      </c>
      <c r="D3056" s="257" t="s">
        <v>672</v>
      </c>
      <c r="E3056" s="42" t="s">
        <v>4447</v>
      </c>
      <c r="F3056" s="42" t="s">
        <v>2324</v>
      </c>
      <c r="G3056" s="42"/>
      <c r="H3056" s="307">
        <v>1821576.6853441468</v>
      </c>
      <c r="I3056" s="315">
        <v>1596559.5234158114</v>
      </c>
      <c r="J3056" s="105">
        <v>0</v>
      </c>
      <c r="K3056" s="42">
        <v>0</v>
      </c>
      <c r="L3056" s="50" t="s">
        <v>4489</v>
      </c>
      <c r="M3056" s="50" t="s">
        <v>5537</v>
      </c>
      <c r="N3056" s="50" t="s">
        <v>5532</v>
      </c>
      <c r="O3056" s="137" t="s">
        <v>2395</v>
      </c>
      <c r="P3056" s="42" t="s">
        <v>64</v>
      </c>
      <c r="Q3056" s="42" t="s">
        <v>65</v>
      </c>
      <c r="R3056" s="42">
        <v>2</v>
      </c>
      <c r="S3056" s="137" t="s">
        <v>2254</v>
      </c>
      <c r="T3056" s="62">
        <v>16867538196.9</v>
      </c>
      <c r="U3056" s="62">
        <v>14487907740.719999</v>
      </c>
      <c r="Z3056" s="42" t="s">
        <v>68</v>
      </c>
      <c r="AJ3056" s="42"/>
      <c r="AW3056" s="42" t="s">
        <v>2412</v>
      </c>
      <c r="AX3056" s="42"/>
      <c r="AY3056" s="42"/>
      <c r="AZ3056" s="42"/>
      <c r="BA3056" s="42"/>
      <c r="BB3056" s="42"/>
      <c r="BN3056" s="128" t="s">
        <v>4578</v>
      </c>
      <c r="BO3056" s="58" t="str">
        <f t="shared" si="47"/>
        <v>境内资产</v>
      </c>
      <c r="BP3056" s="58" t="str">
        <f>IF(M3056="",VLOOKUP(D3056,Sheet4!$A$1:$B$92,2,0),VLOOKUP(Q3056,Sheet4!$A$1:$B$92,2,0))</f>
        <v>保险资产管理产品</v>
      </c>
    </row>
    <row r="3057" spans="1:68" s="58" customFormat="1" ht="12.75" customHeight="1">
      <c r="A3057" s="137" t="s">
        <v>2276</v>
      </c>
      <c r="B3057" s="50" t="s">
        <v>2325</v>
      </c>
      <c r="C3057" s="252" t="s">
        <v>5552</v>
      </c>
      <c r="D3057" s="257" t="s">
        <v>672</v>
      </c>
      <c r="E3057" s="42" t="s">
        <v>4448</v>
      </c>
      <c r="F3057" s="42" t="s">
        <v>2325</v>
      </c>
      <c r="G3057" s="42"/>
      <c r="H3057" s="307">
        <v>569903.72180208168</v>
      </c>
      <c r="I3057" s="315">
        <v>338560.73098958289</v>
      </c>
      <c r="J3057" s="105">
        <v>0</v>
      </c>
      <c r="K3057" s="42">
        <v>0</v>
      </c>
      <c r="L3057" s="50" t="s">
        <v>4489</v>
      </c>
      <c r="M3057" s="50" t="s">
        <v>5537</v>
      </c>
      <c r="N3057" s="50" t="s">
        <v>5532</v>
      </c>
      <c r="O3057" s="137" t="s">
        <v>2395</v>
      </c>
      <c r="P3057" s="42" t="s">
        <v>64</v>
      </c>
      <c r="Q3057" s="42" t="s">
        <v>65</v>
      </c>
      <c r="R3057" s="42">
        <v>2</v>
      </c>
      <c r="S3057" s="137" t="s">
        <v>2254</v>
      </c>
      <c r="T3057" s="62">
        <v>16867538196.9</v>
      </c>
      <c r="U3057" s="62">
        <v>14487907740.719999</v>
      </c>
      <c r="Z3057" s="42" t="s">
        <v>68</v>
      </c>
      <c r="AJ3057" s="42"/>
      <c r="AW3057" s="42" t="s">
        <v>2412</v>
      </c>
      <c r="AX3057" s="42"/>
      <c r="AY3057" s="42"/>
      <c r="AZ3057" s="42"/>
      <c r="BA3057" s="42"/>
      <c r="BB3057" s="42"/>
      <c r="BN3057" s="128" t="s">
        <v>4578</v>
      </c>
      <c r="BO3057" s="58" t="str">
        <f t="shared" si="47"/>
        <v>境内资产</v>
      </c>
      <c r="BP3057" s="58" t="str">
        <f>IF(M3057="",VLOOKUP(D3057,Sheet4!$A$1:$B$92,2,0),VLOOKUP(Q3057,Sheet4!$A$1:$B$92,2,0))</f>
        <v>保险资产管理产品</v>
      </c>
    </row>
    <row r="3058" spans="1:68" s="58" customFormat="1" ht="12.75" customHeight="1">
      <c r="A3058" s="137" t="s">
        <v>2277</v>
      </c>
      <c r="B3058" s="50" t="s">
        <v>2326</v>
      </c>
      <c r="C3058" s="252" t="s">
        <v>5552</v>
      </c>
      <c r="D3058" s="257" t="s">
        <v>672</v>
      </c>
      <c r="E3058" s="42" t="s">
        <v>3547</v>
      </c>
      <c r="F3058" s="42" t="s">
        <v>2326</v>
      </c>
      <c r="G3058" s="42"/>
      <c r="H3058" s="307">
        <v>1491042.6091867753</v>
      </c>
      <c r="I3058" s="315">
        <v>1440199.9854564716</v>
      </c>
      <c r="J3058" s="105">
        <v>0</v>
      </c>
      <c r="K3058" s="42">
        <v>0</v>
      </c>
      <c r="L3058" s="50" t="s">
        <v>4489</v>
      </c>
      <c r="M3058" s="50" t="s">
        <v>5537</v>
      </c>
      <c r="N3058" s="50" t="s">
        <v>5532</v>
      </c>
      <c r="O3058" s="137" t="s">
        <v>2395</v>
      </c>
      <c r="P3058" s="42" t="s">
        <v>64</v>
      </c>
      <c r="Q3058" s="42" t="s">
        <v>65</v>
      </c>
      <c r="R3058" s="42">
        <v>2</v>
      </c>
      <c r="S3058" s="137" t="s">
        <v>2254</v>
      </c>
      <c r="T3058" s="62">
        <v>16867538196.9</v>
      </c>
      <c r="U3058" s="62">
        <v>14487907740.719999</v>
      </c>
      <c r="Z3058" s="42" t="s">
        <v>280</v>
      </c>
      <c r="AJ3058" s="42"/>
      <c r="AW3058" s="42" t="s">
        <v>2412</v>
      </c>
      <c r="AX3058" s="42"/>
      <c r="AY3058" s="42"/>
      <c r="AZ3058" s="42"/>
      <c r="BA3058" s="42"/>
      <c r="BB3058" s="42"/>
      <c r="BN3058" s="128" t="s">
        <v>4578</v>
      </c>
      <c r="BO3058" s="58" t="str">
        <f t="shared" si="47"/>
        <v>境内资产</v>
      </c>
      <c r="BP3058" s="58" t="str">
        <f>IF(M3058="",VLOOKUP(D3058,Sheet4!$A$1:$B$92,2,0),VLOOKUP(Q3058,Sheet4!$A$1:$B$92,2,0))</f>
        <v>保险资产管理产品</v>
      </c>
    </row>
    <row r="3059" spans="1:68" s="58" customFormat="1" ht="12.75" customHeight="1">
      <c r="A3059" s="137" t="s">
        <v>2106</v>
      </c>
      <c r="B3059" s="50" t="s">
        <v>2327</v>
      </c>
      <c r="C3059" s="252" t="s">
        <v>5552</v>
      </c>
      <c r="D3059" s="257" t="s">
        <v>672</v>
      </c>
      <c r="E3059" s="42" t="s">
        <v>4358</v>
      </c>
      <c r="F3059" s="42" t="s">
        <v>2327</v>
      </c>
      <c r="G3059" s="42"/>
      <c r="H3059" s="307">
        <v>3155897.7427977161</v>
      </c>
      <c r="I3059" s="315">
        <v>2703994.3618885437</v>
      </c>
      <c r="J3059" s="105">
        <v>0</v>
      </c>
      <c r="K3059" s="42">
        <v>0</v>
      </c>
      <c r="L3059" s="50" t="s">
        <v>4489</v>
      </c>
      <c r="M3059" s="50" t="s">
        <v>5537</v>
      </c>
      <c r="N3059" s="50" t="s">
        <v>5532</v>
      </c>
      <c r="O3059" s="137" t="s">
        <v>2395</v>
      </c>
      <c r="P3059" s="42" t="s">
        <v>64</v>
      </c>
      <c r="Q3059" s="42" t="s">
        <v>65</v>
      </c>
      <c r="R3059" s="42">
        <v>2</v>
      </c>
      <c r="S3059" s="137" t="s">
        <v>2254</v>
      </c>
      <c r="T3059" s="62">
        <v>16867538196.9</v>
      </c>
      <c r="U3059" s="62">
        <v>14487907740.719999</v>
      </c>
      <c r="Z3059" s="42" t="s">
        <v>68</v>
      </c>
      <c r="AJ3059" s="42"/>
      <c r="AW3059" s="42" t="s">
        <v>2412</v>
      </c>
      <c r="AX3059" s="42"/>
      <c r="AY3059" s="42"/>
      <c r="AZ3059" s="42"/>
      <c r="BA3059" s="42"/>
      <c r="BB3059" s="42"/>
      <c r="BN3059" s="128" t="s">
        <v>4578</v>
      </c>
      <c r="BO3059" s="58" t="str">
        <f t="shared" si="47"/>
        <v>境内资产</v>
      </c>
      <c r="BP3059" s="58" t="str">
        <f>IF(M3059="",VLOOKUP(D3059,Sheet4!$A$1:$B$92,2,0),VLOOKUP(Q3059,Sheet4!$A$1:$B$92,2,0))</f>
        <v>保险资产管理产品</v>
      </c>
    </row>
    <row r="3060" spans="1:68" s="58" customFormat="1" ht="12.75" customHeight="1">
      <c r="A3060" s="137" t="s">
        <v>2278</v>
      </c>
      <c r="B3060" s="50" t="s">
        <v>2328</v>
      </c>
      <c r="C3060" s="252" t="s">
        <v>5552</v>
      </c>
      <c r="D3060" s="257" t="s">
        <v>672</v>
      </c>
      <c r="E3060" s="42" t="s">
        <v>4449</v>
      </c>
      <c r="F3060" s="42" t="s">
        <v>2328</v>
      </c>
      <c r="G3060" s="42"/>
      <c r="H3060" s="307">
        <v>5028890.6845055176</v>
      </c>
      <c r="I3060" s="315">
        <v>4852902.5341547318</v>
      </c>
      <c r="J3060" s="105">
        <v>0</v>
      </c>
      <c r="K3060" s="42">
        <v>0</v>
      </c>
      <c r="L3060" s="50" t="s">
        <v>4489</v>
      </c>
      <c r="M3060" s="50" t="s">
        <v>5537</v>
      </c>
      <c r="N3060" s="50" t="s">
        <v>5532</v>
      </c>
      <c r="O3060" s="137" t="s">
        <v>2395</v>
      </c>
      <c r="P3060" s="42" t="s">
        <v>64</v>
      </c>
      <c r="Q3060" s="42" t="s">
        <v>65</v>
      </c>
      <c r="R3060" s="42">
        <v>2</v>
      </c>
      <c r="S3060" s="137" t="s">
        <v>2254</v>
      </c>
      <c r="T3060" s="62">
        <v>16867538196.9</v>
      </c>
      <c r="U3060" s="62">
        <v>14487907740.719999</v>
      </c>
      <c r="Z3060" s="42" t="s">
        <v>68</v>
      </c>
      <c r="AJ3060" s="42"/>
      <c r="AW3060" s="42" t="s">
        <v>2412</v>
      </c>
      <c r="AX3060" s="42"/>
      <c r="AY3060" s="42"/>
      <c r="AZ3060" s="42"/>
      <c r="BA3060" s="42"/>
      <c r="BB3060" s="42"/>
      <c r="BN3060" s="128" t="s">
        <v>4578</v>
      </c>
      <c r="BO3060" s="58" t="str">
        <f t="shared" si="47"/>
        <v>境内资产</v>
      </c>
      <c r="BP3060" s="58" t="str">
        <f>IF(M3060="",VLOOKUP(D3060,Sheet4!$A$1:$B$92,2,0),VLOOKUP(Q3060,Sheet4!$A$1:$B$92,2,0))</f>
        <v>保险资产管理产品</v>
      </c>
    </row>
    <row r="3061" spans="1:68" s="58" customFormat="1" ht="12.75" customHeight="1">
      <c r="A3061" s="137" t="s">
        <v>2279</v>
      </c>
      <c r="B3061" s="50" t="s">
        <v>2329</v>
      </c>
      <c r="C3061" s="252" t="s">
        <v>5552</v>
      </c>
      <c r="D3061" s="257" t="s">
        <v>672</v>
      </c>
      <c r="E3061" s="42" t="s">
        <v>4450</v>
      </c>
      <c r="F3061" s="42" t="s">
        <v>2329</v>
      </c>
      <c r="G3061" s="42"/>
      <c r="H3061" s="307">
        <v>1122339.5154624842</v>
      </c>
      <c r="I3061" s="315">
        <v>866886.74666720442</v>
      </c>
      <c r="J3061" s="105">
        <v>0</v>
      </c>
      <c r="K3061" s="42">
        <v>0</v>
      </c>
      <c r="L3061" s="50" t="s">
        <v>4489</v>
      </c>
      <c r="M3061" s="50" t="s">
        <v>5537</v>
      </c>
      <c r="N3061" s="50" t="s">
        <v>5532</v>
      </c>
      <c r="O3061" s="137" t="s">
        <v>2395</v>
      </c>
      <c r="P3061" s="42" t="s">
        <v>64</v>
      </c>
      <c r="Q3061" s="42" t="s">
        <v>65</v>
      </c>
      <c r="R3061" s="42">
        <v>2</v>
      </c>
      <c r="S3061" s="137" t="s">
        <v>2254</v>
      </c>
      <c r="T3061" s="62">
        <v>16867538196.9</v>
      </c>
      <c r="U3061" s="62">
        <v>14487907740.719999</v>
      </c>
      <c r="Z3061" s="42" t="s">
        <v>68</v>
      </c>
      <c r="AJ3061" s="42"/>
      <c r="AW3061" s="42" t="s">
        <v>2412</v>
      </c>
      <c r="AX3061" s="42"/>
      <c r="AY3061" s="42"/>
      <c r="AZ3061" s="42"/>
      <c r="BA3061" s="42"/>
      <c r="BB3061" s="42"/>
      <c r="BN3061" s="128" t="s">
        <v>4578</v>
      </c>
      <c r="BO3061" s="58" t="str">
        <f t="shared" si="47"/>
        <v>境内资产</v>
      </c>
      <c r="BP3061" s="58" t="str">
        <f>IF(M3061="",VLOOKUP(D3061,Sheet4!$A$1:$B$92,2,0),VLOOKUP(Q3061,Sheet4!$A$1:$B$92,2,0))</f>
        <v>保险资产管理产品</v>
      </c>
    </row>
    <row r="3062" spans="1:68" s="58" customFormat="1" ht="12.75" customHeight="1">
      <c r="A3062" s="137" t="s">
        <v>2280</v>
      </c>
      <c r="B3062" s="50" t="s">
        <v>2330</v>
      </c>
      <c r="C3062" s="252" t="s">
        <v>5552</v>
      </c>
      <c r="D3062" s="257" t="s">
        <v>672</v>
      </c>
      <c r="E3062" s="42" t="s">
        <v>4451</v>
      </c>
      <c r="F3062" s="42" t="s">
        <v>2330</v>
      </c>
      <c r="G3062" s="42"/>
      <c r="H3062" s="307">
        <v>5294612.7270690091</v>
      </c>
      <c r="I3062" s="315">
        <v>3228502.5445747036</v>
      </c>
      <c r="J3062" s="105">
        <v>0</v>
      </c>
      <c r="K3062" s="42">
        <v>0</v>
      </c>
      <c r="L3062" s="50" t="s">
        <v>4489</v>
      </c>
      <c r="M3062" s="50" t="s">
        <v>5537</v>
      </c>
      <c r="N3062" s="50" t="s">
        <v>5532</v>
      </c>
      <c r="O3062" s="137" t="s">
        <v>2395</v>
      </c>
      <c r="P3062" s="42" t="s">
        <v>64</v>
      </c>
      <c r="Q3062" s="42" t="s">
        <v>65</v>
      </c>
      <c r="R3062" s="42">
        <v>2</v>
      </c>
      <c r="S3062" s="137" t="s">
        <v>2254</v>
      </c>
      <c r="T3062" s="62">
        <v>16867538196.9</v>
      </c>
      <c r="U3062" s="62">
        <v>14487907740.719999</v>
      </c>
      <c r="Z3062" s="42" t="s">
        <v>68</v>
      </c>
      <c r="AJ3062" s="42"/>
      <c r="AW3062" s="42" t="s">
        <v>2412</v>
      </c>
      <c r="AX3062" s="42"/>
      <c r="AY3062" s="42"/>
      <c r="AZ3062" s="42"/>
      <c r="BA3062" s="42"/>
      <c r="BB3062" s="42"/>
      <c r="BN3062" s="128" t="s">
        <v>4578</v>
      </c>
      <c r="BO3062" s="58" t="str">
        <f t="shared" si="47"/>
        <v>境内资产</v>
      </c>
      <c r="BP3062" s="58" t="str">
        <f>IF(M3062="",VLOOKUP(D3062,Sheet4!$A$1:$B$92,2,0),VLOOKUP(Q3062,Sheet4!$A$1:$B$92,2,0))</f>
        <v>保险资产管理产品</v>
      </c>
    </row>
    <row r="3063" spans="1:68" s="58" customFormat="1" ht="12.75" customHeight="1">
      <c r="A3063" s="137" t="s">
        <v>2281</v>
      </c>
      <c r="B3063" s="50" t="s">
        <v>2331</v>
      </c>
      <c r="C3063" s="252" t="s">
        <v>5552</v>
      </c>
      <c r="D3063" s="257" t="s">
        <v>672</v>
      </c>
      <c r="E3063" s="42" t="s">
        <v>2546</v>
      </c>
      <c r="F3063" s="42" t="s">
        <v>2331</v>
      </c>
      <c r="G3063" s="42"/>
      <c r="H3063" s="307">
        <v>2927558.7376894639</v>
      </c>
      <c r="I3063" s="315">
        <v>3286402.4007550697</v>
      </c>
      <c r="J3063" s="105">
        <v>0</v>
      </c>
      <c r="K3063" s="42">
        <v>0</v>
      </c>
      <c r="L3063" s="50" t="s">
        <v>4489</v>
      </c>
      <c r="M3063" s="50" t="s">
        <v>5537</v>
      </c>
      <c r="N3063" s="50" t="s">
        <v>5532</v>
      </c>
      <c r="O3063" s="137" t="s">
        <v>2395</v>
      </c>
      <c r="P3063" s="42" t="s">
        <v>64</v>
      </c>
      <c r="Q3063" s="42" t="s">
        <v>65</v>
      </c>
      <c r="R3063" s="42">
        <v>2</v>
      </c>
      <c r="S3063" s="137" t="s">
        <v>2254</v>
      </c>
      <c r="T3063" s="62">
        <v>16867538196.9</v>
      </c>
      <c r="U3063" s="62">
        <v>14487907740.719999</v>
      </c>
      <c r="Z3063" s="42" t="s">
        <v>68</v>
      </c>
      <c r="AJ3063" s="42"/>
      <c r="AW3063" s="42" t="s">
        <v>2412</v>
      </c>
      <c r="AX3063" s="42"/>
      <c r="AY3063" s="42"/>
      <c r="AZ3063" s="42"/>
      <c r="BA3063" s="42"/>
      <c r="BB3063" s="42"/>
      <c r="BN3063" s="128" t="s">
        <v>4578</v>
      </c>
      <c r="BO3063" s="58" t="str">
        <f t="shared" si="47"/>
        <v>境内资产</v>
      </c>
      <c r="BP3063" s="58" t="str">
        <f>IF(M3063="",VLOOKUP(D3063,Sheet4!$A$1:$B$92,2,0),VLOOKUP(Q3063,Sheet4!$A$1:$B$92,2,0))</f>
        <v>保险资产管理产品</v>
      </c>
    </row>
    <row r="3064" spans="1:68" s="58" customFormat="1" ht="12.75" customHeight="1">
      <c r="A3064" s="137" t="s">
        <v>2102</v>
      </c>
      <c r="B3064" s="50" t="s">
        <v>2332</v>
      </c>
      <c r="C3064" s="252" t="s">
        <v>5552</v>
      </c>
      <c r="D3064" s="257" t="s">
        <v>672</v>
      </c>
      <c r="E3064" s="42" t="s">
        <v>3651</v>
      </c>
      <c r="F3064" s="42" t="s">
        <v>2332</v>
      </c>
      <c r="G3064" s="42"/>
      <c r="H3064" s="307">
        <v>1562517.1235142464</v>
      </c>
      <c r="I3064" s="315">
        <v>1566438.6898707978</v>
      </c>
      <c r="J3064" s="105">
        <v>0</v>
      </c>
      <c r="K3064" s="42">
        <v>0</v>
      </c>
      <c r="L3064" s="50" t="s">
        <v>4489</v>
      </c>
      <c r="M3064" s="50" t="s">
        <v>5537</v>
      </c>
      <c r="N3064" s="50" t="s">
        <v>5532</v>
      </c>
      <c r="O3064" s="137" t="s">
        <v>2395</v>
      </c>
      <c r="P3064" s="42" t="s">
        <v>64</v>
      </c>
      <c r="Q3064" s="42" t="s">
        <v>65</v>
      </c>
      <c r="R3064" s="42">
        <v>2</v>
      </c>
      <c r="S3064" s="137" t="s">
        <v>2254</v>
      </c>
      <c r="T3064" s="62">
        <v>16867538196.9</v>
      </c>
      <c r="U3064" s="62">
        <v>14487907740.719999</v>
      </c>
      <c r="Z3064" s="42" t="s">
        <v>280</v>
      </c>
      <c r="AJ3064" s="42"/>
      <c r="AW3064" s="42" t="s">
        <v>2412</v>
      </c>
      <c r="AX3064" s="42"/>
      <c r="AY3064" s="42"/>
      <c r="AZ3064" s="42"/>
      <c r="BA3064" s="42"/>
      <c r="BB3064" s="42"/>
      <c r="BN3064" s="128" t="s">
        <v>4578</v>
      </c>
      <c r="BO3064" s="58" t="str">
        <f t="shared" si="47"/>
        <v>境内资产</v>
      </c>
      <c r="BP3064" s="58" t="str">
        <f>IF(M3064="",VLOOKUP(D3064,Sheet4!$A$1:$B$92,2,0),VLOOKUP(Q3064,Sheet4!$A$1:$B$92,2,0))</f>
        <v>保险资产管理产品</v>
      </c>
    </row>
    <row r="3065" spans="1:68" s="58" customFormat="1" ht="12.75" customHeight="1">
      <c r="A3065" s="137" t="s">
        <v>2282</v>
      </c>
      <c r="B3065" s="50" t="s">
        <v>2333</v>
      </c>
      <c r="C3065" s="252" t="s">
        <v>5552</v>
      </c>
      <c r="D3065" s="257" t="s">
        <v>672</v>
      </c>
      <c r="E3065" s="42" t="s">
        <v>3677</v>
      </c>
      <c r="F3065" s="42" t="s">
        <v>2333</v>
      </c>
      <c r="G3065" s="42"/>
      <c r="H3065" s="307">
        <v>7788325.2051281482</v>
      </c>
      <c r="I3065" s="315">
        <v>6538985.8280857727</v>
      </c>
      <c r="J3065" s="105">
        <v>0</v>
      </c>
      <c r="K3065" s="42">
        <v>0</v>
      </c>
      <c r="L3065" s="50" t="s">
        <v>4489</v>
      </c>
      <c r="M3065" s="50" t="s">
        <v>5537</v>
      </c>
      <c r="N3065" s="50" t="s">
        <v>5532</v>
      </c>
      <c r="O3065" s="137" t="s">
        <v>2395</v>
      </c>
      <c r="P3065" s="42" t="s">
        <v>64</v>
      </c>
      <c r="Q3065" s="42" t="s">
        <v>65</v>
      </c>
      <c r="R3065" s="42">
        <v>2</v>
      </c>
      <c r="S3065" s="137" t="s">
        <v>2254</v>
      </c>
      <c r="T3065" s="62">
        <v>16867538196.9</v>
      </c>
      <c r="U3065" s="62">
        <v>14487907740.719999</v>
      </c>
      <c r="Z3065" s="42" t="s">
        <v>280</v>
      </c>
      <c r="AJ3065" s="42"/>
      <c r="AW3065" s="42" t="s">
        <v>2412</v>
      </c>
      <c r="AX3065" s="42"/>
      <c r="AY3065" s="42"/>
      <c r="AZ3065" s="42"/>
      <c r="BA3065" s="42"/>
      <c r="BB3065" s="42"/>
      <c r="BN3065" s="128" t="s">
        <v>4578</v>
      </c>
      <c r="BO3065" s="58" t="str">
        <f t="shared" si="47"/>
        <v>境内资产</v>
      </c>
      <c r="BP3065" s="58" t="str">
        <f>IF(M3065="",VLOOKUP(D3065,Sheet4!$A$1:$B$92,2,0),VLOOKUP(Q3065,Sheet4!$A$1:$B$92,2,0))</f>
        <v>保险资产管理产品</v>
      </c>
    </row>
    <row r="3066" spans="1:68" s="58" customFormat="1" ht="12.75" customHeight="1">
      <c r="A3066" s="137" t="s">
        <v>2283</v>
      </c>
      <c r="B3066" s="50" t="s">
        <v>2334</v>
      </c>
      <c r="C3066" s="252" t="s">
        <v>5552</v>
      </c>
      <c r="D3066" s="257" t="s">
        <v>678</v>
      </c>
      <c r="E3066" s="42" t="s">
        <v>4452</v>
      </c>
      <c r="F3066" s="42" t="s">
        <v>2334</v>
      </c>
      <c r="G3066" s="42"/>
      <c r="H3066" s="307">
        <v>693075.89906448964</v>
      </c>
      <c r="I3066" s="315">
        <v>551798.00264440954</v>
      </c>
      <c r="J3066" s="105">
        <v>0</v>
      </c>
      <c r="K3066" s="42">
        <v>0</v>
      </c>
      <c r="L3066" s="50" t="s">
        <v>4489</v>
      </c>
      <c r="M3066" s="50" t="s">
        <v>5537</v>
      </c>
      <c r="N3066" s="50" t="s">
        <v>5532</v>
      </c>
      <c r="O3066" s="137" t="s">
        <v>2395</v>
      </c>
      <c r="P3066" s="42" t="s">
        <v>64</v>
      </c>
      <c r="Q3066" s="42" t="s">
        <v>65</v>
      </c>
      <c r="R3066" s="42">
        <v>2</v>
      </c>
      <c r="S3066" s="137" t="s">
        <v>2254</v>
      </c>
      <c r="T3066" s="62">
        <v>16867538196.9</v>
      </c>
      <c r="U3066" s="62">
        <v>14487907740.719999</v>
      </c>
      <c r="Z3066" s="42" t="s">
        <v>68</v>
      </c>
      <c r="AJ3066" s="42"/>
      <c r="AW3066" s="42" t="s">
        <v>2412</v>
      </c>
      <c r="AX3066" s="42"/>
      <c r="AY3066" s="42"/>
      <c r="AZ3066" s="42"/>
      <c r="BA3066" s="42"/>
      <c r="BB3066" s="42"/>
      <c r="BN3066" s="128" t="s">
        <v>4578</v>
      </c>
      <c r="BO3066" s="58" t="str">
        <f t="shared" si="47"/>
        <v>境内资产</v>
      </c>
      <c r="BP3066" s="58" t="str">
        <f>IF(M3066="",VLOOKUP(D3066,Sheet4!$A$1:$B$92,2,0),VLOOKUP(Q3066,Sheet4!$A$1:$B$92,2,0))</f>
        <v>保险资产管理产品</v>
      </c>
    </row>
    <row r="3067" spans="1:68" s="58" customFormat="1" ht="12.75" customHeight="1">
      <c r="A3067" s="137" t="s">
        <v>2284</v>
      </c>
      <c r="B3067" s="50" t="s">
        <v>2335</v>
      </c>
      <c r="C3067" s="252" t="s">
        <v>5552</v>
      </c>
      <c r="D3067" s="257" t="s">
        <v>678</v>
      </c>
      <c r="E3067" s="42" t="s">
        <v>4453</v>
      </c>
      <c r="F3067" s="42" t="s">
        <v>2335</v>
      </c>
      <c r="G3067" s="42"/>
      <c r="H3067" s="307">
        <v>3124558.1495095124</v>
      </c>
      <c r="I3067" s="315">
        <v>2622728.4080197727</v>
      </c>
      <c r="J3067" s="105">
        <v>0</v>
      </c>
      <c r="K3067" s="42">
        <v>0</v>
      </c>
      <c r="L3067" s="50" t="s">
        <v>4489</v>
      </c>
      <c r="M3067" s="50" t="s">
        <v>5537</v>
      </c>
      <c r="N3067" s="50" t="s">
        <v>5532</v>
      </c>
      <c r="O3067" s="137" t="s">
        <v>2395</v>
      </c>
      <c r="P3067" s="42" t="s">
        <v>64</v>
      </c>
      <c r="Q3067" s="42" t="s">
        <v>65</v>
      </c>
      <c r="R3067" s="42">
        <v>2</v>
      </c>
      <c r="S3067" s="137" t="s">
        <v>2254</v>
      </c>
      <c r="T3067" s="62">
        <v>16867538196.9</v>
      </c>
      <c r="U3067" s="62">
        <v>14487907740.719999</v>
      </c>
      <c r="Z3067" s="42" t="s">
        <v>68</v>
      </c>
      <c r="AJ3067" s="42"/>
      <c r="AW3067" s="42" t="s">
        <v>2412</v>
      </c>
      <c r="AX3067" s="42"/>
      <c r="AY3067" s="42"/>
      <c r="AZ3067" s="42"/>
      <c r="BA3067" s="42"/>
      <c r="BB3067" s="42"/>
      <c r="BN3067" s="128" t="s">
        <v>4578</v>
      </c>
      <c r="BO3067" s="58" t="str">
        <f t="shared" si="47"/>
        <v>境内资产</v>
      </c>
      <c r="BP3067" s="58" t="str">
        <f>IF(M3067="",VLOOKUP(D3067,Sheet4!$A$1:$B$92,2,0),VLOOKUP(Q3067,Sheet4!$A$1:$B$92,2,0))</f>
        <v>保险资产管理产品</v>
      </c>
    </row>
    <row r="3068" spans="1:68" s="58" customFormat="1" ht="12.75" customHeight="1">
      <c r="A3068" s="137" t="s">
        <v>2285</v>
      </c>
      <c r="B3068" s="50" t="s">
        <v>2336</v>
      </c>
      <c r="C3068" s="252" t="s">
        <v>5552</v>
      </c>
      <c r="D3068" s="257" t="s">
        <v>678</v>
      </c>
      <c r="E3068" s="42" t="s">
        <v>4454</v>
      </c>
      <c r="F3068" s="42" t="s">
        <v>2336</v>
      </c>
      <c r="G3068" s="42"/>
      <c r="H3068" s="307">
        <v>2316187.5408111322</v>
      </c>
      <c r="I3068" s="315">
        <v>1127386.797933883</v>
      </c>
      <c r="J3068" s="105">
        <v>0</v>
      </c>
      <c r="K3068" s="42">
        <v>0</v>
      </c>
      <c r="L3068" s="50" t="s">
        <v>4489</v>
      </c>
      <c r="M3068" s="50" t="s">
        <v>5537</v>
      </c>
      <c r="N3068" s="50" t="s">
        <v>5532</v>
      </c>
      <c r="O3068" s="137" t="s">
        <v>2395</v>
      </c>
      <c r="P3068" s="42" t="s">
        <v>64</v>
      </c>
      <c r="Q3068" s="42" t="s">
        <v>65</v>
      </c>
      <c r="R3068" s="42">
        <v>2</v>
      </c>
      <c r="S3068" s="137" t="s">
        <v>2254</v>
      </c>
      <c r="T3068" s="62">
        <v>16867538196.9</v>
      </c>
      <c r="U3068" s="62">
        <v>14487907740.719999</v>
      </c>
      <c r="Z3068" s="42" t="s">
        <v>68</v>
      </c>
      <c r="AJ3068" s="42"/>
      <c r="AW3068" s="42" t="s">
        <v>2412</v>
      </c>
      <c r="AX3068" s="42"/>
      <c r="AY3068" s="42"/>
      <c r="AZ3068" s="42"/>
      <c r="BA3068" s="42"/>
      <c r="BB3068" s="42"/>
      <c r="BN3068" s="128" t="s">
        <v>4578</v>
      </c>
      <c r="BO3068" s="58" t="str">
        <f t="shared" si="47"/>
        <v>境内资产</v>
      </c>
      <c r="BP3068" s="58" t="str">
        <f>IF(M3068="",VLOOKUP(D3068,Sheet4!$A$1:$B$92,2,0),VLOOKUP(Q3068,Sheet4!$A$1:$B$92,2,0))</f>
        <v>保险资产管理产品</v>
      </c>
    </row>
    <row r="3069" spans="1:68" s="58" customFormat="1" ht="12.75" customHeight="1">
      <c r="A3069" s="137" t="s">
        <v>2286</v>
      </c>
      <c r="B3069" s="50" t="s">
        <v>2337</v>
      </c>
      <c r="C3069" s="252" t="s">
        <v>5552</v>
      </c>
      <c r="D3069" s="257" t="s">
        <v>678</v>
      </c>
      <c r="E3069" s="42" t="s">
        <v>4455</v>
      </c>
      <c r="F3069" s="42" t="s">
        <v>2337</v>
      </c>
      <c r="G3069" s="42"/>
      <c r="H3069" s="307">
        <v>1895530.0907348571</v>
      </c>
      <c r="I3069" s="315">
        <v>955104.92204270046</v>
      </c>
      <c r="J3069" s="105">
        <v>0</v>
      </c>
      <c r="K3069" s="42">
        <v>0</v>
      </c>
      <c r="L3069" s="50" t="s">
        <v>4489</v>
      </c>
      <c r="M3069" s="50" t="s">
        <v>5537</v>
      </c>
      <c r="N3069" s="50" t="s">
        <v>5532</v>
      </c>
      <c r="O3069" s="137" t="s">
        <v>2395</v>
      </c>
      <c r="P3069" s="42" t="s">
        <v>64</v>
      </c>
      <c r="Q3069" s="42" t="s">
        <v>65</v>
      </c>
      <c r="R3069" s="42">
        <v>2</v>
      </c>
      <c r="S3069" s="137" t="s">
        <v>2254</v>
      </c>
      <c r="T3069" s="62">
        <v>16867538196.9</v>
      </c>
      <c r="U3069" s="62">
        <v>14487907740.719999</v>
      </c>
      <c r="Z3069" s="42" t="s">
        <v>68</v>
      </c>
      <c r="AJ3069" s="42"/>
      <c r="AW3069" s="42" t="s">
        <v>2412</v>
      </c>
      <c r="AX3069" s="42"/>
      <c r="AY3069" s="42"/>
      <c r="AZ3069" s="42"/>
      <c r="BA3069" s="42"/>
      <c r="BB3069" s="42"/>
      <c r="BN3069" s="128" t="s">
        <v>4578</v>
      </c>
      <c r="BO3069" s="58" t="str">
        <f t="shared" si="47"/>
        <v>境内资产</v>
      </c>
      <c r="BP3069" s="58" t="str">
        <f>IF(M3069="",VLOOKUP(D3069,Sheet4!$A$1:$B$92,2,0),VLOOKUP(Q3069,Sheet4!$A$1:$B$92,2,0))</f>
        <v>保险资产管理产品</v>
      </c>
    </row>
    <row r="3070" spans="1:68" s="58" customFormat="1" ht="12.75" customHeight="1">
      <c r="A3070" s="137" t="s">
        <v>2287</v>
      </c>
      <c r="B3070" s="50" t="s">
        <v>2338</v>
      </c>
      <c r="C3070" s="252" t="s">
        <v>5552</v>
      </c>
      <c r="D3070" s="257" t="s">
        <v>678</v>
      </c>
      <c r="E3070" s="42" t="s">
        <v>4456</v>
      </c>
      <c r="F3070" s="42" t="s">
        <v>2338</v>
      </c>
      <c r="G3070" s="42"/>
      <c r="H3070" s="307">
        <v>4162940.8119183788</v>
      </c>
      <c r="I3070" s="315">
        <v>3094933.3057760438</v>
      </c>
      <c r="J3070" s="105">
        <v>0</v>
      </c>
      <c r="K3070" s="42">
        <v>0</v>
      </c>
      <c r="L3070" s="50" t="s">
        <v>4489</v>
      </c>
      <c r="M3070" s="50" t="s">
        <v>5537</v>
      </c>
      <c r="N3070" s="50" t="s">
        <v>5532</v>
      </c>
      <c r="O3070" s="137" t="s">
        <v>2395</v>
      </c>
      <c r="P3070" s="42" t="s">
        <v>64</v>
      </c>
      <c r="Q3070" s="42" t="s">
        <v>65</v>
      </c>
      <c r="R3070" s="42">
        <v>2</v>
      </c>
      <c r="S3070" s="137" t="s">
        <v>2254</v>
      </c>
      <c r="T3070" s="62">
        <v>16867538196.9</v>
      </c>
      <c r="U3070" s="62">
        <v>14487907740.719999</v>
      </c>
      <c r="Z3070" s="42" t="s">
        <v>68</v>
      </c>
      <c r="AJ3070" s="42"/>
      <c r="AW3070" s="42" t="s">
        <v>2412</v>
      </c>
      <c r="AX3070" s="42"/>
      <c r="AY3070" s="42"/>
      <c r="AZ3070" s="42"/>
      <c r="BA3070" s="42"/>
      <c r="BB3070" s="42"/>
      <c r="BN3070" s="128" t="s">
        <v>4578</v>
      </c>
      <c r="BO3070" s="58" t="str">
        <f t="shared" si="47"/>
        <v>境内资产</v>
      </c>
      <c r="BP3070" s="58" t="str">
        <f>IF(M3070="",VLOOKUP(D3070,Sheet4!$A$1:$B$92,2,0),VLOOKUP(Q3070,Sheet4!$A$1:$B$92,2,0))</f>
        <v>保险资产管理产品</v>
      </c>
    </row>
    <row r="3071" spans="1:68" s="58" customFormat="1" ht="12.75" customHeight="1">
      <c r="A3071" s="137" t="s">
        <v>2288</v>
      </c>
      <c r="B3071" s="50" t="s">
        <v>2339</v>
      </c>
      <c r="C3071" s="252" t="s">
        <v>5552</v>
      </c>
      <c r="D3071" s="257" t="s">
        <v>678</v>
      </c>
      <c r="E3071" s="42" t="s">
        <v>4457</v>
      </c>
      <c r="F3071" s="42" t="s">
        <v>2339</v>
      </c>
      <c r="G3071" s="42"/>
      <c r="H3071" s="307">
        <v>212489.57896626569</v>
      </c>
      <c r="I3071" s="315">
        <v>137639.09406169906</v>
      </c>
      <c r="J3071" s="105">
        <v>0</v>
      </c>
      <c r="K3071" s="42">
        <v>0</v>
      </c>
      <c r="L3071" s="50" t="s">
        <v>4489</v>
      </c>
      <c r="M3071" s="50" t="s">
        <v>5537</v>
      </c>
      <c r="N3071" s="50" t="s">
        <v>5532</v>
      </c>
      <c r="O3071" s="137" t="s">
        <v>2395</v>
      </c>
      <c r="P3071" s="42" t="s">
        <v>64</v>
      </c>
      <c r="Q3071" s="42" t="s">
        <v>65</v>
      </c>
      <c r="R3071" s="42">
        <v>2</v>
      </c>
      <c r="S3071" s="137" t="s">
        <v>2254</v>
      </c>
      <c r="T3071" s="62">
        <v>16867538196.9</v>
      </c>
      <c r="U3071" s="62">
        <v>14487907740.719999</v>
      </c>
      <c r="Z3071" s="42" t="s">
        <v>68</v>
      </c>
      <c r="AJ3071" s="42"/>
      <c r="AW3071" s="42" t="s">
        <v>2412</v>
      </c>
      <c r="AX3071" s="42"/>
      <c r="AY3071" s="42"/>
      <c r="AZ3071" s="42"/>
      <c r="BA3071" s="42"/>
      <c r="BB3071" s="42"/>
      <c r="BN3071" s="128" t="s">
        <v>4578</v>
      </c>
      <c r="BO3071" s="58" t="str">
        <f t="shared" si="47"/>
        <v>境内资产</v>
      </c>
      <c r="BP3071" s="58" t="str">
        <f>IF(M3071="",VLOOKUP(D3071,Sheet4!$A$1:$B$92,2,0),VLOOKUP(Q3071,Sheet4!$A$1:$B$92,2,0))</f>
        <v>保险资产管理产品</v>
      </c>
    </row>
    <row r="3072" spans="1:68" s="58" customFormat="1" ht="12.75" customHeight="1">
      <c r="A3072" s="137" t="s">
        <v>2289</v>
      </c>
      <c r="B3072" s="50" t="s">
        <v>2340</v>
      </c>
      <c r="C3072" s="252" t="s">
        <v>5552</v>
      </c>
      <c r="D3072" s="257" t="s">
        <v>689</v>
      </c>
      <c r="E3072" s="42" t="s">
        <v>4458</v>
      </c>
      <c r="F3072" s="42" t="s">
        <v>2340</v>
      </c>
      <c r="G3072" s="42"/>
      <c r="H3072" s="307">
        <v>1822737.634671615</v>
      </c>
      <c r="I3072" s="315">
        <v>1136944.8299179217</v>
      </c>
      <c r="J3072" s="105">
        <v>0</v>
      </c>
      <c r="K3072" s="42">
        <v>0</v>
      </c>
      <c r="L3072" s="50" t="s">
        <v>4489</v>
      </c>
      <c r="M3072" s="50" t="s">
        <v>5537</v>
      </c>
      <c r="N3072" s="50" t="s">
        <v>5532</v>
      </c>
      <c r="O3072" s="137" t="s">
        <v>2395</v>
      </c>
      <c r="P3072" s="42" t="s">
        <v>64</v>
      </c>
      <c r="Q3072" s="42" t="s">
        <v>65</v>
      </c>
      <c r="R3072" s="42">
        <v>2</v>
      </c>
      <c r="S3072" s="137" t="s">
        <v>2254</v>
      </c>
      <c r="T3072" s="62">
        <v>16867538196.9</v>
      </c>
      <c r="U3072" s="62">
        <v>14487907740.719999</v>
      </c>
      <c r="Z3072" s="42" t="s">
        <v>68</v>
      </c>
      <c r="AJ3072" s="42"/>
      <c r="AW3072" s="42" t="s">
        <v>2412</v>
      </c>
      <c r="AX3072" s="42"/>
      <c r="AY3072" s="42"/>
      <c r="AZ3072" s="42"/>
      <c r="BA3072" s="42"/>
      <c r="BB3072" s="42"/>
      <c r="BN3072" s="128" t="s">
        <v>4578</v>
      </c>
      <c r="BO3072" s="58" t="str">
        <f t="shared" si="47"/>
        <v>境内资产</v>
      </c>
      <c r="BP3072" s="58" t="str">
        <f>IF(M3072="",VLOOKUP(D3072,Sheet4!$A$1:$B$92,2,0),VLOOKUP(Q3072,Sheet4!$A$1:$B$92,2,0))</f>
        <v>保险资产管理产品</v>
      </c>
    </row>
    <row r="3073" spans="1:68" s="58" customFormat="1" ht="12.75" customHeight="1">
      <c r="A3073" s="137" t="s">
        <v>2290</v>
      </c>
      <c r="B3073" s="50" t="s">
        <v>2341</v>
      </c>
      <c r="C3073" s="252" t="s">
        <v>5552</v>
      </c>
      <c r="D3073" s="257" t="s">
        <v>689</v>
      </c>
      <c r="E3073" s="42" t="s">
        <v>4459</v>
      </c>
      <c r="F3073" s="42" t="s">
        <v>2341</v>
      </c>
      <c r="G3073" s="42"/>
      <c r="H3073" s="307">
        <v>2274962.9652992827</v>
      </c>
      <c r="I3073" s="315">
        <v>1038443.4471864471</v>
      </c>
      <c r="J3073" s="105">
        <v>0</v>
      </c>
      <c r="K3073" s="42">
        <v>0</v>
      </c>
      <c r="L3073" s="50" t="s">
        <v>4489</v>
      </c>
      <c r="M3073" s="50" t="s">
        <v>5537</v>
      </c>
      <c r="N3073" s="50" t="s">
        <v>5532</v>
      </c>
      <c r="O3073" s="137" t="s">
        <v>2395</v>
      </c>
      <c r="P3073" s="42" t="s">
        <v>64</v>
      </c>
      <c r="Q3073" s="42" t="s">
        <v>65</v>
      </c>
      <c r="R3073" s="42">
        <v>2</v>
      </c>
      <c r="S3073" s="137" t="s">
        <v>2254</v>
      </c>
      <c r="T3073" s="62">
        <v>16867538196.9</v>
      </c>
      <c r="U3073" s="62">
        <v>14487907740.719999</v>
      </c>
      <c r="Z3073" s="42" t="s">
        <v>68</v>
      </c>
      <c r="AJ3073" s="42"/>
      <c r="AW3073" s="42" t="s">
        <v>2412</v>
      </c>
      <c r="AX3073" s="42"/>
      <c r="AY3073" s="42"/>
      <c r="AZ3073" s="42"/>
      <c r="BA3073" s="42"/>
      <c r="BB3073" s="42"/>
      <c r="BN3073" s="128" t="s">
        <v>4578</v>
      </c>
      <c r="BO3073" s="58" t="str">
        <f t="shared" si="47"/>
        <v>境内资产</v>
      </c>
      <c r="BP3073" s="58" t="str">
        <f>IF(M3073="",VLOOKUP(D3073,Sheet4!$A$1:$B$92,2,0),VLOOKUP(Q3073,Sheet4!$A$1:$B$92,2,0))</f>
        <v>保险资产管理产品</v>
      </c>
    </row>
    <row r="3074" spans="1:68" s="58" customFormat="1" ht="12.75" customHeight="1">
      <c r="A3074" s="137" t="s">
        <v>2291</v>
      </c>
      <c r="B3074" s="50" t="s">
        <v>2342</v>
      </c>
      <c r="C3074" s="252" t="s">
        <v>5552</v>
      </c>
      <c r="D3074" s="257" t="s">
        <v>689</v>
      </c>
      <c r="E3074" s="42" t="s">
        <v>3211</v>
      </c>
      <c r="F3074" s="42" t="s">
        <v>2342</v>
      </c>
      <c r="G3074" s="42"/>
      <c r="H3074" s="307">
        <v>163844.65931168082</v>
      </c>
      <c r="I3074" s="315">
        <v>140123.38488925213</v>
      </c>
      <c r="J3074" s="105">
        <v>0</v>
      </c>
      <c r="K3074" s="42">
        <v>0</v>
      </c>
      <c r="L3074" s="50" t="s">
        <v>4489</v>
      </c>
      <c r="M3074" s="50" t="s">
        <v>5537</v>
      </c>
      <c r="N3074" s="50" t="s">
        <v>5532</v>
      </c>
      <c r="O3074" s="137" t="s">
        <v>2395</v>
      </c>
      <c r="P3074" s="42" t="s">
        <v>64</v>
      </c>
      <c r="Q3074" s="42" t="s">
        <v>65</v>
      </c>
      <c r="R3074" s="42">
        <v>2</v>
      </c>
      <c r="S3074" s="137" t="s">
        <v>2254</v>
      </c>
      <c r="T3074" s="62">
        <v>16867538196.9</v>
      </c>
      <c r="U3074" s="62">
        <v>14487907740.719999</v>
      </c>
      <c r="Z3074" s="42" t="s">
        <v>68</v>
      </c>
      <c r="AJ3074" s="42"/>
      <c r="AW3074" s="42" t="s">
        <v>2412</v>
      </c>
      <c r="AX3074" s="42"/>
      <c r="AY3074" s="42"/>
      <c r="AZ3074" s="42"/>
      <c r="BA3074" s="42"/>
      <c r="BB3074" s="42"/>
      <c r="BN3074" s="128" t="s">
        <v>4578</v>
      </c>
      <c r="BO3074" s="58" t="str">
        <f t="shared" si="47"/>
        <v>境内资产</v>
      </c>
      <c r="BP3074" s="58" t="str">
        <f>IF(M3074="",VLOOKUP(D3074,Sheet4!$A$1:$B$92,2,0),VLOOKUP(Q3074,Sheet4!$A$1:$B$92,2,0))</f>
        <v>保险资产管理产品</v>
      </c>
    </row>
    <row r="3075" spans="1:68" s="58" customFormat="1" ht="12.75" customHeight="1">
      <c r="A3075" s="137" t="s">
        <v>2292</v>
      </c>
      <c r="B3075" s="50" t="s">
        <v>2343</v>
      </c>
      <c r="C3075" s="252" t="s">
        <v>5552</v>
      </c>
      <c r="D3075" s="257" t="s">
        <v>689</v>
      </c>
      <c r="E3075" s="42" t="s">
        <v>3219</v>
      </c>
      <c r="F3075" s="42" t="s">
        <v>2343</v>
      </c>
      <c r="G3075" s="42"/>
      <c r="H3075" s="307">
        <v>2969757.8458964541</v>
      </c>
      <c r="I3075" s="315">
        <v>2007083.4124694846</v>
      </c>
      <c r="J3075" s="105">
        <v>0</v>
      </c>
      <c r="K3075" s="42">
        <v>0</v>
      </c>
      <c r="L3075" s="50" t="s">
        <v>4489</v>
      </c>
      <c r="M3075" s="50" t="s">
        <v>5537</v>
      </c>
      <c r="N3075" s="50" t="s">
        <v>5532</v>
      </c>
      <c r="O3075" s="137" t="s">
        <v>2395</v>
      </c>
      <c r="P3075" s="42" t="s">
        <v>64</v>
      </c>
      <c r="Q3075" s="42" t="s">
        <v>65</v>
      </c>
      <c r="R3075" s="42">
        <v>2</v>
      </c>
      <c r="S3075" s="137" t="s">
        <v>2254</v>
      </c>
      <c r="T3075" s="62">
        <v>16867538196.9</v>
      </c>
      <c r="U3075" s="62">
        <v>14487907740.719999</v>
      </c>
      <c r="Z3075" s="42" t="s">
        <v>280</v>
      </c>
      <c r="AJ3075" s="42"/>
      <c r="AW3075" s="42" t="s">
        <v>2412</v>
      </c>
      <c r="AX3075" s="42"/>
      <c r="AY3075" s="42"/>
      <c r="AZ3075" s="42"/>
      <c r="BA3075" s="42"/>
      <c r="BB3075" s="42"/>
      <c r="BN3075" s="128" t="s">
        <v>4578</v>
      </c>
      <c r="BO3075" s="58" t="str">
        <f t="shared" ref="BO3075:BO3138" si="48">IF(LEFT(D3075,2)="境外","境外资产","境内资产")</f>
        <v>境内资产</v>
      </c>
      <c r="BP3075" s="58" t="str">
        <f>IF(M3075="",VLOOKUP(D3075,Sheet4!$A$1:$B$92,2,0),VLOOKUP(Q3075,Sheet4!$A$1:$B$92,2,0))</f>
        <v>保险资产管理产品</v>
      </c>
    </row>
    <row r="3076" spans="1:68" s="58" customFormat="1" ht="12.75" customHeight="1">
      <c r="A3076" s="137" t="s">
        <v>2293</v>
      </c>
      <c r="B3076" s="50" t="s">
        <v>2344</v>
      </c>
      <c r="C3076" s="252" t="s">
        <v>5552</v>
      </c>
      <c r="D3076" s="257" t="s">
        <v>689</v>
      </c>
      <c r="E3076" s="42" t="s">
        <v>3250</v>
      </c>
      <c r="F3076" s="42" t="s">
        <v>2344</v>
      </c>
      <c r="G3076" s="42"/>
      <c r="H3076" s="307">
        <v>1925613.7048323178</v>
      </c>
      <c r="I3076" s="315">
        <v>1823550.0347022212</v>
      </c>
      <c r="J3076" s="105">
        <v>0</v>
      </c>
      <c r="K3076" s="42">
        <v>0</v>
      </c>
      <c r="L3076" s="50" t="s">
        <v>4489</v>
      </c>
      <c r="M3076" s="50" t="s">
        <v>5537</v>
      </c>
      <c r="N3076" s="50" t="s">
        <v>5532</v>
      </c>
      <c r="O3076" s="137" t="s">
        <v>2395</v>
      </c>
      <c r="P3076" s="42" t="s">
        <v>64</v>
      </c>
      <c r="Q3076" s="42" t="s">
        <v>65</v>
      </c>
      <c r="R3076" s="42">
        <v>2</v>
      </c>
      <c r="S3076" s="137" t="s">
        <v>2254</v>
      </c>
      <c r="T3076" s="62">
        <v>16867538196.9</v>
      </c>
      <c r="U3076" s="62">
        <v>14487907740.719999</v>
      </c>
      <c r="Z3076" s="42" t="s">
        <v>68</v>
      </c>
      <c r="AJ3076" s="42"/>
      <c r="AW3076" s="42" t="s">
        <v>2412</v>
      </c>
      <c r="AX3076" s="42"/>
      <c r="AY3076" s="42"/>
      <c r="AZ3076" s="42"/>
      <c r="BA3076" s="42"/>
      <c r="BB3076" s="42"/>
      <c r="BN3076" s="128" t="s">
        <v>4578</v>
      </c>
      <c r="BO3076" s="58" t="str">
        <f t="shared" si="48"/>
        <v>境内资产</v>
      </c>
      <c r="BP3076" s="58" t="str">
        <f>IF(M3076="",VLOOKUP(D3076,Sheet4!$A$1:$B$92,2,0),VLOOKUP(Q3076,Sheet4!$A$1:$B$92,2,0))</f>
        <v>保险资产管理产品</v>
      </c>
    </row>
    <row r="3077" spans="1:68" s="58" customFormat="1" ht="12.75" customHeight="1">
      <c r="A3077" s="137" t="s">
        <v>2294</v>
      </c>
      <c r="B3077" s="50" t="s">
        <v>2345</v>
      </c>
      <c r="C3077" s="252" t="s">
        <v>5552</v>
      </c>
      <c r="D3077" s="257" t="s">
        <v>689</v>
      </c>
      <c r="E3077" s="42" t="s">
        <v>3510</v>
      </c>
      <c r="F3077" s="42" t="s">
        <v>2345</v>
      </c>
      <c r="G3077" s="42"/>
      <c r="H3077" s="307">
        <v>3490960.254941598</v>
      </c>
      <c r="I3077" s="315">
        <v>2794390.2492363937</v>
      </c>
      <c r="J3077" s="105">
        <v>0</v>
      </c>
      <c r="K3077" s="42">
        <v>0</v>
      </c>
      <c r="L3077" s="50" t="s">
        <v>4489</v>
      </c>
      <c r="M3077" s="50" t="s">
        <v>5537</v>
      </c>
      <c r="N3077" s="50" t="s">
        <v>5532</v>
      </c>
      <c r="O3077" s="137" t="s">
        <v>2395</v>
      </c>
      <c r="P3077" s="42" t="s">
        <v>64</v>
      </c>
      <c r="Q3077" s="42" t="s">
        <v>65</v>
      </c>
      <c r="R3077" s="42">
        <v>2</v>
      </c>
      <c r="S3077" s="137" t="s">
        <v>2254</v>
      </c>
      <c r="T3077" s="62">
        <v>16867538196.9</v>
      </c>
      <c r="U3077" s="62">
        <v>14487907740.719999</v>
      </c>
      <c r="Z3077" s="42" t="s">
        <v>68</v>
      </c>
      <c r="AJ3077" s="42"/>
      <c r="AW3077" s="42" t="s">
        <v>2412</v>
      </c>
      <c r="AX3077" s="42"/>
      <c r="AY3077" s="42"/>
      <c r="AZ3077" s="42"/>
      <c r="BA3077" s="42"/>
      <c r="BB3077" s="42"/>
      <c r="BN3077" s="128" t="s">
        <v>4578</v>
      </c>
      <c r="BO3077" s="58" t="str">
        <f t="shared" si="48"/>
        <v>境内资产</v>
      </c>
      <c r="BP3077" s="58" t="str">
        <f>IF(M3077="",VLOOKUP(D3077,Sheet4!$A$1:$B$92,2,0),VLOOKUP(Q3077,Sheet4!$A$1:$B$92,2,0))</f>
        <v>保险资产管理产品</v>
      </c>
    </row>
    <row r="3078" spans="1:68" s="58" customFormat="1" ht="12.75" customHeight="1">
      <c r="A3078" s="137" t="s">
        <v>1975</v>
      </c>
      <c r="B3078" s="50" t="s">
        <v>1976</v>
      </c>
      <c r="C3078" s="252" t="s">
        <v>5552</v>
      </c>
      <c r="D3078" s="257" t="s">
        <v>672</v>
      </c>
      <c r="E3078" s="42" t="s">
        <v>3108</v>
      </c>
      <c r="F3078" s="42" t="s">
        <v>1976</v>
      </c>
      <c r="G3078" s="42"/>
      <c r="H3078" s="307">
        <v>4959.858191131535</v>
      </c>
      <c r="I3078" s="315">
        <v>4959.858191131535</v>
      </c>
      <c r="J3078" s="105">
        <v>0</v>
      </c>
      <c r="K3078" s="42">
        <v>0</v>
      </c>
      <c r="L3078" s="50" t="s">
        <v>4489</v>
      </c>
      <c r="M3078" s="50" t="s">
        <v>5537</v>
      </c>
      <c r="N3078" s="50" t="s">
        <v>5532</v>
      </c>
      <c r="O3078" s="137" t="s">
        <v>2395</v>
      </c>
      <c r="P3078" s="42" t="s">
        <v>64</v>
      </c>
      <c r="Q3078" s="42" t="s">
        <v>65</v>
      </c>
      <c r="R3078" s="42">
        <v>2</v>
      </c>
      <c r="S3078" s="137" t="s">
        <v>2254</v>
      </c>
      <c r="T3078" s="62">
        <v>16867538196.9</v>
      </c>
      <c r="U3078" s="62">
        <v>14487907740.719999</v>
      </c>
      <c r="Z3078" s="42" t="s">
        <v>68</v>
      </c>
      <c r="AJ3078" s="42"/>
      <c r="AW3078" s="42" t="s">
        <v>2412</v>
      </c>
      <c r="AX3078" s="42"/>
      <c r="AY3078" s="42"/>
      <c r="AZ3078" s="42"/>
      <c r="BA3078" s="42"/>
      <c r="BB3078" s="42"/>
      <c r="BN3078" s="128" t="s">
        <v>4578</v>
      </c>
      <c r="BO3078" s="58" t="str">
        <f t="shared" si="48"/>
        <v>境内资产</v>
      </c>
      <c r="BP3078" s="58" t="str">
        <f>IF(M3078="",VLOOKUP(D3078,Sheet4!$A$1:$B$92,2,0),VLOOKUP(Q3078,Sheet4!$A$1:$B$92,2,0))</f>
        <v>保险资产管理产品</v>
      </c>
    </row>
    <row r="3079" spans="1:68" s="58" customFormat="1" ht="12.75" customHeight="1">
      <c r="A3079" s="137" t="s">
        <v>2123</v>
      </c>
      <c r="B3079" s="50" t="s">
        <v>2346</v>
      </c>
      <c r="C3079" s="252" t="s">
        <v>5552</v>
      </c>
      <c r="D3079" s="257" t="s">
        <v>689</v>
      </c>
      <c r="E3079" s="42" t="s">
        <v>4368</v>
      </c>
      <c r="F3079" s="42" t="s">
        <v>2346</v>
      </c>
      <c r="G3079" s="42"/>
      <c r="H3079" s="307">
        <v>67836.769963576793</v>
      </c>
      <c r="I3079" s="315">
        <v>67836.769963576793</v>
      </c>
      <c r="J3079" s="105">
        <v>0</v>
      </c>
      <c r="K3079" s="42">
        <v>0</v>
      </c>
      <c r="L3079" s="50" t="s">
        <v>4489</v>
      </c>
      <c r="M3079" s="50" t="s">
        <v>5537</v>
      </c>
      <c r="N3079" s="50" t="s">
        <v>5532</v>
      </c>
      <c r="O3079" s="137" t="s">
        <v>2395</v>
      </c>
      <c r="P3079" s="42" t="s">
        <v>64</v>
      </c>
      <c r="Q3079" s="42" t="s">
        <v>65</v>
      </c>
      <c r="R3079" s="42">
        <v>2</v>
      </c>
      <c r="S3079" s="137" t="s">
        <v>2254</v>
      </c>
      <c r="T3079" s="62">
        <v>16867538196.9</v>
      </c>
      <c r="U3079" s="62">
        <v>14487907740.719999</v>
      </c>
      <c r="Z3079" s="42" t="s">
        <v>68</v>
      </c>
      <c r="AJ3079" s="42"/>
      <c r="AW3079" s="42" t="s">
        <v>2412</v>
      </c>
      <c r="AX3079" s="42"/>
      <c r="AY3079" s="42"/>
      <c r="AZ3079" s="42"/>
      <c r="BA3079" s="42"/>
      <c r="BB3079" s="42"/>
      <c r="BN3079" s="128" t="s">
        <v>4578</v>
      </c>
      <c r="BO3079" s="58" t="str">
        <f t="shared" si="48"/>
        <v>境内资产</v>
      </c>
      <c r="BP3079" s="58" t="str">
        <f>IF(M3079="",VLOOKUP(D3079,Sheet4!$A$1:$B$92,2,0),VLOOKUP(Q3079,Sheet4!$A$1:$B$92,2,0))</f>
        <v>保险资产管理产品</v>
      </c>
    </row>
    <row r="3080" spans="1:68" s="58" customFormat="1" ht="12.75" customHeight="1">
      <c r="A3080" s="137" t="s">
        <v>1615</v>
      </c>
      <c r="B3080" s="50" t="s">
        <v>1616</v>
      </c>
      <c r="C3080" s="252" t="s">
        <v>5552</v>
      </c>
      <c r="D3080" s="257" t="s">
        <v>689</v>
      </c>
      <c r="E3080" s="42" t="s">
        <v>1617</v>
      </c>
      <c r="F3080" s="42" t="s">
        <v>1616</v>
      </c>
      <c r="G3080" s="42"/>
      <c r="H3080" s="307">
        <v>49216.655882724277</v>
      </c>
      <c r="I3080" s="315">
        <v>49216.655882724277</v>
      </c>
      <c r="J3080" s="105">
        <v>0</v>
      </c>
      <c r="K3080" s="42">
        <v>0</v>
      </c>
      <c r="L3080" s="50" t="s">
        <v>4489</v>
      </c>
      <c r="M3080" s="50" t="s">
        <v>5537</v>
      </c>
      <c r="N3080" s="50" t="s">
        <v>5532</v>
      </c>
      <c r="O3080" s="137" t="s">
        <v>2395</v>
      </c>
      <c r="P3080" s="42" t="s">
        <v>64</v>
      </c>
      <c r="Q3080" s="42" t="s">
        <v>65</v>
      </c>
      <c r="R3080" s="42">
        <v>2</v>
      </c>
      <c r="S3080" s="137" t="s">
        <v>2254</v>
      </c>
      <c r="T3080" s="62">
        <v>16867538196.9</v>
      </c>
      <c r="U3080" s="62">
        <v>14487907740.719999</v>
      </c>
      <c r="Z3080" s="42" t="s">
        <v>68</v>
      </c>
      <c r="AJ3080" s="42"/>
      <c r="AW3080" s="42" t="s">
        <v>2412</v>
      </c>
      <c r="AX3080" s="42"/>
      <c r="AY3080" s="42"/>
      <c r="AZ3080" s="42"/>
      <c r="BA3080" s="42"/>
      <c r="BB3080" s="42"/>
      <c r="BN3080" s="128" t="s">
        <v>4578</v>
      </c>
      <c r="BO3080" s="58" t="str">
        <f t="shared" si="48"/>
        <v>境内资产</v>
      </c>
      <c r="BP3080" s="58" t="str">
        <f>IF(M3080="",VLOOKUP(D3080,Sheet4!$A$1:$B$92,2,0),VLOOKUP(Q3080,Sheet4!$A$1:$B$92,2,0))</f>
        <v>保险资产管理产品</v>
      </c>
    </row>
    <row r="3081" spans="1:68" s="58" customFormat="1" ht="12.75" customHeight="1">
      <c r="A3081" s="137" t="s">
        <v>1654</v>
      </c>
      <c r="B3081" s="50" t="s">
        <v>1655</v>
      </c>
      <c r="C3081" s="252" t="s">
        <v>5552</v>
      </c>
      <c r="D3081" s="257" t="s">
        <v>672</v>
      </c>
      <c r="E3081" s="42" t="s">
        <v>1656</v>
      </c>
      <c r="F3081" s="42" t="s">
        <v>1655</v>
      </c>
      <c r="G3081" s="42"/>
      <c r="H3081" s="307">
        <v>90548.358326884263</v>
      </c>
      <c r="I3081" s="315">
        <v>122407.96588634353</v>
      </c>
      <c r="J3081" s="105">
        <v>0</v>
      </c>
      <c r="K3081" s="42">
        <v>0</v>
      </c>
      <c r="L3081" s="50" t="s">
        <v>4489</v>
      </c>
      <c r="M3081" s="50" t="s">
        <v>5537</v>
      </c>
      <c r="N3081" s="50" t="s">
        <v>5532</v>
      </c>
      <c r="O3081" s="137" t="s">
        <v>2395</v>
      </c>
      <c r="P3081" s="42" t="s">
        <v>64</v>
      </c>
      <c r="Q3081" s="42" t="s">
        <v>65</v>
      </c>
      <c r="R3081" s="42">
        <v>2</v>
      </c>
      <c r="S3081" s="137" t="s">
        <v>2254</v>
      </c>
      <c r="T3081" s="62">
        <v>16867538196.9</v>
      </c>
      <c r="U3081" s="62">
        <v>14487907740.719999</v>
      </c>
      <c r="Z3081" s="42" t="s">
        <v>68</v>
      </c>
      <c r="AJ3081" s="42"/>
      <c r="AW3081" s="42" t="s">
        <v>2412</v>
      </c>
      <c r="AX3081" s="42"/>
      <c r="AY3081" s="42"/>
      <c r="AZ3081" s="42"/>
      <c r="BA3081" s="42"/>
      <c r="BB3081" s="42"/>
      <c r="BN3081" s="128" t="s">
        <v>4578</v>
      </c>
      <c r="BO3081" s="58" t="str">
        <f t="shared" si="48"/>
        <v>境内资产</v>
      </c>
      <c r="BP3081" s="58" t="str">
        <f>IF(M3081="",VLOOKUP(D3081,Sheet4!$A$1:$B$92,2,0),VLOOKUP(Q3081,Sheet4!$A$1:$B$92,2,0))</f>
        <v>保险资产管理产品</v>
      </c>
    </row>
    <row r="3082" spans="1:68" s="58" customFormat="1" ht="12.75" customHeight="1">
      <c r="A3082" s="137" t="s">
        <v>1734</v>
      </c>
      <c r="B3082" s="50" t="s">
        <v>1735</v>
      </c>
      <c r="C3082" s="252" t="s">
        <v>5552</v>
      </c>
      <c r="D3082" s="257" t="s">
        <v>678</v>
      </c>
      <c r="E3082" s="42" t="s">
        <v>1736</v>
      </c>
      <c r="F3082" s="42" t="s">
        <v>1735</v>
      </c>
      <c r="G3082" s="42"/>
      <c r="H3082" s="307">
        <v>19468.166529441802</v>
      </c>
      <c r="I3082" s="315">
        <v>8635.7801862648994</v>
      </c>
      <c r="J3082" s="105">
        <v>0</v>
      </c>
      <c r="K3082" s="42">
        <v>0</v>
      </c>
      <c r="L3082" s="50" t="s">
        <v>4489</v>
      </c>
      <c r="M3082" s="50" t="s">
        <v>5537</v>
      </c>
      <c r="N3082" s="50" t="s">
        <v>5532</v>
      </c>
      <c r="O3082" s="137" t="s">
        <v>2395</v>
      </c>
      <c r="P3082" s="42" t="s">
        <v>64</v>
      </c>
      <c r="Q3082" s="42" t="s">
        <v>65</v>
      </c>
      <c r="R3082" s="42">
        <v>2</v>
      </c>
      <c r="S3082" s="137" t="s">
        <v>2254</v>
      </c>
      <c r="T3082" s="62">
        <v>16867538196.9</v>
      </c>
      <c r="U3082" s="62">
        <v>14487907740.719999</v>
      </c>
      <c r="Z3082" s="42" t="s">
        <v>68</v>
      </c>
      <c r="AJ3082" s="42"/>
      <c r="AW3082" s="42" t="s">
        <v>2412</v>
      </c>
      <c r="AX3082" s="42"/>
      <c r="AY3082" s="42"/>
      <c r="AZ3082" s="42"/>
      <c r="BA3082" s="42"/>
      <c r="BB3082" s="42"/>
      <c r="BN3082" s="128" t="s">
        <v>4578</v>
      </c>
      <c r="BO3082" s="58" t="str">
        <f t="shared" si="48"/>
        <v>境内资产</v>
      </c>
      <c r="BP3082" s="58" t="str">
        <f>IF(M3082="",VLOOKUP(D3082,Sheet4!$A$1:$B$92,2,0),VLOOKUP(Q3082,Sheet4!$A$1:$B$92,2,0))</f>
        <v>保险资产管理产品</v>
      </c>
    </row>
    <row r="3083" spans="1:68" s="58" customFormat="1" ht="12.75" customHeight="1">
      <c r="A3083" s="137" t="s">
        <v>1743</v>
      </c>
      <c r="B3083" s="50" t="s">
        <v>1744</v>
      </c>
      <c r="C3083" s="252" t="s">
        <v>5552</v>
      </c>
      <c r="D3083" s="257" t="s">
        <v>678</v>
      </c>
      <c r="E3083" s="42" t="s">
        <v>1745</v>
      </c>
      <c r="F3083" s="42" t="s">
        <v>1744</v>
      </c>
      <c r="G3083" s="42"/>
      <c r="H3083" s="307">
        <v>14618.689102721313</v>
      </c>
      <c r="I3083" s="315">
        <v>9955.7680434487738</v>
      </c>
      <c r="J3083" s="105">
        <v>0</v>
      </c>
      <c r="K3083" s="42">
        <v>0</v>
      </c>
      <c r="L3083" s="50" t="s">
        <v>4489</v>
      </c>
      <c r="M3083" s="50" t="s">
        <v>5537</v>
      </c>
      <c r="N3083" s="50" t="s">
        <v>5532</v>
      </c>
      <c r="O3083" s="137" t="s">
        <v>2395</v>
      </c>
      <c r="P3083" s="42" t="s">
        <v>64</v>
      </c>
      <c r="Q3083" s="42" t="s">
        <v>65</v>
      </c>
      <c r="R3083" s="42">
        <v>2</v>
      </c>
      <c r="S3083" s="137" t="s">
        <v>2254</v>
      </c>
      <c r="T3083" s="62">
        <v>16867538196.9</v>
      </c>
      <c r="U3083" s="62">
        <v>14487907740.719999</v>
      </c>
      <c r="Z3083" s="42" t="s">
        <v>68</v>
      </c>
      <c r="AJ3083" s="42"/>
      <c r="AW3083" s="42" t="s">
        <v>2412</v>
      </c>
      <c r="AX3083" s="42"/>
      <c r="AY3083" s="42"/>
      <c r="AZ3083" s="42"/>
      <c r="BA3083" s="42"/>
      <c r="BB3083" s="42"/>
      <c r="BN3083" s="128" t="s">
        <v>4578</v>
      </c>
      <c r="BO3083" s="58" t="str">
        <f t="shared" si="48"/>
        <v>境内资产</v>
      </c>
      <c r="BP3083" s="58" t="str">
        <f>IF(M3083="",VLOOKUP(D3083,Sheet4!$A$1:$B$92,2,0),VLOOKUP(Q3083,Sheet4!$A$1:$B$92,2,0))</f>
        <v>保险资产管理产品</v>
      </c>
    </row>
    <row r="3084" spans="1:68" s="58" customFormat="1" ht="12.75" customHeight="1">
      <c r="A3084" s="137" t="s">
        <v>2011</v>
      </c>
      <c r="B3084" s="50" t="s">
        <v>2012</v>
      </c>
      <c r="C3084" s="252" t="s">
        <v>5552</v>
      </c>
      <c r="D3084" s="257" t="s">
        <v>678</v>
      </c>
      <c r="E3084" s="42" t="s">
        <v>2792</v>
      </c>
      <c r="F3084" s="42" t="s">
        <v>2012</v>
      </c>
      <c r="G3084" s="42"/>
      <c r="H3084" s="307">
        <v>8438.2446307482132</v>
      </c>
      <c r="I3084" s="315">
        <v>5519.2977286339456</v>
      </c>
      <c r="J3084" s="105">
        <v>0</v>
      </c>
      <c r="K3084" s="42">
        <v>0</v>
      </c>
      <c r="L3084" s="50" t="s">
        <v>4489</v>
      </c>
      <c r="M3084" s="50" t="s">
        <v>5537</v>
      </c>
      <c r="N3084" s="50" t="s">
        <v>5532</v>
      </c>
      <c r="O3084" s="137" t="s">
        <v>2395</v>
      </c>
      <c r="P3084" s="42" t="s">
        <v>64</v>
      </c>
      <c r="Q3084" s="42" t="s">
        <v>65</v>
      </c>
      <c r="R3084" s="42">
        <v>2</v>
      </c>
      <c r="S3084" s="137" t="s">
        <v>2254</v>
      </c>
      <c r="T3084" s="62">
        <v>16867538196.9</v>
      </c>
      <c r="U3084" s="62">
        <v>14487907740.719999</v>
      </c>
      <c r="Z3084" s="42" t="s">
        <v>68</v>
      </c>
      <c r="AJ3084" s="42"/>
      <c r="AW3084" s="42" t="s">
        <v>2412</v>
      </c>
      <c r="AX3084" s="42"/>
      <c r="AY3084" s="42"/>
      <c r="AZ3084" s="42"/>
      <c r="BA3084" s="42"/>
      <c r="BB3084" s="42"/>
      <c r="BN3084" s="128" t="s">
        <v>4578</v>
      </c>
      <c r="BO3084" s="58" t="str">
        <f t="shared" si="48"/>
        <v>境内资产</v>
      </c>
      <c r="BP3084" s="58" t="str">
        <f>IF(M3084="",VLOOKUP(D3084,Sheet4!$A$1:$B$92,2,0),VLOOKUP(Q3084,Sheet4!$A$1:$B$92,2,0))</f>
        <v>保险资产管理产品</v>
      </c>
    </row>
    <row r="3085" spans="1:68" s="58" customFormat="1" ht="12.75" customHeight="1">
      <c r="A3085" s="137" t="s">
        <v>2013</v>
      </c>
      <c r="B3085" s="50" t="s">
        <v>2014</v>
      </c>
      <c r="C3085" s="252" t="s">
        <v>5552</v>
      </c>
      <c r="D3085" s="257" t="s">
        <v>678</v>
      </c>
      <c r="E3085" s="42" t="s">
        <v>2793</v>
      </c>
      <c r="F3085" s="42" t="s">
        <v>2014</v>
      </c>
      <c r="G3085" s="42"/>
      <c r="H3085" s="307">
        <v>4136.2993130155883</v>
      </c>
      <c r="I3085" s="315">
        <v>4316.1384135814824</v>
      </c>
      <c r="J3085" s="105">
        <v>0</v>
      </c>
      <c r="K3085" s="42">
        <v>0</v>
      </c>
      <c r="L3085" s="50" t="s">
        <v>4489</v>
      </c>
      <c r="M3085" s="50" t="s">
        <v>5537</v>
      </c>
      <c r="N3085" s="50" t="s">
        <v>5532</v>
      </c>
      <c r="O3085" s="137" t="s">
        <v>2395</v>
      </c>
      <c r="P3085" s="42" t="s">
        <v>64</v>
      </c>
      <c r="Q3085" s="42" t="s">
        <v>65</v>
      </c>
      <c r="R3085" s="42">
        <v>2</v>
      </c>
      <c r="S3085" s="137" t="s">
        <v>2254</v>
      </c>
      <c r="T3085" s="62">
        <v>16867538196.9</v>
      </c>
      <c r="U3085" s="62">
        <v>14487907740.719999</v>
      </c>
      <c r="Z3085" s="42" t="s">
        <v>68</v>
      </c>
      <c r="AJ3085" s="42"/>
      <c r="AW3085" s="42" t="s">
        <v>2412</v>
      </c>
      <c r="AX3085" s="42"/>
      <c r="AY3085" s="42"/>
      <c r="AZ3085" s="42"/>
      <c r="BA3085" s="42"/>
      <c r="BB3085" s="42"/>
      <c r="BN3085" s="128" t="s">
        <v>4578</v>
      </c>
      <c r="BO3085" s="58" t="str">
        <f t="shared" si="48"/>
        <v>境内资产</v>
      </c>
      <c r="BP3085" s="58" t="str">
        <f>IF(M3085="",VLOOKUP(D3085,Sheet4!$A$1:$B$92,2,0),VLOOKUP(Q3085,Sheet4!$A$1:$B$92,2,0))</f>
        <v>保险资产管理产品</v>
      </c>
    </row>
    <row r="3086" spans="1:68" s="58" customFormat="1" ht="12.75" customHeight="1">
      <c r="A3086" s="137" t="s">
        <v>2019</v>
      </c>
      <c r="B3086" s="50" t="s">
        <v>2020</v>
      </c>
      <c r="C3086" s="252" t="s">
        <v>5552</v>
      </c>
      <c r="D3086" s="257" t="s">
        <v>678</v>
      </c>
      <c r="E3086" s="42" t="s">
        <v>2795</v>
      </c>
      <c r="F3086" s="42" t="s">
        <v>2020</v>
      </c>
      <c r="G3086" s="42"/>
      <c r="H3086" s="307">
        <v>1401.6630353352084</v>
      </c>
      <c r="I3086" s="315">
        <v>2942.422402421239</v>
      </c>
      <c r="J3086" s="105">
        <v>0</v>
      </c>
      <c r="K3086" s="42">
        <v>0</v>
      </c>
      <c r="L3086" s="50" t="s">
        <v>4489</v>
      </c>
      <c r="M3086" s="50" t="s">
        <v>5537</v>
      </c>
      <c r="N3086" s="50" t="s">
        <v>5532</v>
      </c>
      <c r="O3086" s="137" t="s">
        <v>2395</v>
      </c>
      <c r="P3086" s="42" t="s">
        <v>64</v>
      </c>
      <c r="Q3086" s="42" t="s">
        <v>65</v>
      </c>
      <c r="R3086" s="42">
        <v>2</v>
      </c>
      <c r="S3086" s="137" t="s">
        <v>2254</v>
      </c>
      <c r="T3086" s="62">
        <v>16867538196.9</v>
      </c>
      <c r="U3086" s="62">
        <v>14487907740.719999</v>
      </c>
      <c r="Z3086" s="42" t="s">
        <v>68</v>
      </c>
      <c r="AJ3086" s="42"/>
      <c r="AW3086" s="42" t="s">
        <v>2412</v>
      </c>
      <c r="AX3086" s="42"/>
      <c r="AY3086" s="42"/>
      <c r="AZ3086" s="42"/>
      <c r="BA3086" s="42"/>
      <c r="BB3086" s="42"/>
      <c r="BN3086" s="128" t="s">
        <v>4578</v>
      </c>
      <c r="BO3086" s="58" t="str">
        <f t="shared" si="48"/>
        <v>境内资产</v>
      </c>
      <c r="BP3086" s="58" t="str">
        <f>IF(M3086="",VLOOKUP(D3086,Sheet4!$A$1:$B$92,2,0),VLOOKUP(Q3086,Sheet4!$A$1:$B$92,2,0))</f>
        <v>保险资产管理产品</v>
      </c>
    </row>
    <row r="3087" spans="1:68" s="58" customFormat="1" ht="12.75" customHeight="1">
      <c r="A3087" s="137" t="s">
        <v>1755</v>
      </c>
      <c r="B3087" s="50" t="s">
        <v>1756</v>
      </c>
      <c r="C3087" s="252" t="s">
        <v>5552</v>
      </c>
      <c r="D3087" s="257" t="s">
        <v>678</v>
      </c>
      <c r="E3087" s="42" t="s">
        <v>1757</v>
      </c>
      <c r="F3087" s="42" t="s">
        <v>1756</v>
      </c>
      <c r="G3087" s="42"/>
      <c r="H3087" s="307">
        <v>8641.6191181014547</v>
      </c>
      <c r="I3087" s="315">
        <v>6883.751297496201</v>
      </c>
      <c r="J3087" s="105">
        <v>0</v>
      </c>
      <c r="K3087" s="42">
        <v>0</v>
      </c>
      <c r="L3087" s="50" t="s">
        <v>4489</v>
      </c>
      <c r="M3087" s="50" t="s">
        <v>5537</v>
      </c>
      <c r="N3087" s="50" t="s">
        <v>5532</v>
      </c>
      <c r="O3087" s="137" t="s">
        <v>2395</v>
      </c>
      <c r="P3087" s="42" t="s">
        <v>64</v>
      </c>
      <c r="Q3087" s="42" t="s">
        <v>65</v>
      </c>
      <c r="R3087" s="42">
        <v>2</v>
      </c>
      <c r="S3087" s="137" t="s">
        <v>2254</v>
      </c>
      <c r="T3087" s="62">
        <v>16867538196.9</v>
      </c>
      <c r="U3087" s="62">
        <v>14487907740.719999</v>
      </c>
      <c r="Z3087" s="42" t="s">
        <v>68</v>
      </c>
      <c r="AJ3087" s="42"/>
      <c r="AW3087" s="42" t="s">
        <v>2412</v>
      </c>
      <c r="AX3087" s="42"/>
      <c r="AY3087" s="42"/>
      <c r="AZ3087" s="42"/>
      <c r="BA3087" s="42"/>
      <c r="BB3087" s="42"/>
      <c r="BN3087" s="128" t="s">
        <v>4578</v>
      </c>
      <c r="BO3087" s="58" t="str">
        <f t="shared" si="48"/>
        <v>境内资产</v>
      </c>
      <c r="BP3087" s="58" t="str">
        <f>IF(M3087="",VLOOKUP(D3087,Sheet4!$A$1:$B$92,2,0),VLOOKUP(Q3087,Sheet4!$A$1:$B$92,2,0))</f>
        <v>保险资产管理产品</v>
      </c>
    </row>
    <row r="3088" spans="1:68" s="58" customFormat="1" ht="12.75" customHeight="1">
      <c r="A3088" s="137" t="s">
        <v>1758</v>
      </c>
      <c r="B3088" s="50" t="s">
        <v>1759</v>
      </c>
      <c r="C3088" s="252" t="s">
        <v>5552</v>
      </c>
      <c r="D3088" s="257" t="s">
        <v>678</v>
      </c>
      <c r="E3088" s="42" t="s">
        <v>1760</v>
      </c>
      <c r="F3088" s="42" t="s">
        <v>1759</v>
      </c>
      <c r="G3088" s="42"/>
      <c r="H3088" s="307">
        <v>22072.779277148162</v>
      </c>
      <c r="I3088" s="315">
        <v>11667.802744407087</v>
      </c>
      <c r="J3088" s="105">
        <v>0</v>
      </c>
      <c r="K3088" s="42">
        <v>0</v>
      </c>
      <c r="L3088" s="50" t="s">
        <v>4489</v>
      </c>
      <c r="M3088" s="50" t="s">
        <v>5537</v>
      </c>
      <c r="N3088" s="50" t="s">
        <v>5532</v>
      </c>
      <c r="O3088" s="137" t="s">
        <v>2395</v>
      </c>
      <c r="P3088" s="42" t="s">
        <v>64</v>
      </c>
      <c r="Q3088" s="42" t="s">
        <v>65</v>
      </c>
      <c r="R3088" s="42">
        <v>2</v>
      </c>
      <c r="S3088" s="137" t="s">
        <v>2254</v>
      </c>
      <c r="T3088" s="62">
        <v>16867538196.9</v>
      </c>
      <c r="U3088" s="62">
        <v>14487907740.719999</v>
      </c>
      <c r="Z3088" s="42" t="s">
        <v>68</v>
      </c>
      <c r="AJ3088" s="42"/>
      <c r="AW3088" s="42" t="s">
        <v>2412</v>
      </c>
      <c r="AX3088" s="42"/>
      <c r="AY3088" s="42"/>
      <c r="AZ3088" s="42"/>
      <c r="BA3088" s="42"/>
      <c r="BB3088" s="42"/>
      <c r="BN3088" s="128" t="s">
        <v>4578</v>
      </c>
      <c r="BO3088" s="58" t="str">
        <f t="shared" si="48"/>
        <v>境内资产</v>
      </c>
      <c r="BP3088" s="58" t="str">
        <f>IF(M3088="",VLOOKUP(D3088,Sheet4!$A$1:$B$92,2,0),VLOOKUP(Q3088,Sheet4!$A$1:$B$92,2,0))</f>
        <v>保险资产管理产品</v>
      </c>
    </row>
    <row r="3089" spans="1:68" s="58" customFormat="1" ht="12.75" customHeight="1">
      <c r="A3089" s="137" t="s">
        <v>1761</v>
      </c>
      <c r="B3089" s="50" t="s">
        <v>1762</v>
      </c>
      <c r="C3089" s="252" t="s">
        <v>5552</v>
      </c>
      <c r="D3089" s="257" t="s">
        <v>678</v>
      </c>
      <c r="E3089" s="42" t="s">
        <v>1763</v>
      </c>
      <c r="F3089" s="42" t="s">
        <v>1762</v>
      </c>
      <c r="G3089" s="42"/>
      <c r="H3089" s="307">
        <v>3136.0353934733666</v>
      </c>
      <c r="I3089" s="315">
        <v>3691.2429530292816</v>
      </c>
      <c r="J3089" s="105">
        <v>0</v>
      </c>
      <c r="K3089" s="42">
        <v>0</v>
      </c>
      <c r="L3089" s="50" t="s">
        <v>4489</v>
      </c>
      <c r="M3089" s="50" t="s">
        <v>5537</v>
      </c>
      <c r="N3089" s="50" t="s">
        <v>5532</v>
      </c>
      <c r="O3089" s="137" t="s">
        <v>2395</v>
      </c>
      <c r="P3089" s="42" t="s">
        <v>64</v>
      </c>
      <c r="Q3089" s="42" t="s">
        <v>65</v>
      </c>
      <c r="R3089" s="42">
        <v>2</v>
      </c>
      <c r="S3089" s="137" t="s">
        <v>2254</v>
      </c>
      <c r="T3089" s="62">
        <v>16867538196.9</v>
      </c>
      <c r="U3089" s="62">
        <v>14487907740.719999</v>
      </c>
      <c r="Z3089" s="42" t="s">
        <v>68</v>
      </c>
      <c r="AJ3089" s="42"/>
      <c r="AW3089" s="42" t="s">
        <v>2412</v>
      </c>
      <c r="AX3089" s="42"/>
      <c r="AY3089" s="42"/>
      <c r="AZ3089" s="42"/>
      <c r="BA3089" s="42"/>
      <c r="BB3089" s="42"/>
      <c r="BN3089" s="128" t="s">
        <v>4578</v>
      </c>
      <c r="BO3089" s="58" t="str">
        <f t="shared" si="48"/>
        <v>境内资产</v>
      </c>
      <c r="BP3089" s="58" t="str">
        <f>IF(M3089="",VLOOKUP(D3089,Sheet4!$A$1:$B$92,2,0),VLOOKUP(Q3089,Sheet4!$A$1:$B$92,2,0))</f>
        <v>保险资产管理产品</v>
      </c>
    </row>
    <row r="3090" spans="1:68" s="58" customFormat="1" ht="12.75" customHeight="1">
      <c r="A3090" s="137" t="s">
        <v>1621</v>
      </c>
      <c r="B3090" s="50" t="s">
        <v>1622</v>
      </c>
      <c r="C3090" s="252" t="s">
        <v>5552</v>
      </c>
      <c r="D3090" s="257" t="s">
        <v>678</v>
      </c>
      <c r="E3090" s="42" t="s">
        <v>1623</v>
      </c>
      <c r="F3090" s="42" t="s">
        <v>1622</v>
      </c>
      <c r="G3090" s="42"/>
      <c r="H3090" s="307">
        <v>3238.9403289176098</v>
      </c>
      <c r="I3090" s="315">
        <v>3126.3138214925038</v>
      </c>
      <c r="J3090" s="105">
        <v>0</v>
      </c>
      <c r="K3090" s="42">
        <v>0</v>
      </c>
      <c r="L3090" s="50" t="s">
        <v>4489</v>
      </c>
      <c r="M3090" s="50" t="s">
        <v>5537</v>
      </c>
      <c r="N3090" s="50" t="s">
        <v>5532</v>
      </c>
      <c r="O3090" s="137" t="s">
        <v>2395</v>
      </c>
      <c r="P3090" s="42" t="s">
        <v>64</v>
      </c>
      <c r="Q3090" s="42" t="s">
        <v>65</v>
      </c>
      <c r="R3090" s="42">
        <v>2</v>
      </c>
      <c r="S3090" s="137" t="s">
        <v>2254</v>
      </c>
      <c r="T3090" s="62">
        <v>16867538196.9</v>
      </c>
      <c r="U3090" s="62">
        <v>14487907740.719999</v>
      </c>
      <c r="Z3090" s="42" t="s">
        <v>68</v>
      </c>
      <c r="AJ3090" s="42"/>
      <c r="AW3090" s="42" t="s">
        <v>2412</v>
      </c>
      <c r="AX3090" s="42"/>
      <c r="AY3090" s="42"/>
      <c r="AZ3090" s="42"/>
      <c r="BA3090" s="42"/>
      <c r="BB3090" s="42"/>
      <c r="BN3090" s="128" t="s">
        <v>4578</v>
      </c>
      <c r="BO3090" s="58" t="str">
        <f t="shared" si="48"/>
        <v>境内资产</v>
      </c>
      <c r="BP3090" s="58" t="str">
        <f>IF(M3090="",VLOOKUP(D3090,Sheet4!$A$1:$B$92,2,0),VLOOKUP(Q3090,Sheet4!$A$1:$B$92,2,0))</f>
        <v>保险资产管理产品</v>
      </c>
    </row>
    <row r="3091" spans="1:68" s="58" customFormat="1" ht="12.75" customHeight="1">
      <c r="A3091" s="137" t="s">
        <v>2035</v>
      </c>
      <c r="B3091" s="50" t="s">
        <v>2036</v>
      </c>
      <c r="C3091" s="252" t="s">
        <v>5552</v>
      </c>
      <c r="D3091" s="257" t="s">
        <v>678</v>
      </c>
      <c r="E3091" s="42" t="s">
        <v>4460</v>
      </c>
      <c r="F3091" s="42" t="s">
        <v>2036</v>
      </c>
      <c r="G3091" s="42"/>
      <c r="H3091" s="307">
        <v>34631.872508975226</v>
      </c>
      <c r="I3091" s="315">
        <v>27586.74710902874</v>
      </c>
      <c r="J3091" s="105">
        <v>0</v>
      </c>
      <c r="K3091" s="42">
        <v>0</v>
      </c>
      <c r="L3091" s="50" t="s">
        <v>4489</v>
      </c>
      <c r="M3091" s="50" t="s">
        <v>5537</v>
      </c>
      <c r="N3091" s="50" t="s">
        <v>5532</v>
      </c>
      <c r="O3091" s="137" t="s">
        <v>2395</v>
      </c>
      <c r="P3091" s="42" t="s">
        <v>64</v>
      </c>
      <c r="Q3091" s="42" t="s">
        <v>65</v>
      </c>
      <c r="R3091" s="42">
        <v>2</v>
      </c>
      <c r="S3091" s="137" t="s">
        <v>2254</v>
      </c>
      <c r="T3091" s="62">
        <v>16867538196.9</v>
      </c>
      <c r="U3091" s="62">
        <v>14487907740.719999</v>
      </c>
      <c r="Z3091" s="42" t="s">
        <v>68</v>
      </c>
      <c r="AJ3091" s="42"/>
      <c r="AW3091" s="42" t="s">
        <v>2412</v>
      </c>
      <c r="AX3091" s="42"/>
      <c r="AY3091" s="42"/>
      <c r="AZ3091" s="42"/>
      <c r="BA3091" s="42"/>
      <c r="BB3091" s="42"/>
      <c r="BN3091" s="128" t="s">
        <v>4578</v>
      </c>
      <c r="BO3091" s="58" t="str">
        <f t="shared" si="48"/>
        <v>境内资产</v>
      </c>
      <c r="BP3091" s="58" t="str">
        <f>IF(M3091="",VLOOKUP(D3091,Sheet4!$A$1:$B$92,2,0),VLOOKUP(Q3091,Sheet4!$A$1:$B$92,2,0))</f>
        <v>保险资产管理产品</v>
      </c>
    </row>
    <row r="3092" spans="1:68" s="58" customFormat="1" ht="12.75" customHeight="1">
      <c r="A3092" s="137" t="s">
        <v>1627</v>
      </c>
      <c r="B3092" s="50" t="s">
        <v>1628</v>
      </c>
      <c r="C3092" s="252" t="s">
        <v>5552</v>
      </c>
      <c r="D3092" s="257" t="s">
        <v>678</v>
      </c>
      <c r="E3092" s="42" t="s">
        <v>1629</v>
      </c>
      <c r="F3092" s="42" t="s">
        <v>1628</v>
      </c>
      <c r="G3092" s="42"/>
      <c r="H3092" s="307">
        <v>11424.324277362772</v>
      </c>
      <c r="I3092" s="315">
        <v>6172.7989646452352</v>
      </c>
      <c r="J3092" s="105">
        <v>0</v>
      </c>
      <c r="K3092" s="42">
        <v>0</v>
      </c>
      <c r="L3092" s="50" t="s">
        <v>4489</v>
      </c>
      <c r="M3092" s="50" t="s">
        <v>5537</v>
      </c>
      <c r="N3092" s="50" t="s">
        <v>5532</v>
      </c>
      <c r="O3092" s="137" t="s">
        <v>2395</v>
      </c>
      <c r="P3092" s="42" t="s">
        <v>64</v>
      </c>
      <c r="Q3092" s="42" t="s">
        <v>65</v>
      </c>
      <c r="R3092" s="42">
        <v>2</v>
      </c>
      <c r="S3092" s="137" t="s">
        <v>2254</v>
      </c>
      <c r="T3092" s="62">
        <v>16867538196.9</v>
      </c>
      <c r="U3092" s="62">
        <v>14487907740.719999</v>
      </c>
      <c r="Z3092" s="42" t="s">
        <v>68</v>
      </c>
      <c r="AJ3092" s="42"/>
      <c r="AW3092" s="42" t="s">
        <v>2412</v>
      </c>
      <c r="AX3092" s="42"/>
      <c r="AY3092" s="42"/>
      <c r="AZ3092" s="42"/>
      <c r="BA3092" s="42"/>
      <c r="BB3092" s="42"/>
      <c r="BN3092" s="128" t="s">
        <v>4578</v>
      </c>
      <c r="BO3092" s="58" t="str">
        <f t="shared" si="48"/>
        <v>境内资产</v>
      </c>
      <c r="BP3092" s="58" t="str">
        <f>IF(M3092="",VLOOKUP(D3092,Sheet4!$A$1:$B$92,2,0),VLOOKUP(Q3092,Sheet4!$A$1:$B$92,2,0))</f>
        <v>保险资产管理产品</v>
      </c>
    </row>
    <row r="3093" spans="1:68" s="58" customFormat="1" ht="12.75" customHeight="1">
      <c r="A3093" s="137" t="s">
        <v>1630</v>
      </c>
      <c r="B3093" s="50" t="s">
        <v>1631</v>
      </c>
      <c r="C3093" s="252" t="s">
        <v>5552</v>
      </c>
      <c r="D3093" s="257" t="s">
        <v>678</v>
      </c>
      <c r="E3093" s="42" t="s">
        <v>1632</v>
      </c>
      <c r="F3093" s="42" t="s">
        <v>1631</v>
      </c>
      <c r="G3093" s="42"/>
      <c r="H3093" s="307">
        <v>7021.0909591560248</v>
      </c>
      <c r="I3093" s="315">
        <v>4701.6875742352404</v>
      </c>
      <c r="J3093" s="105">
        <v>0</v>
      </c>
      <c r="K3093" s="42">
        <v>0</v>
      </c>
      <c r="L3093" s="50" t="s">
        <v>4489</v>
      </c>
      <c r="M3093" s="50" t="s">
        <v>5537</v>
      </c>
      <c r="N3093" s="50" t="s">
        <v>5532</v>
      </c>
      <c r="O3093" s="137" t="s">
        <v>2395</v>
      </c>
      <c r="P3093" s="42" t="s">
        <v>64</v>
      </c>
      <c r="Q3093" s="42" t="s">
        <v>65</v>
      </c>
      <c r="R3093" s="42">
        <v>2</v>
      </c>
      <c r="S3093" s="137" t="s">
        <v>2254</v>
      </c>
      <c r="T3093" s="62">
        <v>16867538196.9</v>
      </c>
      <c r="U3093" s="62">
        <v>14487907740.719999</v>
      </c>
      <c r="Z3093" s="42" t="s">
        <v>68</v>
      </c>
      <c r="AJ3093" s="42"/>
      <c r="AW3093" s="42" t="s">
        <v>2412</v>
      </c>
      <c r="AX3093" s="42"/>
      <c r="AY3093" s="42"/>
      <c r="AZ3093" s="42"/>
      <c r="BA3093" s="42"/>
      <c r="BB3093" s="42"/>
      <c r="BN3093" s="128" t="s">
        <v>4578</v>
      </c>
      <c r="BO3093" s="58" t="str">
        <f t="shared" si="48"/>
        <v>境内资产</v>
      </c>
      <c r="BP3093" s="58" t="str">
        <f>IF(M3093="",VLOOKUP(D3093,Sheet4!$A$1:$B$92,2,0),VLOOKUP(Q3093,Sheet4!$A$1:$B$92,2,0))</f>
        <v>保险资产管理产品</v>
      </c>
    </row>
    <row r="3094" spans="1:68" s="58" customFormat="1" ht="12.75" customHeight="1">
      <c r="A3094" s="137" t="s">
        <v>1633</v>
      </c>
      <c r="B3094" s="50" t="s">
        <v>1634</v>
      </c>
      <c r="C3094" s="252" t="s">
        <v>5552</v>
      </c>
      <c r="D3094" s="257" t="s">
        <v>678</v>
      </c>
      <c r="E3094" s="42" t="s">
        <v>1635</v>
      </c>
      <c r="F3094" s="42" t="s">
        <v>1634</v>
      </c>
      <c r="G3094" s="42"/>
      <c r="H3094" s="307">
        <v>21231.913206203863</v>
      </c>
      <c r="I3094" s="315">
        <v>9446.0941711379255</v>
      </c>
      <c r="J3094" s="105">
        <v>0</v>
      </c>
      <c r="K3094" s="42">
        <v>0</v>
      </c>
      <c r="L3094" s="50" t="s">
        <v>4489</v>
      </c>
      <c r="M3094" s="50" t="s">
        <v>5537</v>
      </c>
      <c r="N3094" s="50" t="s">
        <v>5532</v>
      </c>
      <c r="O3094" s="137" t="s">
        <v>2395</v>
      </c>
      <c r="P3094" s="42" t="s">
        <v>64</v>
      </c>
      <c r="Q3094" s="42" t="s">
        <v>65</v>
      </c>
      <c r="R3094" s="42">
        <v>2</v>
      </c>
      <c r="S3094" s="137" t="s">
        <v>2254</v>
      </c>
      <c r="T3094" s="62">
        <v>16867538196.9</v>
      </c>
      <c r="U3094" s="62">
        <v>14487907740.719999</v>
      </c>
      <c r="Z3094" s="42" t="s">
        <v>68</v>
      </c>
      <c r="AJ3094" s="42"/>
      <c r="AW3094" s="42" t="s">
        <v>2412</v>
      </c>
      <c r="AX3094" s="42"/>
      <c r="AY3094" s="42"/>
      <c r="AZ3094" s="42"/>
      <c r="BA3094" s="42"/>
      <c r="BB3094" s="42"/>
      <c r="BN3094" s="128" t="s">
        <v>4578</v>
      </c>
      <c r="BO3094" s="58" t="str">
        <f t="shared" si="48"/>
        <v>境内资产</v>
      </c>
      <c r="BP3094" s="58" t="str">
        <f>IF(M3094="",VLOOKUP(D3094,Sheet4!$A$1:$B$92,2,0),VLOOKUP(Q3094,Sheet4!$A$1:$B$92,2,0))</f>
        <v>保险资产管理产品</v>
      </c>
    </row>
    <row r="3095" spans="1:68" s="58" customFormat="1" ht="12.75" customHeight="1">
      <c r="A3095" s="137" t="s">
        <v>1764</v>
      </c>
      <c r="B3095" s="50" t="s">
        <v>1765</v>
      </c>
      <c r="C3095" s="252" t="s">
        <v>5552</v>
      </c>
      <c r="D3095" s="257" t="s">
        <v>678</v>
      </c>
      <c r="E3095" s="42" t="s">
        <v>1766</v>
      </c>
      <c r="F3095" s="42" t="s">
        <v>1765</v>
      </c>
      <c r="G3095" s="42"/>
      <c r="H3095" s="307">
        <v>8298.3797558325805</v>
      </c>
      <c r="I3095" s="315">
        <v>5785.6628122615421</v>
      </c>
      <c r="J3095" s="105">
        <v>0</v>
      </c>
      <c r="K3095" s="42">
        <v>0</v>
      </c>
      <c r="L3095" s="50" t="s">
        <v>4489</v>
      </c>
      <c r="M3095" s="50" t="s">
        <v>5537</v>
      </c>
      <c r="N3095" s="50" t="s">
        <v>5532</v>
      </c>
      <c r="O3095" s="137" t="s">
        <v>2395</v>
      </c>
      <c r="P3095" s="42" t="s">
        <v>64</v>
      </c>
      <c r="Q3095" s="42" t="s">
        <v>65</v>
      </c>
      <c r="R3095" s="42">
        <v>2</v>
      </c>
      <c r="S3095" s="137" t="s">
        <v>2254</v>
      </c>
      <c r="T3095" s="62">
        <v>16867538196.9</v>
      </c>
      <c r="U3095" s="62">
        <v>14487907740.719999</v>
      </c>
      <c r="Z3095" s="42" t="s">
        <v>68</v>
      </c>
      <c r="AJ3095" s="42"/>
      <c r="AW3095" s="42" t="s">
        <v>2412</v>
      </c>
      <c r="AX3095" s="42"/>
      <c r="AY3095" s="42"/>
      <c r="AZ3095" s="42"/>
      <c r="BA3095" s="42"/>
      <c r="BB3095" s="42"/>
      <c r="BN3095" s="128" t="s">
        <v>4578</v>
      </c>
      <c r="BO3095" s="58" t="str">
        <f t="shared" si="48"/>
        <v>境内资产</v>
      </c>
      <c r="BP3095" s="58" t="str">
        <f>IF(M3095="",VLOOKUP(D3095,Sheet4!$A$1:$B$92,2,0),VLOOKUP(Q3095,Sheet4!$A$1:$B$92,2,0))</f>
        <v>保险资产管理产品</v>
      </c>
    </row>
    <row r="3096" spans="1:68" s="58" customFormat="1" ht="12.75" customHeight="1">
      <c r="A3096" s="137" t="s">
        <v>1826</v>
      </c>
      <c r="B3096" s="50" t="s">
        <v>1827</v>
      </c>
      <c r="C3096" s="252" t="s">
        <v>5552</v>
      </c>
      <c r="D3096" s="257" t="s">
        <v>678</v>
      </c>
      <c r="E3096" s="42" t="s">
        <v>1828</v>
      </c>
      <c r="F3096" s="42" t="s">
        <v>1827</v>
      </c>
      <c r="G3096" s="42"/>
      <c r="H3096" s="307">
        <v>2679.8002238170748</v>
      </c>
      <c r="I3096" s="315">
        <v>1819.1416711088621</v>
      </c>
      <c r="J3096" s="105">
        <v>0</v>
      </c>
      <c r="K3096" s="42">
        <v>0</v>
      </c>
      <c r="L3096" s="50" t="s">
        <v>4489</v>
      </c>
      <c r="M3096" s="50" t="s">
        <v>5537</v>
      </c>
      <c r="N3096" s="50" t="s">
        <v>5532</v>
      </c>
      <c r="O3096" s="137" t="s">
        <v>2395</v>
      </c>
      <c r="P3096" s="42" t="s">
        <v>64</v>
      </c>
      <c r="Q3096" s="42" t="s">
        <v>65</v>
      </c>
      <c r="R3096" s="42">
        <v>2</v>
      </c>
      <c r="S3096" s="137" t="s">
        <v>2254</v>
      </c>
      <c r="T3096" s="62">
        <v>16867538196.9</v>
      </c>
      <c r="U3096" s="62">
        <v>14487907740.719999</v>
      </c>
      <c r="Z3096" s="42" t="s">
        <v>68</v>
      </c>
      <c r="AJ3096" s="42"/>
      <c r="AW3096" s="42" t="s">
        <v>2412</v>
      </c>
      <c r="AX3096" s="42"/>
      <c r="AY3096" s="42"/>
      <c r="AZ3096" s="42"/>
      <c r="BA3096" s="42"/>
      <c r="BB3096" s="42"/>
      <c r="BN3096" s="128" t="s">
        <v>4578</v>
      </c>
      <c r="BO3096" s="58" t="str">
        <f t="shared" si="48"/>
        <v>境内资产</v>
      </c>
      <c r="BP3096" s="58" t="str">
        <f>IF(M3096="",VLOOKUP(D3096,Sheet4!$A$1:$B$92,2,0),VLOOKUP(Q3096,Sheet4!$A$1:$B$92,2,0))</f>
        <v>保险资产管理产品</v>
      </c>
    </row>
    <row r="3097" spans="1:68" s="58" customFormat="1" ht="12.75" customHeight="1">
      <c r="A3097" s="137" t="s">
        <v>2245</v>
      </c>
      <c r="B3097" s="50" t="s">
        <v>2246</v>
      </c>
      <c r="C3097" s="252" t="s">
        <v>5552</v>
      </c>
      <c r="D3097" s="257" t="s">
        <v>678</v>
      </c>
      <c r="E3097" s="42" t="s">
        <v>2814</v>
      </c>
      <c r="F3097" s="42" t="s">
        <v>2246</v>
      </c>
      <c r="G3097" s="42"/>
      <c r="H3097" s="307">
        <v>13409.121934268736</v>
      </c>
      <c r="I3097" s="315">
        <v>5535.4670783351748</v>
      </c>
      <c r="J3097" s="105">
        <v>0</v>
      </c>
      <c r="K3097" s="42">
        <v>0</v>
      </c>
      <c r="L3097" s="50" t="s">
        <v>4489</v>
      </c>
      <c r="M3097" s="50" t="s">
        <v>5537</v>
      </c>
      <c r="N3097" s="50" t="s">
        <v>5532</v>
      </c>
      <c r="O3097" s="137" t="s">
        <v>2395</v>
      </c>
      <c r="P3097" s="42" t="s">
        <v>64</v>
      </c>
      <c r="Q3097" s="42" t="s">
        <v>65</v>
      </c>
      <c r="R3097" s="42">
        <v>2</v>
      </c>
      <c r="S3097" s="137" t="s">
        <v>2254</v>
      </c>
      <c r="T3097" s="62">
        <v>16867538196.9</v>
      </c>
      <c r="U3097" s="62">
        <v>14487907740.719999</v>
      </c>
      <c r="Z3097" s="42" t="s">
        <v>68</v>
      </c>
      <c r="AJ3097" s="42"/>
      <c r="AW3097" s="42" t="s">
        <v>2412</v>
      </c>
      <c r="AX3097" s="42"/>
      <c r="AY3097" s="42"/>
      <c r="AZ3097" s="42"/>
      <c r="BA3097" s="42"/>
      <c r="BB3097" s="42"/>
      <c r="BN3097" s="128" t="s">
        <v>4578</v>
      </c>
      <c r="BO3097" s="58" t="str">
        <f t="shared" si="48"/>
        <v>境内资产</v>
      </c>
      <c r="BP3097" s="58" t="str">
        <f>IF(M3097="",VLOOKUP(D3097,Sheet4!$A$1:$B$92,2,0),VLOOKUP(Q3097,Sheet4!$A$1:$B$92,2,0))</f>
        <v>保险资产管理产品</v>
      </c>
    </row>
    <row r="3098" spans="1:68" s="58" customFormat="1" ht="12.75" customHeight="1">
      <c r="A3098" s="137" t="s">
        <v>1639</v>
      </c>
      <c r="B3098" s="50" t="s">
        <v>1640</v>
      </c>
      <c r="C3098" s="252" t="s">
        <v>5552</v>
      </c>
      <c r="D3098" s="257" t="s">
        <v>678</v>
      </c>
      <c r="E3098" s="42" t="s">
        <v>1641</v>
      </c>
      <c r="F3098" s="42" t="s">
        <v>1640</v>
      </c>
      <c r="G3098" s="42"/>
      <c r="H3098" s="307">
        <v>4692.7944318995633</v>
      </c>
      <c r="I3098" s="315">
        <v>3203.8668135780299</v>
      </c>
      <c r="J3098" s="105">
        <v>0</v>
      </c>
      <c r="K3098" s="42">
        <v>0</v>
      </c>
      <c r="L3098" s="50" t="s">
        <v>4489</v>
      </c>
      <c r="M3098" s="50" t="s">
        <v>5537</v>
      </c>
      <c r="N3098" s="50" t="s">
        <v>5532</v>
      </c>
      <c r="O3098" s="137" t="s">
        <v>2395</v>
      </c>
      <c r="P3098" s="42" t="s">
        <v>64</v>
      </c>
      <c r="Q3098" s="42" t="s">
        <v>65</v>
      </c>
      <c r="R3098" s="42">
        <v>2</v>
      </c>
      <c r="S3098" s="137" t="s">
        <v>2254</v>
      </c>
      <c r="T3098" s="62">
        <v>16867538196.9</v>
      </c>
      <c r="U3098" s="62">
        <v>14487907740.719999</v>
      </c>
      <c r="Z3098" s="42" t="s">
        <v>68</v>
      </c>
      <c r="AJ3098" s="42"/>
      <c r="AW3098" s="42" t="s">
        <v>2412</v>
      </c>
      <c r="AX3098" s="42"/>
      <c r="AY3098" s="42"/>
      <c r="AZ3098" s="42"/>
      <c r="BA3098" s="42"/>
      <c r="BB3098" s="42"/>
      <c r="BN3098" s="128" t="s">
        <v>4578</v>
      </c>
      <c r="BO3098" s="58" t="str">
        <f t="shared" si="48"/>
        <v>境内资产</v>
      </c>
      <c r="BP3098" s="58" t="str">
        <f>IF(M3098="",VLOOKUP(D3098,Sheet4!$A$1:$B$92,2,0),VLOOKUP(Q3098,Sheet4!$A$1:$B$92,2,0))</f>
        <v>保险资产管理产品</v>
      </c>
    </row>
    <row r="3099" spans="1:68" s="58" customFormat="1" ht="12.75" customHeight="1">
      <c r="A3099" s="137" t="s">
        <v>1642</v>
      </c>
      <c r="B3099" s="50" t="s">
        <v>1643</v>
      </c>
      <c r="C3099" s="252" t="s">
        <v>5552</v>
      </c>
      <c r="D3099" s="257" t="s">
        <v>678</v>
      </c>
      <c r="E3099" s="42" t="s">
        <v>1644</v>
      </c>
      <c r="F3099" s="42" t="s">
        <v>1643</v>
      </c>
      <c r="G3099" s="42"/>
      <c r="H3099" s="307">
        <v>11192.783182073194</v>
      </c>
      <c r="I3099" s="315">
        <v>5467.1366042273867</v>
      </c>
      <c r="J3099" s="105">
        <v>0</v>
      </c>
      <c r="K3099" s="42">
        <v>0</v>
      </c>
      <c r="L3099" s="50" t="s">
        <v>4489</v>
      </c>
      <c r="M3099" s="50" t="s">
        <v>5537</v>
      </c>
      <c r="N3099" s="50" t="s">
        <v>5532</v>
      </c>
      <c r="O3099" s="137" t="s">
        <v>2395</v>
      </c>
      <c r="P3099" s="42" t="s">
        <v>64</v>
      </c>
      <c r="Q3099" s="42" t="s">
        <v>65</v>
      </c>
      <c r="R3099" s="42">
        <v>2</v>
      </c>
      <c r="S3099" s="137" t="s">
        <v>2254</v>
      </c>
      <c r="T3099" s="62">
        <v>16867538196.9</v>
      </c>
      <c r="U3099" s="62">
        <v>14487907740.719999</v>
      </c>
      <c r="Z3099" s="42" t="s">
        <v>68</v>
      </c>
      <c r="AJ3099" s="42"/>
      <c r="AW3099" s="42" t="s">
        <v>2412</v>
      </c>
      <c r="AX3099" s="42"/>
      <c r="AY3099" s="42"/>
      <c r="AZ3099" s="42"/>
      <c r="BA3099" s="42"/>
      <c r="BB3099" s="42"/>
      <c r="BN3099" s="128" t="s">
        <v>4578</v>
      </c>
      <c r="BO3099" s="58" t="str">
        <f t="shared" si="48"/>
        <v>境内资产</v>
      </c>
      <c r="BP3099" s="58" t="str">
        <f>IF(M3099="",VLOOKUP(D3099,Sheet4!$A$1:$B$92,2,0),VLOOKUP(Q3099,Sheet4!$A$1:$B$92,2,0))</f>
        <v>保险资产管理产品</v>
      </c>
    </row>
    <row r="3100" spans="1:68" s="58" customFormat="1" ht="12.75" customHeight="1">
      <c r="A3100" s="137" t="s">
        <v>2180</v>
      </c>
      <c r="B3100" s="50" t="s">
        <v>2347</v>
      </c>
      <c r="C3100" s="252" t="s">
        <v>5552</v>
      </c>
      <c r="D3100" s="257" t="s">
        <v>678</v>
      </c>
      <c r="E3100" s="42" t="s">
        <v>2815</v>
      </c>
      <c r="F3100" s="42" t="s">
        <v>2347</v>
      </c>
      <c r="G3100" s="42"/>
      <c r="H3100" s="307">
        <v>2085.0077007333348</v>
      </c>
      <c r="I3100" s="315">
        <v>1916.3673719975504</v>
      </c>
      <c r="J3100" s="105">
        <v>0</v>
      </c>
      <c r="K3100" s="42">
        <v>0</v>
      </c>
      <c r="L3100" s="50" t="s">
        <v>4489</v>
      </c>
      <c r="M3100" s="50" t="s">
        <v>5537</v>
      </c>
      <c r="N3100" s="50" t="s">
        <v>5532</v>
      </c>
      <c r="O3100" s="137" t="s">
        <v>2395</v>
      </c>
      <c r="P3100" s="42" t="s">
        <v>64</v>
      </c>
      <c r="Q3100" s="42" t="s">
        <v>65</v>
      </c>
      <c r="R3100" s="42">
        <v>2</v>
      </c>
      <c r="S3100" s="137" t="s">
        <v>2254</v>
      </c>
      <c r="T3100" s="62">
        <v>16867538196.9</v>
      </c>
      <c r="U3100" s="62">
        <v>14487907740.719999</v>
      </c>
      <c r="Z3100" s="42" t="s">
        <v>68</v>
      </c>
      <c r="AJ3100" s="42"/>
      <c r="AW3100" s="42" t="s">
        <v>2412</v>
      </c>
      <c r="AX3100" s="42"/>
      <c r="AY3100" s="42"/>
      <c r="AZ3100" s="42"/>
      <c r="BA3100" s="42"/>
      <c r="BB3100" s="42"/>
      <c r="BN3100" s="128" t="s">
        <v>4578</v>
      </c>
      <c r="BO3100" s="58" t="str">
        <f t="shared" si="48"/>
        <v>境内资产</v>
      </c>
      <c r="BP3100" s="58" t="str">
        <f>IF(M3100="",VLOOKUP(D3100,Sheet4!$A$1:$B$92,2,0),VLOOKUP(Q3100,Sheet4!$A$1:$B$92,2,0))</f>
        <v>保险资产管理产品</v>
      </c>
    </row>
    <row r="3101" spans="1:68" s="58" customFormat="1" ht="12.75" customHeight="1">
      <c r="A3101" s="137" t="s">
        <v>1767</v>
      </c>
      <c r="B3101" s="50" t="s">
        <v>1768</v>
      </c>
      <c r="C3101" s="252" t="s">
        <v>5552</v>
      </c>
      <c r="D3101" s="257" t="s">
        <v>678</v>
      </c>
      <c r="E3101" s="42" t="s">
        <v>1769</v>
      </c>
      <c r="F3101" s="42" t="s">
        <v>1768</v>
      </c>
      <c r="G3101" s="42"/>
      <c r="H3101" s="307">
        <v>5698.7974724777159</v>
      </c>
      <c r="I3101" s="315">
        <v>3135.5063962300546</v>
      </c>
      <c r="J3101" s="105">
        <v>0</v>
      </c>
      <c r="K3101" s="42">
        <v>0</v>
      </c>
      <c r="L3101" s="50" t="s">
        <v>4489</v>
      </c>
      <c r="M3101" s="50" t="s">
        <v>5537</v>
      </c>
      <c r="N3101" s="50" t="s">
        <v>5532</v>
      </c>
      <c r="O3101" s="137" t="s">
        <v>2395</v>
      </c>
      <c r="P3101" s="42" t="s">
        <v>64</v>
      </c>
      <c r="Q3101" s="42" t="s">
        <v>65</v>
      </c>
      <c r="R3101" s="42">
        <v>2</v>
      </c>
      <c r="S3101" s="137" t="s">
        <v>2254</v>
      </c>
      <c r="T3101" s="62">
        <v>16867538196.9</v>
      </c>
      <c r="U3101" s="62">
        <v>14487907740.719999</v>
      </c>
      <c r="Z3101" s="42" t="s">
        <v>68</v>
      </c>
      <c r="AJ3101" s="42"/>
      <c r="AW3101" s="42" t="s">
        <v>2412</v>
      </c>
      <c r="AX3101" s="42"/>
      <c r="AY3101" s="42"/>
      <c r="AZ3101" s="42"/>
      <c r="BA3101" s="42"/>
      <c r="BB3101" s="42"/>
      <c r="BN3101" s="128" t="s">
        <v>4578</v>
      </c>
      <c r="BO3101" s="58" t="str">
        <f t="shared" si="48"/>
        <v>境内资产</v>
      </c>
      <c r="BP3101" s="58" t="str">
        <f>IF(M3101="",VLOOKUP(D3101,Sheet4!$A$1:$B$92,2,0),VLOOKUP(Q3101,Sheet4!$A$1:$B$92,2,0))</f>
        <v>保险资产管理产品</v>
      </c>
    </row>
    <row r="3102" spans="1:68" s="58" customFormat="1" ht="12.75" customHeight="1">
      <c r="A3102" s="137" t="s">
        <v>1773</v>
      </c>
      <c r="B3102" s="50" t="s">
        <v>1774</v>
      </c>
      <c r="C3102" s="252" t="s">
        <v>5552</v>
      </c>
      <c r="D3102" s="257" t="s">
        <v>678</v>
      </c>
      <c r="E3102" s="42" t="s">
        <v>1775</v>
      </c>
      <c r="F3102" s="42" t="s">
        <v>1774</v>
      </c>
      <c r="G3102" s="42"/>
      <c r="H3102" s="307">
        <v>16541.963382122107</v>
      </c>
      <c r="I3102" s="315">
        <v>13130.709687005716</v>
      </c>
      <c r="J3102" s="105">
        <v>0</v>
      </c>
      <c r="K3102" s="42">
        <v>0</v>
      </c>
      <c r="L3102" s="50" t="s">
        <v>4489</v>
      </c>
      <c r="M3102" s="50" t="s">
        <v>5537</v>
      </c>
      <c r="N3102" s="50" t="s">
        <v>5532</v>
      </c>
      <c r="O3102" s="137" t="s">
        <v>2395</v>
      </c>
      <c r="P3102" s="42" t="s">
        <v>64</v>
      </c>
      <c r="Q3102" s="42" t="s">
        <v>65</v>
      </c>
      <c r="R3102" s="42">
        <v>2</v>
      </c>
      <c r="S3102" s="137" t="s">
        <v>2254</v>
      </c>
      <c r="T3102" s="62">
        <v>16867538196.9</v>
      </c>
      <c r="U3102" s="62">
        <v>14487907740.719999</v>
      </c>
      <c r="Z3102" s="42" t="s">
        <v>68</v>
      </c>
      <c r="AJ3102" s="42"/>
      <c r="AW3102" s="42" t="s">
        <v>2412</v>
      </c>
      <c r="AX3102" s="42"/>
      <c r="AY3102" s="42"/>
      <c r="AZ3102" s="42"/>
      <c r="BA3102" s="42"/>
      <c r="BB3102" s="42"/>
      <c r="BN3102" s="128" t="s">
        <v>4578</v>
      </c>
      <c r="BO3102" s="58" t="str">
        <f t="shared" si="48"/>
        <v>境内资产</v>
      </c>
      <c r="BP3102" s="58" t="str">
        <f>IF(M3102="",VLOOKUP(D3102,Sheet4!$A$1:$B$92,2,0),VLOOKUP(Q3102,Sheet4!$A$1:$B$92,2,0))</f>
        <v>保险资产管理产品</v>
      </c>
    </row>
    <row r="3103" spans="1:68" s="58" customFormat="1" ht="12.75" customHeight="1">
      <c r="A3103" s="137" t="s">
        <v>2043</v>
      </c>
      <c r="B3103" s="50" t="s">
        <v>2044</v>
      </c>
      <c r="C3103" s="252" t="s">
        <v>5552</v>
      </c>
      <c r="D3103" s="257" t="s">
        <v>678</v>
      </c>
      <c r="E3103" s="42" t="s">
        <v>4375</v>
      </c>
      <c r="F3103" s="42" t="s">
        <v>2044</v>
      </c>
      <c r="G3103" s="42"/>
      <c r="H3103" s="307">
        <v>32400.681909646708</v>
      </c>
      <c r="I3103" s="315">
        <v>16612.389883043015</v>
      </c>
      <c r="J3103" s="105">
        <v>0</v>
      </c>
      <c r="K3103" s="42">
        <v>0</v>
      </c>
      <c r="L3103" s="50" t="s">
        <v>4489</v>
      </c>
      <c r="M3103" s="50" t="s">
        <v>5537</v>
      </c>
      <c r="N3103" s="50" t="s">
        <v>5532</v>
      </c>
      <c r="O3103" s="137" t="s">
        <v>2395</v>
      </c>
      <c r="P3103" s="42" t="s">
        <v>64</v>
      </c>
      <c r="Q3103" s="42" t="s">
        <v>65</v>
      </c>
      <c r="R3103" s="42">
        <v>2</v>
      </c>
      <c r="S3103" s="137" t="s">
        <v>2254</v>
      </c>
      <c r="T3103" s="62">
        <v>16867538196.9</v>
      </c>
      <c r="U3103" s="62">
        <v>14487907740.719999</v>
      </c>
      <c r="Z3103" s="42" t="s">
        <v>68</v>
      </c>
      <c r="AJ3103" s="42"/>
      <c r="AW3103" s="42" t="s">
        <v>2412</v>
      </c>
      <c r="AX3103" s="42"/>
      <c r="AY3103" s="42"/>
      <c r="AZ3103" s="42"/>
      <c r="BA3103" s="42"/>
      <c r="BB3103" s="42"/>
      <c r="BN3103" s="128" t="s">
        <v>4578</v>
      </c>
      <c r="BO3103" s="58" t="str">
        <f t="shared" si="48"/>
        <v>境内资产</v>
      </c>
      <c r="BP3103" s="58" t="str">
        <f>IF(M3103="",VLOOKUP(D3103,Sheet4!$A$1:$B$92,2,0),VLOOKUP(Q3103,Sheet4!$A$1:$B$92,2,0))</f>
        <v>保险资产管理产品</v>
      </c>
    </row>
    <row r="3104" spans="1:68" s="58" customFormat="1" ht="12.75" customHeight="1">
      <c r="A3104" s="137" t="s">
        <v>1776</v>
      </c>
      <c r="B3104" s="50" t="s">
        <v>1777</v>
      </c>
      <c r="C3104" s="252" t="s">
        <v>5552</v>
      </c>
      <c r="D3104" s="257" t="s">
        <v>678</v>
      </c>
      <c r="E3104" s="42" t="s">
        <v>1778</v>
      </c>
      <c r="F3104" s="42" t="s">
        <v>1777</v>
      </c>
      <c r="G3104" s="42"/>
      <c r="H3104" s="307">
        <v>18110.390303141354</v>
      </c>
      <c r="I3104" s="315">
        <v>11551.423350878484</v>
      </c>
      <c r="J3104" s="105">
        <v>0</v>
      </c>
      <c r="K3104" s="42">
        <v>0</v>
      </c>
      <c r="L3104" s="50" t="s">
        <v>4489</v>
      </c>
      <c r="M3104" s="50" t="s">
        <v>5537</v>
      </c>
      <c r="N3104" s="50" t="s">
        <v>5532</v>
      </c>
      <c r="O3104" s="137" t="s">
        <v>2395</v>
      </c>
      <c r="P3104" s="42" t="s">
        <v>64</v>
      </c>
      <c r="Q3104" s="42" t="s">
        <v>65</v>
      </c>
      <c r="R3104" s="42">
        <v>2</v>
      </c>
      <c r="S3104" s="137" t="s">
        <v>2254</v>
      </c>
      <c r="T3104" s="62">
        <v>16867538196.9</v>
      </c>
      <c r="U3104" s="62">
        <v>14487907740.719999</v>
      </c>
      <c r="Z3104" s="42" t="s">
        <v>68</v>
      </c>
      <c r="AJ3104" s="42"/>
      <c r="AW3104" s="42" t="s">
        <v>2412</v>
      </c>
      <c r="AX3104" s="42"/>
      <c r="AY3104" s="42"/>
      <c r="AZ3104" s="42"/>
      <c r="BA3104" s="42"/>
      <c r="BB3104" s="42"/>
      <c r="BN3104" s="128" t="s">
        <v>4578</v>
      </c>
      <c r="BO3104" s="58" t="str">
        <f t="shared" si="48"/>
        <v>境内资产</v>
      </c>
      <c r="BP3104" s="58" t="str">
        <f>IF(M3104="",VLOOKUP(D3104,Sheet4!$A$1:$B$92,2,0),VLOOKUP(Q3104,Sheet4!$A$1:$B$92,2,0))</f>
        <v>保险资产管理产品</v>
      </c>
    </row>
    <row r="3105" spans="1:68" s="58" customFormat="1" ht="12.75" customHeight="1">
      <c r="A3105" s="137" t="s">
        <v>1832</v>
      </c>
      <c r="B3105" s="50" t="s">
        <v>1833</v>
      </c>
      <c r="C3105" s="252" t="s">
        <v>5552</v>
      </c>
      <c r="D3105" s="257" t="s">
        <v>678</v>
      </c>
      <c r="E3105" s="42" t="s">
        <v>1834</v>
      </c>
      <c r="F3105" s="42" t="s">
        <v>1833</v>
      </c>
      <c r="G3105" s="42"/>
      <c r="H3105" s="307">
        <v>11091.48520051901</v>
      </c>
      <c r="I3105" s="315">
        <v>5879.8043594109213</v>
      </c>
      <c r="J3105" s="105">
        <v>0</v>
      </c>
      <c r="K3105" s="42">
        <v>0</v>
      </c>
      <c r="L3105" s="50" t="s">
        <v>4489</v>
      </c>
      <c r="M3105" s="50" t="s">
        <v>5537</v>
      </c>
      <c r="N3105" s="50" t="s">
        <v>5532</v>
      </c>
      <c r="O3105" s="137" t="s">
        <v>2395</v>
      </c>
      <c r="P3105" s="42" t="s">
        <v>64</v>
      </c>
      <c r="Q3105" s="42" t="s">
        <v>65</v>
      </c>
      <c r="R3105" s="42">
        <v>2</v>
      </c>
      <c r="S3105" s="137" t="s">
        <v>2254</v>
      </c>
      <c r="T3105" s="62">
        <v>16867538196.9</v>
      </c>
      <c r="U3105" s="62">
        <v>14487907740.719999</v>
      </c>
      <c r="Z3105" s="42" t="s">
        <v>68</v>
      </c>
      <c r="AJ3105" s="42"/>
      <c r="AW3105" s="42" t="s">
        <v>2412</v>
      </c>
      <c r="AX3105" s="42"/>
      <c r="AY3105" s="42"/>
      <c r="AZ3105" s="42"/>
      <c r="BA3105" s="108"/>
      <c r="BB3105" s="42"/>
      <c r="BN3105" s="128" t="s">
        <v>4578</v>
      </c>
      <c r="BO3105" s="58" t="str">
        <f t="shared" si="48"/>
        <v>境内资产</v>
      </c>
      <c r="BP3105" s="58" t="str">
        <f>IF(M3105="",VLOOKUP(D3105,Sheet4!$A$1:$B$92,2,0),VLOOKUP(Q3105,Sheet4!$A$1:$B$92,2,0))</f>
        <v>保险资产管理产品</v>
      </c>
    </row>
    <row r="3106" spans="1:68" s="58" customFormat="1" ht="12.75" customHeight="1">
      <c r="A3106" s="137" t="s">
        <v>1779</v>
      </c>
      <c r="B3106" s="50" t="s">
        <v>1780</v>
      </c>
      <c r="C3106" s="252" t="s">
        <v>5552</v>
      </c>
      <c r="D3106" s="257" t="s">
        <v>678</v>
      </c>
      <c r="E3106" s="42" t="s">
        <v>1781</v>
      </c>
      <c r="F3106" s="42" t="s">
        <v>1780</v>
      </c>
      <c r="G3106" s="42"/>
      <c r="H3106" s="307">
        <v>7256.7442594313497</v>
      </c>
      <c r="I3106" s="315">
        <v>5079.7209816019449</v>
      </c>
      <c r="J3106" s="105">
        <v>0</v>
      </c>
      <c r="K3106" s="42">
        <v>0</v>
      </c>
      <c r="L3106" s="50" t="s">
        <v>4489</v>
      </c>
      <c r="M3106" s="50" t="s">
        <v>5537</v>
      </c>
      <c r="N3106" s="50" t="s">
        <v>5532</v>
      </c>
      <c r="O3106" s="137" t="s">
        <v>2395</v>
      </c>
      <c r="P3106" s="42" t="s">
        <v>64</v>
      </c>
      <c r="Q3106" s="42" t="s">
        <v>65</v>
      </c>
      <c r="R3106" s="42">
        <v>2</v>
      </c>
      <c r="S3106" s="137" t="s">
        <v>2254</v>
      </c>
      <c r="T3106" s="62">
        <v>16867538196.9</v>
      </c>
      <c r="U3106" s="62">
        <v>14487907740.719999</v>
      </c>
      <c r="Z3106" s="42" t="s">
        <v>68</v>
      </c>
      <c r="AJ3106" s="42"/>
      <c r="AW3106" s="42" t="s">
        <v>2412</v>
      </c>
      <c r="AX3106" s="42"/>
      <c r="AY3106" s="42"/>
      <c r="AZ3106" s="42"/>
      <c r="BA3106" s="108"/>
      <c r="BB3106" s="42"/>
      <c r="BN3106" s="128" t="s">
        <v>4578</v>
      </c>
      <c r="BO3106" s="58" t="str">
        <f t="shared" si="48"/>
        <v>境内资产</v>
      </c>
      <c r="BP3106" s="58" t="str">
        <f>IF(M3106="",VLOOKUP(D3106,Sheet4!$A$1:$B$92,2,0),VLOOKUP(Q3106,Sheet4!$A$1:$B$92,2,0))</f>
        <v>保险资产管理产品</v>
      </c>
    </row>
    <row r="3107" spans="1:68" s="58" customFormat="1" ht="12.75" customHeight="1">
      <c r="A3107" s="137" t="s">
        <v>2295</v>
      </c>
      <c r="B3107" s="50" t="s">
        <v>2348</v>
      </c>
      <c r="C3107" s="252" t="s">
        <v>1305</v>
      </c>
      <c r="D3107" s="252" t="s">
        <v>1318</v>
      </c>
      <c r="E3107" s="42" t="s">
        <v>2349</v>
      </c>
      <c r="F3107" s="42" t="s">
        <v>2348</v>
      </c>
      <c r="G3107" s="42"/>
      <c r="H3107" s="307">
        <v>28795243.736777056</v>
      </c>
      <c r="I3107" s="315">
        <v>28797466.134044848</v>
      </c>
      <c r="J3107" s="105">
        <v>0</v>
      </c>
      <c r="K3107" s="42">
        <v>0</v>
      </c>
      <c r="L3107" s="50" t="s">
        <v>4489</v>
      </c>
      <c r="M3107" s="50" t="s">
        <v>5537</v>
      </c>
      <c r="N3107" s="50" t="s">
        <v>5532</v>
      </c>
      <c r="O3107" s="137" t="s">
        <v>2395</v>
      </c>
      <c r="P3107" s="42" t="s">
        <v>64</v>
      </c>
      <c r="Q3107" s="42" t="s">
        <v>65</v>
      </c>
      <c r="R3107" s="42">
        <v>2</v>
      </c>
      <c r="S3107" s="137" t="s">
        <v>2254</v>
      </c>
      <c r="T3107" s="62">
        <v>16867538196.9</v>
      </c>
      <c r="U3107" s="62">
        <v>14487907740.719999</v>
      </c>
      <c r="Z3107" s="42" t="s">
        <v>68</v>
      </c>
      <c r="AJ3107" s="42"/>
      <c r="AW3107" s="42" t="s">
        <v>2412</v>
      </c>
      <c r="AX3107" s="42"/>
      <c r="AY3107" s="42"/>
      <c r="AZ3107" s="42"/>
      <c r="BA3107" s="42"/>
      <c r="BB3107" s="42"/>
      <c r="BN3107" s="128" t="s">
        <v>4578</v>
      </c>
      <c r="BO3107" s="58" t="str">
        <f t="shared" si="48"/>
        <v>境内资产</v>
      </c>
      <c r="BP3107" s="58" t="str">
        <f>IF(M3107="",VLOOKUP(D3107,Sheet4!$A$1:$B$92,2,0),VLOOKUP(Q3107,Sheet4!$A$1:$B$92,2,0))</f>
        <v>保险资产管理产品</v>
      </c>
    </row>
    <row r="3108" spans="1:68" s="58" customFormat="1" ht="12.75" customHeight="1">
      <c r="A3108" s="137" t="s">
        <v>2354</v>
      </c>
      <c r="B3108" s="50" t="s">
        <v>2350</v>
      </c>
      <c r="C3108" s="255" t="s">
        <v>71</v>
      </c>
      <c r="D3108" s="255" t="s">
        <v>72</v>
      </c>
      <c r="E3108" s="42" t="s">
        <v>4463</v>
      </c>
      <c r="F3108" s="42" t="s">
        <v>2350</v>
      </c>
      <c r="G3108" s="42"/>
      <c r="H3108" s="307">
        <v>30243421.17034103</v>
      </c>
      <c r="I3108" s="315">
        <v>30212729.349148881</v>
      </c>
      <c r="J3108" s="105">
        <v>436843.1587677268</v>
      </c>
      <c r="K3108" s="42">
        <v>0</v>
      </c>
      <c r="L3108" s="50" t="s">
        <v>4489</v>
      </c>
      <c r="M3108" s="50" t="s">
        <v>5537</v>
      </c>
      <c r="N3108" s="50" t="s">
        <v>5532</v>
      </c>
      <c r="O3108" s="137" t="s">
        <v>2395</v>
      </c>
      <c r="P3108" s="42" t="s">
        <v>64</v>
      </c>
      <c r="Q3108" s="42" t="s">
        <v>65</v>
      </c>
      <c r="R3108" s="42">
        <v>2</v>
      </c>
      <c r="S3108" s="137" t="s">
        <v>2254</v>
      </c>
      <c r="T3108" s="62">
        <v>16867538196.9</v>
      </c>
      <c r="U3108" s="62">
        <v>14487907740.719999</v>
      </c>
      <c r="Z3108" s="42" t="s">
        <v>68</v>
      </c>
      <c r="AJ3108" s="42"/>
      <c r="AW3108" s="42" t="s">
        <v>2412</v>
      </c>
      <c r="AX3108" s="42"/>
      <c r="AY3108" s="108">
        <v>3</v>
      </c>
      <c r="AZ3108" s="103" t="s">
        <v>74</v>
      </c>
      <c r="BA3108" s="67">
        <v>0.6482</v>
      </c>
      <c r="BB3108" s="50" t="s">
        <v>68</v>
      </c>
      <c r="BN3108" s="128" t="s">
        <v>4578</v>
      </c>
      <c r="BO3108" s="58" t="str">
        <f t="shared" si="48"/>
        <v>境内资产</v>
      </c>
      <c r="BP3108" s="58" t="str">
        <f>IF(M3108="",VLOOKUP(D3108,Sheet4!$A$1:$B$92,2,0),VLOOKUP(Q3108,Sheet4!$A$1:$B$92,2,0))</f>
        <v>保险资产管理产品</v>
      </c>
    </row>
    <row r="3109" spans="1:68" s="58" customFormat="1" ht="12.75" customHeight="1">
      <c r="A3109" s="137" t="s">
        <v>2255</v>
      </c>
      <c r="B3109" s="138" t="s">
        <v>2256</v>
      </c>
      <c r="C3109" s="250" t="s">
        <v>222</v>
      </c>
      <c r="D3109" s="256" t="s">
        <v>221</v>
      </c>
      <c r="E3109" s="42" t="s">
        <v>2307</v>
      </c>
      <c r="F3109" s="42" t="s">
        <v>2308</v>
      </c>
      <c r="G3109" s="42"/>
      <c r="H3109" s="307">
        <v>15375.994688842815</v>
      </c>
      <c r="I3109" s="315">
        <v>15375.994688842815</v>
      </c>
      <c r="J3109" s="105">
        <v>7.3614448293575272</v>
      </c>
      <c r="K3109" s="42">
        <v>0</v>
      </c>
      <c r="L3109" s="50" t="s">
        <v>4487</v>
      </c>
      <c r="M3109" s="50" t="s">
        <v>5537</v>
      </c>
      <c r="N3109" s="50" t="s">
        <v>2394</v>
      </c>
      <c r="O3109" s="137" t="s">
        <v>2395</v>
      </c>
      <c r="P3109" s="42" t="s">
        <v>64</v>
      </c>
      <c r="Q3109" s="42" t="s">
        <v>65</v>
      </c>
      <c r="R3109" s="42">
        <v>1</v>
      </c>
      <c r="S3109" s="137" t="s">
        <v>2254</v>
      </c>
      <c r="T3109" s="62">
        <v>1232887.24</v>
      </c>
      <c r="U3109" s="62">
        <v>1147776.1499999999</v>
      </c>
      <c r="Z3109" s="42" t="s">
        <v>280</v>
      </c>
      <c r="AJ3109" s="42"/>
      <c r="AW3109" s="50" t="s">
        <v>2412</v>
      </c>
      <c r="AX3109" s="108">
        <v>0</v>
      </c>
      <c r="AY3109" s="42"/>
      <c r="AZ3109" s="42"/>
      <c r="BA3109" s="42"/>
      <c r="BB3109" s="42"/>
      <c r="BN3109" s="128" t="s">
        <v>4578</v>
      </c>
      <c r="BO3109" s="58" t="str">
        <f t="shared" si="48"/>
        <v>境内资产</v>
      </c>
      <c r="BP3109" s="58" t="str">
        <f>IF(M3109="",VLOOKUP(D3109,Sheet4!$A$1:$B$92,2,0),VLOOKUP(Q3109,Sheet4!$A$1:$B$92,2,0))</f>
        <v>保险资产管理产品</v>
      </c>
    </row>
    <row r="3110" spans="1:68" s="58" customFormat="1" ht="12.75" customHeight="1">
      <c r="A3110" s="138" t="s">
        <v>2385</v>
      </c>
      <c r="B3110" s="50" t="s">
        <v>2386</v>
      </c>
      <c r="C3110" s="252" t="s">
        <v>821</v>
      </c>
      <c r="D3110" s="274" t="s">
        <v>5615</v>
      </c>
      <c r="E3110" s="42" t="s">
        <v>4471</v>
      </c>
      <c r="F3110" s="42" t="s">
        <v>2385</v>
      </c>
      <c r="G3110" s="42"/>
      <c r="H3110" s="307">
        <v>181835.45711421341</v>
      </c>
      <c r="I3110" s="315">
        <v>181769.31892165681</v>
      </c>
      <c r="J3110" s="105">
        <v>866.74885465368777</v>
      </c>
      <c r="K3110" s="42">
        <v>0</v>
      </c>
      <c r="L3110" s="50" t="s">
        <v>4487</v>
      </c>
      <c r="M3110" s="50" t="s">
        <v>5537</v>
      </c>
      <c r="N3110" s="50" t="s">
        <v>2394</v>
      </c>
      <c r="O3110" s="137" t="s">
        <v>2395</v>
      </c>
      <c r="P3110" s="42" t="s">
        <v>64</v>
      </c>
      <c r="Q3110" s="42" t="s">
        <v>65</v>
      </c>
      <c r="R3110" s="42">
        <v>1</v>
      </c>
      <c r="S3110" s="137" t="s">
        <v>2254</v>
      </c>
      <c r="T3110" s="62">
        <v>1232887.24</v>
      </c>
      <c r="U3110" s="62">
        <v>1147776.1499999999</v>
      </c>
      <c r="Z3110" s="42" t="s">
        <v>68</v>
      </c>
      <c r="AJ3110" s="42"/>
      <c r="AW3110" s="50" t="s">
        <v>2412</v>
      </c>
      <c r="AX3110" s="146">
        <v>0.12970000000000001</v>
      </c>
      <c r="AY3110" s="42"/>
      <c r="AZ3110" s="42"/>
      <c r="BA3110" s="42"/>
      <c r="BB3110" s="42"/>
      <c r="BN3110" s="128" t="s">
        <v>4578</v>
      </c>
      <c r="BO3110" s="58" t="str">
        <f t="shared" si="48"/>
        <v>境内资产</v>
      </c>
      <c r="BP3110" s="58" t="str">
        <f>IF(M3110="",VLOOKUP(D3110,Sheet4!$A$1:$B$92,2,0),VLOOKUP(Q3110,Sheet4!$A$1:$B$92,2,0))</f>
        <v>保险资产管理产品</v>
      </c>
    </row>
    <row r="3111" spans="1:68" s="58" customFormat="1" ht="12.75" customHeight="1">
      <c r="A3111" s="137" t="s">
        <v>2301</v>
      </c>
      <c r="B3111" s="50" t="s">
        <v>2262</v>
      </c>
      <c r="C3111" s="252" t="s">
        <v>821</v>
      </c>
      <c r="D3111" s="274" t="s">
        <v>5615</v>
      </c>
      <c r="E3111" s="42" t="s">
        <v>2375</v>
      </c>
      <c r="F3111" s="42" t="s">
        <v>2301</v>
      </c>
      <c r="G3111" s="42"/>
      <c r="H3111" s="307">
        <v>672791.19132258964</v>
      </c>
      <c r="I3111" s="315">
        <v>672790.51562203094</v>
      </c>
      <c r="J3111" s="105">
        <v>2915.4284169358571</v>
      </c>
      <c r="K3111" s="42">
        <v>0</v>
      </c>
      <c r="L3111" s="50" t="s">
        <v>4487</v>
      </c>
      <c r="M3111" s="50" t="s">
        <v>5537</v>
      </c>
      <c r="N3111" s="50" t="s">
        <v>2394</v>
      </c>
      <c r="O3111" s="137" t="s">
        <v>2395</v>
      </c>
      <c r="P3111" s="42" t="s">
        <v>64</v>
      </c>
      <c r="Q3111" s="42" t="s">
        <v>65</v>
      </c>
      <c r="R3111" s="42">
        <v>1</v>
      </c>
      <c r="S3111" s="137" t="s">
        <v>2254</v>
      </c>
      <c r="T3111" s="62">
        <v>1232887.24</v>
      </c>
      <c r="U3111" s="62">
        <v>1147776.1499999999</v>
      </c>
      <c r="Z3111" s="42" t="s">
        <v>68</v>
      </c>
      <c r="AJ3111" s="42"/>
      <c r="AW3111" s="50" t="s">
        <v>2412</v>
      </c>
      <c r="AX3111" s="146">
        <v>0.13489999999999999</v>
      </c>
      <c r="AY3111" s="42"/>
      <c r="AZ3111" s="42"/>
      <c r="BA3111" s="42"/>
      <c r="BB3111" s="42"/>
      <c r="BN3111" s="128" t="s">
        <v>4578</v>
      </c>
      <c r="BO3111" s="58" t="str">
        <f t="shared" si="48"/>
        <v>境内资产</v>
      </c>
      <c r="BP3111" s="58" t="str">
        <f>IF(M3111="",VLOOKUP(D3111,Sheet4!$A$1:$B$92,2,0),VLOOKUP(Q3111,Sheet4!$A$1:$B$92,2,0))</f>
        <v>保险资产管理产品</v>
      </c>
    </row>
    <row r="3112" spans="1:68" s="58" customFormat="1" ht="12.75" customHeight="1">
      <c r="A3112" s="137" t="s">
        <v>224</v>
      </c>
      <c r="B3112" s="137" t="s">
        <v>224</v>
      </c>
      <c r="C3112" s="250" t="s">
        <v>222</v>
      </c>
      <c r="D3112" s="250" t="s">
        <v>224</v>
      </c>
      <c r="E3112" s="42">
        <v>0</v>
      </c>
      <c r="F3112" s="50" t="s">
        <v>5354</v>
      </c>
      <c r="G3112" s="42"/>
      <c r="H3112" s="307">
        <v>471.21605883851714</v>
      </c>
      <c r="I3112" s="315">
        <v>471.21605883851714</v>
      </c>
      <c r="J3112" s="105">
        <v>0</v>
      </c>
      <c r="K3112" s="42">
        <v>0</v>
      </c>
      <c r="L3112" s="50" t="s">
        <v>4487</v>
      </c>
      <c r="M3112" s="50" t="s">
        <v>5537</v>
      </c>
      <c r="N3112" s="50" t="s">
        <v>2394</v>
      </c>
      <c r="O3112" s="137" t="s">
        <v>2395</v>
      </c>
      <c r="P3112" s="42" t="s">
        <v>64</v>
      </c>
      <c r="Q3112" s="42" t="s">
        <v>65</v>
      </c>
      <c r="R3112" s="42">
        <v>1</v>
      </c>
      <c r="S3112" s="137" t="s">
        <v>2254</v>
      </c>
      <c r="T3112" s="62">
        <v>1232887.24</v>
      </c>
      <c r="U3112" s="62">
        <v>1147776.1499999999</v>
      </c>
      <c r="Z3112" s="42"/>
      <c r="AJ3112" s="42"/>
      <c r="AW3112" s="42" t="s">
        <v>2412</v>
      </c>
      <c r="AX3112" s="42"/>
      <c r="AY3112" s="42"/>
      <c r="AZ3112" s="42"/>
      <c r="BA3112" s="42"/>
      <c r="BB3112" s="42"/>
      <c r="BN3112" s="128" t="s">
        <v>4578</v>
      </c>
      <c r="BO3112" s="58" t="str">
        <f t="shared" si="48"/>
        <v>境内资产</v>
      </c>
      <c r="BP3112" s="58" t="str">
        <f>IF(M3112="",VLOOKUP(D3112,Sheet4!$A$1:$B$92,2,0),VLOOKUP(Q3112,Sheet4!$A$1:$B$92,2,0))</f>
        <v>保险资产管理产品</v>
      </c>
    </row>
    <row r="3113" spans="1:68" s="58" customFormat="1" ht="12.75" customHeight="1">
      <c r="A3113" s="138" t="s">
        <v>5387</v>
      </c>
      <c r="B3113" s="138" t="s">
        <v>5387</v>
      </c>
      <c r="C3113" s="250" t="s">
        <v>222</v>
      </c>
      <c r="D3113" s="250" t="s">
        <v>224</v>
      </c>
      <c r="E3113" s="42">
        <v>0</v>
      </c>
      <c r="F3113" s="59" t="s">
        <v>5354</v>
      </c>
      <c r="G3113" s="42"/>
      <c r="H3113" s="307">
        <v>63.264155872085716</v>
      </c>
      <c r="I3113" s="315">
        <v>63.264155872085716</v>
      </c>
      <c r="J3113" s="105">
        <v>0</v>
      </c>
      <c r="K3113" s="42">
        <v>0</v>
      </c>
      <c r="L3113" s="50" t="s">
        <v>4487</v>
      </c>
      <c r="M3113" s="50" t="s">
        <v>5537</v>
      </c>
      <c r="N3113" s="50" t="s">
        <v>2394</v>
      </c>
      <c r="O3113" s="137" t="s">
        <v>2395</v>
      </c>
      <c r="P3113" s="42" t="s">
        <v>64</v>
      </c>
      <c r="Q3113" s="42" t="s">
        <v>65</v>
      </c>
      <c r="R3113" s="42">
        <v>1</v>
      </c>
      <c r="S3113" s="137" t="s">
        <v>2254</v>
      </c>
      <c r="T3113" s="62">
        <v>1232887.24</v>
      </c>
      <c r="U3113" s="62">
        <v>1147776.1499999999</v>
      </c>
      <c r="Z3113" s="42"/>
      <c r="AJ3113" s="42"/>
      <c r="AW3113" s="42" t="s">
        <v>2412</v>
      </c>
      <c r="AX3113" s="42"/>
      <c r="AY3113" s="42"/>
      <c r="AZ3113" s="42"/>
      <c r="BA3113" s="42"/>
      <c r="BB3113" s="42"/>
      <c r="BN3113" s="128" t="s">
        <v>4578</v>
      </c>
      <c r="BO3113" s="58" t="str">
        <f t="shared" si="48"/>
        <v>境内资产</v>
      </c>
      <c r="BP3113" s="58" t="str">
        <f>IF(M3113="",VLOOKUP(D3113,Sheet4!$A$1:$B$92,2,0),VLOOKUP(Q3113,Sheet4!$A$1:$B$92,2,0))</f>
        <v>保险资产管理产品</v>
      </c>
    </row>
    <row r="3114" spans="1:68" s="58" customFormat="1" ht="12.75" customHeight="1">
      <c r="A3114" s="138" t="s">
        <v>2263</v>
      </c>
      <c r="B3114" s="50" t="s">
        <v>2310</v>
      </c>
      <c r="C3114" s="252" t="s">
        <v>5552</v>
      </c>
      <c r="D3114" s="257" t="s">
        <v>672</v>
      </c>
      <c r="E3114" s="42" t="s">
        <v>4437</v>
      </c>
      <c r="F3114" s="42" t="s">
        <v>2310</v>
      </c>
      <c r="G3114" s="42"/>
      <c r="H3114" s="307">
        <v>3391.0679505725002</v>
      </c>
      <c r="I3114" s="315">
        <v>2146.2316484098164</v>
      </c>
      <c r="J3114" s="105">
        <v>0</v>
      </c>
      <c r="K3114" s="42">
        <v>0</v>
      </c>
      <c r="L3114" s="50" t="s">
        <v>4487</v>
      </c>
      <c r="M3114" s="50" t="s">
        <v>5537</v>
      </c>
      <c r="N3114" s="50" t="s">
        <v>2394</v>
      </c>
      <c r="O3114" s="137" t="s">
        <v>2395</v>
      </c>
      <c r="P3114" s="42" t="s">
        <v>64</v>
      </c>
      <c r="Q3114" s="42" t="s">
        <v>65</v>
      </c>
      <c r="R3114" s="42">
        <v>1</v>
      </c>
      <c r="S3114" s="137" t="s">
        <v>2254</v>
      </c>
      <c r="T3114" s="62">
        <v>1232887.24</v>
      </c>
      <c r="U3114" s="62">
        <v>1147776.1499999999</v>
      </c>
      <c r="Z3114" s="42" t="s">
        <v>68</v>
      </c>
      <c r="AJ3114" s="42"/>
      <c r="AW3114" s="42" t="s">
        <v>2412</v>
      </c>
      <c r="AX3114" s="42"/>
      <c r="AY3114" s="42"/>
      <c r="AZ3114" s="42"/>
      <c r="BA3114" s="42"/>
      <c r="BB3114" s="42"/>
      <c r="BN3114" s="128" t="s">
        <v>4578</v>
      </c>
      <c r="BO3114" s="58" t="str">
        <f t="shared" si="48"/>
        <v>境内资产</v>
      </c>
      <c r="BP3114" s="58" t="str">
        <f>IF(M3114="",VLOOKUP(D3114,Sheet4!$A$1:$B$92,2,0),VLOOKUP(Q3114,Sheet4!$A$1:$B$92,2,0))</f>
        <v>保险资产管理产品</v>
      </c>
    </row>
    <row r="3115" spans="1:68" s="58" customFormat="1" ht="12.75" customHeight="1">
      <c r="A3115" s="137" t="s">
        <v>2264</v>
      </c>
      <c r="B3115" s="50" t="s">
        <v>2311</v>
      </c>
      <c r="C3115" s="252" t="s">
        <v>5552</v>
      </c>
      <c r="D3115" s="257" t="s">
        <v>672</v>
      </c>
      <c r="E3115" s="42" t="s">
        <v>4438</v>
      </c>
      <c r="F3115" s="42" t="s">
        <v>2311</v>
      </c>
      <c r="G3115" s="42"/>
      <c r="H3115" s="307">
        <v>4180.5953597040207</v>
      </c>
      <c r="I3115" s="315">
        <v>3585.6279256717435</v>
      </c>
      <c r="J3115" s="105">
        <v>0</v>
      </c>
      <c r="K3115" s="42">
        <v>0</v>
      </c>
      <c r="L3115" s="50" t="s">
        <v>4487</v>
      </c>
      <c r="M3115" s="50" t="s">
        <v>5537</v>
      </c>
      <c r="N3115" s="50" t="s">
        <v>2394</v>
      </c>
      <c r="O3115" s="137" t="s">
        <v>2395</v>
      </c>
      <c r="P3115" s="42" t="s">
        <v>64</v>
      </c>
      <c r="Q3115" s="42" t="s">
        <v>65</v>
      </c>
      <c r="R3115" s="42">
        <v>1</v>
      </c>
      <c r="S3115" s="137" t="s">
        <v>2254</v>
      </c>
      <c r="T3115" s="62">
        <v>1232887.24</v>
      </c>
      <c r="U3115" s="62">
        <v>1147776.1499999999</v>
      </c>
      <c r="Z3115" s="42" t="s">
        <v>68</v>
      </c>
      <c r="AJ3115" s="42"/>
      <c r="AW3115" s="42" t="s">
        <v>2412</v>
      </c>
      <c r="AX3115" s="42"/>
      <c r="AY3115" s="42"/>
      <c r="AZ3115" s="42"/>
      <c r="BA3115" s="42"/>
      <c r="BB3115" s="42"/>
      <c r="BN3115" s="128" t="s">
        <v>4578</v>
      </c>
      <c r="BO3115" s="58" t="str">
        <f t="shared" si="48"/>
        <v>境内资产</v>
      </c>
      <c r="BP3115" s="58" t="str">
        <f>IF(M3115="",VLOOKUP(D3115,Sheet4!$A$1:$B$92,2,0),VLOOKUP(Q3115,Sheet4!$A$1:$B$92,2,0))</f>
        <v>保险资产管理产品</v>
      </c>
    </row>
    <row r="3116" spans="1:68" s="58" customFormat="1" ht="12.75" customHeight="1">
      <c r="A3116" s="137" t="s">
        <v>2265</v>
      </c>
      <c r="B3116" s="50" t="s">
        <v>2312</v>
      </c>
      <c r="C3116" s="252" t="s">
        <v>5552</v>
      </c>
      <c r="D3116" s="257" t="s">
        <v>672</v>
      </c>
      <c r="E3116" s="42" t="s">
        <v>4439</v>
      </c>
      <c r="F3116" s="42" t="s">
        <v>2312</v>
      </c>
      <c r="G3116" s="42"/>
      <c r="H3116" s="307">
        <v>9332.4913433768052</v>
      </c>
      <c r="I3116" s="315">
        <v>5956.9175739214616</v>
      </c>
      <c r="J3116" s="105">
        <v>0</v>
      </c>
      <c r="K3116" s="42">
        <v>0</v>
      </c>
      <c r="L3116" s="50" t="s">
        <v>4487</v>
      </c>
      <c r="M3116" s="50" t="s">
        <v>5537</v>
      </c>
      <c r="N3116" s="50" t="s">
        <v>2394</v>
      </c>
      <c r="O3116" s="137" t="s">
        <v>2395</v>
      </c>
      <c r="P3116" s="42" t="s">
        <v>64</v>
      </c>
      <c r="Q3116" s="42" t="s">
        <v>65</v>
      </c>
      <c r="R3116" s="42">
        <v>1</v>
      </c>
      <c r="S3116" s="137" t="s">
        <v>2254</v>
      </c>
      <c r="T3116" s="62">
        <v>1232887.24</v>
      </c>
      <c r="U3116" s="62">
        <v>1147776.1499999999</v>
      </c>
      <c r="Z3116" s="42" t="s">
        <v>68</v>
      </c>
      <c r="AJ3116" s="42"/>
      <c r="AW3116" s="42" t="s">
        <v>2412</v>
      </c>
      <c r="AX3116" s="42"/>
      <c r="AY3116" s="42"/>
      <c r="AZ3116" s="42"/>
      <c r="BA3116" s="42"/>
      <c r="BB3116" s="42"/>
      <c r="BN3116" s="128" t="s">
        <v>4578</v>
      </c>
      <c r="BO3116" s="58" t="str">
        <f t="shared" si="48"/>
        <v>境内资产</v>
      </c>
      <c r="BP3116" s="58" t="str">
        <f>IF(M3116="",VLOOKUP(D3116,Sheet4!$A$1:$B$92,2,0),VLOOKUP(Q3116,Sheet4!$A$1:$B$92,2,0))</f>
        <v>保险资产管理产品</v>
      </c>
    </row>
    <row r="3117" spans="1:68" s="58" customFormat="1" ht="12.75" customHeight="1">
      <c r="A3117" s="137" t="s">
        <v>2117</v>
      </c>
      <c r="B3117" s="50" t="s">
        <v>2199</v>
      </c>
      <c r="C3117" s="252" t="s">
        <v>5552</v>
      </c>
      <c r="D3117" s="257" t="s">
        <v>672</v>
      </c>
      <c r="E3117" s="42" t="s">
        <v>3807</v>
      </c>
      <c r="F3117" s="42" t="s">
        <v>2199</v>
      </c>
      <c r="G3117" s="42"/>
      <c r="H3117" s="307">
        <v>4375.29862114347</v>
      </c>
      <c r="I3117" s="315">
        <v>3639.4085260122201</v>
      </c>
      <c r="J3117" s="105">
        <v>0</v>
      </c>
      <c r="K3117" s="42">
        <v>0</v>
      </c>
      <c r="L3117" s="50" t="s">
        <v>4487</v>
      </c>
      <c r="M3117" s="50" t="s">
        <v>5537</v>
      </c>
      <c r="N3117" s="50" t="s">
        <v>2394</v>
      </c>
      <c r="O3117" s="137" t="s">
        <v>2395</v>
      </c>
      <c r="P3117" s="42" t="s">
        <v>64</v>
      </c>
      <c r="Q3117" s="42" t="s">
        <v>65</v>
      </c>
      <c r="R3117" s="42">
        <v>1</v>
      </c>
      <c r="S3117" s="137" t="s">
        <v>2254</v>
      </c>
      <c r="T3117" s="62">
        <v>1232887.24</v>
      </c>
      <c r="U3117" s="62">
        <v>1147776.1499999999</v>
      </c>
      <c r="Z3117" s="42" t="s">
        <v>280</v>
      </c>
      <c r="AJ3117" s="42"/>
      <c r="AW3117" s="42" t="s">
        <v>2412</v>
      </c>
      <c r="AX3117" s="42"/>
      <c r="AY3117" s="42"/>
      <c r="AZ3117" s="42"/>
      <c r="BA3117" s="42"/>
      <c r="BB3117" s="42"/>
      <c r="BN3117" s="128" t="s">
        <v>4578</v>
      </c>
      <c r="BO3117" s="58" t="str">
        <f t="shared" si="48"/>
        <v>境内资产</v>
      </c>
      <c r="BP3117" s="58" t="str">
        <f>IF(M3117="",VLOOKUP(D3117,Sheet4!$A$1:$B$92,2,0),VLOOKUP(Q3117,Sheet4!$A$1:$B$92,2,0))</f>
        <v>保险资产管理产品</v>
      </c>
    </row>
    <row r="3118" spans="1:68" s="58" customFormat="1" ht="12.75" customHeight="1">
      <c r="A3118" s="137" t="s">
        <v>2266</v>
      </c>
      <c r="B3118" s="50" t="s">
        <v>2313</v>
      </c>
      <c r="C3118" s="252" t="s">
        <v>5552</v>
      </c>
      <c r="D3118" s="257" t="s">
        <v>672</v>
      </c>
      <c r="E3118" s="42" t="s">
        <v>2914</v>
      </c>
      <c r="F3118" s="42" t="s">
        <v>2313</v>
      </c>
      <c r="G3118" s="42"/>
      <c r="H3118" s="307">
        <v>5986.4335962759751</v>
      </c>
      <c r="I3118" s="315">
        <v>3934.540074105767</v>
      </c>
      <c r="J3118" s="105">
        <v>0</v>
      </c>
      <c r="K3118" s="42">
        <v>0</v>
      </c>
      <c r="L3118" s="50" t="s">
        <v>4487</v>
      </c>
      <c r="M3118" s="50" t="s">
        <v>5537</v>
      </c>
      <c r="N3118" s="50" t="s">
        <v>2394</v>
      </c>
      <c r="O3118" s="137" t="s">
        <v>2395</v>
      </c>
      <c r="P3118" s="42" t="s">
        <v>64</v>
      </c>
      <c r="Q3118" s="42" t="s">
        <v>65</v>
      </c>
      <c r="R3118" s="42">
        <v>1</v>
      </c>
      <c r="S3118" s="137" t="s">
        <v>2254</v>
      </c>
      <c r="T3118" s="62">
        <v>1232887.24</v>
      </c>
      <c r="U3118" s="62">
        <v>1147776.1499999999</v>
      </c>
      <c r="Z3118" s="42" t="s">
        <v>68</v>
      </c>
      <c r="AJ3118" s="42"/>
      <c r="AW3118" s="42" t="s">
        <v>2412</v>
      </c>
      <c r="AX3118" s="42"/>
      <c r="AY3118" s="42"/>
      <c r="AZ3118" s="42"/>
      <c r="BA3118" s="42"/>
      <c r="BB3118" s="42"/>
      <c r="BN3118" s="128" t="s">
        <v>4578</v>
      </c>
      <c r="BO3118" s="58" t="str">
        <f t="shared" si="48"/>
        <v>境内资产</v>
      </c>
      <c r="BP3118" s="58" t="str">
        <f>IF(M3118="",VLOOKUP(D3118,Sheet4!$A$1:$B$92,2,0),VLOOKUP(Q3118,Sheet4!$A$1:$B$92,2,0))</f>
        <v>保险资产管理产品</v>
      </c>
    </row>
    <row r="3119" spans="1:68" s="58" customFormat="1" ht="12.75" customHeight="1">
      <c r="A3119" s="137" t="s">
        <v>2267</v>
      </c>
      <c r="B3119" s="50" t="s">
        <v>2314</v>
      </c>
      <c r="C3119" s="252" t="s">
        <v>5552</v>
      </c>
      <c r="D3119" s="257" t="s">
        <v>672</v>
      </c>
      <c r="E3119" s="42" t="s">
        <v>3013</v>
      </c>
      <c r="F3119" s="42" t="s">
        <v>2314</v>
      </c>
      <c r="G3119" s="42"/>
      <c r="H3119" s="307">
        <v>11930.947537243575</v>
      </c>
      <c r="I3119" s="315">
        <v>7514.3339000537289</v>
      </c>
      <c r="J3119" s="105">
        <v>0</v>
      </c>
      <c r="K3119" s="42">
        <v>0</v>
      </c>
      <c r="L3119" s="50" t="s">
        <v>4487</v>
      </c>
      <c r="M3119" s="50" t="s">
        <v>5537</v>
      </c>
      <c r="N3119" s="50" t="s">
        <v>2394</v>
      </c>
      <c r="O3119" s="137" t="s">
        <v>2395</v>
      </c>
      <c r="P3119" s="42" t="s">
        <v>64</v>
      </c>
      <c r="Q3119" s="42" t="s">
        <v>65</v>
      </c>
      <c r="R3119" s="42">
        <v>1</v>
      </c>
      <c r="S3119" s="137" t="s">
        <v>2254</v>
      </c>
      <c r="T3119" s="62">
        <v>1232887.24</v>
      </c>
      <c r="U3119" s="62">
        <v>1147776.1499999999</v>
      </c>
      <c r="Z3119" s="42" t="s">
        <v>68</v>
      </c>
      <c r="AJ3119" s="42"/>
      <c r="AW3119" s="42" t="s">
        <v>2412</v>
      </c>
      <c r="AX3119" s="42"/>
      <c r="AY3119" s="42"/>
      <c r="AZ3119" s="42"/>
      <c r="BA3119" s="42"/>
      <c r="BB3119" s="42"/>
      <c r="BN3119" s="128" t="s">
        <v>4578</v>
      </c>
      <c r="BO3119" s="58" t="str">
        <f t="shared" si="48"/>
        <v>境内资产</v>
      </c>
      <c r="BP3119" s="58" t="str">
        <f>IF(M3119="",VLOOKUP(D3119,Sheet4!$A$1:$B$92,2,0),VLOOKUP(Q3119,Sheet4!$A$1:$B$92,2,0))</f>
        <v>保险资产管理产品</v>
      </c>
    </row>
    <row r="3120" spans="1:68" s="58" customFormat="1" ht="12.75" customHeight="1">
      <c r="A3120" s="137" t="s">
        <v>2108</v>
      </c>
      <c r="B3120" s="50" t="s">
        <v>2315</v>
      </c>
      <c r="C3120" s="252" t="s">
        <v>5552</v>
      </c>
      <c r="D3120" s="257" t="s">
        <v>672</v>
      </c>
      <c r="E3120" s="42" t="s">
        <v>4359</v>
      </c>
      <c r="F3120" s="42" t="s">
        <v>2315</v>
      </c>
      <c r="G3120" s="42"/>
      <c r="H3120" s="307">
        <v>4558.8593148912378</v>
      </c>
      <c r="I3120" s="315">
        <v>4268.4330138201612</v>
      </c>
      <c r="J3120" s="105">
        <v>0</v>
      </c>
      <c r="K3120" s="42">
        <v>0</v>
      </c>
      <c r="L3120" s="50" t="s">
        <v>4487</v>
      </c>
      <c r="M3120" s="50" t="s">
        <v>5537</v>
      </c>
      <c r="N3120" s="50" t="s">
        <v>2394</v>
      </c>
      <c r="O3120" s="137" t="s">
        <v>2395</v>
      </c>
      <c r="P3120" s="42" t="s">
        <v>64</v>
      </c>
      <c r="Q3120" s="42" t="s">
        <v>65</v>
      </c>
      <c r="R3120" s="42">
        <v>1</v>
      </c>
      <c r="S3120" s="137" t="s">
        <v>2254</v>
      </c>
      <c r="T3120" s="62">
        <v>1232887.24</v>
      </c>
      <c r="U3120" s="62">
        <v>1147776.1499999999</v>
      </c>
      <c r="Z3120" s="42" t="s">
        <v>68</v>
      </c>
      <c r="AJ3120" s="42"/>
      <c r="AW3120" s="42" t="s">
        <v>2412</v>
      </c>
      <c r="AX3120" s="42"/>
      <c r="AY3120" s="42"/>
      <c r="AZ3120" s="42"/>
      <c r="BA3120" s="42"/>
      <c r="BB3120" s="42"/>
      <c r="BN3120" s="128" t="s">
        <v>4578</v>
      </c>
      <c r="BO3120" s="58" t="str">
        <f t="shared" si="48"/>
        <v>境内资产</v>
      </c>
      <c r="BP3120" s="58" t="str">
        <f>IF(M3120="",VLOOKUP(D3120,Sheet4!$A$1:$B$92,2,0),VLOOKUP(Q3120,Sheet4!$A$1:$B$92,2,0))</f>
        <v>保险资产管理产品</v>
      </c>
    </row>
    <row r="3121" spans="1:68" s="58" customFormat="1" ht="12.75" customHeight="1">
      <c r="A3121" s="137" t="s">
        <v>1967</v>
      </c>
      <c r="B3121" s="50" t="s">
        <v>1968</v>
      </c>
      <c r="C3121" s="252" t="s">
        <v>5552</v>
      </c>
      <c r="D3121" s="257" t="s">
        <v>672</v>
      </c>
      <c r="E3121" s="42" t="s">
        <v>3077</v>
      </c>
      <c r="F3121" s="42" t="s">
        <v>1968</v>
      </c>
      <c r="G3121" s="42"/>
      <c r="H3121" s="307">
        <v>8933.4096103944994</v>
      </c>
      <c r="I3121" s="315">
        <v>9128.4774337419167</v>
      </c>
      <c r="J3121" s="105">
        <v>0</v>
      </c>
      <c r="K3121" s="42">
        <v>0</v>
      </c>
      <c r="L3121" s="50" t="s">
        <v>4487</v>
      </c>
      <c r="M3121" s="50" t="s">
        <v>5537</v>
      </c>
      <c r="N3121" s="50" t="s">
        <v>2394</v>
      </c>
      <c r="O3121" s="137" t="s">
        <v>2395</v>
      </c>
      <c r="P3121" s="42" t="s">
        <v>64</v>
      </c>
      <c r="Q3121" s="42" t="s">
        <v>65</v>
      </c>
      <c r="R3121" s="42">
        <v>1</v>
      </c>
      <c r="S3121" s="137" t="s">
        <v>2254</v>
      </c>
      <c r="T3121" s="62">
        <v>1232887.24</v>
      </c>
      <c r="U3121" s="62">
        <v>1147776.1499999999</v>
      </c>
      <c r="Z3121" s="42" t="s">
        <v>280</v>
      </c>
      <c r="AJ3121" s="42"/>
      <c r="AW3121" s="42" t="s">
        <v>2412</v>
      </c>
      <c r="AX3121" s="42"/>
      <c r="AY3121" s="42"/>
      <c r="AZ3121" s="42"/>
      <c r="BA3121" s="42"/>
      <c r="BB3121" s="42"/>
      <c r="BN3121" s="128" t="s">
        <v>4578</v>
      </c>
      <c r="BO3121" s="58" t="str">
        <f t="shared" si="48"/>
        <v>境内资产</v>
      </c>
      <c r="BP3121" s="58" t="str">
        <f>IF(M3121="",VLOOKUP(D3121,Sheet4!$A$1:$B$92,2,0),VLOOKUP(Q3121,Sheet4!$A$1:$B$92,2,0))</f>
        <v>保险资产管理产品</v>
      </c>
    </row>
    <row r="3122" spans="1:68" s="58" customFormat="1" ht="12.75" customHeight="1">
      <c r="A3122" s="137" t="s">
        <v>2268</v>
      </c>
      <c r="B3122" s="50" t="s">
        <v>2316</v>
      </c>
      <c r="C3122" s="252" t="s">
        <v>5552</v>
      </c>
      <c r="D3122" s="257" t="s">
        <v>672</v>
      </c>
      <c r="E3122" s="42" t="s">
        <v>4440</v>
      </c>
      <c r="F3122" s="42" t="s">
        <v>2316</v>
      </c>
      <c r="G3122" s="42"/>
      <c r="H3122" s="307">
        <v>7861.7713265634638</v>
      </c>
      <c r="I3122" s="315">
        <v>5842.1686721904234</v>
      </c>
      <c r="J3122" s="105">
        <v>0</v>
      </c>
      <c r="K3122" s="42">
        <v>0</v>
      </c>
      <c r="L3122" s="50" t="s">
        <v>4487</v>
      </c>
      <c r="M3122" s="50" t="s">
        <v>5537</v>
      </c>
      <c r="N3122" s="50" t="s">
        <v>2394</v>
      </c>
      <c r="O3122" s="137" t="s">
        <v>2395</v>
      </c>
      <c r="P3122" s="42" t="s">
        <v>64</v>
      </c>
      <c r="Q3122" s="42" t="s">
        <v>65</v>
      </c>
      <c r="R3122" s="42">
        <v>1</v>
      </c>
      <c r="S3122" s="137" t="s">
        <v>2254</v>
      </c>
      <c r="T3122" s="62">
        <v>1232887.24</v>
      </c>
      <c r="U3122" s="62">
        <v>1147776.1499999999</v>
      </c>
      <c r="Z3122" s="42" t="s">
        <v>68</v>
      </c>
      <c r="AJ3122" s="42"/>
      <c r="AW3122" s="42" t="s">
        <v>2412</v>
      </c>
      <c r="AX3122" s="42"/>
      <c r="AY3122" s="42"/>
      <c r="AZ3122" s="42"/>
      <c r="BA3122" s="42"/>
      <c r="BB3122" s="42"/>
      <c r="BN3122" s="128" t="s">
        <v>4578</v>
      </c>
      <c r="BO3122" s="58" t="str">
        <f t="shared" si="48"/>
        <v>境内资产</v>
      </c>
      <c r="BP3122" s="58" t="str">
        <f>IF(M3122="",VLOOKUP(D3122,Sheet4!$A$1:$B$92,2,0),VLOOKUP(Q3122,Sheet4!$A$1:$B$92,2,0))</f>
        <v>保险资产管理产品</v>
      </c>
    </row>
    <row r="3123" spans="1:68" s="58" customFormat="1" ht="12.75" customHeight="1">
      <c r="A3123" s="137" t="s">
        <v>2269</v>
      </c>
      <c r="B3123" s="50" t="s">
        <v>2317</v>
      </c>
      <c r="C3123" s="252" t="s">
        <v>5552</v>
      </c>
      <c r="D3123" s="257" t="s">
        <v>672</v>
      </c>
      <c r="E3123" s="42" t="s">
        <v>4441</v>
      </c>
      <c r="F3123" s="42" t="s">
        <v>2317</v>
      </c>
      <c r="G3123" s="42"/>
      <c r="H3123" s="307">
        <v>5562.1443048106576</v>
      </c>
      <c r="I3123" s="315">
        <v>4641.969010736314</v>
      </c>
      <c r="J3123" s="105">
        <v>0</v>
      </c>
      <c r="K3123" s="42">
        <v>0</v>
      </c>
      <c r="L3123" s="50" t="s">
        <v>4487</v>
      </c>
      <c r="M3123" s="50" t="s">
        <v>5537</v>
      </c>
      <c r="N3123" s="50" t="s">
        <v>2394</v>
      </c>
      <c r="O3123" s="137" t="s">
        <v>2395</v>
      </c>
      <c r="P3123" s="42" t="s">
        <v>64</v>
      </c>
      <c r="Q3123" s="42" t="s">
        <v>65</v>
      </c>
      <c r="R3123" s="42">
        <v>1</v>
      </c>
      <c r="S3123" s="137" t="s">
        <v>2254</v>
      </c>
      <c r="T3123" s="62">
        <v>1232887.24</v>
      </c>
      <c r="U3123" s="62">
        <v>1147776.1499999999</v>
      </c>
      <c r="Z3123" s="42" t="s">
        <v>68</v>
      </c>
      <c r="AJ3123" s="42"/>
      <c r="AW3123" s="42" t="s">
        <v>2412</v>
      </c>
      <c r="AX3123" s="42"/>
      <c r="AY3123" s="42"/>
      <c r="AZ3123" s="42"/>
      <c r="BA3123" s="42"/>
      <c r="BB3123" s="42"/>
      <c r="BN3123" s="128" t="s">
        <v>4578</v>
      </c>
      <c r="BO3123" s="58" t="str">
        <f t="shared" si="48"/>
        <v>境内资产</v>
      </c>
      <c r="BP3123" s="58" t="str">
        <f>IF(M3123="",VLOOKUP(D3123,Sheet4!$A$1:$B$92,2,0),VLOOKUP(Q3123,Sheet4!$A$1:$B$92,2,0))</f>
        <v>保险资产管理产品</v>
      </c>
    </row>
    <row r="3124" spans="1:68" s="58" customFormat="1" ht="12.75" customHeight="1">
      <c r="A3124" s="138" t="s">
        <v>2270</v>
      </c>
      <c r="B3124" s="50" t="s">
        <v>2318</v>
      </c>
      <c r="C3124" s="252" t="s">
        <v>5552</v>
      </c>
      <c r="D3124" s="257" t="s">
        <v>672</v>
      </c>
      <c r="E3124" s="42" t="s">
        <v>4442</v>
      </c>
      <c r="F3124" s="42" t="s">
        <v>2318</v>
      </c>
      <c r="G3124" s="42"/>
      <c r="H3124" s="307">
        <v>1310.751218961489</v>
      </c>
      <c r="I3124" s="315">
        <v>1453.2450293276568</v>
      </c>
      <c r="J3124" s="105">
        <v>0</v>
      </c>
      <c r="K3124" s="42">
        <v>0</v>
      </c>
      <c r="L3124" s="50" t="s">
        <v>4487</v>
      </c>
      <c r="M3124" s="50" t="s">
        <v>5537</v>
      </c>
      <c r="N3124" s="50" t="s">
        <v>2394</v>
      </c>
      <c r="O3124" s="137" t="s">
        <v>2395</v>
      </c>
      <c r="P3124" s="42" t="s">
        <v>64</v>
      </c>
      <c r="Q3124" s="42" t="s">
        <v>65</v>
      </c>
      <c r="R3124" s="42">
        <v>1</v>
      </c>
      <c r="S3124" s="137" t="s">
        <v>2254</v>
      </c>
      <c r="T3124" s="62">
        <v>1232887.24</v>
      </c>
      <c r="U3124" s="62">
        <v>1147776.1499999999</v>
      </c>
      <c r="Z3124" s="42" t="s">
        <v>68</v>
      </c>
      <c r="AJ3124" s="42"/>
      <c r="AW3124" s="42" t="s">
        <v>2412</v>
      </c>
      <c r="AX3124" s="42"/>
      <c r="AY3124" s="42"/>
      <c r="AZ3124" s="42"/>
      <c r="BA3124" s="42"/>
      <c r="BB3124" s="42"/>
      <c r="BN3124" s="128" t="s">
        <v>4578</v>
      </c>
      <c r="BO3124" s="58" t="str">
        <f t="shared" si="48"/>
        <v>境内资产</v>
      </c>
      <c r="BP3124" s="58" t="str">
        <f>IF(M3124="",VLOOKUP(D3124,Sheet4!$A$1:$B$92,2,0),VLOOKUP(Q3124,Sheet4!$A$1:$B$92,2,0))</f>
        <v>保险资产管理产品</v>
      </c>
    </row>
    <row r="3125" spans="1:68" s="58" customFormat="1" ht="12.75" customHeight="1">
      <c r="A3125" s="137" t="s">
        <v>2271</v>
      </c>
      <c r="B3125" s="50" t="s">
        <v>2319</v>
      </c>
      <c r="C3125" s="252" t="s">
        <v>5552</v>
      </c>
      <c r="D3125" s="257" t="s">
        <v>672</v>
      </c>
      <c r="E3125" s="42" t="s">
        <v>4443</v>
      </c>
      <c r="F3125" s="42" t="s">
        <v>2319</v>
      </c>
      <c r="G3125" s="42"/>
      <c r="H3125" s="307">
        <v>6604.672859432555</v>
      </c>
      <c r="I3125" s="315">
        <v>5585.2597918089332</v>
      </c>
      <c r="J3125" s="105">
        <v>0</v>
      </c>
      <c r="K3125" s="42">
        <v>0</v>
      </c>
      <c r="L3125" s="50" t="s">
        <v>4487</v>
      </c>
      <c r="M3125" s="50" t="s">
        <v>5537</v>
      </c>
      <c r="N3125" s="50" t="s">
        <v>2394</v>
      </c>
      <c r="O3125" s="137" t="s">
        <v>2395</v>
      </c>
      <c r="P3125" s="42" t="s">
        <v>64</v>
      </c>
      <c r="Q3125" s="42" t="s">
        <v>65</v>
      </c>
      <c r="R3125" s="42">
        <v>1</v>
      </c>
      <c r="S3125" s="137" t="s">
        <v>2254</v>
      </c>
      <c r="T3125" s="62">
        <v>1232887.24</v>
      </c>
      <c r="U3125" s="62">
        <v>1147776.1499999999</v>
      </c>
      <c r="Z3125" s="42" t="s">
        <v>68</v>
      </c>
      <c r="AJ3125" s="42"/>
      <c r="AW3125" s="42" t="s">
        <v>2412</v>
      </c>
      <c r="AX3125" s="42"/>
      <c r="AY3125" s="42"/>
      <c r="AZ3125" s="42"/>
      <c r="BA3125" s="42"/>
      <c r="BB3125" s="42"/>
      <c r="BN3125" s="128" t="s">
        <v>4578</v>
      </c>
      <c r="BO3125" s="58" t="str">
        <f t="shared" si="48"/>
        <v>境内资产</v>
      </c>
      <c r="BP3125" s="58" t="str">
        <f>IF(M3125="",VLOOKUP(D3125,Sheet4!$A$1:$B$92,2,0),VLOOKUP(Q3125,Sheet4!$A$1:$B$92,2,0))</f>
        <v>保险资产管理产品</v>
      </c>
    </row>
    <row r="3126" spans="1:68" s="58" customFormat="1" ht="12.75" customHeight="1">
      <c r="A3126" s="137" t="s">
        <v>2272</v>
      </c>
      <c r="B3126" s="50" t="s">
        <v>2320</v>
      </c>
      <c r="C3126" s="252" t="s">
        <v>5552</v>
      </c>
      <c r="D3126" s="257" t="s">
        <v>672</v>
      </c>
      <c r="E3126" s="42" t="s">
        <v>4444</v>
      </c>
      <c r="F3126" s="42" t="s">
        <v>2320</v>
      </c>
      <c r="G3126" s="42"/>
      <c r="H3126" s="307">
        <v>8617.7467480850028</v>
      </c>
      <c r="I3126" s="315">
        <v>6826.2881321958221</v>
      </c>
      <c r="J3126" s="105">
        <v>0</v>
      </c>
      <c r="K3126" s="42">
        <v>0</v>
      </c>
      <c r="L3126" s="50" t="s">
        <v>4487</v>
      </c>
      <c r="M3126" s="50" t="s">
        <v>5537</v>
      </c>
      <c r="N3126" s="50" t="s">
        <v>2394</v>
      </c>
      <c r="O3126" s="137" t="s">
        <v>2395</v>
      </c>
      <c r="P3126" s="42" t="s">
        <v>64</v>
      </c>
      <c r="Q3126" s="42" t="s">
        <v>65</v>
      </c>
      <c r="R3126" s="42">
        <v>1</v>
      </c>
      <c r="S3126" s="137" t="s">
        <v>2254</v>
      </c>
      <c r="T3126" s="62">
        <v>1232887.24</v>
      </c>
      <c r="U3126" s="62">
        <v>1147776.1499999999</v>
      </c>
      <c r="Z3126" s="42" t="s">
        <v>68</v>
      </c>
      <c r="AJ3126" s="42"/>
      <c r="AW3126" s="42" t="s">
        <v>2412</v>
      </c>
      <c r="AX3126" s="42"/>
      <c r="AY3126" s="42"/>
      <c r="AZ3126" s="42"/>
      <c r="BA3126" s="42"/>
      <c r="BB3126" s="42"/>
      <c r="BN3126" s="128" t="s">
        <v>4578</v>
      </c>
      <c r="BO3126" s="58" t="str">
        <f t="shared" si="48"/>
        <v>境内资产</v>
      </c>
      <c r="BP3126" s="58" t="str">
        <f>IF(M3126="",VLOOKUP(D3126,Sheet4!$A$1:$B$92,2,0),VLOOKUP(Q3126,Sheet4!$A$1:$B$92,2,0))</f>
        <v>保险资产管理产品</v>
      </c>
    </row>
    <row r="3127" spans="1:68" s="58" customFormat="1" ht="12.75" customHeight="1">
      <c r="A3127" s="138" t="s">
        <v>1556</v>
      </c>
      <c r="B3127" s="50" t="s">
        <v>1557</v>
      </c>
      <c r="C3127" s="252" t="s">
        <v>5552</v>
      </c>
      <c r="D3127" s="257" t="s">
        <v>672</v>
      </c>
      <c r="E3127" s="42" t="s">
        <v>1558</v>
      </c>
      <c r="F3127" s="42" t="s">
        <v>1557</v>
      </c>
      <c r="G3127" s="42"/>
      <c r="H3127" s="307">
        <v>7.8283437325896932</v>
      </c>
      <c r="I3127" s="315">
        <v>11.273871075264077</v>
      </c>
      <c r="J3127" s="105">
        <v>0</v>
      </c>
      <c r="K3127" s="42">
        <v>0</v>
      </c>
      <c r="L3127" s="50" t="s">
        <v>4487</v>
      </c>
      <c r="M3127" s="50" t="s">
        <v>5537</v>
      </c>
      <c r="N3127" s="50" t="s">
        <v>2394</v>
      </c>
      <c r="O3127" s="137" t="s">
        <v>2395</v>
      </c>
      <c r="P3127" s="42" t="s">
        <v>64</v>
      </c>
      <c r="Q3127" s="42" t="s">
        <v>65</v>
      </c>
      <c r="R3127" s="42">
        <v>1</v>
      </c>
      <c r="S3127" s="137" t="s">
        <v>2254</v>
      </c>
      <c r="T3127" s="62">
        <v>1232887.24</v>
      </c>
      <c r="U3127" s="62">
        <v>1147776.1499999999</v>
      </c>
      <c r="Z3127" s="42" t="s">
        <v>68</v>
      </c>
      <c r="AJ3127" s="42"/>
      <c r="AW3127" s="42" t="s">
        <v>2412</v>
      </c>
      <c r="AX3127" s="42"/>
      <c r="AY3127" s="42"/>
      <c r="AZ3127" s="42"/>
      <c r="BA3127" s="42"/>
      <c r="BB3127" s="42"/>
      <c r="BN3127" s="128" t="s">
        <v>4578</v>
      </c>
      <c r="BO3127" s="58" t="str">
        <f t="shared" si="48"/>
        <v>境内资产</v>
      </c>
      <c r="BP3127" s="58" t="str">
        <f>IF(M3127="",VLOOKUP(D3127,Sheet4!$A$1:$B$92,2,0),VLOOKUP(Q3127,Sheet4!$A$1:$B$92,2,0))</f>
        <v>保险资产管理产品</v>
      </c>
    </row>
    <row r="3128" spans="1:68" s="58" customFormat="1" ht="12.75" customHeight="1">
      <c r="A3128" s="137" t="s">
        <v>2273</v>
      </c>
      <c r="B3128" s="50" t="s">
        <v>2321</v>
      </c>
      <c r="C3128" s="252" t="s">
        <v>5552</v>
      </c>
      <c r="D3128" s="257" t="s">
        <v>672</v>
      </c>
      <c r="E3128" s="42" t="s">
        <v>4445</v>
      </c>
      <c r="F3128" s="42" t="s">
        <v>2321</v>
      </c>
      <c r="G3128" s="42"/>
      <c r="H3128" s="307">
        <v>11493.482266720304</v>
      </c>
      <c r="I3128" s="315">
        <v>10637.70243599803</v>
      </c>
      <c r="J3128" s="105">
        <v>0</v>
      </c>
      <c r="K3128" s="42">
        <v>0</v>
      </c>
      <c r="L3128" s="50" t="s">
        <v>4487</v>
      </c>
      <c r="M3128" s="50" t="s">
        <v>5537</v>
      </c>
      <c r="N3128" s="50" t="s">
        <v>2394</v>
      </c>
      <c r="O3128" s="137" t="s">
        <v>2395</v>
      </c>
      <c r="P3128" s="42" t="s">
        <v>64</v>
      </c>
      <c r="Q3128" s="42" t="s">
        <v>65</v>
      </c>
      <c r="R3128" s="42">
        <v>1</v>
      </c>
      <c r="S3128" s="137" t="s">
        <v>2254</v>
      </c>
      <c r="T3128" s="62">
        <v>1232887.24</v>
      </c>
      <c r="U3128" s="62">
        <v>1147776.1499999999</v>
      </c>
      <c r="Z3128" s="42" t="s">
        <v>68</v>
      </c>
      <c r="AJ3128" s="42"/>
      <c r="AW3128" s="42" t="s">
        <v>2412</v>
      </c>
      <c r="AX3128" s="42"/>
      <c r="AY3128" s="42"/>
      <c r="AZ3128" s="42"/>
      <c r="BA3128" s="42"/>
      <c r="BB3128" s="42"/>
      <c r="BN3128" s="128" t="s">
        <v>4578</v>
      </c>
      <c r="BO3128" s="58" t="str">
        <f t="shared" si="48"/>
        <v>境内资产</v>
      </c>
      <c r="BP3128" s="58" t="str">
        <f>IF(M3128="",VLOOKUP(D3128,Sheet4!$A$1:$B$92,2,0),VLOOKUP(Q3128,Sheet4!$A$1:$B$92,2,0))</f>
        <v>保险资产管理产品</v>
      </c>
    </row>
    <row r="3129" spans="1:68" s="58" customFormat="1" ht="12.75" customHeight="1">
      <c r="A3129" s="137" t="s">
        <v>2274</v>
      </c>
      <c r="B3129" s="50" t="s">
        <v>2322</v>
      </c>
      <c r="C3129" s="252" t="s">
        <v>5552</v>
      </c>
      <c r="D3129" s="257" t="s">
        <v>672</v>
      </c>
      <c r="E3129" s="42" t="s">
        <v>4446</v>
      </c>
      <c r="F3129" s="42" t="s">
        <v>2322</v>
      </c>
      <c r="G3129" s="42"/>
      <c r="H3129" s="307">
        <v>8485.460471122944</v>
      </c>
      <c r="I3129" s="315">
        <v>7252.7745051223601</v>
      </c>
      <c r="J3129" s="105">
        <v>0</v>
      </c>
      <c r="K3129" s="42">
        <v>0</v>
      </c>
      <c r="L3129" s="50" t="s">
        <v>4487</v>
      </c>
      <c r="M3129" s="50" t="s">
        <v>5537</v>
      </c>
      <c r="N3129" s="50" t="s">
        <v>2394</v>
      </c>
      <c r="O3129" s="137" t="s">
        <v>2395</v>
      </c>
      <c r="P3129" s="42" t="s">
        <v>64</v>
      </c>
      <c r="Q3129" s="42" t="s">
        <v>65</v>
      </c>
      <c r="R3129" s="42">
        <v>1</v>
      </c>
      <c r="S3129" s="137" t="s">
        <v>2254</v>
      </c>
      <c r="T3129" s="62">
        <v>1232887.24</v>
      </c>
      <c r="U3129" s="62">
        <v>1147776.1499999999</v>
      </c>
      <c r="Z3129" s="42" t="s">
        <v>68</v>
      </c>
      <c r="AJ3129" s="42"/>
      <c r="AW3129" s="42" t="s">
        <v>2412</v>
      </c>
      <c r="AX3129" s="42"/>
      <c r="AY3129" s="42"/>
      <c r="AZ3129" s="42"/>
      <c r="BA3129" s="42"/>
      <c r="BB3129" s="42"/>
      <c r="BN3129" s="128" t="s">
        <v>4578</v>
      </c>
      <c r="BO3129" s="58" t="str">
        <f t="shared" si="48"/>
        <v>境内资产</v>
      </c>
      <c r="BP3129" s="58" t="str">
        <f>IF(M3129="",VLOOKUP(D3129,Sheet4!$A$1:$B$92,2,0),VLOOKUP(Q3129,Sheet4!$A$1:$B$92,2,0))</f>
        <v>保险资产管理产品</v>
      </c>
    </row>
    <row r="3130" spans="1:68" s="58" customFormat="1" ht="12.75" customHeight="1">
      <c r="A3130" s="138" t="s">
        <v>2116</v>
      </c>
      <c r="B3130" s="50" t="s">
        <v>2323</v>
      </c>
      <c r="C3130" s="252" t="s">
        <v>5552</v>
      </c>
      <c r="D3130" s="257" t="s">
        <v>672</v>
      </c>
      <c r="E3130" s="42" t="s">
        <v>4361</v>
      </c>
      <c r="F3130" s="42" t="s">
        <v>2323</v>
      </c>
      <c r="G3130" s="42"/>
      <c r="H3130" s="307">
        <v>5134.2432702113174</v>
      </c>
      <c r="I3130" s="315">
        <v>3526.5495856553357</v>
      </c>
      <c r="J3130" s="105">
        <v>0</v>
      </c>
      <c r="K3130" s="42">
        <v>0</v>
      </c>
      <c r="L3130" s="50" t="s">
        <v>4487</v>
      </c>
      <c r="M3130" s="50" t="s">
        <v>5537</v>
      </c>
      <c r="N3130" s="50" t="s">
        <v>2394</v>
      </c>
      <c r="O3130" s="137" t="s">
        <v>2395</v>
      </c>
      <c r="P3130" s="42" t="s">
        <v>64</v>
      </c>
      <c r="Q3130" s="42" t="s">
        <v>65</v>
      </c>
      <c r="R3130" s="42">
        <v>1</v>
      </c>
      <c r="S3130" s="137" t="s">
        <v>2254</v>
      </c>
      <c r="T3130" s="62">
        <v>1232887.24</v>
      </c>
      <c r="U3130" s="62">
        <v>1147776.1499999999</v>
      </c>
      <c r="Z3130" s="42" t="s">
        <v>68</v>
      </c>
      <c r="AJ3130" s="42"/>
      <c r="AW3130" s="42" t="s">
        <v>2412</v>
      </c>
      <c r="AX3130" s="42"/>
      <c r="AY3130" s="42"/>
      <c r="AZ3130" s="42"/>
      <c r="BA3130" s="42"/>
      <c r="BB3130" s="42"/>
      <c r="BN3130" s="128" t="s">
        <v>4578</v>
      </c>
      <c r="BO3130" s="58" t="str">
        <f t="shared" si="48"/>
        <v>境内资产</v>
      </c>
      <c r="BP3130" s="58" t="str">
        <f>IF(M3130="",VLOOKUP(D3130,Sheet4!$A$1:$B$92,2,0),VLOOKUP(Q3130,Sheet4!$A$1:$B$92,2,0))</f>
        <v>保险资产管理产品</v>
      </c>
    </row>
    <row r="3131" spans="1:68" s="58" customFormat="1" ht="12.75" customHeight="1">
      <c r="A3131" s="138" t="s">
        <v>2275</v>
      </c>
      <c r="B3131" s="50" t="s">
        <v>2324</v>
      </c>
      <c r="C3131" s="252" t="s">
        <v>5552</v>
      </c>
      <c r="D3131" s="257" t="s">
        <v>672</v>
      </c>
      <c r="E3131" s="42" t="s">
        <v>4447</v>
      </c>
      <c r="F3131" s="42" t="s">
        <v>2324</v>
      </c>
      <c r="G3131" s="42"/>
      <c r="H3131" s="307">
        <v>3318.5509701803376</v>
      </c>
      <c r="I3131" s="315">
        <v>2908.6143877501418</v>
      </c>
      <c r="J3131" s="105">
        <v>0</v>
      </c>
      <c r="K3131" s="42">
        <v>0</v>
      </c>
      <c r="L3131" s="50" t="s">
        <v>4487</v>
      </c>
      <c r="M3131" s="50" t="s">
        <v>5537</v>
      </c>
      <c r="N3131" s="50" t="s">
        <v>2394</v>
      </c>
      <c r="O3131" s="137" t="s">
        <v>2395</v>
      </c>
      <c r="P3131" s="42" t="s">
        <v>64</v>
      </c>
      <c r="Q3131" s="42" t="s">
        <v>65</v>
      </c>
      <c r="R3131" s="42">
        <v>1</v>
      </c>
      <c r="S3131" s="137" t="s">
        <v>2254</v>
      </c>
      <c r="T3131" s="62">
        <v>1232887.24</v>
      </c>
      <c r="U3131" s="62">
        <v>1147776.1499999999</v>
      </c>
      <c r="Z3131" s="42" t="s">
        <v>68</v>
      </c>
      <c r="AJ3131" s="42"/>
      <c r="AW3131" s="42" t="s">
        <v>2412</v>
      </c>
      <c r="AX3131" s="42"/>
      <c r="AY3131" s="42"/>
      <c r="AZ3131" s="42"/>
      <c r="BA3131" s="42"/>
      <c r="BB3131" s="42"/>
      <c r="BN3131" s="128" t="s">
        <v>4578</v>
      </c>
      <c r="BO3131" s="58" t="str">
        <f t="shared" si="48"/>
        <v>境内资产</v>
      </c>
      <c r="BP3131" s="58" t="str">
        <f>IF(M3131="",VLOOKUP(D3131,Sheet4!$A$1:$B$92,2,0),VLOOKUP(Q3131,Sheet4!$A$1:$B$92,2,0))</f>
        <v>保险资产管理产品</v>
      </c>
    </row>
    <row r="3132" spans="1:68" s="58" customFormat="1" ht="12.75" customHeight="1">
      <c r="A3132" s="137" t="s">
        <v>2276</v>
      </c>
      <c r="B3132" s="50" t="s">
        <v>2325</v>
      </c>
      <c r="C3132" s="252" t="s">
        <v>5552</v>
      </c>
      <c r="D3132" s="257" t="s">
        <v>672</v>
      </c>
      <c r="E3132" s="42" t="s">
        <v>4448</v>
      </c>
      <c r="F3132" s="42" t="s">
        <v>2325</v>
      </c>
      <c r="G3132" s="42"/>
      <c r="H3132" s="307">
        <v>1038.2514028161117</v>
      </c>
      <c r="I3132" s="315">
        <v>616.79041641783977</v>
      </c>
      <c r="J3132" s="105">
        <v>0</v>
      </c>
      <c r="K3132" s="42">
        <v>0</v>
      </c>
      <c r="L3132" s="50" t="s">
        <v>4487</v>
      </c>
      <c r="M3132" s="50" t="s">
        <v>5537</v>
      </c>
      <c r="N3132" s="50" t="s">
        <v>2394</v>
      </c>
      <c r="O3132" s="137" t="s">
        <v>2395</v>
      </c>
      <c r="P3132" s="42" t="s">
        <v>64</v>
      </c>
      <c r="Q3132" s="42" t="s">
        <v>65</v>
      </c>
      <c r="R3132" s="42">
        <v>1</v>
      </c>
      <c r="S3132" s="137" t="s">
        <v>2254</v>
      </c>
      <c r="T3132" s="62">
        <v>1232887.24</v>
      </c>
      <c r="U3132" s="62">
        <v>1147776.1499999999</v>
      </c>
      <c r="Z3132" s="42" t="s">
        <v>68</v>
      </c>
      <c r="AJ3132" s="42"/>
      <c r="AW3132" s="42" t="s">
        <v>2412</v>
      </c>
      <c r="AX3132" s="42"/>
      <c r="AY3132" s="42"/>
      <c r="AZ3132" s="42"/>
      <c r="BA3132" s="42"/>
      <c r="BB3132" s="42"/>
      <c r="BN3132" s="128" t="s">
        <v>4578</v>
      </c>
      <c r="BO3132" s="58" t="str">
        <f t="shared" si="48"/>
        <v>境内资产</v>
      </c>
      <c r="BP3132" s="58" t="str">
        <f>IF(M3132="",VLOOKUP(D3132,Sheet4!$A$1:$B$92,2,0),VLOOKUP(Q3132,Sheet4!$A$1:$B$92,2,0))</f>
        <v>保险资产管理产品</v>
      </c>
    </row>
    <row r="3133" spans="1:68" s="58" customFormat="1" ht="12.75" customHeight="1">
      <c r="A3133" s="137" t="s">
        <v>2277</v>
      </c>
      <c r="B3133" s="50" t="s">
        <v>2326</v>
      </c>
      <c r="C3133" s="252" t="s">
        <v>5552</v>
      </c>
      <c r="D3133" s="257" t="s">
        <v>672</v>
      </c>
      <c r="E3133" s="42" t="s">
        <v>3547</v>
      </c>
      <c r="F3133" s="42" t="s">
        <v>2326</v>
      </c>
      <c r="G3133" s="42"/>
      <c r="H3133" s="307">
        <v>2716.383524837529</v>
      </c>
      <c r="I3133" s="315">
        <v>2623.7583613381198</v>
      </c>
      <c r="J3133" s="105">
        <v>0</v>
      </c>
      <c r="K3133" s="42">
        <v>0</v>
      </c>
      <c r="L3133" s="50" t="s">
        <v>4487</v>
      </c>
      <c r="M3133" s="50" t="s">
        <v>5537</v>
      </c>
      <c r="N3133" s="50" t="s">
        <v>2394</v>
      </c>
      <c r="O3133" s="137" t="s">
        <v>2395</v>
      </c>
      <c r="P3133" s="42" t="s">
        <v>64</v>
      </c>
      <c r="Q3133" s="42" t="s">
        <v>65</v>
      </c>
      <c r="R3133" s="42">
        <v>1</v>
      </c>
      <c r="S3133" s="137" t="s">
        <v>2254</v>
      </c>
      <c r="T3133" s="62">
        <v>1232887.24</v>
      </c>
      <c r="U3133" s="62">
        <v>1147776.1499999999</v>
      </c>
      <c r="Z3133" s="42" t="s">
        <v>280</v>
      </c>
      <c r="AJ3133" s="42"/>
      <c r="AW3133" s="42" t="s">
        <v>2412</v>
      </c>
      <c r="AX3133" s="42"/>
      <c r="AY3133" s="42"/>
      <c r="AZ3133" s="42"/>
      <c r="BA3133" s="42"/>
      <c r="BB3133" s="42"/>
      <c r="BN3133" s="128" t="s">
        <v>4578</v>
      </c>
      <c r="BO3133" s="58" t="str">
        <f t="shared" si="48"/>
        <v>境内资产</v>
      </c>
      <c r="BP3133" s="58" t="str">
        <f>IF(M3133="",VLOOKUP(D3133,Sheet4!$A$1:$B$92,2,0),VLOOKUP(Q3133,Sheet4!$A$1:$B$92,2,0))</f>
        <v>保险资产管理产品</v>
      </c>
    </row>
    <row r="3134" spans="1:68" s="58" customFormat="1" ht="12.75" customHeight="1">
      <c r="A3134" s="137" t="s">
        <v>2106</v>
      </c>
      <c r="B3134" s="50" t="s">
        <v>2327</v>
      </c>
      <c r="C3134" s="252" t="s">
        <v>5552</v>
      </c>
      <c r="D3134" s="257" t="s">
        <v>672</v>
      </c>
      <c r="E3134" s="42" t="s">
        <v>4358</v>
      </c>
      <c r="F3134" s="42" t="s">
        <v>2327</v>
      </c>
      <c r="G3134" s="42"/>
      <c r="H3134" s="307">
        <v>5749.4189514028913</v>
      </c>
      <c r="I3134" s="315">
        <v>4926.1407357725784</v>
      </c>
      <c r="J3134" s="105">
        <v>0</v>
      </c>
      <c r="K3134" s="42">
        <v>0</v>
      </c>
      <c r="L3134" s="50" t="s">
        <v>4487</v>
      </c>
      <c r="M3134" s="50" t="s">
        <v>5537</v>
      </c>
      <c r="N3134" s="50" t="s">
        <v>2394</v>
      </c>
      <c r="O3134" s="137" t="s">
        <v>2395</v>
      </c>
      <c r="P3134" s="42" t="s">
        <v>64</v>
      </c>
      <c r="Q3134" s="42" t="s">
        <v>65</v>
      </c>
      <c r="R3134" s="42">
        <v>1</v>
      </c>
      <c r="S3134" s="137" t="s">
        <v>2254</v>
      </c>
      <c r="T3134" s="62">
        <v>1232887.24</v>
      </c>
      <c r="U3134" s="62">
        <v>1147776.1499999999</v>
      </c>
      <c r="Z3134" s="42" t="s">
        <v>68</v>
      </c>
      <c r="AJ3134" s="42"/>
      <c r="AW3134" s="42" t="s">
        <v>2412</v>
      </c>
      <c r="AX3134" s="42"/>
      <c r="AY3134" s="42"/>
      <c r="AZ3134" s="42"/>
      <c r="BA3134" s="42"/>
      <c r="BB3134" s="42"/>
      <c r="BN3134" s="128" t="s">
        <v>4578</v>
      </c>
      <c r="BO3134" s="58" t="str">
        <f t="shared" si="48"/>
        <v>境内资产</v>
      </c>
      <c r="BP3134" s="58" t="str">
        <f>IF(M3134="",VLOOKUP(D3134,Sheet4!$A$1:$B$92,2,0),VLOOKUP(Q3134,Sheet4!$A$1:$B$92,2,0))</f>
        <v>保险资产管理产品</v>
      </c>
    </row>
    <row r="3135" spans="1:68" s="58" customFormat="1" ht="12.75" customHeight="1">
      <c r="A3135" s="137" t="s">
        <v>2278</v>
      </c>
      <c r="B3135" s="50" t="s">
        <v>2328</v>
      </c>
      <c r="C3135" s="252" t="s">
        <v>5552</v>
      </c>
      <c r="D3135" s="257" t="s">
        <v>672</v>
      </c>
      <c r="E3135" s="42" t="s">
        <v>4449</v>
      </c>
      <c r="F3135" s="42" t="s">
        <v>2328</v>
      </c>
      <c r="G3135" s="42"/>
      <c r="H3135" s="307">
        <v>9161.6401298217643</v>
      </c>
      <c r="I3135" s="315">
        <v>8841.0246697174844</v>
      </c>
      <c r="J3135" s="105">
        <v>0</v>
      </c>
      <c r="K3135" s="42">
        <v>0</v>
      </c>
      <c r="L3135" s="50" t="s">
        <v>4487</v>
      </c>
      <c r="M3135" s="50" t="s">
        <v>5537</v>
      </c>
      <c r="N3135" s="50" t="s">
        <v>2394</v>
      </c>
      <c r="O3135" s="137" t="s">
        <v>2395</v>
      </c>
      <c r="P3135" s="42" t="s">
        <v>64</v>
      </c>
      <c r="Q3135" s="42" t="s">
        <v>65</v>
      </c>
      <c r="R3135" s="42">
        <v>1</v>
      </c>
      <c r="S3135" s="137" t="s">
        <v>2254</v>
      </c>
      <c r="T3135" s="62">
        <v>1232887.24</v>
      </c>
      <c r="U3135" s="62">
        <v>1147776.1499999999</v>
      </c>
      <c r="Z3135" s="42" t="s">
        <v>68</v>
      </c>
      <c r="AJ3135" s="42"/>
      <c r="AW3135" s="42" t="s">
        <v>2412</v>
      </c>
      <c r="AX3135" s="42"/>
      <c r="AY3135" s="42"/>
      <c r="AZ3135" s="42"/>
      <c r="BA3135" s="42"/>
      <c r="BB3135" s="42"/>
      <c r="BN3135" s="128" t="s">
        <v>4578</v>
      </c>
      <c r="BO3135" s="58" t="str">
        <f t="shared" si="48"/>
        <v>境内资产</v>
      </c>
      <c r="BP3135" s="58" t="str">
        <f>IF(M3135="",VLOOKUP(D3135,Sheet4!$A$1:$B$92,2,0),VLOOKUP(Q3135,Sheet4!$A$1:$B$92,2,0))</f>
        <v>保险资产管理产品</v>
      </c>
    </row>
    <row r="3136" spans="1:68" s="58" customFormat="1" ht="12.75" customHeight="1">
      <c r="A3136" s="137" t="s">
        <v>2279</v>
      </c>
      <c r="B3136" s="50" t="s">
        <v>2329</v>
      </c>
      <c r="C3136" s="252" t="s">
        <v>5552</v>
      </c>
      <c r="D3136" s="257" t="s">
        <v>672</v>
      </c>
      <c r="E3136" s="42" t="s">
        <v>4450</v>
      </c>
      <c r="F3136" s="42" t="s">
        <v>2329</v>
      </c>
      <c r="G3136" s="42"/>
      <c r="H3136" s="307">
        <v>2044.6797095484822</v>
      </c>
      <c r="I3136" s="315">
        <v>1579.2954956740778</v>
      </c>
      <c r="J3136" s="105">
        <v>0</v>
      </c>
      <c r="K3136" s="42">
        <v>0</v>
      </c>
      <c r="L3136" s="50" t="s">
        <v>4487</v>
      </c>
      <c r="M3136" s="50" t="s">
        <v>5537</v>
      </c>
      <c r="N3136" s="50" t="s">
        <v>2394</v>
      </c>
      <c r="O3136" s="137" t="s">
        <v>2395</v>
      </c>
      <c r="P3136" s="42" t="s">
        <v>64</v>
      </c>
      <c r="Q3136" s="42" t="s">
        <v>65</v>
      </c>
      <c r="R3136" s="42">
        <v>1</v>
      </c>
      <c r="S3136" s="137" t="s">
        <v>2254</v>
      </c>
      <c r="T3136" s="62">
        <v>1232887.24</v>
      </c>
      <c r="U3136" s="62">
        <v>1147776.1499999999</v>
      </c>
      <c r="Z3136" s="42" t="s">
        <v>68</v>
      </c>
      <c r="AJ3136" s="42"/>
      <c r="AW3136" s="42" t="s">
        <v>2412</v>
      </c>
      <c r="AX3136" s="42"/>
      <c r="AY3136" s="42"/>
      <c r="AZ3136" s="42"/>
      <c r="BA3136" s="42"/>
      <c r="BB3136" s="42"/>
      <c r="BN3136" s="128" t="s">
        <v>4578</v>
      </c>
      <c r="BO3136" s="58" t="str">
        <f t="shared" si="48"/>
        <v>境内资产</v>
      </c>
      <c r="BP3136" s="58" t="str">
        <f>IF(M3136="",VLOOKUP(D3136,Sheet4!$A$1:$B$92,2,0),VLOOKUP(Q3136,Sheet4!$A$1:$B$92,2,0))</f>
        <v>保险资产管理产品</v>
      </c>
    </row>
    <row r="3137" spans="1:68" s="58" customFormat="1" ht="12.75" customHeight="1">
      <c r="A3137" s="137" t="s">
        <v>2280</v>
      </c>
      <c r="B3137" s="50" t="s">
        <v>2330</v>
      </c>
      <c r="C3137" s="252" t="s">
        <v>5552</v>
      </c>
      <c r="D3137" s="257" t="s">
        <v>672</v>
      </c>
      <c r="E3137" s="42" t="s">
        <v>4451</v>
      </c>
      <c r="F3137" s="42" t="s">
        <v>2330</v>
      </c>
      <c r="G3137" s="42"/>
      <c r="H3137" s="307">
        <v>9645.7329211064625</v>
      </c>
      <c r="I3137" s="315">
        <v>5881.6904815093785</v>
      </c>
      <c r="J3137" s="105">
        <v>0</v>
      </c>
      <c r="K3137" s="42">
        <v>0</v>
      </c>
      <c r="L3137" s="50" t="s">
        <v>4487</v>
      </c>
      <c r="M3137" s="50" t="s">
        <v>5537</v>
      </c>
      <c r="N3137" s="50" t="s">
        <v>2394</v>
      </c>
      <c r="O3137" s="137" t="s">
        <v>2395</v>
      </c>
      <c r="P3137" s="42" t="s">
        <v>64</v>
      </c>
      <c r="Q3137" s="42" t="s">
        <v>65</v>
      </c>
      <c r="R3137" s="42">
        <v>1</v>
      </c>
      <c r="S3137" s="137" t="s">
        <v>2254</v>
      </c>
      <c r="T3137" s="62">
        <v>1232887.24</v>
      </c>
      <c r="U3137" s="62">
        <v>1147776.1499999999</v>
      </c>
      <c r="Z3137" s="42" t="s">
        <v>68</v>
      </c>
      <c r="AJ3137" s="42"/>
      <c r="AW3137" s="42" t="s">
        <v>2412</v>
      </c>
      <c r="AX3137" s="42"/>
      <c r="AY3137" s="42"/>
      <c r="AZ3137" s="42"/>
      <c r="BA3137" s="42"/>
      <c r="BB3137" s="42"/>
      <c r="BN3137" s="128" t="s">
        <v>4578</v>
      </c>
      <c r="BO3137" s="58" t="str">
        <f t="shared" si="48"/>
        <v>境内资产</v>
      </c>
      <c r="BP3137" s="58" t="str">
        <f>IF(M3137="",VLOOKUP(D3137,Sheet4!$A$1:$B$92,2,0),VLOOKUP(Q3137,Sheet4!$A$1:$B$92,2,0))</f>
        <v>保险资产管理产品</v>
      </c>
    </row>
    <row r="3138" spans="1:68" s="58" customFormat="1" ht="12.75" customHeight="1">
      <c r="A3138" s="137" t="s">
        <v>2281</v>
      </c>
      <c r="B3138" s="50" t="s">
        <v>2331</v>
      </c>
      <c r="C3138" s="252" t="s">
        <v>5552</v>
      </c>
      <c r="D3138" s="257" t="s">
        <v>672</v>
      </c>
      <c r="E3138" s="42" t="s">
        <v>2546</v>
      </c>
      <c r="F3138" s="42" t="s">
        <v>2331</v>
      </c>
      <c r="G3138" s="42"/>
      <c r="H3138" s="307">
        <v>5333.430630390294</v>
      </c>
      <c r="I3138" s="315">
        <v>5987.1725210230506</v>
      </c>
      <c r="J3138" s="105">
        <v>0</v>
      </c>
      <c r="K3138" s="42">
        <v>0</v>
      </c>
      <c r="L3138" s="50" t="s">
        <v>4487</v>
      </c>
      <c r="M3138" s="50" t="s">
        <v>5537</v>
      </c>
      <c r="N3138" s="50" t="s">
        <v>2394</v>
      </c>
      <c r="O3138" s="137" t="s">
        <v>2395</v>
      </c>
      <c r="P3138" s="42" t="s">
        <v>64</v>
      </c>
      <c r="Q3138" s="42" t="s">
        <v>65</v>
      </c>
      <c r="R3138" s="42">
        <v>1</v>
      </c>
      <c r="S3138" s="137" t="s">
        <v>2254</v>
      </c>
      <c r="T3138" s="62">
        <v>1232887.24</v>
      </c>
      <c r="U3138" s="62">
        <v>1147776.1499999999</v>
      </c>
      <c r="Z3138" s="42" t="s">
        <v>68</v>
      </c>
      <c r="AJ3138" s="42"/>
      <c r="AW3138" s="42" t="s">
        <v>2412</v>
      </c>
      <c r="AX3138" s="42"/>
      <c r="AY3138" s="42"/>
      <c r="AZ3138" s="42"/>
      <c r="BA3138" s="42"/>
      <c r="BB3138" s="42"/>
      <c r="BN3138" s="128" t="s">
        <v>4578</v>
      </c>
      <c r="BO3138" s="58" t="str">
        <f t="shared" si="48"/>
        <v>境内资产</v>
      </c>
      <c r="BP3138" s="58" t="str">
        <f>IF(M3138="",VLOOKUP(D3138,Sheet4!$A$1:$B$92,2,0),VLOOKUP(Q3138,Sheet4!$A$1:$B$92,2,0))</f>
        <v>保险资产管理产品</v>
      </c>
    </row>
    <row r="3139" spans="1:68" s="58" customFormat="1" ht="12.75" customHeight="1">
      <c r="A3139" s="137" t="s">
        <v>2102</v>
      </c>
      <c r="B3139" s="50" t="s">
        <v>2332</v>
      </c>
      <c r="C3139" s="252" t="s">
        <v>5552</v>
      </c>
      <c r="D3139" s="257" t="s">
        <v>672</v>
      </c>
      <c r="E3139" s="42" t="s">
        <v>3651</v>
      </c>
      <c r="F3139" s="42" t="s">
        <v>2332</v>
      </c>
      <c r="G3139" s="42"/>
      <c r="H3139" s="307">
        <v>2846.5958956770169</v>
      </c>
      <c r="I3139" s="315">
        <v>2853.7402107870344</v>
      </c>
      <c r="J3139" s="105">
        <v>0</v>
      </c>
      <c r="K3139" s="42">
        <v>0</v>
      </c>
      <c r="L3139" s="50" t="s">
        <v>4487</v>
      </c>
      <c r="M3139" s="50" t="s">
        <v>5537</v>
      </c>
      <c r="N3139" s="50" t="s">
        <v>2394</v>
      </c>
      <c r="O3139" s="137" t="s">
        <v>2395</v>
      </c>
      <c r="P3139" s="42" t="s">
        <v>64</v>
      </c>
      <c r="Q3139" s="42" t="s">
        <v>65</v>
      </c>
      <c r="R3139" s="42">
        <v>1</v>
      </c>
      <c r="S3139" s="137" t="s">
        <v>2254</v>
      </c>
      <c r="T3139" s="62">
        <v>1232887.24</v>
      </c>
      <c r="U3139" s="62">
        <v>1147776.1499999999</v>
      </c>
      <c r="Z3139" s="42" t="s">
        <v>280</v>
      </c>
      <c r="AJ3139" s="42"/>
      <c r="AW3139" s="42" t="s">
        <v>2412</v>
      </c>
      <c r="AX3139" s="42"/>
      <c r="AY3139" s="42"/>
      <c r="AZ3139" s="42"/>
      <c r="BA3139" s="42"/>
      <c r="BB3139" s="42"/>
      <c r="BN3139" s="128" t="s">
        <v>4578</v>
      </c>
      <c r="BO3139" s="58" t="str">
        <f t="shared" ref="BO3139:BO3202" si="49">IF(LEFT(D3139,2)="境外","境外资产","境内资产")</f>
        <v>境内资产</v>
      </c>
      <c r="BP3139" s="58" t="str">
        <f>IF(M3139="",VLOOKUP(D3139,Sheet4!$A$1:$B$92,2,0),VLOOKUP(Q3139,Sheet4!$A$1:$B$92,2,0))</f>
        <v>保险资产管理产品</v>
      </c>
    </row>
    <row r="3140" spans="1:68" s="58" customFormat="1" ht="12.75" customHeight="1">
      <c r="A3140" s="137" t="s">
        <v>2282</v>
      </c>
      <c r="B3140" s="50" t="s">
        <v>2333</v>
      </c>
      <c r="C3140" s="252" t="s">
        <v>5552</v>
      </c>
      <c r="D3140" s="257" t="s">
        <v>672</v>
      </c>
      <c r="E3140" s="42" t="s">
        <v>3677</v>
      </c>
      <c r="F3140" s="42" t="s">
        <v>2333</v>
      </c>
      <c r="G3140" s="42"/>
      <c r="H3140" s="307">
        <v>14188.781824837075</v>
      </c>
      <c r="I3140" s="315">
        <v>11912.733588643725</v>
      </c>
      <c r="J3140" s="105">
        <v>0</v>
      </c>
      <c r="K3140" s="42">
        <v>0</v>
      </c>
      <c r="L3140" s="50" t="s">
        <v>4487</v>
      </c>
      <c r="M3140" s="50" t="s">
        <v>5537</v>
      </c>
      <c r="N3140" s="50" t="s">
        <v>2394</v>
      </c>
      <c r="O3140" s="137" t="s">
        <v>2395</v>
      </c>
      <c r="P3140" s="42" t="s">
        <v>64</v>
      </c>
      <c r="Q3140" s="42" t="s">
        <v>65</v>
      </c>
      <c r="R3140" s="42">
        <v>1</v>
      </c>
      <c r="S3140" s="137" t="s">
        <v>2254</v>
      </c>
      <c r="T3140" s="62">
        <v>1232887.24</v>
      </c>
      <c r="U3140" s="62">
        <v>1147776.1499999999</v>
      </c>
      <c r="Z3140" s="42" t="s">
        <v>280</v>
      </c>
      <c r="AJ3140" s="42"/>
      <c r="AW3140" s="42" t="s">
        <v>2412</v>
      </c>
      <c r="AX3140" s="42"/>
      <c r="AY3140" s="42"/>
      <c r="AZ3140" s="42"/>
      <c r="BA3140" s="42"/>
      <c r="BB3140" s="42"/>
      <c r="BN3140" s="128" t="s">
        <v>4578</v>
      </c>
      <c r="BO3140" s="58" t="str">
        <f t="shared" si="49"/>
        <v>境内资产</v>
      </c>
      <c r="BP3140" s="58" t="str">
        <f>IF(M3140="",VLOOKUP(D3140,Sheet4!$A$1:$B$92,2,0),VLOOKUP(Q3140,Sheet4!$A$1:$B$92,2,0))</f>
        <v>保险资产管理产品</v>
      </c>
    </row>
    <row r="3141" spans="1:68" s="58" customFormat="1" ht="12.75" customHeight="1">
      <c r="A3141" s="137" t="s">
        <v>2283</v>
      </c>
      <c r="B3141" s="50" t="s">
        <v>2334</v>
      </c>
      <c r="C3141" s="252" t="s">
        <v>5552</v>
      </c>
      <c r="D3141" s="257" t="s">
        <v>678</v>
      </c>
      <c r="E3141" s="42" t="s">
        <v>4452</v>
      </c>
      <c r="F3141" s="42" t="s">
        <v>2334</v>
      </c>
      <c r="G3141" s="42"/>
      <c r="H3141" s="307">
        <v>1262.6466487819239</v>
      </c>
      <c r="I3141" s="315">
        <v>1005.2663781614106</v>
      </c>
      <c r="J3141" s="105">
        <v>0</v>
      </c>
      <c r="K3141" s="42">
        <v>0</v>
      </c>
      <c r="L3141" s="50" t="s">
        <v>4487</v>
      </c>
      <c r="M3141" s="50" t="s">
        <v>5537</v>
      </c>
      <c r="N3141" s="50" t="s">
        <v>2394</v>
      </c>
      <c r="O3141" s="137" t="s">
        <v>2395</v>
      </c>
      <c r="P3141" s="42" t="s">
        <v>64</v>
      </c>
      <c r="Q3141" s="42" t="s">
        <v>65</v>
      </c>
      <c r="R3141" s="42">
        <v>1</v>
      </c>
      <c r="S3141" s="137" t="s">
        <v>2254</v>
      </c>
      <c r="T3141" s="62">
        <v>1232887.24</v>
      </c>
      <c r="U3141" s="62">
        <v>1147776.1499999999</v>
      </c>
      <c r="Z3141" s="42" t="s">
        <v>68</v>
      </c>
      <c r="AJ3141" s="42"/>
      <c r="AW3141" s="42" t="s">
        <v>2412</v>
      </c>
      <c r="AX3141" s="42"/>
      <c r="AY3141" s="42"/>
      <c r="AZ3141" s="42"/>
      <c r="BA3141" s="42"/>
      <c r="BB3141" s="42"/>
      <c r="BN3141" s="128" t="s">
        <v>4578</v>
      </c>
      <c r="BO3141" s="58" t="str">
        <f t="shared" si="49"/>
        <v>境内资产</v>
      </c>
      <c r="BP3141" s="58" t="str">
        <f>IF(M3141="",VLOOKUP(D3141,Sheet4!$A$1:$B$92,2,0),VLOOKUP(Q3141,Sheet4!$A$1:$B$92,2,0))</f>
        <v>保险资产管理产品</v>
      </c>
    </row>
    <row r="3142" spans="1:68" s="58" customFormat="1" ht="12.75" customHeight="1">
      <c r="A3142" s="137" t="s">
        <v>2284</v>
      </c>
      <c r="B3142" s="50" t="s">
        <v>2335</v>
      </c>
      <c r="C3142" s="252" t="s">
        <v>5552</v>
      </c>
      <c r="D3142" s="257" t="s">
        <v>678</v>
      </c>
      <c r="E3142" s="42" t="s">
        <v>4453</v>
      </c>
      <c r="F3142" s="42" t="s">
        <v>2335</v>
      </c>
      <c r="G3142" s="42"/>
      <c r="H3142" s="307">
        <v>5692.3244362235992</v>
      </c>
      <c r="I3142" s="315">
        <v>4778.0903065901857</v>
      </c>
      <c r="J3142" s="105">
        <v>0</v>
      </c>
      <c r="K3142" s="42">
        <v>0</v>
      </c>
      <c r="L3142" s="50" t="s">
        <v>4487</v>
      </c>
      <c r="M3142" s="50" t="s">
        <v>5537</v>
      </c>
      <c r="N3142" s="50" t="s">
        <v>2394</v>
      </c>
      <c r="O3142" s="137" t="s">
        <v>2395</v>
      </c>
      <c r="P3142" s="42" t="s">
        <v>64</v>
      </c>
      <c r="Q3142" s="42" t="s">
        <v>65</v>
      </c>
      <c r="R3142" s="42">
        <v>1</v>
      </c>
      <c r="S3142" s="137" t="s">
        <v>2254</v>
      </c>
      <c r="T3142" s="62">
        <v>1232887.24</v>
      </c>
      <c r="U3142" s="62">
        <v>1147776.1499999999</v>
      </c>
      <c r="Z3142" s="42" t="s">
        <v>68</v>
      </c>
      <c r="AJ3142" s="42"/>
      <c r="AW3142" s="42" t="s">
        <v>2412</v>
      </c>
      <c r="AX3142" s="42"/>
      <c r="AY3142" s="42"/>
      <c r="AZ3142" s="42"/>
      <c r="BA3142" s="42"/>
      <c r="BB3142" s="42"/>
      <c r="BN3142" s="128" t="s">
        <v>4578</v>
      </c>
      <c r="BO3142" s="58" t="str">
        <f t="shared" si="49"/>
        <v>境内资产</v>
      </c>
      <c r="BP3142" s="58" t="str">
        <f>IF(M3142="",VLOOKUP(D3142,Sheet4!$A$1:$B$92,2,0),VLOOKUP(Q3142,Sheet4!$A$1:$B$92,2,0))</f>
        <v>保险资产管理产品</v>
      </c>
    </row>
    <row r="3143" spans="1:68" s="58" customFormat="1" ht="12.75" customHeight="1">
      <c r="A3143" s="137" t="s">
        <v>2285</v>
      </c>
      <c r="B3143" s="50" t="s">
        <v>2336</v>
      </c>
      <c r="C3143" s="252" t="s">
        <v>5552</v>
      </c>
      <c r="D3143" s="257" t="s">
        <v>678</v>
      </c>
      <c r="E3143" s="42" t="s">
        <v>4454</v>
      </c>
      <c r="F3143" s="42" t="s">
        <v>2336</v>
      </c>
      <c r="G3143" s="42"/>
      <c r="H3143" s="307">
        <v>4219.6337230931458</v>
      </c>
      <c r="I3143" s="315">
        <v>2053.8748558615625</v>
      </c>
      <c r="J3143" s="105">
        <v>0</v>
      </c>
      <c r="K3143" s="42">
        <v>0</v>
      </c>
      <c r="L3143" s="50" t="s">
        <v>4487</v>
      </c>
      <c r="M3143" s="50" t="s">
        <v>5537</v>
      </c>
      <c r="N3143" s="50" t="s">
        <v>2394</v>
      </c>
      <c r="O3143" s="137" t="s">
        <v>2395</v>
      </c>
      <c r="P3143" s="42" t="s">
        <v>64</v>
      </c>
      <c r="Q3143" s="42" t="s">
        <v>65</v>
      </c>
      <c r="R3143" s="42">
        <v>1</v>
      </c>
      <c r="S3143" s="137" t="s">
        <v>2254</v>
      </c>
      <c r="T3143" s="62">
        <v>1232887.24</v>
      </c>
      <c r="U3143" s="62">
        <v>1147776.1499999999</v>
      </c>
      <c r="Z3143" s="42" t="s">
        <v>68</v>
      </c>
      <c r="AJ3143" s="42"/>
      <c r="AW3143" s="42" t="s">
        <v>2412</v>
      </c>
      <c r="AX3143" s="42"/>
      <c r="AY3143" s="42"/>
      <c r="AZ3143" s="42"/>
      <c r="BA3143" s="42"/>
      <c r="BB3143" s="42"/>
      <c r="BN3143" s="128" t="s">
        <v>4578</v>
      </c>
      <c r="BO3143" s="58" t="str">
        <f t="shared" si="49"/>
        <v>境内资产</v>
      </c>
      <c r="BP3143" s="58" t="str">
        <f>IF(M3143="",VLOOKUP(D3143,Sheet4!$A$1:$B$92,2,0),VLOOKUP(Q3143,Sheet4!$A$1:$B$92,2,0))</f>
        <v>保险资产管理产品</v>
      </c>
    </row>
    <row r="3144" spans="1:68" s="58" customFormat="1" ht="12.75" customHeight="1">
      <c r="A3144" s="137" t="s">
        <v>2286</v>
      </c>
      <c r="B3144" s="50" t="s">
        <v>2337</v>
      </c>
      <c r="C3144" s="252" t="s">
        <v>5552</v>
      </c>
      <c r="D3144" s="257" t="s">
        <v>678</v>
      </c>
      <c r="E3144" s="42" t="s">
        <v>4455</v>
      </c>
      <c r="F3144" s="42" t="s">
        <v>2337</v>
      </c>
      <c r="G3144" s="42"/>
      <c r="H3144" s="307">
        <v>3453.2793882491687</v>
      </c>
      <c r="I3144" s="315">
        <v>1740.0114917863038</v>
      </c>
      <c r="J3144" s="105">
        <v>0</v>
      </c>
      <c r="K3144" s="42">
        <v>0</v>
      </c>
      <c r="L3144" s="50" t="s">
        <v>4487</v>
      </c>
      <c r="M3144" s="50" t="s">
        <v>5537</v>
      </c>
      <c r="N3144" s="50" t="s">
        <v>2394</v>
      </c>
      <c r="O3144" s="137" t="s">
        <v>2395</v>
      </c>
      <c r="P3144" s="42" t="s">
        <v>64</v>
      </c>
      <c r="Q3144" s="42" t="s">
        <v>65</v>
      </c>
      <c r="R3144" s="42">
        <v>1</v>
      </c>
      <c r="S3144" s="137" t="s">
        <v>2254</v>
      </c>
      <c r="T3144" s="62">
        <v>1232887.24</v>
      </c>
      <c r="U3144" s="62">
        <v>1147776.1499999999</v>
      </c>
      <c r="Z3144" s="42" t="s">
        <v>68</v>
      </c>
      <c r="AJ3144" s="42"/>
      <c r="AW3144" s="42" t="s">
        <v>2412</v>
      </c>
      <c r="AX3144" s="42"/>
      <c r="AY3144" s="42"/>
      <c r="AZ3144" s="42"/>
      <c r="BA3144" s="42"/>
      <c r="BB3144" s="42"/>
      <c r="BN3144" s="128" t="s">
        <v>4578</v>
      </c>
      <c r="BO3144" s="58" t="str">
        <f t="shared" si="49"/>
        <v>境内资产</v>
      </c>
      <c r="BP3144" s="58" t="str">
        <f>IF(M3144="",VLOOKUP(D3144,Sheet4!$A$1:$B$92,2,0),VLOOKUP(Q3144,Sheet4!$A$1:$B$92,2,0))</f>
        <v>保险资产管理产品</v>
      </c>
    </row>
    <row r="3145" spans="1:68" s="58" customFormat="1" ht="12.75" customHeight="1">
      <c r="A3145" s="137" t="s">
        <v>2287</v>
      </c>
      <c r="B3145" s="50" t="s">
        <v>2338</v>
      </c>
      <c r="C3145" s="252" t="s">
        <v>5552</v>
      </c>
      <c r="D3145" s="257" t="s">
        <v>678</v>
      </c>
      <c r="E3145" s="42" t="s">
        <v>4456</v>
      </c>
      <c r="F3145" s="42" t="s">
        <v>2338</v>
      </c>
      <c r="G3145" s="42"/>
      <c r="H3145" s="307">
        <v>7584.0514326658895</v>
      </c>
      <c r="I3145" s="315">
        <v>5638.3538541975295</v>
      </c>
      <c r="J3145" s="105">
        <v>0</v>
      </c>
      <c r="K3145" s="42">
        <v>0</v>
      </c>
      <c r="L3145" s="50" t="s">
        <v>4487</v>
      </c>
      <c r="M3145" s="50" t="s">
        <v>5537</v>
      </c>
      <c r="N3145" s="50" t="s">
        <v>2394</v>
      </c>
      <c r="O3145" s="137" t="s">
        <v>2395</v>
      </c>
      <c r="P3145" s="42" t="s">
        <v>64</v>
      </c>
      <c r="Q3145" s="42" t="s">
        <v>65</v>
      </c>
      <c r="R3145" s="42">
        <v>1</v>
      </c>
      <c r="S3145" s="137" t="s">
        <v>2254</v>
      </c>
      <c r="T3145" s="62">
        <v>1232887.24</v>
      </c>
      <c r="U3145" s="62">
        <v>1147776.1499999999</v>
      </c>
      <c r="Z3145" s="42" t="s">
        <v>68</v>
      </c>
      <c r="AJ3145" s="42"/>
      <c r="AW3145" s="42" t="s">
        <v>2412</v>
      </c>
      <c r="AX3145" s="42"/>
      <c r="AY3145" s="42"/>
      <c r="AZ3145" s="42"/>
      <c r="BA3145" s="42"/>
      <c r="BB3145" s="42"/>
      <c r="BN3145" s="128" t="s">
        <v>4578</v>
      </c>
      <c r="BO3145" s="58" t="str">
        <f t="shared" si="49"/>
        <v>境内资产</v>
      </c>
      <c r="BP3145" s="58" t="str">
        <f>IF(M3145="",VLOOKUP(D3145,Sheet4!$A$1:$B$92,2,0),VLOOKUP(Q3145,Sheet4!$A$1:$B$92,2,0))</f>
        <v>保险资产管理产品</v>
      </c>
    </row>
    <row r="3146" spans="1:68" s="58" customFormat="1" ht="12.75" customHeight="1">
      <c r="A3146" s="137" t="s">
        <v>2288</v>
      </c>
      <c r="B3146" s="50" t="s">
        <v>2339</v>
      </c>
      <c r="C3146" s="252" t="s">
        <v>5552</v>
      </c>
      <c r="D3146" s="257" t="s">
        <v>678</v>
      </c>
      <c r="E3146" s="42" t="s">
        <v>4457</v>
      </c>
      <c r="F3146" s="42" t="s">
        <v>2339</v>
      </c>
      <c r="G3146" s="42"/>
      <c r="H3146" s="307">
        <v>387.11381415078256</v>
      </c>
      <c r="I3146" s="315">
        <v>250.7510953605003</v>
      </c>
      <c r="J3146" s="105">
        <v>0</v>
      </c>
      <c r="K3146" s="42">
        <v>0</v>
      </c>
      <c r="L3146" s="50" t="s">
        <v>4487</v>
      </c>
      <c r="M3146" s="50" t="s">
        <v>5537</v>
      </c>
      <c r="N3146" s="50" t="s">
        <v>2394</v>
      </c>
      <c r="O3146" s="137" t="s">
        <v>2395</v>
      </c>
      <c r="P3146" s="42" t="s">
        <v>64</v>
      </c>
      <c r="Q3146" s="42" t="s">
        <v>65</v>
      </c>
      <c r="R3146" s="42">
        <v>1</v>
      </c>
      <c r="S3146" s="137" t="s">
        <v>2254</v>
      </c>
      <c r="T3146" s="62">
        <v>1232887.24</v>
      </c>
      <c r="U3146" s="62">
        <v>1147776.1499999999</v>
      </c>
      <c r="Z3146" s="42" t="s">
        <v>68</v>
      </c>
      <c r="AJ3146" s="42"/>
      <c r="AW3146" s="42" t="s">
        <v>2412</v>
      </c>
      <c r="AX3146" s="42"/>
      <c r="AY3146" s="42"/>
      <c r="AZ3146" s="42"/>
      <c r="BA3146" s="42"/>
      <c r="BB3146" s="42"/>
      <c r="BN3146" s="128" t="s">
        <v>4578</v>
      </c>
      <c r="BO3146" s="58" t="str">
        <f t="shared" si="49"/>
        <v>境内资产</v>
      </c>
      <c r="BP3146" s="58" t="str">
        <f>IF(M3146="",VLOOKUP(D3146,Sheet4!$A$1:$B$92,2,0),VLOOKUP(Q3146,Sheet4!$A$1:$B$92,2,0))</f>
        <v>保险资产管理产品</v>
      </c>
    </row>
    <row r="3147" spans="1:68" s="58" customFormat="1" ht="12.75" customHeight="1">
      <c r="A3147" s="137" t="s">
        <v>2289</v>
      </c>
      <c r="B3147" s="50" t="s">
        <v>2340</v>
      </c>
      <c r="C3147" s="252" t="s">
        <v>5552</v>
      </c>
      <c r="D3147" s="257" t="s">
        <v>689</v>
      </c>
      <c r="E3147" s="42" t="s">
        <v>4458</v>
      </c>
      <c r="F3147" s="42" t="s">
        <v>2340</v>
      </c>
      <c r="G3147" s="42"/>
      <c r="H3147" s="307">
        <v>3320.6659892997618</v>
      </c>
      <c r="I3147" s="315">
        <v>2071.287691988005</v>
      </c>
      <c r="J3147" s="105">
        <v>0</v>
      </c>
      <c r="K3147" s="42">
        <v>0</v>
      </c>
      <c r="L3147" s="50" t="s">
        <v>4487</v>
      </c>
      <c r="M3147" s="50" t="s">
        <v>5537</v>
      </c>
      <c r="N3147" s="50" t="s">
        <v>2394</v>
      </c>
      <c r="O3147" s="137" t="s">
        <v>2395</v>
      </c>
      <c r="P3147" s="42" t="s">
        <v>64</v>
      </c>
      <c r="Q3147" s="42" t="s">
        <v>65</v>
      </c>
      <c r="R3147" s="42">
        <v>1</v>
      </c>
      <c r="S3147" s="137" t="s">
        <v>2254</v>
      </c>
      <c r="T3147" s="62">
        <v>1232887.24</v>
      </c>
      <c r="U3147" s="62">
        <v>1147776.1499999999</v>
      </c>
      <c r="Z3147" s="42" t="s">
        <v>68</v>
      </c>
      <c r="AJ3147" s="42"/>
      <c r="AW3147" s="42" t="s">
        <v>2412</v>
      </c>
      <c r="AX3147" s="42"/>
      <c r="AY3147" s="42"/>
      <c r="AZ3147" s="42"/>
      <c r="BA3147" s="42"/>
      <c r="BB3147" s="42"/>
      <c r="BN3147" s="128" t="s">
        <v>4578</v>
      </c>
      <c r="BO3147" s="58" t="str">
        <f t="shared" si="49"/>
        <v>境内资产</v>
      </c>
      <c r="BP3147" s="58" t="str">
        <f>IF(M3147="",VLOOKUP(D3147,Sheet4!$A$1:$B$92,2,0),VLOOKUP(Q3147,Sheet4!$A$1:$B$92,2,0))</f>
        <v>保险资产管理产品</v>
      </c>
    </row>
    <row r="3148" spans="1:68" s="58" customFormat="1" ht="12.75" customHeight="1">
      <c r="A3148" s="137" t="s">
        <v>2290</v>
      </c>
      <c r="B3148" s="50" t="s">
        <v>2341</v>
      </c>
      <c r="C3148" s="252" t="s">
        <v>5552</v>
      </c>
      <c r="D3148" s="257" t="s">
        <v>689</v>
      </c>
      <c r="E3148" s="42" t="s">
        <v>4459</v>
      </c>
      <c r="F3148" s="42" t="s">
        <v>2341</v>
      </c>
      <c r="G3148" s="42"/>
      <c r="H3148" s="307">
        <v>4144.5307333805413</v>
      </c>
      <c r="I3148" s="315">
        <v>1891.837734235673</v>
      </c>
      <c r="J3148" s="105">
        <v>0</v>
      </c>
      <c r="K3148" s="42">
        <v>0</v>
      </c>
      <c r="L3148" s="50" t="s">
        <v>4487</v>
      </c>
      <c r="M3148" s="50" t="s">
        <v>5537</v>
      </c>
      <c r="N3148" s="50" t="s">
        <v>2394</v>
      </c>
      <c r="O3148" s="137" t="s">
        <v>2395</v>
      </c>
      <c r="P3148" s="42" t="s">
        <v>64</v>
      </c>
      <c r="Q3148" s="42" t="s">
        <v>65</v>
      </c>
      <c r="R3148" s="42">
        <v>1</v>
      </c>
      <c r="S3148" s="137" t="s">
        <v>2254</v>
      </c>
      <c r="T3148" s="62">
        <v>1232887.24</v>
      </c>
      <c r="U3148" s="62">
        <v>1147776.1499999999</v>
      </c>
      <c r="Z3148" s="42" t="s">
        <v>68</v>
      </c>
      <c r="AJ3148" s="42"/>
      <c r="AW3148" s="42" t="s">
        <v>2412</v>
      </c>
      <c r="AX3148" s="42"/>
      <c r="AY3148" s="42"/>
      <c r="AZ3148" s="42"/>
      <c r="BA3148" s="42"/>
      <c r="BB3148" s="42"/>
      <c r="BN3148" s="128" t="s">
        <v>4578</v>
      </c>
      <c r="BO3148" s="58" t="str">
        <f t="shared" si="49"/>
        <v>境内资产</v>
      </c>
      <c r="BP3148" s="58" t="str">
        <f>IF(M3148="",VLOOKUP(D3148,Sheet4!$A$1:$B$92,2,0),VLOOKUP(Q3148,Sheet4!$A$1:$B$92,2,0))</f>
        <v>保险资产管理产品</v>
      </c>
    </row>
    <row r="3149" spans="1:68" s="58" customFormat="1" ht="12.75" customHeight="1">
      <c r="A3149" s="137" t="s">
        <v>2291</v>
      </c>
      <c r="B3149" s="50" t="s">
        <v>2342</v>
      </c>
      <c r="C3149" s="252" t="s">
        <v>5552</v>
      </c>
      <c r="D3149" s="257" t="s">
        <v>689</v>
      </c>
      <c r="E3149" s="42" t="s">
        <v>3211</v>
      </c>
      <c r="F3149" s="42" t="s">
        <v>2342</v>
      </c>
      <c r="G3149" s="42"/>
      <c r="H3149" s="307">
        <v>298.49243103093409</v>
      </c>
      <c r="I3149" s="315">
        <v>255.27697988807307</v>
      </c>
      <c r="J3149" s="105">
        <v>0</v>
      </c>
      <c r="K3149" s="42">
        <v>0</v>
      </c>
      <c r="L3149" s="50" t="s">
        <v>4487</v>
      </c>
      <c r="M3149" s="50" t="s">
        <v>5537</v>
      </c>
      <c r="N3149" s="50" t="s">
        <v>2394</v>
      </c>
      <c r="O3149" s="137" t="s">
        <v>2395</v>
      </c>
      <c r="P3149" s="42" t="s">
        <v>64</v>
      </c>
      <c r="Q3149" s="42" t="s">
        <v>65</v>
      </c>
      <c r="R3149" s="42">
        <v>1</v>
      </c>
      <c r="S3149" s="137" t="s">
        <v>2254</v>
      </c>
      <c r="T3149" s="62">
        <v>1232887.24</v>
      </c>
      <c r="U3149" s="62">
        <v>1147776.1499999999</v>
      </c>
      <c r="Z3149" s="42" t="s">
        <v>68</v>
      </c>
      <c r="AJ3149" s="42"/>
      <c r="AW3149" s="42" t="s">
        <v>2412</v>
      </c>
      <c r="AX3149" s="42"/>
      <c r="AY3149" s="42"/>
      <c r="AZ3149" s="42"/>
      <c r="BA3149" s="42"/>
      <c r="BB3149" s="42"/>
      <c r="BN3149" s="128" t="s">
        <v>4578</v>
      </c>
      <c r="BO3149" s="58" t="str">
        <f t="shared" si="49"/>
        <v>境内资产</v>
      </c>
      <c r="BP3149" s="58" t="str">
        <f>IF(M3149="",VLOOKUP(D3149,Sheet4!$A$1:$B$92,2,0),VLOOKUP(Q3149,Sheet4!$A$1:$B$92,2,0))</f>
        <v>保险资产管理产品</v>
      </c>
    </row>
    <row r="3150" spans="1:68" s="58" customFormat="1" ht="12.75" customHeight="1">
      <c r="A3150" s="137" t="s">
        <v>2292</v>
      </c>
      <c r="B3150" s="50" t="s">
        <v>2343</v>
      </c>
      <c r="C3150" s="252" t="s">
        <v>5552</v>
      </c>
      <c r="D3150" s="257" t="s">
        <v>689</v>
      </c>
      <c r="E3150" s="42" t="s">
        <v>3219</v>
      </c>
      <c r="F3150" s="42" t="s">
        <v>2343</v>
      </c>
      <c r="G3150" s="42"/>
      <c r="H3150" s="307">
        <v>5410.3090251390695</v>
      </c>
      <c r="I3150" s="315">
        <v>3656.5073868548639</v>
      </c>
      <c r="J3150" s="105">
        <v>0</v>
      </c>
      <c r="K3150" s="42">
        <v>0</v>
      </c>
      <c r="L3150" s="50" t="s">
        <v>4487</v>
      </c>
      <c r="M3150" s="50" t="s">
        <v>5537</v>
      </c>
      <c r="N3150" s="50" t="s">
        <v>2394</v>
      </c>
      <c r="O3150" s="137" t="s">
        <v>2395</v>
      </c>
      <c r="P3150" s="42" t="s">
        <v>64</v>
      </c>
      <c r="Q3150" s="42" t="s">
        <v>65</v>
      </c>
      <c r="R3150" s="42">
        <v>1</v>
      </c>
      <c r="S3150" s="137" t="s">
        <v>2254</v>
      </c>
      <c r="T3150" s="62">
        <v>1232887.24</v>
      </c>
      <c r="U3150" s="62">
        <v>1147776.1499999999</v>
      </c>
      <c r="Z3150" s="42" t="s">
        <v>280</v>
      </c>
      <c r="AJ3150" s="42"/>
      <c r="AW3150" s="42" t="s">
        <v>2412</v>
      </c>
      <c r="AX3150" s="42"/>
      <c r="AY3150" s="42"/>
      <c r="AZ3150" s="42"/>
      <c r="BA3150" s="42"/>
      <c r="BB3150" s="42"/>
      <c r="BN3150" s="128" t="s">
        <v>4578</v>
      </c>
      <c r="BO3150" s="58" t="str">
        <f t="shared" si="49"/>
        <v>境内资产</v>
      </c>
      <c r="BP3150" s="58" t="str">
        <f>IF(M3150="",VLOOKUP(D3150,Sheet4!$A$1:$B$92,2,0),VLOOKUP(Q3150,Sheet4!$A$1:$B$92,2,0))</f>
        <v>保险资产管理产品</v>
      </c>
    </row>
    <row r="3151" spans="1:68" s="58" customFormat="1" ht="12.75" customHeight="1">
      <c r="A3151" s="137" t="s">
        <v>2293</v>
      </c>
      <c r="B3151" s="50" t="s">
        <v>2344</v>
      </c>
      <c r="C3151" s="252" t="s">
        <v>5552</v>
      </c>
      <c r="D3151" s="257" t="s">
        <v>689</v>
      </c>
      <c r="E3151" s="42" t="s">
        <v>3250</v>
      </c>
      <c r="F3151" s="42" t="s">
        <v>2344</v>
      </c>
      <c r="G3151" s="42"/>
      <c r="H3151" s="307">
        <v>3508.0857587703185</v>
      </c>
      <c r="I3151" s="315">
        <v>3322.1460208193971</v>
      </c>
      <c r="J3151" s="105">
        <v>0</v>
      </c>
      <c r="K3151" s="42">
        <v>0</v>
      </c>
      <c r="L3151" s="50" t="s">
        <v>4487</v>
      </c>
      <c r="M3151" s="50" t="s">
        <v>5537</v>
      </c>
      <c r="N3151" s="50" t="s">
        <v>2394</v>
      </c>
      <c r="O3151" s="137" t="s">
        <v>2395</v>
      </c>
      <c r="P3151" s="42" t="s">
        <v>64</v>
      </c>
      <c r="Q3151" s="42" t="s">
        <v>65</v>
      </c>
      <c r="R3151" s="42">
        <v>1</v>
      </c>
      <c r="S3151" s="137" t="s">
        <v>2254</v>
      </c>
      <c r="T3151" s="62">
        <v>1232887.24</v>
      </c>
      <c r="U3151" s="62">
        <v>1147776.1499999999</v>
      </c>
      <c r="Z3151" s="42" t="s">
        <v>68</v>
      </c>
      <c r="AJ3151" s="42"/>
      <c r="AW3151" s="42" t="s">
        <v>2412</v>
      </c>
      <c r="AX3151" s="42"/>
      <c r="AY3151" s="42"/>
      <c r="AZ3151" s="42"/>
      <c r="BA3151" s="42"/>
      <c r="BB3151" s="42"/>
      <c r="BN3151" s="128" t="s">
        <v>4578</v>
      </c>
      <c r="BO3151" s="58" t="str">
        <f t="shared" si="49"/>
        <v>境内资产</v>
      </c>
      <c r="BP3151" s="58" t="str">
        <f>IF(M3151="",VLOOKUP(D3151,Sheet4!$A$1:$B$92,2,0),VLOOKUP(Q3151,Sheet4!$A$1:$B$92,2,0))</f>
        <v>保险资产管理产品</v>
      </c>
    </row>
    <row r="3152" spans="1:68" s="58" customFormat="1" ht="12.75" customHeight="1">
      <c r="A3152" s="137" t="s">
        <v>2294</v>
      </c>
      <c r="B3152" s="50" t="s">
        <v>2345</v>
      </c>
      <c r="C3152" s="252" t="s">
        <v>5552</v>
      </c>
      <c r="D3152" s="257" t="s">
        <v>689</v>
      </c>
      <c r="E3152" s="42" t="s">
        <v>3510</v>
      </c>
      <c r="F3152" s="42" t="s">
        <v>2345</v>
      </c>
      <c r="G3152" s="42"/>
      <c r="H3152" s="307">
        <v>6359.8363078020629</v>
      </c>
      <c r="I3152" s="315">
        <v>5090.8240906223054</v>
      </c>
      <c r="J3152" s="105">
        <v>0</v>
      </c>
      <c r="K3152" s="42">
        <v>0</v>
      </c>
      <c r="L3152" s="50" t="s">
        <v>4487</v>
      </c>
      <c r="M3152" s="50" t="s">
        <v>5537</v>
      </c>
      <c r="N3152" s="50" t="s">
        <v>2394</v>
      </c>
      <c r="O3152" s="137" t="s">
        <v>2395</v>
      </c>
      <c r="P3152" s="42" t="s">
        <v>64</v>
      </c>
      <c r="Q3152" s="42" t="s">
        <v>65</v>
      </c>
      <c r="R3152" s="42">
        <v>1</v>
      </c>
      <c r="S3152" s="137" t="s">
        <v>2254</v>
      </c>
      <c r="T3152" s="62">
        <v>1232887.24</v>
      </c>
      <c r="U3152" s="62">
        <v>1147776.1499999999</v>
      </c>
      <c r="Z3152" s="42" t="s">
        <v>68</v>
      </c>
      <c r="AJ3152" s="42"/>
      <c r="AW3152" s="42" t="s">
        <v>2412</v>
      </c>
      <c r="AX3152" s="42"/>
      <c r="AY3152" s="42"/>
      <c r="AZ3152" s="42"/>
      <c r="BA3152" s="42"/>
      <c r="BB3152" s="42"/>
      <c r="BN3152" s="128" t="s">
        <v>4578</v>
      </c>
      <c r="BO3152" s="58" t="str">
        <f t="shared" si="49"/>
        <v>境内资产</v>
      </c>
      <c r="BP3152" s="58" t="str">
        <f>IF(M3152="",VLOOKUP(D3152,Sheet4!$A$1:$B$92,2,0),VLOOKUP(Q3152,Sheet4!$A$1:$B$92,2,0))</f>
        <v>保险资产管理产品</v>
      </c>
    </row>
    <row r="3153" spans="1:68" s="58" customFormat="1" ht="12.75" customHeight="1">
      <c r="A3153" s="137" t="s">
        <v>1975</v>
      </c>
      <c r="B3153" s="50" t="s">
        <v>1976</v>
      </c>
      <c r="C3153" s="252" t="s">
        <v>5552</v>
      </c>
      <c r="D3153" s="257" t="s">
        <v>672</v>
      </c>
      <c r="E3153" s="42" t="s">
        <v>3108</v>
      </c>
      <c r="F3153" s="42" t="s">
        <v>1976</v>
      </c>
      <c r="G3153" s="42"/>
      <c r="H3153" s="307">
        <v>9.0358766361937626</v>
      </c>
      <c r="I3153" s="315">
        <v>9.0358766361937626</v>
      </c>
      <c r="J3153" s="105">
        <v>0</v>
      </c>
      <c r="K3153" s="42">
        <v>0</v>
      </c>
      <c r="L3153" s="50" t="s">
        <v>4487</v>
      </c>
      <c r="M3153" s="50" t="s">
        <v>5537</v>
      </c>
      <c r="N3153" s="50" t="s">
        <v>2394</v>
      </c>
      <c r="O3153" s="137" t="s">
        <v>2395</v>
      </c>
      <c r="P3153" s="42" t="s">
        <v>64</v>
      </c>
      <c r="Q3153" s="42" t="s">
        <v>65</v>
      </c>
      <c r="R3153" s="42">
        <v>1</v>
      </c>
      <c r="S3153" s="137" t="s">
        <v>2254</v>
      </c>
      <c r="T3153" s="62">
        <v>1232887.24</v>
      </c>
      <c r="U3153" s="62">
        <v>1147776.1499999999</v>
      </c>
      <c r="Z3153" s="42" t="s">
        <v>68</v>
      </c>
      <c r="AJ3153" s="42"/>
      <c r="AW3153" s="42" t="s">
        <v>2412</v>
      </c>
      <c r="AX3153" s="42"/>
      <c r="AY3153" s="42"/>
      <c r="AZ3153" s="42"/>
      <c r="BA3153" s="42"/>
      <c r="BB3153" s="42"/>
      <c r="BN3153" s="128" t="s">
        <v>4578</v>
      </c>
      <c r="BO3153" s="58" t="str">
        <f t="shared" si="49"/>
        <v>境内资产</v>
      </c>
      <c r="BP3153" s="58" t="str">
        <f>IF(M3153="",VLOOKUP(D3153,Sheet4!$A$1:$B$92,2,0),VLOOKUP(Q3153,Sheet4!$A$1:$B$92,2,0))</f>
        <v>保险资产管理产品</v>
      </c>
    </row>
    <row r="3154" spans="1:68" s="58" customFormat="1" ht="12.75" customHeight="1">
      <c r="A3154" s="137" t="s">
        <v>2123</v>
      </c>
      <c r="B3154" s="50" t="s">
        <v>2346</v>
      </c>
      <c r="C3154" s="252" t="s">
        <v>5552</v>
      </c>
      <c r="D3154" s="257" t="s">
        <v>689</v>
      </c>
      <c r="E3154" s="42" t="s">
        <v>4368</v>
      </c>
      <c r="F3154" s="42" t="s">
        <v>2346</v>
      </c>
      <c r="G3154" s="42"/>
      <c r="H3154" s="307">
        <v>123.58512303532076</v>
      </c>
      <c r="I3154" s="315">
        <v>123.58512303532076</v>
      </c>
      <c r="J3154" s="105">
        <v>0</v>
      </c>
      <c r="K3154" s="42">
        <v>0</v>
      </c>
      <c r="L3154" s="50" t="s">
        <v>4487</v>
      </c>
      <c r="M3154" s="50" t="s">
        <v>5537</v>
      </c>
      <c r="N3154" s="50" t="s">
        <v>2394</v>
      </c>
      <c r="O3154" s="137" t="s">
        <v>2395</v>
      </c>
      <c r="P3154" s="42" t="s">
        <v>64</v>
      </c>
      <c r="Q3154" s="42" t="s">
        <v>65</v>
      </c>
      <c r="R3154" s="42">
        <v>1</v>
      </c>
      <c r="S3154" s="137" t="s">
        <v>2254</v>
      </c>
      <c r="T3154" s="62">
        <v>1232887.24</v>
      </c>
      <c r="U3154" s="62">
        <v>1147776.1499999999</v>
      </c>
      <c r="Z3154" s="42" t="s">
        <v>68</v>
      </c>
      <c r="AJ3154" s="42"/>
      <c r="AW3154" s="42" t="s">
        <v>2412</v>
      </c>
      <c r="AX3154" s="42"/>
      <c r="AY3154" s="42"/>
      <c r="AZ3154" s="42"/>
      <c r="BA3154" s="42"/>
      <c r="BB3154" s="42"/>
      <c r="BN3154" s="128" t="s">
        <v>4578</v>
      </c>
      <c r="BO3154" s="58" t="str">
        <f t="shared" si="49"/>
        <v>境内资产</v>
      </c>
      <c r="BP3154" s="58" t="str">
        <f>IF(M3154="",VLOOKUP(D3154,Sheet4!$A$1:$B$92,2,0),VLOOKUP(Q3154,Sheet4!$A$1:$B$92,2,0))</f>
        <v>保险资产管理产品</v>
      </c>
    </row>
    <row r="3155" spans="1:68" s="58" customFormat="1" ht="12.75" customHeight="1">
      <c r="A3155" s="137" t="s">
        <v>1615</v>
      </c>
      <c r="B3155" s="50" t="s">
        <v>1616</v>
      </c>
      <c r="C3155" s="252" t="s">
        <v>5552</v>
      </c>
      <c r="D3155" s="257" t="s">
        <v>689</v>
      </c>
      <c r="E3155" s="42" t="s">
        <v>1617</v>
      </c>
      <c r="F3155" s="42" t="s">
        <v>1616</v>
      </c>
      <c r="G3155" s="42"/>
      <c r="H3155" s="307">
        <v>89.662972985290068</v>
      </c>
      <c r="I3155" s="315">
        <v>89.662972985290068</v>
      </c>
      <c r="J3155" s="105">
        <v>0</v>
      </c>
      <c r="K3155" s="42">
        <v>0</v>
      </c>
      <c r="L3155" s="50" t="s">
        <v>4487</v>
      </c>
      <c r="M3155" s="50" t="s">
        <v>5537</v>
      </c>
      <c r="N3155" s="50" t="s">
        <v>2394</v>
      </c>
      <c r="O3155" s="137" t="s">
        <v>2395</v>
      </c>
      <c r="P3155" s="42" t="s">
        <v>64</v>
      </c>
      <c r="Q3155" s="42" t="s">
        <v>65</v>
      </c>
      <c r="R3155" s="42">
        <v>1</v>
      </c>
      <c r="S3155" s="137" t="s">
        <v>2254</v>
      </c>
      <c r="T3155" s="62">
        <v>1232887.24</v>
      </c>
      <c r="U3155" s="62">
        <v>1147776.1499999999</v>
      </c>
      <c r="Z3155" s="42" t="s">
        <v>68</v>
      </c>
      <c r="AJ3155" s="42"/>
      <c r="AW3155" s="42" t="s">
        <v>2412</v>
      </c>
      <c r="AX3155" s="42"/>
      <c r="AY3155" s="42"/>
      <c r="AZ3155" s="42"/>
      <c r="BA3155" s="42"/>
      <c r="BB3155" s="42"/>
      <c r="BN3155" s="128" t="s">
        <v>4578</v>
      </c>
      <c r="BO3155" s="58" t="str">
        <f t="shared" si="49"/>
        <v>境内资产</v>
      </c>
      <c r="BP3155" s="58" t="str">
        <f>IF(M3155="",VLOOKUP(D3155,Sheet4!$A$1:$B$92,2,0),VLOOKUP(Q3155,Sheet4!$A$1:$B$92,2,0))</f>
        <v>保险资产管理产品</v>
      </c>
    </row>
    <row r="3156" spans="1:68" s="58" customFormat="1" ht="12.75" customHeight="1">
      <c r="A3156" s="137" t="s">
        <v>1654</v>
      </c>
      <c r="B3156" s="50" t="s">
        <v>1655</v>
      </c>
      <c r="C3156" s="252" t="s">
        <v>5552</v>
      </c>
      <c r="D3156" s="257" t="s">
        <v>672</v>
      </c>
      <c r="E3156" s="42" t="s">
        <v>1656</v>
      </c>
      <c r="F3156" s="42" t="s">
        <v>1655</v>
      </c>
      <c r="G3156" s="42"/>
      <c r="H3156" s="307">
        <v>164.96112669401441</v>
      </c>
      <c r="I3156" s="315">
        <v>223.00300460487134</v>
      </c>
      <c r="J3156" s="105">
        <v>0</v>
      </c>
      <c r="K3156" s="42">
        <v>0</v>
      </c>
      <c r="L3156" s="50" t="s">
        <v>4487</v>
      </c>
      <c r="M3156" s="50" t="s">
        <v>5537</v>
      </c>
      <c r="N3156" s="50" t="s">
        <v>2394</v>
      </c>
      <c r="O3156" s="137" t="s">
        <v>2395</v>
      </c>
      <c r="P3156" s="42" t="s">
        <v>64</v>
      </c>
      <c r="Q3156" s="42" t="s">
        <v>65</v>
      </c>
      <c r="R3156" s="42">
        <v>1</v>
      </c>
      <c r="S3156" s="137" t="s">
        <v>2254</v>
      </c>
      <c r="T3156" s="62">
        <v>1232887.24</v>
      </c>
      <c r="U3156" s="62">
        <v>1147776.1499999999</v>
      </c>
      <c r="Z3156" s="42" t="s">
        <v>68</v>
      </c>
      <c r="AJ3156" s="42"/>
      <c r="AW3156" s="42" t="s">
        <v>2412</v>
      </c>
      <c r="AX3156" s="42"/>
      <c r="AY3156" s="42"/>
      <c r="AZ3156" s="42"/>
      <c r="BA3156" s="42"/>
      <c r="BB3156" s="42"/>
      <c r="BN3156" s="128" t="s">
        <v>4578</v>
      </c>
      <c r="BO3156" s="58" t="str">
        <f t="shared" si="49"/>
        <v>境内资产</v>
      </c>
      <c r="BP3156" s="58" t="str">
        <f>IF(M3156="",VLOOKUP(D3156,Sheet4!$A$1:$B$92,2,0),VLOOKUP(Q3156,Sheet4!$A$1:$B$92,2,0))</f>
        <v>保险资产管理产品</v>
      </c>
    </row>
    <row r="3157" spans="1:68" s="58" customFormat="1" ht="12.75" customHeight="1">
      <c r="A3157" s="137" t="s">
        <v>1734</v>
      </c>
      <c r="B3157" s="50" t="s">
        <v>1735</v>
      </c>
      <c r="C3157" s="252" t="s">
        <v>5552</v>
      </c>
      <c r="D3157" s="257" t="s">
        <v>678</v>
      </c>
      <c r="E3157" s="42" t="s">
        <v>1736</v>
      </c>
      <c r="F3157" s="42" t="s">
        <v>1735</v>
      </c>
      <c r="G3157" s="42"/>
      <c r="H3157" s="307">
        <v>35.467133194947309</v>
      </c>
      <c r="I3157" s="315">
        <v>15.732676502707415</v>
      </c>
      <c r="J3157" s="105">
        <v>0</v>
      </c>
      <c r="K3157" s="42">
        <v>0</v>
      </c>
      <c r="L3157" s="50" t="s">
        <v>4487</v>
      </c>
      <c r="M3157" s="50" t="s">
        <v>5537</v>
      </c>
      <c r="N3157" s="50" t="s">
        <v>2394</v>
      </c>
      <c r="O3157" s="137" t="s">
        <v>2395</v>
      </c>
      <c r="P3157" s="42" t="s">
        <v>64</v>
      </c>
      <c r="Q3157" s="42" t="s">
        <v>65</v>
      </c>
      <c r="R3157" s="42">
        <v>1</v>
      </c>
      <c r="S3157" s="137" t="s">
        <v>2254</v>
      </c>
      <c r="T3157" s="62">
        <v>1232887.24</v>
      </c>
      <c r="U3157" s="62">
        <v>1147776.1499999999</v>
      </c>
      <c r="Z3157" s="42" t="s">
        <v>68</v>
      </c>
      <c r="AJ3157" s="42"/>
      <c r="AW3157" s="42" t="s">
        <v>2412</v>
      </c>
      <c r="AX3157" s="42"/>
      <c r="AY3157" s="42"/>
      <c r="AZ3157" s="42"/>
      <c r="BA3157" s="42"/>
      <c r="BB3157" s="42"/>
      <c r="BN3157" s="128" t="s">
        <v>4578</v>
      </c>
      <c r="BO3157" s="58" t="str">
        <f t="shared" si="49"/>
        <v>境内资产</v>
      </c>
      <c r="BP3157" s="58" t="str">
        <f>IF(M3157="",VLOOKUP(D3157,Sheet4!$A$1:$B$92,2,0),VLOOKUP(Q3157,Sheet4!$A$1:$B$92,2,0))</f>
        <v>保险资产管理产品</v>
      </c>
    </row>
    <row r="3158" spans="1:68" s="58" customFormat="1" ht="12.75" customHeight="1">
      <c r="A3158" s="137" t="s">
        <v>1743</v>
      </c>
      <c r="B3158" s="50" t="s">
        <v>1744</v>
      </c>
      <c r="C3158" s="252" t="s">
        <v>5552</v>
      </c>
      <c r="D3158" s="257" t="s">
        <v>678</v>
      </c>
      <c r="E3158" s="42" t="s">
        <v>1745</v>
      </c>
      <c r="F3158" s="42" t="s">
        <v>1744</v>
      </c>
      <c r="G3158" s="42"/>
      <c r="H3158" s="307">
        <v>26.632348390776151</v>
      </c>
      <c r="I3158" s="315">
        <v>18.137432239497176</v>
      </c>
      <c r="J3158" s="105">
        <v>0</v>
      </c>
      <c r="K3158" s="42">
        <v>0</v>
      </c>
      <c r="L3158" s="50" t="s">
        <v>4487</v>
      </c>
      <c r="M3158" s="50" t="s">
        <v>5537</v>
      </c>
      <c r="N3158" s="50" t="s">
        <v>2394</v>
      </c>
      <c r="O3158" s="137" t="s">
        <v>2395</v>
      </c>
      <c r="P3158" s="42" t="s">
        <v>64</v>
      </c>
      <c r="Q3158" s="42" t="s">
        <v>65</v>
      </c>
      <c r="R3158" s="42">
        <v>1</v>
      </c>
      <c r="S3158" s="137" t="s">
        <v>2254</v>
      </c>
      <c r="T3158" s="62">
        <v>1232887.24</v>
      </c>
      <c r="U3158" s="62">
        <v>1147776.1499999999</v>
      </c>
      <c r="Z3158" s="42" t="s">
        <v>68</v>
      </c>
      <c r="AJ3158" s="42"/>
      <c r="AW3158" s="42" t="s">
        <v>2412</v>
      </c>
      <c r="AX3158" s="42"/>
      <c r="AY3158" s="42"/>
      <c r="AZ3158" s="42"/>
      <c r="BA3158" s="42"/>
      <c r="BB3158" s="42"/>
      <c r="BN3158" s="128" t="s">
        <v>4578</v>
      </c>
      <c r="BO3158" s="58" t="str">
        <f t="shared" si="49"/>
        <v>境内资产</v>
      </c>
      <c r="BP3158" s="58" t="str">
        <f>IF(M3158="",VLOOKUP(D3158,Sheet4!$A$1:$B$92,2,0),VLOOKUP(Q3158,Sheet4!$A$1:$B$92,2,0))</f>
        <v>保险资产管理产品</v>
      </c>
    </row>
    <row r="3159" spans="1:68" s="58" customFormat="1" ht="12.75" customHeight="1">
      <c r="A3159" s="137" t="s">
        <v>2011</v>
      </c>
      <c r="B3159" s="50" t="s">
        <v>2012</v>
      </c>
      <c r="C3159" s="252" t="s">
        <v>5552</v>
      </c>
      <c r="D3159" s="257" t="s">
        <v>678</v>
      </c>
      <c r="E3159" s="42" t="s">
        <v>2792</v>
      </c>
      <c r="F3159" s="42" t="s">
        <v>2012</v>
      </c>
      <c r="G3159" s="42"/>
      <c r="H3159" s="307">
        <v>15.372805949532676</v>
      </c>
      <c r="I3159" s="315">
        <v>10.055064373318928</v>
      </c>
      <c r="J3159" s="105">
        <v>0</v>
      </c>
      <c r="K3159" s="42">
        <v>0</v>
      </c>
      <c r="L3159" s="50" t="s">
        <v>4487</v>
      </c>
      <c r="M3159" s="50" t="s">
        <v>5537</v>
      </c>
      <c r="N3159" s="50" t="s">
        <v>2394</v>
      </c>
      <c r="O3159" s="137" t="s">
        <v>2395</v>
      </c>
      <c r="P3159" s="42" t="s">
        <v>64</v>
      </c>
      <c r="Q3159" s="42" t="s">
        <v>65</v>
      </c>
      <c r="R3159" s="42">
        <v>1</v>
      </c>
      <c r="S3159" s="137" t="s">
        <v>2254</v>
      </c>
      <c r="T3159" s="62">
        <v>1232887.24</v>
      </c>
      <c r="U3159" s="62">
        <v>1147776.1499999999</v>
      </c>
      <c r="Z3159" s="42" t="s">
        <v>68</v>
      </c>
      <c r="AJ3159" s="42"/>
      <c r="AW3159" s="42" t="s">
        <v>2412</v>
      </c>
      <c r="AX3159" s="42"/>
      <c r="AY3159" s="42"/>
      <c r="AZ3159" s="42"/>
      <c r="BA3159" s="42"/>
      <c r="BB3159" s="42"/>
      <c r="BN3159" s="128" t="s">
        <v>4578</v>
      </c>
      <c r="BO3159" s="58" t="str">
        <f t="shared" si="49"/>
        <v>境内资产</v>
      </c>
      <c r="BP3159" s="58" t="str">
        <f>IF(M3159="",VLOOKUP(D3159,Sheet4!$A$1:$B$92,2,0),VLOOKUP(Q3159,Sheet4!$A$1:$B$92,2,0))</f>
        <v>保险资产管理产品</v>
      </c>
    </row>
    <row r="3160" spans="1:68" s="58" customFormat="1" ht="12.75" customHeight="1">
      <c r="A3160" s="137" t="s">
        <v>2013</v>
      </c>
      <c r="B3160" s="50" t="s">
        <v>2014</v>
      </c>
      <c r="C3160" s="252" t="s">
        <v>5552</v>
      </c>
      <c r="D3160" s="257" t="s">
        <v>678</v>
      </c>
      <c r="E3160" s="42" t="s">
        <v>2793</v>
      </c>
      <c r="F3160" s="42" t="s">
        <v>2014</v>
      </c>
      <c r="G3160" s="42"/>
      <c r="H3160" s="307">
        <v>7.535515912452964</v>
      </c>
      <c r="I3160" s="315">
        <v>7.8631470390813529</v>
      </c>
      <c r="J3160" s="105">
        <v>0</v>
      </c>
      <c r="K3160" s="42">
        <v>0</v>
      </c>
      <c r="L3160" s="50" t="s">
        <v>4487</v>
      </c>
      <c r="M3160" s="50" t="s">
        <v>5537</v>
      </c>
      <c r="N3160" s="50" t="s">
        <v>2394</v>
      </c>
      <c r="O3160" s="137" t="s">
        <v>2395</v>
      </c>
      <c r="P3160" s="42" t="s">
        <v>64</v>
      </c>
      <c r="Q3160" s="42" t="s">
        <v>65</v>
      </c>
      <c r="R3160" s="42">
        <v>1</v>
      </c>
      <c r="S3160" s="137" t="s">
        <v>2254</v>
      </c>
      <c r="T3160" s="62">
        <v>1232887.24</v>
      </c>
      <c r="U3160" s="62">
        <v>1147776.1499999999</v>
      </c>
      <c r="Z3160" s="42" t="s">
        <v>68</v>
      </c>
      <c r="AJ3160" s="42"/>
      <c r="AW3160" s="42" t="s">
        <v>2412</v>
      </c>
      <c r="AX3160" s="42"/>
      <c r="AY3160" s="42"/>
      <c r="AZ3160" s="42"/>
      <c r="BA3160" s="42"/>
      <c r="BB3160" s="42"/>
      <c r="BN3160" s="128" t="s">
        <v>4578</v>
      </c>
      <c r="BO3160" s="58" t="str">
        <f t="shared" si="49"/>
        <v>境内资产</v>
      </c>
      <c r="BP3160" s="58" t="str">
        <f>IF(M3160="",VLOOKUP(D3160,Sheet4!$A$1:$B$92,2,0),VLOOKUP(Q3160,Sheet4!$A$1:$B$92,2,0))</f>
        <v>保险资产管理产品</v>
      </c>
    </row>
    <row r="3161" spans="1:68" s="58" customFormat="1" ht="12.75" customHeight="1">
      <c r="A3161" s="137" t="s">
        <v>2019</v>
      </c>
      <c r="B3161" s="50" t="s">
        <v>2020</v>
      </c>
      <c r="C3161" s="252" t="s">
        <v>5552</v>
      </c>
      <c r="D3161" s="257" t="s">
        <v>678</v>
      </c>
      <c r="E3161" s="42" t="s">
        <v>2795</v>
      </c>
      <c r="F3161" s="42" t="s">
        <v>2020</v>
      </c>
      <c r="G3161" s="42"/>
      <c r="H3161" s="307">
        <v>2.5535516913463217</v>
      </c>
      <c r="I3161" s="315">
        <v>5.3605092757270114</v>
      </c>
      <c r="J3161" s="105">
        <v>0</v>
      </c>
      <c r="K3161" s="42">
        <v>0</v>
      </c>
      <c r="L3161" s="50" t="s">
        <v>4487</v>
      </c>
      <c r="M3161" s="50" t="s">
        <v>5537</v>
      </c>
      <c r="N3161" s="50" t="s">
        <v>2394</v>
      </c>
      <c r="O3161" s="137" t="s">
        <v>2395</v>
      </c>
      <c r="P3161" s="42" t="s">
        <v>64</v>
      </c>
      <c r="Q3161" s="42" t="s">
        <v>65</v>
      </c>
      <c r="R3161" s="42">
        <v>1</v>
      </c>
      <c r="S3161" s="137" t="s">
        <v>2254</v>
      </c>
      <c r="T3161" s="62">
        <v>1232887.24</v>
      </c>
      <c r="U3161" s="62">
        <v>1147776.1499999999</v>
      </c>
      <c r="Z3161" s="42" t="s">
        <v>68</v>
      </c>
      <c r="AJ3161" s="42"/>
      <c r="AW3161" s="42" t="s">
        <v>2412</v>
      </c>
      <c r="AX3161" s="42"/>
      <c r="AY3161" s="42"/>
      <c r="AZ3161" s="42"/>
      <c r="BA3161" s="42"/>
      <c r="BB3161" s="42"/>
      <c r="BN3161" s="128" t="s">
        <v>4578</v>
      </c>
      <c r="BO3161" s="58" t="str">
        <f t="shared" si="49"/>
        <v>境内资产</v>
      </c>
      <c r="BP3161" s="58" t="str">
        <f>IF(M3161="",VLOOKUP(D3161,Sheet4!$A$1:$B$92,2,0),VLOOKUP(Q3161,Sheet4!$A$1:$B$92,2,0))</f>
        <v>保险资产管理产品</v>
      </c>
    </row>
    <row r="3162" spans="1:68" s="58" customFormat="1" ht="12.75" customHeight="1">
      <c r="A3162" s="137" t="s">
        <v>1755</v>
      </c>
      <c r="B3162" s="50" t="s">
        <v>1756</v>
      </c>
      <c r="C3162" s="252" t="s">
        <v>5552</v>
      </c>
      <c r="D3162" s="257" t="s">
        <v>678</v>
      </c>
      <c r="E3162" s="42" t="s">
        <v>1757</v>
      </c>
      <c r="F3162" s="42" t="s">
        <v>1756</v>
      </c>
      <c r="G3162" s="42"/>
      <c r="H3162" s="307">
        <v>15.743313876948598</v>
      </c>
      <c r="I3162" s="315">
        <v>12.540827806253072</v>
      </c>
      <c r="J3162" s="105">
        <v>0</v>
      </c>
      <c r="K3162" s="42">
        <v>0</v>
      </c>
      <c r="L3162" s="50" t="s">
        <v>4487</v>
      </c>
      <c r="M3162" s="50" t="s">
        <v>5537</v>
      </c>
      <c r="N3162" s="50" t="s">
        <v>2394</v>
      </c>
      <c r="O3162" s="137" t="s">
        <v>2395</v>
      </c>
      <c r="P3162" s="42" t="s">
        <v>64</v>
      </c>
      <c r="Q3162" s="42" t="s">
        <v>65</v>
      </c>
      <c r="R3162" s="42">
        <v>1</v>
      </c>
      <c r="S3162" s="137" t="s">
        <v>2254</v>
      </c>
      <c r="T3162" s="62">
        <v>1232887.24</v>
      </c>
      <c r="U3162" s="62">
        <v>1147776.1499999999</v>
      </c>
      <c r="Z3162" s="42" t="s">
        <v>68</v>
      </c>
      <c r="AJ3162" s="42"/>
      <c r="AW3162" s="42" t="s">
        <v>2412</v>
      </c>
      <c r="AX3162" s="42"/>
      <c r="AY3162" s="42"/>
      <c r="AZ3162" s="42"/>
      <c r="BA3162" s="42"/>
      <c r="BB3162" s="42"/>
      <c r="BN3162" s="128" t="s">
        <v>4578</v>
      </c>
      <c r="BO3162" s="58" t="str">
        <f t="shared" si="49"/>
        <v>境内资产</v>
      </c>
      <c r="BP3162" s="58" t="str">
        <f>IF(M3162="",VLOOKUP(D3162,Sheet4!$A$1:$B$92,2,0),VLOOKUP(Q3162,Sheet4!$A$1:$B$92,2,0))</f>
        <v>保险资产管理产品</v>
      </c>
    </row>
    <row r="3163" spans="1:68" s="58" customFormat="1" ht="12.75" customHeight="1">
      <c r="A3163" s="137" t="s">
        <v>1758</v>
      </c>
      <c r="B3163" s="50" t="s">
        <v>1759</v>
      </c>
      <c r="C3163" s="252" t="s">
        <v>5552</v>
      </c>
      <c r="D3163" s="257" t="s">
        <v>678</v>
      </c>
      <c r="E3163" s="42" t="s">
        <v>1760</v>
      </c>
      <c r="F3163" s="42" t="s">
        <v>1759</v>
      </c>
      <c r="G3163" s="42"/>
      <c r="H3163" s="307">
        <v>40.212220366071257</v>
      </c>
      <c r="I3163" s="315">
        <v>21.256419468285856</v>
      </c>
      <c r="J3163" s="105">
        <v>0</v>
      </c>
      <c r="K3163" s="42">
        <v>0</v>
      </c>
      <c r="L3163" s="50" t="s">
        <v>4487</v>
      </c>
      <c r="M3163" s="50" t="s">
        <v>5537</v>
      </c>
      <c r="N3163" s="50" t="s">
        <v>2394</v>
      </c>
      <c r="O3163" s="137" t="s">
        <v>2395</v>
      </c>
      <c r="P3163" s="42" t="s">
        <v>64</v>
      </c>
      <c r="Q3163" s="42" t="s">
        <v>65</v>
      </c>
      <c r="R3163" s="42">
        <v>1</v>
      </c>
      <c r="S3163" s="137" t="s">
        <v>2254</v>
      </c>
      <c r="T3163" s="62">
        <v>1232887.24</v>
      </c>
      <c r="U3163" s="62">
        <v>1147776.1499999999</v>
      </c>
      <c r="Z3163" s="42" t="s">
        <v>68</v>
      </c>
      <c r="AJ3163" s="42"/>
      <c r="AW3163" s="42" t="s">
        <v>2412</v>
      </c>
      <c r="AX3163" s="42"/>
      <c r="AY3163" s="42"/>
      <c r="AZ3163" s="42"/>
      <c r="BA3163" s="42"/>
      <c r="BB3163" s="42"/>
      <c r="BN3163" s="128" t="s">
        <v>4578</v>
      </c>
      <c r="BO3163" s="58" t="str">
        <f t="shared" si="49"/>
        <v>境内资产</v>
      </c>
      <c r="BP3163" s="58" t="str">
        <f>IF(M3163="",VLOOKUP(D3163,Sheet4!$A$1:$B$92,2,0),VLOOKUP(Q3163,Sheet4!$A$1:$B$92,2,0))</f>
        <v>保险资产管理产品</v>
      </c>
    </row>
    <row r="3164" spans="1:68" s="58" customFormat="1" ht="12.75" customHeight="1">
      <c r="A3164" s="137" t="s">
        <v>1761</v>
      </c>
      <c r="B3164" s="50" t="s">
        <v>1762</v>
      </c>
      <c r="C3164" s="252" t="s">
        <v>5552</v>
      </c>
      <c r="D3164" s="257" t="s">
        <v>678</v>
      </c>
      <c r="E3164" s="42" t="s">
        <v>1763</v>
      </c>
      <c r="F3164" s="42" t="s">
        <v>1762</v>
      </c>
      <c r="G3164" s="42"/>
      <c r="H3164" s="307">
        <v>5.7132336954371628</v>
      </c>
      <c r="I3164" s="315">
        <v>6.7247116091806856</v>
      </c>
      <c r="J3164" s="105">
        <v>0</v>
      </c>
      <c r="K3164" s="42">
        <v>0</v>
      </c>
      <c r="L3164" s="50" t="s">
        <v>4487</v>
      </c>
      <c r="M3164" s="50" t="s">
        <v>5537</v>
      </c>
      <c r="N3164" s="50" t="s">
        <v>2394</v>
      </c>
      <c r="O3164" s="137" t="s">
        <v>2395</v>
      </c>
      <c r="P3164" s="42" t="s">
        <v>64</v>
      </c>
      <c r="Q3164" s="42" t="s">
        <v>65</v>
      </c>
      <c r="R3164" s="42">
        <v>1</v>
      </c>
      <c r="S3164" s="137" t="s">
        <v>2254</v>
      </c>
      <c r="T3164" s="62">
        <v>1232887.24</v>
      </c>
      <c r="U3164" s="62">
        <v>1147776.1499999999</v>
      </c>
      <c r="Z3164" s="42" t="s">
        <v>68</v>
      </c>
      <c r="AJ3164" s="42"/>
      <c r="AW3164" s="42" t="s">
        <v>2412</v>
      </c>
      <c r="AX3164" s="42"/>
      <c r="AY3164" s="42"/>
      <c r="AZ3164" s="42"/>
      <c r="BA3164" s="42"/>
      <c r="BB3164" s="42"/>
      <c r="BN3164" s="128" t="s">
        <v>4578</v>
      </c>
      <c r="BO3164" s="58" t="str">
        <f t="shared" si="49"/>
        <v>境内资产</v>
      </c>
      <c r="BP3164" s="58" t="str">
        <f>IF(M3164="",VLOOKUP(D3164,Sheet4!$A$1:$B$92,2,0),VLOOKUP(Q3164,Sheet4!$A$1:$B$92,2,0))</f>
        <v>保险资产管理产品</v>
      </c>
    </row>
    <row r="3165" spans="1:68" s="58" customFormat="1" ht="12.75" customHeight="1">
      <c r="A3165" s="137" t="s">
        <v>1621</v>
      </c>
      <c r="B3165" s="50" t="s">
        <v>1622</v>
      </c>
      <c r="C3165" s="252" t="s">
        <v>5552</v>
      </c>
      <c r="D3165" s="257" t="s">
        <v>678</v>
      </c>
      <c r="E3165" s="42" t="s">
        <v>1623</v>
      </c>
      <c r="F3165" s="42" t="s">
        <v>1622</v>
      </c>
      <c r="G3165" s="42"/>
      <c r="H3165" s="307">
        <v>5.9007060517219161</v>
      </c>
      <c r="I3165" s="315">
        <v>5.6955229219142378</v>
      </c>
      <c r="J3165" s="105">
        <v>0</v>
      </c>
      <c r="K3165" s="42">
        <v>0</v>
      </c>
      <c r="L3165" s="50" t="s">
        <v>4487</v>
      </c>
      <c r="M3165" s="50" t="s">
        <v>5537</v>
      </c>
      <c r="N3165" s="50" t="s">
        <v>2394</v>
      </c>
      <c r="O3165" s="137" t="s">
        <v>2395</v>
      </c>
      <c r="P3165" s="42" t="s">
        <v>64</v>
      </c>
      <c r="Q3165" s="42" t="s">
        <v>65</v>
      </c>
      <c r="R3165" s="42">
        <v>1</v>
      </c>
      <c r="S3165" s="137" t="s">
        <v>2254</v>
      </c>
      <c r="T3165" s="62">
        <v>1232887.24</v>
      </c>
      <c r="U3165" s="62">
        <v>1147776.1499999999</v>
      </c>
      <c r="Z3165" s="42" t="s">
        <v>68</v>
      </c>
      <c r="AJ3165" s="42"/>
      <c r="AW3165" s="42" t="s">
        <v>2412</v>
      </c>
      <c r="AX3165" s="42"/>
      <c r="AY3165" s="42"/>
      <c r="AZ3165" s="42"/>
      <c r="BA3165" s="42"/>
      <c r="BB3165" s="42"/>
      <c r="BN3165" s="128" t="s">
        <v>4578</v>
      </c>
      <c r="BO3165" s="58" t="str">
        <f t="shared" si="49"/>
        <v>境内资产</v>
      </c>
      <c r="BP3165" s="58" t="str">
        <f>IF(M3165="",VLOOKUP(D3165,Sheet4!$A$1:$B$92,2,0),VLOOKUP(Q3165,Sheet4!$A$1:$B$92,2,0))</f>
        <v>保险资产管理产品</v>
      </c>
    </row>
    <row r="3166" spans="1:68" s="58" customFormat="1" ht="12.75" customHeight="1">
      <c r="A3166" s="137" t="s">
        <v>2035</v>
      </c>
      <c r="B3166" s="50" t="s">
        <v>2036</v>
      </c>
      <c r="C3166" s="252" t="s">
        <v>5552</v>
      </c>
      <c r="D3166" s="257" t="s">
        <v>678</v>
      </c>
      <c r="E3166" s="42" t="s">
        <v>4460</v>
      </c>
      <c r="F3166" s="42" t="s">
        <v>2036</v>
      </c>
      <c r="G3166" s="42"/>
      <c r="H3166" s="307">
        <v>63.092394099295618</v>
      </c>
      <c r="I3166" s="315">
        <v>50.257574725980291</v>
      </c>
      <c r="J3166" s="105">
        <v>0</v>
      </c>
      <c r="K3166" s="42">
        <v>0</v>
      </c>
      <c r="L3166" s="50" t="s">
        <v>4487</v>
      </c>
      <c r="M3166" s="50" t="s">
        <v>5537</v>
      </c>
      <c r="N3166" s="50" t="s">
        <v>2394</v>
      </c>
      <c r="O3166" s="137" t="s">
        <v>2395</v>
      </c>
      <c r="P3166" s="42" t="s">
        <v>64</v>
      </c>
      <c r="Q3166" s="42" t="s">
        <v>65</v>
      </c>
      <c r="R3166" s="42">
        <v>1</v>
      </c>
      <c r="S3166" s="137" t="s">
        <v>2254</v>
      </c>
      <c r="T3166" s="62">
        <v>1232887.24</v>
      </c>
      <c r="U3166" s="62">
        <v>1147776.1499999999</v>
      </c>
      <c r="Z3166" s="42" t="s">
        <v>68</v>
      </c>
      <c r="AJ3166" s="42"/>
      <c r="AW3166" s="42" t="s">
        <v>2412</v>
      </c>
      <c r="AX3166" s="42"/>
      <c r="AY3166" s="42"/>
      <c r="AZ3166" s="42"/>
      <c r="BA3166" s="42"/>
      <c r="BB3166" s="42"/>
      <c r="BN3166" s="128" t="s">
        <v>4578</v>
      </c>
      <c r="BO3166" s="58" t="str">
        <f t="shared" si="49"/>
        <v>境内资产</v>
      </c>
      <c r="BP3166" s="58" t="str">
        <f>IF(M3166="",VLOOKUP(D3166,Sheet4!$A$1:$B$92,2,0),VLOOKUP(Q3166,Sheet4!$A$1:$B$92,2,0))</f>
        <v>保险资产管理产品</v>
      </c>
    </row>
    <row r="3167" spans="1:68" s="58" customFormat="1" ht="12.75" customHeight="1">
      <c r="A3167" s="137" t="s">
        <v>1627</v>
      </c>
      <c r="B3167" s="50" t="s">
        <v>1628</v>
      </c>
      <c r="C3167" s="252" t="s">
        <v>5552</v>
      </c>
      <c r="D3167" s="257" t="s">
        <v>678</v>
      </c>
      <c r="E3167" s="42" t="s">
        <v>1629</v>
      </c>
      <c r="F3167" s="42" t="s">
        <v>1628</v>
      </c>
      <c r="G3167" s="42"/>
      <c r="H3167" s="307">
        <v>20.812850054201444</v>
      </c>
      <c r="I3167" s="315">
        <v>11.245613845228528</v>
      </c>
      <c r="J3167" s="105">
        <v>0</v>
      </c>
      <c r="K3167" s="42">
        <v>0</v>
      </c>
      <c r="L3167" s="50" t="s">
        <v>4487</v>
      </c>
      <c r="M3167" s="50" t="s">
        <v>5537</v>
      </c>
      <c r="N3167" s="50" t="s">
        <v>2394</v>
      </c>
      <c r="O3167" s="137" t="s">
        <v>2395</v>
      </c>
      <c r="P3167" s="42" t="s">
        <v>64</v>
      </c>
      <c r="Q3167" s="42" t="s">
        <v>65</v>
      </c>
      <c r="R3167" s="42">
        <v>1</v>
      </c>
      <c r="S3167" s="137" t="s">
        <v>2254</v>
      </c>
      <c r="T3167" s="62">
        <v>1232887.24</v>
      </c>
      <c r="U3167" s="62">
        <v>1147776.1499999999</v>
      </c>
      <c r="Z3167" s="42" t="s">
        <v>68</v>
      </c>
      <c r="AJ3167" s="42"/>
      <c r="AW3167" s="42" t="s">
        <v>2412</v>
      </c>
      <c r="AX3167" s="42"/>
      <c r="AY3167" s="42"/>
      <c r="AZ3167" s="42"/>
      <c r="BA3167" s="42"/>
      <c r="BB3167" s="42"/>
      <c r="BN3167" s="128" t="s">
        <v>4578</v>
      </c>
      <c r="BO3167" s="58" t="str">
        <f t="shared" si="49"/>
        <v>境内资产</v>
      </c>
      <c r="BP3167" s="58" t="str">
        <f>IF(M3167="",VLOOKUP(D3167,Sheet4!$A$1:$B$92,2,0),VLOOKUP(Q3167,Sheet4!$A$1:$B$92,2,0))</f>
        <v>保险资产管理产品</v>
      </c>
    </row>
    <row r="3168" spans="1:68" s="58" customFormat="1" ht="12.75" customHeight="1">
      <c r="A3168" s="137" t="s">
        <v>1630</v>
      </c>
      <c r="B3168" s="50" t="s">
        <v>1631</v>
      </c>
      <c r="C3168" s="252" t="s">
        <v>5552</v>
      </c>
      <c r="D3168" s="257" t="s">
        <v>678</v>
      </c>
      <c r="E3168" s="42" t="s">
        <v>1632</v>
      </c>
      <c r="F3168" s="42" t="s">
        <v>1631</v>
      </c>
      <c r="G3168" s="42"/>
      <c r="H3168" s="307">
        <v>12.791033395242227</v>
      </c>
      <c r="I3168" s="315">
        <v>8.5655410428221384</v>
      </c>
      <c r="J3168" s="105">
        <v>0</v>
      </c>
      <c r="K3168" s="42">
        <v>0</v>
      </c>
      <c r="L3168" s="50" t="s">
        <v>4487</v>
      </c>
      <c r="M3168" s="50" t="s">
        <v>5537</v>
      </c>
      <c r="N3168" s="50" t="s">
        <v>2394</v>
      </c>
      <c r="O3168" s="137" t="s">
        <v>2395</v>
      </c>
      <c r="P3168" s="42" t="s">
        <v>64</v>
      </c>
      <c r="Q3168" s="42" t="s">
        <v>65</v>
      </c>
      <c r="R3168" s="42">
        <v>1</v>
      </c>
      <c r="S3168" s="137" t="s">
        <v>2254</v>
      </c>
      <c r="T3168" s="62">
        <v>1232887.24</v>
      </c>
      <c r="U3168" s="62">
        <v>1147776.1499999999</v>
      </c>
      <c r="Z3168" s="42" t="s">
        <v>68</v>
      </c>
      <c r="AJ3168" s="42"/>
      <c r="AW3168" s="42" t="s">
        <v>2412</v>
      </c>
      <c r="AX3168" s="42"/>
      <c r="AY3168" s="42"/>
      <c r="AZ3168" s="42"/>
      <c r="BA3168" s="42"/>
      <c r="BB3168" s="42"/>
      <c r="BN3168" s="128" t="s">
        <v>4578</v>
      </c>
      <c r="BO3168" s="58" t="str">
        <f t="shared" si="49"/>
        <v>境内资产</v>
      </c>
      <c r="BP3168" s="58" t="str">
        <f>IF(M3168="",VLOOKUP(D3168,Sheet4!$A$1:$B$92,2,0),VLOOKUP(Q3168,Sheet4!$A$1:$B$92,2,0))</f>
        <v>保险资产管理产品</v>
      </c>
    </row>
    <row r="3169" spans="1:68" s="58" customFormat="1" ht="12.75" customHeight="1">
      <c r="A3169" s="137" t="s">
        <v>1633</v>
      </c>
      <c r="B3169" s="50" t="s">
        <v>1634</v>
      </c>
      <c r="C3169" s="252" t="s">
        <v>5552</v>
      </c>
      <c r="D3169" s="257" t="s">
        <v>678</v>
      </c>
      <c r="E3169" s="42" t="s">
        <v>1635</v>
      </c>
      <c r="F3169" s="42" t="s">
        <v>1634</v>
      </c>
      <c r="G3169" s="42"/>
      <c r="H3169" s="307">
        <v>38.680329374066858</v>
      </c>
      <c r="I3169" s="315">
        <v>17.208907661289157</v>
      </c>
      <c r="J3169" s="105">
        <v>0</v>
      </c>
      <c r="K3169" s="42">
        <v>0</v>
      </c>
      <c r="L3169" s="50" t="s">
        <v>4487</v>
      </c>
      <c r="M3169" s="50" t="s">
        <v>5537</v>
      </c>
      <c r="N3169" s="50" t="s">
        <v>2394</v>
      </c>
      <c r="O3169" s="137" t="s">
        <v>2395</v>
      </c>
      <c r="P3169" s="42" t="s">
        <v>64</v>
      </c>
      <c r="Q3169" s="42" t="s">
        <v>65</v>
      </c>
      <c r="R3169" s="42">
        <v>1</v>
      </c>
      <c r="S3169" s="137" t="s">
        <v>2254</v>
      </c>
      <c r="T3169" s="62">
        <v>1232887.24</v>
      </c>
      <c r="U3169" s="62">
        <v>1147776.1499999999</v>
      </c>
      <c r="Z3169" s="42" t="s">
        <v>68</v>
      </c>
      <c r="AJ3169" s="42"/>
      <c r="AW3169" s="42" t="s">
        <v>2412</v>
      </c>
      <c r="AX3169" s="42"/>
      <c r="AY3169" s="42"/>
      <c r="AZ3169" s="42"/>
      <c r="BA3169" s="42"/>
      <c r="BB3169" s="42"/>
      <c r="BN3169" s="128" t="s">
        <v>4578</v>
      </c>
      <c r="BO3169" s="58" t="str">
        <f t="shared" si="49"/>
        <v>境内资产</v>
      </c>
      <c r="BP3169" s="58" t="str">
        <f>IF(M3169="",VLOOKUP(D3169,Sheet4!$A$1:$B$92,2,0),VLOOKUP(Q3169,Sheet4!$A$1:$B$92,2,0))</f>
        <v>保险资产管理产品</v>
      </c>
    </row>
    <row r="3170" spans="1:68" s="58" customFormat="1" ht="12.75" customHeight="1">
      <c r="A3170" s="137" t="s">
        <v>1764</v>
      </c>
      <c r="B3170" s="50" t="s">
        <v>1765</v>
      </c>
      <c r="C3170" s="252" t="s">
        <v>5552</v>
      </c>
      <c r="D3170" s="257" t="s">
        <v>678</v>
      </c>
      <c r="E3170" s="42" t="s">
        <v>1766</v>
      </c>
      <c r="F3170" s="42" t="s">
        <v>1765</v>
      </c>
      <c r="G3170" s="42"/>
      <c r="H3170" s="307">
        <v>15.11799992347853</v>
      </c>
      <c r="I3170" s="315">
        <v>10.540328657719629</v>
      </c>
      <c r="J3170" s="105">
        <v>0</v>
      </c>
      <c r="K3170" s="42">
        <v>0</v>
      </c>
      <c r="L3170" s="50" t="s">
        <v>4487</v>
      </c>
      <c r="M3170" s="50" t="s">
        <v>5537</v>
      </c>
      <c r="N3170" s="50" t="s">
        <v>2394</v>
      </c>
      <c r="O3170" s="137" t="s">
        <v>2395</v>
      </c>
      <c r="P3170" s="42" t="s">
        <v>64</v>
      </c>
      <c r="Q3170" s="42" t="s">
        <v>65</v>
      </c>
      <c r="R3170" s="42">
        <v>1</v>
      </c>
      <c r="S3170" s="137" t="s">
        <v>2254</v>
      </c>
      <c r="T3170" s="62">
        <v>1232887.24</v>
      </c>
      <c r="U3170" s="62">
        <v>1147776.1499999999</v>
      </c>
      <c r="Z3170" s="42" t="s">
        <v>68</v>
      </c>
      <c r="AJ3170" s="42"/>
      <c r="AW3170" s="42" t="s">
        <v>2412</v>
      </c>
      <c r="AX3170" s="42"/>
      <c r="AY3170" s="42"/>
      <c r="AZ3170" s="42"/>
      <c r="BA3170" s="42"/>
      <c r="BB3170" s="42"/>
      <c r="BN3170" s="128" t="s">
        <v>4578</v>
      </c>
      <c r="BO3170" s="58" t="str">
        <f t="shared" si="49"/>
        <v>境内资产</v>
      </c>
      <c r="BP3170" s="58" t="str">
        <f>IF(M3170="",VLOOKUP(D3170,Sheet4!$A$1:$B$92,2,0),VLOOKUP(Q3170,Sheet4!$A$1:$B$92,2,0))</f>
        <v>保险资产管理产品</v>
      </c>
    </row>
    <row r="3171" spans="1:68" s="58" customFormat="1" ht="12.75" customHeight="1">
      <c r="A3171" s="137" t="s">
        <v>1826</v>
      </c>
      <c r="B3171" s="50" t="s">
        <v>1827</v>
      </c>
      <c r="C3171" s="252" t="s">
        <v>5552</v>
      </c>
      <c r="D3171" s="257" t="s">
        <v>678</v>
      </c>
      <c r="E3171" s="42" t="s">
        <v>1828</v>
      </c>
      <c r="F3171" s="42" t="s">
        <v>1827</v>
      </c>
      <c r="G3171" s="42"/>
      <c r="H3171" s="307">
        <v>4.8820638209680931</v>
      </c>
      <c r="I3171" s="315">
        <v>3.314114857817942</v>
      </c>
      <c r="J3171" s="105">
        <v>0</v>
      </c>
      <c r="K3171" s="42">
        <v>0</v>
      </c>
      <c r="L3171" s="50" t="s">
        <v>4487</v>
      </c>
      <c r="M3171" s="50" t="s">
        <v>5537</v>
      </c>
      <c r="N3171" s="50" t="s">
        <v>2394</v>
      </c>
      <c r="O3171" s="137" t="s">
        <v>2395</v>
      </c>
      <c r="P3171" s="42" t="s">
        <v>64</v>
      </c>
      <c r="Q3171" s="42" t="s">
        <v>65</v>
      </c>
      <c r="R3171" s="42">
        <v>1</v>
      </c>
      <c r="S3171" s="137" t="s">
        <v>2254</v>
      </c>
      <c r="T3171" s="62">
        <v>1232887.24</v>
      </c>
      <c r="U3171" s="62">
        <v>1147776.1499999999</v>
      </c>
      <c r="Z3171" s="42" t="s">
        <v>68</v>
      </c>
      <c r="AJ3171" s="42"/>
      <c r="AW3171" s="42" t="s">
        <v>2412</v>
      </c>
      <c r="AX3171" s="42"/>
      <c r="AY3171" s="42"/>
      <c r="AZ3171" s="42"/>
      <c r="BA3171" s="42"/>
      <c r="BB3171" s="42"/>
      <c r="BN3171" s="128" t="s">
        <v>4578</v>
      </c>
      <c r="BO3171" s="58" t="str">
        <f t="shared" si="49"/>
        <v>境内资产</v>
      </c>
      <c r="BP3171" s="58" t="str">
        <f>IF(M3171="",VLOOKUP(D3171,Sheet4!$A$1:$B$92,2,0),VLOOKUP(Q3171,Sheet4!$A$1:$B$92,2,0))</f>
        <v>保险资产管理产品</v>
      </c>
    </row>
    <row r="3172" spans="1:68" s="58" customFormat="1" ht="12.75" customHeight="1">
      <c r="A3172" s="137" t="s">
        <v>2245</v>
      </c>
      <c r="B3172" s="50" t="s">
        <v>2246</v>
      </c>
      <c r="C3172" s="252" t="s">
        <v>5552</v>
      </c>
      <c r="D3172" s="257" t="s">
        <v>678</v>
      </c>
      <c r="E3172" s="42" t="s">
        <v>2814</v>
      </c>
      <c r="F3172" s="42" t="s">
        <v>2246</v>
      </c>
      <c r="G3172" s="42"/>
      <c r="H3172" s="307">
        <v>24.428757220191848</v>
      </c>
      <c r="I3172" s="315">
        <v>10.08452171737143</v>
      </c>
      <c r="J3172" s="105">
        <v>0</v>
      </c>
      <c r="K3172" s="42">
        <v>0</v>
      </c>
      <c r="L3172" s="50" t="s">
        <v>4487</v>
      </c>
      <c r="M3172" s="50" t="s">
        <v>5537</v>
      </c>
      <c r="N3172" s="50" t="s">
        <v>2394</v>
      </c>
      <c r="O3172" s="137" t="s">
        <v>2395</v>
      </c>
      <c r="P3172" s="42" t="s">
        <v>64</v>
      </c>
      <c r="Q3172" s="42" t="s">
        <v>65</v>
      </c>
      <c r="R3172" s="42">
        <v>1</v>
      </c>
      <c r="S3172" s="137" t="s">
        <v>2254</v>
      </c>
      <c r="T3172" s="62">
        <v>1232887.24</v>
      </c>
      <c r="U3172" s="62">
        <v>1147776.1499999999</v>
      </c>
      <c r="Z3172" s="42" t="s">
        <v>68</v>
      </c>
      <c r="AJ3172" s="42"/>
      <c r="AW3172" s="42" t="s">
        <v>2412</v>
      </c>
      <c r="AX3172" s="42"/>
      <c r="AY3172" s="42"/>
      <c r="AZ3172" s="42"/>
      <c r="BA3172" s="42"/>
      <c r="BB3172" s="42"/>
      <c r="BN3172" s="128" t="s">
        <v>4578</v>
      </c>
      <c r="BO3172" s="58" t="str">
        <f t="shared" si="49"/>
        <v>境内资产</v>
      </c>
      <c r="BP3172" s="58" t="str">
        <f>IF(M3172="",VLOOKUP(D3172,Sheet4!$A$1:$B$92,2,0),VLOOKUP(Q3172,Sheet4!$A$1:$B$92,2,0))</f>
        <v>保险资产管理产品</v>
      </c>
    </row>
    <row r="3173" spans="1:68" s="58" customFormat="1" ht="12.75" customHeight="1">
      <c r="A3173" s="137" t="s">
        <v>1639</v>
      </c>
      <c r="B3173" s="50" t="s">
        <v>1640</v>
      </c>
      <c r="C3173" s="252" t="s">
        <v>5552</v>
      </c>
      <c r="D3173" s="257" t="s">
        <v>678</v>
      </c>
      <c r="E3173" s="42" t="s">
        <v>1641</v>
      </c>
      <c r="F3173" s="42" t="s">
        <v>1640</v>
      </c>
      <c r="G3173" s="42"/>
      <c r="H3173" s="307">
        <v>8.5493395035932593</v>
      </c>
      <c r="I3173" s="315">
        <v>5.8368090720919819</v>
      </c>
      <c r="J3173" s="105">
        <v>0</v>
      </c>
      <c r="K3173" s="42">
        <v>0</v>
      </c>
      <c r="L3173" s="50" t="s">
        <v>4487</v>
      </c>
      <c r="M3173" s="50" t="s">
        <v>5537</v>
      </c>
      <c r="N3173" s="50" t="s">
        <v>2394</v>
      </c>
      <c r="O3173" s="137" t="s">
        <v>2395</v>
      </c>
      <c r="P3173" s="42" t="s">
        <v>64</v>
      </c>
      <c r="Q3173" s="42" t="s">
        <v>65</v>
      </c>
      <c r="R3173" s="42">
        <v>1</v>
      </c>
      <c r="S3173" s="137" t="s">
        <v>2254</v>
      </c>
      <c r="T3173" s="62">
        <v>1232887.24</v>
      </c>
      <c r="U3173" s="62">
        <v>1147776.1499999999</v>
      </c>
      <c r="Z3173" s="42" t="s">
        <v>68</v>
      </c>
      <c r="AJ3173" s="42"/>
      <c r="AW3173" s="42" t="s">
        <v>2412</v>
      </c>
      <c r="AX3173" s="42"/>
      <c r="AY3173" s="42"/>
      <c r="AZ3173" s="42"/>
      <c r="BA3173" s="42"/>
      <c r="BB3173" s="42"/>
      <c r="BN3173" s="128" t="s">
        <v>4578</v>
      </c>
      <c r="BO3173" s="58" t="str">
        <f t="shared" si="49"/>
        <v>境内资产</v>
      </c>
      <c r="BP3173" s="58" t="str">
        <f>IF(M3173="",VLOOKUP(D3173,Sheet4!$A$1:$B$92,2,0),VLOOKUP(Q3173,Sheet4!$A$1:$B$92,2,0))</f>
        <v>保险资产管理产品</v>
      </c>
    </row>
    <row r="3174" spans="1:68" s="58" customFormat="1" ht="12.75" customHeight="1">
      <c r="A3174" s="137" t="s">
        <v>1642</v>
      </c>
      <c r="B3174" s="50" t="s">
        <v>1643</v>
      </c>
      <c r="C3174" s="252" t="s">
        <v>5552</v>
      </c>
      <c r="D3174" s="257" t="s">
        <v>678</v>
      </c>
      <c r="E3174" s="42" t="s">
        <v>1644</v>
      </c>
      <c r="F3174" s="42" t="s">
        <v>1643</v>
      </c>
      <c r="G3174" s="42"/>
      <c r="H3174" s="307">
        <v>20.391028160787894</v>
      </c>
      <c r="I3174" s="315">
        <v>9.9600371634310392</v>
      </c>
      <c r="J3174" s="105">
        <v>0</v>
      </c>
      <c r="K3174" s="42">
        <v>0</v>
      </c>
      <c r="L3174" s="50" t="s">
        <v>4487</v>
      </c>
      <c r="M3174" s="50" t="s">
        <v>5537</v>
      </c>
      <c r="N3174" s="50" t="s">
        <v>2394</v>
      </c>
      <c r="O3174" s="137" t="s">
        <v>2395</v>
      </c>
      <c r="P3174" s="42" t="s">
        <v>64</v>
      </c>
      <c r="Q3174" s="42" t="s">
        <v>65</v>
      </c>
      <c r="R3174" s="42">
        <v>1</v>
      </c>
      <c r="S3174" s="137" t="s">
        <v>2254</v>
      </c>
      <c r="T3174" s="62">
        <v>1232887.24</v>
      </c>
      <c r="U3174" s="62">
        <v>1147776.1499999999</v>
      </c>
      <c r="Z3174" s="42" t="s">
        <v>68</v>
      </c>
      <c r="AJ3174" s="42"/>
      <c r="AW3174" s="42" t="s">
        <v>2412</v>
      </c>
      <c r="AX3174" s="42"/>
      <c r="AY3174" s="42"/>
      <c r="AZ3174" s="42"/>
      <c r="BA3174" s="42"/>
      <c r="BB3174" s="42"/>
      <c r="BN3174" s="128" t="s">
        <v>4578</v>
      </c>
      <c r="BO3174" s="58" t="str">
        <f t="shared" si="49"/>
        <v>境内资产</v>
      </c>
      <c r="BP3174" s="58" t="str">
        <f>IF(M3174="",VLOOKUP(D3174,Sheet4!$A$1:$B$92,2,0),VLOOKUP(Q3174,Sheet4!$A$1:$B$92,2,0))</f>
        <v>保险资产管理产品</v>
      </c>
    </row>
    <row r="3175" spans="1:68" s="58" customFormat="1" ht="12.75" customHeight="1">
      <c r="A3175" s="137" t="s">
        <v>2180</v>
      </c>
      <c r="B3175" s="50" t="s">
        <v>2347</v>
      </c>
      <c r="C3175" s="252" t="s">
        <v>5552</v>
      </c>
      <c r="D3175" s="257" t="s">
        <v>678</v>
      </c>
      <c r="E3175" s="42" t="s">
        <v>2815</v>
      </c>
      <c r="F3175" s="42" t="s">
        <v>2347</v>
      </c>
      <c r="G3175" s="42"/>
      <c r="H3175" s="307">
        <v>3.7984699649330724</v>
      </c>
      <c r="I3175" s="315">
        <v>3.4912407765928974</v>
      </c>
      <c r="J3175" s="105">
        <v>0</v>
      </c>
      <c r="K3175" s="42">
        <v>0</v>
      </c>
      <c r="L3175" s="50" t="s">
        <v>4487</v>
      </c>
      <c r="M3175" s="50" t="s">
        <v>5537</v>
      </c>
      <c r="N3175" s="50" t="s">
        <v>2394</v>
      </c>
      <c r="O3175" s="137" t="s">
        <v>2395</v>
      </c>
      <c r="P3175" s="42" t="s">
        <v>64</v>
      </c>
      <c r="Q3175" s="42" t="s">
        <v>65</v>
      </c>
      <c r="R3175" s="42">
        <v>1</v>
      </c>
      <c r="S3175" s="137" t="s">
        <v>2254</v>
      </c>
      <c r="T3175" s="62">
        <v>1232887.24</v>
      </c>
      <c r="U3175" s="62">
        <v>1147776.1499999999</v>
      </c>
      <c r="Z3175" s="42" t="s">
        <v>68</v>
      </c>
      <c r="AJ3175" s="42"/>
      <c r="AW3175" s="42" t="s">
        <v>2412</v>
      </c>
      <c r="AX3175" s="42"/>
      <c r="AY3175" s="42"/>
      <c r="AZ3175" s="42"/>
      <c r="BA3175" s="42"/>
      <c r="BB3175" s="42"/>
      <c r="BN3175" s="128" t="s">
        <v>4578</v>
      </c>
      <c r="BO3175" s="58" t="str">
        <f t="shared" si="49"/>
        <v>境内资产</v>
      </c>
      <c r="BP3175" s="58" t="str">
        <f>IF(M3175="",VLOOKUP(D3175,Sheet4!$A$1:$B$92,2,0),VLOOKUP(Q3175,Sheet4!$A$1:$B$92,2,0))</f>
        <v>保险资产管理产品</v>
      </c>
    </row>
    <row r="3176" spans="1:68" s="58" customFormat="1" ht="12.75" customHeight="1">
      <c r="A3176" s="137" t="s">
        <v>1767</v>
      </c>
      <c r="B3176" s="50" t="s">
        <v>1768</v>
      </c>
      <c r="C3176" s="252" t="s">
        <v>5552</v>
      </c>
      <c r="D3176" s="257" t="s">
        <v>678</v>
      </c>
      <c r="E3176" s="42" t="s">
        <v>1769</v>
      </c>
      <c r="F3176" s="42" t="s">
        <v>1768</v>
      </c>
      <c r="G3176" s="42"/>
      <c r="H3176" s="307">
        <v>10.38207725939313</v>
      </c>
      <c r="I3176" s="315">
        <v>5.712269967514457</v>
      </c>
      <c r="J3176" s="105">
        <v>0</v>
      </c>
      <c r="K3176" s="42">
        <v>0</v>
      </c>
      <c r="L3176" s="50" t="s">
        <v>4487</v>
      </c>
      <c r="M3176" s="50" t="s">
        <v>5537</v>
      </c>
      <c r="N3176" s="50" t="s">
        <v>2394</v>
      </c>
      <c r="O3176" s="137" t="s">
        <v>2395</v>
      </c>
      <c r="P3176" s="42" t="s">
        <v>64</v>
      </c>
      <c r="Q3176" s="42" t="s">
        <v>65</v>
      </c>
      <c r="R3176" s="42">
        <v>1</v>
      </c>
      <c r="S3176" s="137" t="s">
        <v>2254</v>
      </c>
      <c r="T3176" s="62">
        <v>1232887.24</v>
      </c>
      <c r="U3176" s="62">
        <v>1147776.1499999999</v>
      </c>
      <c r="Z3176" s="42" t="s">
        <v>68</v>
      </c>
      <c r="AJ3176" s="42"/>
      <c r="AW3176" s="42" t="s">
        <v>2412</v>
      </c>
      <c r="AX3176" s="42"/>
      <c r="AY3176" s="42"/>
      <c r="AZ3176" s="42"/>
      <c r="BA3176" s="42"/>
      <c r="BB3176" s="42"/>
      <c r="BN3176" s="128" t="s">
        <v>4578</v>
      </c>
      <c r="BO3176" s="58" t="str">
        <f t="shared" si="49"/>
        <v>境内资产</v>
      </c>
      <c r="BP3176" s="58" t="str">
        <f>IF(M3176="",VLOOKUP(D3176,Sheet4!$A$1:$B$92,2,0),VLOOKUP(Q3176,Sheet4!$A$1:$B$92,2,0))</f>
        <v>保险资产管理产品</v>
      </c>
    </row>
    <row r="3177" spans="1:68" s="58" customFormat="1" ht="12.75" customHeight="1">
      <c r="A3177" s="137" t="s">
        <v>1773</v>
      </c>
      <c r="B3177" s="50" t="s">
        <v>1774</v>
      </c>
      <c r="C3177" s="252" t="s">
        <v>5552</v>
      </c>
      <c r="D3177" s="257" t="s">
        <v>678</v>
      </c>
      <c r="E3177" s="42" t="s">
        <v>1775</v>
      </c>
      <c r="F3177" s="42" t="s">
        <v>1774</v>
      </c>
      <c r="G3177" s="42"/>
      <c r="H3177" s="307">
        <v>30.136172181001353</v>
      </c>
      <c r="I3177" s="315">
        <v>23.921545396117459</v>
      </c>
      <c r="J3177" s="105">
        <v>0</v>
      </c>
      <c r="K3177" s="42">
        <v>0</v>
      </c>
      <c r="L3177" s="50" t="s">
        <v>4487</v>
      </c>
      <c r="M3177" s="50" t="s">
        <v>5537</v>
      </c>
      <c r="N3177" s="50" t="s">
        <v>2394</v>
      </c>
      <c r="O3177" s="137" t="s">
        <v>2395</v>
      </c>
      <c r="P3177" s="42" t="s">
        <v>64</v>
      </c>
      <c r="Q3177" s="42" t="s">
        <v>65</v>
      </c>
      <c r="R3177" s="42">
        <v>1</v>
      </c>
      <c r="S3177" s="137" t="s">
        <v>2254</v>
      </c>
      <c r="T3177" s="62">
        <v>1232887.24</v>
      </c>
      <c r="U3177" s="62">
        <v>1147776.1499999999</v>
      </c>
      <c r="Z3177" s="42" t="s">
        <v>68</v>
      </c>
      <c r="AJ3177" s="42"/>
      <c r="AW3177" s="42" t="s">
        <v>2412</v>
      </c>
      <c r="AX3177" s="42"/>
      <c r="AY3177" s="42"/>
      <c r="AZ3177" s="42"/>
      <c r="BA3177" s="42"/>
      <c r="BB3177" s="42"/>
      <c r="BN3177" s="128" t="s">
        <v>4578</v>
      </c>
      <c r="BO3177" s="58" t="str">
        <f t="shared" si="49"/>
        <v>境内资产</v>
      </c>
      <c r="BP3177" s="58" t="str">
        <f>IF(M3177="",VLOOKUP(D3177,Sheet4!$A$1:$B$92,2,0),VLOOKUP(Q3177,Sheet4!$A$1:$B$92,2,0))</f>
        <v>保险资产管理产品</v>
      </c>
    </row>
    <row r="3178" spans="1:68" s="58" customFormat="1" ht="12.75" customHeight="1">
      <c r="A3178" s="137" t="s">
        <v>2043</v>
      </c>
      <c r="B3178" s="50" t="s">
        <v>2044</v>
      </c>
      <c r="C3178" s="252" t="s">
        <v>5552</v>
      </c>
      <c r="D3178" s="257" t="s">
        <v>678</v>
      </c>
      <c r="E3178" s="42" t="s">
        <v>4375</v>
      </c>
      <c r="F3178" s="42" t="s">
        <v>2044</v>
      </c>
      <c r="G3178" s="42"/>
      <c r="H3178" s="307">
        <v>59.02760792387307</v>
      </c>
      <c r="I3178" s="315">
        <v>30.264475279541145</v>
      </c>
      <c r="J3178" s="105">
        <v>0</v>
      </c>
      <c r="K3178" s="42">
        <v>0</v>
      </c>
      <c r="L3178" s="50" t="s">
        <v>4487</v>
      </c>
      <c r="M3178" s="50" t="s">
        <v>5537</v>
      </c>
      <c r="N3178" s="50" t="s">
        <v>2394</v>
      </c>
      <c r="O3178" s="137" t="s">
        <v>2395</v>
      </c>
      <c r="P3178" s="42" t="s">
        <v>64</v>
      </c>
      <c r="Q3178" s="42" t="s">
        <v>65</v>
      </c>
      <c r="R3178" s="42">
        <v>1</v>
      </c>
      <c r="S3178" s="137" t="s">
        <v>2254</v>
      </c>
      <c r="T3178" s="62">
        <v>1232887.24</v>
      </c>
      <c r="U3178" s="62">
        <v>1147776.1499999999</v>
      </c>
      <c r="Z3178" s="42" t="s">
        <v>68</v>
      </c>
      <c r="AJ3178" s="42"/>
      <c r="AW3178" s="42" t="s">
        <v>2412</v>
      </c>
      <c r="AX3178" s="42"/>
      <c r="AY3178" s="42"/>
      <c r="AZ3178" s="42"/>
      <c r="BA3178" s="42"/>
      <c r="BB3178" s="42"/>
      <c r="BN3178" s="128" t="s">
        <v>4578</v>
      </c>
      <c r="BO3178" s="58" t="str">
        <f t="shared" si="49"/>
        <v>境内资产</v>
      </c>
      <c r="BP3178" s="58" t="str">
        <f>IF(M3178="",VLOOKUP(D3178,Sheet4!$A$1:$B$92,2,0),VLOOKUP(Q3178,Sheet4!$A$1:$B$92,2,0))</f>
        <v>保险资产管理产品</v>
      </c>
    </row>
    <row r="3179" spans="1:68" s="58" customFormat="1" ht="12.75" customHeight="1">
      <c r="A3179" s="137" t="s">
        <v>1776</v>
      </c>
      <c r="B3179" s="50" t="s">
        <v>1777</v>
      </c>
      <c r="C3179" s="252" t="s">
        <v>5552</v>
      </c>
      <c r="D3179" s="257" t="s">
        <v>678</v>
      </c>
      <c r="E3179" s="42" t="s">
        <v>1778</v>
      </c>
      <c r="F3179" s="42" t="s">
        <v>1777</v>
      </c>
      <c r="G3179" s="42"/>
      <c r="H3179" s="307">
        <v>32.993534554094104</v>
      </c>
      <c r="I3179" s="315">
        <v>21.044399325290684</v>
      </c>
      <c r="J3179" s="105">
        <v>0</v>
      </c>
      <c r="K3179" s="42">
        <v>0</v>
      </c>
      <c r="L3179" s="50" t="s">
        <v>4487</v>
      </c>
      <c r="M3179" s="50" t="s">
        <v>5537</v>
      </c>
      <c r="N3179" s="50" t="s">
        <v>2394</v>
      </c>
      <c r="O3179" s="137" t="s">
        <v>2395</v>
      </c>
      <c r="P3179" s="42" t="s">
        <v>64</v>
      </c>
      <c r="Q3179" s="42" t="s">
        <v>65</v>
      </c>
      <c r="R3179" s="42">
        <v>1</v>
      </c>
      <c r="S3179" s="137" t="s">
        <v>2254</v>
      </c>
      <c r="T3179" s="62">
        <v>1232887.24</v>
      </c>
      <c r="U3179" s="62">
        <v>1147776.1499999999</v>
      </c>
      <c r="Z3179" s="42" t="s">
        <v>68</v>
      </c>
      <c r="AJ3179" s="42"/>
      <c r="AW3179" s="42" t="s">
        <v>2412</v>
      </c>
      <c r="AX3179" s="42"/>
      <c r="AY3179" s="42"/>
      <c r="AZ3179" s="42"/>
      <c r="BA3179" s="42"/>
      <c r="BB3179" s="42"/>
      <c r="BN3179" s="128" t="s">
        <v>4578</v>
      </c>
      <c r="BO3179" s="58" t="str">
        <f t="shared" si="49"/>
        <v>境内资产</v>
      </c>
      <c r="BP3179" s="58" t="str">
        <f>IF(M3179="",VLOOKUP(D3179,Sheet4!$A$1:$B$92,2,0),VLOOKUP(Q3179,Sheet4!$A$1:$B$92,2,0))</f>
        <v>保险资产管理产品</v>
      </c>
    </row>
    <row r="3180" spans="1:68" s="58" customFormat="1" ht="12.75" customHeight="1">
      <c r="A3180" s="137" t="s">
        <v>1832</v>
      </c>
      <c r="B3180" s="50" t="s">
        <v>1833</v>
      </c>
      <c r="C3180" s="252" t="s">
        <v>5552</v>
      </c>
      <c r="D3180" s="257" t="s">
        <v>678</v>
      </c>
      <c r="E3180" s="42" t="s">
        <v>1834</v>
      </c>
      <c r="F3180" s="42" t="s">
        <v>1833</v>
      </c>
      <c r="G3180" s="42"/>
      <c r="H3180" s="307">
        <v>20.206483355362678</v>
      </c>
      <c r="I3180" s="315">
        <v>10.711835860869755</v>
      </c>
      <c r="J3180" s="105">
        <v>0</v>
      </c>
      <c r="K3180" s="42">
        <v>0</v>
      </c>
      <c r="L3180" s="50" t="s">
        <v>4487</v>
      </c>
      <c r="M3180" s="50" t="s">
        <v>5537</v>
      </c>
      <c r="N3180" s="50" t="s">
        <v>2394</v>
      </c>
      <c r="O3180" s="137" t="s">
        <v>2395</v>
      </c>
      <c r="P3180" s="42" t="s">
        <v>64</v>
      </c>
      <c r="Q3180" s="42" t="s">
        <v>65</v>
      </c>
      <c r="R3180" s="42">
        <v>1</v>
      </c>
      <c r="S3180" s="137" t="s">
        <v>2254</v>
      </c>
      <c r="T3180" s="62">
        <v>1232887.24</v>
      </c>
      <c r="U3180" s="62">
        <v>1147776.1499999999</v>
      </c>
      <c r="Z3180" s="42" t="s">
        <v>68</v>
      </c>
      <c r="AJ3180" s="42"/>
      <c r="AW3180" s="42" t="s">
        <v>2412</v>
      </c>
      <c r="AX3180" s="42"/>
      <c r="AY3180" s="42"/>
      <c r="AZ3180" s="42"/>
      <c r="BA3180" s="108"/>
      <c r="BB3180" s="42"/>
      <c r="BN3180" s="128" t="s">
        <v>4578</v>
      </c>
      <c r="BO3180" s="58" t="str">
        <f t="shared" si="49"/>
        <v>境内资产</v>
      </c>
      <c r="BP3180" s="58" t="str">
        <f>IF(M3180="",VLOOKUP(D3180,Sheet4!$A$1:$B$92,2,0),VLOOKUP(Q3180,Sheet4!$A$1:$B$92,2,0))</f>
        <v>保险资产管理产品</v>
      </c>
    </row>
    <row r="3181" spans="1:68" s="58" customFormat="1" ht="12.75" customHeight="1">
      <c r="A3181" s="137" t="s">
        <v>1779</v>
      </c>
      <c r="B3181" s="50" t="s">
        <v>1780</v>
      </c>
      <c r="C3181" s="252" t="s">
        <v>5552</v>
      </c>
      <c r="D3181" s="257" t="s">
        <v>678</v>
      </c>
      <c r="E3181" s="42" t="s">
        <v>1781</v>
      </c>
      <c r="F3181" s="42" t="s">
        <v>1780</v>
      </c>
      <c r="G3181" s="42"/>
      <c r="H3181" s="307">
        <v>13.220346909488887</v>
      </c>
      <c r="I3181" s="315">
        <v>9.2542428366422218</v>
      </c>
      <c r="J3181" s="105">
        <v>0</v>
      </c>
      <c r="K3181" s="42">
        <v>0</v>
      </c>
      <c r="L3181" s="50" t="s">
        <v>4487</v>
      </c>
      <c r="M3181" s="50" t="s">
        <v>5537</v>
      </c>
      <c r="N3181" s="50" t="s">
        <v>2394</v>
      </c>
      <c r="O3181" s="137" t="s">
        <v>2395</v>
      </c>
      <c r="P3181" s="42" t="s">
        <v>64</v>
      </c>
      <c r="Q3181" s="42" t="s">
        <v>65</v>
      </c>
      <c r="R3181" s="42">
        <v>1</v>
      </c>
      <c r="S3181" s="137" t="s">
        <v>2254</v>
      </c>
      <c r="T3181" s="62">
        <v>1232887.24</v>
      </c>
      <c r="U3181" s="62">
        <v>1147776.1499999999</v>
      </c>
      <c r="Z3181" s="42" t="s">
        <v>68</v>
      </c>
      <c r="AJ3181" s="42"/>
      <c r="AW3181" s="42" t="s">
        <v>2412</v>
      </c>
      <c r="AX3181" s="42"/>
      <c r="AY3181" s="42"/>
      <c r="AZ3181" s="42"/>
      <c r="BA3181" s="108"/>
      <c r="BB3181" s="42"/>
      <c r="BN3181" s="128" t="s">
        <v>4578</v>
      </c>
      <c r="BO3181" s="58" t="str">
        <f t="shared" si="49"/>
        <v>境内资产</v>
      </c>
      <c r="BP3181" s="58" t="str">
        <f>IF(M3181="",VLOOKUP(D3181,Sheet4!$A$1:$B$92,2,0),VLOOKUP(Q3181,Sheet4!$A$1:$B$92,2,0))</f>
        <v>保险资产管理产品</v>
      </c>
    </row>
    <row r="3182" spans="1:68" s="58" customFormat="1" ht="12.75" customHeight="1">
      <c r="A3182" s="137" t="s">
        <v>2295</v>
      </c>
      <c r="B3182" s="50" t="s">
        <v>2348</v>
      </c>
      <c r="C3182" s="252" t="s">
        <v>1305</v>
      </c>
      <c r="D3182" s="252" t="s">
        <v>1318</v>
      </c>
      <c r="E3182" s="42" t="s">
        <v>2349</v>
      </c>
      <c r="F3182" s="42" t="s">
        <v>2348</v>
      </c>
      <c r="G3182" s="42"/>
      <c r="H3182" s="307">
        <v>52459.215584002224</v>
      </c>
      <c r="I3182" s="315">
        <v>52463.264350473873</v>
      </c>
      <c r="J3182" s="105">
        <v>0</v>
      </c>
      <c r="K3182" s="42">
        <v>0</v>
      </c>
      <c r="L3182" s="50" t="s">
        <v>4487</v>
      </c>
      <c r="M3182" s="50" t="s">
        <v>5537</v>
      </c>
      <c r="N3182" s="50" t="s">
        <v>2394</v>
      </c>
      <c r="O3182" s="137" t="s">
        <v>2395</v>
      </c>
      <c r="P3182" s="42" t="s">
        <v>64</v>
      </c>
      <c r="Q3182" s="42" t="s">
        <v>65</v>
      </c>
      <c r="R3182" s="42">
        <v>1</v>
      </c>
      <c r="S3182" s="137" t="s">
        <v>2254</v>
      </c>
      <c r="T3182" s="62">
        <v>1232887.24</v>
      </c>
      <c r="U3182" s="62">
        <v>1147776.1499999999</v>
      </c>
      <c r="Z3182" s="42" t="s">
        <v>68</v>
      </c>
      <c r="AJ3182" s="42"/>
      <c r="AW3182" s="42" t="s">
        <v>2412</v>
      </c>
      <c r="AX3182" s="42"/>
      <c r="AY3182" s="42"/>
      <c r="AZ3182" s="42"/>
      <c r="BA3182" s="42"/>
      <c r="BB3182" s="42"/>
      <c r="BN3182" s="128" t="s">
        <v>4578</v>
      </c>
      <c r="BO3182" s="58" t="str">
        <f t="shared" si="49"/>
        <v>境内资产</v>
      </c>
      <c r="BP3182" s="58" t="str">
        <f>IF(M3182="",VLOOKUP(D3182,Sheet4!$A$1:$B$92,2,0),VLOOKUP(Q3182,Sheet4!$A$1:$B$92,2,0))</f>
        <v>保险资产管理产品</v>
      </c>
    </row>
    <row r="3183" spans="1:68" s="58" customFormat="1" ht="12.75" customHeight="1">
      <c r="A3183" s="137" t="s">
        <v>2354</v>
      </c>
      <c r="B3183" s="50" t="s">
        <v>2350</v>
      </c>
      <c r="C3183" s="255" t="s">
        <v>71</v>
      </c>
      <c r="D3183" s="255" t="s">
        <v>72</v>
      </c>
      <c r="E3183" s="42" t="s">
        <v>4463</v>
      </c>
      <c r="F3183" s="42" t="s">
        <v>2350</v>
      </c>
      <c r="G3183" s="42"/>
      <c r="H3183" s="307">
        <v>55097.507271535018</v>
      </c>
      <c r="I3183" s="315">
        <v>55041.592868472399</v>
      </c>
      <c r="J3183" s="105">
        <v>795.84148172790026</v>
      </c>
      <c r="K3183" s="42">
        <v>0</v>
      </c>
      <c r="L3183" s="50" t="s">
        <v>4487</v>
      </c>
      <c r="M3183" s="50" t="s">
        <v>5537</v>
      </c>
      <c r="N3183" s="50" t="s">
        <v>2394</v>
      </c>
      <c r="O3183" s="137" t="s">
        <v>2395</v>
      </c>
      <c r="P3183" s="42" t="s">
        <v>64</v>
      </c>
      <c r="Q3183" s="42" t="s">
        <v>65</v>
      </c>
      <c r="R3183" s="42">
        <v>1</v>
      </c>
      <c r="S3183" s="137" t="s">
        <v>2254</v>
      </c>
      <c r="T3183" s="62">
        <v>1232887.24</v>
      </c>
      <c r="U3183" s="62">
        <v>1147776.1499999999</v>
      </c>
      <c r="Z3183" s="42" t="s">
        <v>68</v>
      </c>
      <c r="AJ3183" s="42"/>
      <c r="AW3183" s="42" t="s">
        <v>2412</v>
      </c>
      <c r="AX3183" s="42"/>
      <c r="AY3183" s="108">
        <v>3</v>
      </c>
      <c r="AZ3183" s="103" t="s">
        <v>74</v>
      </c>
      <c r="BA3183" s="67">
        <v>0.6482</v>
      </c>
      <c r="BB3183" s="50" t="s">
        <v>68</v>
      </c>
      <c r="BN3183" s="128" t="s">
        <v>4578</v>
      </c>
      <c r="BO3183" s="58" t="str">
        <f t="shared" si="49"/>
        <v>境内资产</v>
      </c>
      <c r="BP3183" s="58" t="str">
        <f>IF(M3183="",VLOOKUP(D3183,Sheet4!$A$1:$B$92,2,0),VLOOKUP(Q3183,Sheet4!$A$1:$B$92,2,0))</f>
        <v>保险资产管理产品</v>
      </c>
    </row>
    <row r="3184" spans="1:68" s="58" customFormat="1" ht="12.75" customHeight="1">
      <c r="A3184" s="137" t="s">
        <v>2255</v>
      </c>
      <c r="B3184" s="138" t="s">
        <v>2256</v>
      </c>
      <c r="C3184" s="250" t="s">
        <v>222</v>
      </c>
      <c r="D3184" s="256" t="s">
        <v>221</v>
      </c>
      <c r="E3184" s="42" t="s">
        <v>2307</v>
      </c>
      <c r="F3184" s="42" t="s">
        <v>2308</v>
      </c>
      <c r="G3184" s="42"/>
      <c r="H3184" s="307">
        <v>7977678.6154580545</v>
      </c>
      <c r="I3184" s="315">
        <v>7977678.6154580545</v>
      </c>
      <c r="J3184" s="105">
        <v>3719.8259093848555</v>
      </c>
      <c r="K3184" s="42">
        <v>0</v>
      </c>
      <c r="L3184" s="50" t="s">
        <v>4489</v>
      </c>
      <c r="M3184" s="50" t="s">
        <v>5538</v>
      </c>
      <c r="N3184" s="50" t="s">
        <v>5532</v>
      </c>
      <c r="O3184" s="137" t="s">
        <v>2397</v>
      </c>
      <c r="P3184" s="42" t="s">
        <v>64</v>
      </c>
      <c r="Q3184" s="42" t="s">
        <v>65</v>
      </c>
      <c r="R3184" s="42">
        <v>2</v>
      </c>
      <c r="S3184" s="137" t="s">
        <v>2254</v>
      </c>
      <c r="T3184" s="62">
        <v>16867538196.9</v>
      </c>
      <c r="U3184" s="62">
        <v>14487907740.719999</v>
      </c>
      <c r="Z3184" s="42" t="s">
        <v>280</v>
      </c>
      <c r="AJ3184" s="42"/>
      <c r="AW3184" s="50" t="s">
        <v>2412</v>
      </c>
      <c r="AX3184" s="108">
        <v>0</v>
      </c>
      <c r="AY3184" s="42"/>
      <c r="AZ3184" s="42"/>
      <c r="BA3184" s="42"/>
      <c r="BB3184" s="42"/>
      <c r="BN3184" s="128" t="s">
        <v>4578</v>
      </c>
      <c r="BO3184" s="58" t="str">
        <f t="shared" si="49"/>
        <v>境内资产</v>
      </c>
      <c r="BP3184" s="58" t="str">
        <f>IF(M3184="",VLOOKUP(D3184,Sheet4!$A$1:$B$92,2,0),VLOOKUP(Q3184,Sheet4!$A$1:$B$92,2,0))</f>
        <v>保险资产管理产品</v>
      </c>
    </row>
    <row r="3185" spans="1:68" s="58" customFormat="1" ht="12.75" customHeight="1">
      <c r="A3185" s="138" t="s">
        <v>2385</v>
      </c>
      <c r="B3185" s="50" t="s">
        <v>2386</v>
      </c>
      <c r="C3185" s="252" t="s">
        <v>821</v>
      </c>
      <c r="D3185" s="274" t="s">
        <v>5615</v>
      </c>
      <c r="E3185" s="42" t="s">
        <v>4471</v>
      </c>
      <c r="F3185" s="42" t="s">
        <v>2385</v>
      </c>
      <c r="G3185" s="42"/>
      <c r="H3185" s="307">
        <v>99810456.154725671</v>
      </c>
      <c r="I3185" s="315">
        <v>99774152.546655566</v>
      </c>
      <c r="J3185" s="105">
        <v>475763.08783513034</v>
      </c>
      <c r="K3185" s="42">
        <v>0</v>
      </c>
      <c r="L3185" s="50" t="s">
        <v>4489</v>
      </c>
      <c r="M3185" s="50" t="s">
        <v>5538</v>
      </c>
      <c r="N3185" s="50" t="s">
        <v>5532</v>
      </c>
      <c r="O3185" s="137" t="s">
        <v>2397</v>
      </c>
      <c r="P3185" s="42" t="s">
        <v>64</v>
      </c>
      <c r="Q3185" s="42" t="s">
        <v>65</v>
      </c>
      <c r="R3185" s="42">
        <v>2</v>
      </c>
      <c r="S3185" s="137" t="s">
        <v>2254</v>
      </c>
      <c r="T3185" s="62">
        <v>16867538196.9</v>
      </c>
      <c r="U3185" s="62">
        <v>14487907740.719999</v>
      </c>
      <c r="Z3185" s="42" t="s">
        <v>68</v>
      </c>
      <c r="AJ3185" s="42"/>
      <c r="AW3185" s="50" t="s">
        <v>2412</v>
      </c>
      <c r="AX3185" s="146">
        <v>0.12970000000000001</v>
      </c>
      <c r="AY3185" s="42"/>
      <c r="AZ3185" s="42"/>
      <c r="BA3185" s="42"/>
      <c r="BB3185" s="42"/>
      <c r="BN3185" s="128" t="s">
        <v>4578</v>
      </c>
      <c r="BO3185" s="58" t="str">
        <f t="shared" si="49"/>
        <v>境内资产</v>
      </c>
      <c r="BP3185" s="58" t="str">
        <f>IF(M3185="",VLOOKUP(D3185,Sheet4!$A$1:$B$92,2,0),VLOOKUP(Q3185,Sheet4!$A$1:$B$92,2,0))</f>
        <v>保险资产管理产品</v>
      </c>
    </row>
    <row r="3186" spans="1:68" s="58" customFormat="1" ht="12.75" customHeight="1">
      <c r="A3186" s="137" t="s">
        <v>2301</v>
      </c>
      <c r="B3186" s="50" t="s">
        <v>2262</v>
      </c>
      <c r="C3186" s="252" t="s">
        <v>821</v>
      </c>
      <c r="D3186" s="274" t="s">
        <v>5615</v>
      </c>
      <c r="E3186" s="42" t="s">
        <v>2375</v>
      </c>
      <c r="F3186" s="42" t="s">
        <v>2301</v>
      </c>
      <c r="G3186" s="42"/>
      <c r="H3186" s="307">
        <v>369298687.77248496</v>
      </c>
      <c r="I3186" s="315">
        <v>369298316.87682986</v>
      </c>
      <c r="J3186" s="105">
        <v>1600294.2704295707</v>
      </c>
      <c r="K3186" s="42">
        <v>0</v>
      </c>
      <c r="L3186" s="50" t="s">
        <v>4489</v>
      </c>
      <c r="M3186" s="50" t="s">
        <v>5538</v>
      </c>
      <c r="N3186" s="50" t="s">
        <v>5532</v>
      </c>
      <c r="O3186" s="137" t="s">
        <v>2397</v>
      </c>
      <c r="P3186" s="42" t="s">
        <v>64</v>
      </c>
      <c r="Q3186" s="42" t="s">
        <v>65</v>
      </c>
      <c r="R3186" s="42">
        <v>2</v>
      </c>
      <c r="S3186" s="137" t="s">
        <v>2254</v>
      </c>
      <c r="T3186" s="62">
        <v>16867538196.9</v>
      </c>
      <c r="U3186" s="62">
        <v>14487907740.719999</v>
      </c>
      <c r="Z3186" s="42" t="s">
        <v>68</v>
      </c>
      <c r="AJ3186" s="42"/>
      <c r="AW3186" s="50" t="s">
        <v>2412</v>
      </c>
      <c r="AX3186" s="146">
        <v>0.13489999999999999</v>
      </c>
      <c r="AY3186" s="42"/>
      <c r="AZ3186" s="42"/>
      <c r="BA3186" s="42"/>
      <c r="BB3186" s="42"/>
      <c r="BN3186" s="128" t="s">
        <v>4578</v>
      </c>
      <c r="BO3186" s="58" t="str">
        <f t="shared" si="49"/>
        <v>境内资产</v>
      </c>
      <c r="BP3186" s="58" t="str">
        <f>IF(M3186="",VLOOKUP(D3186,Sheet4!$A$1:$B$92,2,0),VLOOKUP(Q3186,Sheet4!$A$1:$B$92,2,0))</f>
        <v>保险资产管理产品</v>
      </c>
    </row>
    <row r="3187" spans="1:68" s="58" customFormat="1" ht="12.75" customHeight="1">
      <c r="A3187" s="137" t="s">
        <v>224</v>
      </c>
      <c r="B3187" s="137" t="s">
        <v>224</v>
      </c>
      <c r="C3187" s="250" t="s">
        <v>222</v>
      </c>
      <c r="D3187" s="250" t="s">
        <v>224</v>
      </c>
      <c r="E3187" s="42">
        <v>0</v>
      </c>
      <c r="F3187" s="50" t="s">
        <v>5354</v>
      </c>
      <c r="G3187" s="42"/>
      <c r="H3187" s="307">
        <v>261976.81608101435</v>
      </c>
      <c r="I3187" s="315">
        <v>261976.81608101435</v>
      </c>
      <c r="J3187" s="105">
        <v>0</v>
      </c>
      <c r="K3187" s="42">
        <v>0</v>
      </c>
      <c r="L3187" s="50" t="s">
        <v>4489</v>
      </c>
      <c r="M3187" s="50" t="s">
        <v>5538</v>
      </c>
      <c r="N3187" s="50" t="s">
        <v>5532</v>
      </c>
      <c r="O3187" s="137" t="s">
        <v>2397</v>
      </c>
      <c r="P3187" s="42" t="s">
        <v>64</v>
      </c>
      <c r="Q3187" s="42" t="s">
        <v>65</v>
      </c>
      <c r="R3187" s="42">
        <v>2</v>
      </c>
      <c r="S3187" s="137" t="s">
        <v>2254</v>
      </c>
      <c r="T3187" s="62">
        <v>16867538196.9</v>
      </c>
      <c r="U3187" s="62">
        <v>14487907740.719999</v>
      </c>
      <c r="Z3187" s="42"/>
      <c r="AJ3187" s="42"/>
      <c r="AW3187" s="42" t="s">
        <v>2412</v>
      </c>
      <c r="AX3187" s="42"/>
      <c r="AY3187" s="42"/>
      <c r="AZ3187" s="42"/>
      <c r="BA3187" s="42"/>
      <c r="BB3187" s="42"/>
      <c r="BN3187" s="128" t="s">
        <v>4578</v>
      </c>
      <c r="BO3187" s="58" t="str">
        <f t="shared" si="49"/>
        <v>境内资产</v>
      </c>
      <c r="BP3187" s="58" t="str">
        <f>IF(M3187="",VLOOKUP(D3187,Sheet4!$A$1:$B$92,2,0),VLOOKUP(Q3187,Sheet4!$A$1:$B$92,2,0))</f>
        <v>保险资产管理产品</v>
      </c>
    </row>
    <row r="3188" spans="1:68" s="58" customFormat="1" ht="12.75" customHeight="1">
      <c r="A3188" s="138" t="s">
        <v>5387</v>
      </c>
      <c r="B3188" s="138" t="s">
        <v>5387</v>
      </c>
      <c r="C3188" s="250" t="s">
        <v>222</v>
      </c>
      <c r="D3188" s="250" t="s">
        <v>224</v>
      </c>
      <c r="E3188" s="42">
        <v>0</v>
      </c>
      <c r="F3188" s="59" t="s">
        <v>5354</v>
      </c>
      <c r="G3188" s="42"/>
      <c r="H3188" s="307">
        <v>34940.277087397037</v>
      </c>
      <c r="I3188" s="315">
        <v>34940.277087397037</v>
      </c>
      <c r="J3188" s="105">
        <v>0</v>
      </c>
      <c r="K3188" s="42">
        <v>0</v>
      </c>
      <c r="L3188" s="50" t="s">
        <v>4489</v>
      </c>
      <c r="M3188" s="50" t="s">
        <v>5538</v>
      </c>
      <c r="N3188" s="50" t="s">
        <v>5532</v>
      </c>
      <c r="O3188" s="137" t="s">
        <v>2397</v>
      </c>
      <c r="P3188" s="42" t="s">
        <v>64</v>
      </c>
      <c r="Q3188" s="42" t="s">
        <v>65</v>
      </c>
      <c r="R3188" s="42">
        <v>2</v>
      </c>
      <c r="S3188" s="137" t="s">
        <v>2254</v>
      </c>
      <c r="T3188" s="62">
        <v>16867538196.9</v>
      </c>
      <c r="U3188" s="62">
        <v>14487907740.719999</v>
      </c>
      <c r="Z3188" s="42"/>
      <c r="AJ3188" s="42"/>
      <c r="AW3188" s="42" t="s">
        <v>2412</v>
      </c>
      <c r="AX3188" s="42"/>
      <c r="AY3188" s="42"/>
      <c r="AZ3188" s="42"/>
      <c r="BA3188" s="42"/>
      <c r="BB3188" s="42"/>
      <c r="BN3188" s="128" t="s">
        <v>4578</v>
      </c>
      <c r="BO3188" s="58" t="str">
        <f t="shared" si="49"/>
        <v>境内资产</v>
      </c>
      <c r="BP3188" s="58" t="str">
        <f>IF(M3188="",VLOOKUP(D3188,Sheet4!$A$1:$B$92,2,0),VLOOKUP(Q3188,Sheet4!$A$1:$B$92,2,0))</f>
        <v>保险资产管理产品</v>
      </c>
    </row>
    <row r="3189" spans="1:68" s="58" customFormat="1" ht="12.75" customHeight="1">
      <c r="A3189" s="138" t="s">
        <v>2263</v>
      </c>
      <c r="B3189" s="50" t="s">
        <v>2310</v>
      </c>
      <c r="C3189" s="252" t="s">
        <v>5552</v>
      </c>
      <c r="D3189" s="257" t="s">
        <v>672</v>
      </c>
      <c r="E3189" s="42" t="s">
        <v>4437</v>
      </c>
      <c r="F3189" s="42" t="s">
        <v>2310</v>
      </c>
      <c r="G3189" s="42"/>
      <c r="H3189" s="307">
        <v>1830722.0094056835</v>
      </c>
      <c r="I3189" s="315">
        <v>1191488.3184515992</v>
      </c>
      <c r="J3189" s="105">
        <v>0</v>
      </c>
      <c r="K3189" s="42">
        <v>0</v>
      </c>
      <c r="L3189" s="50" t="s">
        <v>4489</v>
      </c>
      <c r="M3189" s="50" t="s">
        <v>5538</v>
      </c>
      <c r="N3189" s="50" t="s">
        <v>5532</v>
      </c>
      <c r="O3189" s="137" t="s">
        <v>2397</v>
      </c>
      <c r="P3189" s="42" t="s">
        <v>64</v>
      </c>
      <c r="Q3189" s="42" t="s">
        <v>65</v>
      </c>
      <c r="R3189" s="42">
        <v>2</v>
      </c>
      <c r="S3189" s="137" t="s">
        <v>2254</v>
      </c>
      <c r="T3189" s="62">
        <v>16867538196.9</v>
      </c>
      <c r="U3189" s="62">
        <v>14487907740.719999</v>
      </c>
      <c r="Z3189" s="42" t="s">
        <v>68</v>
      </c>
      <c r="AJ3189" s="42"/>
      <c r="AW3189" s="42" t="s">
        <v>2412</v>
      </c>
      <c r="AX3189" s="42"/>
      <c r="AY3189" s="42"/>
      <c r="AZ3189" s="42"/>
      <c r="BA3189" s="42"/>
      <c r="BB3189" s="42"/>
      <c r="BN3189" s="128" t="s">
        <v>4578</v>
      </c>
      <c r="BO3189" s="58" t="str">
        <f t="shared" si="49"/>
        <v>境内资产</v>
      </c>
      <c r="BP3189" s="58" t="str">
        <f>IF(M3189="",VLOOKUP(D3189,Sheet4!$A$1:$B$92,2,0),VLOOKUP(Q3189,Sheet4!$A$1:$B$92,2,0))</f>
        <v>保险资产管理产品</v>
      </c>
    </row>
    <row r="3190" spans="1:68" s="58" customFormat="1" ht="12.75" customHeight="1">
      <c r="A3190" s="137" t="s">
        <v>2264</v>
      </c>
      <c r="B3190" s="50" t="s">
        <v>2311</v>
      </c>
      <c r="C3190" s="252" t="s">
        <v>5552</v>
      </c>
      <c r="D3190" s="257" t="s">
        <v>672</v>
      </c>
      <c r="E3190" s="42" t="s">
        <v>4438</v>
      </c>
      <c r="F3190" s="42" t="s">
        <v>2311</v>
      </c>
      <c r="G3190" s="42"/>
      <c r="H3190" s="307">
        <v>2320025.1841018512</v>
      </c>
      <c r="I3190" s="315">
        <v>1989527.811159516</v>
      </c>
      <c r="J3190" s="105">
        <v>0</v>
      </c>
      <c r="K3190" s="42">
        <v>0</v>
      </c>
      <c r="L3190" s="50" t="s">
        <v>4489</v>
      </c>
      <c r="M3190" s="50" t="s">
        <v>5538</v>
      </c>
      <c r="N3190" s="50" t="s">
        <v>5532</v>
      </c>
      <c r="O3190" s="137" t="s">
        <v>2397</v>
      </c>
      <c r="P3190" s="42" t="s">
        <v>64</v>
      </c>
      <c r="Q3190" s="42" t="s">
        <v>65</v>
      </c>
      <c r="R3190" s="42">
        <v>2</v>
      </c>
      <c r="S3190" s="137" t="s">
        <v>2254</v>
      </c>
      <c r="T3190" s="62">
        <v>16867538196.9</v>
      </c>
      <c r="U3190" s="62">
        <v>14487907740.719999</v>
      </c>
      <c r="Z3190" s="42" t="s">
        <v>68</v>
      </c>
      <c r="AJ3190" s="42"/>
      <c r="AW3190" s="42" t="s">
        <v>2412</v>
      </c>
      <c r="AX3190" s="42"/>
      <c r="AY3190" s="42"/>
      <c r="AZ3190" s="42"/>
      <c r="BA3190" s="42"/>
      <c r="BB3190" s="42"/>
      <c r="BN3190" s="128" t="s">
        <v>4578</v>
      </c>
      <c r="BO3190" s="58" t="str">
        <f t="shared" si="49"/>
        <v>境内资产</v>
      </c>
      <c r="BP3190" s="58" t="str">
        <f>IF(M3190="",VLOOKUP(D3190,Sheet4!$A$1:$B$92,2,0),VLOOKUP(Q3190,Sheet4!$A$1:$B$92,2,0))</f>
        <v>保险资产管理产品</v>
      </c>
    </row>
    <row r="3191" spans="1:68" s="58" customFormat="1" ht="12.75" customHeight="1">
      <c r="A3191" s="137" t="s">
        <v>2265</v>
      </c>
      <c r="B3191" s="50" t="s">
        <v>2312</v>
      </c>
      <c r="C3191" s="252" t="s">
        <v>5552</v>
      </c>
      <c r="D3191" s="257" t="s">
        <v>672</v>
      </c>
      <c r="E3191" s="42" t="s">
        <v>4439</v>
      </c>
      <c r="F3191" s="42" t="s">
        <v>2312</v>
      </c>
      <c r="G3191" s="42"/>
      <c r="H3191" s="307">
        <v>4940370.0497276569</v>
      </c>
      <c r="I3191" s="315">
        <v>3323063.3764968361</v>
      </c>
      <c r="J3191" s="105">
        <v>0</v>
      </c>
      <c r="K3191" s="42">
        <v>0</v>
      </c>
      <c r="L3191" s="50" t="s">
        <v>4489</v>
      </c>
      <c r="M3191" s="50" t="s">
        <v>5538</v>
      </c>
      <c r="N3191" s="50" t="s">
        <v>5532</v>
      </c>
      <c r="O3191" s="137" t="s">
        <v>2397</v>
      </c>
      <c r="P3191" s="42" t="s">
        <v>64</v>
      </c>
      <c r="Q3191" s="42" t="s">
        <v>65</v>
      </c>
      <c r="R3191" s="42">
        <v>2</v>
      </c>
      <c r="S3191" s="137" t="s">
        <v>2254</v>
      </c>
      <c r="T3191" s="62">
        <v>16867538196.9</v>
      </c>
      <c r="U3191" s="62">
        <v>14487907740.719999</v>
      </c>
      <c r="Z3191" s="42" t="s">
        <v>68</v>
      </c>
      <c r="AJ3191" s="42"/>
      <c r="AW3191" s="42" t="s">
        <v>2412</v>
      </c>
      <c r="AX3191" s="42"/>
      <c r="AY3191" s="42"/>
      <c r="AZ3191" s="42"/>
      <c r="BA3191" s="42"/>
      <c r="BB3191" s="42"/>
      <c r="BN3191" s="128" t="s">
        <v>4578</v>
      </c>
      <c r="BO3191" s="58" t="str">
        <f t="shared" si="49"/>
        <v>境内资产</v>
      </c>
      <c r="BP3191" s="58" t="str">
        <f>IF(M3191="",VLOOKUP(D3191,Sheet4!$A$1:$B$92,2,0),VLOOKUP(Q3191,Sheet4!$A$1:$B$92,2,0))</f>
        <v>保险资产管理产品</v>
      </c>
    </row>
    <row r="3192" spans="1:68" s="58" customFormat="1" ht="12.75" customHeight="1">
      <c r="A3192" s="137" t="s">
        <v>2117</v>
      </c>
      <c r="B3192" s="50" t="s">
        <v>2199</v>
      </c>
      <c r="C3192" s="252" t="s">
        <v>5552</v>
      </c>
      <c r="D3192" s="257" t="s">
        <v>672</v>
      </c>
      <c r="E3192" s="42" t="s">
        <v>3807</v>
      </c>
      <c r="F3192" s="42" t="s">
        <v>2199</v>
      </c>
      <c r="G3192" s="42"/>
      <c r="H3192" s="307">
        <v>2427630.7570338962</v>
      </c>
      <c r="I3192" s="315">
        <v>2020133.8191883941</v>
      </c>
      <c r="J3192" s="105">
        <v>0</v>
      </c>
      <c r="K3192" s="42">
        <v>0</v>
      </c>
      <c r="L3192" s="50" t="s">
        <v>4489</v>
      </c>
      <c r="M3192" s="50" t="s">
        <v>5538</v>
      </c>
      <c r="N3192" s="50" t="s">
        <v>5532</v>
      </c>
      <c r="O3192" s="137" t="s">
        <v>2397</v>
      </c>
      <c r="P3192" s="42" t="s">
        <v>64</v>
      </c>
      <c r="Q3192" s="42" t="s">
        <v>65</v>
      </c>
      <c r="R3192" s="42">
        <v>2</v>
      </c>
      <c r="S3192" s="137" t="s">
        <v>2254</v>
      </c>
      <c r="T3192" s="62">
        <v>16867538196.9</v>
      </c>
      <c r="U3192" s="62">
        <v>14487907740.719999</v>
      </c>
      <c r="Z3192" s="42" t="s">
        <v>280</v>
      </c>
      <c r="AJ3192" s="42"/>
      <c r="AW3192" s="42" t="s">
        <v>2412</v>
      </c>
      <c r="AX3192" s="42"/>
      <c r="AY3192" s="42"/>
      <c r="AZ3192" s="42"/>
      <c r="BA3192" s="42"/>
      <c r="BB3192" s="42"/>
      <c r="BN3192" s="128" t="s">
        <v>4578</v>
      </c>
      <c r="BO3192" s="58" t="str">
        <f t="shared" si="49"/>
        <v>境内资产</v>
      </c>
      <c r="BP3192" s="58" t="str">
        <f>IF(M3192="",VLOOKUP(D3192,Sheet4!$A$1:$B$92,2,0),VLOOKUP(Q3192,Sheet4!$A$1:$B$92,2,0))</f>
        <v>保险资产管理产品</v>
      </c>
    </row>
    <row r="3193" spans="1:68" s="58" customFormat="1" ht="12.75" customHeight="1">
      <c r="A3193" s="137" t="s">
        <v>2266</v>
      </c>
      <c r="B3193" s="50" t="s">
        <v>2313</v>
      </c>
      <c r="C3193" s="252" t="s">
        <v>5552</v>
      </c>
      <c r="D3193" s="257" t="s">
        <v>672</v>
      </c>
      <c r="E3193" s="42" t="s">
        <v>2914</v>
      </c>
      <c r="F3193" s="42" t="s">
        <v>2313</v>
      </c>
      <c r="G3193" s="42"/>
      <c r="H3193" s="307">
        <v>3317290.6191821238</v>
      </c>
      <c r="I3193" s="315">
        <v>2184149.8764691879</v>
      </c>
      <c r="J3193" s="105">
        <v>0</v>
      </c>
      <c r="K3193" s="42">
        <v>0</v>
      </c>
      <c r="L3193" s="50" t="s">
        <v>4489</v>
      </c>
      <c r="M3193" s="50" t="s">
        <v>5538</v>
      </c>
      <c r="N3193" s="50" t="s">
        <v>5532</v>
      </c>
      <c r="O3193" s="137" t="s">
        <v>2397</v>
      </c>
      <c r="P3193" s="42" t="s">
        <v>64</v>
      </c>
      <c r="Q3193" s="42" t="s">
        <v>65</v>
      </c>
      <c r="R3193" s="42">
        <v>2</v>
      </c>
      <c r="S3193" s="137" t="s">
        <v>2254</v>
      </c>
      <c r="T3193" s="62">
        <v>16867538196.9</v>
      </c>
      <c r="U3193" s="62">
        <v>14487907740.719999</v>
      </c>
      <c r="Z3193" s="42" t="s">
        <v>68</v>
      </c>
      <c r="AJ3193" s="42"/>
      <c r="AW3193" s="42" t="s">
        <v>2412</v>
      </c>
      <c r="AX3193" s="42"/>
      <c r="AY3193" s="42"/>
      <c r="AZ3193" s="42"/>
      <c r="BA3193" s="42"/>
      <c r="BB3193" s="42"/>
      <c r="BN3193" s="128" t="s">
        <v>4578</v>
      </c>
      <c r="BO3193" s="58" t="str">
        <f t="shared" si="49"/>
        <v>境内资产</v>
      </c>
      <c r="BP3193" s="58" t="str">
        <f>IF(M3193="",VLOOKUP(D3193,Sheet4!$A$1:$B$92,2,0),VLOOKUP(Q3193,Sheet4!$A$1:$B$92,2,0))</f>
        <v>保险资产管理产品</v>
      </c>
    </row>
    <row r="3194" spans="1:68" s="58" customFormat="1" ht="12.75" customHeight="1">
      <c r="A3194" s="137" t="s">
        <v>2267</v>
      </c>
      <c r="B3194" s="50" t="s">
        <v>2314</v>
      </c>
      <c r="C3194" s="252" t="s">
        <v>5552</v>
      </c>
      <c r="D3194" s="257" t="s">
        <v>672</v>
      </c>
      <c r="E3194" s="42" t="s">
        <v>3013</v>
      </c>
      <c r="F3194" s="42" t="s">
        <v>2314</v>
      </c>
      <c r="G3194" s="42"/>
      <c r="H3194" s="307">
        <v>6673557.5907913558</v>
      </c>
      <c r="I3194" s="315">
        <v>4180540.3950867169</v>
      </c>
      <c r="J3194" s="105">
        <v>0</v>
      </c>
      <c r="K3194" s="42">
        <v>0</v>
      </c>
      <c r="L3194" s="50" t="s">
        <v>4489</v>
      </c>
      <c r="M3194" s="50" t="s">
        <v>5538</v>
      </c>
      <c r="N3194" s="50" t="s">
        <v>5532</v>
      </c>
      <c r="O3194" s="137" t="s">
        <v>2397</v>
      </c>
      <c r="P3194" s="42" t="s">
        <v>64</v>
      </c>
      <c r="Q3194" s="42" t="s">
        <v>65</v>
      </c>
      <c r="R3194" s="42">
        <v>2</v>
      </c>
      <c r="S3194" s="137" t="s">
        <v>2254</v>
      </c>
      <c r="T3194" s="62">
        <v>16867538196.9</v>
      </c>
      <c r="U3194" s="62">
        <v>14487907740.719999</v>
      </c>
      <c r="Z3194" s="42" t="s">
        <v>68</v>
      </c>
      <c r="AJ3194" s="42"/>
      <c r="AW3194" s="42" t="s">
        <v>2412</v>
      </c>
      <c r="AX3194" s="42"/>
      <c r="AY3194" s="42"/>
      <c r="AZ3194" s="42"/>
      <c r="BA3194" s="42"/>
      <c r="BB3194" s="42"/>
      <c r="BN3194" s="128" t="s">
        <v>4578</v>
      </c>
      <c r="BO3194" s="58" t="str">
        <f t="shared" si="49"/>
        <v>境内资产</v>
      </c>
      <c r="BP3194" s="58" t="str">
        <f>IF(M3194="",VLOOKUP(D3194,Sheet4!$A$1:$B$92,2,0),VLOOKUP(Q3194,Sheet4!$A$1:$B$92,2,0))</f>
        <v>保险资产管理产品</v>
      </c>
    </row>
    <row r="3195" spans="1:68" s="58" customFormat="1" ht="12.75" customHeight="1">
      <c r="A3195" s="137" t="s">
        <v>2108</v>
      </c>
      <c r="B3195" s="50" t="s">
        <v>2315</v>
      </c>
      <c r="C3195" s="252" t="s">
        <v>5552</v>
      </c>
      <c r="D3195" s="257" t="s">
        <v>672</v>
      </c>
      <c r="E3195" s="42" t="s">
        <v>4359</v>
      </c>
      <c r="F3195" s="42" t="s">
        <v>2315</v>
      </c>
      <c r="G3195" s="42"/>
      <c r="H3195" s="307">
        <v>2541716.5238317866</v>
      </c>
      <c r="I3195" s="315">
        <v>2369419.2229469721</v>
      </c>
      <c r="J3195" s="105">
        <v>0</v>
      </c>
      <c r="K3195" s="42">
        <v>0</v>
      </c>
      <c r="L3195" s="50" t="s">
        <v>4489</v>
      </c>
      <c r="M3195" s="50" t="s">
        <v>5538</v>
      </c>
      <c r="N3195" s="50" t="s">
        <v>5532</v>
      </c>
      <c r="O3195" s="137" t="s">
        <v>2397</v>
      </c>
      <c r="P3195" s="42" t="s">
        <v>64</v>
      </c>
      <c r="Q3195" s="42" t="s">
        <v>65</v>
      </c>
      <c r="R3195" s="42">
        <v>2</v>
      </c>
      <c r="S3195" s="137" t="s">
        <v>2254</v>
      </c>
      <c r="T3195" s="62">
        <v>16867538196.9</v>
      </c>
      <c r="U3195" s="62">
        <v>14487907740.719999</v>
      </c>
      <c r="Z3195" s="42" t="s">
        <v>68</v>
      </c>
      <c r="AJ3195" s="42"/>
      <c r="AW3195" s="42" t="s">
        <v>2412</v>
      </c>
      <c r="AX3195" s="42"/>
      <c r="AY3195" s="42"/>
      <c r="AZ3195" s="42"/>
      <c r="BA3195" s="42"/>
      <c r="BB3195" s="42"/>
      <c r="BN3195" s="128" t="s">
        <v>4578</v>
      </c>
      <c r="BO3195" s="58" t="str">
        <f t="shared" si="49"/>
        <v>境内资产</v>
      </c>
      <c r="BP3195" s="58" t="str">
        <f>IF(M3195="",VLOOKUP(D3195,Sheet4!$A$1:$B$92,2,0),VLOOKUP(Q3195,Sheet4!$A$1:$B$92,2,0))</f>
        <v>保险资产管理产品</v>
      </c>
    </row>
    <row r="3196" spans="1:68" s="58" customFormat="1" ht="12.75" customHeight="1">
      <c r="A3196" s="137" t="s">
        <v>1967</v>
      </c>
      <c r="B3196" s="50" t="s">
        <v>1968</v>
      </c>
      <c r="C3196" s="252" t="s">
        <v>5552</v>
      </c>
      <c r="D3196" s="257" t="s">
        <v>672</v>
      </c>
      <c r="E3196" s="42" t="s">
        <v>3077</v>
      </c>
      <c r="F3196" s="42" t="s">
        <v>1968</v>
      </c>
      <c r="G3196" s="42"/>
      <c r="H3196" s="307">
        <v>4963819.0591685502</v>
      </c>
      <c r="I3196" s="315">
        <v>5068319.0696815224</v>
      </c>
      <c r="J3196" s="105">
        <v>0</v>
      </c>
      <c r="K3196" s="42">
        <v>0</v>
      </c>
      <c r="L3196" s="50" t="s">
        <v>4489</v>
      </c>
      <c r="M3196" s="50" t="s">
        <v>5538</v>
      </c>
      <c r="N3196" s="50" t="s">
        <v>5532</v>
      </c>
      <c r="O3196" s="137" t="s">
        <v>2397</v>
      </c>
      <c r="P3196" s="42" t="s">
        <v>64</v>
      </c>
      <c r="Q3196" s="42" t="s">
        <v>65</v>
      </c>
      <c r="R3196" s="42">
        <v>2</v>
      </c>
      <c r="S3196" s="137" t="s">
        <v>2254</v>
      </c>
      <c r="T3196" s="62">
        <v>16867538196.9</v>
      </c>
      <c r="U3196" s="62">
        <v>14487907740.719999</v>
      </c>
      <c r="Z3196" s="42" t="s">
        <v>280</v>
      </c>
      <c r="AJ3196" s="42"/>
      <c r="AW3196" s="42" t="s">
        <v>2412</v>
      </c>
      <c r="AX3196" s="42"/>
      <c r="AY3196" s="42"/>
      <c r="AZ3196" s="42"/>
      <c r="BA3196" s="42"/>
      <c r="BB3196" s="42"/>
      <c r="BN3196" s="128" t="s">
        <v>4578</v>
      </c>
      <c r="BO3196" s="58" t="str">
        <f t="shared" si="49"/>
        <v>境内资产</v>
      </c>
      <c r="BP3196" s="58" t="str">
        <f>IF(M3196="",VLOOKUP(D3196,Sheet4!$A$1:$B$92,2,0),VLOOKUP(Q3196,Sheet4!$A$1:$B$92,2,0))</f>
        <v>保险资产管理产品</v>
      </c>
    </row>
    <row r="3197" spans="1:68" s="58" customFormat="1" ht="12.75" customHeight="1">
      <c r="A3197" s="137" t="s">
        <v>2268</v>
      </c>
      <c r="B3197" s="50" t="s">
        <v>2316</v>
      </c>
      <c r="C3197" s="252" t="s">
        <v>5552</v>
      </c>
      <c r="D3197" s="257" t="s">
        <v>672</v>
      </c>
      <c r="E3197" s="42" t="s">
        <v>4440</v>
      </c>
      <c r="F3197" s="42" t="s">
        <v>2316</v>
      </c>
      <c r="G3197" s="42"/>
      <c r="H3197" s="307">
        <v>4376843.6277956758</v>
      </c>
      <c r="I3197" s="315">
        <v>3253733.5364949214</v>
      </c>
      <c r="J3197" s="105">
        <v>0</v>
      </c>
      <c r="K3197" s="42">
        <v>0</v>
      </c>
      <c r="L3197" s="50" t="s">
        <v>4489</v>
      </c>
      <c r="M3197" s="50" t="s">
        <v>5538</v>
      </c>
      <c r="N3197" s="50" t="s">
        <v>5532</v>
      </c>
      <c r="O3197" s="137" t="s">
        <v>2397</v>
      </c>
      <c r="P3197" s="42" t="s">
        <v>64</v>
      </c>
      <c r="Q3197" s="42" t="s">
        <v>65</v>
      </c>
      <c r="R3197" s="42">
        <v>2</v>
      </c>
      <c r="S3197" s="137" t="s">
        <v>2254</v>
      </c>
      <c r="T3197" s="62">
        <v>16867538196.9</v>
      </c>
      <c r="U3197" s="62">
        <v>14487907740.719999</v>
      </c>
      <c r="Z3197" s="42" t="s">
        <v>68</v>
      </c>
      <c r="AJ3197" s="42"/>
      <c r="AW3197" s="42" t="s">
        <v>2412</v>
      </c>
      <c r="AX3197" s="42"/>
      <c r="AY3197" s="42"/>
      <c r="AZ3197" s="42"/>
      <c r="BA3197" s="42"/>
      <c r="BB3197" s="42"/>
      <c r="BN3197" s="128" t="s">
        <v>4578</v>
      </c>
      <c r="BO3197" s="58" t="str">
        <f t="shared" si="49"/>
        <v>境内资产</v>
      </c>
      <c r="BP3197" s="58" t="str">
        <f>IF(M3197="",VLOOKUP(D3197,Sheet4!$A$1:$B$92,2,0),VLOOKUP(Q3197,Sheet4!$A$1:$B$92,2,0))</f>
        <v>保险资产管理产品</v>
      </c>
    </row>
    <row r="3198" spans="1:68" s="58" customFormat="1" ht="12.75" customHeight="1">
      <c r="A3198" s="137" t="s">
        <v>2269</v>
      </c>
      <c r="B3198" s="50" t="s">
        <v>2317</v>
      </c>
      <c r="C3198" s="252" t="s">
        <v>5552</v>
      </c>
      <c r="D3198" s="257" t="s">
        <v>672</v>
      </c>
      <c r="E3198" s="42" t="s">
        <v>4441</v>
      </c>
      <c r="F3198" s="42" t="s">
        <v>2317</v>
      </c>
      <c r="G3198" s="42"/>
      <c r="H3198" s="307">
        <v>3086359.326473665</v>
      </c>
      <c r="I3198" s="315">
        <v>2573702.8905071933</v>
      </c>
      <c r="J3198" s="105">
        <v>0</v>
      </c>
      <c r="K3198" s="42">
        <v>0</v>
      </c>
      <c r="L3198" s="50" t="s">
        <v>4489</v>
      </c>
      <c r="M3198" s="50" t="s">
        <v>5538</v>
      </c>
      <c r="N3198" s="50" t="s">
        <v>5532</v>
      </c>
      <c r="O3198" s="137" t="s">
        <v>2397</v>
      </c>
      <c r="P3198" s="42" t="s">
        <v>64</v>
      </c>
      <c r="Q3198" s="42" t="s">
        <v>65</v>
      </c>
      <c r="R3198" s="42">
        <v>2</v>
      </c>
      <c r="S3198" s="137" t="s">
        <v>2254</v>
      </c>
      <c r="T3198" s="62">
        <v>16867538196.9</v>
      </c>
      <c r="U3198" s="62">
        <v>14487907740.719999</v>
      </c>
      <c r="Z3198" s="42" t="s">
        <v>68</v>
      </c>
      <c r="AJ3198" s="42"/>
      <c r="AW3198" s="42" t="s">
        <v>2412</v>
      </c>
      <c r="AX3198" s="42"/>
      <c r="AY3198" s="42"/>
      <c r="AZ3198" s="42"/>
      <c r="BA3198" s="42"/>
      <c r="BB3198" s="42"/>
      <c r="BN3198" s="128" t="s">
        <v>4578</v>
      </c>
      <c r="BO3198" s="58" t="str">
        <f t="shared" si="49"/>
        <v>境内资产</v>
      </c>
      <c r="BP3198" s="58" t="str">
        <f>IF(M3198="",VLOOKUP(D3198,Sheet4!$A$1:$B$92,2,0),VLOOKUP(Q3198,Sheet4!$A$1:$B$92,2,0))</f>
        <v>保险资产管理产品</v>
      </c>
    </row>
    <row r="3199" spans="1:68" s="58" customFormat="1" ht="12.75" customHeight="1">
      <c r="A3199" s="138" t="s">
        <v>2270</v>
      </c>
      <c r="B3199" s="50" t="s">
        <v>2318</v>
      </c>
      <c r="C3199" s="252" t="s">
        <v>5552</v>
      </c>
      <c r="D3199" s="257" t="s">
        <v>672</v>
      </c>
      <c r="E3199" s="42" t="s">
        <v>4442</v>
      </c>
      <c r="F3199" s="42" t="s">
        <v>2318</v>
      </c>
      <c r="G3199" s="42"/>
      <c r="H3199" s="307">
        <v>727845.29415570211</v>
      </c>
      <c r="I3199" s="315">
        <v>806587.41986973735</v>
      </c>
      <c r="J3199" s="105">
        <v>0</v>
      </c>
      <c r="K3199" s="42">
        <v>0</v>
      </c>
      <c r="L3199" s="50" t="s">
        <v>4489</v>
      </c>
      <c r="M3199" s="50" t="s">
        <v>5538</v>
      </c>
      <c r="N3199" s="50" t="s">
        <v>5532</v>
      </c>
      <c r="O3199" s="137" t="s">
        <v>2397</v>
      </c>
      <c r="P3199" s="42" t="s">
        <v>64</v>
      </c>
      <c r="Q3199" s="42" t="s">
        <v>65</v>
      </c>
      <c r="R3199" s="42">
        <v>2</v>
      </c>
      <c r="S3199" s="137" t="s">
        <v>2254</v>
      </c>
      <c r="T3199" s="62">
        <v>16867538196.9</v>
      </c>
      <c r="U3199" s="62">
        <v>14487907740.719999</v>
      </c>
      <c r="Z3199" s="42" t="s">
        <v>68</v>
      </c>
      <c r="AJ3199" s="42"/>
      <c r="AW3199" s="42" t="s">
        <v>2412</v>
      </c>
      <c r="AX3199" s="42"/>
      <c r="AY3199" s="42"/>
      <c r="AZ3199" s="42"/>
      <c r="BA3199" s="42"/>
      <c r="BB3199" s="42"/>
      <c r="BN3199" s="128" t="s">
        <v>4578</v>
      </c>
      <c r="BO3199" s="58" t="str">
        <f t="shared" si="49"/>
        <v>境内资产</v>
      </c>
      <c r="BP3199" s="58" t="str">
        <f>IF(M3199="",VLOOKUP(D3199,Sheet4!$A$1:$B$92,2,0),VLOOKUP(Q3199,Sheet4!$A$1:$B$92,2,0))</f>
        <v>保险资产管理产品</v>
      </c>
    </row>
    <row r="3200" spans="1:68" s="58" customFormat="1" ht="12.75" customHeight="1">
      <c r="A3200" s="137" t="s">
        <v>2271</v>
      </c>
      <c r="B3200" s="50" t="s">
        <v>2319</v>
      </c>
      <c r="C3200" s="252" t="s">
        <v>5552</v>
      </c>
      <c r="D3200" s="257" t="s">
        <v>672</v>
      </c>
      <c r="E3200" s="42" t="s">
        <v>4443</v>
      </c>
      <c r="F3200" s="42" t="s">
        <v>2319</v>
      </c>
      <c r="G3200" s="42"/>
      <c r="H3200" s="307">
        <v>3680866.933958164</v>
      </c>
      <c r="I3200" s="315">
        <v>3100006.7295371601</v>
      </c>
      <c r="J3200" s="105">
        <v>0</v>
      </c>
      <c r="K3200" s="42">
        <v>0</v>
      </c>
      <c r="L3200" s="50" t="s">
        <v>4489</v>
      </c>
      <c r="M3200" s="50" t="s">
        <v>5538</v>
      </c>
      <c r="N3200" s="50" t="s">
        <v>5532</v>
      </c>
      <c r="O3200" s="137" t="s">
        <v>2397</v>
      </c>
      <c r="P3200" s="42" t="s">
        <v>64</v>
      </c>
      <c r="Q3200" s="42" t="s">
        <v>65</v>
      </c>
      <c r="R3200" s="42">
        <v>2</v>
      </c>
      <c r="S3200" s="137" t="s">
        <v>2254</v>
      </c>
      <c r="T3200" s="62">
        <v>16867538196.9</v>
      </c>
      <c r="U3200" s="62">
        <v>14487907740.719999</v>
      </c>
      <c r="Z3200" s="42" t="s">
        <v>68</v>
      </c>
      <c r="AJ3200" s="42"/>
      <c r="AW3200" s="42" t="s">
        <v>2412</v>
      </c>
      <c r="AX3200" s="42"/>
      <c r="AY3200" s="42"/>
      <c r="AZ3200" s="42"/>
      <c r="BA3200" s="42"/>
      <c r="BB3200" s="42"/>
      <c r="BN3200" s="128" t="s">
        <v>4578</v>
      </c>
      <c r="BO3200" s="58" t="str">
        <f t="shared" si="49"/>
        <v>境内资产</v>
      </c>
      <c r="BP3200" s="58" t="str">
        <f>IF(M3200="",VLOOKUP(D3200,Sheet4!$A$1:$B$92,2,0),VLOOKUP(Q3200,Sheet4!$A$1:$B$92,2,0))</f>
        <v>保险资产管理产品</v>
      </c>
    </row>
    <row r="3201" spans="1:68" s="58" customFormat="1" ht="12.75" customHeight="1">
      <c r="A3201" s="137" t="s">
        <v>2272</v>
      </c>
      <c r="B3201" s="50" t="s">
        <v>2320</v>
      </c>
      <c r="C3201" s="252" t="s">
        <v>5552</v>
      </c>
      <c r="D3201" s="257" t="s">
        <v>672</v>
      </c>
      <c r="E3201" s="42" t="s">
        <v>4444</v>
      </c>
      <c r="F3201" s="42" t="s">
        <v>2320</v>
      </c>
      <c r="G3201" s="42"/>
      <c r="H3201" s="307">
        <v>4766696.4724439709</v>
      </c>
      <c r="I3201" s="315">
        <v>3789979.1856500469</v>
      </c>
      <c r="J3201" s="105">
        <v>0</v>
      </c>
      <c r="K3201" s="42">
        <v>0</v>
      </c>
      <c r="L3201" s="50" t="s">
        <v>4489</v>
      </c>
      <c r="M3201" s="50" t="s">
        <v>5538</v>
      </c>
      <c r="N3201" s="50" t="s">
        <v>5532</v>
      </c>
      <c r="O3201" s="137" t="s">
        <v>2397</v>
      </c>
      <c r="P3201" s="42" t="s">
        <v>64</v>
      </c>
      <c r="Q3201" s="42" t="s">
        <v>65</v>
      </c>
      <c r="R3201" s="42">
        <v>2</v>
      </c>
      <c r="S3201" s="137" t="s">
        <v>2254</v>
      </c>
      <c r="T3201" s="62">
        <v>16867538196.9</v>
      </c>
      <c r="U3201" s="62">
        <v>14487907740.719999</v>
      </c>
      <c r="Z3201" s="42" t="s">
        <v>68</v>
      </c>
      <c r="AJ3201" s="42"/>
      <c r="AW3201" s="42" t="s">
        <v>2412</v>
      </c>
      <c r="AX3201" s="42"/>
      <c r="AY3201" s="42"/>
      <c r="AZ3201" s="42"/>
      <c r="BA3201" s="42"/>
      <c r="BB3201" s="42"/>
      <c r="BN3201" s="128" t="s">
        <v>4578</v>
      </c>
      <c r="BO3201" s="58" t="str">
        <f t="shared" si="49"/>
        <v>境内资产</v>
      </c>
      <c r="BP3201" s="58" t="str">
        <f>IF(M3201="",VLOOKUP(D3201,Sheet4!$A$1:$B$92,2,0),VLOOKUP(Q3201,Sheet4!$A$1:$B$92,2,0))</f>
        <v>保险资产管理产品</v>
      </c>
    </row>
    <row r="3202" spans="1:68" s="58" customFormat="1" ht="12.75" customHeight="1">
      <c r="A3202" s="138" t="s">
        <v>1556</v>
      </c>
      <c r="B3202" s="50" t="s">
        <v>1557</v>
      </c>
      <c r="C3202" s="252" t="s">
        <v>5552</v>
      </c>
      <c r="D3202" s="257" t="s">
        <v>672</v>
      </c>
      <c r="E3202" s="42" t="s">
        <v>1558</v>
      </c>
      <c r="F3202" s="42" t="s">
        <v>1557</v>
      </c>
      <c r="G3202" s="42"/>
      <c r="H3202" s="307">
        <v>4297.0197962820184</v>
      </c>
      <c r="I3202" s="315">
        <v>6188.2882057754532</v>
      </c>
      <c r="J3202" s="105">
        <v>0</v>
      </c>
      <c r="K3202" s="42">
        <v>0</v>
      </c>
      <c r="L3202" s="50" t="s">
        <v>4489</v>
      </c>
      <c r="M3202" s="50" t="s">
        <v>5538</v>
      </c>
      <c r="N3202" s="50" t="s">
        <v>5532</v>
      </c>
      <c r="O3202" s="137" t="s">
        <v>2397</v>
      </c>
      <c r="P3202" s="42" t="s">
        <v>64</v>
      </c>
      <c r="Q3202" s="42" t="s">
        <v>65</v>
      </c>
      <c r="R3202" s="42">
        <v>2</v>
      </c>
      <c r="S3202" s="137" t="s">
        <v>2254</v>
      </c>
      <c r="T3202" s="62">
        <v>16867538196.9</v>
      </c>
      <c r="U3202" s="62">
        <v>14487907740.719999</v>
      </c>
      <c r="Z3202" s="42" t="s">
        <v>68</v>
      </c>
      <c r="AJ3202" s="42"/>
      <c r="AW3202" s="42" t="s">
        <v>2412</v>
      </c>
      <c r="AX3202" s="42"/>
      <c r="AY3202" s="42"/>
      <c r="AZ3202" s="42"/>
      <c r="BA3202" s="42"/>
      <c r="BB3202" s="42"/>
      <c r="BN3202" s="128" t="s">
        <v>4578</v>
      </c>
      <c r="BO3202" s="58" t="str">
        <f t="shared" si="49"/>
        <v>境内资产</v>
      </c>
      <c r="BP3202" s="58" t="str">
        <f>IF(M3202="",VLOOKUP(D3202,Sheet4!$A$1:$B$92,2,0),VLOOKUP(Q3202,Sheet4!$A$1:$B$92,2,0))</f>
        <v>保险资产管理产品</v>
      </c>
    </row>
    <row r="3203" spans="1:68" s="58" customFormat="1" ht="12.75" customHeight="1">
      <c r="A3203" s="137" t="s">
        <v>2273</v>
      </c>
      <c r="B3203" s="50" t="s">
        <v>2321</v>
      </c>
      <c r="C3203" s="252" t="s">
        <v>5552</v>
      </c>
      <c r="D3203" s="257" t="s">
        <v>672</v>
      </c>
      <c r="E3203" s="42" t="s">
        <v>4445</v>
      </c>
      <c r="F3203" s="42" t="s">
        <v>2321</v>
      </c>
      <c r="G3203" s="42"/>
      <c r="H3203" s="307">
        <v>6386748.841494197</v>
      </c>
      <c r="I3203" s="315">
        <v>5905650.3757442702</v>
      </c>
      <c r="J3203" s="105">
        <v>0</v>
      </c>
      <c r="K3203" s="42">
        <v>0</v>
      </c>
      <c r="L3203" s="50" t="s">
        <v>4489</v>
      </c>
      <c r="M3203" s="50" t="s">
        <v>5538</v>
      </c>
      <c r="N3203" s="50" t="s">
        <v>5532</v>
      </c>
      <c r="O3203" s="137" t="s">
        <v>2397</v>
      </c>
      <c r="P3203" s="42" t="s">
        <v>64</v>
      </c>
      <c r="Q3203" s="42" t="s">
        <v>65</v>
      </c>
      <c r="R3203" s="42">
        <v>2</v>
      </c>
      <c r="S3203" s="137" t="s">
        <v>2254</v>
      </c>
      <c r="T3203" s="62">
        <v>16867538196.9</v>
      </c>
      <c r="U3203" s="62">
        <v>14487907740.719999</v>
      </c>
      <c r="Z3203" s="42" t="s">
        <v>68</v>
      </c>
      <c r="AJ3203" s="42"/>
      <c r="AW3203" s="42" t="s">
        <v>2412</v>
      </c>
      <c r="AX3203" s="42"/>
      <c r="AY3203" s="42"/>
      <c r="AZ3203" s="42"/>
      <c r="BA3203" s="42"/>
      <c r="BB3203" s="42"/>
      <c r="BN3203" s="128" t="s">
        <v>4578</v>
      </c>
      <c r="BO3203" s="58" t="str">
        <f t="shared" ref="BO3203:BO3266" si="50">IF(LEFT(D3203,2)="境外","境外资产","境内资产")</f>
        <v>境内资产</v>
      </c>
      <c r="BP3203" s="58" t="str">
        <f>IF(M3203="",VLOOKUP(D3203,Sheet4!$A$1:$B$92,2,0),VLOOKUP(Q3203,Sheet4!$A$1:$B$92,2,0))</f>
        <v>保险资产管理产品</v>
      </c>
    </row>
    <row r="3204" spans="1:68" s="58" customFormat="1" ht="12.75" customHeight="1">
      <c r="A3204" s="137" t="s">
        <v>2274</v>
      </c>
      <c r="B3204" s="50" t="s">
        <v>2322</v>
      </c>
      <c r="C3204" s="252" t="s">
        <v>5552</v>
      </c>
      <c r="D3204" s="257" t="s">
        <v>672</v>
      </c>
      <c r="E3204" s="42" t="s">
        <v>4446</v>
      </c>
      <c r="F3204" s="42" t="s">
        <v>2322</v>
      </c>
      <c r="G3204" s="42"/>
      <c r="H3204" s="307">
        <v>4720209.6926036328</v>
      </c>
      <c r="I3204" s="315">
        <v>4025833.7888050675</v>
      </c>
      <c r="J3204" s="105">
        <v>0</v>
      </c>
      <c r="K3204" s="42">
        <v>0</v>
      </c>
      <c r="L3204" s="50" t="s">
        <v>4489</v>
      </c>
      <c r="M3204" s="50" t="s">
        <v>5538</v>
      </c>
      <c r="N3204" s="50" t="s">
        <v>5532</v>
      </c>
      <c r="O3204" s="137" t="s">
        <v>2397</v>
      </c>
      <c r="P3204" s="42" t="s">
        <v>64</v>
      </c>
      <c r="Q3204" s="42" t="s">
        <v>65</v>
      </c>
      <c r="R3204" s="42">
        <v>2</v>
      </c>
      <c r="S3204" s="137" t="s">
        <v>2254</v>
      </c>
      <c r="T3204" s="62">
        <v>16867538196.9</v>
      </c>
      <c r="U3204" s="62">
        <v>14487907740.719999</v>
      </c>
      <c r="Z3204" s="42" t="s">
        <v>68</v>
      </c>
      <c r="AJ3204" s="42"/>
      <c r="AW3204" s="42" t="s">
        <v>2412</v>
      </c>
      <c r="AX3204" s="42"/>
      <c r="AY3204" s="42"/>
      <c r="AZ3204" s="42"/>
      <c r="BA3204" s="42"/>
      <c r="BB3204" s="42"/>
      <c r="BN3204" s="128" t="s">
        <v>4578</v>
      </c>
      <c r="BO3204" s="58" t="str">
        <f t="shared" si="50"/>
        <v>境内资产</v>
      </c>
      <c r="BP3204" s="58" t="str">
        <f>IF(M3204="",VLOOKUP(D3204,Sheet4!$A$1:$B$92,2,0),VLOOKUP(Q3204,Sheet4!$A$1:$B$92,2,0))</f>
        <v>保险资产管理产品</v>
      </c>
    </row>
    <row r="3205" spans="1:68" s="58" customFormat="1" ht="12.75" customHeight="1">
      <c r="A3205" s="138" t="s">
        <v>2116</v>
      </c>
      <c r="B3205" s="50" t="s">
        <v>2323</v>
      </c>
      <c r="C3205" s="252" t="s">
        <v>5552</v>
      </c>
      <c r="D3205" s="257" t="s">
        <v>672</v>
      </c>
      <c r="E3205" s="42" t="s">
        <v>4361</v>
      </c>
      <c r="F3205" s="42" t="s">
        <v>2323</v>
      </c>
      <c r="G3205" s="42"/>
      <c r="H3205" s="307">
        <v>2848030.7315229829</v>
      </c>
      <c r="I3205" s="315">
        <v>1955627.9882102127</v>
      </c>
      <c r="J3205" s="105">
        <v>0</v>
      </c>
      <c r="K3205" s="42">
        <v>0</v>
      </c>
      <c r="L3205" s="50" t="s">
        <v>4489</v>
      </c>
      <c r="M3205" s="50" t="s">
        <v>5538</v>
      </c>
      <c r="N3205" s="50" t="s">
        <v>5532</v>
      </c>
      <c r="O3205" s="137" t="s">
        <v>2397</v>
      </c>
      <c r="P3205" s="42" t="s">
        <v>64</v>
      </c>
      <c r="Q3205" s="42" t="s">
        <v>65</v>
      </c>
      <c r="R3205" s="42">
        <v>2</v>
      </c>
      <c r="S3205" s="137" t="s">
        <v>2254</v>
      </c>
      <c r="T3205" s="62">
        <v>16867538196.9</v>
      </c>
      <c r="U3205" s="62">
        <v>14487907740.719999</v>
      </c>
      <c r="Z3205" s="42" t="s">
        <v>68</v>
      </c>
      <c r="AJ3205" s="42"/>
      <c r="AW3205" s="42" t="s">
        <v>2412</v>
      </c>
      <c r="AX3205" s="42"/>
      <c r="AY3205" s="42"/>
      <c r="AZ3205" s="42"/>
      <c r="BA3205" s="42"/>
      <c r="BB3205" s="42"/>
      <c r="BN3205" s="128" t="s">
        <v>4578</v>
      </c>
      <c r="BO3205" s="58" t="str">
        <f t="shared" si="50"/>
        <v>境内资产</v>
      </c>
      <c r="BP3205" s="58" t="str">
        <f>IF(M3205="",VLOOKUP(D3205,Sheet4!$A$1:$B$92,2,0),VLOOKUP(Q3205,Sheet4!$A$1:$B$92,2,0))</f>
        <v>保险资产管理产品</v>
      </c>
    </row>
    <row r="3206" spans="1:68" s="58" customFormat="1" ht="12.75" customHeight="1">
      <c r="A3206" s="138" t="s">
        <v>2275</v>
      </c>
      <c r="B3206" s="50" t="s">
        <v>2324</v>
      </c>
      <c r="C3206" s="252" t="s">
        <v>5552</v>
      </c>
      <c r="D3206" s="257" t="s">
        <v>672</v>
      </c>
      <c r="E3206" s="42" t="s">
        <v>4447</v>
      </c>
      <c r="F3206" s="42" t="s">
        <v>2324</v>
      </c>
      <c r="G3206" s="42"/>
      <c r="H3206" s="307">
        <v>1837735.27095576</v>
      </c>
      <c r="I3206" s="315">
        <v>1615122.021966506</v>
      </c>
      <c r="J3206" s="105">
        <v>0</v>
      </c>
      <c r="K3206" s="42">
        <v>0</v>
      </c>
      <c r="L3206" s="50" t="s">
        <v>4489</v>
      </c>
      <c r="M3206" s="50" t="s">
        <v>5538</v>
      </c>
      <c r="N3206" s="50" t="s">
        <v>5532</v>
      </c>
      <c r="O3206" s="137" t="s">
        <v>2397</v>
      </c>
      <c r="P3206" s="42" t="s">
        <v>64</v>
      </c>
      <c r="Q3206" s="42" t="s">
        <v>65</v>
      </c>
      <c r="R3206" s="42">
        <v>2</v>
      </c>
      <c r="S3206" s="137" t="s">
        <v>2254</v>
      </c>
      <c r="T3206" s="62">
        <v>16867538196.9</v>
      </c>
      <c r="U3206" s="62">
        <v>14487907740.719999</v>
      </c>
      <c r="Z3206" s="42" t="s">
        <v>68</v>
      </c>
      <c r="AJ3206" s="42"/>
      <c r="AW3206" s="42" t="s">
        <v>2412</v>
      </c>
      <c r="AX3206" s="42"/>
      <c r="AY3206" s="42"/>
      <c r="AZ3206" s="42"/>
      <c r="BA3206" s="42"/>
      <c r="BB3206" s="42"/>
      <c r="BN3206" s="128" t="s">
        <v>4578</v>
      </c>
      <c r="BO3206" s="58" t="str">
        <f t="shared" si="50"/>
        <v>境内资产</v>
      </c>
      <c r="BP3206" s="58" t="str">
        <f>IF(M3206="",VLOOKUP(D3206,Sheet4!$A$1:$B$92,2,0),VLOOKUP(Q3206,Sheet4!$A$1:$B$92,2,0))</f>
        <v>保险资产管理产品</v>
      </c>
    </row>
    <row r="3207" spans="1:68" s="58" customFormat="1" ht="12.75" customHeight="1">
      <c r="A3207" s="137" t="s">
        <v>2276</v>
      </c>
      <c r="B3207" s="50" t="s">
        <v>2325</v>
      </c>
      <c r="C3207" s="252" t="s">
        <v>5552</v>
      </c>
      <c r="D3207" s="257" t="s">
        <v>672</v>
      </c>
      <c r="E3207" s="42" t="s">
        <v>4448</v>
      </c>
      <c r="F3207" s="42" t="s">
        <v>2325</v>
      </c>
      <c r="G3207" s="42"/>
      <c r="H3207" s="307">
        <v>587669.01423269277</v>
      </c>
      <c r="I3207" s="315">
        <v>344703.59478774981</v>
      </c>
      <c r="J3207" s="105">
        <v>0</v>
      </c>
      <c r="K3207" s="42">
        <v>0</v>
      </c>
      <c r="L3207" s="50" t="s">
        <v>4489</v>
      </c>
      <c r="M3207" s="50" t="s">
        <v>5538</v>
      </c>
      <c r="N3207" s="50" t="s">
        <v>5532</v>
      </c>
      <c r="O3207" s="137" t="s">
        <v>2397</v>
      </c>
      <c r="P3207" s="42" t="s">
        <v>64</v>
      </c>
      <c r="Q3207" s="42" t="s">
        <v>65</v>
      </c>
      <c r="R3207" s="42">
        <v>2</v>
      </c>
      <c r="S3207" s="137" t="s">
        <v>2254</v>
      </c>
      <c r="T3207" s="62">
        <v>16867538196.9</v>
      </c>
      <c r="U3207" s="62">
        <v>14487907740.719999</v>
      </c>
      <c r="Z3207" s="42" t="s">
        <v>68</v>
      </c>
      <c r="AJ3207" s="42"/>
      <c r="AW3207" s="42" t="s">
        <v>2412</v>
      </c>
      <c r="AX3207" s="42"/>
      <c r="AY3207" s="42"/>
      <c r="AZ3207" s="42"/>
      <c r="BA3207" s="42"/>
      <c r="BB3207" s="42"/>
      <c r="BN3207" s="128" t="s">
        <v>4578</v>
      </c>
      <c r="BO3207" s="58" t="str">
        <f t="shared" si="50"/>
        <v>境内资产</v>
      </c>
      <c r="BP3207" s="58" t="str">
        <f>IF(M3207="",VLOOKUP(D3207,Sheet4!$A$1:$B$92,2,0),VLOOKUP(Q3207,Sheet4!$A$1:$B$92,2,0))</f>
        <v>保险资产管理产品</v>
      </c>
    </row>
    <row r="3208" spans="1:68" s="58" customFormat="1" ht="12.75" customHeight="1">
      <c r="A3208" s="137" t="s">
        <v>2277</v>
      </c>
      <c r="B3208" s="50" t="s">
        <v>2326</v>
      </c>
      <c r="C3208" s="252" t="s">
        <v>5552</v>
      </c>
      <c r="D3208" s="257" t="s">
        <v>672</v>
      </c>
      <c r="E3208" s="42" t="s">
        <v>3547</v>
      </c>
      <c r="F3208" s="42" t="s">
        <v>2326</v>
      </c>
      <c r="G3208" s="42"/>
      <c r="H3208" s="307">
        <v>1495561.8712315324</v>
      </c>
      <c r="I3208" s="315">
        <v>1457377.385020419</v>
      </c>
      <c r="J3208" s="105">
        <v>0</v>
      </c>
      <c r="K3208" s="42">
        <v>0</v>
      </c>
      <c r="L3208" s="50" t="s">
        <v>4489</v>
      </c>
      <c r="M3208" s="50" t="s">
        <v>5538</v>
      </c>
      <c r="N3208" s="50" t="s">
        <v>5532</v>
      </c>
      <c r="O3208" s="137" t="s">
        <v>2397</v>
      </c>
      <c r="P3208" s="42" t="s">
        <v>64</v>
      </c>
      <c r="Q3208" s="42" t="s">
        <v>65</v>
      </c>
      <c r="R3208" s="42">
        <v>2</v>
      </c>
      <c r="S3208" s="137" t="s">
        <v>2254</v>
      </c>
      <c r="T3208" s="62">
        <v>16867538196.9</v>
      </c>
      <c r="U3208" s="62">
        <v>14487907740.719999</v>
      </c>
      <c r="Z3208" s="42" t="s">
        <v>280</v>
      </c>
      <c r="AJ3208" s="42"/>
      <c r="AW3208" s="42" t="s">
        <v>2412</v>
      </c>
      <c r="AX3208" s="42"/>
      <c r="AY3208" s="42"/>
      <c r="AZ3208" s="42"/>
      <c r="BA3208" s="42"/>
      <c r="BB3208" s="42"/>
      <c r="BN3208" s="128" t="s">
        <v>4578</v>
      </c>
      <c r="BO3208" s="58" t="str">
        <f t="shared" si="50"/>
        <v>境内资产</v>
      </c>
      <c r="BP3208" s="58" t="str">
        <f>IF(M3208="",VLOOKUP(D3208,Sheet4!$A$1:$B$92,2,0),VLOOKUP(Q3208,Sheet4!$A$1:$B$92,2,0))</f>
        <v>保险资产管理产品</v>
      </c>
    </row>
    <row r="3209" spans="1:68" s="58" customFormat="1" ht="12.75" customHeight="1">
      <c r="A3209" s="137" t="s">
        <v>2106</v>
      </c>
      <c r="B3209" s="50" t="s">
        <v>2327</v>
      </c>
      <c r="C3209" s="252" t="s">
        <v>5552</v>
      </c>
      <c r="D3209" s="257" t="s">
        <v>672</v>
      </c>
      <c r="E3209" s="42" t="s">
        <v>4358</v>
      </c>
      <c r="F3209" s="42" t="s">
        <v>2327</v>
      </c>
      <c r="G3209" s="42"/>
      <c r="H3209" s="307">
        <v>3193337.730423416</v>
      </c>
      <c r="I3209" s="315">
        <v>2734866.3849131763</v>
      </c>
      <c r="J3209" s="105">
        <v>0</v>
      </c>
      <c r="K3209" s="42">
        <v>0</v>
      </c>
      <c r="L3209" s="50" t="s">
        <v>4489</v>
      </c>
      <c r="M3209" s="50" t="s">
        <v>5538</v>
      </c>
      <c r="N3209" s="50" t="s">
        <v>5532</v>
      </c>
      <c r="O3209" s="137" t="s">
        <v>2397</v>
      </c>
      <c r="P3209" s="42" t="s">
        <v>64</v>
      </c>
      <c r="Q3209" s="42" t="s">
        <v>65</v>
      </c>
      <c r="R3209" s="42">
        <v>2</v>
      </c>
      <c r="S3209" s="137" t="s">
        <v>2254</v>
      </c>
      <c r="T3209" s="62">
        <v>16867538196.9</v>
      </c>
      <c r="U3209" s="62">
        <v>14487907740.719999</v>
      </c>
      <c r="Z3209" s="42" t="s">
        <v>68</v>
      </c>
      <c r="AJ3209" s="42"/>
      <c r="AW3209" s="42" t="s">
        <v>2412</v>
      </c>
      <c r="AX3209" s="42"/>
      <c r="AY3209" s="42"/>
      <c r="AZ3209" s="42"/>
      <c r="BA3209" s="42"/>
      <c r="BB3209" s="42"/>
      <c r="BN3209" s="128" t="s">
        <v>4578</v>
      </c>
      <c r="BO3209" s="58" t="str">
        <f t="shared" si="50"/>
        <v>境内资产</v>
      </c>
      <c r="BP3209" s="58" t="str">
        <f>IF(M3209="",VLOOKUP(D3209,Sheet4!$A$1:$B$92,2,0),VLOOKUP(Q3209,Sheet4!$A$1:$B$92,2,0))</f>
        <v>保险资产管理产品</v>
      </c>
    </row>
    <row r="3210" spans="1:68" s="58" customFormat="1" ht="12.75" customHeight="1">
      <c r="A3210" s="137" t="s">
        <v>2278</v>
      </c>
      <c r="B3210" s="50" t="s">
        <v>2328</v>
      </c>
      <c r="C3210" s="252" t="s">
        <v>5552</v>
      </c>
      <c r="D3210" s="257" t="s">
        <v>672</v>
      </c>
      <c r="E3210" s="42" t="s">
        <v>4449</v>
      </c>
      <c r="F3210" s="42" t="s">
        <v>2328</v>
      </c>
      <c r="G3210" s="42"/>
      <c r="H3210" s="307">
        <v>5081769.4469045689</v>
      </c>
      <c r="I3210" s="315">
        <v>4908248.7492965749</v>
      </c>
      <c r="J3210" s="105">
        <v>0</v>
      </c>
      <c r="K3210" s="42">
        <v>0</v>
      </c>
      <c r="L3210" s="50" t="s">
        <v>4489</v>
      </c>
      <c r="M3210" s="50" t="s">
        <v>5538</v>
      </c>
      <c r="N3210" s="50" t="s">
        <v>5532</v>
      </c>
      <c r="O3210" s="137" t="s">
        <v>2397</v>
      </c>
      <c r="P3210" s="42" t="s">
        <v>64</v>
      </c>
      <c r="Q3210" s="42" t="s">
        <v>65</v>
      </c>
      <c r="R3210" s="42">
        <v>2</v>
      </c>
      <c r="S3210" s="137" t="s">
        <v>2254</v>
      </c>
      <c r="T3210" s="62">
        <v>16867538196.9</v>
      </c>
      <c r="U3210" s="62">
        <v>14487907740.719999</v>
      </c>
      <c r="Z3210" s="42" t="s">
        <v>68</v>
      </c>
      <c r="AJ3210" s="42"/>
      <c r="AW3210" s="42" t="s">
        <v>2412</v>
      </c>
      <c r="AX3210" s="42"/>
      <c r="AY3210" s="42"/>
      <c r="AZ3210" s="42"/>
      <c r="BA3210" s="42"/>
      <c r="BB3210" s="42"/>
      <c r="BN3210" s="128" t="s">
        <v>4578</v>
      </c>
      <c r="BO3210" s="58" t="str">
        <f t="shared" si="50"/>
        <v>境内资产</v>
      </c>
      <c r="BP3210" s="58" t="str">
        <f>IF(M3210="",VLOOKUP(D3210,Sheet4!$A$1:$B$92,2,0),VLOOKUP(Q3210,Sheet4!$A$1:$B$92,2,0))</f>
        <v>保险资产管理产品</v>
      </c>
    </row>
    <row r="3211" spans="1:68" s="58" customFormat="1" ht="12.75" customHeight="1">
      <c r="A3211" s="137" t="s">
        <v>2279</v>
      </c>
      <c r="B3211" s="50" t="s">
        <v>2329</v>
      </c>
      <c r="C3211" s="252" t="s">
        <v>5552</v>
      </c>
      <c r="D3211" s="257" t="s">
        <v>672</v>
      </c>
      <c r="E3211" s="42" t="s">
        <v>4450</v>
      </c>
      <c r="F3211" s="42" t="s">
        <v>2329</v>
      </c>
      <c r="G3211" s="42"/>
      <c r="H3211" s="307">
        <v>1134093.3137443857</v>
      </c>
      <c r="I3211" s="315">
        <v>876148.16138092044</v>
      </c>
      <c r="J3211" s="105">
        <v>0</v>
      </c>
      <c r="K3211" s="42">
        <v>0</v>
      </c>
      <c r="L3211" s="50" t="s">
        <v>4489</v>
      </c>
      <c r="M3211" s="50" t="s">
        <v>5538</v>
      </c>
      <c r="N3211" s="50" t="s">
        <v>5532</v>
      </c>
      <c r="O3211" s="137" t="s">
        <v>2397</v>
      </c>
      <c r="P3211" s="42" t="s">
        <v>64</v>
      </c>
      <c r="Q3211" s="42" t="s">
        <v>65</v>
      </c>
      <c r="R3211" s="42">
        <v>2</v>
      </c>
      <c r="S3211" s="137" t="s">
        <v>2254</v>
      </c>
      <c r="T3211" s="62">
        <v>16867538196.9</v>
      </c>
      <c r="U3211" s="62">
        <v>14487907740.719999</v>
      </c>
      <c r="Z3211" s="42" t="s">
        <v>68</v>
      </c>
      <c r="AJ3211" s="42"/>
      <c r="AW3211" s="42" t="s">
        <v>2412</v>
      </c>
      <c r="AX3211" s="42"/>
      <c r="AY3211" s="42"/>
      <c r="AZ3211" s="42"/>
      <c r="BA3211" s="42"/>
      <c r="BB3211" s="42"/>
      <c r="BN3211" s="128" t="s">
        <v>4578</v>
      </c>
      <c r="BO3211" s="58" t="str">
        <f t="shared" si="50"/>
        <v>境内资产</v>
      </c>
      <c r="BP3211" s="58" t="str">
        <f>IF(M3211="",VLOOKUP(D3211,Sheet4!$A$1:$B$92,2,0),VLOOKUP(Q3211,Sheet4!$A$1:$B$92,2,0))</f>
        <v>保险资产管理产品</v>
      </c>
    </row>
    <row r="3212" spans="1:68" s="58" customFormat="1" ht="12.75" customHeight="1">
      <c r="A3212" s="137" t="s">
        <v>2280</v>
      </c>
      <c r="B3212" s="50" t="s">
        <v>2330</v>
      </c>
      <c r="C3212" s="252" t="s">
        <v>5552</v>
      </c>
      <c r="D3212" s="257" t="s">
        <v>672</v>
      </c>
      <c r="E3212" s="42" t="s">
        <v>4451</v>
      </c>
      <c r="F3212" s="42" t="s">
        <v>2330</v>
      </c>
      <c r="G3212" s="42"/>
      <c r="H3212" s="307">
        <v>5372579.9966307962</v>
      </c>
      <c r="I3212" s="315">
        <v>3263795.338750469</v>
      </c>
      <c r="J3212" s="105">
        <v>0</v>
      </c>
      <c r="K3212" s="42">
        <v>0</v>
      </c>
      <c r="L3212" s="50" t="s">
        <v>4489</v>
      </c>
      <c r="M3212" s="50" t="s">
        <v>5538</v>
      </c>
      <c r="N3212" s="50" t="s">
        <v>5532</v>
      </c>
      <c r="O3212" s="137" t="s">
        <v>2397</v>
      </c>
      <c r="P3212" s="42" t="s">
        <v>64</v>
      </c>
      <c r="Q3212" s="42" t="s">
        <v>65</v>
      </c>
      <c r="R3212" s="42">
        <v>2</v>
      </c>
      <c r="S3212" s="137" t="s">
        <v>2254</v>
      </c>
      <c r="T3212" s="62">
        <v>16867538196.9</v>
      </c>
      <c r="U3212" s="62">
        <v>14487907740.719999</v>
      </c>
      <c r="Z3212" s="42" t="s">
        <v>68</v>
      </c>
      <c r="AJ3212" s="42"/>
      <c r="AW3212" s="42" t="s">
        <v>2412</v>
      </c>
      <c r="AX3212" s="42"/>
      <c r="AY3212" s="42"/>
      <c r="AZ3212" s="42"/>
      <c r="BA3212" s="42"/>
      <c r="BB3212" s="42"/>
      <c r="BN3212" s="128" t="s">
        <v>4578</v>
      </c>
      <c r="BO3212" s="58" t="str">
        <f t="shared" si="50"/>
        <v>境内资产</v>
      </c>
      <c r="BP3212" s="58" t="str">
        <f>IF(M3212="",VLOOKUP(D3212,Sheet4!$A$1:$B$92,2,0),VLOOKUP(Q3212,Sheet4!$A$1:$B$92,2,0))</f>
        <v>保险资产管理产品</v>
      </c>
    </row>
    <row r="3213" spans="1:68" s="58" customFormat="1" ht="12.75" customHeight="1">
      <c r="A3213" s="137" t="s">
        <v>2281</v>
      </c>
      <c r="B3213" s="50" t="s">
        <v>2331</v>
      </c>
      <c r="C3213" s="252" t="s">
        <v>5552</v>
      </c>
      <c r="D3213" s="257" t="s">
        <v>672</v>
      </c>
      <c r="E3213" s="42" t="s">
        <v>2546</v>
      </c>
      <c r="F3213" s="42" t="s">
        <v>2331</v>
      </c>
      <c r="G3213" s="42"/>
      <c r="H3213" s="307">
        <v>2945119.5861024186</v>
      </c>
      <c r="I3213" s="315">
        <v>3320585.9711835743</v>
      </c>
      <c r="J3213" s="105">
        <v>0</v>
      </c>
      <c r="K3213" s="42">
        <v>0</v>
      </c>
      <c r="L3213" s="50" t="s">
        <v>4489</v>
      </c>
      <c r="M3213" s="50" t="s">
        <v>5538</v>
      </c>
      <c r="N3213" s="50" t="s">
        <v>5532</v>
      </c>
      <c r="O3213" s="137" t="s">
        <v>2397</v>
      </c>
      <c r="P3213" s="42" t="s">
        <v>64</v>
      </c>
      <c r="Q3213" s="42" t="s">
        <v>65</v>
      </c>
      <c r="R3213" s="42">
        <v>2</v>
      </c>
      <c r="S3213" s="137" t="s">
        <v>2254</v>
      </c>
      <c r="T3213" s="62">
        <v>16867538196.9</v>
      </c>
      <c r="U3213" s="62">
        <v>14487907740.719999</v>
      </c>
      <c r="Z3213" s="42" t="s">
        <v>68</v>
      </c>
      <c r="AJ3213" s="42"/>
      <c r="AW3213" s="42" t="s">
        <v>2412</v>
      </c>
      <c r="AX3213" s="42"/>
      <c r="AY3213" s="42"/>
      <c r="AZ3213" s="42"/>
      <c r="BA3213" s="42"/>
      <c r="BB3213" s="42"/>
      <c r="BN3213" s="128" t="s">
        <v>4578</v>
      </c>
      <c r="BO3213" s="58" t="str">
        <f t="shared" si="50"/>
        <v>境内资产</v>
      </c>
      <c r="BP3213" s="58" t="str">
        <f>IF(M3213="",VLOOKUP(D3213,Sheet4!$A$1:$B$92,2,0),VLOOKUP(Q3213,Sheet4!$A$1:$B$92,2,0))</f>
        <v>保险资产管理产品</v>
      </c>
    </row>
    <row r="3214" spans="1:68" s="58" customFormat="1" ht="12.75" customHeight="1">
      <c r="A3214" s="137" t="s">
        <v>2102</v>
      </c>
      <c r="B3214" s="50" t="s">
        <v>2332</v>
      </c>
      <c r="C3214" s="252" t="s">
        <v>5552</v>
      </c>
      <c r="D3214" s="257" t="s">
        <v>672</v>
      </c>
      <c r="E3214" s="42" t="s">
        <v>3651</v>
      </c>
      <c r="F3214" s="42" t="s">
        <v>2332</v>
      </c>
      <c r="G3214" s="42"/>
      <c r="H3214" s="307">
        <v>1578512.3451326019</v>
      </c>
      <c r="I3214" s="315">
        <v>1582750.2971009316</v>
      </c>
      <c r="J3214" s="105">
        <v>0</v>
      </c>
      <c r="K3214" s="42">
        <v>0</v>
      </c>
      <c r="L3214" s="50" t="s">
        <v>4489</v>
      </c>
      <c r="M3214" s="50" t="s">
        <v>5538</v>
      </c>
      <c r="N3214" s="50" t="s">
        <v>5532</v>
      </c>
      <c r="O3214" s="137" t="s">
        <v>2397</v>
      </c>
      <c r="P3214" s="42" t="s">
        <v>64</v>
      </c>
      <c r="Q3214" s="42" t="s">
        <v>65</v>
      </c>
      <c r="R3214" s="42">
        <v>2</v>
      </c>
      <c r="S3214" s="137" t="s">
        <v>2254</v>
      </c>
      <c r="T3214" s="62">
        <v>16867538196.9</v>
      </c>
      <c r="U3214" s="62">
        <v>14487907740.719999</v>
      </c>
      <c r="Z3214" s="42" t="s">
        <v>280</v>
      </c>
      <c r="AJ3214" s="42"/>
      <c r="AW3214" s="42" t="s">
        <v>2412</v>
      </c>
      <c r="AX3214" s="42"/>
      <c r="AY3214" s="42"/>
      <c r="AZ3214" s="42"/>
      <c r="BA3214" s="42"/>
      <c r="BB3214" s="42"/>
      <c r="BN3214" s="128" t="s">
        <v>4578</v>
      </c>
      <c r="BO3214" s="58" t="str">
        <f t="shared" si="50"/>
        <v>境内资产</v>
      </c>
      <c r="BP3214" s="58" t="str">
        <f>IF(M3214="",VLOOKUP(D3214,Sheet4!$A$1:$B$92,2,0),VLOOKUP(Q3214,Sheet4!$A$1:$B$92,2,0))</f>
        <v>保险资产管理产品</v>
      </c>
    </row>
    <row r="3215" spans="1:68" s="58" customFormat="1" ht="12.75" customHeight="1">
      <c r="A3215" s="137" t="s">
        <v>2282</v>
      </c>
      <c r="B3215" s="50" t="s">
        <v>2333</v>
      </c>
      <c r="C3215" s="252" t="s">
        <v>5552</v>
      </c>
      <c r="D3215" s="257" t="s">
        <v>672</v>
      </c>
      <c r="E3215" s="42" t="s">
        <v>3677</v>
      </c>
      <c r="F3215" s="42" t="s">
        <v>2333</v>
      </c>
      <c r="G3215" s="42"/>
      <c r="H3215" s="307">
        <v>7878538.0771039929</v>
      </c>
      <c r="I3215" s="315">
        <v>6615106.6613253448</v>
      </c>
      <c r="J3215" s="105">
        <v>0</v>
      </c>
      <c r="K3215" s="42">
        <v>0</v>
      </c>
      <c r="L3215" s="50" t="s">
        <v>4489</v>
      </c>
      <c r="M3215" s="50" t="s">
        <v>5538</v>
      </c>
      <c r="N3215" s="50" t="s">
        <v>5532</v>
      </c>
      <c r="O3215" s="137" t="s">
        <v>2397</v>
      </c>
      <c r="P3215" s="42" t="s">
        <v>64</v>
      </c>
      <c r="Q3215" s="42" t="s">
        <v>65</v>
      </c>
      <c r="R3215" s="42">
        <v>2</v>
      </c>
      <c r="S3215" s="137" t="s">
        <v>2254</v>
      </c>
      <c r="T3215" s="62">
        <v>16867538196.9</v>
      </c>
      <c r="U3215" s="62">
        <v>14487907740.719999</v>
      </c>
      <c r="Z3215" s="42" t="s">
        <v>280</v>
      </c>
      <c r="AJ3215" s="42"/>
      <c r="AW3215" s="42" t="s">
        <v>2412</v>
      </c>
      <c r="AX3215" s="42"/>
      <c r="AY3215" s="42"/>
      <c r="AZ3215" s="42"/>
      <c r="BA3215" s="42"/>
      <c r="BB3215" s="42"/>
      <c r="BN3215" s="128" t="s">
        <v>4578</v>
      </c>
      <c r="BO3215" s="58" t="str">
        <f t="shared" si="50"/>
        <v>境内资产</v>
      </c>
      <c r="BP3215" s="58" t="str">
        <f>IF(M3215="",VLOOKUP(D3215,Sheet4!$A$1:$B$92,2,0),VLOOKUP(Q3215,Sheet4!$A$1:$B$92,2,0))</f>
        <v>保险资产管理产品</v>
      </c>
    </row>
    <row r="3216" spans="1:68" s="58" customFormat="1" ht="12.75" customHeight="1">
      <c r="A3216" s="137" t="s">
        <v>2283</v>
      </c>
      <c r="B3216" s="50" t="s">
        <v>2334</v>
      </c>
      <c r="C3216" s="252" t="s">
        <v>5552</v>
      </c>
      <c r="D3216" s="257" t="s">
        <v>678</v>
      </c>
      <c r="E3216" s="42" t="s">
        <v>4452</v>
      </c>
      <c r="F3216" s="42" t="s">
        <v>2334</v>
      </c>
      <c r="G3216" s="42"/>
      <c r="H3216" s="307">
        <v>721263.89248731569</v>
      </c>
      <c r="I3216" s="315">
        <v>566412.3813854208</v>
      </c>
      <c r="J3216" s="105">
        <v>0</v>
      </c>
      <c r="K3216" s="42">
        <v>0</v>
      </c>
      <c r="L3216" s="50" t="s">
        <v>4489</v>
      </c>
      <c r="M3216" s="50" t="s">
        <v>5538</v>
      </c>
      <c r="N3216" s="50" t="s">
        <v>5532</v>
      </c>
      <c r="O3216" s="137" t="s">
        <v>2397</v>
      </c>
      <c r="P3216" s="42" t="s">
        <v>64</v>
      </c>
      <c r="Q3216" s="42" t="s">
        <v>65</v>
      </c>
      <c r="R3216" s="42">
        <v>2</v>
      </c>
      <c r="S3216" s="137" t="s">
        <v>2254</v>
      </c>
      <c r="T3216" s="62">
        <v>16867538196.9</v>
      </c>
      <c r="U3216" s="62">
        <v>14487907740.719999</v>
      </c>
      <c r="Z3216" s="42" t="s">
        <v>68</v>
      </c>
      <c r="AJ3216" s="42"/>
      <c r="AW3216" s="42" t="s">
        <v>2412</v>
      </c>
      <c r="AX3216" s="42"/>
      <c r="AY3216" s="42"/>
      <c r="AZ3216" s="42"/>
      <c r="BA3216" s="42"/>
      <c r="BB3216" s="42"/>
      <c r="BN3216" s="128" t="s">
        <v>4578</v>
      </c>
      <c r="BO3216" s="58" t="str">
        <f t="shared" si="50"/>
        <v>境内资产</v>
      </c>
      <c r="BP3216" s="58" t="str">
        <f>IF(M3216="",VLOOKUP(D3216,Sheet4!$A$1:$B$92,2,0),VLOOKUP(Q3216,Sheet4!$A$1:$B$92,2,0))</f>
        <v>保险资产管理产品</v>
      </c>
    </row>
    <row r="3217" spans="1:68" s="58" customFormat="1" ht="12.75" customHeight="1">
      <c r="A3217" s="137" t="s">
        <v>2284</v>
      </c>
      <c r="B3217" s="50" t="s">
        <v>2335</v>
      </c>
      <c r="C3217" s="252" t="s">
        <v>5552</v>
      </c>
      <c r="D3217" s="257" t="s">
        <v>678</v>
      </c>
      <c r="E3217" s="42" t="s">
        <v>4453</v>
      </c>
      <c r="F3217" s="42" t="s">
        <v>2335</v>
      </c>
      <c r="G3217" s="42"/>
      <c r="H3217" s="307">
        <v>3173287.805991055</v>
      </c>
      <c r="I3217" s="315">
        <v>2664130.7146363221</v>
      </c>
      <c r="J3217" s="105">
        <v>0</v>
      </c>
      <c r="K3217" s="42">
        <v>0</v>
      </c>
      <c r="L3217" s="50" t="s">
        <v>4489</v>
      </c>
      <c r="M3217" s="50" t="s">
        <v>5538</v>
      </c>
      <c r="N3217" s="50" t="s">
        <v>5532</v>
      </c>
      <c r="O3217" s="137" t="s">
        <v>2397</v>
      </c>
      <c r="P3217" s="42" t="s">
        <v>64</v>
      </c>
      <c r="Q3217" s="42" t="s">
        <v>65</v>
      </c>
      <c r="R3217" s="42">
        <v>2</v>
      </c>
      <c r="S3217" s="137" t="s">
        <v>2254</v>
      </c>
      <c r="T3217" s="62">
        <v>16867538196.9</v>
      </c>
      <c r="U3217" s="62">
        <v>14487907740.719999</v>
      </c>
      <c r="Z3217" s="42" t="s">
        <v>68</v>
      </c>
      <c r="AJ3217" s="42"/>
      <c r="AW3217" s="42" t="s">
        <v>2412</v>
      </c>
      <c r="AX3217" s="42"/>
      <c r="AY3217" s="42"/>
      <c r="AZ3217" s="42"/>
      <c r="BA3217" s="42"/>
      <c r="BB3217" s="42"/>
      <c r="BN3217" s="128" t="s">
        <v>4578</v>
      </c>
      <c r="BO3217" s="58" t="str">
        <f t="shared" si="50"/>
        <v>境内资产</v>
      </c>
      <c r="BP3217" s="58" t="str">
        <f>IF(M3217="",VLOOKUP(D3217,Sheet4!$A$1:$B$92,2,0),VLOOKUP(Q3217,Sheet4!$A$1:$B$92,2,0))</f>
        <v>保险资产管理产品</v>
      </c>
    </row>
    <row r="3218" spans="1:68" s="58" customFormat="1" ht="12.75" customHeight="1">
      <c r="A3218" s="137" t="s">
        <v>2285</v>
      </c>
      <c r="B3218" s="50" t="s">
        <v>2336</v>
      </c>
      <c r="C3218" s="252" t="s">
        <v>5552</v>
      </c>
      <c r="D3218" s="257" t="s">
        <v>678</v>
      </c>
      <c r="E3218" s="42" t="s">
        <v>4454</v>
      </c>
      <c r="F3218" s="42" t="s">
        <v>2336</v>
      </c>
      <c r="G3218" s="42"/>
      <c r="H3218" s="307">
        <v>2364844.6402531695</v>
      </c>
      <c r="I3218" s="315">
        <v>1146565.6782507084</v>
      </c>
      <c r="J3218" s="105">
        <v>0</v>
      </c>
      <c r="K3218" s="42">
        <v>0</v>
      </c>
      <c r="L3218" s="50" t="s">
        <v>4489</v>
      </c>
      <c r="M3218" s="50" t="s">
        <v>5538</v>
      </c>
      <c r="N3218" s="50" t="s">
        <v>5532</v>
      </c>
      <c r="O3218" s="137" t="s">
        <v>2397</v>
      </c>
      <c r="P3218" s="42" t="s">
        <v>64</v>
      </c>
      <c r="Q3218" s="42" t="s">
        <v>65</v>
      </c>
      <c r="R3218" s="42">
        <v>2</v>
      </c>
      <c r="S3218" s="137" t="s">
        <v>2254</v>
      </c>
      <c r="T3218" s="62">
        <v>16867538196.9</v>
      </c>
      <c r="U3218" s="62">
        <v>14487907740.719999</v>
      </c>
      <c r="Z3218" s="42" t="s">
        <v>68</v>
      </c>
      <c r="AJ3218" s="42"/>
      <c r="AW3218" s="42" t="s">
        <v>2412</v>
      </c>
      <c r="AX3218" s="42"/>
      <c r="AY3218" s="42"/>
      <c r="AZ3218" s="42"/>
      <c r="BA3218" s="42"/>
      <c r="BB3218" s="42"/>
      <c r="BN3218" s="128" t="s">
        <v>4578</v>
      </c>
      <c r="BO3218" s="58" t="str">
        <f t="shared" si="50"/>
        <v>境内资产</v>
      </c>
      <c r="BP3218" s="58" t="str">
        <f>IF(M3218="",VLOOKUP(D3218,Sheet4!$A$1:$B$92,2,0),VLOOKUP(Q3218,Sheet4!$A$1:$B$92,2,0))</f>
        <v>保险资产管理产品</v>
      </c>
    </row>
    <row r="3219" spans="1:68" s="58" customFormat="1" ht="12.75" customHeight="1">
      <c r="A3219" s="137" t="s">
        <v>2286</v>
      </c>
      <c r="B3219" s="50" t="s">
        <v>2337</v>
      </c>
      <c r="C3219" s="252" t="s">
        <v>5552</v>
      </c>
      <c r="D3219" s="257" t="s">
        <v>678</v>
      </c>
      <c r="E3219" s="42" t="s">
        <v>4455</v>
      </c>
      <c r="F3219" s="42" t="s">
        <v>2337</v>
      </c>
      <c r="G3219" s="42"/>
      <c r="H3219" s="307">
        <v>1899358.7156948315</v>
      </c>
      <c r="I3219" s="315">
        <v>965905.10952900525</v>
      </c>
      <c r="J3219" s="105">
        <v>0</v>
      </c>
      <c r="K3219" s="42">
        <v>0</v>
      </c>
      <c r="L3219" s="50" t="s">
        <v>4489</v>
      </c>
      <c r="M3219" s="50" t="s">
        <v>5538</v>
      </c>
      <c r="N3219" s="50" t="s">
        <v>5532</v>
      </c>
      <c r="O3219" s="137" t="s">
        <v>2397</v>
      </c>
      <c r="P3219" s="42" t="s">
        <v>64</v>
      </c>
      <c r="Q3219" s="42" t="s">
        <v>65</v>
      </c>
      <c r="R3219" s="42">
        <v>2</v>
      </c>
      <c r="S3219" s="137" t="s">
        <v>2254</v>
      </c>
      <c r="T3219" s="62">
        <v>16867538196.9</v>
      </c>
      <c r="U3219" s="62">
        <v>14487907740.719999</v>
      </c>
      <c r="Z3219" s="42" t="s">
        <v>68</v>
      </c>
      <c r="AJ3219" s="42"/>
      <c r="AW3219" s="42" t="s">
        <v>2412</v>
      </c>
      <c r="AX3219" s="42"/>
      <c r="AY3219" s="42"/>
      <c r="AZ3219" s="42"/>
      <c r="BA3219" s="42"/>
      <c r="BB3219" s="42"/>
      <c r="BN3219" s="128" t="s">
        <v>4578</v>
      </c>
      <c r="BO3219" s="58" t="str">
        <f t="shared" si="50"/>
        <v>境内资产</v>
      </c>
      <c r="BP3219" s="58" t="str">
        <f>IF(M3219="",VLOOKUP(D3219,Sheet4!$A$1:$B$92,2,0),VLOOKUP(Q3219,Sheet4!$A$1:$B$92,2,0))</f>
        <v>保险资产管理产品</v>
      </c>
    </row>
    <row r="3220" spans="1:68" s="58" customFormat="1" ht="12.75" customHeight="1">
      <c r="A3220" s="137" t="s">
        <v>2287</v>
      </c>
      <c r="B3220" s="50" t="s">
        <v>2338</v>
      </c>
      <c r="C3220" s="252" t="s">
        <v>5552</v>
      </c>
      <c r="D3220" s="257" t="s">
        <v>678</v>
      </c>
      <c r="E3220" s="42" t="s">
        <v>4456</v>
      </c>
      <c r="F3220" s="42" t="s">
        <v>2338</v>
      </c>
      <c r="G3220" s="42"/>
      <c r="H3220" s="307">
        <v>4213386.618860851</v>
      </c>
      <c r="I3220" s="315">
        <v>3129740.5039707478</v>
      </c>
      <c r="J3220" s="105">
        <v>0</v>
      </c>
      <c r="K3220" s="42">
        <v>0</v>
      </c>
      <c r="L3220" s="50" t="s">
        <v>4489</v>
      </c>
      <c r="M3220" s="50" t="s">
        <v>5538</v>
      </c>
      <c r="N3220" s="50" t="s">
        <v>5532</v>
      </c>
      <c r="O3220" s="137" t="s">
        <v>2397</v>
      </c>
      <c r="P3220" s="42" t="s">
        <v>64</v>
      </c>
      <c r="Q3220" s="42" t="s">
        <v>65</v>
      </c>
      <c r="R3220" s="42">
        <v>2</v>
      </c>
      <c r="S3220" s="137" t="s">
        <v>2254</v>
      </c>
      <c r="T3220" s="62">
        <v>16867538196.9</v>
      </c>
      <c r="U3220" s="62">
        <v>14487907740.719999</v>
      </c>
      <c r="Z3220" s="42" t="s">
        <v>68</v>
      </c>
      <c r="AJ3220" s="42"/>
      <c r="AW3220" s="42" t="s">
        <v>2412</v>
      </c>
      <c r="AX3220" s="42"/>
      <c r="AY3220" s="42"/>
      <c r="AZ3220" s="42"/>
      <c r="BA3220" s="42"/>
      <c r="BB3220" s="42"/>
      <c r="BN3220" s="128" t="s">
        <v>4578</v>
      </c>
      <c r="BO3220" s="58" t="str">
        <f t="shared" si="50"/>
        <v>境内资产</v>
      </c>
      <c r="BP3220" s="58" t="str">
        <f>IF(M3220="",VLOOKUP(D3220,Sheet4!$A$1:$B$92,2,0),VLOOKUP(Q3220,Sheet4!$A$1:$B$92,2,0))</f>
        <v>保险资产管理产品</v>
      </c>
    </row>
    <row r="3221" spans="1:68" s="58" customFormat="1" ht="12.75" customHeight="1">
      <c r="A3221" s="137" t="s">
        <v>2288</v>
      </c>
      <c r="B3221" s="50" t="s">
        <v>2339</v>
      </c>
      <c r="C3221" s="252" t="s">
        <v>5552</v>
      </c>
      <c r="D3221" s="257" t="s">
        <v>678</v>
      </c>
      <c r="E3221" s="42" t="s">
        <v>4457</v>
      </c>
      <c r="F3221" s="42" t="s">
        <v>2339</v>
      </c>
      <c r="G3221" s="42"/>
      <c r="H3221" s="307">
        <v>198875.46793661418</v>
      </c>
      <c r="I3221" s="315">
        <v>137638.61903736671</v>
      </c>
      <c r="J3221" s="105">
        <v>0</v>
      </c>
      <c r="K3221" s="42">
        <v>0</v>
      </c>
      <c r="L3221" s="50" t="s">
        <v>4489</v>
      </c>
      <c r="M3221" s="50" t="s">
        <v>5538</v>
      </c>
      <c r="N3221" s="50" t="s">
        <v>5532</v>
      </c>
      <c r="O3221" s="137" t="s">
        <v>2397</v>
      </c>
      <c r="P3221" s="42" t="s">
        <v>64</v>
      </c>
      <c r="Q3221" s="42" t="s">
        <v>65</v>
      </c>
      <c r="R3221" s="42">
        <v>2</v>
      </c>
      <c r="S3221" s="137" t="s">
        <v>2254</v>
      </c>
      <c r="T3221" s="62">
        <v>16867538196.9</v>
      </c>
      <c r="U3221" s="62">
        <v>14487907740.719999</v>
      </c>
      <c r="Z3221" s="42" t="s">
        <v>68</v>
      </c>
      <c r="AJ3221" s="42"/>
      <c r="AW3221" s="42" t="s">
        <v>2412</v>
      </c>
      <c r="AX3221" s="42"/>
      <c r="AY3221" s="42"/>
      <c r="AZ3221" s="42"/>
      <c r="BA3221" s="42"/>
      <c r="BB3221" s="42"/>
      <c r="BN3221" s="128" t="s">
        <v>4578</v>
      </c>
      <c r="BO3221" s="58" t="str">
        <f t="shared" si="50"/>
        <v>境内资产</v>
      </c>
      <c r="BP3221" s="58" t="str">
        <f>IF(M3221="",VLOOKUP(D3221,Sheet4!$A$1:$B$92,2,0),VLOOKUP(Q3221,Sheet4!$A$1:$B$92,2,0))</f>
        <v>保险资产管理产品</v>
      </c>
    </row>
    <row r="3222" spans="1:68" s="58" customFormat="1" ht="12.75" customHeight="1">
      <c r="A3222" s="137" t="s">
        <v>2289</v>
      </c>
      <c r="B3222" s="50" t="s">
        <v>2340</v>
      </c>
      <c r="C3222" s="252" t="s">
        <v>5552</v>
      </c>
      <c r="D3222" s="257" t="s">
        <v>689</v>
      </c>
      <c r="E3222" s="42" t="s">
        <v>4458</v>
      </c>
      <c r="F3222" s="42" t="s">
        <v>2340</v>
      </c>
      <c r="G3222" s="42"/>
      <c r="H3222" s="307">
        <v>1959129.2891068924</v>
      </c>
      <c r="I3222" s="315">
        <v>1147660.5490494976</v>
      </c>
      <c r="J3222" s="105">
        <v>0</v>
      </c>
      <c r="K3222" s="42">
        <v>0</v>
      </c>
      <c r="L3222" s="50" t="s">
        <v>4489</v>
      </c>
      <c r="M3222" s="50" t="s">
        <v>5538</v>
      </c>
      <c r="N3222" s="50" t="s">
        <v>5532</v>
      </c>
      <c r="O3222" s="137" t="s">
        <v>2397</v>
      </c>
      <c r="P3222" s="42" t="s">
        <v>64</v>
      </c>
      <c r="Q3222" s="42" t="s">
        <v>65</v>
      </c>
      <c r="R3222" s="42">
        <v>2</v>
      </c>
      <c r="S3222" s="137" t="s">
        <v>2254</v>
      </c>
      <c r="T3222" s="62">
        <v>16867538196.9</v>
      </c>
      <c r="U3222" s="62">
        <v>14487907740.719999</v>
      </c>
      <c r="Z3222" s="42" t="s">
        <v>68</v>
      </c>
      <c r="AJ3222" s="42"/>
      <c r="AW3222" s="42" t="s">
        <v>2412</v>
      </c>
      <c r="AX3222" s="42"/>
      <c r="AY3222" s="42"/>
      <c r="AZ3222" s="42"/>
      <c r="BA3222" s="42"/>
      <c r="BB3222" s="42"/>
      <c r="BN3222" s="128" t="s">
        <v>4578</v>
      </c>
      <c r="BO3222" s="58" t="str">
        <f t="shared" si="50"/>
        <v>境内资产</v>
      </c>
      <c r="BP3222" s="58" t="str">
        <f>IF(M3222="",VLOOKUP(D3222,Sheet4!$A$1:$B$92,2,0),VLOOKUP(Q3222,Sheet4!$A$1:$B$92,2,0))</f>
        <v>保险资产管理产品</v>
      </c>
    </row>
    <row r="3223" spans="1:68" s="58" customFormat="1" ht="12.75" customHeight="1">
      <c r="A3223" s="137" t="s">
        <v>2290</v>
      </c>
      <c r="B3223" s="50" t="s">
        <v>2341</v>
      </c>
      <c r="C3223" s="252" t="s">
        <v>5552</v>
      </c>
      <c r="D3223" s="257" t="s">
        <v>689</v>
      </c>
      <c r="E3223" s="42" t="s">
        <v>4459</v>
      </c>
      <c r="F3223" s="42" t="s">
        <v>2341</v>
      </c>
      <c r="G3223" s="42"/>
      <c r="H3223" s="307">
        <v>2306695.8470189846</v>
      </c>
      <c r="I3223" s="315">
        <v>1050057.7005640022</v>
      </c>
      <c r="J3223" s="105">
        <v>0</v>
      </c>
      <c r="K3223" s="42">
        <v>0</v>
      </c>
      <c r="L3223" s="50" t="s">
        <v>4489</v>
      </c>
      <c r="M3223" s="50" t="s">
        <v>5538</v>
      </c>
      <c r="N3223" s="50" t="s">
        <v>5532</v>
      </c>
      <c r="O3223" s="137" t="s">
        <v>2397</v>
      </c>
      <c r="P3223" s="42" t="s">
        <v>64</v>
      </c>
      <c r="Q3223" s="42" t="s">
        <v>65</v>
      </c>
      <c r="R3223" s="42">
        <v>2</v>
      </c>
      <c r="S3223" s="137" t="s">
        <v>2254</v>
      </c>
      <c r="T3223" s="62">
        <v>16867538196.9</v>
      </c>
      <c r="U3223" s="62">
        <v>14487907740.719999</v>
      </c>
      <c r="Z3223" s="42" t="s">
        <v>68</v>
      </c>
      <c r="AJ3223" s="42"/>
      <c r="AW3223" s="42" t="s">
        <v>2412</v>
      </c>
      <c r="AX3223" s="42"/>
      <c r="AY3223" s="42"/>
      <c r="AZ3223" s="42"/>
      <c r="BA3223" s="42"/>
      <c r="BB3223" s="42"/>
      <c r="BN3223" s="128" t="s">
        <v>4578</v>
      </c>
      <c r="BO3223" s="58" t="str">
        <f t="shared" si="50"/>
        <v>境内资产</v>
      </c>
      <c r="BP3223" s="58" t="str">
        <f>IF(M3223="",VLOOKUP(D3223,Sheet4!$A$1:$B$92,2,0),VLOOKUP(Q3223,Sheet4!$A$1:$B$92,2,0))</f>
        <v>保险资产管理产品</v>
      </c>
    </row>
    <row r="3224" spans="1:68" s="58" customFormat="1" ht="12.75" customHeight="1">
      <c r="A3224" s="137" t="s">
        <v>2291</v>
      </c>
      <c r="B3224" s="50" t="s">
        <v>2342</v>
      </c>
      <c r="C3224" s="252" t="s">
        <v>5552</v>
      </c>
      <c r="D3224" s="257" t="s">
        <v>689</v>
      </c>
      <c r="E3224" s="42" t="s">
        <v>3211</v>
      </c>
      <c r="F3224" s="42" t="s">
        <v>2342</v>
      </c>
      <c r="G3224" s="42"/>
      <c r="H3224" s="307">
        <v>146208.72408254482</v>
      </c>
      <c r="I3224" s="315">
        <v>125010.6001246708</v>
      </c>
      <c r="J3224" s="105">
        <v>0</v>
      </c>
      <c r="K3224" s="42">
        <v>0</v>
      </c>
      <c r="L3224" s="50" t="s">
        <v>4489</v>
      </c>
      <c r="M3224" s="50" t="s">
        <v>5538</v>
      </c>
      <c r="N3224" s="50" t="s">
        <v>5532</v>
      </c>
      <c r="O3224" s="137" t="s">
        <v>2397</v>
      </c>
      <c r="P3224" s="42" t="s">
        <v>64</v>
      </c>
      <c r="Q3224" s="42" t="s">
        <v>65</v>
      </c>
      <c r="R3224" s="42">
        <v>2</v>
      </c>
      <c r="S3224" s="137" t="s">
        <v>2254</v>
      </c>
      <c r="T3224" s="62">
        <v>16867538196.9</v>
      </c>
      <c r="U3224" s="62">
        <v>14487907740.719999</v>
      </c>
      <c r="Z3224" s="42" t="s">
        <v>68</v>
      </c>
      <c r="AJ3224" s="42"/>
      <c r="AW3224" s="42" t="s">
        <v>2412</v>
      </c>
      <c r="AX3224" s="42"/>
      <c r="AY3224" s="42"/>
      <c r="AZ3224" s="42"/>
      <c r="BA3224" s="42"/>
      <c r="BB3224" s="42"/>
      <c r="BN3224" s="128" t="s">
        <v>4578</v>
      </c>
      <c r="BO3224" s="58" t="str">
        <f t="shared" si="50"/>
        <v>境内资产</v>
      </c>
      <c r="BP3224" s="58" t="str">
        <f>IF(M3224="",VLOOKUP(D3224,Sheet4!$A$1:$B$92,2,0),VLOOKUP(Q3224,Sheet4!$A$1:$B$92,2,0))</f>
        <v>保险资产管理产品</v>
      </c>
    </row>
    <row r="3225" spans="1:68" s="58" customFormat="1" ht="12.75" customHeight="1">
      <c r="A3225" s="137" t="s">
        <v>2292</v>
      </c>
      <c r="B3225" s="50" t="s">
        <v>2343</v>
      </c>
      <c r="C3225" s="252" t="s">
        <v>5552</v>
      </c>
      <c r="D3225" s="257" t="s">
        <v>689</v>
      </c>
      <c r="E3225" s="42" t="s">
        <v>3219</v>
      </c>
      <c r="F3225" s="42" t="s">
        <v>2343</v>
      </c>
      <c r="G3225" s="42"/>
      <c r="H3225" s="307">
        <v>3006695.710704227</v>
      </c>
      <c r="I3225" s="315">
        <v>2028262.2929082245</v>
      </c>
      <c r="J3225" s="105">
        <v>0</v>
      </c>
      <c r="K3225" s="42">
        <v>0</v>
      </c>
      <c r="L3225" s="50" t="s">
        <v>4489</v>
      </c>
      <c r="M3225" s="50" t="s">
        <v>5538</v>
      </c>
      <c r="N3225" s="50" t="s">
        <v>5532</v>
      </c>
      <c r="O3225" s="137" t="s">
        <v>2397</v>
      </c>
      <c r="P3225" s="42" t="s">
        <v>64</v>
      </c>
      <c r="Q3225" s="42" t="s">
        <v>65</v>
      </c>
      <c r="R3225" s="42">
        <v>2</v>
      </c>
      <c r="S3225" s="137" t="s">
        <v>2254</v>
      </c>
      <c r="T3225" s="62">
        <v>16867538196.9</v>
      </c>
      <c r="U3225" s="62">
        <v>14487907740.719999</v>
      </c>
      <c r="Z3225" s="42" t="s">
        <v>280</v>
      </c>
      <c r="AJ3225" s="42"/>
      <c r="AW3225" s="42" t="s">
        <v>2412</v>
      </c>
      <c r="AX3225" s="42"/>
      <c r="AY3225" s="42"/>
      <c r="AZ3225" s="42"/>
      <c r="BA3225" s="42"/>
      <c r="BB3225" s="42"/>
      <c r="BN3225" s="128" t="s">
        <v>4578</v>
      </c>
      <c r="BO3225" s="58" t="str">
        <f t="shared" si="50"/>
        <v>境内资产</v>
      </c>
      <c r="BP3225" s="58" t="str">
        <f>IF(M3225="",VLOOKUP(D3225,Sheet4!$A$1:$B$92,2,0),VLOOKUP(Q3225,Sheet4!$A$1:$B$92,2,0))</f>
        <v>保险资产管理产品</v>
      </c>
    </row>
    <row r="3226" spans="1:68" s="58" customFormat="1" ht="12.75" customHeight="1">
      <c r="A3226" s="137" t="s">
        <v>2293</v>
      </c>
      <c r="B3226" s="50" t="s">
        <v>2344</v>
      </c>
      <c r="C3226" s="252" t="s">
        <v>5552</v>
      </c>
      <c r="D3226" s="257" t="s">
        <v>689</v>
      </c>
      <c r="E3226" s="42" t="s">
        <v>3250</v>
      </c>
      <c r="F3226" s="42" t="s">
        <v>2344</v>
      </c>
      <c r="G3226" s="42"/>
      <c r="H3226" s="307">
        <v>1937389.9828747017</v>
      </c>
      <c r="I3226" s="315">
        <v>1832663.9416027209</v>
      </c>
      <c r="J3226" s="105">
        <v>0</v>
      </c>
      <c r="K3226" s="42">
        <v>0</v>
      </c>
      <c r="L3226" s="50" t="s">
        <v>4489</v>
      </c>
      <c r="M3226" s="50" t="s">
        <v>5538</v>
      </c>
      <c r="N3226" s="50" t="s">
        <v>5532</v>
      </c>
      <c r="O3226" s="137" t="s">
        <v>2397</v>
      </c>
      <c r="P3226" s="42" t="s">
        <v>64</v>
      </c>
      <c r="Q3226" s="42" t="s">
        <v>65</v>
      </c>
      <c r="R3226" s="42">
        <v>2</v>
      </c>
      <c r="S3226" s="137" t="s">
        <v>2254</v>
      </c>
      <c r="T3226" s="62">
        <v>16867538196.9</v>
      </c>
      <c r="U3226" s="62">
        <v>14487907740.719999</v>
      </c>
      <c r="Z3226" s="42" t="s">
        <v>68</v>
      </c>
      <c r="AJ3226" s="42"/>
      <c r="AW3226" s="42" t="s">
        <v>2412</v>
      </c>
      <c r="AX3226" s="42"/>
      <c r="AY3226" s="42"/>
      <c r="AZ3226" s="42"/>
      <c r="BA3226" s="42"/>
      <c r="BB3226" s="42"/>
      <c r="BN3226" s="128" t="s">
        <v>4578</v>
      </c>
      <c r="BO3226" s="58" t="str">
        <f t="shared" si="50"/>
        <v>境内资产</v>
      </c>
      <c r="BP3226" s="58" t="str">
        <f>IF(M3226="",VLOOKUP(D3226,Sheet4!$A$1:$B$92,2,0),VLOOKUP(Q3226,Sheet4!$A$1:$B$92,2,0))</f>
        <v>保险资产管理产品</v>
      </c>
    </row>
    <row r="3227" spans="1:68" s="58" customFormat="1" ht="12.75" customHeight="1">
      <c r="A3227" s="137" t="s">
        <v>2294</v>
      </c>
      <c r="B3227" s="50" t="s">
        <v>2345</v>
      </c>
      <c r="C3227" s="252" t="s">
        <v>5552</v>
      </c>
      <c r="D3227" s="257" t="s">
        <v>689</v>
      </c>
      <c r="E3227" s="42" t="s">
        <v>3510</v>
      </c>
      <c r="F3227" s="42" t="s">
        <v>2345</v>
      </c>
      <c r="G3227" s="42"/>
      <c r="H3227" s="307">
        <v>3520262.1984478263</v>
      </c>
      <c r="I3227" s="315">
        <v>2822337.3142976756</v>
      </c>
      <c r="J3227" s="105">
        <v>0</v>
      </c>
      <c r="K3227" s="42">
        <v>0</v>
      </c>
      <c r="L3227" s="50" t="s">
        <v>4489</v>
      </c>
      <c r="M3227" s="50" t="s">
        <v>5538</v>
      </c>
      <c r="N3227" s="50" t="s">
        <v>5532</v>
      </c>
      <c r="O3227" s="137" t="s">
        <v>2397</v>
      </c>
      <c r="P3227" s="42" t="s">
        <v>64</v>
      </c>
      <c r="Q3227" s="42" t="s">
        <v>65</v>
      </c>
      <c r="R3227" s="42">
        <v>2</v>
      </c>
      <c r="S3227" s="137" t="s">
        <v>2254</v>
      </c>
      <c r="T3227" s="62">
        <v>16867538196.9</v>
      </c>
      <c r="U3227" s="62">
        <v>14487907740.719999</v>
      </c>
      <c r="Z3227" s="42" t="s">
        <v>68</v>
      </c>
      <c r="AJ3227" s="42"/>
      <c r="AW3227" s="42" t="s">
        <v>2412</v>
      </c>
      <c r="AX3227" s="42"/>
      <c r="AY3227" s="42"/>
      <c r="AZ3227" s="42"/>
      <c r="BA3227" s="42"/>
      <c r="BB3227" s="42"/>
      <c r="BN3227" s="128" t="s">
        <v>4578</v>
      </c>
      <c r="BO3227" s="58" t="str">
        <f t="shared" si="50"/>
        <v>境内资产</v>
      </c>
      <c r="BP3227" s="58" t="str">
        <f>IF(M3227="",VLOOKUP(D3227,Sheet4!$A$1:$B$92,2,0),VLOOKUP(Q3227,Sheet4!$A$1:$B$92,2,0))</f>
        <v>保险资产管理产品</v>
      </c>
    </row>
    <row r="3228" spans="1:68" s="58" customFormat="1" ht="12.75" customHeight="1">
      <c r="A3228" s="137" t="s">
        <v>1975</v>
      </c>
      <c r="B3228" s="50" t="s">
        <v>1976</v>
      </c>
      <c r="C3228" s="252" t="s">
        <v>5552</v>
      </c>
      <c r="D3228" s="257" t="s">
        <v>672</v>
      </c>
      <c r="E3228" s="42" t="s">
        <v>3108</v>
      </c>
      <c r="F3228" s="42" t="s">
        <v>1976</v>
      </c>
      <c r="G3228" s="42"/>
      <c r="H3228" s="307">
        <v>4959.8410735143207</v>
      </c>
      <c r="I3228" s="315">
        <v>4959.8410735143207</v>
      </c>
      <c r="J3228" s="105">
        <v>0</v>
      </c>
      <c r="K3228" s="42">
        <v>0</v>
      </c>
      <c r="L3228" s="50" t="s">
        <v>4489</v>
      </c>
      <c r="M3228" s="50" t="s">
        <v>5538</v>
      </c>
      <c r="N3228" s="50" t="s">
        <v>5532</v>
      </c>
      <c r="O3228" s="137" t="s">
        <v>2397</v>
      </c>
      <c r="P3228" s="42" t="s">
        <v>64</v>
      </c>
      <c r="Q3228" s="42" t="s">
        <v>65</v>
      </c>
      <c r="R3228" s="42">
        <v>2</v>
      </c>
      <c r="S3228" s="137" t="s">
        <v>2254</v>
      </c>
      <c r="T3228" s="62">
        <v>16867538196.9</v>
      </c>
      <c r="U3228" s="62">
        <v>14487907740.719999</v>
      </c>
      <c r="Z3228" s="42" t="s">
        <v>68</v>
      </c>
      <c r="AJ3228" s="42"/>
      <c r="AW3228" s="42" t="s">
        <v>2412</v>
      </c>
      <c r="AX3228" s="42"/>
      <c r="AY3228" s="42"/>
      <c r="AZ3228" s="42"/>
      <c r="BA3228" s="42"/>
      <c r="BB3228" s="42"/>
      <c r="BN3228" s="128" t="s">
        <v>4578</v>
      </c>
      <c r="BO3228" s="58" t="str">
        <f t="shared" si="50"/>
        <v>境内资产</v>
      </c>
      <c r="BP3228" s="58" t="str">
        <f>IF(M3228="",VLOOKUP(D3228,Sheet4!$A$1:$B$92,2,0),VLOOKUP(Q3228,Sheet4!$A$1:$B$92,2,0))</f>
        <v>保险资产管理产品</v>
      </c>
    </row>
    <row r="3229" spans="1:68" s="58" customFormat="1" ht="12.75" customHeight="1">
      <c r="A3229" s="137" t="s">
        <v>2123</v>
      </c>
      <c r="B3229" s="50" t="s">
        <v>2346</v>
      </c>
      <c r="C3229" s="252" t="s">
        <v>5552</v>
      </c>
      <c r="D3229" s="257" t="s">
        <v>689</v>
      </c>
      <c r="E3229" s="42" t="s">
        <v>4368</v>
      </c>
      <c r="F3229" s="42" t="s">
        <v>2346</v>
      </c>
      <c r="G3229" s="42"/>
      <c r="H3229" s="307">
        <v>67836.535843201462</v>
      </c>
      <c r="I3229" s="315">
        <v>67836.535843201462</v>
      </c>
      <c r="J3229" s="105">
        <v>0</v>
      </c>
      <c r="K3229" s="42">
        <v>0</v>
      </c>
      <c r="L3229" s="50" t="s">
        <v>4489</v>
      </c>
      <c r="M3229" s="50" t="s">
        <v>5538</v>
      </c>
      <c r="N3229" s="50" t="s">
        <v>5532</v>
      </c>
      <c r="O3229" s="137" t="s">
        <v>2397</v>
      </c>
      <c r="P3229" s="42" t="s">
        <v>64</v>
      </c>
      <c r="Q3229" s="42" t="s">
        <v>65</v>
      </c>
      <c r="R3229" s="42">
        <v>2</v>
      </c>
      <c r="S3229" s="137" t="s">
        <v>2254</v>
      </c>
      <c r="T3229" s="62">
        <v>16867538196.9</v>
      </c>
      <c r="U3229" s="62">
        <v>14487907740.719999</v>
      </c>
      <c r="Z3229" s="42" t="s">
        <v>68</v>
      </c>
      <c r="AJ3229" s="42"/>
      <c r="AW3229" s="42" t="s">
        <v>2412</v>
      </c>
      <c r="AX3229" s="42"/>
      <c r="AY3229" s="42"/>
      <c r="AZ3229" s="42"/>
      <c r="BA3229" s="42"/>
      <c r="BB3229" s="42"/>
      <c r="BN3229" s="128" t="s">
        <v>4578</v>
      </c>
      <c r="BO3229" s="58" t="str">
        <f t="shared" si="50"/>
        <v>境内资产</v>
      </c>
      <c r="BP3229" s="58" t="str">
        <f>IF(M3229="",VLOOKUP(D3229,Sheet4!$A$1:$B$92,2,0),VLOOKUP(Q3229,Sheet4!$A$1:$B$92,2,0))</f>
        <v>保险资产管理产品</v>
      </c>
    </row>
    <row r="3230" spans="1:68" s="58" customFormat="1" ht="12.75" customHeight="1">
      <c r="A3230" s="137" t="s">
        <v>1615</v>
      </c>
      <c r="B3230" s="50" t="s">
        <v>1616</v>
      </c>
      <c r="C3230" s="252" t="s">
        <v>5552</v>
      </c>
      <c r="D3230" s="257" t="s">
        <v>689</v>
      </c>
      <c r="E3230" s="42" t="s">
        <v>1617</v>
      </c>
      <c r="F3230" s="42" t="s">
        <v>1616</v>
      </c>
      <c r="G3230" s="42"/>
      <c r="H3230" s="307">
        <v>49216.486024667145</v>
      </c>
      <c r="I3230" s="315">
        <v>49216.486024667145</v>
      </c>
      <c r="J3230" s="105">
        <v>0</v>
      </c>
      <c r="K3230" s="42">
        <v>0</v>
      </c>
      <c r="L3230" s="50" t="s">
        <v>4489</v>
      </c>
      <c r="M3230" s="50" t="s">
        <v>5538</v>
      </c>
      <c r="N3230" s="50" t="s">
        <v>5532</v>
      </c>
      <c r="O3230" s="137" t="s">
        <v>2397</v>
      </c>
      <c r="P3230" s="42" t="s">
        <v>64</v>
      </c>
      <c r="Q3230" s="42" t="s">
        <v>65</v>
      </c>
      <c r="R3230" s="42">
        <v>2</v>
      </c>
      <c r="S3230" s="137" t="s">
        <v>2254</v>
      </c>
      <c r="T3230" s="62">
        <v>16867538196.9</v>
      </c>
      <c r="U3230" s="62">
        <v>14487907740.719999</v>
      </c>
      <c r="Z3230" s="42" t="s">
        <v>68</v>
      </c>
      <c r="AJ3230" s="42"/>
      <c r="AW3230" s="42" t="s">
        <v>2412</v>
      </c>
      <c r="AX3230" s="42"/>
      <c r="AY3230" s="42"/>
      <c r="AZ3230" s="42"/>
      <c r="BA3230" s="42"/>
      <c r="BB3230" s="42"/>
      <c r="BN3230" s="128" t="s">
        <v>4578</v>
      </c>
      <c r="BO3230" s="58" t="str">
        <f t="shared" si="50"/>
        <v>境内资产</v>
      </c>
      <c r="BP3230" s="58" t="str">
        <f>IF(M3230="",VLOOKUP(D3230,Sheet4!$A$1:$B$92,2,0),VLOOKUP(Q3230,Sheet4!$A$1:$B$92,2,0))</f>
        <v>保险资产管理产品</v>
      </c>
    </row>
    <row r="3231" spans="1:68" s="58" customFormat="1" ht="12.75" customHeight="1">
      <c r="A3231" s="137" t="s">
        <v>1654</v>
      </c>
      <c r="B3231" s="50" t="s">
        <v>1655</v>
      </c>
      <c r="C3231" s="252" t="s">
        <v>5552</v>
      </c>
      <c r="D3231" s="257" t="s">
        <v>672</v>
      </c>
      <c r="E3231" s="42" t="s">
        <v>1656</v>
      </c>
      <c r="F3231" s="42" t="s">
        <v>1655</v>
      </c>
      <c r="G3231" s="42"/>
      <c r="H3231" s="307">
        <v>90548.045823567125</v>
      </c>
      <c r="I3231" s="315">
        <v>122407.54342815556</v>
      </c>
      <c r="J3231" s="105">
        <v>0</v>
      </c>
      <c r="K3231" s="42">
        <v>0</v>
      </c>
      <c r="L3231" s="50" t="s">
        <v>4489</v>
      </c>
      <c r="M3231" s="50" t="s">
        <v>5538</v>
      </c>
      <c r="N3231" s="50" t="s">
        <v>5532</v>
      </c>
      <c r="O3231" s="137" t="s">
        <v>2397</v>
      </c>
      <c r="P3231" s="42" t="s">
        <v>64</v>
      </c>
      <c r="Q3231" s="42" t="s">
        <v>65</v>
      </c>
      <c r="R3231" s="42">
        <v>2</v>
      </c>
      <c r="S3231" s="137" t="s">
        <v>2254</v>
      </c>
      <c r="T3231" s="62">
        <v>16867538196.9</v>
      </c>
      <c r="U3231" s="62">
        <v>14487907740.719999</v>
      </c>
      <c r="Z3231" s="42" t="s">
        <v>68</v>
      </c>
      <c r="AJ3231" s="42"/>
      <c r="AW3231" s="42" t="s">
        <v>2412</v>
      </c>
      <c r="AX3231" s="42"/>
      <c r="AY3231" s="42"/>
      <c r="AZ3231" s="42"/>
      <c r="BA3231" s="42"/>
      <c r="BB3231" s="42"/>
      <c r="BN3231" s="128" t="s">
        <v>4578</v>
      </c>
      <c r="BO3231" s="58" t="str">
        <f t="shared" si="50"/>
        <v>境内资产</v>
      </c>
      <c r="BP3231" s="58" t="str">
        <f>IF(M3231="",VLOOKUP(D3231,Sheet4!$A$1:$B$92,2,0),VLOOKUP(Q3231,Sheet4!$A$1:$B$92,2,0))</f>
        <v>保险资产管理产品</v>
      </c>
    </row>
    <row r="3232" spans="1:68" s="58" customFormat="1" ht="12.75" customHeight="1">
      <c r="A3232" s="137" t="s">
        <v>1734</v>
      </c>
      <c r="B3232" s="50" t="s">
        <v>1735</v>
      </c>
      <c r="C3232" s="252" t="s">
        <v>5552</v>
      </c>
      <c r="D3232" s="257" t="s">
        <v>678</v>
      </c>
      <c r="E3232" s="42" t="s">
        <v>1736</v>
      </c>
      <c r="F3232" s="42" t="s">
        <v>1735</v>
      </c>
      <c r="G3232" s="42"/>
      <c r="H3232" s="307">
        <v>19468.099340298551</v>
      </c>
      <c r="I3232" s="315">
        <v>8635.7503821910959</v>
      </c>
      <c r="J3232" s="105">
        <v>0</v>
      </c>
      <c r="K3232" s="42">
        <v>0</v>
      </c>
      <c r="L3232" s="50" t="s">
        <v>4489</v>
      </c>
      <c r="M3232" s="50" t="s">
        <v>5538</v>
      </c>
      <c r="N3232" s="50" t="s">
        <v>5532</v>
      </c>
      <c r="O3232" s="137" t="s">
        <v>2397</v>
      </c>
      <c r="P3232" s="42" t="s">
        <v>64</v>
      </c>
      <c r="Q3232" s="42" t="s">
        <v>65</v>
      </c>
      <c r="R3232" s="42">
        <v>2</v>
      </c>
      <c r="S3232" s="137" t="s">
        <v>2254</v>
      </c>
      <c r="T3232" s="62">
        <v>16867538196.9</v>
      </c>
      <c r="U3232" s="62">
        <v>14487907740.719999</v>
      </c>
      <c r="Z3232" s="42" t="s">
        <v>68</v>
      </c>
      <c r="AJ3232" s="42"/>
      <c r="AW3232" s="42" t="s">
        <v>2412</v>
      </c>
      <c r="AX3232" s="42"/>
      <c r="AY3232" s="42"/>
      <c r="AZ3232" s="42"/>
      <c r="BA3232" s="42"/>
      <c r="BB3232" s="42"/>
      <c r="BN3232" s="128" t="s">
        <v>4578</v>
      </c>
      <c r="BO3232" s="58" t="str">
        <f t="shared" si="50"/>
        <v>境内资产</v>
      </c>
      <c r="BP3232" s="58" t="str">
        <f>IF(M3232="",VLOOKUP(D3232,Sheet4!$A$1:$B$92,2,0),VLOOKUP(Q3232,Sheet4!$A$1:$B$92,2,0))</f>
        <v>保险资产管理产品</v>
      </c>
    </row>
    <row r="3233" spans="1:68" s="58" customFormat="1" ht="12.75" customHeight="1">
      <c r="A3233" s="137" t="s">
        <v>1743</v>
      </c>
      <c r="B3233" s="50" t="s">
        <v>1744</v>
      </c>
      <c r="C3233" s="252" t="s">
        <v>5552</v>
      </c>
      <c r="D3233" s="257" t="s">
        <v>678</v>
      </c>
      <c r="E3233" s="42" t="s">
        <v>1745</v>
      </c>
      <c r="F3233" s="42" t="s">
        <v>1744</v>
      </c>
      <c r="G3233" s="42"/>
      <c r="H3233" s="307">
        <v>14618.638650245741</v>
      </c>
      <c r="I3233" s="315">
        <v>9955.7336837917283</v>
      </c>
      <c r="J3233" s="105">
        <v>0</v>
      </c>
      <c r="K3233" s="42">
        <v>0</v>
      </c>
      <c r="L3233" s="50" t="s">
        <v>4489</v>
      </c>
      <c r="M3233" s="50" t="s">
        <v>5538</v>
      </c>
      <c r="N3233" s="50" t="s">
        <v>5532</v>
      </c>
      <c r="O3233" s="137" t="s">
        <v>2397</v>
      </c>
      <c r="P3233" s="42" t="s">
        <v>64</v>
      </c>
      <c r="Q3233" s="42" t="s">
        <v>65</v>
      </c>
      <c r="R3233" s="42">
        <v>2</v>
      </c>
      <c r="S3233" s="137" t="s">
        <v>2254</v>
      </c>
      <c r="T3233" s="62">
        <v>16867538196.9</v>
      </c>
      <c r="U3233" s="62">
        <v>14487907740.719999</v>
      </c>
      <c r="Z3233" s="42" t="s">
        <v>68</v>
      </c>
      <c r="AJ3233" s="42"/>
      <c r="AW3233" s="42" t="s">
        <v>2412</v>
      </c>
      <c r="AX3233" s="42"/>
      <c r="AY3233" s="42"/>
      <c r="AZ3233" s="42"/>
      <c r="BA3233" s="42"/>
      <c r="BB3233" s="42"/>
      <c r="BN3233" s="128" t="s">
        <v>4578</v>
      </c>
      <c r="BO3233" s="58" t="str">
        <f t="shared" si="50"/>
        <v>境内资产</v>
      </c>
      <c r="BP3233" s="58" t="str">
        <f>IF(M3233="",VLOOKUP(D3233,Sheet4!$A$1:$B$92,2,0),VLOOKUP(Q3233,Sheet4!$A$1:$B$92,2,0))</f>
        <v>保险资产管理产品</v>
      </c>
    </row>
    <row r="3234" spans="1:68" s="58" customFormat="1" ht="12.75" customHeight="1">
      <c r="A3234" s="137" t="s">
        <v>2011</v>
      </c>
      <c r="B3234" s="50" t="s">
        <v>2012</v>
      </c>
      <c r="C3234" s="252" t="s">
        <v>5552</v>
      </c>
      <c r="D3234" s="257" t="s">
        <v>678</v>
      </c>
      <c r="E3234" s="42" t="s">
        <v>2792</v>
      </c>
      <c r="F3234" s="42" t="s">
        <v>2012</v>
      </c>
      <c r="G3234" s="42"/>
      <c r="H3234" s="307">
        <v>8438.2155084152782</v>
      </c>
      <c r="I3234" s="315">
        <v>5519.2786802615583</v>
      </c>
      <c r="J3234" s="105">
        <v>0</v>
      </c>
      <c r="K3234" s="42">
        <v>0</v>
      </c>
      <c r="L3234" s="50" t="s">
        <v>4489</v>
      </c>
      <c r="M3234" s="50" t="s">
        <v>5538</v>
      </c>
      <c r="N3234" s="50" t="s">
        <v>5532</v>
      </c>
      <c r="O3234" s="137" t="s">
        <v>2397</v>
      </c>
      <c r="P3234" s="42" t="s">
        <v>64</v>
      </c>
      <c r="Q3234" s="42" t="s">
        <v>65</v>
      </c>
      <c r="R3234" s="42">
        <v>2</v>
      </c>
      <c r="S3234" s="137" t="s">
        <v>2254</v>
      </c>
      <c r="T3234" s="62">
        <v>16867538196.9</v>
      </c>
      <c r="U3234" s="62">
        <v>14487907740.719999</v>
      </c>
      <c r="Z3234" s="42" t="s">
        <v>68</v>
      </c>
      <c r="AJ3234" s="42"/>
      <c r="AW3234" s="42" t="s">
        <v>2412</v>
      </c>
      <c r="AX3234" s="42"/>
      <c r="AY3234" s="42"/>
      <c r="AZ3234" s="42"/>
      <c r="BA3234" s="42"/>
      <c r="BB3234" s="42"/>
      <c r="BN3234" s="128" t="s">
        <v>4578</v>
      </c>
      <c r="BO3234" s="58" t="str">
        <f t="shared" si="50"/>
        <v>境内资产</v>
      </c>
      <c r="BP3234" s="58" t="str">
        <f>IF(M3234="",VLOOKUP(D3234,Sheet4!$A$1:$B$92,2,0),VLOOKUP(Q3234,Sheet4!$A$1:$B$92,2,0))</f>
        <v>保险资产管理产品</v>
      </c>
    </row>
    <row r="3235" spans="1:68" s="58" customFormat="1" ht="12.75" customHeight="1">
      <c r="A3235" s="137" t="s">
        <v>2013</v>
      </c>
      <c r="B3235" s="50" t="s">
        <v>2014</v>
      </c>
      <c r="C3235" s="252" t="s">
        <v>5552</v>
      </c>
      <c r="D3235" s="257" t="s">
        <v>678</v>
      </c>
      <c r="E3235" s="42" t="s">
        <v>2793</v>
      </c>
      <c r="F3235" s="42" t="s">
        <v>2014</v>
      </c>
      <c r="G3235" s="42"/>
      <c r="H3235" s="307">
        <v>4136.2850376904489</v>
      </c>
      <c r="I3235" s="315">
        <v>4316.1235175900329</v>
      </c>
      <c r="J3235" s="105">
        <v>0</v>
      </c>
      <c r="K3235" s="42">
        <v>0</v>
      </c>
      <c r="L3235" s="50" t="s">
        <v>4489</v>
      </c>
      <c r="M3235" s="50" t="s">
        <v>5538</v>
      </c>
      <c r="N3235" s="50" t="s">
        <v>5532</v>
      </c>
      <c r="O3235" s="137" t="s">
        <v>2397</v>
      </c>
      <c r="P3235" s="42" t="s">
        <v>64</v>
      </c>
      <c r="Q3235" s="42" t="s">
        <v>65</v>
      </c>
      <c r="R3235" s="42">
        <v>2</v>
      </c>
      <c r="S3235" s="137" t="s">
        <v>2254</v>
      </c>
      <c r="T3235" s="62">
        <v>16867538196.9</v>
      </c>
      <c r="U3235" s="62">
        <v>14487907740.719999</v>
      </c>
      <c r="Z3235" s="42" t="s">
        <v>68</v>
      </c>
      <c r="AJ3235" s="42"/>
      <c r="AW3235" s="42" t="s">
        <v>2412</v>
      </c>
      <c r="AX3235" s="42"/>
      <c r="AY3235" s="42"/>
      <c r="AZ3235" s="42"/>
      <c r="BA3235" s="42"/>
      <c r="BB3235" s="42"/>
      <c r="BN3235" s="128" t="s">
        <v>4578</v>
      </c>
      <c r="BO3235" s="58" t="str">
        <f t="shared" si="50"/>
        <v>境内资产</v>
      </c>
      <c r="BP3235" s="58" t="str">
        <f>IF(M3235="",VLOOKUP(D3235,Sheet4!$A$1:$B$92,2,0),VLOOKUP(Q3235,Sheet4!$A$1:$B$92,2,0))</f>
        <v>保险资产管理产品</v>
      </c>
    </row>
    <row r="3236" spans="1:68" s="58" customFormat="1" ht="12.75" customHeight="1">
      <c r="A3236" s="137" t="s">
        <v>2019</v>
      </c>
      <c r="B3236" s="50" t="s">
        <v>2020</v>
      </c>
      <c r="C3236" s="252" t="s">
        <v>5552</v>
      </c>
      <c r="D3236" s="257" t="s">
        <v>678</v>
      </c>
      <c r="E3236" s="42" t="s">
        <v>2795</v>
      </c>
      <c r="F3236" s="42" t="s">
        <v>2020</v>
      </c>
      <c r="G3236" s="42"/>
      <c r="H3236" s="307">
        <v>1401.6581978720435</v>
      </c>
      <c r="I3236" s="315">
        <v>2942.4122474413125</v>
      </c>
      <c r="J3236" s="105">
        <v>0</v>
      </c>
      <c r="K3236" s="42">
        <v>0</v>
      </c>
      <c r="L3236" s="50" t="s">
        <v>4489</v>
      </c>
      <c r="M3236" s="50" t="s">
        <v>5538</v>
      </c>
      <c r="N3236" s="50" t="s">
        <v>5532</v>
      </c>
      <c r="O3236" s="137" t="s">
        <v>2397</v>
      </c>
      <c r="P3236" s="42" t="s">
        <v>64</v>
      </c>
      <c r="Q3236" s="42" t="s">
        <v>65</v>
      </c>
      <c r="R3236" s="42">
        <v>2</v>
      </c>
      <c r="S3236" s="137" t="s">
        <v>2254</v>
      </c>
      <c r="T3236" s="62">
        <v>16867538196.9</v>
      </c>
      <c r="U3236" s="62">
        <v>14487907740.719999</v>
      </c>
      <c r="Z3236" s="42" t="s">
        <v>68</v>
      </c>
      <c r="AJ3236" s="42"/>
      <c r="AW3236" s="42" t="s">
        <v>2412</v>
      </c>
      <c r="AX3236" s="42"/>
      <c r="AY3236" s="42"/>
      <c r="AZ3236" s="42"/>
      <c r="BA3236" s="42"/>
      <c r="BB3236" s="42"/>
      <c r="BN3236" s="128" t="s">
        <v>4578</v>
      </c>
      <c r="BO3236" s="58" t="str">
        <f t="shared" si="50"/>
        <v>境内资产</v>
      </c>
      <c r="BP3236" s="58" t="str">
        <f>IF(M3236="",VLOOKUP(D3236,Sheet4!$A$1:$B$92,2,0),VLOOKUP(Q3236,Sheet4!$A$1:$B$92,2,0))</f>
        <v>保险资产管理产品</v>
      </c>
    </row>
    <row r="3237" spans="1:68" s="58" customFormat="1" ht="12.75" customHeight="1">
      <c r="A3237" s="137" t="s">
        <v>1755</v>
      </c>
      <c r="B3237" s="50" t="s">
        <v>1756</v>
      </c>
      <c r="C3237" s="252" t="s">
        <v>5552</v>
      </c>
      <c r="D3237" s="257" t="s">
        <v>678</v>
      </c>
      <c r="E3237" s="42" t="s">
        <v>1757</v>
      </c>
      <c r="F3237" s="42" t="s">
        <v>1756</v>
      </c>
      <c r="G3237" s="42"/>
      <c r="H3237" s="307">
        <v>8641.5892938761481</v>
      </c>
      <c r="I3237" s="315">
        <v>6883.7275400791204</v>
      </c>
      <c r="J3237" s="105">
        <v>0</v>
      </c>
      <c r="K3237" s="42">
        <v>0</v>
      </c>
      <c r="L3237" s="50" t="s">
        <v>4489</v>
      </c>
      <c r="M3237" s="50" t="s">
        <v>5538</v>
      </c>
      <c r="N3237" s="50" t="s">
        <v>5532</v>
      </c>
      <c r="O3237" s="137" t="s">
        <v>2397</v>
      </c>
      <c r="P3237" s="42" t="s">
        <v>64</v>
      </c>
      <c r="Q3237" s="42" t="s">
        <v>65</v>
      </c>
      <c r="R3237" s="42">
        <v>2</v>
      </c>
      <c r="S3237" s="137" t="s">
        <v>2254</v>
      </c>
      <c r="T3237" s="62">
        <v>16867538196.9</v>
      </c>
      <c r="U3237" s="62">
        <v>14487907740.719999</v>
      </c>
      <c r="Z3237" s="42" t="s">
        <v>68</v>
      </c>
      <c r="AJ3237" s="42"/>
      <c r="AW3237" s="42" t="s">
        <v>2412</v>
      </c>
      <c r="AX3237" s="42"/>
      <c r="AY3237" s="42"/>
      <c r="AZ3237" s="42"/>
      <c r="BA3237" s="42"/>
      <c r="BB3237" s="42"/>
      <c r="BN3237" s="128" t="s">
        <v>4578</v>
      </c>
      <c r="BO3237" s="58" t="str">
        <f t="shared" si="50"/>
        <v>境内资产</v>
      </c>
      <c r="BP3237" s="58" t="str">
        <f>IF(M3237="",VLOOKUP(D3237,Sheet4!$A$1:$B$92,2,0),VLOOKUP(Q3237,Sheet4!$A$1:$B$92,2,0))</f>
        <v>保险资产管理产品</v>
      </c>
    </row>
    <row r="3238" spans="1:68" s="58" customFormat="1" ht="12.75" customHeight="1">
      <c r="A3238" s="137" t="s">
        <v>1758</v>
      </c>
      <c r="B3238" s="50" t="s">
        <v>1759</v>
      </c>
      <c r="C3238" s="252" t="s">
        <v>5552</v>
      </c>
      <c r="D3238" s="257" t="s">
        <v>678</v>
      </c>
      <c r="E3238" s="42" t="s">
        <v>1760</v>
      </c>
      <c r="F3238" s="42" t="s">
        <v>1759</v>
      </c>
      <c r="G3238" s="42"/>
      <c r="H3238" s="307">
        <v>22072.703098884194</v>
      </c>
      <c r="I3238" s="315">
        <v>11667.762476122507</v>
      </c>
      <c r="J3238" s="105">
        <v>0</v>
      </c>
      <c r="K3238" s="42">
        <v>0</v>
      </c>
      <c r="L3238" s="50" t="s">
        <v>4489</v>
      </c>
      <c r="M3238" s="50" t="s">
        <v>5538</v>
      </c>
      <c r="N3238" s="50" t="s">
        <v>5532</v>
      </c>
      <c r="O3238" s="137" t="s">
        <v>2397</v>
      </c>
      <c r="P3238" s="42" t="s">
        <v>64</v>
      </c>
      <c r="Q3238" s="42" t="s">
        <v>65</v>
      </c>
      <c r="R3238" s="42">
        <v>2</v>
      </c>
      <c r="S3238" s="137" t="s">
        <v>2254</v>
      </c>
      <c r="T3238" s="62">
        <v>16867538196.9</v>
      </c>
      <c r="U3238" s="62">
        <v>14487907740.719999</v>
      </c>
      <c r="Z3238" s="42" t="s">
        <v>68</v>
      </c>
      <c r="AJ3238" s="42"/>
      <c r="AW3238" s="42" t="s">
        <v>2412</v>
      </c>
      <c r="AX3238" s="42"/>
      <c r="AY3238" s="42"/>
      <c r="AZ3238" s="42"/>
      <c r="BA3238" s="42"/>
      <c r="BB3238" s="42"/>
      <c r="BN3238" s="128" t="s">
        <v>4578</v>
      </c>
      <c r="BO3238" s="58" t="str">
        <f t="shared" si="50"/>
        <v>境内资产</v>
      </c>
      <c r="BP3238" s="58" t="str">
        <f>IF(M3238="",VLOOKUP(D3238,Sheet4!$A$1:$B$92,2,0),VLOOKUP(Q3238,Sheet4!$A$1:$B$92,2,0))</f>
        <v>保险资产管理产品</v>
      </c>
    </row>
    <row r="3239" spans="1:68" s="58" customFormat="1" ht="12.75" customHeight="1">
      <c r="A3239" s="137" t="s">
        <v>1761</v>
      </c>
      <c r="B3239" s="50" t="s">
        <v>1762</v>
      </c>
      <c r="C3239" s="252" t="s">
        <v>5552</v>
      </c>
      <c r="D3239" s="257" t="s">
        <v>678</v>
      </c>
      <c r="E3239" s="42" t="s">
        <v>1763</v>
      </c>
      <c r="F3239" s="42" t="s">
        <v>1762</v>
      </c>
      <c r="G3239" s="42"/>
      <c r="H3239" s="307">
        <v>3136.0245702902494</v>
      </c>
      <c r="I3239" s="315">
        <v>3691.2302136965263</v>
      </c>
      <c r="J3239" s="105">
        <v>0</v>
      </c>
      <c r="K3239" s="42">
        <v>0</v>
      </c>
      <c r="L3239" s="50" t="s">
        <v>4489</v>
      </c>
      <c r="M3239" s="50" t="s">
        <v>5538</v>
      </c>
      <c r="N3239" s="50" t="s">
        <v>5532</v>
      </c>
      <c r="O3239" s="137" t="s">
        <v>2397</v>
      </c>
      <c r="P3239" s="42" t="s">
        <v>64</v>
      </c>
      <c r="Q3239" s="42" t="s">
        <v>65</v>
      </c>
      <c r="R3239" s="42">
        <v>2</v>
      </c>
      <c r="S3239" s="137" t="s">
        <v>2254</v>
      </c>
      <c r="T3239" s="62">
        <v>16867538196.9</v>
      </c>
      <c r="U3239" s="62">
        <v>14487907740.719999</v>
      </c>
      <c r="Z3239" s="42" t="s">
        <v>68</v>
      </c>
      <c r="AJ3239" s="42"/>
      <c r="AW3239" s="42" t="s">
        <v>2412</v>
      </c>
      <c r="AX3239" s="42"/>
      <c r="AY3239" s="42"/>
      <c r="AZ3239" s="42"/>
      <c r="BA3239" s="42"/>
      <c r="BB3239" s="42"/>
      <c r="BN3239" s="128" t="s">
        <v>4578</v>
      </c>
      <c r="BO3239" s="58" t="str">
        <f t="shared" si="50"/>
        <v>境内资产</v>
      </c>
      <c r="BP3239" s="58" t="str">
        <f>IF(M3239="",VLOOKUP(D3239,Sheet4!$A$1:$B$92,2,0),VLOOKUP(Q3239,Sheet4!$A$1:$B$92,2,0))</f>
        <v>保险资产管理产品</v>
      </c>
    </row>
    <row r="3240" spans="1:68" s="58" customFormat="1" ht="12.75" customHeight="1">
      <c r="A3240" s="137" t="s">
        <v>1621</v>
      </c>
      <c r="B3240" s="50" t="s">
        <v>1622</v>
      </c>
      <c r="C3240" s="252" t="s">
        <v>5552</v>
      </c>
      <c r="D3240" s="257" t="s">
        <v>678</v>
      </c>
      <c r="E3240" s="42" t="s">
        <v>1623</v>
      </c>
      <c r="F3240" s="42" t="s">
        <v>1622</v>
      </c>
      <c r="G3240" s="42"/>
      <c r="H3240" s="307">
        <v>3238.9291505857718</v>
      </c>
      <c r="I3240" s="315">
        <v>3126.3030318607789</v>
      </c>
      <c r="J3240" s="105">
        <v>0</v>
      </c>
      <c r="K3240" s="42">
        <v>0</v>
      </c>
      <c r="L3240" s="50" t="s">
        <v>4489</v>
      </c>
      <c r="M3240" s="50" t="s">
        <v>5538</v>
      </c>
      <c r="N3240" s="50" t="s">
        <v>5532</v>
      </c>
      <c r="O3240" s="137" t="s">
        <v>2397</v>
      </c>
      <c r="P3240" s="42" t="s">
        <v>64</v>
      </c>
      <c r="Q3240" s="42" t="s">
        <v>65</v>
      </c>
      <c r="R3240" s="42">
        <v>2</v>
      </c>
      <c r="S3240" s="137" t="s">
        <v>2254</v>
      </c>
      <c r="T3240" s="62">
        <v>16867538196.9</v>
      </c>
      <c r="U3240" s="62">
        <v>14487907740.719999</v>
      </c>
      <c r="Z3240" s="42" t="s">
        <v>68</v>
      </c>
      <c r="AJ3240" s="42"/>
      <c r="AW3240" s="42" t="s">
        <v>2412</v>
      </c>
      <c r="AX3240" s="42"/>
      <c r="AY3240" s="42"/>
      <c r="AZ3240" s="42"/>
      <c r="BA3240" s="42"/>
      <c r="BB3240" s="42"/>
      <c r="BN3240" s="128" t="s">
        <v>4578</v>
      </c>
      <c r="BO3240" s="58" t="str">
        <f t="shared" si="50"/>
        <v>境内资产</v>
      </c>
      <c r="BP3240" s="58" t="str">
        <f>IF(M3240="",VLOOKUP(D3240,Sheet4!$A$1:$B$92,2,0),VLOOKUP(Q3240,Sheet4!$A$1:$B$92,2,0))</f>
        <v>保险资产管理产品</v>
      </c>
    </row>
    <row r="3241" spans="1:68" s="58" customFormat="1" ht="12.75" customHeight="1">
      <c r="A3241" s="137" t="s">
        <v>2035</v>
      </c>
      <c r="B3241" s="50" t="s">
        <v>2036</v>
      </c>
      <c r="C3241" s="252" t="s">
        <v>5552</v>
      </c>
      <c r="D3241" s="257" t="s">
        <v>678</v>
      </c>
      <c r="E3241" s="42" t="s">
        <v>4460</v>
      </c>
      <c r="F3241" s="42" t="s">
        <v>2036</v>
      </c>
      <c r="G3241" s="42"/>
      <c r="H3241" s="307">
        <v>34631.752986377163</v>
      </c>
      <c r="I3241" s="315">
        <v>27586.651900787092</v>
      </c>
      <c r="J3241" s="105">
        <v>0</v>
      </c>
      <c r="K3241" s="42">
        <v>0</v>
      </c>
      <c r="L3241" s="50" t="s">
        <v>4489</v>
      </c>
      <c r="M3241" s="50" t="s">
        <v>5538</v>
      </c>
      <c r="N3241" s="50" t="s">
        <v>5532</v>
      </c>
      <c r="O3241" s="137" t="s">
        <v>2397</v>
      </c>
      <c r="P3241" s="42" t="s">
        <v>64</v>
      </c>
      <c r="Q3241" s="42" t="s">
        <v>65</v>
      </c>
      <c r="R3241" s="42">
        <v>2</v>
      </c>
      <c r="S3241" s="137" t="s">
        <v>2254</v>
      </c>
      <c r="T3241" s="62">
        <v>16867538196.9</v>
      </c>
      <c r="U3241" s="62">
        <v>14487907740.719999</v>
      </c>
      <c r="Z3241" s="42" t="s">
        <v>68</v>
      </c>
      <c r="AJ3241" s="42"/>
      <c r="AW3241" s="42" t="s">
        <v>2412</v>
      </c>
      <c r="AX3241" s="42"/>
      <c r="AY3241" s="42"/>
      <c r="AZ3241" s="42"/>
      <c r="BA3241" s="42"/>
      <c r="BB3241" s="42"/>
      <c r="BN3241" s="128" t="s">
        <v>4578</v>
      </c>
      <c r="BO3241" s="58" t="str">
        <f t="shared" si="50"/>
        <v>境内资产</v>
      </c>
      <c r="BP3241" s="58" t="str">
        <f>IF(M3241="",VLOOKUP(D3241,Sheet4!$A$1:$B$92,2,0),VLOOKUP(Q3241,Sheet4!$A$1:$B$92,2,0))</f>
        <v>保险资产管理产品</v>
      </c>
    </row>
    <row r="3242" spans="1:68" s="58" customFormat="1" ht="12.75" customHeight="1">
      <c r="A3242" s="137" t="s">
        <v>1627</v>
      </c>
      <c r="B3242" s="50" t="s">
        <v>1628</v>
      </c>
      <c r="C3242" s="252" t="s">
        <v>5552</v>
      </c>
      <c r="D3242" s="257" t="s">
        <v>678</v>
      </c>
      <c r="E3242" s="42" t="s">
        <v>1629</v>
      </c>
      <c r="F3242" s="42" t="s">
        <v>1628</v>
      </c>
      <c r="G3242" s="42"/>
      <c r="H3242" s="307">
        <v>11424.284849378668</v>
      </c>
      <c r="I3242" s="315">
        <v>6172.777660889009</v>
      </c>
      <c r="J3242" s="105">
        <v>0</v>
      </c>
      <c r="K3242" s="42">
        <v>0</v>
      </c>
      <c r="L3242" s="50" t="s">
        <v>4489</v>
      </c>
      <c r="M3242" s="50" t="s">
        <v>5538</v>
      </c>
      <c r="N3242" s="50" t="s">
        <v>5532</v>
      </c>
      <c r="O3242" s="137" t="s">
        <v>2397</v>
      </c>
      <c r="P3242" s="42" t="s">
        <v>64</v>
      </c>
      <c r="Q3242" s="42" t="s">
        <v>65</v>
      </c>
      <c r="R3242" s="42">
        <v>2</v>
      </c>
      <c r="S3242" s="137" t="s">
        <v>2254</v>
      </c>
      <c r="T3242" s="62">
        <v>16867538196.9</v>
      </c>
      <c r="U3242" s="62">
        <v>14487907740.719999</v>
      </c>
      <c r="Z3242" s="42" t="s">
        <v>68</v>
      </c>
      <c r="AJ3242" s="42"/>
      <c r="AW3242" s="42" t="s">
        <v>2412</v>
      </c>
      <c r="AX3242" s="42"/>
      <c r="AY3242" s="42"/>
      <c r="AZ3242" s="42"/>
      <c r="BA3242" s="42"/>
      <c r="BB3242" s="42"/>
      <c r="BN3242" s="128" t="s">
        <v>4578</v>
      </c>
      <c r="BO3242" s="58" t="str">
        <f t="shared" si="50"/>
        <v>境内资产</v>
      </c>
      <c r="BP3242" s="58" t="str">
        <f>IF(M3242="",VLOOKUP(D3242,Sheet4!$A$1:$B$92,2,0),VLOOKUP(Q3242,Sheet4!$A$1:$B$92,2,0))</f>
        <v>保险资产管理产品</v>
      </c>
    </row>
    <row r="3243" spans="1:68" s="58" customFormat="1" ht="12.75" customHeight="1">
      <c r="A3243" s="137" t="s">
        <v>1630</v>
      </c>
      <c r="B3243" s="50" t="s">
        <v>1631</v>
      </c>
      <c r="C3243" s="252" t="s">
        <v>5552</v>
      </c>
      <c r="D3243" s="257" t="s">
        <v>678</v>
      </c>
      <c r="E3243" s="42" t="s">
        <v>1632</v>
      </c>
      <c r="F3243" s="42" t="s">
        <v>1631</v>
      </c>
      <c r="G3243" s="42"/>
      <c r="H3243" s="307">
        <v>7021.0667277480225</v>
      </c>
      <c r="I3243" s="315">
        <v>4701.6713476245077</v>
      </c>
      <c r="J3243" s="105">
        <v>0</v>
      </c>
      <c r="K3243" s="42">
        <v>0</v>
      </c>
      <c r="L3243" s="50" t="s">
        <v>4489</v>
      </c>
      <c r="M3243" s="50" t="s">
        <v>5538</v>
      </c>
      <c r="N3243" s="50" t="s">
        <v>5532</v>
      </c>
      <c r="O3243" s="137" t="s">
        <v>2397</v>
      </c>
      <c r="P3243" s="42" t="s">
        <v>64</v>
      </c>
      <c r="Q3243" s="42" t="s">
        <v>65</v>
      </c>
      <c r="R3243" s="42">
        <v>2</v>
      </c>
      <c r="S3243" s="137" t="s">
        <v>2254</v>
      </c>
      <c r="T3243" s="62">
        <v>16867538196.9</v>
      </c>
      <c r="U3243" s="62">
        <v>14487907740.719999</v>
      </c>
      <c r="Z3243" s="42" t="s">
        <v>68</v>
      </c>
      <c r="AJ3243" s="42"/>
      <c r="AW3243" s="42" t="s">
        <v>2412</v>
      </c>
      <c r="AX3243" s="42"/>
      <c r="AY3243" s="42"/>
      <c r="AZ3243" s="42"/>
      <c r="BA3243" s="42"/>
      <c r="BB3243" s="42"/>
      <c r="BN3243" s="128" t="s">
        <v>4578</v>
      </c>
      <c r="BO3243" s="58" t="str">
        <f t="shared" si="50"/>
        <v>境内资产</v>
      </c>
      <c r="BP3243" s="58" t="str">
        <f>IF(M3243="",VLOOKUP(D3243,Sheet4!$A$1:$B$92,2,0),VLOOKUP(Q3243,Sheet4!$A$1:$B$92,2,0))</f>
        <v>保险资产管理产品</v>
      </c>
    </row>
    <row r="3244" spans="1:68" s="58" customFormat="1" ht="12.75" customHeight="1">
      <c r="A3244" s="137" t="s">
        <v>1633</v>
      </c>
      <c r="B3244" s="50" t="s">
        <v>1634</v>
      </c>
      <c r="C3244" s="252" t="s">
        <v>5552</v>
      </c>
      <c r="D3244" s="257" t="s">
        <v>678</v>
      </c>
      <c r="E3244" s="42" t="s">
        <v>1635</v>
      </c>
      <c r="F3244" s="42" t="s">
        <v>1634</v>
      </c>
      <c r="G3244" s="42"/>
      <c r="H3244" s="307">
        <v>21231.839929963091</v>
      </c>
      <c r="I3244" s="315">
        <v>9446.061570483238</v>
      </c>
      <c r="J3244" s="105">
        <v>0</v>
      </c>
      <c r="K3244" s="42">
        <v>0</v>
      </c>
      <c r="L3244" s="50" t="s">
        <v>4489</v>
      </c>
      <c r="M3244" s="50" t="s">
        <v>5538</v>
      </c>
      <c r="N3244" s="50" t="s">
        <v>5532</v>
      </c>
      <c r="O3244" s="137" t="s">
        <v>2397</v>
      </c>
      <c r="P3244" s="42" t="s">
        <v>64</v>
      </c>
      <c r="Q3244" s="42" t="s">
        <v>65</v>
      </c>
      <c r="R3244" s="42">
        <v>2</v>
      </c>
      <c r="S3244" s="137" t="s">
        <v>2254</v>
      </c>
      <c r="T3244" s="62">
        <v>16867538196.9</v>
      </c>
      <c r="U3244" s="62">
        <v>14487907740.719999</v>
      </c>
      <c r="Z3244" s="42" t="s">
        <v>68</v>
      </c>
      <c r="AJ3244" s="42"/>
      <c r="AW3244" s="42" t="s">
        <v>2412</v>
      </c>
      <c r="AX3244" s="42"/>
      <c r="AY3244" s="42"/>
      <c r="AZ3244" s="42"/>
      <c r="BA3244" s="42"/>
      <c r="BB3244" s="42"/>
      <c r="BN3244" s="128" t="s">
        <v>4578</v>
      </c>
      <c r="BO3244" s="58" t="str">
        <f t="shared" si="50"/>
        <v>境内资产</v>
      </c>
      <c r="BP3244" s="58" t="str">
        <f>IF(M3244="",VLOOKUP(D3244,Sheet4!$A$1:$B$92,2,0),VLOOKUP(Q3244,Sheet4!$A$1:$B$92,2,0))</f>
        <v>保险资产管理产品</v>
      </c>
    </row>
    <row r="3245" spans="1:68" s="58" customFormat="1" ht="12.75" customHeight="1">
      <c r="A3245" s="137" t="s">
        <v>1764</v>
      </c>
      <c r="B3245" s="50" t="s">
        <v>1765</v>
      </c>
      <c r="C3245" s="252" t="s">
        <v>5552</v>
      </c>
      <c r="D3245" s="257" t="s">
        <v>678</v>
      </c>
      <c r="E3245" s="42" t="s">
        <v>1766</v>
      </c>
      <c r="F3245" s="42" t="s">
        <v>1765</v>
      </c>
      <c r="G3245" s="42"/>
      <c r="H3245" s="307">
        <v>8298.351116205662</v>
      </c>
      <c r="I3245" s="315">
        <v>5785.6428446016744</v>
      </c>
      <c r="J3245" s="105">
        <v>0</v>
      </c>
      <c r="K3245" s="42">
        <v>0</v>
      </c>
      <c r="L3245" s="50" t="s">
        <v>4489</v>
      </c>
      <c r="M3245" s="50" t="s">
        <v>5538</v>
      </c>
      <c r="N3245" s="50" t="s">
        <v>5532</v>
      </c>
      <c r="O3245" s="137" t="s">
        <v>2397</v>
      </c>
      <c r="P3245" s="42" t="s">
        <v>64</v>
      </c>
      <c r="Q3245" s="42" t="s">
        <v>65</v>
      </c>
      <c r="R3245" s="42">
        <v>2</v>
      </c>
      <c r="S3245" s="137" t="s">
        <v>2254</v>
      </c>
      <c r="T3245" s="62">
        <v>16867538196.9</v>
      </c>
      <c r="U3245" s="62">
        <v>14487907740.719999</v>
      </c>
      <c r="Z3245" s="42" t="s">
        <v>68</v>
      </c>
      <c r="AJ3245" s="42"/>
      <c r="AW3245" s="42" t="s">
        <v>2412</v>
      </c>
      <c r="AX3245" s="42"/>
      <c r="AY3245" s="42"/>
      <c r="AZ3245" s="42"/>
      <c r="BA3245" s="42"/>
      <c r="BB3245" s="42"/>
      <c r="BN3245" s="128" t="s">
        <v>4578</v>
      </c>
      <c r="BO3245" s="58" t="str">
        <f t="shared" si="50"/>
        <v>境内资产</v>
      </c>
      <c r="BP3245" s="58" t="str">
        <f>IF(M3245="",VLOOKUP(D3245,Sheet4!$A$1:$B$92,2,0),VLOOKUP(Q3245,Sheet4!$A$1:$B$92,2,0))</f>
        <v>保险资产管理产品</v>
      </c>
    </row>
    <row r="3246" spans="1:68" s="58" customFormat="1" ht="12.75" customHeight="1">
      <c r="A3246" s="137" t="s">
        <v>1636</v>
      </c>
      <c r="B3246" s="50" t="s">
        <v>1637</v>
      </c>
      <c r="C3246" s="252" t="s">
        <v>5552</v>
      </c>
      <c r="D3246" s="257" t="s">
        <v>678</v>
      </c>
      <c r="E3246" s="42" t="s">
        <v>1638</v>
      </c>
      <c r="F3246" s="42" t="s">
        <v>1637</v>
      </c>
      <c r="G3246" s="42"/>
      <c r="H3246" s="307">
        <v>4660.1501978641418</v>
      </c>
      <c r="I3246" s="315">
        <v>2622.4199250092624</v>
      </c>
      <c r="J3246" s="105">
        <v>0</v>
      </c>
      <c r="K3246" s="42">
        <v>0</v>
      </c>
      <c r="L3246" s="50" t="s">
        <v>4489</v>
      </c>
      <c r="M3246" s="50" t="s">
        <v>5538</v>
      </c>
      <c r="N3246" s="50" t="s">
        <v>5532</v>
      </c>
      <c r="O3246" s="137" t="s">
        <v>2397</v>
      </c>
      <c r="P3246" s="42" t="s">
        <v>64</v>
      </c>
      <c r="Q3246" s="42" t="s">
        <v>65</v>
      </c>
      <c r="R3246" s="42">
        <v>2</v>
      </c>
      <c r="S3246" s="137" t="s">
        <v>2254</v>
      </c>
      <c r="T3246" s="62">
        <v>16867538196.9</v>
      </c>
      <c r="U3246" s="62">
        <v>14487907740.719999</v>
      </c>
      <c r="Z3246" s="42" t="s">
        <v>68</v>
      </c>
      <c r="AJ3246" s="42"/>
      <c r="AW3246" s="42" t="s">
        <v>2412</v>
      </c>
      <c r="AX3246" s="42"/>
      <c r="AY3246" s="42"/>
      <c r="AZ3246" s="42"/>
      <c r="BA3246" s="42"/>
      <c r="BB3246" s="42"/>
      <c r="BN3246" s="128" t="s">
        <v>4578</v>
      </c>
      <c r="BO3246" s="58" t="str">
        <f t="shared" si="50"/>
        <v>境内资产</v>
      </c>
      <c r="BP3246" s="58" t="str">
        <f>IF(M3246="",VLOOKUP(D3246,Sheet4!$A$1:$B$92,2,0),VLOOKUP(Q3246,Sheet4!$A$1:$B$92,2,0))</f>
        <v>保险资产管理产品</v>
      </c>
    </row>
    <row r="3247" spans="1:68" s="58" customFormat="1" ht="12.75" customHeight="1">
      <c r="A3247" s="137" t="s">
        <v>1826</v>
      </c>
      <c r="B3247" s="50" t="s">
        <v>1827</v>
      </c>
      <c r="C3247" s="252" t="s">
        <v>5552</v>
      </c>
      <c r="D3247" s="257" t="s">
        <v>678</v>
      </c>
      <c r="E3247" s="42" t="s">
        <v>1828</v>
      </c>
      <c r="F3247" s="42" t="s">
        <v>1827</v>
      </c>
      <c r="G3247" s="42"/>
      <c r="H3247" s="307">
        <v>2679.7909752069986</v>
      </c>
      <c r="I3247" s="315">
        <v>1819.1353928304145</v>
      </c>
      <c r="J3247" s="105">
        <v>0</v>
      </c>
      <c r="K3247" s="42">
        <v>0</v>
      </c>
      <c r="L3247" s="50" t="s">
        <v>4489</v>
      </c>
      <c r="M3247" s="50" t="s">
        <v>5538</v>
      </c>
      <c r="N3247" s="50" t="s">
        <v>5532</v>
      </c>
      <c r="O3247" s="137" t="s">
        <v>2397</v>
      </c>
      <c r="P3247" s="42" t="s">
        <v>64</v>
      </c>
      <c r="Q3247" s="42" t="s">
        <v>65</v>
      </c>
      <c r="R3247" s="42">
        <v>2</v>
      </c>
      <c r="S3247" s="137" t="s">
        <v>2254</v>
      </c>
      <c r="T3247" s="62">
        <v>16867538196.9</v>
      </c>
      <c r="U3247" s="62">
        <v>14487907740.719999</v>
      </c>
      <c r="Z3247" s="42" t="s">
        <v>68</v>
      </c>
      <c r="AJ3247" s="42"/>
      <c r="AW3247" s="42" t="s">
        <v>2412</v>
      </c>
      <c r="AX3247" s="42"/>
      <c r="AY3247" s="42"/>
      <c r="AZ3247" s="42"/>
      <c r="BA3247" s="42"/>
      <c r="BB3247" s="42"/>
      <c r="BN3247" s="128" t="s">
        <v>4578</v>
      </c>
      <c r="BO3247" s="58" t="str">
        <f t="shared" si="50"/>
        <v>境内资产</v>
      </c>
      <c r="BP3247" s="58" t="str">
        <f>IF(M3247="",VLOOKUP(D3247,Sheet4!$A$1:$B$92,2,0),VLOOKUP(Q3247,Sheet4!$A$1:$B$92,2,0))</f>
        <v>保险资产管理产品</v>
      </c>
    </row>
    <row r="3248" spans="1:68" s="58" customFormat="1" ht="12.75" customHeight="1">
      <c r="A3248" s="137" t="s">
        <v>2245</v>
      </c>
      <c r="B3248" s="50" t="s">
        <v>2246</v>
      </c>
      <c r="C3248" s="252" t="s">
        <v>5552</v>
      </c>
      <c r="D3248" s="257" t="s">
        <v>678</v>
      </c>
      <c r="E3248" s="42" t="s">
        <v>2814</v>
      </c>
      <c r="F3248" s="42" t="s">
        <v>2246</v>
      </c>
      <c r="G3248" s="42"/>
      <c r="H3248" s="307">
        <v>13409.075656289082</v>
      </c>
      <c r="I3248" s="315">
        <v>5535.4479741586238</v>
      </c>
      <c r="J3248" s="105">
        <v>0</v>
      </c>
      <c r="K3248" s="42">
        <v>0</v>
      </c>
      <c r="L3248" s="50" t="s">
        <v>4489</v>
      </c>
      <c r="M3248" s="50" t="s">
        <v>5538</v>
      </c>
      <c r="N3248" s="50" t="s">
        <v>5532</v>
      </c>
      <c r="O3248" s="137" t="s">
        <v>2397</v>
      </c>
      <c r="P3248" s="42" t="s">
        <v>64</v>
      </c>
      <c r="Q3248" s="42" t="s">
        <v>65</v>
      </c>
      <c r="R3248" s="42">
        <v>2</v>
      </c>
      <c r="S3248" s="137" t="s">
        <v>2254</v>
      </c>
      <c r="T3248" s="62">
        <v>16867538196.9</v>
      </c>
      <c r="U3248" s="62">
        <v>14487907740.719999</v>
      </c>
      <c r="Z3248" s="42" t="s">
        <v>68</v>
      </c>
      <c r="AJ3248" s="42"/>
      <c r="AW3248" s="42" t="s">
        <v>2412</v>
      </c>
      <c r="AX3248" s="42"/>
      <c r="AY3248" s="42"/>
      <c r="AZ3248" s="42"/>
      <c r="BA3248" s="42"/>
      <c r="BB3248" s="42"/>
      <c r="BN3248" s="128" t="s">
        <v>4578</v>
      </c>
      <c r="BO3248" s="58" t="str">
        <f t="shared" si="50"/>
        <v>境内资产</v>
      </c>
      <c r="BP3248" s="58" t="str">
        <f>IF(M3248="",VLOOKUP(D3248,Sheet4!$A$1:$B$92,2,0),VLOOKUP(Q3248,Sheet4!$A$1:$B$92,2,0))</f>
        <v>保险资产管理产品</v>
      </c>
    </row>
    <row r="3249" spans="1:68" s="58" customFormat="1" ht="12.75" customHeight="1">
      <c r="A3249" s="137" t="s">
        <v>1639</v>
      </c>
      <c r="B3249" s="50" t="s">
        <v>1640</v>
      </c>
      <c r="C3249" s="252" t="s">
        <v>5552</v>
      </c>
      <c r="D3249" s="257" t="s">
        <v>678</v>
      </c>
      <c r="E3249" s="42" t="s">
        <v>1641</v>
      </c>
      <c r="F3249" s="42" t="s">
        <v>1640</v>
      </c>
      <c r="G3249" s="42"/>
      <c r="H3249" s="307">
        <v>4692.7782359811208</v>
      </c>
      <c r="I3249" s="315">
        <v>3203.8557562930014</v>
      </c>
      <c r="J3249" s="105">
        <v>0</v>
      </c>
      <c r="K3249" s="42">
        <v>0</v>
      </c>
      <c r="L3249" s="50" t="s">
        <v>4489</v>
      </c>
      <c r="M3249" s="50" t="s">
        <v>5538</v>
      </c>
      <c r="N3249" s="50" t="s">
        <v>5532</v>
      </c>
      <c r="O3249" s="137" t="s">
        <v>2397</v>
      </c>
      <c r="P3249" s="42" t="s">
        <v>64</v>
      </c>
      <c r="Q3249" s="42" t="s">
        <v>65</v>
      </c>
      <c r="R3249" s="42">
        <v>2</v>
      </c>
      <c r="S3249" s="137" t="s">
        <v>2254</v>
      </c>
      <c r="T3249" s="62">
        <v>16867538196.9</v>
      </c>
      <c r="U3249" s="62">
        <v>14487907740.719999</v>
      </c>
      <c r="Z3249" s="42" t="s">
        <v>68</v>
      </c>
      <c r="AJ3249" s="42"/>
      <c r="AW3249" s="42" t="s">
        <v>2412</v>
      </c>
      <c r="AX3249" s="42"/>
      <c r="AY3249" s="42"/>
      <c r="AZ3249" s="42"/>
      <c r="BA3249" s="42"/>
      <c r="BB3249" s="42"/>
      <c r="BN3249" s="128" t="s">
        <v>4578</v>
      </c>
      <c r="BO3249" s="58" t="str">
        <f t="shared" si="50"/>
        <v>境内资产</v>
      </c>
      <c r="BP3249" s="58" t="str">
        <f>IF(M3249="",VLOOKUP(D3249,Sheet4!$A$1:$B$92,2,0),VLOOKUP(Q3249,Sheet4!$A$1:$B$92,2,0))</f>
        <v>保险资产管理产品</v>
      </c>
    </row>
    <row r="3250" spans="1:68" s="58" customFormat="1" ht="12.75" customHeight="1">
      <c r="A3250" s="137" t="s">
        <v>1642</v>
      </c>
      <c r="B3250" s="50" t="s">
        <v>1643</v>
      </c>
      <c r="C3250" s="252" t="s">
        <v>5552</v>
      </c>
      <c r="D3250" s="257" t="s">
        <v>678</v>
      </c>
      <c r="E3250" s="42" t="s">
        <v>1644</v>
      </c>
      <c r="F3250" s="42" t="s">
        <v>1643</v>
      </c>
      <c r="G3250" s="42"/>
      <c r="H3250" s="307">
        <v>11192.744553190936</v>
      </c>
      <c r="I3250" s="315">
        <v>5467.1177358750983</v>
      </c>
      <c r="J3250" s="105">
        <v>0</v>
      </c>
      <c r="K3250" s="42">
        <v>0</v>
      </c>
      <c r="L3250" s="50" t="s">
        <v>4489</v>
      </c>
      <c r="M3250" s="50" t="s">
        <v>5538</v>
      </c>
      <c r="N3250" s="50" t="s">
        <v>5532</v>
      </c>
      <c r="O3250" s="137" t="s">
        <v>2397</v>
      </c>
      <c r="P3250" s="42" t="s">
        <v>64</v>
      </c>
      <c r="Q3250" s="42" t="s">
        <v>65</v>
      </c>
      <c r="R3250" s="42">
        <v>2</v>
      </c>
      <c r="S3250" s="137" t="s">
        <v>2254</v>
      </c>
      <c r="T3250" s="62">
        <v>16867538196.9</v>
      </c>
      <c r="U3250" s="62">
        <v>14487907740.719999</v>
      </c>
      <c r="Z3250" s="42" t="s">
        <v>68</v>
      </c>
      <c r="AJ3250" s="42"/>
      <c r="AW3250" s="42" t="s">
        <v>2412</v>
      </c>
      <c r="AX3250" s="42"/>
      <c r="AY3250" s="42"/>
      <c r="AZ3250" s="42"/>
      <c r="BA3250" s="42"/>
      <c r="BB3250" s="42"/>
      <c r="BN3250" s="128" t="s">
        <v>4578</v>
      </c>
      <c r="BO3250" s="58" t="str">
        <f t="shared" si="50"/>
        <v>境内资产</v>
      </c>
      <c r="BP3250" s="58" t="str">
        <f>IF(M3250="",VLOOKUP(D3250,Sheet4!$A$1:$B$92,2,0),VLOOKUP(Q3250,Sheet4!$A$1:$B$92,2,0))</f>
        <v>保险资产管理产品</v>
      </c>
    </row>
    <row r="3251" spans="1:68" s="58" customFormat="1" ht="12.75" customHeight="1">
      <c r="A3251" s="137" t="s">
        <v>2180</v>
      </c>
      <c r="B3251" s="50" t="s">
        <v>2347</v>
      </c>
      <c r="C3251" s="252" t="s">
        <v>5552</v>
      </c>
      <c r="D3251" s="257" t="s">
        <v>678</v>
      </c>
      <c r="E3251" s="42" t="s">
        <v>2815</v>
      </c>
      <c r="F3251" s="42" t="s">
        <v>2347</v>
      </c>
      <c r="G3251" s="42"/>
      <c r="H3251" s="307">
        <v>2085.0005048897574</v>
      </c>
      <c r="I3251" s="315">
        <v>1916.3607581707329</v>
      </c>
      <c r="J3251" s="105">
        <v>0</v>
      </c>
      <c r="K3251" s="42">
        <v>0</v>
      </c>
      <c r="L3251" s="50" t="s">
        <v>4489</v>
      </c>
      <c r="M3251" s="50" t="s">
        <v>5538</v>
      </c>
      <c r="N3251" s="50" t="s">
        <v>5532</v>
      </c>
      <c r="O3251" s="137" t="s">
        <v>2397</v>
      </c>
      <c r="P3251" s="42" t="s">
        <v>64</v>
      </c>
      <c r="Q3251" s="42" t="s">
        <v>65</v>
      </c>
      <c r="R3251" s="42">
        <v>2</v>
      </c>
      <c r="S3251" s="137" t="s">
        <v>2254</v>
      </c>
      <c r="T3251" s="62">
        <v>16867538196.9</v>
      </c>
      <c r="U3251" s="62">
        <v>14487907740.719999</v>
      </c>
      <c r="Z3251" s="42" t="s">
        <v>68</v>
      </c>
      <c r="AJ3251" s="42"/>
      <c r="AW3251" s="42" t="s">
        <v>2412</v>
      </c>
      <c r="AX3251" s="42"/>
      <c r="AY3251" s="42"/>
      <c r="AZ3251" s="42"/>
      <c r="BA3251" s="42"/>
      <c r="BB3251" s="42"/>
      <c r="BN3251" s="128" t="s">
        <v>4578</v>
      </c>
      <c r="BO3251" s="58" t="str">
        <f t="shared" si="50"/>
        <v>境内资产</v>
      </c>
      <c r="BP3251" s="58" t="str">
        <f>IF(M3251="",VLOOKUP(D3251,Sheet4!$A$1:$B$92,2,0),VLOOKUP(Q3251,Sheet4!$A$1:$B$92,2,0))</f>
        <v>保险资产管理产品</v>
      </c>
    </row>
    <row r="3252" spans="1:68" s="58" customFormat="1" ht="12.75" customHeight="1">
      <c r="A3252" s="137" t="s">
        <v>1767</v>
      </c>
      <c r="B3252" s="50" t="s">
        <v>1768</v>
      </c>
      <c r="C3252" s="252" t="s">
        <v>5552</v>
      </c>
      <c r="D3252" s="257" t="s">
        <v>678</v>
      </c>
      <c r="E3252" s="42" t="s">
        <v>1769</v>
      </c>
      <c r="F3252" s="42" t="s">
        <v>1768</v>
      </c>
      <c r="G3252" s="42"/>
      <c r="H3252" s="307">
        <v>5698.7778046102176</v>
      </c>
      <c r="I3252" s="315">
        <v>3135.4955748726293</v>
      </c>
      <c r="J3252" s="105">
        <v>0</v>
      </c>
      <c r="K3252" s="42">
        <v>0</v>
      </c>
      <c r="L3252" s="50" t="s">
        <v>4489</v>
      </c>
      <c r="M3252" s="50" t="s">
        <v>5538</v>
      </c>
      <c r="N3252" s="50" t="s">
        <v>5532</v>
      </c>
      <c r="O3252" s="137" t="s">
        <v>2397</v>
      </c>
      <c r="P3252" s="42" t="s">
        <v>64</v>
      </c>
      <c r="Q3252" s="42" t="s">
        <v>65</v>
      </c>
      <c r="R3252" s="42">
        <v>2</v>
      </c>
      <c r="S3252" s="137" t="s">
        <v>2254</v>
      </c>
      <c r="T3252" s="62">
        <v>16867538196.9</v>
      </c>
      <c r="U3252" s="62">
        <v>14487907740.719999</v>
      </c>
      <c r="Z3252" s="42" t="s">
        <v>68</v>
      </c>
      <c r="AJ3252" s="42"/>
      <c r="AW3252" s="42" t="s">
        <v>2412</v>
      </c>
      <c r="AX3252" s="42"/>
      <c r="AY3252" s="42"/>
      <c r="AZ3252" s="42"/>
      <c r="BA3252" s="42"/>
      <c r="BB3252" s="42"/>
      <c r="BN3252" s="128" t="s">
        <v>4578</v>
      </c>
      <c r="BO3252" s="58" t="str">
        <f t="shared" si="50"/>
        <v>境内资产</v>
      </c>
      <c r="BP3252" s="58" t="str">
        <f>IF(M3252="",VLOOKUP(D3252,Sheet4!$A$1:$B$92,2,0),VLOOKUP(Q3252,Sheet4!$A$1:$B$92,2,0))</f>
        <v>保险资产管理产品</v>
      </c>
    </row>
    <row r="3253" spans="1:68" s="58" customFormat="1" ht="12.75" customHeight="1">
      <c r="A3253" s="137" t="s">
        <v>1773</v>
      </c>
      <c r="B3253" s="50" t="s">
        <v>1774</v>
      </c>
      <c r="C3253" s="252" t="s">
        <v>5552</v>
      </c>
      <c r="D3253" s="257" t="s">
        <v>678</v>
      </c>
      <c r="E3253" s="42" t="s">
        <v>1775</v>
      </c>
      <c r="F3253" s="42" t="s">
        <v>1774</v>
      </c>
      <c r="G3253" s="42"/>
      <c r="H3253" s="307">
        <v>16541.906291982381</v>
      </c>
      <c r="I3253" s="315">
        <v>13130.66436989109</v>
      </c>
      <c r="J3253" s="105">
        <v>0</v>
      </c>
      <c r="K3253" s="42">
        <v>0</v>
      </c>
      <c r="L3253" s="50" t="s">
        <v>4489</v>
      </c>
      <c r="M3253" s="50" t="s">
        <v>5538</v>
      </c>
      <c r="N3253" s="50" t="s">
        <v>5532</v>
      </c>
      <c r="O3253" s="137" t="s">
        <v>2397</v>
      </c>
      <c r="P3253" s="42" t="s">
        <v>64</v>
      </c>
      <c r="Q3253" s="42" t="s">
        <v>65</v>
      </c>
      <c r="R3253" s="42">
        <v>2</v>
      </c>
      <c r="S3253" s="137" t="s">
        <v>2254</v>
      </c>
      <c r="T3253" s="62">
        <v>16867538196.9</v>
      </c>
      <c r="U3253" s="62">
        <v>14487907740.719999</v>
      </c>
      <c r="Z3253" s="42" t="s">
        <v>68</v>
      </c>
      <c r="AJ3253" s="42"/>
      <c r="AW3253" s="42" t="s">
        <v>2412</v>
      </c>
      <c r="AX3253" s="42"/>
      <c r="AY3253" s="42"/>
      <c r="AZ3253" s="42"/>
      <c r="BA3253" s="42"/>
      <c r="BB3253" s="42"/>
      <c r="BN3253" s="128" t="s">
        <v>4578</v>
      </c>
      <c r="BO3253" s="58" t="str">
        <f t="shared" si="50"/>
        <v>境内资产</v>
      </c>
      <c r="BP3253" s="58" t="str">
        <f>IF(M3253="",VLOOKUP(D3253,Sheet4!$A$1:$B$92,2,0),VLOOKUP(Q3253,Sheet4!$A$1:$B$92,2,0))</f>
        <v>保险资产管理产品</v>
      </c>
    </row>
    <row r="3254" spans="1:68" s="58" customFormat="1" ht="12.75" customHeight="1">
      <c r="A3254" s="137" t="s">
        <v>2043</v>
      </c>
      <c r="B3254" s="50" t="s">
        <v>2044</v>
      </c>
      <c r="C3254" s="252" t="s">
        <v>5552</v>
      </c>
      <c r="D3254" s="257" t="s">
        <v>678</v>
      </c>
      <c r="E3254" s="42" t="s">
        <v>4375</v>
      </c>
      <c r="F3254" s="42" t="s">
        <v>2044</v>
      </c>
      <c r="G3254" s="42"/>
      <c r="H3254" s="307">
        <v>32400.570087403201</v>
      </c>
      <c r="I3254" s="315">
        <v>16612.332549845156</v>
      </c>
      <c r="J3254" s="105">
        <v>0</v>
      </c>
      <c r="K3254" s="42">
        <v>0</v>
      </c>
      <c r="L3254" s="50" t="s">
        <v>4489</v>
      </c>
      <c r="M3254" s="50" t="s">
        <v>5538</v>
      </c>
      <c r="N3254" s="50" t="s">
        <v>5532</v>
      </c>
      <c r="O3254" s="137" t="s">
        <v>2397</v>
      </c>
      <c r="P3254" s="42" t="s">
        <v>64</v>
      </c>
      <c r="Q3254" s="42" t="s">
        <v>65</v>
      </c>
      <c r="R3254" s="42">
        <v>2</v>
      </c>
      <c r="S3254" s="137" t="s">
        <v>2254</v>
      </c>
      <c r="T3254" s="62">
        <v>16867538196.9</v>
      </c>
      <c r="U3254" s="62">
        <v>14487907740.719999</v>
      </c>
      <c r="Z3254" s="42" t="s">
        <v>68</v>
      </c>
      <c r="AJ3254" s="42"/>
      <c r="AW3254" s="42" t="s">
        <v>2412</v>
      </c>
      <c r="AX3254" s="42"/>
      <c r="AY3254" s="42"/>
      <c r="AZ3254" s="42"/>
      <c r="BA3254" s="42"/>
      <c r="BB3254" s="42"/>
      <c r="BN3254" s="128" t="s">
        <v>4578</v>
      </c>
      <c r="BO3254" s="58" t="str">
        <f t="shared" si="50"/>
        <v>境内资产</v>
      </c>
      <c r="BP3254" s="58" t="str">
        <f>IF(M3254="",VLOOKUP(D3254,Sheet4!$A$1:$B$92,2,0),VLOOKUP(Q3254,Sheet4!$A$1:$B$92,2,0))</f>
        <v>保险资产管理产品</v>
      </c>
    </row>
    <row r="3255" spans="1:68" s="58" customFormat="1" ht="12.75" customHeight="1">
      <c r="A3255" s="137" t="s">
        <v>1776</v>
      </c>
      <c r="B3255" s="50" t="s">
        <v>1777</v>
      </c>
      <c r="C3255" s="252" t="s">
        <v>5552</v>
      </c>
      <c r="D3255" s="257" t="s">
        <v>678</v>
      </c>
      <c r="E3255" s="42" t="s">
        <v>1778</v>
      </c>
      <c r="F3255" s="42" t="s">
        <v>1777</v>
      </c>
      <c r="G3255" s="42"/>
      <c r="H3255" s="307">
        <v>18110.32779999774</v>
      </c>
      <c r="I3255" s="315">
        <v>11551.383484246096</v>
      </c>
      <c r="J3255" s="105">
        <v>0</v>
      </c>
      <c r="K3255" s="42">
        <v>0</v>
      </c>
      <c r="L3255" s="50" t="s">
        <v>4489</v>
      </c>
      <c r="M3255" s="50" t="s">
        <v>5538</v>
      </c>
      <c r="N3255" s="50" t="s">
        <v>5532</v>
      </c>
      <c r="O3255" s="137" t="s">
        <v>2397</v>
      </c>
      <c r="P3255" s="42" t="s">
        <v>64</v>
      </c>
      <c r="Q3255" s="42" t="s">
        <v>65</v>
      </c>
      <c r="R3255" s="42">
        <v>2</v>
      </c>
      <c r="S3255" s="137" t="s">
        <v>2254</v>
      </c>
      <c r="T3255" s="62">
        <v>16867538196.9</v>
      </c>
      <c r="U3255" s="62">
        <v>14487907740.719999</v>
      </c>
      <c r="Z3255" s="42" t="s">
        <v>68</v>
      </c>
      <c r="AJ3255" s="42"/>
      <c r="AW3255" s="42" t="s">
        <v>2412</v>
      </c>
      <c r="AX3255" s="42"/>
      <c r="AY3255" s="42"/>
      <c r="AZ3255" s="42"/>
      <c r="BA3255" s="108"/>
      <c r="BB3255" s="42"/>
      <c r="BN3255" s="128" t="s">
        <v>4578</v>
      </c>
      <c r="BO3255" s="58" t="str">
        <f t="shared" si="50"/>
        <v>境内资产</v>
      </c>
      <c r="BP3255" s="58" t="str">
        <f>IF(M3255="",VLOOKUP(D3255,Sheet4!$A$1:$B$92,2,0),VLOOKUP(Q3255,Sheet4!$A$1:$B$92,2,0))</f>
        <v>保险资产管理产品</v>
      </c>
    </row>
    <row r="3256" spans="1:68" s="58" customFormat="1" ht="12.75" customHeight="1">
      <c r="A3256" s="137" t="s">
        <v>1832</v>
      </c>
      <c r="B3256" s="50" t="s">
        <v>1833</v>
      </c>
      <c r="C3256" s="252" t="s">
        <v>5552</v>
      </c>
      <c r="D3256" s="257" t="s">
        <v>678</v>
      </c>
      <c r="E3256" s="42" t="s">
        <v>1834</v>
      </c>
      <c r="F3256" s="42" t="s">
        <v>1833</v>
      </c>
      <c r="G3256" s="42"/>
      <c r="H3256" s="307">
        <v>11091.446921239505</v>
      </c>
      <c r="I3256" s="315">
        <v>5879.7840668468116</v>
      </c>
      <c r="J3256" s="105">
        <v>0</v>
      </c>
      <c r="K3256" s="42">
        <v>0</v>
      </c>
      <c r="L3256" s="50" t="s">
        <v>4489</v>
      </c>
      <c r="M3256" s="50" t="s">
        <v>5538</v>
      </c>
      <c r="N3256" s="50" t="s">
        <v>5532</v>
      </c>
      <c r="O3256" s="137" t="s">
        <v>2397</v>
      </c>
      <c r="P3256" s="42" t="s">
        <v>64</v>
      </c>
      <c r="Q3256" s="42" t="s">
        <v>65</v>
      </c>
      <c r="R3256" s="42">
        <v>2</v>
      </c>
      <c r="S3256" s="137" t="s">
        <v>2254</v>
      </c>
      <c r="T3256" s="62">
        <v>16867538196.9</v>
      </c>
      <c r="U3256" s="62">
        <v>14487907740.719999</v>
      </c>
      <c r="Z3256" s="42" t="s">
        <v>68</v>
      </c>
      <c r="AJ3256" s="42"/>
      <c r="AW3256" s="42" t="s">
        <v>2412</v>
      </c>
      <c r="AX3256" s="42"/>
      <c r="AY3256" s="42"/>
      <c r="AZ3256" s="42"/>
      <c r="BA3256" s="108"/>
      <c r="BB3256" s="42"/>
      <c r="BN3256" s="128" t="s">
        <v>4578</v>
      </c>
      <c r="BO3256" s="58" t="str">
        <f t="shared" si="50"/>
        <v>境内资产</v>
      </c>
      <c r="BP3256" s="58" t="str">
        <f>IF(M3256="",VLOOKUP(D3256,Sheet4!$A$1:$B$92,2,0),VLOOKUP(Q3256,Sheet4!$A$1:$B$92,2,0))</f>
        <v>保险资产管理产品</v>
      </c>
    </row>
    <row r="3257" spans="1:68" s="58" customFormat="1" ht="12.75" customHeight="1">
      <c r="A3257" s="137" t="s">
        <v>1779</v>
      </c>
      <c r="B3257" s="50" t="s">
        <v>1780</v>
      </c>
      <c r="C3257" s="252" t="s">
        <v>5552</v>
      </c>
      <c r="D3257" s="257" t="s">
        <v>678</v>
      </c>
      <c r="E3257" s="42" t="s">
        <v>1781</v>
      </c>
      <c r="F3257" s="42" t="s">
        <v>1780</v>
      </c>
      <c r="G3257" s="42"/>
      <c r="H3257" s="307">
        <v>7256.7192147293299</v>
      </c>
      <c r="I3257" s="315">
        <v>5079.7034503105315</v>
      </c>
      <c r="J3257" s="105">
        <v>0</v>
      </c>
      <c r="K3257" s="42">
        <v>0</v>
      </c>
      <c r="L3257" s="50" t="s">
        <v>4489</v>
      </c>
      <c r="M3257" s="50" t="s">
        <v>5538</v>
      </c>
      <c r="N3257" s="50" t="s">
        <v>5532</v>
      </c>
      <c r="O3257" s="137" t="s">
        <v>2397</v>
      </c>
      <c r="P3257" s="42" t="s">
        <v>64</v>
      </c>
      <c r="Q3257" s="42" t="s">
        <v>65</v>
      </c>
      <c r="R3257" s="42">
        <v>2</v>
      </c>
      <c r="S3257" s="137" t="s">
        <v>2254</v>
      </c>
      <c r="T3257" s="62">
        <v>16867538196.9</v>
      </c>
      <c r="U3257" s="62">
        <v>14487907740.719999</v>
      </c>
      <c r="Z3257" s="42" t="s">
        <v>68</v>
      </c>
      <c r="AJ3257" s="42"/>
      <c r="AW3257" s="42" t="s">
        <v>2412</v>
      </c>
      <c r="AX3257" s="42"/>
      <c r="AY3257" s="42"/>
      <c r="AZ3257" s="42"/>
      <c r="BA3257" s="42"/>
      <c r="BB3257" s="42"/>
      <c r="BN3257" s="128" t="s">
        <v>4578</v>
      </c>
      <c r="BO3257" s="58" t="str">
        <f t="shared" si="50"/>
        <v>境内资产</v>
      </c>
      <c r="BP3257" s="58" t="str">
        <f>IF(M3257="",VLOOKUP(D3257,Sheet4!$A$1:$B$92,2,0),VLOOKUP(Q3257,Sheet4!$A$1:$B$92,2,0))</f>
        <v>保险资产管理产品</v>
      </c>
    </row>
    <row r="3258" spans="1:68" s="58" customFormat="1" ht="12.75" customHeight="1">
      <c r="A3258" s="137" t="s">
        <v>2295</v>
      </c>
      <c r="B3258" s="50" t="s">
        <v>2348</v>
      </c>
      <c r="C3258" s="252" t="s">
        <v>1305</v>
      </c>
      <c r="D3258" s="252" t="s">
        <v>1318</v>
      </c>
      <c r="E3258" s="42" t="s">
        <v>2349</v>
      </c>
      <c r="F3258" s="42" t="s">
        <v>2348</v>
      </c>
      <c r="G3258" s="42"/>
      <c r="H3258" s="307">
        <v>26772568.615849674</v>
      </c>
      <c r="I3258" s="315">
        <v>26774427.316107325</v>
      </c>
      <c r="J3258" s="105">
        <v>0</v>
      </c>
      <c r="K3258" s="42">
        <v>0</v>
      </c>
      <c r="L3258" s="50" t="s">
        <v>4489</v>
      </c>
      <c r="M3258" s="50" t="s">
        <v>5538</v>
      </c>
      <c r="N3258" s="50" t="s">
        <v>5532</v>
      </c>
      <c r="O3258" s="137" t="s">
        <v>2397</v>
      </c>
      <c r="P3258" s="42" t="s">
        <v>64</v>
      </c>
      <c r="Q3258" s="42" t="s">
        <v>65</v>
      </c>
      <c r="R3258" s="42">
        <v>2</v>
      </c>
      <c r="S3258" s="137" t="s">
        <v>2254</v>
      </c>
      <c r="T3258" s="62">
        <v>16867538196.9</v>
      </c>
      <c r="U3258" s="62">
        <v>14487907740.719999</v>
      </c>
      <c r="Z3258" s="42" t="s">
        <v>68</v>
      </c>
      <c r="AJ3258" s="42"/>
      <c r="AW3258" s="42" t="s">
        <v>2412</v>
      </c>
      <c r="AX3258" s="42"/>
      <c r="AY3258" s="42"/>
      <c r="AZ3258" s="42"/>
      <c r="BA3258" s="108"/>
      <c r="BB3258" s="42"/>
      <c r="BN3258" s="128" t="s">
        <v>4578</v>
      </c>
      <c r="BO3258" s="58" t="str">
        <f t="shared" si="50"/>
        <v>境内资产</v>
      </c>
      <c r="BP3258" s="58" t="str">
        <f>IF(M3258="",VLOOKUP(D3258,Sheet4!$A$1:$B$92,2,0),VLOOKUP(Q3258,Sheet4!$A$1:$B$92,2,0))</f>
        <v>保险资产管理产品</v>
      </c>
    </row>
    <row r="3259" spans="1:68" s="58" customFormat="1" ht="12.75" customHeight="1">
      <c r="A3259" s="137" t="s">
        <v>2354</v>
      </c>
      <c r="B3259" s="50" t="s">
        <v>2350</v>
      </c>
      <c r="C3259" s="255" t="s">
        <v>71</v>
      </c>
      <c r="D3259" s="255" t="s">
        <v>72</v>
      </c>
      <c r="E3259" s="42" t="s">
        <v>4463</v>
      </c>
      <c r="F3259" s="42" t="s">
        <v>2350</v>
      </c>
      <c r="G3259" s="42"/>
      <c r="H3259" s="307">
        <v>30243316.793303039</v>
      </c>
      <c r="I3259" s="315">
        <v>30212625.078035459</v>
      </c>
      <c r="J3259" s="105">
        <v>436841.65112099849</v>
      </c>
      <c r="K3259" s="42">
        <v>0</v>
      </c>
      <c r="L3259" s="50" t="s">
        <v>4489</v>
      </c>
      <c r="M3259" s="50" t="s">
        <v>5538</v>
      </c>
      <c r="N3259" s="50" t="s">
        <v>5532</v>
      </c>
      <c r="O3259" s="137" t="s">
        <v>2397</v>
      </c>
      <c r="P3259" s="42" t="s">
        <v>64</v>
      </c>
      <c r="Q3259" s="42" t="s">
        <v>65</v>
      </c>
      <c r="R3259" s="42">
        <v>2</v>
      </c>
      <c r="S3259" s="137" t="s">
        <v>2254</v>
      </c>
      <c r="T3259" s="62">
        <v>16867538196.9</v>
      </c>
      <c r="U3259" s="62">
        <v>14487907740.719999</v>
      </c>
      <c r="Z3259" s="42" t="s">
        <v>68</v>
      </c>
      <c r="AJ3259" s="42"/>
      <c r="AW3259" s="42" t="s">
        <v>2412</v>
      </c>
      <c r="AX3259" s="42"/>
      <c r="AY3259" s="108">
        <v>3</v>
      </c>
      <c r="AZ3259" s="103" t="s">
        <v>74</v>
      </c>
      <c r="BA3259" s="67">
        <v>0.6482</v>
      </c>
      <c r="BB3259" s="50" t="s">
        <v>68</v>
      </c>
      <c r="BN3259" s="128" t="s">
        <v>4578</v>
      </c>
      <c r="BO3259" s="58" t="str">
        <f t="shared" si="50"/>
        <v>境内资产</v>
      </c>
      <c r="BP3259" s="58" t="str">
        <f>IF(M3259="",VLOOKUP(D3259,Sheet4!$A$1:$B$92,2,0),VLOOKUP(Q3259,Sheet4!$A$1:$B$92,2,0))</f>
        <v>保险资产管理产品</v>
      </c>
    </row>
    <row r="3260" spans="1:68" s="58" customFormat="1" ht="12.75" customHeight="1">
      <c r="A3260" s="137" t="s">
        <v>2255</v>
      </c>
      <c r="B3260" s="138" t="s">
        <v>2256</v>
      </c>
      <c r="C3260" s="250" t="s">
        <v>222</v>
      </c>
      <c r="D3260" s="256" t="s">
        <v>221</v>
      </c>
      <c r="E3260" s="42" t="s">
        <v>2307</v>
      </c>
      <c r="F3260" s="42" t="s">
        <v>2308</v>
      </c>
      <c r="G3260" s="42"/>
      <c r="H3260" s="307">
        <v>14561.331233391114</v>
      </c>
      <c r="I3260" s="315">
        <v>14561.331233391114</v>
      </c>
      <c r="J3260" s="105">
        <v>6.7896464382694584</v>
      </c>
      <c r="K3260" s="42">
        <v>0</v>
      </c>
      <c r="L3260" s="50" t="s">
        <v>4487</v>
      </c>
      <c r="M3260" s="50" t="s">
        <v>5538</v>
      </c>
      <c r="N3260" s="50" t="s">
        <v>2396</v>
      </c>
      <c r="O3260" s="137" t="s">
        <v>2397</v>
      </c>
      <c r="P3260" s="42" t="s">
        <v>64</v>
      </c>
      <c r="Q3260" s="42" t="s">
        <v>65</v>
      </c>
      <c r="R3260" s="42">
        <v>1</v>
      </c>
      <c r="S3260" s="137" t="s">
        <v>2254</v>
      </c>
      <c r="T3260" s="62">
        <v>1235002.2</v>
      </c>
      <c r="U3260" s="62">
        <v>1147363.42</v>
      </c>
      <c r="Z3260" s="42" t="s">
        <v>280</v>
      </c>
      <c r="AJ3260" s="42"/>
      <c r="AW3260" s="50" t="s">
        <v>2412</v>
      </c>
      <c r="AX3260" s="108">
        <v>0</v>
      </c>
      <c r="AY3260" s="42"/>
      <c r="AZ3260" s="42"/>
      <c r="BA3260" s="42"/>
      <c r="BB3260" s="42"/>
      <c r="BN3260" s="128" t="s">
        <v>4578</v>
      </c>
      <c r="BO3260" s="58" t="str">
        <f t="shared" si="50"/>
        <v>境内资产</v>
      </c>
      <c r="BP3260" s="58" t="str">
        <f>IF(M3260="",VLOOKUP(D3260,Sheet4!$A$1:$B$92,2,0),VLOOKUP(Q3260,Sheet4!$A$1:$B$92,2,0))</f>
        <v>保险资产管理产品</v>
      </c>
    </row>
    <row r="3261" spans="1:68" s="58" customFormat="1" ht="12.75" customHeight="1">
      <c r="A3261" s="138" t="s">
        <v>2385</v>
      </c>
      <c r="B3261" s="50" t="s">
        <v>2386</v>
      </c>
      <c r="C3261" s="252" t="s">
        <v>821</v>
      </c>
      <c r="D3261" s="274" t="s">
        <v>5615</v>
      </c>
      <c r="E3261" s="42" t="s">
        <v>4471</v>
      </c>
      <c r="F3261" s="42" t="s">
        <v>2385</v>
      </c>
      <c r="G3261" s="42"/>
      <c r="H3261" s="307">
        <v>182179.9526755407</v>
      </c>
      <c r="I3261" s="315">
        <v>182113.68918116382</v>
      </c>
      <c r="J3261" s="105">
        <v>868.39094986411828</v>
      </c>
      <c r="K3261" s="42">
        <v>0</v>
      </c>
      <c r="L3261" s="50" t="s">
        <v>4487</v>
      </c>
      <c r="M3261" s="50" t="s">
        <v>5538</v>
      </c>
      <c r="N3261" s="50" t="s">
        <v>2396</v>
      </c>
      <c r="O3261" s="137" t="s">
        <v>2397</v>
      </c>
      <c r="P3261" s="42" t="s">
        <v>64</v>
      </c>
      <c r="Q3261" s="42" t="s">
        <v>65</v>
      </c>
      <c r="R3261" s="42">
        <v>1</v>
      </c>
      <c r="S3261" s="137" t="s">
        <v>2254</v>
      </c>
      <c r="T3261" s="62">
        <v>1235002.2</v>
      </c>
      <c r="U3261" s="62">
        <v>1147363.42</v>
      </c>
      <c r="Z3261" s="42" t="s">
        <v>68</v>
      </c>
      <c r="AJ3261" s="42"/>
      <c r="AW3261" s="50" t="s">
        <v>2412</v>
      </c>
      <c r="AX3261" s="146">
        <v>0.12970000000000001</v>
      </c>
      <c r="AY3261" s="42"/>
      <c r="AZ3261" s="42"/>
      <c r="BA3261" s="42"/>
      <c r="BB3261" s="42"/>
      <c r="BN3261" s="128" t="s">
        <v>4578</v>
      </c>
      <c r="BO3261" s="58" t="str">
        <f t="shared" si="50"/>
        <v>境内资产</v>
      </c>
      <c r="BP3261" s="58" t="str">
        <f>IF(M3261="",VLOOKUP(D3261,Sheet4!$A$1:$B$92,2,0),VLOOKUP(Q3261,Sheet4!$A$1:$B$92,2,0))</f>
        <v>保险资产管理产品</v>
      </c>
    </row>
    <row r="3262" spans="1:68" s="58" customFormat="1" ht="12.75" customHeight="1">
      <c r="A3262" s="137" t="s">
        <v>2301</v>
      </c>
      <c r="B3262" s="50" t="s">
        <v>2262</v>
      </c>
      <c r="C3262" s="252" t="s">
        <v>821</v>
      </c>
      <c r="D3262" s="274" t="s">
        <v>5615</v>
      </c>
      <c r="E3262" s="42" t="s">
        <v>2375</v>
      </c>
      <c r="F3262" s="42" t="s">
        <v>2301</v>
      </c>
      <c r="G3262" s="42"/>
      <c r="H3262" s="307">
        <v>674065.82489950059</v>
      </c>
      <c r="I3262" s="315">
        <v>674065.1479187964</v>
      </c>
      <c r="J3262" s="105">
        <v>2920.9518289531898</v>
      </c>
      <c r="K3262" s="42">
        <v>0</v>
      </c>
      <c r="L3262" s="50" t="s">
        <v>4487</v>
      </c>
      <c r="M3262" s="50" t="s">
        <v>5538</v>
      </c>
      <c r="N3262" s="50" t="s">
        <v>2396</v>
      </c>
      <c r="O3262" s="137" t="s">
        <v>2397</v>
      </c>
      <c r="P3262" s="42" t="s">
        <v>64</v>
      </c>
      <c r="Q3262" s="42" t="s">
        <v>65</v>
      </c>
      <c r="R3262" s="42">
        <v>1</v>
      </c>
      <c r="S3262" s="137" t="s">
        <v>2254</v>
      </c>
      <c r="T3262" s="62">
        <v>1235002.2</v>
      </c>
      <c r="U3262" s="62">
        <v>1147363.42</v>
      </c>
      <c r="Z3262" s="42" t="s">
        <v>68</v>
      </c>
      <c r="AJ3262" s="42"/>
      <c r="AW3262" s="50" t="s">
        <v>2412</v>
      </c>
      <c r="AX3262" s="146">
        <v>0.13489999999999999</v>
      </c>
      <c r="AY3262" s="42"/>
      <c r="AZ3262" s="42"/>
      <c r="BA3262" s="42"/>
      <c r="BB3262" s="42"/>
      <c r="BN3262" s="128" t="s">
        <v>4578</v>
      </c>
      <c r="BO3262" s="58" t="str">
        <f t="shared" si="50"/>
        <v>境内资产</v>
      </c>
      <c r="BP3262" s="58" t="str">
        <f>IF(M3262="",VLOOKUP(D3262,Sheet4!$A$1:$B$92,2,0),VLOOKUP(Q3262,Sheet4!$A$1:$B$92,2,0))</f>
        <v>保险资产管理产品</v>
      </c>
    </row>
    <row r="3263" spans="1:68" s="58" customFormat="1" ht="12.75" customHeight="1">
      <c r="A3263" s="137" t="s">
        <v>224</v>
      </c>
      <c r="B3263" s="137" t="s">
        <v>224</v>
      </c>
      <c r="C3263" s="250" t="s">
        <v>222</v>
      </c>
      <c r="D3263" s="250" t="s">
        <v>224</v>
      </c>
      <c r="E3263" s="42">
        <v>0</v>
      </c>
      <c r="F3263" s="50" t="s">
        <v>5354</v>
      </c>
      <c r="G3263" s="42"/>
      <c r="H3263" s="307">
        <v>478.17559196144725</v>
      </c>
      <c r="I3263" s="315">
        <v>478.17559196144725</v>
      </c>
      <c r="J3263" s="105">
        <v>0</v>
      </c>
      <c r="K3263" s="42">
        <v>0</v>
      </c>
      <c r="L3263" s="50" t="s">
        <v>4487</v>
      </c>
      <c r="M3263" s="50" t="s">
        <v>5538</v>
      </c>
      <c r="N3263" s="50" t="s">
        <v>2396</v>
      </c>
      <c r="O3263" s="137" t="s">
        <v>2397</v>
      </c>
      <c r="P3263" s="42" t="s">
        <v>64</v>
      </c>
      <c r="Q3263" s="42" t="s">
        <v>65</v>
      </c>
      <c r="R3263" s="42">
        <v>1</v>
      </c>
      <c r="S3263" s="137" t="s">
        <v>2254</v>
      </c>
      <c r="T3263" s="62">
        <v>1235002.2</v>
      </c>
      <c r="U3263" s="62">
        <v>1147363.42</v>
      </c>
      <c r="Z3263" s="42"/>
      <c r="AJ3263" s="42"/>
      <c r="AW3263" s="42" t="s">
        <v>2412</v>
      </c>
      <c r="AX3263" s="42"/>
      <c r="AY3263" s="42"/>
      <c r="AZ3263" s="42"/>
      <c r="BA3263" s="42"/>
      <c r="BB3263" s="42"/>
      <c r="BN3263" s="128" t="s">
        <v>4578</v>
      </c>
      <c r="BO3263" s="58" t="str">
        <f t="shared" si="50"/>
        <v>境内资产</v>
      </c>
      <c r="BP3263" s="58" t="str">
        <f>IF(M3263="",VLOOKUP(D3263,Sheet4!$A$1:$B$92,2,0),VLOOKUP(Q3263,Sheet4!$A$1:$B$92,2,0))</f>
        <v>保险资产管理产品</v>
      </c>
    </row>
    <row r="3264" spans="1:68" s="58" customFormat="1" ht="12.75" customHeight="1">
      <c r="A3264" s="138" t="s">
        <v>5387</v>
      </c>
      <c r="B3264" s="138" t="s">
        <v>5387</v>
      </c>
      <c r="C3264" s="250" t="s">
        <v>222</v>
      </c>
      <c r="D3264" s="250" t="s">
        <v>224</v>
      </c>
      <c r="E3264" s="42">
        <v>0</v>
      </c>
      <c r="F3264" s="59" t="s">
        <v>5354</v>
      </c>
      <c r="G3264" s="42"/>
      <c r="H3264" s="307">
        <v>63.775061967301625</v>
      </c>
      <c r="I3264" s="315">
        <v>63.775061967301625</v>
      </c>
      <c r="J3264" s="105">
        <v>0</v>
      </c>
      <c r="K3264" s="42">
        <v>0</v>
      </c>
      <c r="L3264" s="50" t="s">
        <v>4487</v>
      </c>
      <c r="M3264" s="50" t="s">
        <v>5538</v>
      </c>
      <c r="N3264" s="50" t="s">
        <v>2396</v>
      </c>
      <c r="O3264" s="137" t="s">
        <v>2397</v>
      </c>
      <c r="P3264" s="42" t="s">
        <v>64</v>
      </c>
      <c r="Q3264" s="42" t="s">
        <v>65</v>
      </c>
      <c r="R3264" s="42">
        <v>1</v>
      </c>
      <c r="S3264" s="137" t="s">
        <v>2254</v>
      </c>
      <c r="T3264" s="62">
        <v>1235002.2</v>
      </c>
      <c r="U3264" s="62">
        <v>1147363.42</v>
      </c>
      <c r="Z3264" s="42"/>
      <c r="AJ3264" s="42"/>
      <c r="AW3264" s="42" t="s">
        <v>2412</v>
      </c>
      <c r="AX3264" s="42"/>
      <c r="AY3264" s="42"/>
      <c r="AZ3264" s="42"/>
      <c r="BA3264" s="42"/>
      <c r="BB3264" s="42"/>
      <c r="BN3264" s="128" t="s">
        <v>4578</v>
      </c>
      <c r="BO3264" s="58" t="str">
        <f t="shared" si="50"/>
        <v>境内资产</v>
      </c>
      <c r="BP3264" s="58" t="str">
        <f>IF(M3264="",VLOOKUP(D3264,Sheet4!$A$1:$B$92,2,0),VLOOKUP(Q3264,Sheet4!$A$1:$B$92,2,0))</f>
        <v>保险资产管理产品</v>
      </c>
    </row>
    <row r="3265" spans="1:68" s="58" customFormat="1" ht="12.75" customHeight="1">
      <c r="A3265" s="138" t="s">
        <v>2263</v>
      </c>
      <c r="B3265" s="50" t="s">
        <v>2310</v>
      </c>
      <c r="C3265" s="252" t="s">
        <v>5552</v>
      </c>
      <c r="D3265" s="257" t="s">
        <v>672</v>
      </c>
      <c r="E3265" s="42" t="s">
        <v>4437</v>
      </c>
      <c r="F3265" s="42" t="s">
        <v>2310</v>
      </c>
      <c r="G3265" s="42"/>
      <c r="H3265" s="307">
        <v>3341.5421778914206</v>
      </c>
      <c r="I3265" s="315">
        <v>2174.7750068637938</v>
      </c>
      <c r="J3265" s="105">
        <v>0</v>
      </c>
      <c r="K3265" s="42">
        <v>0</v>
      </c>
      <c r="L3265" s="50" t="s">
        <v>4487</v>
      </c>
      <c r="M3265" s="50" t="s">
        <v>5538</v>
      </c>
      <c r="N3265" s="50" t="s">
        <v>2396</v>
      </c>
      <c r="O3265" s="137" t="s">
        <v>2397</v>
      </c>
      <c r="P3265" s="42" t="s">
        <v>64</v>
      </c>
      <c r="Q3265" s="42" t="s">
        <v>65</v>
      </c>
      <c r="R3265" s="42">
        <v>1</v>
      </c>
      <c r="S3265" s="137" t="s">
        <v>2254</v>
      </c>
      <c r="T3265" s="62">
        <v>1235002.2</v>
      </c>
      <c r="U3265" s="62">
        <v>1147363.42</v>
      </c>
      <c r="Z3265" s="42" t="s">
        <v>68</v>
      </c>
      <c r="AJ3265" s="42"/>
      <c r="AW3265" s="42" t="s">
        <v>2412</v>
      </c>
      <c r="AX3265" s="42"/>
      <c r="AY3265" s="42"/>
      <c r="AZ3265" s="42"/>
      <c r="BA3265" s="42"/>
      <c r="BB3265" s="42"/>
      <c r="BN3265" s="128" t="s">
        <v>4578</v>
      </c>
      <c r="BO3265" s="58" t="str">
        <f t="shared" si="50"/>
        <v>境内资产</v>
      </c>
      <c r="BP3265" s="58" t="str">
        <f>IF(M3265="",VLOOKUP(D3265,Sheet4!$A$1:$B$92,2,0),VLOOKUP(Q3265,Sheet4!$A$1:$B$92,2,0))</f>
        <v>保险资产管理产品</v>
      </c>
    </row>
    <row r="3266" spans="1:68" s="58" customFormat="1" ht="12.75" customHeight="1">
      <c r="A3266" s="137" t="s">
        <v>2264</v>
      </c>
      <c r="B3266" s="50" t="s">
        <v>2311</v>
      </c>
      <c r="C3266" s="252" t="s">
        <v>5552</v>
      </c>
      <c r="D3266" s="257" t="s">
        <v>672</v>
      </c>
      <c r="E3266" s="42" t="s">
        <v>4438</v>
      </c>
      <c r="F3266" s="42" t="s">
        <v>2311</v>
      </c>
      <c r="G3266" s="42"/>
      <c r="H3266" s="307">
        <v>4234.6472957755968</v>
      </c>
      <c r="I3266" s="315">
        <v>3631.4039274787133</v>
      </c>
      <c r="J3266" s="105">
        <v>0</v>
      </c>
      <c r="K3266" s="42">
        <v>0</v>
      </c>
      <c r="L3266" s="50" t="s">
        <v>4487</v>
      </c>
      <c r="M3266" s="50" t="s">
        <v>5538</v>
      </c>
      <c r="N3266" s="50" t="s">
        <v>2396</v>
      </c>
      <c r="O3266" s="137" t="s">
        <v>2397</v>
      </c>
      <c r="P3266" s="42" t="s">
        <v>64</v>
      </c>
      <c r="Q3266" s="42" t="s">
        <v>65</v>
      </c>
      <c r="R3266" s="42">
        <v>1</v>
      </c>
      <c r="S3266" s="137" t="s">
        <v>2254</v>
      </c>
      <c r="T3266" s="62">
        <v>1235002.2</v>
      </c>
      <c r="U3266" s="62">
        <v>1147363.42</v>
      </c>
      <c r="Z3266" s="42" t="s">
        <v>68</v>
      </c>
      <c r="AJ3266" s="42"/>
      <c r="AW3266" s="42" t="s">
        <v>2412</v>
      </c>
      <c r="AX3266" s="42"/>
      <c r="AY3266" s="42"/>
      <c r="AZ3266" s="42"/>
      <c r="BA3266" s="42"/>
      <c r="BB3266" s="42"/>
      <c r="BN3266" s="128" t="s">
        <v>4578</v>
      </c>
      <c r="BO3266" s="58" t="str">
        <f t="shared" si="50"/>
        <v>境内资产</v>
      </c>
      <c r="BP3266" s="58" t="str">
        <f>IF(M3266="",VLOOKUP(D3266,Sheet4!$A$1:$B$92,2,0),VLOOKUP(Q3266,Sheet4!$A$1:$B$92,2,0))</f>
        <v>保险资产管理产品</v>
      </c>
    </row>
    <row r="3267" spans="1:68" s="58" customFormat="1" ht="12.75" customHeight="1">
      <c r="A3267" s="137" t="s">
        <v>2265</v>
      </c>
      <c r="B3267" s="50" t="s">
        <v>2312</v>
      </c>
      <c r="C3267" s="252" t="s">
        <v>5552</v>
      </c>
      <c r="D3267" s="257" t="s">
        <v>672</v>
      </c>
      <c r="E3267" s="42" t="s">
        <v>4439</v>
      </c>
      <c r="F3267" s="42" t="s">
        <v>2312</v>
      </c>
      <c r="G3267" s="42"/>
      <c r="H3267" s="307">
        <v>9017.4558511566283</v>
      </c>
      <c r="I3267" s="315">
        <v>6065.4519775917561</v>
      </c>
      <c r="J3267" s="105">
        <v>0</v>
      </c>
      <c r="K3267" s="42">
        <v>0</v>
      </c>
      <c r="L3267" s="50" t="s">
        <v>4487</v>
      </c>
      <c r="M3267" s="50" t="s">
        <v>5538</v>
      </c>
      <c r="N3267" s="50" t="s">
        <v>2396</v>
      </c>
      <c r="O3267" s="137" t="s">
        <v>2397</v>
      </c>
      <c r="P3267" s="42" t="s">
        <v>64</v>
      </c>
      <c r="Q3267" s="42" t="s">
        <v>65</v>
      </c>
      <c r="R3267" s="42">
        <v>1</v>
      </c>
      <c r="S3267" s="137" t="s">
        <v>2254</v>
      </c>
      <c r="T3267" s="62">
        <v>1235002.2</v>
      </c>
      <c r="U3267" s="62">
        <v>1147363.42</v>
      </c>
      <c r="Z3267" s="42" t="s">
        <v>68</v>
      </c>
      <c r="AJ3267" s="42"/>
      <c r="AW3267" s="42" t="s">
        <v>2412</v>
      </c>
      <c r="AX3267" s="42"/>
      <c r="AY3267" s="42"/>
      <c r="AZ3267" s="42"/>
      <c r="BA3267" s="42"/>
      <c r="BB3267" s="42"/>
      <c r="BN3267" s="128" t="s">
        <v>4578</v>
      </c>
      <c r="BO3267" s="58" t="str">
        <f t="shared" ref="BO3267:BO3330" si="51">IF(LEFT(D3267,2)="境外","境外资产","境内资产")</f>
        <v>境内资产</v>
      </c>
      <c r="BP3267" s="58" t="str">
        <f>IF(M3267="",VLOOKUP(D3267,Sheet4!$A$1:$B$92,2,0),VLOOKUP(Q3267,Sheet4!$A$1:$B$92,2,0))</f>
        <v>保险资产管理产品</v>
      </c>
    </row>
    <row r="3268" spans="1:68" s="58" customFormat="1" ht="12.75" customHeight="1">
      <c r="A3268" s="137" t="s">
        <v>2117</v>
      </c>
      <c r="B3268" s="50" t="s">
        <v>2199</v>
      </c>
      <c r="C3268" s="252" t="s">
        <v>5552</v>
      </c>
      <c r="D3268" s="257" t="s">
        <v>672</v>
      </c>
      <c r="E3268" s="42" t="s">
        <v>3807</v>
      </c>
      <c r="F3268" s="42" t="s">
        <v>2199</v>
      </c>
      <c r="G3268" s="42"/>
      <c r="H3268" s="307">
        <v>4431.0553570111351</v>
      </c>
      <c r="I3268" s="315">
        <v>3687.267825001079</v>
      </c>
      <c r="J3268" s="105">
        <v>0</v>
      </c>
      <c r="K3268" s="42">
        <v>0</v>
      </c>
      <c r="L3268" s="50" t="s">
        <v>4487</v>
      </c>
      <c r="M3268" s="50" t="s">
        <v>5538</v>
      </c>
      <c r="N3268" s="50" t="s">
        <v>2396</v>
      </c>
      <c r="O3268" s="137" t="s">
        <v>2397</v>
      </c>
      <c r="P3268" s="42" t="s">
        <v>64</v>
      </c>
      <c r="Q3268" s="42" t="s">
        <v>65</v>
      </c>
      <c r="R3268" s="42">
        <v>1</v>
      </c>
      <c r="S3268" s="137" t="s">
        <v>2254</v>
      </c>
      <c r="T3268" s="62">
        <v>1235002.2</v>
      </c>
      <c r="U3268" s="62">
        <v>1147363.42</v>
      </c>
      <c r="Z3268" s="42" t="s">
        <v>280</v>
      </c>
      <c r="AJ3268" s="42"/>
      <c r="AW3268" s="42" t="s">
        <v>2412</v>
      </c>
      <c r="AX3268" s="42"/>
      <c r="AY3268" s="42"/>
      <c r="AZ3268" s="42"/>
      <c r="BA3268" s="42"/>
      <c r="BB3268" s="42"/>
      <c r="BN3268" s="128" t="s">
        <v>4578</v>
      </c>
      <c r="BO3268" s="58" t="str">
        <f t="shared" si="51"/>
        <v>境内资产</v>
      </c>
      <c r="BP3268" s="58" t="str">
        <f>IF(M3268="",VLOOKUP(D3268,Sheet4!$A$1:$B$92,2,0),VLOOKUP(Q3268,Sheet4!$A$1:$B$92,2,0))</f>
        <v>保险资产管理产品</v>
      </c>
    </row>
    <row r="3269" spans="1:68" s="58" customFormat="1" ht="12.75" customHeight="1">
      <c r="A3269" s="137" t="s">
        <v>2266</v>
      </c>
      <c r="B3269" s="50" t="s">
        <v>2313</v>
      </c>
      <c r="C3269" s="252" t="s">
        <v>5552</v>
      </c>
      <c r="D3269" s="257" t="s">
        <v>672</v>
      </c>
      <c r="E3269" s="42" t="s">
        <v>2914</v>
      </c>
      <c r="F3269" s="42" t="s">
        <v>2313</v>
      </c>
      <c r="G3269" s="42"/>
      <c r="H3269" s="307">
        <v>6054.9151992328698</v>
      </c>
      <c r="I3269" s="315">
        <v>3986.6396413879647</v>
      </c>
      <c r="J3269" s="105">
        <v>0</v>
      </c>
      <c r="K3269" s="42">
        <v>0</v>
      </c>
      <c r="L3269" s="50" t="s">
        <v>4487</v>
      </c>
      <c r="M3269" s="50" t="s">
        <v>5538</v>
      </c>
      <c r="N3269" s="50" t="s">
        <v>2396</v>
      </c>
      <c r="O3269" s="137" t="s">
        <v>2397</v>
      </c>
      <c r="P3269" s="42" t="s">
        <v>64</v>
      </c>
      <c r="Q3269" s="42" t="s">
        <v>65</v>
      </c>
      <c r="R3269" s="42">
        <v>1</v>
      </c>
      <c r="S3269" s="137" t="s">
        <v>2254</v>
      </c>
      <c r="T3269" s="62">
        <v>1235002.2</v>
      </c>
      <c r="U3269" s="62">
        <v>1147363.42</v>
      </c>
      <c r="Z3269" s="42" t="s">
        <v>68</v>
      </c>
      <c r="AJ3269" s="42"/>
      <c r="AW3269" s="42" t="s">
        <v>2412</v>
      </c>
      <c r="AX3269" s="42"/>
      <c r="AY3269" s="42"/>
      <c r="AZ3269" s="42"/>
      <c r="BA3269" s="42"/>
      <c r="BB3269" s="42"/>
      <c r="BN3269" s="128" t="s">
        <v>4578</v>
      </c>
      <c r="BO3269" s="58" t="str">
        <f t="shared" si="51"/>
        <v>境内资产</v>
      </c>
      <c r="BP3269" s="58" t="str">
        <f>IF(M3269="",VLOOKUP(D3269,Sheet4!$A$1:$B$92,2,0),VLOOKUP(Q3269,Sheet4!$A$1:$B$92,2,0))</f>
        <v>保险资产管理产品</v>
      </c>
    </row>
    <row r="3270" spans="1:68" s="58" customFormat="1" ht="12.75" customHeight="1">
      <c r="A3270" s="137" t="s">
        <v>2267</v>
      </c>
      <c r="B3270" s="50" t="s">
        <v>2314</v>
      </c>
      <c r="C3270" s="252" t="s">
        <v>5552</v>
      </c>
      <c r="D3270" s="257" t="s">
        <v>672</v>
      </c>
      <c r="E3270" s="42" t="s">
        <v>3013</v>
      </c>
      <c r="F3270" s="42" t="s">
        <v>2314</v>
      </c>
      <c r="G3270" s="42"/>
      <c r="H3270" s="307">
        <v>12180.972344051364</v>
      </c>
      <c r="I3270" s="315">
        <v>7630.5697887447704</v>
      </c>
      <c r="J3270" s="105">
        <v>0</v>
      </c>
      <c r="K3270" s="42">
        <v>0</v>
      </c>
      <c r="L3270" s="50" t="s">
        <v>4487</v>
      </c>
      <c r="M3270" s="50" t="s">
        <v>5538</v>
      </c>
      <c r="N3270" s="50" t="s">
        <v>2396</v>
      </c>
      <c r="O3270" s="137" t="s">
        <v>2397</v>
      </c>
      <c r="P3270" s="42" t="s">
        <v>64</v>
      </c>
      <c r="Q3270" s="42" t="s">
        <v>65</v>
      </c>
      <c r="R3270" s="42">
        <v>1</v>
      </c>
      <c r="S3270" s="137" t="s">
        <v>2254</v>
      </c>
      <c r="T3270" s="62">
        <v>1235002.2</v>
      </c>
      <c r="U3270" s="62">
        <v>1147363.42</v>
      </c>
      <c r="Z3270" s="42" t="s">
        <v>68</v>
      </c>
      <c r="AJ3270" s="42"/>
      <c r="AW3270" s="42" t="s">
        <v>2412</v>
      </c>
      <c r="AX3270" s="42"/>
      <c r="AY3270" s="42"/>
      <c r="AZ3270" s="42"/>
      <c r="BA3270" s="42"/>
      <c r="BB3270" s="42"/>
      <c r="BN3270" s="128" t="s">
        <v>4578</v>
      </c>
      <c r="BO3270" s="58" t="str">
        <f t="shared" si="51"/>
        <v>境内资产</v>
      </c>
      <c r="BP3270" s="58" t="str">
        <f>IF(M3270="",VLOOKUP(D3270,Sheet4!$A$1:$B$92,2,0),VLOOKUP(Q3270,Sheet4!$A$1:$B$92,2,0))</f>
        <v>保险资产管理产品</v>
      </c>
    </row>
    <row r="3271" spans="1:68" s="58" customFormat="1" ht="12.75" customHeight="1">
      <c r="A3271" s="137" t="s">
        <v>2108</v>
      </c>
      <c r="B3271" s="50" t="s">
        <v>2315</v>
      </c>
      <c r="C3271" s="252" t="s">
        <v>5552</v>
      </c>
      <c r="D3271" s="257" t="s">
        <v>672</v>
      </c>
      <c r="E3271" s="42" t="s">
        <v>4359</v>
      </c>
      <c r="F3271" s="42" t="s">
        <v>2315</v>
      </c>
      <c r="G3271" s="42"/>
      <c r="H3271" s="307">
        <v>4639.291451674133</v>
      </c>
      <c r="I3271" s="315">
        <v>4324.804219267744</v>
      </c>
      <c r="J3271" s="105">
        <v>0</v>
      </c>
      <c r="K3271" s="42">
        <v>0</v>
      </c>
      <c r="L3271" s="50" t="s">
        <v>4487</v>
      </c>
      <c r="M3271" s="50" t="s">
        <v>5538</v>
      </c>
      <c r="N3271" s="50" t="s">
        <v>2396</v>
      </c>
      <c r="O3271" s="137" t="s">
        <v>2397</v>
      </c>
      <c r="P3271" s="42" t="s">
        <v>64</v>
      </c>
      <c r="Q3271" s="42" t="s">
        <v>65</v>
      </c>
      <c r="R3271" s="42">
        <v>1</v>
      </c>
      <c r="S3271" s="137" t="s">
        <v>2254</v>
      </c>
      <c r="T3271" s="62">
        <v>1235002.2</v>
      </c>
      <c r="U3271" s="62">
        <v>1147363.42</v>
      </c>
      <c r="Z3271" s="42" t="s">
        <v>68</v>
      </c>
      <c r="AJ3271" s="42"/>
      <c r="AW3271" s="42" t="s">
        <v>2412</v>
      </c>
      <c r="AX3271" s="42"/>
      <c r="AY3271" s="42"/>
      <c r="AZ3271" s="42"/>
      <c r="BA3271" s="42"/>
      <c r="BB3271" s="42"/>
      <c r="BN3271" s="128" t="s">
        <v>4578</v>
      </c>
      <c r="BO3271" s="58" t="str">
        <f t="shared" si="51"/>
        <v>境内资产</v>
      </c>
      <c r="BP3271" s="58" t="str">
        <f>IF(M3271="",VLOOKUP(D3271,Sheet4!$A$1:$B$92,2,0),VLOOKUP(Q3271,Sheet4!$A$1:$B$92,2,0))</f>
        <v>保险资产管理产品</v>
      </c>
    </row>
    <row r="3272" spans="1:68" s="58" customFormat="1" ht="12.75" customHeight="1">
      <c r="A3272" s="137" t="s">
        <v>1967</v>
      </c>
      <c r="B3272" s="50" t="s">
        <v>1968</v>
      </c>
      <c r="C3272" s="252" t="s">
        <v>5552</v>
      </c>
      <c r="D3272" s="257" t="s">
        <v>672</v>
      </c>
      <c r="E3272" s="42" t="s">
        <v>3077</v>
      </c>
      <c r="F3272" s="42" t="s">
        <v>1968</v>
      </c>
      <c r="G3272" s="42"/>
      <c r="H3272" s="307">
        <v>9060.2563712104384</v>
      </c>
      <c r="I3272" s="315">
        <v>9250.9959760904585</v>
      </c>
      <c r="J3272" s="105">
        <v>0</v>
      </c>
      <c r="K3272" s="42">
        <v>0</v>
      </c>
      <c r="L3272" s="50" t="s">
        <v>4487</v>
      </c>
      <c r="M3272" s="50" t="s">
        <v>5538</v>
      </c>
      <c r="N3272" s="50" t="s">
        <v>2396</v>
      </c>
      <c r="O3272" s="137" t="s">
        <v>2397</v>
      </c>
      <c r="P3272" s="42" t="s">
        <v>64</v>
      </c>
      <c r="Q3272" s="42" t="s">
        <v>65</v>
      </c>
      <c r="R3272" s="42">
        <v>1</v>
      </c>
      <c r="S3272" s="137" t="s">
        <v>2254</v>
      </c>
      <c r="T3272" s="62">
        <v>1235002.2</v>
      </c>
      <c r="U3272" s="62">
        <v>1147363.42</v>
      </c>
      <c r="Z3272" s="42" t="s">
        <v>280</v>
      </c>
      <c r="AJ3272" s="42"/>
      <c r="AW3272" s="42" t="s">
        <v>2412</v>
      </c>
      <c r="AX3272" s="42"/>
      <c r="AY3272" s="42"/>
      <c r="AZ3272" s="42"/>
      <c r="BA3272" s="42"/>
      <c r="BB3272" s="42"/>
      <c r="BN3272" s="128" t="s">
        <v>4578</v>
      </c>
      <c r="BO3272" s="58" t="str">
        <f t="shared" si="51"/>
        <v>境内资产</v>
      </c>
      <c r="BP3272" s="58" t="str">
        <f>IF(M3272="",VLOOKUP(D3272,Sheet4!$A$1:$B$92,2,0),VLOOKUP(Q3272,Sheet4!$A$1:$B$92,2,0))</f>
        <v>保险资产管理产品</v>
      </c>
    </row>
    <row r="3273" spans="1:68" s="58" customFormat="1" ht="12.75" customHeight="1">
      <c r="A3273" s="137" t="s">
        <v>2268</v>
      </c>
      <c r="B3273" s="50" t="s">
        <v>2316</v>
      </c>
      <c r="C3273" s="252" t="s">
        <v>5552</v>
      </c>
      <c r="D3273" s="257" t="s">
        <v>672</v>
      </c>
      <c r="E3273" s="42" t="s">
        <v>4440</v>
      </c>
      <c r="F3273" s="42" t="s">
        <v>2316</v>
      </c>
      <c r="G3273" s="42"/>
      <c r="H3273" s="307">
        <v>7988.8740689049073</v>
      </c>
      <c r="I3273" s="315">
        <v>5938.907049764035</v>
      </c>
      <c r="J3273" s="105">
        <v>0</v>
      </c>
      <c r="K3273" s="42">
        <v>0</v>
      </c>
      <c r="L3273" s="50" t="s">
        <v>4487</v>
      </c>
      <c r="M3273" s="50" t="s">
        <v>5538</v>
      </c>
      <c r="N3273" s="50" t="s">
        <v>2396</v>
      </c>
      <c r="O3273" s="137" t="s">
        <v>2397</v>
      </c>
      <c r="P3273" s="42" t="s">
        <v>64</v>
      </c>
      <c r="Q3273" s="42" t="s">
        <v>65</v>
      </c>
      <c r="R3273" s="42">
        <v>1</v>
      </c>
      <c r="S3273" s="137" t="s">
        <v>2254</v>
      </c>
      <c r="T3273" s="62">
        <v>1235002.2</v>
      </c>
      <c r="U3273" s="62">
        <v>1147363.42</v>
      </c>
      <c r="Z3273" s="42" t="s">
        <v>68</v>
      </c>
      <c r="AJ3273" s="42"/>
      <c r="AW3273" s="42" t="s">
        <v>2412</v>
      </c>
      <c r="AX3273" s="42"/>
      <c r="AY3273" s="42"/>
      <c r="AZ3273" s="42"/>
      <c r="BA3273" s="42"/>
      <c r="BB3273" s="42"/>
      <c r="BN3273" s="128" t="s">
        <v>4578</v>
      </c>
      <c r="BO3273" s="58" t="str">
        <f t="shared" si="51"/>
        <v>境内资产</v>
      </c>
      <c r="BP3273" s="58" t="str">
        <f>IF(M3273="",VLOOKUP(D3273,Sheet4!$A$1:$B$92,2,0),VLOOKUP(Q3273,Sheet4!$A$1:$B$92,2,0))</f>
        <v>保险资产管理产品</v>
      </c>
    </row>
    <row r="3274" spans="1:68" s="58" customFormat="1" ht="12.75" customHeight="1">
      <c r="A3274" s="137" t="s">
        <v>2269</v>
      </c>
      <c r="B3274" s="50" t="s">
        <v>2317</v>
      </c>
      <c r="C3274" s="252" t="s">
        <v>5552</v>
      </c>
      <c r="D3274" s="257" t="s">
        <v>672</v>
      </c>
      <c r="E3274" s="42" t="s">
        <v>4441</v>
      </c>
      <c r="F3274" s="42" t="s">
        <v>2317</v>
      </c>
      <c r="G3274" s="42"/>
      <c r="H3274" s="307">
        <v>5633.4057342153956</v>
      </c>
      <c r="I3274" s="315">
        <v>4697.6748615060123</v>
      </c>
      <c r="J3274" s="105">
        <v>0</v>
      </c>
      <c r="K3274" s="42">
        <v>0</v>
      </c>
      <c r="L3274" s="50" t="s">
        <v>4487</v>
      </c>
      <c r="M3274" s="50" t="s">
        <v>5538</v>
      </c>
      <c r="N3274" s="50" t="s">
        <v>2396</v>
      </c>
      <c r="O3274" s="137" t="s">
        <v>2397</v>
      </c>
      <c r="P3274" s="42" t="s">
        <v>64</v>
      </c>
      <c r="Q3274" s="42" t="s">
        <v>65</v>
      </c>
      <c r="R3274" s="42">
        <v>1</v>
      </c>
      <c r="S3274" s="137" t="s">
        <v>2254</v>
      </c>
      <c r="T3274" s="62">
        <v>1235002.2</v>
      </c>
      <c r="U3274" s="62">
        <v>1147363.42</v>
      </c>
      <c r="Z3274" s="42" t="s">
        <v>68</v>
      </c>
      <c r="AJ3274" s="42"/>
      <c r="AW3274" s="42" t="s">
        <v>2412</v>
      </c>
      <c r="AX3274" s="42"/>
      <c r="AY3274" s="42"/>
      <c r="AZ3274" s="42"/>
      <c r="BA3274" s="42"/>
      <c r="BB3274" s="42"/>
      <c r="BN3274" s="128" t="s">
        <v>4578</v>
      </c>
      <c r="BO3274" s="58" t="str">
        <f t="shared" si="51"/>
        <v>境内资产</v>
      </c>
      <c r="BP3274" s="58" t="str">
        <f>IF(M3274="",VLOOKUP(D3274,Sheet4!$A$1:$B$92,2,0),VLOOKUP(Q3274,Sheet4!$A$1:$B$92,2,0))</f>
        <v>保险资产管理产品</v>
      </c>
    </row>
    <row r="3275" spans="1:68" s="58" customFormat="1" ht="12.75" customHeight="1">
      <c r="A3275" s="138" t="s">
        <v>2270</v>
      </c>
      <c r="B3275" s="50" t="s">
        <v>2318</v>
      </c>
      <c r="C3275" s="252" t="s">
        <v>5552</v>
      </c>
      <c r="D3275" s="257" t="s">
        <v>672</v>
      </c>
      <c r="E3275" s="42" t="s">
        <v>4442</v>
      </c>
      <c r="F3275" s="42" t="s">
        <v>2318</v>
      </c>
      <c r="G3275" s="42"/>
      <c r="H3275" s="307">
        <v>1328.5063143970285</v>
      </c>
      <c r="I3275" s="315">
        <v>1472.231103249977</v>
      </c>
      <c r="J3275" s="105">
        <v>0</v>
      </c>
      <c r="K3275" s="42">
        <v>0</v>
      </c>
      <c r="L3275" s="50" t="s">
        <v>4487</v>
      </c>
      <c r="M3275" s="50" t="s">
        <v>5538</v>
      </c>
      <c r="N3275" s="50" t="s">
        <v>2396</v>
      </c>
      <c r="O3275" s="137" t="s">
        <v>2397</v>
      </c>
      <c r="P3275" s="42" t="s">
        <v>64</v>
      </c>
      <c r="Q3275" s="42" t="s">
        <v>65</v>
      </c>
      <c r="R3275" s="42">
        <v>1</v>
      </c>
      <c r="S3275" s="137" t="s">
        <v>2254</v>
      </c>
      <c r="T3275" s="62">
        <v>1235002.2</v>
      </c>
      <c r="U3275" s="62">
        <v>1147363.42</v>
      </c>
      <c r="Z3275" s="42" t="s">
        <v>68</v>
      </c>
      <c r="AJ3275" s="42"/>
      <c r="AW3275" s="42" t="s">
        <v>2412</v>
      </c>
      <c r="AX3275" s="42"/>
      <c r="AY3275" s="42"/>
      <c r="AZ3275" s="42"/>
      <c r="BA3275" s="42"/>
      <c r="BB3275" s="42"/>
      <c r="BN3275" s="128" t="s">
        <v>4578</v>
      </c>
      <c r="BO3275" s="58" t="str">
        <f t="shared" si="51"/>
        <v>境内资产</v>
      </c>
      <c r="BP3275" s="58" t="str">
        <f>IF(M3275="",VLOOKUP(D3275,Sheet4!$A$1:$B$92,2,0),VLOOKUP(Q3275,Sheet4!$A$1:$B$92,2,0))</f>
        <v>保险资产管理产品</v>
      </c>
    </row>
    <row r="3276" spans="1:68" s="58" customFormat="1" ht="12.75" customHeight="1">
      <c r="A3276" s="137" t="s">
        <v>2271</v>
      </c>
      <c r="B3276" s="50" t="s">
        <v>2319</v>
      </c>
      <c r="C3276" s="252" t="s">
        <v>5552</v>
      </c>
      <c r="D3276" s="257" t="s">
        <v>672</v>
      </c>
      <c r="E3276" s="42" t="s">
        <v>4443</v>
      </c>
      <c r="F3276" s="42" t="s">
        <v>2319</v>
      </c>
      <c r="G3276" s="42"/>
      <c r="H3276" s="307">
        <v>6718.536210213596</v>
      </c>
      <c r="I3276" s="315">
        <v>5658.3157821205714</v>
      </c>
      <c r="J3276" s="105">
        <v>0</v>
      </c>
      <c r="K3276" s="42">
        <v>0</v>
      </c>
      <c r="L3276" s="50" t="s">
        <v>4487</v>
      </c>
      <c r="M3276" s="50" t="s">
        <v>5538</v>
      </c>
      <c r="N3276" s="50" t="s">
        <v>2396</v>
      </c>
      <c r="O3276" s="137" t="s">
        <v>2397</v>
      </c>
      <c r="P3276" s="42" t="s">
        <v>64</v>
      </c>
      <c r="Q3276" s="42" t="s">
        <v>65</v>
      </c>
      <c r="R3276" s="42">
        <v>1</v>
      </c>
      <c r="S3276" s="137" t="s">
        <v>2254</v>
      </c>
      <c r="T3276" s="62">
        <v>1235002.2</v>
      </c>
      <c r="U3276" s="62">
        <v>1147363.42</v>
      </c>
      <c r="Z3276" s="42" t="s">
        <v>68</v>
      </c>
      <c r="AJ3276" s="42"/>
      <c r="AW3276" s="42" t="s">
        <v>2412</v>
      </c>
      <c r="AX3276" s="42"/>
      <c r="AY3276" s="42"/>
      <c r="AZ3276" s="42"/>
      <c r="BA3276" s="42"/>
      <c r="BB3276" s="42"/>
      <c r="BN3276" s="128" t="s">
        <v>4578</v>
      </c>
      <c r="BO3276" s="58" t="str">
        <f t="shared" si="51"/>
        <v>境内资产</v>
      </c>
      <c r="BP3276" s="58" t="str">
        <f>IF(M3276="",VLOOKUP(D3276,Sheet4!$A$1:$B$92,2,0),VLOOKUP(Q3276,Sheet4!$A$1:$B$92,2,0))</f>
        <v>保险资产管理产品</v>
      </c>
    </row>
    <row r="3277" spans="1:68" s="58" customFormat="1" ht="12.75" customHeight="1">
      <c r="A3277" s="137" t="s">
        <v>2272</v>
      </c>
      <c r="B3277" s="50" t="s">
        <v>2320</v>
      </c>
      <c r="C3277" s="252" t="s">
        <v>5552</v>
      </c>
      <c r="D3277" s="257" t="s">
        <v>672</v>
      </c>
      <c r="E3277" s="42" t="s">
        <v>4444</v>
      </c>
      <c r="F3277" s="42" t="s">
        <v>2320</v>
      </c>
      <c r="G3277" s="42"/>
      <c r="H3277" s="307">
        <v>8700.4565576007935</v>
      </c>
      <c r="I3277" s="315">
        <v>6917.6943507067526</v>
      </c>
      <c r="J3277" s="105">
        <v>0</v>
      </c>
      <c r="K3277" s="42">
        <v>0</v>
      </c>
      <c r="L3277" s="50" t="s">
        <v>4487</v>
      </c>
      <c r="M3277" s="50" t="s">
        <v>5538</v>
      </c>
      <c r="N3277" s="50" t="s">
        <v>2396</v>
      </c>
      <c r="O3277" s="137" t="s">
        <v>2397</v>
      </c>
      <c r="P3277" s="42" t="s">
        <v>64</v>
      </c>
      <c r="Q3277" s="42" t="s">
        <v>65</v>
      </c>
      <c r="R3277" s="42">
        <v>1</v>
      </c>
      <c r="S3277" s="137" t="s">
        <v>2254</v>
      </c>
      <c r="T3277" s="62">
        <v>1235002.2</v>
      </c>
      <c r="U3277" s="62">
        <v>1147363.42</v>
      </c>
      <c r="Z3277" s="42" t="s">
        <v>68</v>
      </c>
      <c r="AJ3277" s="42"/>
      <c r="AW3277" s="42" t="s">
        <v>2412</v>
      </c>
      <c r="AX3277" s="42"/>
      <c r="AY3277" s="42"/>
      <c r="AZ3277" s="42"/>
      <c r="BA3277" s="42"/>
      <c r="BB3277" s="42"/>
      <c r="BN3277" s="128" t="s">
        <v>4578</v>
      </c>
      <c r="BO3277" s="58" t="str">
        <f t="shared" si="51"/>
        <v>境内资产</v>
      </c>
      <c r="BP3277" s="58" t="str">
        <f>IF(M3277="",VLOOKUP(D3277,Sheet4!$A$1:$B$92,2,0),VLOOKUP(Q3277,Sheet4!$A$1:$B$92,2,0))</f>
        <v>保险资产管理产品</v>
      </c>
    </row>
    <row r="3278" spans="1:68" s="58" customFormat="1" ht="12.75" customHeight="1">
      <c r="A3278" s="138" t="s">
        <v>1556</v>
      </c>
      <c r="B3278" s="50" t="s">
        <v>1557</v>
      </c>
      <c r="C3278" s="252" t="s">
        <v>5552</v>
      </c>
      <c r="D3278" s="257" t="s">
        <v>672</v>
      </c>
      <c r="E3278" s="42" t="s">
        <v>1558</v>
      </c>
      <c r="F3278" s="42" t="s">
        <v>1557</v>
      </c>
      <c r="G3278" s="42"/>
      <c r="H3278" s="307">
        <v>7.8431748865968434</v>
      </c>
      <c r="I3278" s="315">
        <v>11.295229937864592</v>
      </c>
      <c r="J3278" s="105">
        <v>0</v>
      </c>
      <c r="K3278" s="42">
        <v>0</v>
      </c>
      <c r="L3278" s="50" t="s">
        <v>4487</v>
      </c>
      <c r="M3278" s="50" t="s">
        <v>5538</v>
      </c>
      <c r="N3278" s="50" t="s">
        <v>2396</v>
      </c>
      <c r="O3278" s="137" t="s">
        <v>2397</v>
      </c>
      <c r="P3278" s="42" t="s">
        <v>64</v>
      </c>
      <c r="Q3278" s="42" t="s">
        <v>65</v>
      </c>
      <c r="R3278" s="42">
        <v>1</v>
      </c>
      <c r="S3278" s="137" t="s">
        <v>2254</v>
      </c>
      <c r="T3278" s="62">
        <v>1235002.2</v>
      </c>
      <c r="U3278" s="62">
        <v>1147363.42</v>
      </c>
      <c r="Z3278" s="42" t="s">
        <v>68</v>
      </c>
      <c r="AJ3278" s="42"/>
      <c r="AW3278" s="42" t="s">
        <v>2412</v>
      </c>
      <c r="AX3278" s="42"/>
      <c r="AY3278" s="42"/>
      <c r="AZ3278" s="42"/>
      <c r="BA3278" s="42"/>
      <c r="BB3278" s="42"/>
      <c r="BN3278" s="128" t="s">
        <v>4578</v>
      </c>
      <c r="BO3278" s="58" t="str">
        <f t="shared" si="51"/>
        <v>境内资产</v>
      </c>
      <c r="BP3278" s="58" t="str">
        <f>IF(M3278="",VLOOKUP(D3278,Sheet4!$A$1:$B$92,2,0),VLOOKUP(Q3278,Sheet4!$A$1:$B$92,2,0))</f>
        <v>保险资产管理产品</v>
      </c>
    </row>
    <row r="3279" spans="1:68" s="58" customFormat="1" ht="12.75" customHeight="1">
      <c r="A3279" s="137" t="s">
        <v>2273</v>
      </c>
      <c r="B3279" s="50" t="s">
        <v>2321</v>
      </c>
      <c r="C3279" s="252" t="s">
        <v>5552</v>
      </c>
      <c r="D3279" s="257" t="s">
        <v>672</v>
      </c>
      <c r="E3279" s="42" t="s">
        <v>4445</v>
      </c>
      <c r="F3279" s="42" t="s">
        <v>2321</v>
      </c>
      <c r="G3279" s="42"/>
      <c r="H3279" s="307">
        <v>11657.472037701811</v>
      </c>
      <c r="I3279" s="315">
        <v>10779.342640249426</v>
      </c>
      <c r="J3279" s="105">
        <v>0</v>
      </c>
      <c r="K3279" s="42">
        <v>0</v>
      </c>
      <c r="L3279" s="50" t="s">
        <v>4487</v>
      </c>
      <c r="M3279" s="50" t="s">
        <v>5538</v>
      </c>
      <c r="N3279" s="50" t="s">
        <v>2396</v>
      </c>
      <c r="O3279" s="137" t="s">
        <v>2397</v>
      </c>
      <c r="P3279" s="42" t="s">
        <v>64</v>
      </c>
      <c r="Q3279" s="42" t="s">
        <v>65</v>
      </c>
      <c r="R3279" s="42">
        <v>1</v>
      </c>
      <c r="S3279" s="137" t="s">
        <v>2254</v>
      </c>
      <c r="T3279" s="62">
        <v>1235002.2</v>
      </c>
      <c r="U3279" s="62">
        <v>1147363.42</v>
      </c>
      <c r="Z3279" s="42" t="s">
        <v>68</v>
      </c>
      <c r="AJ3279" s="42"/>
      <c r="AW3279" s="42" t="s">
        <v>2412</v>
      </c>
      <c r="AX3279" s="42"/>
      <c r="AY3279" s="42"/>
      <c r="AZ3279" s="42"/>
      <c r="BA3279" s="42"/>
      <c r="BB3279" s="42"/>
      <c r="BN3279" s="128" t="s">
        <v>4578</v>
      </c>
      <c r="BO3279" s="58" t="str">
        <f t="shared" si="51"/>
        <v>境内资产</v>
      </c>
      <c r="BP3279" s="58" t="str">
        <f>IF(M3279="",VLOOKUP(D3279,Sheet4!$A$1:$B$92,2,0),VLOOKUP(Q3279,Sheet4!$A$1:$B$92,2,0))</f>
        <v>保险资产管理产品</v>
      </c>
    </row>
    <row r="3280" spans="1:68" s="58" customFormat="1" ht="12.75" customHeight="1">
      <c r="A3280" s="137" t="s">
        <v>2274</v>
      </c>
      <c r="B3280" s="50" t="s">
        <v>2322</v>
      </c>
      <c r="C3280" s="252" t="s">
        <v>5552</v>
      </c>
      <c r="D3280" s="257" t="s">
        <v>672</v>
      </c>
      <c r="E3280" s="42" t="s">
        <v>4446</v>
      </c>
      <c r="F3280" s="42" t="s">
        <v>2322</v>
      </c>
      <c r="G3280" s="42"/>
      <c r="H3280" s="307">
        <v>8615.6061353341865</v>
      </c>
      <c r="I3280" s="315">
        <v>7348.1901333778715</v>
      </c>
      <c r="J3280" s="105">
        <v>0</v>
      </c>
      <c r="K3280" s="42">
        <v>0</v>
      </c>
      <c r="L3280" s="50" t="s">
        <v>4487</v>
      </c>
      <c r="M3280" s="50" t="s">
        <v>5538</v>
      </c>
      <c r="N3280" s="50" t="s">
        <v>2396</v>
      </c>
      <c r="O3280" s="137" t="s">
        <v>2397</v>
      </c>
      <c r="P3280" s="42" t="s">
        <v>64</v>
      </c>
      <c r="Q3280" s="42" t="s">
        <v>65</v>
      </c>
      <c r="R3280" s="42">
        <v>1</v>
      </c>
      <c r="S3280" s="137" t="s">
        <v>2254</v>
      </c>
      <c r="T3280" s="62">
        <v>1235002.2</v>
      </c>
      <c r="U3280" s="62">
        <v>1147363.42</v>
      </c>
      <c r="Z3280" s="42" t="s">
        <v>68</v>
      </c>
      <c r="AJ3280" s="42"/>
      <c r="AW3280" s="42" t="s">
        <v>2412</v>
      </c>
      <c r="AX3280" s="42"/>
      <c r="AY3280" s="42"/>
      <c r="AZ3280" s="42"/>
      <c r="BA3280" s="42"/>
      <c r="BB3280" s="42"/>
      <c r="BN3280" s="128" t="s">
        <v>4578</v>
      </c>
      <c r="BO3280" s="58" t="str">
        <f t="shared" si="51"/>
        <v>境内资产</v>
      </c>
      <c r="BP3280" s="58" t="str">
        <f>IF(M3280="",VLOOKUP(D3280,Sheet4!$A$1:$B$92,2,0),VLOOKUP(Q3280,Sheet4!$A$1:$B$92,2,0))</f>
        <v>保险资产管理产品</v>
      </c>
    </row>
    <row r="3281" spans="1:68" s="58" customFormat="1" ht="12.75" customHeight="1">
      <c r="A3281" s="138" t="s">
        <v>2116</v>
      </c>
      <c r="B3281" s="50" t="s">
        <v>2323</v>
      </c>
      <c r="C3281" s="252" t="s">
        <v>5552</v>
      </c>
      <c r="D3281" s="257" t="s">
        <v>672</v>
      </c>
      <c r="E3281" s="42" t="s">
        <v>4361</v>
      </c>
      <c r="F3281" s="42" t="s">
        <v>2323</v>
      </c>
      <c r="G3281" s="42"/>
      <c r="H3281" s="307">
        <v>5198.3942752753028</v>
      </c>
      <c r="I3281" s="315">
        <v>3569.5279639920873</v>
      </c>
      <c r="J3281" s="105">
        <v>0</v>
      </c>
      <c r="K3281" s="42">
        <v>0</v>
      </c>
      <c r="L3281" s="50" t="s">
        <v>4487</v>
      </c>
      <c r="M3281" s="50" t="s">
        <v>5538</v>
      </c>
      <c r="N3281" s="50" t="s">
        <v>2396</v>
      </c>
      <c r="O3281" s="137" t="s">
        <v>2397</v>
      </c>
      <c r="P3281" s="42" t="s">
        <v>64</v>
      </c>
      <c r="Q3281" s="42" t="s">
        <v>65</v>
      </c>
      <c r="R3281" s="42">
        <v>1</v>
      </c>
      <c r="S3281" s="137" t="s">
        <v>2254</v>
      </c>
      <c r="T3281" s="62">
        <v>1235002.2</v>
      </c>
      <c r="U3281" s="62">
        <v>1147363.42</v>
      </c>
      <c r="Z3281" s="42" t="s">
        <v>68</v>
      </c>
      <c r="AJ3281" s="42"/>
      <c r="AW3281" s="42" t="s">
        <v>2412</v>
      </c>
      <c r="AX3281" s="42"/>
      <c r="AY3281" s="42"/>
      <c r="AZ3281" s="42"/>
      <c r="BA3281" s="42"/>
      <c r="BB3281" s="42"/>
      <c r="BN3281" s="128" t="s">
        <v>4578</v>
      </c>
      <c r="BO3281" s="58" t="str">
        <f t="shared" si="51"/>
        <v>境内资产</v>
      </c>
      <c r="BP3281" s="58" t="str">
        <f>IF(M3281="",VLOOKUP(D3281,Sheet4!$A$1:$B$92,2,0),VLOOKUP(Q3281,Sheet4!$A$1:$B$92,2,0))</f>
        <v>保险资产管理产品</v>
      </c>
    </row>
    <row r="3282" spans="1:68" s="58" customFormat="1" ht="12.75" customHeight="1">
      <c r="A3282" s="138" t="s">
        <v>2275</v>
      </c>
      <c r="B3282" s="50" t="s">
        <v>2324</v>
      </c>
      <c r="C3282" s="252" t="s">
        <v>5552</v>
      </c>
      <c r="D3282" s="257" t="s">
        <v>672</v>
      </c>
      <c r="E3282" s="42" t="s">
        <v>4447</v>
      </c>
      <c r="F3282" s="42" t="s">
        <v>2324</v>
      </c>
      <c r="G3282" s="42"/>
      <c r="H3282" s="307">
        <v>3354.3431980101295</v>
      </c>
      <c r="I3282" s="315">
        <v>2948.0163187607104</v>
      </c>
      <c r="J3282" s="105">
        <v>0</v>
      </c>
      <c r="K3282" s="42">
        <v>0</v>
      </c>
      <c r="L3282" s="50" t="s">
        <v>4487</v>
      </c>
      <c r="M3282" s="50" t="s">
        <v>5538</v>
      </c>
      <c r="N3282" s="50" t="s">
        <v>2396</v>
      </c>
      <c r="O3282" s="137" t="s">
        <v>2397</v>
      </c>
      <c r="P3282" s="42" t="s">
        <v>64</v>
      </c>
      <c r="Q3282" s="42" t="s">
        <v>65</v>
      </c>
      <c r="R3282" s="42">
        <v>1</v>
      </c>
      <c r="S3282" s="137" t="s">
        <v>2254</v>
      </c>
      <c r="T3282" s="62">
        <v>1235002.2</v>
      </c>
      <c r="U3282" s="62">
        <v>1147363.42</v>
      </c>
      <c r="Z3282" s="42" t="s">
        <v>68</v>
      </c>
      <c r="AJ3282" s="42"/>
      <c r="AW3282" s="42" t="s">
        <v>2412</v>
      </c>
      <c r="AX3282" s="42"/>
      <c r="AY3282" s="42"/>
      <c r="AZ3282" s="42"/>
      <c r="BA3282" s="42"/>
      <c r="BB3282" s="42"/>
      <c r="BN3282" s="128" t="s">
        <v>4578</v>
      </c>
      <c r="BO3282" s="58" t="str">
        <f t="shared" si="51"/>
        <v>境内资产</v>
      </c>
      <c r="BP3282" s="58" t="str">
        <f>IF(M3282="",VLOOKUP(D3282,Sheet4!$A$1:$B$92,2,0),VLOOKUP(Q3282,Sheet4!$A$1:$B$92,2,0))</f>
        <v>保险资产管理产品</v>
      </c>
    </row>
    <row r="3283" spans="1:68" s="58" customFormat="1" ht="12.75" customHeight="1">
      <c r="A3283" s="137" t="s">
        <v>2276</v>
      </c>
      <c r="B3283" s="50" t="s">
        <v>2325</v>
      </c>
      <c r="C3283" s="252" t="s">
        <v>5552</v>
      </c>
      <c r="D3283" s="257" t="s">
        <v>672</v>
      </c>
      <c r="E3283" s="42" t="s">
        <v>4448</v>
      </c>
      <c r="F3283" s="42" t="s">
        <v>2325</v>
      </c>
      <c r="G3283" s="42"/>
      <c r="H3283" s="307">
        <v>1072.6482707966729</v>
      </c>
      <c r="I3283" s="315">
        <v>629.17340532109915</v>
      </c>
      <c r="J3283" s="105">
        <v>0</v>
      </c>
      <c r="K3283" s="42">
        <v>0</v>
      </c>
      <c r="L3283" s="50" t="s">
        <v>4487</v>
      </c>
      <c r="M3283" s="50" t="s">
        <v>5538</v>
      </c>
      <c r="N3283" s="50" t="s">
        <v>2396</v>
      </c>
      <c r="O3283" s="137" t="s">
        <v>2397</v>
      </c>
      <c r="P3283" s="42" t="s">
        <v>64</v>
      </c>
      <c r="Q3283" s="42" t="s">
        <v>65</v>
      </c>
      <c r="R3283" s="42">
        <v>1</v>
      </c>
      <c r="S3283" s="137" t="s">
        <v>2254</v>
      </c>
      <c r="T3283" s="62">
        <v>1235002.2</v>
      </c>
      <c r="U3283" s="62">
        <v>1147363.42</v>
      </c>
      <c r="Z3283" s="42" t="s">
        <v>68</v>
      </c>
      <c r="AJ3283" s="42"/>
      <c r="AW3283" s="42" t="s">
        <v>2412</v>
      </c>
      <c r="AX3283" s="42"/>
      <c r="AY3283" s="42"/>
      <c r="AZ3283" s="42"/>
      <c r="BA3283" s="42"/>
      <c r="BB3283" s="42"/>
      <c r="BN3283" s="128" t="s">
        <v>4578</v>
      </c>
      <c r="BO3283" s="58" t="str">
        <f t="shared" si="51"/>
        <v>境内资产</v>
      </c>
      <c r="BP3283" s="58" t="str">
        <f>IF(M3283="",VLOOKUP(D3283,Sheet4!$A$1:$B$92,2,0),VLOOKUP(Q3283,Sheet4!$A$1:$B$92,2,0))</f>
        <v>保险资产管理产品</v>
      </c>
    </row>
    <row r="3284" spans="1:68" s="58" customFormat="1" ht="12.75" customHeight="1">
      <c r="A3284" s="137" t="s">
        <v>2277</v>
      </c>
      <c r="B3284" s="50" t="s">
        <v>2326</v>
      </c>
      <c r="C3284" s="252" t="s">
        <v>5552</v>
      </c>
      <c r="D3284" s="257" t="s">
        <v>672</v>
      </c>
      <c r="E3284" s="42" t="s">
        <v>3547</v>
      </c>
      <c r="F3284" s="42" t="s">
        <v>2326</v>
      </c>
      <c r="G3284" s="42"/>
      <c r="H3284" s="307">
        <v>2729.7880544893551</v>
      </c>
      <c r="I3284" s="315">
        <v>2660.0914699942737</v>
      </c>
      <c r="J3284" s="105">
        <v>0</v>
      </c>
      <c r="K3284" s="42">
        <v>0</v>
      </c>
      <c r="L3284" s="50" t="s">
        <v>4487</v>
      </c>
      <c r="M3284" s="50" t="s">
        <v>5538</v>
      </c>
      <c r="N3284" s="50" t="s">
        <v>2396</v>
      </c>
      <c r="O3284" s="137" t="s">
        <v>2397</v>
      </c>
      <c r="P3284" s="42" t="s">
        <v>64</v>
      </c>
      <c r="Q3284" s="42" t="s">
        <v>65</v>
      </c>
      <c r="R3284" s="42">
        <v>1</v>
      </c>
      <c r="S3284" s="137" t="s">
        <v>2254</v>
      </c>
      <c r="T3284" s="62">
        <v>1235002.2</v>
      </c>
      <c r="U3284" s="62">
        <v>1147363.42</v>
      </c>
      <c r="Z3284" s="42" t="s">
        <v>280</v>
      </c>
      <c r="AJ3284" s="42"/>
      <c r="AW3284" s="42" t="s">
        <v>2412</v>
      </c>
      <c r="AX3284" s="42"/>
      <c r="AY3284" s="42"/>
      <c r="AZ3284" s="42"/>
      <c r="BA3284" s="42"/>
      <c r="BB3284" s="42"/>
      <c r="BN3284" s="128" t="s">
        <v>4578</v>
      </c>
      <c r="BO3284" s="58" t="str">
        <f t="shared" si="51"/>
        <v>境内资产</v>
      </c>
      <c r="BP3284" s="58" t="str">
        <f>IF(M3284="",VLOOKUP(D3284,Sheet4!$A$1:$B$92,2,0),VLOOKUP(Q3284,Sheet4!$A$1:$B$92,2,0))</f>
        <v>保险资产管理产品</v>
      </c>
    </row>
    <row r="3285" spans="1:68" s="58" customFormat="1" ht="12.75" customHeight="1">
      <c r="A3285" s="137" t="s">
        <v>2106</v>
      </c>
      <c r="B3285" s="50" t="s">
        <v>2327</v>
      </c>
      <c r="C3285" s="252" t="s">
        <v>5552</v>
      </c>
      <c r="D3285" s="257" t="s">
        <v>672</v>
      </c>
      <c r="E3285" s="42" t="s">
        <v>4358</v>
      </c>
      <c r="F3285" s="42" t="s">
        <v>2327</v>
      </c>
      <c r="G3285" s="42"/>
      <c r="H3285" s="307">
        <v>5828.6690495003022</v>
      </c>
      <c r="I3285" s="315">
        <v>4991.8400112814206</v>
      </c>
      <c r="J3285" s="105">
        <v>0</v>
      </c>
      <c r="K3285" s="42">
        <v>0</v>
      </c>
      <c r="L3285" s="50" t="s">
        <v>4487</v>
      </c>
      <c r="M3285" s="50" t="s">
        <v>5538</v>
      </c>
      <c r="N3285" s="50" t="s">
        <v>2396</v>
      </c>
      <c r="O3285" s="137" t="s">
        <v>2397</v>
      </c>
      <c r="P3285" s="42" t="s">
        <v>64</v>
      </c>
      <c r="Q3285" s="42" t="s">
        <v>65</v>
      </c>
      <c r="R3285" s="42">
        <v>1</v>
      </c>
      <c r="S3285" s="137" t="s">
        <v>2254</v>
      </c>
      <c r="T3285" s="62">
        <v>1235002.2</v>
      </c>
      <c r="U3285" s="62">
        <v>1147363.42</v>
      </c>
      <c r="Z3285" s="42" t="s">
        <v>68</v>
      </c>
      <c r="AJ3285" s="42"/>
      <c r="AW3285" s="42" t="s">
        <v>2412</v>
      </c>
      <c r="AX3285" s="42"/>
      <c r="AY3285" s="42"/>
      <c r="AZ3285" s="42"/>
      <c r="BA3285" s="42"/>
      <c r="BB3285" s="42"/>
      <c r="BN3285" s="128" t="s">
        <v>4578</v>
      </c>
      <c r="BO3285" s="58" t="str">
        <f t="shared" si="51"/>
        <v>境内资产</v>
      </c>
      <c r="BP3285" s="58" t="str">
        <f>IF(M3285="",VLOOKUP(D3285,Sheet4!$A$1:$B$92,2,0),VLOOKUP(Q3285,Sheet4!$A$1:$B$92,2,0))</f>
        <v>保险资产管理产品</v>
      </c>
    </row>
    <row r="3286" spans="1:68" s="58" customFormat="1" ht="12.75" customHeight="1">
      <c r="A3286" s="137" t="s">
        <v>2278</v>
      </c>
      <c r="B3286" s="50" t="s">
        <v>2328</v>
      </c>
      <c r="C3286" s="252" t="s">
        <v>5552</v>
      </c>
      <c r="D3286" s="257" t="s">
        <v>672</v>
      </c>
      <c r="E3286" s="42" t="s">
        <v>4449</v>
      </c>
      <c r="F3286" s="42" t="s">
        <v>2328</v>
      </c>
      <c r="G3286" s="42"/>
      <c r="H3286" s="307">
        <v>9275.5464007690516</v>
      </c>
      <c r="I3286" s="315">
        <v>8958.8261522467292</v>
      </c>
      <c r="J3286" s="105">
        <v>0</v>
      </c>
      <c r="K3286" s="42">
        <v>0</v>
      </c>
      <c r="L3286" s="50" t="s">
        <v>4487</v>
      </c>
      <c r="M3286" s="50" t="s">
        <v>5538</v>
      </c>
      <c r="N3286" s="50" t="s">
        <v>2396</v>
      </c>
      <c r="O3286" s="137" t="s">
        <v>2397</v>
      </c>
      <c r="P3286" s="42" t="s">
        <v>64</v>
      </c>
      <c r="Q3286" s="42" t="s">
        <v>65</v>
      </c>
      <c r="R3286" s="42">
        <v>1</v>
      </c>
      <c r="S3286" s="137" t="s">
        <v>2254</v>
      </c>
      <c r="T3286" s="62">
        <v>1235002.2</v>
      </c>
      <c r="U3286" s="62">
        <v>1147363.42</v>
      </c>
      <c r="Z3286" s="42" t="s">
        <v>68</v>
      </c>
      <c r="AJ3286" s="42"/>
      <c r="AW3286" s="42" t="s">
        <v>2412</v>
      </c>
      <c r="AX3286" s="42"/>
      <c r="AY3286" s="42"/>
      <c r="AZ3286" s="42"/>
      <c r="BA3286" s="42"/>
      <c r="BB3286" s="42"/>
      <c r="BN3286" s="128" t="s">
        <v>4578</v>
      </c>
      <c r="BO3286" s="58" t="str">
        <f t="shared" si="51"/>
        <v>境内资产</v>
      </c>
      <c r="BP3286" s="58" t="str">
        <f>IF(M3286="",VLOOKUP(D3286,Sheet4!$A$1:$B$92,2,0),VLOOKUP(Q3286,Sheet4!$A$1:$B$92,2,0))</f>
        <v>保险资产管理产品</v>
      </c>
    </row>
    <row r="3287" spans="1:68" s="58" customFormat="1" ht="12.75" customHeight="1">
      <c r="A3287" s="137" t="s">
        <v>2279</v>
      </c>
      <c r="B3287" s="50" t="s">
        <v>2329</v>
      </c>
      <c r="C3287" s="252" t="s">
        <v>5552</v>
      </c>
      <c r="D3287" s="257" t="s">
        <v>672</v>
      </c>
      <c r="E3287" s="42" t="s">
        <v>4450</v>
      </c>
      <c r="F3287" s="42" t="s">
        <v>2329</v>
      </c>
      <c r="G3287" s="42"/>
      <c r="H3287" s="307">
        <v>2070.014246877251</v>
      </c>
      <c r="I3287" s="315">
        <v>1599.1974861802173</v>
      </c>
      <c r="J3287" s="105">
        <v>0</v>
      </c>
      <c r="K3287" s="42">
        <v>0</v>
      </c>
      <c r="L3287" s="50" t="s">
        <v>4487</v>
      </c>
      <c r="M3287" s="50" t="s">
        <v>5538</v>
      </c>
      <c r="N3287" s="50" t="s">
        <v>2396</v>
      </c>
      <c r="O3287" s="137" t="s">
        <v>2397</v>
      </c>
      <c r="P3287" s="42" t="s">
        <v>64</v>
      </c>
      <c r="Q3287" s="42" t="s">
        <v>65</v>
      </c>
      <c r="R3287" s="42">
        <v>1</v>
      </c>
      <c r="S3287" s="137" t="s">
        <v>2254</v>
      </c>
      <c r="T3287" s="62">
        <v>1235002.2</v>
      </c>
      <c r="U3287" s="62">
        <v>1147363.42</v>
      </c>
      <c r="Z3287" s="42" t="s">
        <v>68</v>
      </c>
      <c r="AJ3287" s="42"/>
      <c r="AW3287" s="42" t="s">
        <v>2412</v>
      </c>
      <c r="AX3287" s="42"/>
      <c r="AY3287" s="42"/>
      <c r="AZ3287" s="42"/>
      <c r="BA3287" s="42"/>
      <c r="BB3287" s="42"/>
      <c r="BN3287" s="128" t="s">
        <v>4578</v>
      </c>
      <c r="BO3287" s="58" t="str">
        <f t="shared" si="51"/>
        <v>境内资产</v>
      </c>
      <c r="BP3287" s="58" t="str">
        <f>IF(M3287="",VLOOKUP(D3287,Sheet4!$A$1:$B$92,2,0),VLOOKUP(Q3287,Sheet4!$A$1:$B$92,2,0))</f>
        <v>保险资产管理产品</v>
      </c>
    </row>
    <row r="3288" spans="1:68" s="58" customFormat="1" ht="12.75" customHeight="1">
      <c r="A3288" s="137" t="s">
        <v>2280</v>
      </c>
      <c r="B3288" s="50" t="s">
        <v>2330</v>
      </c>
      <c r="C3288" s="252" t="s">
        <v>5552</v>
      </c>
      <c r="D3288" s="257" t="s">
        <v>672</v>
      </c>
      <c r="E3288" s="42" t="s">
        <v>4451</v>
      </c>
      <c r="F3288" s="42" t="s">
        <v>2330</v>
      </c>
      <c r="G3288" s="42"/>
      <c r="H3288" s="307">
        <v>9806.3510301411789</v>
      </c>
      <c r="I3288" s="315">
        <v>5957.2724468312999</v>
      </c>
      <c r="J3288" s="105">
        <v>0</v>
      </c>
      <c r="K3288" s="42">
        <v>0</v>
      </c>
      <c r="L3288" s="50" t="s">
        <v>4487</v>
      </c>
      <c r="M3288" s="50" t="s">
        <v>5538</v>
      </c>
      <c r="N3288" s="50" t="s">
        <v>2396</v>
      </c>
      <c r="O3288" s="137" t="s">
        <v>2397</v>
      </c>
      <c r="P3288" s="42" t="s">
        <v>64</v>
      </c>
      <c r="Q3288" s="42" t="s">
        <v>65</v>
      </c>
      <c r="R3288" s="42">
        <v>1</v>
      </c>
      <c r="S3288" s="137" t="s">
        <v>2254</v>
      </c>
      <c r="T3288" s="62">
        <v>1235002.2</v>
      </c>
      <c r="U3288" s="62">
        <v>1147363.42</v>
      </c>
      <c r="Z3288" s="42" t="s">
        <v>68</v>
      </c>
      <c r="AJ3288" s="42"/>
      <c r="AW3288" s="42" t="s">
        <v>2412</v>
      </c>
      <c r="AX3288" s="42"/>
      <c r="AY3288" s="42"/>
      <c r="AZ3288" s="42"/>
      <c r="BA3288" s="42"/>
      <c r="BB3288" s="42"/>
      <c r="BN3288" s="128" t="s">
        <v>4578</v>
      </c>
      <c r="BO3288" s="58" t="str">
        <f t="shared" si="51"/>
        <v>境内资产</v>
      </c>
      <c r="BP3288" s="58" t="str">
        <f>IF(M3288="",VLOOKUP(D3288,Sheet4!$A$1:$B$92,2,0),VLOOKUP(Q3288,Sheet4!$A$1:$B$92,2,0))</f>
        <v>保险资产管理产品</v>
      </c>
    </row>
    <row r="3289" spans="1:68" s="58" customFormat="1" ht="12.75" customHeight="1">
      <c r="A3289" s="137" t="s">
        <v>2281</v>
      </c>
      <c r="B3289" s="50" t="s">
        <v>2331</v>
      </c>
      <c r="C3289" s="252" t="s">
        <v>5552</v>
      </c>
      <c r="D3289" s="257" t="s">
        <v>672</v>
      </c>
      <c r="E3289" s="42" t="s">
        <v>2546</v>
      </c>
      <c r="F3289" s="42" t="s">
        <v>2331</v>
      </c>
      <c r="G3289" s="42"/>
      <c r="H3289" s="307">
        <v>5375.6065996552734</v>
      </c>
      <c r="I3289" s="315">
        <v>6060.9300707684015</v>
      </c>
      <c r="J3289" s="105">
        <v>0</v>
      </c>
      <c r="K3289" s="42">
        <v>0</v>
      </c>
      <c r="L3289" s="50" t="s">
        <v>4487</v>
      </c>
      <c r="M3289" s="50" t="s">
        <v>5538</v>
      </c>
      <c r="N3289" s="50" t="s">
        <v>2396</v>
      </c>
      <c r="O3289" s="137" t="s">
        <v>2397</v>
      </c>
      <c r="P3289" s="42" t="s">
        <v>64</v>
      </c>
      <c r="Q3289" s="42" t="s">
        <v>65</v>
      </c>
      <c r="R3289" s="42">
        <v>1</v>
      </c>
      <c r="S3289" s="137" t="s">
        <v>2254</v>
      </c>
      <c r="T3289" s="62">
        <v>1235002.2</v>
      </c>
      <c r="U3289" s="62">
        <v>1147363.42</v>
      </c>
      <c r="Z3289" s="42" t="s">
        <v>68</v>
      </c>
      <c r="AJ3289" s="42"/>
      <c r="AW3289" s="42" t="s">
        <v>2412</v>
      </c>
      <c r="AX3289" s="42"/>
      <c r="AY3289" s="42"/>
      <c r="AZ3289" s="42"/>
      <c r="BA3289" s="42"/>
      <c r="BB3289" s="42"/>
      <c r="BN3289" s="128" t="s">
        <v>4578</v>
      </c>
      <c r="BO3289" s="58" t="str">
        <f t="shared" si="51"/>
        <v>境内资产</v>
      </c>
      <c r="BP3289" s="58" t="str">
        <f>IF(M3289="",VLOOKUP(D3289,Sheet4!$A$1:$B$92,2,0),VLOOKUP(Q3289,Sheet4!$A$1:$B$92,2,0))</f>
        <v>保险资产管理产品</v>
      </c>
    </row>
    <row r="3290" spans="1:68" s="58" customFormat="1" ht="12.75" customHeight="1">
      <c r="A3290" s="137" t="s">
        <v>2102</v>
      </c>
      <c r="B3290" s="50" t="s">
        <v>2332</v>
      </c>
      <c r="C3290" s="252" t="s">
        <v>5552</v>
      </c>
      <c r="D3290" s="257" t="s">
        <v>672</v>
      </c>
      <c r="E3290" s="42" t="s">
        <v>3651</v>
      </c>
      <c r="F3290" s="42" t="s">
        <v>2332</v>
      </c>
      <c r="G3290" s="42"/>
      <c r="H3290" s="307">
        <v>2881.1941695589435</v>
      </c>
      <c r="I3290" s="315">
        <v>2888.9295303495469</v>
      </c>
      <c r="J3290" s="105">
        <v>0</v>
      </c>
      <c r="K3290" s="42">
        <v>0</v>
      </c>
      <c r="L3290" s="50" t="s">
        <v>4487</v>
      </c>
      <c r="M3290" s="50" t="s">
        <v>5538</v>
      </c>
      <c r="N3290" s="50" t="s">
        <v>2396</v>
      </c>
      <c r="O3290" s="137" t="s">
        <v>2397</v>
      </c>
      <c r="P3290" s="42" t="s">
        <v>64</v>
      </c>
      <c r="Q3290" s="42" t="s">
        <v>65</v>
      </c>
      <c r="R3290" s="42">
        <v>1</v>
      </c>
      <c r="S3290" s="137" t="s">
        <v>2254</v>
      </c>
      <c r="T3290" s="62">
        <v>1235002.2</v>
      </c>
      <c r="U3290" s="62">
        <v>1147363.42</v>
      </c>
      <c r="Z3290" s="42" t="s">
        <v>280</v>
      </c>
      <c r="AJ3290" s="42"/>
      <c r="AW3290" s="42" t="s">
        <v>2412</v>
      </c>
      <c r="AX3290" s="42"/>
      <c r="AY3290" s="42"/>
      <c r="AZ3290" s="42"/>
      <c r="BA3290" s="42"/>
      <c r="BB3290" s="42"/>
      <c r="BN3290" s="128" t="s">
        <v>4578</v>
      </c>
      <c r="BO3290" s="58" t="str">
        <f t="shared" si="51"/>
        <v>境内资产</v>
      </c>
      <c r="BP3290" s="58" t="str">
        <f>IF(M3290="",VLOOKUP(D3290,Sheet4!$A$1:$B$92,2,0),VLOOKUP(Q3290,Sheet4!$A$1:$B$92,2,0))</f>
        <v>保险资产管理产品</v>
      </c>
    </row>
    <row r="3291" spans="1:68" s="58" customFormat="1" ht="12.75" customHeight="1">
      <c r="A3291" s="137" t="s">
        <v>2282</v>
      </c>
      <c r="B3291" s="50" t="s">
        <v>2333</v>
      </c>
      <c r="C3291" s="252" t="s">
        <v>5552</v>
      </c>
      <c r="D3291" s="257" t="s">
        <v>672</v>
      </c>
      <c r="E3291" s="42" t="s">
        <v>3677</v>
      </c>
      <c r="F3291" s="42" t="s">
        <v>2333</v>
      </c>
      <c r="G3291" s="42"/>
      <c r="H3291" s="307">
        <v>14380.374054339936</v>
      </c>
      <c r="I3291" s="315">
        <v>12074.284247691481</v>
      </c>
      <c r="J3291" s="105">
        <v>0</v>
      </c>
      <c r="K3291" s="42">
        <v>0</v>
      </c>
      <c r="L3291" s="50" t="s">
        <v>4487</v>
      </c>
      <c r="M3291" s="50" t="s">
        <v>5538</v>
      </c>
      <c r="N3291" s="50" t="s">
        <v>2396</v>
      </c>
      <c r="O3291" s="137" t="s">
        <v>2397</v>
      </c>
      <c r="P3291" s="42" t="s">
        <v>64</v>
      </c>
      <c r="Q3291" s="42" t="s">
        <v>65</v>
      </c>
      <c r="R3291" s="42">
        <v>1</v>
      </c>
      <c r="S3291" s="137" t="s">
        <v>2254</v>
      </c>
      <c r="T3291" s="62">
        <v>1235002.2</v>
      </c>
      <c r="U3291" s="62">
        <v>1147363.42</v>
      </c>
      <c r="Z3291" s="42" t="s">
        <v>280</v>
      </c>
      <c r="AJ3291" s="42"/>
      <c r="AW3291" s="42" t="s">
        <v>2412</v>
      </c>
      <c r="AX3291" s="42"/>
      <c r="AY3291" s="42"/>
      <c r="AZ3291" s="42"/>
      <c r="BA3291" s="42"/>
      <c r="BB3291" s="42"/>
      <c r="BN3291" s="128" t="s">
        <v>4578</v>
      </c>
      <c r="BO3291" s="58" t="str">
        <f t="shared" si="51"/>
        <v>境内资产</v>
      </c>
      <c r="BP3291" s="58" t="str">
        <f>IF(M3291="",VLOOKUP(D3291,Sheet4!$A$1:$B$92,2,0),VLOOKUP(Q3291,Sheet4!$A$1:$B$92,2,0))</f>
        <v>保险资产管理产品</v>
      </c>
    </row>
    <row r="3292" spans="1:68" s="58" customFormat="1" ht="12.75" customHeight="1">
      <c r="A3292" s="137" t="s">
        <v>2283</v>
      </c>
      <c r="B3292" s="50" t="s">
        <v>2334</v>
      </c>
      <c r="C3292" s="252" t="s">
        <v>5552</v>
      </c>
      <c r="D3292" s="257" t="s">
        <v>678</v>
      </c>
      <c r="E3292" s="42" t="s">
        <v>4452</v>
      </c>
      <c r="F3292" s="42" t="s">
        <v>2334</v>
      </c>
      <c r="G3292" s="42"/>
      <c r="H3292" s="307">
        <v>1316.493550497556</v>
      </c>
      <c r="I3292" s="315">
        <v>1033.849406275363</v>
      </c>
      <c r="J3292" s="105">
        <v>0</v>
      </c>
      <c r="K3292" s="42">
        <v>0</v>
      </c>
      <c r="L3292" s="50" t="s">
        <v>4487</v>
      </c>
      <c r="M3292" s="50" t="s">
        <v>5538</v>
      </c>
      <c r="N3292" s="50" t="s">
        <v>2396</v>
      </c>
      <c r="O3292" s="137" t="s">
        <v>2397</v>
      </c>
      <c r="P3292" s="42" t="s">
        <v>64</v>
      </c>
      <c r="Q3292" s="42" t="s">
        <v>65</v>
      </c>
      <c r="R3292" s="42">
        <v>1</v>
      </c>
      <c r="S3292" s="137" t="s">
        <v>2254</v>
      </c>
      <c r="T3292" s="62">
        <v>1235002.2</v>
      </c>
      <c r="U3292" s="62">
        <v>1147363.42</v>
      </c>
      <c r="Z3292" s="42" t="s">
        <v>68</v>
      </c>
      <c r="AJ3292" s="42"/>
      <c r="AW3292" s="42" t="s">
        <v>2412</v>
      </c>
      <c r="AX3292" s="42"/>
      <c r="AY3292" s="42"/>
      <c r="AZ3292" s="42"/>
      <c r="BA3292" s="42"/>
      <c r="BB3292" s="42"/>
      <c r="BN3292" s="128" t="s">
        <v>4578</v>
      </c>
      <c r="BO3292" s="58" t="str">
        <f t="shared" si="51"/>
        <v>境内资产</v>
      </c>
      <c r="BP3292" s="58" t="str">
        <f>IF(M3292="",VLOOKUP(D3292,Sheet4!$A$1:$B$92,2,0),VLOOKUP(Q3292,Sheet4!$A$1:$B$92,2,0))</f>
        <v>保险资产管理产品</v>
      </c>
    </row>
    <row r="3293" spans="1:68" s="58" customFormat="1" ht="12.75" customHeight="1">
      <c r="A3293" s="137" t="s">
        <v>2284</v>
      </c>
      <c r="B3293" s="50" t="s">
        <v>2335</v>
      </c>
      <c r="C3293" s="252" t="s">
        <v>5552</v>
      </c>
      <c r="D3293" s="257" t="s">
        <v>678</v>
      </c>
      <c r="E3293" s="42" t="s">
        <v>4453</v>
      </c>
      <c r="F3293" s="42" t="s">
        <v>2335</v>
      </c>
      <c r="G3293" s="42"/>
      <c r="H3293" s="307">
        <v>5792.0727406068399</v>
      </c>
      <c r="I3293" s="315">
        <v>4862.7290788202645</v>
      </c>
      <c r="J3293" s="105">
        <v>0</v>
      </c>
      <c r="K3293" s="42">
        <v>0</v>
      </c>
      <c r="L3293" s="50" t="s">
        <v>4487</v>
      </c>
      <c r="M3293" s="50" t="s">
        <v>5538</v>
      </c>
      <c r="N3293" s="50" t="s">
        <v>2396</v>
      </c>
      <c r="O3293" s="137" t="s">
        <v>2397</v>
      </c>
      <c r="P3293" s="42" t="s">
        <v>64</v>
      </c>
      <c r="Q3293" s="42" t="s">
        <v>65</v>
      </c>
      <c r="R3293" s="42">
        <v>1</v>
      </c>
      <c r="S3293" s="137" t="s">
        <v>2254</v>
      </c>
      <c r="T3293" s="62">
        <v>1235002.2</v>
      </c>
      <c r="U3293" s="62">
        <v>1147363.42</v>
      </c>
      <c r="Z3293" s="42" t="s">
        <v>68</v>
      </c>
      <c r="AJ3293" s="42"/>
      <c r="AW3293" s="42" t="s">
        <v>2412</v>
      </c>
      <c r="AX3293" s="42"/>
      <c r="AY3293" s="42"/>
      <c r="AZ3293" s="42"/>
      <c r="BA3293" s="42"/>
      <c r="BB3293" s="42"/>
      <c r="BN3293" s="128" t="s">
        <v>4578</v>
      </c>
      <c r="BO3293" s="58" t="str">
        <f t="shared" si="51"/>
        <v>境内资产</v>
      </c>
      <c r="BP3293" s="58" t="str">
        <f>IF(M3293="",VLOOKUP(D3293,Sheet4!$A$1:$B$92,2,0),VLOOKUP(Q3293,Sheet4!$A$1:$B$92,2,0))</f>
        <v>保险资产管理产品</v>
      </c>
    </row>
    <row r="3294" spans="1:68" s="58" customFormat="1" ht="12.75" customHeight="1">
      <c r="A3294" s="137" t="s">
        <v>2285</v>
      </c>
      <c r="B3294" s="50" t="s">
        <v>2336</v>
      </c>
      <c r="C3294" s="252" t="s">
        <v>5552</v>
      </c>
      <c r="D3294" s="257" t="s">
        <v>678</v>
      </c>
      <c r="E3294" s="42" t="s">
        <v>4454</v>
      </c>
      <c r="F3294" s="42" t="s">
        <v>2336</v>
      </c>
      <c r="G3294" s="42"/>
      <c r="H3294" s="307">
        <v>4316.4544201507524</v>
      </c>
      <c r="I3294" s="315">
        <v>2092.779544853563</v>
      </c>
      <c r="J3294" s="105">
        <v>0</v>
      </c>
      <c r="K3294" s="42">
        <v>0</v>
      </c>
      <c r="L3294" s="50" t="s">
        <v>4487</v>
      </c>
      <c r="M3294" s="50" t="s">
        <v>5538</v>
      </c>
      <c r="N3294" s="50" t="s">
        <v>2396</v>
      </c>
      <c r="O3294" s="137" t="s">
        <v>2397</v>
      </c>
      <c r="P3294" s="42" t="s">
        <v>64</v>
      </c>
      <c r="Q3294" s="42" t="s">
        <v>65</v>
      </c>
      <c r="R3294" s="42">
        <v>1</v>
      </c>
      <c r="S3294" s="137" t="s">
        <v>2254</v>
      </c>
      <c r="T3294" s="62">
        <v>1235002.2</v>
      </c>
      <c r="U3294" s="62">
        <v>1147363.42</v>
      </c>
      <c r="Z3294" s="42" t="s">
        <v>68</v>
      </c>
      <c r="AJ3294" s="42"/>
      <c r="AW3294" s="42" t="s">
        <v>2412</v>
      </c>
      <c r="AX3294" s="42"/>
      <c r="AY3294" s="42"/>
      <c r="AZ3294" s="42"/>
      <c r="BA3294" s="42"/>
      <c r="BB3294" s="42"/>
      <c r="BN3294" s="128" t="s">
        <v>4578</v>
      </c>
      <c r="BO3294" s="58" t="str">
        <f t="shared" si="51"/>
        <v>境内资产</v>
      </c>
      <c r="BP3294" s="58" t="str">
        <f>IF(M3294="",VLOOKUP(D3294,Sheet4!$A$1:$B$92,2,0),VLOOKUP(Q3294,Sheet4!$A$1:$B$92,2,0))</f>
        <v>保险资产管理产品</v>
      </c>
    </row>
    <row r="3295" spans="1:68" s="58" customFormat="1" ht="12.75" customHeight="1">
      <c r="A3295" s="137" t="s">
        <v>2286</v>
      </c>
      <c r="B3295" s="50" t="s">
        <v>2337</v>
      </c>
      <c r="C3295" s="252" t="s">
        <v>5552</v>
      </c>
      <c r="D3295" s="257" t="s">
        <v>678</v>
      </c>
      <c r="E3295" s="42" t="s">
        <v>4455</v>
      </c>
      <c r="F3295" s="42" t="s">
        <v>2337</v>
      </c>
      <c r="G3295" s="42"/>
      <c r="H3295" s="307">
        <v>3466.8219570377855</v>
      </c>
      <c r="I3295" s="315">
        <v>1763.0271809425615</v>
      </c>
      <c r="J3295" s="105">
        <v>0</v>
      </c>
      <c r="K3295" s="42">
        <v>0</v>
      </c>
      <c r="L3295" s="50" t="s">
        <v>4487</v>
      </c>
      <c r="M3295" s="50" t="s">
        <v>5538</v>
      </c>
      <c r="N3295" s="50" t="s">
        <v>2396</v>
      </c>
      <c r="O3295" s="137" t="s">
        <v>2397</v>
      </c>
      <c r="P3295" s="42" t="s">
        <v>64</v>
      </c>
      <c r="Q3295" s="42" t="s">
        <v>65</v>
      </c>
      <c r="R3295" s="42">
        <v>1</v>
      </c>
      <c r="S3295" s="137" t="s">
        <v>2254</v>
      </c>
      <c r="T3295" s="62">
        <v>1235002.2</v>
      </c>
      <c r="U3295" s="62">
        <v>1147363.42</v>
      </c>
      <c r="Z3295" s="42" t="s">
        <v>68</v>
      </c>
      <c r="AJ3295" s="42"/>
      <c r="AW3295" s="42" t="s">
        <v>2412</v>
      </c>
      <c r="AX3295" s="42"/>
      <c r="AY3295" s="42"/>
      <c r="AZ3295" s="42"/>
      <c r="BA3295" s="42"/>
      <c r="BB3295" s="42"/>
      <c r="BN3295" s="128" t="s">
        <v>4578</v>
      </c>
      <c r="BO3295" s="58" t="str">
        <f t="shared" si="51"/>
        <v>境内资产</v>
      </c>
      <c r="BP3295" s="58" t="str">
        <f>IF(M3295="",VLOOKUP(D3295,Sheet4!$A$1:$B$92,2,0),VLOOKUP(Q3295,Sheet4!$A$1:$B$92,2,0))</f>
        <v>保险资产管理产品</v>
      </c>
    </row>
    <row r="3296" spans="1:68" s="58" customFormat="1" ht="12.75" customHeight="1">
      <c r="A3296" s="137" t="s">
        <v>2287</v>
      </c>
      <c r="B3296" s="50" t="s">
        <v>2338</v>
      </c>
      <c r="C3296" s="252" t="s">
        <v>5552</v>
      </c>
      <c r="D3296" s="257" t="s">
        <v>678</v>
      </c>
      <c r="E3296" s="42" t="s">
        <v>4456</v>
      </c>
      <c r="F3296" s="42" t="s">
        <v>2338</v>
      </c>
      <c r="G3296" s="42"/>
      <c r="H3296" s="307">
        <v>7690.5226606509532</v>
      </c>
      <c r="I3296" s="315">
        <v>5712.5876272545011</v>
      </c>
      <c r="J3296" s="105">
        <v>0</v>
      </c>
      <c r="K3296" s="42">
        <v>0</v>
      </c>
      <c r="L3296" s="50" t="s">
        <v>4487</v>
      </c>
      <c r="M3296" s="50" t="s">
        <v>5538</v>
      </c>
      <c r="N3296" s="50" t="s">
        <v>2396</v>
      </c>
      <c r="O3296" s="137" t="s">
        <v>2397</v>
      </c>
      <c r="P3296" s="42" t="s">
        <v>64</v>
      </c>
      <c r="Q3296" s="42" t="s">
        <v>65</v>
      </c>
      <c r="R3296" s="42">
        <v>1</v>
      </c>
      <c r="S3296" s="137" t="s">
        <v>2254</v>
      </c>
      <c r="T3296" s="62">
        <v>1235002.2</v>
      </c>
      <c r="U3296" s="62">
        <v>1147363.42</v>
      </c>
      <c r="Z3296" s="42" t="s">
        <v>68</v>
      </c>
      <c r="AJ3296" s="42"/>
      <c r="AW3296" s="42" t="s">
        <v>2412</v>
      </c>
      <c r="AX3296" s="42"/>
      <c r="AY3296" s="42"/>
      <c r="AZ3296" s="42"/>
      <c r="BA3296" s="42"/>
      <c r="BB3296" s="42"/>
      <c r="BN3296" s="128" t="s">
        <v>4578</v>
      </c>
      <c r="BO3296" s="58" t="str">
        <f t="shared" si="51"/>
        <v>境内资产</v>
      </c>
      <c r="BP3296" s="58" t="str">
        <f>IF(M3296="",VLOOKUP(D3296,Sheet4!$A$1:$B$92,2,0),VLOOKUP(Q3296,Sheet4!$A$1:$B$92,2,0))</f>
        <v>保险资产管理产品</v>
      </c>
    </row>
    <row r="3297" spans="1:68" s="58" customFormat="1" ht="12.75" customHeight="1">
      <c r="A3297" s="137" t="s">
        <v>2288</v>
      </c>
      <c r="B3297" s="50" t="s">
        <v>2339</v>
      </c>
      <c r="C3297" s="252" t="s">
        <v>5552</v>
      </c>
      <c r="D3297" s="257" t="s">
        <v>678</v>
      </c>
      <c r="E3297" s="42" t="s">
        <v>4457</v>
      </c>
      <c r="F3297" s="42" t="s">
        <v>2339</v>
      </c>
      <c r="G3297" s="42"/>
      <c r="H3297" s="307">
        <v>362.99927615652888</v>
      </c>
      <c r="I3297" s="315">
        <v>251.2261547395706</v>
      </c>
      <c r="J3297" s="105">
        <v>0</v>
      </c>
      <c r="K3297" s="42">
        <v>0</v>
      </c>
      <c r="L3297" s="50" t="s">
        <v>4487</v>
      </c>
      <c r="M3297" s="50" t="s">
        <v>5538</v>
      </c>
      <c r="N3297" s="50" t="s">
        <v>2396</v>
      </c>
      <c r="O3297" s="137" t="s">
        <v>2397</v>
      </c>
      <c r="P3297" s="42" t="s">
        <v>64</v>
      </c>
      <c r="Q3297" s="42" t="s">
        <v>65</v>
      </c>
      <c r="R3297" s="42">
        <v>1</v>
      </c>
      <c r="S3297" s="137" t="s">
        <v>2254</v>
      </c>
      <c r="T3297" s="62">
        <v>1235002.2</v>
      </c>
      <c r="U3297" s="62">
        <v>1147363.42</v>
      </c>
      <c r="Z3297" s="42" t="s">
        <v>68</v>
      </c>
      <c r="AJ3297" s="42"/>
      <c r="AW3297" s="42" t="s">
        <v>2412</v>
      </c>
      <c r="AX3297" s="42"/>
      <c r="AY3297" s="42"/>
      <c r="AZ3297" s="42"/>
      <c r="BA3297" s="42"/>
      <c r="BB3297" s="42"/>
      <c r="BN3297" s="128" t="s">
        <v>4578</v>
      </c>
      <c r="BO3297" s="58" t="str">
        <f t="shared" si="51"/>
        <v>境内资产</v>
      </c>
      <c r="BP3297" s="58" t="str">
        <f>IF(M3297="",VLOOKUP(D3297,Sheet4!$A$1:$B$92,2,0),VLOOKUP(Q3297,Sheet4!$A$1:$B$92,2,0))</f>
        <v>保险资产管理产品</v>
      </c>
    </row>
    <row r="3298" spans="1:68" s="58" customFormat="1" ht="12.75" customHeight="1">
      <c r="A3298" s="137" t="s">
        <v>2289</v>
      </c>
      <c r="B3298" s="50" t="s">
        <v>2340</v>
      </c>
      <c r="C3298" s="252" t="s">
        <v>5552</v>
      </c>
      <c r="D3298" s="257" t="s">
        <v>689</v>
      </c>
      <c r="E3298" s="42" t="s">
        <v>4458</v>
      </c>
      <c r="F3298" s="42" t="s">
        <v>2340</v>
      </c>
      <c r="G3298" s="42"/>
      <c r="H3298" s="307">
        <v>3575.9187456419686</v>
      </c>
      <c r="I3298" s="315">
        <v>2094.7779678444372</v>
      </c>
      <c r="J3298" s="105">
        <v>0</v>
      </c>
      <c r="K3298" s="42">
        <v>0</v>
      </c>
      <c r="L3298" s="50" t="s">
        <v>4487</v>
      </c>
      <c r="M3298" s="50" t="s">
        <v>5538</v>
      </c>
      <c r="N3298" s="50" t="s">
        <v>2396</v>
      </c>
      <c r="O3298" s="137" t="s">
        <v>2397</v>
      </c>
      <c r="P3298" s="42" t="s">
        <v>64</v>
      </c>
      <c r="Q3298" s="42" t="s">
        <v>65</v>
      </c>
      <c r="R3298" s="42">
        <v>1</v>
      </c>
      <c r="S3298" s="137" t="s">
        <v>2254</v>
      </c>
      <c r="T3298" s="62">
        <v>1235002.2</v>
      </c>
      <c r="U3298" s="62">
        <v>1147363.42</v>
      </c>
      <c r="Z3298" s="42" t="s">
        <v>68</v>
      </c>
      <c r="AJ3298" s="42"/>
      <c r="AW3298" s="42" t="s">
        <v>2412</v>
      </c>
      <c r="AX3298" s="42"/>
      <c r="AY3298" s="42"/>
      <c r="AZ3298" s="42"/>
      <c r="BA3298" s="42"/>
      <c r="BB3298" s="42"/>
      <c r="BN3298" s="128" t="s">
        <v>4578</v>
      </c>
      <c r="BO3298" s="58" t="str">
        <f t="shared" si="51"/>
        <v>境内资产</v>
      </c>
      <c r="BP3298" s="58" t="str">
        <f>IF(M3298="",VLOOKUP(D3298,Sheet4!$A$1:$B$92,2,0),VLOOKUP(Q3298,Sheet4!$A$1:$B$92,2,0))</f>
        <v>保险资产管理产品</v>
      </c>
    </row>
    <row r="3299" spans="1:68" s="58" customFormat="1" ht="12.75" customHeight="1">
      <c r="A3299" s="137" t="s">
        <v>2290</v>
      </c>
      <c r="B3299" s="50" t="s">
        <v>2341</v>
      </c>
      <c r="C3299" s="252" t="s">
        <v>5552</v>
      </c>
      <c r="D3299" s="257" t="s">
        <v>689</v>
      </c>
      <c r="E3299" s="42" t="s">
        <v>4459</v>
      </c>
      <c r="F3299" s="42" t="s">
        <v>2341</v>
      </c>
      <c r="G3299" s="42"/>
      <c r="H3299" s="307">
        <v>4210.3178007256129</v>
      </c>
      <c r="I3299" s="315">
        <v>1916.627471362174</v>
      </c>
      <c r="J3299" s="105">
        <v>0</v>
      </c>
      <c r="K3299" s="42">
        <v>0</v>
      </c>
      <c r="L3299" s="50" t="s">
        <v>4487</v>
      </c>
      <c r="M3299" s="50" t="s">
        <v>5538</v>
      </c>
      <c r="N3299" s="50" t="s">
        <v>2396</v>
      </c>
      <c r="O3299" s="137" t="s">
        <v>2397</v>
      </c>
      <c r="P3299" s="42" t="s">
        <v>64</v>
      </c>
      <c r="Q3299" s="42" t="s">
        <v>65</v>
      </c>
      <c r="R3299" s="42">
        <v>1</v>
      </c>
      <c r="S3299" s="137" t="s">
        <v>2254</v>
      </c>
      <c r="T3299" s="62">
        <v>1235002.2</v>
      </c>
      <c r="U3299" s="62">
        <v>1147363.42</v>
      </c>
      <c r="Z3299" s="42" t="s">
        <v>68</v>
      </c>
      <c r="AJ3299" s="42"/>
      <c r="AW3299" s="42" t="s">
        <v>2412</v>
      </c>
      <c r="AX3299" s="42"/>
      <c r="AY3299" s="42"/>
      <c r="AZ3299" s="42"/>
      <c r="BA3299" s="42"/>
      <c r="BB3299" s="42"/>
      <c r="BN3299" s="128" t="s">
        <v>4578</v>
      </c>
      <c r="BO3299" s="58" t="str">
        <f t="shared" si="51"/>
        <v>境内资产</v>
      </c>
      <c r="BP3299" s="58" t="str">
        <f>IF(M3299="",VLOOKUP(D3299,Sheet4!$A$1:$B$92,2,0),VLOOKUP(Q3299,Sheet4!$A$1:$B$92,2,0))</f>
        <v>保险资产管理产品</v>
      </c>
    </row>
    <row r="3300" spans="1:68" s="58" customFormat="1" ht="12.75" customHeight="1">
      <c r="A3300" s="137" t="s">
        <v>2291</v>
      </c>
      <c r="B3300" s="50" t="s">
        <v>2342</v>
      </c>
      <c r="C3300" s="252" t="s">
        <v>5552</v>
      </c>
      <c r="D3300" s="257" t="s">
        <v>689</v>
      </c>
      <c r="E3300" s="42" t="s">
        <v>3211</v>
      </c>
      <c r="F3300" s="42" t="s">
        <v>2342</v>
      </c>
      <c r="G3300" s="42"/>
      <c r="H3300" s="307">
        <v>266.86881776011273</v>
      </c>
      <c r="I3300" s="315">
        <v>228.17674712706119</v>
      </c>
      <c r="J3300" s="105">
        <v>0</v>
      </c>
      <c r="K3300" s="42">
        <v>0</v>
      </c>
      <c r="L3300" s="50" t="s">
        <v>4487</v>
      </c>
      <c r="M3300" s="50" t="s">
        <v>5538</v>
      </c>
      <c r="N3300" s="50" t="s">
        <v>2396</v>
      </c>
      <c r="O3300" s="137" t="s">
        <v>2397</v>
      </c>
      <c r="P3300" s="42" t="s">
        <v>64</v>
      </c>
      <c r="Q3300" s="42" t="s">
        <v>65</v>
      </c>
      <c r="R3300" s="42">
        <v>1</v>
      </c>
      <c r="S3300" s="137" t="s">
        <v>2254</v>
      </c>
      <c r="T3300" s="62">
        <v>1235002.2</v>
      </c>
      <c r="U3300" s="62">
        <v>1147363.42</v>
      </c>
      <c r="Z3300" s="42" t="s">
        <v>68</v>
      </c>
      <c r="AJ3300" s="42"/>
      <c r="AW3300" s="42" t="s">
        <v>2412</v>
      </c>
      <c r="AX3300" s="42"/>
      <c r="AY3300" s="42"/>
      <c r="AZ3300" s="42"/>
      <c r="BA3300" s="42"/>
      <c r="BB3300" s="42"/>
      <c r="BN3300" s="128" t="s">
        <v>4578</v>
      </c>
      <c r="BO3300" s="58" t="str">
        <f t="shared" si="51"/>
        <v>境内资产</v>
      </c>
      <c r="BP3300" s="58" t="str">
        <f>IF(M3300="",VLOOKUP(D3300,Sheet4!$A$1:$B$92,2,0),VLOOKUP(Q3300,Sheet4!$A$1:$B$92,2,0))</f>
        <v>保险资产管理产品</v>
      </c>
    </row>
    <row r="3301" spans="1:68" s="58" customFormat="1" ht="12.75" customHeight="1">
      <c r="A3301" s="137" t="s">
        <v>2292</v>
      </c>
      <c r="B3301" s="50" t="s">
        <v>2343</v>
      </c>
      <c r="C3301" s="252" t="s">
        <v>5552</v>
      </c>
      <c r="D3301" s="257" t="s">
        <v>689</v>
      </c>
      <c r="E3301" s="42" t="s">
        <v>3219</v>
      </c>
      <c r="F3301" s="42" t="s">
        <v>2343</v>
      </c>
      <c r="G3301" s="42"/>
      <c r="H3301" s="307">
        <v>5487.9989871673661</v>
      </c>
      <c r="I3301" s="315">
        <v>3702.1043963850179</v>
      </c>
      <c r="J3301" s="105">
        <v>0</v>
      </c>
      <c r="K3301" s="42">
        <v>0</v>
      </c>
      <c r="L3301" s="50" t="s">
        <v>4487</v>
      </c>
      <c r="M3301" s="50" t="s">
        <v>5538</v>
      </c>
      <c r="N3301" s="50" t="s">
        <v>2396</v>
      </c>
      <c r="O3301" s="137" t="s">
        <v>2397</v>
      </c>
      <c r="P3301" s="42" t="s">
        <v>64</v>
      </c>
      <c r="Q3301" s="42" t="s">
        <v>65</v>
      </c>
      <c r="R3301" s="42">
        <v>1</v>
      </c>
      <c r="S3301" s="137" t="s">
        <v>2254</v>
      </c>
      <c r="T3301" s="62">
        <v>1235002.2</v>
      </c>
      <c r="U3301" s="62">
        <v>1147363.42</v>
      </c>
      <c r="Z3301" s="42" t="s">
        <v>280</v>
      </c>
      <c r="AJ3301" s="42"/>
      <c r="AW3301" s="42" t="s">
        <v>2412</v>
      </c>
      <c r="AX3301" s="42"/>
      <c r="AY3301" s="42"/>
      <c r="AZ3301" s="42"/>
      <c r="BA3301" s="42"/>
      <c r="BB3301" s="42"/>
      <c r="BN3301" s="128" t="s">
        <v>4578</v>
      </c>
      <c r="BO3301" s="58" t="str">
        <f t="shared" si="51"/>
        <v>境内资产</v>
      </c>
      <c r="BP3301" s="58" t="str">
        <f>IF(M3301="",VLOOKUP(D3301,Sheet4!$A$1:$B$92,2,0),VLOOKUP(Q3301,Sheet4!$A$1:$B$92,2,0))</f>
        <v>保险资产管理产品</v>
      </c>
    </row>
    <row r="3302" spans="1:68" s="58" customFormat="1" ht="12.75" customHeight="1">
      <c r="A3302" s="137" t="s">
        <v>2293</v>
      </c>
      <c r="B3302" s="50" t="s">
        <v>2344</v>
      </c>
      <c r="C3302" s="252" t="s">
        <v>5552</v>
      </c>
      <c r="D3302" s="257" t="s">
        <v>689</v>
      </c>
      <c r="E3302" s="42" t="s">
        <v>3250</v>
      </c>
      <c r="F3302" s="42" t="s">
        <v>2344</v>
      </c>
      <c r="G3302" s="42"/>
      <c r="H3302" s="307">
        <v>3536.238877087515</v>
      </c>
      <c r="I3302" s="315">
        <v>3345.0867074866665</v>
      </c>
      <c r="J3302" s="105">
        <v>0</v>
      </c>
      <c r="K3302" s="42">
        <v>0</v>
      </c>
      <c r="L3302" s="50" t="s">
        <v>4487</v>
      </c>
      <c r="M3302" s="50" t="s">
        <v>5538</v>
      </c>
      <c r="N3302" s="50" t="s">
        <v>2396</v>
      </c>
      <c r="O3302" s="137" t="s">
        <v>2397</v>
      </c>
      <c r="P3302" s="42" t="s">
        <v>64</v>
      </c>
      <c r="Q3302" s="42" t="s">
        <v>65</v>
      </c>
      <c r="R3302" s="42">
        <v>1</v>
      </c>
      <c r="S3302" s="137" t="s">
        <v>2254</v>
      </c>
      <c r="T3302" s="62">
        <v>1235002.2</v>
      </c>
      <c r="U3302" s="62">
        <v>1147363.42</v>
      </c>
      <c r="Z3302" s="42" t="s">
        <v>68</v>
      </c>
      <c r="AJ3302" s="42"/>
      <c r="AW3302" s="42" t="s">
        <v>2412</v>
      </c>
      <c r="AX3302" s="42"/>
      <c r="AY3302" s="42"/>
      <c r="AZ3302" s="42"/>
      <c r="BA3302" s="42"/>
      <c r="BB3302" s="42"/>
      <c r="BN3302" s="128" t="s">
        <v>4578</v>
      </c>
      <c r="BO3302" s="58" t="str">
        <f t="shared" si="51"/>
        <v>境内资产</v>
      </c>
      <c r="BP3302" s="58" t="str">
        <f>IF(M3302="",VLOOKUP(D3302,Sheet4!$A$1:$B$92,2,0),VLOOKUP(Q3302,Sheet4!$A$1:$B$92,2,0))</f>
        <v>保险资产管理产品</v>
      </c>
    </row>
    <row r="3303" spans="1:68" s="58" customFormat="1" ht="12.75" customHeight="1">
      <c r="A3303" s="137" t="s">
        <v>2294</v>
      </c>
      <c r="B3303" s="50" t="s">
        <v>2345</v>
      </c>
      <c r="C3303" s="252" t="s">
        <v>5552</v>
      </c>
      <c r="D3303" s="257" t="s">
        <v>689</v>
      </c>
      <c r="E3303" s="42" t="s">
        <v>3510</v>
      </c>
      <c r="F3303" s="42" t="s">
        <v>2345</v>
      </c>
      <c r="G3303" s="42"/>
      <c r="H3303" s="307">
        <v>6425.3909402492554</v>
      </c>
      <c r="I3303" s="315">
        <v>5151.4971292796654</v>
      </c>
      <c r="J3303" s="105">
        <v>0</v>
      </c>
      <c r="K3303" s="42">
        <v>0</v>
      </c>
      <c r="L3303" s="50" t="s">
        <v>4487</v>
      </c>
      <c r="M3303" s="50" t="s">
        <v>5538</v>
      </c>
      <c r="N3303" s="50" t="s">
        <v>2396</v>
      </c>
      <c r="O3303" s="137" t="s">
        <v>2397</v>
      </c>
      <c r="P3303" s="42" t="s">
        <v>64</v>
      </c>
      <c r="Q3303" s="42" t="s">
        <v>65</v>
      </c>
      <c r="R3303" s="42">
        <v>1</v>
      </c>
      <c r="S3303" s="137" t="s">
        <v>2254</v>
      </c>
      <c r="T3303" s="62">
        <v>1235002.2</v>
      </c>
      <c r="U3303" s="62">
        <v>1147363.42</v>
      </c>
      <c r="Z3303" s="42" t="s">
        <v>68</v>
      </c>
      <c r="AJ3303" s="42"/>
      <c r="AW3303" s="42" t="s">
        <v>2412</v>
      </c>
      <c r="AX3303" s="42"/>
      <c r="AY3303" s="42"/>
      <c r="AZ3303" s="42"/>
      <c r="BA3303" s="42"/>
      <c r="BB3303" s="42"/>
      <c r="BN3303" s="128" t="s">
        <v>4578</v>
      </c>
      <c r="BO3303" s="58" t="str">
        <f t="shared" si="51"/>
        <v>境内资产</v>
      </c>
      <c r="BP3303" s="58" t="str">
        <f>IF(M3303="",VLOOKUP(D3303,Sheet4!$A$1:$B$92,2,0),VLOOKUP(Q3303,Sheet4!$A$1:$B$92,2,0))</f>
        <v>保险资产管理产品</v>
      </c>
    </row>
    <row r="3304" spans="1:68" s="58" customFormat="1" ht="12.75" customHeight="1">
      <c r="A3304" s="137" t="s">
        <v>1975</v>
      </c>
      <c r="B3304" s="50" t="s">
        <v>1976</v>
      </c>
      <c r="C3304" s="252" t="s">
        <v>5552</v>
      </c>
      <c r="D3304" s="257" t="s">
        <v>672</v>
      </c>
      <c r="E3304" s="42" t="s">
        <v>3108</v>
      </c>
      <c r="F3304" s="42" t="s">
        <v>1976</v>
      </c>
      <c r="G3304" s="42"/>
      <c r="H3304" s="307">
        <v>9.0529955163245734</v>
      </c>
      <c r="I3304" s="315">
        <v>9.0529955163245734</v>
      </c>
      <c r="J3304" s="105">
        <v>0</v>
      </c>
      <c r="K3304" s="42">
        <v>0</v>
      </c>
      <c r="L3304" s="50" t="s">
        <v>4487</v>
      </c>
      <c r="M3304" s="50" t="s">
        <v>5538</v>
      </c>
      <c r="N3304" s="50" t="s">
        <v>2396</v>
      </c>
      <c r="O3304" s="137" t="s">
        <v>2397</v>
      </c>
      <c r="P3304" s="42" t="s">
        <v>64</v>
      </c>
      <c r="Q3304" s="42" t="s">
        <v>65</v>
      </c>
      <c r="R3304" s="42">
        <v>1</v>
      </c>
      <c r="S3304" s="137" t="s">
        <v>2254</v>
      </c>
      <c r="T3304" s="62">
        <v>1235002.2</v>
      </c>
      <c r="U3304" s="62">
        <v>1147363.42</v>
      </c>
      <c r="Z3304" s="42" t="s">
        <v>68</v>
      </c>
      <c r="AJ3304" s="42"/>
      <c r="AW3304" s="42" t="s">
        <v>2412</v>
      </c>
      <c r="AX3304" s="42"/>
      <c r="AY3304" s="42"/>
      <c r="AZ3304" s="42"/>
      <c r="BA3304" s="42"/>
      <c r="BB3304" s="42"/>
      <c r="BN3304" s="128" t="s">
        <v>4578</v>
      </c>
      <c r="BO3304" s="58" t="str">
        <f t="shared" si="51"/>
        <v>境内资产</v>
      </c>
      <c r="BP3304" s="58" t="str">
        <f>IF(M3304="",VLOOKUP(D3304,Sheet4!$A$1:$B$92,2,0),VLOOKUP(Q3304,Sheet4!$A$1:$B$92,2,0))</f>
        <v>保险资产管理产品</v>
      </c>
    </row>
    <row r="3305" spans="1:68" s="58" customFormat="1" ht="12.75" customHeight="1">
      <c r="A3305" s="137" t="s">
        <v>2123</v>
      </c>
      <c r="B3305" s="50" t="s">
        <v>2346</v>
      </c>
      <c r="C3305" s="252" t="s">
        <v>5552</v>
      </c>
      <c r="D3305" s="257" t="s">
        <v>689</v>
      </c>
      <c r="E3305" s="42" t="s">
        <v>4368</v>
      </c>
      <c r="F3305" s="42" t="s">
        <v>2346</v>
      </c>
      <c r="G3305" s="42"/>
      <c r="H3305" s="307">
        <v>123.81926068376086</v>
      </c>
      <c r="I3305" s="315">
        <v>123.81926068376086</v>
      </c>
      <c r="J3305" s="105">
        <v>0</v>
      </c>
      <c r="K3305" s="42">
        <v>0</v>
      </c>
      <c r="L3305" s="50" t="s">
        <v>4487</v>
      </c>
      <c r="M3305" s="50" t="s">
        <v>5538</v>
      </c>
      <c r="N3305" s="50" t="s">
        <v>2396</v>
      </c>
      <c r="O3305" s="137" t="s">
        <v>2397</v>
      </c>
      <c r="P3305" s="42" t="s">
        <v>64</v>
      </c>
      <c r="Q3305" s="42" t="s">
        <v>65</v>
      </c>
      <c r="R3305" s="42">
        <v>1</v>
      </c>
      <c r="S3305" s="137" t="s">
        <v>2254</v>
      </c>
      <c r="T3305" s="62">
        <v>1235002.2</v>
      </c>
      <c r="U3305" s="62">
        <v>1147363.42</v>
      </c>
      <c r="Z3305" s="42" t="s">
        <v>68</v>
      </c>
      <c r="AJ3305" s="42"/>
      <c r="AW3305" s="42" t="s">
        <v>2412</v>
      </c>
      <c r="AX3305" s="42"/>
      <c r="AY3305" s="42"/>
      <c r="AZ3305" s="42"/>
      <c r="BA3305" s="42"/>
      <c r="BB3305" s="42"/>
      <c r="BN3305" s="128" t="s">
        <v>4578</v>
      </c>
      <c r="BO3305" s="58" t="str">
        <f t="shared" si="51"/>
        <v>境内资产</v>
      </c>
      <c r="BP3305" s="58" t="str">
        <f>IF(M3305="",VLOOKUP(D3305,Sheet4!$A$1:$B$92,2,0),VLOOKUP(Q3305,Sheet4!$A$1:$B$92,2,0))</f>
        <v>保险资产管理产品</v>
      </c>
    </row>
    <row r="3306" spans="1:68" s="58" customFormat="1" ht="12.75" customHeight="1">
      <c r="A3306" s="137" t="s">
        <v>1615</v>
      </c>
      <c r="B3306" s="50" t="s">
        <v>1616</v>
      </c>
      <c r="C3306" s="252" t="s">
        <v>5552</v>
      </c>
      <c r="D3306" s="257" t="s">
        <v>689</v>
      </c>
      <c r="E3306" s="42" t="s">
        <v>1617</v>
      </c>
      <c r="F3306" s="42" t="s">
        <v>1616</v>
      </c>
      <c r="G3306" s="42"/>
      <c r="H3306" s="307">
        <v>89.83284357433277</v>
      </c>
      <c r="I3306" s="315">
        <v>89.83284357433277</v>
      </c>
      <c r="J3306" s="105">
        <v>0</v>
      </c>
      <c r="K3306" s="42">
        <v>0</v>
      </c>
      <c r="L3306" s="50" t="s">
        <v>4487</v>
      </c>
      <c r="M3306" s="50" t="s">
        <v>5538</v>
      </c>
      <c r="N3306" s="50" t="s">
        <v>2396</v>
      </c>
      <c r="O3306" s="137" t="s">
        <v>2397</v>
      </c>
      <c r="P3306" s="42" t="s">
        <v>64</v>
      </c>
      <c r="Q3306" s="42" t="s">
        <v>65</v>
      </c>
      <c r="R3306" s="42">
        <v>1</v>
      </c>
      <c r="S3306" s="137" t="s">
        <v>2254</v>
      </c>
      <c r="T3306" s="62">
        <v>1235002.2</v>
      </c>
      <c r="U3306" s="62">
        <v>1147363.42</v>
      </c>
      <c r="Z3306" s="42" t="s">
        <v>68</v>
      </c>
      <c r="AJ3306" s="42"/>
      <c r="AW3306" s="42" t="s">
        <v>2412</v>
      </c>
      <c r="AX3306" s="42"/>
      <c r="AY3306" s="42"/>
      <c r="AZ3306" s="42"/>
      <c r="BA3306" s="42"/>
      <c r="BB3306" s="42"/>
      <c r="BN3306" s="128" t="s">
        <v>4578</v>
      </c>
      <c r="BO3306" s="58" t="str">
        <f t="shared" si="51"/>
        <v>境内资产</v>
      </c>
      <c r="BP3306" s="58" t="str">
        <f>IF(M3306="",VLOOKUP(D3306,Sheet4!$A$1:$B$92,2,0),VLOOKUP(Q3306,Sheet4!$A$1:$B$92,2,0))</f>
        <v>保险资产管理产品</v>
      </c>
    </row>
    <row r="3307" spans="1:68" s="58" customFormat="1" ht="12.75" customHeight="1">
      <c r="A3307" s="137" t="s">
        <v>1654</v>
      </c>
      <c r="B3307" s="50" t="s">
        <v>1655</v>
      </c>
      <c r="C3307" s="252" t="s">
        <v>5552</v>
      </c>
      <c r="D3307" s="257" t="s">
        <v>672</v>
      </c>
      <c r="E3307" s="42" t="s">
        <v>1656</v>
      </c>
      <c r="F3307" s="42" t="s">
        <v>1655</v>
      </c>
      <c r="G3307" s="42"/>
      <c r="H3307" s="307">
        <v>165.27365306725051</v>
      </c>
      <c r="I3307" s="315">
        <v>223.42549396128311</v>
      </c>
      <c r="J3307" s="105">
        <v>0</v>
      </c>
      <c r="K3307" s="42">
        <v>0</v>
      </c>
      <c r="L3307" s="50" t="s">
        <v>4487</v>
      </c>
      <c r="M3307" s="50" t="s">
        <v>5538</v>
      </c>
      <c r="N3307" s="50" t="s">
        <v>2396</v>
      </c>
      <c r="O3307" s="137" t="s">
        <v>2397</v>
      </c>
      <c r="P3307" s="42" t="s">
        <v>64</v>
      </c>
      <c r="Q3307" s="42" t="s">
        <v>65</v>
      </c>
      <c r="R3307" s="42">
        <v>1</v>
      </c>
      <c r="S3307" s="137" t="s">
        <v>2254</v>
      </c>
      <c r="T3307" s="62">
        <v>1235002.2</v>
      </c>
      <c r="U3307" s="62">
        <v>1147363.42</v>
      </c>
      <c r="Z3307" s="42" t="s">
        <v>68</v>
      </c>
      <c r="AJ3307" s="42"/>
      <c r="AW3307" s="42" t="s">
        <v>2412</v>
      </c>
      <c r="AX3307" s="42"/>
      <c r="AY3307" s="42"/>
      <c r="AZ3307" s="42"/>
      <c r="BA3307" s="42"/>
      <c r="BB3307" s="42"/>
      <c r="BN3307" s="128" t="s">
        <v>4578</v>
      </c>
      <c r="BO3307" s="58" t="str">
        <f t="shared" si="51"/>
        <v>境内资产</v>
      </c>
      <c r="BP3307" s="58" t="str">
        <f>IF(M3307="",VLOOKUP(D3307,Sheet4!$A$1:$B$92,2,0),VLOOKUP(Q3307,Sheet4!$A$1:$B$92,2,0))</f>
        <v>保险资产管理产品</v>
      </c>
    </row>
    <row r="3308" spans="1:68" s="58" customFormat="1" ht="12.75" customHeight="1">
      <c r="A3308" s="137" t="s">
        <v>1734</v>
      </c>
      <c r="B3308" s="50" t="s">
        <v>1735</v>
      </c>
      <c r="C3308" s="252" t="s">
        <v>5552</v>
      </c>
      <c r="D3308" s="257" t="s">
        <v>678</v>
      </c>
      <c r="E3308" s="42" t="s">
        <v>1736</v>
      </c>
      <c r="F3308" s="42" t="s">
        <v>1735</v>
      </c>
      <c r="G3308" s="42"/>
      <c r="H3308" s="307">
        <v>35.534327295331082</v>
      </c>
      <c r="I3308" s="315">
        <v>15.762482775416792</v>
      </c>
      <c r="J3308" s="105">
        <v>0</v>
      </c>
      <c r="K3308" s="42">
        <v>0</v>
      </c>
      <c r="L3308" s="50" t="s">
        <v>4487</v>
      </c>
      <c r="M3308" s="50" t="s">
        <v>5538</v>
      </c>
      <c r="N3308" s="50" t="s">
        <v>2396</v>
      </c>
      <c r="O3308" s="137" t="s">
        <v>2397</v>
      </c>
      <c r="P3308" s="42" t="s">
        <v>64</v>
      </c>
      <c r="Q3308" s="42" t="s">
        <v>65</v>
      </c>
      <c r="R3308" s="42">
        <v>1</v>
      </c>
      <c r="S3308" s="137" t="s">
        <v>2254</v>
      </c>
      <c r="T3308" s="62">
        <v>1235002.2</v>
      </c>
      <c r="U3308" s="62">
        <v>1147363.42</v>
      </c>
      <c r="Z3308" s="42" t="s">
        <v>68</v>
      </c>
      <c r="AJ3308" s="42"/>
      <c r="AW3308" s="42" t="s">
        <v>2412</v>
      </c>
      <c r="AX3308" s="42"/>
      <c r="AY3308" s="42"/>
      <c r="AZ3308" s="42"/>
      <c r="BA3308" s="42"/>
      <c r="BB3308" s="42"/>
      <c r="BN3308" s="128" t="s">
        <v>4578</v>
      </c>
      <c r="BO3308" s="58" t="str">
        <f t="shared" si="51"/>
        <v>境内资产</v>
      </c>
      <c r="BP3308" s="58" t="str">
        <f>IF(M3308="",VLOOKUP(D3308,Sheet4!$A$1:$B$92,2,0),VLOOKUP(Q3308,Sheet4!$A$1:$B$92,2,0))</f>
        <v>保险资产管理产品</v>
      </c>
    </row>
    <row r="3309" spans="1:68" s="58" customFormat="1" ht="12.75" customHeight="1">
      <c r="A3309" s="137" t="s">
        <v>1743</v>
      </c>
      <c r="B3309" s="50" t="s">
        <v>1744</v>
      </c>
      <c r="C3309" s="252" t="s">
        <v>5552</v>
      </c>
      <c r="D3309" s="257" t="s">
        <v>678</v>
      </c>
      <c r="E3309" s="42" t="s">
        <v>1745</v>
      </c>
      <c r="F3309" s="42" t="s">
        <v>1744</v>
      </c>
      <c r="G3309" s="42"/>
      <c r="H3309" s="307">
        <v>26.68280458867039</v>
      </c>
      <c r="I3309" s="315">
        <v>18.171794431555551</v>
      </c>
      <c r="J3309" s="105">
        <v>0</v>
      </c>
      <c r="K3309" s="42">
        <v>0</v>
      </c>
      <c r="L3309" s="50" t="s">
        <v>4487</v>
      </c>
      <c r="M3309" s="50" t="s">
        <v>5538</v>
      </c>
      <c r="N3309" s="50" t="s">
        <v>2396</v>
      </c>
      <c r="O3309" s="137" t="s">
        <v>2397</v>
      </c>
      <c r="P3309" s="42" t="s">
        <v>64</v>
      </c>
      <c r="Q3309" s="42" t="s">
        <v>65</v>
      </c>
      <c r="R3309" s="42">
        <v>1</v>
      </c>
      <c r="S3309" s="137" t="s">
        <v>2254</v>
      </c>
      <c r="T3309" s="62">
        <v>1235002.2</v>
      </c>
      <c r="U3309" s="62">
        <v>1147363.42</v>
      </c>
      <c r="Z3309" s="42" t="s">
        <v>68</v>
      </c>
      <c r="AJ3309" s="42"/>
      <c r="AW3309" s="42" t="s">
        <v>2412</v>
      </c>
      <c r="AX3309" s="42"/>
      <c r="AY3309" s="42"/>
      <c r="AZ3309" s="42"/>
      <c r="BA3309" s="42"/>
      <c r="BB3309" s="42"/>
      <c r="BN3309" s="128" t="s">
        <v>4578</v>
      </c>
      <c r="BO3309" s="58" t="str">
        <f t="shared" si="51"/>
        <v>境内资产</v>
      </c>
      <c r="BP3309" s="58" t="str">
        <f>IF(M3309="",VLOOKUP(D3309,Sheet4!$A$1:$B$92,2,0),VLOOKUP(Q3309,Sheet4!$A$1:$B$92,2,0))</f>
        <v>保险资产管理产品</v>
      </c>
    </row>
    <row r="3310" spans="1:68" s="58" customFormat="1" ht="12.75" customHeight="1">
      <c r="A3310" s="137" t="s">
        <v>2011</v>
      </c>
      <c r="B3310" s="50" t="s">
        <v>2012</v>
      </c>
      <c r="C3310" s="252" t="s">
        <v>5552</v>
      </c>
      <c r="D3310" s="257" t="s">
        <v>678</v>
      </c>
      <c r="E3310" s="42" t="s">
        <v>2792</v>
      </c>
      <c r="F3310" s="42" t="s">
        <v>2012</v>
      </c>
      <c r="G3310" s="42"/>
      <c r="H3310" s="307">
        <v>15.401930431076631</v>
      </c>
      <c r="I3310" s="315">
        <v>10.07411415107098</v>
      </c>
      <c r="J3310" s="105">
        <v>0</v>
      </c>
      <c r="K3310" s="42">
        <v>0</v>
      </c>
      <c r="L3310" s="50" t="s">
        <v>4487</v>
      </c>
      <c r="M3310" s="50" t="s">
        <v>5538</v>
      </c>
      <c r="N3310" s="50" t="s">
        <v>2396</v>
      </c>
      <c r="O3310" s="137" t="s">
        <v>2397</v>
      </c>
      <c r="P3310" s="42" t="s">
        <v>64</v>
      </c>
      <c r="Q3310" s="42" t="s">
        <v>65</v>
      </c>
      <c r="R3310" s="42">
        <v>1</v>
      </c>
      <c r="S3310" s="137" t="s">
        <v>2254</v>
      </c>
      <c r="T3310" s="62">
        <v>1235002.2</v>
      </c>
      <c r="U3310" s="62">
        <v>1147363.42</v>
      </c>
      <c r="Z3310" s="42" t="s">
        <v>68</v>
      </c>
      <c r="AJ3310" s="42"/>
      <c r="AW3310" s="42" t="s">
        <v>2412</v>
      </c>
      <c r="AX3310" s="42"/>
      <c r="AY3310" s="42"/>
      <c r="AZ3310" s="42"/>
      <c r="BA3310" s="42"/>
      <c r="BB3310" s="42"/>
      <c r="BN3310" s="128" t="s">
        <v>4578</v>
      </c>
      <c r="BO3310" s="58" t="str">
        <f t="shared" si="51"/>
        <v>境内资产</v>
      </c>
      <c r="BP3310" s="58" t="str">
        <f>IF(M3310="",VLOOKUP(D3310,Sheet4!$A$1:$B$92,2,0),VLOOKUP(Q3310,Sheet4!$A$1:$B$92,2,0))</f>
        <v>保险资产管理产品</v>
      </c>
    </row>
    <row r="3311" spans="1:68" s="58" customFormat="1" ht="12.75" customHeight="1">
      <c r="A3311" s="137" t="s">
        <v>2013</v>
      </c>
      <c r="B3311" s="50" t="s">
        <v>2014</v>
      </c>
      <c r="C3311" s="252" t="s">
        <v>5552</v>
      </c>
      <c r="D3311" s="257" t="s">
        <v>678</v>
      </c>
      <c r="E3311" s="42" t="s">
        <v>2793</v>
      </c>
      <c r="F3311" s="42" t="s">
        <v>2014</v>
      </c>
      <c r="G3311" s="42"/>
      <c r="H3311" s="307">
        <v>7.5497922908081527</v>
      </c>
      <c r="I3311" s="315">
        <v>7.8780441295389405</v>
      </c>
      <c r="J3311" s="105">
        <v>0</v>
      </c>
      <c r="K3311" s="42">
        <v>0</v>
      </c>
      <c r="L3311" s="50" t="s">
        <v>4487</v>
      </c>
      <c r="M3311" s="50" t="s">
        <v>5538</v>
      </c>
      <c r="N3311" s="50" t="s">
        <v>2396</v>
      </c>
      <c r="O3311" s="137" t="s">
        <v>2397</v>
      </c>
      <c r="P3311" s="42" t="s">
        <v>64</v>
      </c>
      <c r="Q3311" s="42" t="s">
        <v>65</v>
      </c>
      <c r="R3311" s="42">
        <v>1</v>
      </c>
      <c r="S3311" s="137" t="s">
        <v>2254</v>
      </c>
      <c r="T3311" s="62">
        <v>1235002.2</v>
      </c>
      <c r="U3311" s="62">
        <v>1147363.42</v>
      </c>
      <c r="Z3311" s="42" t="s">
        <v>68</v>
      </c>
      <c r="AJ3311" s="42"/>
      <c r="AW3311" s="42" t="s">
        <v>2412</v>
      </c>
      <c r="AX3311" s="42"/>
      <c r="AY3311" s="42"/>
      <c r="AZ3311" s="42"/>
      <c r="BA3311" s="42"/>
      <c r="BB3311" s="42"/>
      <c r="BN3311" s="128" t="s">
        <v>4578</v>
      </c>
      <c r="BO3311" s="58" t="str">
        <f t="shared" si="51"/>
        <v>境内资产</v>
      </c>
      <c r="BP3311" s="58" t="str">
        <f>IF(M3311="",VLOOKUP(D3311,Sheet4!$A$1:$B$92,2,0),VLOOKUP(Q3311,Sheet4!$A$1:$B$92,2,0))</f>
        <v>保险资产管理产品</v>
      </c>
    </row>
    <row r="3312" spans="1:68" s="58" customFormat="1" ht="12.75" customHeight="1">
      <c r="A3312" s="137" t="s">
        <v>2019</v>
      </c>
      <c r="B3312" s="50" t="s">
        <v>2020</v>
      </c>
      <c r="C3312" s="252" t="s">
        <v>5552</v>
      </c>
      <c r="D3312" s="257" t="s">
        <v>678</v>
      </c>
      <c r="E3312" s="42" t="s">
        <v>2795</v>
      </c>
      <c r="F3312" s="42" t="s">
        <v>2020</v>
      </c>
      <c r="G3312" s="42"/>
      <c r="H3312" s="307">
        <v>2.5583895114131527</v>
      </c>
      <c r="I3312" s="315">
        <v>5.3706650048749394</v>
      </c>
      <c r="J3312" s="105">
        <v>0</v>
      </c>
      <c r="K3312" s="42">
        <v>0</v>
      </c>
      <c r="L3312" s="50" t="s">
        <v>4487</v>
      </c>
      <c r="M3312" s="50" t="s">
        <v>5538</v>
      </c>
      <c r="N3312" s="50" t="s">
        <v>2396</v>
      </c>
      <c r="O3312" s="137" t="s">
        <v>2397</v>
      </c>
      <c r="P3312" s="42" t="s">
        <v>64</v>
      </c>
      <c r="Q3312" s="42" t="s">
        <v>65</v>
      </c>
      <c r="R3312" s="42">
        <v>1</v>
      </c>
      <c r="S3312" s="137" t="s">
        <v>2254</v>
      </c>
      <c r="T3312" s="62">
        <v>1235002.2</v>
      </c>
      <c r="U3312" s="62">
        <v>1147363.42</v>
      </c>
      <c r="Z3312" s="42" t="s">
        <v>68</v>
      </c>
      <c r="AJ3312" s="42"/>
      <c r="AW3312" s="42" t="s">
        <v>2412</v>
      </c>
      <c r="AX3312" s="42"/>
      <c r="AY3312" s="42"/>
      <c r="AZ3312" s="42"/>
      <c r="BA3312" s="42"/>
      <c r="BB3312" s="42"/>
      <c r="BN3312" s="128" t="s">
        <v>4578</v>
      </c>
      <c r="BO3312" s="58" t="str">
        <f t="shared" si="51"/>
        <v>境内资产</v>
      </c>
      <c r="BP3312" s="58" t="str">
        <f>IF(M3312="",VLOOKUP(D3312,Sheet4!$A$1:$B$92,2,0),VLOOKUP(Q3312,Sheet4!$A$1:$B$92,2,0))</f>
        <v>保险资产管理产品</v>
      </c>
    </row>
    <row r="3313" spans="1:68" s="58" customFormat="1" ht="12.75" customHeight="1">
      <c r="A3313" s="137" t="s">
        <v>1755</v>
      </c>
      <c r="B3313" s="50" t="s">
        <v>1756</v>
      </c>
      <c r="C3313" s="252" t="s">
        <v>5552</v>
      </c>
      <c r="D3313" s="257" t="s">
        <v>678</v>
      </c>
      <c r="E3313" s="42" t="s">
        <v>1757</v>
      </c>
      <c r="F3313" s="42" t="s">
        <v>1756</v>
      </c>
      <c r="G3313" s="42"/>
      <c r="H3313" s="307">
        <v>15.773140302648313</v>
      </c>
      <c r="I3313" s="315">
        <v>12.564586976126691</v>
      </c>
      <c r="J3313" s="105">
        <v>0</v>
      </c>
      <c r="K3313" s="42">
        <v>0</v>
      </c>
      <c r="L3313" s="50" t="s">
        <v>4487</v>
      </c>
      <c r="M3313" s="50" t="s">
        <v>5538</v>
      </c>
      <c r="N3313" s="50" t="s">
        <v>2396</v>
      </c>
      <c r="O3313" s="137" t="s">
        <v>2397</v>
      </c>
      <c r="P3313" s="42" t="s">
        <v>64</v>
      </c>
      <c r="Q3313" s="42" t="s">
        <v>65</v>
      </c>
      <c r="R3313" s="42">
        <v>1</v>
      </c>
      <c r="S3313" s="137" t="s">
        <v>2254</v>
      </c>
      <c r="T3313" s="62">
        <v>1235002.2</v>
      </c>
      <c r="U3313" s="62">
        <v>1147363.42</v>
      </c>
      <c r="Z3313" s="42" t="s">
        <v>68</v>
      </c>
      <c r="AJ3313" s="42"/>
      <c r="AW3313" s="42" t="s">
        <v>2412</v>
      </c>
      <c r="AX3313" s="42"/>
      <c r="AY3313" s="42"/>
      <c r="AZ3313" s="42"/>
      <c r="BA3313" s="42"/>
      <c r="BB3313" s="42"/>
      <c r="BN3313" s="128" t="s">
        <v>4578</v>
      </c>
      <c r="BO3313" s="58" t="str">
        <f t="shared" si="51"/>
        <v>境内资产</v>
      </c>
      <c r="BP3313" s="58" t="str">
        <f>IF(M3313="",VLOOKUP(D3313,Sheet4!$A$1:$B$92,2,0),VLOOKUP(Q3313,Sheet4!$A$1:$B$92,2,0))</f>
        <v>保险资产管理产品</v>
      </c>
    </row>
    <row r="3314" spans="1:68" s="58" customFormat="1" ht="12.75" customHeight="1">
      <c r="A3314" s="137" t="s">
        <v>1758</v>
      </c>
      <c r="B3314" s="50" t="s">
        <v>1759</v>
      </c>
      <c r="C3314" s="252" t="s">
        <v>5552</v>
      </c>
      <c r="D3314" s="257" t="s">
        <v>678</v>
      </c>
      <c r="E3314" s="42" t="s">
        <v>1760</v>
      </c>
      <c r="F3314" s="42" t="s">
        <v>1759</v>
      </c>
      <c r="G3314" s="42"/>
      <c r="H3314" s="307">
        <v>40.288404250375656</v>
      </c>
      <c r="I3314" s="315">
        <v>21.296690723808567</v>
      </c>
      <c r="J3314" s="105">
        <v>0</v>
      </c>
      <c r="K3314" s="42">
        <v>0</v>
      </c>
      <c r="L3314" s="50" t="s">
        <v>4487</v>
      </c>
      <c r="M3314" s="50" t="s">
        <v>5538</v>
      </c>
      <c r="N3314" s="50" t="s">
        <v>2396</v>
      </c>
      <c r="O3314" s="137" t="s">
        <v>2397</v>
      </c>
      <c r="P3314" s="42" t="s">
        <v>64</v>
      </c>
      <c r="Q3314" s="42" t="s">
        <v>65</v>
      </c>
      <c r="R3314" s="42">
        <v>1</v>
      </c>
      <c r="S3314" s="137" t="s">
        <v>2254</v>
      </c>
      <c r="T3314" s="62">
        <v>1235002.2</v>
      </c>
      <c r="U3314" s="62">
        <v>1147363.42</v>
      </c>
      <c r="Z3314" s="42" t="s">
        <v>68</v>
      </c>
      <c r="AJ3314" s="42"/>
      <c r="AW3314" s="42" t="s">
        <v>2412</v>
      </c>
      <c r="AX3314" s="42"/>
      <c r="AY3314" s="42"/>
      <c r="AZ3314" s="42"/>
      <c r="BA3314" s="42"/>
      <c r="BB3314" s="42"/>
      <c r="BN3314" s="128" t="s">
        <v>4578</v>
      </c>
      <c r="BO3314" s="58" t="str">
        <f t="shared" si="51"/>
        <v>境内资产</v>
      </c>
      <c r="BP3314" s="58" t="str">
        <f>IF(M3314="",VLOOKUP(D3314,Sheet4!$A$1:$B$92,2,0),VLOOKUP(Q3314,Sheet4!$A$1:$B$92,2,0))</f>
        <v>保险资产管理产品</v>
      </c>
    </row>
    <row r="3315" spans="1:68" s="58" customFormat="1" ht="12.75" customHeight="1">
      <c r="A3315" s="137" t="s">
        <v>1761</v>
      </c>
      <c r="B3315" s="50" t="s">
        <v>1762</v>
      </c>
      <c r="C3315" s="252" t="s">
        <v>5552</v>
      </c>
      <c r="D3315" s="257" t="s">
        <v>678</v>
      </c>
      <c r="E3315" s="42" t="s">
        <v>1763</v>
      </c>
      <c r="F3315" s="42" t="s">
        <v>1762</v>
      </c>
      <c r="G3315" s="42"/>
      <c r="H3315" s="307">
        <v>5.7240576770749536</v>
      </c>
      <c r="I3315" s="315">
        <v>6.7374518818279157</v>
      </c>
      <c r="J3315" s="105">
        <v>0</v>
      </c>
      <c r="K3315" s="42">
        <v>0</v>
      </c>
      <c r="L3315" s="50" t="s">
        <v>4487</v>
      </c>
      <c r="M3315" s="50" t="s">
        <v>5538</v>
      </c>
      <c r="N3315" s="50" t="s">
        <v>2396</v>
      </c>
      <c r="O3315" s="137" t="s">
        <v>2397</v>
      </c>
      <c r="P3315" s="42" t="s">
        <v>64</v>
      </c>
      <c r="Q3315" s="42" t="s">
        <v>65</v>
      </c>
      <c r="R3315" s="42">
        <v>1</v>
      </c>
      <c r="S3315" s="137" t="s">
        <v>2254</v>
      </c>
      <c r="T3315" s="62">
        <v>1235002.2</v>
      </c>
      <c r="U3315" s="62">
        <v>1147363.42</v>
      </c>
      <c r="Z3315" s="42" t="s">
        <v>68</v>
      </c>
      <c r="AJ3315" s="42"/>
      <c r="AW3315" s="42" t="s">
        <v>2412</v>
      </c>
      <c r="AX3315" s="42"/>
      <c r="AY3315" s="42"/>
      <c r="AZ3315" s="42"/>
      <c r="BA3315" s="42"/>
      <c r="BB3315" s="42"/>
      <c r="BN3315" s="128" t="s">
        <v>4578</v>
      </c>
      <c r="BO3315" s="58" t="str">
        <f t="shared" si="51"/>
        <v>境内资产</v>
      </c>
      <c r="BP3315" s="58" t="str">
        <f>IF(M3315="",VLOOKUP(D3315,Sheet4!$A$1:$B$92,2,0),VLOOKUP(Q3315,Sheet4!$A$1:$B$92,2,0))</f>
        <v>保险资产管理产品</v>
      </c>
    </row>
    <row r="3316" spans="1:68" s="58" customFormat="1" ht="12.75" customHeight="1">
      <c r="A3316" s="137" t="s">
        <v>1621</v>
      </c>
      <c r="B3316" s="50" t="s">
        <v>1622</v>
      </c>
      <c r="C3316" s="252" t="s">
        <v>5552</v>
      </c>
      <c r="D3316" s="257" t="s">
        <v>678</v>
      </c>
      <c r="E3316" s="42" t="s">
        <v>1623</v>
      </c>
      <c r="F3316" s="42" t="s">
        <v>1622</v>
      </c>
      <c r="G3316" s="42"/>
      <c r="H3316" s="307">
        <v>5.9118852082834357</v>
      </c>
      <c r="I3316" s="315">
        <v>5.706313349684355</v>
      </c>
      <c r="J3316" s="105">
        <v>0</v>
      </c>
      <c r="K3316" s="42">
        <v>0</v>
      </c>
      <c r="L3316" s="50" t="s">
        <v>4487</v>
      </c>
      <c r="M3316" s="50" t="s">
        <v>5538</v>
      </c>
      <c r="N3316" s="50" t="s">
        <v>2396</v>
      </c>
      <c r="O3316" s="137" t="s">
        <v>2397</v>
      </c>
      <c r="P3316" s="42" t="s">
        <v>64</v>
      </c>
      <c r="Q3316" s="42" t="s">
        <v>65</v>
      </c>
      <c r="R3316" s="42">
        <v>1</v>
      </c>
      <c r="S3316" s="137" t="s">
        <v>2254</v>
      </c>
      <c r="T3316" s="62">
        <v>1235002.2</v>
      </c>
      <c r="U3316" s="62">
        <v>1147363.42</v>
      </c>
      <c r="Z3316" s="42" t="s">
        <v>68</v>
      </c>
      <c r="AJ3316" s="42"/>
      <c r="AW3316" s="42" t="s">
        <v>2412</v>
      </c>
      <c r="AX3316" s="42"/>
      <c r="AY3316" s="42"/>
      <c r="AZ3316" s="42"/>
      <c r="BA3316" s="42"/>
      <c r="BB3316" s="42"/>
      <c r="BN3316" s="128" t="s">
        <v>4578</v>
      </c>
      <c r="BO3316" s="58" t="str">
        <f t="shared" si="51"/>
        <v>境内资产</v>
      </c>
      <c r="BP3316" s="58" t="str">
        <f>IF(M3316="",VLOOKUP(D3316,Sheet4!$A$1:$B$92,2,0),VLOOKUP(Q3316,Sheet4!$A$1:$B$92,2,0))</f>
        <v>保险资产管理产品</v>
      </c>
    </row>
    <row r="3317" spans="1:68" s="58" customFormat="1" ht="12.75" customHeight="1">
      <c r="A3317" s="137" t="s">
        <v>2035</v>
      </c>
      <c r="B3317" s="50" t="s">
        <v>2036</v>
      </c>
      <c r="C3317" s="252" t="s">
        <v>5552</v>
      </c>
      <c r="D3317" s="257" t="s">
        <v>678</v>
      </c>
      <c r="E3317" s="42" t="s">
        <v>4460</v>
      </c>
      <c r="F3317" s="42" t="s">
        <v>2036</v>
      </c>
      <c r="G3317" s="42"/>
      <c r="H3317" s="307">
        <v>63.211925515586259</v>
      </c>
      <c r="I3317" s="315">
        <v>50.352789991973765</v>
      </c>
      <c r="J3317" s="105">
        <v>0</v>
      </c>
      <c r="K3317" s="42">
        <v>0</v>
      </c>
      <c r="L3317" s="50" t="s">
        <v>4487</v>
      </c>
      <c r="M3317" s="50" t="s">
        <v>5538</v>
      </c>
      <c r="N3317" s="50" t="s">
        <v>2396</v>
      </c>
      <c r="O3317" s="137" t="s">
        <v>2397</v>
      </c>
      <c r="P3317" s="42" t="s">
        <v>64</v>
      </c>
      <c r="Q3317" s="42" t="s">
        <v>65</v>
      </c>
      <c r="R3317" s="42">
        <v>1</v>
      </c>
      <c r="S3317" s="137" t="s">
        <v>2254</v>
      </c>
      <c r="T3317" s="62">
        <v>1235002.2</v>
      </c>
      <c r="U3317" s="62">
        <v>1147363.42</v>
      </c>
      <c r="Z3317" s="42" t="s">
        <v>68</v>
      </c>
      <c r="AJ3317" s="42"/>
      <c r="AW3317" s="42" t="s">
        <v>2412</v>
      </c>
      <c r="AX3317" s="42"/>
      <c r="AY3317" s="42"/>
      <c r="AZ3317" s="42"/>
      <c r="BA3317" s="42"/>
      <c r="BB3317" s="42"/>
      <c r="BN3317" s="128" t="s">
        <v>4578</v>
      </c>
      <c r="BO3317" s="58" t="str">
        <f t="shared" si="51"/>
        <v>境内资产</v>
      </c>
      <c r="BP3317" s="58" t="str">
        <f>IF(M3317="",VLOOKUP(D3317,Sheet4!$A$1:$B$92,2,0),VLOOKUP(Q3317,Sheet4!$A$1:$B$92,2,0))</f>
        <v>保险资产管理产品</v>
      </c>
    </row>
    <row r="3318" spans="1:68" s="58" customFormat="1" ht="12.75" customHeight="1">
      <c r="A3318" s="137" t="s">
        <v>1627</v>
      </c>
      <c r="B3318" s="50" t="s">
        <v>1628</v>
      </c>
      <c r="C3318" s="252" t="s">
        <v>5552</v>
      </c>
      <c r="D3318" s="257" t="s">
        <v>678</v>
      </c>
      <c r="E3318" s="42" t="s">
        <v>1629</v>
      </c>
      <c r="F3318" s="42" t="s">
        <v>1628</v>
      </c>
      <c r="G3318" s="42"/>
      <c r="H3318" s="307">
        <v>20.852280947251852</v>
      </c>
      <c r="I3318" s="315">
        <v>11.266919173218813</v>
      </c>
      <c r="J3318" s="105">
        <v>0</v>
      </c>
      <c r="K3318" s="42">
        <v>0</v>
      </c>
      <c r="L3318" s="50" t="s">
        <v>4487</v>
      </c>
      <c r="M3318" s="50" t="s">
        <v>5538</v>
      </c>
      <c r="N3318" s="50" t="s">
        <v>2396</v>
      </c>
      <c r="O3318" s="137" t="s">
        <v>2397</v>
      </c>
      <c r="P3318" s="42" t="s">
        <v>64</v>
      </c>
      <c r="Q3318" s="42" t="s">
        <v>65</v>
      </c>
      <c r="R3318" s="42">
        <v>1</v>
      </c>
      <c r="S3318" s="137" t="s">
        <v>2254</v>
      </c>
      <c r="T3318" s="62">
        <v>1235002.2</v>
      </c>
      <c r="U3318" s="62">
        <v>1147363.42</v>
      </c>
      <c r="Z3318" s="42" t="s">
        <v>68</v>
      </c>
      <c r="AJ3318" s="42"/>
      <c r="AW3318" s="42" t="s">
        <v>2412</v>
      </c>
      <c r="AX3318" s="42"/>
      <c r="AY3318" s="42"/>
      <c r="AZ3318" s="42"/>
      <c r="BA3318" s="42"/>
      <c r="BB3318" s="42"/>
      <c r="BN3318" s="128" t="s">
        <v>4578</v>
      </c>
      <c r="BO3318" s="58" t="str">
        <f t="shared" si="51"/>
        <v>境内资产</v>
      </c>
      <c r="BP3318" s="58" t="str">
        <f>IF(M3318="",VLOOKUP(D3318,Sheet4!$A$1:$B$92,2,0),VLOOKUP(Q3318,Sheet4!$A$1:$B$92,2,0))</f>
        <v>保险资产管理产品</v>
      </c>
    </row>
    <row r="3319" spans="1:68" s="58" customFormat="1" ht="12.75" customHeight="1">
      <c r="A3319" s="137" t="s">
        <v>1630</v>
      </c>
      <c r="B3319" s="50" t="s">
        <v>1631</v>
      </c>
      <c r="C3319" s="252" t="s">
        <v>5552</v>
      </c>
      <c r="D3319" s="257" t="s">
        <v>678</v>
      </c>
      <c r="E3319" s="42" t="s">
        <v>1632</v>
      </c>
      <c r="F3319" s="42" t="s">
        <v>1631</v>
      </c>
      <c r="G3319" s="42"/>
      <c r="H3319" s="307">
        <v>12.815266591008234</v>
      </c>
      <c r="I3319" s="315">
        <v>8.5817688507340204</v>
      </c>
      <c r="J3319" s="105">
        <v>0</v>
      </c>
      <c r="K3319" s="42">
        <v>0</v>
      </c>
      <c r="L3319" s="50" t="s">
        <v>4487</v>
      </c>
      <c r="M3319" s="50" t="s">
        <v>5538</v>
      </c>
      <c r="N3319" s="50" t="s">
        <v>2396</v>
      </c>
      <c r="O3319" s="137" t="s">
        <v>2397</v>
      </c>
      <c r="P3319" s="42" t="s">
        <v>64</v>
      </c>
      <c r="Q3319" s="42" t="s">
        <v>65</v>
      </c>
      <c r="R3319" s="42">
        <v>1</v>
      </c>
      <c r="S3319" s="137" t="s">
        <v>2254</v>
      </c>
      <c r="T3319" s="62">
        <v>1235002.2</v>
      </c>
      <c r="U3319" s="62">
        <v>1147363.42</v>
      </c>
      <c r="Z3319" s="42" t="s">
        <v>68</v>
      </c>
      <c r="AJ3319" s="42"/>
      <c r="AW3319" s="42" t="s">
        <v>2412</v>
      </c>
      <c r="AX3319" s="42"/>
      <c r="AY3319" s="42"/>
      <c r="AZ3319" s="42"/>
      <c r="BA3319" s="42"/>
      <c r="BB3319" s="42"/>
      <c r="BN3319" s="128" t="s">
        <v>4578</v>
      </c>
      <c r="BO3319" s="58" t="str">
        <f t="shared" si="51"/>
        <v>境内资产</v>
      </c>
      <c r="BP3319" s="58" t="str">
        <f>IF(M3319="",VLOOKUP(D3319,Sheet4!$A$1:$B$92,2,0),VLOOKUP(Q3319,Sheet4!$A$1:$B$92,2,0))</f>
        <v>保险资产管理产品</v>
      </c>
    </row>
    <row r="3320" spans="1:68" s="58" customFormat="1" ht="12.75" customHeight="1">
      <c r="A3320" s="137" t="s">
        <v>1633</v>
      </c>
      <c r="B3320" s="50" t="s">
        <v>1634</v>
      </c>
      <c r="C3320" s="252" t="s">
        <v>5552</v>
      </c>
      <c r="D3320" s="257" t="s">
        <v>678</v>
      </c>
      <c r="E3320" s="42" t="s">
        <v>1635</v>
      </c>
      <c r="F3320" s="42" t="s">
        <v>1634</v>
      </c>
      <c r="G3320" s="42"/>
      <c r="H3320" s="307">
        <v>38.753611021065296</v>
      </c>
      <c r="I3320" s="315">
        <v>17.241510721213171</v>
      </c>
      <c r="J3320" s="105">
        <v>0</v>
      </c>
      <c r="K3320" s="42">
        <v>0</v>
      </c>
      <c r="L3320" s="50" t="s">
        <v>4487</v>
      </c>
      <c r="M3320" s="50" t="s">
        <v>5538</v>
      </c>
      <c r="N3320" s="50" t="s">
        <v>2396</v>
      </c>
      <c r="O3320" s="137" t="s">
        <v>2397</v>
      </c>
      <c r="P3320" s="42" t="s">
        <v>64</v>
      </c>
      <c r="Q3320" s="42" t="s">
        <v>65</v>
      </c>
      <c r="R3320" s="42">
        <v>1</v>
      </c>
      <c r="S3320" s="137" t="s">
        <v>2254</v>
      </c>
      <c r="T3320" s="62">
        <v>1235002.2</v>
      </c>
      <c r="U3320" s="62">
        <v>1147363.42</v>
      </c>
      <c r="Z3320" s="42" t="s">
        <v>68</v>
      </c>
      <c r="AJ3320" s="42"/>
      <c r="AW3320" s="42" t="s">
        <v>2412</v>
      </c>
      <c r="AX3320" s="42"/>
      <c r="AY3320" s="42"/>
      <c r="AZ3320" s="42"/>
      <c r="BA3320" s="42"/>
      <c r="BB3320" s="42"/>
      <c r="BN3320" s="128" t="s">
        <v>4578</v>
      </c>
      <c r="BO3320" s="58" t="str">
        <f t="shared" si="51"/>
        <v>境内资产</v>
      </c>
      <c r="BP3320" s="58" t="str">
        <f>IF(M3320="",VLOOKUP(D3320,Sheet4!$A$1:$B$92,2,0),VLOOKUP(Q3320,Sheet4!$A$1:$B$92,2,0))</f>
        <v>保险资产管理产品</v>
      </c>
    </row>
    <row r="3321" spans="1:68" s="58" customFormat="1" ht="12.75" customHeight="1">
      <c r="A3321" s="137" t="s">
        <v>1764</v>
      </c>
      <c r="B3321" s="50" t="s">
        <v>1765</v>
      </c>
      <c r="C3321" s="252" t="s">
        <v>5552</v>
      </c>
      <c r="D3321" s="257" t="s">
        <v>678</v>
      </c>
      <c r="E3321" s="42" t="s">
        <v>1766</v>
      </c>
      <c r="F3321" s="42" t="s">
        <v>1765</v>
      </c>
      <c r="G3321" s="42"/>
      <c r="H3321" s="307">
        <v>15.146641663392398</v>
      </c>
      <c r="I3321" s="315">
        <v>10.560297790776195</v>
      </c>
      <c r="J3321" s="105">
        <v>0</v>
      </c>
      <c r="K3321" s="42">
        <v>0</v>
      </c>
      <c r="L3321" s="50" t="s">
        <v>4487</v>
      </c>
      <c r="M3321" s="50" t="s">
        <v>5538</v>
      </c>
      <c r="N3321" s="50" t="s">
        <v>2396</v>
      </c>
      <c r="O3321" s="137" t="s">
        <v>2397</v>
      </c>
      <c r="P3321" s="42" t="s">
        <v>64</v>
      </c>
      <c r="Q3321" s="42" t="s">
        <v>65</v>
      </c>
      <c r="R3321" s="42">
        <v>1</v>
      </c>
      <c r="S3321" s="137" t="s">
        <v>2254</v>
      </c>
      <c r="T3321" s="62">
        <v>1235002.2</v>
      </c>
      <c r="U3321" s="62">
        <v>1147363.42</v>
      </c>
      <c r="Z3321" s="42" t="s">
        <v>68</v>
      </c>
      <c r="AJ3321" s="42"/>
      <c r="AW3321" s="42" t="s">
        <v>2412</v>
      </c>
      <c r="AX3321" s="42"/>
      <c r="AY3321" s="42"/>
      <c r="AZ3321" s="42"/>
      <c r="BA3321" s="42"/>
      <c r="BB3321" s="42"/>
      <c r="BN3321" s="128" t="s">
        <v>4578</v>
      </c>
      <c r="BO3321" s="58" t="str">
        <f t="shared" si="51"/>
        <v>境内资产</v>
      </c>
      <c r="BP3321" s="58" t="str">
        <f>IF(M3321="",VLOOKUP(D3321,Sheet4!$A$1:$B$92,2,0),VLOOKUP(Q3321,Sheet4!$A$1:$B$92,2,0))</f>
        <v>保险资产管理产品</v>
      </c>
    </row>
    <row r="3322" spans="1:68" s="58" customFormat="1" ht="12.75" customHeight="1">
      <c r="A3322" s="137" t="s">
        <v>1636</v>
      </c>
      <c r="B3322" s="50" t="s">
        <v>1637</v>
      </c>
      <c r="C3322" s="252" t="s">
        <v>5552</v>
      </c>
      <c r="D3322" s="257" t="s">
        <v>678</v>
      </c>
      <c r="E3322" s="42" t="s">
        <v>1638</v>
      </c>
      <c r="F3322" s="42" t="s">
        <v>1637</v>
      </c>
      <c r="G3322" s="42"/>
      <c r="H3322" s="307">
        <v>8.5059819904209952</v>
      </c>
      <c r="I3322" s="315">
        <v>4.7865960765971565</v>
      </c>
      <c r="J3322" s="105">
        <v>0</v>
      </c>
      <c r="K3322" s="42">
        <v>0</v>
      </c>
      <c r="L3322" s="50" t="s">
        <v>4487</v>
      </c>
      <c r="M3322" s="50" t="s">
        <v>5538</v>
      </c>
      <c r="N3322" s="50" t="s">
        <v>2396</v>
      </c>
      <c r="O3322" s="137" t="s">
        <v>2397</v>
      </c>
      <c r="P3322" s="42" t="s">
        <v>64</v>
      </c>
      <c r="Q3322" s="42" t="s">
        <v>65</v>
      </c>
      <c r="R3322" s="42">
        <v>1</v>
      </c>
      <c r="S3322" s="137" t="s">
        <v>2254</v>
      </c>
      <c r="T3322" s="62">
        <v>1235002.2</v>
      </c>
      <c r="U3322" s="62">
        <v>1147363.42</v>
      </c>
      <c r="Z3322" s="42" t="s">
        <v>68</v>
      </c>
      <c r="AJ3322" s="42"/>
      <c r="AW3322" s="42" t="s">
        <v>2412</v>
      </c>
      <c r="AX3322" s="42"/>
      <c r="AY3322" s="42"/>
      <c r="AZ3322" s="42"/>
      <c r="BA3322" s="42"/>
      <c r="BB3322" s="42"/>
      <c r="BN3322" s="128" t="s">
        <v>4578</v>
      </c>
      <c r="BO3322" s="58" t="str">
        <f t="shared" si="51"/>
        <v>境内资产</v>
      </c>
      <c r="BP3322" s="58" t="str">
        <f>IF(M3322="",VLOOKUP(D3322,Sheet4!$A$1:$B$92,2,0),VLOOKUP(Q3322,Sheet4!$A$1:$B$92,2,0))</f>
        <v>保险资产管理产品</v>
      </c>
    </row>
    <row r="3323" spans="1:68" s="58" customFormat="1" ht="12.75" customHeight="1">
      <c r="A3323" s="137" t="s">
        <v>1826</v>
      </c>
      <c r="B3323" s="50" t="s">
        <v>1827</v>
      </c>
      <c r="C3323" s="252" t="s">
        <v>5552</v>
      </c>
      <c r="D3323" s="257" t="s">
        <v>678</v>
      </c>
      <c r="E3323" s="42" t="s">
        <v>1828</v>
      </c>
      <c r="F3323" s="42" t="s">
        <v>1827</v>
      </c>
      <c r="G3323" s="42"/>
      <c r="H3323" s="307">
        <v>4.8913131133950571</v>
      </c>
      <c r="I3323" s="315">
        <v>3.3203935994691367</v>
      </c>
      <c r="J3323" s="105">
        <v>0</v>
      </c>
      <c r="K3323" s="42">
        <v>0</v>
      </c>
      <c r="L3323" s="50" t="s">
        <v>4487</v>
      </c>
      <c r="M3323" s="50" t="s">
        <v>5538</v>
      </c>
      <c r="N3323" s="50" t="s">
        <v>2396</v>
      </c>
      <c r="O3323" s="137" t="s">
        <v>2397</v>
      </c>
      <c r="P3323" s="42" t="s">
        <v>64</v>
      </c>
      <c r="Q3323" s="42" t="s">
        <v>65</v>
      </c>
      <c r="R3323" s="42">
        <v>1</v>
      </c>
      <c r="S3323" s="137" t="s">
        <v>2254</v>
      </c>
      <c r="T3323" s="62">
        <v>1235002.2</v>
      </c>
      <c r="U3323" s="62">
        <v>1147363.42</v>
      </c>
      <c r="Z3323" s="42" t="s">
        <v>68</v>
      </c>
      <c r="AJ3323" s="42"/>
      <c r="AW3323" s="42" t="s">
        <v>2412</v>
      </c>
      <c r="AX3323" s="42"/>
      <c r="AY3323" s="42"/>
      <c r="AZ3323" s="42"/>
      <c r="BA3323" s="42"/>
      <c r="BB3323" s="42"/>
      <c r="BN3323" s="128" t="s">
        <v>4578</v>
      </c>
      <c r="BO3323" s="58" t="str">
        <f t="shared" si="51"/>
        <v>境内资产</v>
      </c>
      <c r="BP3323" s="58" t="str">
        <f>IF(M3323="",VLOOKUP(D3323,Sheet4!$A$1:$B$92,2,0),VLOOKUP(Q3323,Sheet4!$A$1:$B$92,2,0))</f>
        <v>保险资产管理产品</v>
      </c>
    </row>
    <row r="3324" spans="1:68" s="58" customFormat="1" ht="12.75" customHeight="1">
      <c r="A3324" s="137" t="s">
        <v>2245</v>
      </c>
      <c r="B3324" s="50" t="s">
        <v>2246</v>
      </c>
      <c r="C3324" s="252" t="s">
        <v>5552</v>
      </c>
      <c r="D3324" s="257" t="s">
        <v>678</v>
      </c>
      <c r="E3324" s="42" t="s">
        <v>2814</v>
      </c>
      <c r="F3324" s="42" t="s">
        <v>2246</v>
      </c>
      <c r="G3324" s="42"/>
      <c r="H3324" s="307">
        <v>24.475038614176587</v>
      </c>
      <c r="I3324" s="315">
        <v>10.103627303404416</v>
      </c>
      <c r="J3324" s="105">
        <v>0</v>
      </c>
      <c r="K3324" s="42">
        <v>0</v>
      </c>
      <c r="L3324" s="50" t="s">
        <v>4487</v>
      </c>
      <c r="M3324" s="50" t="s">
        <v>5538</v>
      </c>
      <c r="N3324" s="50" t="s">
        <v>2396</v>
      </c>
      <c r="O3324" s="137" t="s">
        <v>2397</v>
      </c>
      <c r="P3324" s="42" t="s">
        <v>64</v>
      </c>
      <c r="Q3324" s="42" t="s">
        <v>65</v>
      </c>
      <c r="R3324" s="42">
        <v>1</v>
      </c>
      <c r="S3324" s="137" t="s">
        <v>2254</v>
      </c>
      <c r="T3324" s="62">
        <v>1235002.2</v>
      </c>
      <c r="U3324" s="62">
        <v>1147363.42</v>
      </c>
      <c r="Z3324" s="42" t="s">
        <v>68</v>
      </c>
      <c r="AJ3324" s="42"/>
      <c r="AW3324" s="42" t="s">
        <v>2412</v>
      </c>
      <c r="AX3324" s="42"/>
      <c r="AY3324" s="42"/>
      <c r="AZ3324" s="42"/>
      <c r="BA3324" s="42"/>
      <c r="BB3324" s="42"/>
      <c r="BN3324" s="128" t="s">
        <v>4578</v>
      </c>
      <c r="BO3324" s="58" t="str">
        <f t="shared" si="51"/>
        <v>境内资产</v>
      </c>
      <c r="BP3324" s="58" t="str">
        <f>IF(M3324="",VLOOKUP(D3324,Sheet4!$A$1:$B$92,2,0),VLOOKUP(Q3324,Sheet4!$A$1:$B$92,2,0))</f>
        <v>保险资产管理产品</v>
      </c>
    </row>
    <row r="3325" spans="1:68" s="58" customFormat="1" ht="12.75" customHeight="1">
      <c r="A3325" s="137" t="s">
        <v>1639</v>
      </c>
      <c r="B3325" s="50" t="s">
        <v>1640</v>
      </c>
      <c r="C3325" s="252" t="s">
        <v>5552</v>
      </c>
      <c r="D3325" s="257" t="s">
        <v>678</v>
      </c>
      <c r="E3325" s="42" t="s">
        <v>1641</v>
      </c>
      <c r="F3325" s="42" t="s">
        <v>1640</v>
      </c>
      <c r="G3325" s="42"/>
      <c r="H3325" s="307">
        <v>8.5655366169506291</v>
      </c>
      <c r="I3325" s="315">
        <v>5.8478671729132508</v>
      </c>
      <c r="J3325" s="105">
        <v>0</v>
      </c>
      <c r="K3325" s="42">
        <v>0</v>
      </c>
      <c r="L3325" s="50" t="s">
        <v>4487</v>
      </c>
      <c r="M3325" s="50" t="s">
        <v>5538</v>
      </c>
      <c r="N3325" s="50" t="s">
        <v>2396</v>
      </c>
      <c r="O3325" s="137" t="s">
        <v>2397</v>
      </c>
      <c r="P3325" s="42" t="s">
        <v>64</v>
      </c>
      <c r="Q3325" s="42" t="s">
        <v>65</v>
      </c>
      <c r="R3325" s="42">
        <v>1</v>
      </c>
      <c r="S3325" s="137" t="s">
        <v>2254</v>
      </c>
      <c r="T3325" s="62">
        <v>1235002.2</v>
      </c>
      <c r="U3325" s="62">
        <v>1147363.42</v>
      </c>
      <c r="Z3325" s="42" t="s">
        <v>68</v>
      </c>
      <c r="AJ3325" s="42"/>
      <c r="AW3325" s="42" t="s">
        <v>2412</v>
      </c>
      <c r="AX3325" s="42"/>
      <c r="AY3325" s="42"/>
      <c r="AZ3325" s="42"/>
      <c r="BA3325" s="42"/>
      <c r="BB3325" s="42"/>
      <c r="BN3325" s="128" t="s">
        <v>4578</v>
      </c>
      <c r="BO3325" s="58" t="str">
        <f t="shared" si="51"/>
        <v>境内资产</v>
      </c>
      <c r="BP3325" s="58" t="str">
        <f>IF(M3325="",VLOOKUP(D3325,Sheet4!$A$1:$B$92,2,0),VLOOKUP(Q3325,Sheet4!$A$1:$B$92,2,0))</f>
        <v>保险资产管理产品</v>
      </c>
    </row>
    <row r="3326" spans="1:68" s="58" customFormat="1" ht="12.75" customHeight="1">
      <c r="A3326" s="137" t="s">
        <v>1642</v>
      </c>
      <c r="B3326" s="50" t="s">
        <v>1643</v>
      </c>
      <c r="C3326" s="252" t="s">
        <v>5552</v>
      </c>
      <c r="D3326" s="257" t="s">
        <v>678</v>
      </c>
      <c r="E3326" s="42" t="s">
        <v>1644</v>
      </c>
      <c r="F3326" s="42" t="s">
        <v>1643</v>
      </c>
      <c r="G3326" s="42"/>
      <c r="H3326" s="307">
        <v>20.429659893035133</v>
      </c>
      <c r="I3326" s="315">
        <v>9.9789069078027417</v>
      </c>
      <c r="J3326" s="105">
        <v>0</v>
      </c>
      <c r="K3326" s="42">
        <v>0</v>
      </c>
      <c r="L3326" s="50" t="s">
        <v>4487</v>
      </c>
      <c r="M3326" s="50" t="s">
        <v>5538</v>
      </c>
      <c r="N3326" s="50" t="s">
        <v>2396</v>
      </c>
      <c r="O3326" s="137" t="s">
        <v>2397</v>
      </c>
      <c r="P3326" s="42" t="s">
        <v>64</v>
      </c>
      <c r="Q3326" s="42" t="s">
        <v>65</v>
      </c>
      <c r="R3326" s="42">
        <v>1</v>
      </c>
      <c r="S3326" s="137" t="s">
        <v>2254</v>
      </c>
      <c r="T3326" s="62">
        <v>1235002.2</v>
      </c>
      <c r="U3326" s="62">
        <v>1147363.42</v>
      </c>
      <c r="Z3326" s="42" t="s">
        <v>68</v>
      </c>
      <c r="AJ3326" s="42"/>
      <c r="AW3326" s="42" t="s">
        <v>2412</v>
      </c>
      <c r="AX3326" s="42"/>
      <c r="AY3326" s="42"/>
      <c r="AZ3326" s="42"/>
      <c r="BA3326" s="42"/>
      <c r="BB3326" s="42"/>
      <c r="BN3326" s="128" t="s">
        <v>4578</v>
      </c>
      <c r="BO3326" s="58" t="str">
        <f t="shared" si="51"/>
        <v>境内资产</v>
      </c>
      <c r="BP3326" s="58" t="str">
        <f>IF(M3326="",VLOOKUP(D3326,Sheet4!$A$1:$B$92,2,0),VLOOKUP(Q3326,Sheet4!$A$1:$B$92,2,0))</f>
        <v>保险资产管理产品</v>
      </c>
    </row>
    <row r="3327" spans="1:68" s="58" customFormat="1" ht="12.75" customHeight="1">
      <c r="A3327" s="137" t="s">
        <v>2180</v>
      </c>
      <c r="B3327" s="50" t="s">
        <v>2347</v>
      </c>
      <c r="C3327" s="252" t="s">
        <v>5552</v>
      </c>
      <c r="D3327" s="257" t="s">
        <v>678</v>
      </c>
      <c r="E3327" s="42" t="s">
        <v>2815</v>
      </c>
      <c r="F3327" s="42" t="s">
        <v>2347</v>
      </c>
      <c r="G3327" s="42"/>
      <c r="H3327" s="307">
        <v>3.8056663394109749</v>
      </c>
      <c r="I3327" s="315">
        <v>3.4978550913703814</v>
      </c>
      <c r="J3327" s="105">
        <v>0</v>
      </c>
      <c r="K3327" s="42">
        <v>0</v>
      </c>
      <c r="L3327" s="50" t="s">
        <v>4487</v>
      </c>
      <c r="M3327" s="50" t="s">
        <v>5538</v>
      </c>
      <c r="N3327" s="50" t="s">
        <v>2396</v>
      </c>
      <c r="O3327" s="137" t="s">
        <v>2397</v>
      </c>
      <c r="P3327" s="42" t="s">
        <v>64</v>
      </c>
      <c r="Q3327" s="42" t="s">
        <v>65</v>
      </c>
      <c r="R3327" s="42">
        <v>1</v>
      </c>
      <c r="S3327" s="137" t="s">
        <v>2254</v>
      </c>
      <c r="T3327" s="62">
        <v>1235002.2</v>
      </c>
      <c r="U3327" s="62">
        <v>1147363.42</v>
      </c>
      <c r="Z3327" s="42" t="s">
        <v>68</v>
      </c>
      <c r="AJ3327" s="42"/>
      <c r="AW3327" s="42" t="s">
        <v>2412</v>
      </c>
      <c r="AX3327" s="42"/>
      <c r="AY3327" s="42"/>
      <c r="AZ3327" s="42"/>
      <c r="BA3327" s="42"/>
      <c r="BB3327" s="42"/>
      <c r="BN3327" s="128" t="s">
        <v>4578</v>
      </c>
      <c r="BO3327" s="58" t="str">
        <f t="shared" si="51"/>
        <v>境内资产</v>
      </c>
      <c r="BP3327" s="58" t="str">
        <f>IF(M3327="",VLOOKUP(D3327,Sheet4!$A$1:$B$92,2,0),VLOOKUP(Q3327,Sheet4!$A$1:$B$92,2,0))</f>
        <v>保险资产管理产品</v>
      </c>
    </row>
    <row r="3328" spans="1:68" s="58" customFormat="1" ht="12.75" customHeight="1">
      <c r="A3328" s="137" t="s">
        <v>1767</v>
      </c>
      <c r="B3328" s="50" t="s">
        <v>1768</v>
      </c>
      <c r="C3328" s="252" t="s">
        <v>5552</v>
      </c>
      <c r="D3328" s="257" t="s">
        <v>678</v>
      </c>
      <c r="E3328" s="42" t="s">
        <v>1769</v>
      </c>
      <c r="F3328" s="42" t="s">
        <v>1768</v>
      </c>
      <c r="G3328" s="42"/>
      <c r="H3328" s="307">
        <v>10.401746577962673</v>
      </c>
      <c r="I3328" s="315">
        <v>5.723092123325773</v>
      </c>
      <c r="J3328" s="105">
        <v>0</v>
      </c>
      <c r="K3328" s="42">
        <v>0</v>
      </c>
      <c r="L3328" s="50" t="s">
        <v>4487</v>
      </c>
      <c r="M3328" s="50" t="s">
        <v>5538</v>
      </c>
      <c r="N3328" s="50" t="s">
        <v>2396</v>
      </c>
      <c r="O3328" s="137" t="s">
        <v>2397</v>
      </c>
      <c r="P3328" s="42" t="s">
        <v>64</v>
      </c>
      <c r="Q3328" s="42" t="s">
        <v>65</v>
      </c>
      <c r="R3328" s="42">
        <v>1</v>
      </c>
      <c r="S3328" s="137" t="s">
        <v>2254</v>
      </c>
      <c r="T3328" s="62">
        <v>1235002.2</v>
      </c>
      <c r="U3328" s="62">
        <v>1147363.42</v>
      </c>
      <c r="Z3328" s="42" t="s">
        <v>68</v>
      </c>
      <c r="AJ3328" s="42"/>
      <c r="AW3328" s="42" t="s">
        <v>2412</v>
      </c>
      <c r="AX3328" s="42"/>
      <c r="AY3328" s="42"/>
      <c r="AZ3328" s="42"/>
      <c r="BA3328" s="42"/>
      <c r="BB3328" s="42"/>
      <c r="BN3328" s="128" t="s">
        <v>4578</v>
      </c>
      <c r="BO3328" s="58" t="str">
        <f t="shared" si="51"/>
        <v>境内资产</v>
      </c>
      <c r="BP3328" s="58" t="str">
        <f>IF(M3328="",VLOOKUP(D3328,Sheet4!$A$1:$B$92,2,0),VLOOKUP(Q3328,Sheet4!$A$1:$B$92,2,0))</f>
        <v>保险资产管理产品</v>
      </c>
    </row>
    <row r="3329" spans="1:68" s="58" customFormat="1" ht="12.75" customHeight="1">
      <c r="A3329" s="137" t="s">
        <v>1773</v>
      </c>
      <c r="B3329" s="50" t="s">
        <v>1774</v>
      </c>
      <c r="C3329" s="252" t="s">
        <v>5552</v>
      </c>
      <c r="D3329" s="257" t="s">
        <v>678</v>
      </c>
      <c r="E3329" s="42" t="s">
        <v>1775</v>
      </c>
      <c r="F3329" s="42" t="s">
        <v>1774</v>
      </c>
      <c r="G3329" s="42"/>
      <c r="H3329" s="307">
        <v>30.193266532765922</v>
      </c>
      <c r="I3329" s="315">
        <v>23.966865854183432</v>
      </c>
      <c r="J3329" s="105">
        <v>0</v>
      </c>
      <c r="K3329" s="42">
        <v>0</v>
      </c>
      <c r="L3329" s="50" t="s">
        <v>4487</v>
      </c>
      <c r="M3329" s="50" t="s">
        <v>5538</v>
      </c>
      <c r="N3329" s="50" t="s">
        <v>2396</v>
      </c>
      <c r="O3329" s="137" t="s">
        <v>2397</v>
      </c>
      <c r="P3329" s="42" t="s">
        <v>64</v>
      </c>
      <c r="Q3329" s="42" t="s">
        <v>65</v>
      </c>
      <c r="R3329" s="42">
        <v>1</v>
      </c>
      <c r="S3329" s="137" t="s">
        <v>2254</v>
      </c>
      <c r="T3329" s="62">
        <v>1235002.2</v>
      </c>
      <c r="U3329" s="62">
        <v>1147363.42</v>
      </c>
      <c r="Z3329" s="42" t="s">
        <v>68</v>
      </c>
      <c r="AJ3329" s="42"/>
      <c r="AW3329" s="42" t="s">
        <v>2412</v>
      </c>
      <c r="AX3329" s="42"/>
      <c r="AY3329" s="42"/>
      <c r="AZ3329" s="42"/>
      <c r="BA3329" s="42"/>
      <c r="BB3329" s="42"/>
      <c r="BN3329" s="128" t="s">
        <v>4578</v>
      </c>
      <c r="BO3329" s="58" t="str">
        <f t="shared" si="51"/>
        <v>境内资产</v>
      </c>
      <c r="BP3329" s="58" t="str">
        <f>IF(M3329="",VLOOKUP(D3329,Sheet4!$A$1:$B$92,2,0),VLOOKUP(Q3329,Sheet4!$A$1:$B$92,2,0))</f>
        <v>保险资产管理产品</v>
      </c>
    </row>
    <row r="3330" spans="1:68" s="58" customFormat="1" ht="12.75" customHeight="1">
      <c r="A3330" s="137" t="s">
        <v>2043</v>
      </c>
      <c r="B3330" s="50" t="s">
        <v>2044</v>
      </c>
      <c r="C3330" s="252" t="s">
        <v>5552</v>
      </c>
      <c r="D3330" s="257" t="s">
        <v>678</v>
      </c>
      <c r="E3330" s="42" t="s">
        <v>4375</v>
      </c>
      <c r="F3330" s="42" t="s">
        <v>2044</v>
      </c>
      <c r="G3330" s="42"/>
      <c r="H3330" s="307">
        <v>59.139438417486694</v>
      </c>
      <c r="I3330" s="315">
        <v>30.321812707373784</v>
      </c>
      <c r="J3330" s="105">
        <v>0</v>
      </c>
      <c r="K3330" s="42">
        <v>0</v>
      </c>
      <c r="L3330" s="50" t="s">
        <v>4487</v>
      </c>
      <c r="M3330" s="50" t="s">
        <v>5538</v>
      </c>
      <c r="N3330" s="50" t="s">
        <v>2396</v>
      </c>
      <c r="O3330" s="137" t="s">
        <v>2397</v>
      </c>
      <c r="P3330" s="42" t="s">
        <v>64</v>
      </c>
      <c r="Q3330" s="42" t="s">
        <v>65</v>
      </c>
      <c r="R3330" s="42">
        <v>1</v>
      </c>
      <c r="S3330" s="137" t="s">
        <v>2254</v>
      </c>
      <c r="T3330" s="62">
        <v>1235002.2</v>
      </c>
      <c r="U3330" s="62">
        <v>1147363.42</v>
      </c>
      <c r="Z3330" s="42" t="s">
        <v>68</v>
      </c>
      <c r="AJ3330" s="42"/>
      <c r="AW3330" s="42" t="s">
        <v>2412</v>
      </c>
      <c r="AX3330" s="42"/>
      <c r="AY3330" s="42"/>
      <c r="AZ3330" s="42"/>
      <c r="BA3330" s="42"/>
      <c r="BB3330" s="42"/>
      <c r="BN3330" s="128" t="s">
        <v>4578</v>
      </c>
      <c r="BO3330" s="58" t="str">
        <f t="shared" si="51"/>
        <v>境内资产</v>
      </c>
      <c r="BP3330" s="58" t="str">
        <f>IF(M3330="",VLOOKUP(D3330,Sheet4!$A$1:$B$92,2,0),VLOOKUP(Q3330,Sheet4!$A$1:$B$92,2,0))</f>
        <v>保险资产管理产品</v>
      </c>
    </row>
    <row r="3331" spans="1:68" s="58" customFormat="1" ht="12.75" customHeight="1">
      <c r="A3331" s="137" t="s">
        <v>1776</v>
      </c>
      <c r="B3331" s="50" t="s">
        <v>1777</v>
      </c>
      <c r="C3331" s="252" t="s">
        <v>5552</v>
      </c>
      <c r="D3331" s="257" t="s">
        <v>678</v>
      </c>
      <c r="E3331" s="42" t="s">
        <v>1778</v>
      </c>
      <c r="F3331" s="42" t="s">
        <v>1777</v>
      </c>
      <c r="G3331" s="42"/>
      <c r="H3331" s="307">
        <v>33.056042309109365</v>
      </c>
      <c r="I3331" s="315">
        <v>21.084268898988885</v>
      </c>
      <c r="J3331" s="105">
        <v>0</v>
      </c>
      <c r="K3331" s="42">
        <v>0</v>
      </c>
      <c r="L3331" s="50" t="s">
        <v>4487</v>
      </c>
      <c r="M3331" s="50" t="s">
        <v>5538</v>
      </c>
      <c r="N3331" s="50" t="s">
        <v>2396</v>
      </c>
      <c r="O3331" s="137" t="s">
        <v>2397</v>
      </c>
      <c r="P3331" s="42" t="s">
        <v>64</v>
      </c>
      <c r="Q3331" s="42" t="s">
        <v>65</v>
      </c>
      <c r="R3331" s="42">
        <v>1</v>
      </c>
      <c r="S3331" s="137" t="s">
        <v>2254</v>
      </c>
      <c r="T3331" s="62">
        <v>1235002.2</v>
      </c>
      <c r="U3331" s="62">
        <v>1147363.42</v>
      </c>
      <c r="Z3331" s="42" t="s">
        <v>68</v>
      </c>
      <c r="AJ3331" s="42"/>
      <c r="AW3331" s="42" t="s">
        <v>2412</v>
      </c>
      <c r="AX3331" s="42"/>
      <c r="AY3331" s="42"/>
      <c r="AZ3331" s="42"/>
      <c r="BA3331" s="108"/>
      <c r="BB3331" s="42"/>
      <c r="BN3331" s="128" t="s">
        <v>4578</v>
      </c>
      <c r="BO3331" s="58" t="str">
        <f t="shared" ref="BO3331:BO3394" si="52">IF(LEFT(D3331,2)="境外","境外资产","境内资产")</f>
        <v>境内资产</v>
      </c>
      <c r="BP3331" s="58" t="str">
        <f>IF(M3331="",VLOOKUP(D3331,Sheet4!$A$1:$B$92,2,0),VLOOKUP(Q3331,Sheet4!$A$1:$B$92,2,0))</f>
        <v>保险资产管理产品</v>
      </c>
    </row>
    <row r="3332" spans="1:68" s="58" customFormat="1" ht="12.75" customHeight="1">
      <c r="A3332" s="137" t="s">
        <v>1832</v>
      </c>
      <c r="B3332" s="50" t="s">
        <v>1833</v>
      </c>
      <c r="C3332" s="252" t="s">
        <v>5552</v>
      </c>
      <c r="D3332" s="257" t="s">
        <v>678</v>
      </c>
      <c r="E3332" s="42" t="s">
        <v>1834</v>
      </c>
      <c r="F3332" s="42" t="s">
        <v>1833</v>
      </c>
      <c r="G3332" s="42"/>
      <c r="H3332" s="307">
        <v>20.244765459064727</v>
      </c>
      <c r="I3332" s="315">
        <v>10.732129922139764</v>
      </c>
      <c r="J3332" s="105">
        <v>0</v>
      </c>
      <c r="K3332" s="42">
        <v>0</v>
      </c>
      <c r="L3332" s="50" t="s">
        <v>4487</v>
      </c>
      <c r="M3332" s="50" t="s">
        <v>5538</v>
      </c>
      <c r="N3332" s="50" t="s">
        <v>2396</v>
      </c>
      <c r="O3332" s="137" t="s">
        <v>2397</v>
      </c>
      <c r="P3332" s="42" t="s">
        <v>64</v>
      </c>
      <c r="Q3332" s="42" t="s">
        <v>65</v>
      </c>
      <c r="R3332" s="42">
        <v>1</v>
      </c>
      <c r="S3332" s="137" t="s">
        <v>2254</v>
      </c>
      <c r="T3332" s="62">
        <v>1235002.2</v>
      </c>
      <c r="U3332" s="62">
        <v>1147363.42</v>
      </c>
      <c r="Z3332" s="42" t="s">
        <v>68</v>
      </c>
      <c r="AJ3332" s="42"/>
      <c r="AW3332" s="42" t="s">
        <v>2412</v>
      </c>
      <c r="AX3332" s="42"/>
      <c r="AY3332" s="42"/>
      <c r="AZ3332" s="42"/>
      <c r="BA3332" s="108"/>
      <c r="BB3332" s="42"/>
      <c r="BN3332" s="128" t="s">
        <v>4578</v>
      </c>
      <c r="BO3332" s="58" t="str">
        <f t="shared" si="52"/>
        <v>境内资产</v>
      </c>
      <c r="BP3332" s="58" t="str">
        <f>IF(M3332="",VLOOKUP(D3332,Sheet4!$A$1:$B$92,2,0),VLOOKUP(Q3332,Sheet4!$A$1:$B$92,2,0))</f>
        <v>保险资产管理产品</v>
      </c>
    </row>
    <row r="3333" spans="1:68" s="58" customFormat="1" ht="12.75" customHeight="1">
      <c r="A3333" s="137" t="s">
        <v>1779</v>
      </c>
      <c r="B3333" s="50" t="s">
        <v>1780</v>
      </c>
      <c r="C3333" s="252" t="s">
        <v>5552</v>
      </c>
      <c r="D3333" s="257" t="s">
        <v>678</v>
      </c>
      <c r="E3333" s="42" t="s">
        <v>1781</v>
      </c>
      <c r="F3333" s="42" t="s">
        <v>1780</v>
      </c>
      <c r="G3333" s="42"/>
      <c r="H3333" s="307">
        <v>13.245393459275187</v>
      </c>
      <c r="I3333" s="315">
        <v>9.2717754214926309</v>
      </c>
      <c r="J3333" s="105">
        <v>0</v>
      </c>
      <c r="K3333" s="42">
        <v>0</v>
      </c>
      <c r="L3333" s="50" t="s">
        <v>4487</v>
      </c>
      <c r="M3333" s="50" t="s">
        <v>5538</v>
      </c>
      <c r="N3333" s="50" t="s">
        <v>2396</v>
      </c>
      <c r="O3333" s="137" t="s">
        <v>2397</v>
      </c>
      <c r="P3333" s="42" t="s">
        <v>64</v>
      </c>
      <c r="Q3333" s="42" t="s">
        <v>65</v>
      </c>
      <c r="R3333" s="42">
        <v>1</v>
      </c>
      <c r="S3333" s="137" t="s">
        <v>2254</v>
      </c>
      <c r="T3333" s="62">
        <v>1235002.2</v>
      </c>
      <c r="U3333" s="62">
        <v>1147363.42</v>
      </c>
      <c r="Z3333" s="42" t="s">
        <v>68</v>
      </c>
      <c r="AJ3333" s="42"/>
      <c r="AW3333" s="42" t="s">
        <v>2412</v>
      </c>
      <c r="AX3333" s="42"/>
      <c r="AY3333" s="42"/>
      <c r="AZ3333" s="42"/>
      <c r="BA3333" s="42"/>
      <c r="BB3333" s="42"/>
      <c r="BN3333" s="128" t="s">
        <v>4578</v>
      </c>
      <c r="BO3333" s="58" t="str">
        <f t="shared" si="52"/>
        <v>境内资产</v>
      </c>
      <c r="BP3333" s="58" t="str">
        <f>IF(M3333="",VLOOKUP(D3333,Sheet4!$A$1:$B$92,2,0),VLOOKUP(Q3333,Sheet4!$A$1:$B$92,2,0))</f>
        <v>保险资产管理产品</v>
      </c>
    </row>
    <row r="3334" spans="1:68" s="58" customFormat="1" ht="12.75" customHeight="1">
      <c r="A3334" s="137" t="s">
        <v>2295</v>
      </c>
      <c r="B3334" s="50" t="s">
        <v>2348</v>
      </c>
      <c r="C3334" s="252" t="s">
        <v>1305</v>
      </c>
      <c r="D3334" s="252" t="s">
        <v>1318</v>
      </c>
      <c r="E3334" s="42" t="s">
        <v>2349</v>
      </c>
      <c r="F3334" s="42" t="s">
        <v>2348</v>
      </c>
      <c r="G3334" s="42"/>
      <c r="H3334" s="307">
        <v>48866.876992097896</v>
      </c>
      <c r="I3334" s="315">
        <v>48870.269601830609</v>
      </c>
      <c r="J3334" s="105">
        <v>0</v>
      </c>
      <c r="K3334" s="42">
        <v>0</v>
      </c>
      <c r="L3334" s="50" t="s">
        <v>4487</v>
      </c>
      <c r="M3334" s="50" t="s">
        <v>5538</v>
      </c>
      <c r="N3334" s="50" t="s">
        <v>2396</v>
      </c>
      <c r="O3334" s="137" t="s">
        <v>2397</v>
      </c>
      <c r="P3334" s="42" t="s">
        <v>64</v>
      </c>
      <c r="Q3334" s="42" t="s">
        <v>65</v>
      </c>
      <c r="R3334" s="42">
        <v>1</v>
      </c>
      <c r="S3334" s="137" t="s">
        <v>2254</v>
      </c>
      <c r="T3334" s="62">
        <v>1235002.2</v>
      </c>
      <c r="U3334" s="62">
        <v>1147363.42</v>
      </c>
      <c r="Z3334" s="42" t="s">
        <v>68</v>
      </c>
      <c r="AJ3334" s="42"/>
      <c r="AW3334" s="42" t="s">
        <v>2412</v>
      </c>
      <c r="AX3334" s="42"/>
      <c r="AY3334" s="42"/>
      <c r="AZ3334" s="42"/>
      <c r="BA3334" s="108"/>
      <c r="BB3334" s="42"/>
      <c r="BN3334" s="128" t="s">
        <v>4578</v>
      </c>
      <c r="BO3334" s="58" t="str">
        <f t="shared" si="52"/>
        <v>境内资产</v>
      </c>
      <c r="BP3334" s="58" t="str">
        <f>IF(M3334="",VLOOKUP(D3334,Sheet4!$A$1:$B$92,2,0),VLOOKUP(Q3334,Sheet4!$A$1:$B$92,2,0))</f>
        <v>保险资产管理产品</v>
      </c>
    </row>
    <row r="3335" spans="1:68" s="58" customFormat="1" ht="12.75" customHeight="1">
      <c r="A3335" s="137" t="s">
        <v>2354</v>
      </c>
      <c r="B3335" s="50" t="s">
        <v>2350</v>
      </c>
      <c r="C3335" s="255" t="s">
        <v>71</v>
      </c>
      <c r="D3335" s="255" t="s">
        <v>72</v>
      </c>
      <c r="E3335" s="42" t="s">
        <v>4463</v>
      </c>
      <c r="F3335" s="42" t="s">
        <v>2350</v>
      </c>
      <c r="G3335" s="42"/>
      <c r="H3335" s="307">
        <v>55201.892010333897</v>
      </c>
      <c r="I3335" s="315">
        <v>55145.87167488617</v>
      </c>
      <c r="J3335" s="105">
        <v>797.34923968845681</v>
      </c>
      <c r="K3335" s="42">
        <v>0</v>
      </c>
      <c r="L3335" s="50" t="s">
        <v>4487</v>
      </c>
      <c r="M3335" s="50" t="s">
        <v>5538</v>
      </c>
      <c r="N3335" s="50" t="s">
        <v>2396</v>
      </c>
      <c r="O3335" s="137" t="s">
        <v>2397</v>
      </c>
      <c r="P3335" s="42" t="s">
        <v>64</v>
      </c>
      <c r="Q3335" s="42" t="s">
        <v>65</v>
      </c>
      <c r="R3335" s="42">
        <v>1</v>
      </c>
      <c r="S3335" s="137" t="s">
        <v>2254</v>
      </c>
      <c r="T3335" s="62">
        <v>1235002.2</v>
      </c>
      <c r="U3335" s="62">
        <v>1147363.42</v>
      </c>
      <c r="Z3335" s="42" t="s">
        <v>68</v>
      </c>
      <c r="AJ3335" s="42"/>
      <c r="AW3335" s="42" t="s">
        <v>2412</v>
      </c>
      <c r="AX3335" s="42"/>
      <c r="AY3335" s="108">
        <v>3</v>
      </c>
      <c r="AZ3335" s="103" t="s">
        <v>74</v>
      </c>
      <c r="BA3335" s="67">
        <v>0.6482</v>
      </c>
      <c r="BB3335" s="50" t="s">
        <v>68</v>
      </c>
      <c r="BN3335" s="128" t="s">
        <v>4578</v>
      </c>
      <c r="BO3335" s="58" t="str">
        <f t="shared" si="52"/>
        <v>境内资产</v>
      </c>
      <c r="BP3335" s="58" t="str">
        <f>IF(M3335="",VLOOKUP(D3335,Sheet4!$A$1:$B$92,2,0),VLOOKUP(Q3335,Sheet4!$A$1:$B$92,2,0))</f>
        <v>保险资产管理产品</v>
      </c>
    </row>
    <row r="3336" spans="1:68" s="58" customFormat="1" ht="12.75" customHeight="1">
      <c r="A3336" s="137" t="s">
        <v>2255</v>
      </c>
      <c r="B3336" s="138" t="s">
        <v>2256</v>
      </c>
      <c r="C3336" s="250" t="s">
        <v>222</v>
      </c>
      <c r="D3336" s="256" t="s">
        <v>221</v>
      </c>
      <c r="E3336" s="42" t="s">
        <v>2307</v>
      </c>
      <c r="F3336" s="42" t="s">
        <v>2308</v>
      </c>
      <c r="G3336" s="42"/>
      <c r="H3336" s="307">
        <v>8446210.7136512771</v>
      </c>
      <c r="I3336" s="315">
        <v>8446210.7136512771</v>
      </c>
      <c r="J3336" s="105">
        <v>4084.64690668513</v>
      </c>
      <c r="K3336" s="42">
        <v>0</v>
      </c>
      <c r="L3336" s="50" t="s">
        <v>4489</v>
      </c>
      <c r="M3336" s="50" t="s">
        <v>5539</v>
      </c>
      <c r="N3336" s="50" t="s">
        <v>5532</v>
      </c>
      <c r="O3336" s="137" t="s">
        <v>2399</v>
      </c>
      <c r="P3336" s="42" t="s">
        <v>64</v>
      </c>
      <c r="Q3336" s="42" t="s">
        <v>65</v>
      </c>
      <c r="R3336" s="42">
        <v>2</v>
      </c>
      <c r="S3336" s="137" t="s">
        <v>2254</v>
      </c>
      <c r="T3336" s="62">
        <v>16867538196.9</v>
      </c>
      <c r="U3336" s="62">
        <v>14487907740.719999</v>
      </c>
      <c r="Z3336" s="42" t="s">
        <v>280</v>
      </c>
      <c r="AJ3336" s="42"/>
      <c r="AW3336" s="50" t="s">
        <v>2412</v>
      </c>
      <c r="AX3336" s="108">
        <v>0</v>
      </c>
      <c r="AY3336" s="42"/>
      <c r="AZ3336" s="42"/>
      <c r="BA3336" s="42"/>
      <c r="BB3336" s="42"/>
      <c r="BN3336" s="128" t="s">
        <v>4578</v>
      </c>
      <c r="BO3336" s="58" t="str">
        <f t="shared" si="52"/>
        <v>境内资产</v>
      </c>
      <c r="BP3336" s="58" t="str">
        <f>IF(M3336="",VLOOKUP(D3336,Sheet4!$A$1:$B$92,2,0),VLOOKUP(Q3336,Sheet4!$A$1:$B$92,2,0))</f>
        <v>保险资产管理产品</v>
      </c>
    </row>
    <row r="3337" spans="1:68" s="58" customFormat="1" ht="12.75" customHeight="1">
      <c r="A3337" s="138" t="s">
        <v>2385</v>
      </c>
      <c r="B3337" s="50" t="s">
        <v>2386</v>
      </c>
      <c r="C3337" s="252" t="s">
        <v>821</v>
      </c>
      <c r="D3337" s="274" t="s">
        <v>5615</v>
      </c>
      <c r="E3337" s="42" t="s">
        <v>4471</v>
      </c>
      <c r="F3337" s="42" t="s">
        <v>2385</v>
      </c>
      <c r="G3337" s="42"/>
      <c r="H3337" s="307">
        <v>99810792.878614455</v>
      </c>
      <c r="I3337" s="315">
        <v>99774489.148069277</v>
      </c>
      <c r="J3337" s="105">
        <v>475764.69288537506</v>
      </c>
      <c r="K3337" s="42">
        <v>0</v>
      </c>
      <c r="L3337" s="50" t="s">
        <v>4489</v>
      </c>
      <c r="M3337" s="50" t="s">
        <v>5539</v>
      </c>
      <c r="N3337" s="50" t="s">
        <v>5532</v>
      </c>
      <c r="O3337" s="137" t="s">
        <v>2399</v>
      </c>
      <c r="P3337" s="42" t="s">
        <v>64</v>
      </c>
      <c r="Q3337" s="42" t="s">
        <v>65</v>
      </c>
      <c r="R3337" s="42">
        <v>2</v>
      </c>
      <c r="S3337" s="137" t="s">
        <v>2254</v>
      </c>
      <c r="T3337" s="62">
        <v>16867538196.9</v>
      </c>
      <c r="U3337" s="62">
        <v>14487907740.719999</v>
      </c>
      <c r="Z3337" s="42" t="s">
        <v>68</v>
      </c>
      <c r="AJ3337" s="42"/>
      <c r="AW3337" s="50" t="s">
        <v>2412</v>
      </c>
      <c r="AX3337" s="146">
        <v>0.12970000000000001</v>
      </c>
      <c r="AY3337" s="42"/>
      <c r="AZ3337" s="42"/>
      <c r="BA3337" s="42"/>
      <c r="BB3337" s="42"/>
      <c r="BN3337" s="128" t="s">
        <v>4578</v>
      </c>
      <c r="BO3337" s="58" t="str">
        <f t="shared" si="52"/>
        <v>境内资产</v>
      </c>
      <c r="BP3337" s="58" t="str">
        <f>IF(M3337="",VLOOKUP(D3337,Sheet4!$A$1:$B$92,2,0),VLOOKUP(Q3337,Sheet4!$A$1:$B$92,2,0))</f>
        <v>保险资产管理产品</v>
      </c>
    </row>
    <row r="3338" spans="1:68" s="58" customFormat="1" ht="12.75" customHeight="1">
      <c r="A3338" s="137" t="s">
        <v>2301</v>
      </c>
      <c r="B3338" s="50" t="s">
        <v>2262</v>
      </c>
      <c r="C3338" s="252" t="s">
        <v>821</v>
      </c>
      <c r="D3338" s="274" t="s">
        <v>5615</v>
      </c>
      <c r="E3338" s="42" t="s">
        <v>2375</v>
      </c>
      <c r="F3338" s="42" t="s">
        <v>2301</v>
      </c>
      <c r="G3338" s="42"/>
      <c r="H3338" s="307">
        <v>369299933.65087348</v>
      </c>
      <c r="I3338" s="315">
        <v>369299562.75396711</v>
      </c>
      <c r="J3338" s="105">
        <v>1600299.6692357748</v>
      </c>
      <c r="K3338" s="42">
        <v>0</v>
      </c>
      <c r="L3338" s="50" t="s">
        <v>4489</v>
      </c>
      <c r="M3338" s="50" t="s">
        <v>5539</v>
      </c>
      <c r="N3338" s="50" t="s">
        <v>5532</v>
      </c>
      <c r="O3338" s="137" t="s">
        <v>2399</v>
      </c>
      <c r="P3338" s="42" t="s">
        <v>64</v>
      </c>
      <c r="Q3338" s="42" t="s">
        <v>65</v>
      </c>
      <c r="R3338" s="42">
        <v>2</v>
      </c>
      <c r="S3338" s="137" t="s">
        <v>2254</v>
      </c>
      <c r="T3338" s="62">
        <v>16867538196.9</v>
      </c>
      <c r="U3338" s="62">
        <v>14487907740.719999</v>
      </c>
      <c r="Z3338" s="42" t="s">
        <v>68</v>
      </c>
      <c r="AJ3338" s="42"/>
      <c r="AW3338" s="50" t="s">
        <v>2412</v>
      </c>
      <c r="AX3338" s="146">
        <v>0.13489999999999999</v>
      </c>
      <c r="AY3338" s="42"/>
      <c r="AZ3338" s="42"/>
      <c r="BA3338" s="42"/>
      <c r="BB3338" s="42"/>
      <c r="BN3338" s="128" t="s">
        <v>4578</v>
      </c>
      <c r="BO3338" s="58" t="str">
        <f t="shared" si="52"/>
        <v>境内资产</v>
      </c>
      <c r="BP3338" s="58" t="str">
        <f>IF(M3338="",VLOOKUP(D3338,Sheet4!$A$1:$B$92,2,0),VLOOKUP(Q3338,Sheet4!$A$1:$B$92,2,0))</f>
        <v>保险资产管理产品</v>
      </c>
    </row>
    <row r="3339" spans="1:68" s="58" customFormat="1" ht="12.75" customHeight="1">
      <c r="A3339" s="137" t="s">
        <v>224</v>
      </c>
      <c r="B3339" s="137" t="s">
        <v>224</v>
      </c>
      <c r="C3339" s="250" t="s">
        <v>222</v>
      </c>
      <c r="D3339" s="250" t="s">
        <v>224</v>
      </c>
      <c r="E3339" s="42">
        <v>0</v>
      </c>
      <c r="F3339" s="50" t="s">
        <v>5354</v>
      </c>
      <c r="G3339" s="42"/>
      <c r="H3339" s="307">
        <v>260826.212720549</v>
      </c>
      <c r="I3339" s="315">
        <v>260826.212720549</v>
      </c>
      <c r="J3339" s="105">
        <v>0</v>
      </c>
      <c r="K3339" s="42">
        <v>0</v>
      </c>
      <c r="L3339" s="50" t="s">
        <v>4489</v>
      </c>
      <c r="M3339" s="50" t="s">
        <v>5539</v>
      </c>
      <c r="N3339" s="50" t="s">
        <v>5532</v>
      </c>
      <c r="O3339" s="137" t="s">
        <v>2399</v>
      </c>
      <c r="P3339" s="42" t="s">
        <v>64</v>
      </c>
      <c r="Q3339" s="42" t="s">
        <v>65</v>
      </c>
      <c r="R3339" s="42">
        <v>2</v>
      </c>
      <c r="S3339" s="137" t="s">
        <v>2254</v>
      </c>
      <c r="T3339" s="62">
        <v>16867538196.9</v>
      </c>
      <c r="U3339" s="62">
        <v>14487907740.719999</v>
      </c>
      <c r="Z3339" s="42"/>
      <c r="AJ3339" s="42"/>
      <c r="AW3339" s="42" t="s">
        <v>2412</v>
      </c>
      <c r="AX3339" s="42"/>
      <c r="AY3339" s="42"/>
      <c r="AZ3339" s="42"/>
      <c r="BA3339" s="42"/>
      <c r="BB3339" s="42"/>
      <c r="BN3339" s="128" t="s">
        <v>4578</v>
      </c>
      <c r="BO3339" s="58" t="str">
        <f t="shared" si="52"/>
        <v>境内资产</v>
      </c>
      <c r="BP3339" s="58" t="str">
        <f>IF(M3339="",VLOOKUP(D3339,Sheet4!$A$1:$B$92,2,0),VLOOKUP(Q3339,Sheet4!$A$1:$B$92,2,0))</f>
        <v>保险资产管理产品</v>
      </c>
    </row>
    <row r="3340" spans="1:68" s="58" customFormat="1" ht="12.75" customHeight="1">
      <c r="A3340" s="138" t="s">
        <v>5387</v>
      </c>
      <c r="B3340" s="138" t="s">
        <v>5387</v>
      </c>
      <c r="C3340" s="250" t="s">
        <v>222</v>
      </c>
      <c r="D3340" s="250" t="s">
        <v>224</v>
      </c>
      <c r="E3340" s="42">
        <v>0</v>
      </c>
      <c r="F3340" s="59" t="s">
        <v>5354</v>
      </c>
      <c r="G3340" s="42"/>
      <c r="H3340" s="307">
        <v>34475.845589787968</v>
      </c>
      <c r="I3340" s="315">
        <v>34475.845589787968</v>
      </c>
      <c r="J3340" s="105">
        <v>0</v>
      </c>
      <c r="K3340" s="42">
        <v>0</v>
      </c>
      <c r="L3340" s="50" t="s">
        <v>4489</v>
      </c>
      <c r="M3340" s="50" t="s">
        <v>5539</v>
      </c>
      <c r="N3340" s="50" t="s">
        <v>5532</v>
      </c>
      <c r="O3340" s="137" t="s">
        <v>2399</v>
      </c>
      <c r="P3340" s="42" t="s">
        <v>64</v>
      </c>
      <c r="Q3340" s="42" t="s">
        <v>65</v>
      </c>
      <c r="R3340" s="42">
        <v>2</v>
      </c>
      <c r="S3340" s="137" t="s">
        <v>2254</v>
      </c>
      <c r="T3340" s="62">
        <v>16867538196.9</v>
      </c>
      <c r="U3340" s="62">
        <v>14487907740.719999</v>
      </c>
      <c r="Z3340" s="42"/>
      <c r="AJ3340" s="42"/>
      <c r="AW3340" s="42" t="s">
        <v>2412</v>
      </c>
      <c r="AX3340" s="42"/>
      <c r="AY3340" s="42"/>
      <c r="AZ3340" s="42"/>
      <c r="BA3340" s="42"/>
      <c r="BB3340" s="42"/>
      <c r="BN3340" s="128" t="s">
        <v>4578</v>
      </c>
      <c r="BO3340" s="58" t="str">
        <f t="shared" si="52"/>
        <v>境内资产</v>
      </c>
      <c r="BP3340" s="58" t="str">
        <f>IF(M3340="",VLOOKUP(D3340,Sheet4!$A$1:$B$92,2,0),VLOOKUP(Q3340,Sheet4!$A$1:$B$92,2,0))</f>
        <v>保险资产管理产品</v>
      </c>
    </row>
    <row r="3341" spans="1:68" s="58" customFormat="1" ht="12.75" customHeight="1">
      <c r="A3341" s="138" t="s">
        <v>2263</v>
      </c>
      <c r="B3341" s="50" t="s">
        <v>2310</v>
      </c>
      <c r="C3341" s="252" t="s">
        <v>5552</v>
      </c>
      <c r="D3341" s="257" t="s">
        <v>672</v>
      </c>
      <c r="E3341" s="42" t="s">
        <v>4437</v>
      </c>
      <c r="F3341" s="42" t="s">
        <v>2310</v>
      </c>
      <c r="G3341" s="42"/>
      <c r="H3341" s="307">
        <v>1819497.7746082814</v>
      </c>
      <c r="I3341" s="315">
        <v>1196852.1776739703</v>
      </c>
      <c r="J3341" s="105">
        <v>0</v>
      </c>
      <c r="K3341" s="42">
        <v>0</v>
      </c>
      <c r="L3341" s="50" t="s">
        <v>4489</v>
      </c>
      <c r="M3341" s="50" t="s">
        <v>5539</v>
      </c>
      <c r="N3341" s="50" t="s">
        <v>5532</v>
      </c>
      <c r="O3341" s="137" t="s">
        <v>2399</v>
      </c>
      <c r="P3341" s="42" t="s">
        <v>64</v>
      </c>
      <c r="Q3341" s="42" t="s">
        <v>65</v>
      </c>
      <c r="R3341" s="42">
        <v>2</v>
      </c>
      <c r="S3341" s="137" t="s">
        <v>2254</v>
      </c>
      <c r="T3341" s="62">
        <v>16867538196.9</v>
      </c>
      <c r="U3341" s="62">
        <v>14487907740.719999</v>
      </c>
      <c r="Z3341" s="42" t="s">
        <v>68</v>
      </c>
      <c r="AJ3341" s="42"/>
      <c r="AW3341" s="42" t="s">
        <v>2412</v>
      </c>
      <c r="AX3341" s="42"/>
      <c r="AY3341" s="42"/>
      <c r="AZ3341" s="42"/>
      <c r="BA3341" s="42"/>
      <c r="BB3341" s="42"/>
      <c r="BN3341" s="128" t="s">
        <v>4578</v>
      </c>
      <c r="BO3341" s="58" t="str">
        <f t="shared" si="52"/>
        <v>境内资产</v>
      </c>
      <c r="BP3341" s="58" t="str">
        <f>IF(M3341="",VLOOKUP(D3341,Sheet4!$A$1:$B$92,2,0),VLOOKUP(Q3341,Sheet4!$A$1:$B$92,2,0))</f>
        <v>保险资产管理产品</v>
      </c>
    </row>
    <row r="3342" spans="1:68" s="58" customFormat="1" ht="12.75" customHeight="1">
      <c r="A3342" s="137" t="s">
        <v>2264</v>
      </c>
      <c r="B3342" s="50" t="s">
        <v>2311</v>
      </c>
      <c r="C3342" s="252" t="s">
        <v>5552</v>
      </c>
      <c r="D3342" s="257" t="s">
        <v>672</v>
      </c>
      <c r="E3342" s="42" t="s">
        <v>4438</v>
      </c>
      <c r="F3342" s="42" t="s">
        <v>2311</v>
      </c>
      <c r="G3342" s="42"/>
      <c r="H3342" s="307">
        <v>2314017.4145295126</v>
      </c>
      <c r="I3342" s="315">
        <v>1984605.8661446485</v>
      </c>
      <c r="J3342" s="105">
        <v>0</v>
      </c>
      <c r="K3342" s="42">
        <v>0</v>
      </c>
      <c r="L3342" s="50" t="s">
        <v>4489</v>
      </c>
      <c r="M3342" s="50" t="s">
        <v>5539</v>
      </c>
      <c r="N3342" s="50" t="s">
        <v>5532</v>
      </c>
      <c r="O3342" s="137" t="s">
        <v>2399</v>
      </c>
      <c r="P3342" s="42" t="s">
        <v>64</v>
      </c>
      <c r="Q3342" s="42" t="s">
        <v>65</v>
      </c>
      <c r="R3342" s="42">
        <v>2</v>
      </c>
      <c r="S3342" s="137" t="s">
        <v>2254</v>
      </c>
      <c r="T3342" s="62">
        <v>16867538196.9</v>
      </c>
      <c r="U3342" s="62">
        <v>14487907740.719999</v>
      </c>
      <c r="Z3342" s="42" t="s">
        <v>68</v>
      </c>
      <c r="AJ3342" s="42"/>
      <c r="AW3342" s="42" t="s">
        <v>2412</v>
      </c>
      <c r="AX3342" s="42"/>
      <c r="AY3342" s="42"/>
      <c r="AZ3342" s="42"/>
      <c r="BA3342" s="42"/>
      <c r="BB3342" s="42"/>
      <c r="BN3342" s="128" t="s">
        <v>4578</v>
      </c>
      <c r="BO3342" s="58" t="str">
        <f t="shared" si="52"/>
        <v>境内资产</v>
      </c>
      <c r="BP3342" s="58" t="str">
        <f>IF(M3342="",VLOOKUP(D3342,Sheet4!$A$1:$B$92,2,0),VLOOKUP(Q3342,Sheet4!$A$1:$B$92,2,0))</f>
        <v>保险资产管理产品</v>
      </c>
    </row>
    <row r="3343" spans="1:68" s="58" customFormat="1" ht="12.75" customHeight="1">
      <c r="A3343" s="137" t="s">
        <v>2265</v>
      </c>
      <c r="B3343" s="50" t="s">
        <v>2312</v>
      </c>
      <c r="C3343" s="252" t="s">
        <v>5552</v>
      </c>
      <c r="D3343" s="257" t="s">
        <v>672</v>
      </c>
      <c r="E3343" s="42" t="s">
        <v>4439</v>
      </c>
      <c r="F3343" s="42" t="s">
        <v>2312</v>
      </c>
      <c r="G3343" s="42"/>
      <c r="H3343" s="307">
        <v>5188238.4446307002</v>
      </c>
      <c r="I3343" s="315">
        <v>3314743.899428986</v>
      </c>
      <c r="J3343" s="105">
        <v>0</v>
      </c>
      <c r="K3343" s="42">
        <v>0</v>
      </c>
      <c r="L3343" s="50" t="s">
        <v>4489</v>
      </c>
      <c r="M3343" s="50" t="s">
        <v>5539</v>
      </c>
      <c r="N3343" s="50" t="s">
        <v>5532</v>
      </c>
      <c r="O3343" s="137" t="s">
        <v>2399</v>
      </c>
      <c r="P3343" s="42" t="s">
        <v>64</v>
      </c>
      <c r="Q3343" s="42" t="s">
        <v>65</v>
      </c>
      <c r="R3343" s="42">
        <v>2</v>
      </c>
      <c r="S3343" s="137" t="s">
        <v>2254</v>
      </c>
      <c r="T3343" s="62">
        <v>16867538196.9</v>
      </c>
      <c r="U3343" s="62">
        <v>14487907740.719999</v>
      </c>
      <c r="Z3343" s="42" t="s">
        <v>68</v>
      </c>
      <c r="AJ3343" s="42"/>
      <c r="AW3343" s="42" t="s">
        <v>2412</v>
      </c>
      <c r="AX3343" s="42"/>
      <c r="AY3343" s="42"/>
      <c r="AZ3343" s="42"/>
      <c r="BA3343" s="42"/>
      <c r="BB3343" s="42"/>
      <c r="BN3343" s="128" t="s">
        <v>4578</v>
      </c>
      <c r="BO3343" s="58" t="str">
        <f t="shared" si="52"/>
        <v>境内资产</v>
      </c>
      <c r="BP3343" s="58" t="str">
        <f>IF(M3343="",VLOOKUP(D3343,Sheet4!$A$1:$B$92,2,0),VLOOKUP(Q3343,Sheet4!$A$1:$B$92,2,0))</f>
        <v>保险资产管理产品</v>
      </c>
    </row>
    <row r="3344" spans="1:68" s="58" customFormat="1" ht="12.75" customHeight="1">
      <c r="A3344" s="137" t="s">
        <v>2117</v>
      </c>
      <c r="B3344" s="50" t="s">
        <v>2199</v>
      </c>
      <c r="C3344" s="252" t="s">
        <v>5552</v>
      </c>
      <c r="D3344" s="257" t="s">
        <v>672</v>
      </c>
      <c r="E3344" s="42" t="s">
        <v>3807</v>
      </c>
      <c r="F3344" s="42" t="s">
        <v>2199</v>
      </c>
      <c r="G3344" s="42"/>
      <c r="H3344" s="307">
        <v>2421638.5716292267</v>
      </c>
      <c r="I3344" s="315">
        <v>2014287.2004877196</v>
      </c>
      <c r="J3344" s="105">
        <v>0</v>
      </c>
      <c r="K3344" s="42">
        <v>0</v>
      </c>
      <c r="L3344" s="50" t="s">
        <v>4489</v>
      </c>
      <c r="M3344" s="50" t="s">
        <v>5539</v>
      </c>
      <c r="N3344" s="50" t="s">
        <v>5532</v>
      </c>
      <c r="O3344" s="137" t="s">
        <v>2399</v>
      </c>
      <c r="P3344" s="42" t="s">
        <v>64</v>
      </c>
      <c r="Q3344" s="42" t="s">
        <v>65</v>
      </c>
      <c r="R3344" s="42">
        <v>2</v>
      </c>
      <c r="S3344" s="137" t="s">
        <v>2254</v>
      </c>
      <c r="T3344" s="62">
        <v>16867538196.9</v>
      </c>
      <c r="U3344" s="62">
        <v>14487907740.719999</v>
      </c>
      <c r="Z3344" s="42" t="s">
        <v>280</v>
      </c>
      <c r="AJ3344" s="42"/>
      <c r="AW3344" s="42" t="s">
        <v>2412</v>
      </c>
      <c r="AX3344" s="42"/>
      <c r="AY3344" s="42"/>
      <c r="AZ3344" s="42"/>
      <c r="BA3344" s="42"/>
      <c r="BB3344" s="42"/>
      <c r="BN3344" s="128" t="s">
        <v>4578</v>
      </c>
      <c r="BO3344" s="58" t="str">
        <f t="shared" si="52"/>
        <v>境内资产</v>
      </c>
      <c r="BP3344" s="58" t="str">
        <f>IF(M3344="",VLOOKUP(D3344,Sheet4!$A$1:$B$92,2,0),VLOOKUP(Q3344,Sheet4!$A$1:$B$92,2,0))</f>
        <v>保险资产管理产品</v>
      </c>
    </row>
    <row r="3345" spans="1:68" s="58" customFormat="1" ht="12.75" customHeight="1">
      <c r="A3345" s="137" t="s">
        <v>2266</v>
      </c>
      <c r="B3345" s="50" t="s">
        <v>2313</v>
      </c>
      <c r="C3345" s="252" t="s">
        <v>5552</v>
      </c>
      <c r="D3345" s="257" t="s">
        <v>672</v>
      </c>
      <c r="E3345" s="42" t="s">
        <v>2914</v>
      </c>
      <c r="F3345" s="42" t="s">
        <v>2313</v>
      </c>
      <c r="G3345" s="42"/>
      <c r="H3345" s="307">
        <v>3308109.6257425337</v>
      </c>
      <c r="I3345" s="315">
        <v>2178506.5867053745</v>
      </c>
      <c r="J3345" s="105">
        <v>0</v>
      </c>
      <c r="K3345" s="42">
        <v>0</v>
      </c>
      <c r="L3345" s="50" t="s">
        <v>4489</v>
      </c>
      <c r="M3345" s="50" t="s">
        <v>5539</v>
      </c>
      <c r="N3345" s="50" t="s">
        <v>5532</v>
      </c>
      <c r="O3345" s="137" t="s">
        <v>2399</v>
      </c>
      <c r="P3345" s="42" t="s">
        <v>64</v>
      </c>
      <c r="Q3345" s="42" t="s">
        <v>65</v>
      </c>
      <c r="R3345" s="42">
        <v>2</v>
      </c>
      <c r="S3345" s="137" t="s">
        <v>2254</v>
      </c>
      <c r="T3345" s="62">
        <v>16867538196.9</v>
      </c>
      <c r="U3345" s="62">
        <v>14487907740.719999</v>
      </c>
      <c r="Z3345" s="42" t="s">
        <v>68</v>
      </c>
      <c r="AJ3345" s="42"/>
      <c r="AW3345" s="42" t="s">
        <v>2412</v>
      </c>
      <c r="AX3345" s="42"/>
      <c r="AY3345" s="42"/>
      <c r="AZ3345" s="42"/>
      <c r="BA3345" s="42"/>
      <c r="BB3345" s="42"/>
      <c r="BN3345" s="128" t="s">
        <v>4578</v>
      </c>
      <c r="BO3345" s="58" t="str">
        <f t="shared" si="52"/>
        <v>境内资产</v>
      </c>
      <c r="BP3345" s="58" t="str">
        <f>IF(M3345="",VLOOKUP(D3345,Sheet4!$A$1:$B$92,2,0),VLOOKUP(Q3345,Sheet4!$A$1:$B$92,2,0))</f>
        <v>保险资产管理产品</v>
      </c>
    </row>
    <row r="3346" spans="1:68" s="58" customFormat="1" ht="12.75" customHeight="1">
      <c r="A3346" s="137" t="s">
        <v>2267</v>
      </c>
      <c r="B3346" s="50" t="s">
        <v>2314</v>
      </c>
      <c r="C3346" s="252" t="s">
        <v>5552</v>
      </c>
      <c r="D3346" s="257" t="s">
        <v>672</v>
      </c>
      <c r="E3346" s="42" t="s">
        <v>3013</v>
      </c>
      <c r="F3346" s="42" t="s">
        <v>2314</v>
      </c>
      <c r="G3346" s="42"/>
      <c r="H3346" s="307">
        <v>6615332.8617767505</v>
      </c>
      <c r="I3346" s="315">
        <v>4169314.1066358224</v>
      </c>
      <c r="J3346" s="105">
        <v>0</v>
      </c>
      <c r="K3346" s="42">
        <v>0</v>
      </c>
      <c r="L3346" s="50" t="s">
        <v>4489</v>
      </c>
      <c r="M3346" s="50" t="s">
        <v>5539</v>
      </c>
      <c r="N3346" s="50" t="s">
        <v>5532</v>
      </c>
      <c r="O3346" s="137" t="s">
        <v>2399</v>
      </c>
      <c r="P3346" s="42" t="s">
        <v>64</v>
      </c>
      <c r="Q3346" s="42" t="s">
        <v>65</v>
      </c>
      <c r="R3346" s="42">
        <v>2</v>
      </c>
      <c r="S3346" s="137" t="s">
        <v>2254</v>
      </c>
      <c r="T3346" s="62">
        <v>16867538196.9</v>
      </c>
      <c r="U3346" s="62">
        <v>14487907740.719999</v>
      </c>
      <c r="Z3346" s="42" t="s">
        <v>68</v>
      </c>
      <c r="AJ3346" s="42"/>
      <c r="AW3346" s="42" t="s">
        <v>2412</v>
      </c>
      <c r="AX3346" s="42"/>
      <c r="AY3346" s="42"/>
      <c r="AZ3346" s="42"/>
      <c r="BA3346" s="42"/>
      <c r="BB3346" s="42"/>
      <c r="BN3346" s="128" t="s">
        <v>4578</v>
      </c>
      <c r="BO3346" s="58" t="str">
        <f t="shared" si="52"/>
        <v>境内资产</v>
      </c>
      <c r="BP3346" s="58" t="str">
        <f>IF(M3346="",VLOOKUP(D3346,Sheet4!$A$1:$B$92,2,0),VLOOKUP(Q3346,Sheet4!$A$1:$B$92,2,0))</f>
        <v>保险资产管理产品</v>
      </c>
    </row>
    <row r="3347" spans="1:68" s="58" customFormat="1" ht="12.75" customHeight="1">
      <c r="A3347" s="137" t="s">
        <v>2108</v>
      </c>
      <c r="B3347" s="50" t="s">
        <v>2315</v>
      </c>
      <c r="C3347" s="252" t="s">
        <v>5552</v>
      </c>
      <c r="D3347" s="257" t="s">
        <v>672</v>
      </c>
      <c r="E3347" s="42" t="s">
        <v>4359</v>
      </c>
      <c r="F3347" s="42" t="s">
        <v>2315</v>
      </c>
      <c r="G3347" s="42"/>
      <c r="H3347" s="307">
        <v>2534692.280469134</v>
      </c>
      <c r="I3347" s="315">
        <v>2363280.2590275053</v>
      </c>
      <c r="J3347" s="105">
        <v>0</v>
      </c>
      <c r="K3347" s="42">
        <v>0</v>
      </c>
      <c r="L3347" s="50" t="s">
        <v>4489</v>
      </c>
      <c r="M3347" s="50" t="s">
        <v>5539</v>
      </c>
      <c r="N3347" s="50" t="s">
        <v>5532</v>
      </c>
      <c r="O3347" s="137" t="s">
        <v>2399</v>
      </c>
      <c r="P3347" s="42" t="s">
        <v>64</v>
      </c>
      <c r="Q3347" s="42" t="s">
        <v>65</v>
      </c>
      <c r="R3347" s="42">
        <v>2</v>
      </c>
      <c r="S3347" s="137" t="s">
        <v>2254</v>
      </c>
      <c r="T3347" s="62">
        <v>16867538196.9</v>
      </c>
      <c r="U3347" s="62">
        <v>14487907740.719999</v>
      </c>
      <c r="Z3347" s="42" t="s">
        <v>68</v>
      </c>
      <c r="AJ3347" s="42"/>
      <c r="AW3347" s="42" t="s">
        <v>2412</v>
      </c>
      <c r="AX3347" s="42"/>
      <c r="AY3347" s="42"/>
      <c r="AZ3347" s="42"/>
      <c r="BA3347" s="42"/>
      <c r="BB3347" s="42"/>
      <c r="BN3347" s="128" t="s">
        <v>4578</v>
      </c>
      <c r="BO3347" s="58" t="str">
        <f t="shared" si="52"/>
        <v>境内资产</v>
      </c>
      <c r="BP3347" s="58" t="str">
        <f>IF(M3347="",VLOOKUP(D3347,Sheet4!$A$1:$B$92,2,0),VLOOKUP(Q3347,Sheet4!$A$1:$B$92,2,0))</f>
        <v>保险资产管理产品</v>
      </c>
    </row>
    <row r="3348" spans="1:68" s="58" customFormat="1" ht="12.75" customHeight="1">
      <c r="A3348" s="137" t="s">
        <v>1967</v>
      </c>
      <c r="B3348" s="50" t="s">
        <v>1968</v>
      </c>
      <c r="C3348" s="252" t="s">
        <v>5552</v>
      </c>
      <c r="D3348" s="257" t="s">
        <v>672</v>
      </c>
      <c r="E3348" s="42" t="s">
        <v>3077</v>
      </c>
      <c r="F3348" s="42" t="s">
        <v>1968</v>
      </c>
      <c r="G3348" s="42"/>
      <c r="H3348" s="307">
        <v>4952483.3356733965</v>
      </c>
      <c r="I3348" s="315">
        <v>5062116.3589630062</v>
      </c>
      <c r="J3348" s="105">
        <v>0</v>
      </c>
      <c r="K3348" s="42">
        <v>0</v>
      </c>
      <c r="L3348" s="50" t="s">
        <v>4489</v>
      </c>
      <c r="M3348" s="50" t="s">
        <v>5539</v>
      </c>
      <c r="N3348" s="50" t="s">
        <v>5532</v>
      </c>
      <c r="O3348" s="137" t="s">
        <v>2399</v>
      </c>
      <c r="P3348" s="42" t="s">
        <v>64</v>
      </c>
      <c r="Q3348" s="42" t="s">
        <v>65</v>
      </c>
      <c r="R3348" s="42">
        <v>2</v>
      </c>
      <c r="S3348" s="137" t="s">
        <v>2254</v>
      </c>
      <c r="T3348" s="62">
        <v>16867538196.9</v>
      </c>
      <c r="U3348" s="62">
        <v>14487907740.719999</v>
      </c>
      <c r="Z3348" s="42" t="s">
        <v>280</v>
      </c>
      <c r="AJ3348" s="42"/>
      <c r="AW3348" s="42" t="s">
        <v>2412</v>
      </c>
      <c r="AX3348" s="42"/>
      <c r="AY3348" s="42"/>
      <c r="AZ3348" s="42"/>
      <c r="BA3348" s="42"/>
      <c r="BB3348" s="42"/>
      <c r="BN3348" s="128" t="s">
        <v>4578</v>
      </c>
      <c r="BO3348" s="58" t="str">
        <f t="shared" si="52"/>
        <v>境内资产</v>
      </c>
      <c r="BP3348" s="58" t="str">
        <f>IF(M3348="",VLOOKUP(D3348,Sheet4!$A$1:$B$92,2,0),VLOOKUP(Q3348,Sheet4!$A$1:$B$92,2,0))</f>
        <v>保险资产管理产品</v>
      </c>
    </row>
    <row r="3349" spans="1:68" s="58" customFormat="1" ht="12.75" customHeight="1">
      <c r="A3349" s="137" t="s">
        <v>2268</v>
      </c>
      <c r="B3349" s="50" t="s">
        <v>2316</v>
      </c>
      <c r="C3349" s="252" t="s">
        <v>5552</v>
      </c>
      <c r="D3349" s="257" t="s">
        <v>672</v>
      </c>
      <c r="E3349" s="42" t="s">
        <v>4440</v>
      </c>
      <c r="F3349" s="42" t="s">
        <v>2316</v>
      </c>
      <c r="G3349" s="42"/>
      <c r="H3349" s="307">
        <v>4363914.4409681512</v>
      </c>
      <c r="I3349" s="315">
        <v>3243039.805862831</v>
      </c>
      <c r="J3349" s="105">
        <v>0</v>
      </c>
      <c r="K3349" s="42">
        <v>0</v>
      </c>
      <c r="L3349" s="50" t="s">
        <v>4489</v>
      </c>
      <c r="M3349" s="50" t="s">
        <v>5539</v>
      </c>
      <c r="N3349" s="50" t="s">
        <v>5532</v>
      </c>
      <c r="O3349" s="137" t="s">
        <v>2399</v>
      </c>
      <c r="P3349" s="42" t="s">
        <v>64</v>
      </c>
      <c r="Q3349" s="42" t="s">
        <v>65</v>
      </c>
      <c r="R3349" s="42">
        <v>2</v>
      </c>
      <c r="S3349" s="137" t="s">
        <v>2254</v>
      </c>
      <c r="T3349" s="62">
        <v>16867538196.9</v>
      </c>
      <c r="U3349" s="62">
        <v>14487907740.719999</v>
      </c>
      <c r="Z3349" s="42" t="s">
        <v>68</v>
      </c>
      <c r="AJ3349" s="42"/>
      <c r="AW3349" s="42" t="s">
        <v>2412</v>
      </c>
      <c r="AX3349" s="42"/>
      <c r="AY3349" s="42"/>
      <c r="AZ3349" s="42"/>
      <c r="BA3349" s="42"/>
      <c r="BB3349" s="42"/>
      <c r="BN3349" s="128" t="s">
        <v>4578</v>
      </c>
      <c r="BO3349" s="58" t="str">
        <f t="shared" si="52"/>
        <v>境内资产</v>
      </c>
      <c r="BP3349" s="58" t="str">
        <f>IF(M3349="",VLOOKUP(D3349,Sheet4!$A$1:$B$92,2,0),VLOOKUP(Q3349,Sheet4!$A$1:$B$92,2,0))</f>
        <v>保险资产管理产品</v>
      </c>
    </row>
    <row r="3350" spans="1:68" s="58" customFormat="1" ht="12.75" customHeight="1">
      <c r="A3350" s="137" t="s">
        <v>2269</v>
      </c>
      <c r="B3350" s="50" t="s">
        <v>2317</v>
      </c>
      <c r="C3350" s="252" t="s">
        <v>5552</v>
      </c>
      <c r="D3350" s="257" t="s">
        <v>672</v>
      </c>
      <c r="E3350" s="42" t="s">
        <v>4441</v>
      </c>
      <c r="F3350" s="42" t="s">
        <v>2317</v>
      </c>
      <c r="G3350" s="42"/>
      <c r="H3350" s="307">
        <v>3071036.8047165675</v>
      </c>
      <c r="I3350" s="315">
        <v>2558746.2423853916</v>
      </c>
      <c r="J3350" s="105">
        <v>0</v>
      </c>
      <c r="K3350" s="42">
        <v>0</v>
      </c>
      <c r="L3350" s="50" t="s">
        <v>4489</v>
      </c>
      <c r="M3350" s="50" t="s">
        <v>5539</v>
      </c>
      <c r="N3350" s="50" t="s">
        <v>5532</v>
      </c>
      <c r="O3350" s="137" t="s">
        <v>2399</v>
      </c>
      <c r="P3350" s="42" t="s">
        <v>64</v>
      </c>
      <c r="Q3350" s="42" t="s">
        <v>65</v>
      </c>
      <c r="R3350" s="42">
        <v>2</v>
      </c>
      <c r="S3350" s="137" t="s">
        <v>2254</v>
      </c>
      <c r="T3350" s="62">
        <v>16867538196.9</v>
      </c>
      <c r="U3350" s="62">
        <v>14487907740.719999</v>
      </c>
      <c r="Z3350" s="42" t="s">
        <v>68</v>
      </c>
      <c r="AJ3350" s="42"/>
      <c r="AW3350" s="42" t="s">
        <v>2412</v>
      </c>
      <c r="AX3350" s="42"/>
      <c r="AY3350" s="42"/>
      <c r="AZ3350" s="42"/>
      <c r="BA3350" s="42"/>
      <c r="BB3350" s="42"/>
      <c r="BN3350" s="128" t="s">
        <v>4578</v>
      </c>
      <c r="BO3350" s="58" t="str">
        <f t="shared" si="52"/>
        <v>境内资产</v>
      </c>
      <c r="BP3350" s="58" t="str">
        <f>IF(M3350="",VLOOKUP(D3350,Sheet4!$A$1:$B$92,2,0),VLOOKUP(Q3350,Sheet4!$A$1:$B$92,2,0))</f>
        <v>保险资产管理产品</v>
      </c>
    </row>
    <row r="3351" spans="1:68" s="58" customFormat="1" ht="12.75" customHeight="1">
      <c r="A3351" s="138" t="s">
        <v>2270</v>
      </c>
      <c r="B3351" s="50" t="s">
        <v>2318</v>
      </c>
      <c r="C3351" s="252" t="s">
        <v>5552</v>
      </c>
      <c r="D3351" s="257" t="s">
        <v>672</v>
      </c>
      <c r="E3351" s="42" t="s">
        <v>4442</v>
      </c>
      <c r="F3351" s="42" t="s">
        <v>2318</v>
      </c>
      <c r="G3351" s="42"/>
      <c r="H3351" s="307">
        <v>726015.47300862905</v>
      </c>
      <c r="I3351" s="315">
        <v>804496.34013022925</v>
      </c>
      <c r="J3351" s="105">
        <v>0</v>
      </c>
      <c r="K3351" s="42">
        <v>0</v>
      </c>
      <c r="L3351" s="50" t="s">
        <v>4489</v>
      </c>
      <c r="M3351" s="50" t="s">
        <v>5539</v>
      </c>
      <c r="N3351" s="50" t="s">
        <v>5532</v>
      </c>
      <c r="O3351" s="137" t="s">
        <v>2399</v>
      </c>
      <c r="P3351" s="42" t="s">
        <v>64</v>
      </c>
      <c r="Q3351" s="42" t="s">
        <v>65</v>
      </c>
      <c r="R3351" s="42">
        <v>2</v>
      </c>
      <c r="S3351" s="137" t="s">
        <v>2254</v>
      </c>
      <c r="T3351" s="62">
        <v>16867538196.9</v>
      </c>
      <c r="U3351" s="62">
        <v>14487907740.719999</v>
      </c>
      <c r="Z3351" s="42" t="s">
        <v>68</v>
      </c>
      <c r="AJ3351" s="42"/>
      <c r="AW3351" s="42" t="s">
        <v>2412</v>
      </c>
      <c r="AX3351" s="42"/>
      <c r="AY3351" s="42"/>
      <c r="AZ3351" s="42"/>
      <c r="BA3351" s="42"/>
      <c r="BB3351" s="42"/>
      <c r="BN3351" s="128" t="s">
        <v>4578</v>
      </c>
      <c r="BO3351" s="58" t="str">
        <f t="shared" si="52"/>
        <v>境内资产</v>
      </c>
      <c r="BP3351" s="58" t="str">
        <f>IF(M3351="",VLOOKUP(D3351,Sheet4!$A$1:$B$92,2,0),VLOOKUP(Q3351,Sheet4!$A$1:$B$92,2,0))</f>
        <v>保险资产管理产品</v>
      </c>
    </row>
    <row r="3352" spans="1:68" s="58" customFormat="1" ht="12.75" customHeight="1">
      <c r="A3352" s="137" t="s">
        <v>2271</v>
      </c>
      <c r="B3352" s="50" t="s">
        <v>2319</v>
      </c>
      <c r="C3352" s="252" t="s">
        <v>5552</v>
      </c>
      <c r="D3352" s="257" t="s">
        <v>672</v>
      </c>
      <c r="E3352" s="42" t="s">
        <v>4443</v>
      </c>
      <c r="F3352" s="42" t="s">
        <v>2319</v>
      </c>
      <c r="G3352" s="42"/>
      <c r="H3352" s="307">
        <v>3572651.9140549051</v>
      </c>
      <c r="I3352" s="315">
        <v>3092015.8755744547</v>
      </c>
      <c r="J3352" s="105">
        <v>0</v>
      </c>
      <c r="K3352" s="42">
        <v>0</v>
      </c>
      <c r="L3352" s="50" t="s">
        <v>4489</v>
      </c>
      <c r="M3352" s="50" t="s">
        <v>5539</v>
      </c>
      <c r="N3352" s="50" t="s">
        <v>5532</v>
      </c>
      <c r="O3352" s="137" t="s">
        <v>2399</v>
      </c>
      <c r="P3352" s="42" t="s">
        <v>64</v>
      </c>
      <c r="Q3352" s="42" t="s">
        <v>65</v>
      </c>
      <c r="R3352" s="42">
        <v>2</v>
      </c>
      <c r="S3352" s="137" t="s">
        <v>2254</v>
      </c>
      <c r="T3352" s="62">
        <v>16867538196.9</v>
      </c>
      <c r="U3352" s="62">
        <v>14487907740.719999</v>
      </c>
      <c r="Z3352" s="42" t="s">
        <v>68</v>
      </c>
      <c r="AJ3352" s="42"/>
      <c r="AW3352" s="42" t="s">
        <v>2412</v>
      </c>
      <c r="AX3352" s="42"/>
      <c r="AY3352" s="42"/>
      <c r="AZ3352" s="42"/>
      <c r="BA3352" s="42"/>
      <c r="BB3352" s="42"/>
      <c r="BN3352" s="128" t="s">
        <v>4578</v>
      </c>
      <c r="BO3352" s="58" t="str">
        <f t="shared" si="52"/>
        <v>境内资产</v>
      </c>
      <c r="BP3352" s="58" t="str">
        <f>IF(M3352="",VLOOKUP(D3352,Sheet4!$A$1:$B$92,2,0),VLOOKUP(Q3352,Sheet4!$A$1:$B$92,2,0))</f>
        <v>保险资产管理产品</v>
      </c>
    </row>
    <row r="3353" spans="1:68" s="58" customFormat="1" ht="12.75" customHeight="1">
      <c r="A3353" s="137" t="s">
        <v>2272</v>
      </c>
      <c r="B3353" s="50" t="s">
        <v>2320</v>
      </c>
      <c r="C3353" s="252" t="s">
        <v>5552</v>
      </c>
      <c r="D3353" s="257" t="s">
        <v>672</v>
      </c>
      <c r="E3353" s="42" t="s">
        <v>4444</v>
      </c>
      <c r="F3353" s="42" t="s">
        <v>2320</v>
      </c>
      <c r="G3353" s="42"/>
      <c r="H3353" s="307">
        <v>4754118.8269281564</v>
      </c>
      <c r="I3353" s="315">
        <v>3779881.278066928</v>
      </c>
      <c r="J3353" s="105">
        <v>0</v>
      </c>
      <c r="K3353" s="42">
        <v>0</v>
      </c>
      <c r="L3353" s="50" t="s">
        <v>4489</v>
      </c>
      <c r="M3353" s="50" t="s">
        <v>5539</v>
      </c>
      <c r="N3353" s="50" t="s">
        <v>5532</v>
      </c>
      <c r="O3353" s="137" t="s">
        <v>2399</v>
      </c>
      <c r="P3353" s="42" t="s">
        <v>64</v>
      </c>
      <c r="Q3353" s="42" t="s">
        <v>65</v>
      </c>
      <c r="R3353" s="42">
        <v>2</v>
      </c>
      <c r="S3353" s="137" t="s">
        <v>2254</v>
      </c>
      <c r="T3353" s="62">
        <v>16867538196.9</v>
      </c>
      <c r="U3353" s="62">
        <v>14487907740.719999</v>
      </c>
      <c r="Z3353" s="42" t="s">
        <v>68</v>
      </c>
      <c r="AJ3353" s="42"/>
      <c r="AW3353" s="42" t="s">
        <v>2412</v>
      </c>
      <c r="AX3353" s="42"/>
      <c r="AY3353" s="42"/>
      <c r="AZ3353" s="42"/>
      <c r="BA3353" s="42"/>
      <c r="BB3353" s="42"/>
      <c r="BN3353" s="128" t="s">
        <v>4578</v>
      </c>
      <c r="BO3353" s="58" t="str">
        <f t="shared" si="52"/>
        <v>境内资产</v>
      </c>
      <c r="BP3353" s="58" t="str">
        <f>IF(M3353="",VLOOKUP(D3353,Sheet4!$A$1:$B$92,2,0),VLOOKUP(Q3353,Sheet4!$A$1:$B$92,2,0))</f>
        <v>保险资产管理产品</v>
      </c>
    </row>
    <row r="3354" spans="1:68" s="58" customFormat="1" ht="12.75" customHeight="1">
      <c r="A3354" s="138" t="s">
        <v>1556</v>
      </c>
      <c r="B3354" s="50" t="s">
        <v>1557</v>
      </c>
      <c r="C3354" s="252" t="s">
        <v>5552</v>
      </c>
      <c r="D3354" s="257" t="s">
        <v>672</v>
      </c>
      <c r="E3354" s="42" t="s">
        <v>1558</v>
      </c>
      <c r="F3354" s="42" t="s">
        <v>1557</v>
      </c>
      <c r="G3354" s="42"/>
      <c r="H3354" s="307">
        <v>4297.0342928515338</v>
      </c>
      <c r="I3354" s="315">
        <v>6188.3090827912474</v>
      </c>
      <c r="J3354" s="105">
        <v>0</v>
      </c>
      <c r="K3354" s="42">
        <v>0</v>
      </c>
      <c r="L3354" s="50" t="s">
        <v>4489</v>
      </c>
      <c r="M3354" s="50" t="s">
        <v>5539</v>
      </c>
      <c r="N3354" s="50" t="s">
        <v>5532</v>
      </c>
      <c r="O3354" s="137" t="s">
        <v>2399</v>
      </c>
      <c r="P3354" s="42" t="s">
        <v>64</v>
      </c>
      <c r="Q3354" s="42" t="s">
        <v>65</v>
      </c>
      <c r="R3354" s="42">
        <v>2</v>
      </c>
      <c r="S3354" s="137" t="s">
        <v>2254</v>
      </c>
      <c r="T3354" s="62">
        <v>16867538196.9</v>
      </c>
      <c r="U3354" s="62">
        <v>14487907740.719999</v>
      </c>
      <c r="Z3354" s="42" t="s">
        <v>68</v>
      </c>
      <c r="AJ3354" s="42"/>
      <c r="AW3354" s="42" t="s">
        <v>2412</v>
      </c>
      <c r="AX3354" s="42"/>
      <c r="AY3354" s="42"/>
      <c r="AZ3354" s="42"/>
      <c r="BA3354" s="42"/>
      <c r="BB3354" s="42"/>
      <c r="BN3354" s="128" t="s">
        <v>4578</v>
      </c>
      <c r="BO3354" s="58" t="str">
        <f t="shared" si="52"/>
        <v>境内资产</v>
      </c>
      <c r="BP3354" s="58" t="str">
        <f>IF(M3354="",VLOOKUP(D3354,Sheet4!$A$1:$B$92,2,0),VLOOKUP(Q3354,Sheet4!$A$1:$B$92,2,0))</f>
        <v>保险资产管理产品</v>
      </c>
    </row>
    <row r="3355" spans="1:68" s="58" customFormat="1" ht="12.75" customHeight="1">
      <c r="A3355" s="137" t="s">
        <v>2273</v>
      </c>
      <c r="B3355" s="50" t="s">
        <v>2321</v>
      </c>
      <c r="C3355" s="252" t="s">
        <v>5552</v>
      </c>
      <c r="D3355" s="257" t="s">
        <v>672</v>
      </c>
      <c r="E3355" s="42" t="s">
        <v>4445</v>
      </c>
      <c r="F3355" s="42" t="s">
        <v>2321</v>
      </c>
      <c r="G3355" s="42"/>
      <c r="H3355" s="307">
        <v>6389512.589766968</v>
      </c>
      <c r="I3355" s="315">
        <v>5890503.031195648</v>
      </c>
      <c r="J3355" s="105">
        <v>0</v>
      </c>
      <c r="K3355" s="42">
        <v>0</v>
      </c>
      <c r="L3355" s="50" t="s">
        <v>4489</v>
      </c>
      <c r="M3355" s="50" t="s">
        <v>5539</v>
      </c>
      <c r="N3355" s="50" t="s">
        <v>5532</v>
      </c>
      <c r="O3355" s="137" t="s">
        <v>2399</v>
      </c>
      <c r="P3355" s="42" t="s">
        <v>64</v>
      </c>
      <c r="Q3355" s="42" t="s">
        <v>65</v>
      </c>
      <c r="R3355" s="42">
        <v>2</v>
      </c>
      <c r="S3355" s="137" t="s">
        <v>2254</v>
      </c>
      <c r="T3355" s="62">
        <v>16867538196.9</v>
      </c>
      <c r="U3355" s="62">
        <v>14487907740.719999</v>
      </c>
      <c r="Z3355" s="42" t="s">
        <v>68</v>
      </c>
      <c r="AJ3355" s="42"/>
      <c r="AW3355" s="42" t="s">
        <v>2412</v>
      </c>
      <c r="AX3355" s="42"/>
      <c r="AY3355" s="42"/>
      <c r="AZ3355" s="42"/>
      <c r="BA3355" s="42"/>
      <c r="BB3355" s="42"/>
      <c r="BN3355" s="128" t="s">
        <v>4578</v>
      </c>
      <c r="BO3355" s="58" t="str">
        <f t="shared" si="52"/>
        <v>境内资产</v>
      </c>
      <c r="BP3355" s="58" t="str">
        <f>IF(M3355="",VLOOKUP(D3355,Sheet4!$A$1:$B$92,2,0),VLOOKUP(Q3355,Sheet4!$A$1:$B$92,2,0))</f>
        <v>保险资产管理产品</v>
      </c>
    </row>
    <row r="3356" spans="1:68" s="58" customFormat="1" ht="12.75" customHeight="1">
      <c r="A3356" s="137" t="s">
        <v>2274</v>
      </c>
      <c r="B3356" s="50" t="s">
        <v>2322</v>
      </c>
      <c r="C3356" s="252" t="s">
        <v>5552</v>
      </c>
      <c r="D3356" s="257" t="s">
        <v>672</v>
      </c>
      <c r="E3356" s="42" t="s">
        <v>4446</v>
      </c>
      <c r="F3356" s="42" t="s">
        <v>2322</v>
      </c>
      <c r="G3356" s="42"/>
      <c r="H3356" s="307">
        <v>4732961.0149023822</v>
      </c>
      <c r="I3356" s="315">
        <v>4028644.0689088684</v>
      </c>
      <c r="J3356" s="105">
        <v>0</v>
      </c>
      <c r="K3356" s="42">
        <v>0</v>
      </c>
      <c r="L3356" s="50" t="s">
        <v>4489</v>
      </c>
      <c r="M3356" s="50" t="s">
        <v>5539</v>
      </c>
      <c r="N3356" s="50" t="s">
        <v>5532</v>
      </c>
      <c r="O3356" s="137" t="s">
        <v>2399</v>
      </c>
      <c r="P3356" s="42" t="s">
        <v>64</v>
      </c>
      <c r="Q3356" s="42" t="s">
        <v>65</v>
      </c>
      <c r="R3356" s="42">
        <v>2</v>
      </c>
      <c r="S3356" s="137" t="s">
        <v>2254</v>
      </c>
      <c r="T3356" s="62">
        <v>16867538196.9</v>
      </c>
      <c r="U3356" s="62">
        <v>14487907740.719999</v>
      </c>
      <c r="Z3356" s="42" t="s">
        <v>68</v>
      </c>
      <c r="AJ3356" s="42"/>
      <c r="AW3356" s="42" t="s">
        <v>2412</v>
      </c>
      <c r="AX3356" s="42"/>
      <c r="AY3356" s="42"/>
      <c r="AZ3356" s="42"/>
      <c r="BA3356" s="42"/>
      <c r="BB3356" s="42"/>
      <c r="BN3356" s="128" t="s">
        <v>4578</v>
      </c>
      <c r="BO3356" s="58" t="str">
        <f t="shared" si="52"/>
        <v>境内资产</v>
      </c>
      <c r="BP3356" s="58" t="str">
        <f>IF(M3356="",VLOOKUP(D3356,Sheet4!$A$1:$B$92,2,0),VLOOKUP(Q3356,Sheet4!$A$1:$B$92,2,0))</f>
        <v>保险资产管理产品</v>
      </c>
    </row>
    <row r="3357" spans="1:68" s="58" customFormat="1" ht="12.75" customHeight="1">
      <c r="A3357" s="138" t="s">
        <v>2116</v>
      </c>
      <c r="B3357" s="50" t="s">
        <v>2323</v>
      </c>
      <c r="C3357" s="252" t="s">
        <v>5552</v>
      </c>
      <c r="D3357" s="257" t="s">
        <v>672</v>
      </c>
      <c r="E3357" s="42" t="s">
        <v>4361</v>
      </c>
      <c r="F3357" s="42" t="s">
        <v>2323</v>
      </c>
      <c r="G3357" s="42"/>
      <c r="H3357" s="307">
        <v>2841566.8213111479</v>
      </c>
      <c r="I3357" s="315">
        <v>1951002.8859007428</v>
      </c>
      <c r="J3357" s="105">
        <v>0</v>
      </c>
      <c r="K3357" s="42">
        <v>0</v>
      </c>
      <c r="L3357" s="50" t="s">
        <v>4489</v>
      </c>
      <c r="M3357" s="50" t="s">
        <v>5539</v>
      </c>
      <c r="N3357" s="50" t="s">
        <v>5532</v>
      </c>
      <c r="O3357" s="137" t="s">
        <v>2399</v>
      </c>
      <c r="P3357" s="42" t="s">
        <v>64</v>
      </c>
      <c r="Q3357" s="42" t="s">
        <v>65</v>
      </c>
      <c r="R3357" s="42">
        <v>2</v>
      </c>
      <c r="S3357" s="137" t="s">
        <v>2254</v>
      </c>
      <c r="T3357" s="62">
        <v>16867538196.9</v>
      </c>
      <c r="U3357" s="62">
        <v>14487907740.719999</v>
      </c>
      <c r="Z3357" s="42" t="s">
        <v>68</v>
      </c>
      <c r="AJ3357" s="42"/>
      <c r="AW3357" s="42" t="s">
        <v>2412</v>
      </c>
      <c r="AX3357" s="42"/>
      <c r="AY3357" s="42"/>
      <c r="AZ3357" s="42"/>
      <c r="BA3357" s="42"/>
      <c r="BB3357" s="42"/>
      <c r="BN3357" s="128" t="s">
        <v>4578</v>
      </c>
      <c r="BO3357" s="58" t="str">
        <f t="shared" si="52"/>
        <v>境内资产</v>
      </c>
      <c r="BP3357" s="58" t="str">
        <f>IF(M3357="",VLOOKUP(D3357,Sheet4!$A$1:$B$92,2,0),VLOOKUP(Q3357,Sheet4!$A$1:$B$92,2,0))</f>
        <v>保险资产管理产品</v>
      </c>
    </row>
    <row r="3358" spans="1:68" s="58" customFormat="1" ht="12.75" customHeight="1">
      <c r="A3358" s="138" t="s">
        <v>2275</v>
      </c>
      <c r="B3358" s="50" t="s">
        <v>2324</v>
      </c>
      <c r="C3358" s="252" t="s">
        <v>5552</v>
      </c>
      <c r="D3358" s="257" t="s">
        <v>672</v>
      </c>
      <c r="E3358" s="42" t="s">
        <v>4447</v>
      </c>
      <c r="F3358" s="42" t="s">
        <v>2324</v>
      </c>
      <c r="G3358" s="42"/>
      <c r="H3358" s="307">
        <v>1832020.9349799685</v>
      </c>
      <c r="I3358" s="315">
        <v>1607377.7715749203</v>
      </c>
      <c r="J3358" s="105">
        <v>0</v>
      </c>
      <c r="K3358" s="42">
        <v>0</v>
      </c>
      <c r="L3358" s="50" t="s">
        <v>4489</v>
      </c>
      <c r="M3358" s="50" t="s">
        <v>5539</v>
      </c>
      <c r="N3358" s="50" t="s">
        <v>5532</v>
      </c>
      <c r="O3358" s="137" t="s">
        <v>2399</v>
      </c>
      <c r="P3358" s="42" t="s">
        <v>64</v>
      </c>
      <c r="Q3358" s="42" t="s">
        <v>65</v>
      </c>
      <c r="R3358" s="42">
        <v>2</v>
      </c>
      <c r="S3358" s="137" t="s">
        <v>2254</v>
      </c>
      <c r="T3358" s="62">
        <v>16867538196.9</v>
      </c>
      <c r="U3358" s="62">
        <v>14487907740.719999</v>
      </c>
      <c r="Z3358" s="42" t="s">
        <v>68</v>
      </c>
      <c r="AJ3358" s="42"/>
      <c r="AW3358" s="42" t="s">
        <v>2412</v>
      </c>
      <c r="AX3358" s="42"/>
      <c r="AY3358" s="42"/>
      <c r="AZ3358" s="42"/>
      <c r="BA3358" s="42"/>
      <c r="BB3358" s="42"/>
      <c r="BN3358" s="128" t="s">
        <v>4578</v>
      </c>
      <c r="BO3358" s="58" t="str">
        <f t="shared" si="52"/>
        <v>境内资产</v>
      </c>
      <c r="BP3358" s="58" t="str">
        <f>IF(M3358="",VLOOKUP(D3358,Sheet4!$A$1:$B$92,2,0),VLOOKUP(Q3358,Sheet4!$A$1:$B$92,2,0))</f>
        <v>保险资产管理产品</v>
      </c>
    </row>
    <row r="3359" spans="1:68" s="58" customFormat="1" ht="12.75" customHeight="1">
      <c r="A3359" s="137" t="s">
        <v>2276</v>
      </c>
      <c r="B3359" s="50" t="s">
        <v>2325</v>
      </c>
      <c r="C3359" s="252" t="s">
        <v>5552</v>
      </c>
      <c r="D3359" s="257" t="s">
        <v>672</v>
      </c>
      <c r="E3359" s="42" t="s">
        <v>4448</v>
      </c>
      <c r="F3359" s="42" t="s">
        <v>2325</v>
      </c>
      <c r="G3359" s="42"/>
      <c r="H3359" s="307">
        <v>589739.94479485159</v>
      </c>
      <c r="I3359" s="315">
        <v>343684.29214492009</v>
      </c>
      <c r="J3359" s="105">
        <v>0</v>
      </c>
      <c r="K3359" s="42">
        <v>0</v>
      </c>
      <c r="L3359" s="50" t="s">
        <v>4489</v>
      </c>
      <c r="M3359" s="50" t="s">
        <v>5539</v>
      </c>
      <c r="N3359" s="50" t="s">
        <v>5532</v>
      </c>
      <c r="O3359" s="137" t="s">
        <v>2399</v>
      </c>
      <c r="P3359" s="42" t="s">
        <v>64</v>
      </c>
      <c r="Q3359" s="42" t="s">
        <v>65</v>
      </c>
      <c r="R3359" s="42">
        <v>2</v>
      </c>
      <c r="S3359" s="137" t="s">
        <v>2254</v>
      </c>
      <c r="T3359" s="62">
        <v>16867538196.9</v>
      </c>
      <c r="U3359" s="62">
        <v>14487907740.719999</v>
      </c>
      <c r="Z3359" s="42" t="s">
        <v>68</v>
      </c>
      <c r="AJ3359" s="42"/>
      <c r="AW3359" s="42" t="s">
        <v>2412</v>
      </c>
      <c r="AX3359" s="42"/>
      <c r="AY3359" s="42"/>
      <c r="AZ3359" s="42"/>
      <c r="BA3359" s="42"/>
      <c r="BB3359" s="42"/>
      <c r="BN3359" s="128" t="s">
        <v>4578</v>
      </c>
      <c r="BO3359" s="58" t="str">
        <f t="shared" si="52"/>
        <v>境内资产</v>
      </c>
      <c r="BP3359" s="58" t="str">
        <f>IF(M3359="",VLOOKUP(D3359,Sheet4!$A$1:$B$92,2,0),VLOOKUP(Q3359,Sheet4!$A$1:$B$92,2,0))</f>
        <v>保险资产管理产品</v>
      </c>
    </row>
    <row r="3360" spans="1:68" s="58" customFormat="1" ht="12.75" customHeight="1">
      <c r="A3360" s="137" t="s">
        <v>2277</v>
      </c>
      <c r="B3360" s="50" t="s">
        <v>2326</v>
      </c>
      <c r="C3360" s="252" t="s">
        <v>5552</v>
      </c>
      <c r="D3360" s="257" t="s">
        <v>672</v>
      </c>
      <c r="E3360" s="42" t="s">
        <v>3547</v>
      </c>
      <c r="F3360" s="42" t="s">
        <v>2326</v>
      </c>
      <c r="G3360" s="42"/>
      <c r="H3360" s="307">
        <v>1490651.0155760006</v>
      </c>
      <c r="I3360" s="315">
        <v>1452696.1849517941</v>
      </c>
      <c r="J3360" s="105">
        <v>0</v>
      </c>
      <c r="K3360" s="42">
        <v>0</v>
      </c>
      <c r="L3360" s="50" t="s">
        <v>4489</v>
      </c>
      <c r="M3360" s="50" t="s">
        <v>5539</v>
      </c>
      <c r="N3360" s="50" t="s">
        <v>5532</v>
      </c>
      <c r="O3360" s="137" t="s">
        <v>2399</v>
      </c>
      <c r="P3360" s="42" t="s">
        <v>64</v>
      </c>
      <c r="Q3360" s="42" t="s">
        <v>65</v>
      </c>
      <c r="R3360" s="42">
        <v>2</v>
      </c>
      <c r="S3360" s="137" t="s">
        <v>2254</v>
      </c>
      <c r="T3360" s="62">
        <v>16867538196.9</v>
      </c>
      <c r="U3360" s="62">
        <v>14487907740.719999</v>
      </c>
      <c r="Z3360" s="42" t="s">
        <v>280</v>
      </c>
      <c r="AJ3360" s="42"/>
      <c r="AW3360" s="42" t="s">
        <v>2412</v>
      </c>
      <c r="AX3360" s="42"/>
      <c r="AY3360" s="42"/>
      <c r="AZ3360" s="42"/>
      <c r="BA3360" s="42"/>
      <c r="BB3360" s="42"/>
      <c r="BN3360" s="128" t="s">
        <v>4578</v>
      </c>
      <c r="BO3360" s="58" t="str">
        <f t="shared" si="52"/>
        <v>境内资产</v>
      </c>
      <c r="BP3360" s="58" t="str">
        <f>IF(M3360="",VLOOKUP(D3360,Sheet4!$A$1:$B$92,2,0),VLOOKUP(Q3360,Sheet4!$A$1:$B$92,2,0))</f>
        <v>保险资产管理产品</v>
      </c>
    </row>
    <row r="3361" spans="1:68" s="58" customFormat="1" ht="12.75" customHeight="1">
      <c r="A3361" s="137" t="s">
        <v>2106</v>
      </c>
      <c r="B3361" s="50" t="s">
        <v>2327</v>
      </c>
      <c r="C3361" s="252" t="s">
        <v>5552</v>
      </c>
      <c r="D3361" s="257" t="s">
        <v>672</v>
      </c>
      <c r="E3361" s="42" t="s">
        <v>4358</v>
      </c>
      <c r="F3361" s="42" t="s">
        <v>2327</v>
      </c>
      <c r="G3361" s="42"/>
      <c r="H3361" s="307">
        <v>3125886.3886675928</v>
      </c>
      <c r="I3361" s="315">
        <v>2727749.1207382302</v>
      </c>
      <c r="J3361" s="105">
        <v>0</v>
      </c>
      <c r="K3361" s="42">
        <v>0</v>
      </c>
      <c r="L3361" s="50" t="s">
        <v>4489</v>
      </c>
      <c r="M3361" s="50" t="s">
        <v>5539</v>
      </c>
      <c r="N3361" s="50" t="s">
        <v>5532</v>
      </c>
      <c r="O3361" s="137" t="s">
        <v>2399</v>
      </c>
      <c r="P3361" s="42" t="s">
        <v>64</v>
      </c>
      <c r="Q3361" s="42" t="s">
        <v>65</v>
      </c>
      <c r="R3361" s="42">
        <v>2</v>
      </c>
      <c r="S3361" s="137" t="s">
        <v>2254</v>
      </c>
      <c r="T3361" s="62">
        <v>16867538196.9</v>
      </c>
      <c r="U3361" s="62">
        <v>14487907740.719999</v>
      </c>
      <c r="Z3361" s="42" t="s">
        <v>68</v>
      </c>
      <c r="AJ3361" s="42"/>
      <c r="AW3361" s="42" t="s">
        <v>2412</v>
      </c>
      <c r="AX3361" s="42"/>
      <c r="AY3361" s="42"/>
      <c r="AZ3361" s="42"/>
      <c r="BA3361" s="42"/>
      <c r="BB3361" s="42"/>
      <c r="BN3361" s="128" t="s">
        <v>4578</v>
      </c>
      <c r="BO3361" s="58" t="str">
        <f t="shared" si="52"/>
        <v>境内资产</v>
      </c>
      <c r="BP3361" s="58" t="str">
        <f>IF(M3361="",VLOOKUP(D3361,Sheet4!$A$1:$B$92,2,0),VLOOKUP(Q3361,Sheet4!$A$1:$B$92,2,0))</f>
        <v>保险资产管理产品</v>
      </c>
    </row>
    <row r="3362" spans="1:68" s="58" customFormat="1" ht="12.75" customHeight="1">
      <c r="A3362" s="137" t="s">
        <v>2278</v>
      </c>
      <c r="B3362" s="50" t="s">
        <v>2328</v>
      </c>
      <c r="C3362" s="252" t="s">
        <v>5552</v>
      </c>
      <c r="D3362" s="257" t="s">
        <v>672</v>
      </c>
      <c r="E3362" s="42" t="s">
        <v>4449</v>
      </c>
      <c r="F3362" s="42" t="s">
        <v>2328</v>
      </c>
      <c r="G3362" s="42"/>
      <c r="H3362" s="307">
        <v>5088788.6773710074</v>
      </c>
      <c r="I3362" s="315">
        <v>4895352.9852753822</v>
      </c>
      <c r="J3362" s="105">
        <v>0</v>
      </c>
      <c r="K3362" s="42">
        <v>0</v>
      </c>
      <c r="L3362" s="50" t="s">
        <v>4489</v>
      </c>
      <c r="M3362" s="50" t="s">
        <v>5539</v>
      </c>
      <c r="N3362" s="50" t="s">
        <v>5532</v>
      </c>
      <c r="O3362" s="137" t="s">
        <v>2399</v>
      </c>
      <c r="P3362" s="42" t="s">
        <v>64</v>
      </c>
      <c r="Q3362" s="42" t="s">
        <v>65</v>
      </c>
      <c r="R3362" s="42">
        <v>2</v>
      </c>
      <c r="S3362" s="137" t="s">
        <v>2254</v>
      </c>
      <c r="T3362" s="62">
        <v>16867538196.9</v>
      </c>
      <c r="U3362" s="62">
        <v>14487907740.719999</v>
      </c>
      <c r="Z3362" s="42" t="s">
        <v>68</v>
      </c>
      <c r="AJ3362" s="42"/>
      <c r="AW3362" s="42" t="s">
        <v>2412</v>
      </c>
      <c r="AX3362" s="42"/>
      <c r="AY3362" s="42"/>
      <c r="AZ3362" s="42"/>
      <c r="BA3362" s="42"/>
      <c r="BB3362" s="42"/>
      <c r="BN3362" s="128" t="s">
        <v>4578</v>
      </c>
      <c r="BO3362" s="58" t="str">
        <f t="shared" si="52"/>
        <v>境内资产</v>
      </c>
      <c r="BP3362" s="58" t="str">
        <f>IF(M3362="",VLOOKUP(D3362,Sheet4!$A$1:$B$92,2,0),VLOOKUP(Q3362,Sheet4!$A$1:$B$92,2,0))</f>
        <v>保险资产管理产品</v>
      </c>
    </row>
    <row r="3363" spans="1:68" s="58" customFormat="1" ht="12.75" customHeight="1">
      <c r="A3363" s="137" t="s">
        <v>2279</v>
      </c>
      <c r="B3363" s="50" t="s">
        <v>2329</v>
      </c>
      <c r="C3363" s="252" t="s">
        <v>5552</v>
      </c>
      <c r="D3363" s="257" t="s">
        <v>672</v>
      </c>
      <c r="E3363" s="42" t="s">
        <v>4450</v>
      </c>
      <c r="F3363" s="42" t="s">
        <v>2329</v>
      </c>
      <c r="G3363" s="42"/>
      <c r="H3363" s="307">
        <v>1130876.2454732775</v>
      </c>
      <c r="I3363" s="315">
        <v>873504.13495648222</v>
      </c>
      <c r="J3363" s="105">
        <v>0</v>
      </c>
      <c r="K3363" s="42">
        <v>0</v>
      </c>
      <c r="L3363" s="50" t="s">
        <v>4489</v>
      </c>
      <c r="M3363" s="50" t="s">
        <v>5539</v>
      </c>
      <c r="N3363" s="50" t="s">
        <v>5532</v>
      </c>
      <c r="O3363" s="137" t="s">
        <v>2399</v>
      </c>
      <c r="P3363" s="42" t="s">
        <v>64</v>
      </c>
      <c r="Q3363" s="42" t="s">
        <v>65</v>
      </c>
      <c r="R3363" s="42">
        <v>2</v>
      </c>
      <c r="S3363" s="137" t="s">
        <v>2254</v>
      </c>
      <c r="T3363" s="62">
        <v>16867538196.9</v>
      </c>
      <c r="U3363" s="62">
        <v>14487907740.719999</v>
      </c>
      <c r="Z3363" s="42" t="s">
        <v>68</v>
      </c>
      <c r="AJ3363" s="42"/>
      <c r="AW3363" s="42" t="s">
        <v>2412</v>
      </c>
      <c r="AX3363" s="42"/>
      <c r="AY3363" s="42"/>
      <c r="AZ3363" s="42"/>
      <c r="BA3363" s="42"/>
      <c r="BB3363" s="42"/>
      <c r="BN3363" s="128" t="s">
        <v>4578</v>
      </c>
      <c r="BO3363" s="58" t="str">
        <f t="shared" si="52"/>
        <v>境内资产</v>
      </c>
      <c r="BP3363" s="58" t="str">
        <f>IF(M3363="",VLOOKUP(D3363,Sheet4!$A$1:$B$92,2,0),VLOOKUP(Q3363,Sheet4!$A$1:$B$92,2,0))</f>
        <v>保险资产管理产品</v>
      </c>
    </row>
    <row r="3364" spans="1:68" s="58" customFormat="1" ht="12.75" customHeight="1">
      <c r="A3364" s="137" t="s">
        <v>2280</v>
      </c>
      <c r="B3364" s="50" t="s">
        <v>2330</v>
      </c>
      <c r="C3364" s="252" t="s">
        <v>5552</v>
      </c>
      <c r="D3364" s="257" t="s">
        <v>672</v>
      </c>
      <c r="E3364" s="42" t="s">
        <v>4451</v>
      </c>
      <c r="F3364" s="42" t="s">
        <v>2330</v>
      </c>
      <c r="G3364" s="42"/>
      <c r="H3364" s="307">
        <v>5342098.8978418941</v>
      </c>
      <c r="I3364" s="315">
        <v>3255102.129822718</v>
      </c>
      <c r="J3364" s="105">
        <v>0</v>
      </c>
      <c r="K3364" s="42">
        <v>0</v>
      </c>
      <c r="L3364" s="50" t="s">
        <v>4489</v>
      </c>
      <c r="M3364" s="50" t="s">
        <v>5539</v>
      </c>
      <c r="N3364" s="50" t="s">
        <v>5532</v>
      </c>
      <c r="O3364" s="137" t="s">
        <v>2399</v>
      </c>
      <c r="P3364" s="42" t="s">
        <v>64</v>
      </c>
      <c r="Q3364" s="42" t="s">
        <v>65</v>
      </c>
      <c r="R3364" s="42">
        <v>2</v>
      </c>
      <c r="S3364" s="137" t="s">
        <v>2254</v>
      </c>
      <c r="T3364" s="62">
        <v>16867538196.9</v>
      </c>
      <c r="U3364" s="62">
        <v>14487907740.719999</v>
      </c>
      <c r="Z3364" s="42" t="s">
        <v>68</v>
      </c>
      <c r="AJ3364" s="42"/>
      <c r="AW3364" s="42" t="s">
        <v>2412</v>
      </c>
      <c r="AX3364" s="42"/>
      <c r="AY3364" s="42"/>
      <c r="AZ3364" s="42"/>
      <c r="BA3364" s="42"/>
      <c r="BB3364" s="42"/>
      <c r="BN3364" s="128" t="s">
        <v>4578</v>
      </c>
      <c r="BO3364" s="58" t="str">
        <f t="shared" si="52"/>
        <v>境内资产</v>
      </c>
      <c r="BP3364" s="58" t="str">
        <f>IF(M3364="",VLOOKUP(D3364,Sheet4!$A$1:$B$92,2,0),VLOOKUP(Q3364,Sheet4!$A$1:$B$92,2,0))</f>
        <v>保险资产管理产品</v>
      </c>
    </row>
    <row r="3365" spans="1:68" s="58" customFormat="1" ht="12.75" customHeight="1">
      <c r="A3365" s="137" t="s">
        <v>2281</v>
      </c>
      <c r="B3365" s="50" t="s">
        <v>2331</v>
      </c>
      <c r="C3365" s="252" t="s">
        <v>5552</v>
      </c>
      <c r="D3365" s="257" t="s">
        <v>672</v>
      </c>
      <c r="E3365" s="42" t="s">
        <v>2546</v>
      </c>
      <c r="F3365" s="42" t="s">
        <v>2331</v>
      </c>
      <c r="G3365" s="42"/>
      <c r="H3365" s="307">
        <v>2944584.28543797</v>
      </c>
      <c r="I3365" s="315">
        <v>3315117.9703185363</v>
      </c>
      <c r="J3365" s="105">
        <v>0</v>
      </c>
      <c r="K3365" s="42">
        <v>0</v>
      </c>
      <c r="L3365" s="50" t="s">
        <v>4489</v>
      </c>
      <c r="M3365" s="50" t="s">
        <v>5539</v>
      </c>
      <c r="N3365" s="50" t="s">
        <v>5532</v>
      </c>
      <c r="O3365" s="137" t="s">
        <v>2399</v>
      </c>
      <c r="P3365" s="42" t="s">
        <v>64</v>
      </c>
      <c r="Q3365" s="42" t="s">
        <v>65</v>
      </c>
      <c r="R3365" s="42">
        <v>2</v>
      </c>
      <c r="S3365" s="137" t="s">
        <v>2254</v>
      </c>
      <c r="T3365" s="62">
        <v>16867538196.9</v>
      </c>
      <c r="U3365" s="62">
        <v>14487907740.719999</v>
      </c>
      <c r="Z3365" s="42" t="s">
        <v>68</v>
      </c>
      <c r="AJ3365" s="42"/>
      <c r="AW3365" s="42" t="s">
        <v>2412</v>
      </c>
      <c r="AX3365" s="42"/>
      <c r="AY3365" s="42"/>
      <c r="AZ3365" s="42"/>
      <c r="BA3365" s="42"/>
      <c r="BB3365" s="42"/>
      <c r="BN3365" s="128" t="s">
        <v>4578</v>
      </c>
      <c r="BO3365" s="58" t="str">
        <f t="shared" si="52"/>
        <v>境内资产</v>
      </c>
      <c r="BP3365" s="58" t="str">
        <f>IF(M3365="",VLOOKUP(D3365,Sheet4!$A$1:$B$92,2,0),VLOOKUP(Q3365,Sheet4!$A$1:$B$92,2,0))</f>
        <v>保险资产管理产品</v>
      </c>
    </row>
    <row r="3366" spans="1:68" s="58" customFormat="1" ht="12.75" customHeight="1">
      <c r="A3366" s="137" t="s">
        <v>2102</v>
      </c>
      <c r="B3366" s="50" t="s">
        <v>2332</v>
      </c>
      <c r="C3366" s="252" t="s">
        <v>5552</v>
      </c>
      <c r="D3366" s="257" t="s">
        <v>672</v>
      </c>
      <c r="E3366" s="42" t="s">
        <v>3651</v>
      </c>
      <c r="F3366" s="42" t="s">
        <v>2332</v>
      </c>
      <c r="G3366" s="42"/>
      <c r="H3366" s="307">
        <v>1574537.2160345763</v>
      </c>
      <c r="I3366" s="315">
        <v>1578676.3696152524</v>
      </c>
      <c r="J3366" s="105">
        <v>0</v>
      </c>
      <c r="K3366" s="42">
        <v>0</v>
      </c>
      <c r="L3366" s="50" t="s">
        <v>4489</v>
      </c>
      <c r="M3366" s="50" t="s">
        <v>5539</v>
      </c>
      <c r="N3366" s="50" t="s">
        <v>5532</v>
      </c>
      <c r="O3366" s="137" t="s">
        <v>2399</v>
      </c>
      <c r="P3366" s="42" t="s">
        <v>64</v>
      </c>
      <c r="Q3366" s="42" t="s">
        <v>65</v>
      </c>
      <c r="R3366" s="42">
        <v>2</v>
      </c>
      <c r="S3366" s="137" t="s">
        <v>2254</v>
      </c>
      <c r="T3366" s="62">
        <v>16867538196.9</v>
      </c>
      <c r="U3366" s="62">
        <v>14487907740.719999</v>
      </c>
      <c r="Z3366" s="42" t="s">
        <v>280</v>
      </c>
      <c r="AJ3366" s="42"/>
      <c r="AW3366" s="42" t="s">
        <v>2412</v>
      </c>
      <c r="AX3366" s="42"/>
      <c r="AY3366" s="42"/>
      <c r="AZ3366" s="42"/>
      <c r="BA3366" s="42"/>
      <c r="BB3366" s="42"/>
      <c r="BN3366" s="128" t="s">
        <v>4578</v>
      </c>
      <c r="BO3366" s="58" t="str">
        <f t="shared" si="52"/>
        <v>境内资产</v>
      </c>
      <c r="BP3366" s="58" t="str">
        <f>IF(M3366="",VLOOKUP(D3366,Sheet4!$A$1:$B$92,2,0),VLOOKUP(Q3366,Sheet4!$A$1:$B$92,2,0))</f>
        <v>保险资产管理产品</v>
      </c>
    </row>
    <row r="3367" spans="1:68" s="58" customFormat="1" ht="12.75" customHeight="1">
      <c r="A3367" s="137" t="s">
        <v>2282</v>
      </c>
      <c r="B3367" s="50" t="s">
        <v>2333</v>
      </c>
      <c r="C3367" s="252" t="s">
        <v>5552</v>
      </c>
      <c r="D3367" s="257" t="s">
        <v>672</v>
      </c>
      <c r="E3367" s="42" t="s">
        <v>3677</v>
      </c>
      <c r="F3367" s="42" t="s">
        <v>2333</v>
      </c>
      <c r="G3367" s="42"/>
      <c r="H3367" s="307">
        <v>7925320.6929515814</v>
      </c>
      <c r="I3367" s="315">
        <v>6597580.2446662197</v>
      </c>
      <c r="J3367" s="105">
        <v>0</v>
      </c>
      <c r="K3367" s="42">
        <v>0</v>
      </c>
      <c r="L3367" s="50" t="s">
        <v>4489</v>
      </c>
      <c r="M3367" s="50" t="s">
        <v>5539</v>
      </c>
      <c r="N3367" s="50" t="s">
        <v>5532</v>
      </c>
      <c r="O3367" s="137" t="s">
        <v>2399</v>
      </c>
      <c r="P3367" s="42" t="s">
        <v>64</v>
      </c>
      <c r="Q3367" s="42" t="s">
        <v>65</v>
      </c>
      <c r="R3367" s="42">
        <v>2</v>
      </c>
      <c r="S3367" s="137" t="s">
        <v>2254</v>
      </c>
      <c r="T3367" s="62">
        <v>16867538196.9</v>
      </c>
      <c r="U3367" s="62">
        <v>14487907740.719999</v>
      </c>
      <c r="Z3367" s="42" t="s">
        <v>280</v>
      </c>
      <c r="AJ3367" s="42"/>
      <c r="AW3367" s="42" t="s">
        <v>2412</v>
      </c>
      <c r="AX3367" s="42"/>
      <c r="AY3367" s="42"/>
      <c r="AZ3367" s="42"/>
      <c r="BA3367" s="42"/>
      <c r="BB3367" s="42"/>
      <c r="BN3367" s="128" t="s">
        <v>4578</v>
      </c>
      <c r="BO3367" s="58" t="str">
        <f t="shared" si="52"/>
        <v>境内资产</v>
      </c>
      <c r="BP3367" s="58" t="str">
        <f>IF(M3367="",VLOOKUP(D3367,Sheet4!$A$1:$B$92,2,0),VLOOKUP(Q3367,Sheet4!$A$1:$B$92,2,0))</f>
        <v>保险资产管理产品</v>
      </c>
    </row>
    <row r="3368" spans="1:68" s="58" customFormat="1" ht="12.75" customHeight="1">
      <c r="A3368" s="137" t="s">
        <v>2283</v>
      </c>
      <c r="B3368" s="50" t="s">
        <v>2334</v>
      </c>
      <c r="C3368" s="252" t="s">
        <v>5552</v>
      </c>
      <c r="D3368" s="257" t="s">
        <v>678</v>
      </c>
      <c r="E3368" s="42" t="s">
        <v>4452</v>
      </c>
      <c r="F3368" s="42" t="s">
        <v>2334</v>
      </c>
      <c r="G3368" s="42"/>
      <c r="H3368" s="307">
        <v>705213.83579724201</v>
      </c>
      <c r="I3368" s="315">
        <v>561556.14164489368</v>
      </c>
      <c r="J3368" s="105">
        <v>0</v>
      </c>
      <c r="K3368" s="42">
        <v>0</v>
      </c>
      <c r="L3368" s="50" t="s">
        <v>4489</v>
      </c>
      <c r="M3368" s="50" t="s">
        <v>5539</v>
      </c>
      <c r="N3368" s="50" t="s">
        <v>5532</v>
      </c>
      <c r="O3368" s="137" t="s">
        <v>2399</v>
      </c>
      <c r="P3368" s="42" t="s">
        <v>64</v>
      </c>
      <c r="Q3368" s="42" t="s">
        <v>65</v>
      </c>
      <c r="R3368" s="42">
        <v>2</v>
      </c>
      <c r="S3368" s="137" t="s">
        <v>2254</v>
      </c>
      <c r="T3368" s="62">
        <v>16867538196.9</v>
      </c>
      <c r="U3368" s="62">
        <v>14487907740.719999</v>
      </c>
      <c r="Z3368" s="42" t="s">
        <v>68</v>
      </c>
      <c r="AJ3368" s="42"/>
      <c r="AW3368" s="42" t="s">
        <v>2412</v>
      </c>
      <c r="AX3368" s="42"/>
      <c r="AY3368" s="42"/>
      <c r="AZ3368" s="42"/>
      <c r="BA3368" s="42"/>
      <c r="BB3368" s="42"/>
      <c r="BN3368" s="128" t="s">
        <v>4578</v>
      </c>
      <c r="BO3368" s="58" t="str">
        <f t="shared" si="52"/>
        <v>境内资产</v>
      </c>
      <c r="BP3368" s="58" t="str">
        <f>IF(M3368="",VLOOKUP(D3368,Sheet4!$A$1:$B$92,2,0),VLOOKUP(Q3368,Sheet4!$A$1:$B$92,2,0))</f>
        <v>保险资产管理产品</v>
      </c>
    </row>
    <row r="3369" spans="1:68" s="58" customFormat="1" ht="12.75" customHeight="1">
      <c r="A3369" s="137" t="s">
        <v>2284</v>
      </c>
      <c r="B3369" s="50" t="s">
        <v>2335</v>
      </c>
      <c r="C3369" s="252" t="s">
        <v>5552</v>
      </c>
      <c r="D3369" s="257" t="s">
        <v>678</v>
      </c>
      <c r="E3369" s="42" t="s">
        <v>4453</v>
      </c>
      <c r="F3369" s="42" t="s">
        <v>2335</v>
      </c>
      <c r="G3369" s="42"/>
      <c r="H3369" s="307">
        <v>3167914.7173329196</v>
      </c>
      <c r="I3369" s="315">
        <v>2659538.4248849847</v>
      </c>
      <c r="J3369" s="105">
        <v>0</v>
      </c>
      <c r="K3369" s="42">
        <v>0</v>
      </c>
      <c r="L3369" s="50" t="s">
        <v>4489</v>
      </c>
      <c r="M3369" s="50" t="s">
        <v>5539</v>
      </c>
      <c r="N3369" s="50" t="s">
        <v>5532</v>
      </c>
      <c r="O3369" s="137" t="s">
        <v>2399</v>
      </c>
      <c r="P3369" s="42" t="s">
        <v>64</v>
      </c>
      <c r="Q3369" s="42" t="s">
        <v>65</v>
      </c>
      <c r="R3369" s="42">
        <v>2</v>
      </c>
      <c r="S3369" s="137" t="s">
        <v>2254</v>
      </c>
      <c r="T3369" s="62">
        <v>16867538196.9</v>
      </c>
      <c r="U3369" s="62">
        <v>14487907740.719999</v>
      </c>
      <c r="Z3369" s="42" t="s">
        <v>68</v>
      </c>
      <c r="AJ3369" s="42"/>
      <c r="AW3369" s="42" t="s">
        <v>2412</v>
      </c>
      <c r="AX3369" s="42"/>
      <c r="AY3369" s="42"/>
      <c r="AZ3369" s="42"/>
      <c r="BA3369" s="42"/>
      <c r="BB3369" s="42"/>
      <c r="BN3369" s="128" t="s">
        <v>4578</v>
      </c>
      <c r="BO3369" s="58" t="str">
        <f t="shared" si="52"/>
        <v>境内资产</v>
      </c>
      <c r="BP3369" s="58" t="str">
        <f>IF(M3369="",VLOOKUP(D3369,Sheet4!$A$1:$B$92,2,0),VLOOKUP(Q3369,Sheet4!$A$1:$B$92,2,0))</f>
        <v>保险资产管理产品</v>
      </c>
    </row>
    <row r="3370" spans="1:68" s="58" customFormat="1" ht="12.75" customHeight="1">
      <c r="A3370" s="137" t="s">
        <v>2285</v>
      </c>
      <c r="B3370" s="50" t="s">
        <v>2336</v>
      </c>
      <c r="C3370" s="252" t="s">
        <v>5552</v>
      </c>
      <c r="D3370" s="257" t="s">
        <v>678</v>
      </c>
      <c r="E3370" s="42" t="s">
        <v>4454</v>
      </c>
      <c r="F3370" s="42" t="s">
        <v>2336</v>
      </c>
      <c r="G3370" s="42"/>
      <c r="H3370" s="307">
        <v>2343754.1438626312</v>
      </c>
      <c r="I3370" s="315">
        <v>1143722.0941383408</v>
      </c>
      <c r="J3370" s="105">
        <v>0</v>
      </c>
      <c r="K3370" s="42">
        <v>0</v>
      </c>
      <c r="L3370" s="50" t="s">
        <v>4489</v>
      </c>
      <c r="M3370" s="50" t="s">
        <v>5539</v>
      </c>
      <c r="N3370" s="50" t="s">
        <v>5532</v>
      </c>
      <c r="O3370" s="137" t="s">
        <v>2399</v>
      </c>
      <c r="P3370" s="42" t="s">
        <v>64</v>
      </c>
      <c r="Q3370" s="42" t="s">
        <v>65</v>
      </c>
      <c r="R3370" s="42">
        <v>2</v>
      </c>
      <c r="S3370" s="137" t="s">
        <v>2254</v>
      </c>
      <c r="T3370" s="62">
        <v>16867538196.9</v>
      </c>
      <c r="U3370" s="62">
        <v>14487907740.719999</v>
      </c>
      <c r="Z3370" s="42" t="s">
        <v>68</v>
      </c>
      <c r="AJ3370" s="42"/>
      <c r="AW3370" s="42" t="s">
        <v>2412</v>
      </c>
      <c r="AX3370" s="42"/>
      <c r="AY3370" s="42"/>
      <c r="AZ3370" s="42"/>
      <c r="BA3370" s="42"/>
      <c r="BB3370" s="42"/>
      <c r="BN3370" s="128" t="s">
        <v>4578</v>
      </c>
      <c r="BO3370" s="58" t="str">
        <f t="shared" si="52"/>
        <v>境内资产</v>
      </c>
      <c r="BP3370" s="58" t="str">
        <f>IF(M3370="",VLOOKUP(D3370,Sheet4!$A$1:$B$92,2,0),VLOOKUP(Q3370,Sheet4!$A$1:$B$92,2,0))</f>
        <v>保险资产管理产品</v>
      </c>
    </row>
    <row r="3371" spans="1:68" s="58" customFormat="1" ht="12.75" customHeight="1">
      <c r="A3371" s="137" t="s">
        <v>2286</v>
      </c>
      <c r="B3371" s="50" t="s">
        <v>2337</v>
      </c>
      <c r="C3371" s="252" t="s">
        <v>5552</v>
      </c>
      <c r="D3371" s="257" t="s">
        <v>678</v>
      </c>
      <c r="E3371" s="42" t="s">
        <v>4455</v>
      </c>
      <c r="F3371" s="42" t="s">
        <v>2337</v>
      </c>
      <c r="G3371" s="42"/>
      <c r="H3371" s="307">
        <v>1902075.7949289144</v>
      </c>
      <c r="I3371" s="315">
        <v>963354.8088137398</v>
      </c>
      <c r="J3371" s="105">
        <v>0</v>
      </c>
      <c r="K3371" s="42">
        <v>0</v>
      </c>
      <c r="L3371" s="50" t="s">
        <v>4489</v>
      </c>
      <c r="M3371" s="50" t="s">
        <v>5539</v>
      </c>
      <c r="N3371" s="50" t="s">
        <v>5532</v>
      </c>
      <c r="O3371" s="137" t="s">
        <v>2399</v>
      </c>
      <c r="P3371" s="42" t="s">
        <v>64</v>
      </c>
      <c r="Q3371" s="42" t="s">
        <v>65</v>
      </c>
      <c r="R3371" s="42">
        <v>2</v>
      </c>
      <c r="S3371" s="137" t="s">
        <v>2254</v>
      </c>
      <c r="T3371" s="62">
        <v>16867538196.9</v>
      </c>
      <c r="U3371" s="62">
        <v>14487907740.719999</v>
      </c>
      <c r="Z3371" s="42" t="s">
        <v>68</v>
      </c>
      <c r="AJ3371" s="42"/>
      <c r="AW3371" s="42" t="s">
        <v>2412</v>
      </c>
      <c r="AX3371" s="42"/>
      <c r="AY3371" s="42"/>
      <c r="AZ3371" s="42"/>
      <c r="BA3371" s="42"/>
      <c r="BB3371" s="42"/>
      <c r="BN3371" s="128" t="s">
        <v>4578</v>
      </c>
      <c r="BO3371" s="58" t="str">
        <f t="shared" si="52"/>
        <v>境内资产</v>
      </c>
      <c r="BP3371" s="58" t="str">
        <f>IF(M3371="",VLOOKUP(D3371,Sheet4!$A$1:$B$92,2,0),VLOOKUP(Q3371,Sheet4!$A$1:$B$92,2,0))</f>
        <v>保险资产管理产品</v>
      </c>
    </row>
    <row r="3372" spans="1:68" s="58" customFormat="1" ht="12.75" customHeight="1">
      <c r="A3372" s="137" t="s">
        <v>2287</v>
      </c>
      <c r="B3372" s="50" t="s">
        <v>2338</v>
      </c>
      <c r="C3372" s="252" t="s">
        <v>5552</v>
      </c>
      <c r="D3372" s="257" t="s">
        <v>678</v>
      </c>
      <c r="E3372" s="42" t="s">
        <v>4456</v>
      </c>
      <c r="F3372" s="42" t="s">
        <v>2338</v>
      </c>
      <c r="G3372" s="42"/>
      <c r="H3372" s="307">
        <v>4203331.8007241385</v>
      </c>
      <c r="I3372" s="315">
        <v>3120079.396737915</v>
      </c>
      <c r="J3372" s="105">
        <v>0</v>
      </c>
      <c r="K3372" s="42">
        <v>0</v>
      </c>
      <c r="L3372" s="50" t="s">
        <v>4489</v>
      </c>
      <c r="M3372" s="50" t="s">
        <v>5539</v>
      </c>
      <c r="N3372" s="50" t="s">
        <v>5532</v>
      </c>
      <c r="O3372" s="137" t="s">
        <v>2399</v>
      </c>
      <c r="P3372" s="42" t="s">
        <v>64</v>
      </c>
      <c r="Q3372" s="42" t="s">
        <v>65</v>
      </c>
      <c r="R3372" s="42">
        <v>2</v>
      </c>
      <c r="S3372" s="137" t="s">
        <v>2254</v>
      </c>
      <c r="T3372" s="62">
        <v>16867538196.9</v>
      </c>
      <c r="U3372" s="62">
        <v>14487907740.719999</v>
      </c>
      <c r="Z3372" s="42" t="s">
        <v>68</v>
      </c>
      <c r="AJ3372" s="42"/>
      <c r="AW3372" s="42" t="s">
        <v>2412</v>
      </c>
      <c r="AX3372" s="42"/>
      <c r="AY3372" s="42"/>
      <c r="AZ3372" s="42"/>
      <c r="BA3372" s="42"/>
      <c r="BB3372" s="42"/>
      <c r="BN3372" s="128" t="s">
        <v>4578</v>
      </c>
      <c r="BO3372" s="58" t="str">
        <f t="shared" si="52"/>
        <v>境内资产</v>
      </c>
      <c r="BP3372" s="58" t="str">
        <f>IF(M3372="",VLOOKUP(D3372,Sheet4!$A$1:$B$92,2,0),VLOOKUP(Q3372,Sheet4!$A$1:$B$92,2,0))</f>
        <v>保险资产管理产品</v>
      </c>
    </row>
    <row r="3373" spans="1:68" s="58" customFormat="1" ht="12.75" customHeight="1">
      <c r="A3373" s="137" t="s">
        <v>2288</v>
      </c>
      <c r="B3373" s="50" t="s">
        <v>2339</v>
      </c>
      <c r="C3373" s="252" t="s">
        <v>5552</v>
      </c>
      <c r="D3373" s="257" t="s">
        <v>678</v>
      </c>
      <c r="E3373" s="42" t="s">
        <v>4457</v>
      </c>
      <c r="F3373" s="42" t="s">
        <v>2339</v>
      </c>
      <c r="G3373" s="42"/>
      <c r="H3373" s="307">
        <v>198970.74952010531</v>
      </c>
      <c r="I3373" s="315">
        <v>137639.08337960934</v>
      </c>
      <c r="J3373" s="105">
        <v>0</v>
      </c>
      <c r="K3373" s="42">
        <v>0</v>
      </c>
      <c r="L3373" s="50" t="s">
        <v>4489</v>
      </c>
      <c r="M3373" s="50" t="s">
        <v>5539</v>
      </c>
      <c r="N3373" s="50" t="s">
        <v>5532</v>
      </c>
      <c r="O3373" s="137" t="s">
        <v>2399</v>
      </c>
      <c r="P3373" s="42" t="s">
        <v>64</v>
      </c>
      <c r="Q3373" s="42" t="s">
        <v>65</v>
      </c>
      <c r="R3373" s="42">
        <v>2</v>
      </c>
      <c r="S3373" s="137" t="s">
        <v>2254</v>
      </c>
      <c r="T3373" s="62">
        <v>16867538196.9</v>
      </c>
      <c r="U3373" s="62">
        <v>14487907740.719999</v>
      </c>
      <c r="Z3373" s="42" t="s">
        <v>68</v>
      </c>
      <c r="AJ3373" s="42"/>
      <c r="AW3373" s="42" t="s">
        <v>2412</v>
      </c>
      <c r="AX3373" s="42"/>
      <c r="AY3373" s="42"/>
      <c r="AZ3373" s="42"/>
      <c r="BA3373" s="42"/>
      <c r="BB3373" s="42"/>
      <c r="BN3373" s="128" t="s">
        <v>4578</v>
      </c>
      <c r="BO3373" s="58" t="str">
        <f t="shared" si="52"/>
        <v>境内资产</v>
      </c>
      <c r="BP3373" s="58" t="str">
        <f>IF(M3373="",VLOOKUP(D3373,Sheet4!$A$1:$B$92,2,0),VLOOKUP(Q3373,Sheet4!$A$1:$B$92,2,0))</f>
        <v>保险资产管理产品</v>
      </c>
    </row>
    <row r="3374" spans="1:68" s="58" customFormat="1" ht="12.75" customHeight="1">
      <c r="A3374" s="137" t="s">
        <v>2289</v>
      </c>
      <c r="B3374" s="50" t="s">
        <v>2340</v>
      </c>
      <c r="C3374" s="252" t="s">
        <v>5552</v>
      </c>
      <c r="D3374" s="257" t="s">
        <v>689</v>
      </c>
      <c r="E3374" s="42" t="s">
        <v>4458</v>
      </c>
      <c r="F3374" s="42" t="s">
        <v>2340</v>
      </c>
      <c r="G3374" s="42"/>
      <c r="H3374" s="307">
        <v>1907973.2952855746</v>
      </c>
      <c r="I3374" s="315">
        <v>1146586.4642723713</v>
      </c>
      <c r="J3374" s="105">
        <v>0</v>
      </c>
      <c r="K3374" s="42">
        <v>0</v>
      </c>
      <c r="L3374" s="50" t="s">
        <v>4489</v>
      </c>
      <c r="M3374" s="50" t="s">
        <v>5539</v>
      </c>
      <c r="N3374" s="50" t="s">
        <v>5532</v>
      </c>
      <c r="O3374" s="137" t="s">
        <v>2399</v>
      </c>
      <c r="P3374" s="42" t="s">
        <v>64</v>
      </c>
      <c r="Q3374" s="42" t="s">
        <v>65</v>
      </c>
      <c r="R3374" s="42">
        <v>2</v>
      </c>
      <c r="S3374" s="137" t="s">
        <v>2254</v>
      </c>
      <c r="T3374" s="62">
        <v>16867538196.9</v>
      </c>
      <c r="U3374" s="62">
        <v>14487907740.719999</v>
      </c>
      <c r="Z3374" s="42" t="s">
        <v>68</v>
      </c>
      <c r="AJ3374" s="42"/>
      <c r="AW3374" s="42" t="s">
        <v>2412</v>
      </c>
      <c r="AX3374" s="42"/>
      <c r="AY3374" s="42"/>
      <c r="AZ3374" s="42"/>
      <c r="BA3374" s="42"/>
      <c r="BB3374" s="42"/>
      <c r="BN3374" s="128" t="s">
        <v>4578</v>
      </c>
      <c r="BO3374" s="58" t="str">
        <f t="shared" si="52"/>
        <v>境内资产</v>
      </c>
      <c r="BP3374" s="58" t="str">
        <f>IF(M3374="",VLOOKUP(D3374,Sheet4!$A$1:$B$92,2,0),VLOOKUP(Q3374,Sheet4!$A$1:$B$92,2,0))</f>
        <v>保险资产管理产品</v>
      </c>
    </row>
    <row r="3375" spans="1:68" s="58" customFormat="1" ht="12.75" customHeight="1">
      <c r="A3375" s="137" t="s">
        <v>2290</v>
      </c>
      <c r="B3375" s="50" t="s">
        <v>2341</v>
      </c>
      <c r="C3375" s="252" t="s">
        <v>5552</v>
      </c>
      <c r="D3375" s="257" t="s">
        <v>689</v>
      </c>
      <c r="E3375" s="42" t="s">
        <v>4459</v>
      </c>
      <c r="F3375" s="42" t="s">
        <v>2341</v>
      </c>
      <c r="G3375" s="42"/>
      <c r="H3375" s="307">
        <v>2300185.075911954</v>
      </c>
      <c r="I3375" s="315">
        <v>1047348.0862909157</v>
      </c>
      <c r="J3375" s="105">
        <v>0</v>
      </c>
      <c r="K3375" s="42">
        <v>0</v>
      </c>
      <c r="L3375" s="50" t="s">
        <v>4489</v>
      </c>
      <c r="M3375" s="50" t="s">
        <v>5539</v>
      </c>
      <c r="N3375" s="50" t="s">
        <v>5532</v>
      </c>
      <c r="O3375" s="137" t="s">
        <v>2399</v>
      </c>
      <c r="P3375" s="42" t="s">
        <v>64</v>
      </c>
      <c r="Q3375" s="42" t="s">
        <v>65</v>
      </c>
      <c r="R3375" s="42">
        <v>2</v>
      </c>
      <c r="S3375" s="137" t="s">
        <v>2254</v>
      </c>
      <c r="T3375" s="62">
        <v>16867538196.9</v>
      </c>
      <c r="U3375" s="62">
        <v>14487907740.719999</v>
      </c>
      <c r="Z3375" s="42" t="s">
        <v>68</v>
      </c>
      <c r="AJ3375" s="42"/>
      <c r="AW3375" s="42" t="s">
        <v>2412</v>
      </c>
      <c r="AX3375" s="42"/>
      <c r="AY3375" s="42"/>
      <c r="AZ3375" s="42"/>
      <c r="BA3375" s="42"/>
      <c r="BB3375" s="42"/>
      <c r="BN3375" s="128" t="s">
        <v>4578</v>
      </c>
      <c r="BO3375" s="58" t="str">
        <f t="shared" si="52"/>
        <v>境内资产</v>
      </c>
      <c r="BP3375" s="58" t="str">
        <f>IF(M3375="",VLOOKUP(D3375,Sheet4!$A$1:$B$92,2,0),VLOOKUP(Q3375,Sheet4!$A$1:$B$92,2,0))</f>
        <v>保险资产管理产品</v>
      </c>
    </row>
    <row r="3376" spans="1:68" s="58" customFormat="1" ht="12.75" customHeight="1">
      <c r="A3376" s="137" t="s">
        <v>2291</v>
      </c>
      <c r="B3376" s="50" t="s">
        <v>2342</v>
      </c>
      <c r="C3376" s="252" t="s">
        <v>5552</v>
      </c>
      <c r="D3376" s="257" t="s">
        <v>689</v>
      </c>
      <c r="E3376" s="42" t="s">
        <v>3211</v>
      </c>
      <c r="F3376" s="42" t="s">
        <v>2342</v>
      </c>
      <c r="G3376" s="42"/>
      <c r="H3376" s="307">
        <v>163594.26124077718</v>
      </c>
      <c r="I3376" s="315">
        <v>139814.95866436313</v>
      </c>
      <c r="J3376" s="105">
        <v>0</v>
      </c>
      <c r="K3376" s="42">
        <v>0</v>
      </c>
      <c r="L3376" s="50" t="s">
        <v>4489</v>
      </c>
      <c r="M3376" s="50" t="s">
        <v>5539</v>
      </c>
      <c r="N3376" s="50" t="s">
        <v>5532</v>
      </c>
      <c r="O3376" s="137" t="s">
        <v>2399</v>
      </c>
      <c r="P3376" s="42" t="s">
        <v>64</v>
      </c>
      <c r="Q3376" s="42" t="s">
        <v>65</v>
      </c>
      <c r="R3376" s="42">
        <v>2</v>
      </c>
      <c r="S3376" s="137" t="s">
        <v>2254</v>
      </c>
      <c r="T3376" s="62">
        <v>16867538196.9</v>
      </c>
      <c r="U3376" s="62">
        <v>14487907740.719999</v>
      </c>
      <c r="Z3376" s="42" t="s">
        <v>68</v>
      </c>
      <c r="AJ3376" s="42"/>
      <c r="AW3376" s="42" t="s">
        <v>2412</v>
      </c>
      <c r="AX3376" s="42"/>
      <c r="AY3376" s="42"/>
      <c r="AZ3376" s="42"/>
      <c r="BA3376" s="42"/>
      <c r="BB3376" s="42"/>
      <c r="BN3376" s="128" t="s">
        <v>4578</v>
      </c>
      <c r="BO3376" s="58" t="str">
        <f t="shared" si="52"/>
        <v>境内资产</v>
      </c>
      <c r="BP3376" s="58" t="str">
        <f>IF(M3376="",VLOOKUP(D3376,Sheet4!$A$1:$B$92,2,0),VLOOKUP(Q3376,Sheet4!$A$1:$B$92,2,0))</f>
        <v>保险资产管理产品</v>
      </c>
    </row>
    <row r="3377" spans="1:68" s="58" customFormat="1" ht="12.75" customHeight="1">
      <c r="A3377" s="137" t="s">
        <v>2292</v>
      </c>
      <c r="B3377" s="50" t="s">
        <v>2343</v>
      </c>
      <c r="C3377" s="252" t="s">
        <v>5552</v>
      </c>
      <c r="D3377" s="257" t="s">
        <v>689</v>
      </c>
      <c r="E3377" s="42" t="s">
        <v>3219</v>
      </c>
      <c r="F3377" s="42" t="s">
        <v>2343</v>
      </c>
      <c r="G3377" s="42"/>
      <c r="H3377" s="307">
        <v>3062236.0080166543</v>
      </c>
      <c r="I3377" s="315">
        <v>2023251.4273798922</v>
      </c>
      <c r="J3377" s="105">
        <v>0</v>
      </c>
      <c r="K3377" s="42">
        <v>0</v>
      </c>
      <c r="L3377" s="50" t="s">
        <v>4489</v>
      </c>
      <c r="M3377" s="50" t="s">
        <v>5539</v>
      </c>
      <c r="N3377" s="50" t="s">
        <v>5532</v>
      </c>
      <c r="O3377" s="137" t="s">
        <v>2399</v>
      </c>
      <c r="P3377" s="42" t="s">
        <v>64</v>
      </c>
      <c r="Q3377" s="42" t="s">
        <v>65</v>
      </c>
      <c r="R3377" s="42">
        <v>2</v>
      </c>
      <c r="S3377" s="137" t="s">
        <v>2254</v>
      </c>
      <c r="T3377" s="62">
        <v>16867538196.9</v>
      </c>
      <c r="U3377" s="62">
        <v>14487907740.719999</v>
      </c>
      <c r="Z3377" s="42" t="s">
        <v>280</v>
      </c>
      <c r="AJ3377" s="42"/>
      <c r="AW3377" s="42" t="s">
        <v>2412</v>
      </c>
      <c r="AX3377" s="42"/>
      <c r="AY3377" s="42"/>
      <c r="AZ3377" s="42"/>
      <c r="BA3377" s="42"/>
      <c r="BB3377" s="42"/>
      <c r="BN3377" s="128" t="s">
        <v>4578</v>
      </c>
      <c r="BO3377" s="58" t="str">
        <f t="shared" si="52"/>
        <v>境内资产</v>
      </c>
      <c r="BP3377" s="58" t="str">
        <f>IF(M3377="",VLOOKUP(D3377,Sheet4!$A$1:$B$92,2,0),VLOOKUP(Q3377,Sheet4!$A$1:$B$92,2,0))</f>
        <v>保险资产管理产品</v>
      </c>
    </row>
    <row r="3378" spans="1:68" s="58" customFormat="1" ht="12.75" customHeight="1">
      <c r="A3378" s="137" t="s">
        <v>2293</v>
      </c>
      <c r="B3378" s="50" t="s">
        <v>2344</v>
      </c>
      <c r="C3378" s="252" t="s">
        <v>5552</v>
      </c>
      <c r="D3378" s="257" t="s">
        <v>689</v>
      </c>
      <c r="E3378" s="42" t="s">
        <v>3250</v>
      </c>
      <c r="F3378" s="42" t="s">
        <v>2344</v>
      </c>
      <c r="G3378" s="42"/>
      <c r="H3378" s="307">
        <v>1948560.895080016</v>
      </c>
      <c r="I3378" s="315">
        <v>1839122.5327797574</v>
      </c>
      <c r="J3378" s="105">
        <v>0</v>
      </c>
      <c r="K3378" s="42">
        <v>0</v>
      </c>
      <c r="L3378" s="50" t="s">
        <v>4489</v>
      </c>
      <c r="M3378" s="50" t="s">
        <v>5539</v>
      </c>
      <c r="N3378" s="50" t="s">
        <v>5532</v>
      </c>
      <c r="O3378" s="137" t="s">
        <v>2399</v>
      </c>
      <c r="P3378" s="42" t="s">
        <v>64</v>
      </c>
      <c r="Q3378" s="42" t="s">
        <v>65</v>
      </c>
      <c r="R3378" s="42">
        <v>2</v>
      </c>
      <c r="S3378" s="137" t="s">
        <v>2254</v>
      </c>
      <c r="T3378" s="62">
        <v>16867538196.9</v>
      </c>
      <c r="U3378" s="62">
        <v>14487907740.719999</v>
      </c>
      <c r="Z3378" s="42" t="s">
        <v>68</v>
      </c>
      <c r="AJ3378" s="42"/>
      <c r="AW3378" s="42" t="s">
        <v>2412</v>
      </c>
      <c r="AX3378" s="42"/>
      <c r="AY3378" s="42"/>
      <c r="AZ3378" s="42"/>
      <c r="BA3378" s="42"/>
      <c r="BB3378" s="42"/>
      <c r="BN3378" s="128" t="s">
        <v>4578</v>
      </c>
      <c r="BO3378" s="58" t="str">
        <f t="shared" si="52"/>
        <v>境内资产</v>
      </c>
      <c r="BP3378" s="58" t="str">
        <f>IF(M3378="",VLOOKUP(D3378,Sheet4!$A$1:$B$92,2,0),VLOOKUP(Q3378,Sheet4!$A$1:$B$92,2,0))</f>
        <v>保险资产管理产品</v>
      </c>
    </row>
    <row r="3379" spans="1:68" s="58" customFormat="1" ht="12.75" customHeight="1">
      <c r="A3379" s="137" t="s">
        <v>2294</v>
      </c>
      <c r="B3379" s="50" t="s">
        <v>2345</v>
      </c>
      <c r="C3379" s="252" t="s">
        <v>5552</v>
      </c>
      <c r="D3379" s="257" t="s">
        <v>689</v>
      </c>
      <c r="E3379" s="42" t="s">
        <v>3510</v>
      </c>
      <c r="F3379" s="42" t="s">
        <v>2345</v>
      </c>
      <c r="G3379" s="42"/>
      <c r="H3379" s="307">
        <v>3517098.9534653854</v>
      </c>
      <c r="I3379" s="315">
        <v>2815649.4917026395</v>
      </c>
      <c r="J3379" s="105">
        <v>0</v>
      </c>
      <c r="K3379" s="42">
        <v>0</v>
      </c>
      <c r="L3379" s="50" t="s">
        <v>4489</v>
      </c>
      <c r="M3379" s="50" t="s">
        <v>5539</v>
      </c>
      <c r="N3379" s="50" t="s">
        <v>5532</v>
      </c>
      <c r="O3379" s="137" t="s">
        <v>2399</v>
      </c>
      <c r="P3379" s="42" t="s">
        <v>64</v>
      </c>
      <c r="Q3379" s="42" t="s">
        <v>65</v>
      </c>
      <c r="R3379" s="42">
        <v>2</v>
      </c>
      <c r="S3379" s="137" t="s">
        <v>2254</v>
      </c>
      <c r="T3379" s="62">
        <v>16867538196.9</v>
      </c>
      <c r="U3379" s="62">
        <v>14487907740.719999</v>
      </c>
      <c r="Z3379" s="42" t="s">
        <v>68</v>
      </c>
      <c r="AJ3379" s="42"/>
      <c r="AW3379" s="42" t="s">
        <v>2412</v>
      </c>
      <c r="AX3379" s="42"/>
      <c r="AY3379" s="42"/>
      <c r="AZ3379" s="42"/>
      <c r="BA3379" s="42"/>
      <c r="BB3379" s="42"/>
      <c r="BN3379" s="128" t="s">
        <v>4578</v>
      </c>
      <c r="BO3379" s="58" t="str">
        <f t="shared" si="52"/>
        <v>境内资产</v>
      </c>
      <c r="BP3379" s="58" t="str">
        <f>IF(M3379="",VLOOKUP(D3379,Sheet4!$A$1:$B$92,2,0),VLOOKUP(Q3379,Sheet4!$A$1:$B$92,2,0))</f>
        <v>保险资产管理产品</v>
      </c>
    </row>
    <row r="3380" spans="1:68" s="58" customFormat="1" ht="12.75" customHeight="1">
      <c r="A3380" s="137" t="s">
        <v>1975</v>
      </c>
      <c r="B3380" s="50" t="s">
        <v>1976</v>
      </c>
      <c r="C3380" s="252" t="s">
        <v>5552</v>
      </c>
      <c r="D3380" s="257" t="s">
        <v>672</v>
      </c>
      <c r="E3380" s="42" t="s">
        <v>3108</v>
      </c>
      <c r="F3380" s="42" t="s">
        <v>1976</v>
      </c>
      <c r="G3380" s="42"/>
      <c r="H3380" s="307">
        <v>4959.8578061998369</v>
      </c>
      <c r="I3380" s="315">
        <v>4959.8578061998369</v>
      </c>
      <c r="J3380" s="105">
        <v>0</v>
      </c>
      <c r="K3380" s="42">
        <v>0</v>
      </c>
      <c r="L3380" s="50" t="s">
        <v>4489</v>
      </c>
      <c r="M3380" s="50" t="s">
        <v>5539</v>
      </c>
      <c r="N3380" s="50" t="s">
        <v>5532</v>
      </c>
      <c r="O3380" s="137" t="s">
        <v>2399</v>
      </c>
      <c r="P3380" s="42" t="s">
        <v>64</v>
      </c>
      <c r="Q3380" s="42" t="s">
        <v>65</v>
      </c>
      <c r="R3380" s="42">
        <v>2</v>
      </c>
      <c r="S3380" s="137" t="s">
        <v>2254</v>
      </c>
      <c r="T3380" s="62">
        <v>16867538196.9</v>
      </c>
      <c r="U3380" s="62">
        <v>14487907740.719999</v>
      </c>
      <c r="Z3380" s="42" t="s">
        <v>68</v>
      </c>
      <c r="AJ3380" s="42"/>
      <c r="AW3380" s="42" t="s">
        <v>2412</v>
      </c>
      <c r="AX3380" s="42"/>
      <c r="AY3380" s="42"/>
      <c r="AZ3380" s="42"/>
      <c r="BA3380" s="42"/>
      <c r="BB3380" s="42"/>
      <c r="BN3380" s="128" t="s">
        <v>4578</v>
      </c>
      <c r="BO3380" s="58" t="str">
        <f t="shared" si="52"/>
        <v>境内资产</v>
      </c>
      <c r="BP3380" s="58" t="str">
        <f>IF(M3380="",VLOOKUP(D3380,Sheet4!$A$1:$B$92,2,0),VLOOKUP(Q3380,Sheet4!$A$1:$B$92,2,0))</f>
        <v>保险资产管理产品</v>
      </c>
    </row>
    <row r="3381" spans="1:68" s="58" customFormat="1" ht="12.75" customHeight="1">
      <c r="A3381" s="137" t="s">
        <v>2123</v>
      </c>
      <c r="B3381" s="50" t="s">
        <v>2346</v>
      </c>
      <c r="C3381" s="252" t="s">
        <v>5552</v>
      </c>
      <c r="D3381" s="257" t="s">
        <v>689</v>
      </c>
      <c r="E3381" s="42" t="s">
        <v>4368</v>
      </c>
      <c r="F3381" s="42" t="s">
        <v>2346</v>
      </c>
      <c r="G3381" s="42"/>
      <c r="H3381" s="307">
        <v>67836.764698804676</v>
      </c>
      <c r="I3381" s="315">
        <v>67836.764698804676</v>
      </c>
      <c r="J3381" s="105">
        <v>0</v>
      </c>
      <c r="K3381" s="42">
        <v>0</v>
      </c>
      <c r="L3381" s="50" t="s">
        <v>4489</v>
      </c>
      <c r="M3381" s="50" t="s">
        <v>5539</v>
      </c>
      <c r="N3381" s="50" t="s">
        <v>5532</v>
      </c>
      <c r="O3381" s="137" t="s">
        <v>2399</v>
      </c>
      <c r="P3381" s="42" t="s">
        <v>64</v>
      </c>
      <c r="Q3381" s="42" t="s">
        <v>65</v>
      </c>
      <c r="R3381" s="42">
        <v>2</v>
      </c>
      <c r="S3381" s="137" t="s">
        <v>2254</v>
      </c>
      <c r="T3381" s="62">
        <v>16867538196.9</v>
      </c>
      <c r="U3381" s="62">
        <v>14487907740.719999</v>
      </c>
      <c r="Z3381" s="42" t="s">
        <v>68</v>
      </c>
      <c r="AJ3381" s="42"/>
      <c r="AW3381" s="42" t="s">
        <v>2412</v>
      </c>
      <c r="AX3381" s="42"/>
      <c r="AY3381" s="42"/>
      <c r="AZ3381" s="42"/>
      <c r="BA3381" s="42"/>
      <c r="BB3381" s="42"/>
      <c r="BN3381" s="128" t="s">
        <v>4578</v>
      </c>
      <c r="BO3381" s="58" t="str">
        <f t="shared" si="52"/>
        <v>境内资产</v>
      </c>
      <c r="BP3381" s="58" t="str">
        <f>IF(M3381="",VLOOKUP(D3381,Sheet4!$A$1:$B$92,2,0),VLOOKUP(Q3381,Sheet4!$A$1:$B$92,2,0))</f>
        <v>保险资产管理产品</v>
      </c>
    </row>
    <row r="3382" spans="1:68" s="58" customFormat="1" ht="12.75" customHeight="1">
      <c r="A3382" s="137" t="s">
        <v>1615</v>
      </c>
      <c r="B3382" s="50" t="s">
        <v>1616</v>
      </c>
      <c r="C3382" s="252" t="s">
        <v>5552</v>
      </c>
      <c r="D3382" s="257" t="s">
        <v>689</v>
      </c>
      <c r="E3382" s="42" t="s">
        <v>1617</v>
      </c>
      <c r="F3382" s="42" t="s">
        <v>1616</v>
      </c>
      <c r="G3382" s="42"/>
      <c r="H3382" s="307">
        <v>49216.652063048343</v>
      </c>
      <c r="I3382" s="315">
        <v>49216.652063048343</v>
      </c>
      <c r="J3382" s="105">
        <v>0</v>
      </c>
      <c r="K3382" s="42">
        <v>0</v>
      </c>
      <c r="L3382" s="50" t="s">
        <v>4489</v>
      </c>
      <c r="M3382" s="50" t="s">
        <v>5539</v>
      </c>
      <c r="N3382" s="50" t="s">
        <v>5532</v>
      </c>
      <c r="O3382" s="137" t="s">
        <v>2399</v>
      </c>
      <c r="P3382" s="42" t="s">
        <v>64</v>
      </c>
      <c r="Q3382" s="42" t="s">
        <v>65</v>
      </c>
      <c r="R3382" s="42">
        <v>2</v>
      </c>
      <c r="S3382" s="137" t="s">
        <v>2254</v>
      </c>
      <c r="T3382" s="62">
        <v>16867538196.9</v>
      </c>
      <c r="U3382" s="62">
        <v>14487907740.719999</v>
      </c>
      <c r="Z3382" s="42" t="s">
        <v>68</v>
      </c>
      <c r="AJ3382" s="42"/>
      <c r="AW3382" s="42" t="s">
        <v>2412</v>
      </c>
      <c r="AX3382" s="42"/>
      <c r="AY3382" s="42"/>
      <c r="AZ3382" s="42"/>
      <c r="BA3382" s="42"/>
      <c r="BB3382" s="42"/>
      <c r="BN3382" s="128" t="s">
        <v>4578</v>
      </c>
      <c r="BO3382" s="58" t="str">
        <f t="shared" si="52"/>
        <v>境内资产</v>
      </c>
      <c r="BP3382" s="58" t="str">
        <f>IF(M3382="",VLOOKUP(D3382,Sheet4!$A$1:$B$92,2,0),VLOOKUP(Q3382,Sheet4!$A$1:$B$92,2,0))</f>
        <v>保险资产管理产品</v>
      </c>
    </row>
    <row r="3383" spans="1:68" s="58" customFormat="1" ht="12.75" customHeight="1">
      <c r="A3383" s="137" t="s">
        <v>1654</v>
      </c>
      <c r="B3383" s="50" t="s">
        <v>1655</v>
      </c>
      <c r="C3383" s="252" t="s">
        <v>5552</v>
      </c>
      <c r="D3383" s="257" t="s">
        <v>672</v>
      </c>
      <c r="E3383" s="42" t="s">
        <v>1656</v>
      </c>
      <c r="F3383" s="42" t="s">
        <v>1655</v>
      </c>
      <c r="G3383" s="42"/>
      <c r="H3383" s="307">
        <v>90548.351299479036</v>
      </c>
      <c r="I3383" s="315">
        <v>122407.95638633276</v>
      </c>
      <c r="J3383" s="105">
        <v>0</v>
      </c>
      <c r="K3383" s="42">
        <v>0</v>
      </c>
      <c r="L3383" s="50" t="s">
        <v>4489</v>
      </c>
      <c r="M3383" s="50" t="s">
        <v>5539</v>
      </c>
      <c r="N3383" s="50" t="s">
        <v>5532</v>
      </c>
      <c r="O3383" s="137" t="s">
        <v>2399</v>
      </c>
      <c r="P3383" s="42" t="s">
        <v>64</v>
      </c>
      <c r="Q3383" s="42" t="s">
        <v>65</v>
      </c>
      <c r="R3383" s="42">
        <v>2</v>
      </c>
      <c r="S3383" s="137" t="s">
        <v>2254</v>
      </c>
      <c r="T3383" s="62">
        <v>16867538196.9</v>
      </c>
      <c r="U3383" s="62">
        <v>14487907740.719999</v>
      </c>
      <c r="Z3383" s="42" t="s">
        <v>68</v>
      </c>
      <c r="AJ3383" s="42"/>
      <c r="AW3383" s="42" t="s">
        <v>2412</v>
      </c>
      <c r="AX3383" s="42"/>
      <c r="AY3383" s="42"/>
      <c r="AZ3383" s="42"/>
      <c r="BA3383" s="42"/>
      <c r="BB3383" s="42"/>
      <c r="BN3383" s="128" t="s">
        <v>4578</v>
      </c>
      <c r="BO3383" s="58" t="str">
        <f t="shared" si="52"/>
        <v>境内资产</v>
      </c>
      <c r="BP3383" s="58" t="str">
        <f>IF(M3383="",VLOOKUP(D3383,Sheet4!$A$1:$B$92,2,0),VLOOKUP(Q3383,Sheet4!$A$1:$B$92,2,0))</f>
        <v>保险资产管理产品</v>
      </c>
    </row>
    <row r="3384" spans="1:68" s="58" customFormat="1" ht="12.75" customHeight="1">
      <c r="A3384" s="137" t="s">
        <v>1734</v>
      </c>
      <c r="B3384" s="50" t="s">
        <v>1735</v>
      </c>
      <c r="C3384" s="252" t="s">
        <v>5552</v>
      </c>
      <c r="D3384" s="257" t="s">
        <v>678</v>
      </c>
      <c r="E3384" s="42" t="s">
        <v>1736</v>
      </c>
      <c r="F3384" s="42" t="s">
        <v>1735</v>
      </c>
      <c r="G3384" s="42"/>
      <c r="H3384" s="307">
        <v>19468.165018528762</v>
      </c>
      <c r="I3384" s="315">
        <v>8635.7795160470396</v>
      </c>
      <c r="J3384" s="105">
        <v>0</v>
      </c>
      <c r="K3384" s="42">
        <v>0</v>
      </c>
      <c r="L3384" s="50" t="s">
        <v>4489</v>
      </c>
      <c r="M3384" s="50" t="s">
        <v>5539</v>
      </c>
      <c r="N3384" s="50" t="s">
        <v>5532</v>
      </c>
      <c r="O3384" s="137" t="s">
        <v>2399</v>
      </c>
      <c r="P3384" s="42" t="s">
        <v>64</v>
      </c>
      <c r="Q3384" s="42" t="s">
        <v>65</v>
      </c>
      <c r="R3384" s="42">
        <v>2</v>
      </c>
      <c r="S3384" s="137" t="s">
        <v>2254</v>
      </c>
      <c r="T3384" s="62">
        <v>16867538196.9</v>
      </c>
      <c r="U3384" s="62">
        <v>14487907740.719999</v>
      </c>
      <c r="Z3384" s="42" t="s">
        <v>68</v>
      </c>
      <c r="AJ3384" s="42"/>
      <c r="AW3384" s="42" t="s">
        <v>2412</v>
      </c>
      <c r="AX3384" s="42"/>
      <c r="AY3384" s="42"/>
      <c r="AZ3384" s="42"/>
      <c r="BA3384" s="42"/>
      <c r="BB3384" s="42"/>
      <c r="BN3384" s="128" t="s">
        <v>4578</v>
      </c>
      <c r="BO3384" s="58" t="str">
        <f t="shared" si="52"/>
        <v>境内资产</v>
      </c>
      <c r="BP3384" s="58" t="str">
        <f>IF(M3384="",VLOOKUP(D3384,Sheet4!$A$1:$B$92,2,0),VLOOKUP(Q3384,Sheet4!$A$1:$B$92,2,0))</f>
        <v>保险资产管理产品</v>
      </c>
    </row>
    <row r="3385" spans="1:68" s="58" customFormat="1" ht="12.75" customHeight="1">
      <c r="A3385" s="137" t="s">
        <v>1743</v>
      </c>
      <c r="B3385" s="50" t="s">
        <v>1744</v>
      </c>
      <c r="C3385" s="252" t="s">
        <v>5552</v>
      </c>
      <c r="D3385" s="257" t="s">
        <v>678</v>
      </c>
      <c r="E3385" s="42" t="s">
        <v>1745</v>
      </c>
      <c r="F3385" s="42" t="s">
        <v>1744</v>
      </c>
      <c r="G3385" s="42"/>
      <c r="H3385" s="307">
        <v>14618.687968173386</v>
      </c>
      <c r="I3385" s="315">
        <v>9955.7672707874281</v>
      </c>
      <c r="J3385" s="105">
        <v>0</v>
      </c>
      <c r="K3385" s="42">
        <v>0</v>
      </c>
      <c r="L3385" s="50" t="s">
        <v>4489</v>
      </c>
      <c r="M3385" s="50" t="s">
        <v>5539</v>
      </c>
      <c r="N3385" s="50" t="s">
        <v>5532</v>
      </c>
      <c r="O3385" s="137" t="s">
        <v>2399</v>
      </c>
      <c r="P3385" s="42" t="s">
        <v>64</v>
      </c>
      <c r="Q3385" s="42" t="s">
        <v>65</v>
      </c>
      <c r="R3385" s="42">
        <v>2</v>
      </c>
      <c r="S3385" s="137" t="s">
        <v>2254</v>
      </c>
      <c r="T3385" s="62">
        <v>16867538196.9</v>
      </c>
      <c r="U3385" s="62">
        <v>14487907740.719999</v>
      </c>
      <c r="Z3385" s="42" t="s">
        <v>68</v>
      </c>
      <c r="AJ3385" s="42"/>
      <c r="AW3385" s="42" t="s">
        <v>2412</v>
      </c>
      <c r="AX3385" s="42"/>
      <c r="AY3385" s="42"/>
      <c r="AZ3385" s="42"/>
      <c r="BA3385" s="42"/>
      <c r="BB3385" s="42"/>
      <c r="BN3385" s="128" t="s">
        <v>4578</v>
      </c>
      <c r="BO3385" s="58" t="str">
        <f t="shared" si="52"/>
        <v>境内资产</v>
      </c>
      <c r="BP3385" s="58" t="str">
        <f>IF(M3385="",VLOOKUP(D3385,Sheet4!$A$1:$B$92,2,0),VLOOKUP(Q3385,Sheet4!$A$1:$B$92,2,0))</f>
        <v>保险资产管理产品</v>
      </c>
    </row>
    <row r="3386" spans="1:68" s="58" customFormat="1" ht="12.75" customHeight="1">
      <c r="A3386" s="137" t="s">
        <v>2011</v>
      </c>
      <c r="B3386" s="50" t="s">
        <v>2012</v>
      </c>
      <c r="C3386" s="252" t="s">
        <v>5552</v>
      </c>
      <c r="D3386" s="257" t="s">
        <v>678</v>
      </c>
      <c r="E3386" s="42" t="s">
        <v>2792</v>
      </c>
      <c r="F3386" s="42" t="s">
        <v>2012</v>
      </c>
      <c r="G3386" s="42"/>
      <c r="H3386" s="307">
        <v>8438.2439758609744</v>
      </c>
      <c r="I3386" s="315">
        <v>5519.297300284471</v>
      </c>
      <c r="J3386" s="105">
        <v>0</v>
      </c>
      <c r="K3386" s="42">
        <v>0</v>
      </c>
      <c r="L3386" s="50" t="s">
        <v>4489</v>
      </c>
      <c r="M3386" s="50" t="s">
        <v>5539</v>
      </c>
      <c r="N3386" s="50" t="s">
        <v>5532</v>
      </c>
      <c r="O3386" s="137" t="s">
        <v>2399</v>
      </c>
      <c r="P3386" s="42" t="s">
        <v>64</v>
      </c>
      <c r="Q3386" s="42" t="s">
        <v>65</v>
      </c>
      <c r="R3386" s="42">
        <v>2</v>
      </c>
      <c r="S3386" s="137" t="s">
        <v>2254</v>
      </c>
      <c r="T3386" s="62">
        <v>16867538196.9</v>
      </c>
      <c r="U3386" s="62">
        <v>14487907740.719999</v>
      </c>
      <c r="Z3386" s="42" t="s">
        <v>68</v>
      </c>
      <c r="AJ3386" s="42"/>
      <c r="AW3386" s="42" t="s">
        <v>2412</v>
      </c>
      <c r="AX3386" s="42"/>
      <c r="AY3386" s="42"/>
      <c r="AZ3386" s="42"/>
      <c r="BA3386" s="42"/>
      <c r="BB3386" s="42"/>
      <c r="BN3386" s="128" t="s">
        <v>4578</v>
      </c>
      <c r="BO3386" s="58" t="str">
        <f t="shared" si="52"/>
        <v>境内资产</v>
      </c>
      <c r="BP3386" s="58" t="str">
        <f>IF(M3386="",VLOOKUP(D3386,Sheet4!$A$1:$B$92,2,0),VLOOKUP(Q3386,Sheet4!$A$1:$B$92,2,0))</f>
        <v>保险资产管理产品</v>
      </c>
    </row>
    <row r="3387" spans="1:68" s="58" customFormat="1" ht="12.75" customHeight="1">
      <c r="A3387" s="137" t="s">
        <v>2013</v>
      </c>
      <c r="B3387" s="50" t="s">
        <v>2014</v>
      </c>
      <c r="C3387" s="252" t="s">
        <v>5552</v>
      </c>
      <c r="D3387" s="257" t="s">
        <v>678</v>
      </c>
      <c r="E3387" s="42" t="s">
        <v>2793</v>
      </c>
      <c r="F3387" s="42" t="s">
        <v>2014</v>
      </c>
      <c r="G3387" s="42"/>
      <c r="H3387" s="307">
        <v>4136.2989919998136</v>
      </c>
      <c r="I3387" s="315">
        <v>4316.1380786085001</v>
      </c>
      <c r="J3387" s="105">
        <v>0</v>
      </c>
      <c r="K3387" s="42">
        <v>0</v>
      </c>
      <c r="L3387" s="50" t="s">
        <v>4489</v>
      </c>
      <c r="M3387" s="50" t="s">
        <v>5539</v>
      </c>
      <c r="N3387" s="50" t="s">
        <v>5532</v>
      </c>
      <c r="O3387" s="137" t="s">
        <v>2399</v>
      </c>
      <c r="P3387" s="42" t="s">
        <v>64</v>
      </c>
      <c r="Q3387" s="42" t="s">
        <v>65</v>
      </c>
      <c r="R3387" s="42">
        <v>2</v>
      </c>
      <c r="S3387" s="137" t="s">
        <v>2254</v>
      </c>
      <c r="T3387" s="62">
        <v>16867538196.9</v>
      </c>
      <c r="U3387" s="62">
        <v>14487907740.719999</v>
      </c>
      <c r="Z3387" s="42" t="s">
        <v>68</v>
      </c>
      <c r="AJ3387" s="42"/>
      <c r="AW3387" s="42" t="s">
        <v>2412</v>
      </c>
      <c r="AX3387" s="42"/>
      <c r="AY3387" s="42"/>
      <c r="AZ3387" s="42"/>
      <c r="BA3387" s="42"/>
      <c r="BB3387" s="42"/>
      <c r="BN3387" s="128" t="s">
        <v>4578</v>
      </c>
      <c r="BO3387" s="58" t="str">
        <f t="shared" si="52"/>
        <v>境内资产</v>
      </c>
      <c r="BP3387" s="58" t="str">
        <f>IF(M3387="",VLOOKUP(D3387,Sheet4!$A$1:$B$92,2,0),VLOOKUP(Q3387,Sheet4!$A$1:$B$92,2,0))</f>
        <v>保险资产管理产品</v>
      </c>
    </row>
    <row r="3388" spans="1:68" s="58" customFormat="1" ht="12.75" customHeight="1">
      <c r="A3388" s="137" t="s">
        <v>2019</v>
      </c>
      <c r="B3388" s="50" t="s">
        <v>2020</v>
      </c>
      <c r="C3388" s="252" t="s">
        <v>5552</v>
      </c>
      <c r="D3388" s="257" t="s">
        <v>678</v>
      </c>
      <c r="E3388" s="42" t="s">
        <v>2795</v>
      </c>
      <c r="F3388" s="42" t="s">
        <v>2020</v>
      </c>
      <c r="G3388" s="42"/>
      <c r="H3388" s="307">
        <v>1401.6629265529584</v>
      </c>
      <c r="I3388" s="315">
        <v>2942.422174061554</v>
      </c>
      <c r="J3388" s="105">
        <v>0</v>
      </c>
      <c r="K3388" s="42">
        <v>0</v>
      </c>
      <c r="L3388" s="50" t="s">
        <v>4489</v>
      </c>
      <c r="M3388" s="50" t="s">
        <v>5539</v>
      </c>
      <c r="N3388" s="50" t="s">
        <v>5532</v>
      </c>
      <c r="O3388" s="137" t="s">
        <v>2399</v>
      </c>
      <c r="P3388" s="42" t="s">
        <v>64</v>
      </c>
      <c r="Q3388" s="42" t="s">
        <v>65</v>
      </c>
      <c r="R3388" s="42">
        <v>2</v>
      </c>
      <c r="S3388" s="137" t="s">
        <v>2254</v>
      </c>
      <c r="T3388" s="62">
        <v>16867538196.9</v>
      </c>
      <c r="U3388" s="62">
        <v>14487907740.719999</v>
      </c>
      <c r="Z3388" s="42" t="s">
        <v>68</v>
      </c>
      <c r="AJ3388" s="42"/>
      <c r="AW3388" s="42" t="s">
        <v>2412</v>
      </c>
      <c r="AX3388" s="42"/>
      <c r="AY3388" s="42"/>
      <c r="AZ3388" s="42"/>
      <c r="BA3388" s="42"/>
      <c r="BB3388" s="42"/>
      <c r="BN3388" s="128" t="s">
        <v>4578</v>
      </c>
      <c r="BO3388" s="58" t="str">
        <f t="shared" si="52"/>
        <v>境内资产</v>
      </c>
      <c r="BP3388" s="58" t="str">
        <f>IF(M3388="",VLOOKUP(D3388,Sheet4!$A$1:$B$92,2,0),VLOOKUP(Q3388,Sheet4!$A$1:$B$92,2,0))</f>
        <v>保险资产管理产品</v>
      </c>
    </row>
    <row r="3389" spans="1:68" s="58" customFormat="1" ht="12.75" customHeight="1">
      <c r="A3389" s="137" t="s">
        <v>1755</v>
      </c>
      <c r="B3389" s="50" t="s">
        <v>1756</v>
      </c>
      <c r="C3389" s="252" t="s">
        <v>5552</v>
      </c>
      <c r="D3389" s="257" t="s">
        <v>678</v>
      </c>
      <c r="E3389" s="42" t="s">
        <v>1757</v>
      </c>
      <c r="F3389" s="42" t="s">
        <v>1756</v>
      </c>
      <c r="G3389" s="42"/>
      <c r="H3389" s="307">
        <v>8641.6184474304391</v>
      </c>
      <c r="I3389" s="315">
        <v>6883.750763252282</v>
      </c>
      <c r="J3389" s="105">
        <v>0</v>
      </c>
      <c r="K3389" s="42">
        <v>0</v>
      </c>
      <c r="L3389" s="50" t="s">
        <v>4489</v>
      </c>
      <c r="M3389" s="50" t="s">
        <v>5539</v>
      </c>
      <c r="N3389" s="50" t="s">
        <v>5532</v>
      </c>
      <c r="O3389" s="137" t="s">
        <v>2399</v>
      </c>
      <c r="P3389" s="42" t="s">
        <v>64</v>
      </c>
      <c r="Q3389" s="42" t="s">
        <v>65</v>
      </c>
      <c r="R3389" s="42">
        <v>2</v>
      </c>
      <c r="S3389" s="137" t="s">
        <v>2254</v>
      </c>
      <c r="T3389" s="62">
        <v>16867538196.9</v>
      </c>
      <c r="U3389" s="62">
        <v>14487907740.719999</v>
      </c>
      <c r="Z3389" s="42" t="s">
        <v>68</v>
      </c>
      <c r="AJ3389" s="42"/>
      <c r="AW3389" s="42" t="s">
        <v>2412</v>
      </c>
      <c r="AX3389" s="42"/>
      <c r="AY3389" s="42"/>
      <c r="AZ3389" s="42"/>
      <c r="BA3389" s="42"/>
      <c r="BB3389" s="42"/>
      <c r="BN3389" s="128" t="s">
        <v>4578</v>
      </c>
      <c r="BO3389" s="58" t="str">
        <f t="shared" si="52"/>
        <v>境内资产</v>
      </c>
      <c r="BP3389" s="58" t="str">
        <f>IF(M3389="",VLOOKUP(D3389,Sheet4!$A$1:$B$92,2,0),VLOOKUP(Q3389,Sheet4!$A$1:$B$92,2,0))</f>
        <v>保险资产管理产品</v>
      </c>
    </row>
    <row r="3390" spans="1:68" s="58" customFormat="1" ht="12.75" customHeight="1">
      <c r="A3390" s="137" t="s">
        <v>1758</v>
      </c>
      <c r="B3390" s="50" t="s">
        <v>1759</v>
      </c>
      <c r="C3390" s="252" t="s">
        <v>5552</v>
      </c>
      <c r="D3390" s="257" t="s">
        <v>678</v>
      </c>
      <c r="E3390" s="42" t="s">
        <v>1760</v>
      </c>
      <c r="F3390" s="42" t="s">
        <v>1759</v>
      </c>
      <c r="G3390" s="42"/>
      <c r="H3390" s="307">
        <v>22072.777564092645</v>
      </c>
      <c r="I3390" s="315">
        <v>11667.801838875726</v>
      </c>
      <c r="J3390" s="105">
        <v>0</v>
      </c>
      <c r="K3390" s="42">
        <v>0</v>
      </c>
      <c r="L3390" s="50" t="s">
        <v>4489</v>
      </c>
      <c r="M3390" s="50" t="s">
        <v>5539</v>
      </c>
      <c r="N3390" s="50" t="s">
        <v>5532</v>
      </c>
      <c r="O3390" s="137" t="s">
        <v>2399</v>
      </c>
      <c r="P3390" s="42" t="s">
        <v>64</v>
      </c>
      <c r="Q3390" s="42" t="s">
        <v>65</v>
      </c>
      <c r="R3390" s="42">
        <v>2</v>
      </c>
      <c r="S3390" s="137" t="s">
        <v>2254</v>
      </c>
      <c r="T3390" s="62">
        <v>16867538196.9</v>
      </c>
      <c r="U3390" s="62">
        <v>14487907740.719999</v>
      </c>
      <c r="Z3390" s="42" t="s">
        <v>68</v>
      </c>
      <c r="AJ3390" s="42"/>
      <c r="AW3390" s="42" t="s">
        <v>2412</v>
      </c>
      <c r="AX3390" s="42"/>
      <c r="AY3390" s="42"/>
      <c r="AZ3390" s="42"/>
      <c r="BA3390" s="42"/>
      <c r="BB3390" s="42"/>
      <c r="BN3390" s="128" t="s">
        <v>4578</v>
      </c>
      <c r="BO3390" s="58" t="str">
        <f t="shared" si="52"/>
        <v>境内资产</v>
      </c>
      <c r="BP3390" s="58" t="str">
        <f>IF(M3390="",VLOOKUP(D3390,Sheet4!$A$1:$B$92,2,0),VLOOKUP(Q3390,Sheet4!$A$1:$B$92,2,0))</f>
        <v>保险资产管理产品</v>
      </c>
    </row>
    <row r="3391" spans="1:68" s="58" customFormat="1" ht="12.75" customHeight="1">
      <c r="A3391" s="137" t="s">
        <v>1761</v>
      </c>
      <c r="B3391" s="50" t="s">
        <v>1762</v>
      </c>
      <c r="C3391" s="252" t="s">
        <v>5552</v>
      </c>
      <c r="D3391" s="257" t="s">
        <v>678</v>
      </c>
      <c r="E3391" s="42" t="s">
        <v>1763</v>
      </c>
      <c r="F3391" s="42" t="s">
        <v>1762</v>
      </c>
      <c r="G3391" s="42"/>
      <c r="H3391" s="307">
        <v>3136.0351500874904</v>
      </c>
      <c r="I3391" s="315">
        <v>3691.2426665540711</v>
      </c>
      <c r="J3391" s="105">
        <v>0</v>
      </c>
      <c r="K3391" s="42">
        <v>0</v>
      </c>
      <c r="L3391" s="50" t="s">
        <v>4489</v>
      </c>
      <c r="M3391" s="50" t="s">
        <v>5539</v>
      </c>
      <c r="N3391" s="50" t="s">
        <v>5532</v>
      </c>
      <c r="O3391" s="137" t="s">
        <v>2399</v>
      </c>
      <c r="P3391" s="42" t="s">
        <v>64</v>
      </c>
      <c r="Q3391" s="42" t="s">
        <v>65</v>
      </c>
      <c r="R3391" s="42">
        <v>2</v>
      </c>
      <c r="S3391" s="137" t="s">
        <v>2254</v>
      </c>
      <c r="T3391" s="62">
        <v>16867538196.9</v>
      </c>
      <c r="U3391" s="62">
        <v>14487907740.719999</v>
      </c>
      <c r="Z3391" s="42" t="s">
        <v>68</v>
      </c>
      <c r="AJ3391" s="42"/>
      <c r="AW3391" s="42" t="s">
        <v>2412</v>
      </c>
      <c r="AX3391" s="42"/>
      <c r="AY3391" s="42"/>
      <c r="AZ3391" s="42"/>
      <c r="BA3391" s="42"/>
      <c r="BB3391" s="42"/>
      <c r="BN3391" s="128" t="s">
        <v>4578</v>
      </c>
      <c r="BO3391" s="58" t="str">
        <f t="shared" si="52"/>
        <v>境内资产</v>
      </c>
      <c r="BP3391" s="58" t="str">
        <f>IF(M3391="",VLOOKUP(D3391,Sheet4!$A$1:$B$92,2,0),VLOOKUP(Q3391,Sheet4!$A$1:$B$92,2,0))</f>
        <v>保险资产管理产品</v>
      </c>
    </row>
    <row r="3392" spans="1:68" s="58" customFormat="1" ht="12.75" customHeight="1">
      <c r="A3392" s="137" t="s">
        <v>1621</v>
      </c>
      <c r="B3392" s="50" t="s">
        <v>1622</v>
      </c>
      <c r="C3392" s="252" t="s">
        <v>5552</v>
      </c>
      <c r="D3392" s="257" t="s">
        <v>678</v>
      </c>
      <c r="E3392" s="42" t="s">
        <v>1623</v>
      </c>
      <c r="F3392" s="42" t="s">
        <v>1622</v>
      </c>
      <c r="G3392" s="42"/>
      <c r="H3392" s="307">
        <v>3238.9400775453419</v>
      </c>
      <c r="I3392" s="315">
        <v>3126.313578861113</v>
      </c>
      <c r="J3392" s="105">
        <v>0</v>
      </c>
      <c r="K3392" s="42">
        <v>0</v>
      </c>
      <c r="L3392" s="50" t="s">
        <v>4489</v>
      </c>
      <c r="M3392" s="50" t="s">
        <v>5539</v>
      </c>
      <c r="N3392" s="50" t="s">
        <v>5532</v>
      </c>
      <c r="O3392" s="137" t="s">
        <v>2399</v>
      </c>
      <c r="P3392" s="42" t="s">
        <v>64</v>
      </c>
      <c r="Q3392" s="42" t="s">
        <v>65</v>
      </c>
      <c r="R3392" s="42">
        <v>2</v>
      </c>
      <c r="S3392" s="137" t="s">
        <v>2254</v>
      </c>
      <c r="T3392" s="62">
        <v>16867538196.9</v>
      </c>
      <c r="U3392" s="62">
        <v>14487907740.719999</v>
      </c>
      <c r="Z3392" s="42" t="s">
        <v>68</v>
      </c>
      <c r="AJ3392" s="42"/>
      <c r="AW3392" s="42" t="s">
        <v>2412</v>
      </c>
      <c r="AX3392" s="42"/>
      <c r="AY3392" s="42"/>
      <c r="AZ3392" s="42"/>
      <c r="BA3392" s="42"/>
      <c r="BB3392" s="42"/>
      <c r="BN3392" s="128" t="s">
        <v>4578</v>
      </c>
      <c r="BO3392" s="58" t="str">
        <f t="shared" si="52"/>
        <v>境内资产</v>
      </c>
      <c r="BP3392" s="58" t="str">
        <f>IF(M3392="",VLOOKUP(D3392,Sheet4!$A$1:$B$92,2,0),VLOOKUP(Q3392,Sheet4!$A$1:$B$92,2,0))</f>
        <v>保险资产管理产品</v>
      </c>
    </row>
    <row r="3393" spans="1:68" s="58" customFormat="1" ht="12.75" customHeight="1">
      <c r="A3393" s="137" t="s">
        <v>2035</v>
      </c>
      <c r="B3393" s="50" t="s">
        <v>2036</v>
      </c>
      <c r="C3393" s="252" t="s">
        <v>5552</v>
      </c>
      <c r="D3393" s="257" t="s">
        <v>678</v>
      </c>
      <c r="E3393" s="42" t="s">
        <v>4460</v>
      </c>
      <c r="F3393" s="42" t="s">
        <v>2036</v>
      </c>
      <c r="G3393" s="42"/>
      <c r="H3393" s="307">
        <v>34631.86982121582</v>
      </c>
      <c r="I3393" s="315">
        <v>27586.744968037401</v>
      </c>
      <c r="J3393" s="105">
        <v>0</v>
      </c>
      <c r="K3393" s="42">
        <v>0</v>
      </c>
      <c r="L3393" s="50" t="s">
        <v>4489</v>
      </c>
      <c r="M3393" s="50" t="s">
        <v>5539</v>
      </c>
      <c r="N3393" s="50" t="s">
        <v>5532</v>
      </c>
      <c r="O3393" s="137" t="s">
        <v>2399</v>
      </c>
      <c r="P3393" s="42" t="s">
        <v>64</v>
      </c>
      <c r="Q3393" s="42" t="s">
        <v>65</v>
      </c>
      <c r="R3393" s="42">
        <v>2</v>
      </c>
      <c r="S3393" s="137" t="s">
        <v>2254</v>
      </c>
      <c r="T3393" s="62">
        <v>16867538196.9</v>
      </c>
      <c r="U3393" s="62">
        <v>14487907740.719999</v>
      </c>
      <c r="Z3393" s="42" t="s">
        <v>68</v>
      </c>
      <c r="AJ3393" s="42"/>
      <c r="AW3393" s="42" t="s">
        <v>2412</v>
      </c>
      <c r="AX3393" s="42"/>
      <c r="AY3393" s="42"/>
      <c r="AZ3393" s="42"/>
      <c r="BA3393" s="42"/>
      <c r="BB3393" s="42"/>
      <c r="BN3393" s="128" t="s">
        <v>4578</v>
      </c>
      <c r="BO3393" s="58" t="str">
        <f t="shared" si="52"/>
        <v>境内资产</v>
      </c>
      <c r="BP3393" s="58" t="str">
        <f>IF(M3393="",VLOOKUP(D3393,Sheet4!$A$1:$B$92,2,0),VLOOKUP(Q3393,Sheet4!$A$1:$B$92,2,0))</f>
        <v>保险资产管理产品</v>
      </c>
    </row>
    <row r="3394" spans="1:68" s="58" customFormat="1" ht="12.75" customHeight="1">
      <c r="A3394" s="137" t="s">
        <v>1627</v>
      </c>
      <c r="B3394" s="50" t="s">
        <v>1628</v>
      </c>
      <c r="C3394" s="252" t="s">
        <v>5552</v>
      </c>
      <c r="D3394" s="257" t="s">
        <v>678</v>
      </c>
      <c r="E3394" s="42" t="s">
        <v>1629</v>
      </c>
      <c r="F3394" s="42" t="s">
        <v>1628</v>
      </c>
      <c r="G3394" s="42"/>
      <c r="H3394" s="307">
        <v>11424.323390727634</v>
      </c>
      <c r="I3394" s="315">
        <v>6172.7984855779105</v>
      </c>
      <c r="J3394" s="105">
        <v>0</v>
      </c>
      <c r="K3394" s="42">
        <v>0</v>
      </c>
      <c r="L3394" s="50" t="s">
        <v>4489</v>
      </c>
      <c r="M3394" s="50" t="s">
        <v>5539</v>
      </c>
      <c r="N3394" s="50" t="s">
        <v>5532</v>
      </c>
      <c r="O3394" s="137" t="s">
        <v>2399</v>
      </c>
      <c r="P3394" s="42" t="s">
        <v>64</v>
      </c>
      <c r="Q3394" s="42" t="s">
        <v>65</v>
      </c>
      <c r="R3394" s="42">
        <v>2</v>
      </c>
      <c r="S3394" s="137" t="s">
        <v>2254</v>
      </c>
      <c r="T3394" s="62">
        <v>16867538196.9</v>
      </c>
      <c r="U3394" s="62">
        <v>14487907740.719999</v>
      </c>
      <c r="Z3394" s="42" t="s">
        <v>68</v>
      </c>
      <c r="AJ3394" s="42"/>
      <c r="AW3394" s="42" t="s">
        <v>2412</v>
      </c>
      <c r="AX3394" s="42"/>
      <c r="AY3394" s="42"/>
      <c r="AZ3394" s="42"/>
      <c r="BA3394" s="42"/>
      <c r="BB3394" s="42"/>
      <c r="BN3394" s="128" t="s">
        <v>4578</v>
      </c>
      <c r="BO3394" s="58" t="str">
        <f t="shared" si="52"/>
        <v>境内资产</v>
      </c>
      <c r="BP3394" s="58" t="str">
        <f>IF(M3394="",VLOOKUP(D3394,Sheet4!$A$1:$B$92,2,0),VLOOKUP(Q3394,Sheet4!$A$1:$B$92,2,0))</f>
        <v>保险资产管理产品</v>
      </c>
    </row>
    <row r="3395" spans="1:68" s="58" customFormat="1" ht="12.75" customHeight="1">
      <c r="A3395" s="137" t="s">
        <v>1630</v>
      </c>
      <c r="B3395" s="50" t="s">
        <v>1631</v>
      </c>
      <c r="C3395" s="252" t="s">
        <v>5552</v>
      </c>
      <c r="D3395" s="257" t="s">
        <v>678</v>
      </c>
      <c r="E3395" s="42" t="s">
        <v>1632</v>
      </c>
      <c r="F3395" s="42" t="s">
        <v>1631</v>
      </c>
      <c r="G3395" s="42"/>
      <c r="H3395" s="307">
        <v>7021.0904142532545</v>
      </c>
      <c r="I3395" s="315">
        <v>4701.6872093400125</v>
      </c>
      <c r="J3395" s="105">
        <v>0</v>
      </c>
      <c r="K3395" s="42">
        <v>0</v>
      </c>
      <c r="L3395" s="50" t="s">
        <v>4489</v>
      </c>
      <c r="M3395" s="50" t="s">
        <v>5539</v>
      </c>
      <c r="N3395" s="50" t="s">
        <v>5532</v>
      </c>
      <c r="O3395" s="137" t="s">
        <v>2399</v>
      </c>
      <c r="P3395" s="42" t="s">
        <v>64</v>
      </c>
      <c r="Q3395" s="42" t="s">
        <v>65</v>
      </c>
      <c r="R3395" s="42">
        <v>2</v>
      </c>
      <c r="S3395" s="137" t="s">
        <v>2254</v>
      </c>
      <c r="T3395" s="62">
        <v>16867538196.9</v>
      </c>
      <c r="U3395" s="62">
        <v>14487907740.719999</v>
      </c>
      <c r="Z3395" s="42" t="s">
        <v>68</v>
      </c>
      <c r="AJ3395" s="42"/>
      <c r="AW3395" s="42" t="s">
        <v>2412</v>
      </c>
      <c r="AX3395" s="42"/>
      <c r="AY3395" s="42"/>
      <c r="AZ3395" s="42"/>
      <c r="BA3395" s="42"/>
      <c r="BB3395" s="42"/>
      <c r="BN3395" s="128" t="s">
        <v>4578</v>
      </c>
      <c r="BO3395" s="58" t="str">
        <f t="shared" ref="BO3395:BO3458" si="53">IF(LEFT(D3395,2)="境外","境外资产","境内资产")</f>
        <v>境内资产</v>
      </c>
      <c r="BP3395" s="58" t="str">
        <f>IF(M3395="",VLOOKUP(D3395,Sheet4!$A$1:$B$92,2,0),VLOOKUP(Q3395,Sheet4!$A$1:$B$92,2,0))</f>
        <v>保险资产管理产品</v>
      </c>
    </row>
    <row r="3396" spans="1:68" s="58" customFormat="1" ht="12.75" customHeight="1">
      <c r="A3396" s="137" t="s">
        <v>1633</v>
      </c>
      <c r="B3396" s="50" t="s">
        <v>1634</v>
      </c>
      <c r="C3396" s="252" t="s">
        <v>5552</v>
      </c>
      <c r="D3396" s="257" t="s">
        <v>678</v>
      </c>
      <c r="E3396" s="42" t="s">
        <v>1635</v>
      </c>
      <c r="F3396" s="42" t="s">
        <v>1634</v>
      </c>
      <c r="G3396" s="42"/>
      <c r="H3396" s="307">
        <v>21231.911558407472</v>
      </c>
      <c r="I3396" s="315">
        <v>9446.0934380320723</v>
      </c>
      <c r="J3396" s="105">
        <v>0</v>
      </c>
      <c r="K3396" s="42">
        <v>0</v>
      </c>
      <c r="L3396" s="50" t="s">
        <v>4489</v>
      </c>
      <c r="M3396" s="50" t="s">
        <v>5539</v>
      </c>
      <c r="N3396" s="50" t="s">
        <v>5532</v>
      </c>
      <c r="O3396" s="137" t="s">
        <v>2399</v>
      </c>
      <c r="P3396" s="42" t="s">
        <v>64</v>
      </c>
      <c r="Q3396" s="42" t="s">
        <v>65</v>
      </c>
      <c r="R3396" s="42">
        <v>2</v>
      </c>
      <c r="S3396" s="137" t="s">
        <v>2254</v>
      </c>
      <c r="T3396" s="62">
        <v>16867538196.9</v>
      </c>
      <c r="U3396" s="62">
        <v>14487907740.719999</v>
      </c>
      <c r="Z3396" s="42" t="s">
        <v>68</v>
      </c>
      <c r="AJ3396" s="42"/>
      <c r="AW3396" s="42" t="s">
        <v>2412</v>
      </c>
      <c r="AX3396" s="42"/>
      <c r="AY3396" s="42"/>
      <c r="AZ3396" s="42"/>
      <c r="BA3396" s="42"/>
      <c r="BB3396" s="42"/>
      <c r="BN3396" s="128" t="s">
        <v>4578</v>
      </c>
      <c r="BO3396" s="58" t="str">
        <f t="shared" si="53"/>
        <v>境内资产</v>
      </c>
      <c r="BP3396" s="58" t="str">
        <f>IF(M3396="",VLOOKUP(D3396,Sheet4!$A$1:$B$92,2,0),VLOOKUP(Q3396,Sheet4!$A$1:$B$92,2,0))</f>
        <v>保险资产管理产品</v>
      </c>
    </row>
    <row r="3397" spans="1:68" s="58" customFormat="1" ht="12.75" customHeight="1">
      <c r="A3397" s="137" t="s">
        <v>1764</v>
      </c>
      <c r="B3397" s="50" t="s">
        <v>1765</v>
      </c>
      <c r="C3397" s="252" t="s">
        <v>5552</v>
      </c>
      <c r="D3397" s="257" t="s">
        <v>678</v>
      </c>
      <c r="E3397" s="42" t="s">
        <v>1766</v>
      </c>
      <c r="F3397" s="42" t="s">
        <v>1765</v>
      </c>
      <c r="G3397" s="42"/>
      <c r="H3397" s="307">
        <v>8298.3791118001718</v>
      </c>
      <c r="I3397" s="315">
        <v>5785.6623632396286</v>
      </c>
      <c r="J3397" s="105">
        <v>0</v>
      </c>
      <c r="K3397" s="42">
        <v>0</v>
      </c>
      <c r="L3397" s="50" t="s">
        <v>4489</v>
      </c>
      <c r="M3397" s="50" t="s">
        <v>5539</v>
      </c>
      <c r="N3397" s="50" t="s">
        <v>5532</v>
      </c>
      <c r="O3397" s="137" t="s">
        <v>2399</v>
      </c>
      <c r="P3397" s="42" t="s">
        <v>64</v>
      </c>
      <c r="Q3397" s="42" t="s">
        <v>65</v>
      </c>
      <c r="R3397" s="42">
        <v>2</v>
      </c>
      <c r="S3397" s="137" t="s">
        <v>2254</v>
      </c>
      <c r="T3397" s="62">
        <v>16867538196.9</v>
      </c>
      <c r="U3397" s="62">
        <v>14487907740.719999</v>
      </c>
      <c r="Z3397" s="42" t="s">
        <v>68</v>
      </c>
      <c r="AJ3397" s="42"/>
      <c r="AW3397" s="42" t="s">
        <v>2412</v>
      </c>
      <c r="AX3397" s="42"/>
      <c r="AY3397" s="42"/>
      <c r="AZ3397" s="42"/>
      <c r="BA3397" s="42"/>
      <c r="BB3397" s="42"/>
      <c r="BN3397" s="128" t="s">
        <v>4578</v>
      </c>
      <c r="BO3397" s="58" t="str">
        <f t="shared" si="53"/>
        <v>境内资产</v>
      </c>
      <c r="BP3397" s="58" t="str">
        <f>IF(M3397="",VLOOKUP(D3397,Sheet4!$A$1:$B$92,2,0),VLOOKUP(Q3397,Sheet4!$A$1:$B$92,2,0))</f>
        <v>保险资产管理产品</v>
      </c>
    </row>
    <row r="3398" spans="1:68" s="58" customFormat="1" ht="12.75" customHeight="1">
      <c r="A3398" s="137" t="s">
        <v>1826</v>
      </c>
      <c r="B3398" s="50" t="s">
        <v>1827</v>
      </c>
      <c r="C3398" s="252" t="s">
        <v>5552</v>
      </c>
      <c r="D3398" s="257" t="s">
        <v>678</v>
      </c>
      <c r="E3398" s="42" t="s">
        <v>1828</v>
      </c>
      <c r="F3398" s="42" t="s">
        <v>1827</v>
      </c>
      <c r="G3398" s="42"/>
      <c r="H3398" s="307">
        <v>2679.8000158393438</v>
      </c>
      <c r="I3398" s="315">
        <v>1819.141529926339</v>
      </c>
      <c r="J3398" s="105">
        <v>0</v>
      </c>
      <c r="K3398" s="42">
        <v>0</v>
      </c>
      <c r="L3398" s="50" t="s">
        <v>4489</v>
      </c>
      <c r="M3398" s="50" t="s">
        <v>5539</v>
      </c>
      <c r="N3398" s="50" t="s">
        <v>5532</v>
      </c>
      <c r="O3398" s="137" t="s">
        <v>2399</v>
      </c>
      <c r="P3398" s="42" t="s">
        <v>64</v>
      </c>
      <c r="Q3398" s="42" t="s">
        <v>65</v>
      </c>
      <c r="R3398" s="42">
        <v>2</v>
      </c>
      <c r="S3398" s="137" t="s">
        <v>2254</v>
      </c>
      <c r="T3398" s="62">
        <v>16867538196.9</v>
      </c>
      <c r="U3398" s="62">
        <v>14487907740.719999</v>
      </c>
      <c r="Z3398" s="42" t="s">
        <v>68</v>
      </c>
      <c r="AJ3398" s="42"/>
      <c r="AW3398" s="42" t="s">
        <v>2412</v>
      </c>
      <c r="AX3398" s="42"/>
      <c r="AY3398" s="42"/>
      <c r="AZ3398" s="42"/>
      <c r="BA3398" s="42"/>
      <c r="BB3398" s="42"/>
      <c r="BN3398" s="128" t="s">
        <v>4578</v>
      </c>
      <c r="BO3398" s="58" t="str">
        <f t="shared" si="53"/>
        <v>境内资产</v>
      </c>
      <c r="BP3398" s="58" t="str">
        <f>IF(M3398="",VLOOKUP(D3398,Sheet4!$A$1:$B$92,2,0),VLOOKUP(Q3398,Sheet4!$A$1:$B$92,2,0))</f>
        <v>保险资产管理产品</v>
      </c>
    </row>
    <row r="3399" spans="1:68" s="58" customFormat="1" ht="12.75" customHeight="1">
      <c r="A3399" s="137" t="s">
        <v>2245</v>
      </c>
      <c r="B3399" s="50" t="s">
        <v>2246</v>
      </c>
      <c r="C3399" s="252" t="s">
        <v>5552</v>
      </c>
      <c r="D3399" s="257" t="s">
        <v>678</v>
      </c>
      <c r="E3399" s="42" t="s">
        <v>2814</v>
      </c>
      <c r="F3399" s="42" t="s">
        <v>2246</v>
      </c>
      <c r="G3399" s="42"/>
      <c r="H3399" s="307">
        <v>13409.120893594611</v>
      </c>
      <c r="I3399" s="315">
        <v>5535.4666487308059</v>
      </c>
      <c r="J3399" s="105">
        <v>0</v>
      </c>
      <c r="K3399" s="42">
        <v>0</v>
      </c>
      <c r="L3399" s="50" t="s">
        <v>4489</v>
      </c>
      <c r="M3399" s="50" t="s">
        <v>5539</v>
      </c>
      <c r="N3399" s="50" t="s">
        <v>5532</v>
      </c>
      <c r="O3399" s="137" t="s">
        <v>2399</v>
      </c>
      <c r="P3399" s="42" t="s">
        <v>64</v>
      </c>
      <c r="Q3399" s="42" t="s">
        <v>65</v>
      </c>
      <c r="R3399" s="42">
        <v>2</v>
      </c>
      <c r="S3399" s="137" t="s">
        <v>2254</v>
      </c>
      <c r="T3399" s="62">
        <v>16867538196.9</v>
      </c>
      <c r="U3399" s="62">
        <v>14487907740.719999</v>
      </c>
      <c r="Z3399" s="42" t="s">
        <v>68</v>
      </c>
      <c r="AJ3399" s="42"/>
      <c r="AW3399" s="42" t="s">
        <v>2412</v>
      </c>
      <c r="AX3399" s="42"/>
      <c r="AY3399" s="42"/>
      <c r="AZ3399" s="42"/>
      <c r="BA3399" s="42"/>
      <c r="BB3399" s="42"/>
      <c r="BN3399" s="128" t="s">
        <v>4578</v>
      </c>
      <c r="BO3399" s="58" t="str">
        <f t="shared" si="53"/>
        <v>境内资产</v>
      </c>
      <c r="BP3399" s="58" t="str">
        <f>IF(M3399="",VLOOKUP(D3399,Sheet4!$A$1:$B$92,2,0),VLOOKUP(Q3399,Sheet4!$A$1:$B$92,2,0))</f>
        <v>保险资产管理产品</v>
      </c>
    </row>
    <row r="3400" spans="1:68" s="58" customFormat="1" ht="12.75" customHeight="1">
      <c r="A3400" s="137" t="s">
        <v>1639</v>
      </c>
      <c r="B3400" s="50" t="s">
        <v>1640</v>
      </c>
      <c r="C3400" s="252" t="s">
        <v>5552</v>
      </c>
      <c r="D3400" s="257" t="s">
        <v>678</v>
      </c>
      <c r="E3400" s="42" t="s">
        <v>1641</v>
      </c>
      <c r="F3400" s="42" t="s">
        <v>1640</v>
      </c>
      <c r="G3400" s="42"/>
      <c r="H3400" s="307">
        <v>4692.7940676945273</v>
      </c>
      <c r="I3400" s="315">
        <v>3203.8665649277968</v>
      </c>
      <c r="J3400" s="105">
        <v>0</v>
      </c>
      <c r="K3400" s="42">
        <v>0</v>
      </c>
      <c r="L3400" s="50" t="s">
        <v>4489</v>
      </c>
      <c r="M3400" s="50" t="s">
        <v>5539</v>
      </c>
      <c r="N3400" s="50" t="s">
        <v>5532</v>
      </c>
      <c r="O3400" s="137" t="s">
        <v>2399</v>
      </c>
      <c r="P3400" s="42" t="s">
        <v>64</v>
      </c>
      <c r="Q3400" s="42" t="s">
        <v>65</v>
      </c>
      <c r="R3400" s="42">
        <v>2</v>
      </c>
      <c r="S3400" s="137" t="s">
        <v>2254</v>
      </c>
      <c r="T3400" s="62">
        <v>16867538196.9</v>
      </c>
      <c r="U3400" s="62">
        <v>14487907740.719999</v>
      </c>
      <c r="Z3400" s="42" t="s">
        <v>68</v>
      </c>
      <c r="AJ3400" s="42"/>
      <c r="AW3400" s="42" t="s">
        <v>2412</v>
      </c>
      <c r="AX3400" s="42"/>
      <c r="AY3400" s="42"/>
      <c r="AZ3400" s="42"/>
      <c r="BA3400" s="42"/>
      <c r="BB3400" s="42"/>
      <c r="BN3400" s="128" t="s">
        <v>4578</v>
      </c>
      <c r="BO3400" s="58" t="str">
        <f t="shared" si="53"/>
        <v>境内资产</v>
      </c>
      <c r="BP3400" s="58" t="str">
        <f>IF(M3400="",VLOOKUP(D3400,Sheet4!$A$1:$B$92,2,0),VLOOKUP(Q3400,Sheet4!$A$1:$B$92,2,0))</f>
        <v>保险资产管理产品</v>
      </c>
    </row>
    <row r="3401" spans="1:68" s="58" customFormat="1" ht="12.75" customHeight="1">
      <c r="A3401" s="137" t="s">
        <v>1642</v>
      </c>
      <c r="B3401" s="50" t="s">
        <v>1643</v>
      </c>
      <c r="C3401" s="252" t="s">
        <v>5552</v>
      </c>
      <c r="D3401" s="257" t="s">
        <v>678</v>
      </c>
      <c r="E3401" s="42" t="s">
        <v>1644</v>
      </c>
      <c r="F3401" s="42" t="s">
        <v>1643</v>
      </c>
      <c r="G3401" s="42"/>
      <c r="H3401" s="307">
        <v>11192.782313407824</v>
      </c>
      <c r="I3401" s="315">
        <v>5467.1361799261067</v>
      </c>
      <c r="J3401" s="105">
        <v>0</v>
      </c>
      <c r="K3401" s="42">
        <v>0</v>
      </c>
      <c r="L3401" s="50" t="s">
        <v>4489</v>
      </c>
      <c r="M3401" s="50" t="s">
        <v>5539</v>
      </c>
      <c r="N3401" s="50" t="s">
        <v>5532</v>
      </c>
      <c r="O3401" s="137" t="s">
        <v>2399</v>
      </c>
      <c r="P3401" s="42" t="s">
        <v>64</v>
      </c>
      <c r="Q3401" s="42" t="s">
        <v>65</v>
      </c>
      <c r="R3401" s="42">
        <v>2</v>
      </c>
      <c r="S3401" s="137" t="s">
        <v>2254</v>
      </c>
      <c r="T3401" s="62">
        <v>16867538196.9</v>
      </c>
      <c r="U3401" s="62">
        <v>14487907740.719999</v>
      </c>
      <c r="Z3401" s="42" t="s">
        <v>68</v>
      </c>
      <c r="AJ3401" s="42"/>
      <c r="AW3401" s="42" t="s">
        <v>2412</v>
      </c>
      <c r="AX3401" s="42"/>
      <c r="AY3401" s="42"/>
      <c r="AZ3401" s="42"/>
      <c r="BA3401" s="42"/>
      <c r="BB3401" s="42"/>
      <c r="BN3401" s="128" t="s">
        <v>4578</v>
      </c>
      <c r="BO3401" s="58" t="str">
        <f t="shared" si="53"/>
        <v>境内资产</v>
      </c>
      <c r="BP3401" s="58" t="str">
        <f>IF(M3401="",VLOOKUP(D3401,Sheet4!$A$1:$B$92,2,0),VLOOKUP(Q3401,Sheet4!$A$1:$B$92,2,0))</f>
        <v>保险资产管理产品</v>
      </c>
    </row>
    <row r="3402" spans="1:68" s="58" customFormat="1" ht="12.75" customHeight="1">
      <c r="A3402" s="137" t="s">
        <v>2180</v>
      </c>
      <c r="B3402" s="50" t="s">
        <v>2347</v>
      </c>
      <c r="C3402" s="252" t="s">
        <v>5552</v>
      </c>
      <c r="D3402" s="257" t="s">
        <v>678</v>
      </c>
      <c r="E3402" s="42" t="s">
        <v>2815</v>
      </c>
      <c r="F3402" s="42" t="s">
        <v>2347</v>
      </c>
      <c r="G3402" s="42"/>
      <c r="H3402" s="307">
        <v>2085.0075389171043</v>
      </c>
      <c r="I3402" s="315">
        <v>1916.3672232693975</v>
      </c>
      <c r="J3402" s="105">
        <v>0</v>
      </c>
      <c r="K3402" s="42">
        <v>0</v>
      </c>
      <c r="L3402" s="50" t="s">
        <v>4489</v>
      </c>
      <c r="M3402" s="50" t="s">
        <v>5539</v>
      </c>
      <c r="N3402" s="50" t="s">
        <v>5532</v>
      </c>
      <c r="O3402" s="137" t="s">
        <v>2399</v>
      </c>
      <c r="P3402" s="42" t="s">
        <v>64</v>
      </c>
      <c r="Q3402" s="42" t="s">
        <v>65</v>
      </c>
      <c r="R3402" s="42">
        <v>2</v>
      </c>
      <c r="S3402" s="137" t="s">
        <v>2254</v>
      </c>
      <c r="T3402" s="62">
        <v>16867538196.9</v>
      </c>
      <c r="U3402" s="62">
        <v>14487907740.719999</v>
      </c>
      <c r="Z3402" s="42" t="s">
        <v>68</v>
      </c>
      <c r="AJ3402" s="42"/>
      <c r="AW3402" s="42" t="s">
        <v>2412</v>
      </c>
      <c r="AX3402" s="42"/>
      <c r="AY3402" s="42"/>
      <c r="AZ3402" s="42"/>
      <c r="BA3402" s="42"/>
      <c r="BB3402" s="42"/>
      <c r="BN3402" s="128" t="s">
        <v>4578</v>
      </c>
      <c r="BO3402" s="58" t="str">
        <f t="shared" si="53"/>
        <v>境内资产</v>
      </c>
      <c r="BP3402" s="58" t="str">
        <f>IF(M3402="",VLOOKUP(D3402,Sheet4!$A$1:$B$92,2,0),VLOOKUP(Q3402,Sheet4!$A$1:$B$92,2,0))</f>
        <v>保险资产管理产品</v>
      </c>
    </row>
    <row r="3403" spans="1:68" s="58" customFormat="1" ht="12.75" customHeight="1">
      <c r="A3403" s="137" t="s">
        <v>1767</v>
      </c>
      <c r="B3403" s="50" t="s">
        <v>1768</v>
      </c>
      <c r="C3403" s="252" t="s">
        <v>5552</v>
      </c>
      <c r="D3403" s="257" t="s">
        <v>678</v>
      </c>
      <c r="E3403" s="42" t="s">
        <v>1769</v>
      </c>
      <c r="F3403" s="42" t="s">
        <v>1768</v>
      </c>
      <c r="G3403" s="42"/>
      <c r="H3403" s="307">
        <v>5698.797030197371</v>
      </c>
      <c r="I3403" s="315">
        <v>3135.5061528852334</v>
      </c>
      <c r="J3403" s="105">
        <v>0</v>
      </c>
      <c r="K3403" s="42">
        <v>0</v>
      </c>
      <c r="L3403" s="50" t="s">
        <v>4489</v>
      </c>
      <c r="M3403" s="50" t="s">
        <v>5539</v>
      </c>
      <c r="N3403" s="50" t="s">
        <v>5532</v>
      </c>
      <c r="O3403" s="137" t="s">
        <v>2399</v>
      </c>
      <c r="P3403" s="42" t="s">
        <v>64</v>
      </c>
      <c r="Q3403" s="42" t="s">
        <v>65</v>
      </c>
      <c r="R3403" s="42">
        <v>2</v>
      </c>
      <c r="S3403" s="137" t="s">
        <v>2254</v>
      </c>
      <c r="T3403" s="62">
        <v>16867538196.9</v>
      </c>
      <c r="U3403" s="62">
        <v>14487907740.719999</v>
      </c>
      <c r="Z3403" s="42" t="s">
        <v>68</v>
      </c>
      <c r="AJ3403" s="42"/>
      <c r="AW3403" s="42" t="s">
        <v>2412</v>
      </c>
      <c r="AX3403" s="42"/>
      <c r="AY3403" s="42"/>
      <c r="AZ3403" s="42"/>
      <c r="BA3403" s="42"/>
      <c r="BB3403" s="42"/>
      <c r="BN3403" s="128" t="s">
        <v>4578</v>
      </c>
      <c r="BO3403" s="58" t="str">
        <f t="shared" si="53"/>
        <v>境内资产</v>
      </c>
      <c r="BP3403" s="58" t="str">
        <f>IF(M3403="",VLOOKUP(D3403,Sheet4!$A$1:$B$92,2,0),VLOOKUP(Q3403,Sheet4!$A$1:$B$92,2,0))</f>
        <v>保险资产管理产品</v>
      </c>
    </row>
    <row r="3404" spans="1:68" s="58" customFormat="1" ht="12.75" customHeight="1">
      <c r="A3404" s="137" t="s">
        <v>1773</v>
      </c>
      <c r="B3404" s="50" t="s">
        <v>1774</v>
      </c>
      <c r="C3404" s="252" t="s">
        <v>5552</v>
      </c>
      <c r="D3404" s="257" t="s">
        <v>678</v>
      </c>
      <c r="E3404" s="42" t="s">
        <v>1775</v>
      </c>
      <c r="F3404" s="42" t="s">
        <v>1774</v>
      </c>
      <c r="G3404" s="42"/>
      <c r="H3404" s="307">
        <v>16541.962098309985</v>
      </c>
      <c r="I3404" s="315">
        <v>13130.708667939003</v>
      </c>
      <c r="J3404" s="105">
        <v>0</v>
      </c>
      <c r="K3404" s="42">
        <v>0</v>
      </c>
      <c r="L3404" s="50" t="s">
        <v>4489</v>
      </c>
      <c r="M3404" s="50" t="s">
        <v>5539</v>
      </c>
      <c r="N3404" s="50" t="s">
        <v>5532</v>
      </c>
      <c r="O3404" s="137" t="s">
        <v>2399</v>
      </c>
      <c r="P3404" s="42" t="s">
        <v>64</v>
      </c>
      <c r="Q3404" s="42" t="s">
        <v>65</v>
      </c>
      <c r="R3404" s="42">
        <v>2</v>
      </c>
      <c r="S3404" s="137" t="s">
        <v>2254</v>
      </c>
      <c r="T3404" s="62">
        <v>16867538196.9</v>
      </c>
      <c r="U3404" s="62">
        <v>14487907740.719999</v>
      </c>
      <c r="Z3404" s="42" t="s">
        <v>68</v>
      </c>
      <c r="AJ3404" s="42"/>
      <c r="AW3404" s="42" t="s">
        <v>2412</v>
      </c>
      <c r="AX3404" s="42"/>
      <c r="AY3404" s="42"/>
      <c r="AZ3404" s="42"/>
      <c r="BA3404" s="42"/>
      <c r="BB3404" s="42"/>
      <c r="BN3404" s="128" t="s">
        <v>4578</v>
      </c>
      <c r="BO3404" s="58" t="str">
        <f t="shared" si="53"/>
        <v>境内资产</v>
      </c>
      <c r="BP3404" s="58" t="str">
        <f>IF(M3404="",VLOOKUP(D3404,Sheet4!$A$1:$B$92,2,0),VLOOKUP(Q3404,Sheet4!$A$1:$B$92,2,0))</f>
        <v>保险资产管理产品</v>
      </c>
    </row>
    <row r="3405" spans="1:68" s="58" customFormat="1" ht="12.75" customHeight="1">
      <c r="A3405" s="137" t="s">
        <v>2043</v>
      </c>
      <c r="B3405" s="50" t="s">
        <v>2044</v>
      </c>
      <c r="C3405" s="252" t="s">
        <v>5552</v>
      </c>
      <c r="D3405" s="257" t="s">
        <v>678</v>
      </c>
      <c r="E3405" s="42" t="s">
        <v>4375</v>
      </c>
      <c r="F3405" s="42" t="s">
        <v>2044</v>
      </c>
      <c r="G3405" s="42"/>
      <c r="H3405" s="307">
        <v>32400.679395048701</v>
      </c>
      <c r="I3405" s="315">
        <v>16612.388593765136</v>
      </c>
      <c r="J3405" s="105">
        <v>0</v>
      </c>
      <c r="K3405" s="42">
        <v>0</v>
      </c>
      <c r="L3405" s="50" t="s">
        <v>4489</v>
      </c>
      <c r="M3405" s="50" t="s">
        <v>5539</v>
      </c>
      <c r="N3405" s="50" t="s">
        <v>5532</v>
      </c>
      <c r="O3405" s="137" t="s">
        <v>2399</v>
      </c>
      <c r="P3405" s="42" t="s">
        <v>64</v>
      </c>
      <c r="Q3405" s="42" t="s">
        <v>65</v>
      </c>
      <c r="R3405" s="42">
        <v>2</v>
      </c>
      <c r="S3405" s="137" t="s">
        <v>2254</v>
      </c>
      <c r="T3405" s="62">
        <v>16867538196.9</v>
      </c>
      <c r="U3405" s="62">
        <v>14487907740.719999</v>
      </c>
      <c r="Z3405" s="42" t="s">
        <v>68</v>
      </c>
      <c r="AJ3405" s="42"/>
      <c r="AW3405" s="42" t="s">
        <v>2412</v>
      </c>
      <c r="AX3405" s="42"/>
      <c r="AY3405" s="42"/>
      <c r="AZ3405" s="42"/>
      <c r="BA3405" s="42"/>
      <c r="BB3405" s="42"/>
      <c r="BN3405" s="128" t="s">
        <v>4578</v>
      </c>
      <c r="BO3405" s="58" t="str">
        <f t="shared" si="53"/>
        <v>境内资产</v>
      </c>
      <c r="BP3405" s="58" t="str">
        <f>IF(M3405="",VLOOKUP(D3405,Sheet4!$A$1:$B$92,2,0),VLOOKUP(Q3405,Sheet4!$A$1:$B$92,2,0))</f>
        <v>保险资产管理产品</v>
      </c>
    </row>
    <row r="3406" spans="1:68" s="58" customFormat="1" ht="12.75" customHeight="1">
      <c r="A3406" s="137" t="s">
        <v>1776</v>
      </c>
      <c r="B3406" s="50" t="s">
        <v>1777</v>
      </c>
      <c r="C3406" s="252" t="s">
        <v>5552</v>
      </c>
      <c r="D3406" s="257" t="s">
        <v>678</v>
      </c>
      <c r="E3406" s="42" t="s">
        <v>1778</v>
      </c>
      <c r="F3406" s="42" t="s">
        <v>1777</v>
      </c>
      <c r="G3406" s="42"/>
      <c r="H3406" s="307">
        <v>18110.388897604535</v>
      </c>
      <c r="I3406" s="315">
        <v>11551.422454379262</v>
      </c>
      <c r="J3406" s="105">
        <v>0</v>
      </c>
      <c r="K3406" s="42">
        <v>0</v>
      </c>
      <c r="L3406" s="50" t="s">
        <v>4489</v>
      </c>
      <c r="M3406" s="50" t="s">
        <v>5539</v>
      </c>
      <c r="N3406" s="50" t="s">
        <v>5532</v>
      </c>
      <c r="O3406" s="137" t="s">
        <v>2399</v>
      </c>
      <c r="P3406" s="42" t="s">
        <v>64</v>
      </c>
      <c r="Q3406" s="42" t="s">
        <v>65</v>
      </c>
      <c r="R3406" s="42">
        <v>2</v>
      </c>
      <c r="S3406" s="137" t="s">
        <v>2254</v>
      </c>
      <c r="T3406" s="62">
        <v>16867538196.9</v>
      </c>
      <c r="U3406" s="62">
        <v>14487907740.719999</v>
      </c>
      <c r="Z3406" s="42" t="s">
        <v>68</v>
      </c>
      <c r="AJ3406" s="42"/>
      <c r="AW3406" s="42" t="s">
        <v>2412</v>
      </c>
      <c r="AX3406" s="42"/>
      <c r="AY3406" s="42"/>
      <c r="AZ3406" s="42"/>
      <c r="BA3406" s="42"/>
      <c r="BB3406" s="42"/>
      <c r="BN3406" s="128" t="s">
        <v>4578</v>
      </c>
      <c r="BO3406" s="58" t="str">
        <f t="shared" si="53"/>
        <v>境内资产</v>
      </c>
      <c r="BP3406" s="58" t="str">
        <f>IF(M3406="",VLOOKUP(D3406,Sheet4!$A$1:$B$92,2,0),VLOOKUP(Q3406,Sheet4!$A$1:$B$92,2,0))</f>
        <v>保险资产管理产品</v>
      </c>
    </row>
    <row r="3407" spans="1:68" s="58" customFormat="1" ht="12.75" customHeight="1">
      <c r="A3407" s="137" t="s">
        <v>1832</v>
      </c>
      <c r="B3407" s="50" t="s">
        <v>1833</v>
      </c>
      <c r="C3407" s="252" t="s">
        <v>5552</v>
      </c>
      <c r="D3407" s="257" t="s">
        <v>678</v>
      </c>
      <c r="E3407" s="42" t="s">
        <v>1834</v>
      </c>
      <c r="F3407" s="42" t="s">
        <v>1833</v>
      </c>
      <c r="G3407" s="42"/>
      <c r="H3407" s="307">
        <v>11091.484339715318</v>
      </c>
      <c r="I3407" s="315">
        <v>5879.8039030827376</v>
      </c>
      <c r="J3407" s="105">
        <v>0</v>
      </c>
      <c r="K3407" s="42">
        <v>0</v>
      </c>
      <c r="L3407" s="50" t="s">
        <v>4489</v>
      </c>
      <c r="M3407" s="50" t="s">
        <v>5539</v>
      </c>
      <c r="N3407" s="50" t="s">
        <v>5532</v>
      </c>
      <c r="O3407" s="137" t="s">
        <v>2399</v>
      </c>
      <c r="P3407" s="42" t="s">
        <v>64</v>
      </c>
      <c r="Q3407" s="42" t="s">
        <v>65</v>
      </c>
      <c r="R3407" s="42">
        <v>2</v>
      </c>
      <c r="S3407" s="137" t="s">
        <v>2254</v>
      </c>
      <c r="T3407" s="62">
        <v>16867538196.9</v>
      </c>
      <c r="U3407" s="62">
        <v>14487907740.719999</v>
      </c>
      <c r="Z3407" s="42" t="s">
        <v>68</v>
      </c>
      <c r="AJ3407" s="42"/>
      <c r="AW3407" s="42" t="s">
        <v>2412</v>
      </c>
      <c r="AX3407" s="42"/>
      <c r="AY3407" s="42"/>
      <c r="AZ3407" s="42"/>
      <c r="BA3407" s="108"/>
      <c r="BB3407" s="42"/>
      <c r="BN3407" s="128" t="s">
        <v>4578</v>
      </c>
      <c r="BO3407" s="58" t="str">
        <f t="shared" si="53"/>
        <v>境内资产</v>
      </c>
      <c r="BP3407" s="58" t="str">
        <f>IF(M3407="",VLOOKUP(D3407,Sheet4!$A$1:$B$92,2,0),VLOOKUP(Q3407,Sheet4!$A$1:$B$92,2,0))</f>
        <v>保险资产管理产品</v>
      </c>
    </row>
    <row r="3408" spans="1:68" s="58" customFormat="1" ht="12.75" customHeight="1">
      <c r="A3408" s="137" t="s">
        <v>1779</v>
      </c>
      <c r="B3408" s="50" t="s">
        <v>1780</v>
      </c>
      <c r="C3408" s="252" t="s">
        <v>5552</v>
      </c>
      <c r="D3408" s="257" t="s">
        <v>678</v>
      </c>
      <c r="E3408" s="42" t="s">
        <v>1781</v>
      </c>
      <c r="F3408" s="42" t="s">
        <v>1780</v>
      </c>
      <c r="G3408" s="42"/>
      <c r="H3408" s="307">
        <v>7256.7436962396641</v>
      </c>
      <c r="I3408" s="315">
        <v>5079.7205873677649</v>
      </c>
      <c r="J3408" s="105">
        <v>0</v>
      </c>
      <c r="K3408" s="42">
        <v>0</v>
      </c>
      <c r="L3408" s="50" t="s">
        <v>4489</v>
      </c>
      <c r="M3408" s="50" t="s">
        <v>5539</v>
      </c>
      <c r="N3408" s="50" t="s">
        <v>5532</v>
      </c>
      <c r="O3408" s="137" t="s">
        <v>2399</v>
      </c>
      <c r="P3408" s="42" t="s">
        <v>64</v>
      </c>
      <c r="Q3408" s="42" t="s">
        <v>65</v>
      </c>
      <c r="R3408" s="42">
        <v>2</v>
      </c>
      <c r="S3408" s="137" t="s">
        <v>2254</v>
      </c>
      <c r="T3408" s="62">
        <v>16867538196.9</v>
      </c>
      <c r="U3408" s="62">
        <v>14487907740.719999</v>
      </c>
      <c r="Z3408" s="42" t="s">
        <v>68</v>
      </c>
      <c r="AJ3408" s="42"/>
      <c r="AW3408" s="42" t="s">
        <v>2412</v>
      </c>
      <c r="AX3408" s="42"/>
      <c r="AY3408" s="42"/>
      <c r="AZ3408" s="42"/>
      <c r="BA3408" s="108"/>
      <c r="BB3408" s="42"/>
      <c r="BN3408" s="128" t="s">
        <v>4578</v>
      </c>
      <c r="BO3408" s="58" t="str">
        <f t="shared" si="53"/>
        <v>境内资产</v>
      </c>
      <c r="BP3408" s="58" t="str">
        <f>IF(M3408="",VLOOKUP(D3408,Sheet4!$A$1:$B$92,2,0),VLOOKUP(Q3408,Sheet4!$A$1:$B$92,2,0))</f>
        <v>保险资产管理产品</v>
      </c>
    </row>
    <row r="3409" spans="1:68" s="58" customFormat="1" ht="12.75" customHeight="1">
      <c r="A3409" s="137" t="s">
        <v>2295</v>
      </c>
      <c r="B3409" s="50" t="s">
        <v>2348</v>
      </c>
      <c r="C3409" s="252" t="s">
        <v>1305</v>
      </c>
      <c r="D3409" s="252" t="s">
        <v>1318</v>
      </c>
      <c r="E3409" s="42" t="s">
        <v>2349</v>
      </c>
      <c r="F3409" s="42" t="s">
        <v>2348</v>
      </c>
      <c r="G3409" s="42"/>
      <c r="H3409" s="307">
        <v>27088720.352351286</v>
      </c>
      <c r="I3409" s="315">
        <v>27090431.43871684</v>
      </c>
      <c r="J3409" s="105">
        <v>0</v>
      </c>
      <c r="K3409" s="42">
        <v>0</v>
      </c>
      <c r="L3409" s="50" t="s">
        <v>4489</v>
      </c>
      <c r="M3409" s="50" t="s">
        <v>5539</v>
      </c>
      <c r="N3409" s="50" t="s">
        <v>5532</v>
      </c>
      <c r="O3409" s="137" t="s">
        <v>2399</v>
      </c>
      <c r="P3409" s="42" t="s">
        <v>64</v>
      </c>
      <c r="Q3409" s="42" t="s">
        <v>65</v>
      </c>
      <c r="R3409" s="42">
        <v>2</v>
      </c>
      <c r="S3409" s="137" t="s">
        <v>2254</v>
      </c>
      <c r="T3409" s="62">
        <v>16867538196.9</v>
      </c>
      <c r="U3409" s="62">
        <v>14487907740.719999</v>
      </c>
      <c r="Z3409" s="42" t="s">
        <v>68</v>
      </c>
      <c r="AJ3409" s="42"/>
      <c r="AW3409" s="42" t="s">
        <v>2412</v>
      </c>
      <c r="AX3409" s="42"/>
      <c r="AY3409" s="42"/>
      <c r="AZ3409" s="42"/>
      <c r="BA3409" s="42"/>
      <c r="BB3409" s="42"/>
      <c r="BN3409" s="128" t="s">
        <v>4578</v>
      </c>
      <c r="BO3409" s="58" t="str">
        <f t="shared" si="53"/>
        <v>境内资产</v>
      </c>
      <c r="BP3409" s="58" t="str">
        <f>IF(M3409="",VLOOKUP(D3409,Sheet4!$A$1:$B$92,2,0),VLOOKUP(Q3409,Sheet4!$A$1:$B$92,2,0))</f>
        <v>保险资产管理产品</v>
      </c>
    </row>
    <row r="3410" spans="1:68" s="58" customFormat="1" ht="12.75" customHeight="1">
      <c r="A3410" s="137" t="s">
        <v>2354</v>
      </c>
      <c r="B3410" s="50" t="s">
        <v>2350</v>
      </c>
      <c r="C3410" s="255" t="s">
        <v>71</v>
      </c>
      <c r="D3410" s="255" t="s">
        <v>72</v>
      </c>
      <c r="E3410" s="42" t="s">
        <v>4463</v>
      </c>
      <c r="F3410" s="42" t="s">
        <v>2350</v>
      </c>
      <c r="G3410" s="42"/>
      <c r="H3410" s="307">
        <v>30243418.823166769</v>
      </c>
      <c r="I3410" s="315">
        <v>30212727.004356593</v>
      </c>
      <c r="J3410" s="105">
        <v>436843.12486458424</v>
      </c>
      <c r="K3410" s="42">
        <v>0</v>
      </c>
      <c r="L3410" s="50" t="s">
        <v>4489</v>
      </c>
      <c r="M3410" s="50" t="s">
        <v>5539</v>
      </c>
      <c r="N3410" s="50" t="s">
        <v>5532</v>
      </c>
      <c r="O3410" s="137" t="s">
        <v>2399</v>
      </c>
      <c r="P3410" s="42" t="s">
        <v>64</v>
      </c>
      <c r="Q3410" s="42" t="s">
        <v>65</v>
      </c>
      <c r="R3410" s="42">
        <v>2</v>
      </c>
      <c r="S3410" s="137" t="s">
        <v>2254</v>
      </c>
      <c r="T3410" s="62">
        <v>16867538196.9</v>
      </c>
      <c r="U3410" s="62">
        <v>14487907740.719999</v>
      </c>
      <c r="Z3410" s="42" t="s">
        <v>68</v>
      </c>
      <c r="AJ3410" s="42"/>
      <c r="AW3410" s="42" t="s">
        <v>2412</v>
      </c>
      <c r="AX3410" s="42"/>
      <c r="AY3410" s="108">
        <v>3</v>
      </c>
      <c r="AZ3410" s="103" t="s">
        <v>74</v>
      </c>
      <c r="BA3410" s="67">
        <v>0.6482</v>
      </c>
      <c r="BB3410" s="50" t="s">
        <v>68</v>
      </c>
      <c r="BN3410" s="128" t="s">
        <v>4578</v>
      </c>
      <c r="BO3410" s="58" t="str">
        <f t="shared" si="53"/>
        <v>境内资产</v>
      </c>
      <c r="BP3410" s="58" t="str">
        <f>IF(M3410="",VLOOKUP(D3410,Sheet4!$A$1:$B$92,2,0),VLOOKUP(Q3410,Sheet4!$A$1:$B$92,2,0))</f>
        <v>保险资产管理产品</v>
      </c>
    </row>
    <row r="3411" spans="1:68" s="58" customFormat="1" ht="12.75" customHeight="1">
      <c r="A3411" s="137" t="s">
        <v>2255</v>
      </c>
      <c r="B3411" s="138" t="s">
        <v>2256</v>
      </c>
      <c r="C3411" s="250" t="s">
        <v>222</v>
      </c>
      <c r="D3411" s="256" t="s">
        <v>221</v>
      </c>
      <c r="E3411" s="42" t="s">
        <v>2307</v>
      </c>
      <c r="F3411" s="42" t="s">
        <v>2308</v>
      </c>
      <c r="G3411" s="42"/>
      <c r="H3411" s="307">
        <v>15387.975318678322</v>
      </c>
      <c r="I3411" s="315">
        <v>15387.975318678322</v>
      </c>
      <c r="J3411" s="105">
        <v>7.4417330938710036</v>
      </c>
      <c r="K3411" s="42">
        <v>0</v>
      </c>
      <c r="L3411" s="50" t="s">
        <v>4487</v>
      </c>
      <c r="M3411" s="50" t="s">
        <v>5539</v>
      </c>
      <c r="N3411" s="50" t="s">
        <v>2398</v>
      </c>
      <c r="O3411" s="137" t="s">
        <v>2399</v>
      </c>
      <c r="P3411" s="42" t="s">
        <v>64</v>
      </c>
      <c r="Q3411" s="42" t="s">
        <v>65</v>
      </c>
      <c r="R3411" s="42">
        <v>1</v>
      </c>
      <c r="S3411" s="137" t="s">
        <v>2254</v>
      </c>
      <c r="T3411" s="62">
        <v>1234537.45</v>
      </c>
      <c r="U3411" s="62">
        <v>1146256.17</v>
      </c>
      <c r="Z3411" s="42" t="s">
        <v>280</v>
      </c>
      <c r="AJ3411" s="42"/>
      <c r="AW3411" s="50" t="s">
        <v>2412</v>
      </c>
      <c r="AX3411" s="108">
        <v>0</v>
      </c>
      <c r="AY3411" s="42"/>
      <c r="AZ3411" s="42"/>
      <c r="BA3411" s="42"/>
      <c r="BB3411" s="42"/>
      <c r="BN3411" s="128" t="s">
        <v>4578</v>
      </c>
      <c r="BO3411" s="58" t="str">
        <f t="shared" si="53"/>
        <v>境内资产</v>
      </c>
      <c r="BP3411" s="58" t="str">
        <f>IF(M3411="",VLOOKUP(D3411,Sheet4!$A$1:$B$92,2,0),VLOOKUP(Q3411,Sheet4!$A$1:$B$92,2,0))</f>
        <v>保险资产管理产品</v>
      </c>
    </row>
    <row r="3412" spans="1:68" s="58" customFormat="1" ht="12.75" customHeight="1">
      <c r="A3412" s="138" t="s">
        <v>2385</v>
      </c>
      <c r="B3412" s="50" t="s">
        <v>2386</v>
      </c>
      <c r="C3412" s="252" t="s">
        <v>821</v>
      </c>
      <c r="D3412" s="274" t="s">
        <v>5615</v>
      </c>
      <c r="E3412" s="42" t="s">
        <v>4471</v>
      </c>
      <c r="F3412" s="42" t="s">
        <v>2385</v>
      </c>
      <c r="G3412" s="42"/>
      <c r="H3412" s="307">
        <v>181843.2039436858</v>
      </c>
      <c r="I3412" s="315">
        <v>181777.06293340979</v>
      </c>
      <c r="J3412" s="105">
        <v>866.78578120079226</v>
      </c>
      <c r="K3412" s="42">
        <v>0</v>
      </c>
      <c r="L3412" s="50" t="s">
        <v>4487</v>
      </c>
      <c r="M3412" s="50" t="s">
        <v>5539</v>
      </c>
      <c r="N3412" s="50" t="s">
        <v>2398</v>
      </c>
      <c r="O3412" s="137" t="s">
        <v>2399</v>
      </c>
      <c r="P3412" s="42" t="s">
        <v>64</v>
      </c>
      <c r="Q3412" s="42" t="s">
        <v>65</v>
      </c>
      <c r="R3412" s="42">
        <v>1</v>
      </c>
      <c r="S3412" s="137" t="s">
        <v>2254</v>
      </c>
      <c r="T3412" s="62">
        <v>1234537.45</v>
      </c>
      <c r="U3412" s="62">
        <v>1146256.17</v>
      </c>
      <c r="Z3412" s="42" t="s">
        <v>68</v>
      </c>
      <c r="AJ3412" s="42"/>
      <c r="AW3412" s="50" t="s">
        <v>2412</v>
      </c>
      <c r="AX3412" s="146">
        <v>0.12970000000000001</v>
      </c>
      <c r="AY3412" s="42"/>
      <c r="AZ3412" s="42"/>
      <c r="BA3412" s="42"/>
      <c r="BB3412" s="42"/>
      <c r="BN3412" s="128" t="s">
        <v>4578</v>
      </c>
      <c r="BO3412" s="58" t="str">
        <f t="shared" si="53"/>
        <v>境内资产</v>
      </c>
      <c r="BP3412" s="58" t="str">
        <f>IF(M3412="",VLOOKUP(D3412,Sheet4!$A$1:$B$92,2,0),VLOOKUP(Q3412,Sheet4!$A$1:$B$92,2,0))</f>
        <v>保险资产管理产品</v>
      </c>
    </row>
    <row r="3413" spans="1:68" s="58" customFormat="1" ht="12.75" customHeight="1">
      <c r="A3413" s="137" t="s">
        <v>2301</v>
      </c>
      <c r="B3413" s="50" t="s">
        <v>2262</v>
      </c>
      <c r="C3413" s="252" t="s">
        <v>821</v>
      </c>
      <c r="D3413" s="274" t="s">
        <v>5615</v>
      </c>
      <c r="E3413" s="42" t="s">
        <v>2375</v>
      </c>
      <c r="F3413" s="42" t="s">
        <v>2301</v>
      </c>
      <c r="G3413" s="42"/>
      <c r="H3413" s="307">
        <v>672819.8545916375</v>
      </c>
      <c r="I3413" s="315">
        <v>672819.17886229162</v>
      </c>
      <c r="J3413" s="105">
        <v>2915.5526244317075</v>
      </c>
      <c r="K3413" s="42">
        <v>0</v>
      </c>
      <c r="L3413" s="50" t="s">
        <v>4487</v>
      </c>
      <c r="M3413" s="50" t="s">
        <v>5539</v>
      </c>
      <c r="N3413" s="50" t="s">
        <v>2398</v>
      </c>
      <c r="O3413" s="137" t="s">
        <v>2399</v>
      </c>
      <c r="P3413" s="42" t="s">
        <v>64</v>
      </c>
      <c r="Q3413" s="42" t="s">
        <v>65</v>
      </c>
      <c r="R3413" s="42">
        <v>1</v>
      </c>
      <c r="S3413" s="137" t="s">
        <v>2254</v>
      </c>
      <c r="T3413" s="62">
        <v>1234537.45</v>
      </c>
      <c r="U3413" s="62">
        <v>1146256.17</v>
      </c>
      <c r="Z3413" s="42" t="s">
        <v>68</v>
      </c>
      <c r="AJ3413" s="42"/>
      <c r="AW3413" s="50" t="s">
        <v>2412</v>
      </c>
      <c r="AX3413" s="146">
        <v>0.13489999999999999</v>
      </c>
      <c r="AY3413" s="42"/>
      <c r="AZ3413" s="42"/>
      <c r="BA3413" s="42"/>
      <c r="BB3413" s="42"/>
      <c r="BN3413" s="128" t="s">
        <v>4578</v>
      </c>
      <c r="BO3413" s="58" t="str">
        <f t="shared" si="53"/>
        <v>境内资产</v>
      </c>
      <c r="BP3413" s="58" t="str">
        <f>IF(M3413="",VLOOKUP(D3413,Sheet4!$A$1:$B$92,2,0),VLOOKUP(Q3413,Sheet4!$A$1:$B$92,2,0))</f>
        <v>保险资产管理产品</v>
      </c>
    </row>
    <row r="3414" spans="1:68" s="58" customFormat="1" ht="12.75" customHeight="1">
      <c r="A3414" s="137" t="s">
        <v>224</v>
      </c>
      <c r="B3414" s="137" t="s">
        <v>224</v>
      </c>
      <c r="C3414" s="250" t="s">
        <v>222</v>
      </c>
      <c r="D3414" s="250" t="s">
        <v>224</v>
      </c>
      <c r="E3414" s="42">
        <v>0</v>
      </c>
      <c r="F3414" s="50" t="s">
        <v>5354</v>
      </c>
      <c r="G3414" s="42"/>
      <c r="H3414" s="307">
        <v>475.1938425264654</v>
      </c>
      <c r="I3414" s="315">
        <v>475.1938425264654</v>
      </c>
      <c r="J3414" s="105">
        <v>0</v>
      </c>
      <c r="K3414" s="42">
        <v>0</v>
      </c>
      <c r="L3414" s="50" t="s">
        <v>4487</v>
      </c>
      <c r="M3414" s="50" t="s">
        <v>5539</v>
      </c>
      <c r="N3414" s="50" t="s">
        <v>2398</v>
      </c>
      <c r="O3414" s="137" t="s">
        <v>2399</v>
      </c>
      <c r="P3414" s="42" t="s">
        <v>64</v>
      </c>
      <c r="Q3414" s="42" t="s">
        <v>65</v>
      </c>
      <c r="R3414" s="42">
        <v>1</v>
      </c>
      <c r="S3414" s="137" t="s">
        <v>2254</v>
      </c>
      <c r="T3414" s="62">
        <v>1234537.45</v>
      </c>
      <c r="U3414" s="62">
        <v>1146256.17</v>
      </c>
      <c r="Z3414" s="42"/>
      <c r="AJ3414" s="42"/>
      <c r="AW3414" s="42" t="s">
        <v>2412</v>
      </c>
      <c r="AX3414" s="42"/>
      <c r="AY3414" s="42"/>
      <c r="AZ3414" s="42"/>
      <c r="BA3414" s="42"/>
      <c r="BB3414" s="42"/>
      <c r="BN3414" s="128" t="s">
        <v>4578</v>
      </c>
      <c r="BO3414" s="58" t="str">
        <f t="shared" si="53"/>
        <v>境内资产</v>
      </c>
      <c r="BP3414" s="58" t="str">
        <f>IF(M3414="",VLOOKUP(D3414,Sheet4!$A$1:$B$92,2,0),VLOOKUP(Q3414,Sheet4!$A$1:$B$92,2,0))</f>
        <v>保险资产管理产品</v>
      </c>
    </row>
    <row r="3415" spans="1:68" s="58" customFormat="1" ht="12.75" customHeight="1">
      <c r="A3415" s="138" t="s">
        <v>5387</v>
      </c>
      <c r="B3415" s="138" t="s">
        <v>5387</v>
      </c>
      <c r="C3415" s="250" t="s">
        <v>222</v>
      </c>
      <c r="D3415" s="250" t="s">
        <v>224</v>
      </c>
      <c r="E3415" s="42">
        <v>0</v>
      </c>
      <c r="F3415" s="59" t="s">
        <v>5354</v>
      </c>
      <c r="G3415" s="42"/>
      <c r="H3415" s="307">
        <v>62.810824760596397</v>
      </c>
      <c r="I3415" s="315">
        <v>62.810824760596397</v>
      </c>
      <c r="J3415" s="105">
        <v>0</v>
      </c>
      <c r="K3415" s="42">
        <v>0</v>
      </c>
      <c r="L3415" s="50" t="s">
        <v>4487</v>
      </c>
      <c r="M3415" s="50" t="s">
        <v>5539</v>
      </c>
      <c r="N3415" s="50" t="s">
        <v>2398</v>
      </c>
      <c r="O3415" s="137" t="s">
        <v>2399</v>
      </c>
      <c r="P3415" s="42" t="s">
        <v>64</v>
      </c>
      <c r="Q3415" s="42" t="s">
        <v>65</v>
      </c>
      <c r="R3415" s="42">
        <v>1</v>
      </c>
      <c r="S3415" s="137" t="s">
        <v>2254</v>
      </c>
      <c r="T3415" s="62">
        <v>1234537.45</v>
      </c>
      <c r="U3415" s="62">
        <v>1146256.17</v>
      </c>
      <c r="Z3415" s="42"/>
      <c r="AJ3415" s="42"/>
      <c r="AW3415" s="42" t="s">
        <v>2412</v>
      </c>
      <c r="AX3415" s="42"/>
      <c r="AY3415" s="42"/>
      <c r="AZ3415" s="42"/>
      <c r="BA3415" s="42"/>
      <c r="BB3415" s="42"/>
      <c r="BN3415" s="128" t="s">
        <v>4578</v>
      </c>
      <c r="BO3415" s="58" t="str">
        <f t="shared" si="53"/>
        <v>境内资产</v>
      </c>
      <c r="BP3415" s="58" t="str">
        <f>IF(M3415="",VLOOKUP(D3415,Sheet4!$A$1:$B$92,2,0),VLOOKUP(Q3415,Sheet4!$A$1:$B$92,2,0))</f>
        <v>保险资产管理产品</v>
      </c>
    </row>
    <row r="3416" spans="1:68" s="58" customFormat="1" ht="12.75" customHeight="1">
      <c r="A3416" s="138" t="s">
        <v>2263</v>
      </c>
      <c r="B3416" s="50" t="s">
        <v>2310</v>
      </c>
      <c r="C3416" s="252" t="s">
        <v>5552</v>
      </c>
      <c r="D3416" s="257" t="s">
        <v>672</v>
      </c>
      <c r="E3416" s="42" t="s">
        <v>4437</v>
      </c>
      <c r="F3416" s="42" t="s">
        <v>2310</v>
      </c>
      <c r="G3416" s="42"/>
      <c r="H3416" s="307">
        <v>3314.9050855207388</v>
      </c>
      <c r="I3416" s="315">
        <v>2180.5200455615645</v>
      </c>
      <c r="J3416" s="105">
        <v>0</v>
      </c>
      <c r="K3416" s="42">
        <v>0</v>
      </c>
      <c r="L3416" s="50" t="s">
        <v>4487</v>
      </c>
      <c r="M3416" s="50" t="s">
        <v>5539</v>
      </c>
      <c r="N3416" s="50" t="s">
        <v>2398</v>
      </c>
      <c r="O3416" s="137" t="s">
        <v>2399</v>
      </c>
      <c r="P3416" s="42" t="s">
        <v>64</v>
      </c>
      <c r="Q3416" s="42" t="s">
        <v>65</v>
      </c>
      <c r="R3416" s="42">
        <v>1</v>
      </c>
      <c r="S3416" s="137" t="s">
        <v>2254</v>
      </c>
      <c r="T3416" s="62">
        <v>1234537.45</v>
      </c>
      <c r="U3416" s="62">
        <v>1146256.17</v>
      </c>
      <c r="Z3416" s="42" t="s">
        <v>68</v>
      </c>
      <c r="AJ3416" s="42"/>
      <c r="AW3416" s="42" t="s">
        <v>2412</v>
      </c>
      <c r="AX3416" s="42"/>
      <c r="AY3416" s="42"/>
      <c r="AZ3416" s="42"/>
      <c r="BA3416" s="42"/>
      <c r="BB3416" s="42"/>
      <c r="BN3416" s="128" t="s">
        <v>4578</v>
      </c>
      <c r="BO3416" s="58" t="str">
        <f t="shared" si="53"/>
        <v>境内资产</v>
      </c>
      <c r="BP3416" s="58" t="str">
        <f>IF(M3416="",VLOOKUP(D3416,Sheet4!$A$1:$B$92,2,0),VLOOKUP(Q3416,Sheet4!$A$1:$B$92,2,0))</f>
        <v>保险资产管理产品</v>
      </c>
    </row>
    <row r="3417" spans="1:68" s="58" customFormat="1" ht="12.75" customHeight="1">
      <c r="A3417" s="137" t="s">
        <v>2264</v>
      </c>
      <c r="B3417" s="50" t="s">
        <v>2311</v>
      </c>
      <c r="C3417" s="252" t="s">
        <v>5552</v>
      </c>
      <c r="D3417" s="257" t="s">
        <v>672</v>
      </c>
      <c r="E3417" s="42" t="s">
        <v>4438</v>
      </c>
      <c r="F3417" s="42" t="s">
        <v>2311</v>
      </c>
      <c r="G3417" s="42"/>
      <c r="H3417" s="307">
        <v>4215.8601139585699</v>
      </c>
      <c r="I3417" s="315">
        <v>3615.7120773909869</v>
      </c>
      <c r="J3417" s="105">
        <v>0</v>
      </c>
      <c r="K3417" s="42">
        <v>0</v>
      </c>
      <c r="L3417" s="50" t="s">
        <v>4487</v>
      </c>
      <c r="M3417" s="50" t="s">
        <v>5539</v>
      </c>
      <c r="N3417" s="50" t="s">
        <v>2398</v>
      </c>
      <c r="O3417" s="137" t="s">
        <v>2399</v>
      </c>
      <c r="P3417" s="42" t="s">
        <v>64</v>
      </c>
      <c r="Q3417" s="42" t="s">
        <v>65</v>
      </c>
      <c r="R3417" s="42">
        <v>1</v>
      </c>
      <c r="S3417" s="137" t="s">
        <v>2254</v>
      </c>
      <c r="T3417" s="62">
        <v>1234537.45</v>
      </c>
      <c r="U3417" s="62">
        <v>1146256.17</v>
      </c>
      <c r="Z3417" s="42" t="s">
        <v>68</v>
      </c>
      <c r="AJ3417" s="42"/>
      <c r="AW3417" s="42" t="s">
        <v>2412</v>
      </c>
      <c r="AX3417" s="42"/>
      <c r="AY3417" s="42"/>
      <c r="AZ3417" s="42"/>
      <c r="BA3417" s="42"/>
      <c r="BB3417" s="42"/>
      <c r="BN3417" s="128" t="s">
        <v>4578</v>
      </c>
      <c r="BO3417" s="58" t="str">
        <f t="shared" si="53"/>
        <v>境内资产</v>
      </c>
      <c r="BP3417" s="58" t="str">
        <f>IF(M3417="",VLOOKUP(D3417,Sheet4!$A$1:$B$92,2,0),VLOOKUP(Q3417,Sheet4!$A$1:$B$92,2,0))</f>
        <v>保险资产管理产品</v>
      </c>
    </row>
    <row r="3418" spans="1:68" s="58" customFormat="1" ht="12.75" customHeight="1">
      <c r="A3418" s="137" t="s">
        <v>2265</v>
      </c>
      <c r="B3418" s="50" t="s">
        <v>2312</v>
      </c>
      <c r="C3418" s="252" t="s">
        <v>5552</v>
      </c>
      <c r="D3418" s="257" t="s">
        <v>672</v>
      </c>
      <c r="E3418" s="42" t="s">
        <v>4439</v>
      </c>
      <c r="F3418" s="42" t="s">
        <v>2312</v>
      </c>
      <c r="G3418" s="42"/>
      <c r="H3418" s="307">
        <v>9452.3435230379309</v>
      </c>
      <c r="I3418" s="315">
        <v>6039.0628462195309</v>
      </c>
      <c r="J3418" s="105">
        <v>0</v>
      </c>
      <c r="K3418" s="42">
        <v>0</v>
      </c>
      <c r="L3418" s="50" t="s">
        <v>4487</v>
      </c>
      <c r="M3418" s="50" t="s">
        <v>5539</v>
      </c>
      <c r="N3418" s="50" t="s">
        <v>2398</v>
      </c>
      <c r="O3418" s="137" t="s">
        <v>2399</v>
      </c>
      <c r="P3418" s="42" t="s">
        <v>64</v>
      </c>
      <c r="Q3418" s="42" t="s">
        <v>65</v>
      </c>
      <c r="R3418" s="42">
        <v>1</v>
      </c>
      <c r="S3418" s="137" t="s">
        <v>2254</v>
      </c>
      <c r="T3418" s="62">
        <v>1234537.45</v>
      </c>
      <c r="U3418" s="62">
        <v>1146256.17</v>
      </c>
      <c r="Z3418" s="42" t="s">
        <v>68</v>
      </c>
      <c r="AJ3418" s="42"/>
      <c r="AW3418" s="42" t="s">
        <v>2412</v>
      </c>
      <c r="AX3418" s="42"/>
      <c r="AY3418" s="42"/>
      <c r="AZ3418" s="42"/>
      <c r="BA3418" s="42"/>
      <c r="BB3418" s="42"/>
      <c r="BN3418" s="128" t="s">
        <v>4578</v>
      </c>
      <c r="BO3418" s="58" t="str">
        <f t="shared" si="53"/>
        <v>境内资产</v>
      </c>
      <c r="BP3418" s="58" t="str">
        <f>IF(M3418="",VLOOKUP(D3418,Sheet4!$A$1:$B$92,2,0),VLOOKUP(Q3418,Sheet4!$A$1:$B$92,2,0))</f>
        <v>保险资产管理产品</v>
      </c>
    </row>
    <row r="3419" spans="1:68" s="58" customFormat="1" ht="12.75" customHeight="1">
      <c r="A3419" s="137" t="s">
        <v>2117</v>
      </c>
      <c r="B3419" s="50" t="s">
        <v>2199</v>
      </c>
      <c r="C3419" s="252" t="s">
        <v>5552</v>
      </c>
      <c r="D3419" s="257" t="s">
        <v>672</v>
      </c>
      <c r="E3419" s="42" t="s">
        <v>3807</v>
      </c>
      <c r="F3419" s="42" t="s">
        <v>2199</v>
      </c>
      <c r="G3419" s="42"/>
      <c r="H3419" s="307">
        <v>4411.9328577442957</v>
      </c>
      <c r="I3419" s="315">
        <v>3669.7878820069445</v>
      </c>
      <c r="J3419" s="105">
        <v>0</v>
      </c>
      <c r="K3419" s="42">
        <v>0</v>
      </c>
      <c r="L3419" s="50" t="s">
        <v>4487</v>
      </c>
      <c r="M3419" s="50" t="s">
        <v>5539</v>
      </c>
      <c r="N3419" s="50" t="s">
        <v>2398</v>
      </c>
      <c r="O3419" s="137" t="s">
        <v>2399</v>
      </c>
      <c r="P3419" s="42" t="s">
        <v>64</v>
      </c>
      <c r="Q3419" s="42" t="s">
        <v>65</v>
      </c>
      <c r="R3419" s="42">
        <v>1</v>
      </c>
      <c r="S3419" s="137" t="s">
        <v>2254</v>
      </c>
      <c r="T3419" s="62">
        <v>1234537.45</v>
      </c>
      <c r="U3419" s="62">
        <v>1146256.17</v>
      </c>
      <c r="Z3419" s="42" t="s">
        <v>280</v>
      </c>
      <c r="AJ3419" s="42"/>
      <c r="AW3419" s="42" t="s">
        <v>2412</v>
      </c>
      <c r="AX3419" s="42"/>
      <c r="AY3419" s="42"/>
      <c r="AZ3419" s="42"/>
      <c r="BA3419" s="42"/>
      <c r="BB3419" s="42"/>
      <c r="BN3419" s="128" t="s">
        <v>4578</v>
      </c>
      <c r="BO3419" s="58" t="str">
        <f t="shared" si="53"/>
        <v>境内资产</v>
      </c>
      <c r="BP3419" s="58" t="str">
        <f>IF(M3419="",VLOOKUP(D3419,Sheet4!$A$1:$B$92,2,0),VLOOKUP(Q3419,Sheet4!$A$1:$B$92,2,0))</f>
        <v>保险资产管理产品</v>
      </c>
    </row>
    <row r="3420" spans="1:68" s="58" customFormat="1" ht="12.75" customHeight="1">
      <c r="A3420" s="137" t="s">
        <v>2266</v>
      </c>
      <c r="B3420" s="50" t="s">
        <v>2313</v>
      </c>
      <c r="C3420" s="252" t="s">
        <v>5552</v>
      </c>
      <c r="D3420" s="257" t="s">
        <v>672</v>
      </c>
      <c r="E3420" s="42" t="s">
        <v>2914</v>
      </c>
      <c r="F3420" s="42" t="s">
        <v>2313</v>
      </c>
      <c r="G3420" s="42"/>
      <c r="H3420" s="307">
        <v>6026.9760012182005</v>
      </c>
      <c r="I3420" s="315">
        <v>3968.9757601735978</v>
      </c>
      <c r="J3420" s="105">
        <v>0</v>
      </c>
      <c r="K3420" s="42">
        <v>0</v>
      </c>
      <c r="L3420" s="50" t="s">
        <v>4487</v>
      </c>
      <c r="M3420" s="50" t="s">
        <v>5539</v>
      </c>
      <c r="N3420" s="50" t="s">
        <v>2398</v>
      </c>
      <c r="O3420" s="137" t="s">
        <v>2399</v>
      </c>
      <c r="P3420" s="42" t="s">
        <v>64</v>
      </c>
      <c r="Q3420" s="42" t="s">
        <v>65</v>
      </c>
      <c r="R3420" s="42">
        <v>1</v>
      </c>
      <c r="S3420" s="137" t="s">
        <v>2254</v>
      </c>
      <c r="T3420" s="62">
        <v>1234537.45</v>
      </c>
      <c r="U3420" s="62">
        <v>1146256.17</v>
      </c>
      <c r="Z3420" s="42" t="s">
        <v>68</v>
      </c>
      <c r="AJ3420" s="42"/>
      <c r="AW3420" s="42" t="s">
        <v>2412</v>
      </c>
      <c r="AX3420" s="42"/>
      <c r="AY3420" s="42"/>
      <c r="AZ3420" s="42"/>
      <c r="BA3420" s="42"/>
      <c r="BB3420" s="42"/>
      <c r="BN3420" s="128" t="s">
        <v>4578</v>
      </c>
      <c r="BO3420" s="58" t="str">
        <f t="shared" si="53"/>
        <v>境内资产</v>
      </c>
      <c r="BP3420" s="58" t="str">
        <f>IF(M3420="",VLOOKUP(D3420,Sheet4!$A$1:$B$92,2,0),VLOOKUP(Q3420,Sheet4!$A$1:$B$92,2,0))</f>
        <v>保险资产管理产品</v>
      </c>
    </row>
    <row r="3421" spans="1:68" s="58" customFormat="1" ht="12.75" customHeight="1">
      <c r="A3421" s="137" t="s">
        <v>2267</v>
      </c>
      <c r="B3421" s="50" t="s">
        <v>2314</v>
      </c>
      <c r="C3421" s="252" t="s">
        <v>5552</v>
      </c>
      <c r="D3421" s="257" t="s">
        <v>672</v>
      </c>
      <c r="E3421" s="42" t="s">
        <v>3013</v>
      </c>
      <c r="F3421" s="42" t="s">
        <v>2314</v>
      </c>
      <c r="G3421" s="42"/>
      <c r="H3421" s="307">
        <v>12052.337107495137</v>
      </c>
      <c r="I3421" s="315">
        <v>7595.9865013827421</v>
      </c>
      <c r="J3421" s="105">
        <v>0</v>
      </c>
      <c r="K3421" s="42">
        <v>0</v>
      </c>
      <c r="L3421" s="50" t="s">
        <v>4487</v>
      </c>
      <c r="M3421" s="50" t="s">
        <v>5539</v>
      </c>
      <c r="N3421" s="50" t="s">
        <v>2398</v>
      </c>
      <c r="O3421" s="137" t="s">
        <v>2399</v>
      </c>
      <c r="P3421" s="42" t="s">
        <v>64</v>
      </c>
      <c r="Q3421" s="42" t="s">
        <v>65</v>
      </c>
      <c r="R3421" s="42">
        <v>1</v>
      </c>
      <c r="S3421" s="137" t="s">
        <v>2254</v>
      </c>
      <c r="T3421" s="62">
        <v>1234537.45</v>
      </c>
      <c r="U3421" s="62">
        <v>1146256.17</v>
      </c>
      <c r="Z3421" s="42" t="s">
        <v>68</v>
      </c>
      <c r="AJ3421" s="42"/>
      <c r="AW3421" s="42" t="s">
        <v>2412</v>
      </c>
      <c r="AX3421" s="42"/>
      <c r="AY3421" s="42"/>
      <c r="AZ3421" s="42"/>
      <c r="BA3421" s="42"/>
      <c r="BB3421" s="42"/>
      <c r="BN3421" s="128" t="s">
        <v>4578</v>
      </c>
      <c r="BO3421" s="58" t="str">
        <f t="shared" si="53"/>
        <v>境内资产</v>
      </c>
      <c r="BP3421" s="58" t="str">
        <f>IF(M3421="",VLOOKUP(D3421,Sheet4!$A$1:$B$92,2,0),VLOOKUP(Q3421,Sheet4!$A$1:$B$92,2,0))</f>
        <v>保险资产管理产品</v>
      </c>
    </row>
    <row r="3422" spans="1:68" s="58" customFormat="1" ht="12.75" customHeight="1">
      <c r="A3422" s="137" t="s">
        <v>2108</v>
      </c>
      <c r="B3422" s="50" t="s">
        <v>2315</v>
      </c>
      <c r="C3422" s="252" t="s">
        <v>5552</v>
      </c>
      <c r="D3422" s="257" t="s">
        <v>672</v>
      </c>
      <c r="E3422" s="42" t="s">
        <v>4359</v>
      </c>
      <c r="F3422" s="42" t="s">
        <v>2315</v>
      </c>
      <c r="G3422" s="42"/>
      <c r="H3422" s="307">
        <v>4617.9030543558702</v>
      </c>
      <c r="I3422" s="315">
        <v>4305.6110639363842</v>
      </c>
      <c r="J3422" s="105">
        <v>0</v>
      </c>
      <c r="K3422" s="42">
        <v>0</v>
      </c>
      <c r="L3422" s="50" t="s">
        <v>4487</v>
      </c>
      <c r="M3422" s="50" t="s">
        <v>5539</v>
      </c>
      <c r="N3422" s="50" t="s">
        <v>2398</v>
      </c>
      <c r="O3422" s="137" t="s">
        <v>2399</v>
      </c>
      <c r="P3422" s="42" t="s">
        <v>64</v>
      </c>
      <c r="Q3422" s="42" t="s">
        <v>65</v>
      </c>
      <c r="R3422" s="42">
        <v>1</v>
      </c>
      <c r="S3422" s="137" t="s">
        <v>2254</v>
      </c>
      <c r="T3422" s="62">
        <v>1234537.45</v>
      </c>
      <c r="U3422" s="62">
        <v>1146256.17</v>
      </c>
      <c r="Z3422" s="42" t="s">
        <v>68</v>
      </c>
      <c r="AJ3422" s="42"/>
      <c r="AW3422" s="42" t="s">
        <v>2412</v>
      </c>
      <c r="AX3422" s="42"/>
      <c r="AY3422" s="42"/>
      <c r="AZ3422" s="42"/>
      <c r="BA3422" s="42"/>
      <c r="BB3422" s="42"/>
      <c r="BN3422" s="128" t="s">
        <v>4578</v>
      </c>
      <c r="BO3422" s="58" t="str">
        <f t="shared" si="53"/>
        <v>境内资产</v>
      </c>
      <c r="BP3422" s="58" t="str">
        <f>IF(M3422="",VLOOKUP(D3422,Sheet4!$A$1:$B$92,2,0),VLOOKUP(Q3422,Sheet4!$A$1:$B$92,2,0))</f>
        <v>保险资产管理产品</v>
      </c>
    </row>
    <row r="3423" spans="1:68" s="58" customFormat="1" ht="12.75" customHeight="1">
      <c r="A3423" s="137" t="s">
        <v>1967</v>
      </c>
      <c r="B3423" s="50" t="s">
        <v>1968</v>
      </c>
      <c r="C3423" s="252" t="s">
        <v>5552</v>
      </c>
      <c r="D3423" s="257" t="s">
        <v>672</v>
      </c>
      <c r="E3423" s="42" t="s">
        <v>3077</v>
      </c>
      <c r="F3423" s="42" t="s">
        <v>1968</v>
      </c>
      <c r="G3423" s="42"/>
      <c r="H3423" s="307">
        <v>9022.8262020902239</v>
      </c>
      <c r="I3423" s="315">
        <v>9222.5643229692032</v>
      </c>
      <c r="J3423" s="105">
        <v>0</v>
      </c>
      <c r="K3423" s="42">
        <v>0</v>
      </c>
      <c r="L3423" s="50" t="s">
        <v>4487</v>
      </c>
      <c r="M3423" s="50" t="s">
        <v>5539</v>
      </c>
      <c r="N3423" s="50" t="s">
        <v>2398</v>
      </c>
      <c r="O3423" s="137" t="s">
        <v>2399</v>
      </c>
      <c r="P3423" s="42" t="s">
        <v>64</v>
      </c>
      <c r="Q3423" s="42" t="s">
        <v>65</v>
      </c>
      <c r="R3423" s="42">
        <v>1</v>
      </c>
      <c r="S3423" s="137" t="s">
        <v>2254</v>
      </c>
      <c r="T3423" s="62">
        <v>1234537.45</v>
      </c>
      <c r="U3423" s="62">
        <v>1146256.17</v>
      </c>
      <c r="Z3423" s="42" t="s">
        <v>280</v>
      </c>
      <c r="AJ3423" s="42"/>
      <c r="AW3423" s="42" t="s">
        <v>2412</v>
      </c>
      <c r="AX3423" s="42"/>
      <c r="AY3423" s="42"/>
      <c r="AZ3423" s="42"/>
      <c r="BA3423" s="42"/>
      <c r="BB3423" s="42"/>
      <c r="BN3423" s="128" t="s">
        <v>4578</v>
      </c>
      <c r="BO3423" s="58" t="str">
        <f t="shared" si="53"/>
        <v>境内资产</v>
      </c>
      <c r="BP3423" s="58" t="str">
        <f>IF(M3423="",VLOOKUP(D3423,Sheet4!$A$1:$B$92,2,0),VLOOKUP(Q3423,Sheet4!$A$1:$B$92,2,0))</f>
        <v>保险资产管理产品</v>
      </c>
    </row>
    <row r="3424" spans="1:68" s="58" customFormat="1" ht="12.75" customHeight="1">
      <c r="A3424" s="137" t="s">
        <v>2268</v>
      </c>
      <c r="B3424" s="50" t="s">
        <v>2316</v>
      </c>
      <c r="C3424" s="252" t="s">
        <v>5552</v>
      </c>
      <c r="D3424" s="257" t="s">
        <v>672</v>
      </c>
      <c r="E3424" s="42" t="s">
        <v>4440</v>
      </c>
      <c r="F3424" s="42" t="s">
        <v>2316</v>
      </c>
      <c r="G3424" s="42"/>
      <c r="H3424" s="307">
        <v>7950.5247959190747</v>
      </c>
      <c r="I3424" s="315">
        <v>5908.4266521377467</v>
      </c>
      <c r="J3424" s="105">
        <v>0</v>
      </c>
      <c r="K3424" s="42">
        <v>0</v>
      </c>
      <c r="L3424" s="50" t="s">
        <v>4487</v>
      </c>
      <c r="M3424" s="50" t="s">
        <v>5539</v>
      </c>
      <c r="N3424" s="50" t="s">
        <v>2398</v>
      </c>
      <c r="O3424" s="137" t="s">
        <v>2399</v>
      </c>
      <c r="P3424" s="42" t="s">
        <v>64</v>
      </c>
      <c r="Q3424" s="42" t="s">
        <v>65</v>
      </c>
      <c r="R3424" s="42">
        <v>1</v>
      </c>
      <c r="S3424" s="137" t="s">
        <v>2254</v>
      </c>
      <c r="T3424" s="62">
        <v>1234537.45</v>
      </c>
      <c r="U3424" s="62">
        <v>1146256.17</v>
      </c>
      <c r="Z3424" s="42" t="s">
        <v>68</v>
      </c>
      <c r="AJ3424" s="42"/>
      <c r="AW3424" s="42" t="s">
        <v>2412</v>
      </c>
      <c r="AX3424" s="42"/>
      <c r="AY3424" s="42"/>
      <c r="AZ3424" s="42"/>
      <c r="BA3424" s="42"/>
      <c r="BB3424" s="42"/>
      <c r="BN3424" s="128" t="s">
        <v>4578</v>
      </c>
      <c r="BO3424" s="58" t="str">
        <f t="shared" si="53"/>
        <v>境内资产</v>
      </c>
      <c r="BP3424" s="58" t="str">
        <f>IF(M3424="",VLOOKUP(D3424,Sheet4!$A$1:$B$92,2,0),VLOOKUP(Q3424,Sheet4!$A$1:$B$92,2,0))</f>
        <v>保险资产管理产品</v>
      </c>
    </row>
    <row r="3425" spans="1:68" s="58" customFormat="1" ht="12.75" customHeight="1">
      <c r="A3425" s="137" t="s">
        <v>2269</v>
      </c>
      <c r="B3425" s="50" t="s">
        <v>2317</v>
      </c>
      <c r="C3425" s="252" t="s">
        <v>5552</v>
      </c>
      <c r="D3425" s="257" t="s">
        <v>672</v>
      </c>
      <c r="E3425" s="42" t="s">
        <v>4441</v>
      </c>
      <c r="F3425" s="42" t="s">
        <v>2317</v>
      </c>
      <c r="G3425" s="42"/>
      <c r="H3425" s="307">
        <v>5595.0579681077097</v>
      </c>
      <c r="I3425" s="315">
        <v>4661.7264663962014</v>
      </c>
      <c r="J3425" s="105">
        <v>0</v>
      </c>
      <c r="K3425" s="42">
        <v>0</v>
      </c>
      <c r="L3425" s="50" t="s">
        <v>4487</v>
      </c>
      <c r="M3425" s="50" t="s">
        <v>5539</v>
      </c>
      <c r="N3425" s="50" t="s">
        <v>2398</v>
      </c>
      <c r="O3425" s="137" t="s">
        <v>2399</v>
      </c>
      <c r="P3425" s="42" t="s">
        <v>64</v>
      </c>
      <c r="Q3425" s="42" t="s">
        <v>65</v>
      </c>
      <c r="R3425" s="42">
        <v>1</v>
      </c>
      <c r="S3425" s="137" t="s">
        <v>2254</v>
      </c>
      <c r="T3425" s="62">
        <v>1234537.45</v>
      </c>
      <c r="U3425" s="62">
        <v>1146256.17</v>
      </c>
      <c r="Z3425" s="42" t="s">
        <v>68</v>
      </c>
      <c r="AJ3425" s="42"/>
      <c r="AW3425" s="42" t="s">
        <v>2412</v>
      </c>
      <c r="AX3425" s="42"/>
      <c r="AY3425" s="42"/>
      <c r="AZ3425" s="42"/>
      <c r="BA3425" s="42"/>
      <c r="BB3425" s="42"/>
      <c r="BN3425" s="128" t="s">
        <v>4578</v>
      </c>
      <c r="BO3425" s="58" t="str">
        <f t="shared" si="53"/>
        <v>境内资产</v>
      </c>
      <c r="BP3425" s="58" t="str">
        <f>IF(M3425="",VLOOKUP(D3425,Sheet4!$A$1:$B$92,2,0),VLOOKUP(Q3425,Sheet4!$A$1:$B$92,2,0))</f>
        <v>保险资产管理产品</v>
      </c>
    </row>
    <row r="3426" spans="1:68" s="58" customFormat="1" ht="12.75" customHeight="1">
      <c r="A3426" s="138" t="s">
        <v>2270</v>
      </c>
      <c r="B3426" s="50" t="s">
        <v>2318</v>
      </c>
      <c r="C3426" s="252" t="s">
        <v>5552</v>
      </c>
      <c r="D3426" s="257" t="s">
        <v>672</v>
      </c>
      <c r="E3426" s="42" t="s">
        <v>4442</v>
      </c>
      <c r="F3426" s="42" t="s">
        <v>2318</v>
      </c>
      <c r="G3426" s="42"/>
      <c r="H3426" s="307">
        <v>1322.7124634220452</v>
      </c>
      <c r="I3426" s="315">
        <v>1465.6951200474311</v>
      </c>
      <c r="J3426" s="105">
        <v>0</v>
      </c>
      <c r="K3426" s="42">
        <v>0</v>
      </c>
      <c r="L3426" s="50" t="s">
        <v>4487</v>
      </c>
      <c r="M3426" s="50" t="s">
        <v>5539</v>
      </c>
      <c r="N3426" s="50" t="s">
        <v>2398</v>
      </c>
      <c r="O3426" s="137" t="s">
        <v>2399</v>
      </c>
      <c r="P3426" s="42" t="s">
        <v>64</v>
      </c>
      <c r="Q3426" s="42" t="s">
        <v>65</v>
      </c>
      <c r="R3426" s="42">
        <v>1</v>
      </c>
      <c r="S3426" s="137" t="s">
        <v>2254</v>
      </c>
      <c r="T3426" s="62">
        <v>1234537.45</v>
      </c>
      <c r="U3426" s="62">
        <v>1146256.17</v>
      </c>
      <c r="Z3426" s="42" t="s">
        <v>68</v>
      </c>
      <c r="AJ3426" s="42"/>
      <c r="AW3426" s="42" t="s">
        <v>2412</v>
      </c>
      <c r="AX3426" s="42"/>
      <c r="AY3426" s="42"/>
      <c r="AZ3426" s="42"/>
      <c r="BA3426" s="42"/>
      <c r="BB3426" s="42"/>
      <c r="BN3426" s="128" t="s">
        <v>4578</v>
      </c>
      <c r="BO3426" s="58" t="str">
        <f t="shared" si="53"/>
        <v>境内资产</v>
      </c>
      <c r="BP3426" s="58" t="str">
        <f>IF(M3426="",VLOOKUP(D3426,Sheet4!$A$1:$B$92,2,0),VLOOKUP(Q3426,Sheet4!$A$1:$B$92,2,0))</f>
        <v>保险资产管理产品</v>
      </c>
    </row>
    <row r="3427" spans="1:68" s="58" customFormat="1" ht="12.75" customHeight="1">
      <c r="A3427" s="137" t="s">
        <v>2271</v>
      </c>
      <c r="B3427" s="50" t="s">
        <v>2319</v>
      </c>
      <c r="C3427" s="252" t="s">
        <v>5552</v>
      </c>
      <c r="D3427" s="257" t="s">
        <v>672</v>
      </c>
      <c r="E3427" s="42" t="s">
        <v>4443</v>
      </c>
      <c r="F3427" s="42" t="s">
        <v>2319</v>
      </c>
      <c r="G3427" s="42"/>
      <c r="H3427" s="307">
        <v>6508.940084439334</v>
      </c>
      <c r="I3427" s="315">
        <v>5633.279300195506</v>
      </c>
      <c r="J3427" s="105">
        <v>0</v>
      </c>
      <c r="K3427" s="42">
        <v>0</v>
      </c>
      <c r="L3427" s="50" t="s">
        <v>4487</v>
      </c>
      <c r="M3427" s="50" t="s">
        <v>5539</v>
      </c>
      <c r="N3427" s="50" t="s">
        <v>2398</v>
      </c>
      <c r="O3427" s="137" t="s">
        <v>2399</v>
      </c>
      <c r="P3427" s="42" t="s">
        <v>64</v>
      </c>
      <c r="Q3427" s="42" t="s">
        <v>65</v>
      </c>
      <c r="R3427" s="42">
        <v>1</v>
      </c>
      <c r="S3427" s="137" t="s">
        <v>2254</v>
      </c>
      <c r="T3427" s="62">
        <v>1234537.45</v>
      </c>
      <c r="U3427" s="62">
        <v>1146256.17</v>
      </c>
      <c r="Z3427" s="42" t="s">
        <v>68</v>
      </c>
      <c r="AJ3427" s="42"/>
      <c r="AW3427" s="42" t="s">
        <v>2412</v>
      </c>
      <c r="AX3427" s="42"/>
      <c r="AY3427" s="42"/>
      <c r="AZ3427" s="42"/>
      <c r="BA3427" s="42"/>
      <c r="BB3427" s="42"/>
      <c r="BN3427" s="128" t="s">
        <v>4578</v>
      </c>
      <c r="BO3427" s="58" t="str">
        <f t="shared" si="53"/>
        <v>境内资产</v>
      </c>
      <c r="BP3427" s="58" t="str">
        <f>IF(M3427="",VLOOKUP(D3427,Sheet4!$A$1:$B$92,2,0),VLOOKUP(Q3427,Sheet4!$A$1:$B$92,2,0))</f>
        <v>保险资产管理产品</v>
      </c>
    </row>
    <row r="3428" spans="1:68" s="58" customFormat="1" ht="12.75" customHeight="1">
      <c r="A3428" s="137" t="s">
        <v>2272</v>
      </c>
      <c r="B3428" s="50" t="s">
        <v>2320</v>
      </c>
      <c r="C3428" s="252" t="s">
        <v>5552</v>
      </c>
      <c r="D3428" s="257" t="s">
        <v>672</v>
      </c>
      <c r="E3428" s="42" t="s">
        <v>4444</v>
      </c>
      <c r="F3428" s="42" t="s">
        <v>2320</v>
      </c>
      <c r="G3428" s="42"/>
      <c r="H3428" s="307">
        <v>8661.4300366192419</v>
      </c>
      <c r="I3428" s="315">
        <v>6886.4869450177011</v>
      </c>
      <c r="J3428" s="105">
        <v>0</v>
      </c>
      <c r="K3428" s="42">
        <v>0</v>
      </c>
      <c r="L3428" s="50" t="s">
        <v>4487</v>
      </c>
      <c r="M3428" s="50" t="s">
        <v>5539</v>
      </c>
      <c r="N3428" s="50" t="s">
        <v>2398</v>
      </c>
      <c r="O3428" s="137" t="s">
        <v>2399</v>
      </c>
      <c r="P3428" s="42" t="s">
        <v>64</v>
      </c>
      <c r="Q3428" s="42" t="s">
        <v>65</v>
      </c>
      <c r="R3428" s="42">
        <v>1</v>
      </c>
      <c r="S3428" s="137" t="s">
        <v>2254</v>
      </c>
      <c r="T3428" s="62">
        <v>1234537.45</v>
      </c>
      <c r="U3428" s="62">
        <v>1146256.17</v>
      </c>
      <c r="Z3428" s="42" t="s">
        <v>68</v>
      </c>
      <c r="AJ3428" s="42"/>
      <c r="AW3428" s="42" t="s">
        <v>2412</v>
      </c>
      <c r="AX3428" s="42"/>
      <c r="AY3428" s="42"/>
      <c r="AZ3428" s="42"/>
      <c r="BA3428" s="42"/>
      <c r="BB3428" s="42"/>
      <c r="BN3428" s="128" t="s">
        <v>4578</v>
      </c>
      <c r="BO3428" s="58" t="str">
        <f t="shared" si="53"/>
        <v>境内资产</v>
      </c>
      <c r="BP3428" s="58" t="str">
        <f>IF(M3428="",VLOOKUP(D3428,Sheet4!$A$1:$B$92,2,0),VLOOKUP(Q3428,Sheet4!$A$1:$B$92,2,0))</f>
        <v>保险资产管理产品</v>
      </c>
    </row>
    <row r="3429" spans="1:68" s="58" customFormat="1" ht="12.75" customHeight="1">
      <c r="A3429" s="138" t="s">
        <v>1556</v>
      </c>
      <c r="B3429" s="50" t="s">
        <v>1557</v>
      </c>
      <c r="C3429" s="252" t="s">
        <v>5552</v>
      </c>
      <c r="D3429" s="257" t="s">
        <v>672</v>
      </c>
      <c r="E3429" s="42" t="s">
        <v>1558</v>
      </c>
      <c r="F3429" s="42" t="s">
        <v>1557</v>
      </c>
      <c r="G3429" s="42"/>
      <c r="H3429" s="307">
        <v>7.8286772475427737</v>
      </c>
      <c r="I3429" s="315">
        <v>11.274351381790098</v>
      </c>
      <c r="J3429" s="105">
        <v>0</v>
      </c>
      <c r="K3429" s="42">
        <v>0</v>
      </c>
      <c r="L3429" s="50" t="s">
        <v>4487</v>
      </c>
      <c r="M3429" s="50" t="s">
        <v>5539</v>
      </c>
      <c r="N3429" s="50" t="s">
        <v>2398</v>
      </c>
      <c r="O3429" s="137" t="s">
        <v>2399</v>
      </c>
      <c r="P3429" s="42" t="s">
        <v>64</v>
      </c>
      <c r="Q3429" s="42" t="s">
        <v>65</v>
      </c>
      <c r="R3429" s="42">
        <v>1</v>
      </c>
      <c r="S3429" s="137" t="s">
        <v>2254</v>
      </c>
      <c r="T3429" s="62">
        <v>1234537.45</v>
      </c>
      <c r="U3429" s="62">
        <v>1146256.17</v>
      </c>
      <c r="Z3429" s="42" t="s">
        <v>68</v>
      </c>
      <c r="AJ3429" s="42"/>
      <c r="AW3429" s="42" t="s">
        <v>2412</v>
      </c>
      <c r="AX3429" s="42"/>
      <c r="AY3429" s="42"/>
      <c r="AZ3429" s="42"/>
      <c r="BA3429" s="42"/>
      <c r="BB3429" s="42"/>
      <c r="BN3429" s="128" t="s">
        <v>4578</v>
      </c>
      <c r="BO3429" s="58" t="str">
        <f t="shared" si="53"/>
        <v>境内资产</v>
      </c>
      <c r="BP3429" s="58" t="str">
        <f>IF(M3429="",VLOOKUP(D3429,Sheet4!$A$1:$B$92,2,0),VLOOKUP(Q3429,Sheet4!$A$1:$B$92,2,0))</f>
        <v>保险资产管理产品</v>
      </c>
    </row>
    <row r="3430" spans="1:68" s="58" customFormat="1" ht="12.75" customHeight="1">
      <c r="A3430" s="137" t="s">
        <v>2273</v>
      </c>
      <c r="B3430" s="50" t="s">
        <v>2321</v>
      </c>
      <c r="C3430" s="252" t="s">
        <v>5552</v>
      </c>
      <c r="D3430" s="257" t="s">
        <v>672</v>
      </c>
      <c r="E3430" s="42" t="s">
        <v>4445</v>
      </c>
      <c r="F3430" s="42" t="s">
        <v>2321</v>
      </c>
      <c r="G3430" s="42"/>
      <c r="H3430" s="307">
        <v>11640.919858985413</v>
      </c>
      <c r="I3430" s="315">
        <v>10731.78474130842</v>
      </c>
      <c r="J3430" s="105">
        <v>0</v>
      </c>
      <c r="K3430" s="42">
        <v>0</v>
      </c>
      <c r="L3430" s="50" t="s">
        <v>4487</v>
      </c>
      <c r="M3430" s="50" t="s">
        <v>5539</v>
      </c>
      <c r="N3430" s="50" t="s">
        <v>2398</v>
      </c>
      <c r="O3430" s="137" t="s">
        <v>2399</v>
      </c>
      <c r="P3430" s="42" t="s">
        <v>64</v>
      </c>
      <c r="Q3430" s="42" t="s">
        <v>65</v>
      </c>
      <c r="R3430" s="42">
        <v>1</v>
      </c>
      <c r="S3430" s="137" t="s">
        <v>2254</v>
      </c>
      <c r="T3430" s="62">
        <v>1234537.45</v>
      </c>
      <c r="U3430" s="62">
        <v>1146256.17</v>
      </c>
      <c r="Z3430" s="42" t="s">
        <v>68</v>
      </c>
      <c r="AJ3430" s="42"/>
      <c r="AW3430" s="42" t="s">
        <v>2412</v>
      </c>
      <c r="AX3430" s="42"/>
      <c r="AY3430" s="42"/>
      <c r="AZ3430" s="42"/>
      <c r="BA3430" s="42"/>
      <c r="BB3430" s="42"/>
      <c r="BN3430" s="128" t="s">
        <v>4578</v>
      </c>
      <c r="BO3430" s="58" t="str">
        <f t="shared" si="53"/>
        <v>境内资产</v>
      </c>
      <c r="BP3430" s="58" t="str">
        <f>IF(M3430="",VLOOKUP(D3430,Sheet4!$A$1:$B$92,2,0),VLOOKUP(Q3430,Sheet4!$A$1:$B$92,2,0))</f>
        <v>保险资产管理产品</v>
      </c>
    </row>
    <row r="3431" spans="1:68" s="58" customFormat="1" ht="12.75" customHeight="1">
      <c r="A3431" s="137" t="s">
        <v>2274</v>
      </c>
      <c r="B3431" s="50" t="s">
        <v>2322</v>
      </c>
      <c r="C3431" s="252" t="s">
        <v>5552</v>
      </c>
      <c r="D3431" s="257" t="s">
        <v>672</v>
      </c>
      <c r="E3431" s="42" t="s">
        <v>4446</v>
      </c>
      <c r="F3431" s="42" t="s">
        <v>2322</v>
      </c>
      <c r="G3431" s="42"/>
      <c r="H3431" s="307">
        <v>8622.8830597218221</v>
      </c>
      <c r="I3431" s="315">
        <v>7339.7026905702414</v>
      </c>
      <c r="J3431" s="105">
        <v>0</v>
      </c>
      <c r="K3431" s="42">
        <v>0</v>
      </c>
      <c r="L3431" s="50" t="s">
        <v>4487</v>
      </c>
      <c r="M3431" s="50" t="s">
        <v>5539</v>
      </c>
      <c r="N3431" s="50" t="s">
        <v>2398</v>
      </c>
      <c r="O3431" s="137" t="s">
        <v>2399</v>
      </c>
      <c r="P3431" s="42" t="s">
        <v>64</v>
      </c>
      <c r="Q3431" s="42" t="s">
        <v>65</v>
      </c>
      <c r="R3431" s="42">
        <v>1</v>
      </c>
      <c r="S3431" s="137" t="s">
        <v>2254</v>
      </c>
      <c r="T3431" s="62">
        <v>1234537.45</v>
      </c>
      <c r="U3431" s="62">
        <v>1146256.17</v>
      </c>
      <c r="Z3431" s="42" t="s">
        <v>68</v>
      </c>
      <c r="AJ3431" s="42"/>
      <c r="AW3431" s="42" t="s">
        <v>2412</v>
      </c>
      <c r="AX3431" s="42"/>
      <c r="AY3431" s="42"/>
      <c r="AZ3431" s="42"/>
      <c r="BA3431" s="42"/>
      <c r="BB3431" s="42"/>
      <c r="BN3431" s="128" t="s">
        <v>4578</v>
      </c>
      <c r="BO3431" s="58" t="str">
        <f t="shared" si="53"/>
        <v>境内资产</v>
      </c>
      <c r="BP3431" s="58" t="str">
        <f>IF(M3431="",VLOOKUP(D3431,Sheet4!$A$1:$B$92,2,0),VLOOKUP(Q3431,Sheet4!$A$1:$B$92,2,0))</f>
        <v>保险资产管理产品</v>
      </c>
    </row>
    <row r="3432" spans="1:68" s="58" customFormat="1" ht="12.75" customHeight="1">
      <c r="A3432" s="138" t="s">
        <v>2116</v>
      </c>
      <c r="B3432" s="50" t="s">
        <v>2323</v>
      </c>
      <c r="C3432" s="252" t="s">
        <v>5552</v>
      </c>
      <c r="D3432" s="257" t="s">
        <v>672</v>
      </c>
      <c r="E3432" s="42" t="s">
        <v>4361</v>
      </c>
      <c r="F3432" s="42" t="s">
        <v>2323</v>
      </c>
      <c r="G3432" s="42"/>
      <c r="H3432" s="307">
        <v>5176.9913864496193</v>
      </c>
      <c r="I3432" s="315">
        <v>3554.4915078175186</v>
      </c>
      <c r="J3432" s="105">
        <v>0</v>
      </c>
      <c r="K3432" s="42">
        <v>0</v>
      </c>
      <c r="L3432" s="50" t="s">
        <v>4487</v>
      </c>
      <c r="M3432" s="50" t="s">
        <v>5539</v>
      </c>
      <c r="N3432" s="50" t="s">
        <v>2398</v>
      </c>
      <c r="O3432" s="137" t="s">
        <v>2399</v>
      </c>
      <c r="P3432" s="42" t="s">
        <v>64</v>
      </c>
      <c r="Q3432" s="42" t="s">
        <v>65</v>
      </c>
      <c r="R3432" s="42">
        <v>1</v>
      </c>
      <c r="S3432" s="137" t="s">
        <v>2254</v>
      </c>
      <c r="T3432" s="62">
        <v>1234537.45</v>
      </c>
      <c r="U3432" s="62">
        <v>1146256.17</v>
      </c>
      <c r="Z3432" s="42" t="s">
        <v>68</v>
      </c>
      <c r="AJ3432" s="42"/>
      <c r="AW3432" s="42" t="s">
        <v>2412</v>
      </c>
      <c r="AX3432" s="42"/>
      <c r="AY3432" s="42"/>
      <c r="AZ3432" s="42"/>
      <c r="BA3432" s="42"/>
      <c r="BB3432" s="42"/>
      <c r="BN3432" s="128" t="s">
        <v>4578</v>
      </c>
      <c r="BO3432" s="58" t="str">
        <f t="shared" si="53"/>
        <v>境内资产</v>
      </c>
      <c r="BP3432" s="58" t="str">
        <f>IF(M3432="",VLOOKUP(D3432,Sheet4!$A$1:$B$92,2,0),VLOOKUP(Q3432,Sheet4!$A$1:$B$92,2,0))</f>
        <v>保险资产管理产品</v>
      </c>
    </row>
    <row r="3433" spans="1:68" s="58" customFormat="1" ht="12.75" customHeight="1">
      <c r="A3433" s="138" t="s">
        <v>2275</v>
      </c>
      <c r="B3433" s="50" t="s">
        <v>2324</v>
      </c>
      <c r="C3433" s="252" t="s">
        <v>5552</v>
      </c>
      <c r="D3433" s="257" t="s">
        <v>672</v>
      </c>
      <c r="E3433" s="42" t="s">
        <v>4447</v>
      </c>
      <c r="F3433" s="42" t="s">
        <v>2324</v>
      </c>
      <c r="G3433" s="42"/>
      <c r="H3433" s="307">
        <v>3337.7207704763496</v>
      </c>
      <c r="I3433" s="315">
        <v>2928.4480716080147</v>
      </c>
      <c r="J3433" s="105">
        <v>0</v>
      </c>
      <c r="K3433" s="42">
        <v>0</v>
      </c>
      <c r="L3433" s="50" t="s">
        <v>4487</v>
      </c>
      <c r="M3433" s="50" t="s">
        <v>5539</v>
      </c>
      <c r="N3433" s="50" t="s">
        <v>2398</v>
      </c>
      <c r="O3433" s="137" t="s">
        <v>2399</v>
      </c>
      <c r="P3433" s="42" t="s">
        <v>64</v>
      </c>
      <c r="Q3433" s="42" t="s">
        <v>65</v>
      </c>
      <c r="R3433" s="42">
        <v>1</v>
      </c>
      <c r="S3433" s="137" t="s">
        <v>2254</v>
      </c>
      <c r="T3433" s="62">
        <v>1234537.45</v>
      </c>
      <c r="U3433" s="62">
        <v>1146256.17</v>
      </c>
      <c r="Z3433" s="42" t="s">
        <v>68</v>
      </c>
      <c r="AJ3433" s="42"/>
      <c r="AW3433" s="42" t="s">
        <v>2412</v>
      </c>
      <c r="AX3433" s="42"/>
      <c r="AY3433" s="42"/>
      <c r="AZ3433" s="42"/>
      <c r="BA3433" s="42"/>
      <c r="BB3433" s="42"/>
      <c r="BN3433" s="128" t="s">
        <v>4578</v>
      </c>
      <c r="BO3433" s="58" t="str">
        <f t="shared" si="53"/>
        <v>境内资产</v>
      </c>
      <c r="BP3433" s="58" t="str">
        <f>IF(M3433="",VLOOKUP(D3433,Sheet4!$A$1:$B$92,2,0),VLOOKUP(Q3433,Sheet4!$A$1:$B$92,2,0))</f>
        <v>保险资产管理产品</v>
      </c>
    </row>
    <row r="3434" spans="1:68" s="58" customFormat="1" ht="12.75" customHeight="1">
      <c r="A3434" s="137" t="s">
        <v>2276</v>
      </c>
      <c r="B3434" s="50" t="s">
        <v>2325</v>
      </c>
      <c r="C3434" s="252" t="s">
        <v>5552</v>
      </c>
      <c r="D3434" s="257" t="s">
        <v>672</v>
      </c>
      <c r="E3434" s="42" t="s">
        <v>4448</v>
      </c>
      <c r="F3434" s="42" t="s">
        <v>2325</v>
      </c>
      <c r="G3434" s="42"/>
      <c r="H3434" s="307">
        <v>1074.4349179300589</v>
      </c>
      <c r="I3434" s="315">
        <v>626.15125104512208</v>
      </c>
      <c r="J3434" s="105">
        <v>0</v>
      </c>
      <c r="K3434" s="42">
        <v>0</v>
      </c>
      <c r="L3434" s="50" t="s">
        <v>4487</v>
      </c>
      <c r="M3434" s="50" t="s">
        <v>5539</v>
      </c>
      <c r="N3434" s="50" t="s">
        <v>2398</v>
      </c>
      <c r="O3434" s="137" t="s">
        <v>2399</v>
      </c>
      <c r="P3434" s="42" t="s">
        <v>64</v>
      </c>
      <c r="Q3434" s="42" t="s">
        <v>65</v>
      </c>
      <c r="R3434" s="42">
        <v>1</v>
      </c>
      <c r="S3434" s="137" t="s">
        <v>2254</v>
      </c>
      <c r="T3434" s="62">
        <v>1234537.45</v>
      </c>
      <c r="U3434" s="62">
        <v>1146256.17</v>
      </c>
      <c r="Z3434" s="42" t="s">
        <v>68</v>
      </c>
      <c r="AJ3434" s="42"/>
      <c r="AW3434" s="42" t="s">
        <v>2412</v>
      </c>
      <c r="AX3434" s="42"/>
      <c r="AY3434" s="42"/>
      <c r="AZ3434" s="42"/>
      <c r="BA3434" s="42"/>
      <c r="BB3434" s="42"/>
      <c r="BN3434" s="128" t="s">
        <v>4578</v>
      </c>
      <c r="BO3434" s="58" t="str">
        <f t="shared" si="53"/>
        <v>境内资产</v>
      </c>
      <c r="BP3434" s="58" t="str">
        <f>IF(M3434="",VLOOKUP(D3434,Sheet4!$A$1:$B$92,2,0),VLOOKUP(Q3434,Sheet4!$A$1:$B$92,2,0))</f>
        <v>保险资产管理产品</v>
      </c>
    </row>
    <row r="3435" spans="1:68" s="58" customFormat="1" ht="12.75" customHeight="1">
      <c r="A3435" s="137" t="s">
        <v>2277</v>
      </c>
      <c r="B3435" s="50" t="s">
        <v>2326</v>
      </c>
      <c r="C3435" s="252" t="s">
        <v>5552</v>
      </c>
      <c r="D3435" s="257" t="s">
        <v>672</v>
      </c>
      <c r="E3435" s="42" t="s">
        <v>3547</v>
      </c>
      <c r="F3435" s="42" t="s">
        <v>2326</v>
      </c>
      <c r="G3435" s="42"/>
      <c r="H3435" s="307">
        <v>2715.786026906992</v>
      </c>
      <c r="I3435" s="315">
        <v>2646.636911798375</v>
      </c>
      <c r="J3435" s="105">
        <v>0</v>
      </c>
      <c r="K3435" s="42">
        <v>0</v>
      </c>
      <c r="L3435" s="50" t="s">
        <v>4487</v>
      </c>
      <c r="M3435" s="50" t="s">
        <v>5539</v>
      </c>
      <c r="N3435" s="50" t="s">
        <v>2398</v>
      </c>
      <c r="O3435" s="137" t="s">
        <v>2399</v>
      </c>
      <c r="P3435" s="42" t="s">
        <v>64</v>
      </c>
      <c r="Q3435" s="42" t="s">
        <v>65</v>
      </c>
      <c r="R3435" s="42">
        <v>1</v>
      </c>
      <c r="S3435" s="137" t="s">
        <v>2254</v>
      </c>
      <c r="T3435" s="62">
        <v>1234537.45</v>
      </c>
      <c r="U3435" s="62">
        <v>1146256.17</v>
      </c>
      <c r="Z3435" s="42" t="s">
        <v>280</v>
      </c>
      <c r="AJ3435" s="42"/>
      <c r="AW3435" s="42" t="s">
        <v>2412</v>
      </c>
      <c r="AX3435" s="42"/>
      <c r="AY3435" s="42"/>
      <c r="AZ3435" s="42"/>
      <c r="BA3435" s="42"/>
      <c r="BB3435" s="42"/>
      <c r="BN3435" s="128" t="s">
        <v>4578</v>
      </c>
      <c r="BO3435" s="58" t="str">
        <f t="shared" si="53"/>
        <v>境内资产</v>
      </c>
      <c r="BP3435" s="58" t="str">
        <f>IF(M3435="",VLOOKUP(D3435,Sheet4!$A$1:$B$92,2,0),VLOOKUP(Q3435,Sheet4!$A$1:$B$92,2,0))</f>
        <v>保险资产管理产品</v>
      </c>
    </row>
    <row r="3436" spans="1:68" s="58" customFormat="1" ht="12.75" customHeight="1">
      <c r="A3436" s="137" t="s">
        <v>2106</v>
      </c>
      <c r="B3436" s="50" t="s">
        <v>2327</v>
      </c>
      <c r="C3436" s="252" t="s">
        <v>5552</v>
      </c>
      <c r="D3436" s="257" t="s">
        <v>672</v>
      </c>
      <c r="E3436" s="42" t="s">
        <v>4358</v>
      </c>
      <c r="F3436" s="42" t="s">
        <v>2327</v>
      </c>
      <c r="G3436" s="42"/>
      <c r="H3436" s="307">
        <v>5694.9872822928255</v>
      </c>
      <c r="I3436" s="315">
        <v>4969.629289217778</v>
      </c>
      <c r="J3436" s="105">
        <v>0</v>
      </c>
      <c r="K3436" s="42">
        <v>0</v>
      </c>
      <c r="L3436" s="50" t="s">
        <v>4487</v>
      </c>
      <c r="M3436" s="50" t="s">
        <v>5539</v>
      </c>
      <c r="N3436" s="50" t="s">
        <v>2398</v>
      </c>
      <c r="O3436" s="137" t="s">
        <v>2399</v>
      </c>
      <c r="P3436" s="42" t="s">
        <v>64</v>
      </c>
      <c r="Q3436" s="42" t="s">
        <v>65</v>
      </c>
      <c r="R3436" s="42">
        <v>1</v>
      </c>
      <c r="S3436" s="137" t="s">
        <v>2254</v>
      </c>
      <c r="T3436" s="62">
        <v>1234537.45</v>
      </c>
      <c r="U3436" s="62">
        <v>1146256.17</v>
      </c>
      <c r="Z3436" s="42" t="s">
        <v>68</v>
      </c>
      <c r="AJ3436" s="42"/>
      <c r="AW3436" s="42" t="s">
        <v>2412</v>
      </c>
      <c r="AX3436" s="42"/>
      <c r="AY3436" s="42"/>
      <c r="AZ3436" s="42"/>
      <c r="BA3436" s="42"/>
      <c r="BB3436" s="42"/>
      <c r="BN3436" s="128" t="s">
        <v>4578</v>
      </c>
      <c r="BO3436" s="58" t="str">
        <f t="shared" si="53"/>
        <v>境内资产</v>
      </c>
      <c r="BP3436" s="58" t="str">
        <f>IF(M3436="",VLOOKUP(D3436,Sheet4!$A$1:$B$92,2,0),VLOOKUP(Q3436,Sheet4!$A$1:$B$92,2,0))</f>
        <v>保险资产管理产品</v>
      </c>
    </row>
    <row r="3437" spans="1:68" s="58" customFormat="1" ht="12.75" customHeight="1">
      <c r="A3437" s="137" t="s">
        <v>2278</v>
      </c>
      <c r="B3437" s="50" t="s">
        <v>2328</v>
      </c>
      <c r="C3437" s="252" t="s">
        <v>5552</v>
      </c>
      <c r="D3437" s="257" t="s">
        <v>672</v>
      </c>
      <c r="E3437" s="42" t="s">
        <v>4449</v>
      </c>
      <c r="F3437" s="42" t="s">
        <v>2328</v>
      </c>
      <c r="G3437" s="42"/>
      <c r="H3437" s="307">
        <v>9271.1580641472283</v>
      </c>
      <c r="I3437" s="315">
        <v>8918.7416070361123</v>
      </c>
      <c r="J3437" s="105">
        <v>0</v>
      </c>
      <c r="K3437" s="42">
        <v>0</v>
      </c>
      <c r="L3437" s="50" t="s">
        <v>4487</v>
      </c>
      <c r="M3437" s="50" t="s">
        <v>5539</v>
      </c>
      <c r="N3437" s="50" t="s">
        <v>2398</v>
      </c>
      <c r="O3437" s="137" t="s">
        <v>2399</v>
      </c>
      <c r="P3437" s="42" t="s">
        <v>64</v>
      </c>
      <c r="Q3437" s="42" t="s">
        <v>65</v>
      </c>
      <c r="R3437" s="42">
        <v>1</v>
      </c>
      <c r="S3437" s="137" t="s">
        <v>2254</v>
      </c>
      <c r="T3437" s="62">
        <v>1234537.45</v>
      </c>
      <c r="U3437" s="62">
        <v>1146256.17</v>
      </c>
      <c r="Z3437" s="42" t="s">
        <v>68</v>
      </c>
      <c r="AJ3437" s="42"/>
      <c r="AW3437" s="42" t="s">
        <v>2412</v>
      </c>
      <c r="AX3437" s="42"/>
      <c r="AY3437" s="42"/>
      <c r="AZ3437" s="42"/>
      <c r="BA3437" s="42"/>
      <c r="BB3437" s="42"/>
      <c r="BN3437" s="128" t="s">
        <v>4578</v>
      </c>
      <c r="BO3437" s="58" t="str">
        <f t="shared" si="53"/>
        <v>境内资产</v>
      </c>
      <c r="BP3437" s="58" t="str">
        <f>IF(M3437="",VLOOKUP(D3437,Sheet4!$A$1:$B$92,2,0),VLOOKUP(Q3437,Sheet4!$A$1:$B$92,2,0))</f>
        <v>保险资产管理产品</v>
      </c>
    </row>
    <row r="3438" spans="1:68" s="58" customFormat="1" ht="12.75" customHeight="1">
      <c r="A3438" s="137" t="s">
        <v>2279</v>
      </c>
      <c r="B3438" s="50" t="s">
        <v>2329</v>
      </c>
      <c r="C3438" s="252" t="s">
        <v>5552</v>
      </c>
      <c r="D3438" s="257" t="s">
        <v>672</v>
      </c>
      <c r="E3438" s="42" t="s">
        <v>4450</v>
      </c>
      <c r="F3438" s="42" t="s">
        <v>2329</v>
      </c>
      <c r="G3438" s="42"/>
      <c r="H3438" s="307">
        <v>2060.3198693227491</v>
      </c>
      <c r="I3438" s="315">
        <v>1591.4189836335609</v>
      </c>
      <c r="J3438" s="105">
        <v>0</v>
      </c>
      <c r="K3438" s="42">
        <v>0</v>
      </c>
      <c r="L3438" s="50" t="s">
        <v>4487</v>
      </c>
      <c r="M3438" s="50" t="s">
        <v>5539</v>
      </c>
      <c r="N3438" s="50" t="s">
        <v>2398</v>
      </c>
      <c r="O3438" s="137" t="s">
        <v>2399</v>
      </c>
      <c r="P3438" s="42" t="s">
        <v>64</v>
      </c>
      <c r="Q3438" s="42" t="s">
        <v>65</v>
      </c>
      <c r="R3438" s="42">
        <v>1</v>
      </c>
      <c r="S3438" s="137" t="s">
        <v>2254</v>
      </c>
      <c r="T3438" s="62">
        <v>1234537.45</v>
      </c>
      <c r="U3438" s="62">
        <v>1146256.17</v>
      </c>
      <c r="Z3438" s="42" t="s">
        <v>68</v>
      </c>
      <c r="AJ3438" s="42"/>
      <c r="AW3438" s="42" t="s">
        <v>2412</v>
      </c>
      <c r="AX3438" s="42"/>
      <c r="AY3438" s="42"/>
      <c r="AZ3438" s="42"/>
      <c r="BA3438" s="42"/>
      <c r="BB3438" s="42"/>
      <c r="BN3438" s="128" t="s">
        <v>4578</v>
      </c>
      <c r="BO3438" s="58" t="str">
        <f t="shared" si="53"/>
        <v>境内资产</v>
      </c>
      <c r="BP3438" s="58" t="str">
        <f>IF(M3438="",VLOOKUP(D3438,Sheet4!$A$1:$B$92,2,0),VLOOKUP(Q3438,Sheet4!$A$1:$B$92,2,0))</f>
        <v>保险资产管理产品</v>
      </c>
    </row>
    <row r="3439" spans="1:68" s="58" customFormat="1" ht="12.75" customHeight="1">
      <c r="A3439" s="137" t="s">
        <v>2280</v>
      </c>
      <c r="B3439" s="50" t="s">
        <v>2330</v>
      </c>
      <c r="C3439" s="252" t="s">
        <v>5552</v>
      </c>
      <c r="D3439" s="257" t="s">
        <v>672</v>
      </c>
      <c r="E3439" s="42" t="s">
        <v>4451</v>
      </c>
      <c r="F3439" s="42" t="s">
        <v>2330</v>
      </c>
      <c r="G3439" s="42"/>
      <c r="H3439" s="307">
        <v>9732.6586769930454</v>
      </c>
      <c r="I3439" s="315">
        <v>5930.4027488364281</v>
      </c>
      <c r="J3439" s="105">
        <v>0</v>
      </c>
      <c r="K3439" s="42">
        <v>0</v>
      </c>
      <c r="L3439" s="50" t="s">
        <v>4487</v>
      </c>
      <c r="M3439" s="50" t="s">
        <v>5539</v>
      </c>
      <c r="N3439" s="50" t="s">
        <v>2398</v>
      </c>
      <c r="O3439" s="137" t="s">
        <v>2399</v>
      </c>
      <c r="P3439" s="42" t="s">
        <v>64</v>
      </c>
      <c r="Q3439" s="42" t="s">
        <v>65</v>
      </c>
      <c r="R3439" s="42">
        <v>1</v>
      </c>
      <c r="S3439" s="137" t="s">
        <v>2254</v>
      </c>
      <c r="T3439" s="62">
        <v>1234537.45</v>
      </c>
      <c r="U3439" s="62">
        <v>1146256.17</v>
      </c>
      <c r="Z3439" s="42" t="s">
        <v>68</v>
      </c>
      <c r="AJ3439" s="42"/>
      <c r="AW3439" s="42" t="s">
        <v>2412</v>
      </c>
      <c r="AX3439" s="42"/>
      <c r="AY3439" s="42"/>
      <c r="AZ3439" s="42"/>
      <c r="BA3439" s="42"/>
      <c r="BB3439" s="42"/>
      <c r="BN3439" s="128" t="s">
        <v>4578</v>
      </c>
      <c r="BO3439" s="58" t="str">
        <f t="shared" si="53"/>
        <v>境内资产</v>
      </c>
      <c r="BP3439" s="58" t="str">
        <f>IF(M3439="",VLOOKUP(D3439,Sheet4!$A$1:$B$92,2,0),VLOOKUP(Q3439,Sheet4!$A$1:$B$92,2,0))</f>
        <v>保险资产管理产品</v>
      </c>
    </row>
    <row r="3440" spans="1:68" s="58" customFormat="1" ht="12.75" customHeight="1">
      <c r="A3440" s="137" t="s">
        <v>2281</v>
      </c>
      <c r="B3440" s="50" t="s">
        <v>2331</v>
      </c>
      <c r="C3440" s="252" t="s">
        <v>5552</v>
      </c>
      <c r="D3440" s="257" t="s">
        <v>672</v>
      </c>
      <c r="E3440" s="42" t="s">
        <v>2546</v>
      </c>
      <c r="F3440" s="42" t="s">
        <v>2331</v>
      </c>
      <c r="G3440" s="42"/>
      <c r="H3440" s="307">
        <v>5364.6767579280058</v>
      </c>
      <c r="I3440" s="315">
        <v>6039.7443581792713</v>
      </c>
      <c r="J3440" s="105">
        <v>0</v>
      </c>
      <c r="K3440" s="42">
        <v>0</v>
      </c>
      <c r="L3440" s="50" t="s">
        <v>4487</v>
      </c>
      <c r="M3440" s="50" t="s">
        <v>5539</v>
      </c>
      <c r="N3440" s="50" t="s">
        <v>2398</v>
      </c>
      <c r="O3440" s="137" t="s">
        <v>2399</v>
      </c>
      <c r="P3440" s="42" t="s">
        <v>64</v>
      </c>
      <c r="Q3440" s="42" t="s">
        <v>65</v>
      </c>
      <c r="R3440" s="42">
        <v>1</v>
      </c>
      <c r="S3440" s="137" t="s">
        <v>2254</v>
      </c>
      <c r="T3440" s="62">
        <v>1234537.45</v>
      </c>
      <c r="U3440" s="62">
        <v>1146256.17</v>
      </c>
      <c r="Z3440" s="42" t="s">
        <v>68</v>
      </c>
      <c r="AJ3440" s="42"/>
      <c r="AW3440" s="42" t="s">
        <v>2412</v>
      </c>
      <c r="AX3440" s="42"/>
      <c r="AY3440" s="42"/>
      <c r="AZ3440" s="42"/>
      <c r="BA3440" s="42"/>
      <c r="BB3440" s="42"/>
      <c r="BN3440" s="128" t="s">
        <v>4578</v>
      </c>
      <c r="BO3440" s="58" t="str">
        <f t="shared" si="53"/>
        <v>境内资产</v>
      </c>
      <c r="BP3440" s="58" t="str">
        <f>IF(M3440="",VLOOKUP(D3440,Sheet4!$A$1:$B$92,2,0),VLOOKUP(Q3440,Sheet4!$A$1:$B$92,2,0))</f>
        <v>保险资产管理产品</v>
      </c>
    </row>
    <row r="3441" spans="1:68" s="58" customFormat="1" ht="12.75" customHeight="1">
      <c r="A3441" s="137" t="s">
        <v>2102</v>
      </c>
      <c r="B3441" s="50" t="s">
        <v>2332</v>
      </c>
      <c r="C3441" s="252" t="s">
        <v>5552</v>
      </c>
      <c r="D3441" s="257" t="s">
        <v>672</v>
      </c>
      <c r="E3441" s="42" t="s">
        <v>3651</v>
      </c>
      <c r="F3441" s="42" t="s">
        <v>2332</v>
      </c>
      <c r="G3441" s="42"/>
      <c r="H3441" s="307">
        <v>2868.6165477165114</v>
      </c>
      <c r="I3441" s="315">
        <v>2876.1575853840559</v>
      </c>
      <c r="J3441" s="105">
        <v>0</v>
      </c>
      <c r="K3441" s="42">
        <v>0</v>
      </c>
      <c r="L3441" s="50" t="s">
        <v>4487</v>
      </c>
      <c r="M3441" s="50" t="s">
        <v>5539</v>
      </c>
      <c r="N3441" s="50" t="s">
        <v>2398</v>
      </c>
      <c r="O3441" s="137" t="s">
        <v>2399</v>
      </c>
      <c r="P3441" s="42" t="s">
        <v>64</v>
      </c>
      <c r="Q3441" s="42" t="s">
        <v>65</v>
      </c>
      <c r="R3441" s="42">
        <v>1</v>
      </c>
      <c r="S3441" s="137" t="s">
        <v>2254</v>
      </c>
      <c r="T3441" s="62">
        <v>1234537.45</v>
      </c>
      <c r="U3441" s="62">
        <v>1146256.17</v>
      </c>
      <c r="Z3441" s="42" t="s">
        <v>280</v>
      </c>
      <c r="AJ3441" s="42"/>
      <c r="AW3441" s="42" t="s">
        <v>2412</v>
      </c>
      <c r="AX3441" s="42"/>
      <c r="AY3441" s="42"/>
      <c r="AZ3441" s="42"/>
      <c r="BA3441" s="42"/>
      <c r="BB3441" s="42"/>
      <c r="BN3441" s="128" t="s">
        <v>4578</v>
      </c>
      <c r="BO3441" s="58" t="str">
        <f t="shared" si="53"/>
        <v>境内资产</v>
      </c>
      <c r="BP3441" s="58" t="str">
        <f>IF(M3441="",VLOOKUP(D3441,Sheet4!$A$1:$B$92,2,0),VLOOKUP(Q3441,Sheet4!$A$1:$B$92,2,0))</f>
        <v>保险资产管理产品</v>
      </c>
    </row>
    <row r="3442" spans="1:68" s="58" customFormat="1" ht="12.75" customHeight="1">
      <c r="A3442" s="137" t="s">
        <v>2282</v>
      </c>
      <c r="B3442" s="50" t="s">
        <v>2333</v>
      </c>
      <c r="C3442" s="252" t="s">
        <v>5552</v>
      </c>
      <c r="D3442" s="257" t="s">
        <v>672</v>
      </c>
      <c r="E3442" s="42" t="s">
        <v>3677</v>
      </c>
      <c r="F3442" s="42" t="s">
        <v>2333</v>
      </c>
      <c r="G3442" s="42"/>
      <c r="H3442" s="307">
        <v>14438.976642938715</v>
      </c>
      <c r="I3442" s="315">
        <v>12019.993984265064</v>
      </c>
      <c r="J3442" s="105">
        <v>0</v>
      </c>
      <c r="K3442" s="42">
        <v>0</v>
      </c>
      <c r="L3442" s="50" t="s">
        <v>4487</v>
      </c>
      <c r="M3442" s="50" t="s">
        <v>5539</v>
      </c>
      <c r="N3442" s="50" t="s">
        <v>2398</v>
      </c>
      <c r="O3442" s="137" t="s">
        <v>2399</v>
      </c>
      <c r="P3442" s="42" t="s">
        <v>64</v>
      </c>
      <c r="Q3442" s="42" t="s">
        <v>65</v>
      </c>
      <c r="R3442" s="42">
        <v>1</v>
      </c>
      <c r="S3442" s="137" t="s">
        <v>2254</v>
      </c>
      <c r="T3442" s="62">
        <v>1234537.45</v>
      </c>
      <c r="U3442" s="62">
        <v>1146256.17</v>
      </c>
      <c r="Z3442" s="42" t="s">
        <v>280</v>
      </c>
      <c r="AJ3442" s="42"/>
      <c r="AW3442" s="42" t="s">
        <v>2412</v>
      </c>
      <c r="AX3442" s="42"/>
      <c r="AY3442" s="42"/>
      <c r="AZ3442" s="42"/>
      <c r="BA3442" s="42"/>
      <c r="BB3442" s="42"/>
      <c r="BN3442" s="128" t="s">
        <v>4578</v>
      </c>
      <c r="BO3442" s="58" t="str">
        <f t="shared" si="53"/>
        <v>境内资产</v>
      </c>
      <c r="BP3442" s="58" t="str">
        <f>IF(M3442="",VLOOKUP(D3442,Sheet4!$A$1:$B$92,2,0),VLOOKUP(Q3442,Sheet4!$A$1:$B$92,2,0))</f>
        <v>保险资产管理产品</v>
      </c>
    </row>
    <row r="3443" spans="1:68" s="58" customFormat="1" ht="12.75" customHeight="1">
      <c r="A3443" s="137" t="s">
        <v>2283</v>
      </c>
      <c r="B3443" s="50" t="s">
        <v>2334</v>
      </c>
      <c r="C3443" s="252" t="s">
        <v>5552</v>
      </c>
      <c r="D3443" s="257" t="s">
        <v>678</v>
      </c>
      <c r="E3443" s="42" t="s">
        <v>4452</v>
      </c>
      <c r="F3443" s="42" t="s">
        <v>2334</v>
      </c>
      <c r="G3443" s="42"/>
      <c r="H3443" s="307">
        <v>1284.8143939978991</v>
      </c>
      <c r="I3443" s="315">
        <v>1023.0874341931112</v>
      </c>
      <c r="J3443" s="105">
        <v>0</v>
      </c>
      <c r="K3443" s="42">
        <v>0</v>
      </c>
      <c r="L3443" s="50" t="s">
        <v>4487</v>
      </c>
      <c r="M3443" s="50" t="s">
        <v>5539</v>
      </c>
      <c r="N3443" s="50" t="s">
        <v>2398</v>
      </c>
      <c r="O3443" s="137" t="s">
        <v>2399</v>
      </c>
      <c r="P3443" s="42" t="s">
        <v>64</v>
      </c>
      <c r="Q3443" s="42" t="s">
        <v>65</v>
      </c>
      <c r="R3443" s="42">
        <v>1</v>
      </c>
      <c r="S3443" s="137" t="s">
        <v>2254</v>
      </c>
      <c r="T3443" s="62">
        <v>1234537.45</v>
      </c>
      <c r="U3443" s="62">
        <v>1146256.17</v>
      </c>
      <c r="Z3443" s="42" t="s">
        <v>68</v>
      </c>
      <c r="AJ3443" s="42"/>
      <c r="AW3443" s="42" t="s">
        <v>2412</v>
      </c>
      <c r="AX3443" s="42"/>
      <c r="AY3443" s="42"/>
      <c r="AZ3443" s="42"/>
      <c r="BA3443" s="42"/>
      <c r="BB3443" s="42"/>
      <c r="BN3443" s="128" t="s">
        <v>4578</v>
      </c>
      <c r="BO3443" s="58" t="str">
        <f t="shared" si="53"/>
        <v>境内资产</v>
      </c>
      <c r="BP3443" s="58" t="str">
        <f>IF(M3443="",VLOOKUP(D3443,Sheet4!$A$1:$B$92,2,0),VLOOKUP(Q3443,Sheet4!$A$1:$B$92,2,0))</f>
        <v>保险资产管理产品</v>
      </c>
    </row>
    <row r="3444" spans="1:68" s="58" customFormat="1" ht="12.75" customHeight="1">
      <c r="A3444" s="137" t="s">
        <v>2284</v>
      </c>
      <c r="B3444" s="50" t="s">
        <v>2335</v>
      </c>
      <c r="C3444" s="252" t="s">
        <v>5552</v>
      </c>
      <c r="D3444" s="257" t="s">
        <v>678</v>
      </c>
      <c r="E3444" s="42" t="s">
        <v>4453</v>
      </c>
      <c r="F3444" s="42" t="s">
        <v>2335</v>
      </c>
      <c r="G3444" s="42"/>
      <c r="H3444" s="307">
        <v>5771.5578186094326</v>
      </c>
      <c r="I3444" s="315">
        <v>4845.3576436426638</v>
      </c>
      <c r="J3444" s="105">
        <v>0</v>
      </c>
      <c r="K3444" s="42">
        <v>0</v>
      </c>
      <c r="L3444" s="50" t="s">
        <v>4487</v>
      </c>
      <c r="M3444" s="50" t="s">
        <v>5539</v>
      </c>
      <c r="N3444" s="50" t="s">
        <v>2398</v>
      </c>
      <c r="O3444" s="137" t="s">
        <v>2399</v>
      </c>
      <c r="P3444" s="42" t="s">
        <v>64</v>
      </c>
      <c r="Q3444" s="42" t="s">
        <v>65</v>
      </c>
      <c r="R3444" s="42">
        <v>1</v>
      </c>
      <c r="S3444" s="137" t="s">
        <v>2254</v>
      </c>
      <c r="T3444" s="62">
        <v>1234537.45</v>
      </c>
      <c r="U3444" s="62">
        <v>1146256.17</v>
      </c>
      <c r="Z3444" s="42" t="s">
        <v>68</v>
      </c>
      <c r="AJ3444" s="42"/>
      <c r="AW3444" s="42" t="s">
        <v>2412</v>
      </c>
      <c r="AX3444" s="42"/>
      <c r="AY3444" s="42"/>
      <c r="AZ3444" s="42"/>
      <c r="BA3444" s="42"/>
      <c r="BB3444" s="42"/>
      <c r="BN3444" s="128" t="s">
        <v>4578</v>
      </c>
      <c r="BO3444" s="58" t="str">
        <f t="shared" si="53"/>
        <v>境内资产</v>
      </c>
      <c r="BP3444" s="58" t="str">
        <f>IF(M3444="",VLOOKUP(D3444,Sheet4!$A$1:$B$92,2,0),VLOOKUP(Q3444,Sheet4!$A$1:$B$92,2,0))</f>
        <v>保险资产管理产品</v>
      </c>
    </row>
    <row r="3445" spans="1:68" s="58" customFormat="1" ht="12.75" customHeight="1">
      <c r="A3445" s="137" t="s">
        <v>2285</v>
      </c>
      <c r="B3445" s="50" t="s">
        <v>2336</v>
      </c>
      <c r="C3445" s="252" t="s">
        <v>5552</v>
      </c>
      <c r="D3445" s="257" t="s">
        <v>678</v>
      </c>
      <c r="E3445" s="42" t="s">
        <v>4454</v>
      </c>
      <c r="F3445" s="42" t="s">
        <v>2336</v>
      </c>
      <c r="G3445" s="42"/>
      <c r="H3445" s="307">
        <v>4270.0368415527164</v>
      </c>
      <c r="I3445" s="315">
        <v>2083.7234533567093</v>
      </c>
      <c r="J3445" s="105">
        <v>0</v>
      </c>
      <c r="K3445" s="42">
        <v>0</v>
      </c>
      <c r="L3445" s="50" t="s">
        <v>4487</v>
      </c>
      <c r="M3445" s="50" t="s">
        <v>5539</v>
      </c>
      <c r="N3445" s="50" t="s">
        <v>2398</v>
      </c>
      <c r="O3445" s="137" t="s">
        <v>2399</v>
      </c>
      <c r="P3445" s="42" t="s">
        <v>64</v>
      </c>
      <c r="Q3445" s="42" t="s">
        <v>65</v>
      </c>
      <c r="R3445" s="42">
        <v>1</v>
      </c>
      <c r="S3445" s="137" t="s">
        <v>2254</v>
      </c>
      <c r="T3445" s="62">
        <v>1234537.45</v>
      </c>
      <c r="U3445" s="62">
        <v>1146256.17</v>
      </c>
      <c r="Z3445" s="42" t="s">
        <v>68</v>
      </c>
      <c r="AJ3445" s="42"/>
      <c r="AW3445" s="42" t="s">
        <v>2412</v>
      </c>
      <c r="AX3445" s="42"/>
      <c r="AY3445" s="42"/>
      <c r="AZ3445" s="42"/>
      <c r="BA3445" s="42"/>
      <c r="BB3445" s="42"/>
      <c r="BN3445" s="128" t="s">
        <v>4578</v>
      </c>
      <c r="BO3445" s="58" t="str">
        <f t="shared" si="53"/>
        <v>境内资产</v>
      </c>
      <c r="BP3445" s="58" t="str">
        <f>IF(M3445="",VLOOKUP(D3445,Sheet4!$A$1:$B$92,2,0),VLOOKUP(Q3445,Sheet4!$A$1:$B$92,2,0))</f>
        <v>保险资产管理产品</v>
      </c>
    </row>
    <row r="3446" spans="1:68" s="58" customFormat="1" ht="12.75" customHeight="1">
      <c r="A3446" s="137" t="s">
        <v>2286</v>
      </c>
      <c r="B3446" s="50" t="s">
        <v>2337</v>
      </c>
      <c r="C3446" s="252" t="s">
        <v>5552</v>
      </c>
      <c r="D3446" s="257" t="s">
        <v>678</v>
      </c>
      <c r="E3446" s="42" t="s">
        <v>4455</v>
      </c>
      <c r="F3446" s="42" t="s">
        <v>2337</v>
      </c>
      <c r="G3446" s="42"/>
      <c r="H3446" s="307">
        <v>3465.3522601934501</v>
      </c>
      <c r="I3446" s="315">
        <v>1755.1160542557061</v>
      </c>
      <c r="J3446" s="105">
        <v>0</v>
      </c>
      <c r="K3446" s="42">
        <v>0</v>
      </c>
      <c r="L3446" s="50" t="s">
        <v>4487</v>
      </c>
      <c r="M3446" s="50" t="s">
        <v>5539</v>
      </c>
      <c r="N3446" s="50" t="s">
        <v>2398</v>
      </c>
      <c r="O3446" s="137" t="s">
        <v>2399</v>
      </c>
      <c r="P3446" s="42" t="s">
        <v>64</v>
      </c>
      <c r="Q3446" s="42" t="s">
        <v>65</v>
      </c>
      <c r="R3446" s="42">
        <v>1</v>
      </c>
      <c r="S3446" s="137" t="s">
        <v>2254</v>
      </c>
      <c r="T3446" s="62">
        <v>1234537.45</v>
      </c>
      <c r="U3446" s="62">
        <v>1146256.17</v>
      </c>
      <c r="Z3446" s="42" t="s">
        <v>68</v>
      </c>
      <c r="AJ3446" s="42"/>
      <c r="AW3446" s="42" t="s">
        <v>2412</v>
      </c>
      <c r="AX3446" s="42"/>
      <c r="AY3446" s="42"/>
      <c r="AZ3446" s="42"/>
      <c r="BA3446" s="42"/>
      <c r="BB3446" s="42"/>
      <c r="BN3446" s="128" t="s">
        <v>4578</v>
      </c>
      <c r="BO3446" s="58" t="str">
        <f t="shared" si="53"/>
        <v>境内资产</v>
      </c>
      <c r="BP3446" s="58" t="str">
        <f>IF(M3446="",VLOOKUP(D3446,Sheet4!$A$1:$B$92,2,0),VLOOKUP(Q3446,Sheet4!$A$1:$B$92,2,0))</f>
        <v>保险资产管理产品</v>
      </c>
    </row>
    <row r="3447" spans="1:68" s="58" customFormat="1" ht="12.75" customHeight="1">
      <c r="A3447" s="137" t="s">
        <v>2287</v>
      </c>
      <c r="B3447" s="50" t="s">
        <v>2338</v>
      </c>
      <c r="C3447" s="252" t="s">
        <v>5552</v>
      </c>
      <c r="D3447" s="257" t="s">
        <v>678</v>
      </c>
      <c r="E3447" s="42" t="s">
        <v>4456</v>
      </c>
      <c r="F3447" s="42" t="s">
        <v>2338</v>
      </c>
      <c r="G3447" s="42"/>
      <c r="H3447" s="307">
        <v>7657.9626294685959</v>
      </c>
      <c r="I3447" s="315">
        <v>5684.4076446873814</v>
      </c>
      <c r="J3447" s="105">
        <v>0</v>
      </c>
      <c r="K3447" s="42">
        <v>0</v>
      </c>
      <c r="L3447" s="50" t="s">
        <v>4487</v>
      </c>
      <c r="M3447" s="50" t="s">
        <v>5539</v>
      </c>
      <c r="N3447" s="50" t="s">
        <v>2398</v>
      </c>
      <c r="O3447" s="137" t="s">
        <v>2399</v>
      </c>
      <c r="P3447" s="42" t="s">
        <v>64</v>
      </c>
      <c r="Q3447" s="42" t="s">
        <v>65</v>
      </c>
      <c r="R3447" s="42">
        <v>1</v>
      </c>
      <c r="S3447" s="137" t="s">
        <v>2254</v>
      </c>
      <c r="T3447" s="62">
        <v>1234537.45</v>
      </c>
      <c r="U3447" s="62">
        <v>1146256.17</v>
      </c>
      <c r="Z3447" s="42" t="s">
        <v>68</v>
      </c>
      <c r="AJ3447" s="42"/>
      <c r="AW3447" s="42" t="s">
        <v>2412</v>
      </c>
      <c r="AX3447" s="42"/>
      <c r="AY3447" s="42"/>
      <c r="AZ3447" s="42"/>
      <c r="BA3447" s="42"/>
      <c r="BB3447" s="42"/>
      <c r="BN3447" s="128" t="s">
        <v>4578</v>
      </c>
      <c r="BO3447" s="58" t="str">
        <f t="shared" si="53"/>
        <v>境内资产</v>
      </c>
      <c r="BP3447" s="58" t="str">
        <f>IF(M3447="",VLOOKUP(D3447,Sheet4!$A$1:$B$92,2,0),VLOOKUP(Q3447,Sheet4!$A$1:$B$92,2,0))</f>
        <v>保险资产管理产品</v>
      </c>
    </row>
    <row r="3448" spans="1:68" s="58" customFormat="1" ht="12.75" customHeight="1">
      <c r="A3448" s="137" t="s">
        <v>2288</v>
      </c>
      <c r="B3448" s="50" t="s">
        <v>2339</v>
      </c>
      <c r="C3448" s="252" t="s">
        <v>5552</v>
      </c>
      <c r="D3448" s="257" t="s">
        <v>678</v>
      </c>
      <c r="E3448" s="42" t="s">
        <v>4457</v>
      </c>
      <c r="F3448" s="42" t="s">
        <v>2339</v>
      </c>
      <c r="G3448" s="42"/>
      <c r="H3448" s="307">
        <v>362.50066290741603</v>
      </c>
      <c r="I3448" s="315">
        <v>250.76177823834274</v>
      </c>
      <c r="J3448" s="105">
        <v>0</v>
      </c>
      <c r="K3448" s="42">
        <v>0</v>
      </c>
      <c r="L3448" s="50" t="s">
        <v>4487</v>
      </c>
      <c r="M3448" s="50" t="s">
        <v>5539</v>
      </c>
      <c r="N3448" s="50" t="s">
        <v>2398</v>
      </c>
      <c r="O3448" s="137" t="s">
        <v>2399</v>
      </c>
      <c r="P3448" s="42" t="s">
        <v>64</v>
      </c>
      <c r="Q3448" s="42" t="s">
        <v>65</v>
      </c>
      <c r="R3448" s="42">
        <v>1</v>
      </c>
      <c r="S3448" s="137" t="s">
        <v>2254</v>
      </c>
      <c r="T3448" s="62">
        <v>1234537.45</v>
      </c>
      <c r="U3448" s="62">
        <v>1146256.17</v>
      </c>
      <c r="Z3448" s="42" t="s">
        <v>68</v>
      </c>
      <c r="AJ3448" s="42"/>
      <c r="AW3448" s="42" t="s">
        <v>2412</v>
      </c>
      <c r="AX3448" s="42"/>
      <c r="AY3448" s="42"/>
      <c r="AZ3448" s="42"/>
      <c r="BA3448" s="42"/>
      <c r="BB3448" s="42"/>
      <c r="BN3448" s="128" t="s">
        <v>4578</v>
      </c>
      <c r="BO3448" s="58" t="str">
        <f t="shared" si="53"/>
        <v>境内资产</v>
      </c>
      <c r="BP3448" s="58" t="str">
        <f>IF(M3448="",VLOOKUP(D3448,Sheet4!$A$1:$B$92,2,0),VLOOKUP(Q3448,Sheet4!$A$1:$B$92,2,0))</f>
        <v>保险资产管理产品</v>
      </c>
    </row>
    <row r="3449" spans="1:68" s="58" customFormat="1" ht="12.75" customHeight="1">
      <c r="A3449" s="137" t="s">
        <v>2289</v>
      </c>
      <c r="B3449" s="50" t="s">
        <v>2340</v>
      </c>
      <c r="C3449" s="252" t="s">
        <v>5552</v>
      </c>
      <c r="D3449" s="257" t="s">
        <v>689</v>
      </c>
      <c r="E3449" s="42" t="s">
        <v>4458</v>
      </c>
      <c r="F3449" s="42" t="s">
        <v>2340</v>
      </c>
      <c r="G3449" s="42"/>
      <c r="H3449" s="307">
        <v>3476.0967932162298</v>
      </c>
      <c r="I3449" s="315">
        <v>2088.9419896234849</v>
      </c>
      <c r="J3449" s="105">
        <v>0</v>
      </c>
      <c r="K3449" s="42">
        <v>0</v>
      </c>
      <c r="L3449" s="50" t="s">
        <v>4487</v>
      </c>
      <c r="M3449" s="50" t="s">
        <v>5539</v>
      </c>
      <c r="N3449" s="50" t="s">
        <v>2398</v>
      </c>
      <c r="O3449" s="137" t="s">
        <v>2399</v>
      </c>
      <c r="P3449" s="42" t="s">
        <v>64</v>
      </c>
      <c r="Q3449" s="42" t="s">
        <v>65</v>
      </c>
      <c r="R3449" s="42">
        <v>1</v>
      </c>
      <c r="S3449" s="137" t="s">
        <v>2254</v>
      </c>
      <c r="T3449" s="62">
        <v>1234537.45</v>
      </c>
      <c r="U3449" s="62">
        <v>1146256.17</v>
      </c>
      <c r="Z3449" s="42" t="s">
        <v>68</v>
      </c>
      <c r="AJ3449" s="42"/>
      <c r="AW3449" s="42" t="s">
        <v>2412</v>
      </c>
      <c r="AX3449" s="42"/>
      <c r="AY3449" s="42"/>
      <c r="AZ3449" s="42"/>
      <c r="BA3449" s="42"/>
      <c r="BB3449" s="42"/>
      <c r="BN3449" s="128" t="s">
        <v>4578</v>
      </c>
      <c r="BO3449" s="58" t="str">
        <f t="shared" si="53"/>
        <v>境内资产</v>
      </c>
      <c r="BP3449" s="58" t="str">
        <f>IF(M3449="",VLOOKUP(D3449,Sheet4!$A$1:$B$92,2,0),VLOOKUP(Q3449,Sheet4!$A$1:$B$92,2,0))</f>
        <v>保险资产管理产品</v>
      </c>
    </row>
    <row r="3450" spans="1:68" s="58" customFormat="1" ht="12.75" customHeight="1">
      <c r="A3450" s="137" t="s">
        <v>2290</v>
      </c>
      <c r="B3450" s="50" t="s">
        <v>2341</v>
      </c>
      <c r="C3450" s="252" t="s">
        <v>5552</v>
      </c>
      <c r="D3450" s="257" t="s">
        <v>689</v>
      </c>
      <c r="E3450" s="42" t="s">
        <v>4459</v>
      </c>
      <c r="F3450" s="42" t="s">
        <v>2341</v>
      </c>
      <c r="G3450" s="42"/>
      <c r="H3450" s="307">
        <v>4190.6592644341117</v>
      </c>
      <c r="I3450" s="315">
        <v>1908.1416564544163</v>
      </c>
      <c r="J3450" s="105">
        <v>0</v>
      </c>
      <c r="K3450" s="42">
        <v>0</v>
      </c>
      <c r="L3450" s="50" t="s">
        <v>4487</v>
      </c>
      <c r="M3450" s="50" t="s">
        <v>5539</v>
      </c>
      <c r="N3450" s="50" t="s">
        <v>2398</v>
      </c>
      <c r="O3450" s="137" t="s">
        <v>2399</v>
      </c>
      <c r="P3450" s="42" t="s">
        <v>64</v>
      </c>
      <c r="Q3450" s="42" t="s">
        <v>65</v>
      </c>
      <c r="R3450" s="42">
        <v>1</v>
      </c>
      <c r="S3450" s="137" t="s">
        <v>2254</v>
      </c>
      <c r="T3450" s="62">
        <v>1234537.45</v>
      </c>
      <c r="U3450" s="62">
        <v>1146256.17</v>
      </c>
      <c r="Z3450" s="42" t="s">
        <v>68</v>
      </c>
      <c r="AJ3450" s="42"/>
      <c r="AW3450" s="42" t="s">
        <v>2412</v>
      </c>
      <c r="AX3450" s="42"/>
      <c r="AY3450" s="42"/>
      <c r="AZ3450" s="42"/>
      <c r="BA3450" s="42"/>
      <c r="BB3450" s="42"/>
      <c r="BN3450" s="128" t="s">
        <v>4578</v>
      </c>
      <c r="BO3450" s="58" t="str">
        <f t="shared" si="53"/>
        <v>境内资产</v>
      </c>
      <c r="BP3450" s="58" t="str">
        <f>IF(M3450="",VLOOKUP(D3450,Sheet4!$A$1:$B$92,2,0),VLOOKUP(Q3450,Sheet4!$A$1:$B$92,2,0))</f>
        <v>保险资产管理产品</v>
      </c>
    </row>
    <row r="3451" spans="1:68" s="58" customFormat="1" ht="12.75" customHeight="1">
      <c r="A3451" s="137" t="s">
        <v>2291</v>
      </c>
      <c r="B3451" s="50" t="s">
        <v>2342</v>
      </c>
      <c r="C3451" s="252" t="s">
        <v>5552</v>
      </c>
      <c r="D3451" s="257" t="s">
        <v>689</v>
      </c>
      <c r="E3451" s="42" t="s">
        <v>3211</v>
      </c>
      <c r="F3451" s="42" t="s">
        <v>2342</v>
      </c>
      <c r="G3451" s="42"/>
      <c r="H3451" s="307">
        <v>298.04897599603379</v>
      </c>
      <c r="I3451" s="315">
        <v>254.72596008431509</v>
      </c>
      <c r="J3451" s="105">
        <v>0</v>
      </c>
      <c r="K3451" s="42">
        <v>0</v>
      </c>
      <c r="L3451" s="50" t="s">
        <v>4487</v>
      </c>
      <c r="M3451" s="50" t="s">
        <v>5539</v>
      </c>
      <c r="N3451" s="50" t="s">
        <v>2398</v>
      </c>
      <c r="O3451" s="137" t="s">
        <v>2399</v>
      </c>
      <c r="P3451" s="42" t="s">
        <v>64</v>
      </c>
      <c r="Q3451" s="42" t="s">
        <v>65</v>
      </c>
      <c r="R3451" s="42">
        <v>1</v>
      </c>
      <c r="S3451" s="137" t="s">
        <v>2254</v>
      </c>
      <c r="T3451" s="62">
        <v>1234537.45</v>
      </c>
      <c r="U3451" s="62">
        <v>1146256.17</v>
      </c>
      <c r="Z3451" s="42" t="s">
        <v>68</v>
      </c>
      <c r="AJ3451" s="42"/>
      <c r="AW3451" s="42" t="s">
        <v>2412</v>
      </c>
      <c r="AX3451" s="42"/>
      <c r="AY3451" s="42"/>
      <c r="AZ3451" s="42"/>
      <c r="BA3451" s="42"/>
      <c r="BB3451" s="42"/>
      <c r="BN3451" s="128" t="s">
        <v>4578</v>
      </c>
      <c r="BO3451" s="58" t="str">
        <f t="shared" si="53"/>
        <v>境内资产</v>
      </c>
      <c r="BP3451" s="58" t="str">
        <f>IF(M3451="",VLOOKUP(D3451,Sheet4!$A$1:$B$92,2,0),VLOOKUP(Q3451,Sheet4!$A$1:$B$92,2,0))</f>
        <v>保险资产管理产品</v>
      </c>
    </row>
    <row r="3452" spans="1:68" s="58" customFormat="1" ht="12.75" customHeight="1">
      <c r="A3452" s="137" t="s">
        <v>2292</v>
      </c>
      <c r="B3452" s="50" t="s">
        <v>2343</v>
      </c>
      <c r="C3452" s="252" t="s">
        <v>5552</v>
      </c>
      <c r="D3452" s="257" t="s">
        <v>689</v>
      </c>
      <c r="E3452" s="42" t="s">
        <v>3219</v>
      </c>
      <c r="F3452" s="42" t="s">
        <v>2343</v>
      </c>
      <c r="G3452" s="42"/>
      <c r="H3452" s="307">
        <v>5579.023979968616</v>
      </c>
      <c r="I3452" s="315">
        <v>3686.1196202081755</v>
      </c>
      <c r="J3452" s="105">
        <v>0</v>
      </c>
      <c r="K3452" s="42">
        <v>0</v>
      </c>
      <c r="L3452" s="50" t="s">
        <v>4487</v>
      </c>
      <c r="M3452" s="50" t="s">
        <v>5539</v>
      </c>
      <c r="N3452" s="50" t="s">
        <v>2398</v>
      </c>
      <c r="O3452" s="137" t="s">
        <v>2399</v>
      </c>
      <c r="P3452" s="42" t="s">
        <v>64</v>
      </c>
      <c r="Q3452" s="42" t="s">
        <v>65</v>
      </c>
      <c r="R3452" s="42">
        <v>1</v>
      </c>
      <c r="S3452" s="137" t="s">
        <v>2254</v>
      </c>
      <c r="T3452" s="62">
        <v>1234537.45</v>
      </c>
      <c r="U3452" s="62">
        <v>1146256.17</v>
      </c>
      <c r="Z3452" s="42" t="s">
        <v>280</v>
      </c>
      <c r="AJ3452" s="42"/>
      <c r="AW3452" s="42" t="s">
        <v>2412</v>
      </c>
      <c r="AX3452" s="42"/>
      <c r="AY3452" s="42"/>
      <c r="AZ3452" s="42"/>
      <c r="BA3452" s="42"/>
      <c r="BB3452" s="42"/>
      <c r="BN3452" s="128" t="s">
        <v>4578</v>
      </c>
      <c r="BO3452" s="58" t="str">
        <f t="shared" si="53"/>
        <v>境内资产</v>
      </c>
      <c r="BP3452" s="58" t="str">
        <f>IF(M3452="",VLOOKUP(D3452,Sheet4!$A$1:$B$92,2,0),VLOOKUP(Q3452,Sheet4!$A$1:$B$92,2,0))</f>
        <v>保险资产管理产品</v>
      </c>
    </row>
    <row r="3453" spans="1:68" s="58" customFormat="1" ht="12.75" customHeight="1">
      <c r="A3453" s="137" t="s">
        <v>2293</v>
      </c>
      <c r="B3453" s="50" t="s">
        <v>2344</v>
      </c>
      <c r="C3453" s="252" t="s">
        <v>5552</v>
      </c>
      <c r="D3453" s="257" t="s">
        <v>689</v>
      </c>
      <c r="E3453" s="42" t="s">
        <v>3250</v>
      </c>
      <c r="F3453" s="42" t="s">
        <v>2344</v>
      </c>
      <c r="G3453" s="42"/>
      <c r="H3453" s="307">
        <v>3550.0424956211914</v>
      </c>
      <c r="I3453" s="315">
        <v>3350.6590235428648</v>
      </c>
      <c r="J3453" s="105">
        <v>0</v>
      </c>
      <c r="K3453" s="42">
        <v>0</v>
      </c>
      <c r="L3453" s="50" t="s">
        <v>4487</v>
      </c>
      <c r="M3453" s="50" t="s">
        <v>5539</v>
      </c>
      <c r="N3453" s="50" t="s">
        <v>2398</v>
      </c>
      <c r="O3453" s="137" t="s">
        <v>2399</v>
      </c>
      <c r="P3453" s="42" t="s">
        <v>64</v>
      </c>
      <c r="Q3453" s="42" t="s">
        <v>65</v>
      </c>
      <c r="R3453" s="42">
        <v>1</v>
      </c>
      <c r="S3453" s="137" t="s">
        <v>2254</v>
      </c>
      <c r="T3453" s="62">
        <v>1234537.45</v>
      </c>
      <c r="U3453" s="62">
        <v>1146256.17</v>
      </c>
      <c r="Z3453" s="42" t="s">
        <v>68</v>
      </c>
      <c r="AJ3453" s="42"/>
      <c r="AW3453" s="42" t="s">
        <v>2412</v>
      </c>
      <c r="AX3453" s="42"/>
      <c r="AY3453" s="42"/>
      <c r="AZ3453" s="42"/>
      <c r="BA3453" s="42"/>
      <c r="BB3453" s="42"/>
      <c r="BN3453" s="128" t="s">
        <v>4578</v>
      </c>
      <c r="BO3453" s="58" t="str">
        <f t="shared" si="53"/>
        <v>境内资产</v>
      </c>
      <c r="BP3453" s="58" t="str">
        <f>IF(M3453="",VLOOKUP(D3453,Sheet4!$A$1:$B$92,2,0),VLOOKUP(Q3453,Sheet4!$A$1:$B$92,2,0))</f>
        <v>保险资产管理产品</v>
      </c>
    </row>
    <row r="3454" spans="1:68" s="58" customFormat="1" ht="12.75" customHeight="1">
      <c r="A3454" s="137" t="s">
        <v>2294</v>
      </c>
      <c r="B3454" s="50" t="s">
        <v>2345</v>
      </c>
      <c r="C3454" s="252" t="s">
        <v>5552</v>
      </c>
      <c r="D3454" s="257" t="s">
        <v>689</v>
      </c>
      <c r="E3454" s="42" t="s">
        <v>3510</v>
      </c>
      <c r="F3454" s="42" t="s">
        <v>2345</v>
      </c>
      <c r="G3454" s="42"/>
      <c r="H3454" s="307">
        <v>6407.7293030117062</v>
      </c>
      <c r="I3454" s="315">
        <v>5129.773143634864</v>
      </c>
      <c r="J3454" s="105">
        <v>0</v>
      </c>
      <c r="K3454" s="42">
        <v>0</v>
      </c>
      <c r="L3454" s="50" t="s">
        <v>4487</v>
      </c>
      <c r="M3454" s="50" t="s">
        <v>5539</v>
      </c>
      <c r="N3454" s="50" t="s">
        <v>2398</v>
      </c>
      <c r="O3454" s="137" t="s">
        <v>2399</v>
      </c>
      <c r="P3454" s="42" t="s">
        <v>64</v>
      </c>
      <c r="Q3454" s="42" t="s">
        <v>65</v>
      </c>
      <c r="R3454" s="42">
        <v>1</v>
      </c>
      <c r="S3454" s="137" t="s">
        <v>2254</v>
      </c>
      <c r="T3454" s="62">
        <v>1234537.45</v>
      </c>
      <c r="U3454" s="62">
        <v>1146256.17</v>
      </c>
      <c r="Z3454" s="42" t="s">
        <v>68</v>
      </c>
      <c r="AJ3454" s="42"/>
      <c r="AW3454" s="42" t="s">
        <v>2412</v>
      </c>
      <c r="AX3454" s="42"/>
      <c r="AY3454" s="42"/>
      <c r="AZ3454" s="42"/>
      <c r="BA3454" s="42"/>
      <c r="BB3454" s="42"/>
      <c r="BN3454" s="128" t="s">
        <v>4578</v>
      </c>
      <c r="BO3454" s="58" t="str">
        <f t="shared" si="53"/>
        <v>境内资产</v>
      </c>
      <c r="BP3454" s="58" t="str">
        <f>IF(M3454="",VLOOKUP(D3454,Sheet4!$A$1:$B$92,2,0),VLOOKUP(Q3454,Sheet4!$A$1:$B$92,2,0))</f>
        <v>保险资产管理产品</v>
      </c>
    </row>
    <row r="3455" spans="1:68" s="58" customFormat="1" ht="12.75" customHeight="1">
      <c r="A3455" s="137" t="s">
        <v>1975</v>
      </c>
      <c r="B3455" s="50" t="s">
        <v>1976</v>
      </c>
      <c r="C3455" s="252" t="s">
        <v>5552</v>
      </c>
      <c r="D3455" s="257" t="s">
        <v>672</v>
      </c>
      <c r="E3455" s="42" t="s">
        <v>3108</v>
      </c>
      <c r="F3455" s="42" t="s">
        <v>1976</v>
      </c>
      <c r="G3455" s="42"/>
      <c r="H3455" s="307">
        <v>9.0362615962920021</v>
      </c>
      <c r="I3455" s="315">
        <v>9.0362615962920021</v>
      </c>
      <c r="J3455" s="105">
        <v>0</v>
      </c>
      <c r="K3455" s="42">
        <v>0</v>
      </c>
      <c r="L3455" s="50" t="s">
        <v>4487</v>
      </c>
      <c r="M3455" s="50" t="s">
        <v>5539</v>
      </c>
      <c r="N3455" s="50" t="s">
        <v>2398</v>
      </c>
      <c r="O3455" s="137" t="s">
        <v>2399</v>
      </c>
      <c r="P3455" s="42" t="s">
        <v>64</v>
      </c>
      <c r="Q3455" s="42" t="s">
        <v>65</v>
      </c>
      <c r="R3455" s="42">
        <v>1</v>
      </c>
      <c r="S3455" s="137" t="s">
        <v>2254</v>
      </c>
      <c r="T3455" s="62">
        <v>1234537.45</v>
      </c>
      <c r="U3455" s="62">
        <v>1146256.17</v>
      </c>
      <c r="Z3455" s="42" t="s">
        <v>68</v>
      </c>
      <c r="AJ3455" s="42"/>
      <c r="AW3455" s="42" t="s">
        <v>2412</v>
      </c>
      <c r="AX3455" s="42"/>
      <c r="AY3455" s="42"/>
      <c r="AZ3455" s="42"/>
      <c r="BA3455" s="42"/>
      <c r="BB3455" s="42"/>
      <c r="BN3455" s="128" t="s">
        <v>4578</v>
      </c>
      <c r="BO3455" s="58" t="str">
        <f t="shared" si="53"/>
        <v>境内资产</v>
      </c>
      <c r="BP3455" s="58" t="str">
        <f>IF(M3455="",VLOOKUP(D3455,Sheet4!$A$1:$B$92,2,0),VLOOKUP(Q3455,Sheet4!$A$1:$B$92,2,0))</f>
        <v>保险资产管理产品</v>
      </c>
    </row>
    <row r="3456" spans="1:68" s="58" customFormat="1" ht="12.75" customHeight="1">
      <c r="A3456" s="137" t="s">
        <v>2123</v>
      </c>
      <c r="B3456" s="50" t="s">
        <v>2346</v>
      </c>
      <c r="C3456" s="252" t="s">
        <v>5552</v>
      </c>
      <c r="D3456" s="257" t="s">
        <v>689</v>
      </c>
      <c r="E3456" s="42" t="s">
        <v>4368</v>
      </c>
      <c r="F3456" s="42" t="s">
        <v>2346</v>
      </c>
      <c r="G3456" s="42"/>
      <c r="H3456" s="307">
        <v>123.59038819586026</v>
      </c>
      <c r="I3456" s="315">
        <v>123.59038819586026</v>
      </c>
      <c r="J3456" s="105">
        <v>0</v>
      </c>
      <c r="K3456" s="42">
        <v>0</v>
      </c>
      <c r="L3456" s="50" t="s">
        <v>4487</v>
      </c>
      <c r="M3456" s="50" t="s">
        <v>5539</v>
      </c>
      <c r="N3456" s="50" t="s">
        <v>2398</v>
      </c>
      <c r="O3456" s="137" t="s">
        <v>2399</v>
      </c>
      <c r="P3456" s="42" t="s">
        <v>64</v>
      </c>
      <c r="Q3456" s="42" t="s">
        <v>65</v>
      </c>
      <c r="R3456" s="42">
        <v>1</v>
      </c>
      <c r="S3456" s="137" t="s">
        <v>2254</v>
      </c>
      <c r="T3456" s="62">
        <v>1234537.45</v>
      </c>
      <c r="U3456" s="62">
        <v>1146256.17</v>
      </c>
      <c r="Z3456" s="42" t="s">
        <v>68</v>
      </c>
      <c r="AJ3456" s="42"/>
      <c r="AW3456" s="42" t="s">
        <v>2412</v>
      </c>
      <c r="AX3456" s="42"/>
      <c r="AY3456" s="42"/>
      <c r="AZ3456" s="42"/>
      <c r="BA3456" s="42"/>
      <c r="BB3456" s="42"/>
      <c r="BN3456" s="128" t="s">
        <v>4578</v>
      </c>
      <c r="BO3456" s="58" t="str">
        <f t="shared" si="53"/>
        <v>境内资产</v>
      </c>
      <c r="BP3456" s="58" t="str">
        <f>IF(M3456="",VLOOKUP(D3456,Sheet4!$A$1:$B$92,2,0),VLOOKUP(Q3456,Sheet4!$A$1:$B$92,2,0))</f>
        <v>保险资产管理产品</v>
      </c>
    </row>
    <row r="3457" spans="1:68" s="58" customFormat="1" ht="12.75" customHeight="1">
      <c r="A3457" s="137" t="s">
        <v>1615</v>
      </c>
      <c r="B3457" s="50" t="s">
        <v>1616</v>
      </c>
      <c r="C3457" s="252" t="s">
        <v>5552</v>
      </c>
      <c r="D3457" s="257" t="s">
        <v>689</v>
      </c>
      <c r="E3457" s="42" t="s">
        <v>1617</v>
      </c>
      <c r="F3457" s="42" t="s">
        <v>1616</v>
      </c>
      <c r="G3457" s="42"/>
      <c r="H3457" s="307">
        <v>89.666792943029492</v>
      </c>
      <c r="I3457" s="315">
        <v>89.666792943029492</v>
      </c>
      <c r="J3457" s="105">
        <v>0</v>
      </c>
      <c r="K3457" s="42">
        <v>0</v>
      </c>
      <c r="L3457" s="50" t="s">
        <v>4487</v>
      </c>
      <c r="M3457" s="50" t="s">
        <v>5539</v>
      </c>
      <c r="N3457" s="50" t="s">
        <v>2398</v>
      </c>
      <c r="O3457" s="137" t="s">
        <v>2399</v>
      </c>
      <c r="P3457" s="42" t="s">
        <v>64</v>
      </c>
      <c r="Q3457" s="42" t="s">
        <v>65</v>
      </c>
      <c r="R3457" s="42">
        <v>1</v>
      </c>
      <c r="S3457" s="137" t="s">
        <v>2254</v>
      </c>
      <c r="T3457" s="62">
        <v>1234537.45</v>
      </c>
      <c r="U3457" s="62">
        <v>1146256.17</v>
      </c>
      <c r="Z3457" s="42" t="s">
        <v>68</v>
      </c>
      <c r="AJ3457" s="42"/>
      <c r="AW3457" s="42" t="s">
        <v>2412</v>
      </c>
      <c r="AX3457" s="42"/>
      <c r="AY3457" s="42"/>
      <c r="AZ3457" s="42"/>
      <c r="BA3457" s="42"/>
      <c r="BB3457" s="42"/>
      <c r="BN3457" s="128" t="s">
        <v>4578</v>
      </c>
      <c r="BO3457" s="58" t="str">
        <f t="shared" si="53"/>
        <v>境内资产</v>
      </c>
      <c r="BP3457" s="58" t="str">
        <f>IF(M3457="",VLOOKUP(D3457,Sheet4!$A$1:$B$92,2,0),VLOOKUP(Q3457,Sheet4!$A$1:$B$92,2,0))</f>
        <v>保险资产管理产品</v>
      </c>
    </row>
    <row r="3458" spans="1:68" s="58" customFormat="1" ht="12.75" customHeight="1">
      <c r="A3458" s="137" t="s">
        <v>1654</v>
      </c>
      <c r="B3458" s="50" t="s">
        <v>1655</v>
      </c>
      <c r="C3458" s="252" t="s">
        <v>5552</v>
      </c>
      <c r="D3458" s="257" t="s">
        <v>672</v>
      </c>
      <c r="E3458" s="42" t="s">
        <v>1656</v>
      </c>
      <c r="F3458" s="42" t="s">
        <v>1655</v>
      </c>
      <c r="G3458" s="42"/>
      <c r="H3458" s="307">
        <v>164.96815461771178</v>
      </c>
      <c r="I3458" s="315">
        <v>223.01250531653628</v>
      </c>
      <c r="J3458" s="105">
        <v>0</v>
      </c>
      <c r="K3458" s="42">
        <v>0</v>
      </c>
      <c r="L3458" s="50" t="s">
        <v>4487</v>
      </c>
      <c r="M3458" s="50" t="s">
        <v>5539</v>
      </c>
      <c r="N3458" s="50" t="s">
        <v>2398</v>
      </c>
      <c r="O3458" s="137" t="s">
        <v>2399</v>
      </c>
      <c r="P3458" s="42" t="s">
        <v>64</v>
      </c>
      <c r="Q3458" s="42" t="s">
        <v>65</v>
      </c>
      <c r="R3458" s="42">
        <v>1</v>
      </c>
      <c r="S3458" s="137" t="s">
        <v>2254</v>
      </c>
      <c r="T3458" s="62">
        <v>1234537.45</v>
      </c>
      <c r="U3458" s="62">
        <v>1146256.17</v>
      </c>
      <c r="Z3458" s="42" t="s">
        <v>68</v>
      </c>
      <c r="AJ3458" s="42"/>
      <c r="AW3458" s="42" t="s">
        <v>2412</v>
      </c>
      <c r="AX3458" s="42"/>
      <c r="AY3458" s="42"/>
      <c r="AZ3458" s="42"/>
      <c r="BA3458" s="42"/>
      <c r="BB3458" s="42"/>
      <c r="BN3458" s="128" t="s">
        <v>4578</v>
      </c>
      <c r="BO3458" s="58" t="str">
        <f t="shared" si="53"/>
        <v>境内资产</v>
      </c>
      <c r="BP3458" s="58" t="str">
        <f>IF(M3458="",VLOOKUP(D3458,Sheet4!$A$1:$B$92,2,0),VLOOKUP(Q3458,Sheet4!$A$1:$B$92,2,0))</f>
        <v>保险资产管理产品</v>
      </c>
    </row>
    <row r="3459" spans="1:68" s="58" customFormat="1" ht="12.75" customHeight="1">
      <c r="A3459" s="137" t="s">
        <v>1734</v>
      </c>
      <c r="B3459" s="50" t="s">
        <v>1735</v>
      </c>
      <c r="C3459" s="252" t="s">
        <v>5552</v>
      </c>
      <c r="D3459" s="257" t="s">
        <v>678</v>
      </c>
      <c r="E3459" s="42" t="s">
        <v>1736</v>
      </c>
      <c r="F3459" s="42" t="s">
        <v>1735</v>
      </c>
      <c r="G3459" s="42"/>
      <c r="H3459" s="307">
        <v>35.468644219458675</v>
      </c>
      <c r="I3459" s="315">
        <v>15.733346770013611</v>
      </c>
      <c r="J3459" s="105">
        <v>0</v>
      </c>
      <c r="K3459" s="42">
        <v>0</v>
      </c>
      <c r="L3459" s="50" t="s">
        <v>4487</v>
      </c>
      <c r="M3459" s="50" t="s">
        <v>5539</v>
      </c>
      <c r="N3459" s="50" t="s">
        <v>2398</v>
      </c>
      <c r="O3459" s="137" t="s">
        <v>2399</v>
      </c>
      <c r="P3459" s="42" t="s">
        <v>64</v>
      </c>
      <c r="Q3459" s="42" t="s">
        <v>65</v>
      </c>
      <c r="R3459" s="42">
        <v>1</v>
      </c>
      <c r="S3459" s="137" t="s">
        <v>2254</v>
      </c>
      <c r="T3459" s="62">
        <v>1234537.45</v>
      </c>
      <c r="U3459" s="62">
        <v>1146256.17</v>
      </c>
      <c r="Z3459" s="42" t="s">
        <v>68</v>
      </c>
      <c r="AJ3459" s="42"/>
      <c r="AW3459" s="42" t="s">
        <v>2412</v>
      </c>
      <c r="AX3459" s="42"/>
      <c r="AY3459" s="42"/>
      <c r="AZ3459" s="42"/>
      <c r="BA3459" s="42"/>
      <c r="BB3459" s="42"/>
      <c r="BN3459" s="128" t="s">
        <v>4578</v>
      </c>
      <c r="BO3459" s="58" t="str">
        <f t="shared" ref="BO3459:BO3522" si="54">IF(LEFT(D3459,2)="境外","境外资产","境内资产")</f>
        <v>境内资产</v>
      </c>
      <c r="BP3459" s="58" t="str">
        <f>IF(M3459="",VLOOKUP(D3459,Sheet4!$A$1:$B$92,2,0),VLOOKUP(Q3459,Sheet4!$A$1:$B$92,2,0))</f>
        <v>保险资产管理产品</v>
      </c>
    </row>
    <row r="3460" spans="1:68" s="58" customFormat="1" ht="12.75" customHeight="1">
      <c r="A3460" s="137" t="s">
        <v>1743</v>
      </c>
      <c r="B3460" s="50" t="s">
        <v>1744</v>
      </c>
      <c r="C3460" s="252" t="s">
        <v>5552</v>
      </c>
      <c r="D3460" s="257" t="s">
        <v>678</v>
      </c>
      <c r="E3460" s="42" t="s">
        <v>1745</v>
      </c>
      <c r="F3460" s="42" t="s">
        <v>1744</v>
      </c>
      <c r="G3460" s="42"/>
      <c r="H3460" s="307">
        <v>26.633483022407997</v>
      </c>
      <c r="I3460" s="315">
        <v>18.138204957848462</v>
      </c>
      <c r="J3460" s="105">
        <v>0</v>
      </c>
      <c r="K3460" s="42">
        <v>0</v>
      </c>
      <c r="L3460" s="50" t="s">
        <v>4487</v>
      </c>
      <c r="M3460" s="50" t="s">
        <v>5539</v>
      </c>
      <c r="N3460" s="50" t="s">
        <v>2398</v>
      </c>
      <c r="O3460" s="137" t="s">
        <v>2399</v>
      </c>
      <c r="P3460" s="42" t="s">
        <v>64</v>
      </c>
      <c r="Q3460" s="42" t="s">
        <v>65</v>
      </c>
      <c r="R3460" s="42">
        <v>1</v>
      </c>
      <c r="S3460" s="137" t="s">
        <v>2254</v>
      </c>
      <c r="T3460" s="62">
        <v>1234537.45</v>
      </c>
      <c r="U3460" s="62">
        <v>1146256.17</v>
      </c>
      <c r="Z3460" s="42" t="s">
        <v>68</v>
      </c>
      <c r="AJ3460" s="42"/>
      <c r="AW3460" s="42" t="s">
        <v>2412</v>
      </c>
      <c r="AX3460" s="42"/>
      <c r="AY3460" s="42"/>
      <c r="AZ3460" s="42"/>
      <c r="BA3460" s="42"/>
      <c r="BB3460" s="42"/>
      <c r="BN3460" s="128" t="s">
        <v>4578</v>
      </c>
      <c r="BO3460" s="58" t="str">
        <f t="shared" si="54"/>
        <v>境内资产</v>
      </c>
      <c r="BP3460" s="58" t="str">
        <f>IF(M3460="",VLOOKUP(D3460,Sheet4!$A$1:$B$92,2,0),VLOOKUP(Q3460,Sheet4!$A$1:$B$92,2,0))</f>
        <v>保险资产管理产品</v>
      </c>
    </row>
    <row r="3461" spans="1:68" s="58" customFormat="1" ht="12.75" customHeight="1">
      <c r="A3461" s="137" t="s">
        <v>2011</v>
      </c>
      <c r="B3461" s="50" t="s">
        <v>2012</v>
      </c>
      <c r="C3461" s="252" t="s">
        <v>5552</v>
      </c>
      <c r="D3461" s="257" t="s">
        <v>678</v>
      </c>
      <c r="E3461" s="42" t="s">
        <v>2792</v>
      </c>
      <c r="F3461" s="42" t="s">
        <v>2012</v>
      </c>
      <c r="G3461" s="42"/>
      <c r="H3461" s="307">
        <v>15.373460885088663</v>
      </c>
      <c r="I3461" s="315">
        <v>10.055492754396361</v>
      </c>
      <c r="J3461" s="105">
        <v>0</v>
      </c>
      <c r="K3461" s="42">
        <v>0</v>
      </c>
      <c r="L3461" s="50" t="s">
        <v>4487</v>
      </c>
      <c r="M3461" s="50" t="s">
        <v>5539</v>
      </c>
      <c r="N3461" s="50" t="s">
        <v>2398</v>
      </c>
      <c r="O3461" s="137" t="s">
        <v>2399</v>
      </c>
      <c r="P3461" s="42" t="s">
        <v>64</v>
      </c>
      <c r="Q3461" s="42" t="s">
        <v>65</v>
      </c>
      <c r="R3461" s="42">
        <v>1</v>
      </c>
      <c r="S3461" s="137" t="s">
        <v>2254</v>
      </c>
      <c r="T3461" s="62">
        <v>1234537.45</v>
      </c>
      <c r="U3461" s="62">
        <v>1146256.17</v>
      </c>
      <c r="Z3461" s="42" t="s">
        <v>68</v>
      </c>
      <c r="AJ3461" s="42"/>
      <c r="AW3461" s="42" t="s">
        <v>2412</v>
      </c>
      <c r="AX3461" s="42"/>
      <c r="AY3461" s="42"/>
      <c r="AZ3461" s="42"/>
      <c r="BA3461" s="42"/>
      <c r="BB3461" s="42"/>
      <c r="BN3461" s="128" t="s">
        <v>4578</v>
      </c>
      <c r="BO3461" s="58" t="str">
        <f t="shared" si="54"/>
        <v>境内资产</v>
      </c>
      <c r="BP3461" s="58" t="str">
        <f>IF(M3461="",VLOOKUP(D3461,Sheet4!$A$1:$B$92,2,0),VLOOKUP(Q3461,Sheet4!$A$1:$B$92,2,0))</f>
        <v>保险资产管理产品</v>
      </c>
    </row>
    <row r="3462" spans="1:68" s="58" customFormat="1" ht="12.75" customHeight="1">
      <c r="A3462" s="137" t="s">
        <v>2013</v>
      </c>
      <c r="B3462" s="50" t="s">
        <v>2014</v>
      </c>
      <c r="C3462" s="252" t="s">
        <v>5552</v>
      </c>
      <c r="D3462" s="257" t="s">
        <v>678</v>
      </c>
      <c r="E3462" s="42" t="s">
        <v>2793</v>
      </c>
      <c r="F3462" s="42" t="s">
        <v>2014</v>
      </c>
      <c r="G3462" s="42"/>
      <c r="H3462" s="307">
        <v>7.535836951911862</v>
      </c>
      <c r="I3462" s="315">
        <v>7.8634820367775937</v>
      </c>
      <c r="J3462" s="105">
        <v>0</v>
      </c>
      <c r="K3462" s="42">
        <v>0</v>
      </c>
      <c r="L3462" s="50" t="s">
        <v>4487</v>
      </c>
      <c r="M3462" s="50" t="s">
        <v>5539</v>
      </c>
      <c r="N3462" s="50" t="s">
        <v>2398</v>
      </c>
      <c r="O3462" s="137" t="s">
        <v>2399</v>
      </c>
      <c r="P3462" s="42" t="s">
        <v>64</v>
      </c>
      <c r="Q3462" s="42" t="s">
        <v>65</v>
      </c>
      <c r="R3462" s="42">
        <v>1</v>
      </c>
      <c r="S3462" s="137" t="s">
        <v>2254</v>
      </c>
      <c r="T3462" s="62">
        <v>1234537.45</v>
      </c>
      <c r="U3462" s="62">
        <v>1146256.17</v>
      </c>
      <c r="Z3462" s="42" t="s">
        <v>68</v>
      </c>
      <c r="AJ3462" s="42"/>
      <c r="AW3462" s="42" t="s">
        <v>2412</v>
      </c>
      <c r="AX3462" s="42"/>
      <c r="AY3462" s="42"/>
      <c r="AZ3462" s="42"/>
      <c r="BA3462" s="42"/>
      <c r="BB3462" s="42"/>
      <c r="BN3462" s="128" t="s">
        <v>4578</v>
      </c>
      <c r="BO3462" s="58" t="str">
        <f t="shared" si="54"/>
        <v>境内资产</v>
      </c>
      <c r="BP3462" s="58" t="str">
        <f>IF(M3462="",VLOOKUP(D3462,Sheet4!$A$1:$B$92,2,0),VLOOKUP(Q3462,Sheet4!$A$1:$B$92,2,0))</f>
        <v>保险资产管理产品</v>
      </c>
    </row>
    <row r="3463" spans="1:68" s="58" customFormat="1" ht="12.75" customHeight="1">
      <c r="A3463" s="137" t="s">
        <v>2019</v>
      </c>
      <c r="B3463" s="50" t="s">
        <v>2020</v>
      </c>
      <c r="C3463" s="252" t="s">
        <v>5552</v>
      </c>
      <c r="D3463" s="257" t="s">
        <v>678</v>
      </c>
      <c r="E3463" s="42" t="s">
        <v>2795</v>
      </c>
      <c r="F3463" s="42" t="s">
        <v>2020</v>
      </c>
      <c r="G3463" s="42"/>
      <c r="H3463" s="307">
        <v>2.5536604816219683</v>
      </c>
      <c r="I3463" s="315">
        <v>5.360737652259858</v>
      </c>
      <c r="J3463" s="105">
        <v>0</v>
      </c>
      <c r="K3463" s="42">
        <v>0</v>
      </c>
      <c r="L3463" s="50" t="s">
        <v>4487</v>
      </c>
      <c r="M3463" s="50" t="s">
        <v>5539</v>
      </c>
      <c r="N3463" s="50" t="s">
        <v>2398</v>
      </c>
      <c r="O3463" s="137" t="s">
        <v>2399</v>
      </c>
      <c r="P3463" s="42" t="s">
        <v>64</v>
      </c>
      <c r="Q3463" s="42" t="s">
        <v>65</v>
      </c>
      <c r="R3463" s="42">
        <v>1</v>
      </c>
      <c r="S3463" s="137" t="s">
        <v>2254</v>
      </c>
      <c r="T3463" s="62">
        <v>1234537.45</v>
      </c>
      <c r="U3463" s="62">
        <v>1146256.17</v>
      </c>
      <c r="Z3463" s="42" t="s">
        <v>68</v>
      </c>
      <c r="AJ3463" s="42"/>
      <c r="AW3463" s="42" t="s">
        <v>2412</v>
      </c>
      <c r="AX3463" s="42"/>
      <c r="AY3463" s="42"/>
      <c r="AZ3463" s="42"/>
      <c r="BA3463" s="42"/>
      <c r="BB3463" s="42"/>
      <c r="BN3463" s="128" t="s">
        <v>4578</v>
      </c>
      <c r="BO3463" s="58" t="str">
        <f t="shared" si="54"/>
        <v>境内资产</v>
      </c>
      <c r="BP3463" s="58" t="str">
        <f>IF(M3463="",VLOOKUP(D3463,Sheet4!$A$1:$B$92,2,0),VLOOKUP(Q3463,Sheet4!$A$1:$B$92,2,0))</f>
        <v>保险资产管理产品</v>
      </c>
    </row>
    <row r="3464" spans="1:68" s="58" customFormat="1" ht="12.75" customHeight="1">
      <c r="A3464" s="137" t="s">
        <v>1755</v>
      </c>
      <c r="B3464" s="50" t="s">
        <v>1756</v>
      </c>
      <c r="C3464" s="252" t="s">
        <v>5552</v>
      </c>
      <c r="D3464" s="257" t="s">
        <v>678</v>
      </c>
      <c r="E3464" s="42" t="s">
        <v>1757</v>
      </c>
      <c r="F3464" s="42" t="s">
        <v>1756</v>
      </c>
      <c r="G3464" s="42"/>
      <c r="H3464" s="307">
        <v>15.743984597444317</v>
      </c>
      <c r="I3464" s="315">
        <v>12.541362089588123</v>
      </c>
      <c r="J3464" s="105">
        <v>0</v>
      </c>
      <c r="K3464" s="42">
        <v>0</v>
      </c>
      <c r="L3464" s="50" t="s">
        <v>4487</v>
      </c>
      <c r="M3464" s="50" t="s">
        <v>5539</v>
      </c>
      <c r="N3464" s="50" t="s">
        <v>2398</v>
      </c>
      <c r="O3464" s="137" t="s">
        <v>2399</v>
      </c>
      <c r="P3464" s="42" t="s">
        <v>64</v>
      </c>
      <c r="Q3464" s="42" t="s">
        <v>65</v>
      </c>
      <c r="R3464" s="42">
        <v>1</v>
      </c>
      <c r="S3464" s="137" t="s">
        <v>2254</v>
      </c>
      <c r="T3464" s="62">
        <v>1234537.45</v>
      </c>
      <c r="U3464" s="62">
        <v>1146256.17</v>
      </c>
      <c r="Z3464" s="42" t="s">
        <v>68</v>
      </c>
      <c r="AJ3464" s="42"/>
      <c r="AW3464" s="42" t="s">
        <v>2412</v>
      </c>
      <c r="AX3464" s="42"/>
      <c r="AY3464" s="42"/>
      <c r="AZ3464" s="42"/>
      <c r="BA3464" s="42"/>
      <c r="BB3464" s="42"/>
      <c r="BN3464" s="128" t="s">
        <v>4578</v>
      </c>
      <c r="BO3464" s="58" t="str">
        <f t="shared" si="54"/>
        <v>境内资产</v>
      </c>
      <c r="BP3464" s="58" t="str">
        <f>IF(M3464="",VLOOKUP(D3464,Sheet4!$A$1:$B$92,2,0),VLOOKUP(Q3464,Sheet4!$A$1:$B$92,2,0))</f>
        <v>保险资产管理产品</v>
      </c>
    </row>
    <row r="3465" spans="1:68" s="58" customFormat="1" ht="12.75" customHeight="1">
      <c r="A3465" s="137" t="s">
        <v>1758</v>
      </c>
      <c r="B3465" s="50" t="s">
        <v>1759</v>
      </c>
      <c r="C3465" s="252" t="s">
        <v>5552</v>
      </c>
      <c r="D3465" s="257" t="s">
        <v>678</v>
      </c>
      <c r="E3465" s="42" t="s">
        <v>1760</v>
      </c>
      <c r="F3465" s="42" t="s">
        <v>1759</v>
      </c>
      <c r="G3465" s="42"/>
      <c r="H3465" s="307">
        <v>40.213933547971131</v>
      </c>
      <c r="I3465" s="315">
        <v>21.257325066453717</v>
      </c>
      <c r="J3465" s="105">
        <v>0</v>
      </c>
      <c r="K3465" s="42">
        <v>0</v>
      </c>
      <c r="L3465" s="50" t="s">
        <v>4487</v>
      </c>
      <c r="M3465" s="50" t="s">
        <v>5539</v>
      </c>
      <c r="N3465" s="50" t="s">
        <v>2398</v>
      </c>
      <c r="O3465" s="137" t="s">
        <v>2399</v>
      </c>
      <c r="P3465" s="42" t="s">
        <v>64</v>
      </c>
      <c r="Q3465" s="42" t="s">
        <v>65</v>
      </c>
      <c r="R3465" s="42">
        <v>1</v>
      </c>
      <c r="S3465" s="137" t="s">
        <v>2254</v>
      </c>
      <c r="T3465" s="62">
        <v>1234537.45</v>
      </c>
      <c r="U3465" s="62">
        <v>1146256.17</v>
      </c>
      <c r="Z3465" s="42" t="s">
        <v>68</v>
      </c>
      <c r="AJ3465" s="42"/>
      <c r="AW3465" s="42" t="s">
        <v>2412</v>
      </c>
      <c r="AX3465" s="42"/>
      <c r="AY3465" s="42"/>
      <c r="AZ3465" s="42"/>
      <c r="BA3465" s="42"/>
      <c r="BB3465" s="42"/>
      <c r="BN3465" s="128" t="s">
        <v>4578</v>
      </c>
      <c r="BO3465" s="58" t="str">
        <f t="shared" si="54"/>
        <v>境内资产</v>
      </c>
      <c r="BP3465" s="58" t="str">
        <f>IF(M3465="",VLOOKUP(D3465,Sheet4!$A$1:$B$92,2,0),VLOOKUP(Q3465,Sheet4!$A$1:$B$92,2,0))</f>
        <v>保险资产管理产品</v>
      </c>
    </row>
    <row r="3466" spans="1:68" s="58" customFormat="1" ht="12.75" customHeight="1">
      <c r="A3466" s="137" t="s">
        <v>1761</v>
      </c>
      <c r="B3466" s="50" t="s">
        <v>1762</v>
      </c>
      <c r="C3466" s="252" t="s">
        <v>5552</v>
      </c>
      <c r="D3466" s="257" t="s">
        <v>678</v>
      </c>
      <c r="E3466" s="42" t="s">
        <v>1763</v>
      </c>
      <c r="F3466" s="42" t="s">
        <v>1762</v>
      </c>
      <c r="G3466" s="42"/>
      <c r="H3466" s="307">
        <v>5.7134770992698192</v>
      </c>
      <c r="I3466" s="315">
        <v>6.7249981055269661</v>
      </c>
      <c r="J3466" s="105">
        <v>0</v>
      </c>
      <c r="K3466" s="42">
        <v>0</v>
      </c>
      <c r="L3466" s="50" t="s">
        <v>4487</v>
      </c>
      <c r="M3466" s="50" t="s">
        <v>5539</v>
      </c>
      <c r="N3466" s="50" t="s">
        <v>2398</v>
      </c>
      <c r="O3466" s="137" t="s">
        <v>2399</v>
      </c>
      <c r="P3466" s="42" t="s">
        <v>64</v>
      </c>
      <c r="Q3466" s="42" t="s">
        <v>65</v>
      </c>
      <c r="R3466" s="42">
        <v>1</v>
      </c>
      <c r="S3466" s="137" t="s">
        <v>2254</v>
      </c>
      <c r="T3466" s="62">
        <v>1234537.45</v>
      </c>
      <c r="U3466" s="62">
        <v>1146256.17</v>
      </c>
      <c r="Z3466" s="42" t="s">
        <v>68</v>
      </c>
      <c r="AJ3466" s="42"/>
      <c r="AW3466" s="42" t="s">
        <v>2412</v>
      </c>
      <c r="AX3466" s="42"/>
      <c r="AY3466" s="42"/>
      <c r="AZ3466" s="42"/>
      <c r="BA3466" s="42"/>
      <c r="BB3466" s="42"/>
      <c r="BN3466" s="128" t="s">
        <v>4578</v>
      </c>
      <c r="BO3466" s="58" t="str">
        <f t="shared" si="54"/>
        <v>境内资产</v>
      </c>
      <c r="BP3466" s="58" t="str">
        <f>IF(M3466="",VLOOKUP(D3466,Sheet4!$A$1:$B$92,2,0),VLOOKUP(Q3466,Sheet4!$A$1:$B$92,2,0))</f>
        <v>保险资产管理产品</v>
      </c>
    </row>
    <row r="3467" spans="1:68" s="58" customFormat="1" ht="12.75" customHeight="1">
      <c r="A3467" s="137" t="s">
        <v>1621</v>
      </c>
      <c r="B3467" s="50" t="s">
        <v>1622</v>
      </c>
      <c r="C3467" s="252" t="s">
        <v>5552</v>
      </c>
      <c r="D3467" s="257" t="s">
        <v>678</v>
      </c>
      <c r="E3467" s="42" t="s">
        <v>1623</v>
      </c>
      <c r="F3467" s="42" t="s">
        <v>1622</v>
      </c>
      <c r="G3467" s="42"/>
      <c r="H3467" s="307">
        <v>5.9009574425357592</v>
      </c>
      <c r="I3467" s="315">
        <v>5.6957655712057038</v>
      </c>
      <c r="J3467" s="105">
        <v>0</v>
      </c>
      <c r="K3467" s="42">
        <v>0</v>
      </c>
      <c r="L3467" s="50" t="s">
        <v>4487</v>
      </c>
      <c r="M3467" s="50" t="s">
        <v>5539</v>
      </c>
      <c r="N3467" s="50" t="s">
        <v>2398</v>
      </c>
      <c r="O3467" s="137" t="s">
        <v>2399</v>
      </c>
      <c r="P3467" s="42" t="s">
        <v>64</v>
      </c>
      <c r="Q3467" s="42" t="s">
        <v>65</v>
      </c>
      <c r="R3467" s="42">
        <v>1</v>
      </c>
      <c r="S3467" s="137" t="s">
        <v>2254</v>
      </c>
      <c r="T3467" s="62">
        <v>1234537.45</v>
      </c>
      <c r="U3467" s="62">
        <v>1146256.17</v>
      </c>
      <c r="Z3467" s="42" t="s">
        <v>68</v>
      </c>
      <c r="AJ3467" s="42"/>
      <c r="AW3467" s="42" t="s">
        <v>2412</v>
      </c>
      <c r="AX3467" s="42"/>
      <c r="AY3467" s="42"/>
      <c r="AZ3467" s="42"/>
      <c r="BA3467" s="42"/>
      <c r="BB3467" s="42"/>
      <c r="BN3467" s="128" t="s">
        <v>4578</v>
      </c>
      <c r="BO3467" s="58" t="str">
        <f t="shared" si="54"/>
        <v>境内资产</v>
      </c>
      <c r="BP3467" s="58" t="str">
        <f>IF(M3467="",VLOOKUP(D3467,Sheet4!$A$1:$B$92,2,0),VLOOKUP(Q3467,Sheet4!$A$1:$B$92,2,0))</f>
        <v>保险资产管理产品</v>
      </c>
    </row>
    <row r="3468" spans="1:68" s="58" customFormat="1" ht="12.75" customHeight="1">
      <c r="A3468" s="137" t="s">
        <v>2035</v>
      </c>
      <c r="B3468" s="50" t="s">
        <v>2036</v>
      </c>
      <c r="C3468" s="252" t="s">
        <v>5552</v>
      </c>
      <c r="D3468" s="257" t="s">
        <v>678</v>
      </c>
      <c r="E3468" s="42" t="s">
        <v>4460</v>
      </c>
      <c r="F3468" s="42" t="s">
        <v>2036</v>
      </c>
      <c r="G3468" s="42"/>
      <c r="H3468" s="307">
        <v>63.095082057001164</v>
      </c>
      <c r="I3468" s="315">
        <v>50.259715875276903</v>
      </c>
      <c r="J3468" s="105">
        <v>0</v>
      </c>
      <c r="K3468" s="42">
        <v>0</v>
      </c>
      <c r="L3468" s="50" t="s">
        <v>4487</v>
      </c>
      <c r="M3468" s="50" t="s">
        <v>5539</v>
      </c>
      <c r="N3468" s="50" t="s">
        <v>2398</v>
      </c>
      <c r="O3468" s="137" t="s">
        <v>2399</v>
      </c>
      <c r="P3468" s="42" t="s">
        <v>64</v>
      </c>
      <c r="Q3468" s="42" t="s">
        <v>65</v>
      </c>
      <c r="R3468" s="42">
        <v>1</v>
      </c>
      <c r="S3468" s="137" t="s">
        <v>2254</v>
      </c>
      <c r="T3468" s="62">
        <v>1234537.45</v>
      </c>
      <c r="U3468" s="62">
        <v>1146256.17</v>
      </c>
      <c r="Z3468" s="42" t="s">
        <v>68</v>
      </c>
      <c r="AJ3468" s="42"/>
      <c r="AW3468" s="42" t="s">
        <v>2412</v>
      </c>
      <c r="AX3468" s="42"/>
      <c r="AY3468" s="42"/>
      <c r="AZ3468" s="42"/>
      <c r="BA3468" s="42"/>
      <c r="BB3468" s="42"/>
      <c r="BN3468" s="128" t="s">
        <v>4578</v>
      </c>
      <c r="BO3468" s="58" t="str">
        <f t="shared" si="54"/>
        <v>境内资产</v>
      </c>
      <c r="BP3468" s="58" t="str">
        <f>IF(M3468="",VLOOKUP(D3468,Sheet4!$A$1:$B$92,2,0),VLOOKUP(Q3468,Sheet4!$A$1:$B$92,2,0))</f>
        <v>保险资产管理产品</v>
      </c>
    </row>
    <row r="3469" spans="1:68" s="58" customFormat="1" ht="12.75" customHeight="1">
      <c r="A3469" s="137" t="s">
        <v>1627</v>
      </c>
      <c r="B3469" s="50" t="s">
        <v>1628</v>
      </c>
      <c r="C3469" s="252" t="s">
        <v>5552</v>
      </c>
      <c r="D3469" s="257" t="s">
        <v>678</v>
      </c>
      <c r="E3469" s="42" t="s">
        <v>1629</v>
      </c>
      <c r="F3469" s="42" t="s">
        <v>1628</v>
      </c>
      <c r="G3469" s="42"/>
      <c r="H3469" s="307">
        <v>20.813736754753489</v>
      </c>
      <c r="I3469" s="315">
        <v>11.24609294789725</v>
      </c>
      <c r="J3469" s="105">
        <v>0</v>
      </c>
      <c r="K3469" s="42">
        <v>0</v>
      </c>
      <c r="L3469" s="50" t="s">
        <v>4487</v>
      </c>
      <c r="M3469" s="50" t="s">
        <v>5539</v>
      </c>
      <c r="N3469" s="50" t="s">
        <v>2398</v>
      </c>
      <c r="O3469" s="137" t="s">
        <v>2399</v>
      </c>
      <c r="P3469" s="42" t="s">
        <v>64</v>
      </c>
      <c r="Q3469" s="42" t="s">
        <v>65</v>
      </c>
      <c r="R3469" s="42">
        <v>1</v>
      </c>
      <c r="S3469" s="137" t="s">
        <v>2254</v>
      </c>
      <c r="T3469" s="62">
        <v>1234537.45</v>
      </c>
      <c r="U3469" s="62">
        <v>1146256.17</v>
      </c>
      <c r="Z3469" s="42" t="s">
        <v>68</v>
      </c>
      <c r="AJ3469" s="42"/>
      <c r="AW3469" s="42" t="s">
        <v>2412</v>
      </c>
      <c r="AX3469" s="42"/>
      <c r="AY3469" s="42"/>
      <c r="AZ3469" s="42"/>
      <c r="BA3469" s="42"/>
      <c r="BB3469" s="42"/>
      <c r="BN3469" s="128" t="s">
        <v>4578</v>
      </c>
      <c r="BO3469" s="58" t="str">
        <f t="shared" si="54"/>
        <v>境内资产</v>
      </c>
      <c r="BP3469" s="58" t="str">
        <f>IF(M3469="",VLOOKUP(D3469,Sheet4!$A$1:$B$92,2,0),VLOOKUP(Q3469,Sheet4!$A$1:$B$92,2,0))</f>
        <v>保险资产管理产品</v>
      </c>
    </row>
    <row r="3470" spans="1:68" s="58" customFormat="1" ht="12.75" customHeight="1">
      <c r="A3470" s="137" t="s">
        <v>1630</v>
      </c>
      <c r="B3470" s="50" t="s">
        <v>1631</v>
      </c>
      <c r="C3470" s="252" t="s">
        <v>5552</v>
      </c>
      <c r="D3470" s="257" t="s">
        <v>678</v>
      </c>
      <c r="E3470" s="42" t="s">
        <v>1632</v>
      </c>
      <c r="F3470" s="42" t="s">
        <v>1631</v>
      </c>
      <c r="G3470" s="42"/>
      <c r="H3470" s="307">
        <v>12.791578338214634</v>
      </c>
      <c r="I3470" s="315">
        <v>8.5659059649712646</v>
      </c>
      <c r="J3470" s="105">
        <v>0</v>
      </c>
      <c r="K3470" s="42">
        <v>0</v>
      </c>
      <c r="L3470" s="50" t="s">
        <v>4487</v>
      </c>
      <c r="M3470" s="50" t="s">
        <v>5539</v>
      </c>
      <c r="N3470" s="50" t="s">
        <v>2398</v>
      </c>
      <c r="O3470" s="137" t="s">
        <v>2399</v>
      </c>
      <c r="P3470" s="42" t="s">
        <v>64</v>
      </c>
      <c r="Q3470" s="42" t="s">
        <v>65</v>
      </c>
      <c r="R3470" s="42">
        <v>1</v>
      </c>
      <c r="S3470" s="137" t="s">
        <v>2254</v>
      </c>
      <c r="T3470" s="62">
        <v>1234537.45</v>
      </c>
      <c r="U3470" s="62">
        <v>1146256.17</v>
      </c>
      <c r="Z3470" s="42" t="s">
        <v>68</v>
      </c>
      <c r="AJ3470" s="42"/>
      <c r="AW3470" s="42" t="s">
        <v>2412</v>
      </c>
      <c r="AX3470" s="42"/>
      <c r="AY3470" s="42"/>
      <c r="AZ3470" s="42"/>
      <c r="BA3470" s="42"/>
      <c r="BB3470" s="42"/>
      <c r="BN3470" s="128" t="s">
        <v>4578</v>
      </c>
      <c r="BO3470" s="58" t="str">
        <f t="shared" si="54"/>
        <v>境内资产</v>
      </c>
      <c r="BP3470" s="58" t="str">
        <f>IF(M3470="",VLOOKUP(D3470,Sheet4!$A$1:$B$92,2,0),VLOOKUP(Q3470,Sheet4!$A$1:$B$92,2,0))</f>
        <v>保险资产管理产品</v>
      </c>
    </row>
    <row r="3471" spans="1:68" s="58" customFormat="1" ht="12.75" customHeight="1">
      <c r="A3471" s="137" t="s">
        <v>1633</v>
      </c>
      <c r="B3471" s="50" t="s">
        <v>1634</v>
      </c>
      <c r="C3471" s="252" t="s">
        <v>5552</v>
      </c>
      <c r="D3471" s="257" t="s">
        <v>678</v>
      </c>
      <c r="E3471" s="42" t="s">
        <v>1635</v>
      </c>
      <c r="F3471" s="42" t="s">
        <v>1634</v>
      </c>
      <c r="G3471" s="42"/>
      <c r="H3471" s="307">
        <v>38.681977292027156</v>
      </c>
      <c r="I3471" s="315">
        <v>17.209640821230426</v>
      </c>
      <c r="J3471" s="105">
        <v>0</v>
      </c>
      <c r="K3471" s="42">
        <v>0</v>
      </c>
      <c r="L3471" s="50" t="s">
        <v>4487</v>
      </c>
      <c r="M3471" s="50" t="s">
        <v>5539</v>
      </c>
      <c r="N3471" s="50" t="s">
        <v>2398</v>
      </c>
      <c r="O3471" s="137" t="s">
        <v>2399</v>
      </c>
      <c r="P3471" s="42" t="s">
        <v>64</v>
      </c>
      <c r="Q3471" s="42" t="s">
        <v>65</v>
      </c>
      <c r="R3471" s="42">
        <v>1</v>
      </c>
      <c r="S3471" s="137" t="s">
        <v>2254</v>
      </c>
      <c r="T3471" s="62">
        <v>1234537.45</v>
      </c>
      <c r="U3471" s="62">
        <v>1146256.17</v>
      </c>
      <c r="Z3471" s="42" t="s">
        <v>68</v>
      </c>
      <c r="AJ3471" s="42"/>
      <c r="AW3471" s="42" t="s">
        <v>2412</v>
      </c>
      <c r="AX3471" s="42"/>
      <c r="AY3471" s="42"/>
      <c r="AZ3471" s="42"/>
      <c r="BA3471" s="42"/>
      <c r="BB3471" s="42"/>
      <c r="BN3471" s="128" t="s">
        <v>4578</v>
      </c>
      <c r="BO3471" s="58" t="str">
        <f t="shared" si="54"/>
        <v>境内资产</v>
      </c>
      <c r="BP3471" s="58" t="str">
        <f>IF(M3471="",VLOOKUP(D3471,Sheet4!$A$1:$B$92,2,0),VLOOKUP(Q3471,Sheet4!$A$1:$B$92,2,0))</f>
        <v>保险资产管理产品</v>
      </c>
    </row>
    <row r="3472" spans="1:68" s="58" customFormat="1" ht="12.75" customHeight="1">
      <c r="A3472" s="137" t="s">
        <v>1764</v>
      </c>
      <c r="B3472" s="50" t="s">
        <v>1765</v>
      </c>
      <c r="C3472" s="252" t="s">
        <v>5552</v>
      </c>
      <c r="D3472" s="257" t="s">
        <v>678</v>
      </c>
      <c r="E3472" s="42" t="s">
        <v>1766</v>
      </c>
      <c r="F3472" s="42" t="s">
        <v>1765</v>
      </c>
      <c r="G3472" s="42"/>
      <c r="H3472" s="307">
        <v>15.118644003402377</v>
      </c>
      <c r="I3472" s="315">
        <v>10.540777712760875</v>
      </c>
      <c r="J3472" s="105">
        <v>0</v>
      </c>
      <c r="K3472" s="42">
        <v>0</v>
      </c>
      <c r="L3472" s="50" t="s">
        <v>4487</v>
      </c>
      <c r="M3472" s="50" t="s">
        <v>5539</v>
      </c>
      <c r="N3472" s="50" t="s">
        <v>2398</v>
      </c>
      <c r="O3472" s="137" t="s">
        <v>2399</v>
      </c>
      <c r="P3472" s="42" t="s">
        <v>64</v>
      </c>
      <c r="Q3472" s="42" t="s">
        <v>65</v>
      </c>
      <c r="R3472" s="42">
        <v>1</v>
      </c>
      <c r="S3472" s="137" t="s">
        <v>2254</v>
      </c>
      <c r="T3472" s="62">
        <v>1234537.45</v>
      </c>
      <c r="U3472" s="62">
        <v>1146256.17</v>
      </c>
      <c r="Z3472" s="42" t="s">
        <v>68</v>
      </c>
      <c r="AJ3472" s="42"/>
      <c r="AW3472" s="42" t="s">
        <v>2412</v>
      </c>
      <c r="AX3472" s="42"/>
      <c r="AY3472" s="42"/>
      <c r="AZ3472" s="42"/>
      <c r="BA3472" s="42"/>
      <c r="BB3472" s="42"/>
      <c r="BN3472" s="128" t="s">
        <v>4578</v>
      </c>
      <c r="BO3472" s="58" t="str">
        <f t="shared" si="54"/>
        <v>境内资产</v>
      </c>
      <c r="BP3472" s="58" t="str">
        <f>IF(M3472="",VLOOKUP(D3472,Sheet4!$A$1:$B$92,2,0),VLOOKUP(Q3472,Sheet4!$A$1:$B$92,2,0))</f>
        <v>保险资产管理产品</v>
      </c>
    </row>
    <row r="3473" spans="1:68" s="58" customFormat="1" ht="12.75" customHeight="1">
      <c r="A3473" s="137" t="s">
        <v>1826</v>
      </c>
      <c r="B3473" s="50" t="s">
        <v>1827</v>
      </c>
      <c r="C3473" s="252" t="s">
        <v>5552</v>
      </c>
      <c r="D3473" s="257" t="s">
        <v>678</v>
      </c>
      <c r="E3473" s="42" t="s">
        <v>1828</v>
      </c>
      <c r="F3473" s="42" t="s">
        <v>1827</v>
      </c>
      <c r="G3473" s="42"/>
      <c r="H3473" s="307">
        <v>4.8822718140432322</v>
      </c>
      <c r="I3473" s="315">
        <v>3.3142560507572232</v>
      </c>
      <c r="J3473" s="105">
        <v>0</v>
      </c>
      <c r="K3473" s="42">
        <v>0</v>
      </c>
      <c r="L3473" s="50" t="s">
        <v>4487</v>
      </c>
      <c r="M3473" s="50" t="s">
        <v>5539</v>
      </c>
      <c r="N3473" s="50" t="s">
        <v>2398</v>
      </c>
      <c r="O3473" s="137" t="s">
        <v>2399</v>
      </c>
      <c r="P3473" s="42" t="s">
        <v>64</v>
      </c>
      <c r="Q3473" s="42" t="s">
        <v>65</v>
      </c>
      <c r="R3473" s="42">
        <v>1</v>
      </c>
      <c r="S3473" s="137" t="s">
        <v>2254</v>
      </c>
      <c r="T3473" s="62">
        <v>1234537.45</v>
      </c>
      <c r="U3473" s="62">
        <v>1146256.17</v>
      </c>
      <c r="Z3473" s="42" t="s">
        <v>68</v>
      </c>
      <c r="AJ3473" s="42"/>
      <c r="AW3473" s="42" t="s">
        <v>2412</v>
      </c>
      <c r="AX3473" s="42"/>
      <c r="AY3473" s="42"/>
      <c r="AZ3473" s="42"/>
      <c r="BA3473" s="42"/>
      <c r="BB3473" s="42"/>
      <c r="BN3473" s="128" t="s">
        <v>4578</v>
      </c>
      <c r="BO3473" s="58" t="str">
        <f t="shared" si="54"/>
        <v>境内资产</v>
      </c>
      <c r="BP3473" s="58" t="str">
        <f>IF(M3473="",VLOOKUP(D3473,Sheet4!$A$1:$B$92,2,0),VLOOKUP(Q3473,Sheet4!$A$1:$B$92,2,0))</f>
        <v>保险资产管理产品</v>
      </c>
    </row>
    <row r="3474" spans="1:68" s="58" customFormat="1" ht="12.75" customHeight="1">
      <c r="A3474" s="137" t="s">
        <v>2245</v>
      </c>
      <c r="B3474" s="50" t="s">
        <v>2246</v>
      </c>
      <c r="C3474" s="252" t="s">
        <v>5552</v>
      </c>
      <c r="D3474" s="257" t="s">
        <v>678</v>
      </c>
      <c r="E3474" s="42" t="s">
        <v>2814</v>
      </c>
      <c r="F3474" s="42" t="s">
        <v>2246</v>
      </c>
      <c r="G3474" s="42"/>
      <c r="H3474" s="307">
        <v>24.42979797109605</v>
      </c>
      <c r="I3474" s="315">
        <v>10.084951353435237</v>
      </c>
      <c r="J3474" s="105">
        <v>0</v>
      </c>
      <c r="K3474" s="42">
        <v>0</v>
      </c>
      <c r="L3474" s="50" t="s">
        <v>4487</v>
      </c>
      <c r="M3474" s="50" t="s">
        <v>5539</v>
      </c>
      <c r="N3474" s="50" t="s">
        <v>2398</v>
      </c>
      <c r="O3474" s="137" t="s">
        <v>2399</v>
      </c>
      <c r="P3474" s="42" t="s">
        <v>64</v>
      </c>
      <c r="Q3474" s="42" t="s">
        <v>65</v>
      </c>
      <c r="R3474" s="42">
        <v>1</v>
      </c>
      <c r="S3474" s="137" t="s">
        <v>2254</v>
      </c>
      <c r="T3474" s="62">
        <v>1234537.45</v>
      </c>
      <c r="U3474" s="62">
        <v>1146256.17</v>
      </c>
      <c r="Z3474" s="42" t="s">
        <v>68</v>
      </c>
      <c r="AJ3474" s="42"/>
      <c r="AW3474" s="42" t="s">
        <v>2412</v>
      </c>
      <c r="AX3474" s="42"/>
      <c r="AY3474" s="42"/>
      <c r="AZ3474" s="42"/>
      <c r="BA3474" s="42"/>
      <c r="BB3474" s="42"/>
      <c r="BN3474" s="128" t="s">
        <v>4578</v>
      </c>
      <c r="BO3474" s="58" t="str">
        <f t="shared" si="54"/>
        <v>境内资产</v>
      </c>
      <c r="BP3474" s="58" t="str">
        <f>IF(M3474="",VLOOKUP(D3474,Sheet4!$A$1:$B$92,2,0),VLOOKUP(Q3474,Sheet4!$A$1:$B$92,2,0))</f>
        <v>保险资产管理产品</v>
      </c>
    </row>
    <row r="3475" spans="1:68" s="58" customFormat="1" ht="12.75" customHeight="1">
      <c r="A3475" s="137" t="s">
        <v>1639</v>
      </c>
      <c r="B3475" s="50" t="s">
        <v>1640</v>
      </c>
      <c r="C3475" s="252" t="s">
        <v>5552</v>
      </c>
      <c r="D3475" s="257" t="s">
        <v>678</v>
      </c>
      <c r="E3475" s="42" t="s">
        <v>1641</v>
      </c>
      <c r="F3475" s="42" t="s">
        <v>1640</v>
      </c>
      <c r="G3475" s="42"/>
      <c r="H3475" s="307">
        <v>8.5497037354998806</v>
      </c>
      <c r="I3475" s="315">
        <v>5.8370577406699482</v>
      </c>
      <c r="J3475" s="105">
        <v>0</v>
      </c>
      <c r="K3475" s="42">
        <v>0</v>
      </c>
      <c r="L3475" s="50" t="s">
        <v>4487</v>
      </c>
      <c r="M3475" s="50" t="s">
        <v>5539</v>
      </c>
      <c r="N3475" s="50" t="s">
        <v>2398</v>
      </c>
      <c r="O3475" s="137" t="s">
        <v>2399</v>
      </c>
      <c r="P3475" s="42" t="s">
        <v>64</v>
      </c>
      <c r="Q3475" s="42" t="s">
        <v>65</v>
      </c>
      <c r="R3475" s="42">
        <v>1</v>
      </c>
      <c r="S3475" s="137" t="s">
        <v>2254</v>
      </c>
      <c r="T3475" s="62">
        <v>1234537.45</v>
      </c>
      <c r="U3475" s="62">
        <v>1146256.17</v>
      </c>
      <c r="Z3475" s="42" t="s">
        <v>68</v>
      </c>
      <c r="AJ3475" s="42"/>
      <c r="AW3475" s="42" t="s">
        <v>2412</v>
      </c>
      <c r="AX3475" s="42"/>
      <c r="AY3475" s="42"/>
      <c r="AZ3475" s="42"/>
      <c r="BA3475" s="42"/>
      <c r="BB3475" s="42"/>
      <c r="BN3475" s="128" t="s">
        <v>4578</v>
      </c>
      <c r="BO3475" s="58" t="str">
        <f t="shared" si="54"/>
        <v>境内资产</v>
      </c>
      <c r="BP3475" s="58" t="str">
        <f>IF(M3475="",VLOOKUP(D3475,Sheet4!$A$1:$B$92,2,0),VLOOKUP(Q3475,Sheet4!$A$1:$B$92,2,0))</f>
        <v>保险资产管理产品</v>
      </c>
    </row>
    <row r="3476" spans="1:68" s="58" customFormat="1" ht="12.75" customHeight="1">
      <c r="A3476" s="137" t="s">
        <v>1642</v>
      </c>
      <c r="B3476" s="50" t="s">
        <v>1643</v>
      </c>
      <c r="C3476" s="252" t="s">
        <v>5552</v>
      </c>
      <c r="D3476" s="257" t="s">
        <v>678</v>
      </c>
      <c r="E3476" s="42" t="s">
        <v>1644</v>
      </c>
      <c r="F3476" s="42" t="s">
        <v>1643</v>
      </c>
      <c r="G3476" s="42"/>
      <c r="H3476" s="307">
        <v>20.391896890244926</v>
      </c>
      <c r="I3476" s="315">
        <v>9.960461496015391</v>
      </c>
      <c r="J3476" s="105">
        <v>0</v>
      </c>
      <c r="K3476" s="42">
        <v>0</v>
      </c>
      <c r="L3476" s="50" t="s">
        <v>4487</v>
      </c>
      <c r="M3476" s="50" t="s">
        <v>5539</v>
      </c>
      <c r="N3476" s="50" t="s">
        <v>2398</v>
      </c>
      <c r="O3476" s="137" t="s">
        <v>2399</v>
      </c>
      <c r="P3476" s="42" t="s">
        <v>64</v>
      </c>
      <c r="Q3476" s="42" t="s">
        <v>65</v>
      </c>
      <c r="R3476" s="42">
        <v>1</v>
      </c>
      <c r="S3476" s="137" t="s">
        <v>2254</v>
      </c>
      <c r="T3476" s="62">
        <v>1234537.45</v>
      </c>
      <c r="U3476" s="62">
        <v>1146256.17</v>
      </c>
      <c r="Z3476" s="42" t="s">
        <v>68</v>
      </c>
      <c r="AJ3476" s="42"/>
      <c r="AW3476" s="42" t="s">
        <v>2412</v>
      </c>
      <c r="AX3476" s="42"/>
      <c r="AY3476" s="42"/>
      <c r="AZ3476" s="42"/>
      <c r="BA3476" s="42"/>
      <c r="BB3476" s="42"/>
      <c r="BN3476" s="128" t="s">
        <v>4578</v>
      </c>
      <c r="BO3476" s="58" t="str">
        <f t="shared" si="54"/>
        <v>境内资产</v>
      </c>
      <c r="BP3476" s="58" t="str">
        <f>IF(M3476="",VLOOKUP(D3476,Sheet4!$A$1:$B$92,2,0),VLOOKUP(Q3476,Sheet4!$A$1:$B$92,2,0))</f>
        <v>保险资产管理产品</v>
      </c>
    </row>
    <row r="3477" spans="1:68" s="58" customFormat="1" ht="12.75" customHeight="1">
      <c r="A3477" s="137" t="s">
        <v>2180</v>
      </c>
      <c r="B3477" s="50" t="s">
        <v>2347</v>
      </c>
      <c r="C3477" s="252" t="s">
        <v>5552</v>
      </c>
      <c r="D3477" s="257" t="s">
        <v>678</v>
      </c>
      <c r="E3477" s="42" t="s">
        <v>2815</v>
      </c>
      <c r="F3477" s="42" t="s">
        <v>2347</v>
      </c>
      <c r="G3477" s="42"/>
      <c r="H3477" s="307">
        <v>3.798631793102019</v>
      </c>
      <c r="I3477" s="315">
        <v>3.4913895157187675</v>
      </c>
      <c r="J3477" s="105">
        <v>0</v>
      </c>
      <c r="K3477" s="42">
        <v>0</v>
      </c>
      <c r="L3477" s="50" t="s">
        <v>4487</v>
      </c>
      <c r="M3477" s="50" t="s">
        <v>5539</v>
      </c>
      <c r="N3477" s="50" t="s">
        <v>2398</v>
      </c>
      <c r="O3477" s="137" t="s">
        <v>2399</v>
      </c>
      <c r="P3477" s="42" t="s">
        <v>64</v>
      </c>
      <c r="Q3477" s="42" t="s">
        <v>65</v>
      </c>
      <c r="R3477" s="42">
        <v>1</v>
      </c>
      <c r="S3477" s="137" t="s">
        <v>2254</v>
      </c>
      <c r="T3477" s="62">
        <v>1234537.45</v>
      </c>
      <c r="U3477" s="62">
        <v>1146256.17</v>
      </c>
      <c r="Z3477" s="42" t="s">
        <v>68</v>
      </c>
      <c r="AJ3477" s="42"/>
      <c r="AW3477" s="42" t="s">
        <v>2412</v>
      </c>
      <c r="AX3477" s="42"/>
      <c r="AY3477" s="42"/>
      <c r="AZ3477" s="42"/>
      <c r="BA3477" s="42"/>
      <c r="BB3477" s="42"/>
      <c r="BN3477" s="128" t="s">
        <v>4578</v>
      </c>
      <c r="BO3477" s="58" t="str">
        <f t="shared" si="54"/>
        <v>境内资产</v>
      </c>
      <c r="BP3477" s="58" t="str">
        <f>IF(M3477="",VLOOKUP(D3477,Sheet4!$A$1:$B$92,2,0),VLOOKUP(Q3477,Sheet4!$A$1:$B$92,2,0))</f>
        <v>保险资产管理产品</v>
      </c>
    </row>
    <row r="3478" spans="1:68" s="58" customFormat="1" ht="12.75" customHeight="1">
      <c r="A3478" s="137" t="s">
        <v>1767</v>
      </c>
      <c r="B3478" s="50" t="s">
        <v>1768</v>
      </c>
      <c r="C3478" s="252" t="s">
        <v>5552</v>
      </c>
      <c r="D3478" s="257" t="s">
        <v>678</v>
      </c>
      <c r="E3478" s="42" t="s">
        <v>1769</v>
      </c>
      <c r="F3478" s="42" t="s">
        <v>1768</v>
      </c>
      <c r="G3478" s="42"/>
      <c r="H3478" s="307">
        <v>10.382519572368686</v>
      </c>
      <c r="I3478" s="315">
        <v>5.7125133302889175</v>
      </c>
      <c r="J3478" s="105">
        <v>0</v>
      </c>
      <c r="K3478" s="42">
        <v>0</v>
      </c>
      <c r="L3478" s="50" t="s">
        <v>4487</v>
      </c>
      <c r="M3478" s="50" t="s">
        <v>5539</v>
      </c>
      <c r="N3478" s="50" t="s">
        <v>2398</v>
      </c>
      <c r="O3478" s="137" t="s">
        <v>2399</v>
      </c>
      <c r="P3478" s="42" t="s">
        <v>64</v>
      </c>
      <c r="Q3478" s="42" t="s">
        <v>65</v>
      </c>
      <c r="R3478" s="42">
        <v>1</v>
      </c>
      <c r="S3478" s="137" t="s">
        <v>2254</v>
      </c>
      <c r="T3478" s="62">
        <v>1234537.45</v>
      </c>
      <c r="U3478" s="62">
        <v>1146256.17</v>
      </c>
      <c r="Z3478" s="42" t="s">
        <v>68</v>
      </c>
      <c r="AJ3478" s="42"/>
      <c r="AW3478" s="42" t="s">
        <v>2412</v>
      </c>
      <c r="AX3478" s="42"/>
      <c r="AY3478" s="42"/>
      <c r="AZ3478" s="42"/>
      <c r="BA3478" s="42"/>
      <c r="BB3478" s="42"/>
      <c r="BN3478" s="128" t="s">
        <v>4578</v>
      </c>
      <c r="BO3478" s="58" t="str">
        <f t="shared" si="54"/>
        <v>境内资产</v>
      </c>
      <c r="BP3478" s="58" t="str">
        <f>IF(M3478="",VLOOKUP(D3478,Sheet4!$A$1:$B$92,2,0),VLOOKUP(Q3478,Sheet4!$A$1:$B$92,2,0))</f>
        <v>保险资产管理产品</v>
      </c>
    </row>
    <row r="3479" spans="1:68" s="58" customFormat="1" ht="12.75" customHeight="1">
      <c r="A3479" s="137" t="s">
        <v>1773</v>
      </c>
      <c r="B3479" s="50" t="s">
        <v>1774</v>
      </c>
      <c r="C3479" s="252" t="s">
        <v>5552</v>
      </c>
      <c r="D3479" s="257" t="s">
        <v>678</v>
      </c>
      <c r="E3479" s="42" t="s">
        <v>1775</v>
      </c>
      <c r="F3479" s="42" t="s">
        <v>1774</v>
      </c>
      <c r="G3479" s="42"/>
      <c r="H3479" s="307">
        <v>30.13745608783967</v>
      </c>
      <c r="I3479" s="315">
        <v>23.922564538015532</v>
      </c>
      <c r="J3479" s="105">
        <v>0</v>
      </c>
      <c r="K3479" s="42">
        <v>0</v>
      </c>
      <c r="L3479" s="50" t="s">
        <v>4487</v>
      </c>
      <c r="M3479" s="50" t="s">
        <v>5539</v>
      </c>
      <c r="N3479" s="50" t="s">
        <v>2398</v>
      </c>
      <c r="O3479" s="137" t="s">
        <v>2399</v>
      </c>
      <c r="P3479" s="42" t="s">
        <v>64</v>
      </c>
      <c r="Q3479" s="42" t="s">
        <v>65</v>
      </c>
      <c r="R3479" s="42">
        <v>1</v>
      </c>
      <c r="S3479" s="137" t="s">
        <v>2254</v>
      </c>
      <c r="T3479" s="62">
        <v>1234537.45</v>
      </c>
      <c r="U3479" s="62">
        <v>1146256.17</v>
      </c>
      <c r="Z3479" s="42" t="s">
        <v>68</v>
      </c>
      <c r="AJ3479" s="42"/>
      <c r="AW3479" s="42" t="s">
        <v>2412</v>
      </c>
      <c r="AX3479" s="42"/>
      <c r="AY3479" s="42"/>
      <c r="AZ3479" s="42"/>
      <c r="BA3479" s="42"/>
      <c r="BB3479" s="42"/>
      <c r="BN3479" s="128" t="s">
        <v>4578</v>
      </c>
      <c r="BO3479" s="58" t="str">
        <f t="shared" si="54"/>
        <v>境内资产</v>
      </c>
      <c r="BP3479" s="58" t="str">
        <f>IF(M3479="",VLOOKUP(D3479,Sheet4!$A$1:$B$92,2,0),VLOOKUP(Q3479,Sheet4!$A$1:$B$92,2,0))</f>
        <v>保险资产管理产品</v>
      </c>
    </row>
    <row r="3480" spans="1:68" s="58" customFormat="1" ht="12.75" customHeight="1">
      <c r="A3480" s="137" t="s">
        <v>2043</v>
      </c>
      <c r="B3480" s="50" t="s">
        <v>2044</v>
      </c>
      <c r="C3480" s="252" t="s">
        <v>5552</v>
      </c>
      <c r="D3480" s="257" t="s">
        <v>678</v>
      </c>
      <c r="E3480" s="42" t="s">
        <v>4375</v>
      </c>
      <c r="F3480" s="42" t="s">
        <v>2044</v>
      </c>
      <c r="G3480" s="42"/>
      <c r="H3480" s="307">
        <v>59.03012270740323</v>
      </c>
      <c r="I3480" s="315">
        <v>30.265764652542337</v>
      </c>
      <c r="J3480" s="105">
        <v>0</v>
      </c>
      <c r="K3480" s="42">
        <v>0</v>
      </c>
      <c r="L3480" s="50" t="s">
        <v>4487</v>
      </c>
      <c r="M3480" s="50" t="s">
        <v>5539</v>
      </c>
      <c r="N3480" s="50" t="s">
        <v>2398</v>
      </c>
      <c r="O3480" s="137" t="s">
        <v>2399</v>
      </c>
      <c r="P3480" s="42" t="s">
        <v>64</v>
      </c>
      <c r="Q3480" s="42" t="s">
        <v>65</v>
      </c>
      <c r="R3480" s="42">
        <v>1</v>
      </c>
      <c r="S3480" s="137" t="s">
        <v>2254</v>
      </c>
      <c r="T3480" s="62">
        <v>1234537.45</v>
      </c>
      <c r="U3480" s="62">
        <v>1146256.17</v>
      </c>
      <c r="Z3480" s="42" t="s">
        <v>68</v>
      </c>
      <c r="AJ3480" s="42"/>
      <c r="AW3480" s="42" t="s">
        <v>2412</v>
      </c>
      <c r="AX3480" s="42"/>
      <c r="AY3480" s="42"/>
      <c r="AZ3480" s="42"/>
      <c r="BA3480" s="42"/>
      <c r="BB3480" s="42"/>
      <c r="BN3480" s="128" t="s">
        <v>4578</v>
      </c>
      <c r="BO3480" s="58" t="str">
        <f t="shared" si="54"/>
        <v>境内资产</v>
      </c>
      <c r="BP3480" s="58" t="str">
        <f>IF(M3480="",VLOOKUP(D3480,Sheet4!$A$1:$B$92,2,0),VLOOKUP(Q3480,Sheet4!$A$1:$B$92,2,0))</f>
        <v>保险资产管理产品</v>
      </c>
    </row>
    <row r="3481" spans="1:68" s="58" customFormat="1" ht="12.75" customHeight="1">
      <c r="A3481" s="137" t="s">
        <v>1776</v>
      </c>
      <c r="B3481" s="50" t="s">
        <v>1777</v>
      </c>
      <c r="C3481" s="252" t="s">
        <v>5552</v>
      </c>
      <c r="D3481" s="257" t="s">
        <v>678</v>
      </c>
      <c r="E3481" s="42" t="s">
        <v>1778</v>
      </c>
      <c r="F3481" s="42" t="s">
        <v>1777</v>
      </c>
      <c r="G3481" s="42"/>
      <c r="H3481" s="307">
        <v>32.994940194610749</v>
      </c>
      <c r="I3481" s="315">
        <v>21.045295890655378</v>
      </c>
      <c r="J3481" s="105">
        <v>0</v>
      </c>
      <c r="K3481" s="42">
        <v>0</v>
      </c>
      <c r="L3481" s="50" t="s">
        <v>4487</v>
      </c>
      <c r="M3481" s="50" t="s">
        <v>5539</v>
      </c>
      <c r="N3481" s="50" t="s">
        <v>2398</v>
      </c>
      <c r="O3481" s="137" t="s">
        <v>2399</v>
      </c>
      <c r="P3481" s="42" t="s">
        <v>64</v>
      </c>
      <c r="Q3481" s="42" t="s">
        <v>65</v>
      </c>
      <c r="R3481" s="42">
        <v>1</v>
      </c>
      <c r="S3481" s="137" t="s">
        <v>2254</v>
      </c>
      <c r="T3481" s="62">
        <v>1234537.45</v>
      </c>
      <c r="U3481" s="62">
        <v>1146256.17</v>
      </c>
      <c r="Z3481" s="42" t="s">
        <v>68</v>
      </c>
      <c r="AJ3481" s="42"/>
      <c r="AW3481" s="42" t="s">
        <v>2412</v>
      </c>
      <c r="AX3481" s="42"/>
      <c r="AY3481" s="42"/>
      <c r="AZ3481" s="42"/>
      <c r="BA3481" s="42"/>
      <c r="BB3481" s="42"/>
      <c r="BN3481" s="128" t="s">
        <v>4578</v>
      </c>
      <c r="BO3481" s="58" t="str">
        <f t="shared" si="54"/>
        <v>境内资产</v>
      </c>
      <c r="BP3481" s="58" t="str">
        <f>IF(M3481="",VLOOKUP(D3481,Sheet4!$A$1:$B$92,2,0),VLOOKUP(Q3481,Sheet4!$A$1:$B$92,2,0))</f>
        <v>保险资产管理产品</v>
      </c>
    </row>
    <row r="3482" spans="1:68" s="58" customFormat="1" ht="12.75" customHeight="1">
      <c r="A3482" s="137" t="s">
        <v>1832</v>
      </c>
      <c r="B3482" s="50" t="s">
        <v>1833</v>
      </c>
      <c r="C3482" s="252" t="s">
        <v>5552</v>
      </c>
      <c r="D3482" s="257" t="s">
        <v>678</v>
      </c>
      <c r="E3482" s="42" t="s">
        <v>1834</v>
      </c>
      <c r="F3482" s="42" t="s">
        <v>1833</v>
      </c>
      <c r="G3482" s="42"/>
      <c r="H3482" s="307">
        <v>20.20734422256248</v>
      </c>
      <c r="I3482" s="315">
        <v>10.712292222720558</v>
      </c>
      <c r="J3482" s="105">
        <v>0</v>
      </c>
      <c r="K3482" s="42">
        <v>0</v>
      </c>
      <c r="L3482" s="50" t="s">
        <v>4487</v>
      </c>
      <c r="M3482" s="50" t="s">
        <v>5539</v>
      </c>
      <c r="N3482" s="50" t="s">
        <v>2398</v>
      </c>
      <c r="O3482" s="137" t="s">
        <v>2399</v>
      </c>
      <c r="P3482" s="42" t="s">
        <v>64</v>
      </c>
      <c r="Q3482" s="42" t="s">
        <v>65</v>
      </c>
      <c r="R3482" s="42">
        <v>1</v>
      </c>
      <c r="S3482" s="137" t="s">
        <v>2254</v>
      </c>
      <c r="T3482" s="62">
        <v>1234537.45</v>
      </c>
      <c r="U3482" s="62">
        <v>1146256.17</v>
      </c>
      <c r="Z3482" s="42" t="s">
        <v>68</v>
      </c>
      <c r="AJ3482" s="42"/>
      <c r="AW3482" s="42" t="s">
        <v>2412</v>
      </c>
      <c r="AX3482" s="42"/>
      <c r="AY3482" s="42"/>
      <c r="AZ3482" s="42"/>
      <c r="BA3482" s="108"/>
      <c r="BB3482" s="42"/>
      <c r="BN3482" s="128" t="s">
        <v>4578</v>
      </c>
      <c r="BO3482" s="58" t="str">
        <f t="shared" si="54"/>
        <v>境内资产</v>
      </c>
      <c r="BP3482" s="58" t="str">
        <f>IF(M3482="",VLOOKUP(D3482,Sheet4!$A$1:$B$92,2,0),VLOOKUP(Q3482,Sheet4!$A$1:$B$92,2,0))</f>
        <v>保险资产管理产品</v>
      </c>
    </row>
    <row r="3483" spans="1:68" s="58" customFormat="1" ht="12.75" customHeight="1">
      <c r="A3483" s="137" t="s">
        <v>1779</v>
      </c>
      <c r="B3483" s="50" t="s">
        <v>1780</v>
      </c>
      <c r="C3483" s="252" t="s">
        <v>5552</v>
      </c>
      <c r="D3483" s="257" t="s">
        <v>678</v>
      </c>
      <c r="E3483" s="42" t="s">
        <v>1781</v>
      </c>
      <c r="F3483" s="42" t="s">
        <v>1780</v>
      </c>
      <c r="G3483" s="42"/>
      <c r="H3483" s="307">
        <v>13.220910142725677</v>
      </c>
      <c r="I3483" s="315">
        <v>9.2546370999079741</v>
      </c>
      <c r="J3483" s="105">
        <v>0</v>
      </c>
      <c r="K3483" s="42">
        <v>0</v>
      </c>
      <c r="L3483" s="50" t="s">
        <v>4487</v>
      </c>
      <c r="M3483" s="50" t="s">
        <v>5539</v>
      </c>
      <c r="N3483" s="50" t="s">
        <v>2398</v>
      </c>
      <c r="O3483" s="137" t="s">
        <v>2399</v>
      </c>
      <c r="P3483" s="42" t="s">
        <v>64</v>
      </c>
      <c r="Q3483" s="42" t="s">
        <v>65</v>
      </c>
      <c r="R3483" s="42">
        <v>1</v>
      </c>
      <c r="S3483" s="137" t="s">
        <v>2254</v>
      </c>
      <c r="T3483" s="62">
        <v>1234537.45</v>
      </c>
      <c r="U3483" s="62">
        <v>1146256.17</v>
      </c>
      <c r="Z3483" s="42" t="s">
        <v>68</v>
      </c>
      <c r="AJ3483" s="42"/>
      <c r="AW3483" s="42" t="s">
        <v>2412</v>
      </c>
      <c r="AX3483" s="42"/>
      <c r="AY3483" s="42"/>
      <c r="AZ3483" s="42"/>
      <c r="BA3483" s="108"/>
      <c r="BB3483" s="42"/>
      <c r="BN3483" s="128" t="s">
        <v>4578</v>
      </c>
      <c r="BO3483" s="58" t="str">
        <f t="shared" si="54"/>
        <v>境内资产</v>
      </c>
      <c r="BP3483" s="58" t="str">
        <f>IF(M3483="",VLOOKUP(D3483,Sheet4!$A$1:$B$92,2,0),VLOOKUP(Q3483,Sheet4!$A$1:$B$92,2,0))</f>
        <v>保险资产管理产品</v>
      </c>
    </row>
    <row r="3484" spans="1:68" s="58" customFormat="1" ht="12.75" customHeight="1">
      <c r="A3484" s="137" t="s">
        <v>2295</v>
      </c>
      <c r="B3484" s="50" t="s">
        <v>2348</v>
      </c>
      <c r="C3484" s="252" t="s">
        <v>1305</v>
      </c>
      <c r="D3484" s="252" t="s">
        <v>1318</v>
      </c>
      <c r="E3484" s="42" t="s">
        <v>2349</v>
      </c>
      <c r="F3484" s="42" t="s">
        <v>2348</v>
      </c>
      <c r="G3484" s="42"/>
      <c r="H3484" s="307">
        <v>49352.375204520744</v>
      </c>
      <c r="I3484" s="315">
        <v>49355.492597118908</v>
      </c>
      <c r="J3484" s="105">
        <v>0</v>
      </c>
      <c r="K3484" s="42">
        <v>0</v>
      </c>
      <c r="L3484" s="50" t="s">
        <v>4487</v>
      </c>
      <c r="M3484" s="50" t="s">
        <v>5539</v>
      </c>
      <c r="N3484" s="50" t="s">
        <v>2398</v>
      </c>
      <c r="O3484" s="137" t="s">
        <v>2399</v>
      </c>
      <c r="P3484" s="42" t="s">
        <v>64</v>
      </c>
      <c r="Q3484" s="42" t="s">
        <v>65</v>
      </c>
      <c r="R3484" s="42">
        <v>1</v>
      </c>
      <c r="S3484" s="137" t="s">
        <v>2254</v>
      </c>
      <c r="T3484" s="62">
        <v>1234537.45</v>
      </c>
      <c r="U3484" s="62">
        <v>1146256.17</v>
      </c>
      <c r="Z3484" s="42" t="s">
        <v>68</v>
      </c>
      <c r="AJ3484" s="42"/>
      <c r="AW3484" s="42" t="s">
        <v>2412</v>
      </c>
      <c r="AX3484" s="42"/>
      <c r="AY3484" s="42"/>
      <c r="AZ3484" s="42"/>
      <c r="BA3484" s="42"/>
      <c r="BB3484" s="42"/>
      <c r="BN3484" s="128" t="s">
        <v>4578</v>
      </c>
      <c r="BO3484" s="58" t="str">
        <f t="shared" si="54"/>
        <v>境内资产</v>
      </c>
      <c r="BP3484" s="58" t="str">
        <f>IF(M3484="",VLOOKUP(D3484,Sheet4!$A$1:$B$92,2,0),VLOOKUP(Q3484,Sheet4!$A$1:$B$92,2,0))</f>
        <v>保险资产管理产品</v>
      </c>
    </row>
    <row r="3485" spans="1:68" s="58" customFormat="1" ht="12.75" customHeight="1">
      <c r="A3485" s="137" t="s">
        <v>2354</v>
      </c>
      <c r="B3485" s="50" t="s">
        <v>2350</v>
      </c>
      <c r="C3485" s="255" t="s">
        <v>71</v>
      </c>
      <c r="D3485" s="255" t="s">
        <v>72</v>
      </c>
      <c r="E3485" s="42" t="s">
        <v>4463</v>
      </c>
      <c r="F3485" s="42" t="s">
        <v>2350</v>
      </c>
      <c r="G3485" s="42"/>
      <c r="H3485" s="307">
        <v>55099.854618966376</v>
      </c>
      <c r="I3485" s="315">
        <v>55043.937833753698</v>
      </c>
      <c r="J3485" s="105">
        <v>795.87538737173816</v>
      </c>
      <c r="K3485" s="42">
        <v>0</v>
      </c>
      <c r="L3485" s="50" t="s">
        <v>4487</v>
      </c>
      <c r="M3485" s="50" t="s">
        <v>5539</v>
      </c>
      <c r="N3485" s="50" t="s">
        <v>2398</v>
      </c>
      <c r="O3485" s="137" t="s">
        <v>2399</v>
      </c>
      <c r="P3485" s="42" t="s">
        <v>64</v>
      </c>
      <c r="Q3485" s="42" t="s">
        <v>65</v>
      </c>
      <c r="R3485" s="42">
        <v>1</v>
      </c>
      <c r="S3485" s="137" t="s">
        <v>2254</v>
      </c>
      <c r="T3485" s="62">
        <v>1234537.45</v>
      </c>
      <c r="U3485" s="62">
        <v>1146256.17</v>
      </c>
      <c r="Z3485" s="42" t="s">
        <v>68</v>
      </c>
      <c r="AJ3485" s="42"/>
      <c r="AW3485" s="42" t="s">
        <v>2412</v>
      </c>
      <c r="AX3485" s="42"/>
      <c r="AY3485" s="108">
        <v>3</v>
      </c>
      <c r="AZ3485" s="103" t="s">
        <v>74</v>
      </c>
      <c r="BA3485" s="67">
        <v>0.6482</v>
      </c>
      <c r="BB3485" s="50" t="s">
        <v>68</v>
      </c>
      <c r="BN3485" s="128" t="s">
        <v>4578</v>
      </c>
      <c r="BO3485" s="58" t="str">
        <f t="shared" si="54"/>
        <v>境内资产</v>
      </c>
      <c r="BP3485" s="58" t="str">
        <f>IF(M3485="",VLOOKUP(D3485,Sheet4!$A$1:$B$92,2,0),VLOOKUP(Q3485,Sheet4!$A$1:$B$92,2,0))</f>
        <v>保险资产管理产品</v>
      </c>
    </row>
    <row r="3486" spans="1:68" s="58" customFormat="1" ht="12.75" customHeight="1">
      <c r="A3486" s="137" t="s">
        <v>2255</v>
      </c>
      <c r="B3486" s="138" t="s">
        <v>2256</v>
      </c>
      <c r="C3486" s="250" t="s">
        <v>222</v>
      </c>
      <c r="D3486" s="256" t="s">
        <v>221</v>
      </c>
      <c r="E3486" s="42" t="s">
        <v>2307</v>
      </c>
      <c r="F3486" s="42" t="s">
        <v>2308</v>
      </c>
      <c r="G3486" s="42"/>
      <c r="H3486" s="307">
        <v>8522005.2178668547</v>
      </c>
      <c r="I3486" s="315">
        <v>8522005.2178668547</v>
      </c>
      <c r="J3486" s="105">
        <v>3927.453406094528</v>
      </c>
      <c r="K3486" s="42">
        <v>0</v>
      </c>
      <c r="L3486" s="50" t="s">
        <v>4489</v>
      </c>
      <c r="M3486" s="50" t="s">
        <v>5540</v>
      </c>
      <c r="N3486" s="50" t="s">
        <v>5532</v>
      </c>
      <c r="O3486" s="137" t="s">
        <v>2401</v>
      </c>
      <c r="P3486" s="42" t="s">
        <v>64</v>
      </c>
      <c r="Q3486" s="42" t="s">
        <v>65</v>
      </c>
      <c r="R3486" s="42">
        <v>2</v>
      </c>
      <c r="S3486" s="137" t="s">
        <v>2254</v>
      </c>
      <c r="T3486" s="62">
        <v>16867538196.9</v>
      </c>
      <c r="U3486" s="62">
        <v>14487907740.719999</v>
      </c>
      <c r="Z3486" s="42" t="s">
        <v>280</v>
      </c>
      <c r="AJ3486" s="42"/>
      <c r="AW3486" s="50" t="s">
        <v>2412</v>
      </c>
      <c r="AX3486" s="108">
        <v>0</v>
      </c>
      <c r="AY3486" s="42"/>
      <c r="AZ3486" s="42"/>
      <c r="BA3486" s="42"/>
      <c r="BB3486" s="42"/>
      <c r="BN3486" s="128" t="s">
        <v>4578</v>
      </c>
      <c r="BO3486" s="58" t="str">
        <f t="shared" si="54"/>
        <v>境内资产</v>
      </c>
      <c r="BP3486" s="58" t="str">
        <f>IF(M3486="",VLOOKUP(D3486,Sheet4!$A$1:$B$92,2,0),VLOOKUP(Q3486,Sheet4!$A$1:$B$92,2,0))</f>
        <v>保险资产管理产品</v>
      </c>
    </row>
    <row r="3487" spans="1:68" s="58" customFormat="1" ht="12.75" customHeight="1">
      <c r="A3487" s="138" t="s">
        <v>2385</v>
      </c>
      <c r="B3487" s="50" t="s">
        <v>2386</v>
      </c>
      <c r="C3487" s="252" t="s">
        <v>821</v>
      </c>
      <c r="D3487" s="274" t="s">
        <v>5615</v>
      </c>
      <c r="E3487" s="42" t="s">
        <v>4471</v>
      </c>
      <c r="F3487" s="42" t="s">
        <v>2385</v>
      </c>
      <c r="G3487" s="42"/>
      <c r="H3487" s="307">
        <v>99812784.475389674</v>
      </c>
      <c r="I3487" s="315">
        <v>99776480.020449966</v>
      </c>
      <c r="J3487" s="105">
        <v>475774.18616161088</v>
      </c>
      <c r="K3487" s="42">
        <v>0</v>
      </c>
      <c r="L3487" s="50" t="s">
        <v>4489</v>
      </c>
      <c r="M3487" s="50" t="s">
        <v>5540</v>
      </c>
      <c r="N3487" s="50" t="s">
        <v>5532</v>
      </c>
      <c r="O3487" s="137" t="s">
        <v>2401</v>
      </c>
      <c r="P3487" s="42" t="s">
        <v>64</v>
      </c>
      <c r="Q3487" s="42" t="s">
        <v>65</v>
      </c>
      <c r="R3487" s="42">
        <v>2</v>
      </c>
      <c r="S3487" s="137" t="s">
        <v>2254</v>
      </c>
      <c r="T3487" s="62">
        <v>16867538196.9</v>
      </c>
      <c r="U3487" s="62">
        <v>14487907740.719999</v>
      </c>
      <c r="Z3487" s="42" t="s">
        <v>68</v>
      </c>
      <c r="AJ3487" s="42"/>
      <c r="AW3487" s="50" t="s">
        <v>2412</v>
      </c>
      <c r="AX3487" s="146">
        <v>0.12970000000000001</v>
      </c>
      <c r="AY3487" s="42"/>
      <c r="AZ3487" s="42"/>
      <c r="BA3487" s="42"/>
      <c r="BB3487" s="42"/>
      <c r="BN3487" s="128" t="s">
        <v>4578</v>
      </c>
      <c r="BO3487" s="58" t="str">
        <f t="shared" si="54"/>
        <v>境内资产</v>
      </c>
      <c r="BP3487" s="58" t="str">
        <f>IF(M3487="",VLOOKUP(D3487,Sheet4!$A$1:$B$92,2,0),VLOOKUP(Q3487,Sheet4!$A$1:$B$92,2,0))</f>
        <v>保险资产管理产品</v>
      </c>
    </row>
    <row r="3488" spans="1:68" s="58" customFormat="1" ht="12.75" customHeight="1">
      <c r="A3488" s="137" t="s">
        <v>2301</v>
      </c>
      <c r="B3488" s="50" t="s">
        <v>2262</v>
      </c>
      <c r="C3488" s="252" t="s">
        <v>821</v>
      </c>
      <c r="D3488" s="274" t="s">
        <v>5615</v>
      </c>
      <c r="E3488" s="42" t="s">
        <v>2375</v>
      </c>
      <c r="F3488" s="42" t="s">
        <v>2301</v>
      </c>
      <c r="G3488" s="42"/>
      <c r="H3488" s="307">
        <v>369307302.55894178</v>
      </c>
      <c r="I3488" s="315">
        <v>369306931.65463465</v>
      </c>
      <c r="J3488" s="105">
        <v>1600331.6011698744</v>
      </c>
      <c r="K3488" s="42">
        <v>0</v>
      </c>
      <c r="L3488" s="50" t="s">
        <v>4489</v>
      </c>
      <c r="M3488" s="50" t="s">
        <v>5540</v>
      </c>
      <c r="N3488" s="50" t="s">
        <v>5532</v>
      </c>
      <c r="O3488" s="137" t="s">
        <v>2401</v>
      </c>
      <c r="P3488" s="42" t="s">
        <v>64</v>
      </c>
      <c r="Q3488" s="42" t="s">
        <v>65</v>
      </c>
      <c r="R3488" s="42">
        <v>2</v>
      </c>
      <c r="S3488" s="137" t="s">
        <v>2254</v>
      </c>
      <c r="T3488" s="62">
        <v>16867538196.9</v>
      </c>
      <c r="U3488" s="62">
        <v>14487907740.719999</v>
      </c>
      <c r="Z3488" s="42" t="s">
        <v>68</v>
      </c>
      <c r="AJ3488" s="42"/>
      <c r="AW3488" s="50" t="s">
        <v>2412</v>
      </c>
      <c r="AX3488" s="146">
        <v>0.13489999999999999</v>
      </c>
      <c r="AY3488" s="42"/>
      <c r="AZ3488" s="42"/>
      <c r="BA3488" s="42"/>
      <c r="BB3488" s="42"/>
      <c r="BN3488" s="128" t="s">
        <v>4578</v>
      </c>
      <c r="BO3488" s="58" t="str">
        <f t="shared" si="54"/>
        <v>境内资产</v>
      </c>
      <c r="BP3488" s="58" t="str">
        <f>IF(M3488="",VLOOKUP(D3488,Sheet4!$A$1:$B$92,2,0),VLOOKUP(Q3488,Sheet4!$A$1:$B$92,2,0))</f>
        <v>保险资产管理产品</v>
      </c>
    </row>
    <row r="3489" spans="1:68" s="58" customFormat="1" ht="12.75" customHeight="1">
      <c r="A3489" s="137" t="s">
        <v>224</v>
      </c>
      <c r="B3489" s="137" t="s">
        <v>224</v>
      </c>
      <c r="C3489" s="250" t="s">
        <v>222</v>
      </c>
      <c r="D3489" s="250" t="s">
        <v>224</v>
      </c>
      <c r="E3489" s="42">
        <v>0</v>
      </c>
      <c r="F3489" s="50" t="s">
        <v>5354</v>
      </c>
      <c r="G3489" s="42"/>
      <c r="H3489" s="307">
        <v>265468.67921580019</v>
      </c>
      <c r="I3489" s="315">
        <v>265468.67921580019</v>
      </c>
      <c r="J3489" s="105">
        <v>0</v>
      </c>
      <c r="K3489" s="42">
        <v>0</v>
      </c>
      <c r="L3489" s="50" t="s">
        <v>4489</v>
      </c>
      <c r="M3489" s="50" t="s">
        <v>5540</v>
      </c>
      <c r="N3489" s="50" t="s">
        <v>5532</v>
      </c>
      <c r="O3489" s="137" t="s">
        <v>2401</v>
      </c>
      <c r="P3489" s="42" t="s">
        <v>64</v>
      </c>
      <c r="Q3489" s="42" t="s">
        <v>65</v>
      </c>
      <c r="R3489" s="42">
        <v>2</v>
      </c>
      <c r="S3489" s="137" t="s">
        <v>2254</v>
      </c>
      <c r="T3489" s="62">
        <v>16867538196.9</v>
      </c>
      <c r="U3489" s="62">
        <v>14487907740.719999</v>
      </c>
      <c r="Z3489" s="42"/>
      <c r="AJ3489" s="42"/>
      <c r="AW3489" s="42" t="s">
        <v>2412</v>
      </c>
      <c r="AX3489" s="42"/>
      <c r="AY3489" s="42"/>
      <c r="AZ3489" s="42"/>
      <c r="BA3489" s="42"/>
      <c r="BB3489" s="42"/>
      <c r="BN3489" s="128" t="s">
        <v>4578</v>
      </c>
      <c r="BO3489" s="58" t="str">
        <f t="shared" si="54"/>
        <v>境内资产</v>
      </c>
      <c r="BP3489" s="58" t="str">
        <f>IF(M3489="",VLOOKUP(D3489,Sheet4!$A$1:$B$92,2,0),VLOOKUP(Q3489,Sheet4!$A$1:$B$92,2,0))</f>
        <v>保险资产管理产品</v>
      </c>
    </row>
    <row r="3490" spans="1:68" s="58" customFormat="1" ht="12.75" customHeight="1">
      <c r="A3490" s="138" t="s">
        <v>5387</v>
      </c>
      <c r="B3490" s="138" t="s">
        <v>5387</v>
      </c>
      <c r="C3490" s="250" t="s">
        <v>222</v>
      </c>
      <c r="D3490" s="250" t="s">
        <v>224</v>
      </c>
      <c r="E3490" s="42">
        <v>0</v>
      </c>
      <c r="F3490" s="59" t="s">
        <v>5354</v>
      </c>
      <c r="G3490" s="42"/>
      <c r="H3490" s="307">
        <v>33373.712036823163</v>
      </c>
      <c r="I3490" s="315">
        <v>33373.712036823163</v>
      </c>
      <c r="J3490" s="105">
        <v>0</v>
      </c>
      <c r="K3490" s="42">
        <v>0</v>
      </c>
      <c r="L3490" s="50" t="s">
        <v>4489</v>
      </c>
      <c r="M3490" s="50" t="s">
        <v>5540</v>
      </c>
      <c r="N3490" s="50" t="s">
        <v>5532</v>
      </c>
      <c r="O3490" s="137" t="s">
        <v>2401</v>
      </c>
      <c r="P3490" s="42" t="s">
        <v>64</v>
      </c>
      <c r="Q3490" s="42" t="s">
        <v>65</v>
      </c>
      <c r="R3490" s="42">
        <v>2</v>
      </c>
      <c r="S3490" s="137" t="s">
        <v>2254</v>
      </c>
      <c r="T3490" s="62">
        <v>16867538196.9</v>
      </c>
      <c r="U3490" s="62">
        <v>14487907740.719999</v>
      </c>
      <c r="Z3490" s="42"/>
      <c r="AJ3490" s="42"/>
      <c r="AW3490" s="42" t="s">
        <v>2412</v>
      </c>
      <c r="AX3490" s="42"/>
      <c r="AY3490" s="42"/>
      <c r="AZ3490" s="42"/>
      <c r="BA3490" s="42"/>
      <c r="BB3490" s="42"/>
      <c r="BN3490" s="128" t="s">
        <v>4578</v>
      </c>
      <c r="BO3490" s="58" t="str">
        <f t="shared" si="54"/>
        <v>境内资产</v>
      </c>
      <c r="BP3490" s="58" t="str">
        <f>IF(M3490="",VLOOKUP(D3490,Sheet4!$A$1:$B$92,2,0),VLOOKUP(Q3490,Sheet4!$A$1:$B$92,2,0))</f>
        <v>保险资产管理产品</v>
      </c>
    </row>
    <row r="3491" spans="1:68" s="58" customFormat="1" ht="12.75" customHeight="1">
      <c r="A3491" s="138" t="s">
        <v>2263</v>
      </c>
      <c r="B3491" s="50" t="s">
        <v>2310</v>
      </c>
      <c r="C3491" s="252" t="s">
        <v>5552</v>
      </c>
      <c r="D3491" s="257" t="s">
        <v>672</v>
      </c>
      <c r="E3491" s="42" t="s">
        <v>4437</v>
      </c>
      <c r="F3491" s="42" t="s">
        <v>2310</v>
      </c>
      <c r="G3491" s="42"/>
      <c r="H3491" s="307">
        <v>1850404.9169575076</v>
      </c>
      <c r="I3491" s="315">
        <v>1201164.0165502001</v>
      </c>
      <c r="J3491" s="105">
        <v>0</v>
      </c>
      <c r="K3491" s="42">
        <v>0</v>
      </c>
      <c r="L3491" s="50" t="s">
        <v>4489</v>
      </c>
      <c r="M3491" s="50" t="s">
        <v>5540</v>
      </c>
      <c r="N3491" s="50" t="s">
        <v>5532</v>
      </c>
      <c r="O3491" s="137" t="s">
        <v>2401</v>
      </c>
      <c r="P3491" s="42" t="s">
        <v>64</v>
      </c>
      <c r="Q3491" s="42" t="s">
        <v>65</v>
      </c>
      <c r="R3491" s="42">
        <v>2</v>
      </c>
      <c r="S3491" s="137" t="s">
        <v>2254</v>
      </c>
      <c r="T3491" s="62">
        <v>16867538196.9</v>
      </c>
      <c r="U3491" s="62">
        <v>14487907740.719999</v>
      </c>
      <c r="Z3491" s="42" t="s">
        <v>68</v>
      </c>
      <c r="AJ3491" s="42"/>
      <c r="AW3491" s="42" t="s">
        <v>2412</v>
      </c>
      <c r="AX3491" s="42"/>
      <c r="AY3491" s="42"/>
      <c r="AZ3491" s="42"/>
      <c r="BA3491" s="42"/>
      <c r="BB3491" s="42"/>
      <c r="BN3491" s="128" t="s">
        <v>4578</v>
      </c>
      <c r="BO3491" s="58" t="str">
        <f t="shared" si="54"/>
        <v>境内资产</v>
      </c>
      <c r="BP3491" s="58" t="str">
        <f>IF(M3491="",VLOOKUP(D3491,Sheet4!$A$1:$B$92,2,0),VLOOKUP(Q3491,Sheet4!$A$1:$B$92,2,0))</f>
        <v>保险资产管理产品</v>
      </c>
    </row>
    <row r="3492" spans="1:68" s="58" customFormat="1" ht="12.75" customHeight="1">
      <c r="A3492" s="137" t="s">
        <v>2264</v>
      </c>
      <c r="B3492" s="50" t="s">
        <v>2311</v>
      </c>
      <c r="C3492" s="252" t="s">
        <v>5552</v>
      </c>
      <c r="D3492" s="257" t="s">
        <v>672</v>
      </c>
      <c r="E3492" s="42" t="s">
        <v>4438</v>
      </c>
      <c r="F3492" s="42" t="s">
        <v>2311</v>
      </c>
      <c r="G3492" s="42"/>
      <c r="H3492" s="307">
        <v>2340923.2080911407</v>
      </c>
      <c r="I3492" s="315">
        <v>2007646.3244721249</v>
      </c>
      <c r="J3492" s="105">
        <v>0</v>
      </c>
      <c r="K3492" s="42">
        <v>0</v>
      </c>
      <c r="L3492" s="50" t="s">
        <v>4489</v>
      </c>
      <c r="M3492" s="50" t="s">
        <v>5540</v>
      </c>
      <c r="N3492" s="50" t="s">
        <v>5532</v>
      </c>
      <c r="O3492" s="137" t="s">
        <v>2401</v>
      </c>
      <c r="P3492" s="42" t="s">
        <v>64</v>
      </c>
      <c r="Q3492" s="42" t="s">
        <v>65</v>
      </c>
      <c r="R3492" s="42">
        <v>2</v>
      </c>
      <c r="S3492" s="137" t="s">
        <v>2254</v>
      </c>
      <c r="T3492" s="62">
        <v>16867538196.9</v>
      </c>
      <c r="U3492" s="62">
        <v>14487907740.719999</v>
      </c>
      <c r="Z3492" s="42" t="s">
        <v>68</v>
      </c>
      <c r="AJ3492" s="42"/>
      <c r="AW3492" s="42" t="s">
        <v>2412</v>
      </c>
      <c r="AX3492" s="42"/>
      <c r="AY3492" s="42"/>
      <c r="AZ3492" s="42"/>
      <c r="BA3492" s="42"/>
      <c r="BB3492" s="42"/>
      <c r="BN3492" s="128" t="s">
        <v>4578</v>
      </c>
      <c r="BO3492" s="58" t="str">
        <f t="shared" si="54"/>
        <v>境内资产</v>
      </c>
      <c r="BP3492" s="58" t="str">
        <f>IF(M3492="",VLOOKUP(D3492,Sheet4!$A$1:$B$92,2,0),VLOOKUP(Q3492,Sheet4!$A$1:$B$92,2,0))</f>
        <v>保险资产管理产品</v>
      </c>
    </row>
    <row r="3493" spans="1:68" s="58" customFormat="1" ht="12.75" customHeight="1">
      <c r="A3493" s="137" t="s">
        <v>2265</v>
      </c>
      <c r="B3493" s="50" t="s">
        <v>2312</v>
      </c>
      <c r="C3493" s="252" t="s">
        <v>5552</v>
      </c>
      <c r="D3493" s="257" t="s">
        <v>672</v>
      </c>
      <c r="E3493" s="42" t="s">
        <v>4439</v>
      </c>
      <c r="F3493" s="42" t="s">
        <v>2312</v>
      </c>
      <c r="G3493" s="42"/>
      <c r="H3493" s="307">
        <v>5029854.0697853127</v>
      </c>
      <c r="I3493" s="315">
        <v>3336465.2429627469</v>
      </c>
      <c r="J3493" s="105">
        <v>0</v>
      </c>
      <c r="K3493" s="42">
        <v>0</v>
      </c>
      <c r="L3493" s="50" t="s">
        <v>4489</v>
      </c>
      <c r="M3493" s="50" t="s">
        <v>5540</v>
      </c>
      <c r="N3493" s="50" t="s">
        <v>5532</v>
      </c>
      <c r="O3493" s="137" t="s">
        <v>2401</v>
      </c>
      <c r="P3493" s="42" t="s">
        <v>64</v>
      </c>
      <c r="Q3493" s="42" t="s">
        <v>65</v>
      </c>
      <c r="R3493" s="42">
        <v>2</v>
      </c>
      <c r="S3493" s="137" t="s">
        <v>2254</v>
      </c>
      <c r="T3493" s="62">
        <v>16867538196.9</v>
      </c>
      <c r="U3493" s="62">
        <v>14487907740.719999</v>
      </c>
      <c r="Z3493" s="42" t="s">
        <v>68</v>
      </c>
      <c r="AJ3493" s="42"/>
      <c r="AW3493" s="42" t="s">
        <v>2412</v>
      </c>
      <c r="AX3493" s="42"/>
      <c r="AY3493" s="42"/>
      <c r="AZ3493" s="42"/>
      <c r="BA3493" s="42"/>
      <c r="BB3493" s="42"/>
      <c r="BN3493" s="128" t="s">
        <v>4578</v>
      </c>
      <c r="BO3493" s="58" t="str">
        <f t="shared" si="54"/>
        <v>境内资产</v>
      </c>
      <c r="BP3493" s="58" t="str">
        <f>IF(M3493="",VLOOKUP(D3493,Sheet4!$A$1:$B$92,2,0),VLOOKUP(Q3493,Sheet4!$A$1:$B$92,2,0))</f>
        <v>保险资产管理产品</v>
      </c>
    </row>
    <row r="3494" spans="1:68" s="58" customFormat="1" ht="12.75" customHeight="1">
      <c r="A3494" s="137" t="s">
        <v>2117</v>
      </c>
      <c r="B3494" s="50" t="s">
        <v>2199</v>
      </c>
      <c r="C3494" s="252" t="s">
        <v>5552</v>
      </c>
      <c r="D3494" s="257" t="s">
        <v>672</v>
      </c>
      <c r="E3494" s="42" t="s">
        <v>3807</v>
      </c>
      <c r="F3494" s="42" t="s">
        <v>2199</v>
      </c>
      <c r="G3494" s="42"/>
      <c r="H3494" s="307">
        <v>2449683.87931256</v>
      </c>
      <c r="I3494" s="315">
        <v>2037447.4474954989</v>
      </c>
      <c r="J3494" s="105">
        <v>0</v>
      </c>
      <c r="K3494" s="42">
        <v>0</v>
      </c>
      <c r="L3494" s="50" t="s">
        <v>4489</v>
      </c>
      <c r="M3494" s="50" t="s">
        <v>5540</v>
      </c>
      <c r="N3494" s="50" t="s">
        <v>5532</v>
      </c>
      <c r="O3494" s="137" t="s">
        <v>2401</v>
      </c>
      <c r="P3494" s="42" t="s">
        <v>64</v>
      </c>
      <c r="Q3494" s="42" t="s">
        <v>65</v>
      </c>
      <c r="R3494" s="42">
        <v>2</v>
      </c>
      <c r="S3494" s="137" t="s">
        <v>2254</v>
      </c>
      <c r="T3494" s="62">
        <v>16867538196.9</v>
      </c>
      <c r="U3494" s="62">
        <v>14487907740.719999</v>
      </c>
      <c r="Z3494" s="42" t="s">
        <v>280</v>
      </c>
      <c r="AJ3494" s="42"/>
      <c r="AW3494" s="42" t="s">
        <v>2412</v>
      </c>
      <c r="AX3494" s="42"/>
      <c r="AY3494" s="42"/>
      <c r="AZ3494" s="42"/>
      <c r="BA3494" s="42"/>
      <c r="BB3494" s="42"/>
      <c r="BN3494" s="128" t="s">
        <v>4578</v>
      </c>
      <c r="BO3494" s="58" t="str">
        <f t="shared" si="54"/>
        <v>境内资产</v>
      </c>
      <c r="BP3494" s="58" t="str">
        <f>IF(M3494="",VLOOKUP(D3494,Sheet4!$A$1:$B$92,2,0),VLOOKUP(Q3494,Sheet4!$A$1:$B$92,2,0))</f>
        <v>保险资产管理产品</v>
      </c>
    </row>
    <row r="3495" spans="1:68" s="58" customFormat="1" ht="12.75" customHeight="1">
      <c r="A3495" s="137" t="s">
        <v>2266</v>
      </c>
      <c r="B3495" s="50" t="s">
        <v>2313</v>
      </c>
      <c r="C3495" s="252" t="s">
        <v>5552</v>
      </c>
      <c r="D3495" s="257" t="s">
        <v>672</v>
      </c>
      <c r="E3495" s="42" t="s">
        <v>2914</v>
      </c>
      <c r="F3495" s="42" t="s">
        <v>2313</v>
      </c>
      <c r="G3495" s="42"/>
      <c r="H3495" s="307">
        <v>3367412.1269203927</v>
      </c>
      <c r="I3495" s="315">
        <v>2204077.3153868206</v>
      </c>
      <c r="J3495" s="105">
        <v>0</v>
      </c>
      <c r="K3495" s="42">
        <v>0</v>
      </c>
      <c r="L3495" s="50" t="s">
        <v>4489</v>
      </c>
      <c r="M3495" s="50" t="s">
        <v>5540</v>
      </c>
      <c r="N3495" s="50" t="s">
        <v>5532</v>
      </c>
      <c r="O3495" s="137" t="s">
        <v>2401</v>
      </c>
      <c r="P3495" s="42" t="s">
        <v>64</v>
      </c>
      <c r="Q3495" s="42" t="s">
        <v>65</v>
      </c>
      <c r="R3495" s="42">
        <v>2</v>
      </c>
      <c r="S3495" s="137" t="s">
        <v>2254</v>
      </c>
      <c r="T3495" s="62">
        <v>16867538196.9</v>
      </c>
      <c r="U3495" s="62">
        <v>14487907740.719999</v>
      </c>
      <c r="Z3495" s="42" t="s">
        <v>68</v>
      </c>
      <c r="AJ3495" s="42"/>
      <c r="AW3495" s="42" t="s">
        <v>2412</v>
      </c>
      <c r="AX3495" s="42"/>
      <c r="AY3495" s="42"/>
      <c r="AZ3495" s="42"/>
      <c r="BA3495" s="42"/>
      <c r="BB3495" s="42"/>
      <c r="BN3495" s="128" t="s">
        <v>4578</v>
      </c>
      <c r="BO3495" s="58" t="str">
        <f t="shared" si="54"/>
        <v>境内资产</v>
      </c>
      <c r="BP3495" s="58" t="str">
        <f>IF(M3495="",VLOOKUP(D3495,Sheet4!$A$1:$B$92,2,0),VLOOKUP(Q3495,Sheet4!$A$1:$B$92,2,0))</f>
        <v>保险资产管理产品</v>
      </c>
    </row>
    <row r="3496" spans="1:68" s="58" customFormat="1" ht="12.75" customHeight="1">
      <c r="A3496" s="137" t="s">
        <v>2267</v>
      </c>
      <c r="B3496" s="50" t="s">
        <v>2314</v>
      </c>
      <c r="C3496" s="252" t="s">
        <v>5552</v>
      </c>
      <c r="D3496" s="257" t="s">
        <v>672</v>
      </c>
      <c r="E3496" s="42" t="s">
        <v>3013</v>
      </c>
      <c r="F3496" s="42" t="s">
        <v>2314</v>
      </c>
      <c r="G3496" s="42"/>
      <c r="H3496" s="307">
        <v>6764006.0784616023</v>
      </c>
      <c r="I3496" s="315">
        <v>4208395.7518679155</v>
      </c>
      <c r="J3496" s="105">
        <v>0</v>
      </c>
      <c r="K3496" s="42">
        <v>0</v>
      </c>
      <c r="L3496" s="50" t="s">
        <v>4489</v>
      </c>
      <c r="M3496" s="50" t="s">
        <v>5540</v>
      </c>
      <c r="N3496" s="50" t="s">
        <v>5532</v>
      </c>
      <c r="O3496" s="137" t="s">
        <v>2401</v>
      </c>
      <c r="P3496" s="42" t="s">
        <v>64</v>
      </c>
      <c r="Q3496" s="42" t="s">
        <v>65</v>
      </c>
      <c r="R3496" s="42">
        <v>2</v>
      </c>
      <c r="S3496" s="137" t="s">
        <v>2254</v>
      </c>
      <c r="T3496" s="62">
        <v>16867538196.9</v>
      </c>
      <c r="U3496" s="62">
        <v>14487907740.719999</v>
      </c>
      <c r="Z3496" s="42" t="s">
        <v>68</v>
      </c>
      <c r="AJ3496" s="42"/>
      <c r="AW3496" s="42" t="s">
        <v>2412</v>
      </c>
      <c r="AX3496" s="42"/>
      <c r="AY3496" s="42"/>
      <c r="AZ3496" s="42"/>
      <c r="BA3496" s="42"/>
      <c r="BB3496" s="42"/>
      <c r="BN3496" s="128" t="s">
        <v>4578</v>
      </c>
      <c r="BO3496" s="58" t="str">
        <f t="shared" si="54"/>
        <v>境内资产</v>
      </c>
      <c r="BP3496" s="58" t="str">
        <f>IF(M3496="",VLOOKUP(D3496,Sheet4!$A$1:$B$92,2,0),VLOOKUP(Q3496,Sheet4!$A$1:$B$92,2,0))</f>
        <v>保险资产管理产品</v>
      </c>
    </row>
    <row r="3497" spans="1:68" s="58" customFormat="1" ht="12.75" customHeight="1">
      <c r="A3497" s="137" t="s">
        <v>2108</v>
      </c>
      <c r="B3497" s="50" t="s">
        <v>2315</v>
      </c>
      <c r="C3497" s="252" t="s">
        <v>5552</v>
      </c>
      <c r="D3497" s="257" t="s">
        <v>672</v>
      </c>
      <c r="E3497" s="42" t="s">
        <v>4359</v>
      </c>
      <c r="F3497" s="42" t="s">
        <v>2315</v>
      </c>
      <c r="G3497" s="42"/>
      <c r="H3497" s="307">
        <v>2619661.0288189347</v>
      </c>
      <c r="I3497" s="315">
        <v>2391097.5577300377</v>
      </c>
      <c r="J3497" s="105">
        <v>0</v>
      </c>
      <c r="K3497" s="42">
        <v>0</v>
      </c>
      <c r="L3497" s="50" t="s">
        <v>4489</v>
      </c>
      <c r="M3497" s="50" t="s">
        <v>5540</v>
      </c>
      <c r="N3497" s="50" t="s">
        <v>5532</v>
      </c>
      <c r="O3497" s="137" t="s">
        <v>2401</v>
      </c>
      <c r="P3497" s="42" t="s">
        <v>64</v>
      </c>
      <c r="Q3497" s="42" t="s">
        <v>65</v>
      </c>
      <c r="R3497" s="42">
        <v>2</v>
      </c>
      <c r="S3497" s="137" t="s">
        <v>2254</v>
      </c>
      <c r="T3497" s="62">
        <v>16867538196.9</v>
      </c>
      <c r="U3497" s="62">
        <v>14487907740.719999</v>
      </c>
      <c r="Z3497" s="42" t="s">
        <v>68</v>
      </c>
      <c r="AJ3497" s="42"/>
      <c r="AW3497" s="42" t="s">
        <v>2412</v>
      </c>
      <c r="AX3497" s="42"/>
      <c r="AY3497" s="42"/>
      <c r="AZ3497" s="42"/>
      <c r="BA3497" s="42"/>
      <c r="BB3497" s="42"/>
      <c r="BN3497" s="128" t="s">
        <v>4578</v>
      </c>
      <c r="BO3497" s="58" t="str">
        <f t="shared" si="54"/>
        <v>境内资产</v>
      </c>
      <c r="BP3497" s="58" t="str">
        <f>IF(M3497="",VLOOKUP(D3497,Sheet4!$A$1:$B$92,2,0),VLOOKUP(Q3497,Sheet4!$A$1:$B$92,2,0))</f>
        <v>保险资产管理产品</v>
      </c>
    </row>
    <row r="3498" spans="1:68" s="58" customFormat="1" ht="12.75" customHeight="1">
      <c r="A3498" s="137" t="s">
        <v>1967</v>
      </c>
      <c r="B3498" s="50" t="s">
        <v>1968</v>
      </c>
      <c r="C3498" s="252" t="s">
        <v>5552</v>
      </c>
      <c r="D3498" s="257" t="s">
        <v>672</v>
      </c>
      <c r="E3498" s="42" t="s">
        <v>3077</v>
      </c>
      <c r="F3498" s="42" t="s">
        <v>1968</v>
      </c>
      <c r="G3498" s="42"/>
      <c r="H3498" s="307">
        <v>5011643.5466586873</v>
      </c>
      <c r="I3498" s="315">
        <v>5117021.7722210838</v>
      </c>
      <c r="J3498" s="105">
        <v>0</v>
      </c>
      <c r="K3498" s="42">
        <v>0</v>
      </c>
      <c r="L3498" s="50" t="s">
        <v>4489</v>
      </c>
      <c r="M3498" s="50" t="s">
        <v>5540</v>
      </c>
      <c r="N3498" s="50" t="s">
        <v>5532</v>
      </c>
      <c r="O3498" s="137" t="s">
        <v>2401</v>
      </c>
      <c r="P3498" s="42" t="s">
        <v>64</v>
      </c>
      <c r="Q3498" s="42" t="s">
        <v>65</v>
      </c>
      <c r="R3498" s="42">
        <v>2</v>
      </c>
      <c r="S3498" s="137" t="s">
        <v>2254</v>
      </c>
      <c r="T3498" s="62">
        <v>16867538196.9</v>
      </c>
      <c r="U3498" s="62">
        <v>14487907740.719999</v>
      </c>
      <c r="Z3498" s="42" t="s">
        <v>280</v>
      </c>
      <c r="AJ3498" s="42"/>
      <c r="AW3498" s="42" t="s">
        <v>2412</v>
      </c>
      <c r="AX3498" s="42"/>
      <c r="AY3498" s="42"/>
      <c r="AZ3498" s="42"/>
      <c r="BA3498" s="42"/>
      <c r="BB3498" s="42"/>
      <c r="BN3498" s="128" t="s">
        <v>4578</v>
      </c>
      <c r="BO3498" s="58" t="str">
        <f t="shared" si="54"/>
        <v>境内资产</v>
      </c>
      <c r="BP3498" s="58" t="str">
        <f>IF(M3498="",VLOOKUP(D3498,Sheet4!$A$1:$B$92,2,0),VLOOKUP(Q3498,Sheet4!$A$1:$B$92,2,0))</f>
        <v>保险资产管理产品</v>
      </c>
    </row>
    <row r="3499" spans="1:68" s="58" customFormat="1" ht="12.75" customHeight="1">
      <c r="A3499" s="137" t="s">
        <v>2268</v>
      </c>
      <c r="B3499" s="50" t="s">
        <v>2316</v>
      </c>
      <c r="C3499" s="252" t="s">
        <v>5552</v>
      </c>
      <c r="D3499" s="257" t="s">
        <v>672</v>
      </c>
      <c r="E3499" s="42" t="s">
        <v>4440</v>
      </c>
      <c r="F3499" s="42" t="s">
        <v>2316</v>
      </c>
      <c r="G3499" s="42"/>
      <c r="H3499" s="307">
        <v>4406620.3186319629</v>
      </c>
      <c r="I3499" s="315">
        <v>3278675.2976437188</v>
      </c>
      <c r="J3499" s="105">
        <v>0</v>
      </c>
      <c r="K3499" s="42">
        <v>0</v>
      </c>
      <c r="L3499" s="50" t="s">
        <v>4489</v>
      </c>
      <c r="M3499" s="50" t="s">
        <v>5540</v>
      </c>
      <c r="N3499" s="50" t="s">
        <v>5532</v>
      </c>
      <c r="O3499" s="137" t="s">
        <v>2401</v>
      </c>
      <c r="P3499" s="42" t="s">
        <v>64</v>
      </c>
      <c r="Q3499" s="42" t="s">
        <v>65</v>
      </c>
      <c r="R3499" s="42">
        <v>2</v>
      </c>
      <c r="S3499" s="137" t="s">
        <v>2254</v>
      </c>
      <c r="T3499" s="62">
        <v>16867538196.9</v>
      </c>
      <c r="U3499" s="62">
        <v>14487907740.719999</v>
      </c>
      <c r="Z3499" s="42" t="s">
        <v>68</v>
      </c>
      <c r="AJ3499" s="42"/>
      <c r="AW3499" s="42" t="s">
        <v>2412</v>
      </c>
      <c r="AX3499" s="42"/>
      <c r="AY3499" s="42"/>
      <c r="AZ3499" s="42"/>
      <c r="BA3499" s="42"/>
      <c r="BB3499" s="42"/>
      <c r="BN3499" s="128" t="s">
        <v>4578</v>
      </c>
      <c r="BO3499" s="58" t="str">
        <f t="shared" si="54"/>
        <v>境内资产</v>
      </c>
      <c r="BP3499" s="58" t="str">
        <f>IF(M3499="",VLOOKUP(D3499,Sheet4!$A$1:$B$92,2,0),VLOOKUP(Q3499,Sheet4!$A$1:$B$92,2,0))</f>
        <v>保险资产管理产品</v>
      </c>
    </row>
    <row r="3500" spans="1:68" s="58" customFormat="1" ht="12.75" customHeight="1">
      <c r="A3500" s="137" t="s">
        <v>2269</v>
      </c>
      <c r="B3500" s="50" t="s">
        <v>2317</v>
      </c>
      <c r="C3500" s="252" t="s">
        <v>5552</v>
      </c>
      <c r="D3500" s="257" t="s">
        <v>672</v>
      </c>
      <c r="E3500" s="42" t="s">
        <v>4441</v>
      </c>
      <c r="F3500" s="42" t="s">
        <v>2317</v>
      </c>
      <c r="G3500" s="42"/>
      <c r="H3500" s="307">
        <v>3116562.008156301</v>
      </c>
      <c r="I3500" s="315">
        <v>2592090.4021276748</v>
      </c>
      <c r="J3500" s="105">
        <v>0</v>
      </c>
      <c r="K3500" s="42">
        <v>0</v>
      </c>
      <c r="L3500" s="50" t="s">
        <v>4489</v>
      </c>
      <c r="M3500" s="50" t="s">
        <v>5540</v>
      </c>
      <c r="N3500" s="50" t="s">
        <v>5532</v>
      </c>
      <c r="O3500" s="137" t="s">
        <v>2401</v>
      </c>
      <c r="P3500" s="42" t="s">
        <v>64</v>
      </c>
      <c r="Q3500" s="42" t="s">
        <v>65</v>
      </c>
      <c r="R3500" s="42">
        <v>2</v>
      </c>
      <c r="S3500" s="137" t="s">
        <v>2254</v>
      </c>
      <c r="T3500" s="62">
        <v>16867538196.9</v>
      </c>
      <c r="U3500" s="62">
        <v>14487907740.719999</v>
      </c>
      <c r="Z3500" s="42" t="s">
        <v>68</v>
      </c>
      <c r="AJ3500" s="42"/>
      <c r="AW3500" s="42" t="s">
        <v>2412</v>
      </c>
      <c r="AX3500" s="42"/>
      <c r="AY3500" s="42"/>
      <c r="AZ3500" s="42"/>
      <c r="BA3500" s="42"/>
      <c r="BB3500" s="42"/>
      <c r="BN3500" s="128" t="s">
        <v>4578</v>
      </c>
      <c r="BO3500" s="58" t="str">
        <f t="shared" si="54"/>
        <v>境内资产</v>
      </c>
      <c r="BP3500" s="58" t="str">
        <f>IF(M3500="",VLOOKUP(D3500,Sheet4!$A$1:$B$92,2,0),VLOOKUP(Q3500,Sheet4!$A$1:$B$92,2,0))</f>
        <v>保险资产管理产品</v>
      </c>
    </row>
    <row r="3501" spans="1:68" s="58" customFormat="1" ht="12.75" customHeight="1">
      <c r="A3501" s="138" t="s">
        <v>2270</v>
      </c>
      <c r="B3501" s="50" t="s">
        <v>2318</v>
      </c>
      <c r="C3501" s="252" t="s">
        <v>5552</v>
      </c>
      <c r="D3501" s="257" t="s">
        <v>672</v>
      </c>
      <c r="E3501" s="42" t="s">
        <v>4442</v>
      </c>
      <c r="F3501" s="42" t="s">
        <v>2318</v>
      </c>
      <c r="G3501" s="42"/>
      <c r="H3501" s="307">
        <v>734541.425046455</v>
      </c>
      <c r="I3501" s="315">
        <v>814131.63034192997</v>
      </c>
      <c r="J3501" s="105">
        <v>0</v>
      </c>
      <c r="K3501" s="42">
        <v>0</v>
      </c>
      <c r="L3501" s="50" t="s">
        <v>4489</v>
      </c>
      <c r="M3501" s="50" t="s">
        <v>5540</v>
      </c>
      <c r="N3501" s="50" t="s">
        <v>5532</v>
      </c>
      <c r="O3501" s="137" t="s">
        <v>2401</v>
      </c>
      <c r="P3501" s="42" t="s">
        <v>64</v>
      </c>
      <c r="Q3501" s="42" t="s">
        <v>65</v>
      </c>
      <c r="R3501" s="42">
        <v>2</v>
      </c>
      <c r="S3501" s="137" t="s">
        <v>2254</v>
      </c>
      <c r="T3501" s="62">
        <v>16867538196.9</v>
      </c>
      <c r="U3501" s="62">
        <v>14487907740.719999</v>
      </c>
      <c r="Z3501" s="42" t="s">
        <v>68</v>
      </c>
      <c r="AJ3501" s="42"/>
      <c r="AW3501" s="42" t="s">
        <v>2412</v>
      </c>
      <c r="AX3501" s="42"/>
      <c r="AY3501" s="42"/>
      <c r="AZ3501" s="42"/>
      <c r="BA3501" s="42"/>
      <c r="BB3501" s="42"/>
      <c r="BN3501" s="128" t="s">
        <v>4578</v>
      </c>
      <c r="BO3501" s="58" t="str">
        <f t="shared" si="54"/>
        <v>境内资产</v>
      </c>
      <c r="BP3501" s="58" t="str">
        <f>IF(M3501="",VLOOKUP(D3501,Sheet4!$A$1:$B$92,2,0),VLOOKUP(Q3501,Sheet4!$A$1:$B$92,2,0))</f>
        <v>保险资产管理产品</v>
      </c>
    </row>
    <row r="3502" spans="1:68" s="58" customFormat="1" ht="12.75" customHeight="1">
      <c r="A3502" s="137" t="s">
        <v>2271</v>
      </c>
      <c r="B3502" s="50" t="s">
        <v>2319</v>
      </c>
      <c r="C3502" s="252" t="s">
        <v>5552</v>
      </c>
      <c r="D3502" s="257" t="s">
        <v>672</v>
      </c>
      <c r="E3502" s="42" t="s">
        <v>4443</v>
      </c>
      <c r="F3502" s="42" t="s">
        <v>2319</v>
      </c>
      <c r="G3502" s="42"/>
      <c r="H3502" s="307">
        <v>3667534.3476393945</v>
      </c>
      <c r="I3502" s="315">
        <v>3128996.6449211314</v>
      </c>
      <c r="J3502" s="105">
        <v>0</v>
      </c>
      <c r="K3502" s="42">
        <v>0</v>
      </c>
      <c r="L3502" s="50" t="s">
        <v>4489</v>
      </c>
      <c r="M3502" s="50" t="s">
        <v>5540</v>
      </c>
      <c r="N3502" s="50" t="s">
        <v>5532</v>
      </c>
      <c r="O3502" s="137" t="s">
        <v>2401</v>
      </c>
      <c r="P3502" s="42" t="s">
        <v>64</v>
      </c>
      <c r="Q3502" s="42" t="s">
        <v>65</v>
      </c>
      <c r="R3502" s="42">
        <v>2</v>
      </c>
      <c r="S3502" s="137" t="s">
        <v>2254</v>
      </c>
      <c r="T3502" s="62">
        <v>16867538196.9</v>
      </c>
      <c r="U3502" s="62">
        <v>14487907740.719999</v>
      </c>
      <c r="Z3502" s="42" t="s">
        <v>68</v>
      </c>
      <c r="AJ3502" s="42"/>
      <c r="AW3502" s="42" t="s">
        <v>2412</v>
      </c>
      <c r="AX3502" s="42"/>
      <c r="AY3502" s="42"/>
      <c r="AZ3502" s="42"/>
      <c r="BA3502" s="42"/>
      <c r="BB3502" s="42"/>
      <c r="BN3502" s="128" t="s">
        <v>4578</v>
      </c>
      <c r="BO3502" s="58" t="str">
        <f t="shared" si="54"/>
        <v>境内资产</v>
      </c>
      <c r="BP3502" s="58" t="str">
        <f>IF(M3502="",VLOOKUP(D3502,Sheet4!$A$1:$B$92,2,0),VLOOKUP(Q3502,Sheet4!$A$1:$B$92,2,0))</f>
        <v>保险资产管理产品</v>
      </c>
    </row>
    <row r="3503" spans="1:68" s="58" customFormat="1" ht="12.75" customHeight="1">
      <c r="A3503" s="137" t="s">
        <v>2272</v>
      </c>
      <c r="B3503" s="50" t="s">
        <v>2320</v>
      </c>
      <c r="C3503" s="252" t="s">
        <v>5552</v>
      </c>
      <c r="D3503" s="257" t="s">
        <v>672</v>
      </c>
      <c r="E3503" s="42" t="s">
        <v>4444</v>
      </c>
      <c r="F3503" s="42" t="s">
        <v>2320</v>
      </c>
      <c r="G3503" s="42"/>
      <c r="H3503" s="307">
        <v>4803542.6446086997</v>
      </c>
      <c r="I3503" s="315">
        <v>3823861.669673786</v>
      </c>
      <c r="J3503" s="105">
        <v>0</v>
      </c>
      <c r="K3503" s="42">
        <v>0</v>
      </c>
      <c r="L3503" s="50" t="s">
        <v>4489</v>
      </c>
      <c r="M3503" s="50" t="s">
        <v>5540</v>
      </c>
      <c r="N3503" s="50" t="s">
        <v>5532</v>
      </c>
      <c r="O3503" s="137" t="s">
        <v>2401</v>
      </c>
      <c r="P3503" s="42" t="s">
        <v>64</v>
      </c>
      <c r="Q3503" s="42" t="s">
        <v>65</v>
      </c>
      <c r="R3503" s="42">
        <v>2</v>
      </c>
      <c r="S3503" s="137" t="s">
        <v>2254</v>
      </c>
      <c r="T3503" s="62">
        <v>16867538196.9</v>
      </c>
      <c r="U3503" s="62">
        <v>14487907740.719999</v>
      </c>
      <c r="Z3503" s="42" t="s">
        <v>68</v>
      </c>
      <c r="AJ3503" s="42"/>
      <c r="AW3503" s="42" t="s">
        <v>2412</v>
      </c>
      <c r="AX3503" s="42"/>
      <c r="AY3503" s="42"/>
      <c r="AZ3503" s="42"/>
      <c r="BA3503" s="42"/>
      <c r="BB3503" s="42"/>
      <c r="BN3503" s="128" t="s">
        <v>4578</v>
      </c>
      <c r="BO3503" s="58" t="str">
        <f t="shared" si="54"/>
        <v>境内资产</v>
      </c>
      <c r="BP3503" s="58" t="str">
        <f>IF(M3503="",VLOOKUP(D3503,Sheet4!$A$1:$B$92,2,0),VLOOKUP(Q3503,Sheet4!$A$1:$B$92,2,0))</f>
        <v>保险资产管理产品</v>
      </c>
    </row>
    <row r="3504" spans="1:68" s="58" customFormat="1" ht="12.75" customHeight="1">
      <c r="A3504" s="138" t="s">
        <v>1556</v>
      </c>
      <c r="B3504" s="50" t="s">
        <v>1557</v>
      </c>
      <c r="C3504" s="252" t="s">
        <v>5552</v>
      </c>
      <c r="D3504" s="257" t="s">
        <v>672</v>
      </c>
      <c r="E3504" s="42" t="s">
        <v>1558</v>
      </c>
      <c r="F3504" s="42" t="s">
        <v>1557</v>
      </c>
      <c r="G3504" s="42"/>
      <c r="H3504" s="307">
        <v>4297.1200346775813</v>
      </c>
      <c r="I3504" s="315">
        <v>6188.4325625879501</v>
      </c>
      <c r="J3504" s="105">
        <v>0</v>
      </c>
      <c r="K3504" s="42">
        <v>0</v>
      </c>
      <c r="L3504" s="50" t="s">
        <v>4489</v>
      </c>
      <c r="M3504" s="50" t="s">
        <v>5540</v>
      </c>
      <c r="N3504" s="50" t="s">
        <v>5532</v>
      </c>
      <c r="O3504" s="137" t="s">
        <v>2401</v>
      </c>
      <c r="P3504" s="42" t="s">
        <v>64</v>
      </c>
      <c r="Q3504" s="42" t="s">
        <v>65</v>
      </c>
      <c r="R3504" s="42">
        <v>2</v>
      </c>
      <c r="S3504" s="137" t="s">
        <v>2254</v>
      </c>
      <c r="T3504" s="62">
        <v>16867538196.9</v>
      </c>
      <c r="U3504" s="62">
        <v>14487907740.719999</v>
      </c>
      <c r="Z3504" s="42" t="s">
        <v>68</v>
      </c>
      <c r="AJ3504" s="42"/>
      <c r="AW3504" s="42" t="s">
        <v>2412</v>
      </c>
      <c r="AX3504" s="42"/>
      <c r="AY3504" s="42"/>
      <c r="AZ3504" s="42"/>
      <c r="BA3504" s="42"/>
      <c r="BB3504" s="42"/>
      <c r="BN3504" s="128" t="s">
        <v>4578</v>
      </c>
      <c r="BO3504" s="58" t="str">
        <f t="shared" si="54"/>
        <v>境内资产</v>
      </c>
      <c r="BP3504" s="58" t="str">
        <f>IF(M3504="",VLOOKUP(D3504,Sheet4!$A$1:$B$92,2,0),VLOOKUP(Q3504,Sheet4!$A$1:$B$92,2,0))</f>
        <v>保险资产管理产品</v>
      </c>
    </row>
    <row r="3505" spans="1:68" s="58" customFormat="1" ht="12.75" customHeight="1">
      <c r="A3505" s="137" t="s">
        <v>2273</v>
      </c>
      <c r="B3505" s="50" t="s">
        <v>2321</v>
      </c>
      <c r="C3505" s="252" t="s">
        <v>5552</v>
      </c>
      <c r="D3505" s="257" t="s">
        <v>672</v>
      </c>
      <c r="E3505" s="42" t="s">
        <v>4445</v>
      </c>
      <c r="F3505" s="42" t="s">
        <v>2321</v>
      </c>
      <c r="G3505" s="42"/>
      <c r="H3505" s="307">
        <v>6460763.6601935085</v>
      </c>
      <c r="I3505" s="315">
        <v>5960229.8149021473</v>
      </c>
      <c r="J3505" s="105">
        <v>0</v>
      </c>
      <c r="K3505" s="42">
        <v>0</v>
      </c>
      <c r="L3505" s="50" t="s">
        <v>4489</v>
      </c>
      <c r="M3505" s="50" t="s">
        <v>5540</v>
      </c>
      <c r="N3505" s="50" t="s">
        <v>5532</v>
      </c>
      <c r="O3505" s="137" t="s">
        <v>2401</v>
      </c>
      <c r="P3505" s="42" t="s">
        <v>64</v>
      </c>
      <c r="Q3505" s="42" t="s">
        <v>65</v>
      </c>
      <c r="R3505" s="42">
        <v>2</v>
      </c>
      <c r="S3505" s="137" t="s">
        <v>2254</v>
      </c>
      <c r="T3505" s="62">
        <v>16867538196.9</v>
      </c>
      <c r="U3505" s="62">
        <v>14487907740.719999</v>
      </c>
      <c r="Z3505" s="42" t="s">
        <v>68</v>
      </c>
      <c r="AJ3505" s="42"/>
      <c r="AW3505" s="42" t="s">
        <v>2412</v>
      </c>
      <c r="AX3505" s="42"/>
      <c r="AY3505" s="42"/>
      <c r="AZ3505" s="42"/>
      <c r="BA3505" s="42"/>
      <c r="BB3505" s="42"/>
      <c r="BN3505" s="128" t="s">
        <v>4578</v>
      </c>
      <c r="BO3505" s="58" t="str">
        <f t="shared" si="54"/>
        <v>境内资产</v>
      </c>
      <c r="BP3505" s="58" t="str">
        <f>IF(M3505="",VLOOKUP(D3505,Sheet4!$A$1:$B$92,2,0),VLOOKUP(Q3505,Sheet4!$A$1:$B$92,2,0))</f>
        <v>保险资产管理产品</v>
      </c>
    </row>
    <row r="3506" spans="1:68" s="58" customFormat="1" ht="12.75" customHeight="1">
      <c r="A3506" s="137" t="s">
        <v>2274</v>
      </c>
      <c r="B3506" s="50" t="s">
        <v>2322</v>
      </c>
      <c r="C3506" s="252" t="s">
        <v>5552</v>
      </c>
      <c r="D3506" s="257" t="s">
        <v>672</v>
      </c>
      <c r="E3506" s="42" t="s">
        <v>4446</v>
      </c>
      <c r="F3506" s="42" t="s">
        <v>2322</v>
      </c>
      <c r="G3506" s="42"/>
      <c r="H3506" s="307">
        <v>4775457.0138933817</v>
      </c>
      <c r="I3506" s="315">
        <v>4063683.8831136082</v>
      </c>
      <c r="J3506" s="105">
        <v>0</v>
      </c>
      <c r="K3506" s="42">
        <v>0</v>
      </c>
      <c r="L3506" s="50" t="s">
        <v>4489</v>
      </c>
      <c r="M3506" s="50" t="s">
        <v>5540</v>
      </c>
      <c r="N3506" s="50" t="s">
        <v>5532</v>
      </c>
      <c r="O3506" s="137" t="s">
        <v>2401</v>
      </c>
      <c r="P3506" s="42" t="s">
        <v>64</v>
      </c>
      <c r="Q3506" s="42" t="s">
        <v>65</v>
      </c>
      <c r="R3506" s="42">
        <v>2</v>
      </c>
      <c r="S3506" s="137" t="s">
        <v>2254</v>
      </c>
      <c r="T3506" s="62">
        <v>16867538196.9</v>
      </c>
      <c r="U3506" s="62">
        <v>14487907740.719999</v>
      </c>
      <c r="Z3506" s="42" t="s">
        <v>68</v>
      </c>
      <c r="AJ3506" s="42"/>
      <c r="AW3506" s="42" t="s">
        <v>2412</v>
      </c>
      <c r="AX3506" s="42"/>
      <c r="AY3506" s="42"/>
      <c r="AZ3506" s="42"/>
      <c r="BA3506" s="42"/>
      <c r="BB3506" s="42"/>
      <c r="BN3506" s="128" t="s">
        <v>4578</v>
      </c>
      <c r="BO3506" s="58" t="str">
        <f t="shared" si="54"/>
        <v>境内资产</v>
      </c>
      <c r="BP3506" s="58" t="str">
        <f>IF(M3506="",VLOOKUP(D3506,Sheet4!$A$1:$B$92,2,0),VLOOKUP(Q3506,Sheet4!$A$1:$B$92,2,0))</f>
        <v>保险资产管理产品</v>
      </c>
    </row>
    <row r="3507" spans="1:68" s="58" customFormat="1" ht="12.75" customHeight="1">
      <c r="A3507" s="138" t="s">
        <v>2116</v>
      </c>
      <c r="B3507" s="50" t="s">
        <v>2323</v>
      </c>
      <c r="C3507" s="252" t="s">
        <v>5552</v>
      </c>
      <c r="D3507" s="257" t="s">
        <v>672</v>
      </c>
      <c r="E3507" s="42" t="s">
        <v>4361</v>
      </c>
      <c r="F3507" s="42" t="s">
        <v>2323</v>
      </c>
      <c r="G3507" s="42"/>
      <c r="H3507" s="307">
        <v>2878753.7272501173</v>
      </c>
      <c r="I3507" s="315">
        <v>1977573.9302631037</v>
      </c>
      <c r="J3507" s="105">
        <v>0</v>
      </c>
      <c r="K3507" s="42">
        <v>0</v>
      </c>
      <c r="L3507" s="50" t="s">
        <v>4489</v>
      </c>
      <c r="M3507" s="50" t="s">
        <v>5540</v>
      </c>
      <c r="N3507" s="50" t="s">
        <v>5532</v>
      </c>
      <c r="O3507" s="137" t="s">
        <v>2401</v>
      </c>
      <c r="P3507" s="42" t="s">
        <v>64</v>
      </c>
      <c r="Q3507" s="42" t="s">
        <v>65</v>
      </c>
      <c r="R3507" s="42">
        <v>2</v>
      </c>
      <c r="S3507" s="137" t="s">
        <v>2254</v>
      </c>
      <c r="T3507" s="62">
        <v>16867538196.9</v>
      </c>
      <c r="U3507" s="62">
        <v>14487907740.719999</v>
      </c>
      <c r="Z3507" s="42" t="s">
        <v>68</v>
      </c>
      <c r="AJ3507" s="42"/>
      <c r="AW3507" s="42" t="s">
        <v>2412</v>
      </c>
      <c r="AX3507" s="42"/>
      <c r="AY3507" s="42"/>
      <c r="AZ3507" s="42"/>
      <c r="BA3507" s="42"/>
      <c r="BB3507" s="42"/>
      <c r="BN3507" s="128" t="s">
        <v>4578</v>
      </c>
      <c r="BO3507" s="58" t="str">
        <f t="shared" si="54"/>
        <v>境内资产</v>
      </c>
      <c r="BP3507" s="58" t="str">
        <f>IF(M3507="",VLOOKUP(D3507,Sheet4!$A$1:$B$92,2,0),VLOOKUP(Q3507,Sheet4!$A$1:$B$92,2,0))</f>
        <v>保险资产管理产品</v>
      </c>
    </row>
    <row r="3508" spans="1:68" s="58" customFormat="1" ht="12.75" customHeight="1">
      <c r="A3508" s="138" t="s">
        <v>2275</v>
      </c>
      <c r="B3508" s="50" t="s">
        <v>2324</v>
      </c>
      <c r="C3508" s="252" t="s">
        <v>5552</v>
      </c>
      <c r="D3508" s="257" t="s">
        <v>672</v>
      </c>
      <c r="E3508" s="42" t="s">
        <v>4447</v>
      </c>
      <c r="F3508" s="42" t="s">
        <v>2324</v>
      </c>
      <c r="G3508" s="42"/>
      <c r="H3508" s="307">
        <v>1856156.5687752315</v>
      </c>
      <c r="I3508" s="315">
        <v>1626862.4980478105</v>
      </c>
      <c r="J3508" s="105">
        <v>0</v>
      </c>
      <c r="K3508" s="42">
        <v>0</v>
      </c>
      <c r="L3508" s="50" t="s">
        <v>4489</v>
      </c>
      <c r="M3508" s="50" t="s">
        <v>5540</v>
      </c>
      <c r="N3508" s="50" t="s">
        <v>5532</v>
      </c>
      <c r="O3508" s="137" t="s">
        <v>2401</v>
      </c>
      <c r="P3508" s="42" t="s">
        <v>64</v>
      </c>
      <c r="Q3508" s="42" t="s">
        <v>65</v>
      </c>
      <c r="R3508" s="42">
        <v>2</v>
      </c>
      <c r="S3508" s="137" t="s">
        <v>2254</v>
      </c>
      <c r="T3508" s="62">
        <v>16867538196.9</v>
      </c>
      <c r="U3508" s="62">
        <v>14487907740.719999</v>
      </c>
      <c r="Z3508" s="42" t="s">
        <v>68</v>
      </c>
      <c r="AJ3508" s="42"/>
      <c r="AW3508" s="42" t="s">
        <v>2412</v>
      </c>
      <c r="AX3508" s="42"/>
      <c r="AY3508" s="42"/>
      <c r="AZ3508" s="42"/>
      <c r="BA3508" s="42"/>
      <c r="BB3508" s="42"/>
      <c r="BN3508" s="128" t="s">
        <v>4578</v>
      </c>
      <c r="BO3508" s="58" t="str">
        <f t="shared" si="54"/>
        <v>境内资产</v>
      </c>
      <c r="BP3508" s="58" t="str">
        <f>IF(M3508="",VLOOKUP(D3508,Sheet4!$A$1:$B$92,2,0),VLOOKUP(Q3508,Sheet4!$A$1:$B$92,2,0))</f>
        <v>保险资产管理产品</v>
      </c>
    </row>
    <row r="3509" spans="1:68" s="58" customFormat="1" ht="12.75" customHeight="1">
      <c r="A3509" s="137" t="s">
        <v>2276</v>
      </c>
      <c r="B3509" s="50" t="s">
        <v>2325</v>
      </c>
      <c r="C3509" s="252" t="s">
        <v>5552</v>
      </c>
      <c r="D3509" s="257" t="s">
        <v>672</v>
      </c>
      <c r="E3509" s="42" t="s">
        <v>4448</v>
      </c>
      <c r="F3509" s="42" t="s">
        <v>2325</v>
      </c>
      <c r="G3509" s="42"/>
      <c r="H3509" s="307">
        <v>583805.33572257834</v>
      </c>
      <c r="I3509" s="315">
        <v>346454.96592773235</v>
      </c>
      <c r="J3509" s="105">
        <v>0</v>
      </c>
      <c r="K3509" s="42">
        <v>0</v>
      </c>
      <c r="L3509" s="50" t="s">
        <v>4489</v>
      </c>
      <c r="M3509" s="50" t="s">
        <v>5540</v>
      </c>
      <c r="N3509" s="50" t="s">
        <v>5532</v>
      </c>
      <c r="O3509" s="137" t="s">
        <v>2401</v>
      </c>
      <c r="P3509" s="42" t="s">
        <v>64</v>
      </c>
      <c r="Q3509" s="42" t="s">
        <v>65</v>
      </c>
      <c r="R3509" s="42">
        <v>2</v>
      </c>
      <c r="S3509" s="137" t="s">
        <v>2254</v>
      </c>
      <c r="T3509" s="62">
        <v>16867538196.9</v>
      </c>
      <c r="U3509" s="62">
        <v>14487907740.719999</v>
      </c>
      <c r="Z3509" s="42" t="s">
        <v>68</v>
      </c>
      <c r="AJ3509" s="42"/>
      <c r="AW3509" s="42" t="s">
        <v>2412</v>
      </c>
      <c r="AX3509" s="42"/>
      <c r="AY3509" s="42"/>
      <c r="AZ3509" s="42"/>
      <c r="BA3509" s="42"/>
      <c r="BB3509" s="42"/>
      <c r="BN3509" s="128" t="s">
        <v>4578</v>
      </c>
      <c r="BO3509" s="58" t="str">
        <f t="shared" si="54"/>
        <v>境内资产</v>
      </c>
      <c r="BP3509" s="58" t="str">
        <f>IF(M3509="",VLOOKUP(D3509,Sheet4!$A$1:$B$92,2,0),VLOOKUP(Q3509,Sheet4!$A$1:$B$92,2,0))</f>
        <v>保险资产管理产品</v>
      </c>
    </row>
    <row r="3510" spans="1:68" s="58" customFormat="1" ht="12.75" customHeight="1">
      <c r="A3510" s="137" t="s">
        <v>2277</v>
      </c>
      <c r="B3510" s="50" t="s">
        <v>2326</v>
      </c>
      <c r="C3510" s="252" t="s">
        <v>5552</v>
      </c>
      <c r="D3510" s="257" t="s">
        <v>672</v>
      </c>
      <c r="E3510" s="42" t="s">
        <v>3547</v>
      </c>
      <c r="F3510" s="42" t="s">
        <v>2326</v>
      </c>
      <c r="G3510" s="42"/>
      <c r="H3510" s="307">
        <v>1527238.4096414717</v>
      </c>
      <c r="I3510" s="315">
        <v>1469907.9424944974</v>
      </c>
      <c r="J3510" s="105">
        <v>0</v>
      </c>
      <c r="K3510" s="42">
        <v>0</v>
      </c>
      <c r="L3510" s="50" t="s">
        <v>4489</v>
      </c>
      <c r="M3510" s="50" t="s">
        <v>5540</v>
      </c>
      <c r="N3510" s="50" t="s">
        <v>5532</v>
      </c>
      <c r="O3510" s="137" t="s">
        <v>2401</v>
      </c>
      <c r="P3510" s="42" t="s">
        <v>64</v>
      </c>
      <c r="Q3510" s="42" t="s">
        <v>65</v>
      </c>
      <c r="R3510" s="42">
        <v>2</v>
      </c>
      <c r="S3510" s="137" t="s">
        <v>2254</v>
      </c>
      <c r="T3510" s="62">
        <v>16867538196.9</v>
      </c>
      <c r="U3510" s="62">
        <v>14487907740.719999</v>
      </c>
      <c r="Z3510" s="42" t="s">
        <v>280</v>
      </c>
      <c r="AJ3510" s="42"/>
      <c r="AW3510" s="42" t="s">
        <v>2412</v>
      </c>
      <c r="AX3510" s="42"/>
      <c r="AY3510" s="42"/>
      <c r="AZ3510" s="42"/>
      <c r="BA3510" s="42"/>
      <c r="BB3510" s="42"/>
      <c r="BN3510" s="128" t="s">
        <v>4578</v>
      </c>
      <c r="BO3510" s="58" t="str">
        <f t="shared" si="54"/>
        <v>境内资产</v>
      </c>
      <c r="BP3510" s="58" t="str">
        <f>IF(M3510="",VLOOKUP(D3510,Sheet4!$A$1:$B$92,2,0),VLOOKUP(Q3510,Sheet4!$A$1:$B$92,2,0))</f>
        <v>保险资产管理产品</v>
      </c>
    </row>
    <row r="3511" spans="1:68" s="58" customFormat="1" ht="12.75" customHeight="1">
      <c r="A3511" s="137" t="s">
        <v>2106</v>
      </c>
      <c r="B3511" s="50" t="s">
        <v>2327</v>
      </c>
      <c r="C3511" s="252" t="s">
        <v>5552</v>
      </c>
      <c r="D3511" s="257" t="s">
        <v>672</v>
      </c>
      <c r="E3511" s="42" t="s">
        <v>4358</v>
      </c>
      <c r="F3511" s="42" t="s">
        <v>2327</v>
      </c>
      <c r="G3511" s="42"/>
      <c r="H3511" s="307">
        <v>3162130.8961067195</v>
      </c>
      <c r="I3511" s="315">
        <v>2759703.715403154</v>
      </c>
      <c r="J3511" s="105">
        <v>0</v>
      </c>
      <c r="K3511" s="42">
        <v>0</v>
      </c>
      <c r="L3511" s="50" t="s">
        <v>4489</v>
      </c>
      <c r="M3511" s="50" t="s">
        <v>5540</v>
      </c>
      <c r="N3511" s="50" t="s">
        <v>5532</v>
      </c>
      <c r="O3511" s="137" t="s">
        <v>2401</v>
      </c>
      <c r="P3511" s="42" t="s">
        <v>64</v>
      </c>
      <c r="Q3511" s="42" t="s">
        <v>65</v>
      </c>
      <c r="R3511" s="42">
        <v>2</v>
      </c>
      <c r="S3511" s="137" t="s">
        <v>2254</v>
      </c>
      <c r="T3511" s="62">
        <v>16867538196.9</v>
      </c>
      <c r="U3511" s="62">
        <v>14487907740.719999</v>
      </c>
      <c r="Z3511" s="42" t="s">
        <v>68</v>
      </c>
      <c r="AJ3511" s="42"/>
      <c r="AW3511" s="42" t="s">
        <v>2412</v>
      </c>
      <c r="AX3511" s="42"/>
      <c r="AY3511" s="42"/>
      <c r="AZ3511" s="42"/>
      <c r="BA3511" s="42"/>
      <c r="BB3511" s="42"/>
      <c r="BN3511" s="128" t="s">
        <v>4578</v>
      </c>
      <c r="BO3511" s="58" t="str">
        <f t="shared" si="54"/>
        <v>境内资产</v>
      </c>
      <c r="BP3511" s="58" t="str">
        <f>IF(M3511="",VLOOKUP(D3511,Sheet4!$A$1:$B$92,2,0),VLOOKUP(Q3511,Sheet4!$A$1:$B$92,2,0))</f>
        <v>保险资产管理产品</v>
      </c>
    </row>
    <row r="3512" spans="1:68" s="58" customFormat="1" ht="12.75" customHeight="1">
      <c r="A3512" s="137" t="s">
        <v>2278</v>
      </c>
      <c r="B3512" s="50" t="s">
        <v>2328</v>
      </c>
      <c r="C3512" s="252" t="s">
        <v>5552</v>
      </c>
      <c r="D3512" s="257" t="s">
        <v>672</v>
      </c>
      <c r="E3512" s="42" t="s">
        <v>4449</v>
      </c>
      <c r="F3512" s="42" t="s">
        <v>2328</v>
      </c>
      <c r="G3512" s="42"/>
      <c r="H3512" s="307">
        <v>5166972.1818967331</v>
      </c>
      <c r="I3512" s="315">
        <v>4952460.3346437244</v>
      </c>
      <c r="J3512" s="105">
        <v>0</v>
      </c>
      <c r="K3512" s="42">
        <v>0</v>
      </c>
      <c r="L3512" s="50" t="s">
        <v>4489</v>
      </c>
      <c r="M3512" s="50" t="s">
        <v>5540</v>
      </c>
      <c r="N3512" s="50" t="s">
        <v>5532</v>
      </c>
      <c r="O3512" s="137" t="s">
        <v>2401</v>
      </c>
      <c r="P3512" s="42" t="s">
        <v>64</v>
      </c>
      <c r="Q3512" s="42" t="s">
        <v>65</v>
      </c>
      <c r="R3512" s="42">
        <v>2</v>
      </c>
      <c r="S3512" s="137" t="s">
        <v>2254</v>
      </c>
      <c r="T3512" s="62">
        <v>16867538196.9</v>
      </c>
      <c r="U3512" s="62">
        <v>14487907740.719999</v>
      </c>
      <c r="Z3512" s="42" t="s">
        <v>68</v>
      </c>
      <c r="AJ3512" s="42"/>
      <c r="AW3512" s="42" t="s">
        <v>2412</v>
      </c>
      <c r="AX3512" s="42"/>
      <c r="AY3512" s="42"/>
      <c r="AZ3512" s="42"/>
      <c r="BA3512" s="42"/>
      <c r="BB3512" s="42"/>
      <c r="BN3512" s="128" t="s">
        <v>4578</v>
      </c>
      <c r="BO3512" s="58" t="str">
        <f t="shared" si="54"/>
        <v>境内资产</v>
      </c>
      <c r="BP3512" s="58" t="str">
        <f>IF(M3512="",VLOOKUP(D3512,Sheet4!$A$1:$B$92,2,0),VLOOKUP(Q3512,Sheet4!$A$1:$B$92,2,0))</f>
        <v>保险资产管理产品</v>
      </c>
    </row>
    <row r="3513" spans="1:68" s="58" customFormat="1" ht="12.75" customHeight="1">
      <c r="A3513" s="137" t="s">
        <v>2279</v>
      </c>
      <c r="B3513" s="50" t="s">
        <v>2329</v>
      </c>
      <c r="C3513" s="252" t="s">
        <v>5552</v>
      </c>
      <c r="D3513" s="257" t="s">
        <v>672</v>
      </c>
      <c r="E3513" s="42" t="s">
        <v>4450</v>
      </c>
      <c r="F3513" s="42" t="s">
        <v>2329</v>
      </c>
      <c r="G3513" s="42"/>
      <c r="H3513" s="307">
        <v>1144571.1658804989</v>
      </c>
      <c r="I3513" s="315">
        <v>884109.70479196962</v>
      </c>
      <c r="J3513" s="105">
        <v>0</v>
      </c>
      <c r="K3513" s="42">
        <v>0</v>
      </c>
      <c r="L3513" s="50" t="s">
        <v>4489</v>
      </c>
      <c r="M3513" s="50" t="s">
        <v>5540</v>
      </c>
      <c r="N3513" s="50" t="s">
        <v>5532</v>
      </c>
      <c r="O3513" s="137" t="s">
        <v>2401</v>
      </c>
      <c r="P3513" s="42" t="s">
        <v>64</v>
      </c>
      <c r="Q3513" s="42" t="s">
        <v>65</v>
      </c>
      <c r="R3513" s="42">
        <v>2</v>
      </c>
      <c r="S3513" s="137" t="s">
        <v>2254</v>
      </c>
      <c r="T3513" s="62">
        <v>16867538196.9</v>
      </c>
      <c r="U3513" s="62">
        <v>14487907740.719999</v>
      </c>
      <c r="Z3513" s="42" t="s">
        <v>68</v>
      </c>
      <c r="AJ3513" s="42"/>
      <c r="AW3513" s="42" t="s">
        <v>2412</v>
      </c>
      <c r="AX3513" s="42"/>
      <c r="AY3513" s="42"/>
      <c r="AZ3513" s="42"/>
      <c r="BA3513" s="42"/>
      <c r="BB3513" s="42"/>
      <c r="BN3513" s="128" t="s">
        <v>4578</v>
      </c>
      <c r="BO3513" s="58" t="str">
        <f t="shared" si="54"/>
        <v>境内资产</v>
      </c>
      <c r="BP3513" s="58" t="str">
        <f>IF(M3513="",VLOOKUP(D3513,Sheet4!$A$1:$B$92,2,0),VLOOKUP(Q3513,Sheet4!$A$1:$B$92,2,0))</f>
        <v>保险资产管理产品</v>
      </c>
    </row>
    <row r="3514" spans="1:68" s="58" customFormat="1" ht="12.75" customHeight="1">
      <c r="A3514" s="137" t="s">
        <v>2280</v>
      </c>
      <c r="B3514" s="50" t="s">
        <v>2330</v>
      </c>
      <c r="C3514" s="252" t="s">
        <v>5552</v>
      </c>
      <c r="D3514" s="257" t="s">
        <v>672</v>
      </c>
      <c r="E3514" s="42" t="s">
        <v>4451</v>
      </c>
      <c r="F3514" s="42" t="s">
        <v>2330</v>
      </c>
      <c r="G3514" s="42"/>
      <c r="H3514" s="307">
        <v>5407110.2828368619</v>
      </c>
      <c r="I3514" s="315">
        <v>3294726.6007476225</v>
      </c>
      <c r="J3514" s="105">
        <v>0</v>
      </c>
      <c r="K3514" s="42">
        <v>0</v>
      </c>
      <c r="L3514" s="50" t="s">
        <v>4489</v>
      </c>
      <c r="M3514" s="50" t="s">
        <v>5540</v>
      </c>
      <c r="N3514" s="50" t="s">
        <v>5532</v>
      </c>
      <c r="O3514" s="137" t="s">
        <v>2401</v>
      </c>
      <c r="P3514" s="42" t="s">
        <v>64</v>
      </c>
      <c r="Q3514" s="42" t="s">
        <v>65</v>
      </c>
      <c r="R3514" s="42">
        <v>2</v>
      </c>
      <c r="S3514" s="137" t="s">
        <v>2254</v>
      </c>
      <c r="T3514" s="62">
        <v>16867538196.9</v>
      </c>
      <c r="U3514" s="62">
        <v>14487907740.719999</v>
      </c>
      <c r="Z3514" s="42" t="s">
        <v>68</v>
      </c>
      <c r="AJ3514" s="42"/>
      <c r="AW3514" s="42" t="s">
        <v>2412</v>
      </c>
      <c r="AX3514" s="42"/>
      <c r="AY3514" s="42"/>
      <c r="AZ3514" s="42"/>
      <c r="BA3514" s="42"/>
      <c r="BB3514" s="42"/>
      <c r="BN3514" s="128" t="s">
        <v>4578</v>
      </c>
      <c r="BO3514" s="58" t="str">
        <f t="shared" si="54"/>
        <v>境内资产</v>
      </c>
      <c r="BP3514" s="58" t="str">
        <f>IF(M3514="",VLOOKUP(D3514,Sheet4!$A$1:$B$92,2,0),VLOOKUP(Q3514,Sheet4!$A$1:$B$92,2,0))</f>
        <v>保险资产管理产品</v>
      </c>
    </row>
    <row r="3515" spans="1:68" s="58" customFormat="1" ht="12.75" customHeight="1">
      <c r="A3515" s="137" t="s">
        <v>2281</v>
      </c>
      <c r="B3515" s="50" t="s">
        <v>2331</v>
      </c>
      <c r="C3515" s="252" t="s">
        <v>5552</v>
      </c>
      <c r="D3515" s="257" t="s">
        <v>672</v>
      </c>
      <c r="E3515" s="42" t="s">
        <v>2546</v>
      </c>
      <c r="F3515" s="42" t="s">
        <v>2331</v>
      </c>
      <c r="G3515" s="42"/>
      <c r="H3515" s="307">
        <v>2949495.2696886095</v>
      </c>
      <c r="I3515" s="315">
        <v>3352459.4431726527</v>
      </c>
      <c r="J3515" s="105">
        <v>0</v>
      </c>
      <c r="K3515" s="42">
        <v>0</v>
      </c>
      <c r="L3515" s="50" t="s">
        <v>4489</v>
      </c>
      <c r="M3515" s="50" t="s">
        <v>5540</v>
      </c>
      <c r="N3515" s="50" t="s">
        <v>5532</v>
      </c>
      <c r="O3515" s="137" t="s">
        <v>2401</v>
      </c>
      <c r="P3515" s="42" t="s">
        <v>64</v>
      </c>
      <c r="Q3515" s="42" t="s">
        <v>65</v>
      </c>
      <c r="R3515" s="42">
        <v>2</v>
      </c>
      <c r="S3515" s="137" t="s">
        <v>2254</v>
      </c>
      <c r="T3515" s="62">
        <v>16867538196.9</v>
      </c>
      <c r="U3515" s="62">
        <v>14487907740.719999</v>
      </c>
      <c r="Z3515" s="42" t="s">
        <v>68</v>
      </c>
      <c r="AJ3515" s="42"/>
      <c r="AW3515" s="42" t="s">
        <v>2412</v>
      </c>
      <c r="AX3515" s="42"/>
      <c r="AY3515" s="42"/>
      <c r="AZ3515" s="42"/>
      <c r="BA3515" s="42"/>
      <c r="BB3515" s="42"/>
      <c r="BN3515" s="128" t="s">
        <v>4578</v>
      </c>
      <c r="BO3515" s="58" t="str">
        <f t="shared" si="54"/>
        <v>境内资产</v>
      </c>
      <c r="BP3515" s="58" t="str">
        <f>IF(M3515="",VLOOKUP(D3515,Sheet4!$A$1:$B$92,2,0),VLOOKUP(Q3515,Sheet4!$A$1:$B$92,2,0))</f>
        <v>保险资产管理产品</v>
      </c>
    </row>
    <row r="3516" spans="1:68" s="58" customFormat="1" ht="12.75" customHeight="1">
      <c r="A3516" s="137" t="s">
        <v>2102</v>
      </c>
      <c r="B3516" s="50" t="s">
        <v>2332</v>
      </c>
      <c r="C3516" s="252" t="s">
        <v>5552</v>
      </c>
      <c r="D3516" s="257" t="s">
        <v>672</v>
      </c>
      <c r="E3516" s="42" t="s">
        <v>3651</v>
      </c>
      <c r="F3516" s="42" t="s">
        <v>2332</v>
      </c>
      <c r="G3516" s="42"/>
      <c r="H3516" s="307">
        <v>1594835.6197995846</v>
      </c>
      <c r="I3516" s="315">
        <v>1599104.612591597</v>
      </c>
      <c r="J3516" s="105">
        <v>0</v>
      </c>
      <c r="K3516" s="42">
        <v>0</v>
      </c>
      <c r="L3516" s="50" t="s">
        <v>4489</v>
      </c>
      <c r="M3516" s="50" t="s">
        <v>5540</v>
      </c>
      <c r="N3516" s="50" t="s">
        <v>5532</v>
      </c>
      <c r="O3516" s="137" t="s">
        <v>2401</v>
      </c>
      <c r="P3516" s="42" t="s">
        <v>64</v>
      </c>
      <c r="Q3516" s="42" t="s">
        <v>65</v>
      </c>
      <c r="R3516" s="42">
        <v>2</v>
      </c>
      <c r="S3516" s="137" t="s">
        <v>2254</v>
      </c>
      <c r="T3516" s="62">
        <v>16867538196.9</v>
      </c>
      <c r="U3516" s="62">
        <v>14487907740.719999</v>
      </c>
      <c r="Z3516" s="42" t="s">
        <v>280</v>
      </c>
      <c r="AJ3516" s="42"/>
      <c r="AW3516" s="42" t="s">
        <v>2412</v>
      </c>
      <c r="AX3516" s="42"/>
      <c r="AY3516" s="42"/>
      <c r="AZ3516" s="42"/>
      <c r="BA3516" s="42"/>
      <c r="BB3516" s="42"/>
      <c r="BN3516" s="128" t="s">
        <v>4578</v>
      </c>
      <c r="BO3516" s="58" t="str">
        <f t="shared" si="54"/>
        <v>境内资产</v>
      </c>
      <c r="BP3516" s="58" t="str">
        <f>IF(M3516="",VLOOKUP(D3516,Sheet4!$A$1:$B$92,2,0),VLOOKUP(Q3516,Sheet4!$A$1:$B$92,2,0))</f>
        <v>保险资产管理产品</v>
      </c>
    </row>
    <row r="3517" spans="1:68" s="58" customFormat="1" ht="12.75" customHeight="1">
      <c r="A3517" s="137" t="s">
        <v>2282</v>
      </c>
      <c r="B3517" s="50" t="s">
        <v>2333</v>
      </c>
      <c r="C3517" s="252" t="s">
        <v>5552</v>
      </c>
      <c r="D3517" s="257" t="s">
        <v>672</v>
      </c>
      <c r="E3517" s="42" t="s">
        <v>3677</v>
      </c>
      <c r="F3517" s="42" t="s">
        <v>2333</v>
      </c>
      <c r="G3517" s="42"/>
      <c r="H3517" s="307">
        <v>7994756.0116905691</v>
      </c>
      <c r="I3517" s="315">
        <v>6671626.2522333115</v>
      </c>
      <c r="J3517" s="105">
        <v>0</v>
      </c>
      <c r="K3517" s="42">
        <v>0</v>
      </c>
      <c r="L3517" s="50" t="s">
        <v>4489</v>
      </c>
      <c r="M3517" s="50" t="s">
        <v>5540</v>
      </c>
      <c r="N3517" s="50" t="s">
        <v>5532</v>
      </c>
      <c r="O3517" s="137" t="s">
        <v>2401</v>
      </c>
      <c r="P3517" s="42" t="s">
        <v>64</v>
      </c>
      <c r="Q3517" s="42" t="s">
        <v>65</v>
      </c>
      <c r="R3517" s="42">
        <v>2</v>
      </c>
      <c r="S3517" s="137" t="s">
        <v>2254</v>
      </c>
      <c r="T3517" s="62">
        <v>16867538196.9</v>
      </c>
      <c r="U3517" s="62">
        <v>14487907740.719999</v>
      </c>
      <c r="Z3517" s="42" t="s">
        <v>280</v>
      </c>
      <c r="AJ3517" s="42"/>
      <c r="AW3517" s="42" t="s">
        <v>2412</v>
      </c>
      <c r="AX3517" s="42"/>
      <c r="AY3517" s="42"/>
      <c r="AZ3517" s="42"/>
      <c r="BA3517" s="42"/>
      <c r="BB3517" s="42"/>
      <c r="BN3517" s="128" t="s">
        <v>4578</v>
      </c>
      <c r="BO3517" s="58" t="str">
        <f t="shared" si="54"/>
        <v>境内资产</v>
      </c>
      <c r="BP3517" s="58" t="str">
        <f>IF(M3517="",VLOOKUP(D3517,Sheet4!$A$1:$B$92,2,0),VLOOKUP(Q3517,Sheet4!$A$1:$B$92,2,0))</f>
        <v>保险资产管理产品</v>
      </c>
    </row>
    <row r="3518" spans="1:68" s="58" customFormat="1" ht="12.75" customHeight="1">
      <c r="A3518" s="137" t="s">
        <v>2283</v>
      </c>
      <c r="B3518" s="50" t="s">
        <v>2334</v>
      </c>
      <c r="C3518" s="252" t="s">
        <v>5552</v>
      </c>
      <c r="D3518" s="257" t="s">
        <v>678</v>
      </c>
      <c r="E3518" s="42" t="s">
        <v>4452</v>
      </c>
      <c r="F3518" s="42" t="s">
        <v>2334</v>
      </c>
      <c r="G3518" s="42"/>
      <c r="H3518" s="307">
        <v>717732.94215952093</v>
      </c>
      <c r="I3518" s="315">
        <v>571807.35992727103</v>
      </c>
      <c r="J3518" s="105">
        <v>0</v>
      </c>
      <c r="K3518" s="42">
        <v>0</v>
      </c>
      <c r="L3518" s="50" t="s">
        <v>4489</v>
      </c>
      <c r="M3518" s="50" t="s">
        <v>5540</v>
      </c>
      <c r="N3518" s="50" t="s">
        <v>5532</v>
      </c>
      <c r="O3518" s="137" t="s">
        <v>2401</v>
      </c>
      <c r="P3518" s="42" t="s">
        <v>64</v>
      </c>
      <c r="Q3518" s="42" t="s">
        <v>65</v>
      </c>
      <c r="R3518" s="42">
        <v>2</v>
      </c>
      <c r="S3518" s="137" t="s">
        <v>2254</v>
      </c>
      <c r="T3518" s="62">
        <v>16867538196.9</v>
      </c>
      <c r="U3518" s="62">
        <v>14487907740.719999</v>
      </c>
      <c r="Z3518" s="42" t="s">
        <v>68</v>
      </c>
      <c r="AJ3518" s="42"/>
      <c r="AW3518" s="42" t="s">
        <v>2412</v>
      </c>
      <c r="AX3518" s="42"/>
      <c r="AY3518" s="42"/>
      <c r="AZ3518" s="42"/>
      <c r="BA3518" s="42"/>
      <c r="BB3518" s="42"/>
      <c r="BN3518" s="128" t="s">
        <v>4578</v>
      </c>
      <c r="BO3518" s="58" t="str">
        <f t="shared" si="54"/>
        <v>境内资产</v>
      </c>
      <c r="BP3518" s="58" t="str">
        <f>IF(M3518="",VLOOKUP(D3518,Sheet4!$A$1:$B$92,2,0),VLOOKUP(Q3518,Sheet4!$A$1:$B$92,2,0))</f>
        <v>保险资产管理产品</v>
      </c>
    </row>
    <row r="3519" spans="1:68" s="58" customFormat="1" ht="12.75" customHeight="1">
      <c r="A3519" s="137" t="s">
        <v>2284</v>
      </c>
      <c r="B3519" s="50" t="s">
        <v>2335</v>
      </c>
      <c r="C3519" s="252" t="s">
        <v>5552</v>
      </c>
      <c r="D3519" s="257" t="s">
        <v>678</v>
      </c>
      <c r="E3519" s="42" t="s">
        <v>4453</v>
      </c>
      <c r="F3519" s="42" t="s">
        <v>2335</v>
      </c>
      <c r="G3519" s="42"/>
      <c r="H3519" s="307">
        <v>3190420.8336105794</v>
      </c>
      <c r="I3519" s="315">
        <v>2677996.9700316</v>
      </c>
      <c r="J3519" s="105">
        <v>0</v>
      </c>
      <c r="K3519" s="42">
        <v>0</v>
      </c>
      <c r="L3519" s="50" t="s">
        <v>4489</v>
      </c>
      <c r="M3519" s="50" t="s">
        <v>5540</v>
      </c>
      <c r="N3519" s="50" t="s">
        <v>5532</v>
      </c>
      <c r="O3519" s="137" t="s">
        <v>2401</v>
      </c>
      <c r="P3519" s="42" t="s">
        <v>64</v>
      </c>
      <c r="Q3519" s="42" t="s">
        <v>65</v>
      </c>
      <c r="R3519" s="42">
        <v>2</v>
      </c>
      <c r="S3519" s="137" t="s">
        <v>2254</v>
      </c>
      <c r="T3519" s="62">
        <v>16867538196.9</v>
      </c>
      <c r="U3519" s="62">
        <v>14487907740.719999</v>
      </c>
      <c r="Z3519" s="42" t="s">
        <v>68</v>
      </c>
      <c r="AJ3519" s="42"/>
      <c r="AW3519" s="42" t="s">
        <v>2412</v>
      </c>
      <c r="AX3519" s="42"/>
      <c r="AY3519" s="42"/>
      <c r="AZ3519" s="42"/>
      <c r="BA3519" s="42"/>
      <c r="BB3519" s="42"/>
      <c r="BN3519" s="128" t="s">
        <v>4578</v>
      </c>
      <c r="BO3519" s="58" t="str">
        <f t="shared" si="54"/>
        <v>境内资产</v>
      </c>
      <c r="BP3519" s="58" t="str">
        <f>IF(M3519="",VLOOKUP(D3519,Sheet4!$A$1:$B$92,2,0),VLOOKUP(Q3519,Sheet4!$A$1:$B$92,2,0))</f>
        <v>保险资产管理产品</v>
      </c>
    </row>
    <row r="3520" spans="1:68" s="58" customFormat="1" ht="12.75" customHeight="1">
      <c r="A3520" s="137" t="s">
        <v>2285</v>
      </c>
      <c r="B3520" s="50" t="s">
        <v>2336</v>
      </c>
      <c r="C3520" s="252" t="s">
        <v>5552</v>
      </c>
      <c r="D3520" s="257" t="s">
        <v>678</v>
      </c>
      <c r="E3520" s="42" t="s">
        <v>4454</v>
      </c>
      <c r="F3520" s="42" t="s">
        <v>2336</v>
      </c>
      <c r="G3520" s="42"/>
      <c r="H3520" s="307">
        <v>2350995.7753113606</v>
      </c>
      <c r="I3520" s="315">
        <v>1152014.9538147124</v>
      </c>
      <c r="J3520" s="105">
        <v>0</v>
      </c>
      <c r="K3520" s="42">
        <v>0</v>
      </c>
      <c r="L3520" s="50" t="s">
        <v>4489</v>
      </c>
      <c r="M3520" s="50" t="s">
        <v>5540</v>
      </c>
      <c r="N3520" s="50" t="s">
        <v>5532</v>
      </c>
      <c r="O3520" s="137" t="s">
        <v>2401</v>
      </c>
      <c r="P3520" s="42" t="s">
        <v>64</v>
      </c>
      <c r="Q3520" s="42" t="s">
        <v>65</v>
      </c>
      <c r="R3520" s="42">
        <v>2</v>
      </c>
      <c r="S3520" s="137" t="s">
        <v>2254</v>
      </c>
      <c r="T3520" s="62">
        <v>16867538196.9</v>
      </c>
      <c r="U3520" s="62">
        <v>14487907740.719999</v>
      </c>
      <c r="Z3520" s="42" t="s">
        <v>68</v>
      </c>
      <c r="AJ3520" s="42"/>
      <c r="AW3520" s="42" t="s">
        <v>2412</v>
      </c>
      <c r="AX3520" s="42"/>
      <c r="AY3520" s="42"/>
      <c r="AZ3520" s="42"/>
      <c r="BA3520" s="42"/>
      <c r="BB3520" s="42"/>
      <c r="BN3520" s="128" t="s">
        <v>4578</v>
      </c>
      <c r="BO3520" s="58" t="str">
        <f t="shared" si="54"/>
        <v>境内资产</v>
      </c>
      <c r="BP3520" s="58" t="str">
        <f>IF(M3520="",VLOOKUP(D3520,Sheet4!$A$1:$B$92,2,0),VLOOKUP(Q3520,Sheet4!$A$1:$B$92,2,0))</f>
        <v>保险资产管理产品</v>
      </c>
    </row>
    <row r="3521" spans="1:68" s="58" customFormat="1" ht="12.75" customHeight="1">
      <c r="A3521" s="137" t="s">
        <v>2286</v>
      </c>
      <c r="B3521" s="50" t="s">
        <v>2337</v>
      </c>
      <c r="C3521" s="252" t="s">
        <v>5552</v>
      </c>
      <c r="D3521" s="257" t="s">
        <v>678</v>
      </c>
      <c r="E3521" s="42" t="s">
        <v>4455</v>
      </c>
      <c r="F3521" s="42" t="s">
        <v>2337</v>
      </c>
      <c r="G3521" s="42"/>
      <c r="H3521" s="307">
        <v>1914060.8596201548</v>
      </c>
      <c r="I3521" s="315">
        <v>974693.39996362675</v>
      </c>
      <c r="J3521" s="105">
        <v>0</v>
      </c>
      <c r="K3521" s="42">
        <v>0</v>
      </c>
      <c r="L3521" s="50" t="s">
        <v>4489</v>
      </c>
      <c r="M3521" s="50" t="s">
        <v>5540</v>
      </c>
      <c r="N3521" s="50" t="s">
        <v>5532</v>
      </c>
      <c r="O3521" s="137" t="s">
        <v>2401</v>
      </c>
      <c r="P3521" s="42" t="s">
        <v>64</v>
      </c>
      <c r="Q3521" s="42" t="s">
        <v>65</v>
      </c>
      <c r="R3521" s="42">
        <v>2</v>
      </c>
      <c r="S3521" s="137" t="s">
        <v>2254</v>
      </c>
      <c r="T3521" s="62">
        <v>16867538196.9</v>
      </c>
      <c r="U3521" s="62">
        <v>14487907740.719999</v>
      </c>
      <c r="Z3521" s="42" t="s">
        <v>68</v>
      </c>
      <c r="AJ3521" s="42"/>
      <c r="AW3521" s="42" t="s">
        <v>2412</v>
      </c>
      <c r="AX3521" s="42"/>
      <c r="AY3521" s="42"/>
      <c r="AZ3521" s="42"/>
      <c r="BA3521" s="42"/>
      <c r="BB3521" s="42"/>
      <c r="BN3521" s="128" t="s">
        <v>4578</v>
      </c>
      <c r="BO3521" s="58" t="str">
        <f t="shared" si="54"/>
        <v>境内资产</v>
      </c>
      <c r="BP3521" s="58" t="str">
        <f>IF(M3521="",VLOOKUP(D3521,Sheet4!$A$1:$B$92,2,0),VLOOKUP(Q3521,Sheet4!$A$1:$B$92,2,0))</f>
        <v>保险资产管理产品</v>
      </c>
    </row>
    <row r="3522" spans="1:68" s="58" customFormat="1" ht="12.75" customHeight="1">
      <c r="A3522" s="137" t="s">
        <v>2287</v>
      </c>
      <c r="B3522" s="50" t="s">
        <v>2338</v>
      </c>
      <c r="C3522" s="252" t="s">
        <v>5552</v>
      </c>
      <c r="D3522" s="257" t="s">
        <v>678</v>
      </c>
      <c r="E3522" s="42" t="s">
        <v>4456</v>
      </c>
      <c r="F3522" s="42" t="s">
        <v>2338</v>
      </c>
      <c r="G3522" s="42"/>
      <c r="H3522" s="307">
        <v>4242660.1832121192</v>
      </c>
      <c r="I3522" s="315">
        <v>3158829.0891962736</v>
      </c>
      <c r="J3522" s="105">
        <v>0</v>
      </c>
      <c r="K3522" s="42">
        <v>0</v>
      </c>
      <c r="L3522" s="50" t="s">
        <v>4489</v>
      </c>
      <c r="M3522" s="50" t="s">
        <v>5540</v>
      </c>
      <c r="N3522" s="50" t="s">
        <v>5532</v>
      </c>
      <c r="O3522" s="137" t="s">
        <v>2401</v>
      </c>
      <c r="P3522" s="42" t="s">
        <v>64</v>
      </c>
      <c r="Q3522" s="42" t="s">
        <v>65</v>
      </c>
      <c r="R3522" s="42">
        <v>2</v>
      </c>
      <c r="S3522" s="137" t="s">
        <v>2254</v>
      </c>
      <c r="T3522" s="62">
        <v>16867538196.9</v>
      </c>
      <c r="U3522" s="62">
        <v>14487907740.719999</v>
      </c>
      <c r="Z3522" s="42" t="s">
        <v>68</v>
      </c>
      <c r="AJ3522" s="42"/>
      <c r="AW3522" s="42" t="s">
        <v>2412</v>
      </c>
      <c r="AX3522" s="42"/>
      <c r="AY3522" s="42"/>
      <c r="AZ3522" s="42"/>
      <c r="BA3522" s="42"/>
      <c r="BB3522" s="42"/>
      <c r="BN3522" s="128" t="s">
        <v>4578</v>
      </c>
      <c r="BO3522" s="58" t="str">
        <f t="shared" si="54"/>
        <v>境内资产</v>
      </c>
      <c r="BP3522" s="58" t="str">
        <f>IF(M3522="",VLOOKUP(D3522,Sheet4!$A$1:$B$92,2,0),VLOOKUP(Q3522,Sheet4!$A$1:$B$92,2,0))</f>
        <v>保险资产管理产品</v>
      </c>
    </row>
    <row r="3523" spans="1:68" s="58" customFormat="1" ht="12.75" customHeight="1">
      <c r="A3523" s="137" t="s">
        <v>2288</v>
      </c>
      <c r="B3523" s="50" t="s">
        <v>2339</v>
      </c>
      <c r="C3523" s="252" t="s">
        <v>5552</v>
      </c>
      <c r="D3523" s="257" t="s">
        <v>678</v>
      </c>
      <c r="E3523" s="42" t="s">
        <v>4457</v>
      </c>
      <c r="F3523" s="42" t="s">
        <v>2339</v>
      </c>
      <c r="G3523" s="42"/>
      <c r="H3523" s="307">
        <v>212391.09507742396</v>
      </c>
      <c r="I3523" s="315">
        <v>137641.82979156237</v>
      </c>
      <c r="J3523" s="105">
        <v>0</v>
      </c>
      <c r="K3523" s="42">
        <v>0</v>
      </c>
      <c r="L3523" s="50" t="s">
        <v>4489</v>
      </c>
      <c r="M3523" s="50" t="s">
        <v>5540</v>
      </c>
      <c r="N3523" s="50" t="s">
        <v>5532</v>
      </c>
      <c r="O3523" s="137" t="s">
        <v>2401</v>
      </c>
      <c r="P3523" s="42" t="s">
        <v>64</v>
      </c>
      <c r="Q3523" s="42" t="s">
        <v>65</v>
      </c>
      <c r="R3523" s="42">
        <v>2</v>
      </c>
      <c r="S3523" s="137" t="s">
        <v>2254</v>
      </c>
      <c r="T3523" s="62">
        <v>16867538196.9</v>
      </c>
      <c r="U3523" s="62">
        <v>14487907740.719999</v>
      </c>
      <c r="Z3523" s="42" t="s">
        <v>68</v>
      </c>
      <c r="AJ3523" s="42"/>
      <c r="AW3523" s="42" t="s">
        <v>2412</v>
      </c>
      <c r="AX3523" s="42"/>
      <c r="AY3523" s="42"/>
      <c r="AZ3523" s="42"/>
      <c r="BA3523" s="42"/>
      <c r="BB3523" s="42"/>
      <c r="BN3523" s="128" t="s">
        <v>4578</v>
      </c>
      <c r="BO3523" s="58" t="str">
        <f t="shared" ref="BO3523:BO3586" si="55">IF(LEFT(D3523,2)="境外","境外资产","境内资产")</f>
        <v>境内资产</v>
      </c>
      <c r="BP3523" s="58" t="str">
        <f>IF(M3523="",VLOOKUP(D3523,Sheet4!$A$1:$B$92,2,0),VLOOKUP(Q3523,Sheet4!$A$1:$B$92,2,0))</f>
        <v>保险资产管理产品</v>
      </c>
    </row>
    <row r="3524" spans="1:68" s="58" customFormat="1" ht="12.75" customHeight="1">
      <c r="A3524" s="137" t="s">
        <v>2289</v>
      </c>
      <c r="B3524" s="50" t="s">
        <v>2340</v>
      </c>
      <c r="C3524" s="252" t="s">
        <v>5552</v>
      </c>
      <c r="D3524" s="257" t="s">
        <v>689</v>
      </c>
      <c r="E3524" s="42" t="s">
        <v>4458</v>
      </c>
      <c r="F3524" s="42" t="s">
        <v>2340</v>
      </c>
      <c r="G3524" s="42"/>
      <c r="H3524" s="307">
        <v>1919165.19558672</v>
      </c>
      <c r="I3524" s="315">
        <v>1160353.5633617477</v>
      </c>
      <c r="J3524" s="105">
        <v>0</v>
      </c>
      <c r="K3524" s="42">
        <v>0</v>
      </c>
      <c r="L3524" s="50" t="s">
        <v>4489</v>
      </c>
      <c r="M3524" s="50" t="s">
        <v>5540</v>
      </c>
      <c r="N3524" s="50" t="s">
        <v>5532</v>
      </c>
      <c r="O3524" s="137" t="s">
        <v>2401</v>
      </c>
      <c r="P3524" s="42" t="s">
        <v>64</v>
      </c>
      <c r="Q3524" s="42" t="s">
        <v>65</v>
      </c>
      <c r="R3524" s="42">
        <v>2</v>
      </c>
      <c r="S3524" s="137" t="s">
        <v>2254</v>
      </c>
      <c r="T3524" s="62">
        <v>16867538196.9</v>
      </c>
      <c r="U3524" s="62">
        <v>14487907740.719999</v>
      </c>
      <c r="Z3524" s="42" t="s">
        <v>68</v>
      </c>
      <c r="AJ3524" s="42"/>
      <c r="AW3524" s="42" t="s">
        <v>2412</v>
      </c>
      <c r="AX3524" s="42"/>
      <c r="AY3524" s="42"/>
      <c r="AZ3524" s="42"/>
      <c r="BA3524" s="42"/>
      <c r="BB3524" s="42"/>
      <c r="BN3524" s="128" t="s">
        <v>4578</v>
      </c>
      <c r="BO3524" s="58" t="str">
        <f t="shared" si="55"/>
        <v>境内资产</v>
      </c>
      <c r="BP3524" s="58" t="str">
        <f>IF(M3524="",VLOOKUP(D3524,Sheet4!$A$1:$B$92,2,0),VLOOKUP(Q3524,Sheet4!$A$1:$B$92,2,0))</f>
        <v>保险资产管理产品</v>
      </c>
    </row>
    <row r="3525" spans="1:68" s="58" customFormat="1" ht="12.75" customHeight="1">
      <c r="A3525" s="137" t="s">
        <v>2290</v>
      </c>
      <c r="B3525" s="50" t="s">
        <v>2341</v>
      </c>
      <c r="C3525" s="252" t="s">
        <v>5552</v>
      </c>
      <c r="D3525" s="257" t="s">
        <v>689</v>
      </c>
      <c r="E3525" s="42" t="s">
        <v>4459</v>
      </c>
      <c r="F3525" s="42" t="s">
        <v>2341</v>
      </c>
      <c r="G3525" s="42"/>
      <c r="H3525" s="307">
        <v>2304796.3899639677</v>
      </c>
      <c r="I3525" s="315">
        <v>1059856.7119679558</v>
      </c>
      <c r="J3525" s="105">
        <v>0</v>
      </c>
      <c r="K3525" s="42">
        <v>0</v>
      </c>
      <c r="L3525" s="50" t="s">
        <v>4489</v>
      </c>
      <c r="M3525" s="50" t="s">
        <v>5540</v>
      </c>
      <c r="N3525" s="50" t="s">
        <v>5532</v>
      </c>
      <c r="O3525" s="137" t="s">
        <v>2401</v>
      </c>
      <c r="P3525" s="42" t="s">
        <v>64</v>
      </c>
      <c r="Q3525" s="42" t="s">
        <v>65</v>
      </c>
      <c r="R3525" s="42">
        <v>2</v>
      </c>
      <c r="S3525" s="137" t="s">
        <v>2254</v>
      </c>
      <c r="T3525" s="62">
        <v>16867538196.9</v>
      </c>
      <c r="U3525" s="62">
        <v>14487907740.719999</v>
      </c>
      <c r="Z3525" s="42" t="s">
        <v>68</v>
      </c>
      <c r="AJ3525" s="42"/>
      <c r="AW3525" s="42" t="s">
        <v>2412</v>
      </c>
      <c r="AX3525" s="42"/>
      <c r="AY3525" s="42"/>
      <c r="AZ3525" s="42"/>
      <c r="BA3525" s="42"/>
      <c r="BB3525" s="42"/>
      <c r="BN3525" s="128" t="s">
        <v>4578</v>
      </c>
      <c r="BO3525" s="58" t="str">
        <f t="shared" si="55"/>
        <v>境内资产</v>
      </c>
      <c r="BP3525" s="58" t="str">
        <f>IF(M3525="",VLOOKUP(D3525,Sheet4!$A$1:$B$92,2,0),VLOOKUP(Q3525,Sheet4!$A$1:$B$92,2,0))</f>
        <v>保险资产管理产品</v>
      </c>
    </row>
    <row r="3526" spans="1:68" s="58" customFormat="1" ht="12.75" customHeight="1">
      <c r="A3526" s="137" t="s">
        <v>2291</v>
      </c>
      <c r="B3526" s="50" t="s">
        <v>2342</v>
      </c>
      <c r="C3526" s="252" t="s">
        <v>5552</v>
      </c>
      <c r="D3526" s="257" t="s">
        <v>689</v>
      </c>
      <c r="E3526" s="42" t="s">
        <v>3211</v>
      </c>
      <c r="F3526" s="42" t="s">
        <v>2342</v>
      </c>
      <c r="G3526" s="42"/>
      <c r="H3526" s="307">
        <v>172433.64194509806</v>
      </c>
      <c r="I3526" s="315">
        <v>147322.67175783039</v>
      </c>
      <c r="J3526" s="105">
        <v>0</v>
      </c>
      <c r="K3526" s="42">
        <v>0</v>
      </c>
      <c r="L3526" s="50" t="s">
        <v>4489</v>
      </c>
      <c r="M3526" s="50" t="s">
        <v>5540</v>
      </c>
      <c r="N3526" s="50" t="s">
        <v>5532</v>
      </c>
      <c r="O3526" s="137" t="s">
        <v>2401</v>
      </c>
      <c r="P3526" s="42" t="s">
        <v>64</v>
      </c>
      <c r="Q3526" s="42" t="s">
        <v>65</v>
      </c>
      <c r="R3526" s="42">
        <v>2</v>
      </c>
      <c r="S3526" s="137" t="s">
        <v>2254</v>
      </c>
      <c r="T3526" s="62">
        <v>16867538196.9</v>
      </c>
      <c r="U3526" s="62">
        <v>14487907740.719999</v>
      </c>
      <c r="Z3526" s="42" t="s">
        <v>68</v>
      </c>
      <c r="AJ3526" s="42"/>
      <c r="AW3526" s="42" t="s">
        <v>2412</v>
      </c>
      <c r="AX3526" s="42"/>
      <c r="AY3526" s="42"/>
      <c r="AZ3526" s="42"/>
      <c r="BA3526" s="42"/>
      <c r="BB3526" s="42"/>
      <c r="BN3526" s="128" t="s">
        <v>4578</v>
      </c>
      <c r="BO3526" s="58" t="str">
        <f t="shared" si="55"/>
        <v>境内资产</v>
      </c>
      <c r="BP3526" s="58" t="str">
        <f>IF(M3526="",VLOOKUP(D3526,Sheet4!$A$1:$B$92,2,0),VLOOKUP(Q3526,Sheet4!$A$1:$B$92,2,0))</f>
        <v>保险资产管理产品</v>
      </c>
    </row>
    <row r="3527" spans="1:68" s="58" customFormat="1" ht="12.75" customHeight="1">
      <c r="A3527" s="137" t="s">
        <v>2292</v>
      </c>
      <c r="B3527" s="50" t="s">
        <v>2343</v>
      </c>
      <c r="C3527" s="252" t="s">
        <v>5552</v>
      </c>
      <c r="D3527" s="257" t="s">
        <v>689</v>
      </c>
      <c r="E3527" s="42" t="s">
        <v>3219</v>
      </c>
      <c r="F3527" s="42" t="s">
        <v>2343</v>
      </c>
      <c r="G3527" s="42"/>
      <c r="H3527" s="307">
        <v>2999103.521139076</v>
      </c>
      <c r="I3527" s="315">
        <v>2046150.7030880582</v>
      </c>
      <c r="J3527" s="105">
        <v>0</v>
      </c>
      <c r="K3527" s="42">
        <v>0</v>
      </c>
      <c r="L3527" s="50" t="s">
        <v>4489</v>
      </c>
      <c r="M3527" s="50" t="s">
        <v>5540</v>
      </c>
      <c r="N3527" s="50" t="s">
        <v>5532</v>
      </c>
      <c r="O3527" s="137" t="s">
        <v>2401</v>
      </c>
      <c r="P3527" s="42" t="s">
        <v>64</v>
      </c>
      <c r="Q3527" s="42" t="s">
        <v>65</v>
      </c>
      <c r="R3527" s="42">
        <v>2</v>
      </c>
      <c r="S3527" s="137" t="s">
        <v>2254</v>
      </c>
      <c r="T3527" s="62">
        <v>16867538196.9</v>
      </c>
      <c r="U3527" s="62">
        <v>14487907740.719999</v>
      </c>
      <c r="Z3527" s="42" t="s">
        <v>280</v>
      </c>
      <c r="AJ3527" s="42"/>
      <c r="AW3527" s="42" t="s">
        <v>2412</v>
      </c>
      <c r="AX3527" s="42"/>
      <c r="AY3527" s="42"/>
      <c r="AZ3527" s="42"/>
      <c r="BA3527" s="42"/>
      <c r="BB3527" s="42"/>
      <c r="BN3527" s="128" t="s">
        <v>4578</v>
      </c>
      <c r="BO3527" s="58" t="str">
        <f t="shared" si="55"/>
        <v>境内资产</v>
      </c>
      <c r="BP3527" s="58" t="str">
        <f>IF(M3527="",VLOOKUP(D3527,Sheet4!$A$1:$B$92,2,0),VLOOKUP(Q3527,Sheet4!$A$1:$B$92,2,0))</f>
        <v>保险资产管理产品</v>
      </c>
    </row>
    <row r="3528" spans="1:68" s="58" customFormat="1" ht="12.75" customHeight="1">
      <c r="A3528" s="137" t="s">
        <v>2293</v>
      </c>
      <c r="B3528" s="50" t="s">
        <v>2344</v>
      </c>
      <c r="C3528" s="252" t="s">
        <v>5552</v>
      </c>
      <c r="D3528" s="257" t="s">
        <v>689</v>
      </c>
      <c r="E3528" s="42" t="s">
        <v>3250</v>
      </c>
      <c r="F3528" s="42" t="s">
        <v>2344</v>
      </c>
      <c r="G3528" s="42"/>
      <c r="H3528" s="307">
        <v>1952208.3476439179</v>
      </c>
      <c r="I3528" s="315">
        <v>1861184.7176434067</v>
      </c>
      <c r="J3528" s="105">
        <v>0</v>
      </c>
      <c r="K3528" s="42">
        <v>0</v>
      </c>
      <c r="L3528" s="50" t="s">
        <v>4489</v>
      </c>
      <c r="M3528" s="50" t="s">
        <v>5540</v>
      </c>
      <c r="N3528" s="50" t="s">
        <v>5532</v>
      </c>
      <c r="O3528" s="137" t="s">
        <v>2401</v>
      </c>
      <c r="P3528" s="42" t="s">
        <v>64</v>
      </c>
      <c r="Q3528" s="42" t="s">
        <v>65</v>
      </c>
      <c r="R3528" s="42">
        <v>2</v>
      </c>
      <c r="S3528" s="137" t="s">
        <v>2254</v>
      </c>
      <c r="T3528" s="62">
        <v>16867538196.9</v>
      </c>
      <c r="U3528" s="62">
        <v>14487907740.719999</v>
      </c>
      <c r="Z3528" s="42" t="s">
        <v>68</v>
      </c>
      <c r="AJ3528" s="42"/>
      <c r="AW3528" s="42" t="s">
        <v>2412</v>
      </c>
      <c r="AX3528" s="42"/>
      <c r="AY3528" s="42"/>
      <c r="AZ3528" s="42"/>
      <c r="BA3528" s="42"/>
      <c r="BB3528" s="42"/>
      <c r="BN3528" s="128" t="s">
        <v>4578</v>
      </c>
      <c r="BO3528" s="58" t="str">
        <f t="shared" si="55"/>
        <v>境内资产</v>
      </c>
      <c r="BP3528" s="58" t="str">
        <f>IF(M3528="",VLOOKUP(D3528,Sheet4!$A$1:$B$92,2,0),VLOOKUP(Q3528,Sheet4!$A$1:$B$92,2,0))</f>
        <v>保险资产管理产品</v>
      </c>
    </row>
    <row r="3529" spans="1:68" s="58" customFormat="1" ht="12.75" customHeight="1">
      <c r="A3529" s="137" t="s">
        <v>2294</v>
      </c>
      <c r="B3529" s="50" t="s">
        <v>2345</v>
      </c>
      <c r="C3529" s="252" t="s">
        <v>5552</v>
      </c>
      <c r="D3529" s="257" t="s">
        <v>689</v>
      </c>
      <c r="E3529" s="42" t="s">
        <v>3510</v>
      </c>
      <c r="F3529" s="42" t="s">
        <v>2345</v>
      </c>
      <c r="G3529" s="42"/>
      <c r="H3529" s="307">
        <v>3531853.6893435968</v>
      </c>
      <c r="I3529" s="315">
        <v>2848947.2842053305</v>
      </c>
      <c r="J3529" s="105">
        <v>0</v>
      </c>
      <c r="K3529" s="42">
        <v>0</v>
      </c>
      <c r="L3529" s="50" t="s">
        <v>4489</v>
      </c>
      <c r="M3529" s="50" t="s">
        <v>5540</v>
      </c>
      <c r="N3529" s="50" t="s">
        <v>5532</v>
      </c>
      <c r="O3529" s="137" t="s">
        <v>2401</v>
      </c>
      <c r="P3529" s="42" t="s">
        <v>64</v>
      </c>
      <c r="Q3529" s="42" t="s">
        <v>65</v>
      </c>
      <c r="R3529" s="42">
        <v>2</v>
      </c>
      <c r="S3529" s="137" t="s">
        <v>2254</v>
      </c>
      <c r="T3529" s="62">
        <v>16867538196.9</v>
      </c>
      <c r="U3529" s="62">
        <v>14487907740.719999</v>
      </c>
      <c r="Z3529" s="42" t="s">
        <v>68</v>
      </c>
      <c r="AJ3529" s="42"/>
      <c r="AW3529" s="42" t="s">
        <v>2412</v>
      </c>
      <c r="AX3529" s="42"/>
      <c r="AY3529" s="42"/>
      <c r="AZ3529" s="42"/>
      <c r="BA3529" s="42"/>
      <c r="BB3529" s="42"/>
      <c r="BN3529" s="128" t="s">
        <v>4578</v>
      </c>
      <c r="BO3529" s="58" t="str">
        <f t="shared" si="55"/>
        <v>境内资产</v>
      </c>
      <c r="BP3529" s="58" t="str">
        <f>IF(M3529="",VLOOKUP(D3529,Sheet4!$A$1:$B$92,2,0),VLOOKUP(Q3529,Sheet4!$A$1:$B$92,2,0))</f>
        <v>保险资产管理产品</v>
      </c>
    </row>
    <row r="3530" spans="1:68" s="58" customFormat="1" ht="12.75" customHeight="1">
      <c r="A3530" s="137" t="s">
        <v>1975</v>
      </c>
      <c r="B3530" s="50" t="s">
        <v>1976</v>
      </c>
      <c r="C3530" s="252" t="s">
        <v>5552</v>
      </c>
      <c r="D3530" s="257" t="s">
        <v>672</v>
      </c>
      <c r="E3530" s="42" t="s">
        <v>3108</v>
      </c>
      <c r="F3530" s="42" t="s">
        <v>1976</v>
      </c>
      <c r="G3530" s="42"/>
      <c r="H3530" s="307">
        <v>4959.9567738217493</v>
      </c>
      <c r="I3530" s="315">
        <v>4959.9567738217493</v>
      </c>
      <c r="J3530" s="105">
        <v>0</v>
      </c>
      <c r="K3530" s="42">
        <v>0</v>
      </c>
      <c r="L3530" s="50" t="s">
        <v>4489</v>
      </c>
      <c r="M3530" s="50" t="s">
        <v>5540</v>
      </c>
      <c r="N3530" s="50" t="s">
        <v>5532</v>
      </c>
      <c r="O3530" s="137" t="s">
        <v>2401</v>
      </c>
      <c r="P3530" s="42" t="s">
        <v>64</v>
      </c>
      <c r="Q3530" s="42" t="s">
        <v>65</v>
      </c>
      <c r="R3530" s="42">
        <v>2</v>
      </c>
      <c r="S3530" s="137" t="s">
        <v>2254</v>
      </c>
      <c r="T3530" s="62">
        <v>16867538196.9</v>
      </c>
      <c r="U3530" s="62">
        <v>14487907740.719999</v>
      </c>
      <c r="Z3530" s="42" t="s">
        <v>68</v>
      </c>
      <c r="AJ3530" s="42"/>
      <c r="AW3530" s="42" t="s">
        <v>2412</v>
      </c>
      <c r="AX3530" s="42"/>
      <c r="AY3530" s="42"/>
      <c r="AZ3530" s="42"/>
      <c r="BA3530" s="42"/>
      <c r="BB3530" s="42"/>
      <c r="BN3530" s="128" t="s">
        <v>4578</v>
      </c>
      <c r="BO3530" s="58" t="str">
        <f t="shared" si="55"/>
        <v>境内资产</v>
      </c>
      <c r="BP3530" s="58" t="str">
        <f>IF(M3530="",VLOOKUP(D3530,Sheet4!$A$1:$B$92,2,0),VLOOKUP(Q3530,Sheet4!$A$1:$B$92,2,0))</f>
        <v>保险资产管理产品</v>
      </c>
    </row>
    <row r="3531" spans="1:68" s="58" customFormat="1" ht="12.75" customHeight="1">
      <c r="A3531" s="137" t="s">
        <v>2123</v>
      </c>
      <c r="B3531" s="50" t="s">
        <v>2346</v>
      </c>
      <c r="C3531" s="252" t="s">
        <v>5552</v>
      </c>
      <c r="D3531" s="257" t="s">
        <v>689</v>
      </c>
      <c r="E3531" s="42" t="s">
        <v>4368</v>
      </c>
      <c r="F3531" s="42" t="s">
        <v>2346</v>
      </c>
      <c r="G3531" s="42"/>
      <c r="H3531" s="307">
        <v>67838.118294722706</v>
      </c>
      <c r="I3531" s="315">
        <v>67838.118294722706</v>
      </c>
      <c r="J3531" s="105">
        <v>0</v>
      </c>
      <c r="K3531" s="42">
        <v>0</v>
      </c>
      <c r="L3531" s="50" t="s">
        <v>4489</v>
      </c>
      <c r="M3531" s="50" t="s">
        <v>5540</v>
      </c>
      <c r="N3531" s="50" t="s">
        <v>5532</v>
      </c>
      <c r="O3531" s="137" t="s">
        <v>2401</v>
      </c>
      <c r="P3531" s="42" t="s">
        <v>64</v>
      </c>
      <c r="Q3531" s="42" t="s">
        <v>65</v>
      </c>
      <c r="R3531" s="42">
        <v>2</v>
      </c>
      <c r="S3531" s="137" t="s">
        <v>2254</v>
      </c>
      <c r="T3531" s="62">
        <v>16867538196.9</v>
      </c>
      <c r="U3531" s="62">
        <v>14487907740.719999</v>
      </c>
      <c r="Z3531" s="42" t="s">
        <v>68</v>
      </c>
      <c r="AJ3531" s="42"/>
      <c r="AW3531" s="42" t="s">
        <v>2412</v>
      </c>
      <c r="AX3531" s="42"/>
      <c r="AY3531" s="42"/>
      <c r="AZ3531" s="42"/>
      <c r="BA3531" s="42"/>
      <c r="BB3531" s="42"/>
      <c r="BN3531" s="128" t="s">
        <v>4578</v>
      </c>
      <c r="BO3531" s="58" t="str">
        <f t="shared" si="55"/>
        <v>境内资产</v>
      </c>
      <c r="BP3531" s="58" t="str">
        <f>IF(M3531="",VLOOKUP(D3531,Sheet4!$A$1:$B$92,2,0),VLOOKUP(Q3531,Sheet4!$A$1:$B$92,2,0))</f>
        <v>保险资产管理产品</v>
      </c>
    </row>
    <row r="3532" spans="1:68" s="58" customFormat="1" ht="12.75" customHeight="1">
      <c r="A3532" s="137" t="s">
        <v>1615</v>
      </c>
      <c r="B3532" s="50" t="s">
        <v>1616</v>
      </c>
      <c r="C3532" s="252" t="s">
        <v>5552</v>
      </c>
      <c r="D3532" s="257" t="s">
        <v>689</v>
      </c>
      <c r="E3532" s="42" t="s">
        <v>1617</v>
      </c>
      <c r="F3532" s="42" t="s">
        <v>1616</v>
      </c>
      <c r="G3532" s="42"/>
      <c r="H3532" s="307">
        <v>49217.634118422407</v>
      </c>
      <c r="I3532" s="315">
        <v>49217.634118422407</v>
      </c>
      <c r="J3532" s="105">
        <v>0</v>
      </c>
      <c r="K3532" s="42">
        <v>0</v>
      </c>
      <c r="L3532" s="50" t="s">
        <v>4489</v>
      </c>
      <c r="M3532" s="50" t="s">
        <v>5540</v>
      </c>
      <c r="N3532" s="50" t="s">
        <v>5532</v>
      </c>
      <c r="O3532" s="137" t="s">
        <v>2401</v>
      </c>
      <c r="P3532" s="42" t="s">
        <v>64</v>
      </c>
      <c r="Q3532" s="42" t="s">
        <v>65</v>
      </c>
      <c r="R3532" s="42">
        <v>2</v>
      </c>
      <c r="S3532" s="137" t="s">
        <v>2254</v>
      </c>
      <c r="T3532" s="62">
        <v>16867538196.9</v>
      </c>
      <c r="U3532" s="62">
        <v>14487907740.719999</v>
      </c>
      <c r="Z3532" s="42" t="s">
        <v>68</v>
      </c>
      <c r="AJ3532" s="42"/>
      <c r="AW3532" s="42" t="s">
        <v>2412</v>
      </c>
      <c r="AX3532" s="42"/>
      <c r="AY3532" s="42"/>
      <c r="AZ3532" s="42"/>
      <c r="BA3532" s="42"/>
      <c r="BB3532" s="42"/>
      <c r="BN3532" s="128" t="s">
        <v>4578</v>
      </c>
      <c r="BO3532" s="58" t="str">
        <f t="shared" si="55"/>
        <v>境内资产</v>
      </c>
      <c r="BP3532" s="58" t="str">
        <f>IF(M3532="",VLOOKUP(D3532,Sheet4!$A$1:$B$92,2,0),VLOOKUP(Q3532,Sheet4!$A$1:$B$92,2,0))</f>
        <v>保险资产管理产品</v>
      </c>
    </row>
    <row r="3533" spans="1:68" s="58" customFormat="1" ht="12.75" customHeight="1">
      <c r="A3533" s="137" t="s">
        <v>1654</v>
      </c>
      <c r="B3533" s="50" t="s">
        <v>1655</v>
      </c>
      <c r="C3533" s="252" t="s">
        <v>5552</v>
      </c>
      <c r="D3533" s="257" t="s">
        <v>672</v>
      </c>
      <c r="E3533" s="42" t="s">
        <v>1656</v>
      </c>
      <c r="F3533" s="42" t="s">
        <v>1655</v>
      </c>
      <c r="G3533" s="42"/>
      <c r="H3533" s="307">
        <v>90550.158076073509</v>
      </c>
      <c r="I3533" s="315">
        <v>122410.3988806179</v>
      </c>
      <c r="J3533" s="105">
        <v>0</v>
      </c>
      <c r="K3533" s="42">
        <v>0</v>
      </c>
      <c r="L3533" s="50" t="s">
        <v>4489</v>
      </c>
      <c r="M3533" s="50" t="s">
        <v>5540</v>
      </c>
      <c r="N3533" s="50" t="s">
        <v>5532</v>
      </c>
      <c r="O3533" s="137" t="s">
        <v>2401</v>
      </c>
      <c r="P3533" s="42" t="s">
        <v>64</v>
      </c>
      <c r="Q3533" s="42" t="s">
        <v>65</v>
      </c>
      <c r="R3533" s="42">
        <v>2</v>
      </c>
      <c r="S3533" s="137" t="s">
        <v>2254</v>
      </c>
      <c r="T3533" s="62">
        <v>16867538196.9</v>
      </c>
      <c r="U3533" s="62">
        <v>14487907740.719999</v>
      </c>
      <c r="Z3533" s="42" t="s">
        <v>68</v>
      </c>
      <c r="AJ3533" s="42"/>
      <c r="AW3533" s="42" t="s">
        <v>2412</v>
      </c>
      <c r="AX3533" s="42"/>
      <c r="AY3533" s="42"/>
      <c r="AZ3533" s="42"/>
      <c r="BA3533" s="42"/>
      <c r="BB3533" s="42"/>
      <c r="BN3533" s="128" t="s">
        <v>4578</v>
      </c>
      <c r="BO3533" s="58" t="str">
        <f t="shared" si="55"/>
        <v>境内资产</v>
      </c>
      <c r="BP3533" s="58" t="str">
        <f>IF(M3533="",VLOOKUP(D3533,Sheet4!$A$1:$B$92,2,0),VLOOKUP(Q3533,Sheet4!$A$1:$B$92,2,0))</f>
        <v>保险资产管理产品</v>
      </c>
    </row>
    <row r="3534" spans="1:68" s="58" customFormat="1" ht="12.75" customHeight="1">
      <c r="A3534" s="137" t="s">
        <v>1734</v>
      </c>
      <c r="B3534" s="50" t="s">
        <v>1735</v>
      </c>
      <c r="C3534" s="252" t="s">
        <v>5552</v>
      </c>
      <c r="D3534" s="257" t="s">
        <v>678</v>
      </c>
      <c r="E3534" s="42" t="s">
        <v>1736</v>
      </c>
      <c r="F3534" s="42" t="s">
        <v>1735</v>
      </c>
      <c r="G3534" s="42"/>
      <c r="H3534" s="307">
        <v>19468.553480873888</v>
      </c>
      <c r="I3534" s="315">
        <v>8635.9518319874278</v>
      </c>
      <c r="J3534" s="105">
        <v>0</v>
      </c>
      <c r="K3534" s="42">
        <v>0</v>
      </c>
      <c r="L3534" s="50" t="s">
        <v>4489</v>
      </c>
      <c r="M3534" s="50" t="s">
        <v>5540</v>
      </c>
      <c r="N3534" s="50" t="s">
        <v>5532</v>
      </c>
      <c r="O3534" s="137" t="s">
        <v>2401</v>
      </c>
      <c r="P3534" s="42" t="s">
        <v>64</v>
      </c>
      <c r="Q3534" s="42" t="s">
        <v>65</v>
      </c>
      <c r="R3534" s="42">
        <v>2</v>
      </c>
      <c r="S3534" s="137" t="s">
        <v>2254</v>
      </c>
      <c r="T3534" s="62">
        <v>16867538196.9</v>
      </c>
      <c r="U3534" s="62">
        <v>14487907740.719999</v>
      </c>
      <c r="Z3534" s="42" t="s">
        <v>68</v>
      </c>
      <c r="AJ3534" s="42"/>
      <c r="AW3534" s="42" t="s">
        <v>2412</v>
      </c>
      <c r="AX3534" s="42"/>
      <c r="AY3534" s="42"/>
      <c r="AZ3534" s="42"/>
      <c r="BA3534" s="42"/>
      <c r="BB3534" s="42"/>
      <c r="BN3534" s="128" t="s">
        <v>4578</v>
      </c>
      <c r="BO3534" s="58" t="str">
        <f t="shared" si="55"/>
        <v>境内资产</v>
      </c>
      <c r="BP3534" s="58" t="str">
        <f>IF(M3534="",VLOOKUP(D3534,Sheet4!$A$1:$B$92,2,0),VLOOKUP(Q3534,Sheet4!$A$1:$B$92,2,0))</f>
        <v>保险资产管理产品</v>
      </c>
    </row>
    <row r="3535" spans="1:68" s="58" customFormat="1" ht="12.75" customHeight="1">
      <c r="A3535" s="137" t="s">
        <v>1737</v>
      </c>
      <c r="B3535" s="50" t="s">
        <v>1738</v>
      </c>
      <c r="C3535" s="252" t="s">
        <v>5552</v>
      </c>
      <c r="D3535" s="257" t="s">
        <v>678</v>
      </c>
      <c r="E3535" s="42" t="s">
        <v>1739</v>
      </c>
      <c r="F3535" s="42" t="s">
        <v>1738</v>
      </c>
      <c r="G3535" s="42"/>
      <c r="H3535" s="307">
        <v>6451.0799236564908</v>
      </c>
      <c r="I3535" s="315">
        <v>3700.7985351078128</v>
      </c>
      <c r="J3535" s="105">
        <v>0</v>
      </c>
      <c r="K3535" s="42">
        <v>0</v>
      </c>
      <c r="L3535" s="50" t="s">
        <v>4489</v>
      </c>
      <c r="M3535" s="50" t="s">
        <v>5540</v>
      </c>
      <c r="N3535" s="50" t="s">
        <v>5532</v>
      </c>
      <c r="O3535" s="137" t="s">
        <v>2401</v>
      </c>
      <c r="P3535" s="42" t="s">
        <v>64</v>
      </c>
      <c r="Q3535" s="42" t="s">
        <v>65</v>
      </c>
      <c r="R3535" s="42">
        <v>2</v>
      </c>
      <c r="S3535" s="137" t="s">
        <v>2254</v>
      </c>
      <c r="T3535" s="62">
        <v>16867538196.9</v>
      </c>
      <c r="U3535" s="62">
        <v>14487907740.719999</v>
      </c>
      <c r="Z3535" s="42" t="s">
        <v>68</v>
      </c>
      <c r="AJ3535" s="42"/>
      <c r="AW3535" s="42" t="s">
        <v>2412</v>
      </c>
      <c r="AX3535" s="42"/>
      <c r="AY3535" s="42"/>
      <c r="AZ3535" s="42"/>
      <c r="BA3535" s="42"/>
      <c r="BB3535" s="42"/>
      <c r="BN3535" s="128" t="s">
        <v>4578</v>
      </c>
      <c r="BO3535" s="58" t="str">
        <f t="shared" si="55"/>
        <v>境内资产</v>
      </c>
      <c r="BP3535" s="58" t="str">
        <f>IF(M3535="",VLOOKUP(D3535,Sheet4!$A$1:$B$92,2,0),VLOOKUP(Q3535,Sheet4!$A$1:$B$92,2,0))</f>
        <v>保险资产管理产品</v>
      </c>
    </row>
    <row r="3536" spans="1:68" s="58" customFormat="1" ht="12.75" customHeight="1">
      <c r="A3536" s="137" t="s">
        <v>1743</v>
      </c>
      <c r="B3536" s="50" t="s">
        <v>1744</v>
      </c>
      <c r="C3536" s="252" t="s">
        <v>5552</v>
      </c>
      <c r="D3536" s="257" t="s">
        <v>678</v>
      </c>
      <c r="E3536" s="42" t="s">
        <v>1745</v>
      </c>
      <c r="F3536" s="42" t="s">
        <v>1744</v>
      </c>
      <c r="G3536" s="42"/>
      <c r="H3536" s="307">
        <v>14618.979665403473</v>
      </c>
      <c r="I3536" s="315">
        <v>9955.9659253960072</v>
      </c>
      <c r="J3536" s="105">
        <v>0</v>
      </c>
      <c r="K3536" s="42">
        <v>0</v>
      </c>
      <c r="L3536" s="50" t="s">
        <v>4489</v>
      </c>
      <c r="M3536" s="50" t="s">
        <v>5540</v>
      </c>
      <c r="N3536" s="50" t="s">
        <v>5532</v>
      </c>
      <c r="O3536" s="137" t="s">
        <v>2401</v>
      </c>
      <c r="P3536" s="42" t="s">
        <v>64</v>
      </c>
      <c r="Q3536" s="42" t="s">
        <v>65</v>
      </c>
      <c r="R3536" s="42">
        <v>2</v>
      </c>
      <c r="S3536" s="137" t="s">
        <v>2254</v>
      </c>
      <c r="T3536" s="62">
        <v>16867538196.9</v>
      </c>
      <c r="U3536" s="62">
        <v>14487907740.719999</v>
      </c>
      <c r="Z3536" s="42" t="s">
        <v>68</v>
      </c>
      <c r="AJ3536" s="42"/>
      <c r="AW3536" s="42" t="s">
        <v>2412</v>
      </c>
      <c r="AX3536" s="42"/>
      <c r="AY3536" s="42"/>
      <c r="AZ3536" s="42"/>
      <c r="BA3536" s="42"/>
      <c r="BB3536" s="42"/>
      <c r="BN3536" s="128" t="s">
        <v>4578</v>
      </c>
      <c r="BO3536" s="58" t="str">
        <f t="shared" si="55"/>
        <v>境内资产</v>
      </c>
      <c r="BP3536" s="58" t="str">
        <f>IF(M3536="",VLOOKUP(D3536,Sheet4!$A$1:$B$92,2,0),VLOOKUP(Q3536,Sheet4!$A$1:$B$92,2,0))</f>
        <v>保险资产管理产品</v>
      </c>
    </row>
    <row r="3537" spans="1:68" s="58" customFormat="1" ht="12.75" customHeight="1">
      <c r="A3537" s="137" t="s">
        <v>2011</v>
      </c>
      <c r="B3537" s="50" t="s">
        <v>2012</v>
      </c>
      <c r="C3537" s="252" t="s">
        <v>5552</v>
      </c>
      <c r="D3537" s="257" t="s">
        <v>678</v>
      </c>
      <c r="E3537" s="42" t="s">
        <v>2792</v>
      </c>
      <c r="F3537" s="42" t="s">
        <v>2012</v>
      </c>
      <c r="G3537" s="42"/>
      <c r="H3537" s="307">
        <v>8438.4123502321836</v>
      </c>
      <c r="I3537" s="315">
        <v>5519.4074308063082</v>
      </c>
      <c r="J3537" s="105">
        <v>0</v>
      </c>
      <c r="K3537" s="42">
        <v>0</v>
      </c>
      <c r="L3537" s="50" t="s">
        <v>4489</v>
      </c>
      <c r="M3537" s="50" t="s">
        <v>5540</v>
      </c>
      <c r="N3537" s="50" t="s">
        <v>5532</v>
      </c>
      <c r="O3537" s="137" t="s">
        <v>2401</v>
      </c>
      <c r="P3537" s="42" t="s">
        <v>64</v>
      </c>
      <c r="Q3537" s="42" t="s">
        <v>65</v>
      </c>
      <c r="R3537" s="42">
        <v>2</v>
      </c>
      <c r="S3537" s="137" t="s">
        <v>2254</v>
      </c>
      <c r="T3537" s="62">
        <v>16867538196.9</v>
      </c>
      <c r="U3537" s="62">
        <v>14487907740.719999</v>
      </c>
      <c r="Z3537" s="42" t="s">
        <v>68</v>
      </c>
      <c r="AJ3537" s="42"/>
      <c r="AW3537" s="42" t="s">
        <v>2412</v>
      </c>
      <c r="AX3537" s="42"/>
      <c r="AY3537" s="42"/>
      <c r="AZ3537" s="42"/>
      <c r="BA3537" s="42"/>
      <c r="BB3537" s="42"/>
      <c r="BN3537" s="128" t="s">
        <v>4578</v>
      </c>
      <c r="BO3537" s="58" t="str">
        <f t="shared" si="55"/>
        <v>境内资产</v>
      </c>
      <c r="BP3537" s="58" t="str">
        <f>IF(M3537="",VLOOKUP(D3537,Sheet4!$A$1:$B$92,2,0),VLOOKUP(Q3537,Sheet4!$A$1:$B$92,2,0))</f>
        <v>保险资产管理产品</v>
      </c>
    </row>
    <row r="3538" spans="1:68" s="58" customFormat="1" ht="12.75" customHeight="1">
      <c r="A3538" s="137" t="s">
        <v>2013</v>
      </c>
      <c r="B3538" s="50" t="s">
        <v>2014</v>
      </c>
      <c r="C3538" s="252" t="s">
        <v>5552</v>
      </c>
      <c r="D3538" s="257" t="s">
        <v>678</v>
      </c>
      <c r="E3538" s="42" t="s">
        <v>2793</v>
      </c>
      <c r="F3538" s="42" t="s">
        <v>2014</v>
      </c>
      <c r="G3538" s="42"/>
      <c r="H3538" s="307">
        <v>4136.3815265584135</v>
      </c>
      <c r="I3538" s="315">
        <v>4316.2242016261707</v>
      </c>
      <c r="J3538" s="105">
        <v>0</v>
      </c>
      <c r="K3538" s="42">
        <v>0</v>
      </c>
      <c r="L3538" s="50" t="s">
        <v>4489</v>
      </c>
      <c r="M3538" s="50" t="s">
        <v>5540</v>
      </c>
      <c r="N3538" s="50" t="s">
        <v>5532</v>
      </c>
      <c r="O3538" s="137" t="s">
        <v>2401</v>
      </c>
      <c r="P3538" s="42" t="s">
        <v>64</v>
      </c>
      <c r="Q3538" s="42" t="s">
        <v>65</v>
      </c>
      <c r="R3538" s="42">
        <v>2</v>
      </c>
      <c r="S3538" s="137" t="s">
        <v>2254</v>
      </c>
      <c r="T3538" s="62">
        <v>16867538196.9</v>
      </c>
      <c r="U3538" s="62">
        <v>14487907740.719999</v>
      </c>
      <c r="Z3538" s="42" t="s">
        <v>68</v>
      </c>
      <c r="AJ3538" s="42"/>
      <c r="AW3538" s="42" t="s">
        <v>2412</v>
      </c>
      <c r="AX3538" s="42"/>
      <c r="AY3538" s="42"/>
      <c r="AZ3538" s="42"/>
      <c r="BA3538" s="42"/>
      <c r="BB3538" s="42"/>
      <c r="BN3538" s="128" t="s">
        <v>4578</v>
      </c>
      <c r="BO3538" s="58" t="str">
        <f t="shared" si="55"/>
        <v>境内资产</v>
      </c>
      <c r="BP3538" s="58" t="str">
        <f>IF(M3538="",VLOOKUP(D3538,Sheet4!$A$1:$B$92,2,0),VLOOKUP(Q3538,Sheet4!$A$1:$B$92,2,0))</f>
        <v>保险资产管理产品</v>
      </c>
    </row>
    <row r="3539" spans="1:68" s="58" customFormat="1" ht="12.75" customHeight="1">
      <c r="A3539" s="137" t="s">
        <v>2019</v>
      </c>
      <c r="B3539" s="50" t="s">
        <v>2020</v>
      </c>
      <c r="C3539" s="252" t="s">
        <v>5552</v>
      </c>
      <c r="D3539" s="257" t="s">
        <v>678</v>
      </c>
      <c r="E3539" s="42" t="s">
        <v>2795</v>
      </c>
      <c r="F3539" s="42" t="s">
        <v>2020</v>
      </c>
      <c r="G3539" s="42"/>
      <c r="H3539" s="307">
        <v>1401.6908949447923</v>
      </c>
      <c r="I3539" s="315">
        <v>2942.4808863344874</v>
      </c>
      <c r="J3539" s="105">
        <v>0</v>
      </c>
      <c r="K3539" s="42">
        <v>0</v>
      </c>
      <c r="L3539" s="50" t="s">
        <v>4489</v>
      </c>
      <c r="M3539" s="50" t="s">
        <v>5540</v>
      </c>
      <c r="N3539" s="50" t="s">
        <v>5532</v>
      </c>
      <c r="O3539" s="137" t="s">
        <v>2401</v>
      </c>
      <c r="P3539" s="42" t="s">
        <v>64</v>
      </c>
      <c r="Q3539" s="42" t="s">
        <v>65</v>
      </c>
      <c r="R3539" s="42">
        <v>2</v>
      </c>
      <c r="S3539" s="137" t="s">
        <v>2254</v>
      </c>
      <c r="T3539" s="62">
        <v>16867538196.9</v>
      </c>
      <c r="U3539" s="62">
        <v>14487907740.719999</v>
      </c>
      <c r="Z3539" s="42" t="s">
        <v>68</v>
      </c>
      <c r="AJ3539" s="42"/>
      <c r="AW3539" s="42" t="s">
        <v>2412</v>
      </c>
      <c r="AX3539" s="42"/>
      <c r="AY3539" s="42"/>
      <c r="AZ3539" s="42"/>
      <c r="BA3539" s="42"/>
      <c r="BB3539" s="42"/>
      <c r="BN3539" s="128" t="s">
        <v>4578</v>
      </c>
      <c r="BO3539" s="58" t="str">
        <f t="shared" si="55"/>
        <v>境内资产</v>
      </c>
      <c r="BP3539" s="58" t="str">
        <f>IF(M3539="",VLOOKUP(D3539,Sheet4!$A$1:$B$92,2,0),VLOOKUP(Q3539,Sheet4!$A$1:$B$92,2,0))</f>
        <v>保险资产管理产品</v>
      </c>
    </row>
    <row r="3540" spans="1:68" s="58" customFormat="1" ht="12.75" customHeight="1">
      <c r="A3540" s="137" t="s">
        <v>1755</v>
      </c>
      <c r="B3540" s="50" t="s">
        <v>1756</v>
      </c>
      <c r="C3540" s="252" t="s">
        <v>5552</v>
      </c>
      <c r="D3540" s="257" t="s">
        <v>678</v>
      </c>
      <c r="E3540" s="42" t="s">
        <v>1757</v>
      </c>
      <c r="F3540" s="42" t="s">
        <v>1756</v>
      </c>
      <c r="G3540" s="42"/>
      <c r="H3540" s="307">
        <v>8641.7908798792378</v>
      </c>
      <c r="I3540" s="315">
        <v>6883.8881196986749</v>
      </c>
      <c r="J3540" s="105">
        <v>0</v>
      </c>
      <c r="K3540" s="42">
        <v>0</v>
      </c>
      <c r="L3540" s="50" t="s">
        <v>4489</v>
      </c>
      <c r="M3540" s="50" t="s">
        <v>5540</v>
      </c>
      <c r="N3540" s="50" t="s">
        <v>5532</v>
      </c>
      <c r="O3540" s="137" t="s">
        <v>2401</v>
      </c>
      <c r="P3540" s="42" t="s">
        <v>64</v>
      </c>
      <c r="Q3540" s="42" t="s">
        <v>65</v>
      </c>
      <c r="R3540" s="42">
        <v>2</v>
      </c>
      <c r="S3540" s="137" t="s">
        <v>2254</v>
      </c>
      <c r="T3540" s="62">
        <v>16867538196.9</v>
      </c>
      <c r="U3540" s="62">
        <v>14487907740.719999</v>
      </c>
      <c r="Z3540" s="42" t="s">
        <v>68</v>
      </c>
      <c r="AJ3540" s="42"/>
      <c r="AW3540" s="42" t="s">
        <v>2412</v>
      </c>
      <c r="AX3540" s="42"/>
      <c r="AY3540" s="42"/>
      <c r="AZ3540" s="42"/>
      <c r="BA3540" s="42"/>
      <c r="BB3540" s="42"/>
      <c r="BN3540" s="128" t="s">
        <v>4578</v>
      </c>
      <c r="BO3540" s="58" t="str">
        <f t="shared" si="55"/>
        <v>境内资产</v>
      </c>
      <c r="BP3540" s="58" t="str">
        <f>IF(M3540="",VLOOKUP(D3540,Sheet4!$A$1:$B$92,2,0),VLOOKUP(Q3540,Sheet4!$A$1:$B$92,2,0))</f>
        <v>保险资产管理产品</v>
      </c>
    </row>
    <row r="3541" spans="1:68" s="58" customFormat="1" ht="12.75" customHeight="1">
      <c r="A3541" s="137" t="s">
        <v>1758</v>
      </c>
      <c r="B3541" s="50" t="s">
        <v>1759</v>
      </c>
      <c r="C3541" s="252" t="s">
        <v>5552</v>
      </c>
      <c r="D3541" s="257" t="s">
        <v>678</v>
      </c>
      <c r="E3541" s="42" t="s">
        <v>1760</v>
      </c>
      <c r="F3541" s="42" t="s">
        <v>1759</v>
      </c>
      <c r="G3541" s="42"/>
      <c r="H3541" s="307">
        <v>22073.21799815142</v>
      </c>
      <c r="I3541" s="315">
        <v>11668.034654945472</v>
      </c>
      <c r="J3541" s="105">
        <v>0</v>
      </c>
      <c r="K3541" s="42">
        <v>0</v>
      </c>
      <c r="L3541" s="50" t="s">
        <v>4489</v>
      </c>
      <c r="M3541" s="50" t="s">
        <v>5540</v>
      </c>
      <c r="N3541" s="50" t="s">
        <v>5532</v>
      </c>
      <c r="O3541" s="137" t="s">
        <v>2401</v>
      </c>
      <c r="P3541" s="42" t="s">
        <v>64</v>
      </c>
      <c r="Q3541" s="42" t="s">
        <v>65</v>
      </c>
      <c r="R3541" s="42">
        <v>2</v>
      </c>
      <c r="S3541" s="137" t="s">
        <v>2254</v>
      </c>
      <c r="T3541" s="62">
        <v>16867538196.9</v>
      </c>
      <c r="U3541" s="62">
        <v>14487907740.719999</v>
      </c>
      <c r="Z3541" s="42" t="s">
        <v>68</v>
      </c>
      <c r="AJ3541" s="42"/>
      <c r="AW3541" s="42" t="s">
        <v>2412</v>
      </c>
      <c r="AX3541" s="42"/>
      <c r="AY3541" s="42"/>
      <c r="AZ3541" s="42"/>
      <c r="BA3541" s="42"/>
      <c r="BB3541" s="42"/>
      <c r="BN3541" s="128" t="s">
        <v>4578</v>
      </c>
      <c r="BO3541" s="58" t="str">
        <f t="shared" si="55"/>
        <v>境内资产</v>
      </c>
      <c r="BP3541" s="58" t="str">
        <f>IF(M3541="",VLOOKUP(D3541,Sheet4!$A$1:$B$92,2,0),VLOOKUP(Q3541,Sheet4!$A$1:$B$92,2,0))</f>
        <v>保险资产管理产品</v>
      </c>
    </row>
    <row r="3542" spans="1:68" s="58" customFormat="1" ht="12.75" customHeight="1">
      <c r="A3542" s="137" t="s">
        <v>1761</v>
      </c>
      <c r="B3542" s="50" t="s">
        <v>1762</v>
      </c>
      <c r="C3542" s="252" t="s">
        <v>5552</v>
      </c>
      <c r="D3542" s="257" t="s">
        <v>678</v>
      </c>
      <c r="E3542" s="42" t="s">
        <v>1763</v>
      </c>
      <c r="F3542" s="42" t="s">
        <v>1762</v>
      </c>
      <c r="G3542" s="42"/>
      <c r="H3542" s="307">
        <v>3136.0977256598485</v>
      </c>
      <c r="I3542" s="315">
        <v>3691.3163205826509</v>
      </c>
      <c r="J3542" s="105">
        <v>0</v>
      </c>
      <c r="K3542" s="42">
        <v>0</v>
      </c>
      <c r="L3542" s="50" t="s">
        <v>4489</v>
      </c>
      <c r="M3542" s="50" t="s">
        <v>5540</v>
      </c>
      <c r="N3542" s="50" t="s">
        <v>5532</v>
      </c>
      <c r="O3542" s="137" t="s">
        <v>2401</v>
      </c>
      <c r="P3542" s="42" t="s">
        <v>64</v>
      </c>
      <c r="Q3542" s="42" t="s">
        <v>65</v>
      </c>
      <c r="R3542" s="42">
        <v>2</v>
      </c>
      <c r="S3542" s="137" t="s">
        <v>2254</v>
      </c>
      <c r="T3542" s="62">
        <v>16867538196.9</v>
      </c>
      <c r="U3542" s="62">
        <v>14487907740.719999</v>
      </c>
      <c r="Z3542" s="42" t="s">
        <v>68</v>
      </c>
      <c r="AJ3542" s="42"/>
      <c r="AW3542" s="42" t="s">
        <v>2412</v>
      </c>
      <c r="AX3542" s="42"/>
      <c r="AY3542" s="42"/>
      <c r="AZ3542" s="42"/>
      <c r="BA3542" s="42"/>
      <c r="BB3542" s="42"/>
      <c r="BN3542" s="128" t="s">
        <v>4578</v>
      </c>
      <c r="BO3542" s="58" t="str">
        <f t="shared" si="55"/>
        <v>境内资产</v>
      </c>
      <c r="BP3542" s="58" t="str">
        <f>IF(M3542="",VLOOKUP(D3542,Sheet4!$A$1:$B$92,2,0),VLOOKUP(Q3542,Sheet4!$A$1:$B$92,2,0))</f>
        <v>保险资产管理产品</v>
      </c>
    </row>
    <row r="3543" spans="1:68" s="58" customFormat="1" ht="12.75" customHeight="1">
      <c r="A3543" s="137" t="s">
        <v>2242</v>
      </c>
      <c r="B3543" s="50" t="s">
        <v>2243</v>
      </c>
      <c r="C3543" s="252" t="s">
        <v>5552</v>
      </c>
      <c r="D3543" s="257" t="s">
        <v>678</v>
      </c>
      <c r="E3543" s="42" t="s">
        <v>2799</v>
      </c>
      <c r="F3543" s="42" t="s">
        <v>2243</v>
      </c>
      <c r="G3543" s="42"/>
      <c r="H3543" s="307">
        <v>27689.304092000591</v>
      </c>
      <c r="I3543" s="315">
        <v>56299.830278316789</v>
      </c>
      <c r="J3543" s="105">
        <v>0</v>
      </c>
      <c r="K3543" s="42">
        <v>0</v>
      </c>
      <c r="L3543" s="50" t="s">
        <v>4489</v>
      </c>
      <c r="M3543" s="50" t="s">
        <v>5540</v>
      </c>
      <c r="N3543" s="50" t="s">
        <v>5532</v>
      </c>
      <c r="O3543" s="137" t="s">
        <v>2401</v>
      </c>
      <c r="P3543" s="42" t="s">
        <v>64</v>
      </c>
      <c r="Q3543" s="42" t="s">
        <v>65</v>
      </c>
      <c r="R3543" s="42">
        <v>2</v>
      </c>
      <c r="S3543" s="137" t="s">
        <v>2254</v>
      </c>
      <c r="T3543" s="62">
        <v>16867538196.9</v>
      </c>
      <c r="U3543" s="62">
        <v>14487907740.719999</v>
      </c>
      <c r="Z3543" s="42" t="s">
        <v>68</v>
      </c>
      <c r="AJ3543" s="42"/>
      <c r="AW3543" s="42" t="s">
        <v>2412</v>
      </c>
      <c r="AX3543" s="42"/>
      <c r="AY3543" s="42"/>
      <c r="AZ3543" s="42"/>
      <c r="BA3543" s="42"/>
      <c r="BB3543" s="42"/>
      <c r="BN3543" s="128" t="s">
        <v>4578</v>
      </c>
      <c r="BO3543" s="58" t="str">
        <f t="shared" si="55"/>
        <v>境内资产</v>
      </c>
      <c r="BP3543" s="58" t="str">
        <f>IF(M3543="",VLOOKUP(D3543,Sheet4!$A$1:$B$92,2,0),VLOOKUP(Q3543,Sheet4!$A$1:$B$92,2,0))</f>
        <v>保险资产管理产品</v>
      </c>
    </row>
    <row r="3544" spans="1:68" s="58" customFormat="1" ht="12.75" customHeight="1">
      <c r="A3544" s="137" t="s">
        <v>1621</v>
      </c>
      <c r="B3544" s="50" t="s">
        <v>1622</v>
      </c>
      <c r="C3544" s="252" t="s">
        <v>5552</v>
      </c>
      <c r="D3544" s="257" t="s">
        <v>678</v>
      </c>
      <c r="E3544" s="42" t="s">
        <v>1623</v>
      </c>
      <c r="F3544" s="42" t="s">
        <v>1622</v>
      </c>
      <c r="G3544" s="42"/>
      <c r="H3544" s="307">
        <v>3239.0047064539749</v>
      </c>
      <c r="I3544" s="315">
        <v>3126.375960451945</v>
      </c>
      <c r="J3544" s="105">
        <v>0</v>
      </c>
      <c r="K3544" s="42">
        <v>0</v>
      </c>
      <c r="L3544" s="50" t="s">
        <v>4489</v>
      </c>
      <c r="M3544" s="50" t="s">
        <v>5540</v>
      </c>
      <c r="N3544" s="50" t="s">
        <v>5532</v>
      </c>
      <c r="O3544" s="137" t="s">
        <v>2401</v>
      </c>
      <c r="P3544" s="42" t="s">
        <v>64</v>
      </c>
      <c r="Q3544" s="42" t="s">
        <v>65</v>
      </c>
      <c r="R3544" s="42">
        <v>2</v>
      </c>
      <c r="S3544" s="137" t="s">
        <v>2254</v>
      </c>
      <c r="T3544" s="62">
        <v>16867538196.9</v>
      </c>
      <c r="U3544" s="62">
        <v>14487907740.719999</v>
      </c>
      <c r="Z3544" s="42" t="s">
        <v>68</v>
      </c>
      <c r="AJ3544" s="42"/>
      <c r="AW3544" s="42" t="s">
        <v>2412</v>
      </c>
      <c r="AX3544" s="42"/>
      <c r="AY3544" s="42"/>
      <c r="AZ3544" s="42"/>
      <c r="BA3544" s="42"/>
      <c r="BB3544" s="42"/>
      <c r="BN3544" s="128" t="s">
        <v>4578</v>
      </c>
      <c r="BO3544" s="58" t="str">
        <f t="shared" si="55"/>
        <v>境内资产</v>
      </c>
      <c r="BP3544" s="58" t="str">
        <f>IF(M3544="",VLOOKUP(D3544,Sheet4!$A$1:$B$92,2,0),VLOOKUP(Q3544,Sheet4!$A$1:$B$92,2,0))</f>
        <v>保险资产管理产品</v>
      </c>
    </row>
    <row r="3545" spans="1:68" s="58" customFormat="1" ht="12.75" customHeight="1">
      <c r="A3545" s="137" t="s">
        <v>2035</v>
      </c>
      <c r="B3545" s="50" t="s">
        <v>2036</v>
      </c>
      <c r="C3545" s="252" t="s">
        <v>5552</v>
      </c>
      <c r="D3545" s="257" t="s">
        <v>678</v>
      </c>
      <c r="E3545" s="42" t="s">
        <v>4460</v>
      </c>
      <c r="F3545" s="42" t="s">
        <v>2036</v>
      </c>
      <c r="G3545" s="42"/>
      <c r="H3545" s="307">
        <v>34632.56085590522</v>
      </c>
      <c r="I3545" s="315">
        <v>27587.295426266741</v>
      </c>
      <c r="J3545" s="105">
        <v>0</v>
      </c>
      <c r="K3545" s="42">
        <v>0</v>
      </c>
      <c r="L3545" s="50" t="s">
        <v>4489</v>
      </c>
      <c r="M3545" s="50" t="s">
        <v>5540</v>
      </c>
      <c r="N3545" s="50" t="s">
        <v>5532</v>
      </c>
      <c r="O3545" s="137" t="s">
        <v>2401</v>
      </c>
      <c r="P3545" s="42" t="s">
        <v>64</v>
      </c>
      <c r="Q3545" s="42" t="s">
        <v>65</v>
      </c>
      <c r="R3545" s="42">
        <v>2</v>
      </c>
      <c r="S3545" s="137" t="s">
        <v>2254</v>
      </c>
      <c r="T3545" s="62">
        <v>16867538196.9</v>
      </c>
      <c r="U3545" s="62">
        <v>14487907740.719999</v>
      </c>
      <c r="Z3545" s="42" t="s">
        <v>68</v>
      </c>
      <c r="AJ3545" s="42"/>
      <c r="AW3545" s="42" t="s">
        <v>2412</v>
      </c>
      <c r="AX3545" s="42"/>
      <c r="AY3545" s="42"/>
      <c r="AZ3545" s="42"/>
      <c r="BA3545" s="42"/>
      <c r="BB3545" s="42"/>
      <c r="BN3545" s="128" t="s">
        <v>4578</v>
      </c>
      <c r="BO3545" s="58" t="str">
        <f t="shared" si="55"/>
        <v>境内资产</v>
      </c>
      <c r="BP3545" s="58" t="str">
        <f>IF(M3545="",VLOOKUP(D3545,Sheet4!$A$1:$B$92,2,0),VLOOKUP(Q3545,Sheet4!$A$1:$B$92,2,0))</f>
        <v>保险资产管理产品</v>
      </c>
    </row>
    <row r="3546" spans="1:68" s="58" customFormat="1" ht="12.75" customHeight="1">
      <c r="A3546" s="137" t="s">
        <v>1627</v>
      </c>
      <c r="B3546" s="50" t="s">
        <v>1628</v>
      </c>
      <c r="C3546" s="252" t="s">
        <v>5552</v>
      </c>
      <c r="D3546" s="257" t="s">
        <v>678</v>
      </c>
      <c r="E3546" s="42" t="s">
        <v>1629</v>
      </c>
      <c r="F3546" s="42" t="s">
        <v>1628</v>
      </c>
      <c r="G3546" s="42"/>
      <c r="H3546" s="307">
        <v>11424.551348496207</v>
      </c>
      <c r="I3546" s="315">
        <v>6172.9216558804746</v>
      </c>
      <c r="J3546" s="105">
        <v>0</v>
      </c>
      <c r="K3546" s="42">
        <v>0</v>
      </c>
      <c r="L3546" s="50" t="s">
        <v>4489</v>
      </c>
      <c r="M3546" s="50" t="s">
        <v>5540</v>
      </c>
      <c r="N3546" s="50" t="s">
        <v>5532</v>
      </c>
      <c r="O3546" s="137" t="s">
        <v>2401</v>
      </c>
      <c r="P3546" s="42" t="s">
        <v>64</v>
      </c>
      <c r="Q3546" s="42" t="s">
        <v>65</v>
      </c>
      <c r="R3546" s="42">
        <v>2</v>
      </c>
      <c r="S3546" s="137" t="s">
        <v>2254</v>
      </c>
      <c r="T3546" s="62">
        <v>16867538196.9</v>
      </c>
      <c r="U3546" s="62">
        <v>14487907740.719999</v>
      </c>
      <c r="Z3546" s="42" t="s">
        <v>68</v>
      </c>
      <c r="AJ3546" s="42"/>
      <c r="AW3546" s="42" t="s">
        <v>2412</v>
      </c>
      <c r="AX3546" s="42"/>
      <c r="AY3546" s="42"/>
      <c r="AZ3546" s="42"/>
      <c r="BA3546" s="42"/>
      <c r="BB3546" s="42"/>
      <c r="BN3546" s="128" t="s">
        <v>4578</v>
      </c>
      <c r="BO3546" s="58" t="str">
        <f t="shared" si="55"/>
        <v>境内资产</v>
      </c>
      <c r="BP3546" s="58" t="str">
        <f>IF(M3546="",VLOOKUP(D3546,Sheet4!$A$1:$B$92,2,0),VLOOKUP(Q3546,Sheet4!$A$1:$B$92,2,0))</f>
        <v>保险资产管理产品</v>
      </c>
    </row>
    <row r="3547" spans="1:68" s="58" customFormat="1" ht="12.75" customHeight="1">
      <c r="A3547" s="137" t="s">
        <v>1630</v>
      </c>
      <c r="B3547" s="50" t="s">
        <v>1631</v>
      </c>
      <c r="C3547" s="252" t="s">
        <v>5552</v>
      </c>
      <c r="D3547" s="257" t="s">
        <v>678</v>
      </c>
      <c r="E3547" s="42" t="s">
        <v>1632</v>
      </c>
      <c r="F3547" s="42" t="s">
        <v>1631</v>
      </c>
      <c r="G3547" s="42"/>
      <c r="H3547" s="307">
        <v>7021.2305111368105</v>
      </c>
      <c r="I3547" s="315">
        <v>4701.7810254977067</v>
      </c>
      <c r="J3547" s="105">
        <v>0</v>
      </c>
      <c r="K3547" s="42">
        <v>0</v>
      </c>
      <c r="L3547" s="50" t="s">
        <v>4489</v>
      </c>
      <c r="M3547" s="50" t="s">
        <v>5540</v>
      </c>
      <c r="N3547" s="50" t="s">
        <v>5532</v>
      </c>
      <c r="O3547" s="137" t="s">
        <v>2401</v>
      </c>
      <c r="P3547" s="42" t="s">
        <v>64</v>
      </c>
      <c r="Q3547" s="42" t="s">
        <v>65</v>
      </c>
      <c r="R3547" s="42">
        <v>2</v>
      </c>
      <c r="S3547" s="137" t="s">
        <v>2254</v>
      </c>
      <c r="T3547" s="62">
        <v>16867538196.9</v>
      </c>
      <c r="U3547" s="62">
        <v>14487907740.719999</v>
      </c>
      <c r="Z3547" s="42" t="s">
        <v>68</v>
      </c>
      <c r="AJ3547" s="42"/>
      <c r="AW3547" s="42" t="s">
        <v>2412</v>
      </c>
      <c r="AX3547" s="42"/>
      <c r="AY3547" s="42"/>
      <c r="AZ3547" s="42"/>
      <c r="BA3547" s="42"/>
      <c r="BB3547" s="42"/>
      <c r="BN3547" s="128" t="s">
        <v>4578</v>
      </c>
      <c r="BO3547" s="58" t="str">
        <f t="shared" si="55"/>
        <v>境内资产</v>
      </c>
      <c r="BP3547" s="58" t="str">
        <f>IF(M3547="",VLOOKUP(D3547,Sheet4!$A$1:$B$92,2,0),VLOOKUP(Q3547,Sheet4!$A$1:$B$92,2,0))</f>
        <v>保险资产管理产品</v>
      </c>
    </row>
    <row r="3548" spans="1:68" s="58" customFormat="1" ht="12.75" customHeight="1">
      <c r="A3548" s="137" t="s">
        <v>1633</v>
      </c>
      <c r="B3548" s="50" t="s">
        <v>1634</v>
      </c>
      <c r="C3548" s="252" t="s">
        <v>5552</v>
      </c>
      <c r="D3548" s="257" t="s">
        <v>678</v>
      </c>
      <c r="E3548" s="42" t="s">
        <v>1635</v>
      </c>
      <c r="F3548" s="42" t="s">
        <v>1634</v>
      </c>
      <c r="G3548" s="42"/>
      <c r="H3548" s="307">
        <v>21232.335214060051</v>
      </c>
      <c r="I3548" s="315">
        <v>9446.2819227508789</v>
      </c>
      <c r="J3548" s="105">
        <v>0</v>
      </c>
      <c r="K3548" s="42">
        <v>0</v>
      </c>
      <c r="L3548" s="50" t="s">
        <v>4489</v>
      </c>
      <c r="M3548" s="50" t="s">
        <v>5540</v>
      </c>
      <c r="N3548" s="50" t="s">
        <v>5532</v>
      </c>
      <c r="O3548" s="137" t="s">
        <v>2401</v>
      </c>
      <c r="P3548" s="42" t="s">
        <v>64</v>
      </c>
      <c r="Q3548" s="42" t="s">
        <v>65</v>
      </c>
      <c r="R3548" s="42">
        <v>2</v>
      </c>
      <c r="S3548" s="137" t="s">
        <v>2254</v>
      </c>
      <c r="T3548" s="62">
        <v>16867538196.9</v>
      </c>
      <c r="U3548" s="62">
        <v>14487907740.719999</v>
      </c>
      <c r="Z3548" s="42" t="s">
        <v>68</v>
      </c>
      <c r="AJ3548" s="42"/>
      <c r="AW3548" s="42" t="s">
        <v>2412</v>
      </c>
      <c r="AX3548" s="42"/>
      <c r="AY3548" s="42"/>
      <c r="AZ3548" s="42"/>
      <c r="BA3548" s="42"/>
      <c r="BB3548" s="42"/>
      <c r="BN3548" s="128" t="s">
        <v>4578</v>
      </c>
      <c r="BO3548" s="58" t="str">
        <f t="shared" si="55"/>
        <v>境内资产</v>
      </c>
      <c r="BP3548" s="58" t="str">
        <f>IF(M3548="",VLOOKUP(D3548,Sheet4!$A$1:$B$92,2,0),VLOOKUP(Q3548,Sheet4!$A$1:$B$92,2,0))</f>
        <v>保险资产管理产品</v>
      </c>
    </row>
    <row r="3549" spans="1:68" s="58" customFormat="1" ht="12.75" customHeight="1">
      <c r="A3549" s="137" t="s">
        <v>1764</v>
      </c>
      <c r="B3549" s="50" t="s">
        <v>1765</v>
      </c>
      <c r="C3549" s="252" t="s">
        <v>5552</v>
      </c>
      <c r="D3549" s="257" t="s">
        <v>678</v>
      </c>
      <c r="E3549" s="42" t="s">
        <v>1766</v>
      </c>
      <c r="F3549" s="42" t="s">
        <v>1765</v>
      </c>
      <c r="G3549" s="42"/>
      <c r="H3549" s="307">
        <v>8298.5446953468199</v>
      </c>
      <c r="I3549" s="315">
        <v>5785.7778087357801</v>
      </c>
      <c r="J3549" s="105">
        <v>0</v>
      </c>
      <c r="K3549" s="42">
        <v>0</v>
      </c>
      <c r="L3549" s="50" t="s">
        <v>4489</v>
      </c>
      <c r="M3549" s="50" t="s">
        <v>5540</v>
      </c>
      <c r="N3549" s="50" t="s">
        <v>5532</v>
      </c>
      <c r="O3549" s="137" t="s">
        <v>2401</v>
      </c>
      <c r="P3549" s="42" t="s">
        <v>64</v>
      </c>
      <c r="Q3549" s="42" t="s">
        <v>65</v>
      </c>
      <c r="R3549" s="42">
        <v>2</v>
      </c>
      <c r="S3549" s="137" t="s">
        <v>2254</v>
      </c>
      <c r="T3549" s="62">
        <v>16867538196.9</v>
      </c>
      <c r="U3549" s="62">
        <v>14487907740.719999</v>
      </c>
      <c r="Z3549" s="42" t="s">
        <v>68</v>
      </c>
      <c r="AJ3549" s="42"/>
      <c r="AW3549" s="42" t="s">
        <v>2412</v>
      </c>
      <c r="AX3549" s="42"/>
      <c r="AY3549" s="42"/>
      <c r="AZ3549" s="42"/>
      <c r="BA3549" s="42"/>
      <c r="BB3549" s="42"/>
      <c r="BN3549" s="128" t="s">
        <v>4578</v>
      </c>
      <c r="BO3549" s="58" t="str">
        <f t="shared" si="55"/>
        <v>境内资产</v>
      </c>
      <c r="BP3549" s="58" t="str">
        <f>IF(M3549="",VLOOKUP(D3549,Sheet4!$A$1:$B$92,2,0),VLOOKUP(Q3549,Sheet4!$A$1:$B$92,2,0))</f>
        <v>保险资产管理产品</v>
      </c>
    </row>
    <row r="3550" spans="1:68" s="58" customFormat="1" ht="12.75" customHeight="1">
      <c r="A3550" s="137" t="s">
        <v>1636</v>
      </c>
      <c r="B3550" s="50" t="s">
        <v>1637</v>
      </c>
      <c r="C3550" s="252" t="s">
        <v>5552</v>
      </c>
      <c r="D3550" s="257" t="s">
        <v>678</v>
      </c>
      <c r="E3550" s="42" t="s">
        <v>1638</v>
      </c>
      <c r="F3550" s="42" t="s">
        <v>1637</v>
      </c>
      <c r="G3550" s="42"/>
      <c r="H3550" s="307">
        <v>4660.2589071559441</v>
      </c>
      <c r="I3550" s="315">
        <v>2622.4810993063884</v>
      </c>
      <c r="J3550" s="105">
        <v>0</v>
      </c>
      <c r="K3550" s="42">
        <v>0</v>
      </c>
      <c r="L3550" s="50" t="s">
        <v>4489</v>
      </c>
      <c r="M3550" s="50" t="s">
        <v>5540</v>
      </c>
      <c r="N3550" s="50" t="s">
        <v>5532</v>
      </c>
      <c r="O3550" s="137" t="s">
        <v>2401</v>
      </c>
      <c r="P3550" s="42" t="s">
        <v>64</v>
      </c>
      <c r="Q3550" s="42" t="s">
        <v>65</v>
      </c>
      <c r="R3550" s="42">
        <v>2</v>
      </c>
      <c r="S3550" s="137" t="s">
        <v>2254</v>
      </c>
      <c r="T3550" s="62">
        <v>16867538196.9</v>
      </c>
      <c r="U3550" s="62">
        <v>14487907740.719999</v>
      </c>
      <c r="Z3550" s="42" t="s">
        <v>68</v>
      </c>
      <c r="AJ3550" s="42"/>
      <c r="AW3550" s="42" t="s">
        <v>2412</v>
      </c>
      <c r="AX3550" s="42"/>
      <c r="AY3550" s="42"/>
      <c r="AZ3550" s="42"/>
      <c r="BA3550" s="42"/>
      <c r="BB3550" s="42"/>
      <c r="BN3550" s="128" t="s">
        <v>4578</v>
      </c>
      <c r="BO3550" s="58" t="str">
        <f t="shared" si="55"/>
        <v>境内资产</v>
      </c>
      <c r="BP3550" s="58" t="str">
        <f>IF(M3550="",VLOOKUP(D3550,Sheet4!$A$1:$B$92,2,0),VLOOKUP(Q3550,Sheet4!$A$1:$B$92,2,0))</f>
        <v>保险资产管理产品</v>
      </c>
    </row>
    <row r="3551" spans="1:68" s="58" customFormat="1" ht="12.75" customHeight="1">
      <c r="A3551" s="137" t="s">
        <v>1826</v>
      </c>
      <c r="B3551" s="50" t="s">
        <v>1827</v>
      </c>
      <c r="C3551" s="252" t="s">
        <v>5552</v>
      </c>
      <c r="D3551" s="257" t="s">
        <v>678</v>
      </c>
      <c r="E3551" s="42" t="s">
        <v>1828</v>
      </c>
      <c r="F3551" s="42" t="s">
        <v>1827</v>
      </c>
      <c r="G3551" s="42"/>
      <c r="H3551" s="307">
        <v>2679.8534878228425</v>
      </c>
      <c r="I3551" s="315">
        <v>1819.1778285700045</v>
      </c>
      <c r="J3551" s="105">
        <v>0</v>
      </c>
      <c r="K3551" s="42">
        <v>0</v>
      </c>
      <c r="L3551" s="50" t="s">
        <v>4489</v>
      </c>
      <c r="M3551" s="50" t="s">
        <v>5540</v>
      </c>
      <c r="N3551" s="50" t="s">
        <v>5532</v>
      </c>
      <c r="O3551" s="137" t="s">
        <v>2401</v>
      </c>
      <c r="P3551" s="42" t="s">
        <v>64</v>
      </c>
      <c r="Q3551" s="42" t="s">
        <v>65</v>
      </c>
      <c r="R3551" s="42">
        <v>2</v>
      </c>
      <c r="S3551" s="137" t="s">
        <v>2254</v>
      </c>
      <c r="T3551" s="62">
        <v>16867538196.9</v>
      </c>
      <c r="U3551" s="62">
        <v>14487907740.719999</v>
      </c>
      <c r="Z3551" s="42" t="s">
        <v>68</v>
      </c>
      <c r="AJ3551" s="42"/>
      <c r="AW3551" s="42" t="s">
        <v>2412</v>
      </c>
      <c r="AX3551" s="42"/>
      <c r="AY3551" s="42"/>
      <c r="AZ3551" s="42"/>
      <c r="BA3551" s="42"/>
      <c r="BB3551" s="42"/>
      <c r="BN3551" s="128" t="s">
        <v>4578</v>
      </c>
      <c r="BO3551" s="58" t="str">
        <f t="shared" si="55"/>
        <v>境内资产</v>
      </c>
      <c r="BP3551" s="58" t="str">
        <f>IF(M3551="",VLOOKUP(D3551,Sheet4!$A$1:$B$92,2,0),VLOOKUP(Q3551,Sheet4!$A$1:$B$92,2,0))</f>
        <v>保险资产管理产品</v>
      </c>
    </row>
    <row r="3552" spans="1:68" s="58" customFormat="1" ht="12.75" customHeight="1">
      <c r="A3552" s="137" t="s">
        <v>2245</v>
      </c>
      <c r="B3552" s="50" t="s">
        <v>2246</v>
      </c>
      <c r="C3552" s="252" t="s">
        <v>5552</v>
      </c>
      <c r="D3552" s="257" t="s">
        <v>678</v>
      </c>
      <c r="E3552" s="42" t="s">
        <v>2814</v>
      </c>
      <c r="F3552" s="42" t="s">
        <v>2246</v>
      </c>
      <c r="G3552" s="42"/>
      <c r="H3552" s="307">
        <v>13409.388455460017</v>
      </c>
      <c r="I3552" s="315">
        <v>5535.577101891321</v>
      </c>
      <c r="J3552" s="105">
        <v>0</v>
      </c>
      <c r="K3552" s="42">
        <v>0</v>
      </c>
      <c r="L3552" s="50" t="s">
        <v>4489</v>
      </c>
      <c r="M3552" s="50" t="s">
        <v>5540</v>
      </c>
      <c r="N3552" s="50" t="s">
        <v>5532</v>
      </c>
      <c r="O3552" s="137" t="s">
        <v>2401</v>
      </c>
      <c r="P3552" s="42" t="s">
        <v>64</v>
      </c>
      <c r="Q3552" s="42" t="s">
        <v>65</v>
      </c>
      <c r="R3552" s="42">
        <v>2</v>
      </c>
      <c r="S3552" s="137" t="s">
        <v>2254</v>
      </c>
      <c r="T3552" s="62">
        <v>16867538196.9</v>
      </c>
      <c r="U3552" s="62">
        <v>14487907740.719999</v>
      </c>
      <c r="Z3552" s="42" t="s">
        <v>68</v>
      </c>
      <c r="AJ3552" s="42"/>
      <c r="AW3552" s="42" t="s">
        <v>2412</v>
      </c>
      <c r="AX3552" s="42"/>
      <c r="AY3552" s="42"/>
      <c r="AZ3552" s="42"/>
      <c r="BA3552" s="42"/>
      <c r="BB3552" s="42"/>
      <c r="BN3552" s="128" t="s">
        <v>4578</v>
      </c>
      <c r="BO3552" s="58" t="str">
        <f t="shared" si="55"/>
        <v>境内资产</v>
      </c>
      <c r="BP3552" s="58" t="str">
        <f>IF(M3552="",VLOOKUP(D3552,Sheet4!$A$1:$B$92,2,0),VLOOKUP(Q3552,Sheet4!$A$1:$B$92,2,0))</f>
        <v>保险资产管理产品</v>
      </c>
    </row>
    <row r="3553" spans="1:68" s="58" customFormat="1" ht="12.75" customHeight="1">
      <c r="A3553" s="137" t="s">
        <v>1639</v>
      </c>
      <c r="B3553" s="50" t="s">
        <v>1640</v>
      </c>
      <c r="C3553" s="252" t="s">
        <v>5552</v>
      </c>
      <c r="D3553" s="257" t="s">
        <v>678</v>
      </c>
      <c r="E3553" s="42" t="s">
        <v>1641</v>
      </c>
      <c r="F3553" s="42" t="s">
        <v>1640</v>
      </c>
      <c r="G3553" s="42"/>
      <c r="H3553" s="307">
        <v>4692.8877064009484</v>
      </c>
      <c r="I3553" s="315">
        <v>3203.9304939893232</v>
      </c>
      <c r="J3553" s="105">
        <v>0</v>
      </c>
      <c r="K3553" s="42">
        <v>0</v>
      </c>
      <c r="L3553" s="50" t="s">
        <v>4489</v>
      </c>
      <c r="M3553" s="50" t="s">
        <v>5540</v>
      </c>
      <c r="N3553" s="50" t="s">
        <v>5532</v>
      </c>
      <c r="O3553" s="137" t="s">
        <v>2401</v>
      </c>
      <c r="P3553" s="42" t="s">
        <v>64</v>
      </c>
      <c r="Q3553" s="42" t="s">
        <v>65</v>
      </c>
      <c r="R3553" s="42">
        <v>2</v>
      </c>
      <c r="S3553" s="137" t="s">
        <v>2254</v>
      </c>
      <c r="T3553" s="62">
        <v>16867538196.9</v>
      </c>
      <c r="U3553" s="62">
        <v>14487907740.719999</v>
      </c>
      <c r="Z3553" s="42" t="s">
        <v>68</v>
      </c>
      <c r="AJ3553" s="42"/>
      <c r="AW3553" s="42" t="s">
        <v>2412</v>
      </c>
      <c r="AX3553" s="42"/>
      <c r="AY3553" s="42"/>
      <c r="AZ3553" s="42"/>
      <c r="BA3553" s="42"/>
      <c r="BB3553" s="42"/>
      <c r="BN3553" s="128" t="s">
        <v>4578</v>
      </c>
      <c r="BO3553" s="58" t="str">
        <f t="shared" si="55"/>
        <v>境内资产</v>
      </c>
      <c r="BP3553" s="58" t="str">
        <f>IF(M3553="",VLOOKUP(D3553,Sheet4!$A$1:$B$92,2,0),VLOOKUP(Q3553,Sheet4!$A$1:$B$92,2,0))</f>
        <v>保险资产管理产品</v>
      </c>
    </row>
    <row r="3554" spans="1:68" s="58" customFormat="1" ht="12.75" customHeight="1">
      <c r="A3554" s="137" t="s">
        <v>1642</v>
      </c>
      <c r="B3554" s="50" t="s">
        <v>1643</v>
      </c>
      <c r="C3554" s="252" t="s">
        <v>5552</v>
      </c>
      <c r="D3554" s="257" t="s">
        <v>678</v>
      </c>
      <c r="E3554" s="42" t="s">
        <v>1644</v>
      </c>
      <c r="F3554" s="42" t="s">
        <v>1643</v>
      </c>
      <c r="G3554" s="42"/>
      <c r="H3554" s="307">
        <v>11193.005651070198</v>
      </c>
      <c r="I3554" s="315">
        <v>5467.2452696394694</v>
      </c>
      <c r="J3554" s="105">
        <v>0</v>
      </c>
      <c r="K3554" s="42">
        <v>0</v>
      </c>
      <c r="L3554" s="50" t="s">
        <v>4489</v>
      </c>
      <c r="M3554" s="50" t="s">
        <v>5540</v>
      </c>
      <c r="N3554" s="50" t="s">
        <v>5532</v>
      </c>
      <c r="O3554" s="137" t="s">
        <v>2401</v>
      </c>
      <c r="P3554" s="42" t="s">
        <v>64</v>
      </c>
      <c r="Q3554" s="42" t="s">
        <v>65</v>
      </c>
      <c r="R3554" s="42">
        <v>2</v>
      </c>
      <c r="S3554" s="137" t="s">
        <v>2254</v>
      </c>
      <c r="T3554" s="62">
        <v>16867538196.9</v>
      </c>
      <c r="U3554" s="62">
        <v>14487907740.719999</v>
      </c>
      <c r="Z3554" s="42" t="s">
        <v>68</v>
      </c>
      <c r="AJ3554" s="42"/>
      <c r="AW3554" s="42" t="s">
        <v>2412</v>
      </c>
      <c r="AX3554" s="42"/>
      <c r="AY3554" s="42"/>
      <c r="AZ3554" s="42"/>
      <c r="BA3554" s="42"/>
      <c r="BB3554" s="42"/>
      <c r="BN3554" s="128" t="s">
        <v>4578</v>
      </c>
      <c r="BO3554" s="58" t="str">
        <f t="shared" si="55"/>
        <v>境内资产</v>
      </c>
      <c r="BP3554" s="58" t="str">
        <f>IF(M3554="",VLOOKUP(D3554,Sheet4!$A$1:$B$92,2,0),VLOOKUP(Q3554,Sheet4!$A$1:$B$92,2,0))</f>
        <v>保险资产管理产品</v>
      </c>
    </row>
    <row r="3555" spans="1:68" s="58" customFormat="1" ht="12.75" customHeight="1">
      <c r="A3555" s="137" t="s">
        <v>2180</v>
      </c>
      <c r="B3555" s="50" t="s">
        <v>2347</v>
      </c>
      <c r="C3555" s="252" t="s">
        <v>5552</v>
      </c>
      <c r="D3555" s="257" t="s">
        <v>678</v>
      </c>
      <c r="E3555" s="42" t="s">
        <v>2815</v>
      </c>
      <c r="F3555" s="42" t="s">
        <v>2347</v>
      </c>
      <c r="G3555" s="42"/>
      <c r="H3555" s="307">
        <v>2085.0491425771002</v>
      </c>
      <c r="I3555" s="315">
        <v>1916.4054619274816</v>
      </c>
      <c r="J3555" s="105">
        <v>0</v>
      </c>
      <c r="K3555" s="42">
        <v>0</v>
      </c>
      <c r="L3555" s="50" t="s">
        <v>4489</v>
      </c>
      <c r="M3555" s="50" t="s">
        <v>5540</v>
      </c>
      <c r="N3555" s="50" t="s">
        <v>5532</v>
      </c>
      <c r="O3555" s="137" t="s">
        <v>2401</v>
      </c>
      <c r="P3555" s="42" t="s">
        <v>64</v>
      </c>
      <c r="Q3555" s="42" t="s">
        <v>65</v>
      </c>
      <c r="R3555" s="42">
        <v>2</v>
      </c>
      <c r="S3555" s="137" t="s">
        <v>2254</v>
      </c>
      <c r="T3555" s="62">
        <v>16867538196.9</v>
      </c>
      <c r="U3555" s="62">
        <v>14487907740.719999</v>
      </c>
      <c r="Z3555" s="42" t="s">
        <v>68</v>
      </c>
      <c r="AJ3555" s="42"/>
      <c r="AW3555" s="42" t="s">
        <v>2412</v>
      </c>
      <c r="AX3555" s="42"/>
      <c r="AY3555" s="42"/>
      <c r="AZ3555" s="42"/>
      <c r="BA3555" s="42"/>
      <c r="BB3555" s="42"/>
      <c r="BN3555" s="128" t="s">
        <v>4578</v>
      </c>
      <c r="BO3555" s="58" t="str">
        <f t="shared" si="55"/>
        <v>境内资产</v>
      </c>
      <c r="BP3555" s="58" t="str">
        <f>IF(M3555="",VLOOKUP(D3555,Sheet4!$A$1:$B$92,2,0),VLOOKUP(Q3555,Sheet4!$A$1:$B$92,2,0))</f>
        <v>保险资产管理产品</v>
      </c>
    </row>
    <row r="3556" spans="1:68" s="58" customFormat="1" ht="12.75" customHeight="1">
      <c r="A3556" s="137" t="s">
        <v>1767</v>
      </c>
      <c r="B3556" s="50" t="s">
        <v>1768</v>
      </c>
      <c r="C3556" s="252" t="s">
        <v>5552</v>
      </c>
      <c r="D3556" s="257" t="s">
        <v>678</v>
      </c>
      <c r="E3556" s="42" t="s">
        <v>1769</v>
      </c>
      <c r="F3556" s="42" t="s">
        <v>1768</v>
      </c>
      <c r="G3556" s="42"/>
      <c r="H3556" s="307">
        <v>5698.9107424068488</v>
      </c>
      <c r="I3556" s="315">
        <v>3135.5687179021288</v>
      </c>
      <c r="J3556" s="105">
        <v>0</v>
      </c>
      <c r="K3556" s="42">
        <v>0</v>
      </c>
      <c r="L3556" s="50" t="s">
        <v>4489</v>
      </c>
      <c r="M3556" s="50" t="s">
        <v>5540</v>
      </c>
      <c r="N3556" s="50" t="s">
        <v>5532</v>
      </c>
      <c r="O3556" s="137" t="s">
        <v>2401</v>
      </c>
      <c r="P3556" s="42" t="s">
        <v>64</v>
      </c>
      <c r="Q3556" s="42" t="s">
        <v>65</v>
      </c>
      <c r="R3556" s="42">
        <v>2</v>
      </c>
      <c r="S3556" s="137" t="s">
        <v>2254</v>
      </c>
      <c r="T3556" s="62">
        <v>16867538196.9</v>
      </c>
      <c r="U3556" s="62">
        <v>14487907740.719999</v>
      </c>
      <c r="Z3556" s="42" t="s">
        <v>68</v>
      </c>
      <c r="AJ3556" s="42"/>
      <c r="AW3556" s="42" t="s">
        <v>2412</v>
      </c>
      <c r="AX3556" s="42"/>
      <c r="AY3556" s="42"/>
      <c r="AZ3556" s="42"/>
      <c r="BA3556" s="42"/>
      <c r="BB3556" s="42"/>
      <c r="BN3556" s="128" t="s">
        <v>4578</v>
      </c>
      <c r="BO3556" s="58" t="str">
        <f t="shared" si="55"/>
        <v>境内资产</v>
      </c>
      <c r="BP3556" s="58" t="str">
        <f>IF(M3556="",VLOOKUP(D3556,Sheet4!$A$1:$B$92,2,0),VLOOKUP(Q3556,Sheet4!$A$1:$B$92,2,0))</f>
        <v>保险资产管理产品</v>
      </c>
    </row>
    <row r="3557" spans="1:68" s="58" customFormat="1" ht="12.75" customHeight="1">
      <c r="A3557" s="137" t="s">
        <v>1773</v>
      </c>
      <c r="B3557" s="50" t="s">
        <v>1774</v>
      </c>
      <c r="C3557" s="252" t="s">
        <v>5552</v>
      </c>
      <c r="D3557" s="257" t="s">
        <v>678</v>
      </c>
      <c r="E3557" s="42" t="s">
        <v>1775</v>
      </c>
      <c r="F3557" s="42" t="s">
        <v>1774</v>
      </c>
      <c r="G3557" s="42"/>
      <c r="H3557" s="307">
        <v>16542.292172016652</v>
      </c>
      <c r="I3557" s="315">
        <v>13130.970674444365</v>
      </c>
      <c r="J3557" s="105">
        <v>0</v>
      </c>
      <c r="K3557" s="42">
        <v>0</v>
      </c>
      <c r="L3557" s="50" t="s">
        <v>4489</v>
      </c>
      <c r="M3557" s="50" t="s">
        <v>5540</v>
      </c>
      <c r="N3557" s="50" t="s">
        <v>5532</v>
      </c>
      <c r="O3557" s="137" t="s">
        <v>2401</v>
      </c>
      <c r="P3557" s="42" t="s">
        <v>64</v>
      </c>
      <c r="Q3557" s="42" t="s">
        <v>65</v>
      </c>
      <c r="R3557" s="42">
        <v>2</v>
      </c>
      <c r="S3557" s="137" t="s">
        <v>2254</v>
      </c>
      <c r="T3557" s="62">
        <v>16867538196.9</v>
      </c>
      <c r="U3557" s="62">
        <v>14487907740.719999</v>
      </c>
      <c r="Z3557" s="42" t="s">
        <v>68</v>
      </c>
      <c r="AJ3557" s="42"/>
      <c r="AW3557" s="42" t="s">
        <v>2412</v>
      </c>
      <c r="AX3557" s="42"/>
      <c r="AY3557" s="42"/>
      <c r="AZ3557" s="42"/>
      <c r="BA3557" s="108"/>
      <c r="BB3557" s="42"/>
      <c r="BN3557" s="128" t="s">
        <v>4578</v>
      </c>
      <c r="BO3557" s="58" t="str">
        <f t="shared" si="55"/>
        <v>境内资产</v>
      </c>
      <c r="BP3557" s="58" t="str">
        <f>IF(M3557="",VLOOKUP(D3557,Sheet4!$A$1:$B$92,2,0),VLOOKUP(Q3557,Sheet4!$A$1:$B$92,2,0))</f>
        <v>保险资产管理产品</v>
      </c>
    </row>
    <row r="3558" spans="1:68" s="58" customFormat="1" ht="12.75" customHeight="1">
      <c r="A3558" s="137" t="s">
        <v>2043</v>
      </c>
      <c r="B3558" s="50" t="s">
        <v>2044</v>
      </c>
      <c r="C3558" s="252" t="s">
        <v>5552</v>
      </c>
      <c r="D3558" s="257" t="s">
        <v>678</v>
      </c>
      <c r="E3558" s="42" t="s">
        <v>4375</v>
      </c>
      <c r="F3558" s="42" t="s">
        <v>2044</v>
      </c>
      <c r="G3558" s="42"/>
      <c r="H3558" s="307">
        <v>32401.325909185471</v>
      </c>
      <c r="I3558" s="315">
        <v>16612.720072742486</v>
      </c>
      <c r="J3558" s="105">
        <v>0</v>
      </c>
      <c r="K3558" s="42">
        <v>0</v>
      </c>
      <c r="L3558" s="50" t="s">
        <v>4489</v>
      </c>
      <c r="M3558" s="50" t="s">
        <v>5540</v>
      </c>
      <c r="N3558" s="50" t="s">
        <v>5532</v>
      </c>
      <c r="O3558" s="137" t="s">
        <v>2401</v>
      </c>
      <c r="P3558" s="42" t="s">
        <v>64</v>
      </c>
      <c r="Q3558" s="42" t="s">
        <v>65</v>
      </c>
      <c r="R3558" s="42">
        <v>2</v>
      </c>
      <c r="S3558" s="137" t="s">
        <v>2254</v>
      </c>
      <c r="T3558" s="62">
        <v>16867538196.9</v>
      </c>
      <c r="U3558" s="62">
        <v>14487907740.719999</v>
      </c>
      <c r="Z3558" s="42" t="s">
        <v>68</v>
      </c>
      <c r="AJ3558" s="42"/>
      <c r="AW3558" s="42" t="s">
        <v>2412</v>
      </c>
      <c r="AX3558" s="42"/>
      <c r="AY3558" s="42"/>
      <c r="AZ3558" s="42"/>
      <c r="BA3558" s="108"/>
      <c r="BB3558" s="42"/>
      <c r="BN3558" s="128" t="s">
        <v>4578</v>
      </c>
      <c r="BO3558" s="58" t="str">
        <f t="shared" si="55"/>
        <v>境内资产</v>
      </c>
      <c r="BP3558" s="58" t="str">
        <f>IF(M3558="",VLOOKUP(D3558,Sheet4!$A$1:$B$92,2,0),VLOOKUP(Q3558,Sheet4!$A$1:$B$92,2,0))</f>
        <v>保险资产管理产品</v>
      </c>
    </row>
    <row r="3559" spans="1:68" s="58" customFormat="1" ht="12.75" customHeight="1">
      <c r="A3559" s="137" t="s">
        <v>1776</v>
      </c>
      <c r="B3559" s="50" t="s">
        <v>1777</v>
      </c>
      <c r="C3559" s="252" t="s">
        <v>5552</v>
      </c>
      <c r="D3559" s="257" t="s">
        <v>678</v>
      </c>
      <c r="E3559" s="42" t="s">
        <v>1778</v>
      </c>
      <c r="F3559" s="42" t="s">
        <v>1777</v>
      </c>
      <c r="G3559" s="42"/>
      <c r="H3559" s="307">
        <v>18110.750267262927</v>
      </c>
      <c r="I3559" s="315">
        <v>11551.652948247167</v>
      </c>
      <c r="J3559" s="105">
        <v>0</v>
      </c>
      <c r="K3559" s="42">
        <v>0</v>
      </c>
      <c r="L3559" s="50" t="s">
        <v>4489</v>
      </c>
      <c r="M3559" s="50" t="s">
        <v>5540</v>
      </c>
      <c r="N3559" s="50" t="s">
        <v>5532</v>
      </c>
      <c r="O3559" s="137" t="s">
        <v>2401</v>
      </c>
      <c r="P3559" s="42" t="s">
        <v>64</v>
      </c>
      <c r="Q3559" s="42" t="s">
        <v>65</v>
      </c>
      <c r="R3559" s="42">
        <v>2</v>
      </c>
      <c r="S3559" s="137" t="s">
        <v>2254</v>
      </c>
      <c r="T3559" s="62">
        <v>16867538196.9</v>
      </c>
      <c r="U3559" s="62">
        <v>14487907740.719999</v>
      </c>
      <c r="Z3559" s="42" t="s">
        <v>68</v>
      </c>
      <c r="AJ3559" s="42"/>
      <c r="AW3559" s="42" t="s">
        <v>2412</v>
      </c>
      <c r="AX3559" s="42"/>
      <c r="AY3559" s="42"/>
      <c r="AZ3559" s="42"/>
      <c r="BA3559" s="42"/>
      <c r="BB3559" s="42"/>
      <c r="BN3559" s="128" t="s">
        <v>4578</v>
      </c>
      <c r="BO3559" s="58" t="str">
        <f t="shared" si="55"/>
        <v>境内资产</v>
      </c>
      <c r="BP3559" s="58" t="str">
        <f>IF(M3559="",VLOOKUP(D3559,Sheet4!$A$1:$B$92,2,0),VLOOKUP(Q3559,Sheet4!$A$1:$B$92,2,0))</f>
        <v>保险资产管理产品</v>
      </c>
    </row>
    <row r="3560" spans="1:68" s="58" customFormat="1" ht="12.75" customHeight="1">
      <c r="A3560" s="137" t="s">
        <v>1832</v>
      </c>
      <c r="B3560" s="50" t="s">
        <v>1833</v>
      </c>
      <c r="C3560" s="252" t="s">
        <v>5552</v>
      </c>
      <c r="D3560" s="257" t="s">
        <v>678</v>
      </c>
      <c r="E3560" s="42" t="s">
        <v>1834</v>
      </c>
      <c r="F3560" s="42" t="s">
        <v>1833</v>
      </c>
      <c r="G3560" s="42"/>
      <c r="H3560" s="307">
        <v>11091.705656106125</v>
      </c>
      <c r="I3560" s="315">
        <v>5879.9212270529679</v>
      </c>
      <c r="J3560" s="105">
        <v>0</v>
      </c>
      <c r="K3560" s="42">
        <v>0</v>
      </c>
      <c r="L3560" s="50" t="s">
        <v>4489</v>
      </c>
      <c r="M3560" s="50" t="s">
        <v>5540</v>
      </c>
      <c r="N3560" s="50" t="s">
        <v>5532</v>
      </c>
      <c r="O3560" s="137" t="s">
        <v>2401</v>
      </c>
      <c r="P3560" s="42" t="s">
        <v>64</v>
      </c>
      <c r="Q3560" s="42" t="s">
        <v>65</v>
      </c>
      <c r="R3560" s="42">
        <v>2</v>
      </c>
      <c r="S3560" s="137" t="s">
        <v>2254</v>
      </c>
      <c r="T3560" s="62">
        <v>16867538196.9</v>
      </c>
      <c r="U3560" s="62">
        <v>14487907740.719999</v>
      </c>
      <c r="Z3560" s="42" t="s">
        <v>68</v>
      </c>
      <c r="AJ3560" s="42"/>
      <c r="AW3560" s="42" t="s">
        <v>2412</v>
      </c>
      <c r="AX3560" s="42"/>
      <c r="AY3560" s="42"/>
      <c r="AZ3560" s="42"/>
      <c r="BA3560" s="108"/>
      <c r="BB3560" s="42"/>
      <c r="BN3560" s="128" t="s">
        <v>4578</v>
      </c>
      <c r="BO3560" s="58" t="str">
        <f t="shared" si="55"/>
        <v>境内资产</v>
      </c>
      <c r="BP3560" s="58" t="str">
        <f>IF(M3560="",VLOOKUP(D3560,Sheet4!$A$1:$B$92,2,0),VLOOKUP(Q3560,Sheet4!$A$1:$B$92,2,0))</f>
        <v>保险资产管理产品</v>
      </c>
    </row>
    <row r="3561" spans="1:68" s="58" customFormat="1" ht="12.75" customHeight="1">
      <c r="A3561" s="137" t="s">
        <v>1779</v>
      </c>
      <c r="B3561" s="50" t="s">
        <v>1780</v>
      </c>
      <c r="C3561" s="252" t="s">
        <v>5552</v>
      </c>
      <c r="D3561" s="257" t="s">
        <v>678</v>
      </c>
      <c r="E3561" s="42" t="s">
        <v>1781</v>
      </c>
      <c r="F3561" s="42" t="s">
        <v>1780</v>
      </c>
      <c r="G3561" s="42"/>
      <c r="H3561" s="307">
        <v>7256.8884952832059</v>
      </c>
      <c r="I3561" s="315">
        <v>5079.8219466982446</v>
      </c>
      <c r="J3561" s="105">
        <v>0</v>
      </c>
      <c r="K3561" s="42">
        <v>0</v>
      </c>
      <c r="L3561" s="50" t="s">
        <v>4489</v>
      </c>
      <c r="M3561" s="50" t="s">
        <v>5540</v>
      </c>
      <c r="N3561" s="50" t="s">
        <v>5532</v>
      </c>
      <c r="O3561" s="137" t="s">
        <v>2401</v>
      </c>
      <c r="P3561" s="42" t="s">
        <v>64</v>
      </c>
      <c r="Q3561" s="42" t="s">
        <v>65</v>
      </c>
      <c r="R3561" s="42">
        <v>2</v>
      </c>
      <c r="S3561" s="137" t="s">
        <v>2254</v>
      </c>
      <c r="T3561" s="62">
        <v>16867538196.9</v>
      </c>
      <c r="U3561" s="62">
        <v>14487907740.719999</v>
      </c>
      <c r="Z3561" s="42" t="s">
        <v>68</v>
      </c>
      <c r="AJ3561" s="42"/>
      <c r="AW3561" s="42" t="s">
        <v>2412</v>
      </c>
      <c r="AX3561" s="42"/>
      <c r="AY3561" s="42"/>
      <c r="AZ3561" s="42"/>
      <c r="BA3561" s="108"/>
      <c r="BB3561" s="42"/>
      <c r="BN3561" s="128" t="s">
        <v>4578</v>
      </c>
      <c r="BO3561" s="58" t="str">
        <f t="shared" si="55"/>
        <v>境内资产</v>
      </c>
      <c r="BP3561" s="58" t="str">
        <f>IF(M3561="",VLOOKUP(D3561,Sheet4!$A$1:$B$92,2,0),VLOOKUP(Q3561,Sheet4!$A$1:$B$92,2,0))</f>
        <v>保险资产管理产品</v>
      </c>
    </row>
    <row r="3562" spans="1:68" s="58" customFormat="1" ht="12.75" customHeight="1">
      <c r="A3562" s="137" t="s">
        <v>2295</v>
      </c>
      <c r="B3562" s="50" t="s">
        <v>2348</v>
      </c>
      <c r="C3562" s="252" t="s">
        <v>1305</v>
      </c>
      <c r="D3562" s="252" t="s">
        <v>1318</v>
      </c>
      <c r="E3562" s="42" t="s">
        <v>2349</v>
      </c>
      <c r="F3562" s="42" t="s">
        <v>2348</v>
      </c>
      <c r="G3562" s="42"/>
      <c r="H3562" s="307">
        <v>26791212.402752459</v>
      </c>
      <c r="I3562" s="315">
        <v>26792919.091572925</v>
      </c>
      <c r="J3562" s="105">
        <v>0</v>
      </c>
      <c r="K3562" s="42">
        <v>0</v>
      </c>
      <c r="L3562" s="50" t="s">
        <v>4489</v>
      </c>
      <c r="M3562" s="50" t="s">
        <v>5540</v>
      </c>
      <c r="N3562" s="50" t="s">
        <v>5532</v>
      </c>
      <c r="O3562" s="137" t="s">
        <v>2401</v>
      </c>
      <c r="P3562" s="42" t="s">
        <v>64</v>
      </c>
      <c r="Q3562" s="42" t="s">
        <v>65</v>
      </c>
      <c r="R3562" s="42">
        <v>2</v>
      </c>
      <c r="S3562" s="137" t="s">
        <v>2254</v>
      </c>
      <c r="T3562" s="62">
        <v>16867538196.9</v>
      </c>
      <c r="U3562" s="62">
        <v>14487907740.719999</v>
      </c>
      <c r="Z3562" s="42" t="s">
        <v>68</v>
      </c>
      <c r="AJ3562" s="42"/>
      <c r="AW3562" s="42" t="s">
        <v>2412</v>
      </c>
      <c r="AX3562" s="42"/>
      <c r="AY3562" s="42"/>
      <c r="AZ3562" s="42"/>
      <c r="BA3562" s="108"/>
      <c r="BB3562" s="42"/>
      <c r="BN3562" s="128" t="s">
        <v>4578</v>
      </c>
      <c r="BO3562" s="58" t="str">
        <f t="shared" si="55"/>
        <v>境内资产</v>
      </c>
      <c r="BP3562" s="58" t="str">
        <f>IF(M3562="",VLOOKUP(D3562,Sheet4!$A$1:$B$92,2,0),VLOOKUP(Q3562,Sheet4!$A$1:$B$92,2,0))</f>
        <v>保险资产管理产品</v>
      </c>
    </row>
    <row r="3563" spans="1:68" s="58" customFormat="1" ht="12.75" customHeight="1">
      <c r="A3563" s="137" t="s">
        <v>2354</v>
      </c>
      <c r="B3563" s="50" t="s">
        <v>2350</v>
      </c>
      <c r="C3563" s="255" t="s">
        <v>71</v>
      </c>
      <c r="D3563" s="255" t="s">
        <v>72</v>
      </c>
      <c r="E3563" s="42" t="s">
        <v>4463</v>
      </c>
      <c r="F3563" s="42" t="s">
        <v>2350</v>
      </c>
      <c r="G3563" s="42"/>
      <c r="H3563" s="307">
        <v>30244022.291926637</v>
      </c>
      <c r="I3563" s="315">
        <v>30213329.860700455</v>
      </c>
      <c r="J3563" s="105">
        <v>436851.84151068702</v>
      </c>
      <c r="K3563" s="42">
        <v>0</v>
      </c>
      <c r="L3563" s="50" t="s">
        <v>4489</v>
      </c>
      <c r="M3563" s="50" t="s">
        <v>5540</v>
      </c>
      <c r="N3563" s="50" t="s">
        <v>5532</v>
      </c>
      <c r="O3563" s="137" t="s">
        <v>2401</v>
      </c>
      <c r="P3563" s="42" t="s">
        <v>64</v>
      </c>
      <c r="Q3563" s="42" t="s">
        <v>65</v>
      </c>
      <c r="R3563" s="42">
        <v>2</v>
      </c>
      <c r="S3563" s="137" t="s">
        <v>2254</v>
      </c>
      <c r="T3563" s="62">
        <v>16867538196.9</v>
      </c>
      <c r="U3563" s="62">
        <v>14487907740.719999</v>
      </c>
      <c r="Z3563" s="42" t="s">
        <v>68</v>
      </c>
      <c r="AJ3563" s="42"/>
      <c r="AW3563" s="42" t="s">
        <v>2412</v>
      </c>
      <c r="AX3563" s="42"/>
      <c r="AY3563" s="108">
        <v>3</v>
      </c>
      <c r="AZ3563" s="103" t="s">
        <v>74</v>
      </c>
      <c r="BA3563" s="67">
        <v>0.6482</v>
      </c>
      <c r="BB3563" s="50" t="s">
        <v>68</v>
      </c>
      <c r="BN3563" s="128" t="s">
        <v>4578</v>
      </c>
      <c r="BO3563" s="58" t="str">
        <f t="shared" si="55"/>
        <v>境内资产</v>
      </c>
      <c r="BP3563" s="58" t="str">
        <f>IF(M3563="",VLOOKUP(D3563,Sheet4!$A$1:$B$92,2,0),VLOOKUP(Q3563,Sheet4!$A$1:$B$92,2,0))</f>
        <v>保险资产管理产品</v>
      </c>
    </row>
    <row r="3564" spans="1:68" s="58" customFormat="1" ht="12.75" customHeight="1">
      <c r="A3564" s="137" t="s">
        <v>2255</v>
      </c>
      <c r="B3564" s="138" t="s">
        <v>2256</v>
      </c>
      <c r="C3564" s="250" t="s">
        <v>222</v>
      </c>
      <c r="D3564" s="256" t="s">
        <v>221</v>
      </c>
      <c r="E3564" s="42" t="s">
        <v>2307</v>
      </c>
      <c r="F3564" s="42" t="s">
        <v>2308</v>
      </c>
      <c r="G3564" s="42"/>
      <c r="H3564" s="307">
        <v>15355.699077874086</v>
      </c>
      <c r="I3564" s="315">
        <v>15355.699077874086</v>
      </c>
      <c r="J3564" s="105">
        <v>7.0768312274578822</v>
      </c>
      <c r="K3564" s="42">
        <v>0</v>
      </c>
      <c r="L3564" s="50" t="s">
        <v>4487</v>
      </c>
      <c r="M3564" s="50" t="s">
        <v>5540</v>
      </c>
      <c r="N3564" s="50" t="s">
        <v>2400</v>
      </c>
      <c r="O3564" s="137" t="s">
        <v>2401</v>
      </c>
      <c r="P3564" s="42" t="s">
        <v>64</v>
      </c>
      <c r="Q3564" s="42" t="s">
        <v>65</v>
      </c>
      <c r="R3564" s="42">
        <v>1</v>
      </c>
      <c r="S3564" s="137" t="s">
        <v>2254</v>
      </c>
      <c r="T3564" s="62">
        <v>1221252.99</v>
      </c>
      <c r="U3564" s="62">
        <v>1135277.3500000001</v>
      </c>
      <c r="Z3564" s="42" t="s">
        <v>280</v>
      </c>
      <c r="AJ3564" s="42"/>
      <c r="AW3564" s="50" t="s">
        <v>2412</v>
      </c>
      <c r="AX3564" s="108">
        <v>0</v>
      </c>
      <c r="AY3564" s="42"/>
      <c r="AZ3564" s="42"/>
      <c r="BA3564" s="42"/>
      <c r="BB3564" s="42"/>
      <c r="BN3564" s="128" t="s">
        <v>4578</v>
      </c>
      <c r="BO3564" s="58" t="str">
        <f t="shared" si="55"/>
        <v>境内资产</v>
      </c>
      <c r="BP3564" s="58" t="str">
        <f>IF(M3564="",VLOOKUP(D3564,Sheet4!$A$1:$B$92,2,0),VLOOKUP(Q3564,Sheet4!$A$1:$B$92,2,0))</f>
        <v>保险资产管理产品</v>
      </c>
    </row>
    <row r="3565" spans="1:68" s="58" customFormat="1" ht="12.75" customHeight="1">
      <c r="A3565" s="138" t="s">
        <v>2385</v>
      </c>
      <c r="B3565" s="50" t="s">
        <v>2386</v>
      </c>
      <c r="C3565" s="252" t="s">
        <v>821</v>
      </c>
      <c r="D3565" s="274" t="s">
        <v>5615</v>
      </c>
      <c r="E3565" s="42" t="s">
        <v>4471</v>
      </c>
      <c r="F3565" s="42" t="s">
        <v>2385</v>
      </c>
      <c r="G3565" s="42"/>
      <c r="H3565" s="307">
        <v>179851.46023090972</v>
      </c>
      <c r="I3565" s="315">
        <v>179786.04366861153</v>
      </c>
      <c r="J3565" s="105">
        <v>857.29180456273752</v>
      </c>
      <c r="K3565" s="42">
        <v>0</v>
      </c>
      <c r="L3565" s="50" t="s">
        <v>4487</v>
      </c>
      <c r="M3565" s="50" t="s">
        <v>5540</v>
      </c>
      <c r="N3565" s="50" t="s">
        <v>2400</v>
      </c>
      <c r="O3565" s="137" t="s">
        <v>2401</v>
      </c>
      <c r="P3565" s="42" t="s">
        <v>64</v>
      </c>
      <c r="Q3565" s="42" t="s">
        <v>65</v>
      </c>
      <c r="R3565" s="42">
        <v>1</v>
      </c>
      <c r="S3565" s="137" t="s">
        <v>2254</v>
      </c>
      <c r="T3565" s="62">
        <v>1221252.99</v>
      </c>
      <c r="U3565" s="62">
        <v>1135277.3500000001</v>
      </c>
      <c r="Z3565" s="42" t="s">
        <v>68</v>
      </c>
      <c r="AJ3565" s="42"/>
      <c r="AW3565" s="50" t="s">
        <v>2412</v>
      </c>
      <c r="AX3565" s="146">
        <v>0.12970000000000001</v>
      </c>
      <c r="AY3565" s="42"/>
      <c r="AZ3565" s="42"/>
      <c r="BA3565" s="42"/>
      <c r="BB3565" s="42"/>
      <c r="BN3565" s="128" t="s">
        <v>4578</v>
      </c>
      <c r="BO3565" s="58" t="str">
        <f t="shared" si="55"/>
        <v>境内资产</v>
      </c>
      <c r="BP3565" s="58" t="str">
        <f>IF(M3565="",VLOOKUP(D3565,Sheet4!$A$1:$B$92,2,0),VLOOKUP(Q3565,Sheet4!$A$1:$B$92,2,0))</f>
        <v>保险资产管理产品</v>
      </c>
    </row>
    <row r="3566" spans="1:68" s="58" customFormat="1" ht="12.75" customHeight="1">
      <c r="A3566" s="137" t="s">
        <v>2301</v>
      </c>
      <c r="B3566" s="50" t="s">
        <v>2262</v>
      </c>
      <c r="C3566" s="252" t="s">
        <v>821</v>
      </c>
      <c r="D3566" s="274" t="s">
        <v>5615</v>
      </c>
      <c r="E3566" s="42" t="s">
        <v>2375</v>
      </c>
      <c r="F3566" s="42" t="s">
        <v>2301</v>
      </c>
      <c r="G3566" s="42"/>
      <c r="H3566" s="307">
        <v>665450.402854366</v>
      </c>
      <c r="I3566" s="315">
        <v>665449.7345263398</v>
      </c>
      <c r="J3566" s="105">
        <v>2883.6183344332867</v>
      </c>
      <c r="K3566" s="42">
        <v>0</v>
      </c>
      <c r="L3566" s="50" t="s">
        <v>4487</v>
      </c>
      <c r="M3566" s="50" t="s">
        <v>5540</v>
      </c>
      <c r="N3566" s="50" t="s">
        <v>2400</v>
      </c>
      <c r="O3566" s="137" t="s">
        <v>2401</v>
      </c>
      <c r="P3566" s="42" t="s">
        <v>64</v>
      </c>
      <c r="Q3566" s="42" t="s">
        <v>65</v>
      </c>
      <c r="R3566" s="42">
        <v>1</v>
      </c>
      <c r="S3566" s="137" t="s">
        <v>2254</v>
      </c>
      <c r="T3566" s="62">
        <v>1221252.99</v>
      </c>
      <c r="U3566" s="62">
        <v>1135277.3500000001</v>
      </c>
      <c r="Z3566" s="42" t="s">
        <v>68</v>
      </c>
      <c r="AJ3566" s="42"/>
      <c r="AW3566" s="50" t="s">
        <v>2412</v>
      </c>
      <c r="AX3566" s="146">
        <v>0.13489999999999999</v>
      </c>
      <c r="AY3566" s="42"/>
      <c r="AZ3566" s="42"/>
      <c r="BA3566" s="42"/>
      <c r="BB3566" s="42"/>
      <c r="BN3566" s="128" t="s">
        <v>4578</v>
      </c>
      <c r="BO3566" s="58" t="str">
        <f t="shared" si="55"/>
        <v>境内资产</v>
      </c>
      <c r="BP3566" s="58" t="str">
        <f>IF(M3566="",VLOOKUP(D3566,Sheet4!$A$1:$B$92,2,0),VLOOKUP(Q3566,Sheet4!$A$1:$B$92,2,0))</f>
        <v>保险资产管理产品</v>
      </c>
    </row>
    <row r="3567" spans="1:68" s="58" customFormat="1" ht="12.75" customHeight="1">
      <c r="A3567" s="137" t="s">
        <v>224</v>
      </c>
      <c r="B3567" s="137" t="s">
        <v>224</v>
      </c>
      <c r="C3567" s="250" t="s">
        <v>222</v>
      </c>
      <c r="D3567" s="250" t="s">
        <v>224</v>
      </c>
      <c r="E3567" s="42">
        <v>0</v>
      </c>
      <c r="F3567" s="50" t="s">
        <v>5354</v>
      </c>
      <c r="G3567" s="42"/>
      <c r="H3567" s="307">
        <v>478.34483181164876</v>
      </c>
      <c r="I3567" s="315">
        <v>478.34483181164876</v>
      </c>
      <c r="J3567" s="105">
        <v>0</v>
      </c>
      <c r="K3567" s="42">
        <v>0</v>
      </c>
      <c r="L3567" s="50" t="s">
        <v>4487</v>
      </c>
      <c r="M3567" s="50" t="s">
        <v>5540</v>
      </c>
      <c r="N3567" s="50" t="s">
        <v>2400</v>
      </c>
      <c r="O3567" s="137" t="s">
        <v>2401</v>
      </c>
      <c r="P3567" s="42" t="s">
        <v>64</v>
      </c>
      <c r="Q3567" s="42" t="s">
        <v>65</v>
      </c>
      <c r="R3567" s="42">
        <v>1</v>
      </c>
      <c r="S3567" s="137" t="s">
        <v>2254</v>
      </c>
      <c r="T3567" s="62">
        <v>1221252.99</v>
      </c>
      <c r="U3567" s="62">
        <v>1135277.3500000001</v>
      </c>
      <c r="Z3567" s="42"/>
      <c r="AJ3567" s="42"/>
      <c r="AW3567" s="42" t="s">
        <v>2412</v>
      </c>
      <c r="AX3567" s="42"/>
      <c r="AY3567" s="42"/>
      <c r="AZ3567" s="42"/>
      <c r="BA3567" s="42"/>
      <c r="BB3567" s="42"/>
      <c r="BN3567" s="128" t="s">
        <v>4578</v>
      </c>
      <c r="BO3567" s="58" t="str">
        <f t="shared" si="55"/>
        <v>境内资产</v>
      </c>
      <c r="BP3567" s="58" t="str">
        <f>IF(M3567="",VLOOKUP(D3567,Sheet4!$A$1:$B$92,2,0),VLOOKUP(Q3567,Sheet4!$A$1:$B$92,2,0))</f>
        <v>保险资产管理产品</v>
      </c>
    </row>
    <row r="3568" spans="1:68" s="58" customFormat="1" ht="12.75" customHeight="1">
      <c r="A3568" s="138" t="s">
        <v>5387</v>
      </c>
      <c r="B3568" s="138" t="s">
        <v>5387</v>
      </c>
      <c r="C3568" s="250" t="s">
        <v>222</v>
      </c>
      <c r="D3568" s="250" t="s">
        <v>224</v>
      </c>
      <c r="E3568" s="42">
        <v>0</v>
      </c>
      <c r="F3568" s="59" t="s">
        <v>5354</v>
      </c>
      <c r="G3568" s="42"/>
      <c r="H3568" s="307">
        <v>60.135691782333687</v>
      </c>
      <c r="I3568" s="315">
        <v>60.135691782333687</v>
      </c>
      <c r="J3568" s="105">
        <v>0</v>
      </c>
      <c r="K3568" s="42">
        <v>0</v>
      </c>
      <c r="L3568" s="50" t="s">
        <v>4487</v>
      </c>
      <c r="M3568" s="50" t="s">
        <v>5540</v>
      </c>
      <c r="N3568" s="50" t="s">
        <v>2400</v>
      </c>
      <c r="O3568" s="137" t="s">
        <v>2401</v>
      </c>
      <c r="P3568" s="42" t="s">
        <v>64</v>
      </c>
      <c r="Q3568" s="42" t="s">
        <v>65</v>
      </c>
      <c r="R3568" s="42">
        <v>1</v>
      </c>
      <c r="S3568" s="137" t="s">
        <v>2254</v>
      </c>
      <c r="T3568" s="62">
        <v>1221252.99</v>
      </c>
      <c r="U3568" s="62">
        <v>1135277.3500000001</v>
      </c>
      <c r="Z3568" s="42"/>
      <c r="AJ3568" s="42"/>
      <c r="AW3568" s="42" t="s">
        <v>2412</v>
      </c>
      <c r="AX3568" s="42"/>
      <c r="AY3568" s="42"/>
      <c r="AZ3568" s="42"/>
      <c r="BA3568" s="42"/>
      <c r="BB3568" s="42"/>
      <c r="BN3568" s="128" t="s">
        <v>4578</v>
      </c>
      <c r="BO3568" s="58" t="str">
        <f t="shared" si="55"/>
        <v>境内资产</v>
      </c>
      <c r="BP3568" s="58" t="str">
        <f>IF(M3568="",VLOOKUP(D3568,Sheet4!$A$1:$B$92,2,0),VLOOKUP(Q3568,Sheet4!$A$1:$B$92,2,0))</f>
        <v>保险资产管理产品</v>
      </c>
    </row>
    <row r="3569" spans="1:68" s="58" customFormat="1" ht="12.75" customHeight="1">
      <c r="A3569" s="138" t="s">
        <v>2263</v>
      </c>
      <c r="B3569" s="50" t="s">
        <v>2310</v>
      </c>
      <c r="C3569" s="252" t="s">
        <v>5552</v>
      </c>
      <c r="D3569" s="257" t="s">
        <v>672</v>
      </c>
      <c r="E3569" s="42" t="s">
        <v>4437</v>
      </c>
      <c r="F3569" s="42" t="s">
        <v>2310</v>
      </c>
      <c r="G3569" s="42"/>
      <c r="H3569" s="307">
        <v>3334.2224453754152</v>
      </c>
      <c r="I3569" s="315">
        <v>2164.3630471670072</v>
      </c>
      <c r="J3569" s="105">
        <v>0</v>
      </c>
      <c r="K3569" s="42">
        <v>0</v>
      </c>
      <c r="L3569" s="50" t="s">
        <v>4487</v>
      </c>
      <c r="M3569" s="50" t="s">
        <v>5540</v>
      </c>
      <c r="N3569" s="50" t="s">
        <v>2400</v>
      </c>
      <c r="O3569" s="137" t="s">
        <v>2401</v>
      </c>
      <c r="P3569" s="42" t="s">
        <v>64</v>
      </c>
      <c r="Q3569" s="42" t="s">
        <v>65</v>
      </c>
      <c r="R3569" s="42">
        <v>1</v>
      </c>
      <c r="S3569" s="137" t="s">
        <v>2254</v>
      </c>
      <c r="T3569" s="62">
        <v>1221252.99</v>
      </c>
      <c r="U3569" s="62">
        <v>1135277.3500000001</v>
      </c>
      <c r="Z3569" s="42" t="s">
        <v>68</v>
      </c>
      <c r="AJ3569" s="42"/>
      <c r="AW3569" s="42" t="s">
        <v>2412</v>
      </c>
      <c r="AX3569" s="42"/>
      <c r="AY3569" s="42"/>
      <c r="AZ3569" s="42"/>
      <c r="BA3569" s="42"/>
      <c r="BB3569" s="42"/>
      <c r="BN3569" s="128" t="s">
        <v>4578</v>
      </c>
      <c r="BO3569" s="58" t="str">
        <f t="shared" si="55"/>
        <v>境内资产</v>
      </c>
      <c r="BP3569" s="58" t="str">
        <f>IF(M3569="",VLOOKUP(D3569,Sheet4!$A$1:$B$92,2,0),VLOOKUP(Q3569,Sheet4!$A$1:$B$92,2,0))</f>
        <v>保险资产管理产品</v>
      </c>
    </row>
    <row r="3570" spans="1:68" s="58" customFormat="1" ht="12.75" customHeight="1">
      <c r="A3570" s="137" t="s">
        <v>2264</v>
      </c>
      <c r="B3570" s="50" t="s">
        <v>2311</v>
      </c>
      <c r="C3570" s="252" t="s">
        <v>5552</v>
      </c>
      <c r="D3570" s="257" t="s">
        <v>672</v>
      </c>
      <c r="E3570" s="42" t="s">
        <v>4438</v>
      </c>
      <c r="F3570" s="42" t="s">
        <v>2311</v>
      </c>
      <c r="G3570" s="42"/>
      <c r="H3570" s="307">
        <v>4218.0814759999585</v>
      </c>
      <c r="I3570" s="315">
        <v>3617.5538532597461</v>
      </c>
      <c r="J3570" s="105">
        <v>0</v>
      </c>
      <c r="K3570" s="42">
        <v>0</v>
      </c>
      <c r="L3570" s="50" t="s">
        <v>4487</v>
      </c>
      <c r="M3570" s="50" t="s">
        <v>5540</v>
      </c>
      <c r="N3570" s="50" t="s">
        <v>2400</v>
      </c>
      <c r="O3570" s="137" t="s">
        <v>2401</v>
      </c>
      <c r="P3570" s="42" t="s">
        <v>64</v>
      </c>
      <c r="Q3570" s="42" t="s">
        <v>65</v>
      </c>
      <c r="R3570" s="42">
        <v>1</v>
      </c>
      <c r="S3570" s="137" t="s">
        <v>2254</v>
      </c>
      <c r="T3570" s="62">
        <v>1221252.99</v>
      </c>
      <c r="U3570" s="62">
        <v>1135277.3500000001</v>
      </c>
      <c r="Z3570" s="42" t="s">
        <v>68</v>
      </c>
      <c r="AJ3570" s="42"/>
      <c r="AW3570" s="42" t="s">
        <v>2412</v>
      </c>
      <c r="AX3570" s="42"/>
      <c r="AY3570" s="42"/>
      <c r="AZ3570" s="42"/>
      <c r="BA3570" s="42"/>
      <c r="BB3570" s="42"/>
      <c r="BN3570" s="128" t="s">
        <v>4578</v>
      </c>
      <c r="BO3570" s="58" t="str">
        <f t="shared" si="55"/>
        <v>境内资产</v>
      </c>
      <c r="BP3570" s="58" t="str">
        <f>IF(M3570="",VLOOKUP(D3570,Sheet4!$A$1:$B$92,2,0),VLOOKUP(Q3570,Sheet4!$A$1:$B$92,2,0))</f>
        <v>保险资产管理产品</v>
      </c>
    </row>
    <row r="3571" spans="1:68" s="58" customFormat="1" ht="12.75" customHeight="1">
      <c r="A3571" s="137" t="s">
        <v>2265</v>
      </c>
      <c r="B3571" s="50" t="s">
        <v>2312</v>
      </c>
      <c r="C3571" s="252" t="s">
        <v>5552</v>
      </c>
      <c r="D3571" s="257" t="s">
        <v>672</v>
      </c>
      <c r="E3571" s="42" t="s">
        <v>4439</v>
      </c>
      <c r="F3571" s="42" t="s">
        <v>2312</v>
      </c>
      <c r="G3571" s="42"/>
      <c r="H3571" s="307">
        <v>9063.2337726468486</v>
      </c>
      <c r="I3571" s="315">
        <v>6011.9367384694369</v>
      </c>
      <c r="J3571" s="105">
        <v>0</v>
      </c>
      <c r="K3571" s="42">
        <v>0</v>
      </c>
      <c r="L3571" s="50" t="s">
        <v>4487</v>
      </c>
      <c r="M3571" s="50" t="s">
        <v>5540</v>
      </c>
      <c r="N3571" s="50" t="s">
        <v>2400</v>
      </c>
      <c r="O3571" s="137" t="s">
        <v>2401</v>
      </c>
      <c r="P3571" s="42" t="s">
        <v>64</v>
      </c>
      <c r="Q3571" s="42" t="s">
        <v>65</v>
      </c>
      <c r="R3571" s="42">
        <v>1</v>
      </c>
      <c r="S3571" s="137" t="s">
        <v>2254</v>
      </c>
      <c r="T3571" s="62">
        <v>1221252.99</v>
      </c>
      <c r="U3571" s="62">
        <v>1135277.3500000001</v>
      </c>
      <c r="Z3571" s="42" t="s">
        <v>68</v>
      </c>
      <c r="AJ3571" s="42"/>
      <c r="AW3571" s="42" t="s">
        <v>2412</v>
      </c>
      <c r="AX3571" s="42"/>
      <c r="AY3571" s="42"/>
      <c r="AZ3571" s="42"/>
      <c r="BA3571" s="42"/>
      <c r="BB3571" s="42"/>
      <c r="BN3571" s="128" t="s">
        <v>4578</v>
      </c>
      <c r="BO3571" s="58" t="str">
        <f t="shared" si="55"/>
        <v>境内资产</v>
      </c>
      <c r="BP3571" s="58" t="str">
        <f>IF(M3571="",VLOOKUP(D3571,Sheet4!$A$1:$B$92,2,0),VLOOKUP(Q3571,Sheet4!$A$1:$B$92,2,0))</f>
        <v>保险资产管理产品</v>
      </c>
    </row>
    <row r="3572" spans="1:68" s="58" customFormat="1" ht="12.75" customHeight="1">
      <c r="A3572" s="137" t="s">
        <v>2117</v>
      </c>
      <c r="B3572" s="50" t="s">
        <v>2199</v>
      </c>
      <c r="C3572" s="252" t="s">
        <v>5552</v>
      </c>
      <c r="D3572" s="257" t="s">
        <v>672</v>
      </c>
      <c r="E3572" s="42" t="s">
        <v>3807</v>
      </c>
      <c r="F3572" s="42" t="s">
        <v>2199</v>
      </c>
      <c r="G3572" s="42"/>
      <c r="H3572" s="307">
        <v>4414.0560261307501</v>
      </c>
      <c r="I3572" s="315">
        <v>3671.2521397111809</v>
      </c>
      <c r="J3572" s="105">
        <v>0</v>
      </c>
      <c r="K3572" s="42">
        <v>0</v>
      </c>
      <c r="L3572" s="50" t="s">
        <v>4487</v>
      </c>
      <c r="M3572" s="50" t="s">
        <v>5540</v>
      </c>
      <c r="N3572" s="50" t="s">
        <v>2400</v>
      </c>
      <c r="O3572" s="137" t="s">
        <v>2401</v>
      </c>
      <c r="P3572" s="42" t="s">
        <v>64</v>
      </c>
      <c r="Q3572" s="42" t="s">
        <v>65</v>
      </c>
      <c r="R3572" s="42">
        <v>1</v>
      </c>
      <c r="S3572" s="137" t="s">
        <v>2254</v>
      </c>
      <c r="T3572" s="62">
        <v>1221252.99</v>
      </c>
      <c r="U3572" s="62">
        <v>1135277.3500000001</v>
      </c>
      <c r="Z3572" s="42" t="s">
        <v>280</v>
      </c>
      <c r="AJ3572" s="42"/>
      <c r="AW3572" s="42" t="s">
        <v>2412</v>
      </c>
      <c r="AX3572" s="42"/>
      <c r="AY3572" s="42"/>
      <c r="AZ3572" s="42"/>
      <c r="BA3572" s="42"/>
      <c r="BB3572" s="42"/>
      <c r="BN3572" s="128" t="s">
        <v>4578</v>
      </c>
      <c r="BO3572" s="58" t="str">
        <f t="shared" si="55"/>
        <v>境内资产</v>
      </c>
      <c r="BP3572" s="58" t="str">
        <f>IF(M3572="",VLOOKUP(D3572,Sheet4!$A$1:$B$92,2,0),VLOOKUP(Q3572,Sheet4!$A$1:$B$92,2,0))</f>
        <v>保险资产管理产品</v>
      </c>
    </row>
    <row r="3573" spans="1:68" s="58" customFormat="1" ht="12.75" customHeight="1">
      <c r="A3573" s="137" t="s">
        <v>2266</v>
      </c>
      <c r="B3573" s="50" t="s">
        <v>2313</v>
      </c>
      <c r="C3573" s="252" t="s">
        <v>5552</v>
      </c>
      <c r="D3573" s="257" t="s">
        <v>672</v>
      </c>
      <c r="E3573" s="42" t="s">
        <v>2914</v>
      </c>
      <c r="F3573" s="42" t="s">
        <v>2313</v>
      </c>
      <c r="G3573" s="42"/>
      <c r="H3573" s="307">
        <v>6067.6995578180085</v>
      </c>
      <c r="I3573" s="315">
        <v>3971.5005018408533</v>
      </c>
      <c r="J3573" s="105">
        <v>0</v>
      </c>
      <c r="K3573" s="42">
        <v>0</v>
      </c>
      <c r="L3573" s="50" t="s">
        <v>4487</v>
      </c>
      <c r="M3573" s="50" t="s">
        <v>5540</v>
      </c>
      <c r="N3573" s="50" t="s">
        <v>2400</v>
      </c>
      <c r="O3573" s="137" t="s">
        <v>2401</v>
      </c>
      <c r="P3573" s="42" t="s">
        <v>64</v>
      </c>
      <c r="Q3573" s="42" t="s">
        <v>65</v>
      </c>
      <c r="R3573" s="42">
        <v>1</v>
      </c>
      <c r="S3573" s="137" t="s">
        <v>2254</v>
      </c>
      <c r="T3573" s="62">
        <v>1221252.99</v>
      </c>
      <c r="U3573" s="62">
        <v>1135277.3500000001</v>
      </c>
      <c r="Z3573" s="42" t="s">
        <v>68</v>
      </c>
      <c r="AJ3573" s="42"/>
      <c r="AW3573" s="42" t="s">
        <v>2412</v>
      </c>
      <c r="AX3573" s="42"/>
      <c r="AY3573" s="42"/>
      <c r="AZ3573" s="42"/>
      <c r="BA3573" s="42"/>
      <c r="BB3573" s="42"/>
      <c r="BN3573" s="128" t="s">
        <v>4578</v>
      </c>
      <c r="BO3573" s="58" t="str">
        <f t="shared" si="55"/>
        <v>境内资产</v>
      </c>
      <c r="BP3573" s="58" t="str">
        <f>IF(M3573="",VLOOKUP(D3573,Sheet4!$A$1:$B$92,2,0),VLOOKUP(Q3573,Sheet4!$A$1:$B$92,2,0))</f>
        <v>保险资产管理产品</v>
      </c>
    </row>
    <row r="3574" spans="1:68" s="58" customFormat="1" ht="12.75" customHeight="1">
      <c r="A3574" s="137" t="s">
        <v>2267</v>
      </c>
      <c r="B3574" s="50" t="s">
        <v>2314</v>
      </c>
      <c r="C3574" s="252" t="s">
        <v>5552</v>
      </c>
      <c r="D3574" s="257" t="s">
        <v>672</v>
      </c>
      <c r="E3574" s="42" t="s">
        <v>3013</v>
      </c>
      <c r="F3574" s="42" t="s">
        <v>2314</v>
      </c>
      <c r="G3574" s="42"/>
      <c r="H3574" s="307">
        <v>12187.981495717304</v>
      </c>
      <c r="I3574" s="315">
        <v>7583.0578736096022</v>
      </c>
      <c r="J3574" s="105">
        <v>0</v>
      </c>
      <c r="K3574" s="42">
        <v>0</v>
      </c>
      <c r="L3574" s="50" t="s">
        <v>4487</v>
      </c>
      <c r="M3574" s="50" t="s">
        <v>5540</v>
      </c>
      <c r="N3574" s="50" t="s">
        <v>2400</v>
      </c>
      <c r="O3574" s="137" t="s">
        <v>2401</v>
      </c>
      <c r="P3574" s="42" t="s">
        <v>64</v>
      </c>
      <c r="Q3574" s="42" t="s">
        <v>65</v>
      </c>
      <c r="R3574" s="42">
        <v>1</v>
      </c>
      <c r="S3574" s="137" t="s">
        <v>2254</v>
      </c>
      <c r="T3574" s="62">
        <v>1221252.99</v>
      </c>
      <c r="U3574" s="62">
        <v>1135277.3500000001</v>
      </c>
      <c r="Z3574" s="42" t="s">
        <v>68</v>
      </c>
      <c r="AJ3574" s="42"/>
      <c r="AW3574" s="42" t="s">
        <v>2412</v>
      </c>
      <c r="AX3574" s="42"/>
      <c r="AY3574" s="42"/>
      <c r="AZ3574" s="42"/>
      <c r="BA3574" s="42"/>
      <c r="BB3574" s="42"/>
      <c r="BN3574" s="128" t="s">
        <v>4578</v>
      </c>
      <c r="BO3574" s="58" t="str">
        <f t="shared" si="55"/>
        <v>境内资产</v>
      </c>
      <c r="BP3574" s="58" t="str">
        <f>IF(M3574="",VLOOKUP(D3574,Sheet4!$A$1:$B$92,2,0),VLOOKUP(Q3574,Sheet4!$A$1:$B$92,2,0))</f>
        <v>保险资产管理产品</v>
      </c>
    </row>
    <row r="3575" spans="1:68" s="58" customFormat="1" ht="12.75" customHeight="1">
      <c r="A3575" s="137" t="s">
        <v>2108</v>
      </c>
      <c r="B3575" s="50" t="s">
        <v>2315</v>
      </c>
      <c r="C3575" s="252" t="s">
        <v>5552</v>
      </c>
      <c r="D3575" s="257" t="s">
        <v>672</v>
      </c>
      <c r="E3575" s="42" t="s">
        <v>4359</v>
      </c>
      <c r="F3575" s="42" t="s">
        <v>2315</v>
      </c>
      <c r="G3575" s="42"/>
      <c r="H3575" s="307">
        <v>4720.3358148901425</v>
      </c>
      <c r="I3575" s="315">
        <v>4308.4900353455487</v>
      </c>
      <c r="J3575" s="105">
        <v>0</v>
      </c>
      <c r="K3575" s="42">
        <v>0</v>
      </c>
      <c r="L3575" s="50" t="s">
        <v>4487</v>
      </c>
      <c r="M3575" s="50" t="s">
        <v>5540</v>
      </c>
      <c r="N3575" s="50" t="s">
        <v>2400</v>
      </c>
      <c r="O3575" s="137" t="s">
        <v>2401</v>
      </c>
      <c r="P3575" s="42" t="s">
        <v>64</v>
      </c>
      <c r="Q3575" s="42" t="s">
        <v>65</v>
      </c>
      <c r="R3575" s="42">
        <v>1</v>
      </c>
      <c r="S3575" s="137" t="s">
        <v>2254</v>
      </c>
      <c r="T3575" s="62">
        <v>1221252.99</v>
      </c>
      <c r="U3575" s="62">
        <v>1135277.3500000001</v>
      </c>
      <c r="Z3575" s="42" t="s">
        <v>68</v>
      </c>
      <c r="AJ3575" s="42"/>
      <c r="AW3575" s="42" t="s">
        <v>2412</v>
      </c>
      <c r="AX3575" s="42"/>
      <c r="AY3575" s="42"/>
      <c r="AZ3575" s="42"/>
      <c r="BA3575" s="42"/>
      <c r="BB3575" s="42"/>
      <c r="BN3575" s="128" t="s">
        <v>4578</v>
      </c>
      <c r="BO3575" s="58" t="str">
        <f t="shared" si="55"/>
        <v>境内资产</v>
      </c>
      <c r="BP3575" s="58" t="str">
        <f>IF(M3575="",VLOOKUP(D3575,Sheet4!$A$1:$B$92,2,0),VLOOKUP(Q3575,Sheet4!$A$1:$B$92,2,0))</f>
        <v>保险资产管理产品</v>
      </c>
    </row>
    <row r="3576" spans="1:68" s="58" customFormat="1" ht="12.75" customHeight="1">
      <c r="A3576" s="137" t="s">
        <v>1967</v>
      </c>
      <c r="B3576" s="50" t="s">
        <v>1968</v>
      </c>
      <c r="C3576" s="252" t="s">
        <v>5552</v>
      </c>
      <c r="D3576" s="257" t="s">
        <v>672</v>
      </c>
      <c r="E3576" s="42" t="s">
        <v>3077</v>
      </c>
      <c r="F3576" s="42" t="s">
        <v>1968</v>
      </c>
      <c r="G3576" s="42"/>
      <c r="H3576" s="307">
        <v>9030.4204492523895</v>
      </c>
      <c r="I3576" s="315">
        <v>9220.3002110840225</v>
      </c>
      <c r="J3576" s="105">
        <v>0</v>
      </c>
      <c r="K3576" s="42">
        <v>0</v>
      </c>
      <c r="L3576" s="50" t="s">
        <v>4487</v>
      </c>
      <c r="M3576" s="50" t="s">
        <v>5540</v>
      </c>
      <c r="N3576" s="50" t="s">
        <v>2400</v>
      </c>
      <c r="O3576" s="137" t="s">
        <v>2401</v>
      </c>
      <c r="P3576" s="42" t="s">
        <v>64</v>
      </c>
      <c r="Q3576" s="42" t="s">
        <v>65</v>
      </c>
      <c r="R3576" s="42">
        <v>1</v>
      </c>
      <c r="S3576" s="137" t="s">
        <v>2254</v>
      </c>
      <c r="T3576" s="62">
        <v>1221252.99</v>
      </c>
      <c r="U3576" s="62">
        <v>1135277.3500000001</v>
      </c>
      <c r="Z3576" s="42" t="s">
        <v>280</v>
      </c>
      <c r="AJ3576" s="42"/>
      <c r="AW3576" s="42" t="s">
        <v>2412</v>
      </c>
      <c r="AX3576" s="42"/>
      <c r="AY3576" s="42"/>
      <c r="AZ3576" s="42"/>
      <c r="BA3576" s="42"/>
      <c r="BB3576" s="42"/>
      <c r="BN3576" s="128" t="s">
        <v>4578</v>
      </c>
      <c r="BO3576" s="58" t="str">
        <f t="shared" si="55"/>
        <v>境内资产</v>
      </c>
      <c r="BP3576" s="58" t="str">
        <f>IF(M3576="",VLOOKUP(D3576,Sheet4!$A$1:$B$92,2,0),VLOOKUP(Q3576,Sheet4!$A$1:$B$92,2,0))</f>
        <v>保险资产管理产品</v>
      </c>
    </row>
    <row r="3577" spans="1:68" s="58" customFormat="1" ht="12.75" customHeight="1">
      <c r="A3577" s="137" t="s">
        <v>2268</v>
      </c>
      <c r="B3577" s="50" t="s">
        <v>2316</v>
      </c>
      <c r="C3577" s="252" t="s">
        <v>5552</v>
      </c>
      <c r="D3577" s="257" t="s">
        <v>672</v>
      </c>
      <c r="E3577" s="42" t="s">
        <v>4440</v>
      </c>
      <c r="F3577" s="42" t="s">
        <v>2316</v>
      </c>
      <c r="G3577" s="42"/>
      <c r="H3577" s="307">
        <v>7940.2363450201829</v>
      </c>
      <c r="I3577" s="315">
        <v>5907.805728529981</v>
      </c>
      <c r="J3577" s="105">
        <v>0</v>
      </c>
      <c r="K3577" s="42">
        <v>0</v>
      </c>
      <c r="L3577" s="50" t="s">
        <v>4487</v>
      </c>
      <c r="M3577" s="50" t="s">
        <v>5540</v>
      </c>
      <c r="N3577" s="50" t="s">
        <v>2400</v>
      </c>
      <c r="O3577" s="137" t="s">
        <v>2401</v>
      </c>
      <c r="P3577" s="42" t="s">
        <v>64</v>
      </c>
      <c r="Q3577" s="42" t="s">
        <v>65</v>
      </c>
      <c r="R3577" s="42">
        <v>1</v>
      </c>
      <c r="S3577" s="137" t="s">
        <v>2254</v>
      </c>
      <c r="T3577" s="62">
        <v>1221252.99</v>
      </c>
      <c r="U3577" s="62">
        <v>1135277.3500000001</v>
      </c>
      <c r="Z3577" s="42" t="s">
        <v>68</v>
      </c>
      <c r="AJ3577" s="42"/>
      <c r="AW3577" s="42" t="s">
        <v>2412</v>
      </c>
      <c r="AX3577" s="42"/>
      <c r="AY3577" s="42"/>
      <c r="AZ3577" s="42"/>
      <c r="BA3577" s="42"/>
      <c r="BB3577" s="42"/>
      <c r="BN3577" s="128" t="s">
        <v>4578</v>
      </c>
      <c r="BO3577" s="58" t="str">
        <f t="shared" si="55"/>
        <v>境内资产</v>
      </c>
      <c r="BP3577" s="58" t="str">
        <f>IF(M3577="",VLOOKUP(D3577,Sheet4!$A$1:$B$92,2,0),VLOOKUP(Q3577,Sheet4!$A$1:$B$92,2,0))</f>
        <v>保险资产管理产品</v>
      </c>
    </row>
    <row r="3578" spans="1:68" s="58" customFormat="1" ht="12.75" customHeight="1">
      <c r="A3578" s="137" t="s">
        <v>2269</v>
      </c>
      <c r="B3578" s="50" t="s">
        <v>2317</v>
      </c>
      <c r="C3578" s="252" t="s">
        <v>5552</v>
      </c>
      <c r="D3578" s="257" t="s">
        <v>672</v>
      </c>
      <c r="E3578" s="42" t="s">
        <v>4441</v>
      </c>
      <c r="F3578" s="42" t="s">
        <v>2317</v>
      </c>
      <c r="G3578" s="42"/>
      <c r="H3578" s="307">
        <v>5615.6957349014874</v>
      </c>
      <c r="I3578" s="315">
        <v>4670.6566330501955</v>
      </c>
      <c r="J3578" s="105">
        <v>0</v>
      </c>
      <c r="K3578" s="42">
        <v>0</v>
      </c>
      <c r="L3578" s="50" t="s">
        <v>4487</v>
      </c>
      <c r="M3578" s="50" t="s">
        <v>5540</v>
      </c>
      <c r="N3578" s="50" t="s">
        <v>2400</v>
      </c>
      <c r="O3578" s="137" t="s">
        <v>2401</v>
      </c>
      <c r="P3578" s="42" t="s">
        <v>64</v>
      </c>
      <c r="Q3578" s="42" t="s">
        <v>65</v>
      </c>
      <c r="R3578" s="42">
        <v>1</v>
      </c>
      <c r="S3578" s="137" t="s">
        <v>2254</v>
      </c>
      <c r="T3578" s="62">
        <v>1221252.99</v>
      </c>
      <c r="U3578" s="62">
        <v>1135277.3500000001</v>
      </c>
      <c r="Z3578" s="42" t="s">
        <v>68</v>
      </c>
      <c r="AJ3578" s="42"/>
      <c r="AW3578" s="42" t="s">
        <v>2412</v>
      </c>
      <c r="AX3578" s="42"/>
      <c r="AY3578" s="42"/>
      <c r="AZ3578" s="42"/>
      <c r="BA3578" s="42"/>
      <c r="BB3578" s="42"/>
      <c r="BN3578" s="128" t="s">
        <v>4578</v>
      </c>
      <c r="BO3578" s="58" t="str">
        <f t="shared" si="55"/>
        <v>境内资产</v>
      </c>
      <c r="BP3578" s="58" t="str">
        <f>IF(M3578="",VLOOKUP(D3578,Sheet4!$A$1:$B$92,2,0),VLOOKUP(Q3578,Sheet4!$A$1:$B$92,2,0))</f>
        <v>保险资产管理产品</v>
      </c>
    </row>
    <row r="3579" spans="1:68" s="58" customFormat="1" ht="12.75" customHeight="1">
      <c r="A3579" s="138" t="s">
        <v>2270</v>
      </c>
      <c r="B3579" s="50" t="s">
        <v>2318</v>
      </c>
      <c r="C3579" s="252" t="s">
        <v>5552</v>
      </c>
      <c r="D3579" s="257" t="s">
        <v>672</v>
      </c>
      <c r="E3579" s="42" t="s">
        <v>4442</v>
      </c>
      <c r="F3579" s="42" t="s">
        <v>2318</v>
      </c>
      <c r="G3579" s="42"/>
      <c r="H3579" s="307">
        <v>1323.5613913493371</v>
      </c>
      <c r="I3579" s="315">
        <v>1466.9740284950174</v>
      </c>
      <c r="J3579" s="105">
        <v>0</v>
      </c>
      <c r="K3579" s="42">
        <v>0</v>
      </c>
      <c r="L3579" s="50" t="s">
        <v>4487</v>
      </c>
      <c r="M3579" s="50" t="s">
        <v>5540</v>
      </c>
      <c r="N3579" s="50" t="s">
        <v>2400</v>
      </c>
      <c r="O3579" s="137" t="s">
        <v>2401</v>
      </c>
      <c r="P3579" s="42" t="s">
        <v>64</v>
      </c>
      <c r="Q3579" s="42" t="s">
        <v>65</v>
      </c>
      <c r="R3579" s="42">
        <v>1</v>
      </c>
      <c r="S3579" s="137" t="s">
        <v>2254</v>
      </c>
      <c r="T3579" s="62">
        <v>1221252.99</v>
      </c>
      <c r="U3579" s="62">
        <v>1135277.3500000001</v>
      </c>
      <c r="Z3579" s="42" t="s">
        <v>68</v>
      </c>
      <c r="AJ3579" s="42"/>
      <c r="AW3579" s="42" t="s">
        <v>2412</v>
      </c>
      <c r="AX3579" s="42"/>
      <c r="AY3579" s="42"/>
      <c r="AZ3579" s="42"/>
      <c r="BA3579" s="42"/>
      <c r="BB3579" s="42"/>
      <c r="BN3579" s="128" t="s">
        <v>4578</v>
      </c>
      <c r="BO3579" s="58" t="str">
        <f t="shared" si="55"/>
        <v>境内资产</v>
      </c>
      <c r="BP3579" s="58" t="str">
        <f>IF(M3579="",VLOOKUP(D3579,Sheet4!$A$1:$B$92,2,0),VLOOKUP(Q3579,Sheet4!$A$1:$B$92,2,0))</f>
        <v>保险资产管理产品</v>
      </c>
    </row>
    <row r="3580" spans="1:68" s="58" customFormat="1" ht="12.75" customHeight="1">
      <c r="A3580" s="137" t="s">
        <v>2271</v>
      </c>
      <c r="B3580" s="50" t="s">
        <v>2319</v>
      </c>
      <c r="C3580" s="252" t="s">
        <v>5552</v>
      </c>
      <c r="D3580" s="257" t="s">
        <v>672</v>
      </c>
      <c r="E3580" s="42" t="s">
        <v>4443</v>
      </c>
      <c r="F3580" s="42" t="s">
        <v>2319</v>
      </c>
      <c r="G3580" s="42"/>
      <c r="H3580" s="307">
        <v>6608.4861907905097</v>
      </c>
      <c r="I3580" s="315">
        <v>5638.10155787647</v>
      </c>
      <c r="J3580" s="105">
        <v>0</v>
      </c>
      <c r="K3580" s="42">
        <v>0</v>
      </c>
      <c r="L3580" s="50" t="s">
        <v>4487</v>
      </c>
      <c r="M3580" s="50" t="s">
        <v>5540</v>
      </c>
      <c r="N3580" s="50" t="s">
        <v>2400</v>
      </c>
      <c r="O3580" s="137" t="s">
        <v>2401</v>
      </c>
      <c r="P3580" s="42" t="s">
        <v>64</v>
      </c>
      <c r="Q3580" s="42" t="s">
        <v>65</v>
      </c>
      <c r="R3580" s="42">
        <v>1</v>
      </c>
      <c r="S3580" s="137" t="s">
        <v>2254</v>
      </c>
      <c r="T3580" s="62">
        <v>1221252.99</v>
      </c>
      <c r="U3580" s="62">
        <v>1135277.3500000001</v>
      </c>
      <c r="Z3580" s="42" t="s">
        <v>68</v>
      </c>
      <c r="AJ3580" s="42"/>
      <c r="AW3580" s="42" t="s">
        <v>2412</v>
      </c>
      <c r="AX3580" s="42"/>
      <c r="AY3580" s="42"/>
      <c r="AZ3580" s="42"/>
      <c r="BA3580" s="42"/>
      <c r="BB3580" s="42"/>
      <c r="BN3580" s="128" t="s">
        <v>4578</v>
      </c>
      <c r="BO3580" s="58" t="str">
        <f t="shared" si="55"/>
        <v>境内资产</v>
      </c>
      <c r="BP3580" s="58" t="str">
        <f>IF(M3580="",VLOOKUP(D3580,Sheet4!$A$1:$B$92,2,0),VLOOKUP(Q3580,Sheet4!$A$1:$B$92,2,0))</f>
        <v>保险资产管理产品</v>
      </c>
    </row>
    <row r="3581" spans="1:68" s="58" customFormat="1" ht="12.75" customHeight="1">
      <c r="A3581" s="137" t="s">
        <v>2272</v>
      </c>
      <c r="B3581" s="50" t="s">
        <v>2320</v>
      </c>
      <c r="C3581" s="252" t="s">
        <v>5552</v>
      </c>
      <c r="D3581" s="257" t="s">
        <v>672</v>
      </c>
      <c r="E3581" s="42" t="s">
        <v>4444</v>
      </c>
      <c r="F3581" s="42" t="s">
        <v>2320</v>
      </c>
      <c r="G3581" s="42"/>
      <c r="H3581" s="307">
        <v>8655.4459276440066</v>
      </c>
      <c r="I3581" s="315">
        <v>6890.1705190020466</v>
      </c>
      <c r="J3581" s="105">
        <v>0</v>
      </c>
      <c r="K3581" s="42">
        <v>0</v>
      </c>
      <c r="L3581" s="50" t="s">
        <v>4487</v>
      </c>
      <c r="M3581" s="50" t="s">
        <v>5540</v>
      </c>
      <c r="N3581" s="50" t="s">
        <v>2400</v>
      </c>
      <c r="O3581" s="137" t="s">
        <v>2401</v>
      </c>
      <c r="P3581" s="42" t="s">
        <v>64</v>
      </c>
      <c r="Q3581" s="42" t="s">
        <v>65</v>
      </c>
      <c r="R3581" s="42">
        <v>1</v>
      </c>
      <c r="S3581" s="137" t="s">
        <v>2254</v>
      </c>
      <c r="T3581" s="62">
        <v>1221252.99</v>
      </c>
      <c r="U3581" s="62">
        <v>1135277.3500000001</v>
      </c>
      <c r="Z3581" s="42" t="s">
        <v>68</v>
      </c>
      <c r="AJ3581" s="42"/>
      <c r="AW3581" s="42" t="s">
        <v>2412</v>
      </c>
      <c r="AX3581" s="42"/>
      <c r="AY3581" s="42"/>
      <c r="AZ3581" s="42"/>
      <c r="BA3581" s="42"/>
      <c r="BB3581" s="42"/>
      <c r="BN3581" s="128" t="s">
        <v>4578</v>
      </c>
      <c r="BO3581" s="58" t="str">
        <f t="shared" si="55"/>
        <v>境内资产</v>
      </c>
      <c r="BP3581" s="58" t="str">
        <f>IF(M3581="",VLOOKUP(D3581,Sheet4!$A$1:$B$92,2,0),VLOOKUP(Q3581,Sheet4!$A$1:$B$92,2,0))</f>
        <v>保险资产管理产品</v>
      </c>
    </row>
    <row r="3582" spans="1:68" s="58" customFormat="1" ht="12.75" customHeight="1">
      <c r="A3582" s="138" t="s">
        <v>1556</v>
      </c>
      <c r="B3582" s="50" t="s">
        <v>1557</v>
      </c>
      <c r="C3582" s="252" t="s">
        <v>5552</v>
      </c>
      <c r="D3582" s="257" t="s">
        <v>672</v>
      </c>
      <c r="E3582" s="42" t="s">
        <v>1558</v>
      </c>
      <c r="F3582" s="42" t="s">
        <v>1557</v>
      </c>
      <c r="G3582" s="42"/>
      <c r="H3582" s="307">
        <v>7.7429290955690799</v>
      </c>
      <c r="I3582" s="315">
        <v>11.150862474900496</v>
      </c>
      <c r="J3582" s="105">
        <v>0</v>
      </c>
      <c r="K3582" s="42">
        <v>0</v>
      </c>
      <c r="L3582" s="50" t="s">
        <v>4487</v>
      </c>
      <c r="M3582" s="50" t="s">
        <v>5540</v>
      </c>
      <c r="N3582" s="50" t="s">
        <v>2400</v>
      </c>
      <c r="O3582" s="137" t="s">
        <v>2401</v>
      </c>
      <c r="P3582" s="42" t="s">
        <v>64</v>
      </c>
      <c r="Q3582" s="42" t="s">
        <v>65</v>
      </c>
      <c r="R3582" s="42">
        <v>1</v>
      </c>
      <c r="S3582" s="137" t="s">
        <v>2254</v>
      </c>
      <c r="T3582" s="62">
        <v>1221252.99</v>
      </c>
      <c r="U3582" s="62">
        <v>1135277.3500000001</v>
      </c>
      <c r="Z3582" s="42" t="s">
        <v>68</v>
      </c>
      <c r="AJ3582" s="42"/>
      <c r="AW3582" s="42" t="s">
        <v>2412</v>
      </c>
      <c r="AX3582" s="42"/>
      <c r="AY3582" s="42"/>
      <c r="AZ3582" s="42"/>
      <c r="BA3582" s="42"/>
      <c r="BB3582" s="42"/>
      <c r="BN3582" s="128" t="s">
        <v>4578</v>
      </c>
      <c r="BO3582" s="58" t="str">
        <f t="shared" si="55"/>
        <v>境内资产</v>
      </c>
      <c r="BP3582" s="58" t="str">
        <f>IF(M3582="",VLOOKUP(D3582,Sheet4!$A$1:$B$92,2,0),VLOOKUP(Q3582,Sheet4!$A$1:$B$92,2,0))</f>
        <v>保险资产管理产品</v>
      </c>
    </row>
    <row r="3583" spans="1:68" s="58" customFormat="1" ht="12.75" customHeight="1">
      <c r="A3583" s="137" t="s">
        <v>2273</v>
      </c>
      <c r="B3583" s="50" t="s">
        <v>2321</v>
      </c>
      <c r="C3583" s="252" t="s">
        <v>5552</v>
      </c>
      <c r="D3583" s="257" t="s">
        <v>672</v>
      </c>
      <c r="E3583" s="42" t="s">
        <v>4445</v>
      </c>
      <c r="F3583" s="42" t="s">
        <v>2321</v>
      </c>
      <c r="G3583" s="42"/>
      <c r="H3583" s="307">
        <v>11641.572616172254</v>
      </c>
      <c r="I3583" s="315">
        <v>10739.666678533176</v>
      </c>
      <c r="J3583" s="105">
        <v>0</v>
      </c>
      <c r="K3583" s="42">
        <v>0</v>
      </c>
      <c r="L3583" s="50" t="s">
        <v>4487</v>
      </c>
      <c r="M3583" s="50" t="s">
        <v>5540</v>
      </c>
      <c r="N3583" s="50" t="s">
        <v>2400</v>
      </c>
      <c r="O3583" s="137" t="s">
        <v>2401</v>
      </c>
      <c r="P3583" s="42" t="s">
        <v>64</v>
      </c>
      <c r="Q3583" s="42" t="s">
        <v>65</v>
      </c>
      <c r="R3583" s="42">
        <v>1</v>
      </c>
      <c r="S3583" s="137" t="s">
        <v>2254</v>
      </c>
      <c r="T3583" s="62">
        <v>1221252.99</v>
      </c>
      <c r="U3583" s="62">
        <v>1135277.3500000001</v>
      </c>
      <c r="Z3583" s="42" t="s">
        <v>68</v>
      </c>
      <c r="AJ3583" s="42"/>
      <c r="AW3583" s="42" t="s">
        <v>2412</v>
      </c>
      <c r="AX3583" s="42"/>
      <c r="AY3583" s="42"/>
      <c r="AZ3583" s="42"/>
      <c r="BA3583" s="42"/>
      <c r="BB3583" s="42"/>
      <c r="BN3583" s="128" t="s">
        <v>4578</v>
      </c>
      <c r="BO3583" s="58" t="str">
        <f t="shared" si="55"/>
        <v>境内资产</v>
      </c>
      <c r="BP3583" s="58" t="str">
        <f>IF(M3583="",VLOOKUP(D3583,Sheet4!$A$1:$B$92,2,0),VLOOKUP(Q3583,Sheet4!$A$1:$B$92,2,0))</f>
        <v>保险资产管理产品</v>
      </c>
    </row>
    <row r="3584" spans="1:68" s="58" customFormat="1" ht="12.75" customHeight="1">
      <c r="A3584" s="137" t="s">
        <v>2274</v>
      </c>
      <c r="B3584" s="50" t="s">
        <v>2322</v>
      </c>
      <c r="C3584" s="252" t="s">
        <v>5552</v>
      </c>
      <c r="D3584" s="257" t="s">
        <v>672</v>
      </c>
      <c r="E3584" s="42" t="s">
        <v>4446</v>
      </c>
      <c r="F3584" s="42" t="s">
        <v>2322</v>
      </c>
      <c r="G3584" s="42"/>
      <c r="H3584" s="307">
        <v>8604.838766224706</v>
      </c>
      <c r="I3584" s="315">
        <v>7322.3032914686419</v>
      </c>
      <c r="J3584" s="105">
        <v>0</v>
      </c>
      <c r="K3584" s="42">
        <v>0</v>
      </c>
      <c r="L3584" s="50" t="s">
        <v>4487</v>
      </c>
      <c r="M3584" s="50" t="s">
        <v>5540</v>
      </c>
      <c r="N3584" s="50" t="s">
        <v>2400</v>
      </c>
      <c r="O3584" s="137" t="s">
        <v>2401</v>
      </c>
      <c r="P3584" s="42" t="s">
        <v>64</v>
      </c>
      <c r="Q3584" s="42" t="s">
        <v>65</v>
      </c>
      <c r="R3584" s="42">
        <v>1</v>
      </c>
      <c r="S3584" s="137" t="s">
        <v>2254</v>
      </c>
      <c r="T3584" s="62">
        <v>1221252.99</v>
      </c>
      <c r="U3584" s="62">
        <v>1135277.3500000001</v>
      </c>
      <c r="Z3584" s="42" t="s">
        <v>68</v>
      </c>
      <c r="AJ3584" s="42"/>
      <c r="AW3584" s="42" t="s">
        <v>2412</v>
      </c>
      <c r="AX3584" s="42"/>
      <c r="AY3584" s="42"/>
      <c r="AZ3584" s="42"/>
      <c r="BA3584" s="42"/>
      <c r="BB3584" s="42"/>
      <c r="BN3584" s="128" t="s">
        <v>4578</v>
      </c>
      <c r="BO3584" s="58" t="str">
        <f t="shared" si="55"/>
        <v>境内资产</v>
      </c>
      <c r="BP3584" s="58" t="str">
        <f>IF(M3584="",VLOOKUP(D3584,Sheet4!$A$1:$B$92,2,0),VLOOKUP(Q3584,Sheet4!$A$1:$B$92,2,0))</f>
        <v>保险资产管理产品</v>
      </c>
    </row>
    <row r="3585" spans="1:68" s="58" customFormat="1" ht="12.75" customHeight="1">
      <c r="A3585" s="138" t="s">
        <v>2116</v>
      </c>
      <c r="B3585" s="50" t="s">
        <v>2323</v>
      </c>
      <c r="C3585" s="252" t="s">
        <v>5552</v>
      </c>
      <c r="D3585" s="257" t="s">
        <v>672</v>
      </c>
      <c r="E3585" s="42" t="s">
        <v>4361</v>
      </c>
      <c r="F3585" s="42" t="s">
        <v>2323</v>
      </c>
      <c r="G3585" s="42"/>
      <c r="H3585" s="307">
        <v>5187.1918433331166</v>
      </c>
      <c r="I3585" s="315">
        <v>3563.3667665096955</v>
      </c>
      <c r="J3585" s="105">
        <v>0</v>
      </c>
      <c r="K3585" s="42">
        <v>0</v>
      </c>
      <c r="L3585" s="50" t="s">
        <v>4487</v>
      </c>
      <c r="M3585" s="50" t="s">
        <v>5540</v>
      </c>
      <c r="N3585" s="50" t="s">
        <v>2400</v>
      </c>
      <c r="O3585" s="137" t="s">
        <v>2401</v>
      </c>
      <c r="P3585" s="42" t="s">
        <v>64</v>
      </c>
      <c r="Q3585" s="42" t="s">
        <v>65</v>
      </c>
      <c r="R3585" s="42">
        <v>1</v>
      </c>
      <c r="S3585" s="137" t="s">
        <v>2254</v>
      </c>
      <c r="T3585" s="62">
        <v>1221252.99</v>
      </c>
      <c r="U3585" s="62">
        <v>1135277.3500000001</v>
      </c>
      <c r="Z3585" s="42" t="s">
        <v>68</v>
      </c>
      <c r="AJ3585" s="42"/>
      <c r="AW3585" s="42" t="s">
        <v>2412</v>
      </c>
      <c r="AX3585" s="42"/>
      <c r="AY3585" s="42"/>
      <c r="AZ3585" s="42"/>
      <c r="BA3585" s="42"/>
      <c r="BB3585" s="42"/>
      <c r="BN3585" s="128" t="s">
        <v>4578</v>
      </c>
      <c r="BO3585" s="58" t="str">
        <f t="shared" si="55"/>
        <v>境内资产</v>
      </c>
      <c r="BP3585" s="58" t="str">
        <f>IF(M3585="",VLOOKUP(D3585,Sheet4!$A$1:$B$92,2,0),VLOOKUP(Q3585,Sheet4!$A$1:$B$92,2,0))</f>
        <v>保险资产管理产品</v>
      </c>
    </row>
    <row r="3586" spans="1:68" s="58" customFormat="1" ht="12.75" customHeight="1">
      <c r="A3586" s="138" t="s">
        <v>2275</v>
      </c>
      <c r="B3586" s="50" t="s">
        <v>2324</v>
      </c>
      <c r="C3586" s="252" t="s">
        <v>5552</v>
      </c>
      <c r="D3586" s="257" t="s">
        <v>672</v>
      </c>
      <c r="E3586" s="42" t="s">
        <v>4447</v>
      </c>
      <c r="F3586" s="42" t="s">
        <v>2324</v>
      </c>
      <c r="G3586" s="42"/>
      <c r="H3586" s="307">
        <v>3344.5862778603455</v>
      </c>
      <c r="I3586" s="315">
        <v>2931.4240395822999</v>
      </c>
      <c r="J3586" s="105">
        <v>0</v>
      </c>
      <c r="K3586" s="42">
        <v>0</v>
      </c>
      <c r="L3586" s="50" t="s">
        <v>4487</v>
      </c>
      <c r="M3586" s="50" t="s">
        <v>5540</v>
      </c>
      <c r="N3586" s="50" t="s">
        <v>2400</v>
      </c>
      <c r="O3586" s="137" t="s">
        <v>2401</v>
      </c>
      <c r="P3586" s="42" t="s">
        <v>64</v>
      </c>
      <c r="Q3586" s="42" t="s">
        <v>65</v>
      </c>
      <c r="R3586" s="42">
        <v>1</v>
      </c>
      <c r="S3586" s="137" t="s">
        <v>2254</v>
      </c>
      <c r="T3586" s="62">
        <v>1221252.99</v>
      </c>
      <c r="U3586" s="62">
        <v>1135277.3500000001</v>
      </c>
      <c r="Z3586" s="42" t="s">
        <v>68</v>
      </c>
      <c r="AJ3586" s="42"/>
      <c r="AW3586" s="42" t="s">
        <v>2412</v>
      </c>
      <c r="AX3586" s="42"/>
      <c r="AY3586" s="42"/>
      <c r="AZ3586" s="42"/>
      <c r="BA3586" s="42"/>
      <c r="BB3586" s="42"/>
      <c r="BN3586" s="128" t="s">
        <v>4578</v>
      </c>
      <c r="BO3586" s="58" t="str">
        <f t="shared" si="55"/>
        <v>境内资产</v>
      </c>
      <c r="BP3586" s="58" t="str">
        <f>IF(M3586="",VLOOKUP(D3586,Sheet4!$A$1:$B$92,2,0),VLOOKUP(Q3586,Sheet4!$A$1:$B$92,2,0))</f>
        <v>保险资产管理产品</v>
      </c>
    </row>
    <row r="3587" spans="1:68" s="58" customFormat="1" ht="12.75" customHeight="1">
      <c r="A3587" s="137" t="s">
        <v>2276</v>
      </c>
      <c r="B3587" s="50" t="s">
        <v>2325</v>
      </c>
      <c r="C3587" s="252" t="s">
        <v>5552</v>
      </c>
      <c r="D3587" s="257" t="s">
        <v>672</v>
      </c>
      <c r="E3587" s="42" t="s">
        <v>4448</v>
      </c>
      <c r="F3587" s="42" t="s">
        <v>2325</v>
      </c>
      <c r="G3587" s="42"/>
      <c r="H3587" s="307">
        <v>1051.9518383558479</v>
      </c>
      <c r="I3587" s="315">
        <v>624.2730513315787</v>
      </c>
      <c r="J3587" s="105">
        <v>0</v>
      </c>
      <c r="K3587" s="42">
        <v>0</v>
      </c>
      <c r="L3587" s="50" t="s">
        <v>4487</v>
      </c>
      <c r="M3587" s="50" t="s">
        <v>5540</v>
      </c>
      <c r="N3587" s="50" t="s">
        <v>2400</v>
      </c>
      <c r="O3587" s="137" t="s">
        <v>2401</v>
      </c>
      <c r="P3587" s="42" t="s">
        <v>64</v>
      </c>
      <c r="Q3587" s="42" t="s">
        <v>65</v>
      </c>
      <c r="R3587" s="42">
        <v>1</v>
      </c>
      <c r="S3587" s="137" t="s">
        <v>2254</v>
      </c>
      <c r="T3587" s="62">
        <v>1221252.99</v>
      </c>
      <c r="U3587" s="62">
        <v>1135277.3500000001</v>
      </c>
      <c r="Z3587" s="42" t="s">
        <v>68</v>
      </c>
      <c r="AJ3587" s="42"/>
      <c r="AW3587" s="42" t="s">
        <v>2412</v>
      </c>
      <c r="AX3587" s="42"/>
      <c r="AY3587" s="42"/>
      <c r="AZ3587" s="42"/>
      <c r="BA3587" s="42"/>
      <c r="BB3587" s="42"/>
      <c r="BN3587" s="128" t="s">
        <v>4578</v>
      </c>
      <c r="BO3587" s="58" t="str">
        <f t="shared" ref="BO3587:BO3650" si="56">IF(LEFT(D3587,2)="境外","境外资产","境内资产")</f>
        <v>境内资产</v>
      </c>
      <c r="BP3587" s="58" t="str">
        <f>IF(M3587="",VLOOKUP(D3587,Sheet4!$A$1:$B$92,2,0),VLOOKUP(Q3587,Sheet4!$A$1:$B$92,2,0))</f>
        <v>保险资产管理产品</v>
      </c>
    </row>
    <row r="3588" spans="1:68" s="58" customFormat="1" ht="12.75" customHeight="1">
      <c r="A3588" s="137" t="s">
        <v>2277</v>
      </c>
      <c r="B3588" s="50" t="s">
        <v>2326</v>
      </c>
      <c r="C3588" s="252" t="s">
        <v>5552</v>
      </c>
      <c r="D3588" s="257" t="s">
        <v>672</v>
      </c>
      <c r="E3588" s="42" t="s">
        <v>3547</v>
      </c>
      <c r="F3588" s="42" t="s">
        <v>2326</v>
      </c>
      <c r="G3588" s="42"/>
      <c r="H3588" s="307">
        <v>2751.9125885369567</v>
      </c>
      <c r="I3588" s="315">
        <v>2648.6095068095269</v>
      </c>
      <c r="J3588" s="105">
        <v>0</v>
      </c>
      <c r="K3588" s="42">
        <v>0</v>
      </c>
      <c r="L3588" s="50" t="s">
        <v>4487</v>
      </c>
      <c r="M3588" s="50" t="s">
        <v>5540</v>
      </c>
      <c r="N3588" s="50" t="s">
        <v>2400</v>
      </c>
      <c r="O3588" s="137" t="s">
        <v>2401</v>
      </c>
      <c r="P3588" s="42" t="s">
        <v>64</v>
      </c>
      <c r="Q3588" s="42" t="s">
        <v>65</v>
      </c>
      <c r="R3588" s="42">
        <v>1</v>
      </c>
      <c r="S3588" s="137" t="s">
        <v>2254</v>
      </c>
      <c r="T3588" s="62">
        <v>1221252.99</v>
      </c>
      <c r="U3588" s="62">
        <v>1135277.3500000001</v>
      </c>
      <c r="Z3588" s="42" t="s">
        <v>280</v>
      </c>
      <c r="AJ3588" s="42"/>
      <c r="AW3588" s="42" t="s">
        <v>2412</v>
      </c>
      <c r="AX3588" s="42"/>
      <c r="AY3588" s="42"/>
      <c r="AZ3588" s="42"/>
      <c r="BA3588" s="42"/>
      <c r="BB3588" s="42"/>
      <c r="BN3588" s="128" t="s">
        <v>4578</v>
      </c>
      <c r="BO3588" s="58" t="str">
        <f t="shared" si="56"/>
        <v>境内资产</v>
      </c>
      <c r="BP3588" s="58" t="str">
        <f>IF(M3588="",VLOOKUP(D3588,Sheet4!$A$1:$B$92,2,0),VLOOKUP(Q3588,Sheet4!$A$1:$B$92,2,0))</f>
        <v>保险资产管理产品</v>
      </c>
    </row>
    <row r="3589" spans="1:68" s="58" customFormat="1" ht="12.75" customHeight="1">
      <c r="A3589" s="137" t="s">
        <v>2106</v>
      </c>
      <c r="B3589" s="50" t="s">
        <v>2327</v>
      </c>
      <c r="C3589" s="252" t="s">
        <v>5552</v>
      </c>
      <c r="D3589" s="257" t="s">
        <v>672</v>
      </c>
      <c r="E3589" s="42" t="s">
        <v>4358</v>
      </c>
      <c r="F3589" s="42" t="s">
        <v>2327</v>
      </c>
      <c r="G3589" s="42"/>
      <c r="H3589" s="307">
        <v>5697.8057680205638</v>
      </c>
      <c r="I3589" s="315">
        <v>4972.6770536323766</v>
      </c>
      <c r="J3589" s="105">
        <v>0</v>
      </c>
      <c r="K3589" s="42">
        <v>0</v>
      </c>
      <c r="L3589" s="50" t="s">
        <v>4487</v>
      </c>
      <c r="M3589" s="50" t="s">
        <v>5540</v>
      </c>
      <c r="N3589" s="50" t="s">
        <v>2400</v>
      </c>
      <c r="O3589" s="137" t="s">
        <v>2401</v>
      </c>
      <c r="P3589" s="42" t="s">
        <v>64</v>
      </c>
      <c r="Q3589" s="42" t="s">
        <v>65</v>
      </c>
      <c r="R3589" s="42">
        <v>1</v>
      </c>
      <c r="S3589" s="137" t="s">
        <v>2254</v>
      </c>
      <c r="T3589" s="62">
        <v>1221252.99</v>
      </c>
      <c r="U3589" s="62">
        <v>1135277.3500000001</v>
      </c>
      <c r="Z3589" s="42" t="s">
        <v>68</v>
      </c>
      <c r="AJ3589" s="42"/>
      <c r="AW3589" s="42" t="s">
        <v>2412</v>
      </c>
      <c r="AX3589" s="42"/>
      <c r="AY3589" s="42"/>
      <c r="AZ3589" s="42"/>
      <c r="BA3589" s="42"/>
      <c r="BB3589" s="42"/>
      <c r="BN3589" s="128" t="s">
        <v>4578</v>
      </c>
      <c r="BO3589" s="58" t="str">
        <f t="shared" si="56"/>
        <v>境内资产</v>
      </c>
      <c r="BP3589" s="58" t="str">
        <f>IF(M3589="",VLOOKUP(D3589,Sheet4!$A$1:$B$92,2,0),VLOOKUP(Q3589,Sheet4!$A$1:$B$92,2,0))</f>
        <v>保险资产管理产品</v>
      </c>
    </row>
    <row r="3590" spans="1:68" s="58" customFormat="1" ht="12.75" customHeight="1">
      <c r="A3590" s="137" t="s">
        <v>2278</v>
      </c>
      <c r="B3590" s="50" t="s">
        <v>2328</v>
      </c>
      <c r="C3590" s="252" t="s">
        <v>5552</v>
      </c>
      <c r="D3590" s="257" t="s">
        <v>672</v>
      </c>
      <c r="E3590" s="42" t="s">
        <v>4449</v>
      </c>
      <c r="F3590" s="42" t="s">
        <v>2328</v>
      </c>
      <c r="G3590" s="42"/>
      <c r="H3590" s="307">
        <v>9310.3052556934399</v>
      </c>
      <c r="I3590" s="315">
        <v>8923.7789287498617</v>
      </c>
      <c r="J3590" s="105">
        <v>0</v>
      </c>
      <c r="K3590" s="42">
        <v>0</v>
      </c>
      <c r="L3590" s="50" t="s">
        <v>4487</v>
      </c>
      <c r="M3590" s="50" t="s">
        <v>5540</v>
      </c>
      <c r="N3590" s="50" t="s">
        <v>2400</v>
      </c>
      <c r="O3590" s="137" t="s">
        <v>2401</v>
      </c>
      <c r="P3590" s="42" t="s">
        <v>64</v>
      </c>
      <c r="Q3590" s="42" t="s">
        <v>65</v>
      </c>
      <c r="R3590" s="42">
        <v>1</v>
      </c>
      <c r="S3590" s="137" t="s">
        <v>2254</v>
      </c>
      <c r="T3590" s="62">
        <v>1221252.99</v>
      </c>
      <c r="U3590" s="62">
        <v>1135277.3500000001</v>
      </c>
      <c r="Z3590" s="42" t="s">
        <v>68</v>
      </c>
      <c r="AJ3590" s="42"/>
      <c r="AW3590" s="42" t="s">
        <v>2412</v>
      </c>
      <c r="AX3590" s="42"/>
      <c r="AY3590" s="42"/>
      <c r="AZ3590" s="42"/>
      <c r="BA3590" s="42"/>
      <c r="BB3590" s="42"/>
      <c r="BN3590" s="128" t="s">
        <v>4578</v>
      </c>
      <c r="BO3590" s="58" t="str">
        <f t="shared" si="56"/>
        <v>境内资产</v>
      </c>
      <c r="BP3590" s="58" t="str">
        <f>IF(M3590="",VLOOKUP(D3590,Sheet4!$A$1:$B$92,2,0),VLOOKUP(Q3590,Sheet4!$A$1:$B$92,2,0))</f>
        <v>保险资产管理产品</v>
      </c>
    </row>
    <row r="3591" spans="1:68" s="58" customFormat="1" ht="12.75" customHeight="1">
      <c r="A3591" s="137" t="s">
        <v>2279</v>
      </c>
      <c r="B3591" s="50" t="s">
        <v>2329</v>
      </c>
      <c r="C3591" s="252" t="s">
        <v>5552</v>
      </c>
      <c r="D3591" s="257" t="s">
        <v>672</v>
      </c>
      <c r="E3591" s="42" t="s">
        <v>4450</v>
      </c>
      <c r="F3591" s="42" t="s">
        <v>2329</v>
      </c>
      <c r="G3591" s="42"/>
      <c r="H3591" s="307">
        <v>2062.3890677306836</v>
      </c>
      <c r="I3591" s="315">
        <v>1593.0666822581245</v>
      </c>
      <c r="J3591" s="105">
        <v>0</v>
      </c>
      <c r="K3591" s="42">
        <v>0</v>
      </c>
      <c r="L3591" s="50" t="s">
        <v>4487</v>
      </c>
      <c r="M3591" s="50" t="s">
        <v>5540</v>
      </c>
      <c r="N3591" s="50" t="s">
        <v>2400</v>
      </c>
      <c r="O3591" s="137" t="s">
        <v>2401</v>
      </c>
      <c r="P3591" s="42" t="s">
        <v>64</v>
      </c>
      <c r="Q3591" s="42" t="s">
        <v>65</v>
      </c>
      <c r="R3591" s="42">
        <v>1</v>
      </c>
      <c r="S3591" s="137" t="s">
        <v>2254</v>
      </c>
      <c r="T3591" s="62">
        <v>1221252.99</v>
      </c>
      <c r="U3591" s="62">
        <v>1135277.3500000001</v>
      </c>
      <c r="Z3591" s="42" t="s">
        <v>68</v>
      </c>
      <c r="AJ3591" s="42"/>
      <c r="AW3591" s="42" t="s">
        <v>2412</v>
      </c>
      <c r="AX3591" s="42"/>
      <c r="AY3591" s="42"/>
      <c r="AZ3591" s="42"/>
      <c r="BA3591" s="42"/>
      <c r="BB3591" s="42"/>
      <c r="BN3591" s="128" t="s">
        <v>4578</v>
      </c>
      <c r="BO3591" s="58" t="str">
        <f t="shared" si="56"/>
        <v>境内资产</v>
      </c>
      <c r="BP3591" s="58" t="str">
        <f>IF(M3591="",VLOOKUP(D3591,Sheet4!$A$1:$B$92,2,0),VLOOKUP(Q3591,Sheet4!$A$1:$B$92,2,0))</f>
        <v>保险资产管理产品</v>
      </c>
    </row>
    <row r="3592" spans="1:68" s="58" customFormat="1" ht="12.75" customHeight="1">
      <c r="A3592" s="137" t="s">
        <v>2280</v>
      </c>
      <c r="B3592" s="50" t="s">
        <v>2330</v>
      </c>
      <c r="C3592" s="252" t="s">
        <v>5552</v>
      </c>
      <c r="D3592" s="257" t="s">
        <v>672</v>
      </c>
      <c r="E3592" s="42" t="s">
        <v>4451</v>
      </c>
      <c r="F3592" s="42" t="s">
        <v>2330</v>
      </c>
      <c r="G3592" s="42"/>
      <c r="H3592" s="307">
        <v>9743.0072220613747</v>
      </c>
      <c r="I3592" s="315">
        <v>5936.7283792407006</v>
      </c>
      <c r="J3592" s="105">
        <v>0</v>
      </c>
      <c r="K3592" s="42">
        <v>0</v>
      </c>
      <c r="L3592" s="50" t="s">
        <v>4487</v>
      </c>
      <c r="M3592" s="50" t="s">
        <v>5540</v>
      </c>
      <c r="N3592" s="50" t="s">
        <v>2400</v>
      </c>
      <c r="O3592" s="137" t="s">
        <v>2401</v>
      </c>
      <c r="P3592" s="42" t="s">
        <v>64</v>
      </c>
      <c r="Q3592" s="42" t="s">
        <v>65</v>
      </c>
      <c r="R3592" s="42">
        <v>1</v>
      </c>
      <c r="S3592" s="137" t="s">
        <v>2254</v>
      </c>
      <c r="T3592" s="62">
        <v>1221252.99</v>
      </c>
      <c r="U3592" s="62">
        <v>1135277.3500000001</v>
      </c>
      <c r="Z3592" s="42" t="s">
        <v>68</v>
      </c>
      <c r="AJ3592" s="42"/>
      <c r="AW3592" s="42" t="s">
        <v>2412</v>
      </c>
      <c r="AX3592" s="42"/>
      <c r="AY3592" s="42"/>
      <c r="AZ3592" s="42"/>
      <c r="BA3592" s="42"/>
      <c r="BB3592" s="42"/>
      <c r="BN3592" s="128" t="s">
        <v>4578</v>
      </c>
      <c r="BO3592" s="58" t="str">
        <f t="shared" si="56"/>
        <v>境内资产</v>
      </c>
      <c r="BP3592" s="58" t="str">
        <f>IF(M3592="",VLOOKUP(D3592,Sheet4!$A$1:$B$92,2,0),VLOOKUP(Q3592,Sheet4!$A$1:$B$92,2,0))</f>
        <v>保险资产管理产品</v>
      </c>
    </row>
    <row r="3593" spans="1:68" s="58" customFormat="1" ht="12.75" customHeight="1">
      <c r="A3593" s="137" t="s">
        <v>2281</v>
      </c>
      <c r="B3593" s="50" t="s">
        <v>2331</v>
      </c>
      <c r="C3593" s="252" t="s">
        <v>5552</v>
      </c>
      <c r="D3593" s="257" t="s">
        <v>672</v>
      </c>
      <c r="E3593" s="42" t="s">
        <v>2546</v>
      </c>
      <c r="F3593" s="42" t="s">
        <v>2331</v>
      </c>
      <c r="G3593" s="42"/>
      <c r="H3593" s="307">
        <v>5314.66018091553</v>
      </c>
      <c r="I3593" s="315">
        <v>6040.7564961597591</v>
      </c>
      <c r="J3593" s="105">
        <v>0</v>
      </c>
      <c r="K3593" s="42">
        <v>0</v>
      </c>
      <c r="L3593" s="50" t="s">
        <v>4487</v>
      </c>
      <c r="M3593" s="50" t="s">
        <v>5540</v>
      </c>
      <c r="N3593" s="50" t="s">
        <v>2400</v>
      </c>
      <c r="O3593" s="137" t="s">
        <v>2401</v>
      </c>
      <c r="P3593" s="42" t="s">
        <v>64</v>
      </c>
      <c r="Q3593" s="42" t="s">
        <v>65</v>
      </c>
      <c r="R3593" s="42">
        <v>1</v>
      </c>
      <c r="S3593" s="137" t="s">
        <v>2254</v>
      </c>
      <c r="T3593" s="62">
        <v>1221252.99</v>
      </c>
      <c r="U3593" s="62">
        <v>1135277.3500000001</v>
      </c>
      <c r="Z3593" s="42" t="s">
        <v>68</v>
      </c>
      <c r="AJ3593" s="42"/>
      <c r="AW3593" s="42" t="s">
        <v>2412</v>
      </c>
      <c r="AX3593" s="42"/>
      <c r="AY3593" s="42"/>
      <c r="AZ3593" s="42"/>
      <c r="BA3593" s="42"/>
      <c r="BB3593" s="42"/>
      <c r="BN3593" s="128" t="s">
        <v>4578</v>
      </c>
      <c r="BO3593" s="58" t="str">
        <f t="shared" si="56"/>
        <v>境内资产</v>
      </c>
      <c r="BP3593" s="58" t="str">
        <f>IF(M3593="",VLOOKUP(D3593,Sheet4!$A$1:$B$92,2,0),VLOOKUP(Q3593,Sheet4!$A$1:$B$92,2,0))</f>
        <v>保险资产管理产品</v>
      </c>
    </row>
    <row r="3594" spans="1:68" s="58" customFormat="1" ht="12.75" customHeight="1">
      <c r="A3594" s="137" t="s">
        <v>2102</v>
      </c>
      <c r="B3594" s="50" t="s">
        <v>2332</v>
      </c>
      <c r="C3594" s="252" t="s">
        <v>5552</v>
      </c>
      <c r="D3594" s="257" t="s">
        <v>672</v>
      </c>
      <c r="E3594" s="42" t="s">
        <v>3651</v>
      </c>
      <c r="F3594" s="42" t="s">
        <v>2332</v>
      </c>
      <c r="G3594" s="42"/>
      <c r="H3594" s="307">
        <v>2873.7151914637379</v>
      </c>
      <c r="I3594" s="315">
        <v>2881.4074384178139</v>
      </c>
      <c r="J3594" s="105">
        <v>0</v>
      </c>
      <c r="K3594" s="42">
        <v>0</v>
      </c>
      <c r="L3594" s="50" t="s">
        <v>4487</v>
      </c>
      <c r="M3594" s="50" t="s">
        <v>5540</v>
      </c>
      <c r="N3594" s="50" t="s">
        <v>2400</v>
      </c>
      <c r="O3594" s="137" t="s">
        <v>2401</v>
      </c>
      <c r="P3594" s="42" t="s">
        <v>64</v>
      </c>
      <c r="Q3594" s="42" t="s">
        <v>65</v>
      </c>
      <c r="R3594" s="42">
        <v>1</v>
      </c>
      <c r="S3594" s="137" t="s">
        <v>2254</v>
      </c>
      <c r="T3594" s="62">
        <v>1221252.99</v>
      </c>
      <c r="U3594" s="62">
        <v>1135277.3500000001</v>
      </c>
      <c r="Z3594" s="42" t="s">
        <v>280</v>
      </c>
      <c r="AJ3594" s="42"/>
      <c r="AW3594" s="42" t="s">
        <v>2412</v>
      </c>
      <c r="AX3594" s="42"/>
      <c r="AY3594" s="42"/>
      <c r="AZ3594" s="42"/>
      <c r="BA3594" s="42"/>
      <c r="BB3594" s="42"/>
      <c r="BN3594" s="128" t="s">
        <v>4578</v>
      </c>
      <c r="BO3594" s="58" t="str">
        <f t="shared" si="56"/>
        <v>境内资产</v>
      </c>
      <c r="BP3594" s="58" t="str">
        <f>IF(M3594="",VLOOKUP(D3594,Sheet4!$A$1:$B$92,2,0),VLOOKUP(Q3594,Sheet4!$A$1:$B$92,2,0))</f>
        <v>保险资产管理产品</v>
      </c>
    </row>
    <row r="3595" spans="1:68" s="58" customFormat="1" ht="12.75" customHeight="1">
      <c r="A3595" s="137" t="s">
        <v>2282</v>
      </c>
      <c r="B3595" s="50" t="s">
        <v>2333</v>
      </c>
      <c r="C3595" s="252" t="s">
        <v>5552</v>
      </c>
      <c r="D3595" s="257" t="s">
        <v>672</v>
      </c>
      <c r="E3595" s="42" t="s">
        <v>3677</v>
      </c>
      <c r="F3595" s="42" t="s">
        <v>2333</v>
      </c>
      <c r="G3595" s="42"/>
      <c r="H3595" s="307">
        <v>14405.655051602342</v>
      </c>
      <c r="I3595" s="315">
        <v>12021.523393878329</v>
      </c>
      <c r="J3595" s="105">
        <v>0</v>
      </c>
      <c r="K3595" s="42">
        <v>0</v>
      </c>
      <c r="L3595" s="50" t="s">
        <v>4487</v>
      </c>
      <c r="M3595" s="50" t="s">
        <v>5540</v>
      </c>
      <c r="N3595" s="50" t="s">
        <v>2400</v>
      </c>
      <c r="O3595" s="137" t="s">
        <v>2401</v>
      </c>
      <c r="P3595" s="42" t="s">
        <v>64</v>
      </c>
      <c r="Q3595" s="42" t="s">
        <v>65</v>
      </c>
      <c r="R3595" s="42">
        <v>1</v>
      </c>
      <c r="S3595" s="137" t="s">
        <v>2254</v>
      </c>
      <c r="T3595" s="62">
        <v>1221252.99</v>
      </c>
      <c r="U3595" s="62">
        <v>1135277.3500000001</v>
      </c>
      <c r="Z3595" s="42" t="s">
        <v>280</v>
      </c>
      <c r="AJ3595" s="42"/>
      <c r="AW3595" s="42" t="s">
        <v>2412</v>
      </c>
      <c r="AX3595" s="42"/>
      <c r="AY3595" s="42"/>
      <c r="AZ3595" s="42"/>
      <c r="BA3595" s="42"/>
      <c r="BB3595" s="42"/>
      <c r="BN3595" s="128" t="s">
        <v>4578</v>
      </c>
      <c r="BO3595" s="58" t="str">
        <f t="shared" si="56"/>
        <v>境内资产</v>
      </c>
      <c r="BP3595" s="58" t="str">
        <f>IF(M3595="",VLOOKUP(D3595,Sheet4!$A$1:$B$92,2,0),VLOOKUP(Q3595,Sheet4!$A$1:$B$92,2,0))</f>
        <v>保险资产管理产品</v>
      </c>
    </row>
    <row r="3596" spans="1:68" s="58" customFormat="1" ht="12.75" customHeight="1">
      <c r="A3596" s="137" t="s">
        <v>2283</v>
      </c>
      <c r="B3596" s="50" t="s">
        <v>2334</v>
      </c>
      <c r="C3596" s="252" t="s">
        <v>5552</v>
      </c>
      <c r="D3596" s="257" t="s">
        <v>678</v>
      </c>
      <c r="E3596" s="42" t="s">
        <v>4452</v>
      </c>
      <c r="F3596" s="42" t="s">
        <v>2334</v>
      </c>
      <c r="G3596" s="42"/>
      <c r="H3596" s="307">
        <v>1293.2743874613059</v>
      </c>
      <c r="I3596" s="315">
        <v>1030.3328295490835</v>
      </c>
      <c r="J3596" s="105">
        <v>0</v>
      </c>
      <c r="K3596" s="42">
        <v>0</v>
      </c>
      <c r="L3596" s="50" t="s">
        <v>4487</v>
      </c>
      <c r="M3596" s="50" t="s">
        <v>5540</v>
      </c>
      <c r="N3596" s="50" t="s">
        <v>2400</v>
      </c>
      <c r="O3596" s="137" t="s">
        <v>2401</v>
      </c>
      <c r="P3596" s="42" t="s">
        <v>64</v>
      </c>
      <c r="Q3596" s="42" t="s">
        <v>65</v>
      </c>
      <c r="R3596" s="42">
        <v>1</v>
      </c>
      <c r="S3596" s="137" t="s">
        <v>2254</v>
      </c>
      <c r="T3596" s="62">
        <v>1221252.99</v>
      </c>
      <c r="U3596" s="62">
        <v>1135277.3500000001</v>
      </c>
      <c r="Z3596" s="42" t="s">
        <v>68</v>
      </c>
      <c r="AJ3596" s="42"/>
      <c r="AW3596" s="42" t="s">
        <v>2412</v>
      </c>
      <c r="AX3596" s="42"/>
      <c r="AY3596" s="42"/>
      <c r="AZ3596" s="42"/>
      <c r="BA3596" s="42"/>
      <c r="BB3596" s="42"/>
      <c r="BN3596" s="128" t="s">
        <v>4578</v>
      </c>
      <c r="BO3596" s="58" t="str">
        <f t="shared" si="56"/>
        <v>境内资产</v>
      </c>
      <c r="BP3596" s="58" t="str">
        <f>IF(M3596="",VLOOKUP(D3596,Sheet4!$A$1:$B$92,2,0),VLOOKUP(Q3596,Sheet4!$A$1:$B$92,2,0))</f>
        <v>保险资产管理产品</v>
      </c>
    </row>
    <row r="3597" spans="1:68" s="58" customFormat="1" ht="12.75" customHeight="1">
      <c r="A3597" s="137" t="s">
        <v>2284</v>
      </c>
      <c r="B3597" s="50" t="s">
        <v>2335</v>
      </c>
      <c r="C3597" s="252" t="s">
        <v>5552</v>
      </c>
      <c r="D3597" s="257" t="s">
        <v>678</v>
      </c>
      <c r="E3597" s="42" t="s">
        <v>4453</v>
      </c>
      <c r="F3597" s="42" t="s">
        <v>2335</v>
      </c>
      <c r="G3597" s="42"/>
      <c r="H3597" s="307">
        <v>5748.7810673938102</v>
      </c>
      <c r="I3597" s="315">
        <v>4825.4506482873539</v>
      </c>
      <c r="J3597" s="105">
        <v>0</v>
      </c>
      <c r="K3597" s="42">
        <v>0</v>
      </c>
      <c r="L3597" s="50" t="s">
        <v>4487</v>
      </c>
      <c r="M3597" s="50" t="s">
        <v>5540</v>
      </c>
      <c r="N3597" s="50" t="s">
        <v>2400</v>
      </c>
      <c r="O3597" s="137" t="s">
        <v>2401</v>
      </c>
      <c r="P3597" s="42" t="s">
        <v>64</v>
      </c>
      <c r="Q3597" s="42" t="s">
        <v>65</v>
      </c>
      <c r="R3597" s="42">
        <v>1</v>
      </c>
      <c r="S3597" s="137" t="s">
        <v>2254</v>
      </c>
      <c r="T3597" s="62">
        <v>1221252.99</v>
      </c>
      <c r="U3597" s="62">
        <v>1135277.3500000001</v>
      </c>
      <c r="Z3597" s="42" t="s">
        <v>68</v>
      </c>
      <c r="AJ3597" s="42"/>
      <c r="AW3597" s="42" t="s">
        <v>2412</v>
      </c>
      <c r="AX3597" s="42"/>
      <c r="AY3597" s="42"/>
      <c r="AZ3597" s="42"/>
      <c r="BA3597" s="42"/>
      <c r="BB3597" s="42"/>
      <c r="BN3597" s="128" t="s">
        <v>4578</v>
      </c>
      <c r="BO3597" s="58" t="str">
        <f t="shared" si="56"/>
        <v>境内资产</v>
      </c>
      <c r="BP3597" s="58" t="str">
        <f>IF(M3597="",VLOOKUP(D3597,Sheet4!$A$1:$B$92,2,0),VLOOKUP(Q3597,Sheet4!$A$1:$B$92,2,0))</f>
        <v>保险资产管理产品</v>
      </c>
    </row>
    <row r="3598" spans="1:68" s="58" customFormat="1" ht="12.75" customHeight="1">
      <c r="A3598" s="137" t="s">
        <v>2285</v>
      </c>
      <c r="B3598" s="50" t="s">
        <v>2336</v>
      </c>
      <c r="C3598" s="252" t="s">
        <v>5552</v>
      </c>
      <c r="D3598" s="257" t="s">
        <v>678</v>
      </c>
      <c r="E3598" s="42" t="s">
        <v>4454</v>
      </c>
      <c r="F3598" s="42" t="s">
        <v>2336</v>
      </c>
      <c r="G3598" s="42"/>
      <c r="H3598" s="307">
        <v>4236.2311141685759</v>
      </c>
      <c r="I3598" s="315">
        <v>2075.8019400060543</v>
      </c>
      <c r="J3598" s="105">
        <v>0</v>
      </c>
      <c r="K3598" s="42">
        <v>0</v>
      </c>
      <c r="L3598" s="50" t="s">
        <v>4487</v>
      </c>
      <c r="M3598" s="50" t="s">
        <v>5540</v>
      </c>
      <c r="N3598" s="50" t="s">
        <v>2400</v>
      </c>
      <c r="O3598" s="137" t="s">
        <v>2401</v>
      </c>
      <c r="P3598" s="42" t="s">
        <v>64</v>
      </c>
      <c r="Q3598" s="42" t="s">
        <v>65</v>
      </c>
      <c r="R3598" s="42">
        <v>1</v>
      </c>
      <c r="S3598" s="137" t="s">
        <v>2254</v>
      </c>
      <c r="T3598" s="62">
        <v>1221252.99</v>
      </c>
      <c r="U3598" s="62">
        <v>1135277.3500000001</v>
      </c>
      <c r="Z3598" s="42" t="s">
        <v>68</v>
      </c>
      <c r="AJ3598" s="42"/>
      <c r="AW3598" s="42" t="s">
        <v>2412</v>
      </c>
      <c r="AX3598" s="42"/>
      <c r="AY3598" s="42"/>
      <c r="AZ3598" s="42"/>
      <c r="BA3598" s="42"/>
      <c r="BB3598" s="42"/>
      <c r="BN3598" s="128" t="s">
        <v>4578</v>
      </c>
      <c r="BO3598" s="58" t="str">
        <f t="shared" si="56"/>
        <v>境内资产</v>
      </c>
      <c r="BP3598" s="58" t="str">
        <f>IF(M3598="",VLOOKUP(D3598,Sheet4!$A$1:$B$92,2,0),VLOOKUP(Q3598,Sheet4!$A$1:$B$92,2,0))</f>
        <v>保险资产管理产品</v>
      </c>
    </row>
    <row r="3599" spans="1:68" s="58" customFormat="1" ht="12.75" customHeight="1">
      <c r="A3599" s="137" t="s">
        <v>2286</v>
      </c>
      <c r="B3599" s="50" t="s">
        <v>2337</v>
      </c>
      <c r="C3599" s="252" t="s">
        <v>5552</v>
      </c>
      <c r="D3599" s="257" t="s">
        <v>678</v>
      </c>
      <c r="E3599" s="42" t="s">
        <v>4455</v>
      </c>
      <c r="F3599" s="42" t="s">
        <v>2337</v>
      </c>
      <c r="G3599" s="42"/>
      <c r="H3599" s="307">
        <v>3448.9233256326429</v>
      </c>
      <c r="I3599" s="315">
        <v>1756.2883570702434</v>
      </c>
      <c r="J3599" s="105">
        <v>0</v>
      </c>
      <c r="K3599" s="42">
        <v>0</v>
      </c>
      <c r="L3599" s="50" t="s">
        <v>4487</v>
      </c>
      <c r="M3599" s="50" t="s">
        <v>5540</v>
      </c>
      <c r="N3599" s="50" t="s">
        <v>2400</v>
      </c>
      <c r="O3599" s="137" t="s">
        <v>2401</v>
      </c>
      <c r="P3599" s="42" t="s">
        <v>64</v>
      </c>
      <c r="Q3599" s="42" t="s">
        <v>65</v>
      </c>
      <c r="R3599" s="42">
        <v>1</v>
      </c>
      <c r="S3599" s="137" t="s">
        <v>2254</v>
      </c>
      <c r="T3599" s="62">
        <v>1221252.99</v>
      </c>
      <c r="U3599" s="62">
        <v>1135277.3500000001</v>
      </c>
      <c r="Z3599" s="42" t="s">
        <v>68</v>
      </c>
      <c r="AJ3599" s="42"/>
      <c r="AW3599" s="42" t="s">
        <v>2412</v>
      </c>
      <c r="AX3599" s="42"/>
      <c r="AY3599" s="42"/>
      <c r="AZ3599" s="42"/>
      <c r="BA3599" s="42"/>
      <c r="BB3599" s="42"/>
      <c r="BN3599" s="128" t="s">
        <v>4578</v>
      </c>
      <c r="BO3599" s="58" t="str">
        <f t="shared" si="56"/>
        <v>境内资产</v>
      </c>
      <c r="BP3599" s="58" t="str">
        <f>IF(M3599="",VLOOKUP(D3599,Sheet4!$A$1:$B$92,2,0),VLOOKUP(Q3599,Sheet4!$A$1:$B$92,2,0))</f>
        <v>保险资产管理产品</v>
      </c>
    </row>
    <row r="3600" spans="1:68" s="58" customFormat="1" ht="12.75" customHeight="1">
      <c r="A3600" s="137" t="s">
        <v>2287</v>
      </c>
      <c r="B3600" s="50" t="s">
        <v>2338</v>
      </c>
      <c r="C3600" s="252" t="s">
        <v>5552</v>
      </c>
      <c r="D3600" s="257" t="s">
        <v>678</v>
      </c>
      <c r="E3600" s="42" t="s">
        <v>4456</v>
      </c>
      <c r="F3600" s="42" t="s">
        <v>2338</v>
      </c>
      <c r="G3600" s="42"/>
      <c r="H3600" s="307">
        <v>7644.7985418378903</v>
      </c>
      <c r="I3600" s="315">
        <v>5691.8562817161246</v>
      </c>
      <c r="J3600" s="105">
        <v>0</v>
      </c>
      <c r="K3600" s="42">
        <v>0</v>
      </c>
      <c r="L3600" s="50" t="s">
        <v>4487</v>
      </c>
      <c r="M3600" s="50" t="s">
        <v>5540</v>
      </c>
      <c r="N3600" s="50" t="s">
        <v>2400</v>
      </c>
      <c r="O3600" s="137" t="s">
        <v>2401</v>
      </c>
      <c r="P3600" s="42" t="s">
        <v>64</v>
      </c>
      <c r="Q3600" s="42" t="s">
        <v>65</v>
      </c>
      <c r="R3600" s="42">
        <v>1</v>
      </c>
      <c r="S3600" s="137" t="s">
        <v>2254</v>
      </c>
      <c r="T3600" s="62">
        <v>1221252.99</v>
      </c>
      <c r="U3600" s="62">
        <v>1135277.3500000001</v>
      </c>
      <c r="Z3600" s="42" t="s">
        <v>68</v>
      </c>
      <c r="AJ3600" s="42"/>
      <c r="AW3600" s="42" t="s">
        <v>2412</v>
      </c>
      <c r="AX3600" s="42"/>
      <c r="AY3600" s="42"/>
      <c r="AZ3600" s="42"/>
      <c r="BA3600" s="42"/>
      <c r="BB3600" s="42"/>
      <c r="BN3600" s="128" t="s">
        <v>4578</v>
      </c>
      <c r="BO3600" s="58" t="str">
        <f t="shared" si="56"/>
        <v>境内资产</v>
      </c>
      <c r="BP3600" s="58" t="str">
        <f>IF(M3600="",VLOOKUP(D3600,Sheet4!$A$1:$B$92,2,0),VLOOKUP(Q3600,Sheet4!$A$1:$B$92,2,0))</f>
        <v>保险资产管理产品</v>
      </c>
    </row>
    <row r="3601" spans="1:68" s="58" customFormat="1" ht="12.75" customHeight="1">
      <c r="A3601" s="137" t="s">
        <v>2288</v>
      </c>
      <c r="B3601" s="50" t="s">
        <v>2339</v>
      </c>
      <c r="C3601" s="252" t="s">
        <v>5552</v>
      </c>
      <c r="D3601" s="257" t="s">
        <v>678</v>
      </c>
      <c r="E3601" s="42" t="s">
        <v>4457</v>
      </c>
      <c r="F3601" s="42" t="s">
        <v>2339</v>
      </c>
      <c r="G3601" s="42"/>
      <c r="H3601" s="307">
        <v>382.70496901261362</v>
      </c>
      <c r="I3601" s="315">
        <v>248.01516365842451</v>
      </c>
      <c r="J3601" s="105">
        <v>0</v>
      </c>
      <c r="K3601" s="42">
        <v>0</v>
      </c>
      <c r="L3601" s="50" t="s">
        <v>4487</v>
      </c>
      <c r="M3601" s="50" t="s">
        <v>5540</v>
      </c>
      <c r="N3601" s="50" t="s">
        <v>2400</v>
      </c>
      <c r="O3601" s="137" t="s">
        <v>2401</v>
      </c>
      <c r="P3601" s="42" t="s">
        <v>64</v>
      </c>
      <c r="Q3601" s="42" t="s">
        <v>65</v>
      </c>
      <c r="R3601" s="42">
        <v>1</v>
      </c>
      <c r="S3601" s="137" t="s">
        <v>2254</v>
      </c>
      <c r="T3601" s="62">
        <v>1221252.99</v>
      </c>
      <c r="U3601" s="62">
        <v>1135277.3500000001</v>
      </c>
      <c r="Z3601" s="42" t="s">
        <v>68</v>
      </c>
      <c r="AJ3601" s="42"/>
      <c r="AW3601" s="42" t="s">
        <v>2412</v>
      </c>
      <c r="AX3601" s="42"/>
      <c r="AY3601" s="42"/>
      <c r="AZ3601" s="42"/>
      <c r="BA3601" s="42"/>
      <c r="BB3601" s="42"/>
      <c r="BN3601" s="128" t="s">
        <v>4578</v>
      </c>
      <c r="BO3601" s="58" t="str">
        <f t="shared" si="56"/>
        <v>境内资产</v>
      </c>
      <c r="BP3601" s="58" t="str">
        <f>IF(M3601="",VLOOKUP(D3601,Sheet4!$A$1:$B$92,2,0),VLOOKUP(Q3601,Sheet4!$A$1:$B$92,2,0))</f>
        <v>保险资产管理产品</v>
      </c>
    </row>
    <row r="3602" spans="1:68" s="58" customFormat="1" ht="12.75" customHeight="1">
      <c r="A3602" s="137" t="s">
        <v>2289</v>
      </c>
      <c r="B3602" s="50" t="s">
        <v>2340</v>
      </c>
      <c r="C3602" s="252" t="s">
        <v>5552</v>
      </c>
      <c r="D3602" s="257" t="s">
        <v>689</v>
      </c>
      <c r="E3602" s="42" t="s">
        <v>4458</v>
      </c>
      <c r="F3602" s="42" t="s">
        <v>2340</v>
      </c>
      <c r="G3602" s="42"/>
      <c r="H3602" s="307">
        <v>3458.1207674425373</v>
      </c>
      <c r="I3602" s="315">
        <v>2090.8271806223947</v>
      </c>
      <c r="J3602" s="105">
        <v>0</v>
      </c>
      <c r="K3602" s="42">
        <v>0</v>
      </c>
      <c r="L3602" s="50" t="s">
        <v>4487</v>
      </c>
      <c r="M3602" s="50" t="s">
        <v>5540</v>
      </c>
      <c r="N3602" s="50" t="s">
        <v>2400</v>
      </c>
      <c r="O3602" s="137" t="s">
        <v>2401</v>
      </c>
      <c r="P3602" s="42" t="s">
        <v>64</v>
      </c>
      <c r="Q3602" s="42" t="s">
        <v>65</v>
      </c>
      <c r="R3602" s="42">
        <v>1</v>
      </c>
      <c r="S3602" s="137" t="s">
        <v>2254</v>
      </c>
      <c r="T3602" s="62">
        <v>1221252.99</v>
      </c>
      <c r="U3602" s="62">
        <v>1135277.3500000001</v>
      </c>
      <c r="Z3602" s="42" t="s">
        <v>68</v>
      </c>
      <c r="AJ3602" s="42"/>
      <c r="AW3602" s="42" t="s">
        <v>2412</v>
      </c>
      <c r="AX3602" s="42"/>
      <c r="AY3602" s="42"/>
      <c r="AZ3602" s="42"/>
      <c r="BA3602" s="42"/>
      <c r="BB3602" s="42"/>
      <c r="BN3602" s="128" t="s">
        <v>4578</v>
      </c>
      <c r="BO3602" s="58" t="str">
        <f t="shared" si="56"/>
        <v>境内资产</v>
      </c>
      <c r="BP3602" s="58" t="str">
        <f>IF(M3602="",VLOOKUP(D3602,Sheet4!$A$1:$B$92,2,0),VLOOKUP(Q3602,Sheet4!$A$1:$B$92,2,0))</f>
        <v>保险资产管理产品</v>
      </c>
    </row>
    <row r="3603" spans="1:68" s="58" customFormat="1" ht="12.75" customHeight="1">
      <c r="A3603" s="137" t="s">
        <v>2290</v>
      </c>
      <c r="B3603" s="50" t="s">
        <v>2341</v>
      </c>
      <c r="C3603" s="252" t="s">
        <v>5552</v>
      </c>
      <c r="D3603" s="257" t="s">
        <v>689</v>
      </c>
      <c r="E3603" s="42" t="s">
        <v>4459</v>
      </c>
      <c r="F3603" s="42" t="s">
        <v>2341</v>
      </c>
      <c r="G3603" s="42"/>
      <c r="H3603" s="307">
        <v>4152.9849953455132</v>
      </c>
      <c r="I3603" s="315">
        <v>1909.7431084087925</v>
      </c>
      <c r="J3603" s="105">
        <v>0</v>
      </c>
      <c r="K3603" s="42">
        <v>0</v>
      </c>
      <c r="L3603" s="50" t="s">
        <v>4487</v>
      </c>
      <c r="M3603" s="50" t="s">
        <v>5540</v>
      </c>
      <c r="N3603" s="50" t="s">
        <v>2400</v>
      </c>
      <c r="O3603" s="137" t="s">
        <v>2401</v>
      </c>
      <c r="P3603" s="42" t="s">
        <v>64</v>
      </c>
      <c r="Q3603" s="42" t="s">
        <v>65</v>
      </c>
      <c r="R3603" s="42">
        <v>1</v>
      </c>
      <c r="S3603" s="137" t="s">
        <v>2254</v>
      </c>
      <c r="T3603" s="62">
        <v>1221252.99</v>
      </c>
      <c r="U3603" s="62">
        <v>1135277.3500000001</v>
      </c>
      <c r="Z3603" s="42" t="s">
        <v>68</v>
      </c>
      <c r="AJ3603" s="42"/>
      <c r="AW3603" s="42" t="s">
        <v>2412</v>
      </c>
      <c r="AX3603" s="42"/>
      <c r="AY3603" s="42"/>
      <c r="AZ3603" s="42"/>
      <c r="BA3603" s="42"/>
      <c r="BB3603" s="42"/>
      <c r="BN3603" s="128" t="s">
        <v>4578</v>
      </c>
      <c r="BO3603" s="58" t="str">
        <f t="shared" si="56"/>
        <v>境内资产</v>
      </c>
      <c r="BP3603" s="58" t="str">
        <f>IF(M3603="",VLOOKUP(D3603,Sheet4!$A$1:$B$92,2,0),VLOOKUP(Q3603,Sheet4!$A$1:$B$92,2,0))</f>
        <v>保险资产管理产品</v>
      </c>
    </row>
    <row r="3604" spans="1:68" s="58" customFormat="1" ht="12.75" customHeight="1">
      <c r="A3604" s="137" t="s">
        <v>2291</v>
      </c>
      <c r="B3604" s="50" t="s">
        <v>2342</v>
      </c>
      <c r="C3604" s="252" t="s">
        <v>5552</v>
      </c>
      <c r="D3604" s="257" t="s">
        <v>689</v>
      </c>
      <c r="E3604" s="42" t="s">
        <v>3211</v>
      </c>
      <c r="F3604" s="42" t="s">
        <v>2342</v>
      </c>
      <c r="G3604" s="42"/>
      <c r="H3604" s="307">
        <v>310.70611304713492</v>
      </c>
      <c r="I3604" s="315">
        <v>265.45895678622048</v>
      </c>
      <c r="J3604" s="105">
        <v>0</v>
      </c>
      <c r="K3604" s="42">
        <v>0</v>
      </c>
      <c r="L3604" s="50" t="s">
        <v>4487</v>
      </c>
      <c r="M3604" s="50" t="s">
        <v>5540</v>
      </c>
      <c r="N3604" s="50" t="s">
        <v>2400</v>
      </c>
      <c r="O3604" s="137" t="s">
        <v>2401</v>
      </c>
      <c r="P3604" s="42" t="s">
        <v>64</v>
      </c>
      <c r="Q3604" s="42" t="s">
        <v>65</v>
      </c>
      <c r="R3604" s="42">
        <v>1</v>
      </c>
      <c r="S3604" s="137" t="s">
        <v>2254</v>
      </c>
      <c r="T3604" s="62">
        <v>1221252.99</v>
      </c>
      <c r="U3604" s="62">
        <v>1135277.3500000001</v>
      </c>
      <c r="Z3604" s="42" t="s">
        <v>68</v>
      </c>
      <c r="AJ3604" s="42"/>
      <c r="AW3604" s="42" t="s">
        <v>2412</v>
      </c>
      <c r="AX3604" s="42"/>
      <c r="AY3604" s="42"/>
      <c r="AZ3604" s="42"/>
      <c r="BA3604" s="42"/>
      <c r="BB3604" s="42"/>
      <c r="BN3604" s="128" t="s">
        <v>4578</v>
      </c>
      <c r="BO3604" s="58" t="str">
        <f t="shared" si="56"/>
        <v>境内资产</v>
      </c>
      <c r="BP3604" s="58" t="str">
        <f>IF(M3604="",VLOOKUP(D3604,Sheet4!$A$1:$B$92,2,0),VLOOKUP(Q3604,Sheet4!$A$1:$B$92,2,0))</f>
        <v>保险资产管理产品</v>
      </c>
    </row>
    <row r="3605" spans="1:68" s="58" customFormat="1" ht="12.75" customHeight="1">
      <c r="A3605" s="137" t="s">
        <v>2292</v>
      </c>
      <c r="B3605" s="50" t="s">
        <v>2343</v>
      </c>
      <c r="C3605" s="252" t="s">
        <v>5552</v>
      </c>
      <c r="D3605" s="257" t="s">
        <v>689</v>
      </c>
      <c r="E3605" s="42" t="s">
        <v>3219</v>
      </c>
      <c r="F3605" s="42" t="s">
        <v>2343</v>
      </c>
      <c r="G3605" s="42"/>
      <c r="H3605" s="307">
        <v>5404.0486947192749</v>
      </c>
      <c r="I3605" s="315">
        <v>3686.9344316671832</v>
      </c>
      <c r="J3605" s="105">
        <v>0</v>
      </c>
      <c r="K3605" s="42">
        <v>0</v>
      </c>
      <c r="L3605" s="50" t="s">
        <v>4487</v>
      </c>
      <c r="M3605" s="50" t="s">
        <v>5540</v>
      </c>
      <c r="N3605" s="50" t="s">
        <v>2400</v>
      </c>
      <c r="O3605" s="137" t="s">
        <v>2401</v>
      </c>
      <c r="P3605" s="42" t="s">
        <v>64</v>
      </c>
      <c r="Q3605" s="42" t="s">
        <v>65</v>
      </c>
      <c r="R3605" s="42">
        <v>1</v>
      </c>
      <c r="S3605" s="137" t="s">
        <v>2254</v>
      </c>
      <c r="T3605" s="62">
        <v>1221252.99</v>
      </c>
      <c r="U3605" s="62">
        <v>1135277.3500000001</v>
      </c>
      <c r="Z3605" s="42" t="s">
        <v>280</v>
      </c>
      <c r="AJ3605" s="42"/>
      <c r="AW3605" s="42" t="s">
        <v>2412</v>
      </c>
      <c r="AX3605" s="42"/>
      <c r="AY3605" s="42"/>
      <c r="AZ3605" s="42"/>
      <c r="BA3605" s="42"/>
      <c r="BB3605" s="42"/>
      <c r="BN3605" s="128" t="s">
        <v>4578</v>
      </c>
      <c r="BO3605" s="58" t="str">
        <f t="shared" si="56"/>
        <v>境内资产</v>
      </c>
      <c r="BP3605" s="58" t="str">
        <f>IF(M3605="",VLOOKUP(D3605,Sheet4!$A$1:$B$92,2,0),VLOOKUP(Q3605,Sheet4!$A$1:$B$92,2,0))</f>
        <v>保险资产管理产品</v>
      </c>
    </row>
    <row r="3606" spans="1:68" s="58" customFormat="1" ht="12.75" customHeight="1">
      <c r="A3606" s="137" t="s">
        <v>2293</v>
      </c>
      <c r="B3606" s="50" t="s">
        <v>2344</v>
      </c>
      <c r="C3606" s="252" t="s">
        <v>5552</v>
      </c>
      <c r="D3606" s="257" t="s">
        <v>689</v>
      </c>
      <c r="E3606" s="42" t="s">
        <v>3250</v>
      </c>
      <c r="F3606" s="42" t="s">
        <v>2344</v>
      </c>
      <c r="G3606" s="42"/>
      <c r="H3606" s="307">
        <v>3517.6608271588784</v>
      </c>
      <c r="I3606" s="315">
        <v>3353.6464390506453</v>
      </c>
      <c r="J3606" s="105">
        <v>0</v>
      </c>
      <c r="K3606" s="42">
        <v>0</v>
      </c>
      <c r="L3606" s="50" t="s">
        <v>4487</v>
      </c>
      <c r="M3606" s="50" t="s">
        <v>5540</v>
      </c>
      <c r="N3606" s="50" t="s">
        <v>2400</v>
      </c>
      <c r="O3606" s="137" t="s">
        <v>2401</v>
      </c>
      <c r="P3606" s="42" t="s">
        <v>64</v>
      </c>
      <c r="Q3606" s="42" t="s">
        <v>65</v>
      </c>
      <c r="R3606" s="42">
        <v>1</v>
      </c>
      <c r="S3606" s="137" t="s">
        <v>2254</v>
      </c>
      <c r="T3606" s="62">
        <v>1221252.99</v>
      </c>
      <c r="U3606" s="62">
        <v>1135277.3500000001</v>
      </c>
      <c r="Z3606" s="42" t="s">
        <v>68</v>
      </c>
      <c r="AJ3606" s="42"/>
      <c r="AW3606" s="42" t="s">
        <v>2412</v>
      </c>
      <c r="AX3606" s="42"/>
      <c r="AY3606" s="42"/>
      <c r="AZ3606" s="42"/>
      <c r="BA3606" s="42"/>
      <c r="BB3606" s="42"/>
      <c r="BN3606" s="128" t="s">
        <v>4578</v>
      </c>
      <c r="BO3606" s="58" t="str">
        <f t="shared" si="56"/>
        <v>境内资产</v>
      </c>
      <c r="BP3606" s="58" t="str">
        <f>IF(M3606="",VLOOKUP(D3606,Sheet4!$A$1:$B$92,2,0),VLOOKUP(Q3606,Sheet4!$A$1:$B$92,2,0))</f>
        <v>保险资产管理产品</v>
      </c>
    </row>
    <row r="3607" spans="1:68" s="58" customFormat="1" ht="12.75" customHeight="1">
      <c r="A3607" s="137" t="s">
        <v>2294</v>
      </c>
      <c r="B3607" s="50" t="s">
        <v>2345</v>
      </c>
      <c r="C3607" s="252" t="s">
        <v>5552</v>
      </c>
      <c r="D3607" s="257" t="s">
        <v>689</v>
      </c>
      <c r="E3607" s="42" t="s">
        <v>3510</v>
      </c>
      <c r="F3607" s="42" t="s">
        <v>2345</v>
      </c>
      <c r="G3607" s="42"/>
      <c r="H3607" s="307">
        <v>6364.0048385484324</v>
      </c>
      <c r="I3607" s="315">
        <v>5133.4839707988513</v>
      </c>
      <c r="J3607" s="105">
        <v>0</v>
      </c>
      <c r="K3607" s="42">
        <v>0</v>
      </c>
      <c r="L3607" s="50" t="s">
        <v>4487</v>
      </c>
      <c r="M3607" s="50" t="s">
        <v>5540</v>
      </c>
      <c r="N3607" s="50" t="s">
        <v>2400</v>
      </c>
      <c r="O3607" s="137" t="s">
        <v>2401</v>
      </c>
      <c r="P3607" s="42" t="s">
        <v>64</v>
      </c>
      <c r="Q3607" s="42" t="s">
        <v>65</v>
      </c>
      <c r="R3607" s="42">
        <v>1</v>
      </c>
      <c r="S3607" s="137" t="s">
        <v>2254</v>
      </c>
      <c r="T3607" s="62">
        <v>1221252.99</v>
      </c>
      <c r="U3607" s="62">
        <v>1135277.3500000001</v>
      </c>
      <c r="Z3607" s="42" t="s">
        <v>68</v>
      </c>
      <c r="AJ3607" s="42"/>
      <c r="AW3607" s="42" t="s">
        <v>2412</v>
      </c>
      <c r="AX3607" s="42"/>
      <c r="AY3607" s="42"/>
      <c r="AZ3607" s="42"/>
      <c r="BA3607" s="42"/>
      <c r="BB3607" s="42"/>
      <c r="BN3607" s="128" t="s">
        <v>4578</v>
      </c>
      <c r="BO3607" s="58" t="str">
        <f t="shared" si="56"/>
        <v>境内资产</v>
      </c>
      <c r="BP3607" s="58" t="str">
        <f>IF(M3607="",VLOOKUP(D3607,Sheet4!$A$1:$B$92,2,0),VLOOKUP(Q3607,Sheet4!$A$1:$B$92,2,0))</f>
        <v>保险资产管理产品</v>
      </c>
    </row>
    <row r="3608" spans="1:68" s="58" customFormat="1" ht="12.75" customHeight="1">
      <c r="A3608" s="137" t="s">
        <v>1975</v>
      </c>
      <c r="B3608" s="50" t="s">
        <v>1976</v>
      </c>
      <c r="C3608" s="252" t="s">
        <v>5552</v>
      </c>
      <c r="D3608" s="257" t="s">
        <v>672</v>
      </c>
      <c r="E3608" s="42" t="s">
        <v>3108</v>
      </c>
      <c r="F3608" s="42" t="s">
        <v>1976</v>
      </c>
      <c r="G3608" s="42"/>
      <c r="H3608" s="307">
        <v>8.9372866726705045</v>
      </c>
      <c r="I3608" s="315">
        <v>8.9372866726705045</v>
      </c>
      <c r="J3608" s="105">
        <v>0</v>
      </c>
      <c r="K3608" s="42">
        <v>0</v>
      </c>
      <c r="L3608" s="50" t="s">
        <v>4487</v>
      </c>
      <c r="M3608" s="50" t="s">
        <v>5540</v>
      </c>
      <c r="N3608" s="50" t="s">
        <v>2400</v>
      </c>
      <c r="O3608" s="137" t="s">
        <v>2401</v>
      </c>
      <c r="P3608" s="42" t="s">
        <v>64</v>
      </c>
      <c r="Q3608" s="42" t="s">
        <v>65</v>
      </c>
      <c r="R3608" s="42">
        <v>1</v>
      </c>
      <c r="S3608" s="137" t="s">
        <v>2254</v>
      </c>
      <c r="T3608" s="62">
        <v>1221252.99</v>
      </c>
      <c r="U3608" s="62">
        <v>1135277.3500000001</v>
      </c>
      <c r="Z3608" s="42" t="s">
        <v>68</v>
      </c>
      <c r="AJ3608" s="42"/>
      <c r="AW3608" s="42" t="s">
        <v>2412</v>
      </c>
      <c r="AX3608" s="42"/>
      <c r="AY3608" s="42"/>
      <c r="AZ3608" s="42"/>
      <c r="BA3608" s="42"/>
      <c r="BB3608" s="42"/>
      <c r="BN3608" s="128" t="s">
        <v>4578</v>
      </c>
      <c r="BO3608" s="58" t="str">
        <f t="shared" si="56"/>
        <v>境内资产</v>
      </c>
      <c r="BP3608" s="58" t="str">
        <f>IF(M3608="",VLOOKUP(D3608,Sheet4!$A$1:$B$92,2,0),VLOOKUP(Q3608,Sheet4!$A$1:$B$92,2,0))</f>
        <v>保险资产管理产品</v>
      </c>
    </row>
    <row r="3609" spans="1:68" s="58" customFormat="1" ht="12.75" customHeight="1">
      <c r="A3609" s="137" t="s">
        <v>2123</v>
      </c>
      <c r="B3609" s="50" t="s">
        <v>2346</v>
      </c>
      <c r="C3609" s="252" t="s">
        <v>5552</v>
      </c>
      <c r="D3609" s="257" t="s">
        <v>689</v>
      </c>
      <c r="E3609" s="42" t="s">
        <v>4368</v>
      </c>
      <c r="F3609" s="42" t="s">
        <v>2346</v>
      </c>
      <c r="G3609" s="42"/>
      <c r="H3609" s="307">
        <v>122.23669241119462</v>
      </c>
      <c r="I3609" s="315">
        <v>122.23669241119462</v>
      </c>
      <c r="J3609" s="105">
        <v>0</v>
      </c>
      <c r="K3609" s="42">
        <v>0</v>
      </c>
      <c r="L3609" s="50" t="s">
        <v>4487</v>
      </c>
      <c r="M3609" s="50" t="s">
        <v>5540</v>
      </c>
      <c r="N3609" s="50" t="s">
        <v>2400</v>
      </c>
      <c r="O3609" s="137" t="s">
        <v>2401</v>
      </c>
      <c r="P3609" s="42" t="s">
        <v>64</v>
      </c>
      <c r="Q3609" s="42" t="s">
        <v>65</v>
      </c>
      <c r="R3609" s="42">
        <v>1</v>
      </c>
      <c r="S3609" s="137" t="s">
        <v>2254</v>
      </c>
      <c r="T3609" s="62">
        <v>1221252.99</v>
      </c>
      <c r="U3609" s="62">
        <v>1135277.3500000001</v>
      </c>
      <c r="Z3609" s="42" t="s">
        <v>68</v>
      </c>
      <c r="AJ3609" s="42"/>
      <c r="AW3609" s="42" t="s">
        <v>2412</v>
      </c>
      <c r="AX3609" s="42"/>
      <c r="AY3609" s="42"/>
      <c r="AZ3609" s="42"/>
      <c r="BA3609" s="42"/>
      <c r="BB3609" s="42"/>
      <c r="BN3609" s="128" t="s">
        <v>4578</v>
      </c>
      <c r="BO3609" s="58" t="str">
        <f t="shared" si="56"/>
        <v>境内资产</v>
      </c>
      <c r="BP3609" s="58" t="str">
        <f>IF(M3609="",VLOOKUP(D3609,Sheet4!$A$1:$B$92,2,0),VLOOKUP(Q3609,Sheet4!$A$1:$B$92,2,0))</f>
        <v>保险资产管理产品</v>
      </c>
    </row>
    <row r="3610" spans="1:68" s="58" customFormat="1" ht="12.75" customHeight="1">
      <c r="A3610" s="137" t="s">
        <v>1615</v>
      </c>
      <c r="B3610" s="50" t="s">
        <v>1616</v>
      </c>
      <c r="C3610" s="252" t="s">
        <v>5552</v>
      </c>
      <c r="D3610" s="257" t="s">
        <v>689</v>
      </c>
      <c r="E3610" s="42" t="s">
        <v>1617</v>
      </c>
      <c r="F3610" s="42" t="s">
        <v>1616</v>
      </c>
      <c r="G3610" s="42"/>
      <c r="H3610" s="307">
        <v>88.684665114131462</v>
      </c>
      <c r="I3610" s="315">
        <v>88.684665114131462</v>
      </c>
      <c r="J3610" s="105">
        <v>0</v>
      </c>
      <c r="K3610" s="42">
        <v>0</v>
      </c>
      <c r="L3610" s="50" t="s">
        <v>4487</v>
      </c>
      <c r="M3610" s="50" t="s">
        <v>5540</v>
      </c>
      <c r="N3610" s="50" t="s">
        <v>2400</v>
      </c>
      <c r="O3610" s="137" t="s">
        <v>2401</v>
      </c>
      <c r="P3610" s="42" t="s">
        <v>64</v>
      </c>
      <c r="Q3610" s="42" t="s">
        <v>65</v>
      </c>
      <c r="R3610" s="42">
        <v>1</v>
      </c>
      <c r="S3610" s="137" t="s">
        <v>2254</v>
      </c>
      <c r="T3610" s="62">
        <v>1221252.99</v>
      </c>
      <c r="U3610" s="62">
        <v>1135277.3500000001</v>
      </c>
      <c r="Z3610" s="42" t="s">
        <v>68</v>
      </c>
      <c r="AJ3610" s="42"/>
      <c r="AW3610" s="42" t="s">
        <v>2412</v>
      </c>
      <c r="AX3610" s="42"/>
      <c r="AY3610" s="42"/>
      <c r="AZ3610" s="42"/>
      <c r="BA3610" s="42"/>
      <c r="BB3610" s="42"/>
      <c r="BN3610" s="128" t="s">
        <v>4578</v>
      </c>
      <c r="BO3610" s="58" t="str">
        <f t="shared" si="56"/>
        <v>境内资产</v>
      </c>
      <c r="BP3610" s="58" t="str">
        <f>IF(M3610="",VLOOKUP(D3610,Sheet4!$A$1:$B$92,2,0),VLOOKUP(Q3610,Sheet4!$A$1:$B$92,2,0))</f>
        <v>保险资产管理产品</v>
      </c>
    </row>
    <row r="3611" spans="1:68" s="58" customFormat="1" ht="12.75" customHeight="1">
      <c r="A3611" s="137" t="s">
        <v>1654</v>
      </c>
      <c r="B3611" s="50" t="s">
        <v>1655</v>
      </c>
      <c r="C3611" s="252" t="s">
        <v>5552</v>
      </c>
      <c r="D3611" s="257" t="s">
        <v>672</v>
      </c>
      <c r="E3611" s="42" t="s">
        <v>1656</v>
      </c>
      <c r="F3611" s="42" t="s">
        <v>1655</v>
      </c>
      <c r="G3611" s="42"/>
      <c r="H3611" s="307">
        <v>163.1612447214813</v>
      </c>
      <c r="I3611" s="315">
        <v>220.5698308271877</v>
      </c>
      <c r="J3611" s="105">
        <v>0</v>
      </c>
      <c r="K3611" s="42">
        <v>0</v>
      </c>
      <c r="L3611" s="50" t="s">
        <v>4487</v>
      </c>
      <c r="M3611" s="50" t="s">
        <v>5540</v>
      </c>
      <c r="N3611" s="50" t="s">
        <v>2400</v>
      </c>
      <c r="O3611" s="137" t="s">
        <v>2401</v>
      </c>
      <c r="P3611" s="42" t="s">
        <v>64</v>
      </c>
      <c r="Q3611" s="42" t="s">
        <v>65</v>
      </c>
      <c r="R3611" s="42">
        <v>1</v>
      </c>
      <c r="S3611" s="137" t="s">
        <v>2254</v>
      </c>
      <c r="T3611" s="62">
        <v>1221252.99</v>
      </c>
      <c r="U3611" s="62">
        <v>1135277.3500000001</v>
      </c>
      <c r="Z3611" s="42" t="s">
        <v>68</v>
      </c>
      <c r="AJ3611" s="42"/>
      <c r="AW3611" s="42" t="s">
        <v>2412</v>
      </c>
      <c r="AX3611" s="42"/>
      <c r="AY3611" s="42"/>
      <c r="AZ3611" s="42"/>
      <c r="BA3611" s="42"/>
      <c r="BB3611" s="42"/>
      <c r="BN3611" s="128" t="s">
        <v>4578</v>
      </c>
      <c r="BO3611" s="58" t="str">
        <f t="shared" si="56"/>
        <v>境内资产</v>
      </c>
      <c r="BP3611" s="58" t="str">
        <f>IF(M3611="",VLOOKUP(D3611,Sheet4!$A$1:$B$92,2,0),VLOOKUP(Q3611,Sheet4!$A$1:$B$92,2,0))</f>
        <v>保险资产管理产品</v>
      </c>
    </row>
    <row r="3612" spans="1:68" s="58" customFormat="1" ht="12.75" customHeight="1">
      <c r="A3612" s="137" t="s">
        <v>1734</v>
      </c>
      <c r="B3612" s="50" t="s">
        <v>1735</v>
      </c>
      <c r="C3612" s="252" t="s">
        <v>5552</v>
      </c>
      <c r="D3612" s="257" t="s">
        <v>678</v>
      </c>
      <c r="E3612" s="42" t="s">
        <v>1736</v>
      </c>
      <c r="F3612" s="42" t="s">
        <v>1735</v>
      </c>
      <c r="G3612" s="42"/>
      <c r="H3612" s="307">
        <v>35.080153214061106</v>
      </c>
      <c r="I3612" s="315">
        <v>15.561018116368656</v>
      </c>
      <c r="J3612" s="105">
        <v>0</v>
      </c>
      <c r="K3612" s="42">
        <v>0</v>
      </c>
      <c r="L3612" s="50" t="s">
        <v>4487</v>
      </c>
      <c r="M3612" s="50" t="s">
        <v>5540</v>
      </c>
      <c r="N3612" s="50" t="s">
        <v>2400</v>
      </c>
      <c r="O3612" s="137" t="s">
        <v>2401</v>
      </c>
      <c r="P3612" s="42" t="s">
        <v>64</v>
      </c>
      <c r="Q3612" s="42" t="s">
        <v>65</v>
      </c>
      <c r="R3612" s="42">
        <v>1</v>
      </c>
      <c r="S3612" s="137" t="s">
        <v>2254</v>
      </c>
      <c r="T3612" s="62">
        <v>1221252.99</v>
      </c>
      <c r="U3612" s="62">
        <v>1135277.3500000001</v>
      </c>
      <c r="Z3612" s="42" t="s">
        <v>68</v>
      </c>
      <c r="AJ3612" s="42"/>
      <c r="AW3612" s="42" t="s">
        <v>2412</v>
      </c>
      <c r="AX3612" s="42"/>
      <c r="AY3612" s="42"/>
      <c r="AZ3612" s="42"/>
      <c r="BA3612" s="42"/>
      <c r="BB3612" s="42"/>
      <c r="BN3612" s="128" t="s">
        <v>4578</v>
      </c>
      <c r="BO3612" s="58" t="str">
        <f t="shared" si="56"/>
        <v>境内资产</v>
      </c>
      <c r="BP3612" s="58" t="str">
        <f>IF(M3612="",VLOOKUP(D3612,Sheet4!$A$1:$B$92,2,0),VLOOKUP(Q3612,Sheet4!$A$1:$B$92,2,0))</f>
        <v>保险资产管理产品</v>
      </c>
    </row>
    <row r="3613" spans="1:68" s="58" customFormat="1" ht="12.75" customHeight="1">
      <c r="A3613" s="137" t="s">
        <v>1737</v>
      </c>
      <c r="B3613" s="50" t="s">
        <v>1738</v>
      </c>
      <c r="C3613" s="252" t="s">
        <v>5552</v>
      </c>
      <c r="D3613" s="257" t="s">
        <v>678</v>
      </c>
      <c r="E3613" s="42" t="s">
        <v>1739</v>
      </c>
      <c r="F3613" s="42" t="s">
        <v>1738</v>
      </c>
      <c r="G3613" s="42"/>
      <c r="H3613" s="307">
        <v>11.624123607352113</v>
      </c>
      <c r="I3613" s="315">
        <v>6.6684245315655319</v>
      </c>
      <c r="J3613" s="105">
        <v>0</v>
      </c>
      <c r="K3613" s="42">
        <v>0</v>
      </c>
      <c r="L3613" s="50" t="s">
        <v>4487</v>
      </c>
      <c r="M3613" s="50" t="s">
        <v>5540</v>
      </c>
      <c r="N3613" s="50" t="s">
        <v>2400</v>
      </c>
      <c r="O3613" s="137" t="s">
        <v>2401</v>
      </c>
      <c r="P3613" s="42" t="s">
        <v>64</v>
      </c>
      <c r="Q3613" s="42" t="s">
        <v>65</v>
      </c>
      <c r="R3613" s="42">
        <v>1</v>
      </c>
      <c r="S3613" s="137" t="s">
        <v>2254</v>
      </c>
      <c r="T3613" s="62">
        <v>1221252.99</v>
      </c>
      <c r="U3613" s="62">
        <v>1135277.3500000001</v>
      </c>
      <c r="Z3613" s="42" t="s">
        <v>68</v>
      </c>
      <c r="AJ3613" s="42"/>
      <c r="AW3613" s="42" t="s">
        <v>2412</v>
      </c>
      <c r="AX3613" s="42"/>
      <c r="AY3613" s="42"/>
      <c r="AZ3613" s="42"/>
      <c r="BA3613" s="42"/>
      <c r="BB3613" s="42"/>
      <c r="BN3613" s="128" t="s">
        <v>4578</v>
      </c>
      <c r="BO3613" s="58" t="str">
        <f t="shared" si="56"/>
        <v>境内资产</v>
      </c>
      <c r="BP3613" s="58" t="str">
        <f>IF(M3613="",VLOOKUP(D3613,Sheet4!$A$1:$B$92,2,0),VLOOKUP(Q3613,Sheet4!$A$1:$B$92,2,0))</f>
        <v>保险资产管理产品</v>
      </c>
    </row>
    <row r="3614" spans="1:68" s="58" customFormat="1" ht="12.75" customHeight="1">
      <c r="A3614" s="137" t="s">
        <v>1743</v>
      </c>
      <c r="B3614" s="50" t="s">
        <v>1744</v>
      </c>
      <c r="C3614" s="252" t="s">
        <v>5552</v>
      </c>
      <c r="D3614" s="257" t="s">
        <v>678</v>
      </c>
      <c r="E3614" s="42" t="s">
        <v>1745</v>
      </c>
      <c r="F3614" s="42" t="s">
        <v>1744</v>
      </c>
      <c r="G3614" s="42"/>
      <c r="H3614" s="307">
        <v>26.341764271259962</v>
      </c>
      <c r="I3614" s="315">
        <v>17.939535692776413</v>
      </c>
      <c r="J3614" s="105">
        <v>0</v>
      </c>
      <c r="K3614" s="42">
        <v>0</v>
      </c>
      <c r="L3614" s="50" t="s">
        <v>4487</v>
      </c>
      <c r="M3614" s="50" t="s">
        <v>5540</v>
      </c>
      <c r="N3614" s="50" t="s">
        <v>2400</v>
      </c>
      <c r="O3614" s="137" t="s">
        <v>2401</v>
      </c>
      <c r="P3614" s="42" t="s">
        <v>64</v>
      </c>
      <c r="Q3614" s="42" t="s">
        <v>65</v>
      </c>
      <c r="R3614" s="42">
        <v>1</v>
      </c>
      <c r="S3614" s="137" t="s">
        <v>2254</v>
      </c>
      <c r="T3614" s="62">
        <v>1221252.99</v>
      </c>
      <c r="U3614" s="62">
        <v>1135277.3500000001</v>
      </c>
      <c r="Z3614" s="42" t="s">
        <v>68</v>
      </c>
      <c r="AJ3614" s="42"/>
      <c r="AW3614" s="42" t="s">
        <v>2412</v>
      </c>
      <c r="AX3614" s="42"/>
      <c r="AY3614" s="42"/>
      <c r="AZ3614" s="42"/>
      <c r="BA3614" s="42"/>
      <c r="BB3614" s="42"/>
      <c r="BN3614" s="128" t="s">
        <v>4578</v>
      </c>
      <c r="BO3614" s="58" t="str">
        <f t="shared" si="56"/>
        <v>境内资产</v>
      </c>
      <c r="BP3614" s="58" t="str">
        <f>IF(M3614="",VLOOKUP(D3614,Sheet4!$A$1:$B$92,2,0),VLOOKUP(Q3614,Sheet4!$A$1:$B$92,2,0))</f>
        <v>保险资产管理产品</v>
      </c>
    </row>
    <row r="3615" spans="1:68" s="58" customFormat="1" ht="12.75" customHeight="1">
      <c r="A3615" s="137" t="s">
        <v>2011</v>
      </c>
      <c r="B3615" s="50" t="s">
        <v>2012</v>
      </c>
      <c r="C3615" s="252" t="s">
        <v>5552</v>
      </c>
      <c r="D3615" s="257" t="s">
        <v>678</v>
      </c>
      <c r="E3615" s="42" t="s">
        <v>2792</v>
      </c>
      <c r="F3615" s="42" t="s">
        <v>2012</v>
      </c>
      <c r="G3615" s="42"/>
      <c r="H3615" s="307">
        <v>15.205074091425663</v>
      </c>
      <c r="I3615" s="315">
        <v>9.9453541072647536</v>
      </c>
      <c r="J3615" s="105">
        <v>0</v>
      </c>
      <c r="K3615" s="42">
        <v>0</v>
      </c>
      <c r="L3615" s="50" t="s">
        <v>4487</v>
      </c>
      <c r="M3615" s="50" t="s">
        <v>5540</v>
      </c>
      <c r="N3615" s="50" t="s">
        <v>2400</v>
      </c>
      <c r="O3615" s="137" t="s">
        <v>2401</v>
      </c>
      <c r="P3615" s="42" t="s">
        <v>64</v>
      </c>
      <c r="Q3615" s="42" t="s">
        <v>65</v>
      </c>
      <c r="R3615" s="42">
        <v>1</v>
      </c>
      <c r="S3615" s="137" t="s">
        <v>2254</v>
      </c>
      <c r="T3615" s="62">
        <v>1221252.99</v>
      </c>
      <c r="U3615" s="62">
        <v>1135277.3500000001</v>
      </c>
      <c r="Z3615" s="42" t="s">
        <v>68</v>
      </c>
      <c r="AJ3615" s="42"/>
      <c r="AW3615" s="42" t="s">
        <v>2412</v>
      </c>
      <c r="AX3615" s="42"/>
      <c r="AY3615" s="42"/>
      <c r="AZ3615" s="42"/>
      <c r="BA3615" s="42"/>
      <c r="BB3615" s="42"/>
      <c r="BN3615" s="128" t="s">
        <v>4578</v>
      </c>
      <c r="BO3615" s="58" t="str">
        <f t="shared" si="56"/>
        <v>境内资产</v>
      </c>
      <c r="BP3615" s="58" t="str">
        <f>IF(M3615="",VLOOKUP(D3615,Sheet4!$A$1:$B$92,2,0),VLOOKUP(Q3615,Sheet4!$A$1:$B$92,2,0))</f>
        <v>保险资产管理产品</v>
      </c>
    </row>
    <row r="3616" spans="1:68" s="58" customFormat="1" ht="12.75" customHeight="1">
      <c r="A3616" s="137" t="s">
        <v>2013</v>
      </c>
      <c r="B3616" s="50" t="s">
        <v>2014</v>
      </c>
      <c r="C3616" s="252" t="s">
        <v>5552</v>
      </c>
      <c r="D3616" s="257" t="s">
        <v>678</v>
      </c>
      <c r="E3616" s="42" t="s">
        <v>2793</v>
      </c>
      <c r="F3616" s="42" t="s">
        <v>2014</v>
      </c>
      <c r="G3616" s="42"/>
      <c r="H3616" s="307">
        <v>7.4532963040132234</v>
      </c>
      <c r="I3616" s="315">
        <v>7.7773526650572755</v>
      </c>
      <c r="J3616" s="105">
        <v>0</v>
      </c>
      <c r="K3616" s="42">
        <v>0</v>
      </c>
      <c r="L3616" s="50" t="s">
        <v>4487</v>
      </c>
      <c r="M3616" s="50" t="s">
        <v>5540</v>
      </c>
      <c r="N3616" s="50" t="s">
        <v>2400</v>
      </c>
      <c r="O3616" s="137" t="s">
        <v>2401</v>
      </c>
      <c r="P3616" s="42" t="s">
        <v>64</v>
      </c>
      <c r="Q3616" s="42" t="s">
        <v>65</v>
      </c>
      <c r="R3616" s="42">
        <v>1</v>
      </c>
      <c r="S3616" s="137" t="s">
        <v>2254</v>
      </c>
      <c r="T3616" s="62">
        <v>1221252.99</v>
      </c>
      <c r="U3616" s="62">
        <v>1135277.3500000001</v>
      </c>
      <c r="Z3616" s="42" t="s">
        <v>68</v>
      </c>
      <c r="AJ3616" s="42"/>
      <c r="AW3616" s="42" t="s">
        <v>2412</v>
      </c>
      <c r="AX3616" s="42"/>
      <c r="AY3616" s="42"/>
      <c r="AZ3616" s="42"/>
      <c r="BA3616" s="42"/>
      <c r="BB3616" s="42"/>
      <c r="BN3616" s="128" t="s">
        <v>4578</v>
      </c>
      <c r="BO3616" s="58" t="str">
        <f t="shared" si="56"/>
        <v>境内资产</v>
      </c>
      <c r="BP3616" s="58" t="str">
        <f>IF(M3616="",VLOOKUP(D3616,Sheet4!$A$1:$B$92,2,0),VLOOKUP(Q3616,Sheet4!$A$1:$B$92,2,0))</f>
        <v>保险资产管理产品</v>
      </c>
    </row>
    <row r="3617" spans="1:68" s="58" customFormat="1" ht="12.75" customHeight="1">
      <c r="A3617" s="137" t="s">
        <v>2019</v>
      </c>
      <c r="B3617" s="50" t="s">
        <v>2020</v>
      </c>
      <c r="C3617" s="252" t="s">
        <v>5552</v>
      </c>
      <c r="D3617" s="257" t="s">
        <v>678</v>
      </c>
      <c r="E3617" s="42" t="s">
        <v>2795</v>
      </c>
      <c r="F3617" s="42" t="s">
        <v>2020</v>
      </c>
      <c r="G3617" s="42"/>
      <c r="H3617" s="307">
        <v>2.5256900263147113</v>
      </c>
      <c r="I3617" s="315">
        <v>5.3020210476072185</v>
      </c>
      <c r="J3617" s="105">
        <v>0</v>
      </c>
      <c r="K3617" s="42">
        <v>0</v>
      </c>
      <c r="L3617" s="50" t="s">
        <v>4487</v>
      </c>
      <c r="M3617" s="50" t="s">
        <v>5540</v>
      </c>
      <c r="N3617" s="50" t="s">
        <v>2400</v>
      </c>
      <c r="O3617" s="137" t="s">
        <v>2401</v>
      </c>
      <c r="P3617" s="42" t="s">
        <v>64</v>
      </c>
      <c r="Q3617" s="42" t="s">
        <v>65</v>
      </c>
      <c r="R3617" s="42">
        <v>1</v>
      </c>
      <c r="S3617" s="137" t="s">
        <v>2254</v>
      </c>
      <c r="T3617" s="62">
        <v>1221252.99</v>
      </c>
      <c r="U3617" s="62">
        <v>1135277.3500000001</v>
      </c>
      <c r="Z3617" s="42" t="s">
        <v>68</v>
      </c>
      <c r="AJ3617" s="42"/>
      <c r="AW3617" s="42" t="s">
        <v>2412</v>
      </c>
      <c r="AX3617" s="42"/>
      <c r="AY3617" s="42"/>
      <c r="AZ3617" s="42"/>
      <c r="BA3617" s="42"/>
      <c r="BB3617" s="42"/>
      <c r="BN3617" s="128" t="s">
        <v>4578</v>
      </c>
      <c r="BO3617" s="58" t="str">
        <f t="shared" si="56"/>
        <v>境内资产</v>
      </c>
      <c r="BP3617" s="58" t="str">
        <f>IF(M3617="",VLOOKUP(D3617,Sheet4!$A$1:$B$92,2,0),VLOOKUP(Q3617,Sheet4!$A$1:$B$92,2,0))</f>
        <v>保险资产管理产品</v>
      </c>
    </row>
    <row r="3618" spans="1:68" s="58" customFormat="1" ht="12.75" customHeight="1">
      <c r="A3618" s="137" t="s">
        <v>1755</v>
      </c>
      <c r="B3618" s="50" t="s">
        <v>1756</v>
      </c>
      <c r="C3618" s="252" t="s">
        <v>5552</v>
      </c>
      <c r="D3618" s="257" t="s">
        <v>678</v>
      </c>
      <c r="E3618" s="42" t="s">
        <v>1757</v>
      </c>
      <c r="F3618" s="42" t="s">
        <v>1756</v>
      </c>
      <c r="G3618" s="42"/>
      <c r="H3618" s="307">
        <v>15.571539426792164</v>
      </c>
      <c r="I3618" s="315">
        <v>12.403995509205382</v>
      </c>
      <c r="J3618" s="105">
        <v>0</v>
      </c>
      <c r="K3618" s="42">
        <v>0</v>
      </c>
      <c r="L3618" s="50" t="s">
        <v>4487</v>
      </c>
      <c r="M3618" s="50" t="s">
        <v>5540</v>
      </c>
      <c r="N3618" s="50" t="s">
        <v>2400</v>
      </c>
      <c r="O3618" s="137" t="s">
        <v>2401</v>
      </c>
      <c r="P3618" s="42" t="s">
        <v>64</v>
      </c>
      <c r="Q3618" s="42" t="s">
        <v>65</v>
      </c>
      <c r="R3618" s="42">
        <v>1</v>
      </c>
      <c r="S3618" s="137" t="s">
        <v>2254</v>
      </c>
      <c r="T3618" s="62">
        <v>1221252.99</v>
      </c>
      <c r="U3618" s="62">
        <v>1135277.3500000001</v>
      </c>
      <c r="Z3618" s="42" t="s">
        <v>68</v>
      </c>
      <c r="AJ3618" s="42"/>
      <c r="AW3618" s="42" t="s">
        <v>2412</v>
      </c>
      <c r="AX3618" s="42"/>
      <c r="AY3618" s="42"/>
      <c r="AZ3618" s="42"/>
      <c r="BA3618" s="42"/>
      <c r="BB3618" s="42"/>
      <c r="BN3618" s="128" t="s">
        <v>4578</v>
      </c>
      <c r="BO3618" s="58" t="str">
        <f t="shared" si="56"/>
        <v>境内资产</v>
      </c>
      <c r="BP3618" s="58" t="str">
        <f>IF(M3618="",VLOOKUP(D3618,Sheet4!$A$1:$B$92,2,0),VLOOKUP(Q3618,Sheet4!$A$1:$B$92,2,0))</f>
        <v>保险资产管理产品</v>
      </c>
    </row>
    <row r="3619" spans="1:68" s="58" customFormat="1" ht="12.75" customHeight="1">
      <c r="A3619" s="137" t="s">
        <v>1758</v>
      </c>
      <c r="B3619" s="50" t="s">
        <v>1759</v>
      </c>
      <c r="C3619" s="252" t="s">
        <v>5552</v>
      </c>
      <c r="D3619" s="257" t="s">
        <v>678</v>
      </c>
      <c r="E3619" s="42" t="s">
        <v>1760</v>
      </c>
      <c r="F3619" s="42" t="s">
        <v>1759</v>
      </c>
      <c r="G3619" s="42"/>
      <c r="H3619" s="307">
        <v>39.773466994516809</v>
      </c>
      <c r="I3619" s="315">
        <v>21.024491819825162</v>
      </c>
      <c r="J3619" s="105">
        <v>0</v>
      </c>
      <c r="K3619" s="42">
        <v>0</v>
      </c>
      <c r="L3619" s="50" t="s">
        <v>4487</v>
      </c>
      <c r="M3619" s="50" t="s">
        <v>5540</v>
      </c>
      <c r="N3619" s="50" t="s">
        <v>2400</v>
      </c>
      <c r="O3619" s="137" t="s">
        <v>2401</v>
      </c>
      <c r="P3619" s="42" t="s">
        <v>64</v>
      </c>
      <c r="Q3619" s="42" t="s">
        <v>65</v>
      </c>
      <c r="R3619" s="42">
        <v>1</v>
      </c>
      <c r="S3619" s="137" t="s">
        <v>2254</v>
      </c>
      <c r="T3619" s="62">
        <v>1221252.99</v>
      </c>
      <c r="U3619" s="62">
        <v>1135277.3500000001</v>
      </c>
      <c r="Z3619" s="42" t="s">
        <v>68</v>
      </c>
      <c r="AJ3619" s="42"/>
      <c r="AW3619" s="42" t="s">
        <v>2412</v>
      </c>
      <c r="AX3619" s="42"/>
      <c r="AY3619" s="42"/>
      <c r="AZ3619" s="42"/>
      <c r="BA3619" s="42"/>
      <c r="BB3619" s="42"/>
      <c r="BN3619" s="128" t="s">
        <v>4578</v>
      </c>
      <c r="BO3619" s="58" t="str">
        <f t="shared" si="56"/>
        <v>境内资产</v>
      </c>
      <c r="BP3619" s="58" t="str">
        <f>IF(M3619="",VLOOKUP(D3619,Sheet4!$A$1:$B$92,2,0),VLOOKUP(Q3619,Sheet4!$A$1:$B$92,2,0))</f>
        <v>保险资产管理产品</v>
      </c>
    </row>
    <row r="3620" spans="1:68" s="58" customFormat="1" ht="12.75" customHeight="1">
      <c r="A3620" s="137" t="s">
        <v>1761</v>
      </c>
      <c r="B3620" s="50" t="s">
        <v>1762</v>
      </c>
      <c r="C3620" s="252" t="s">
        <v>5552</v>
      </c>
      <c r="D3620" s="257" t="s">
        <v>678</v>
      </c>
      <c r="E3620" s="42" t="s">
        <v>1763</v>
      </c>
      <c r="F3620" s="42" t="s">
        <v>1762</v>
      </c>
      <c r="G3620" s="42"/>
      <c r="H3620" s="307">
        <v>5.6508969101631372</v>
      </c>
      <c r="I3620" s="315">
        <v>6.6513386428435961</v>
      </c>
      <c r="J3620" s="105">
        <v>0</v>
      </c>
      <c r="K3620" s="42">
        <v>0</v>
      </c>
      <c r="L3620" s="50" t="s">
        <v>4487</v>
      </c>
      <c r="M3620" s="50" t="s">
        <v>5540</v>
      </c>
      <c r="N3620" s="50" t="s">
        <v>2400</v>
      </c>
      <c r="O3620" s="137" t="s">
        <v>2401</v>
      </c>
      <c r="P3620" s="42" t="s">
        <v>64</v>
      </c>
      <c r="Q3620" s="42" t="s">
        <v>65</v>
      </c>
      <c r="R3620" s="42">
        <v>1</v>
      </c>
      <c r="S3620" s="137" t="s">
        <v>2254</v>
      </c>
      <c r="T3620" s="62">
        <v>1221252.99</v>
      </c>
      <c r="U3620" s="62">
        <v>1135277.3500000001</v>
      </c>
      <c r="Z3620" s="42" t="s">
        <v>68</v>
      </c>
      <c r="AJ3620" s="42"/>
      <c r="AW3620" s="42" t="s">
        <v>2412</v>
      </c>
      <c r="AX3620" s="42"/>
      <c r="AY3620" s="42"/>
      <c r="AZ3620" s="42"/>
      <c r="BA3620" s="42"/>
      <c r="BB3620" s="42"/>
      <c r="BN3620" s="128" t="s">
        <v>4578</v>
      </c>
      <c r="BO3620" s="58" t="str">
        <f t="shared" si="56"/>
        <v>境内资产</v>
      </c>
      <c r="BP3620" s="58" t="str">
        <f>IF(M3620="",VLOOKUP(D3620,Sheet4!$A$1:$B$92,2,0),VLOOKUP(Q3620,Sheet4!$A$1:$B$92,2,0))</f>
        <v>保险资产管理产品</v>
      </c>
    </row>
    <row r="3621" spans="1:68" s="58" customFormat="1" ht="12.75" customHeight="1">
      <c r="A3621" s="137" t="s">
        <v>2242</v>
      </c>
      <c r="B3621" s="50" t="s">
        <v>2243</v>
      </c>
      <c r="C3621" s="252" t="s">
        <v>5552</v>
      </c>
      <c r="D3621" s="257" t="s">
        <v>678</v>
      </c>
      <c r="E3621" s="42" t="s">
        <v>2799</v>
      </c>
      <c r="F3621" s="42" t="s">
        <v>2243</v>
      </c>
      <c r="G3621" s="42"/>
      <c r="H3621" s="307">
        <v>49.893025226161228</v>
      </c>
      <c r="I3621" s="315">
        <v>101.44598950452362</v>
      </c>
      <c r="J3621" s="105">
        <v>0</v>
      </c>
      <c r="K3621" s="42">
        <v>0</v>
      </c>
      <c r="L3621" s="50" t="s">
        <v>4487</v>
      </c>
      <c r="M3621" s="50" t="s">
        <v>5540</v>
      </c>
      <c r="N3621" s="50" t="s">
        <v>2400</v>
      </c>
      <c r="O3621" s="137" t="s">
        <v>2401</v>
      </c>
      <c r="P3621" s="42" t="s">
        <v>64</v>
      </c>
      <c r="Q3621" s="42" t="s">
        <v>65</v>
      </c>
      <c r="R3621" s="42">
        <v>1</v>
      </c>
      <c r="S3621" s="137" t="s">
        <v>2254</v>
      </c>
      <c r="T3621" s="62">
        <v>1221252.99</v>
      </c>
      <c r="U3621" s="62">
        <v>1135277.3500000001</v>
      </c>
      <c r="Z3621" s="42" t="s">
        <v>68</v>
      </c>
      <c r="AJ3621" s="42"/>
      <c r="AW3621" s="42" t="s">
        <v>2412</v>
      </c>
      <c r="AX3621" s="42"/>
      <c r="AY3621" s="42"/>
      <c r="AZ3621" s="42"/>
      <c r="BA3621" s="42"/>
      <c r="BB3621" s="42"/>
      <c r="BN3621" s="128" t="s">
        <v>4578</v>
      </c>
      <c r="BO3621" s="58" t="str">
        <f t="shared" si="56"/>
        <v>境内资产</v>
      </c>
      <c r="BP3621" s="58" t="str">
        <f>IF(M3621="",VLOOKUP(D3621,Sheet4!$A$1:$B$92,2,0),VLOOKUP(Q3621,Sheet4!$A$1:$B$92,2,0))</f>
        <v>保险资产管理产品</v>
      </c>
    </row>
    <row r="3622" spans="1:68" s="58" customFormat="1" ht="12.75" customHeight="1">
      <c r="A3622" s="137" t="s">
        <v>1621</v>
      </c>
      <c r="B3622" s="50" t="s">
        <v>1622</v>
      </c>
      <c r="C3622" s="252" t="s">
        <v>5552</v>
      </c>
      <c r="D3622" s="257" t="s">
        <v>678</v>
      </c>
      <c r="E3622" s="42" t="s">
        <v>1623</v>
      </c>
      <c r="F3622" s="42" t="s">
        <v>1622</v>
      </c>
      <c r="G3622" s="42"/>
      <c r="H3622" s="307">
        <v>5.8363237656612057</v>
      </c>
      <c r="I3622" s="315">
        <v>5.633379377936647</v>
      </c>
      <c r="J3622" s="105">
        <v>0</v>
      </c>
      <c r="K3622" s="42">
        <v>0</v>
      </c>
      <c r="L3622" s="50" t="s">
        <v>4487</v>
      </c>
      <c r="M3622" s="50" t="s">
        <v>5540</v>
      </c>
      <c r="N3622" s="50" t="s">
        <v>2400</v>
      </c>
      <c r="O3622" s="137" t="s">
        <v>2401</v>
      </c>
      <c r="P3622" s="42" t="s">
        <v>64</v>
      </c>
      <c r="Q3622" s="42" t="s">
        <v>65</v>
      </c>
      <c r="R3622" s="42">
        <v>1</v>
      </c>
      <c r="S3622" s="137" t="s">
        <v>2254</v>
      </c>
      <c r="T3622" s="62">
        <v>1221252.99</v>
      </c>
      <c r="U3622" s="62">
        <v>1135277.3500000001</v>
      </c>
      <c r="Z3622" s="42" t="s">
        <v>68</v>
      </c>
      <c r="AJ3622" s="42"/>
      <c r="AW3622" s="42" t="s">
        <v>2412</v>
      </c>
      <c r="AX3622" s="42"/>
      <c r="AY3622" s="42"/>
      <c r="AZ3622" s="42"/>
      <c r="BA3622" s="42"/>
      <c r="BB3622" s="42"/>
      <c r="BN3622" s="128" t="s">
        <v>4578</v>
      </c>
      <c r="BO3622" s="58" t="str">
        <f t="shared" si="56"/>
        <v>境内资产</v>
      </c>
      <c r="BP3622" s="58" t="str">
        <f>IF(M3622="",VLOOKUP(D3622,Sheet4!$A$1:$B$92,2,0),VLOOKUP(Q3622,Sheet4!$A$1:$B$92,2,0))</f>
        <v>保险资产管理产品</v>
      </c>
    </row>
    <row r="3623" spans="1:68" s="58" customFormat="1" ht="12.75" customHeight="1">
      <c r="A3623" s="137" t="s">
        <v>2035</v>
      </c>
      <c r="B3623" s="50" t="s">
        <v>2036</v>
      </c>
      <c r="C3623" s="252" t="s">
        <v>5552</v>
      </c>
      <c r="D3623" s="257" t="s">
        <v>678</v>
      </c>
      <c r="E3623" s="42" t="s">
        <v>4460</v>
      </c>
      <c r="F3623" s="42" t="s">
        <v>2036</v>
      </c>
      <c r="G3623" s="42"/>
      <c r="H3623" s="307">
        <v>62.403996383911945</v>
      </c>
      <c r="I3623" s="315">
        <v>49.709217033805231</v>
      </c>
      <c r="J3623" s="105">
        <v>0</v>
      </c>
      <c r="K3623" s="42">
        <v>0</v>
      </c>
      <c r="L3623" s="50" t="s">
        <v>4487</v>
      </c>
      <c r="M3623" s="50" t="s">
        <v>5540</v>
      </c>
      <c r="N3623" s="50" t="s">
        <v>2400</v>
      </c>
      <c r="O3623" s="137" t="s">
        <v>2401</v>
      </c>
      <c r="P3623" s="42" t="s">
        <v>64</v>
      </c>
      <c r="Q3623" s="42" t="s">
        <v>65</v>
      </c>
      <c r="R3623" s="42">
        <v>1</v>
      </c>
      <c r="S3623" s="137" t="s">
        <v>2254</v>
      </c>
      <c r="T3623" s="62">
        <v>1221252.99</v>
      </c>
      <c r="U3623" s="62">
        <v>1135277.3500000001</v>
      </c>
      <c r="Z3623" s="42" t="s">
        <v>68</v>
      </c>
      <c r="AJ3623" s="42"/>
      <c r="AW3623" s="42" t="s">
        <v>2412</v>
      </c>
      <c r="AX3623" s="42"/>
      <c r="AY3623" s="42"/>
      <c r="AZ3623" s="42"/>
      <c r="BA3623" s="42"/>
      <c r="BB3623" s="42"/>
      <c r="BN3623" s="128" t="s">
        <v>4578</v>
      </c>
      <c r="BO3623" s="58" t="str">
        <f t="shared" si="56"/>
        <v>境内资产</v>
      </c>
      <c r="BP3623" s="58" t="str">
        <f>IF(M3623="",VLOOKUP(D3623,Sheet4!$A$1:$B$92,2,0),VLOOKUP(Q3623,Sheet4!$A$1:$B$92,2,0))</f>
        <v>保险资产管理产品</v>
      </c>
    </row>
    <row r="3624" spans="1:68" s="58" customFormat="1" ht="12.75" customHeight="1">
      <c r="A3624" s="137" t="s">
        <v>1627</v>
      </c>
      <c r="B3624" s="50" t="s">
        <v>1628</v>
      </c>
      <c r="C3624" s="252" t="s">
        <v>5552</v>
      </c>
      <c r="D3624" s="257" t="s">
        <v>678</v>
      </c>
      <c r="E3624" s="42" t="s">
        <v>1629</v>
      </c>
      <c r="F3624" s="42" t="s">
        <v>1628</v>
      </c>
      <c r="G3624" s="42"/>
      <c r="H3624" s="307">
        <v>20.585762167737879</v>
      </c>
      <c r="I3624" s="315">
        <v>11.122913557980612</v>
      </c>
      <c r="J3624" s="105">
        <v>0</v>
      </c>
      <c r="K3624" s="42">
        <v>0</v>
      </c>
      <c r="L3624" s="50" t="s">
        <v>4487</v>
      </c>
      <c r="M3624" s="50" t="s">
        <v>5540</v>
      </c>
      <c r="N3624" s="50" t="s">
        <v>2400</v>
      </c>
      <c r="O3624" s="137" t="s">
        <v>2401</v>
      </c>
      <c r="P3624" s="42" t="s">
        <v>64</v>
      </c>
      <c r="Q3624" s="42" t="s">
        <v>65</v>
      </c>
      <c r="R3624" s="42">
        <v>1</v>
      </c>
      <c r="S3624" s="137" t="s">
        <v>2254</v>
      </c>
      <c r="T3624" s="62">
        <v>1221252.99</v>
      </c>
      <c r="U3624" s="62">
        <v>1135277.3500000001</v>
      </c>
      <c r="Z3624" s="42" t="s">
        <v>68</v>
      </c>
      <c r="AJ3624" s="42"/>
      <c r="AW3624" s="42" t="s">
        <v>2412</v>
      </c>
      <c r="AX3624" s="42"/>
      <c r="AY3624" s="42"/>
      <c r="AZ3624" s="42"/>
      <c r="BA3624" s="42"/>
      <c r="BB3624" s="42"/>
      <c r="BN3624" s="128" t="s">
        <v>4578</v>
      </c>
      <c r="BO3624" s="58" t="str">
        <f t="shared" si="56"/>
        <v>境内资产</v>
      </c>
      <c r="BP3624" s="58" t="str">
        <f>IF(M3624="",VLOOKUP(D3624,Sheet4!$A$1:$B$92,2,0),VLOOKUP(Q3624,Sheet4!$A$1:$B$92,2,0))</f>
        <v>保险资产管理产品</v>
      </c>
    </row>
    <row r="3625" spans="1:68" s="58" customFormat="1" ht="12.75" customHeight="1">
      <c r="A3625" s="137" t="s">
        <v>1630</v>
      </c>
      <c r="B3625" s="50" t="s">
        <v>1631</v>
      </c>
      <c r="C3625" s="252" t="s">
        <v>5552</v>
      </c>
      <c r="D3625" s="257" t="s">
        <v>678</v>
      </c>
      <c r="E3625" s="42" t="s">
        <v>1632</v>
      </c>
      <c r="F3625" s="42" t="s">
        <v>1631</v>
      </c>
      <c r="G3625" s="42"/>
      <c r="H3625" s="307">
        <v>12.651471118483114</v>
      </c>
      <c r="I3625" s="315">
        <v>8.472082885637235</v>
      </c>
      <c r="J3625" s="105">
        <v>0</v>
      </c>
      <c r="K3625" s="42">
        <v>0</v>
      </c>
      <c r="L3625" s="50" t="s">
        <v>4487</v>
      </c>
      <c r="M3625" s="50" t="s">
        <v>5540</v>
      </c>
      <c r="N3625" s="50" t="s">
        <v>2400</v>
      </c>
      <c r="O3625" s="137" t="s">
        <v>2401</v>
      </c>
      <c r="P3625" s="42" t="s">
        <v>64</v>
      </c>
      <c r="Q3625" s="42" t="s">
        <v>65</v>
      </c>
      <c r="R3625" s="42">
        <v>1</v>
      </c>
      <c r="S3625" s="137" t="s">
        <v>2254</v>
      </c>
      <c r="T3625" s="62">
        <v>1221252.99</v>
      </c>
      <c r="U3625" s="62">
        <v>1135277.3500000001</v>
      </c>
      <c r="Z3625" s="42" t="s">
        <v>68</v>
      </c>
      <c r="AJ3625" s="42"/>
      <c r="AW3625" s="42" t="s">
        <v>2412</v>
      </c>
      <c r="AX3625" s="42"/>
      <c r="AY3625" s="42"/>
      <c r="AZ3625" s="42"/>
      <c r="BA3625" s="42"/>
      <c r="BB3625" s="42"/>
      <c r="BN3625" s="128" t="s">
        <v>4578</v>
      </c>
      <c r="BO3625" s="58" t="str">
        <f t="shared" si="56"/>
        <v>境内资产</v>
      </c>
      <c r="BP3625" s="58" t="str">
        <f>IF(M3625="",VLOOKUP(D3625,Sheet4!$A$1:$B$92,2,0),VLOOKUP(Q3625,Sheet4!$A$1:$B$92,2,0))</f>
        <v>保险资产管理产品</v>
      </c>
    </row>
    <row r="3626" spans="1:68" s="58" customFormat="1" ht="12.75" customHeight="1">
      <c r="A3626" s="137" t="s">
        <v>1633</v>
      </c>
      <c r="B3626" s="50" t="s">
        <v>1634</v>
      </c>
      <c r="C3626" s="252" t="s">
        <v>5552</v>
      </c>
      <c r="D3626" s="257" t="s">
        <v>678</v>
      </c>
      <c r="E3626" s="42" t="s">
        <v>1635</v>
      </c>
      <c r="F3626" s="42" t="s">
        <v>1634</v>
      </c>
      <c r="G3626" s="42"/>
      <c r="H3626" s="307">
        <v>38.258290382655488</v>
      </c>
      <c r="I3626" s="315">
        <v>17.021142196253297</v>
      </c>
      <c r="J3626" s="105">
        <v>0</v>
      </c>
      <c r="K3626" s="42">
        <v>0</v>
      </c>
      <c r="L3626" s="50" t="s">
        <v>4487</v>
      </c>
      <c r="M3626" s="50" t="s">
        <v>5540</v>
      </c>
      <c r="N3626" s="50" t="s">
        <v>2400</v>
      </c>
      <c r="O3626" s="137" t="s">
        <v>2401</v>
      </c>
      <c r="P3626" s="42" t="s">
        <v>64</v>
      </c>
      <c r="Q3626" s="42" t="s">
        <v>65</v>
      </c>
      <c r="R3626" s="42">
        <v>1</v>
      </c>
      <c r="S3626" s="137" t="s">
        <v>2254</v>
      </c>
      <c r="T3626" s="62">
        <v>1221252.99</v>
      </c>
      <c r="U3626" s="62">
        <v>1135277.3500000001</v>
      </c>
      <c r="Z3626" s="42" t="s">
        <v>68</v>
      </c>
      <c r="AJ3626" s="42"/>
      <c r="AW3626" s="42" t="s">
        <v>2412</v>
      </c>
      <c r="AX3626" s="42"/>
      <c r="AY3626" s="42"/>
      <c r="AZ3626" s="42"/>
      <c r="BA3626" s="42"/>
      <c r="BB3626" s="42"/>
      <c r="BN3626" s="128" t="s">
        <v>4578</v>
      </c>
      <c r="BO3626" s="58" t="str">
        <f t="shared" si="56"/>
        <v>境内资产</v>
      </c>
      <c r="BP3626" s="58" t="str">
        <f>IF(M3626="",VLOOKUP(D3626,Sheet4!$A$1:$B$92,2,0),VLOOKUP(Q3626,Sheet4!$A$1:$B$92,2,0))</f>
        <v>保险资产管理产品</v>
      </c>
    </row>
    <row r="3627" spans="1:68" s="58" customFormat="1" ht="12.75" customHeight="1">
      <c r="A3627" s="137" t="s">
        <v>1764</v>
      </c>
      <c r="B3627" s="50" t="s">
        <v>1765</v>
      </c>
      <c r="C3627" s="252" t="s">
        <v>5552</v>
      </c>
      <c r="D3627" s="257" t="s">
        <v>678</v>
      </c>
      <c r="E3627" s="42" t="s">
        <v>1766</v>
      </c>
      <c r="F3627" s="42" t="s">
        <v>1765</v>
      </c>
      <c r="G3627" s="42"/>
      <c r="H3627" s="307">
        <v>14.95304824020409</v>
      </c>
      <c r="I3627" s="315">
        <v>10.425323699182982</v>
      </c>
      <c r="J3627" s="105">
        <v>0</v>
      </c>
      <c r="K3627" s="42">
        <v>0</v>
      </c>
      <c r="L3627" s="50" t="s">
        <v>4487</v>
      </c>
      <c r="M3627" s="50" t="s">
        <v>5540</v>
      </c>
      <c r="N3627" s="50" t="s">
        <v>2400</v>
      </c>
      <c r="O3627" s="137" t="s">
        <v>2401</v>
      </c>
      <c r="P3627" s="42" t="s">
        <v>64</v>
      </c>
      <c r="Q3627" s="42" t="s">
        <v>65</v>
      </c>
      <c r="R3627" s="42">
        <v>1</v>
      </c>
      <c r="S3627" s="137" t="s">
        <v>2254</v>
      </c>
      <c r="T3627" s="62">
        <v>1221252.99</v>
      </c>
      <c r="U3627" s="62">
        <v>1135277.3500000001</v>
      </c>
      <c r="Z3627" s="42" t="s">
        <v>68</v>
      </c>
      <c r="AJ3627" s="42"/>
      <c r="AW3627" s="42" t="s">
        <v>2412</v>
      </c>
      <c r="AX3627" s="42"/>
      <c r="AY3627" s="42"/>
      <c r="AZ3627" s="42"/>
      <c r="BA3627" s="42"/>
      <c r="BB3627" s="42"/>
      <c r="BN3627" s="128" t="s">
        <v>4578</v>
      </c>
      <c r="BO3627" s="58" t="str">
        <f t="shared" si="56"/>
        <v>境内资产</v>
      </c>
      <c r="BP3627" s="58" t="str">
        <f>IF(M3627="",VLOOKUP(D3627,Sheet4!$A$1:$B$92,2,0),VLOOKUP(Q3627,Sheet4!$A$1:$B$92,2,0))</f>
        <v>保险资产管理产品</v>
      </c>
    </row>
    <row r="3628" spans="1:68" s="58" customFormat="1" ht="12.75" customHeight="1">
      <c r="A3628" s="137" t="s">
        <v>1636</v>
      </c>
      <c r="B3628" s="50" t="s">
        <v>1637</v>
      </c>
      <c r="C3628" s="252" t="s">
        <v>5552</v>
      </c>
      <c r="D3628" s="257" t="s">
        <v>678</v>
      </c>
      <c r="E3628" s="42" t="s">
        <v>1638</v>
      </c>
      <c r="F3628" s="42" t="s">
        <v>1637</v>
      </c>
      <c r="G3628" s="42"/>
      <c r="H3628" s="307">
        <v>8.3972646781811751</v>
      </c>
      <c r="I3628" s="315">
        <v>4.7254172661069225</v>
      </c>
      <c r="J3628" s="105">
        <v>0</v>
      </c>
      <c r="K3628" s="42">
        <v>0</v>
      </c>
      <c r="L3628" s="50" t="s">
        <v>4487</v>
      </c>
      <c r="M3628" s="50" t="s">
        <v>5540</v>
      </c>
      <c r="N3628" s="50" t="s">
        <v>2400</v>
      </c>
      <c r="O3628" s="137" t="s">
        <v>2401</v>
      </c>
      <c r="P3628" s="42" t="s">
        <v>64</v>
      </c>
      <c r="Q3628" s="42" t="s">
        <v>65</v>
      </c>
      <c r="R3628" s="42">
        <v>1</v>
      </c>
      <c r="S3628" s="137" t="s">
        <v>2254</v>
      </c>
      <c r="T3628" s="62">
        <v>1221252.99</v>
      </c>
      <c r="U3628" s="62">
        <v>1135277.3500000001</v>
      </c>
      <c r="Z3628" s="42" t="s">
        <v>68</v>
      </c>
      <c r="AJ3628" s="42"/>
      <c r="AW3628" s="42" t="s">
        <v>2412</v>
      </c>
      <c r="AX3628" s="42"/>
      <c r="AY3628" s="42"/>
      <c r="AZ3628" s="42"/>
      <c r="BA3628" s="42"/>
      <c r="BB3628" s="42"/>
      <c r="BN3628" s="128" t="s">
        <v>4578</v>
      </c>
      <c r="BO3628" s="58" t="str">
        <f t="shared" si="56"/>
        <v>境内资产</v>
      </c>
      <c r="BP3628" s="58" t="str">
        <f>IF(M3628="",VLOOKUP(D3628,Sheet4!$A$1:$B$92,2,0),VLOOKUP(Q3628,Sheet4!$A$1:$B$92,2,0))</f>
        <v>保险资产管理产品</v>
      </c>
    </row>
    <row r="3629" spans="1:68" s="58" customFormat="1" ht="12.75" customHeight="1">
      <c r="A3629" s="137" t="s">
        <v>1826</v>
      </c>
      <c r="B3629" s="50" t="s">
        <v>1827</v>
      </c>
      <c r="C3629" s="252" t="s">
        <v>5552</v>
      </c>
      <c r="D3629" s="257" t="s">
        <v>678</v>
      </c>
      <c r="E3629" s="42" t="s">
        <v>1828</v>
      </c>
      <c r="F3629" s="42" t="s">
        <v>1827</v>
      </c>
      <c r="G3629" s="42"/>
      <c r="H3629" s="307">
        <v>4.8287958854476498</v>
      </c>
      <c r="I3629" s="315">
        <v>3.2779547290225377</v>
      </c>
      <c r="J3629" s="105">
        <v>0</v>
      </c>
      <c r="K3629" s="42">
        <v>0</v>
      </c>
      <c r="L3629" s="50" t="s">
        <v>4487</v>
      </c>
      <c r="M3629" s="50" t="s">
        <v>5540</v>
      </c>
      <c r="N3629" s="50" t="s">
        <v>2400</v>
      </c>
      <c r="O3629" s="137" t="s">
        <v>2401</v>
      </c>
      <c r="P3629" s="42" t="s">
        <v>64</v>
      </c>
      <c r="Q3629" s="42" t="s">
        <v>65</v>
      </c>
      <c r="R3629" s="42">
        <v>1</v>
      </c>
      <c r="S3629" s="137" t="s">
        <v>2254</v>
      </c>
      <c r="T3629" s="62">
        <v>1221252.99</v>
      </c>
      <c r="U3629" s="62">
        <v>1135277.3500000001</v>
      </c>
      <c r="Z3629" s="42" t="s">
        <v>68</v>
      </c>
      <c r="AJ3629" s="42"/>
      <c r="AW3629" s="42" t="s">
        <v>2412</v>
      </c>
      <c r="AX3629" s="42"/>
      <c r="AY3629" s="42"/>
      <c r="AZ3629" s="42"/>
      <c r="BA3629" s="42"/>
      <c r="BB3629" s="42"/>
      <c r="BN3629" s="128" t="s">
        <v>4578</v>
      </c>
      <c r="BO3629" s="58" t="str">
        <f t="shared" si="56"/>
        <v>境内资产</v>
      </c>
      <c r="BP3629" s="58" t="str">
        <f>IF(M3629="",VLOOKUP(D3629,Sheet4!$A$1:$B$92,2,0),VLOOKUP(Q3629,Sheet4!$A$1:$B$92,2,0))</f>
        <v>保险资产管理产品</v>
      </c>
    </row>
    <row r="3630" spans="1:68" s="58" customFormat="1" ht="12.75" customHeight="1">
      <c r="A3630" s="137" t="s">
        <v>2245</v>
      </c>
      <c r="B3630" s="50" t="s">
        <v>2246</v>
      </c>
      <c r="C3630" s="252" t="s">
        <v>5552</v>
      </c>
      <c r="D3630" s="257" t="s">
        <v>678</v>
      </c>
      <c r="E3630" s="42" t="s">
        <v>2814</v>
      </c>
      <c r="F3630" s="42" t="s">
        <v>2246</v>
      </c>
      <c r="G3630" s="42"/>
      <c r="H3630" s="307">
        <v>24.16221636530566</v>
      </c>
      <c r="I3630" s="315">
        <v>9.9744900438221613</v>
      </c>
      <c r="J3630" s="105">
        <v>0</v>
      </c>
      <c r="K3630" s="42">
        <v>0</v>
      </c>
      <c r="L3630" s="50" t="s">
        <v>4487</v>
      </c>
      <c r="M3630" s="50" t="s">
        <v>5540</v>
      </c>
      <c r="N3630" s="50" t="s">
        <v>2400</v>
      </c>
      <c r="O3630" s="137" t="s">
        <v>2401</v>
      </c>
      <c r="P3630" s="42" t="s">
        <v>64</v>
      </c>
      <c r="Q3630" s="42" t="s">
        <v>65</v>
      </c>
      <c r="R3630" s="42">
        <v>1</v>
      </c>
      <c r="S3630" s="137" t="s">
        <v>2254</v>
      </c>
      <c r="T3630" s="62">
        <v>1221252.99</v>
      </c>
      <c r="U3630" s="62">
        <v>1135277.3500000001</v>
      </c>
      <c r="Z3630" s="42" t="s">
        <v>68</v>
      </c>
      <c r="AJ3630" s="42"/>
      <c r="AW3630" s="42" t="s">
        <v>2412</v>
      </c>
      <c r="AX3630" s="42"/>
      <c r="AY3630" s="42"/>
      <c r="AZ3630" s="42"/>
      <c r="BA3630" s="42"/>
      <c r="BB3630" s="42"/>
      <c r="BN3630" s="128" t="s">
        <v>4578</v>
      </c>
      <c r="BO3630" s="58" t="str">
        <f t="shared" si="56"/>
        <v>境内资产</v>
      </c>
      <c r="BP3630" s="58" t="str">
        <f>IF(M3630="",VLOOKUP(D3630,Sheet4!$A$1:$B$92,2,0),VLOOKUP(Q3630,Sheet4!$A$1:$B$92,2,0))</f>
        <v>保险资产管理产品</v>
      </c>
    </row>
    <row r="3631" spans="1:68" s="58" customFormat="1" ht="12.75" customHeight="1">
      <c r="A3631" s="137" t="s">
        <v>1639</v>
      </c>
      <c r="B3631" s="50" t="s">
        <v>1640</v>
      </c>
      <c r="C3631" s="252" t="s">
        <v>5552</v>
      </c>
      <c r="D3631" s="257" t="s">
        <v>678</v>
      </c>
      <c r="E3631" s="42" t="s">
        <v>1641</v>
      </c>
      <c r="F3631" s="42" t="s">
        <v>1640</v>
      </c>
      <c r="G3631" s="42"/>
      <c r="H3631" s="307">
        <v>8.4560581205306597</v>
      </c>
      <c r="I3631" s="315">
        <v>5.7731239625360642</v>
      </c>
      <c r="J3631" s="105">
        <v>0</v>
      </c>
      <c r="K3631" s="42">
        <v>0</v>
      </c>
      <c r="L3631" s="50" t="s">
        <v>4487</v>
      </c>
      <c r="M3631" s="50" t="s">
        <v>5540</v>
      </c>
      <c r="N3631" s="50" t="s">
        <v>2400</v>
      </c>
      <c r="O3631" s="137" t="s">
        <v>2401</v>
      </c>
      <c r="P3631" s="42" t="s">
        <v>64</v>
      </c>
      <c r="Q3631" s="42" t="s">
        <v>65</v>
      </c>
      <c r="R3631" s="42">
        <v>1</v>
      </c>
      <c r="S3631" s="137" t="s">
        <v>2254</v>
      </c>
      <c r="T3631" s="62">
        <v>1221252.99</v>
      </c>
      <c r="U3631" s="62">
        <v>1135277.3500000001</v>
      </c>
      <c r="Z3631" s="42" t="s">
        <v>68</v>
      </c>
      <c r="AJ3631" s="42"/>
      <c r="AW3631" s="42" t="s">
        <v>2412</v>
      </c>
      <c r="AX3631" s="42"/>
      <c r="AY3631" s="42"/>
      <c r="AZ3631" s="42"/>
      <c r="BA3631" s="42"/>
      <c r="BB3631" s="42"/>
      <c r="BN3631" s="128" t="s">
        <v>4578</v>
      </c>
      <c r="BO3631" s="58" t="str">
        <f t="shared" si="56"/>
        <v>境内资产</v>
      </c>
      <c r="BP3631" s="58" t="str">
        <f>IF(M3631="",VLOOKUP(D3631,Sheet4!$A$1:$B$92,2,0),VLOOKUP(Q3631,Sheet4!$A$1:$B$92,2,0))</f>
        <v>保险资产管理产品</v>
      </c>
    </row>
    <row r="3632" spans="1:68" s="58" customFormat="1" ht="12.75" customHeight="1">
      <c r="A3632" s="137" t="s">
        <v>1642</v>
      </c>
      <c r="B3632" s="50" t="s">
        <v>1643</v>
      </c>
      <c r="C3632" s="252" t="s">
        <v>5552</v>
      </c>
      <c r="D3632" s="257" t="s">
        <v>678</v>
      </c>
      <c r="E3632" s="42" t="s">
        <v>1644</v>
      </c>
      <c r="F3632" s="42" t="s">
        <v>1643</v>
      </c>
      <c r="G3632" s="42"/>
      <c r="H3632" s="307">
        <v>20.168542750294218</v>
      </c>
      <c r="I3632" s="315">
        <v>9.8513637341480802</v>
      </c>
      <c r="J3632" s="105">
        <v>0</v>
      </c>
      <c r="K3632" s="42">
        <v>0</v>
      </c>
      <c r="L3632" s="50" t="s">
        <v>4487</v>
      </c>
      <c r="M3632" s="50" t="s">
        <v>5540</v>
      </c>
      <c r="N3632" s="50" t="s">
        <v>2400</v>
      </c>
      <c r="O3632" s="137" t="s">
        <v>2401</v>
      </c>
      <c r="P3632" s="42" t="s">
        <v>64</v>
      </c>
      <c r="Q3632" s="42" t="s">
        <v>65</v>
      </c>
      <c r="R3632" s="42">
        <v>1</v>
      </c>
      <c r="S3632" s="137" t="s">
        <v>2254</v>
      </c>
      <c r="T3632" s="62">
        <v>1221252.99</v>
      </c>
      <c r="U3632" s="62">
        <v>1135277.3500000001</v>
      </c>
      <c r="Z3632" s="42" t="s">
        <v>68</v>
      </c>
      <c r="AJ3632" s="42"/>
      <c r="AW3632" s="42" t="s">
        <v>2412</v>
      </c>
      <c r="AX3632" s="42"/>
      <c r="AY3632" s="42"/>
      <c r="AZ3632" s="42"/>
      <c r="BA3632" s="42"/>
      <c r="BB3632" s="42"/>
      <c r="BN3632" s="128" t="s">
        <v>4578</v>
      </c>
      <c r="BO3632" s="58" t="str">
        <f t="shared" si="56"/>
        <v>境内资产</v>
      </c>
      <c r="BP3632" s="58" t="str">
        <f>IF(M3632="",VLOOKUP(D3632,Sheet4!$A$1:$B$92,2,0),VLOOKUP(Q3632,Sheet4!$A$1:$B$92,2,0))</f>
        <v>保险资产管理产品</v>
      </c>
    </row>
    <row r="3633" spans="1:68" s="58" customFormat="1" ht="12.75" customHeight="1">
      <c r="A3633" s="137" t="s">
        <v>2180</v>
      </c>
      <c r="B3633" s="50" t="s">
        <v>2347</v>
      </c>
      <c r="C3633" s="252" t="s">
        <v>5552</v>
      </c>
      <c r="D3633" s="257" t="s">
        <v>678</v>
      </c>
      <c r="E3633" s="42" t="s">
        <v>2815</v>
      </c>
      <c r="F3633" s="42" t="s">
        <v>2347</v>
      </c>
      <c r="G3633" s="42"/>
      <c r="H3633" s="307">
        <v>3.7570250636396119</v>
      </c>
      <c r="I3633" s="315">
        <v>3.453148036433467</v>
      </c>
      <c r="J3633" s="105">
        <v>0</v>
      </c>
      <c r="K3633" s="42">
        <v>0</v>
      </c>
      <c r="L3633" s="50" t="s">
        <v>4487</v>
      </c>
      <c r="M3633" s="50" t="s">
        <v>5540</v>
      </c>
      <c r="N3633" s="50" t="s">
        <v>2400</v>
      </c>
      <c r="O3633" s="137" t="s">
        <v>2401</v>
      </c>
      <c r="P3633" s="42" t="s">
        <v>64</v>
      </c>
      <c r="Q3633" s="42" t="s">
        <v>65</v>
      </c>
      <c r="R3633" s="42">
        <v>1</v>
      </c>
      <c r="S3633" s="137" t="s">
        <v>2254</v>
      </c>
      <c r="T3633" s="62">
        <v>1221252.99</v>
      </c>
      <c r="U3633" s="62">
        <v>1135277.3500000001</v>
      </c>
      <c r="Z3633" s="42" t="s">
        <v>68</v>
      </c>
      <c r="AJ3633" s="42"/>
      <c r="AW3633" s="42" t="s">
        <v>2412</v>
      </c>
      <c r="AX3633" s="42"/>
      <c r="AY3633" s="42"/>
      <c r="AZ3633" s="42"/>
      <c r="BA3633" s="42"/>
      <c r="BB3633" s="42"/>
      <c r="BN3633" s="128" t="s">
        <v>4578</v>
      </c>
      <c r="BO3633" s="58" t="str">
        <f t="shared" si="56"/>
        <v>境内资产</v>
      </c>
      <c r="BP3633" s="58" t="str">
        <f>IF(M3633="",VLOOKUP(D3633,Sheet4!$A$1:$B$92,2,0),VLOOKUP(Q3633,Sheet4!$A$1:$B$92,2,0))</f>
        <v>保险资产管理产品</v>
      </c>
    </row>
    <row r="3634" spans="1:68" s="58" customFormat="1" ht="12.75" customHeight="1">
      <c r="A3634" s="137" t="s">
        <v>1767</v>
      </c>
      <c r="B3634" s="50" t="s">
        <v>1768</v>
      </c>
      <c r="C3634" s="252" t="s">
        <v>5552</v>
      </c>
      <c r="D3634" s="257" t="s">
        <v>678</v>
      </c>
      <c r="E3634" s="42" t="s">
        <v>1769</v>
      </c>
      <c r="F3634" s="42" t="s">
        <v>1768</v>
      </c>
      <c r="G3634" s="42"/>
      <c r="H3634" s="307">
        <v>10.268798973344023</v>
      </c>
      <c r="I3634" s="315">
        <v>5.6499436974239137</v>
      </c>
      <c r="J3634" s="105">
        <v>0</v>
      </c>
      <c r="K3634" s="42">
        <v>0</v>
      </c>
      <c r="L3634" s="50" t="s">
        <v>4487</v>
      </c>
      <c r="M3634" s="50" t="s">
        <v>5540</v>
      </c>
      <c r="N3634" s="50" t="s">
        <v>2400</v>
      </c>
      <c r="O3634" s="137" t="s">
        <v>2401</v>
      </c>
      <c r="P3634" s="42" t="s">
        <v>64</v>
      </c>
      <c r="Q3634" s="42" t="s">
        <v>65</v>
      </c>
      <c r="R3634" s="42">
        <v>1</v>
      </c>
      <c r="S3634" s="137" t="s">
        <v>2254</v>
      </c>
      <c r="T3634" s="62">
        <v>1221252.99</v>
      </c>
      <c r="U3634" s="62">
        <v>1135277.3500000001</v>
      </c>
      <c r="Z3634" s="42" t="s">
        <v>68</v>
      </c>
      <c r="AJ3634" s="42"/>
      <c r="AW3634" s="42" t="s">
        <v>2412</v>
      </c>
      <c r="AX3634" s="42"/>
      <c r="AY3634" s="42"/>
      <c r="AZ3634" s="42"/>
      <c r="BA3634" s="42"/>
      <c r="BB3634" s="42"/>
      <c r="BN3634" s="128" t="s">
        <v>4578</v>
      </c>
      <c r="BO3634" s="58" t="str">
        <f t="shared" si="56"/>
        <v>境内资产</v>
      </c>
      <c r="BP3634" s="58" t="str">
        <f>IF(M3634="",VLOOKUP(D3634,Sheet4!$A$1:$B$92,2,0),VLOOKUP(Q3634,Sheet4!$A$1:$B$92,2,0))</f>
        <v>保险资产管理产品</v>
      </c>
    </row>
    <row r="3635" spans="1:68" s="58" customFormat="1" ht="12.75" customHeight="1">
      <c r="A3635" s="137" t="s">
        <v>1773</v>
      </c>
      <c r="B3635" s="50" t="s">
        <v>1774</v>
      </c>
      <c r="C3635" s="252" t="s">
        <v>5552</v>
      </c>
      <c r="D3635" s="257" t="s">
        <v>678</v>
      </c>
      <c r="E3635" s="42" t="s">
        <v>1775</v>
      </c>
      <c r="F3635" s="42" t="s">
        <v>1774</v>
      </c>
      <c r="G3635" s="42"/>
      <c r="H3635" s="307">
        <v>29.807358028741408</v>
      </c>
      <c r="I3635" s="315">
        <v>23.660538702137561</v>
      </c>
      <c r="J3635" s="105">
        <v>0</v>
      </c>
      <c r="K3635" s="42">
        <v>0</v>
      </c>
      <c r="L3635" s="50" t="s">
        <v>4487</v>
      </c>
      <c r="M3635" s="50" t="s">
        <v>5540</v>
      </c>
      <c r="N3635" s="50" t="s">
        <v>2400</v>
      </c>
      <c r="O3635" s="137" t="s">
        <v>2401</v>
      </c>
      <c r="P3635" s="42" t="s">
        <v>64</v>
      </c>
      <c r="Q3635" s="42" t="s">
        <v>65</v>
      </c>
      <c r="R3635" s="42">
        <v>1</v>
      </c>
      <c r="S3635" s="137" t="s">
        <v>2254</v>
      </c>
      <c r="T3635" s="62">
        <v>1221252.99</v>
      </c>
      <c r="U3635" s="62">
        <v>1135277.3500000001</v>
      </c>
      <c r="Z3635" s="42" t="s">
        <v>68</v>
      </c>
      <c r="AJ3635" s="42"/>
      <c r="AW3635" s="42" t="s">
        <v>2412</v>
      </c>
      <c r="AX3635" s="42"/>
      <c r="AY3635" s="42"/>
      <c r="AZ3635" s="42"/>
      <c r="BA3635" s="108"/>
      <c r="BB3635" s="42"/>
      <c r="BN3635" s="128" t="s">
        <v>4578</v>
      </c>
      <c r="BO3635" s="58" t="str">
        <f t="shared" si="56"/>
        <v>境内资产</v>
      </c>
      <c r="BP3635" s="58" t="str">
        <f>IF(M3635="",VLOOKUP(D3635,Sheet4!$A$1:$B$92,2,0),VLOOKUP(Q3635,Sheet4!$A$1:$B$92,2,0))</f>
        <v>保险资产管理产品</v>
      </c>
    </row>
    <row r="3636" spans="1:68" s="58" customFormat="1" ht="12.75" customHeight="1">
      <c r="A3636" s="137" t="s">
        <v>2043</v>
      </c>
      <c r="B3636" s="50" t="s">
        <v>2044</v>
      </c>
      <c r="C3636" s="252" t="s">
        <v>5552</v>
      </c>
      <c r="D3636" s="257" t="s">
        <v>678</v>
      </c>
      <c r="E3636" s="42" t="s">
        <v>4375</v>
      </c>
      <c r="F3636" s="42" t="s">
        <v>2044</v>
      </c>
      <c r="G3636" s="42"/>
      <c r="H3636" s="307">
        <v>58.383560871618144</v>
      </c>
      <c r="I3636" s="315">
        <v>29.934261219080341</v>
      </c>
      <c r="J3636" s="105">
        <v>0</v>
      </c>
      <c r="K3636" s="42">
        <v>0</v>
      </c>
      <c r="L3636" s="50" t="s">
        <v>4487</v>
      </c>
      <c r="M3636" s="50" t="s">
        <v>5540</v>
      </c>
      <c r="N3636" s="50" t="s">
        <v>2400</v>
      </c>
      <c r="O3636" s="137" t="s">
        <v>2401</v>
      </c>
      <c r="P3636" s="42" t="s">
        <v>64</v>
      </c>
      <c r="Q3636" s="42" t="s">
        <v>65</v>
      </c>
      <c r="R3636" s="42">
        <v>1</v>
      </c>
      <c r="S3636" s="137" t="s">
        <v>2254</v>
      </c>
      <c r="T3636" s="62">
        <v>1221252.99</v>
      </c>
      <c r="U3636" s="62">
        <v>1135277.3500000001</v>
      </c>
      <c r="Z3636" s="42" t="s">
        <v>68</v>
      </c>
      <c r="AJ3636" s="42"/>
      <c r="AW3636" s="42" t="s">
        <v>2412</v>
      </c>
      <c r="AX3636" s="42"/>
      <c r="AY3636" s="42"/>
      <c r="AZ3636" s="42"/>
      <c r="BA3636" s="108"/>
      <c r="BB3636" s="42"/>
      <c r="BN3636" s="128" t="s">
        <v>4578</v>
      </c>
      <c r="BO3636" s="58" t="str">
        <f t="shared" si="56"/>
        <v>境内资产</v>
      </c>
      <c r="BP3636" s="58" t="str">
        <f>IF(M3636="",VLOOKUP(D3636,Sheet4!$A$1:$B$92,2,0),VLOOKUP(Q3636,Sheet4!$A$1:$B$92,2,0))</f>
        <v>保险资产管理产品</v>
      </c>
    </row>
    <row r="3637" spans="1:68" s="58" customFormat="1" ht="12.75" customHeight="1">
      <c r="A3637" s="137" t="s">
        <v>1776</v>
      </c>
      <c r="B3637" s="50" t="s">
        <v>1777</v>
      </c>
      <c r="C3637" s="252" t="s">
        <v>5552</v>
      </c>
      <c r="D3637" s="257" t="s">
        <v>678</v>
      </c>
      <c r="E3637" s="42" t="s">
        <v>1778</v>
      </c>
      <c r="F3637" s="42" t="s">
        <v>1777</v>
      </c>
      <c r="G3637" s="42"/>
      <c r="H3637" s="307">
        <v>32.633543874809924</v>
      </c>
      <c r="I3637" s="315">
        <v>20.81478501719592</v>
      </c>
      <c r="J3637" s="105">
        <v>0</v>
      </c>
      <c r="K3637" s="42">
        <v>0</v>
      </c>
      <c r="L3637" s="50" t="s">
        <v>4487</v>
      </c>
      <c r="M3637" s="50" t="s">
        <v>5540</v>
      </c>
      <c r="N3637" s="50" t="s">
        <v>2400</v>
      </c>
      <c r="O3637" s="137" t="s">
        <v>2401</v>
      </c>
      <c r="P3637" s="42" t="s">
        <v>64</v>
      </c>
      <c r="Q3637" s="42" t="s">
        <v>65</v>
      </c>
      <c r="R3637" s="42">
        <v>1</v>
      </c>
      <c r="S3637" s="137" t="s">
        <v>2254</v>
      </c>
      <c r="T3637" s="62">
        <v>1221252.99</v>
      </c>
      <c r="U3637" s="62">
        <v>1135277.3500000001</v>
      </c>
      <c r="Z3637" s="42" t="s">
        <v>68</v>
      </c>
      <c r="AJ3637" s="42"/>
      <c r="AW3637" s="42" t="s">
        <v>2412</v>
      </c>
      <c r="AX3637" s="42"/>
      <c r="AY3637" s="42"/>
      <c r="AZ3637" s="42"/>
      <c r="BA3637" s="42"/>
      <c r="BB3637" s="42"/>
      <c r="BN3637" s="128" t="s">
        <v>4578</v>
      </c>
      <c r="BO3637" s="58" t="str">
        <f t="shared" si="56"/>
        <v>境内资产</v>
      </c>
      <c r="BP3637" s="58" t="str">
        <f>IF(M3637="",VLOOKUP(D3637,Sheet4!$A$1:$B$92,2,0),VLOOKUP(Q3637,Sheet4!$A$1:$B$92,2,0))</f>
        <v>保险资产管理产品</v>
      </c>
    </row>
    <row r="3638" spans="1:68" s="58" customFormat="1" ht="12.75" customHeight="1">
      <c r="A3638" s="137" t="s">
        <v>1832</v>
      </c>
      <c r="B3638" s="50" t="s">
        <v>1833</v>
      </c>
      <c r="C3638" s="252" t="s">
        <v>5552</v>
      </c>
      <c r="D3638" s="257" t="s">
        <v>678</v>
      </c>
      <c r="E3638" s="42" t="s">
        <v>1834</v>
      </c>
      <c r="F3638" s="42" t="s">
        <v>1833</v>
      </c>
      <c r="G3638" s="42"/>
      <c r="H3638" s="307">
        <v>19.986011503305868</v>
      </c>
      <c r="I3638" s="315">
        <v>10.594959596472776</v>
      </c>
      <c r="J3638" s="105">
        <v>0</v>
      </c>
      <c r="K3638" s="42">
        <v>0</v>
      </c>
      <c r="L3638" s="50" t="s">
        <v>4487</v>
      </c>
      <c r="M3638" s="50" t="s">
        <v>5540</v>
      </c>
      <c r="N3638" s="50" t="s">
        <v>2400</v>
      </c>
      <c r="O3638" s="137" t="s">
        <v>2401</v>
      </c>
      <c r="P3638" s="42" t="s">
        <v>64</v>
      </c>
      <c r="Q3638" s="42" t="s">
        <v>65</v>
      </c>
      <c r="R3638" s="42">
        <v>1</v>
      </c>
      <c r="S3638" s="137" t="s">
        <v>2254</v>
      </c>
      <c r="T3638" s="62">
        <v>1221252.99</v>
      </c>
      <c r="U3638" s="62">
        <v>1135277.3500000001</v>
      </c>
      <c r="Z3638" s="42" t="s">
        <v>68</v>
      </c>
      <c r="AJ3638" s="42"/>
      <c r="AW3638" s="42" t="s">
        <v>2412</v>
      </c>
      <c r="AX3638" s="42"/>
      <c r="AY3638" s="42"/>
      <c r="AZ3638" s="42"/>
      <c r="BA3638" s="108"/>
      <c r="BB3638" s="42"/>
      <c r="BN3638" s="128" t="s">
        <v>4578</v>
      </c>
      <c r="BO3638" s="58" t="str">
        <f t="shared" si="56"/>
        <v>境内资产</v>
      </c>
      <c r="BP3638" s="58" t="str">
        <f>IF(M3638="",VLOOKUP(D3638,Sheet4!$A$1:$B$92,2,0),VLOOKUP(Q3638,Sheet4!$A$1:$B$92,2,0))</f>
        <v>保险资产管理产品</v>
      </c>
    </row>
    <row r="3639" spans="1:68" s="58" customFormat="1" ht="12.75" customHeight="1">
      <c r="A3639" s="137" t="s">
        <v>1779</v>
      </c>
      <c r="B3639" s="50" t="s">
        <v>1780</v>
      </c>
      <c r="C3639" s="252" t="s">
        <v>5552</v>
      </c>
      <c r="D3639" s="257" t="s">
        <v>678</v>
      </c>
      <c r="E3639" s="42" t="s">
        <v>1781</v>
      </c>
      <c r="F3639" s="42" t="s">
        <v>1780</v>
      </c>
      <c r="G3639" s="42"/>
      <c r="H3639" s="307">
        <v>13.076100416088291</v>
      </c>
      <c r="I3639" s="315">
        <v>9.1532702912618049</v>
      </c>
      <c r="J3639" s="105">
        <v>0</v>
      </c>
      <c r="K3639" s="42">
        <v>0</v>
      </c>
      <c r="L3639" s="50" t="s">
        <v>4487</v>
      </c>
      <c r="M3639" s="50" t="s">
        <v>5540</v>
      </c>
      <c r="N3639" s="50" t="s">
        <v>2400</v>
      </c>
      <c r="O3639" s="137" t="s">
        <v>2401</v>
      </c>
      <c r="P3639" s="42" t="s">
        <v>64</v>
      </c>
      <c r="Q3639" s="42" t="s">
        <v>65</v>
      </c>
      <c r="R3639" s="42">
        <v>1</v>
      </c>
      <c r="S3639" s="137" t="s">
        <v>2254</v>
      </c>
      <c r="T3639" s="62">
        <v>1221252.99</v>
      </c>
      <c r="U3639" s="62">
        <v>1135277.3500000001</v>
      </c>
      <c r="Z3639" s="42" t="s">
        <v>68</v>
      </c>
      <c r="AJ3639" s="42"/>
      <c r="AW3639" s="42" t="s">
        <v>2412</v>
      </c>
      <c r="AX3639" s="42"/>
      <c r="AY3639" s="42"/>
      <c r="AZ3639" s="42"/>
      <c r="BA3639" s="108"/>
      <c r="BB3639" s="42"/>
      <c r="BN3639" s="128" t="s">
        <v>4578</v>
      </c>
      <c r="BO3639" s="58" t="str">
        <f t="shared" si="56"/>
        <v>境内资产</v>
      </c>
      <c r="BP3639" s="58" t="str">
        <f>IF(M3639="",VLOOKUP(D3639,Sheet4!$A$1:$B$92,2,0),VLOOKUP(Q3639,Sheet4!$A$1:$B$92,2,0))</f>
        <v>保险资产管理产品</v>
      </c>
    </row>
    <row r="3640" spans="1:68" s="58" customFormat="1" ht="12.75" customHeight="1">
      <c r="A3640" s="137" t="s">
        <v>2295</v>
      </c>
      <c r="B3640" s="50" t="s">
        <v>2348</v>
      </c>
      <c r="C3640" s="252" t="s">
        <v>1305</v>
      </c>
      <c r="D3640" s="252" t="s">
        <v>1318</v>
      </c>
      <c r="E3640" s="42" t="s">
        <v>2349</v>
      </c>
      <c r="F3640" s="42" t="s">
        <v>2348</v>
      </c>
      <c r="G3640" s="42"/>
      <c r="H3640" s="307">
        <v>48274.764573665881</v>
      </c>
      <c r="I3640" s="315">
        <v>48277.839835799226</v>
      </c>
      <c r="J3640" s="105">
        <v>0</v>
      </c>
      <c r="K3640" s="42">
        <v>0</v>
      </c>
      <c r="L3640" s="50" t="s">
        <v>4487</v>
      </c>
      <c r="M3640" s="50" t="s">
        <v>5540</v>
      </c>
      <c r="N3640" s="50" t="s">
        <v>2400</v>
      </c>
      <c r="O3640" s="137" t="s">
        <v>2401</v>
      </c>
      <c r="P3640" s="42" t="s">
        <v>64</v>
      </c>
      <c r="Q3640" s="42" t="s">
        <v>65</v>
      </c>
      <c r="R3640" s="42">
        <v>1</v>
      </c>
      <c r="S3640" s="137" t="s">
        <v>2254</v>
      </c>
      <c r="T3640" s="62">
        <v>1221252.99</v>
      </c>
      <c r="U3640" s="62">
        <v>1135277.3500000001</v>
      </c>
      <c r="Z3640" s="42" t="s">
        <v>68</v>
      </c>
      <c r="AJ3640" s="42"/>
      <c r="AW3640" s="42" t="s">
        <v>2412</v>
      </c>
      <c r="AX3640" s="42"/>
      <c r="AY3640" s="42"/>
      <c r="AZ3640" s="42"/>
      <c r="BA3640" s="108"/>
      <c r="BB3640" s="42"/>
      <c r="BN3640" s="128" t="s">
        <v>4578</v>
      </c>
      <c r="BO3640" s="58" t="str">
        <f t="shared" si="56"/>
        <v>境内资产</v>
      </c>
      <c r="BP3640" s="58" t="str">
        <f>IF(M3640="",VLOOKUP(D3640,Sheet4!$A$1:$B$92,2,0),VLOOKUP(Q3640,Sheet4!$A$1:$B$92,2,0))</f>
        <v>保险资产管理产品</v>
      </c>
    </row>
    <row r="3641" spans="1:68" s="58" customFormat="1" ht="12.75" customHeight="1">
      <c r="A3641" s="137" t="s">
        <v>2354</v>
      </c>
      <c r="B3641" s="50" t="s">
        <v>2350</v>
      </c>
      <c r="C3641" s="255" t="s">
        <v>71</v>
      </c>
      <c r="D3641" s="255" t="s">
        <v>72</v>
      </c>
      <c r="E3641" s="42" t="s">
        <v>4463</v>
      </c>
      <c r="F3641" s="42" t="s">
        <v>2350</v>
      </c>
      <c r="G3641" s="42"/>
      <c r="H3641" s="307">
        <v>54496.341335917379</v>
      </c>
      <c r="I3641" s="315">
        <v>54441.037011896376</v>
      </c>
      <c r="J3641" s="105">
        <v>787.1580981655834</v>
      </c>
      <c r="K3641" s="42">
        <v>0</v>
      </c>
      <c r="L3641" s="50" t="s">
        <v>4487</v>
      </c>
      <c r="M3641" s="50" t="s">
        <v>5540</v>
      </c>
      <c r="N3641" s="50" t="s">
        <v>2400</v>
      </c>
      <c r="O3641" s="137" t="s">
        <v>2401</v>
      </c>
      <c r="P3641" s="42" t="s">
        <v>64</v>
      </c>
      <c r="Q3641" s="42" t="s">
        <v>65</v>
      </c>
      <c r="R3641" s="42">
        <v>1</v>
      </c>
      <c r="S3641" s="137" t="s">
        <v>2254</v>
      </c>
      <c r="T3641" s="62">
        <v>1221252.99</v>
      </c>
      <c r="U3641" s="62">
        <v>1135277.3500000001</v>
      </c>
      <c r="Z3641" s="42" t="s">
        <v>68</v>
      </c>
      <c r="AJ3641" s="42"/>
      <c r="AW3641" s="42" t="s">
        <v>2412</v>
      </c>
      <c r="AX3641" s="42"/>
      <c r="AY3641" s="108">
        <v>3</v>
      </c>
      <c r="AZ3641" s="103" t="s">
        <v>74</v>
      </c>
      <c r="BA3641" s="67">
        <v>0.6482</v>
      </c>
      <c r="BB3641" s="50" t="s">
        <v>68</v>
      </c>
      <c r="BN3641" s="128" t="s">
        <v>4578</v>
      </c>
      <c r="BO3641" s="58" t="str">
        <f t="shared" si="56"/>
        <v>境内资产</v>
      </c>
      <c r="BP3641" s="58" t="str">
        <f>IF(M3641="",VLOOKUP(D3641,Sheet4!$A$1:$B$92,2,0),VLOOKUP(Q3641,Sheet4!$A$1:$B$92,2,0))</f>
        <v>保险资产管理产品</v>
      </c>
    </row>
    <row r="3642" spans="1:68" s="58" customFormat="1" ht="12.75" customHeight="1">
      <c r="A3642" s="137" t="s">
        <v>2255</v>
      </c>
      <c r="B3642" s="138" t="s">
        <v>2256</v>
      </c>
      <c r="C3642" s="250" t="s">
        <v>222</v>
      </c>
      <c r="D3642" s="256" t="s">
        <v>221</v>
      </c>
      <c r="E3642" s="42" t="s">
        <v>2307</v>
      </c>
      <c r="F3642" s="42" t="s">
        <v>2308</v>
      </c>
      <c r="G3642" s="42"/>
      <c r="H3642" s="307">
        <v>8583356.6724199839</v>
      </c>
      <c r="I3642" s="315">
        <v>8583356.6724199839</v>
      </c>
      <c r="J3642" s="105">
        <v>4188.1578003043815</v>
      </c>
      <c r="K3642" s="42">
        <v>0</v>
      </c>
      <c r="L3642" s="50" t="s">
        <v>4489</v>
      </c>
      <c r="M3642" s="50" t="s">
        <v>5541</v>
      </c>
      <c r="N3642" s="50" t="s">
        <v>5532</v>
      </c>
      <c r="O3642" s="137" t="s">
        <v>2403</v>
      </c>
      <c r="P3642" s="42" t="s">
        <v>64</v>
      </c>
      <c r="Q3642" s="42" t="s">
        <v>65</v>
      </c>
      <c r="R3642" s="42">
        <v>2</v>
      </c>
      <c r="S3642" s="137" t="s">
        <v>2254</v>
      </c>
      <c r="T3642" s="62">
        <v>16867538196.9</v>
      </c>
      <c r="U3642" s="62">
        <v>14487907740.719999</v>
      </c>
      <c r="Z3642" s="42" t="s">
        <v>280</v>
      </c>
      <c r="AJ3642" s="42"/>
      <c r="AW3642" s="50" t="s">
        <v>2412</v>
      </c>
      <c r="AX3642" s="108">
        <v>0</v>
      </c>
      <c r="AY3642" s="42"/>
      <c r="AZ3642" s="42"/>
      <c r="BA3642" s="42"/>
      <c r="BB3642" s="42"/>
      <c r="BN3642" s="128" t="s">
        <v>4578</v>
      </c>
      <c r="BO3642" s="58" t="str">
        <f t="shared" si="56"/>
        <v>境内资产</v>
      </c>
      <c r="BP3642" s="58" t="str">
        <f>IF(M3642="",VLOOKUP(D3642,Sheet4!$A$1:$B$92,2,0),VLOOKUP(Q3642,Sheet4!$A$1:$B$92,2,0))</f>
        <v>保险资产管理产品</v>
      </c>
    </row>
    <row r="3643" spans="1:68" s="58" customFormat="1" ht="12.75" customHeight="1">
      <c r="A3643" s="138" t="s">
        <v>2385</v>
      </c>
      <c r="B3643" s="50" t="s">
        <v>2386</v>
      </c>
      <c r="C3643" s="252" t="s">
        <v>821</v>
      </c>
      <c r="D3643" s="274" t="s">
        <v>5615</v>
      </c>
      <c r="E3643" s="42" t="s">
        <v>4471</v>
      </c>
      <c r="F3643" s="42" t="s">
        <v>2385</v>
      </c>
      <c r="G3643" s="42"/>
      <c r="H3643" s="307">
        <v>99813102.962449506</v>
      </c>
      <c r="I3643" s="315">
        <v>99776798.391667947</v>
      </c>
      <c r="J3643" s="105">
        <v>475775.70428298676</v>
      </c>
      <c r="K3643" s="42">
        <v>0</v>
      </c>
      <c r="L3643" s="50" t="s">
        <v>4489</v>
      </c>
      <c r="M3643" s="50" t="s">
        <v>5541</v>
      </c>
      <c r="N3643" s="50" t="s">
        <v>5532</v>
      </c>
      <c r="O3643" s="137" t="s">
        <v>2403</v>
      </c>
      <c r="P3643" s="42" t="s">
        <v>64</v>
      </c>
      <c r="Q3643" s="42" t="s">
        <v>65</v>
      </c>
      <c r="R3643" s="42">
        <v>2</v>
      </c>
      <c r="S3643" s="137" t="s">
        <v>2254</v>
      </c>
      <c r="T3643" s="62">
        <v>16867538196.9</v>
      </c>
      <c r="U3643" s="62">
        <v>14487907740.719999</v>
      </c>
      <c r="Z3643" s="42" t="s">
        <v>68</v>
      </c>
      <c r="AJ3643" s="42"/>
      <c r="AW3643" s="50" t="s">
        <v>2412</v>
      </c>
      <c r="AX3643" s="146">
        <v>0.12970000000000001</v>
      </c>
      <c r="AY3643" s="42"/>
      <c r="AZ3643" s="42"/>
      <c r="BA3643" s="42"/>
      <c r="BB3643" s="42"/>
      <c r="BN3643" s="128" t="s">
        <v>4578</v>
      </c>
      <c r="BO3643" s="58" t="str">
        <f t="shared" si="56"/>
        <v>境内资产</v>
      </c>
      <c r="BP3643" s="58" t="str">
        <f>IF(M3643="",VLOOKUP(D3643,Sheet4!$A$1:$B$92,2,0),VLOOKUP(Q3643,Sheet4!$A$1:$B$92,2,0))</f>
        <v>保险资产管理产品</v>
      </c>
    </row>
    <row r="3644" spans="1:68" s="58" customFormat="1" ht="12.75" customHeight="1">
      <c r="A3644" s="137" t="s">
        <v>2301</v>
      </c>
      <c r="B3644" s="50" t="s">
        <v>2262</v>
      </c>
      <c r="C3644" s="252" t="s">
        <v>821</v>
      </c>
      <c r="D3644" s="274" t="s">
        <v>5615</v>
      </c>
      <c r="E3644" s="42" t="s">
        <v>2375</v>
      </c>
      <c r="F3644" s="42" t="s">
        <v>2301</v>
      </c>
      <c r="G3644" s="42"/>
      <c r="H3644" s="307">
        <v>369308480.96106315</v>
      </c>
      <c r="I3644" s="315">
        <v>369308110.05557257</v>
      </c>
      <c r="J3644" s="105">
        <v>1600336.7075789291</v>
      </c>
      <c r="K3644" s="42">
        <v>0</v>
      </c>
      <c r="L3644" s="50" t="s">
        <v>4489</v>
      </c>
      <c r="M3644" s="50" t="s">
        <v>5541</v>
      </c>
      <c r="N3644" s="50" t="s">
        <v>5532</v>
      </c>
      <c r="O3644" s="137" t="s">
        <v>2403</v>
      </c>
      <c r="P3644" s="42" t="s">
        <v>64</v>
      </c>
      <c r="Q3644" s="42" t="s">
        <v>65</v>
      </c>
      <c r="R3644" s="42">
        <v>2</v>
      </c>
      <c r="S3644" s="137" t="s">
        <v>2254</v>
      </c>
      <c r="T3644" s="62">
        <v>16867538196.9</v>
      </c>
      <c r="U3644" s="62">
        <v>14487907740.719999</v>
      </c>
      <c r="Z3644" s="42" t="s">
        <v>68</v>
      </c>
      <c r="AJ3644" s="42"/>
      <c r="AW3644" s="50" t="s">
        <v>2412</v>
      </c>
      <c r="AX3644" s="146">
        <v>0.13489999999999999</v>
      </c>
      <c r="AY3644" s="42"/>
      <c r="AZ3644" s="42"/>
      <c r="BA3644" s="42"/>
      <c r="BB3644" s="42"/>
      <c r="BN3644" s="128" t="s">
        <v>4578</v>
      </c>
      <c r="BO3644" s="58" t="str">
        <f t="shared" si="56"/>
        <v>境内资产</v>
      </c>
      <c r="BP3644" s="58" t="str">
        <f>IF(M3644="",VLOOKUP(D3644,Sheet4!$A$1:$B$92,2,0),VLOOKUP(Q3644,Sheet4!$A$1:$B$92,2,0))</f>
        <v>保险资产管理产品</v>
      </c>
    </row>
    <row r="3645" spans="1:68" s="58" customFormat="1" ht="12.75" customHeight="1">
      <c r="A3645" s="137" t="s">
        <v>224</v>
      </c>
      <c r="B3645" s="137" t="s">
        <v>224</v>
      </c>
      <c r="C3645" s="250" t="s">
        <v>222</v>
      </c>
      <c r="D3645" s="250" t="s">
        <v>224</v>
      </c>
      <c r="E3645" s="42">
        <v>0</v>
      </c>
      <c r="F3645" s="50" t="s">
        <v>5354</v>
      </c>
      <c r="G3645" s="42"/>
      <c r="H3645" s="307">
        <v>263311.89638222812</v>
      </c>
      <c r="I3645" s="315">
        <v>263311.89638222812</v>
      </c>
      <c r="J3645" s="105">
        <v>0</v>
      </c>
      <c r="K3645" s="42">
        <v>0</v>
      </c>
      <c r="L3645" s="50" t="s">
        <v>4489</v>
      </c>
      <c r="M3645" s="50" t="s">
        <v>5541</v>
      </c>
      <c r="N3645" s="50" t="s">
        <v>5532</v>
      </c>
      <c r="O3645" s="137" t="s">
        <v>2403</v>
      </c>
      <c r="P3645" s="42" t="s">
        <v>64</v>
      </c>
      <c r="Q3645" s="42" t="s">
        <v>65</v>
      </c>
      <c r="R3645" s="42">
        <v>2</v>
      </c>
      <c r="S3645" s="137" t="s">
        <v>2254</v>
      </c>
      <c r="T3645" s="62">
        <v>16867538196.9</v>
      </c>
      <c r="U3645" s="62">
        <v>14487907740.719999</v>
      </c>
      <c r="Z3645" s="42"/>
      <c r="AJ3645" s="42"/>
      <c r="AW3645" s="42" t="s">
        <v>2412</v>
      </c>
      <c r="AX3645" s="42"/>
      <c r="AY3645" s="42"/>
      <c r="AZ3645" s="42"/>
      <c r="BA3645" s="42"/>
      <c r="BB3645" s="42"/>
      <c r="BN3645" s="128" t="s">
        <v>4578</v>
      </c>
      <c r="BO3645" s="58" t="str">
        <f t="shared" si="56"/>
        <v>境内资产</v>
      </c>
      <c r="BP3645" s="58" t="str">
        <f>IF(M3645="",VLOOKUP(D3645,Sheet4!$A$1:$B$92,2,0),VLOOKUP(Q3645,Sheet4!$A$1:$B$92,2,0))</f>
        <v>保险资产管理产品</v>
      </c>
    </row>
    <row r="3646" spans="1:68" s="58" customFormat="1" ht="12.75" customHeight="1">
      <c r="A3646" s="138" t="s">
        <v>5387</v>
      </c>
      <c r="B3646" s="138" t="s">
        <v>5387</v>
      </c>
      <c r="C3646" s="250" t="s">
        <v>222</v>
      </c>
      <c r="D3646" s="250" t="s">
        <v>224</v>
      </c>
      <c r="E3646" s="42">
        <v>0</v>
      </c>
      <c r="F3646" s="59" t="s">
        <v>5354</v>
      </c>
      <c r="G3646" s="42"/>
      <c r="H3646" s="307">
        <v>35260.346060995878</v>
      </c>
      <c r="I3646" s="315">
        <v>35260.346060995878</v>
      </c>
      <c r="J3646" s="105">
        <v>0</v>
      </c>
      <c r="K3646" s="42">
        <v>0</v>
      </c>
      <c r="L3646" s="50" t="s">
        <v>4489</v>
      </c>
      <c r="M3646" s="50" t="s">
        <v>5541</v>
      </c>
      <c r="N3646" s="50" t="s">
        <v>5532</v>
      </c>
      <c r="O3646" s="137" t="s">
        <v>2403</v>
      </c>
      <c r="P3646" s="42" t="s">
        <v>64</v>
      </c>
      <c r="Q3646" s="42" t="s">
        <v>65</v>
      </c>
      <c r="R3646" s="42">
        <v>2</v>
      </c>
      <c r="S3646" s="137" t="s">
        <v>2254</v>
      </c>
      <c r="T3646" s="62">
        <v>16867538196.9</v>
      </c>
      <c r="U3646" s="62">
        <v>14487907740.719999</v>
      </c>
      <c r="Z3646" s="42"/>
      <c r="AJ3646" s="42"/>
      <c r="AW3646" s="42" t="s">
        <v>2412</v>
      </c>
      <c r="AX3646" s="42"/>
      <c r="AY3646" s="42"/>
      <c r="AZ3646" s="42"/>
      <c r="BA3646" s="42"/>
      <c r="BB3646" s="42"/>
      <c r="BN3646" s="128" t="s">
        <v>4578</v>
      </c>
      <c r="BO3646" s="58" t="str">
        <f t="shared" si="56"/>
        <v>境内资产</v>
      </c>
      <c r="BP3646" s="58" t="str">
        <f>IF(M3646="",VLOOKUP(D3646,Sheet4!$A$1:$B$92,2,0),VLOOKUP(Q3646,Sheet4!$A$1:$B$92,2,0))</f>
        <v>保险资产管理产品</v>
      </c>
    </row>
    <row r="3647" spans="1:68" s="58" customFormat="1" ht="12.75" customHeight="1">
      <c r="A3647" s="138" t="s">
        <v>2263</v>
      </c>
      <c r="B3647" s="50" t="s">
        <v>2310</v>
      </c>
      <c r="C3647" s="252" t="s">
        <v>5552</v>
      </c>
      <c r="D3647" s="257" t="s">
        <v>672</v>
      </c>
      <c r="E3647" s="42" t="s">
        <v>4437</v>
      </c>
      <c r="F3647" s="42" t="s">
        <v>2310</v>
      </c>
      <c r="G3647" s="42"/>
      <c r="H3647" s="307">
        <v>1717989.1968263411</v>
      </c>
      <c r="I3647" s="315">
        <v>1100936.5294137588</v>
      </c>
      <c r="J3647" s="105">
        <v>0</v>
      </c>
      <c r="K3647" s="42">
        <v>0</v>
      </c>
      <c r="L3647" s="50" t="s">
        <v>4489</v>
      </c>
      <c r="M3647" s="50" t="s">
        <v>5541</v>
      </c>
      <c r="N3647" s="50" t="s">
        <v>5532</v>
      </c>
      <c r="O3647" s="137" t="s">
        <v>2403</v>
      </c>
      <c r="P3647" s="42" t="s">
        <v>64</v>
      </c>
      <c r="Q3647" s="42" t="s">
        <v>65</v>
      </c>
      <c r="R3647" s="42">
        <v>2</v>
      </c>
      <c r="S3647" s="137" t="s">
        <v>2254</v>
      </c>
      <c r="T3647" s="62">
        <v>16867538196.9</v>
      </c>
      <c r="U3647" s="62">
        <v>14487907740.719999</v>
      </c>
      <c r="Z3647" s="42" t="s">
        <v>68</v>
      </c>
      <c r="AJ3647" s="42"/>
      <c r="AW3647" s="42" t="s">
        <v>2412</v>
      </c>
      <c r="AX3647" s="42"/>
      <c r="AY3647" s="42"/>
      <c r="AZ3647" s="42"/>
      <c r="BA3647" s="42"/>
      <c r="BB3647" s="42"/>
      <c r="BN3647" s="128" t="s">
        <v>4578</v>
      </c>
      <c r="BO3647" s="58" t="str">
        <f t="shared" si="56"/>
        <v>境内资产</v>
      </c>
      <c r="BP3647" s="58" t="str">
        <f>IF(M3647="",VLOOKUP(D3647,Sheet4!$A$1:$B$92,2,0),VLOOKUP(Q3647,Sheet4!$A$1:$B$92,2,0))</f>
        <v>保险资产管理产品</v>
      </c>
    </row>
    <row r="3648" spans="1:68" s="58" customFormat="1" ht="12.75" customHeight="1">
      <c r="A3648" s="137" t="s">
        <v>2264</v>
      </c>
      <c r="B3648" s="50" t="s">
        <v>2311</v>
      </c>
      <c r="C3648" s="252" t="s">
        <v>5552</v>
      </c>
      <c r="D3648" s="257" t="s">
        <v>672</v>
      </c>
      <c r="E3648" s="42" t="s">
        <v>4438</v>
      </c>
      <c r="F3648" s="42" t="s">
        <v>2311</v>
      </c>
      <c r="G3648" s="42"/>
      <c r="H3648" s="307">
        <v>2321725.2891258774</v>
      </c>
      <c r="I3648" s="315">
        <v>1991223.4938114458</v>
      </c>
      <c r="J3648" s="105">
        <v>0</v>
      </c>
      <c r="K3648" s="42">
        <v>0</v>
      </c>
      <c r="L3648" s="50" t="s">
        <v>4489</v>
      </c>
      <c r="M3648" s="50" t="s">
        <v>5541</v>
      </c>
      <c r="N3648" s="50" t="s">
        <v>5532</v>
      </c>
      <c r="O3648" s="137" t="s">
        <v>2403</v>
      </c>
      <c r="P3648" s="42" t="s">
        <v>64</v>
      </c>
      <c r="Q3648" s="42" t="s">
        <v>65</v>
      </c>
      <c r="R3648" s="42">
        <v>2</v>
      </c>
      <c r="S3648" s="137" t="s">
        <v>2254</v>
      </c>
      <c r="T3648" s="62">
        <v>16867538196.9</v>
      </c>
      <c r="U3648" s="62">
        <v>14487907740.719999</v>
      </c>
      <c r="Z3648" s="42" t="s">
        <v>68</v>
      </c>
      <c r="AJ3648" s="42"/>
      <c r="AW3648" s="42" t="s">
        <v>2412</v>
      </c>
      <c r="AX3648" s="42"/>
      <c r="AY3648" s="42"/>
      <c r="AZ3648" s="42"/>
      <c r="BA3648" s="42"/>
      <c r="BB3648" s="42"/>
      <c r="BN3648" s="128" t="s">
        <v>4578</v>
      </c>
      <c r="BO3648" s="58" t="str">
        <f t="shared" si="56"/>
        <v>境内资产</v>
      </c>
      <c r="BP3648" s="58" t="str">
        <f>IF(M3648="",VLOOKUP(D3648,Sheet4!$A$1:$B$92,2,0),VLOOKUP(Q3648,Sheet4!$A$1:$B$92,2,0))</f>
        <v>保险资产管理产品</v>
      </c>
    </row>
    <row r="3649" spans="1:68" s="58" customFormat="1" ht="12.75" customHeight="1">
      <c r="A3649" s="137" t="s">
        <v>2265</v>
      </c>
      <c r="B3649" s="50" t="s">
        <v>2312</v>
      </c>
      <c r="C3649" s="252" t="s">
        <v>5552</v>
      </c>
      <c r="D3649" s="257" t="s">
        <v>672</v>
      </c>
      <c r="E3649" s="42" t="s">
        <v>4439</v>
      </c>
      <c r="F3649" s="42" t="s">
        <v>2312</v>
      </c>
      <c r="G3649" s="42"/>
      <c r="H3649" s="307">
        <v>5154710.5393296136</v>
      </c>
      <c r="I3649" s="315">
        <v>3324105.0331602446</v>
      </c>
      <c r="J3649" s="105">
        <v>0</v>
      </c>
      <c r="K3649" s="42">
        <v>0</v>
      </c>
      <c r="L3649" s="50" t="s">
        <v>4489</v>
      </c>
      <c r="M3649" s="50" t="s">
        <v>5541</v>
      </c>
      <c r="N3649" s="50" t="s">
        <v>5532</v>
      </c>
      <c r="O3649" s="137" t="s">
        <v>2403</v>
      </c>
      <c r="P3649" s="42" t="s">
        <v>64</v>
      </c>
      <c r="Q3649" s="42" t="s">
        <v>65</v>
      </c>
      <c r="R3649" s="42">
        <v>2</v>
      </c>
      <c r="S3649" s="137" t="s">
        <v>2254</v>
      </c>
      <c r="T3649" s="62">
        <v>16867538196.9</v>
      </c>
      <c r="U3649" s="62">
        <v>14487907740.719999</v>
      </c>
      <c r="Z3649" s="42" t="s">
        <v>68</v>
      </c>
      <c r="AJ3649" s="42"/>
      <c r="AW3649" s="42" t="s">
        <v>2412</v>
      </c>
      <c r="AX3649" s="42"/>
      <c r="AY3649" s="42"/>
      <c r="AZ3649" s="42"/>
      <c r="BA3649" s="42"/>
      <c r="BB3649" s="42"/>
      <c r="BN3649" s="128" t="s">
        <v>4578</v>
      </c>
      <c r="BO3649" s="58" t="str">
        <f t="shared" si="56"/>
        <v>境内资产</v>
      </c>
      <c r="BP3649" s="58" t="str">
        <f>IF(M3649="",VLOOKUP(D3649,Sheet4!$A$1:$B$92,2,0),VLOOKUP(Q3649,Sheet4!$A$1:$B$92,2,0))</f>
        <v>保险资产管理产品</v>
      </c>
    </row>
    <row r="3650" spans="1:68" s="58" customFormat="1" ht="12.75" customHeight="1">
      <c r="A3650" s="137" t="s">
        <v>2117</v>
      </c>
      <c r="B3650" s="50" t="s">
        <v>2199</v>
      </c>
      <c r="C3650" s="252" t="s">
        <v>5552</v>
      </c>
      <c r="D3650" s="257" t="s">
        <v>672</v>
      </c>
      <c r="E3650" s="42" t="s">
        <v>3807</v>
      </c>
      <c r="F3650" s="42" t="s">
        <v>2199</v>
      </c>
      <c r="G3650" s="42"/>
      <c r="H3650" s="307">
        <v>2429752.2918077959</v>
      </c>
      <c r="I3650" s="315">
        <v>2020893.3479007559</v>
      </c>
      <c r="J3650" s="105">
        <v>0</v>
      </c>
      <c r="K3650" s="42">
        <v>0</v>
      </c>
      <c r="L3650" s="50" t="s">
        <v>4489</v>
      </c>
      <c r="M3650" s="50" t="s">
        <v>5541</v>
      </c>
      <c r="N3650" s="50" t="s">
        <v>5532</v>
      </c>
      <c r="O3650" s="137" t="s">
        <v>2403</v>
      </c>
      <c r="P3650" s="42" t="s">
        <v>64</v>
      </c>
      <c r="Q3650" s="42" t="s">
        <v>65</v>
      </c>
      <c r="R3650" s="42">
        <v>2</v>
      </c>
      <c r="S3650" s="137" t="s">
        <v>2254</v>
      </c>
      <c r="T3650" s="62">
        <v>16867538196.9</v>
      </c>
      <c r="U3650" s="62">
        <v>14487907740.719999</v>
      </c>
      <c r="Z3650" s="42" t="s">
        <v>280</v>
      </c>
      <c r="AJ3650" s="42"/>
      <c r="AW3650" s="42" t="s">
        <v>2412</v>
      </c>
      <c r="AX3650" s="42"/>
      <c r="AY3650" s="42"/>
      <c r="AZ3650" s="42"/>
      <c r="BA3650" s="42"/>
      <c r="BB3650" s="42"/>
      <c r="BN3650" s="128" t="s">
        <v>4578</v>
      </c>
      <c r="BO3650" s="58" t="str">
        <f t="shared" si="56"/>
        <v>境内资产</v>
      </c>
      <c r="BP3650" s="58" t="str">
        <f>IF(M3650="",VLOOKUP(D3650,Sheet4!$A$1:$B$92,2,0),VLOOKUP(Q3650,Sheet4!$A$1:$B$92,2,0))</f>
        <v>保险资产管理产品</v>
      </c>
    </row>
    <row r="3651" spans="1:68" s="58" customFormat="1" ht="12.75" customHeight="1">
      <c r="A3651" s="137" t="s">
        <v>2266</v>
      </c>
      <c r="B3651" s="50" t="s">
        <v>2313</v>
      </c>
      <c r="C3651" s="252" t="s">
        <v>5552</v>
      </c>
      <c r="D3651" s="257" t="s">
        <v>672</v>
      </c>
      <c r="E3651" s="42" t="s">
        <v>2914</v>
      </c>
      <c r="F3651" s="42" t="s">
        <v>2313</v>
      </c>
      <c r="G3651" s="42"/>
      <c r="H3651" s="307">
        <v>3317843.5276412731</v>
      </c>
      <c r="I3651" s="315">
        <v>2184681.9885902274</v>
      </c>
      <c r="J3651" s="105">
        <v>0</v>
      </c>
      <c r="K3651" s="42">
        <v>0</v>
      </c>
      <c r="L3651" s="50" t="s">
        <v>4489</v>
      </c>
      <c r="M3651" s="50" t="s">
        <v>5541</v>
      </c>
      <c r="N3651" s="50" t="s">
        <v>5532</v>
      </c>
      <c r="O3651" s="137" t="s">
        <v>2403</v>
      </c>
      <c r="P3651" s="42" t="s">
        <v>64</v>
      </c>
      <c r="Q3651" s="42" t="s">
        <v>65</v>
      </c>
      <c r="R3651" s="42">
        <v>2</v>
      </c>
      <c r="S3651" s="137" t="s">
        <v>2254</v>
      </c>
      <c r="T3651" s="62">
        <v>16867538196.9</v>
      </c>
      <c r="U3651" s="62">
        <v>14487907740.719999</v>
      </c>
      <c r="Z3651" s="42" t="s">
        <v>68</v>
      </c>
      <c r="AJ3651" s="42"/>
      <c r="AW3651" s="42" t="s">
        <v>2412</v>
      </c>
      <c r="AX3651" s="42"/>
      <c r="AY3651" s="42"/>
      <c r="AZ3651" s="42"/>
      <c r="BA3651" s="42"/>
      <c r="BB3651" s="42"/>
      <c r="BN3651" s="128" t="s">
        <v>4578</v>
      </c>
      <c r="BO3651" s="58" t="str">
        <f t="shared" ref="BO3651:BO3714" si="57">IF(LEFT(D3651,2)="境外","境外资产","境内资产")</f>
        <v>境内资产</v>
      </c>
      <c r="BP3651" s="58" t="str">
        <f>IF(M3651="",VLOOKUP(D3651,Sheet4!$A$1:$B$92,2,0),VLOOKUP(Q3651,Sheet4!$A$1:$B$92,2,0))</f>
        <v>保险资产管理产品</v>
      </c>
    </row>
    <row r="3652" spans="1:68" s="58" customFormat="1" ht="12.75" customHeight="1">
      <c r="A3652" s="137" t="s">
        <v>2267</v>
      </c>
      <c r="B3652" s="50" t="s">
        <v>2314</v>
      </c>
      <c r="C3652" s="252" t="s">
        <v>5552</v>
      </c>
      <c r="D3652" s="257" t="s">
        <v>672</v>
      </c>
      <c r="E3652" s="42" t="s">
        <v>3013</v>
      </c>
      <c r="F3652" s="42" t="s">
        <v>2314</v>
      </c>
      <c r="G3652" s="42"/>
      <c r="H3652" s="307">
        <v>6754151.8035992458</v>
      </c>
      <c r="I3652" s="315">
        <v>4182713.4946032944</v>
      </c>
      <c r="J3652" s="105">
        <v>0</v>
      </c>
      <c r="K3652" s="42">
        <v>0</v>
      </c>
      <c r="L3652" s="50" t="s">
        <v>4489</v>
      </c>
      <c r="M3652" s="50" t="s">
        <v>5541</v>
      </c>
      <c r="N3652" s="50" t="s">
        <v>5532</v>
      </c>
      <c r="O3652" s="137" t="s">
        <v>2403</v>
      </c>
      <c r="P3652" s="42" t="s">
        <v>64</v>
      </c>
      <c r="Q3652" s="42" t="s">
        <v>65</v>
      </c>
      <c r="R3652" s="42">
        <v>2</v>
      </c>
      <c r="S3652" s="137" t="s">
        <v>2254</v>
      </c>
      <c r="T3652" s="62">
        <v>16867538196.9</v>
      </c>
      <c r="U3652" s="62">
        <v>14487907740.719999</v>
      </c>
      <c r="Z3652" s="42" t="s">
        <v>68</v>
      </c>
      <c r="AJ3652" s="42"/>
      <c r="AW3652" s="42" t="s">
        <v>2412</v>
      </c>
      <c r="AX3652" s="42"/>
      <c r="AY3652" s="42"/>
      <c r="AZ3652" s="42"/>
      <c r="BA3652" s="42"/>
      <c r="BB3652" s="42"/>
      <c r="BN3652" s="128" t="s">
        <v>4578</v>
      </c>
      <c r="BO3652" s="58" t="str">
        <f t="shared" si="57"/>
        <v>境内资产</v>
      </c>
      <c r="BP3652" s="58" t="str">
        <f>IF(M3652="",VLOOKUP(D3652,Sheet4!$A$1:$B$92,2,0),VLOOKUP(Q3652,Sheet4!$A$1:$B$92,2,0))</f>
        <v>保险资产管理产品</v>
      </c>
    </row>
    <row r="3653" spans="1:68" s="58" customFormat="1" ht="12.75" customHeight="1">
      <c r="A3653" s="137" t="s">
        <v>2108</v>
      </c>
      <c r="B3653" s="50" t="s">
        <v>2315</v>
      </c>
      <c r="C3653" s="252" t="s">
        <v>5552</v>
      </c>
      <c r="D3653" s="257" t="s">
        <v>672</v>
      </c>
      <c r="E3653" s="42" t="s">
        <v>4359</v>
      </c>
      <c r="F3653" s="42" t="s">
        <v>2315</v>
      </c>
      <c r="G3653" s="42"/>
      <c r="H3653" s="307">
        <v>2544504.0525821541</v>
      </c>
      <c r="I3653" s="315">
        <v>2370248.3611308709</v>
      </c>
      <c r="J3653" s="105">
        <v>0</v>
      </c>
      <c r="K3653" s="42">
        <v>0</v>
      </c>
      <c r="L3653" s="50" t="s">
        <v>4489</v>
      </c>
      <c r="M3653" s="50" t="s">
        <v>5541</v>
      </c>
      <c r="N3653" s="50" t="s">
        <v>5532</v>
      </c>
      <c r="O3653" s="137" t="s">
        <v>2403</v>
      </c>
      <c r="P3653" s="42" t="s">
        <v>64</v>
      </c>
      <c r="Q3653" s="42" t="s">
        <v>65</v>
      </c>
      <c r="R3653" s="42">
        <v>2</v>
      </c>
      <c r="S3653" s="137" t="s">
        <v>2254</v>
      </c>
      <c r="T3653" s="62">
        <v>16867538196.9</v>
      </c>
      <c r="U3653" s="62">
        <v>14487907740.719999</v>
      </c>
      <c r="Z3653" s="42" t="s">
        <v>68</v>
      </c>
      <c r="AJ3653" s="42"/>
      <c r="AW3653" s="42" t="s">
        <v>2412</v>
      </c>
      <c r="AX3653" s="42"/>
      <c r="AY3653" s="42"/>
      <c r="AZ3653" s="42"/>
      <c r="BA3653" s="42"/>
      <c r="BB3653" s="42"/>
      <c r="BN3653" s="128" t="s">
        <v>4578</v>
      </c>
      <c r="BO3653" s="58" t="str">
        <f t="shared" si="57"/>
        <v>境内资产</v>
      </c>
      <c r="BP3653" s="58" t="str">
        <f>IF(M3653="",VLOOKUP(D3653,Sheet4!$A$1:$B$92,2,0),VLOOKUP(Q3653,Sheet4!$A$1:$B$92,2,0))</f>
        <v>保险资产管理产品</v>
      </c>
    </row>
    <row r="3654" spans="1:68" s="58" customFormat="1" ht="12.75" customHeight="1">
      <c r="A3654" s="137" t="s">
        <v>1967</v>
      </c>
      <c r="B3654" s="50" t="s">
        <v>1968</v>
      </c>
      <c r="C3654" s="252" t="s">
        <v>5552</v>
      </c>
      <c r="D3654" s="257" t="s">
        <v>672</v>
      </c>
      <c r="E3654" s="42" t="s">
        <v>3077</v>
      </c>
      <c r="F3654" s="42" t="s">
        <v>1968</v>
      </c>
      <c r="G3654" s="42"/>
      <c r="H3654" s="307">
        <v>4967497.0509638842</v>
      </c>
      <c r="I3654" s="315">
        <v>5072549.8028411055</v>
      </c>
      <c r="J3654" s="105">
        <v>0</v>
      </c>
      <c r="K3654" s="42">
        <v>0</v>
      </c>
      <c r="L3654" s="50" t="s">
        <v>4489</v>
      </c>
      <c r="M3654" s="50" t="s">
        <v>5541</v>
      </c>
      <c r="N3654" s="50" t="s">
        <v>5532</v>
      </c>
      <c r="O3654" s="137" t="s">
        <v>2403</v>
      </c>
      <c r="P3654" s="42" t="s">
        <v>64</v>
      </c>
      <c r="Q3654" s="42" t="s">
        <v>65</v>
      </c>
      <c r="R3654" s="42">
        <v>2</v>
      </c>
      <c r="S3654" s="137" t="s">
        <v>2254</v>
      </c>
      <c r="T3654" s="62">
        <v>16867538196.9</v>
      </c>
      <c r="U3654" s="62">
        <v>14487907740.719999</v>
      </c>
      <c r="Z3654" s="42" t="s">
        <v>280</v>
      </c>
      <c r="AJ3654" s="42"/>
      <c r="AW3654" s="42" t="s">
        <v>2412</v>
      </c>
      <c r="AX3654" s="42"/>
      <c r="AY3654" s="42"/>
      <c r="AZ3654" s="42"/>
      <c r="BA3654" s="42"/>
      <c r="BB3654" s="42"/>
      <c r="BN3654" s="128" t="s">
        <v>4578</v>
      </c>
      <c r="BO3654" s="58" t="str">
        <f t="shared" si="57"/>
        <v>境内资产</v>
      </c>
      <c r="BP3654" s="58" t="str">
        <f>IF(M3654="",VLOOKUP(D3654,Sheet4!$A$1:$B$92,2,0),VLOOKUP(Q3654,Sheet4!$A$1:$B$92,2,0))</f>
        <v>保险资产管理产品</v>
      </c>
    </row>
    <row r="3655" spans="1:68" s="58" customFormat="1" ht="12.75" customHeight="1">
      <c r="A3655" s="137" t="s">
        <v>2268</v>
      </c>
      <c r="B3655" s="50" t="s">
        <v>2316</v>
      </c>
      <c r="C3655" s="252" t="s">
        <v>5552</v>
      </c>
      <c r="D3655" s="257" t="s">
        <v>672</v>
      </c>
      <c r="E3655" s="42" t="s">
        <v>4440</v>
      </c>
      <c r="F3655" s="42" t="s">
        <v>2316</v>
      </c>
      <c r="G3655" s="42"/>
      <c r="H3655" s="307">
        <v>4387014.8364765411</v>
      </c>
      <c r="I3655" s="315">
        <v>3259060.0080162906</v>
      </c>
      <c r="J3655" s="105">
        <v>0</v>
      </c>
      <c r="K3655" s="42">
        <v>0</v>
      </c>
      <c r="L3655" s="50" t="s">
        <v>4489</v>
      </c>
      <c r="M3655" s="50" t="s">
        <v>5541</v>
      </c>
      <c r="N3655" s="50" t="s">
        <v>5532</v>
      </c>
      <c r="O3655" s="137" t="s">
        <v>2403</v>
      </c>
      <c r="P3655" s="42" t="s">
        <v>64</v>
      </c>
      <c r="Q3655" s="42" t="s">
        <v>65</v>
      </c>
      <c r="R3655" s="42">
        <v>2</v>
      </c>
      <c r="S3655" s="137" t="s">
        <v>2254</v>
      </c>
      <c r="T3655" s="62">
        <v>16867538196.9</v>
      </c>
      <c r="U3655" s="62">
        <v>14487907740.719999</v>
      </c>
      <c r="Z3655" s="42" t="s">
        <v>68</v>
      </c>
      <c r="AJ3655" s="42"/>
      <c r="AW3655" s="42" t="s">
        <v>2412</v>
      </c>
      <c r="AX3655" s="42"/>
      <c r="AY3655" s="42"/>
      <c r="AZ3655" s="42"/>
      <c r="BA3655" s="42"/>
      <c r="BB3655" s="42"/>
      <c r="BN3655" s="128" t="s">
        <v>4578</v>
      </c>
      <c r="BO3655" s="58" t="str">
        <f t="shared" si="57"/>
        <v>境内资产</v>
      </c>
      <c r="BP3655" s="58" t="str">
        <f>IF(M3655="",VLOOKUP(D3655,Sheet4!$A$1:$B$92,2,0),VLOOKUP(Q3655,Sheet4!$A$1:$B$92,2,0))</f>
        <v>保险资产管理产品</v>
      </c>
    </row>
    <row r="3656" spans="1:68" s="58" customFormat="1" ht="12.75" customHeight="1">
      <c r="A3656" s="137" t="s">
        <v>2269</v>
      </c>
      <c r="B3656" s="50" t="s">
        <v>2317</v>
      </c>
      <c r="C3656" s="252" t="s">
        <v>5552</v>
      </c>
      <c r="D3656" s="257" t="s">
        <v>672</v>
      </c>
      <c r="E3656" s="42" t="s">
        <v>4441</v>
      </c>
      <c r="F3656" s="42" t="s">
        <v>2317</v>
      </c>
      <c r="G3656" s="42"/>
      <c r="H3656" s="307">
        <v>3097307.7742160796</v>
      </c>
      <c r="I3656" s="315">
        <v>2575614.738756658</v>
      </c>
      <c r="J3656" s="105">
        <v>0</v>
      </c>
      <c r="K3656" s="42">
        <v>0</v>
      </c>
      <c r="L3656" s="50" t="s">
        <v>4489</v>
      </c>
      <c r="M3656" s="50" t="s">
        <v>5541</v>
      </c>
      <c r="N3656" s="50" t="s">
        <v>5532</v>
      </c>
      <c r="O3656" s="137" t="s">
        <v>2403</v>
      </c>
      <c r="P3656" s="42" t="s">
        <v>64</v>
      </c>
      <c r="Q3656" s="42" t="s">
        <v>65</v>
      </c>
      <c r="R3656" s="42">
        <v>2</v>
      </c>
      <c r="S3656" s="137" t="s">
        <v>2254</v>
      </c>
      <c r="T3656" s="62">
        <v>16867538196.9</v>
      </c>
      <c r="U3656" s="62">
        <v>14487907740.719999</v>
      </c>
      <c r="Z3656" s="42" t="s">
        <v>68</v>
      </c>
      <c r="AJ3656" s="42"/>
      <c r="AW3656" s="42" t="s">
        <v>2412</v>
      </c>
      <c r="AX3656" s="42"/>
      <c r="AY3656" s="42"/>
      <c r="AZ3656" s="42"/>
      <c r="BA3656" s="42"/>
      <c r="BB3656" s="42"/>
      <c r="BN3656" s="128" t="s">
        <v>4578</v>
      </c>
      <c r="BO3656" s="58" t="str">
        <f t="shared" si="57"/>
        <v>境内资产</v>
      </c>
      <c r="BP3656" s="58" t="str">
        <f>IF(M3656="",VLOOKUP(D3656,Sheet4!$A$1:$B$92,2,0),VLOOKUP(Q3656,Sheet4!$A$1:$B$92,2,0))</f>
        <v>保险资产管理产品</v>
      </c>
    </row>
    <row r="3657" spans="1:68" s="58" customFormat="1" ht="12.75" customHeight="1">
      <c r="A3657" s="138" t="s">
        <v>2270</v>
      </c>
      <c r="B3657" s="50" t="s">
        <v>2318</v>
      </c>
      <c r="C3657" s="252" t="s">
        <v>5552</v>
      </c>
      <c r="D3657" s="257" t="s">
        <v>672</v>
      </c>
      <c r="E3657" s="42" t="s">
        <v>4442</v>
      </c>
      <c r="F3657" s="42" t="s">
        <v>2318</v>
      </c>
      <c r="G3657" s="42"/>
      <c r="H3657" s="307">
        <v>728626.75827840739</v>
      </c>
      <c r="I3657" s="315">
        <v>806961.23931533215</v>
      </c>
      <c r="J3657" s="105">
        <v>0</v>
      </c>
      <c r="K3657" s="42">
        <v>0</v>
      </c>
      <c r="L3657" s="50" t="s">
        <v>4489</v>
      </c>
      <c r="M3657" s="50" t="s">
        <v>5541</v>
      </c>
      <c r="N3657" s="50" t="s">
        <v>5532</v>
      </c>
      <c r="O3657" s="137" t="s">
        <v>2403</v>
      </c>
      <c r="P3657" s="42" t="s">
        <v>64</v>
      </c>
      <c r="Q3657" s="42" t="s">
        <v>65</v>
      </c>
      <c r="R3657" s="42">
        <v>2</v>
      </c>
      <c r="S3657" s="137" t="s">
        <v>2254</v>
      </c>
      <c r="T3657" s="62">
        <v>16867538196.9</v>
      </c>
      <c r="U3657" s="62">
        <v>14487907740.719999</v>
      </c>
      <c r="Z3657" s="42" t="s">
        <v>68</v>
      </c>
      <c r="AJ3657" s="42"/>
      <c r="AW3657" s="42" t="s">
        <v>2412</v>
      </c>
      <c r="AX3657" s="42"/>
      <c r="AY3657" s="42"/>
      <c r="AZ3657" s="42"/>
      <c r="BA3657" s="42"/>
      <c r="BB3657" s="42"/>
      <c r="BN3657" s="128" t="s">
        <v>4578</v>
      </c>
      <c r="BO3657" s="58" t="str">
        <f t="shared" si="57"/>
        <v>境内资产</v>
      </c>
      <c r="BP3657" s="58" t="str">
        <f>IF(M3657="",VLOOKUP(D3657,Sheet4!$A$1:$B$92,2,0),VLOOKUP(Q3657,Sheet4!$A$1:$B$92,2,0))</f>
        <v>保险资产管理产品</v>
      </c>
    </row>
    <row r="3658" spans="1:68" s="58" customFormat="1" ht="12.75" customHeight="1">
      <c r="A3658" s="137" t="s">
        <v>2271</v>
      </c>
      <c r="B3658" s="50" t="s">
        <v>2319</v>
      </c>
      <c r="C3658" s="252" t="s">
        <v>5552</v>
      </c>
      <c r="D3658" s="257" t="s">
        <v>672</v>
      </c>
      <c r="E3658" s="42" t="s">
        <v>4443</v>
      </c>
      <c r="F3658" s="42" t="s">
        <v>2319</v>
      </c>
      <c r="G3658" s="42"/>
      <c r="H3658" s="307">
        <v>3562822.5817201133</v>
      </c>
      <c r="I3658" s="315">
        <v>3101445.9156704894</v>
      </c>
      <c r="J3658" s="105">
        <v>0</v>
      </c>
      <c r="K3658" s="42">
        <v>0</v>
      </c>
      <c r="L3658" s="50" t="s">
        <v>4489</v>
      </c>
      <c r="M3658" s="50" t="s">
        <v>5541</v>
      </c>
      <c r="N3658" s="50" t="s">
        <v>5532</v>
      </c>
      <c r="O3658" s="137" t="s">
        <v>2403</v>
      </c>
      <c r="P3658" s="42" t="s">
        <v>64</v>
      </c>
      <c r="Q3658" s="42" t="s">
        <v>65</v>
      </c>
      <c r="R3658" s="42">
        <v>2</v>
      </c>
      <c r="S3658" s="137" t="s">
        <v>2254</v>
      </c>
      <c r="T3658" s="62">
        <v>16867538196.9</v>
      </c>
      <c r="U3658" s="62">
        <v>14487907740.719999</v>
      </c>
      <c r="Z3658" s="42" t="s">
        <v>68</v>
      </c>
      <c r="AJ3658" s="42"/>
      <c r="AW3658" s="42" t="s">
        <v>2412</v>
      </c>
      <c r="AX3658" s="42"/>
      <c r="AY3658" s="42"/>
      <c r="AZ3658" s="42"/>
      <c r="BA3658" s="42"/>
      <c r="BB3658" s="42"/>
      <c r="BN3658" s="128" t="s">
        <v>4578</v>
      </c>
      <c r="BO3658" s="58" t="str">
        <f t="shared" si="57"/>
        <v>境内资产</v>
      </c>
      <c r="BP3658" s="58" t="str">
        <f>IF(M3658="",VLOOKUP(D3658,Sheet4!$A$1:$B$92,2,0),VLOOKUP(Q3658,Sheet4!$A$1:$B$92,2,0))</f>
        <v>保险资产管理产品</v>
      </c>
    </row>
    <row r="3659" spans="1:68" s="58" customFormat="1" ht="12.75" customHeight="1">
      <c r="A3659" s="137" t="s">
        <v>2272</v>
      </c>
      <c r="B3659" s="50" t="s">
        <v>2320</v>
      </c>
      <c r="C3659" s="252" t="s">
        <v>5552</v>
      </c>
      <c r="D3659" s="257" t="s">
        <v>672</v>
      </c>
      <c r="E3659" s="42" t="s">
        <v>4444</v>
      </c>
      <c r="F3659" s="42" t="s">
        <v>2320</v>
      </c>
      <c r="G3659" s="42"/>
      <c r="H3659" s="307">
        <v>4768014.0568791153</v>
      </c>
      <c r="I3659" s="315">
        <v>3791476.3943233103</v>
      </c>
      <c r="J3659" s="105">
        <v>0</v>
      </c>
      <c r="K3659" s="42">
        <v>0</v>
      </c>
      <c r="L3659" s="50" t="s">
        <v>4489</v>
      </c>
      <c r="M3659" s="50" t="s">
        <v>5541</v>
      </c>
      <c r="N3659" s="50" t="s">
        <v>5532</v>
      </c>
      <c r="O3659" s="137" t="s">
        <v>2403</v>
      </c>
      <c r="P3659" s="42" t="s">
        <v>64</v>
      </c>
      <c r="Q3659" s="42" t="s">
        <v>65</v>
      </c>
      <c r="R3659" s="42">
        <v>2</v>
      </c>
      <c r="S3659" s="137" t="s">
        <v>2254</v>
      </c>
      <c r="T3659" s="62">
        <v>16867538196.9</v>
      </c>
      <c r="U3659" s="62">
        <v>14487907740.719999</v>
      </c>
      <c r="Z3659" s="42" t="s">
        <v>68</v>
      </c>
      <c r="AJ3659" s="42"/>
      <c r="AW3659" s="42" t="s">
        <v>2412</v>
      </c>
      <c r="AX3659" s="42"/>
      <c r="AY3659" s="42"/>
      <c r="AZ3659" s="42"/>
      <c r="BA3659" s="42"/>
      <c r="BB3659" s="42"/>
      <c r="BN3659" s="128" t="s">
        <v>4578</v>
      </c>
      <c r="BO3659" s="58" t="str">
        <f t="shared" si="57"/>
        <v>境内资产</v>
      </c>
      <c r="BP3659" s="58" t="str">
        <f>IF(M3659="",VLOOKUP(D3659,Sheet4!$A$1:$B$92,2,0),VLOOKUP(Q3659,Sheet4!$A$1:$B$92,2,0))</f>
        <v>保险资产管理产品</v>
      </c>
    </row>
    <row r="3660" spans="1:68" s="58" customFormat="1" ht="12.75" customHeight="1">
      <c r="A3660" s="138" t="s">
        <v>1556</v>
      </c>
      <c r="B3660" s="50" t="s">
        <v>1557</v>
      </c>
      <c r="C3660" s="252" t="s">
        <v>5552</v>
      </c>
      <c r="D3660" s="257" t="s">
        <v>672</v>
      </c>
      <c r="E3660" s="42" t="s">
        <v>1558</v>
      </c>
      <c r="F3660" s="42" t="s">
        <v>1557</v>
      </c>
      <c r="G3660" s="42"/>
      <c r="H3660" s="307">
        <v>4297.1337461187841</v>
      </c>
      <c r="I3660" s="315">
        <v>6188.4523089130544</v>
      </c>
      <c r="J3660" s="105">
        <v>0</v>
      </c>
      <c r="K3660" s="42">
        <v>0</v>
      </c>
      <c r="L3660" s="50" t="s">
        <v>4489</v>
      </c>
      <c r="M3660" s="50" t="s">
        <v>5541</v>
      </c>
      <c r="N3660" s="50" t="s">
        <v>5532</v>
      </c>
      <c r="O3660" s="137" t="s">
        <v>2403</v>
      </c>
      <c r="P3660" s="42" t="s">
        <v>64</v>
      </c>
      <c r="Q3660" s="42" t="s">
        <v>65</v>
      </c>
      <c r="R3660" s="42">
        <v>2</v>
      </c>
      <c r="S3660" s="137" t="s">
        <v>2254</v>
      </c>
      <c r="T3660" s="62">
        <v>16867538196.9</v>
      </c>
      <c r="U3660" s="62">
        <v>14487907740.719999</v>
      </c>
      <c r="Z3660" s="42" t="s">
        <v>68</v>
      </c>
      <c r="AJ3660" s="42"/>
      <c r="AW3660" s="42" t="s">
        <v>2412</v>
      </c>
      <c r="AX3660" s="42"/>
      <c r="AY3660" s="42"/>
      <c r="AZ3660" s="42"/>
      <c r="BA3660" s="42"/>
      <c r="BB3660" s="42"/>
      <c r="BN3660" s="128" t="s">
        <v>4578</v>
      </c>
      <c r="BO3660" s="58" t="str">
        <f t="shared" si="57"/>
        <v>境内资产</v>
      </c>
      <c r="BP3660" s="58" t="str">
        <f>IF(M3660="",VLOOKUP(D3660,Sheet4!$A$1:$B$92,2,0),VLOOKUP(Q3660,Sheet4!$A$1:$B$92,2,0))</f>
        <v>保险资产管理产品</v>
      </c>
    </row>
    <row r="3661" spans="1:68" s="58" customFormat="1" ht="12.75" customHeight="1">
      <c r="A3661" s="137" t="s">
        <v>2273</v>
      </c>
      <c r="B3661" s="50" t="s">
        <v>2321</v>
      </c>
      <c r="C3661" s="252" t="s">
        <v>5552</v>
      </c>
      <c r="D3661" s="257" t="s">
        <v>672</v>
      </c>
      <c r="E3661" s="42" t="s">
        <v>4445</v>
      </c>
      <c r="F3661" s="42" t="s">
        <v>2321</v>
      </c>
      <c r="G3661" s="42"/>
      <c r="H3661" s="307">
        <v>6389389.5998706063</v>
      </c>
      <c r="I3661" s="315">
        <v>5907292.4722629404</v>
      </c>
      <c r="J3661" s="105">
        <v>0</v>
      </c>
      <c r="K3661" s="42">
        <v>0</v>
      </c>
      <c r="L3661" s="50" t="s">
        <v>4489</v>
      </c>
      <c r="M3661" s="50" t="s">
        <v>5541</v>
      </c>
      <c r="N3661" s="50" t="s">
        <v>5532</v>
      </c>
      <c r="O3661" s="137" t="s">
        <v>2403</v>
      </c>
      <c r="P3661" s="42" t="s">
        <v>64</v>
      </c>
      <c r="Q3661" s="42" t="s">
        <v>65</v>
      </c>
      <c r="R3661" s="42">
        <v>2</v>
      </c>
      <c r="S3661" s="137" t="s">
        <v>2254</v>
      </c>
      <c r="T3661" s="62">
        <v>16867538196.9</v>
      </c>
      <c r="U3661" s="62">
        <v>14487907740.719999</v>
      </c>
      <c r="Z3661" s="42" t="s">
        <v>68</v>
      </c>
      <c r="AJ3661" s="42"/>
      <c r="AW3661" s="42" t="s">
        <v>2412</v>
      </c>
      <c r="AX3661" s="42"/>
      <c r="AY3661" s="42"/>
      <c r="AZ3661" s="42"/>
      <c r="BA3661" s="42"/>
      <c r="BB3661" s="42"/>
      <c r="BN3661" s="128" t="s">
        <v>4578</v>
      </c>
      <c r="BO3661" s="58" t="str">
        <f t="shared" si="57"/>
        <v>境内资产</v>
      </c>
      <c r="BP3661" s="58" t="str">
        <f>IF(M3661="",VLOOKUP(D3661,Sheet4!$A$1:$B$92,2,0),VLOOKUP(Q3661,Sheet4!$A$1:$B$92,2,0))</f>
        <v>保险资产管理产品</v>
      </c>
    </row>
    <row r="3662" spans="1:68" s="58" customFormat="1" ht="12.75" customHeight="1">
      <c r="A3662" s="137" t="s">
        <v>2274</v>
      </c>
      <c r="B3662" s="50" t="s">
        <v>2322</v>
      </c>
      <c r="C3662" s="252" t="s">
        <v>5552</v>
      </c>
      <c r="D3662" s="257" t="s">
        <v>672</v>
      </c>
      <c r="E3662" s="42" t="s">
        <v>4446</v>
      </c>
      <c r="F3662" s="42" t="s">
        <v>2322</v>
      </c>
      <c r="G3662" s="42"/>
      <c r="H3662" s="307">
        <v>4734376.9014424253</v>
      </c>
      <c r="I3662" s="315">
        <v>4027478.7669685329</v>
      </c>
      <c r="J3662" s="105">
        <v>0</v>
      </c>
      <c r="K3662" s="42">
        <v>0</v>
      </c>
      <c r="L3662" s="50" t="s">
        <v>4489</v>
      </c>
      <c r="M3662" s="50" t="s">
        <v>5541</v>
      </c>
      <c r="N3662" s="50" t="s">
        <v>5532</v>
      </c>
      <c r="O3662" s="137" t="s">
        <v>2403</v>
      </c>
      <c r="P3662" s="42" t="s">
        <v>64</v>
      </c>
      <c r="Q3662" s="42" t="s">
        <v>65</v>
      </c>
      <c r="R3662" s="42">
        <v>2</v>
      </c>
      <c r="S3662" s="137" t="s">
        <v>2254</v>
      </c>
      <c r="T3662" s="62">
        <v>16867538196.9</v>
      </c>
      <c r="U3662" s="62">
        <v>14487907740.719999</v>
      </c>
      <c r="Z3662" s="42" t="s">
        <v>68</v>
      </c>
      <c r="AJ3662" s="42"/>
      <c r="AW3662" s="42" t="s">
        <v>2412</v>
      </c>
      <c r="AX3662" s="42"/>
      <c r="AY3662" s="42"/>
      <c r="AZ3662" s="42"/>
      <c r="BA3662" s="42"/>
      <c r="BB3662" s="42"/>
      <c r="BN3662" s="128" t="s">
        <v>4578</v>
      </c>
      <c r="BO3662" s="58" t="str">
        <f t="shared" si="57"/>
        <v>境内资产</v>
      </c>
      <c r="BP3662" s="58" t="str">
        <f>IF(M3662="",VLOOKUP(D3662,Sheet4!$A$1:$B$92,2,0),VLOOKUP(Q3662,Sheet4!$A$1:$B$92,2,0))</f>
        <v>保险资产管理产品</v>
      </c>
    </row>
    <row r="3663" spans="1:68" s="58" customFormat="1" ht="12.75" customHeight="1">
      <c r="A3663" s="138" t="s">
        <v>2116</v>
      </c>
      <c r="B3663" s="50" t="s">
        <v>2323</v>
      </c>
      <c r="C3663" s="252" t="s">
        <v>5552</v>
      </c>
      <c r="D3663" s="257" t="s">
        <v>672</v>
      </c>
      <c r="E3663" s="42" t="s">
        <v>4361</v>
      </c>
      <c r="F3663" s="42" t="s">
        <v>2323</v>
      </c>
      <c r="G3663" s="42"/>
      <c r="H3663" s="307">
        <v>2849174.6959527982</v>
      </c>
      <c r="I3663" s="315">
        <v>1956485.3798864598</v>
      </c>
      <c r="J3663" s="105">
        <v>0</v>
      </c>
      <c r="K3663" s="42">
        <v>0</v>
      </c>
      <c r="L3663" s="50" t="s">
        <v>4489</v>
      </c>
      <c r="M3663" s="50" t="s">
        <v>5541</v>
      </c>
      <c r="N3663" s="50" t="s">
        <v>5532</v>
      </c>
      <c r="O3663" s="137" t="s">
        <v>2403</v>
      </c>
      <c r="P3663" s="42" t="s">
        <v>64</v>
      </c>
      <c r="Q3663" s="42" t="s">
        <v>65</v>
      </c>
      <c r="R3663" s="42">
        <v>2</v>
      </c>
      <c r="S3663" s="137" t="s">
        <v>2254</v>
      </c>
      <c r="T3663" s="62">
        <v>16867538196.9</v>
      </c>
      <c r="U3663" s="62">
        <v>14487907740.719999</v>
      </c>
      <c r="Z3663" s="42" t="s">
        <v>68</v>
      </c>
      <c r="AJ3663" s="42"/>
      <c r="AW3663" s="42" t="s">
        <v>2412</v>
      </c>
      <c r="AX3663" s="42"/>
      <c r="AY3663" s="42"/>
      <c r="AZ3663" s="42"/>
      <c r="BA3663" s="42"/>
      <c r="BB3663" s="42"/>
      <c r="BN3663" s="128" t="s">
        <v>4578</v>
      </c>
      <c r="BO3663" s="58" t="str">
        <f t="shared" si="57"/>
        <v>境内资产</v>
      </c>
      <c r="BP3663" s="58" t="str">
        <f>IF(M3663="",VLOOKUP(D3663,Sheet4!$A$1:$B$92,2,0),VLOOKUP(Q3663,Sheet4!$A$1:$B$92,2,0))</f>
        <v>保险资产管理产品</v>
      </c>
    </row>
    <row r="3664" spans="1:68" s="58" customFormat="1" ht="12.75" customHeight="1">
      <c r="A3664" s="138" t="s">
        <v>2275</v>
      </c>
      <c r="B3664" s="50" t="s">
        <v>2324</v>
      </c>
      <c r="C3664" s="252" t="s">
        <v>5552</v>
      </c>
      <c r="D3664" s="257" t="s">
        <v>672</v>
      </c>
      <c r="E3664" s="42" t="s">
        <v>4447</v>
      </c>
      <c r="F3664" s="42" t="s">
        <v>2324</v>
      </c>
      <c r="G3664" s="42"/>
      <c r="H3664" s="307">
        <v>1833803.98710987</v>
      </c>
      <c r="I3664" s="315">
        <v>1612113.4459899524</v>
      </c>
      <c r="J3664" s="105">
        <v>0</v>
      </c>
      <c r="K3664" s="42">
        <v>0</v>
      </c>
      <c r="L3664" s="50" t="s">
        <v>4489</v>
      </c>
      <c r="M3664" s="50" t="s">
        <v>5541</v>
      </c>
      <c r="N3664" s="50" t="s">
        <v>5532</v>
      </c>
      <c r="O3664" s="137" t="s">
        <v>2403</v>
      </c>
      <c r="P3664" s="42" t="s">
        <v>64</v>
      </c>
      <c r="Q3664" s="42" t="s">
        <v>65</v>
      </c>
      <c r="R3664" s="42">
        <v>2</v>
      </c>
      <c r="S3664" s="137" t="s">
        <v>2254</v>
      </c>
      <c r="T3664" s="62">
        <v>16867538196.9</v>
      </c>
      <c r="U3664" s="62">
        <v>14487907740.719999</v>
      </c>
      <c r="Z3664" s="42" t="s">
        <v>68</v>
      </c>
      <c r="AJ3664" s="42"/>
      <c r="AW3664" s="42" t="s">
        <v>2412</v>
      </c>
      <c r="AX3664" s="42"/>
      <c r="AY3664" s="42"/>
      <c r="AZ3664" s="42"/>
      <c r="BA3664" s="42"/>
      <c r="BB3664" s="42"/>
      <c r="BN3664" s="128" t="s">
        <v>4578</v>
      </c>
      <c r="BO3664" s="58" t="str">
        <f t="shared" si="57"/>
        <v>境内资产</v>
      </c>
      <c r="BP3664" s="58" t="str">
        <f>IF(M3664="",VLOOKUP(D3664,Sheet4!$A$1:$B$92,2,0),VLOOKUP(Q3664,Sheet4!$A$1:$B$92,2,0))</f>
        <v>保险资产管理产品</v>
      </c>
    </row>
    <row r="3665" spans="1:68" s="58" customFormat="1" ht="12.75" customHeight="1">
      <c r="A3665" s="137" t="s">
        <v>2276</v>
      </c>
      <c r="B3665" s="50" t="s">
        <v>2325</v>
      </c>
      <c r="C3665" s="252" t="s">
        <v>5552</v>
      </c>
      <c r="D3665" s="257" t="s">
        <v>672</v>
      </c>
      <c r="E3665" s="42" t="s">
        <v>4448</v>
      </c>
      <c r="F3665" s="42" t="s">
        <v>2325</v>
      </c>
      <c r="G3665" s="42"/>
      <c r="H3665" s="307">
        <v>587035.95280916721</v>
      </c>
      <c r="I3665" s="315">
        <v>344946.59785550332</v>
      </c>
      <c r="J3665" s="105">
        <v>0</v>
      </c>
      <c r="K3665" s="42">
        <v>0</v>
      </c>
      <c r="L3665" s="50" t="s">
        <v>4489</v>
      </c>
      <c r="M3665" s="50" t="s">
        <v>5541</v>
      </c>
      <c r="N3665" s="50" t="s">
        <v>5532</v>
      </c>
      <c r="O3665" s="137" t="s">
        <v>2403</v>
      </c>
      <c r="P3665" s="42" t="s">
        <v>64</v>
      </c>
      <c r="Q3665" s="42" t="s">
        <v>65</v>
      </c>
      <c r="R3665" s="42">
        <v>2</v>
      </c>
      <c r="S3665" s="137" t="s">
        <v>2254</v>
      </c>
      <c r="T3665" s="62">
        <v>16867538196.9</v>
      </c>
      <c r="U3665" s="62">
        <v>14487907740.719999</v>
      </c>
      <c r="Z3665" s="42" t="s">
        <v>68</v>
      </c>
      <c r="AJ3665" s="42"/>
      <c r="AW3665" s="42" t="s">
        <v>2412</v>
      </c>
      <c r="AX3665" s="42"/>
      <c r="AY3665" s="42"/>
      <c r="AZ3665" s="42"/>
      <c r="BA3665" s="42"/>
      <c r="BB3665" s="42"/>
      <c r="BN3665" s="128" t="s">
        <v>4578</v>
      </c>
      <c r="BO3665" s="58" t="str">
        <f t="shared" si="57"/>
        <v>境内资产</v>
      </c>
      <c r="BP3665" s="58" t="str">
        <f>IF(M3665="",VLOOKUP(D3665,Sheet4!$A$1:$B$92,2,0),VLOOKUP(Q3665,Sheet4!$A$1:$B$92,2,0))</f>
        <v>保险资产管理产品</v>
      </c>
    </row>
    <row r="3666" spans="1:68" s="58" customFormat="1" ht="12.75" customHeight="1">
      <c r="A3666" s="137" t="s">
        <v>2277</v>
      </c>
      <c r="B3666" s="50" t="s">
        <v>2326</v>
      </c>
      <c r="C3666" s="252" t="s">
        <v>5552</v>
      </c>
      <c r="D3666" s="257" t="s">
        <v>672</v>
      </c>
      <c r="E3666" s="42" t="s">
        <v>3547</v>
      </c>
      <c r="F3666" s="42" t="s">
        <v>2326</v>
      </c>
      <c r="G3666" s="42"/>
      <c r="H3666" s="307">
        <v>1495645.4488167062</v>
      </c>
      <c r="I3666" s="315">
        <v>1457416.0322510584</v>
      </c>
      <c r="J3666" s="105">
        <v>0</v>
      </c>
      <c r="K3666" s="42">
        <v>0</v>
      </c>
      <c r="L3666" s="50" t="s">
        <v>4489</v>
      </c>
      <c r="M3666" s="50" t="s">
        <v>5541</v>
      </c>
      <c r="N3666" s="50" t="s">
        <v>5532</v>
      </c>
      <c r="O3666" s="137" t="s">
        <v>2403</v>
      </c>
      <c r="P3666" s="42" t="s">
        <v>64</v>
      </c>
      <c r="Q3666" s="42" t="s">
        <v>65</v>
      </c>
      <c r="R3666" s="42">
        <v>2</v>
      </c>
      <c r="S3666" s="137" t="s">
        <v>2254</v>
      </c>
      <c r="T3666" s="62">
        <v>16867538196.9</v>
      </c>
      <c r="U3666" s="62">
        <v>14487907740.719999</v>
      </c>
      <c r="Z3666" s="42" t="s">
        <v>280</v>
      </c>
      <c r="AJ3666" s="42"/>
      <c r="AW3666" s="42" t="s">
        <v>2412</v>
      </c>
      <c r="AX3666" s="42"/>
      <c r="AY3666" s="42"/>
      <c r="AZ3666" s="42"/>
      <c r="BA3666" s="42"/>
      <c r="BB3666" s="42"/>
      <c r="BN3666" s="128" t="s">
        <v>4578</v>
      </c>
      <c r="BO3666" s="58" t="str">
        <f t="shared" si="57"/>
        <v>境内资产</v>
      </c>
      <c r="BP3666" s="58" t="str">
        <f>IF(M3666="",VLOOKUP(D3666,Sheet4!$A$1:$B$92,2,0),VLOOKUP(Q3666,Sheet4!$A$1:$B$92,2,0))</f>
        <v>保险资产管理产品</v>
      </c>
    </row>
    <row r="3667" spans="1:68" s="58" customFormat="1" ht="12.75" customHeight="1">
      <c r="A3667" s="137" t="s">
        <v>2106</v>
      </c>
      <c r="B3667" s="50" t="s">
        <v>2327</v>
      </c>
      <c r="C3667" s="252" t="s">
        <v>5552</v>
      </c>
      <c r="D3667" s="257" t="s">
        <v>672</v>
      </c>
      <c r="E3667" s="42" t="s">
        <v>4358</v>
      </c>
      <c r="F3667" s="42" t="s">
        <v>2327</v>
      </c>
      <c r="G3667" s="42"/>
      <c r="H3667" s="307">
        <v>3194841.7547667949</v>
      </c>
      <c r="I3667" s="315">
        <v>2736296.3672331832</v>
      </c>
      <c r="J3667" s="105">
        <v>0</v>
      </c>
      <c r="K3667" s="42">
        <v>0</v>
      </c>
      <c r="L3667" s="50" t="s">
        <v>4489</v>
      </c>
      <c r="M3667" s="50" t="s">
        <v>5541</v>
      </c>
      <c r="N3667" s="50" t="s">
        <v>5532</v>
      </c>
      <c r="O3667" s="137" t="s">
        <v>2403</v>
      </c>
      <c r="P3667" s="42" t="s">
        <v>64</v>
      </c>
      <c r="Q3667" s="42" t="s">
        <v>65</v>
      </c>
      <c r="R3667" s="42">
        <v>2</v>
      </c>
      <c r="S3667" s="137" t="s">
        <v>2254</v>
      </c>
      <c r="T3667" s="62">
        <v>16867538196.9</v>
      </c>
      <c r="U3667" s="62">
        <v>14487907740.719999</v>
      </c>
      <c r="Z3667" s="42" t="s">
        <v>68</v>
      </c>
      <c r="AJ3667" s="42"/>
      <c r="AW3667" s="42" t="s">
        <v>2412</v>
      </c>
      <c r="AX3667" s="42"/>
      <c r="AY3667" s="42"/>
      <c r="AZ3667" s="42"/>
      <c r="BA3667" s="42"/>
      <c r="BB3667" s="42"/>
      <c r="BN3667" s="128" t="s">
        <v>4578</v>
      </c>
      <c r="BO3667" s="58" t="str">
        <f t="shared" si="57"/>
        <v>境内资产</v>
      </c>
      <c r="BP3667" s="58" t="str">
        <f>IF(M3667="",VLOOKUP(D3667,Sheet4!$A$1:$B$92,2,0),VLOOKUP(Q3667,Sheet4!$A$1:$B$92,2,0))</f>
        <v>保险资产管理产品</v>
      </c>
    </row>
    <row r="3668" spans="1:68" s="58" customFormat="1" ht="12.75" customHeight="1">
      <c r="A3668" s="137" t="s">
        <v>2278</v>
      </c>
      <c r="B3668" s="50" t="s">
        <v>2328</v>
      </c>
      <c r="C3668" s="252" t="s">
        <v>5552</v>
      </c>
      <c r="D3668" s="257" t="s">
        <v>672</v>
      </c>
      <c r="E3668" s="42" t="s">
        <v>4449</v>
      </c>
      <c r="F3668" s="42" t="s">
        <v>2328</v>
      </c>
      <c r="G3668" s="42"/>
      <c r="H3668" s="307">
        <v>5140838.1948779626</v>
      </c>
      <c r="I3668" s="315">
        <v>4910322.0693996921</v>
      </c>
      <c r="J3668" s="105">
        <v>0</v>
      </c>
      <c r="K3668" s="42">
        <v>0</v>
      </c>
      <c r="L3668" s="50" t="s">
        <v>4489</v>
      </c>
      <c r="M3668" s="50" t="s">
        <v>5541</v>
      </c>
      <c r="N3668" s="50" t="s">
        <v>5532</v>
      </c>
      <c r="O3668" s="137" t="s">
        <v>2403</v>
      </c>
      <c r="P3668" s="42" t="s">
        <v>64</v>
      </c>
      <c r="Q3668" s="42" t="s">
        <v>65</v>
      </c>
      <c r="R3668" s="42">
        <v>2</v>
      </c>
      <c r="S3668" s="137" t="s">
        <v>2254</v>
      </c>
      <c r="T3668" s="62">
        <v>16867538196.9</v>
      </c>
      <c r="U3668" s="62">
        <v>14487907740.719999</v>
      </c>
      <c r="Z3668" s="42" t="s">
        <v>68</v>
      </c>
      <c r="AJ3668" s="42"/>
      <c r="AW3668" s="42" t="s">
        <v>2412</v>
      </c>
      <c r="AX3668" s="42"/>
      <c r="AY3668" s="42"/>
      <c r="AZ3668" s="42"/>
      <c r="BA3668" s="42"/>
      <c r="BB3668" s="42"/>
      <c r="BN3668" s="128" t="s">
        <v>4578</v>
      </c>
      <c r="BO3668" s="58" t="str">
        <f t="shared" si="57"/>
        <v>境内资产</v>
      </c>
      <c r="BP3668" s="58" t="str">
        <f>IF(M3668="",VLOOKUP(D3668,Sheet4!$A$1:$B$92,2,0),VLOOKUP(Q3668,Sheet4!$A$1:$B$92,2,0))</f>
        <v>保险资产管理产品</v>
      </c>
    </row>
    <row r="3669" spans="1:68" s="58" customFormat="1" ht="12.75" customHeight="1">
      <c r="A3669" s="137" t="s">
        <v>2279</v>
      </c>
      <c r="B3669" s="50" t="s">
        <v>2329</v>
      </c>
      <c r="C3669" s="252" t="s">
        <v>5552</v>
      </c>
      <c r="D3669" s="257" t="s">
        <v>672</v>
      </c>
      <c r="E3669" s="42" t="s">
        <v>4450</v>
      </c>
      <c r="F3669" s="42" t="s">
        <v>2329</v>
      </c>
      <c r="G3669" s="42"/>
      <c r="H3669" s="307">
        <v>1134314.0310444019</v>
      </c>
      <c r="I3669" s="315">
        <v>876171.39537673723</v>
      </c>
      <c r="J3669" s="105">
        <v>0</v>
      </c>
      <c r="K3669" s="42">
        <v>0</v>
      </c>
      <c r="L3669" s="50" t="s">
        <v>4489</v>
      </c>
      <c r="M3669" s="50" t="s">
        <v>5541</v>
      </c>
      <c r="N3669" s="50" t="s">
        <v>5532</v>
      </c>
      <c r="O3669" s="137" t="s">
        <v>2403</v>
      </c>
      <c r="P3669" s="42" t="s">
        <v>64</v>
      </c>
      <c r="Q3669" s="42" t="s">
        <v>65</v>
      </c>
      <c r="R3669" s="42">
        <v>2</v>
      </c>
      <c r="S3669" s="137" t="s">
        <v>2254</v>
      </c>
      <c r="T3669" s="62">
        <v>16867538196.9</v>
      </c>
      <c r="U3669" s="62">
        <v>14487907740.719999</v>
      </c>
      <c r="Z3669" s="42" t="s">
        <v>68</v>
      </c>
      <c r="AJ3669" s="42"/>
      <c r="AW3669" s="42" t="s">
        <v>2412</v>
      </c>
      <c r="AX3669" s="42"/>
      <c r="AY3669" s="42"/>
      <c r="AZ3669" s="42"/>
      <c r="BA3669" s="42"/>
      <c r="BB3669" s="42"/>
      <c r="BN3669" s="128" t="s">
        <v>4578</v>
      </c>
      <c r="BO3669" s="58" t="str">
        <f t="shared" si="57"/>
        <v>境内资产</v>
      </c>
      <c r="BP3669" s="58" t="str">
        <f>IF(M3669="",VLOOKUP(D3669,Sheet4!$A$1:$B$92,2,0),VLOOKUP(Q3669,Sheet4!$A$1:$B$92,2,0))</f>
        <v>保险资产管理产品</v>
      </c>
    </row>
    <row r="3670" spans="1:68" s="58" customFormat="1" ht="12.75" customHeight="1">
      <c r="A3670" s="137" t="s">
        <v>2280</v>
      </c>
      <c r="B3670" s="50" t="s">
        <v>2330</v>
      </c>
      <c r="C3670" s="252" t="s">
        <v>5552</v>
      </c>
      <c r="D3670" s="257" t="s">
        <v>672</v>
      </c>
      <c r="E3670" s="42" t="s">
        <v>4451</v>
      </c>
      <c r="F3670" s="42" t="s">
        <v>2330</v>
      </c>
      <c r="G3670" s="42"/>
      <c r="H3670" s="307">
        <v>5359364.3711759727</v>
      </c>
      <c r="I3670" s="315">
        <v>3264612.6708219531</v>
      </c>
      <c r="J3670" s="105">
        <v>0</v>
      </c>
      <c r="K3670" s="42">
        <v>0</v>
      </c>
      <c r="L3670" s="50" t="s">
        <v>4489</v>
      </c>
      <c r="M3670" s="50" t="s">
        <v>5541</v>
      </c>
      <c r="N3670" s="50" t="s">
        <v>5532</v>
      </c>
      <c r="O3670" s="137" t="s">
        <v>2403</v>
      </c>
      <c r="P3670" s="42" t="s">
        <v>64</v>
      </c>
      <c r="Q3670" s="42" t="s">
        <v>65</v>
      </c>
      <c r="R3670" s="42">
        <v>2</v>
      </c>
      <c r="S3670" s="137" t="s">
        <v>2254</v>
      </c>
      <c r="T3670" s="62">
        <v>16867538196.9</v>
      </c>
      <c r="U3670" s="62">
        <v>14487907740.719999</v>
      </c>
      <c r="Z3670" s="42" t="s">
        <v>68</v>
      </c>
      <c r="AJ3670" s="42"/>
      <c r="AW3670" s="42" t="s">
        <v>2412</v>
      </c>
      <c r="AX3670" s="42"/>
      <c r="AY3670" s="42"/>
      <c r="AZ3670" s="42"/>
      <c r="BA3670" s="42"/>
      <c r="BB3670" s="42"/>
      <c r="BN3670" s="128" t="s">
        <v>4578</v>
      </c>
      <c r="BO3670" s="58" t="str">
        <f t="shared" si="57"/>
        <v>境内资产</v>
      </c>
      <c r="BP3670" s="58" t="str">
        <f>IF(M3670="",VLOOKUP(D3670,Sheet4!$A$1:$B$92,2,0),VLOOKUP(Q3670,Sheet4!$A$1:$B$92,2,0))</f>
        <v>保险资产管理产品</v>
      </c>
    </row>
    <row r="3671" spans="1:68" s="58" customFormat="1" ht="12.75" customHeight="1">
      <c r="A3671" s="137" t="s">
        <v>2281</v>
      </c>
      <c r="B3671" s="50" t="s">
        <v>2331</v>
      </c>
      <c r="C3671" s="252" t="s">
        <v>5552</v>
      </c>
      <c r="D3671" s="257" t="s">
        <v>672</v>
      </c>
      <c r="E3671" s="42" t="s">
        <v>2546</v>
      </c>
      <c r="F3671" s="42" t="s">
        <v>2331</v>
      </c>
      <c r="G3671" s="42"/>
      <c r="H3671" s="307">
        <v>2927376.1760300258</v>
      </c>
      <c r="I3671" s="315">
        <v>3323353.7000090051</v>
      </c>
      <c r="J3671" s="105">
        <v>0</v>
      </c>
      <c r="K3671" s="42">
        <v>0</v>
      </c>
      <c r="L3671" s="50" t="s">
        <v>4489</v>
      </c>
      <c r="M3671" s="50" t="s">
        <v>5541</v>
      </c>
      <c r="N3671" s="50" t="s">
        <v>5532</v>
      </c>
      <c r="O3671" s="137" t="s">
        <v>2403</v>
      </c>
      <c r="P3671" s="42" t="s">
        <v>64</v>
      </c>
      <c r="Q3671" s="42" t="s">
        <v>65</v>
      </c>
      <c r="R3671" s="42">
        <v>2</v>
      </c>
      <c r="S3671" s="137" t="s">
        <v>2254</v>
      </c>
      <c r="T3671" s="62">
        <v>16867538196.9</v>
      </c>
      <c r="U3671" s="62">
        <v>14487907740.719999</v>
      </c>
      <c r="Z3671" s="42" t="s">
        <v>68</v>
      </c>
      <c r="AJ3671" s="42"/>
      <c r="AW3671" s="42" t="s">
        <v>2412</v>
      </c>
      <c r="AX3671" s="42"/>
      <c r="AY3671" s="42"/>
      <c r="AZ3671" s="42"/>
      <c r="BA3671" s="42"/>
      <c r="BB3671" s="42"/>
      <c r="BN3671" s="128" t="s">
        <v>4578</v>
      </c>
      <c r="BO3671" s="58" t="str">
        <f t="shared" si="57"/>
        <v>境内资产</v>
      </c>
      <c r="BP3671" s="58" t="str">
        <f>IF(M3671="",VLOOKUP(D3671,Sheet4!$A$1:$B$92,2,0),VLOOKUP(Q3671,Sheet4!$A$1:$B$92,2,0))</f>
        <v>保险资产管理产品</v>
      </c>
    </row>
    <row r="3672" spans="1:68" s="58" customFormat="1" ht="12.75" customHeight="1">
      <c r="A3672" s="137" t="s">
        <v>2102</v>
      </c>
      <c r="B3672" s="50" t="s">
        <v>2332</v>
      </c>
      <c r="C3672" s="252" t="s">
        <v>5552</v>
      </c>
      <c r="D3672" s="257" t="s">
        <v>672</v>
      </c>
      <c r="E3672" s="42" t="s">
        <v>3651</v>
      </c>
      <c r="F3672" s="42" t="s">
        <v>2332</v>
      </c>
      <c r="G3672" s="42"/>
      <c r="H3672" s="307">
        <v>1578995.3785765292</v>
      </c>
      <c r="I3672" s="315">
        <v>1582792.2690132209</v>
      </c>
      <c r="J3672" s="105">
        <v>0</v>
      </c>
      <c r="K3672" s="42">
        <v>0</v>
      </c>
      <c r="L3672" s="50" t="s">
        <v>4489</v>
      </c>
      <c r="M3672" s="50" t="s">
        <v>5541</v>
      </c>
      <c r="N3672" s="50" t="s">
        <v>5532</v>
      </c>
      <c r="O3672" s="137" t="s">
        <v>2403</v>
      </c>
      <c r="P3672" s="42" t="s">
        <v>64</v>
      </c>
      <c r="Q3672" s="42" t="s">
        <v>65</v>
      </c>
      <c r="R3672" s="42">
        <v>2</v>
      </c>
      <c r="S3672" s="137" t="s">
        <v>2254</v>
      </c>
      <c r="T3672" s="62">
        <v>16867538196.9</v>
      </c>
      <c r="U3672" s="62">
        <v>14487907740.719999</v>
      </c>
      <c r="Z3672" s="42" t="s">
        <v>280</v>
      </c>
      <c r="AJ3672" s="42"/>
      <c r="AW3672" s="42" t="s">
        <v>2412</v>
      </c>
      <c r="AX3672" s="42"/>
      <c r="AY3672" s="42"/>
      <c r="AZ3672" s="42"/>
      <c r="BA3672" s="42"/>
      <c r="BB3672" s="42"/>
      <c r="BN3672" s="128" t="s">
        <v>4578</v>
      </c>
      <c r="BO3672" s="58" t="str">
        <f t="shared" si="57"/>
        <v>境内资产</v>
      </c>
      <c r="BP3672" s="58" t="str">
        <f>IF(M3672="",VLOOKUP(D3672,Sheet4!$A$1:$B$92,2,0),VLOOKUP(Q3672,Sheet4!$A$1:$B$92,2,0))</f>
        <v>保险资产管理产品</v>
      </c>
    </row>
    <row r="3673" spans="1:68" s="58" customFormat="1" ht="12.75" customHeight="1">
      <c r="A3673" s="137" t="s">
        <v>2282</v>
      </c>
      <c r="B3673" s="50" t="s">
        <v>2333</v>
      </c>
      <c r="C3673" s="252" t="s">
        <v>5552</v>
      </c>
      <c r="D3673" s="257" t="s">
        <v>672</v>
      </c>
      <c r="E3673" s="42" t="s">
        <v>3677</v>
      </c>
      <c r="F3673" s="42" t="s">
        <v>2333</v>
      </c>
      <c r="G3673" s="42"/>
      <c r="H3673" s="307">
        <v>7928947.9730552966</v>
      </c>
      <c r="I3673" s="315">
        <v>6615653.8867888823</v>
      </c>
      <c r="J3673" s="105">
        <v>0</v>
      </c>
      <c r="K3673" s="42">
        <v>0</v>
      </c>
      <c r="L3673" s="50" t="s">
        <v>4489</v>
      </c>
      <c r="M3673" s="50" t="s">
        <v>5541</v>
      </c>
      <c r="N3673" s="50" t="s">
        <v>5532</v>
      </c>
      <c r="O3673" s="137" t="s">
        <v>2403</v>
      </c>
      <c r="P3673" s="42" t="s">
        <v>64</v>
      </c>
      <c r="Q3673" s="42" t="s">
        <v>65</v>
      </c>
      <c r="R3673" s="42">
        <v>2</v>
      </c>
      <c r="S3673" s="137" t="s">
        <v>2254</v>
      </c>
      <c r="T3673" s="62">
        <v>16867538196.9</v>
      </c>
      <c r="U3673" s="62">
        <v>14487907740.719999</v>
      </c>
      <c r="Z3673" s="42" t="s">
        <v>280</v>
      </c>
      <c r="AJ3673" s="42"/>
      <c r="AW3673" s="42" t="s">
        <v>2412</v>
      </c>
      <c r="AX3673" s="42"/>
      <c r="AY3673" s="42"/>
      <c r="AZ3673" s="42"/>
      <c r="BA3673" s="42"/>
      <c r="BB3673" s="42"/>
      <c r="BN3673" s="128" t="s">
        <v>4578</v>
      </c>
      <c r="BO3673" s="58" t="str">
        <f t="shared" si="57"/>
        <v>境内资产</v>
      </c>
      <c r="BP3673" s="58" t="str">
        <f>IF(M3673="",VLOOKUP(D3673,Sheet4!$A$1:$B$92,2,0),VLOOKUP(Q3673,Sheet4!$A$1:$B$92,2,0))</f>
        <v>保险资产管理产品</v>
      </c>
    </row>
    <row r="3674" spans="1:68" s="58" customFormat="1" ht="12.75" customHeight="1">
      <c r="A3674" s="137" t="s">
        <v>2283</v>
      </c>
      <c r="B3674" s="50" t="s">
        <v>2334</v>
      </c>
      <c r="C3674" s="252" t="s">
        <v>5552</v>
      </c>
      <c r="D3674" s="257" t="s">
        <v>678</v>
      </c>
      <c r="E3674" s="42" t="s">
        <v>4452</v>
      </c>
      <c r="F3674" s="42" t="s">
        <v>2334</v>
      </c>
      <c r="G3674" s="42"/>
      <c r="H3674" s="307">
        <v>711946.15221228765</v>
      </c>
      <c r="I3674" s="315">
        <v>567453.50036324072</v>
      </c>
      <c r="J3674" s="105">
        <v>0</v>
      </c>
      <c r="K3674" s="42">
        <v>0</v>
      </c>
      <c r="L3674" s="50" t="s">
        <v>4489</v>
      </c>
      <c r="M3674" s="50" t="s">
        <v>5541</v>
      </c>
      <c r="N3674" s="50" t="s">
        <v>5532</v>
      </c>
      <c r="O3674" s="137" t="s">
        <v>2403</v>
      </c>
      <c r="P3674" s="42" t="s">
        <v>64</v>
      </c>
      <c r="Q3674" s="42" t="s">
        <v>65</v>
      </c>
      <c r="R3674" s="42">
        <v>2</v>
      </c>
      <c r="S3674" s="137" t="s">
        <v>2254</v>
      </c>
      <c r="T3674" s="62">
        <v>16867538196.9</v>
      </c>
      <c r="U3674" s="62">
        <v>14487907740.719999</v>
      </c>
      <c r="Z3674" s="42" t="s">
        <v>68</v>
      </c>
      <c r="AJ3674" s="42"/>
      <c r="AW3674" s="42" t="s">
        <v>2412</v>
      </c>
      <c r="AX3674" s="42"/>
      <c r="AY3674" s="42"/>
      <c r="AZ3674" s="42"/>
      <c r="BA3674" s="42"/>
      <c r="BB3674" s="42"/>
      <c r="BN3674" s="128" t="s">
        <v>4578</v>
      </c>
      <c r="BO3674" s="58" t="str">
        <f t="shared" si="57"/>
        <v>境内资产</v>
      </c>
      <c r="BP3674" s="58" t="str">
        <f>IF(M3674="",VLOOKUP(D3674,Sheet4!$A$1:$B$92,2,0),VLOOKUP(Q3674,Sheet4!$A$1:$B$92,2,0))</f>
        <v>保险资产管理产品</v>
      </c>
    </row>
    <row r="3675" spans="1:68" s="58" customFormat="1" ht="12.75" customHeight="1">
      <c r="A3675" s="137" t="s">
        <v>2284</v>
      </c>
      <c r="B3675" s="50" t="s">
        <v>2335</v>
      </c>
      <c r="C3675" s="252" t="s">
        <v>5552</v>
      </c>
      <c r="D3675" s="257" t="s">
        <v>678</v>
      </c>
      <c r="E3675" s="42" t="s">
        <v>4453</v>
      </c>
      <c r="F3675" s="42" t="s">
        <v>2335</v>
      </c>
      <c r="G3675" s="42"/>
      <c r="H3675" s="307">
        <v>3173468.7750294455</v>
      </c>
      <c r="I3675" s="315">
        <v>2664201.3629634059</v>
      </c>
      <c r="J3675" s="105">
        <v>0</v>
      </c>
      <c r="K3675" s="42">
        <v>0</v>
      </c>
      <c r="L3675" s="50" t="s">
        <v>4489</v>
      </c>
      <c r="M3675" s="50" t="s">
        <v>5541</v>
      </c>
      <c r="N3675" s="50" t="s">
        <v>5532</v>
      </c>
      <c r="O3675" s="137" t="s">
        <v>2403</v>
      </c>
      <c r="P3675" s="42" t="s">
        <v>64</v>
      </c>
      <c r="Q3675" s="42" t="s">
        <v>65</v>
      </c>
      <c r="R3675" s="42">
        <v>2</v>
      </c>
      <c r="S3675" s="137" t="s">
        <v>2254</v>
      </c>
      <c r="T3675" s="62">
        <v>16867538196.9</v>
      </c>
      <c r="U3675" s="62">
        <v>14487907740.719999</v>
      </c>
      <c r="Z3675" s="42" t="s">
        <v>68</v>
      </c>
      <c r="AJ3675" s="42"/>
      <c r="AW3675" s="42" t="s">
        <v>2412</v>
      </c>
      <c r="AX3675" s="42"/>
      <c r="AY3675" s="42"/>
      <c r="AZ3675" s="42"/>
      <c r="BA3675" s="42"/>
      <c r="BB3675" s="42"/>
      <c r="BN3675" s="128" t="s">
        <v>4578</v>
      </c>
      <c r="BO3675" s="58" t="str">
        <f t="shared" si="57"/>
        <v>境内资产</v>
      </c>
      <c r="BP3675" s="58" t="str">
        <f>IF(M3675="",VLOOKUP(D3675,Sheet4!$A$1:$B$92,2,0),VLOOKUP(Q3675,Sheet4!$A$1:$B$92,2,0))</f>
        <v>保险资产管理产品</v>
      </c>
    </row>
    <row r="3676" spans="1:68" s="58" customFormat="1" ht="12.75" customHeight="1">
      <c r="A3676" s="137" t="s">
        <v>2285</v>
      </c>
      <c r="B3676" s="50" t="s">
        <v>2336</v>
      </c>
      <c r="C3676" s="252" t="s">
        <v>5552</v>
      </c>
      <c r="D3676" s="257" t="s">
        <v>678</v>
      </c>
      <c r="E3676" s="42" t="s">
        <v>4454</v>
      </c>
      <c r="F3676" s="42" t="s">
        <v>2336</v>
      </c>
      <c r="G3676" s="42"/>
      <c r="H3676" s="307">
        <v>2352998.5109572462</v>
      </c>
      <c r="I3676" s="315">
        <v>1146868.5730415704</v>
      </c>
      <c r="J3676" s="105">
        <v>0</v>
      </c>
      <c r="K3676" s="42">
        <v>0</v>
      </c>
      <c r="L3676" s="50" t="s">
        <v>4489</v>
      </c>
      <c r="M3676" s="50" t="s">
        <v>5541</v>
      </c>
      <c r="N3676" s="50" t="s">
        <v>5532</v>
      </c>
      <c r="O3676" s="137" t="s">
        <v>2403</v>
      </c>
      <c r="P3676" s="42" t="s">
        <v>64</v>
      </c>
      <c r="Q3676" s="42" t="s">
        <v>65</v>
      </c>
      <c r="R3676" s="42">
        <v>2</v>
      </c>
      <c r="S3676" s="137" t="s">
        <v>2254</v>
      </c>
      <c r="T3676" s="62">
        <v>16867538196.9</v>
      </c>
      <c r="U3676" s="62">
        <v>14487907740.719999</v>
      </c>
      <c r="Z3676" s="42" t="s">
        <v>68</v>
      </c>
      <c r="AJ3676" s="42"/>
      <c r="AW3676" s="42" t="s">
        <v>2412</v>
      </c>
      <c r="AX3676" s="42"/>
      <c r="AY3676" s="42"/>
      <c r="AZ3676" s="42"/>
      <c r="BA3676" s="42"/>
      <c r="BB3676" s="42"/>
      <c r="BN3676" s="128" t="s">
        <v>4578</v>
      </c>
      <c r="BO3676" s="58" t="str">
        <f t="shared" si="57"/>
        <v>境内资产</v>
      </c>
      <c r="BP3676" s="58" t="str">
        <f>IF(M3676="",VLOOKUP(D3676,Sheet4!$A$1:$B$92,2,0),VLOOKUP(Q3676,Sheet4!$A$1:$B$92,2,0))</f>
        <v>保险资产管理产品</v>
      </c>
    </row>
    <row r="3677" spans="1:68" s="58" customFormat="1" ht="12.75" customHeight="1">
      <c r="A3677" s="137" t="s">
        <v>2286</v>
      </c>
      <c r="B3677" s="50" t="s">
        <v>2337</v>
      </c>
      <c r="C3677" s="252" t="s">
        <v>5552</v>
      </c>
      <c r="D3677" s="257" t="s">
        <v>678</v>
      </c>
      <c r="E3677" s="42" t="s">
        <v>4455</v>
      </c>
      <c r="F3677" s="42" t="s">
        <v>2337</v>
      </c>
      <c r="G3677" s="42"/>
      <c r="H3677" s="307">
        <v>1892825.1417703859</v>
      </c>
      <c r="I3677" s="315">
        <v>966176.26396347873</v>
      </c>
      <c r="J3677" s="105">
        <v>0</v>
      </c>
      <c r="K3677" s="42">
        <v>0</v>
      </c>
      <c r="L3677" s="50" t="s">
        <v>4489</v>
      </c>
      <c r="M3677" s="50" t="s">
        <v>5541</v>
      </c>
      <c r="N3677" s="50" t="s">
        <v>5532</v>
      </c>
      <c r="O3677" s="137" t="s">
        <v>2403</v>
      </c>
      <c r="P3677" s="42" t="s">
        <v>64</v>
      </c>
      <c r="Q3677" s="42" t="s">
        <v>65</v>
      </c>
      <c r="R3677" s="42">
        <v>2</v>
      </c>
      <c r="S3677" s="137" t="s">
        <v>2254</v>
      </c>
      <c r="T3677" s="62">
        <v>16867538196.9</v>
      </c>
      <c r="U3677" s="62">
        <v>14487907740.719999</v>
      </c>
      <c r="Z3677" s="42" t="s">
        <v>68</v>
      </c>
      <c r="AJ3677" s="42"/>
      <c r="AW3677" s="42" t="s">
        <v>2412</v>
      </c>
      <c r="AX3677" s="42"/>
      <c r="AY3677" s="42"/>
      <c r="AZ3677" s="42"/>
      <c r="BA3677" s="42"/>
      <c r="BB3677" s="42"/>
      <c r="BN3677" s="128" t="s">
        <v>4578</v>
      </c>
      <c r="BO3677" s="58" t="str">
        <f t="shared" si="57"/>
        <v>境内资产</v>
      </c>
      <c r="BP3677" s="58" t="str">
        <f>IF(M3677="",VLOOKUP(D3677,Sheet4!$A$1:$B$92,2,0),VLOOKUP(Q3677,Sheet4!$A$1:$B$92,2,0))</f>
        <v>保险资产管理产品</v>
      </c>
    </row>
    <row r="3678" spans="1:68" s="58" customFormat="1" ht="12.75" customHeight="1">
      <c r="A3678" s="137" t="s">
        <v>2287</v>
      </c>
      <c r="B3678" s="50" t="s">
        <v>2338</v>
      </c>
      <c r="C3678" s="252" t="s">
        <v>5552</v>
      </c>
      <c r="D3678" s="257" t="s">
        <v>678</v>
      </c>
      <c r="E3678" s="42" t="s">
        <v>4456</v>
      </c>
      <c r="F3678" s="42" t="s">
        <v>2338</v>
      </c>
      <c r="G3678" s="42"/>
      <c r="H3678" s="307">
        <v>4213493.3602293395</v>
      </c>
      <c r="I3678" s="315">
        <v>3129823.4994970551</v>
      </c>
      <c r="J3678" s="105">
        <v>0</v>
      </c>
      <c r="K3678" s="42">
        <v>0</v>
      </c>
      <c r="L3678" s="50" t="s">
        <v>4489</v>
      </c>
      <c r="M3678" s="50" t="s">
        <v>5541</v>
      </c>
      <c r="N3678" s="50" t="s">
        <v>5532</v>
      </c>
      <c r="O3678" s="137" t="s">
        <v>2403</v>
      </c>
      <c r="P3678" s="42" t="s">
        <v>64</v>
      </c>
      <c r="Q3678" s="42" t="s">
        <v>65</v>
      </c>
      <c r="R3678" s="42">
        <v>2</v>
      </c>
      <c r="S3678" s="137" t="s">
        <v>2254</v>
      </c>
      <c r="T3678" s="62">
        <v>16867538196.9</v>
      </c>
      <c r="U3678" s="62">
        <v>14487907740.719999</v>
      </c>
      <c r="Z3678" s="42" t="s">
        <v>68</v>
      </c>
      <c r="AJ3678" s="42"/>
      <c r="AW3678" s="42" t="s">
        <v>2412</v>
      </c>
      <c r="AX3678" s="42"/>
      <c r="AY3678" s="42"/>
      <c r="AZ3678" s="42"/>
      <c r="BA3678" s="42"/>
      <c r="BB3678" s="42"/>
      <c r="BN3678" s="128" t="s">
        <v>4578</v>
      </c>
      <c r="BO3678" s="58" t="str">
        <f t="shared" si="57"/>
        <v>境内资产</v>
      </c>
      <c r="BP3678" s="58" t="str">
        <f>IF(M3678="",VLOOKUP(D3678,Sheet4!$A$1:$B$92,2,0),VLOOKUP(Q3678,Sheet4!$A$1:$B$92,2,0))</f>
        <v>保险资产管理产品</v>
      </c>
    </row>
    <row r="3679" spans="1:68" s="58" customFormat="1" ht="12.75" customHeight="1">
      <c r="A3679" s="137" t="s">
        <v>2288</v>
      </c>
      <c r="B3679" s="50" t="s">
        <v>2339</v>
      </c>
      <c r="C3679" s="252" t="s">
        <v>5552</v>
      </c>
      <c r="D3679" s="257" t="s">
        <v>678</v>
      </c>
      <c r="E3679" s="42" t="s">
        <v>4457</v>
      </c>
      <c r="F3679" s="42" t="s">
        <v>2339</v>
      </c>
      <c r="G3679" s="42"/>
      <c r="H3679" s="307">
        <v>219944.7899864839</v>
      </c>
      <c r="I3679" s="315">
        <v>142558.0643061185</v>
      </c>
      <c r="J3679" s="105">
        <v>0</v>
      </c>
      <c r="K3679" s="42">
        <v>0</v>
      </c>
      <c r="L3679" s="50" t="s">
        <v>4489</v>
      </c>
      <c r="M3679" s="50" t="s">
        <v>5541</v>
      </c>
      <c r="N3679" s="50" t="s">
        <v>5532</v>
      </c>
      <c r="O3679" s="137" t="s">
        <v>2403</v>
      </c>
      <c r="P3679" s="42" t="s">
        <v>64</v>
      </c>
      <c r="Q3679" s="42" t="s">
        <v>65</v>
      </c>
      <c r="R3679" s="42">
        <v>2</v>
      </c>
      <c r="S3679" s="137" t="s">
        <v>2254</v>
      </c>
      <c r="T3679" s="62">
        <v>16867538196.9</v>
      </c>
      <c r="U3679" s="62">
        <v>14487907740.719999</v>
      </c>
      <c r="Z3679" s="42" t="s">
        <v>68</v>
      </c>
      <c r="AJ3679" s="42"/>
      <c r="AW3679" s="42" t="s">
        <v>2412</v>
      </c>
      <c r="AX3679" s="42"/>
      <c r="AY3679" s="42"/>
      <c r="AZ3679" s="42"/>
      <c r="BA3679" s="42"/>
      <c r="BB3679" s="42"/>
      <c r="BN3679" s="128" t="s">
        <v>4578</v>
      </c>
      <c r="BO3679" s="58" t="str">
        <f t="shared" si="57"/>
        <v>境内资产</v>
      </c>
      <c r="BP3679" s="58" t="str">
        <f>IF(M3679="",VLOOKUP(D3679,Sheet4!$A$1:$B$92,2,0),VLOOKUP(Q3679,Sheet4!$A$1:$B$92,2,0))</f>
        <v>保险资产管理产品</v>
      </c>
    </row>
    <row r="3680" spans="1:68" s="58" customFormat="1" ht="12.75" customHeight="1">
      <c r="A3680" s="137" t="s">
        <v>2289</v>
      </c>
      <c r="B3680" s="50" t="s">
        <v>2340</v>
      </c>
      <c r="C3680" s="252" t="s">
        <v>5552</v>
      </c>
      <c r="D3680" s="257" t="s">
        <v>689</v>
      </c>
      <c r="E3680" s="42" t="s">
        <v>4458</v>
      </c>
      <c r="F3680" s="42" t="s">
        <v>2340</v>
      </c>
      <c r="G3680" s="42"/>
      <c r="H3680" s="307">
        <v>1950365.8585064525</v>
      </c>
      <c r="I3680" s="315">
        <v>1147571.2073798745</v>
      </c>
      <c r="J3680" s="105">
        <v>0</v>
      </c>
      <c r="K3680" s="42">
        <v>0</v>
      </c>
      <c r="L3680" s="50" t="s">
        <v>4489</v>
      </c>
      <c r="M3680" s="50" t="s">
        <v>5541</v>
      </c>
      <c r="N3680" s="50" t="s">
        <v>5532</v>
      </c>
      <c r="O3680" s="137" t="s">
        <v>2403</v>
      </c>
      <c r="P3680" s="42" t="s">
        <v>64</v>
      </c>
      <c r="Q3680" s="42" t="s">
        <v>65</v>
      </c>
      <c r="R3680" s="42">
        <v>2</v>
      </c>
      <c r="S3680" s="137" t="s">
        <v>2254</v>
      </c>
      <c r="T3680" s="62">
        <v>16867538196.9</v>
      </c>
      <c r="U3680" s="62">
        <v>14487907740.719999</v>
      </c>
      <c r="Z3680" s="42" t="s">
        <v>68</v>
      </c>
      <c r="AJ3680" s="42"/>
      <c r="AW3680" s="42" t="s">
        <v>2412</v>
      </c>
      <c r="AX3680" s="42"/>
      <c r="AY3680" s="42"/>
      <c r="AZ3680" s="42"/>
      <c r="BA3680" s="42"/>
      <c r="BB3680" s="42"/>
      <c r="BN3680" s="128" t="s">
        <v>4578</v>
      </c>
      <c r="BO3680" s="58" t="str">
        <f t="shared" si="57"/>
        <v>境内资产</v>
      </c>
      <c r="BP3680" s="58" t="str">
        <f>IF(M3680="",VLOOKUP(D3680,Sheet4!$A$1:$B$92,2,0),VLOOKUP(Q3680,Sheet4!$A$1:$B$92,2,0))</f>
        <v>保险资产管理产品</v>
      </c>
    </row>
    <row r="3681" spans="1:68" s="58" customFormat="1" ht="12.75" customHeight="1">
      <c r="A3681" s="137" t="s">
        <v>2290</v>
      </c>
      <c r="B3681" s="50" t="s">
        <v>2341</v>
      </c>
      <c r="C3681" s="252" t="s">
        <v>5552</v>
      </c>
      <c r="D3681" s="257" t="s">
        <v>689</v>
      </c>
      <c r="E3681" s="42" t="s">
        <v>4459</v>
      </c>
      <c r="F3681" s="42" t="s">
        <v>2341</v>
      </c>
      <c r="G3681" s="42"/>
      <c r="H3681" s="307">
        <v>2308639.0427292283</v>
      </c>
      <c r="I3681" s="315">
        <v>1050433.3950161275</v>
      </c>
      <c r="J3681" s="105">
        <v>0</v>
      </c>
      <c r="K3681" s="42">
        <v>0</v>
      </c>
      <c r="L3681" s="50" t="s">
        <v>4489</v>
      </c>
      <c r="M3681" s="50" t="s">
        <v>5541</v>
      </c>
      <c r="N3681" s="50" t="s">
        <v>5532</v>
      </c>
      <c r="O3681" s="137" t="s">
        <v>2403</v>
      </c>
      <c r="P3681" s="42" t="s">
        <v>64</v>
      </c>
      <c r="Q3681" s="42" t="s">
        <v>65</v>
      </c>
      <c r="R3681" s="42">
        <v>2</v>
      </c>
      <c r="S3681" s="137" t="s">
        <v>2254</v>
      </c>
      <c r="T3681" s="62">
        <v>16867538196.9</v>
      </c>
      <c r="U3681" s="62">
        <v>14487907740.719999</v>
      </c>
      <c r="Z3681" s="42" t="s">
        <v>68</v>
      </c>
      <c r="AJ3681" s="42"/>
      <c r="AW3681" s="42" t="s">
        <v>2412</v>
      </c>
      <c r="AX3681" s="42"/>
      <c r="AY3681" s="42"/>
      <c r="AZ3681" s="42"/>
      <c r="BA3681" s="42"/>
      <c r="BB3681" s="42"/>
      <c r="BN3681" s="128" t="s">
        <v>4578</v>
      </c>
      <c r="BO3681" s="58" t="str">
        <f t="shared" si="57"/>
        <v>境内资产</v>
      </c>
      <c r="BP3681" s="58" t="str">
        <f>IF(M3681="",VLOOKUP(D3681,Sheet4!$A$1:$B$92,2,0),VLOOKUP(Q3681,Sheet4!$A$1:$B$92,2,0))</f>
        <v>保险资产管理产品</v>
      </c>
    </row>
    <row r="3682" spans="1:68" s="58" customFormat="1" ht="12.75" customHeight="1">
      <c r="A3682" s="137" t="s">
        <v>2291</v>
      </c>
      <c r="B3682" s="50" t="s">
        <v>2342</v>
      </c>
      <c r="C3682" s="252" t="s">
        <v>5552</v>
      </c>
      <c r="D3682" s="257" t="s">
        <v>689</v>
      </c>
      <c r="E3682" s="42" t="s">
        <v>3211</v>
      </c>
      <c r="F3682" s="42" t="s">
        <v>2342</v>
      </c>
      <c r="G3682" s="42"/>
      <c r="H3682" s="307">
        <v>173224.73189209416</v>
      </c>
      <c r="I3682" s="315">
        <v>147939.98681785379</v>
      </c>
      <c r="J3682" s="105">
        <v>0</v>
      </c>
      <c r="K3682" s="42">
        <v>0</v>
      </c>
      <c r="L3682" s="50" t="s">
        <v>4489</v>
      </c>
      <c r="M3682" s="50" t="s">
        <v>5541</v>
      </c>
      <c r="N3682" s="50" t="s">
        <v>5532</v>
      </c>
      <c r="O3682" s="137" t="s">
        <v>2403</v>
      </c>
      <c r="P3682" s="42" t="s">
        <v>64</v>
      </c>
      <c r="Q3682" s="42" t="s">
        <v>65</v>
      </c>
      <c r="R3682" s="42">
        <v>2</v>
      </c>
      <c r="S3682" s="137" t="s">
        <v>2254</v>
      </c>
      <c r="T3682" s="62">
        <v>16867538196.9</v>
      </c>
      <c r="U3682" s="62">
        <v>14487907740.719999</v>
      </c>
      <c r="Z3682" s="42" t="s">
        <v>68</v>
      </c>
      <c r="AJ3682" s="42"/>
      <c r="AW3682" s="42" t="s">
        <v>2412</v>
      </c>
      <c r="AX3682" s="42"/>
      <c r="AY3682" s="42"/>
      <c r="AZ3682" s="42"/>
      <c r="BA3682" s="42"/>
      <c r="BB3682" s="42"/>
      <c r="BN3682" s="128" t="s">
        <v>4578</v>
      </c>
      <c r="BO3682" s="58" t="str">
        <f t="shared" si="57"/>
        <v>境内资产</v>
      </c>
      <c r="BP3682" s="58" t="str">
        <f>IF(M3682="",VLOOKUP(D3682,Sheet4!$A$1:$B$92,2,0),VLOOKUP(Q3682,Sheet4!$A$1:$B$92,2,0))</f>
        <v>保险资产管理产品</v>
      </c>
    </row>
    <row r="3683" spans="1:68" s="58" customFormat="1" ht="12.75" customHeight="1">
      <c r="A3683" s="137" t="s">
        <v>2292</v>
      </c>
      <c r="B3683" s="50" t="s">
        <v>2343</v>
      </c>
      <c r="C3683" s="252" t="s">
        <v>5552</v>
      </c>
      <c r="D3683" s="257" t="s">
        <v>689</v>
      </c>
      <c r="E3683" s="42" t="s">
        <v>3219</v>
      </c>
      <c r="F3683" s="42" t="s">
        <v>2343</v>
      </c>
      <c r="G3683" s="42"/>
      <c r="H3683" s="307">
        <v>3066916.6706447625</v>
      </c>
      <c r="I3683" s="315">
        <v>2028873.6150901201</v>
      </c>
      <c r="J3683" s="105">
        <v>0</v>
      </c>
      <c r="K3683" s="42">
        <v>0</v>
      </c>
      <c r="L3683" s="50" t="s">
        <v>4489</v>
      </c>
      <c r="M3683" s="50" t="s">
        <v>5541</v>
      </c>
      <c r="N3683" s="50" t="s">
        <v>5532</v>
      </c>
      <c r="O3683" s="137" t="s">
        <v>2403</v>
      </c>
      <c r="P3683" s="42" t="s">
        <v>64</v>
      </c>
      <c r="Q3683" s="42" t="s">
        <v>65</v>
      </c>
      <c r="R3683" s="42">
        <v>2</v>
      </c>
      <c r="S3683" s="137" t="s">
        <v>2254</v>
      </c>
      <c r="T3683" s="62">
        <v>16867538196.9</v>
      </c>
      <c r="U3683" s="62">
        <v>14487907740.719999</v>
      </c>
      <c r="Z3683" s="42" t="s">
        <v>280</v>
      </c>
      <c r="AJ3683" s="42"/>
      <c r="AW3683" s="42" t="s">
        <v>2412</v>
      </c>
      <c r="AX3683" s="42"/>
      <c r="AY3683" s="42"/>
      <c r="AZ3683" s="42"/>
      <c r="BA3683" s="42"/>
      <c r="BB3683" s="42"/>
      <c r="BN3683" s="128" t="s">
        <v>4578</v>
      </c>
      <c r="BO3683" s="58" t="str">
        <f t="shared" si="57"/>
        <v>境内资产</v>
      </c>
      <c r="BP3683" s="58" t="str">
        <f>IF(M3683="",VLOOKUP(D3683,Sheet4!$A$1:$B$92,2,0),VLOOKUP(Q3683,Sheet4!$A$1:$B$92,2,0))</f>
        <v>保险资产管理产品</v>
      </c>
    </row>
    <row r="3684" spans="1:68" s="58" customFormat="1" ht="12.75" customHeight="1">
      <c r="A3684" s="137" t="s">
        <v>2293</v>
      </c>
      <c r="B3684" s="50" t="s">
        <v>2344</v>
      </c>
      <c r="C3684" s="252" t="s">
        <v>5552</v>
      </c>
      <c r="D3684" s="257" t="s">
        <v>689</v>
      </c>
      <c r="E3684" s="42" t="s">
        <v>3250</v>
      </c>
      <c r="F3684" s="42" t="s">
        <v>2344</v>
      </c>
      <c r="G3684" s="42"/>
      <c r="H3684" s="307">
        <v>1939466.038092816</v>
      </c>
      <c r="I3684" s="315">
        <v>1840778.2380344756</v>
      </c>
      <c r="J3684" s="105">
        <v>0</v>
      </c>
      <c r="K3684" s="42">
        <v>0</v>
      </c>
      <c r="L3684" s="50" t="s">
        <v>4489</v>
      </c>
      <c r="M3684" s="50" t="s">
        <v>5541</v>
      </c>
      <c r="N3684" s="50" t="s">
        <v>5532</v>
      </c>
      <c r="O3684" s="137" t="s">
        <v>2403</v>
      </c>
      <c r="P3684" s="42" t="s">
        <v>64</v>
      </c>
      <c r="Q3684" s="42" t="s">
        <v>65</v>
      </c>
      <c r="R3684" s="42">
        <v>2</v>
      </c>
      <c r="S3684" s="137" t="s">
        <v>2254</v>
      </c>
      <c r="T3684" s="62">
        <v>16867538196.9</v>
      </c>
      <c r="U3684" s="62">
        <v>14487907740.719999</v>
      </c>
      <c r="Z3684" s="42" t="s">
        <v>68</v>
      </c>
      <c r="AJ3684" s="42"/>
      <c r="AW3684" s="42" t="s">
        <v>2412</v>
      </c>
      <c r="AX3684" s="42"/>
      <c r="AY3684" s="42"/>
      <c r="AZ3684" s="42"/>
      <c r="BA3684" s="42"/>
      <c r="BB3684" s="42"/>
      <c r="BN3684" s="128" t="s">
        <v>4578</v>
      </c>
      <c r="BO3684" s="58" t="str">
        <f t="shared" si="57"/>
        <v>境内资产</v>
      </c>
      <c r="BP3684" s="58" t="str">
        <f>IF(M3684="",VLOOKUP(D3684,Sheet4!$A$1:$B$92,2,0),VLOOKUP(Q3684,Sheet4!$A$1:$B$92,2,0))</f>
        <v>保险资产管理产品</v>
      </c>
    </row>
    <row r="3685" spans="1:68" s="58" customFormat="1" ht="12.75" customHeight="1">
      <c r="A3685" s="137" t="s">
        <v>2294</v>
      </c>
      <c r="B3685" s="50" t="s">
        <v>2345</v>
      </c>
      <c r="C3685" s="252" t="s">
        <v>5552</v>
      </c>
      <c r="D3685" s="257" t="s">
        <v>689</v>
      </c>
      <c r="E3685" s="42" t="s">
        <v>3510</v>
      </c>
      <c r="F3685" s="42" t="s">
        <v>2345</v>
      </c>
      <c r="G3685" s="42"/>
      <c r="H3685" s="307">
        <v>3504561.1644741064</v>
      </c>
      <c r="I3685" s="315">
        <v>2823702.5018711942</v>
      </c>
      <c r="J3685" s="105">
        <v>0</v>
      </c>
      <c r="K3685" s="42">
        <v>0</v>
      </c>
      <c r="L3685" s="50" t="s">
        <v>4489</v>
      </c>
      <c r="M3685" s="50" t="s">
        <v>5541</v>
      </c>
      <c r="N3685" s="50" t="s">
        <v>5532</v>
      </c>
      <c r="O3685" s="137" t="s">
        <v>2403</v>
      </c>
      <c r="P3685" s="42" t="s">
        <v>64</v>
      </c>
      <c r="Q3685" s="42" t="s">
        <v>65</v>
      </c>
      <c r="R3685" s="42">
        <v>2</v>
      </c>
      <c r="S3685" s="137" t="s">
        <v>2254</v>
      </c>
      <c r="T3685" s="62">
        <v>16867538196.9</v>
      </c>
      <c r="U3685" s="62">
        <v>14487907740.719999</v>
      </c>
      <c r="Z3685" s="42" t="s">
        <v>68</v>
      </c>
      <c r="AJ3685" s="42"/>
      <c r="AW3685" s="42" t="s">
        <v>2412</v>
      </c>
      <c r="AX3685" s="42"/>
      <c r="AY3685" s="42"/>
      <c r="AZ3685" s="42"/>
      <c r="BA3685" s="42"/>
      <c r="BB3685" s="42"/>
      <c r="BN3685" s="128" t="s">
        <v>4578</v>
      </c>
      <c r="BO3685" s="58" t="str">
        <f t="shared" si="57"/>
        <v>境内资产</v>
      </c>
      <c r="BP3685" s="58" t="str">
        <f>IF(M3685="",VLOOKUP(D3685,Sheet4!$A$1:$B$92,2,0),VLOOKUP(Q3685,Sheet4!$A$1:$B$92,2,0))</f>
        <v>保险资产管理产品</v>
      </c>
    </row>
    <row r="3686" spans="1:68" s="58" customFormat="1" ht="12.75" customHeight="1">
      <c r="A3686" s="137" t="s">
        <v>1975</v>
      </c>
      <c r="B3686" s="50" t="s">
        <v>1976</v>
      </c>
      <c r="C3686" s="252" t="s">
        <v>5552</v>
      </c>
      <c r="D3686" s="257" t="s">
        <v>672</v>
      </c>
      <c r="E3686" s="42" t="s">
        <v>3108</v>
      </c>
      <c r="F3686" s="42" t="s">
        <v>1976</v>
      </c>
      <c r="G3686" s="42"/>
      <c r="H3686" s="307">
        <v>4959.9726002718189</v>
      </c>
      <c r="I3686" s="315">
        <v>4959.9726002718189</v>
      </c>
      <c r="J3686" s="105">
        <v>0</v>
      </c>
      <c r="K3686" s="42">
        <v>0</v>
      </c>
      <c r="L3686" s="50" t="s">
        <v>4489</v>
      </c>
      <c r="M3686" s="50" t="s">
        <v>5541</v>
      </c>
      <c r="N3686" s="50" t="s">
        <v>5532</v>
      </c>
      <c r="O3686" s="137" t="s">
        <v>2403</v>
      </c>
      <c r="P3686" s="42" t="s">
        <v>64</v>
      </c>
      <c r="Q3686" s="42" t="s">
        <v>65</v>
      </c>
      <c r="R3686" s="42">
        <v>2</v>
      </c>
      <c r="S3686" s="137" t="s">
        <v>2254</v>
      </c>
      <c r="T3686" s="62">
        <v>16867538196.9</v>
      </c>
      <c r="U3686" s="62">
        <v>14487907740.719999</v>
      </c>
      <c r="Z3686" s="42" t="s">
        <v>68</v>
      </c>
      <c r="AJ3686" s="42"/>
      <c r="AW3686" s="42" t="s">
        <v>2412</v>
      </c>
      <c r="AX3686" s="42"/>
      <c r="AY3686" s="42"/>
      <c r="AZ3686" s="42"/>
      <c r="BA3686" s="42"/>
      <c r="BB3686" s="42"/>
      <c r="BN3686" s="128" t="s">
        <v>4578</v>
      </c>
      <c r="BO3686" s="58" t="str">
        <f t="shared" si="57"/>
        <v>境内资产</v>
      </c>
      <c r="BP3686" s="58" t="str">
        <f>IF(M3686="",VLOOKUP(D3686,Sheet4!$A$1:$B$92,2,0),VLOOKUP(Q3686,Sheet4!$A$1:$B$92,2,0))</f>
        <v>保险资产管理产品</v>
      </c>
    </row>
    <row r="3687" spans="1:68" s="58" customFormat="1" ht="12.75" customHeight="1">
      <c r="A3687" s="137" t="s">
        <v>2123</v>
      </c>
      <c r="B3687" s="50" t="s">
        <v>2346</v>
      </c>
      <c r="C3687" s="252" t="s">
        <v>5552</v>
      </c>
      <c r="D3687" s="257" t="s">
        <v>689</v>
      </c>
      <c r="E3687" s="42" t="s">
        <v>4368</v>
      </c>
      <c r="F3687" s="42" t="s">
        <v>2346</v>
      </c>
      <c r="G3687" s="42"/>
      <c r="H3687" s="307">
        <v>67838.33475559947</v>
      </c>
      <c r="I3687" s="315">
        <v>67838.33475559947</v>
      </c>
      <c r="J3687" s="105">
        <v>0</v>
      </c>
      <c r="K3687" s="42">
        <v>0</v>
      </c>
      <c r="L3687" s="50" t="s">
        <v>4489</v>
      </c>
      <c r="M3687" s="50" t="s">
        <v>5541</v>
      </c>
      <c r="N3687" s="50" t="s">
        <v>5532</v>
      </c>
      <c r="O3687" s="137" t="s">
        <v>2403</v>
      </c>
      <c r="P3687" s="42" t="s">
        <v>64</v>
      </c>
      <c r="Q3687" s="42" t="s">
        <v>65</v>
      </c>
      <c r="R3687" s="42">
        <v>2</v>
      </c>
      <c r="S3687" s="137" t="s">
        <v>2254</v>
      </c>
      <c r="T3687" s="62">
        <v>16867538196.9</v>
      </c>
      <c r="U3687" s="62">
        <v>14487907740.719999</v>
      </c>
      <c r="Z3687" s="42" t="s">
        <v>68</v>
      </c>
      <c r="AJ3687" s="42"/>
      <c r="AW3687" s="42" t="s">
        <v>2412</v>
      </c>
      <c r="AX3687" s="42"/>
      <c r="AY3687" s="42"/>
      <c r="AZ3687" s="42"/>
      <c r="BA3687" s="42"/>
      <c r="BB3687" s="42"/>
      <c r="BN3687" s="128" t="s">
        <v>4578</v>
      </c>
      <c r="BO3687" s="58" t="str">
        <f t="shared" si="57"/>
        <v>境内资产</v>
      </c>
      <c r="BP3687" s="58" t="str">
        <f>IF(M3687="",VLOOKUP(D3687,Sheet4!$A$1:$B$92,2,0),VLOOKUP(Q3687,Sheet4!$A$1:$B$92,2,0))</f>
        <v>保险资产管理产品</v>
      </c>
    </row>
    <row r="3688" spans="1:68" s="58" customFormat="1" ht="12.75" customHeight="1">
      <c r="A3688" s="137" t="s">
        <v>1615</v>
      </c>
      <c r="B3688" s="50" t="s">
        <v>1616</v>
      </c>
      <c r="C3688" s="252" t="s">
        <v>5552</v>
      </c>
      <c r="D3688" s="257" t="s">
        <v>689</v>
      </c>
      <c r="E3688" s="42" t="s">
        <v>1617</v>
      </c>
      <c r="F3688" s="42" t="s">
        <v>1616</v>
      </c>
      <c r="G3688" s="42"/>
      <c r="H3688" s="307">
        <v>49217.791164232367</v>
      </c>
      <c r="I3688" s="315">
        <v>49217.791164232367</v>
      </c>
      <c r="J3688" s="105">
        <v>0</v>
      </c>
      <c r="K3688" s="42">
        <v>0</v>
      </c>
      <c r="L3688" s="50" t="s">
        <v>4489</v>
      </c>
      <c r="M3688" s="50" t="s">
        <v>5541</v>
      </c>
      <c r="N3688" s="50" t="s">
        <v>5532</v>
      </c>
      <c r="O3688" s="137" t="s">
        <v>2403</v>
      </c>
      <c r="P3688" s="42" t="s">
        <v>64</v>
      </c>
      <c r="Q3688" s="42" t="s">
        <v>65</v>
      </c>
      <c r="R3688" s="42">
        <v>2</v>
      </c>
      <c r="S3688" s="137" t="s">
        <v>2254</v>
      </c>
      <c r="T3688" s="62">
        <v>16867538196.9</v>
      </c>
      <c r="U3688" s="62">
        <v>14487907740.719999</v>
      </c>
      <c r="Z3688" s="42" t="s">
        <v>68</v>
      </c>
      <c r="AJ3688" s="42"/>
      <c r="AW3688" s="42" t="s">
        <v>2412</v>
      </c>
      <c r="AX3688" s="42"/>
      <c r="AY3688" s="42"/>
      <c r="AZ3688" s="42"/>
      <c r="BA3688" s="42"/>
      <c r="BB3688" s="42"/>
      <c r="BN3688" s="128" t="s">
        <v>4578</v>
      </c>
      <c r="BO3688" s="58" t="str">
        <f t="shared" si="57"/>
        <v>境内资产</v>
      </c>
      <c r="BP3688" s="58" t="str">
        <f>IF(M3688="",VLOOKUP(D3688,Sheet4!$A$1:$B$92,2,0),VLOOKUP(Q3688,Sheet4!$A$1:$B$92,2,0))</f>
        <v>保险资产管理产品</v>
      </c>
    </row>
    <row r="3689" spans="1:68" s="58" customFormat="1" ht="12.75" customHeight="1">
      <c r="A3689" s="137" t="s">
        <v>1654</v>
      </c>
      <c r="B3689" s="50" t="s">
        <v>1655</v>
      </c>
      <c r="C3689" s="252" t="s">
        <v>5552</v>
      </c>
      <c r="D3689" s="257" t="s">
        <v>672</v>
      </c>
      <c r="E3689" s="42" t="s">
        <v>1656</v>
      </c>
      <c r="F3689" s="42" t="s">
        <v>1655</v>
      </c>
      <c r="G3689" s="42"/>
      <c r="H3689" s="307">
        <v>90550.447007534196</v>
      </c>
      <c r="I3689" s="315">
        <v>122410.78947314808</v>
      </c>
      <c r="J3689" s="105">
        <v>0</v>
      </c>
      <c r="K3689" s="42">
        <v>0</v>
      </c>
      <c r="L3689" s="50" t="s">
        <v>4489</v>
      </c>
      <c r="M3689" s="50" t="s">
        <v>5541</v>
      </c>
      <c r="N3689" s="50" t="s">
        <v>5532</v>
      </c>
      <c r="O3689" s="137" t="s">
        <v>2403</v>
      </c>
      <c r="P3689" s="42" t="s">
        <v>64</v>
      </c>
      <c r="Q3689" s="42" t="s">
        <v>65</v>
      </c>
      <c r="R3689" s="42">
        <v>2</v>
      </c>
      <c r="S3689" s="137" t="s">
        <v>2254</v>
      </c>
      <c r="T3689" s="62">
        <v>16867538196.9</v>
      </c>
      <c r="U3689" s="62">
        <v>14487907740.719999</v>
      </c>
      <c r="Z3689" s="42" t="s">
        <v>68</v>
      </c>
      <c r="AJ3689" s="42"/>
      <c r="AW3689" s="42" t="s">
        <v>2412</v>
      </c>
      <c r="AX3689" s="42"/>
      <c r="AY3689" s="42"/>
      <c r="AZ3689" s="42"/>
      <c r="BA3689" s="42"/>
      <c r="BB3689" s="42"/>
      <c r="BN3689" s="128" t="s">
        <v>4578</v>
      </c>
      <c r="BO3689" s="58" t="str">
        <f t="shared" si="57"/>
        <v>境内资产</v>
      </c>
      <c r="BP3689" s="58" t="str">
        <f>IF(M3689="",VLOOKUP(D3689,Sheet4!$A$1:$B$92,2,0),VLOOKUP(Q3689,Sheet4!$A$1:$B$92,2,0))</f>
        <v>保险资产管理产品</v>
      </c>
    </row>
    <row r="3690" spans="1:68" s="58" customFormat="1" ht="12.75" customHeight="1">
      <c r="A3690" s="137" t="s">
        <v>1734</v>
      </c>
      <c r="B3690" s="50" t="s">
        <v>1735</v>
      </c>
      <c r="C3690" s="252" t="s">
        <v>5552</v>
      </c>
      <c r="D3690" s="257" t="s">
        <v>678</v>
      </c>
      <c r="E3690" s="42" t="s">
        <v>1736</v>
      </c>
      <c r="F3690" s="42" t="s">
        <v>1735</v>
      </c>
      <c r="G3690" s="42"/>
      <c r="H3690" s="307">
        <v>19468.615601997848</v>
      </c>
      <c r="I3690" s="315">
        <v>8635.9793879655754</v>
      </c>
      <c r="J3690" s="105">
        <v>0</v>
      </c>
      <c r="K3690" s="42">
        <v>0</v>
      </c>
      <c r="L3690" s="50" t="s">
        <v>4489</v>
      </c>
      <c r="M3690" s="50" t="s">
        <v>5541</v>
      </c>
      <c r="N3690" s="50" t="s">
        <v>5532</v>
      </c>
      <c r="O3690" s="137" t="s">
        <v>2403</v>
      </c>
      <c r="P3690" s="42" t="s">
        <v>64</v>
      </c>
      <c r="Q3690" s="42" t="s">
        <v>65</v>
      </c>
      <c r="R3690" s="42">
        <v>2</v>
      </c>
      <c r="S3690" s="137" t="s">
        <v>2254</v>
      </c>
      <c r="T3690" s="62">
        <v>16867538196.9</v>
      </c>
      <c r="U3690" s="62">
        <v>14487907740.719999</v>
      </c>
      <c r="Z3690" s="42" t="s">
        <v>68</v>
      </c>
      <c r="AJ3690" s="42"/>
      <c r="AW3690" s="42" t="s">
        <v>2412</v>
      </c>
      <c r="AX3690" s="42"/>
      <c r="AY3690" s="42"/>
      <c r="AZ3690" s="42"/>
      <c r="BA3690" s="42"/>
      <c r="BB3690" s="42"/>
      <c r="BN3690" s="128" t="s">
        <v>4578</v>
      </c>
      <c r="BO3690" s="58" t="str">
        <f t="shared" si="57"/>
        <v>境内资产</v>
      </c>
      <c r="BP3690" s="58" t="str">
        <f>IF(M3690="",VLOOKUP(D3690,Sheet4!$A$1:$B$92,2,0),VLOOKUP(Q3690,Sheet4!$A$1:$B$92,2,0))</f>
        <v>保险资产管理产品</v>
      </c>
    </row>
    <row r="3691" spans="1:68" s="58" customFormat="1" ht="12.75" customHeight="1">
      <c r="A3691" s="137" t="s">
        <v>1737</v>
      </c>
      <c r="B3691" s="50" t="s">
        <v>1738</v>
      </c>
      <c r="C3691" s="252" t="s">
        <v>5552</v>
      </c>
      <c r="D3691" s="257" t="s">
        <v>678</v>
      </c>
      <c r="E3691" s="42" t="s">
        <v>1739</v>
      </c>
      <c r="F3691" s="42" t="s">
        <v>1738</v>
      </c>
      <c r="G3691" s="42"/>
      <c r="H3691" s="307">
        <v>6451.1005080484447</v>
      </c>
      <c r="I3691" s="315">
        <v>3700.810343779925</v>
      </c>
      <c r="J3691" s="105">
        <v>0</v>
      </c>
      <c r="K3691" s="42">
        <v>0</v>
      </c>
      <c r="L3691" s="50" t="s">
        <v>4489</v>
      </c>
      <c r="M3691" s="50" t="s">
        <v>5541</v>
      </c>
      <c r="N3691" s="50" t="s">
        <v>5532</v>
      </c>
      <c r="O3691" s="137" t="s">
        <v>2403</v>
      </c>
      <c r="P3691" s="42" t="s">
        <v>64</v>
      </c>
      <c r="Q3691" s="42" t="s">
        <v>65</v>
      </c>
      <c r="R3691" s="42">
        <v>2</v>
      </c>
      <c r="S3691" s="137" t="s">
        <v>2254</v>
      </c>
      <c r="T3691" s="62">
        <v>16867538196.9</v>
      </c>
      <c r="U3691" s="62">
        <v>14487907740.719999</v>
      </c>
      <c r="Z3691" s="42" t="s">
        <v>68</v>
      </c>
      <c r="AJ3691" s="42"/>
      <c r="AW3691" s="42" t="s">
        <v>2412</v>
      </c>
      <c r="AX3691" s="42"/>
      <c r="AY3691" s="42"/>
      <c r="AZ3691" s="42"/>
      <c r="BA3691" s="42"/>
      <c r="BB3691" s="42"/>
      <c r="BN3691" s="128" t="s">
        <v>4578</v>
      </c>
      <c r="BO3691" s="58" t="str">
        <f t="shared" si="57"/>
        <v>境内资产</v>
      </c>
      <c r="BP3691" s="58" t="str">
        <f>IF(M3691="",VLOOKUP(D3691,Sheet4!$A$1:$B$92,2,0),VLOOKUP(Q3691,Sheet4!$A$1:$B$92,2,0))</f>
        <v>保险资产管理产品</v>
      </c>
    </row>
    <row r="3692" spans="1:68" s="58" customFormat="1" ht="12.75" customHeight="1">
      <c r="A3692" s="137" t="s">
        <v>1743</v>
      </c>
      <c r="B3692" s="50" t="s">
        <v>1744</v>
      </c>
      <c r="C3692" s="252" t="s">
        <v>5552</v>
      </c>
      <c r="D3692" s="257" t="s">
        <v>678</v>
      </c>
      <c r="E3692" s="42" t="s">
        <v>1745</v>
      </c>
      <c r="F3692" s="42" t="s">
        <v>1744</v>
      </c>
      <c r="G3692" s="42"/>
      <c r="H3692" s="307">
        <v>14619.026312292204</v>
      </c>
      <c r="I3692" s="315">
        <v>9955.9976933336729</v>
      </c>
      <c r="J3692" s="105">
        <v>0</v>
      </c>
      <c r="K3692" s="42">
        <v>0</v>
      </c>
      <c r="L3692" s="50" t="s">
        <v>4489</v>
      </c>
      <c r="M3692" s="50" t="s">
        <v>5541</v>
      </c>
      <c r="N3692" s="50" t="s">
        <v>5532</v>
      </c>
      <c r="O3692" s="137" t="s">
        <v>2403</v>
      </c>
      <c r="P3692" s="42" t="s">
        <v>64</v>
      </c>
      <c r="Q3692" s="42" t="s">
        <v>65</v>
      </c>
      <c r="R3692" s="42">
        <v>2</v>
      </c>
      <c r="S3692" s="137" t="s">
        <v>2254</v>
      </c>
      <c r="T3692" s="62">
        <v>16867538196.9</v>
      </c>
      <c r="U3692" s="62">
        <v>14487907740.719999</v>
      </c>
      <c r="Z3692" s="42" t="s">
        <v>68</v>
      </c>
      <c r="AJ3692" s="42"/>
      <c r="AW3692" s="42" t="s">
        <v>2412</v>
      </c>
      <c r="AX3692" s="42"/>
      <c r="AY3692" s="42"/>
      <c r="AZ3692" s="42"/>
      <c r="BA3692" s="42"/>
      <c r="BB3692" s="42"/>
      <c r="BN3692" s="128" t="s">
        <v>4578</v>
      </c>
      <c r="BO3692" s="58" t="str">
        <f t="shared" si="57"/>
        <v>境内资产</v>
      </c>
      <c r="BP3692" s="58" t="str">
        <f>IF(M3692="",VLOOKUP(D3692,Sheet4!$A$1:$B$92,2,0),VLOOKUP(Q3692,Sheet4!$A$1:$B$92,2,0))</f>
        <v>保险资产管理产品</v>
      </c>
    </row>
    <row r="3693" spans="1:68" s="58" customFormat="1" ht="12.75" customHeight="1">
      <c r="A3693" s="137" t="s">
        <v>2011</v>
      </c>
      <c r="B3693" s="50" t="s">
        <v>2012</v>
      </c>
      <c r="C3693" s="252" t="s">
        <v>5552</v>
      </c>
      <c r="D3693" s="257" t="s">
        <v>678</v>
      </c>
      <c r="E3693" s="42" t="s">
        <v>2792</v>
      </c>
      <c r="F3693" s="42" t="s">
        <v>2012</v>
      </c>
      <c r="G3693" s="42"/>
      <c r="H3693" s="307">
        <v>8438.4392758925915</v>
      </c>
      <c r="I3693" s="315">
        <v>5519.4250423763478</v>
      </c>
      <c r="J3693" s="105">
        <v>0</v>
      </c>
      <c r="K3693" s="42">
        <v>0</v>
      </c>
      <c r="L3693" s="50" t="s">
        <v>4489</v>
      </c>
      <c r="M3693" s="50" t="s">
        <v>5541</v>
      </c>
      <c r="N3693" s="50" t="s">
        <v>5532</v>
      </c>
      <c r="O3693" s="137" t="s">
        <v>2403</v>
      </c>
      <c r="P3693" s="42" t="s">
        <v>64</v>
      </c>
      <c r="Q3693" s="42" t="s">
        <v>65</v>
      </c>
      <c r="R3693" s="42">
        <v>2</v>
      </c>
      <c r="S3693" s="137" t="s">
        <v>2254</v>
      </c>
      <c r="T3693" s="62">
        <v>16867538196.9</v>
      </c>
      <c r="U3693" s="62">
        <v>14487907740.719999</v>
      </c>
      <c r="Z3693" s="42" t="s">
        <v>68</v>
      </c>
      <c r="AJ3693" s="42"/>
      <c r="AW3693" s="42" t="s">
        <v>2412</v>
      </c>
      <c r="AX3693" s="42"/>
      <c r="AY3693" s="42"/>
      <c r="AZ3693" s="42"/>
      <c r="BA3693" s="42"/>
      <c r="BB3693" s="42"/>
      <c r="BN3693" s="128" t="s">
        <v>4578</v>
      </c>
      <c r="BO3693" s="58" t="str">
        <f t="shared" si="57"/>
        <v>境内资产</v>
      </c>
      <c r="BP3693" s="58" t="str">
        <f>IF(M3693="",VLOOKUP(D3693,Sheet4!$A$1:$B$92,2,0),VLOOKUP(Q3693,Sheet4!$A$1:$B$92,2,0))</f>
        <v>保险资产管理产品</v>
      </c>
    </row>
    <row r="3694" spans="1:68" s="58" customFormat="1" ht="12.75" customHeight="1">
      <c r="A3694" s="137" t="s">
        <v>2013</v>
      </c>
      <c r="B3694" s="50" t="s">
        <v>2014</v>
      </c>
      <c r="C3694" s="252" t="s">
        <v>5552</v>
      </c>
      <c r="D3694" s="257" t="s">
        <v>678</v>
      </c>
      <c r="E3694" s="42" t="s">
        <v>2793</v>
      </c>
      <c r="F3694" s="42" t="s">
        <v>2014</v>
      </c>
      <c r="G3694" s="42"/>
      <c r="H3694" s="307">
        <v>4136.3947251080554</v>
      </c>
      <c r="I3694" s="315">
        <v>4316.2379740257966</v>
      </c>
      <c r="J3694" s="105">
        <v>0</v>
      </c>
      <c r="K3694" s="42">
        <v>0</v>
      </c>
      <c r="L3694" s="50" t="s">
        <v>4489</v>
      </c>
      <c r="M3694" s="50" t="s">
        <v>5541</v>
      </c>
      <c r="N3694" s="50" t="s">
        <v>5532</v>
      </c>
      <c r="O3694" s="137" t="s">
        <v>2403</v>
      </c>
      <c r="P3694" s="42" t="s">
        <v>64</v>
      </c>
      <c r="Q3694" s="42" t="s">
        <v>65</v>
      </c>
      <c r="R3694" s="42">
        <v>2</v>
      </c>
      <c r="S3694" s="137" t="s">
        <v>2254</v>
      </c>
      <c r="T3694" s="62">
        <v>16867538196.9</v>
      </c>
      <c r="U3694" s="62">
        <v>14487907740.719999</v>
      </c>
      <c r="Z3694" s="42" t="s">
        <v>68</v>
      </c>
      <c r="AJ3694" s="42"/>
      <c r="AW3694" s="42" t="s">
        <v>2412</v>
      </c>
      <c r="AX3694" s="42"/>
      <c r="AY3694" s="42"/>
      <c r="AZ3694" s="42"/>
      <c r="BA3694" s="42"/>
      <c r="BB3694" s="42"/>
      <c r="BN3694" s="128" t="s">
        <v>4578</v>
      </c>
      <c r="BO3694" s="58" t="str">
        <f t="shared" si="57"/>
        <v>境内资产</v>
      </c>
      <c r="BP3694" s="58" t="str">
        <f>IF(M3694="",VLOOKUP(D3694,Sheet4!$A$1:$B$92,2,0),VLOOKUP(Q3694,Sheet4!$A$1:$B$92,2,0))</f>
        <v>保险资产管理产品</v>
      </c>
    </row>
    <row r="3695" spans="1:68" s="58" customFormat="1" ht="12.75" customHeight="1">
      <c r="A3695" s="137" t="s">
        <v>2019</v>
      </c>
      <c r="B3695" s="50" t="s">
        <v>2020</v>
      </c>
      <c r="C3695" s="252" t="s">
        <v>5552</v>
      </c>
      <c r="D3695" s="257" t="s">
        <v>678</v>
      </c>
      <c r="E3695" s="42" t="s">
        <v>2795</v>
      </c>
      <c r="F3695" s="42" t="s">
        <v>2020</v>
      </c>
      <c r="G3695" s="42"/>
      <c r="H3695" s="307">
        <v>1401.6953675222708</v>
      </c>
      <c r="I3695" s="315">
        <v>2942.4902753330116</v>
      </c>
      <c r="J3695" s="105">
        <v>0</v>
      </c>
      <c r="K3695" s="42">
        <v>0</v>
      </c>
      <c r="L3695" s="50" t="s">
        <v>4489</v>
      </c>
      <c r="M3695" s="50" t="s">
        <v>5541</v>
      </c>
      <c r="N3695" s="50" t="s">
        <v>5532</v>
      </c>
      <c r="O3695" s="137" t="s">
        <v>2403</v>
      </c>
      <c r="P3695" s="42" t="s">
        <v>64</v>
      </c>
      <c r="Q3695" s="42" t="s">
        <v>65</v>
      </c>
      <c r="R3695" s="42">
        <v>2</v>
      </c>
      <c r="S3695" s="137" t="s">
        <v>2254</v>
      </c>
      <c r="T3695" s="62">
        <v>16867538196.9</v>
      </c>
      <c r="U3695" s="62">
        <v>14487907740.719999</v>
      </c>
      <c r="Z3695" s="42" t="s">
        <v>68</v>
      </c>
      <c r="AJ3695" s="42"/>
      <c r="AW3695" s="42" t="s">
        <v>2412</v>
      </c>
      <c r="AX3695" s="42"/>
      <c r="AY3695" s="42"/>
      <c r="AZ3695" s="42"/>
      <c r="BA3695" s="42"/>
      <c r="BB3695" s="42"/>
      <c r="BN3695" s="128" t="s">
        <v>4578</v>
      </c>
      <c r="BO3695" s="58" t="str">
        <f t="shared" si="57"/>
        <v>境内资产</v>
      </c>
      <c r="BP3695" s="58" t="str">
        <f>IF(M3695="",VLOOKUP(D3695,Sheet4!$A$1:$B$92,2,0),VLOOKUP(Q3695,Sheet4!$A$1:$B$92,2,0))</f>
        <v>保险资产管理产品</v>
      </c>
    </row>
    <row r="3696" spans="1:68" s="58" customFormat="1" ht="12.75" customHeight="1">
      <c r="A3696" s="137" t="s">
        <v>1755</v>
      </c>
      <c r="B3696" s="50" t="s">
        <v>1756</v>
      </c>
      <c r="C3696" s="252" t="s">
        <v>5552</v>
      </c>
      <c r="D3696" s="257" t="s">
        <v>678</v>
      </c>
      <c r="E3696" s="42" t="s">
        <v>1757</v>
      </c>
      <c r="F3696" s="42" t="s">
        <v>1756</v>
      </c>
      <c r="G3696" s="42"/>
      <c r="H3696" s="307">
        <v>8641.8184544888791</v>
      </c>
      <c r="I3696" s="315">
        <v>6883.9100851142175</v>
      </c>
      <c r="J3696" s="105">
        <v>0</v>
      </c>
      <c r="K3696" s="42">
        <v>0</v>
      </c>
      <c r="L3696" s="50" t="s">
        <v>4489</v>
      </c>
      <c r="M3696" s="50" t="s">
        <v>5541</v>
      </c>
      <c r="N3696" s="50" t="s">
        <v>5532</v>
      </c>
      <c r="O3696" s="137" t="s">
        <v>2403</v>
      </c>
      <c r="P3696" s="42" t="s">
        <v>64</v>
      </c>
      <c r="Q3696" s="42" t="s">
        <v>65</v>
      </c>
      <c r="R3696" s="42">
        <v>2</v>
      </c>
      <c r="S3696" s="137" t="s">
        <v>2254</v>
      </c>
      <c r="T3696" s="62">
        <v>16867538196.9</v>
      </c>
      <c r="U3696" s="62">
        <v>14487907740.719999</v>
      </c>
      <c r="Z3696" s="42" t="s">
        <v>68</v>
      </c>
      <c r="AJ3696" s="42"/>
      <c r="AW3696" s="42" t="s">
        <v>2412</v>
      </c>
      <c r="AX3696" s="42"/>
      <c r="AY3696" s="42"/>
      <c r="AZ3696" s="42"/>
      <c r="BA3696" s="42"/>
      <c r="BB3696" s="42"/>
      <c r="BN3696" s="128" t="s">
        <v>4578</v>
      </c>
      <c r="BO3696" s="58" t="str">
        <f t="shared" si="57"/>
        <v>境内资产</v>
      </c>
      <c r="BP3696" s="58" t="str">
        <f>IF(M3696="",VLOOKUP(D3696,Sheet4!$A$1:$B$92,2,0),VLOOKUP(Q3696,Sheet4!$A$1:$B$92,2,0))</f>
        <v>保险资产管理产品</v>
      </c>
    </row>
    <row r="3697" spans="1:68" s="58" customFormat="1" ht="12.75" customHeight="1">
      <c r="A3697" s="137" t="s">
        <v>1758</v>
      </c>
      <c r="B3697" s="50" t="s">
        <v>1759</v>
      </c>
      <c r="C3697" s="252" t="s">
        <v>5552</v>
      </c>
      <c r="D3697" s="257" t="s">
        <v>678</v>
      </c>
      <c r="E3697" s="42" t="s">
        <v>1760</v>
      </c>
      <c r="F3697" s="42" t="s">
        <v>1759</v>
      </c>
      <c r="G3697" s="42"/>
      <c r="H3697" s="307">
        <v>22073.288430354449</v>
      </c>
      <c r="I3697" s="315">
        <v>11668.071885827978</v>
      </c>
      <c r="J3697" s="105">
        <v>0</v>
      </c>
      <c r="K3697" s="42">
        <v>0</v>
      </c>
      <c r="L3697" s="50" t="s">
        <v>4489</v>
      </c>
      <c r="M3697" s="50" t="s">
        <v>5541</v>
      </c>
      <c r="N3697" s="50" t="s">
        <v>5532</v>
      </c>
      <c r="O3697" s="137" t="s">
        <v>2403</v>
      </c>
      <c r="P3697" s="42" t="s">
        <v>64</v>
      </c>
      <c r="Q3697" s="42" t="s">
        <v>65</v>
      </c>
      <c r="R3697" s="42">
        <v>2</v>
      </c>
      <c r="S3697" s="137" t="s">
        <v>2254</v>
      </c>
      <c r="T3697" s="62">
        <v>16867538196.9</v>
      </c>
      <c r="U3697" s="62">
        <v>14487907740.719999</v>
      </c>
      <c r="Z3697" s="42" t="s">
        <v>68</v>
      </c>
      <c r="AJ3697" s="42"/>
      <c r="AW3697" s="42" t="s">
        <v>2412</v>
      </c>
      <c r="AX3697" s="42"/>
      <c r="AY3697" s="42"/>
      <c r="AZ3697" s="42"/>
      <c r="BA3697" s="42"/>
      <c r="BB3697" s="42"/>
      <c r="BN3697" s="128" t="s">
        <v>4578</v>
      </c>
      <c r="BO3697" s="58" t="str">
        <f t="shared" si="57"/>
        <v>境内资产</v>
      </c>
      <c r="BP3697" s="58" t="str">
        <f>IF(M3697="",VLOOKUP(D3697,Sheet4!$A$1:$B$92,2,0),VLOOKUP(Q3697,Sheet4!$A$1:$B$92,2,0))</f>
        <v>保险资产管理产品</v>
      </c>
    </row>
    <row r="3698" spans="1:68" s="58" customFormat="1" ht="12.75" customHeight="1">
      <c r="A3698" s="137" t="s">
        <v>1761</v>
      </c>
      <c r="B3698" s="50" t="s">
        <v>1762</v>
      </c>
      <c r="C3698" s="252" t="s">
        <v>5552</v>
      </c>
      <c r="D3698" s="257" t="s">
        <v>678</v>
      </c>
      <c r="E3698" s="42" t="s">
        <v>1763</v>
      </c>
      <c r="F3698" s="42" t="s">
        <v>1762</v>
      </c>
      <c r="G3698" s="42"/>
      <c r="H3698" s="307">
        <v>3136.1077324595713</v>
      </c>
      <c r="I3698" s="315">
        <v>3691.3280989984924</v>
      </c>
      <c r="J3698" s="105">
        <v>0</v>
      </c>
      <c r="K3698" s="42">
        <v>0</v>
      </c>
      <c r="L3698" s="50" t="s">
        <v>4489</v>
      </c>
      <c r="M3698" s="50" t="s">
        <v>5541</v>
      </c>
      <c r="N3698" s="50" t="s">
        <v>5532</v>
      </c>
      <c r="O3698" s="137" t="s">
        <v>2403</v>
      </c>
      <c r="P3698" s="42" t="s">
        <v>64</v>
      </c>
      <c r="Q3698" s="42" t="s">
        <v>65</v>
      </c>
      <c r="R3698" s="42">
        <v>2</v>
      </c>
      <c r="S3698" s="137" t="s">
        <v>2254</v>
      </c>
      <c r="T3698" s="62">
        <v>16867538196.9</v>
      </c>
      <c r="U3698" s="62">
        <v>14487907740.719999</v>
      </c>
      <c r="Z3698" s="42" t="s">
        <v>68</v>
      </c>
      <c r="AJ3698" s="42"/>
      <c r="AW3698" s="42" t="s">
        <v>2412</v>
      </c>
      <c r="AX3698" s="42"/>
      <c r="AY3698" s="42"/>
      <c r="AZ3698" s="42"/>
      <c r="BA3698" s="42"/>
      <c r="BB3698" s="42"/>
      <c r="BN3698" s="128" t="s">
        <v>4578</v>
      </c>
      <c r="BO3698" s="58" t="str">
        <f t="shared" si="57"/>
        <v>境内资产</v>
      </c>
      <c r="BP3698" s="58" t="str">
        <f>IF(M3698="",VLOOKUP(D3698,Sheet4!$A$1:$B$92,2,0),VLOOKUP(Q3698,Sheet4!$A$1:$B$92,2,0))</f>
        <v>保险资产管理产品</v>
      </c>
    </row>
    <row r="3699" spans="1:68" s="58" customFormat="1" ht="12.75" customHeight="1">
      <c r="A3699" s="137" t="s">
        <v>1621</v>
      </c>
      <c r="B3699" s="50" t="s">
        <v>1622</v>
      </c>
      <c r="C3699" s="252" t="s">
        <v>5552</v>
      </c>
      <c r="D3699" s="257" t="s">
        <v>678</v>
      </c>
      <c r="E3699" s="42" t="s">
        <v>1623</v>
      </c>
      <c r="F3699" s="42" t="s">
        <v>1622</v>
      </c>
      <c r="G3699" s="42"/>
      <c r="H3699" s="307">
        <v>3239.0150416138563</v>
      </c>
      <c r="I3699" s="315">
        <v>3126.3859362310282</v>
      </c>
      <c r="J3699" s="105">
        <v>0</v>
      </c>
      <c r="K3699" s="42">
        <v>0</v>
      </c>
      <c r="L3699" s="50" t="s">
        <v>4489</v>
      </c>
      <c r="M3699" s="50" t="s">
        <v>5541</v>
      </c>
      <c r="N3699" s="50" t="s">
        <v>5532</v>
      </c>
      <c r="O3699" s="137" t="s">
        <v>2403</v>
      </c>
      <c r="P3699" s="42" t="s">
        <v>64</v>
      </c>
      <c r="Q3699" s="42" t="s">
        <v>65</v>
      </c>
      <c r="R3699" s="42">
        <v>2</v>
      </c>
      <c r="S3699" s="137" t="s">
        <v>2254</v>
      </c>
      <c r="T3699" s="62">
        <v>16867538196.9</v>
      </c>
      <c r="U3699" s="62">
        <v>14487907740.719999</v>
      </c>
      <c r="Z3699" s="42" t="s">
        <v>68</v>
      </c>
      <c r="AJ3699" s="42"/>
      <c r="AW3699" s="42" t="s">
        <v>2412</v>
      </c>
      <c r="AX3699" s="42"/>
      <c r="AY3699" s="42"/>
      <c r="AZ3699" s="42"/>
      <c r="BA3699" s="42"/>
      <c r="BB3699" s="42"/>
      <c r="BN3699" s="128" t="s">
        <v>4578</v>
      </c>
      <c r="BO3699" s="58" t="str">
        <f t="shared" si="57"/>
        <v>境内资产</v>
      </c>
      <c r="BP3699" s="58" t="str">
        <f>IF(M3699="",VLOOKUP(D3699,Sheet4!$A$1:$B$92,2,0),VLOOKUP(Q3699,Sheet4!$A$1:$B$92,2,0))</f>
        <v>保险资产管理产品</v>
      </c>
    </row>
    <row r="3700" spans="1:68" s="58" customFormat="1" ht="12.75" customHeight="1">
      <c r="A3700" s="137" t="s">
        <v>2035</v>
      </c>
      <c r="B3700" s="50" t="s">
        <v>2036</v>
      </c>
      <c r="C3700" s="252" t="s">
        <v>5552</v>
      </c>
      <c r="D3700" s="257" t="s">
        <v>678</v>
      </c>
      <c r="E3700" s="42" t="s">
        <v>4460</v>
      </c>
      <c r="F3700" s="42" t="s">
        <v>2036</v>
      </c>
      <c r="G3700" s="42"/>
      <c r="H3700" s="307">
        <v>34632.67136301651</v>
      </c>
      <c r="I3700" s="315">
        <v>27587.383453032606</v>
      </c>
      <c r="J3700" s="105">
        <v>0</v>
      </c>
      <c r="K3700" s="42">
        <v>0</v>
      </c>
      <c r="L3700" s="50" t="s">
        <v>4489</v>
      </c>
      <c r="M3700" s="50" t="s">
        <v>5541</v>
      </c>
      <c r="N3700" s="50" t="s">
        <v>5532</v>
      </c>
      <c r="O3700" s="137" t="s">
        <v>2403</v>
      </c>
      <c r="P3700" s="42" t="s">
        <v>64</v>
      </c>
      <c r="Q3700" s="42" t="s">
        <v>65</v>
      </c>
      <c r="R3700" s="42">
        <v>2</v>
      </c>
      <c r="S3700" s="137" t="s">
        <v>2254</v>
      </c>
      <c r="T3700" s="62">
        <v>16867538196.9</v>
      </c>
      <c r="U3700" s="62">
        <v>14487907740.719999</v>
      </c>
      <c r="Z3700" s="42" t="s">
        <v>68</v>
      </c>
      <c r="AJ3700" s="42"/>
      <c r="AW3700" s="42" t="s">
        <v>2412</v>
      </c>
      <c r="AX3700" s="42"/>
      <c r="AY3700" s="42"/>
      <c r="AZ3700" s="42"/>
      <c r="BA3700" s="42"/>
      <c r="BB3700" s="42"/>
      <c r="BN3700" s="128" t="s">
        <v>4578</v>
      </c>
      <c r="BO3700" s="58" t="str">
        <f t="shared" si="57"/>
        <v>境内资产</v>
      </c>
      <c r="BP3700" s="58" t="str">
        <f>IF(M3700="",VLOOKUP(D3700,Sheet4!$A$1:$B$92,2,0),VLOOKUP(Q3700,Sheet4!$A$1:$B$92,2,0))</f>
        <v>保险资产管理产品</v>
      </c>
    </row>
    <row r="3701" spans="1:68" s="58" customFormat="1" ht="12.75" customHeight="1">
      <c r="A3701" s="137" t="s">
        <v>1627</v>
      </c>
      <c r="B3701" s="50" t="s">
        <v>1628</v>
      </c>
      <c r="C3701" s="252" t="s">
        <v>5552</v>
      </c>
      <c r="D3701" s="257" t="s">
        <v>678</v>
      </c>
      <c r="E3701" s="42" t="s">
        <v>1629</v>
      </c>
      <c r="F3701" s="42" t="s">
        <v>1628</v>
      </c>
      <c r="G3701" s="42"/>
      <c r="H3701" s="307">
        <v>11424.587802461378</v>
      </c>
      <c r="I3701" s="315">
        <v>6172.9413527126899</v>
      </c>
      <c r="J3701" s="105">
        <v>0</v>
      </c>
      <c r="K3701" s="42">
        <v>0</v>
      </c>
      <c r="L3701" s="50" t="s">
        <v>4489</v>
      </c>
      <c r="M3701" s="50" t="s">
        <v>5541</v>
      </c>
      <c r="N3701" s="50" t="s">
        <v>5532</v>
      </c>
      <c r="O3701" s="137" t="s">
        <v>2403</v>
      </c>
      <c r="P3701" s="42" t="s">
        <v>64</v>
      </c>
      <c r="Q3701" s="42" t="s">
        <v>65</v>
      </c>
      <c r="R3701" s="42">
        <v>2</v>
      </c>
      <c r="S3701" s="137" t="s">
        <v>2254</v>
      </c>
      <c r="T3701" s="62">
        <v>16867538196.9</v>
      </c>
      <c r="U3701" s="62">
        <v>14487907740.719999</v>
      </c>
      <c r="Z3701" s="42" t="s">
        <v>68</v>
      </c>
      <c r="AJ3701" s="42"/>
      <c r="AW3701" s="42" t="s">
        <v>2412</v>
      </c>
      <c r="AX3701" s="42"/>
      <c r="AY3701" s="42"/>
      <c r="AZ3701" s="42"/>
      <c r="BA3701" s="42"/>
      <c r="BB3701" s="42"/>
      <c r="BN3701" s="128" t="s">
        <v>4578</v>
      </c>
      <c r="BO3701" s="58" t="str">
        <f t="shared" si="57"/>
        <v>境内资产</v>
      </c>
      <c r="BP3701" s="58" t="str">
        <f>IF(M3701="",VLOOKUP(D3701,Sheet4!$A$1:$B$92,2,0),VLOOKUP(Q3701,Sheet4!$A$1:$B$92,2,0))</f>
        <v>保险资产管理产品</v>
      </c>
    </row>
    <row r="3702" spans="1:68" s="58" customFormat="1" ht="12.75" customHeight="1">
      <c r="A3702" s="137" t="s">
        <v>1630</v>
      </c>
      <c r="B3702" s="50" t="s">
        <v>1631</v>
      </c>
      <c r="C3702" s="252" t="s">
        <v>5552</v>
      </c>
      <c r="D3702" s="257" t="s">
        <v>678</v>
      </c>
      <c r="E3702" s="42" t="s">
        <v>1632</v>
      </c>
      <c r="F3702" s="42" t="s">
        <v>1631</v>
      </c>
      <c r="G3702" s="42"/>
      <c r="H3702" s="307">
        <v>7021.2529147905479</v>
      </c>
      <c r="I3702" s="315">
        <v>4701.7960281491469</v>
      </c>
      <c r="J3702" s="105">
        <v>0</v>
      </c>
      <c r="K3702" s="42">
        <v>0</v>
      </c>
      <c r="L3702" s="50" t="s">
        <v>4489</v>
      </c>
      <c r="M3702" s="50" t="s">
        <v>5541</v>
      </c>
      <c r="N3702" s="50" t="s">
        <v>5532</v>
      </c>
      <c r="O3702" s="137" t="s">
        <v>2403</v>
      </c>
      <c r="P3702" s="42" t="s">
        <v>64</v>
      </c>
      <c r="Q3702" s="42" t="s">
        <v>65</v>
      </c>
      <c r="R3702" s="42">
        <v>2</v>
      </c>
      <c r="S3702" s="137" t="s">
        <v>2254</v>
      </c>
      <c r="T3702" s="62">
        <v>16867538196.9</v>
      </c>
      <c r="U3702" s="62">
        <v>14487907740.719999</v>
      </c>
      <c r="Z3702" s="42" t="s">
        <v>68</v>
      </c>
      <c r="AJ3702" s="42"/>
      <c r="AW3702" s="42" t="s">
        <v>2412</v>
      </c>
      <c r="AX3702" s="42"/>
      <c r="AY3702" s="42"/>
      <c r="AZ3702" s="42"/>
      <c r="BA3702" s="42"/>
      <c r="BB3702" s="42"/>
      <c r="BN3702" s="128" t="s">
        <v>4578</v>
      </c>
      <c r="BO3702" s="58" t="str">
        <f t="shared" si="57"/>
        <v>境内资产</v>
      </c>
      <c r="BP3702" s="58" t="str">
        <f>IF(M3702="",VLOOKUP(D3702,Sheet4!$A$1:$B$92,2,0),VLOOKUP(Q3702,Sheet4!$A$1:$B$92,2,0))</f>
        <v>保险资产管理产品</v>
      </c>
    </row>
    <row r="3703" spans="1:68" s="58" customFormat="1" ht="12.75" customHeight="1">
      <c r="A3703" s="137" t="s">
        <v>1633</v>
      </c>
      <c r="B3703" s="50" t="s">
        <v>1634</v>
      </c>
      <c r="C3703" s="252" t="s">
        <v>5552</v>
      </c>
      <c r="D3703" s="257" t="s">
        <v>678</v>
      </c>
      <c r="E3703" s="42" t="s">
        <v>1635</v>
      </c>
      <c r="F3703" s="42" t="s">
        <v>1634</v>
      </c>
      <c r="G3703" s="42"/>
      <c r="H3703" s="307">
        <v>21232.402963136999</v>
      </c>
      <c r="I3703" s="315">
        <v>9446.3120643662205</v>
      </c>
      <c r="J3703" s="105">
        <v>0</v>
      </c>
      <c r="K3703" s="42">
        <v>0</v>
      </c>
      <c r="L3703" s="50" t="s">
        <v>4489</v>
      </c>
      <c r="M3703" s="50" t="s">
        <v>5541</v>
      </c>
      <c r="N3703" s="50" t="s">
        <v>5532</v>
      </c>
      <c r="O3703" s="137" t="s">
        <v>2403</v>
      </c>
      <c r="P3703" s="42" t="s">
        <v>64</v>
      </c>
      <c r="Q3703" s="42" t="s">
        <v>65</v>
      </c>
      <c r="R3703" s="42">
        <v>2</v>
      </c>
      <c r="S3703" s="137" t="s">
        <v>2254</v>
      </c>
      <c r="T3703" s="62">
        <v>16867538196.9</v>
      </c>
      <c r="U3703" s="62">
        <v>14487907740.719999</v>
      </c>
      <c r="Z3703" s="42" t="s">
        <v>68</v>
      </c>
      <c r="AJ3703" s="42"/>
      <c r="AW3703" s="42" t="s">
        <v>2412</v>
      </c>
      <c r="AX3703" s="42"/>
      <c r="AY3703" s="42"/>
      <c r="AZ3703" s="42"/>
      <c r="BA3703" s="42"/>
      <c r="BB3703" s="42"/>
      <c r="BN3703" s="128" t="s">
        <v>4578</v>
      </c>
      <c r="BO3703" s="58" t="str">
        <f t="shared" si="57"/>
        <v>境内资产</v>
      </c>
      <c r="BP3703" s="58" t="str">
        <f>IF(M3703="",VLOOKUP(D3703,Sheet4!$A$1:$B$92,2,0),VLOOKUP(Q3703,Sheet4!$A$1:$B$92,2,0))</f>
        <v>保险资产管理产品</v>
      </c>
    </row>
    <row r="3704" spans="1:68" s="58" customFormat="1" ht="12.75" customHeight="1">
      <c r="A3704" s="137" t="s">
        <v>1764</v>
      </c>
      <c r="B3704" s="50" t="s">
        <v>1765</v>
      </c>
      <c r="C3704" s="252" t="s">
        <v>5552</v>
      </c>
      <c r="D3704" s="257" t="s">
        <v>678</v>
      </c>
      <c r="E3704" s="42" t="s">
        <v>1766</v>
      </c>
      <c r="F3704" s="42" t="s">
        <v>1765</v>
      </c>
      <c r="G3704" s="42"/>
      <c r="H3704" s="307">
        <v>8298.571174711311</v>
      </c>
      <c r="I3704" s="315">
        <v>5785.7962702522373</v>
      </c>
      <c r="J3704" s="105">
        <v>0</v>
      </c>
      <c r="K3704" s="42">
        <v>0</v>
      </c>
      <c r="L3704" s="50" t="s">
        <v>4489</v>
      </c>
      <c r="M3704" s="50" t="s">
        <v>5541</v>
      </c>
      <c r="N3704" s="50" t="s">
        <v>5532</v>
      </c>
      <c r="O3704" s="137" t="s">
        <v>2403</v>
      </c>
      <c r="P3704" s="42" t="s">
        <v>64</v>
      </c>
      <c r="Q3704" s="42" t="s">
        <v>65</v>
      </c>
      <c r="R3704" s="42">
        <v>2</v>
      </c>
      <c r="S3704" s="137" t="s">
        <v>2254</v>
      </c>
      <c r="T3704" s="62">
        <v>16867538196.9</v>
      </c>
      <c r="U3704" s="62">
        <v>14487907740.719999</v>
      </c>
      <c r="Z3704" s="42" t="s">
        <v>68</v>
      </c>
      <c r="AJ3704" s="42"/>
      <c r="AW3704" s="42" t="s">
        <v>2412</v>
      </c>
      <c r="AX3704" s="42"/>
      <c r="AY3704" s="42"/>
      <c r="AZ3704" s="42"/>
      <c r="BA3704" s="42"/>
      <c r="BB3704" s="42"/>
      <c r="BN3704" s="128" t="s">
        <v>4578</v>
      </c>
      <c r="BO3704" s="58" t="str">
        <f t="shared" si="57"/>
        <v>境内资产</v>
      </c>
      <c r="BP3704" s="58" t="str">
        <f>IF(M3704="",VLOOKUP(D3704,Sheet4!$A$1:$B$92,2,0),VLOOKUP(Q3704,Sheet4!$A$1:$B$92,2,0))</f>
        <v>保险资产管理产品</v>
      </c>
    </row>
    <row r="3705" spans="1:68" s="58" customFormat="1" ht="12.75" customHeight="1">
      <c r="A3705" s="137" t="s">
        <v>1826</v>
      </c>
      <c r="B3705" s="50" t="s">
        <v>1827</v>
      </c>
      <c r="C3705" s="252" t="s">
        <v>5552</v>
      </c>
      <c r="D3705" s="257" t="s">
        <v>678</v>
      </c>
      <c r="E3705" s="42" t="s">
        <v>1828</v>
      </c>
      <c r="F3705" s="42" t="s">
        <v>1827</v>
      </c>
      <c r="G3705" s="42"/>
      <c r="H3705" s="307">
        <v>2679.8620388182144</v>
      </c>
      <c r="I3705" s="315">
        <v>1819.1836332833084</v>
      </c>
      <c r="J3705" s="105">
        <v>0</v>
      </c>
      <c r="K3705" s="42">
        <v>0</v>
      </c>
      <c r="L3705" s="50" t="s">
        <v>4489</v>
      </c>
      <c r="M3705" s="50" t="s">
        <v>5541</v>
      </c>
      <c r="N3705" s="50" t="s">
        <v>5532</v>
      </c>
      <c r="O3705" s="137" t="s">
        <v>2403</v>
      </c>
      <c r="P3705" s="42" t="s">
        <v>64</v>
      </c>
      <c r="Q3705" s="42" t="s">
        <v>65</v>
      </c>
      <c r="R3705" s="42">
        <v>2</v>
      </c>
      <c r="S3705" s="137" t="s">
        <v>2254</v>
      </c>
      <c r="T3705" s="62">
        <v>16867538196.9</v>
      </c>
      <c r="U3705" s="62">
        <v>14487907740.719999</v>
      </c>
      <c r="Z3705" s="42" t="s">
        <v>68</v>
      </c>
      <c r="AJ3705" s="42"/>
      <c r="AW3705" s="42" t="s">
        <v>2412</v>
      </c>
      <c r="AX3705" s="42"/>
      <c r="AY3705" s="42"/>
      <c r="AZ3705" s="42"/>
      <c r="BA3705" s="42"/>
      <c r="BB3705" s="42"/>
      <c r="BN3705" s="128" t="s">
        <v>4578</v>
      </c>
      <c r="BO3705" s="58" t="str">
        <f t="shared" si="57"/>
        <v>境内资产</v>
      </c>
      <c r="BP3705" s="58" t="str">
        <f>IF(M3705="",VLOOKUP(D3705,Sheet4!$A$1:$B$92,2,0),VLOOKUP(Q3705,Sheet4!$A$1:$B$92,2,0))</f>
        <v>保险资产管理产品</v>
      </c>
    </row>
    <row r="3706" spans="1:68" s="58" customFormat="1" ht="12.75" customHeight="1">
      <c r="A3706" s="137" t="s">
        <v>2245</v>
      </c>
      <c r="B3706" s="50" t="s">
        <v>2246</v>
      </c>
      <c r="C3706" s="252" t="s">
        <v>5552</v>
      </c>
      <c r="D3706" s="257" t="s">
        <v>678</v>
      </c>
      <c r="E3706" s="42" t="s">
        <v>2814</v>
      </c>
      <c r="F3706" s="42" t="s">
        <v>2246</v>
      </c>
      <c r="G3706" s="42"/>
      <c r="H3706" s="307">
        <v>13409.431242731465</v>
      </c>
      <c r="I3706" s="315">
        <v>5535.5947650562648</v>
      </c>
      <c r="J3706" s="105">
        <v>0</v>
      </c>
      <c r="K3706" s="42">
        <v>0</v>
      </c>
      <c r="L3706" s="50" t="s">
        <v>4489</v>
      </c>
      <c r="M3706" s="50" t="s">
        <v>5541</v>
      </c>
      <c r="N3706" s="50" t="s">
        <v>5532</v>
      </c>
      <c r="O3706" s="137" t="s">
        <v>2403</v>
      </c>
      <c r="P3706" s="42" t="s">
        <v>64</v>
      </c>
      <c r="Q3706" s="42" t="s">
        <v>65</v>
      </c>
      <c r="R3706" s="42">
        <v>2</v>
      </c>
      <c r="S3706" s="137" t="s">
        <v>2254</v>
      </c>
      <c r="T3706" s="62">
        <v>16867538196.9</v>
      </c>
      <c r="U3706" s="62">
        <v>14487907740.719999</v>
      </c>
      <c r="Z3706" s="42" t="s">
        <v>68</v>
      </c>
      <c r="AJ3706" s="42"/>
      <c r="AW3706" s="42" t="s">
        <v>2412</v>
      </c>
      <c r="AX3706" s="42"/>
      <c r="AY3706" s="42"/>
      <c r="AZ3706" s="42"/>
      <c r="BA3706" s="42"/>
      <c r="BB3706" s="42"/>
      <c r="BN3706" s="128" t="s">
        <v>4578</v>
      </c>
      <c r="BO3706" s="58" t="str">
        <f t="shared" si="57"/>
        <v>境内资产</v>
      </c>
      <c r="BP3706" s="58" t="str">
        <f>IF(M3706="",VLOOKUP(D3706,Sheet4!$A$1:$B$92,2,0),VLOOKUP(Q3706,Sheet4!$A$1:$B$92,2,0))</f>
        <v>保险资产管理产品</v>
      </c>
    </row>
    <row r="3707" spans="1:68" s="58" customFormat="1" ht="12.75" customHeight="1">
      <c r="A3707" s="137" t="s">
        <v>1639</v>
      </c>
      <c r="B3707" s="50" t="s">
        <v>1640</v>
      </c>
      <c r="C3707" s="252" t="s">
        <v>5552</v>
      </c>
      <c r="D3707" s="257" t="s">
        <v>678</v>
      </c>
      <c r="E3707" s="42" t="s">
        <v>1641</v>
      </c>
      <c r="F3707" s="42" t="s">
        <v>1640</v>
      </c>
      <c r="G3707" s="42"/>
      <c r="H3707" s="307">
        <v>4692.9026806751917</v>
      </c>
      <c r="I3707" s="315">
        <v>3203.940717232852</v>
      </c>
      <c r="J3707" s="105">
        <v>0</v>
      </c>
      <c r="K3707" s="42">
        <v>0</v>
      </c>
      <c r="L3707" s="50" t="s">
        <v>4489</v>
      </c>
      <c r="M3707" s="50" t="s">
        <v>5541</v>
      </c>
      <c r="N3707" s="50" t="s">
        <v>5532</v>
      </c>
      <c r="O3707" s="137" t="s">
        <v>2403</v>
      </c>
      <c r="P3707" s="42" t="s">
        <v>64</v>
      </c>
      <c r="Q3707" s="42" t="s">
        <v>65</v>
      </c>
      <c r="R3707" s="42">
        <v>2</v>
      </c>
      <c r="S3707" s="137" t="s">
        <v>2254</v>
      </c>
      <c r="T3707" s="62">
        <v>16867538196.9</v>
      </c>
      <c r="U3707" s="62">
        <v>14487907740.719999</v>
      </c>
      <c r="Z3707" s="42" t="s">
        <v>68</v>
      </c>
      <c r="AJ3707" s="42"/>
      <c r="AW3707" s="42" t="s">
        <v>2412</v>
      </c>
      <c r="AX3707" s="42"/>
      <c r="AY3707" s="42"/>
      <c r="AZ3707" s="42"/>
      <c r="BA3707" s="42"/>
      <c r="BB3707" s="42"/>
      <c r="BN3707" s="128" t="s">
        <v>4578</v>
      </c>
      <c r="BO3707" s="58" t="str">
        <f t="shared" si="57"/>
        <v>境内资产</v>
      </c>
      <c r="BP3707" s="58" t="str">
        <f>IF(M3707="",VLOOKUP(D3707,Sheet4!$A$1:$B$92,2,0),VLOOKUP(Q3707,Sheet4!$A$1:$B$92,2,0))</f>
        <v>保险资产管理产品</v>
      </c>
    </row>
    <row r="3708" spans="1:68" s="58" customFormat="1" ht="12.75" customHeight="1">
      <c r="A3708" s="137" t="s">
        <v>1642</v>
      </c>
      <c r="B3708" s="50" t="s">
        <v>1643</v>
      </c>
      <c r="C3708" s="252" t="s">
        <v>5552</v>
      </c>
      <c r="D3708" s="257" t="s">
        <v>678</v>
      </c>
      <c r="E3708" s="42" t="s">
        <v>1644</v>
      </c>
      <c r="F3708" s="42" t="s">
        <v>1643</v>
      </c>
      <c r="G3708" s="42"/>
      <c r="H3708" s="307">
        <v>11193.041366209087</v>
      </c>
      <c r="I3708" s="315">
        <v>5467.2627147681715</v>
      </c>
      <c r="J3708" s="105">
        <v>0</v>
      </c>
      <c r="K3708" s="42">
        <v>0</v>
      </c>
      <c r="L3708" s="50" t="s">
        <v>4489</v>
      </c>
      <c r="M3708" s="50" t="s">
        <v>5541</v>
      </c>
      <c r="N3708" s="50" t="s">
        <v>5532</v>
      </c>
      <c r="O3708" s="137" t="s">
        <v>2403</v>
      </c>
      <c r="P3708" s="42" t="s">
        <v>64</v>
      </c>
      <c r="Q3708" s="42" t="s">
        <v>65</v>
      </c>
      <c r="R3708" s="42">
        <v>2</v>
      </c>
      <c r="S3708" s="137" t="s">
        <v>2254</v>
      </c>
      <c r="T3708" s="62">
        <v>16867538196.9</v>
      </c>
      <c r="U3708" s="62">
        <v>14487907740.719999</v>
      </c>
      <c r="Z3708" s="42" t="s">
        <v>68</v>
      </c>
      <c r="AJ3708" s="42"/>
      <c r="AW3708" s="42" t="s">
        <v>2412</v>
      </c>
      <c r="AX3708" s="42"/>
      <c r="AY3708" s="42"/>
      <c r="AZ3708" s="42"/>
      <c r="BA3708" s="42"/>
      <c r="BB3708" s="42"/>
      <c r="BN3708" s="128" t="s">
        <v>4578</v>
      </c>
      <c r="BO3708" s="58" t="str">
        <f t="shared" si="57"/>
        <v>境内资产</v>
      </c>
      <c r="BP3708" s="58" t="str">
        <f>IF(M3708="",VLOOKUP(D3708,Sheet4!$A$1:$B$92,2,0),VLOOKUP(Q3708,Sheet4!$A$1:$B$92,2,0))</f>
        <v>保险资产管理产品</v>
      </c>
    </row>
    <row r="3709" spans="1:68" s="58" customFormat="1" ht="12.75" customHeight="1">
      <c r="A3709" s="137" t="s">
        <v>2180</v>
      </c>
      <c r="B3709" s="50" t="s">
        <v>2347</v>
      </c>
      <c r="C3709" s="252" t="s">
        <v>5552</v>
      </c>
      <c r="D3709" s="257" t="s">
        <v>678</v>
      </c>
      <c r="E3709" s="42" t="s">
        <v>2815</v>
      </c>
      <c r="F3709" s="42" t="s">
        <v>2347</v>
      </c>
      <c r="G3709" s="42"/>
      <c r="H3709" s="307">
        <v>2085.0557956443854</v>
      </c>
      <c r="I3709" s="315">
        <v>1916.4115768790305</v>
      </c>
      <c r="J3709" s="105">
        <v>0</v>
      </c>
      <c r="K3709" s="42">
        <v>0</v>
      </c>
      <c r="L3709" s="50" t="s">
        <v>4489</v>
      </c>
      <c r="M3709" s="50" t="s">
        <v>5541</v>
      </c>
      <c r="N3709" s="50" t="s">
        <v>5532</v>
      </c>
      <c r="O3709" s="137" t="s">
        <v>2403</v>
      </c>
      <c r="P3709" s="42" t="s">
        <v>64</v>
      </c>
      <c r="Q3709" s="42" t="s">
        <v>65</v>
      </c>
      <c r="R3709" s="42">
        <v>2</v>
      </c>
      <c r="S3709" s="137" t="s">
        <v>2254</v>
      </c>
      <c r="T3709" s="62">
        <v>16867538196.9</v>
      </c>
      <c r="U3709" s="62">
        <v>14487907740.719999</v>
      </c>
      <c r="Z3709" s="42" t="s">
        <v>68</v>
      </c>
      <c r="AJ3709" s="42"/>
      <c r="AW3709" s="42" t="s">
        <v>2412</v>
      </c>
      <c r="AX3709" s="42"/>
      <c r="AY3709" s="42"/>
      <c r="AZ3709" s="42"/>
      <c r="BA3709" s="42"/>
      <c r="BB3709" s="42"/>
      <c r="BN3709" s="128" t="s">
        <v>4578</v>
      </c>
      <c r="BO3709" s="58" t="str">
        <f t="shared" si="57"/>
        <v>境内资产</v>
      </c>
      <c r="BP3709" s="58" t="str">
        <f>IF(M3709="",VLOOKUP(D3709,Sheet4!$A$1:$B$92,2,0),VLOOKUP(Q3709,Sheet4!$A$1:$B$92,2,0))</f>
        <v>保险资产管理产品</v>
      </c>
    </row>
    <row r="3710" spans="1:68" s="58" customFormat="1" ht="12.75" customHeight="1">
      <c r="A3710" s="137" t="s">
        <v>1767</v>
      </c>
      <c r="B3710" s="50" t="s">
        <v>1768</v>
      </c>
      <c r="C3710" s="252" t="s">
        <v>5552</v>
      </c>
      <c r="D3710" s="257" t="s">
        <v>678</v>
      </c>
      <c r="E3710" s="42" t="s">
        <v>1769</v>
      </c>
      <c r="F3710" s="42" t="s">
        <v>1768</v>
      </c>
      <c r="G3710" s="42"/>
      <c r="H3710" s="307">
        <v>5698.9289267440172</v>
      </c>
      <c r="I3710" s="315">
        <v>3135.5787230138699</v>
      </c>
      <c r="J3710" s="105">
        <v>0</v>
      </c>
      <c r="K3710" s="42">
        <v>0</v>
      </c>
      <c r="L3710" s="50" t="s">
        <v>4489</v>
      </c>
      <c r="M3710" s="50" t="s">
        <v>5541</v>
      </c>
      <c r="N3710" s="50" t="s">
        <v>5532</v>
      </c>
      <c r="O3710" s="137" t="s">
        <v>2403</v>
      </c>
      <c r="P3710" s="42" t="s">
        <v>64</v>
      </c>
      <c r="Q3710" s="42" t="s">
        <v>65</v>
      </c>
      <c r="R3710" s="42">
        <v>2</v>
      </c>
      <c r="S3710" s="137" t="s">
        <v>2254</v>
      </c>
      <c r="T3710" s="62">
        <v>16867538196.9</v>
      </c>
      <c r="U3710" s="62">
        <v>14487907740.719999</v>
      </c>
      <c r="Z3710" s="42" t="s">
        <v>68</v>
      </c>
      <c r="AJ3710" s="42"/>
      <c r="AW3710" s="42" t="s">
        <v>2412</v>
      </c>
      <c r="AX3710" s="42"/>
      <c r="AY3710" s="42"/>
      <c r="AZ3710" s="42"/>
      <c r="BA3710" s="42"/>
      <c r="BB3710" s="42"/>
      <c r="BN3710" s="128" t="s">
        <v>4578</v>
      </c>
      <c r="BO3710" s="58" t="str">
        <f t="shared" si="57"/>
        <v>境内资产</v>
      </c>
      <c r="BP3710" s="58" t="str">
        <f>IF(M3710="",VLOOKUP(D3710,Sheet4!$A$1:$B$92,2,0),VLOOKUP(Q3710,Sheet4!$A$1:$B$92,2,0))</f>
        <v>保险资产管理产品</v>
      </c>
    </row>
    <row r="3711" spans="1:68" s="58" customFormat="1" ht="12.75" customHeight="1">
      <c r="A3711" s="137" t="s">
        <v>1773</v>
      </c>
      <c r="B3711" s="50" t="s">
        <v>1774</v>
      </c>
      <c r="C3711" s="252" t="s">
        <v>5552</v>
      </c>
      <c r="D3711" s="257" t="s">
        <v>678</v>
      </c>
      <c r="E3711" s="42" t="s">
        <v>1775</v>
      </c>
      <c r="F3711" s="42" t="s">
        <v>1774</v>
      </c>
      <c r="G3711" s="42"/>
      <c r="H3711" s="307">
        <v>16542.344955896235</v>
      </c>
      <c r="I3711" s="315">
        <v>13131.012573328007</v>
      </c>
      <c r="J3711" s="105">
        <v>0</v>
      </c>
      <c r="K3711" s="42">
        <v>0</v>
      </c>
      <c r="L3711" s="50" t="s">
        <v>4489</v>
      </c>
      <c r="M3711" s="50" t="s">
        <v>5541</v>
      </c>
      <c r="N3711" s="50" t="s">
        <v>5532</v>
      </c>
      <c r="O3711" s="137" t="s">
        <v>2403</v>
      </c>
      <c r="P3711" s="42" t="s">
        <v>64</v>
      </c>
      <c r="Q3711" s="42" t="s">
        <v>65</v>
      </c>
      <c r="R3711" s="42">
        <v>2</v>
      </c>
      <c r="S3711" s="137" t="s">
        <v>2254</v>
      </c>
      <c r="T3711" s="62">
        <v>16867538196.9</v>
      </c>
      <c r="U3711" s="62">
        <v>14487907740.719999</v>
      </c>
      <c r="Z3711" s="42" t="s">
        <v>68</v>
      </c>
      <c r="AJ3711" s="42"/>
      <c r="AW3711" s="42" t="s">
        <v>2412</v>
      </c>
      <c r="AX3711" s="42"/>
      <c r="AY3711" s="42"/>
      <c r="AZ3711" s="42"/>
      <c r="BA3711" s="42"/>
      <c r="BB3711" s="42"/>
      <c r="BN3711" s="128" t="s">
        <v>4578</v>
      </c>
      <c r="BO3711" s="58" t="str">
        <f t="shared" si="57"/>
        <v>境内资产</v>
      </c>
      <c r="BP3711" s="58" t="str">
        <f>IF(M3711="",VLOOKUP(D3711,Sheet4!$A$1:$B$92,2,0),VLOOKUP(Q3711,Sheet4!$A$1:$B$92,2,0))</f>
        <v>保险资产管理产品</v>
      </c>
    </row>
    <row r="3712" spans="1:68" s="58" customFormat="1" ht="12.75" customHeight="1">
      <c r="A3712" s="137" t="s">
        <v>2043</v>
      </c>
      <c r="B3712" s="50" t="s">
        <v>2044</v>
      </c>
      <c r="C3712" s="252" t="s">
        <v>5552</v>
      </c>
      <c r="D3712" s="257" t="s">
        <v>678</v>
      </c>
      <c r="E3712" s="42" t="s">
        <v>4375</v>
      </c>
      <c r="F3712" s="42" t="s">
        <v>2044</v>
      </c>
      <c r="G3712" s="42"/>
      <c r="H3712" s="307">
        <v>32946.907904463107</v>
      </c>
      <c r="I3712" s="315">
        <v>16892.449395847325</v>
      </c>
      <c r="J3712" s="105">
        <v>0</v>
      </c>
      <c r="K3712" s="42">
        <v>0</v>
      </c>
      <c r="L3712" s="50" t="s">
        <v>4489</v>
      </c>
      <c r="M3712" s="50" t="s">
        <v>5541</v>
      </c>
      <c r="N3712" s="50" t="s">
        <v>5532</v>
      </c>
      <c r="O3712" s="137" t="s">
        <v>2403</v>
      </c>
      <c r="P3712" s="42" t="s">
        <v>64</v>
      </c>
      <c r="Q3712" s="42" t="s">
        <v>65</v>
      </c>
      <c r="R3712" s="42">
        <v>2</v>
      </c>
      <c r="S3712" s="137" t="s">
        <v>2254</v>
      </c>
      <c r="T3712" s="62">
        <v>16867538196.9</v>
      </c>
      <c r="U3712" s="62">
        <v>14487907740.719999</v>
      </c>
      <c r="Z3712" s="42" t="s">
        <v>68</v>
      </c>
      <c r="AJ3712" s="42"/>
      <c r="AW3712" s="42" t="s">
        <v>2412</v>
      </c>
      <c r="AX3712" s="42"/>
      <c r="AY3712" s="42"/>
      <c r="AZ3712" s="42"/>
      <c r="BA3712" s="42"/>
      <c r="BB3712" s="42"/>
      <c r="BN3712" s="128" t="s">
        <v>4578</v>
      </c>
      <c r="BO3712" s="58" t="str">
        <f t="shared" si="57"/>
        <v>境内资产</v>
      </c>
      <c r="BP3712" s="58" t="str">
        <f>IF(M3712="",VLOOKUP(D3712,Sheet4!$A$1:$B$92,2,0),VLOOKUP(Q3712,Sheet4!$A$1:$B$92,2,0))</f>
        <v>保险资产管理产品</v>
      </c>
    </row>
    <row r="3713" spans="1:68" s="58" customFormat="1" ht="12.75" customHeight="1">
      <c r="A3713" s="137" t="s">
        <v>1776</v>
      </c>
      <c r="B3713" s="50" t="s">
        <v>1777</v>
      </c>
      <c r="C3713" s="252" t="s">
        <v>5552</v>
      </c>
      <c r="D3713" s="257" t="s">
        <v>678</v>
      </c>
      <c r="E3713" s="42" t="s">
        <v>1778</v>
      </c>
      <c r="F3713" s="42" t="s">
        <v>1777</v>
      </c>
      <c r="G3713" s="42"/>
      <c r="H3713" s="307">
        <v>18110.808055848171</v>
      </c>
      <c r="I3713" s="315">
        <v>11551.689807773761</v>
      </c>
      <c r="J3713" s="105">
        <v>0</v>
      </c>
      <c r="K3713" s="42">
        <v>0</v>
      </c>
      <c r="L3713" s="50" t="s">
        <v>4489</v>
      </c>
      <c r="M3713" s="50" t="s">
        <v>5541</v>
      </c>
      <c r="N3713" s="50" t="s">
        <v>5532</v>
      </c>
      <c r="O3713" s="137" t="s">
        <v>2403</v>
      </c>
      <c r="P3713" s="42" t="s">
        <v>64</v>
      </c>
      <c r="Q3713" s="42" t="s">
        <v>65</v>
      </c>
      <c r="R3713" s="42">
        <v>2</v>
      </c>
      <c r="S3713" s="137" t="s">
        <v>2254</v>
      </c>
      <c r="T3713" s="62">
        <v>16867538196.9</v>
      </c>
      <c r="U3713" s="62">
        <v>14487907740.719999</v>
      </c>
      <c r="Z3713" s="42" t="s">
        <v>68</v>
      </c>
      <c r="AJ3713" s="42"/>
      <c r="AW3713" s="42" t="s">
        <v>2412</v>
      </c>
      <c r="AX3713" s="42"/>
      <c r="AY3713" s="42"/>
      <c r="AZ3713" s="42"/>
      <c r="BA3713" s="108"/>
      <c r="BB3713" s="42"/>
      <c r="BN3713" s="128" t="s">
        <v>4578</v>
      </c>
      <c r="BO3713" s="58" t="str">
        <f t="shared" si="57"/>
        <v>境内资产</v>
      </c>
      <c r="BP3713" s="58" t="str">
        <f>IF(M3713="",VLOOKUP(D3713,Sheet4!$A$1:$B$92,2,0),VLOOKUP(Q3713,Sheet4!$A$1:$B$92,2,0))</f>
        <v>保险资产管理产品</v>
      </c>
    </row>
    <row r="3714" spans="1:68" s="58" customFormat="1" ht="12.75" customHeight="1">
      <c r="A3714" s="137" t="s">
        <v>1832</v>
      </c>
      <c r="B3714" s="50" t="s">
        <v>1833</v>
      </c>
      <c r="C3714" s="252" t="s">
        <v>5552</v>
      </c>
      <c r="D3714" s="257" t="s">
        <v>678</v>
      </c>
      <c r="E3714" s="42" t="s">
        <v>1834</v>
      </c>
      <c r="F3714" s="42" t="s">
        <v>1833</v>
      </c>
      <c r="G3714" s="42"/>
      <c r="H3714" s="307">
        <v>11091.741048012498</v>
      </c>
      <c r="I3714" s="315">
        <v>5879.9399889664192</v>
      </c>
      <c r="J3714" s="105">
        <v>0</v>
      </c>
      <c r="K3714" s="42">
        <v>0</v>
      </c>
      <c r="L3714" s="50" t="s">
        <v>4489</v>
      </c>
      <c r="M3714" s="50" t="s">
        <v>5541</v>
      </c>
      <c r="N3714" s="50" t="s">
        <v>5532</v>
      </c>
      <c r="O3714" s="137" t="s">
        <v>2403</v>
      </c>
      <c r="P3714" s="42" t="s">
        <v>64</v>
      </c>
      <c r="Q3714" s="42" t="s">
        <v>65</v>
      </c>
      <c r="R3714" s="42">
        <v>2</v>
      </c>
      <c r="S3714" s="137" t="s">
        <v>2254</v>
      </c>
      <c r="T3714" s="62">
        <v>16867538196.9</v>
      </c>
      <c r="U3714" s="62">
        <v>14487907740.719999</v>
      </c>
      <c r="Z3714" s="42" t="s">
        <v>68</v>
      </c>
      <c r="AJ3714" s="42"/>
      <c r="AW3714" s="42" t="s">
        <v>2412</v>
      </c>
      <c r="AX3714" s="42"/>
      <c r="AY3714" s="42"/>
      <c r="AZ3714" s="42"/>
      <c r="BA3714" s="108"/>
      <c r="BB3714" s="42"/>
      <c r="BN3714" s="128" t="s">
        <v>4578</v>
      </c>
      <c r="BO3714" s="58" t="str">
        <f t="shared" si="57"/>
        <v>境内资产</v>
      </c>
      <c r="BP3714" s="58" t="str">
        <f>IF(M3714="",VLOOKUP(D3714,Sheet4!$A$1:$B$92,2,0),VLOOKUP(Q3714,Sheet4!$A$1:$B$92,2,0))</f>
        <v>保险资产管理产品</v>
      </c>
    </row>
    <row r="3715" spans="1:68" s="58" customFormat="1" ht="12.75" customHeight="1">
      <c r="A3715" s="137" t="s">
        <v>1779</v>
      </c>
      <c r="B3715" s="50" t="s">
        <v>1780</v>
      </c>
      <c r="C3715" s="252" t="s">
        <v>5552</v>
      </c>
      <c r="D3715" s="257" t="s">
        <v>678</v>
      </c>
      <c r="E3715" s="42" t="s">
        <v>1781</v>
      </c>
      <c r="F3715" s="42" t="s">
        <v>1780</v>
      </c>
      <c r="G3715" s="42"/>
      <c r="H3715" s="307">
        <v>7256.9116508848911</v>
      </c>
      <c r="I3715" s="315">
        <v>5079.8381556194245</v>
      </c>
      <c r="J3715" s="105">
        <v>0</v>
      </c>
      <c r="K3715" s="42">
        <v>0</v>
      </c>
      <c r="L3715" s="50" t="s">
        <v>4489</v>
      </c>
      <c r="M3715" s="50" t="s">
        <v>5541</v>
      </c>
      <c r="N3715" s="50" t="s">
        <v>5532</v>
      </c>
      <c r="O3715" s="137" t="s">
        <v>2403</v>
      </c>
      <c r="P3715" s="42" t="s">
        <v>64</v>
      </c>
      <c r="Q3715" s="42" t="s">
        <v>65</v>
      </c>
      <c r="R3715" s="42">
        <v>2</v>
      </c>
      <c r="S3715" s="137" t="s">
        <v>2254</v>
      </c>
      <c r="T3715" s="62">
        <v>16867538196.9</v>
      </c>
      <c r="U3715" s="62">
        <v>14487907740.719999</v>
      </c>
      <c r="Z3715" s="42" t="s">
        <v>68</v>
      </c>
      <c r="AJ3715" s="42"/>
      <c r="AW3715" s="42" t="s">
        <v>2412</v>
      </c>
      <c r="AX3715" s="42"/>
      <c r="AY3715" s="42"/>
      <c r="AZ3715" s="42"/>
      <c r="BA3715" s="42"/>
      <c r="BB3715" s="42"/>
      <c r="BN3715" s="128" t="s">
        <v>4578</v>
      </c>
      <c r="BO3715" s="58" t="str">
        <f t="shared" ref="BO3715:BO3778" si="58">IF(LEFT(D3715,2)="境外","境外资产","境内资产")</f>
        <v>境内资产</v>
      </c>
      <c r="BP3715" s="58" t="str">
        <f>IF(M3715="",VLOOKUP(D3715,Sheet4!$A$1:$B$92,2,0),VLOOKUP(Q3715,Sheet4!$A$1:$B$92,2,0))</f>
        <v>保险资产管理产品</v>
      </c>
    </row>
    <row r="3716" spans="1:68" s="58" customFormat="1" ht="12.75" customHeight="1">
      <c r="A3716" s="137" t="s">
        <v>2295</v>
      </c>
      <c r="B3716" s="50" t="s">
        <v>2348</v>
      </c>
      <c r="C3716" s="252" t="s">
        <v>1305</v>
      </c>
      <c r="D3716" s="252" t="s">
        <v>1318</v>
      </c>
      <c r="E3716" s="42" t="s">
        <v>2349</v>
      </c>
      <c r="F3716" s="42" t="s">
        <v>2348</v>
      </c>
      <c r="G3716" s="42"/>
      <c r="H3716" s="307">
        <v>27490938.653024036</v>
      </c>
      <c r="I3716" s="315">
        <v>27492722.422968388</v>
      </c>
      <c r="J3716" s="105">
        <v>0</v>
      </c>
      <c r="K3716" s="42">
        <v>0</v>
      </c>
      <c r="L3716" s="50" t="s">
        <v>4489</v>
      </c>
      <c r="M3716" s="50" t="s">
        <v>5541</v>
      </c>
      <c r="N3716" s="50" t="s">
        <v>5532</v>
      </c>
      <c r="O3716" s="137" t="s">
        <v>2403</v>
      </c>
      <c r="P3716" s="42" t="s">
        <v>64</v>
      </c>
      <c r="Q3716" s="42" t="s">
        <v>65</v>
      </c>
      <c r="R3716" s="42">
        <v>2</v>
      </c>
      <c r="S3716" s="137" t="s">
        <v>2254</v>
      </c>
      <c r="T3716" s="62">
        <v>16867538196.9</v>
      </c>
      <c r="U3716" s="62">
        <v>14487907740.719999</v>
      </c>
      <c r="Z3716" s="42" t="s">
        <v>68</v>
      </c>
      <c r="AJ3716" s="42"/>
      <c r="AW3716" s="42" t="s">
        <v>2412</v>
      </c>
      <c r="AX3716" s="42"/>
      <c r="AY3716" s="42"/>
      <c r="AZ3716" s="42"/>
      <c r="BA3716" s="108"/>
      <c r="BB3716" s="42"/>
      <c r="BN3716" s="128" t="s">
        <v>4578</v>
      </c>
      <c r="BO3716" s="58" t="str">
        <f t="shared" si="58"/>
        <v>境内资产</v>
      </c>
      <c r="BP3716" s="58" t="str">
        <f>IF(M3716="",VLOOKUP(D3716,Sheet4!$A$1:$B$92,2,0),VLOOKUP(Q3716,Sheet4!$A$1:$B$92,2,0))</f>
        <v>保险资产管理产品</v>
      </c>
    </row>
    <row r="3717" spans="1:68" s="58" customFormat="1" ht="12.75" customHeight="1">
      <c r="A3717" s="137" t="s">
        <v>2354</v>
      </c>
      <c r="B3717" s="50" t="s">
        <v>2350</v>
      </c>
      <c r="C3717" s="255" t="s">
        <v>71</v>
      </c>
      <c r="D3717" s="255" t="s">
        <v>72</v>
      </c>
      <c r="E3717" s="42" t="s">
        <v>4463</v>
      </c>
      <c r="F3717" s="42" t="s">
        <v>2350</v>
      </c>
      <c r="G3717" s="42"/>
      <c r="H3717" s="307">
        <v>30244118.795894418</v>
      </c>
      <c r="I3717" s="315">
        <v>30213426.266733468</v>
      </c>
      <c r="J3717" s="105">
        <v>436853.2354369192</v>
      </c>
      <c r="K3717" s="42">
        <v>0</v>
      </c>
      <c r="L3717" s="50" t="s">
        <v>4489</v>
      </c>
      <c r="M3717" s="50" t="s">
        <v>5541</v>
      </c>
      <c r="N3717" s="50" t="s">
        <v>5532</v>
      </c>
      <c r="O3717" s="137" t="s">
        <v>2403</v>
      </c>
      <c r="P3717" s="42" t="s">
        <v>64</v>
      </c>
      <c r="Q3717" s="42" t="s">
        <v>65</v>
      </c>
      <c r="R3717" s="42">
        <v>2</v>
      </c>
      <c r="S3717" s="137" t="s">
        <v>2254</v>
      </c>
      <c r="T3717" s="62">
        <v>16867538196.9</v>
      </c>
      <c r="U3717" s="62">
        <v>14487907740.719999</v>
      </c>
      <c r="Z3717" s="42" t="s">
        <v>68</v>
      </c>
      <c r="AJ3717" s="42"/>
      <c r="AW3717" s="42" t="s">
        <v>2412</v>
      </c>
      <c r="AX3717" s="42"/>
      <c r="AY3717" s="108">
        <v>3</v>
      </c>
      <c r="AZ3717" s="103" t="s">
        <v>74</v>
      </c>
      <c r="BA3717" s="67">
        <v>0.6482</v>
      </c>
      <c r="BB3717" s="50" t="s">
        <v>68</v>
      </c>
      <c r="BN3717" s="128" t="s">
        <v>4578</v>
      </c>
      <c r="BO3717" s="58" t="str">
        <f t="shared" si="58"/>
        <v>境内资产</v>
      </c>
      <c r="BP3717" s="58" t="str">
        <f>IF(M3717="",VLOOKUP(D3717,Sheet4!$A$1:$B$92,2,0),VLOOKUP(Q3717,Sheet4!$A$1:$B$92,2,0))</f>
        <v>保险资产管理产品</v>
      </c>
    </row>
    <row r="3718" spans="1:68" s="58" customFormat="1" ht="12.75" customHeight="1">
      <c r="A3718" s="137" t="s">
        <v>2255</v>
      </c>
      <c r="B3718" s="138" t="s">
        <v>2256</v>
      </c>
      <c r="C3718" s="250" t="s">
        <v>222</v>
      </c>
      <c r="D3718" s="256" t="s">
        <v>221</v>
      </c>
      <c r="E3718" s="42" t="s">
        <v>2307</v>
      </c>
      <c r="F3718" s="42" t="s">
        <v>2308</v>
      </c>
      <c r="G3718" s="42"/>
      <c r="H3718" s="307">
        <v>15438.80808994464</v>
      </c>
      <c r="I3718" s="315">
        <v>15438.80808994464</v>
      </c>
      <c r="J3718" s="105">
        <v>7.5332025682994006</v>
      </c>
      <c r="K3718" s="42">
        <v>0</v>
      </c>
      <c r="L3718" s="50" t="s">
        <v>4487</v>
      </c>
      <c r="M3718" s="50" t="s">
        <v>5541</v>
      </c>
      <c r="N3718" s="50" t="s">
        <v>2402</v>
      </c>
      <c r="O3718" s="137" t="s">
        <v>2403</v>
      </c>
      <c r="P3718" s="42" t="s">
        <v>64</v>
      </c>
      <c r="Q3718" s="42" t="s">
        <v>65</v>
      </c>
      <c r="R3718" s="42">
        <v>1</v>
      </c>
      <c r="S3718" s="137" t="s">
        <v>2254</v>
      </c>
      <c r="T3718" s="62">
        <v>1218887.4099999999</v>
      </c>
      <c r="U3718" s="62">
        <v>1132966.47</v>
      </c>
      <c r="Z3718" s="42" t="s">
        <v>280</v>
      </c>
      <c r="AJ3718" s="42"/>
      <c r="AW3718" s="50" t="s">
        <v>2412</v>
      </c>
      <c r="AX3718" s="108">
        <v>0</v>
      </c>
      <c r="AY3718" s="42"/>
      <c r="AZ3718" s="42"/>
      <c r="BA3718" s="42"/>
      <c r="BB3718" s="42"/>
      <c r="BN3718" s="128" t="s">
        <v>4578</v>
      </c>
      <c r="BO3718" s="58" t="str">
        <f t="shared" si="58"/>
        <v>境内资产</v>
      </c>
      <c r="BP3718" s="58" t="str">
        <f>IF(M3718="",VLOOKUP(D3718,Sheet4!$A$1:$B$92,2,0),VLOOKUP(Q3718,Sheet4!$A$1:$B$92,2,0))</f>
        <v>保险资产管理产品</v>
      </c>
    </row>
    <row r="3719" spans="1:68" s="58" customFormat="1" ht="12.75" customHeight="1">
      <c r="A3719" s="138" t="s">
        <v>2385</v>
      </c>
      <c r="B3719" s="50" t="s">
        <v>2386</v>
      </c>
      <c r="C3719" s="252" t="s">
        <v>821</v>
      </c>
      <c r="D3719" s="274" t="s">
        <v>5615</v>
      </c>
      <c r="E3719" s="42" t="s">
        <v>4471</v>
      </c>
      <c r="F3719" s="42" t="s">
        <v>2385</v>
      </c>
      <c r="G3719" s="42"/>
      <c r="H3719" s="307">
        <v>179532.94967348428</v>
      </c>
      <c r="I3719" s="315">
        <v>179467.64896159785</v>
      </c>
      <c r="J3719" s="105">
        <v>855.77357118171881</v>
      </c>
      <c r="K3719" s="42">
        <v>0</v>
      </c>
      <c r="L3719" s="50" t="s">
        <v>4487</v>
      </c>
      <c r="M3719" s="50" t="s">
        <v>5541</v>
      </c>
      <c r="N3719" s="50" t="s">
        <v>2402</v>
      </c>
      <c r="O3719" s="137" t="s">
        <v>2403</v>
      </c>
      <c r="P3719" s="42" t="s">
        <v>64</v>
      </c>
      <c r="Q3719" s="42" t="s">
        <v>65</v>
      </c>
      <c r="R3719" s="42">
        <v>1</v>
      </c>
      <c r="S3719" s="137" t="s">
        <v>2254</v>
      </c>
      <c r="T3719" s="62">
        <v>1218887.4099999999</v>
      </c>
      <c r="U3719" s="62">
        <v>1132966.47</v>
      </c>
      <c r="Z3719" s="42" t="s">
        <v>68</v>
      </c>
      <c r="AJ3719" s="42"/>
      <c r="AW3719" s="50" t="s">
        <v>2412</v>
      </c>
      <c r="AX3719" s="146">
        <v>0.12970000000000001</v>
      </c>
      <c r="AY3719" s="42"/>
      <c r="AZ3719" s="42"/>
      <c r="BA3719" s="42"/>
      <c r="BB3719" s="42"/>
      <c r="BN3719" s="128" t="s">
        <v>4578</v>
      </c>
      <c r="BO3719" s="58" t="str">
        <f t="shared" si="58"/>
        <v>境内资产</v>
      </c>
      <c r="BP3719" s="58" t="str">
        <f>IF(M3719="",VLOOKUP(D3719,Sheet4!$A$1:$B$92,2,0),VLOOKUP(Q3719,Sheet4!$A$1:$B$92,2,0))</f>
        <v>保险资产管理产品</v>
      </c>
    </row>
    <row r="3720" spans="1:68" s="58" customFormat="1" ht="12.75" customHeight="1">
      <c r="A3720" s="137" t="s">
        <v>2301</v>
      </c>
      <c r="B3720" s="50" t="s">
        <v>2262</v>
      </c>
      <c r="C3720" s="252" t="s">
        <v>821</v>
      </c>
      <c r="D3720" s="274" t="s">
        <v>5615</v>
      </c>
      <c r="E3720" s="42" t="s">
        <v>2375</v>
      </c>
      <c r="F3720" s="42" t="s">
        <v>2301</v>
      </c>
      <c r="G3720" s="42"/>
      <c r="H3720" s="307">
        <v>664271.91379189189</v>
      </c>
      <c r="I3720" s="315">
        <v>664271.24664745084</v>
      </c>
      <c r="J3720" s="105">
        <v>2878.51154863392</v>
      </c>
      <c r="K3720" s="42">
        <v>0</v>
      </c>
      <c r="L3720" s="50" t="s">
        <v>4487</v>
      </c>
      <c r="M3720" s="50" t="s">
        <v>5541</v>
      </c>
      <c r="N3720" s="50" t="s">
        <v>2402</v>
      </c>
      <c r="O3720" s="137" t="s">
        <v>2403</v>
      </c>
      <c r="P3720" s="42" t="s">
        <v>64</v>
      </c>
      <c r="Q3720" s="42" t="s">
        <v>65</v>
      </c>
      <c r="R3720" s="42">
        <v>1</v>
      </c>
      <c r="S3720" s="137" t="s">
        <v>2254</v>
      </c>
      <c r="T3720" s="62">
        <v>1218887.4099999999</v>
      </c>
      <c r="U3720" s="62">
        <v>1132966.47</v>
      </c>
      <c r="Z3720" s="42" t="s">
        <v>68</v>
      </c>
      <c r="AJ3720" s="42"/>
      <c r="AW3720" s="50" t="s">
        <v>2412</v>
      </c>
      <c r="AX3720" s="146">
        <v>0.13489999999999999</v>
      </c>
      <c r="AY3720" s="42"/>
      <c r="AZ3720" s="42"/>
      <c r="BA3720" s="42"/>
      <c r="BB3720" s="42"/>
      <c r="BN3720" s="128" t="s">
        <v>4578</v>
      </c>
      <c r="BO3720" s="58" t="str">
        <f t="shared" si="58"/>
        <v>境内资产</v>
      </c>
      <c r="BP3720" s="58" t="str">
        <f>IF(M3720="",VLOOKUP(D3720,Sheet4!$A$1:$B$92,2,0),VLOOKUP(Q3720,Sheet4!$A$1:$B$92,2,0))</f>
        <v>保险资产管理产品</v>
      </c>
    </row>
    <row r="3721" spans="1:68" s="58" customFormat="1" ht="12.75" customHeight="1">
      <c r="A3721" s="137" t="s">
        <v>224</v>
      </c>
      <c r="B3721" s="137" t="s">
        <v>224</v>
      </c>
      <c r="C3721" s="250" t="s">
        <v>222</v>
      </c>
      <c r="D3721" s="250" t="s">
        <v>224</v>
      </c>
      <c r="E3721" s="42">
        <v>0</v>
      </c>
      <c r="F3721" s="50" t="s">
        <v>5354</v>
      </c>
      <c r="G3721" s="42"/>
      <c r="H3721" s="307">
        <v>473.61679016636543</v>
      </c>
      <c r="I3721" s="315">
        <v>473.61679016636543</v>
      </c>
      <c r="J3721" s="105">
        <v>0</v>
      </c>
      <c r="K3721" s="42">
        <v>0</v>
      </c>
      <c r="L3721" s="50" t="s">
        <v>4487</v>
      </c>
      <c r="M3721" s="50" t="s">
        <v>5541</v>
      </c>
      <c r="N3721" s="50" t="s">
        <v>2402</v>
      </c>
      <c r="O3721" s="137" t="s">
        <v>2403</v>
      </c>
      <c r="P3721" s="42" t="s">
        <v>64</v>
      </c>
      <c r="Q3721" s="42" t="s">
        <v>65</v>
      </c>
      <c r="R3721" s="42">
        <v>1</v>
      </c>
      <c r="S3721" s="137" t="s">
        <v>2254</v>
      </c>
      <c r="T3721" s="62">
        <v>1218887.4099999999</v>
      </c>
      <c r="U3721" s="62">
        <v>1132966.47</v>
      </c>
      <c r="Z3721" s="42"/>
      <c r="AJ3721" s="42"/>
      <c r="AW3721" s="42" t="s">
        <v>2412</v>
      </c>
      <c r="AX3721" s="42"/>
      <c r="AY3721" s="42"/>
      <c r="AZ3721" s="42"/>
      <c r="BA3721" s="42"/>
      <c r="BB3721" s="42"/>
      <c r="BN3721" s="128" t="s">
        <v>4578</v>
      </c>
      <c r="BO3721" s="58" t="str">
        <f t="shared" si="58"/>
        <v>境内资产</v>
      </c>
      <c r="BP3721" s="58" t="str">
        <f>IF(M3721="",VLOOKUP(D3721,Sheet4!$A$1:$B$92,2,0),VLOOKUP(Q3721,Sheet4!$A$1:$B$92,2,0))</f>
        <v>保险资产管理产品</v>
      </c>
    </row>
    <row r="3722" spans="1:68" s="58" customFormat="1" ht="12.75" customHeight="1">
      <c r="A3722" s="138" t="s">
        <v>5387</v>
      </c>
      <c r="B3722" s="138" t="s">
        <v>5387</v>
      </c>
      <c r="C3722" s="250" t="s">
        <v>222</v>
      </c>
      <c r="D3722" s="250" t="s">
        <v>224</v>
      </c>
      <c r="E3722" s="42">
        <v>0</v>
      </c>
      <c r="F3722" s="59" t="s">
        <v>5354</v>
      </c>
      <c r="G3722" s="42"/>
      <c r="H3722" s="307">
        <v>63.422474073568857</v>
      </c>
      <c r="I3722" s="315">
        <v>63.422474073568857</v>
      </c>
      <c r="J3722" s="105">
        <v>0</v>
      </c>
      <c r="K3722" s="42">
        <v>0</v>
      </c>
      <c r="L3722" s="50" t="s">
        <v>4487</v>
      </c>
      <c r="M3722" s="50" t="s">
        <v>5541</v>
      </c>
      <c r="N3722" s="50" t="s">
        <v>2402</v>
      </c>
      <c r="O3722" s="137" t="s">
        <v>2403</v>
      </c>
      <c r="P3722" s="42" t="s">
        <v>64</v>
      </c>
      <c r="Q3722" s="42" t="s">
        <v>65</v>
      </c>
      <c r="R3722" s="42">
        <v>1</v>
      </c>
      <c r="S3722" s="137" t="s">
        <v>2254</v>
      </c>
      <c r="T3722" s="62">
        <v>1218887.4099999999</v>
      </c>
      <c r="U3722" s="62">
        <v>1132966.47</v>
      </c>
      <c r="Z3722" s="42"/>
      <c r="AJ3722" s="42"/>
      <c r="AW3722" s="42" t="s">
        <v>2412</v>
      </c>
      <c r="AX3722" s="42"/>
      <c r="AY3722" s="42"/>
      <c r="AZ3722" s="42"/>
      <c r="BA3722" s="42"/>
      <c r="BB3722" s="42"/>
      <c r="BN3722" s="128" t="s">
        <v>4578</v>
      </c>
      <c r="BO3722" s="58" t="str">
        <f t="shared" si="58"/>
        <v>境内资产</v>
      </c>
      <c r="BP3722" s="58" t="str">
        <f>IF(M3722="",VLOOKUP(D3722,Sheet4!$A$1:$B$92,2,0),VLOOKUP(Q3722,Sheet4!$A$1:$B$92,2,0))</f>
        <v>保险资产管理产品</v>
      </c>
    </row>
    <row r="3723" spans="1:68" s="58" customFormat="1" ht="12.75" customHeight="1">
      <c r="A3723" s="138" t="s">
        <v>2263</v>
      </c>
      <c r="B3723" s="50" t="s">
        <v>2310</v>
      </c>
      <c r="C3723" s="252" t="s">
        <v>5552</v>
      </c>
      <c r="D3723" s="257" t="s">
        <v>672</v>
      </c>
      <c r="E3723" s="42" t="s">
        <v>4437</v>
      </c>
      <c r="F3723" s="42" t="s">
        <v>2310</v>
      </c>
      <c r="G3723" s="42"/>
      <c r="H3723" s="307">
        <v>3090.1320453833519</v>
      </c>
      <c r="I3723" s="315">
        <v>1980.2448442395382</v>
      </c>
      <c r="J3723" s="105">
        <v>0</v>
      </c>
      <c r="K3723" s="42">
        <v>0</v>
      </c>
      <c r="L3723" s="50" t="s">
        <v>4487</v>
      </c>
      <c r="M3723" s="50" t="s">
        <v>5541</v>
      </c>
      <c r="N3723" s="50" t="s">
        <v>2402</v>
      </c>
      <c r="O3723" s="137" t="s">
        <v>2403</v>
      </c>
      <c r="P3723" s="42" t="s">
        <v>64</v>
      </c>
      <c r="Q3723" s="42" t="s">
        <v>65</v>
      </c>
      <c r="R3723" s="42">
        <v>1</v>
      </c>
      <c r="S3723" s="137" t="s">
        <v>2254</v>
      </c>
      <c r="T3723" s="62">
        <v>1218887.4099999999</v>
      </c>
      <c r="U3723" s="62">
        <v>1132966.47</v>
      </c>
      <c r="Z3723" s="42" t="s">
        <v>68</v>
      </c>
      <c r="AJ3723" s="42"/>
      <c r="AW3723" s="42" t="s">
        <v>2412</v>
      </c>
      <c r="AX3723" s="42"/>
      <c r="AY3723" s="42"/>
      <c r="AZ3723" s="42"/>
      <c r="BA3723" s="42"/>
      <c r="BB3723" s="42"/>
      <c r="BN3723" s="128" t="s">
        <v>4578</v>
      </c>
      <c r="BO3723" s="58" t="str">
        <f t="shared" si="58"/>
        <v>境内资产</v>
      </c>
      <c r="BP3723" s="58" t="str">
        <f>IF(M3723="",VLOOKUP(D3723,Sheet4!$A$1:$B$92,2,0),VLOOKUP(Q3723,Sheet4!$A$1:$B$92,2,0))</f>
        <v>保险资产管理产品</v>
      </c>
    </row>
    <row r="3724" spans="1:68" s="58" customFormat="1" ht="12.75" customHeight="1">
      <c r="A3724" s="137" t="s">
        <v>2264</v>
      </c>
      <c r="B3724" s="50" t="s">
        <v>2311</v>
      </c>
      <c r="C3724" s="252" t="s">
        <v>5552</v>
      </c>
      <c r="D3724" s="257" t="s">
        <v>672</v>
      </c>
      <c r="E3724" s="42" t="s">
        <v>4438</v>
      </c>
      <c r="F3724" s="42" t="s">
        <v>2311</v>
      </c>
      <c r="G3724" s="42"/>
      <c r="H3724" s="307">
        <v>4176.0668400931827</v>
      </c>
      <c r="I3724" s="315">
        <v>3581.5961701701685</v>
      </c>
      <c r="J3724" s="105">
        <v>0</v>
      </c>
      <c r="K3724" s="42">
        <v>0</v>
      </c>
      <c r="L3724" s="50" t="s">
        <v>4487</v>
      </c>
      <c r="M3724" s="50" t="s">
        <v>5541</v>
      </c>
      <c r="N3724" s="50" t="s">
        <v>2402</v>
      </c>
      <c r="O3724" s="137" t="s">
        <v>2403</v>
      </c>
      <c r="P3724" s="42" t="s">
        <v>64</v>
      </c>
      <c r="Q3724" s="42" t="s">
        <v>65</v>
      </c>
      <c r="R3724" s="42">
        <v>1</v>
      </c>
      <c r="S3724" s="137" t="s">
        <v>2254</v>
      </c>
      <c r="T3724" s="62">
        <v>1218887.4099999999</v>
      </c>
      <c r="U3724" s="62">
        <v>1132966.47</v>
      </c>
      <c r="Z3724" s="42" t="s">
        <v>68</v>
      </c>
      <c r="AJ3724" s="42"/>
      <c r="AW3724" s="42" t="s">
        <v>2412</v>
      </c>
      <c r="AX3724" s="42"/>
      <c r="AY3724" s="42"/>
      <c r="AZ3724" s="42"/>
      <c r="BA3724" s="42"/>
      <c r="BB3724" s="42"/>
      <c r="BN3724" s="128" t="s">
        <v>4578</v>
      </c>
      <c r="BO3724" s="58" t="str">
        <f t="shared" si="58"/>
        <v>境内资产</v>
      </c>
      <c r="BP3724" s="58" t="str">
        <f>IF(M3724="",VLOOKUP(D3724,Sheet4!$A$1:$B$92,2,0),VLOOKUP(Q3724,Sheet4!$A$1:$B$92,2,0))</f>
        <v>保险资产管理产品</v>
      </c>
    </row>
    <row r="3725" spans="1:68" s="58" customFormat="1" ht="12.75" customHeight="1">
      <c r="A3725" s="137" t="s">
        <v>2265</v>
      </c>
      <c r="B3725" s="50" t="s">
        <v>2312</v>
      </c>
      <c r="C3725" s="252" t="s">
        <v>5552</v>
      </c>
      <c r="D3725" s="257" t="s">
        <v>672</v>
      </c>
      <c r="E3725" s="42" t="s">
        <v>4439</v>
      </c>
      <c r="F3725" s="42" t="s">
        <v>2312</v>
      </c>
      <c r="G3725" s="42"/>
      <c r="H3725" s="307">
        <v>9271.7324717076553</v>
      </c>
      <c r="I3725" s="315">
        <v>5979.0384620368914</v>
      </c>
      <c r="J3725" s="105">
        <v>0</v>
      </c>
      <c r="K3725" s="42">
        <v>0</v>
      </c>
      <c r="L3725" s="50" t="s">
        <v>4487</v>
      </c>
      <c r="M3725" s="50" t="s">
        <v>5541</v>
      </c>
      <c r="N3725" s="50" t="s">
        <v>2402</v>
      </c>
      <c r="O3725" s="137" t="s">
        <v>2403</v>
      </c>
      <c r="P3725" s="42" t="s">
        <v>64</v>
      </c>
      <c r="Q3725" s="42" t="s">
        <v>65</v>
      </c>
      <c r="R3725" s="42">
        <v>1</v>
      </c>
      <c r="S3725" s="137" t="s">
        <v>2254</v>
      </c>
      <c r="T3725" s="62">
        <v>1218887.4099999999</v>
      </c>
      <c r="U3725" s="62">
        <v>1132966.47</v>
      </c>
      <c r="Z3725" s="42" t="s">
        <v>68</v>
      </c>
      <c r="AJ3725" s="42"/>
      <c r="AW3725" s="42" t="s">
        <v>2412</v>
      </c>
      <c r="AX3725" s="42"/>
      <c r="AY3725" s="42"/>
      <c r="AZ3725" s="42"/>
      <c r="BA3725" s="42"/>
      <c r="BB3725" s="42"/>
      <c r="BN3725" s="128" t="s">
        <v>4578</v>
      </c>
      <c r="BO3725" s="58" t="str">
        <f t="shared" si="58"/>
        <v>境内资产</v>
      </c>
      <c r="BP3725" s="58" t="str">
        <f>IF(M3725="",VLOOKUP(D3725,Sheet4!$A$1:$B$92,2,0),VLOOKUP(Q3725,Sheet4!$A$1:$B$92,2,0))</f>
        <v>保险资产管理产品</v>
      </c>
    </row>
    <row r="3726" spans="1:68" s="58" customFormat="1" ht="12.75" customHeight="1">
      <c r="A3726" s="137" t="s">
        <v>2117</v>
      </c>
      <c r="B3726" s="50" t="s">
        <v>2199</v>
      </c>
      <c r="C3726" s="252" t="s">
        <v>5552</v>
      </c>
      <c r="D3726" s="257" t="s">
        <v>672</v>
      </c>
      <c r="E3726" s="42" t="s">
        <v>3807</v>
      </c>
      <c r="F3726" s="42" t="s">
        <v>2199</v>
      </c>
      <c r="G3726" s="42"/>
      <c r="H3726" s="307">
        <v>4370.3740588875571</v>
      </c>
      <c r="I3726" s="315">
        <v>3634.9630755457051</v>
      </c>
      <c r="J3726" s="105">
        <v>0</v>
      </c>
      <c r="K3726" s="42">
        <v>0</v>
      </c>
      <c r="L3726" s="50" t="s">
        <v>4487</v>
      </c>
      <c r="M3726" s="50" t="s">
        <v>5541</v>
      </c>
      <c r="N3726" s="50" t="s">
        <v>2402</v>
      </c>
      <c r="O3726" s="137" t="s">
        <v>2403</v>
      </c>
      <c r="P3726" s="42" t="s">
        <v>64</v>
      </c>
      <c r="Q3726" s="42" t="s">
        <v>65</v>
      </c>
      <c r="R3726" s="42">
        <v>1</v>
      </c>
      <c r="S3726" s="137" t="s">
        <v>2254</v>
      </c>
      <c r="T3726" s="62">
        <v>1218887.4099999999</v>
      </c>
      <c r="U3726" s="62">
        <v>1132966.47</v>
      </c>
      <c r="Z3726" s="42" t="s">
        <v>280</v>
      </c>
      <c r="AJ3726" s="42"/>
      <c r="AW3726" s="42" t="s">
        <v>2412</v>
      </c>
      <c r="AX3726" s="42"/>
      <c r="AY3726" s="42"/>
      <c r="AZ3726" s="42"/>
      <c r="BA3726" s="42"/>
      <c r="BB3726" s="42"/>
      <c r="BN3726" s="128" t="s">
        <v>4578</v>
      </c>
      <c r="BO3726" s="58" t="str">
        <f t="shared" si="58"/>
        <v>境内资产</v>
      </c>
      <c r="BP3726" s="58" t="str">
        <f>IF(M3726="",VLOOKUP(D3726,Sheet4!$A$1:$B$92,2,0),VLOOKUP(Q3726,Sheet4!$A$1:$B$92,2,0))</f>
        <v>保险资产管理产品</v>
      </c>
    </row>
    <row r="3727" spans="1:68" s="58" customFormat="1" ht="12.75" customHeight="1">
      <c r="A3727" s="137" t="s">
        <v>2266</v>
      </c>
      <c r="B3727" s="50" t="s">
        <v>2313</v>
      </c>
      <c r="C3727" s="252" t="s">
        <v>5552</v>
      </c>
      <c r="D3727" s="257" t="s">
        <v>672</v>
      </c>
      <c r="E3727" s="42" t="s">
        <v>2914</v>
      </c>
      <c r="F3727" s="42" t="s">
        <v>2313</v>
      </c>
      <c r="G3727" s="42"/>
      <c r="H3727" s="307">
        <v>5967.7759471780892</v>
      </c>
      <c r="I3727" s="315">
        <v>3929.5682617711436</v>
      </c>
      <c r="J3727" s="105">
        <v>0</v>
      </c>
      <c r="K3727" s="42">
        <v>0</v>
      </c>
      <c r="L3727" s="50" t="s">
        <v>4487</v>
      </c>
      <c r="M3727" s="50" t="s">
        <v>5541</v>
      </c>
      <c r="N3727" s="50" t="s">
        <v>2402</v>
      </c>
      <c r="O3727" s="137" t="s">
        <v>2403</v>
      </c>
      <c r="P3727" s="42" t="s">
        <v>64</v>
      </c>
      <c r="Q3727" s="42" t="s">
        <v>65</v>
      </c>
      <c r="R3727" s="42">
        <v>1</v>
      </c>
      <c r="S3727" s="137" t="s">
        <v>2254</v>
      </c>
      <c r="T3727" s="62">
        <v>1218887.4099999999</v>
      </c>
      <c r="U3727" s="62">
        <v>1132966.47</v>
      </c>
      <c r="Z3727" s="42" t="s">
        <v>68</v>
      </c>
      <c r="AJ3727" s="42"/>
      <c r="AW3727" s="42" t="s">
        <v>2412</v>
      </c>
      <c r="AX3727" s="42"/>
      <c r="AY3727" s="42"/>
      <c r="AZ3727" s="42"/>
      <c r="BA3727" s="42"/>
      <c r="BB3727" s="42"/>
      <c r="BN3727" s="128" t="s">
        <v>4578</v>
      </c>
      <c r="BO3727" s="58" t="str">
        <f t="shared" si="58"/>
        <v>境内资产</v>
      </c>
      <c r="BP3727" s="58" t="str">
        <f>IF(M3727="",VLOOKUP(D3727,Sheet4!$A$1:$B$92,2,0),VLOOKUP(Q3727,Sheet4!$A$1:$B$92,2,0))</f>
        <v>保险资产管理产品</v>
      </c>
    </row>
    <row r="3728" spans="1:68" s="58" customFormat="1" ht="12.75" customHeight="1">
      <c r="A3728" s="137" t="s">
        <v>2267</v>
      </c>
      <c r="B3728" s="50" t="s">
        <v>2314</v>
      </c>
      <c r="C3728" s="252" t="s">
        <v>5552</v>
      </c>
      <c r="D3728" s="257" t="s">
        <v>672</v>
      </c>
      <c r="E3728" s="42" t="s">
        <v>3013</v>
      </c>
      <c r="F3728" s="42" t="s">
        <v>2314</v>
      </c>
      <c r="G3728" s="42"/>
      <c r="H3728" s="307">
        <v>12148.633394343464</v>
      </c>
      <c r="I3728" s="315">
        <v>7523.4099435594608</v>
      </c>
      <c r="J3728" s="105">
        <v>0</v>
      </c>
      <c r="K3728" s="42">
        <v>0</v>
      </c>
      <c r="L3728" s="50" t="s">
        <v>4487</v>
      </c>
      <c r="M3728" s="50" t="s">
        <v>5541</v>
      </c>
      <c r="N3728" s="50" t="s">
        <v>2402</v>
      </c>
      <c r="O3728" s="137" t="s">
        <v>2403</v>
      </c>
      <c r="P3728" s="42" t="s">
        <v>64</v>
      </c>
      <c r="Q3728" s="42" t="s">
        <v>65</v>
      </c>
      <c r="R3728" s="42">
        <v>1</v>
      </c>
      <c r="S3728" s="137" t="s">
        <v>2254</v>
      </c>
      <c r="T3728" s="62">
        <v>1218887.4099999999</v>
      </c>
      <c r="U3728" s="62">
        <v>1132966.47</v>
      </c>
      <c r="Z3728" s="42" t="s">
        <v>68</v>
      </c>
      <c r="AJ3728" s="42"/>
      <c r="AW3728" s="42" t="s">
        <v>2412</v>
      </c>
      <c r="AX3728" s="42"/>
      <c r="AY3728" s="42"/>
      <c r="AZ3728" s="42"/>
      <c r="BA3728" s="42"/>
      <c r="BB3728" s="42"/>
      <c r="BN3728" s="128" t="s">
        <v>4578</v>
      </c>
      <c r="BO3728" s="58" t="str">
        <f t="shared" si="58"/>
        <v>境内资产</v>
      </c>
      <c r="BP3728" s="58" t="str">
        <f>IF(M3728="",VLOOKUP(D3728,Sheet4!$A$1:$B$92,2,0),VLOOKUP(Q3728,Sheet4!$A$1:$B$92,2,0))</f>
        <v>保险资产管理产品</v>
      </c>
    </row>
    <row r="3729" spans="1:68" s="58" customFormat="1" ht="12.75" customHeight="1">
      <c r="A3729" s="137" t="s">
        <v>2108</v>
      </c>
      <c r="B3729" s="50" t="s">
        <v>2315</v>
      </c>
      <c r="C3729" s="252" t="s">
        <v>5552</v>
      </c>
      <c r="D3729" s="257" t="s">
        <v>672</v>
      </c>
      <c r="E3729" s="42" t="s">
        <v>4359</v>
      </c>
      <c r="F3729" s="42" t="s">
        <v>2315</v>
      </c>
      <c r="G3729" s="42"/>
      <c r="H3729" s="307">
        <v>4576.7770408667575</v>
      </c>
      <c r="I3729" s="315">
        <v>4263.3448625743858</v>
      </c>
      <c r="J3729" s="105">
        <v>0</v>
      </c>
      <c r="K3729" s="42">
        <v>0</v>
      </c>
      <c r="L3729" s="50" t="s">
        <v>4487</v>
      </c>
      <c r="M3729" s="50" t="s">
        <v>5541</v>
      </c>
      <c r="N3729" s="50" t="s">
        <v>2402</v>
      </c>
      <c r="O3729" s="137" t="s">
        <v>2403</v>
      </c>
      <c r="P3729" s="42" t="s">
        <v>64</v>
      </c>
      <c r="Q3729" s="42" t="s">
        <v>65</v>
      </c>
      <c r="R3729" s="42">
        <v>1</v>
      </c>
      <c r="S3729" s="137" t="s">
        <v>2254</v>
      </c>
      <c r="T3729" s="62">
        <v>1218887.4099999999</v>
      </c>
      <c r="U3729" s="62">
        <v>1132966.47</v>
      </c>
      <c r="Z3729" s="42" t="s">
        <v>68</v>
      </c>
      <c r="AJ3729" s="42"/>
      <c r="AW3729" s="42" t="s">
        <v>2412</v>
      </c>
      <c r="AX3729" s="42"/>
      <c r="AY3729" s="42"/>
      <c r="AZ3729" s="42"/>
      <c r="BA3729" s="42"/>
      <c r="BB3729" s="42"/>
      <c r="BN3729" s="128" t="s">
        <v>4578</v>
      </c>
      <c r="BO3729" s="58" t="str">
        <f t="shared" si="58"/>
        <v>境内资产</v>
      </c>
      <c r="BP3729" s="58" t="str">
        <f>IF(M3729="",VLOOKUP(D3729,Sheet4!$A$1:$B$92,2,0),VLOOKUP(Q3729,Sheet4!$A$1:$B$92,2,0))</f>
        <v>保险资产管理产品</v>
      </c>
    </row>
    <row r="3730" spans="1:68" s="58" customFormat="1" ht="12.75" customHeight="1">
      <c r="A3730" s="137" t="s">
        <v>1967</v>
      </c>
      <c r="B3730" s="50" t="s">
        <v>1968</v>
      </c>
      <c r="C3730" s="252" t="s">
        <v>5552</v>
      </c>
      <c r="D3730" s="257" t="s">
        <v>672</v>
      </c>
      <c r="E3730" s="42" t="s">
        <v>3077</v>
      </c>
      <c r="F3730" s="42" t="s">
        <v>1968</v>
      </c>
      <c r="G3730" s="42"/>
      <c r="H3730" s="307">
        <v>8934.9932181689019</v>
      </c>
      <c r="I3730" s="315">
        <v>9123.9506782223143</v>
      </c>
      <c r="J3730" s="105">
        <v>0</v>
      </c>
      <c r="K3730" s="42">
        <v>0</v>
      </c>
      <c r="L3730" s="50" t="s">
        <v>4487</v>
      </c>
      <c r="M3730" s="50" t="s">
        <v>5541</v>
      </c>
      <c r="N3730" s="50" t="s">
        <v>2402</v>
      </c>
      <c r="O3730" s="137" t="s">
        <v>2403</v>
      </c>
      <c r="P3730" s="42" t="s">
        <v>64</v>
      </c>
      <c r="Q3730" s="42" t="s">
        <v>65</v>
      </c>
      <c r="R3730" s="42">
        <v>1</v>
      </c>
      <c r="S3730" s="137" t="s">
        <v>2254</v>
      </c>
      <c r="T3730" s="62">
        <v>1218887.4099999999</v>
      </c>
      <c r="U3730" s="62">
        <v>1132966.47</v>
      </c>
      <c r="Z3730" s="42" t="s">
        <v>280</v>
      </c>
      <c r="AJ3730" s="42"/>
      <c r="AW3730" s="42" t="s">
        <v>2412</v>
      </c>
      <c r="AX3730" s="42"/>
      <c r="AY3730" s="42"/>
      <c r="AZ3730" s="42"/>
      <c r="BA3730" s="42"/>
      <c r="BB3730" s="42"/>
      <c r="BN3730" s="128" t="s">
        <v>4578</v>
      </c>
      <c r="BO3730" s="58" t="str">
        <f t="shared" si="58"/>
        <v>境内资产</v>
      </c>
      <c r="BP3730" s="58" t="str">
        <f>IF(M3730="",VLOOKUP(D3730,Sheet4!$A$1:$B$92,2,0),VLOOKUP(Q3730,Sheet4!$A$1:$B$92,2,0))</f>
        <v>保险资产管理产品</v>
      </c>
    </row>
    <row r="3731" spans="1:68" s="58" customFormat="1" ht="12.75" customHeight="1">
      <c r="A3731" s="137" t="s">
        <v>2268</v>
      </c>
      <c r="B3731" s="50" t="s">
        <v>2316</v>
      </c>
      <c r="C3731" s="252" t="s">
        <v>5552</v>
      </c>
      <c r="D3731" s="257" t="s">
        <v>672</v>
      </c>
      <c r="E3731" s="42" t="s">
        <v>4440</v>
      </c>
      <c r="F3731" s="42" t="s">
        <v>2316</v>
      </c>
      <c r="G3731" s="42"/>
      <c r="H3731" s="307">
        <v>7890.8849687828906</v>
      </c>
      <c r="I3731" s="315">
        <v>5862.0425478824818</v>
      </c>
      <c r="J3731" s="105">
        <v>0</v>
      </c>
      <c r="K3731" s="42">
        <v>0</v>
      </c>
      <c r="L3731" s="50" t="s">
        <v>4487</v>
      </c>
      <c r="M3731" s="50" t="s">
        <v>5541</v>
      </c>
      <c r="N3731" s="50" t="s">
        <v>2402</v>
      </c>
      <c r="O3731" s="137" t="s">
        <v>2403</v>
      </c>
      <c r="P3731" s="42" t="s">
        <v>64</v>
      </c>
      <c r="Q3731" s="42" t="s">
        <v>65</v>
      </c>
      <c r="R3731" s="42">
        <v>1</v>
      </c>
      <c r="S3731" s="137" t="s">
        <v>2254</v>
      </c>
      <c r="T3731" s="62">
        <v>1218887.4099999999</v>
      </c>
      <c r="U3731" s="62">
        <v>1132966.47</v>
      </c>
      <c r="Z3731" s="42" t="s">
        <v>68</v>
      </c>
      <c r="AJ3731" s="42"/>
      <c r="AW3731" s="42" t="s">
        <v>2412</v>
      </c>
      <c r="AX3731" s="42"/>
      <c r="AY3731" s="42"/>
      <c r="AZ3731" s="42"/>
      <c r="BA3731" s="42"/>
      <c r="BB3731" s="42"/>
      <c r="BN3731" s="128" t="s">
        <v>4578</v>
      </c>
      <c r="BO3731" s="58" t="str">
        <f t="shared" si="58"/>
        <v>境内资产</v>
      </c>
      <c r="BP3731" s="58" t="str">
        <f>IF(M3731="",VLOOKUP(D3731,Sheet4!$A$1:$B$92,2,0),VLOOKUP(Q3731,Sheet4!$A$1:$B$92,2,0))</f>
        <v>保险资产管理产品</v>
      </c>
    </row>
    <row r="3732" spans="1:68" s="58" customFormat="1" ht="12.75" customHeight="1">
      <c r="A3732" s="137" t="s">
        <v>2269</v>
      </c>
      <c r="B3732" s="50" t="s">
        <v>2317</v>
      </c>
      <c r="C3732" s="252" t="s">
        <v>5552</v>
      </c>
      <c r="D3732" s="257" t="s">
        <v>672</v>
      </c>
      <c r="E3732" s="42" t="s">
        <v>4441</v>
      </c>
      <c r="F3732" s="42" t="s">
        <v>2317</v>
      </c>
      <c r="G3732" s="42"/>
      <c r="H3732" s="307">
        <v>5571.1002288028722</v>
      </c>
      <c r="I3732" s="315">
        <v>4632.7355582307164</v>
      </c>
      <c r="J3732" s="105">
        <v>0</v>
      </c>
      <c r="K3732" s="42">
        <v>0</v>
      </c>
      <c r="L3732" s="50" t="s">
        <v>4487</v>
      </c>
      <c r="M3732" s="50" t="s">
        <v>5541</v>
      </c>
      <c r="N3732" s="50" t="s">
        <v>2402</v>
      </c>
      <c r="O3732" s="137" t="s">
        <v>2403</v>
      </c>
      <c r="P3732" s="42" t="s">
        <v>64</v>
      </c>
      <c r="Q3732" s="42" t="s">
        <v>65</v>
      </c>
      <c r="R3732" s="42">
        <v>1</v>
      </c>
      <c r="S3732" s="137" t="s">
        <v>2254</v>
      </c>
      <c r="T3732" s="62">
        <v>1218887.4099999999</v>
      </c>
      <c r="U3732" s="62">
        <v>1132966.47</v>
      </c>
      <c r="Z3732" s="42" t="s">
        <v>68</v>
      </c>
      <c r="AJ3732" s="42"/>
      <c r="AW3732" s="42" t="s">
        <v>2412</v>
      </c>
      <c r="AX3732" s="42"/>
      <c r="AY3732" s="42"/>
      <c r="AZ3732" s="42"/>
      <c r="BA3732" s="42"/>
      <c r="BB3732" s="42"/>
      <c r="BN3732" s="128" t="s">
        <v>4578</v>
      </c>
      <c r="BO3732" s="58" t="str">
        <f t="shared" si="58"/>
        <v>境内资产</v>
      </c>
      <c r="BP3732" s="58" t="str">
        <f>IF(M3732="",VLOOKUP(D3732,Sheet4!$A$1:$B$92,2,0),VLOOKUP(Q3732,Sheet4!$A$1:$B$92,2,0))</f>
        <v>保险资产管理产品</v>
      </c>
    </row>
    <row r="3733" spans="1:68" s="58" customFormat="1" ht="12.75" customHeight="1">
      <c r="A3733" s="138" t="s">
        <v>2270</v>
      </c>
      <c r="B3733" s="50" t="s">
        <v>2318</v>
      </c>
      <c r="C3733" s="252" t="s">
        <v>5552</v>
      </c>
      <c r="D3733" s="257" t="s">
        <v>672</v>
      </c>
      <c r="E3733" s="42" t="s">
        <v>4442</v>
      </c>
      <c r="F3733" s="42" t="s">
        <v>2318</v>
      </c>
      <c r="G3733" s="42"/>
      <c r="H3733" s="307">
        <v>1310.5745362306193</v>
      </c>
      <c r="I3733" s="315">
        <v>1451.4740777165862</v>
      </c>
      <c r="J3733" s="105">
        <v>0</v>
      </c>
      <c r="K3733" s="42">
        <v>0</v>
      </c>
      <c r="L3733" s="50" t="s">
        <v>4487</v>
      </c>
      <c r="M3733" s="50" t="s">
        <v>5541</v>
      </c>
      <c r="N3733" s="50" t="s">
        <v>2402</v>
      </c>
      <c r="O3733" s="137" t="s">
        <v>2403</v>
      </c>
      <c r="P3733" s="42" t="s">
        <v>64</v>
      </c>
      <c r="Q3733" s="42" t="s">
        <v>65</v>
      </c>
      <c r="R3733" s="42">
        <v>1</v>
      </c>
      <c r="S3733" s="137" t="s">
        <v>2254</v>
      </c>
      <c r="T3733" s="62">
        <v>1218887.4099999999</v>
      </c>
      <c r="U3733" s="62">
        <v>1132966.47</v>
      </c>
      <c r="Z3733" s="42" t="s">
        <v>68</v>
      </c>
      <c r="AJ3733" s="42"/>
      <c r="AW3733" s="42" t="s">
        <v>2412</v>
      </c>
      <c r="AX3733" s="42"/>
      <c r="AY3733" s="42"/>
      <c r="AZ3733" s="42"/>
      <c r="BA3733" s="42"/>
      <c r="BB3733" s="42"/>
      <c r="BN3733" s="128" t="s">
        <v>4578</v>
      </c>
      <c r="BO3733" s="58" t="str">
        <f t="shared" si="58"/>
        <v>境内资产</v>
      </c>
      <c r="BP3733" s="58" t="str">
        <f>IF(M3733="",VLOOKUP(D3733,Sheet4!$A$1:$B$92,2,0),VLOOKUP(Q3733,Sheet4!$A$1:$B$92,2,0))</f>
        <v>保险资产管理产品</v>
      </c>
    </row>
    <row r="3734" spans="1:68" s="58" customFormat="1" ht="12.75" customHeight="1">
      <c r="A3734" s="137" t="s">
        <v>2271</v>
      </c>
      <c r="B3734" s="50" t="s">
        <v>2319</v>
      </c>
      <c r="C3734" s="252" t="s">
        <v>5552</v>
      </c>
      <c r="D3734" s="257" t="s">
        <v>672</v>
      </c>
      <c r="E3734" s="42" t="s">
        <v>4443</v>
      </c>
      <c r="F3734" s="42" t="s">
        <v>2319</v>
      </c>
      <c r="G3734" s="42"/>
      <c r="H3734" s="307">
        <v>6408.4176152719119</v>
      </c>
      <c r="I3734" s="315">
        <v>5578.5434674100898</v>
      </c>
      <c r="J3734" s="105">
        <v>0</v>
      </c>
      <c r="K3734" s="42">
        <v>0</v>
      </c>
      <c r="L3734" s="50" t="s">
        <v>4487</v>
      </c>
      <c r="M3734" s="50" t="s">
        <v>5541</v>
      </c>
      <c r="N3734" s="50" t="s">
        <v>2402</v>
      </c>
      <c r="O3734" s="137" t="s">
        <v>2403</v>
      </c>
      <c r="P3734" s="42" t="s">
        <v>64</v>
      </c>
      <c r="Q3734" s="42" t="s">
        <v>65</v>
      </c>
      <c r="R3734" s="42">
        <v>1</v>
      </c>
      <c r="S3734" s="137" t="s">
        <v>2254</v>
      </c>
      <c r="T3734" s="62">
        <v>1218887.4099999999</v>
      </c>
      <c r="U3734" s="62">
        <v>1132966.47</v>
      </c>
      <c r="Z3734" s="42" t="s">
        <v>68</v>
      </c>
      <c r="AJ3734" s="42"/>
      <c r="AW3734" s="42" t="s">
        <v>2412</v>
      </c>
      <c r="AX3734" s="42"/>
      <c r="AY3734" s="42"/>
      <c r="AZ3734" s="42"/>
      <c r="BA3734" s="42"/>
      <c r="BB3734" s="42"/>
      <c r="BN3734" s="128" t="s">
        <v>4578</v>
      </c>
      <c r="BO3734" s="58" t="str">
        <f t="shared" si="58"/>
        <v>境内资产</v>
      </c>
      <c r="BP3734" s="58" t="str">
        <f>IF(M3734="",VLOOKUP(D3734,Sheet4!$A$1:$B$92,2,0),VLOOKUP(Q3734,Sheet4!$A$1:$B$92,2,0))</f>
        <v>保险资产管理产品</v>
      </c>
    </row>
    <row r="3735" spans="1:68" s="58" customFormat="1" ht="12.75" customHeight="1">
      <c r="A3735" s="137" t="s">
        <v>2272</v>
      </c>
      <c r="B3735" s="50" t="s">
        <v>2320</v>
      </c>
      <c r="C3735" s="252" t="s">
        <v>5552</v>
      </c>
      <c r="D3735" s="257" t="s">
        <v>672</v>
      </c>
      <c r="E3735" s="42" t="s">
        <v>4444</v>
      </c>
      <c r="F3735" s="42" t="s">
        <v>2320</v>
      </c>
      <c r="G3735" s="42"/>
      <c r="H3735" s="307">
        <v>8576.1849126981233</v>
      </c>
      <c r="I3735" s="315">
        <v>6819.6952152297426</v>
      </c>
      <c r="J3735" s="105">
        <v>0</v>
      </c>
      <c r="K3735" s="42">
        <v>0</v>
      </c>
      <c r="L3735" s="50" t="s">
        <v>4487</v>
      </c>
      <c r="M3735" s="50" t="s">
        <v>5541</v>
      </c>
      <c r="N3735" s="50" t="s">
        <v>2402</v>
      </c>
      <c r="O3735" s="137" t="s">
        <v>2403</v>
      </c>
      <c r="P3735" s="42" t="s">
        <v>64</v>
      </c>
      <c r="Q3735" s="42" t="s">
        <v>65</v>
      </c>
      <c r="R3735" s="42">
        <v>1</v>
      </c>
      <c r="S3735" s="137" t="s">
        <v>2254</v>
      </c>
      <c r="T3735" s="62">
        <v>1218887.4099999999</v>
      </c>
      <c r="U3735" s="62">
        <v>1132966.47</v>
      </c>
      <c r="Z3735" s="42" t="s">
        <v>68</v>
      </c>
      <c r="AJ3735" s="42"/>
      <c r="AW3735" s="42" t="s">
        <v>2412</v>
      </c>
      <c r="AX3735" s="42"/>
      <c r="AY3735" s="42"/>
      <c r="AZ3735" s="42"/>
      <c r="BA3735" s="42"/>
      <c r="BB3735" s="42"/>
      <c r="BN3735" s="128" t="s">
        <v>4578</v>
      </c>
      <c r="BO3735" s="58" t="str">
        <f t="shared" si="58"/>
        <v>境内资产</v>
      </c>
      <c r="BP3735" s="58" t="str">
        <f>IF(M3735="",VLOOKUP(D3735,Sheet4!$A$1:$B$92,2,0),VLOOKUP(Q3735,Sheet4!$A$1:$B$92,2,0))</f>
        <v>保险资产管理产品</v>
      </c>
    </row>
    <row r="3736" spans="1:68" s="58" customFormat="1" ht="12.75" customHeight="1">
      <c r="A3736" s="138" t="s">
        <v>1556</v>
      </c>
      <c r="B3736" s="50" t="s">
        <v>1557</v>
      </c>
      <c r="C3736" s="252" t="s">
        <v>5552</v>
      </c>
      <c r="D3736" s="257" t="s">
        <v>672</v>
      </c>
      <c r="E3736" s="42" t="s">
        <v>1558</v>
      </c>
      <c r="F3736" s="42" t="s">
        <v>1557</v>
      </c>
      <c r="G3736" s="42"/>
      <c r="H3736" s="307">
        <v>7.7292166427529114</v>
      </c>
      <c r="I3736" s="315">
        <v>11.131114692935896</v>
      </c>
      <c r="J3736" s="105">
        <v>0</v>
      </c>
      <c r="K3736" s="42">
        <v>0</v>
      </c>
      <c r="L3736" s="50" t="s">
        <v>4487</v>
      </c>
      <c r="M3736" s="50" t="s">
        <v>5541</v>
      </c>
      <c r="N3736" s="50" t="s">
        <v>2402</v>
      </c>
      <c r="O3736" s="137" t="s">
        <v>2403</v>
      </c>
      <c r="P3736" s="42" t="s">
        <v>64</v>
      </c>
      <c r="Q3736" s="42" t="s">
        <v>65</v>
      </c>
      <c r="R3736" s="42">
        <v>1</v>
      </c>
      <c r="S3736" s="137" t="s">
        <v>2254</v>
      </c>
      <c r="T3736" s="62">
        <v>1218887.4099999999</v>
      </c>
      <c r="U3736" s="62">
        <v>1132966.47</v>
      </c>
      <c r="Z3736" s="42" t="s">
        <v>68</v>
      </c>
      <c r="AJ3736" s="42"/>
      <c r="AW3736" s="42" t="s">
        <v>2412</v>
      </c>
      <c r="AX3736" s="42"/>
      <c r="AY3736" s="42"/>
      <c r="AZ3736" s="42"/>
      <c r="BA3736" s="42"/>
      <c r="BB3736" s="42"/>
      <c r="BN3736" s="128" t="s">
        <v>4578</v>
      </c>
      <c r="BO3736" s="58" t="str">
        <f t="shared" si="58"/>
        <v>境内资产</v>
      </c>
      <c r="BP3736" s="58" t="str">
        <f>IF(M3736="",VLOOKUP(D3736,Sheet4!$A$1:$B$92,2,0),VLOOKUP(Q3736,Sheet4!$A$1:$B$92,2,0))</f>
        <v>保险资产管理产品</v>
      </c>
    </row>
    <row r="3737" spans="1:68" s="58" customFormat="1" ht="12.75" customHeight="1">
      <c r="A3737" s="137" t="s">
        <v>2273</v>
      </c>
      <c r="B3737" s="50" t="s">
        <v>2321</v>
      </c>
      <c r="C3737" s="252" t="s">
        <v>5552</v>
      </c>
      <c r="D3737" s="257" t="s">
        <v>672</v>
      </c>
      <c r="E3737" s="42" t="s">
        <v>4445</v>
      </c>
      <c r="F3737" s="42" t="s">
        <v>2321</v>
      </c>
      <c r="G3737" s="42"/>
      <c r="H3737" s="307">
        <v>11492.538829390005</v>
      </c>
      <c r="I3737" s="315">
        <v>10625.394969719797</v>
      </c>
      <c r="J3737" s="105">
        <v>0</v>
      </c>
      <c r="K3737" s="42">
        <v>0</v>
      </c>
      <c r="L3737" s="50" t="s">
        <v>4487</v>
      </c>
      <c r="M3737" s="50" t="s">
        <v>5541</v>
      </c>
      <c r="N3737" s="50" t="s">
        <v>2402</v>
      </c>
      <c r="O3737" s="137" t="s">
        <v>2403</v>
      </c>
      <c r="P3737" s="42" t="s">
        <v>64</v>
      </c>
      <c r="Q3737" s="42" t="s">
        <v>65</v>
      </c>
      <c r="R3737" s="42">
        <v>1</v>
      </c>
      <c r="S3737" s="137" t="s">
        <v>2254</v>
      </c>
      <c r="T3737" s="62">
        <v>1218887.4099999999</v>
      </c>
      <c r="U3737" s="62">
        <v>1132966.47</v>
      </c>
      <c r="Z3737" s="42" t="s">
        <v>68</v>
      </c>
      <c r="AJ3737" s="42"/>
      <c r="AW3737" s="42" t="s">
        <v>2412</v>
      </c>
      <c r="AX3737" s="42"/>
      <c r="AY3737" s="42"/>
      <c r="AZ3737" s="42"/>
      <c r="BA3737" s="42"/>
      <c r="BB3737" s="42"/>
      <c r="BN3737" s="128" t="s">
        <v>4578</v>
      </c>
      <c r="BO3737" s="58" t="str">
        <f t="shared" si="58"/>
        <v>境内资产</v>
      </c>
      <c r="BP3737" s="58" t="str">
        <f>IF(M3737="",VLOOKUP(D3737,Sheet4!$A$1:$B$92,2,0),VLOOKUP(Q3737,Sheet4!$A$1:$B$92,2,0))</f>
        <v>保险资产管理产品</v>
      </c>
    </row>
    <row r="3738" spans="1:68" s="58" customFormat="1" ht="12.75" customHeight="1">
      <c r="A3738" s="137" t="s">
        <v>2274</v>
      </c>
      <c r="B3738" s="50" t="s">
        <v>2322</v>
      </c>
      <c r="C3738" s="252" t="s">
        <v>5552</v>
      </c>
      <c r="D3738" s="257" t="s">
        <v>672</v>
      </c>
      <c r="E3738" s="42" t="s">
        <v>4446</v>
      </c>
      <c r="F3738" s="42" t="s">
        <v>2322</v>
      </c>
      <c r="G3738" s="42"/>
      <c r="H3738" s="307">
        <v>8515.6820573120294</v>
      </c>
      <c r="I3738" s="315">
        <v>7244.1906054479759</v>
      </c>
      <c r="J3738" s="105">
        <v>0</v>
      </c>
      <c r="K3738" s="42">
        <v>0</v>
      </c>
      <c r="L3738" s="50" t="s">
        <v>4487</v>
      </c>
      <c r="M3738" s="50" t="s">
        <v>5541</v>
      </c>
      <c r="N3738" s="50" t="s">
        <v>2402</v>
      </c>
      <c r="O3738" s="137" t="s">
        <v>2403</v>
      </c>
      <c r="P3738" s="42" t="s">
        <v>64</v>
      </c>
      <c r="Q3738" s="42" t="s">
        <v>65</v>
      </c>
      <c r="R3738" s="42">
        <v>1</v>
      </c>
      <c r="S3738" s="137" t="s">
        <v>2254</v>
      </c>
      <c r="T3738" s="62">
        <v>1218887.4099999999</v>
      </c>
      <c r="U3738" s="62">
        <v>1132966.47</v>
      </c>
      <c r="Z3738" s="42" t="s">
        <v>68</v>
      </c>
      <c r="AJ3738" s="42"/>
      <c r="AW3738" s="42" t="s">
        <v>2412</v>
      </c>
      <c r="AX3738" s="42"/>
      <c r="AY3738" s="42"/>
      <c r="AZ3738" s="42"/>
      <c r="BA3738" s="42"/>
      <c r="BB3738" s="42"/>
      <c r="BN3738" s="128" t="s">
        <v>4578</v>
      </c>
      <c r="BO3738" s="58" t="str">
        <f t="shared" si="58"/>
        <v>境内资产</v>
      </c>
      <c r="BP3738" s="58" t="str">
        <f>IF(M3738="",VLOOKUP(D3738,Sheet4!$A$1:$B$92,2,0),VLOOKUP(Q3738,Sheet4!$A$1:$B$92,2,0))</f>
        <v>保险资产管理产品</v>
      </c>
    </row>
    <row r="3739" spans="1:68" s="58" customFormat="1" ht="12.75" customHeight="1">
      <c r="A3739" s="138" t="s">
        <v>2116</v>
      </c>
      <c r="B3739" s="50" t="s">
        <v>2323</v>
      </c>
      <c r="C3739" s="252" t="s">
        <v>5552</v>
      </c>
      <c r="D3739" s="257" t="s">
        <v>672</v>
      </c>
      <c r="E3739" s="42" t="s">
        <v>4361</v>
      </c>
      <c r="F3739" s="42" t="s">
        <v>2323</v>
      </c>
      <c r="G3739" s="42"/>
      <c r="H3739" s="307">
        <v>5124.7854451724324</v>
      </c>
      <c r="I3739" s="315">
        <v>3519.1130304425865</v>
      </c>
      <c r="J3739" s="105">
        <v>0</v>
      </c>
      <c r="K3739" s="42">
        <v>0</v>
      </c>
      <c r="L3739" s="50" t="s">
        <v>4487</v>
      </c>
      <c r="M3739" s="50" t="s">
        <v>5541</v>
      </c>
      <c r="N3739" s="50" t="s">
        <v>2402</v>
      </c>
      <c r="O3739" s="137" t="s">
        <v>2403</v>
      </c>
      <c r="P3739" s="42" t="s">
        <v>64</v>
      </c>
      <c r="Q3739" s="42" t="s">
        <v>65</v>
      </c>
      <c r="R3739" s="42">
        <v>1</v>
      </c>
      <c r="S3739" s="137" t="s">
        <v>2254</v>
      </c>
      <c r="T3739" s="62">
        <v>1218887.4099999999</v>
      </c>
      <c r="U3739" s="62">
        <v>1132966.47</v>
      </c>
      <c r="Z3739" s="42" t="s">
        <v>68</v>
      </c>
      <c r="AJ3739" s="42"/>
      <c r="AW3739" s="42" t="s">
        <v>2412</v>
      </c>
      <c r="AX3739" s="42"/>
      <c r="AY3739" s="42"/>
      <c r="AZ3739" s="42"/>
      <c r="BA3739" s="42"/>
      <c r="BB3739" s="42"/>
      <c r="BN3739" s="128" t="s">
        <v>4578</v>
      </c>
      <c r="BO3739" s="58" t="str">
        <f t="shared" si="58"/>
        <v>境内资产</v>
      </c>
      <c r="BP3739" s="58" t="str">
        <f>IF(M3739="",VLOOKUP(D3739,Sheet4!$A$1:$B$92,2,0),VLOOKUP(Q3739,Sheet4!$A$1:$B$92,2,0))</f>
        <v>保险资产管理产品</v>
      </c>
    </row>
    <row r="3740" spans="1:68" s="58" customFormat="1" ht="12.75" customHeight="1">
      <c r="A3740" s="138" t="s">
        <v>2275</v>
      </c>
      <c r="B3740" s="50" t="s">
        <v>2324</v>
      </c>
      <c r="C3740" s="252" t="s">
        <v>5552</v>
      </c>
      <c r="D3740" s="257" t="s">
        <v>672</v>
      </c>
      <c r="E3740" s="42" t="s">
        <v>4447</v>
      </c>
      <c r="F3740" s="42" t="s">
        <v>2324</v>
      </c>
      <c r="G3740" s="42"/>
      <c r="H3740" s="307">
        <v>3298.4470891831652</v>
      </c>
      <c r="I3740" s="315">
        <v>2899.6942643467</v>
      </c>
      <c r="J3740" s="105">
        <v>0</v>
      </c>
      <c r="K3740" s="42">
        <v>0</v>
      </c>
      <c r="L3740" s="50" t="s">
        <v>4487</v>
      </c>
      <c r="M3740" s="50" t="s">
        <v>5541</v>
      </c>
      <c r="N3740" s="50" t="s">
        <v>2402</v>
      </c>
      <c r="O3740" s="137" t="s">
        <v>2403</v>
      </c>
      <c r="P3740" s="42" t="s">
        <v>64</v>
      </c>
      <c r="Q3740" s="42" t="s">
        <v>65</v>
      </c>
      <c r="R3740" s="42">
        <v>1</v>
      </c>
      <c r="S3740" s="137" t="s">
        <v>2254</v>
      </c>
      <c r="T3740" s="62">
        <v>1218887.4099999999</v>
      </c>
      <c r="U3740" s="62">
        <v>1132966.47</v>
      </c>
      <c r="Z3740" s="42" t="s">
        <v>68</v>
      </c>
      <c r="AJ3740" s="42"/>
      <c r="AW3740" s="42" t="s">
        <v>2412</v>
      </c>
      <c r="AX3740" s="42"/>
      <c r="AY3740" s="42"/>
      <c r="AZ3740" s="42"/>
      <c r="BA3740" s="42"/>
      <c r="BB3740" s="42"/>
      <c r="BN3740" s="128" t="s">
        <v>4578</v>
      </c>
      <c r="BO3740" s="58" t="str">
        <f t="shared" si="58"/>
        <v>境内资产</v>
      </c>
      <c r="BP3740" s="58" t="str">
        <f>IF(M3740="",VLOOKUP(D3740,Sheet4!$A$1:$B$92,2,0),VLOOKUP(Q3740,Sheet4!$A$1:$B$92,2,0))</f>
        <v>保险资产管理产品</v>
      </c>
    </row>
    <row r="3741" spans="1:68" s="58" customFormat="1" ht="12.75" customHeight="1">
      <c r="A3741" s="137" t="s">
        <v>2276</v>
      </c>
      <c r="B3741" s="50" t="s">
        <v>2325</v>
      </c>
      <c r="C3741" s="252" t="s">
        <v>5552</v>
      </c>
      <c r="D3741" s="257" t="s">
        <v>672</v>
      </c>
      <c r="E3741" s="42" t="s">
        <v>4448</v>
      </c>
      <c r="F3741" s="42" t="s">
        <v>2325</v>
      </c>
      <c r="G3741" s="42"/>
      <c r="H3741" s="307">
        <v>1055.8964008148664</v>
      </c>
      <c r="I3741" s="315">
        <v>620.45240910033624</v>
      </c>
      <c r="J3741" s="105">
        <v>0</v>
      </c>
      <c r="K3741" s="42">
        <v>0</v>
      </c>
      <c r="L3741" s="50" t="s">
        <v>4487</v>
      </c>
      <c r="M3741" s="50" t="s">
        <v>5541</v>
      </c>
      <c r="N3741" s="50" t="s">
        <v>2402</v>
      </c>
      <c r="O3741" s="137" t="s">
        <v>2403</v>
      </c>
      <c r="P3741" s="42" t="s">
        <v>64</v>
      </c>
      <c r="Q3741" s="42" t="s">
        <v>65</v>
      </c>
      <c r="R3741" s="42">
        <v>1</v>
      </c>
      <c r="S3741" s="137" t="s">
        <v>2254</v>
      </c>
      <c r="T3741" s="62">
        <v>1218887.4099999999</v>
      </c>
      <c r="U3741" s="62">
        <v>1132966.47</v>
      </c>
      <c r="Z3741" s="42" t="s">
        <v>68</v>
      </c>
      <c r="AJ3741" s="42"/>
      <c r="AW3741" s="42" t="s">
        <v>2412</v>
      </c>
      <c r="AX3741" s="42"/>
      <c r="AY3741" s="42"/>
      <c r="AZ3741" s="42"/>
      <c r="BA3741" s="42"/>
      <c r="BB3741" s="42"/>
      <c r="BN3741" s="128" t="s">
        <v>4578</v>
      </c>
      <c r="BO3741" s="58" t="str">
        <f t="shared" si="58"/>
        <v>境内资产</v>
      </c>
      <c r="BP3741" s="58" t="str">
        <f>IF(M3741="",VLOOKUP(D3741,Sheet4!$A$1:$B$92,2,0),VLOOKUP(Q3741,Sheet4!$A$1:$B$92,2,0))</f>
        <v>保险资产管理产品</v>
      </c>
    </row>
    <row r="3742" spans="1:68" s="58" customFormat="1" ht="12.75" customHeight="1">
      <c r="A3742" s="137" t="s">
        <v>2277</v>
      </c>
      <c r="B3742" s="50" t="s">
        <v>2326</v>
      </c>
      <c r="C3742" s="252" t="s">
        <v>5552</v>
      </c>
      <c r="D3742" s="257" t="s">
        <v>672</v>
      </c>
      <c r="E3742" s="42" t="s">
        <v>3547</v>
      </c>
      <c r="F3742" s="42" t="s">
        <v>2326</v>
      </c>
      <c r="G3742" s="42"/>
      <c r="H3742" s="307">
        <v>2690.2043030643385</v>
      </c>
      <c r="I3742" s="315">
        <v>2621.4413880098973</v>
      </c>
      <c r="J3742" s="105">
        <v>0</v>
      </c>
      <c r="K3742" s="42">
        <v>0</v>
      </c>
      <c r="L3742" s="50" t="s">
        <v>4487</v>
      </c>
      <c r="M3742" s="50" t="s">
        <v>5541</v>
      </c>
      <c r="N3742" s="50" t="s">
        <v>2402</v>
      </c>
      <c r="O3742" s="137" t="s">
        <v>2403</v>
      </c>
      <c r="P3742" s="42" t="s">
        <v>64</v>
      </c>
      <c r="Q3742" s="42" t="s">
        <v>65</v>
      </c>
      <c r="R3742" s="42">
        <v>1</v>
      </c>
      <c r="S3742" s="137" t="s">
        <v>2254</v>
      </c>
      <c r="T3742" s="62">
        <v>1218887.4099999999</v>
      </c>
      <c r="U3742" s="62">
        <v>1132966.47</v>
      </c>
      <c r="Z3742" s="42" t="s">
        <v>280</v>
      </c>
      <c r="AJ3742" s="42"/>
      <c r="AW3742" s="42" t="s">
        <v>2412</v>
      </c>
      <c r="AX3742" s="42"/>
      <c r="AY3742" s="42"/>
      <c r="AZ3742" s="42"/>
      <c r="BA3742" s="42"/>
      <c r="BB3742" s="42"/>
      <c r="BN3742" s="128" t="s">
        <v>4578</v>
      </c>
      <c r="BO3742" s="58" t="str">
        <f t="shared" si="58"/>
        <v>境内资产</v>
      </c>
      <c r="BP3742" s="58" t="str">
        <f>IF(M3742="",VLOOKUP(D3742,Sheet4!$A$1:$B$92,2,0),VLOOKUP(Q3742,Sheet4!$A$1:$B$92,2,0))</f>
        <v>保险资产管理产品</v>
      </c>
    </row>
    <row r="3743" spans="1:68" s="58" customFormat="1" ht="12.75" customHeight="1">
      <c r="A3743" s="137" t="s">
        <v>2106</v>
      </c>
      <c r="B3743" s="50" t="s">
        <v>2327</v>
      </c>
      <c r="C3743" s="252" t="s">
        <v>5552</v>
      </c>
      <c r="D3743" s="257" t="s">
        <v>672</v>
      </c>
      <c r="E3743" s="42" t="s">
        <v>4358</v>
      </c>
      <c r="F3743" s="42" t="s">
        <v>2327</v>
      </c>
      <c r="G3743" s="42"/>
      <c r="H3743" s="307">
        <v>5746.5337410568072</v>
      </c>
      <c r="I3743" s="315">
        <v>4921.7521889388336</v>
      </c>
      <c r="J3743" s="105">
        <v>0</v>
      </c>
      <c r="K3743" s="42">
        <v>0</v>
      </c>
      <c r="L3743" s="50" t="s">
        <v>4487</v>
      </c>
      <c r="M3743" s="50" t="s">
        <v>5541</v>
      </c>
      <c r="N3743" s="50" t="s">
        <v>2402</v>
      </c>
      <c r="O3743" s="137" t="s">
        <v>2403</v>
      </c>
      <c r="P3743" s="42" t="s">
        <v>64</v>
      </c>
      <c r="Q3743" s="42" t="s">
        <v>65</v>
      </c>
      <c r="R3743" s="42">
        <v>1</v>
      </c>
      <c r="S3743" s="137" t="s">
        <v>2254</v>
      </c>
      <c r="T3743" s="62">
        <v>1218887.4099999999</v>
      </c>
      <c r="U3743" s="62">
        <v>1132966.47</v>
      </c>
      <c r="Z3743" s="42" t="s">
        <v>68</v>
      </c>
      <c r="AJ3743" s="42"/>
      <c r="AW3743" s="42" t="s">
        <v>2412</v>
      </c>
      <c r="AX3743" s="42"/>
      <c r="AY3743" s="42"/>
      <c r="AZ3743" s="42"/>
      <c r="BA3743" s="42"/>
      <c r="BB3743" s="42"/>
      <c r="BN3743" s="128" t="s">
        <v>4578</v>
      </c>
      <c r="BO3743" s="58" t="str">
        <f t="shared" si="58"/>
        <v>境内资产</v>
      </c>
      <c r="BP3743" s="58" t="str">
        <f>IF(M3743="",VLOOKUP(D3743,Sheet4!$A$1:$B$92,2,0),VLOOKUP(Q3743,Sheet4!$A$1:$B$92,2,0))</f>
        <v>保险资产管理产品</v>
      </c>
    </row>
    <row r="3744" spans="1:68" s="58" customFormat="1" ht="12.75" customHeight="1">
      <c r="A3744" s="137" t="s">
        <v>2278</v>
      </c>
      <c r="B3744" s="50" t="s">
        <v>2328</v>
      </c>
      <c r="C3744" s="252" t="s">
        <v>5552</v>
      </c>
      <c r="D3744" s="257" t="s">
        <v>672</v>
      </c>
      <c r="E3744" s="42" t="s">
        <v>4449</v>
      </c>
      <c r="F3744" s="42" t="s">
        <v>2328</v>
      </c>
      <c r="G3744" s="42"/>
      <c r="H3744" s="307">
        <v>9246.780407856595</v>
      </c>
      <c r="I3744" s="315">
        <v>8832.1530821237557</v>
      </c>
      <c r="J3744" s="105">
        <v>0</v>
      </c>
      <c r="K3744" s="42">
        <v>0</v>
      </c>
      <c r="L3744" s="50" t="s">
        <v>4487</v>
      </c>
      <c r="M3744" s="50" t="s">
        <v>5541</v>
      </c>
      <c r="N3744" s="50" t="s">
        <v>2402</v>
      </c>
      <c r="O3744" s="137" t="s">
        <v>2403</v>
      </c>
      <c r="P3744" s="42" t="s">
        <v>64</v>
      </c>
      <c r="Q3744" s="42" t="s">
        <v>65</v>
      </c>
      <c r="R3744" s="42">
        <v>1</v>
      </c>
      <c r="S3744" s="137" t="s">
        <v>2254</v>
      </c>
      <c r="T3744" s="62">
        <v>1218887.4099999999</v>
      </c>
      <c r="U3744" s="62">
        <v>1132966.47</v>
      </c>
      <c r="Z3744" s="42" t="s">
        <v>68</v>
      </c>
      <c r="AJ3744" s="42"/>
      <c r="AW3744" s="42" t="s">
        <v>2412</v>
      </c>
      <c r="AX3744" s="42"/>
      <c r="AY3744" s="42"/>
      <c r="AZ3744" s="42"/>
      <c r="BA3744" s="42"/>
      <c r="BB3744" s="42"/>
      <c r="BN3744" s="128" t="s">
        <v>4578</v>
      </c>
      <c r="BO3744" s="58" t="str">
        <f t="shared" si="58"/>
        <v>境内资产</v>
      </c>
      <c r="BP3744" s="58" t="str">
        <f>IF(M3744="",VLOOKUP(D3744,Sheet4!$A$1:$B$92,2,0),VLOOKUP(Q3744,Sheet4!$A$1:$B$92,2,0))</f>
        <v>保险资产管理产品</v>
      </c>
    </row>
    <row r="3745" spans="1:68" s="58" customFormat="1" ht="12.75" customHeight="1">
      <c r="A3745" s="137" t="s">
        <v>2279</v>
      </c>
      <c r="B3745" s="50" t="s">
        <v>2329</v>
      </c>
      <c r="C3745" s="252" t="s">
        <v>5552</v>
      </c>
      <c r="D3745" s="257" t="s">
        <v>672</v>
      </c>
      <c r="E3745" s="42" t="s">
        <v>4450</v>
      </c>
      <c r="F3745" s="42" t="s">
        <v>2329</v>
      </c>
      <c r="G3745" s="42"/>
      <c r="H3745" s="307">
        <v>2040.2806626103516</v>
      </c>
      <c r="I3745" s="315">
        <v>1575.961776187806</v>
      </c>
      <c r="J3745" s="105">
        <v>0</v>
      </c>
      <c r="K3745" s="42">
        <v>0</v>
      </c>
      <c r="L3745" s="50" t="s">
        <v>4487</v>
      </c>
      <c r="M3745" s="50" t="s">
        <v>5541</v>
      </c>
      <c r="N3745" s="50" t="s">
        <v>2402</v>
      </c>
      <c r="O3745" s="137" t="s">
        <v>2403</v>
      </c>
      <c r="P3745" s="42" t="s">
        <v>64</v>
      </c>
      <c r="Q3745" s="42" t="s">
        <v>65</v>
      </c>
      <c r="R3745" s="42">
        <v>1</v>
      </c>
      <c r="S3745" s="137" t="s">
        <v>2254</v>
      </c>
      <c r="T3745" s="62">
        <v>1218887.4099999999</v>
      </c>
      <c r="U3745" s="62">
        <v>1132966.47</v>
      </c>
      <c r="Z3745" s="42" t="s">
        <v>68</v>
      </c>
      <c r="AJ3745" s="42"/>
      <c r="AW3745" s="42" t="s">
        <v>2412</v>
      </c>
      <c r="AX3745" s="42"/>
      <c r="AY3745" s="42"/>
      <c r="AZ3745" s="42"/>
      <c r="BA3745" s="42"/>
      <c r="BB3745" s="42"/>
      <c r="BN3745" s="128" t="s">
        <v>4578</v>
      </c>
      <c r="BO3745" s="58" t="str">
        <f t="shared" si="58"/>
        <v>境内资产</v>
      </c>
      <c r="BP3745" s="58" t="str">
        <f>IF(M3745="",VLOOKUP(D3745,Sheet4!$A$1:$B$92,2,0),VLOOKUP(Q3745,Sheet4!$A$1:$B$92,2,0))</f>
        <v>保险资产管理产品</v>
      </c>
    </row>
    <row r="3746" spans="1:68" s="58" customFormat="1" ht="12.75" customHeight="1">
      <c r="A3746" s="137" t="s">
        <v>2280</v>
      </c>
      <c r="B3746" s="50" t="s">
        <v>2330</v>
      </c>
      <c r="C3746" s="252" t="s">
        <v>5552</v>
      </c>
      <c r="D3746" s="257" t="s">
        <v>672</v>
      </c>
      <c r="E3746" s="42" t="s">
        <v>4451</v>
      </c>
      <c r="F3746" s="42" t="s">
        <v>2330</v>
      </c>
      <c r="G3746" s="42"/>
      <c r="H3746" s="307">
        <v>9639.8415175428563</v>
      </c>
      <c r="I3746" s="315">
        <v>5872.0300735925875</v>
      </c>
      <c r="J3746" s="105">
        <v>0</v>
      </c>
      <c r="K3746" s="42">
        <v>0</v>
      </c>
      <c r="L3746" s="50" t="s">
        <v>4487</v>
      </c>
      <c r="M3746" s="50" t="s">
        <v>5541</v>
      </c>
      <c r="N3746" s="50" t="s">
        <v>2402</v>
      </c>
      <c r="O3746" s="137" t="s">
        <v>2403</v>
      </c>
      <c r="P3746" s="42" t="s">
        <v>64</v>
      </c>
      <c r="Q3746" s="42" t="s">
        <v>65</v>
      </c>
      <c r="R3746" s="42">
        <v>1</v>
      </c>
      <c r="S3746" s="137" t="s">
        <v>2254</v>
      </c>
      <c r="T3746" s="62">
        <v>1218887.4099999999</v>
      </c>
      <c r="U3746" s="62">
        <v>1132966.47</v>
      </c>
      <c r="Z3746" s="42" t="s">
        <v>68</v>
      </c>
      <c r="AJ3746" s="42"/>
      <c r="AW3746" s="42" t="s">
        <v>2412</v>
      </c>
      <c r="AX3746" s="42"/>
      <c r="AY3746" s="42"/>
      <c r="AZ3746" s="42"/>
      <c r="BA3746" s="42"/>
      <c r="BB3746" s="42"/>
      <c r="BN3746" s="128" t="s">
        <v>4578</v>
      </c>
      <c r="BO3746" s="58" t="str">
        <f t="shared" si="58"/>
        <v>境内资产</v>
      </c>
      <c r="BP3746" s="58" t="str">
        <f>IF(M3746="",VLOOKUP(D3746,Sheet4!$A$1:$B$92,2,0),VLOOKUP(Q3746,Sheet4!$A$1:$B$92,2,0))</f>
        <v>保险资产管理产品</v>
      </c>
    </row>
    <row r="3747" spans="1:68" s="58" customFormat="1" ht="12.75" customHeight="1">
      <c r="A3747" s="137" t="s">
        <v>2281</v>
      </c>
      <c r="B3747" s="50" t="s">
        <v>2331</v>
      </c>
      <c r="C3747" s="252" t="s">
        <v>5552</v>
      </c>
      <c r="D3747" s="257" t="s">
        <v>672</v>
      </c>
      <c r="E3747" s="42" t="s">
        <v>2546</v>
      </c>
      <c r="F3747" s="42" t="s">
        <v>2331</v>
      </c>
      <c r="G3747" s="42"/>
      <c r="H3747" s="307">
        <v>5265.4457590029597</v>
      </c>
      <c r="I3747" s="315">
        <v>5977.6870457115201</v>
      </c>
      <c r="J3747" s="105">
        <v>0</v>
      </c>
      <c r="K3747" s="42">
        <v>0</v>
      </c>
      <c r="L3747" s="50" t="s">
        <v>4487</v>
      </c>
      <c r="M3747" s="50" t="s">
        <v>5541</v>
      </c>
      <c r="N3747" s="50" t="s">
        <v>2402</v>
      </c>
      <c r="O3747" s="137" t="s">
        <v>2403</v>
      </c>
      <c r="P3747" s="42" t="s">
        <v>64</v>
      </c>
      <c r="Q3747" s="42" t="s">
        <v>65</v>
      </c>
      <c r="R3747" s="42">
        <v>1</v>
      </c>
      <c r="S3747" s="137" t="s">
        <v>2254</v>
      </c>
      <c r="T3747" s="62">
        <v>1218887.4099999999</v>
      </c>
      <c r="U3747" s="62">
        <v>1132966.47</v>
      </c>
      <c r="Z3747" s="42" t="s">
        <v>68</v>
      </c>
      <c r="AJ3747" s="42"/>
      <c r="AW3747" s="42" t="s">
        <v>2412</v>
      </c>
      <c r="AX3747" s="42"/>
      <c r="AY3747" s="42"/>
      <c r="AZ3747" s="42"/>
      <c r="BA3747" s="42"/>
      <c r="BB3747" s="42"/>
      <c r="BN3747" s="128" t="s">
        <v>4578</v>
      </c>
      <c r="BO3747" s="58" t="str">
        <f t="shared" si="58"/>
        <v>境内资产</v>
      </c>
      <c r="BP3747" s="58" t="str">
        <f>IF(M3747="",VLOOKUP(D3747,Sheet4!$A$1:$B$92,2,0),VLOOKUP(Q3747,Sheet4!$A$1:$B$92,2,0))</f>
        <v>保险资产管理产品</v>
      </c>
    </row>
    <row r="3748" spans="1:68" s="58" customFormat="1" ht="12.75" customHeight="1">
      <c r="A3748" s="137" t="s">
        <v>2102</v>
      </c>
      <c r="B3748" s="50" t="s">
        <v>2332</v>
      </c>
      <c r="C3748" s="252" t="s">
        <v>5552</v>
      </c>
      <c r="D3748" s="257" t="s">
        <v>672</v>
      </c>
      <c r="E3748" s="42" t="s">
        <v>3651</v>
      </c>
      <c r="F3748" s="42" t="s">
        <v>2332</v>
      </c>
      <c r="G3748" s="42"/>
      <c r="H3748" s="307">
        <v>2840.1250880186781</v>
      </c>
      <c r="I3748" s="315">
        <v>2846.9545214242576</v>
      </c>
      <c r="J3748" s="105">
        <v>0</v>
      </c>
      <c r="K3748" s="42">
        <v>0</v>
      </c>
      <c r="L3748" s="50" t="s">
        <v>4487</v>
      </c>
      <c r="M3748" s="50" t="s">
        <v>5541</v>
      </c>
      <c r="N3748" s="50" t="s">
        <v>2402</v>
      </c>
      <c r="O3748" s="137" t="s">
        <v>2403</v>
      </c>
      <c r="P3748" s="42" t="s">
        <v>64</v>
      </c>
      <c r="Q3748" s="42" t="s">
        <v>65</v>
      </c>
      <c r="R3748" s="42">
        <v>1</v>
      </c>
      <c r="S3748" s="137" t="s">
        <v>2254</v>
      </c>
      <c r="T3748" s="62">
        <v>1218887.4099999999</v>
      </c>
      <c r="U3748" s="62">
        <v>1132966.47</v>
      </c>
      <c r="Z3748" s="42" t="s">
        <v>280</v>
      </c>
      <c r="AJ3748" s="42"/>
      <c r="AW3748" s="42" t="s">
        <v>2412</v>
      </c>
      <c r="AX3748" s="42"/>
      <c r="AY3748" s="42"/>
      <c r="AZ3748" s="42"/>
      <c r="BA3748" s="42"/>
      <c r="BB3748" s="42"/>
      <c r="BN3748" s="128" t="s">
        <v>4578</v>
      </c>
      <c r="BO3748" s="58" t="str">
        <f t="shared" si="58"/>
        <v>境内资产</v>
      </c>
      <c r="BP3748" s="58" t="str">
        <f>IF(M3748="",VLOOKUP(D3748,Sheet4!$A$1:$B$92,2,0),VLOOKUP(Q3748,Sheet4!$A$1:$B$92,2,0))</f>
        <v>保险资产管理产品</v>
      </c>
    </row>
    <row r="3749" spans="1:68" s="58" customFormat="1" ht="12.75" customHeight="1">
      <c r="A3749" s="137" t="s">
        <v>2282</v>
      </c>
      <c r="B3749" s="50" t="s">
        <v>2333</v>
      </c>
      <c r="C3749" s="252" t="s">
        <v>5552</v>
      </c>
      <c r="D3749" s="257" t="s">
        <v>672</v>
      </c>
      <c r="E3749" s="42" t="s">
        <v>3677</v>
      </c>
      <c r="F3749" s="42" t="s">
        <v>2333</v>
      </c>
      <c r="G3749" s="42"/>
      <c r="H3749" s="307">
        <v>14261.728922962619</v>
      </c>
      <c r="I3749" s="315">
        <v>11899.518410532653</v>
      </c>
      <c r="J3749" s="105">
        <v>0</v>
      </c>
      <c r="K3749" s="42">
        <v>0</v>
      </c>
      <c r="L3749" s="50" t="s">
        <v>4487</v>
      </c>
      <c r="M3749" s="50" t="s">
        <v>5541</v>
      </c>
      <c r="N3749" s="50" t="s">
        <v>2402</v>
      </c>
      <c r="O3749" s="137" t="s">
        <v>2403</v>
      </c>
      <c r="P3749" s="42" t="s">
        <v>64</v>
      </c>
      <c r="Q3749" s="42" t="s">
        <v>65</v>
      </c>
      <c r="R3749" s="42">
        <v>1</v>
      </c>
      <c r="S3749" s="137" t="s">
        <v>2254</v>
      </c>
      <c r="T3749" s="62">
        <v>1218887.4099999999</v>
      </c>
      <c r="U3749" s="62">
        <v>1132966.47</v>
      </c>
      <c r="Z3749" s="42" t="s">
        <v>280</v>
      </c>
      <c r="AJ3749" s="42"/>
      <c r="AW3749" s="42" t="s">
        <v>2412</v>
      </c>
      <c r="AX3749" s="42"/>
      <c r="AY3749" s="42"/>
      <c r="AZ3749" s="42"/>
      <c r="BA3749" s="42"/>
      <c r="BB3749" s="42"/>
      <c r="BN3749" s="128" t="s">
        <v>4578</v>
      </c>
      <c r="BO3749" s="58" t="str">
        <f t="shared" si="58"/>
        <v>境内资产</v>
      </c>
      <c r="BP3749" s="58" t="str">
        <f>IF(M3749="",VLOOKUP(D3749,Sheet4!$A$1:$B$92,2,0),VLOOKUP(Q3749,Sheet4!$A$1:$B$92,2,0))</f>
        <v>保险资产管理产品</v>
      </c>
    </row>
    <row r="3750" spans="1:68" s="58" customFormat="1" ht="12.75" customHeight="1">
      <c r="A3750" s="137" t="s">
        <v>2283</v>
      </c>
      <c r="B3750" s="50" t="s">
        <v>2334</v>
      </c>
      <c r="C3750" s="252" t="s">
        <v>5552</v>
      </c>
      <c r="D3750" s="257" t="s">
        <v>678</v>
      </c>
      <c r="E3750" s="42" t="s">
        <v>4452</v>
      </c>
      <c r="F3750" s="42" t="s">
        <v>2334</v>
      </c>
      <c r="G3750" s="42"/>
      <c r="H3750" s="307">
        <v>1280.5712769339061</v>
      </c>
      <c r="I3750" s="315">
        <v>1020.6736159788859</v>
      </c>
      <c r="J3750" s="105">
        <v>0</v>
      </c>
      <c r="K3750" s="42">
        <v>0</v>
      </c>
      <c r="L3750" s="50" t="s">
        <v>4487</v>
      </c>
      <c r="M3750" s="50" t="s">
        <v>5541</v>
      </c>
      <c r="N3750" s="50" t="s">
        <v>2402</v>
      </c>
      <c r="O3750" s="137" t="s">
        <v>2403</v>
      </c>
      <c r="P3750" s="42" t="s">
        <v>64</v>
      </c>
      <c r="Q3750" s="42" t="s">
        <v>65</v>
      </c>
      <c r="R3750" s="42">
        <v>1</v>
      </c>
      <c r="S3750" s="137" t="s">
        <v>2254</v>
      </c>
      <c r="T3750" s="62">
        <v>1218887.4099999999</v>
      </c>
      <c r="U3750" s="62">
        <v>1132966.47</v>
      </c>
      <c r="Z3750" s="42" t="s">
        <v>68</v>
      </c>
      <c r="AJ3750" s="42"/>
      <c r="AW3750" s="42" t="s">
        <v>2412</v>
      </c>
      <c r="AX3750" s="42"/>
      <c r="AY3750" s="42"/>
      <c r="AZ3750" s="42"/>
      <c r="BA3750" s="42"/>
      <c r="BB3750" s="42"/>
      <c r="BN3750" s="128" t="s">
        <v>4578</v>
      </c>
      <c r="BO3750" s="58" t="str">
        <f t="shared" si="58"/>
        <v>境内资产</v>
      </c>
      <c r="BP3750" s="58" t="str">
        <f>IF(M3750="",VLOOKUP(D3750,Sheet4!$A$1:$B$92,2,0),VLOOKUP(Q3750,Sheet4!$A$1:$B$92,2,0))</f>
        <v>保险资产管理产品</v>
      </c>
    </row>
    <row r="3751" spans="1:68" s="58" customFormat="1" ht="12.75" customHeight="1">
      <c r="A3751" s="137" t="s">
        <v>2284</v>
      </c>
      <c r="B3751" s="50" t="s">
        <v>2335</v>
      </c>
      <c r="C3751" s="252" t="s">
        <v>5552</v>
      </c>
      <c r="D3751" s="257" t="s">
        <v>678</v>
      </c>
      <c r="E3751" s="42" t="s">
        <v>4453</v>
      </c>
      <c r="F3751" s="42" t="s">
        <v>2335</v>
      </c>
      <c r="G3751" s="42"/>
      <c r="H3751" s="307">
        <v>5708.0903505432234</v>
      </c>
      <c r="I3751" s="315">
        <v>4792.0755393896752</v>
      </c>
      <c r="J3751" s="105">
        <v>0</v>
      </c>
      <c r="K3751" s="42">
        <v>0</v>
      </c>
      <c r="L3751" s="50" t="s">
        <v>4487</v>
      </c>
      <c r="M3751" s="50" t="s">
        <v>5541</v>
      </c>
      <c r="N3751" s="50" t="s">
        <v>2402</v>
      </c>
      <c r="O3751" s="137" t="s">
        <v>2403</v>
      </c>
      <c r="P3751" s="42" t="s">
        <v>64</v>
      </c>
      <c r="Q3751" s="42" t="s">
        <v>65</v>
      </c>
      <c r="R3751" s="42">
        <v>1</v>
      </c>
      <c r="S3751" s="137" t="s">
        <v>2254</v>
      </c>
      <c r="T3751" s="62">
        <v>1218887.4099999999</v>
      </c>
      <c r="U3751" s="62">
        <v>1132966.47</v>
      </c>
      <c r="Z3751" s="42" t="s">
        <v>68</v>
      </c>
      <c r="AJ3751" s="42"/>
      <c r="AW3751" s="42" t="s">
        <v>2412</v>
      </c>
      <c r="AX3751" s="42"/>
      <c r="AY3751" s="42"/>
      <c r="AZ3751" s="42"/>
      <c r="BA3751" s="42"/>
      <c r="BB3751" s="42"/>
      <c r="BN3751" s="128" t="s">
        <v>4578</v>
      </c>
      <c r="BO3751" s="58" t="str">
        <f t="shared" si="58"/>
        <v>境内资产</v>
      </c>
      <c r="BP3751" s="58" t="str">
        <f>IF(M3751="",VLOOKUP(D3751,Sheet4!$A$1:$B$92,2,0),VLOOKUP(Q3751,Sheet4!$A$1:$B$92,2,0))</f>
        <v>保险资产管理产品</v>
      </c>
    </row>
    <row r="3752" spans="1:68" s="58" customFormat="1" ht="12.75" customHeight="1">
      <c r="A3752" s="137" t="s">
        <v>2285</v>
      </c>
      <c r="B3752" s="50" t="s">
        <v>2336</v>
      </c>
      <c r="C3752" s="252" t="s">
        <v>5552</v>
      </c>
      <c r="D3752" s="257" t="s">
        <v>678</v>
      </c>
      <c r="E3752" s="42" t="s">
        <v>4454</v>
      </c>
      <c r="F3752" s="42" t="s">
        <v>2336</v>
      </c>
      <c r="G3752" s="42"/>
      <c r="H3752" s="307">
        <v>4232.3177089123892</v>
      </c>
      <c r="I3752" s="315">
        <v>2062.8624067867572</v>
      </c>
      <c r="J3752" s="105">
        <v>0</v>
      </c>
      <c r="K3752" s="42">
        <v>0</v>
      </c>
      <c r="L3752" s="50" t="s">
        <v>4487</v>
      </c>
      <c r="M3752" s="50" t="s">
        <v>5541</v>
      </c>
      <c r="N3752" s="50" t="s">
        <v>2402</v>
      </c>
      <c r="O3752" s="137" t="s">
        <v>2403</v>
      </c>
      <c r="P3752" s="42" t="s">
        <v>64</v>
      </c>
      <c r="Q3752" s="42" t="s">
        <v>65</v>
      </c>
      <c r="R3752" s="42">
        <v>1</v>
      </c>
      <c r="S3752" s="137" t="s">
        <v>2254</v>
      </c>
      <c r="T3752" s="62">
        <v>1218887.4099999999</v>
      </c>
      <c r="U3752" s="62">
        <v>1132966.47</v>
      </c>
      <c r="Z3752" s="42" t="s">
        <v>68</v>
      </c>
      <c r="AJ3752" s="42"/>
      <c r="AW3752" s="42" t="s">
        <v>2412</v>
      </c>
      <c r="AX3752" s="42"/>
      <c r="AY3752" s="42"/>
      <c r="AZ3752" s="42"/>
      <c r="BA3752" s="42"/>
      <c r="BB3752" s="42"/>
      <c r="BN3752" s="128" t="s">
        <v>4578</v>
      </c>
      <c r="BO3752" s="58" t="str">
        <f t="shared" si="58"/>
        <v>境内资产</v>
      </c>
      <c r="BP3752" s="58" t="str">
        <f>IF(M3752="",VLOOKUP(D3752,Sheet4!$A$1:$B$92,2,0),VLOOKUP(Q3752,Sheet4!$A$1:$B$92,2,0))</f>
        <v>保险资产管理产品</v>
      </c>
    </row>
    <row r="3753" spans="1:68" s="58" customFormat="1" ht="12.75" customHeight="1">
      <c r="A3753" s="137" t="s">
        <v>2286</v>
      </c>
      <c r="B3753" s="50" t="s">
        <v>2337</v>
      </c>
      <c r="C3753" s="252" t="s">
        <v>5552</v>
      </c>
      <c r="D3753" s="257" t="s">
        <v>678</v>
      </c>
      <c r="E3753" s="42" t="s">
        <v>4455</v>
      </c>
      <c r="F3753" s="42" t="s">
        <v>2337</v>
      </c>
      <c r="G3753" s="42"/>
      <c r="H3753" s="307">
        <v>3404.6079205253559</v>
      </c>
      <c r="I3753" s="315">
        <v>1737.8527410286756</v>
      </c>
      <c r="J3753" s="105">
        <v>0</v>
      </c>
      <c r="K3753" s="42">
        <v>0</v>
      </c>
      <c r="L3753" s="50" t="s">
        <v>4487</v>
      </c>
      <c r="M3753" s="50" t="s">
        <v>5541</v>
      </c>
      <c r="N3753" s="50" t="s">
        <v>2402</v>
      </c>
      <c r="O3753" s="137" t="s">
        <v>2403</v>
      </c>
      <c r="P3753" s="42" t="s">
        <v>64</v>
      </c>
      <c r="Q3753" s="42" t="s">
        <v>65</v>
      </c>
      <c r="R3753" s="42">
        <v>1</v>
      </c>
      <c r="S3753" s="137" t="s">
        <v>2254</v>
      </c>
      <c r="T3753" s="62">
        <v>1218887.4099999999</v>
      </c>
      <c r="U3753" s="62">
        <v>1132966.47</v>
      </c>
      <c r="Z3753" s="42" t="s">
        <v>68</v>
      </c>
      <c r="AJ3753" s="42"/>
      <c r="AW3753" s="42" t="s">
        <v>2412</v>
      </c>
      <c r="AX3753" s="42"/>
      <c r="AY3753" s="42"/>
      <c r="AZ3753" s="42"/>
      <c r="BA3753" s="42"/>
      <c r="BB3753" s="42"/>
      <c r="BN3753" s="128" t="s">
        <v>4578</v>
      </c>
      <c r="BO3753" s="58" t="str">
        <f t="shared" si="58"/>
        <v>境内资产</v>
      </c>
      <c r="BP3753" s="58" t="str">
        <f>IF(M3753="",VLOOKUP(D3753,Sheet4!$A$1:$B$92,2,0),VLOOKUP(Q3753,Sheet4!$A$1:$B$92,2,0))</f>
        <v>保险资产管理产品</v>
      </c>
    </row>
    <row r="3754" spans="1:68" s="58" customFormat="1" ht="12.75" customHeight="1">
      <c r="A3754" s="137" t="s">
        <v>2287</v>
      </c>
      <c r="B3754" s="50" t="s">
        <v>2338</v>
      </c>
      <c r="C3754" s="252" t="s">
        <v>5552</v>
      </c>
      <c r="D3754" s="257" t="s">
        <v>678</v>
      </c>
      <c r="E3754" s="42" t="s">
        <v>4456</v>
      </c>
      <c r="F3754" s="42" t="s">
        <v>2338</v>
      </c>
      <c r="G3754" s="42"/>
      <c r="H3754" s="307">
        <v>7578.7734169150217</v>
      </c>
      <c r="I3754" s="315">
        <v>5629.5859776394991</v>
      </c>
      <c r="J3754" s="105">
        <v>0</v>
      </c>
      <c r="K3754" s="42">
        <v>0</v>
      </c>
      <c r="L3754" s="50" t="s">
        <v>4487</v>
      </c>
      <c r="M3754" s="50" t="s">
        <v>5541</v>
      </c>
      <c r="N3754" s="50" t="s">
        <v>2402</v>
      </c>
      <c r="O3754" s="137" t="s">
        <v>2403</v>
      </c>
      <c r="P3754" s="42" t="s">
        <v>64</v>
      </c>
      <c r="Q3754" s="42" t="s">
        <v>65</v>
      </c>
      <c r="R3754" s="42">
        <v>1</v>
      </c>
      <c r="S3754" s="137" t="s">
        <v>2254</v>
      </c>
      <c r="T3754" s="62">
        <v>1218887.4099999999</v>
      </c>
      <c r="U3754" s="62">
        <v>1132966.47</v>
      </c>
      <c r="Z3754" s="42" t="s">
        <v>68</v>
      </c>
      <c r="AJ3754" s="42"/>
      <c r="AW3754" s="42" t="s">
        <v>2412</v>
      </c>
      <c r="AX3754" s="42"/>
      <c r="AY3754" s="42"/>
      <c r="AZ3754" s="42"/>
      <c r="BA3754" s="42"/>
      <c r="BB3754" s="42"/>
      <c r="BN3754" s="128" t="s">
        <v>4578</v>
      </c>
      <c r="BO3754" s="58" t="str">
        <f t="shared" si="58"/>
        <v>境内资产</v>
      </c>
      <c r="BP3754" s="58" t="str">
        <f>IF(M3754="",VLOOKUP(D3754,Sheet4!$A$1:$B$92,2,0),VLOOKUP(Q3754,Sheet4!$A$1:$B$92,2,0))</f>
        <v>保险资产管理产品</v>
      </c>
    </row>
    <row r="3755" spans="1:68" s="58" customFormat="1" ht="12.75" customHeight="1">
      <c r="A3755" s="137" t="s">
        <v>2288</v>
      </c>
      <c r="B3755" s="50" t="s">
        <v>2339</v>
      </c>
      <c r="C3755" s="252" t="s">
        <v>5552</v>
      </c>
      <c r="D3755" s="257" t="s">
        <v>678</v>
      </c>
      <c r="E3755" s="42" t="s">
        <v>4457</v>
      </c>
      <c r="F3755" s="42" t="s">
        <v>2339</v>
      </c>
      <c r="G3755" s="42"/>
      <c r="H3755" s="307">
        <v>395.61275764008599</v>
      </c>
      <c r="I3755" s="315">
        <v>256.41793537115393</v>
      </c>
      <c r="J3755" s="105">
        <v>0</v>
      </c>
      <c r="K3755" s="42">
        <v>0</v>
      </c>
      <c r="L3755" s="50" t="s">
        <v>4487</v>
      </c>
      <c r="M3755" s="50" t="s">
        <v>5541</v>
      </c>
      <c r="N3755" s="50" t="s">
        <v>2402</v>
      </c>
      <c r="O3755" s="137" t="s">
        <v>2403</v>
      </c>
      <c r="P3755" s="42" t="s">
        <v>64</v>
      </c>
      <c r="Q3755" s="42" t="s">
        <v>65</v>
      </c>
      <c r="R3755" s="42">
        <v>1</v>
      </c>
      <c r="S3755" s="137" t="s">
        <v>2254</v>
      </c>
      <c r="T3755" s="62">
        <v>1218887.4099999999</v>
      </c>
      <c r="U3755" s="62">
        <v>1132966.47</v>
      </c>
      <c r="Z3755" s="42" t="s">
        <v>68</v>
      </c>
      <c r="AJ3755" s="42"/>
      <c r="AW3755" s="42" t="s">
        <v>2412</v>
      </c>
      <c r="AX3755" s="42"/>
      <c r="AY3755" s="42"/>
      <c r="AZ3755" s="42"/>
      <c r="BA3755" s="42"/>
      <c r="BB3755" s="42"/>
      <c r="BN3755" s="128" t="s">
        <v>4578</v>
      </c>
      <c r="BO3755" s="58" t="str">
        <f t="shared" si="58"/>
        <v>境内资产</v>
      </c>
      <c r="BP3755" s="58" t="str">
        <f>IF(M3755="",VLOOKUP(D3755,Sheet4!$A$1:$B$92,2,0),VLOOKUP(Q3755,Sheet4!$A$1:$B$92,2,0))</f>
        <v>保险资产管理产品</v>
      </c>
    </row>
    <row r="3756" spans="1:68" s="58" customFormat="1" ht="12.75" customHeight="1">
      <c r="A3756" s="137" t="s">
        <v>2289</v>
      </c>
      <c r="B3756" s="50" t="s">
        <v>2340</v>
      </c>
      <c r="C3756" s="252" t="s">
        <v>5552</v>
      </c>
      <c r="D3756" s="257" t="s">
        <v>689</v>
      </c>
      <c r="E3756" s="42" t="s">
        <v>4458</v>
      </c>
      <c r="F3756" s="42" t="s">
        <v>2340</v>
      </c>
      <c r="G3756" s="42"/>
      <c r="H3756" s="307">
        <v>3508.1059012046949</v>
      </c>
      <c r="I3756" s="315">
        <v>2064.1262289859837</v>
      </c>
      <c r="J3756" s="105">
        <v>0</v>
      </c>
      <c r="K3756" s="42">
        <v>0</v>
      </c>
      <c r="L3756" s="50" t="s">
        <v>4487</v>
      </c>
      <c r="M3756" s="50" t="s">
        <v>5541</v>
      </c>
      <c r="N3756" s="50" t="s">
        <v>2402</v>
      </c>
      <c r="O3756" s="137" t="s">
        <v>2403</v>
      </c>
      <c r="P3756" s="42" t="s">
        <v>64</v>
      </c>
      <c r="Q3756" s="42" t="s">
        <v>65</v>
      </c>
      <c r="R3756" s="42">
        <v>1</v>
      </c>
      <c r="S3756" s="137" t="s">
        <v>2254</v>
      </c>
      <c r="T3756" s="62">
        <v>1218887.4099999999</v>
      </c>
      <c r="U3756" s="62">
        <v>1132966.47</v>
      </c>
      <c r="Z3756" s="42" t="s">
        <v>68</v>
      </c>
      <c r="AJ3756" s="42"/>
      <c r="AW3756" s="42" t="s">
        <v>2412</v>
      </c>
      <c r="AX3756" s="42"/>
      <c r="AY3756" s="42"/>
      <c r="AZ3756" s="42"/>
      <c r="BA3756" s="42"/>
      <c r="BB3756" s="42"/>
      <c r="BN3756" s="128" t="s">
        <v>4578</v>
      </c>
      <c r="BO3756" s="58" t="str">
        <f t="shared" si="58"/>
        <v>境内资产</v>
      </c>
      <c r="BP3756" s="58" t="str">
        <f>IF(M3756="",VLOOKUP(D3756,Sheet4!$A$1:$B$92,2,0),VLOOKUP(Q3756,Sheet4!$A$1:$B$92,2,0))</f>
        <v>保险资产管理产品</v>
      </c>
    </row>
    <row r="3757" spans="1:68" s="58" customFormat="1" ht="12.75" customHeight="1">
      <c r="A3757" s="137" t="s">
        <v>2290</v>
      </c>
      <c r="B3757" s="50" t="s">
        <v>2341</v>
      </c>
      <c r="C3757" s="252" t="s">
        <v>5552</v>
      </c>
      <c r="D3757" s="257" t="s">
        <v>689</v>
      </c>
      <c r="E3757" s="42" t="s">
        <v>4459</v>
      </c>
      <c r="F3757" s="42" t="s">
        <v>2341</v>
      </c>
      <c r="G3757" s="42"/>
      <c r="H3757" s="307">
        <v>4152.5287238938663</v>
      </c>
      <c r="I3757" s="315">
        <v>1889.4053009625977</v>
      </c>
      <c r="J3757" s="105">
        <v>0</v>
      </c>
      <c r="K3757" s="42">
        <v>0</v>
      </c>
      <c r="L3757" s="50" t="s">
        <v>4487</v>
      </c>
      <c r="M3757" s="50" t="s">
        <v>5541</v>
      </c>
      <c r="N3757" s="50" t="s">
        <v>2402</v>
      </c>
      <c r="O3757" s="137" t="s">
        <v>2403</v>
      </c>
      <c r="P3757" s="42" t="s">
        <v>64</v>
      </c>
      <c r="Q3757" s="42" t="s">
        <v>65</v>
      </c>
      <c r="R3757" s="42">
        <v>1</v>
      </c>
      <c r="S3757" s="137" t="s">
        <v>2254</v>
      </c>
      <c r="T3757" s="62">
        <v>1218887.4099999999</v>
      </c>
      <c r="U3757" s="62">
        <v>1132966.47</v>
      </c>
      <c r="Z3757" s="42" t="s">
        <v>68</v>
      </c>
      <c r="AJ3757" s="42"/>
      <c r="AW3757" s="42" t="s">
        <v>2412</v>
      </c>
      <c r="AX3757" s="42"/>
      <c r="AY3757" s="42"/>
      <c r="AZ3757" s="42"/>
      <c r="BA3757" s="42"/>
      <c r="BB3757" s="42"/>
      <c r="BN3757" s="128" t="s">
        <v>4578</v>
      </c>
      <c r="BO3757" s="58" t="str">
        <f t="shared" si="58"/>
        <v>境内资产</v>
      </c>
      <c r="BP3757" s="58" t="str">
        <f>IF(M3757="",VLOOKUP(D3757,Sheet4!$A$1:$B$92,2,0),VLOOKUP(Q3757,Sheet4!$A$1:$B$92,2,0))</f>
        <v>保险资产管理产品</v>
      </c>
    </row>
    <row r="3758" spans="1:68" s="58" customFormat="1" ht="12.75" customHeight="1">
      <c r="A3758" s="137" t="s">
        <v>2291</v>
      </c>
      <c r="B3758" s="50" t="s">
        <v>2342</v>
      </c>
      <c r="C3758" s="252" t="s">
        <v>5552</v>
      </c>
      <c r="D3758" s="257" t="s">
        <v>689</v>
      </c>
      <c r="E3758" s="42" t="s">
        <v>3211</v>
      </c>
      <c r="F3758" s="42" t="s">
        <v>2342</v>
      </c>
      <c r="G3758" s="42"/>
      <c r="H3758" s="307">
        <v>311.57780040848996</v>
      </c>
      <c r="I3758" s="315">
        <v>266.09835201754822</v>
      </c>
      <c r="J3758" s="105">
        <v>0</v>
      </c>
      <c r="K3758" s="42">
        <v>0</v>
      </c>
      <c r="L3758" s="50" t="s">
        <v>4487</v>
      </c>
      <c r="M3758" s="50" t="s">
        <v>5541</v>
      </c>
      <c r="N3758" s="50" t="s">
        <v>2402</v>
      </c>
      <c r="O3758" s="137" t="s">
        <v>2403</v>
      </c>
      <c r="P3758" s="42" t="s">
        <v>64</v>
      </c>
      <c r="Q3758" s="42" t="s">
        <v>65</v>
      </c>
      <c r="R3758" s="42">
        <v>1</v>
      </c>
      <c r="S3758" s="137" t="s">
        <v>2254</v>
      </c>
      <c r="T3758" s="62">
        <v>1218887.4099999999</v>
      </c>
      <c r="U3758" s="62">
        <v>1132966.47</v>
      </c>
      <c r="Z3758" s="42" t="s">
        <v>68</v>
      </c>
      <c r="AJ3758" s="42"/>
      <c r="AW3758" s="42" t="s">
        <v>2412</v>
      </c>
      <c r="AX3758" s="42"/>
      <c r="AY3758" s="42"/>
      <c r="AZ3758" s="42"/>
      <c r="BA3758" s="42"/>
      <c r="BB3758" s="42"/>
      <c r="BN3758" s="128" t="s">
        <v>4578</v>
      </c>
      <c r="BO3758" s="58" t="str">
        <f t="shared" si="58"/>
        <v>境内资产</v>
      </c>
      <c r="BP3758" s="58" t="str">
        <f>IF(M3758="",VLOOKUP(D3758,Sheet4!$A$1:$B$92,2,0),VLOOKUP(Q3758,Sheet4!$A$1:$B$92,2,0))</f>
        <v>保险资产管理产品</v>
      </c>
    </row>
    <row r="3759" spans="1:68" s="58" customFormat="1" ht="12.75" customHeight="1">
      <c r="A3759" s="137" t="s">
        <v>2292</v>
      </c>
      <c r="B3759" s="50" t="s">
        <v>2343</v>
      </c>
      <c r="C3759" s="252" t="s">
        <v>5552</v>
      </c>
      <c r="D3759" s="257" t="s">
        <v>689</v>
      </c>
      <c r="E3759" s="42" t="s">
        <v>3219</v>
      </c>
      <c r="F3759" s="42" t="s">
        <v>2343</v>
      </c>
      <c r="G3759" s="42"/>
      <c r="H3759" s="307">
        <v>5516.4360183329945</v>
      </c>
      <c r="I3759" s="315">
        <v>3649.3171118912946</v>
      </c>
      <c r="J3759" s="105">
        <v>0</v>
      </c>
      <c r="K3759" s="42">
        <v>0</v>
      </c>
      <c r="L3759" s="50" t="s">
        <v>4487</v>
      </c>
      <c r="M3759" s="50" t="s">
        <v>5541</v>
      </c>
      <c r="N3759" s="50" t="s">
        <v>2402</v>
      </c>
      <c r="O3759" s="137" t="s">
        <v>2403</v>
      </c>
      <c r="P3759" s="42" t="s">
        <v>64</v>
      </c>
      <c r="Q3759" s="42" t="s">
        <v>65</v>
      </c>
      <c r="R3759" s="42">
        <v>1</v>
      </c>
      <c r="S3759" s="137" t="s">
        <v>2254</v>
      </c>
      <c r="T3759" s="62">
        <v>1218887.4099999999</v>
      </c>
      <c r="U3759" s="62">
        <v>1132966.47</v>
      </c>
      <c r="Z3759" s="42" t="s">
        <v>280</v>
      </c>
      <c r="AJ3759" s="42"/>
      <c r="AW3759" s="42" t="s">
        <v>2412</v>
      </c>
      <c r="AX3759" s="42"/>
      <c r="AY3759" s="42"/>
      <c r="AZ3759" s="42"/>
      <c r="BA3759" s="42"/>
      <c r="BB3759" s="42"/>
      <c r="BN3759" s="128" t="s">
        <v>4578</v>
      </c>
      <c r="BO3759" s="58" t="str">
        <f t="shared" si="58"/>
        <v>境内资产</v>
      </c>
      <c r="BP3759" s="58" t="str">
        <f>IF(M3759="",VLOOKUP(D3759,Sheet4!$A$1:$B$92,2,0),VLOOKUP(Q3759,Sheet4!$A$1:$B$92,2,0))</f>
        <v>保险资产管理产品</v>
      </c>
    </row>
    <row r="3760" spans="1:68" s="58" customFormat="1" ht="12.75" customHeight="1">
      <c r="A3760" s="137" t="s">
        <v>2293</v>
      </c>
      <c r="B3760" s="50" t="s">
        <v>2344</v>
      </c>
      <c r="C3760" s="252" t="s">
        <v>5552</v>
      </c>
      <c r="D3760" s="257" t="s">
        <v>689</v>
      </c>
      <c r="E3760" s="42" t="s">
        <v>3250</v>
      </c>
      <c r="F3760" s="42" t="s">
        <v>2344</v>
      </c>
      <c r="G3760" s="42"/>
      <c r="H3760" s="307">
        <v>3488.500490174566</v>
      </c>
      <c r="I3760" s="315">
        <v>3310.9916129289959</v>
      </c>
      <c r="J3760" s="105">
        <v>0</v>
      </c>
      <c r="K3760" s="42">
        <v>0</v>
      </c>
      <c r="L3760" s="50" t="s">
        <v>4487</v>
      </c>
      <c r="M3760" s="50" t="s">
        <v>5541</v>
      </c>
      <c r="N3760" s="50" t="s">
        <v>2402</v>
      </c>
      <c r="O3760" s="137" t="s">
        <v>2403</v>
      </c>
      <c r="P3760" s="42" t="s">
        <v>64</v>
      </c>
      <c r="Q3760" s="42" t="s">
        <v>65</v>
      </c>
      <c r="R3760" s="42">
        <v>1</v>
      </c>
      <c r="S3760" s="137" t="s">
        <v>2254</v>
      </c>
      <c r="T3760" s="62">
        <v>1218887.4099999999</v>
      </c>
      <c r="U3760" s="62">
        <v>1132966.47</v>
      </c>
      <c r="Z3760" s="42" t="s">
        <v>68</v>
      </c>
      <c r="AJ3760" s="42"/>
      <c r="AW3760" s="42" t="s">
        <v>2412</v>
      </c>
      <c r="AX3760" s="42"/>
      <c r="AY3760" s="42"/>
      <c r="AZ3760" s="42"/>
      <c r="BA3760" s="42"/>
      <c r="BB3760" s="42"/>
      <c r="BN3760" s="128" t="s">
        <v>4578</v>
      </c>
      <c r="BO3760" s="58" t="str">
        <f t="shared" si="58"/>
        <v>境内资产</v>
      </c>
      <c r="BP3760" s="58" t="str">
        <f>IF(M3760="",VLOOKUP(D3760,Sheet4!$A$1:$B$92,2,0),VLOOKUP(Q3760,Sheet4!$A$1:$B$92,2,0))</f>
        <v>保险资产管理产品</v>
      </c>
    </row>
    <row r="3761" spans="1:68" s="58" customFormat="1" ht="12.75" customHeight="1">
      <c r="A3761" s="137" t="s">
        <v>2294</v>
      </c>
      <c r="B3761" s="50" t="s">
        <v>2345</v>
      </c>
      <c r="C3761" s="252" t="s">
        <v>5552</v>
      </c>
      <c r="D3761" s="257" t="s">
        <v>689</v>
      </c>
      <c r="E3761" s="42" t="s">
        <v>3510</v>
      </c>
      <c r="F3761" s="42" t="s">
        <v>2345</v>
      </c>
      <c r="G3761" s="42"/>
      <c r="H3761" s="307">
        <v>6303.6233169294565</v>
      </c>
      <c r="I3761" s="315">
        <v>5078.968833902004</v>
      </c>
      <c r="J3761" s="105">
        <v>0</v>
      </c>
      <c r="K3761" s="42">
        <v>0</v>
      </c>
      <c r="L3761" s="50" t="s">
        <v>4487</v>
      </c>
      <c r="M3761" s="50" t="s">
        <v>5541</v>
      </c>
      <c r="N3761" s="50" t="s">
        <v>2402</v>
      </c>
      <c r="O3761" s="137" t="s">
        <v>2403</v>
      </c>
      <c r="P3761" s="42" t="s">
        <v>64</v>
      </c>
      <c r="Q3761" s="42" t="s">
        <v>65</v>
      </c>
      <c r="R3761" s="42">
        <v>1</v>
      </c>
      <c r="S3761" s="137" t="s">
        <v>2254</v>
      </c>
      <c r="T3761" s="62">
        <v>1218887.4099999999</v>
      </c>
      <c r="U3761" s="62">
        <v>1132966.47</v>
      </c>
      <c r="Z3761" s="42" t="s">
        <v>68</v>
      </c>
      <c r="AJ3761" s="42"/>
      <c r="AW3761" s="42" t="s">
        <v>2412</v>
      </c>
      <c r="AX3761" s="42"/>
      <c r="AY3761" s="42"/>
      <c r="AZ3761" s="42"/>
      <c r="BA3761" s="42"/>
      <c r="BB3761" s="42"/>
      <c r="BN3761" s="128" t="s">
        <v>4578</v>
      </c>
      <c r="BO3761" s="58" t="str">
        <f t="shared" si="58"/>
        <v>境内资产</v>
      </c>
      <c r="BP3761" s="58" t="str">
        <f>IF(M3761="",VLOOKUP(D3761,Sheet4!$A$1:$B$92,2,0),VLOOKUP(Q3761,Sheet4!$A$1:$B$92,2,0))</f>
        <v>保险资产管理产品</v>
      </c>
    </row>
    <row r="3762" spans="1:68" s="58" customFormat="1" ht="12.75" customHeight="1">
      <c r="A3762" s="137" t="s">
        <v>1975</v>
      </c>
      <c r="B3762" s="50" t="s">
        <v>1976</v>
      </c>
      <c r="C3762" s="252" t="s">
        <v>5552</v>
      </c>
      <c r="D3762" s="257" t="s">
        <v>672</v>
      </c>
      <c r="E3762" s="42" t="s">
        <v>3108</v>
      </c>
      <c r="F3762" s="42" t="s">
        <v>1976</v>
      </c>
      <c r="G3762" s="42"/>
      <c r="H3762" s="307">
        <v>8.9214590549445862</v>
      </c>
      <c r="I3762" s="315">
        <v>8.9214590549445862</v>
      </c>
      <c r="J3762" s="105">
        <v>0</v>
      </c>
      <c r="K3762" s="42">
        <v>0</v>
      </c>
      <c r="L3762" s="50" t="s">
        <v>4487</v>
      </c>
      <c r="M3762" s="50" t="s">
        <v>5541</v>
      </c>
      <c r="N3762" s="50" t="s">
        <v>2402</v>
      </c>
      <c r="O3762" s="137" t="s">
        <v>2403</v>
      </c>
      <c r="P3762" s="42" t="s">
        <v>64</v>
      </c>
      <c r="Q3762" s="42" t="s">
        <v>65</v>
      </c>
      <c r="R3762" s="42">
        <v>1</v>
      </c>
      <c r="S3762" s="137" t="s">
        <v>2254</v>
      </c>
      <c r="T3762" s="62">
        <v>1218887.4099999999</v>
      </c>
      <c r="U3762" s="62">
        <v>1132966.47</v>
      </c>
      <c r="Z3762" s="42" t="s">
        <v>68</v>
      </c>
      <c r="AJ3762" s="42"/>
      <c r="AW3762" s="42" t="s">
        <v>2412</v>
      </c>
      <c r="AX3762" s="42"/>
      <c r="AY3762" s="42"/>
      <c r="AZ3762" s="42"/>
      <c r="BA3762" s="42"/>
      <c r="BB3762" s="42"/>
      <c r="BN3762" s="128" t="s">
        <v>4578</v>
      </c>
      <c r="BO3762" s="58" t="str">
        <f t="shared" si="58"/>
        <v>境内资产</v>
      </c>
      <c r="BP3762" s="58" t="str">
        <f>IF(M3762="",VLOOKUP(D3762,Sheet4!$A$1:$B$92,2,0),VLOOKUP(Q3762,Sheet4!$A$1:$B$92,2,0))</f>
        <v>保险资产管理产品</v>
      </c>
    </row>
    <row r="3763" spans="1:68" s="58" customFormat="1" ht="12.75" customHeight="1">
      <c r="A3763" s="137" t="s">
        <v>2123</v>
      </c>
      <c r="B3763" s="50" t="s">
        <v>2346</v>
      </c>
      <c r="C3763" s="252" t="s">
        <v>5552</v>
      </c>
      <c r="D3763" s="257" t="s">
        <v>689</v>
      </c>
      <c r="E3763" s="42" t="s">
        <v>4368</v>
      </c>
      <c r="F3763" s="42" t="s">
        <v>2346</v>
      </c>
      <c r="G3763" s="42"/>
      <c r="H3763" s="307">
        <v>122.02021556420243</v>
      </c>
      <c r="I3763" s="315">
        <v>122.02021556420243</v>
      </c>
      <c r="J3763" s="105">
        <v>0</v>
      </c>
      <c r="K3763" s="42">
        <v>0</v>
      </c>
      <c r="L3763" s="50" t="s">
        <v>4487</v>
      </c>
      <c r="M3763" s="50" t="s">
        <v>5541</v>
      </c>
      <c r="N3763" s="50" t="s">
        <v>2402</v>
      </c>
      <c r="O3763" s="137" t="s">
        <v>2403</v>
      </c>
      <c r="P3763" s="42" t="s">
        <v>64</v>
      </c>
      <c r="Q3763" s="42" t="s">
        <v>65</v>
      </c>
      <c r="R3763" s="42">
        <v>1</v>
      </c>
      <c r="S3763" s="137" t="s">
        <v>2254</v>
      </c>
      <c r="T3763" s="62">
        <v>1218887.4099999999</v>
      </c>
      <c r="U3763" s="62">
        <v>1132966.47</v>
      </c>
      <c r="Z3763" s="42" t="s">
        <v>68</v>
      </c>
      <c r="AJ3763" s="42"/>
      <c r="AW3763" s="42" t="s">
        <v>2412</v>
      </c>
      <c r="AX3763" s="42"/>
      <c r="AY3763" s="42"/>
      <c r="AZ3763" s="42"/>
      <c r="BA3763" s="42"/>
      <c r="BB3763" s="42"/>
      <c r="BN3763" s="128" t="s">
        <v>4578</v>
      </c>
      <c r="BO3763" s="58" t="str">
        <f t="shared" si="58"/>
        <v>境内资产</v>
      </c>
      <c r="BP3763" s="58" t="str">
        <f>IF(M3763="",VLOOKUP(D3763,Sheet4!$A$1:$B$92,2,0),VLOOKUP(Q3763,Sheet4!$A$1:$B$92,2,0))</f>
        <v>保险资产管理产品</v>
      </c>
    </row>
    <row r="3764" spans="1:68" s="58" customFormat="1" ht="12.75" customHeight="1">
      <c r="A3764" s="137" t="s">
        <v>1615</v>
      </c>
      <c r="B3764" s="50" t="s">
        <v>1616</v>
      </c>
      <c r="C3764" s="252" t="s">
        <v>5552</v>
      </c>
      <c r="D3764" s="257" t="s">
        <v>689</v>
      </c>
      <c r="E3764" s="42" t="s">
        <v>1617</v>
      </c>
      <c r="F3764" s="42" t="s">
        <v>1616</v>
      </c>
      <c r="G3764" s="42"/>
      <c r="H3764" s="307">
        <v>88.527607717520269</v>
      </c>
      <c r="I3764" s="315">
        <v>88.527607717520269</v>
      </c>
      <c r="J3764" s="105">
        <v>0</v>
      </c>
      <c r="K3764" s="42">
        <v>0</v>
      </c>
      <c r="L3764" s="50" t="s">
        <v>4487</v>
      </c>
      <c r="M3764" s="50" t="s">
        <v>5541</v>
      </c>
      <c r="N3764" s="50" t="s">
        <v>2402</v>
      </c>
      <c r="O3764" s="137" t="s">
        <v>2403</v>
      </c>
      <c r="P3764" s="42" t="s">
        <v>64</v>
      </c>
      <c r="Q3764" s="42" t="s">
        <v>65</v>
      </c>
      <c r="R3764" s="42">
        <v>1</v>
      </c>
      <c r="S3764" s="137" t="s">
        <v>2254</v>
      </c>
      <c r="T3764" s="62">
        <v>1218887.4099999999</v>
      </c>
      <c r="U3764" s="62">
        <v>1132966.47</v>
      </c>
      <c r="Z3764" s="42" t="s">
        <v>68</v>
      </c>
      <c r="AJ3764" s="42"/>
      <c r="AW3764" s="42" t="s">
        <v>2412</v>
      </c>
      <c r="AX3764" s="42"/>
      <c r="AY3764" s="42"/>
      <c r="AZ3764" s="42"/>
      <c r="BA3764" s="42"/>
      <c r="BB3764" s="42"/>
      <c r="BN3764" s="128" t="s">
        <v>4578</v>
      </c>
      <c r="BO3764" s="58" t="str">
        <f t="shared" si="58"/>
        <v>境内资产</v>
      </c>
      <c r="BP3764" s="58" t="str">
        <f>IF(M3764="",VLOOKUP(D3764,Sheet4!$A$1:$B$92,2,0),VLOOKUP(Q3764,Sheet4!$A$1:$B$92,2,0))</f>
        <v>保险资产管理产品</v>
      </c>
    </row>
    <row r="3765" spans="1:68" s="58" customFormat="1" ht="12.75" customHeight="1">
      <c r="A3765" s="137" t="s">
        <v>1654</v>
      </c>
      <c r="B3765" s="50" t="s">
        <v>1655</v>
      </c>
      <c r="C3765" s="252" t="s">
        <v>5552</v>
      </c>
      <c r="D3765" s="257" t="s">
        <v>672</v>
      </c>
      <c r="E3765" s="42" t="s">
        <v>1656</v>
      </c>
      <c r="F3765" s="42" t="s">
        <v>1655</v>
      </c>
      <c r="G3765" s="42"/>
      <c r="H3765" s="307">
        <v>162.87229194378494</v>
      </c>
      <c r="I3765" s="315">
        <v>220.17920947956114</v>
      </c>
      <c r="J3765" s="105">
        <v>0</v>
      </c>
      <c r="K3765" s="42">
        <v>0</v>
      </c>
      <c r="L3765" s="50" t="s">
        <v>4487</v>
      </c>
      <c r="M3765" s="50" t="s">
        <v>5541</v>
      </c>
      <c r="N3765" s="50" t="s">
        <v>2402</v>
      </c>
      <c r="O3765" s="137" t="s">
        <v>2403</v>
      </c>
      <c r="P3765" s="42" t="s">
        <v>64</v>
      </c>
      <c r="Q3765" s="42" t="s">
        <v>65</v>
      </c>
      <c r="R3765" s="42">
        <v>1</v>
      </c>
      <c r="S3765" s="137" t="s">
        <v>2254</v>
      </c>
      <c r="T3765" s="62">
        <v>1218887.4099999999</v>
      </c>
      <c r="U3765" s="62">
        <v>1132966.47</v>
      </c>
      <c r="Z3765" s="42" t="s">
        <v>68</v>
      </c>
      <c r="AJ3765" s="42"/>
      <c r="AW3765" s="42" t="s">
        <v>2412</v>
      </c>
      <c r="AX3765" s="42"/>
      <c r="AY3765" s="42"/>
      <c r="AZ3765" s="42"/>
      <c r="BA3765" s="42"/>
      <c r="BB3765" s="42"/>
      <c r="BN3765" s="128" t="s">
        <v>4578</v>
      </c>
      <c r="BO3765" s="58" t="str">
        <f t="shared" si="58"/>
        <v>境内资产</v>
      </c>
      <c r="BP3765" s="58" t="str">
        <f>IF(M3765="",VLOOKUP(D3765,Sheet4!$A$1:$B$92,2,0),VLOOKUP(Q3765,Sheet4!$A$1:$B$92,2,0))</f>
        <v>保险资产管理产品</v>
      </c>
    </row>
    <row r="3766" spans="1:68" s="58" customFormat="1" ht="12.75" customHeight="1">
      <c r="A3766" s="137" t="s">
        <v>1734</v>
      </c>
      <c r="B3766" s="50" t="s">
        <v>1735</v>
      </c>
      <c r="C3766" s="252" t="s">
        <v>5552</v>
      </c>
      <c r="D3766" s="257" t="s">
        <v>678</v>
      </c>
      <c r="E3766" s="42" t="s">
        <v>1736</v>
      </c>
      <c r="F3766" s="42" t="s">
        <v>1735</v>
      </c>
      <c r="G3766" s="42"/>
      <c r="H3766" s="307">
        <v>35.018027506877885</v>
      </c>
      <c r="I3766" s="315">
        <v>15.53346010517437</v>
      </c>
      <c r="J3766" s="105">
        <v>0</v>
      </c>
      <c r="K3766" s="42">
        <v>0</v>
      </c>
      <c r="L3766" s="50" t="s">
        <v>4487</v>
      </c>
      <c r="M3766" s="50" t="s">
        <v>5541</v>
      </c>
      <c r="N3766" s="50" t="s">
        <v>2402</v>
      </c>
      <c r="O3766" s="137" t="s">
        <v>2403</v>
      </c>
      <c r="P3766" s="42" t="s">
        <v>64</v>
      </c>
      <c r="Q3766" s="42" t="s">
        <v>65</v>
      </c>
      <c r="R3766" s="42">
        <v>1</v>
      </c>
      <c r="S3766" s="137" t="s">
        <v>2254</v>
      </c>
      <c r="T3766" s="62">
        <v>1218887.4099999999</v>
      </c>
      <c r="U3766" s="62">
        <v>1132966.47</v>
      </c>
      <c r="Z3766" s="42" t="s">
        <v>68</v>
      </c>
      <c r="AJ3766" s="42"/>
      <c r="AW3766" s="42" t="s">
        <v>2412</v>
      </c>
      <c r="AX3766" s="42"/>
      <c r="AY3766" s="42"/>
      <c r="AZ3766" s="42"/>
      <c r="BA3766" s="42"/>
      <c r="BB3766" s="42"/>
      <c r="BN3766" s="128" t="s">
        <v>4578</v>
      </c>
      <c r="BO3766" s="58" t="str">
        <f t="shared" si="58"/>
        <v>境内资产</v>
      </c>
      <c r="BP3766" s="58" t="str">
        <f>IF(M3766="",VLOOKUP(D3766,Sheet4!$A$1:$B$92,2,0),VLOOKUP(Q3766,Sheet4!$A$1:$B$92,2,0))</f>
        <v>保险资产管理产品</v>
      </c>
    </row>
    <row r="3767" spans="1:68" s="58" customFormat="1" ht="12.75" customHeight="1">
      <c r="A3767" s="137" t="s">
        <v>1737</v>
      </c>
      <c r="B3767" s="50" t="s">
        <v>1738</v>
      </c>
      <c r="C3767" s="252" t="s">
        <v>5552</v>
      </c>
      <c r="D3767" s="257" t="s">
        <v>678</v>
      </c>
      <c r="E3767" s="42" t="s">
        <v>1739</v>
      </c>
      <c r="F3767" s="42" t="s">
        <v>1738</v>
      </c>
      <c r="G3767" s="42"/>
      <c r="H3767" s="307">
        <v>11.603537696706702</v>
      </c>
      <c r="I3767" s="315">
        <v>6.6566149882236463</v>
      </c>
      <c r="J3767" s="105">
        <v>0</v>
      </c>
      <c r="K3767" s="42">
        <v>0</v>
      </c>
      <c r="L3767" s="50" t="s">
        <v>4487</v>
      </c>
      <c r="M3767" s="50" t="s">
        <v>5541</v>
      </c>
      <c r="N3767" s="50" t="s">
        <v>2402</v>
      </c>
      <c r="O3767" s="137" t="s">
        <v>2403</v>
      </c>
      <c r="P3767" s="42" t="s">
        <v>64</v>
      </c>
      <c r="Q3767" s="42" t="s">
        <v>65</v>
      </c>
      <c r="R3767" s="42">
        <v>1</v>
      </c>
      <c r="S3767" s="137" t="s">
        <v>2254</v>
      </c>
      <c r="T3767" s="62">
        <v>1218887.4099999999</v>
      </c>
      <c r="U3767" s="62">
        <v>1132966.47</v>
      </c>
      <c r="Z3767" s="42" t="s">
        <v>68</v>
      </c>
      <c r="AJ3767" s="42"/>
      <c r="AW3767" s="42" t="s">
        <v>2412</v>
      </c>
      <c r="AX3767" s="42"/>
      <c r="AY3767" s="42"/>
      <c r="AZ3767" s="42"/>
      <c r="BA3767" s="42"/>
      <c r="BB3767" s="42"/>
      <c r="BN3767" s="128" t="s">
        <v>4578</v>
      </c>
      <c r="BO3767" s="58" t="str">
        <f t="shared" si="58"/>
        <v>境内资产</v>
      </c>
      <c r="BP3767" s="58" t="str">
        <f>IF(M3767="",VLOOKUP(D3767,Sheet4!$A$1:$B$92,2,0),VLOOKUP(Q3767,Sheet4!$A$1:$B$92,2,0))</f>
        <v>保险资产管理产品</v>
      </c>
    </row>
    <row r="3768" spans="1:68" s="58" customFormat="1" ht="12.75" customHeight="1">
      <c r="A3768" s="137" t="s">
        <v>1743</v>
      </c>
      <c r="B3768" s="50" t="s">
        <v>1744</v>
      </c>
      <c r="C3768" s="252" t="s">
        <v>5552</v>
      </c>
      <c r="D3768" s="257" t="s">
        <v>678</v>
      </c>
      <c r="E3768" s="42" t="s">
        <v>1745</v>
      </c>
      <c r="F3768" s="42" t="s">
        <v>1744</v>
      </c>
      <c r="G3768" s="42"/>
      <c r="H3768" s="307">
        <v>26.295113940977203</v>
      </c>
      <c r="I3768" s="315">
        <v>17.907765411311232</v>
      </c>
      <c r="J3768" s="105">
        <v>0</v>
      </c>
      <c r="K3768" s="42">
        <v>0</v>
      </c>
      <c r="L3768" s="50" t="s">
        <v>4487</v>
      </c>
      <c r="M3768" s="50" t="s">
        <v>5541</v>
      </c>
      <c r="N3768" s="50" t="s">
        <v>2402</v>
      </c>
      <c r="O3768" s="137" t="s">
        <v>2403</v>
      </c>
      <c r="P3768" s="42" t="s">
        <v>64</v>
      </c>
      <c r="Q3768" s="42" t="s">
        <v>65</v>
      </c>
      <c r="R3768" s="42">
        <v>1</v>
      </c>
      <c r="S3768" s="137" t="s">
        <v>2254</v>
      </c>
      <c r="T3768" s="62">
        <v>1218887.4099999999</v>
      </c>
      <c r="U3768" s="62">
        <v>1132966.47</v>
      </c>
      <c r="Z3768" s="42" t="s">
        <v>68</v>
      </c>
      <c r="AJ3768" s="42"/>
      <c r="AW3768" s="42" t="s">
        <v>2412</v>
      </c>
      <c r="AX3768" s="42"/>
      <c r="AY3768" s="42"/>
      <c r="AZ3768" s="42"/>
      <c r="BA3768" s="42"/>
      <c r="BB3768" s="42"/>
      <c r="BN3768" s="128" t="s">
        <v>4578</v>
      </c>
      <c r="BO3768" s="58" t="str">
        <f t="shared" si="58"/>
        <v>境内资产</v>
      </c>
      <c r="BP3768" s="58" t="str">
        <f>IF(M3768="",VLOOKUP(D3768,Sheet4!$A$1:$B$92,2,0),VLOOKUP(Q3768,Sheet4!$A$1:$B$92,2,0))</f>
        <v>保险资产管理产品</v>
      </c>
    </row>
    <row r="3769" spans="1:68" s="58" customFormat="1" ht="12.75" customHeight="1">
      <c r="A3769" s="137" t="s">
        <v>2011</v>
      </c>
      <c r="B3769" s="50" t="s">
        <v>2012</v>
      </c>
      <c r="C3769" s="252" t="s">
        <v>5552</v>
      </c>
      <c r="D3769" s="257" t="s">
        <v>678</v>
      </c>
      <c r="E3769" s="42" t="s">
        <v>2792</v>
      </c>
      <c r="F3769" s="42" t="s">
        <v>2012</v>
      </c>
      <c r="G3769" s="42"/>
      <c r="H3769" s="307">
        <v>15.178146444475578</v>
      </c>
      <c r="I3769" s="315">
        <v>9.9277412378644652</v>
      </c>
      <c r="J3769" s="105">
        <v>0</v>
      </c>
      <c r="K3769" s="42">
        <v>0</v>
      </c>
      <c r="L3769" s="50" t="s">
        <v>4487</v>
      </c>
      <c r="M3769" s="50" t="s">
        <v>5541</v>
      </c>
      <c r="N3769" s="50" t="s">
        <v>2402</v>
      </c>
      <c r="O3769" s="137" t="s">
        <v>2403</v>
      </c>
      <c r="P3769" s="42" t="s">
        <v>64</v>
      </c>
      <c r="Q3769" s="42" t="s">
        <v>65</v>
      </c>
      <c r="R3769" s="42">
        <v>1</v>
      </c>
      <c r="S3769" s="137" t="s">
        <v>2254</v>
      </c>
      <c r="T3769" s="62">
        <v>1218887.4099999999</v>
      </c>
      <c r="U3769" s="62">
        <v>1132966.47</v>
      </c>
      <c r="Z3769" s="42" t="s">
        <v>68</v>
      </c>
      <c r="AJ3769" s="42"/>
      <c r="AW3769" s="42" t="s">
        <v>2412</v>
      </c>
      <c r="AX3769" s="42"/>
      <c r="AY3769" s="42"/>
      <c r="AZ3769" s="42"/>
      <c r="BA3769" s="42"/>
      <c r="BB3769" s="42"/>
      <c r="BN3769" s="128" t="s">
        <v>4578</v>
      </c>
      <c r="BO3769" s="58" t="str">
        <f t="shared" si="58"/>
        <v>境内资产</v>
      </c>
      <c r="BP3769" s="58" t="str">
        <f>IF(M3769="",VLOOKUP(D3769,Sheet4!$A$1:$B$92,2,0),VLOOKUP(Q3769,Sheet4!$A$1:$B$92,2,0))</f>
        <v>保险资产管理产品</v>
      </c>
    </row>
    <row r="3770" spans="1:68" s="58" customFormat="1" ht="12.75" customHeight="1">
      <c r="A3770" s="137" t="s">
        <v>2013</v>
      </c>
      <c r="B3770" s="50" t="s">
        <v>2014</v>
      </c>
      <c r="C3770" s="252" t="s">
        <v>5552</v>
      </c>
      <c r="D3770" s="257" t="s">
        <v>678</v>
      </c>
      <c r="E3770" s="42" t="s">
        <v>2793</v>
      </c>
      <c r="F3770" s="42" t="s">
        <v>2014</v>
      </c>
      <c r="G3770" s="42"/>
      <c r="H3770" s="307">
        <v>7.4400967805987328</v>
      </c>
      <c r="I3770" s="315">
        <v>7.7635792493204159</v>
      </c>
      <c r="J3770" s="105">
        <v>0</v>
      </c>
      <c r="K3770" s="42">
        <v>0</v>
      </c>
      <c r="L3770" s="50" t="s">
        <v>4487</v>
      </c>
      <c r="M3770" s="50" t="s">
        <v>5541</v>
      </c>
      <c r="N3770" s="50" t="s">
        <v>2402</v>
      </c>
      <c r="O3770" s="137" t="s">
        <v>2403</v>
      </c>
      <c r="P3770" s="42" t="s">
        <v>64</v>
      </c>
      <c r="Q3770" s="42" t="s">
        <v>65</v>
      </c>
      <c r="R3770" s="42">
        <v>1</v>
      </c>
      <c r="S3770" s="137" t="s">
        <v>2254</v>
      </c>
      <c r="T3770" s="62">
        <v>1218887.4099999999</v>
      </c>
      <c r="U3770" s="62">
        <v>1132966.47</v>
      </c>
      <c r="Z3770" s="42" t="s">
        <v>68</v>
      </c>
      <c r="AJ3770" s="42"/>
      <c r="AW3770" s="42" t="s">
        <v>2412</v>
      </c>
      <c r="AX3770" s="42"/>
      <c r="AY3770" s="42"/>
      <c r="AZ3770" s="42"/>
      <c r="BA3770" s="42"/>
      <c r="BB3770" s="42"/>
      <c r="BN3770" s="128" t="s">
        <v>4578</v>
      </c>
      <c r="BO3770" s="58" t="str">
        <f t="shared" si="58"/>
        <v>境内资产</v>
      </c>
      <c r="BP3770" s="58" t="str">
        <f>IF(M3770="",VLOOKUP(D3770,Sheet4!$A$1:$B$92,2,0),VLOOKUP(Q3770,Sheet4!$A$1:$B$92,2,0))</f>
        <v>保险资产管理产品</v>
      </c>
    </row>
    <row r="3771" spans="1:68" s="58" customFormat="1" ht="12.75" customHeight="1">
      <c r="A3771" s="137" t="s">
        <v>2019</v>
      </c>
      <c r="B3771" s="50" t="s">
        <v>2020</v>
      </c>
      <c r="C3771" s="252" t="s">
        <v>5552</v>
      </c>
      <c r="D3771" s="257" t="s">
        <v>678</v>
      </c>
      <c r="E3771" s="42" t="s">
        <v>2795</v>
      </c>
      <c r="F3771" s="42" t="s">
        <v>2020</v>
      </c>
      <c r="G3771" s="42"/>
      <c r="H3771" s="307">
        <v>2.5212171188546746</v>
      </c>
      <c r="I3771" s="315">
        <v>5.2926313563743168</v>
      </c>
      <c r="J3771" s="105">
        <v>0</v>
      </c>
      <c r="K3771" s="42">
        <v>0</v>
      </c>
      <c r="L3771" s="50" t="s">
        <v>4487</v>
      </c>
      <c r="M3771" s="50" t="s">
        <v>5541</v>
      </c>
      <c r="N3771" s="50" t="s">
        <v>2402</v>
      </c>
      <c r="O3771" s="137" t="s">
        <v>2403</v>
      </c>
      <c r="P3771" s="42" t="s">
        <v>64</v>
      </c>
      <c r="Q3771" s="42" t="s">
        <v>65</v>
      </c>
      <c r="R3771" s="42">
        <v>1</v>
      </c>
      <c r="S3771" s="137" t="s">
        <v>2254</v>
      </c>
      <c r="T3771" s="62">
        <v>1218887.4099999999</v>
      </c>
      <c r="U3771" s="62">
        <v>1132966.47</v>
      </c>
      <c r="Z3771" s="42" t="s">
        <v>68</v>
      </c>
      <c r="AJ3771" s="42"/>
      <c r="AW3771" s="42" t="s">
        <v>2412</v>
      </c>
      <c r="AX3771" s="42"/>
      <c r="AY3771" s="42"/>
      <c r="AZ3771" s="42"/>
      <c r="BA3771" s="42"/>
      <c r="BB3771" s="42"/>
      <c r="BN3771" s="128" t="s">
        <v>4578</v>
      </c>
      <c r="BO3771" s="58" t="str">
        <f t="shared" si="58"/>
        <v>境内资产</v>
      </c>
      <c r="BP3771" s="58" t="str">
        <f>IF(M3771="",VLOOKUP(D3771,Sheet4!$A$1:$B$92,2,0),VLOOKUP(Q3771,Sheet4!$A$1:$B$92,2,0))</f>
        <v>保险资产管理产品</v>
      </c>
    </row>
    <row r="3772" spans="1:68" s="58" customFormat="1" ht="12.75" customHeight="1">
      <c r="A3772" s="137" t="s">
        <v>1755</v>
      </c>
      <c r="B3772" s="50" t="s">
        <v>1756</v>
      </c>
      <c r="C3772" s="252" t="s">
        <v>5552</v>
      </c>
      <c r="D3772" s="257" t="s">
        <v>678</v>
      </c>
      <c r="E3772" s="42" t="s">
        <v>1757</v>
      </c>
      <c r="F3772" s="42" t="s">
        <v>1756</v>
      </c>
      <c r="G3772" s="42"/>
      <c r="H3772" s="307">
        <v>15.54396278273027</v>
      </c>
      <c r="I3772" s="315">
        <v>12.382028473080865</v>
      </c>
      <c r="J3772" s="105">
        <v>0</v>
      </c>
      <c r="K3772" s="42">
        <v>0</v>
      </c>
      <c r="L3772" s="50" t="s">
        <v>4487</v>
      </c>
      <c r="M3772" s="50" t="s">
        <v>5541</v>
      </c>
      <c r="N3772" s="50" t="s">
        <v>2402</v>
      </c>
      <c r="O3772" s="137" t="s">
        <v>2403</v>
      </c>
      <c r="P3772" s="42" t="s">
        <v>64</v>
      </c>
      <c r="Q3772" s="42" t="s">
        <v>65</v>
      </c>
      <c r="R3772" s="42">
        <v>1</v>
      </c>
      <c r="S3772" s="137" t="s">
        <v>2254</v>
      </c>
      <c r="T3772" s="62">
        <v>1218887.4099999999</v>
      </c>
      <c r="U3772" s="62">
        <v>1132966.47</v>
      </c>
      <c r="Z3772" s="42" t="s">
        <v>68</v>
      </c>
      <c r="AJ3772" s="42"/>
      <c r="AW3772" s="42" t="s">
        <v>2412</v>
      </c>
      <c r="AX3772" s="42"/>
      <c r="AY3772" s="42"/>
      <c r="AZ3772" s="42"/>
      <c r="BA3772" s="42"/>
      <c r="BB3772" s="42"/>
      <c r="BN3772" s="128" t="s">
        <v>4578</v>
      </c>
      <c r="BO3772" s="58" t="str">
        <f t="shared" si="58"/>
        <v>境内资产</v>
      </c>
      <c r="BP3772" s="58" t="str">
        <f>IF(M3772="",VLOOKUP(D3772,Sheet4!$A$1:$B$92,2,0),VLOOKUP(Q3772,Sheet4!$A$1:$B$92,2,0))</f>
        <v>保险资产管理产品</v>
      </c>
    </row>
    <row r="3773" spans="1:68" s="58" customFormat="1" ht="12.75" customHeight="1">
      <c r="A3773" s="137" t="s">
        <v>1758</v>
      </c>
      <c r="B3773" s="50" t="s">
        <v>1759</v>
      </c>
      <c r="C3773" s="252" t="s">
        <v>5552</v>
      </c>
      <c r="D3773" s="257" t="s">
        <v>678</v>
      </c>
      <c r="E3773" s="42" t="s">
        <v>1760</v>
      </c>
      <c r="F3773" s="42" t="s">
        <v>1759</v>
      </c>
      <c r="G3773" s="42"/>
      <c r="H3773" s="307">
        <v>39.703029595082292</v>
      </c>
      <c r="I3773" s="315">
        <v>20.987258190470577</v>
      </c>
      <c r="J3773" s="105">
        <v>0</v>
      </c>
      <c r="K3773" s="42">
        <v>0</v>
      </c>
      <c r="L3773" s="50" t="s">
        <v>4487</v>
      </c>
      <c r="M3773" s="50" t="s">
        <v>5541</v>
      </c>
      <c r="N3773" s="50" t="s">
        <v>2402</v>
      </c>
      <c r="O3773" s="137" t="s">
        <v>2403</v>
      </c>
      <c r="P3773" s="42" t="s">
        <v>64</v>
      </c>
      <c r="Q3773" s="42" t="s">
        <v>65</v>
      </c>
      <c r="R3773" s="42">
        <v>1</v>
      </c>
      <c r="S3773" s="137" t="s">
        <v>2254</v>
      </c>
      <c r="T3773" s="62">
        <v>1218887.4099999999</v>
      </c>
      <c r="U3773" s="62">
        <v>1132966.47</v>
      </c>
      <c r="Z3773" s="42" t="s">
        <v>68</v>
      </c>
      <c r="AJ3773" s="42"/>
      <c r="AW3773" s="42" t="s">
        <v>2412</v>
      </c>
      <c r="AX3773" s="42"/>
      <c r="AY3773" s="42"/>
      <c r="AZ3773" s="42"/>
      <c r="BA3773" s="42"/>
      <c r="BB3773" s="42"/>
      <c r="BN3773" s="128" t="s">
        <v>4578</v>
      </c>
      <c r="BO3773" s="58" t="str">
        <f t="shared" si="58"/>
        <v>境内资产</v>
      </c>
      <c r="BP3773" s="58" t="str">
        <f>IF(M3773="",VLOOKUP(D3773,Sheet4!$A$1:$B$92,2,0),VLOOKUP(Q3773,Sheet4!$A$1:$B$92,2,0))</f>
        <v>保险资产管理产品</v>
      </c>
    </row>
    <row r="3774" spans="1:68" s="58" customFormat="1" ht="12.75" customHeight="1">
      <c r="A3774" s="137" t="s">
        <v>1761</v>
      </c>
      <c r="B3774" s="50" t="s">
        <v>1762</v>
      </c>
      <c r="C3774" s="252" t="s">
        <v>5552</v>
      </c>
      <c r="D3774" s="257" t="s">
        <v>678</v>
      </c>
      <c r="E3774" s="42" t="s">
        <v>1763</v>
      </c>
      <c r="F3774" s="42" t="s">
        <v>1762</v>
      </c>
      <c r="G3774" s="42"/>
      <c r="H3774" s="307">
        <v>5.6408893721509417</v>
      </c>
      <c r="I3774" s="315">
        <v>6.6395593580046652</v>
      </c>
      <c r="J3774" s="105">
        <v>0</v>
      </c>
      <c r="K3774" s="42">
        <v>0</v>
      </c>
      <c r="L3774" s="50" t="s">
        <v>4487</v>
      </c>
      <c r="M3774" s="50" t="s">
        <v>5541</v>
      </c>
      <c r="N3774" s="50" t="s">
        <v>2402</v>
      </c>
      <c r="O3774" s="137" t="s">
        <v>2403</v>
      </c>
      <c r="P3774" s="42" t="s">
        <v>64</v>
      </c>
      <c r="Q3774" s="42" t="s">
        <v>65</v>
      </c>
      <c r="R3774" s="42">
        <v>1</v>
      </c>
      <c r="S3774" s="137" t="s">
        <v>2254</v>
      </c>
      <c r="T3774" s="62">
        <v>1218887.4099999999</v>
      </c>
      <c r="U3774" s="62">
        <v>1132966.47</v>
      </c>
      <c r="Z3774" s="42" t="s">
        <v>68</v>
      </c>
      <c r="AJ3774" s="42"/>
      <c r="AW3774" s="42" t="s">
        <v>2412</v>
      </c>
      <c r="AX3774" s="42"/>
      <c r="AY3774" s="42"/>
      <c r="AZ3774" s="42"/>
      <c r="BA3774" s="42"/>
      <c r="BB3774" s="42"/>
      <c r="BN3774" s="128" t="s">
        <v>4578</v>
      </c>
      <c r="BO3774" s="58" t="str">
        <f t="shared" si="58"/>
        <v>境内资产</v>
      </c>
      <c r="BP3774" s="58" t="str">
        <f>IF(M3774="",VLOOKUP(D3774,Sheet4!$A$1:$B$92,2,0),VLOOKUP(Q3774,Sheet4!$A$1:$B$92,2,0))</f>
        <v>保险资产管理产品</v>
      </c>
    </row>
    <row r="3775" spans="1:68" s="58" customFormat="1" ht="12.75" customHeight="1">
      <c r="A3775" s="137" t="s">
        <v>1621</v>
      </c>
      <c r="B3775" s="50" t="s">
        <v>1622</v>
      </c>
      <c r="C3775" s="252" t="s">
        <v>5552</v>
      </c>
      <c r="D3775" s="257" t="s">
        <v>678</v>
      </c>
      <c r="E3775" s="42" t="s">
        <v>1623</v>
      </c>
      <c r="F3775" s="42" t="s">
        <v>1622</v>
      </c>
      <c r="G3775" s="42"/>
      <c r="H3775" s="307">
        <v>5.8259878432643042</v>
      </c>
      <c r="I3775" s="315">
        <v>5.6234028628527444</v>
      </c>
      <c r="J3775" s="105">
        <v>0</v>
      </c>
      <c r="K3775" s="42">
        <v>0</v>
      </c>
      <c r="L3775" s="50" t="s">
        <v>4487</v>
      </c>
      <c r="M3775" s="50" t="s">
        <v>5541</v>
      </c>
      <c r="N3775" s="50" t="s">
        <v>2402</v>
      </c>
      <c r="O3775" s="137" t="s">
        <v>2403</v>
      </c>
      <c r="P3775" s="42" t="s">
        <v>64</v>
      </c>
      <c r="Q3775" s="42" t="s">
        <v>65</v>
      </c>
      <c r="R3775" s="42">
        <v>1</v>
      </c>
      <c r="S3775" s="137" t="s">
        <v>2254</v>
      </c>
      <c r="T3775" s="62">
        <v>1218887.4099999999</v>
      </c>
      <c r="U3775" s="62">
        <v>1132966.47</v>
      </c>
      <c r="Z3775" s="42" t="s">
        <v>68</v>
      </c>
      <c r="AJ3775" s="42"/>
      <c r="AW3775" s="42" t="s">
        <v>2412</v>
      </c>
      <c r="AX3775" s="42"/>
      <c r="AY3775" s="42"/>
      <c r="AZ3775" s="42"/>
      <c r="BA3775" s="42"/>
      <c r="BB3775" s="42"/>
      <c r="BN3775" s="128" t="s">
        <v>4578</v>
      </c>
      <c r="BO3775" s="58" t="str">
        <f t="shared" si="58"/>
        <v>境内资产</v>
      </c>
      <c r="BP3775" s="58" t="str">
        <f>IF(M3775="",VLOOKUP(D3775,Sheet4!$A$1:$B$92,2,0),VLOOKUP(Q3775,Sheet4!$A$1:$B$92,2,0))</f>
        <v>保险资产管理产品</v>
      </c>
    </row>
    <row r="3776" spans="1:68" s="58" customFormat="1" ht="12.75" customHeight="1">
      <c r="A3776" s="137" t="s">
        <v>2035</v>
      </c>
      <c r="B3776" s="50" t="s">
        <v>2036</v>
      </c>
      <c r="C3776" s="252" t="s">
        <v>5552</v>
      </c>
      <c r="D3776" s="257" t="s">
        <v>678</v>
      </c>
      <c r="E3776" s="42" t="s">
        <v>4460</v>
      </c>
      <c r="F3776" s="42" t="s">
        <v>2036</v>
      </c>
      <c r="G3776" s="42"/>
      <c r="H3776" s="307">
        <v>62.293481119547145</v>
      </c>
      <c r="I3776" s="315">
        <v>49.621183773434197</v>
      </c>
      <c r="J3776" s="105">
        <v>0</v>
      </c>
      <c r="K3776" s="42">
        <v>0</v>
      </c>
      <c r="L3776" s="50" t="s">
        <v>4487</v>
      </c>
      <c r="M3776" s="50" t="s">
        <v>5541</v>
      </c>
      <c r="N3776" s="50" t="s">
        <v>2402</v>
      </c>
      <c r="O3776" s="137" t="s">
        <v>2403</v>
      </c>
      <c r="P3776" s="42" t="s">
        <v>64</v>
      </c>
      <c r="Q3776" s="42" t="s">
        <v>65</v>
      </c>
      <c r="R3776" s="42">
        <v>1</v>
      </c>
      <c r="S3776" s="137" t="s">
        <v>2254</v>
      </c>
      <c r="T3776" s="62">
        <v>1218887.4099999999</v>
      </c>
      <c r="U3776" s="62">
        <v>1132966.47</v>
      </c>
      <c r="Z3776" s="42" t="s">
        <v>68</v>
      </c>
      <c r="AJ3776" s="42"/>
      <c r="AW3776" s="42" t="s">
        <v>2412</v>
      </c>
      <c r="AX3776" s="42"/>
      <c r="AY3776" s="42"/>
      <c r="AZ3776" s="42"/>
      <c r="BA3776" s="42"/>
      <c r="BB3776" s="42"/>
      <c r="BN3776" s="128" t="s">
        <v>4578</v>
      </c>
      <c r="BO3776" s="58" t="str">
        <f t="shared" si="58"/>
        <v>境内资产</v>
      </c>
      <c r="BP3776" s="58" t="str">
        <f>IF(M3776="",VLOOKUP(D3776,Sheet4!$A$1:$B$92,2,0),VLOOKUP(Q3776,Sheet4!$A$1:$B$92,2,0))</f>
        <v>保险资产管理产品</v>
      </c>
    </row>
    <row r="3777" spans="1:68" s="58" customFormat="1" ht="12.75" customHeight="1">
      <c r="A3777" s="137" t="s">
        <v>1627</v>
      </c>
      <c r="B3777" s="50" t="s">
        <v>1628</v>
      </c>
      <c r="C3777" s="252" t="s">
        <v>5552</v>
      </c>
      <c r="D3777" s="257" t="s">
        <v>678</v>
      </c>
      <c r="E3777" s="42" t="s">
        <v>1629</v>
      </c>
      <c r="F3777" s="42" t="s">
        <v>1628</v>
      </c>
      <c r="G3777" s="42"/>
      <c r="H3777" s="307">
        <v>20.549305513037076</v>
      </c>
      <c r="I3777" s="315">
        <v>11.103215272556636</v>
      </c>
      <c r="J3777" s="105">
        <v>0</v>
      </c>
      <c r="K3777" s="42">
        <v>0</v>
      </c>
      <c r="L3777" s="50" t="s">
        <v>4487</v>
      </c>
      <c r="M3777" s="50" t="s">
        <v>5541</v>
      </c>
      <c r="N3777" s="50" t="s">
        <v>2402</v>
      </c>
      <c r="O3777" s="137" t="s">
        <v>2403</v>
      </c>
      <c r="P3777" s="42" t="s">
        <v>64</v>
      </c>
      <c r="Q3777" s="42" t="s">
        <v>65</v>
      </c>
      <c r="R3777" s="42">
        <v>1</v>
      </c>
      <c r="S3777" s="137" t="s">
        <v>2254</v>
      </c>
      <c r="T3777" s="62">
        <v>1218887.4099999999</v>
      </c>
      <c r="U3777" s="62">
        <v>1132966.47</v>
      </c>
      <c r="Z3777" s="42" t="s">
        <v>68</v>
      </c>
      <c r="AJ3777" s="42"/>
      <c r="AW3777" s="42" t="s">
        <v>2412</v>
      </c>
      <c r="AX3777" s="42"/>
      <c r="AY3777" s="42"/>
      <c r="AZ3777" s="42"/>
      <c r="BA3777" s="42"/>
      <c r="BB3777" s="42"/>
      <c r="BN3777" s="128" t="s">
        <v>4578</v>
      </c>
      <c r="BO3777" s="58" t="str">
        <f t="shared" si="58"/>
        <v>境内资产</v>
      </c>
      <c r="BP3777" s="58" t="str">
        <f>IF(M3777="",VLOOKUP(D3777,Sheet4!$A$1:$B$92,2,0),VLOOKUP(Q3777,Sheet4!$A$1:$B$92,2,0))</f>
        <v>保险资产管理产品</v>
      </c>
    </row>
    <row r="3778" spans="1:68" s="58" customFormat="1" ht="12.75" customHeight="1">
      <c r="A3778" s="137" t="s">
        <v>1630</v>
      </c>
      <c r="B3778" s="50" t="s">
        <v>1631</v>
      </c>
      <c r="C3778" s="252" t="s">
        <v>5552</v>
      </c>
      <c r="D3778" s="257" t="s">
        <v>678</v>
      </c>
      <c r="E3778" s="42" t="s">
        <v>1632</v>
      </c>
      <c r="F3778" s="42" t="s">
        <v>1631</v>
      </c>
      <c r="G3778" s="42"/>
      <c r="H3778" s="307">
        <v>12.629065811831579</v>
      </c>
      <c r="I3778" s="315">
        <v>8.457079127319151</v>
      </c>
      <c r="J3778" s="105">
        <v>0</v>
      </c>
      <c r="K3778" s="42">
        <v>0</v>
      </c>
      <c r="L3778" s="50" t="s">
        <v>4487</v>
      </c>
      <c r="M3778" s="50" t="s">
        <v>5541</v>
      </c>
      <c r="N3778" s="50" t="s">
        <v>2402</v>
      </c>
      <c r="O3778" s="137" t="s">
        <v>2403</v>
      </c>
      <c r="P3778" s="42" t="s">
        <v>64</v>
      </c>
      <c r="Q3778" s="42" t="s">
        <v>65</v>
      </c>
      <c r="R3778" s="42">
        <v>1</v>
      </c>
      <c r="S3778" s="137" t="s">
        <v>2254</v>
      </c>
      <c r="T3778" s="62">
        <v>1218887.4099999999</v>
      </c>
      <c r="U3778" s="62">
        <v>1132966.47</v>
      </c>
      <c r="Z3778" s="42" t="s">
        <v>68</v>
      </c>
      <c r="AJ3778" s="42"/>
      <c r="AW3778" s="42" t="s">
        <v>2412</v>
      </c>
      <c r="AX3778" s="42"/>
      <c r="AY3778" s="42"/>
      <c r="AZ3778" s="42"/>
      <c r="BA3778" s="42"/>
      <c r="BB3778" s="42"/>
      <c r="BN3778" s="128" t="s">
        <v>4578</v>
      </c>
      <c r="BO3778" s="58" t="str">
        <f t="shared" si="58"/>
        <v>境内资产</v>
      </c>
      <c r="BP3778" s="58" t="str">
        <f>IF(M3778="",VLOOKUP(D3778,Sheet4!$A$1:$B$92,2,0),VLOOKUP(Q3778,Sheet4!$A$1:$B$92,2,0))</f>
        <v>保险资产管理产品</v>
      </c>
    </row>
    <row r="3779" spans="1:68" s="58" customFormat="1" ht="12.75" customHeight="1">
      <c r="A3779" s="137" t="s">
        <v>1633</v>
      </c>
      <c r="B3779" s="50" t="s">
        <v>1634</v>
      </c>
      <c r="C3779" s="252" t="s">
        <v>5552</v>
      </c>
      <c r="D3779" s="257" t="s">
        <v>678</v>
      </c>
      <c r="E3779" s="42" t="s">
        <v>1635</v>
      </c>
      <c r="F3779" s="42" t="s">
        <v>1634</v>
      </c>
      <c r="G3779" s="42"/>
      <c r="H3779" s="307">
        <v>38.190536307263059</v>
      </c>
      <c r="I3779" s="315">
        <v>16.990998357098555</v>
      </c>
      <c r="J3779" s="105">
        <v>0</v>
      </c>
      <c r="K3779" s="42">
        <v>0</v>
      </c>
      <c r="L3779" s="50" t="s">
        <v>4487</v>
      </c>
      <c r="M3779" s="50" t="s">
        <v>5541</v>
      </c>
      <c r="N3779" s="50" t="s">
        <v>2402</v>
      </c>
      <c r="O3779" s="137" t="s">
        <v>2403</v>
      </c>
      <c r="P3779" s="42" t="s">
        <v>64</v>
      </c>
      <c r="Q3779" s="42" t="s">
        <v>65</v>
      </c>
      <c r="R3779" s="42">
        <v>1</v>
      </c>
      <c r="S3779" s="137" t="s">
        <v>2254</v>
      </c>
      <c r="T3779" s="62">
        <v>1218887.4099999999</v>
      </c>
      <c r="U3779" s="62">
        <v>1132966.47</v>
      </c>
      <c r="Z3779" s="42" t="s">
        <v>68</v>
      </c>
      <c r="AJ3779" s="42"/>
      <c r="AW3779" s="42" t="s">
        <v>2412</v>
      </c>
      <c r="AX3779" s="42"/>
      <c r="AY3779" s="42"/>
      <c r="AZ3779" s="42"/>
      <c r="BA3779" s="42"/>
      <c r="BB3779" s="42"/>
      <c r="BN3779" s="128" t="s">
        <v>4578</v>
      </c>
      <c r="BO3779" s="58" t="str">
        <f t="shared" ref="BO3779:BO3842" si="59">IF(LEFT(D3779,2)="境外","境外资产","境内资产")</f>
        <v>境内资产</v>
      </c>
      <c r="BP3779" s="58" t="str">
        <f>IF(M3779="",VLOOKUP(D3779,Sheet4!$A$1:$B$92,2,0),VLOOKUP(Q3779,Sheet4!$A$1:$B$92,2,0))</f>
        <v>保险资产管理产品</v>
      </c>
    </row>
    <row r="3780" spans="1:68" s="58" customFormat="1" ht="12.75" customHeight="1">
      <c r="A3780" s="137" t="s">
        <v>1764</v>
      </c>
      <c r="B3780" s="50" t="s">
        <v>1765</v>
      </c>
      <c r="C3780" s="252" t="s">
        <v>5552</v>
      </c>
      <c r="D3780" s="257" t="s">
        <v>678</v>
      </c>
      <c r="E3780" s="42" t="s">
        <v>1766</v>
      </c>
      <c r="F3780" s="42" t="s">
        <v>1765</v>
      </c>
      <c r="G3780" s="42"/>
      <c r="H3780" s="307">
        <v>14.926566922098127</v>
      </c>
      <c r="I3780" s="315">
        <v>10.406860820658093</v>
      </c>
      <c r="J3780" s="105">
        <v>0</v>
      </c>
      <c r="K3780" s="42">
        <v>0</v>
      </c>
      <c r="L3780" s="50" t="s">
        <v>4487</v>
      </c>
      <c r="M3780" s="50" t="s">
        <v>5541</v>
      </c>
      <c r="N3780" s="50" t="s">
        <v>2402</v>
      </c>
      <c r="O3780" s="137" t="s">
        <v>2403</v>
      </c>
      <c r="P3780" s="42" t="s">
        <v>64</v>
      </c>
      <c r="Q3780" s="42" t="s">
        <v>65</v>
      </c>
      <c r="R3780" s="42">
        <v>1</v>
      </c>
      <c r="S3780" s="137" t="s">
        <v>2254</v>
      </c>
      <c r="T3780" s="62">
        <v>1218887.4099999999</v>
      </c>
      <c r="U3780" s="62">
        <v>1132966.47</v>
      </c>
      <c r="Z3780" s="42" t="s">
        <v>68</v>
      </c>
      <c r="AJ3780" s="42"/>
      <c r="AW3780" s="42" t="s">
        <v>2412</v>
      </c>
      <c r="AX3780" s="42"/>
      <c r="AY3780" s="42"/>
      <c r="AZ3780" s="42"/>
      <c r="BA3780" s="42"/>
      <c r="BB3780" s="42"/>
      <c r="BN3780" s="128" t="s">
        <v>4578</v>
      </c>
      <c r="BO3780" s="58" t="str">
        <f t="shared" si="59"/>
        <v>境内资产</v>
      </c>
      <c r="BP3780" s="58" t="str">
        <f>IF(M3780="",VLOOKUP(D3780,Sheet4!$A$1:$B$92,2,0),VLOOKUP(Q3780,Sheet4!$A$1:$B$92,2,0))</f>
        <v>保险资产管理产品</v>
      </c>
    </row>
    <row r="3781" spans="1:68" s="58" customFormat="1" ht="12.75" customHeight="1">
      <c r="A3781" s="137" t="s">
        <v>1826</v>
      </c>
      <c r="B3781" s="50" t="s">
        <v>1827</v>
      </c>
      <c r="C3781" s="252" t="s">
        <v>5552</v>
      </c>
      <c r="D3781" s="257" t="s">
        <v>678</v>
      </c>
      <c r="E3781" s="42" t="s">
        <v>1828</v>
      </c>
      <c r="F3781" s="42" t="s">
        <v>1827</v>
      </c>
      <c r="G3781" s="42"/>
      <c r="H3781" s="307">
        <v>4.8202442591934451</v>
      </c>
      <c r="I3781" s="315">
        <v>3.2721495874539572</v>
      </c>
      <c r="J3781" s="105">
        <v>0</v>
      </c>
      <c r="K3781" s="42">
        <v>0</v>
      </c>
      <c r="L3781" s="50" t="s">
        <v>4487</v>
      </c>
      <c r="M3781" s="50" t="s">
        <v>5541</v>
      </c>
      <c r="N3781" s="50" t="s">
        <v>2402</v>
      </c>
      <c r="O3781" s="137" t="s">
        <v>2403</v>
      </c>
      <c r="P3781" s="42" t="s">
        <v>64</v>
      </c>
      <c r="Q3781" s="42" t="s">
        <v>65</v>
      </c>
      <c r="R3781" s="42">
        <v>1</v>
      </c>
      <c r="S3781" s="137" t="s">
        <v>2254</v>
      </c>
      <c r="T3781" s="62">
        <v>1218887.4099999999</v>
      </c>
      <c r="U3781" s="62">
        <v>1132966.47</v>
      </c>
      <c r="Z3781" s="42" t="s">
        <v>68</v>
      </c>
      <c r="AJ3781" s="42"/>
      <c r="AW3781" s="42" t="s">
        <v>2412</v>
      </c>
      <c r="AX3781" s="42"/>
      <c r="AY3781" s="42"/>
      <c r="AZ3781" s="42"/>
      <c r="BA3781" s="42"/>
      <c r="BB3781" s="42"/>
      <c r="BN3781" s="128" t="s">
        <v>4578</v>
      </c>
      <c r="BO3781" s="58" t="str">
        <f t="shared" si="59"/>
        <v>境内资产</v>
      </c>
      <c r="BP3781" s="58" t="str">
        <f>IF(M3781="",VLOOKUP(D3781,Sheet4!$A$1:$B$92,2,0),VLOOKUP(Q3781,Sheet4!$A$1:$B$92,2,0))</f>
        <v>保险资产管理产品</v>
      </c>
    </row>
    <row r="3782" spans="1:68" s="58" customFormat="1" ht="12.75" customHeight="1">
      <c r="A3782" s="137" t="s">
        <v>2245</v>
      </c>
      <c r="B3782" s="50" t="s">
        <v>2246</v>
      </c>
      <c r="C3782" s="252" t="s">
        <v>5552</v>
      </c>
      <c r="D3782" s="257" t="s">
        <v>678</v>
      </c>
      <c r="E3782" s="42" t="s">
        <v>2814</v>
      </c>
      <c r="F3782" s="42" t="s">
        <v>2246</v>
      </c>
      <c r="G3782" s="42"/>
      <c r="H3782" s="307">
        <v>24.119425937064118</v>
      </c>
      <c r="I3782" s="315">
        <v>9.9568255757115693</v>
      </c>
      <c r="J3782" s="105">
        <v>0</v>
      </c>
      <c r="K3782" s="42">
        <v>0</v>
      </c>
      <c r="L3782" s="50" t="s">
        <v>4487</v>
      </c>
      <c r="M3782" s="50" t="s">
        <v>5541</v>
      </c>
      <c r="N3782" s="50" t="s">
        <v>2402</v>
      </c>
      <c r="O3782" s="137" t="s">
        <v>2403</v>
      </c>
      <c r="P3782" s="42" t="s">
        <v>64</v>
      </c>
      <c r="Q3782" s="42" t="s">
        <v>65</v>
      </c>
      <c r="R3782" s="42">
        <v>1</v>
      </c>
      <c r="S3782" s="137" t="s">
        <v>2254</v>
      </c>
      <c r="T3782" s="62">
        <v>1218887.4099999999</v>
      </c>
      <c r="U3782" s="62">
        <v>1132966.47</v>
      </c>
      <c r="Z3782" s="42" t="s">
        <v>68</v>
      </c>
      <c r="AJ3782" s="42"/>
      <c r="AW3782" s="42" t="s">
        <v>2412</v>
      </c>
      <c r="AX3782" s="42"/>
      <c r="AY3782" s="42"/>
      <c r="AZ3782" s="42"/>
      <c r="BA3782" s="42"/>
      <c r="BB3782" s="42"/>
      <c r="BN3782" s="128" t="s">
        <v>4578</v>
      </c>
      <c r="BO3782" s="58" t="str">
        <f t="shared" si="59"/>
        <v>境内资产</v>
      </c>
      <c r="BP3782" s="58" t="str">
        <f>IF(M3782="",VLOOKUP(D3782,Sheet4!$A$1:$B$92,2,0),VLOOKUP(Q3782,Sheet4!$A$1:$B$92,2,0))</f>
        <v>保险资产管理产品</v>
      </c>
    </row>
    <row r="3783" spans="1:68" s="58" customFormat="1" ht="12.75" customHeight="1">
      <c r="A3783" s="137" t="s">
        <v>1639</v>
      </c>
      <c r="B3783" s="50" t="s">
        <v>1640</v>
      </c>
      <c r="C3783" s="252" t="s">
        <v>5552</v>
      </c>
      <c r="D3783" s="257" t="s">
        <v>678</v>
      </c>
      <c r="E3783" s="42" t="s">
        <v>1641</v>
      </c>
      <c r="F3783" s="42" t="s">
        <v>1640</v>
      </c>
      <c r="G3783" s="42"/>
      <c r="H3783" s="307">
        <v>8.4410827415032426</v>
      </c>
      <c r="I3783" s="315">
        <v>5.7628999647490415</v>
      </c>
      <c r="J3783" s="105">
        <v>0</v>
      </c>
      <c r="K3783" s="42">
        <v>0</v>
      </c>
      <c r="L3783" s="50" t="s">
        <v>4487</v>
      </c>
      <c r="M3783" s="50" t="s">
        <v>5541</v>
      </c>
      <c r="N3783" s="50" t="s">
        <v>2402</v>
      </c>
      <c r="O3783" s="137" t="s">
        <v>2403</v>
      </c>
      <c r="P3783" s="42" t="s">
        <v>64</v>
      </c>
      <c r="Q3783" s="42" t="s">
        <v>65</v>
      </c>
      <c r="R3783" s="42">
        <v>1</v>
      </c>
      <c r="S3783" s="137" t="s">
        <v>2254</v>
      </c>
      <c r="T3783" s="62">
        <v>1218887.4099999999</v>
      </c>
      <c r="U3783" s="62">
        <v>1132966.47</v>
      </c>
      <c r="Z3783" s="42" t="s">
        <v>68</v>
      </c>
      <c r="AJ3783" s="42"/>
      <c r="AW3783" s="42" t="s">
        <v>2412</v>
      </c>
      <c r="AX3783" s="42"/>
      <c r="AY3783" s="42"/>
      <c r="AZ3783" s="42"/>
      <c r="BA3783" s="42"/>
      <c r="BB3783" s="42"/>
      <c r="BN3783" s="128" t="s">
        <v>4578</v>
      </c>
      <c r="BO3783" s="58" t="str">
        <f t="shared" si="59"/>
        <v>境内资产</v>
      </c>
      <c r="BP3783" s="58" t="str">
        <f>IF(M3783="",VLOOKUP(D3783,Sheet4!$A$1:$B$92,2,0),VLOOKUP(Q3783,Sheet4!$A$1:$B$92,2,0))</f>
        <v>保险资产管理产品</v>
      </c>
    </row>
    <row r="3784" spans="1:68" s="58" customFormat="1" ht="12.75" customHeight="1">
      <c r="A3784" s="137" t="s">
        <v>1642</v>
      </c>
      <c r="B3784" s="50" t="s">
        <v>1643</v>
      </c>
      <c r="C3784" s="252" t="s">
        <v>5552</v>
      </c>
      <c r="D3784" s="257" t="s">
        <v>678</v>
      </c>
      <c r="E3784" s="42" t="s">
        <v>1644</v>
      </c>
      <c r="F3784" s="42" t="s">
        <v>1643</v>
      </c>
      <c r="G3784" s="42"/>
      <c r="H3784" s="307">
        <v>20.13282497638453</v>
      </c>
      <c r="I3784" s="315">
        <v>9.8339173183651027</v>
      </c>
      <c r="J3784" s="105">
        <v>0</v>
      </c>
      <c r="K3784" s="42">
        <v>0</v>
      </c>
      <c r="L3784" s="50" t="s">
        <v>4487</v>
      </c>
      <c r="M3784" s="50" t="s">
        <v>5541</v>
      </c>
      <c r="N3784" s="50" t="s">
        <v>2402</v>
      </c>
      <c r="O3784" s="137" t="s">
        <v>2403</v>
      </c>
      <c r="P3784" s="42" t="s">
        <v>64</v>
      </c>
      <c r="Q3784" s="42" t="s">
        <v>65</v>
      </c>
      <c r="R3784" s="42">
        <v>1</v>
      </c>
      <c r="S3784" s="137" t="s">
        <v>2254</v>
      </c>
      <c r="T3784" s="62">
        <v>1218887.4099999999</v>
      </c>
      <c r="U3784" s="62">
        <v>1132966.47</v>
      </c>
      <c r="Z3784" s="42" t="s">
        <v>68</v>
      </c>
      <c r="AJ3784" s="42"/>
      <c r="AW3784" s="42" t="s">
        <v>2412</v>
      </c>
      <c r="AX3784" s="42"/>
      <c r="AY3784" s="42"/>
      <c r="AZ3784" s="42"/>
      <c r="BA3784" s="42"/>
      <c r="BB3784" s="42"/>
      <c r="BN3784" s="128" t="s">
        <v>4578</v>
      </c>
      <c r="BO3784" s="58" t="str">
        <f t="shared" si="59"/>
        <v>境内资产</v>
      </c>
      <c r="BP3784" s="58" t="str">
        <f>IF(M3784="",VLOOKUP(D3784,Sheet4!$A$1:$B$92,2,0),VLOOKUP(Q3784,Sheet4!$A$1:$B$92,2,0))</f>
        <v>保险资产管理产品</v>
      </c>
    </row>
    <row r="3785" spans="1:68" s="58" customFormat="1" ht="12.75" customHeight="1">
      <c r="A3785" s="137" t="s">
        <v>2180</v>
      </c>
      <c r="B3785" s="50" t="s">
        <v>2347</v>
      </c>
      <c r="C3785" s="252" t="s">
        <v>5552</v>
      </c>
      <c r="D3785" s="257" t="s">
        <v>678</v>
      </c>
      <c r="E3785" s="42" t="s">
        <v>2815</v>
      </c>
      <c r="F3785" s="42" t="s">
        <v>2347</v>
      </c>
      <c r="G3785" s="42"/>
      <c r="H3785" s="307">
        <v>3.7503715054992175</v>
      </c>
      <c r="I3785" s="315">
        <v>3.4470326337308985</v>
      </c>
      <c r="J3785" s="105">
        <v>0</v>
      </c>
      <c r="K3785" s="42">
        <v>0</v>
      </c>
      <c r="L3785" s="50" t="s">
        <v>4487</v>
      </c>
      <c r="M3785" s="50" t="s">
        <v>5541</v>
      </c>
      <c r="N3785" s="50" t="s">
        <v>2402</v>
      </c>
      <c r="O3785" s="137" t="s">
        <v>2403</v>
      </c>
      <c r="P3785" s="42" t="s">
        <v>64</v>
      </c>
      <c r="Q3785" s="42" t="s">
        <v>65</v>
      </c>
      <c r="R3785" s="42">
        <v>1</v>
      </c>
      <c r="S3785" s="137" t="s">
        <v>2254</v>
      </c>
      <c r="T3785" s="62">
        <v>1218887.4099999999</v>
      </c>
      <c r="U3785" s="62">
        <v>1132966.47</v>
      </c>
      <c r="Z3785" s="42" t="s">
        <v>68</v>
      </c>
      <c r="AJ3785" s="42"/>
      <c r="AW3785" s="42" t="s">
        <v>2412</v>
      </c>
      <c r="AX3785" s="42"/>
      <c r="AY3785" s="42"/>
      <c r="AZ3785" s="42"/>
      <c r="BA3785" s="42"/>
      <c r="BB3785" s="42"/>
      <c r="BN3785" s="128" t="s">
        <v>4578</v>
      </c>
      <c r="BO3785" s="58" t="str">
        <f t="shared" si="59"/>
        <v>境内资产</v>
      </c>
      <c r="BP3785" s="58" t="str">
        <f>IF(M3785="",VLOOKUP(D3785,Sheet4!$A$1:$B$92,2,0),VLOOKUP(Q3785,Sheet4!$A$1:$B$92,2,0))</f>
        <v>保险资产管理产品</v>
      </c>
    </row>
    <row r="3786" spans="1:68" s="58" customFormat="1" ht="12.75" customHeight="1">
      <c r="A3786" s="137" t="s">
        <v>1767</v>
      </c>
      <c r="B3786" s="50" t="s">
        <v>1768</v>
      </c>
      <c r="C3786" s="252" t="s">
        <v>5552</v>
      </c>
      <c r="D3786" s="257" t="s">
        <v>678</v>
      </c>
      <c r="E3786" s="42" t="s">
        <v>1769</v>
      </c>
      <c r="F3786" s="42" t="s">
        <v>1768</v>
      </c>
      <c r="G3786" s="42"/>
      <c r="H3786" s="307">
        <v>10.25061329455726</v>
      </c>
      <c r="I3786" s="315">
        <v>5.6399378475176718</v>
      </c>
      <c r="J3786" s="105">
        <v>0</v>
      </c>
      <c r="K3786" s="42">
        <v>0</v>
      </c>
      <c r="L3786" s="50" t="s">
        <v>4487</v>
      </c>
      <c r="M3786" s="50" t="s">
        <v>5541</v>
      </c>
      <c r="N3786" s="50" t="s">
        <v>2402</v>
      </c>
      <c r="O3786" s="137" t="s">
        <v>2403</v>
      </c>
      <c r="P3786" s="42" t="s">
        <v>64</v>
      </c>
      <c r="Q3786" s="42" t="s">
        <v>65</v>
      </c>
      <c r="R3786" s="42">
        <v>1</v>
      </c>
      <c r="S3786" s="137" t="s">
        <v>2254</v>
      </c>
      <c r="T3786" s="62">
        <v>1218887.4099999999</v>
      </c>
      <c r="U3786" s="62">
        <v>1132966.47</v>
      </c>
      <c r="Z3786" s="42" t="s">
        <v>68</v>
      </c>
      <c r="AJ3786" s="42"/>
      <c r="AW3786" s="42" t="s">
        <v>2412</v>
      </c>
      <c r="AX3786" s="42"/>
      <c r="AY3786" s="42"/>
      <c r="AZ3786" s="42"/>
      <c r="BA3786" s="42"/>
      <c r="BB3786" s="42"/>
      <c r="BN3786" s="128" t="s">
        <v>4578</v>
      </c>
      <c r="BO3786" s="58" t="str">
        <f t="shared" si="59"/>
        <v>境内资产</v>
      </c>
      <c r="BP3786" s="58" t="str">
        <f>IF(M3786="",VLOOKUP(D3786,Sheet4!$A$1:$B$92,2,0),VLOOKUP(Q3786,Sheet4!$A$1:$B$92,2,0))</f>
        <v>保险资产管理产品</v>
      </c>
    </row>
    <row r="3787" spans="1:68" s="58" customFormat="1" ht="12.75" customHeight="1">
      <c r="A3787" s="137" t="s">
        <v>1773</v>
      </c>
      <c r="B3787" s="50" t="s">
        <v>1774</v>
      </c>
      <c r="C3787" s="252" t="s">
        <v>5552</v>
      </c>
      <c r="D3787" s="257" t="s">
        <v>678</v>
      </c>
      <c r="E3787" s="42" t="s">
        <v>1775</v>
      </c>
      <c r="F3787" s="42" t="s">
        <v>1774</v>
      </c>
      <c r="G3787" s="42"/>
      <c r="H3787" s="307">
        <v>29.754570254825506</v>
      </c>
      <c r="I3787" s="315">
        <v>23.618636727244901</v>
      </c>
      <c r="J3787" s="105">
        <v>0</v>
      </c>
      <c r="K3787" s="42">
        <v>0</v>
      </c>
      <c r="L3787" s="50" t="s">
        <v>4487</v>
      </c>
      <c r="M3787" s="50" t="s">
        <v>5541</v>
      </c>
      <c r="N3787" s="50" t="s">
        <v>2402</v>
      </c>
      <c r="O3787" s="137" t="s">
        <v>2403</v>
      </c>
      <c r="P3787" s="42" t="s">
        <v>64</v>
      </c>
      <c r="Q3787" s="42" t="s">
        <v>65</v>
      </c>
      <c r="R3787" s="42">
        <v>1</v>
      </c>
      <c r="S3787" s="137" t="s">
        <v>2254</v>
      </c>
      <c r="T3787" s="62">
        <v>1218887.4099999999</v>
      </c>
      <c r="U3787" s="62">
        <v>1132966.47</v>
      </c>
      <c r="Z3787" s="42" t="s">
        <v>68</v>
      </c>
      <c r="AJ3787" s="42"/>
      <c r="AW3787" s="42" t="s">
        <v>2412</v>
      </c>
      <c r="AX3787" s="42"/>
      <c r="AY3787" s="42"/>
      <c r="AZ3787" s="42"/>
      <c r="BA3787" s="42"/>
      <c r="BB3787" s="42"/>
      <c r="BN3787" s="128" t="s">
        <v>4578</v>
      </c>
      <c r="BO3787" s="58" t="str">
        <f t="shared" si="59"/>
        <v>境内资产</v>
      </c>
      <c r="BP3787" s="58" t="str">
        <f>IF(M3787="",VLOOKUP(D3787,Sheet4!$A$1:$B$92,2,0),VLOOKUP(Q3787,Sheet4!$A$1:$B$92,2,0))</f>
        <v>保险资产管理产品</v>
      </c>
    </row>
    <row r="3788" spans="1:68" s="58" customFormat="1" ht="12.75" customHeight="1">
      <c r="A3788" s="137" t="s">
        <v>2043</v>
      </c>
      <c r="B3788" s="50" t="s">
        <v>2044</v>
      </c>
      <c r="C3788" s="252" t="s">
        <v>5552</v>
      </c>
      <c r="D3788" s="257" t="s">
        <v>678</v>
      </c>
      <c r="E3788" s="42" t="s">
        <v>4375</v>
      </c>
      <c r="F3788" s="42" t="s">
        <v>2044</v>
      </c>
      <c r="G3788" s="42"/>
      <c r="H3788" s="307">
        <v>59.261313225921732</v>
      </c>
      <c r="I3788" s="315">
        <v>30.384300029100224</v>
      </c>
      <c r="J3788" s="105">
        <v>0</v>
      </c>
      <c r="K3788" s="42">
        <v>0</v>
      </c>
      <c r="L3788" s="50" t="s">
        <v>4487</v>
      </c>
      <c r="M3788" s="50" t="s">
        <v>5541</v>
      </c>
      <c r="N3788" s="50" t="s">
        <v>2402</v>
      </c>
      <c r="O3788" s="137" t="s">
        <v>2403</v>
      </c>
      <c r="P3788" s="42" t="s">
        <v>64</v>
      </c>
      <c r="Q3788" s="42" t="s">
        <v>65</v>
      </c>
      <c r="R3788" s="42">
        <v>1</v>
      </c>
      <c r="S3788" s="137" t="s">
        <v>2254</v>
      </c>
      <c r="T3788" s="62">
        <v>1218887.4099999999</v>
      </c>
      <c r="U3788" s="62">
        <v>1132966.47</v>
      </c>
      <c r="Z3788" s="42" t="s">
        <v>68</v>
      </c>
      <c r="AJ3788" s="42"/>
      <c r="AW3788" s="42" t="s">
        <v>2412</v>
      </c>
      <c r="AX3788" s="42"/>
      <c r="AY3788" s="42"/>
      <c r="AZ3788" s="42"/>
      <c r="BA3788" s="42"/>
      <c r="BB3788" s="42"/>
      <c r="BN3788" s="128" t="s">
        <v>4578</v>
      </c>
      <c r="BO3788" s="58" t="str">
        <f t="shared" si="59"/>
        <v>境内资产</v>
      </c>
      <c r="BP3788" s="58" t="str">
        <f>IF(M3788="",VLOOKUP(D3788,Sheet4!$A$1:$B$92,2,0),VLOOKUP(Q3788,Sheet4!$A$1:$B$92,2,0))</f>
        <v>保险资产管理产品</v>
      </c>
    </row>
    <row r="3789" spans="1:68" s="58" customFormat="1" ht="12.75" customHeight="1">
      <c r="A3789" s="137" t="s">
        <v>1776</v>
      </c>
      <c r="B3789" s="50" t="s">
        <v>1777</v>
      </c>
      <c r="C3789" s="252" t="s">
        <v>5552</v>
      </c>
      <c r="D3789" s="257" t="s">
        <v>678</v>
      </c>
      <c r="E3789" s="42" t="s">
        <v>1778</v>
      </c>
      <c r="F3789" s="42" t="s">
        <v>1777</v>
      </c>
      <c r="G3789" s="42"/>
      <c r="H3789" s="307">
        <v>32.575751025994641</v>
      </c>
      <c r="I3789" s="315">
        <v>20.777922771151292</v>
      </c>
      <c r="J3789" s="105">
        <v>0</v>
      </c>
      <c r="K3789" s="42">
        <v>0</v>
      </c>
      <c r="L3789" s="50" t="s">
        <v>4487</v>
      </c>
      <c r="M3789" s="50" t="s">
        <v>5541</v>
      </c>
      <c r="N3789" s="50" t="s">
        <v>2402</v>
      </c>
      <c r="O3789" s="137" t="s">
        <v>2403</v>
      </c>
      <c r="P3789" s="42" t="s">
        <v>64</v>
      </c>
      <c r="Q3789" s="42" t="s">
        <v>65</v>
      </c>
      <c r="R3789" s="42">
        <v>1</v>
      </c>
      <c r="S3789" s="137" t="s">
        <v>2254</v>
      </c>
      <c r="T3789" s="62">
        <v>1218887.4099999999</v>
      </c>
      <c r="U3789" s="62">
        <v>1132966.47</v>
      </c>
      <c r="Z3789" s="42" t="s">
        <v>68</v>
      </c>
      <c r="AJ3789" s="42"/>
      <c r="AW3789" s="42" t="s">
        <v>2412</v>
      </c>
      <c r="AX3789" s="42"/>
      <c r="AY3789" s="42"/>
      <c r="AZ3789" s="42"/>
      <c r="BA3789" s="108"/>
      <c r="BB3789" s="42"/>
      <c r="BN3789" s="128" t="s">
        <v>4578</v>
      </c>
      <c r="BO3789" s="58" t="str">
        <f t="shared" si="59"/>
        <v>境内资产</v>
      </c>
      <c r="BP3789" s="58" t="str">
        <f>IF(M3789="",VLOOKUP(D3789,Sheet4!$A$1:$B$92,2,0),VLOOKUP(Q3789,Sheet4!$A$1:$B$92,2,0))</f>
        <v>保险资产管理产品</v>
      </c>
    </row>
    <row r="3790" spans="1:68" s="58" customFormat="1" ht="12.75" customHeight="1">
      <c r="A3790" s="137" t="s">
        <v>1832</v>
      </c>
      <c r="B3790" s="50" t="s">
        <v>1833</v>
      </c>
      <c r="C3790" s="252" t="s">
        <v>5552</v>
      </c>
      <c r="D3790" s="257" t="s">
        <v>678</v>
      </c>
      <c r="E3790" s="42" t="s">
        <v>1834</v>
      </c>
      <c r="F3790" s="42" t="s">
        <v>1833</v>
      </c>
      <c r="G3790" s="42"/>
      <c r="H3790" s="307">
        <v>19.950616985760909</v>
      </c>
      <c r="I3790" s="315">
        <v>10.576196298790123</v>
      </c>
      <c r="J3790" s="105">
        <v>0</v>
      </c>
      <c r="K3790" s="42">
        <v>0</v>
      </c>
      <c r="L3790" s="50" t="s">
        <v>4487</v>
      </c>
      <c r="M3790" s="50" t="s">
        <v>5541</v>
      </c>
      <c r="N3790" s="50" t="s">
        <v>2402</v>
      </c>
      <c r="O3790" s="137" t="s">
        <v>2403</v>
      </c>
      <c r="P3790" s="42" t="s">
        <v>64</v>
      </c>
      <c r="Q3790" s="42" t="s">
        <v>65</v>
      </c>
      <c r="R3790" s="42">
        <v>1</v>
      </c>
      <c r="S3790" s="137" t="s">
        <v>2254</v>
      </c>
      <c r="T3790" s="62">
        <v>1218887.4099999999</v>
      </c>
      <c r="U3790" s="62">
        <v>1132966.47</v>
      </c>
      <c r="Z3790" s="42" t="s">
        <v>68</v>
      </c>
      <c r="AJ3790" s="42"/>
      <c r="AW3790" s="42" t="s">
        <v>2412</v>
      </c>
      <c r="AX3790" s="42"/>
      <c r="AY3790" s="42"/>
      <c r="AZ3790" s="42"/>
      <c r="BA3790" s="108"/>
      <c r="BB3790" s="42"/>
      <c r="BN3790" s="128" t="s">
        <v>4578</v>
      </c>
      <c r="BO3790" s="58" t="str">
        <f t="shared" si="59"/>
        <v>境内资产</v>
      </c>
      <c r="BP3790" s="58" t="str">
        <f>IF(M3790="",VLOOKUP(D3790,Sheet4!$A$1:$B$92,2,0),VLOOKUP(Q3790,Sheet4!$A$1:$B$92,2,0))</f>
        <v>保险资产管理产品</v>
      </c>
    </row>
    <row r="3791" spans="1:68" s="58" customFormat="1" ht="12.75" customHeight="1">
      <c r="A3791" s="137" t="s">
        <v>1779</v>
      </c>
      <c r="B3791" s="50" t="s">
        <v>1780</v>
      </c>
      <c r="C3791" s="252" t="s">
        <v>5552</v>
      </c>
      <c r="D3791" s="257" t="s">
        <v>678</v>
      </c>
      <c r="E3791" s="42" t="s">
        <v>1781</v>
      </c>
      <c r="F3791" s="42" t="s">
        <v>1780</v>
      </c>
      <c r="G3791" s="42"/>
      <c r="H3791" s="307">
        <v>13.052943106010675</v>
      </c>
      <c r="I3791" s="315">
        <v>9.1370601742074733</v>
      </c>
      <c r="J3791" s="105">
        <v>0</v>
      </c>
      <c r="K3791" s="42">
        <v>0</v>
      </c>
      <c r="L3791" s="50" t="s">
        <v>4487</v>
      </c>
      <c r="M3791" s="50" t="s">
        <v>5541</v>
      </c>
      <c r="N3791" s="50" t="s">
        <v>2402</v>
      </c>
      <c r="O3791" s="137" t="s">
        <v>2403</v>
      </c>
      <c r="P3791" s="42" t="s">
        <v>64</v>
      </c>
      <c r="Q3791" s="42" t="s">
        <v>65</v>
      </c>
      <c r="R3791" s="42">
        <v>1</v>
      </c>
      <c r="S3791" s="137" t="s">
        <v>2254</v>
      </c>
      <c r="T3791" s="62">
        <v>1218887.4099999999</v>
      </c>
      <c r="U3791" s="62">
        <v>1132966.47</v>
      </c>
      <c r="Z3791" s="42" t="s">
        <v>68</v>
      </c>
      <c r="AJ3791" s="42"/>
      <c r="AW3791" s="42" t="s">
        <v>2412</v>
      </c>
      <c r="AX3791" s="42"/>
      <c r="AY3791" s="42"/>
      <c r="AZ3791" s="42"/>
      <c r="BA3791" s="42"/>
      <c r="BB3791" s="42"/>
      <c r="BN3791" s="128" t="s">
        <v>4578</v>
      </c>
      <c r="BO3791" s="58" t="str">
        <f t="shared" si="59"/>
        <v>境内资产</v>
      </c>
      <c r="BP3791" s="58" t="str">
        <f>IF(M3791="",VLOOKUP(D3791,Sheet4!$A$1:$B$92,2,0),VLOOKUP(Q3791,Sheet4!$A$1:$B$92,2,0))</f>
        <v>保险资产管理产品</v>
      </c>
    </row>
    <row r="3792" spans="1:68" s="58" customFormat="1" ht="12.75" customHeight="1">
      <c r="A3792" s="137" t="s">
        <v>2295</v>
      </c>
      <c r="B3792" s="50" t="s">
        <v>2348</v>
      </c>
      <c r="C3792" s="252" t="s">
        <v>1305</v>
      </c>
      <c r="D3792" s="252" t="s">
        <v>1318</v>
      </c>
      <c r="E3792" s="42" t="s">
        <v>2349</v>
      </c>
      <c r="F3792" s="42" t="s">
        <v>2348</v>
      </c>
      <c r="G3792" s="42"/>
      <c r="H3792" s="307">
        <v>49447.709360633686</v>
      </c>
      <c r="I3792" s="315">
        <v>49450.917811930594</v>
      </c>
      <c r="J3792" s="105">
        <v>0</v>
      </c>
      <c r="K3792" s="42">
        <v>0</v>
      </c>
      <c r="L3792" s="50" t="s">
        <v>4487</v>
      </c>
      <c r="M3792" s="50" t="s">
        <v>5541</v>
      </c>
      <c r="N3792" s="50" t="s">
        <v>2402</v>
      </c>
      <c r="O3792" s="137" t="s">
        <v>2403</v>
      </c>
      <c r="P3792" s="42" t="s">
        <v>64</v>
      </c>
      <c r="Q3792" s="42" t="s">
        <v>65</v>
      </c>
      <c r="R3792" s="42">
        <v>1</v>
      </c>
      <c r="S3792" s="137" t="s">
        <v>2254</v>
      </c>
      <c r="T3792" s="62">
        <v>1218887.4099999999</v>
      </c>
      <c r="U3792" s="62">
        <v>1132966.47</v>
      </c>
      <c r="Z3792" s="42" t="s">
        <v>68</v>
      </c>
      <c r="AJ3792" s="42"/>
      <c r="AW3792" s="42" t="s">
        <v>2412</v>
      </c>
      <c r="AX3792" s="42"/>
      <c r="AY3792" s="42"/>
      <c r="AZ3792" s="42"/>
      <c r="BA3792" s="108"/>
      <c r="BB3792" s="42"/>
      <c r="BN3792" s="128" t="s">
        <v>4578</v>
      </c>
      <c r="BO3792" s="58" t="str">
        <f t="shared" si="59"/>
        <v>境内资产</v>
      </c>
      <c r="BP3792" s="58" t="str">
        <f>IF(M3792="",VLOOKUP(D3792,Sheet4!$A$1:$B$92,2,0),VLOOKUP(Q3792,Sheet4!$A$1:$B$92,2,0))</f>
        <v>保险资产管理产品</v>
      </c>
    </row>
    <row r="3793" spans="1:68" s="58" customFormat="1" ht="12.75" customHeight="1">
      <c r="A3793" s="137" t="s">
        <v>2354</v>
      </c>
      <c r="B3793" s="50" t="s">
        <v>2350</v>
      </c>
      <c r="C3793" s="255" t="s">
        <v>71</v>
      </c>
      <c r="D3793" s="255" t="s">
        <v>72</v>
      </c>
      <c r="E3793" s="42" t="s">
        <v>4463</v>
      </c>
      <c r="F3793" s="42" t="s">
        <v>2350</v>
      </c>
      <c r="G3793" s="42"/>
      <c r="H3793" s="307">
        <v>54399.830248188293</v>
      </c>
      <c r="I3793" s="315">
        <v>54344.623866163696</v>
      </c>
      <c r="J3793" s="105">
        <v>785.76406909121965</v>
      </c>
      <c r="K3793" s="42">
        <v>0</v>
      </c>
      <c r="L3793" s="50" t="s">
        <v>4487</v>
      </c>
      <c r="M3793" s="50" t="s">
        <v>5541</v>
      </c>
      <c r="N3793" s="50" t="s">
        <v>2402</v>
      </c>
      <c r="O3793" s="137" t="s">
        <v>2403</v>
      </c>
      <c r="P3793" s="42" t="s">
        <v>64</v>
      </c>
      <c r="Q3793" s="42" t="s">
        <v>65</v>
      </c>
      <c r="R3793" s="42">
        <v>1</v>
      </c>
      <c r="S3793" s="137" t="s">
        <v>2254</v>
      </c>
      <c r="T3793" s="62">
        <v>1218887.4099999999</v>
      </c>
      <c r="U3793" s="62">
        <v>1132966.47</v>
      </c>
      <c r="Z3793" s="42" t="s">
        <v>68</v>
      </c>
      <c r="AJ3793" s="42"/>
      <c r="AW3793" s="42" t="s">
        <v>2412</v>
      </c>
      <c r="AX3793" s="42"/>
      <c r="AY3793" s="108">
        <v>3</v>
      </c>
      <c r="AZ3793" s="103" t="s">
        <v>74</v>
      </c>
      <c r="BA3793" s="67">
        <v>0.6482</v>
      </c>
      <c r="BB3793" s="50" t="s">
        <v>68</v>
      </c>
      <c r="BN3793" s="128" t="s">
        <v>4578</v>
      </c>
      <c r="BO3793" s="58" t="str">
        <f t="shared" si="59"/>
        <v>境内资产</v>
      </c>
      <c r="BP3793" s="58" t="str">
        <f>IF(M3793="",VLOOKUP(D3793,Sheet4!$A$1:$B$92,2,0),VLOOKUP(Q3793,Sheet4!$A$1:$B$92,2,0))</f>
        <v>保险资产管理产品</v>
      </c>
    </row>
    <row r="3794" spans="1:68" s="58" customFormat="1" ht="12.75" customHeight="1">
      <c r="A3794" s="137" t="s">
        <v>2255</v>
      </c>
      <c r="B3794" s="138" t="s">
        <v>2256</v>
      </c>
      <c r="C3794" s="250" t="s">
        <v>222</v>
      </c>
      <c r="D3794" s="256" t="s">
        <v>221</v>
      </c>
      <c r="E3794" s="42" t="s">
        <v>2307</v>
      </c>
      <c r="F3794" s="42" t="s">
        <v>2308</v>
      </c>
      <c r="G3794" s="42"/>
      <c r="H3794" s="307">
        <v>8601603.33223534</v>
      </c>
      <c r="I3794" s="315">
        <v>8601603.33223534</v>
      </c>
      <c r="J3794" s="105">
        <v>4163.8647918525439</v>
      </c>
      <c r="K3794" s="42">
        <v>0</v>
      </c>
      <c r="L3794" s="50" t="s">
        <v>4489</v>
      </c>
      <c r="M3794" s="50" t="s">
        <v>5542</v>
      </c>
      <c r="N3794" s="50" t="s">
        <v>5532</v>
      </c>
      <c r="O3794" s="137" t="s">
        <v>2405</v>
      </c>
      <c r="P3794" s="42" t="s">
        <v>64</v>
      </c>
      <c r="Q3794" s="42" t="s">
        <v>65</v>
      </c>
      <c r="R3794" s="42">
        <v>2</v>
      </c>
      <c r="S3794" s="137" t="s">
        <v>2254</v>
      </c>
      <c r="T3794" s="62">
        <v>16867538196.9</v>
      </c>
      <c r="U3794" s="62">
        <v>14487907740.719999</v>
      </c>
      <c r="Z3794" s="42" t="s">
        <v>280</v>
      </c>
      <c r="AJ3794" s="42"/>
      <c r="AW3794" s="50" t="s">
        <v>2412</v>
      </c>
      <c r="AX3794" s="108">
        <v>0</v>
      </c>
      <c r="AY3794" s="42"/>
      <c r="AZ3794" s="42"/>
      <c r="BA3794" s="42"/>
      <c r="BB3794" s="42"/>
      <c r="BN3794" s="128" t="s">
        <v>4578</v>
      </c>
      <c r="BO3794" s="58" t="str">
        <f t="shared" si="59"/>
        <v>境内资产</v>
      </c>
      <c r="BP3794" s="58" t="str">
        <f>IF(M3794="",VLOOKUP(D3794,Sheet4!$A$1:$B$92,2,0),VLOOKUP(Q3794,Sheet4!$A$1:$B$92,2,0))</f>
        <v>保险资产管理产品</v>
      </c>
    </row>
    <row r="3795" spans="1:68" s="58" customFormat="1" ht="12.75" customHeight="1">
      <c r="A3795" s="138" t="s">
        <v>2385</v>
      </c>
      <c r="B3795" s="50" t="s">
        <v>2386</v>
      </c>
      <c r="C3795" s="252" t="s">
        <v>821</v>
      </c>
      <c r="D3795" s="274" t="s">
        <v>5615</v>
      </c>
      <c r="E3795" s="42" t="s">
        <v>4471</v>
      </c>
      <c r="F3795" s="42" t="s">
        <v>2385</v>
      </c>
      <c r="G3795" s="42"/>
      <c r="H3795" s="307">
        <v>99813138.938756868</v>
      </c>
      <c r="I3795" s="315">
        <v>99776834.354889795</v>
      </c>
      <c r="J3795" s="105">
        <v>475775.87577002065</v>
      </c>
      <c r="K3795" s="42">
        <v>0</v>
      </c>
      <c r="L3795" s="50" t="s">
        <v>4489</v>
      </c>
      <c r="M3795" s="50" t="s">
        <v>5542</v>
      </c>
      <c r="N3795" s="50" t="s">
        <v>5532</v>
      </c>
      <c r="O3795" s="137" t="s">
        <v>2405</v>
      </c>
      <c r="P3795" s="42" t="s">
        <v>64</v>
      </c>
      <c r="Q3795" s="42" t="s">
        <v>65</v>
      </c>
      <c r="R3795" s="42">
        <v>2</v>
      </c>
      <c r="S3795" s="137" t="s">
        <v>2254</v>
      </c>
      <c r="T3795" s="62">
        <v>16867538196.9</v>
      </c>
      <c r="U3795" s="62">
        <v>14487907740.719999</v>
      </c>
      <c r="Z3795" s="42" t="s">
        <v>68</v>
      </c>
      <c r="AJ3795" s="42"/>
      <c r="AW3795" s="50" t="s">
        <v>2412</v>
      </c>
      <c r="AX3795" s="146">
        <v>0.12970000000000001</v>
      </c>
      <c r="AY3795" s="42"/>
      <c r="AZ3795" s="42"/>
      <c r="BA3795" s="42"/>
      <c r="BB3795" s="42"/>
      <c r="BN3795" s="128" t="s">
        <v>4578</v>
      </c>
      <c r="BO3795" s="58" t="str">
        <f t="shared" si="59"/>
        <v>境内资产</v>
      </c>
      <c r="BP3795" s="58" t="str">
        <f>IF(M3795="",VLOOKUP(D3795,Sheet4!$A$1:$B$92,2,0),VLOOKUP(Q3795,Sheet4!$A$1:$B$92,2,0))</f>
        <v>保险资产管理产品</v>
      </c>
    </row>
    <row r="3796" spans="1:68" s="58" customFormat="1" ht="12.75" customHeight="1">
      <c r="A3796" s="137" t="s">
        <v>2301</v>
      </c>
      <c r="B3796" s="50" t="s">
        <v>2262</v>
      </c>
      <c r="C3796" s="252" t="s">
        <v>821</v>
      </c>
      <c r="D3796" s="274" t="s">
        <v>5615</v>
      </c>
      <c r="E3796" s="42" t="s">
        <v>2375</v>
      </c>
      <c r="F3796" s="42" t="s">
        <v>2301</v>
      </c>
      <c r="G3796" s="42"/>
      <c r="H3796" s="307">
        <v>369308614.07340038</v>
      </c>
      <c r="I3796" s="315">
        <v>369308243.16777605</v>
      </c>
      <c r="J3796" s="105">
        <v>1600337.2843990414</v>
      </c>
      <c r="K3796" s="42">
        <v>0</v>
      </c>
      <c r="L3796" s="50" t="s">
        <v>4489</v>
      </c>
      <c r="M3796" s="50" t="s">
        <v>5542</v>
      </c>
      <c r="N3796" s="50" t="s">
        <v>5532</v>
      </c>
      <c r="O3796" s="137" t="s">
        <v>2405</v>
      </c>
      <c r="P3796" s="42" t="s">
        <v>64</v>
      </c>
      <c r="Q3796" s="42" t="s">
        <v>65</v>
      </c>
      <c r="R3796" s="42">
        <v>2</v>
      </c>
      <c r="S3796" s="137" t="s">
        <v>2254</v>
      </c>
      <c r="T3796" s="62">
        <v>16867538196.9</v>
      </c>
      <c r="U3796" s="62">
        <v>14487907740.719999</v>
      </c>
      <c r="Z3796" s="42" t="s">
        <v>68</v>
      </c>
      <c r="AJ3796" s="42"/>
      <c r="AW3796" s="50" t="s">
        <v>2412</v>
      </c>
      <c r="AX3796" s="146">
        <v>0.13489999999999999</v>
      </c>
      <c r="AY3796" s="42"/>
      <c r="AZ3796" s="42"/>
      <c r="BA3796" s="42"/>
      <c r="BB3796" s="42"/>
      <c r="BN3796" s="128" t="s">
        <v>4578</v>
      </c>
      <c r="BO3796" s="58" t="str">
        <f t="shared" si="59"/>
        <v>境内资产</v>
      </c>
      <c r="BP3796" s="58" t="str">
        <f>IF(M3796="",VLOOKUP(D3796,Sheet4!$A$1:$B$92,2,0),VLOOKUP(Q3796,Sheet4!$A$1:$B$92,2,0))</f>
        <v>保险资产管理产品</v>
      </c>
    </row>
    <row r="3797" spans="1:68" s="58" customFormat="1" ht="12.75" customHeight="1">
      <c r="A3797" s="137" t="s">
        <v>224</v>
      </c>
      <c r="B3797" s="137" t="s">
        <v>224</v>
      </c>
      <c r="C3797" s="250" t="s">
        <v>222</v>
      </c>
      <c r="D3797" s="250" t="s">
        <v>224</v>
      </c>
      <c r="E3797" s="42">
        <v>0</v>
      </c>
      <c r="F3797" s="50" t="s">
        <v>5354</v>
      </c>
      <c r="G3797" s="42"/>
      <c r="H3797" s="307">
        <v>264328.00919338956</v>
      </c>
      <c r="I3797" s="315">
        <v>264328.00919338956</v>
      </c>
      <c r="J3797" s="105">
        <v>0</v>
      </c>
      <c r="K3797" s="42">
        <v>0</v>
      </c>
      <c r="L3797" s="50" t="s">
        <v>4489</v>
      </c>
      <c r="M3797" s="50" t="s">
        <v>5542</v>
      </c>
      <c r="N3797" s="50" t="s">
        <v>5532</v>
      </c>
      <c r="O3797" s="137" t="s">
        <v>2405</v>
      </c>
      <c r="P3797" s="42" t="s">
        <v>64</v>
      </c>
      <c r="Q3797" s="42" t="s">
        <v>65</v>
      </c>
      <c r="R3797" s="42">
        <v>2</v>
      </c>
      <c r="S3797" s="137" t="s">
        <v>2254</v>
      </c>
      <c r="T3797" s="62">
        <v>16867538196.9</v>
      </c>
      <c r="U3797" s="62">
        <v>14487907740.719999</v>
      </c>
      <c r="Z3797" s="42"/>
      <c r="AJ3797" s="42"/>
      <c r="AW3797" s="42" t="s">
        <v>2412</v>
      </c>
      <c r="AX3797" s="42"/>
      <c r="AY3797" s="42"/>
      <c r="AZ3797" s="42"/>
      <c r="BA3797" s="42"/>
      <c r="BB3797" s="42"/>
      <c r="BN3797" s="128" t="s">
        <v>4578</v>
      </c>
      <c r="BO3797" s="58" t="str">
        <f t="shared" si="59"/>
        <v>境内资产</v>
      </c>
      <c r="BP3797" s="58" t="str">
        <f>IF(M3797="",VLOOKUP(D3797,Sheet4!$A$1:$B$92,2,0),VLOOKUP(Q3797,Sheet4!$A$1:$B$92,2,0))</f>
        <v>保险资产管理产品</v>
      </c>
    </row>
    <row r="3798" spans="1:68" s="58" customFormat="1" ht="12.75" customHeight="1">
      <c r="A3798" s="138" t="s">
        <v>5387</v>
      </c>
      <c r="B3798" s="138" t="s">
        <v>5387</v>
      </c>
      <c r="C3798" s="250" t="s">
        <v>222</v>
      </c>
      <c r="D3798" s="250" t="s">
        <v>224</v>
      </c>
      <c r="E3798" s="42">
        <v>0</v>
      </c>
      <c r="F3798" s="59" t="s">
        <v>5354</v>
      </c>
      <c r="G3798" s="42"/>
      <c r="H3798" s="307">
        <v>33055.855839576252</v>
      </c>
      <c r="I3798" s="315">
        <v>33055.855839576252</v>
      </c>
      <c r="J3798" s="105">
        <v>0</v>
      </c>
      <c r="K3798" s="42">
        <v>0</v>
      </c>
      <c r="L3798" s="50" t="s">
        <v>4489</v>
      </c>
      <c r="M3798" s="50" t="s">
        <v>5542</v>
      </c>
      <c r="N3798" s="50" t="s">
        <v>5532</v>
      </c>
      <c r="O3798" s="137" t="s">
        <v>2405</v>
      </c>
      <c r="P3798" s="42" t="s">
        <v>64</v>
      </c>
      <c r="Q3798" s="42" t="s">
        <v>65</v>
      </c>
      <c r="R3798" s="42">
        <v>2</v>
      </c>
      <c r="S3798" s="137" t="s">
        <v>2254</v>
      </c>
      <c r="T3798" s="62">
        <v>16867538196.9</v>
      </c>
      <c r="U3798" s="62">
        <v>14487907740.719999</v>
      </c>
      <c r="Z3798" s="42"/>
      <c r="AJ3798" s="42"/>
      <c r="AW3798" s="42" t="s">
        <v>2412</v>
      </c>
      <c r="AX3798" s="42"/>
      <c r="AY3798" s="42"/>
      <c r="AZ3798" s="42"/>
      <c r="BA3798" s="42"/>
      <c r="BB3798" s="42"/>
      <c r="BN3798" s="128" t="s">
        <v>4578</v>
      </c>
      <c r="BO3798" s="58" t="str">
        <f t="shared" si="59"/>
        <v>境内资产</v>
      </c>
      <c r="BP3798" s="58" t="str">
        <f>IF(M3798="",VLOOKUP(D3798,Sheet4!$A$1:$B$92,2,0),VLOOKUP(Q3798,Sheet4!$A$1:$B$92,2,0))</f>
        <v>保险资产管理产品</v>
      </c>
    </row>
    <row r="3799" spans="1:68" s="58" customFormat="1" ht="12.75" customHeight="1">
      <c r="A3799" s="138" t="s">
        <v>2263</v>
      </c>
      <c r="B3799" s="50" t="s">
        <v>2310</v>
      </c>
      <c r="C3799" s="252" t="s">
        <v>5552</v>
      </c>
      <c r="D3799" s="257" t="s">
        <v>672</v>
      </c>
      <c r="E3799" s="42" t="s">
        <v>4437</v>
      </c>
      <c r="F3799" s="42" t="s">
        <v>2310</v>
      </c>
      <c r="G3799" s="42"/>
      <c r="H3799" s="307">
        <v>1840546.9557462784</v>
      </c>
      <c r="I3799" s="315">
        <v>1201704.2787787209</v>
      </c>
      <c r="J3799" s="105">
        <v>0</v>
      </c>
      <c r="K3799" s="42">
        <v>0</v>
      </c>
      <c r="L3799" s="50" t="s">
        <v>4489</v>
      </c>
      <c r="M3799" s="50" t="s">
        <v>5542</v>
      </c>
      <c r="N3799" s="50" t="s">
        <v>5532</v>
      </c>
      <c r="O3799" s="137" t="s">
        <v>2405</v>
      </c>
      <c r="P3799" s="42" t="s">
        <v>64</v>
      </c>
      <c r="Q3799" s="42" t="s">
        <v>65</v>
      </c>
      <c r="R3799" s="42">
        <v>2</v>
      </c>
      <c r="S3799" s="137" t="s">
        <v>2254</v>
      </c>
      <c r="T3799" s="62">
        <v>16867538196.9</v>
      </c>
      <c r="U3799" s="62">
        <v>14487907740.719999</v>
      </c>
      <c r="Z3799" s="42" t="s">
        <v>68</v>
      </c>
      <c r="AJ3799" s="42"/>
      <c r="AW3799" s="42" t="s">
        <v>2412</v>
      </c>
      <c r="AX3799" s="42"/>
      <c r="AY3799" s="42"/>
      <c r="AZ3799" s="42"/>
      <c r="BA3799" s="42"/>
      <c r="BB3799" s="42"/>
      <c r="BN3799" s="128" t="s">
        <v>4578</v>
      </c>
      <c r="BO3799" s="58" t="str">
        <f t="shared" si="59"/>
        <v>境内资产</v>
      </c>
      <c r="BP3799" s="58" t="str">
        <f>IF(M3799="",VLOOKUP(D3799,Sheet4!$A$1:$B$92,2,0),VLOOKUP(Q3799,Sheet4!$A$1:$B$92,2,0))</f>
        <v>保险资产管理产品</v>
      </c>
    </row>
    <row r="3800" spans="1:68" s="58" customFormat="1" ht="12.75" customHeight="1">
      <c r="A3800" s="137" t="s">
        <v>2264</v>
      </c>
      <c r="B3800" s="50" t="s">
        <v>2311</v>
      </c>
      <c r="C3800" s="252" t="s">
        <v>5552</v>
      </c>
      <c r="D3800" s="257" t="s">
        <v>672</v>
      </c>
      <c r="E3800" s="42" t="s">
        <v>4438</v>
      </c>
      <c r="F3800" s="42" t="s">
        <v>2311</v>
      </c>
      <c r="G3800" s="42"/>
      <c r="H3800" s="307">
        <v>2337197.5118424171</v>
      </c>
      <c r="I3800" s="315">
        <v>2004367.6056569642</v>
      </c>
      <c r="J3800" s="105">
        <v>0</v>
      </c>
      <c r="K3800" s="42">
        <v>0</v>
      </c>
      <c r="L3800" s="50" t="s">
        <v>4489</v>
      </c>
      <c r="M3800" s="50" t="s">
        <v>5542</v>
      </c>
      <c r="N3800" s="50" t="s">
        <v>5532</v>
      </c>
      <c r="O3800" s="137" t="s">
        <v>2405</v>
      </c>
      <c r="P3800" s="42" t="s">
        <v>64</v>
      </c>
      <c r="Q3800" s="42" t="s">
        <v>65</v>
      </c>
      <c r="R3800" s="42">
        <v>2</v>
      </c>
      <c r="S3800" s="137" t="s">
        <v>2254</v>
      </c>
      <c r="T3800" s="62">
        <v>16867538196.9</v>
      </c>
      <c r="U3800" s="62">
        <v>14487907740.719999</v>
      </c>
      <c r="Z3800" s="42" t="s">
        <v>68</v>
      </c>
      <c r="AJ3800" s="42"/>
      <c r="AW3800" s="42" t="s">
        <v>2412</v>
      </c>
      <c r="AX3800" s="42"/>
      <c r="AY3800" s="42"/>
      <c r="AZ3800" s="42"/>
      <c r="BA3800" s="42"/>
      <c r="BB3800" s="42"/>
      <c r="BN3800" s="128" t="s">
        <v>4578</v>
      </c>
      <c r="BO3800" s="58" t="str">
        <f t="shared" si="59"/>
        <v>境内资产</v>
      </c>
      <c r="BP3800" s="58" t="str">
        <f>IF(M3800="",VLOOKUP(D3800,Sheet4!$A$1:$B$92,2,0),VLOOKUP(Q3800,Sheet4!$A$1:$B$92,2,0))</f>
        <v>保险资产管理产品</v>
      </c>
    </row>
    <row r="3801" spans="1:68" s="58" customFormat="1" ht="12.75" customHeight="1">
      <c r="A3801" s="137" t="s">
        <v>2265</v>
      </c>
      <c r="B3801" s="50" t="s">
        <v>2312</v>
      </c>
      <c r="C3801" s="252" t="s">
        <v>5552</v>
      </c>
      <c r="D3801" s="257" t="s">
        <v>672</v>
      </c>
      <c r="E3801" s="42" t="s">
        <v>4439</v>
      </c>
      <c r="F3801" s="42" t="s">
        <v>2312</v>
      </c>
      <c r="G3801" s="42"/>
      <c r="H3801" s="307">
        <v>4989592.9388767555</v>
      </c>
      <c r="I3801" s="315">
        <v>3346572.851331437</v>
      </c>
      <c r="J3801" s="105">
        <v>0</v>
      </c>
      <c r="K3801" s="42">
        <v>0</v>
      </c>
      <c r="L3801" s="50" t="s">
        <v>4489</v>
      </c>
      <c r="M3801" s="50" t="s">
        <v>5542</v>
      </c>
      <c r="N3801" s="50" t="s">
        <v>5532</v>
      </c>
      <c r="O3801" s="137" t="s">
        <v>2405</v>
      </c>
      <c r="P3801" s="42" t="s">
        <v>64</v>
      </c>
      <c r="Q3801" s="42" t="s">
        <v>65</v>
      </c>
      <c r="R3801" s="42">
        <v>2</v>
      </c>
      <c r="S3801" s="137" t="s">
        <v>2254</v>
      </c>
      <c r="T3801" s="62">
        <v>16867538196.9</v>
      </c>
      <c r="U3801" s="62">
        <v>14487907740.719999</v>
      </c>
      <c r="Z3801" s="42" t="s">
        <v>68</v>
      </c>
      <c r="AJ3801" s="42"/>
      <c r="AW3801" s="42" t="s">
        <v>2412</v>
      </c>
      <c r="AX3801" s="42"/>
      <c r="AY3801" s="42"/>
      <c r="AZ3801" s="42"/>
      <c r="BA3801" s="42"/>
      <c r="BB3801" s="42"/>
      <c r="BN3801" s="128" t="s">
        <v>4578</v>
      </c>
      <c r="BO3801" s="58" t="str">
        <f t="shared" si="59"/>
        <v>境内资产</v>
      </c>
      <c r="BP3801" s="58" t="str">
        <f>IF(M3801="",VLOOKUP(D3801,Sheet4!$A$1:$B$92,2,0),VLOOKUP(Q3801,Sheet4!$A$1:$B$92,2,0))</f>
        <v>保险资产管理产品</v>
      </c>
    </row>
    <row r="3802" spans="1:68" s="58" customFormat="1" ht="12.75" customHeight="1">
      <c r="A3802" s="137" t="s">
        <v>2117</v>
      </c>
      <c r="B3802" s="50" t="s">
        <v>2199</v>
      </c>
      <c r="C3802" s="252" t="s">
        <v>5552</v>
      </c>
      <c r="D3802" s="257" t="s">
        <v>672</v>
      </c>
      <c r="E3802" s="42" t="s">
        <v>3807</v>
      </c>
      <c r="F3802" s="42" t="s">
        <v>2199</v>
      </c>
      <c r="G3802" s="42"/>
      <c r="H3802" s="307">
        <v>2441763.0238215234</v>
      </c>
      <c r="I3802" s="315">
        <v>2033160.1029677938</v>
      </c>
      <c r="J3802" s="105">
        <v>0</v>
      </c>
      <c r="K3802" s="42">
        <v>0</v>
      </c>
      <c r="L3802" s="50" t="s">
        <v>4489</v>
      </c>
      <c r="M3802" s="50" t="s">
        <v>5542</v>
      </c>
      <c r="N3802" s="50" t="s">
        <v>5532</v>
      </c>
      <c r="O3802" s="137" t="s">
        <v>2405</v>
      </c>
      <c r="P3802" s="42" t="s">
        <v>64</v>
      </c>
      <c r="Q3802" s="42" t="s">
        <v>65</v>
      </c>
      <c r="R3802" s="42">
        <v>2</v>
      </c>
      <c r="S3802" s="137" t="s">
        <v>2254</v>
      </c>
      <c r="T3802" s="62">
        <v>16867538196.9</v>
      </c>
      <c r="U3802" s="62">
        <v>14487907740.719999</v>
      </c>
      <c r="Z3802" s="42" t="s">
        <v>280</v>
      </c>
      <c r="AJ3802" s="42"/>
      <c r="AW3802" s="42" t="s">
        <v>2412</v>
      </c>
      <c r="AX3802" s="42"/>
      <c r="AY3802" s="42"/>
      <c r="AZ3802" s="42"/>
      <c r="BA3802" s="42"/>
      <c r="BB3802" s="42"/>
      <c r="BN3802" s="128" t="s">
        <v>4578</v>
      </c>
      <c r="BO3802" s="58" t="str">
        <f t="shared" si="59"/>
        <v>境内资产</v>
      </c>
      <c r="BP3802" s="58" t="str">
        <f>IF(M3802="",VLOOKUP(D3802,Sheet4!$A$1:$B$92,2,0),VLOOKUP(Q3802,Sheet4!$A$1:$B$92,2,0))</f>
        <v>保险资产管理产品</v>
      </c>
    </row>
    <row r="3803" spans="1:68" s="58" customFormat="1" ht="12.75" customHeight="1">
      <c r="A3803" s="137" t="s">
        <v>2266</v>
      </c>
      <c r="B3803" s="50" t="s">
        <v>2313</v>
      </c>
      <c r="C3803" s="252" t="s">
        <v>5552</v>
      </c>
      <c r="D3803" s="257" t="s">
        <v>672</v>
      </c>
      <c r="E3803" s="42" t="s">
        <v>2914</v>
      </c>
      <c r="F3803" s="42" t="s">
        <v>2313</v>
      </c>
      <c r="G3803" s="42"/>
      <c r="H3803" s="307">
        <v>3361676.6653474742</v>
      </c>
      <c r="I3803" s="315">
        <v>2199659.3482563542</v>
      </c>
      <c r="J3803" s="105">
        <v>0</v>
      </c>
      <c r="K3803" s="42">
        <v>0</v>
      </c>
      <c r="L3803" s="50" t="s">
        <v>4489</v>
      </c>
      <c r="M3803" s="50" t="s">
        <v>5542</v>
      </c>
      <c r="N3803" s="50" t="s">
        <v>5532</v>
      </c>
      <c r="O3803" s="137" t="s">
        <v>2405</v>
      </c>
      <c r="P3803" s="42" t="s">
        <v>64</v>
      </c>
      <c r="Q3803" s="42" t="s">
        <v>65</v>
      </c>
      <c r="R3803" s="42">
        <v>2</v>
      </c>
      <c r="S3803" s="137" t="s">
        <v>2254</v>
      </c>
      <c r="T3803" s="62">
        <v>16867538196.9</v>
      </c>
      <c r="U3803" s="62">
        <v>14487907740.719999</v>
      </c>
      <c r="Z3803" s="42" t="s">
        <v>68</v>
      </c>
      <c r="AJ3803" s="42"/>
      <c r="AW3803" s="42" t="s">
        <v>2412</v>
      </c>
      <c r="AX3803" s="42"/>
      <c r="AY3803" s="42"/>
      <c r="AZ3803" s="42"/>
      <c r="BA3803" s="42"/>
      <c r="BB3803" s="42"/>
      <c r="BN3803" s="128" t="s">
        <v>4578</v>
      </c>
      <c r="BO3803" s="58" t="str">
        <f t="shared" si="59"/>
        <v>境内资产</v>
      </c>
      <c r="BP3803" s="58" t="str">
        <f>IF(M3803="",VLOOKUP(D3803,Sheet4!$A$1:$B$92,2,0),VLOOKUP(Q3803,Sheet4!$A$1:$B$92,2,0))</f>
        <v>保险资产管理产品</v>
      </c>
    </row>
    <row r="3804" spans="1:68" s="58" customFormat="1" ht="12.75" customHeight="1">
      <c r="A3804" s="137" t="s">
        <v>2267</v>
      </c>
      <c r="B3804" s="50" t="s">
        <v>2314</v>
      </c>
      <c r="C3804" s="252" t="s">
        <v>5552</v>
      </c>
      <c r="D3804" s="257" t="s">
        <v>672</v>
      </c>
      <c r="E3804" s="42" t="s">
        <v>3013</v>
      </c>
      <c r="F3804" s="42" t="s">
        <v>2314</v>
      </c>
      <c r="G3804" s="42"/>
      <c r="H3804" s="307">
        <v>6742553.1565309893</v>
      </c>
      <c r="I3804" s="315">
        <v>4209746.7957467735</v>
      </c>
      <c r="J3804" s="105">
        <v>0</v>
      </c>
      <c r="K3804" s="42">
        <v>0</v>
      </c>
      <c r="L3804" s="50" t="s">
        <v>4489</v>
      </c>
      <c r="M3804" s="50" t="s">
        <v>5542</v>
      </c>
      <c r="N3804" s="50" t="s">
        <v>5532</v>
      </c>
      <c r="O3804" s="137" t="s">
        <v>2405</v>
      </c>
      <c r="P3804" s="42" t="s">
        <v>64</v>
      </c>
      <c r="Q3804" s="42" t="s">
        <v>65</v>
      </c>
      <c r="R3804" s="42">
        <v>2</v>
      </c>
      <c r="S3804" s="137" t="s">
        <v>2254</v>
      </c>
      <c r="T3804" s="62">
        <v>16867538196.9</v>
      </c>
      <c r="U3804" s="62">
        <v>14487907740.719999</v>
      </c>
      <c r="Z3804" s="42" t="s">
        <v>68</v>
      </c>
      <c r="AJ3804" s="42"/>
      <c r="AW3804" s="42" t="s">
        <v>2412</v>
      </c>
      <c r="AX3804" s="42"/>
      <c r="AY3804" s="42"/>
      <c r="AZ3804" s="42"/>
      <c r="BA3804" s="42"/>
      <c r="BB3804" s="42"/>
      <c r="BN3804" s="128" t="s">
        <v>4578</v>
      </c>
      <c r="BO3804" s="58" t="str">
        <f t="shared" si="59"/>
        <v>境内资产</v>
      </c>
      <c r="BP3804" s="58" t="str">
        <f>IF(M3804="",VLOOKUP(D3804,Sheet4!$A$1:$B$92,2,0),VLOOKUP(Q3804,Sheet4!$A$1:$B$92,2,0))</f>
        <v>保险资产管理产品</v>
      </c>
    </row>
    <row r="3805" spans="1:68" s="58" customFormat="1" ht="12.75" customHeight="1">
      <c r="A3805" s="137" t="s">
        <v>2108</v>
      </c>
      <c r="B3805" s="50" t="s">
        <v>2315</v>
      </c>
      <c r="C3805" s="252" t="s">
        <v>5552</v>
      </c>
      <c r="D3805" s="257" t="s">
        <v>672</v>
      </c>
      <c r="E3805" s="42" t="s">
        <v>4359</v>
      </c>
      <c r="F3805" s="42" t="s">
        <v>2315</v>
      </c>
      <c r="G3805" s="42"/>
      <c r="H3805" s="307">
        <v>2560062.2847276521</v>
      </c>
      <c r="I3805" s="315">
        <v>2386208.3582029594</v>
      </c>
      <c r="J3805" s="105">
        <v>0</v>
      </c>
      <c r="K3805" s="42">
        <v>0</v>
      </c>
      <c r="L3805" s="50" t="s">
        <v>4489</v>
      </c>
      <c r="M3805" s="50" t="s">
        <v>5542</v>
      </c>
      <c r="N3805" s="50" t="s">
        <v>5532</v>
      </c>
      <c r="O3805" s="137" t="s">
        <v>2405</v>
      </c>
      <c r="P3805" s="42" t="s">
        <v>64</v>
      </c>
      <c r="Q3805" s="42" t="s">
        <v>65</v>
      </c>
      <c r="R3805" s="42">
        <v>2</v>
      </c>
      <c r="S3805" s="137" t="s">
        <v>2254</v>
      </c>
      <c r="T3805" s="62">
        <v>16867538196.9</v>
      </c>
      <c r="U3805" s="62">
        <v>14487907740.719999</v>
      </c>
      <c r="Z3805" s="42" t="s">
        <v>68</v>
      </c>
      <c r="AJ3805" s="42"/>
      <c r="AW3805" s="42" t="s">
        <v>2412</v>
      </c>
      <c r="AX3805" s="42"/>
      <c r="AY3805" s="42"/>
      <c r="AZ3805" s="42"/>
      <c r="BA3805" s="42"/>
      <c r="BB3805" s="42"/>
      <c r="BN3805" s="128" t="s">
        <v>4578</v>
      </c>
      <c r="BO3805" s="58" t="str">
        <f t="shared" si="59"/>
        <v>境内资产</v>
      </c>
      <c r="BP3805" s="58" t="str">
        <f>IF(M3805="",VLOOKUP(D3805,Sheet4!$A$1:$B$92,2,0),VLOOKUP(Q3805,Sheet4!$A$1:$B$92,2,0))</f>
        <v>保险资产管理产品</v>
      </c>
    </row>
    <row r="3806" spans="1:68" s="58" customFormat="1" ht="12.75" customHeight="1">
      <c r="A3806" s="137" t="s">
        <v>1967</v>
      </c>
      <c r="B3806" s="50" t="s">
        <v>1968</v>
      </c>
      <c r="C3806" s="252" t="s">
        <v>5552</v>
      </c>
      <c r="D3806" s="257" t="s">
        <v>672</v>
      </c>
      <c r="E3806" s="42" t="s">
        <v>3077</v>
      </c>
      <c r="F3806" s="42" t="s">
        <v>1968</v>
      </c>
      <c r="G3806" s="42"/>
      <c r="H3806" s="307">
        <v>4999768.8484663069</v>
      </c>
      <c r="I3806" s="315">
        <v>5105602.5562448269</v>
      </c>
      <c r="J3806" s="105">
        <v>0</v>
      </c>
      <c r="K3806" s="42">
        <v>0</v>
      </c>
      <c r="L3806" s="50" t="s">
        <v>4489</v>
      </c>
      <c r="M3806" s="50" t="s">
        <v>5542</v>
      </c>
      <c r="N3806" s="50" t="s">
        <v>5532</v>
      </c>
      <c r="O3806" s="137" t="s">
        <v>2405</v>
      </c>
      <c r="P3806" s="42" t="s">
        <v>64</v>
      </c>
      <c r="Q3806" s="42" t="s">
        <v>65</v>
      </c>
      <c r="R3806" s="42">
        <v>2</v>
      </c>
      <c r="S3806" s="137" t="s">
        <v>2254</v>
      </c>
      <c r="T3806" s="62">
        <v>16867538196.9</v>
      </c>
      <c r="U3806" s="62">
        <v>14487907740.719999</v>
      </c>
      <c r="Z3806" s="42" t="s">
        <v>280</v>
      </c>
      <c r="AJ3806" s="42"/>
      <c r="AW3806" s="42" t="s">
        <v>2412</v>
      </c>
      <c r="AX3806" s="42"/>
      <c r="AY3806" s="42"/>
      <c r="AZ3806" s="42"/>
      <c r="BA3806" s="42"/>
      <c r="BB3806" s="42"/>
      <c r="BN3806" s="128" t="s">
        <v>4578</v>
      </c>
      <c r="BO3806" s="58" t="str">
        <f t="shared" si="59"/>
        <v>境内资产</v>
      </c>
      <c r="BP3806" s="58" t="str">
        <f>IF(M3806="",VLOOKUP(D3806,Sheet4!$A$1:$B$92,2,0),VLOOKUP(Q3806,Sheet4!$A$1:$B$92,2,0))</f>
        <v>保险资产管理产品</v>
      </c>
    </row>
    <row r="3807" spans="1:68" s="58" customFormat="1" ht="12.75" customHeight="1">
      <c r="A3807" s="137" t="s">
        <v>2268</v>
      </c>
      <c r="B3807" s="50" t="s">
        <v>2316</v>
      </c>
      <c r="C3807" s="252" t="s">
        <v>5552</v>
      </c>
      <c r="D3807" s="257" t="s">
        <v>672</v>
      </c>
      <c r="E3807" s="42" t="s">
        <v>4440</v>
      </c>
      <c r="F3807" s="42" t="s">
        <v>2316</v>
      </c>
      <c r="G3807" s="42"/>
      <c r="H3807" s="307">
        <v>4398533.2170158299</v>
      </c>
      <c r="I3807" s="315">
        <v>3269641.3754286952</v>
      </c>
      <c r="J3807" s="105">
        <v>0</v>
      </c>
      <c r="K3807" s="42">
        <v>0</v>
      </c>
      <c r="L3807" s="50" t="s">
        <v>4489</v>
      </c>
      <c r="M3807" s="50" t="s">
        <v>5542</v>
      </c>
      <c r="N3807" s="50" t="s">
        <v>5532</v>
      </c>
      <c r="O3807" s="137" t="s">
        <v>2405</v>
      </c>
      <c r="P3807" s="42" t="s">
        <v>64</v>
      </c>
      <c r="Q3807" s="42" t="s">
        <v>65</v>
      </c>
      <c r="R3807" s="42">
        <v>2</v>
      </c>
      <c r="S3807" s="137" t="s">
        <v>2254</v>
      </c>
      <c r="T3807" s="62">
        <v>16867538196.9</v>
      </c>
      <c r="U3807" s="62">
        <v>14487907740.719999</v>
      </c>
      <c r="Z3807" s="42" t="s">
        <v>68</v>
      </c>
      <c r="AJ3807" s="42"/>
      <c r="AW3807" s="42" t="s">
        <v>2412</v>
      </c>
      <c r="AX3807" s="42"/>
      <c r="AY3807" s="42"/>
      <c r="AZ3807" s="42"/>
      <c r="BA3807" s="42"/>
      <c r="BB3807" s="42"/>
      <c r="BN3807" s="128" t="s">
        <v>4578</v>
      </c>
      <c r="BO3807" s="58" t="str">
        <f t="shared" si="59"/>
        <v>境内资产</v>
      </c>
      <c r="BP3807" s="58" t="str">
        <f>IF(M3807="",VLOOKUP(D3807,Sheet4!$A$1:$B$92,2,0),VLOOKUP(Q3807,Sheet4!$A$1:$B$92,2,0))</f>
        <v>保险资产管理产品</v>
      </c>
    </row>
    <row r="3808" spans="1:68" s="58" customFormat="1" ht="12.75" customHeight="1">
      <c r="A3808" s="137" t="s">
        <v>2269</v>
      </c>
      <c r="B3808" s="50" t="s">
        <v>2317</v>
      </c>
      <c r="C3808" s="252" t="s">
        <v>5552</v>
      </c>
      <c r="D3808" s="257" t="s">
        <v>672</v>
      </c>
      <c r="E3808" s="42" t="s">
        <v>4441</v>
      </c>
      <c r="F3808" s="42" t="s">
        <v>2317</v>
      </c>
      <c r="G3808" s="42"/>
      <c r="H3808" s="307">
        <v>3128288.8227941459</v>
      </c>
      <c r="I3808" s="315">
        <v>2604571.0095497919</v>
      </c>
      <c r="J3808" s="105">
        <v>0</v>
      </c>
      <c r="K3808" s="42">
        <v>0</v>
      </c>
      <c r="L3808" s="50" t="s">
        <v>4489</v>
      </c>
      <c r="M3808" s="50" t="s">
        <v>5542</v>
      </c>
      <c r="N3808" s="50" t="s">
        <v>5532</v>
      </c>
      <c r="O3808" s="137" t="s">
        <v>2405</v>
      </c>
      <c r="P3808" s="42" t="s">
        <v>64</v>
      </c>
      <c r="Q3808" s="42" t="s">
        <v>65</v>
      </c>
      <c r="R3808" s="42">
        <v>2</v>
      </c>
      <c r="S3808" s="137" t="s">
        <v>2254</v>
      </c>
      <c r="T3808" s="62">
        <v>16867538196.9</v>
      </c>
      <c r="U3808" s="62">
        <v>14487907740.719999</v>
      </c>
      <c r="Z3808" s="42" t="s">
        <v>68</v>
      </c>
      <c r="AJ3808" s="42"/>
      <c r="AW3808" s="42" t="s">
        <v>2412</v>
      </c>
      <c r="AX3808" s="42"/>
      <c r="AY3808" s="42"/>
      <c r="AZ3808" s="42"/>
      <c r="BA3808" s="42"/>
      <c r="BB3808" s="42"/>
      <c r="BN3808" s="128" t="s">
        <v>4578</v>
      </c>
      <c r="BO3808" s="58" t="str">
        <f t="shared" si="59"/>
        <v>境内资产</v>
      </c>
      <c r="BP3808" s="58" t="str">
        <f>IF(M3808="",VLOOKUP(D3808,Sheet4!$A$1:$B$92,2,0),VLOOKUP(Q3808,Sheet4!$A$1:$B$92,2,0))</f>
        <v>保险资产管理产品</v>
      </c>
    </row>
    <row r="3809" spans="1:68" s="58" customFormat="1" ht="12.75" customHeight="1">
      <c r="A3809" s="138" t="s">
        <v>2270</v>
      </c>
      <c r="B3809" s="50" t="s">
        <v>2318</v>
      </c>
      <c r="C3809" s="252" t="s">
        <v>5552</v>
      </c>
      <c r="D3809" s="257" t="s">
        <v>672</v>
      </c>
      <c r="E3809" s="42" t="s">
        <v>4442</v>
      </c>
      <c r="F3809" s="42" t="s">
        <v>2318</v>
      </c>
      <c r="G3809" s="42"/>
      <c r="H3809" s="307">
        <v>727500.03075048816</v>
      </c>
      <c r="I3809" s="315">
        <v>812268.71454693412</v>
      </c>
      <c r="J3809" s="105">
        <v>0</v>
      </c>
      <c r="K3809" s="42">
        <v>0</v>
      </c>
      <c r="L3809" s="50" t="s">
        <v>4489</v>
      </c>
      <c r="M3809" s="50" t="s">
        <v>5542</v>
      </c>
      <c r="N3809" s="50" t="s">
        <v>5532</v>
      </c>
      <c r="O3809" s="137" t="s">
        <v>2405</v>
      </c>
      <c r="P3809" s="42" t="s">
        <v>64</v>
      </c>
      <c r="Q3809" s="42" t="s">
        <v>65</v>
      </c>
      <c r="R3809" s="42">
        <v>2</v>
      </c>
      <c r="S3809" s="137" t="s">
        <v>2254</v>
      </c>
      <c r="T3809" s="62">
        <v>16867538196.9</v>
      </c>
      <c r="U3809" s="62">
        <v>14487907740.719999</v>
      </c>
      <c r="Z3809" s="42" t="s">
        <v>68</v>
      </c>
      <c r="AJ3809" s="42"/>
      <c r="AW3809" s="42" t="s">
        <v>2412</v>
      </c>
      <c r="AX3809" s="42"/>
      <c r="AY3809" s="42"/>
      <c r="AZ3809" s="42"/>
      <c r="BA3809" s="42"/>
      <c r="BB3809" s="42"/>
      <c r="BN3809" s="128" t="s">
        <v>4578</v>
      </c>
      <c r="BO3809" s="58" t="str">
        <f t="shared" si="59"/>
        <v>境内资产</v>
      </c>
      <c r="BP3809" s="58" t="str">
        <f>IF(M3809="",VLOOKUP(D3809,Sheet4!$A$1:$B$92,2,0),VLOOKUP(Q3809,Sheet4!$A$1:$B$92,2,0))</f>
        <v>保险资产管理产品</v>
      </c>
    </row>
    <row r="3810" spans="1:68" s="58" customFormat="1" ht="12.75" customHeight="1">
      <c r="A3810" s="137" t="s">
        <v>2271</v>
      </c>
      <c r="B3810" s="50" t="s">
        <v>2319</v>
      </c>
      <c r="C3810" s="252" t="s">
        <v>5552</v>
      </c>
      <c r="D3810" s="257" t="s">
        <v>672</v>
      </c>
      <c r="E3810" s="42" t="s">
        <v>4443</v>
      </c>
      <c r="F3810" s="42" t="s">
        <v>2319</v>
      </c>
      <c r="G3810" s="42"/>
      <c r="H3810" s="307">
        <v>3585193.7170956745</v>
      </c>
      <c r="I3810" s="315">
        <v>3121825.1235427498</v>
      </c>
      <c r="J3810" s="105">
        <v>0</v>
      </c>
      <c r="K3810" s="42">
        <v>0</v>
      </c>
      <c r="L3810" s="50" t="s">
        <v>4489</v>
      </c>
      <c r="M3810" s="50" t="s">
        <v>5542</v>
      </c>
      <c r="N3810" s="50" t="s">
        <v>5532</v>
      </c>
      <c r="O3810" s="137" t="s">
        <v>2405</v>
      </c>
      <c r="P3810" s="42" t="s">
        <v>64</v>
      </c>
      <c r="Q3810" s="42" t="s">
        <v>65</v>
      </c>
      <c r="R3810" s="42">
        <v>2</v>
      </c>
      <c r="S3810" s="137" t="s">
        <v>2254</v>
      </c>
      <c r="T3810" s="62">
        <v>16867538196.9</v>
      </c>
      <c r="U3810" s="62">
        <v>14487907740.719999</v>
      </c>
      <c r="Z3810" s="42" t="s">
        <v>68</v>
      </c>
      <c r="AJ3810" s="42"/>
      <c r="AW3810" s="42" t="s">
        <v>2412</v>
      </c>
      <c r="AX3810" s="42"/>
      <c r="AY3810" s="42"/>
      <c r="AZ3810" s="42"/>
      <c r="BA3810" s="42"/>
      <c r="BB3810" s="42"/>
      <c r="BN3810" s="128" t="s">
        <v>4578</v>
      </c>
      <c r="BO3810" s="58" t="str">
        <f t="shared" si="59"/>
        <v>境内资产</v>
      </c>
      <c r="BP3810" s="58" t="str">
        <f>IF(M3810="",VLOOKUP(D3810,Sheet4!$A$1:$B$92,2,0),VLOOKUP(Q3810,Sheet4!$A$1:$B$92,2,0))</f>
        <v>保险资产管理产品</v>
      </c>
    </row>
    <row r="3811" spans="1:68" s="58" customFormat="1" ht="12.75" customHeight="1">
      <c r="A3811" s="137" t="s">
        <v>2272</v>
      </c>
      <c r="B3811" s="50" t="s">
        <v>2320</v>
      </c>
      <c r="C3811" s="252" t="s">
        <v>5552</v>
      </c>
      <c r="D3811" s="257" t="s">
        <v>672</v>
      </c>
      <c r="E3811" s="42" t="s">
        <v>4444</v>
      </c>
      <c r="F3811" s="42" t="s">
        <v>2320</v>
      </c>
      <c r="G3811" s="42"/>
      <c r="H3811" s="307">
        <v>4793547.4573586704</v>
      </c>
      <c r="I3811" s="315">
        <v>3816800.6337361746</v>
      </c>
      <c r="J3811" s="105">
        <v>0</v>
      </c>
      <c r="K3811" s="42">
        <v>0</v>
      </c>
      <c r="L3811" s="50" t="s">
        <v>4489</v>
      </c>
      <c r="M3811" s="50" t="s">
        <v>5542</v>
      </c>
      <c r="N3811" s="50" t="s">
        <v>5532</v>
      </c>
      <c r="O3811" s="137" t="s">
        <v>2405</v>
      </c>
      <c r="P3811" s="42" t="s">
        <v>64</v>
      </c>
      <c r="Q3811" s="42" t="s">
        <v>65</v>
      </c>
      <c r="R3811" s="42">
        <v>2</v>
      </c>
      <c r="S3811" s="137" t="s">
        <v>2254</v>
      </c>
      <c r="T3811" s="62">
        <v>16867538196.9</v>
      </c>
      <c r="U3811" s="62">
        <v>14487907740.719999</v>
      </c>
      <c r="Z3811" s="42" t="s">
        <v>68</v>
      </c>
      <c r="AJ3811" s="42"/>
      <c r="AW3811" s="42" t="s">
        <v>2412</v>
      </c>
      <c r="AX3811" s="42"/>
      <c r="AY3811" s="42"/>
      <c r="AZ3811" s="42"/>
      <c r="BA3811" s="42"/>
      <c r="BB3811" s="42"/>
      <c r="BN3811" s="128" t="s">
        <v>4578</v>
      </c>
      <c r="BO3811" s="58" t="str">
        <f t="shared" si="59"/>
        <v>境内资产</v>
      </c>
      <c r="BP3811" s="58" t="str">
        <f>IF(M3811="",VLOOKUP(D3811,Sheet4!$A$1:$B$92,2,0),VLOOKUP(Q3811,Sheet4!$A$1:$B$92,2,0))</f>
        <v>保险资产管理产品</v>
      </c>
    </row>
    <row r="3812" spans="1:68" s="58" customFormat="1" ht="12.75" customHeight="1">
      <c r="A3812" s="138" t="s">
        <v>1556</v>
      </c>
      <c r="B3812" s="50" t="s">
        <v>1557</v>
      </c>
      <c r="C3812" s="252" t="s">
        <v>5552</v>
      </c>
      <c r="D3812" s="257" t="s">
        <v>672</v>
      </c>
      <c r="E3812" s="42" t="s">
        <v>1558</v>
      </c>
      <c r="F3812" s="42" t="s">
        <v>1557</v>
      </c>
      <c r="G3812" s="42"/>
      <c r="H3812" s="307">
        <v>4297.135294963573</v>
      </c>
      <c r="I3812" s="315">
        <v>6188.4545394585011</v>
      </c>
      <c r="J3812" s="105">
        <v>0</v>
      </c>
      <c r="K3812" s="42">
        <v>0</v>
      </c>
      <c r="L3812" s="50" t="s">
        <v>4489</v>
      </c>
      <c r="M3812" s="50" t="s">
        <v>5542</v>
      </c>
      <c r="N3812" s="50" t="s">
        <v>5532</v>
      </c>
      <c r="O3812" s="137" t="s">
        <v>2405</v>
      </c>
      <c r="P3812" s="42" t="s">
        <v>64</v>
      </c>
      <c r="Q3812" s="42" t="s">
        <v>65</v>
      </c>
      <c r="R3812" s="42">
        <v>2</v>
      </c>
      <c r="S3812" s="137" t="s">
        <v>2254</v>
      </c>
      <c r="T3812" s="62">
        <v>16867538196.9</v>
      </c>
      <c r="U3812" s="62">
        <v>14487907740.719999</v>
      </c>
      <c r="Z3812" s="42" t="s">
        <v>68</v>
      </c>
      <c r="AJ3812" s="42"/>
      <c r="AW3812" s="42" t="s">
        <v>2412</v>
      </c>
      <c r="AX3812" s="42"/>
      <c r="AY3812" s="42"/>
      <c r="AZ3812" s="42"/>
      <c r="BA3812" s="42"/>
      <c r="BB3812" s="42"/>
      <c r="BN3812" s="128" t="s">
        <v>4578</v>
      </c>
      <c r="BO3812" s="58" t="str">
        <f t="shared" si="59"/>
        <v>境内资产</v>
      </c>
      <c r="BP3812" s="58" t="str">
        <f>IF(M3812="",VLOOKUP(D3812,Sheet4!$A$1:$B$92,2,0),VLOOKUP(Q3812,Sheet4!$A$1:$B$92,2,0))</f>
        <v>保险资产管理产品</v>
      </c>
    </row>
    <row r="3813" spans="1:68" s="58" customFormat="1" ht="12.75" customHeight="1">
      <c r="A3813" s="137" t="s">
        <v>2273</v>
      </c>
      <c r="B3813" s="50" t="s">
        <v>2321</v>
      </c>
      <c r="C3813" s="252" t="s">
        <v>5552</v>
      </c>
      <c r="D3813" s="257" t="s">
        <v>672</v>
      </c>
      <c r="E3813" s="42" t="s">
        <v>4445</v>
      </c>
      <c r="F3813" s="42" t="s">
        <v>2321</v>
      </c>
      <c r="G3813" s="42"/>
      <c r="H3813" s="307">
        <v>6446817.0866461359</v>
      </c>
      <c r="I3813" s="315">
        <v>5946073.6828064984</v>
      </c>
      <c r="J3813" s="105">
        <v>0</v>
      </c>
      <c r="K3813" s="42">
        <v>0</v>
      </c>
      <c r="L3813" s="50" t="s">
        <v>4489</v>
      </c>
      <c r="M3813" s="50" t="s">
        <v>5542</v>
      </c>
      <c r="N3813" s="50" t="s">
        <v>5532</v>
      </c>
      <c r="O3813" s="137" t="s">
        <v>2405</v>
      </c>
      <c r="P3813" s="42" t="s">
        <v>64</v>
      </c>
      <c r="Q3813" s="42" t="s">
        <v>65</v>
      </c>
      <c r="R3813" s="42">
        <v>2</v>
      </c>
      <c r="S3813" s="137" t="s">
        <v>2254</v>
      </c>
      <c r="T3813" s="62">
        <v>16867538196.9</v>
      </c>
      <c r="U3813" s="62">
        <v>14487907740.719999</v>
      </c>
      <c r="Z3813" s="42" t="s">
        <v>68</v>
      </c>
      <c r="AJ3813" s="42"/>
      <c r="AW3813" s="42" t="s">
        <v>2412</v>
      </c>
      <c r="AX3813" s="42"/>
      <c r="AY3813" s="42"/>
      <c r="AZ3813" s="42"/>
      <c r="BA3813" s="42"/>
      <c r="BB3813" s="42"/>
      <c r="BN3813" s="128" t="s">
        <v>4578</v>
      </c>
      <c r="BO3813" s="58" t="str">
        <f t="shared" si="59"/>
        <v>境内资产</v>
      </c>
      <c r="BP3813" s="58" t="str">
        <f>IF(M3813="",VLOOKUP(D3813,Sheet4!$A$1:$B$92,2,0),VLOOKUP(Q3813,Sheet4!$A$1:$B$92,2,0))</f>
        <v>保险资产管理产品</v>
      </c>
    </row>
    <row r="3814" spans="1:68" s="58" customFormat="1" ht="12.75" customHeight="1">
      <c r="A3814" s="137" t="s">
        <v>2274</v>
      </c>
      <c r="B3814" s="50" t="s">
        <v>2322</v>
      </c>
      <c r="C3814" s="252" t="s">
        <v>5552</v>
      </c>
      <c r="D3814" s="257" t="s">
        <v>672</v>
      </c>
      <c r="E3814" s="42" t="s">
        <v>4446</v>
      </c>
      <c r="F3814" s="42" t="s">
        <v>2322</v>
      </c>
      <c r="G3814" s="42"/>
      <c r="H3814" s="307">
        <v>4757306.8038070919</v>
      </c>
      <c r="I3814" s="315">
        <v>4066495.0785550084</v>
      </c>
      <c r="J3814" s="105">
        <v>0</v>
      </c>
      <c r="K3814" s="42">
        <v>0</v>
      </c>
      <c r="L3814" s="50" t="s">
        <v>4489</v>
      </c>
      <c r="M3814" s="50" t="s">
        <v>5542</v>
      </c>
      <c r="N3814" s="50" t="s">
        <v>5532</v>
      </c>
      <c r="O3814" s="137" t="s">
        <v>2405</v>
      </c>
      <c r="P3814" s="42" t="s">
        <v>64</v>
      </c>
      <c r="Q3814" s="42" t="s">
        <v>65</v>
      </c>
      <c r="R3814" s="42">
        <v>2</v>
      </c>
      <c r="S3814" s="137" t="s">
        <v>2254</v>
      </c>
      <c r="T3814" s="62">
        <v>16867538196.9</v>
      </c>
      <c r="U3814" s="62">
        <v>14487907740.719999</v>
      </c>
      <c r="Z3814" s="42" t="s">
        <v>68</v>
      </c>
      <c r="AJ3814" s="42"/>
      <c r="AW3814" s="42" t="s">
        <v>2412</v>
      </c>
      <c r="AX3814" s="42"/>
      <c r="AY3814" s="42"/>
      <c r="AZ3814" s="42"/>
      <c r="BA3814" s="42"/>
      <c r="BB3814" s="42"/>
      <c r="BN3814" s="128" t="s">
        <v>4578</v>
      </c>
      <c r="BO3814" s="58" t="str">
        <f t="shared" si="59"/>
        <v>境内资产</v>
      </c>
      <c r="BP3814" s="58" t="str">
        <f>IF(M3814="",VLOOKUP(D3814,Sheet4!$A$1:$B$92,2,0),VLOOKUP(Q3814,Sheet4!$A$1:$B$92,2,0))</f>
        <v>保险资产管理产品</v>
      </c>
    </row>
    <row r="3815" spans="1:68" s="58" customFormat="1" ht="12.75" customHeight="1">
      <c r="A3815" s="138" t="s">
        <v>2116</v>
      </c>
      <c r="B3815" s="50" t="s">
        <v>2323</v>
      </c>
      <c r="C3815" s="252" t="s">
        <v>5552</v>
      </c>
      <c r="D3815" s="257" t="s">
        <v>672</v>
      </c>
      <c r="E3815" s="42" t="s">
        <v>4361</v>
      </c>
      <c r="F3815" s="42" t="s">
        <v>2323</v>
      </c>
      <c r="G3815" s="42"/>
      <c r="H3815" s="307">
        <v>2872271.0758851469</v>
      </c>
      <c r="I3815" s="315">
        <v>1973402.2561619491</v>
      </c>
      <c r="J3815" s="105">
        <v>0</v>
      </c>
      <c r="K3815" s="42">
        <v>0</v>
      </c>
      <c r="L3815" s="50" t="s">
        <v>4489</v>
      </c>
      <c r="M3815" s="50" t="s">
        <v>5542</v>
      </c>
      <c r="N3815" s="50" t="s">
        <v>5532</v>
      </c>
      <c r="O3815" s="137" t="s">
        <v>2405</v>
      </c>
      <c r="P3815" s="42" t="s">
        <v>64</v>
      </c>
      <c r="Q3815" s="42" t="s">
        <v>65</v>
      </c>
      <c r="R3815" s="42">
        <v>2</v>
      </c>
      <c r="S3815" s="137" t="s">
        <v>2254</v>
      </c>
      <c r="T3815" s="62">
        <v>16867538196.9</v>
      </c>
      <c r="U3815" s="62">
        <v>14487907740.719999</v>
      </c>
      <c r="Z3815" s="42" t="s">
        <v>68</v>
      </c>
      <c r="AJ3815" s="42"/>
      <c r="AW3815" s="42" t="s">
        <v>2412</v>
      </c>
      <c r="AX3815" s="42"/>
      <c r="AY3815" s="42"/>
      <c r="AZ3815" s="42"/>
      <c r="BA3815" s="42"/>
      <c r="BB3815" s="42"/>
      <c r="BN3815" s="128" t="s">
        <v>4578</v>
      </c>
      <c r="BO3815" s="58" t="str">
        <f t="shared" si="59"/>
        <v>境内资产</v>
      </c>
      <c r="BP3815" s="58" t="str">
        <f>IF(M3815="",VLOOKUP(D3815,Sheet4!$A$1:$B$92,2,0),VLOOKUP(Q3815,Sheet4!$A$1:$B$92,2,0))</f>
        <v>保险资产管理产品</v>
      </c>
    </row>
    <row r="3816" spans="1:68" s="58" customFormat="1" ht="12.75" customHeight="1">
      <c r="A3816" s="138" t="s">
        <v>2275</v>
      </c>
      <c r="B3816" s="50" t="s">
        <v>2324</v>
      </c>
      <c r="C3816" s="252" t="s">
        <v>5552</v>
      </c>
      <c r="D3816" s="257" t="s">
        <v>672</v>
      </c>
      <c r="E3816" s="42" t="s">
        <v>4447</v>
      </c>
      <c r="F3816" s="42" t="s">
        <v>2324</v>
      </c>
      <c r="G3816" s="42"/>
      <c r="H3816" s="307">
        <v>1851602.6183424355</v>
      </c>
      <c r="I3816" s="315">
        <v>1623331.416880013</v>
      </c>
      <c r="J3816" s="105">
        <v>0</v>
      </c>
      <c r="K3816" s="42">
        <v>0</v>
      </c>
      <c r="L3816" s="50" t="s">
        <v>4489</v>
      </c>
      <c r="M3816" s="50" t="s">
        <v>5542</v>
      </c>
      <c r="N3816" s="50" t="s">
        <v>5532</v>
      </c>
      <c r="O3816" s="137" t="s">
        <v>2405</v>
      </c>
      <c r="P3816" s="42" t="s">
        <v>64</v>
      </c>
      <c r="Q3816" s="42" t="s">
        <v>65</v>
      </c>
      <c r="R3816" s="42">
        <v>2</v>
      </c>
      <c r="S3816" s="137" t="s">
        <v>2254</v>
      </c>
      <c r="T3816" s="62">
        <v>16867538196.9</v>
      </c>
      <c r="U3816" s="62">
        <v>14487907740.719999</v>
      </c>
      <c r="Z3816" s="42" t="s">
        <v>68</v>
      </c>
      <c r="AJ3816" s="42"/>
      <c r="AW3816" s="42" t="s">
        <v>2412</v>
      </c>
      <c r="AX3816" s="42"/>
      <c r="AY3816" s="42"/>
      <c r="AZ3816" s="42"/>
      <c r="BA3816" s="42"/>
      <c r="BB3816" s="42"/>
      <c r="BN3816" s="128" t="s">
        <v>4578</v>
      </c>
      <c r="BO3816" s="58" t="str">
        <f t="shared" si="59"/>
        <v>境内资产</v>
      </c>
      <c r="BP3816" s="58" t="str">
        <f>IF(M3816="",VLOOKUP(D3816,Sheet4!$A$1:$B$92,2,0),VLOOKUP(Q3816,Sheet4!$A$1:$B$92,2,0))</f>
        <v>保险资产管理产品</v>
      </c>
    </row>
    <row r="3817" spans="1:68" s="58" customFormat="1" ht="12.75" customHeight="1">
      <c r="A3817" s="137" t="s">
        <v>2276</v>
      </c>
      <c r="B3817" s="50" t="s">
        <v>2325</v>
      </c>
      <c r="C3817" s="252" t="s">
        <v>5552</v>
      </c>
      <c r="D3817" s="257" t="s">
        <v>672</v>
      </c>
      <c r="E3817" s="42" t="s">
        <v>4448</v>
      </c>
      <c r="F3817" s="42" t="s">
        <v>2325</v>
      </c>
      <c r="G3817" s="42"/>
      <c r="H3817" s="307">
        <v>594341.78747682436</v>
      </c>
      <c r="I3817" s="315">
        <v>346838.87986178533</v>
      </c>
      <c r="J3817" s="105">
        <v>0</v>
      </c>
      <c r="K3817" s="42">
        <v>0</v>
      </c>
      <c r="L3817" s="50" t="s">
        <v>4489</v>
      </c>
      <c r="M3817" s="50" t="s">
        <v>5542</v>
      </c>
      <c r="N3817" s="50" t="s">
        <v>5532</v>
      </c>
      <c r="O3817" s="137" t="s">
        <v>2405</v>
      </c>
      <c r="P3817" s="42" t="s">
        <v>64</v>
      </c>
      <c r="Q3817" s="42" t="s">
        <v>65</v>
      </c>
      <c r="R3817" s="42">
        <v>2</v>
      </c>
      <c r="S3817" s="137" t="s">
        <v>2254</v>
      </c>
      <c r="T3817" s="62">
        <v>16867538196.9</v>
      </c>
      <c r="U3817" s="62">
        <v>14487907740.719999</v>
      </c>
      <c r="Z3817" s="42" t="s">
        <v>68</v>
      </c>
      <c r="AJ3817" s="42"/>
      <c r="AW3817" s="42" t="s">
        <v>2412</v>
      </c>
      <c r="AX3817" s="42"/>
      <c r="AY3817" s="42"/>
      <c r="AZ3817" s="42"/>
      <c r="BA3817" s="42"/>
      <c r="BB3817" s="42"/>
      <c r="BN3817" s="128" t="s">
        <v>4578</v>
      </c>
      <c r="BO3817" s="58" t="str">
        <f t="shared" si="59"/>
        <v>境内资产</v>
      </c>
      <c r="BP3817" s="58" t="str">
        <f>IF(M3817="",VLOOKUP(D3817,Sheet4!$A$1:$B$92,2,0),VLOOKUP(Q3817,Sheet4!$A$1:$B$92,2,0))</f>
        <v>保险资产管理产品</v>
      </c>
    </row>
    <row r="3818" spans="1:68" s="58" customFormat="1" ht="12.75" customHeight="1">
      <c r="A3818" s="137" t="s">
        <v>2277</v>
      </c>
      <c r="B3818" s="50" t="s">
        <v>2326</v>
      </c>
      <c r="C3818" s="252" t="s">
        <v>5552</v>
      </c>
      <c r="D3818" s="257" t="s">
        <v>672</v>
      </c>
      <c r="E3818" s="42" t="s">
        <v>3547</v>
      </c>
      <c r="F3818" s="42" t="s">
        <v>2326</v>
      </c>
      <c r="G3818" s="42"/>
      <c r="H3818" s="307">
        <v>1505230.0455031442</v>
      </c>
      <c r="I3818" s="315">
        <v>1466789.0113036607</v>
      </c>
      <c r="J3818" s="105">
        <v>0</v>
      </c>
      <c r="K3818" s="42">
        <v>0</v>
      </c>
      <c r="L3818" s="50" t="s">
        <v>4489</v>
      </c>
      <c r="M3818" s="50" t="s">
        <v>5542</v>
      </c>
      <c r="N3818" s="50" t="s">
        <v>5532</v>
      </c>
      <c r="O3818" s="137" t="s">
        <v>2405</v>
      </c>
      <c r="P3818" s="42" t="s">
        <v>64</v>
      </c>
      <c r="Q3818" s="42" t="s">
        <v>65</v>
      </c>
      <c r="R3818" s="42">
        <v>2</v>
      </c>
      <c r="S3818" s="137" t="s">
        <v>2254</v>
      </c>
      <c r="T3818" s="62">
        <v>16867538196.9</v>
      </c>
      <c r="U3818" s="62">
        <v>14487907740.719999</v>
      </c>
      <c r="Z3818" s="42" t="s">
        <v>280</v>
      </c>
      <c r="AJ3818" s="42"/>
      <c r="AW3818" s="42" t="s">
        <v>2412</v>
      </c>
      <c r="AX3818" s="42"/>
      <c r="AY3818" s="42"/>
      <c r="AZ3818" s="42"/>
      <c r="BA3818" s="42"/>
      <c r="BB3818" s="42"/>
      <c r="BN3818" s="128" t="s">
        <v>4578</v>
      </c>
      <c r="BO3818" s="58" t="str">
        <f t="shared" si="59"/>
        <v>境内资产</v>
      </c>
      <c r="BP3818" s="58" t="str">
        <f>IF(M3818="",VLOOKUP(D3818,Sheet4!$A$1:$B$92,2,0),VLOOKUP(Q3818,Sheet4!$A$1:$B$92,2,0))</f>
        <v>保险资产管理产品</v>
      </c>
    </row>
    <row r="3819" spans="1:68" s="58" customFormat="1" ht="12.75" customHeight="1">
      <c r="A3819" s="137" t="s">
        <v>2106</v>
      </c>
      <c r="B3819" s="50" t="s">
        <v>2327</v>
      </c>
      <c r="C3819" s="252" t="s">
        <v>5552</v>
      </c>
      <c r="D3819" s="257" t="s">
        <v>672</v>
      </c>
      <c r="E3819" s="42" t="s">
        <v>4358</v>
      </c>
      <c r="F3819" s="42" t="s">
        <v>2327</v>
      </c>
      <c r="G3819" s="42"/>
      <c r="H3819" s="307">
        <v>3214742.6518152948</v>
      </c>
      <c r="I3819" s="315">
        <v>2753944.3164592404</v>
      </c>
      <c r="J3819" s="105">
        <v>0</v>
      </c>
      <c r="K3819" s="42">
        <v>0</v>
      </c>
      <c r="L3819" s="50" t="s">
        <v>4489</v>
      </c>
      <c r="M3819" s="50" t="s">
        <v>5542</v>
      </c>
      <c r="N3819" s="50" t="s">
        <v>5532</v>
      </c>
      <c r="O3819" s="137" t="s">
        <v>2405</v>
      </c>
      <c r="P3819" s="42" t="s">
        <v>64</v>
      </c>
      <c r="Q3819" s="42" t="s">
        <v>65</v>
      </c>
      <c r="R3819" s="42">
        <v>2</v>
      </c>
      <c r="S3819" s="137" t="s">
        <v>2254</v>
      </c>
      <c r="T3819" s="62">
        <v>16867538196.9</v>
      </c>
      <c r="U3819" s="62">
        <v>14487907740.719999</v>
      </c>
      <c r="Z3819" s="42" t="s">
        <v>68</v>
      </c>
      <c r="AJ3819" s="42"/>
      <c r="AW3819" s="42" t="s">
        <v>2412</v>
      </c>
      <c r="AX3819" s="42"/>
      <c r="AY3819" s="42"/>
      <c r="AZ3819" s="42"/>
      <c r="BA3819" s="42"/>
      <c r="BB3819" s="42"/>
      <c r="BN3819" s="128" t="s">
        <v>4578</v>
      </c>
      <c r="BO3819" s="58" t="str">
        <f t="shared" si="59"/>
        <v>境内资产</v>
      </c>
      <c r="BP3819" s="58" t="str">
        <f>IF(M3819="",VLOOKUP(D3819,Sheet4!$A$1:$B$92,2,0),VLOOKUP(Q3819,Sheet4!$A$1:$B$92,2,0))</f>
        <v>保险资产管理产品</v>
      </c>
    </row>
    <row r="3820" spans="1:68" s="58" customFormat="1" ht="12.75" customHeight="1">
      <c r="A3820" s="137" t="s">
        <v>2278</v>
      </c>
      <c r="B3820" s="50" t="s">
        <v>2328</v>
      </c>
      <c r="C3820" s="252" t="s">
        <v>5552</v>
      </c>
      <c r="D3820" s="257" t="s">
        <v>672</v>
      </c>
      <c r="E3820" s="42" t="s">
        <v>4449</v>
      </c>
      <c r="F3820" s="42" t="s">
        <v>2328</v>
      </c>
      <c r="G3820" s="42"/>
      <c r="H3820" s="307">
        <v>5173260.5531097911</v>
      </c>
      <c r="I3820" s="315">
        <v>4942762.1112837754</v>
      </c>
      <c r="J3820" s="105">
        <v>0</v>
      </c>
      <c r="K3820" s="42">
        <v>0</v>
      </c>
      <c r="L3820" s="50" t="s">
        <v>4489</v>
      </c>
      <c r="M3820" s="50" t="s">
        <v>5542</v>
      </c>
      <c r="N3820" s="50" t="s">
        <v>5532</v>
      </c>
      <c r="O3820" s="137" t="s">
        <v>2405</v>
      </c>
      <c r="P3820" s="42" t="s">
        <v>64</v>
      </c>
      <c r="Q3820" s="42" t="s">
        <v>65</v>
      </c>
      <c r="R3820" s="42">
        <v>2</v>
      </c>
      <c r="S3820" s="137" t="s">
        <v>2254</v>
      </c>
      <c r="T3820" s="62">
        <v>16867538196.9</v>
      </c>
      <c r="U3820" s="62">
        <v>14487907740.719999</v>
      </c>
      <c r="Z3820" s="42" t="s">
        <v>68</v>
      </c>
      <c r="AJ3820" s="42"/>
      <c r="AW3820" s="42" t="s">
        <v>2412</v>
      </c>
      <c r="AX3820" s="42"/>
      <c r="AY3820" s="42"/>
      <c r="AZ3820" s="42"/>
      <c r="BA3820" s="42"/>
      <c r="BB3820" s="42"/>
      <c r="BN3820" s="128" t="s">
        <v>4578</v>
      </c>
      <c r="BO3820" s="58" t="str">
        <f t="shared" si="59"/>
        <v>境内资产</v>
      </c>
      <c r="BP3820" s="58" t="str">
        <f>IF(M3820="",VLOOKUP(D3820,Sheet4!$A$1:$B$92,2,0),VLOOKUP(Q3820,Sheet4!$A$1:$B$92,2,0))</f>
        <v>保险资产管理产品</v>
      </c>
    </row>
    <row r="3821" spans="1:68" s="58" customFormat="1" ht="12.75" customHeight="1">
      <c r="A3821" s="137" t="s">
        <v>2279</v>
      </c>
      <c r="B3821" s="50" t="s">
        <v>2329</v>
      </c>
      <c r="C3821" s="252" t="s">
        <v>5552</v>
      </c>
      <c r="D3821" s="257" t="s">
        <v>672</v>
      </c>
      <c r="E3821" s="42" t="s">
        <v>4450</v>
      </c>
      <c r="F3821" s="42" t="s">
        <v>2329</v>
      </c>
      <c r="G3821" s="42"/>
      <c r="H3821" s="307">
        <v>1142796.5604398453</v>
      </c>
      <c r="I3821" s="315">
        <v>882789.32229271997</v>
      </c>
      <c r="J3821" s="105">
        <v>0</v>
      </c>
      <c r="K3821" s="42">
        <v>0</v>
      </c>
      <c r="L3821" s="50" t="s">
        <v>4489</v>
      </c>
      <c r="M3821" s="50" t="s">
        <v>5542</v>
      </c>
      <c r="N3821" s="50" t="s">
        <v>5532</v>
      </c>
      <c r="O3821" s="137" t="s">
        <v>2405</v>
      </c>
      <c r="P3821" s="42" t="s">
        <v>64</v>
      </c>
      <c r="Q3821" s="42" t="s">
        <v>65</v>
      </c>
      <c r="R3821" s="42">
        <v>2</v>
      </c>
      <c r="S3821" s="137" t="s">
        <v>2254</v>
      </c>
      <c r="T3821" s="62">
        <v>16867538196.9</v>
      </c>
      <c r="U3821" s="62">
        <v>14487907740.719999</v>
      </c>
      <c r="Z3821" s="42" t="s">
        <v>68</v>
      </c>
      <c r="AJ3821" s="42"/>
      <c r="AW3821" s="42" t="s">
        <v>2412</v>
      </c>
      <c r="AX3821" s="42"/>
      <c r="AY3821" s="42"/>
      <c r="AZ3821" s="42"/>
      <c r="BA3821" s="42"/>
      <c r="BB3821" s="42"/>
      <c r="BN3821" s="128" t="s">
        <v>4578</v>
      </c>
      <c r="BO3821" s="58" t="str">
        <f t="shared" si="59"/>
        <v>境内资产</v>
      </c>
      <c r="BP3821" s="58" t="str">
        <f>IF(M3821="",VLOOKUP(D3821,Sheet4!$A$1:$B$92,2,0),VLOOKUP(Q3821,Sheet4!$A$1:$B$92,2,0))</f>
        <v>保险资产管理产品</v>
      </c>
    </row>
    <row r="3822" spans="1:68" s="58" customFormat="1" ht="12.75" customHeight="1">
      <c r="A3822" s="137" t="s">
        <v>2280</v>
      </c>
      <c r="B3822" s="50" t="s">
        <v>2330</v>
      </c>
      <c r="C3822" s="252" t="s">
        <v>5552</v>
      </c>
      <c r="D3822" s="257" t="s">
        <v>672</v>
      </c>
      <c r="E3822" s="42" t="s">
        <v>4451</v>
      </c>
      <c r="F3822" s="42" t="s">
        <v>2330</v>
      </c>
      <c r="G3822" s="42"/>
      <c r="H3822" s="307">
        <v>5394922.048661177</v>
      </c>
      <c r="I3822" s="315">
        <v>3286098.8352723927</v>
      </c>
      <c r="J3822" s="105">
        <v>0</v>
      </c>
      <c r="K3822" s="42">
        <v>0</v>
      </c>
      <c r="L3822" s="50" t="s">
        <v>4489</v>
      </c>
      <c r="M3822" s="50" t="s">
        <v>5542</v>
      </c>
      <c r="N3822" s="50" t="s">
        <v>5532</v>
      </c>
      <c r="O3822" s="137" t="s">
        <v>2405</v>
      </c>
      <c r="P3822" s="42" t="s">
        <v>64</v>
      </c>
      <c r="Q3822" s="42" t="s">
        <v>65</v>
      </c>
      <c r="R3822" s="42">
        <v>2</v>
      </c>
      <c r="S3822" s="137" t="s">
        <v>2254</v>
      </c>
      <c r="T3822" s="62">
        <v>16867538196.9</v>
      </c>
      <c r="U3822" s="62">
        <v>14487907740.719999</v>
      </c>
      <c r="Z3822" s="42" t="s">
        <v>68</v>
      </c>
      <c r="AJ3822" s="42"/>
      <c r="AW3822" s="42" t="s">
        <v>2412</v>
      </c>
      <c r="AX3822" s="42"/>
      <c r="AY3822" s="42"/>
      <c r="AZ3822" s="42"/>
      <c r="BA3822" s="42"/>
      <c r="BB3822" s="42"/>
      <c r="BN3822" s="128" t="s">
        <v>4578</v>
      </c>
      <c r="BO3822" s="58" t="str">
        <f t="shared" si="59"/>
        <v>境内资产</v>
      </c>
      <c r="BP3822" s="58" t="str">
        <f>IF(M3822="",VLOOKUP(D3822,Sheet4!$A$1:$B$92,2,0),VLOOKUP(Q3822,Sheet4!$A$1:$B$92,2,0))</f>
        <v>保险资产管理产品</v>
      </c>
    </row>
    <row r="3823" spans="1:68" s="58" customFormat="1" ht="12.75" customHeight="1">
      <c r="A3823" s="137" t="s">
        <v>2281</v>
      </c>
      <c r="B3823" s="50" t="s">
        <v>2331</v>
      </c>
      <c r="C3823" s="252" t="s">
        <v>5552</v>
      </c>
      <c r="D3823" s="257" t="s">
        <v>672</v>
      </c>
      <c r="E3823" s="42" t="s">
        <v>2546</v>
      </c>
      <c r="F3823" s="42" t="s">
        <v>2331</v>
      </c>
      <c r="G3823" s="42"/>
      <c r="H3823" s="307">
        <v>2945557.8550569117</v>
      </c>
      <c r="I3823" s="315">
        <v>3345712.1726156818</v>
      </c>
      <c r="J3823" s="105">
        <v>0</v>
      </c>
      <c r="K3823" s="42">
        <v>0</v>
      </c>
      <c r="L3823" s="50" t="s">
        <v>4489</v>
      </c>
      <c r="M3823" s="50" t="s">
        <v>5542</v>
      </c>
      <c r="N3823" s="50" t="s">
        <v>5532</v>
      </c>
      <c r="O3823" s="137" t="s">
        <v>2405</v>
      </c>
      <c r="P3823" s="42" t="s">
        <v>64</v>
      </c>
      <c r="Q3823" s="42" t="s">
        <v>65</v>
      </c>
      <c r="R3823" s="42">
        <v>2</v>
      </c>
      <c r="S3823" s="137" t="s">
        <v>2254</v>
      </c>
      <c r="T3823" s="62">
        <v>16867538196.9</v>
      </c>
      <c r="U3823" s="62">
        <v>14487907740.719999</v>
      </c>
      <c r="Z3823" s="42" t="s">
        <v>68</v>
      </c>
      <c r="AJ3823" s="42"/>
      <c r="AW3823" s="42" t="s">
        <v>2412</v>
      </c>
      <c r="AX3823" s="42"/>
      <c r="AY3823" s="42"/>
      <c r="AZ3823" s="42"/>
      <c r="BA3823" s="42"/>
      <c r="BB3823" s="42"/>
      <c r="BN3823" s="128" t="s">
        <v>4578</v>
      </c>
      <c r="BO3823" s="58" t="str">
        <f t="shared" si="59"/>
        <v>境内资产</v>
      </c>
      <c r="BP3823" s="58" t="str">
        <f>IF(M3823="",VLOOKUP(D3823,Sheet4!$A$1:$B$92,2,0),VLOOKUP(Q3823,Sheet4!$A$1:$B$92,2,0))</f>
        <v>保险资产管理产品</v>
      </c>
    </row>
    <row r="3824" spans="1:68" s="58" customFormat="1" ht="12.75" customHeight="1">
      <c r="A3824" s="137" t="s">
        <v>2102</v>
      </c>
      <c r="B3824" s="50" t="s">
        <v>2332</v>
      </c>
      <c r="C3824" s="252" t="s">
        <v>5552</v>
      </c>
      <c r="D3824" s="257" t="s">
        <v>672</v>
      </c>
      <c r="E3824" s="42" t="s">
        <v>3651</v>
      </c>
      <c r="F3824" s="42" t="s">
        <v>2332</v>
      </c>
      <c r="G3824" s="42"/>
      <c r="H3824" s="307">
        <v>1591391.9909620946</v>
      </c>
      <c r="I3824" s="315">
        <v>1595030.9284749543</v>
      </c>
      <c r="J3824" s="105">
        <v>0</v>
      </c>
      <c r="K3824" s="42">
        <v>0</v>
      </c>
      <c r="L3824" s="50" t="s">
        <v>4489</v>
      </c>
      <c r="M3824" s="50" t="s">
        <v>5542</v>
      </c>
      <c r="N3824" s="50" t="s">
        <v>5532</v>
      </c>
      <c r="O3824" s="137" t="s">
        <v>2405</v>
      </c>
      <c r="P3824" s="42" t="s">
        <v>64</v>
      </c>
      <c r="Q3824" s="42" t="s">
        <v>65</v>
      </c>
      <c r="R3824" s="42">
        <v>2</v>
      </c>
      <c r="S3824" s="137" t="s">
        <v>2254</v>
      </c>
      <c r="T3824" s="62">
        <v>16867538196.9</v>
      </c>
      <c r="U3824" s="62">
        <v>14487907740.719999</v>
      </c>
      <c r="Z3824" s="42" t="s">
        <v>280</v>
      </c>
      <c r="AJ3824" s="42"/>
      <c r="AW3824" s="42" t="s">
        <v>2412</v>
      </c>
      <c r="AX3824" s="42"/>
      <c r="AY3824" s="42"/>
      <c r="AZ3824" s="42"/>
      <c r="BA3824" s="42"/>
      <c r="BB3824" s="42"/>
      <c r="BN3824" s="128" t="s">
        <v>4578</v>
      </c>
      <c r="BO3824" s="58" t="str">
        <f t="shared" si="59"/>
        <v>境内资产</v>
      </c>
      <c r="BP3824" s="58" t="str">
        <f>IF(M3824="",VLOOKUP(D3824,Sheet4!$A$1:$B$92,2,0),VLOOKUP(Q3824,Sheet4!$A$1:$B$92,2,0))</f>
        <v>保险资产管理产品</v>
      </c>
    </row>
    <row r="3825" spans="1:68" s="58" customFormat="1" ht="12.75" customHeight="1">
      <c r="A3825" s="137" t="s">
        <v>2282</v>
      </c>
      <c r="B3825" s="50" t="s">
        <v>2333</v>
      </c>
      <c r="C3825" s="252" t="s">
        <v>5552</v>
      </c>
      <c r="D3825" s="257" t="s">
        <v>672</v>
      </c>
      <c r="E3825" s="42" t="s">
        <v>3677</v>
      </c>
      <c r="F3825" s="42" t="s">
        <v>2333</v>
      </c>
      <c r="G3825" s="42"/>
      <c r="H3825" s="307">
        <v>7955654.2791773872</v>
      </c>
      <c r="I3825" s="315">
        <v>6660124.0228420701</v>
      </c>
      <c r="J3825" s="105">
        <v>0</v>
      </c>
      <c r="K3825" s="42">
        <v>0</v>
      </c>
      <c r="L3825" s="50" t="s">
        <v>4489</v>
      </c>
      <c r="M3825" s="50" t="s">
        <v>5542</v>
      </c>
      <c r="N3825" s="50" t="s">
        <v>5532</v>
      </c>
      <c r="O3825" s="137" t="s">
        <v>2405</v>
      </c>
      <c r="P3825" s="42" t="s">
        <v>64</v>
      </c>
      <c r="Q3825" s="42" t="s">
        <v>65</v>
      </c>
      <c r="R3825" s="42">
        <v>2</v>
      </c>
      <c r="S3825" s="137" t="s">
        <v>2254</v>
      </c>
      <c r="T3825" s="62">
        <v>16867538196.9</v>
      </c>
      <c r="U3825" s="62">
        <v>14487907740.719999</v>
      </c>
      <c r="Z3825" s="42" t="s">
        <v>280</v>
      </c>
      <c r="AJ3825" s="42"/>
      <c r="AW3825" s="42" t="s">
        <v>2412</v>
      </c>
      <c r="AX3825" s="42"/>
      <c r="AY3825" s="42"/>
      <c r="AZ3825" s="42"/>
      <c r="BA3825" s="42"/>
      <c r="BB3825" s="42"/>
      <c r="BN3825" s="128" t="s">
        <v>4578</v>
      </c>
      <c r="BO3825" s="58" t="str">
        <f t="shared" si="59"/>
        <v>境内资产</v>
      </c>
      <c r="BP3825" s="58" t="str">
        <f>IF(M3825="",VLOOKUP(D3825,Sheet4!$A$1:$B$92,2,0),VLOOKUP(Q3825,Sheet4!$A$1:$B$92,2,0))</f>
        <v>保险资产管理产品</v>
      </c>
    </row>
    <row r="3826" spans="1:68" s="58" customFormat="1" ht="12.75" customHeight="1">
      <c r="A3826" s="137" t="s">
        <v>2283</v>
      </c>
      <c r="B3826" s="50" t="s">
        <v>2334</v>
      </c>
      <c r="C3826" s="252" t="s">
        <v>5552</v>
      </c>
      <c r="D3826" s="257" t="s">
        <v>678</v>
      </c>
      <c r="E3826" s="42" t="s">
        <v>4452</v>
      </c>
      <c r="F3826" s="42" t="s">
        <v>2334</v>
      </c>
      <c r="G3826" s="42"/>
      <c r="H3826" s="307">
        <v>720079.79224470037</v>
      </c>
      <c r="I3826" s="315">
        <v>573631.23987637716</v>
      </c>
      <c r="J3826" s="105">
        <v>0</v>
      </c>
      <c r="K3826" s="42">
        <v>0</v>
      </c>
      <c r="L3826" s="50" t="s">
        <v>4489</v>
      </c>
      <c r="M3826" s="50" t="s">
        <v>5542</v>
      </c>
      <c r="N3826" s="50" t="s">
        <v>5532</v>
      </c>
      <c r="O3826" s="137" t="s">
        <v>2405</v>
      </c>
      <c r="P3826" s="42" t="s">
        <v>64</v>
      </c>
      <c r="Q3826" s="42" t="s">
        <v>65</v>
      </c>
      <c r="R3826" s="42">
        <v>2</v>
      </c>
      <c r="S3826" s="137" t="s">
        <v>2254</v>
      </c>
      <c r="T3826" s="62">
        <v>16867538196.9</v>
      </c>
      <c r="U3826" s="62">
        <v>14487907740.719999</v>
      </c>
      <c r="Z3826" s="42" t="s">
        <v>68</v>
      </c>
      <c r="AJ3826" s="42"/>
      <c r="AW3826" s="42" t="s">
        <v>2412</v>
      </c>
      <c r="AX3826" s="42"/>
      <c r="AY3826" s="42"/>
      <c r="AZ3826" s="42"/>
      <c r="BA3826" s="42"/>
      <c r="BB3826" s="42"/>
      <c r="BN3826" s="128" t="s">
        <v>4578</v>
      </c>
      <c r="BO3826" s="58" t="str">
        <f t="shared" si="59"/>
        <v>境内资产</v>
      </c>
      <c r="BP3826" s="58" t="str">
        <f>IF(M3826="",VLOOKUP(D3826,Sheet4!$A$1:$B$92,2,0),VLOOKUP(Q3826,Sheet4!$A$1:$B$92,2,0))</f>
        <v>保险资产管理产品</v>
      </c>
    </row>
    <row r="3827" spans="1:68" s="58" customFormat="1" ht="12.75" customHeight="1">
      <c r="A3827" s="137" t="s">
        <v>2284</v>
      </c>
      <c r="B3827" s="50" t="s">
        <v>2335</v>
      </c>
      <c r="C3827" s="252" t="s">
        <v>5552</v>
      </c>
      <c r="D3827" s="257" t="s">
        <v>678</v>
      </c>
      <c r="E3827" s="42" t="s">
        <v>4453</v>
      </c>
      <c r="F3827" s="42" t="s">
        <v>2335</v>
      </c>
      <c r="G3827" s="42"/>
      <c r="H3827" s="307">
        <v>3195675.3478838243</v>
      </c>
      <c r="I3827" s="315">
        <v>2682607.8660597112</v>
      </c>
      <c r="J3827" s="105">
        <v>0</v>
      </c>
      <c r="K3827" s="42">
        <v>0</v>
      </c>
      <c r="L3827" s="50" t="s">
        <v>4489</v>
      </c>
      <c r="M3827" s="50" t="s">
        <v>5542</v>
      </c>
      <c r="N3827" s="50" t="s">
        <v>5532</v>
      </c>
      <c r="O3827" s="137" t="s">
        <v>2405</v>
      </c>
      <c r="P3827" s="42" t="s">
        <v>64</v>
      </c>
      <c r="Q3827" s="42" t="s">
        <v>65</v>
      </c>
      <c r="R3827" s="42">
        <v>2</v>
      </c>
      <c r="S3827" s="137" t="s">
        <v>2254</v>
      </c>
      <c r="T3827" s="62">
        <v>16867538196.9</v>
      </c>
      <c r="U3827" s="62">
        <v>14487907740.719999</v>
      </c>
      <c r="Z3827" s="42" t="s">
        <v>68</v>
      </c>
      <c r="AJ3827" s="42"/>
      <c r="AW3827" s="42" t="s">
        <v>2412</v>
      </c>
      <c r="AX3827" s="42"/>
      <c r="AY3827" s="42"/>
      <c r="AZ3827" s="42"/>
      <c r="BA3827" s="42"/>
      <c r="BB3827" s="42"/>
      <c r="BN3827" s="128" t="s">
        <v>4578</v>
      </c>
      <c r="BO3827" s="58" t="str">
        <f t="shared" si="59"/>
        <v>境内资产</v>
      </c>
      <c r="BP3827" s="58" t="str">
        <f>IF(M3827="",VLOOKUP(D3827,Sheet4!$A$1:$B$92,2,0),VLOOKUP(Q3827,Sheet4!$A$1:$B$92,2,0))</f>
        <v>保险资产管理产品</v>
      </c>
    </row>
    <row r="3828" spans="1:68" s="58" customFormat="1" ht="12.75" customHeight="1">
      <c r="A3828" s="137" t="s">
        <v>2285</v>
      </c>
      <c r="B3828" s="50" t="s">
        <v>2336</v>
      </c>
      <c r="C3828" s="252" t="s">
        <v>5552</v>
      </c>
      <c r="D3828" s="257" t="s">
        <v>678</v>
      </c>
      <c r="E3828" s="42" t="s">
        <v>4454</v>
      </c>
      <c r="F3828" s="42" t="s">
        <v>2336</v>
      </c>
      <c r="G3828" s="42"/>
      <c r="H3828" s="307">
        <v>2347172.5774337957</v>
      </c>
      <c r="I3828" s="315">
        <v>1154594.0742098507</v>
      </c>
      <c r="J3828" s="105">
        <v>0</v>
      </c>
      <c r="K3828" s="42">
        <v>0</v>
      </c>
      <c r="L3828" s="50" t="s">
        <v>4489</v>
      </c>
      <c r="M3828" s="50" t="s">
        <v>5542</v>
      </c>
      <c r="N3828" s="50" t="s">
        <v>5532</v>
      </c>
      <c r="O3828" s="137" t="s">
        <v>2405</v>
      </c>
      <c r="P3828" s="42" t="s">
        <v>64</v>
      </c>
      <c r="Q3828" s="42" t="s">
        <v>65</v>
      </c>
      <c r="R3828" s="42">
        <v>2</v>
      </c>
      <c r="S3828" s="137" t="s">
        <v>2254</v>
      </c>
      <c r="T3828" s="62">
        <v>16867538196.9</v>
      </c>
      <c r="U3828" s="62">
        <v>14487907740.719999</v>
      </c>
      <c r="Z3828" s="42" t="s">
        <v>68</v>
      </c>
      <c r="AJ3828" s="42"/>
      <c r="AW3828" s="42" t="s">
        <v>2412</v>
      </c>
      <c r="AX3828" s="42"/>
      <c r="AY3828" s="42"/>
      <c r="AZ3828" s="42"/>
      <c r="BA3828" s="42"/>
      <c r="BB3828" s="42"/>
      <c r="BN3828" s="128" t="s">
        <v>4578</v>
      </c>
      <c r="BO3828" s="58" t="str">
        <f t="shared" si="59"/>
        <v>境内资产</v>
      </c>
      <c r="BP3828" s="58" t="str">
        <f>IF(M3828="",VLOOKUP(D3828,Sheet4!$A$1:$B$92,2,0),VLOOKUP(Q3828,Sheet4!$A$1:$B$92,2,0))</f>
        <v>保险资产管理产品</v>
      </c>
    </row>
    <row r="3829" spans="1:68" s="58" customFormat="1" ht="12.75" customHeight="1">
      <c r="A3829" s="137" t="s">
        <v>2286</v>
      </c>
      <c r="B3829" s="50" t="s">
        <v>2337</v>
      </c>
      <c r="C3829" s="252" t="s">
        <v>5552</v>
      </c>
      <c r="D3829" s="257" t="s">
        <v>678</v>
      </c>
      <c r="E3829" s="42" t="s">
        <v>4455</v>
      </c>
      <c r="F3829" s="42" t="s">
        <v>2337</v>
      </c>
      <c r="G3829" s="42"/>
      <c r="H3829" s="307">
        <v>1910856.8679370785</v>
      </c>
      <c r="I3829" s="315">
        <v>972732.5388006568</v>
      </c>
      <c r="J3829" s="105">
        <v>0</v>
      </c>
      <c r="K3829" s="42">
        <v>0</v>
      </c>
      <c r="L3829" s="50" t="s">
        <v>4489</v>
      </c>
      <c r="M3829" s="50" t="s">
        <v>5542</v>
      </c>
      <c r="N3829" s="50" t="s">
        <v>5532</v>
      </c>
      <c r="O3829" s="137" t="s">
        <v>2405</v>
      </c>
      <c r="P3829" s="42" t="s">
        <v>64</v>
      </c>
      <c r="Q3829" s="42" t="s">
        <v>65</v>
      </c>
      <c r="R3829" s="42">
        <v>2</v>
      </c>
      <c r="S3829" s="137" t="s">
        <v>2254</v>
      </c>
      <c r="T3829" s="62">
        <v>16867538196.9</v>
      </c>
      <c r="U3829" s="62">
        <v>14487907740.719999</v>
      </c>
      <c r="Z3829" s="42" t="s">
        <v>68</v>
      </c>
      <c r="AJ3829" s="42"/>
      <c r="AW3829" s="42" t="s">
        <v>2412</v>
      </c>
      <c r="AX3829" s="42"/>
      <c r="AY3829" s="42"/>
      <c r="AZ3829" s="42"/>
      <c r="BA3829" s="42"/>
      <c r="BB3829" s="42"/>
      <c r="BN3829" s="128" t="s">
        <v>4578</v>
      </c>
      <c r="BO3829" s="58" t="str">
        <f t="shared" si="59"/>
        <v>境内资产</v>
      </c>
      <c r="BP3829" s="58" t="str">
        <f>IF(M3829="",VLOOKUP(D3829,Sheet4!$A$1:$B$92,2,0),VLOOKUP(Q3829,Sheet4!$A$1:$B$92,2,0))</f>
        <v>保险资产管理产品</v>
      </c>
    </row>
    <row r="3830" spans="1:68" s="58" customFormat="1" ht="12.75" customHeight="1">
      <c r="A3830" s="137" t="s">
        <v>2287</v>
      </c>
      <c r="B3830" s="50" t="s">
        <v>2338</v>
      </c>
      <c r="C3830" s="252" t="s">
        <v>5552</v>
      </c>
      <c r="D3830" s="257" t="s">
        <v>678</v>
      </c>
      <c r="E3830" s="42" t="s">
        <v>4456</v>
      </c>
      <c r="F3830" s="42" t="s">
        <v>2338</v>
      </c>
      <c r="G3830" s="42"/>
      <c r="H3830" s="307">
        <v>4240331.8372198045</v>
      </c>
      <c r="I3830" s="315">
        <v>3149942.1653797533</v>
      </c>
      <c r="J3830" s="105">
        <v>0</v>
      </c>
      <c r="K3830" s="42">
        <v>0</v>
      </c>
      <c r="L3830" s="50" t="s">
        <v>4489</v>
      </c>
      <c r="M3830" s="50" t="s">
        <v>5542</v>
      </c>
      <c r="N3830" s="50" t="s">
        <v>5532</v>
      </c>
      <c r="O3830" s="137" t="s">
        <v>2405</v>
      </c>
      <c r="P3830" s="42" t="s">
        <v>64</v>
      </c>
      <c r="Q3830" s="42" t="s">
        <v>65</v>
      </c>
      <c r="R3830" s="42">
        <v>2</v>
      </c>
      <c r="S3830" s="137" t="s">
        <v>2254</v>
      </c>
      <c r="T3830" s="62">
        <v>16867538196.9</v>
      </c>
      <c r="U3830" s="62">
        <v>14487907740.719999</v>
      </c>
      <c r="Z3830" s="42" t="s">
        <v>68</v>
      </c>
      <c r="AJ3830" s="42"/>
      <c r="AW3830" s="42" t="s">
        <v>2412</v>
      </c>
      <c r="AX3830" s="42"/>
      <c r="AY3830" s="42"/>
      <c r="AZ3830" s="42"/>
      <c r="BA3830" s="42"/>
      <c r="BB3830" s="42"/>
      <c r="BN3830" s="128" t="s">
        <v>4578</v>
      </c>
      <c r="BO3830" s="58" t="str">
        <f t="shared" si="59"/>
        <v>境内资产</v>
      </c>
      <c r="BP3830" s="58" t="str">
        <f>IF(M3830="",VLOOKUP(D3830,Sheet4!$A$1:$B$92,2,0),VLOOKUP(Q3830,Sheet4!$A$1:$B$92,2,0))</f>
        <v>保险资产管理产品</v>
      </c>
    </row>
    <row r="3831" spans="1:68" s="58" customFormat="1" ht="12.75" customHeight="1">
      <c r="A3831" s="137" t="s">
        <v>2288</v>
      </c>
      <c r="B3831" s="50" t="s">
        <v>2339</v>
      </c>
      <c r="C3831" s="252" t="s">
        <v>5552</v>
      </c>
      <c r="D3831" s="257" t="s">
        <v>678</v>
      </c>
      <c r="E3831" s="42" t="s">
        <v>4457</v>
      </c>
      <c r="F3831" s="42" t="s">
        <v>2339</v>
      </c>
      <c r="G3831" s="42"/>
      <c r="H3831" s="307">
        <v>219845.00621715415</v>
      </c>
      <c r="I3831" s="315">
        <v>142558.11568927948</v>
      </c>
      <c r="J3831" s="105">
        <v>0</v>
      </c>
      <c r="K3831" s="42">
        <v>0</v>
      </c>
      <c r="L3831" s="50" t="s">
        <v>4489</v>
      </c>
      <c r="M3831" s="50" t="s">
        <v>5542</v>
      </c>
      <c r="N3831" s="50" t="s">
        <v>5532</v>
      </c>
      <c r="O3831" s="137" t="s">
        <v>2405</v>
      </c>
      <c r="P3831" s="42" t="s">
        <v>64</v>
      </c>
      <c r="Q3831" s="42" t="s">
        <v>65</v>
      </c>
      <c r="R3831" s="42">
        <v>2</v>
      </c>
      <c r="S3831" s="137" t="s">
        <v>2254</v>
      </c>
      <c r="T3831" s="62">
        <v>16867538196.9</v>
      </c>
      <c r="U3831" s="62">
        <v>14487907740.719999</v>
      </c>
      <c r="Z3831" s="42" t="s">
        <v>68</v>
      </c>
      <c r="AJ3831" s="42"/>
      <c r="AW3831" s="42" t="s">
        <v>2412</v>
      </c>
      <c r="AX3831" s="42"/>
      <c r="AY3831" s="42"/>
      <c r="AZ3831" s="42"/>
      <c r="BA3831" s="42"/>
      <c r="BB3831" s="42"/>
      <c r="BN3831" s="128" t="s">
        <v>4578</v>
      </c>
      <c r="BO3831" s="58" t="str">
        <f t="shared" si="59"/>
        <v>境内资产</v>
      </c>
      <c r="BP3831" s="58" t="str">
        <f>IF(M3831="",VLOOKUP(D3831,Sheet4!$A$1:$B$92,2,0),VLOOKUP(Q3831,Sheet4!$A$1:$B$92,2,0))</f>
        <v>保险资产管理产品</v>
      </c>
    </row>
    <row r="3832" spans="1:68" s="58" customFormat="1" ht="12.75" customHeight="1">
      <c r="A3832" s="137" t="s">
        <v>2289</v>
      </c>
      <c r="B3832" s="50" t="s">
        <v>2340</v>
      </c>
      <c r="C3832" s="252" t="s">
        <v>5552</v>
      </c>
      <c r="D3832" s="257" t="s">
        <v>689</v>
      </c>
      <c r="E3832" s="42" t="s">
        <v>4458</v>
      </c>
      <c r="F3832" s="42" t="s">
        <v>2340</v>
      </c>
      <c r="G3832" s="42"/>
      <c r="H3832" s="307">
        <v>1935198.4478497815</v>
      </c>
      <c r="I3832" s="315">
        <v>1157453.1217616124</v>
      </c>
      <c r="J3832" s="105">
        <v>0</v>
      </c>
      <c r="K3832" s="42">
        <v>0</v>
      </c>
      <c r="L3832" s="50" t="s">
        <v>4489</v>
      </c>
      <c r="M3832" s="50" t="s">
        <v>5542</v>
      </c>
      <c r="N3832" s="50" t="s">
        <v>5532</v>
      </c>
      <c r="O3832" s="137" t="s">
        <v>2405</v>
      </c>
      <c r="P3832" s="42" t="s">
        <v>64</v>
      </c>
      <c r="Q3832" s="42" t="s">
        <v>65</v>
      </c>
      <c r="R3832" s="42">
        <v>2</v>
      </c>
      <c r="S3832" s="137" t="s">
        <v>2254</v>
      </c>
      <c r="T3832" s="62">
        <v>16867538196.9</v>
      </c>
      <c r="U3832" s="62">
        <v>14487907740.719999</v>
      </c>
      <c r="Z3832" s="42" t="s">
        <v>68</v>
      </c>
      <c r="AJ3832" s="42"/>
      <c r="AW3832" s="42" t="s">
        <v>2412</v>
      </c>
      <c r="AX3832" s="42"/>
      <c r="AY3832" s="42"/>
      <c r="AZ3832" s="42"/>
      <c r="BA3832" s="42"/>
      <c r="BB3832" s="42"/>
      <c r="BN3832" s="128" t="s">
        <v>4578</v>
      </c>
      <c r="BO3832" s="58" t="str">
        <f t="shared" si="59"/>
        <v>境内资产</v>
      </c>
      <c r="BP3832" s="58" t="str">
        <f>IF(M3832="",VLOOKUP(D3832,Sheet4!$A$1:$B$92,2,0),VLOOKUP(Q3832,Sheet4!$A$1:$B$92,2,0))</f>
        <v>保险资产管理产品</v>
      </c>
    </row>
    <row r="3833" spans="1:68" s="58" customFormat="1" ht="12.75" customHeight="1">
      <c r="A3833" s="137" t="s">
        <v>2290</v>
      </c>
      <c r="B3833" s="50" t="s">
        <v>2341</v>
      </c>
      <c r="C3833" s="252" t="s">
        <v>5552</v>
      </c>
      <c r="D3833" s="257" t="s">
        <v>689</v>
      </c>
      <c r="E3833" s="42" t="s">
        <v>4459</v>
      </c>
      <c r="F3833" s="42" t="s">
        <v>2341</v>
      </c>
      <c r="G3833" s="42"/>
      <c r="H3833" s="307">
        <v>2325124.0846124436</v>
      </c>
      <c r="I3833" s="315">
        <v>1057425.5342938455</v>
      </c>
      <c r="J3833" s="105">
        <v>0</v>
      </c>
      <c r="K3833" s="42">
        <v>0</v>
      </c>
      <c r="L3833" s="50" t="s">
        <v>4489</v>
      </c>
      <c r="M3833" s="50" t="s">
        <v>5542</v>
      </c>
      <c r="N3833" s="50" t="s">
        <v>5532</v>
      </c>
      <c r="O3833" s="137" t="s">
        <v>2405</v>
      </c>
      <c r="P3833" s="42" t="s">
        <v>64</v>
      </c>
      <c r="Q3833" s="42" t="s">
        <v>65</v>
      </c>
      <c r="R3833" s="42">
        <v>2</v>
      </c>
      <c r="S3833" s="137" t="s">
        <v>2254</v>
      </c>
      <c r="T3833" s="62">
        <v>16867538196.9</v>
      </c>
      <c r="U3833" s="62">
        <v>14487907740.719999</v>
      </c>
      <c r="Z3833" s="42" t="s">
        <v>68</v>
      </c>
      <c r="AJ3833" s="42"/>
      <c r="AW3833" s="42" t="s">
        <v>2412</v>
      </c>
      <c r="AX3833" s="42"/>
      <c r="AY3833" s="42"/>
      <c r="AZ3833" s="42"/>
      <c r="BA3833" s="42"/>
      <c r="BB3833" s="42"/>
      <c r="BN3833" s="128" t="s">
        <v>4578</v>
      </c>
      <c r="BO3833" s="58" t="str">
        <f t="shared" si="59"/>
        <v>境内资产</v>
      </c>
      <c r="BP3833" s="58" t="str">
        <f>IF(M3833="",VLOOKUP(D3833,Sheet4!$A$1:$B$92,2,0),VLOOKUP(Q3833,Sheet4!$A$1:$B$92,2,0))</f>
        <v>保险资产管理产品</v>
      </c>
    </row>
    <row r="3834" spans="1:68" s="58" customFormat="1" ht="12.75" customHeight="1">
      <c r="A3834" s="137" t="s">
        <v>2291</v>
      </c>
      <c r="B3834" s="50" t="s">
        <v>2342</v>
      </c>
      <c r="C3834" s="252" t="s">
        <v>5552</v>
      </c>
      <c r="D3834" s="257" t="s">
        <v>689</v>
      </c>
      <c r="E3834" s="42" t="s">
        <v>3211</v>
      </c>
      <c r="F3834" s="42" t="s">
        <v>2342</v>
      </c>
      <c r="G3834" s="42"/>
      <c r="H3834" s="307">
        <v>159298.68552026275</v>
      </c>
      <c r="I3834" s="315">
        <v>136117.17383356151</v>
      </c>
      <c r="J3834" s="105">
        <v>0</v>
      </c>
      <c r="K3834" s="42">
        <v>0</v>
      </c>
      <c r="L3834" s="50" t="s">
        <v>4489</v>
      </c>
      <c r="M3834" s="50" t="s">
        <v>5542</v>
      </c>
      <c r="N3834" s="50" t="s">
        <v>5532</v>
      </c>
      <c r="O3834" s="137" t="s">
        <v>2405</v>
      </c>
      <c r="P3834" s="42" t="s">
        <v>64</v>
      </c>
      <c r="Q3834" s="42" t="s">
        <v>65</v>
      </c>
      <c r="R3834" s="42">
        <v>2</v>
      </c>
      <c r="S3834" s="137" t="s">
        <v>2254</v>
      </c>
      <c r="T3834" s="62">
        <v>16867538196.9</v>
      </c>
      <c r="U3834" s="62">
        <v>14487907740.719999</v>
      </c>
      <c r="Z3834" s="42" t="s">
        <v>68</v>
      </c>
      <c r="AJ3834" s="42"/>
      <c r="AW3834" s="42" t="s">
        <v>2412</v>
      </c>
      <c r="AX3834" s="42"/>
      <c r="AY3834" s="42"/>
      <c r="AZ3834" s="42"/>
      <c r="BA3834" s="42"/>
      <c r="BB3834" s="42"/>
      <c r="BN3834" s="128" t="s">
        <v>4578</v>
      </c>
      <c r="BO3834" s="58" t="str">
        <f t="shared" si="59"/>
        <v>境内资产</v>
      </c>
      <c r="BP3834" s="58" t="str">
        <f>IF(M3834="",VLOOKUP(D3834,Sheet4!$A$1:$B$92,2,0),VLOOKUP(Q3834,Sheet4!$A$1:$B$92,2,0))</f>
        <v>保险资产管理产品</v>
      </c>
    </row>
    <row r="3835" spans="1:68" s="58" customFormat="1" ht="12.75" customHeight="1">
      <c r="A3835" s="137" t="s">
        <v>2292</v>
      </c>
      <c r="B3835" s="50" t="s">
        <v>2343</v>
      </c>
      <c r="C3835" s="252" t="s">
        <v>5552</v>
      </c>
      <c r="D3835" s="257" t="s">
        <v>689</v>
      </c>
      <c r="E3835" s="42" t="s">
        <v>3219</v>
      </c>
      <c r="F3835" s="42" t="s">
        <v>2343</v>
      </c>
      <c r="G3835" s="42"/>
      <c r="H3835" s="307">
        <v>3074826.4601566438</v>
      </c>
      <c r="I3835" s="315">
        <v>2041697.6796948037</v>
      </c>
      <c r="J3835" s="105">
        <v>0</v>
      </c>
      <c r="K3835" s="42">
        <v>0</v>
      </c>
      <c r="L3835" s="50" t="s">
        <v>4489</v>
      </c>
      <c r="M3835" s="50" t="s">
        <v>5542</v>
      </c>
      <c r="N3835" s="50" t="s">
        <v>5532</v>
      </c>
      <c r="O3835" s="137" t="s">
        <v>2405</v>
      </c>
      <c r="P3835" s="42" t="s">
        <v>64</v>
      </c>
      <c r="Q3835" s="42" t="s">
        <v>65</v>
      </c>
      <c r="R3835" s="42">
        <v>2</v>
      </c>
      <c r="S3835" s="137" t="s">
        <v>2254</v>
      </c>
      <c r="T3835" s="62">
        <v>16867538196.9</v>
      </c>
      <c r="U3835" s="62">
        <v>14487907740.719999</v>
      </c>
      <c r="Z3835" s="42" t="s">
        <v>280</v>
      </c>
      <c r="AJ3835" s="42"/>
      <c r="AW3835" s="42" t="s">
        <v>2412</v>
      </c>
      <c r="AX3835" s="42"/>
      <c r="AY3835" s="42"/>
      <c r="AZ3835" s="42"/>
      <c r="BA3835" s="42"/>
      <c r="BB3835" s="42"/>
      <c r="BN3835" s="128" t="s">
        <v>4578</v>
      </c>
      <c r="BO3835" s="58" t="str">
        <f t="shared" si="59"/>
        <v>境内资产</v>
      </c>
      <c r="BP3835" s="58" t="str">
        <f>IF(M3835="",VLOOKUP(D3835,Sheet4!$A$1:$B$92,2,0),VLOOKUP(Q3835,Sheet4!$A$1:$B$92,2,0))</f>
        <v>保险资产管理产品</v>
      </c>
    </row>
    <row r="3836" spans="1:68" s="58" customFormat="1" ht="12.75" customHeight="1">
      <c r="A3836" s="137" t="s">
        <v>2293</v>
      </c>
      <c r="B3836" s="50" t="s">
        <v>2344</v>
      </c>
      <c r="C3836" s="252" t="s">
        <v>5552</v>
      </c>
      <c r="D3836" s="257" t="s">
        <v>689</v>
      </c>
      <c r="E3836" s="42" t="s">
        <v>3250</v>
      </c>
      <c r="F3836" s="42" t="s">
        <v>2344</v>
      </c>
      <c r="G3836" s="42"/>
      <c r="H3836" s="307">
        <v>1971591.8454478779</v>
      </c>
      <c r="I3836" s="315">
        <v>1856910.3017812704</v>
      </c>
      <c r="J3836" s="105">
        <v>0</v>
      </c>
      <c r="K3836" s="42">
        <v>0</v>
      </c>
      <c r="L3836" s="50" t="s">
        <v>4489</v>
      </c>
      <c r="M3836" s="50" t="s">
        <v>5542</v>
      </c>
      <c r="N3836" s="50" t="s">
        <v>5532</v>
      </c>
      <c r="O3836" s="137" t="s">
        <v>2405</v>
      </c>
      <c r="P3836" s="42" t="s">
        <v>64</v>
      </c>
      <c r="Q3836" s="42" t="s">
        <v>65</v>
      </c>
      <c r="R3836" s="42">
        <v>2</v>
      </c>
      <c r="S3836" s="137" t="s">
        <v>2254</v>
      </c>
      <c r="T3836" s="62">
        <v>16867538196.9</v>
      </c>
      <c r="U3836" s="62">
        <v>14487907740.719999</v>
      </c>
      <c r="Z3836" s="42" t="s">
        <v>68</v>
      </c>
      <c r="AJ3836" s="42"/>
      <c r="AW3836" s="42" t="s">
        <v>2412</v>
      </c>
      <c r="AX3836" s="42"/>
      <c r="AY3836" s="42"/>
      <c r="AZ3836" s="42"/>
      <c r="BA3836" s="42"/>
      <c r="BB3836" s="42"/>
      <c r="BN3836" s="128" t="s">
        <v>4578</v>
      </c>
      <c r="BO3836" s="58" t="str">
        <f t="shared" si="59"/>
        <v>境内资产</v>
      </c>
      <c r="BP3836" s="58" t="str">
        <f>IF(M3836="",VLOOKUP(D3836,Sheet4!$A$1:$B$92,2,0),VLOOKUP(Q3836,Sheet4!$A$1:$B$92,2,0))</f>
        <v>保险资产管理产品</v>
      </c>
    </row>
    <row r="3837" spans="1:68" s="58" customFormat="1" ht="12.75" customHeight="1">
      <c r="A3837" s="137" t="s">
        <v>2294</v>
      </c>
      <c r="B3837" s="50" t="s">
        <v>2345</v>
      </c>
      <c r="C3837" s="252" t="s">
        <v>5552</v>
      </c>
      <c r="D3837" s="257" t="s">
        <v>689</v>
      </c>
      <c r="E3837" s="42" t="s">
        <v>3510</v>
      </c>
      <c r="F3837" s="42" t="s">
        <v>2345</v>
      </c>
      <c r="G3837" s="42"/>
      <c r="H3837" s="307">
        <v>3556530.6774260486</v>
      </c>
      <c r="I3837" s="315">
        <v>2842935.7947247685</v>
      </c>
      <c r="J3837" s="105">
        <v>0</v>
      </c>
      <c r="K3837" s="42">
        <v>0</v>
      </c>
      <c r="L3837" s="50" t="s">
        <v>4489</v>
      </c>
      <c r="M3837" s="50" t="s">
        <v>5542</v>
      </c>
      <c r="N3837" s="50" t="s">
        <v>5532</v>
      </c>
      <c r="O3837" s="137" t="s">
        <v>2405</v>
      </c>
      <c r="P3837" s="42" t="s">
        <v>64</v>
      </c>
      <c r="Q3837" s="42" t="s">
        <v>65</v>
      </c>
      <c r="R3837" s="42">
        <v>2</v>
      </c>
      <c r="S3837" s="137" t="s">
        <v>2254</v>
      </c>
      <c r="T3837" s="62">
        <v>16867538196.9</v>
      </c>
      <c r="U3837" s="62">
        <v>14487907740.719999</v>
      </c>
      <c r="Z3837" s="42" t="s">
        <v>68</v>
      </c>
      <c r="AJ3837" s="42"/>
      <c r="AW3837" s="42" t="s">
        <v>2412</v>
      </c>
      <c r="AX3837" s="42"/>
      <c r="AY3837" s="42"/>
      <c r="AZ3837" s="42"/>
      <c r="BA3837" s="42"/>
      <c r="BB3837" s="42"/>
      <c r="BN3837" s="128" t="s">
        <v>4578</v>
      </c>
      <c r="BO3837" s="58" t="str">
        <f t="shared" si="59"/>
        <v>境内资产</v>
      </c>
      <c r="BP3837" s="58" t="str">
        <f>IF(M3837="",VLOOKUP(D3837,Sheet4!$A$1:$B$92,2,0),VLOOKUP(Q3837,Sheet4!$A$1:$B$92,2,0))</f>
        <v>保险资产管理产品</v>
      </c>
    </row>
    <row r="3838" spans="1:68" s="58" customFormat="1" ht="12.75" customHeight="1">
      <c r="A3838" s="137" t="s">
        <v>1975</v>
      </c>
      <c r="B3838" s="50" t="s">
        <v>1976</v>
      </c>
      <c r="C3838" s="252" t="s">
        <v>5552</v>
      </c>
      <c r="D3838" s="257" t="s">
        <v>672</v>
      </c>
      <c r="E3838" s="42" t="s">
        <v>3108</v>
      </c>
      <c r="F3838" s="42" t="s">
        <v>1976</v>
      </c>
      <c r="G3838" s="42"/>
      <c r="H3838" s="307">
        <v>4959.9743880280694</v>
      </c>
      <c r="I3838" s="315">
        <v>4959.9743880280694</v>
      </c>
      <c r="J3838" s="105">
        <v>0</v>
      </c>
      <c r="K3838" s="42">
        <v>0</v>
      </c>
      <c r="L3838" s="50" t="s">
        <v>4489</v>
      </c>
      <c r="M3838" s="50" t="s">
        <v>5542</v>
      </c>
      <c r="N3838" s="50" t="s">
        <v>5532</v>
      </c>
      <c r="O3838" s="137" t="s">
        <v>2405</v>
      </c>
      <c r="P3838" s="42" t="s">
        <v>64</v>
      </c>
      <c r="Q3838" s="42" t="s">
        <v>65</v>
      </c>
      <c r="R3838" s="42">
        <v>2</v>
      </c>
      <c r="S3838" s="137" t="s">
        <v>2254</v>
      </c>
      <c r="T3838" s="62">
        <v>16867538196.9</v>
      </c>
      <c r="U3838" s="62">
        <v>14487907740.719999</v>
      </c>
      <c r="Z3838" s="42" t="s">
        <v>68</v>
      </c>
      <c r="AJ3838" s="42"/>
      <c r="AW3838" s="42" t="s">
        <v>2412</v>
      </c>
      <c r="AX3838" s="42"/>
      <c r="AY3838" s="42"/>
      <c r="AZ3838" s="42"/>
      <c r="BA3838" s="42"/>
      <c r="BB3838" s="42"/>
      <c r="BN3838" s="128" t="s">
        <v>4578</v>
      </c>
      <c r="BO3838" s="58" t="str">
        <f t="shared" si="59"/>
        <v>境内资产</v>
      </c>
      <c r="BP3838" s="58" t="str">
        <f>IF(M3838="",VLOOKUP(D3838,Sheet4!$A$1:$B$92,2,0),VLOOKUP(Q3838,Sheet4!$A$1:$B$92,2,0))</f>
        <v>保险资产管理产品</v>
      </c>
    </row>
    <row r="3839" spans="1:68" s="58" customFormat="1" ht="12.75" customHeight="1">
      <c r="A3839" s="137" t="s">
        <v>2123</v>
      </c>
      <c r="B3839" s="50" t="s">
        <v>2346</v>
      </c>
      <c r="C3839" s="252" t="s">
        <v>5552</v>
      </c>
      <c r="D3839" s="257" t="s">
        <v>689</v>
      </c>
      <c r="E3839" s="42" t="s">
        <v>4368</v>
      </c>
      <c r="F3839" s="42" t="s">
        <v>2346</v>
      </c>
      <c r="G3839" s="42"/>
      <c r="H3839" s="307">
        <v>67838.359207026282</v>
      </c>
      <c r="I3839" s="315">
        <v>67838.359207026282</v>
      </c>
      <c r="J3839" s="105">
        <v>0</v>
      </c>
      <c r="K3839" s="42">
        <v>0</v>
      </c>
      <c r="L3839" s="50" t="s">
        <v>4489</v>
      </c>
      <c r="M3839" s="50" t="s">
        <v>5542</v>
      </c>
      <c r="N3839" s="50" t="s">
        <v>5532</v>
      </c>
      <c r="O3839" s="137" t="s">
        <v>2405</v>
      </c>
      <c r="P3839" s="42" t="s">
        <v>64</v>
      </c>
      <c r="Q3839" s="42" t="s">
        <v>65</v>
      </c>
      <c r="R3839" s="42">
        <v>2</v>
      </c>
      <c r="S3839" s="137" t="s">
        <v>2254</v>
      </c>
      <c r="T3839" s="62">
        <v>16867538196.9</v>
      </c>
      <c r="U3839" s="62">
        <v>14487907740.719999</v>
      </c>
      <c r="Z3839" s="42" t="s">
        <v>68</v>
      </c>
      <c r="AJ3839" s="42"/>
      <c r="AW3839" s="42" t="s">
        <v>2412</v>
      </c>
      <c r="AX3839" s="42"/>
      <c r="AY3839" s="42"/>
      <c r="AZ3839" s="42"/>
      <c r="BA3839" s="42"/>
      <c r="BB3839" s="42"/>
      <c r="BN3839" s="128" t="s">
        <v>4578</v>
      </c>
      <c r="BO3839" s="58" t="str">
        <f t="shared" si="59"/>
        <v>境内资产</v>
      </c>
      <c r="BP3839" s="58" t="str">
        <f>IF(M3839="",VLOOKUP(D3839,Sheet4!$A$1:$B$92,2,0),VLOOKUP(Q3839,Sheet4!$A$1:$B$92,2,0))</f>
        <v>保险资产管理产品</v>
      </c>
    </row>
    <row r="3840" spans="1:68" s="58" customFormat="1" ht="12.75" customHeight="1">
      <c r="A3840" s="137" t="s">
        <v>1615</v>
      </c>
      <c r="B3840" s="50" t="s">
        <v>1616</v>
      </c>
      <c r="C3840" s="252" t="s">
        <v>5552</v>
      </c>
      <c r="D3840" s="257" t="s">
        <v>689</v>
      </c>
      <c r="E3840" s="42" t="s">
        <v>1617</v>
      </c>
      <c r="F3840" s="42" t="s">
        <v>1616</v>
      </c>
      <c r="G3840" s="42"/>
      <c r="H3840" s="307">
        <v>49217.80890413154</v>
      </c>
      <c r="I3840" s="315">
        <v>49217.80890413154</v>
      </c>
      <c r="J3840" s="105">
        <v>0</v>
      </c>
      <c r="K3840" s="42">
        <v>0</v>
      </c>
      <c r="L3840" s="50" t="s">
        <v>4489</v>
      </c>
      <c r="M3840" s="50" t="s">
        <v>5542</v>
      </c>
      <c r="N3840" s="50" t="s">
        <v>5532</v>
      </c>
      <c r="O3840" s="137" t="s">
        <v>2405</v>
      </c>
      <c r="P3840" s="42" t="s">
        <v>64</v>
      </c>
      <c r="Q3840" s="42" t="s">
        <v>65</v>
      </c>
      <c r="R3840" s="42">
        <v>2</v>
      </c>
      <c r="S3840" s="137" t="s">
        <v>2254</v>
      </c>
      <c r="T3840" s="62">
        <v>16867538196.9</v>
      </c>
      <c r="U3840" s="62">
        <v>14487907740.719999</v>
      </c>
      <c r="Z3840" s="42" t="s">
        <v>68</v>
      </c>
      <c r="AJ3840" s="42"/>
      <c r="AW3840" s="42" t="s">
        <v>2412</v>
      </c>
      <c r="AX3840" s="42"/>
      <c r="AY3840" s="42"/>
      <c r="AZ3840" s="42"/>
      <c r="BA3840" s="42"/>
      <c r="BB3840" s="42"/>
      <c r="BN3840" s="128" t="s">
        <v>4578</v>
      </c>
      <c r="BO3840" s="58" t="str">
        <f t="shared" si="59"/>
        <v>境内资产</v>
      </c>
      <c r="BP3840" s="58" t="str">
        <f>IF(M3840="",VLOOKUP(D3840,Sheet4!$A$1:$B$92,2,0),VLOOKUP(Q3840,Sheet4!$A$1:$B$92,2,0))</f>
        <v>保险资产管理产品</v>
      </c>
    </row>
    <row r="3841" spans="1:68" s="58" customFormat="1" ht="12.75" customHeight="1">
      <c r="A3841" s="137" t="s">
        <v>1654</v>
      </c>
      <c r="B3841" s="50" t="s">
        <v>1655</v>
      </c>
      <c r="C3841" s="252" t="s">
        <v>5552</v>
      </c>
      <c r="D3841" s="257" t="s">
        <v>672</v>
      </c>
      <c r="E3841" s="42" t="s">
        <v>1656</v>
      </c>
      <c r="F3841" s="42" t="s">
        <v>1655</v>
      </c>
      <c r="G3841" s="42"/>
      <c r="H3841" s="307">
        <v>90550.479645240222</v>
      </c>
      <c r="I3841" s="315">
        <v>122410.83359449141</v>
      </c>
      <c r="J3841" s="105">
        <v>0</v>
      </c>
      <c r="K3841" s="42">
        <v>0</v>
      </c>
      <c r="L3841" s="50" t="s">
        <v>4489</v>
      </c>
      <c r="M3841" s="50" t="s">
        <v>5542</v>
      </c>
      <c r="N3841" s="50" t="s">
        <v>5532</v>
      </c>
      <c r="O3841" s="137" t="s">
        <v>2405</v>
      </c>
      <c r="P3841" s="42" t="s">
        <v>64</v>
      </c>
      <c r="Q3841" s="42" t="s">
        <v>65</v>
      </c>
      <c r="R3841" s="42">
        <v>2</v>
      </c>
      <c r="S3841" s="137" t="s">
        <v>2254</v>
      </c>
      <c r="T3841" s="62">
        <v>16867538196.9</v>
      </c>
      <c r="U3841" s="62">
        <v>14487907740.719999</v>
      </c>
      <c r="Z3841" s="42" t="s">
        <v>68</v>
      </c>
      <c r="AJ3841" s="42"/>
      <c r="AW3841" s="42" t="s">
        <v>2412</v>
      </c>
      <c r="AX3841" s="42"/>
      <c r="AY3841" s="42"/>
      <c r="AZ3841" s="42"/>
      <c r="BA3841" s="42"/>
      <c r="BB3841" s="42"/>
      <c r="BN3841" s="128" t="s">
        <v>4578</v>
      </c>
      <c r="BO3841" s="58" t="str">
        <f t="shared" si="59"/>
        <v>境内资产</v>
      </c>
      <c r="BP3841" s="58" t="str">
        <f>IF(M3841="",VLOOKUP(D3841,Sheet4!$A$1:$B$92,2,0),VLOOKUP(Q3841,Sheet4!$A$1:$B$92,2,0))</f>
        <v>保险资产管理产品</v>
      </c>
    </row>
    <row r="3842" spans="1:68" s="58" customFormat="1" ht="12.75" customHeight="1">
      <c r="A3842" s="137" t="s">
        <v>1734</v>
      </c>
      <c r="B3842" s="50" t="s">
        <v>1735</v>
      </c>
      <c r="C3842" s="252" t="s">
        <v>5552</v>
      </c>
      <c r="D3842" s="257" t="s">
        <v>678</v>
      </c>
      <c r="E3842" s="42" t="s">
        <v>1736</v>
      </c>
      <c r="F3842" s="42" t="s">
        <v>1735</v>
      </c>
      <c r="G3842" s="42"/>
      <c r="H3842" s="307">
        <v>19468.622619201782</v>
      </c>
      <c r="I3842" s="315">
        <v>8635.9825006896517</v>
      </c>
      <c r="J3842" s="105">
        <v>0</v>
      </c>
      <c r="K3842" s="42">
        <v>0</v>
      </c>
      <c r="L3842" s="50" t="s">
        <v>4489</v>
      </c>
      <c r="M3842" s="50" t="s">
        <v>5542</v>
      </c>
      <c r="N3842" s="50" t="s">
        <v>5532</v>
      </c>
      <c r="O3842" s="137" t="s">
        <v>2405</v>
      </c>
      <c r="P3842" s="42" t="s">
        <v>64</v>
      </c>
      <c r="Q3842" s="42" t="s">
        <v>65</v>
      </c>
      <c r="R3842" s="42">
        <v>2</v>
      </c>
      <c r="S3842" s="137" t="s">
        <v>2254</v>
      </c>
      <c r="T3842" s="62">
        <v>16867538196.9</v>
      </c>
      <c r="U3842" s="62">
        <v>14487907740.719999</v>
      </c>
      <c r="Z3842" s="42" t="s">
        <v>68</v>
      </c>
      <c r="AJ3842" s="42"/>
      <c r="AW3842" s="42" t="s">
        <v>2412</v>
      </c>
      <c r="AX3842" s="42"/>
      <c r="AY3842" s="42"/>
      <c r="AZ3842" s="42"/>
      <c r="BA3842" s="42"/>
      <c r="BB3842" s="42"/>
      <c r="BN3842" s="128" t="s">
        <v>4578</v>
      </c>
      <c r="BO3842" s="58" t="str">
        <f t="shared" si="59"/>
        <v>境内资产</v>
      </c>
      <c r="BP3842" s="58" t="str">
        <f>IF(M3842="",VLOOKUP(D3842,Sheet4!$A$1:$B$92,2,0),VLOOKUP(Q3842,Sheet4!$A$1:$B$92,2,0))</f>
        <v>保险资产管理产品</v>
      </c>
    </row>
    <row r="3843" spans="1:68" s="58" customFormat="1" ht="12.75" customHeight="1">
      <c r="A3843" s="137" t="s">
        <v>1737</v>
      </c>
      <c r="B3843" s="50" t="s">
        <v>1738</v>
      </c>
      <c r="C3843" s="252" t="s">
        <v>5552</v>
      </c>
      <c r="D3843" s="257" t="s">
        <v>678</v>
      </c>
      <c r="E3843" s="42" t="s">
        <v>1739</v>
      </c>
      <c r="F3843" s="42" t="s">
        <v>1738</v>
      </c>
      <c r="G3843" s="42"/>
      <c r="H3843" s="307">
        <v>6451.1028332619462</v>
      </c>
      <c r="I3843" s="315">
        <v>3700.8116776878633</v>
      </c>
      <c r="J3843" s="105">
        <v>0</v>
      </c>
      <c r="K3843" s="42">
        <v>0</v>
      </c>
      <c r="L3843" s="50" t="s">
        <v>4489</v>
      </c>
      <c r="M3843" s="50" t="s">
        <v>5542</v>
      </c>
      <c r="N3843" s="50" t="s">
        <v>5532</v>
      </c>
      <c r="O3843" s="137" t="s">
        <v>2405</v>
      </c>
      <c r="P3843" s="42" t="s">
        <v>64</v>
      </c>
      <c r="Q3843" s="42" t="s">
        <v>65</v>
      </c>
      <c r="R3843" s="42">
        <v>2</v>
      </c>
      <c r="S3843" s="137" t="s">
        <v>2254</v>
      </c>
      <c r="T3843" s="62">
        <v>16867538196.9</v>
      </c>
      <c r="U3843" s="62">
        <v>14487907740.719999</v>
      </c>
      <c r="Z3843" s="42" t="s">
        <v>68</v>
      </c>
      <c r="AJ3843" s="42"/>
      <c r="AW3843" s="42" t="s">
        <v>2412</v>
      </c>
      <c r="AX3843" s="42"/>
      <c r="AY3843" s="42"/>
      <c r="AZ3843" s="42"/>
      <c r="BA3843" s="42"/>
      <c r="BB3843" s="42"/>
      <c r="BN3843" s="128" t="s">
        <v>4578</v>
      </c>
      <c r="BO3843" s="58" t="str">
        <f t="shared" ref="BO3843:BO3906" si="60">IF(LEFT(D3843,2)="境外","境外资产","境内资产")</f>
        <v>境内资产</v>
      </c>
      <c r="BP3843" s="58" t="str">
        <f>IF(M3843="",VLOOKUP(D3843,Sheet4!$A$1:$B$92,2,0),VLOOKUP(Q3843,Sheet4!$A$1:$B$92,2,0))</f>
        <v>保险资产管理产品</v>
      </c>
    </row>
    <row r="3844" spans="1:68" s="58" customFormat="1" ht="12.75" customHeight="1">
      <c r="A3844" s="137" t="s">
        <v>1743</v>
      </c>
      <c r="B3844" s="50" t="s">
        <v>1744</v>
      </c>
      <c r="C3844" s="252" t="s">
        <v>5552</v>
      </c>
      <c r="D3844" s="257" t="s">
        <v>678</v>
      </c>
      <c r="E3844" s="42" t="s">
        <v>1745</v>
      </c>
      <c r="F3844" s="42" t="s">
        <v>1744</v>
      </c>
      <c r="G3844" s="42"/>
      <c r="H3844" s="307">
        <v>14619.031581526086</v>
      </c>
      <c r="I3844" s="315">
        <v>9956.0012818408177</v>
      </c>
      <c r="J3844" s="105">
        <v>0</v>
      </c>
      <c r="K3844" s="42">
        <v>0</v>
      </c>
      <c r="L3844" s="50" t="s">
        <v>4489</v>
      </c>
      <c r="M3844" s="50" t="s">
        <v>5542</v>
      </c>
      <c r="N3844" s="50" t="s">
        <v>5532</v>
      </c>
      <c r="O3844" s="137" t="s">
        <v>2405</v>
      </c>
      <c r="P3844" s="42" t="s">
        <v>64</v>
      </c>
      <c r="Q3844" s="42" t="s">
        <v>65</v>
      </c>
      <c r="R3844" s="42">
        <v>2</v>
      </c>
      <c r="S3844" s="137" t="s">
        <v>2254</v>
      </c>
      <c r="T3844" s="62">
        <v>16867538196.9</v>
      </c>
      <c r="U3844" s="62">
        <v>14487907740.719999</v>
      </c>
      <c r="Z3844" s="42" t="s">
        <v>68</v>
      </c>
      <c r="AJ3844" s="42"/>
      <c r="AW3844" s="42" t="s">
        <v>2412</v>
      </c>
      <c r="AX3844" s="42"/>
      <c r="AY3844" s="42"/>
      <c r="AZ3844" s="42"/>
      <c r="BA3844" s="42"/>
      <c r="BB3844" s="42"/>
      <c r="BN3844" s="128" t="s">
        <v>4578</v>
      </c>
      <c r="BO3844" s="58" t="str">
        <f t="shared" si="60"/>
        <v>境内资产</v>
      </c>
      <c r="BP3844" s="58" t="str">
        <f>IF(M3844="",VLOOKUP(D3844,Sheet4!$A$1:$B$92,2,0),VLOOKUP(Q3844,Sheet4!$A$1:$B$92,2,0))</f>
        <v>保险资产管理产品</v>
      </c>
    </row>
    <row r="3845" spans="1:68" s="58" customFormat="1" ht="12.75" customHeight="1">
      <c r="A3845" s="137" t="s">
        <v>2011</v>
      </c>
      <c r="B3845" s="50" t="s">
        <v>2012</v>
      </c>
      <c r="C3845" s="252" t="s">
        <v>5552</v>
      </c>
      <c r="D3845" s="257" t="s">
        <v>678</v>
      </c>
      <c r="E3845" s="42" t="s">
        <v>2792</v>
      </c>
      <c r="F3845" s="42" t="s">
        <v>2012</v>
      </c>
      <c r="G3845" s="42"/>
      <c r="H3845" s="307">
        <v>8438.4423174159583</v>
      </c>
      <c r="I3845" s="315">
        <v>5519.4270317798018</v>
      </c>
      <c r="J3845" s="105">
        <v>0</v>
      </c>
      <c r="K3845" s="42">
        <v>0</v>
      </c>
      <c r="L3845" s="50" t="s">
        <v>4489</v>
      </c>
      <c r="M3845" s="50" t="s">
        <v>5542</v>
      </c>
      <c r="N3845" s="50" t="s">
        <v>5532</v>
      </c>
      <c r="O3845" s="137" t="s">
        <v>2405</v>
      </c>
      <c r="P3845" s="42" t="s">
        <v>64</v>
      </c>
      <c r="Q3845" s="42" t="s">
        <v>65</v>
      </c>
      <c r="R3845" s="42">
        <v>2</v>
      </c>
      <c r="S3845" s="137" t="s">
        <v>2254</v>
      </c>
      <c r="T3845" s="62">
        <v>16867538196.9</v>
      </c>
      <c r="U3845" s="62">
        <v>14487907740.719999</v>
      </c>
      <c r="Z3845" s="42" t="s">
        <v>68</v>
      </c>
      <c r="AJ3845" s="42"/>
      <c r="AW3845" s="42" t="s">
        <v>2412</v>
      </c>
      <c r="AX3845" s="42"/>
      <c r="AY3845" s="42"/>
      <c r="AZ3845" s="42"/>
      <c r="BA3845" s="42"/>
      <c r="BB3845" s="42"/>
      <c r="BN3845" s="128" t="s">
        <v>4578</v>
      </c>
      <c r="BO3845" s="58" t="str">
        <f t="shared" si="60"/>
        <v>境内资产</v>
      </c>
      <c r="BP3845" s="58" t="str">
        <f>IF(M3845="",VLOOKUP(D3845,Sheet4!$A$1:$B$92,2,0),VLOOKUP(Q3845,Sheet4!$A$1:$B$92,2,0))</f>
        <v>保险资产管理产品</v>
      </c>
    </row>
    <row r="3846" spans="1:68" s="58" customFormat="1" ht="12.75" customHeight="1">
      <c r="A3846" s="137" t="s">
        <v>2013</v>
      </c>
      <c r="B3846" s="50" t="s">
        <v>2014</v>
      </c>
      <c r="C3846" s="252" t="s">
        <v>5552</v>
      </c>
      <c r="D3846" s="257" t="s">
        <v>678</v>
      </c>
      <c r="E3846" s="42" t="s">
        <v>2793</v>
      </c>
      <c r="F3846" s="42" t="s">
        <v>2014</v>
      </c>
      <c r="G3846" s="42"/>
      <c r="H3846" s="307">
        <v>4136.3962160165993</v>
      </c>
      <c r="I3846" s="315">
        <v>4316.2395297564508</v>
      </c>
      <c r="J3846" s="105">
        <v>0</v>
      </c>
      <c r="K3846" s="42">
        <v>0</v>
      </c>
      <c r="L3846" s="50" t="s">
        <v>4489</v>
      </c>
      <c r="M3846" s="50" t="s">
        <v>5542</v>
      </c>
      <c r="N3846" s="50" t="s">
        <v>5532</v>
      </c>
      <c r="O3846" s="137" t="s">
        <v>2405</v>
      </c>
      <c r="P3846" s="42" t="s">
        <v>64</v>
      </c>
      <c r="Q3846" s="42" t="s">
        <v>65</v>
      </c>
      <c r="R3846" s="42">
        <v>2</v>
      </c>
      <c r="S3846" s="137" t="s">
        <v>2254</v>
      </c>
      <c r="T3846" s="62">
        <v>16867538196.9</v>
      </c>
      <c r="U3846" s="62">
        <v>14487907740.719999</v>
      </c>
      <c r="Z3846" s="42" t="s">
        <v>68</v>
      </c>
      <c r="AJ3846" s="42"/>
      <c r="AW3846" s="42" t="s">
        <v>2412</v>
      </c>
      <c r="AX3846" s="42"/>
      <c r="AY3846" s="42"/>
      <c r="AZ3846" s="42"/>
      <c r="BA3846" s="42"/>
      <c r="BB3846" s="42"/>
      <c r="BN3846" s="128" t="s">
        <v>4578</v>
      </c>
      <c r="BO3846" s="58" t="str">
        <f t="shared" si="60"/>
        <v>境内资产</v>
      </c>
      <c r="BP3846" s="58" t="str">
        <f>IF(M3846="",VLOOKUP(D3846,Sheet4!$A$1:$B$92,2,0),VLOOKUP(Q3846,Sheet4!$A$1:$B$92,2,0))</f>
        <v>保险资产管理产品</v>
      </c>
    </row>
    <row r="3847" spans="1:68" s="58" customFormat="1" ht="12.75" customHeight="1">
      <c r="A3847" s="137" t="s">
        <v>2019</v>
      </c>
      <c r="B3847" s="50" t="s">
        <v>2020</v>
      </c>
      <c r="C3847" s="252" t="s">
        <v>5552</v>
      </c>
      <c r="D3847" s="257" t="s">
        <v>678</v>
      </c>
      <c r="E3847" s="42" t="s">
        <v>2795</v>
      </c>
      <c r="F3847" s="42" t="s">
        <v>2020</v>
      </c>
      <c r="G3847" s="42"/>
      <c r="H3847" s="307">
        <v>1401.6958727447502</v>
      </c>
      <c r="I3847" s="315">
        <v>2942.4913359145521</v>
      </c>
      <c r="J3847" s="105">
        <v>0</v>
      </c>
      <c r="K3847" s="42">
        <v>0</v>
      </c>
      <c r="L3847" s="50" t="s">
        <v>4489</v>
      </c>
      <c r="M3847" s="50" t="s">
        <v>5542</v>
      </c>
      <c r="N3847" s="50" t="s">
        <v>5532</v>
      </c>
      <c r="O3847" s="137" t="s">
        <v>2405</v>
      </c>
      <c r="P3847" s="42" t="s">
        <v>64</v>
      </c>
      <c r="Q3847" s="42" t="s">
        <v>65</v>
      </c>
      <c r="R3847" s="42">
        <v>2</v>
      </c>
      <c r="S3847" s="137" t="s">
        <v>2254</v>
      </c>
      <c r="T3847" s="62">
        <v>16867538196.9</v>
      </c>
      <c r="U3847" s="62">
        <v>14487907740.719999</v>
      </c>
      <c r="Z3847" s="42" t="s">
        <v>68</v>
      </c>
      <c r="AJ3847" s="42"/>
      <c r="AW3847" s="42" t="s">
        <v>2412</v>
      </c>
      <c r="AX3847" s="42"/>
      <c r="AY3847" s="42"/>
      <c r="AZ3847" s="42"/>
      <c r="BA3847" s="42"/>
      <c r="BB3847" s="42"/>
      <c r="BN3847" s="128" t="s">
        <v>4578</v>
      </c>
      <c r="BO3847" s="58" t="str">
        <f t="shared" si="60"/>
        <v>境内资产</v>
      </c>
      <c r="BP3847" s="58" t="str">
        <f>IF(M3847="",VLOOKUP(D3847,Sheet4!$A$1:$B$92,2,0),VLOOKUP(Q3847,Sheet4!$A$1:$B$92,2,0))</f>
        <v>保险资产管理产品</v>
      </c>
    </row>
    <row r="3848" spans="1:68" s="58" customFormat="1" ht="12.75" customHeight="1">
      <c r="A3848" s="137" t="s">
        <v>1755</v>
      </c>
      <c r="B3848" s="50" t="s">
        <v>1756</v>
      </c>
      <c r="C3848" s="252" t="s">
        <v>5552</v>
      </c>
      <c r="D3848" s="257" t="s">
        <v>678</v>
      </c>
      <c r="E3848" s="42" t="s">
        <v>1757</v>
      </c>
      <c r="F3848" s="42" t="s">
        <v>1756</v>
      </c>
      <c r="G3848" s="42"/>
      <c r="H3848" s="307">
        <v>8641.8215693175698</v>
      </c>
      <c r="I3848" s="315">
        <v>6883.9125663281839</v>
      </c>
      <c r="J3848" s="105">
        <v>0</v>
      </c>
      <c r="K3848" s="42">
        <v>0</v>
      </c>
      <c r="L3848" s="50" t="s">
        <v>4489</v>
      </c>
      <c r="M3848" s="50" t="s">
        <v>5542</v>
      </c>
      <c r="N3848" s="50" t="s">
        <v>5532</v>
      </c>
      <c r="O3848" s="137" t="s">
        <v>2405</v>
      </c>
      <c r="P3848" s="42" t="s">
        <v>64</v>
      </c>
      <c r="Q3848" s="42" t="s">
        <v>65</v>
      </c>
      <c r="R3848" s="42">
        <v>2</v>
      </c>
      <c r="S3848" s="137" t="s">
        <v>2254</v>
      </c>
      <c r="T3848" s="62">
        <v>16867538196.9</v>
      </c>
      <c r="U3848" s="62">
        <v>14487907740.719999</v>
      </c>
      <c r="Z3848" s="42" t="s">
        <v>68</v>
      </c>
      <c r="AJ3848" s="42"/>
      <c r="AW3848" s="42" t="s">
        <v>2412</v>
      </c>
      <c r="AX3848" s="42"/>
      <c r="AY3848" s="42"/>
      <c r="AZ3848" s="42"/>
      <c r="BA3848" s="42"/>
      <c r="BB3848" s="42"/>
      <c r="BN3848" s="128" t="s">
        <v>4578</v>
      </c>
      <c r="BO3848" s="58" t="str">
        <f t="shared" si="60"/>
        <v>境内资产</v>
      </c>
      <c r="BP3848" s="58" t="str">
        <f>IF(M3848="",VLOOKUP(D3848,Sheet4!$A$1:$B$92,2,0),VLOOKUP(Q3848,Sheet4!$A$1:$B$92,2,0))</f>
        <v>保险资产管理产品</v>
      </c>
    </row>
    <row r="3849" spans="1:68" s="58" customFormat="1" ht="12.75" customHeight="1">
      <c r="A3849" s="137" t="s">
        <v>1758</v>
      </c>
      <c r="B3849" s="50" t="s">
        <v>1759</v>
      </c>
      <c r="C3849" s="252" t="s">
        <v>5552</v>
      </c>
      <c r="D3849" s="257" t="s">
        <v>678</v>
      </c>
      <c r="E3849" s="42" t="s">
        <v>1760</v>
      </c>
      <c r="F3849" s="42" t="s">
        <v>1759</v>
      </c>
      <c r="G3849" s="42"/>
      <c r="H3849" s="307">
        <v>22073.296386378111</v>
      </c>
      <c r="I3849" s="315">
        <v>11668.076091429526</v>
      </c>
      <c r="J3849" s="105">
        <v>0</v>
      </c>
      <c r="K3849" s="42">
        <v>0</v>
      </c>
      <c r="L3849" s="50" t="s">
        <v>4489</v>
      </c>
      <c r="M3849" s="50" t="s">
        <v>5542</v>
      </c>
      <c r="N3849" s="50" t="s">
        <v>5532</v>
      </c>
      <c r="O3849" s="137" t="s">
        <v>2405</v>
      </c>
      <c r="P3849" s="42" t="s">
        <v>64</v>
      </c>
      <c r="Q3849" s="42" t="s">
        <v>65</v>
      </c>
      <c r="R3849" s="42">
        <v>2</v>
      </c>
      <c r="S3849" s="137" t="s">
        <v>2254</v>
      </c>
      <c r="T3849" s="62">
        <v>16867538196.9</v>
      </c>
      <c r="U3849" s="62">
        <v>14487907740.719999</v>
      </c>
      <c r="Z3849" s="42" t="s">
        <v>68</v>
      </c>
      <c r="AJ3849" s="42"/>
      <c r="AW3849" s="42" t="s">
        <v>2412</v>
      </c>
      <c r="AX3849" s="42"/>
      <c r="AY3849" s="42"/>
      <c r="AZ3849" s="42"/>
      <c r="BA3849" s="42"/>
      <c r="BB3849" s="42"/>
      <c r="BN3849" s="128" t="s">
        <v>4578</v>
      </c>
      <c r="BO3849" s="58" t="str">
        <f t="shared" si="60"/>
        <v>境内资产</v>
      </c>
      <c r="BP3849" s="58" t="str">
        <f>IF(M3849="",VLOOKUP(D3849,Sheet4!$A$1:$B$92,2,0),VLOOKUP(Q3849,Sheet4!$A$1:$B$92,2,0))</f>
        <v>保险资产管理产品</v>
      </c>
    </row>
    <row r="3850" spans="1:68" s="58" customFormat="1" ht="12.75" customHeight="1">
      <c r="A3850" s="137" t="s">
        <v>1761</v>
      </c>
      <c r="B3850" s="50" t="s">
        <v>1762</v>
      </c>
      <c r="C3850" s="252" t="s">
        <v>5552</v>
      </c>
      <c r="D3850" s="257" t="s">
        <v>678</v>
      </c>
      <c r="E3850" s="42" t="s">
        <v>1763</v>
      </c>
      <c r="F3850" s="42" t="s">
        <v>1762</v>
      </c>
      <c r="G3850" s="42"/>
      <c r="H3850" s="307">
        <v>3136.1088628279531</v>
      </c>
      <c r="I3850" s="315">
        <v>3691.3294294886814</v>
      </c>
      <c r="J3850" s="105">
        <v>0</v>
      </c>
      <c r="K3850" s="42">
        <v>0</v>
      </c>
      <c r="L3850" s="50" t="s">
        <v>4489</v>
      </c>
      <c r="M3850" s="50" t="s">
        <v>5542</v>
      </c>
      <c r="N3850" s="50" t="s">
        <v>5532</v>
      </c>
      <c r="O3850" s="137" t="s">
        <v>2405</v>
      </c>
      <c r="P3850" s="42" t="s">
        <v>64</v>
      </c>
      <c r="Q3850" s="42" t="s">
        <v>65</v>
      </c>
      <c r="R3850" s="42">
        <v>2</v>
      </c>
      <c r="S3850" s="137" t="s">
        <v>2254</v>
      </c>
      <c r="T3850" s="62">
        <v>16867538196.9</v>
      </c>
      <c r="U3850" s="62">
        <v>14487907740.719999</v>
      </c>
      <c r="Z3850" s="42" t="s">
        <v>68</v>
      </c>
      <c r="AJ3850" s="42"/>
      <c r="AW3850" s="42" t="s">
        <v>2412</v>
      </c>
      <c r="AX3850" s="42"/>
      <c r="AY3850" s="42"/>
      <c r="AZ3850" s="42"/>
      <c r="BA3850" s="42"/>
      <c r="BB3850" s="42"/>
      <c r="BN3850" s="128" t="s">
        <v>4578</v>
      </c>
      <c r="BO3850" s="58" t="str">
        <f t="shared" si="60"/>
        <v>境内资产</v>
      </c>
      <c r="BP3850" s="58" t="str">
        <f>IF(M3850="",VLOOKUP(D3850,Sheet4!$A$1:$B$92,2,0),VLOOKUP(Q3850,Sheet4!$A$1:$B$92,2,0))</f>
        <v>保险资产管理产品</v>
      </c>
    </row>
    <row r="3851" spans="1:68" s="58" customFormat="1" ht="12.75" customHeight="1">
      <c r="A3851" s="137" t="s">
        <v>1621</v>
      </c>
      <c r="B3851" s="50" t="s">
        <v>1622</v>
      </c>
      <c r="C3851" s="252" t="s">
        <v>5552</v>
      </c>
      <c r="D3851" s="257" t="s">
        <v>678</v>
      </c>
      <c r="E3851" s="42" t="s">
        <v>1623</v>
      </c>
      <c r="F3851" s="42" t="s">
        <v>1622</v>
      </c>
      <c r="G3851" s="42"/>
      <c r="H3851" s="307">
        <v>3239.0162090738113</v>
      </c>
      <c r="I3851" s="315">
        <v>3126.3870630953179</v>
      </c>
      <c r="J3851" s="105">
        <v>0</v>
      </c>
      <c r="K3851" s="42">
        <v>0</v>
      </c>
      <c r="L3851" s="50" t="s">
        <v>4489</v>
      </c>
      <c r="M3851" s="50" t="s">
        <v>5542</v>
      </c>
      <c r="N3851" s="50" t="s">
        <v>5532</v>
      </c>
      <c r="O3851" s="137" t="s">
        <v>2405</v>
      </c>
      <c r="P3851" s="42" t="s">
        <v>64</v>
      </c>
      <c r="Q3851" s="42" t="s">
        <v>65</v>
      </c>
      <c r="R3851" s="42">
        <v>2</v>
      </c>
      <c r="S3851" s="137" t="s">
        <v>2254</v>
      </c>
      <c r="T3851" s="62">
        <v>16867538196.9</v>
      </c>
      <c r="U3851" s="62">
        <v>14487907740.719999</v>
      </c>
      <c r="Z3851" s="42" t="s">
        <v>68</v>
      </c>
      <c r="AJ3851" s="42"/>
      <c r="AW3851" s="42" t="s">
        <v>2412</v>
      </c>
      <c r="AX3851" s="42"/>
      <c r="AY3851" s="42"/>
      <c r="AZ3851" s="42"/>
      <c r="BA3851" s="42"/>
      <c r="BB3851" s="42"/>
      <c r="BN3851" s="128" t="s">
        <v>4578</v>
      </c>
      <c r="BO3851" s="58" t="str">
        <f t="shared" si="60"/>
        <v>境内资产</v>
      </c>
      <c r="BP3851" s="58" t="str">
        <f>IF(M3851="",VLOOKUP(D3851,Sheet4!$A$1:$B$92,2,0),VLOOKUP(Q3851,Sheet4!$A$1:$B$92,2,0))</f>
        <v>保险资产管理产品</v>
      </c>
    </row>
    <row r="3852" spans="1:68" s="58" customFormat="1" ht="12.75" customHeight="1">
      <c r="A3852" s="137" t="s">
        <v>2035</v>
      </c>
      <c r="B3852" s="50" t="s">
        <v>2036</v>
      </c>
      <c r="C3852" s="252" t="s">
        <v>5552</v>
      </c>
      <c r="D3852" s="257" t="s">
        <v>678</v>
      </c>
      <c r="E3852" s="42" t="s">
        <v>4460</v>
      </c>
      <c r="F3852" s="42" t="s">
        <v>2036</v>
      </c>
      <c r="G3852" s="42"/>
      <c r="H3852" s="307">
        <v>34632.683845902946</v>
      </c>
      <c r="I3852" s="315">
        <v>27587.393396538584</v>
      </c>
      <c r="J3852" s="105">
        <v>0</v>
      </c>
      <c r="K3852" s="42">
        <v>0</v>
      </c>
      <c r="L3852" s="50" t="s">
        <v>4489</v>
      </c>
      <c r="M3852" s="50" t="s">
        <v>5542</v>
      </c>
      <c r="N3852" s="50" t="s">
        <v>5532</v>
      </c>
      <c r="O3852" s="137" t="s">
        <v>2405</v>
      </c>
      <c r="P3852" s="42" t="s">
        <v>64</v>
      </c>
      <c r="Q3852" s="42" t="s">
        <v>65</v>
      </c>
      <c r="R3852" s="42">
        <v>2</v>
      </c>
      <c r="S3852" s="137" t="s">
        <v>2254</v>
      </c>
      <c r="T3852" s="62">
        <v>16867538196.9</v>
      </c>
      <c r="U3852" s="62">
        <v>14487907740.719999</v>
      </c>
      <c r="Z3852" s="42" t="s">
        <v>68</v>
      </c>
      <c r="AJ3852" s="42"/>
      <c r="AW3852" s="42" t="s">
        <v>2412</v>
      </c>
      <c r="AX3852" s="42"/>
      <c r="AY3852" s="42"/>
      <c r="AZ3852" s="42"/>
      <c r="BA3852" s="42"/>
      <c r="BB3852" s="42"/>
      <c r="BN3852" s="128" t="s">
        <v>4578</v>
      </c>
      <c r="BO3852" s="58" t="str">
        <f t="shared" si="60"/>
        <v>境内资产</v>
      </c>
      <c r="BP3852" s="58" t="str">
        <f>IF(M3852="",VLOOKUP(D3852,Sheet4!$A$1:$B$92,2,0),VLOOKUP(Q3852,Sheet4!$A$1:$B$92,2,0))</f>
        <v>保险资产管理产品</v>
      </c>
    </row>
    <row r="3853" spans="1:68" s="58" customFormat="1" ht="12.75" customHeight="1">
      <c r="A3853" s="137" t="s">
        <v>1627</v>
      </c>
      <c r="B3853" s="50" t="s">
        <v>1628</v>
      </c>
      <c r="C3853" s="252" t="s">
        <v>5552</v>
      </c>
      <c r="D3853" s="257" t="s">
        <v>678</v>
      </c>
      <c r="E3853" s="42" t="s">
        <v>1629</v>
      </c>
      <c r="F3853" s="42" t="s">
        <v>1628</v>
      </c>
      <c r="G3853" s="42"/>
      <c r="H3853" s="307">
        <v>11424.591920302322</v>
      </c>
      <c r="I3853" s="315">
        <v>6172.9435776674181</v>
      </c>
      <c r="J3853" s="105">
        <v>0</v>
      </c>
      <c r="K3853" s="42">
        <v>0</v>
      </c>
      <c r="L3853" s="50" t="s">
        <v>4489</v>
      </c>
      <c r="M3853" s="50" t="s">
        <v>5542</v>
      </c>
      <c r="N3853" s="50" t="s">
        <v>5532</v>
      </c>
      <c r="O3853" s="137" t="s">
        <v>2405</v>
      </c>
      <c r="P3853" s="42" t="s">
        <v>64</v>
      </c>
      <c r="Q3853" s="42" t="s">
        <v>65</v>
      </c>
      <c r="R3853" s="42">
        <v>2</v>
      </c>
      <c r="S3853" s="137" t="s">
        <v>2254</v>
      </c>
      <c r="T3853" s="62">
        <v>16867538196.9</v>
      </c>
      <c r="U3853" s="62">
        <v>14487907740.719999</v>
      </c>
      <c r="Z3853" s="42" t="s">
        <v>68</v>
      </c>
      <c r="AJ3853" s="42"/>
      <c r="AW3853" s="42" t="s">
        <v>2412</v>
      </c>
      <c r="AX3853" s="42"/>
      <c r="AY3853" s="42"/>
      <c r="AZ3853" s="42"/>
      <c r="BA3853" s="42"/>
      <c r="BB3853" s="42"/>
      <c r="BN3853" s="128" t="s">
        <v>4578</v>
      </c>
      <c r="BO3853" s="58" t="str">
        <f t="shared" si="60"/>
        <v>境内资产</v>
      </c>
      <c r="BP3853" s="58" t="str">
        <f>IF(M3853="",VLOOKUP(D3853,Sheet4!$A$1:$B$92,2,0),VLOOKUP(Q3853,Sheet4!$A$1:$B$92,2,0))</f>
        <v>保险资产管理产品</v>
      </c>
    </row>
    <row r="3854" spans="1:68" s="58" customFormat="1" ht="12.75" customHeight="1">
      <c r="A3854" s="137" t="s">
        <v>1630</v>
      </c>
      <c r="B3854" s="50" t="s">
        <v>1631</v>
      </c>
      <c r="C3854" s="252" t="s">
        <v>5552</v>
      </c>
      <c r="D3854" s="257" t="s">
        <v>678</v>
      </c>
      <c r="E3854" s="42" t="s">
        <v>1632</v>
      </c>
      <c r="F3854" s="42" t="s">
        <v>1631</v>
      </c>
      <c r="G3854" s="42"/>
      <c r="H3854" s="307">
        <v>7021.2554455079126</v>
      </c>
      <c r="I3854" s="315">
        <v>4701.7977228490809</v>
      </c>
      <c r="J3854" s="105">
        <v>0</v>
      </c>
      <c r="K3854" s="42">
        <v>0</v>
      </c>
      <c r="L3854" s="50" t="s">
        <v>4489</v>
      </c>
      <c r="M3854" s="50" t="s">
        <v>5542</v>
      </c>
      <c r="N3854" s="50" t="s">
        <v>5532</v>
      </c>
      <c r="O3854" s="137" t="s">
        <v>2405</v>
      </c>
      <c r="P3854" s="42" t="s">
        <v>64</v>
      </c>
      <c r="Q3854" s="42" t="s">
        <v>65</v>
      </c>
      <c r="R3854" s="42">
        <v>2</v>
      </c>
      <c r="S3854" s="137" t="s">
        <v>2254</v>
      </c>
      <c r="T3854" s="62">
        <v>16867538196.9</v>
      </c>
      <c r="U3854" s="62">
        <v>14487907740.719999</v>
      </c>
      <c r="Z3854" s="42" t="s">
        <v>68</v>
      </c>
      <c r="AJ3854" s="42"/>
      <c r="AW3854" s="42" t="s">
        <v>2412</v>
      </c>
      <c r="AX3854" s="42"/>
      <c r="AY3854" s="42"/>
      <c r="AZ3854" s="42"/>
      <c r="BA3854" s="42"/>
      <c r="BB3854" s="42"/>
      <c r="BN3854" s="128" t="s">
        <v>4578</v>
      </c>
      <c r="BO3854" s="58" t="str">
        <f t="shared" si="60"/>
        <v>境内资产</v>
      </c>
      <c r="BP3854" s="58" t="str">
        <f>IF(M3854="",VLOOKUP(D3854,Sheet4!$A$1:$B$92,2,0),VLOOKUP(Q3854,Sheet4!$A$1:$B$92,2,0))</f>
        <v>保险资产管理产品</v>
      </c>
    </row>
    <row r="3855" spans="1:68" s="58" customFormat="1" ht="12.75" customHeight="1">
      <c r="A3855" s="137" t="s">
        <v>1633</v>
      </c>
      <c r="B3855" s="50" t="s">
        <v>1634</v>
      </c>
      <c r="C3855" s="252" t="s">
        <v>5552</v>
      </c>
      <c r="D3855" s="257" t="s">
        <v>678</v>
      </c>
      <c r="E3855" s="42" t="s">
        <v>1635</v>
      </c>
      <c r="F3855" s="42" t="s">
        <v>1634</v>
      </c>
      <c r="G3855" s="42"/>
      <c r="H3855" s="307">
        <v>21232.410616074663</v>
      </c>
      <c r="I3855" s="315">
        <v>9446.3154691639502</v>
      </c>
      <c r="J3855" s="105">
        <v>0</v>
      </c>
      <c r="K3855" s="42">
        <v>0</v>
      </c>
      <c r="L3855" s="50" t="s">
        <v>4489</v>
      </c>
      <c r="M3855" s="50" t="s">
        <v>5542</v>
      </c>
      <c r="N3855" s="50" t="s">
        <v>5532</v>
      </c>
      <c r="O3855" s="137" t="s">
        <v>2405</v>
      </c>
      <c r="P3855" s="42" t="s">
        <v>64</v>
      </c>
      <c r="Q3855" s="42" t="s">
        <v>65</v>
      </c>
      <c r="R3855" s="42">
        <v>2</v>
      </c>
      <c r="S3855" s="137" t="s">
        <v>2254</v>
      </c>
      <c r="T3855" s="62">
        <v>16867538196.9</v>
      </c>
      <c r="U3855" s="62">
        <v>14487907740.719999</v>
      </c>
      <c r="Z3855" s="42" t="s">
        <v>68</v>
      </c>
      <c r="AJ3855" s="42"/>
      <c r="AW3855" s="42" t="s">
        <v>2412</v>
      </c>
      <c r="AX3855" s="42"/>
      <c r="AY3855" s="42"/>
      <c r="AZ3855" s="42"/>
      <c r="BA3855" s="42"/>
      <c r="BB3855" s="42"/>
      <c r="BN3855" s="128" t="s">
        <v>4578</v>
      </c>
      <c r="BO3855" s="58" t="str">
        <f t="shared" si="60"/>
        <v>境内资产</v>
      </c>
      <c r="BP3855" s="58" t="str">
        <f>IF(M3855="",VLOOKUP(D3855,Sheet4!$A$1:$B$92,2,0),VLOOKUP(Q3855,Sheet4!$A$1:$B$92,2,0))</f>
        <v>保险资产管理产品</v>
      </c>
    </row>
    <row r="3856" spans="1:68" s="58" customFormat="1" ht="12.75" customHeight="1">
      <c r="A3856" s="137" t="s">
        <v>1764</v>
      </c>
      <c r="B3856" s="50" t="s">
        <v>1765</v>
      </c>
      <c r="C3856" s="252" t="s">
        <v>5552</v>
      </c>
      <c r="D3856" s="257" t="s">
        <v>678</v>
      </c>
      <c r="E3856" s="42" t="s">
        <v>1766</v>
      </c>
      <c r="F3856" s="42" t="s">
        <v>1765</v>
      </c>
      <c r="G3856" s="42"/>
      <c r="H3856" s="307">
        <v>8298.5741658210791</v>
      </c>
      <c r="I3856" s="315">
        <v>5785.7983556656618</v>
      </c>
      <c r="J3856" s="105">
        <v>0</v>
      </c>
      <c r="K3856" s="42">
        <v>0</v>
      </c>
      <c r="L3856" s="50" t="s">
        <v>4489</v>
      </c>
      <c r="M3856" s="50" t="s">
        <v>5542</v>
      </c>
      <c r="N3856" s="50" t="s">
        <v>5532</v>
      </c>
      <c r="O3856" s="137" t="s">
        <v>2405</v>
      </c>
      <c r="P3856" s="42" t="s">
        <v>64</v>
      </c>
      <c r="Q3856" s="42" t="s">
        <v>65</v>
      </c>
      <c r="R3856" s="42">
        <v>2</v>
      </c>
      <c r="S3856" s="137" t="s">
        <v>2254</v>
      </c>
      <c r="T3856" s="62">
        <v>16867538196.9</v>
      </c>
      <c r="U3856" s="62">
        <v>14487907740.719999</v>
      </c>
      <c r="Z3856" s="42" t="s">
        <v>68</v>
      </c>
      <c r="AJ3856" s="42"/>
      <c r="AW3856" s="42" t="s">
        <v>2412</v>
      </c>
      <c r="AX3856" s="42"/>
      <c r="AY3856" s="42"/>
      <c r="AZ3856" s="42"/>
      <c r="BA3856" s="42"/>
      <c r="BB3856" s="42"/>
      <c r="BN3856" s="128" t="s">
        <v>4578</v>
      </c>
      <c r="BO3856" s="58" t="str">
        <f t="shared" si="60"/>
        <v>境内资产</v>
      </c>
      <c r="BP3856" s="58" t="str">
        <f>IF(M3856="",VLOOKUP(D3856,Sheet4!$A$1:$B$92,2,0),VLOOKUP(Q3856,Sheet4!$A$1:$B$92,2,0))</f>
        <v>保险资产管理产品</v>
      </c>
    </row>
    <row r="3857" spans="1:68" s="58" customFormat="1" ht="12.75" customHeight="1">
      <c r="A3857" s="137" t="s">
        <v>1636</v>
      </c>
      <c r="B3857" s="50" t="s">
        <v>1637</v>
      </c>
      <c r="C3857" s="252" t="s">
        <v>5552</v>
      </c>
      <c r="D3857" s="257" t="s">
        <v>678</v>
      </c>
      <c r="E3857" s="42" t="s">
        <v>1638</v>
      </c>
      <c r="F3857" s="42" t="s">
        <v>1637</v>
      </c>
      <c r="G3857" s="42"/>
      <c r="H3857" s="307">
        <v>4660.2754570505576</v>
      </c>
      <c r="I3857" s="315">
        <v>2622.4904124768977</v>
      </c>
      <c r="J3857" s="105">
        <v>0</v>
      </c>
      <c r="K3857" s="42">
        <v>0</v>
      </c>
      <c r="L3857" s="50" t="s">
        <v>4489</v>
      </c>
      <c r="M3857" s="50" t="s">
        <v>5542</v>
      </c>
      <c r="N3857" s="50" t="s">
        <v>5532</v>
      </c>
      <c r="O3857" s="137" t="s">
        <v>2405</v>
      </c>
      <c r="P3857" s="42" t="s">
        <v>64</v>
      </c>
      <c r="Q3857" s="42" t="s">
        <v>65</v>
      </c>
      <c r="R3857" s="42">
        <v>2</v>
      </c>
      <c r="S3857" s="137" t="s">
        <v>2254</v>
      </c>
      <c r="T3857" s="62">
        <v>16867538196.9</v>
      </c>
      <c r="U3857" s="62">
        <v>14487907740.719999</v>
      </c>
      <c r="Z3857" s="42" t="s">
        <v>68</v>
      </c>
      <c r="AJ3857" s="42"/>
      <c r="AW3857" s="42" t="s">
        <v>2412</v>
      </c>
      <c r="AX3857" s="42"/>
      <c r="AY3857" s="42"/>
      <c r="AZ3857" s="42"/>
      <c r="BA3857" s="42"/>
      <c r="BB3857" s="42"/>
      <c r="BN3857" s="128" t="s">
        <v>4578</v>
      </c>
      <c r="BO3857" s="58" t="str">
        <f t="shared" si="60"/>
        <v>境内资产</v>
      </c>
      <c r="BP3857" s="58" t="str">
        <f>IF(M3857="",VLOOKUP(D3857,Sheet4!$A$1:$B$92,2,0),VLOOKUP(Q3857,Sheet4!$A$1:$B$92,2,0))</f>
        <v>保险资产管理产品</v>
      </c>
    </row>
    <row r="3858" spans="1:68" s="58" customFormat="1" ht="12.75" customHeight="1">
      <c r="A3858" s="137" t="s">
        <v>1826</v>
      </c>
      <c r="B3858" s="50" t="s">
        <v>1827</v>
      </c>
      <c r="C3858" s="252" t="s">
        <v>5552</v>
      </c>
      <c r="D3858" s="257" t="s">
        <v>678</v>
      </c>
      <c r="E3858" s="42" t="s">
        <v>1828</v>
      </c>
      <c r="F3858" s="42" t="s">
        <v>1827</v>
      </c>
      <c r="G3858" s="42"/>
      <c r="H3858" s="307">
        <v>2679.8630047388951</v>
      </c>
      <c r="I3858" s="315">
        <v>1819.1842889838886</v>
      </c>
      <c r="J3858" s="105">
        <v>0</v>
      </c>
      <c r="K3858" s="42">
        <v>0</v>
      </c>
      <c r="L3858" s="50" t="s">
        <v>4489</v>
      </c>
      <c r="M3858" s="50" t="s">
        <v>5542</v>
      </c>
      <c r="N3858" s="50" t="s">
        <v>5532</v>
      </c>
      <c r="O3858" s="137" t="s">
        <v>2405</v>
      </c>
      <c r="P3858" s="42" t="s">
        <v>64</v>
      </c>
      <c r="Q3858" s="42" t="s">
        <v>65</v>
      </c>
      <c r="R3858" s="42">
        <v>2</v>
      </c>
      <c r="S3858" s="137" t="s">
        <v>2254</v>
      </c>
      <c r="T3858" s="62">
        <v>16867538196.9</v>
      </c>
      <c r="U3858" s="62">
        <v>14487907740.719999</v>
      </c>
      <c r="Z3858" s="42" t="s">
        <v>68</v>
      </c>
      <c r="AJ3858" s="42"/>
      <c r="AW3858" s="42" t="s">
        <v>2412</v>
      </c>
      <c r="AX3858" s="42"/>
      <c r="AY3858" s="42"/>
      <c r="AZ3858" s="42"/>
      <c r="BA3858" s="42"/>
      <c r="BB3858" s="42"/>
      <c r="BN3858" s="128" t="s">
        <v>4578</v>
      </c>
      <c r="BO3858" s="58" t="str">
        <f t="shared" si="60"/>
        <v>境内资产</v>
      </c>
      <c r="BP3858" s="58" t="str">
        <f>IF(M3858="",VLOOKUP(D3858,Sheet4!$A$1:$B$92,2,0),VLOOKUP(Q3858,Sheet4!$A$1:$B$92,2,0))</f>
        <v>保险资产管理产品</v>
      </c>
    </row>
    <row r="3859" spans="1:68" s="58" customFormat="1" ht="12.75" customHeight="1">
      <c r="A3859" s="137" t="s">
        <v>2245</v>
      </c>
      <c r="B3859" s="50" t="s">
        <v>2246</v>
      </c>
      <c r="C3859" s="252" t="s">
        <v>5552</v>
      </c>
      <c r="D3859" s="257" t="s">
        <v>678</v>
      </c>
      <c r="E3859" s="42" t="s">
        <v>2814</v>
      </c>
      <c r="F3859" s="42" t="s">
        <v>2246</v>
      </c>
      <c r="G3859" s="42"/>
      <c r="H3859" s="307">
        <v>13409.436075982867</v>
      </c>
      <c r="I3859" s="315">
        <v>5535.59676028788</v>
      </c>
      <c r="J3859" s="105">
        <v>0</v>
      </c>
      <c r="K3859" s="42">
        <v>0</v>
      </c>
      <c r="L3859" s="50" t="s">
        <v>4489</v>
      </c>
      <c r="M3859" s="50" t="s">
        <v>5542</v>
      </c>
      <c r="N3859" s="50" t="s">
        <v>5532</v>
      </c>
      <c r="O3859" s="137" t="s">
        <v>2405</v>
      </c>
      <c r="P3859" s="42" t="s">
        <v>64</v>
      </c>
      <c r="Q3859" s="42" t="s">
        <v>65</v>
      </c>
      <c r="R3859" s="42">
        <v>2</v>
      </c>
      <c r="S3859" s="137" t="s">
        <v>2254</v>
      </c>
      <c r="T3859" s="62">
        <v>16867538196.9</v>
      </c>
      <c r="U3859" s="62">
        <v>14487907740.719999</v>
      </c>
      <c r="Z3859" s="42" t="s">
        <v>68</v>
      </c>
      <c r="AJ3859" s="42"/>
      <c r="AW3859" s="42" t="s">
        <v>2412</v>
      </c>
      <c r="AX3859" s="42"/>
      <c r="AY3859" s="42"/>
      <c r="AZ3859" s="42"/>
      <c r="BA3859" s="42"/>
      <c r="BB3859" s="42"/>
      <c r="BN3859" s="128" t="s">
        <v>4578</v>
      </c>
      <c r="BO3859" s="58" t="str">
        <f t="shared" si="60"/>
        <v>境内资产</v>
      </c>
      <c r="BP3859" s="58" t="str">
        <f>IF(M3859="",VLOOKUP(D3859,Sheet4!$A$1:$B$92,2,0),VLOOKUP(Q3859,Sheet4!$A$1:$B$92,2,0))</f>
        <v>保险资产管理产品</v>
      </c>
    </row>
    <row r="3860" spans="1:68" s="58" customFormat="1" ht="12.75" customHeight="1">
      <c r="A3860" s="137" t="s">
        <v>1639</v>
      </c>
      <c r="B3860" s="50" t="s">
        <v>1640</v>
      </c>
      <c r="C3860" s="252" t="s">
        <v>5552</v>
      </c>
      <c r="D3860" s="257" t="s">
        <v>678</v>
      </c>
      <c r="E3860" s="42" t="s">
        <v>1641</v>
      </c>
      <c r="F3860" s="42" t="s">
        <v>1640</v>
      </c>
      <c r="G3860" s="42"/>
      <c r="H3860" s="307">
        <v>4692.9043721696371</v>
      </c>
      <c r="I3860" s="315">
        <v>3203.9418720507319</v>
      </c>
      <c r="J3860" s="105">
        <v>0</v>
      </c>
      <c r="K3860" s="42">
        <v>0</v>
      </c>
      <c r="L3860" s="50" t="s">
        <v>4489</v>
      </c>
      <c r="M3860" s="50" t="s">
        <v>5542</v>
      </c>
      <c r="N3860" s="50" t="s">
        <v>5532</v>
      </c>
      <c r="O3860" s="137" t="s">
        <v>2405</v>
      </c>
      <c r="P3860" s="42" t="s">
        <v>64</v>
      </c>
      <c r="Q3860" s="42" t="s">
        <v>65</v>
      </c>
      <c r="R3860" s="42">
        <v>2</v>
      </c>
      <c r="S3860" s="137" t="s">
        <v>2254</v>
      </c>
      <c r="T3860" s="62">
        <v>16867538196.9</v>
      </c>
      <c r="U3860" s="62">
        <v>14487907740.719999</v>
      </c>
      <c r="Z3860" s="42" t="s">
        <v>68</v>
      </c>
      <c r="AJ3860" s="42"/>
      <c r="AW3860" s="42" t="s">
        <v>2412</v>
      </c>
      <c r="AX3860" s="42"/>
      <c r="AY3860" s="42"/>
      <c r="AZ3860" s="42"/>
      <c r="BA3860" s="42"/>
      <c r="BB3860" s="42"/>
      <c r="BN3860" s="128" t="s">
        <v>4578</v>
      </c>
      <c r="BO3860" s="58" t="str">
        <f t="shared" si="60"/>
        <v>境内资产</v>
      </c>
      <c r="BP3860" s="58" t="str">
        <f>IF(M3860="",VLOOKUP(D3860,Sheet4!$A$1:$B$92,2,0),VLOOKUP(Q3860,Sheet4!$A$1:$B$92,2,0))</f>
        <v>保险资产管理产品</v>
      </c>
    </row>
    <row r="3861" spans="1:68" s="58" customFormat="1" ht="12.75" customHeight="1">
      <c r="A3861" s="137" t="s">
        <v>1642</v>
      </c>
      <c r="B3861" s="50" t="s">
        <v>1643</v>
      </c>
      <c r="C3861" s="252" t="s">
        <v>5552</v>
      </c>
      <c r="D3861" s="257" t="s">
        <v>678</v>
      </c>
      <c r="E3861" s="42" t="s">
        <v>1644</v>
      </c>
      <c r="F3861" s="42" t="s">
        <v>1643</v>
      </c>
      <c r="G3861" s="42"/>
      <c r="H3861" s="307">
        <v>11193.045400592195</v>
      </c>
      <c r="I3861" s="315">
        <v>5467.2646853704073</v>
      </c>
      <c r="J3861" s="105">
        <v>0</v>
      </c>
      <c r="K3861" s="42">
        <v>0</v>
      </c>
      <c r="L3861" s="50" t="s">
        <v>4489</v>
      </c>
      <c r="M3861" s="50" t="s">
        <v>5542</v>
      </c>
      <c r="N3861" s="50" t="s">
        <v>5532</v>
      </c>
      <c r="O3861" s="137" t="s">
        <v>2405</v>
      </c>
      <c r="P3861" s="42" t="s">
        <v>64</v>
      </c>
      <c r="Q3861" s="42" t="s">
        <v>65</v>
      </c>
      <c r="R3861" s="42">
        <v>2</v>
      </c>
      <c r="S3861" s="137" t="s">
        <v>2254</v>
      </c>
      <c r="T3861" s="62">
        <v>16867538196.9</v>
      </c>
      <c r="U3861" s="62">
        <v>14487907740.719999</v>
      </c>
      <c r="Z3861" s="42" t="s">
        <v>68</v>
      </c>
      <c r="AJ3861" s="42"/>
      <c r="AW3861" s="42" t="s">
        <v>2412</v>
      </c>
      <c r="AX3861" s="42"/>
      <c r="AY3861" s="42"/>
      <c r="AZ3861" s="42"/>
      <c r="BA3861" s="42"/>
      <c r="BB3861" s="42"/>
      <c r="BN3861" s="128" t="s">
        <v>4578</v>
      </c>
      <c r="BO3861" s="58" t="str">
        <f t="shared" si="60"/>
        <v>境内资产</v>
      </c>
      <c r="BP3861" s="58" t="str">
        <f>IF(M3861="",VLOOKUP(D3861,Sheet4!$A$1:$B$92,2,0),VLOOKUP(Q3861,Sheet4!$A$1:$B$92,2,0))</f>
        <v>保险资产管理产品</v>
      </c>
    </row>
    <row r="3862" spans="1:68" s="58" customFormat="1" ht="12.75" customHeight="1">
      <c r="A3862" s="137" t="s">
        <v>2180</v>
      </c>
      <c r="B3862" s="50" t="s">
        <v>2347</v>
      </c>
      <c r="C3862" s="252" t="s">
        <v>5552</v>
      </c>
      <c r="D3862" s="257" t="s">
        <v>678</v>
      </c>
      <c r="E3862" s="42" t="s">
        <v>2815</v>
      </c>
      <c r="F3862" s="42" t="s">
        <v>2347</v>
      </c>
      <c r="G3862" s="42"/>
      <c r="H3862" s="307">
        <v>2085.0565471750556</v>
      </c>
      <c r="I3862" s="315">
        <v>1916.4122676241318</v>
      </c>
      <c r="J3862" s="105">
        <v>0</v>
      </c>
      <c r="K3862" s="42">
        <v>0</v>
      </c>
      <c r="L3862" s="50" t="s">
        <v>4489</v>
      </c>
      <c r="M3862" s="50" t="s">
        <v>5542</v>
      </c>
      <c r="N3862" s="50" t="s">
        <v>5532</v>
      </c>
      <c r="O3862" s="137" t="s">
        <v>2405</v>
      </c>
      <c r="P3862" s="42" t="s">
        <v>64</v>
      </c>
      <c r="Q3862" s="42" t="s">
        <v>65</v>
      </c>
      <c r="R3862" s="42">
        <v>2</v>
      </c>
      <c r="S3862" s="137" t="s">
        <v>2254</v>
      </c>
      <c r="T3862" s="62">
        <v>16867538196.9</v>
      </c>
      <c r="U3862" s="62">
        <v>14487907740.719999</v>
      </c>
      <c r="Z3862" s="42" t="s">
        <v>68</v>
      </c>
      <c r="AJ3862" s="42"/>
      <c r="AW3862" s="42" t="s">
        <v>2412</v>
      </c>
      <c r="AX3862" s="42"/>
      <c r="AY3862" s="42"/>
      <c r="AZ3862" s="42"/>
      <c r="BA3862" s="42"/>
      <c r="BB3862" s="42"/>
      <c r="BN3862" s="128" t="s">
        <v>4578</v>
      </c>
      <c r="BO3862" s="58" t="str">
        <f t="shared" si="60"/>
        <v>境内资产</v>
      </c>
      <c r="BP3862" s="58" t="str">
        <f>IF(M3862="",VLOOKUP(D3862,Sheet4!$A$1:$B$92,2,0),VLOOKUP(Q3862,Sheet4!$A$1:$B$92,2,0))</f>
        <v>保险资产管理产品</v>
      </c>
    </row>
    <row r="3863" spans="1:68" s="58" customFormat="1" ht="12.75" customHeight="1">
      <c r="A3863" s="137" t="s">
        <v>1767</v>
      </c>
      <c r="B3863" s="50" t="s">
        <v>1768</v>
      </c>
      <c r="C3863" s="252" t="s">
        <v>5552</v>
      </c>
      <c r="D3863" s="257" t="s">
        <v>678</v>
      </c>
      <c r="E3863" s="42" t="s">
        <v>1769</v>
      </c>
      <c r="F3863" s="42" t="s">
        <v>1768</v>
      </c>
      <c r="G3863" s="42"/>
      <c r="H3863" s="307">
        <v>5698.9309808472626</v>
      </c>
      <c r="I3863" s="315">
        <v>3135.5798531915771</v>
      </c>
      <c r="J3863" s="105">
        <v>0</v>
      </c>
      <c r="K3863" s="42">
        <v>0</v>
      </c>
      <c r="L3863" s="50" t="s">
        <v>4489</v>
      </c>
      <c r="M3863" s="50" t="s">
        <v>5542</v>
      </c>
      <c r="N3863" s="50" t="s">
        <v>5532</v>
      </c>
      <c r="O3863" s="137" t="s">
        <v>2405</v>
      </c>
      <c r="P3863" s="42" t="s">
        <v>64</v>
      </c>
      <c r="Q3863" s="42" t="s">
        <v>65</v>
      </c>
      <c r="R3863" s="42">
        <v>2</v>
      </c>
      <c r="S3863" s="137" t="s">
        <v>2254</v>
      </c>
      <c r="T3863" s="62">
        <v>16867538196.9</v>
      </c>
      <c r="U3863" s="62">
        <v>14487907740.719999</v>
      </c>
      <c r="Z3863" s="42" t="s">
        <v>68</v>
      </c>
      <c r="AJ3863" s="42"/>
      <c r="AW3863" s="42" t="s">
        <v>2412</v>
      </c>
      <c r="AX3863" s="42"/>
      <c r="AY3863" s="42"/>
      <c r="AZ3863" s="42"/>
      <c r="BA3863" s="42"/>
      <c r="BB3863" s="42"/>
      <c r="BN3863" s="128" t="s">
        <v>4578</v>
      </c>
      <c r="BO3863" s="58" t="str">
        <f t="shared" si="60"/>
        <v>境内资产</v>
      </c>
      <c r="BP3863" s="58" t="str">
        <f>IF(M3863="",VLOOKUP(D3863,Sheet4!$A$1:$B$92,2,0),VLOOKUP(Q3863,Sheet4!$A$1:$B$92,2,0))</f>
        <v>保险资产管理产品</v>
      </c>
    </row>
    <row r="3864" spans="1:68" s="58" customFormat="1" ht="12.75" customHeight="1">
      <c r="A3864" s="137" t="s">
        <v>1773</v>
      </c>
      <c r="B3864" s="50" t="s">
        <v>1774</v>
      </c>
      <c r="C3864" s="252" t="s">
        <v>5552</v>
      </c>
      <c r="D3864" s="257" t="s">
        <v>678</v>
      </c>
      <c r="E3864" s="42" t="s">
        <v>1775</v>
      </c>
      <c r="F3864" s="42" t="s">
        <v>1774</v>
      </c>
      <c r="G3864" s="42"/>
      <c r="H3864" s="307">
        <v>16542.35091836478</v>
      </c>
      <c r="I3864" s="315">
        <v>13131.017306227099</v>
      </c>
      <c r="J3864" s="105">
        <v>0</v>
      </c>
      <c r="K3864" s="42">
        <v>0</v>
      </c>
      <c r="L3864" s="50" t="s">
        <v>4489</v>
      </c>
      <c r="M3864" s="50" t="s">
        <v>5542</v>
      </c>
      <c r="N3864" s="50" t="s">
        <v>5532</v>
      </c>
      <c r="O3864" s="137" t="s">
        <v>2405</v>
      </c>
      <c r="P3864" s="42" t="s">
        <v>64</v>
      </c>
      <c r="Q3864" s="42" t="s">
        <v>65</v>
      </c>
      <c r="R3864" s="42">
        <v>2</v>
      </c>
      <c r="S3864" s="137" t="s">
        <v>2254</v>
      </c>
      <c r="T3864" s="62">
        <v>16867538196.9</v>
      </c>
      <c r="U3864" s="62">
        <v>14487907740.719999</v>
      </c>
      <c r="Z3864" s="42" t="s">
        <v>68</v>
      </c>
      <c r="AJ3864" s="42"/>
      <c r="AW3864" s="42" t="s">
        <v>2412</v>
      </c>
      <c r="AX3864" s="42"/>
      <c r="AY3864" s="42"/>
      <c r="AZ3864" s="42"/>
      <c r="BA3864" s="42"/>
      <c r="BB3864" s="42"/>
      <c r="BN3864" s="128" t="s">
        <v>4578</v>
      </c>
      <c r="BO3864" s="58" t="str">
        <f t="shared" si="60"/>
        <v>境内资产</v>
      </c>
      <c r="BP3864" s="58" t="str">
        <f>IF(M3864="",VLOOKUP(D3864,Sheet4!$A$1:$B$92,2,0),VLOOKUP(Q3864,Sheet4!$A$1:$B$92,2,0))</f>
        <v>保险资产管理产品</v>
      </c>
    </row>
    <row r="3865" spans="1:68" s="58" customFormat="1" ht="12.75" customHeight="1">
      <c r="A3865" s="137" t="s">
        <v>2043</v>
      </c>
      <c r="B3865" s="50" t="s">
        <v>2044</v>
      </c>
      <c r="C3865" s="252" t="s">
        <v>5552</v>
      </c>
      <c r="D3865" s="257" t="s">
        <v>678</v>
      </c>
      <c r="E3865" s="42" t="s">
        <v>4375</v>
      </c>
      <c r="F3865" s="42" t="s">
        <v>2044</v>
      </c>
      <c r="G3865" s="42"/>
      <c r="H3865" s="307">
        <v>32946.919779738499</v>
      </c>
      <c r="I3865" s="315">
        <v>16892.455484506365</v>
      </c>
      <c r="J3865" s="105">
        <v>0</v>
      </c>
      <c r="K3865" s="42">
        <v>0</v>
      </c>
      <c r="L3865" s="50" t="s">
        <v>4489</v>
      </c>
      <c r="M3865" s="50" t="s">
        <v>5542</v>
      </c>
      <c r="N3865" s="50" t="s">
        <v>5532</v>
      </c>
      <c r="O3865" s="137" t="s">
        <v>2405</v>
      </c>
      <c r="P3865" s="42" t="s">
        <v>64</v>
      </c>
      <c r="Q3865" s="42" t="s">
        <v>65</v>
      </c>
      <c r="R3865" s="42">
        <v>2</v>
      </c>
      <c r="S3865" s="137" t="s">
        <v>2254</v>
      </c>
      <c r="T3865" s="62">
        <v>16867538196.9</v>
      </c>
      <c r="U3865" s="62">
        <v>14487907740.719999</v>
      </c>
      <c r="Z3865" s="42" t="s">
        <v>68</v>
      </c>
      <c r="AJ3865" s="42"/>
      <c r="AW3865" s="42" t="s">
        <v>2412</v>
      </c>
      <c r="AX3865" s="42"/>
      <c r="AY3865" s="42"/>
      <c r="AZ3865" s="42"/>
      <c r="BA3865" s="108"/>
      <c r="BB3865" s="42"/>
      <c r="BN3865" s="128" t="s">
        <v>4578</v>
      </c>
      <c r="BO3865" s="58" t="str">
        <f t="shared" si="60"/>
        <v>境内资产</v>
      </c>
      <c r="BP3865" s="58" t="str">
        <f>IF(M3865="",VLOOKUP(D3865,Sheet4!$A$1:$B$92,2,0),VLOOKUP(Q3865,Sheet4!$A$1:$B$92,2,0))</f>
        <v>保险资产管理产品</v>
      </c>
    </row>
    <row r="3866" spans="1:68" s="58" customFormat="1" ht="12.75" customHeight="1">
      <c r="A3866" s="137" t="s">
        <v>1776</v>
      </c>
      <c r="B3866" s="50" t="s">
        <v>1777</v>
      </c>
      <c r="C3866" s="252" t="s">
        <v>5552</v>
      </c>
      <c r="D3866" s="257" t="s">
        <v>678</v>
      </c>
      <c r="E3866" s="42" t="s">
        <v>1778</v>
      </c>
      <c r="F3866" s="42" t="s">
        <v>1777</v>
      </c>
      <c r="G3866" s="42"/>
      <c r="H3866" s="307">
        <v>18110.814583648404</v>
      </c>
      <c r="I3866" s="315">
        <v>11551.693971426936</v>
      </c>
      <c r="J3866" s="105">
        <v>0</v>
      </c>
      <c r="K3866" s="42">
        <v>0</v>
      </c>
      <c r="L3866" s="50" t="s">
        <v>4489</v>
      </c>
      <c r="M3866" s="50" t="s">
        <v>5542</v>
      </c>
      <c r="N3866" s="50" t="s">
        <v>5532</v>
      </c>
      <c r="O3866" s="137" t="s">
        <v>2405</v>
      </c>
      <c r="P3866" s="42" t="s">
        <v>64</v>
      </c>
      <c r="Q3866" s="42" t="s">
        <v>65</v>
      </c>
      <c r="R3866" s="42">
        <v>2</v>
      </c>
      <c r="S3866" s="137" t="s">
        <v>2254</v>
      </c>
      <c r="T3866" s="62">
        <v>16867538196.9</v>
      </c>
      <c r="U3866" s="62">
        <v>14487907740.719999</v>
      </c>
      <c r="Z3866" s="42" t="s">
        <v>68</v>
      </c>
      <c r="AJ3866" s="42"/>
      <c r="AW3866" s="42" t="s">
        <v>2412</v>
      </c>
      <c r="AX3866" s="42"/>
      <c r="AY3866" s="42"/>
      <c r="AZ3866" s="42"/>
      <c r="BA3866" s="108"/>
      <c r="BB3866" s="42"/>
      <c r="BN3866" s="128" t="s">
        <v>4578</v>
      </c>
      <c r="BO3866" s="58" t="str">
        <f t="shared" si="60"/>
        <v>境内资产</v>
      </c>
      <c r="BP3866" s="58" t="str">
        <f>IF(M3866="",VLOOKUP(D3866,Sheet4!$A$1:$B$92,2,0),VLOOKUP(Q3866,Sheet4!$A$1:$B$92,2,0))</f>
        <v>保险资产管理产品</v>
      </c>
    </row>
    <row r="3867" spans="1:68" s="58" customFormat="1" ht="12.75" customHeight="1">
      <c r="A3867" s="137" t="s">
        <v>1832</v>
      </c>
      <c r="B3867" s="50" t="s">
        <v>1833</v>
      </c>
      <c r="C3867" s="252" t="s">
        <v>5552</v>
      </c>
      <c r="D3867" s="257" t="s">
        <v>678</v>
      </c>
      <c r="E3867" s="42" t="s">
        <v>1834</v>
      </c>
      <c r="F3867" s="42" t="s">
        <v>1833</v>
      </c>
      <c r="G3867" s="42"/>
      <c r="H3867" s="307">
        <v>11091.74504588325</v>
      </c>
      <c r="I3867" s="315">
        <v>5879.9421083126972</v>
      </c>
      <c r="J3867" s="105">
        <v>0</v>
      </c>
      <c r="K3867" s="42">
        <v>0</v>
      </c>
      <c r="L3867" s="50" t="s">
        <v>4489</v>
      </c>
      <c r="M3867" s="50" t="s">
        <v>5542</v>
      </c>
      <c r="N3867" s="50" t="s">
        <v>5532</v>
      </c>
      <c r="O3867" s="137" t="s">
        <v>2405</v>
      </c>
      <c r="P3867" s="42" t="s">
        <v>64</v>
      </c>
      <c r="Q3867" s="42" t="s">
        <v>65</v>
      </c>
      <c r="R3867" s="42">
        <v>2</v>
      </c>
      <c r="S3867" s="137" t="s">
        <v>2254</v>
      </c>
      <c r="T3867" s="62">
        <v>16867538196.9</v>
      </c>
      <c r="U3867" s="62">
        <v>14487907740.719999</v>
      </c>
      <c r="Z3867" s="42" t="s">
        <v>68</v>
      </c>
      <c r="AJ3867" s="42"/>
      <c r="AW3867" s="42" t="s">
        <v>2412</v>
      </c>
      <c r="AX3867" s="42"/>
      <c r="AY3867" s="42"/>
      <c r="AZ3867" s="42"/>
      <c r="BA3867" s="42"/>
      <c r="BB3867" s="42"/>
      <c r="BN3867" s="128" t="s">
        <v>4578</v>
      </c>
      <c r="BO3867" s="58" t="str">
        <f t="shared" si="60"/>
        <v>境内资产</v>
      </c>
      <c r="BP3867" s="58" t="str">
        <f>IF(M3867="",VLOOKUP(D3867,Sheet4!$A$1:$B$92,2,0),VLOOKUP(Q3867,Sheet4!$A$1:$B$92,2,0))</f>
        <v>保险资产管理产品</v>
      </c>
    </row>
    <row r="3868" spans="1:68" s="58" customFormat="1" ht="12.75" customHeight="1">
      <c r="A3868" s="137" t="s">
        <v>1779</v>
      </c>
      <c r="B3868" s="50" t="s">
        <v>1780</v>
      </c>
      <c r="C3868" s="252" t="s">
        <v>5552</v>
      </c>
      <c r="D3868" s="257" t="s">
        <v>678</v>
      </c>
      <c r="E3868" s="42" t="s">
        <v>1781</v>
      </c>
      <c r="F3868" s="42" t="s">
        <v>1780</v>
      </c>
      <c r="G3868" s="42"/>
      <c r="H3868" s="307">
        <v>7256.9142665423178</v>
      </c>
      <c r="I3868" s="315">
        <v>5079.8399865796227</v>
      </c>
      <c r="J3868" s="105">
        <v>0</v>
      </c>
      <c r="K3868" s="42">
        <v>0</v>
      </c>
      <c r="L3868" s="50" t="s">
        <v>4489</v>
      </c>
      <c r="M3868" s="50" t="s">
        <v>5542</v>
      </c>
      <c r="N3868" s="50" t="s">
        <v>5532</v>
      </c>
      <c r="O3868" s="137" t="s">
        <v>2405</v>
      </c>
      <c r="P3868" s="42" t="s">
        <v>64</v>
      </c>
      <c r="Q3868" s="42" t="s">
        <v>65</v>
      </c>
      <c r="R3868" s="42">
        <v>2</v>
      </c>
      <c r="S3868" s="137" t="s">
        <v>2254</v>
      </c>
      <c r="T3868" s="62">
        <v>16867538196.9</v>
      </c>
      <c r="U3868" s="62">
        <v>14487907740.719999</v>
      </c>
      <c r="Z3868" s="42" t="s">
        <v>68</v>
      </c>
      <c r="AJ3868" s="42"/>
      <c r="AW3868" s="42" t="s">
        <v>2412</v>
      </c>
      <c r="AX3868" s="42"/>
      <c r="AY3868" s="42"/>
      <c r="AZ3868" s="42"/>
      <c r="BA3868" s="108"/>
      <c r="BB3868" s="42"/>
      <c r="BN3868" s="128" t="s">
        <v>4578</v>
      </c>
      <c r="BO3868" s="58" t="str">
        <f t="shared" si="60"/>
        <v>境内资产</v>
      </c>
      <c r="BP3868" s="58" t="str">
        <f>IF(M3868="",VLOOKUP(D3868,Sheet4!$A$1:$B$92,2,0),VLOOKUP(Q3868,Sheet4!$A$1:$B$92,2,0))</f>
        <v>保险资产管理产品</v>
      </c>
    </row>
    <row r="3869" spans="1:68" s="58" customFormat="1" ht="12.75" customHeight="1">
      <c r="A3869" s="137" t="s">
        <v>2295</v>
      </c>
      <c r="B3869" s="50" t="s">
        <v>2348</v>
      </c>
      <c r="C3869" s="252" t="s">
        <v>1305</v>
      </c>
      <c r="D3869" s="252" t="s">
        <v>1318</v>
      </c>
      <c r="E3869" s="42" t="s">
        <v>2349</v>
      </c>
      <c r="F3869" s="42" t="s">
        <v>2348</v>
      </c>
      <c r="G3869" s="42"/>
      <c r="H3869" s="307">
        <v>27581994.893124629</v>
      </c>
      <c r="I3869" s="315">
        <v>27583765.558246776</v>
      </c>
      <c r="J3869" s="105">
        <v>0</v>
      </c>
      <c r="K3869" s="42">
        <v>0</v>
      </c>
      <c r="L3869" s="50" t="s">
        <v>4489</v>
      </c>
      <c r="M3869" s="50" t="s">
        <v>5542</v>
      </c>
      <c r="N3869" s="50" t="s">
        <v>5532</v>
      </c>
      <c r="O3869" s="137" t="s">
        <v>2405</v>
      </c>
      <c r="P3869" s="42" t="s">
        <v>64</v>
      </c>
      <c r="Q3869" s="42" t="s">
        <v>65</v>
      </c>
      <c r="R3869" s="42">
        <v>2</v>
      </c>
      <c r="S3869" s="137" t="s">
        <v>2254</v>
      </c>
      <c r="T3869" s="62">
        <v>16867538196.9</v>
      </c>
      <c r="U3869" s="62">
        <v>14487907740.719999</v>
      </c>
      <c r="Z3869" s="42" t="s">
        <v>68</v>
      </c>
      <c r="AJ3869" s="42"/>
      <c r="AW3869" s="42" t="s">
        <v>2412</v>
      </c>
      <c r="AX3869" s="42"/>
      <c r="AY3869" s="42"/>
      <c r="AZ3869" s="42"/>
      <c r="BA3869" s="108"/>
      <c r="BB3869" s="42"/>
      <c r="BN3869" s="128" t="s">
        <v>4578</v>
      </c>
      <c r="BO3869" s="58" t="str">
        <f t="shared" si="60"/>
        <v>境内资产</v>
      </c>
      <c r="BP3869" s="58" t="str">
        <f>IF(M3869="",VLOOKUP(D3869,Sheet4!$A$1:$B$92,2,0),VLOOKUP(Q3869,Sheet4!$A$1:$B$92,2,0))</f>
        <v>保险资产管理产品</v>
      </c>
    </row>
    <row r="3870" spans="1:68" s="58" customFormat="1" ht="12.75" customHeight="1">
      <c r="A3870" s="137" t="s">
        <v>2354</v>
      </c>
      <c r="B3870" s="50" t="s">
        <v>2350</v>
      </c>
      <c r="C3870" s="255" t="s">
        <v>71</v>
      </c>
      <c r="D3870" s="255" t="s">
        <v>72</v>
      </c>
      <c r="E3870" s="42" t="s">
        <v>4463</v>
      </c>
      <c r="F3870" s="42" t="s">
        <v>2350</v>
      </c>
      <c r="G3870" s="42"/>
      <c r="H3870" s="307">
        <v>30244129.696985371</v>
      </c>
      <c r="I3870" s="315">
        <v>30213437.156761702</v>
      </c>
      <c r="J3870" s="105">
        <v>436853.39289486606</v>
      </c>
      <c r="K3870" s="42">
        <v>0</v>
      </c>
      <c r="L3870" s="50" t="s">
        <v>4489</v>
      </c>
      <c r="M3870" s="50" t="s">
        <v>5542</v>
      </c>
      <c r="N3870" s="50" t="s">
        <v>5532</v>
      </c>
      <c r="O3870" s="137" t="s">
        <v>2405</v>
      </c>
      <c r="P3870" s="42" t="s">
        <v>64</v>
      </c>
      <c r="Q3870" s="42" t="s">
        <v>65</v>
      </c>
      <c r="R3870" s="42">
        <v>2</v>
      </c>
      <c r="S3870" s="137" t="s">
        <v>2254</v>
      </c>
      <c r="T3870" s="62">
        <v>16867538196.9</v>
      </c>
      <c r="U3870" s="62">
        <v>14487907740.719999</v>
      </c>
      <c r="Z3870" s="42" t="s">
        <v>68</v>
      </c>
      <c r="AJ3870" s="42"/>
      <c r="AW3870" s="42" t="s">
        <v>2412</v>
      </c>
      <c r="AX3870" s="42"/>
      <c r="AY3870" s="108">
        <v>3</v>
      </c>
      <c r="AZ3870" s="103" t="s">
        <v>74</v>
      </c>
      <c r="BA3870" s="67">
        <v>0.6482</v>
      </c>
      <c r="BB3870" s="50" t="s">
        <v>68</v>
      </c>
      <c r="BN3870" s="128" t="s">
        <v>4578</v>
      </c>
      <c r="BO3870" s="58" t="str">
        <f t="shared" si="60"/>
        <v>境内资产</v>
      </c>
      <c r="BP3870" s="58" t="str">
        <f>IF(M3870="",VLOOKUP(D3870,Sheet4!$A$1:$B$92,2,0),VLOOKUP(Q3870,Sheet4!$A$1:$B$92,2,0))</f>
        <v>保险资产管理产品</v>
      </c>
    </row>
    <row r="3871" spans="1:68" s="58" customFormat="1" ht="12.75" customHeight="1">
      <c r="A3871" s="137" t="s">
        <v>2255</v>
      </c>
      <c r="B3871" s="138" t="s">
        <v>2256</v>
      </c>
      <c r="C3871" s="250" t="s">
        <v>222</v>
      </c>
      <c r="D3871" s="256" t="s">
        <v>221</v>
      </c>
      <c r="E3871" s="42" t="s">
        <v>2307</v>
      </c>
      <c r="F3871" s="42" t="s">
        <v>2308</v>
      </c>
      <c r="G3871" s="42"/>
      <c r="H3871" s="307">
        <v>7864092.641875443</v>
      </c>
      <c r="I3871" s="315">
        <v>7864092.641875443</v>
      </c>
      <c r="J3871" s="105">
        <v>3581.7713167178695</v>
      </c>
      <c r="K3871" s="42">
        <v>0</v>
      </c>
      <c r="L3871" s="50" t="s">
        <v>4489</v>
      </c>
      <c r="M3871" s="50" t="s">
        <v>5543</v>
      </c>
      <c r="N3871" s="50" t="s">
        <v>5532</v>
      </c>
      <c r="O3871" s="137" t="s">
        <v>2407</v>
      </c>
      <c r="P3871" s="42" t="s">
        <v>64</v>
      </c>
      <c r="Q3871" s="42" t="s">
        <v>65</v>
      </c>
      <c r="R3871" s="42">
        <v>2</v>
      </c>
      <c r="S3871" s="137" t="s">
        <v>2254</v>
      </c>
      <c r="T3871" s="62">
        <v>16867538196.9</v>
      </c>
      <c r="U3871" s="62">
        <v>14487907740.719999</v>
      </c>
      <c r="Z3871" s="42" t="s">
        <v>280</v>
      </c>
      <c r="AJ3871" s="42"/>
      <c r="AW3871" s="50" t="s">
        <v>2412</v>
      </c>
      <c r="AX3871" s="108">
        <v>0</v>
      </c>
      <c r="AY3871" s="42"/>
      <c r="AZ3871" s="42"/>
      <c r="BA3871" s="42"/>
      <c r="BB3871" s="42"/>
      <c r="BN3871" s="128" t="s">
        <v>4578</v>
      </c>
      <c r="BO3871" s="58" t="str">
        <f t="shared" si="60"/>
        <v>境内资产</v>
      </c>
      <c r="BP3871" s="58" t="str">
        <f>IF(M3871="",VLOOKUP(D3871,Sheet4!$A$1:$B$92,2,0),VLOOKUP(Q3871,Sheet4!$A$1:$B$92,2,0))</f>
        <v>保险资产管理产品</v>
      </c>
    </row>
    <row r="3872" spans="1:68" s="58" customFormat="1" ht="12.75" customHeight="1">
      <c r="A3872" s="137" t="s">
        <v>2301</v>
      </c>
      <c r="B3872" s="50" t="s">
        <v>2262</v>
      </c>
      <c r="C3872" s="252" t="s">
        <v>821</v>
      </c>
      <c r="D3872" s="274" t="s">
        <v>5615</v>
      </c>
      <c r="E3872" s="42" t="s">
        <v>2375</v>
      </c>
      <c r="F3872" s="42" t="s">
        <v>2301</v>
      </c>
      <c r="G3872" s="42"/>
      <c r="H3872" s="307">
        <v>369294904.48547256</v>
      </c>
      <c r="I3872" s="315">
        <v>369294533.59361708</v>
      </c>
      <c r="J3872" s="105">
        <v>1600277.8761862931</v>
      </c>
      <c r="K3872" s="42">
        <v>0</v>
      </c>
      <c r="L3872" s="50" t="s">
        <v>4489</v>
      </c>
      <c r="M3872" s="50" t="s">
        <v>5543</v>
      </c>
      <c r="N3872" s="50" t="s">
        <v>5532</v>
      </c>
      <c r="O3872" s="137" t="s">
        <v>2407</v>
      </c>
      <c r="P3872" s="42" t="s">
        <v>64</v>
      </c>
      <c r="Q3872" s="42" t="s">
        <v>65</v>
      </c>
      <c r="R3872" s="42">
        <v>2</v>
      </c>
      <c r="S3872" s="137" t="s">
        <v>2254</v>
      </c>
      <c r="T3872" s="62">
        <v>16867538196.9</v>
      </c>
      <c r="U3872" s="62">
        <v>14487907740.719999</v>
      </c>
      <c r="Z3872" s="42" t="s">
        <v>68</v>
      </c>
      <c r="AJ3872" s="42"/>
      <c r="AW3872" s="50" t="s">
        <v>2412</v>
      </c>
      <c r="AX3872" s="146">
        <v>0.13489999999999999</v>
      </c>
      <c r="AY3872" s="42"/>
      <c r="AZ3872" s="42"/>
      <c r="BA3872" s="42"/>
      <c r="BB3872" s="42"/>
      <c r="BN3872" s="128" t="s">
        <v>4578</v>
      </c>
      <c r="BO3872" s="58" t="str">
        <f t="shared" si="60"/>
        <v>境内资产</v>
      </c>
      <c r="BP3872" s="58" t="str">
        <f>IF(M3872="",VLOOKUP(D3872,Sheet4!$A$1:$B$92,2,0),VLOOKUP(Q3872,Sheet4!$A$1:$B$92,2,0))</f>
        <v>保险资产管理产品</v>
      </c>
    </row>
    <row r="3873" spans="1:68" s="58" customFormat="1" ht="12.75" customHeight="1">
      <c r="A3873" s="138" t="s">
        <v>2305</v>
      </c>
      <c r="B3873" s="50" t="s">
        <v>2306</v>
      </c>
      <c r="C3873" s="252" t="s">
        <v>821</v>
      </c>
      <c r="D3873" s="274" t="s">
        <v>5615</v>
      </c>
      <c r="E3873" s="42" t="s">
        <v>2309</v>
      </c>
      <c r="F3873" s="42" t="s">
        <v>2305</v>
      </c>
      <c r="G3873" s="42"/>
      <c r="H3873" s="307">
        <v>99809433.644722313</v>
      </c>
      <c r="I3873" s="315">
        <v>99809233.157512948</v>
      </c>
      <c r="J3873" s="105">
        <v>432507.50254304206</v>
      </c>
      <c r="K3873" s="42">
        <v>0</v>
      </c>
      <c r="L3873" s="50" t="s">
        <v>4489</v>
      </c>
      <c r="M3873" s="50" t="s">
        <v>5543</v>
      </c>
      <c r="N3873" s="50" t="s">
        <v>5532</v>
      </c>
      <c r="O3873" s="137" t="s">
        <v>2407</v>
      </c>
      <c r="P3873" s="42" t="s">
        <v>64</v>
      </c>
      <c r="Q3873" s="42" t="s">
        <v>65</v>
      </c>
      <c r="R3873" s="42">
        <v>2</v>
      </c>
      <c r="S3873" s="137" t="s">
        <v>2254</v>
      </c>
      <c r="T3873" s="62">
        <v>16867538196.9</v>
      </c>
      <c r="U3873" s="62">
        <v>14487907740.719999</v>
      </c>
      <c r="Z3873" s="42" t="s">
        <v>68</v>
      </c>
      <c r="AJ3873" s="42"/>
      <c r="AW3873" s="50" t="s">
        <v>2412</v>
      </c>
      <c r="AX3873" s="146">
        <v>0.13389999999999999</v>
      </c>
      <c r="AY3873" s="42"/>
      <c r="AZ3873" s="42"/>
      <c r="BA3873" s="42"/>
      <c r="BB3873" s="42"/>
      <c r="BN3873" s="128" t="s">
        <v>4578</v>
      </c>
      <c r="BO3873" s="58" t="str">
        <f t="shared" si="60"/>
        <v>境内资产</v>
      </c>
      <c r="BP3873" s="58" t="str">
        <f>IF(M3873="",VLOOKUP(D3873,Sheet4!$A$1:$B$92,2,0),VLOOKUP(Q3873,Sheet4!$A$1:$B$92,2,0))</f>
        <v>保险资产管理产品</v>
      </c>
    </row>
    <row r="3874" spans="1:68" s="58" customFormat="1" ht="12.75" customHeight="1">
      <c r="A3874" s="137" t="s">
        <v>224</v>
      </c>
      <c r="B3874" s="137" t="s">
        <v>224</v>
      </c>
      <c r="C3874" s="250" t="s">
        <v>222</v>
      </c>
      <c r="D3874" s="250" t="s">
        <v>224</v>
      </c>
      <c r="E3874" s="42">
        <v>0</v>
      </c>
      <c r="F3874" s="50" t="s">
        <v>5354</v>
      </c>
      <c r="G3874" s="42"/>
      <c r="H3874" s="307">
        <v>265091.70985755906</v>
      </c>
      <c r="I3874" s="315">
        <v>265091.70985755906</v>
      </c>
      <c r="J3874" s="105">
        <v>0</v>
      </c>
      <c r="K3874" s="42">
        <v>0</v>
      </c>
      <c r="L3874" s="50" t="s">
        <v>4489</v>
      </c>
      <c r="M3874" s="50" t="s">
        <v>5543</v>
      </c>
      <c r="N3874" s="50" t="s">
        <v>5532</v>
      </c>
      <c r="O3874" s="137" t="s">
        <v>2407</v>
      </c>
      <c r="P3874" s="42" t="s">
        <v>64</v>
      </c>
      <c r="Q3874" s="42" t="s">
        <v>65</v>
      </c>
      <c r="R3874" s="42">
        <v>2</v>
      </c>
      <c r="S3874" s="137" t="s">
        <v>2254</v>
      </c>
      <c r="T3874" s="62">
        <v>16867538196.9</v>
      </c>
      <c r="U3874" s="62">
        <v>14487907740.719999</v>
      </c>
      <c r="Z3874" s="42"/>
      <c r="AJ3874" s="42"/>
      <c r="AW3874" s="42" t="s">
        <v>2412</v>
      </c>
      <c r="AX3874" s="42"/>
      <c r="AY3874" s="42"/>
      <c r="AZ3874" s="42"/>
      <c r="BA3874" s="42"/>
      <c r="BB3874" s="42"/>
      <c r="BN3874" s="128" t="s">
        <v>4578</v>
      </c>
      <c r="BO3874" s="58" t="str">
        <f t="shared" si="60"/>
        <v>境内资产</v>
      </c>
      <c r="BP3874" s="58" t="str">
        <f>IF(M3874="",VLOOKUP(D3874,Sheet4!$A$1:$B$92,2,0),VLOOKUP(Q3874,Sheet4!$A$1:$B$92,2,0))</f>
        <v>保险资产管理产品</v>
      </c>
    </row>
    <row r="3875" spans="1:68" s="58" customFormat="1" ht="12.75" customHeight="1">
      <c r="A3875" s="138" t="s">
        <v>5387</v>
      </c>
      <c r="B3875" s="138" t="s">
        <v>5387</v>
      </c>
      <c r="C3875" s="250" t="s">
        <v>222</v>
      </c>
      <c r="D3875" s="250" t="s">
        <v>224</v>
      </c>
      <c r="E3875" s="42">
        <v>0</v>
      </c>
      <c r="F3875" s="59" t="s">
        <v>5354</v>
      </c>
      <c r="G3875" s="42"/>
      <c r="H3875" s="307">
        <v>35406.238796034959</v>
      </c>
      <c r="I3875" s="315">
        <v>35406.238796034959</v>
      </c>
      <c r="J3875" s="105">
        <v>0</v>
      </c>
      <c r="K3875" s="42">
        <v>0</v>
      </c>
      <c r="L3875" s="50" t="s">
        <v>4489</v>
      </c>
      <c r="M3875" s="50" t="s">
        <v>5543</v>
      </c>
      <c r="N3875" s="50" t="s">
        <v>5532</v>
      </c>
      <c r="O3875" s="137" t="s">
        <v>2407</v>
      </c>
      <c r="P3875" s="42" t="s">
        <v>64</v>
      </c>
      <c r="Q3875" s="42" t="s">
        <v>65</v>
      </c>
      <c r="R3875" s="42">
        <v>2</v>
      </c>
      <c r="S3875" s="137" t="s">
        <v>2254</v>
      </c>
      <c r="T3875" s="62">
        <v>16867538196.9</v>
      </c>
      <c r="U3875" s="62">
        <v>14487907740.719999</v>
      </c>
      <c r="Z3875" s="42"/>
      <c r="AJ3875" s="42"/>
      <c r="AW3875" s="42" t="s">
        <v>2412</v>
      </c>
      <c r="AX3875" s="42"/>
      <c r="AY3875" s="42"/>
      <c r="AZ3875" s="42"/>
      <c r="BA3875" s="42"/>
      <c r="BB3875" s="42"/>
      <c r="BN3875" s="128" t="s">
        <v>4578</v>
      </c>
      <c r="BO3875" s="58" t="str">
        <f t="shared" si="60"/>
        <v>境内资产</v>
      </c>
      <c r="BP3875" s="58" t="str">
        <f>IF(M3875="",VLOOKUP(D3875,Sheet4!$A$1:$B$92,2,0),VLOOKUP(Q3875,Sheet4!$A$1:$B$92,2,0))</f>
        <v>保险资产管理产品</v>
      </c>
    </row>
    <row r="3876" spans="1:68" s="58" customFormat="1" ht="12.75" customHeight="1">
      <c r="A3876" s="138" t="s">
        <v>2263</v>
      </c>
      <c r="B3876" s="50" t="s">
        <v>2310</v>
      </c>
      <c r="C3876" s="252" t="s">
        <v>5552</v>
      </c>
      <c r="D3876" s="257" t="s">
        <v>672</v>
      </c>
      <c r="E3876" s="42" t="s">
        <v>4437</v>
      </c>
      <c r="F3876" s="42" t="s">
        <v>2310</v>
      </c>
      <c r="G3876" s="42"/>
      <c r="H3876" s="307">
        <v>1795747.4657002594</v>
      </c>
      <c r="I3876" s="315">
        <v>1174850.1162761988</v>
      </c>
      <c r="J3876" s="105">
        <v>0</v>
      </c>
      <c r="K3876" s="42">
        <v>0</v>
      </c>
      <c r="L3876" s="50" t="s">
        <v>4489</v>
      </c>
      <c r="M3876" s="50" t="s">
        <v>5543</v>
      </c>
      <c r="N3876" s="50" t="s">
        <v>5532</v>
      </c>
      <c r="O3876" s="137" t="s">
        <v>2407</v>
      </c>
      <c r="P3876" s="42" t="s">
        <v>64</v>
      </c>
      <c r="Q3876" s="42" t="s">
        <v>65</v>
      </c>
      <c r="R3876" s="42">
        <v>2</v>
      </c>
      <c r="S3876" s="137" t="s">
        <v>2254</v>
      </c>
      <c r="T3876" s="62">
        <v>16867538196.9</v>
      </c>
      <c r="U3876" s="62">
        <v>14487907740.719999</v>
      </c>
      <c r="Z3876" s="42" t="s">
        <v>68</v>
      </c>
      <c r="AJ3876" s="42"/>
      <c r="AW3876" s="42" t="s">
        <v>2412</v>
      </c>
      <c r="AX3876" s="42"/>
      <c r="AY3876" s="42"/>
      <c r="AZ3876" s="42"/>
      <c r="BA3876" s="42"/>
      <c r="BB3876" s="42"/>
      <c r="BN3876" s="128" t="s">
        <v>4578</v>
      </c>
      <c r="BO3876" s="58" t="str">
        <f t="shared" si="60"/>
        <v>境内资产</v>
      </c>
      <c r="BP3876" s="58" t="str">
        <f>IF(M3876="",VLOOKUP(D3876,Sheet4!$A$1:$B$92,2,0),VLOOKUP(Q3876,Sheet4!$A$1:$B$92,2,0))</f>
        <v>保险资产管理产品</v>
      </c>
    </row>
    <row r="3877" spans="1:68" s="58" customFormat="1" ht="12.75" customHeight="1">
      <c r="A3877" s="137" t="s">
        <v>2264</v>
      </c>
      <c r="B3877" s="50" t="s">
        <v>2311</v>
      </c>
      <c r="C3877" s="252" t="s">
        <v>5552</v>
      </c>
      <c r="D3877" s="257" t="s">
        <v>672</v>
      </c>
      <c r="E3877" s="42" t="s">
        <v>4438</v>
      </c>
      <c r="F3877" s="42" t="s">
        <v>2311</v>
      </c>
      <c r="G3877" s="42"/>
      <c r="H3877" s="307">
        <v>2279240.2419561869</v>
      </c>
      <c r="I3877" s="315">
        <v>1955007.3005726337</v>
      </c>
      <c r="J3877" s="105">
        <v>0</v>
      </c>
      <c r="K3877" s="42">
        <v>0</v>
      </c>
      <c r="L3877" s="50" t="s">
        <v>4489</v>
      </c>
      <c r="M3877" s="50" t="s">
        <v>5543</v>
      </c>
      <c r="N3877" s="50" t="s">
        <v>5532</v>
      </c>
      <c r="O3877" s="137" t="s">
        <v>2407</v>
      </c>
      <c r="P3877" s="42" t="s">
        <v>64</v>
      </c>
      <c r="Q3877" s="42" t="s">
        <v>65</v>
      </c>
      <c r="R3877" s="42">
        <v>2</v>
      </c>
      <c r="S3877" s="137" t="s">
        <v>2254</v>
      </c>
      <c r="T3877" s="62">
        <v>16867538196.9</v>
      </c>
      <c r="U3877" s="62">
        <v>14487907740.719999</v>
      </c>
      <c r="Z3877" s="42" t="s">
        <v>68</v>
      </c>
      <c r="AJ3877" s="42"/>
      <c r="AW3877" s="42" t="s">
        <v>2412</v>
      </c>
      <c r="AX3877" s="42"/>
      <c r="AY3877" s="42"/>
      <c r="AZ3877" s="42"/>
      <c r="BA3877" s="42"/>
      <c r="BB3877" s="42"/>
      <c r="BN3877" s="128" t="s">
        <v>4578</v>
      </c>
      <c r="BO3877" s="58" t="str">
        <f t="shared" si="60"/>
        <v>境内资产</v>
      </c>
      <c r="BP3877" s="58" t="str">
        <f>IF(M3877="",VLOOKUP(D3877,Sheet4!$A$1:$B$92,2,0),VLOOKUP(Q3877,Sheet4!$A$1:$B$92,2,0))</f>
        <v>保险资产管理产品</v>
      </c>
    </row>
    <row r="3878" spans="1:68" s="58" customFormat="1" ht="12.75" customHeight="1">
      <c r="A3878" s="137" t="s">
        <v>2265</v>
      </c>
      <c r="B3878" s="50" t="s">
        <v>2312</v>
      </c>
      <c r="C3878" s="252" t="s">
        <v>5552</v>
      </c>
      <c r="D3878" s="257" t="s">
        <v>672</v>
      </c>
      <c r="E3878" s="42" t="s">
        <v>4439</v>
      </c>
      <c r="F3878" s="42" t="s">
        <v>2312</v>
      </c>
      <c r="G3878" s="42"/>
      <c r="H3878" s="307">
        <v>4858632.4032404656</v>
      </c>
      <c r="I3878" s="315">
        <v>3256953.4920531581</v>
      </c>
      <c r="J3878" s="105">
        <v>0</v>
      </c>
      <c r="K3878" s="42">
        <v>0</v>
      </c>
      <c r="L3878" s="50" t="s">
        <v>4489</v>
      </c>
      <c r="M3878" s="50" t="s">
        <v>5543</v>
      </c>
      <c r="N3878" s="50" t="s">
        <v>5532</v>
      </c>
      <c r="O3878" s="137" t="s">
        <v>2407</v>
      </c>
      <c r="P3878" s="42" t="s">
        <v>64</v>
      </c>
      <c r="Q3878" s="42" t="s">
        <v>65</v>
      </c>
      <c r="R3878" s="42">
        <v>2</v>
      </c>
      <c r="S3878" s="137" t="s">
        <v>2254</v>
      </c>
      <c r="T3878" s="62">
        <v>16867538196.9</v>
      </c>
      <c r="U3878" s="62">
        <v>14487907740.719999</v>
      </c>
      <c r="Z3878" s="42" t="s">
        <v>68</v>
      </c>
      <c r="AJ3878" s="42"/>
      <c r="AW3878" s="42" t="s">
        <v>2412</v>
      </c>
      <c r="AX3878" s="42"/>
      <c r="AY3878" s="42"/>
      <c r="AZ3878" s="42"/>
      <c r="BA3878" s="42"/>
      <c r="BB3878" s="42"/>
      <c r="BN3878" s="128" t="s">
        <v>4578</v>
      </c>
      <c r="BO3878" s="58" t="str">
        <f t="shared" si="60"/>
        <v>境内资产</v>
      </c>
      <c r="BP3878" s="58" t="str">
        <f>IF(M3878="",VLOOKUP(D3878,Sheet4!$A$1:$B$92,2,0),VLOOKUP(Q3878,Sheet4!$A$1:$B$92,2,0))</f>
        <v>保险资产管理产品</v>
      </c>
    </row>
    <row r="3879" spans="1:68" s="58" customFormat="1" ht="12.75" customHeight="1">
      <c r="A3879" s="137" t="s">
        <v>2117</v>
      </c>
      <c r="B3879" s="50" t="s">
        <v>2199</v>
      </c>
      <c r="C3879" s="252" t="s">
        <v>5552</v>
      </c>
      <c r="D3879" s="257" t="s">
        <v>672</v>
      </c>
      <c r="E3879" s="42" t="s">
        <v>3807</v>
      </c>
      <c r="F3879" s="42" t="s">
        <v>2199</v>
      </c>
      <c r="G3879" s="42"/>
      <c r="H3879" s="307">
        <v>2391856.1940890341</v>
      </c>
      <c r="I3879" s="315">
        <v>1989434.4886721608</v>
      </c>
      <c r="J3879" s="105">
        <v>0</v>
      </c>
      <c r="K3879" s="42">
        <v>0</v>
      </c>
      <c r="L3879" s="50" t="s">
        <v>4489</v>
      </c>
      <c r="M3879" s="50" t="s">
        <v>5543</v>
      </c>
      <c r="N3879" s="50" t="s">
        <v>5532</v>
      </c>
      <c r="O3879" s="137" t="s">
        <v>2407</v>
      </c>
      <c r="P3879" s="42" t="s">
        <v>64</v>
      </c>
      <c r="Q3879" s="42" t="s">
        <v>65</v>
      </c>
      <c r="R3879" s="42">
        <v>2</v>
      </c>
      <c r="S3879" s="137" t="s">
        <v>2254</v>
      </c>
      <c r="T3879" s="62">
        <v>16867538196.9</v>
      </c>
      <c r="U3879" s="62">
        <v>14487907740.719999</v>
      </c>
      <c r="Z3879" s="42" t="s">
        <v>280</v>
      </c>
      <c r="AJ3879" s="42"/>
      <c r="AW3879" s="42" t="s">
        <v>2412</v>
      </c>
      <c r="AX3879" s="42"/>
      <c r="AY3879" s="42"/>
      <c r="AZ3879" s="42"/>
      <c r="BA3879" s="42"/>
      <c r="BB3879" s="42"/>
      <c r="BN3879" s="128" t="s">
        <v>4578</v>
      </c>
      <c r="BO3879" s="58" t="str">
        <f t="shared" si="60"/>
        <v>境内资产</v>
      </c>
      <c r="BP3879" s="58" t="str">
        <f>IF(M3879="",VLOOKUP(D3879,Sheet4!$A$1:$B$92,2,0),VLOOKUP(Q3879,Sheet4!$A$1:$B$92,2,0))</f>
        <v>保险资产管理产品</v>
      </c>
    </row>
    <row r="3880" spans="1:68" s="58" customFormat="1" ht="12.75" customHeight="1">
      <c r="A3880" s="137" t="s">
        <v>2266</v>
      </c>
      <c r="B3880" s="50" t="s">
        <v>2313</v>
      </c>
      <c r="C3880" s="252" t="s">
        <v>5552</v>
      </c>
      <c r="D3880" s="257" t="s">
        <v>672</v>
      </c>
      <c r="E3880" s="42" t="s">
        <v>2914</v>
      </c>
      <c r="F3880" s="42" t="s">
        <v>2313</v>
      </c>
      <c r="G3880" s="42"/>
      <c r="H3880" s="307">
        <v>3269847.2639481747</v>
      </c>
      <c r="I3880" s="315">
        <v>2145995.9555440638</v>
      </c>
      <c r="J3880" s="105">
        <v>0</v>
      </c>
      <c r="K3880" s="42">
        <v>0</v>
      </c>
      <c r="L3880" s="50" t="s">
        <v>4489</v>
      </c>
      <c r="M3880" s="50" t="s">
        <v>5543</v>
      </c>
      <c r="N3880" s="50" t="s">
        <v>5532</v>
      </c>
      <c r="O3880" s="137" t="s">
        <v>2407</v>
      </c>
      <c r="P3880" s="42" t="s">
        <v>64</v>
      </c>
      <c r="Q3880" s="42" t="s">
        <v>65</v>
      </c>
      <c r="R3880" s="42">
        <v>2</v>
      </c>
      <c r="S3880" s="137" t="s">
        <v>2254</v>
      </c>
      <c r="T3880" s="62">
        <v>16867538196.9</v>
      </c>
      <c r="U3880" s="62">
        <v>14487907740.719999</v>
      </c>
      <c r="Z3880" s="42" t="s">
        <v>68</v>
      </c>
      <c r="AJ3880" s="42"/>
      <c r="AW3880" s="42" t="s">
        <v>2412</v>
      </c>
      <c r="AX3880" s="42"/>
      <c r="AY3880" s="42"/>
      <c r="AZ3880" s="42"/>
      <c r="BA3880" s="42"/>
      <c r="BB3880" s="42"/>
      <c r="BN3880" s="128" t="s">
        <v>4578</v>
      </c>
      <c r="BO3880" s="58" t="str">
        <f t="shared" si="60"/>
        <v>境内资产</v>
      </c>
      <c r="BP3880" s="58" t="str">
        <f>IF(M3880="",VLOOKUP(D3880,Sheet4!$A$1:$B$92,2,0),VLOOKUP(Q3880,Sheet4!$A$1:$B$92,2,0))</f>
        <v>保险资产管理产品</v>
      </c>
    </row>
    <row r="3881" spans="1:68" s="58" customFormat="1" ht="12.75" customHeight="1">
      <c r="A3881" s="137" t="s">
        <v>2267</v>
      </c>
      <c r="B3881" s="50" t="s">
        <v>2314</v>
      </c>
      <c r="C3881" s="252" t="s">
        <v>5552</v>
      </c>
      <c r="D3881" s="257" t="s">
        <v>672</v>
      </c>
      <c r="E3881" s="42" t="s">
        <v>3013</v>
      </c>
      <c r="F3881" s="42" t="s">
        <v>2314</v>
      </c>
      <c r="G3881" s="42"/>
      <c r="H3881" s="307">
        <v>6583229.8458250118</v>
      </c>
      <c r="I3881" s="315">
        <v>4102445.1930236192</v>
      </c>
      <c r="J3881" s="105">
        <v>0</v>
      </c>
      <c r="K3881" s="42">
        <v>0</v>
      </c>
      <c r="L3881" s="50" t="s">
        <v>4489</v>
      </c>
      <c r="M3881" s="50" t="s">
        <v>5543</v>
      </c>
      <c r="N3881" s="50" t="s">
        <v>5532</v>
      </c>
      <c r="O3881" s="137" t="s">
        <v>2407</v>
      </c>
      <c r="P3881" s="42" t="s">
        <v>64</v>
      </c>
      <c r="Q3881" s="42" t="s">
        <v>65</v>
      </c>
      <c r="R3881" s="42">
        <v>2</v>
      </c>
      <c r="S3881" s="137" t="s">
        <v>2254</v>
      </c>
      <c r="T3881" s="62">
        <v>16867538196.9</v>
      </c>
      <c r="U3881" s="62">
        <v>14487907740.719999</v>
      </c>
      <c r="Z3881" s="42" t="s">
        <v>68</v>
      </c>
      <c r="AJ3881" s="42"/>
      <c r="AW3881" s="42" t="s">
        <v>2412</v>
      </c>
      <c r="AX3881" s="42"/>
      <c r="AY3881" s="42"/>
      <c r="AZ3881" s="42"/>
      <c r="BA3881" s="42"/>
      <c r="BB3881" s="42"/>
      <c r="BN3881" s="128" t="s">
        <v>4578</v>
      </c>
      <c r="BO3881" s="58" t="str">
        <f t="shared" si="60"/>
        <v>境内资产</v>
      </c>
      <c r="BP3881" s="58" t="str">
        <f>IF(M3881="",VLOOKUP(D3881,Sheet4!$A$1:$B$92,2,0),VLOOKUP(Q3881,Sheet4!$A$1:$B$92,2,0))</f>
        <v>保险资产管理产品</v>
      </c>
    </row>
    <row r="3882" spans="1:68" s="58" customFormat="1" ht="12.75" customHeight="1">
      <c r="A3882" s="137" t="s">
        <v>2108</v>
      </c>
      <c r="B3882" s="50" t="s">
        <v>2315</v>
      </c>
      <c r="C3882" s="252" t="s">
        <v>5552</v>
      </c>
      <c r="D3882" s="257" t="s">
        <v>672</v>
      </c>
      <c r="E3882" s="42" t="s">
        <v>4359</v>
      </c>
      <c r="F3882" s="42" t="s">
        <v>2315</v>
      </c>
      <c r="G3882" s="42"/>
      <c r="H3882" s="307">
        <v>2497693.7282691062</v>
      </c>
      <c r="I3882" s="315">
        <v>2328099.2852850826</v>
      </c>
      <c r="J3882" s="105">
        <v>0</v>
      </c>
      <c r="K3882" s="42">
        <v>0</v>
      </c>
      <c r="L3882" s="50" t="s">
        <v>4489</v>
      </c>
      <c r="M3882" s="50" t="s">
        <v>5543</v>
      </c>
      <c r="N3882" s="50" t="s">
        <v>5532</v>
      </c>
      <c r="O3882" s="137" t="s">
        <v>2407</v>
      </c>
      <c r="P3882" s="42" t="s">
        <v>64</v>
      </c>
      <c r="Q3882" s="42" t="s">
        <v>65</v>
      </c>
      <c r="R3882" s="42">
        <v>2</v>
      </c>
      <c r="S3882" s="137" t="s">
        <v>2254</v>
      </c>
      <c r="T3882" s="62">
        <v>16867538196.9</v>
      </c>
      <c r="U3882" s="62">
        <v>14487907740.719999</v>
      </c>
      <c r="Z3882" s="42" t="s">
        <v>68</v>
      </c>
      <c r="AJ3882" s="42"/>
      <c r="AW3882" s="42" t="s">
        <v>2412</v>
      </c>
      <c r="AX3882" s="42"/>
      <c r="AY3882" s="42"/>
      <c r="AZ3882" s="42"/>
      <c r="BA3882" s="42"/>
      <c r="BB3882" s="42"/>
      <c r="BN3882" s="128" t="s">
        <v>4578</v>
      </c>
      <c r="BO3882" s="58" t="str">
        <f t="shared" si="60"/>
        <v>境内资产</v>
      </c>
      <c r="BP3882" s="58" t="str">
        <f>IF(M3882="",VLOOKUP(D3882,Sheet4!$A$1:$B$92,2,0),VLOOKUP(Q3882,Sheet4!$A$1:$B$92,2,0))</f>
        <v>保险资产管理产品</v>
      </c>
    </row>
    <row r="3883" spans="1:68" s="58" customFormat="1" ht="12.75" customHeight="1">
      <c r="A3883" s="137" t="s">
        <v>1967</v>
      </c>
      <c r="B3883" s="50" t="s">
        <v>1968</v>
      </c>
      <c r="C3883" s="252" t="s">
        <v>5552</v>
      </c>
      <c r="D3883" s="257" t="s">
        <v>672</v>
      </c>
      <c r="E3883" s="42" t="s">
        <v>3077</v>
      </c>
      <c r="F3883" s="42" t="s">
        <v>1968</v>
      </c>
      <c r="G3883" s="42"/>
      <c r="H3883" s="307">
        <v>4878298.5346556334</v>
      </c>
      <c r="I3883" s="315">
        <v>4980166.9570688996</v>
      </c>
      <c r="J3883" s="105">
        <v>0</v>
      </c>
      <c r="K3883" s="42">
        <v>0</v>
      </c>
      <c r="L3883" s="50" t="s">
        <v>4489</v>
      </c>
      <c r="M3883" s="50" t="s">
        <v>5543</v>
      </c>
      <c r="N3883" s="50" t="s">
        <v>5532</v>
      </c>
      <c r="O3883" s="137" t="s">
        <v>2407</v>
      </c>
      <c r="P3883" s="42" t="s">
        <v>64</v>
      </c>
      <c r="Q3883" s="42" t="s">
        <v>65</v>
      </c>
      <c r="R3883" s="42">
        <v>2</v>
      </c>
      <c r="S3883" s="137" t="s">
        <v>2254</v>
      </c>
      <c r="T3883" s="62">
        <v>16867538196.9</v>
      </c>
      <c r="U3883" s="62">
        <v>14487907740.719999</v>
      </c>
      <c r="Z3883" s="42" t="s">
        <v>280</v>
      </c>
      <c r="AJ3883" s="42"/>
      <c r="AW3883" s="42" t="s">
        <v>2412</v>
      </c>
      <c r="AX3883" s="42"/>
      <c r="AY3883" s="42"/>
      <c r="AZ3883" s="42"/>
      <c r="BA3883" s="42"/>
      <c r="BB3883" s="42"/>
      <c r="BN3883" s="128" t="s">
        <v>4578</v>
      </c>
      <c r="BO3883" s="58" t="str">
        <f t="shared" si="60"/>
        <v>境内资产</v>
      </c>
      <c r="BP3883" s="58" t="str">
        <f>IF(M3883="",VLOOKUP(D3883,Sheet4!$A$1:$B$92,2,0),VLOOKUP(Q3883,Sheet4!$A$1:$B$92,2,0))</f>
        <v>保险资产管理产品</v>
      </c>
    </row>
    <row r="3884" spans="1:68" s="58" customFormat="1" ht="12.75" customHeight="1">
      <c r="A3884" s="137" t="s">
        <v>2268</v>
      </c>
      <c r="B3884" s="50" t="s">
        <v>2316</v>
      </c>
      <c r="C3884" s="252" t="s">
        <v>5552</v>
      </c>
      <c r="D3884" s="257" t="s">
        <v>672</v>
      </c>
      <c r="E3884" s="42" t="s">
        <v>4440</v>
      </c>
      <c r="F3884" s="42" t="s">
        <v>2316</v>
      </c>
      <c r="G3884" s="42"/>
      <c r="H3884" s="307">
        <v>4298532.2236559987</v>
      </c>
      <c r="I3884" s="315">
        <v>3192953.6870114892</v>
      </c>
      <c r="J3884" s="105">
        <v>0</v>
      </c>
      <c r="K3884" s="42">
        <v>0</v>
      </c>
      <c r="L3884" s="50" t="s">
        <v>4489</v>
      </c>
      <c r="M3884" s="50" t="s">
        <v>5543</v>
      </c>
      <c r="N3884" s="50" t="s">
        <v>5532</v>
      </c>
      <c r="O3884" s="137" t="s">
        <v>2407</v>
      </c>
      <c r="P3884" s="42" t="s">
        <v>64</v>
      </c>
      <c r="Q3884" s="42" t="s">
        <v>65</v>
      </c>
      <c r="R3884" s="42">
        <v>2</v>
      </c>
      <c r="S3884" s="137" t="s">
        <v>2254</v>
      </c>
      <c r="T3884" s="62">
        <v>16867538196.9</v>
      </c>
      <c r="U3884" s="62">
        <v>14487907740.719999</v>
      </c>
      <c r="Z3884" s="42" t="s">
        <v>68</v>
      </c>
      <c r="AJ3884" s="42"/>
      <c r="AW3884" s="42" t="s">
        <v>2412</v>
      </c>
      <c r="AX3884" s="42"/>
      <c r="AY3884" s="42"/>
      <c r="AZ3884" s="42"/>
      <c r="BA3884" s="42"/>
      <c r="BB3884" s="42"/>
      <c r="BN3884" s="128" t="s">
        <v>4578</v>
      </c>
      <c r="BO3884" s="58" t="str">
        <f t="shared" si="60"/>
        <v>境内资产</v>
      </c>
      <c r="BP3884" s="58" t="str">
        <f>IF(M3884="",VLOOKUP(D3884,Sheet4!$A$1:$B$92,2,0),VLOOKUP(Q3884,Sheet4!$A$1:$B$92,2,0))</f>
        <v>保险资产管理产品</v>
      </c>
    </row>
    <row r="3885" spans="1:68" s="58" customFormat="1" ht="12.75" customHeight="1">
      <c r="A3885" s="137" t="s">
        <v>2269</v>
      </c>
      <c r="B3885" s="50" t="s">
        <v>2317</v>
      </c>
      <c r="C3885" s="252" t="s">
        <v>5552</v>
      </c>
      <c r="D3885" s="257" t="s">
        <v>672</v>
      </c>
      <c r="E3885" s="42" t="s">
        <v>4441</v>
      </c>
      <c r="F3885" s="42" t="s">
        <v>2317</v>
      </c>
      <c r="G3885" s="42"/>
      <c r="H3885" s="307">
        <v>3040155.9839776121</v>
      </c>
      <c r="I3885" s="315">
        <v>2539300.1091212644</v>
      </c>
      <c r="J3885" s="105">
        <v>0</v>
      </c>
      <c r="K3885" s="42">
        <v>0</v>
      </c>
      <c r="L3885" s="50" t="s">
        <v>4489</v>
      </c>
      <c r="M3885" s="50" t="s">
        <v>5543</v>
      </c>
      <c r="N3885" s="50" t="s">
        <v>5532</v>
      </c>
      <c r="O3885" s="137" t="s">
        <v>2407</v>
      </c>
      <c r="P3885" s="42" t="s">
        <v>64</v>
      </c>
      <c r="Q3885" s="42" t="s">
        <v>65</v>
      </c>
      <c r="R3885" s="42">
        <v>2</v>
      </c>
      <c r="S3885" s="137" t="s">
        <v>2254</v>
      </c>
      <c r="T3885" s="62">
        <v>16867538196.9</v>
      </c>
      <c r="U3885" s="62">
        <v>14487907740.719999</v>
      </c>
      <c r="Z3885" s="42" t="s">
        <v>68</v>
      </c>
      <c r="AJ3885" s="42"/>
      <c r="AW3885" s="42" t="s">
        <v>2412</v>
      </c>
      <c r="AX3885" s="42"/>
      <c r="AY3885" s="42"/>
      <c r="AZ3885" s="42"/>
      <c r="BA3885" s="42"/>
      <c r="BB3885" s="42"/>
      <c r="BN3885" s="128" t="s">
        <v>4578</v>
      </c>
      <c r="BO3885" s="58" t="str">
        <f t="shared" si="60"/>
        <v>境内资产</v>
      </c>
      <c r="BP3885" s="58" t="str">
        <f>IF(M3885="",VLOOKUP(D3885,Sheet4!$A$1:$B$92,2,0),VLOOKUP(Q3885,Sheet4!$A$1:$B$92,2,0))</f>
        <v>保险资产管理产品</v>
      </c>
    </row>
    <row r="3886" spans="1:68" s="58" customFormat="1" ht="12.75" customHeight="1">
      <c r="A3886" s="138" t="s">
        <v>2270</v>
      </c>
      <c r="B3886" s="50" t="s">
        <v>2318</v>
      </c>
      <c r="C3886" s="252" t="s">
        <v>5552</v>
      </c>
      <c r="D3886" s="257" t="s">
        <v>672</v>
      </c>
      <c r="E3886" s="42" t="s">
        <v>4442</v>
      </c>
      <c r="F3886" s="42" t="s">
        <v>2318</v>
      </c>
      <c r="G3886" s="42"/>
      <c r="H3886" s="307">
        <v>715267.57815382362</v>
      </c>
      <c r="I3886" s="315">
        <v>792503.20201960928</v>
      </c>
      <c r="J3886" s="105">
        <v>0</v>
      </c>
      <c r="K3886" s="42">
        <v>0</v>
      </c>
      <c r="L3886" s="50" t="s">
        <v>4489</v>
      </c>
      <c r="M3886" s="50" t="s">
        <v>5543</v>
      </c>
      <c r="N3886" s="50" t="s">
        <v>5532</v>
      </c>
      <c r="O3886" s="137" t="s">
        <v>2407</v>
      </c>
      <c r="P3886" s="42" t="s">
        <v>64</v>
      </c>
      <c r="Q3886" s="42" t="s">
        <v>65</v>
      </c>
      <c r="R3886" s="42">
        <v>2</v>
      </c>
      <c r="S3886" s="137" t="s">
        <v>2254</v>
      </c>
      <c r="T3886" s="62">
        <v>16867538196.9</v>
      </c>
      <c r="U3886" s="62">
        <v>14487907740.719999</v>
      </c>
      <c r="Z3886" s="42" t="s">
        <v>68</v>
      </c>
      <c r="AJ3886" s="42"/>
      <c r="AW3886" s="42" t="s">
        <v>2412</v>
      </c>
      <c r="AX3886" s="42"/>
      <c r="AY3886" s="42"/>
      <c r="AZ3886" s="42"/>
      <c r="BA3886" s="42"/>
      <c r="BB3886" s="42"/>
      <c r="BN3886" s="128" t="s">
        <v>4578</v>
      </c>
      <c r="BO3886" s="58" t="str">
        <f t="shared" si="60"/>
        <v>境内资产</v>
      </c>
      <c r="BP3886" s="58" t="str">
        <f>IF(M3886="",VLOOKUP(D3886,Sheet4!$A$1:$B$92,2,0),VLOOKUP(Q3886,Sheet4!$A$1:$B$92,2,0))</f>
        <v>保险资产管理产品</v>
      </c>
    </row>
    <row r="3887" spans="1:68" s="58" customFormat="1" ht="12.75" customHeight="1">
      <c r="A3887" s="137" t="s">
        <v>2271</v>
      </c>
      <c r="B3887" s="50" t="s">
        <v>2319</v>
      </c>
      <c r="C3887" s="252" t="s">
        <v>5552</v>
      </c>
      <c r="D3887" s="257" t="s">
        <v>672</v>
      </c>
      <c r="E3887" s="42" t="s">
        <v>4443</v>
      </c>
      <c r="F3887" s="42" t="s">
        <v>2319</v>
      </c>
      <c r="G3887" s="42"/>
      <c r="H3887" s="307">
        <v>3605423.856874695</v>
      </c>
      <c r="I3887" s="315">
        <v>3045838.1749587799</v>
      </c>
      <c r="J3887" s="105">
        <v>0</v>
      </c>
      <c r="K3887" s="42">
        <v>0</v>
      </c>
      <c r="L3887" s="50" t="s">
        <v>4489</v>
      </c>
      <c r="M3887" s="50" t="s">
        <v>5543</v>
      </c>
      <c r="N3887" s="50" t="s">
        <v>5532</v>
      </c>
      <c r="O3887" s="137" t="s">
        <v>2407</v>
      </c>
      <c r="P3887" s="42" t="s">
        <v>64</v>
      </c>
      <c r="Q3887" s="42" t="s">
        <v>65</v>
      </c>
      <c r="R3887" s="42">
        <v>2</v>
      </c>
      <c r="S3887" s="137" t="s">
        <v>2254</v>
      </c>
      <c r="T3887" s="62">
        <v>16867538196.9</v>
      </c>
      <c r="U3887" s="62">
        <v>14487907740.719999</v>
      </c>
      <c r="Z3887" s="42" t="s">
        <v>68</v>
      </c>
      <c r="AJ3887" s="42"/>
      <c r="AW3887" s="42" t="s">
        <v>2412</v>
      </c>
      <c r="AX3887" s="42"/>
      <c r="AY3887" s="42"/>
      <c r="AZ3887" s="42"/>
      <c r="BA3887" s="42"/>
      <c r="BB3887" s="42"/>
      <c r="BN3887" s="128" t="s">
        <v>4578</v>
      </c>
      <c r="BO3887" s="58" t="str">
        <f t="shared" si="60"/>
        <v>境内资产</v>
      </c>
      <c r="BP3887" s="58" t="str">
        <f>IF(M3887="",VLOOKUP(D3887,Sheet4!$A$1:$B$92,2,0),VLOOKUP(Q3887,Sheet4!$A$1:$B$92,2,0))</f>
        <v>保险资产管理产品</v>
      </c>
    </row>
    <row r="3888" spans="1:68" s="58" customFormat="1" ht="12.75" customHeight="1">
      <c r="A3888" s="137" t="s">
        <v>2272</v>
      </c>
      <c r="B3888" s="50" t="s">
        <v>2320</v>
      </c>
      <c r="C3888" s="252" t="s">
        <v>5552</v>
      </c>
      <c r="D3888" s="257" t="s">
        <v>672</v>
      </c>
      <c r="E3888" s="42" t="s">
        <v>4444</v>
      </c>
      <c r="F3888" s="42" t="s">
        <v>2320</v>
      </c>
      <c r="G3888" s="42"/>
      <c r="H3888" s="307">
        <v>4674444.4137445688</v>
      </c>
      <c r="I3888" s="315">
        <v>3723447.5140652424</v>
      </c>
      <c r="J3888" s="105">
        <v>0</v>
      </c>
      <c r="K3888" s="42">
        <v>0</v>
      </c>
      <c r="L3888" s="50" t="s">
        <v>4489</v>
      </c>
      <c r="M3888" s="50" t="s">
        <v>5543</v>
      </c>
      <c r="N3888" s="50" t="s">
        <v>5532</v>
      </c>
      <c r="O3888" s="137" t="s">
        <v>2407</v>
      </c>
      <c r="P3888" s="42" t="s">
        <v>64</v>
      </c>
      <c r="Q3888" s="42" t="s">
        <v>65</v>
      </c>
      <c r="R3888" s="42">
        <v>2</v>
      </c>
      <c r="S3888" s="137" t="s">
        <v>2254</v>
      </c>
      <c r="T3888" s="62">
        <v>16867538196.9</v>
      </c>
      <c r="U3888" s="62">
        <v>14487907740.719999</v>
      </c>
      <c r="Z3888" s="42" t="s">
        <v>68</v>
      </c>
      <c r="AJ3888" s="42"/>
      <c r="AW3888" s="42" t="s">
        <v>2412</v>
      </c>
      <c r="AX3888" s="42"/>
      <c r="AY3888" s="42"/>
      <c r="AZ3888" s="42"/>
      <c r="BA3888" s="42"/>
      <c r="BB3888" s="42"/>
      <c r="BN3888" s="128" t="s">
        <v>4578</v>
      </c>
      <c r="BO3888" s="58" t="str">
        <f t="shared" si="60"/>
        <v>境内资产</v>
      </c>
      <c r="BP3888" s="58" t="str">
        <f>IF(M3888="",VLOOKUP(D3888,Sheet4!$A$1:$B$92,2,0),VLOOKUP(Q3888,Sheet4!$A$1:$B$92,2,0))</f>
        <v>保险资产管理产品</v>
      </c>
    </row>
    <row r="3889" spans="1:68" s="58" customFormat="1" ht="12.75" customHeight="1">
      <c r="A3889" s="138" t="s">
        <v>1556</v>
      </c>
      <c r="B3889" s="50" t="s">
        <v>1557</v>
      </c>
      <c r="C3889" s="252" t="s">
        <v>5552</v>
      </c>
      <c r="D3889" s="257" t="s">
        <v>672</v>
      </c>
      <c r="E3889" s="42" t="s">
        <v>1558</v>
      </c>
      <c r="F3889" s="42" t="s">
        <v>1557</v>
      </c>
      <c r="G3889" s="42"/>
      <c r="H3889" s="307">
        <v>4296.9757753858567</v>
      </c>
      <c r="I3889" s="315">
        <v>6188.2248097462416</v>
      </c>
      <c r="J3889" s="105">
        <v>0</v>
      </c>
      <c r="K3889" s="42">
        <v>0</v>
      </c>
      <c r="L3889" s="50" t="s">
        <v>4489</v>
      </c>
      <c r="M3889" s="50" t="s">
        <v>5543</v>
      </c>
      <c r="N3889" s="50" t="s">
        <v>5532</v>
      </c>
      <c r="O3889" s="137" t="s">
        <v>2407</v>
      </c>
      <c r="P3889" s="42" t="s">
        <v>64</v>
      </c>
      <c r="Q3889" s="42" t="s">
        <v>65</v>
      </c>
      <c r="R3889" s="42">
        <v>2</v>
      </c>
      <c r="S3889" s="137" t="s">
        <v>2254</v>
      </c>
      <c r="T3889" s="62">
        <v>16867538196.9</v>
      </c>
      <c r="U3889" s="62">
        <v>14487907740.719999</v>
      </c>
      <c r="Z3889" s="42" t="s">
        <v>68</v>
      </c>
      <c r="AJ3889" s="42"/>
      <c r="AW3889" s="42" t="s">
        <v>2412</v>
      </c>
      <c r="AX3889" s="42"/>
      <c r="AY3889" s="42"/>
      <c r="AZ3889" s="42"/>
      <c r="BA3889" s="42"/>
      <c r="BB3889" s="42"/>
      <c r="BN3889" s="128" t="s">
        <v>4578</v>
      </c>
      <c r="BO3889" s="58" t="str">
        <f t="shared" si="60"/>
        <v>境内资产</v>
      </c>
      <c r="BP3889" s="58" t="str">
        <f>IF(M3889="",VLOOKUP(D3889,Sheet4!$A$1:$B$92,2,0),VLOOKUP(Q3889,Sheet4!$A$1:$B$92,2,0))</f>
        <v>保险资产管理产品</v>
      </c>
    </row>
    <row r="3890" spans="1:68" s="58" customFormat="1" ht="12.75" customHeight="1">
      <c r="A3890" s="137" t="s">
        <v>2273</v>
      </c>
      <c r="B3890" s="50" t="s">
        <v>2321</v>
      </c>
      <c r="C3890" s="252" t="s">
        <v>5552</v>
      </c>
      <c r="D3890" s="257" t="s">
        <v>672</v>
      </c>
      <c r="E3890" s="42" t="s">
        <v>4445</v>
      </c>
      <c r="F3890" s="42" t="s">
        <v>2321</v>
      </c>
      <c r="G3890" s="42"/>
      <c r="H3890" s="307">
        <v>6287958.2285262998</v>
      </c>
      <c r="I3890" s="315">
        <v>5803147.0594804147</v>
      </c>
      <c r="J3890" s="105">
        <v>0</v>
      </c>
      <c r="K3890" s="42">
        <v>0</v>
      </c>
      <c r="L3890" s="50" t="s">
        <v>4489</v>
      </c>
      <c r="M3890" s="50" t="s">
        <v>5543</v>
      </c>
      <c r="N3890" s="50" t="s">
        <v>5532</v>
      </c>
      <c r="O3890" s="137" t="s">
        <v>2407</v>
      </c>
      <c r="P3890" s="42" t="s">
        <v>64</v>
      </c>
      <c r="Q3890" s="42" t="s">
        <v>65</v>
      </c>
      <c r="R3890" s="42">
        <v>2</v>
      </c>
      <c r="S3890" s="137" t="s">
        <v>2254</v>
      </c>
      <c r="T3890" s="62">
        <v>16867538196.9</v>
      </c>
      <c r="U3890" s="62">
        <v>14487907740.719999</v>
      </c>
      <c r="Z3890" s="42" t="s">
        <v>68</v>
      </c>
      <c r="AJ3890" s="42"/>
      <c r="AW3890" s="42" t="s">
        <v>2412</v>
      </c>
      <c r="AX3890" s="42"/>
      <c r="AY3890" s="42"/>
      <c r="AZ3890" s="42"/>
      <c r="BA3890" s="42"/>
      <c r="BB3890" s="42"/>
      <c r="BN3890" s="128" t="s">
        <v>4578</v>
      </c>
      <c r="BO3890" s="58" t="str">
        <f t="shared" si="60"/>
        <v>境内资产</v>
      </c>
      <c r="BP3890" s="58" t="str">
        <f>IF(M3890="",VLOOKUP(D3890,Sheet4!$A$1:$B$92,2,0),VLOOKUP(Q3890,Sheet4!$A$1:$B$92,2,0))</f>
        <v>保险资产管理产品</v>
      </c>
    </row>
    <row r="3891" spans="1:68" s="58" customFormat="1" ht="12.75" customHeight="1">
      <c r="A3891" s="137" t="s">
        <v>2274</v>
      </c>
      <c r="B3891" s="50" t="s">
        <v>2322</v>
      </c>
      <c r="C3891" s="252" t="s">
        <v>5552</v>
      </c>
      <c r="D3891" s="257" t="s">
        <v>672</v>
      </c>
      <c r="E3891" s="42" t="s">
        <v>4446</v>
      </c>
      <c r="F3891" s="42" t="s">
        <v>2322</v>
      </c>
      <c r="G3891" s="42"/>
      <c r="H3891" s="307">
        <v>4648759.6137855304</v>
      </c>
      <c r="I3891" s="315">
        <v>3954757.3736783913</v>
      </c>
      <c r="J3891" s="105">
        <v>0</v>
      </c>
      <c r="K3891" s="42">
        <v>0</v>
      </c>
      <c r="L3891" s="50" t="s">
        <v>4489</v>
      </c>
      <c r="M3891" s="50" t="s">
        <v>5543</v>
      </c>
      <c r="N3891" s="50" t="s">
        <v>5532</v>
      </c>
      <c r="O3891" s="137" t="s">
        <v>2407</v>
      </c>
      <c r="P3891" s="42" t="s">
        <v>64</v>
      </c>
      <c r="Q3891" s="42" t="s">
        <v>65</v>
      </c>
      <c r="R3891" s="42">
        <v>2</v>
      </c>
      <c r="S3891" s="137" t="s">
        <v>2254</v>
      </c>
      <c r="T3891" s="62">
        <v>16867538196.9</v>
      </c>
      <c r="U3891" s="62">
        <v>14487907740.719999</v>
      </c>
      <c r="Z3891" s="42" t="s">
        <v>68</v>
      </c>
      <c r="AJ3891" s="42"/>
      <c r="AW3891" s="42" t="s">
        <v>2412</v>
      </c>
      <c r="AX3891" s="42"/>
      <c r="AY3891" s="42"/>
      <c r="AZ3891" s="42"/>
      <c r="BA3891" s="42"/>
      <c r="BB3891" s="42"/>
      <c r="BN3891" s="128" t="s">
        <v>4578</v>
      </c>
      <c r="BO3891" s="58" t="str">
        <f t="shared" si="60"/>
        <v>境内资产</v>
      </c>
      <c r="BP3891" s="58" t="str">
        <f>IF(M3891="",VLOOKUP(D3891,Sheet4!$A$1:$B$92,2,0),VLOOKUP(Q3891,Sheet4!$A$1:$B$92,2,0))</f>
        <v>保险资产管理产品</v>
      </c>
    </row>
    <row r="3892" spans="1:68" s="58" customFormat="1" ht="12.75" customHeight="1">
      <c r="A3892" s="138" t="s">
        <v>2116</v>
      </c>
      <c r="B3892" s="50" t="s">
        <v>2323</v>
      </c>
      <c r="C3892" s="252" t="s">
        <v>5552</v>
      </c>
      <c r="D3892" s="257" t="s">
        <v>672</v>
      </c>
      <c r="E3892" s="42" t="s">
        <v>4361</v>
      </c>
      <c r="F3892" s="42" t="s">
        <v>2323</v>
      </c>
      <c r="G3892" s="42"/>
      <c r="H3892" s="307">
        <v>2807669.770379527</v>
      </c>
      <c r="I3892" s="315">
        <v>1924092.6859094787</v>
      </c>
      <c r="J3892" s="105">
        <v>0</v>
      </c>
      <c r="K3892" s="42">
        <v>0</v>
      </c>
      <c r="L3892" s="50" t="s">
        <v>4489</v>
      </c>
      <c r="M3892" s="50" t="s">
        <v>5543</v>
      </c>
      <c r="N3892" s="50" t="s">
        <v>5532</v>
      </c>
      <c r="O3892" s="137" t="s">
        <v>2407</v>
      </c>
      <c r="P3892" s="42" t="s">
        <v>64</v>
      </c>
      <c r="Q3892" s="42" t="s">
        <v>65</v>
      </c>
      <c r="R3892" s="42">
        <v>2</v>
      </c>
      <c r="S3892" s="137" t="s">
        <v>2254</v>
      </c>
      <c r="T3892" s="62">
        <v>16867538196.9</v>
      </c>
      <c r="U3892" s="62">
        <v>14487907740.719999</v>
      </c>
      <c r="Z3892" s="42" t="s">
        <v>68</v>
      </c>
      <c r="AJ3892" s="42"/>
      <c r="AW3892" s="42" t="s">
        <v>2412</v>
      </c>
      <c r="AX3892" s="42"/>
      <c r="AY3892" s="42"/>
      <c r="AZ3892" s="42"/>
      <c r="BA3892" s="42"/>
      <c r="BB3892" s="42"/>
      <c r="BN3892" s="128" t="s">
        <v>4578</v>
      </c>
      <c r="BO3892" s="58" t="str">
        <f t="shared" si="60"/>
        <v>境内资产</v>
      </c>
      <c r="BP3892" s="58" t="str">
        <f>IF(M3892="",VLOOKUP(D3892,Sheet4!$A$1:$B$92,2,0),VLOOKUP(Q3892,Sheet4!$A$1:$B$92,2,0))</f>
        <v>保险资产管理产品</v>
      </c>
    </row>
    <row r="3893" spans="1:68" s="58" customFormat="1" ht="12.75" customHeight="1">
      <c r="A3893" s="138" t="s">
        <v>2275</v>
      </c>
      <c r="B3893" s="50" t="s">
        <v>2324</v>
      </c>
      <c r="C3893" s="252" t="s">
        <v>5552</v>
      </c>
      <c r="D3893" s="257" t="s">
        <v>672</v>
      </c>
      <c r="E3893" s="42" t="s">
        <v>4447</v>
      </c>
      <c r="F3893" s="42" t="s">
        <v>2324</v>
      </c>
      <c r="G3893" s="42"/>
      <c r="H3893" s="307">
        <v>1802828.5657415045</v>
      </c>
      <c r="I3893" s="315">
        <v>1586482.2561916932</v>
      </c>
      <c r="J3893" s="105">
        <v>0</v>
      </c>
      <c r="K3893" s="42">
        <v>0</v>
      </c>
      <c r="L3893" s="50" t="s">
        <v>4489</v>
      </c>
      <c r="M3893" s="50" t="s">
        <v>5543</v>
      </c>
      <c r="N3893" s="50" t="s">
        <v>5532</v>
      </c>
      <c r="O3893" s="137" t="s">
        <v>2407</v>
      </c>
      <c r="P3893" s="42" t="s">
        <v>64</v>
      </c>
      <c r="Q3893" s="42" t="s">
        <v>65</v>
      </c>
      <c r="R3893" s="42">
        <v>2</v>
      </c>
      <c r="S3893" s="137" t="s">
        <v>2254</v>
      </c>
      <c r="T3893" s="62">
        <v>16867538196.9</v>
      </c>
      <c r="U3893" s="62">
        <v>14487907740.719999</v>
      </c>
      <c r="Z3893" s="42" t="s">
        <v>68</v>
      </c>
      <c r="AJ3893" s="42"/>
      <c r="AW3893" s="42" t="s">
        <v>2412</v>
      </c>
      <c r="AX3893" s="42"/>
      <c r="AY3893" s="42"/>
      <c r="AZ3893" s="42"/>
      <c r="BA3893" s="42"/>
      <c r="BB3893" s="42"/>
      <c r="BN3893" s="128" t="s">
        <v>4578</v>
      </c>
      <c r="BO3893" s="58" t="str">
        <f t="shared" si="60"/>
        <v>境内资产</v>
      </c>
      <c r="BP3893" s="58" t="str">
        <f>IF(M3893="",VLOOKUP(D3893,Sheet4!$A$1:$B$92,2,0),VLOOKUP(Q3893,Sheet4!$A$1:$B$92,2,0))</f>
        <v>保险资产管理产品</v>
      </c>
    </row>
    <row r="3894" spans="1:68" s="58" customFormat="1" ht="12.75" customHeight="1">
      <c r="A3894" s="137" t="s">
        <v>2276</v>
      </c>
      <c r="B3894" s="50" t="s">
        <v>2325</v>
      </c>
      <c r="C3894" s="252" t="s">
        <v>5552</v>
      </c>
      <c r="D3894" s="257" t="s">
        <v>672</v>
      </c>
      <c r="E3894" s="42" t="s">
        <v>4448</v>
      </c>
      <c r="F3894" s="42" t="s">
        <v>2325</v>
      </c>
      <c r="G3894" s="42"/>
      <c r="H3894" s="307">
        <v>580113.09887683392</v>
      </c>
      <c r="I3894" s="315">
        <v>338045.86833394738</v>
      </c>
      <c r="J3894" s="105">
        <v>0</v>
      </c>
      <c r="K3894" s="42">
        <v>0</v>
      </c>
      <c r="L3894" s="50" t="s">
        <v>4489</v>
      </c>
      <c r="M3894" s="50" t="s">
        <v>5543</v>
      </c>
      <c r="N3894" s="50" t="s">
        <v>5532</v>
      </c>
      <c r="O3894" s="137" t="s">
        <v>2407</v>
      </c>
      <c r="P3894" s="42" t="s">
        <v>64</v>
      </c>
      <c r="Q3894" s="42" t="s">
        <v>65</v>
      </c>
      <c r="R3894" s="42">
        <v>2</v>
      </c>
      <c r="S3894" s="137" t="s">
        <v>2254</v>
      </c>
      <c r="T3894" s="62">
        <v>16867538196.9</v>
      </c>
      <c r="U3894" s="62">
        <v>14487907740.719999</v>
      </c>
      <c r="Z3894" s="42" t="s">
        <v>68</v>
      </c>
      <c r="AJ3894" s="42"/>
      <c r="AW3894" s="42" t="s">
        <v>2412</v>
      </c>
      <c r="AX3894" s="42"/>
      <c r="AY3894" s="42"/>
      <c r="AZ3894" s="42"/>
      <c r="BA3894" s="42"/>
      <c r="BB3894" s="42"/>
      <c r="BN3894" s="128" t="s">
        <v>4578</v>
      </c>
      <c r="BO3894" s="58" t="str">
        <f t="shared" si="60"/>
        <v>境内资产</v>
      </c>
      <c r="BP3894" s="58" t="str">
        <f>IF(M3894="",VLOOKUP(D3894,Sheet4!$A$1:$B$92,2,0),VLOOKUP(Q3894,Sheet4!$A$1:$B$92,2,0))</f>
        <v>保险资产管理产品</v>
      </c>
    </row>
    <row r="3895" spans="1:68" s="58" customFormat="1" ht="12.75" customHeight="1">
      <c r="A3895" s="137" t="s">
        <v>2277</v>
      </c>
      <c r="B3895" s="50" t="s">
        <v>2326</v>
      </c>
      <c r="C3895" s="252" t="s">
        <v>5552</v>
      </c>
      <c r="D3895" s="257" t="s">
        <v>672</v>
      </c>
      <c r="E3895" s="42" t="s">
        <v>3547</v>
      </c>
      <c r="F3895" s="42" t="s">
        <v>2326</v>
      </c>
      <c r="G3895" s="42"/>
      <c r="H3895" s="307">
        <v>1486433.9486294289</v>
      </c>
      <c r="I3895" s="315">
        <v>1430808.1550705521</v>
      </c>
      <c r="J3895" s="105">
        <v>0</v>
      </c>
      <c r="K3895" s="42">
        <v>0</v>
      </c>
      <c r="L3895" s="50" t="s">
        <v>4489</v>
      </c>
      <c r="M3895" s="50" t="s">
        <v>5543</v>
      </c>
      <c r="N3895" s="50" t="s">
        <v>5532</v>
      </c>
      <c r="O3895" s="137" t="s">
        <v>2407</v>
      </c>
      <c r="P3895" s="42" t="s">
        <v>64</v>
      </c>
      <c r="Q3895" s="42" t="s">
        <v>65</v>
      </c>
      <c r="R3895" s="42">
        <v>2</v>
      </c>
      <c r="S3895" s="137" t="s">
        <v>2254</v>
      </c>
      <c r="T3895" s="62">
        <v>16867538196.9</v>
      </c>
      <c r="U3895" s="62">
        <v>14487907740.719999</v>
      </c>
      <c r="Z3895" s="42" t="s">
        <v>280</v>
      </c>
      <c r="AJ3895" s="42"/>
      <c r="AW3895" s="42" t="s">
        <v>2412</v>
      </c>
      <c r="AX3895" s="42"/>
      <c r="AY3895" s="42"/>
      <c r="AZ3895" s="42"/>
      <c r="BA3895" s="42"/>
      <c r="BB3895" s="42"/>
      <c r="BN3895" s="128" t="s">
        <v>4578</v>
      </c>
      <c r="BO3895" s="58" t="str">
        <f t="shared" si="60"/>
        <v>境内资产</v>
      </c>
      <c r="BP3895" s="58" t="str">
        <f>IF(M3895="",VLOOKUP(D3895,Sheet4!$A$1:$B$92,2,0),VLOOKUP(Q3895,Sheet4!$A$1:$B$92,2,0))</f>
        <v>保险资产管理产品</v>
      </c>
    </row>
    <row r="3896" spans="1:68" s="58" customFormat="1" ht="12.75" customHeight="1">
      <c r="A3896" s="137" t="s">
        <v>2106</v>
      </c>
      <c r="B3896" s="50" t="s">
        <v>2327</v>
      </c>
      <c r="C3896" s="252" t="s">
        <v>5552</v>
      </c>
      <c r="D3896" s="257" t="s">
        <v>672</v>
      </c>
      <c r="E3896" s="42" t="s">
        <v>4358</v>
      </c>
      <c r="F3896" s="42" t="s">
        <v>2327</v>
      </c>
      <c r="G3896" s="42"/>
      <c r="H3896" s="307">
        <v>3080500.3943126532</v>
      </c>
      <c r="I3896" s="315">
        <v>2686989.7250362984</v>
      </c>
      <c r="J3896" s="105">
        <v>0</v>
      </c>
      <c r="K3896" s="42">
        <v>0</v>
      </c>
      <c r="L3896" s="50" t="s">
        <v>4489</v>
      </c>
      <c r="M3896" s="50" t="s">
        <v>5543</v>
      </c>
      <c r="N3896" s="50" t="s">
        <v>5532</v>
      </c>
      <c r="O3896" s="137" t="s">
        <v>2407</v>
      </c>
      <c r="P3896" s="42" t="s">
        <v>64</v>
      </c>
      <c r="Q3896" s="42" t="s">
        <v>65</v>
      </c>
      <c r="R3896" s="42">
        <v>2</v>
      </c>
      <c r="S3896" s="137" t="s">
        <v>2254</v>
      </c>
      <c r="T3896" s="62">
        <v>16867538196.9</v>
      </c>
      <c r="U3896" s="62">
        <v>14487907740.719999</v>
      </c>
      <c r="Z3896" s="42" t="s">
        <v>68</v>
      </c>
      <c r="AJ3896" s="42"/>
      <c r="AW3896" s="42" t="s">
        <v>2412</v>
      </c>
      <c r="AX3896" s="42"/>
      <c r="AY3896" s="42"/>
      <c r="AZ3896" s="42"/>
      <c r="BA3896" s="42"/>
      <c r="BB3896" s="42"/>
      <c r="BN3896" s="128" t="s">
        <v>4578</v>
      </c>
      <c r="BO3896" s="58" t="str">
        <f t="shared" si="60"/>
        <v>境内资产</v>
      </c>
      <c r="BP3896" s="58" t="str">
        <f>IF(M3896="",VLOOKUP(D3896,Sheet4!$A$1:$B$92,2,0),VLOOKUP(Q3896,Sheet4!$A$1:$B$92,2,0))</f>
        <v>保险资产管理产品</v>
      </c>
    </row>
    <row r="3897" spans="1:68" s="58" customFormat="1" ht="12.75" customHeight="1">
      <c r="A3897" s="137" t="s">
        <v>2278</v>
      </c>
      <c r="B3897" s="50" t="s">
        <v>2328</v>
      </c>
      <c r="C3897" s="252" t="s">
        <v>5552</v>
      </c>
      <c r="D3897" s="257" t="s">
        <v>672</v>
      </c>
      <c r="E3897" s="42" t="s">
        <v>4449</v>
      </c>
      <c r="F3897" s="42" t="s">
        <v>2328</v>
      </c>
      <c r="G3897" s="42"/>
      <c r="H3897" s="307">
        <v>5028030.5011066236</v>
      </c>
      <c r="I3897" s="315">
        <v>4821903.3301346768</v>
      </c>
      <c r="J3897" s="105">
        <v>0</v>
      </c>
      <c r="K3897" s="42">
        <v>0</v>
      </c>
      <c r="L3897" s="50" t="s">
        <v>4489</v>
      </c>
      <c r="M3897" s="50" t="s">
        <v>5543</v>
      </c>
      <c r="N3897" s="50" t="s">
        <v>5532</v>
      </c>
      <c r="O3897" s="137" t="s">
        <v>2407</v>
      </c>
      <c r="P3897" s="42" t="s">
        <v>64</v>
      </c>
      <c r="Q3897" s="42" t="s">
        <v>65</v>
      </c>
      <c r="R3897" s="42">
        <v>2</v>
      </c>
      <c r="S3897" s="137" t="s">
        <v>2254</v>
      </c>
      <c r="T3897" s="62">
        <v>16867538196.9</v>
      </c>
      <c r="U3897" s="62">
        <v>14487907740.719999</v>
      </c>
      <c r="Z3897" s="42" t="s">
        <v>68</v>
      </c>
      <c r="AJ3897" s="42"/>
      <c r="AW3897" s="42" t="s">
        <v>2412</v>
      </c>
      <c r="AX3897" s="42"/>
      <c r="AY3897" s="42"/>
      <c r="AZ3897" s="42"/>
      <c r="BA3897" s="42"/>
      <c r="BB3897" s="42"/>
      <c r="BN3897" s="128" t="s">
        <v>4578</v>
      </c>
      <c r="BO3897" s="58" t="str">
        <f t="shared" si="60"/>
        <v>境内资产</v>
      </c>
      <c r="BP3897" s="58" t="str">
        <f>IF(M3897="",VLOOKUP(D3897,Sheet4!$A$1:$B$92,2,0),VLOOKUP(Q3897,Sheet4!$A$1:$B$92,2,0))</f>
        <v>保险资产管理产品</v>
      </c>
    </row>
    <row r="3898" spans="1:68" s="58" customFormat="1" ht="12.75" customHeight="1">
      <c r="A3898" s="137" t="s">
        <v>2279</v>
      </c>
      <c r="B3898" s="50" t="s">
        <v>2329</v>
      </c>
      <c r="C3898" s="252" t="s">
        <v>5552</v>
      </c>
      <c r="D3898" s="257" t="s">
        <v>672</v>
      </c>
      <c r="E3898" s="42" t="s">
        <v>4450</v>
      </c>
      <c r="F3898" s="42" t="s">
        <v>2329</v>
      </c>
      <c r="G3898" s="42"/>
      <c r="H3898" s="307">
        <v>1113694.620588877</v>
      </c>
      <c r="I3898" s="315">
        <v>860257.50858386164</v>
      </c>
      <c r="J3898" s="105">
        <v>0</v>
      </c>
      <c r="K3898" s="42">
        <v>0</v>
      </c>
      <c r="L3898" s="50" t="s">
        <v>4489</v>
      </c>
      <c r="M3898" s="50" t="s">
        <v>5543</v>
      </c>
      <c r="N3898" s="50" t="s">
        <v>5532</v>
      </c>
      <c r="O3898" s="137" t="s">
        <v>2407</v>
      </c>
      <c r="P3898" s="42" t="s">
        <v>64</v>
      </c>
      <c r="Q3898" s="42" t="s">
        <v>65</v>
      </c>
      <c r="R3898" s="42">
        <v>2</v>
      </c>
      <c r="S3898" s="137" t="s">
        <v>2254</v>
      </c>
      <c r="T3898" s="62">
        <v>16867538196.9</v>
      </c>
      <c r="U3898" s="62">
        <v>14487907740.719999</v>
      </c>
      <c r="Z3898" s="42" t="s">
        <v>68</v>
      </c>
      <c r="AJ3898" s="42"/>
      <c r="AW3898" s="42" t="s">
        <v>2412</v>
      </c>
      <c r="AX3898" s="42"/>
      <c r="AY3898" s="42"/>
      <c r="AZ3898" s="42"/>
      <c r="BA3898" s="42"/>
      <c r="BB3898" s="42"/>
      <c r="BN3898" s="128" t="s">
        <v>4578</v>
      </c>
      <c r="BO3898" s="58" t="str">
        <f t="shared" si="60"/>
        <v>境内资产</v>
      </c>
      <c r="BP3898" s="58" t="str">
        <f>IF(M3898="",VLOOKUP(D3898,Sheet4!$A$1:$B$92,2,0),VLOOKUP(Q3898,Sheet4!$A$1:$B$92,2,0))</f>
        <v>保险资产管理产品</v>
      </c>
    </row>
    <row r="3899" spans="1:68" s="58" customFormat="1" ht="12.75" customHeight="1">
      <c r="A3899" s="137" t="s">
        <v>2280</v>
      </c>
      <c r="B3899" s="50" t="s">
        <v>2330</v>
      </c>
      <c r="C3899" s="252" t="s">
        <v>5552</v>
      </c>
      <c r="D3899" s="257" t="s">
        <v>672</v>
      </c>
      <c r="E3899" s="42" t="s">
        <v>4451</v>
      </c>
      <c r="F3899" s="42" t="s">
        <v>2330</v>
      </c>
      <c r="G3899" s="42"/>
      <c r="H3899" s="307">
        <v>5260997.4268799713</v>
      </c>
      <c r="I3899" s="315">
        <v>3206941.6597466096</v>
      </c>
      <c r="J3899" s="105">
        <v>0</v>
      </c>
      <c r="K3899" s="42">
        <v>0</v>
      </c>
      <c r="L3899" s="50" t="s">
        <v>4489</v>
      </c>
      <c r="M3899" s="50" t="s">
        <v>5543</v>
      </c>
      <c r="N3899" s="50" t="s">
        <v>5532</v>
      </c>
      <c r="O3899" s="137" t="s">
        <v>2407</v>
      </c>
      <c r="P3899" s="42" t="s">
        <v>64</v>
      </c>
      <c r="Q3899" s="42" t="s">
        <v>65</v>
      </c>
      <c r="R3899" s="42">
        <v>2</v>
      </c>
      <c r="S3899" s="137" t="s">
        <v>2254</v>
      </c>
      <c r="T3899" s="62">
        <v>16867538196.9</v>
      </c>
      <c r="U3899" s="62">
        <v>14487907740.719999</v>
      </c>
      <c r="Z3899" s="42" t="s">
        <v>68</v>
      </c>
      <c r="AJ3899" s="42"/>
      <c r="AW3899" s="42" t="s">
        <v>2412</v>
      </c>
      <c r="AX3899" s="42"/>
      <c r="AY3899" s="42"/>
      <c r="AZ3899" s="42"/>
      <c r="BA3899" s="42"/>
      <c r="BB3899" s="42"/>
      <c r="BN3899" s="128" t="s">
        <v>4578</v>
      </c>
      <c r="BO3899" s="58" t="str">
        <f t="shared" si="60"/>
        <v>境内资产</v>
      </c>
      <c r="BP3899" s="58" t="str">
        <f>IF(M3899="",VLOOKUP(D3899,Sheet4!$A$1:$B$92,2,0),VLOOKUP(Q3899,Sheet4!$A$1:$B$92,2,0))</f>
        <v>保险资产管理产品</v>
      </c>
    </row>
    <row r="3900" spans="1:68" s="58" customFormat="1" ht="12.75" customHeight="1">
      <c r="A3900" s="137" t="s">
        <v>2281</v>
      </c>
      <c r="B3900" s="50" t="s">
        <v>2331</v>
      </c>
      <c r="C3900" s="252" t="s">
        <v>5552</v>
      </c>
      <c r="D3900" s="257" t="s">
        <v>672</v>
      </c>
      <c r="E3900" s="42" t="s">
        <v>2546</v>
      </c>
      <c r="F3900" s="42" t="s">
        <v>2331</v>
      </c>
      <c r="G3900" s="42"/>
      <c r="H3900" s="307">
        <v>2889475.9576592618</v>
      </c>
      <c r="I3900" s="315">
        <v>3265200.7555361646</v>
      </c>
      <c r="J3900" s="105">
        <v>0</v>
      </c>
      <c r="K3900" s="42">
        <v>0</v>
      </c>
      <c r="L3900" s="50" t="s">
        <v>4489</v>
      </c>
      <c r="M3900" s="50" t="s">
        <v>5543</v>
      </c>
      <c r="N3900" s="50" t="s">
        <v>5532</v>
      </c>
      <c r="O3900" s="137" t="s">
        <v>2407</v>
      </c>
      <c r="P3900" s="42" t="s">
        <v>64</v>
      </c>
      <c r="Q3900" s="42" t="s">
        <v>65</v>
      </c>
      <c r="R3900" s="42">
        <v>2</v>
      </c>
      <c r="S3900" s="137" t="s">
        <v>2254</v>
      </c>
      <c r="T3900" s="62">
        <v>16867538196.9</v>
      </c>
      <c r="U3900" s="62">
        <v>14487907740.719999</v>
      </c>
      <c r="Z3900" s="42" t="s">
        <v>68</v>
      </c>
      <c r="AJ3900" s="42"/>
      <c r="AW3900" s="42" t="s">
        <v>2412</v>
      </c>
      <c r="AX3900" s="42"/>
      <c r="AY3900" s="42"/>
      <c r="AZ3900" s="42"/>
      <c r="BA3900" s="42"/>
      <c r="BB3900" s="42"/>
      <c r="BN3900" s="128" t="s">
        <v>4578</v>
      </c>
      <c r="BO3900" s="58" t="str">
        <f t="shared" si="60"/>
        <v>境内资产</v>
      </c>
      <c r="BP3900" s="58" t="str">
        <f>IF(M3900="",VLOOKUP(D3900,Sheet4!$A$1:$B$92,2,0),VLOOKUP(Q3900,Sheet4!$A$1:$B$92,2,0))</f>
        <v>保险资产管理产品</v>
      </c>
    </row>
    <row r="3901" spans="1:68" s="58" customFormat="1" ht="12.75" customHeight="1">
      <c r="A3901" s="137" t="s">
        <v>2102</v>
      </c>
      <c r="B3901" s="50" t="s">
        <v>2332</v>
      </c>
      <c r="C3901" s="252" t="s">
        <v>5552</v>
      </c>
      <c r="D3901" s="257" t="s">
        <v>672</v>
      </c>
      <c r="E3901" s="42" t="s">
        <v>3651</v>
      </c>
      <c r="F3901" s="42" t="s">
        <v>2332</v>
      </c>
      <c r="G3901" s="42"/>
      <c r="H3901" s="307">
        <v>1550380.8546712659</v>
      </c>
      <c r="I3901" s="315">
        <v>1554179.6017157841</v>
      </c>
      <c r="J3901" s="105">
        <v>0</v>
      </c>
      <c r="K3901" s="42">
        <v>0</v>
      </c>
      <c r="L3901" s="50" t="s">
        <v>4489</v>
      </c>
      <c r="M3901" s="50" t="s">
        <v>5543</v>
      </c>
      <c r="N3901" s="50" t="s">
        <v>5532</v>
      </c>
      <c r="O3901" s="137" t="s">
        <v>2407</v>
      </c>
      <c r="P3901" s="42" t="s">
        <v>64</v>
      </c>
      <c r="Q3901" s="42" t="s">
        <v>65</v>
      </c>
      <c r="R3901" s="42">
        <v>2</v>
      </c>
      <c r="S3901" s="137" t="s">
        <v>2254</v>
      </c>
      <c r="T3901" s="62">
        <v>16867538196.9</v>
      </c>
      <c r="U3901" s="62">
        <v>14487907740.719999</v>
      </c>
      <c r="Z3901" s="42" t="s">
        <v>280</v>
      </c>
      <c r="AJ3901" s="42"/>
      <c r="AW3901" s="42" t="s">
        <v>2412</v>
      </c>
      <c r="AX3901" s="42"/>
      <c r="AY3901" s="42"/>
      <c r="AZ3901" s="42"/>
      <c r="BA3901" s="42"/>
      <c r="BB3901" s="42"/>
      <c r="BN3901" s="128" t="s">
        <v>4578</v>
      </c>
      <c r="BO3901" s="58" t="str">
        <f t="shared" si="60"/>
        <v>境内资产</v>
      </c>
      <c r="BP3901" s="58" t="str">
        <f>IF(M3901="",VLOOKUP(D3901,Sheet4!$A$1:$B$92,2,0),VLOOKUP(Q3901,Sheet4!$A$1:$B$92,2,0))</f>
        <v>保险资产管理产品</v>
      </c>
    </row>
    <row r="3902" spans="1:68" s="58" customFormat="1" ht="12.75" customHeight="1">
      <c r="A3902" s="137" t="s">
        <v>2282</v>
      </c>
      <c r="B3902" s="50" t="s">
        <v>2333</v>
      </c>
      <c r="C3902" s="252" t="s">
        <v>5552</v>
      </c>
      <c r="D3902" s="257" t="s">
        <v>672</v>
      </c>
      <c r="E3902" s="42" t="s">
        <v>3677</v>
      </c>
      <c r="F3902" s="42" t="s">
        <v>2333</v>
      </c>
      <c r="G3902" s="42"/>
      <c r="H3902" s="307">
        <v>7732849.1852748785</v>
      </c>
      <c r="I3902" s="315">
        <v>6500453.1714981757</v>
      </c>
      <c r="J3902" s="105">
        <v>0</v>
      </c>
      <c r="K3902" s="42">
        <v>0</v>
      </c>
      <c r="L3902" s="50" t="s">
        <v>4489</v>
      </c>
      <c r="M3902" s="50" t="s">
        <v>5543</v>
      </c>
      <c r="N3902" s="50" t="s">
        <v>5532</v>
      </c>
      <c r="O3902" s="137" t="s">
        <v>2407</v>
      </c>
      <c r="P3902" s="42" t="s">
        <v>64</v>
      </c>
      <c r="Q3902" s="42" t="s">
        <v>65</v>
      </c>
      <c r="R3902" s="42">
        <v>2</v>
      </c>
      <c r="S3902" s="137" t="s">
        <v>2254</v>
      </c>
      <c r="T3902" s="62">
        <v>16867538196.9</v>
      </c>
      <c r="U3902" s="62">
        <v>14487907740.719999</v>
      </c>
      <c r="Z3902" s="42" t="s">
        <v>280</v>
      </c>
      <c r="AJ3902" s="42"/>
      <c r="AW3902" s="42" t="s">
        <v>2412</v>
      </c>
      <c r="AX3902" s="42"/>
      <c r="AY3902" s="42"/>
      <c r="AZ3902" s="42"/>
      <c r="BA3902" s="42"/>
      <c r="BB3902" s="42"/>
      <c r="BN3902" s="128" t="s">
        <v>4578</v>
      </c>
      <c r="BO3902" s="58" t="str">
        <f t="shared" si="60"/>
        <v>境内资产</v>
      </c>
      <c r="BP3902" s="58" t="str">
        <f>IF(M3902="",VLOOKUP(D3902,Sheet4!$A$1:$B$92,2,0),VLOOKUP(Q3902,Sheet4!$A$1:$B$92,2,0))</f>
        <v>保险资产管理产品</v>
      </c>
    </row>
    <row r="3903" spans="1:68" s="58" customFormat="1" ht="12.75" customHeight="1">
      <c r="A3903" s="137" t="s">
        <v>2283</v>
      </c>
      <c r="B3903" s="50" t="s">
        <v>2334</v>
      </c>
      <c r="C3903" s="252" t="s">
        <v>5552</v>
      </c>
      <c r="D3903" s="257" t="s">
        <v>678</v>
      </c>
      <c r="E3903" s="42" t="s">
        <v>4452</v>
      </c>
      <c r="F3903" s="42" t="s">
        <v>2334</v>
      </c>
      <c r="G3903" s="42"/>
      <c r="H3903" s="307">
        <v>700003.68154276267</v>
      </c>
      <c r="I3903" s="315">
        <v>549884.90363168367</v>
      </c>
      <c r="J3903" s="105">
        <v>0</v>
      </c>
      <c r="K3903" s="42">
        <v>0</v>
      </c>
      <c r="L3903" s="50" t="s">
        <v>4489</v>
      </c>
      <c r="M3903" s="50" t="s">
        <v>5543</v>
      </c>
      <c r="N3903" s="50" t="s">
        <v>5532</v>
      </c>
      <c r="O3903" s="137" t="s">
        <v>2407</v>
      </c>
      <c r="P3903" s="42" t="s">
        <v>64</v>
      </c>
      <c r="Q3903" s="42" t="s">
        <v>65</v>
      </c>
      <c r="R3903" s="42">
        <v>2</v>
      </c>
      <c r="S3903" s="137" t="s">
        <v>2254</v>
      </c>
      <c r="T3903" s="62">
        <v>16867538196.9</v>
      </c>
      <c r="U3903" s="62">
        <v>14487907740.719999</v>
      </c>
      <c r="Z3903" s="42" t="s">
        <v>68</v>
      </c>
      <c r="AJ3903" s="42"/>
      <c r="AW3903" s="42" t="s">
        <v>2412</v>
      </c>
      <c r="AX3903" s="42"/>
      <c r="AY3903" s="42"/>
      <c r="AZ3903" s="42"/>
      <c r="BA3903" s="42"/>
      <c r="BB3903" s="42"/>
      <c r="BN3903" s="128" t="s">
        <v>4578</v>
      </c>
      <c r="BO3903" s="58" t="str">
        <f t="shared" si="60"/>
        <v>境内资产</v>
      </c>
      <c r="BP3903" s="58" t="str">
        <f>IF(M3903="",VLOOKUP(D3903,Sheet4!$A$1:$B$92,2,0),VLOOKUP(Q3903,Sheet4!$A$1:$B$92,2,0))</f>
        <v>保险资产管理产品</v>
      </c>
    </row>
    <row r="3904" spans="1:68" s="58" customFormat="1" ht="12.75" customHeight="1">
      <c r="A3904" s="137" t="s">
        <v>2284</v>
      </c>
      <c r="B3904" s="50" t="s">
        <v>2335</v>
      </c>
      <c r="C3904" s="252" t="s">
        <v>5552</v>
      </c>
      <c r="D3904" s="257" t="s">
        <v>678</v>
      </c>
      <c r="E3904" s="42" t="s">
        <v>4453</v>
      </c>
      <c r="F3904" s="42" t="s">
        <v>2335</v>
      </c>
      <c r="G3904" s="42"/>
      <c r="H3904" s="307">
        <v>3113772.8671124582</v>
      </c>
      <c r="I3904" s="315">
        <v>2613490.0581003246</v>
      </c>
      <c r="J3904" s="105">
        <v>0</v>
      </c>
      <c r="K3904" s="42">
        <v>0</v>
      </c>
      <c r="L3904" s="50" t="s">
        <v>4489</v>
      </c>
      <c r="M3904" s="50" t="s">
        <v>5543</v>
      </c>
      <c r="N3904" s="50" t="s">
        <v>5532</v>
      </c>
      <c r="O3904" s="137" t="s">
        <v>2407</v>
      </c>
      <c r="P3904" s="42" t="s">
        <v>64</v>
      </c>
      <c r="Q3904" s="42" t="s">
        <v>65</v>
      </c>
      <c r="R3904" s="42">
        <v>2</v>
      </c>
      <c r="S3904" s="137" t="s">
        <v>2254</v>
      </c>
      <c r="T3904" s="62">
        <v>16867538196.9</v>
      </c>
      <c r="U3904" s="62">
        <v>14487907740.719999</v>
      </c>
      <c r="Z3904" s="42" t="s">
        <v>68</v>
      </c>
      <c r="AJ3904" s="42"/>
      <c r="AW3904" s="42" t="s">
        <v>2412</v>
      </c>
      <c r="AX3904" s="42"/>
      <c r="AY3904" s="42"/>
      <c r="AZ3904" s="42"/>
      <c r="BA3904" s="42"/>
      <c r="BB3904" s="42"/>
      <c r="BN3904" s="128" t="s">
        <v>4578</v>
      </c>
      <c r="BO3904" s="58" t="str">
        <f t="shared" si="60"/>
        <v>境内资产</v>
      </c>
      <c r="BP3904" s="58" t="str">
        <f>IF(M3904="",VLOOKUP(D3904,Sheet4!$A$1:$B$92,2,0),VLOOKUP(Q3904,Sheet4!$A$1:$B$92,2,0))</f>
        <v>保险资产管理产品</v>
      </c>
    </row>
    <row r="3905" spans="1:68" s="58" customFormat="1" ht="12.75" customHeight="1">
      <c r="A3905" s="137" t="s">
        <v>2285</v>
      </c>
      <c r="B3905" s="50" t="s">
        <v>2336</v>
      </c>
      <c r="C3905" s="252" t="s">
        <v>5552</v>
      </c>
      <c r="D3905" s="257" t="s">
        <v>678</v>
      </c>
      <c r="E3905" s="42" t="s">
        <v>4454</v>
      </c>
      <c r="F3905" s="42" t="s">
        <v>2336</v>
      </c>
      <c r="G3905" s="42"/>
      <c r="H3905" s="307">
        <v>2313948.1341068968</v>
      </c>
      <c r="I3905" s="315">
        <v>1123692.8808900865</v>
      </c>
      <c r="J3905" s="105">
        <v>0</v>
      </c>
      <c r="K3905" s="42">
        <v>0</v>
      </c>
      <c r="L3905" s="50" t="s">
        <v>4489</v>
      </c>
      <c r="M3905" s="50" t="s">
        <v>5543</v>
      </c>
      <c r="N3905" s="50" t="s">
        <v>5532</v>
      </c>
      <c r="O3905" s="137" t="s">
        <v>2407</v>
      </c>
      <c r="P3905" s="42" t="s">
        <v>64</v>
      </c>
      <c r="Q3905" s="42" t="s">
        <v>65</v>
      </c>
      <c r="R3905" s="42">
        <v>2</v>
      </c>
      <c r="S3905" s="137" t="s">
        <v>2254</v>
      </c>
      <c r="T3905" s="62">
        <v>16867538196.9</v>
      </c>
      <c r="U3905" s="62">
        <v>14487907740.719999</v>
      </c>
      <c r="Z3905" s="42" t="s">
        <v>68</v>
      </c>
      <c r="AJ3905" s="42"/>
      <c r="AW3905" s="42" t="s">
        <v>2412</v>
      </c>
      <c r="AX3905" s="42"/>
      <c r="AY3905" s="42"/>
      <c r="AZ3905" s="42"/>
      <c r="BA3905" s="42"/>
      <c r="BB3905" s="42"/>
      <c r="BN3905" s="128" t="s">
        <v>4578</v>
      </c>
      <c r="BO3905" s="58" t="str">
        <f t="shared" si="60"/>
        <v>境内资产</v>
      </c>
      <c r="BP3905" s="58" t="str">
        <f>IF(M3905="",VLOOKUP(D3905,Sheet4!$A$1:$B$92,2,0),VLOOKUP(Q3905,Sheet4!$A$1:$B$92,2,0))</f>
        <v>保险资产管理产品</v>
      </c>
    </row>
    <row r="3906" spans="1:68" s="58" customFormat="1" ht="12.75" customHeight="1">
      <c r="A3906" s="137" t="s">
        <v>2286</v>
      </c>
      <c r="B3906" s="50" t="s">
        <v>2337</v>
      </c>
      <c r="C3906" s="252" t="s">
        <v>5552</v>
      </c>
      <c r="D3906" s="257" t="s">
        <v>678</v>
      </c>
      <c r="E3906" s="42" t="s">
        <v>4455</v>
      </c>
      <c r="F3906" s="42" t="s">
        <v>2337</v>
      </c>
      <c r="G3906" s="42"/>
      <c r="H3906" s="307">
        <v>1882598.1515086626</v>
      </c>
      <c r="I3906" s="315">
        <v>949027.22039200843</v>
      </c>
      <c r="J3906" s="105">
        <v>0</v>
      </c>
      <c r="K3906" s="42">
        <v>0</v>
      </c>
      <c r="L3906" s="50" t="s">
        <v>4489</v>
      </c>
      <c r="M3906" s="50" t="s">
        <v>5543</v>
      </c>
      <c r="N3906" s="50" t="s">
        <v>5532</v>
      </c>
      <c r="O3906" s="137" t="s">
        <v>2407</v>
      </c>
      <c r="P3906" s="42" t="s">
        <v>64</v>
      </c>
      <c r="Q3906" s="42" t="s">
        <v>65</v>
      </c>
      <c r="R3906" s="42">
        <v>2</v>
      </c>
      <c r="S3906" s="137" t="s">
        <v>2254</v>
      </c>
      <c r="T3906" s="62">
        <v>16867538196.9</v>
      </c>
      <c r="U3906" s="62">
        <v>14487907740.719999</v>
      </c>
      <c r="Z3906" s="42" t="s">
        <v>68</v>
      </c>
      <c r="AJ3906" s="42"/>
      <c r="AW3906" s="42" t="s">
        <v>2412</v>
      </c>
      <c r="AX3906" s="42"/>
      <c r="AY3906" s="42"/>
      <c r="AZ3906" s="42"/>
      <c r="BA3906" s="42"/>
      <c r="BB3906" s="42"/>
      <c r="BN3906" s="128" t="s">
        <v>4578</v>
      </c>
      <c r="BO3906" s="58" t="str">
        <f t="shared" si="60"/>
        <v>境内资产</v>
      </c>
      <c r="BP3906" s="58" t="str">
        <f>IF(M3906="",VLOOKUP(D3906,Sheet4!$A$1:$B$92,2,0),VLOOKUP(Q3906,Sheet4!$A$1:$B$92,2,0))</f>
        <v>保险资产管理产品</v>
      </c>
    </row>
    <row r="3907" spans="1:68" s="58" customFormat="1" ht="12.75" customHeight="1">
      <c r="A3907" s="137" t="s">
        <v>2287</v>
      </c>
      <c r="B3907" s="50" t="s">
        <v>2338</v>
      </c>
      <c r="C3907" s="252" t="s">
        <v>5552</v>
      </c>
      <c r="D3907" s="257" t="s">
        <v>678</v>
      </c>
      <c r="E3907" s="42" t="s">
        <v>4456</v>
      </c>
      <c r="F3907" s="42" t="s">
        <v>2338</v>
      </c>
      <c r="G3907" s="42"/>
      <c r="H3907" s="307">
        <v>4128489.8658766076</v>
      </c>
      <c r="I3907" s="315">
        <v>3073613.5433911677</v>
      </c>
      <c r="J3907" s="105">
        <v>0</v>
      </c>
      <c r="K3907" s="42">
        <v>0</v>
      </c>
      <c r="L3907" s="50" t="s">
        <v>4489</v>
      </c>
      <c r="M3907" s="50" t="s">
        <v>5543</v>
      </c>
      <c r="N3907" s="50" t="s">
        <v>5532</v>
      </c>
      <c r="O3907" s="137" t="s">
        <v>2407</v>
      </c>
      <c r="P3907" s="42" t="s">
        <v>64</v>
      </c>
      <c r="Q3907" s="42" t="s">
        <v>65</v>
      </c>
      <c r="R3907" s="42">
        <v>2</v>
      </c>
      <c r="S3907" s="137" t="s">
        <v>2254</v>
      </c>
      <c r="T3907" s="62">
        <v>16867538196.9</v>
      </c>
      <c r="U3907" s="62">
        <v>14487907740.719999</v>
      </c>
      <c r="Z3907" s="42" t="s">
        <v>68</v>
      </c>
      <c r="AJ3907" s="42"/>
      <c r="AW3907" s="42" t="s">
        <v>2412</v>
      </c>
      <c r="AX3907" s="42"/>
      <c r="AY3907" s="42"/>
      <c r="AZ3907" s="42"/>
      <c r="BA3907" s="42"/>
      <c r="BB3907" s="42"/>
      <c r="BN3907" s="128" t="s">
        <v>4578</v>
      </c>
      <c r="BO3907" s="58" t="str">
        <f t="shared" ref="BO3907:BO3970" si="61">IF(LEFT(D3907,2)="境外","境外资产","境内资产")</f>
        <v>境内资产</v>
      </c>
      <c r="BP3907" s="58" t="str">
        <f>IF(M3907="",VLOOKUP(D3907,Sheet4!$A$1:$B$92,2,0),VLOOKUP(Q3907,Sheet4!$A$1:$B$92,2,0))</f>
        <v>保险资产管理产品</v>
      </c>
    </row>
    <row r="3908" spans="1:68" s="58" customFormat="1" ht="12.75" customHeight="1">
      <c r="A3908" s="137" t="s">
        <v>2288</v>
      </c>
      <c r="B3908" s="50" t="s">
        <v>2339</v>
      </c>
      <c r="C3908" s="252" t="s">
        <v>5552</v>
      </c>
      <c r="D3908" s="257" t="s">
        <v>678</v>
      </c>
      <c r="E3908" s="42" t="s">
        <v>4457</v>
      </c>
      <c r="F3908" s="42" t="s">
        <v>2339</v>
      </c>
      <c r="G3908" s="42"/>
      <c r="H3908" s="307">
        <v>219884.7735532709</v>
      </c>
      <c r="I3908" s="315">
        <v>142552.82360307465</v>
      </c>
      <c r="J3908" s="105">
        <v>0</v>
      </c>
      <c r="K3908" s="42">
        <v>0</v>
      </c>
      <c r="L3908" s="50" t="s">
        <v>4489</v>
      </c>
      <c r="M3908" s="50" t="s">
        <v>5543</v>
      </c>
      <c r="N3908" s="50" t="s">
        <v>5532</v>
      </c>
      <c r="O3908" s="137" t="s">
        <v>2407</v>
      </c>
      <c r="P3908" s="42" t="s">
        <v>64</v>
      </c>
      <c r="Q3908" s="42" t="s">
        <v>65</v>
      </c>
      <c r="R3908" s="42">
        <v>2</v>
      </c>
      <c r="S3908" s="137" t="s">
        <v>2254</v>
      </c>
      <c r="T3908" s="62">
        <v>16867538196.9</v>
      </c>
      <c r="U3908" s="62">
        <v>14487907740.719999</v>
      </c>
      <c r="Z3908" s="42" t="s">
        <v>68</v>
      </c>
      <c r="AJ3908" s="42"/>
      <c r="AW3908" s="42" t="s">
        <v>2412</v>
      </c>
      <c r="AX3908" s="42"/>
      <c r="AY3908" s="42"/>
      <c r="AZ3908" s="42"/>
      <c r="BA3908" s="42"/>
      <c r="BB3908" s="42"/>
      <c r="BN3908" s="128" t="s">
        <v>4578</v>
      </c>
      <c r="BO3908" s="58" t="str">
        <f t="shared" si="61"/>
        <v>境内资产</v>
      </c>
      <c r="BP3908" s="58" t="str">
        <f>IF(M3908="",VLOOKUP(D3908,Sheet4!$A$1:$B$92,2,0),VLOOKUP(Q3908,Sheet4!$A$1:$B$92,2,0))</f>
        <v>保险资产管理产品</v>
      </c>
    </row>
    <row r="3909" spans="1:68" s="58" customFormat="1" ht="12.75" customHeight="1">
      <c r="A3909" s="137" t="s">
        <v>2289</v>
      </c>
      <c r="B3909" s="50" t="s">
        <v>2340</v>
      </c>
      <c r="C3909" s="252" t="s">
        <v>5552</v>
      </c>
      <c r="D3909" s="257" t="s">
        <v>689</v>
      </c>
      <c r="E3909" s="42" t="s">
        <v>4458</v>
      </c>
      <c r="F3909" s="42" t="s">
        <v>2340</v>
      </c>
      <c r="G3909" s="42"/>
      <c r="H3909" s="307">
        <v>1910884.8436696124</v>
      </c>
      <c r="I3909" s="315">
        <v>1127751.7812233996</v>
      </c>
      <c r="J3909" s="105">
        <v>0</v>
      </c>
      <c r="K3909" s="42">
        <v>0</v>
      </c>
      <c r="L3909" s="50" t="s">
        <v>4489</v>
      </c>
      <c r="M3909" s="50" t="s">
        <v>5543</v>
      </c>
      <c r="N3909" s="50" t="s">
        <v>5532</v>
      </c>
      <c r="O3909" s="137" t="s">
        <v>2407</v>
      </c>
      <c r="P3909" s="42" t="s">
        <v>64</v>
      </c>
      <c r="Q3909" s="42" t="s">
        <v>65</v>
      </c>
      <c r="R3909" s="42">
        <v>2</v>
      </c>
      <c r="S3909" s="137" t="s">
        <v>2254</v>
      </c>
      <c r="T3909" s="62">
        <v>16867538196.9</v>
      </c>
      <c r="U3909" s="62">
        <v>14487907740.719999</v>
      </c>
      <c r="Z3909" s="42" t="s">
        <v>68</v>
      </c>
      <c r="AJ3909" s="42"/>
      <c r="AW3909" s="42" t="s">
        <v>2412</v>
      </c>
      <c r="AX3909" s="42"/>
      <c r="AY3909" s="42"/>
      <c r="AZ3909" s="42"/>
      <c r="BA3909" s="42"/>
      <c r="BB3909" s="42"/>
      <c r="BN3909" s="128" t="s">
        <v>4578</v>
      </c>
      <c r="BO3909" s="58" t="str">
        <f t="shared" si="61"/>
        <v>境内资产</v>
      </c>
      <c r="BP3909" s="58" t="str">
        <f>IF(M3909="",VLOOKUP(D3909,Sheet4!$A$1:$B$92,2,0),VLOOKUP(Q3909,Sheet4!$A$1:$B$92,2,0))</f>
        <v>保险资产管理产品</v>
      </c>
    </row>
    <row r="3910" spans="1:68" s="58" customFormat="1" ht="12.75" customHeight="1">
      <c r="A3910" s="137" t="s">
        <v>2290</v>
      </c>
      <c r="B3910" s="50" t="s">
        <v>2341</v>
      </c>
      <c r="C3910" s="252" t="s">
        <v>5552</v>
      </c>
      <c r="D3910" s="257" t="s">
        <v>689</v>
      </c>
      <c r="E3910" s="42" t="s">
        <v>4459</v>
      </c>
      <c r="F3910" s="42" t="s">
        <v>2341</v>
      </c>
      <c r="G3910" s="42"/>
      <c r="H3910" s="307">
        <v>2266995.6306175957</v>
      </c>
      <c r="I3910" s="315">
        <v>1031681.2089630086</v>
      </c>
      <c r="J3910" s="105">
        <v>0</v>
      </c>
      <c r="K3910" s="42">
        <v>0</v>
      </c>
      <c r="L3910" s="50" t="s">
        <v>4489</v>
      </c>
      <c r="M3910" s="50" t="s">
        <v>5543</v>
      </c>
      <c r="N3910" s="50" t="s">
        <v>5532</v>
      </c>
      <c r="O3910" s="137" t="s">
        <v>2407</v>
      </c>
      <c r="P3910" s="42" t="s">
        <v>64</v>
      </c>
      <c r="Q3910" s="42" t="s">
        <v>65</v>
      </c>
      <c r="R3910" s="42">
        <v>2</v>
      </c>
      <c r="S3910" s="137" t="s">
        <v>2254</v>
      </c>
      <c r="T3910" s="62">
        <v>16867538196.9</v>
      </c>
      <c r="U3910" s="62">
        <v>14487907740.719999</v>
      </c>
      <c r="Z3910" s="42" t="s">
        <v>68</v>
      </c>
      <c r="AJ3910" s="42"/>
      <c r="AW3910" s="42" t="s">
        <v>2412</v>
      </c>
      <c r="AX3910" s="42"/>
      <c r="AY3910" s="42"/>
      <c r="AZ3910" s="42"/>
      <c r="BA3910" s="42"/>
      <c r="BB3910" s="42"/>
      <c r="BN3910" s="128" t="s">
        <v>4578</v>
      </c>
      <c r="BO3910" s="58" t="str">
        <f t="shared" si="61"/>
        <v>境内资产</v>
      </c>
      <c r="BP3910" s="58" t="str">
        <f>IF(M3910="",VLOOKUP(D3910,Sheet4!$A$1:$B$92,2,0),VLOOKUP(Q3910,Sheet4!$A$1:$B$92,2,0))</f>
        <v>保险资产管理产品</v>
      </c>
    </row>
    <row r="3911" spans="1:68" s="58" customFormat="1" ht="12.75" customHeight="1">
      <c r="A3911" s="137" t="s">
        <v>2291</v>
      </c>
      <c r="B3911" s="50" t="s">
        <v>2342</v>
      </c>
      <c r="C3911" s="252" t="s">
        <v>5552</v>
      </c>
      <c r="D3911" s="257" t="s">
        <v>689</v>
      </c>
      <c r="E3911" s="42" t="s">
        <v>3211</v>
      </c>
      <c r="F3911" s="42" t="s">
        <v>2342</v>
      </c>
      <c r="G3911" s="42"/>
      <c r="H3911" s="307">
        <v>159041.49175533323</v>
      </c>
      <c r="I3911" s="315">
        <v>135803.70970001852</v>
      </c>
      <c r="J3911" s="105">
        <v>0</v>
      </c>
      <c r="K3911" s="42">
        <v>0</v>
      </c>
      <c r="L3911" s="50" t="s">
        <v>4489</v>
      </c>
      <c r="M3911" s="50" t="s">
        <v>5543</v>
      </c>
      <c r="N3911" s="50" t="s">
        <v>5532</v>
      </c>
      <c r="O3911" s="137" t="s">
        <v>2407</v>
      </c>
      <c r="P3911" s="42" t="s">
        <v>64</v>
      </c>
      <c r="Q3911" s="42" t="s">
        <v>65</v>
      </c>
      <c r="R3911" s="42">
        <v>2</v>
      </c>
      <c r="S3911" s="137" t="s">
        <v>2254</v>
      </c>
      <c r="T3911" s="62">
        <v>16867538196.9</v>
      </c>
      <c r="U3911" s="62">
        <v>14487907740.719999</v>
      </c>
      <c r="Z3911" s="42" t="s">
        <v>68</v>
      </c>
      <c r="AJ3911" s="42"/>
      <c r="AW3911" s="42" t="s">
        <v>2412</v>
      </c>
      <c r="AX3911" s="42"/>
      <c r="AY3911" s="42"/>
      <c r="AZ3911" s="42"/>
      <c r="BA3911" s="42"/>
      <c r="BB3911" s="42"/>
      <c r="BN3911" s="128" t="s">
        <v>4578</v>
      </c>
      <c r="BO3911" s="58" t="str">
        <f t="shared" si="61"/>
        <v>境内资产</v>
      </c>
      <c r="BP3911" s="58" t="str">
        <f>IF(M3911="",VLOOKUP(D3911,Sheet4!$A$1:$B$92,2,0),VLOOKUP(Q3911,Sheet4!$A$1:$B$92,2,0))</f>
        <v>保险资产管理产品</v>
      </c>
    </row>
    <row r="3912" spans="1:68" s="58" customFormat="1" ht="12.75" customHeight="1">
      <c r="A3912" s="137" t="s">
        <v>2292</v>
      </c>
      <c r="B3912" s="50" t="s">
        <v>2343</v>
      </c>
      <c r="C3912" s="252" t="s">
        <v>5552</v>
      </c>
      <c r="D3912" s="257" t="s">
        <v>689</v>
      </c>
      <c r="E3912" s="42" t="s">
        <v>3219</v>
      </c>
      <c r="F3912" s="42" t="s">
        <v>2343</v>
      </c>
      <c r="G3912" s="42"/>
      <c r="H3912" s="307">
        <v>3003078.675757837</v>
      </c>
      <c r="I3912" s="315">
        <v>1994790.5822717245</v>
      </c>
      <c r="J3912" s="105">
        <v>0</v>
      </c>
      <c r="K3912" s="42">
        <v>0</v>
      </c>
      <c r="L3912" s="50" t="s">
        <v>4489</v>
      </c>
      <c r="M3912" s="50" t="s">
        <v>5543</v>
      </c>
      <c r="N3912" s="50" t="s">
        <v>5532</v>
      </c>
      <c r="O3912" s="137" t="s">
        <v>2407</v>
      </c>
      <c r="P3912" s="42" t="s">
        <v>64</v>
      </c>
      <c r="Q3912" s="42" t="s">
        <v>65</v>
      </c>
      <c r="R3912" s="42">
        <v>2</v>
      </c>
      <c r="S3912" s="137" t="s">
        <v>2254</v>
      </c>
      <c r="T3912" s="62">
        <v>16867538196.9</v>
      </c>
      <c r="U3912" s="62">
        <v>14487907740.719999</v>
      </c>
      <c r="Z3912" s="42" t="s">
        <v>280</v>
      </c>
      <c r="AJ3912" s="42"/>
      <c r="AW3912" s="42" t="s">
        <v>2412</v>
      </c>
      <c r="AX3912" s="42"/>
      <c r="AY3912" s="42"/>
      <c r="AZ3912" s="42"/>
      <c r="BA3912" s="42"/>
      <c r="BB3912" s="42"/>
      <c r="BN3912" s="128" t="s">
        <v>4578</v>
      </c>
      <c r="BO3912" s="58" t="str">
        <f t="shared" si="61"/>
        <v>境内资产</v>
      </c>
      <c r="BP3912" s="58" t="str">
        <f>IF(M3912="",VLOOKUP(D3912,Sheet4!$A$1:$B$92,2,0),VLOOKUP(Q3912,Sheet4!$A$1:$B$92,2,0))</f>
        <v>保险资产管理产品</v>
      </c>
    </row>
    <row r="3913" spans="1:68" s="58" customFormat="1" ht="12.75" customHeight="1">
      <c r="A3913" s="137" t="s">
        <v>2293</v>
      </c>
      <c r="B3913" s="50" t="s">
        <v>2344</v>
      </c>
      <c r="C3913" s="252" t="s">
        <v>5552</v>
      </c>
      <c r="D3913" s="257" t="s">
        <v>689</v>
      </c>
      <c r="E3913" s="42" t="s">
        <v>3250</v>
      </c>
      <c r="F3913" s="42" t="s">
        <v>2344</v>
      </c>
      <c r="G3913" s="42"/>
      <c r="H3913" s="307">
        <v>1909341.7798445215</v>
      </c>
      <c r="I3913" s="315">
        <v>1803113.3919222965</v>
      </c>
      <c r="J3913" s="105">
        <v>0</v>
      </c>
      <c r="K3913" s="42">
        <v>0</v>
      </c>
      <c r="L3913" s="50" t="s">
        <v>4489</v>
      </c>
      <c r="M3913" s="50" t="s">
        <v>5543</v>
      </c>
      <c r="N3913" s="50" t="s">
        <v>5532</v>
      </c>
      <c r="O3913" s="137" t="s">
        <v>2407</v>
      </c>
      <c r="P3913" s="42" t="s">
        <v>64</v>
      </c>
      <c r="Q3913" s="42" t="s">
        <v>65</v>
      </c>
      <c r="R3913" s="42">
        <v>2</v>
      </c>
      <c r="S3913" s="137" t="s">
        <v>2254</v>
      </c>
      <c r="T3913" s="62">
        <v>16867538196.9</v>
      </c>
      <c r="U3913" s="62">
        <v>14487907740.719999</v>
      </c>
      <c r="Z3913" s="42" t="s">
        <v>68</v>
      </c>
      <c r="AJ3913" s="42"/>
      <c r="AW3913" s="42" t="s">
        <v>2412</v>
      </c>
      <c r="AX3913" s="42"/>
      <c r="AY3913" s="42"/>
      <c r="AZ3913" s="42"/>
      <c r="BA3913" s="42"/>
      <c r="BB3913" s="42"/>
      <c r="BN3913" s="128" t="s">
        <v>4578</v>
      </c>
      <c r="BO3913" s="58" t="str">
        <f t="shared" si="61"/>
        <v>境内资产</v>
      </c>
      <c r="BP3913" s="58" t="str">
        <f>IF(M3913="",VLOOKUP(D3913,Sheet4!$A$1:$B$92,2,0),VLOOKUP(Q3913,Sheet4!$A$1:$B$92,2,0))</f>
        <v>保险资产管理产品</v>
      </c>
    </row>
    <row r="3914" spans="1:68" s="58" customFormat="1" ht="12.75" customHeight="1">
      <c r="A3914" s="137" t="s">
        <v>2294</v>
      </c>
      <c r="B3914" s="50" t="s">
        <v>2345</v>
      </c>
      <c r="C3914" s="252" t="s">
        <v>5552</v>
      </c>
      <c r="D3914" s="257" t="s">
        <v>689</v>
      </c>
      <c r="E3914" s="42" t="s">
        <v>3510</v>
      </c>
      <c r="F3914" s="42" t="s">
        <v>2345</v>
      </c>
      <c r="G3914" s="42"/>
      <c r="H3914" s="307">
        <v>3453355.2417917061</v>
      </c>
      <c r="I3914" s="315">
        <v>2774075.8912414992</v>
      </c>
      <c r="J3914" s="105">
        <v>0</v>
      </c>
      <c r="K3914" s="42">
        <v>0</v>
      </c>
      <c r="L3914" s="50" t="s">
        <v>4489</v>
      </c>
      <c r="M3914" s="50" t="s">
        <v>5543</v>
      </c>
      <c r="N3914" s="50" t="s">
        <v>5532</v>
      </c>
      <c r="O3914" s="137" t="s">
        <v>2407</v>
      </c>
      <c r="P3914" s="42" t="s">
        <v>64</v>
      </c>
      <c r="Q3914" s="42" t="s">
        <v>65</v>
      </c>
      <c r="R3914" s="42">
        <v>2</v>
      </c>
      <c r="S3914" s="137" t="s">
        <v>2254</v>
      </c>
      <c r="T3914" s="62">
        <v>16867538196.9</v>
      </c>
      <c r="U3914" s="62">
        <v>14487907740.719999</v>
      </c>
      <c r="Z3914" s="42" t="s">
        <v>68</v>
      </c>
      <c r="AJ3914" s="42"/>
      <c r="AW3914" s="42" t="s">
        <v>2412</v>
      </c>
      <c r="AX3914" s="42"/>
      <c r="AY3914" s="42"/>
      <c r="AZ3914" s="42"/>
      <c r="BA3914" s="42"/>
      <c r="BB3914" s="42"/>
      <c r="BN3914" s="128" t="s">
        <v>4578</v>
      </c>
      <c r="BO3914" s="58" t="str">
        <f t="shared" si="61"/>
        <v>境内资产</v>
      </c>
      <c r="BP3914" s="58" t="str">
        <f>IF(M3914="",VLOOKUP(D3914,Sheet4!$A$1:$B$92,2,0),VLOOKUP(Q3914,Sheet4!$A$1:$B$92,2,0))</f>
        <v>保险资产管理产品</v>
      </c>
    </row>
    <row r="3915" spans="1:68" s="58" customFormat="1" ht="12.75" customHeight="1">
      <c r="A3915" s="137" t="s">
        <v>1975</v>
      </c>
      <c r="B3915" s="50" t="s">
        <v>1976</v>
      </c>
      <c r="C3915" s="252" t="s">
        <v>5552</v>
      </c>
      <c r="D3915" s="257" t="s">
        <v>672</v>
      </c>
      <c r="E3915" s="42" t="s">
        <v>3108</v>
      </c>
      <c r="F3915" s="42" t="s">
        <v>1976</v>
      </c>
      <c r="G3915" s="42"/>
      <c r="H3915" s="307">
        <v>4959.7902623337286</v>
      </c>
      <c r="I3915" s="315">
        <v>4959.7902623337286</v>
      </c>
      <c r="J3915" s="105">
        <v>0</v>
      </c>
      <c r="K3915" s="42">
        <v>0</v>
      </c>
      <c r="L3915" s="50" t="s">
        <v>4489</v>
      </c>
      <c r="M3915" s="50" t="s">
        <v>5543</v>
      </c>
      <c r="N3915" s="50" t="s">
        <v>5532</v>
      </c>
      <c r="O3915" s="137" t="s">
        <v>2407</v>
      </c>
      <c r="P3915" s="42" t="s">
        <v>64</v>
      </c>
      <c r="Q3915" s="42" t="s">
        <v>65</v>
      </c>
      <c r="R3915" s="42">
        <v>2</v>
      </c>
      <c r="S3915" s="137" t="s">
        <v>2254</v>
      </c>
      <c r="T3915" s="62">
        <v>16867538196.9</v>
      </c>
      <c r="U3915" s="62">
        <v>14487907740.719999</v>
      </c>
      <c r="Z3915" s="42" t="s">
        <v>68</v>
      </c>
      <c r="AJ3915" s="42"/>
      <c r="AW3915" s="42" t="s">
        <v>2412</v>
      </c>
      <c r="AX3915" s="42"/>
      <c r="AY3915" s="42"/>
      <c r="AZ3915" s="42"/>
      <c r="BA3915" s="42"/>
      <c r="BB3915" s="42"/>
      <c r="BN3915" s="128" t="s">
        <v>4578</v>
      </c>
      <c r="BO3915" s="58" t="str">
        <f t="shared" si="61"/>
        <v>境内资产</v>
      </c>
      <c r="BP3915" s="58" t="str">
        <f>IF(M3915="",VLOOKUP(D3915,Sheet4!$A$1:$B$92,2,0),VLOOKUP(Q3915,Sheet4!$A$1:$B$92,2,0))</f>
        <v>保险资产管理产品</v>
      </c>
    </row>
    <row r="3916" spans="1:68" s="58" customFormat="1" ht="12.75" customHeight="1">
      <c r="A3916" s="137" t="s">
        <v>2123</v>
      </c>
      <c r="B3916" s="50" t="s">
        <v>2346</v>
      </c>
      <c r="C3916" s="252" t="s">
        <v>5552</v>
      </c>
      <c r="D3916" s="257" t="s">
        <v>689</v>
      </c>
      <c r="E3916" s="42" t="s">
        <v>4368</v>
      </c>
      <c r="F3916" s="42" t="s">
        <v>2346</v>
      </c>
      <c r="G3916" s="42"/>
      <c r="H3916" s="307">
        <v>67835.840890596635</v>
      </c>
      <c r="I3916" s="315">
        <v>67835.840890596635</v>
      </c>
      <c r="J3916" s="105">
        <v>0</v>
      </c>
      <c r="K3916" s="42">
        <v>0</v>
      </c>
      <c r="L3916" s="50" t="s">
        <v>4489</v>
      </c>
      <c r="M3916" s="50" t="s">
        <v>5543</v>
      </c>
      <c r="N3916" s="50" t="s">
        <v>5532</v>
      </c>
      <c r="O3916" s="137" t="s">
        <v>2407</v>
      </c>
      <c r="P3916" s="42" t="s">
        <v>64</v>
      </c>
      <c r="Q3916" s="42" t="s">
        <v>65</v>
      </c>
      <c r="R3916" s="42">
        <v>2</v>
      </c>
      <c r="S3916" s="137" t="s">
        <v>2254</v>
      </c>
      <c r="T3916" s="62">
        <v>16867538196.9</v>
      </c>
      <c r="U3916" s="62">
        <v>14487907740.719999</v>
      </c>
      <c r="Z3916" s="42" t="s">
        <v>68</v>
      </c>
      <c r="AJ3916" s="42"/>
      <c r="AW3916" s="42" t="s">
        <v>2412</v>
      </c>
      <c r="AX3916" s="42"/>
      <c r="AY3916" s="42"/>
      <c r="AZ3916" s="42"/>
      <c r="BA3916" s="42"/>
      <c r="BB3916" s="42"/>
      <c r="BN3916" s="128" t="s">
        <v>4578</v>
      </c>
      <c r="BO3916" s="58" t="str">
        <f t="shared" si="61"/>
        <v>境内资产</v>
      </c>
      <c r="BP3916" s="58" t="str">
        <f>IF(M3916="",VLOOKUP(D3916,Sheet4!$A$1:$B$92,2,0),VLOOKUP(Q3916,Sheet4!$A$1:$B$92,2,0))</f>
        <v>保险资产管理产品</v>
      </c>
    </row>
    <row r="3917" spans="1:68" s="58" customFormat="1" ht="12.75" customHeight="1">
      <c r="A3917" s="137" t="s">
        <v>1615</v>
      </c>
      <c r="B3917" s="50" t="s">
        <v>1616</v>
      </c>
      <c r="C3917" s="252" t="s">
        <v>5552</v>
      </c>
      <c r="D3917" s="257" t="s">
        <v>689</v>
      </c>
      <c r="E3917" s="42" t="s">
        <v>1617</v>
      </c>
      <c r="F3917" s="42" t="s">
        <v>1616</v>
      </c>
      <c r="G3917" s="42"/>
      <c r="H3917" s="307">
        <v>49215.98182549575</v>
      </c>
      <c r="I3917" s="315">
        <v>49215.98182549575</v>
      </c>
      <c r="J3917" s="105">
        <v>0</v>
      </c>
      <c r="K3917" s="42">
        <v>0</v>
      </c>
      <c r="L3917" s="50" t="s">
        <v>4489</v>
      </c>
      <c r="M3917" s="50" t="s">
        <v>5543</v>
      </c>
      <c r="N3917" s="50" t="s">
        <v>5532</v>
      </c>
      <c r="O3917" s="137" t="s">
        <v>2407</v>
      </c>
      <c r="P3917" s="42" t="s">
        <v>64</v>
      </c>
      <c r="Q3917" s="42" t="s">
        <v>65</v>
      </c>
      <c r="R3917" s="42">
        <v>2</v>
      </c>
      <c r="S3917" s="137" t="s">
        <v>2254</v>
      </c>
      <c r="T3917" s="62">
        <v>16867538196.9</v>
      </c>
      <c r="U3917" s="62">
        <v>14487907740.719999</v>
      </c>
      <c r="Z3917" s="42" t="s">
        <v>68</v>
      </c>
      <c r="AJ3917" s="42"/>
      <c r="AW3917" s="42" t="s">
        <v>2412</v>
      </c>
      <c r="AX3917" s="42"/>
      <c r="AY3917" s="42"/>
      <c r="AZ3917" s="42"/>
      <c r="BA3917" s="42"/>
      <c r="BB3917" s="42"/>
      <c r="BN3917" s="128" t="s">
        <v>4578</v>
      </c>
      <c r="BO3917" s="58" t="str">
        <f t="shared" si="61"/>
        <v>境内资产</v>
      </c>
      <c r="BP3917" s="58" t="str">
        <f>IF(M3917="",VLOOKUP(D3917,Sheet4!$A$1:$B$92,2,0),VLOOKUP(Q3917,Sheet4!$A$1:$B$92,2,0))</f>
        <v>保险资产管理产品</v>
      </c>
    </row>
    <row r="3918" spans="1:68" s="58" customFormat="1" ht="12.75" customHeight="1">
      <c r="A3918" s="137" t="s">
        <v>1654</v>
      </c>
      <c r="B3918" s="50" t="s">
        <v>1655</v>
      </c>
      <c r="C3918" s="252" t="s">
        <v>5552</v>
      </c>
      <c r="D3918" s="257" t="s">
        <v>672</v>
      </c>
      <c r="E3918" s="42" t="s">
        <v>1656</v>
      </c>
      <c r="F3918" s="42" t="s">
        <v>1655</v>
      </c>
      <c r="G3918" s="42"/>
      <c r="H3918" s="307">
        <v>90547.118202492085</v>
      </c>
      <c r="I3918" s="315">
        <v>122406.28942188744</v>
      </c>
      <c r="J3918" s="105">
        <v>0</v>
      </c>
      <c r="K3918" s="42">
        <v>0</v>
      </c>
      <c r="L3918" s="50" t="s">
        <v>4489</v>
      </c>
      <c r="M3918" s="50" t="s">
        <v>5543</v>
      </c>
      <c r="N3918" s="50" t="s">
        <v>5532</v>
      </c>
      <c r="O3918" s="137" t="s">
        <v>2407</v>
      </c>
      <c r="P3918" s="42" t="s">
        <v>64</v>
      </c>
      <c r="Q3918" s="42" t="s">
        <v>65</v>
      </c>
      <c r="R3918" s="42">
        <v>2</v>
      </c>
      <c r="S3918" s="137" t="s">
        <v>2254</v>
      </c>
      <c r="T3918" s="62">
        <v>16867538196.9</v>
      </c>
      <c r="U3918" s="62">
        <v>14487907740.719999</v>
      </c>
      <c r="Z3918" s="42" t="s">
        <v>68</v>
      </c>
      <c r="AJ3918" s="42"/>
      <c r="AW3918" s="42" t="s">
        <v>2412</v>
      </c>
      <c r="AX3918" s="42"/>
      <c r="AY3918" s="42"/>
      <c r="AZ3918" s="42"/>
      <c r="BA3918" s="42"/>
      <c r="BB3918" s="42"/>
      <c r="BN3918" s="128" t="s">
        <v>4578</v>
      </c>
      <c r="BO3918" s="58" t="str">
        <f t="shared" si="61"/>
        <v>境内资产</v>
      </c>
      <c r="BP3918" s="58" t="str">
        <f>IF(M3918="",VLOOKUP(D3918,Sheet4!$A$1:$B$92,2,0),VLOOKUP(Q3918,Sheet4!$A$1:$B$92,2,0))</f>
        <v>保险资产管理产品</v>
      </c>
    </row>
    <row r="3919" spans="1:68" s="58" customFormat="1" ht="12.75" customHeight="1">
      <c r="A3919" s="137" t="s">
        <v>1734</v>
      </c>
      <c r="B3919" s="50" t="s">
        <v>1735</v>
      </c>
      <c r="C3919" s="252" t="s">
        <v>5552</v>
      </c>
      <c r="D3919" s="257" t="s">
        <v>678</v>
      </c>
      <c r="E3919" s="42" t="s">
        <v>1736</v>
      </c>
      <c r="F3919" s="42" t="s">
        <v>1735</v>
      </c>
      <c r="G3919" s="42"/>
      <c r="H3919" s="307">
        <v>19079.651183072034</v>
      </c>
      <c r="I3919" s="315">
        <v>8463.4407353378738</v>
      </c>
      <c r="J3919" s="105">
        <v>0</v>
      </c>
      <c r="K3919" s="42">
        <v>0</v>
      </c>
      <c r="L3919" s="50" t="s">
        <v>4489</v>
      </c>
      <c r="M3919" s="50" t="s">
        <v>5543</v>
      </c>
      <c r="N3919" s="50" t="s">
        <v>5532</v>
      </c>
      <c r="O3919" s="137" t="s">
        <v>2407</v>
      </c>
      <c r="P3919" s="42" t="s">
        <v>64</v>
      </c>
      <c r="Q3919" s="42" t="s">
        <v>65</v>
      </c>
      <c r="R3919" s="42">
        <v>2</v>
      </c>
      <c r="S3919" s="137" t="s">
        <v>2254</v>
      </c>
      <c r="T3919" s="62">
        <v>16867538196.9</v>
      </c>
      <c r="U3919" s="62">
        <v>14487907740.719999</v>
      </c>
      <c r="Z3919" s="42" t="s">
        <v>68</v>
      </c>
      <c r="AJ3919" s="42"/>
      <c r="AW3919" s="42" t="s">
        <v>2412</v>
      </c>
      <c r="AX3919" s="42"/>
      <c r="AY3919" s="42"/>
      <c r="AZ3919" s="42"/>
      <c r="BA3919" s="42"/>
      <c r="BB3919" s="42"/>
      <c r="BN3919" s="128" t="s">
        <v>4578</v>
      </c>
      <c r="BO3919" s="58" t="str">
        <f t="shared" si="61"/>
        <v>境内资产</v>
      </c>
      <c r="BP3919" s="58" t="str">
        <f>IF(M3919="",VLOOKUP(D3919,Sheet4!$A$1:$B$92,2,0),VLOOKUP(Q3919,Sheet4!$A$1:$B$92,2,0))</f>
        <v>保险资产管理产品</v>
      </c>
    </row>
    <row r="3920" spans="1:68" s="58" customFormat="1" ht="12.75" customHeight="1">
      <c r="A3920" s="137" t="s">
        <v>1743</v>
      </c>
      <c r="B3920" s="50" t="s">
        <v>1744</v>
      </c>
      <c r="C3920" s="252" t="s">
        <v>5552</v>
      </c>
      <c r="D3920" s="257" t="s">
        <v>678</v>
      </c>
      <c r="E3920" s="42" t="s">
        <v>1745</v>
      </c>
      <c r="F3920" s="42" t="s">
        <v>1744</v>
      </c>
      <c r="G3920" s="42"/>
      <c r="H3920" s="307">
        <v>14380.143961797012</v>
      </c>
      <c r="I3920" s="315">
        <v>9793.3116101635187</v>
      </c>
      <c r="J3920" s="105">
        <v>0</v>
      </c>
      <c r="K3920" s="42">
        <v>0</v>
      </c>
      <c r="L3920" s="50" t="s">
        <v>4489</v>
      </c>
      <c r="M3920" s="50" t="s">
        <v>5543</v>
      </c>
      <c r="N3920" s="50" t="s">
        <v>5532</v>
      </c>
      <c r="O3920" s="137" t="s">
        <v>2407</v>
      </c>
      <c r="P3920" s="42" t="s">
        <v>64</v>
      </c>
      <c r="Q3920" s="42" t="s">
        <v>65</v>
      </c>
      <c r="R3920" s="42">
        <v>2</v>
      </c>
      <c r="S3920" s="137" t="s">
        <v>2254</v>
      </c>
      <c r="T3920" s="62">
        <v>16867538196.9</v>
      </c>
      <c r="U3920" s="62">
        <v>14487907740.719999</v>
      </c>
      <c r="Z3920" s="42" t="s">
        <v>68</v>
      </c>
      <c r="AJ3920" s="42"/>
      <c r="AW3920" s="42" t="s">
        <v>2412</v>
      </c>
      <c r="AX3920" s="42"/>
      <c r="AY3920" s="42"/>
      <c r="AZ3920" s="42"/>
      <c r="BA3920" s="42"/>
      <c r="BB3920" s="42"/>
      <c r="BN3920" s="128" t="s">
        <v>4578</v>
      </c>
      <c r="BO3920" s="58" t="str">
        <f t="shared" si="61"/>
        <v>境内资产</v>
      </c>
      <c r="BP3920" s="58" t="str">
        <f>IF(M3920="",VLOOKUP(D3920,Sheet4!$A$1:$B$92,2,0),VLOOKUP(Q3920,Sheet4!$A$1:$B$92,2,0))</f>
        <v>保险资产管理产品</v>
      </c>
    </row>
    <row r="3921" spans="1:68" s="58" customFormat="1" ht="12.75" customHeight="1">
      <c r="A3921" s="137" t="s">
        <v>2011</v>
      </c>
      <c r="B3921" s="50" t="s">
        <v>2012</v>
      </c>
      <c r="C3921" s="252" t="s">
        <v>5552</v>
      </c>
      <c r="D3921" s="257" t="s">
        <v>678</v>
      </c>
      <c r="E3921" s="42" t="s">
        <v>2792</v>
      </c>
      <c r="F3921" s="42" t="s">
        <v>2012</v>
      </c>
      <c r="G3921" s="42"/>
      <c r="H3921" s="307">
        <v>8438.1290629655705</v>
      </c>
      <c r="I3921" s="315">
        <v>5519.2221379123966</v>
      </c>
      <c r="J3921" s="105">
        <v>0</v>
      </c>
      <c r="K3921" s="42">
        <v>0</v>
      </c>
      <c r="L3921" s="50" t="s">
        <v>4489</v>
      </c>
      <c r="M3921" s="50" t="s">
        <v>5543</v>
      </c>
      <c r="N3921" s="50" t="s">
        <v>5532</v>
      </c>
      <c r="O3921" s="137" t="s">
        <v>2407</v>
      </c>
      <c r="P3921" s="42" t="s">
        <v>64</v>
      </c>
      <c r="Q3921" s="42" t="s">
        <v>65</v>
      </c>
      <c r="R3921" s="42">
        <v>2</v>
      </c>
      <c r="S3921" s="137" t="s">
        <v>2254</v>
      </c>
      <c r="T3921" s="62">
        <v>16867538196.9</v>
      </c>
      <c r="U3921" s="62">
        <v>14487907740.719999</v>
      </c>
      <c r="Z3921" s="42" t="s">
        <v>68</v>
      </c>
      <c r="AJ3921" s="42"/>
      <c r="AW3921" s="42" t="s">
        <v>2412</v>
      </c>
      <c r="AX3921" s="42"/>
      <c r="AY3921" s="42"/>
      <c r="AZ3921" s="42"/>
      <c r="BA3921" s="42"/>
      <c r="BB3921" s="42"/>
      <c r="BN3921" s="128" t="s">
        <v>4578</v>
      </c>
      <c r="BO3921" s="58" t="str">
        <f t="shared" si="61"/>
        <v>境内资产</v>
      </c>
      <c r="BP3921" s="58" t="str">
        <f>IF(M3921="",VLOOKUP(D3921,Sheet4!$A$1:$B$92,2,0),VLOOKUP(Q3921,Sheet4!$A$1:$B$92,2,0))</f>
        <v>保险资产管理产品</v>
      </c>
    </row>
    <row r="3922" spans="1:68" s="58" customFormat="1" ht="12.75" customHeight="1">
      <c r="A3922" s="137" t="s">
        <v>2013</v>
      </c>
      <c r="B3922" s="50" t="s">
        <v>2014</v>
      </c>
      <c r="C3922" s="252" t="s">
        <v>5552</v>
      </c>
      <c r="D3922" s="257" t="s">
        <v>678</v>
      </c>
      <c r="E3922" s="42" t="s">
        <v>2793</v>
      </c>
      <c r="F3922" s="42" t="s">
        <v>2014</v>
      </c>
      <c r="G3922" s="42"/>
      <c r="H3922" s="307">
        <v>4136.2426634443955</v>
      </c>
      <c r="I3922" s="315">
        <v>4316.079300985456</v>
      </c>
      <c r="J3922" s="105">
        <v>0</v>
      </c>
      <c r="K3922" s="42">
        <v>0</v>
      </c>
      <c r="L3922" s="50" t="s">
        <v>4489</v>
      </c>
      <c r="M3922" s="50" t="s">
        <v>5543</v>
      </c>
      <c r="N3922" s="50" t="s">
        <v>5532</v>
      </c>
      <c r="O3922" s="137" t="s">
        <v>2407</v>
      </c>
      <c r="P3922" s="42" t="s">
        <v>64</v>
      </c>
      <c r="Q3922" s="42" t="s">
        <v>65</v>
      </c>
      <c r="R3922" s="42">
        <v>2</v>
      </c>
      <c r="S3922" s="137" t="s">
        <v>2254</v>
      </c>
      <c r="T3922" s="62">
        <v>16867538196.9</v>
      </c>
      <c r="U3922" s="62">
        <v>14487907740.719999</v>
      </c>
      <c r="Z3922" s="42" t="s">
        <v>68</v>
      </c>
      <c r="AJ3922" s="42"/>
      <c r="AW3922" s="42" t="s">
        <v>2412</v>
      </c>
      <c r="AX3922" s="42"/>
      <c r="AY3922" s="42"/>
      <c r="AZ3922" s="42"/>
      <c r="BA3922" s="42"/>
      <c r="BB3922" s="42"/>
      <c r="BN3922" s="128" t="s">
        <v>4578</v>
      </c>
      <c r="BO3922" s="58" t="str">
        <f t="shared" si="61"/>
        <v>境内资产</v>
      </c>
      <c r="BP3922" s="58" t="str">
        <f>IF(M3922="",VLOOKUP(D3922,Sheet4!$A$1:$B$92,2,0),VLOOKUP(Q3922,Sheet4!$A$1:$B$92,2,0))</f>
        <v>保险资产管理产品</v>
      </c>
    </row>
    <row r="3923" spans="1:68" s="58" customFormat="1" ht="12.75" customHeight="1">
      <c r="A3923" s="137" t="s">
        <v>2019</v>
      </c>
      <c r="B3923" s="50" t="s">
        <v>2020</v>
      </c>
      <c r="C3923" s="252" t="s">
        <v>5552</v>
      </c>
      <c r="D3923" s="257" t="s">
        <v>678</v>
      </c>
      <c r="E3923" s="42" t="s">
        <v>2795</v>
      </c>
      <c r="F3923" s="42" t="s">
        <v>2020</v>
      </c>
      <c r="G3923" s="42"/>
      <c r="H3923" s="307">
        <v>1401.6438385595643</v>
      </c>
      <c r="I3923" s="315">
        <v>2942.3821038464139</v>
      </c>
      <c r="J3923" s="105">
        <v>0</v>
      </c>
      <c r="K3923" s="42">
        <v>0</v>
      </c>
      <c r="L3923" s="50" t="s">
        <v>4489</v>
      </c>
      <c r="M3923" s="50" t="s">
        <v>5543</v>
      </c>
      <c r="N3923" s="50" t="s">
        <v>5532</v>
      </c>
      <c r="O3923" s="137" t="s">
        <v>2407</v>
      </c>
      <c r="P3923" s="42" t="s">
        <v>64</v>
      </c>
      <c r="Q3923" s="42" t="s">
        <v>65</v>
      </c>
      <c r="R3923" s="42">
        <v>2</v>
      </c>
      <c r="S3923" s="137" t="s">
        <v>2254</v>
      </c>
      <c r="T3923" s="62">
        <v>16867538196.9</v>
      </c>
      <c r="U3923" s="62">
        <v>14487907740.719999</v>
      </c>
      <c r="Z3923" s="42" t="s">
        <v>68</v>
      </c>
      <c r="AJ3923" s="42"/>
      <c r="AW3923" s="42" t="s">
        <v>2412</v>
      </c>
      <c r="AX3923" s="42"/>
      <c r="AY3923" s="42"/>
      <c r="AZ3923" s="42"/>
      <c r="BA3923" s="42"/>
      <c r="BB3923" s="42"/>
      <c r="BN3923" s="128" t="s">
        <v>4578</v>
      </c>
      <c r="BO3923" s="58" t="str">
        <f t="shared" si="61"/>
        <v>境内资产</v>
      </c>
      <c r="BP3923" s="58" t="str">
        <f>IF(M3923="",VLOOKUP(D3923,Sheet4!$A$1:$B$92,2,0),VLOOKUP(Q3923,Sheet4!$A$1:$B$92,2,0))</f>
        <v>保险资产管理产品</v>
      </c>
    </row>
    <row r="3924" spans="1:68" s="58" customFormat="1" ht="12.75" customHeight="1">
      <c r="A3924" s="137" t="s">
        <v>1755</v>
      </c>
      <c r="B3924" s="50" t="s">
        <v>1756</v>
      </c>
      <c r="C3924" s="252" t="s">
        <v>5552</v>
      </c>
      <c r="D3924" s="257" t="s">
        <v>678</v>
      </c>
      <c r="E3924" s="42" t="s">
        <v>1757</v>
      </c>
      <c r="F3924" s="42" t="s">
        <v>1756</v>
      </c>
      <c r="G3924" s="42"/>
      <c r="H3924" s="307">
        <v>8641.5007649600575</v>
      </c>
      <c r="I3924" s="315">
        <v>6883.6570196092089</v>
      </c>
      <c r="J3924" s="105">
        <v>0</v>
      </c>
      <c r="K3924" s="42">
        <v>0</v>
      </c>
      <c r="L3924" s="50" t="s">
        <v>4489</v>
      </c>
      <c r="M3924" s="50" t="s">
        <v>5543</v>
      </c>
      <c r="N3924" s="50" t="s">
        <v>5532</v>
      </c>
      <c r="O3924" s="137" t="s">
        <v>2407</v>
      </c>
      <c r="P3924" s="42" t="s">
        <v>64</v>
      </c>
      <c r="Q3924" s="42" t="s">
        <v>65</v>
      </c>
      <c r="R3924" s="42">
        <v>2</v>
      </c>
      <c r="S3924" s="137" t="s">
        <v>2254</v>
      </c>
      <c r="T3924" s="62">
        <v>16867538196.9</v>
      </c>
      <c r="U3924" s="62">
        <v>14487907740.719999</v>
      </c>
      <c r="Z3924" s="42" t="s">
        <v>68</v>
      </c>
      <c r="AJ3924" s="42"/>
      <c r="AW3924" s="42" t="s">
        <v>2412</v>
      </c>
      <c r="AX3924" s="42"/>
      <c r="AY3924" s="42"/>
      <c r="AZ3924" s="42"/>
      <c r="BA3924" s="42"/>
      <c r="BB3924" s="42"/>
      <c r="BN3924" s="128" t="s">
        <v>4578</v>
      </c>
      <c r="BO3924" s="58" t="str">
        <f t="shared" si="61"/>
        <v>境内资产</v>
      </c>
      <c r="BP3924" s="58" t="str">
        <f>IF(M3924="",VLOOKUP(D3924,Sheet4!$A$1:$B$92,2,0),VLOOKUP(Q3924,Sheet4!$A$1:$B$92,2,0))</f>
        <v>保险资产管理产品</v>
      </c>
    </row>
    <row r="3925" spans="1:68" s="58" customFormat="1" ht="12.75" customHeight="1">
      <c r="A3925" s="137" t="s">
        <v>1758</v>
      </c>
      <c r="B3925" s="50" t="s">
        <v>1759</v>
      </c>
      <c r="C3925" s="252" t="s">
        <v>5552</v>
      </c>
      <c r="D3925" s="257" t="s">
        <v>678</v>
      </c>
      <c r="E3925" s="42" t="s">
        <v>1760</v>
      </c>
      <c r="F3925" s="42" t="s">
        <v>1759</v>
      </c>
      <c r="G3925" s="42"/>
      <c r="H3925" s="307">
        <v>22072.47697468249</v>
      </c>
      <c r="I3925" s="315">
        <v>11667.642945521122</v>
      </c>
      <c r="J3925" s="105">
        <v>0</v>
      </c>
      <c r="K3925" s="42">
        <v>0</v>
      </c>
      <c r="L3925" s="50" t="s">
        <v>4489</v>
      </c>
      <c r="M3925" s="50" t="s">
        <v>5543</v>
      </c>
      <c r="N3925" s="50" t="s">
        <v>5532</v>
      </c>
      <c r="O3925" s="137" t="s">
        <v>2407</v>
      </c>
      <c r="P3925" s="42" t="s">
        <v>64</v>
      </c>
      <c r="Q3925" s="42" t="s">
        <v>65</v>
      </c>
      <c r="R3925" s="42">
        <v>2</v>
      </c>
      <c r="S3925" s="137" t="s">
        <v>2254</v>
      </c>
      <c r="T3925" s="62">
        <v>16867538196.9</v>
      </c>
      <c r="U3925" s="62">
        <v>14487907740.719999</v>
      </c>
      <c r="Z3925" s="42" t="s">
        <v>68</v>
      </c>
      <c r="AJ3925" s="42"/>
      <c r="AW3925" s="42" t="s">
        <v>2412</v>
      </c>
      <c r="AX3925" s="42"/>
      <c r="AY3925" s="42"/>
      <c r="AZ3925" s="42"/>
      <c r="BA3925" s="42"/>
      <c r="BB3925" s="42"/>
      <c r="BN3925" s="128" t="s">
        <v>4578</v>
      </c>
      <c r="BO3925" s="58" t="str">
        <f t="shared" si="61"/>
        <v>境内资产</v>
      </c>
      <c r="BP3925" s="58" t="str">
        <f>IF(M3925="",VLOOKUP(D3925,Sheet4!$A$1:$B$92,2,0),VLOOKUP(Q3925,Sheet4!$A$1:$B$92,2,0))</f>
        <v>保险资产管理产品</v>
      </c>
    </row>
    <row r="3926" spans="1:68" s="58" customFormat="1" ht="12.75" customHeight="1">
      <c r="A3926" s="137" t="s">
        <v>1761</v>
      </c>
      <c r="B3926" s="50" t="s">
        <v>1762</v>
      </c>
      <c r="C3926" s="252" t="s">
        <v>5552</v>
      </c>
      <c r="D3926" s="257" t="s">
        <v>678</v>
      </c>
      <c r="E3926" s="42" t="s">
        <v>1763</v>
      </c>
      <c r="F3926" s="42" t="s">
        <v>1762</v>
      </c>
      <c r="G3926" s="42"/>
      <c r="H3926" s="307">
        <v>3135.992443230446</v>
      </c>
      <c r="I3926" s="315">
        <v>3691.1923988225781</v>
      </c>
      <c r="J3926" s="105">
        <v>0</v>
      </c>
      <c r="K3926" s="42">
        <v>0</v>
      </c>
      <c r="L3926" s="50" t="s">
        <v>4489</v>
      </c>
      <c r="M3926" s="50" t="s">
        <v>5543</v>
      </c>
      <c r="N3926" s="50" t="s">
        <v>5532</v>
      </c>
      <c r="O3926" s="137" t="s">
        <v>2407</v>
      </c>
      <c r="P3926" s="42" t="s">
        <v>64</v>
      </c>
      <c r="Q3926" s="42" t="s">
        <v>65</v>
      </c>
      <c r="R3926" s="42">
        <v>2</v>
      </c>
      <c r="S3926" s="137" t="s">
        <v>2254</v>
      </c>
      <c r="T3926" s="62">
        <v>16867538196.9</v>
      </c>
      <c r="U3926" s="62">
        <v>14487907740.719999</v>
      </c>
      <c r="Z3926" s="42" t="s">
        <v>68</v>
      </c>
      <c r="AJ3926" s="42"/>
      <c r="AW3926" s="42" t="s">
        <v>2412</v>
      </c>
      <c r="AX3926" s="42"/>
      <c r="AY3926" s="42"/>
      <c r="AZ3926" s="42"/>
      <c r="BA3926" s="42"/>
      <c r="BB3926" s="42"/>
      <c r="BN3926" s="128" t="s">
        <v>4578</v>
      </c>
      <c r="BO3926" s="58" t="str">
        <f t="shared" si="61"/>
        <v>境内资产</v>
      </c>
      <c r="BP3926" s="58" t="str">
        <f>IF(M3926="",VLOOKUP(D3926,Sheet4!$A$1:$B$92,2,0),VLOOKUP(Q3926,Sheet4!$A$1:$B$92,2,0))</f>
        <v>保险资产管理产品</v>
      </c>
    </row>
    <row r="3927" spans="1:68" s="58" customFormat="1" ht="12.75" customHeight="1">
      <c r="A3927" s="137" t="s">
        <v>1621</v>
      </c>
      <c r="B3927" s="50" t="s">
        <v>1622</v>
      </c>
      <c r="C3927" s="252" t="s">
        <v>5552</v>
      </c>
      <c r="D3927" s="257" t="s">
        <v>678</v>
      </c>
      <c r="E3927" s="42" t="s">
        <v>1623</v>
      </c>
      <c r="F3927" s="42" t="s">
        <v>1622</v>
      </c>
      <c r="G3927" s="42"/>
      <c r="H3927" s="307">
        <v>3238.8959693181546</v>
      </c>
      <c r="I3927" s="315">
        <v>3126.2710043934499</v>
      </c>
      <c r="J3927" s="105">
        <v>0</v>
      </c>
      <c r="K3927" s="42">
        <v>0</v>
      </c>
      <c r="L3927" s="50" t="s">
        <v>4489</v>
      </c>
      <c r="M3927" s="50" t="s">
        <v>5543</v>
      </c>
      <c r="N3927" s="50" t="s">
        <v>5532</v>
      </c>
      <c r="O3927" s="137" t="s">
        <v>2407</v>
      </c>
      <c r="P3927" s="42" t="s">
        <v>64</v>
      </c>
      <c r="Q3927" s="42" t="s">
        <v>65</v>
      </c>
      <c r="R3927" s="42">
        <v>2</v>
      </c>
      <c r="S3927" s="137" t="s">
        <v>2254</v>
      </c>
      <c r="T3927" s="62">
        <v>16867538196.9</v>
      </c>
      <c r="U3927" s="62">
        <v>14487907740.719999</v>
      </c>
      <c r="Z3927" s="42" t="s">
        <v>68</v>
      </c>
      <c r="AJ3927" s="42"/>
      <c r="AW3927" s="42" t="s">
        <v>2412</v>
      </c>
      <c r="AX3927" s="42"/>
      <c r="AY3927" s="42"/>
      <c r="AZ3927" s="42"/>
      <c r="BA3927" s="42"/>
      <c r="BB3927" s="42"/>
      <c r="BN3927" s="128" t="s">
        <v>4578</v>
      </c>
      <c r="BO3927" s="58" t="str">
        <f t="shared" si="61"/>
        <v>境内资产</v>
      </c>
      <c r="BP3927" s="58" t="str">
        <f>IF(M3927="",VLOOKUP(D3927,Sheet4!$A$1:$B$92,2,0),VLOOKUP(Q3927,Sheet4!$A$1:$B$92,2,0))</f>
        <v>保险资产管理产品</v>
      </c>
    </row>
    <row r="3928" spans="1:68" s="58" customFormat="1" ht="12.75" customHeight="1">
      <c r="A3928" s="137" t="s">
        <v>2035</v>
      </c>
      <c r="B3928" s="50" t="s">
        <v>2036</v>
      </c>
      <c r="C3928" s="252" t="s">
        <v>5552</v>
      </c>
      <c r="D3928" s="257" t="s">
        <v>678</v>
      </c>
      <c r="E3928" s="42" t="s">
        <v>4460</v>
      </c>
      <c r="F3928" s="42" t="s">
        <v>2036</v>
      </c>
      <c r="G3928" s="42"/>
      <c r="H3928" s="307">
        <v>33965.409773826483</v>
      </c>
      <c r="I3928" s="315">
        <v>27055.862187129831</v>
      </c>
      <c r="J3928" s="105">
        <v>0</v>
      </c>
      <c r="K3928" s="42">
        <v>0</v>
      </c>
      <c r="L3928" s="50" t="s">
        <v>4489</v>
      </c>
      <c r="M3928" s="50" t="s">
        <v>5543</v>
      </c>
      <c r="N3928" s="50" t="s">
        <v>5532</v>
      </c>
      <c r="O3928" s="137" t="s">
        <v>2407</v>
      </c>
      <c r="P3928" s="42" t="s">
        <v>64</v>
      </c>
      <c r="Q3928" s="42" t="s">
        <v>65</v>
      </c>
      <c r="R3928" s="42">
        <v>2</v>
      </c>
      <c r="S3928" s="137" t="s">
        <v>2254</v>
      </c>
      <c r="T3928" s="62">
        <v>16867538196.9</v>
      </c>
      <c r="U3928" s="62">
        <v>14487907740.719999</v>
      </c>
      <c r="Z3928" s="42" t="s">
        <v>68</v>
      </c>
      <c r="AJ3928" s="42"/>
      <c r="AW3928" s="42" t="s">
        <v>2412</v>
      </c>
      <c r="AX3928" s="42"/>
      <c r="AY3928" s="42"/>
      <c r="AZ3928" s="42"/>
      <c r="BA3928" s="42"/>
      <c r="BB3928" s="42"/>
      <c r="BN3928" s="128" t="s">
        <v>4578</v>
      </c>
      <c r="BO3928" s="58" t="str">
        <f t="shared" si="61"/>
        <v>境内资产</v>
      </c>
      <c r="BP3928" s="58" t="str">
        <f>IF(M3928="",VLOOKUP(D3928,Sheet4!$A$1:$B$92,2,0),VLOOKUP(Q3928,Sheet4!$A$1:$B$92,2,0))</f>
        <v>保险资产管理产品</v>
      </c>
    </row>
    <row r="3929" spans="1:68" s="58" customFormat="1" ht="12.75" customHeight="1">
      <c r="A3929" s="137" t="s">
        <v>1627</v>
      </c>
      <c r="B3929" s="50" t="s">
        <v>1628</v>
      </c>
      <c r="C3929" s="252" t="s">
        <v>5552</v>
      </c>
      <c r="D3929" s="257" t="s">
        <v>678</v>
      </c>
      <c r="E3929" s="42" t="s">
        <v>1629</v>
      </c>
      <c r="F3929" s="42" t="s">
        <v>1628</v>
      </c>
      <c r="G3929" s="42"/>
      <c r="H3929" s="307">
        <v>11252.375815898891</v>
      </c>
      <c r="I3929" s="315">
        <v>6079.8916504682593</v>
      </c>
      <c r="J3929" s="105">
        <v>0</v>
      </c>
      <c r="K3929" s="42">
        <v>0</v>
      </c>
      <c r="L3929" s="50" t="s">
        <v>4489</v>
      </c>
      <c r="M3929" s="50" t="s">
        <v>5543</v>
      </c>
      <c r="N3929" s="50" t="s">
        <v>5532</v>
      </c>
      <c r="O3929" s="137" t="s">
        <v>2407</v>
      </c>
      <c r="P3929" s="42" t="s">
        <v>64</v>
      </c>
      <c r="Q3929" s="42" t="s">
        <v>65</v>
      </c>
      <c r="R3929" s="42">
        <v>2</v>
      </c>
      <c r="S3929" s="137" t="s">
        <v>2254</v>
      </c>
      <c r="T3929" s="62">
        <v>16867538196.9</v>
      </c>
      <c r="U3929" s="62">
        <v>14487907740.719999</v>
      </c>
      <c r="Z3929" s="42" t="s">
        <v>68</v>
      </c>
      <c r="AJ3929" s="42"/>
      <c r="AW3929" s="42" t="s">
        <v>2412</v>
      </c>
      <c r="AX3929" s="42"/>
      <c r="AY3929" s="42"/>
      <c r="AZ3929" s="42"/>
      <c r="BA3929" s="42"/>
      <c r="BB3929" s="42"/>
      <c r="BN3929" s="128" t="s">
        <v>4578</v>
      </c>
      <c r="BO3929" s="58" t="str">
        <f t="shared" si="61"/>
        <v>境内资产</v>
      </c>
      <c r="BP3929" s="58" t="str">
        <f>IF(M3929="",VLOOKUP(D3929,Sheet4!$A$1:$B$92,2,0),VLOOKUP(Q3929,Sheet4!$A$1:$B$92,2,0))</f>
        <v>保险资产管理产品</v>
      </c>
    </row>
    <row r="3930" spans="1:68" s="58" customFormat="1" ht="12.75" customHeight="1">
      <c r="A3930" s="137" t="s">
        <v>1630</v>
      </c>
      <c r="B3930" s="50" t="s">
        <v>1631</v>
      </c>
      <c r="C3930" s="252" t="s">
        <v>5552</v>
      </c>
      <c r="D3930" s="257" t="s">
        <v>678</v>
      </c>
      <c r="E3930" s="42" t="s">
        <v>1632</v>
      </c>
      <c r="F3930" s="42" t="s">
        <v>1631</v>
      </c>
      <c r="G3930" s="42"/>
      <c r="H3930" s="307">
        <v>7020.9948003043455</v>
      </c>
      <c r="I3930" s="315">
        <v>4701.62318126829</v>
      </c>
      <c r="J3930" s="105">
        <v>0</v>
      </c>
      <c r="K3930" s="42">
        <v>0</v>
      </c>
      <c r="L3930" s="50" t="s">
        <v>4489</v>
      </c>
      <c r="M3930" s="50" t="s">
        <v>5543</v>
      </c>
      <c r="N3930" s="50" t="s">
        <v>5532</v>
      </c>
      <c r="O3930" s="137" t="s">
        <v>2407</v>
      </c>
      <c r="P3930" s="42" t="s">
        <v>64</v>
      </c>
      <c r="Q3930" s="42" t="s">
        <v>65</v>
      </c>
      <c r="R3930" s="42">
        <v>2</v>
      </c>
      <c r="S3930" s="137" t="s">
        <v>2254</v>
      </c>
      <c r="T3930" s="62">
        <v>16867538196.9</v>
      </c>
      <c r="U3930" s="62">
        <v>14487907740.719999</v>
      </c>
      <c r="Z3930" s="42" t="s">
        <v>68</v>
      </c>
      <c r="AJ3930" s="42"/>
      <c r="AW3930" s="42" t="s">
        <v>2412</v>
      </c>
      <c r="AX3930" s="42"/>
      <c r="AY3930" s="42"/>
      <c r="AZ3930" s="42"/>
      <c r="BA3930" s="42"/>
      <c r="BB3930" s="42"/>
      <c r="BN3930" s="128" t="s">
        <v>4578</v>
      </c>
      <c r="BO3930" s="58" t="str">
        <f t="shared" si="61"/>
        <v>境内资产</v>
      </c>
      <c r="BP3930" s="58" t="str">
        <f>IF(M3930="",VLOOKUP(D3930,Sheet4!$A$1:$B$92,2,0),VLOOKUP(Q3930,Sheet4!$A$1:$B$92,2,0))</f>
        <v>保险资产管理产品</v>
      </c>
    </row>
    <row r="3931" spans="1:68" s="58" customFormat="1" ht="12.75" customHeight="1">
      <c r="A3931" s="137" t="s">
        <v>1633</v>
      </c>
      <c r="B3931" s="50" t="s">
        <v>1634</v>
      </c>
      <c r="C3931" s="252" t="s">
        <v>5552</v>
      </c>
      <c r="D3931" s="257" t="s">
        <v>678</v>
      </c>
      <c r="E3931" s="42" t="s">
        <v>1635</v>
      </c>
      <c r="F3931" s="42" t="s">
        <v>1634</v>
      </c>
      <c r="G3931" s="42"/>
      <c r="H3931" s="307">
        <v>20881.650621867309</v>
      </c>
      <c r="I3931" s="315">
        <v>9290.2620836507522</v>
      </c>
      <c r="J3931" s="105">
        <v>0</v>
      </c>
      <c r="K3931" s="42">
        <v>0</v>
      </c>
      <c r="L3931" s="50" t="s">
        <v>4489</v>
      </c>
      <c r="M3931" s="50" t="s">
        <v>5543</v>
      </c>
      <c r="N3931" s="50" t="s">
        <v>5532</v>
      </c>
      <c r="O3931" s="137" t="s">
        <v>2407</v>
      </c>
      <c r="P3931" s="42" t="s">
        <v>64</v>
      </c>
      <c r="Q3931" s="42" t="s">
        <v>65</v>
      </c>
      <c r="R3931" s="42">
        <v>2</v>
      </c>
      <c r="S3931" s="137" t="s">
        <v>2254</v>
      </c>
      <c r="T3931" s="62">
        <v>16867538196.9</v>
      </c>
      <c r="U3931" s="62">
        <v>14487907740.719999</v>
      </c>
      <c r="Z3931" s="42" t="s">
        <v>68</v>
      </c>
      <c r="AJ3931" s="42"/>
      <c r="AW3931" s="42" t="s">
        <v>2412</v>
      </c>
      <c r="AX3931" s="42"/>
      <c r="AY3931" s="42"/>
      <c r="AZ3931" s="42"/>
      <c r="BA3931" s="42"/>
      <c r="BB3931" s="42"/>
      <c r="BN3931" s="128" t="s">
        <v>4578</v>
      </c>
      <c r="BO3931" s="58" t="str">
        <f t="shared" si="61"/>
        <v>境内资产</v>
      </c>
      <c r="BP3931" s="58" t="str">
        <f>IF(M3931="",VLOOKUP(D3931,Sheet4!$A$1:$B$92,2,0),VLOOKUP(Q3931,Sheet4!$A$1:$B$92,2,0))</f>
        <v>保险资产管理产品</v>
      </c>
    </row>
    <row r="3932" spans="1:68" s="58" customFormat="1" ht="12.75" customHeight="1">
      <c r="A3932" s="137" t="s">
        <v>1764</v>
      </c>
      <c r="B3932" s="50" t="s">
        <v>1765</v>
      </c>
      <c r="C3932" s="252" t="s">
        <v>5552</v>
      </c>
      <c r="D3932" s="257" t="s">
        <v>678</v>
      </c>
      <c r="E3932" s="42" t="s">
        <v>1766</v>
      </c>
      <c r="F3932" s="42" t="s">
        <v>1765</v>
      </c>
      <c r="G3932" s="42"/>
      <c r="H3932" s="307">
        <v>8298.2661035992223</v>
      </c>
      <c r="I3932" s="315">
        <v>5785.5835734800667</v>
      </c>
      <c r="J3932" s="105">
        <v>0</v>
      </c>
      <c r="K3932" s="42">
        <v>0</v>
      </c>
      <c r="L3932" s="50" t="s">
        <v>4489</v>
      </c>
      <c r="M3932" s="50" t="s">
        <v>5543</v>
      </c>
      <c r="N3932" s="50" t="s">
        <v>5532</v>
      </c>
      <c r="O3932" s="137" t="s">
        <v>2407</v>
      </c>
      <c r="P3932" s="42" t="s">
        <v>64</v>
      </c>
      <c r="Q3932" s="42" t="s">
        <v>65</v>
      </c>
      <c r="R3932" s="42">
        <v>2</v>
      </c>
      <c r="S3932" s="137" t="s">
        <v>2254</v>
      </c>
      <c r="T3932" s="62">
        <v>16867538196.9</v>
      </c>
      <c r="U3932" s="62">
        <v>14487907740.719999</v>
      </c>
      <c r="Z3932" s="42" t="s">
        <v>68</v>
      </c>
      <c r="AJ3932" s="42"/>
      <c r="AW3932" s="42" t="s">
        <v>2412</v>
      </c>
      <c r="AX3932" s="42"/>
      <c r="AY3932" s="42"/>
      <c r="AZ3932" s="42"/>
      <c r="BA3932" s="42"/>
      <c r="BB3932" s="42"/>
      <c r="BN3932" s="128" t="s">
        <v>4578</v>
      </c>
      <c r="BO3932" s="58" t="str">
        <f t="shared" si="61"/>
        <v>境内资产</v>
      </c>
      <c r="BP3932" s="58" t="str">
        <f>IF(M3932="",VLOOKUP(D3932,Sheet4!$A$1:$B$92,2,0),VLOOKUP(Q3932,Sheet4!$A$1:$B$92,2,0))</f>
        <v>保险资产管理产品</v>
      </c>
    </row>
    <row r="3933" spans="1:68" s="58" customFormat="1" ht="12.75" customHeight="1">
      <c r="A3933" s="137" t="s">
        <v>1826</v>
      </c>
      <c r="B3933" s="50" t="s">
        <v>1827</v>
      </c>
      <c r="C3933" s="252" t="s">
        <v>5552</v>
      </c>
      <c r="D3933" s="257" t="s">
        <v>678</v>
      </c>
      <c r="E3933" s="42" t="s">
        <v>1828</v>
      </c>
      <c r="F3933" s="42" t="s">
        <v>1827</v>
      </c>
      <c r="G3933" s="42"/>
      <c r="H3933" s="307">
        <v>2679.7635220404204</v>
      </c>
      <c r="I3933" s="315">
        <v>1819.1167566653444</v>
      </c>
      <c r="J3933" s="105">
        <v>0</v>
      </c>
      <c r="K3933" s="42">
        <v>0</v>
      </c>
      <c r="L3933" s="50" t="s">
        <v>4489</v>
      </c>
      <c r="M3933" s="50" t="s">
        <v>5543</v>
      </c>
      <c r="N3933" s="50" t="s">
        <v>5532</v>
      </c>
      <c r="O3933" s="137" t="s">
        <v>2407</v>
      </c>
      <c r="P3933" s="42" t="s">
        <v>64</v>
      </c>
      <c r="Q3933" s="42" t="s">
        <v>65</v>
      </c>
      <c r="R3933" s="42">
        <v>2</v>
      </c>
      <c r="S3933" s="137" t="s">
        <v>2254</v>
      </c>
      <c r="T3933" s="62">
        <v>16867538196.9</v>
      </c>
      <c r="U3933" s="62">
        <v>14487907740.719999</v>
      </c>
      <c r="Z3933" s="42" t="s">
        <v>68</v>
      </c>
      <c r="AJ3933" s="42"/>
      <c r="AW3933" s="42" t="s">
        <v>2412</v>
      </c>
      <c r="AX3933" s="42"/>
      <c r="AY3933" s="42"/>
      <c r="AZ3933" s="42"/>
      <c r="BA3933" s="42"/>
      <c r="BB3933" s="42"/>
      <c r="BN3933" s="128" t="s">
        <v>4578</v>
      </c>
      <c r="BO3933" s="58" t="str">
        <f t="shared" si="61"/>
        <v>境内资产</v>
      </c>
      <c r="BP3933" s="58" t="str">
        <f>IF(M3933="",VLOOKUP(D3933,Sheet4!$A$1:$B$92,2,0),VLOOKUP(Q3933,Sheet4!$A$1:$B$92,2,0))</f>
        <v>保险资产管理产品</v>
      </c>
    </row>
    <row r="3934" spans="1:68" s="58" customFormat="1" ht="12.75" customHeight="1">
      <c r="A3934" s="137" t="s">
        <v>2245</v>
      </c>
      <c r="B3934" s="50" t="s">
        <v>2246</v>
      </c>
      <c r="C3934" s="252" t="s">
        <v>5552</v>
      </c>
      <c r="D3934" s="257" t="s">
        <v>678</v>
      </c>
      <c r="E3934" s="42" t="s">
        <v>2814</v>
      </c>
      <c r="F3934" s="42" t="s">
        <v>2246</v>
      </c>
      <c r="G3934" s="42"/>
      <c r="H3934" s="307">
        <v>13276.830520401523</v>
      </c>
      <c r="I3934" s="315">
        <v>5480.855391619365</v>
      </c>
      <c r="J3934" s="105">
        <v>0</v>
      </c>
      <c r="K3934" s="42">
        <v>0</v>
      </c>
      <c r="L3934" s="50" t="s">
        <v>4489</v>
      </c>
      <c r="M3934" s="50" t="s">
        <v>5543</v>
      </c>
      <c r="N3934" s="50" t="s">
        <v>5532</v>
      </c>
      <c r="O3934" s="137" t="s">
        <v>2407</v>
      </c>
      <c r="P3934" s="42" t="s">
        <v>64</v>
      </c>
      <c r="Q3934" s="42" t="s">
        <v>65</v>
      </c>
      <c r="R3934" s="42">
        <v>2</v>
      </c>
      <c r="S3934" s="137" t="s">
        <v>2254</v>
      </c>
      <c r="T3934" s="62">
        <v>16867538196.9</v>
      </c>
      <c r="U3934" s="62">
        <v>14487907740.719999</v>
      </c>
      <c r="Z3934" s="42" t="s">
        <v>68</v>
      </c>
      <c r="AJ3934" s="42"/>
      <c r="AW3934" s="42" t="s">
        <v>2412</v>
      </c>
      <c r="AX3934" s="42"/>
      <c r="AY3934" s="42"/>
      <c r="AZ3934" s="42"/>
      <c r="BA3934" s="42"/>
      <c r="BB3934" s="42"/>
      <c r="BN3934" s="128" t="s">
        <v>4578</v>
      </c>
      <c r="BO3934" s="58" t="str">
        <f t="shared" si="61"/>
        <v>境内资产</v>
      </c>
      <c r="BP3934" s="58" t="str">
        <f>IF(M3934="",VLOOKUP(D3934,Sheet4!$A$1:$B$92,2,0),VLOOKUP(Q3934,Sheet4!$A$1:$B$92,2,0))</f>
        <v>保险资产管理产品</v>
      </c>
    </row>
    <row r="3935" spans="1:68" s="58" customFormat="1" ht="12.75" customHeight="1">
      <c r="A3935" s="137" t="s">
        <v>1639</v>
      </c>
      <c r="B3935" s="50" t="s">
        <v>1640</v>
      </c>
      <c r="C3935" s="252" t="s">
        <v>5552</v>
      </c>
      <c r="D3935" s="257" t="s">
        <v>678</v>
      </c>
      <c r="E3935" s="42" t="s">
        <v>1641</v>
      </c>
      <c r="F3935" s="42" t="s">
        <v>1640</v>
      </c>
      <c r="G3935" s="42"/>
      <c r="H3935" s="307">
        <v>4692.7301607305444</v>
      </c>
      <c r="I3935" s="315">
        <v>3203.8229343353996</v>
      </c>
      <c r="J3935" s="105">
        <v>0</v>
      </c>
      <c r="K3935" s="42">
        <v>0</v>
      </c>
      <c r="L3935" s="50" t="s">
        <v>4489</v>
      </c>
      <c r="M3935" s="50" t="s">
        <v>5543</v>
      </c>
      <c r="N3935" s="50" t="s">
        <v>5532</v>
      </c>
      <c r="O3935" s="137" t="s">
        <v>2407</v>
      </c>
      <c r="P3935" s="42" t="s">
        <v>64</v>
      </c>
      <c r="Q3935" s="42" t="s">
        <v>65</v>
      </c>
      <c r="R3935" s="42">
        <v>2</v>
      </c>
      <c r="S3935" s="137" t="s">
        <v>2254</v>
      </c>
      <c r="T3935" s="62">
        <v>16867538196.9</v>
      </c>
      <c r="U3935" s="62">
        <v>14487907740.719999</v>
      </c>
      <c r="Z3935" s="42" t="s">
        <v>68</v>
      </c>
      <c r="AJ3935" s="42"/>
      <c r="AW3935" s="42" t="s">
        <v>2412</v>
      </c>
      <c r="AX3935" s="42"/>
      <c r="AY3935" s="42"/>
      <c r="AZ3935" s="42"/>
      <c r="BA3935" s="42"/>
      <c r="BB3935" s="42"/>
      <c r="BN3935" s="128" t="s">
        <v>4578</v>
      </c>
      <c r="BO3935" s="58" t="str">
        <f t="shared" si="61"/>
        <v>境内资产</v>
      </c>
      <c r="BP3935" s="58" t="str">
        <f>IF(M3935="",VLOOKUP(D3935,Sheet4!$A$1:$B$92,2,0),VLOOKUP(Q3935,Sheet4!$A$1:$B$92,2,0))</f>
        <v>保险资产管理产品</v>
      </c>
    </row>
    <row r="3936" spans="1:68" s="58" customFormat="1" ht="12.75" customHeight="1">
      <c r="A3936" s="137" t="s">
        <v>1642</v>
      </c>
      <c r="B3936" s="50" t="s">
        <v>1643</v>
      </c>
      <c r="C3936" s="252" t="s">
        <v>5552</v>
      </c>
      <c r="D3936" s="257" t="s">
        <v>678</v>
      </c>
      <c r="E3936" s="42" t="s">
        <v>1644</v>
      </c>
      <c r="F3936" s="42" t="s">
        <v>1643</v>
      </c>
      <c r="G3936" s="42"/>
      <c r="H3936" s="307">
        <v>10936.798348601009</v>
      </c>
      <c r="I3936" s="315">
        <v>5342.1003169664727</v>
      </c>
      <c r="J3936" s="105">
        <v>0</v>
      </c>
      <c r="K3936" s="42">
        <v>0</v>
      </c>
      <c r="L3936" s="50" t="s">
        <v>4489</v>
      </c>
      <c r="M3936" s="50" t="s">
        <v>5543</v>
      </c>
      <c r="N3936" s="50" t="s">
        <v>5532</v>
      </c>
      <c r="O3936" s="137" t="s">
        <v>2407</v>
      </c>
      <c r="P3936" s="42" t="s">
        <v>64</v>
      </c>
      <c r="Q3936" s="42" t="s">
        <v>65</v>
      </c>
      <c r="R3936" s="42">
        <v>2</v>
      </c>
      <c r="S3936" s="137" t="s">
        <v>2254</v>
      </c>
      <c r="T3936" s="62">
        <v>16867538196.9</v>
      </c>
      <c r="U3936" s="62">
        <v>14487907740.719999</v>
      </c>
      <c r="Z3936" s="42" t="s">
        <v>68</v>
      </c>
      <c r="AJ3936" s="42"/>
      <c r="AW3936" s="42" t="s">
        <v>2412</v>
      </c>
      <c r="AX3936" s="42"/>
      <c r="AY3936" s="42"/>
      <c r="AZ3936" s="42"/>
      <c r="BA3936" s="42"/>
      <c r="BB3936" s="42"/>
      <c r="BN3936" s="128" t="s">
        <v>4578</v>
      </c>
      <c r="BO3936" s="58" t="str">
        <f t="shared" si="61"/>
        <v>境内资产</v>
      </c>
      <c r="BP3936" s="58" t="str">
        <f>IF(M3936="",VLOOKUP(D3936,Sheet4!$A$1:$B$92,2,0),VLOOKUP(Q3936,Sheet4!$A$1:$B$92,2,0))</f>
        <v>保险资产管理产品</v>
      </c>
    </row>
    <row r="3937" spans="1:68" s="58" customFormat="1" ht="12.75" customHeight="1">
      <c r="A3937" s="137" t="s">
        <v>2180</v>
      </c>
      <c r="B3937" s="50" t="s">
        <v>2347</v>
      </c>
      <c r="C3937" s="252" t="s">
        <v>5552</v>
      </c>
      <c r="D3937" s="257" t="s">
        <v>678</v>
      </c>
      <c r="E3937" s="42" t="s">
        <v>2815</v>
      </c>
      <c r="F3937" s="42" t="s">
        <v>2347</v>
      </c>
      <c r="G3937" s="42"/>
      <c r="H3937" s="307">
        <v>2084.9791450647913</v>
      </c>
      <c r="I3937" s="315">
        <v>1916.3411259786683</v>
      </c>
      <c r="J3937" s="105">
        <v>0</v>
      </c>
      <c r="K3937" s="42">
        <v>0</v>
      </c>
      <c r="L3937" s="50" t="s">
        <v>4489</v>
      </c>
      <c r="M3937" s="50" t="s">
        <v>5543</v>
      </c>
      <c r="N3937" s="50" t="s">
        <v>5532</v>
      </c>
      <c r="O3937" s="137" t="s">
        <v>2407</v>
      </c>
      <c r="P3937" s="42" t="s">
        <v>64</v>
      </c>
      <c r="Q3937" s="42" t="s">
        <v>65</v>
      </c>
      <c r="R3937" s="42">
        <v>2</v>
      </c>
      <c r="S3937" s="137" t="s">
        <v>2254</v>
      </c>
      <c r="T3937" s="62">
        <v>16867538196.9</v>
      </c>
      <c r="U3937" s="62">
        <v>14487907740.719999</v>
      </c>
      <c r="Z3937" s="42" t="s">
        <v>68</v>
      </c>
      <c r="AJ3937" s="42"/>
      <c r="AW3937" s="42" t="s">
        <v>2412</v>
      </c>
      <c r="AX3937" s="42"/>
      <c r="AY3937" s="42"/>
      <c r="AZ3937" s="42"/>
      <c r="BA3937" s="42"/>
      <c r="BB3937" s="42"/>
      <c r="BN3937" s="128" t="s">
        <v>4578</v>
      </c>
      <c r="BO3937" s="58" t="str">
        <f t="shared" si="61"/>
        <v>境内资产</v>
      </c>
      <c r="BP3937" s="58" t="str">
        <f>IF(M3937="",VLOOKUP(D3937,Sheet4!$A$1:$B$92,2,0),VLOOKUP(Q3937,Sheet4!$A$1:$B$92,2,0))</f>
        <v>保险资产管理产品</v>
      </c>
    </row>
    <row r="3938" spans="1:68" s="58" customFormat="1" ht="12.75" customHeight="1">
      <c r="A3938" s="137" t="s">
        <v>1767</v>
      </c>
      <c r="B3938" s="50" t="s">
        <v>1768</v>
      </c>
      <c r="C3938" s="252" t="s">
        <v>5552</v>
      </c>
      <c r="D3938" s="257" t="s">
        <v>678</v>
      </c>
      <c r="E3938" s="42" t="s">
        <v>1769</v>
      </c>
      <c r="F3938" s="42" t="s">
        <v>1768</v>
      </c>
      <c r="G3938" s="42"/>
      <c r="H3938" s="307">
        <v>5698.7194233790651</v>
      </c>
      <c r="I3938" s="315">
        <v>3135.4634532321288</v>
      </c>
      <c r="J3938" s="105">
        <v>0</v>
      </c>
      <c r="K3938" s="42">
        <v>0</v>
      </c>
      <c r="L3938" s="50" t="s">
        <v>4489</v>
      </c>
      <c r="M3938" s="50" t="s">
        <v>5543</v>
      </c>
      <c r="N3938" s="50" t="s">
        <v>5532</v>
      </c>
      <c r="O3938" s="137" t="s">
        <v>2407</v>
      </c>
      <c r="P3938" s="42" t="s">
        <v>64</v>
      </c>
      <c r="Q3938" s="42" t="s">
        <v>65</v>
      </c>
      <c r="R3938" s="42">
        <v>2</v>
      </c>
      <c r="S3938" s="137" t="s">
        <v>2254</v>
      </c>
      <c r="T3938" s="62">
        <v>16867538196.9</v>
      </c>
      <c r="U3938" s="62">
        <v>14487907740.719999</v>
      </c>
      <c r="Z3938" s="42" t="s">
        <v>68</v>
      </c>
      <c r="AJ3938" s="42"/>
      <c r="AW3938" s="42" t="s">
        <v>2412</v>
      </c>
      <c r="AX3938" s="42"/>
      <c r="AY3938" s="42"/>
      <c r="AZ3938" s="42"/>
      <c r="BA3938" s="42"/>
      <c r="BB3938" s="42"/>
      <c r="BN3938" s="128" t="s">
        <v>4578</v>
      </c>
      <c r="BO3938" s="58" t="str">
        <f t="shared" si="61"/>
        <v>境内资产</v>
      </c>
      <c r="BP3938" s="58" t="str">
        <f>IF(M3938="",VLOOKUP(D3938,Sheet4!$A$1:$B$92,2,0),VLOOKUP(Q3938,Sheet4!$A$1:$B$92,2,0))</f>
        <v>保险资产管理产品</v>
      </c>
    </row>
    <row r="3939" spans="1:68" s="58" customFormat="1" ht="12.75" customHeight="1">
      <c r="A3939" s="137" t="s">
        <v>1773</v>
      </c>
      <c r="B3939" s="50" t="s">
        <v>1774</v>
      </c>
      <c r="C3939" s="252" t="s">
        <v>5552</v>
      </c>
      <c r="D3939" s="257" t="s">
        <v>678</v>
      </c>
      <c r="E3939" s="42" t="s">
        <v>1775</v>
      </c>
      <c r="F3939" s="42" t="s">
        <v>1774</v>
      </c>
      <c r="G3939" s="42"/>
      <c r="H3939" s="307">
        <v>16541.73682812749</v>
      </c>
      <c r="I3939" s="315">
        <v>13130.529852565089</v>
      </c>
      <c r="J3939" s="105">
        <v>0</v>
      </c>
      <c r="K3939" s="42">
        <v>0</v>
      </c>
      <c r="L3939" s="50" t="s">
        <v>4489</v>
      </c>
      <c r="M3939" s="50" t="s">
        <v>5543</v>
      </c>
      <c r="N3939" s="50" t="s">
        <v>5532</v>
      </c>
      <c r="O3939" s="137" t="s">
        <v>2407</v>
      </c>
      <c r="P3939" s="42" t="s">
        <v>64</v>
      </c>
      <c r="Q3939" s="42" t="s">
        <v>65</v>
      </c>
      <c r="R3939" s="42">
        <v>2</v>
      </c>
      <c r="S3939" s="137" t="s">
        <v>2254</v>
      </c>
      <c r="T3939" s="62">
        <v>16867538196.9</v>
      </c>
      <c r="U3939" s="62">
        <v>14487907740.719999</v>
      </c>
      <c r="Z3939" s="42" t="s">
        <v>68</v>
      </c>
      <c r="AJ3939" s="42"/>
      <c r="AW3939" s="42" t="s">
        <v>2412</v>
      </c>
      <c r="AX3939" s="42"/>
      <c r="AY3939" s="42"/>
      <c r="AZ3939" s="42"/>
      <c r="BA3939" s="42"/>
      <c r="BB3939" s="42"/>
      <c r="BN3939" s="128" t="s">
        <v>4578</v>
      </c>
      <c r="BO3939" s="58" t="str">
        <f t="shared" si="61"/>
        <v>境内资产</v>
      </c>
      <c r="BP3939" s="58" t="str">
        <f>IF(M3939="",VLOOKUP(D3939,Sheet4!$A$1:$B$92,2,0),VLOOKUP(Q3939,Sheet4!$A$1:$B$92,2,0))</f>
        <v>保险资产管理产品</v>
      </c>
    </row>
    <row r="3940" spans="1:68" s="58" customFormat="1" ht="12.75" customHeight="1">
      <c r="A3940" s="137" t="s">
        <v>2043</v>
      </c>
      <c r="B3940" s="50" t="s">
        <v>2044</v>
      </c>
      <c r="C3940" s="252" t="s">
        <v>5552</v>
      </c>
      <c r="D3940" s="257" t="s">
        <v>678</v>
      </c>
      <c r="E3940" s="42" t="s">
        <v>4375</v>
      </c>
      <c r="F3940" s="42" t="s">
        <v>2044</v>
      </c>
      <c r="G3940" s="42"/>
      <c r="H3940" s="307">
        <v>31854.779604314994</v>
      </c>
      <c r="I3940" s="315">
        <v>16332.496331434697</v>
      </c>
      <c r="J3940" s="105">
        <v>0</v>
      </c>
      <c r="K3940" s="42">
        <v>0</v>
      </c>
      <c r="L3940" s="50" t="s">
        <v>4489</v>
      </c>
      <c r="M3940" s="50" t="s">
        <v>5543</v>
      </c>
      <c r="N3940" s="50" t="s">
        <v>5532</v>
      </c>
      <c r="O3940" s="137" t="s">
        <v>2407</v>
      </c>
      <c r="P3940" s="42" t="s">
        <v>64</v>
      </c>
      <c r="Q3940" s="42" t="s">
        <v>65</v>
      </c>
      <c r="R3940" s="42">
        <v>2</v>
      </c>
      <c r="S3940" s="137" t="s">
        <v>2254</v>
      </c>
      <c r="T3940" s="62">
        <v>16867538196.9</v>
      </c>
      <c r="U3940" s="62">
        <v>14487907740.719999</v>
      </c>
      <c r="Z3940" s="42" t="s">
        <v>68</v>
      </c>
      <c r="AJ3940" s="42"/>
      <c r="AW3940" s="42" t="s">
        <v>2412</v>
      </c>
      <c r="AX3940" s="42"/>
      <c r="AY3940" s="42"/>
      <c r="AZ3940" s="42"/>
      <c r="BA3940" s="42"/>
      <c r="BB3940" s="42"/>
      <c r="BN3940" s="128" t="s">
        <v>4578</v>
      </c>
      <c r="BO3940" s="58" t="str">
        <f t="shared" si="61"/>
        <v>境内资产</v>
      </c>
      <c r="BP3940" s="58" t="str">
        <f>IF(M3940="",VLOOKUP(D3940,Sheet4!$A$1:$B$92,2,0),VLOOKUP(Q3940,Sheet4!$A$1:$B$92,2,0))</f>
        <v>保险资产管理产品</v>
      </c>
    </row>
    <row r="3941" spans="1:68" s="58" customFormat="1" ht="12.75" customHeight="1">
      <c r="A3941" s="137" t="s">
        <v>1832</v>
      </c>
      <c r="B3941" s="50" t="s">
        <v>1833</v>
      </c>
      <c r="C3941" s="252" t="s">
        <v>5552</v>
      </c>
      <c r="D3941" s="257" t="s">
        <v>678</v>
      </c>
      <c r="E3941" s="42" t="s">
        <v>1834</v>
      </c>
      <c r="F3941" s="42" t="s">
        <v>1833</v>
      </c>
      <c r="G3941" s="42"/>
      <c r="H3941" s="307">
        <v>11091.333294713131</v>
      </c>
      <c r="I3941" s="315">
        <v>5879.7238312937689</v>
      </c>
      <c r="J3941" s="105">
        <v>0</v>
      </c>
      <c r="K3941" s="42">
        <v>0</v>
      </c>
      <c r="L3941" s="50" t="s">
        <v>4489</v>
      </c>
      <c r="M3941" s="50" t="s">
        <v>5543</v>
      </c>
      <c r="N3941" s="50" t="s">
        <v>5532</v>
      </c>
      <c r="O3941" s="137" t="s">
        <v>2407</v>
      </c>
      <c r="P3941" s="42" t="s">
        <v>64</v>
      </c>
      <c r="Q3941" s="42" t="s">
        <v>65</v>
      </c>
      <c r="R3941" s="42">
        <v>2</v>
      </c>
      <c r="S3941" s="137" t="s">
        <v>2254</v>
      </c>
      <c r="T3941" s="62">
        <v>16867538196.9</v>
      </c>
      <c r="U3941" s="62">
        <v>14487907740.719999</v>
      </c>
      <c r="Z3941" s="42" t="s">
        <v>68</v>
      </c>
      <c r="AJ3941" s="42"/>
      <c r="AW3941" s="42" t="s">
        <v>2412</v>
      </c>
      <c r="AX3941" s="42"/>
      <c r="AY3941" s="42"/>
      <c r="AZ3941" s="42"/>
      <c r="BA3941" s="42"/>
      <c r="BB3941" s="42"/>
      <c r="BN3941" s="128" t="s">
        <v>4578</v>
      </c>
      <c r="BO3941" s="58" t="str">
        <f t="shared" si="61"/>
        <v>境内资产</v>
      </c>
      <c r="BP3941" s="58" t="str">
        <f>IF(M3941="",VLOOKUP(D3941,Sheet4!$A$1:$B$92,2,0),VLOOKUP(Q3941,Sheet4!$A$1:$B$92,2,0))</f>
        <v>保险资产管理产品</v>
      </c>
    </row>
    <row r="3942" spans="1:68" s="58" customFormat="1" ht="12.75" customHeight="1">
      <c r="A3942" s="137" t="s">
        <v>1779</v>
      </c>
      <c r="B3942" s="50" t="s">
        <v>1780</v>
      </c>
      <c r="C3942" s="252" t="s">
        <v>5552</v>
      </c>
      <c r="D3942" s="257" t="s">
        <v>678</v>
      </c>
      <c r="E3942" s="42" t="s">
        <v>1781</v>
      </c>
      <c r="F3942" s="42" t="s">
        <v>1780</v>
      </c>
      <c r="G3942" s="42"/>
      <c r="H3942" s="307">
        <v>7256.6448731395358</v>
      </c>
      <c r="I3942" s="315">
        <v>5079.6514111976758</v>
      </c>
      <c r="J3942" s="105">
        <v>0</v>
      </c>
      <c r="K3942" s="42">
        <v>0</v>
      </c>
      <c r="L3942" s="50" t="s">
        <v>4489</v>
      </c>
      <c r="M3942" s="50" t="s">
        <v>5543</v>
      </c>
      <c r="N3942" s="50" t="s">
        <v>5532</v>
      </c>
      <c r="O3942" s="137" t="s">
        <v>2407</v>
      </c>
      <c r="P3942" s="42" t="s">
        <v>64</v>
      </c>
      <c r="Q3942" s="42" t="s">
        <v>65</v>
      </c>
      <c r="R3942" s="42">
        <v>2</v>
      </c>
      <c r="S3942" s="137" t="s">
        <v>2254</v>
      </c>
      <c r="T3942" s="62">
        <v>16867538196.9</v>
      </c>
      <c r="U3942" s="62">
        <v>14487907740.719999</v>
      </c>
      <c r="Z3942" s="42" t="s">
        <v>68</v>
      </c>
      <c r="AJ3942" s="42"/>
      <c r="AW3942" s="42" t="s">
        <v>2412</v>
      </c>
      <c r="AX3942" s="42"/>
      <c r="AY3942" s="42"/>
      <c r="AZ3942" s="42"/>
      <c r="BA3942" s="108"/>
      <c r="BB3942" s="42"/>
      <c r="BN3942" s="128" t="s">
        <v>4578</v>
      </c>
      <c r="BO3942" s="58" t="str">
        <f t="shared" si="61"/>
        <v>境内资产</v>
      </c>
      <c r="BP3942" s="58" t="str">
        <f>IF(M3942="",VLOOKUP(D3942,Sheet4!$A$1:$B$92,2,0),VLOOKUP(Q3942,Sheet4!$A$1:$B$92,2,0))</f>
        <v>保险资产管理产品</v>
      </c>
    </row>
    <row r="3943" spans="1:68" s="58" customFormat="1" ht="12.75" customHeight="1">
      <c r="A3943" s="137" t="s">
        <v>2295</v>
      </c>
      <c r="B3943" s="50" t="s">
        <v>2348</v>
      </c>
      <c r="C3943" s="252" t="s">
        <v>1305</v>
      </c>
      <c r="D3943" s="252" t="s">
        <v>1318</v>
      </c>
      <c r="E3943" s="42" t="s">
        <v>2349</v>
      </c>
      <c r="F3943" s="42" t="s">
        <v>2348</v>
      </c>
      <c r="G3943" s="42"/>
      <c r="H3943" s="307">
        <v>29095144.381475855</v>
      </c>
      <c r="I3943" s="315">
        <v>29096412.190844841</v>
      </c>
      <c r="J3943" s="105">
        <v>0</v>
      </c>
      <c r="K3943" s="42">
        <v>0</v>
      </c>
      <c r="L3943" s="50" t="s">
        <v>4489</v>
      </c>
      <c r="M3943" s="50" t="s">
        <v>5543</v>
      </c>
      <c r="N3943" s="50" t="s">
        <v>5532</v>
      </c>
      <c r="O3943" s="137" t="s">
        <v>2407</v>
      </c>
      <c r="P3943" s="42" t="s">
        <v>64</v>
      </c>
      <c r="Q3943" s="42" t="s">
        <v>65</v>
      </c>
      <c r="R3943" s="42">
        <v>2</v>
      </c>
      <c r="S3943" s="137" t="s">
        <v>2254</v>
      </c>
      <c r="T3943" s="62">
        <v>16867538196.9</v>
      </c>
      <c r="U3943" s="62">
        <v>14487907740.719999</v>
      </c>
      <c r="Z3943" s="42" t="s">
        <v>68</v>
      </c>
      <c r="AJ3943" s="42"/>
      <c r="AW3943" s="42" t="s">
        <v>2412</v>
      </c>
      <c r="AX3943" s="42"/>
      <c r="AY3943" s="42"/>
      <c r="AZ3943" s="42"/>
      <c r="BA3943" s="108"/>
      <c r="BB3943" s="42"/>
      <c r="BN3943" s="128" t="s">
        <v>4578</v>
      </c>
      <c r="BO3943" s="58" t="str">
        <f t="shared" si="61"/>
        <v>境内资产</v>
      </c>
      <c r="BP3943" s="58" t="str">
        <f>IF(M3943="",VLOOKUP(D3943,Sheet4!$A$1:$B$92,2,0),VLOOKUP(Q3943,Sheet4!$A$1:$B$92,2,0))</f>
        <v>保险资产管理产品</v>
      </c>
    </row>
    <row r="3944" spans="1:68" s="58" customFormat="1" ht="12.75" customHeight="1">
      <c r="A3944" s="137" t="s">
        <v>2354</v>
      </c>
      <c r="B3944" s="50" t="s">
        <v>2350</v>
      </c>
      <c r="C3944" s="255" t="s">
        <v>71</v>
      </c>
      <c r="D3944" s="255" t="s">
        <v>72</v>
      </c>
      <c r="E3944" s="42" t="s">
        <v>4463</v>
      </c>
      <c r="F3944" s="42" t="s">
        <v>2350</v>
      </c>
      <c r="G3944" s="42"/>
      <c r="H3944" s="307">
        <v>20162004.643402129</v>
      </c>
      <c r="I3944" s="315">
        <v>20141543.709504962</v>
      </c>
      <c r="J3944" s="105">
        <v>291224.78392592666</v>
      </c>
      <c r="K3944" s="42">
        <v>0</v>
      </c>
      <c r="L3944" s="50" t="s">
        <v>4489</v>
      </c>
      <c r="M3944" s="50" t="s">
        <v>5543</v>
      </c>
      <c r="N3944" s="50" t="s">
        <v>5532</v>
      </c>
      <c r="O3944" s="137" t="s">
        <v>2407</v>
      </c>
      <c r="P3944" s="42" t="s">
        <v>64</v>
      </c>
      <c r="Q3944" s="42" t="s">
        <v>65</v>
      </c>
      <c r="R3944" s="42">
        <v>2</v>
      </c>
      <c r="S3944" s="137" t="s">
        <v>2254</v>
      </c>
      <c r="T3944" s="62">
        <v>16867538196.9</v>
      </c>
      <c r="U3944" s="62">
        <v>14487907740.719999</v>
      </c>
      <c r="Z3944" s="42" t="s">
        <v>68</v>
      </c>
      <c r="AJ3944" s="42"/>
      <c r="AW3944" s="42" t="s">
        <v>2412</v>
      </c>
      <c r="AX3944" s="42"/>
      <c r="AY3944" s="108">
        <v>3</v>
      </c>
      <c r="AZ3944" s="103" t="s">
        <v>74</v>
      </c>
      <c r="BA3944" s="67">
        <v>0.6482</v>
      </c>
      <c r="BB3944" s="50" t="s">
        <v>68</v>
      </c>
      <c r="BN3944" s="128" t="s">
        <v>4578</v>
      </c>
      <c r="BO3944" s="58" t="str">
        <f t="shared" si="61"/>
        <v>境内资产</v>
      </c>
      <c r="BP3944" s="58" t="str">
        <f>IF(M3944="",VLOOKUP(D3944,Sheet4!$A$1:$B$92,2,0),VLOOKUP(Q3944,Sheet4!$A$1:$B$92,2,0))</f>
        <v>保险资产管理产品</v>
      </c>
    </row>
    <row r="3945" spans="1:68" s="58" customFormat="1" ht="12.75" customHeight="1">
      <c r="A3945" s="137" t="s">
        <v>2255</v>
      </c>
      <c r="B3945" s="138" t="s">
        <v>2256</v>
      </c>
      <c r="C3945" s="250" t="s">
        <v>222</v>
      </c>
      <c r="D3945" s="256" t="s">
        <v>221</v>
      </c>
      <c r="E3945" s="42" t="s">
        <v>2307</v>
      </c>
      <c r="F3945" s="42" t="s">
        <v>2308</v>
      </c>
      <c r="G3945" s="42"/>
      <c r="H3945" s="307">
        <v>14434.725049321414</v>
      </c>
      <c r="I3945" s="315">
        <v>14434.725049321414</v>
      </c>
      <c r="J3945" s="105">
        <v>6.5744246031718179</v>
      </c>
      <c r="K3945" s="42">
        <v>0</v>
      </c>
      <c r="L3945" s="50" t="s">
        <v>4487</v>
      </c>
      <c r="M3945" s="50" t="s">
        <v>5543</v>
      </c>
      <c r="N3945" s="50" t="s">
        <v>2406</v>
      </c>
      <c r="O3945" s="137" t="s">
        <v>2407</v>
      </c>
      <c r="P3945" s="42" t="s">
        <v>64</v>
      </c>
      <c r="Q3945" s="42" t="s">
        <v>65</v>
      </c>
      <c r="R3945" s="42">
        <v>1</v>
      </c>
      <c r="S3945" s="137" t="s">
        <v>2254</v>
      </c>
      <c r="T3945" s="62">
        <v>1221734.6299999999</v>
      </c>
      <c r="U3945" s="62">
        <v>1136101.48</v>
      </c>
      <c r="Z3945" s="42" t="s">
        <v>280</v>
      </c>
      <c r="AJ3945" s="42"/>
      <c r="AW3945" s="50" t="s">
        <v>2412</v>
      </c>
      <c r="AX3945" s="108">
        <v>0</v>
      </c>
      <c r="AY3945" s="42"/>
      <c r="AZ3945" s="42"/>
      <c r="BA3945" s="42"/>
      <c r="BB3945" s="42"/>
      <c r="BN3945" s="128" t="s">
        <v>4578</v>
      </c>
      <c r="BO3945" s="58" t="str">
        <f t="shared" si="61"/>
        <v>境内资产</v>
      </c>
      <c r="BP3945" s="58" t="str">
        <f>IF(M3945="",VLOOKUP(D3945,Sheet4!$A$1:$B$92,2,0),VLOOKUP(Q3945,Sheet4!$A$1:$B$92,2,0))</f>
        <v>保险资产管理产品</v>
      </c>
    </row>
    <row r="3946" spans="1:68" s="58" customFormat="1" ht="12.75" customHeight="1">
      <c r="A3946" s="137" t="s">
        <v>2301</v>
      </c>
      <c r="B3946" s="50" t="s">
        <v>2262</v>
      </c>
      <c r="C3946" s="252" t="s">
        <v>821</v>
      </c>
      <c r="D3946" s="274" t="s">
        <v>5615</v>
      </c>
      <c r="E3946" s="42" t="s">
        <v>2375</v>
      </c>
      <c r="F3946" s="42" t="s">
        <v>2301</v>
      </c>
      <c r="G3946" s="42"/>
      <c r="H3946" s="307">
        <v>677849.39103819383</v>
      </c>
      <c r="I3946" s="315">
        <v>677848.71025756211</v>
      </c>
      <c r="J3946" s="105">
        <v>2937.3472817777401</v>
      </c>
      <c r="K3946" s="42">
        <v>0</v>
      </c>
      <c r="L3946" s="50" t="s">
        <v>4487</v>
      </c>
      <c r="M3946" s="50" t="s">
        <v>5543</v>
      </c>
      <c r="N3946" s="50" t="s">
        <v>2406</v>
      </c>
      <c r="O3946" s="137" t="s">
        <v>2407</v>
      </c>
      <c r="P3946" s="42" t="s">
        <v>64</v>
      </c>
      <c r="Q3946" s="42" t="s">
        <v>65</v>
      </c>
      <c r="R3946" s="42">
        <v>1</v>
      </c>
      <c r="S3946" s="137" t="s">
        <v>2254</v>
      </c>
      <c r="T3946" s="62">
        <v>1221734.6299999999</v>
      </c>
      <c r="U3946" s="62">
        <v>1136101.48</v>
      </c>
      <c r="Z3946" s="42" t="s">
        <v>68</v>
      </c>
      <c r="AJ3946" s="42"/>
      <c r="AW3946" s="50" t="s">
        <v>2412</v>
      </c>
      <c r="AX3946" s="146">
        <v>0.13489999999999999</v>
      </c>
      <c r="AY3946" s="42"/>
      <c r="AZ3946" s="42"/>
      <c r="BA3946" s="42"/>
      <c r="BB3946" s="42"/>
      <c r="BN3946" s="128" t="s">
        <v>4578</v>
      </c>
      <c r="BO3946" s="58" t="str">
        <f t="shared" si="61"/>
        <v>境内资产</v>
      </c>
      <c r="BP3946" s="58" t="str">
        <f>IF(M3946="",VLOOKUP(D3946,Sheet4!$A$1:$B$92,2,0),VLOOKUP(Q3946,Sheet4!$A$1:$B$92,2,0))</f>
        <v>保险资产管理产品</v>
      </c>
    </row>
    <row r="3947" spans="1:68" s="58" customFormat="1" ht="12.75" customHeight="1">
      <c r="A3947" s="138" t="s">
        <v>2305</v>
      </c>
      <c r="B3947" s="50" t="s">
        <v>2306</v>
      </c>
      <c r="C3947" s="252" t="s">
        <v>821</v>
      </c>
      <c r="D3947" s="274" t="s">
        <v>5615</v>
      </c>
      <c r="E3947" s="42" t="s">
        <v>2309</v>
      </c>
      <c r="F3947" s="42" t="s">
        <v>2305</v>
      </c>
      <c r="G3947" s="42"/>
      <c r="H3947" s="307">
        <v>183202.53811843076</v>
      </c>
      <c r="I3947" s="315">
        <v>183202.17011949242</v>
      </c>
      <c r="J3947" s="105">
        <v>793.87758579210004</v>
      </c>
      <c r="K3947" s="42">
        <v>0</v>
      </c>
      <c r="L3947" s="50" t="s">
        <v>4487</v>
      </c>
      <c r="M3947" s="50" t="s">
        <v>5543</v>
      </c>
      <c r="N3947" s="50" t="s">
        <v>2406</v>
      </c>
      <c r="O3947" s="137" t="s">
        <v>2407</v>
      </c>
      <c r="P3947" s="42" t="s">
        <v>64</v>
      </c>
      <c r="Q3947" s="42" t="s">
        <v>65</v>
      </c>
      <c r="R3947" s="42">
        <v>1</v>
      </c>
      <c r="S3947" s="137" t="s">
        <v>2254</v>
      </c>
      <c r="T3947" s="62">
        <v>1221734.6299999999</v>
      </c>
      <c r="U3947" s="62">
        <v>1136101.48</v>
      </c>
      <c r="Z3947" s="42" t="s">
        <v>68</v>
      </c>
      <c r="AJ3947" s="42"/>
      <c r="AW3947" s="50" t="s">
        <v>2412</v>
      </c>
      <c r="AX3947" s="146">
        <v>0.13389999999999999</v>
      </c>
      <c r="AY3947" s="42"/>
      <c r="AZ3947" s="42"/>
      <c r="BA3947" s="42"/>
      <c r="BB3947" s="42"/>
      <c r="BN3947" s="128" t="s">
        <v>4578</v>
      </c>
      <c r="BO3947" s="58" t="str">
        <f t="shared" si="61"/>
        <v>境内资产</v>
      </c>
      <c r="BP3947" s="58" t="str">
        <f>IF(M3947="",VLOOKUP(D3947,Sheet4!$A$1:$B$92,2,0),VLOOKUP(Q3947,Sheet4!$A$1:$B$92,2,0))</f>
        <v>保险资产管理产品</v>
      </c>
    </row>
    <row r="3948" spans="1:68" s="58" customFormat="1" ht="12.75" customHeight="1">
      <c r="A3948" s="137" t="s">
        <v>224</v>
      </c>
      <c r="B3948" s="137" t="s">
        <v>224</v>
      </c>
      <c r="C3948" s="250" t="s">
        <v>222</v>
      </c>
      <c r="D3948" s="250" t="s">
        <v>224</v>
      </c>
      <c r="E3948" s="42">
        <v>0</v>
      </c>
      <c r="F3948" s="50" t="s">
        <v>5354</v>
      </c>
      <c r="G3948" s="42"/>
      <c r="H3948" s="307">
        <v>486.58200238798253</v>
      </c>
      <c r="I3948" s="315">
        <v>486.58200238798253</v>
      </c>
      <c r="J3948" s="105">
        <v>0</v>
      </c>
      <c r="K3948" s="42">
        <v>0</v>
      </c>
      <c r="L3948" s="50" t="s">
        <v>4487</v>
      </c>
      <c r="M3948" s="50" t="s">
        <v>5543</v>
      </c>
      <c r="N3948" s="50" t="s">
        <v>2406</v>
      </c>
      <c r="O3948" s="137" t="s">
        <v>2407</v>
      </c>
      <c r="P3948" s="42" t="s">
        <v>64</v>
      </c>
      <c r="Q3948" s="42" t="s">
        <v>65</v>
      </c>
      <c r="R3948" s="42">
        <v>1</v>
      </c>
      <c r="S3948" s="137" t="s">
        <v>2254</v>
      </c>
      <c r="T3948" s="62">
        <v>1221734.6299999999</v>
      </c>
      <c r="U3948" s="62">
        <v>1136101.48</v>
      </c>
      <c r="Z3948" s="42"/>
      <c r="AJ3948" s="42"/>
      <c r="AW3948" s="42" t="s">
        <v>2412</v>
      </c>
      <c r="AX3948" s="42"/>
      <c r="AY3948" s="42"/>
      <c r="AZ3948" s="42"/>
      <c r="BA3948" s="42"/>
      <c r="BB3948" s="42"/>
      <c r="BN3948" s="128" t="s">
        <v>4578</v>
      </c>
      <c r="BO3948" s="58" t="str">
        <f t="shared" si="61"/>
        <v>境内资产</v>
      </c>
      <c r="BP3948" s="58" t="str">
        <f>IF(M3948="",VLOOKUP(D3948,Sheet4!$A$1:$B$92,2,0),VLOOKUP(Q3948,Sheet4!$A$1:$B$92,2,0))</f>
        <v>保险资产管理产品</v>
      </c>
    </row>
    <row r="3949" spans="1:68" s="58" customFormat="1" ht="12.75" customHeight="1">
      <c r="A3949" s="138" t="s">
        <v>5387</v>
      </c>
      <c r="B3949" s="138" t="s">
        <v>5387</v>
      </c>
      <c r="C3949" s="250" t="s">
        <v>222</v>
      </c>
      <c r="D3949" s="250" t="s">
        <v>224</v>
      </c>
      <c r="E3949" s="42">
        <v>0</v>
      </c>
      <c r="F3949" s="59" t="s">
        <v>5354</v>
      </c>
      <c r="G3949" s="42"/>
      <c r="H3949" s="307">
        <v>64.988975248071128</v>
      </c>
      <c r="I3949" s="315">
        <v>64.988975248071128</v>
      </c>
      <c r="J3949" s="105">
        <v>0</v>
      </c>
      <c r="K3949" s="42">
        <v>0</v>
      </c>
      <c r="L3949" s="50" t="s">
        <v>4487</v>
      </c>
      <c r="M3949" s="50" t="s">
        <v>5543</v>
      </c>
      <c r="N3949" s="50" t="s">
        <v>2406</v>
      </c>
      <c r="O3949" s="137" t="s">
        <v>2407</v>
      </c>
      <c r="P3949" s="42" t="s">
        <v>64</v>
      </c>
      <c r="Q3949" s="42" t="s">
        <v>65</v>
      </c>
      <c r="R3949" s="42">
        <v>1</v>
      </c>
      <c r="S3949" s="137" t="s">
        <v>2254</v>
      </c>
      <c r="T3949" s="62">
        <v>1221734.6299999999</v>
      </c>
      <c r="U3949" s="62">
        <v>1136101.48</v>
      </c>
      <c r="Z3949" s="42"/>
      <c r="AJ3949" s="42"/>
      <c r="AW3949" s="42" t="s">
        <v>2412</v>
      </c>
      <c r="AX3949" s="42"/>
      <c r="AY3949" s="42"/>
      <c r="AZ3949" s="42"/>
      <c r="BA3949" s="42"/>
      <c r="BB3949" s="42"/>
      <c r="BN3949" s="128" t="s">
        <v>4578</v>
      </c>
      <c r="BO3949" s="58" t="str">
        <f t="shared" si="61"/>
        <v>境内资产</v>
      </c>
      <c r="BP3949" s="58" t="str">
        <f>IF(M3949="",VLOOKUP(D3949,Sheet4!$A$1:$B$92,2,0),VLOOKUP(Q3949,Sheet4!$A$1:$B$92,2,0))</f>
        <v>保险资产管理产品</v>
      </c>
    </row>
    <row r="3950" spans="1:68" s="58" customFormat="1" ht="12.75" customHeight="1">
      <c r="A3950" s="138" t="s">
        <v>2263</v>
      </c>
      <c r="B3950" s="50" t="s">
        <v>2310</v>
      </c>
      <c r="C3950" s="252" t="s">
        <v>5552</v>
      </c>
      <c r="D3950" s="257" t="s">
        <v>672</v>
      </c>
      <c r="E3950" s="42" t="s">
        <v>4437</v>
      </c>
      <c r="F3950" s="42" t="s">
        <v>2310</v>
      </c>
      <c r="G3950" s="42"/>
      <c r="H3950" s="307">
        <v>3296.1362620999421</v>
      </c>
      <c r="I3950" s="315">
        <v>2156.4647283409795</v>
      </c>
      <c r="J3950" s="105">
        <v>0</v>
      </c>
      <c r="K3950" s="42">
        <v>0</v>
      </c>
      <c r="L3950" s="50" t="s">
        <v>4487</v>
      </c>
      <c r="M3950" s="50" t="s">
        <v>5543</v>
      </c>
      <c r="N3950" s="50" t="s">
        <v>2406</v>
      </c>
      <c r="O3950" s="137" t="s">
        <v>2407</v>
      </c>
      <c r="P3950" s="42" t="s">
        <v>64</v>
      </c>
      <c r="Q3950" s="42" t="s">
        <v>65</v>
      </c>
      <c r="R3950" s="42">
        <v>1</v>
      </c>
      <c r="S3950" s="137" t="s">
        <v>2254</v>
      </c>
      <c r="T3950" s="62">
        <v>1221734.6299999999</v>
      </c>
      <c r="U3950" s="62">
        <v>1136101.48</v>
      </c>
      <c r="Z3950" s="42" t="s">
        <v>68</v>
      </c>
      <c r="AJ3950" s="42"/>
      <c r="AW3950" s="42" t="s">
        <v>2412</v>
      </c>
      <c r="AX3950" s="42"/>
      <c r="AY3950" s="42"/>
      <c r="AZ3950" s="42"/>
      <c r="BA3950" s="42"/>
      <c r="BB3950" s="42"/>
      <c r="BN3950" s="128" t="s">
        <v>4578</v>
      </c>
      <c r="BO3950" s="58" t="str">
        <f t="shared" si="61"/>
        <v>境内资产</v>
      </c>
      <c r="BP3950" s="58" t="str">
        <f>IF(M3950="",VLOOKUP(D3950,Sheet4!$A$1:$B$92,2,0),VLOOKUP(Q3950,Sheet4!$A$1:$B$92,2,0))</f>
        <v>保险资产管理产品</v>
      </c>
    </row>
    <row r="3951" spans="1:68" s="58" customFormat="1" ht="12.75" customHeight="1">
      <c r="A3951" s="137" t="s">
        <v>2264</v>
      </c>
      <c r="B3951" s="50" t="s">
        <v>2311</v>
      </c>
      <c r="C3951" s="252" t="s">
        <v>5552</v>
      </c>
      <c r="D3951" s="257" t="s">
        <v>672</v>
      </c>
      <c r="E3951" s="42" t="s">
        <v>4438</v>
      </c>
      <c r="F3951" s="42" t="s">
        <v>2311</v>
      </c>
      <c r="G3951" s="42"/>
      <c r="H3951" s="307">
        <v>4183.5985042694356</v>
      </c>
      <c r="I3951" s="315">
        <v>3588.4613951409506</v>
      </c>
      <c r="J3951" s="105">
        <v>0</v>
      </c>
      <c r="K3951" s="42">
        <v>0</v>
      </c>
      <c r="L3951" s="50" t="s">
        <v>4487</v>
      </c>
      <c r="M3951" s="50" t="s">
        <v>5543</v>
      </c>
      <c r="N3951" s="50" t="s">
        <v>2406</v>
      </c>
      <c r="O3951" s="137" t="s">
        <v>2407</v>
      </c>
      <c r="P3951" s="42" t="s">
        <v>64</v>
      </c>
      <c r="Q3951" s="42" t="s">
        <v>65</v>
      </c>
      <c r="R3951" s="42">
        <v>1</v>
      </c>
      <c r="S3951" s="137" t="s">
        <v>2254</v>
      </c>
      <c r="T3951" s="62">
        <v>1221734.6299999999</v>
      </c>
      <c r="U3951" s="62">
        <v>1136101.48</v>
      </c>
      <c r="Z3951" s="42" t="s">
        <v>68</v>
      </c>
      <c r="AJ3951" s="42"/>
      <c r="AW3951" s="42" t="s">
        <v>2412</v>
      </c>
      <c r="AX3951" s="42"/>
      <c r="AY3951" s="42"/>
      <c r="AZ3951" s="42"/>
      <c r="BA3951" s="42"/>
      <c r="BB3951" s="42"/>
      <c r="BN3951" s="128" t="s">
        <v>4578</v>
      </c>
      <c r="BO3951" s="58" t="str">
        <f t="shared" si="61"/>
        <v>境内资产</v>
      </c>
      <c r="BP3951" s="58" t="str">
        <f>IF(M3951="",VLOOKUP(D3951,Sheet4!$A$1:$B$92,2,0),VLOOKUP(Q3951,Sheet4!$A$1:$B$92,2,0))</f>
        <v>保险资产管理产品</v>
      </c>
    </row>
    <row r="3952" spans="1:68" s="58" customFormat="1" ht="12.75" customHeight="1">
      <c r="A3952" s="137" t="s">
        <v>2265</v>
      </c>
      <c r="B3952" s="50" t="s">
        <v>2312</v>
      </c>
      <c r="C3952" s="252" t="s">
        <v>5552</v>
      </c>
      <c r="D3952" s="257" t="s">
        <v>672</v>
      </c>
      <c r="E3952" s="42" t="s">
        <v>4439</v>
      </c>
      <c r="F3952" s="42" t="s">
        <v>2312</v>
      </c>
      <c r="G3952" s="42"/>
      <c r="H3952" s="307">
        <v>8918.1328412955208</v>
      </c>
      <c r="I3952" s="315">
        <v>5978.2139271699589</v>
      </c>
      <c r="J3952" s="105">
        <v>0</v>
      </c>
      <c r="K3952" s="42">
        <v>0</v>
      </c>
      <c r="L3952" s="50" t="s">
        <v>4487</v>
      </c>
      <c r="M3952" s="50" t="s">
        <v>5543</v>
      </c>
      <c r="N3952" s="50" t="s">
        <v>2406</v>
      </c>
      <c r="O3952" s="137" t="s">
        <v>2407</v>
      </c>
      <c r="P3952" s="42" t="s">
        <v>64</v>
      </c>
      <c r="Q3952" s="42" t="s">
        <v>65</v>
      </c>
      <c r="R3952" s="42">
        <v>1</v>
      </c>
      <c r="S3952" s="137" t="s">
        <v>2254</v>
      </c>
      <c r="T3952" s="62">
        <v>1221734.6299999999</v>
      </c>
      <c r="U3952" s="62">
        <v>1136101.48</v>
      </c>
      <c r="Z3952" s="42" t="s">
        <v>68</v>
      </c>
      <c r="AJ3952" s="42"/>
      <c r="AW3952" s="42" t="s">
        <v>2412</v>
      </c>
      <c r="AX3952" s="42"/>
      <c r="AY3952" s="42"/>
      <c r="AZ3952" s="42"/>
      <c r="BA3952" s="42"/>
      <c r="BB3952" s="42"/>
      <c r="BN3952" s="128" t="s">
        <v>4578</v>
      </c>
      <c r="BO3952" s="58" t="str">
        <f t="shared" si="61"/>
        <v>境内资产</v>
      </c>
      <c r="BP3952" s="58" t="str">
        <f>IF(M3952="",VLOOKUP(D3952,Sheet4!$A$1:$B$92,2,0),VLOOKUP(Q3952,Sheet4!$A$1:$B$92,2,0))</f>
        <v>保险资产管理产品</v>
      </c>
    </row>
    <row r="3953" spans="1:68" s="58" customFormat="1" ht="12.75" customHeight="1">
      <c r="A3953" s="137" t="s">
        <v>2117</v>
      </c>
      <c r="B3953" s="50" t="s">
        <v>2199</v>
      </c>
      <c r="C3953" s="252" t="s">
        <v>5552</v>
      </c>
      <c r="D3953" s="257" t="s">
        <v>672</v>
      </c>
      <c r="E3953" s="42" t="s">
        <v>3807</v>
      </c>
      <c r="F3953" s="42" t="s">
        <v>2199</v>
      </c>
      <c r="G3953" s="42"/>
      <c r="H3953" s="307">
        <v>4390.3077050930806</v>
      </c>
      <c r="I3953" s="315">
        <v>3651.6533000521104</v>
      </c>
      <c r="J3953" s="105">
        <v>0</v>
      </c>
      <c r="K3953" s="42">
        <v>0</v>
      </c>
      <c r="L3953" s="50" t="s">
        <v>4487</v>
      </c>
      <c r="M3953" s="50" t="s">
        <v>5543</v>
      </c>
      <c r="N3953" s="50" t="s">
        <v>2406</v>
      </c>
      <c r="O3953" s="137" t="s">
        <v>2407</v>
      </c>
      <c r="P3953" s="42" t="s">
        <v>64</v>
      </c>
      <c r="Q3953" s="42" t="s">
        <v>65</v>
      </c>
      <c r="R3953" s="42">
        <v>1</v>
      </c>
      <c r="S3953" s="137" t="s">
        <v>2254</v>
      </c>
      <c r="T3953" s="62">
        <v>1221734.6299999999</v>
      </c>
      <c r="U3953" s="62">
        <v>1136101.48</v>
      </c>
      <c r="Z3953" s="42" t="s">
        <v>280</v>
      </c>
      <c r="AJ3953" s="42"/>
      <c r="AW3953" s="42" t="s">
        <v>2412</v>
      </c>
      <c r="AX3953" s="42"/>
      <c r="AY3953" s="42"/>
      <c r="AZ3953" s="42"/>
      <c r="BA3953" s="42"/>
      <c r="BB3953" s="42"/>
      <c r="BN3953" s="128" t="s">
        <v>4578</v>
      </c>
      <c r="BO3953" s="58" t="str">
        <f t="shared" si="61"/>
        <v>境内资产</v>
      </c>
      <c r="BP3953" s="58" t="str">
        <f>IF(M3953="",VLOOKUP(D3953,Sheet4!$A$1:$B$92,2,0),VLOOKUP(Q3953,Sheet4!$A$1:$B$92,2,0))</f>
        <v>保险资产管理产品</v>
      </c>
    </row>
    <row r="3954" spans="1:68" s="58" customFormat="1" ht="12.75" customHeight="1">
      <c r="A3954" s="137" t="s">
        <v>2266</v>
      </c>
      <c r="B3954" s="50" t="s">
        <v>2313</v>
      </c>
      <c r="C3954" s="252" t="s">
        <v>5552</v>
      </c>
      <c r="D3954" s="257" t="s">
        <v>672</v>
      </c>
      <c r="E3954" s="42" t="s">
        <v>2914</v>
      </c>
      <c r="F3954" s="42" t="s">
        <v>2313</v>
      </c>
      <c r="G3954" s="42"/>
      <c r="H3954" s="307">
        <v>6001.8807455339975</v>
      </c>
      <c r="I3954" s="315">
        <v>3939.0255158345799</v>
      </c>
      <c r="J3954" s="105">
        <v>0</v>
      </c>
      <c r="K3954" s="42">
        <v>0</v>
      </c>
      <c r="L3954" s="50" t="s">
        <v>4487</v>
      </c>
      <c r="M3954" s="50" t="s">
        <v>5543</v>
      </c>
      <c r="N3954" s="50" t="s">
        <v>2406</v>
      </c>
      <c r="O3954" s="137" t="s">
        <v>2407</v>
      </c>
      <c r="P3954" s="42" t="s">
        <v>64</v>
      </c>
      <c r="Q3954" s="42" t="s">
        <v>65</v>
      </c>
      <c r="R3954" s="42">
        <v>1</v>
      </c>
      <c r="S3954" s="137" t="s">
        <v>2254</v>
      </c>
      <c r="T3954" s="62">
        <v>1221734.6299999999</v>
      </c>
      <c r="U3954" s="62">
        <v>1136101.48</v>
      </c>
      <c r="Z3954" s="42" t="s">
        <v>68</v>
      </c>
      <c r="AJ3954" s="42"/>
      <c r="AW3954" s="42" t="s">
        <v>2412</v>
      </c>
      <c r="AX3954" s="42"/>
      <c r="AY3954" s="42"/>
      <c r="AZ3954" s="42"/>
      <c r="BA3954" s="42"/>
      <c r="BB3954" s="42"/>
      <c r="BN3954" s="128" t="s">
        <v>4578</v>
      </c>
      <c r="BO3954" s="58" t="str">
        <f t="shared" si="61"/>
        <v>境内资产</v>
      </c>
      <c r="BP3954" s="58" t="str">
        <f>IF(M3954="",VLOOKUP(D3954,Sheet4!$A$1:$B$92,2,0),VLOOKUP(Q3954,Sheet4!$A$1:$B$92,2,0))</f>
        <v>保险资产管理产品</v>
      </c>
    </row>
    <row r="3955" spans="1:68" s="58" customFormat="1" ht="12.75" customHeight="1">
      <c r="A3955" s="137" t="s">
        <v>2267</v>
      </c>
      <c r="B3955" s="50" t="s">
        <v>2314</v>
      </c>
      <c r="C3955" s="252" t="s">
        <v>5552</v>
      </c>
      <c r="D3955" s="257" t="s">
        <v>672</v>
      </c>
      <c r="E3955" s="42" t="s">
        <v>3013</v>
      </c>
      <c r="F3955" s="42" t="s">
        <v>2314</v>
      </c>
      <c r="G3955" s="42"/>
      <c r="H3955" s="307">
        <v>12083.671580235658</v>
      </c>
      <c r="I3955" s="315">
        <v>7530.1336197234732</v>
      </c>
      <c r="J3955" s="105">
        <v>0</v>
      </c>
      <c r="K3955" s="42">
        <v>0</v>
      </c>
      <c r="L3955" s="50" t="s">
        <v>4487</v>
      </c>
      <c r="M3955" s="50" t="s">
        <v>5543</v>
      </c>
      <c r="N3955" s="50" t="s">
        <v>2406</v>
      </c>
      <c r="O3955" s="137" t="s">
        <v>2407</v>
      </c>
      <c r="P3955" s="42" t="s">
        <v>64</v>
      </c>
      <c r="Q3955" s="42" t="s">
        <v>65</v>
      </c>
      <c r="R3955" s="42">
        <v>1</v>
      </c>
      <c r="S3955" s="137" t="s">
        <v>2254</v>
      </c>
      <c r="T3955" s="62">
        <v>1221734.6299999999</v>
      </c>
      <c r="U3955" s="62">
        <v>1136101.48</v>
      </c>
      <c r="Z3955" s="42" t="s">
        <v>68</v>
      </c>
      <c r="AJ3955" s="42"/>
      <c r="AW3955" s="42" t="s">
        <v>2412</v>
      </c>
      <c r="AX3955" s="42"/>
      <c r="AY3955" s="42"/>
      <c r="AZ3955" s="42"/>
      <c r="BA3955" s="42"/>
      <c r="BB3955" s="42"/>
      <c r="BN3955" s="128" t="s">
        <v>4578</v>
      </c>
      <c r="BO3955" s="58" t="str">
        <f t="shared" si="61"/>
        <v>境内资产</v>
      </c>
      <c r="BP3955" s="58" t="str">
        <f>IF(M3955="",VLOOKUP(D3955,Sheet4!$A$1:$B$92,2,0),VLOOKUP(Q3955,Sheet4!$A$1:$B$92,2,0))</f>
        <v>保险资产管理产品</v>
      </c>
    </row>
    <row r="3956" spans="1:68" s="58" customFormat="1" ht="12.75" customHeight="1">
      <c r="A3956" s="137" t="s">
        <v>2108</v>
      </c>
      <c r="B3956" s="50" t="s">
        <v>2315</v>
      </c>
      <c r="C3956" s="252" t="s">
        <v>5552</v>
      </c>
      <c r="D3956" s="257" t="s">
        <v>672</v>
      </c>
      <c r="E3956" s="42" t="s">
        <v>4359</v>
      </c>
      <c r="F3956" s="42" t="s">
        <v>2315</v>
      </c>
      <c r="G3956" s="42"/>
      <c r="H3956" s="307">
        <v>4584.5749620239658</v>
      </c>
      <c r="I3956" s="315">
        <v>4273.280415297545</v>
      </c>
      <c r="J3956" s="105">
        <v>0</v>
      </c>
      <c r="K3956" s="42">
        <v>0</v>
      </c>
      <c r="L3956" s="50" t="s">
        <v>4487</v>
      </c>
      <c r="M3956" s="50" t="s">
        <v>5543</v>
      </c>
      <c r="N3956" s="50" t="s">
        <v>2406</v>
      </c>
      <c r="O3956" s="137" t="s">
        <v>2407</v>
      </c>
      <c r="P3956" s="42" t="s">
        <v>64</v>
      </c>
      <c r="Q3956" s="42" t="s">
        <v>65</v>
      </c>
      <c r="R3956" s="42">
        <v>1</v>
      </c>
      <c r="S3956" s="137" t="s">
        <v>2254</v>
      </c>
      <c r="T3956" s="62">
        <v>1221734.6299999999</v>
      </c>
      <c r="U3956" s="62">
        <v>1136101.48</v>
      </c>
      <c r="Z3956" s="42" t="s">
        <v>68</v>
      </c>
      <c r="AJ3956" s="42"/>
      <c r="AW3956" s="42" t="s">
        <v>2412</v>
      </c>
      <c r="AX3956" s="42"/>
      <c r="AY3956" s="42"/>
      <c r="AZ3956" s="42"/>
      <c r="BA3956" s="42"/>
      <c r="BB3956" s="42"/>
      <c r="BN3956" s="128" t="s">
        <v>4578</v>
      </c>
      <c r="BO3956" s="58" t="str">
        <f t="shared" si="61"/>
        <v>境内资产</v>
      </c>
      <c r="BP3956" s="58" t="str">
        <f>IF(M3956="",VLOOKUP(D3956,Sheet4!$A$1:$B$92,2,0),VLOOKUP(Q3956,Sheet4!$A$1:$B$92,2,0))</f>
        <v>保险资产管理产品</v>
      </c>
    </row>
    <row r="3957" spans="1:68" s="58" customFormat="1" ht="12.75" customHeight="1">
      <c r="A3957" s="137" t="s">
        <v>1967</v>
      </c>
      <c r="B3957" s="50" t="s">
        <v>1968</v>
      </c>
      <c r="C3957" s="252" t="s">
        <v>5552</v>
      </c>
      <c r="D3957" s="257" t="s">
        <v>672</v>
      </c>
      <c r="E3957" s="42" t="s">
        <v>3077</v>
      </c>
      <c r="F3957" s="42" t="s">
        <v>1968</v>
      </c>
      <c r="G3957" s="42"/>
      <c r="H3957" s="307">
        <v>8954.2304831582551</v>
      </c>
      <c r="I3957" s="315">
        <v>9141.2123430760385</v>
      </c>
      <c r="J3957" s="105">
        <v>0</v>
      </c>
      <c r="K3957" s="42">
        <v>0</v>
      </c>
      <c r="L3957" s="50" t="s">
        <v>4487</v>
      </c>
      <c r="M3957" s="50" t="s">
        <v>5543</v>
      </c>
      <c r="N3957" s="50" t="s">
        <v>2406</v>
      </c>
      <c r="O3957" s="137" t="s">
        <v>2407</v>
      </c>
      <c r="P3957" s="42" t="s">
        <v>64</v>
      </c>
      <c r="Q3957" s="42" t="s">
        <v>65</v>
      </c>
      <c r="R3957" s="42">
        <v>1</v>
      </c>
      <c r="S3957" s="137" t="s">
        <v>2254</v>
      </c>
      <c r="T3957" s="62">
        <v>1221734.6299999999</v>
      </c>
      <c r="U3957" s="62">
        <v>1136101.48</v>
      </c>
      <c r="Z3957" s="42" t="s">
        <v>280</v>
      </c>
      <c r="AJ3957" s="42"/>
      <c r="AW3957" s="42" t="s">
        <v>2412</v>
      </c>
      <c r="AX3957" s="42"/>
      <c r="AY3957" s="42"/>
      <c r="AZ3957" s="42"/>
      <c r="BA3957" s="42"/>
      <c r="BB3957" s="42"/>
      <c r="BN3957" s="128" t="s">
        <v>4578</v>
      </c>
      <c r="BO3957" s="58" t="str">
        <f t="shared" si="61"/>
        <v>境内资产</v>
      </c>
      <c r="BP3957" s="58" t="str">
        <f>IF(M3957="",VLOOKUP(D3957,Sheet4!$A$1:$B$92,2,0),VLOOKUP(Q3957,Sheet4!$A$1:$B$92,2,0))</f>
        <v>保险资产管理产品</v>
      </c>
    </row>
    <row r="3958" spans="1:68" s="58" customFormat="1" ht="12.75" customHeight="1">
      <c r="A3958" s="137" t="s">
        <v>2268</v>
      </c>
      <c r="B3958" s="50" t="s">
        <v>2316</v>
      </c>
      <c r="C3958" s="252" t="s">
        <v>5552</v>
      </c>
      <c r="D3958" s="257" t="s">
        <v>672</v>
      </c>
      <c r="E3958" s="42" t="s">
        <v>4440</v>
      </c>
      <c r="F3958" s="42" t="s">
        <v>2316</v>
      </c>
      <c r="G3958" s="42"/>
      <c r="H3958" s="307">
        <v>7890.0559275869837</v>
      </c>
      <c r="I3958" s="315">
        <v>5860.7407956776588</v>
      </c>
      <c r="J3958" s="105">
        <v>0</v>
      </c>
      <c r="K3958" s="42">
        <v>0</v>
      </c>
      <c r="L3958" s="50" t="s">
        <v>4487</v>
      </c>
      <c r="M3958" s="50" t="s">
        <v>5543</v>
      </c>
      <c r="N3958" s="50" t="s">
        <v>2406</v>
      </c>
      <c r="O3958" s="137" t="s">
        <v>2407</v>
      </c>
      <c r="P3958" s="42" t="s">
        <v>64</v>
      </c>
      <c r="Q3958" s="42" t="s">
        <v>65</v>
      </c>
      <c r="R3958" s="42">
        <v>1</v>
      </c>
      <c r="S3958" s="137" t="s">
        <v>2254</v>
      </c>
      <c r="T3958" s="62">
        <v>1221734.6299999999</v>
      </c>
      <c r="U3958" s="62">
        <v>1136101.48</v>
      </c>
      <c r="Z3958" s="42" t="s">
        <v>68</v>
      </c>
      <c r="AJ3958" s="42"/>
      <c r="AW3958" s="42" t="s">
        <v>2412</v>
      </c>
      <c r="AX3958" s="42"/>
      <c r="AY3958" s="42"/>
      <c r="AZ3958" s="42"/>
      <c r="BA3958" s="42"/>
      <c r="BB3958" s="42"/>
      <c r="BN3958" s="128" t="s">
        <v>4578</v>
      </c>
      <c r="BO3958" s="58" t="str">
        <f t="shared" si="61"/>
        <v>境内资产</v>
      </c>
      <c r="BP3958" s="58" t="str">
        <f>IF(M3958="",VLOOKUP(D3958,Sheet4!$A$1:$B$92,2,0),VLOOKUP(Q3958,Sheet4!$A$1:$B$92,2,0))</f>
        <v>保险资产管理产品</v>
      </c>
    </row>
    <row r="3959" spans="1:68" s="58" customFormat="1" ht="12.75" customHeight="1">
      <c r="A3959" s="137" t="s">
        <v>2269</v>
      </c>
      <c r="B3959" s="50" t="s">
        <v>2317</v>
      </c>
      <c r="C3959" s="252" t="s">
        <v>5552</v>
      </c>
      <c r="D3959" s="257" t="s">
        <v>672</v>
      </c>
      <c r="E3959" s="42" t="s">
        <v>4441</v>
      </c>
      <c r="F3959" s="42" t="s">
        <v>2317</v>
      </c>
      <c r="G3959" s="42"/>
      <c r="H3959" s="307">
        <v>5580.2770560063673</v>
      </c>
      <c r="I3959" s="315">
        <v>4660.9444422994457</v>
      </c>
      <c r="J3959" s="105">
        <v>0</v>
      </c>
      <c r="K3959" s="42">
        <v>0</v>
      </c>
      <c r="L3959" s="50" t="s">
        <v>4487</v>
      </c>
      <c r="M3959" s="50" t="s">
        <v>5543</v>
      </c>
      <c r="N3959" s="50" t="s">
        <v>2406</v>
      </c>
      <c r="O3959" s="137" t="s">
        <v>2407</v>
      </c>
      <c r="P3959" s="42" t="s">
        <v>64</v>
      </c>
      <c r="Q3959" s="42" t="s">
        <v>65</v>
      </c>
      <c r="R3959" s="42">
        <v>1</v>
      </c>
      <c r="S3959" s="137" t="s">
        <v>2254</v>
      </c>
      <c r="T3959" s="62">
        <v>1221734.6299999999</v>
      </c>
      <c r="U3959" s="62">
        <v>1136101.48</v>
      </c>
      <c r="Z3959" s="42" t="s">
        <v>68</v>
      </c>
      <c r="AJ3959" s="42"/>
      <c r="AW3959" s="42" t="s">
        <v>2412</v>
      </c>
      <c r="AX3959" s="42"/>
      <c r="AY3959" s="42"/>
      <c r="AZ3959" s="42"/>
      <c r="BA3959" s="42"/>
      <c r="BB3959" s="42"/>
      <c r="BN3959" s="128" t="s">
        <v>4578</v>
      </c>
      <c r="BO3959" s="58" t="str">
        <f t="shared" si="61"/>
        <v>境内资产</v>
      </c>
      <c r="BP3959" s="58" t="str">
        <f>IF(M3959="",VLOOKUP(D3959,Sheet4!$A$1:$B$92,2,0),VLOOKUP(Q3959,Sheet4!$A$1:$B$92,2,0))</f>
        <v>保险资产管理产品</v>
      </c>
    </row>
    <row r="3960" spans="1:68" s="58" customFormat="1" ht="12.75" customHeight="1">
      <c r="A3960" s="138" t="s">
        <v>2270</v>
      </c>
      <c r="B3960" s="50" t="s">
        <v>2318</v>
      </c>
      <c r="C3960" s="252" t="s">
        <v>5552</v>
      </c>
      <c r="D3960" s="257" t="s">
        <v>672</v>
      </c>
      <c r="E3960" s="42" t="s">
        <v>4442</v>
      </c>
      <c r="F3960" s="42" t="s">
        <v>2318</v>
      </c>
      <c r="G3960" s="42"/>
      <c r="H3960" s="307">
        <v>1312.8902846803453</v>
      </c>
      <c r="I3960" s="315">
        <v>1454.6580696348149</v>
      </c>
      <c r="J3960" s="105">
        <v>0</v>
      </c>
      <c r="K3960" s="42">
        <v>0</v>
      </c>
      <c r="L3960" s="50" t="s">
        <v>4487</v>
      </c>
      <c r="M3960" s="50" t="s">
        <v>5543</v>
      </c>
      <c r="N3960" s="50" t="s">
        <v>2406</v>
      </c>
      <c r="O3960" s="137" t="s">
        <v>2407</v>
      </c>
      <c r="P3960" s="42" t="s">
        <v>64</v>
      </c>
      <c r="Q3960" s="42" t="s">
        <v>65</v>
      </c>
      <c r="R3960" s="42">
        <v>1</v>
      </c>
      <c r="S3960" s="137" t="s">
        <v>2254</v>
      </c>
      <c r="T3960" s="62">
        <v>1221734.6299999999</v>
      </c>
      <c r="U3960" s="62">
        <v>1136101.48</v>
      </c>
      <c r="Z3960" s="42" t="s">
        <v>68</v>
      </c>
      <c r="AJ3960" s="42"/>
      <c r="AW3960" s="42" t="s">
        <v>2412</v>
      </c>
      <c r="AX3960" s="42"/>
      <c r="AY3960" s="42"/>
      <c r="AZ3960" s="42"/>
      <c r="BA3960" s="42"/>
      <c r="BB3960" s="42"/>
      <c r="BN3960" s="128" t="s">
        <v>4578</v>
      </c>
      <c r="BO3960" s="58" t="str">
        <f t="shared" si="61"/>
        <v>境内资产</v>
      </c>
      <c r="BP3960" s="58" t="str">
        <f>IF(M3960="",VLOOKUP(D3960,Sheet4!$A$1:$B$92,2,0),VLOOKUP(Q3960,Sheet4!$A$1:$B$92,2,0))</f>
        <v>保险资产管理产品</v>
      </c>
    </row>
    <row r="3961" spans="1:68" s="58" customFormat="1" ht="12.75" customHeight="1">
      <c r="A3961" s="137" t="s">
        <v>2271</v>
      </c>
      <c r="B3961" s="50" t="s">
        <v>2319</v>
      </c>
      <c r="C3961" s="252" t="s">
        <v>5552</v>
      </c>
      <c r="D3961" s="257" t="s">
        <v>672</v>
      </c>
      <c r="E3961" s="42" t="s">
        <v>4443</v>
      </c>
      <c r="F3961" s="42" t="s">
        <v>2319</v>
      </c>
      <c r="G3961" s="42"/>
      <c r="H3961" s="307">
        <v>6617.8393910475097</v>
      </c>
      <c r="I3961" s="315">
        <v>5590.7068497824648</v>
      </c>
      <c r="J3961" s="105">
        <v>0</v>
      </c>
      <c r="K3961" s="42">
        <v>0</v>
      </c>
      <c r="L3961" s="50" t="s">
        <v>4487</v>
      </c>
      <c r="M3961" s="50" t="s">
        <v>5543</v>
      </c>
      <c r="N3961" s="50" t="s">
        <v>2406</v>
      </c>
      <c r="O3961" s="137" t="s">
        <v>2407</v>
      </c>
      <c r="P3961" s="42" t="s">
        <v>64</v>
      </c>
      <c r="Q3961" s="42" t="s">
        <v>65</v>
      </c>
      <c r="R3961" s="42">
        <v>1</v>
      </c>
      <c r="S3961" s="137" t="s">
        <v>2254</v>
      </c>
      <c r="T3961" s="62">
        <v>1221734.6299999999</v>
      </c>
      <c r="U3961" s="62">
        <v>1136101.48</v>
      </c>
      <c r="Z3961" s="42" t="s">
        <v>68</v>
      </c>
      <c r="AJ3961" s="42"/>
      <c r="AW3961" s="42" t="s">
        <v>2412</v>
      </c>
      <c r="AX3961" s="42"/>
      <c r="AY3961" s="42"/>
      <c r="AZ3961" s="42"/>
      <c r="BA3961" s="42"/>
      <c r="BB3961" s="42"/>
      <c r="BN3961" s="128" t="s">
        <v>4578</v>
      </c>
      <c r="BO3961" s="58" t="str">
        <f t="shared" si="61"/>
        <v>境内资产</v>
      </c>
      <c r="BP3961" s="58" t="str">
        <f>IF(M3961="",VLOOKUP(D3961,Sheet4!$A$1:$B$92,2,0),VLOOKUP(Q3961,Sheet4!$A$1:$B$92,2,0))</f>
        <v>保险资产管理产品</v>
      </c>
    </row>
    <row r="3962" spans="1:68" s="58" customFormat="1" ht="12.75" customHeight="1">
      <c r="A3962" s="137" t="s">
        <v>2272</v>
      </c>
      <c r="B3962" s="50" t="s">
        <v>2320</v>
      </c>
      <c r="C3962" s="252" t="s">
        <v>5552</v>
      </c>
      <c r="D3962" s="257" t="s">
        <v>672</v>
      </c>
      <c r="E3962" s="42" t="s">
        <v>4444</v>
      </c>
      <c r="F3962" s="42" t="s">
        <v>2320</v>
      </c>
      <c r="G3962" s="42"/>
      <c r="H3962" s="307">
        <v>8580.051500340398</v>
      </c>
      <c r="I3962" s="315">
        <v>6834.4745603471729</v>
      </c>
      <c r="J3962" s="105">
        <v>0</v>
      </c>
      <c r="K3962" s="42">
        <v>0</v>
      </c>
      <c r="L3962" s="50" t="s">
        <v>4487</v>
      </c>
      <c r="M3962" s="50" t="s">
        <v>5543</v>
      </c>
      <c r="N3962" s="50" t="s">
        <v>2406</v>
      </c>
      <c r="O3962" s="137" t="s">
        <v>2407</v>
      </c>
      <c r="P3962" s="42" t="s">
        <v>64</v>
      </c>
      <c r="Q3962" s="42" t="s">
        <v>65</v>
      </c>
      <c r="R3962" s="42">
        <v>1</v>
      </c>
      <c r="S3962" s="137" t="s">
        <v>2254</v>
      </c>
      <c r="T3962" s="62">
        <v>1221734.6299999999</v>
      </c>
      <c r="U3962" s="62">
        <v>1136101.48</v>
      </c>
      <c r="Z3962" s="42" t="s">
        <v>68</v>
      </c>
      <c r="AJ3962" s="42"/>
      <c r="AW3962" s="42" t="s">
        <v>2412</v>
      </c>
      <c r="AX3962" s="42"/>
      <c r="AY3962" s="42"/>
      <c r="AZ3962" s="42"/>
      <c r="BA3962" s="42"/>
      <c r="BB3962" s="42"/>
      <c r="BN3962" s="128" t="s">
        <v>4578</v>
      </c>
      <c r="BO3962" s="58" t="str">
        <f t="shared" si="61"/>
        <v>境内资产</v>
      </c>
      <c r="BP3962" s="58" t="str">
        <f>IF(M3962="",VLOOKUP(D3962,Sheet4!$A$1:$B$92,2,0),VLOOKUP(Q3962,Sheet4!$A$1:$B$92,2,0))</f>
        <v>保险资产管理产品</v>
      </c>
    </row>
    <row r="3963" spans="1:68" s="58" customFormat="1" ht="12.75" customHeight="1">
      <c r="A3963" s="138" t="s">
        <v>1556</v>
      </c>
      <c r="B3963" s="50" t="s">
        <v>1557</v>
      </c>
      <c r="C3963" s="252" t="s">
        <v>5552</v>
      </c>
      <c r="D3963" s="257" t="s">
        <v>672</v>
      </c>
      <c r="E3963" s="42" t="s">
        <v>1558</v>
      </c>
      <c r="F3963" s="42" t="s">
        <v>1557</v>
      </c>
      <c r="G3963" s="42"/>
      <c r="H3963" s="307">
        <v>7.8871990305670581</v>
      </c>
      <c r="I3963" s="315">
        <v>11.358630644357953</v>
      </c>
      <c r="J3963" s="105">
        <v>0</v>
      </c>
      <c r="K3963" s="42">
        <v>0</v>
      </c>
      <c r="L3963" s="50" t="s">
        <v>4487</v>
      </c>
      <c r="M3963" s="50" t="s">
        <v>5543</v>
      </c>
      <c r="N3963" s="50" t="s">
        <v>2406</v>
      </c>
      <c r="O3963" s="137" t="s">
        <v>2407</v>
      </c>
      <c r="P3963" s="42" t="s">
        <v>64</v>
      </c>
      <c r="Q3963" s="42" t="s">
        <v>65</v>
      </c>
      <c r="R3963" s="42">
        <v>1</v>
      </c>
      <c r="S3963" s="137" t="s">
        <v>2254</v>
      </c>
      <c r="T3963" s="62">
        <v>1221734.6299999999</v>
      </c>
      <c r="U3963" s="62">
        <v>1136101.48</v>
      </c>
      <c r="Z3963" s="42" t="s">
        <v>68</v>
      </c>
      <c r="AJ3963" s="42"/>
      <c r="AW3963" s="42" t="s">
        <v>2412</v>
      </c>
      <c r="AX3963" s="42"/>
      <c r="AY3963" s="42"/>
      <c r="AZ3963" s="42"/>
      <c r="BA3963" s="42"/>
      <c r="BB3963" s="42"/>
      <c r="BN3963" s="128" t="s">
        <v>4578</v>
      </c>
      <c r="BO3963" s="58" t="str">
        <f t="shared" si="61"/>
        <v>境内资产</v>
      </c>
      <c r="BP3963" s="58" t="str">
        <f>IF(M3963="",VLOOKUP(D3963,Sheet4!$A$1:$B$92,2,0),VLOOKUP(Q3963,Sheet4!$A$1:$B$92,2,0))</f>
        <v>保险资产管理产品</v>
      </c>
    </row>
    <row r="3964" spans="1:68" s="58" customFormat="1" ht="12.75" customHeight="1">
      <c r="A3964" s="137" t="s">
        <v>2273</v>
      </c>
      <c r="B3964" s="50" t="s">
        <v>2321</v>
      </c>
      <c r="C3964" s="252" t="s">
        <v>5552</v>
      </c>
      <c r="D3964" s="257" t="s">
        <v>672</v>
      </c>
      <c r="E3964" s="42" t="s">
        <v>4445</v>
      </c>
      <c r="F3964" s="42" t="s">
        <v>2321</v>
      </c>
      <c r="G3964" s="42"/>
      <c r="H3964" s="307">
        <v>11541.693655423354</v>
      </c>
      <c r="I3964" s="315">
        <v>10651.8114726076</v>
      </c>
      <c r="J3964" s="105">
        <v>0</v>
      </c>
      <c r="K3964" s="42">
        <v>0</v>
      </c>
      <c r="L3964" s="50" t="s">
        <v>4487</v>
      </c>
      <c r="M3964" s="50" t="s">
        <v>5543</v>
      </c>
      <c r="N3964" s="50" t="s">
        <v>2406</v>
      </c>
      <c r="O3964" s="137" t="s">
        <v>2407</v>
      </c>
      <c r="P3964" s="42" t="s">
        <v>64</v>
      </c>
      <c r="Q3964" s="42" t="s">
        <v>65</v>
      </c>
      <c r="R3964" s="42">
        <v>1</v>
      </c>
      <c r="S3964" s="137" t="s">
        <v>2254</v>
      </c>
      <c r="T3964" s="62">
        <v>1221734.6299999999</v>
      </c>
      <c r="U3964" s="62">
        <v>1136101.48</v>
      </c>
      <c r="Z3964" s="42" t="s">
        <v>68</v>
      </c>
      <c r="AJ3964" s="42"/>
      <c r="AW3964" s="42" t="s">
        <v>2412</v>
      </c>
      <c r="AX3964" s="42"/>
      <c r="AY3964" s="42"/>
      <c r="AZ3964" s="42"/>
      <c r="BA3964" s="42"/>
      <c r="BB3964" s="42"/>
      <c r="BN3964" s="128" t="s">
        <v>4578</v>
      </c>
      <c r="BO3964" s="58" t="str">
        <f t="shared" si="61"/>
        <v>境内资产</v>
      </c>
      <c r="BP3964" s="58" t="str">
        <f>IF(M3964="",VLOOKUP(D3964,Sheet4!$A$1:$B$92,2,0),VLOOKUP(Q3964,Sheet4!$A$1:$B$92,2,0))</f>
        <v>保险资产管理产品</v>
      </c>
    </row>
    <row r="3965" spans="1:68" s="58" customFormat="1" ht="12.75" customHeight="1">
      <c r="A3965" s="137" t="s">
        <v>2274</v>
      </c>
      <c r="B3965" s="50" t="s">
        <v>2322</v>
      </c>
      <c r="C3965" s="252" t="s">
        <v>5552</v>
      </c>
      <c r="D3965" s="257" t="s">
        <v>672</v>
      </c>
      <c r="E3965" s="42" t="s">
        <v>4446</v>
      </c>
      <c r="F3965" s="42" t="s">
        <v>2322</v>
      </c>
      <c r="G3965" s="42"/>
      <c r="H3965" s="307">
        <v>8532.9064523050638</v>
      </c>
      <c r="I3965" s="315">
        <v>7259.0491904747078</v>
      </c>
      <c r="J3965" s="105">
        <v>0</v>
      </c>
      <c r="K3965" s="42">
        <v>0</v>
      </c>
      <c r="L3965" s="50" t="s">
        <v>4487</v>
      </c>
      <c r="M3965" s="50" t="s">
        <v>5543</v>
      </c>
      <c r="N3965" s="50" t="s">
        <v>2406</v>
      </c>
      <c r="O3965" s="137" t="s">
        <v>2407</v>
      </c>
      <c r="P3965" s="42" t="s">
        <v>64</v>
      </c>
      <c r="Q3965" s="42" t="s">
        <v>65</v>
      </c>
      <c r="R3965" s="42">
        <v>1</v>
      </c>
      <c r="S3965" s="137" t="s">
        <v>2254</v>
      </c>
      <c r="T3965" s="62">
        <v>1221734.6299999999</v>
      </c>
      <c r="U3965" s="62">
        <v>1136101.48</v>
      </c>
      <c r="Z3965" s="42" t="s">
        <v>68</v>
      </c>
      <c r="AJ3965" s="42"/>
      <c r="AW3965" s="42" t="s">
        <v>2412</v>
      </c>
      <c r="AX3965" s="42"/>
      <c r="AY3965" s="42"/>
      <c r="AZ3965" s="42"/>
      <c r="BA3965" s="42"/>
      <c r="BB3965" s="42"/>
      <c r="BN3965" s="128" t="s">
        <v>4578</v>
      </c>
      <c r="BO3965" s="58" t="str">
        <f t="shared" si="61"/>
        <v>境内资产</v>
      </c>
      <c r="BP3965" s="58" t="str">
        <f>IF(M3965="",VLOOKUP(D3965,Sheet4!$A$1:$B$92,2,0),VLOOKUP(Q3965,Sheet4!$A$1:$B$92,2,0))</f>
        <v>保险资产管理产品</v>
      </c>
    </row>
    <row r="3966" spans="1:68" s="58" customFormat="1" ht="12.75" customHeight="1">
      <c r="A3966" s="138" t="s">
        <v>2116</v>
      </c>
      <c r="B3966" s="50" t="s">
        <v>2323</v>
      </c>
      <c r="C3966" s="252" t="s">
        <v>5552</v>
      </c>
      <c r="D3966" s="257" t="s">
        <v>672</v>
      </c>
      <c r="E3966" s="42" t="s">
        <v>4361</v>
      </c>
      <c r="F3966" s="42" t="s">
        <v>2323</v>
      </c>
      <c r="G3966" s="42"/>
      <c r="H3966" s="307">
        <v>5153.5432007645677</v>
      </c>
      <c r="I3966" s="315">
        <v>3531.7169005132855</v>
      </c>
      <c r="J3966" s="105">
        <v>0</v>
      </c>
      <c r="K3966" s="42">
        <v>0</v>
      </c>
      <c r="L3966" s="50" t="s">
        <v>4487</v>
      </c>
      <c r="M3966" s="50" t="s">
        <v>5543</v>
      </c>
      <c r="N3966" s="50" t="s">
        <v>2406</v>
      </c>
      <c r="O3966" s="137" t="s">
        <v>2407</v>
      </c>
      <c r="P3966" s="42" t="s">
        <v>64</v>
      </c>
      <c r="Q3966" s="42" t="s">
        <v>65</v>
      </c>
      <c r="R3966" s="42">
        <v>1</v>
      </c>
      <c r="S3966" s="137" t="s">
        <v>2254</v>
      </c>
      <c r="T3966" s="62">
        <v>1221734.6299999999</v>
      </c>
      <c r="U3966" s="62">
        <v>1136101.48</v>
      </c>
      <c r="Z3966" s="42" t="s">
        <v>68</v>
      </c>
      <c r="AJ3966" s="42"/>
      <c r="AW3966" s="42" t="s">
        <v>2412</v>
      </c>
      <c r="AX3966" s="42"/>
      <c r="AY3966" s="42"/>
      <c r="AZ3966" s="42"/>
      <c r="BA3966" s="42"/>
      <c r="BB3966" s="42"/>
      <c r="BN3966" s="128" t="s">
        <v>4578</v>
      </c>
      <c r="BO3966" s="58" t="str">
        <f t="shared" si="61"/>
        <v>境内资产</v>
      </c>
      <c r="BP3966" s="58" t="str">
        <f>IF(M3966="",VLOOKUP(D3966,Sheet4!$A$1:$B$92,2,0),VLOOKUP(Q3966,Sheet4!$A$1:$B$92,2,0))</f>
        <v>保险资产管理产品</v>
      </c>
    </row>
    <row r="3967" spans="1:68" s="58" customFormat="1" ht="12.75" customHeight="1">
      <c r="A3967" s="138" t="s">
        <v>2275</v>
      </c>
      <c r="B3967" s="50" t="s">
        <v>2324</v>
      </c>
      <c r="C3967" s="252" t="s">
        <v>5552</v>
      </c>
      <c r="D3967" s="257" t="s">
        <v>672</v>
      </c>
      <c r="E3967" s="42" t="s">
        <v>4447</v>
      </c>
      <c r="F3967" s="42" t="s">
        <v>2324</v>
      </c>
      <c r="G3967" s="42"/>
      <c r="H3967" s="307">
        <v>3309.1337860097997</v>
      </c>
      <c r="I3967" s="315">
        <v>2912.0251002400259</v>
      </c>
      <c r="J3967" s="105">
        <v>0</v>
      </c>
      <c r="K3967" s="42">
        <v>0</v>
      </c>
      <c r="L3967" s="50" t="s">
        <v>4487</v>
      </c>
      <c r="M3967" s="50" t="s">
        <v>5543</v>
      </c>
      <c r="N3967" s="50" t="s">
        <v>2406</v>
      </c>
      <c r="O3967" s="137" t="s">
        <v>2407</v>
      </c>
      <c r="P3967" s="42" t="s">
        <v>64</v>
      </c>
      <c r="Q3967" s="42" t="s">
        <v>65</v>
      </c>
      <c r="R3967" s="42">
        <v>1</v>
      </c>
      <c r="S3967" s="137" t="s">
        <v>2254</v>
      </c>
      <c r="T3967" s="62">
        <v>1221734.6299999999</v>
      </c>
      <c r="U3967" s="62">
        <v>1136101.48</v>
      </c>
      <c r="Z3967" s="42" t="s">
        <v>68</v>
      </c>
      <c r="AJ3967" s="42"/>
      <c r="AW3967" s="42" t="s">
        <v>2412</v>
      </c>
      <c r="AX3967" s="42"/>
      <c r="AY3967" s="42"/>
      <c r="AZ3967" s="42"/>
      <c r="BA3967" s="42"/>
      <c r="BB3967" s="42"/>
      <c r="BN3967" s="128" t="s">
        <v>4578</v>
      </c>
      <c r="BO3967" s="58" t="str">
        <f t="shared" si="61"/>
        <v>境内资产</v>
      </c>
      <c r="BP3967" s="58" t="str">
        <f>IF(M3967="",VLOOKUP(D3967,Sheet4!$A$1:$B$92,2,0),VLOOKUP(Q3967,Sheet4!$A$1:$B$92,2,0))</f>
        <v>保险资产管理产品</v>
      </c>
    </row>
    <row r="3968" spans="1:68" s="58" customFormat="1" ht="12.75" customHeight="1">
      <c r="A3968" s="137" t="s">
        <v>2276</v>
      </c>
      <c r="B3968" s="50" t="s">
        <v>2325</v>
      </c>
      <c r="C3968" s="252" t="s">
        <v>5552</v>
      </c>
      <c r="D3968" s="257" t="s">
        <v>672</v>
      </c>
      <c r="E3968" s="42" t="s">
        <v>4448</v>
      </c>
      <c r="F3968" s="42" t="s">
        <v>2325</v>
      </c>
      <c r="G3968" s="42"/>
      <c r="H3968" s="307">
        <v>1064.8110927899638</v>
      </c>
      <c r="I3968" s="315">
        <v>620.49105798630865</v>
      </c>
      <c r="J3968" s="105">
        <v>0</v>
      </c>
      <c r="K3968" s="42">
        <v>0</v>
      </c>
      <c r="L3968" s="50" t="s">
        <v>4487</v>
      </c>
      <c r="M3968" s="50" t="s">
        <v>5543</v>
      </c>
      <c r="N3968" s="50" t="s">
        <v>2406</v>
      </c>
      <c r="O3968" s="137" t="s">
        <v>2407</v>
      </c>
      <c r="P3968" s="42" t="s">
        <v>64</v>
      </c>
      <c r="Q3968" s="42" t="s">
        <v>65</v>
      </c>
      <c r="R3968" s="42">
        <v>1</v>
      </c>
      <c r="S3968" s="137" t="s">
        <v>2254</v>
      </c>
      <c r="T3968" s="62">
        <v>1221734.6299999999</v>
      </c>
      <c r="U3968" s="62">
        <v>1136101.48</v>
      </c>
      <c r="Z3968" s="42" t="s">
        <v>68</v>
      </c>
      <c r="AJ3968" s="42"/>
      <c r="AW3968" s="42" t="s">
        <v>2412</v>
      </c>
      <c r="AX3968" s="42"/>
      <c r="AY3968" s="42"/>
      <c r="AZ3968" s="42"/>
      <c r="BA3968" s="42"/>
      <c r="BB3968" s="42"/>
      <c r="BN3968" s="128" t="s">
        <v>4578</v>
      </c>
      <c r="BO3968" s="58" t="str">
        <f t="shared" si="61"/>
        <v>境内资产</v>
      </c>
      <c r="BP3968" s="58" t="str">
        <f>IF(M3968="",VLOOKUP(D3968,Sheet4!$A$1:$B$92,2,0),VLOOKUP(Q3968,Sheet4!$A$1:$B$92,2,0))</f>
        <v>保险资产管理产品</v>
      </c>
    </row>
    <row r="3969" spans="1:68" s="58" customFormat="1" ht="12.75" customHeight="1">
      <c r="A3969" s="137" t="s">
        <v>2277</v>
      </c>
      <c r="B3969" s="50" t="s">
        <v>2326</v>
      </c>
      <c r="C3969" s="252" t="s">
        <v>5552</v>
      </c>
      <c r="D3969" s="257" t="s">
        <v>672</v>
      </c>
      <c r="E3969" s="42" t="s">
        <v>3547</v>
      </c>
      <c r="F3969" s="42" t="s">
        <v>2326</v>
      </c>
      <c r="G3969" s="42"/>
      <c r="H3969" s="307">
        <v>2728.3841034871161</v>
      </c>
      <c r="I3969" s="315">
        <v>2626.2816649429524</v>
      </c>
      <c r="J3969" s="105">
        <v>0</v>
      </c>
      <c r="K3969" s="42">
        <v>0</v>
      </c>
      <c r="L3969" s="50" t="s">
        <v>4487</v>
      </c>
      <c r="M3969" s="50" t="s">
        <v>5543</v>
      </c>
      <c r="N3969" s="50" t="s">
        <v>2406</v>
      </c>
      <c r="O3969" s="137" t="s">
        <v>2407</v>
      </c>
      <c r="P3969" s="42" t="s">
        <v>64</v>
      </c>
      <c r="Q3969" s="42" t="s">
        <v>65</v>
      </c>
      <c r="R3969" s="42">
        <v>1</v>
      </c>
      <c r="S3969" s="137" t="s">
        <v>2254</v>
      </c>
      <c r="T3969" s="62">
        <v>1221734.6299999999</v>
      </c>
      <c r="U3969" s="62">
        <v>1136101.48</v>
      </c>
      <c r="Z3969" s="42" t="s">
        <v>280</v>
      </c>
      <c r="AJ3969" s="42"/>
      <c r="AW3969" s="42" t="s">
        <v>2412</v>
      </c>
      <c r="AX3969" s="42"/>
      <c r="AY3969" s="42"/>
      <c r="AZ3969" s="42"/>
      <c r="BA3969" s="42"/>
      <c r="BB3969" s="42"/>
      <c r="BN3969" s="128" t="s">
        <v>4578</v>
      </c>
      <c r="BO3969" s="58" t="str">
        <f t="shared" si="61"/>
        <v>境内资产</v>
      </c>
      <c r="BP3969" s="58" t="str">
        <f>IF(M3969="",VLOOKUP(D3969,Sheet4!$A$1:$B$92,2,0),VLOOKUP(Q3969,Sheet4!$A$1:$B$92,2,0))</f>
        <v>保险资产管理产品</v>
      </c>
    </row>
    <row r="3970" spans="1:68" s="58" customFormat="1" ht="12.75" customHeight="1">
      <c r="A3970" s="137" t="s">
        <v>2106</v>
      </c>
      <c r="B3970" s="50" t="s">
        <v>2327</v>
      </c>
      <c r="C3970" s="252" t="s">
        <v>5552</v>
      </c>
      <c r="D3970" s="257" t="s">
        <v>672</v>
      </c>
      <c r="E3970" s="42" t="s">
        <v>4358</v>
      </c>
      <c r="F3970" s="42" t="s">
        <v>2327</v>
      </c>
      <c r="G3970" s="42"/>
      <c r="H3970" s="307">
        <v>5654.3301600303857</v>
      </c>
      <c r="I3970" s="315">
        <v>4932.032169193898</v>
      </c>
      <c r="J3970" s="105">
        <v>0</v>
      </c>
      <c r="K3970" s="42">
        <v>0</v>
      </c>
      <c r="L3970" s="50" t="s">
        <v>4487</v>
      </c>
      <c r="M3970" s="50" t="s">
        <v>5543</v>
      </c>
      <c r="N3970" s="50" t="s">
        <v>2406</v>
      </c>
      <c r="O3970" s="137" t="s">
        <v>2407</v>
      </c>
      <c r="P3970" s="42" t="s">
        <v>64</v>
      </c>
      <c r="Q3970" s="42" t="s">
        <v>65</v>
      </c>
      <c r="R3970" s="42">
        <v>1</v>
      </c>
      <c r="S3970" s="137" t="s">
        <v>2254</v>
      </c>
      <c r="T3970" s="62">
        <v>1221734.6299999999</v>
      </c>
      <c r="U3970" s="62">
        <v>1136101.48</v>
      </c>
      <c r="Z3970" s="42" t="s">
        <v>68</v>
      </c>
      <c r="AJ3970" s="42"/>
      <c r="AW3970" s="42" t="s">
        <v>2412</v>
      </c>
      <c r="AX3970" s="42"/>
      <c r="AY3970" s="42"/>
      <c r="AZ3970" s="42"/>
      <c r="BA3970" s="42"/>
      <c r="BB3970" s="42"/>
      <c r="BN3970" s="128" t="s">
        <v>4578</v>
      </c>
      <c r="BO3970" s="58" t="str">
        <f t="shared" si="61"/>
        <v>境内资产</v>
      </c>
      <c r="BP3970" s="58" t="str">
        <f>IF(M3970="",VLOOKUP(D3970,Sheet4!$A$1:$B$92,2,0),VLOOKUP(Q3970,Sheet4!$A$1:$B$92,2,0))</f>
        <v>保险资产管理产品</v>
      </c>
    </row>
    <row r="3971" spans="1:68" s="58" customFormat="1" ht="12.75" customHeight="1">
      <c r="A3971" s="137" t="s">
        <v>2278</v>
      </c>
      <c r="B3971" s="50" t="s">
        <v>2328</v>
      </c>
      <c r="C3971" s="252" t="s">
        <v>5552</v>
      </c>
      <c r="D3971" s="257" t="s">
        <v>672</v>
      </c>
      <c r="E3971" s="42" t="s">
        <v>4449</v>
      </c>
      <c r="F3971" s="42" t="s">
        <v>2328</v>
      </c>
      <c r="G3971" s="42"/>
      <c r="H3971" s="307">
        <v>9229.0669919889551</v>
      </c>
      <c r="I3971" s="315">
        <v>8850.715772888243</v>
      </c>
      <c r="J3971" s="105">
        <v>0</v>
      </c>
      <c r="K3971" s="42">
        <v>0</v>
      </c>
      <c r="L3971" s="50" t="s">
        <v>4487</v>
      </c>
      <c r="M3971" s="50" t="s">
        <v>5543</v>
      </c>
      <c r="N3971" s="50" t="s">
        <v>2406</v>
      </c>
      <c r="O3971" s="137" t="s">
        <v>2407</v>
      </c>
      <c r="P3971" s="42" t="s">
        <v>64</v>
      </c>
      <c r="Q3971" s="42" t="s">
        <v>65</v>
      </c>
      <c r="R3971" s="42">
        <v>1</v>
      </c>
      <c r="S3971" s="137" t="s">
        <v>2254</v>
      </c>
      <c r="T3971" s="62">
        <v>1221734.6299999999</v>
      </c>
      <c r="U3971" s="62">
        <v>1136101.48</v>
      </c>
      <c r="Z3971" s="42" t="s">
        <v>68</v>
      </c>
      <c r="AJ3971" s="42"/>
      <c r="AW3971" s="42" t="s">
        <v>2412</v>
      </c>
      <c r="AX3971" s="42"/>
      <c r="AY3971" s="42"/>
      <c r="AZ3971" s="42"/>
      <c r="BA3971" s="42"/>
      <c r="BB3971" s="42"/>
      <c r="BN3971" s="128" t="s">
        <v>4578</v>
      </c>
      <c r="BO3971" s="58" t="str">
        <f t="shared" ref="BO3971:BO4034" si="62">IF(LEFT(D3971,2)="境外","境外资产","境内资产")</f>
        <v>境内资产</v>
      </c>
      <c r="BP3971" s="58" t="str">
        <f>IF(M3971="",VLOOKUP(D3971,Sheet4!$A$1:$B$92,2,0),VLOOKUP(Q3971,Sheet4!$A$1:$B$92,2,0))</f>
        <v>保险资产管理产品</v>
      </c>
    </row>
    <row r="3972" spans="1:68" s="58" customFormat="1" ht="12.75" customHeight="1">
      <c r="A3972" s="137" t="s">
        <v>2279</v>
      </c>
      <c r="B3972" s="50" t="s">
        <v>2329</v>
      </c>
      <c r="C3972" s="252" t="s">
        <v>5552</v>
      </c>
      <c r="D3972" s="257" t="s">
        <v>672</v>
      </c>
      <c r="E3972" s="42" t="s">
        <v>4450</v>
      </c>
      <c r="F3972" s="42" t="s">
        <v>2329</v>
      </c>
      <c r="G3972" s="42"/>
      <c r="H3972" s="307">
        <v>2044.2123928584554</v>
      </c>
      <c r="I3972" s="315">
        <v>1579.0226760427547</v>
      </c>
      <c r="J3972" s="105">
        <v>0</v>
      </c>
      <c r="K3972" s="42">
        <v>0</v>
      </c>
      <c r="L3972" s="50" t="s">
        <v>4487</v>
      </c>
      <c r="M3972" s="50" t="s">
        <v>5543</v>
      </c>
      <c r="N3972" s="50" t="s">
        <v>2406</v>
      </c>
      <c r="O3972" s="137" t="s">
        <v>2407</v>
      </c>
      <c r="P3972" s="42" t="s">
        <v>64</v>
      </c>
      <c r="Q3972" s="42" t="s">
        <v>65</v>
      </c>
      <c r="R3972" s="42">
        <v>1</v>
      </c>
      <c r="S3972" s="137" t="s">
        <v>2254</v>
      </c>
      <c r="T3972" s="62">
        <v>1221734.6299999999</v>
      </c>
      <c r="U3972" s="62">
        <v>1136101.48</v>
      </c>
      <c r="Z3972" s="42" t="s">
        <v>68</v>
      </c>
      <c r="AJ3972" s="42"/>
      <c r="AW3972" s="42" t="s">
        <v>2412</v>
      </c>
      <c r="AX3972" s="42"/>
      <c r="AY3972" s="42"/>
      <c r="AZ3972" s="42"/>
      <c r="BA3972" s="42"/>
      <c r="BB3972" s="42"/>
      <c r="BN3972" s="128" t="s">
        <v>4578</v>
      </c>
      <c r="BO3972" s="58" t="str">
        <f t="shared" si="62"/>
        <v>境内资产</v>
      </c>
      <c r="BP3972" s="58" t="str">
        <f>IF(M3972="",VLOOKUP(D3972,Sheet4!$A$1:$B$92,2,0),VLOOKUP(Q3972,Sheet4!$A$1:$B$92,2,0))</f>
        <v>保险资产管理产品</v>
      </c>
    </row>
    <row r="3973" spans="1:68" s="58" customFormat="1" ht="12.75" customHeight="1">
      <c r="A3973" s="137" t="s">
        <v>2280</v>
      </c>
      <c r="B3973" s="50" t="s">
        <v>2330</v>
      </c>
      <c r="C3973" s="252" t="s">
        <v>5552</v>
      </c>
      <c r="D3973" s="257" t="s">
        <v>672</v>
      </c>
      <c r="E3973" s="42" t="s">
        <v>4451</v>
      </c>
      <c r="F3973" s="42" t="s">
        <v>2330</v>
      </c>
      <c r="G3973" s="42"/>
      <c r="H3973" s="307">
        <v>9656.6832056150943</v>
      </c>
      <c r="I3973" s="315">
        <v>5886.4160451468351</v>
      </c>
      <c r="J3973" s="105">
        <v>0</v>
      </c>
      <c r="K3973" s="42">
        <v>0</v>
      </c>
      <c r="L3973" s="50" t="s">
        <v>4487</v>
      </c>
      <c r="M3973" s="50" t="s">
        <v>5543</v>
      </c>
      <c r="N3973" s="50" t="s">
        <v>2406</v>
      </c>
      <c r="O3973" s="137" t="s">
        <v>2407</v>
      </c>
      <c r="P3973" s="42" t="s">
        <v>64</v>
      </c>
      <c r="Q3973" s="42" t="s">
        <v>65</v>
      </c>
      <c r="R3973" s="42">
        <v>1</v>
      </c>
      <c r="S3973" s="137" t="s">
        <v>2254</v>
      </c>
      <c r="T3973" s="62">
        <v>1221734.6299999999</v>
      </c>
      <c r="U3973" s="62">
        <v>1136101.48</v>
      </c>
      <c r="Z3973" s="42" t="s">
        <v>68</v>
      </c>
      <c r="AJ3973" s="42"/>
      <c r="AW3973" s="42" t="s">
        <v>2412</v>
      </c>
      <c r="AX3973" s="42"/>
      <c r="AY3973" s="42"/>
      <c r="AZ3973" s="42"/>
      <c r="BA3973" s="42"/>
      <c r="BB3973" s="42"/>
      <c r="BN3973" s="128" t="s">
        <v>4578</v>
      </c>
      <c r="BO3973" s="58" t="str">
        <f t="shared" si="62"/>
        <v>境内资产</v>
      </c>
      <c r="BP3973" s="58" t="str">
        <f>IF(M3973="",VLOOKUP(D3973,Sheet4!$A$1:$B$92,2,0),VLOOKUP(Q3973,Sheet4!$A$1:$B$92,2,0))</f>
        <v>保险资产管理产品</v>
      </c>
    </row>
    <row r="3974" spans="1:68" s="58" customFormat="1" ht="12.75" customHeight="1">
      <c r="A3974" s="137" t="s">
        <v>2281</v>
      </c>
      <c r="B3974" s="50" t="s">
        <v>2331</v>
      </c>
      <c r="C3974" s="252" t="s">
        <v>5552</v>
      </c>
      <c r="D3974" s="257" t="s">
        <v>672</v>
      </c>
      <c r="E3974" s="42" t="s">
        <v>2546</v>
      </c>
      <c r="F3974" s="42" t="s">
        <v>2331</v>
      </c>
      <c r="G3974" s="42"/>
      <c r="H3974" s="307">
        <v>5303.7003612268409</v>
      </c>
      <c r="I3974" s="315">
        <v>5993.3519712149382</v>
      </c>
      <c r="J3974" s="105">
        <v>0</v>
      </c>
      <c r="K3974" s="42">
        <v>0</v>
      </c>
      <c r="L3974" s="50" t="s">
        <v>4487</v>
      </c>
      <c r="M3974" s="50" t="s">
        <v>5543</v>
      </c>
      <c r="N3974" s="50" t="s">
        <v>2406</v>
      </c>
      <c r="O3974" s="137" t="s">
        <v>2407</v>
      </c>
      <c r="P3974" s="42" t="s">
        <v>64</v>
      </c>
      <c r="Q3974" s="42" t="s">
        <v>65</v>
      </c>
      <c r="R3974" s="42">
        <v>1</v>
      </c>
      <c r="S3974" s="137" t="s">
        <v>2254</v>
      </c>
      <c r="T3974" s="62">
        <v>1221734.6299999999</v>
      </c>
      <c r="U3974" s="62">
        <v>1136101.48</v>
      </c>
      <c r="Z3974" s="42" t="s">
        <v>68</v>
      </c>
      <c r="AJ3974" s="42"/>
      <c r="AW3974" s="42" t="s">
        <v>2412</v>
      </c>
      <c r="AX3974" s="42"/>
      <c r="AY3974" s="42"/>
      <c r="AZ3974" s="42"/>
      <c r="BA3974" s="42"/>
      <c r="BB3974" s="42"/>
      <c r="BN3974" s="128" t="s">
        <v>4578</v>
      </c>
      <c r="BO3974" s="58" t="str">
        <f t="shared" si="62"/>
        <v>境内资产</v>
      </c>
      <c r="BP3974" s="58" t="str">
        <f>IF(M3974="",VLOOKUP(D3974,Sheet4!$A$1:$B$92,2,0),VLOOKUP(Q3974,Sheet4!$A$1:$B$92,2,0))</f>
        <v>保险资产管理产品</v>
      </c>
    </row>
    <row r="3975" spans="1:68" s="58" customFormat="1" ht="12.75" customHeight="1">
      <c r="A3975" s="137" t="s">
        <v>2102</v>
      </c>
      <c r="B3975" s="50" t="s">
        <v>2332</v>
      </c>
      <c r="C3975" s="252" t="s">
        <v>5552</v>
      </c>
      <c r="D3975" s="257" t="s">
        <v>672</v>
      </c>
      <c r="E3975" s="42" t="s">
        <v>3651</v>
      </c>
      <c r="F3975" s="42" t="s">
        <v>2332</v>
      </c>
      <c r="G3975" s="42"/>
      <c r="H3975" s="307">
        <v>2845.7601376342136</v>
      </c>
      <c r="I3975" s="315">
        <v>2852.7328262350011</v>
      </c>
      <c r="J3975" s="105">
        <v>0</v>
      </c>
      <c r="K3975" s="42">
        <v>0</v>
      </c>
      <c r="L3975" s="50" t="s">
        <v>4487</v>
      </c>
      <c r="M3975" s="50" t="s">
        <v>5543</v>
      </c>
      <c r="N3975" s="50" t="s">
        <v>2406</v>
      </c>
      <c r="O3975" s="137" t="s">
        <v>2407</v>
      </c>
      <c r="P3975" s="42" t="s">
        <v>64</v>
      </c>
      <c r="Q3975" s="42" t="s">
        <v>65</v>
      </c>
      <c r="R3975" s="42">
        <v>1</v>
      </c>
      <c r="S3975" s="137" t="s">
        <v>2254</v>
      </c>
      <c r="T3975" s="62">
        <v>1221734.6299999999</v>
      </c>
      <c r="U3975" s="62">
        <v>1136101.48</v>
      </c>
      <c r="Z3975" s="42" t="s">
        <v>280</v>
      </c>
      <c r="AJ3975" s="42"/>
      <c r="AW3975" s="42" t="s">
        <v>2412</v>
      </c>
      <c r="AX3975" s="42"/>
      <c r="AY3975" s="42"/>
      <c r="AZ3975" s="42"/>
      <c r="BA3975" s="42"/>
      <c r="BB3975" s="42"/>
      <c r="BN3975" s="128" t="s">
        <v>4578</v>
      </c>
      <c r="BO3975" s="58" t="str">
        <f t="shared" si="62"/>
        <v>境内资产</v>
      </c>
      <c r="BP3975" s="58" t="str">
        <f>IF(M3975="",VLOOKUP(D3975,Sheet4!$A$1:$B$92,2,0),VLOOKUP(Q3975,Sheet4!$A$1:$B$92,2,0))</f>
        <v>保险资产管理产品</v>
      </c>
    </row>
    <row r="3976" spans="1:68" s="58" customFormat="1" ht="12.75" customHeight="1">
      <c r="A3976" s="137" t="s">
        <v>2282</v>
      </c>
      <c r="B3976" s="50" t="s">
        <v>2333</v>
      </c>
      <c r="C3976" s="252" t="s">
        <v>5552</v>
      </c>
      <c r="D3976" s="257" t="s">
        <v>672</v>
      </c>
      <c r="E3976" s="42" t="s">
        <v>3677</v>
      </c>
      <c r="F3976" s="42" t="s">
        <v>2333</v>
      </c>
      <c r="G3976" s="42"/>
      <c r="H3976" s="307">
        <v>14193.824630566949</v>
      </c>
      <c r="I3976" s="315">
        <v>11931.733068214246</v>
      </c>
      <c r="J3976" s="105">
        <v>0</v>
      </c>
      <c r="K3976" s="42">
        <v>0</v>
      </c>
      <c r="L3976" s="50" t="s">
        <v>4487</v>
      </c>
      <c r="M3976" s="50" t="s">
        <v>5543</v>
      </c>
      <c r="N3976" s="50" t="s">
        <v>2406</v>
      </c>
      <c r="O3976" s="137" t="s">
        <v>2407</v>
      </c>
      <c r="P3976" s="42" t="s">
        <v>64</v>
      </c>
      <c r="Q3976" s="42" t="s">
        <v>65</v>
      </c>
      <c r="R3976" s="42">
        <v>1</v>
      </c>
      <c r="S3976" s="137" t="s">
        <v>2254</v>
      </c>
      <c r="T3976" s="62">
        <v>1221734.6299999999</v>
      </c>
      <c r="U3976" s="62">
        <v>1136101.48</v>
      </c>
      <c r="Z3976" s="42" t="s">
        <v>280</v>
      </c>
      <c r="AJ3976" s="42"/>
      <c r="AW3976" s="42" t="s">
        <v>2412</v>
      </c>
      <c r="AX3976" s="42"/>
      <c r="AY3976" s="42"/>
      <c r="AZ3976" s="42"/>
      <c r="BA3976" s="42"/>
      <c r="BB3976" s="42"/>
      <c r="BN3976" s="128" t="s">
        <v>4578</v>
      </c>
      <c r="BO3976" s="58" t="str">
        <f t="shared" si="62"/>
        <v>境内资产</v>
      </c>
      <c r="BP3976" s="58" t="str">
        <f>IF(M3976="",VLOOKUP(D3976,Sheet4!$A$1:$B$92,2,0),VLOOKUP(Q3976,Sheet4!$A$1:$B$92,2,0))</f>
        <v>保险资产管理产品</v>
      </c>
    </row>
    <row r="3977" spans="1:68" s="58" customFormat="1" ht="12.75" customHeight="1">
      <c r="A3977" s="137" t="s">
        <v>2283</v>
      </c>
      <c r="B3977" s="50" t="s">
        <v>2334</v>
      </c>
      <c r="C3977" s="252" t="s">
        <v>5552</v>
      </c>
      <c r="D3977" s="257" t="s">
        <v>678</v>
      </c>
      <c r="E3977" s="42" t="s">
        <v>4452</v>
      </c>
      <c r="F3977" s="42" t="s">
        <v>2334</v>
      </c>
      <c r="G3977" s="42"/>
      <c r="H3977" s="307">
        <v>1284.8730472448785</v>
      </c>
      <c r="I3977" s="315">
        <v>1009.3265369777004</v>
      </c>
      <c r="J3977" s="105">
        <v>0</v>
      </c>
      <c r="K3977" s="42">
        <v>0</v>
      </c>
      <c r="L3977" s="50" t="s">
        <v>4487</v>
      </c>
      <c r="M3977" s="50" t="s">
        <v>5543</v>
      </c>
      <c r="N3977" s="50" t="s">
        <v>2406</v>
      </c>
      <c r="O3977" s="137" t="s">
        <v>2407</v>
      </c>
      <c r="P3977" s="42" t="s">
        <v>64</v>
      </c>
      <c r="Q3977" s="42" t="s">
        <v>65</v>
      </c>
      <c r="R3977" s="42">
        <v>1</v>
      </c>
      <c r="S3977" s="137" t="s">
        <v>2254</v>
      </c>
      <c r="T3977" s="62">
        <v>1221734.6299999999</v>
      </c>
      <c r="U3977" s="62">
        <v>1136101.48</v>
      </c>
      <c r="Z3977" s="42" t="s">
        <v>68</v>
      </c>
      <c r="AJ3977" s="42"/>
      <c r="AW3977" s="42" t="s">
        <v>2412</v>
      </c>
      <c r="AX3977" s="42"/>
      <c r="AY3977" s="42"/>
      <c r="AZ3977" s="42"/>
      <c r="BA3977" s="42"/>
      <c r="BB3977" s="42"/>
      <c r="BN3977" s="128" t="s">
        <v>4578</v>
      </c>
      <c r="BO3977" s="58" t="str">
        <f t="shared" si="62"/>
        <v>境内资产</v>
      </c>
      <c r="BP3977" s="58" t="str">
        <f>IF(M3977="",VLOOKUP(D3977,Sheet4!$A$1:$B$92,2,0),VLOOKUP(Q3977,Sheet4!$A$1:$B$92,2,0))</f>
        <v>保险资产管理产品</v>
      </c>
    </row>
    <row r="3978" spans="1:68" s="58" customFormat="1" ht="12.75" customHeight="1">
      <c r="A3978" s="137" t="s">
        <v>2284</v>
      </c>
      <c r="B3978" s="50" t="s">
        <v>2335</v>
      </c>
      <c r="C3978" s="252" t="s">
        <v>5552</v>
      </c>
      <c r="D3978" s="257" t="s">
        <v>678</v>
      </c>
      <c r="E3978" s="42" t="s">
        <v>4453</v>
      </c>
      <c r="F3978" s="42" t="s">
        <v>2335</v>
      </c>
      <c r="G3978" s="42"/>
      <c r="H3978" s="307">
        <v>5715.4025581375454</v>
      </c>
      <c r="I3978" s="315">
        <v>4797.121820123486</v>
      </c>
      <c r="J3978" s="105">
        <v>0</v>
      </c>
      <c r="K3978" s="42">
        <v>0</v>
      </c>
      <c r="L3978" s="50" t="s">
        <v>4487</v>
      </c>
      <c r="M3978" s="50" t="s">
        <v>5543</v>
      </c>
      <c r="N3978" s="50" t="s">
        <v>2406</v>
      </c>
      <c r="O3978" s="137" t="s">
        <v>2407</v>
      </c>
      <c r="P3978" s="42" t="s">
        <v>64</v>
      </c>
      <c r="Q3978" s="42" t="s">
        <v>65</v>
      </c>
      <c r="R3978" s="42">
        <v>1</v>
      </c>
      <c r="S3978" s="137" t="s">
        <v>2254</v>
      </c>
      <c r="T3978" s="62">
        <v>1221734.6299999999</v>
      </c>
      <c r="U3978" s="62">
        <v>1136101.48</v>
      </c>
      <c r="Z3978" s="42" t="s">
        <v>68</v>
      </c>
      <c r="AJ3978" s="42"/>
      <c r="AW3978" s="42" t="s">
        <v>2412</v>
      </c>
      <c r="AX3978" s="42"/>
      <c r="AY3978" s="42"/>
      <c r="AZ3978" s="42"/>
      <c r="BA3978" s="42"/>
      <c r="BB3978" s="42"/>
      <c r="BN3978" s="128" t="s">
        <v>4578</v>
      </c>
      <c r="BO3978" s="58" t="str">
        <f t="shared" si="62"/>
        <v>境内资产</v>
      </c>
      <c r="BP3978" s="58" t="str">
        <f>IF(M3978="",VLOOKUP(D3978,Sheet4!$A$1:$B$92,2,0),VLOOKUP(Q3978,Sheet4!$A$1:$B$92,2,0))</f>
        <v>保险资产管理产品</v>
      </c>
    </row>
    <row r="3979" spans="1:68" s="58" customFormat="1" ht="12.75" customHeight="1">
      <c r="A3979" s="137" t="s">
        <v>2285</v>
      </c>
      <c r="B3979" s="50" t="s">
        <v>2336</v>
      </c>
      <c r="C3979" s="252" t="s">
        <v>5552</v>
      </c>
      <c r="D3979" s="257" t="s">
        <v>678</v>
      </c>
      <c r="E3979" s="42" t="s">
        <v>4454</v>
      </c>
      <c r="F3979" s="42" t="s">
        <v>2336</v>
      </c>
      <c r="G3979" s="42"/>
      <c r="H3979" s="307">
        <v>4247.3056479987999</v>
      </c>
      <c r="I3979" s="315">
        <v>2062.5644323106621</v>
      </c>
      <c r="J3979" s="105">
        <v>0</v>
      </c>
      <c r="K3979" s="42">
        <v>0</v>
      </c>
      <c r="L3979" s="50" t="s">
        <v>4487</v>
      </c>
      <c r="M3979" s="50" t="s">
        <v>5543</v>
      </c>
      <c r="N3979" s="50" t="s">
        <v>2406</v>
      </c>
      <c r="O3979" s="137" t="s">
        <v>2407</v>
      </c>
      <c r="P3979" s="42" t="s">
        <v>64</v>
      </c>
      <c r="Q3979" s="42" t="s">
        <v>65</v>
      </c>
      <c r="R3979" s="42">
        <v>1</v>
      </c>
      <c r="S3979" s="137" t="s">
        <v>2254</v>
      </c>
      <c r="T3979" s="62">
        <v>1221734.6299999999</v>
      </c>
      <c r="U3979" s="62">
        <v>1136101.48</v>
      </c>
      <c r="Z3979" s="42" t="s">
        <v>68</v>
      </c>
      <c r="AJ3979" s="42"/>
      <c r="AW3979" s="42" t="s">
        <v>2412</v>
      </c>
      <c r="AX3979" s="42"/>
      <c r="AY3979" s="42"/>
      <c r="AZ3979" s="42"/>
      <c r="BA3979" s="42"/>
      <c r="BB3979" s="42"/>
      <c r="BN3979" s="128" t="s">
        <v>4578</v>
      </c>
      <c r="BO3979" s="58" t="str">
        <f t="shared" si="62"/>
        <v>境内资产</v>
      </c>
      <c r="BP3979" s="58" t="str">
        <f>IF(M3979="",VLOOKUP(D3979,Sheet4!$A$1:$B$92,2,0),VLOOKUP(Q3979,Sheet4!$A$1:$B$92,2,0))</f>
        <v>保险资产管理产品</v>
      </c>
    </row>
    <row r="3980" spans="1:68" s="58" customFormat="1" ht="12.75" customHeight="1">
      <c r="A3980" s="137" t="s">
        <v>2286</v>
      </c>
      <c r="B3980" s="50" t="s">
        <v>2337</v>
      </c>
      <c r="C3980" s="252" t="s">
        <v>5552</v>
      </c>
      <c r="D3980" s="257" t="s">
        <v>678</v>
      </c>
      <c r="E3980" s="42" t="s">
        <v>4455</v>
      </c>
      <c r="F3980" s="42" t="s">
        <v>2337</v>
      </c>
      <c r="G3980" s="42"/>
      <c r="H3980" s="307">
        <v>3455.5527170020205</v>
      </c>
      <c r="I3980" s="315">
        <v>1741.9615478249821</v>
      </c>
      <c r="J3980" s="105">
        <v>0</v>
      </c>
      <c r="K3980" s="42">
        <v>0</v>
      </c>
      <c r="L3980" s="50" t="s">
        <v>4487</v>
      </c>
      <c r="M3980" s="50" t="s">
        <v>5543</v>
      </c>
      <c r="N3980" s="50" t="s">
        <v>2406</v>
      </c>
      <c r="O3980" s="137" t="s">
        <v>2407</v>
      </c>
      <c r="P3980" s="42" t="s">
        <v>64</v>
      </c>
      <c r="Q3980" s="42" t="s">
        <v>65</v>
      </c>
      <c r="R3980" s="42">
        <v>1</v>
      </c>
      <c r="S3980" s="137" t="s">
        <v>2254</v>
      </c>
      <c r="T3980" s="62">
        <v>1221734.6299999999</v>
      </c>
      <c r="U3980" s="62">
        <v>1136101.48</v>
      </c>
      <c r="Z3980" s="42" t="s">
        <v>68</v>
      </c>
      <c r="AJ3980" s="42"/>
      <c r="AW3980" s="42" t="s">
        <v>2412</v>
      </c>
      <c r="AX3980" s="42"/>
      <c r="AY3980" s="42"/>
      <c r="AZ3980" s="42"/>
      <c r="BA3980" s="42"/>
      <c r="BB3980" s="42"/>
      <c r="BN3980" s="128" t="s">
        <v>4578</v>
      </c>
      <c r="BO3980" s="58" t="str">
        <f t="shared" si="62"/>
        <v>境内资产</v>
      </c>
      <c r="BP3980" s="58" t="str">
        <f>IF(M3980="",VLOOKUP(D3980,Sheet4!$A$1:$B$92,2,0),VLOOKUP(Q3980,Sheet4!$A$1:$B$92,2,0))</f>
        <v>保险资产管理产品</v>
      </c>
    </row>
    <row r="3981" spans="1:68" s="58" customFormat="1" ht="12.75" customHeight="1">
      <c r="A3981" s="137" t="s">
        <v>2287</v>
      </c>
      <c r="B3981" s="50" t="s">
        <v>2338</v>
      </c>
      <c r="C3981" s="252" t="s">
        <v>5552</v>
      </c>
      <c r="D3981" s="257" t="s">
        <v>678</v>
      </c>
      <c r="E3981" s="42" t="s">
        <v>4456</v>
      </c>
      <c r="F3981" s="42" t="s">
        <v>2338</v>
      </c>
      <c r="G3981" s="42"/>
      <c r="H3981" s="307">
        <v>7577.9392228302486</v>
      </c>
      <c r="I3981" s="315">
        <v>5641.6891849002141</v>
      </c>
      <c r="J3981" s="105">
        <v>0</v>
      </c>
      <c r="K3981" s="42">
        <v>0</v>
      </c>
      <c r="L3981" s="50" t="s">
        <v>4487</v>
      </c>
      <c r="M3981" s="50" t="s">
        <v>5543</v>
      </c>
      <c r="N3981" s="50" t="s">
        <v>2406</v>
      </c>
      <c r="O3981" s="137" t="s">
        <v>2407</v>
      </c>
      <c r="P3981" s="42" t="s">
        <v>64</v>
      </c>
      <c r="Q3981" s="42" t="s">
        <v>65</v>
      </c>
      <c r="R3981" s="42">
        <v>1</v>
      </c>
      <c r="S3981" s="137" t="s">
        <v>2254</v>
      </c>
      <c r="T3981" s="62">
        <v>1221734.6299999999</v>
      </c>
      <c r="U3981" s="62">
        <v>1136101.48</v>
      </c>
      <c r="Z3981" s="42" t="s">
        <v>68</v>
      </c>
      <c r="AJ3981" s="42"/>
      <c r="AW3981" s="42" t="s">
        <v>2412</v>
      </c>
      <c r="AX3981" s="42"/>
      <c r="AY3981" s="42"/>
      <c r="AZ3981" s="42"/>
      <c r="BA3981" s="42"/>
      <c r="BB3981" s="42"/>
      <c r="BN3981" s="128" t="s">
        <v>4578</v>
      </c>
      <c r="BO3981" s="58" t="str">
        <f t="shared" si="62"/>
        <v>境内资产</v>
      </c>
      <c r="BP3981" s="58" t="str">
        <f>IF(M3981="",VLOOKUP(D3981,Sheet4!$A$1:$B$92,2,0),VLOOKUP(Q3981,Sheet4!$A$1:$B$92,2,0))</f>
        <v>保险资产管理产品</v>
      </c>
    </row>
    <row r="3982" spans="1:68" s="58" customFormat="1" ht="12.75" customHeight="1">
      <c r="A3982" s="137" t="s">
        <v>2288</v>
      </c>
      <c r="B3982" s="50" t="s">
        <v>2339</v>
      </c>
      <c r="C3982" s="252" t="s">
        <v>5552</v>
      </c>
      <c r="D3982" s="257" t="s">
        <v>678</v>
      </c>
      <c r="E3982" s="42" t="s">
        <v>4457</v>
      </c>
      <c r="F3982" s="42" t="s">
        <v>2339</v>
      </c>
      <c r="G3982" s="42"/>
      <c r="H3982" s="307">
        <v>403.6036187916564</v>
      </c>
      <c r="I3982" s="315">
        <v>261.65902506764871</v>
      </c>
      <c r="J3982" s="105">
        <v>0</v>
      </c>
      <c r="K3982" s="42">
        <v>0</v>
      </c>
      <c r="L3982" s="50" t="s">
        <v>4487</v>
      </c>
      <c r="M3982" s="50" t="s">
        <v>5543</v>
      </c>
      <c r="N3982" s="50" t="s">
        <v>2406</v>
      </c>
      <c r="O3982" s="137" t="s">
        <v>2407</v>
      </c>
      <c r="P3982" s="42" t="s">
        <v>64</v>
      </c>
      <c r="Q3982" s="42" t="s">
        <v>65</v>
      </c>
      <c r="R3982" s="42">
        <v>1</v>
      </c>
      <c r="S3982" s="137" t="s">
        <v>2254</v>
      </c>
      <c r="T3982" s="62">
        <v>1221734.6299999999</v>
      </c>
      <c r="U3982" s="62">
        <v>1136101.48</v>
      </c>
      <c r="Z3982" s="42" t="s">
        <v>68</v>
      </c>
      <c r="AJ3982" s="42"/>
      <c r="AW3982" s="42" t="s">
        <v>2412</v>
      </c>
      <c r="AX3982" s="42"/>
      <c r="AY3982" s="42"/>
      <c r="AZ3982" s="42"/>
      <c r="BA3982" s="42"/>
      <c r="BB3982" s="42"/>
      <c r="BN3982" s="128" t="s">
        <v>4578</v>
      </c>
      <c r="BO3982" s="58" t="str">
        <f t="shared" si="62"/>
        <v>境内资产</v>
      </c>
      <c r="BP3982" s="58" t="str">
        <f>IF(M3982="",VLOOKUP(D3982,Sheet4!$A$1:$B$92,2,0),VLOOKUP(Q3982,Sheet4!$A$1:$B$92,2,0))</f>
        <v>保险资产管理产品</v>
      </c>
    </row>
    <row r="3983" spans="1:68" s="58" customFormat="1" ht="12.75" customHeight="1">
      <c r="A3983" s="137" t="s">
        <v>2289</v>
      </c>
      <c r="B3983" s="50" t="s">
        <v>2340</v>
      </c>
      <c r="C3983" s="252" t="s">
        <v>5552</v>
      </c>
      <c r="D3983" s="257" t="s">
        <v>689</v>
      </c>
      <c r="E3983" s="42" t="s">
        <v>4458</v>
      </c>
      <c r="F3983" s="42" t="s">
        <v>2340</v>
      </c>
      <c r="G3983" s="42"/>
      <c r="H3983" s="307">
        <v>3507.4735987225504</v>
      </c>
      <c r="I3983" s="315">
        <v>2070.0146383270549</v>
      </c>
      <c r="J3983" s="105">
        <v>0</v>
      </c>
      <c r="K3983" s="42">
        <v>0</v>
      </c>
      <c r="L3983" s="50" t="s">
        <v>4487</v>
      </c>
      <c r="M3983" s="50" t="s">
        <v>5543</v>
      </c>
      <c r="N3983" s="50" t="s">
        <v>2406</v>
      </c>
      <c r="O3983" s="137" t="s">
        <v>2407</v>
      </c>
      <c r="P3983" s="42" t="s">
        <v>64</v>
      </c>
      <c r="Q3983" s="42" t="s">
        <v>65</v>
      </c>
      <c r="R3983" s="42">
        <v>1</v>
      </c>
      <c r="S3983" s="137" t="s">
        <v>2254</v>
      </c>
      <c r="T3983" s="62">
        <v>1221734.6299999999</v>
      </c>
      <c r="U3983" s="62">
        <v>1136101.48</v>
      </c>
      <c r="Z3983" s="42" t="s">
        <v>68</v>
      </c>
      <c r="AJ3983" s="42"/>
      <c r="AW3983" s="42" t="s">
        <v>2412</v>
      </c>
      <c r="AX3983" s="42"/>
      <c r="AY3983" s="42"/>
      <c r="AZ3983" s="42"/>
      <c r="BA3983" s="42"/>
      <c r="BB3983" s="42"/>
      <c r="BN3983" s="128" t="s">
        <v>4578</v>
      </c>
      <c r="BO3983" s="58" t="str">
        <f t="shared" si="62"/>
        <v>境内资产</v>
      </c>
      <c r="BP3983" s="58" t="str">
        <f>IF(M3983="",VLOOKUP(D3983,Sheet4!$A$1:$B$92,2,0),VLOOKUP(Q3983,Sheet4!$A$1:$B$92,2,0))</f>
        <v>保险资产管理产品</v>
      </c>
    </row>
    <row r="3984" spans="1:68" s="58" customFormat="1" ht="12.75" customHeight="1">
      <c r="A3984" s="137" t="s">
        <v>2290</v>
      </c>
      <c r="B3984" s="50" t="s">
        <v>2341</v>
      </c>
      <c r="C3984" s="252" t="s">
        <v>5552</v>
      </c>
      <c r="D3984" s="257" t="s">
        <v>689</v>
      </c>
      <c r="E3984" s="42" t="s">
        <v>4459</v>
      </c>
      <c r="F3984" s="42" t="s">
        <v>2341</v>
      </c>
      <c r="G3984" s="42"/>
      <c r="H3984" s="307">
        <v>4161.1232352133193</v>
      </c>
      <c r="I3984" s="315">
        <v>1893.6748672865408</v>
      </c>
      <c r="J3984" s="105">
        <v>0</v>
      </c>
      <c r="K3984" s="42">
        <v>0</v>
      </c>
      <c r="L3984" s="50" t="s">
        <v>4487</v>
      </c>
      <c r="M3984" s="50" t="s">
        <v>5543</v>
      </c>
      <c r="N3984" s="50" t="s">
        <v>2406</v>
      </c>
      <c r="O3984" s="137" t="s">
        <v>2407</v>
      </c>
      <c r="P3984" s="42" t="s">
        <v>64</v>
      </c>
      <c r="Q3984" s="42" t="s">
        <v>65</v>
      </c>
      <c r="R3984" s="42">
        <v>1</v>
      </c>
      <c r="S3984" s="137" t="s">
        <v>2254</v>
      </c>
      <c r="T3984" s="62">
        <v>1221734.6299999999</v>
      </c>
      <c r="U3984" s="62">
        <v>1136101.48</v>
      </c>
      <c r="Z3984" s="42" t="s">
        <v>68</v>
      </c>
      <c r="AJ3984" s="42"/>
      <c r="AW3984" s="42" t="s">
        <v>2412</v>
      </c>
      <c r="AX3984" s="42"/>
      <c r="AY3984" s="42"/>
      <c r="AZ3984" s="42"/>
      <c r="BA3984" s="42"/>
      <c r="BB3984" s="42"/>
      <c r="BN3984" s="128" t="s">
        <v>4578</v>
      </c>
      <c r="BO3984" s="58" t="str">
        <f t="shared" si="62"/>
        <v>境内资产</v>
      </c>
      <c r="BP3984" s="58" t="str">
        <f>IF(M3984="",VLOOKUP(D3984,Sheet4!$A$1:$B$92,2,0),VLOOKUP(Q3984,Sheet4!$A$1:$B$92,2,0))</f>
        <v>保险资产管理产品</v>
      </c>
    </row>
    <row r="3985" spans="1:68" s="58" customFormat="1" ht="12.75" customHeight="1">
      <c r="A3985" s="137" t="s">
        <v>2291</v>
      </c>
      <c r="B3985" s="50" t="s">
        <v>2342</v>
      </c>
      <c r="C3985" s="252" t="s">
        <v>5552</v>
      </c>
      <c r="D3985" s="257" t="s">
        <v>689</v>
      </c>
      <c r="E3985" s="42" t="s">
        <v>3211</v>
      </c>
      <c r="F3985" s="42" t="s">
        <v>2342</v>
      </c>
      <c r="G3985" s="42"/>
      <c r="H3985" s="307">
        <v>291.92435916862064</v>
      </c>
      <c r="I3985" s="315">
        <v>249.27086944008045</v>
      </c>
      <c r="J3985" s="105">
        <v>0</v>
      </c>
      <c r="K3985" s="42">
        <v>0</v>
      </c>
      <c r="L3985" s="50" t="s">
        <v>4487</v>
      </c>
      <c r="M3985" s="50" t="s">
        <v>5543</v>
      </c>
      <c r="N3985" s="50" t="s">
        <v>2406</v>
      </c>
      <c r="O3985" s="137" t="s">
        <v>2407</v>
      </c>
      <c r="P3985" s="42" t="s">
        <v>64</v>
      </c>
      <c r="Q3985" s="42" t="s">
        <v>65</v>
      </c>
      <c r="R3985" s="42">
        <v>1</v>
      </c>
      <c r="S3985" s="137" t="s">
        <v>2254</v>
      </c>
      <c r="T3985" s="62">
        <v>1221734.6299999999</v>
      </c>
      <c r="U3985" s="62">
        <v>1136101.48</v>
      </c>
      <c r="Z3985" s="42" t="s">
        <v>68</v>
      </c>
      <c r="AJ3985" s="42"/>
      <c r="AW3985" s="42" t="s">
        <v>2412</v>
      </c>
      <c r="AX3985" s="42"/>
      <c r="AY3985" s="42"/>
      <c r="AZ3985" s="42"/>
      <c r="BA3985" s="42"/>
      <c r="BB3985" s="42"/>
      <c r="BN3985" s="128" t="s">
        <v>4578</v>
      </c>
      <c r="BO3985" s="58" t="str">
        <f t="shared" si="62"/>
        <v>境内资产</v>
      </c>
      <c r="BP3985" s="58" t="str">
        <f>IF(M3985="",VLOOKUP(D3985,Sheet4!$A$1:$B$92,2,0),VLOOKUP(Q3985,Sheet4!$A$1:$B$92,2,0))</f>
        <v>保险资产管理产品</v>
      </c>
    </row>
    <row r="3986" spans="1:68" s="58" customFormat="1" ht="12.75" customHeight="1">
      <c r="A3986" s="137" t="s">
        <v>2292</v>
      </c>
      <c r="B3986" s="50" t="s">
        <v>2343</v>
      </c>
      <c r="C3986" s="252" t="s">
        <v>5552</v>
      </c>
      <c r="D3986" s="257" t="s">
        <v>689</v>
      </c>
      <c r="E3986" s="42" t="s">
        <v>3219</v>
      </c>
      <c r="F3986" s="42" t="s">
        <v>2343</v>
      </c>
      <c r="G3986" s="42"/>
      <c r="H3986" s="307">
        <v>5512.2207939435939</v>
      </c>
      <c r="I3986" s="315">
        <v>3661.4845344956675</v>
      </c>
      <c r="J3986" s="105">
        <v>0</v>
      </c>
      <c r="K3986" s="42">
        <v>0</v>
      </c>
      <c r="L3986" s="50" t="s">
        <v>4487</v>
      </c>
      <c r="M3986" s="50" t="s">
        <v>5543</v>
      </c>
      <c r="N3986" s="50" t="s">
        <v>2406</v>
      </c>
      <c r="O3986" s="137" t="s">
        <v>2407</v>
      </c>
      <c r="P3986" s="42" t="s">
        <v>64</v>
      </c>
      <c r="Q3986" s="42" t="s">
        <v>65</v>
      </c>
      <c r="R3986" s="42">
        <v>1</v>
      </c>
      <c r="S3986" s="137" t="s">
        <v>2254</v>
      </c>
      <c r="T3986" s="62">
        <v>1221734.6299999999</v>
      </c>
      <c r="U3986" s="62">
        <v>1136101.48</v>
      </c>
      <c r="Z3986" s="42" t="s">
        <v>280</v>
      </c>
      <c r="AJ3986" s="42"/>
      <c r="AW3986" s="42" t="s">
        <v>2412</v>
      </c>
      <c r="AX3986" s="42"/>
      <c r="AY3986" s="42"/>
      <c r="AZ3986" s="42"/>
      <c r="BA3986" s="42"/>
      <c r="BB3986" s="42"/>
      <c r="BN3986" s="128" t="s">
        <v>4578</v>
      </c>
      <c r="BO3986" s="58" t="str">
        <f t="shared" si="62"/>
        <v>境内资产</v>
      </c>
      <c r="BP3986" s="58" t="str">
        <f>IF(M3986="",VLOOKUP(D3986,Sheet4!$A$1:$B$92,2,0),VLOOKUP(Q3986,Sheet4!$A$1:$B$92,2,0))</f>
        <v>保险资产管理产品</v>
      </c>
    </row>
    <row r="3987" spans="1:68" s="58" customFormat="1" ht="12.75" customHeight="1">
      <c r="A3987" s="137" t="s">
        <v>2293</v>
      </c>
      <c r="B3987" s="50" t="s">
        <v>2344</v>
      </c>
      <c r="C3987" s="252" t="s">
        <v>5552</v>
      </c>
      <c r="D3987" s="257" t="s">
        <v>689</v>
      </c>
      <c r="E3987" s="42" t="s">
        <v>3250</v>
      </c>
      <c r="F3987" s="42" t="s">
        <v>2344</v>
      </c>
      <c r="G3987" s="42"/>
      <c r="H3987" s="307">
        <v>3504.6412691629857</v>
      </c>
      <c r="I3987" s="315">
        <v>3309.6565910928284</v>
      </c>
      <c r="J3987" s="105">
        <v>0</v>
      </c>
      <c r="K3987" s="42">
        <v>0</v>
      </c>
      <c r="L3987" s="50" t="s">
        <v>4487</v>
      </c>
      <c r="M3987" s="50" t="s">
        <v>5543</v>
      </c>
      <c r="N3987" s="50" t="s">
        <v>2406</v>
      </c>
      <c r="O3987" s="137" t="s">
        <v>2407</v>
      </c>
      <c r="P3987" s="42" t="s">
        <v>64</v>
      </c>
      <c r="Q3987" s="42" t="s">
        <v>65</v>
      </c>
      <c r="R3987" s="42">
        <v>1</v>
      </c>
      <c r="S3987" s="137" t="s">
        <v>2254</v>
      </c>
      <c r="T3987" s="62">
        <v>1221734.6299999999</v>
      </c>
      <c r="U3987" s="62">
        <v>1136101.48</v>
      </c>
      <c r="Z3987" s="42" t="s">
        <v>68</v>
      </c>
      <c r="AJ3987" s="42"/>
      <c r="AW3987" s="42" t="s">
        <v>2412</v>
      </c>
      <c r="AX3987" s="42"/>
      <c r="AY3987" s="42"/>
      <c r="AZ3987" s="42"/>
      <c r="BA3987" s="42"/>
      <c r="BB3987" s="42"/>
      <c r="BN3987" s="128" t="s">
        <v>4578</v>
      </c>
      <c r="BO3987" s="58" t="str">
        <f t="shared" si="62"/>
        <v>境内资产</v>
      </c>
      <c r="BP3987" s="58" t="str">
        <f>IF(M3987="",VLOOKUP(D3987,Sheet4!$A$1:$B$92,2,0),VLOOKUP(Q3987,Sheet4!$A$1:$B$92,2,0))</f>
        <v>保险资产管理产品</v>
      </c>
    </row>
    <row r="3988" spans="1:68" s="58" customFormat="1" ht="12.75" customHeight="1">
      <c r="A3988" s="137" t="s">
        <v>2294</v>
      </c>
      <c r="B3988" s="50" t="s">
        <v>2345</v>
      </c>
      <c r="C3988" s="252" t="s">
        <v>5552</v>
      </c>
      <c r="D3988" s="257" t="s">
        <v>689</v>
      </c>
      <c r="E3988" s="42" t="s">
        <v>3510</v>
      </c>
      <c r="F3988" s="42" t="s">
        <v>2345</v>
      </c>
      <c r="G3988" s="42"/>
      <c r="H3988" s="307">
        <v>6338.7139092766647</v>
      </c>
      <c r="I3988" s="315">
        <v>5091.880853844159</v>
      </c>
      <c r="J3988" s="105">
        <v>0</v>
      </c>
      <c r="K3988" s="42">
        <v>0</v>
      </c>
      <c r="L3988" s="50" t="s">
        <v>4487</v>
      </c>
      <c r="M3988" s="50" t="s">
        <v>5543</v>
      </c>
      <c r="N3988" s="50" t="s">
        <v>2406</v>
      </c>
      <c r="O3988" s="137" t="s">
        <v>2407</v>
      </c>
      <c r="P3988" s="42" t="s">
        <v>64</v>
      </c>
      <c r="Q3988" s="42" t="s">
        <v>65</v>
      </c>
      <c r="R3988" s="42">
        <v>1</v>
      </c>
      <c r="S3988" s="137" t="s">
        <v>2254</v>
      </c>
      <c r="T3988" s="62">
        <v>1221734.6299999999</v>
      </c>
      <c r="U3988" s="62">
        <v>1136101.48</v>
      </c>
      <c r="Z3988" s="42" t="s">
        <v>68</v>
      </c>
      <c r="AJ3988" s="42"/>
      <c r="AW3988" s="42" t="s">
        <v>2412</v>
      </c>
      <c r="AX3988" s="42"/>
      <c r="AY3988" s="42"/>
      <c r="AZ3988" s="42"/>
      <c r="BA3988" s="42"/>
      <c r="BB3988" s="42"/>
      <c r="BN3988" s="128" t="s">
        <v>4578</v>
      </c>
      <c r="BO3988" s="58" t="str">
        <f t="shared" si="62"/>
        <v>境内资产</v>
      </c>
      <c r="BP3988" s="58" t="str">
        <f>IF(M3988="",VLOOKUP(D3988,Sheet4!$A$1:$B$92,2,0),VLOOKUP(Q3988,Sheet4!$A$1:$B$92,2,0))</f>
        <v>保险资产管理产品</v>
      </c>
    </row>
    <row r="3989" spans="1:68" s="58" customFormat="1" ht="12.75" customHeight="1">
      <c r="A3989" s="137" t="s">
        <v>1975</v>
      </c>
      <c r="B3989" s="50" t="s">
        <v>1976</v>
      </c>
      <c r="C3989" s="252" t="s">
        <v>5552</v>
      </c>
      <c r="D3989" s="257" t="s">
        <v>672</v>
      </c>
      <c r="E3989" s="42" t="s">
        <v>3108</v>
      </c>
      <c r="F3989" s="42" t="s">
        <v>1976</v>
      </c>
      <c r="G3989" s="42"/>
      <c r="H3989" s="307">
        <v>9.1038104457039335</v>
      </c>
      <c r="I3989" s="315">
        <v>9.1038104457039335</v>
      </c>
      <c r="J3989" s="105">
        <v>0</v>
      </c>
      <c r="K3989" s="42">
        <v>0</v>
      </c>
      <c r="L3989" s="50" t="s">
        <v>4487</v>
      </c>
      <c r="M3989" s="50" t="s">
        <v>5543</v>
      </c>
      <c r="N3989" s="50" t="s">
        <v>2406</v>
      </c>
      <c r="O3989" s="137" t="s">
        <v>2407</v>
      </c>
      <c r="P3989" s="42" t="s">
        <v>64</v>
      </c>
      <c r="Q3989" s="42" t="s">
        <v>65</v>
      </c>
      <c r="R3989" s="42">
        <v>1</v>
      </c>
      <c r="S3989" s="137" t="s">
        <v>2254</v>
      </c>
      <c r="T3989" s="62">
        <v>1221734.6299999999</v>
      </c>
      <c r="U3989" s="62">
        <v>1136101.48</v>
      </c>
      <c r="Z3989" s="42" t="s">
        <v>68</v>
      </c>
      <c r="AJ3989" s="42"/>
      <c r="AW3989" s="42" t="s">
        <v>2412</v>
      </c>
      <c r="AX3989" s="42"/>
      <c r="AY3989" s="42"/>
      <c r="AZ3989" s="42"/>
      <c r="BA3989" s="42"/>
      <c r="BB3989" s="42"/>
      <c r="BN3989" s="128" t="s">
        <v>4578</v>
      </c>
      <c r="BO3989" s="58" t="str">
        <f t="shared" si="62"/>
        <v>境内资产</v>
      </c>
      <c r="BP3989" s="58" t="str">
        <f>IF(M3989="",VLOOKUP(D3989,Sheet4!$A$1:$B$92,2,0),VLOOKUP(Q3989,Sheet4!$A$1:$B$92,2,0))</f>
        <v>保险资产管理产品</v>
      </c>
    </row>
    <row r="3990" spans="1:68" s="58" customFormat="1" ht="12.75" customHeight="1">
      <c r="A3990" s="137" t="s">
        <v>2123</v>
      </c>
      <c r="B3990" s="50" t="s">
        <v>2346</v>
      </c>
      <c r="C3990" s="252" t="s">
        <v>5552</v>
      </c>
      <c r="D3990" s="257" t="s">
        <v>689</v>
      </c>
      <c r="E3990" s="42" t="s">
        <v>4368</v>
      </c>
      <c r="F3990" s="42" t="s">
        <v>2346</v>
      </c>
      <c r="G3990" s="42"/>
      <c r="H3990" s="307">
        <v>124.51426456132869</v>
      </c>
      <c r="I3990" s="315">
        <v>124.51426456132869</v>
      </c>
      <c r="J3990" s="105">
        <v>0</v>
      </c>
      <c r="K3990" s="42">
        <v>0</v>
      </c>
      <c r="L3990" s="50" t="s">
        <v>4487</v>
      </c>
      <c r="M3990" s="50" t="s">
        <v>5543</v>
      </c>
      <c r="N3990" s="50" t="s">
        <v>2406</v>
      </c>
      <c r="O3990" s="137" t="s">
        <v>2407</v>
      </c>
      <c r="P3990" s="42" t="s">
        <v>64</v>
      </c>
      <c r="Q3990" s="42" t="s">
        <v>65</v>
      </c>
      <c r="R3990" s="42">
        <v>1</v>
      </c>
      <c r="S3990" s="137" t="s">
        <v>2254</v>
      </c>
      <c r="T3990" s="62">
        <v>1221734.6299999999</v>
      </c>
      <c r="U3990" s="62">
        <v>1136101.48</v>
      </c>
      <c r="Z3990" s="42" t="s">
        <v>68</v>
      </c>
      <c r="AJ3990" s="42"/>
      <c r="AW3990" s="42" t="s">
        <v>2412</v>
      </c>
      <c r="AX3990" s="42"/>
      <c r="AY3990" s="42"/>
      <c r="AZ3990" s="42"/>
      <c r="BA3990" s="42"/>
      <c r="BB3990" s="42"/>
      <c r="BN3990" s="128" t="s">
        <v>4578</v>
      </c>
      <c r="BO3990" s="58" t="str">
        <f t="shared" si="62"/>
        <v>境内资产</v>
      </c>
      <c r="BP3990" s="58" t="str">
        <f>IF(M3990="",VLOOKUP(D3990,Sheet4!$A$1:$B$92,2,0),VLOOKUP(Q3990,Sheet4!$A$1:$B$92,2,0))</f>
        <v>保险资产管理产品</v>
      </c>
    </row>
    <row r="3991" spans="1:68" s="58" customFormat="1" ht="12.75" customHeight="1">
      <c r="A3991" s="137" t="s">
        <v>1615</v>
      </c>
      <c r="B3991" s="50" t="s">
        <v>1616</v>
      </c>
      <c r="C3991" s="252" t="s">
        <v>5552</v>
      </c>
      <c r="D3991" s="257" t="s">
        <v>689</v>
      </c>
      <c r="E3991" s="42" t="s">
        <v>1617</v>
      </c>
      <c r="F3991" s="42" t="s">
        <v>1616</v>
      </c>
      <c r="G3991" s="42"/>
      <c r="H3991" s="307">
        <v>90.337079944929144</v>
      </c>
      <c r="I3991" s="315">
        <v>90.337079944929144</v>
      </c>
      <c r="J3991" s="105">
        <v>0</v>
      </c>
      <c r="K3991" s="42">
        <v>0</v>
      </c>
      <c r="L3991" s="50" t="s">
        <v>4487</v>
      </c>
      <c r="M3991" s="50" t="s">
        <v>5543</v>
      </c>
      <c r="N3991" s="50" t="s">
        <v>2406</v>
      </c>
      <c r="O3991" s="137" t="s">
        <v>2407</v>
      </c>
      <c r="P3991" s="42" t="s">
        <v>64</v>
      </c>
      <c r="Q3991" s="42" t="s">
        <v>65</v>
      </c>
      <c r="R3991" s="42">
        <v>1</v>
      </c>
      <c r="S3991" s="137" t="s">
        <v>2254</v>
      </c>
      <c r="T3991" s="62">
        <v>1221734.6299999999</v>
      </c>
      <c r="U3991" s="62">
        <v>1136101.48</v>
      </c>
      <c r="Z3991" s="42" t="s">
        <v>68</v>
      </c>
      <c r="AJ3991" s="42"/>
      <c r="AW3991" s="42" t="s">
        <v>2412</v>
      </c>
      <c r="AX3991" s="42"/>
      <c r="AY3991" s="42"/>
      <c r="AZ3991" s="42"/>
      <c r="BA3991" s="42"/>
      <c r="BB3991" s="42"/>
      <c r="BN3991" s="128" t="s">
        <v>4578</v>
      </c>
      <c r="BO3991" s="58" t="str">
        <f t="shared" si="62"/>
        <v>境内资产</v>
      </c>
      <c r="BP3991" s="58" t="str">
        <f>IF(M3991="",VLOOKUP(D3991,Sheet4!$A$1:$B$92,2,0),VLOOKUP(Q3991,Sheet4!$A$1:$B$92,2,0))</f>
        <v>保险资产管理产品</v>
      </c>
    </row>
    <row r="3992" spans="1:68" s="58" customFormat="1" ht="12.75" customHeight="1">
      <c r="A3992" s="137" t="s">
        <v>1654</v>
      </c>
      <c r="B3992" s="50" t="s">
        <v>1655</v>
      </c>
      <c r="C3992" s="252" t="s">
        <v>5552</v>
      </c>
      <c r="D3992" s="257" t="s">
        <v>672</v>
      </c>
      <c r="E3992" s="42" t="s">
        <v>1656</v>
      </c>
      <c r="F3992" s="42" t="s">
        <v>1655</v>
      </c>
      <c r="G3992" s="42"/>
      <c r="H3992" s="307">
        <v>166.20134258104039</v>
      </c>
      <c r="I3992" s="315">
        <v>224.67959274844347</v>
      </c>
      <c r="J3992" s="105">
        <v>0</v>
      </c>
      <c r="K3992" s="42">
        <v>0</v>
      </c>
      <c r="L3992" s="50" t="s">
        <v>4487</v>
      </c>
      <c r="M3992" s="50" t="s">
        <v>5543</v>
      </c>
      <c r="N3992" s="50" t="s">
        <v>2406</v>
      </c>
      <c r="O3992" s="137" t="s">
        <v>2407</v>
      </c>
      <c r="P3992" s="42" t="s">
        <v>64</v>
      </c>
      <c r="Q3992" s="42" t="s">
        <v>65</v>
      </c>
      <c r="R3992" s="42">
        <v>1</v>
      </c>
      <c r="S3992" s="137" t="s">
        <v>2254</v>
      </c>
      <c r="T3992" s="62">
        <v>1221734.6299999999</v>
      </c>
      <c r="U3992" s="62">
        <v>1136101.48</v>
      </c>
      <c r="Z3992" s="42" t="s">
        <v>68</v>
      </c>
      <c r="AJ3992" s="42"/>
      <c r="AW3992" s="42" t="s">
        <v>2412</v>
      </c>
      <c r="AX3992" s="42"/>
      <c r="AY3992" s="42"/>
      <c r="AZ3992" s="42"/>
      <c r="BA3992" s="42"/>
      <c r="BB3992" s="42"/>
      <c r="BN3992" s="128" t="s">
        <v>4578</v>
      </c>
      <c r="BO3992" s="58" t="str">
        <f t="shared" si="62"/>
        <v>境内资产</v>
      </c>
      <c r="BP3992" s="58" t="str">
        <f>IF(M3992="",VLOOKUP(D3992,Sheet4!$A$1:$B$92,2,0),VLOOKUP(Q3992,Sheet4!$A$1:$B$92,2,0))</f>
        <v>保险资产管理产品</v>
      </c>
    </row>
    <row r="3993" spans="1:68" s="58" customFormat="1" ht="12.75" customHeight="1">
      <c r="A3993" s="137" t="s">
        <v>1734</v>
      </c>
      <c r="B3993" s="50" t="s">
        <v>1735</v>
      </c>
      <c r="C3993" s="252" t="s">
        <v>5552</v>
      </c>
      <c r="D3993" s="257" t="s">
        <v>678</v>
      </c>
      <c r="E3993" s="42" t="s">
        <v>1736</v>
      </c>
      <c r="F3993" s="42" t="s">
        <v>1735</v>
      </c>
      <c r="G3993" s="42"/>
      <c r="H3993" s="307">
        <v>35.021143748749722</v>
      </c>
      <c r="I3993" s="315">
        <v>15.534842422290454</v>
      </c>
      <c r="J3993" s="105">
        <v>0</v>
      </c>
      <c r="K3993" s="42">
        <v>0</v>
      </c>
      <c r="L3993" s="50" t="s">
        <v>4487</v>
      </c>
      <c r="M3993" s="50" t="s">
        <v>5543</v>
      </c>
      <c r="N3993" s="50" t="s">
        <v>2406</v>
      </c>
      <c r="O3993" s="137" t="s">
        <v>2407</v>
      </c>
      <c r="P3993" s="42" t="s">
        <v>64</v>
      </c>
      <c r="Q3993" s="42" t="s">
        <v>65</v>
      </c>
      <c r="R3993" s="42">
        <v>1</v>
      </c>
      <c r="S3993" s="137" t="s">
        <v>2254</v>
      </c>
      <c r="T3993" s="62">
        <v>1221734.6299999999</v>
      </c>
      <c r="U3993" s="62">
        <v>1136101.48</v>
      </c>
      <c r="Z3993" s="42" t="s">
        <v>68</v>
      </c>
      <c r="AJ3993" s="42"/>
      <c r="AW3993" s="42" t="s">
        <v>2412</v>
      </c>
      <c r="AX3993" s="42"/>
      <c r="AY3993" s="42"/>
      <c r="AZ3993" s="42"/>
      <c r="BA3993" s="42"/>
      <c r="BB3993" s="42"/>
      <c r="BN3993" s="128" t="s">
        <v>4578</v>
      </c>
      <c r="BO3993" s="58" t="str">
        <f t="shared" si="62"/>
        <v>境内资产</v>
      </c>
      <c r="BP3993" s="58" t="str">
        <f>IF(M3993="",VLOOKUP(D3993,Sheet4!$A$1:$B$92,2,0),VLOOKUP(Q3993,Sheet4!$A$1:$B$92,2,0))</f>
        <v>保险资产管理产品</v>
      </c>
    </row>
    <row r="3994" spans="1:68" s="58" customFormat="1" ht="12.75" customHeight="1">
      <c r="A3994" s="137" t="s">
        <v>1743</v>
      </c>
      <c r="B3994" s="50" t="s">
        <v>1744</v>
      </c>
      <c r="C3994" s="252" t="s">
        <v>5552</v>
      </c>
      <c r="D3994" s="257" t="s">
        <v>678</v>
      </c>
      <c r="E3994" s="42" t="s">
        <v>1745</v>
      </c>
      <c r="F3994" s="42" t="s">
        <v>1744</v>
      </c>
      <c r="G3994" s="42"/>
      <c r="H3994" s="307">
        <v>26.395088881951029</v>
      </c>
      <c r="I3994" s="315">
        <v>17.975851360434238</v>
      </c>
      <c r="J3994" s="105">
        <v>0</v>
      </c>
      <c r="K3994" s="42">
        <v>0</v>
      </c>
      <c r="L3994" s="50" t="s">
        <v>4487</v>
      </c>
      <c r="M3994" s="50" t="s">
        <v>5543</v>
      </c>
      <c r="N3994" s="50" t="s">
        <v>2406</v>
      </c>
      <c r="O3994" s="137" t="s">
        <v>2407</v>
      </c>
      <c r="P3994" s="42" t="s">
        <v>64</v>
      </c>
      <c r="Q3994" s="42" t="s">
        <v>65</v>
      </c>
      <c r="R3994" s="42">
        <v>1</v>
      </c>
      <c r="S3994" s="137" t="s">
        <v>2254</v>
      </c>
      <c r="T3994" s="62">
        <v>1221734.6299999999</v>
      </c>
      <c r="U3994" s="62">
        <v>1136101.48</v>
      </c>
      <c r="Z3994" s="42" t="s">
        <v>68</v>
      </c>
      <c r="AJ3994" s="42"/>
      <c r="AW3994" s="42" t="s">
        <v>2412</v>
      </c>
      <c r="AX3994" s="42"/>
      <c r="AY3994" s="42"/>
      <c r="AZ3994" s="42"/>
      <c r="BA3994" s="42"/>
      <c r="BB3994" s="42"/>
      <c r="BN3994" s="128" t="s">
        <v>4578</v>
      </c>
      <c r="BO3994" s="58" t="str">
        <f t="shared" si="62"/>
        <v>境内资产</v>
      </c>
      <c r="BP3994" s="58" t="str">
        <f>IF(M3994="",VLOOKUP(D3994,Sheet4!$A$1:$B$92,2,0),VLOOKUP(Q3994,Sheet4!$A$1:$B$92,2,0))</f>
        <v>保险资产管理产品</v>
      </c>
    </row>
    <row r="3995" spans="1:68" s="58" customFormat="1" ht="12.75" customHeight="1">
      <c r="A3995" s="137" t="s">
        <v>2011</v>
      </c>
      <c r="B3995" s="50" t="s">
        <v>2012</v>
      </c>
      <c r="C3995" s="252" t="s">
        <v>5552</v>
      </c>
      <c r="D3995" s="257" t="s">
        <v>678</v>
      </c>
      <c r="E3995" s="42" t="s">
        <v>2792</v>
      </c>
      <c r="F3995" s="42" t="s">
        <v>2012</v>
      </c>
      <c r="G3995" s="42"/>
      <c r="H3995" s="307">
        <v>15.48838225862362</v>
      </c>
      <c r="I3995" s="315">
        <v>10.130660671857736</v>
      </c>
      <c r="J3995" s="105">
        <v>0</v>
      </c>
      <c r="K3995" s="42">
        <v>0</v>
      </c>
      <c r="L3995" s="50" t="s">
        <v>4487</v>
      </c>
      <c r="M3995" s="50" t="s">
        <v>5543</v>
      </c>
      <c r="N3995" s="50" t="s">
        <v>2406</v>
      </c>
      <c r="O3995" s="137" t="s">
        <v>2407</v>
      </c>
      <c r="P3995" s="42" t="s">
        <v>64</v>
      </c>
      <c r="Q3995" s="42" t="s">
        <v>65</v>
      </c>
      <c r="R3995" s="42">
        <v>1</v>
      </c>
      <c r="S3995" s="137" t="s">
        <v>2254</v>
      </c>
      <c r="T3995" s="62">
        <v>1221734.6299999999</v>
      </c>
      <c r="U3995" s="62">
        <v>1136101.48</v>
      </c>
      <c r="Z3995" s="42" t="s">
        <v>68</v>
      </c>
      <c r="AJ3995" s="42"/>
      <c r="AW3995" s="42" t="s">
        <v>2412</v>
      </c>
      <c r="AX3995" s="42"/>
      <c r="AY3995" s="42"/>
      <c r="AZ3995" s="42"/>
      <c r="BA3995" s="42"/>
      <c r="BB3995" s="42"/>
      <c r="BN3995" s="128" t="s">
        <v>4578</v>
      </c>
      <c r="BO3995" s="58" t="str">
        <f t="shared" si="62"/>
        <v>境内资产</v>
      </c>
      <c r="BP3995" s="58" t="str">
        <f>IF(M3995="",VLOOKUP(D3995,Sheet4!$A$1:$B$92,2,0),VLOOKUP(Q3995,Sheet4!$A$1:$B$92,2,0))</f>
        <v>保险资产管理产品</v>
      </c>
    </row>
    <row r="3996" spans="1:68" s="58" customFormat="1" ht="12.75" customHeight="1">
      <c r="A3996" s="137" t="s">
        <v>2013</v>
      </c>
      <c r="B3996" s="50" t="s">
        <v>2014</v>
      </c>
      <c r="C3996" s="252" t="s">
        <v>5552</v>
      </c>
      <c r="D3996" s="257" t="s">
        <v>678</v>
      </c>
      <c r="E3996" s="42" t="s">
        <v>2793</v>
      </c>
      <c r="F3996" s="42" t="s">
        <v>2014</v>
      </c>
      <c r="G3996" s="42"/>
      <c r="H3996" s="307">
        <v>7.5921696631811368</v>
      </c>
      <c r="I3996" s="315">
        <v>7.9222639963629247</v>
      </c>
      <c r="J3996" s="105">
        <v>0</v>
      </c>
      <c r="K3996" s="42">
        <v>0</v>
      </c>
      <c r="L3996" s="50" t="s">
        <v>4487</v>
      </c>
      <c r="M3996" s="50" t="s">
        <v>5543</v>
      </c>
      <c r="N3996" s="50" t="s">
        <v>2406</v>
      </c>
      <c r="O3996" s="137" t="s">
        <v>2407</v>
      </c>
      <c r="P3996" s="42" t="s">
        <v>64</v>
      </c>
      <c r="Q3996" s="42" t="s">
        <v>65</v>
      </c>
      <c r="R3996" s="42">
        <v>1</v>
      </c>
      <c r="S3996" s="137" t="s">
        <v>2254</v>
      </c>
      <c r="T3996" s="62">
        <v>1221734.6299999999</v>
      </c>
      <c r="U3996" s="62">
        <v>1136101.48</v>
      </c>
      <c r="Z3996" s="42" t="s">
        <v>68</v>
      </c>
      <c r="AJ3996" s="42"/>
      <c r="AW3996" s="42" t="s">
        <v>2412</v>
      </c>
      <c r="AX3996" s="42"/>
      <c r="AY3996" s="42"/>
      <c r="AZ3996" s="42"/>
      <c r="BA3996" s="42"/>
      <c r="BB3996" s="42"/>
      <c r="BN3996" s="128" t="s">
        <v>4578</v>
      </c>
      <c r="BO3996" s="58" t="str">
        <f t="shared" si="62"/>
        <v>境内资产</v>
      </c>
      <c r="BP3996" s="58" t="str">
        <f>IF(M3996="",VLOOKUP(D3996,Sheet4!$A$1:$B$92,2,0),VLOOKUP(Q3996,Sheet4!$A$1:$B$92,2,0))</f>
        <v>保险资产管理产品</v>
      </c>
    </row>
    <row r="3997" spans="1:68" s="58" customFormat="1" ht="12.75" customHeight="1">
      <c r="A3997" s="137" t="s">
        <v>2019</v>
      </c>
      <c r="B3997" s="50" t="s">
        <v>2020</v>
      </c>
      <c r="C3997" s="252" t="s">
        <v>5552</v>
      </c>
      <c r="D3997" s="257" t="s">
        <v>678</v>
      </c>
      <c r="E3997" s="42" t="s">
        <v>2795</v>
      </c>
      <c r="F3997" s="42" t="s">
        <v>2020</v>
      </c>
      <c r="G3997" s="42"/>
      <c r="H3997" s="307">
        <v>2.5727498833047466</v>
      </c>
      <c r="I3997" s="315">
        <v>5.400810823731339</v>
      </c>
      <c r="J3997" s="105">
        <v>0</v>
      </c>
      <c r="K3997" s="42">
        <v>0</v>
      </c>
      <c r="L3997" s="50" t="s">
        <v>4487</v>
      </c>
      <c r="M3997" s="50" t="s">
        <v>5543</v>
      </c>
      <c r="N3997" s="50" t="s">
        <v>2406</v>
      </c>
      <c r="O3997" s="137" t="s">
        <v>2407</v>
      </c>
      <c r="P3997" s="42" t="s">
        <v>64</v>
      </c>
      <c r="Q3997" s="42" t="s">
        <v>65</v>
      </c>
      <c r="R3997" s="42">
        <v>1</v>
      </c>
      <c r="S3997" s="137" t="s">
        <v>2254</v>
      </c>
      <c r="T3997" s="62">
        <v>1221734.6299999999</v>
      </c>
      <c r="U3997" s="62">
        <v>1136101.48</v>
      </c>
      <c r="Z3997" s="42" t="s">
        <v>68</v>
      </c>
      <c r="AJ3997" s="42"/>
      <c r="AW3997" s="42" t="s">
        <v>2412</v>
      </c>
      <c r="AX3997" s="42"/>
      <c r="AY3997" s="42"/>
      <c r="AZ3997" s="42"/>
      <c r="BA3997" s="42"/>
      <c r="BB3997" s="42"/>
      <c r="BN3997" s="128" t="s">
        <v>4578</v>
      </c>
      <c r="BO3997" s="58" t="str">
        <f t="shared" si="62"/>
        <v>境内资产</v>
      </c>
      <c r="BP3997" s="58" t="str">
        <f>IF(M3997="",VLOOKUP(D3997,Sheet4!$A$1:$B$92,2,0),VLOOKUP(Q3997,Sheet4!$A$1:$B$92,2,0))</f>
        <v>保险资产管理产品</v>
      </c>
    </row>
    <row r="3998" spans="1:68" s="58" customFormat="1" ht="12.75" customHeight="1">
      <c r="A3998" s="137" t="s">
        <v>1755</v>
      </c>
      <c r="B3998" s="50" t="s">
        <v>1756</v>
      </c>
      <c r="C3998" s="252" t="s">
        <v>5552</v>
      </c>
      <c r="D3998" s="257" t="s">
        <v>678</v>
      </c>
      <c r="E3998" s="42" t="s">
        <v>1757</v>
      </c>
      <c r="F3998" s="42" t="s">
        <v>1756</v>
      </c>
      <c r="G3998" s="42"/>
      <c r="H3998" s="307">
        <v>15.861675750293735</v>
      </c>
      <c r="I3998" s="315">
        <v>12.635112648951933</v>
      </c>
      <c r="J3998" s="105">
        <v>0</v>
      </c>
      <c r="K3998" s="42">
        <v>0</v>
      </c>
      <c r="L3998" s="50" t="s">
        <v>4487</v>
      </c>
      <c r="M3998" s="50" t="s">
        <v>5543</v>
      </c>
      <c r="N3998" s="50" t="s">
        <v>2406</v>
      </c>
      <c r="O3998" s="137" t="s">
        <v>2407</v>
      </c>
      <c r="P3998" s="42" t="s">
        <v>64</v>
      </c>
      <c r="Q3998" s="42" t="s">
        <v>65</v>
      </c>
      <c r="R3998" s="42">
        <v>1</v>
      </c>
      <c r="S3998" s="137" t="s">
        <v>2254</v>
      </c>
      <c r="T3998" s="62">
        <v>1221734.6299999999</v>
      </c>
      <c r="U3998" s="62">
        <v>1136101.48</v>
      </c>
      <c r="Z3998" s="42" t="s">
        <v>68</v>
      </c>
      <c r="AJ3998" s="42"/>
      <c r="AW3998" s="42" t="s">
        <v>2412</v>
      </c>
      <c r="AX3998" s="42"/>
      <c r="AY3998" s="42"/>
      <c r="AZ3998" s="42"/>
      <c r="BA3998" s="42"/>
      <c r="BB3998" s="42"/>
      <c r="BN3998" s="128" t="s">
        <v>4578</v>
      </c>
      <c r="BO3998" s="58" t="str">
        <f t="shared" si="62"/>
        <v>境内资产</v>
      </c>
      <c r="BP3998" s="58" t="str">
        <f>IF(M3998="",VLOOKUP(D3998,Sheet4!$A$1:$B$92,2,0),VLOOKUP(Q3998,Sheet4!$A$1:$B$92,2,0))</f>
        <v>保险资产管理产品</v>
      </c>
    </row>
    <row r="3999" spans="1:68" s="58" customFormat="1" ht="12.75" customHeight="1">
      <c r="A3999" s="137" t="s">
        <v>1758</v>
      </c>
      <c r="B3999" s="50" t="s">
        <v>1759</v>
      </c>
      <c r="C3999" s="252" t="s">
        <v>5552</v>
      </c>
      <c r="D3999" s="257" t="s">
        <v>678</v>
      </c>
      <c r="E3999" s="42" t="s">
        <v>1760</v>
      </c>
      <c r="F3999" s="42" t="s">
        <v>1759</v>
      </c>
      <c r="G3999" s="42"/>
      <c r="H3999" s="307">
        <v>40.514545135246109</v>
      </c>
      <c r="I3999" s="315">
        <v>21.416230144014062</v>
      </c>
      <c r="J3999" s="105">
        <v>0</v>
      </c>
      <c r="K3999" s="42">
        <v>0</v>
      </c>
      <c r="L3999" s="50" t="s">
        <v>4487</v>
      </c>
      <c r="M3999" s="50" t="s">
        <v>5543</v>
      </c>
      <c r="N3999" s="50" t="s">
        <v>2406</v>
      </c>
      <c r="O3999" s="137" t="s">
        <v>2407</v>
      </c>
      <c r="P3999" s="42" t="s">
        <v>64</v>
      </c>
      <c r="Q3999" s="42" t="s">
        <v>65</v>
      </c>
      <c r="R3999" s="42">
        <v>1</v>
      </c>
      <c r="S3999" s="137" t="s">
        <v>2254</v>
      </c>
      <c r="T3999" s="62">
        <v>1221734.6299999999</v>
      </c>
      <c r="U3999" s="62">
        <v>1136101.48</v>
      </c>
      <c r="Z3999" s="42" t="s">
        <v>68</v>
      </c>
      <c r="AJ3999" s="42"/>
      <c r="AW3999" s="42" t="s">
        <v>2412</v>
      </c>
      <c r="AX3999" s="42"/>
      <c r="AY3999" s="42"/>
      <c r="AZ3999" s="42"/>
      <c r="BA3999" s="42"/>
      <c r="BB3999" s="42"/>
      <c r="BN3999" s="128" t="s">
        <v>4578</v>
      </c>
      <c r="BO3999" s="58" t="str">
        <f t="shared" si="62"/>
        <v>境内资产</v>
      </c>
      <c r="BP3999" s="58" t="str">
        <f>IF(M3999="",VLOOKUP(D3999,Sheet4!$A$1:$B$92,2,0),VLOOKUP(Q3999,Sheet4!$A$1:$B$92,2,0))</f>
        <v>保险资产管理产品</v>
      </c>
    </row>
    <row r="4000" spans="1:68" s="58" customFormat="1" ht="12.75" customHeight="1">
      <c r="A4000" s="137" t="s">
        <v>1761</v>
      </c>
      <c r="B4000" s="50" t="s">
        <v>1762</v>
      </c>
      <c r="C4000" s="252" t="s">
        <v>5552</v>
      </c>
      <c r="D4000" s="257" t="s">
        <v>678</v>
      </c>
      <c r="E4000" s="42" t="s">
        <v>1763</v>
      </c>
      <c r="F4000" s="42" t="s">
        <v>1762</v>
      </c>
      <c r="G4000" s="42"/>
      <c r="H4000" s="307">
        <v>5.7561871071734707</v>
      </c>
      <c r="I4000" s="315">
        <v>6.775269545711053</v>
      </c>
      <c r="J4000" s="105">
        <v>0</v>
      </c>
      <c r="K4000" s="42">
        <v>0</v>
      </c>
      <c r="L4000" s="50" t="s">
        <v>4487</v>
      </c>
      <c r="M4000" s="50" t="s">
        <v>5543</v>
      </c>
      <c r="N4000" s="50" t="s">
        <v>2406</v>
      </c>
      <c r="O4000" s="137" t="s">
        <v>2407</v>
      </c>
      <c r="P4000" s="42" t="s">
        <v>64</v>
      </c>
      <c r="Q4000" s="42" t="s">
        <v>65</v>
      </c>
      <c r="R4000" s="42">
        <v>1</v>
      </c>
      <c r="S4000" s="137" t="s">
        <v>2254</v>
      </c>
      <c r="T4000" s="62">
        <v>1221734.6299999999</v>
      </c>
      <c r="U4000" s="62">
        <v>1136101.48</v>
      </c>
      <c r="Z4000" s="42" t="s">
        <v>68</v>
      </c>
      <c r="AJ4000" s="42"/>
      <c r="AW4000" s="42" t="s">
        <v>2412</v>
      </c>
      <c r="AX4000" s="42"/>
      <c r="AY4000" s="42"/>
      <c r="AZ4000" s="42"/>
      <c r="BA4000" s="42"/>
      <c r="BB4000" s="42"/>
      <c r="BN4000" s="128" t="s">
        <v>4578</v>
      </c>
      <c r="BO4000" s="58" t="str">
        <f t="shared" si="62"/>
        <v>境内资产</v>
      </c>
      <c r="BP4000" s="58" t="str">
        <f>IF(M4000="",VLOOKUP(D4000,Sheet4!$A$1:$B$92,2,0),VLOOKUP(Q4000,Sheet4!$A$1:$B$92,2,0))</f>
        <v>保险资产管理产品</v>
      </c>
    </row>
    <row r="4001" spans="1:68" s="58" customFormat="1" ht="12.75" customHeight="1">
      <c r="A4001" s="137" t="s">
        <v>1621</v>
      </c>
      <c r="B4001" s="50" t="s">
        <v>1622</v>
      </c>
      <c r="C4001" s="252" t="s">
        <v>5552</v>
      </c>
      <c r="D4001" s="257" t="s">
        <v>678</v>
      </c>
      <c r="E4001" s="42" t="s">
        <v>1623</v>
      </c>
      <c r="F4001" s="42" t="s">
        <v>1622</v>
      </c>
      <c r="G4001" s="42"/>
      <c r="H4001" s="307">
        <v>5.9450689239735723</v>
      </c>
      <c r="I4001" s="315">
        <v>5.7383431799607347</v>
      </c>
      <c r="J4001" s="105">
        <v>0</v>
      </c>
      <c r="K4001" s="42">
        <v>0</v>
      </c>
      <c r="L4001" s="50" t="s">
        <v>4487</v>
      </c>
      <c r="M4001" s="50" t="s">
        <v>5543</v>
      </c>
      <c r="N4001" s="50" t="s">
        <v>2406</v>
      </c>
      <c r="O4001" s="137" t="s">
        <v>2407</v>
      </c>
      <c r="P4001" s="42" t="s">
        <v>64</v>
      </c>
      <c r="Q4001" s="42" t="s">
        <v>65</v>
      </c>
      <c r="R4001" s="42">
        <v>1</v>
      </c>
      <c r="S4001" s="137" t="s">
        <v>2254</v>
      </c>
      <c r="T4001" s="62">
        <v>1221734.6299999999</v>
      </c>
      <c r="U4001" s="62">
        <v>1136101.48</v>
      </c>
      <c r="Z4001" s="42" t="s">
        <v>68</v>
      </c>
      <c r="AJ4001" s="42"/>
      <c r="AW4001" s="42" t="s">
        <v>2412</v>
      </c>
      <c r="AX4001" s="42"/>
      <c r="AY4001" s="42"/>
      <c r="AZ4001" s="42"/>
      <c r="BA4001" s="42"/>
      <c r="BB4001" s="42"/>
      <c r="BN4001" s="128" t="s">
        <v>4578</v>
      </c>
      <c r="BO4001" s="58" t="str">
        <f t="shared" si="62"/>
        <v>境内资产</v>
      </c>
      <c r="BP4001" s="58" t="str">
        <f>IF(M4001="",VLOOKUP(D4001,Sheet4!$A$1:$B$92,2,0),VLOOKUP(Q4001,Sheet4!$A$1:$B$92,2,0))</f>
        <v>保险资产管理产品</v>
      </c>
    </row>
    <row r="4002" spans="1:68" s="58" customFormat="1" ht="12.75" customHeight="1">
      <c r="A4002" s="137" t="s">
        <v>2035</v>
      </c>
      <c r="B4002" s="50" t="s">
        <v>2036</v>
      </c>
      <c r="C4002" s="252" t="s">
        <v>5552</v>
      </c>
      <c r="D4002" s="257" t="s">
        <v>678</v>
      </c>
      <c r="E4002" s="42" t="s">
        <v>4460</v>
      </c>
      <c r="F4002" s="42" t="s">
        <v>2036</v>
      </c>
      <c r="G4002" s="42"/>
      <c r="H4002" s="307">
        <v>62.344300048301101</v>
      </c>
      <c r="I4002" s="315">
        <v>49.661664660961243</v>
      </c>
      <c r="J4002" s="105">
        <v>0</v>
      </c>
      <c r="K4002" s="42">
        <v>0</v>
      </c>
      <c r="L4002" s="50" t="s">
        <v>4487</v>
      </c>
      <c r="M4002" s="50" t="s">
        <v>5543</v>
      </c>
      <c r="N4002" s="50" t="s">
        <v>2406</v>
      </c>
      <c r="O4002" s="137" t="s">
        <v>2407</v>
      </c>
      <c r="P4002" s="42" t="s">
        <v>64</v>
      </c>
      <c r="Q4002" s="42" t="s">
        <v>65</v>
      </c>
      <c r="R4002" s="42">
        <v>1</v>
      </c>
      <c r="S4002" s="137" t="s">
        <v>2254</v>
      </c>
      <c r="T4002" s="62">
        <v>1221734.6299999999</v>
      </c>
      <c r="U4002" s="62">
        <v>1136101.48</v>
      </c>
      <c r="Z4002" s="42" t="s">
        <v>68</v>
      </c>
      <c r="AJ4002" s="42"/>
      <c r="AW4002" s="42" t="s">
        <v>2412</v>
      </c>
      <c r="AX4002" s="42"/>
      <c r="AY4002" s="42"/>
      <c r="AZ4002" s="42"/>
      <c r="BA4002" s="42"/>
      <c r="BB4002" s="42"/>
      <c r="BN4002" s="128" t="s">
        <v>4578</v>
      </c>
      <c r="BO4002" s="58" t="str">
        <f t="shared" si="62"/>
        <v>境内资产</v>
      </c>
      <c r="BP4002" s="58" t="str">
        <f>IF(M4002="",VLOOKUP(D4002,Sheet4!$A$1:$B$92,2,0),VLOOKUP(Q4002,Sheet4!$A$1:$B$92,2,0))</f>
        <v>保险资产管理产品</v>
      </c>
    </row>
    <row r="4003" spans="1:68" s="58" customFormat="1" ht="12.75" customHeight="1">
      <c r="A4003" s="137" t="s">
        <v>1627</v>
      </c>
      <c r="B4003" s="50" t="s">
        <v>1628</v>
      </c>
      <c r="C4003" s="252" t="s">
        <v>5552</v>
      </c>
      <c r="D4003" s="257" t="s">
        <v>678</v>
      </c>
      <c r="E4003" s="42" t="s">
        <v>1629</v>
      </c>
      <c r="F4003" s="42" t="s">
        <v>1628</v>
      </c>
      <c r="G4003" s="42"/>
      <c r="H4003" s="307">
        <v>20.653997663918521</v>
      </c>
      <c r="I4003" s="315">
        <v>11.159782609484209</v>
      </c>
      <c r="J4003" s="105">
        <v>0</v>
      </c>
      <c r="K4003" s="42">
        <v>0</v>
      </c>
      <c r="L4003" s="50" t="s">
        <v>4487</v>
      </c>
      <c r="M4003" s="50" t="s">
        <v>5543</v>
      </c>
      <c r="N4003" s="50" t="s">
        <v>2406</v>
      </c>
      <c r="O4003" s="137" t="s">
        <v>2407</v>
      </c>
      <c r="P4003" s="42" t="s">
        <v>64</v>
      </c>
      <c r="Q4003" s="42" t="s">
        <v>65</v>
      </c>
      <c r="R4003" s="42">
        <v>1</v>
      </c>
      <c r="S4003" s="137" t="s">
        <v>2254</v>
      </c>
      <c r="T4003" s="62">
        <v>1221734.6299999999</v>
      </c>
      <c r="U4003" s="62">
        <v>1136101.48</v>
      </c>
      <c r="Z4003" s="42" t="s">
        <v>68</v>
      </c>
      <c r="AJ4003" s="42"/>
      <c r="AW4003" s="42" t="s">
        <v>2412</v>
      </c>
      <c r="AX4003" s="42"/>
      <c r="AY4003" s="42"/>
      <c r="AZ4003" s="42"/>
      <c r="BA4003" s="42"/>
      <c r="BB4003" s="42"/>
      <c r="BN4003" s="128" t="s">
        <v>4578</v>
      </c>
      <c r="BO4003" s="58" t="str">
        <f t="shared" si="62"/>
        <v>境内资产</v>
      </c>
      <c r="BP4003" s="58" t="str">
        <f>IF(M4003="",VLOOKUP(D4003,Sheet4!$A$1:$B$92,2,0),VLOOKUP(Q4003,Sheet4!$A$1:$B$92,2,0))</f>
        <v>保险资产管理产品</v>
      </c>
    </row>
    <row r="4004" spans="1:68" s="58" customFormat="1" ht="12.75" customHeight="1">
      <c r="A4004" s="137" t="s">
        <v>1630</v>
      </c>
      <c r="B4004" s="50" t="s">
        <v>1631</v>
      </c>
      <c r="C4004" s="252" t="s">
        <v>5552</v>
      </c>
      <c r="D4004" s="257" t="s">
        <v>678</v>
      </c>
      <c r="E4004" s="42" t="s">
        <v>1632</v>
      </c>
      <c r="F4004" s="42" t="s">
        <v>1631</v>
      </c>
      <c r="G4004" s="42"/>
      <c r="H4004" s="307">
        <v>12.887199341402892</v>
      </c>
      <c r="I4004" s="315">
        <v>8.6299387606067999</v>
      </c>
      <c r="J4004" s="105">
        <v>0</v>
      </c>
      <c r="K4004" s="42">
        <v>0</v>
      </c>
      <c r="L4004" s="50" t="s">
        <v>4487</v>
      </c>
      <c r="M4004" s="50" t="s">
        <v>5543</v>
      </c>
      <c r="N4004" s="50" t="s">
        <v>2406</v>
      </c>
      <c r="O4004" s="137" t="s">
        <v>2407</v>
      </c>
      <c r="P4004" s="42" t="s">
        <v>64</v>
      </c>
      <c r="Q4004" s="42" t="s">
        <v>65</v>
      </c>
      <c r="R4004" s="42">
        <v>1</v>
      </c>
      <c r="S4004" s="137" t="s">
        <v>2254</v>
      </c>
      <c r="T4004" s="62">
        <v>1221734.6299999999</v>
      </c>
      <c r="U4004" s="62">
        <v>1136101.48</v>
      </c>
      <c r="Z4004" s="42" t="s">
        <v>68</v>
      </c>
      <c r="AJ4004" s="42"/>
      <c r="AW4004" s="42" t="s">
        <v>2412</v>
      </c>
      <c r="AX4004" s="42"/>
      <c r="AY4004" s="42"/>
      <c r="AZ4004" s="42"/>
      <c r="BA4004" s="42"/>
      <c r="BB4004" s="42"/>
      <c r="BN4004" s="128" t="s">
        <v>4578</v>
      </c>
      <c r="BO4004" s="58" t="str">
        <f t="shared" si="62"/>
        <v>境内资产</v>
      </c>
      <c r="BP4004" s="58" t="str">
        <f>IF(M4004="",VLOOKUP(D4004,Sheet4!$A$1:$B$92,2,0),VLOOKUP(Q4004,Sheet4!$A$1:$B$92,2,0))</f>
        <v>保险资产管理产品</v>
      </c>
    </row>
    <row r="4005" spans="1:68" s="58" customFormat="1" ht="12.75" customHeight="1">
      <c r="A4005" s="137" t="s">
        <v>1633</v>
      </c>
      <c r="B4005" s="50" t="s">
        <v>1634</v>
      </c>
      <c r="C4005" s="252" t="s">
        <v>5552</v>
      </c>
      <c r="D4005" s="257" t="s">
        <v>678</v>
      </c>
      <c r="E4005" s="42" t="s">
        <v>1635</v>
      </c>
      <c r="F4005" s="42" t="s">
        <v>1634</v>
      </c>
      <c r="G4005" s="42"/>
      <c r="H4005" s="307">
        <v>38.328755652955117</v>
      </c>
      <c r="I4005" s="315">
        <v>17.052492248063533</v>
      </c>
      <c r="J4005" s="105">
        <v>0</v>
      </c>
      <c r="K4005" s="42">
        <v>0</v>
      </c>
      <c r="L4005" s="50" t="s">
        <v>4487</v>
      </c>
      <c r="M4005" s="50" t="s">
        <v>5543</v>
      </c>
      <c r="N4005" s="50" t="s">
        <v>2406</v>
      </c>
      <c r="O4005" s="137" t="s">
        <v>2407</v>
      </c>
      <c r="P4005" s="42" t="s">
        <v>64</v>
      </c>
      <c r="Q4005" s="42" t="s">
        <v>65</v>
      </c>
      <c r="R4005" s="42">
        <v>1</v>
      </c>
      <c r="S4005" s="137" t="s">
        <v>2254</v>
      </c>
      <c r="T4005" s="62">
        <v>1221734.6299999999</v>
      </c>
      <c r="U4005" s="62">
        <v>1136101.48</v>
      </c>
      <c r="Z4005" s="42" t="s">
        <v>68</v>
      </c>
      <c r="AJ4005" s="42"/>
      <c r="AW4005" s="42" t="s">
        <v>2412</v>
      </c>
      <c r="AX4005" s="42"/>
      <c r="AY4005" s="42"/>
      <c r="AZ4005" s="42"/>
      <c r="BA4005" s="42"/>
      <c r="BB4005" s="42"/>
      <c r="BN4005" s="128" t="s">
        <v>4578</v>
      </c>
      <c r="BO4005" s="58" t="str">
        <f t="shared" si="62"/>
        <v>境内资产</v>
      </c>
      <c r="BP4005" s="58" t="str">
        <f>IF(M4005="",VLOOKUP(D4005,Sheet4!$A$1:$B$92,2,0),VLOOKUP(Q4005,Sheet4!$A$1:$B$92,2,0))</f>
        <v>保险资产管理产品</v>
      </c>
    </row>
    <row r="4006" spans="1:68" s="58" customFormat="1" ht="12.75" customHeight="1">
      <c r="A4006" s="137" t="s">
        <v>1764</v>
      </c>
      <c r="B4006" s="50" t="s">
        <v>1765</v>
      </c>
      <c r="C4006" s="252" t="s">
        <v>5552</v>
      </c>
      <c r="D4006" s="257" t="s">
        <v>678</v>
      </c>
      <c r="E4006" s="42" t="s">
        <v>1766</v>
      </c>
      <c r="F4006" s="42" t="s">
        <v>1765</v>
      </c>
      <c r="G4006" s="42"/>
      <c r="H4006" s="307">
        <v>15.231660541958265</v>
      </c>
      <c r="I4006" s="315">
        <v>10.619573285334393</v>
      </c>
      <c r="J4006" s="105">
        <v>0</v>
      </c>
      <c r="K4006" s="42">
        <v>0</v>
      </c>
      <c r="L4006" s="50" t="s">
        <v>4487</v>
      </c>
      <c r="M4006" s="50" t="s">
        <v>5543</v>
      </c>
      <c r="N4006" s="50" t="s">
        <v>2406</v>
      </c>
      <c r="O4006" s="137" t="s">
        <v>2407</v>
      </c>
      <c r="P4006" s="42" t="s">
        <v>64</v>
      </c>
      <c r="Q4006" s="42" t="s">
        <v>65</v>
      </c>
      <c r="R4006" s="42">
        <v>1</v>
      </c>
      <c r="S4006" s="137" t="s">
        <v>2254</v>
      </c>
      <c r="T4006" s="62">
        <v>1221734.6299999999</v>
      </c>
      <c r="U4006" s="62">
        <v>1136101.48</v>
      </c>
      <c r="Z4006" s="42" t="s">
        <v>68</v>
      </c>
      <c r="AJ4006" s="42"/>
      <c r="AW4006" s="42" t="s">
        <v>2412</v>
      </c>
      <c r="AX4006" s="42"/>
      <c r="AY4006" s="42"/>
      <c r="AZ4006" s="42"/>
      <c r="BA4006" s="42"/>
      <c r="BB4006" s="42"/>
      <c r="BN4006" s="128" t="s">
        <v>4578</v>
      </c>
      <c r="BO4006" s="58" t="str">
        <f t="shared" si="62"/>
        <v>境内资产</v>
      </c>
      <c r="BP4006" s="58" t="str">
        <f>IF(M4006="",VLOOKUP(D4006,Sheet4!$A$1:$B$92,2,0),VLOOKUP(Q4006,Sheet4!$A$1:$B$92,2,0))</f>
        <v>保险资产管理产品</v>
      </c>
    </row>
    <row r="4007" spans="1:68" s="58" customFormat="1" ht="12.75" customHeight="1">
      <c r="A4007" s="137" t="s">
        <v>1826</v>
      </c>
      <c r="B4007" s="50" t="s">
        <v>1827</v>
      </c>
      <c r="C4007" s="252" t="s">
        <v>5552</v>
      </c>
      <c r="D4007" s="257" t="s">
        <v>678</v>
      </c>
      <c r="E4007" s="42" t="s">
        <v>1828</v>
      </c>
      <c r="F4007" s="42" t="s">
        <v>1827</v>
      </c>
      <c r="G4007" s="42"/>
      <c r="H4007" s="307">
        <v>4.9187683054341242</v>
      </c>
      <c r="I4007" s="315">
        <v>3.339031139492707</v>
      </c>
      <c r="J4007" s="105">
        <v>0</v>
      </c>
      <c r="K4007" s="42">
        <v>0</v>
      </c>
      <c r="L4007" s="50" t="s">
        <v>4487</v>
      </c>
      <c r="M4007" s="50" t="s">
        <v>5543</v>
      </c>
      <c r="N4007" s="50" t="s">
        <v>2406</v>
      </c>
      <c r="O4007" s="137" t="s">
        <v>2407</v>
      </c>
      <c r="P4007" s="42" t="s">
        <v>64</v>
      </c>
      <c r="Q4007" s="42" t="s">
        <v>65</v>
      </c>
      <c r="R4007" s="42">
        <v>1</v>
      </c>
      <c r="S4007" s="137" t="s">
        <v>2254</v>
      </c>
      <c r="T4007" s="62">
        <v>1221734.6299999999</v>
      </c>
      <c r="U4007" s="62">
        <v>1136101.48</v>
      </c>
      <c r="Z4007" s="42" t="s">
        <v>68</v>
      </c>
      <c r="AJ4007" s="42"/>
      <c r="AW4007" s="42" t="s">
        <v>2412</v>
      </c>
      <c r="AX4007" s="42"/>
      <c r="AY4007" s="42"/>
      <c r="AZ4007" s="42"/>
      <c r="BA4007" s="42"/>
      <c r="BB4007" s="42"/>
      <c r="BN4007" s="128" t="s">
        <v>4578</v>
      </c>
      <c r="BO4007" s="58" t="str">
        <f t="shared" si="62"/>
        <v>境内资产</v>
      </c>
      <c r="BP4007" s="58" t="str">
        <f>IF(M4007="",VLOOKUP(D4007,Sheet4!$A$1:$B$92,2,0),VLOOKUP(Q4007,Sheet4!$A$1:$B$92,2,0))</f>
        <v>保险资产管理产品</v>
      </c>
    </row>
    <row r="4008" spans="1:68" s="58" customFormat="1" ht="12.75" customHeight="1">
      <c r="A4008" s="137" t="s">
        <v>2245</v>
      </c>
      <c r="B4008" s="50" t="s">
        <v>2246</v>
      </c>
      <c r="C4008" s="252" t="s">
        <v>5552</v>
      </c>
      <c r="D4008" s="257" t="s">
        <v>678</v>
      </c>
      <c r="E4008" s="42" t="s">
        <v>2814</v>
      </c>
      <c r="F4008" s="42" t="s">
        <v>2246</v>
      </c>
      <c r="G4008" s="42"/>
      <c r="H4008" s="307">
        <v>24.369931385082275</v>
      </c>
      <c r="I4008" s="315">
        <v>10.060237616205011</v>
      </c>
      <c r="J4008" s="105">
        <v>0</v>
      </c>
      <c r="K4008" s="42">
        <v>0</v>
      </c>
      <c r="L4008" s="50" t="s">
        <v>4487</v>
      </c>
      <c r="M4008" s="50" t="s">
        <v>5543</v>
      </c>
      <c r="N4008" s="50" t="s">
        <v>2406</v>
      </c>
      <c r="O4008" s="137" t="s">
        <v>2407</v>
      </c>
      <c r="P4008" s="42" t="s">
        <v>64</v>
      </c>
      <c r="Q4008" s="42" t="s">
        <v>65</v>
      </c>
      <c r="R4008" s="42">
        <v>1</v>
      </c>
      <c r="S4008" s="137" t="s">
        <v>2254</v>
      </c>
      <c r="T4008" s="62">
        <v>1221734.6299999999</v>
      </c>
      <c r="U4008" s="62">
        <v>1136101.48</v>
      </c>
      <c r="Z4008" s="42" t="s">
        <v>68</v>
      </c>
      <c r="AJ4008" s="42"/>
      <c r="AW4008" s="42" t="s">
        <v>2412</v>
      </c>
      <c r="AX4008" s="42"/>
      <c r="AY4008" s="42"/>
      <c r="AZ4008" s="42"/>
      <c r="BA4008" s="42"/>
      <c r="BB4008" s="42"/>
      <c r="BN4008" s="128" t="s">
        <v>4578</v>
      </c>
      <c r="BO4008" s="58" t="str">
        <f t="shared" si="62"/>
        <v>境内资产</v>
      </c>
      <c r="BP4008" s="58" t="str">
        <f>IF(M4008="",VLOOKUP(D4008,Sheet4!$A$1:$B$92,2,0),VLOOKUP(Q4008,Sheet4!$A$1:$B$92,2,0))</f>
        <v>保险资产管理产品</v>
      </c>
    </row>
    <row r="4009" spans="1:68" s="58" customFormat="1" ht="12.75" customHeight="1">
      <c r="A4009" s="137" t="s">
        <v>1639</v>
      </c>
      <c r="B4009" s="50" t="s">
        <v>1640</v>
      </c>
      <c r="C4009" s="252" t="s">
        <v>5552</v>
      </c>
      <c r="D4009" s="257" t="s">
        <v>678</v>
      </c>
      <c r="E4009" s="42" t="s">
        <v>1641</v>
      </c>
      <c r="F4009" s="42" t="s">
        <v>1640</v>
      </c>
      <c r="G4009" s="42"/>
      <c r="H4009" s="307">
        <v>8.6136154144604458</v>
      </c>
      <c r="I4009" s="315">
        <v>5.8806915520787566</v>
      </c>
      <c r="J4009" s="105">
        <v>0</v>
      </c>
      <c r="K4009" s="42">
        <v>0</v>
      </c>
      <c r="L4009" s="50" t="s">
        <v>4487</v>
      </c>
      <c r="M4009" s="50" t="s">
        <v>5543</v>
      </c>
      <c r="N4009" s="50" t="s">
        <v>2406</v>
      </c>
      <c r="O4009" s="137" t="s">
        <v>2407</v>
      </c>
      <c r="P4009" s="42" t="s">
        <v>64</v>
      </c>
      <c r="Q4009" s="42" t="s">
        <v>65</v>
      </c>
      <c r="R4009" s="42">
        <v>1</v>
      </c>
      <c r="S4009" s="137" t="s">
        <v>2254</v>
      </c>
      <c r="T4009" s="62">
        <v>1221734.6299999999</v>
      </c>
      <c r="U4009" s="62">
        <v>1136101.48</v>
      </c>
      <c r="Z4009" s="42" t="s">
        <v>68</v>
      </c>
      <c r="AJ4009" s="42"/>
      <c r="AW4009" s="42" t="s">
        <v>2412</v>
      </c>
      <c r="AX4009" s="42"/>
      <c r="AY4009" s="42"/>
      <c r="AZ4009" s="42"/>
      <c r="BA4009" s="42"/>
      <c r="BB4009" s="42"/>
      <c r="BN4009" s="128" t="s">
        <v>4578</v>
      </c>
      <c r="BO4009" s="58" t="str">
        <f t="shared" si="62"/>
        <v>境内资产</v>
      </c>
      <c r="BP4009" s="58" t="str">
        <f>IF(M4009="",VLOOKUP(D4009,Sheet4!$A$1:$B$92,2,0),VLOOKUP(Q4009,Sheet4!$A$1:$B$92,2,0))</f>
        <v>保险资产管理产品</v>
      </c>
    </row>
    <row r="4010" spans="1:68" s="58" customFormat="1" ht="12.75" customHeight="1">
      <c r="A4010" s="137" t="s">
        <v>1642</v>
      </c>
      <c r="B4010" s="50" t="s">
        <v>1643</v>
      </c>
      <c r="C4010" s="252" t="s">
        <v>5552</v>
      </c>
      <c r="D4010" s="257" t="s">
        <v>678</v>
      </c>
      <c r="E4010" s="42" t="s">
        <v>1644</v>
      </c>
      <c r="F4010" s="42" t="s">
        <v>1643</v>
      </c>
      <c r="G4010" s="42"/>
      <c r="H4010" s="307">
        <v>20.074747878895664</v>
      </c>
      <c r="I4010" s="315">
        <v>9.8055494477127692</v>
      </c>
      <c r="J4010" s="105">
        <v>0</v>
      </c>
      <c r="K4010" s="42">
        <v>0</v>
      </c>
      <c r="L4010" s="50" t="s">
        <v>4487</v>
      </c>
      <c r="M4010" s="50" t="s">
        <v>5543</v>
      </c>
      <c r="N4010" s="50" t="s">
        <v>2406</v>
      </c>
      <c r="O4010" s="137" t="s">
        <v>2407</v>
      </c>
      <c r="P4010" s="42" t="s">
        <v>64</v>
      </c>
      <c r="Q4010" s="42" t="s">
        <v>65</v>
      </c>
      <c r="R4010" s="42">
        <v>1</v>
      </c>
      <c r="S4010" s="137" t="s">
        <v>2254</v>
      </c>
      <c r="T4010" s="62">
        <v>1221734.6299999999</v>
      </c>
      <c r="U4010" s="62">
        <v>1136101.48</v>
      </c>
      <c r="Z4010" s="42" t="s">
        <v>68</v>
      </c>
      <c r="AJ4010" s="42"/>
      <c r="AW4010" s="42" t="s">
        <v>2412</v>
      </c>
      <c r="AX4010" s="42"/>
      <c r="AY4010" s="42"/>
      <c r="AZ4010" s="42"/>
      <c r="BA4010" s="42"/>
      <c r="BB4010" s="42"/>
      <c r="BN4010" s="128" t="s">
        <v>4578</v>
      </c>
      <c r="BO4010" s="58" t="str">
        <f t="shared" si="62"/>
        <v>境内资产</v>
      </c>
      <c r="BP4010" s="58" t="str">
        <f>IF(M4010="",VLOOKUP(D4010,Sheet4!$A$1:$B$92,2,0),VLOOKUP(Q4010,Sheet4!$A$1:$B$92,2,0))</f>
        <v>保险资产管理产品</v>
      </c>
    </row>
    <row r="4011" spans="1:68" s="58" customFormat="1" ht="12.75" customHeight="1">
      <c r="A4011" s="137" t="s">
        <v>2180</v>
      </c>
      <c r="B4011" s="50" t="s">
        <v>2347</v>
      </c>
      <c r="C4011" s="252" t="s">
        <v>5552</v>
      </c>
      <c r="D4011" s="257" t="s">
        <v>678</v>
      </c>
      <c r="E4011" s="42" t="s">
        <v>2815</v>
      </c>
      <c r="F4011" s="42" t="s">
        <v>2347</v>
      </c>
      <c r="G4011" s="42"/>
      <c r="H4011" s="307">
        <v>3.8270277402787714</v>
      </c>
      <c r="I4011" s="315">
        <v>3.5174887318738706</v>
      </c>
      <c r="J4011" s="105">
        <v>0</v>
      </c>
      <c r="K4011" s="42">
        <v>0</v>
      </c>
      <c r="L4011" s="50" t="s">
        <v>4487</v>
      </c>
      <c r="M4011" s="50" t="s">
        <v>5543</v>
      </c>
      <c r="N4011" s="50" t="s">
        <v>2406</v>
      </c>
      <c r="O4011" s="137" t="s">
        <v>2407</v>
      </c>
      <c r="P4011" s="42" t="s">
        <v>64</v>
      </c>
      <c r="Q4011" s="42" t="s">
        <v>65</v>
      </c>
      <c r="R4011" s="42">
        <v>1</v>
      </c>
      <c r="S4011" s="137" t="s">
        <v>2254</v>
      </c>
      <c r="T4011" s="62">
        <v>1221734.6299999999</v>
      </c>
      <c r="U4011" s="62">
        <v>1136101.48</v>
      </c>
      <c r="Z4011" s="42" t="s">
        <v>68</v>
      </c>
      <c r="AJ4011" s="42"/>
      <c r="AW4011" s="42" t="s">
        <v>2412</v>
      </c>
      <c r="AX4011" s="42"/>
      <c r="AY4011" s="42"/>
      <c r="AZ4011" s="42"/>
      <c r="BA4011" s="42"/>
      <c r="BB4011" s="42"/>
      <c r="BN4011" s="128" t="s">
        <v>4578</v>
      </c>
      <c r="BO4011" s="58" t="str">
        <f t="shared" si="62"/>
        <v>境内资产</v>
      </c>
      <c r="BP4011" s="58" t="str">
        <f>IF(M4011="",VLOOKUP(D4011,Sheet4!$A$1:$B$92,2,0),VLOOKUP(Q4011,Sheet4!$A$1:$B$92,2,0))</f>
        <v>保险资产管理产品</v>
      </c>
    </row>
    <row r="4012" spans="1:68" s="58" customFormat="1" ht="12.75" customHeight="1">
      <c r="A4012" s="137" t="s">
        <v>1767</v>
      </c>
      <c r="B4012" s="50" t="s">
        <v>1768</v>
      </c>
      <c r="C4012" s="252" t="s">
        <v>5552</v>
      </c>
      <c r="D4012" s="257" t="s">
        <v>678</v>
      </c>
      <c r="E4012" s="42" t="s">
        <v>1769</v>
      </c>
      <c r="F4012" s="42" t="s">
        <v>1768</v>
      </c>
      <c r="G4012" s="42"/>
      <c r="H4012" s="307">
        <v>10.460132116409923</v>
      </c>
      <c r="I4012" s="315">
        <v>5.7552161337214427</v>
      </c>
      <c r="J4012" s="105">
        <v>0</v>
      </c>
      <c r="K4012" s="42">
        <v>0</v>
      </c>
      <c r="L4012" s="50" t="s">
        <v>4487</v>
      </c>
      <c r="M4012" s="50" t="s">
        <v>5543</v>
      </c>
      <c r="N4012" s="50" t="s">
        <v>2406</v>
      </c>
      <c r="O4012" s="137" t="s">
        <v>2407</v>
      </c>
      <c r="P4012" s="42" t="s">
        <v>64</v>
      </c>
      <c r="Q4012" s="42" t="s">
        <v>65</v>
      </c>
      <c r="R4012" s="42">
        <v>1</v>
      </c>
      <c r="S4012" s="137" t="s">
        <v>2254</v>
      </c>
      <c r="T4012" s="62">
        <v>1221734.6299999999</v>
      </c>
      <c r="U4012" s="62">
        <v>1136101.48</v>
      </c>
      <c r="Z4012" s="42" t="s">
        <v>68</v>
      </c>
      <c r="AJ4012" s="42"/>
      <c r="AW4012" s="42" t="s">
        <v>2412</v>
      </c>
      <c r="AX4012" s="42"/>
      <c r="AY4012" s="42"/>
      <c r="AZ4012" s="42"/>
      <c r="BA4012" s="42"/>
      <c r="BB4012" s="42"/>
      <c r="BN4012" s="128" t="s">
        <v>4578</v>
      </c>
      <c r="BO4012" s="58" t="str">
        <f t="shared" si="62"/>
        <v>境内资产</v>
      </c>
      <c r="BP4012" s="58" t="str">
        <f>IF(M4012="",VLOOKUP(D4012,Sheet4!$A$1:$B$92,2,0),VLOOKUP(Q4012,Sheet4!$A$1:$B$92,2,0))</f>
        <v>保险资产管理产品</v>
      </c>
    </row>
    <row r="4013" spans="1:68" s="58" customFormat="1" ht="12.75" customHeight="1">
      <c r="A4013" s="137" t="s">
        <v>1773</v>
      </c>
      <c r="B4013" s="50" t="s">
        <v>1774</v>
      </c>
      <c r="C4013" s="252" t="s">
        <v>5552</v>
      </c>
      <c r="D4013" s="257" t="s">
        <v>678</v>
      </c>
      <c r="E4013" s="42" t="s">
        <v>1775</v>
      </c>
      <c r="F4013" s="42" t="s">
        <v>1774</v>
      </c>
      <c r="G4013" s="42"/>
      <c r="H4013" s="307">
        <v>30.362742890489507</v>
      </c>
      <c r="I4013" s="315">
        <v>24.101393104708276</v>
      </c>
      <c r="J4013" s="105">
        <v>0</v>
      </c>
      <c r="K4013" s="42">
        <v>0</v>
      </c>
      <c r="L4013" s="50" t="s">
        <v>4487</v>
      </c>
      <c r="M4013" s="50" t="s">
        <v>5543</v>
      </c>
      <c r="N4013" s="50" t="s">
        <v>2406</v>
      </c>
      <c r="O4013" s="137" t="s">
        <v>2407</v>
      </c>
      <c r="P4013" s="42" t="s">
        <v>64</v>
      </c>
      <c r="Q4013" s="42" t="s">
        <v>65</v>
      </c>
      <c r="R4013" s="42">
        <v>1</v>
      </c>
      <c r="S4013" s="137" t="s">
        <v>2254</v>
      </c>
      <c r="T4013" s="62">
        <v>1221734.6299999999</v>
      </c>
      <c r="U4013" s="62">
        <v>1136101.48</v>
      </c>
      <c r="Z4013" s="42" t="s">
        <v>68</v>
      </c>
      <c r="AJ4013" s="42"/>
      <c r="AW4013" s="42" t="s">
        <v>2412</v>
      </c>
      <c r="AX4013" s="42"/>
      <c r="AY4013" s="42"/>
      <c r="AZ4013" s="42"/>
      <c r="BA4013" s="42"/>
      <c r="BB4013" s="42"/>
      <c r="BN4013" s="128" t="s">
        <v>4578</v>
      </c>
      <c r="BO4013" s="58" t="str">
        <f t="shared" si="62"/>
        <v>境内资产</v>
      </c>
      <c r="BP4013" s="58" t="str">
        <f>IF(M4013="",VLOOKUP(D4013,Sheet4!$A$1:$B$92,2,0),VLOOKUP(Q4013,Sheet4!$A$1:$B$92,2,0))</f>
        <v>保险资产管理产品</v>
      </c>
    </row>
    <row r="4014" spans="1:68" s="58" customFormat="1" ht="12.75" customHeight="1">
      <c r="A4014" s="137" t="s">
        <v>2043</v>
      </c>
      <c r="B4014" s="50" t="s">
        <v>2044</v>
      </c>
      <c r="C4014" s="252" t="s">
        <v>5552</v>
      </c>
      <c r="D4014" s="257" t="s">
        <v>678</v>
      </c>
      <c r="E4014" s="42" t="s">
        <v>4375</v>
      </c>
      <c r="F4014" s="42" t="s">
        <v>2044</v>
      </c>
      <c r="G4014" s="42"/>
      <c r="H4014" s="307">
        <v>58.470189255725884</v>
      </c>
      <c r="I4014" s="315">
        <v>29.978677089578031</v>
      </c>
      <c r="J4014" s="105">
        <v>0</v>
      </c>
      <c r="K4014" s="42">
        <v>0</v>
      </c>
      <c r="L4014" s="50" t="s">
        <v>4487</v>
      </c>
      <c r="M4014" s="50" t="s">
        <v>5543</v>
      </c>
      <c r="N4014" s="50" t="s">
        <v>2406</v>
      </c>
      <c r="O4014" s="137" t="s">
        <v>2407</v>
      </c>
      <c r="P4014" s="42" t="s">
        <v>64</v>
      </c>
      <c r="Q4014" s="42" t="s">
        <v>65</v>
      </c>
      <c r="R4014" s="42">
        <v>1</v>
      </c>
      <c r="S4014" s="137" t="s">
        <v>2254</v>
      </c>
      <c r="T4014" s="62">
        <v>1221734.6299999999</v>
      </c>
      <c r="U4014" s="62">
        <v>1136101.48</v>
      </c>
      <c r="Z4014" s="42" t="s">
        <v>68</v>
      </c>
      <c r="AJ4014" s="42"/>
      <c r="AW4014" s="42" t="s">
        <v>2412</v>
      </c>
      <c r="AX4014" s="42"/>
      <c r="AY4014" s="42"/>
      <c r="AZ4014" s="42"/>
      <c r="BA4014" s="42"/>
      <c r="BB4014" s="42"/>
      <c r="BN4014" s="128" t="s">
        <v>4578</v>
      </c>
      <c r="BO4014" s="58" t="str">
        <f t="shared" si="62"/>
        <v>境内资产</v>
      </c>
      <c r="BP4014" s="58" t="str">
        <f>IF(M4014="",VLOOKUP(D4014,Sheet4!$A$1:$B$92,2,0),VLOOKUP(Q4014,Sheet4!$A$1:$B$92,2,0))</f>
        <v>保险资产管理产品</v>
      </c>
    </row>
    <row r="4015" spans="1:68" s="58" customFormat="1" ht="12.75" customHeight="1">
      <c r="A4015" s="137" t="s">
        <v>1832</v>
      </c>
      <c r="B4015" s="50" t="s">
        <v>1833</v>
      </c>
      <c r="C4015" s="252" t="s">
        <v>5552</v>
      </c>
      <c r="D4015" s="257" t="s">
        <v>678</v>
      </c>
      <c r="E4015" s="42" t="s">
        <v>1834</v>
      </c>
      <c r="F4015" s="42" t="s">
        <v>1833</v>
      </c>
      <c r="G4015" s="42"/>
      <c r="H4015" s="307">
        <v>20.35840036866443</v>
      </c>
      <c r="I4015" s="315">
        <v>10.792369919287696</v>
      </c>
      <c r="J4015" s="105">
        <v>0</v>
      </c>
      <c r="K4015" s="42">
        <v>0</v>
      </c>
      <c r="L4015" s="50" t="s">
        <v>4487</v>
      </c>
      <c r="M4015" s="50" t="s">
        <v>5543</v>
      </c>
      <c r="N4015" s="50" t="s">
        <v>2406</v>
      </c>
      <c r="O4015" s="137" t="s">
        <v>2407</v>
      </c>
      <c r="P4015" s="42" t="s">
        <v>64</v>
      </c>
      <c r="Q4015" s="42" t="s">
        <v>65</v>
      </c>
      <c r="R4015" s="42">
        <v>1</v>
      </c>
      <c r="S4015" s="137" t="s">
        <v>2254</v>
      </c>
      <c r="T4015" s="62">
        <v>1221734.6299999999</v>
      </c>
      <c r="U4015" s="62">
        <v>1136101.48</v>
      </c>
      <c r="Z4015" s="42" t="s">
        <v>68</v>
      </c>
      <c r="AJ4015" s="42"/>
      <c r="AW4015" s="42" t="s">
        <v>2412</v>
      </c>
      <c r="AX4015" s="42"/>
      <c r="AY4015" s="42"/>
      <c r="AZ4015" s="42"/>
      <c r="BA4015" s="42"/>
      <c r="BB4015" s="42"/>
      <c r="BN4015" s="128" t="s">
        <v>4578</v>
      </c>
      <c r="BO4015" s="58" t="str">
        <f t="shared" si="62"/>
        <v>境内资产</v>
      </c>
      <c r="BP4015" s="58" t="str">
        <f>IF(M4015="",VLOOKUP(D4015,Sheet4!$A$1:$B$92,2,0),VLOOKUP(Q4015,Sheet4!$A$1:$B$92,2,0))</f>
        <v>保险资产管理产品</v>
      </c>
    </row>
    <row r="4016" spans="1:68" s="58" customFormat="1" ht="12.75" customHeight="1">
      <c r="A4016" s="137" t="s">
        <v>1779</v>
      </c>
      <c r="B4016" s="50" t="s">
        <v>1780</v>
      </c>
      <c r="C4016" s="252" t="s">
        <v>5552</v>
      </c>
      <c r="D4016" s="257" t="s">
        <v>678</v>
      </c>
      <c r="E4016" s="42" t="s">
        <v>1781</v>
      </c>
      <c r="F4016" s="42" t="s">
        <v>1780</v>
      </c>
      <c r="G4016" s="42"/>
      <c r="H4016" s="307">
        <v>13.319740533900509</v>
      </c>
      <c r="I4016" s="315">
        <v>9.3238183737303562</v>
      </c>
      <c r="J4016" s="105">
        <v>0</v>
      </c>
      <c r="K4016" s="42">
        <v>0</v>
      </c>
      <c r="L4016" s="50" t="s">
        <v>4487</v>
      </c>
      <c r="M4016" s="50" t="s">
        <v>5543</v>
      </c>
      <c r="N4016" s="50" t="s">
        <v>2406</v>
      </c>
      <c r="O4016" s="137" t="s">
        <v>2407</v>
      </c>
      <c r="P4016" s="42" t="s">
        <v>64</v>
      </c>
      <c r="Q4016" s="42" t="s">
        <v>65</v>
      </c>
      <c r="R4016" s="42">
        <v>1</v>
      </c>
      <c r="S4016" s="137" t="s">
        <v>2254</v>
      </c>
      <c r="T4016" s="62">
        <v>1221734.6299999999</v>
      </c>
      <c r="U4016" s="62">
        <v>1136101.48</v>
      </c>
      <c r="Z4016" s="42" t="s">
        <v>68</v>
      </c>
      <c r="AJ4016" s="42"/>
      <c r="AW4016" s="42" t="s">
        <v>2412</v>
      </c>
      <c r="AX4016" s="42"/>
      <c r="AY4016" s="42"/>
      <c r="AZ4016" s="42"/>
      <c r="BA4016" s="108"/>
      <c r="BB4016" s="42"/>
      <c r="BN4016" s="128" t="s">
        <v>4578</v>
      </c>
      <c r="BO4016" s="58" t="str">
        <f t="shared" si="62"/>
        <v>境内资产</v>
      </c>
      <c r="BP4016" s="58" t="str">
        <f>IF(M4016="",VLOOKUP(D4016,Sheet4!$A$1:$B$92,2,0),VLOOKUP(Q4016,Sheet4!$A$1:$B$92,2,0))</f>
        <v>保险资产管理产品</v>
      </c>
    </row>
    <row r="4017" spans="1:68" s="58" customFormat="1" ht="12.75" customHeight="1">
      <c r="A4017" s="137" t="s">
        <v>2295</v>
      </c>
      <c r="B4017" s="50" t="s">
        <v>2348</v>
      </c>
      <c r="C4017" s="252" t="s">
        <v>1305</v>
      </c>
      <c r="D4017" s="252" t="s">
        <v>1318</v>
      </c>
      <c r="E4017" s="42" t="s">
        <v>2349</v>
      </c>
      <c r="F4017" s="42" t="s">
        <v>2348</v>
      </c>
      <c r="G4017" s="42"/>
      <c r="H4017" s="307">
        <v>53404.814584782798</v>
      </c>
      <c r="I4017" s="315">
        <v>53407.141678382737</v>
      </c>
      <c r="J4017" s="105">
        <v>0</v>
      </c>
      <c r="K4017" s="42">
        <v>0</v>
      </c>
      <c r="L4017" s="50" t="s">
        <v>4487</v>
      </c>
      <c r="M4017" s="50" t="s">
        <v>5543</v>
      </c>
      <c r="N4017" s="50" t="s">
        <v>2406</v>
      </c>
      <c r="O4017" s="137" t="s">
        <v>2407</v>
      </c>
      <c r="P4017" s="42" t="s">
        <v>64</v>
      </c>
      <c r="Q4017" s="42" t="s">
        <v>65</v>
      </c>
      <c r="R4017" s="42">
        <v>1</v>
      </c>
      <c r="S4017" s="137" t="s">
        <v>2254</v>
      </c>
      <c r="T4017" s="62">
        <v>1221734.6299999999</v>
      </c>
      <c r="U4017" s="62">
        <v>1136101.48</v>
      </c>
      <c r="Z4017" s="42" t="s">
        <v>68</v>
      </c>
      <c r="AJ4017" s="42"/>
      <c r="AW4017" s="42" t="s">
        <v>2412</v>
      </c>
      <c r="AX4017" s="42"/>
      <c r="AY4017" s="42"/>
      <c r="AZ4017" s="42"/>
      <c r="BA4017" s="108"/>
      <c r="BB4017" s="42"/>
      <c r="BN4017" s="128" t="s">
        <v>4578</v>
      </c>
      <c r="BO4017" s="58" t="str">
        <f t="shared" si="62"/>
        <v>境内资产</v>
      </c>
      <c r="BP4017" s="58" t="str">
        <f>IF(M4017="",VLOOKUP(D4017,Sheet4!$A$1:$B$92,2,0),VLOOKUP(Q4017,Sheet4!$A$1:$B$92,2,0))</f>
        <v>保险资产管理产品</v>
      </c>
    </row>
    <row r="4018" spans="1:68" s="58" customFormat="1" ht="12.75" customHeight="1">
      <c r="A4018" s="137" t="s">
        <v>2354</v>
      </c>
      <c r="B4018" s="50" t="s">
        <v>2350</v>
      </c>
      <c r="C4018" s="255" t="s">
        <v>71</v>
      </c>
      <c r="D4018" s="255" t="s">
        <v>72</v>
      </c>
      <c r="E4018" s="42" t="s">
        <v>4463</v>
      </c>
      <c r="F4018" s="42" t="s">
        <v>2350</v>
      </c>
      <c r="G4018" s="42"/>
      <c r="H4018" s="307">
        <v>37007.828712613606</v>
      </c>
      <c r="I4018" s="315">
        <v>36970.27219229933</v>
      </c>
      <c r="J4018" s="105">
        <v>534.5498679827698</v>
      </c>
      <c r="K4018" s="42">
        <v>0</v>
      </c>
      <c r="L4018" s="50" t="s">
        <v>4487</v>
      </c>
      <c r="M4018" s="50" t="s">
        <v>5543</v>
      </c>
      <c r="N4018" s="50" t="s">
        <v>2406</v>
      </c>
      <c r="O4018" s="137" t="s">
        <v>2407</v>
      </c>
      <c r="P4018" s="42" t="s">
        <v>64</v>
      </c>
      <c r="Q4018" s="42" t="s">
        <v>65</v>
      </c>
      <c r="R4018" s="42">
        <v>1</v>
      </c>
      <c r="S4018" s="137" t="s">
        <v>2254</v>
      </c>
      <c r="T4018" s="62">
        <v>1221734.6299999999</v>
      </c>
      <c r="U4018" s="62">
        <v>1136101.48</v>
      </c>
      <c r="Z4018" s="42" t="s">
        <v>68</v>
      </c>
      <c r="AJ4018" s="42"/>
      <c r="AW4018" s="42" t="s">
        <v>2412</v>
      </c>
      <c r="AX4018" s="42"/>
      <c r="AY4018" s="108">
        <v>3</v>
      </c>
      <c r="AZ4018" s="103" t="s">
        <v>74</v>
      </c>
      <c r="BA4018" s="67">
        <v>0.6482</v>
      </c>
      <c r="BB4018" s="50" t="s">
        <v>68</v>
      </c>
      <c r="BN4018" s="128" t="s">
        <v>4578</v>
      </c>
      <c r="BO4018" s="58" t="str">
        <f t="shared" si="62"/>
        <v>境内资产</v>
      </c>
      <c r="BP4018" s="58" t="str">
        <f>IF(M4018="",VLOOKUP(D4018,Sheet4!$A$1:$B$92,2,0),VLOOKUP(Q4018,Sheet4!$A$1:$B$92,2,0))</f>
        <v>保险资产管理产品</v>
      </c>
    </row>
    <row r="4019" spans="1:68" s="58" customFormat="1" ht="12.75" customHeight="1">
      <c r="A4019" s="137" t="s">
        <v>2255</v>
      </c>
      <c r="B4019" s="138" t="s">
        <v>2256</v>
      </c>
      <c r="C4019" s="250" t="s">
        <v>222</v>
      </c>
      <c r="D4019" s="256" t="s">
        <v>221</v>
      </c>
      <c r="E4019" s="42" t="s">
        <v>2307</v>
      </c>
      <c r="F4019" s="42" t="s">
        <v>2308</v>
      </c>
      <c r="G4019" s="42"/>
      <c r="H4019" s="307">
        <v>7975136.1000069855</v>
      </c>
      <c r="I4019" s="315">
        <v>7975136.1000069855</v>
      </c>
      <c r="J4019" s="105">
        <v>3676.5043996681134</v>
      </c>
      <c r="K4019" s="42">
        <v>0</v>
      </c>
      <c r="L4019" s="50" t="s">
        <v>4489</v>
      </c>
      <c r="M4019" s="50" t="s">
        <v>5544</v>
      </c>
      <c r="N4019" s="50" t="s">
        <v>5532</v>
      </c>
      <c r="O4019" s="137" t="s">
        <v>2409</v>
      </c>
      <c r="P4019" s="42" t="s">
        <v>64</v>
      </c>
      <c r="Q4019" s="42" t="s">
        <v>65</v>
      </c>
      <c r="R4019" s="42">
        <v>2</v>
      </c>
      <c r="S4019" s="137" t="s">
        <v>2254</v>
      </c>
      <c r="T4019" s="62">
        <v>16867538196.9</v>
      </c>
      <c r="U4019" s="62">
        <v>14487907740.719999</v>
      </c>
      <c r="Z4019" s="42" t="s">
        <v>280</v>
      </c>
      <c r="AJ4019" s="42"/>
      <c r="AW4019" s="50" t="s">
        <v>2412</v>
      </c>
      <c r="AX4019" s="108">
        <v>0</v>
      </c>
      <c r="AY4019" s="42"/>
      <c r="AZ4019" s="42"/>
      <c r="BA4019" s="42"/>
      <c r="BB4019" s="42"/>
      <c r="BN4019" s="128" t="s">
        <v>4578</v>
      </c>
      <c r="BO4019" s="58" t="str">
        <f t="shared" si="62"/>
        <v>境内资产</v>
      </c>
      <c r="BP4019" s="58" t="str">
        <f>IF(M4019="",VLOOKUP(D4019,Sheet4!$A$1:$B$92,2,0),VLOOKUP(Q4019,Sheet4!$A$1:$B$92,2,0))</f>
        <v>保险资产管理产品</v>
      </c>
    </row>
    <row r="4020" spans="1:68" s="58" customFormat="1" ht="12.75" customHeight="1">
      <c r="A4020" s="137" t="s">
        <v>2301</v>
      </c>
      <c r="B4020" s="50" t="s">
        <v>2262</v>
      </c>
      <c r="C4020" s="252" t="s">
        <v>821</v>
      </c>
      <c r="D4020" s="274" t="s">
        <v>5615</v>
      </c>
      <c r="E4020" s="42" t="s">
        <v>2375</v>
      </c>
      <c r="F4020" s="42" t="s">
        <v>2301</v>
      </c>
      <c r="G4020" s="42"/>
      <c r="H4020" s="307">
        <v>369295301.20026547</v>
      </c>
      <c r="I4020" s="315">
        <v>369294930.30801159</v>
      </c>
      <c r="J4020" s="105">
        <v>1600279.5952836827</v>
      </c>
      <c r="K4020" s="42">
        <v>0</v>
      </c>
      <c r="L4020" s="50" t="s">
        <v>4489</v>
      </c>
      <c r="M4020" s="50" t="s">
        <v>5544</v>
      </c>
      <c r="N4020" s="50" t="s">
        <v>5532</v>
      </c>
      <c r="O4020" s="137" t="s">
        <v>2409</v>
      </c>
      <c r="P4020" s="42" t="s">
        <v>64</v>
      </c>
      <c r="Q4020" s="42" t="s">
        <v>65</v>
      </c>
      <c r="R4020" s="42">
        <v>2</v>
      </c>
      <c r="S4020" s="137" t="s">
        <v>2254</v>
      </c>
      <c r="T4020" s="62">
        <v>16867538196.9</v>
      </c>
      <c r="U4020" s="62">
        <v>14487907740.719999</v>
      </c>
      <c r="Z4020" s="42" t="s">
        <v>68</v>
      </c>
      <c r="AJ4020" s="42"/>
      <c r="AW4020" s="50" t="s">
        <v>2412</v>
      </c>
      <c r="AX4020" s="146">
        <v>0.13489999999999999</v>
      </c>
      <c r="AY4020" s="42"/>
      <c r="AZ4020" s="42"/>
      <c r="BA4020" s="42"/>
      <c r="BB4020" s="42"/>
      <c r="BN4020" s="128" t="s">
        <v>4578</v>
      </c>
      <c r="BO4020" s="58" t="str">
        <f t="shared" si="62"/>
        <v>境内资产</v>
      </c>
      <c r="BP4020" s="58" t="str">
        <f>IF(M4020="",VLOOKUP(D4020,Sheet4!$A$1:$B$92,2,0),VLOOKUP(Q4020,Sheet4!$A$1:$B$92,2,0))</f>
        <v>保险资产管理产品</v>
      </c>
    </row>
    <row r="4021" spans="1:68" s="58" customFormat="1" ht="12.75" customHeight="1">
      <c r="A4021" s="138" t="s">
        <v>2305</v>
      </c>
      <c r="B4021" s="50" t="s">
        <v>2306</v>
      </c>
      <c r="C4021" s="252" t="s">
        <v>821</v>
      </c>
      <c r="D4021" s="274" t="s">
        <v>5615</v>
      </c>
      <c r="E4021" s="42" t="s">
        <v>2309</v>
      </c>
      <c r="F4021" s="42" t="s">
        <v>2305</v>
      </c>
      <c r="G4021" s="42"/>
      <c r="H4021" s="307">
        <v>99809540.86493662</v>
      </c>
      <c r="I4021" s="315">
        <v>99809340.377511874</v>
      </c>
      <c r="J4021" s="105">
        <v>432507.9671639243</v>
      </c>
      <c r="K4021" s="42">
        <v>0</v>
      </c>
      <c r="L4021" s="50" t="s">
        <v>4489</v>
      </c>
      <c r="M4021" s="50" t="s">
        <v>5544</v>
      </c>
      <c r="N4021" s="50" t="s">
        <v>5532</v>
      </c>
      <c r="O4021" s="137" t="s">
        <v>2409</v>
      </c>
      <c r="P4021" s="42" t="s">
        <v>64</v>
      </c>
      <c r="Q4021" s="42" t="s">
        <v>65</v>
      </c>
      <c r="R4021" s="42">
        <v>2</v>
      </c>
      <c r="S4021" s="137" t="s">
        <v>2254</v>
      </c>
      <c r="T4021" s="62">
        <v>16867538196.9</v>
      </c>
      <c r="U4021" s="62">
        <v>14487907740.719999</v>
      </c>
      <c r="Z4021" s="42" t="s">
        <v>68</v>
      </c>
      <c r="AJ4021" s="42"/>
      <c r="AW4021" s="50" t="s">
        <v>2412</v>
      </c>
      <c r="AX4021" s="146">
        <v>0.13389999999999999</v>
      </c>
      <c r="AY4021" s="42"/>
      <c r="AZ4021" s="42"/>
      <c r="BA4021" s="42"/>
      <c r="BB4021" s="42"/>
      <c r="BN4021" s="128" t="s">
        <v>4578</v>
      </c>
      <c r="BO4021" s="58" t="str">
        <f t="shared" si="62"/>
        <v>境内资产</v>
      </c>
      <c r="BP4021" s="58" t="str">
        <f>IF(M4021="",VLOOKUP(D4021,Sheet4!$A$1:$B$92,2,0),VLOOKUP(Q4021,Sheet4!$A$1:$B$92,2,0))</f>
        <v>保险资产管理产品</v>
      </c>
    </row>
    <row r="4022" spans="1:68" s="58" customFormat="1" ht="12.75" customHeight="1">
      <c r="A4022" s="137" t="s">
        <v>224</v>
      </c>
      <c r="B4022" s="137" t="s">
        <v>224</v>
      </c>
      <c r="C4022" s="250" t="s">
        <v>222</v>
      </c>
      <c r="D4022" s="250" t="s">
        <v>224</v>
      </c>
      <c r="E4022" s="42">
        <v>0</v>
      </c>
      <c r="F4022" s="50" t="s">
        <v>5354</v>
      </c>
      <c r="G4022" s="42"/>
      <c r="H4022" s="307">
        <v>269292.65881661751</v>
      </c>
      <c r="I4022" s="315">
        <v>269292.65881661751</v>
      </c>
      <c r="J4022" s="105">
        <v>0</v>
      </c>
      <c r="K4022" s="42">
        <v>0</v>
      </c>
      <c r="L4022" s="50" t="s">
        <v>4489</v>
      </c>
      <c r="M4022" s="50" t="s">
        <v>5544</v>
      </c>
      <c r="N4022" s="50" t="s">
        <v>5532</v>
      </c>
      <c r="O4022" s="137" t="s">
        <v>2409</v>
      </c>
      <c r="P4022" s="42" t="s">
        <v>64</v>
      </c>
      <c r="Q4022" s="42" t="s">
        <v>65</v>
      </c>
      <c r="R4022" s="42">
        <v>2</v>
      </c>
      <c r="S4022" s="137" t="s">
        <v>2254</v>
      </c>
      <c r="T4022" s="62">
        <v>16867538196.9</v>
      </c>
      <c r="U4022" s="62">
        <v>14487907740.719999</v>
      </c>
      <c r="Z4022" s="42"/>
      <c r="AJ4022" s="42"/>
      <c r="AW4022" s="42" t="s">
        <v>2412</v>
      </c>
      <c r="AX4022" s="42"/>
      <c r="AY4022" s="42"/>
      <c r="AZ4022" s="42"/>
      <c r="BA4022" s="42"/>
      <c r="BB4022" s="42"/>
      <c r="BN4022" s="128" t="s">
        <v>4578</v>
      </c>
      <c r="BO4022" s="58" t="str">
        <f t="shared" si="62"/>
        <v>境内资产</v>
      </c>
      <c r="BP4022" s="58" t="str">
        <f>IF(M4022="",VLOOKUP(D4022,Sheet4!$A$1:$B$92,2,0),VLOOKUP(Q4022,Sheet4!$A$1:$B$92,2,0))</f>
        <v>保险资产管理产品</v>
      </c>
    </row>
    <row r="4023" spans="1:68" s="58" customFormat="1" ht="12.75" customHeight="1">
      <c r="A4023" s="138" t="s">
        <v>5387</v>
      </c>
      <c r="B4023" s="138" t="s">
        <v>5387</v>
      </c>
      <c r="C4023" s="250" t="s">
        <v>222</v>
      </c>
      <c r="D4023" s="250" t="s">
        <v>224</v>
      </c>
      <c r="E4023" s="42">
        <v>0</v>
      </c>
      <c r="F4023" s="59" t="s">
        <v>5354</v>
      </c>
      <c r="G4023" s="42"/>
      <c r="H4023" s="307">
        <v>36312.507538399514</v>
      </c>
      <c r="I4023" s="315">
        <v>36312.507538399514</v>
      </c>
      <c r="J4023" s="105">
        <v>0</v>
      </c>
      <c r="K4023" s="42">
        <v>0</v>
      </c>
      <c r="L4023" s="50" t="s">
        <v>4489</v>
      </c>
      <c r="M4023" s="50" t="s">
        <v>5544</v>
      </c>
      <c r="N4023" s="50" t="s">
        <v>5532</v>
      </c>
      <c r="O4023" s="137" t="s">
        <v>2409</v>
      </c>
      <c r="P4023" s="42" t="s">
        <v>64</v>
      </c>
      <c r="Q4023" s="42" t="s">
        <v>65</v>
      </c>
      <c r="R4023" s="42">
        <v>2</v>
      </c>
      <c r="S4023" s="137" t="s">
        <v>2254</v>
      </c>
      <c r="T4023" s="62">
        <v>16867538196.9</v>
      </c>
      <c r="U4023" s="62">
        <v>14487907740.719999</v>
      </c>
      <c r="Z4023" s="42"/>
      <c r="AJ4023" s="42"/>
      <c r="AW4023" s="42" t="s">
        <v>2412</v>
      </c>
      <c r="AX4023" s="42"/>
      <c r="AY4023" s="42"/>
      <c r="AZ4023" s="42"/>
      <c r="BA4023" s="42"/>
      <c r="BB4023" s="42"/>
      <c r="BN4023" s="128" t="s">
        <v>4578</v>
      </c>
      <c r="BO4023" s="58" t="str">
        <f t="shared" si="62"/>
        <v>境内资产</v>
      </c>
      <c r="BP4023" s="58" t="str">
        <f>IF(M4023="",VLOOKUP(D4023,Sheet4!$A$1:$B$92,2,0),VLOOKUP(Q4023,Sheet4!$A$1:$B$92,2,0))</f>
        <v>保险资产管理产品</v>
      </c>
    </row>
    <row r="4024" spans="1:68" s="58" customFormat="1" ht="12.75" customHeight="1">
      <c r="A4024" s="138" t="s">
        <v>2263</v>
      </c>
      <c r="B4024" s="50" t="s">
        <v>2310</v>
      </c>
      <c r="C4024" s="252" t="s">
        <v>5552</v>
      </c>
      <c r="D4024" s="257" t="s">
        <v>672</v>
      </c>
      <c r="E4024" s="42" t="s">
        <v>4437</v>
      </c>
      <c r="F4024" s="42" t="s">
        <v>2310</v>
      </c>
      <c r="G4024" s="42"/>
      <c r="H4024" s="307">
        <v>1795340.3153965299</v>
      </c>
      <c r="I4024" s="315">
        <v>1175269.4406009817</v>
      </c>
      <c r="J4024" s="105">
        <v>0</v>
      </c>
      <c r="K4024" s="42">
        <v>0</v>
      </c>
      <c r="L4024" s="50" t="s">
        <v>4489</v>
      </c>
      <c r="M4024" s="50" t="s">
        <v>5544</v>
      </c>
      <c r="N4024" s="50" t="s">
        <v>5532</v>
      </c>
      <c r="O4024" s="137" t="s">
        <v>2409</v>
      </c>
      <c r="P4024" s="42" t="s">
        <v>64</v>
      </c>
      <c r="Q4024" s="42" t="s">
        <v>65</v>
      </c>
      <c r="R4024" s="42">
        <v>2</v>
      </c>
      <c r="S4024" s="137" t="s">
        <v>2254</v>
      </c>
      <c r="T4024" s="62">
        <v>16867538196.9</v>
      </c>
      <c r="U4024" s="62">
        <v>14487907740.719999</v>
      </c>
      <c r="Z4024" s="42" t="s">
        <v>68</v>
      </c>
      <c r="AJ4024" s="42"/>
      <c r="AW4024" s="42" t="s">
        <v>2412</v>
      </c>
      <c r="AX4024" s="42"/>
      <c r="AY4024" s="42"/>
      <c r="AZ4024" s="42"/>
      <c r="BA4024" s="42"/>
      <c r="BB4024" s="42"/>
      <c r="BN4024" s="128" t="s">
        <v>4578</v>
      </c>
      <c r="BO4024" s="58" t="str">
        <f t="shared" si="62"/>
        <v>境内资产</v>
      </c>
      <c r="BP4024" s="58" t="str">
        <f>IF(M4024="",VLOOKUP(D4024,Sheet4!$A$1:$B$92,2,0),VLOOKUP(Q4024,Sheet4!$A$1:$B$92,2,0))</f>
        <v>保险资产管理产品</v>
      </c>
    </row>
    <row r="4025" spans="1:68" s="58" customFormat="1" ht="12.75" customHeight="1">
      <c r="A4025" s="137" t="s">
        <v>2264</v>
      </c>
      <c r="B4025" s="50" t="s">
        <v>2311</v>
      </c>
      <c r="C4025" s="252" t="s">
        <v>5552</v>
      </c>
      <c r="D4025" s="257" t="s">
        <v>672</v>
      </c>
      <c r="E4025" s="42" t="s">
        <v>4438</v>
      </c>
      <c r="F4025" s="42" t="s">
        <v>2311</v>
      </c>
      <c r="G4025" s="42"/>
      <c r="H4025" s="307">
        <v>2284927.84187609</v>
      </c>
      <c r="I4025" s="315">
        <v>1959937.9958657701</v>
      </c>
      <c r="J4025" s="105">
        <v>0</v>
      </c>
      <c r="K4025" s="42">
        <v>0</v>
      </c>
      <c r="L4025" s="50" t="s">
        <v>4489</v>
      </c>
      <c r="M4025" s="50" t="s">
        <v>5544</v>
      </c>
      <c r="N4025" s="50" t="s">
        <v>5532</v>
      </c>
      <c r="O4025" s="137" t="s">
        <v>2409</v>
      </c>
      <c r="P4025" s="42" t="s">
        <v>64</v>
      </c>
      <c r="Q4025" s="42" t="s">
        <v>65</v>
      </c>
      <c r="R4025" s="42">
        <v>2</v>
      </c>
      <c r="S4025" s="137" t="s">
        <v>2254</v>
      </c>
      <c r="T4025" s="62">
        <v>16867538196.9</v>
      </c>
      <c r="U4025" s="62">
        <v>14487907740.719999</v>
      </c>
      <c r="Z4025" s="42" t="s">
        <v>68</v>
      </c>
      <c r="AJ4025" s="42"/>
      <c r="AW4025" s="42" t="s">
        <v>2412</v>
      </c>
      <c r="AX4025" s="42"/>
      <c r="AY4025" s="42"/>
      <c r="AZ4025" s="42"/>
      <c r="BA4025" s="42"/>
      <c r="BB4025" s="42"/>
      <c r="BN4025" s="128" t="s">
        <v>4578</v>
      </c>
      <c r="BO4025" s="58" t="str">
        <f t="shared" si="62"/>
        <v>境内资产</v>
      </c>
      <c r="BP4025" s="58" t="str">
        <f>IF(M4025="",VLOOKUP(D4025,Sheet4!$A$1:$B$92,2,0),VLOOKUP(Q4025,Sheet4!$A$1:$B$92,2,0))</f>
        <v>保险资产管理产品</v>
      </c>
    </row>
    <row r="4026" spans="1:68" s="58" customFormat="1" ht="12.75" customHeight="1">
      <c r="A4026" s="137" t="s">
        <v>2265</v>
      </c>
      <c r="B4026" s="50" t="s">
        <v>2312</v>
      </c>
      <c r="C4026" s="252" t="s">
        <v>5552</v>
      </c>
      <c r="D4026" s="257" t="s">
        <v>672</v>
      </c>
      <c r="E4026" s="42" t="s">
        <v>4439</v>
      </c>
      <c r="F4026" s="42" t="s">
        <v>2312</v>
      </c>
      <c r="G4026" s="42"/>
      <c r="H4026" s="307">
        <v>4870477.0303603262</v>
      </c>
      <c r="I4026" s="315">
        <v>3264484.6264052032</v>
      </c>
      <c r="J4026" s="105">
        <v>0</v>
      </c>
      <c r="K4026" s="42">
        <v>0</v>
      </c>
      <c r="L4026" s="50" t="s">
        <v>4489</v>
      </c>
      <c r="M4026" s="50" t="s">
        <v>5544</v>
      </c>
      <c r="N4026" s="50" t="s">
        <v>5532</v>
      </c>
      <c r="O4026" s="137" t="s">
        <v>2409</v>
      </c>
      <c r="P4026" s="42" t="s">
        <v>64</v>
      </c>
      <c r="Q4026" s="42" t="s">
        <v>65</v>
      </c>
      <c r="R4026" s="42">
        <v>2</v>
      </c>
      <c r="S4026" s="137" t="s">
        <v>2254</v>
      </c>
      <c r="T4026" s="62">
        <v>16867538196.9</v>
      </c>
      <c r="U4026" s="62">
        <v>14487907740.719999</v>
      </c>
      <c r="Z4026" s="42" t="s">
        <v>68</v>
      </c>
      <c r="AJ4026" s="42"/>
      <c r="AW4026" s="42" t="s">
        <v>2412</v>
      </c>
      <c r="AX4026" s="42"/>
      <c r="AY4026" s="42"/>
      <c r="AZ4026" s="42"/>
      <c r="BA4026" s="42"/>
      <c r="BB4026" s="42"/>
      <c r="BN4026" s="128" t="s">
        <v>4578</v>
      </c>
      <c r="BO4026" s="58" t="str">
        <f t="shared" si="62"/>
        <v>境内资产</v>
      </c>
      <c r="BP4026" s="58" t="str">
        <f>IF(M4026="",VLOOKUP(D4026,Sheet4!$A$1:$B$92,2,0),VLOOKUP(Q4026,Sheet4!$A$1:$B$92,2,0))</f>
        <v>保险资产管理产品</v>
      </c>
    </row>
    <row r="4027" spans="1:68" s="58" customFormat="1" ht="12.75" customHeight="1">
      <c r="A4027" s="137" t="s">
        <v>2117</v>
      </c>
      <c r="B4027" s="50" t="s">
        <v>2199</v>
      </c>
      <c r="C4027" s="252" t="s">
        <v>5552</v>
      </c>
      <c r="D4027" s="257" t="s">
        <v>672</v>
      </c>
      <c r="E4027" s="42" t="s">
        <v>3807</v>
      </c>
      <c r="F4027" s="42" t="s">
        <v>2199</v>
      </c>
      <c r="G4027" s="42"/>
      <c r="H4027" s="307">
        <v>2393809.8105008435</v>
      </c>
      <c r="I4027" s="315">
        <v>1991495.5968392722</v>
      </c>
      <c r="J4027" s="105">
        <v>0</v>
      </c>
      <c r="K4027" s="42">
        <v>0</v>
      </c>
      <c r="L4027" s="50" t="s">
        <v>4489</v>
      </c>
      <c r="M4027" s="50" t="s">
        <v>5544</v>
      </c>
      <c r="N4027" s="50" t="s">
        <v>5532</v>
      </c>
      <c r="O4027" s="137" t="s">
        <v>2409</v>
      </c>
      <c r="P4027" s="42" t="s">
        <v>64</v>
      </c>
      <c r="Q4027" s="42" t="s">
        <v>65</v>
      </c>
      <c r="R4027" s="42">
        <v>2</v>
      </c>
      <c r="S4027" s="137" t="s">
        <v>2254</v>
      </c>
      <c r="T4027" s="62">
        <v>16867538196.9</v>
      </c>
      <c r="U4027" s="62">
        <v>14487907740.719999</v>
      </c>
      <c r="Z4027" s="42" t="s">
        <v>280</v>
      </c>
      <c r="AJ4027" s="42"/>
      <c r="AW4027" s="42" t="s">
        <v>2412</v>
      </c>
      <c r="AX4027" s="42"/>
      <c r="AY4027" s="42"/>
      <c r="AZ4027" s="42"/>
      <c r="BA4027" s="42"/>
      <c r="BB4027" s="42"/>
      <c r="BN4027" s="128" t="s">
        <v>4578</v>
      </c>
      <c r="BO4027" s="58" t="str">
        <f t="shared" si="62"/>
        <v>境内资产</v>
      </c>
      <c r="BP4027" s="58" t="str">
        <f>IF(M4027="",VLOOKUP(D4027,Sheet4!$A$1:$B$92,2,0),VLOOKUP(Q4027,Sheet4!$A$1:$B$92,2,0))</f>
        <v>保险资产管理产品</v>
      </c>
    </row>
    <row r="4028" spans="1:68" s="58" customFormat="1" ht="12.75" customHeight="1">
      <c r="A4028" s="137" t="s">
        <v>2266</v>
      </c>
      <c r="B4028" s="50" t="s">
        <v>2313</v>
      </c>
      <c r="C4028" s="252" t="s">
        <v>5552</v>
      </c>
      <c r="D4028" s="257" t="s">
        <v>672</v>
      </c>
      <c r="E4028" s="42" t="s">
        <v>2914</v>
      </c>
      <c r="F4028" s="42" t="s">
        <v>2313</v>
      </c>
      <c r="G4028" s="42"/>
      <c r="H4028" s="307">
        <v>3265684.8461150578</v>
      </c>
      <c r="I4028" s="315">
        <v>2150740.0125461295</v>
      </c>
      <c r="J4028" s="105">
        <v>0</v>
      </c>
      <c r="K4028" s="42">
        <v>0</v>
      </c>
      <c r="L4028" s="50" t="s">
        <v>4489</v>
      </c>
      <c r="M4028" s="50" t="s">
        <v>5544</v>
      </c>
      <c r="N4028" s="50" t="s">
        <v>5532</v>
      </c>
      <c r="O4028" s="137" t="s">
        <v>2409</v>
      </c>
      <c r="P4028" s="42" t="s">
        <v>64</v>
      </c>
      <c r="Q4028" s="42" t="s">
        <v>65</v>
      </c>
      <c r="R4028" s="42">
        <v>2</v>
      </c>
      <c r="S4028" s="137" t="s">
        <v>2254</v>
      </c>
      <c r="T4028" s="62">
        <v>16867538196.9</v>
      </c>
      <c r="U4028" s="62">
        <v>14487907740.719999</v>
      </c>
      <c r="Z4028" s="42" t="s">
        <v>68</v>
      </c>
      <c r="AJ4028" s="42"/>
      <c r="AW4028" s="42" t="s">
        <v>2412</v>
      </c>
      <c r="AX4028" s="42"/>
      <c r="AY4028" s="42"/>
      <c r="AZ4028" s="42"/>
      <c r="BA4028" s="42"/>
      <c r="BB4028" s="42"/>
      <c r="BN4028" s="128" t="s">
        <v>4578</v>
      </c>
      <c r="BO4028" s="58" t="str">
        <f t="shared" si="62"/>
        <v>境内资产</v>
      </c>
      <c r="BP4028" s="58" t="str">
        <f>IF(M4028="",VLOOKUP(D4028,Sheet4!$A$1:$B$92,2,0),VLOOKUP(Q4028,Sheet4!$A$1:$B$92,2,0))</f>
        <v>保险资产管理产品</v>
      </c>
    </row>
    <row r="4029" spans="1:68" s="58" customFormat="1" ht="12.75" customHeight="1">
      <c r="A4029" s="137" t="s">
        <v>2267</v>
      </c>
      <c r="B4029" s="50" t="s">
        <v>2314</v>
      </c>
      <c r="C4029" s="252" t="s">
        <v>5552</v>
      </c>
      <c r="D4029" s="257" t="s">
        <v>672</v>
      </c>
      <c r="E4029" s="42" t="s">
        <v>3013</v>
      </c>
      <c r="F4029" s="42" t="s">
        <v>2314</v>
      </c>
      <c r="G4029" s="42"/>
      <c r="H4029" s="307">
        <v>6640897.947593878</v>
      </c>
      <c r="I4029" s="315">
        <v>4112624.8833350576</v>
      </c>
      <c r="J4029" s="105">
        <v>0</v>
      </c>
      <c r="K4029" s="42">
        <v>0</v>
      </c>
      <c r="L4029" s="50" t="s">
        <v>4489</v>
      </c>
      <c r="M4029" s="50" t="s">
        <v>5544</v>
      </c>
      <c r="N4029" s="50" t="s">
        <v>5532</v>
      </c>
      <c r="O4029" s="137" t="s">
        <v>2409</v>
      </c>
      <c r="P4029" s="42" t="s">
        <v>64</v>
      </c>
      <c r="Q4029" s="42" t="s">
        <v>65</v>
      </c>
      <c r="R4029" s="42">
        <v>2</v>
      </c>
      <c r="S4029" s="137" t="s">
        <v>2254</v>
      </c>
      <c r="T4029" s="62">
        <v>16867538196.9</v>
      </c>
      <c r="U4029" s="62">
        <v>14487907740.719999</v>
      </c>
      <c r="Z4029" s="42" t="s">
        <v>68</v>
      </c>
      <c r="AJ4029" s="42"/>
      <c r="AW4029" s="42" t="s">
        <v>2412</v>
      </c>
      <c r="AX4029" s="42"/>
      <c r="AY4029" s="42"/>
      <c r="AZ4029" s="42"/>
      <c r="BA4029" s="42"/>
      <c r="BB4029" s="42"/>
      <c r="BN4029" s="128" t="s">
        <v>4578</v>
      </c>
      <c r="BO4029" s="58" t="str">
        <f t="shared" si="62"/>
        <v>境内资产</v>
      </c>
      <c r="BP4029" s="58" t="str">
        <f>IF(M4029="",VLOOKUP(D4029,Sheet4!$A$1:$B$92,2,0),VLOOKUP(Q4029,Sheet4!$A$1:$B$92,2,0))</f>
        <v>保险资产管理产品</v>
      </c>
    </row>
    <row r="4030" spans="1:68" s="58" customFormat="1" ht="12.75" customHeight="1">
      <c r="A4030" s="137" t="s">
        <v>2108</v>
      </c>
      <c r="B4030" s="50" t="s">
        <v>2315</v>
      </c>
      <c r="C4030" s="252" t="s">
        <v>5552</v>
      </c>
      <c r="D4030" s="257" t="s">
        <v>672</v>
      </c>
      <c r="E4030" s="42" t="s">
        <v>4359</v>
      </c>
      <c r="F4030" s="42" t="s">
        <v>2315</v>
      </c>
      <c r="G4030" s="42"/>
      <c r="H4030" s="307">
        <v>2503124.7329519601</v>
      </c>
      <c r="I4030" s="315">
        <v>2333282.4902912932</v>
      </c>
      <c r="J4030" s="105">
        <v>0</v>
      </c>
      <c r="K4030" s="42">
        <v>0</v>
      </c>
      <c r="L4030" s="50" t="s">
        <v>4489</v>
      </c>
      <c r="M4030" s="50" t="s">
        <v>5544</v>
      </c>
      <c r="N4030" s="50" t="s">
        <v>5532</v>
      </c>
      <c r="O4030" s="137" t="s">
        <v>2409</v>
      </c>
      <c r="P4030" s="42" t="s">
        <v>64</v>
      </c>
      <c r="Q4030" s="42" t="s">
        <v>65</v>
      </c>
      <c r="R4030" s="42">
        <v>2</v>
      </c>
      <c r="S4030" s="137" t="s">
        <v>2254</v>
      </c>
      <c r="T4030" s="62">
        <v>16867538196.9</v>
      </c>
      <c r="U4030" s="62">
        <v>14487907740.719999</v>
      </c>
      <c r="Z4030" s="42" t="s">
        <v>68</v>
      </c>
      <c r="AJ4030" s="42"/>
      <c r="AW4030" s="42" t="s">
        <v>2412</v>
      </c>
      <c r="AX4030" s="42"/>
      <c r="AY4030" s="42"/>
      <c r="AZ4030" s="42"/>
      <c r="BA4030" s="42"/>
      <c r="BB4030" s="42"/>
      <c r="BN4030" s="128" t="s">
        <v>4578</v>
      </c>
      <c r="BO4030" s="58" t="str">
        <f t="shared" si="62"/>
        <v>境内资产</v>
      </c>
      <c r="BP4030" s="58" t="str">
        <f>IF(M4030="",VLOOKUP(D4030,Sheet4!$A$1:$B$92,2,0),VLOOKUP(Q4030,Sheet4!$A$1:$B$92,2,0))</f>
        <v>保险资产管理产品</v>
      </c>
    </row>
    <row r="4031" spans="1:68" s="58" customFormat="1" ht="12.75" customHeight="1">
      <c r="A4031" s="137" t="s">
        <v>1967</v>
      </c>
      <c r="B4031" s="50" t="s">
        <v>1968</v>
      </c>
      <c r="C4031" s="252" t="s">
        <v>5552</v>
      </c>
      <c r="D4031" s="257" t="s">
        <v>672</v>
      </c>
      <c r="E4031" s="42" t="s">
        <v>3077</v>
      </c>
      <c r="F4031" s="42" t="s">
        <v>1968</v>
      </c>
      <c r="G4031" s="42"/>
      <c r="H4031" s="307">
        <v>4888939.3600675417</v>
      </c>
      <c r="I4031" s="315">
        <v>4990574.4573587151</v>
      </c>
      <c r="J4031" s="105">
        <v>0</v>
      </c>
      <c r="K4031" s="42">
        <v>0</v>
      </c>
      <c r="L4031" s="50" t="s">
        <v>4489</v>
      </c>
      <c r="M4031" s="50" t="s">
        <v>5544</v>
      </c>
      <c r="N4031" s="50" t="s">
        <v>5532</v>
      </c>
      <c r="O4031" s="137" t="s">
        <v>2409</v>
      </c>
      <c r="P4031" s="42" t="s">
        <v>64</v>
      </c>
      <c r="Q4031" s="42" t="s">
        <v>65</v>
      </c>
      <c r="R4031" s="42">
        <v>2</v>
      </c>
      <c r="S4031" s="137" t="s">
        <v>2254</v>
      </c>
      <c r="T4031" s="62">
        <v>16867538196.9</v>
      </c>
      <c r="U4031" s="62">
        <v>14487907740.719999</v>
      </c>
      <c r="Z4031" s="42" t="s">
        <v>280</v>
      </c>
      <c r="AJ4031" s="42"/>
      <c r="AW4031" s="42" t="s">
        <v>2412</v>
      </c>
      <c r="AX4031" s="42"/>
      <c r="AY4031" s="42"/>
      <c r="AZ4031" s="42"/>
      <c r="BA4031" s="42"/>
      <c r="BB4031" s="42"/>
      <c r="BN4031" s="128" t="s">
        <v>4578</v>
      </c>
      <c r="BO4031" s="58" t="str">
        <f t="shared" si="62"/>
        <v>境内资产</v>
      </c>
      <c r="BP4031" s="58" t="str">
        <f>IF(M4031="",VLOOKUP(D4031,Sheet4!$A$1:$B$92,2,0),VLOOKUP(Q4031,Sheet4!$A$1:$B$92,2,0))</f>
        <v>保险资产管理产品</v>
      </c>
    </row>
    <row r="4032" spans="1:68" s="58" customFormat="1" ht="12.75" customHeight="1">
      <c r="A4032" s="137" t="s">
        <v>2268</v>
      </c>
      <c r="B4032" s="50" t="s">
        <v>2316</v>
      </c>
      <c r="C4032" s="252" t="s">
        <v>5552</v>
      </c>
      <c r="D4032" s="257" t="s">
        <v>672</v>
      </c>
      <c r="E4032" s="42" t="s">
        <v>4440</v>
      </c>
      <c r="F4032" s="42" t="s">
        <v>2316</v>
      </c>
      <c r="G4032" s="42"/>
      <c r="H4032" s="307">
        <v>4316083.0492257141</v>
      </c>
      <c r="I4032" s="315">
        <v>3204485.119009655</v>
      </c>
      <c r="J4032" s="105">
        <v>0</v>
      </c>
      <c r="K4032" s="42">
        <v>0</v>
      </c>
      <c r="L4032" s="50" t="s">
        <v>4489</v>
      </c>
      <c r="M4032" s="50" t="s">
        <v>5544</v>
      </c>
      <c r="N4032" s="50" t="s">
        <v>5532</v>
      </c>
      <c r="O4032" s="137" t="s">
        <v>2409</v>
      </c>
      <c r="P4032" s="42" t="s">
        <v>64</v>
      </c>
      <c r="Q4032" s="42" t="s">
        <v>65</v>
      </c>
      <c r="R4032" s="42">
        <v>2</v>
      </c>
      <c r="S4032" s="137" t="s">
        <v>2254</v>
      </c>
      <c r="T4032" s="62">
        <v>16867538196.9</v>
      </c>
      <c r="U4032" s="62">
        <v>14487907740.719999</v>
      </c>
      <c r="Z4032" s="42" t="s">
        <v>68</v>
      </c>
      <c r="AJ4032" s="42"/>
      <c r="AW4032" s="42" t="s">
        <v>2412</v>
      </c>
      <c r="AX4032" s="42"/>
      <c r="AY4032" s="42"/>
      <c r="AZ4032" s="42"/>
      <c r="BA4032" s="42"/>
      <c r="BB4032" s="42"/>
      <c r="BN4032" s="128" t="s">
        <v>4578</v>
      </c>
      <c r="BO4032" s="58" t="str">
        <f t="shared" si="62"/>
        <v>境内资产</v>
      </c>
      <c r="BP4032" s="58" t="str">
        <f>IF(M4032="",VLOOKUP(D4032,Sheet4!$A$1:$B$92,2,0),VLOOKUP(Q4032,Sheet4!$A$1:$B$92,2,0))</f>
        <v>保险资产管理产品</v>
      </c>
    </row>
    <row r="4033" spans="1:68" s="58" customFormat="1" ht="12.75" customHeight="1">
      <c r="A4033" s="137" t="s">
        <v>2269</v>
      </c>
      <c r="B4033" s="50" t="s">
        <v>2317</v>
      </c>
      <c r="C4033" s="252" t="s">
        <v>5552</v>
      </c>
      <c r="D4033" s="257" t="s">
        <v>672</v>
      </c>
      <c r="E4033" s="42" t="s">
        <v>4441</v>
      </c>
      <c r="F4033" s="42" t="s">
        <v>2317</v>
      </c>
      <c r="G4033" s="42"/>
      <c r="H4033" s="307">
        <v>3045955.6190821049</v>
      </c>
      <c r="I4033" s="315">
        <v>2545158.762534718</v>
      </c>
      <c r="J4033" s="105">
        <v>0</v>
      </c>
      <c r="K4033" s="42">
        <v>0</v>
      </c>
      <c r="L4033" s="50" t="s">
        <v>4489</v>
      </c>
      <c r="M4033" s="50" t="s">
        <v>5544</v>
      </c>
      <c r="N4033" s="50" t="s">
        <v>5532</v>
      </c>
      <c r="O4033" s="137" t="s">
        <v>2409</v>
      </c>
      <c r="P4033" s="42" t="s">
        <v>64</v>
      </c>
      <c r="Q4033" s="42" t="s">
        <v>65</v>
      </c>
      <c r="R4033" s="42">
        <v>2</v>
      </c>
      <c r="S4033" s="137" t="s">
        <v>2254</v>
      </c>
      <c r="T4033" s="62">
        <v>16867538196.9</v>
      </c>
      <c r="U4033" s="62">
        <v>14487907740.719999</v>
      </c>
      <c r="Z4033" s="42" t="s">
        <v>68</v>
      </c>
      <c r="AJ4033" s="42"/>
      <c r="AW4033" s="42" t="s">
        <v>2412</v>
      </c>
      <c r="AX4033" s="42"/>
      <c r="AY4033" s="42"/>
      <c r="AZ4033" s="42"/>
      <c r="BA4033" s="42"/>
      <c r="BB4033" s="42"/>
      <c r="BN4033" s="128" t="s">
        <v>4578</v>
      </c>
      <c r="BO4033" s="58" t="str">
        <f t="shared" si="62"/>
        <v>境内资产</v>
      </c>
      <c r="BP4033" s="58" t="str">
        <f>IF(M4033="",VLOOKUP(D4033,Sheet4!$A$1:$B$92,2,0),VLOOKUP(Q4033,Sheet4!$A$1:$B$92,2,0))</f>
        <v>保险资产管理产品</v>
      </c>
    </row>
    <row r="4034" spans="1:68" s="58" customFormat="1" ht="12.75" customHeight="1">
      <c r="A4034" s="138" t="s">
        <v>2270</v>
      </c>
      <c r="B4034" s="50" t="s">
        <v>2318</v>
      </c>
      <c r="C4034" s="252" t="s">
        <v>5552</v>
      </c>
      <c r="D4034" s="257" t="s">
        <v>672</v>
      </c>
      <c r="E4034" s="42" t="s">
        <v>4442</v>
      </c>
      <c r="F4034" s="42" t="s">
        <v>2318</v>
      </c>
      <c r="G4034" s="42"/>
      <c r="H4034" s="307">
        <v>716718.43942492956</v>
      </c>
      <c r="I4034" s="315">
        <v>794224.68002154469</v>
      </c>
      <c r="J4034" s="105">
        <v>0</v>
      </c>
      <c r="K4034" s="42">
        <v>0</v>
      </c>
      <c r="L4034" s="50" t="s">
        <v>4489</v>
      </c>
      <c r="M4034" s="50" t="s">
        <v>5544</v>
      </c>
      <c r="N4034" s="50" t="s">
        <v>5532</v>
      </c>
      <c r="O4034" s="137" t="s">
        <v>2409</v>
      </c>
      <c r="P4034" s="42" t="s">
        <v>64</v>
      </c>
      <c r="Q4034" s="42" t="s">
        <v>65</v>
      </c>
      <c r="R4034" s="42">
        <v>2</v>
      </c>
      <c r="S4034" s="137" t="s">
        <v>2254</v>
      </c>
      <c r="T4034" s="62">
        <v>16867538196.9</v>
      </c>
      <c r="U4034" s="62">
        <v>14487907740.719999</v>
      </c>
      <c r="Z4034" s="42" t="s">
        <v>68</v>
      </c>
      <c r="AJ4034" s="42"/>
      <c r="AW4034" s="42" t="s">
        <v>2412</v>
      </c>
      <c r="AX4034" s="42"/>
      <c r="AY4034" s="42"/>
      <c r="AZ4034" s="42"/>
      <c r="BA4034" s="42"/>
      <c r="BB4034" s="42"/>
      <c r="BN4034" s="128" t="s">
        <v>4578</v>
      </c>
      <c r="BO4034" s="58" t="str">
        <f t="shared" si="62"/>
        <v>境内资产</v>
      </c>
      <c r="BP4034" s="58" t="str">
        <f>IF(M4034="",VLOOKUP(D4034,Sheet4!$A$1:$B$92,2,0),VLOOKUP(Q4034,Sheet4!$A$1:$B$92,2,0))</f>
        <v>保险资产管理产品</v>
      </c>
    </row>
    <row r="4035" spans="1:68" s="58" customFormat="1" ht="12.75" customHeight="1">
      <c r="A4035" s="137" t="s">
        <v>2271</v>
      </c>
      <c r="B4035" s="50" t="s">
        <v>2319</v>
      </c>
      <c r="C4035" s="252" t="s">
        <v>5552</v>
      </c>
      <c r="D4035" s="257" t="s">
        <v>672</v>
      </c>
      <c r="E4035" s="42" t="s">
        <v>4443</v>
      </c>
      <c r="F4035" s="42" t="s">
        <v>2319</v>
      </c>
      <c r="G4035" s="42"/>
      <c r="H4035" s="307">
        <v>3590060.3843632624</v>
      </c>
      <c r="I4035" s="315">
        <v>3052462.3328034934</v>
      </c>
      <c r="J4035" s="105">
        <v>0</v>
      </c>
      <c r="K4035" s="42">
        <v>0</v>
      </c>
      <c r="L4035" s="50" t="s">
        <v>4489</v>
      </c>
      <c r="M4035" s="50" t="s">
        <v>5544</v>
      </c>
      <c r="N4035" s="50" t="s">
        <v>5532</v>
      </c>
      <c r="O4035" s="137" t="s">
        <v>2409</v>
      </c>
      <c r="P4035" s="42" t="s">
        <v>64</v>
      </c>
      <c r="Q4035" s="42" t="s">
        <v>65</v>
      </c>
      <c r="R4035" s="42">
        <v>2</v>
      </c>
      <c r="S4035" s="137" t="s">
        <v>2254</v>
      </c>
      <c r="T4035" s="62">
        <v>16867538196.9</v>
      </c>
      <c r="U4035" s="62">
        <v>14487907740.719999</v>
      </c>
      <c r="Z4035" s="42" t="s">
        <v>68</v>
      </c>
      <c r="AJ4035" s="42"/>
      <c r="AW4035" s="42" t="s">
        <v>2412</v>
      </c>
      <c r="AX4035" s="42"/>
      <c r="AY4035" s="42"/>
      <c r="AZ4035" s="42"/>
      <c r="BA4035" s="42"/>
      <c r="BB4035" s="42"/>
      <c r="BN4035" s="128" t="s">
        <v>4578</v>
      </c>
      <c r="BO4035" s="58" t="str">
        <f t="shared" ref="BO4035:BO4098" si="63">IF(LEFT(D4035,2)="境外","境外资产","境内资产")</f>
        <v>境内资产</v>
      </c>
      <c r="BP4035" s="58" t="str">
        <f>IF(M4035="",VLOOKUP(D4035,Sheet4!$A$1:$B$92,2,0),VLOOKUP(Q4035,Sheet4!$A$1:$B$92,2,0))</f>
        <v>保险资产管理产品</v>
      </c>
    </row>
    <row r="4036" spans="1:68" s="58" customFormat="1" ht="12.75" customHeight="1">
      <c r="A4036" s="137" t="s">
        <v>2272</v>
      </c>
      <c r="B4036" s="50" t="s">
        <v>2320</v>
      </c>
      <c r="C4036" s="252" t="s">
        <v>5552</v>
      </c>
      <c r="D4036" s="257" t="s">
        <v>672</v>
      </c>
      <c r="E4036" s="42" t="s">
        <v>4444</v>
      </c>
      <c r="F4036" s="42" t="s">
        <v>2320</v>
      </c>
      <c r="G4036" s="42"/>
      <c r="H4036" s="307">
        <v>4685934.6389019899</v>
      </c>
      <c r="I4036" s="315">
        <v>3731861.8052418497</v>
      </c>
      <c r="J4036" s="105">
        <v>0</v>
      </c>
      <c r="K4036" s="42">
        <v>0</v>
      </c>
      <c r="L4036" s="50" t="s">
        <v>4489</v>
      </c>
      <c r="M4036" s="50" t="s">
        <v>5544</v>
      </c>
      <c r="N4036" s="50" t="s">
        <v>5532</v>
      </c>
      <c r="O4036" s="137" t="s">
        <v>2409</v>
      </c>
      <c r="P4036" s="42" t="s">
        <v>64</v>
      </c>
      <c r="Q4036" s="42" t="s">
        <v>65</v>
      </c>
      <c r="R4036" s="42">
        <v>2</v>
      </c>
      <c r="S4036" s="137" t="s">
        <v>2254</v>
      </c>
      <c r="T4036" s="62">
        <v>16867538196.9</v>
      </c>
      <c r="U4036" s="62">
        <v>14487907740.719999</v>
      </c>
      <c r="Z4036" s="42" t="s">
        <v>68</v>
      </c>
      <c r="AJ4036" s="42"/>
      <c r="AW4036" s="42" t="s">
        <v>2412</v>
      </c>
      <c r="AX4036" s="42"/>
      <c r="AY4036" s="42"/>
      <c r="AZ4036" s="42"/>
      <c r="BA4036" s="42"/>
      <c r="BB4036" s="42"/>
      <c r="BN4036" s="128" t="s">
        <v>4578</v>
      </c>
      <c r="BO4036" s="58" t="str">
        <f t="shared" si="63"/>
        <v>境内资产</v>
      </c>
      <c r="BP4036" s="58" t="str">
        <f>IF(M4036="",VLOOKUP(D4036,Sheet4!$A$1:$B$92,2,0),VLOOKUP(Q4036,Sheet4!$A$1:$B$92,2,0))</f>
        <v>保险资产管理产品</v>
      </c>
    </row>
    <row r="4037" spans="1:68" s="58" customFormat="1" ht="12.75" customHeight="1">
      <c r="A4037" s="138" t="s">
        <v>1556</v>
      </c>
      <c r="B4037" s="50" t="s">
        <v>1557</v>
      </c>
      <c r="C4037" s="252" t="s">
        <v>5552</v>
      </c>
      <c r="D4037" s="257" t="s">
        <v>672</v>
      </c>
      <c r="E4037" s="42" t="s">
        <v>1558</v>
      </c>
      <c r="F4037" s="42" t="s">
        <v>1557</v>
      </c>
      <c r="G4037" s="42"/>
      <c r="H4037" s="307">
        <v>4296.9803914090789</v>
      </c>
      <c r="I4037" s="315">
        <v>6188.2314574424163</v>
      </c>
      <c r="J4037" s="105">
        <v>0</v>
      </c>
      <c r="K4037" s="42">
        <v>0</v>
      </c>
      <c r="L4037" s="50" t="s">
        <v>4489</v>
      </c>
      <c r="M4037" s="50" t="s">
        <v>5544</v>
      </c>
      <c r="N4037" s="50" t="s">
        <v>5532</v>
      </c>
      <c r="O4037" s="137" t="s">
        <v>2409</v>
      </c>
      <c r="P4037" s="42" t="s">
        <v>64</v>
      </c>
      <c r="Q4037" s="42" t="s">
        <v>65</v>
      </c>
      <c r="R4037" s="42">
        <v>2</v>
      </c>
      <c r="S4037" s="137" t="s">
        <v>2254</v>
      </c>
      <c r="T4037" s="62">
        <v>16867538196.9</v>
      </c>
      <c r="U4037" s="62">
        <v>14487907740.719999</v>
      </c>
      <c r="Z4037" s="42" t="s">
        <v>68</v>
      </c>
      <c r="AJ4037" s="42"/>
      <c r="AW4037" s="42" t="s">
        <v>2412</v>
      </c>
      <c r="AX4037" s="42"/>
      <c r="AY4037" s="42"/>
      <c r="AZ4037" s="42"/>
      <c r="BA4037" s="42"/>
      <c r="BB4037" s="42"/>
      <c r="BN4037" s="128" t="s">
        <v>4578</v>
      </c>
      <c r="BO4037" s="58" t="str">
        <f t="shared" si="63"/>
        <v>境内资产</v>
      </c>
      <c r="BP4037" s="58" t="str">
        <f>IF(M4037="",VLOOKUP(D4037,Sheet4!$A$1:$B$92,2,0),VLOOKUP(Q4037,Sheet4!$A$1:$B$92,2,0))</f>
        <v>保险资产管理产品</v>
      </c>
    </row>
    <row r="4038" spans="1:68" s="58" customFormat="1" ht="12.75" customHeight="1">
      <c r="A4038" s="137" t="s">
        <v>2273</v>
      </c>
      <c r="B4038" s="50" t="s">
        <v>2321</v>
      </c>
      <c r="C4038" s="252" t="s">
        <v>5552</v>
      </c>
      <c r="D4038" s="257" t="s">
        <v>672</v>
      </c>
      <c r="E4038" s="42" t="s">
        <v>4445</v>
      </c>
      <c r="F4038" s="42" t="s">
        <v>2321</v>
      </c>
      <c r="G4038" s="42"/>
      <c r="H4038" s="307">
        <v>6311581.7173014097</v>
      </c>
      <c r="I4038" s="315">
        <v>5815505.8620178886</v>
      </c>
      <c r="J4038" s="105">
        <v>0</v>
      </c>
      <c r="K4038" s="42">
        <v>0</v>
      </c>
      <c r="L4038" s="50" t="s">
        <v>4489</v>
      </c>
      <c r="M4038" s="50" t="s">
        <v>5544</v>
      </c>
      <c r="N4038" s="50" t="s">
        <v>5532</v>
      </c>
      <c r="O4038" s="137" t="s">
        <v>2409</v>
      </c>
      <c r="P4038" s="42" t="s">
        <v>64</v>
      </c>
      <c r="Q4038" s="42" t="s">
        <v>65</v>
      </c>
      <c r="R4038" s="42">
        <v>2</v>
      </c>
      <c r="S4038" s="137" t="s">
        <v>2254</v>
      </c>
      <c r="T4038" s="62">
        <v>16867538196.9</v>
      </c>
      <c r="U4038" s="62">
        <v>14487907740.719999</v>
      </c>
      <c r="Z4038" s="42" t="s">
        <v>68</v>
      </c>
      <c r="AJ4038" s="42"/>
      <c r="AW4038" s="42" t="s">
        <v>2412</v>
      </c>
      <c r="AX4038" s="42"/>
      <c r="AY4038" s="42"/>
      <c r="AZ4038" s="42"/>
      <c r="BA4038" s="42"/>
      <c r="BB4038" s="42"/>
      <c r="BN4038" s="128" t="s">
        <v>4578</v>
      </c>
      <c r="BO4038" s="58" t="str">
        <f t="shared" si="63"/>
        <v>境内资产</v>
      </c>
      <c r="BP4038" s="58" t="str">
        <f>IF(M4038="",VLOOKUP(D4038,Sheet4!$A$1:$B$92,2,0),VLOOKUP(Q4038,Sheet4!$A$1:$B$92,2,0))</f>
        <v>保险资产管理产品</v>
      </c>
    </row>
    <row r="4039" spans="1:68" s="58" customFormat="1" ht="12.75" customHeight="1">
      <c r="A4039" s="137" t="s">
        <v>2274</v>
      </c>
      <c r="B4039" s="50" t="s">
        <v>2322</v>
      </c>
      <c r="C4039" s="252" t="s">
        <v>5552</v>
      </c>
      <c r="D4039" s="257" t="s">
        <v>672</v>
      </c>
      <c r="E4039" s="42" t="s">
        <v>4446</v>
      </c>
      <c r="F4039" s="42" t="s">
        <v>2322</v>
      </c>
      <c r="G4039" s="42"/>
      <c r="H4039" s="307">
        <v>4604287.5599596947</v>
      </c>
      <c r="I4039" s="315">
        <v>3918125.3323847693</v>
      </c>
      <c r="J4039" s="105">
        <v>0</v>
      </c>
      <c r="K4039" s="42">
        <v>0</v>
      </c>
      <c r="L4039" s="50" t="s">
        <v>4489</v>
      </c>
      <c r="M4039" s="50" t="s">
        <v>5544</v>
      </c>
      <c r="N4039" s="50" t="s">
        <v>5532</v>
      </c>
      <c r="O4039" s="137" t="s">
        <v>2409</v>
      </c>
      <c r="P4039" s="42" t="s">
        <v>64</v>
      </c>
      <c r="Q4039" s="42" t="s">
        <v>65</v>
      </c>
      <c r="R4039" s="42">
        <v>2</v>
      </c>
      <c r="S4039" s="137" t="s">
        <v>2254</v>
      </c>
      <c r="T4039" s="62">
        <v>16867538196.9</v>
      </c>
      <c r="U4039" s="62">
        <v>14487907740.719999</v>
      </c>
      <c r="Z4039" s="42" t="s">
        <v>68</v>
      </c>
      <c r="AJ4039" s="42"/>
      <c r="AW4039" s="42" t="s">
        <v>2412</v>
      </c>
      <c r="AX4039" s="42"/>
      <c r="AY4039" s="42"/>
      <c r="AZ4039" s="42"/>
      <c r="BA4039" s="42"/>
      <c r="BB4039" s="42"/>
      <c r="BN4039" s="128" t="s">
        <v>4578</v>
      </c>
      <c r="BO4039" s="58" t="str">
        <f t="shared" si="63"/>
        <v>境内资产</v>
      </c>
      <c r="BP4039" s="58" t="str">
        <f>IF(M4039="",VLOOKUP(D4039,Sheet4!$A$1:$B$92,2,0),VLOOKUP(Q4039,Sheet4!$A$1:$B$92,2,0))</f>
        <v>保险资产管理产品</v>
      </c>
    </row>
    <row r="4040" spans="1:68" s="58" customFormat="1" ht="12.75" customHeight="1">
      <c r="A4040" s="138" t="s">
        <v>2116</v>
      </c>
      <c r="B4040" s="50" t="s">
        <v>2323</v>
      </c>
      <c r="C4040" s="252" t="s">
        <v>5552</v>
      </c>
      <c r="D4040" s="257" t="s">
        <v>672</v>
      </c>
      <c r="E4040" s="42" t="s">
        <v>4361</v>
      </c>
      <c r="F4040" s="42" t="s">
        <v>2323</v>
      </c>
      <c r="G4040" s="42"/>
      <c r="H4040" s="307">
        <v>2804238.9191109892</v>
      </c>
      <c r="I4040" s="315">
        <v>1927971.2356604463</v>
      </c>
      <c r="J4040" s="105">
        <v>0</v>
      </c>
      <c r="K4040" s="42">
        <v>0</v>
      </c>
      <c r="L4040" s="50" t="s">
        <v>4489</v>
      </c>
      <c r="M4040" s="50" t="s">
        <v>5544</v>
      </c>
      <c r="N4040" s="50" t="s">
        <v>5532</v>
      </c>
      <c r="O4040" s="137" t="s">
        <v>2409</v>
      </c>
      <c r="P4040" s="42" t="s">
        <v>64</v>
      </c>
      <c r="Q4040" s="42" t="s">
        <v>65</v>
      </c>
      <c r="R4040" s="42">
        <v>2</v>
      </c>
      <c r="S4040" s="137" t="s">
        <v>2254</v>
      </c>
      <c r="T4040" s="62">
        <v>16867538196.9</v>
      </c>
      <c r="U4040" s="62">
        <v>14487907740.719999</v>
      </c>
      <c r="Z4040" s="42" t="s">
        <v>68</v>
      </c>
      <c r="AJ4040" s="42"/>
      <c r="AW4040" s="42" t="s">
        <v>2412</v>
      </c>
      <c r="AX4040" s="42"/>
      <c r="AY4040" s="42"/>
      <c r="AZ4040" s="42"/>
      <c r="BA4040" s="42"/>
      <c r="BB4040" s="42"/>
      <c r="BN4040" s="128" t="s">
        <v>4578</v>
      </c>
      <c r="BO4040" s="58" t="str">
        <f t="shared" si="63"/>
        <v>境内资产</v>
      </c>
      <c r="BP4040" s="58" t="str">
        <f>IF(M4040="",VLOOKUP(D4040,Sheet4!$A$1:$B$92,2,0),VLOOKUP(Q4040,Sheet4!$A$1:$B$92,2,0))</f>
        <v>保险资产管理产品</v>
      </c>
    </row>
    <row r="4041" spans="1:68" s="58" customFormat="1" ht="12.75" customHeight="1">
      <c r="A4041" s="138" t="s">
        <v>2275</v>
      </c>
      <c r="B4041" s="50" t="s">
        <v>2324</v>
      </c>
      <c r="C4041" s="252" t="s">
        <v>5552</v>
      </c>
      <c r="D4041" s="257" t="s">
        <v>672</v>
      </c>
      <c r="E4041" s="42" t="s">
        <v>4447</v>
      </c>
      <c r="F4041" s="42" t="s">
        <v>2324</v>
      </c>
      <c r="G4041" s="42"/>
      <c r="H4041" s="307">
        <v>1821466.9099562694</v>
      </c>
      <c r="I4041" s="315">
        <v>1589847.3224153062</v>
      </c>
      <c r="J4041" s="105">
        <v>0</v>
      </c>
      <c r="K4041" s="42">
        <v>0</v>
      </c>
      <c r="L4041" s="50" t="s">
        <v>4489</v>
      </c>
      <c r="M4041" s="50" t="s">
        <v>5544</v>
      </c>
      <c r="N4041" s="50" t="s">
        <v>5532</v>
      </c>
      <c r="O4041" s="137" t="s">
        <v>2409</v>
      </c>
      <c r="P4041" s="42" t="s">
        <v>64</v>
      </c>
      <c r="Q4041" s="42" t="s">
        <v>65</v>
      </c>
      <c r="R4041" s="42">
        <v>2</v>
      </c>
      <c r="S4041" s="137" t="s">
        <v>2254</v>
      </c>
      <c r="T4041" s="62">
        <v>16867538196.9</v>
      </c>
      <c r="U4041" s="62">
        <v>14487907740.719999</v>
      </c>
      <c r="Z4041" s="42" t="s">
        <v>68</v>
      </c>
      <c r="AJ4041" s="42"/>
      <c r="AW4041" s="42" t="s">
        <v>2412</v>
      </c>
      <c r="AX4041" s="42"/>
      <c r="AY4041" s="42"/>
      <c r="AZ4041" s="42"/>
      <c r="BA4041" s="42"/>
      <c r="BB4041" s="42"/>
      <c r="BN4041" s="128" t="s">
        <v>4578</v>
      </c>
      <c r="BO4041" s="58" t="str">
        <f t="shared" si="63"/>
        <v>境内资产</v>
      </c>
      <c r="BP4041" s="58" t="str">
        <f>IF(M4041="",VLOOKUP(D4041,Sheet4!$A$1:$B$92,2,0),VLOOKUP(Q4041,Sheet4!$A$1:$B$92,2,0))</f>
        <v>保险资产管理产品</v>
      </c>
    </row>
    <row r="4042" spans="1:68" s="58" customFormat="1" ht="12.75" customHeight="1">
      <c r="A4042" s="137" t="s">
        <v>2276</v>
      </c>
      <c r="B4042" s="50" t="s">
        <v>2325</v>
      </c>
      <c r="C4042" s="252" t="s">
        <v>5552</v>
      </c>
      <c r="D4042" s="257" t="s">
        <v>672</v>
      </c>
      <c r="E4042" s="42" t="s">
        <v>4448</v>
      </c>
      <c r="F4042" s="42" t="s">
        <v>2325</v>
      </c>
      <c r="G4042" s="42"/>
      <c r="H4042" s="307">
        <v>585144.3524844615</v>
      </c>
      <c r="I4042" s="315">
        <v>338556.45785238664</v>
      </c>
      <c r="J4042" s="105">
        <v>0</v>
      </c>
      <c r="K4042" s="42">
        <v>0</v>
      </c>
      <c r="L4042" s="50" t="s">
        <v>4489</v>
      </c>
      <c r="M4042" s="50" t="s">
        <v>5544</v>
      </c>
      <c r="N4042" s="50" t="s">
        <v>5532</v>
      </c>
      <c r="O4042" s="137" t="s">
        <v>2409</v>
      </c>
      <c r="P4042" s="42" t="s">
        <v>64</v>
      </c>
      <c r="Q4042" s="42" t="s">
        <v>65</v>
      </c>
      <c r="R4042" s="42">
        <v>2</v>
      </c>
      <c r="S4042" s="137" t="s">
        <v>2254</v>
      </c>
      <c r="T4042" s="62">
        <v>16867538196.9</v>
      </c>
      <c r="U4042" s="62">
        <v>14487907740.719999</v>
      </c>
      <c r="Z4042" s="42" t="s">
        <v>68</v>
      </c>
      <c r="AJ4042" s="42"/>
      <c r="AW4042" s="42" t="s">
        <v>2412</v>
      </c>
      <c r="AX4042" s="42"/>
      <c r="AY4042" s="42"/>
      <c r="AZ4042" s="42"/>
      <c r="BA4042" s="42"/>
      <c r="BB4042" s="42"/>
      <c r="BN4042" s="128" t="s">
        <v>4578</v>
      </c>
      <c r="BO4042" s="58" t="str">
        <f t="shared" si="63"/>
        <v>境内资产</v>
      </c>
      <c r="BP4042" s="58" t="str">
        <f>IF(M4042="",VLOOKUP(D4042,Sheet4!$A$1:$B$92,2,0),VLOOKUP(Q4042,Sheet4!$A$1:$B$92,2,0))</f>
        <v>保险资产管理产品</v>
      </c>
    </row>
    <row r="4043" spans="1:68" s="58" customFormat="1" ht="12.75" customHeight="1">
      <c r="A4043" s="137" t="s">
        <v>2277</v>
      </c>
      <c r="B4043" s="50" t="s">
        <v>2326</v>
      </c>
      <c r="C4043" s="252" t="s">
        <v>5552</v>
      </c>
      <c r="D4043" s="257" t="s">
        <v>672</v>
      </c>
      <c r="E4043" s="42" t="s">
        <v>3547</v>
      </c>
      <c r="F4043" s="42" t="s">
        <v>2326</v>
      </c>
      <c r="G4043" s="42"/>
      <c r="H4043" s="307">
        <v>1484557.1298709807</v>
      </c>
      <c r="I4043" s="315">
        <v>1433933.7307442848</v>
      </c>
      <c r="J4043" s="105">
        <v>0</v>
      </c>
      <c r="K4043" s="42">
        <v>0</v>
      </c>
      <c r="L4043" s="50" t="s">
        <v>4489</v>
      </c>
      <c r="M4043" s="50" t="s">
        <v>5544</v>
      </c>
      <c r="N4043" s="50" t="s">
        <v>5532</v>
      </c>
      <c r="O4043" s="137" t="s">
        <v>2409</v>
      </c>
      <c r="P4043" s="42" t="s">
        <v>64</v>
      </c>
      <c r="Q4043" s="42" t="s">
        <v>65</v>
      </c>
      <c r="R4043" s="42">
        <v>2</v>
      </c>
      <c r="S4043" s="137" t="s">
        <v>2254</v>
      </c>
      <c r="T4043" s="62">
        <v>16867538196.9</v>
      </c>
      <c r="U4043" s="62">
        <v>14487907740.719999</v>
      </c>
      <c r="Z4043" s="42" t="s">
        <v>280</v>
      </c>
      <c r="AJ4043" s="42"/>
      <c r="AW4043" s="42" t="s">
        <v>2412</v>
      </c>
      <c r="AX4043" s="42"/>
      <c r="AY4043" s="42"/>
      <c r="AZ4043" s="42"/>
      <c r="BA4043" s="42"/>
      <c r="BB4043" s="42"/>
      <c r="BN4043" s="128" t="s">
        <v>4578</v>
      </c>
      <c r="BO4043" s="58" t="str">
        <f t="shared" si="63"/>
        <v>境内资产</v>
      </c>
      <c r="BP4043" s="58" t="str">
        <f>IF(M4043="",VLOOKUP(D4043,Sheet4!$A$1:$B$92,2,0),VLOOKUP(Q4043,Sheet4!$A$1:$B$92,2,0))</f>
        <v>保险资产管理产品</v>
      </c>
    </row>
    <row r="4044" spans="1:68" s="58" customFormat="1" ht="12.75" customHeight="1">
      <c r="A4044" s="137" t="s">
        <v>2106</v>
      </c>
      <c r="B4044" s="50" t="s">
        <v>2327</v>
      </c>
      <c r="C4044" s="252" t="s">
        <v>5552</v>
      </c>
      <c r="D4044" s="257" t="s">
        <v>672</v>
      </c>
      <c r="E4044" s="42" t="s">
        <v>4358</v>
      </c>
      <c r="F4044" s="42" t="s">
        <v>2327</v>
      </c>
      <c r="G4044" s="42"/>
      <c r="H4044" s="307">
        <v>3085027.0719300471</v>
      </c>
      <c r="I4044" s="315">
        <v>2692761.6029951251</v>
      </c>
      <c r="J4044" s="105">
        <v>0</v>
      </c>
      <c r="K4044" s="42">
        <v>0</v>
      </c>
      <c r="L4044" s="50" t="s">
        <v>4489</v>
      </c>
      <c r="M4044" s="50" t="s">
        <v>5544</v>
      </c>
      <c r="N4044" s="50" t="s">
        <v>5532</v>
      </c>
      <c r="O4044" s="137" t="s">
        <v>2409</v>
      </c>
      <c r="P4044" s="42" t="s">
        <v>64</v>
      </c>
      <c r="Q4044" s="42" t="s">
        <v>65</v>
      </c>
      <c r="R4044" s="42">
        <v>2</v>
      </c>
      <c r="S4044" s="137" t="s">
        <v>2254</v>
      </c>
      <c r="T4044" s="62">
        <v>16867538196.9</v>
      </c>
      <c r="U4044" s="62">
        <v>14487907740.719999</v>
      </c>
      <c r="Z4044" s="42" t="s">
        <v>68</v>
      </c>
      <c r="AJ4044" s="42"/>
      <c r="AW4044" s="42" t="s">
        <v>2412</v>
      </c>
      <c r="AX4044" s="42"/>
      <c r="AY4044" s="42"/>
      <c r="AZ4044" s="42"/>
      <c r="BA4044" s="42"/>
      <c r="BB4044" s="42"/>
      <c r="BN4044" s="128" t="s">
        <v>4578</v>
      </c>
      <c r="BO4044" s="58" t="str">
        <f t="shared" si="63"/>
        <v>境内资产</v>
      </c>
      <c r="BP4044" s="58" t="str">
        <f>IF(M4044="",VLOOKUP(D4044,Sheet4!$A$1:$B$92,2,0),VLOOKUP(Q4044,Sheet4!$A$1:$B$92,2,0))</f>
        <v>保险资产管理产品</v>
      </c>
    </row>
    <row r="4045" spans="1:68" s="58" customFormat="1" ht="12.75" customHeight="1">
      <c r="A4045" s="137" t="s">
        <v>2278</v>
      </c>
      <c r="B4045" s="50" t="s">
        <v>2328</v>
      </c>
      <c r="C4045" s="252" t="s">
        <v>5552</v>
      </c>
      <c r="D4045" s="257" t="s">
        <v>672</v>
      </c>
      <c r="E4045" s="42" t="s">
        <v>4449</v>
      </c>
      <c r="F4045" s="42" t="s">
        <v>2328</v>
      </c>
      <c r="G4045" s="42"/>
      <c r="H4045" s="307">
        <v>5054825.2523378646</v>
      </c>
      <c r="I4045" s="315">
        <v>4832642.5271332776</v>
      </c>
      <c r="J4045" s="105">
        <v>0</v>
      </c>
      <c r="K4045" s="42">
        <v>0</v>
      </c>
      <c r="L4045" s="50" t="s">
        <v>4489</v>
      </c>
      <c r="M4045" s="50" t="s">
        <v>5544</v>
      </c>
      <c r="N4045" s="50" t="s">
        <v>5532</v>
      </c>
      <c r="O4045" s="137" t="s">
        <v>2409</v>
      </c>
      <c r="P4045" s="42" t="s">
        <v>64</v>
      </c>
      <c r="Q4045" s="42" t="s">
        <v>65</v>
      </c>
      <c r="R4045" s="42">
        <v>2</v>
      </c>
      <c r="S4045" s="137" t="s">
        <v>2254</v>
      </c>
      <c r="T4045" s="62">
        <v>16867538196.9</v>
      </c>
      <c r="U4045" s="62">
        <v>14487907740.719999</v>
      </c>
      <c r="Z4045" s="42" t="s">
        <v>68</v>
      </c>
      <c r="AJ4045" s="42"/>
      <c r="AW4045" s="42" t="s">
        <v>2412</v>
      </c>
      <c r="AX4045" s="42"/>
      <c r="AY4045" s="42"/>
      <c r="AZ4045" s="42"/>
      <c r="BA4045" s="42"/>
      <c r="BB4045" s="42"/>
      <c r="BN4045" s="128" t="s">
        <v>4578</v>
      </c>
      <c r="BO4045" s="58" t="str">
        <f t="shared" si="63"/>
        <v>境内资产</v>
      </c>
      <c r="BP4045" s="58" t="str">
        <f>IF(M4045="",VLOOKUP(D4045,Sheet4!$A$1:$B$92,2,0),VLOOKUP(Q4045,Sheet4!$A$1:$B$92,2,0))</f>
        <v>保险资产管理产品</v>
      </c>
    </row>
    <row r="4046" spans="1:68" s="58" customFormat="1" ht="12.75" customHeight="1">
      <c r="A4046" s="137" t="s">
        <v>2279</v>
      </c>
      <c r="B4046" s="50" t="s">
        <v>2329</v>
      </c>
      <c r="C4046" s="252" t="s">
        <v>5552</v>
      </c>
      <c r="D4046" s="257" t="s">
        <v>672</v>
      </c>
      <c r="E4046" s="42" t="s">
        <v>4450</v>
      </c>
      <c r="F4046" s="42" t="s">
        <v>2329</v>
      </c>
      <c r="G4046" s="42"/>
      <c r="H4046" s="307">
        <v>1117186.1566185912</v>
      </c>
      <c r="I4046" s="315">
        <v>862905.38173862686</v>
      </c>
      <c r="J4046" s="105">
        <v>0</v>
      </c>
      <c r="K4046" s="42">
        <v>0</v>
      </c>
      <c r="L4046" s="50" t="s">
        <v>4489</v>
      </c>
      <c r="M4046" s="50" t="s">
        <v>5544</v>
      </c>
      <c r="N4046" s="50" t="s">
        <v>5532</v>
      </c>
      <c r="O4046" s="137" t="s">
        <v>2409</v>
      </c>
      <c r="P4046" s="42" t="s">
        <v>64</v>
      </c>
      <c r="Q4046" s="42" t="s">
        <v>65</v>
      </c>
      <c r="R4046" s="42">
        <v>2</v>
      </c>
      <c r="S4046" s="137" t="s">
        <v>2254</v>
      </c>
      <c r="T4046" s="62">
        <v>16867538196.9</v>
      </c>
      <c r="U4046" s="62">
        <v>14487907740.719999</v>
      </c>
      <c r="Z4046" s="42" t="s">
        <v>68</v>
      </c>
      <c r="AJ4046" s="42"/>
      <c r="AW4046" s="42" t="s">
        <v>2412</v>
      </c>
      <c r="AX4046" s="42"/>
      <c r="AY4046" s="42"/>
      <c r="AZ4046" s="42"/>
      <c r="BA4046" s="42"/>
      <c r="BB4046" s="42"/>
      <c r="BN4046" s="128" t="s">
        <v>4578</v>
      </c>
      <c r="BO4046" s="58" t="str">
        <f t="shared" si="63"/>
        <v>境内资产</v>
      </c>
      <c r="BP4046" s="58" t="str">
        <f>IF(M4046="",VLOOKUP(D4046,Sheet4!$A$1:$B$92,2,0),VLOOKUP(Q4046,Sheet4!$A$1:$B$92,2,0))</f>
        <v>保险资产管理产品</v>
      </c>
    </row>
    <row r="4047" spans="1:68" s="58" customFormat="1" ht="12.75" customHeight="1">
      <c r="A4047" s="137" t="s">
        <v>2280</v>
      </c>
      <c r="B4047" s="50" t="s">
        <v>2330</v>
      </c>
      <c r="C4047" s="252" t="s">
        <v>5552</v>
      </c>
      <c r="D4047" s="257" t="s">
        <v>672</v>
      </c>
      <c r="E4047" s="42" t="s">
        <v>4451</v>
      </c>
      <c r="F4047" s="42" t="s">
        <v>2330</v>
      </c>
      <c r="G4047" s="42"/>
      <c r="H4047" s="307">
        <v>5258907.8766209418</v>
      </c>
      <c r="I4047" s="315">
        <v>3214317.616385066</v>
      </c>
      <c r="J4047" s="105">
        <v>0</v>
      </c>
      <c r="K4047" s="42">
        <v>0</v>
      </c>
      <c r="L4047" s="50" t="s">
        <v>4489</v>
      </c>
      <c r="M4047" s="50" t="s">
        <v>5544</v>
      </c>
      <c r="N4047" s="50" t="s">
        <v>5532</v>
      </c>
      <c r="O4047" s="137" t="s">
        <v>2409</v>
      </c>
      <c r="P4047" s="42" t="s">
        <v>64</v>
      </c>
      <c r="Q4047" s="42" t="s">
        <v>65</v>
      </c>
      <c r="R4047" s="42">
        <v>2</v>
      </c>
      <c r="S4047" s="137" t="s">
        <v>2254</v>
      </c>
      <c r="T4047" s="62">
        <v>16867538196.9</v>
      </c>
      <c r="U4047" s="62">
        <v>14487907740.719999</v>
      </c>
      <c r="Z4047" s="42" t="s">
        <v>68</v>
      </c>
      <c r="AJ4047" s="42"/>
      <c r="AW4047" s="42" t="s">
        <v>2412</v>
      </c>
      <c r="AX4047" s="42"/>
      <c r="AY4047" s="42"/>
      <c r="AZ4047" s="42"/>
      <c r="BA4047" s="42"/>
      <c r="BB4047" s="42"/>
      <c r="BN4047" s="128" t="s">
        <v>4578</v>
      </c>
      <c r="BO4047" s="58" t="str">
        <f t="shared" si="63"/>
        <v>境内资产</v>
      </c>
      <c r="BP4047" s="58" t="str">
        <f>IF(M4047="",VLOOKUP(D4047,Sheet4!$A$1:$B$92,2,0),VLOOKUP(Q4047,Sheet4!$A$1:$B$92,2,0))</f>
        <v>保险资产管理产品</v>
      </c>
    </row>
    <row r="4048" spans="1:68" s="58" customFormat="1" ht="12.75" customHeight="1">
      <c r="A4048" s="137" t="s">
        <v>2281</v>
      </c>
      <c r="B4048" s="50" t="s">
        <v>2331</v>
      </c>
      <c r="C4048" s="252" t="s">
        <v>5552</v>
      </c>
      <c r="D4048" s="257" t="s">
        <v>672</v>
      </c>
      <c r="E4048" s="42" t="s">
        <v>2546</v>
      </c>
      <c r="F4048" s="42" t="s">
        <v>2331</v>
      </c>
      <c r="G4048" s="42"/>
      <c r="H4048" s="307">
        <v>2899869.8936237986</v>
      </c>
      <c r="I4048" s="315">
        <v>3270723.3914331854</v>
      </c>
      <c r="J4048" s="105">
        <v>0</v>
      </c>
      <c r="K4048" s="42">
        <v>0</v>
      </c>
      <c r="L4048" s="50" t="s">
        <v>4489</v>
      </c>
      <c r="M4048" s="50" t="s">
        <v>5544</v>
      </c>
      <c r="N4048" s="50" t="s">
        <v>5532</v>
      </c>
      <c r="O4048" s="137" t="s">
        <v>2409</v>
      </c>
      <c r="P4048" s="42" t="s">
        <v>64</v>
      </c>
      <c r="Q4048" s="42" t="s">
        <v>65</v>
      </c>
      <c r="R4048" s="42">
        <v>2</v>
      </c>
      <c r="S4048" s="137" t="s">
        <v>2254</v>
      </c>
      <c r="T4048" s="62">
        <v>16867538196.9</v>
      </c>
      <c r="U4048" s="62">
        <v>14487907740.719999</v>
      </c>
      <c r="Z4048" s="42" t="s">
        <v>68</v>
      </c>
      <c r="AJ4048" s="42"/>
      <c r="AW4048" s="42" t="s">
        <v>2412</v>
      </c>
      <c r="AX4048" s="42"/>
      <c r="AY4048" s="42"/>
      <c r="AZ4048" s="42"/>
      <c r="BA4048" s="42"/>
      <c r="BB4048" s="42"/>
      <c r="BN4048" s="128" t="s">
        <v>4578</v>
      </c>
      <c r="BO4048" s="58" t="str">
        <f t="shared" si="63"/>
        <v>境内资产</v>
      </c>
      <c r="BP4048" s="58" t="str">
        <f>IF(M4048="",VLOOKUP(D4048,Sheet4!$A$1:$B$92,2,0),VLOOKUP(Q4048,Sheet4!$A$1:$B$92,2,0))</f>
        <v>保险资产管理产品</v>
      </c>
    </row>
    <row r="4049" spans="1:68" s="58" customFormat="1" ht="12.75" customHeight="1">
      <c r="A4049" s="137" t="s">
        <v>2102</v>
      </c>
      <c r="B4049" s="50" t="s">
        <v>2332</v>
      </c>
      <c r="C4049" s="252" t="s">
        <v>5552</v>
      </c>
      <c r="D4049" s="257" t="s">
        <v>672</v>
      </c>
      <c r="E4049" s="42" t="s">
        <v>3651</v>
      </c>
      <c r="F4049" s="42" t="s">
        <v>2332</v>
      </c>
      <c r="G4049" s="42"/>
      <c r="H4049" s="307">
        <v>1552379.7090795224</v>
      </c>
      <c r="I4049" s="315">
        <v>1558260.4872272846</v>
      </c>
      <c r="J4049" s="105">
        <v>0</v>
      </c>
      <c r="K4049" s="42">
        <v>0</v>
      </c>
      <c r="L4049" s="50" t="s">
        <v>4489</v>
      </c>
      <c r="M4049" s="50" t="s">
        <v>5544</v>
      </c>
      <c r="N4049" s="50" t="s">
        <v>5532</v>
      </c>
      <c r="O4049" s="137" t="s">
        <v>2409</v>
      </c>
      <c r="P4049" s="42" t="s">
        <v>64</v>
      </c>
      <c r="Q4049" s="42" t="s">
        <v>65</v>
      </c>
      <c r="R4049" s="42">
        <v>2</v>
      </c>
      <c r="S4049" s="137" t="s">
        <v>2254</v>
      </c>
      <c r="T4049" s="62">
        <v>16867538196.9</v>
      </c>
      <c r="U4049" s="62">
        <v>14487907740.719999</v>
      </c>
      <c r="Z4049" s="42" t="s">
        <v>280</v>
      </c>
      <c r="AJ4049" s="42"/>
      <c r="AW4049" s="42" t="s">
        <v>2412</v>
      </c>
      <c r="AX4049" s="42"/>
      <c r="AY4049" s="42"/>
      <c r="AZ4049" s="42"/>
      <c r="BA4049" s="42"/>
      <c r="BB4049" s="42"/>
      <c r="BN4049" s="128" t="s">
        <v>4578</v>
      </c>
      <c r="BO4049" s="58" t="str">
        <f t="shared" si="63"/>
        <v>境内资产</v>
      </c>
      <c r="BP4049" s="58" t="str">
        <f>IF(M4049="",VLOOKUP(D4049,Sheet4!$A$1:$B$92,2,0),VLOOKUP(Q4049,Sheet4!$A$1:$B$92,2,0))</f>
        <v>保险资产管理产品</v>
      </c>
    </row>
    <row r="4050" spans="1:68" s="58" customFormat="1" ht="12.75" customHeight="1">
      <c r="A4050" s="137" t="s">
        <v>2282</v>
      </c>
      <c r="B4050" s="50" t="s">
        <v>2333</v>
      </c>
      <c r="C4050" s="252" t="s">
        <v>5552</v>
      </c>
      <c r="D4050" s="257" t="s">
        <v>672</v>
      </c>
      <c r="E4050" s="42" t="s">
        <v>3677</v>
      </c>
      <c r="F4050" s="42" t="s">
        <v>2333</v>
      </c>
      <c r="G4050" s="42"/>
      <c r="H4050" s="307">
        <v>7772052.0202754913</v>
      </c>
      <c r="I4050" s="315">
        <v>6515554.8505181586</v>
      </c>
      <c r="J4050" s="105">
        <v>0</v>
      </c>
      <c r="K4050" s="42">
        <v>0</v>
      </c>
      <c r="L4050" s="50" t="s">
        <v>4489</v>
      </c>
      <c r="M4050" s="50" t="s">
        <v>5544</v>
      </c>
      <c r="N4050" s="50" t="s">
        <v>5532</v>
      </c>
      <c r="O4050" s="137" t="s">
        <v>2409</v>
      </c>
      <c r="P4050" s="42" t="s">
        <v>64</v>
      </c>
      <c r="Q4050" s="42" t="s">
        <v>65</v>
      </c>
      <c r="R4050" s="42">
        <v>2</v>
      </c>
      <c r="S4050" s="137" t="s">
        <v>2254</v>
      </c>
      <c r="T4050" s="62">
        <v>16867538196.9</v>
      </c>
      <c r="U4050" s="62">
        <v>14487907740.719999</v>
      </c>
      <c r="Z4050" s="42" t="s">
        <v>280</v>
      </c>
      <c r="AJ4050" s="42"/>
      <c r="AW4050" s="42" t="s">
        <v>2412</v>
      </c>
      <c r="AX4050" s="42"/>
      <c r="AY4050" s="42"/>
      <c r="AZ4050" s="42"/>
      <c r="BA4050" s="42"/>
      <c r="BB4050" s="42"/>
      <c r="BN4050" s="128" t="s">
        <v>4578</v>
      </c>
      <c r="BO4050" s="58" t="str">
        <f t="shared" si="63"/>
        <v>境内资产</v>
      </c>
      <c r="BP4050" s="58" t="str">
        <f>IF(M4050="",VLOOKUP(D4050,Sheet4!$A$1:$B$92,2,0),VLOOKUP(Q4050,Sheet4!$A$1:$B$92,2,0))</f>
        <v>保险资产管理产品</v>
      </c>
    </row>
    <row r="4051" spans="1:68" s="58" customFormat="1" ht="12.75" customHeight="1">
      <c r="A4051" s="137" t="s">
        <v>2283</v>
      </c>
      <c r="B4051" s="50" t="s">
        <v>2334</v>
      </c>
      <c r="C4051" s="252" t="s">
        <v>5552</v>
      </c>
      <c r="D4051" s="257" t="s">
        <v>678</v>
      </c>
      <c r="E4051" s="42" t="s">
        <v>4452</v>
      </c>
      <c r="F4051" s="42" t="s">
        <v>2334</v>
      </c>
      <c r="G4051" s="42"/>
      <c r="H4051" s="307">
        <v>707012.23106157489</v>
      </c>
      <c r="I4051" s="315">
        <v>555350.84522193077</v>
      </c>
      <c r="J4051" s="105">
        <v>0</v>
      </c>
      <c r="K4051" s="42">
        <v>0</v>
      </c>
      <c r="L4051" s="50" t="s">
        <v>4489</v>
      </c>
      <c r="M4051" s="50" t="s">
        <v>5544</v>
      </c>
      <c r="N4051" s="50" t="s">
        <v>5532</v>
      </c>
      <c r="O4051" s="137" t="s">
        <v>2409</v>
      </c>
      <c r="P4051" s="42" t="s">
        <v>64</v>
      </c>
      <c r="Q4051" s="42" t="s">
        <v>65</v>
      </c>
      <c r="R4051" s="42">
        <v>2</v>
      </c>
      <c r="S4051" s="137" t="s">
        <v>2254</v>
      </c>
      <c r="T4051" s="62">
        <v>16867538196.9</v>
      </c>
      <c r="U4051" s="62">
        <v>14487907740.719999</v>
      </c>
      <c r="Z4051" s="42" t="s">
        <v>68</v>
      </c>
      <c r="AJ4051" s="42"/>
      <c r="AW4051" s="42" t="s">
        <v>2412</v>
      </c>
      <c r="AX4051" s="42"/>
      <c r="AY4051" s="42"/>
      <c r="AZ4051" s="42"/>
      <c r="BA4051" s="42"/>
      <c r="BB4051" s="42"/>
      <c r="BN4051" s="128" t="s">
        <v>4578</v>
      </c>
      <c r="BO4051" s="58" t="str">
        <f t="shared" si="63"/>
        <v>境内资产</v>
      </c>
      <c r="BP4051" s="58" t="str">
        <f>IF(M4051="",VLOOKUP(D4051,Sheet4!$A$1:$B$92,2,0),VLOOKUP(Q4051,Sheet4!$A$1:$B$92,2,0))</f>
        <v>保险资产管理产品</v>
      </c>
    </row>
    <row r="4052" spans="1:68" s="58" customFormat="1" ht="12.75" customHeight="1">
      <c r="A4052" s="137" t="s">
        <v>2284</v>
      </c>
      <c r="B4052" s="50" t="s">
        <v>2335</v>
      </c>
      <c r="C4052" s="252" t="s">
        <v>5552</v>
      </c>
      <c r="D4052" s="257" t="s">
        <v>678</v>
      </c>
      <c r="E4052" s="42" t="s">
        <v>4453</v>
      </c>
      <c r="F4052" s="42" t="s">
        <v>2335</v>
      </c>
      <c r="G4052" s="42"/>
      <c r="H4052" s="307">
        <v>3118325.1117533357</v>
      </c>
      <c r="I4052" s="315">
        <v>2618094.085474066</v>
      </c>
      <c r="J4052" s="105">
        <v>0</v>
      </c>
      <c r="K4052" s="42">
        <v>0</v>
      </c>
      <c r="L4052" s="50" t="s">
        <v>4489</v>
      </c>
      <c r="M4052" s="50" t="s">
        <v>5544</v>
      </c>
      <c r="N4052" s="50" t="s">
        <v>5532</v>
      </c>
      <c r="O4052" s="137" t="s">
        <v>2409</v>
      </c>
      <c r="P4052" s="42" t="s">
        <v>64</v>
      </c>
      <c r="Q4052" s="42" t="s">
        <v>65</v>
      </c>
      <c r="R4052" s="42">
        <v>2</v>
      </c>
      <c r="S4052" s="137" t="s">
        <v>2254</v>
      </c>
      <c r="T4052" s="62">
        <v>16867538196.9</v>
      </c>
      <c r="U4052" s="62">
        <v>14487907740.719999</v>
      </c>
      <c r="Z4052" s="42" t="s">
        <v>68</v>
      </c>
      <c r="AJ4052" s="42"/>
      <c r="AW4052" s="42" t="s">
        <v>2412</v>
      </c>
      <c r="AX4052" s="42"/>
      <c r="AY4052" s="42"/>
      <c r="AZ4052" s="42"/>
      <c r="BA4052" s="42"/>
      <c r="BB4052" s="42"/>
      <c r="BN4052" s="128" t="s">
        <v>4578</v>
      </c>
      <c r="BO4052" s="58" t="str">
        <f t="shared" si="63"/>
        <v>境内资产</v>
      </c>
      <c r="BP4052" s="58" t="str">
        <f>IF(M4052="",VLOOKUP(D4052,Sheet4!$A$1:$B$92,2,0),VLOOKUP(Q4052,Sheet4!$A$1:$B$92,2,0))</f>
        <v>保险资产管理产品</v>
      </c>
    </row>
    <row r="4053" spans="1:68" s="58" customFormat="1" ht="12.75" customHeight="1">
      <c r="A4053" s="137" t="s">
        <v>2285</v>
      </c>
      <c r="B4053" s="50" t="s">
        <v>2336</v>
      </c>
      <c r="C4053" s="252" t="s">
        <v>5552</v>
      </c>
      <c r="D4053" s="257" t="s">
        <v>678</v>
      </c>
      <c r="E4053" s="42" t="s">
        <v>4454</v>
      </c>
      <c r="F4053" s="42" t="s">
        <v>2336</v>
      </c>
      <c r="G4053" s="42"/>
      <c r="H4053" s="307">
        <v>2307173.023048766</v>
      </c>
      <c r="I4053" s="315">
        <v>1126282.6484587104</v>
      </c>
      <c r="J4053" s="105">
        <v>0</v>
      </c>
      <c r="K4053" s="42">
        <v>0</v>
      </c>
      <c r="L4053" s="50" t="s">
        <v>4489</v>
      </c>
      <c r="M4053" s="50" t="s">
        <v>5544</v>
      </c>
      <c r="N4053" s="50" t="s">
        <v>5532</v>
      </c>
      <c r="O4053" s="137" t="s">
        <v>2409</v>
      </c>
      <c r="P4053" s="42" t="s">
        <v>64</v>
      </c>
      <c r="Q4053" s="42" t="s">
        <v>65</v>
      </c>
      <c r="R4053" s="42">
        <v>2</v>
      </c>
      <c r="S4053" s="137" t="s">
        <v>2254</v>
      </c>
      <c r="T4053" s="62">
        <v>16867538196.9</v>
      </c>
      <c r="U4053" s="62">
        <v>14487907740.719999</v>
      </c>
      <c r="Z4053" s="42" t="s">
        <v>68</v>
      </c>
      <c r="AJ4053" s="42"/>
      <c r="AW4053" s="42" t="s">
        <v>2412</v>
      </c>
      <c r="AX4053" s="42"/>
      <c r="AY4053" s="42"/>
      <c r="AZ4053" s="42"/>
      <c r="BA4053" s="42"/>
      <c r="BB4053" s="42"/>
      <c r="BN4053" s="128" t="s">
        <v>4578</v>
      </c>
      <c r="BO4053" s="58" t="str">
        <f t="shared" si="63"/>
        <v>境内资产</v>
      </c>
      <c r="BP4053" s="58" t="str">
        <f>IF(M4053="",VLOOKUP(D4053,Sheet4!$A$1:$B$92,2,0),VLOOKUP(Q4053,Sheet4!$A$1:$B$92,2,0))</f>
        <v>保险资产管理产品</v>
      </c>
    </row>
    <row r="4054" spans="1:68" s="58" customFormat="1" ht="12.75" customHeight="1">
      <c r="A4054" s="137" t="s">
        <v>2286</v>
      </c>
      <c r="B4054" s="50" t="s">
        <v>2337</v>
      </c>
      <c r="C4054" s="252" t="s">
        <v>5552</v>
      </c>
      <c r="D4054" s="257" t="s">
        <v>678</v>
      </c>
      <c r="E4054" s="42" t="s">
        <v>4455</v>
      </c>
      <c r="F4054" s="42" t="s">
        <v>2337</v>
      </c>
      <c r="G4054" s="42"/>
      <c r="H4054" s="307">
        <v>1889169.7875824519</v>
      </c>
      <c r="I4054" s="315">
        <v>951115.25738332223</v>
      </c>
      <c r="J4054" s="105">
        <v>0</v>
      </c>
      <c r="K4054" s="42">
        <v>0</v>
      </c>
      <c r="L4054" s="50" t="s">
        <v>4489</v>
      </c>
      <c r="M4054" s="50" t="s">
        <v>5544</v>
      </c>
      <c r="N4054" s="50" t="s">
        <v>5532</v>
      </c>
      <c r="O4054" s="137" t="s">
        <v>2409</v>
      </c>
      <c r="P4054" s="42" t="s">
        <v>64</v>
      </c>
      <c r="Q4054" s="42" t="s">
        <v>65</v>
      </c>
      <c r="R4054" s="42">
        <v>2</v>
      </c>
      <c r="S4054" s="137" t="s">
        <v>2254</v>
      </c>
      <c r="T4054" s="62">
        <v>16867538196.9</v>
      </c>
      <c r="U4054" s="62">
        <v>14487907740.719999</v>
      </c>
      <c r="Z4054" s="42" t="s">
        <v>68</v>
      </c>
      <c r="AJ4054" s="42"/>
      <c r="AW4054" s="42" t="s">
        <v>2412</v>
      </c>
      <c r="AX4054" s="42"/>
      <c r="AY4054" s="42"/>
      <c r="AZ4054" s="42"/>
      <c r="BA4054" s="42"/>
      <c r="BB4054" s="42"/>
      <c r="BN4054" s="128" t="s">
        <v>4578</v>
      </c>
      <c r="BO4054" s="58" t="str">
        <f t="shared" si="63"/>
        <v>境内资产</v>
      </c>
      <c r="BP4054" s="58" t="str">
        <f>IF(M4054="",VLOOKUP(D4054,Sheet4!$A$1:$B$92,2,0),VLOOKUP(Q4054,Sheet4!$A$1:$B$92,2,0))</f>
        <v>保险资产管理产品</v>
      </c>
    </row>
    <row r="4055" spans="1:68" s="58" customFormat="1" ht="12.75" customHeight="1">
      <c r="A4055" s="137" t="s">
        <v>2287</v>
      </c>
      <c r="B4055" s="50" t="s">
        <v>2338</v>
      </c>
      <c r="C4055" s="252" t="s">
        <v>5552</v>
      </c>
      <c r="D4055" s="257" t="s">
        <v>678</v>
      </c>
      <c r="E4055" s="42" t="s">
        <v>4456</v>
      </c>
      <c r="F4055" s="42" t="s">
        <v>2338</v>
      </c>
      <c r="G4055" s="42"/>
      <c r="H4055" s="307">
        <v>4145653.1579312962</v>
      </c>
      <c r="I4055" s="315">
        <v>3081354.0808262173</v>
      </c>
      <c r="J4055" s="105">
        <v>0</v>
      </c>
      <c r="K4055" s="42">
        <v>0</v>
      </c>
      <c r="L4055" s="50" t="s">
        <v>4489</v>
      </c>
      <c r="M4055" s="50" t="s">
        <v>5544</v>
      </c>
      <c r="N4055" s="50" t="s">
        <v>5532</v>
      </c>
      <c r="O4055" s="137" t="s">
        <v>2409</v>
      </c>
      <c r="P4055" s="42" t="s">
        <v>64</v>
      </c>
      <c r="Q4055" s="42" t="s">
        <v>65</v>
      </c>
      <c r="R4055" s="42">
        <v>2</v>
      </c>
      <c r="S4055" s="137" t="s">
        <v>2254</v>
      </c>
      <c r="T4055" s="62">
        <v>16867538196.9</v>
      </c>
      <c r="U4055" s="62">
        <v>14487907740.719999</v>
      </c>
      <c r="Z4055" s="42" t="s">
        <v>68</v>
      </c>
      <c r="AJ4055" s="42"/>
      <c r="AW4055" s="42" t="s">
        <v>2412</v>
      </c>
      <c r="AX4055" s="42"/>
      <c r="AY4055" s="42"/>
      <c r="AZ4055" s="42"/>
      <c r="BA4055" s="42"/>
      <c r="BB4055" s="42"/>
      <c r="BN4055" s="128" t="s">
        <v>4578</v>
      </c>
      <c r="BO4055" s="58" t="str">
        <f t="shared" si="63"/>
        <v>境内资产</v>
      </c>
      <c r="BP4055" s="58" t="str">
        <f>IF(M4055="",VLOOKUP(D4055,Sheet4!$A$1:$B$92,2,0),VLOOKUP(Q4055,Sheet4!$A$1:$B$92,2,0))</f>
        <v>保险资产管理产品</v>
      </c>
    </row>
    <row r="4056" spans="1:68" s="58" customFormat="1" ht="12.75" customHeight="1">
      <c r="A4056" s="137" t="s">
        <v>2288</v>
      </c>
      <c r="B4056" s="50" t="s">
        <v>2339</v>
      </c>
      <c r="C4056" s="252" t="s">
        <v>5552</v>
      </c>
      <c r="D4056" s="257" t="s">
        <v>678</v>
      </c>
      <c r="E4056" s="42" t="s">
        <v>4457</v>
      </c>
      <c r="F4056" s="42" t="s">
        <v>2339</v>
      </c>
      <c r="G4056" s="42"/>
      <c r="H4056" s="307">
        <v>198938.51041357749</v>
      </c>
      <c r="I4056" s="315">
        <v>137637.35685274759</v>
      </c>
      <c r="J4056" s="105">
        <v>0</v>
      </c>
      <c r="K4056" s="42">
        <v>0</v>
      </c>
      <c r="L4056" s="50" t="s">
        <v>4489</v>
      </c>
      <c r="M4056" s="50" t="s">
        <v>5544</v>
      </c>
      <c r="N4056" s="50" t="s">
        <v>5532</v>
      </c>
      <c r="O4056" s="137" t="s">
        <v>2409</v>
      </c>
      <c r="P4056" s="42" t="s">
        <v>64</v>
      </c>
      <c r="Q4056" s="42" t="s">
        <v>65</v>
      </c>
      <c r="R4056" s="42">
        <v>2</v>
      </c>
      <c r="S4056" s="137" t="s">
        <v>2254</v>
      </c>
      <c r="T4056" s="62">
        <v>16867538196.9</v>
      </c>
      <c r="U4056" s="62">
        <v>14487907740.719999</v>
      </c>
      <c r="Z4056" s="42" t="s">
        <v>68</v>
      </c>
      <c r="AJ4056" s="42"/>
      <c r="AW4056" s="42" t="s">
        <v>2412</v>
      </c>
      <c r="AX4056" s="42"/>
      <c r="AY4056" s="42"/>
      <c r="AZ4056" s="42"/>
      <c r="BA4056" s="42"/>
      <c r="BB4056" s="42"/>
      <c r="BN4056" s="128" t="s">
        <v>4578</v>
      </c>
      <c r="BO4056" s="58" t="str">
        <f t="shared" si="63"/>
        <v>境内资产</v>
      </c>
      <c r="BP4056" s="58" t="str">
        <f>IF(M4056="",VLOOKUP(D4056,Sheet4!$A$1:$B$92,2,0),VLOOKUP(Q4056,Sheet4!$A$1:$B$92,2,0))</f>
        <v>保险资产管理产品</v>
      </c>
    </row>
    <row r="4057" spans="1:68" s="58" customFormat="1" ht="12.75" customHeight="1">
      <c r="A4057" s="137" t="s">
        <v>2289</v>
      </c>
      <c r="B4057" s="50" t="s">
        <v>2340</v>
      </c>
      <c r="C4057" s="252" t="s">
        <v>5552</v>
      </c>
      <c r="D4057" s="257" t="s">
        <v>689</v>
      </c>
      <c r="E4057" s="42" t="s">
        <v>4458</v>
      </c>
      <c r="F4057" s="42" t="s">
        <v>2340</v>
      </c>
      <c r="G4057" s="42"/>
      <c r="H4057" s="307">
        <v>1919182.4466538597</v>
      </c>
      <c r="I4057" s="315">
        <v>1132094.7077375869</v>
      </c>
      <c r="J4057" s="105">
        <v>0</v>
      </c>
      <c r="K4057" s="42">
        <v>0</v>
      </c>
      <c r="L4057" s="50" t="s">
        <v>4489</v>
      </c>
      <c r="M4057" s="50" t="s">
        <v>5544</v>
      </c>
      <c r="N4057" s="50" t="s">
        <v>5532</v>
      </c>
      <c r="O4057" s="137" t="s">
        <v>2409</v>
      </c>
      <c r="P4057" s="42" t="s">
        <v>64</v>
      </c>
      <c r="Q4057" s="42" t="s">
        <v>65</v>
      </c>
      <c r="R4057" s="42">
        <v>2</v>
      </c>
      <c r="S4057" s="137" t="s">
        <v>2254</v>
      </c>
      <c r="T4057" s="62">
        <v>16867538196.9</v>
      </c>
      <c r="U4057" s="62">
        <v>14487907740.719999</v>
      </c>
      <c r="Z4057" s="42" t="s">
        <v>68</v>
      </c>
      <c r="AJ4057" s="42"/>
      <c r="AW4057" s="42" t="s">
        <v>2412</v>
      </c>
      <c r="AX4057" s="42"/>
      <c r="AY4057" s="42"/>
      <c r="AZ4057" s="42"/>
      <c r="BA4057" s="42"/>
      <c r="BB4057" s="42"/>
      <c r="BN4057" s="128" t="s">
        <v>4578</v>
      </c>
      <c r="BO4057" s="58" t="str">
        <f t="shared" si="63"/>
        <v>境内资产</v>
      </c>
      <c r="BP4057" s="58" t="str">
        <f>IF(M4057="",VLOOKUP(D4057,Sheet4!$A$1:$B$92,2,0),VLOOKUP(Q4057,Sheet4!$A$1:$B$92,2,0))</f>
        <v>保险资产管理产品</v>
      </c>
    </row>
    <row r="4058" spans="1:68" s="58" customFormat="1" ht="12.75" customHeight="1">
      <c r="A4058" s="137" t="s">
        <v>2290</v>
      </c>
      <c r="B4058" s="50" t="s">
        <v>2341</v>
      </c>
      <c r="C4058" s="252" t="s">
        <v>5552</v>
      </c>
      <c r="D4058" s="257" t="s">
        <v>689</v>
      </c>
      <c r="E4058" s="42" t="s">
        <v>4459</v>
      </c>
      <c r="F4058" s="42" t="s">
        <v>2341</v>
      </c>
      <c r="G4058" s="42"/>
      <c r="H4058" s="307">
        <v>2247227.1033957084</v>
      </c>
      <c r="I4058" s="315">
        <v>1033943.252870269</v>
      </c>
      <c r="J4058" s="105">
        <v>0</v>
      </c>
      <c r="K4058" s="42">
        <v>0</v>
      </c>
      <c r="L4058" s="50" t="s">
        <v>4489</v>
      </c>
      <c r="M4058" s="50" t="s">
        <v>5544</v>
      </c>
      <c r="N4058" s="50" t="s">
        <v>5532</v>
      </c>
      <c r="O4058" s="137" t="s">
        <v>2409</v>
      </c>
      <c r="P4058" s="42" t="s">
        <v>64</v>
      </c>
      <c r="Q4058" s="42" t="s">
        <v>65</v>
      </c>
      <c r="R4058" s="42">
        <v>2</v>
      </c>
      <c r="S4058" s="137" t="s">
        <v>2254</v>
      </c>
      <c r="T4058" s="62">
        <v>16867538196.9</v>
      </c>
      <c r="U4058" s="62">
        <v>14487907740.719999</v>
      </c>
      <c r="Z4058" s="42" t="s">
        <v>68</v>
      </c>
      <c r="AJ4058" s="42"/>
      <c r="AW4058" s="42" t="s">
        <v>2412</v>
      </c>
      <c r="AX4058" s="42"/>
      <c r="AY4058" s="42"/>
      <c r="AZ4058" s="42"/>
      <c r="BA4058" s="42"/>
      <c r="BB4058" s="42"/>
      <c r="BN4058" s="128" t="s">
        <v>4578</v>
      </c>
      <c r="BO4058" s="58" t="str">
        <f t="shared" si="63"/>
        <v>境内资产</v>
      </c>
      <c r="BP4058" s="58" t="str">
        <f>IF(M4058="",VLOOKUP(D4058,Sheet4!$A$1:$B$92,2,0),VLOOKUP(Q4058,Sheet4!$A$1:$B$92,2,0))</f>
        <v>保险资产管理产品</v>
      </c>
    </row>
    <row r="4059" spans="1:68" s="58" customFormat="1" ht="12.75" customHeight="1">
      <c r="A4059" s="137" t="s">
        <v>2291</v>
      </c>
      <c r="B4059" s="50" t="s">
        <v>2342</v>
      </c>
      <c r="C4059" s="252" t="s">
        <v>5552</v>
      </c>
      <c r="D4059" s="257" t="s">
        <v>689</v>
      </c>
      <c r="E4059" s="42" t="s">
        <v>3211</v>
      </c>
      <c r="F4059" s="42" t="s">
        <v>2342</v>
      </c>
      <c r="G4059" s="42"/>
      <c r="H4059" s="307">
        <v>155764.46623601479</v>
      </c>
      <c r="I4059" s="315">
        <v>133130.95608269572</v>
      </c>
      <c r="J4059" s="105">
        <v>0</v>
      </c>
      <c r="K4059" s="42">
        <v>0</v>
      </c>
      <c r="L4059" s="50" t="s">
        <v>4489</v>
      </c>
      <c r="M4059" s="50" t="s">
        <v>5544</v>
      </c>
      <c r="N4059" s="50" t="s">
        <v>5532</v>
      </c>
      <c r="O4059" s="137" t="s">
        <v>2409</v>
      </c>
      <c r="P4059" s="42" t="s">
        <v>64</v>
      </c>
      <c r="Q4059" s="42" t="s">
        <v>65</v>
      </c>
      <c r="R4059" s="42">
        <v>2</v>
      </c>
      <c r="S4059" s="137" t="s">
        <v>2254</v>
      </c>
      <c r="T4059" s="62">
        <v>16867538196.9</v>
      </c>
      <c r="U4059" s="62">
        <v>14487907740.719999</v>
      </c>
      <c r="Z4059" s="42" t="s">
        <v>68</v>
      </c>
      <c r="AJ4059" s="42"/>
      <c r="AW4059" s="42" t="s">
        <v>2412</v>
      </c>
      <c r="AX4059" s="42"/>
      <c r="AY4059" s="42"/>
      <c r="AZ4059" s="42"/>
      <c r="BA4059" s="42"/>
      <c r="BB4059" s="42"/>
      <c r="BN4059" s="128" t="s">
        <v>4578</v>
      </c>
      <c r="BO4059" s="58" t="str">
        <f t="shared" si="63"/>
        <v>境内资产</v>
      </c>
      <c r="BP4059" s="58" t="str">
        <f>IF(M4059="",VLOOKUP(D4059,Sheet4!$A$1:$B$92,2,0),VLOOKUP(Q4059,Sheet4!$A$1:$B$92,2,0))</f>
        <v>保险资产管理产品</v>
      </c>
    </row>
    <row r="4060" spans="1:68" s="58" customFormat="1" ht="12.75" customHeight="1">
      <c r="A4060" s="137" t="s">
        <v>2292</v>
      </c>
      <c r="B4060" s="50" t="s">
        <v>2343</v>
      </c>
      <c r="C4060" s="252" t="s">
        <v>5552</v>
      </c>
      <c r="D4060" s="257" t="s">
        <v>689</v>
      </c>
      <c r="E4060" s="42" t="s">
        <v>3219</v>
      </c>
      <c r="F4060" s="42" t="s">
        <v>2343</v>
      </c>
      <c r="G4060" s="42"/>
      <c r="H4060" s="307">
        <v>3062057.6527669472</v>
      </c>
      <c r="I4060" s="315">
        <v>1998695.3381076562</v>
      </c>
      <c r="J4060" s="105">
        <v>0</v>
      </c>
      <c r="K4060" s="42">
        <v>0</v>
      </c>
      <c r="L4060" s="50" t="s">
        <v>4489</v>
      </c>
      <c r="M4060" s="50" t="s">
        <v>5544</v>
      </c>
      <c r="N4060" s="50" t="s">
        <v>5532</v>
      </c>
      <c r="O4060" s="137" t="s">
        <v>2409</v>
      </c>
      <c r="P4060" s="42" t="s">
        <v>64</v>
      </c>
      <c r="Q4060" s="42" t="s">
        <v>65</v>
      </c>
      <c r="R4060" s="42">
        <v>2</v>
      </c>
      <c r="S4060" s="137" t="s">
        <v>2254</v>
      </c>
      <c r="T4060" s="62">
        <v>16867538196.9</v>
      </c>
      <c r="U4060" s="62">
        <v>14487907740.719999</v>
      </c>
      <c r="Z4060" s="42" t="s">
        <v>280</v>
      </c>
      <c r="AJ4060" s="42"/>
      <c r="AW4060" s="42" t="s">
        <v>2412</v>
      </c>
      <c r="AX4060" s="42"/>
      <c r="AY4060" s="42"/>
      <c r="AZ4060" s="42"/>
      <c r="BA4060" s="42"/>
      <c r="BB4060" s="42"/>
      <c r="BN4060" s="128" t="s">
        <v>4578</v>
      </c>
      <c r="BO4060" s="58" t="str">
        <f t="shared" si="63"/>
        <v>境内资产</v>
      </c>
      <c r="BP4060" s="58" t="str">
        <f>IF(M4060="",VLOOKUP(D4060,Sheet4!$A$1:$B$92,2,0),VLOOKUP(Q4060,Sheet4!$A$1:$B$92,2,0))</f>
        <v>保险资产管理产品</v>
      </c>
    </row>
    <row r="4061" spans="1:68" s="58" customFormat="1" ht="12.75" customHeight="1">
      <c r="A4061" s="137" t="s">
        <v>2293</v>
      </c>
      <c r="B4061" s="50" t="s">
        <v>2344</v>
      </c>
      <c r="C4061" s="252" t="s">
        <v>5552</v>
      </c>
      <c r="D4061" s="257" t="s">
        <v>689</v>
      </c>
      <c r="E4061" s="42" t="s">
        <v>3250</v>
      </c>
      <c r="F4061" s="42" t="s">
        <v>2344</v>
      </c>
      <c r="G4061" s="42"/>
      <c r="H4061" s="307">
        <v>1909625.9026970319</v>
      </c>
      <c r="I4061" s="315">
        <v>1815833.859088934</v>
      </c>
      <c r="J4061" s="105">
        <v>0</v>
      </c>
      <c r="K4061" s="42">
        <v>0</v>
      </c>
      <c r="L4061" s="50" t="s">
        <v>4489</v>
      </c>
      <c r="M4061" s="50" t="s">
        <v>5544</v>
      </c>
      <c r="N4061" s="50" t="s">
        <v>5532</v>
      </c>
      <c r="O4061" s="137" t="s">
        <v>2409</v>
      </c>
      <c r="P4061" s="42" t="s">
        <v>64</v>
      </c>
      <c r="Q4061" s="42" t="s">
        <v>65</v>
      </c>
      <c r="R4061" s="42">
        <v>2</v>
      </c>
      <c r="S4061" s="137" t="s">
        <v>2254</v>
      </c>
      <c r="T4061" s="62">
        <v>16867538196.9</v>
      </c>
      <c r="U4061" s="62">
        <v>14487907740.719999</v>
      </c>
      <c r="Z4061" s="42" t="s">
        <v>68</v>
      </c>
      <c r="AJ4061" s="42"/>
      <c r="AW4061" s="42" t="s">
        <v>2412</v>
      </c>
      <c r="AX4061" s="42"/>
      <c r="AY4061" s="42"/>
      <c r="AZ4061" s="42"/>
      <c r="BA4061" s="42"/>
      <c r="BB4061" s="42"/>
      <c r="BN4061" s="128" t="s">
        <v>4578</v>
      </c>
      <c r="BO4061" s="58" t="str">
        <f t="shared" si="63"/>
        <v>境内资产</v>
      </c>
      <c r="BP4061" s="58" t="str">
        <f>IF(M4061="",VLOOKUP(D4061,Sheet4!$A$1:$B$92,2,0),VLOOKUP(Q4061,Sheet4!$A$1:$B$92,2,0))</f>
        <v>保险资产管理产品</v>
      </c>
    </row>
    <row r="4062" spans="1:68" s="58" customFormat="1" ht="12.75" customHeight="1">
      <c r="A4062" s="137" t="s">
        <v>2294</v>
      </c>
      <c r="B4062" s="50" t="s">
        <v>2345</v>
      </c>
      <c r="C4062" s="252" t="s">
        <v>5552</v>
      </c>
      <c r="D4062" s="257" t="s">
        <v>689</v>
      </c>
      <c r="E4062" s="42" t="s">
        <v>3510</v>
      </c>
      <c r="F4062" s="42" t="s">
        <v>2345</v>
      </c>
      <c r="G4062" s="42"/>
      <c r="H4062" s="307">
        <v>3448459.1215379266</v>
      </c>
      <c r="I4062" s="315">
        <v>2780038.818366162</v>
      </c>
      <c r="J4062" s="105">
        <v>0</v>
      </c>
      <c r="K4062" s="42">
        <v>0</v>
      </c>
      <c r="L4062" s="50" t="s">
        <v>4489</v>
      </c>
      <c r="M4062" s="50" t="s">
        <v>5544</v>
      </c>
      <c r="N4062" s="50" t="s">
        <v>5532</v>
      </c>
      <c r="O4062" s="137" t="s">
        <v>2409</v>
      </c>
      <c r="P4062" s="42" t="s">
        <v>64</v>
      </c>
      <c r="Q4062" s="42" t="s">
        <v>65</v>
      </c>
      <c r="R4062" s="42">
        <v>2</v>
      </c>
      <c r="S4062" s="137" t="s">
        <v>2254</v>
      </c>
      <c r="T4062" s="62">
        <v>16867538196.9</v>
      </c>
      <c r="U4062" s="62">
        <v>14487907740.719999</v>
      </c>
      <c r="Z4062" s="42" t="s">
        <v>68</v>
      </c>
      <c r="AJ4062" s="42"/>
      <c r="AW4062" s="42" t="s">
        <v>2412</v>
      </c>
      <c r="AX4062" s="42"/>
      <c r="AY4062" s="42"/>
      <c r="AZ4062" s="42"/>
      <c r="BA4062" s="42"/>
      <c r="BB4062" s="42"/>
      <c r="BN4062" s="128" t="s">
        <v>4578</v>
      </c>
      <c r="BO4062" s="58" t="str">
        <f t="shared" si="63"/>
        <v>境内资产</v>
      </c>
      <c r="BP4062" s="58" t="str">
        <f>IF(M4062="",VLOOKUP(D4062,Sheet4!$A$1:$B$92,2,0),VLOOKUP(Q4062,Sheet4!$A$1:$B$92,2,0))</f>
        <v>保险资产管理产品</v>
      </c>
    </row>
    <row r="4063" spans="1:68" s="58" customFormat="1" ht="12.75" customHeight="1">
      <c r="A4063" s="137" t="s">
        <v>1975</v>
      </c>
      <c r="B4063" s="50" t="s">
        <v>1976</v>
      </c>
      <c r="C4063" s="252" t="s">
        <v>5552</v>
      </c>
      <c r="D4063" s="257" t="s">
        <v>672</v>
      </c>
      <c r="E4063" s="42" t="s">
        <v>3108</v>
      </c>
      <c r="F4063" s="42" t="s">
        <v>1976</v>
      </c>
      <c r="G4063" s="42"/>
      <c r="H4063" s="307">
        <v>4959.7955903849497</v>
      </c>
      <c r="I4063" s="315">
        <v>4959.7955903849497</v>
      </c>
      <c r="J4063" s="105">
        <v>0</v>
      </c>
      <c r="K4063" s="42">
        <v>0</v>
      </c>
      <c r="L4063" s="50" t="s">
        <v>4489</v>
      </c>
      <c r="M4063" s="50" t="s">
        <v>5544</v>
      </c>
      <c r="N4063" s="50" t="s">
        <v>5532</v>
      </c>
      <c r="O4063" s="137" t="s">
        <v>2409</v>
      </c>
      <c r="P4063" s="42" t="s">
        <v>64</v>
      </c>
      <c r="Q4063" s="42" t="s">
        <v>65</v>
      </c>
      <c r="R4063" s="42">
        <v>2</v>
      </c>
      <c r="S4063" s="137" t="s">
        <v>2254</v>
      </c>
      <c r="T4063" s="62">
        <v>16867538196.9</v>
      </c>
      <c r="U4063" s="62">
        <v>14487907740.719999</v>
      </c>
      <c r="Z4063" s="42" t="s">
        <v>68</v>
      </c>
      <c r="AJ4063" s="42"/>
      <c r="AW4063" s="42" t="s">
        <v>2412</v>
      </c>
      <c r="AX4063" s="42"/>
      <c r="AY4063" s="42"/>
      <c r="AZ4063" s="42"/>
      <c r="BA4063" s="42"/>
      <c r="BB4063" s="42"/>
      <c r="BN4063" s="128" t="s">
        <v>4578</v>
      </c>
      <c r="BO4063" s="58" t="str">
        <f t="shared" si="63"/>
        <v>境内资产</v>
      </c>
      <c r="BP4063" s="58" t="str">
        <f>IF(M4063="",VLOOKUP(D4063,Sheet4!$A$1:$B$92,2,0),VLOOKUP(Q4063,Sheet4!$A$1:$B$92,2,0))</f>
        <v>保险资产管理产品</v>
      </c>
    </row>
    <row r="4064" spans="1:68" s="58" customFormat="1" ht="12.75" customHeight="1">
      <c r="A4064" s="137" t="s">
        <v>2123</v>
      </c>
      <c r="B4064" s="50" t="s">
        <v>2346</v>
      </c>
      <c r="C4064" s="252" t="s">
        <v>5552</v>
      </c>
      <c r="D4064" s="257" t="s">
        <v>689</v>
      </c>
      <c r="E4064" s="42" t="s">
        <v>4368</v>
      </c>
      <c r="F4064" s="42" t="s">
        <v>2346</v>
      </c>
      <c r="G4064" s="42"/>
      <c r="H4064" s="307">
        <v>67835.913763201286</v>
      </c>
      <c r="I4064" s="315">
        <v>67835.913763201286</v>
      </c>
      <c r="J4064" s="105">
        <v>0</v>
      </c>
      <c r="K4064" s="42">
        <v>0</v>
      </c>
      <c r="L4064" s="50" t="s">
        <v>4489</v>
      </c>
      <c r="M4064" s="50" t="s">
        <v>5544</v>
      </c>
      <c r="N4064" s="50" t="s">
        <v>5532</v>
      </c>
      <c r="O4064" s="137" t="s">
        <v>2409</v>
      </c>
      <c r="P4064" s="42" t="s">
        <v>64</v>
      </c>
      <c r="Q4064" s="42" t="s">
        <v>65</v>
      </c>
      <c r="R4064" s="42">
        <v>2</v>
      </c>
      <c r="S4064" s="137" t="s">
        <v>2254</v>
      </c>
      <c r="T4064" s="62">
        <v>16867538196.9</v>
      </c>
      <c r="U4064" s="62">
        <v>14487907740.719999</v>
      </c>
      <c r="Z4064" s="42" t="s">
        <v>68</v>
      </c>
      <c r="AJ4064" s="42"/>
      <c r="AW4064" s="42" t="s">
        <v>2412</v>
      </c>
      <c r="AX4064" s="42"/>
      <c r="AY4064" s="42"/>
      <c r="AZ4064" s="42"/>
      <c r="BA4064" s="42"/>
      <c r="BB4064" s="42"/>
      <c r="BN4064" s="128" t="s">
        <v>4578</v>
      </c>
      <c r="BO4064" s="58" t="str">
        <f t="shared" si="63"/>
        <v>境内资产</v>
      </c>
      <c r="BP4064" s="58" t="str">
        <f>IF(M4064="",VLOOKUP(D4064,Sheet4!$A$1:$B$92,2,0),VLOOKUP(Q4064,Sheet4!$A$1:$B$92,2,0))</f>
        <v>保险资产管理产品</v>
      </c>
    </row>
    <row r="4065" spans="1:68" s="58" customFormat="1" ht="12.75" customHeight="1">
      <c r="A4065" s="137" t="s">
        <v>1615</v>
      </c>
      <c r="B4065" s="50" t="s">
        <v>1616</v>
      </c>
      <c r="C4065" s="252" t="s">
        <v>5552</v>
      </c>
      <c r="D4065" s="257" t="s">
        <v>689</v>
      </c>
      <c r="E4065" s="42" t="s">
        <v>1617</v>
      </c>
      <c r="F4065" s="42" t="s">
        <v>1616</v>
      </c>
      <c r="G4065" s="42"/>
      <c r="H4065" s="307">
        <v>49216.03469572981</v>
      </c>
      <c r="I4065" s="315">
        <v>49216.03469572981</v>
      </c>
      <c r="J4065" s="105">
        <v>0</v>
      </c>
      <c r="K4065" s="42">
        <v>0</v>
      </c>
      <c r="L4065" s="50" t="s">
        <v>4489</v>
      </c>
      <c r="M4065" s="50" t="s">
        <v>5544</v>
      </c>
      <c r="N4065" s="50" t="s">
        <v>5532</v>
      </c>
      <c r="O4065" s="137" t="s">
        <v>2409</v>
      </c>
      <c r="P4065" s="42" t="s">
        <v>64</v>
      </c>
      <c r="Q4065" s="42" t="s">
        <v>65</v>
      </c>
      <c r="R4065" s="42">
        <v>2</v>
      </c>
      <c r="S4065" s="137" t="s">
        <v>2254</v>
      </c>
      <c r="T4065" s="62">
        <v>16867538196.9</v>
      </c>
      <c r="U4065" s="62">
        <v>14487907740.719999</v>
      </c>
      <c r="Z4065" s="42" t="s">
        <v>68</v>
      </c>
      <c r="AJ4065" s="42"/>
      <c r="AW4065" s="42" t="s">
        <v>2412</v>
      </c>
      <c r="AX4065" s="42"/>
      <c r="AY4065" s="42"/>
      <c r="AZ4065" s="42"/>
      <c r="BA4065" s="42"/>
      <c r="BB4065" s="42"/>
      <c r="BN4065" s="128" t="s">
        <v>4578</v>
      </c>
      <c r="BO4065" s="58" t="str">
        <f t="shared" si="63"/>
        <v>境内资产</v>
      </c>
      <c r="BP4065" s="58" t="str">
        <f>IF(M4065="",VLOOKUP(D4065,Sheet4!$A$1:$B$92,2,0),VLOOKUP(Q4065,Sheet4!$A$1:$B$92,2,0))</f>
        <v>保险资产管理产品</v>
      </c>
    </row>
    <row r="4066" spans="1:68" s="58" customFormat="1" ht="12.75" customHeight="1">
      <c r="A4066" s="137" t="s">
        <v>1654</v>
      </c>
      <c r="B4066" s="50" t="s">
        <v>1655</v>
      </c>
      <c r="C4066" s="252" t="s">
        <v>5552</v>
      </c>
      <c r="D4066" s="257" t="s">
        <v>672</v>
      </c>
      <c r="E4066" s="42" t="s">
        <v>1656</v>
      </c>
      <c r="F4066" s="42" t="s">
        <v>1655</v>
      </c>
      <c r="G4066" s="42"/>
      <c r="H4066" s="307">
        <v>90547.215472670505</v>
      </c>
      <c r="I4066" s="315">
        <v>122406.42091675827</v>
      </c>
      <c r="J4066" s="105">
        <v>0</v>
      </c>
      <c r="K4066" s="42">
        <v>0</v>
      </c>
      <c r="L4066" s="50" t="s">
        <v>4489</v>
      </c>
      <c r="M4066" s="50" t="s">
        <v>5544</v>
      </c>
      <c r="N4066" s="50" t="s">
        <v>5532</v>
      </c>
      <c r="O4066" s="137" t="s">
        <v>2409</v>
      </c>
      <c r="P4066" s="42" t="s">
        <v>64</v>
      </c>
      <c r="Q4066" s="42" t="s">
        <v>65</v>
      </c>
      <c r="R4066" s="42">
        <v>2</v>
      </c>
      <c r="S4066" s="137" t="s">
        <v>2254</v>
      </c>
      <c r="T4066" s="62">
        <v>16867538196.9</v>
      </c>
      <c r="U4066" s="62">
        <v>14487907740.719999</v>
      </c>
      <c r="Z4066" s="42" t="s">
        <v>68</v>
      </c>
      <c r="AJ4066" s="42"/>
      <c r="AW4066" s="42" t="s">
        <v>2412</v>
      </c>
      <c r="AX4066" s="42"/>
      <c r="AY4066" s="42"/>
      <c r="AZ4066" s="42"/>
      <c r="BA4066" s="42"/>
      <c r="BB4066" s="42"/>
      <c r="BN4066" s="128" t="s">
        <v>4578</v>
      </c>
      <c r="BO4066" s="58" t="str">
        <f t="shared" si="63"/>
        <v>境内资产</v>
      </c>
      <c r="BP4066" s="58" t="str">
        <f>IF(M4066="",VLOOKUP(D4066,Sheet4!$A$1:$B$92,2,0),VLOOKUP(Q4066,Sheet4!$A$1:$B$92,2,0))</f>
        <v>保险资产管理产品</v>
      </c>
    </row>
    <row r="4067" spans="1:68" s="58" customFormat="1" ht="12.75" customHeight="1">
      <c r="A4067" s="137" t="s">
        <v>1734</v>
      </c>
      <c r="B4067" s="50" t="s">
        <v>1735</v>
      </c>
      <c r="C4067" s="252" t="s">
        <v>5552</v>
      </c>
      <c r="D4067" s="257" t="s">
        <v>678</v>
      </c>
      <c r="E4067" s="42" t="s">
        <v>1736</v>
      </c>
      <c r="F4067" s="42" t="s">
        <v>1735</v>
      </c>
      <c r="G4067" s="42"/>
      <c r="H4067" s="307">
        <v>19079.671679373976</v>
      </c>
      <c r="I4067" s="315">
        <v>8463.4498271831653</v>
      </c>
      <c r="J4067" s="105">
        <v>0</v>
      </c>
      <c r="K4067" s="42">
        <v>0</v>
      </c>
      <c r="L4067" s="50" t="s">
        <v>4489</v>
      </c>
      <c r="M4067" s="50" t="s">
        <v>5544</v>
      </c>
      <c r="N4067" s="50" t="s">
        <v>5532</v>
      </c>
      <c r="O4067" s="137" t="s">
        <v>2409</v>
      </c>
      <c r="P4067" s="42" t="s">
        <v>64</v>
      </c>
      <c r="Q4067" s="42" t="s">
        <v>65</v>
      </c>
      <c r="R4067" s="42">
        <v>2</v>
      </c>
      <c r="S4067" s="137" t="s">
        <v>2254</v>
      </c>
      <c r="T4067" s="62">
        <v>16867538196.9</v>
      </c>
      <c r="U4067" s="62">
        <v>14487907740.719999</v>
      </c>
      <c r="Z4067" s="42" t="s">
        <v>68</v>
      </c>
      <c r="AJ4067" s="42"/>
      <c r="AW4067" s="42" t="s">
        <v>2412</v>
      </c>
      <c r="AX4067" s="42"/>
      <c r="AY4067" s="42"/>
      <c r="AZ4067" s="42"/>
      <c r="BA4067" s="42"/>
      <c r="BB4067" s="42"/>
      <c r="BN4067" s="128" t="s">
        <v>4578</v>
      </c>
      <c r="BO4067" s="58" t="str">
        <f t="shared" si="63"/>
        <v>境内资产</v>
      </c>
      <c r="BP4067" s="58" t="str">
        <f>IF(M4067="",VLOOKUP(D4067,Sheet4!$A$1:$B$92,2,0),VLOOKUP(Q4067,Sheet4!$A$1:$B$92,2,0))</f>
        <v>保险资产管理产品</v>
      </c>
    </row>
    <row r="4068" spans="1:68" s="58" customFormat="1" ht="12.75" customHeight="1">
      <c r="A4068" s="137" t="s">
        <v>1743</v>
      </c>
      <c r="B4068" s="50" t="s">
        <v>1744</v>
      </c>
      <c r="C4068" s="252" t="s">
        <v>5552</v>
      </c>
      <c r="D4068" s="257" t="s">
        <v>678</v>
      </c>
      <c r="E4068" s="42" t="s">
        <v>1745</v>
      </c>
      <c r="F4068" s="42" t="s">
        <v>1744</v>
      </c>
      <c r="G4068" s="42"/>
      <c r="H4068" s="307">
        <v>14380.15940965661</v>
      </c>
      <c r="I4068" s="315">
        <v>9793.3221306216674</v>
      </c>
      <c r="J4068" s="105">
        <v>0</v>
      </c>
      <c r="K4068" s="42">
        <v>0</v>
      </c>
      <c r="L4068" s="50" t="s">
        <v>4489</v>
      </c>
      <c r="M4068" s="50" t="s">
        <v>5544</v>
      </c>
      <c r="N4068" s="50" t="s">
        <v>5532</v>
      </c>
      <c r="O4068" s="137" t="s">
        <v>2409</v>
      </c>
      <c r="P4068" s="42" t="s">
        <v>64</v>
      </c>
      <c r="Q4068" s="42" t="s">
        <v>65</v>
      </c>
      <c r="R4068" s="42">
        <v>2</v>
      </c>
      <c r="S4068" s="137" t="s">
        <v>2254</v>
      </c>
      <c r="T4068" s="62">
        <v>16867538196.9</v>
      </c>
      <c r="U4068" s="62">
        <v>14487907740.719999</v>
      </c>
      <c r="Z4068" s="42" t="s">
        <v>68</v>
      </c>
      <c r="AJ4068" s="42"/>
      <c r="AW4068" s="42" t="s">
        <v>2412</v>
      </c>
      <c r="AX4068" s="42"/>
      <c r="AY4068" s="42"/>
      <c r="AZ4068" s="42"/>
      <c r="BA4068" s="42"/>
      <c r="BB4068" s="42"/>
      <c r="BN4068" s="128" t="s">
        <v>4578</v>
      </c>
      <c r="BO4068" s="58" t="str">
        <f t="shared" si="63"/>
        <v>境内资产</v>
      </c>
      <c r="BP4068" s="58" t="str">
        <f>IF(M4068="",VLOOKUP(D4068,Sheet4!$A$1:$B$92,2,0),VLOOKUP(Q4068,Sheet4!$A$1:$B$92,2,0))</f>
        <v>保险资产管理产品</v>
      </c>
    </row>
    <row r="4069" spans="1:68" s="58" customFormat="1" ht="12.75" customHeight="1">
      <c r="A4069" s="137" t="s">
        <v>2011</v>
      </c>
      <c r="B4069" s="50" t="s">
        <v>2012</v>
      </c>
      <c r="C4069" s="252" t="s">
        <v>5552</v>
      </c>
      <c r="D4069" s="257" t="s">
        <v>678</v>
      </c>
      <c r="E4069" s="42" t="s">
        <v>2792</v>
      </c>
      <c r="F4069" s="42" t="s">
        <v>2012</v>
      </c>
      <c r="G4069" s="42"/>
      <c r="H4069" s="307">
        <v>8438.1381276198172</v>
      </c>
      <c r="I4069" s="315">
        <v>5519.2280669329193</v>
      </c>
      <c r="J4069" s="105">
        <v>0</v>
      </c>
      <c r="K4069" s="42">
        <v>0</v>
      </c>
      <c r="L4069" s="50" t="s">
        <v>4489</v>
      </c>
      <c r="M4069" s="50" t="s">
        <v>5544</v>
      </c>
      <c r="N4069" s="50" t="s">
        <v>5532</v>
      </c>
      <c r="O4069" s="137" t="s">
        <v>2409</v>
      </c>
      <c r="P4069" s="42" t="s">
        <v>64</v>
      </c>
      <c r="Q4069" s="42" t="s">
        <v>65</v>
      </c>
      <c r="R4069" s="42">
        <v>2</v>
      </c>
      <c r="S4069" s="137" t="s">
        <v>2254</v>
      </c>
      <c r="T4069" s="62">
        <v>16867538196.9</v>
      </c>
      <c r="U4069" s="62">
        <v>14487907740.719999</v>
      </c>
      <c r="Z4069" s="42" t="s">
        <v>68</v>
      </c>
      <c r="AJ4069" s="42"/>
      <c r="AW4069" s="42" t="s">
        <v>2412</v>
      </c>
      <c r="AX4069" s="42"/>
      <c r="AY4069" s="42"/>
      <c r="AZ4069" s="42"/>
      <c r="BA4069" s="42"/>
      <c r="BB4069" s="42"/>
      <c r="BN4069" s="128" t="s">
        <v>4578</v>
      </c>
      <c r="BO4069" s="58" t="str">
        <f t="shared" si="63"/>
        <v>境内资产</v>
      </c>
      <c r="BP4069" s="58" t="str">
        <f>IF(M4069="",VLOOKUP(D4069,Sheet4!$A$1:$B$92,2,0),VLOOKUP(Q4069,Sheet4!$A$1:$B$92,2,0))</f>
        <v>保险资产管理产品</v>
      </c>
    </row>
    <row r="4070" spans="1:68" s="58" customFormat="1" ht="12.75" customHeight="1">
      <c r="A4070" s="137" t="s">
        <v>2013</v>
      </c>
      <c r="B4070" s="50" t="s">
        <v>2014</v>
      </c>
      <c r="C4070" s="252" t="s">
        <v>5552</v>
      </c>
      <c r="D4070" s="257" t="s">
        <v>678</v>
      </c>
      <c r="E4070" s="42" t="s">
        <v>2793</v>
      </c>
      <c r="F4070" s="42" t="s">
        <v>2014</v>
      </c>
      <c r="G4070" s="42"/>
      <c r="H4070" s="307">
        <v>4136.2471068001851</v>
      </c>
      <c r="I4070" s="315">
        <v>4316.0839375306268</v>
      </c>
      <c r="J4070" s="105">
        <v>0</v>
      </c>
      <c r="K4070" s="42">
        <v>0</v>
      </c>
      <c r="L4070" s="50" t="s">
        <v>4489</v>
      </c>
      <c r="M4070" s="50" t="s">
        <v>5544</v>
      </c>
      <c r="N4070" s="50" t="s">
        <v>5532</v>
      </c>
      <c r="O4070" s="137" t="s">
        <v>2409</v>
      </c>
      <c r="P4070" s="42" t="s">
        <v>64</v>
      </c>
      <c r="Q4070" s="42" t="s">
        <v>65</v>
      </c>
      <c r="R4070" s="42">
        <v>2</v>
      </c>
      <c r="S4070" s="137" t="s">
        <v>2254</v>
      </c>
      <c r="T4070" s="62">
        <v>16867538196.9</v>
      </c>
      <c r="U4070" s="62">
        <v>14487907740.719999</v>
      </c>
      <c r="Z4070" s="42" t="s">
        <v>68</v>
      </c>
      <c r="AJ4070" s="42"/>
      <c r="AW4070" s="42" t="s">
        <v>2412</v>
      </c>
      <c r="AX4070" s="42"/>
      <c r="AY4070" s="42"/>
      <c r="AZ4070" s="42"/>
      <c r="BA4070" s="42"/>
      <c r="BB4070" s="42"/>
      <c r="BN4070" s="128" t="s">
        <v>4578</v>
      </c>
      <c r="BO4070" s="58" t="str">
        <f t="shared" si="63"/>
        <v>境内资产</v>
      </c>
      <c r="BP4070" s="58" t="str">
        <f>IF(M4070="",VLOOKUP(D4070,Sheet4!$A$1:$B$92,2,0),VLOOKUP(Q4070,Sheet4!$A$1:$B$92,2,0))</f>
        <v>保险资产管理产品</v>
      </c>
    </row>
    <row r="4071" spans="1:68" s="58" customFormat="1" ht="12.75" customHeight="1">
      <c r="A4071" s="137" t="s">
        <v>2019</v>
      </c>
      <c r="B4071" s="50" t="s">
        <v>2020</v>
      </c>
      <c r="C4071" s="252" t="s">
        <v>5552</v>
      </c>
      <c r="D4071" s="257" t="s">
        <v>678</v>
      </c>
      <c r="E4071" s="42" t="s">
        <v>2795</v>
      </c>
      <c r="F4071" s="42" t="s">
        <v>2020</v>
      </c>
      <c r="G4071" s="42"/>
      <c r="H4071" s="307">
        <v>1401.6453442744778</v>
      </c>
      <c r="I4071" s="315">
        <v>2942.3852646983314</v>
      </c>
      <c r="J4071" s="105">
        <v>0</v>
      </c>
      <c r="K4071" s="42">
        <v>0</v>
      </c>
      <c r="L4071" s="50" t="s">
        <v>4489</v>
      </c>
      <c r="M4071" s="50" t="s">
        <v>5544</v>
      </c>
      <c r="N4071" s="50" t="s">
        <v>5532</v>
      </c>
      <c r="O4071" s="137" t="s">
        <v>2409</v>
      </c>
      <c r="P4071" s="42" t="s">
        <v>64</v>
      </c>
      <c r="Q4071" s="42" t="s">
        <v>65</v>
      </c>
      <c r="R4071" s="42">
        <v>2</v>
      </c>
      <c r="S4071" s="137" t="s">
        <v>2254</v>
      </c>
      <c r="T4071" s="62">
        <v>16867538196.9</v>
      </c>
      <c r="U4071" s="62">
        <v>14487907740.719999</v>
      </c>
      <c r="Z4071" s="42" t="s">
        <v>68</v>
      </c>
      <c r="AJ4071" s="42"/>
      <c r="AW4071" s="42" t="s">
        <v>2412</v>
      </c>
      <c r="AX4071" s="42"/>
      <c r="AY4071" s="42"/>
      <c r="AZ4071" s="42"/>
      <c r="BA4071" s="42"/>
      <c r="BB4071" s="42"/>
      <c r="BN4071" s="128" t="s">
        <v>4578</v>
      </c>
      <c r="BO4071" s="58" t="str">
        <f t="shared" si="63"/>
        <v>境内资产</v>
      </c>
      <c r="BP4071" s="58" t="str">
        <f>IF(M4071="",VLOOKUP(D4071,Sheet4!$A$1:$B$92,2,0),VLOOKUP(Q4071,Sheet4!$A$1:$B$92,2,0))</f>
        <v>保险资产管理产品</v>
      </c>
    </row>
    <row r="4072" spans="1:68" s="58" customFormat="1" ht="12.75" customHeight="1">
      <c r="A4072" s="137" t="s">
        <v>1755</v>
      </c>
      <c r="B4072" s="50" t="s">
        <v>1756</v>
      </c>
      <c r="C4072" s="252" t="s">
        <v>5552</v>
      </c>
      <c r="D4072" s="257" t="s">
        <v>678</v>
      </c>
      <c r="E4072" s="42" t="s">
        <v>1757</v>
      </c>
      <c r="F4072" s="42" t="s">
        <v>1756</v>
      </c>
      <c r="G4072" s="42"/>
      <c r="H4072" s="307">
        <v>8641.5100480862129</v>
      </c>
      <c r="I4072" s="315">
        <v>6883.6644143729491</v>
      </c>
      <c r="J4072" s="105">
        <v>0</v>
      </c>
      <c r="K4072" s="42">
        <v>0</v>
      </c>
      <c r="L4072" s="50" t="s">
        <v>4489</v>
      </c>
      <c r="M4072" s="50" t="s">
        <v>5544</v>
      </c>
      <c r="N4072" s="50" t="s">
        <v>5532</v>
      </c>
      <c r="O4072" s="137" t="s">
        <v>2409</v>
      </c>
      <c r="P4072" s="42" t="s">
        <v>64</v>
      </c>
      <c r="Q4072" s="42" t="s">
        <v>65</v>
      </c>
      <c r="R4072" s="42">
        <v>2</v>
      </c>
      <c r="S4072" s="137" t="s">
        <v>2254</v>
      </c>
      <c r="T4072" s="62">
        <v>16867538196.9</v>
      </c>
      <c r="U4072" s="62">
        <v>14487907740.719999</v>
      </c>
      <c r="Z4072" s="42" t="s">
        <v>68</v>
      </c>
      <c r="AJ4072" s="42"/>
      <c r="AW4072" s="42" t="s">
        <v>2412</v>
      </c>
      <c r="AX4072" s="42"/>
      <c r="AY4072" s="42"/>
      <c r="AZ4072" s="42"/>
      <c r="BA4072" s="42"/>
      <c r="BB4072" s="42"/>
      <c r="BN4072" s="128" t="s">
        <v>4578</v>
      </c>
      <c r="BO4072" s="58" t="str">
        <f t="shared" si="63"/>
        <v>境内资产</v>
      </c>
      <c r="BP4072" s="58" t="str">
        <f>IF(M4072="",VLOOKUP(D4072,Sheet4!$A$1:$B$92,2,0),VLOOKUP(Q4072,Sheet4!$A$1:$B$92,2,0))</f>
        <v>保险资产管理产品</v>
      </c>
    </row>
    <row r="4073" spans="1:68" s="58" customFormat="1" ht="12.75" customHeight="1">
      <c r="A4073" s="137" t="s">
        <v>1758</v>
      </c>
      <c r="B4073" s="50" t="s">
        <v>1759</v>
      </c>
      <c r="C4073" s="252" t="s">
        <v>5552</v>
      </c>
      <c r="D4073" s="257" t="s">
        <v>678</v>
      </c>
      <c r="E4073" s="42" t="s">
        <v>1760</v>
      </c>
      <c r="F4073" s="42" t="s">
        <v>1759</v>
      </c>
      <c r="G4073" s="42"/>
      <c r="H4073" s="307">
        <v>22072.500686025447</v>
      </c>
      <c r="I4073" s="315">
        <v>11667.655479478399</v>
      </c>
      <c r="J4073" s="105">
        <v>0</v>
      </c>
      <c r="K4073" s="42">
        <v>0</v>
      </c>
      <c r="L4073" s="50" t="s">
        <v>4489</v>
      </c>
      <c r="M4073" s="50" t="s">
        <v>5544</v>
      </c>
      <c r="N4073" s="50" t="s">
        <v>5532</v>
      </c>
      <c r="O4073" s="137" t="s">
        <v>2409</v>
      </c>
      <c r="P4073" s="42" t="s">
        <v>64</v>
      </c>
      <c r="Q4073" s="42" t="s">
        <v>65</v>
      </c>
      <c r="R4073" s="42">
        <v>2</v>
      </c>
      <c r="S4073" s="137" t="s">
        <v>2254</v>
      </c>
      <c r="T4073" s="62">
        <v>16867538196.9</v>
      </c>
      <c r="U4073" s="62">
        <v>14487907740.719999</v>
      </c>
      <c r="Z4073" s="42" t="s">
        <v>68</v>
      </c>
      <c r="AJ4073" s="42"/>
      <c r="AW4073" s="42" t="s">
        <v>2412</v>
      </c>
      <c r="AX4073" s="42"/>
      <c r="AY4073" s="42"/>
      <c r="AZ4073" s="42"/>
      <c r="BA4073" s="42"/>
      <c r="BB4073" s="42"/>
      <c r="BN4073" s="128" t="s">
        <v>4578</v>
      </c>
      <c r="BO4073" s="58" t="str">
        <f t="shared" si="63"/>
        <v>境内资产</v>
      </c>
      <c r="BP4073" s="58" t="str">
        <f>IF(M4073="",VLOOKUP(D4073,Sheet4!$A$1:$B$92,2,0),VLOOKUP(Q4073,Sheet4!$A$1:$B$92,2,0))</f>
        <v>保险资产管理产品</v>
      </c>
    </row>
    <row r="4074" spans="1:68" s="58" customFormat="1" ht="12.75" customHeight="1">
      <c r="A4074" s="137" t="s">
        <v>1761</v>
      </c>
      <c r="B4074" s="50" t="s">
        <v>1762</v>
      </c>
      <c r="C4074" s="252" t="s">
        <v>5552</v>
      </c>
      <c r="D4074" s="257" t="s">
        <v>678</v>
      </c>
      <c r="E4074" s="42" t="s">
        <v>1763</v>
      </c>
      <c r="F4074" s="42" t="s">
        <v>1762</v>
      </c>
      <c r="G4074" s="42"/>
      <c r="H4074" s="307">
        <v>3135.9958120681358</v>
      </c>
      <c r="I4074" s="315">
        <v>3691.1963640834319</v>
      </c>
      <c r="J4074" s="105">
        <v>0</v>
      </c>
      <c r="K4074" s="42">
        <v>0</v>
      </c>
      <c r="L4074" s="50" t="s">
        <v>4489</v>
      </c>
      <c r="M4074" s="50" t="s">
        <v>5544</v>
      </c>
      <c r="N4074" s="50" t="s">
        <v>5532</v>
      </c>
      <c r="O4074" s="137" t="s">
        <v>2409</v>
      </c>
      <c r="P4074" s="42" t="s">
        <v>64</v>
      </c>
      <c r="Q4074" s="42" t="s">
        <v>65</v>
      </c>
      <c r="R4074" s="42">
        <v>2</v>
      </c>
      <c r="S4074" s="137" t="s">
        <v>2254</v>
      </c>
      <c r="T4074" s="62">
        <v>16867538196.9</v>
      </c>
      <c r="U4074" s="62">
        <v>14487907740.719999</v>
      </c>
      <c r="Z4074" s="42" t="s">
        <v>68</v>
      </c>
      <c r="AJ4074" s="42"/>
      <c r="AW4074" s="42" t="s">
        <v>2412</v>
      </c>
      <c r="AX4074" s="42"/>
      <c r="AY4074" s="42"/>
      <c r="AZ4074" s="42"/>
      <c r="BA4074" s="42"/>
      <c r="BB4074" s="42"/>
      <c r="BN4074" s="128" t="s">
        <v>4578</v>
      </c>
      <c r="BO4074" s="58" t="str">
        <f t="shared" si="63"/>
        <v>境内资产</v>
      </c>
      <c r="BP4074" s="58" t="str">
        <f>IF(M4074="",VLOOKUP(D4074,Sheet4!$A$1:$B$92,2,0),VLOOKUP(Q4074,Sheet4!$A$1:$B$92,2,0))</f>
        <v>保险资产管理产品</v>
      </c>
    </row>
    <row r="4075" spans="1:68" s="58" customFormat="1" ht="12.75" customHeight="1">
      <c r="A4075" s="137" t="s">
        <v>1621</v>
      </c>
      <c r="B4075" s="50" t="s">
        <v>1622</v>
      </c>
      <c r="C4075" s="252" t="s">
        <v>5552</v>
      </c>
      <c r="D4075" s="257" t="s">
        <v>678</v>
      </c>
      <c r="E4075" s="42" t="s">
        <v>1623</v>
      </c>
      <c r="F4075" s="42" t="s">
        <v>1622</v>
      </c>
      <c r="G4075" s="42"/>
      <c r="H4075" s="307">
        <v>3238.8994486998849</v>
      </c>
      <c r="I4075" s="315">
        <v>3126.2743627878904</v>
      </c>
      <c r="J4075" s="105">
        <v>0</v>
      </c>
      <c r="K4075" s="42">
        <v>0</v>
      </c>
      <c r="L4075" s="50" t="s">
        <v>4489</v>
      </c>
      <c r="M4075" s="50" t="s">
        <v>5544</v>
      </c>
      <c r="N4075" s="50" t="s">
        <v>5532</v>
      </c>
      <c r="O4075" s="137" t="s">
        <v>2409</v>
      </c>
      <c r="P4075" s="42" t="s">
        <v>64</v>
      </c>
      <c r="Q4075" s="42" t="s">
        <v>65</v>
      </c>
      <c r="R4075" s="42">
        <v>2</v>
      </c>
      <c r="S4075" s="137" t="s">
        <v>2254</v>
      </c>
      <c r="T4075" s="62">
        <v>16867538196.9</v>
      </c>
      <c r="U4075" s="62">
        <v>14487907740.719999</v>
      </c>
      <c r="Z4075" s="42" t="s">
        <v>68</v>
      </c>
      <c r="AJ4075" s="42"/>
      <c r="AW4075" s="42" t="s">
        <v>2412</v>
      </c>
      <c r="AX4075" s="42"/>
      <c r="AY4075" s="42"/>
      <c r="AZ4075" s="42"/>
      <c r="BA4075" s="42"/>
      <c r="BB4075" s="42"/>
      <c r="BN4075" s="128" t="s">
        <v>4578</v>
      </c>
      <c r="BO4075" s="58" t="str">
        <f t="shared" si="63"/>
        <v>境内资产</v>
      </c>
      <c r="BP4075" s="58" t="str">
        <f>IF(M4075="",VLOOKUP(D4075,Sheet4!$A$1:$B$92,2,0),VLOOKUP(Q4075,Sheet4!$A$1:$B$92,2,0))</f>
        <v>保险资产管理产品</v>
      </c>
    </row>
    <row r="4076" spans="1:68" s="58" customFormat="1" ht="12.75" customHeight="1">
      <c r="A4076" s="137" t="s">
        <v>2035</v>
      </c>
      <c r="B4076" s="50" t="s">
        <v>2036</v>
      </c>
      <c r="C4076" s="252" t="s">
        <v>5552</v>
      </c>
      <c r="D4076" s="257" t="s">
        <v>678</v>
      </c>
      <c r="E4076" s="42" t="s">
        <v>4460</v>
      </c>
      <c r="F4076" s="42" t="s">
        <v>2036</v>
      </c>
      <c r="G4076" s="42"/>
      <c r="H4076" s="307">
        <v>33965.446261144185</v>
      </c>
      <c r="I4076" s="315">
        <v>27055.891251870868</v>
      </c>
      <c r="J4076" s="105">
        <v>0</v>
      </c>
      <c r="K4076" s="42">
        <v>0</v>
      </c>
      <c r="L4076" s="50" t="s">
        <v>4489</v>
      </c>
      <c r="M4076" s="50" t="s">
        <v>5544</v>
      </c>
      <c r="N4076" s="50" t="s">
        <v>5532</v>
      </c>
      <c r="O4076" s="137" t="s">
        <v>2409</v>
      </c>
      <c r="P4076" s="42" t="s">
        <v>64</v>
      </c>
      <c r="Q4076" s="42" t="s">
        <v>65</v>
      </c>
      <c r="R4076" s="42">
        <v>2</v>
      </c>
      <c r="S4076" s="137" t="s">
        <v>2254</v>
      </c>
      <c r="T4076" s="62">
        <v>16867538196.9</v>
      </c>
      <c r="U4076" s="62">
        <v>14487907740.719999</v>
      </c>
      <c r="Z4076" s="42" t="s">
        <v>68</v>
      </c>
      <c r="AJ4076" s="42"/>
      <c r="AW4076" s="42" t="s">
        <v>2412</v>
      </c>
      <c r="AX4076" s="42"/>
      <c r="AY4076" s="42"/>
      <c r="AZ4076" s="42"/>
      <c r="BA4076" s="42"/>
      <c r="BB4076" s="42"/>
      <c r="BN4076" s="128" t="s">
        <v>4578</v>
      </c>
      <c r="BO4076" s="58" t="str">
        <f t="shared" si="63"/>
        <v>境内资产</v>
      </c>
      <c r="BP4076" s="58" t="str">
        <f>IF(M4076="",VLOOKUP(D4076,Sheet4!$A$1:$B$92,2,0),VLOOKUP(Q4076,Sheet4!$A$1:$B$92,2,0))</f>
        <v>保险资产管理产品</v>
      </c>
    </row>
    <row r="4077" spans="1:68" s="58" customFormat="1" ht="12.75" customHeight="1">
      <c r="A4077" s="137" t="s">
        <v>1627</v>
      </c>
      <c r="B4077" s="50" t="s">
        <v>1628</v>
      </c>
      <c r="C4077" s="252" t="s">
        <v>5552</v>
      </c>
      <c r="D4077" s="257" t="s">
        <v>678</v>
      </c>
      <c r="E4077" s="42" t="s">
        <v>1629</v>
      </c>
      <c r="F4077" s="42" t="s">
        <v>1628</v>
      </c>
      <c r="G4077" s="42"/>
      <c r="H4077" s="307">
        <v>11252.387903755744</v>
      </c>
      <c r="I4077" s="315">
        <v>6079.8981817876138</v>
      </c>
      <c r="J4077" s="105">
        <v>0</v>
      </c>
      <c r="K4077" s="42">
        <v>0</v>
      </c>
      <c r="L4077" s="50" t="s">
        <v>4489</v>
      </c>
      <c r="M4077" s="50" t="s">
        <v>5544</v>
      </c>
      <c r="N4077" s="50" t="s">
        <v>5532</v>
      </c>
      <c r="O4077" s="137" t="s">
        <v>2409</v>
      </c>
      <c r="P4077" s="42" t="s">
        <v>64</v>
      </c>
      <c r="Q4077" s="42" t="s">
        <v>65</v>
      </c>
      <c r="R4077" s="42">
        <v>2</v>
      </c>
      <c r="S4077" s="137" t="s">
        <v>2254</v>
      </c>
      <c r="T4077" s="62">
        <v>16867538196.9</v>
      </c>
      <c r="U4077" s="62">
        <v>14487907740.719999</v>
      </c>
      <c r="Z4077" s="42" t="s">
        <v>68</v>
      </c>
      <c r="AJ4077" s="42"/>
      <c r="AW4077" s="42" t="s">
        <v>2412</v>
      </c>
      <c r="AX4077" s="42"/>
      <c r="AY4077" s="42"/>
      <c r="AZ4077" s="42"/>
      <c r="BA4077" s="42"/>
      <c r="BB4077" s="42"/>
      <c r="BN4077" s="128" t="s">
        <v>4578</v>
      </c>
      <c r="BO4077" s="58" t="str">
        <f t="shared" si="63"/>
        <v>境内资产</v>
      </c>
      <c r="BP4077" s="58" t="str">
        <f>IF(M4077="",VLOOKUP(D4077,Sheet4!$A$1:$B$92,2,0),VLOOKUP(Q4077,Sheet4!$A$1:$B$92,2,0))</f>
        <v>保险资产管理产品</v>
      </c>
    </row>
    <row r="4078" spans="1:68" s="58" customFormat="1" ht="12.75" customHeight="1">
      <c r="A4078" s="137" t="s">
        <v>1630</v>
      </c>
      <c r="B4078" s="50" t="s">
        <v>1631</v>
      </c>
      <c r="C4078" s="252" t="s">
        <v>5552</v>
      </c>
      <c r="D4078" s="257" t="s">
        <v>678</v>
      </c>
      <c r="E4078" s="42" t="s">
        <v>1632</v>
      </c>
      <c r="F4078" s="42" t="s">
        <v>1631</v>
      </c>
      <c r="G4078" s="42"/>
      <c r="H4078" s="307">
        <v>7021.0023426031012</v>
      </c>
      <c r="I4078" s="315">
        <v>4701.6282319837046</v>
      </c>
      <c r="J4078" s="105">
        <v>0</v>
      </c>
      <c r="K4078" s="42">
        <v>0</v>
      </c>
      <c r="L4078" s="50" t="s">
        <v>4489</v>
      </c>
      <c r="M4078" s="50" t="s">
        <v>5544</v>
      </c>
      <c r="N4078" s="50" t="s">
        <v>5532</v>
      </c>
      <c r="O4078" s="137" t="s">
        <v>2409</v>
      </c>
      <c r="P4078" s="42" t="s">
        <v>64</v>
      </c>
      <c r="Q4078" s="42" t="s">
        <v>65</v>
      </c>
      <c r="R4078" s="42">
        <v>2</v>
      </c>
      <c r="S4078" s="137" t="s">
        <v>2254</v>
      </c>
      <c r="T4078" s="62">
        <v>16867538196.9</v>
      </c>
      <c r="U4078" s="62">
        <v>14487907740.719999</v>
      </c>
      <c r="Z4078" s="42" t="s">
        <v>68</v>
      </c>
      <c r="AJ4078" s="42"/>
      <c r="AW4078" s="42" t="s">
        <v>2412</v>
      </c>
      <c r="AX4078" s="42"/>
      <c r="AY4078" s="42"/>
      <c r="AZ4078" s="42"/>
      <c r="BA4078" s="42"/>
      <c r="BB4078" s="42"/>
      <c r="BN4078" s="128" t="s">
        <v>4578</v>
      </c>
      <c r="BO4078" s="58" t="str">
        <f t="shared" si="63"/>
        <v>境内资产</v>
      </c>
      <c r="BP4078" s="58" t="str">
        <f>IF(M4078="",VLOOKUP(D4078,Sheet4!$A$1:$B$92,2,0),VLOOKUP(Q4078,Sheet4!$A$1:$B$92,2,0))</f>
        <v>保险资产管理产品</v>
      </c>
    </row>
    <row r="4079" spans="1:68" s="58" customFormat="1" ht="12.75" customHeight="1">
      <c r="A4079" s="137" t="s">
        <v>1633</v>
      </c>
      <c r="B4079" s="50" t="s">
        <v>1634</v>
      </c>
      <c r="C4079" s="252" t="s">
        <v>5552</v>
      </c>
      <c r="D4079" s="257" t="s">
        <v>678</v>
      </c>
      <c r="E4079" s="42" t="s">
        <v>1635</v>
      </c>
      <c r="F4079" s="42" t="s">
        <v>1634</v>
      </c>
      <c r="G4079" s="42"/>
      <c r="H4079" s="307">
        <v>20881.673053965889</v>
      </c>
      <c r="I4079" s="315">
        <v>9290.2720637083003</v>
      </c>
      <c r="J4079" s="105">
        <v>0</v>
      </c>
      <c r="K4079" s="42">
        <v>0</v>
      </c>
      <c r="L4079" s="50" t="s">
        <v>4489</v>
      </c>
      <c r="M4079" s="50" t="s">
        <v>5544</v>
      </c>
      <c r="N4079" s="50" t="s">
        <v>5532</v>
      </c>
      <c r="O4079" s="137" t="s">
        <v>2409</v>
      </c>
      <c r="P4079" s="42" t="s">
        <v>64</v>
      </c>
      <c r="Q4079" s="42" t="s">
        <v>65</v>
      </c>
      <c r="R4079" s="42">
        <v>2</v>
      </c>
      <c r="S4079" s="137" t="s">
        <v>2254</v>
      </c>
      <c r="T4079" s="62">
        <v>16867538196.9</v>
      </c>
      <c r="U4079" s="62">
        <v>14487907740.719999</v>
      </c>
      <c r="Z4079" s="42" t="s">
        <v>68</v>
      </c>
      <c r="AJ4079" s="42"/>
      <c r="AW4079" s="42" t="s">
        <v>2412</v>
      </c>
      <c r="AX4079" s="42"/>
      <c r="AY4079" s="42"/>
      <c r="AZ4079" s="42"/>
      <c r="BA4079" s="42"/>
      <c r="BB4079" s="42"/>
      <c r="BN4079" s="128" t="s">
        <v>4578</v>
      </c>
      <c r="BO4079" s="58" t="str">
        <f t="shared" si="63"/>
        <v>境内资产</v>
      </c>
      <c r="BP4079" s="58" t="str">
        <f>IF(M4079="",VLOOKUP(D4079,Sheet4!$A$1:$B$92,2,0),VLOOKUP(Q4079,Sheet4!$A$1:$B$92,2,0))</f>
        <v>保险资产管理产品</v>
      </c>
    </row>
    <row r="4080" spans="1:68" s="58" customFormat="1" ht="12.75" customHeight="1">
      <c r="A4080" s="137" t="s">
        <v>1764</v>
      </c>
      <c r="B4080" s="50" t="s">
        <v>1765</v>
      </c>
      <c r="C4080" s="252" t="s">
        <v>5552</v>
      </c>
      <c r="D4080" s="257" t="s">
        <v>678</v>
      </c>
      <c r="E4080" s="42" t="s">
        <v>1766</v>
      </c>
      <c r="F4080" s="42" t="s">
        <v>1765</v>
      </c>
      <c r="G4080" s="42"/>
      <c r="H4080" s="307">
        <v>8298.2750180057828</v>
      </c>
      <c r="I4080" s="315">
        <v>5785.5897886391758</v>
      </c>
      <c r="J4080" s="105">
        <v>0</v>
      </c>
      <c r="K4080" s="42">
        <v>0</v>
      </c>
      <c r="L4080" s="50" t="s">
        <v>4489</v>
      </c>
      <c r="M4080" s="50" t="s">
        <v>5544</v>
      </c>
      <c r="N4080" s="50" t="s">
        <v>5532</v>
      </c>
      <c r="O4080" s="137" t="s">
        <v>2409</v>
      </c>
      <c r="P4080" s="42" t="s">
        <v>64</v>
      </c>
      <c r="Q4080" s="42" t="s">
        <v>65</v>
      </c>
      <c r="R4080" s="42">
        <v>2</v>
      </c>
      <c r="S4080" s="137" t="s">
        <v>2254</v>
      </c>
      <c r="T4080" s="62">
        <v>16867538196.9</v>
      </c>
      <c r="U4080" s="62">
        <v>14487907740.719999</v>
      </c>
      <c r="Z4080" s="42" t="s">
        <v>68</v>
      </c>
      <c r="AJ4080" s="42"/>
      <c r="AW4080" s="42" t="s">
        <v>2412</v>
      </c>
      <c r="AX4080" s="42"/>
      <c r="AY4080" s="42"/>
      <c r="AZ4080" s="42"/>
      <c r="BA4080" s="42"/>
      <c r="BB4080" s="42"/>
      <c r="BN4080" s="128" t="s">
        <v>4578</v>
      </c>
      <c r="BO4080" s="58" t="str">
        <f t="shared" si="63"/>
        <v>境内资产</v>
      </c>
      <c r="BP4080" s="58" t="str">
        <f>IF(M4080="",VLOOKUP(D4080,Sheet4!$A$1:$B$92,2,0),VLOOKUP(Q4080,Sheet4!$A$1:$B$92,2,0))</f>
        <v>保险资产管理产品</v>
      </c>
    </row>
    <row r="4081" spans="1:68" s="58" customFormat="1" ht="12.75" customHeight="1">
      <c r="A4081" s="137" t="s">
        <v>1826</v>
      </c>
      <c r="B4081" s="50" t="s">
        <v>1827</v>
      </c>
      <c r="C4081" s="252" t="s">
        <v>5552</v>
      </c>
      <c r="D4081" s="257" t="s">
        <v>678</v>
      </c>
      <c r="E4081" s="42" t="s">
        <v>1828</v>
      </c>
      <c r="F4081" s="42" t="s">
        <v>1827</v>
      </c>
      <c r="G4081" s="42"/>
      <c r="H4081" s="307">
        <v>2679.7664007745102</v>
      </c>
      <c r="I4081" s="315">
        <v>1819.1187108502481</v>
      </c>
      <c r="J4081" s="105">
        <v>0</v>
      </c>
      <c r="K4081" s="42">
        <v>0</v>
      </c>
      <c r="L4081" s="50" t="s">
        <v>4489</v>
      </c>
      <c r="M4081" s="50" t="s">
        <v>5544</v>
      </c>
      <c r="N4081" s="50" t="s">
        <v>5532</v>
      </c>
      <c r="O4081" s="137" t="s">
        <v>2409</v>
      </c>
      <c r="P4081" s="42" t="s">
        <v>64</v>
      </c>
      <c r="Q4081" s="42" t="s">
        <v>65</v>
      </c>
      <c r="R4081" s="42">
        <v>2</v>
      </c>
      <c r="S4081" s="137" t="s">
        <v>2254</v>
      </c>
      <c r="T4081" s="62">
        <v>16867538196.9</v>
      </c>
      <c r="U4081" s="62">
        <v>14487907740.719999</v>
      </c>
      <c r="Z4081" s="42" t="s">
        <v>68</v>
      </c>
      <c r="AJ4081" s="42"/>
      <c r="AW4081" s="42" t="s">
        <v>2412</v>
      </c>
      <c r="AX4081" s="42"/>
      <c r="AY4081" s="42"/>
      <c r="AZ4081" s="42"/>
      <c r="BA4081" s="42"/>
      <c r="BB4081" s="42"/>
      <c r="BN4081" s="128" t="s">
        <v>4578</v>
      </c>
      <c r="BO4081" s="58" t="str">
        <f t="shared" si="63"/>
        <v>境内资产</v>
      </c>
      <c r="BP4081" s="58" t="str">
        <f>IF(M4081="",VLOOKUP(D4081,Sheet4!$A$1:$B$92,2,0),VLOOKUP(Q4081,Sheet4!$A$1:$B$92,2,0))</f>
        <v>保险资产管理产品</v>
      </c>
    </row>
    <row r="4082" spans="1:68" s="58" customFormat="1" ht="12.75" customHeight="1">
      <c r="A4082" s="137" t="s">
        <v>2245</v>
      </c>
      <c r="B4082" s="50" t="s">
        <v>2246</v>
      </c>
      <c r="C4082" s="252" t="s">
        <v>5552</v>
      </c>
      <c r="D4082" s="257" t="s">
        <v>678</v>
      </c>
      <c r="E4082" s="42" t="s">
        <v>2814</v>
      </c>
      <c r="F4082" s="42" t="s">
        <v>2246</v>
      </c>
      <c r="G4082" s="42"/>
      <c r="H4082" s="307">
        <v>13276.844783027425</v>
      </c>
      <c r="I4082" s="315">
        <v>5480.8612794244373</v>
      </c>
      <c r="J4082" s="105">
        <v>0</v>
      </c>
      <c r="K4082" s="42">
        <v>0</v>
      </c>
      <c r="L4082" s="50" t="s">
        <v>4489</v>
      </c>
      <c r="M4082" s="50" t="s">
        <v>5544</v>
      </c>
      <c r="N4082" s="50" t="s">
        <v>5532</v>
      </c>
      <c r="O4082" s="137" t="s">
        <v>2409</v>
      </c>
      <c r="P4082" s="42" t="s">
        <v>64</v>
      </c>
      <c r="Q4082" s="42" t="s">
        <v>65</v>
      </c>
      <c r="R4082" s="42">
        <v>2</v>
      </c>
      <c r="S4082" s="137" t="s">
        <v>2254</v>
      </c>
      <c r="T4082" s="62">
        <v>16867538196.9</v>
      </c>
      <c r="U4082" s="62">
        <v>14487907740.719999</v>
      </c>
      <c r="Z4082" s="42" t="s">
        <v>68</v>
      </c>
      <c r="AJ4082" s="42"/>
      <c r="AW4082" s="42" t="s">
        <v>2412</v>
      </c>
      <c r="AX4082" s="42"/>
      <c r="AY4082" s="42"/>
      <c r="AZ4082" s="42"/>
      <c r="BA4082" s="42"/>
      <c r="BB4082" s="42"/>
      <c r="BN4082" s="128" t="s">
        <v>4578</v>
      </c>
      <c r="BO4082" s="58" t="str">
        <f t="shared" si="63"/>
        <v>境内资产</v>
      </c>
      <c r="BP4082" s="58" t="str">
        <f>IF(M4082="",VLOOKUP(D4082,Sheet4!$A$1:$B$92,2,0),VLOOKUP(Q4082,Sheet4!$A$1:$B$92,2,0))</f>
        <v>保险资产管理产品</v>
      </c>
    </row>
    <row r="4083" spans="1:68" s="58" customFormat="1" ht="12.75" customHeight="1">
      <c r="A4083" s="137" t="s">
        <v>1639</v>
      </c>
      <c r="B4083" s="50" t="s">
        <v>1640</v>
      </c>
      <c r="C4083" s="252" t="s">
        <v>5552</v>
      </c>
      <c r="D4083" s="257" t="s">
        <v>678</v>
      </c>
      <c r="E4083" s="42" t="s">
        <v>1641</v>
      </c>
      <c r="F4083" s="42" t="s">
        <v>1640</v>
      </c>
      <c r="G4083" s="42"/>
      <c r="H4083" s="307">
        <v>4692.7352018926385</v>
      </c>
      <c r="I4083" s="315">
        <v>3203.8263760399464</v>
      </c>
      <c r="J4083" s="105">
        <v>0</v>
      </c>
      <c r="K4083" s="42">
        <v>0</v>
      </c>
      <c r="L4083" s="50" t="s">
        <v>4489</v>
      </c>
      <c r="M4083" s="50" t="s">
        <v>5544</v>
      </c>
      <c r="N4083" s="50" t="s">
        <v>5532</v>
      </c>
      <c r="O4083" s="137" t="s">
        <v>2409</v>
      </c>
      <c r="P4083" s="42" t="s">
        <v>64</v>
      </c>
      <c r="Q4083" s="42" t="s">
        <v>65</v>
      </c>
      <c r="R4083" s="42">
        <v>2</v>
      </c>
      <c r="S4083" s="137" t="s">
        <v>2254</v>
      </c>
      <c r="T4083" s="62">
        <v>16867538196.9</v>
      </c>
      <c r="U4083" s="62">
        <v>14487907740.719999</v>
      </c>
      <c r="Z4083" s="42" t="s">
        <v>68</v>
      </c>
      <c r="AJ4083" s="42"/>
      <c r="AW4083" s="42" t="s">
        <v>2412</v>
      </c>
      <c r="AX4083" s="42"/>
      <c r="AY4083" s="42"/>
      <c r="AZ4083" s="42"/>
      <c r="BA4083" s="42"/>
      <c r="BB4083" s="42"/>
      <c r="BN4083" s="128" t="s">
        <v>4578</v>
      </c>
      <c r="BO4083" s="58" t="str">
        <f t="shared" si="63"/>
        <v>境内资产</v>
      </c>
      <c r="BP4083" s="58" t="str">
        <f>IF(M4083="",VLOOKUP(D4083,Sheet4!$A$1:$B$92,2,0),VLOOKUP(Q4083,Sheet4!$A$1:$B$92,2,0))</f>
        <v>保险资产管理产品</v>
      </c>
    </row>
    <row r="4084" spans="1:68" s="58" customFormat="1" ht="12.75" customHeight="1">
      <c r="A4084" s="137" t="s">
        <v>1642</v>
      </c>
      <c r="B4084" s="50" t="s">
        <v>1643</v>
      </c>
      <c r="C4084" s="252" t="s">
        <v>5552</v>
      </c>
      <c r="D4084" s="257" t="s">
        <v>678</v>
      </c>
      <c r="E4084" s="42" t="s">
        <v>1644</v>
      </c>
      <c r="F4084" s="42" t="s">
        <v>1643</v>
      </c>
      <c r="G4084" s="42"/>
      <c r="H4084" s="307">
        <v>10936.810097448988</v>
      </c>
      <c r="I4084" s="315">
        <v>5342.1060557140027</v>
      </c>
      <c r="J4084" s="105">
        <v>0</v>
      </c>
      <c r="K4084" s="42">
        <v>0</v>
      </c>
      <c r="L4084" s="50" t="s">
        <v>4489</v>
      </c>
      <c r="M4084" s="50" t="s">
        <v>5544</v>
      </c>
      <c r="N4084" s="50" t="s">
        <v>5532</v>
      </c>
      <c r="O4084" s="137" t="s">
        <v>2409</v>
      </c>
      <c r="P4084" s="42" t="s">
        <v>64</v>
      </c>
      <c r="Q4084" s="42" t="s">
        <v>65</v>
      </c>
      <c r="R4084" s="42">
        <v>2</v>
      </c>
      <c r="S4084" s="137" t="s">
        <v>2254</v>
      </c>
      <c r="T4084" s="62">
        <v>16867538196.9</v>
      </c>
      <c r="U4084" s="62">
        <v>14487907740.719999</v>
      </c>
      <c r="Z4084" s="42" t="s">
        <v>68</v>
      </c>
      <c r="AJ4084" s="42"/>
      <c r="AW4084" s="42" t="s">
        <v>2412</v>
      </c>
      <c r="AX4084" s="42"/>
      <c r="AY4084" s="42"/>
      <c r="AZ4084" s="42"/>
      <c r="BA4084" s="42"/>
      <c r="BB4084" s="42"/>
      <c r="BN4084" s="128" t="s">
        <v>4578</v>
      </c>
      <c r="BO4084" s="58" t="str">
        <f t="shared" si="63"/>
        <v>境内资产</v>
      </c>
      <c r="BP4084" s="58" t="str">
        <f>IF(M4084="",VLOOKUP(D4084,Sheet4!$A$1:$B$92,2,0),VLOOKUP(Q4084,Sheet4!$A$1:$B$92,2,0))</f>
        <v>保险资产管理产品</v>
      </c>
    </row>
    <row r="4085" spans="1:68" s="58" customFormat="1" ht="12.75" customHeight="1">
      <c r="A4085" s="137" t="s">
        <v>2180</v>
      </c>
      <c r="B4085" s="50" t="s">
        <v>2347</v>
      </c>
      <c r="C4085" s="252" t="s">
        <v>5552</v>
      </c>
      <c r="D4085" s="257" t="s">
        <v>678</v>
      </c>
      <c r="E4085" s="42" t="s">
        <v>2815</v>
      </c>
      <c r="F4085" s="42" t="s">
        <v>2347</v>
      </c>
      <c r="G4085" s="42"/>
      <c r="H4085" s="307">
        <v>2084.9813848521799</v>
      </c>
      <c r="I4085" s="315">
        <v>1916.3431846067831</v>
      </c>
      <c r="J4085" s="105">
        <v>0</v>
      </c>
      <c r="K4085" s="42">
        <v>0</v>
      </c>
      <c r="L4085" s="50" t="s">
        <v>4489</v>
      </c>
      <c r="M4085" s="50" t="s">
        <v>5544</v>
      </c>
      <c r="N4085" s="50" t="s">
        <v>5532</v>
      </c>
      <c r="O4085" s="137" t="s">
        <v>2409</v>
      </c>
      <c r="P4085" s="42" t="s">
        <v>64</v>
      </c>
      <c r="Q4085" s="42" t="s">
        <v>65</v>
      </c>
      <c r="R4085" s="42">
        <v>2</v>
      </c>
      <c r="S4085" s="137" t="s">
        <v>2254</v>
      </c>
      <c r="T4085" s="62">
        <v>16867538196.9</v>
      </c>
      <c r="U4085" s="62">
        <v>14487907740.719999</v>
      </c>
      <c r="Z4085" s="42" t="s">
        <v>68</v>
      </c>
      <c r="AJ4085" s="42"/>
      <c r="AW4085" s="42" t="s">
        <v>2412</v>
      </c>
      <c r="AX4085" s="42"/>
      <c r="AY4085" s="42"/>
      <c r="AZ4085" s="42"/>
      <c r="BA4085" s="42"/>
      <c r="BB4085" s="42"/>
      <c r="BN4085" s="128" t="s">
        <v>4578</v>
      </c>
      <c r="BO4085" s="58" t="str">
        <f t="shared" si="63"/>
        <v>境内资产</v>
      </c>
      <c r="BP4085" s="58" t="str">
        <f>IF(M4085="",VLOOKUP(D4085,Sheet4!$A$1:$B$92,2,0),VLOOKUP(Q4085,Sheet4!$A$1:$B$92,2,0))</f>
        <v>保险资产管理产品</v>
      </c>
    </row>
    <row r="4086" spans="1:68" s="58" customFormat="1" ht="12.75" customHeight="1">
      <c r="A4086" s="137" t="s">
        <v>1767</v>
      </c>
      <c r="B4086" s="50" t="s">
        <v>1768</v>
      </c>
      <c r="C4086" s="252" t="s">
        <v>5552</v>
      </c>
      <c r="D4086" s="257" t="s">
        <v>678</v>
      </c>
      <c r="E4086" s="42" t="s">
        <v>1769</v>
      </c>
      <c r="F4086" s="42" t="s">
        <v>1768</v>
      </c>
      <c r="G4086" s="42"/>
      <c r="H4086" s="307">
        <v>5698.7255452244217</v>
      </c>
      <c r="I4086" s="315">
        <v>3135.4668215015513</v>
      </c>
      <c r="J4086" s="105">
        <v>0</v>
      </c>
      <c r="K4086" s="42">
        <v>0</v>
      </c>
      <c r="L4086" s="50" t="s">
        <v>4489</v>
      </c>
      <c r="M4086" s="50" t="s">
        <v>5544</v>
      </c>
      <c r="N4086" s="50" t="s">
        <v>5532</v>
      </c>
      <c r="O4086" s="137" t="s">
        <v>2409</v>
      </c>
      <c r="P4086" s="42" t="s">
        <v>64</v>
      </c>
      <c r="Q4086" s="42" t="s">
        <v>65</v>
      </c>
      <c r="R4086" s="42">
        <v>2</v>
      </c>
      <c r="S4086" s="137" t="s">
        <v>2254</v>
      </c>
      <c r="T4086" s="62">
        <v>16867538196.9</v>
      </c>
      <c r="U4086" s="62">
        <v>14487907740.719999</v>
      </c>
      <c r="Z4086" s="42" t="s">
        <v>68</v>
      </c>
      <c r="AJ4086" s="42"/>
      <c r="AW4086" s="42" t="s">
        <v>2412</v>
      </c>
      <c r="AX4086" s="42"/>
      <c r="AY4086" s="42"/>
      <c r="AZ4086" s="42"/>
      <c r="BA4086" s="42"/>
      <c r="BB4086" s="42"/>
      <c r="BN4086" s="128" t="s">
        <v>4578</v>
      </c>
      <c r="BO4086" s="58" t="str">
        <f t="shared" si="63"/>
        <v>境内资产</v>
      </c>
      <c r="BP4086" s="58" t="str">
        <f>IF(M4086="",VLOOKUP(D4086,Sheet4!$A$1:$B$92,2,0),VLOOKUP(Q4086,Sheet4!$A$1:$B$92,2,0))</f>
        <v>保险资产管理产品</v>
      </c>
    </row>
    <row r="4087" spans="1:68" s="58" customFormat="1" ht="12.75" customHeight="1">
      <c r="A4087" s="137" t="s">
        <v>1773</v>
      </c>
      <c r="B4087" s="50" t="s">
        <v>1774</v>
      </c>
      <c r="C4087" s="252" t="s">
        <v>5552</v>
      </c>
      <c r="D4087" s="257" t="s">
        <v>678</v>
      </c>
      <c r="E4087" s="42" t="s">
        <v>1775</v>
      </c>
      <c r="F4087" s="42" t="s">
        <v>1774</v>
      </c>
      <c r="G4087" s="42"/>
      <c r="H4087" s="307">
        <v>16541.754598076714</v>
      </c>
      <c r="I4087" s="315">
        <v>13130.543958027602</v>
      </c>
      <c r="J4087" s="105">
        <v>0</v>
      </c>
      <c r="K4087" s="42">
        <v>0</v>
      </c>
      <c r="L4087" s="50" t="s">
        <v>4489</v>
      </c>
      <c r="M4087" s="50" t="s">
        <v>5544</v>
      </c>
      <c r="N4087" s="50" t="s">
        <v>5532</v>
      </c>
      <c r="O4087" s="137" t="s">
        <v>2409</v>
      </c>
      <c r="P4087" s="42" t="s">
        <v>64</v>
      </c>
      <c r="Q4087" s="42" t="s">
        <v>65</v>
      </c>
      <c r="R4087" s="42">
        <v>2</v>
      </c>
      <c r="S4087" s="137" t="s">
        <v>2254</v>
      </c>
      <c r="T4087" s="62">
        <v>16867538196.9</v>
      </c>
      <c r="U4087" s="62">
        <v>14487907740.719999</v>
      </c>
      <c r="Z4087" s="42" t="s">
        <v>68</v>
      </c>
      <c r="AJ4087" s="42"/>
      <c r="AW4087" s="42" t="s">
        <v>2412</v>
      </c>
      <c r="AX4087" s="42"/>
      <c r="AY4087" s="42"/>
      <c r="AZ4087" s="42"/>
      <c r="BA4087" s="42"/>
      <c r="BB4087" s="42"/>
      <c r="BN4087" s="128" t="s">
        <v>4578</v>
      </c>
      <c r="BO4087" s="58" t="str">
        <f t="shared" si="63"/>
        <v>境内资产</v>
      </c>
      <c r="BP4087" s="58" t="str">
        <f>IF(M4087="",VLOOKUP(D4087,Sheet4!$A$1:$B$92,2,0),VLOOKUP(Q4087,Sheet4!$A$1:$B$92,2,0))</f>
        <v>保险资产管理产品</v>
      </c>
    </row>
    <row r="4088" spans="1:68" s="58" customFormat="1" ht="12.75" customHeight="1">
      <c r="A4088" s="137" t="s">
        <v>2043</v>
      </c>
      <c r="B4088" s="50" t="s">
        <v>2044</v>
      </c>
      <c r="C4088" s="252" t="s">
        <v>5552</v>
      </c>
      <c r="D4088" s="257" t="s">
        <v>678</v>
      </c>
      <c r="E4088" s="42" t="s">
        <v>4375</v>
      </c>
      <c r="F4088" s="42" t="s">
        <v>2044</v>
      </c>
      <c r="G4088" s="42"/>
      <c r="H4088" s="307">
        <v>31854.813824289711</v>
      </c>
      <c r="I4088" s="315">
        <v>16332.513876607461</v>
      </c>
      <c r="J4088" s="105">
        <v>0</v>
      </c>
      <c r="K4088" s="42">
        <v>0</v>
      </c>
      <c r="L4088" s="50" t="s">
        <v>4489</v>
      </c>
      <c r="M4088" s="50" t="s">
        <v>5544</v>
      </c>
      <c r="N4088" s="50" t="s">
        <v>5532</v>
      </c>
      <c r="O4088" s="137" t="s">
        <v>2409</v>
      </c>
      <c r="P4088" s="42" t="s">
        <v>64</v>
      </c>
      <c r="Q4088" s="42" t="s">
        <v>65</v>
      </c>
      <c r="R4088" s="42">
        <v>2</v>
      </c>
      <c r="S4088" s="137" t="s">
        <v>2254</v>
      </c>
      <c r="T4088" s="62">
        <v>16867538196.9</v>
      </c>
      <c r="U4088" s="62">
        <v>14487907740.719999</v>
      </c>
      <c r="Z4088" s="42" t="s">
        <v>68</v>
      </c>
      <c r="AJ4088" s="42"/>
      <c r="AW4088" s="42" t="s">
        <v>2412</v>
      </c>
      <c r="AX4088" s="42"/>
      <c r="AY4088" s="42"/>
      <c r="AZ4088" s="42"/>
      <c r="BA4088" s="42"/>
      <c r="BB4088" s="42"/>
      <c r="BN4088" s="128" t="s">
        <v>4578</v>
      </c>
      <c r="BO4088" s="58" t="str">
        <f t="shared" si="63"/>
        <v>境内资产</v>
      </c>
      <c r="BP4088" s="58" t="str">
        <f>IF(M4088="",VLOOKUP(D4088,Sheet4!$A$1:$B$92,2,0),VLOOKUP(Q4088,Sheet4!$A$1:$B$92,2,0))</f>
        <v>保险资产管理产品</v>
      </c>
    </row>
    <row r="4089" spans="1:68" s="58" customFormat="1" ht="12.75" customHeight="1">
      <c r="A4089" s="137" t="s">
        <v>1832</v>
      </c>
      <c r="B4089" s="50" t="s">
        <v>1833</v>
      </c>
      <c r="C4089" s="252" t="s">
        <v>5552</v>
      </c>
      <c r="D4089" s="257" t="s">
        <v>678</v>
      </c>
      <c r="E4089" s="42" t="s">
        <v>1834</v>
      </c>
      <c r="F4089" s="42" t="s">
        <v>1833</v>
      </c>
      <c r="G4089" s="42"/>
      <c r="H4089" s="307">
        <v>11091.345209570169</v>
      </c>
      <c r="I4089" s="315">
        <v>5879.7301475829836</v>
      </c>
      <c r="J4089" s="105">
        <v>0</v>
      </c>
      <c r="K4089" s="42">
        <v>0</v>
      </c>
      <c r="L4089" s="50" t="s">
        <v>4489</v>
      </c>
      <c r="M4089" s="50" t="s">
        <v>5544</v>
      </c>
      <c r="N4089" s="50" t="s">
        <v>5532</v>
      </c>
      <c r="O4089" s="137" t="s">
        <v>2409</v>
      </c>
      <c r="P4089" s="42" t="s">
        <v>64</v>
      </c>
      <c r="Q4089" s="42" t="s">
        <v>65</v>
      </c>
      <c r="R4089" s="42">
        <v>2</v>
      </c>
      <c r="S4089" s="137" t="s">
        <v>2254</v>
      </c>
      <c r="T4089" s="62">
        <v>16867538196.9</v>
      </c>
      <c r="U4089" s="62">
        <v>14487907740.719999</v>
      </c>
      <c r="Z4089" s="42" t="s">
        <v>68</v>
      </c>
      <c r="AJ4089" s="42"/>
      <c r="AW4089" s="42" t="s">
        <v>2412</v>
      </c>
      <c r="AX4089" s="42"/>
      <c r="AY4089" s="42"/>
      <c r="AZ4089" s="42"/>
      <c r="BA4089" s="42"/>
      <c r="BB4089" s="42"/>
      <c r="BN4089" s="128" t="s">
        <v>4578</v>
      </c>
      <c r="BO4089" s="58" t="str">
        <f t="shared" si="63"/>
        <v>境内资产</v>
      </c>
      <c r="BP4089" s="58" t="str">
        <f>IF(M4089="",VLOOKUP(D4089,Sheet4!$A$1:$B$92,2,0),VLOOKUP(Q4089,Sheet4!$A$1:$B$92,2,0))</f>
        <v>保险资产管理产品</v>
      </c>
    </row>
    <row r="4090" spans="1:68" s="58" customFormat="1" ht="12.75" customHeight="1">
      <c r="A4090" s="137" t="s">
        <v>1779</v>
      </c>
      <c r="B4090" s="50" t="s">
        <v>1780</v>
      </c>
      <c r="C4090" s="252" t="s">
        <v>5552</v>
      </c>
      <c r="D4090" s="257" t="s">
        <v>678</v>
      </c>
      <c r="E4090" s="42" t="s">
        <v>1781</v>
      </c>
      <c r="F4090" s="42" t="s">
        <v>1780</v>
      </c>
      <c r="G4090" s="42"/>
      <c r="H4090" s="307">
        <v>7256.6526685852168</v>
      </c>
      <c r="I4090" s="315">
        <v>5079.6568680096525</v>
      </c>
      <c r="J4090" s="105">
        <v>0</v>
      </c>
      <c r="K4090" s="42">
        <v>0</v>
      </c>
      <c r="L4090" s="50" t="s">
        <v>4489</v>
      </c>
      <c r="M4090" s="50" t="s">
        <v>5544</v>
      </c>
      <c r="N4090" s="50" t="s">
        <v>5532</v>
      </c>
      <c r="O4090" s="137" t="s">
        <v>2409</v>
      </c>
      <c r="P4090" s="42" t="s">
        <v>64</v>
      </c>
      <c r="Q4090" s="42" t="s">
        <v>65</v>
      </c>
      <c r="R4090" s="42">
        <v>2</v>
      </c>
      <c r="S4090" s="137" t="s">
        <v>2254</v>
      </c>
      <c r="T4090" s="62">
        <v>16867538196.9</v>
      </c>
      <c r="U4090" s="62">
        <v>14487907740.719999</v>
      </c>
      <c r="Z4090" s="42" t="s">
        <v>68</v>
      </c>
      <c r="AJ4090" s="42"/>
      <c r="AW4090" s="42" t="s">
        <v>2412</v>
      </c>
      <c r="AX4090" s="42"/>
      <c r="AY4090" s="42"/>
      <c r="AZ4090" s="42"/>
      <c r="BA4090" s="108"/>
      <c r="BB4090" s="42"/>
      <c r="BN4090" s="128" t="s">
        <v>4578</v>
      </c>
      <c r="BO4090" s="58" t="str">
        <f t="shared" si="63"/>
        <v>境内资产</v>
      </c>
      <c r="BP4090" s="58" t="str">
        <f>IF(M4090="",VLOOKUP(D4090,Sheet4!$A$1:$B$92,2,0),VLOOKUP(Q4090,Sheet4!$A$1:$B$92,2,0))</f>
        <v>保险资产管理产品</v>
      </c>
    </row>
    <row r="4091" spans="1:68" s="58" customFormat="1" ht="12.75" customHeight="1">
      <c r="A4091" s="137" t="s">
        <v>2295</v>
      </c>
      <c r="B4091" s="50" t="s">
        <v>2348</v>
      </c>
      <c r="C4091" s="252" t="s">
        <v>1305</v>
      </c>
      <c r="D4091" s="252" t="s">
        <v>1318</v>
      </c>
      <c r="E4091" s="42" t="s">
        <v>2349</v>
      </c>
      <c r="F4091" s="42" t="s">
        <v>2348</v>
      </c>
      <c r="G4091" s="42"/>
      <c r="H4091" s="307">
        <v>29095106.708445441</v>
      </c>
      <c r="I4091" s="315">
        <v>29096343.638104428</v>
      </c>
      <c r="J4091" s="105">
        <v>0</v>
      </c>
      <c r="K4091" s="42">
        <v>0</v>
      </c>
      <c r="L4091" s="50" t="s">
        <v>4489</v>
      </c>
      <c r="M4091" s="50" t="s">
        <v>5544</v>
      </c>
      <c r="N4091" s="50" t="s">
        <v>5532</v>
      </c>
      <c r="O4091" s="137" t="s">
        <v>2409</v>
      </c>
      <c r="P4091" s="42" t="s">
        <v>64</v>
      </c>
      <c r="Q4091" s="42" t="s">
        <v>65</v>
      </c>
      <c r="R4091" s="42">
        <v>2</v>
      </c>
      <c r="S4091" s="137" t="s">
        <v>2254</v>
      </c>
      <c r="T4091" s="62">
        <v>16867538196.9</v>
      </c>
      <c r="U4091" s="62">
        <v>14487907740.719999</v>
      </c>
      <c r="Z4091" s="42" t="s">
        <v>68</v>
      </c>
      <c r="AJ4091" s="42"/>
      <c r="AW4091" s="42" t="s">
        <v>2412</v>
      </c>
      <c r="AX4091" s="42"/>
      <c r="AY4091" s="42"/>
      <c r="AZ4091" s="42"/>
      <c r="BA4091" s="108"/>
      <c r="BB4091" s="42"/>
      <c r="BN4091" s="128" t="s">
        <v>4578</v>
      </c>
      <c r="BO4091" s="58" t="str">
        <f t="shared" si="63"/>
        <v>境内资产</v>
      </c>
      <c r="BP4091" s="58" t="str">
        <f>IF(M4091="",VLOOKUP(D4091,Sheet4!$A$1:$B$92,2,0),VLOOKUP(Q4091,Sheet4!$A$1:$B$92,2,0))</f>
        <v>保险资产管理产品</v>
      </c>
    </row>
    <row r="4092" spans="1:68" s="58" customFormat="1" ht="12.75" customHeight="1">
      <c r="A4092" s="137" t="s">
        <v>2354</v>
      </c>
      <c r="B4092" s="50" t="s">
        <v>2350</v>
      </c>
      <c r="C4092" s="255" t="s">
        <v>71</v>
      </c>
      <c r="D4092" s="255" t="s">
        <v>72</v>
      </c>
      <c r="E4092" s="42" t="s">
        <v>4463</v>
      </c>
      <c r="F4092" s="42" t="s">
        <v>2350</v>
      </c>
      <c r="G4092" s="42"/>
      <c r="H4092" s="307">
        <v>20162106.150054213</v>
      </c>
      <c r="I4092" s="315">
        <v>20141565.34654421</v>
      </c>
      <c r="J4092" s="105">
        <v>291225.09677394718</v>
      </c>
      <c r="K4092" s="42">
        <v>0</v>
      </c>
      <c r="L4092" s="50" t="s">
        <v>4489</v>
      </c>
      <c r="M4092" s="50" t="s">
        <v>5544</v>
      </c>
      <c r="N4092" s="50" t="s">
        <v>5532</v>
      </c>
      <c r="O4092" s="137" t="s">
        <v>2409</v>
      </c>
      <c r="P4092" s="42" t="s">
        <v>64</v>
      </c>
      <c r="Q4092" s="42" t="s">
        <v>65</v>
      </c>
      <c r="R4092" s="42">
        <v>2</v>
      </c>
      <c r="S4092" s="137" t="s">
        <v>2254</v>
      </c>
      <c r="T4092" s="62">
        <v>16867538196.9</v>
      </c>
      <c r="U4092" s="62">
        <v>14487907740.719999</v>
      </c>
      <c r="Z4092" s="42" t="s">
        <v>68</v>
      </c>
      <c r="AJ4092" s="42"/>
      <c r="AW4092" s="42" t="s">
        <v>2412</v>
      </c>
      <c r="AX4092" s="42"/>
      <c r="AY4092" s="108">
        <v>3</v>
      </c>
      <c r="AZ4092" s="103" t="s">
        <v>74</v>
      </c>
      <c r="BA4092" s="67">
        <v>0.6482</v>
      </c>
      <c r="BB4092" s="50" t="s">
        <v>68</v>
      </c>
      <c r="BN4092" s="128" t="s">
        <v>4578</v>
      </c>
      <c r="BO4092" s="58" t="str">
        <f t="shared" si="63"/>
        <v>境内资产</v>
      </c>
      <c r="BP4092" s="58" t="str">
        <f>IF(M4092="",VLOOKUP(D4092,Sheet4!$A$1:$B$92,2,0),VLOOKUP(Q4092,Sheet4!$A$1:$B$92,2,0))</f>
        <v>保险资产管理产品</v>
      </c>
    </row>
    <row r="4093" spans="1:68" s="58" customFormat="1" ht="12.75" customHeight="1">
      <c r="A4093" s="137" t="s">
        <v>2255</v>
      </c>
      <c r="B4093" s="138" t="s">
        <v>2256</v>
      </c>
      <c r="C4093" s="250" t="s">
        <v>222</v>
      </c>
      <c r="D4093" s="256" t="s">
        <v>221</v>
      </c>
      <c r="E4093" s="42" t="s">
        <v>2307</v>
      </c>
      <c r="F4093" s="42" t="s">
        <v>2308</v>
      </c>
      <c r="G4093" s="42"/>
      <c r="H4093" s="307">
        <v>14629.964268120468</v>
      </c>
      <c r="I4093" s="315">
        <v>14629.964268120468</v>
      </c>
      <c r="J4093" s="105">
        <v>6.7443523626744222</v>
      </c>
      <c r="K4093" s="42">
        <v>0</v>
      </c>
      <c r="L4093" s="50" t="s">
        <v>4487</v>
      </c>
      <c r="M4093" s="50" t="s">
        <v>5544</v>
      </c>
      <c r="N4093" s="50" t="s">
        <v>2408</v>
      </c>
      <c r="O4093" s="137" t="s">
        <v>2409</v>
      </c>
      <c r="P4093" s="42" t="s">
        <v>64</v>
      </c>
      <c r="Q4093" s="42" t="s">
        <v>65</v>
      </c>
      <c r="R4093" s="42">
        <v>1</v>
      </c>
      <c r="S4093" s="137" t="s">
        <v>2254</v>
      </c>
      <c r="T4093" s="62">
        <v>1220927.99</v>
      </c>
      <c r="U4093" s="62">
        <v>1135914.02</v>
      </c>
      <c r="Z4093" s="42" t="s">
        <v>280</v>
      </c>
      <c r="AJ4093" s="42"/>
      <c r="AW4093" s="50" t="s">
        <v>2412</v>
      </c>
      <c r="AX4093" s="108">
        <v>0</v>
      </c>
      <c r="AY4093" s="42"/>
      <c r="AZ4093" s="42"/>
      <c r="BA4093" s="42"/>
      <c r="BB4093" s="42"/>
      <c r="BN4093" s="128" t="s">
        <v>4578</v>
      </c>
      <c r="BO4093" s="58" t="str">
        <f t="shared" si="63"/>
        <v>境内资产</v>
      </c>
      <c r="BP4093" s="58" t="str">
        <f>IF(M4093="",VLOOKUP(D4093,Sheet4!$A$1:$B$92,2,0),VLOOKUP(Q4093,Sheet4!$A$1:$B$92,2,0))</f>
        <v>保险资产管理产品</v>
      </c>
    </row>
    <row r="4094" spans="1:68" s="58" customFormat="1" ht="12.75" customHeight="1">
      <c r="A4094" s="137" t="s">
        <v>2301</v>
      </c>
      <c r="B4094" s="50" t="s">
        <v>2262</v>
      </c>
      <c r="C4094" s="252" t="s">
        <v>821</v>
      </c>
      <c r="D4094" s="274" t="s">
        <v>5615</v>
      </c>
      <c r="E4094" s="42" t="s">
        <v>2375</v>
      </c>
      <c r="F4094" s="42" t="s">
        <v>2301</v>
      </c>
      <c r="G4094" s="42"/>
      <c r="H4094" s="307">
        <v>677452.6469761359</v>
      </c>
      <c r="I4094" s="315">
        <v>677451.96659396391</v>
      </c>
      <c r="J4094" s="105">
        <v>2935.6280575552883</v>
      </c>
      <c r="K4094" s="42">
        <v>0</v>
      </c>
      <c r="L4094" s="50" t="s">
        <v>4487</v>
      </c>
      <c r="M4094" s="50" t="s">
        <v>5544</v>
      </c>
      <c r="N4094" s="50" t="s">
        <v>2408</v>
      </c>
      <c r="O4094" s="137" t="s">
        <v>2409</v>
      </c>
      <c r="P4094" s="42" t="s">
        <v>64</v>
      </c>
      <c r="Q4094" s="42" t="s">
        <v>65</v>
      </c>
      <c r="R4094" s="42">
        <v>1</v>
      </c>
      <c r="S4094" s="137" t="s">
        <v>2254</v>
      </c>
      <c r="T4094" s="62">
        <v>1220927.99</v>
      </c>
      <c r="U4094" s="62">
        <v>1135914.02</v>
      </c>
      <c r="Z4094" s="42" t="s">
        <v>68</v>
      </c>
      <c r="AJ4094" s="42"/>
      <c r="AW4094" s="50" t="s">
        <v>2412</v>
      </c>
      <c r="AX4094" s="146">
        <v>0.13489999999999999</v>
      </c>
      <c r="AY4094" s="42"/>
      <c r="AZ4094" s="42"/>
      <c r="BA4094" s="42"/>
      <c r="BB4094" s="42"/>
      <c r="BN4094" s="128" t="s">
        <v>4578</v>
      </c>
      <c r="BO4094" s="58" t="str">
        <f t="shared" si="63"/>
        <v>境内资产</v>
      </c>
      <c r="BP4094" s="58" t="str">
        <f>IF(M4094="",VLOOKUP(D4094,Sheet4!$A$1:$B$92,2,0),VLOOKUP(Q4094,Sheet4!$A$1:$B$92,2,0))</f>
        <v>保险资产管理产品</v>
      </c>
    </row>
    <row r="4095" spans="1:68" s="58" customFormat="1" ht="12.75" customHeight="1">
      <c r="A4095" s="138" t="s">
        <v>2305</v>
      </c>
      <c r="B4095" s="50" t="s">
        <v>2306</v>
      </c>
      <c r="C4095" s="252" t="s">
        <v>821</v>
      </c>
      <c r="D4095" s="274" t="s">
        <v>5615</v>
      </c>
      <c r="E4095" s="42" t="s">
        <v>2309</v>
      </c>
      <c r="F4095" s="42" t="s">
        <v>2305</v>
      </c>
      <c r="G4095" s="42"/>
      <c r="H4095" s="307">
        <v>183095.30999355027</v>
      </c>
      <c r="I4095" s="315">
        <v>183094.94221000106</v>
      </c>
      <c r="J4095" s="105">
        <v>793.41293063075011</v>
      </c>
      <c r="K4095" s="42">
        <v>0</v>
      </c>
      <c r="L4095" s="50" t="s">
        <v>4487</v>
      </c>
      <c r="M4095" s="50" t="s">
        <v>5544</v>
      </c>
      <c r="N4095" s="50" t="s">
        <v>2408</v>
      </c>
      <c r="O4095" s="137" t="s">
        <v>2409</v>
      </c>
      <c r="P4095" s="42" t="s">
        <v>64</v>
      </c>
      <c r="Q4095" s="42" t="s">
        <v>65</v>
      </c>
      <c r="R4095" s="42">
        <v>1</v>
      </c>
      <c r="S4095" s="137" t="s">
        <v>2254</v>
      </c>
      <c r="T4095" s="62">
        <v>1220927.99</v>
      </c>
      <c r="U4095" s="62">
        <v>1135914.02</v>
      </c>
      <c r="Z4095" s="42" t="s">
        <v>68</v>
      </c>
      <c r="AJ4095" s="42"/>
      <c r="AW4095" s="50" t="s">
        <v>2412</v>
      </c>
      <c r="AX4095" s="146">
        <v>0.13389999999999999</v>
      </c>
      <c r="AY4095" s="42"/>
      <c r="AZ4095" s="42"/>
      <c r="BA4095" s="42"/>
      <c r="BB4095" s="42"/>
      <c r="BN4095" s="128" t="s">
        <v>4578</v>
      </c>
      <c r="BO4095" s="58" t="str">
        <f t="shared" si="63"/>
        <v>境内资产</v>
      </c>
      <c r="BP4095" s="58" t="str">
        <f>IF(M4095="",VLOOKUP(D4095,Sheet4!$A$1:$B$92,2,0),VLOOKUP(Q4095,Sheet4!$A$1:$B$92,2,0))</f>
        <v>保险资产管理产品</v>
      </c>
    </row>
    <row r="4096" spans="1:68" s="58" customFormat="1" ht="12.75" customHeight="1">
      <c r="A4096" s="137" t="s">
        <v>224</v>
      </c>
      <c r="B4096" s="137" t="s">
        <v>224</v>
      </c>
      <c r="C4096" s="250" t="s">
        <v>222</v>
      </c>
      <c r="D4096" s="250" t="s">
        <v>224</v>
      </c>
      <c r="E4096" s="42">
        <v>0</v>
      </c>
      <c r="F4096" s="50" t="s">
        <v>5354</v>
      </c>
      <c r="G4096" s="42"/>
      <c r="H4096" s="307">
        <v>494.00310248634122</v>
      </c>
      <c r="I4096" s="315">
        <v>494.00310248634122</v>
      </c>
      <c r="J4096" s="105">
        <v>0</v>
      </c>
      <c r="K4096" s="42">
        <v>0</v>
      </c>
      <c r="L4096" s="50" t="s">
        <v>4487</v>
      </c>
      <c r="M4096" s="50" t="s">
        <v>5544</v>
      </c>
      <c r="N4096" s="50" t="s">
        <v>2408</v>
      </c>
      <c r="O4096" s="137" t="s">
        <v>2409</v>
      </c>
      <c r="P4096" s="42" t="s">
        <v>64</v>
      </c>
      <c r="Q4096" s="42" t="s">
        <v>65</v>
      </c>
      <c r="R4096" s="42">
        <v>1</v>
      </c>
      <c r="S4096" s="137" t="s">
        <v>2254</v>
      </c>
      <c r="T4096" s="62">
        <v>1220927.99</v>
      </c>
      <c r="U4096" s="62">
        <v>1135914.02</v>
      </c>
      <c r="Z4096" s="42"/>
      <c r="AJ4096" s="42"/>
      <c r="AW4096" s="42" t="s">
        <v>2412</v>
      </c>
      <c r="AX4096" s="42"/>
      <c r="AY4096" s="42"/>
      <c r="AZ4096" s="42"/>
      <c r="BA4096" s="42"/>
      <c r="BB4096" s="42"/>
      <c r="BN4096" s="128" t="s">
        <v>4578</v>
      </c>
      <c r="BO4096" s="58" t="str">
        <f t="shared" si="63"/>
        <v>境内资产</v>
      </c>
      <c r="BP4096" s="58" t="str">
        <f>IF(M4096="",VLOOKUP(D4096,Sheet4!$A$1:$B$92,2,0),VLOOKUP(Q4096,Sheet4!$A$1:$B$92,2,0))</f>
        <v>保险资产管理产品</v>
      </c>
    </row>
    <row r="4097" spans="1:68" s="58" customFormat="1" ht="12.75" customHeight="1">
      <c r="A4097" s="138" t="s">
        <v>5387</v>
      </c>
      <c r="B4097" s="138" t="s">
        <v>5387</v>
      </c>
      <c r="C4097" s="250" t="s">
        <v>222</v>
      </c>
      <c r="D4097" s="250" t="s">
        <v>224</v>
      </c>
      <c r="E4097" s="42">
        <v>0</v>
      </c>
      <c r="F4097" s="59" t="s">
        <v>5354</v>
      </c>
      <c r="G4097" s="42"/>
      <c r="H4097" s="307">
        <v>66.61336949123347</v>
      </c>
      <c r="I4097" s="315">
        <v>66.61336949123347</v>
      </c>
      <c r="J4097" s="105">
        <v>0</v>
      </c>
      <c r="K4097" s="42">
        <v>0</v>
      </c>
      <c r="L4097" s="50" t="s">
        <v>4487</v>
      </c>
      <c r="M4097" s="50" t="s">
        <v>5544</v>
      </c>
      <c r="N4097" s="50" t="s">
        <v>2408</v>
      </c>
      <c r="O4097" s="137" t="s">
        <v>2409</v>
      </c>
      <c r="P4097" s="42" t="s">
        <v>64</v>
      </c>
      <c r="Q4097" s="42" t="s">
        <v>65</v>
      </c>
      <c r="R4097" s="42">
        <v>1</v>
      </c>
      <c r="S4097" s="137" t="s">
        <v>2254</v>
      </c>
      <c r="T4097" s="62">
        <v>1220927.99</v>
      </c>
      <c r="U4097" s="62">
        <v>1135914.02</v>
      </c>
      <c r="Z4097" s="42"/>
      <c r="AJ4097" s="42"/>
      <c r="AW4097" s="42" t="s">
        <v>2412</v>
      </c>
      <c r="AX4097" s="42"/>
      <c r="AY4097" s="42"/>
      <c r="AZ4097" s="42"/>
      <c r="BA4097" s="42"/>
      <c r="BB4097" s="42"/>
      <c r="BN4097" s="128" t="s">
        <v>4578</v>
      </c>
      <c r="BO4097" s="58" t="str">
        <f t="shared" si="63"/>
        <v>境内资产</v>
      </c>
      <c r="BP4097" s="58" t="str">
        <f>IF(M4097="",VLOOKUP(D4097,Sheet4!$A$1:$B$92,2,0),VLOOKUP(Q4097,Sheet4!$A$1:$B$92,2,0))</f>
        <v>保险资产管理产品</v>
      </c>
    </row>
    <row r="4098" spans="1:68" s="58" customFormat="1" ht="12.75" customHeight="1">
      <c r="A4098" s="138" t="s">
        <v>2263</v>
      </c>
      <c r="B4098" s="50" t="s">
        <v>2310</v>
      </c>
      <c r="C4098" s="252" t="s">
        <v>5552</v>
      </c>
      <c r="D4098" s="257" t="s">
        <v>672</v>
      </c>
      <c r="E4098" s="42" t="s">
        <v>4437</v>
      </c>
      <c r="F4098" s="42" t="s">
        <v>2310</v>
      </c>
      <c r="G4098" s="42"/>
      <c r="H4098" s="307">
        <v>3293.456604877797</v>
      </c>
      <c r="I4098" s="315">
        <v>2155.9694663256255</v>
      </c>
      <c r="J4098" s="105">
        <v>0</v>
      </c>
      <c r="K4098" s="42">
        <v>0</v>
      </c>
      <c r="L4098" s="50" t="s">
        <v>4487</v>
      </c>
      <c r="M4098" s="50" t="s">
        <v>5544</v>
      </c>
      <c r="N4098" s="50" t="s">
        <v>2408</v>
      </c>
      <c r="O4098" s="137" t="s">
        <v>2409</v>
      </c>
      <c r="P4098" s="42" t="s">
        <v>64</v>
      </c>
      <c r="Q4098" s="42" t="s">
        <v>65</v>
      </c>
      <c r="R4098" s="42">
        <v>1</v>
      </c>
      <c r="S4098" s="137" t="s">
        <v>2254</v>
      </c>
      <c r="T4098" s="62">
        <v>1220927.99</v>
      </c>
      <c r="U4098" s="62">
        <v>1135914.02</v>
      </c>
      <c r="Z4098" s="42" t="s">
        <v>68</v>
      </c>
      <c r="AJ4098" s="42"/>
      <c r="AW4098" s="42" t="s">
        <v>2412</v>
      </c>
      <c r="AX4098" s="42"/>
      <c r="AY4098" s="42"/>
      <c r="AZ4098" s="42"/>
      <c r="BA4098" s="42"/>
      <c r="BB4098" s="42"/>
      <c r="BN4098" s="128" t="s">
        <v>4578</v>
      </c>
      <c r="BO4098" s="58" t="str">
        <f t="shared" si="63"/>
        <v>境内资产</v>
      </c>
      <c r="BP4098" s="58" t="str">
        <f>IF(M4098="",VLOOKUP(D4098,Sheet4!$A$1:$B$92,2,0),VLOOKUP(Q4098,Sheet4!$A$1:$B$92,2,0))</f>
        <v>保险资产管理产品</v>
      </c>
    </row>
    <row r="4099" spans="1:68" s="58" customFormat="1" ht="12.75" customHeight="1">
      <c r="A4099" s="137" t="s">
        <v>2264</v>
      </c>
      <c r="B4099" s="50" t="s">
        <v>2311</v>
      </c>
      <c r="C4099" s="252" t="s">
        <v>5552</v>
      </c>
      <c r="D4099" s="257" t="s">
        <v>672</v>
      </c>
      <c r="E4099" s="42" t="s">
        <v>4438</v>
      </c>
      <c r="F4099" s="42" t="s">
        <v>2311</v>
      </c>
      <c r="G4099" s="42"/>
      <c r="H4099" s="307">
        <v>4191.5789602451468</v>
      </c>
      <c r="I4099" s="315">
        <v>3595.4023213751479</v>
      </c>
      <c r="J4099" s="105">
        <v>0</v>
      </c>
      <c r="K4099" s="42">
        <v>0</v>
      </c>
      <c r="L4099" s="50" t="s">
        <v>4487</v>
      </c>
      <c r="M4099" s="50" t="s">
        <v>5544</v>
      </c>
      <c r="N4099" s="50" t="s">
        <v>2408</v>
      </c>
      <c r="O4099" s="137" t="s">
        <v>2409</v>
      </c>
      <c r="P4099" s="42" t="s">
        <v>64</v>
      </c>
      <c r="Q4099" s="42" t="s">
        <v>65</v>
      </c>
      <c r="R4099" s="42">
        <v>1</v>
      </c>
      <c r="S4099" s="137" t="s">
        <v>2254</v>
      </c>
      <c r="T4099" s="62">
        <v>1220927.99</v>
      </c>
      <c r="U4099" s="62">
        <v>1135914.02</v>
      </c>
      <c r="Z4099" s="42" t="s">
        <v>68</v>
      </c>
      <c r="AJ4099" s="42"/>
      <c r="AW4099" s="42" t="s">
        <v>2412</v>
      </c>
      <c r="AX4099" s="42"/>
      <c r="AY4099" s="42"/>
      <c r="AZ4099" s="42"/>
      <c r="BA4099" s="42"/>
      <c r="BB4099" s="42"/>
      <c r="BN4099" s="128" t="s">
        <v>4578</v>
      </c>
      <c r="BO4099" s="58" t="str">
        <f t="shared" ref="BO4099:BO4162" si="64">IF(LEFT(D4099,2)="境外","境外资产","境内资产")</f>
        <v>境内资产</v>
      </c>
      <c r="BP4099" s="58" t="str">
        <f>IF(M4099="",VLOOKUP(D4099,Sheet4!$A$1:$B$92,2,0),VLOOKUP(Q4099,Sheet4!$A$1:$B$92,2,0))</f>
        <v>保险资产管理产品</v>
      </c>
    </row>
    <row r="4100" spans="1:68" s="58" customFormat="1" ht="12.75" customHeight="1">
      <c r="A4100" s="137" t="s">
        <v>2265</v>
      </c>
      <c r="B4100" s="50" t="s">
        <v>2312</v>
      </c>
      <c r="C4100" s="252" t="s">
        <v>5552</v>
      </c>
      <c r="D4100" s="257" t="s">
        <v>672</v>
      </c>
      <c r="E4100" s="42" t="s">
        <v>4439</v>
      </c>
      <c r="F4100" s="42" t="s">
        <v>2312</v>
      </c>
      <c r="G4100" s="42"/>
      <c r="H4100" s="307">
        <v>8934.6318394253667</v>
      </c>
      <c r="I4100" s="315">
        <v>5988.5239373024469</v>
      </c>
      <c r="J4100" s="105">
        <v>0</v>
      </c>
      <c r="K4100" s="42">
        <v>0</v>
      </c>
      <c r="L4100" s="50" t="s">
        <v>4487</v>
      </c>
      <c r="M4100" s="50" t="s">
        <v>5544</v>
      </c>
      <c r="N4100" s="50" t="s">
        <v>2408</v>
      </c>
      <c r="O4100" s="137" t="s">
        <v>2409</v>
      </c>
      <c r="P4100" s="42" t="s">
        <v>64</v>
      </c>
      <c r="Q4100" s="42" t="s">
        <v>65</v>
      </c>
      <c r="R4100" s="42">
        <v>1</v>
      </c>
      <c r="S4100" s="137" t="s">
        <v>2254</v>
      </c>
      <c r="T4100" s="62">
        <v>1220927.99</v>
      </c>
      <c r="U4100" s="62">
        <v>1135914.02</v>
      </c>
      <c r="Z4100" s="42" t="s">
        <v>68</v>
      </c>
      <c r="AJ4100" s="42"/>
      <c r="AW4100" s="42" t="s">
        <v>2412</v>
      </c>
      <c r="AX4100" s="42"/>
      <c r="AY4100" s="42"/>
      <c r="AZ4100" s="42"/>
      <c r="BA4100" s="42"/>
      <c r="BB4100" s="42"/>
      <c r="BN4100" s="128" t="s">
        <v>4578</v>
      </c>
      <c r="BO4100" s="58" t="str">
        <f t="shared" si="64"/>
        <v>境内资产</v>
      </c>
      <c r="BP4100" s="58" t="str">
        <f>IF(M4100="",VLOOKUP(D4100,Sheet4!$A$1:$B$92,2,0),VLOOKUP(Q4100,Sheet4!$A$1:$B$92,2,0))</f>
        <v>保险资产管理产品</v>
      </c>
    </row>
    <row r="4101" spans="1:68" s="58" customFormat="1" ht="12.75" customHeight="1">
      <c r="A4101" s="137" t="s">
        <v>2117</v>
      </c>
      <c r="B4101" s="50" t="s">
        <v>2199</v>
      </c>
      <c r="C4101" s="252" t="s">
        <v>5552</v>
      </c>
      <c r="D4101" s="257" t="s">
        <v>672</v>
      </c>
      <c r="E4101" s="42" t="s">
        <v>3807</v>
      </c>
      <c r="F4101" s="42" t="s">
        <v>2199</v>
      </c>
      <c r="G4101" s="42"/>
      <c r="H4101" s="307">
        <v>4391.3171578693054</v>
      </c>
      <c r="I4101" s="315">
        <v>3653.2930669173506</v>
      </c>
      <c r="J4101" s="105">
        <v>0</v>
      </c>
      <c r="K4101" s="42">
        <v>0</v>
      </c>
      <c r="L4101" s="50" t="s">
        <v>4487</v>
      </c>
      <c r="M4101" s="50" t="s">
        <v>5544</v>
      </c>
      <c r="N4101" s="50" t="s">
        <v>2408</v>
      </c>
      <c r="O4101" s="137" t="s">
        <v>2409</v>
      </c>
      <c r="P4101" s="42" t="s">
        <v>64</v>
      </c>
      <c r="Q4101" s="42" t="s">
        <v>65</v>
      </c>
      <c r="R4101" s="42">
        <v>1</v>
      </c>
      <c r="S4101" s="137" t="s">
        <v>2254</v>
      </c>
      <c r="T4101" s="62">
        <v>1220927.99</v>
      </c>
      <c r="U4101" s="62">
        <v>1135914.02</v>
      </c>
      <c r="Z4101" s="42" t="s">
        <v>280</v>
      </c>
      <c r="AJ4101" s="42"/>
      <c r="AW4101" s="42" t="s">
        <v>2412</v>
      </c>
      <c r="AX4101" s="42"/>
      <c r="AY4101" s="42"/>
      <c r="AZ4101" s="42"/>
      <c r="BA4101" s="42"/>
      <c r="BB4101" s="42"/>
      <c r="BN4101" s="128" t="s">
        <v>4578</v>
      </c>
      <c r="BO4101" s="58" t="str">
        <f t="shared" si="64"/>
        <v>境内资产</v>
      </c>
      <c r="BP4101" s="58" t="str">
        <f>IF(M4101="",VLOOKUP(D4101,Sheet4!$A$1:$B$92,2,0),VLOOKUP(Q4101,Sheet4!$A$1:$B$92,2,0))</f>
        <v>保险资产管理产品</v>
      </c>
    </row>
    <row r="4102" spans="1:68" s="58" customFormat="1" ht="12.75" customHeight="1">
      <c r="A4102" s="137" t="s">
        <v>2266</v>
      </c>
      <c r="B4102" s="50" t="s">
        <v>2313</v>
      </c>
      <c r="C4102" s="252" t="s">
        <v>5552</v>
      </c>
      <c r="D4102" s="257" t="s">
        <v>672</v>
      </c>
      <c r="E4102" s="42" t="s">
        <v>2914</v>
      </c>
      <c r="F4102" s="42" t="s">
        <v>2313</v>
      </c>
      <c r="G4102" s="42"/>
      <c r="H4102" s="307">
        <v>5990.72567671465</v>
      </c>
      <c r="I4102" s="315">
        <v>3945.4185030822587</v>
      </c>
      <c r="J4102" s="105">
        <v>0</v>
      </c>
      <c r="K4102" s="42">
        <v>0</v>
      </c>
      <c r="L4102" s="50" t="s">
        <v>4487</v>
      </c>
      <c r="M4102" s="50" t="s">
        <v>5544</v>
      </c>
      <c r="N4102" s="50" t="s">
        <v>2408</v>
      </c>
      <c r="O4102" s="137" t="s">
        <v>2409</v>
      </c>
      <c r="P4102" s="42" t="s">
        <v>64</v>
      </c>
      <c r="Q4102" s="42" t="s">
        <v>65</v>
      </c>
      <c r="R4102" s="42">
        <v>1</v>
      </c>
      <c r="S4102" s="137" t="s">
        <v>2254</v>
      </c>
      <c r="T4102" s="62">
        <v>1220927.99</v>
      </c>
      <c r="U4102" s="62">
        <v>1135914.02</v>
      </c>
      <c r="Z4102" s="42" t="s">
        <v>68</v>
      </c>
      <c r="AJ4102" s="42"/>
      <c r="AW4102" s="42" t="s">
        <v>2412</v>
      </c>
      <c r="AX4102" s="42"/>
      <c r="AY4102" s="42"/>
      <c r="AZ4102" s="42"/>
      <c r="BA4102" s="42"/>
      <c r="BB4102" s="42"/>
      <c r="BN4102" s="128" t="s">
        <v>4578</v>
      </c>
      <c r="BO4102" s="58" t="str">
        <f t="shared" si="64"/>
        <v>境内资产</v>
      </c>
      <c r="BP4102" s="58" t="str">
        <f>IF(M4102="",VLOOKUP(D4102,Sheet4!$A$1:$B$92,2,0),VLOOKUP(Q4102,Sheet4!$A$1:$B$92,2,0))</f>
        <v>保险资产管理产品</v>
      </c>
    </row>
    <row r="4103" spans="1:68" s="58" customFormat="1" ht="12.75" customHeight="1">
      <c r="A4103" s="137" t="s">
        <v>2267</v>
      </c>
      <c r="B4103" s="50" t="s">
        <v>2314</v>
      </c>
      <c r="C4103" s="252" t="s">
        <v>5552</v>
      </c>
      <c r="D4103" s="257" t="s">
        <v>672</v>
      </c>
      <c r="E4103" s="42" t="s">
        <v>3013</v>
      </c>
      <c r="F4103" s="42" t="s">
        <v>2314</v>
      </c>
      <c r="G4103" s="42"/>
      <c r="H4103" s="307">
        <v>12182.37512980473</v>
      </c>
      <c r="I4103" s="315">
        <v>7544.3922632646099</v>
      </c>
      <c r="J4103" s="105">
        <v>0</v>
      </c>
      <c r="K4103" s="42">
        <v>0</v>
      </c>
      <c r="L4103" s="50" t="s">
        <v>4487</v>
      </c>
      <c r="M4103" s="50" t="s">
        <v>5544</v>
      </c>
      <c r="N4103" s="50" t="s">
        <v>2408</v>
      </c>
      <c r="O4103" s="137" t="s">
        <v>2409</v>
      </c>
      <c r="P4103" s="42" t="s">
        <v>64</v>
      </c>
      <c r="Q4103" s="42" t="s">
        <v>65</v>
      </c>
      <c r="R4103" s="42">
        <v>1</v>
      </c>
      <c r="S4103" s="137" t="s">
        <v>2254</v>
      </c>
      <c r="T4103" s="62">
        <v>1220927.99</v>
      </c>
      <c r="U4103" s="62">
        <v>1135914.02</v>
      </c>
      <c r="Z4103" s="42" t="s">
        <v>68</v>
      </c>
      <c r="AJ4103" s="42"/>
      <c r="AW4103" s="42" t="s">
        <v>2412</v>
      </c>
      <c r="AX4103" s="42"/>
      <c r="AY4103" s="42"/>
      <c r="AZ4103" s="42"/>
      <c r="BA4103" s="42"/>
      <c r="BB4103" s="42"/>
      <c r="BN4103" s="128" t="s">
        <v>4578</v>
      </c>
      <c r="BO4103" s="58" t="str">
        <f t="shared" si="64"/>
        <v>境内资产</v>
      </c>
      <c r="BP4103" s="58" t="str">
        <f>IF(M4103="",VLOOKUP(D4103,Sheet4!$A$1:$B$92,2,0),VLOOKUP(Q4103,Sheet4!$A$1:$B$92,2,0))</f>
        <v>保险资产管理产品</v>
      </c>
    </row>
    <row r="4104" spans="1:68" s="58" customFormat="1" ht="12.75" customHeight="1">
      <c r="A4104" s="137" t="s">
        <v>2108</v>
      </c>
      <c r="B4104" s="50" t="s">
        <v>2315</v>
      </c>
      <c r="C4104" s="252" t="s">
        <v>5552</v>
      </c>
      <c r="D4104" s="257" t="s">
        <v>672</v>
      </c>
      <c r="E4104" s="42" t="s">
        <v>4359</v>
      </c>
      <c r="F4104" s="42" t="s">
        <v>2315</v>
      </c>
      <c r="G4104" s="42"/>
      <c r="H4104" s="307">
        <v>4591.8495863291528</v>
      </c>
      <c r="I4104" s="315">
        <v>4280.282998601474</v>
      </c>
      <c r="J4104" s="105">
        <v>0</v>
      </c>
      <c r="K4104" s="42">
        <v>0</v>
      </c>
      <c r="L4104" s="50" t="s">
        <v>4487</v>
      </c>
      <c r="M4104" s="50" t="s">
        <v>5544</v>
      </c>
      <c r="N4104" s="50" t="s">
        <v>2408</v>
      </c>
      <c r="O4104" s="137" t="s">
        <v>2409</v>
      </c>
      <c r="P4104" s="42" t="s">
        <v>64</v>
      </c>
      <c r="Q4104" s="42" t="s">
        <v>65</v>
      </c>
      <c r="R4104" s="42">
        <v>1</v>
      </c>
      <c r="S4104" s="137" t="s">
        <v>2254</v>
      </c>
      <c r="T4104" s="62">
        <v>1220927.99</v>
      </c>
      <c r="U4104" s="62">
        <v>1135914.02</v>
      </c>
      <c r="Z4104" s="42" t="s">
        <v>68</v>
      </c>
      <c r="AJ4104" s="42"/>
      <c r="AW4104" s="42" t="s">
        <v>2412</v>
      </c>
      <c r="AX4104" s="42"/>
      <c r="AY4104" s="42"/>
      <c r="AZ4104" s="42"/>
      <c r="BA4104" s="42"/>
      <c r="BB4104" s="42"/>
      <c r="BN4104" s="128" t="s">
        <v>4578</v>
      </c>
      <c r="BO4104" s="58" t="str">
        <f t="shared" si="64"/>
        <v>境内资产</v>
      </c>
      <c r="BP4104" s="58" t="str">
        <f>IF(M4104="",VLOOKUP(D4104,Sheet4!$A$1:$B$92,2,0),VLOOKUP(Q4104,Sheet4!$A$1:$B$92,2,0))</f>
        <v>保险资产管理产品</v>
      </c>
    </row>
    <row r="4105" spans="1:68" s="58" customFormat="1" ht="12.75" customHeight="1">
      <c r="A4105" s="137" t="s">
        <v>1967</v>
      </c>
      <c r="B4105" s="50" t="s">
        <v>1968</v>
      </c>
      <c r="C4105" s="252" t="s">
        <v>5552</v>
      </c>
      <c r="D4105" s="257" t="s">
        <v>672</v>
      </c>
      <c r="E4105" s="42" t="s">
        <v>3077</v>
      </c>
      <c r="F4105" s="42" t="s">
        <v>1968</v>
      </c>
      <c r="G4105" s="42"/>
      <c r="H4105" s="307">
        <v>8968.5000042486099</v>
      </c>
      <c r="I4105" s="315">
        <v>9154.9442007000653</v>
      </c>
      <c r="J4105" s="105">
        <v>0</v>
      </c>
      <c r="K4105" s="42">
        <v>0</v>
      </c>
      <c r="L4105" s="50" t="s">
        <v>4487</v>
      </c>
      <c r="M4105" s="50" t="s">
        <v>5544</v>
      </c>
      <c r="N4105" s="50" t="s">
        <v>2408</v>
      </c>
      <c r="O4105" s="137" t="s">
        <v>2409</v>
      </c>
      <c r="P4105" s="42" t="s">
        <v>64</v>
      </c>
      <c r="Q4105" s="42" t="s">
        <v>65</v>
      </c>
      <c r="R4105" s="42">
        <v>1</v>
      </c>
      <c r="S4105" s="137" t="s">
        <v>2254</v>
      </c>
      <c r="T4105" s="62">
        <v>1220927.99</v>
      </c>
      <c r="U4105" s="62">
        <v>1135914.02</v>
      </c>
      <c r="Z4105" s="42" t="s">
        <v>280</v>
      </c>
      <c r="AJ4105" s="42"/>
      <c r="AW4105" s="42" t="s">
        <v>2412</v>
      </c>
      <c r="AX4105" s="42"/>
      <c r="AY4105" s="42"/>
      <c r="AZ4105" s="42"/>
      <c r="BA4105" s="42"/>
      <c r="BB4105" s="42"/>
      <c r="BN4105" s="128" t="s">
        <v>4578</v>
      </c>
      <c r="BO4105" s="58" t="str">
        <f t="shared" si="64"/>
        <v>境内资产</v>
      </c>
      <c r="BP4105" s="58" t="str">
        <f>IF(M4105="",VLOOKUP(D4105,Sheet4!$A$1:$B$92,2,0),VLOOKUP(Q4105,Sheet4!$A$1:$B$92,2,0))</f>
        <v>保险资产管理产品</v>
      </c>
    </row>
    <row r="4106" spans="1:68" s="58" customFormat="1" ht="12.75" customHeight="1">
      <c r="A4106" s="137" t="s">
        <v>2268</v>
      </c>
      <c r="B4106" s="50" t="s">
        <v>2316</v>
      </c>
      <c r="C4106" s="252" t="s">
        <v>5552</v>
      </c>
      <c r="D4106" s="257" t="s">
        <v>672</v>
      </c>
      <c r="E4106" s="42" t="s">
        <v>4440</v>
      </c>
      <c r="F4106" s="42" t="s">
        <v>2316</v>
      </c>
      <c r="G4106" s="42"/>
      <c r="H4106" s="307">
        <v>7917.6254795648338</v>
      </c>
      <c r="I4106" s="315">
        <v>5878.4580226529242</v>
      </c>
      <c r="J4106" s="105">
        <v>0</v>
      </c>
      <c r="K4106" s="42">
        <v>0</v>
      </c>
      <c r="L4106" s="50" t="s">
        <v>4487</v>
      </c>
      <c r="M4106" s="50" t="s">
        <v>5544</v>
      </c>
      <c r="N4106" s="50" t="s">
        <v>2408</v>
      </c>
      <c r="O4106" s="137" t="s">
        <v>2409</v>
      </c>
      <c r="P4106" s="42" t="s">
        <v>64</v>
      </c>
      <c r="Q4106" s="42" t="s">
        <v>65</v>
      </c>
      <c r="R4106" s="42">
        <v>1</v>
      </c>
      <c r="S4106" s="137" t="s">
        <v>2254</v>
      </c>
      <c r="T4106" s="62">
        <v>1220927.99</v>
      </c>
      <c r="U4106" s="62">
        <v>1135914.02</v>
      </c>
      <c r="Z4106" s="42" t="s">
        <v>68</v>
      </c>
      <c r="AJ4106" s="42"/>
      <c r="AW4106" s="42" t="s">
        <v>2412</v>
      </c>
      <c r="AX4106" s="42"/>
      <c r="AY4106" s="42"/>
      <c r="AZ4106" s="42"/>
      <c r="BA4106" s="42"/>
      <c r="BB4106" s="42"/>
      <c r="BN4106" s="128" t="s">
        <v>4578</v>
      </c>
      <c r="BO4106" s="58" t="str">
        <f t="shared" si="64"/>
        <v>境内资产</v>
      </c>
      <c r="BP4106" s="58" t="str">
        <f>IF(M4106="",VLOOKUP(D4106,Sheet4!$A$1:$B$92,2,0),VLOOKUP(Q4106,Sheet4!$A$1:$B$92,2,0))</f>
        <v>保险资产管理产品</v>
      </c>
    </row>
    <row r="4107" spans="1:68" s="58" customFormat="1" ht="12.75" customHeight="1">
      <c r="A4107" s="137" t="s">
        <v>2269</v>
      </c>
      <c r="B4107" s="50" t="s">
        <v>2317</v>
      </c>
      <c r="C4107" s="252" t="s">
        <v>5552</v>
      </c>
      <c r="D4107" s="257" t="s">
        <v>672</v>
      </c>
      <c r="E4107" s="42" t="s">
        <v>4441</v>
      </c>
      <c r="F4107" s="42" t="s">
        <v>2317</v>
      </c>
      <c r="G4107" s="42"/>
      <c r="H4107" s="307">
        <v>5587.6440615744377</v>
      </c>
      <c r="I4107" s="315">
        <v>4668.9587846085806</v>
      </c>
      <c r="J4107" s="105">
        <v>0</v>
      </c>
      <c r="K4107" s="42">
        <v>0</v>
      </c>
      <c r="L4107" s="50" t="s">
        <v>4487</v>
      </c>
      <c r="M4107" s="50" t="s">
        <v>5544</v>
      </c>
      <c r="N4107" s="50" t="s">
        <v>2408</v>
      </c>
      <c r="O4107" s="137" t="s">
        <v>2409</v>
      </c>
      <c r="P4107" s="42" t="s">
        <v>64</v>
      </c>
      <c r="Q4107" s="42" t="s">
        <v>65</v>
      </c>
      <c r="R4107" s="42">
        <v>1</v>
      </c>
      <c r="S4107" s="137" t="s">
        <v>2254</v>
      </c>
      <c r="T4107" s="62">
        <v>1220927.99</v>
      </c>
      <c r="U4107" s="62">
        <v>1135914.02</v>
      </c>
      <c r="Z4107" s="42" t="s">
        <v>68</v>
      </c>
      <c r="AJ4107" s="42"/>
      <c r="AW4107" s="42" t="s">
        <v>2412</v>
      </c>
      <c r="AX4107" s="42"/>
      <c r="AY4107" s="42"/>
      <c r="AZ4107" s="42"/>
      <c r="BA4107" s="42"/>
      <c r="BB4107" s="42"/>
      <c r="BN4107" s="128" t="s">
        <v>4578</v>
      </c>
      <c r="BO4107" s="58" t="str">
        <f t="shared" si="64"/>
        <v>境内资产</v>
      </c>
      <c r="BP4107" s="58" t="str">
        <f>IF(M4107="",VLOOKUP(D4107,Sheet4!$A$1:$B$92,2,0),VLOOKUP(Q4107,Sheet4!$A$1:$B$92,2,0))</f>
        <v>保险资产管理产品</v>
      </c>
    </row>
    <row r="4108" spans="1:68" s="58" customFormat="1" ht="12.75" customHeight="1">
      <c r="A4108" s="138" t="s">
        <v>2270</v>
      </c>
      <c r="B4108" s="50" t="s">
        <v>2318</v>
      </c>
      <c r="C4108" s="252" t="s">
        <v>5552</v>
      </c>
      <c r="D4108" s="257" t="s">
        <v>672</v>
      </c>
      <c r="E4108" s="42" t="s">
        <v>4442</v>
      </c>
      <c r="F4108" s="42" t="s">
        <v>2318</v>
      </c>
      <c r="G4108" s="42"/>
      <c r="H4108" s="307">
        <v>1314.7819708155953</v>
      </c>
      <c r="I4108" s="315">
        <v>1456.9630591714208</v>
      </c>
      <c r="J4108" s="105">
        <v>0</v>
      </c>
      <c r="K4108" s="42">
        <v>0</v>
      </c>
      <c r="L4108" s="50" t="s">
        <v>4487</v>
      </c>
      <c r="M4108" s="50" t="s">
        <v>5544</v>
      </c>
      <c r="N4108" s="50" t="s">
        <v>2408</v>
      </c>
      <c r="O4108" s="137" t="s">
        <v>2409</v>
      </c>
      <c r="P4108" s="42" t="s">
        <v>64</v>
      </c>
      <c r="Q4108" s="42" t="s">
        <v>65</v>
      </c>
      <c r="R4108" s="42">
        <v>1</v>
      </c>
      <c r="S4108" s="137" t="s">
        <v>2254</v>
      </c>
      <c r="T4108" s="62">
        <v>1220927.99</v>
      </c>
      <c r="U4108" s="62">
        <v>1135914.02</v>
      </c>
      <c r="Z4108" s="42" t="s">
        <v>68</v>
      </c>
      <c r="AJ4108" s="42"/>
      <c r="AW4108" s="42" t="s">
        <v>2412</v>
      </c>
      <c r="AX4108" s="42"/>
      <c r="AY4108" s="42"/>
      <c r="AZ4108" s="42"/>
      <c r="BA4108" s="42"/>
      <c r="BB4108" s="42"/>
      <c r="BN4108" s="128" t="s">
        <v>4578</v>
      </c>
      <c r="BO4108" s="58" t="str">
        <f t="shared" si="64"/>
        <v>境内资产</v>
      </c>
      <c r="BP4108" s="58" t="str">
        <f>IF(M4108="",VLOOKUP(D4108,Sheet4!$A$1:$B$92,2,0),VLOOKUP(Q4108,Sheet4!$A$1:$B$92,2,0))</f>
        <v>保险资产管理产品</v>
      </c>
    </row>
    <row r="4109" spans="1:68" s="58" customFormat="1" ht="12.75" customHeight="1">
      <c r="A4109" s="137" t="s">
        <v>2271</v>
      </c>
      <c r="B4109" s="50" t="s">
        <v>2319</v>
      </c>
      <c r="C4109" s="252" t="s">
        <v>5552</v>
      </c>
      <c r="D4109" s="257" t="s">
        <v>672</v>
      </c>
      <c r="E4109" s="42" t="s">
        <v>4443</v>
      </c>
      <c r="F4109" s="42" t="s">
        <v>2319</v>
      </c>
      <c r="G4109" s="42"/>
      <c r="H4109" s="307">
        <v>6585.7754005707011</v>
      </c>
      <c r="I4109" s="315">
        <v>5599.5802828568203</v>
      </c>
      <c r="J4109" s="105">
        <v>0</v>
      </c>
      <c r="K4109" s="42">
        <v>0</v>
      </c>
      <c r="L4109" s="50" t="s">
        <v>4487</v>
      </c>
      <c r="M4109" s="50" t="s">
        <v>5544</v>
      </c>
      <c r="N4109" s="50" t="s">
        <v>2408</v>
      </c>
      <c r="O4109" s="137" t="s">
        <v>2409</v>
      </c>
      <c r="P4109" s="42" t="s">
        <v>64</v>
      </c>
      <c r="Q4109" s="42" t="s">
        <v>65</v>
      </c>
      <c r="R4109" s="42">
        <v>1</v>
      </c>
      <c r="S4109" s="137" t="s">
        <v>2254</v>
      </c>
      <c r="T4109" s="62">
        <v>1220927.99</v>
      </c>
      <c r="U4109" s="62">
        <v>1135914.02</v>
      </c>
      <c r="Z4109" s="42" t="s">
        <v>68</v>
      </c>
      <c r="AJ4109" s="42"/>
      <c r="AW4109" s="42" t="s">
        <v>2412</v>
      </c>
      <c r="AX4109" s="42"/>
      <c r="AY4109" s="42"/>
      <c r="AZ4109" s="42"/>
      <c r="BA4109" s="42"/>
      <c r="BB4109" s="42"/>
      <c r="BN4109" s="128" t="s">
        <v>4578</v>
      </c>
      <c r="BO4109" s="58" t="str">
        <f t="shared" si="64"/>
        <v>境内资产</v>
      </c>
      <c r="BP4109" s="58" t="str">
        <f>IF(M4109="",VLOOKUP(D4109,Sheet4!$A$1:$B$92,2,0),VLOOKUP(Q4109,Sheet4!$A$1:$B$92,2,0))</f>
        <v>保险资产管理产品</v>
      </c>
    </row>
    <row r="4110" spans="1:68" s="58" customFormat="1" ht="12.75" customHeight="1">
      <c r="A4110" s="137" t="s">
        <v>2272</v>
      </c>
      <c r="B4110" s="50" t="s">
        <v>2320</v>
      </c>
      <c r="C4110" s="252" t="s">
        <v>5552</v>
      </c>
      <c r="D4110" s="257" t="s">
        <v>672</v>
      </c>
      <c r="E4110" s="42" t="s">
        <v>4444</v>
      </c>
      <c r="F4110" s="42" t="s">
        <v>2320</v>
      </c>
      <c r="G4110" s="42"/>
      <c r="H4110" s="307">
        <v>8596.098608251219</v>
      </c>
      <c r="I4110" s="315">
        <v>6845.9025876942687</v>
      </c>
      <c r="J4110" s="105">
        <v>0</v>
      </c>
      <c r="K4110" s="42">
        <v>0</v>
      </c>
      <c r="L4110" s="50" t="s">
        <v>4487</v>
      </c>
      <c r="M4110" s="50" t="s">
        <v>5544</v>
      </c>
      <c r="N4110" s="50" t="s">
        <v>2408</v>
      </c>
      <c r="O4110" s="137" t="s">
        <v>2409</v>
      </c>
      <c r="P4110" s="42" t="s">
        <v>64</v>
      </c>
      <c r="Q4110" s="42" t="s">
        <v>65</v>
      </c>
      <c r="R4110" s="42">
        <v>1</v>
      </c>
      <c r="S4110" s="137" t="s">
        <v>2254</v>
      </c>
      <c r="T4110" s="62">
        <v>1220927.99</v>
      </c>
      <c r="U4110" s="62">
        <v>1135914.02</v>
      </c>
      <c r="Z4110" s="42" t="s">
        <v>68</v>
      </c>
      <c r="AJ4110" s="42"/>
      <c r="AW4110" s="42" t="s">
        <v>2412</v>
      </c>
      <c r="AX4110" s="42"/>
      <c r="AY4110" s="42"/>
      <c r="AZ4110" s="42"/>
      <c r="BA4110" s="42"/>
      <c r="BB4110" s="42"/>
      <c r="BN4110" s="128" t="s">
        <v>4578</v>
      </c>
      <c r="BO4110" s="58" t="str">
        <f t="shared" si="64"/>
        <v>境内资产</v>
      </c>
      <c r="BP4110" s="58" t="str">
        <f>IF(M4110="",VLOOKUP(D4110,Sheet4!$A$1:$B$92,2,0),VLOOKUP(Q4110,Sheet4!$A$1:$B$92,2,0))</f>
        <v>保险资产管理产品</v>
      </c>
    </row>
    <row r="4111" spans="1:68" s="58" customFormat="1" ht="12.75" customHeight="1">
      <c r="A4111" s="138" t="s">
        <v>1556</v>
      </c>
      <c r="B4111" s="50" t="s">
        <v>1557</v>
      </c>
      <c r="C4111" s="252" t="s">
        <v>5552</v>
      </c>
      <c r="D4111" s="257" t="s">
        <v>672</v>
      </c>
      <c r="E4111" s="42" t="s">
        <v>1558</v>
      </c>
      <c r="F4111" s="42" t="s">
        <v>1557</v>
      </c>
      <c r="G4111" s="42"/>
      <c r="H4111" s="307">
        <v>7.8825826667803272</v>
      </c>
      <c r="I4111" s="315">
        <v>11.351982457724112</v>
      </c>
      <c r="J4111" s="105">
        <v>0</v>
      </c>
      <c r="K4111" s="42">
        <v>0</v>
      </c>
      <c r="L4111" s="50" t="s">
        <v>4487</v>
      </c>
      <c r="M4111" s="50" t="s">
        <v>5544</v>
      </c>
      <c r="N4111" s="50" t="s">
        <v>2408</v>
      </c>
      <c r="O4111" s="137" t="s">
        <v>2409</v>
      </c>
      <c r="P4111" s="42" t="s">
        <v>64</v>
      </c>
      <c r="Q4111" s="42" t="s">
        <v>65</v>
      </c>
      <c r="R4111" s="42">
        <v>1</v>
      </c>
      <c r="S4111" s="137" t="s">
        <v>2254</v>
      </c>
      <c r="T4111" s="62">
        <v>1220927.99</v>
      </c>
      <c r="U4111" s="62">
        <v>1135914.02</v>
      </c>
      <c r="Z4111" s="42" t="s">
        <v>68</v>
      </c>
      <c r="AJ4111" s="42"/>
      <c r="AW4111" s="42" t="s">
        <v>2412</v>
      </c>
      <c r="AX4111" s="42"/>
      <c r="AY4111" s="42"/>
      <c r="AZ4111" s="42"/>
      <c r="BA4111" s="42"/>
      <c r="BB4111" s="42"/>
      <c r="BN4111" s="128" t="s">
        <v>4578</v>
      </c>
      <c r="BO4111" s="58" t="str">
        <f t="shared" si="64"/>
        <v>境内资产</v>
      </c>
      <c r="BP4111" s="58" t="str">
        <f>IF(M4111="",VLOOKUP(D4111,Sheet4!$A$1:$B$92,2,0),VLOOKUP(Q4111,Sheet4!$A$1:$B$92,2,0))</f>
        <v>保险资产管理产品</v>
      </c>
    </row>
    <row r="4112" spans="1:68" s="58" customFormat="1" ht="12.75" customHeight="1">
      <c r="A4112" s="137" t="s">
        <v>2273</v>
      </c>
      <c r="B4112" s="50" t="s">
        <v>2321</v>
      </c>
      <c r="C4112" s="252" t="s">
        <v>5552</v>
      </c>
      <c r="D4112" s="257" t="s">
        <v>672</v>
      </c>
      <c r="E4112" s="42" t="s">
        <v>4445</v>
      </c>
      <c r="F4112" s="42" t="s">
        <v>2321</v>
      </c>
      <c r="G4112" s="42"/>
      <c r="H4112" s="307">
        <v>11578.261968389626</v>
      </c>
      <c r="I4112" s="315">
        <v>10668.237117895995</v>
      </c>
      <c r="J4112" s="105">
        <v>0</v>
      </c>
      <c r="K4112" s="42">
        <v>0</v>
      </c>
      <c r="L4112" s="50" t="s">
        <v>4487</v>
      </c>
      <c r="M4112" s="50" t="s">
        <v>5544</v>
      </c>
      <c r="N4112" s="50" t="s">
        <v>2408</v>
      </c>
      <c r="O4112" s="137" t="s">
        <v>2409</v>
      </c>
      <c r="P4112" s="42" t="s">
        <v>64</v>
      </c>
      <c r="Q4112" s="42" t="s">
        <v>65</v>
      </c>
      <c r="R4112" s="42">
        <v>1</v>
      </c>
      <c r="S4112" s="137" t="s">
        <v>2254</v>
      </c>
      <c r="T4112" s="62">
        <v>1220927.99</v>
      </c>
      <c r="U4112" s="62">
        <v>1135914.02</v>
      </c>
      <c r="Z4112" s="42" t="s">
        <v>68</v>
      </c>
      <c r="AJ4112" s="42"/>
      <c r="AW4112" s="42" t="s">
        <v>2412</v>
      </c>
      <c r="AX4112" s="42"/>
      <c r="AY4112" s="42"/>
      <c r="AZ4112" s="42"/>
      <c r="BA4112" s="42"/>
      <c r="BB4112" s="42"/>
      <c r="BN4112" s="128" t="s">
        <v>4578</v>
      </c>
      <c r="BO4112" s="58" t="str">
        <f t="shared" si="64"/>
        <v>境内资产</v>
      </c>
      <c r="BP4112" s="58" t="str">
        <f>IF(M4112="",VLOOKUP(D4112,Sheet4!$A$1:$B$92,2,0),VLOOKUP(Q4112,Sheet4!$A$1:$B$92,2,0))</f>
        <v>保险资产管理产品</v>
      </c>
    </row>
    <row r="4113" spans="1:68" s="58" customFormat="1" ht="12.75" customHeight="1">
      <c r="A4113" s="137" t="s">
        <v>2274</v>
      </c>
      <c r="B4113" s="50" t="s">
        <v>2322</v>
      </c>
      <c r="C4113" s="252" t="s">
        <v>5552</v>
      </c>
      <c r="D4113" s="257" t="s">
        <v>672</v>
      </c>
      <c r="E4113" s="42" t="s">
        <v>4446</v>
      </c>
      <c r="F4113" s="42" t="s">
        <v>2322</v>
      </c>
      <c r="G4113" s="42"/>
      <c r="H4113" s="307">
        <v>8446.3213715315669</v>
      </c>
      <c r="I4113" s="315">
        <v>7187.5931510130085</v>
      </c>
      <c r="J4113" s="105">
        <v>0</v>
      </c>
      <c r="K4113" s="42">
        <v>0</v>
      </c>
      <c r="L4113" s="50" t="s">
        <v>4487</v>
      </c>
      <c r="M4113" s="50" t="s">
        <v>5544</v>
      </c>
      <c r="N4113" s="50" t="s">
        <v>2408</v>
      </c>
      <c r="O4113" s="137" t="s">
        <v>2409</v>
      </c>
      <c r="P4113" s="42" t="s">
        <v>64</v>
      </c>
      <c r="Q4113" s="42" t="s">
        <v>65</v>
      </c>
      <c r="R4113" s="42">
        <v>1</v>
      </c>
      <c r="S4113" s="137" t="s">
        <v>2254</v>
      </c>
      <c r="T4113" s="62">
        <v>1220927.99</v>
      </c>
      <c r="U4113" s="62">
        <v>1135914.02</v>
      </c>
      <c r="Z4113" s="42" t="s">
        <v>68</v>
      </c>
      <c r="AJ4113" s="42"/>
      <c r="AW4113" s="42" t="s">
        <v>2412</v>
      </c>
      <c r="AX4113" s="42"/>
      <c r="AY4113" s="42"/>
      <c r="AZ4113" s="42"/>
      <c r="BA4113" s="42"/>
      <c r="BB4113" s="42"/>
      <c r="BN4113" s="128" t="s">
        <v>4578</v>
      </c>
      <c r="BO4113" s="58" t="str">
        <f t="shared" si="64"/>
        <v>境内资产</v>
      </c>
      <c r="BP4113" s="58" t="str">
        <f>IF(M4113="",VLOOKUP(D4113,Sheet4!$A$1:$B$92,2,0),VLOOKUP(Q4113,Sheet4!$A$1:$B$92,2,0))</f>
        <v>保险资产管理产品</v>
      </c>
    </row>
    <row r="4114" spans="1:68" s="58" customFormat="1" ht="12.75" customHeight="1">
      <c r="A4114" s="138" t="s">
        <v>2116</v>
      </c>
      <c r="B4114" s="50" t="s">
        <v>2323</v>
      </c>
      <c r="C4114" s="252" t="s">
        <v>5552</v>
      </c>
      <c r="D4114" s="257" t="s">
        <v>672</v>
      </c>
      <c r="E4114" s="42" t="s">
        <v>4361</v>
      </c>
      <c r="F4114" s="42" t="s">
        <v>2323</v>
      </c>
      <c r="G4114" s="42"/>
      <c r="H4114" s="307">
        <v>5144.2275932859129</v>
      </c>
      <c r="I4114" s="315">
        <v>3536.7609949191574</v>
      </c>
      <c r="J4114" s="105">
        <v>0</v>
      </c>
      <c r="K4114" s="42">
        <v>0</v>
      </c>
      <c r="L4114" s="50" t="s">
        <v>4487</v>
      </c>
      <c r="M4114" s="50" t="s">
        <v>5544</v>
      </c>
      <c r="N4114" s="50" t="s">
        <v>2408</v>
      </c>
      <c r="O4114" s="137" t="s">
        <v>2409</v>
      </c>
      <c r="P4114" s="42" t="s">
        <v>64</v>
      </c>
      <c r="Q4114" s="42" t="s">
        <v>65</v>
      </c>
      <c r="R4114" s="42">
        <v>1</v>
      </c>
      <c r="S4114" s="137" t="s">
        <v>2254</v>
      </c>
      <c r="T4114" s="62">
        <v>1220927.99</v>
      </c>
      <c r="U4114" s="62">
        <v>1135914.02</v>
      </c>
      <c r="Z4114" s="42" t="s">
        <v>68</v>
      </c>
      <c r="AJ4114" s="42"/>
      <c r="AW4114" s="42" t="s">
        <v>2412</v>
      </c>
      <c r="AX4114" s="42"/>
      <c r="AY4114" s="42"/>
      <c r="AZ4114" s="42"/>
      <c r="BA4114" s="42"/>
      <c r="BB4114" s="42"/>
      <c r="BN4114" s="128" t="s">
        <v>4578</v>
      </c>
      <c r="BO4114" s="58" t="str">
        <f t="shared" si="64"/>
        <v>境内资产</v>
      </c>
      <c r="BP4114" s="58" t="str">
        <f>IF(M4114="",VLOOKUP(D4114,Sheet4!$A$1:$B$92,2,0),VLOOKUP(Q4114,Sheet4!$A$1:$B$92,2,0))</f>
        <v>保险资产管理产品</v>
      </c>
    </row>
    <row r="4115" spans="1:68" s="58" customFormat="1" ht="12.75" customHeight="1">
      <c r="A4115" s="138" t="s">
        <v>2275</v>
      </c>
      <c r="B4115" s="50" t="s">
        <v>2324</v>
      </c>
      <c r="C4115" s="252" t="s">
        <v>5552</v>
      </c>
      <c r="D4115" s="257" t="s">
        <v>672</v>
      </c>
      <c r="E4115" s="42" t="s">
        <v>4447</v>
      </c>
      <c r="F4115" s="42" t="s">
        <v>2324</v>
      </c>
      <c r="G4115" s="42"/>
      <c r="H4115" s="307">
        <v>3341.3844571506038</v>
      </c>
      <c r="I4115" s="315">
        <v>2916.4906061832044</v>
      </c>
      <c r="J4115" s="105">
        <v>0</v>
      </c>
      <c r="K4115" s="42">
        <v>0</v>
      </c>
      <c r="L4115" s="50" t="s">
        <v>4487</v>
      </c>
      <c r="M4115" s="50" t="s">
        <v>5544</v>
      </c>
      <c r="N4115" s="50" t="s">
        <v>2408</v>
      </c>
      <c r="O4115" s="137" t="s">
        <v>2409</v>
      </c>
      <c r="P4115" s="42" t="s">
        <v>64</v>
      </c>
      <c r="Q4115" s="42" t="s">
        <v>65</v>
      </c>
      <c r="R4115" s="42">
        <v>1</v>
      </c>
      <c r="S4115" s="137" t="s">
        <v>2254</v>
      </c>
      <c r="T4115" s="62">
        <v>1220927.99</v>
      </c>
      <c r="U4115" s="62">
        <v>1135914.02</v>
      </c>
      <c r="Z4115" s="42" t="s">
        <v>68</v>
      </c>
      <c r="AJ4115" s="42"/>
      <c r="AW4115" s="42" t="s">
        <v>2412</v>
      </c>
      <c r="AX4115" s="42"/>
      <c r="AY4115" s="42"/>
      <c r="AZ4115" s="42"/>
      <c r="BA4115" s="42"/>
      <c r="BB4115" s="42"/>
      <c r="BN4115" s="128" t="s">
        <v>4578</v>
      </c>
      <c r="BO4115" s="58" t="str">
        <f t="shared" si="64"/>
        <v>境内资产</v>
      </c>
      <c r="BP4115" s="58" t="str">
        <f>IF(M4115="",VLOOKUP(D4115,Sheet4!$A$1:$B$92,2,0),VLOOKUP(Q4115,Sheet4!$A$1:$B$92,2,0))</f>
        <v>保险资产管理产品</v>
      </c>
    </row>
    <row r="4116" spans="1:68" s="58" customFormat="1" ht="12.75" customHeight="1">
      <c r="A4116" s="137" t="s">
        <v>2276</v>
      </c>
      <c r="B4116" s="50" t="s">
        <v>2325</v>
      </c>
      <c r="C4116" s="252" t="s">
        <v>5552</v>
      </c>
      <c r="D4116" s="257" t="s">
        <v>672</v>
      </c>
      <c r="E4116" s="42" t="s">
        <v>4448</v>
      </c>
      <c r="F4116" s="42" t="s">
        <v>2325</v>
      </c>
      <c r="G4116" s="42"/>
      <c r="H4116" s="307">
        <v>1073.4162854641015</v>
      </c>
      <c r="I4116" s="315">
        <v>621.06386888087229</v>
      </c>
      <c r="J4116" s="105">
        <v>0</v>
      </c>
      <c r="K4116" s="42">
        <v>0</v>
      </c>
      <c r="L4116" s="50" t="s">
        <v>4487</v>
      </c>
      <c r="M4116" s="50" t="s">
        <v>5544</v>
      </c>
      <c r="N4116" s="50" t="s">
        <v>2408</v>
      </c>
      <c r="O4116" s="137" t="s">
        <v>2409</v>
      </c>
      <c r="P4116" s="42" t="s">
        <v>64</v>
      </c>
      <c r="Q4116" s="42" t="s">
        <v>65</v>
      </c>
      <c r="R4116" s="42">
        <v>1</v>
      </c>
      <c r="S4116" s="137" t="s">
        <v>2254</v>
      </c>
      <c r="T4116" s="62">
        <v>1220927.99</v>
      </c>
      <c r="U4116" s="62">
        <v>1135914.02</v>
      </c>
      <c r="Z4116" s="42" t="s">
        <v>68</v>
      </c>
      <c r="AJ4116" s="42"/>
      <c r="AW4116" s="42" t="s">
        <v>2412</v>
      </c>
      <c r="AX4116" s="42"/>
      <c r="AY4116" s="42"/>
      <c r="AZ4116" s="42"/>
      <c r="BA4116" s="42"/>
      <c r="BB4116" s="42"/>
      <c r="BN4116" s="128" t="s">
        <v>4578</v>
      </c>
      <c r="BO4116" s="58" t="str">
        <f t="shared" si="64"/>
        <v>境内资产</v>
      </c>
      <c r="BP4116" s="58" t="str">
        <f>IF(M4116="",VLOOKUP(D4116,Sheet4!$A$1:$B$92,2,0),VLOOKUP(Q4116,Sheet4!$A$1:$B$92,2,0))</f>
        <v>保险资产管理产品</v>
      </c>
    </row>
    <row r="4117" spans="1:68" s="58" customFormat="1" ht="12.75" customHeight="1">
      <c r="A4117" s="137" t="s">
        <v>2277</v>
      </c>
      <c r="B4117" s="50" t="s">
        <v>2326</v>
      </c>
      <c r="C4117" s="252" t="s">
        <v>5552</v>
      </c>
      <c r="D4117" s="257" t="s">
        <v>672</v>
      </c>
      <c r="E4117" s="42" t="s">
        <v>3547</v>
      </c>
      <c r="F4117" s="42" t="s">
        <v>2326</v>
      </c>
      <c r="G4117" s="42"/>
      <c r="H4117" s="307">
        <v>2723.3413313130673</v>
      </c>
      <c r="I4117" s="315">
        <v>2630.4753900843384</v>
      </c>
      <c r="J4117" s="105">
        <v>0</v>
      </c>
      <c r="K4117" s="42">
        <v>0</v>
      </c>
      <c r="L4117" s="50" t="s">
        <v>4487</v>
      </c>
      <c r="M4117" s="50" t="s">
        <v>5544</v>
      </c>
      <c r="N4117" s="50" t="s">
        <v>2408</v>
      </c>
      <c r="O4117" s="137" t="s">
        <v>2409</v>
      </c>
      <c r="P4117" s="42" t="s">
        <v>64</v>
      </c>
      <c r="Q4117" s="42" t="s">
        <v>65</v>
      </c>
      <c r="R4117" s="42">
        <v>1</v>
      </c>
      <c r="S4117" s="137" t="s">
        <v>2254</v>
      </c>
      <c r="T4117" s="62">
        <v>1220927.99</v>
      </c>
      <c r="U4117" s="62">
        <v>1135914.02</v>
      </c>
      <c r="Z4117" s="42" t="s">
        <v>280</v>
      </c>
      <c r="AJ4117" s="42"/>
      <c r="AW4117" s="42" t="s">
        <v>2412</v>
      </c>
      <c r="AX4117" s="42"/>
      <c r="AY4117" s="42"/>
      <c r="AZ4117" s="42"/>
      <c r="BA4117" s="42"/>
      <c r="BB4117" s="42"/>
      <c r="BN4117" s="128" t="s">
        <v>4578</v>
      </c>
      <c r="BO4117" s="58" t="str">
        <f t="shared" si="64"/>
        <v>境内资产</v>
      </c>
      <c r="BP4117" s="58" t="str">
        <f>IF(M4117="",VLOOKUP(D4117,Sheet4!$A$1:$B$92,2,0),VLOOKUP(Q4117,Sheet4!$A$1:$B$92,2,0))</f>
        <v>保险资产管理产品</v>
      </c>
    </row>
    <row r="4118" spans="1:68" s="58" customFormat="1" ht="12.75" customHeight="1">
      <c r="A4118" s="137" t="s">
        <v>2106</v>
      </c>
      <c r="B4118" s="50" t="s">
        <v>2327</v>
      </c>
      <c r="C4118" s="252" t="s">
        <v>5552</v>
      </c>
      <c r="D4118" s="257" t="s">
        <v>672</v>
      </c>
      <c r="E4118" s="42" t="s">
        <v>4358</v>
      </c>
      <c r="F4118" s="42" t="s">
        <v>2327</v>
      </c>
      <c r="G4118" s="42"/>
      <c r="H4118" s="307">
        <v>5659.3185699340438</v>
      </c>
      <c r="I4118" s="315">
        <v>4939.7283683159922</v>
      </c>
      <c r="J4118" s="105">
        <v>0</v>
      </c>
      <c r="K4118" s="42">
        <v>0</v>
      </c>
      <c r="L4118" s="50" t="s">
        <v>4487</v>
      </c>
      <c r="M4118" s="50" t="s">
        <v>5544</v>
      </c>
      <c r="N4118" s="50" t="s">
        <v>2408</v>
      </c>
      <c r="O4118" s="137" t="s">
        <v>2409</v>
      </c>
      <c r="P4118" s="42" t="s">
        <v>64</v>
      </c>
      <c r="Q4118" s="42" t="s">
        <v>65</v>
      </c>
      <c r="R4118" s="42">
        <v>1</v>
      </c>
      <c r="S4118" s="137" t="s">
        <v>2254</v>
      </c>
      <c r="T4118" s="62">
        <v>1220927.99</v>
      </c>
      <c r="U4118" s="62">
        <v>1135914.02</v>
      </c>
      <c r="Z4118" s="42" t="s">
        <v>68</v>
      </c>
      <c r="AJ4118" s="42"/>
      <c r="AW4118" s="42" t="s">
        <v>2412</v>
      </c>
      <c r="AX4118" s="42"/>
      <c r="AY4118" s="42"/>
      <c r="AZ4118" s="42"/>
      <c r="BA4118" s="42"/>
      <c r="BB4118" s="42"/>
      <c r="BN4118" s="128" t="s">
        <v>4578</v>
      </c>
      <c r="BO4118" s="58" t="str">
        <f t="shared" si="64"/>
        <v>境内资产</v>
      </c>
      <c r="BP4118" s="58" t="str">
        <f>IF(M4118="",VLOOKUP(D4118,Sheet4!$A$1:$B$92,2,0),VLOOKUP(Q4118,Sheet4!$A$1:$B$92,2,0))</f>
        <v>保险资产管理产品</v>
      </c>
    </row>
    <row r="4119" spans="1:68" s="58" customFormat="1" ht="12.75" customHeight="1">
      <c r="A4119" s="137" t="s">
        <v>2278</v>
      </c>
      <c r="B4119" s="50" t="s">
        <v>2328</v>
      </c>
      <c r="C4119" s="252" t="s">
        <v>5552</v>
      </c>
      <c r="D4119" s="257" t="s">
        <v>672</v>
      </c>
      <c r="E4119" s="42" t="s">
        <v>4449</v>
      </c>
      <c r="F4119" s="42" t="s">
        <v>2328</v>
      </c>
      <c r="G4119" s="42"/>
      <c r="H4119" s="307">
        <v>9272.808876983454</v>
      </c>
      <c r="I4119" s="315">
        <v>8865.2264495520412</v>
      </c>
      <c r="J4119" s="105">
        <v>0</v>
      </c>
      <c r="K4119" s="42">
        <v>0</v>
      </c>
      <c r="L4119" s="50" t="s">
        <v>4487</v>
      </c>
      <c r="M4119" s="50" t="s">
        <v>5544</v>
      </c>
      <c r="N4119" s="50" t="s">
        <v>2408</v>
      </c>
      <c r="O4119" s="137" t="s">
        <v>2409</v>
      </c>
      <c r="P4119" s="42" t="s">
        <v>64</v>
      </c>
      <c r="Q4119" s="42" t="s">
        <v>65</v>
      </c>
      <c r="R4119" s="42">
        <v>1</v>
      </c>
      <c r="S4119" s="137" t="s">
        <v>2254</v>
      </c>
      <c r="T4119" s="62">
        <v>1220927.99</v>
      </c>
      <c r="U4119" s="62">
        <v>1135914.02</v>
      </c>
      <c r="Z4119" s="42" t="s">
        <v>68</v>
      </c>
      <c r="AJ4119" s="42"/>
      <c r="AW4119" s="42" t="s">
        <v>2412</v>
      </c>
      <c r="AX4119" s="42"/>
      <c r="AY4119" s="42"/>
      <c r="AZ4119" s="42"/>
      <c r="BA4119" s="42"/>
      <c r="BB4119" s="42"/>
      <c r="BN4119" s="128" t="s">
        <v>4578</v>
      </c>
      <c r="BO4119" s="58" t="str">
        <f t="shared" si="64"/>
        <v>境内资产</v>
      </c>
      <c r="BP4119" s="58" t="str">
        <f>IF(M4119="",VLOOKUP(D4119,Sheet4!$A$1:$B$92,2,0),VLOOKUP(Q4119,Sheet4!$A$1:$B$92,2,0))</f>
        <v>保险资产管理产品</v>
      </c>
    </row>
    <row r="4120" spans="1:68" s="58" customFormat="1" ht="12.75" customHeight="1">
      <c r="A4120" s="137" t="s">
        <v>2279</v>
      </c>
      <c r="B4120" s="50" t="s">
        <v>2329</v>
      </c>
      <c r="C4120" s="252" t="s">
        <v>5552</v>
      </c>
      <c r="D4120" s="257" t="s">
        <v>672</v>
      </c>
      <c r="E4120" s="42" t="s">
        <v>4450</v>
      </c>
      <c r="F4120" s="42" t="s">
        <v>2329</v>
      </c>
      <c r="G4120" s="42"/>
      <c r="H4120" s="307">
        <v>2049.4187619136069</v>
      </c>
      <c r="I4120" s="315">
        <v>1582.9541644554386</v>
      </c>
      <c r="J4120" s="105">
        <v>0</v>
      </c>
      <c r="K4120" s="42">
        <v>0</v>
      </c>
      <c r="L4120" s="50" t="s">
        <v>4487</v>
      </c>
      <c r="M4120" s="50" t="s">
        <v>5544</v>
      </c>
      <c r="N4120" s="50" t="s">
        <v>2408</v>
      </c>
      <c r="O4120" s="137" t="s">
        <v>2409</v>
      </c>
      <c r="P4120" s="42" t="s">
        <v>64</v>
      </c>
      <c r="Q4120" s="42" t="s">
        <v>65</v>
      </c>
      <c r="R4120" s="42">
        <v>1</v>
      </c>
      <c r="S4120" s="137" t="s">
        <v>2254</v>
      </c>
      <c r="T4120" s="62">
        <v>1220927.99</v>
      </c>
      <c r="U4120" s="62">
        <v>1135914.02</v>
      </c>
      <c r="Z4120" s="42" t="s">
        <v>68</v>
      </c>
      <c r="AJ4120" s="42"/>
      <c r="AW4120" s="42" t="s">
        <v>2412</v>
      </c>
      <c r="AX4120" s="42"/>
      <c r="AY4120" s="42"/>
      <c r="AZ4120" s="42"/>
      <c r="BA4120" s="42"/>
      <c r="BB4120" s="42"/>
      <c r="BN4120" s="128" t="s">
        <v>4578</v>
      </c>
      <c r="BO4120" s="58" t="str">
        <f t="shared" si="64"/>
        <v>境内资产</v>
      </c>
      <c r="BP4120" s="58" t="str">
        <f>IF(M4120="",VLOOKUP(D4120,Sheet4!$A$1:$B$92,2,0),VLOOKUP(Q4120,Sheet4!$A$1:$B$92,2,0))</f>
        <v>保险资产管理产品</v>
      </c>
    </row>
    <row r="4121" spans="1:68" s="58" customFormat="1" ht="12.75" customHeight="1">
      <c r="A4121" s="137" t="s">
        <v>2280</v>
      </c>
      <c r="B4121" s="50" t="s">
        <v>2330</v>
      </c>
      <c r="C4121" s="252" t="s">
        <v>5552</v>
      </c>
      <c r="D4121" s="257" t="s">
        <v>672</v>
      </c>
      <c r="E4121" s="42" t="s">
        <v>4451</v>
      </c>
      <c r="F4121" s="42" t="s">
        <v>2330</v>
      </c>
      <c r="G4121" s="42"/>
      <c r="H4121" s="307">
        <v>9647.1876290906512</v>
      </c>
      <c r="I4121" s="315">
        <v>5896.4952176881943</v>
      </c>
      <c r="J4121" s="105">
        <v>0</v>
      </c>
      <c r="K4121" s="42">
        <v>0</v>
      </c>
      <c r="L4121" s="50" t="s">
        <v>4487</v>
      </c>
      <c r="M4121" s="50" t="s">
        <v>5544</v>
      </c>
      <c r="N4121" s="50" t="s">
        <v>2408</v>
      </c>
      <c r="O4121" s="137" t="s">
        <v>2409</v>
      </c>
      <c r="P4121" s="42" t="s">
        <v>64</v>
      </c>
      <c r="Q4121" s="42" t="s">
        <v>65</v>
      </c>
      <c r="R4121" s="42">
        <v>1</v>
      </c>
      <c r="S4121" s="137" t="s">
        <v>2254</v>
      </c>
      <c r="T4121" s="62">
        <v>1220927.99</v>
      </c>
      <c r="U4121" s="62">
        <v>1135914.02</v>
      </c>
      <c r="Z4121" s="42" t="s">
        <v>68</v>
      </c>
      <c r="AJ4121" s="42"/>
      <c r="AW4121" s="42" t="s">
        <v>2412</v>
      </c>
      <c r="AX4121" s="42"/>
      <c r="AY4121" s="42"/>
      <c r="AZ4121" s="42"/>
      <c r="BA4121" s="42"/>
      <c r="BB4121" s="42"/>
      <c r="BN4121" s="128" t="s">
        <v>4578</v>
      </c>
      <c r="BO4121" s="58" t="str">
        <f t="shared" si="64"/>
        <v>境内资产</v>
      </c>
      <c r="BP4121" s="58" t="str">
        <f>IF(M4121="",VLOOKUP(D4121,Sheet4!$A$1:$B$92,2,0),VLOOKUP(Q4121,Sheet4!$A$1:$B$92,2,0))</f>
        <v>保险资产管理产品</v>
      </c>
    </row>
    <row r="4122" spans="1:68" s="58" customFormat="1" ht="12.75" customHeight="1">
      <c r="A4122" s="137" t="s">
        <v>2281</v>
      </c>
      <c r="B4122" s="50" t="s">
        <v>2331</v>
      </c>
      <c r="C4122" s="252" t="s">
        <v>5552</v>
      </c>
      <c r="D4122" s="257" t="s">
        <v>672</v>
      </c>
      <c r="E4122" s="42" t="s">
        <v>2546</v>
      </c>
      <c r="F4122" s="42" t="s">
        <v>2331</v>
      </c>
      <c r="G4122" s="42"/>
      <c r="H4122" s="307">
        <v>5319.6575448884587</v>
      </c>
      <c r="I4122" s="315">
        <v>5999.9686209156207</v>
      </c>
      <c r="J4122" s="105">
        <v>0</v>
      </c>
      <c r="K4122" s="42">
        <v>0</v>
      </c>
      <c r="L4122" s="50" t="s">
        <v>4487</v>
      </c>
      <c r="M4122" s="50" t="s">
        <v>5544</v>
      </c>
      <c r="N4122" s="50" t="s">
        <v>2408</v>
      </c>
      <c r="O4122" s="137" t="s">
        <v>2409</v>
      </c>
      <c r="P4122" s="42" t="s">
        <v>64</v>
      </c>
      <c r="Q4122" s="42" t="s">
        <v>65</v>
      </c>
      <c r="R4122" s="42">
        <v>1</v>
      </c>
      <c r="S4122" s="137" t="s">
        <v>2254</v>
      </c>
      <c r="T4122" s="62">
        <v>1220927.99</v>
      </c>
      <c r="U4122" s="62">
        <v>1135914.02</v>
      </c>
      <c r="Z4122" s="42" t="s">
        <v>68</v>
      </c>
      <c r="AJ4122" s="42"/>
      <c r="AW4122" s="42" t="s">
        <v>2412</v>
      </c>
      <c r="AX4122" s="42"/>
      <c r="AY4122" s="42"/>
      <c r="AZ4122" s="42"/>
      <c r="BA4122" s="42"/>
      <c r="BB4122" s="42"/>
      <c r="BN4122" s="128" t="s">
        <v>4578</v>
      </c>
      <c r="BO4122" s="58" t="str">
        <f t="shared" si="64"/>
        <v>境内资产</v>
      </c>
      <c r="BP4122" s="58" t="str">
        <f>IF(M4122="",VLOOKUP(D4122,Sheet4!$A$1:$B$92,2,0),VLOOKUP(Q4122,Sheet4!$A$1:$B$92,2,0))</f>
        <v>保险资产管理产品</v>
      </c>
    </row>
    <row r="4123" spans="1:68" s="58" customFormat="1" ht="12.75" customHeight="1">
      <c r="A4123" s="137" t="s">
        <v>2102</v>
      </c>
      <c r="B4123" s="50" t="s">
        <v>2332</v>
      </c>
      <c r="C4123" s="252" t="s">
        <v>5552</v>
      </c>
      <c r="D4123" s="257" t="s">
        <v>672</v>
      </c>
      <c r="E4123" s="42" t="s">
        <v>3651</v>
      </c>
      <c r="F4123" s="42" t="s">
        <v>2332</v>
      </c>
      <c r="G4123" s="42"/>
      <c r="H4123" s="307">
        <v>2847.7582563598844</v>
      </c>
      <c r="I4123" s="315">
        <v>2858.5462320247043</v>
      </c>
      <c r="J4123" s="105">
        <v>0</v>
      </c>
      <c r="K4123" s="42">
        <v>0</v>
      </c>
      <c r="L4123" s="50" t="s">
        <v>4487</v>
      </c>
      <c r="M4123" s="50" t="s">
        <v>5544</v>
      </c>
      <c r="N4123" s="50" t="s">
        <v>2408</v>
      </c>
      <c r="O4123" s="137" t="s">
        <v>2409</v>
      </c>
      <c r="P4123" s="42" t="s">
        <v>64</v>
      </c>
      <c r="Q4123" s="42" t="s">
        <v>65</v>
      </c>
      <c r="R4123" s="42">
        <v>1</v>
      </c>
      <c r="S4123" s="137" t="s">
        <v>2254</v>
      </c>
      <c r="T4123" s="62">
        <v>1220927.99</v>
      </c>
      <c r="U4123" s="62">
        <v>1135914.02</v>
      </c>
      <c r="Z4123" s="42" t="s">
        <v>280</v>
      </c>
      <c r="AJ4123" s="42"/>
      <c r="AW4123" s="42" t="s">
        <v>2412</v>
      </c>
      <c r="AX4123" s="42"/>
      <c r="AY4123" s="42"/>
      <c r="AZ4123" s="42"/>
      <c r="BA4123" s="42"/>
      <c r="BB4123" s="42"/>
      <c r="BN4123" s="128" t="s">
        <v>4578</v>
      </c>
      <c r="BO4123" s="58" t="str">
        <f t="shared" si="64"/>
        <v>境内资产</v>
      </c>
      <c r="BP4123" s="58" t="str">
        <f>IF(M4123="",VLOOKUP(D4123,Sheet4!$A$1:$B$92,2,0),VLOOKUP(Q4123,Sheet4!$A$1:$B$92,2,0))</f>
        <v>保险资产管理产品</v>
      </c>
    </row>
    <row r="4124" spans="1:68" s="58" customFormat="1" ht="12.75" customHeight="1">
      <c r="A4124" s="137" t="s">
        <v>2282</v>
      </c>
      <c r="B4124" s="50" t="s">
        <v>2333</v>
      </c>
      <c r="C4124" s="252" t="s">
        <v>5552</v>
      </c>
      <c r="D4124" s="257" t="s">
        <v>672</v>
      </c>
      <c r="E4124" s="42" t="s">
        <v>3677</v>
      </c>
      <c r="F4124" s="42" t="s">
        <v>2333</v>
      </c>
      <c r="G4124" s="42"/>
      <c r="H4124" s="307">
        <v>14257.417293042101</v>
      </c>
      <c r="I4124" s="315">
        <v>11952.439864941762</v>
      </c>
      <c r="J4124" s="105">
        <v>0</v>
      </c>
      <c r="K4124" s="42">
        <v>0</v>
      </c>
      <c r="L4124" s="50" t="s">
        <v>4487</v>
      </c>
      <c r="M4124" s="50" t="s">
        <v>5544</v>
      </c>
      <c r="N4124" s="50" t="s">
        <v>2408</v>
      </c>
      <c r="O4124" s="137" t="s">
        <v>2409</v>
      </c>
      <c r="P4124" s="42" t="s">
        <v>64</v>
      </c>
      <c r="Q4124" s="42" t="s">
        <v>65</v>
      </c>
      <c r="R4124" s="42">
        <v>1</v>
      </c>
      <c r="S4124" s="137" t="s">
        <v>2254</v>
      </c>
      <c r="T4124" s="62">
        <v>1220927.99</v>
      </c>
      <c r="U4124" s="62">
        <v>1135914.02</v>
      </c>
      <c r="Z4124" s="42" t="s">
        <v>280</v>
      </c>
      <c r="AJ4124" s="42"/>
      <c r="AW4124" s="42" t="s">
        <v>2412</v>
      </c>
      <c r="AX4124" s="42"/>
      <c r="AY4124" s="42"/>
      <c r="AZ4124" s="42"/>
      <c r="BA4124" s="42"/>
      <c r="BB4124" s="42"/>
      <c r="BN4124" s="128" t="s">
        <v>4578</v>
      </c>
      <c r="BO4124" s="58" t="str">
        <f t="shared" si="64"/>
        <v>境内资产</v>
      </c>
      <c r="BP4124" s="58" t="str">
        <f>IF(M4124="",VLOOKUP(D4124,Sheet4!$A$1:$B$92,2,0),VLOOKUP(Q4124,Sheet4!$A$1:$B$92,2,0))</f>
        <v>保险资产管理产品</v>
      </c>
    </row>
    <row r="4125" spans="1:68" s="58" customFormat="1" ht="12.75" customHeight="1">
      <c r="A4125" s="137" t="s">
        <v>2283</v>
      </c>
      <c r="B4125" s="50" t="s">
        <v>2334</v>
      </c>
      <c r="C4125" s="252" t="s">
        <v>5552</v>
      </c>
      <c r="D4125" s="257" t="s">
        <v>678</v>
      </c>
      <c r="E4125" s="42" t="s">
        <v>4452</v>
      </c>
      <c r="F4125" s="42" t="s">
        <v>2334</v>
      </c>
      <c r="G4125" s="42"/>
      <c r="H4125" s="307">
        <v>1296.9764462760595</v>
      </c>
      <c r="I4125" s="315">
        <v>1018.7616762879109</v>
      </c>
      <c r="J4125" s="105">
        <v>0</v>
      </c>
      <c r="K4125" s="42">
        <v>0</v>
      </c>
      <c r="L4125" s="50" t="s">
        <v>4487</v>
      </c>
      <c r="M4125" s="50" t="s">
        <v>5544</v>
      </c>
      <c r="N4125" s="50" t="s">
        <v>2408</v>
      </c>
      <c r="O4125" s="137" t="s">
        <v>2409</v>
      </c>
      <c r="P4125" s="42" t="s">
        <v>64</v>
      </c>
      <c r="Q4125" s="42" t="s">
        <v>65</v>
      </c>
      <c r="R4125" s="42">
        <v>1</v>
      </c>
      <c r="S4125" s="137" t="s">
        <v>2254</v>
      </c>
      <c r="T4125" s="62">
        <v>1220927.99</v>
      </c>
      <c r="U4125" s="62">
        <v>1135914.02</v>
      </c>
      <c r="Z4125" s="42" t="s">
        <v>68</v>
      </c>
      <c r="AJ4125" s="42"/>
      <c r="AW4125" s="42" t="s">
        <v>2412</v>
      </c>
      <c r="AX4125" s="42"/>
      <c r="AY4125" s="42"/>
      <c r="AZ4125" s="42"/>
      <c r="BA4125" s="42"/>
      <c r="BB4125" s="42"/>
      <c r="BN4125" s="128" t="s">
        <v>4578</v>
      </c>
      <c r="BO4125" s="58" t="str">
        <f t="shared" si="64"/>
        <v>境内资产</v>
      </c>
      <c r="BP4125" s="58" t="str">
        <f>IF(M4125="",VLOOKUP(D4125,Sheet4!$A$1:$B$92,2,0),VLOOKUP(Q4125,Sheet4!$A$1:$B$92,2,0))</f>
        <v>保险资产管理产品</v>
      </c>
    </row>
    <row r="4126" spans="1:68" s="58" customFormat="1" ht="12.75" customHeight="1">
      <c r="A4126" s="137" t="s">
        <v>2284</v>
      </c>
      <c r="B4126" s="50" t="s">
        <v>2335</v>
      </c>
      <c r="C4126" s="252" t="s">
        <v>5552</v>
      </c>
      <c r="D4126" s="257" t="s">
        <v>678</v>
      </c>
      <c r="E4126" s="42" t="s">
        <v>4453</v>
      </c>
      <c r="F4126" s="42" t="s">
        <v>2335</v>
      </c>
      <c r="G4126" s="42"/>
      <c r="H4126" s="307">
        <v>5720.4020582537905</v>
      </c>
      <c r="I4126" s="315">
        <v>4802.7547669098176</v>
      </c>
      <c r="J4126" s="105">
        <v>0</v>
      </c>
      <c r="K4126" s="42">
        <v>0</v>
      </c>
      <c r="L4126" s="50" t="s">
        <v>4487</v>
      </c>
      <c r="M4126" s="50" t="s">
        <v>5544</v>
      </c>
      <c r="N4126" s="50" t="s">
        <v>2408</v>
      </c>
      <c r="O4126" s="137" t="s">
        <v>2409</v>
      </c>
      <c r="P4126" s="42" t="s">
        <v>64</v>
      </c>
      <c r="Q4126" s="42" t="s">
        <v>65</v>
      </c>
      <c r="R4126" s="42">
        <v>1</v>
      </c>
      <c r="S4126" s="137" t="s">
        <v>2254</v>
      </c>
      <c r="T4126" s="62">
        <v>1220927.99</v>
      </c>
      <c r="U4126" s="62">
        <v>1135914.02</v>
      </c>
      <c r="Z4126" s="42" t="s">
        <v>68</v>
      </c>
      <c r="AJ4126" s="42"/>
      <c r="AW4126" s="42" t="s">
        <v>2412</v>
      </c>
      <c r="AX4126" s="42"/>
      <c r="AY4126" s="42"/>
      <c r="AZ4126" s="42"/>
      <c r="BA4126" s="42"/>
      <c r="BB4126" s="42"/>
      <c r="BN4126" s="128" t="s">
        <v>4578</v>
      </c>
      <c r="BO4126" s="58" t="str">
        <f t="shared" si="64"/>
        <v>境内资产</v>
      </c>
      <c r="BP4126" s="58" t="str">
        <f>IF(M4126="",VLOOKUP(D4126,Sheet4!$A$1:$B$92,2,0),VLOOKUP(Q4126,Sheet4!$A$1:$B$92,2,0))</f>
        <v>保险资产管理产品</v>
      </c>
    </row>
    <row r="4127" spans="1:68" s="58" customFormat="1" ht="12.75" customHeight="1">
      <c r="A4127" s="137" t="s">
        <v>2285</v>
      </c>
      <c r="B4127" s="50" t="s">
        <v>2336</v>
      </c>
      <c r="C4127" s="252" t="s">
        <v>5552</v>
      </c>
      <c r="D4127" s="257" t="s">
        <v>678</v>
      </c>
      <c r="E4127" s="42" t="s">
        <v>4454</v>
      </c>
      <c r="F4127" s="42" t="s">
        <v>2336</v>
      </c>
      <c r="G4127" s="42"/>
      <c r="H4127" s="307">
        <v>4232.3865654838619</v>
      </c>
      <c r="I4127" s="315">
        <v>2066.1057938234544</v>
      </c>
      <c r="J4127" s="105">
        <v>0</v>
      </c>
      <c r="K4127" s="42">
        <v>0</v>
      </c>
      <c r="L4127" s="50" t="s">
        <v>4487</v>
      </c>
      <c r="M4127" s="50" t="s">
        <v>5544</v>
      </c>
      <c r="N4127" s="50" t="s">
        <v>2408</v>
      </c>
      <c r="O4127" s="137" t="s">
        <v>2409</v>
      </c>
      <c r="P4127" s="42" t="s">
        <v>64</v>
      </c>
      <c r="Q4127" s="42" t="s">
        <v>65</v>
      </c>
      <c r="R4127" s="42">
        <v>1</v>
      </c>
      <c r="S4127" s="137" t="s">
        <v>2254</v>
      </c>
      <c r="T4127" s="62">
        <v>1220927.99</v>
      </c>
      <c r="U4127" s="62">
        <v>1135914.02</v>
      </c>
      <c r="Z4127" s="42" t="s">
        <v>68</v>
      </c>
      <c r="AJ4127" s="42"/>
      <c r="AW4127" s="42" t="s">
        <v>2412</v>
      </c>
      <c r="AX4127" s="42"/>
      <c r="AY4127" s="42"/>
      <c r="AZ4127" s="42"/>
      <c r="BA4127" s="42"/>
      <c r="BB4127" s="42"/>
      <c r="BN4127" s="128" t="s">
        <v>4578</v>
      </c>
      <c r="BO4127" s="58" t="str">
        <f t="shared" si="64"/>
        <v>境内资产</v>
      </c>
      <c r="BP4127" s="58" t="str">
        <f>IF(M4127="",VLOOKUP(D4127,Sheet4!$A$1:$B$92,2,0),VLOOKUP(Q4127,Sheet4!$A$1:$B$92,2,0))</f>
        <v>保险资产管理产品</v>
      </c>
    </row>
    <row r="4128" spans="1:68" s="58" customFormat="1" ht="12.75" customHeight="1">
      <c r="A4128" s="137" t="s">
        <v>2286</v>
      </c>
      <c r="B4128" s="50" t="s">
        <v>2337</v>
      </c>
      <c r="C4128" s="252" t="s">
        <v>5552</v>
      </c>
      <c r="D4128" s="257" t="s">
        <v>678</v>
      </c>
      <c r="E4128" s="42" t="s">
        <v>4455</v>
      </c>
      <c r="F4128" s="42" t="s">
        <v>2337</v>
      </c>
      <c r="G4128" s="42"/>
      <c r="H4128" s="307">
        <v>3465.581795992146</v>
      </c>
      <c r="I4128" s="315">
        <v>1744.7705037121584</v>
      </c>
      <c r="J4128" s="105">
        <v>0</v>
      </c>
      <c r="K4128" s="42">
        <v>0</v>
      </c>
      <c r="L4128" s="50" t="s">
        <v>4487</v>
      </c>
      <c r="M4128" s="50" t="s">
        <v>5544</v>
      </c>
      <c r="N4128" s="50" t="s">
        <v>2408</v>
      </c>
      <c r="O4128" s="137" t="s">
        <v>2409</v>
      </c>
      <c r="P4128" s="42" t="s">
        <v>64</v>
      </c>
      <c r="Q4128" s="42" t="s">
        <v>65</v>
      </c>
      <c r="R4128" s="42">
        <v>1</v>
      </c>
      <c r="S4128" s="137" t="s">
        <v>2254</v>
      </c>
      <c r="T4128" s="62">
        <v>1220927.99</v>
      </c>
      <c r="U4128" s="62">
        <v>1135914.02</v>
      </c>
      <c r="Z4128" s="42" t="s">
        <v>68</v>
      </c>
      <c r="AJ4128" s="42"/>
      <c r="AW4128" s="42" t="s">
        <v>2412</v>
      </c>
      <c r="AX4128" s="42"/>
      <c r="AY4128" s="42"/>
      <c r="AZ4128" s="42"/>
      <c r="BA4128" s="42"/>
      <c r="BB4128" s="42"/>
      <c r="BN4128" s="128" t="s">
        <v>4578</v>
      </c>
      <c r="BO4128" s="58" t="str">
        <f t="shared" si="64"/>
        <v>境内资产</v>
      </c>
      <c r="BP4128" s="58" t="str">
        <f>IF(M4128="",VLOOKUP(D4128,Sheet4!$A$1:$B$92,2,0),VLOOKUP(Q4128,Sheet4!$A$1:$B$92,2,0))</f>
        <v>保险资产管理产品</v>
      </c>
    </row>
    <row r="4129" spans="1:68" s="58" customFormat="1" ht="12.75" customHeight="1">
      <c r="A4129" s="137" t="s">
        <v>2287</v>
      </c>
      <c r="B4129" s="50" t="s">
        <v>2338</v>
      </c>
      <c r="C4129" s="252" t="s">
        <v>5552</v>
      </c>
      <c r="D4129" s="257" t="s">
        <v>678</v>
      </c>
      <c r="E4129" s="42" t="s">
        <v>4456</v>
      </c>
      <c r="F4129" s="42" t="s">
        <v>2338</v>
      </c>
      <c r="G4129" s="42"/>
      <c r="H4129" s="307">
        <v>7604.9808815805054</v>
      </c>
      <c r="I4129" s="315">
        <v>5652.5806625262812</v>
      </c>
      <c r="J4129" s="105">
        <v>0</v>
      </c>
      <c r="K4129" s="42">
        <v>0</v>
      </c>
      <c r="L4129" s="50" t="s">
        <v>4487</v>
      </c>
      <c r="M4129" s="50" t="s">
        <v>5544</v>
      </c>
      <c r="N4129" s="50" t="s">
        <v>2408</v>
      </c>
      <c r="O4129" s="137" t="s">
        <v>2409</v>
      </c>
      <c r="P4129" s="42" t="s">
        <v>64</v>
      </c>
      <c r="Q4129" s="42" t="s">
        <v>65</v>
      </c>
      <c r="R4129" s="42">
        <v>1</v>
      </c>
      <c r="S4129" s="137" t="s">
        <v>2254</v>
      </c>
      <c r="T4129" s="62">
        <v>1220927.99</v>
      </c>
      <c r="U4129" s="62">
        <v>1135914.02</v>
      </c>
      <c r="Z4129" s="42" t="s">
        <v>68</v>
      </c>
      <c r="AJ4129" s="42"/>
      <c r="AW4129" s="42" t="s">
        <v>2412</v>
      </c>
      <c r="AX4129" s="42"/>
      <c r="AY4129" s="42"/>
      <c r="AZ4129" s="42"/>
      <c r="BA4129" s="42"/>
      <c r="BB4129" s="42"/>
      <c r="BN4129" s="128" t="s">
        <v>4578</v>
      </c>
      <c r="BO4129" s="58" t="str">
        <f t="shared" si="64"/>
        <v>境内资产</v>
      </c>
      <c r="BP4129" s="58" t="str">
        <f>IF(M4129="",VLOOKUP(D4129,Sheet4!$A$1:$B$92,2,0),VLOOKUP(Q4129,Sheet4!$A$1:$B$92,2,0))</f>
        <v>保险资产管理产品</v>
      </c>
    </row>
    <row r="4130" spans="1:68" s="58" customFormat="1" ht="12.75" customHeight="1">
      <c r="A4130" s="137" t="s">
        <v>2288</v>
      </c>
      <c r="B4130" s="50" t="s">
        <v>2339</v>
      </c>
      <c r="C4130" s="252" t="s">
        <v>5552</v>
      </c>
      <c r="D4130" s="257" t="s">
        <v>678</v>
      </c>
      <c r="E4130" s="42" t="s">
        <v>4457</v>
      </c>
      <c r="F4130" s="42" t="s">
        <v>2339</v>
      </c>
      <c r="G4130" s="42"/>
      <c r="H4130" s="307">
        <v>364.9421479968475</v>
      </c>
      <c r="I4130" s="315">
        <v>252.4884324811058</v>
      </c>
      <c r="J4130" s="105">
        <v>0</v>
      </c>
      <c r="K4130" s="42">
        <v>0</v>
      </c>
      <c r="L4130" s="50" t="s">
        <v>4487</v>
      </c>
      <c r="M4130" s="50" t="s">
        <v>5544</v>
      </c>
      <c r="N4130" s="50" t="s">
        <v>2408</v>
      </c>
      <c r="O4130" s="137" t="s">
        <v>2409</v>
      </c>
      <c r="P4130" s="42" t="s">
        <v>64</v>
      </c>
      <c r="Q4130" s="42" t="s">
        <v>65</v>
      </c>
      <c r="R4130" s="42">
        <v>1</v>
      </c>
      <c r="S4130" s="137" t="s">
        <v>2254</v>
      </c>
      <c r="T4130" s="62">
        <v>1220927.99</v>
      </c>
      <c r="U4130" s="62">
        <v>1135914.02</v>
      </c>
      <c r="Z4130" s="42" t="s">
        <v>68</v>
      </c>
      <c r="AJ4130" s="42"/>
      <c r="AW4130" s="42" t="s">
        <v>2412</v>
      </c>
      <c r="AX4130" s="42"/>
      <c r="AY4130" s="42"/>
      <c r="AZ4130" s="42"/>
      <c r="BA4130" s="42"/>
      <c r="BB4130" s="42"/>
      <c r="BN4130" s="128" t="s">
        <v>4578</v>
      </c>
      <c r="BO4130" s="58" t="str">
        <f t="shared" si="64"/>
        <v>境内资产</v>
      </c>
      <c r="BP4130" s="58" t="str">
        <f>IF(M4130="",VLOOKUP(D4130,Sheet4!$A$1:$B$92,2,0),VLOOKUP(Q4130,Sheet4!$A$1:$B$92,2,0))</f>
        <v>保险资产管理产品</v>
      </c>
    </row>
    <row r="4131" spans="1:68" s="58" customFormat="1" ht="12.75" customHeight="1">
      <c r="A4131" s="137" t="s">
        <v>2289</v>
      </c>
      <c r="B4131" s="50" t="s">
        <v>2340</v>
      </c>
      <c r="C4131" s="252" t="s">
        <v>5552</v>
      </c>
      <c r="D4131" s="257" t="s">
        <v>689</v>
      </c>
      <c r="E4131" s="42" t="s">
        <v>4458</v>
      </c>
      <c r="F4131" s="42" t="s">
        <v>2340</v>
      </c>
      <c r="G4131" s="42"/>
      <c r="H4131" s="307">
        <v>3520.6384275404894</v>
      </c>
      <c r="I4131" s="315">
        <v>2076.7677083673434</v>
      </c>
      <c r="J4131" s="105">
        <v>0</v>
      </c>
      <c r="K4131" s="42">
        <v>0</v>
      </c>
      <c r="L4131" s="50" t="s">
        <v>4487</v>
      </c>
      <c r="M4131" s="50" t="s">
        <v>5544</v>
      </c>
      <c r="N4131" s="50" t="s">
        <v>2408</v>
      </c>
      <c r="O4131" s="137" t="s">
        <v>2409</v>
      </c>
      <c r="P4131" s="42" t="s">
        <v>64</v>
      </c>
      <c r="Q4131" s="42" t="s">
        <v>65</v>
      </c>
      <c r="R4131" s="42">
        <v>1</v>
      </c>
      <c r="S4131" s="137" t="s">
        <v>2254</v>
      </c>
      <c r="T4131" s="62">
        <v>1220927.99</v>
      </c>
      <c r="U4131" s="62">
        <v>1135914.02</v>
      </c>
      <c r="Z4131" s="42" t="s">
        <v>68</v>
      </c>
      <c r="AJ4131" s="42"/>
      <c r="AW4131" s="42" t="s">
        <v>2412</v>
      </c>
      <c r="AX4131" s="42"/>
      <c r="AY4131" s="42"/>
      <c r="AZ4131" s="42"/>
      <c r="BA4131" s="42"/>
      <c r="BB4131" s="42"/>
      <c r="BN4131" s="128" t="s">
        <v>4578</v>
      </c>
      <c r="BO4131" s="58" t="str">
        <f t="shared" si="64"/>
        <v>境内资产</v>
      </c>
      <c r="BP4131" s="58" t="str">
        <f>IF(M4131="",VLOOKUP(D4131,Sheet4!$A$1:$B$92,2,0),VLOOKUP(Q4131,Sheet4!$A$1:$B$92,2,0))</f>
        <v>保险资产管理产品</v>
      </c>
    </row>
    <row r="4132" spans="1:68" s="58" customFormat="1" ht="12.75" customHeight="1">
      <c r="A4132" s="137" t="s">
        <v>2290</v>
      </c>
      <c r="B4132" s="50" t="s">
        <v>2341</v>
      </c>
      <c r="C4132" s="252" t="s">
        <v>5552</v>
      </c>
      <c r="D4132" s="257" t="s">
        <v>689</v>
      </c>
      <c r="E4132" s="42" t="s">
        <v>4459</v>
      </c>
      <c r="F4132" s="42" t="s">
        <v>2341</v>
      </c>
      <c r="G4132" s="42"/>
      <c r="H4132" s="307">
        <v>4122.4189547062742</v>
      </c>
      <c r="I4132" s="315">
        <v>1896.7140692110611</v>
      </c>
      <c r="J4132" s="105">
        <v>0</v>
      </c>
      <c r="K4132" s="42">
        <v>0</v>
      </c>
      <c r="L4132" s="50" t="s">
        <v>4487</v>
      </c>
      <c r="M4132" s="50" t="s">
        <v>5544</v>
      </c>
      <c r="N4132" s="50" t="s">
        <v>2408</v>
      </c>
      <c r="O4132" s="137" t="s">
        <v>2409</v>
      </c>
      <c r="P4132" s="42" t="s">
        <v>64</v>
      </c>
      <c r="Q4132" s="42" t="s">
        <v>65</v>
      </c>
      <c r="R4132" s="42">
        <v>1</v>
      </c>
      <c r="S4132" s="137" t="s">
        <v>2254</v>
      </c>
      <c r="T4132" s="62">
        <v>1220927.99</v>
      </c>
      <c r="U4132" s="62">
        <v>1135914.02</v>
      </c>
      <c r="Z4132" s="42" t="s">
        <v>68</v>
      </c>
      <c r="AJ4132" s="42"/>
      <c r="AW4132" s="42" t="s">
        <v>2412</v>
      </c>
      <c r="AX4132" s="42"/>
      <c r="AY4132" s="42"/>
      <c r="AZ4132" s="42"/>
      <c r="BA4132" s="42"/>
      <c r="BB4132" s="42"/>
      <c r="BN4132" s="128" t="s">
        <v>4578</v>
      </c>
      <c r="BO4132" s="58" t="str">
        <f t="shared" si="64"/>
        <v>境内资产</v>
      </c>
      <c r="BP4132" s="58" t="str">
        <f>IF(M4132="",VLOOKUP(D4132,Sheet4!$A$1:$B$92,2,0),VLOOKUP(Q4132,Sheet4!$A$1:$B$92,2,0))</f>
        <v>保险资产管理产品</v>
      </c>
    </row>
    <row r="4133" spans="1:68" s="58" customFormat="1" ht="12.75" customHeight="1">
      <c r="A4133" s="137" t="s">
        <v>2291</v>
      </c>
      <c r="B4133" s="50" t="s">
        <v>2342</v>
      </c>
      <c r="C4133" s="252" t="s">
        <v>5552</v>
      </c>
      <c r="D4133" s="257" t="s">
        <v>689</v>
      </c>
      <c r="E4133" s="42" t="s">
        <v>3211</v>
      </c>
      <c r="F4133" s="42" t="s">
        <v>2342</v>
      </c>
      <c r="G4133" s="42"/>
      <c r="H4133" s="307">
        <v>285.74165339620441</v>
      </c>
      <c r="I4133" s="315">
        <v>244.22167923489701</v>
      </c>
      <c r="J4133" s="105">
        <v>0</v>
      </c>
      <c r="K4133" s="42">
        <v>0</v>
      </c>
      <c r="L4133" s="50" t="s">
        <v>4487</v>
      </c>
      <c r="M4133" s="50" t="s">
        <v>5544</v>
      </c>
      <c r="N4133" s="50" t="s">
        <v>2408</v>
      </c>
      <c r="O4133" s="137" t="s">
        <v>2409</v>
      </c>
      <c r="P4133" s="42" t="s">
        <v>64</v>
      </c>
      <c r="Q4133" s="42" t="s">
        <v>65</v>
      </c>
      <c r="R4133" s="42">
        <v>1</v>
      </c>
      <c r="S4133" s="137" t="s">
        <v>2254</v>
      </c>
      <c r="T4133" s="62">
        <v>1220927.99</v>
      </c>
      <c r="U4133" s="62">
        <v>1135914.02</v>
      </c>
      <c r="Z4133" s="42" t="s">
        <v>68</v>
      </c>
      <c r="AJ4133" s="42"/>
      <c r="AW4133" s="42" t="s">
        <v>2412</v>
      </c>
      <c r="AX4133" s="42"/>
      <c r="AY4133" s="42"/>
      <c r="AZ4133" s="42"/>
      <c r="BA4133" s="42"/>
      <c r="BB4133" s="42"/>
      <c r="BN4133" s="128" t="s">
        <v>4578</v>
      </c>
      <c r="BO4133" s="58" t="str">
        <f t="shared" si="64"/>
        <v>境内资产</v>
      </c>
      <c r="BP4133" s="58" t="str">
        <f>IF(M4133="",VLOOKUP(D4133,Sheet4!$A$1:$B$92,2,0),VLOOKUP(Q4133,Sheet4!$A$1:$B$92,2,0))</f>
        <v>保险资产管理产品</v>
      </c>
    </row>
    <row r="4134" spans="1:68" s="58" customFormat="1" ht="12.75" customHeight="1">
      <c r="A4134" s="137" t="s">
        <v>2292</v>
      </c>
      <c r="B4134" s="50" t="s">
        <v>2343</v>
      </c>
      <c r="C4134" s="252" t="s">
        <v>5552</v>
      </c>
      <c r="D4134" s="257" t="s">
        <v>689</v>
      </c>
      <c r="E4134" s="42" t="s">
        <v>3219</v>
      </c>
      <c r="F4134" s="42" t="s">
        <v>2343</v>
      </c>
      <c r="G4134" s="42"/>
      <c r="H4134" s="307">
        <v>5617.1823885069534</v>
      </c>
      <c r="I4134" s="315">
        <v>3666.5006104846734</v>
      </c>
      <c r="J4134" s="105">
        <v>0</v>
      </c>
      <c r="K4134" s="42">
        <v>0</v>
      </c>
      <c r="L4134" s="50" t="s">
        <v>4487</v>
      </c>
      <c r="M4134" s="50" t="s">
        <v>5544</v>
      </c>
      <c r="N4134" s="50" t="s">
        <v>2408</v>
      </c>
      <c r="O4134" s="137" t="s">
        <v>2409</v>
      </c>
      <c r="P4134" s="42" t="s">
        <v>64</v>
      </c>
      <c r="Q4134" s="42" t="s">
        <v>65</v>
      </c>
      <c r="R4134" s="42">
        <v>1</v>
      </c>
      <c r="S4134" s="137" t="s">
        <v>2254</v>
      </c>
      <c r="T4134" s="62">
        <v>1220927.99</v>
      </c>
      <c r="U4134" s="62">
        <v>1135914.02</v>
      </c>
      <c r="Z4134" s="42" t="s">
        <v>280</v>
      </c>
      <c r="AJ4134" s="42"/>
      <c r="AW4134" s="42" t="s">
        <v>2412</v>
      </c>
      <c r="AX4134" s="42"/>
      <c r="AY4134" s="42"/>
      <c r="AZ4134" s="42"/>
      <c r="BA4134" s="42"/>
      <c r="BB4134" s="42"/>
      <c r="BN4134" s="128" t="s">
        <v>4578</v>
      </c>
      <c r="BO4134" s="58" t="str">
        <f t="shared" si="64"/>
        <v>境内资产</v>
      </c>
      <c r="BP4134" s="58" t="str">
        <f>IF(M4134="",VLOOKUP(D4134,Sheet4!$A$1:$B$92,2,0),VLOOKUP(Q4134,Sheet4!$A$1:$B$92,2,0))</f>
        <v>保险资产管理产品</v>
      </c>
    </row>
    <row r="4135" spans="1:68" s="58" customFormat="1" ht="12.75" customHeight="1">
      <c r="A4135" s="137" t="s">
        <v>2293</v>
      </c>
      <c r="B4135" s="50" t="s">
        <v>2344</v>
      </c>
      <c r="C4135" s="252" t="s">
        <v>5552</v>
      </c>
      <c r="D4135" s="257" t="s">
        <v>689</v>
      </c>
      <c r="E4135" s="42" t="s">
        <v>3250</v>
      </c>
      <c r="F4135" s="42" t="s">
        <v>2344</v>
      </c>
      <c r="G4135" s="42"/>
      <c r="H4135" s="307">
        <v>3503.1074544182889</v>
      </c>
      <c r="I4135" s="315">
        <v>3331.0509240451875</v>
      </c>
      <c r="J4135" s="105">
        <v>0</v>
      </c>
      <c r="K4135" s="42">
        <v>0</v>
      </c>
      <c r="L4135" s="50" t="s">
        <v>4487</v>
      </c>
      <c r="M4135" s="50" t="s">
        <v>5544</v>
      </c>
      <c r="N4135" s="50" t="s">
        <v>2408</v>
      </c>
      <c r="O4135" s="137" t="s">
        <v>2409</v>
      </c>
      <c r="P4135" s="42" t="s">
        <v>64</v>
      </c>
      <c r="Q4135" s="42" t="s">
        <v>65</v>
      </c>
      <c r="R4135" s="42">
        <v>1</v>
      </c>
      <c r="S4135" s="137" t="s">
        <v>2254</v>
      </c>
      <c r="T4135" s="62">
        <v>1220927.99</v>
      </c>
      <c r="U4135" s="62">
        <v>1135914.02</v>
      </c>
      <c r="Z4135" s="42" t="s">
        <v>68</v>
      </c>
      <c r="AJ4135" s="42"/>
      <c r="AW4135" s="42" t="s">
        <v>2412</v>
      </c>
      <c r="AX4135" s="42"/>
      <c r="AY4135" s="42"/>
      <c r="AZ4135" s="42"/>
      <c r="BA4135" s="42"/>
      <c r="BB4135" s="42"/>
      <c r="BN4135" s="128" t="s">
        <v>4578</v>
      </c>
      <c r="BO4135" s="58" t="str">
        <f t="shared" si="64"/>
        <v>境内资产</v>
      </c>
      <c r="BP4135" s="58" t="str">
        <f>IF(M4135="",VLOOKUP(D4135,Sheet4!$A$1:$B$92,2,0),VLOOKUP(Q4135,Sheet4!$A$1:$B$92,2,0))</f>
        <v>保险资产管理产品</v>
      </c>
    </row>
    <row r="4136" spans="1:68" s="58" customFormat="1" ht="12.75" customHeight="1">
      <c r="A4136" s="137" t="s">
        <v>2294</v>
      </c>
      <c r="B4136" s="50" t="s">
        <v>2345</v>
      </c>
      <c r="C4136" s="252" t="s">
        <v>5552</v>
      </c>
      <c r="D4136" s="257" t="s">
        <v>689</v>
      </c>
      <c r="E4136" s="42" t="s">
        <v>3510</v>
      </c>
      <c r="F4136" s="42" t="s">
        <v>2345</v>
      </c>
      <c r="G4136" s="42"/>
      <c r="H4136" s="307">
        <v>6326.0153927817946</v>
      </c>
      <c r="I4136" s="315">
        <v>5099.8337917580084</v>
      </c>
      <c r="J4136" s="105">
        <v>0</v>
      </c>
      <c r="K4136" s="42">
        <v>0</v>
      </c>
      <c r="L4136" s="50" t="s">
        <v>4487</v>
      </c>
      <c r="M4136" s="50" t="s">
        <v>5544</v>
      </c>
      <c r="N4136" s="50" t="s">
        <v>2408</v>
      </c>
      <c r="O4136" s="137" t="s">
        <v>2409</v>
      </c>
      <c r="P4136" s="42" t="s">
        <v>64</v>
      </c>
      <c r="Q4136" s="42" t="s">
        <v>65</v>
      </c>
      <c r="R4136" s="42">
        <v>1</v>
      </c>
      <c r="S4136" s="137" t="s">
        <v>2254</v>
      </c>
      <c r="T4136" s="62">
        <v>1220927.99</v>
      </c>
      <c r="U4136" s="62">
        <v>1135914.02</v>
      </c>
      <c r="Z4136" s="42" t="s">
        <v>68</v>
      </c>
      <c r="AJ4136" s="42"/>
      <c r="AW4136" s="42" t="s">
        <v>2412</v>
      </c>
      <c r="AX4136" s="42"/>
      <c r="AY4136" s="42"/>
      <c r="AZ4136" s="42"/>
      <c r="BA4136" s="42"/>
      <c r="BB4136" s="42"/>
      <c r="BN4136" s="128" t="s">
        <v>4578</v>
      </c>
      <c r="BO4136" s="58" t="str">
        <f t="shared" si="64"/>
        <v>境内资产</v>
      </c>
      <c r="BP4136" s="58" t="str">
        <f>IF(M4136="",VLOOKUP(D4136,Sheet4!$A$1:$B$92,2,0),VLOOKUP(Q4136,Sheet4!$A$1:$B$92,2,0))</f>
        <v>保险资产管理产品</v>
      </c>
    </row>
    <row r="4137" spans="1:68" s="58" customFormat="1" ht="12.75" customHeight="1">
      <c r="A4137" s="137" t="s">
        <v>1975</v>
      </c>
      <c r="B4137" s="50" t="s">
        <v>1976</v>
      </c>
      <c r="C4137" s="252" t="s">
        <v>5552</v>
      </c>
      <c r="D4137" s="257" t="s">
        <v>672</v>
      </c>
      <c r="E4137" s="42" t="s">
        <v>3108</v>
      </c>
      <c r="F4137" s="42" t="s">
        <v>1976</v>
      </c>
      <c r="G4137" s="42"/>
      <c r="H4137" s="307">
        <v>9.098482001385495</v>
      </c>
      <c r="I4137" s="315">
        <v>9.098482001385495</v>
      </c>
      <c r="J4137" s="105">
        <v>0</v>
      </c>
      <c r="K4137" s="42">
        <v>0</v>
      </c>
      <c r="L4137" s="50" t="s">
        <v>4487</v>
      </c>
      <c r="M4137" s="50" t="s">
        <v>5544</v>
      </c>
      <c r="N4137" s="50" t="s">
        <v>2408</v>
      </c>
      <c r="O4137" s="137" t="s">
        <v>2409</v>
      </c>
      <c r="P4137" s="42" t="s">
        <v>64</v>
      </c>
      <c r="Q4137" s="42" t="s">
        <v>65</v>
      </c>
      <c r="R4137" s="42">
        <v>1</v>
      </c>
      <c r="S4137" s="137" t="s">
        <v>2254</v>
      </c>
      <c r="T4137" s="62">
        <v>1220927.99</v>
      </c>
      <c r="U4137" s="62">
        <v>1135914.02</v>
      </c>
      <c r="Z4137" s="42" t="s">
        <v>68</v>
      </c>
      <c r="AJ4137" s="42"/>
      <c r="AW4137" s="42" t="s">
        <v>2412</v>
      </c>
      <c r="AX4137" s="42"/>
      <c r="AY4137" s="42"/>
      <c r="AZ4137" s="42"/>
      <c r="BA4137" s="42"/>
      <c r="BB4137" s="42"/>
      <c r="BN4137" s="128" t="s">
        <v>4578</v>
      </c>
      <c r="BO4137" s="58" t="str">
        <f t="shared" si="64"/>
        <v>境内资产</v>
      </c>
      <c r="BP4137" s="58" t="str">
        <f>IF(M4137="",VLOOKUP(D4137,Sheet4!$A$1:$B$92,2,0),VLOOKUP(Q4137,Sheet4!$A$1:$B$92,2,0))</f>
        <v>保险资产管理产品</v>
      </c>
    </row>
    <row r="4138" spans="1:68" s="58" customFormat="1" ht="12.75" customHeight="1">
      <c r="A4138" s="137" t="s">
        <v>2123</v>
      </c>
      <c r="B4138" s="50" t="s">
        <v>2346</v>
      </c>
      <c r="C4138" s="252" t="s">
        <v>5552</v>
      </c>
      <c r="D4138" s="257" t="s">
        <v>689</v>
      </c>
      <c r="E4138" s="42" t="s">
        <v>4368</v>
      </c>
      <c r="F4138" s="42" t="s">
        <v>2346</v>
      </c>
      <c r="G4138" s="42"/>
      <c r="H4138" s="307">
        <v>124.4413865802324</v>
      </c>
      <c r="I4138" s="315">
        <v>124.4413865802324</v>
      </c>
      <c r="J4138" s="105">
        <v>0</v>
      </c>
      <c r="K4138" s="42">
        <v>0</v>
      </c>
      <c r="L4138" s="50" t="s">
        <v>4487</v>
      </c>
      <c r="M4138" s="50" t="s">
        <v>5544</v>
      </c>
      <c r="N4138" s="50" t="s">
        <v>2408</v>
      </c>
      <c r="O4138" s="137" t="s">
        <v>2409</v>
      </c>
      <c r="P4138" s="42" t="s">
        <v>64</v>
      </c>
      <c r="Q4138" s="42" t="s">
        <v>65</v>
      </c>
      <c r="R4138" s="42">
        <v>1</v>
      </c>
      <c r="S4138" s="137" t="s">
        <v>2254</v>
      </c>
      <c r="T4138" s="62">
        <v>1220927.99</v>
      </c>
      <c r="U4138" s="62">
        <v>1135914.02</v>
      </c>
      <c r="Z4138" s="42" t="s">
        <v>68</v>
      </c>
      <c r="AJ4138" s="42"/>
      <c r="AW4138" s="42" t="s">
        <v>2412</v>
      </c>
      <c r="AX4138" s="42"/>
      <c r="AY4138" s="42"/>
      <c r="AZ4138" s="42"/>
      <c r="BA4138" s="42"/>
      <c r="BB4138" s="42"/>
      <c r="BN4138" s="128" t="s">
        <v>4578</v>
      </c>
      <c r="BO4138" s="58" t="str">
        <f t="shared" si="64"/>
        <v>境内资产</v>
      </c>
      <c r="BP4138" s="58" t="str">
        <f>IF(M4138="",VLOOKUP(D4138,Sheet4!$A$1:$B$92,2,0),VLOOKUP(Q4138,Sheet4!$A$1:$B$92,2,0))</f>
        <v>保险资产管理产品</v>
      </c>
    </row>
    <row r="4139" spans="1:68" s="58" customFormat="1" ht="12.75" customHeight="1">
      <c r="A4139" s="137" t="s">
        <v>1615</v>
      </c>
      <c r="B4139" s="50" t="s">
        <v>1616</v>
      </c>
      <c r="C4139" s="252" t="s">
        <v>5552</v>
      </c>
      <c r="D4139" s="257" t="s">
        <v>689</v>
      </c>
      <c r="E4139" s="42" t="s">
        <v>1617</v>
      </c>
      <c r="F4139" s="42" t="s">
        <v>1616</v>
      </c>
      <c r="G4139" s="42"/>
      <c r="H4139" s="307">
        <v>90.284205810164622</v>
      </c>
      <c r="I4139" s="315">
        <v>90.284205810164622</v>
      </c>
      <c r="J4139" s="105">
        <v>0</v>
      </c>
      <c r="K4139" s="42">
        <v>0</v>
      </c>
      <c r="L4139" s="50" t="s">
        <v>4487</v>
      </c>
      <c r="M4139" s="50" t="s">
        <v>5544</v>
      </c>
      <c r="N4139" s="50" t="s">
        <v>2408</v>
      </c>
      <c r="O4139" s="137" t="s">
        <v>2409</v>
      </c>
      <c r="P4139" s="42" t="s">
        <v>64</v>
      </c>
      <c r="Q4139" s="42" t="s">
        <v>65</v>
      </c>
      <c r="R4139" s="42">
        <v>1</v>
      </c>
      <c r="S4139" s="137" t="s">
        <v>2254</v>
      </c>
      <c r="T4139" s="62">
        <v>1220927.99</v>
      </c>
      <c r="U4139" s="62">
        <v>1135914.02</v>
      </c>
      <c r="Z4139" s="42" t="s">
        <v>68</v>
      </c>
      <c r="AJ4139" s="42"/>
      <c r="AW4139" s="42" t="s">
        <v>2412</v>
      </c>
      <c r="AX4139" s="42"/>
      <c r="AY4139" s="42"/>
      <c r="AZ4139" s="42"/>
      <c r="BA4139" s="42"/>
      <c r="BB4139" s="42"/>
      <c r="BN4139" s="128" t="s">
        <v>4578</v>
      </c>
      <c r="BO4139" s="58" t="str">
        <f t="shared" si="64"/>
        <v>境内资产</v>
      </c>
      <c r="BP4139" s="58" t="str">
        <f>IF(M4139="",VLOOKUP(D4139,Sheet4!$A$1:$B$92,2,0),VLOOKUP(Q4139,Sheet4!$A$1:$B$92,2,0))</f>
        <v>保险资产管理产品</v>
      </c>
    </row>
    <row r="4140" spans="1:68" s="58" customFormat="1" ht="12.75" customHeight="1">
      <c r="A4140" s="137" t="s">
        <v>1654</v>
      </c>
      <c r="B4140" s="50" t="s">
        <v>1655</v>
      </c>
      <c r="C4140" s="252" t="s">
        <v>5552</v>
      </c>
      <c r="D4140" s="257" t="s">
        <v>672</v>
      </c>
      <c r="E4140" s="42" t="s">
        <v>1656</v>
      </c>
      <c r="F4140" s="42" t="s">
        <v>1655</v>
      </c>
      <c r="G4140" s="42"/>
      <c r="H4140" s="307">
        <v>166.1040652261488</v>
      </c>
      <c r="I4140" s="315">
        <v>224.54808817609003</v>
      </c>
      <c r="J4140" s="105">
        <v>0</v>
      </c>
      <c r="K4140" s="42">
        <v>0</v>
      </c>
      <c r="L4140" s="50" t="s">
        <v>4487</v>
      </c>
      <c r="M4140" s="50" t="s">
        <v>5544</v>
      </c>
      <c r="N4140" s="50" t="s">
        <v>2408</v>
      </c>
      <c r="O4140" s="137" t="s">
        <v>2409</v>
      </c>
      <c r="P4140" s="42" t="s">
        <v>64</v>
      </c>
      <c r="Q4140" s="42" t="s">
        <v>65</v>
      </c>
      <c r="R4140" s="42">
        <v>1</v>
      </c>
      <c r="S4140" s="137" t="s">
        <v>2254</v>
      </c>
      <c r="T4140" s="62">
        <v>1220927.99</v>
      </c>
      <c r="U4140" s="62">
        <v>1135914.02</v>
      </c>
      <c r="Z4140" s="42" t="s">
        <v>68</v>
      </c>
      <c r="AJ4140" s="42"/>
      <c r="AW4140" s="42" t="s">
        <v>2412</v>
      </c>
      <c r="AX4140" s="42"/>
      <c r="AY4140" s="42"/>
      <c r="AZ4140" s="42"/>
      <c r="BA4140" s="42"/>
      <c r="BB4140" s="42"/>
      <c r="BN4140" s="128" t="s">
        <v>4578</v>
      </c>
      <c r="BO4140" s="58" t="str">
        <f t="shared" si="64"/>
        <v>境内资产</v>
      </c>
      <c r="BP4140" s="58" t="str">
        <f>IF(M4140="",VLOOKUP(D4140,Sheet4!$A$1:$B$92,2,0),VLOOKUP(Q4140,Sheet4!$A$1:$B$92,2,0))</f>
        <v>保险资产管理产品</v>
      </c>
    </row>
    <row r="4141" spans="1:68" s="58" customFormat="1" ht="12.75" customHeight="1">
      <c r="A4141" s="137" t="s">
        <v>1734</v>
      </c>
      <c r="B4141" s="50" t="s">
        <v>1735</v>
      </c>
      <c r="C4141" s="252" t="s">
        <v>5552</v>
      </c>
      <c r="D4141" s="257" t="s">
        <v>678</v>
      </c>
      <c r="E4141" s="42" t="s">
        <v>1736</v>
      </c>
      <c r="F4141" s="42" t="s">
        <v>1735</v>
      </c>
      <c r="G4141" s="42"/>
      <c r="H4141" s="307">
        <v>35.000645934615065</v>
      </c>
      <c r="I4141" s="315">
        <v>15.525749906213088</v>
      </c>
      <c r="J4141" s="105">
        <v>0</v>
      </c>
      <c r="K4141" s="42">
        <v>0</v>
      </c>
      <c r="L4141" s="50" t="s">
        <v>4487</v>
      </c>
      <c r="M4141" s="50" t="s">
        <v>5544</v>
      </c>
      <c r="N4141" s="50" t="s">
        <v>2408</v>
      </c>
      <c r="O4141" s="137" t="s">
        <v>2409</v>
      </c>
      <c r="P4141" s="42" t="s">
        <v>64</v>
      </c>
      <c r="Q4141" s="42" t="s">
        <v>65</v>
      </c>
      <c r="R4141" s="42">
        <v>1</v>
      </c>
      <c r="S4141" s="137" t="s">
        <v>2254</v>
      </c>
      <c r="T4141" s="62">
        <v>1220927.99</v>
      </c>
      <c r="U4141" s="62">
        <v>1135914.02</v>
      </c>
      <c r="Z4141" s="42" t="s">
        <v>68</v>
      </c>
      <c r="AJ4141" s="42"/>
      <c r="AW4141" s="42" t="s">
        <v>2412</v>
      </c>
      <c r="AX4141" s="42"/>
      <c r="AY4141" s="42"/>
      <c r="AZ4141" s="42"/>
      <c r="BA4141" s="42"/>
      <c r="BB4141" s="42"/>
      <c r="BN4141" s="128" t="s">
        <v>4578</v>
      </c>
      <c r="BO4141" s="58" t="str">
        <f t="shared" si="64"/>
        <v>境内资产</v>
      </c>
      <c r="BP4141" s="58" t="str">
        <f>IF(M4141="",VLOOKUP(D4141,Sheet4!$A$1:$B$92,2,0),VLOOKUP(Q4141,Sheet4!$A$1:$B$92,2,0))</f>
        <v>保险资产管理产品</v>
      </c>
    </row>
    <row r="4142" spans="1:68" s="58" customFormat="1" ht="12.75" customHeight="1">
      <c r="A4142" s="137" t="s">
        <v>1743</v>
      </c>
      <c r="B4142" s="50" t="s">
        <v>1744</v>
      </c>
      <c r="C4142" s="252" t="s">
        <v>5552</v>
      </c>
      <c r="D4142" s="257" t="s">
        <v>678</v>
      </c>
      <c r="E4142" s="42" t="s">
        <v>1745</v>
      </c>
      <c r="F4142" s="42" t="s">
        <v>1744</v>
      </c>
      <c r="G4142" s="42"/>
      <c r="H4142" s="307">
        <v>26.379639882630748</v>
      </c>
      <c r="I4142" s="315">
        <v>17.965330126098152</v>
      </c>
      <c r="J4142" s="105">
        <v>0</v>
      </c>
      <c r="K4142" s="42">
        <v>0</v>
      </c>
      <c r="L4142" s="50" t="s">
        <v>4487</v>
      </c>
      <c r="M4142" s="50" t="s">
        <v>5544</v>
      </c>
      <c r="N4142" s="50" t="s">
        <v>2408</v>
      </c>
      <c r="O4142" s="137" t="s">
        <v>2409</v>
      </c>
      <c r="P4142" s="42" t="s">
        <v>64</v>
      </c>
      <c r="Q4142" s="42" t="s">
        <v>65</v>
      </c>
      <c r="R4142" s="42">
        <v>1</v>
      </c>
      <c r="S4142" s="137" t="s">
        <v>2254</v>
      </c>
      <c r="T4142" s="62">
        <v>1220927.99</v>
      </c>
      <c r="U4142" s="62">
        <v>1135914.02</v>
      </c>
      <c r="Z4142" s="42" t="s">
        <v>68</v>
      </c>
      <c r="AJ4142" s="42"/>
      <c r="AW4142" s="42" t="s">
        <v>2412</v>
      </c>
      <c r="AX4142" s="42"/>
      <c r="AY4142" s="42"/>
      <c r="AZ4142" s="42"/>
      <c r="BA4142" s="42"/>
      <c r="BB4142" s="42"/>
      <c r="BN4142" s="128" t="s">
        <v>4578</v>
      </c>
      <c r="BO4142" s="58" t="str">
        <f t="shared" si="64"/>
        <v>境内资产</v>
      </c>
      <c r="BP4142" s="58" t="str">
        <f>IF(M4142="",VLOOKUP(D4142,Sheet4!$A$1:$B$92,2,0),VLOOKUP(Q4142,Sheet4!$A$1:$B$92,2,0))</f>
        <v>保险资产管理产品</v>
      </c>
    </row>
    <row r="4143" spans="1:68" s="58" customFormat="1" ht="12.75" customHeight="1">
      <c r="A4143" s="137" t="s">
        <v>2011</v>
      </c>
      <c r="B4143" s="50" t="s">
        <v>2012</v>
      </c>
      <c r="C4143" s="252" t="s">
        <v>5552</v>
      </c>
      <c r="D4143" s="257" t="s">
        <v>678</v>
      </c>
      <c r="E4143" s="42" t="s">
        <v>2792</v>
      </c>
      <c r="F4143" s="42" t="s">
        <v>2012</v>
      </c>
      <c r="G4143" s="42"/>
      <c r="H4143" s="307">
        <v>15.479316935598723</v>
      </c>
      <c r="I4143" s="315">
        <v>10.124731213899345</v>
      </c>
      <c r="J4143" s="105">
        <v>0</v>
      </c>
      <c r="K4143" s="42">
        <v>0</v>
      </c>
      <c r="L4143" s="50" t="s">
        <v>4487</v>
      </c>
      <c r="M4143" s="50" t="s">
        <v>5544</v>
      </c>
      <c r="N4143" s="50" t="s">
        <v>2408</v>
      </c>
      <c r="O4143" s="137" t="s">
        <v>2409</v>
      </c>
      <c r="P4143" s="42" t="s">
        <v>64</v>
      </c>
      <c r="Q4143" s="42" t="s">
        <v>65</v>
      </c>
      <c r="R4143" s="42">
        <v>1</v>
      </c>
      <c r="S4143" s="137" t="s">
        <v>2254</v>
      </c>
      <c r="T4143" s="62">
        <v>1220927.99</v>
      </c>
      <c r="U4143" s="62">
        <v>1135914.02</v>
      </c>
      <c r="Z4143" s="42" t="s">
        <v>68</v>
      </c>
      <c r="AJ4143" s="42"/>
      <c r="AW4143" s="42" t="s">
        <v>2412</v>
      </c>
      <c r="AX4143" s="42"/>
      <c r="AY4143" s="42"/>
      <c r="AZ4143" s="42"/>
      <c r="BA4143" s="42"/>
      <c r="BB4143" s="42"/>
      <c r="BN4143" s="128" t="s">
        <v>4578</v>
      </c>
      <c r="BO4143" s="58" t="str">
        <f t="shared" si="64"/>
        <v>境内资产</v>
      </c>
      <c r="BP4143" s="58" t="str">
        <f>IF(M4143="",VLOOKUP(D4143,Sheet4!$A$1:$B$92,2,0),VLOOKUP(Q4143,Sheet4!$A$1:$B$92,2,0))</f>
        <v>保险资产管理产品</v>
      </c>
    </row>
    <row r="4144" spans="1:68" s="58" customFormat="1" ht="12.75" customHeight="1">
      <c r="A4144" s="137" t="s">
        <v>2013</v>
      </c>
      <c r="B4144" s="50" t="s">
        <v>2014</v>
      </c>
      <c r="C4144" s="252" t="s">
        <v>5552</v>
      </c>
      <c r="D4144" s="257" t="s">
        <v>678</v>
      </c>
      <c r="E4144" s="42" t="s">
        <v>2793</v>
      </c>
      <c r="F4144" s="42" t="s">
        <v>2014</v>
      </c>
      <c r="G4144" s="42"/>
      <c r="H4144" s="307">
        <v>7.5877259795667138</v>
      </c>
      <c r="I4144" s="315">
        <v>7.9176271091130914</v>
      </c>
      <c r="J4144" s="105">
        <v>0</v>
      </c>
      <c r="K4144" s="42">
        <v>0</v>
      </c>
      <c r="L4144" s="50" t="s">
        <v>4487</v>
      </c>
      <c r="M4144" s="50" t="s">
        <v>5544</v>
      </c>
      <c r="N4144" s="50" t="s">
        <v>2408</v>
      </c>
      <c r="O4144" s="137" t="s">
        <v>2409</v>
      </c>
      <c r="P4144" s="42" t="s">
        <v>64</v>
      </c>
      <c r="Q4144" s="42" t="s">
        <v>65</v>
      </c>
      <c r="R4144" s="42">
        <v>1</v>
      </c>
      <c r="S4144" s="137" t="s">
        <v>2254</v>
      </c>
      <c r="T4144" s="62">
        <v>1220927.99</v>
      </c>
      <c r="U4144" s="62">
        <v>1135914.02</v>
      </c>
      <c r="Z4144" s="42" t="s">
        <v>68</v>
      </c>
      <c r="AJ4144" s="42"/>
      <c r="AW4144" s="42" t="s">
        <v>2412</v>
      </c>
      <c r="AX4144" s="42"/>
      <c r="AY4144" s="42"/>
      <c r="AZ4144" s="42"/>
      <c r="BA4144" s="42"/>
      <c r="BB4144" s="42"/>
      <c r="BN4144" s="128" t="s">
        <v>4578</v>
      </c>
      <c r="BO4144" s="58" t="str">
        <f t="shared" si="64"/>
        <v>境内资产</v>
      </c>
      <c r="BP4144" s="58" t="str">
        <f>IF(M4144="",VLOOKUP(D4144,Sheet4!$A$1:$B$92,2,0),VLOOKUP(Q4144,Sheet4!$A$1:$B$92,2,0))</f>
        <v>保险资产管理产品</v>
      </c>
    </row>
    <row r="4145" spans="1:68" s="58" customFormat="1" ht="12.75" customHeight="1">
      <c r="A4145" s="137" t="s">
        <v>2019</v>
      </c>
      <c r="B4145" s="50" t="s">
        <v>2020</v>
      </c>
      <c r="C4145" s="252" t="s">
        <v>5552</v>
      </c>
      <c r="D4145" s="257" t="s">
        <v>678</v>
      </c>
      <c r="E4145" s="42" t="s">
        <v>2795</v>
      </c>
      <c r="F4145" s="42" t="s">
        <v>2020</v>
      </c>
      <c r="G4145" s="42"/>
      <c r="H4145" s="307">
        <v>2.571244057301425</v>
      </c>
      <c r="I4145" s="315">
        <v>5.3976497386098616</v>
      </c>
      <c r="J4145" s="105">
        <v>0</v>
      </c>
      <c r="K4145" s="42">
        <v>0</v>
      </c>
      <c r="L4145" s="50" t="s">
        <v>4487</v>
      </c>
      <c r="M4145" s="50" t="s">
        <v>5544</v>
      </c>
      <c r="N4145" s="50" t="s">
        <v>2408</v>
      </c>
      <c r="O4145" s="137" t="s">
        <v>2409</v>
      </c>
      <c r="P4145" s="42" t="s">
        <v>64</v>
      </c>
      <c r="Q4145" s="42" t="s">
        <v>65</v>
      </c>
      <c r="R4145" s="42">
        <v>1</v>
      </c>
      <c r="S4145" s="137" t="s">
        <v>2254</v>
      </c>
      <c r="T4145" s="62">
        <v>1220927.99</v>
      </c>
      <c r="U4145" s="62">
        <v>1135914.02</v>
      </c>
      <c r="Z4145" s="42" t="s">
        <v>68</v>
      </c>
      <c r="AJ4145" s="42"/>
      <c r="AW4145" s="42" t="s">
        <v>2412</v>
      </c>
      <c r="AX4145" s="42"/>
      <c r="AY4145" s="42"/>
      <c r="AZ4145" s="42"/>
      <c r="BA4145" s="42"/>
      <c r="BB4145" s="42"/>
      <c r="BN4145" s="128" t="s">
        <v>4578</v>
      </c>
      <c r="BO4145" s="58" t="str">
        <f t="shared" si="64"/>
        <v>境内资产</v>
      </c>
      <c r="BP4145" s="58" t="str">
        <f>IF(M4145="",VLOOKUP(D4145,Sheet4!$A$1:$B$92,2,0),VLOOKUP(Q4145,Sheet4!$A$1:$B$92,2,0))</f>
        <v>保险资产管理产品</v>
      </c>
    </row>
    <row r="4146" spans="1:68" s="58" customFormat="1" ht="12.75" customHeight="1">
      <c r="A4146" s="137" t="s">
        <v>1755</v>
      </c>
      <c r="B4146" s="50" t="s">
        <v>1756</v>
      </c>
      <c r="C4146" s="252" t="s">
        <v>5552</v>
      </c>
      <c r="D4146" s="257" t="s">
        <v>678</v>
      </c>
      <c r="E4146" s="42" t="s">
        <v>1757</v>
      </c>
      <c r="F4146" s="42" t="s">
        <v>1756</v>
      </c>
      <c r="G4146" s="42"/>
      <c r="H4146" s="307">
        <v>15.852391939241581</v>
      </c>
      <c r="I4146" s="315">
        <v>12.627717339635174</v>
      </c>
      <c r="J4146" s="105">
        <v>0</v>
      </c>
      <c r="K4146" s="42">
        <v>0</v>
      </c>
      <c r="L4146" s="50" t="s">
        <v>4487</v>
      </c>
      <c r="M4146" s="50" t="s">
        <v>5544</v>
      </c>
      <c r="N4146" s="50" t="s">
        <v>2408</v>
      </c>
      <c r="O4146" s="137" t="s">
        <v>2409</v>
      </c>
      <c r="P4146" s="42" t="s">
        <v>64</v>
      </c>
      <c r="Q4146" s="42" t="s">
        <v>65</v>
      </c>
      <c r="R4146" s="42">
        <v>1</v>
      </c>
      <c r="S4146" s="137" t="s">
        <v>2254</v>
      </c>
      <c r="T4146" s="62">
        <v>1220927.99</v>
      </c>
      <c r="U4146" s="62">
        <v>1135914.02</v>
      </c>
      <c r="Z4146" s="42" t="s">
        <v>68</v>
      </c>
      <c r="AJ4146" s="42"/>
      <c r="AW4146" s="42" t="s">
        <v>2412</v>
      </c>
      <c r="AX4146" s="42"/>
      <c r="AY4146" s="42"/>
      <c r="AZ4146" s="42"/>
      <c r="BA4146" s="42"/>
      <c r="BB4146" s="42"/>
      <c r="BN4146" s="128" t="s">
        <v>4578</v>
      </c>
      <c r="BO4146" s="58" t="str">
        <f t="shared" si="64"/>
        <v>境内资产</v>
      </c>
      <c r="BP4146" s="58" t="str">
        <f>IF(M4146="",VLOOKUP(D4146,Sheet4!$A$1:$B$92,2,0),VLOOKUP(Q4146,Sheet4!$A$1:$B$92,2,0))</f>
        <v>保险资产管理产品</v>
      </c>
    </row>
    <row r="4147" spans="1:68" s="58" customFormat="1" ht="12.75" customHeight="1">
      <c r="A4147" s="137" t="s">
        <v>1758</v>
      </c>
      <c r="B4147" s="50" t="s">
        <v>1759</v>
      </c>
      <c r="C4147" s="252" t="s">
        <v>5552</v>
      </c>
      <c r="D4147" s="257" t="s">
        <v>678</v>
      </c>
      <c r="E4147" s="42" t="s">
        <v>1760</v>
      </c>
      <c r="F4147" s="42" t="s">
        <v>1759</v>
      </c>
      <c r="G4147" s="42"/>
      <c r="H4147" s="307">
        <v>40.490832042895661</v>
      </c>
      <c r="I4147" s="315">
        <v>21.403695261998031</v>
      </c>
      <c r="J4147" s="105">
        <v>0</v>
      </c>
      <c r="K4147" s="42">
        <v>0</v>
      </c>
      <c r="L4147" s="50" t="s">
        <v>4487</v>
      </c>
      <c r="M4147" s="50" t="s">
        <v>5544</v>
      </c>
      <c r="N4147" s="50" t="s">
        <v>2408</v>
      </c>
      <c r="O4147" s="137" t="s">
        <v>2409</v>
      </c>
      <c r="P4147" s="42" t="s">
        <v>64</v>
      </c>
      <c r="Q4147" s="42" t="s">
        <v>65</v>
      </c>
      <c r="R4147" s="42">
        <v>1</v>
      </c>
      <c r="S4147" s="137" t="s">
        <v>2254</v>
      </c>
      <c r="T4147" s="62">
        <v>1220927.99</v>
      </c>
      <c r="U4147" s="62">
        <v>1135914.02</v>
      </c>
      <c r="Z4147" s="42" t="s">
        <v>68</v>
      </c>
      <c r="AJ4147" s="42"/>
      <c r="AW4147" s="42" t="s">
        <v>2412</v>
      </c>
      <c r="AX4147" s="42"/>
      <c r="AY4147" s="42"/>
      <c r="AZ4147" s="42"/>
      <c r="BA4147" s="42"/>
      <c r="BB4147" s="42"/>
      <c r="BN4147" s="128" t="s">
        <v>4578</v>
      </c>
      <c r="BO4147" s="58" t="str">
        <f t="shared" si="64"/>
        <v>境内资产</v>
      </c>
      <c r="BP4147" s="58" t="str">
        <f>IF(M4147="",VLOOKUP(D4147,Sheet4!$A$1:$B$92,2,0),VLOOKUP(Q4147,Sheet4!$A$1:$B$92,2,0))</f>
        <v>保险资产管理产品</v>
      </c>
    </row>
    <row r="4148" spans="1:68" s="58" customFormat="1" ht="12.75" customHeight="1">
      <c r="A4148" s="137" t="s">
        <v>1761</v>
      </c>
      <c r="B4148" s="50" t="s">
        <v>1762</v>
      </c>
      <c r="C4148" s="252" t="s">
        <v>5552</v>
      </c>
      <c r="D4148" s="257" t="s">
        <v>678</v>
      </c>
      <c r="E4148" s="42" t="s">
        <v>1763</v>
      </c>
      <c r="F4148" s="42" t="s">
        <v>1762</v>
      </c>
      <c r="G4148" s="42"/>
      <c r="H4148" s="307">
        <v>5.7528180209353499</v>
      </c>
      <c r="I4148" s="315">
        <v>6.771303992305473</v>
      </c>
      <c r="J4148" s="105">
        <v>0</v>
      </c>
      <c r="K4148" s="42">
        <v>0</v>
      </c>
      <c r="L4148" s="50" t="s">
        <v>4487</v>
      </c>
      <c r="M4148" s="50" t="s">
        <v>5544</v>
      </c>
      <c r="N4148" s="50" t="s">
        <v>2408</v>
      </c>
      <c r="O4148" s="137" t="s">
        <v>2409</v>
      </c>
      <c r="P4148" s="42" t="s">
        <v>64</v>
      </c>
      <c r="Q4148" s="42" t="s">
        <v>65</v>
      </c>
      <c r="R4148" s="42">
        <v>1</v>
      </c>
      <c r="S4148" s="137" t="s">
        <v>2254</v>
      </c>
      <c r="T4148" s="62">
        <v>1220927.99</v>
      </c>
      <c r="U4148" s="62">
        <v>1135914.02</v>
      </c>
      <c r="Z4148" s="42" t="s">
        <v>68</v>
      </c>
      <c r="AJ4148" s="42"/>
      <c r="AW4148" s="42" t="s">
        <v>2412</v>
      </c>
      <c r="AX4148" s="42"/>
      <c r="AY4148" s="42"/>
      <c r="AZ4148" s="42"/>
      <c r="BA4148" s="42"/>
      <c r="BB4148" s="42"/>
      <c r="BN4148" s="128" t="s">
        <v>4578</v>
      </c>
      <c r="BO4148" s="58" t="str">
        <f t="shared" si="64"/>
        <v>境内资产</v>
      </c>
      <c r="BP4148" s="58" t="str">
        <f>IF(M4148="",VLOOKUP(D4148,Sheet4!$A$1:$B$92,2,0),VLOOKUP(Q4148,Sheet4!$A$1:$B$92,2,0))</f>
        <v>保险资产管理产品</v>
      </c>
    </row>
    <row r="4149" spans="1:68" s="58" customFormat="1" ht="12.75" customHeight="1">
      <c r="A4149" s="137" t="s">
        <v>1621</v>
      </c>
      <c r="B4149" s="50" t="s">
        <v>1622</v>
      </c>
      <c r="C4149" s="252" t="s">
        <v>5552</v>
      </c>
      <c r="D4149" s="257" t="s">
        <v>678</v>
      </c>
      <c r="E4149" s="42" t="s">
        <v>1623</v>
      </c>
      <c r="F4149" s="42" t="s">
        <v>1622</v>
      </c>
      <c r="G4149" s="42"/>
      <c r="H4149" s="307">
        <v>5.9415892855387007</v>
      </c>
      <c r="I4149" s="315">
        <v>5.7349845377419779</v>
      </c>
      <c r="J4149" s="105">
        <v>0</v>
      </c>
      <c r="K4149" s="42">
        <v>0</v>
      </c>
      <c r="L4149" s="50" t="s">
        <v>4487</v>
      </c>
      <c r="M4149" s="50" t="s">
        <v>5544</v>
      </c>
      <c r="N4149" s="50" t="s">
        <v>2408</v>
      </c>
      <c r="O4149" s="137" t="s">
        <v>2409</v>
      </c>
      <c r="P4149" s="42" t="s">
        <v>64</v>
      </c>
      <c r="Q4149" s="42" t="s">
        <v>65</v>
      </c>
      <c r="R4149" s="42">
        <v>1</v>
      </c>
      <c r="S4149" s="137" t="s">
        <v>2254</v>
      </c>
      <c r="T4149" s="62">
        <v>1220927.99</v>
      </c>
      <c r="U4149" s="62">
        <v>1135914.02</v>
      </c>
      <c r="Z4149" s="42" t="s">
        <v>68</v>
      </c>
      <c r="AJ4149" s="42"/>
      <c r="AW4149" s="42" t="s">
        <v>2412</v>
      </c>
      <c r="AX4149" s="42"/>
      <c r="AY4149" s="42"/>
      <c r="AZ4149" s="42"/>
      <c r="BA4149" s="42"/>
      <c r="BB4149" s="42"/>
      <c r="BN4149" s="128" t="s">
        <v>4578</v>
      </c>
      <c r="BO4149" s="58" t="str">
        <f t="shared" si="64"/>
        <v>境内资产</v>
      </c>
      <c r="BP4149" s="58" t="str">
        <f>IF(M4149="",VLOOKUP(D4149,Sheet4!$A$1:$B$92,2,0),VLOOKUP(Q4149,Sheet4!$A$1:$B$92,2,0))</f>
        <v>保险资产管理产品</v>
      </c>
    </row>
    <row r="4150" spans="1:68" s="58" customFormat="1" ht="12.75" customHeight="1">
      <c r="A4150" s="137" t="s">
        <v>2035</v>
      </c>
      <c r="B4150" s="50" t="s">
        <v>2036</v>
      </c>
      <c r="C4150" s="252" t="s">
        <v>5552</v>
      </c>
      <c r="D4150" s="257" t="s">
        <v>678</v>
      </c>
      <c r="E4150" s="42" t="s">
        <v>4460</v>
      </c>
      <c r="F4150" s="42" t="s">
        <v>2036</v>
      </c>
      <c r="G4150" s="42"/>
      <c r="H4150" s="307">
        <v>62.307810038611137</v>
      </c>
      <c r="I4150" s="315">
        <v>49.632597775563632</v>
      </c>
      <c r="J4150" s="105">
        <v>0</v>
      </c>
      <c r="K4150" s="42">
        <v>0</v>
      </c>
      <c r="L4150" s="50" t="s">
        <v>4487</v>
      </c>
      <c r="M4150" s="50" t="s">
        <v>5544</v>
      </c>
      <c r="N4150" s="50" t="s">
        <v>2408</v>
      </c>
      <c r="O4150" s="137" t="s">
        <v>2409</v>
      </c>
      <c r="P4150" s="42" t="s">
        <v>64</v>
      </c>
      <c r="Q4150" s="42" t="s">
        <v>65</v>
      </c>
      <c r="R4150" s="42">
        <v>1</v>
      </c>
      <c r="S4150" s="137" t="s">
        <v>2254</v>
      </c>
      <c r="T4150" s="62">
        <v>1220927.99</v>
      </c>
      <c r="U4150" s="62">
        <v>1135914.02</v>
      </c>
      <c r="Z4150" s="42" t="s">
        <v>68</v>
      </c>
      <c r="AJ4150" s="42"/>
      <c r="AW4150" s="42" t="s">
        <v>2412</v>
      </c>
      <c r="AX4150" s="42"/>
      <c r="AY4150" s="42"/>
      <c r="AZ4150" s="42"/>
      <c r="BA4150" s="42"/>
      <c r="BB4150" s="42"/>
      <c r="BN4150" s="128" t="s">
        <v>4578</v>
      </c>
      <c r="BO4150" s="58" t="str">
        <f t="shared" si="64"/>
        <v>境内资产</v>
      </c>
      <c r="BP4150" s="58" t="str">
        <f>IF(M4150="",VLOOKUP(D4150,Sheet4!$A$1:$B$92,2,0),VLOOKUP(Q4150,Sheet4!$A$1:$B$92,2,0))</f>
        <v>保险资产管理产品</v>
      </c>
    </row>
    <row r="4151" spans="1:68" s="58" customFormat="1" ht="12.75" customHeight="1">
      <c r="A4151" s="137" t="s">
        <v>1627</v>
      </c>
      <c r="B4151" s="50" t="s">
        <v>1628</v>
      </c>
      <c r="C4151" s="252" t="s">
        <v>5552</v>
      </c>
      <c r="D4151" s="257" t="s">
        <v>678</v>
      </c>
      <c r="E4151" s="42" t="s">
        <v>1629</v>
      </c>
      <c r="F4151" s="42" t="s">
        <v>1628</v>
      </c>
      <c r="G4151" s="42"/>
      <c r="H4151" s="307">
        <v>20.641908915238865</v>
      </c>
      <c r="I4151" s="315">
        <v>11.153250808257114</v>
      </c>
      <c r="J4151" s="105">
        <v>0</v>
      </c>
      <c r="K4151" s="42">
        <v>0</v>
      </c>
      <c r="L4151" s="50" t="s">
        <v>4487</v>
      </c>
      <c r="M4151" s="50" t="s">
        <v>5544</v>
      </c>
      <c r="N4151" s="50" t="s">
        <v>2408</v>
      </c>
      <c r="O4151" s="137" t="s">
        <v>2409</v>
      </c>
      <c r="P4151" s="42" t="s">
        <v>64</v>
      </c>
      <c r="Q4151" s="42" t="s">
        <v>65</v>
      </c>
      <c r="R4151" s="42">
        <v>1</v>
      </c>
      <c r="S4151" s="137" t="s">
        <v>2254</v>
      </c>
      <c r="T4151" s="62">
        <v>1220927.99</v>
      </c>
      <c r="U4151" s="62">
        <v>1135914.02</v>
      </c>
      <c r="Z4151" s="42" t="s">
        <v>68</v>
      </c>
      <c r="AJ4151" s="42"/>
      <c r="AW4151" s="42" t="s">
        <v>2412</v>
      </c>
      <c r="AX4151" s="42"/>
      <c r="AY4151" s="42"/>
      <c r="AZ4151" s="42"/>
      <c r="BA4151" s="42"/>
      <c r="BB4151" s="42"/>
      <c r="BN4151" s="128" t="s">
        <v>4578</v>
      </c>
      <c r="BO4151" s="58" t="str">
        <f t="shared" si="64"/>
        <v>境内资产</v>
      </c>
      <c r="BP4151" s="58" t="str">
        <f>IF(M4151="",VLOOKUP(D4151,Sheet4!$A$1:$B$92,2,0),VLOOKUP(Q4151,Sheet4!$A$1:$B$92,2,0))</f>
        <v>保险资产管理产品</v>
      </c>
    </row>
    <row r="4152" spans="1:68" s="58" customFormat="1" ht="12.75" customHeight="1">
      <c r="A4152" s="137" t="s">
        <v>1630</v>
      </c>
      <c r="B4152" s="50" t="s">
        <v>1631</v>
      </c>
      <c r="C4152" s="252" t="s">
        <v>5552</v>
      </c>
      <c r="D4152" s="257" t="s">
        <v>678</v>
      </c>
      <c r="E4152" s="42" t="s">
        <v>1632</v>
      </c>
      <c r="F4152" s="42" t="s">
        <v>1631</v>
      </c>
      <c r="G4152" s="42"/>
      <c r="H4152" s="307">
        <v>12.879656486186299</v>
      </c>
      <c r="I4152" s="315">
        <v>8.6248876725561789</v>
      </c>
      <c r="J4152" s="105">
        <v>0</v>
      </c>
      <c r="K4152" s="42">
        <v>0</v>
      </c>
      <c r="L4152" s="50" t="s">
        <v>4487</v>
      </c>
      <c r="M4152" s="50" t="s">
        <v>5544</v>
      </c>
      <c r="N4152" s="50" t="s">
        <v>2408</v>
      </c>
      <c r="O4152" s="137" t="s">
        <v>2409</v>
      </c>
      <c r="P4152" s="42" t="s">
        <v>64</v>
      </c>
      <c r="Q4152" s="42" t="s">
        <v>65</v>
      </c>
      <c r="R4152" s="42">
        <v>1</v>
      </c>
      <c r="S4152" s="137" t="s">
        <v>2254</v>
      </c>
      <c r="T4152" s="62">
        <v>1220927.99</v>
      </c>
      <c r="U4152" s="62">
        <v>1135914.02</v>
      </c>
      <c r="Z4152" s="42" t="s">
        <v>68</v>
      </c>
      <c r="AJ4152" s="42"/>
      <c r="AW4152" s="42" t="s">
        <v>2412</v>
      </c>
      <c r="AX4152" s="42"/>
      <c r="AY4152" s="42"/>
      <c r="AZ4152" s="42"/>
      <c r="BA4152" s="42"/>
      <c r="BB4152" s="42"/>
      <c r="BN4152" s="128" t="s">
        <v>4578</v>
      </c>
      <c r="BO4152" s="58" t="str">
        <f t="shared" si="64"/>
        <v>境内资产</v>
      </c>
      <c r="BP4152" s="58" t="str">
        <f>IF(M4152="",VLOOKUP(D4152,Sheet4!$A$1:$B$92,2,0),VLOOKUP(Q4152,Sheet4!$A$1:$B$92,2,0))</f>
        <v>保险资产管理产品</v>
      </c>
    </row>
    <row r="4153" spans="1:68" s="58" customFormat="1" ht="12.75" customHeight="1">
      <c r="A4153" s="137" t="s">
        <v>1633</v>
      </c>
      <c r="B4153" s="50" t="s">
        <v>1634</v>
      </c>
      <c r="C4153" s="252" t="s">
        <v>5552</v>
      </c>
      <c r="D4153" s="257" t="s">
        <v>678</v>
      </c>
      <c r="E4153" s="42" t="s">
        <v>1635</v>
      </c>
      <c r="F4153" s="42" t="s">
        <v>1634</v>
      </c>
      <c r="G4153" s="42"/>
      <c r="H4153" s="307">
        <v>38.306321899362615</v>
      </c>
      <c r="I4153" s="315">
        <v>17.042511454199659</v>
      </c>
      <c r="J4153" s="105">
        <v>0</v>
      </c>
      <c r="K4153" s="42">
        <v>0</v>
      </c>
      <c r="L4153" s="50" t="s">
        <v>4487</v>
      </c>
      <c r="M4153" s="50" t="s">
        <v>5544</v>
      </c>
      <c r="N4153" s="50" t="s">
        <v>2408</v>
      </c>
      <c r="O4153" s="137" t="s">
        <v>2409</v>
      </c>
      <c r="P4153" s="42" t="s">
        <v>64</v>
      </c>
      <c r="Q4153" s="42" t="s">
        <v>65</v>
      </c>
      <c r="R4153" s="42">
        <v>1</v>
      </c>
      <c r="S4153" s="137" t="s">
        <v>2254</v>
      </c>
      <c r="T4153" s="62">
        <v>1220927.99</v>
      </c>
      <c r="U4153" s="62">
        <v>1135914.02</v>
      </c>
      <c r="Z4153" s="42" t="s">
        <v>68</v>
      </c>
      <c r="AJ4153" s="42"/>
      <c r="AW4153" s="42" t="s">
        <v>2412</v>
      </c>
      <c r="AX4153" s="42"/>
      <c r="AY4153" s="42"/>
      <c r="AZ4153" s="42"/>
      <c r="BA4153" s="42"/>
      <c r="BB4153" s="42"/>
      <c r="BN4153" s="128" t="s">
        <v>4578</v>
      </c>
      <c r="BO4153" s="58" t="str">
        <f t="shared" si="64"/>
        <v>境内资产</v>
      </c>
      <c r="BP4153" s="58" t="str">
        <f>IF(M4153="",VLOOKUP(D4153,Sheet4!$A$1:$B$92,2,0),VLOOKUP(Q4153,Sheet4!$A$1:$B$92,2,0))</f>
        <v>保险资产管理产品</v>
      </c>
    </row>
    <row r="4154" spans="1:68" s="58" customFormat="1" ht="12.75" customHeight="1">
      <c r="A4154" s="137" t="s">
        <v>1764</v>
      </c>
      <c r="B4154" s="50" t="s">
        <v>1765</v>
      </c>
      <c r="C4154" s="252" t="s">
        <v>5552</v>
      </c>
      <c r="D4154" s="257" t="s">
        <v>678</v>
      </c>
      <c r="E4154" s="42" t="s">
        <v>1766</v>
      </c>
      <c r="F4154" s="42" t="s">
        <v>1765</v>
      </c>
      <c r="G4154" s="42"/>
      <c r="H4154" s="307">
        <v>15.222745477704763</v>
      </c>
      <c r="I4154" s="315">
        <v>10.613357667679132</v>
      </c>
      <c r="J4154" s="105">
        <v>0</v>
      </c>
      <c r="K4154" s="42">
        <v>0</v>
      </c>
      <c r="L4154" s="50" t="s">
        <v>4487</v>
      </c>
      <c r="M4154" s="50" t="s">
        <v>5544</v>
      </c>
      <c r="N4154" s="50" t="s">
        <v>2408</v>
      </c>
      <c r="O4154" s="137" t="s">
        <v>2409</v>
      </c>
      <c r="P4154" s="42" t="s">
        <v>64</v>
      </c>
      <c r="Q4154" s="42" t="s">
        <v>65</v>
      </c>
      <c r="R4154" s="42">
        <v>1</v>
      </c>
      <c r="S4154" s="137" t="s">
        <v>2254</v>
      </c>
      <c r="T4154" s="62">
        <v>1220927.99</v>
      </c>
      <c r="U4154" s="62">
        <v>1135914.02</v>
      </c>
      <c r="Z4154" s="42" t="s">
        <v>68</v>
      </c>
      <c r="AJ4154" s="42"/>
      <c r="AW4154" s="42" t="s">
        <v>2412</v>
      </c>
      <c r="AX4154" s="42"/>
      <c r="AY4154" s="42"/>
      <c r="AZ4154" s="42"/>
      <c r="BA4154" s="42"/>
      <c r="BB4154" s="42"/>
      <c r="BN4154" s="128" t="s">
        <v>4578</v>
      </c>
      <c r="BO4154" s="58" t="str">
        <f t="shared" si="64"/>
        <v>境内资产</v>
      </c>
      <c r="BP4154" s="58" t="str">
        <f>IF(M4154="",VLOOKUP(D4154,Sheet4!$A$1:$B$92,2,0),VLOOKUP(Q4154,Sheet4!$A$1:$B$92,2,0))</f>
        <v>保险资产管理产品</v>
      </c>
    </row>
    <row r="4155" spans="1:68" s="58" customFormat="1" ht="12.75" customHeight="1">
      <c r="A4155" s="137" t="s">
        <v>1826</v>
      </c>
      <c r="B4155" s="50" t="s">
        <v>1827</v>
      </c>
      <c r="C4155" s="252" t="s">
        <v>5552</v>
      </c>
      <c r="D4155" s="257" t="s">
        <v>678</v>
      </c>
      <c r="E4155" s="42" t="s">
        <v>1828</v>
      </c>
      <c r="F4155" s="42" t="s">
        <v>1827</v>
      </c>
      <c r="G4155" s="42"/>
      <c r="H4155" s="307">
        <v>4.915889358954832</v>
      </c>
      <c r="I4155" s="315">
        <v>3.3370768104114474</v>
      </c>
      <c r="J4155" s="105">
        <v>0</v>
      </c>
      <c r="K4155" s="42">
        <v>0</v>
      </c>
      <c r="L4155" s="50" t="s">
        <v>4487</v>
      </c>
      <c r="M4155" s="50" t="s">
        <v>5544</v>
      </c>
      <c r="N4155" s="50" t="s">
        <v>2408</v>
      </c>
      <c r="O4155" s="137" t="s">
        <v>2409</v>
      </c>
      <c r="P4155" s="42" t="s">
        <v>64</v>
      </c>
      <c r="Q4155" s="42" t="s">
        <v>65</v>
      </c>
      <c r="R4155" s="42">
        <v>1</v>
      </c>
      <c r="S4155" s="137" t="s">
        <v>2254</v>
      </c>
      <c r="T4155" s="62">
        <v>1220927.99</v>
      </c>
      <c r="U4155" s="62">
        <v>1135914.02</v>
      </c>
      <c r="Z4155" s="42" t="s">
        <v>68</v>
      </c>
      <c r="AJ4155" s="42"/>
      <c r="AW4155" s="42" t="s">
        <v>2412</v>
      </c>
      <c r="AX4155" s="42"/>
      <c r="AY4155" s="42"/>
      <c r="AZ4155" s="42"/>
      <c r="BA4155" s="42"/>
      <c r="BB4155" s="42"/>
      <c r="BN4155" s="128" t="s">
        <v>4578</v>
      </c>
      <c r="BO4155" s="58" t="str">
        <f t="shared" si="64"/>
        <v>境内资产</v>
      </c>
      <c r="BP4155" s="58" t="str">
        <f>IF(M4155="",VLOOKUP(D4155,Sheet4!$A$1:$B$92,2,0),VLOOKUP(Q4155,Sheet4!$A$1:$B$92,2,0))</f>
        <v>保险资产管理产品</v>
      </c>
    </row>
    <row r="4156" spans="1:68" s="58" customFormat="1" ht="12.75" customHeight="1">
      <c r="A4156" s="137" t="s">
        <v>2245</v>
      </c>
      <c r="B4156" s="50" t="s">
        <v>2246</v>
      </c>
      <c r="C4156" s="252" t="s">
        <v>5552</v>
      </c>
      <c r="D4156" s="257" t="s">
        <v>678</v>
      </c>
      <c r="E4156" s="42" t="s">
        <v>2814</v>
      </c>
      <c r="F4156" s="42" t="s">
        <v>2246</v>
      </c>
      <c r="G4156" s="42"/>
      <c r="H4156" s="307">
        <v>24.355667706900043</v>
      </c>
      <c r="I4156" s="315">
        <v>10.054349376737823</v>
      </c>
      <c r="J4156" s="105">
        <v>0</v>
      </c>
      <c r="K4156" s="42">
        <v>0</v>
      </c>
      <c r="L4156" s="50" t="s">
        <v>4487</v>
      </c>
      <c r="M4156" s="50" t="s">
        <v>5544</v>
      </c>
      <c r="N4156" s="50" t="s">
        <v>2408</v>
      </c>
      <c r="O4156" s="137" t="s">
        <v>2409</v>
      </c>
      <c r="P4156" s="42" t="s">
        <v>64</v>
      </c>
      <c r="Q4156" s="42" t="s">
        <v>65</v>
      </c>
      <c r="R4156" s="42">
        <v>1</v>
      </c>
      <c r="S4156" s="137" t="s">
        <v>2254</v>
      </c>
      <c r="T4156" s="62">
        <v>1220927.99</v>
      </c>
      <c r="U4156" s="62">
        <v>1135914.02</v>
      </c>
      <c r="Z4156" s="42" t="s">
        <v>68</v>
      </c>
      <c r="AJ4156" s="42"/>
      <c r="AW4156" s="42" t="s">
        <v>2412</v>
      </c>
      <c r="AX4156" s="42"/>
      <c r="AY4156" s="42"/>
      <c r="AZ4156" s="42"/>
      <c r="BA4156" s="42"/>
      <c r="BB4156" s="42"/>
      <c r="BN4156" s="128" t="s">
        <v>4578</v>
      </c>
      <c r="BO4156" s="58" t="str">
        <f t="shared" si="64"/>
        <v>境内资产</v>
      </c>
      <c r="BP4156" s="58" t="str">
        <f>IF(M4156="",VLOOKUP(D4156,Sheet4!$A$1:$B$92,2,0),VLOOKUP(Q4156,Sheet4!$A$1:$B$92,2,0))</f>
        <v>保险资产管理产品</v>
      </c>
    </row>
    <row r="4157" spans="1:68" s="58" customFormat="1" ht="12.75" customHeight="1">
      <c r="A4157" s="137" t="s">
        <v>1639</v>
      </c>
      <c r="B4157" s="50" t="s">
        <v>1640</v>
      </c>
      <c r="C4157" s="252" t="s">
        <v>5552</v>
      </c>
      <c r="D4157" s="257" t="s">
        <v>678</v>
      </c>
      <c r="E4157" s="42" t="s">
        <v>1641</v>
      </c>
      <c r="F4157" s="42" t="s">
        <v>1640</v>
      </c>
      <c r="G4157" s="42"/>
      <c r="H4157" s="307">
        <v>8.6085738804357526</v>
      </c>
      <c r="I4157" s="315">
        <v>5.8772495936069671</v>
      </c>
      <c r="J4157" s="105">
        <v>0</v>
      </c>
      <c r="K4157" s="42">
        <v>0</v>
      </c>
      <c r="L4157" s="50" t="s">
        <v>4487</v>
      </c>
      <c r="M4157" s="50" t="s">
        <v>5544</v>
      </c>
      <c r="N4157" s="50" t="s">
        <v>2408</v>
      </c>
      <c r="O4157" s="137" t="s">
        <v>2409</v>
      </c>
      <c r="P4157" s="42" t="s">
        <v>64</v>
      </c>
      <c r="Q4157" s="42" t="s">
        <v>65</v>
      </c>
      <c r="R4157" s="42">
        <v>1</v>
      </c>
      <c r="S4157" s="137" t="s">
        <v>2254</v>
      </c>
      <c r="T4157" s="62">
        <v>1220927.99</v>
      </c>
      <c r="U4157" s="62">
        <v>1135914.02</v>
      </c>
      <c r="Z4157" s="42" t="s">
        <v>68</v>
      </c>
      <c r="AJ4157" s="42"/>
      <c r="AW4157" s="42" t="s">
        <v>2412</v>
      </c>
      <c r="AX4157" s="42"/>
      <c r="AY4157" s="42"/>
      <c r="AZ4157" s="42"/>
      <c r="BA4157" s="42"/>
      <c r="BB4157" s="42"/>
      <c r="BN4157" s="128" t="s">
        <v>4578</v>
      </c>
      <c r="BO4157" s="58" t="str">
        <f t="shared" si="64"/>
        <v>境内资产</v>
      </c>
      <c r="BP4157" s="58" t="str">
        <f>IF(M4157="",VLOOKUP(D4157,Sheet4!$A$1:$B$92,2,0),VLOOKUP(Q4157,Sheet4!$A$1:$B$92,2,0))</f>
        <v>保险资产管理产品</v>
      </c>
    </row>
    <row r="4158" spans="1:68" s="58" customFormat="1" ht="12.75" customHeight="1">
      <c r="A4158" s="137" t="s">
        <v>1642</v>
      </c>
      <c r="B4158" s="50" t="s">
        <v>1643</v>
      </c>
      <c r="C4158" s="252" t="s">
        <v>5552</v>
      </c>
      <c r="D4158" s="257" t="s">
        <v>678</v>
      </c>
      <c r="E4158" s="42" t="s">
        <v>1644</v>
      </c>
      <c r="F4158" s="42" t="s">
        <v>1643</v>
      </c>
      <c r="G4158" s="42"/>
      <c r="H4158" s="307">
        <v>20.062998164101259</v>
      </c>
      <c r="I4158" s="315">
        <v>9.7998102767847914</v>
      </c>
      <c r="J4158" s="105">
        <v>0</v>
      </c>
      <c r="K4158" s="42">
        <v>0</v>
      </c>
      <c r="L4158" s="50" t="s">
        <v>4487</v>
      </c>
      <c r="M4158" s="50" t="s">
        <v>5544</v>
      </c>
      <c r="N4158" s="50" t="s">
        <v>2408</v>
      </c>
      <c r="O4158" s="137" t="s">
        <v>2409</v>
      </c>
      <c r="P4158" s="42" t="s">
        <v>64</v>
      </c>
      <c r="Q4158" s="42" t="s">
        <v>65</v>
      </c>
      <c r="R4158" s="42">
        <v>1</v>
      </c>
      <c r="S4158" s="137" t="s">
        <v>2254</v>
      </c>
      <c r="T4158" s="62">
        <v>1220927.99</v>
      </c>
      <c r="U4158" s="62">
        <v>1135914.02</v>
      </c>
      <c r="Z4158" s="42" t="s">
        <v>68</v>
      </c>
      <c r="AJ4158" s="42"/>
      <c r="AW4158" s="42" t="s">
        <v>2412</v>
      </c>
      <c r="AX4158" s="42"/>
      <c r="AY4158" s="42"/>
      <c r="AZ4158" s="42"/>
      <c r="BA4158" s="42"/>
      <c r="BB4158" s="42"/>
      <c r="BN4158" s="128" t="s">
        <v>4578</v>
      </c>
      <c r="BO4158" s="58" t="str">
        <f t="shared" si="64"/>
        <v>境内资产</v>
      </c>
      <c r="BP4158" s="58" t="str">
        <f>IF(M4158="",VLOOKUP(D4158,Sheet4!$A$1:$B$92,2,0),VLOOKUP(Q4158,Sheet4!$A$1:$B$92,2,0))</f>
        <v>保险资产管理产品</v>
      </c>
    </row>
    <row r="4159" spans="1:68" s="58" customFormat="1" ht="12.75" customHeight="1">
      <c r="A4159" s="137" t="s">
        <v>2180</v>
      </c>
      <c r="B4159" s="50" t="s">
        <v>2347</v>
      </c>
      <c r="C4159" s="252" t="s">
        <v>5552</v>
      </c>
      <c r="D4159" s="257" t="s">
        <v>678</v>
      </c>
      <c r="E4159" s="42" t="s">
        <v>2815</v>
      </c>
      <c r="F4159" s="42" t="s">
        <v>2347</v>
      </c>
      <c r="G4159" s="42"/>
      <c r="H4159" s="307">
        <v>3.8247877876412675</v>
      </c>
      <c r="I4159" s="315">
        <v>3.5154299518761647</v>
      </c>
      <c r="J4159" s="105">
        <v>0</v>
      </c>
      <c r="K4159" s="42">
        <v>0</v>
      </c>
      <c r="L4159" s="50" t="s">
        <v>4487</v>
      </c>
      <c r="M4159" s="50" t="s">
        <v>5544</v>
      </c>
      <c r="N4159" s="50" t="s">
        <v>2408</v>
      </c>
      <c r="O4159" s="137" t="s">
        <v>2409</v>
      </c>
      <c r="P4159" s="42" t="s">
        <v>64</v>
      </c>
      <c r="Q4159" s="42" t="s">
        <v>65</v>
      </c>
      <c r="R4159" s="42">
        <v>1</v>
      </c>
      <c r="S4159" s="137" t="s">
        <v>2254</v>
      </c>
      <c r="T4159" s="62">
        <v>1220927.99</v>
      </c>
      <c r="U4159" s="62">
        <v>1135914.02</v>
      </c>
      <c r="Z4159" s="42" t="s">
        <v>68</v>
      </c>
      <c r="AJ4159" s="42"/>
      <c r="AW4159" s="42" t="s">
        <v>2412</v>
      </c>
      <c r="AX4159" s="42"/>
      <c r="AY4159" s="42"/>
      <c r="AZ4159" s="42"/>
      <c r="BA4159" s="42"/>
      <c r="BB4159" s="42"/>
      <c r="BN4159" s="128" t="s">
        <v>4578</v>
      </c>
      <c r="BO4159" s="58" t="str">
        <f t="shared" si="64"/>
        <v>境内资产</v>
      </c>
      <c r="BP4159" s="58" t="str">
        <f>IF(M4159="",VLOOKUP(D4159,Sheet4!$A$1:$B$92,2,0),VLOOKUP(Q4159,Sheet4!$A$1:$B$92,2,0))</f>
        <v>保险资产管理产品</v>
      </c>
    </row>
    <row r="4160" spans="1:68" s="58" customFormat="1" ht="12.75" customHeight="1">
      <c r="A4160" s="137" t="s">
        <v>1767</v>
      </c>
      <c r="B4160" s="50" t="s">
        <v>1768</v>
      </c>
      <c r="C4160" s="252" t="s">
        <v>5552</v>
      </c>
      <c r="D4160" s="257" t="s">
        <v>678</v>
      </c>
      <c r="E4160" s="42" t="s">
        <v>1769</v>
      </c>
      <c r="F4160" s="42" t="s">
        <v>1768</v>
      </c>
      <c r="G4160" s="42"/>
      <c r="H4160" s="307">
        <v>10.454009819391747</v>
      </c>
      <c r="I4160" s="315">
        <v>5.7518476157923839</v>
      </c>
      <c r="J4160" s="105">
        <v>0</v>
      </c>
      <c r="K4160" s="42">
        <v>0</v>
      </c>
      <c r="L4160" s="50" t="s">
        <v>4487</v>
      </c>
      <c r="M4160" s="50" t="s">
        <v>5544</v>
      </c>
      <c r="N4160" s="50" t="s">
        <v>2408</v>
      </c>
      <c r="O4160" s="137" t="s">
        <v>2409</v>
      </c>
      <c r="P4160" s="42" t="s">
        <v>64</v>
      </c>
      <c r="Q4160" s="42" t="s">
        <v>65</v>
      </c>
      <c r="R4160" s="42">
        <v>1</v>
      </c>
      <c r="S4160" s="137" t="s">
        <v>2254</v>
      </c>
      <c r="T4160" s="62">
        <v>1220927.99</v>
      </c>
      <c r="U4160" s="62">
        <v>1135914.02</v>
      </c>
      <c r="Z4160" s="42" t="s">
        <v>68</v>
      </c>
      <c r="AJ4160" s="42"/>
      <c r="AW4160" s="42" t="s">
        <v>2412</v>
      </c>
      <c r="AX4160" s="42"/>
      <c r="AY4160" s="42"/>
      <c r="AZ4160" s="42"/>
      <c r="BA4160" s="42"/>
      <c r="BB4160" s="42"/>
      <c r="BN4160" s="128" t="s">
        <v>4578</v>
      </c>
      <c r="BO4160" s="58" t="str">
        <f t="shared" si="64"/>
        <v>境内资产</v>
      </c>
      <c r="BP4160" s="58" t="str">
        <f>IF(M4160="",VLOOKUP(D4160,Sheet4!$A$1:$B$92,2,0),VLOOKUP(Q4160,Sheet4!$A$1:$B$92,2,0))</f>
        <v>保险资产管理产品</v>
      </c>
    </row>
    <row r="4161" spans="1:68" s="58" customFormat="1" ht="12.75" customHeight="1">
      <c r="A4161" s="137" t="s">
        <v>1773</v>
      </c>
      <c r="B4161" s="50" t="s">
        <v>1774</v>
      </c>
      <c r="C4161" s="252" t="s">
        <v>5552</v>
      </c>
      <c r="D4161" s="257" t="s">
        <v>678</v>
      </c>
      <c r="E4161" s="42" t="s">
        <v>1775</v>
      </c>
      <c r="F4161" s="42" t="s">
        <v>1774</v>
      </c>
      <c r="G4161" s="42"/>
      <c r="H4161" s="307">
        <v>30.344971630223064</v>
      </c>
      <c r="I4161" s="315">
        <v>24.087286601511497</v>
      </c>
      <c r="J4161" s="105">
        <v>0</v>
      </c>
      <c r="K4161" s="42">
        <v>0</v>
      </c>
      <c r="L4161" s="50" t="s">
        <v>4487</v>
      </c>
      <c r="M4161" s="50" t="s">
        <v>5544</v>
      </c>
      <c r="N4161" s="50" t="s">
        <v>2408</v>
      </c>
      <c r="O4161" s="137" t="s">
        <v>2409</v>
      </c>
      <c r="P4161" s="42" t="s">
        <v>64</v>
      </c>
      <c r="Q4161" s="42" t="s">
        <v>65</v>
      </c>
      <c r="R4161" s="42">
        <v>1</v>
      </c>
      <c r="S4161" s="137" t="s">
        <v>2254</v>
      </c>
      <c r="T4161" s="62">
        <v>1220927.99</v>
      </c>
      <c r="U4161" s="62">
        <v>1135914.02</v>
      </c>
      <c r="Z4161" s="42" t="s">
        <v>68</v>
      </c>
      <c r="AJ4161" s="42"/>
      <c r="AW4161" s="42" t="s">
        <v>2412</v>
      </c>
      <c r="AX4161" s="42"/>
      <c r="AY4161" s="42"/>
      <c r="AZ4161" s="42"/>
      <c r="BA4161" s="42"/>
      <c r="BB4161" s="42"/>
      <c r="BN4161" s="128" t="s">
        <v>4578</v>
      </c>
      <c r="BO4161" s="58" t="str">
        <f t="shared" si="64"/>
        <v>境内资产</v>
      </c>
      <c r="BP4161" s="58" t="str">
        <f>IF(M4161="",VLOOKUP(D4161,Sheet4!$A$1:$B$92,2,0),VLOOKUP(Q4161,Sheet4!$A$1:$B$92,2,0))</f>
        <v>保险资产管理产品</v>
      </c>
    </row>
    <row r="4162" spans="1:68" s="58" customFormat="1" ht="12.75" customHeight="1">
      <c r="A4162" s="137" t="s">
        <v>2043</v>
      </c>
      <c r="B4162" s="50" t="s">
        <v>2044</v>
      </c>
      <c r="C4162" s="252" t="s">
        <v>5552</v>
      </c>
      <c r="D4162" s="257" t="s">
        <v>678</v>
      </c>
      <c r="E4162" s="42" t="s">
        <v>4375</v>
      </c>
      <c r="F4162" s="42" t="s">
        <v>2044</v>
      </c>
      <c r="G4162" s="42"/>
      <c r="H4162" s="307">
        <v>58.435966756301525</v>
      </c>
      <c r="I4162" s="315">
        <v>29.961130622352584</v>
      </c>
      <c r="J4162" s="105">
        <v>0</v>
      </c>
      <c r="K4162" s="42">
        <v>0</v>
      </c>
      <c r="L4162" s="50" t="s">
        <v>4487</v>
      </c>
      <c r="M4162" s="50" t="s">
        <v>5544</v>
      </c>
      <c r="N4162" s="50" t="s">
        <v>2408</v>
      </c>
      <c r="O4162" s="137" t="s">
        <v>2409</v>
      </c>
      <c r="P4162" s="42" t="s">
        <v>64</v>
      </c>
      <c r="Q4162" s="42" t="s">
        <v>65</v>
      </c>
      <c r="R4162" s="42">
        <v>1</v>
      </c>
      <c r="S4162" s="137" t="s">
        <v>2254</v>
      </c>
      <c r="T4162" s="62">
        <v>1220927.99</v>
      </c>
      <c r="U4162" s="62">
        <v>1135914.02</v>
      </c>
      <c r="Z4162" s="42" t="s">
        <v>68</v>
      </c>
      <c r="AJ4162" s="42"/>
      <c r="AW4162" s="42" t="s">
        <v>2412</v>
      </c>
      <c r="AX4162" s="42"/>
      <c r="AY4162" s="42"/>
      <c r="AZ4162" s="42"/>
      <c r="BA4162" s="42"/>
      <c r="BB4162" s="42"/>
      <c r="BN4162" s="128" t="s">
        <v>4578</v>
      </c>
      <c r="BO4162" s="58" t="str">
        <f t="shared" si="64"/>
        <v>境内资产</v>
      </c>
      <c r="BP4162" s="58" t="str">
        <f>IF(M4162="",VLOOKUP(D4162,Sheet4!$A$1:$B$92,2,0),VLOOKUP(Q4162,Sheet4!$A$1:$B$92,2,0))</f>
        <v>保险资产管理产品</v>
      </c>
    </row>
    <row r="4163" spans="1:68" s="58" customFormat="1" ht="12.75" customHeight="1">
      <c r="A4163" s="137" t="s">
        <v>1832</v>
      </c>
      <c r="B4163" s="50" t="s">
        <v>1833</v>
      </c>
      <c r="C4163" s="252" t="s">
        <v>5552</v>
      </c>
      <c r="D4163" s="257" t="s">
        <v>678</v>
      </c>
      <c r="E4163" s="42" t="s">
        <v>1834</v>
      </c>
      <c r="F4163" s="42" t="s">
        <v>1833</v>
      </c>
      <c r="G4163" s="42"/>
      <c r="H4163" s="307">
        <v>20.346484632564273</v>
      </c>
      <c r="I4163" s="315">
        <v>10.786053164065049</v>
      </c>
      <c r="J4163" s="105">
        <v>0</v>
      </c>
      <c r="K4163" s="42">
        <v>0</v>
      </c>
      <c r="L4163" s="50" t="s">
        <v>4487</v>
      </c>
      <c r="M4163" s="50" t="s">
        <v>5544</v>
      </c>
      <c r="N4163" s="50" t="s">
        <v>2408</v>
      </c>
      <c r="O4163" s="137" t="s">
        <v>2409</v>
      </c>
      <c r="P4163" s="42" t="s">
        <v>64</v>
      </c>
      <c r="Q4163" s="42" t="s">
        <v>65</v>
      </c>
      <c r="R4163" s="42">
        <v>1</v>
      </c>
      <c r="S4163" s="137" t="s">
        <v>2254</v>
      </c>
      <c r="T4163" s="62">
        <v>1220927.99</v>
      </c>
      <c r="U4163" s="62">
        <v>1135914.02</v>
      </c>
      <c r="Z4163" s="42" t="s">
        <v>68</v>
      </c>
      <c r="AJ4163" s="42"/>
      <c r="AW4163" s="42" t="s">
        <v>2412</v>
      </c>
      <c r="AX4163" s="42"/>
      <c r="AY4163" s="42"/>
      <c r="AZ4163" s="42"/>
      <c r="BA4163" s="42"/>
      <c r="BB4163" s="42"/>
      <c r="BN4163" s="128" t="s">
        <v>4578</v>
      </c>
      <c r="BO4163" s="58" t="str">
        <f t="shared" ref="BO4163:BO4226" si="65">IF(LEFT(D4163,2)="境外","境外资产","境内资产")</f>
        <v>境内资产</v>
      </c>
      <c r="BP4163" s="58" t="str">
        <f>IF(M4163="",VLOOKUP(D4163,Sheet4!$A$1:$B$92,2,0),VLOOKUP(Q4163,Sheet4!$A$1:$B$92,2,0))</f>
        <v>保险资产管理产品</v>
      </c>
    </row>
    <row r="4164" spans="1:68" s="58" customFormat="1" ht="12.75" customHeight="1">
      <c r="A4164" s="137" t="s">
        <v>1779</v>
      </c>
      <c r="B4164" s="50" t="s">
        <v>1780</v>
      </c>
      <c r="C4164" s="252" t="s">
        <v>5552</v>
      </c>
      <c r="D4164" s="257" t="s">
        <v>678</v>
      </c>
      <c r="E4164" s="42" t="s">
        <v>1781</v>
      </c>
      <c r="F4164" s="42" t="s">
        <v>1780</v>
      </c>
      <c r="G4164" s="42"/>
      <c r="H4164" s="307">
        <v>13.311944513081071</v>
      </c>
      <c r="I4164" s="315">
        <v>9.3183611591567512</v>
      </c>
      <c r="J4164" s="105">
        <v>0</v>
      </c>
      <c r="K4164" s="42">
        <v>0</v>
      </c>
      <c r="L4164" s="50" t="s">
        <v>4487</v>
      </c>
      <c r="M4164" s="50" t="s">
        <v>5544</v>
      </c>
      <c r="N4164" s="50" t="s">
        <v>2408</v>
      </c>
      <c r="O4164" s="137" t="s">
        <v>2409</v>
      </c>
      <c r="P4164" s="42" t="s">
        <v>64</v>
      </c>
      <c r="Q4164" s="42" t="s">
        <v>65</v>
      </c>
      <c r="R4164" s="42">
        <v>1</v>
      </c>
      <c r="S4164" s="137" t="s">
        <v>2254</v>
      </c>
      <c r="T4164" s="62">
        <v>1220927.99</v>
      </c>
      <c r="U4164" s="62">
        <v>1135914.02</v>
      </c>
      <c r="Z4164" s="42" t="s">
        <v>68</v>
      </c>
      <c r="AJ4164" s="42"/>
      <c r="AW4164" s="42" t="s">
        <v>2412</v>
      </c>
      <c r="AX4164" s="42"/>
      <c r="AY4164" s="42"/>
      <c r="AZ4164" s="42"/>
      <c r="BA4164" s="108"/>
      <c r="BB4164" s="42"/>
      <c r="BN4164" s="128" t="s">
        <v>4578</v>
      </c>
      <c r="BO4164" s="58" t="str">
        <f t="shared" si="65"/>
        <v>境内资产</v>
      </c>
      <c r="BP4164" s="58" t="str">
        <f>IF(M4164="",VLOOKUP(D4164,Sheet4!$A$1:$B$92,2,0),VLOOKUP(Q4164,Sheet4!$A$1:$B$92,2,0))</f>
        <v>保险资产管理产品</v>
      </c>
    </row>
    <row r="4165" spans="1:68" s="58" customFormat="1" ht="12.75" customHeight="1">
      <c r="A4165" s="137" t="s">
        <v>2295</v>
      </c>
      <c r="B4165" s="50" t="s">
        <v>2348</v>
      </c>
      <c r="C4165" s="252" t="s">
        <v>1305</v>
      </c>
      <c r="D4165" s="252" t="s">
        <v>1318</v>
      </c>
      <c r="E4165" s="42" t="s">
        <v>2349</v>
      </c>
      <c r="F4165" s="42" t="s">
        <v>2348</v>
      </c>
      <c r="G4165" s="42"/>
      <c r="H4165" s="307">
        <v>53373.430394665753</v>
      </c>
      <c r="I4165" s="315">
        <v>53375.699476532973</v>
      </c>
      <c r="J4165" s="105">
        <v>0</v>
      </c>
      <c r="K4165" s="42">
        <v>0</v>
      </c>
      <c r="L4165" s="50" t="s">
        <v>4487</v>
      </c>
      <c r="M4165" s="50" t="s">
        <v>5544</v>
      </c>
      <c r="N4165" s="50" t="s">
        <v>2408</v>
      </c>
      <c r="O4165" s="137" t="s">
        <v>2409</v>
      </c>
      <c r="P4165" s="42" t="s">
        <v>64</v>
      </c>
      <c r="Q4165" s="42" t="s">
        <v>65</v>
      </c>
      <c r="R4165" s="42">
        <v>1</v>
      </c>
      <c r="S4165" s="137" t="s">
        <v>2254</v>
      </c>
      <c r="T4165" s="62">
        <v>1220927.99</v>
      </c>
      <c r="U4165" s="62">
        <v>1135914.02</v>
      </c>
      <c r="Z4165" s="42" t="s">
        <v>68</v>
      </c>
      <c r="AJ4165" s="42"/>
      <c r="AW4165" s="42" t="s">
        <v>2412</v>
      </c>
      <c r="AX4165" s="42"/>
      <c r="AY4165" s="42"/>
      <c r="AZ4165" s="42"/>
      <c r="BA4165" s="108"/>
      <c r="BB4165" s="42"/>
      <c r="BN4165" s="128" t="s">
        <v>4578</v>
      </c>
      <c r="BO4165" s="58" t="str">
        <f t="shared" si="65"/>
        <v>境内资产</v>
      </c>
      <c r="BP4165" s="58" t="str">
        <f>IF(M4165="",VLOOKUP(D4165,Sheet4!$A$1:$B$92,2,0),VLOOKUP(Q4165,Sheet4!$A$1:$B$92,2,0))</f>
        <v>保险资产管理产品</v>
      </c>
    </row>
    <row r="4166" spans="1:68" s="58" customFormat="1" ht="12.75" customHeight="1">
      <c r="A4166" s="137" t="s">
        <v>2354</v>
      </c>
      <c r="B4166" s="50" t="s">
        <v>2350</v>
      </c>
      <c r="C4166" s="255" t="s">
        <v>71</v>
      </c>
      <c r="D4166" s="255" t="s">
        <v>72</v>
      </c>
      <c r="E4166" s="42" t="s">
        <v>4463</v>
      </c>
      <c r="F4166" s="42" t="s">
        <v>2350</v>
      </c>
      <c r="G4166" s="42"/>
      <c r="H4166" s="307">
        <v>36986.314571495117</v>
      </c>
      <c r="I4166" s="315">
        <v>36948.633556698442</v>
      </c>
      <c r="J4166" s="105">
        <v>534.23699688072293</v>
      </c>
      <c r="K4166" s="42">
        <v>0</v>
      </c>
      <c r="L4166" s="50" t="s">
        <v>4487</v>
      </c>
      <c r="M4166" s="50" t="s">
        <v>5544</v>
      </c>
      <c r="N4166" s="50" t="s">
        <v>2408</v>
      </c>
      <c r="O4166" s="137" t="s">
        <v>2409</v>
      </c>
      <c r="P4166" s="42" t="s">
        <v>64</v>
      </c>
      <c r="Q4166" s="42" t="s">
        <v>65</v>
      </c>
      <c r="R4166" s="42">
        <v>1</v>
      </c>
      <c r="S4166" s="137" t="s">
        <v>2254</v>
      </c>
      <c r="T4166" s="62">
        <v>1220927.99</v>
      </c>
      <c r="U4166" s="62">
        <v>1135914.02</v>
      </c>
      <c r="Z4166" s="42" t="s">
        <v>68</v>
      </c>
      <c r="AJ4166" s="42"/>
      <c r="AW4166" s="42" t="s">
        <v>2412</v>
      </c>
      <c r="AX4166" s="42"/>
      <c r="AY4166" s="108">
        <v>3</v>
      </c>
      <c r="AZ4166" s="103" t="s">
        <v>74</v>
      </c>
      <c r="BA4166" s="67">
        <v>0.6482</v>
      </c>
      <c r="BB4166" s="50" t="s">
        <v>68</v>
      </c>
      <c r="BN4166" s="128" t="s">
        <v>4578</v>
      </c>
      <c r="BO4166" s="58" t="str">
        <f t="shared" si="65"/>
        <v>境内资产</v>
      </c>
      <c r="BP4166" s="58" t="str">
        <f>IF(M4166="",VLOOKUP(D4166,Sheet4!$A$1:$B$92,2,0),VLOOKUP(Q4166,Sheet4!$A$1:$B$92,2,0))</f>
        <v>保险资产管理产品</v>
      </c>
    </row>
    <row r="4167" spans="1:68" s="58" customFormat="1" ht="12.75" customHeight="1">
      <c r="A4167" s="137" t="s">
        <v>2255</v>
      </c>
      <c r="B4167" s="138" t="s">
        <v>2256</v>
      </c>
      <c r="C4167" s="250" t="s">
        <v>222</v>
      </c>
      <c r="D4167" s="256" t="s">
        <v>221</v>
      </c>
      <c r="E4167" s="42" t="s">
        <v>2307</v>
      </c>
      <c r="F4167" s="42" t="s">
        <v>2308</v>
      </c>
      <c r="G4167" s="42"/>
      <c r="H4167" s="307">
        <v>8252478.1822049702</v>
      </c>
      <c r="I4167" s="315">
        <v>8252478.1822049702</v>
      </c>
      <c r="J4167" s="105">
        <v>3725.7664241967705</v>
      </c>
      <c r="K4167" s="42">
        <v>0</v>
      </c>
      <c r="L4167" s="50" t="s">
        <v>4489</v>
      </c>
      <c r="M4167" s="50" t="s">
        <v>5545</v>
      </c>
      <c r="N4167" s="50" t="s">
        <v>5532</v>
      </c>
      <c r="O4167" s="137" t="s">
        <v>2411</v>
      </c>
      <c r="P4167" s="42" t="s">
        <v>64</v>
      </c>
      <c r="Q4167" s="42" t="s">
        <v>65</v>
      </c>
      <c r="R4167" s="42">
        <v>2</v>
      </c>
      <c r="S4167" s="137" t="s">
        <v>2254</v>
      </c>
      <c r="T4167" s="62">
        <v>16867538196.9</v>
      </c>
      <c r="U4167" s="62">
        <v>14487907740.719999</v>
      </c>
      <c r="Z4167" s="42" t="s">
        <v>280</v>
      </c>
      <c r="AJ4167" s="42"/>
      <c r="AW4167" s="50" t="s">
        <v>2412</v>
      </c>
      <c r="AX4167" s="108">
        <v>0</v>
      </c>
      <c r="AY4167" s="42"/>
      <c r="AZ4167" s="42"/>
      <c r="BA4167" s="42"/>
      <c r="BB4167" s="42"/>
      <c r="BN4167" s="128" t="s">
        <v>4578</v>
      </c>
      <c r="BO4167" s="58" t="str">
        <f t="shared" si="65"/>
        <v>境内资产</v>
      </c>
      <c r="BP4167" s="58" t="str">
        <f>IF(M4167="",VLOOKUP(D4167,Sheet4!$A$1:$B$92,2,0),VLOOKUP(Q4167,Sheet4!$A$1:$B$92,2,0))</f>
        <v>保险资产管理产品</v>
      </c>
    </row>
    <row r="4168" spans="1:68" s="58" customFormat="1" ht="12.75" customHeight="1">
      <c r="A4168" s="137" t="s">
        <v>2301</v>
      </c>
      <c r="B4168" s="50" t="s">
        <v>2262</v>
      </c>
      <c r="C4168" s="252" t="s">
        <v>821</v>
      </c>
      <c r="D4168" s="274" t="s">
        <v>5615</v>
      </c>
      <c r="E4168" s="42" t="s">
        <v>2375</v>
      </c>
      <c r="F4168" s="42" t="s">
        <v>2301</v>
      </c>
      <c r="G4168" s="42"/>
      <c r="H4168" s="307">
        <v>369286004.69674414</v>
      </c>
      <c r="I4168" s="315">
        <v>369285633.81382698</v>
      </c>
      <c r="J4168" s="105">
        <v>1600239.3104361792</v>
      </c>
      <c r="K4168" s="42">
        <v>0</v>
      </c>
      <c r="L4168" s="50" t="s">
        <v>4489</v>
      </c>
      <c r="M4168" s="50" t="s">
        <v>5545</v>
      </c>
      <c r="N4168" s="50" t="s">
        <v>5532</v>
      </c>
      <c r="O4168" s="137" t="s">
        <v>2411</v>
      </c>
      <c r="P4168" s="42" t="s">
        <v>64</v>
      </c>
      <c r="Q4168" s="42" t="s">
        <v>65</v>
      </c>
      <c r="R4168" s="42">
        <v>2</v>
      </c>
      <c r="S4168" s="137" t="s">
        <v>2254</v>
      </c>
      <c r="T4168" s="62">
        <v>16867538196.9</v>
      </c>
      <c r="U4168" s="62">
        <v>14487907740.719999</v>
      </c>
      <c r="Z4168" s="42" t="s">
        <v>68</v>
      </c>
      <c r="AJ4168" s="42"/>
      <c r="AW4168" s="50" t="s">
        <v>2412</v>
      </c>
      <c r="AX4168" s="146">
        <v>0.13489999999999999</v>
      </c>
      <c r="AY4168" s="42"/>
      <c r="AZ4168" s="42"/>
      <c r="BA4168" s="42"/>
      <c r="BB4168" s="42"/>
      <c r="BN4168" s="128" t="s">
        <v>4578</v>
      </c>
      <c r="BO4168" s="58" t="str">
        <f t="shared" si="65"/>
        <v>境内资产</v>
      </c>
      <c r="BP4168" s="58" t="str">
        <f>IF(M4168="",VLOOKUP(D4168,Sheet4!$A$1:$B$92,2,0),VLOOKUP(Q4168,Sheet4!$A$1:$B$92,2,0))</f>
        <v>保险资产管理产品</v>
      </c>
    </row>
    <row r="4169" spans="1:68" s="58" customFormat="1" ht="12.75" customHeight="1">
      <c r="A4169" s="138" t="s">
        <v>2305</v>
      </c>
      <c r="B4169" s="50" t="s">
        <v>2306</v>
      </c>
      <c r="C4169" s="252" t="s">
        <v>821</v>
      </c>
      <c r="D4169" s="274" t="s">
        <v>5615</v>
      </c>
      <c r="E4169" s="42" t="s">
        <v>2309</v>
      </c>
      <c r="F4169" s="42" t="s">
        <v>2305</v>
      </c>
      <c r="G4169" s="42"/>
      <c r="H4169" s="307">
        <v>99807028.296417341</v>
      </c>
      <c r="I4169" s="315">
        <v>99806827.814039603</v>
      </c>
      <c r="J4169" s="105">
        <v>432497.07936809619</v>
      </c>
      <c r="K4169" s="42">
        <v>0</v>
      </c>
      <c r="L4169" s="50" t="s">
        <v>4489</v>
      </c>
      <c r="M4169" s="50" t="s">
        <v>5545</v>
      </c>
      <c r="N4169" s="50" t="s">
        <v>5532</v>
      </c>
      <c r="O4169" s="137" t="s">
        <v>2411</v>
      </c>
      <c r="P4169" s="42" t="s">
        <v>64</v>
      </c>
      <c r="Q4169" s="42" t="s">
        <v>65</v>
      </c>
      <c r="R4169" s="42">
        <v>2</v>
      </c>
      <c r="S4169" s="137" t="s">
        <v>2254</v>
      </c>
      <c r="T4169" s="62">
        <v>16867538196.9</v>
      </c>
      <c r="U4169" s="62">
        <v>14487907740.719999</v>
      </c>
      <c r="Z4169" s="42" t="s">
        <v>68</v>
      </c>
      <c r="AJ4169" s="42"/>
      <c r="AW4169" s="50" t="s">
        <v>2412</v>
      </c>
      <c r="AX4169" s="146">
        <v>0.13389999999999999</v>
      </c>
      <c r="AY4169" s="42"/>
      <c r="AZ4169" s="42"/>
      <c r="BA4169" s="42"/>
      <c r="BB4169" s="42"/>
      <c r="BN4169" s="128" t="s">
        <v>4578</v>
      </c>
      <c r="BO4169" s="58" t="str">
        <f t="shared" si="65"/>
        <v>境内资产</v>
      </c>
      <c r="BP4169" s="58" t="str">
        <f>IF(M4169="",VLOOKUP(D4169,Sheet4!$A$1:$B$92,2,0),VLOOKUP(Q4169,Sheet4!$A$1:$B$92,2,0))</f>
        <v>保险资产管理产品</v>
      </c>
    </row>
    <row r="4170" spans="1:68" s="58" customFormat="1" ht="12.75" customHeight="1">
      <c r="A4170" s="137" t="s">
        <v>224</v>
      </c>
      <c r="B4170" s="137" t="s">
        <v>224</v>
      </c>
      <c r="C4170" s="250" t="s">
        <v>222</v>
      </c>
      <c r="D4170" s="250" t="s">
        <v>224</v>
      </c>
      <c r="E4170" s="42">
        <v>0</v>
      </c>
      <c r="F4170" s="50" t="s">
        <v>5354</v>
      </c>
      <c r="G4170" s="42"/>
      <c r="H4170" s="307">
        <v>275461.36975360278</v>
      </c>
      <c r="I4170" s="315">
        <v>275461.36975360278</v>
      </c>
      <c r="J4170" s="105">
        <v>0</v>
      </c>
      <c r="K4170" s="42">
        <v>0</v>
      </c>
      <c r="L4170" s="50" t="s">
        <v>4489</v>
      </c>
      <c r="M4170" s="50" t="s">
        <v>5545</v>
      </c>
      <c r="N4170" s="50" t="s">
        <v>5532</v>
      </c>
      <c r="O4170" s="137" t="s">
        <v>2411</v>
      </c>
      <c r="P4170" s="42" t="s">
        <v>64</v>
      </c>
      <c r="Q4170" s="42" t="s">
        <v>65</v>
      </c>
      <c r="R4170" s="42">
        <v>2</v>
      </c>
      <c r="S4170" s="137" t="s">
        <v>2254</v>
      </c>
      <c r="T4170" s="62">
        <v>16867538196.9</v>
      </c>
      <c r="U4170" s="62">
        <v>14487907740.719999</v>
      </c>
      <c r="Z4170" s="42"/>
      <c r="AJ4170" s="42"/>
      <c r="AW4170" s="42" t="s">
        <v>2412</v>
      </c>
      <c r="AX4170" s="42"/>
      <c r="AY4170" s="42"/>
      <c r="AZ4170" s="42"/>
      <c r="BA4170" s="42"/>
      <c r="BB4170" s="42"/>
      <c r="BN4170" s="128" t="s">
        <v>4578</v>
      </c>
      <c r="BO4170" s="58" t="str">
        <f t="shared" si="65"/>
        <v>境内资产</v>
      </c>
      <c r="BP4170" s="58" t="str">
        <f>IF(M4170="",VLOOKUP(D4170,Sheet4!$A$1:$B$92,2,0),VLOOKUP(Q4170,Sheet4!$A$1:$B$92,2,0))</f>
        <v>保险资产管理产品</v>
      </c>
    </row>
    <row r="4171" spans="1:68" s="58" customFormat="1" ht="12.75" customHeight="1">
      <c r="A4171" s="138" t="s">
        <v>5387</v>
      </c>
      <c r="B4171" s="138" t="s">
        <v>5387</v>
      </c>
      <c r="C4171" s="250" t="s">
        <v>222</v>
      </c>
      <c r="D4171" s="250" t="s">
        <v>224</v>
      </c>
      <c r="E4171" s="42">
        <v>0</v>
      </c>
      <c r="F4171" s="59" t="s">
        <v>5354</v>
      </c>
      <c r="G4171" s="42"/>
      <c r="H4171" s="307">
        <v>37807.640890692281</v>
      </c>
      <c r="I4171" s="315">
        <v>37807.640890692281</v>
      </c>
      <c r="J4171" s="105">
        <v>0</v>
      </c>
      <c r="K4171" s="42">
        <v>0</v>
      </c>
      <c r="L4171" s="50" t="s">
        <v>4489</v>
      </c>
      <c r="M4171" s="50" t="s">
        <v>5545</v>
      </c>
      <c r="N4171" s="50" t="s">
        <v>5532</v>
      </c>
      <c r="O4171" s="137" t="s">
        <v>2411</v>
      </c>
      <c r="P4171" s="42" t="s">
        <v>64</v>
      </c>
      <c r="Q4171" s="42" t="s">
        <v>65</v>
      </c>
      <c r="R4171" s="42">
        <v>2</v>
      </c>
      <c r="S4171" s="137" t="s">
        <v>2254</v>
      </c>
      <c r="T4171" s="62">
        <v>16867538196.9</v>
      </c>
      <c r="U4171" s="62">
        <v>14487907740.719999</v>
      </c>
      <c r="Z4171" s="42"/>
      <c r="AJ4171" s="42"/>
      <c r="AW4171" s="42" t="s">
        <v>2412</v>
      </c>
      <c r="AX4171" s="42"/>
      <c r="AY4171" s="42"/>
      <c r="AZ4171" s="42"/>
      <c r="BA4171" s="42"/>
      <c r="BB4171" s="42"/>
      <c r="BN4171" s="128" t="s">
        <v>4578</v>
      </c>
      <c r="BO4171" s="58" t="str">
        <f t="shared" si="65"/>
        <v>境内资产</v>
      </c>
      <c r="BP4171" s="58" t="str">
        <f>IF(M4171="",VLOOKUP(D4171,Sheet4!$A$1:$B$92,2,0),VLOOKUP(Q4171,Sheet4!$A$1:$B$92,2,0))</f>
        <v>保险资产管理产品</v>
      </c>
    </row>
    <row r="4172" spans="1:68" s="58" customFormat="1" ht="12.75" customHeight="1">
      <c r="A4172" s="138" t="s">
        <v>2263</v>
      </c>
      <c r="B4172" s="50" t="s">
        <v>2310</v>
      </c>
      <c r="C4172" s="252" t="s">
        <v>5552</v>
      </c>
      <c r="D4172" s="257" t="s">
        <v>672</v>
      </c>
      <c r="E4172" s="42" t="s">
        <v>4437</v>
      </c>
      <c r="F4172" s="42" t="s">
        <v>2310</v>
      </c>
      <c r="G4172" s="42"/>
      <c r="H4172" s="307">
        <v>1795000.0706254498</v>
      </c>
      <c r="I4172" s="315">
        <v>1179972.4146435778</v>
      </c>
      <c r="J4172" s="105">
        <v>0</v>
      </c>
      <c r="K4172" s="42">
        <v>0</v>
      </c>
      <c r="L4172" s="50" t="s">
        <v>4489</v>
      </c>
      <c r="M4172" s="50" t="s">
        <v>5545</v>
      </c>
      <c r="N4172" s="50" t="s">
        <v>5532</v>
      </c>
      <c r="O4172" s="137" t="s">
        <v>2411</v>
      </c>
      <c r="P4172" s="42" t="s">
        <v>64</v>
      </c>
      <c r="Q4172" s="42" t="s">
        <v>65</v>
      </c>
      <c r="R4172" s="42">
        <v>2</v>
      </c>
      <c r="S4172" s="137" t="s">
        <v>2254</v>
      </c>
      <c r="T4172" s="62">
        <v>16867538196.9</v>
      </c>
      <c r="U4172" s="62">
        <v>14487907740.719999</v>
      </c>
      <c r="Z4172" s="42" t="s">
        <v>68</v>
      </c>
      <c r="AJ4172" s="42"/>
      <c r="AW4172" s="42" t="s">
        <v>2412</v>
      </c>
      <c r="AX4172" s="42"/>
      <c r="AY4172" s="42"/>
      <c r="AZ4172" s="42"/>
      <c r="BA4172" s="42"/>
      <c r="BB4172" s="42"/>
      <c r="BN4172" s="128" t="s">
        <v>4578</v>
      </c>
      <c r="BO4172" s="58" t="str">
        <f t="shared" si="65"/>
        <v>境内资产</v>
      </c>
      <c r="BP4172" s="58" t="str">
        <f>IF(M4172="",VLOOKUP(D4172,Sheet4!$A$1:$B$92,2,0),VLOOKUP(Q4172,Sheet4!$A$1:$B$92,2,0))</f>
        <v>保险资产管理产品</v>
      </c>
    </row>
    <row r="4173" spans="1:68" s="58" customFormat="1" ht="12.75" customHeight="1">
      <c r="A4173" s="137" t="s">
        <v>2264</v>
      </c>
      <c r="B4173" s="50" t="s">
        <v>2311</v>
      </c>
      <c r="C4173" s="252" t="s">
        <v>5552</v>
      </c>
      <c r="D4173" s="257" t="s">
        <v>672</v>
      </c>
      <c r="E4173" s="42" t="s">
        <v>4438</v>
      </c>
      <c r="F4173" s="42" t="s">
        <v>2311</v>
      </c>
      <c r="G4173" s="42"/>
      <c r="H4173" s="307">
        <v>2302634.9749129661</v>
      </c>
      <c r="I4173" s="315">
        <v>1974674.0702823533</v>
      </c>
      <c r="J4173" s="105">
        <v>0</v>
      </c>
      <c r="K4173" s="42">
        <v>0</v>
      </c>
      <c r="L4173" s="50" t="s">
        <v>4489</v>
      </c>
      <c r="M4173" s="50" t="s">
        <v>5545</v>
      </c>
      <c r="N4173" s="50" t="s">
        <v>5532</v>
      </c>
      <c r="O4173" s="137" t="s">
        <v>2411</v>
      </c>
      <c r="P4173" s="42" t="s">
        <v>64</v>
      </c>
      <c r="Q4173" s="42" t="s">
        <v>65</v>
      </c>
      <c r="R4173" s="42">
        <v>2</v>
      </c>
      <c r="S4173" s="137" t="s">
        <v>2254</v>
      </c>
      <c r="T4173" s="62">
        <v>16867538196.9</v>
      </c>
      <c r="U4173" s="62">
        <v>14487907740.719999</v>
      </c>
      <c r="Z4173" s="42" t="s">
        <v>68</v>
      </c>
      <c r="AJ4173" s="42"/>
      <c r="AW4173" s="42" t="s">
        <v>2412</v>
      </c>
      <c r="AX4173" s="42"/>
      <c r="AY4173" s="42"/>
      <c r="AZ4173" s="42"/>
      <c r="BA4173" s="42"/>
      <c r="BB4173" s="42"/>
      <c r="BN4173" s="128" t="s">
        <v>4578</v>
      </c>
      <c r="BO4173" s="58" t="str">
        <f t="shared" si="65"/>
        <v>境内资产</v>
      </c>
      <c r="BP4173" s="58" t="str">
        <f>IF(M4173="",VLOOKUP(D4173,Sheet4!$A$1:$B$92,2,0),VLOOKUP(Q4173,Sheet4!$A$1:$B$92,2,0))</f>
        <v>保险资产管理产品</v>
      </c>
    </row>
    <row r="4174" spans="1:68" s="58" customFormat="1" ht="12.75" customHeight="1">
      <c r="A4174" s="137" t="s">
        <v>2265</v>
      </c>
      <c r="B4174" s="50" t="s">
        <v>2312</v>
      </c>
      <c r="C4174" s="252" t="s">
        <v>5552</v>
      </c>
      <c r="D4174" s="257" t="s">
        <v>672</v>
      </c>
      <c r="E4174" s="42" t="s">
        <v>4439</v>
      </c>
      <c r="F4174" s="42" t="s">
        <v>2312</v>
      </c>
      <c r="G4174" s="42"/>
      <c r="H4174" s="307">
        <v>4989740.7954217503</v>
      </c>
      <c r="I4174" s="315">
        <v>3281297.3819967881</v>
      </c>
      <c r="J4174" s="105">
        <v>0</v>
      </c>
      <c r="K4174" s="42">
        <v>0</v>
      </c>
      <c r="L4174" s="50" t="s">
        <v>4489</v>
      </c>
      <c r="M4174" s="50" t="s">
        <v>5545</v>
      </c>
      <c r="N4174" s="50" t="s">
        <v>5532</v>
      </c>
      <c r="O4174" s="137" t="s">
        <v>2411</v>
      </c>
      <c r="P4174" s="42" t="s">
        <v>64</v>
      </c>
      <c r="Q4174" s="42" t="s">
        <v>65</v>
      </c>
      <c r="R4174" s="42">
        <v>2</v>
      </c>
      <c r="S4174" s="137" t="s">
        <v>2254</v>
      </c>
      <c r="T4174" s="62">
        <v>16867538196.9</v>
      </c>
      <c r="U4174" s="62">
        <v>14487907740.719999</v>
      </c>
      <c r="Z4174" s="42" t="s">
        <v>68</v>
      </c>
      <c r="AJ4174" s="42"/>
      <c r="AW4174" s="42" t="s">
        <v>2412</v>
      </c>
      <c r="AX4174" s="42"/>
      <c r="AY4174" s="42"/>
      <c r="AZ4174" s="42"/>
      <c r="BA4174" s="42"/>
      <c r="BB4174" s="42"/>
      <c r="BN4174" s="128" t="s">
        <v>4578</v>
      </c>
      <c r="BO4174" s="58" t="str">
        <f t="shared" si="65"/>
        <v>境内资产</v>
      </c>
      <c r="BP4174" s="58" t="str">
        <f>IF(M4174="",VLOOKUP(D4174,Sheet4!$A$1:$B$92,2,0),VLOOKUP(Q4174,Sheet4!$A$1:$B$92,2,0))</f>
        <v>保险资产管理产品</v>
      </c>
    </row>
    <row r="4175" spans="1:68" s="58" customFormat="1" ht="12.75" customHeight="1">
      <c r="A4175" s="137" t="s">
        <v>2117</v>
      </c>
      <c r="B4175" s="50" t="s">
        <v>2199</v>
      </c>
      <c r="C4175" s="252" t="s">
        <v>5552</v>
      </c>
      <c r="D4175" s="257" t="s">
        <v>672</v>
      </c>
      <c r="E4175" s="42" t="s">
        <v>3807</v>
      </c>
      <c r="F4175" s="42" t="s">
        <v>2199</v>
      </c>
      <c r="G4175" s="42"/>
      <c r="H4175" s="307">
        <v>2414175.1477839621</v>
      </c>
      <c r="I4175" s="315">
        <v>2008152.1222083585</v>
      </c>
      <c r="J4175" s="105">
        <v>0</v>
      </c>
      <c r="K4175" s="42">
        <v>0</v>
      </c>
      <c r="L4175" s="50" t="s">
        <v>4489</v>
      </c>
      <c r="M4175" s="50" t="s">
        <v>5545</v>
      </c>
      <c r="N4175" s="50" t="s">
        <v>5532</v>
      </c>
      <c r="O4175" s="137" t="s">
        <v>2411</v>
      </c>
      <c r="P4175" s="42" t="s">
        <v>64</v>
      </c>
      <c r="Q4175" s="42" t="s">
        <v>65</v>
      </c>
      <c r="R4175" s="42">
        <v>2</v>
      </c>
      <c r="S4175" s="137" t="s">
        <v>2254</v>
      </c>
      <c r="T4175" s="62">
        <v>16867538196.9</v>
      </c>
      <c r="U4175" s="62">
        <v>14487907740.719999</v>
      </c>
      <c r="Z4175" s="42" t="s">
        <v>280</v>
      </c>
      <c r="AJ4175" s="42"/>
      <c r="AW4175" s="42" t="s">
        <v>2412</v>
      </c>
      <c r="AX4175" s="42"/>
      <c r="AY4175" s="42"/>
      <c r="AZ4175" s="42"/>
      <c r="BA4175" s="42"/>
      <c r="BB4175" s="42"/>
      <c r="BN4175" s="128" t="s">
        <v>4578</v>
      </c>
      <c r="BO4175" s="58" t="str">
        <f t="shared" si="65"/>
        <v>境内资产</v>
      </c>
      <c r="BP4175" s="58" t="str">
        <f>IF(M4175="",VLOOKUP(D4175,Sheet4!$A$1:$B$92,2,0),VLOOKUP(Q4175,Sheet4!$A$1:$B$92,2,0))</f>
        <v>保险资产管理产品</v>
      </c>
    </row>
    <row r="4176" spans="1:68" s="58" customFormat="1" ht="12.75" customHeight="1">
      <c r="A4176" s="137" t="s">
        <v>2266</v>
      </c>
      <c r="B4176" s="50" t="s">
        <v>2313</v>
      </c>
      <c r="C4176" s="252" t="s">
        <v>5552</v>
      </c>
      <c r="D4176" s="257" t="s">
        <v>672</v>
      </c>
      <c r="E4176" s="42" t="s">
        <v>2914</v>
      </c>
      <c r="F4176" s="42" t="s">
        <v>2313</v>
      </c>
      <c r="G4176" s="42"/>
      <c r="H4176" s="307">
        <v>3302106.1293649022</v>
      </c>
      <c r="I4176" s="315">
        <v>2167242.0700599514</v>
      </c>
      <c r="J4176" s="105">
        <v>0</v>
      </c>
      <c r="K4176" s="42">
        <v>0</v>
      </c>
      <c r="L4176" s="50" t="s">
        <v>4489</v>
      </c>
      <c r="M4176" s="50" t="s">
        <v>5545</v>
      </c>
      <c r="N4176" s="50" t="s">
        <v>5532</v>
      </c>
      <c r="O4176" s="137" t="s">
        <v>2411</v>
      </c>
      <c r="P4176" s="42" t="s">
        <v>64</v>
      </c>
      <c r="Q4176" s="42" t="s">
        <v>65</v>
      </c>
      <c r="R4176" s="42">
        <v>2</v>
      </c>
      <c r="S4176" s="137" t="s">
        <v>2254</v>
      </c>
      <c r="T4176" s="62">
        <v>16867538196.9</v>
      </c>
      <c r="U4176" s="62">
        <v>14487907740.719999</v>
      </c>
      <c r="Z4176" s="42" t="s">
        <v>68</v>
      </c>
      <c r="AJ4176" s="42"/>
      <c r="AW4176" s="42" t="s">
        <v>2412</v>
      </c>
      <c r="AX4176" s="42"/>
      <c r="AY4176" s="42"/>
      <c r="AZ4176" s="42"/>
      <c r="BA4176" s="42"/>
      <c r="BB4176" s="42"/>
      <c r="BN4176" s="128" t="s">
        <v>4578</v>
      </c>
      <c r="BO4176" s="58" t="str">
        <f t="shared" si="65"/>
        <v>境内资产</v>
      </c>
      <c r="BP4176" s="58" t="str">
        <f>IF(M4176="",VLOOKUP(D4176,Sheet4!$A$1:$B$92,2,0),VLOOKUP(Q4176,Sheet4!$A$1:$B$92,2,0))</f>
        <v>保险资产管理产品</v>
      </c>
    </row>
    <row r="4177" spans="1:68" s="58" customFormat="1" ht="12.75" customHeight="1">
      <c r="A4177" s="137" t="s">
        <v>2267</v>
      </c>
      <c r="B4177" s="50" t="s">
        <v>2314</v>
      </c>
      <c r="C4177" s="252" t="s">
        <v>5552</v>
      </c>
      <c r="D4177" s="257" t="s">
        <v>672</v>
      </c>
      <c r="E4177" s="42" t="s">
        <v>3013</v>
      </c>
      <c r="F4177" s="42" t="s">
        <v>2314</v>
      </c>
      <c r="G4177" s="42"/>
      <c r="H4177" s="307">
        <v>6653714.5985277761</v>
      </c>
      <c r="I4177" s="315">
        <v>4139367.5479133502</v>
      </c>
      <c r="J4177" s="105">
        <v>0</v>
      </c>
      <c r="K4177" s="42">
        <v>0</v>
      </c>
      <c r="L4177" s="50" t="s">
        <v>4489</v>
      </c>
      <c r="M4177" s="50" t="s">
        <v>5545</v>
      </c>
      <c r="N4177" s="50" t="s">
        <v>5532</v>
      </c>
      <c r="O4177" s="137" t="s">
        <v>2411</v>
      </c>
      <c r="P4177" s="42" t="s">
        <v>64</v>
      </c>
      <c r="Q4177" s="42" t="s">
        <v>65</v>
      </c>
      <c r="R4177" s="42">
        <v>2</v>
      </c>
      <c r="S4177" s="137" t="s">
        <v>2254</v>
      </c>
      <c r="T4177" s="62">
        <v>16867538196.9</v>
      </c>
      <c r="U4177" s="62">
        <v>14487907740.719999</v>
      </c>
      <c r="Z4177" s="42" t="s">
        <v>68</v>
      </c>
      <c r="AJ4177" s="42"/>
      <c r="AW4177" s="42" t="s">
        <v>2412</v>
      </c>
      <c r="AX4177" s="42"/>
      <c r="AY4177" s="42"/>
      <c r="AZ4177" s="42"/>
      <c r="BA4177" s="42"/>
      <c r="BB4177" s="42"/>
      <c r="BN4177" s="128" t="s">
        <v>4578</v>
      </c>
      <c r="BO4177" s="58" t="str">
        <f t="shared" si="65"/>
        <v>境内资产</v>
      </c>
      <c r="BP4177" s="58" t="str">
        <f>IF(M4177="",VLOOKUP(D4177,Sheet4!$A$1:$B$92,2,0),VLOOKUP(Q4177,Sheet4!$A$1:$B$92,2,0))</f>
        <v>保险资产管理产品</v>
      </c>
    </row>
    <row r="4178" spans="1:68" s="58" customFormat="1" ht="12.75" customHeight="1">
      <c r="A4178" s="137" t="s">
        <v>2108</v>
      </c>
      <c r="B4178" s="50" t="s">
        <v>2315</v>
      </c>
      <c r="C4178" s="252" t="s">
        <v>5552</v>
      </c>
      <c r="D4178" s="257" t="s">
        <v>672</v>
      </c>
      <c r="E4178" s="42" t="s">
        <v>4359</v>
      </c>
      <c r="F4178" s="42" t="s">
        <v>2315</v>
      </c>
      <c r="G4178" s="42"/>
      <c r="H4178" s="307">
        <v>2575514.0973076727</v>
      </c>
      <c r="I4178" s="315">
        <v>2351047.5916338884</v>
      </c>
      <c r="J4178" s="105">
        <v>0</v>
      </c>
      <c r="K4178" s="42">
        <v>0</v>
      </c>
      <c r="L4178" s="50" t="s">
        <v>4489</v>
      </c>
      <c r="M4178" s="50" t="s">
        <v>5545</v>
      </c>
      <c r="N4178" s="50" t="s">
        <v>5532</v>
      </c>
      <c r="O4178" s="137" t="s">
        <v>2411</v>
      </c>
      <c r="P4178" s="42" t="s">
        <v>64</v>
      </c>
      <c r="Q4178" s="42" t="s">
        <v>65</v>
      </c>
      <c r="R4178" s="42">
        <v>2</v>
      </c>
      <c r="S4178" s="137" t="s">
        <v>2254</v>
      </c>
      <c r="T4178" s="62">
        <v>16867538196.9</v>
      </c>
      <c r="U4178" s="62">
        <v>14487907740.719999</v>
      </c>
      <c r="Z4178" s="42" t="s">
        <v>68</v>
      </c>
      <c r="AJ4178" s="42"/>
      <c r="AW4178" s="42" t="s">
        <v>2412</v>
      </c>
      <c r="AX4178" s="42"/>
      <c r="AY4178" s="42"/>
      <c r="AZ4178" s="42"/>
      <c r="BA4178" s="42"/>
      <c r="BB4178" s="42"/>
      <c r="BN4178" s="128" t="s">
        <v>4578</v>
      </c>
      <c r="BO4178" s="58" t="str">
        <f t="shared" si="65"/>
        <v>境内资产</v>
      </c>
      <c r="BP4178" s="58" t="str">
        <f>IF(M4178="",VLOOKUP(D4178,Sheet4!$A$1:$B$92,2,0),VLOOKUP(Q4178,Sheet4!$A$1:$B$92,2,0))</f>
        <v>保险资产管理产品</v>
      </c>
    </row>
    <row r="4179" spans="1:68" s="58" customFormat="1" ht="12.75" customHeight="1">
      <c r="A4179" s="137" t="s">
        <v>1967</v>
      </c>
      <c r="B4179" s="50" t="s">
        <v>1968</v>
      </c>
      <c r="C4179" s="252" t="s">
        <v>5552</v>
      </c>
      <c r="D4179" s="257" t="s">
        <v>672</v>
      </c>
      <c r="E4179" s="42" t="s">
        <v>3077</v>
      </c>
      <c r="F4179" s="42" t="s">
        <v>1968</v>
      </c>
      <c r="G4179" s="42"/>
      <c r="H4179" s="307">
        <v>4930309.4328733888</v>
      </c>
      <c r="I4179" s="315">
        <v>5028876.5285151703</v>
      </c>
      <c r="J4179" s="105">
        <v>0</v>
      </c>
      <c r="K4179" s="42">
        <v>0</v>
      </c>
      <c r="L4179" s="50" t="s">
        <v>4489</v>
      </c>
      <c r="M4179" s="50" t="s">
        <v>5545</v>
      </c>
      <c r="N4179" s="50" t="s">
        <v>5532</v>
      </c>
      <c r="O4179" s="137" t="s">
        <v>2411</v>
      </c>
      <c r="P4179" s="42" t="s">
        <v>64</v>
      </c>
      <c r="Q4179" s="42" t="s">
        <v>65</v>
      </c>
      <c r="R4179" s="42">
        <v>2</v>
      </c>
      <c r="S4179" s="137" t="s">
        <v>2254</v>
      </c>
      <c r="T4179" s="62">
        <v>16867538196.9</v>
      </c>
      <c r="U4179" s="62">
        <v>14487907740.719999</v>
      </c>
      <c r="Z4179" s="42" t="s">
        <v>280</v>
      </c>
      <c r="AJ4179" s="42"/>
      <c r="AW4179" s="42" t="s">
        <v>2412</v>
      </c>
      <c r="AX4179" s="42"/>
      <c r="AY4179" s="42"/>
      <c r="AZ4179" s="42"/>
      <c r="BA4179" s="42"/>
      <c r="BB4179" s="42"/>
      <c r="BN4179" s="128" t="s">
        <v>4578</v>
      </c>
      <c r="BO4179" s="58" t="str">
        <f t="shared" si="65"/>
        <v>境内资产</v>
      </c>
      <c r="BP4179" s="58" t="str">
        <f>IF(M4179="",VLOOKUP(D4179,Sheet4!$A$1:$B$92,2,0),VLOOKUP(Q4179,Sheet4!$A$1:$B$92,2,0))</f>
        <v>保险资产管理产品</v>
      </c>
    </row>
    <row r="4180" spans="1:68" s="58" customFormat="1" ht="12.75" customHeight="1">
      <c r="A4180" s="137" t="s">
        <v>2268</v>
      </c>
      <c r="B4180" s="50" t="s">
        <v>2316</v>
      </c>
      <c r="C4180" s="252" t="s">
        <v>5552</v>
      </c>
      <c r="D4180" s="257" t="s">
        <v>672</v>
      </c>
      <c r="E4180" s="42" t="s">
        <v>4440</v>
      </c>
      <c r="F4180" s="42" t="s">
        <v>2316</v>
      </c>
      <c r="G4180" s="42"/>
      <c r="H4180" s="307">
        <v>4347421.3367224438</v>
      </c>
      <c r="I4180" s="315">
        <v>3226511.7072524317</v>
      </c>
      <c r="J4180" s="105">
        <v>0</v>
      </c>
      <c r="K4180" s="42">
        <v>0</v>
      </c>
      <c r="L4180" s="50" t="s">
        <v>4489</v>
      </c>
      <c r="M4180" s="50" t="s">
        <v>5545</v>
      </c>
      <c r="N4180" s="50" t="s">
        <v>5532</v>
      </c>
      <c r="O4180" s="137" t="s">
        <v>2411</v>
      </c>
      <c r="P4180" s="42" t="s">
        <v>64</v>
      </c>
      <c r="Q4180" s="42" t="s">
        <v>65</v>
      </c>
      <c r="R4180" s="42">
        <v>2</v>
      </c>
      <c r="S4180" s="137" t="s">
        <v>2254</v>
      </c>
      <c r="T4180" s="62">
        <v>16867538196.9</v>
      </c>
      <c r="U4180" s="62">
        <v>14487907740.719999</v>
      </c>
      <c r="Z4180" s="42" t="s">
        <v>68</v>
      </c>
      <c r="AJ4180" s="42"/>
      <c r="AW4180" s="42" t="s">
        <v>2412</v>
      </c>
      <c r="AX4180" s="42"/>
      <c r="AY4180" s="42"/>
      <c r="AZ4180" s="42"/>
      <c r="BA4180" s="42"/>
      <c r="BB4180" s="42"/>
      <c r="BN4180" s="128" t="s">
        <v>4578</v>
      </c>
      <c r="BO4180" s="58" t="str">
        <f t="shared" si="65"/>
        <v>境内资产</v>
      </c>
      <c r="BP4180" s="58" t="str">
        <f>IF(M4180="",VLOOKUP(D4180,Sheet4!$A$1:$B$92,2,0),VLOOKUP(Q4180,Sheet4!$A$1:$B$92,2,0))</f>
        <v>保险资产管理产品</v>
      </c>
    </row>
    <row r="4181" spans="1:68" s="58" customFormat="1" ht="12.75" customHeight="1">
      <c r="A4181" s="137" t="s">
        <v>2269</v>
      </c>
      <c r="B4181" s="50" t="s">
        <v>2317</v>
      </c>
      <c r="C4181" s="252" t="s">
        <v>5552</v>
      </c>
      <c r="D4181" s="257" t="s">
        <v>672</v>
      </c>
      <c r="E4181" s="42" t="s">
        <v>4441</v>
      </c>
      <c r="F4181" s="42" t="s">
        <v>2317</v>
      </c>
      <c r="G4181" s="42"/>
      <c r="H4181" s="307">
        <v>3008901.5950980121</v>
      </c>
      <c r="I4181" s="315">
        <v>2571228.8126828461</v>
      </c>
      <c r="J4181" s="105">
        <v>0</v>
      </c>
      <c r="K4181" s="42">
        <v>0</v>
      </c>
      <c r="L4181" s="50" t="s">
        <v>4489</v>
      </c>
      <c r="M4181" s="50" t="s">
        <v>5545</v>
      </c>
      <c r="N4181" s="50" t="s">
        <v>5532</v>
      </c>
      <c r="O4181" s="137" t="s">
        <v>2411</v>
      </c>
      <c r="P4181" s="42" t="s">
        <v>64</v>
      </c>
      <c r="Q4181" s="42" t="s">
        <v>65</v>
      </c>
      <c r="R4181" s="42">
        <v>2</v>
      </c>
      <c r="S4181" s="137" t="s">
        <v>2254</v>
      </c>
      <c r="T4181" s="62">
        <v>16867538196.9</v>
      </c>
      <c r="U4181" s="62">
        <v>14487907740.719999</v>
      </c>
      <c r="Z4181" s="42" t="s">
        <v>68</v>
      </c>
      <c r="AJ4181" s="42"/>
      <c r="AW4181" s="42" t="s">
        <v>2412</v>
      </c>
      <c r="AX4181" s="42"/>
      <c r="AY4181" s="42"/>
      <c r="AZ4181" s="42"/>
      <c r="BA4181" s="42"/>
      <c r="BB4181" s="42"/>
      <c r="BN4181" s="128" t="s">
        <v>4578</v>
      </c>
      <c r="BO4181" s="58" t="str">
        <f t="shared" si="65"/>
        <v>境内资产</v>
      </c>
      <c r="BP4181" s="58" t="str">
        <f>IF(M4181="",VLOOKUP(D4181,Sheet4!$A$1:$B$92,2,0),VLOOKUP(Q4181,Sheet4!$A$1:$B$92,2,0))</f>
        <v>保险资产管理产品</v>
      </c>
    </row>
    <row r="4182" spans="1:68" s="58" customFormat="1" ht="12.75" customHeight="1">
      <c r="A4182" s="138" t="s">
        <v>2270</v>
      </c>
      <c r="B4182" s="50" t="s">
        <v>2318</v>
      </c>
      <c r="C4182" s="252" t="s">
        <v>5552</v>
      </c>
      <c r="D4182" s="257" t="s">
        <v>672</v>
      </c>
      <c r="E4182" s="42" t="s">
        <v>4442</v>
      </c>
      <c r="F4182" s="42" t="s">
        <v>2318</v>
      </c>
      <c r="G4182" s="42"/>
      <c r="H4182" s="307">
        <v>723148.75944592326</v>
      </c>
      <c r="I4182" s="315">
        <v>800548.04195459199</v>
      </c>
      <c r="J4182" s="105">
        <v>0</v>
      </c>
      <c r="K4182" s="42">
        <v>0</v>
      </c>
      <c r="L4182" s="50" t="s">
        <v>4489</v>
      </c>
      <c r="M4182" s="50" t="s">
        <v>5545</v>
      </c>
      <c r="N4182" s="50" t="s">
        <v>5532</v>
      </c>
      <c r="O4182" s="137" t="s">
        <v>2411</v>
      </c>
      <c r="P4182" s="42" t="s">
        <v>64</v>
      </c>
      <c r="Q4182" s="42" t="s">
        <v>65</v>
      </c>
      <c r="R4182" s="42">
        <v>2</v>
      </c>
      <c r="S4182" s="137" t="s">
        <v>2254</v>
      </c>
      <c r="T4182" s="62">
        <v>16867538196.9</v>
      </c>
      <c r="U4182" s="62">
        <v>14487907740.719999</v>
      </c>
      <c r="Z4182" s="42" t="s">
        <v>68</v>
      </c>
      <c r="AJ4182" s="42"/>
      <c r="AW4182" s="42" t="s">
        <v>2412</v>
      </c>
      <c r="AX4182" s="42"/>
      <c r="AY4182" s="42"/>
      <c r="AZ4182" s="42"/>
      <c r="BA4182" s="42"/>
      <c r="BB4182" s="42"/>
      <c r="BN4182" s="128" t="s">
        <v>4578</v>
      </c>
      <c r="BO4182" s="58" t="str">
        <f t="shared" si="65"/>
        <v>境内资产</v>
      </c>
      <c r="BP4182" s="58" t="str">
        <f>IF(M4182="",VLOOKUP(D4182,Sheet4!$A$1:$B$92,2,0),VLOOKUP(Q4182,Sheet4!$A$1:$B$92,2,0))</f>
        <v>保险资产管理产品</v>
      </c>
    </row>
    <row r="4183" spans="1:68" s="58" customFormat="1" ht="12.75" customHeight="1">
      <c r="A4183" s="137" t="s">
        <v>2271</v>
      </c>
      <c r="B4183" s="50" t="s">
        <v>2319</v>
      </c>
      <c r="C4183" s="252" t="s">
        <v>5552</v>
      </c>
      <c r="D4183" s="257" t="s">
        <v>672</v>
      </c>
      <c r="E4183" s="42" t="s">
        <v>4443</v>
      </c>
      <c r="F4183" s="42" t="s">
        <v>2319</v>
      </c>
      <c r="G4183" s="42"/>
      <c r="H4183" s="307">
        <v>3639466.3109818157</v>
      </c>
      <c r="I4183" s="315">
        <v>3076786.2336763726</v>
      </c>
      <c r="J4183" s="105">
        <v>0</v>
      </c>
      <c r="K4183" s="42">
        <v>0</v>
      </c>
      <c r="L4183" s="50" t="s">
        <v>4489</v>
      </c>
      <c r="M4183" s="50" t="s">
        <v>5545</v>
      </c>
      <c r="N4183" s="50" t="s">
        <v>5532</v>
      </c>
      <c r="O4183" s="137" t="s">
        <v>2411</v>
      </c>
      <c r="P4183" s="42" t="s">
        <v>64</v>
      </c>
      <c r="Q4183" s="42" t="s">
        <v>65</v>
      </c>
      <c r="R4183" s="42">
        <v>2</v>
      </c>
      <c r="S4183" s="137" t="s">
        <v>2254</v>
      </c>
      <c r="T4183" s="62">
        <v>16867538196.9</v>
      </c>
      <c r="U4183" s="62">
        <v>14487907740.719999</v>
      </c>
      <c r="Z4183" s="42" t="s">
        <v>68</v>
      </c>
      <c r="AJ4183" s="42"/>
      <c r="AW4183" s="42" t="s">
        <v>2412</v>
      </c>
      <c r="AX4183" s="42"/>
      <c r="AY4183" s="42"/>
      <c r="AZ4183" s="42"/>
      <c r="BA4183" s="42"/>
      <c r="BB4183" s="42"/>
      <c r="BN4183" s="128" t="s">
        <v>4578</v>
      </c>
      <c r="BO4183" s="58" t="str">
        <f t="shared" si="65"/>
        <v>境内资产</v>
      </c>
      <c r="BP4183" s="58" t="str">
        <f>IF(M4183="",VLOOKUP(D4183,Sheet4!$A$1:$B$92,2,0),VLOOKUP(Q4183,Sheet4!$A$1:$B$92,2,0))</f>
        <v>保险资产管理产品</v>
      </c>
    </row>
    <row r="4184" spans="1:68" s="58" customFormat="1" ht="12.75" customHeight="1">
      <c r="A4184" s="137" t="s">
        <v>2272</v>
      </c>
      <c r="B4184" s="50" t="s">
        <v>2320</v>
      </c>
      <c r="C4184" s="252" t="s">
        <v>5552</v>
      </c>
      <c r="D4184" s="257" t="s">
        <v>672</v>
      </c>
      <c r="E4184" s="42" t="s">
        <v>4444</v>
      </c>
      <c r="F4184" s="42" t="s">
        <v>2320</v>
      </c>
      <c r="G4184" s="42"/>
      <c r="H4184" s="307">
        <v>4719919.5208371775</v>
      </c>
      <c r="I4184" s="315">
        <v>3759882.4226862406</v>
      </c>
      <c r="J4184" s="105">
        <v>0</v>
      </c>
      <c r="K4184" s="42">
        <v>0</v>
      </c>
      <c r="L4184" s="50" t="s">
        <v>4489</v>
      </c>
      <c r="M4184" s="50" t="s">
        <v>5545</v>
      </c>
      <c r="N4184" s="50" t="s">
        <v>5532</v>
      </c>
      <c r="O4184" s="137" t="s">
        <v>2411</v>
      </c>
      <c r="P4184" s="42" t="s">
        <v>64</v>
      </c>
      <c r="Q4184" s="42" t="s">
        <v>65</v>
      </c>
      <c r="R4184" s="42">
        <v>2</v>
      </c>
      <c r="S4184" s="137" t="s">
        <v>2254</v>
      </c>
      <c r="T4184" s="62">
        <v>16867538196.9</v>
      </c>
      <c r="U4184" s="62">
        <v>14487907740.719999</v>
      </c>
      <c r="Z4184" s="42" t="s">
        <v>68</v>
      </c>
      <c r="AJ4184" s="42"/>
      <c r="AW4184" s="42" t="s">
        <v>2412</v>
      </c>
      <c r="AX4184" s="42"/>
      <c r="AY4184" s="42"/>
      <c r="AZ4184" s="42"/>
      <c r="BA4184" s="42"/>
      <c r="BB4184" s="42"/>
      <c r="BN4184" s="128" t="s">
        <v>4578</v>
      </c>
      <c r="BO4184" s="58" t="str">
        <f t="shared" si="65"/>
        <v>境内资产</v>
      </c>
      <c r="BP4184" s="58" t="str">
        <f>IF(M4184="",VLOOKUP(D4184,Sheet4!$A$1:$B$92,2,0),VLOOKUP(Q4184,Sheet4!$A$1:$B$92,2,0))</f>
        <v>保险资产管理产品</v>
      </c>
    </row>
    <row r="4185" spans="1:68" s="58" customFormat="1" ht="12.75" customHeight="1">
      <c r="A4185" s="138" t="s">
        <v>1556</v>
      </c>
      <c r="B4185" s="50" t="s">
        <v>1557</v>
      </c>
      <c r="C4185" s="252" t="s">
        <v>5552</v>
      </c>
      <c r="D4185" s="257" t="s">
        <v>672</v>
      </c>
      <c r="E4185" s="42" t="s">
        <v>1558</v>
      </c>
      <c r="F4185" s="42" t="s">
        <v>1557</v>
      </c>
      <c r="G4185" s="42"/>
      <c r="H4185" s="307">
        <v>4296.8722208117006</v>
      </c>
      <c r="I4185" s="315">
        <v>6188.0756771891938</v>
      </c>
      <c r="J4185" s="105">
        <v>0</v>
      </c>
      <c r="K4185" s="42">
        <v>0</v>
      </c>
      <c r="L4185" s="50" t="s">
        <v>4489</v>
      </c>
      <c r="M4185" s="50" t="s">
        <v>5545</v>
      </c>
      <c r="N4185" s="50" t="s">
        <v>5532</v>
      </c>
      <c r="O4185" s="137" t="s">
        <v>2411</v>
      </c>
      <c r="P4185" s="42" t="s">
        <v>64</v>
      </c>
      <c r="Q4185" s="42" t="s">
        <v>65</v>
      </c>
      <c r="R4185" s="42">
        <v>2</v>
      </c>
      <c r="S4185" s="137" t="s">
        <v>2254</v>
      </c>
      <c r="T4185" s="62">
        <v>16867538196.9</v>
      </c>
      <c r="U4185" s="62">
        <v>14487907740.719999</v>
      </c>
      <c r="Z4185" s="42" t="s">
        <v>68</v>
      </c>
      <c r="AJ4185" s="42"/>
      <c r="AW4185" s="42" t="s">
        <v>2412</v>
      </c>
      <c r="AX4185" s="42"/>
      <c r="AY4185" s="42"/>
      <c r="AZ4185" s="42"/>
      <c r="BA4185" s="42"/>
      <c r="BB4185" s="42"/>
      <c r="BN4185" s="128" t="s">
        <v>4578</v>
      </c>
      <c r="BO4185" s="58" t="str">
        <f t="shared" si="65"/>
        <v>境内资产</v>
      </c>
      <c r="BP4185" s="58" t="str">
        <f>IF(M4185="",VLOOKUP(D4185,Sheet4!$A$1:$B$92,2,0),VLOOKUP(Q4185,Sheet4!$A$1:$B$92,2,0))</f>
        <v>保险资产管理产品</v>
      </c>
    </row>
    <row r="4186" spans="1:68" s="58" customFormat="1" ht="12.75" customHeight="1">
      <c r="A4186" s="137" t="s">
        <v>2273</v>
      </c>
      <c r="B4186" s="50" t="s">
        <v>2321</v>
      </c>
      <c r="C4186" s="252" t="s">
        <v>5552</v>
      </c>
      <c r="D4186" s="257" t="s">
        <v>672</v>
      </c>
      <c r="E4186" s="42" t="s">
        <v>4445</v>
      </c>
      <c r="F4186" s="42" t="s">
        <v>2321</v>
      </c>
      <c r="G4186" s="42"/>
      <c r="H4186" s="307">
        <v>6358630.04917238</v>
      </c>
      <c r="I4186" s="315">
        <v>5861354.6852518106</v>
      </c>
      <c r="J4186" s="105">
        <v>0</v>
      </c>
      <c r="K4186" s="42">
        <v>0</v>
      </c>
      <c r="L4186" s="50" t="s">
        <v>4489</v>
      </c>
      <c r="M4186" s="50" t="s">
        <v>5545</v>
      </c>
      <c r="N4186" s="50" t="s">
        <v>5532</v>
      </c>
      <c r="O4186" s="137" t="s">
        <v>2411</v>
      </c>
      <c r="P4186" s="42" t="s">
        <v>64</v>
      </c>
      <c r="Q4186" s="42" t="s">
        <v>65</v>
      </c>
      <c r="R4186" s="42">
        <v>2</v>
      </c>
      <c r="S4186" s="137" t="s">
        <v>2254</v>
      </c>
      <c r="T4186" s="62">
        <v>16867538196.9</v>
      </c>
      <c r="U4186" s="62">
        <v>14487907740.719999</v>
      </c>
      <c r="Z4186" s="42" t="s">
        <v>68</v>
      </c>
      <c r="AJ4186" s="42"/>
      <c r="AW4186" s="42" t="s">
        <v>2412</v>
      </c>
      <c r="AX4186" s="42"/>
      <c r="AY4186" s="42"/>
      <c r="AZ4186" s="42"/>
      <c r="BA4186" s="42"/>
      <c r="BB4186" s="42"/>
      <c r="BN4186" s="128" t="s">
        <v>4578</v>
      </c>
      <c r="BO4186" s="58" t="str">
        <f t="shared" si="65"/>
        <v>境内资产</v>
      </c>
      <c r="BP4186" s="58" t="str">
        <f>IF(M4186="",VLOOKUP(D4186,Sheet4!$A$1:$B$92,2,0),VLOOKUP(Q4186,Sheet4!$A$1:$B$92,2,0))</f>
        <v>保险资产管理产品</v>
      </c>
    </row>
    <row r="4187" spans="1:68" s="58" customFormat="1" ht="12.75" customHeight="1">
      <c r="A4187" s="137" t="s">
        <v>2274</v>
      </c>
      <c r="B4187" s="50" t="s">
        <v>2322</v>
      </c>
      <c r="C4187" s="252" t="s">
        <v>5552</v>
      </c>
      <c r="D4187" s="257" t="s">
        <v>672</v>
      </c>
      <c r="E4187" s="42" t="s">
        <v>4446</v>
      </c>
      <c r="F4187" s="42" t="s">
        <v>2322</v>
      </c>
      <c r="G4187" s="42"/>
      <c r="H4187" s="307">
        <v>4670850.054101631</v>
      </c>
      <c r="I4187" s="315">
        <v>4007937.1617363547</v>
      </c>
      <c r="J4187" s="105">
        <v>0</v>
      </c>
      <c r="K4187" s="42">
        <v>0</v>
      </c>
      <c r="L4187" s="50" t="s">
        <v>4489</v>
      </c>
      <c r="M4187" s="50" t="s">
        <v>5545</v>
      </c>
      <c r="N4187" s="50" t="s">
        <v>5532</v>
      </c>
      <c r="O4187" s="137" t="s">
        <v>2411</v>
      </c>
      <c r="P4187" s="42" t="s">
        <v>64</v>
      </c>
      <c r="Q4187" s="42" t="s">
        <v>65</v>
      </c>
      <c r="R4187" s="42">
        <v>2</v>
      </c>
      <c r="S4187" s="137" t="s">
        <v>2254</v>
      </c>
      <c r="T4187" s="62">
        <v>16867538196.9</v>
      </c>
      <c r="U4187" s="62">
        <v>14487907740.719999</v>
      </c>
      <c r="Z4187" s="42" t="s">
        <v>68</v>
      </c>
      <c r="AJ4187" s="42"/>
      <c r="AW4187" s="42" t="s">
        <v>2412</v>
      </c>
      <c r="AX4187" s="42"/>
      <c r="AY4187" s="42"/>
      <c r="AZ4187" s="42"/>
      <c r="BA4187" s="42"/>
      <c r="BB4187" s="42"/>
      <c r="BN4187" s="128" t="s">
        <v>4578</v>
      </c>
      <c r="BO4187" s="58" t="str">
        <f t="shared" si="65"/>
        <v>境内资产</v>
      </c>
      <c r="BP4187" s="58" t="str">
        <f>IF(M4187="",VLOOKUP(D4187,Sheet4!$A$1:$B$92,2,0),VLOOKUP(Q4187,Sheet4!$A$1:$B$92,2,0))</f>
        <v>保险资产管理产品</v>
      </c>
    </row>
    <row r="4188" spans="1:68" s="58" customFormat="1" ht="12.75" customHeight="1">
      <c r="A4188" s="138" t="s">
        <v>2116</v>
      </c>
      <c r="B4188" s="50" t="s">
        <v>2323</v>
      </c>
      <c r="C4188" s="252" t="s">
        <v>5552</v>
      </c>
      <c r="D4188" s="257" t="s">
        <v>672</v>
      </c>
      <c r="E4188" s="42" t="s">
        <v>4361</v>
      </c>
      <c r="F4188" s="42" t="s">
        <v>2323</v>
      </c>
      <c r="G4188" s="42"/>
      <c r="H4188" s="307">
        <v>2825065.6723032566</v>
      </c>
      <c r="I4188" s="315">
        <v>1942119.3331751185</v>
      </c>
      <c r="J4188" s="105">
        <v>0</v>
      </c>
      <c r="K4188" s="42">
        <v>0</v>
      </c>
      <c r="L4188" s="50" t="s">
        <v>4489</v>
      </c>
      <c r="M4188" s="50" t="s">
        <v>5545</v>
      </c>
      <c r="N4188" s="50" t="s">
        <v>5532</v>
      </c>
      <c r="O4188" s="137" t="s">
        <v>2411</v>
      </c>
      <c r="P4188" s="42" t="s">
        <v>64</v>
      </c>
      <c r="Q4188" s="42" t="s">
        <v>65</v>
      </c>
      <c r="R4188" s="42">
        <v>2</v>
      </c>
      <c r="S4188" s="137" t="s">
        <v>2254</v>
      </c>
      <c r="T4188" s="62">
        <v>16867538196.9</v>
      </c>
      <c r="U4188" s="62">
        <v>14487907740.719999</v>
      </c>
      <c r="Z4188" s="42" t="s">
        <v>68</v>
      </c>
      <c r="AJ4188" s="42"/>
      <c r="AW4188" s="42" t="s">
        <v>2412</v>
      </c>
      <c r="AX4188" s="42"/>
      <c r="AY4188" s="42"/>
      <c r="AZ4188" s="42"/>
      <c r="BA4188" s="42"/>
      <c r="BB4188" s="42"/>
      <c r="BN4188" s="128" t="s">
        <v>4578</v>
      </c>
      <c r="BO4188" s="58" t="str">
        <f t="shared" si="65"/>
        <v>境内资产</v>
      </c>
      <c r="BP4188" s="58" t="str">
        <f>IF(M4188="",VLOOKUP(D4188,Sheet4!$A$1:$B$92,2,0),VLOOKUP(Q4188,Sheet4!$A$1:$B$92,2,0))</f>
        <v>保险资产管理产品</v>
      </c>
    </row>
    <row r="4189" spans="1:68" s="58" customFormat="1" ht="12.75" customHeight="1">
      <c r="A4189" s="138" t="s">
        <v>2275</v>
      </c>
      <c r="B4189" s="50" t="s">
        <v>2324</v>
      </c>
      <c r="C4189" s="252" t="s">
        <v>5552</v>
      </c>
      <c r="D4189" s="257" t="s">
        <v>672</v>
      </c>
      <c r="E4189" s="42" t="s">
        <v>4447</v>
      </c>
      <c r="F4189" s="42" t="s">
        <v>2324</v>
      </c>
      <c r="G4189" s="42"/>
      <c r="H4189" s="307">
        <v>1816490.5199582344</v>
      </c>
      <c r="I4189" s="315">
        <v>1592321.0899041744</v>
      </c>
      <c r="J4189" s="105">
        <v>0</v>
      </c>
      <c r="K4189" s="42">
        <v>0</v>
      </c>
      <c r="L4189" s="50" t="s">
        <v>4489</v>
      </c>
      <c r="M4189" s="50" t="s">
        <v>5545</v>
      </c>
      <c r="N4189" s="50" t="s">
        <v>5532</v>
      </c>
      <c r="O4189" s="137" t="s">
        <v>2411</v>
      </c>
      <c r="P4189" s="42" t="s">
        <v>64</v>
      </c>
      <c r="Q4189" s="42" t="s">
        <v>65</v>
      </c>
      <c r="R4189" s="42">
        <v>2</v>
      </c>
      <c r="S4189" s="137" t="s">
        <v>2254</v>
      </c>
      <c r="T4189" s="62">
        <v>16867538196.9</v>
      </c>
      <c r="U4189" s="62">
        <v>14487907740.719999</v>
      </c>
      <c r="Z4189" s="42" t="s">
        <v>68</v>
      </c>
      <c r="AJ4189" s="42"/>
      <c r="AW4189" s="42" t="s">
        <v>2412</v>
      </c>
      <c r="AX4189" s="42"/>
      <c r="AY4189" s="42"/>
      <c r="AZ4189" s="42"/>
      <c r="BA4189" s="42"/>
      <c r="BB4189" s="42"/>
      <c r="BN4189" s="128" t="s">
        <v>4578</v>
      </c>
      <c r="BO4189" s="58" t="str">
        <f t="shared" si="65"/>
        <v>境内资产</v>
      </c>
      <c r="BP4189" s="58" t="str">
        <f>IF(M4189="",VLOOKUP(D4189,Sheet4!$A$1:$B$92,2,0),VLOOKUP(Q4189,Sheet4!$A$1:$B$92,2,0))</f>
        <v>保险资产管理产品</v>
      </c>
    </row>
    <row r="4190" spans="1:68" s="58" customFormat="1" ht="12.75" customHeight="1">
      <c r="A4190" s="137" t="s">
        <v>2276</v>
      </c>
      <c r="B4190" s="50" t="s">
        <v>2325</v>
      </c>
      <c r="C4190" s="252" t="s">
        <v>5552</v>
      </c>
      <c r="D4190" s="257" t="s">
        <v>672</v>
      </c>
      <c r="E4190" s="42" t="s">
        <v>4448</v>
      </c>
      <c r="F4190" s="42" t="s">
        <v>2325</v>
      </c>
      <c r="G4190" s="42"/>
      <c r="H4190" s="307">
        <v>583837.00149176968</v>
      </c>
      <c r="I4190" s="315">
        <v>340461.23588959739</v>
      </c>
      <c r="J4190" s="105">
        <v>0</v>
      </c>
      <c r="K4190" s="42">
        <v>0</v>
      </c>
      <c r="L4190" s="50" t="s">
        <v>4489</v>
      </c>
      <c r="M4190" s="50" t="s">
        <v>5545</v>
      </c>
      <c r="N4190" s="50" t="s">
        <v>5532</v>
      </c>
      <c r="O4190" s="137" t="s">
        <v>2411</v>
      </c>
      <c r="P4190" s="42" t="s">
        <v>64</v>
      </c>
      <c r="Q4190" s="42" t="s">
        <v>65</v>
      </c>
      <c r="R4190" s="42">
        <v>2</v>
      </c>
      <c r="S4190" s="137" t="s">
        <v>2254</v>
      </c>
      <c r="T4190" s="62">
        <v>16867538196.9</v>
      </c>
      <c r="U4190" s="62">
        <v>14487907740.719999</v>
      </c>
      <c r="Z4190" s="42" t="s">
        <v>68</v>
      </c>
      <c r="AJ4190" s="42"/>
      <c r="AW4190" s="42" t="s">
        <v>2412</v>
      </c>
      <c r="AX4190" s="42"/>
      <c r="AY4190" s="42"/>
      <c r="AZ4190" s="42"/>
      <c r="BA4190" s="42"/>
      <c r="BB4190" s="42"/>
      <c r="BN4190" s="128" t="s">
        <v>4578</v>
      </c>
      <c r="BO4190" s="58" t="str">
        <f t="shared" si="65"/>
        <v>境内资产</v>
      </c>
      <c r="BP4190" s="58" t="str">
        <f>IF(M4190="",VLOOKUP(D4190,Sheet4!$A$1:$B$92,2,0),VLOOKUP(Q4190,Sheet4!$A$1:$B$92,2,0))</f>
        <v>保险资产管理产品</v>
      </c>
    </row>
    <row r="4191" spans="1:68" s="58" customFormat="1" ht="12.75" customHeight="1">
      <c r="A4191" s="137" t="s">
        <v>2277</v>
      </c>
      <c r="B4191" s="50" t="s">
        <v>2326</v>
      </c>
      <c r="C4191" s="252" t="s">
        <v>5552</v>
      </c>
      <c r="D4191" s="257" t="s">
        <v>672</v>
      </c>
      <c r="E4191" s="42" t="s">
        <v>3547</v>
      </c>
      <c r="F4191" s="42" t="s">
        <v>2326</v>
      </c>
      <c r="G4191" s="42"/>
      <c r="H4191" s="307">
        <v>1501021.8522366115</v>
      </c>
      <c r="I4191" s="315">
        <v>1444831.4933760115</v>
      </c>
      <c r="J4191" s="105">
        <v>0</v>
      </c>
      <c r="K4191" s="42">
        <v>0</v>
      </c>
      <c r="L4191" s="50" t="s">
        <v>4489</v>
      </c>
      <c r="M4191" s="50" t="s">
        <v>5545</v>
      </c>
      <c r="N4191" s="50" t="s">
        <v>5532</v>
      </c>
      <c r="O4191" s="137" t="s">
        <v>2411</v>
      </c>
      <c r="P4191" s="42" t="s">
        <v>64</v>
      </c>
      <c r="Q4191" s="42" t="s">
        <v>65</v>
      </c>
      <c r="R4191" s="42">
        <v>2</v>
      </c>
      <c r="S4191" s="137" t="s">
        <v>2254</v>
      </c>
      <c r="T4191" s="62">
        <v>16867538196.9</v>
      </c>
      <c r="U4191" s="62">
        <v>14487907740.719999</v>
      </c>
      <c r="Z4191" s="42" t="s">
        <v>280</v>
      </c>
      <c r="AJ4191" s="42"/>
      <c r="AW4191" s="42" t="s">
        <v>2412</v>
      </c>
      <c r="AX4191" s="42"/>
      <c r="AY4191" s="42"/>
      <c r="AZ4191" s="42"/>
      <c r="BA4191" s="42"/>
      <c r="BB4191" s="42"/>
      <c r="BN4191" s="128" t="s">
        <v>4578</v>
      </c>
      <c r="BO4191" s="58" t="str">
        <f t="shared" si="65"/>
        <v>境内资产</v>
      </c>
      <c r="BP4191" s="58" t="str">
        <f>IF(M4191="",VLOOKUP(D4191,Sheet4!$A$1:$B$92,2,0),VLOOKUP(Q4191,Sheet4!$A$1:$B$92,2,0))</f>
        <v>保险资产管理产品</v>
      </c>
    </row>
    <row r="4192" spans="1:68" s="58" customFormat="1" ht="12.75" customHeight="1">
      <c r="A4192" s="137" t="s">
        <v>2106</v>
      </c>
      <c r="B4192" s="50" t="s">
        <v>2327</v>
      </c>
      <c r="C4192" s="252" t="s">
        <v>5552</v>
      </c>
      <c r="D4192" s="257" t="s">
        <v>672</v>
      </c>
      <c r="E4192" s="42" t="s">
        <v>4358</v>
      </c>
      <c r="F4192" s="42" t="s">
        <v>2327</v>
      </c>
      <c r="G4192" s="42"/>
      <c r="H4192" s="307">
        <v>3111806.4838422081</v>
      </c>
      <c r="I4192" s="315">
        <v>2713393.7940777205</v>
      </c>
      <c r="J4192" s="105">
        <v>0</v>
      </c>
      <c r="K4192" s="42">
        <v>0</v>
      </c>
      <c r="L4192" s="50" t="s">
        <v>4489</v>
      </c>
      <c r="M4192" s="50" t="s">
        <v>5545</v>
      </c>
      <c r="N4192" s="50" t="s">
        <v>5532</v>
      </c>
      <c r="O4192" s="137" t="s">
        <v>2411</v>
      </c>
      <c r="P4192" s="42" t="s">
        <v>64</v>
      </c>
      <c r="Q4192" s="42" t="s">
        <v>65</v>
      </c>
      <c r="R4192" s="42">
        <v>2</v>
      </c>
      <c r="S4192" s="137" t="s">
        <v>2254</v>
      </c>
      <c r="T4192" s="62">
        <v>16867538196.9</v>
      </c>
      <c r="U4192" s="62">
        <v>14487907740.719999</v>
      </c>
      <c r="Z4192" s="42" t="s">
        <v>68</v>
      </c>
      <c r="AJ4192" s="42"/>
      <c r="AW4192" s="42" t="s">
        <v>2412</v>
      </c>
      <c r="AX4192" s="42"/>
      <c r="AY4192" s="42"/>
      <c r="AZ4192" s="42"/>
      <c r="BA4192" s="42"/>
      <c r="BB4192" s="42"/>
      <c r="BN4192" s="128" t="s">
        <v>4578</v>
      </c>
      <c r="BO4192" s="58" t="str">
        <f t="shared" si="65"/>
        <v>境内资产</v>
      </c>
      <c r="BP4192" s="58" t="str">
        <f>IF(M4192="",VLOOKUP(D4192,Sheet4!$A$1:$B$92,2,0),VLOOKUP(Q4192,Sheet4!$A$1:$B$92,2,0))</f>
        <v>保险资产管理产品</v>
      </c>
    </row>
    <row r="4193" spans="1:68" s="58" customFormat="1" ht="12.75" customHeight="1">
      <c r="A4193" s="137" t="s">
        <v>2278</v>
      </c>
      <c r="B4193" s="50" t="s">
        <v>2328</v>
      </c>
      <c r="C4193" s="252" t="s">
        <v>5552</v>
      </c>
      <c r="D4193" s="257" t="s">
        <v>672</v>
      </c>
      <c r="E4193" s="42" t="s">
        <v>4449</v>
      </c>
      <c r="F4193" s="42" t="s">
        <v>2328</v>
      </c>
      <c r="G4193" s="42"/>
      <c r="H4193" s="307">
        <v>5109773.4385427572</v>
      </c>
      <c r="I4193" s="315">
        <v>4869344.6750650927</v>
      </c>
      <c r="J4193" s="105">
        <v>0</v>
      </c>
      <c r="K4193" s="42">
        <v>0</v>
      </c>
      <c r="L4193" s="50" t="s">
        <v>4489</v>
      </c>
      <c r="M4193" s="50" t="s">
        <v>5545</v>
      </c>
      <c r="N4193" s="50" t="s">
        <v>5532</v>
      </c>
      <c r="O4193" s="137" t="s">
        <v>2411</v>
      </c>
      <c r="P4193" s="42" t="s">
        <v>64</v>
      </c>
      <c r="Q4193" s="42" t="s">
        <v>65</v>
      </c>
      <c r="R4193" s="42">
        <v>2</v>
      </c>
      <c r="S4193" s="137" t="s">
        <v>2254</v>
      </c>
      <c r="T4193" s="62">
        <v>16867538196.9</v>
      </c>
      <c r="U4193" s="62">
        <v>14487907740.719999</v>
      </c>
      <c r="Z4193" s="42" t="s">
        <v>68</v>
      </c>
      <c r="AJ4193" s="42"/>
      <c r="AW4193" s="42" t="s">
        <v>2412</v>
      </c>
      <c r="AX4193" s="42"/>
      <c r="AY4193" s="42"/>
      <c r="AZ4193" s="42"/>
      <c r="BA4193" s="42"/>
      <c r="BB4193" s="42"/>
      <c r="BN4193" s="128" t="s">
        <v>4578</v>
      </c>
      <c r="BO4193" s="58" t="str">
        <f t="shared" si="65"/>
        <v>境内资产</v>
      </c>
      <c r="BP4193" s="58" t="str">
        <f>IF(M4193="",VLOOKUP(D4193,Sheet4!$A$1:$B$92,2,0),VLOOKUP(Q4193,Sheet4!$A$1:$B$92,2,0))</f>
        <v>保险资产管理产品</v>
      </c>
    </row>
    <row r="4194" spans="1:68" s="58" customFormat="1" ht="12.75" customHeight="1">
      <c r="A4194" s="137" t="s">
        <v>2279</v>
      </c>
      <c r="B4194" s="50" t="s">
        <v>2329</v>
      </c>
      <c r="C4194" s="252" t="s">
        <v>5552</v>
      </c>
      <c r="D4194" s="257" t="s">
        <v>672</v>
      </c>
      <c r="E4194" s="42" t="s">
        <v>4450</v>
      </c>
      <c r="F4194" s="42" t="s">
        <v>2329</v>
      </c>
      <c r="G4194" s="42"/>
      <c r="H4194" s="307">
        <v>1125721.4760147254</v>
      </c>
      <c r="I4194" s="315">
        <v>869500.86525329459</v>
      </c>
      <c r="J4194" s="105">
        <v>0</v>
      </c>
      <c r="K4194" s="42">
        <v>0</v>
      </c>
      <c r="L4194" s="50" t="s">
        <v>4489</v>
      </c>
      <c r="M4194" s="50" t="s">
        <v>5545</v>
      </c>
      <c r="N4194" s="50" t="s">
        <v>5532</v>
      </c>
      <c r="O4194" s="137" t="s">
        <v>2411</v>
      </c>
      <c r="P4194" s="42" t="s">
        <v>64</v>
      </c>
      <c r="Q4194" s="42" t="s">
        <v>65</v>
      </c>
      <c r="R4194" s="42">
        <v>2</v>
      </c>
      <c r="S4194" s="137" t="s">
        <v>2254</v>
      </c>
      <c r="T4194" s="62">
        <v>16867538196.9</v>
      </c>
      <c r="U4194" s="62">
        <v>14487907740.719999</v>
      </c>
      <c r="Z4194" s="42" t="s">
        <v>68</v>
      </c>
      <c r="AJ4194" s="42"/>
      <c r="AW4194" s="42" t="s">
        <v>2412</v>
      </c>
      <c r="AX4194" s="42"/>
      <c r="AY4194" s="42"/>
      <c r="AZ4194" s="42"/>
      <c r="BA4194" s="42"/>
      <c r="BB4194" s="42"/>
      <c r="BN4194" s="128" t="s">
        <v>4578</v>
      </c>
      <c r="BO4194" s="58" t="str">
        <f t="shared" si="65"/>
        <v>境内资产</v>
      </c>
      <c r="BP4194" s="58" t="str">
        <f>IF(M4194="",VLOOKUP(D4194,Sheet4!$A$1:$B$92,2,0),VLOOKUP(Q4194,Sheet4!$A$1:$B$92,2,0))</f>
        <v>保险资产管理产品</v>
      </c>
    </row>
    <row r="4195" spans="1:68" s="58" customFormat="1" ht="12.75" customHeight="1">
      <c r="A4195" s="137" t="s">
        <v>2280</v>
      </c>
      <c r="B4195" s="50" t="s">
        <v>2330</v>
      </c>
      <c r="C4195" s="252" t="s">
        <v>5552</v>
      </c>
      <c r="D4195" s="257" t="s">
        <v>672</v>
      </c>
      <c r="E4195" s="42" t="s">
        <v>4451</v>
      </c>
      <c r="F4195" s="42" t="s">
        <v>2330</v>
      </c>
      <c r="G4195" s="42"/>
      <c r="H4195" s="307">
        <v>5304587.7551834118</v>
      </c>
      <c r="I4195" s="315">
        <v>3240364.6133781867</v>
      </c>
      <c r="J4195" s="105">
        <v>0</v>
      </c>
      <c r="K4195" s="42">
        <v>0</v>
      </c>
      <c r="L4195" s="50" t="s">
        <v>4489</v>
      </c>
      <c r="M4195" s="50" t="s">
        <v>5545</v>
      </c>
      <c r="N4195" s="50" t="s">
        <v>5532</v>
      </c>
      <c r="O4195" s="137" t="s">
        <v>2411</v>
      </c>
      <c r="P4195" s="42" t="s">
        <v>64</v>
      </c>
      <c r="Q4195" s="42" t="s">
        <v>65</v>
      </c>
      <c r="R4195" s="42">
        <v>2</v>
      </c>
      <c r="S4195" s="137" t="s">
        <v>2254</v>
      </c>
      <c r="T4195" s="62">
        <v>16867538196.9</v>
      </c>
      <c r="U4195" s="62">
        <v>14487907740.719999</v>
      </c>
      <c r="Z4195" s="42" t="s">
        <v>68</v>
      </c>
      <c r="AJ4195" s="42"/>
      <c r="AW4195" s="42" t="s">
        <v>2412</v>
      </c>
      <c r="AX4195" s="42"/>
      <c r="AY4195" s="42"/>
      <c r="AZ4195" s="42"/>
      <c r="BA4195" s="42"/>
      <c r="BB4195" s="42"/>
      <c r="BN4195" s="128" t="s">
        <v>4578</v>
      </c>
      <c r="BO4195" s="58" t="str">
        <f t="shared" si="65"/>
        <v>境内资产</v>
      </c>
      <c r="BP4195" s="58" t="str">
        <f>IF(M4195="",VLOOKUP(D4195,Sheet4!$A$1:$B$92,2,0),VLOOKUP(Q4195,Sheet4!$A$1:$B$92,2,0))</f>
        <v>保险资产管理产品</v>
      </c>
    </row>
    <row r="4196" spans="1:68" s="58" customFormat="1" ht="12.75" customHeight="1">
      <c r="A4196" s="137" t="s">
        <v>2281</v>
      </c>
      <c r="B4196" s="50" t="s">
        <v>2331</v>
      </c>
      <c r="C4196" s="252" t="s">
        <v>5552</v>
      </c>
      <c r="D4196" s="257" t="s">
        <v>672</v>
      </c>
      <c r="E4196" s="42" t="s">
        <v>2546</v>
      </c>
      <c r="F4196" s="42" t="s">
        <v>2331</v>
      </c>
      <c r="G4196" s="42"/>
      <c r="H4196" s="307">
        <v>2916362.2052003522</v>
      </c>
      <c r="I4196" s="315">
        <v>3296956.2364153494</v>
      </c>
      <c r="J4196" s="105">
        <v>0</v>
      </c>
      <c r="K4196" s="42">
        <v>0</v>
      </c>
      <c r="L4196" s="50" t="s">
        <v>4489</v>
      </c>
      <c r="M4196" s="50" t="s">
        <v>5545</v>
      </c>
      <c r="N4196" s="50" t="s">
        <v>5532</v>
      </c>
      <c r="O4196" s="137" t="s">
        <v>2411</v>
      </c>
      <c r="P4196" s="42" t="s">
        <v>64</v>
      </c>
      <c r="Q4196" s="42" t="s">
        <v>65</v>
      </c>
      <c r="R4196" s="42">
        <v>2</v>
      </c>
      <c r="S4196" s="137" t="s">
        <v>2254</v>
      </c>
      <c r="T4196" s="62">
        <v>16867538196.9</v>
      </c>
      <c r="U4196" s="62">
        <v>14487907740.719999</v>
      </c>
      <c r="Z4196" s="42" t="s">
        <v>68</v>
      </c>
      <c r="AJ4196" s="42"/>
      <c r="AW4196" s="42" t="s">
        <v>2412</v>
      </c>
      <c r="AX4196" s="42"/>
      <c r="AY4196" s="42"/>
      <c r="AZ4196" s="42"/>
      <c r="BA4196" s="42"/>
      <c r="BB4196" s="42"/>
      <c r="BN4196" s="128" t="s">
        <v>4578</v>
      </c>
      <c r="BO4196" s="58" t="str">
        <f t="shared" si="65"/>
        <v>境内资产</v>
      </c>
      <c r="BP4196" s="58" t="str">
        <f>IF(M4196="",VLOOKUP(D4196,Sheet4!$A$1:$B$92,2,0),VLOOKUP(Q4196,Sheet4!$A$1:$B$92,2,0))</f>
        <v>保险资产管理产品</v>
      </c>
    </row>
    <row r="4197" spans="1:68" s="58" customFormat="1" ht="12.75" customHeight="1">
      <c r="A4197" s="137" t="s">
        <v>2102</v>
      </c>
      <c r="B4197" s="50" t="s">
        <v>2332</v>
      </c>
      <c r="C4197" s="252" t="s">
        <v>5552</v>
      </c>
      <c r="D4197" s="257" t="s">
        <v>672</v>
      </c>
      <c r="E4197" s="42" t="s">
        <v>3651</v>
      </c>
      <c r="F4197" s="42" t="s">
        <v>2332</v>
      </c>
      <c r="G4197" s="42"/>
      <c r="H4197" s="307">
        <v>1566533.1894698141</v>
      </c>
      <c r="I4197" s="315">
        <v>1570458.5998927122</v>
      </c>
      <c r="J4197" s="105">
        <v>0</v>
      </c>
      <c r="K4197" s="42">
        <v>0</v>
      </c>
      <c r="L4197" s="50" t="s">
        <v>4489</v>
      </c>
      <c r="M4197" s="50" t="s">
        <v>5545</v>
      </c>
      <c r="N4197" s="50" t="s">
        <v>5532</v>
      </c>
      <c r="O4197" s="137" t="s">
        <v>2411</v>
      </c>
      <c r="P4197" s="42" t="s">
        <v>64</v>
      </c>
      <c r="Q4197" s="42" t="s">
        <v>65</v>
      </c>
      <c r="R4197" s="42">
        <v>2</v>
      </c>
      <c r="S4197" s="137" t="s">
        <v>2254</v>
      </c>
      <c r="T4197" s="62">
        <v>16867538196.9</v>
      </c>
      <c r="U4197" s="62">
        <v>14487907740.719999</v>
      </c>
      <c r="Z4197" s="42" t="s">
        <v>280</v>
      </c>
      <c r="AJ4197" s="42"/>
      <c r="AW4197" s="42" t="s">
        <v>2412</v>
      </c>
      <c r="AX4197" s="42"/>
      <c r="AY4197" s="42"/>
      <c r="AZ4197" s="42"/>
      <c r="BA4197" s="42"/>
      <c r="BB4197" s="42"/>
      <c r="BN4197" s="128" t="s">
        <v>4578</v>
      </c>
      <c r="BO4197" s="58" t="str">
        <f t="shared" si="65"/>
        <v>境内资产</v>
      </c>
      <c r="BP4197" s="58" t="str">
        <f>IF(M4197="",VLOOKUP(D4197,Sheet4!$A$1:$B$92,2,0),VLOOKUP(Q4197,Sheet4!$A$1:$B$92,2,0))</f>
        <v>保险资产管理产品</v>
      </c>
    </row>
    <row r="4198" spans="1:68" s="58" customFormat="1" ht="12.75" customHeight="1">
      <c r="A4198" s="137" t="s">
        <v>2282</v>
      </c>
      <c r="B4198" s="50" t="s">
        <v>2333</v>
      </c>
      <c r="C4198" s="252" t="s">
        <v>5552</v>
      </c>
      <c r="D4198" s="257" t="s">
        <v>672</v>
      </c>
      <c r="E4198" s="42" t="s">
        <v>3677</v>
      </c>
      <c r="F4198" s="42" t="s">
        <v>2333</v>
      </c>
      <c r="G4198" s="42"/>
      <c r="H4198" s="307">
        <v>7842001.0384354731</v>
      </c>
      <c r="I4198" s="315">
        <v>6565581.2897012895</v>
      </c>
      <c r="J4198" s="105">
        <v>0</v>
      </c>
      <c r="K4198" s="42">
        <v>0</v>
      </c>
      <c r="L4198" s="50" t="s">
        <v>4489</v>
      </c>
      <c r="M4198" s="50" t="s">
        <v>5545</v>
      </c>
      <c r="N4198" s="50" t="s">
        <v>5532</v>
      </c>
      <c r="O4198" s="137" t="s">
        <v>2411</v>
      </c>
      <c r="P4198" s="42" t="s">
        <v>64</v>
      </c>
      <c r="Q4198" s="42" t="s">
        <v>65</v>
      </c>
      <c r="R4198" s="42">
        <v>2</v>
      </c>
      <c r="S4198" s="137" t="s">
        <v>2254</v>
      </c>
      <c r="T4198" s="62">
        <v>16867538196.9</v>
      </c>
      <c r="U4198" s="62">
        <v>14487907740.719999</v>
      </c>
      <c r="Z4198" s="42" t="s">
        <v>280</v>
      </c>
      <c r="AJ4198" s="42"/>
      <c r="AW4198" s="42" t="s">
        <v>2412</v>
      </c>
      <c r="AX4198" s="42"/>
      <c r="AY4198" s="42"/>
      <c r="AZ4198" s="42"/>
      <c r="BA4198" s="42"/>
      <c r="BB4198" s="42"/>
      <c r="BN4198" s="128" t="s">
        <v>4578</v>
      </c>
      <c r="BO4198" s="58" t="str">
        <f t="shared" si="65"/>
        <v>境内资产</v>
      </c>
      <c r="BP4198" s="58" t="str">
        <f>IF(M4198="",VLOOKUP(D4198,Sheet4!$A$1:$B$92,2,0),VLOOKUP(Q4198,Sheet4!$A$1:$B$92,2,0))</f>
        <v>保险资产管理产品</v>
      </c>
    </row>
    <row r="4199" spans="1:68" s="58" customFormat="1" ht="12.75" customHeight="1">
      <c r="A4199" s="137" t="s">
        <v>2283</v>
      </c>
      <c r="B4199" s="50" t="s">
        <v>2334</v>
      </c>
      <c r="C4199" s="252" t="s">
        <v>5552</v>
      </c>
      <c r="D4199" s="257" t="s">
        <v>678</v>
      </c>
      <c r="E4199" s="42" t="s">
        <v>4452</v>
      </c>
      <c r="F4199" s="42" t="s">
        <v>2334</v>
      </c>
      <c r="G4199" s="42"/>
      <c r="H4199" s="307">
        <v>703014.16863113979</v>
      </c>
      <c r="I4199" s="315">
        <v>553305.73211481085</v>
      </c>
      <c r="J4199" s="105">
        <v>0</v>
      </c>
      <c r="K4199" s="42">
        <v>0</v>
      </c>
      <c r="L4199" s="50" t="s">
        <v>4489</v>
      </c>
      <c r="M4199" s="50" t="s">
        <v>5545</v>
      </c>
      <c r="N4199" s="50" t="s">
        <v>5532</v>
      </c>
      <c r="O4199" s="137" t="s">
        <v>2411</v>
      </c>
      <c r="P4199" s="42" t="s">
        <v>64</v>
      </c>
      <c r="Q4199" s="42" t="s">
        <v>65</v>
      </c>
      <c r="R4199" s="42">
        <v>2</v>
      </c>
      <c r="S4199" s="137" t="s">
        <v>2254</v>
      </c>
      <c r="T4199" s="62">
        <v>16867538196.9</v>
      </c>
      <c r="U4199" s="62">
        <v>14487907740.719999</v>
      </c>
      <c r="Z4199" s="42" t="s">
        <v>68</v>
      </c>
      <c r="AJ4199" s="42"/>
      <c r="AW4199" s="42" t="s">
        <v>2412</v>
      </c>
      <c r="AX4199" s="42"/>
      <c r="AY4199" s="42"/>
      <c r="AZ4199" s="42"/>
      <c r="BA4199" s="42"/>
      <c r="BB4199" s="42"/>
      <c r="BN4199" s="128" t="s">
        <v>4578</v>
      </c>
      <c r="BO4199" s="58" t="str">
        <f t="shared" si="65"/>
        <v>境内资产</v>
      </c>
      <c r="BP4199" s="58" t="str">
        <f>IF(M4199="",VLOOKUP(D4199,Sheet4!$A$1:$B$92,2,0),VLOOKUP(Q4199,Sheet4!$A$1:$B$92,2,0))</f>
        <v>保险资产管理产品</v>
      </c>
    </row>
    <row r="4200" spans="1:68" s="58" customFormat="1" ht="12.75" customHeight="1">
      <c r="A4200" s="137" t="s">
        <v>2284</v>
      </c>
      <c r="B4200" s="50" t="s">
        <v>2335</v>
      </c>
      <c r="C4200" s="252" t="s">
        <v>5552</v>
      </c>
      <c r="D4200" s="257" t="s">
        <v>678</v>
      </c>
      <c r="E4200" s="42" t="s">
        <v>4453</v>
      </c>
      <c r="F4200" s="42" t="s">
        <v>2335</v>
      </c>
      <c r="G4200" s="42"/>
      <c r="H4200" s="307">
        <v>3135765.1609847629</v>
      </c>
      <c r="I4200" s="315">
        <v>2631831.490553888</v>
      </c>
      <c r="J4200" s="105">
        <v>0</v>
      </c>
      <c r="K4200" s="42">
        <v>0</v>
      </c>
      <c r="L4200" s="50" t="s">
        <v>4489</v>
      </c>
      <c r="M4200" s="50" t="s">
        <v>5545</v>
      </c>
      <c r="N4200" s="50" t="s">
        <v>5532</v>
      </c>
      <c r="O4200" s="137" t="s">
        <v>2411</v>
      </c>
      <c r="P4200" s="42" t="s">
        <v>64</v>
      </c>
      <c r="Q4200" s="42" t="s">
        <v>65</v>
      </c>
      <c r="R4200" s="42">
        <v>2</v>
      </c>
      <c r="S4200" s="137" t="s">
        <v>2254</v>
      </c>
      <c r="T4200" s="62">
        <v>16867538196.9</v>
      </c>
      <c r="U4200" s="62">
        <v>14487907740.719999</v>
      </c>
      <c r="Z4200" s="42" t="s">
        <v>68</v>
      </c>
      <c r="AJ4200" s="42"/>
      <c r="AW4200" s="42" t="s">
        <v>2412</v>
      </c>
      <c r="AX4200" s="42"/>
      <c r="AY4200" s="42"/>
      <c r="AZ4200" s="42"/>
      <c r="BA4200" s="42"/>
      <c r="BB4200" s="42"/>
      <c r="BN4200" s="128" t="s">
        <v>4578</v>
      </c>
      <c r="BO4200" s="58" t="str">
        <f t="shared" si="65"/>
        <v>境内资产</v>
      </c>
      <c r="BP4200" s="58" t="str">
        <f>IF(M4200="",VLOOKUP(D4200,Sheet4!$A$1:$B$92,2,0),VLOOKUP(Q4200,Sheet4!$A$1:$B$92,2,0))</f>
        <v>保险资产管理产品</v>
      </c>
    </row>
    <row r="4201" spans="1:68" s="58" customFormat="1" ht="12.75" customHeight="1">
      <c r="A4201" s="137" t="s">
        <v>2285</v>
      </c>
      <c r="B4201" s="50" t="s">
        <v>2336</v>
      </c>
      <c r="C4201" s="252" t="s">
        <v>5552</v>
      </c>
      <c r="D4201" s="257" t="s">
        <v>678</v>
      </c>
      <c r="E4201" s="42" t="s">
        <v>4454</v>
      </c>
      <c r="F4201" s="42" t="s">
        <v>2336</v>
      </c>
      <c r="G4201" s="42"/>
      <c r="H4201" s="307">
        <v>2317269.4798580129</v>
      </c>
      <c r="I4201" s="315">
        <v>1132711.9103730922</v>
      </c>
      <c r="J4201" s="105">
        <v>0</v>
      </c>
      <c r="K4201" s="42">
        <v>0</v>
      </c>
      <c r="L4201" s="50" t="s">
        <v>4489</v>
      </c>
      <c r="M4201" s="50" t="s">
        <v>5545</v>
      </c>
      <c r="N4201" s="50" t="s">
        <v>5532</v>
      </c>
      <c r="O4201" s="137" t="s">
        <v>2411</v>
      </c>
      <c r="P4201" s="42" t="s">
        <v>64</v>
      </c>
      <c r="Q4201" s="42" t="s">
        <v>65</v>
      </c>
      <c r="R4201" s="42">
        <v>2</v>
      </c>
      <c r="S4201" s="137" t="s">
        <v>2254</v>
      </c>
      <c r="T4201" s="62">
        <v>16867538196.9</v>
      </c>
      <c r="U4201" s="62">
        <v>14487907740.719999</v>
      </c>
      <c r="Z4201" s="42" t="s">
        <v>68</v>
      </c>
      <c r="AJ4201" s="42"/>
      <c r="AW4201" s="42" t="s">
        <v>2412</v>
      </c>
      <c r="AX4201" s="42"/>
      <c r="AY4201" s="42"/>
      <c r="AZ4201" s="42"/>
      <c r="BA4201" s="42"/>
      <c r="BB4201" s="42"/>
      <c r="BN4201" s="128" t="s">
        <v>4578</v>
      </c>
      <c r="BO4201" s="58" t="str">
        <f t="shared" si="65"/>
        <v>境内资产</v>
      </c>
      <c r="BP4201" s="58" t="str">
        <f>IF(M4201="",VLOOKUP(D4201,Sheet4!$A$1:$B$92,2,0),VLOOKUP(Q4201,Sheet4!$A$1:$B$92,2,0))</f>
        <v>保险资产管理产品</v>
      </c>
    </row>
    <row r="4202" spans="1:68" s="58" customFormat="1" ht="12.75" customHeight="1">
      <c r="A4202" s="137" t="s">
        <v>2286</v>
      </c>
      <c r="B4202" s="50" t="s">
        <v>2337</v>
      </c>
      <c r="C4202" s="252" t="s">
        <v>5552</v>
      </c>
      <c r="D4202" s="257" t="s">
        <v>678</v>
      </c>
      <c r="E4202" s="42" t="s">
        <v>4455</v>
      </c>
      <c r="F4202" s="42" t="s">
        <v>2337</v>
      </c>
      <c r="G4202" s="42"/>
      <c r="H4202" s="307">
        <v>1947010.7957863032</v>
      </c>
      <c r="I4202" s="315">
        <v>958432.52051842108</v>
      </c>
      <c r="J4202" s="105">
        <v>0</v>
      </c>
      <c r="K4202" s="42">
        <v>0</v>
      </c>
      <c r="L4202" s="50" t="s">
        <v>4489</v>
      </c>
      <c r="M4202" s="50" t="s">
        <v>5545</v>
      </c>
      <c r="N4202" s="50" t="s">
        <v>5532</v>
      </c>
      <c r="O4202" s="137" t="s">
        <v>2411</v>
      </c>
      <c r="P4202" s="42" t="s">
        <v>64</v>
      </c>
      <c r="Q4202" s="42" t="s">
        <v>65</v>
      </c>
      <c r="R4202" s="42">
        <v>2</v>
      </c>
      <c r="S4202" s="137" t="s">
        <v>2254</v>
      </c>
      <c r="T4202" s="62">
        <v>16867538196.9</v>
      </c>
      <c r="U4202" s="62">
        <v>14487907740.719999</v>
      </c>
      <c r="Z4202" s="42" t="s">
        <v>68</v>
      </c>
      <c r="AJ4202" s="42"/>
      <c r="AW4202" s="42" t="s">
        <v>2412</v>
      </c>
      <c r="AX4202" s="42"/>
      <c r="AY4202" s="42"/>
      <c r="AZ4202" s="42"/>
      <c r="BA4202" s="42"/>
      <c r="BB4202" s="42"/>
      <c r="BN4202" s="128" t="s">
        <v>4578</v>
      </c>
      <c r="BO4202" s="58" t="str">
        <f t="shared" si="65"/>
        <v>境内资产</v>
      </c>
      <c r="BP4202" s="58" t="str">
        <f>IF(M4202="",VLOOKUP(D4202,Sheet4!$A$1:$B$92,2,0),VLOOKUP(Q4202,Sheet4!$A$1:$B$92,2,0))</f>
        <v>保险资产管理产品</v>
      </c>
    </row>
    <row r="4203" spans="1:68" s="58" customFormat="1" ht="12.75" customHeight="1">
      <c r="A4203" s="137" t="s">
        <v>2287</v>
      </c>
      <c r="B4203" s="50" t="s">
        <v>2338</v>
      </c>
      <c r="C4203" s="252" t="s">
        <v>5552</v>
      </c>
      <c r="D4203" s="257" t="s">
        <v>678</v>
      </c>
      <c r="E4203" s="42" t="s">
        <v>4456</v>
      </c>
      <c r="F4203" s="42" t="s">
        <v>2338</v>
      </c>
      <c r="G4203" s="42"/>
      <c r="H4203" s="307">
        <v>4177140.9150705258</v>
      </c>
      <c r="I4203" s="315">
        <v>3106421.8946656166</v>
      </c>
      <c r="J4203" s="105">
        <v>0</v>
      </c>
      <c r="K4203" s="42">
        <v>0</v>
      </c>
      <c r="L4203" s="50" t="s">
        <v>4489</v>
      </c>
      <c r="M4203" s="50" t="s">
        <v>5545</v>
      </c>
      <c r="N4203" s="50" t="s">
        <v>5532</v>
      </c>
      <c r="O4203" s="137" t="s">
        <v>2411</v>
      </c>
      <c r="P4203" s="42" t="s">
        <v>64</v>
      </c>
      <c r="Q4203" s="42" t="s">
        <v>65</v>
      </c>
      <c r="R4203" s="42">
        <v>2</v>
      </c>
      <c r="S4203" s="137" t="s">
        <v>2254</v>
      </c>
      <c r="T4203" s="62">
        <v>16867538196.9</v>
      </c>
      <c r="U4203" s="62">
        <v>14487907740.719999</v>
      </c>
      <c r="Z4203" s="42" t="s">
        <v>68</v>
      </c>
      <c r="AJ4203" s="42"/>
      <c r="AW4203" s="42" t="s">
        <v>2412</v>
      </c>
      <c r="AX4203" s="42"/>
      <c r="AY4203" s="42"/>
      <c r="AZ4203" s="42"/>
      <c r="BA4203" s="42"/>
      <c r="BB4203" s="42"/>
      <c r="BN4203" s="128" t="s">
        <v>4578</v>
      </c>
      <c r="BO4203" s="58" t="str">
        <f t="shared" si="65"/>
        <v>境内资产</v>
      </c>
      <c r="BP4203" s="58" t="str">
        <f>IF(M4203="",VLOOKUP(D4203,Sheet4!$A$1:$B$92,2,0),VLOOKUP(Q4203,Sheet4!$A$1:$B$92,2,0))</f>
        <v>保险资产管理产品</v>
      </c>
    </row>
    <row r="4204" spans="1:68" s="58" customFormat="1" ht="12.75" customHeight="1">
      <c r="A4204" s="137" t="s">
        <v>2288</v>
      </c>
      <c r="B4204" s="50" t="s">
        <v>2339</v>
      </c>
      <c r="C4204" s="252" t="s">
        <v>5552</v>
      </c>
      <c r="D4204" s="257" t="s">
        <v>678</v>
      </c>
      <c r="E4204" s="42" t="s">
        <v>4457</v>
      </c>
      <c r="F4204" s="42" t="s">
        <v>2339</v>
      </c>
      <c r="G4204" s="42"/>
      <c r="H4204" s="307">
        <v>204751.62337439277</v>
      </c>
      <c r="I4204" s="315">
        <v>132718.39587716098</v>
      </c>
      <c r="J4204" s="105">
        <v>0</v>
      </c>
      <c r="K4204" s="42">
        <v>0</v>
      </c>
      <c r="L4204" s="50" t="s">
        <v>4489</v>
      </c>
      <c r="M4204" s="50" t="s">
        <v>5545</v>
      </c>
      <c r="N4204" s="50" t="s">
        <v>5532</v>
      </c>
      <c r="O4204" s="137" t="s">
        <v>2411</v>
      </c>
      <c r="P4204" s="42" t="s">
        <v>64</v>
      </c>
      <c r="Q4204" s="42" t="s">
        <v>65</v>
      </c>
      <c r="R4204" s="42">
        <v>2</v>
      </c>
      <c r="S4204" s="137" t="s">
        <v>2254</v>
      </c>
      <c r="T4204" s="62">
        <v>16867538196.9</v>
      </c>
      <c r="U4204" s="62">
        <v>14487907740.719999</v>
      </c>
      <c r="Z4204" s="42" t="s">
        <v>68</v>
      </c>
      <c r="AJ4204" s="42"/>
      <c r="AW4204" s="42" t="s">
        <v>2412</v>
      </c>
      <c r="AX4204" s="42"/>
      <c r="AY4204" s="42"/>
      <c r="AZ4204" s="42"/>
      <c r="BA4204" s="42"/>
      <c r="BB4204" s="42"/>
      <c r="BN4204" s="128" t="s">
        <v>4578</v>
      </c>
      <c r="BO4204" s="58" t="str">
        <f t="shared" si="65"/>
        <v>境内资产</v>
      </c>
      <c r="BP4204" s="58" t="str">
        <f>IF(M4204="",VLOOKUP(D4204,Sheet4!$A$1:$B$92,2,0),VLOOKUP(Q4204,Sheet4!$A$1:$B$92,2,0))</f>
        <v>保险资产管理产品</v>
      </c>
    </row>
    <row r="4205" spans="1:68" s="58" customFormat="1" ht="12.75" customHeight="1">
      <c r="A4205" s="137" t="s">
        <v>2289</v>
      </c>
      <c r="B4205" s="50" t="s">
        <v>2340</v>
      </c>
      <c r="C4205" s="252" t="s">
        <v>5552</v>
      </c>
      <c r="D4205" s="257" t="s">
        <v>689</v>
      </c>
      <c r="E4205" s="42" t="s">
        <v>4458</v>
      </c>
      <c r="F4205" s="42" t="s">
        <v>2340</v>
      </c>
      <c r="G4205" s="42"/>
      <c r="H4205" s="307">
        <v>1832791.9819284824</v>
      </c>
      <c r="I4205" s="315">
        <v>1138309.1384234694</v>
      </c>
      <c r="J4205" s="105">
        <v>0</v>
      </c>
      <c r="K4205" s="42">
        <v>0</v>
      </c>
      <c r="L4205" s="50" t="s">
        <v>4489</v>
      </c>
      <c r="M4205" s="50" t="s">
        <v>5545</v>
      </c>
      <c r="N4205" s="50" t="s">
        <v>5532</v>
      </c>
      <c r="O4205" s="137" t="s">
        <v>2411</v>
      </c>
      <c r="P4205" s="42" t="s">
        <v>64</v>
      </c>
      <c r="Q4205" s="42" t="s">
        <v>65</v>
      </c>
      <c r="R4205" s="42">
        <v>2</v>
      </c>
      <c r="S4205" s="137" t="s">
        <v>2254</v>
      </c>
      <c r="T4205" s="62">
        <v>16867538196.9</v>
      </c>
      <c r="U4205" s="62">
        <v>14487907740.719999</v>
      </c>
      <c r="Z4205" s="42" t="s">
        <v>68</v>
      </c>
      <c r="AJ4205" s="42"/>
      <c r="AW4205" s="42" t="s">
        <v>2412</v>
      </c>
      <c r="AX4205" s="42"/>
      <c r="AY4205" s="42"/>
      <c r="AZ4205" s="42"/>
      <c r="BA4205" s="42"/>
      <c r="BB4205" s="42"/>
      <c r="BN4205" s="128" t="s">
        <v>4578</v>
      </c>
      <c r="BO4205" s="58" t="str">
        <f t="shared" si="65"/>
        <v>境内资产</v>
      </c>
      <c r="BP4205" s="58" t="str">
        <f>IF(M4205="",VLOOKUP(D4205,Sheet4!$A$1:$B$92,2,0),VLOOKUP(Q4205,Sheet4!$A$1:$B$92,2,0))</f>
        <v>保险资产管理产品</v>
      </c>
    </row>
    <row r="4206" spans="1:68" s="58" customFormat="1" ht="12.75" customHeight="1">
      <c r="A4206" s="137" t="s">
        <v>2290</v>
      </c>
      <c r="B4206" s="50" t="s">
        <v>2341</v>
      </c>
      <c r="C4206" s="252" t="s">
        <v>5552</v>
      </c>
      <c r="D4206" s="257" t="s">
        <v>689</v>
      </c>
      <c r="E4206" s="42" t="s">
        <v>4459</v>
      </c>
      <c r="F4206" s="42" t="s">
        <v>2341</v>
      </c>
      <c r="G4206" s="42"/>
      <c r="H4206" s="307">
        <v>2287879.1645057276</v>
      </c>
      <c r="I4206" s="315">
        <v>1042125.9536139525</v>
      </c>
      <c r="J4206" s="105">
        <v>0</v>
      </c>
      <c r="K4206" s="42">
        <v>0</v>
      </c>
      <c r="L4206" s="50" t="s">
        <v>4489</v>
      </c>
      <c r="M4206" s="50" t="s">
        <v>5545</v>
      </c>
      <c r="N4206" s="50" t="s">
        <v>5532</v>
      </c>
      <c r="O4206" s="137" t="s">
        <v>2411</v>
      </c>
      <c r="P4206" s="42" t="s">
        <v>64</v>
      </c>
      <c r="Q4206" s="42" t="s">
        <v>65</v>
      </c>
      <c r="R4206" s="42">
        <v>2</v>
      </c>
      <c r="S4206" s="137" t="s">
        <v>2254</v>
      </c>
      <c r="T4206" s="62">
        <v>16867538196.9</v>
      </c>
      <c r="U4206" s="62">
        <v>14487907740.719999</v>
      </c>
      <c r="Z4206" s="42" t="s">
        <v>68</v>
      </c>
      <c r="AJ4206" s="42"/>
      <c r="AW4206" s="42" t="s">
        <v>2412</v>
      </c>
      <c r="AX4206" s="42"/>
      <c r="AY4206" s="42"/>
      <c r="AZ4206" s="42"/>
      <c r="BA4206" s="42"/>
      <c r="BB4206" s="42"/>
      <c r="BN4206" s="128" t="s">
        <v>4578</v>
      </c>
      <c r="BO4206" s="58" t="str">
        <f t="shared" si="65"/>
        <v>境内资产</v>
      </c>
      <c r="BP4206" s="58" t="str">
        <f>IF(M4206="",VLOOKUP(D4206,Sheet4!$A$1:$B$92,2,0),VLOOKUP(Q4206,Sheet4!$A$1:$B$92,2,0))</f>
        <v>保险资产管理产品</v>
      </c>
    </row>
    <row r="4207" spans="1:68" s="58" customFormat="1" ht="12.75" customHeight="1">
      <c r="A4207" s="137" t="s">
        <v>2291</v>
      </c>
      <c r="B4207" s="50" t="s">
        <v>2342</v>
      </c>
      <c r="C4207" s="252" t="s">
        <v>5552</v>
      </c>
      <c r="D4207" s="257" t="s">
        <v>689</v>
      </c>
      <c r="E4207" s="42" t="s">
        <v>3211</v>
      </c>
      <c r="F4207" s="42" t="s">
        <v>2342</v>
      </c>
      <c r="G4207" s="42"/>
      <c r="H4207" s="307">
        <v>161491.92375598039</v>
      </c>
      <c r="I4207" s="315">
        <v>138062.06417215115</v>
      </c>
      <c r="J4207" s="105">
        <v>0</v>
      </c>
      <c r="K4207" s="42">
        <v>0</v>
      </c>
      <c r="L4207" s="50" t="s">
        <v>4489</v>
      </c>
      <c r="M4207" s="50" t="s">
        <v>5545</v>
      </c>
      <c r="N4207" s="50" t="s">
        <v>5532</v>
      </c>
      <c r="O4207" s="137" t="s">
        <v>2411</v>
      </c>
      <c r="P4207" s="42" t="s">
        <v>64</v>
      </c>
      <c r="Q4207" s="42" t="s">
        <v>65</v>
      </c>
      <c r="R4207" s="42">
        <v>2</v>
      </c>
      <c r="S4207" s="137" t="s">
        <v>2254</v>
      </c>
      <c r="T4207" s="62">
        <v>16867538196.9</v>
      </c>
      <c r="U4207" s="62">
        <v>14487907740.719999</v>
      </c>
      <c r="Z4207" s="42" t="s">
        <v>68</v>
      </c>
      <c r="AJ4207" s="42"/>
      <c r="AW4207" s="42" t="s">
        <v>2412</v>
      </c>
      <c r="AX4207" s="42"/>
      <c r="AY4207" s="42"/>
      <c r="AZ4207" s="42"/>
      <c r="BA4207" s="42"/>
      <c r="BB4207" s="42"/>
      <c r="BN4207" s="128" t="s">
        <v>4578</v>
      </c>
      <c r="BO4207" s="58" t="str">
        <f t="shared" si="65"/>
        <v>境内资产</v>
      </c>
      <c r="BP4207" s="58" t="str">
        <f>IF(M4207="",VLOOKUP(D4207,Sheet4!$A$1:$B$92,2,0),VLOOKUP(Q4207,Sheet4!$A$1:$B$92,2,0))</f>
        <v>保险资产管理产品</v>
      </c>
    </row>
    <row r="4208" spans="1:68" s="58" customFormat="1" ht="12.75" customHeight="1">
      <c r="A4208" s="137" t="s">
        <v>2292</v>
      </c>
      <c r="B4208" s="50" t="s">
        <v>2343</v>
      </c>
      <c r="C4208" s="252" t="s">
        <v>5552</v>
      </c>
      <c r="D4208" s="257" t="s">
        <v>689</v>
      </c>
      <c r="E4208" s="42" t="s">
        <v>3219</v>
      </c>
      <c r="F4208" s="42" t="s">
        <v>2343</v>
      </c>
      <c r="G4208" s="42"/>
      <c r="H4208" s="307">
        <v>2954352.5528370445</v>
      </c>
      <c r="I4208" s="315">
        <v>2013697.5803531583</v>
      </c>
      <c r="J4208" s="105">
        <v>0</v>
      </c>
      <c r="K4208" s="42">
        <v>0</v>
      </c>
      <c r="L4208" s="50" t="s">
        <v>4489</v>
      </c>
      <c r="M4208" s="50" t="s">
        <v>5545</v>
      </c>
      <c r="N4208" s="50" t="s">
        <v>5532</v>
      </c>
      <c r="O4208" s="137" t="s">
        <v>2411</v>
      </c>
      <c r="P4208" s="42" t="s">
        <v>64</v>
      </c>
      <c r="Q4208" s="42" t="s">
        <v>65</v>
      </c>
      <c r="R4208" s="42">
        <v>2</v>
      </c>
      <c r="S4208" s="137" t="s">
        <v>2254</v>
      </c>
      <c r="T4208" s="62">
        <v>16867538196.9</v>
      </c>
      <c r="U4208" s="62">
        <v>14487907740.719999</v>
      </c>
      <c r="Z4208" s="42" t="s">
        <v>280</v>
      </c>
      <c r="AJ4208" s="42"/>
      <c r="AW4208" s="42" t="s">
        <v>2412</v>
      </c>
      <c r="AX4208" s="42"/>
      <c r="AY4208" s="42"/>
      <c r="AZ4208" s="42"/>
      <c r="BA4208" s="42"/>
      <c r="BB4208" s="42"/>
      <c r="BN4208" s="128" t="s">
        <v>4578</v>
      </c>
      <c r="BO4208" s="58" t="str">
        <f t="shared" si="65"/>
        <v>境内资产</v>
      </c>
      <c r="BP4208" s="58" t="str">
        <f>IF(M4208="",VLOOKUP(D4208,Sheet4!$A$1:$B$92,2,0),VLOOKUP(Q4208,Sheet4!$A$1:$B$92,2,0))</f>
        <v>保险资产管理产品</v>
      </c>
    </row>
    <row r="4209" spans="1:68" s="58" customFormat="1" ht="12.75" customHeight="1">
      <c r="A4209" s="137" t="s">
        <v>2293</v>
      </c>
      <c r="B4209" s="50" t="s">
        <v>2344</v>
      </c>
      <c r="C4209" s="252" t="s">
        <v>5552</v>
      </c>
      <c r="D4209" s="257" t="s">
        <v>689</v>
      </c>
      <c r="E4209" s="42" t="s">
        <v>3250</v>
      </c>
      <c r="F4209" s="42" t="s">
        <v>2344</v>
      </c>
      <c r="G4209" s="42"/>
      <c r="H4209" s="307">
        <v>1941429.5967446705</v>
      </c>
      <c r="I4209" s="315">
        <v>1830181.4392770641</v>
      </c>
      <c r="J4209" s="105">
        <v>0</v>
      </c>
      <c r="K4209" s="42">
        <v>0</v>
      </c>
      <c r="L4209" s="50" t="s">
        <v>4489</v>
      </c>
      <c r="M4209" s="50" t="s">
        <v>5545</v>
      </c>
      <c r="N4209" s="50" t="s">
        <v>5532</v>
      </c>
      <c r="O4209" s="137" t="s">
        <v>2411</v>
      </c>
      <c r="P4209" s="42" t="s">
        <v>64</v>
      </c>
      <c r="Q4209" s="42" t="s">
        <v>65</v>
      </c>
      <c r="R4209" s="42">
        <v>2</v>
      </c>
      <c r="S4209" s="137" t="s">
        <v>2254</v>
      </c>
      <c r="T4209" s="62">
        <v>16867538196.9</v>
      </c>
      <c r="U4209" s="62">
        <v>14487907740.719999</v>
      </c>
      <c r="Z4209" s="42" t="s">
        <v>68</v>
      </c>
      <c r="AJ4209" s="42"/>
      <c r="AW4209" s="42" t="s">
        <v>2412</v>
      </c>
      <c r="AX4209" s="42"/>
      <c r="AY4209" s="42"/>
      <c r="AZ4209" s="42"/>
      <c r="BA4209" s="42"/>
      <c r="BB4209" s="42"/>
      <c r="BN4209" s="128" t="s">
        <v>4578</v>
      </c>
      <c r="BO4209" s="58" t="str">
        <f t="shared" si="65"/>
        <v>境内资产</v>
      </c>
      <c r="BP4209" s="58" t="str">
        <f>IF(M4209="",VLOOKUP(D4209,Sheet4!$A$1:$B$92,2,0),VLOOKUP(Q4209,Sheet4!$A$1:$B$92,2,0))</f>
        <v>保险资产管理产品</v>
      </c>
    </row>
    <row r="4210" spans="1:68" s="58" customFormat="1" ht="12.75" customHeight="1">
      <c r="A4210" s="137" t="s">
        <v>2294</v>
      </c>
      <c r="B4210" s="50" t="s">
        <v>2345</v>
      </c>
      <c r="C4210" s="252" t="s">
        <v>5552</v>
      </c>
      <c r="D4210" s="257" t="s">
        <v>689</v>
      </c>
      <c r="E4210" s="42" t="s">
        <v>3510</v>
      </c>
      <c r="F4210" s="42" t="s">
        <v>2345</v>
      </c>
      <c r="G4210" s="42"/>
      <c r="H4210" s="307">
        <v>3515920.6401174259</v>
      </c>
      <c r="I4210" s="315">
        <v>2800551.6389131518</v>
      </c>
      <c r="J4210" s="105">
        <v>0</v>
      </c>
      <c r="K4210" s="42">
        <v>0</v>
      </c>
      <c r="L4210" s="50" t="s">
        <v>4489</v>
      </c>
      <c r="M4210" s="50" t="s">
        <v>5545</v>
      </c>
      <c r="N4210" s="50" t="s">
        <v>5532</v>
      </c>
      <c r="O4210" s="137" t="s">
        <v>2411</v>
      </c>
      <c r="P4210" s="42" t="s">
        <v>64</v>
      </c>
      <c r="Q4210" s="42" t="s">
        <v>65</v>
      </c>
      <c r="R4210" s="42">
        <v>2</v>
      </c>
      <c r="S4210" s="137" t="s">
        <v>2254</v>
      </c>
      <c r="T4210" s="62">
        <v>16867538196.9</v>
      </c>
      <c r="U4210" s="62">
        <v>14487907740.719999</v>
      </c>
      <c r="Z4210" s="42" t="s">
        <v>68</v>
      </c>
      <c r="AJ4210" s="42"/>
      <c r="AW4210" s="42" t="s">
        <v>2412</v>
      </c>
      <c r="AX4210" s="42"/>
      <c r="AY4210" s="42"/>
      <c r="AZ4210" s="42"/>
      <c r="BA4210" s="42"/>
      <c r="BB4210" s="42"/>
      <c r="BN4210" s="128" t="s">
        <v>4578</v>
      </c>
      <c r="BO4210" s="58" t="str">
        <f t="shared" si="65"/>
        <v>境内资产</v>
      </c>
      <c r="BP4210" s="58" t="str">
        <f>IF(M4210="",VLOOKUP(D4210,Sheet4!$A$1:$B$92,2,0),VLOOKUP(Q4210,Sheet4!$A$1:$B$92,2,0))</f>
        <v>保险资产管理产品</v>
      </c>
    </row>
    <row r="4211" spans="1:68" s="58" customFormat="1" ht="12.75" customHeight="1">
      <c r="A4211" s="137" t="s">
        <v>1975</v>
      </c>
      <c r="B4211" s="50" t="s">
        <v>1976</v>
      </c>
      <c r="C4211" s="252" t="s">
        <v>5552</v>
      </c>
      <c r="D4211" s="257" t="s">
        <v>672</v>
      </c>
      <c r="E4211" s="42" t="s">
        <v>3108</v>
      </c>
      <c r="F4211" s="42" t="s">
        <v>1976</v>
      </c>
      <c r="G4211" s="42"/>
      <c r="H4211" s="307">
        <v>4959.6707343225489</v>
      </c>
      <c r="I4211" s="315">
        <v>4959.6707343225489</v>
      </c>
      <c r="J4211" s="105">
        <v>0</v>
      </c>
      <c r="K4211" s="42">
        <v>0</v>
      </c>
      <c r="L4211" s="50" t="s">
        <v>4489</v>
      </c>
      <c r="M4211" s="50" t="s">
        <v>5545</v>
      </c>
      <c r="N4211" s="50" t="s">
        <v>5532</v>
      </c>
      <c r="O4211" s="137" t="s">
        <v>2411</v>
      </c>
      <c r="P4211" s="42" t="s">
        <v>64</v>
      </c>
      <c r="Q4211" s="42" t="s">
        <v>65</v>
      </c>
      <c r="R4211" s="42">
        <v>2</v>
      </c>
      <c r="S4211" s="137" t="s">
        <v>2254</v>
      </c>
      <c r="T4211" s="62">
        <v>16867538196.9</v>
      </c>
      <c r="U4211" s="62">
        <v>14487907740.719999</v>
      </c>
      <c r="Z4211" s="42" t="s">
        <v>68</v>
      </c>
      <c r="AJ4211" s="42"/>
      <c r="AW4211" s="42" t="s">
        <v>2412</v>
      </c>
      <c r="AX4211" s="42"/>
      <c r="AY4211" s="42"/>
      <c r="AZ4211" s="42"/>
      <c r="BA4211" s="42"/>
      <c r="BB4211" s="42"/>
      <c r="BN4211" s="128" t="s">
        <v>4578</v>
      </c>
      <c r="BO4211" s="58" t="str">
        <f t="shared" si="65"/>
        <v>境内资产</v>
      </c>
      <c r="BP4211" s="58" t="str">
        <f>IF(M4211="",VLOOKUP(D4211,Sheet4!$A$1:$B$92,2,0),VLOOKUP(Q4211,Sheet4!$A$1:$B$92,2,0))</f>
        <v>保险资产管理产品</v>
      </c>
    </row>
    <row r="4212" spans="1:68" s="58" customFormat="1" ht="12.75" customHeight="1">
      <c r="A4212" s="137" t="s">
        <v>2123</v>
      </c>
      <c r="B4212" s="50" t="s">
        <v>2346</v>
      </c>
      <c r="C4212" s="252" t="s">
        <v>5552</v>
      </c>
      <c r="D4212" s="257" t="s">
        <v>689</v>
      </c>
      <c r="E4212" s="42" t="s">
        <v>4368</v>
      </c>
      <c r="F4212" s="42" t="s">
        <v>2346</v>
      </c>
      <c r="G4212" s="42"/>
      <c r="H4212" s="307">
        <v>67834.206086961916</v>
      </c>
      <c r="I4212" s="315">
        <v>67834.206086961916</v>
      </c>
      <c r="J4212" s="105">
        <v>0</v>
      </c>
      <c r="K4212" s="42">
        <v>0</v>
      </c>
      <c r="L4212" s="50" t="s">
        <v>4489</v>
      </c>
      <c r="M4212" s="50" t="s">
        <v>5545</v>
      </c>
      <c r="N4212" s="50" t="s">
        <v>5532</v>
      </c>
      <c r="O4212" s="137" t="s">
        <v>2411</v>
      </c>
      <c r="P4212" s="42" t="s">
        <v>64</v>
      </c>
      <c r="Q4212" s="42" t="s">
        <v>65</v>
      </c>
      <c r="R4212" s="42">
        <v>2</v>
      </c>
      <c r="S4212" s="137" t="s">
        <v>2254</v>
      </c>
      <c r="T4212" s="62">
        <v>16867538196.9</v>
      </c>
      <c r="U4212" s="62">
        <v>14487907740.719999</v>
      </c>
      <c r="Z4212" s="42" t="s">
        <v>68</v>
      </c>
      <c r="AJ4212" s="42"/>
      <c r="AW4212" s="42" t="s">
        <v>2412</v>
      </c>
      <c r="AX4212" s="42"/>
      <c r="AY4212" s="42"/>
      <c r="AZ4212" s="42"/>
      <c r="BA4212" s="42"/>
      <c r="BB4212" s="42"/>
      <c r="BN4212" s="128" t="s">
        <v>4578</v>
      </c>
      <c r="BO4212" s="58" t="str">
        <f t="shared" si="65"/>
        <v>境内资产</v>
      </c>
      <c r="BP4212" s="58" t="str">
        <f>IF(M4212="",VLOOKUP(D4212,Sheet4!$A$1:$B$92,2,0),VLOOKUP(Q4212,Sheet4!$A$1:$B$92,2,0))</f>
        <v>保险资产管理产品</v>
      </c>
    </row>
    <row r="4213" spans="1:68" s="58" customFormat="1" ht="12.75" customHeight="1">
      <c r="A4213" s="137" t="s">
        <v>1615</v>
      </c>
      <c r="B4213" s="50" t="s">
        <v>1616</v>
      </c>
      <c r="C4213" s="252" t="s">
        <v>5552</v>
      </c>
      <c r="D4213" s="257" t="s">
        <v>689</v>
      </c>
      <c r="E4213" s="42" t="s">
        <v>1617</v>
      </c>
      <c r="F4213" s="42" t="s">
        <v>1616</v>
      </c>
      <c r="G4213" s="42"/>
      <c r="H4213" s="307">
        <v>49214.795749449244</v>
      </c>
      <c r="I4213" s="315">
        <v>49214.795749449244</v>
      </c>
      <c r="J4213" s="105">
        <v>0</v>
      </c>
      <c r="K4213" s="42">
        <v>0</v>
      </c>
      <c r="L4213" s="50" t="s">
        <v>4489</v>
      </c>
      <c r="M4213" s="50" t="s">
        <v>5545</v>
      </c>
      <c r="N4213" s="50" t="s">
        <v>5532</v>
      </c>
      <c r="O4213" s="137" t="s">
        <v>2411</v>
      </c>
      <c r="P4213" s="42" t="s">
        <v>64</v>
      </c>
      <c r="Q4213" s="42" t="s">
        <v>65</v>
      </c>
      <c r="R4213" s="42">
        <v>2</v>
      </c>
      <c r="S4213" s="137" t="s">
        <v>2254</v>
      </c>
      <c r="T4213" s="62">
        <v>16867538196.9</v>
      </c>
      <c r="U4213" s="62">
        <v>14487907740.719999</v>
      </c>
      <c r="Z4213" s="42" t="s">
        <v>68</v>
      </c>
      <c r="AJ4213" s="42"/>
      <c r="AW4213" s="42" t="s">
        <v>2412</v>
      </c>
      <c r="AX4213" s="42"/>
      <c r="AY4213" s="42"/>
      <c r="AZ4213" s="42"/>
      <c r="BA4213" s="42"/>
      <c r="BB4213" s="42"/>
      <c r="BN4213" s="128" t="s">
        <v>4578</v>
      </c>
      <c r="BO4213" s="58" t="str">
        <f t="shared" si="65"/>
        <v>境内资产</v>
      </c>
      <c r="BP4213" s="58" t="str">
        <f>IF(M4213="",VLOOKUP(D4213,Sheet4!$A$1:$B$92,2,0),VLOOKUP(Q4213,Sheet4!$A$1:$B$92,2,0))</f>
        <v>保险资产管理产品</v>
      </c>
    </row>
    <row r="4214" spans="1:68" s="58" customFormat="1" ht="12.75" customHeight="1">
      <c r="A4214" s="137" t="s">
        <v>1654</v>
      </c>
      <c r="B4214" s="50" t="s">
        <v>1655</v>
      </c>
      <c r="C4214" s="252" t="s">
        <v>5552</v>
      </c>
      <c r="D4214" s="257" t="s">
        <v>672</v>
      </c>
      <c r="E4214" s="42" t="s">
        <v>1656</v>
      </c>
      <c r="F4214" s="42" t="s">
        <v>1655</v>
      </c>
      <c r="G4214" s="42"/>
      <c r="H4214" s="307">
        <v>90544.936070509808</v>
      </c>
      <c r="I4214" s="315">
        <v>122403.33950272623</v>
      </c>
      <c r="J4214" s="105">
        <v>0</v>
      </c>
      <c r="K4214" s="42">
        <v>0</v>
      </c>
      <c r="L4214" s="50" t="s">
        <v>4489</v>
      </c>
      <c r="M4214" s="50" t="s">
        <v>5545</v>
      </c>
      <c r="N4214" s="50" t="s">
        <v>5532</v>
      </c>
      <c r="O4214" s="137" t="s">
        <v>2411</v>
      </c>
      <c r="P4214" s="42" t="s">
        <v>64</v>
      </c>
      <c r="Q4214" s="42" t="s">
        <v>65</v>
      </c>
      <c r="R4214" s="42">
        <v>2</v>
      </c>
      <c r="S4214" s="137" t="s">
        <v>2254</v>
      </c>
      <c r="T4214" s="62">
        <v>16867538196.9</v>
      </c>
      <c r="U4214" s="62">
        <v>14487907740.719999</v>
      </c>
      <c r="Z4214" s="42" t="s">
        <v>68</v>
      </c>
      <c r="AJ4214" s="42"/>
      <c r="AW4214" s="42" t="s">
        <v>2412</v>
      </c>
      <c r="AX4214" s="42"/>
      <c r="AY4214" s="42"/>
      <c r="AZ4214" s="42"/>
      <c r="BA4214" s="42"/>
      <c r="BB4214" s="42"/>
      <c r="BN4214" s="128" t="s">
        <v>4578</v>
      </c>
      <c r="BO4214" s="58" t="str">
        <f t="shared" si="65"/>
        <v>境内资产</v>
      </c>
      <c r="BP4214" s="58" t="str">
        <f>IF(M4214="",VLOOKUP(D4214,Sheet4!$A$1:$B$92,2,0),VLOOKUP(Q4214,Sheet4!$A$1:$B$92,2,0))</f>
        <v>保险资产管理产品</v>
      </c>
    </row>
    <row r="4215" spans="1:68" s="58" customFormat="1" ht="12.75" customHeight="1">
      <c r="A4215" s="137" t="s">
        <v>1734</v>
      </c>
      <c r="B4215" s="50" t="s">
        <v>1735</v>
      </c>
      <c r="C4215" s="252" t="s">
        <v>5552</v>
      </c>
      <c r="D4215" s="257" t="s">
        <v>678</v>
      </c>
      <c r="E4215" s="42" t="s">
        <v>1736</v>
      </c>
      <c r="F4215" s="42" t="s">
        <v>1735</v>
      </c>
      <c r="G4215" s="42"/>
      <c r="H4215" s="307">
        <v>19079.191374765778</v>
      </c>
      <c r="I4215" s="315">
        <v>8463.2367714230058</v>
      </c>
      <c r="J4215" s="105">
        <v>0</v>
      </c>
      <c r="K4215" s="42">
        <v>0</v>
      </c>
      <c r="L4215" s="50" t="s">
        <v>4489</v>
      </c>
      <c r="M4215" s="50" t="s">
        <v>5545</v>
      </c>
      <c r="N4215" s="50" t="s">
        <v>5532</v>
      </c>
      <c r="O4215" s="137" t="s">
        <v>2411</v>
      </c>
      <c r="P4215" s="42" t="s">
        <v>64</v>
      </c>
      <c r="Q4215" s="42" t="s">
        <v>65</v>
      </c>
      <c r="R4215" s="42">
        <v>2</v>
      </c>
      <c r="S4215" s="137" t="s">
        <v>2254</v>
      </c>
      <c r="T4215" s="62">
        <v>16867538196.9</v>
      </c>
      <c r="U4215" s="62">
        <v>14487907740.719999</v>
      </c>
      <c r="Z4215" s="42" t="s">
        <v>68</v>
      </c>
      <c r="AJ4215" s="42"/>
      <c r="AW4215" s="42" t="s">
        <v>2412</v>
      </c>
      <c r="AX4215" s="42"/>
      <c r="AY4215" s="42"/>
      <c r="AZ4215" s="42"/>
      <c r="BA4215" s="42"/>
      <c r="BB4215" s="42"/>
      <c r="BN4215" s="128" t="s">
        <v>4578</v>
      </c>
      <c r="BO4215" s="58" t="str">
        <f t="shared" si="65"/>
        <v>境内资产</v>
      </c>
      <c r="BP4215" s="58" t="str">
        <f>IF(M4215="",VLOOKUP(D4215,Sheet4!$A$1:$B$92,2,0),VLOOKUP(Q4215,Sheet4!$A$1:$B$92,2,0))</f>
        <v>保险资产管理产品</v>
      </c>
    </row>
    <row r="4216" spans="1:68" s="58" customFormat="1" ht="12.75" customHeight="1">
      <c r="A4216" s="137" t="s">
        <v>1737</v>
      </c>
      <c r="B4216" s="50" t="s">
        <v>1738</v>
      </c>
      <c r="C4216" s="252" t="s">
        <v>5552</v>
      </c>
      <c r="D4216" s="257" t="s">
        <v>678</v>
      </c>
      <c r="E4216" s="42" t="s">
        <v>1739</v>
      </c>
      <c r="F4216" s="42" t="s">
        <v>1738</v>
      </c>
      <c r="G4216" s="42"/>
      <c r="H4216" s="307">
        <v>6450.7078914483864</v>
      </c>
      <c r="I4216" s="315">
        <v>3700.5851109575842</v>
      </c>
      <c r="J4216" s="105">
        <v>0</v>
      </c>
      <c r="K4216" s="42">
        <v>0</v>
      </c>
      <c r="L4216" s="50" t="s">
        <v>4489</v>
      </c>
      <c r="M4216" s="50" t="s">
        <v>5545</v>
      </c>
      <c r="N4216" s="50" t="s">
        <v>5532</v>
      </c>
      <c r="O4216" s="137" t="s">
        <v>2411</v>
      </c>
      <c r="P4216" s="42" t="s">
        <v>64</v>
      </c>
      <c r="Q4216" s="42" t="s">
        <v>65</v>
      </c>
      <c r="R4216" s="42">
        <v>2</v>
      </c>
      <c r="S4216" s="137" t="s">
        <v>2254</v>
      </c>
      <c r="T4216" s="62">
        <v>16867538196.9</v>
      </c>
      <c r="U4216" s="62">
        <v>14487907740.719999</v>
      </c>
      <c r="Z4216" s="42" t="s">
        <v>68</v>
      </c>
      <c r="AJ4216" s="42"/>
      <c r="AW4216" s="42" t="s">
        <v>2412</v>
      </c>
      <c r="AX4216" s="42"/>
      <c r="AY4216" s="42"/>
      <c r="AZ4216" s="42"/>
      <c r="BA4216" s="42"/>
      <c r="BB4216" s="42"/>
      <c r="BN4216" s="128" t="s">
        <v>4578</v>
      </c>
      <c r="BO4216" s="58" t="str">
        <f t="shared" si="65"/>
        <v>境内资产</v>
      </c>
      <c r="BP4216" s="58" t="str">
        <f>IF(M4216="",VLOOKUP(D4216,Sheet4!$A$1:$B$92,2,0),VLOOKUP(Q4216,Sheet4!$A$1:$B$92,2,0))</f>
        <v>保险资产管理产品</v>
      </c>
    </row>
    <row r="4217" spans="1:68" s="58" customFormat="1" ht="12.75" customHeight="1">
      <c r="A4217" s="137" t="s">
        <v>1743</v>
      </c>
      <c r="B4217" s="50" t="s">
        <v>1744</v>
      </c>
      <c r="C4217" s="252" t="s">
        <v>5552</v>
      </c>
      <c r="D4217" s="257" t="s">
        <v>678</v>
      </c>
      <c r="E4217" s="42" t="s">
        <v>1745</v>
      </c>
      <c r="F4217" s="42" t="s">
        <v>1744</v>
      </c>
      <c r="G4217" s="42"/>
      <c r="H4217" s="307">
        <v>14379.797408834625</v>
      </c>
      <c r="I4217" s="315">
        <v>9793.075597147299</v>
      </c>
      <c r="J4217" s="105">
        <v>0</v>
      </c>
      <c r="K4217" s="42">
        <v>0</v>
      </c>
      <c r="L4217" s="50" t="s">
        <v>4489</v>
      </c>
      <c r="M4217" s="50" t="s">
        <v>5545</v>
      </c>
      <c r="N4217" s="50" t="s">
        <v>5532</v>
      </c>
      <c r="O4217" s="137" t="s">
        <v>2411</v>
      </c>
      <c r="P4217" s="42" t="s">
        <v>64</v>
      </c>
      <c r="Q4217" s="42" t="s">
        <v>65</v>
      </c>
      <c r="R4217" s="42">
        <v>2</v>
      </c>
      <c r="S4217" s="137" t="s">
        <v>2254</v>
      </c>
      <c r="T4217" s="62">
        <v>16867538196.9</v>
      </c>
      <c r="U4217" s="62">
        <v>14487907740.719999</v>
      </c>
      <c r="Z4217" s="42" t="s">
        <v>68</v>
      </c>
      <c r="AJ4217" s="42"/>
      <c r="AW4217" s="42" t="s">
        <v>2412</v>
      </c>
      <c r="AX4217" s="42"/>
      <c r="AY4217" s="42"/>
      <c r="AZ4217" s="42"/>
      <c r="BA4217" s="42"/>
      <c r="BB4217" s="42"/>
      <c r="BN4217" s="128" t="s">
        <v>4578</v>
      </c>
      <c r="BO4217" s="58" t="str">
        <f t="shared" si="65"/>
        <v>境内资产</v>
      </c>
      <c r="BP4217" s="58" t="str">
        <f>IF(M4217="",VLOOKUP(D4217,Sheet4!$A$1:$B$92,2,0),VLOOKUP(Q4217,Sheet4!$A$1:$B$92,2,0))</f>
        <v>保险资产管理产品</v>
      </c>
    </row>
    <row r="4218" spans="1:68" s="58" customFormat="1" ht="12.75" customHeight="1">
      <c r="A4218" s="137" t="s">
        <v>2011</v>
      </c>
      <c r="B4218" s="50" t="s">
        <v>2012</v>
      </c>
      <c r="C4218" s="252" t="s">
        <v>5552</v>
      </c>
      <c r="D4218" s="257" t="s">
        <v>678</v>
      </c>
      <c r="E4218" s="42" t="s">
        <v>2792</v>
      </c>
      <c r="F4218" s="42" t="s">
        <v>2012</v>
      </c>
      <c r="G4218" s="42"/>
      <c r="H4218" s="307">
        <v>8437.9257090470328</v>
      </c>
      <c r="I4218" s="315">
        <v>5519.0891279239677</v>
      </c>
      <c r="J4218" s="105">
        <v>0</v>
      </c>
      <c r="K4218" s="42">
        <v>0</v>
      </c>
      <c r="L4218" s="50" t="s">
        <v>4489</v>
      </c>
      <c r="M4218" s="50" t="s">
        <v>5545</v>
      </c>
      <c r="N4218" s="50" t="s">
        <v>5532</v>
      </c>
      <c r="O4218" s="137" t="s">
        <v>2411</v>
      </c>
      <c r="P4218" s="42" t="s">
        <v>64</v>
      </c>
      <c r="Q4218" s="42" t="s">
        <v>65</v>
      </c>
      <c r="R4218" s="42">
        <v>2</v>
      </c>
      <c r="S4218" s="137" t="s">
        <v>2254</v>
      </c>
      <c r="T4218" s="62">
        <v>16867538196.9</v>
      </c>
      <c r="U4218" s="62">
        <v>14487907740.719999</v>
      </c>
      <c r="Z4218" s="42" t="s">
        <v>68</v>
      </c>
      <c r="AJ4218" s="42"/>
      <c r="AW4218" s="42" t="s">
        <v>2412</v>
      </c>
      <c r="AX4218" s="42"/>
      <c r="AY4218" s="42"/>
      <c r="AZ4218" s="42"/>
      <c r="BA4218" s="42"/>
      <c r="BB4218" s="42"/>
      <c r="BN4218" s="128" t="s">
        <v>4578</v>
      </c>
      <c r="BO4218" s="58" t="str">
        <f t="shared" si="65"/>
        <v>境内资产</v>
      </c>
      <c r="BP4218" s="58" t="str">
        <f>IF(M4218="",VLOOKUP(D4218,Sheet4!$A$1:$B$92,2,0),VLOOKUP(Q4218,Sheet4!$A$1:$B$92,2,0))</f>
        <v>保险资产管理产品</v>
      </c>
    </row>
    <row r="4219" spans="1:68" s="58" customFormat="1" ht="12.75" customHeight="1">
      <c r="A4219" s="137" t="s">
        <v>2013</v>
      </c>
      <c r="B4219" s="50" t="s">
        <v>2014</v>
      </c>
      <c r="C4219" s="252" t="s">
        <v>5552</v>
      </c>
      <c r="D4219" s="257" t="s">
        <v>678</v>
      </c>
      <c r="E4219" s="42" t="s">
        <v>2793</v>
      </c>
      <c r="F4219" s="42" t="s">
        <v>2014</v>
      </c>
      <c r="G4219" s="42"/>
      <c r="H4219" s="307">
        <v>4136.1429824431498</v>
      </c>
      <c r="I4219" s="315">
        <v>4315.975286027634</v>
      </c>
      <c r="J4219" s="105">
        <v>0</v>
      </c>
      <c r="K4219" s="42">
        <v>0</v>
      </c>
      <c r="L4219" s="50" t="s">
        <v>4489</v>
      </c>
      <c r="M4219" s="50" t="s">
        <v>5545</v>
      </c>
      <c r="N4219" s="50" t="s">
        <v>5532</v>
      </c>
      <c r="O4219" s="137" t="s">
        <v>2411</v>
      </c>
      <c r="P4219" s="42" t="s">
        <v>64</v>
      </c>
      <c r="Q4219" s="42" t="s">
        <v>65</v>
      </c>
      <c r="R4219" s="42">
        <v>2</v>
      </c>
      <c r="S4219" s="137" t="s">
        <v>2254</v>
      </c>
      <c r="T4219" s="62">
        <v>16867538196.9</v>
      </c>
      <c r="U4219" s="62">
        <v>14487907740.719999</v>
      </c>
      <c r="Z4219" s="42" t="s">
        <v>68</v>
      </c>
      <c r="AJ4219" s="42"/>
      <c r="AW4219" s="42" t="s">
        <v>2412</v>
      </c>
      <c r="AX4219" s="42"/>
      <c r="AY4219" s="42"/>
      <c r="AZ4219" s="42"/>
      <c r="BA4219" s="42"/>
      <c r="BB4219" s="42"/>
      <c r="BN4219" s="128" t="s">
        <v>4578</v>
      </c>
      <c r="BO4219" s="58" t="str">
        <f t="shared" si="65"/>
        <v>境内资产</v>
      </c>
      <c r="BP4219" s="58" t="str">
        <f>IF(M4219="",VLOOKUP(D4219,Sheet4!$A$1:$B$92,2,0),VLOOKUP(Q4219,Sheet4!$A$1:$B$92,2,0))</f>
        <v>保险资产管理产品</v>
      </c>
    </row>
    <row r="4220" spans="1:68" s="58" customFormat="1" ht="12.75" customHeight="1">
      <c r="A4220" s="137" t="s">
        <v>2019</v>
      </c>
      <c r="B4220" s="50" t="s">
        <v>2020</v>
      </c>
      <c r="C4220" s="252" t="s">
        <v>5552</v>
      </c>
      <c r="D4220" s="257" t="s">
        <v>678</v>
      </c>
      <c r="E4220" s="42" t="s">
        <v>2795</v>
      </c>
      <c r="F4220" s="42" t="s">
        <v>2020</v>
      </c>
      <c r="G4220" s="42"/>
      <c r="H4220" s="307">
        <v>1401.610059772248</v>
      </c>
      <c r="I4220" s="315">
        <v>2942.3111941783832</v>
      </c>
      <c r="J4220" s="105">
        <v>0</v>
      </c>
      <c r="K4220" s="42">
        <v>0</v>
      </c>
      <c r="L4220" s="50" t="s">
        <v>4489</v>
      </c>
      <c r="M4220" s="50" t="s">
        <v>5545</v>
      </c>
      <c r="N4220" s="50" t="s">
        <v>5532</v>
      </c>
      <c r="O4220" s="137" t="s">
        <v>2411</v>
      </c>
      <c r="P4220" s="42" t="s">
        <v>64</v>
      </c>
      <c r="Q4220" s="42" t="s">
        <v>65</v>
      </c>
      <c r="R4220" s="42">
        <v>2</v>
      </c>
      <c r="S4220" s="137" t="s">
        <v>2254</v>
      </c>
      <c r="T4220" s="62">
        <v>16867538196.9</v>
      </c>
      <c r="U4220" s="62">
        <v>14487907740.719999</v>
      </c>
      <c r="Z4220" s="42" t="s">
        <v>68</v>
      </c>
      <c r="AJ4220" s="42"/>
      <c r="AW4220" s="42" t="s">
        <v>2412</v>
      </c>
      <c r="AX4220" s="42"/>
      <c r="AY4220" s="42"/>
      <c r="AZ4220" s="42"/>
      <c r="BA4220" s="42"/>
      <c r="BB4220" s="42"/>
      <c r="BN4220" s="128" t="s">
        <v>4578</v>
      </c>
      <c r="BO4220" s="58" t="str">
        <f t="shared" si="65"/>
        <v>境内资产</v>
      </c>
      <c r="BP4220" s="58" t="str">
        <f>IF(M4220="",VLOOKUP(D4220,Sheet4!$A$1:$B$92,2,0),VLOOKUP(Q4220,Sheet4!$A$1:$B$92,2,0))</f>
        <v>保险资产管理产品</v>
      </c>
    </row>
    <row r="4221" spans="1:68" s="58" customFormat="1" ht="12.75" customHeight="1">
      <c r="A4221" s="137" t="s">
        <v>1755</v>
      </c>
      <c r="B4221" s="50" t="s">
        <v>1756</v>
      </c>
      <c r="C4221" s="252" t="s">
        <v>5552</v>
      </c>
      <c r="D4221" s="257" t="s">
        <v>678</v>
      </c>
      <c r="E4221" s="42" t="s">
        <v>1757</v>
      </c>
      <c r="F4221" s="42" t="s">
        <v>1756</v>
      </c>
      <c r="G4221" s="42"/>
      <c r="H4221" s="307">
        <v>8641.292509903813</v>
      </c>
      <c r="I4221" s="315">
        <v>6883.4911275473114</v>
      </c>
      <c r="J4221" s="105">
        <v>0</v>
      </c>
      <c r="K4221" s="42">
        <v>0</v>
      </c>
      <c r="L4221" s="50" t="s">
        <v>4489</v>
      </c>
      <c r="M4221" s="50" t="s">
        <v>5545</v>
      </c>
      <c r="N4221" s="50" t="s">
        <v>5532</v>
      </c>
      <c r="O4221" s="137" t="s">
        <v>2411</v>
      </c>
      <c r="P4221" s="42" t="s">
        <v>64</v>
      </c>
      <c r="Q4221" s="42" t="s">
        <v>65</v>
      </c>
      <c r="R4221" s="42">
        <v>2</v>
      </c>
      <c r="S4221" s="137" t="s">
        <v>2254</v>
      </c>
      <c r="T4221" s="62">
        <v>16867538196.9</v>
      </c>
      <c r="U4221" s="62">
        <v>14487907740.719999</v>
      </c>
      <c r="Z4221" s="42" t="s">
        <v>68</v>
      </c>
      <c r="AJ4221" s="42"/>
      <c r="AW4221" s="42" t="s">
        <v>2412</v>
      </c>
      <c r="AX4221" s="42"/>
      <c r="AY4221" s="42"/>
      <c r="AZ4221" s="42"/>
      <c r="BA4221" s="42"/>
      <c r="BB4221" s="42"/>
      <c r="BN4221" s="128" t="s">
        <v>4578</v>
      </c>
      <c r="BO4221" s="58" t="str">
        <f t="shared" si="65"/>
        <v>境内资产</v>
      </c>
      <c r="BP4221" s="58" t="str">
        <f>IF(M4221="",VLOOKUP(D4221,Sheet4!$A$1:$B$92,2,0),VLOOKUP(Q4221,Sheet4!$A$1:$B$92,2,0))</f>
        <v>保险资产管理产品</v>
      </c>
    </row>
    <row r="4222" spans="1:68" s="58" customFormat="1" ht="12.75" customHeight="1">
      <c r="A4222" s="137" t="s">
        <v>1758</v>
      </c>
      <c r="B4222" s="50" t="s">
        <v>1759</v>
      </c>
      <c r="C4222" s="252" t="s">
        <v>5552</v>
      </c>
      <c r="D4222" s="257" t="s">
        <v>678</v>
      </c>
      <c r="E4222" s="42" t="s">
        <v>1760</v>
      </c>
      <c r="F4222" s="42" t="s">
        <v>1759</v>
      </c>
      <c r="G4222" s="42"/>
      <c r="H4222" s="307">
        <v>20251.195365942116</v>
      </c>
      <c r="I4222" s="315">
        <v>10704.902626960538</v>
      </c>
      <c r="J4222" s="105">
        <v>0</v>
      </c>
      <c r="K4222" s="42">
        <v>0</v>
      </c>
      <c r="L4222" s="50" t="s">
        <v>4489</v>
      </c>
      <c r="M4222" s="50" t="s">
        <v>5545</v>
      </c>
      <c r="N4222" s="50" t="s">
        <v>5532</v>
      </c>
      <c r="O4222" s="137" t="s">
        <v>2411</v>
      </c>
      <c r="P4222" s="42" t="s">
        <v>64</v>
      </c>
      <c r="Q4222" s="42" t="s">
        <v>65</v>
      </c>
      <c r="R4222" s="42">
        <v>2</v>
      </c>
      <c r="S4222" s="137" t="s">
        <v>2254</v>
      </c>
      <c r="T4222" s="62">
        <v>16867538196.9</v>
      </c>
      <c r="U4222" s="62">
        <v>14487907740.719999</v>
      </c>
      <c r="Z4222" s="42" t="s">
        <v>68</v>
      </c>
      <c r="AJ4222" s="42"/>
      <c r="AW4222" s="42" t="s">
        <v>2412</v>
      </c>
      <c r="AX4222" s="42"/>
      <c r="AY4222" s="42"/>
      <c r="AZ4222" s="42"/>
      <c r="BA4222" s="42"/>
      <c r="BB4222" s="42"/>
      <c r="BN4222" s="128" t="s">
        <v>4578</v>
      </c>
      <c r="BO4222" s="58" t="str">
        <f t="shared" si="65"/>
        <v>境内资产</v>
      </c>
      <c r="BP4222" s="58" t="str">
        <f>IF(M4222="",VLOOKUP(D4222,Sheet4!$A$1:$B$92,2,0),VLOOKUP(Q4222,Sheet4!$A$1:$B$92,2,0))</f>
        <v>保险资产管理产品</v>
      </c>
    </row>
    <row r="4223" spans="1:68" s="58" customFormat="1" ht="12.75" customHeight="1">
      <c r="A4223" s="137" t="s">
        <v>1761</v>
      </c>
      <c r="B4223" s="50" t="s">
        <v>1762</v>
      </c>
      <c r="C4223" s="252" t="s">
        <v>5552</v>
      </c>
      <c r="D4223" s="257" t="s">
        <v>678</v>
      </c>
      <c r="E4223" s="42" t="s">
        <v>1763</v>
      </c>
      <c r="F4223" s="42" t="s">
        <v>1762</v>
      </c>
      <c r="G4223" s="42"/>
      <c r="H4223" s="307">
        <v>3135.9168676677737</v>
      </c>
      <c r="I4223" s="315">
        <v>3691.1034432694246</v>
      </c>
      <c r="J4223" s="105">
        <v>0</v>
      </c>
      <c r="K4223" s="42">
        <v>0</v>
      </c>
      <c r="L4223" s="50" t="s">
        <v>4489</v>
      </c>
      <c r="M4223" s="50" t="s">
        <v>5545</v>
      </c>
      <c r="N4223" s="50" t="s">
        <v>5532</v>
      </c>
      <c r="O4223" s="137" t="s">
        <v>2411</v>
      </c>
      <c r="P4223" s="42" t="s">
        <v>64</v>
      </c>
      <c r="Q4223" s="42" t="s">
        <v>65</v>
      </c>
      <c r="R4223" s="42">
        <v>2</v>
      </c>
      <c r="S4223" s="137" t="s">
        <v>2254</v>
      </c>
      <c r="T4223" s="62">
        <v>16867538196.9</v>
      </c>
      <c r="U4223" s="62">
        <v>14487907740.719999</v>
      </c>
      <c r="Z4223" s="42" t="s">
        <v>68</v>
      </c>
      <c r="AJ4223" s="42"/>
      <c r="AW4223" s="42" t="s">
        <v>2412</v>
      </c>
      <c r="AX4223" s="42"/>
      <c r="AY4223" s="42"/>
      <c r="AZ4223" s="42"/>
      <c r="BA4223" s="42"/>
      <c r="BB4223" s="42"/>
      <c r="BN4223" s="128" t="s">
        <v>4578</v>
      </c>
      <c r="BO4223" s="58" t="str">
        <f t="shared" si="65"/>
        <v>境内资产</v>
      </c>
      <c r="BP4223" s="58" t="str">
        <f>IF(M4223="",VLOOKUP(D4223,Sheet4!$A$1:$B$92,2,0),VLOOKUP(Q4223,Sheet4!$A$1:$B$92,2,0))</f>
        <v>保险资产管理产品</v>
      </c>
    </row>
    <row r="4224" spans="1:68" s="58" customFormat="1" ht="12.75" customHeight="1">
      <c r="A4224" s="137" t="s">
        <v>1621</v>
      </c>
      <c r="B4224" s="50" t="s">
        <v>1622</v>
      </c>
      <c r="C4224" s="252" t="s">
        <v>5552</v>
      </c>
      <c r="D4224" s="257" t="s">
        <v>678</v>
      </c>
      <c r="E4224" s="42" t="s">
        <v>1623</v>
      </c>
      <c r="F4224" s="42" t="s">
        <v>1622</v>
      </c>
      <c r="G4224" s="42"/>
      <c r="H4224" s="307">
        <v>3238.8179138413798</v>
      </c>
      <c r="I4224" s="315">
        <v>3126.1956631117023</v>
      </c>
      <c r="J4224" s="105">
        <v>0</v>
      </c>
      <c r="K4224" s="42">
        <v>0</v>
      </c>
      <c r="L4224" s="50" t="s">
        <v>4489</v>
      </c>
      <c r="M4224" s="50" t="s">
        <v>5545</v>
      </c>
      <c r="N4224" s="50" t="s">
        <v>5532</v>
      </c>
      <c r="O4224" s="137" t="s">
        <v>2411</v>
      </c>
      <c r="P4224" s="42" t="s">
        <v>64</v>
      </c>
      <c r="Q4224" s="42" t="s">
        <v>65</v>
      </c>
      <c r="R4224" s="42">
        <v>2</v>
      </c>
      <c r="S4224" s="137" t="s">
        <v>2254</v>
      </c>
      <c r="T4224" s="62">
        <v>16867538196.9</v>
      </c>
      <c r="U4224" s="62">
        <v>14487907740.719999</v>
      </c>
      <c r="Z4224" s="42" t="s">
        <v>68</v>
      </c>
      <c r="AJ4224" s="42"/>
      <c r="AW4224" s="42" t="s">
        <v>2412</v>
      </c>
      <c r="AX4224" s="42"/>
      <c r="AY4224" s="42"/>
      <c r="AZ4224" s="42"/>
      <c r="BA4224" s="42"/>
      <c r="BB4224" s="42"/>
      <c r="BN4224" s="128" t="s">
        <v>4578</v>
      </c>
      <c r="BO4224" s="58" t="str">
        <f t="shared" si="65"/>
        <v>境内资产</v>
      </c>
      <c r="BP4224" s="58" t="str">
        <f>IF(M4224="",VLOOKUP(D4224,Sheet4!$A$1:$B$92,2,0),VLOOKUP(Q4224,Sheet4!$A$1:$B$92,2,0))</f>
        <v>保险资产管理产品</v>
      </c>
    </row>
    <row r="4225" spans="1:68" s="58" customFormat="1" ht="12.75" customHeight="1">
      <c r="A4225" s="137" t="s">
        <v>2035</v>
      </c>
      <c r="B4225" s="50" t="s">
        <v>2036</v>
      </c>
      <c r="C4225" s="252" t="s">
        <v>5552</v>
      </c>
      <c r="D4225" s="257" t="s">
        <v>678</v>
      </c>
      <c r="E4225" s="42" t="s">
        <v>4460</v>
      </c>
      <c r="F4225" s="42" t="s">
        <v>2036</v>
      </c>
      <c r="G4225" s="42"/>
      <c r="H4225" s="307">
        <v>33964.591227544392</v>
      </c>
      <c r="I4225" s="315">
        <v>27055.210156856992</v>
      </c>
      <c r="J4225" s="105">
        <v>0</v>
      </c>
      <c r="K4225" s="42">
        <v>0</v>
      </c>
      <c r="L4225" s="50" t="s">
        <v>4489</v>
      </c>
      <c r="M4225" s="50" t="s">
        <v>5545</v>
      </c>
      <c r="N4225" s="50" t="s">
        <v>5532</v>
      </c>
      <c r="O4225" s="137" t="s">
        <v>2411</v>
      </c>
      <c r="P4225" s="42" t="s">
        <v>64</v>
      </c>
      <c r="Q4225" s="42" t="s">
        <v>65</v>
      </c>
      <c r="R4225" s="42">
        <v>2</v>
      </c>
      <c r="S4225" s="137" t="s">
        <v>2254</v>
      </c>
      <c r="T4225" s="62">
        <v>16867538196.9</v>
      </c>
      <c r="U4225" s="62">
        <v>14487907740.719999</v>
      </c>
      <c r="Z4225" s="42" t="s">
        <v>68</v>
      </c>
      <c r="AJ4225" s="42"/>
      <c r="AW4225" s="42" t="s">
        <v>2412</v>
      </c>
      <c r="AX4225" s="42"/>
      <c r="AY4225" s="42"/>
      <c r="AZ4225" s="42"/>
      <c r="BA4225" s="42"/>
      <c r="BB4225" s="42"/>
      <c r="BN4225" s="128" t="s">
        <v>4578</v>
      </c>
      <c r="BO4225" s="58" t="str">
        <f t="shared" si="65"/>
        <v>境内资产</v>
      </c>
      <c r="BP4225" s="58" t="str">
        <f>IF(M4225="",VLOOKUP(D4225,Sheet4!$A$1:$B$92,2,0),VLOOKUP(Q4225,Sheet4!$A$1:$B$92,2,0))</f>
        <v>保险资产管理产品</v>
      </c>
    </row>
    <row r="4226" spans="1:68" s="58" customFormat="1" ht="12.75" customHeight="1">
      <c r="A4226" s="137" t="s">
        <v>1627</v>
      </c>
      <c r="B4226" s="50" t="s">
        <v>1628</v>
      </c>
      <c r="C4226" s="252" t="s">
        <v>5552</v>
      </c>
      <c r="D4226" s="257" t="s">
        <v>678</v>
      </c>
      <c r="E4226" s="42" t="s">
        <v>1629</v>
      </c>
      <c r="F4226" s="42" t="s">
        <v>1628</v>
      </c>
      <c r="G4226" s="42"/>
      <c r="H4226" s="307">
        <v>11252.104640298478</v>
      </c>
      <c r="I4226" s="315">
        <v>6079.7451286762625</v>
      </c>
      <c r="J4226" s="105">
        <v>0</v>
      </c>
      <c r="K4226" s="42">
        <v>0</v>
      </c>
      <c r="L4226" s="50" t="s">
        <v>4489</v>
      </c>
      <c r="M4226" s="50" t="s">
        <v>5545</v>
      </c>
      <c r="N4226" s="50" t="s">
        <v>5532</v>
      </c>
      <c r="O4226" s="137" t="s">
        <v>2411</v>
      </c>
      <c r="P4226" s="42" t="s">
        <v>64</v>
      </c>
      <c r="Q4226" s="42" t="s">
        <v>65</v>
      </c>
      <c r="R4226" s="42">
        <v>2</v>
      </c>
      <c r="S4226" s="137" t="s">
        <v>2254</v>
      </c>
      <c r="T4226" s="62">
        <v>16867538196.9</v>
      </c>
      <c r="U4226" s="62">
        <v>14487907740.719999</v>
      </c>
      <c r="Z4226" s="42" t="s">
        <v>68</v>
      </c>
      <c r="AJ4226" s="42"/>
      <c r="AW4226" s="42" t="s">
        <v>2412</v>
      </c>
      <c r="AX4226" s="42"/>
      <c r="AY4226" s="42"/>
      <c r="AZ4226" s="42"/>
      <c r="BA4226" s="42"/>
      <c r="BB4226" s="42"/>
      <c r="BN4226" s="128" t="s">
        <v>4578</v>
      </c>
      <c r="BO4226" s="58" t="str">
        <f t="shared" si="65"/>
        <v>境内资产</v>
      </c>
      <c r="BP4226" s="58" t="str">
        <f>IF(M4226="",VLOOKUP(D4226,Sheet4!$A$1:$B$92,2,0),VLOOKUP(Q4226,Sheet4!$A$1:$B$92,2,0))</f>
        <v>保险资产管理产品</v>
      </c>
    </row>
    <row r="4227" spans="1:68" s="58" customFormat="1" ht="12.75" customHeight="1">
      <c r="A4227" s="137" t="s">
        <v>1630</v>
      </c>
      <c r="B4227" s="50" t="s">
        <v>1631</v>
      </c>
      <c r="C4227" s="252" t="s">
        <v>5552</v>
      </c>
      <c r="D4227" s="257" t="s">
        <v>678</v>
      </c>
      <c r="E4227" s="42" t="s">
        <v>1632</v>
      </c>
      <c r="F4227" s="42" t="s">
        <v>1631</v>
      </c>
      <c r="G4227" s="42"/>
      <c r="H4227" s="307">
        <v>7020.8255984831812</v>
      </c>
      <c r="I4227" s="315">
        <v>4701.5098749310355</v>
      </c>
      <c r="J4227" s="105">
        <v>0</v>
      </c>
      <c r="K4227" s="42">
        <v>0</v>
      </c>
      <c r="L4227" s="50" t="s">
        <v>4489</v>
      </c>
      <c r="M4227" s="50" t="s">
        <v>5545</v>
      </c>
      <c r="N4227" s="50" t="s">
        <v>5532</v>
      </c>
      <c r="O4227" s="137" t="s">
        <v>2411</v>
      </c>
      <c r="P4227" s="42" t="s">
        <v>64</v>
      </c>
      <c r="Q4227" s="42" t="s">
        <v>65</v>
      </c>
      <c r="R4227" s="42">
        <v>2</v>
      </c>
      <c r="S4227" s="137" t="s">
        <v>2254</v>
      </c>
      <c r="T4227" s="62">
        <v>16867538196.9</v>
      </c>
      <c r="U4227" s="62">
        <v>14487907740.719999</v>
      </c>
      <c r="Z4227" s="42" t="s">
        <v>68</v>
      </c>
      <c r="AJ4227" s="42"/>
      <c r="AW4227" s="42" t="s">
        <v>2412</v>
      </c>
      <c r="AX4227" s="42"/>
      <c r="AY4227" s="42"/>
      <c r="AZ4227" s="42"/>
      <c r="BA4227" s="42"/>
      <c r="BB4227" s="42"/>
      <c r="BN4227" s="128" t="s">
        <v>4578</v>
      </c>
      <c r="BO4227" s="58" t="str">
        <f t="shared" ref="BO4227:BO4290" si="66">IF(LEFT(D4227,2)="境外","境外资产","境内资产")</f>
        <v>境内资产</v>
      </c>
      <c r="BP4227" s="58" t="str">
        <f>IF(M4227="",VLOOKUP(D4227,Sheet4!$A$1:$B$92,2,0),VLOOKUP(Q4227,Sheet4!$A$1:$B$92,2,0))</f>
        <v>保险资产管理产品</v>
      </c>
    </row>
    <row r="4228" spans="1:68" s="58" customFormat="1" ht="12.75" customHeight="1">
      <c r="A4228" s="137" t="s">
        <v>1633</v>
      </c>
      <c r="B4228" s="50" t="s">
        <v>1634</v>
      </c>
      <c r="C4228" s="252" t="s">
        <v>5552</v>
      </c>
      <c r="D4228" s="257" t="s">
        <v>678</v>
      </c>
      <c r="E4228" s="42" t="s">
        <v>1635</v>
      </c>
      <c r="F4228" s="42" t="s">
        <v>1634</v>
      </c>
      <c r="G4228" s="42"/>
      <c r="H4228" s="307">
        <v>20881.147386440614</v>
      </c>
      <c r="I4228" s="315">
        <v>9290.0381938305272</v>
      </c>
      <c r="J4228" s="105">
        <v>0</v>
      </c>
      <c r="K4228" s="42">
        <v>0</v>
      </c>
      <c r="L4228" s="50" t="s">
        <v>4489</v>
      </c>
      <c r="M4228" s="50" t="s">
        <v>5545</v>
      </c>
      <c r="N4228" s="50" t="s">
        <v>5532</v>
      </c>
      <c r="O4228" s="137" t="s">
        <v>2411</v>
      </c>
      <c r="P4228" s="42" t="s">
        <v>64</v>
      </c>
      <c r="Q4228" s="42" t="s">
        <v>65</v>
      </c>
      <c r="R4228" s="42">
        <v>2</v>
      </c>
      <c r="S4228" s="137" t="s">
        <v>2254</v>
      </c>
      <c r="T4228" s="62">
        <v>16867538196.9</v>
      </c>
      <c r="U4228" s="62">
        <v>14487907740.719999</v>
      </c>
      <c r="Z4228" s="42" t="s">
        <v>68</v>
      </c>
      <c r="AJ4228" s="42"/>
      <c r="AW4228" s="42" t="s">
        <v>2412</v>
      </c>
      <c r="AX4228" s="42"/>
      <c r="AY4228" s="42"/>
      <c r="AZ4228" s="42"/>
      <c r="BA4228" s="42"/>
      <c r="BB4228" s="42"/>
      <c r="BN4228" s="128" t="s">
        <v>4578</v>
      </c>
      <c r="BO4228" s="58" t="str">
        <f t="shared" si="66"/>
        <v>境内资产</v>
      </c>
      <c r="BP4228" s="58" t="str">
        <f>IF(M4228="",VLOOKUP(D4228,Sheet4!$A$1:$B$92,2,0),VLOOKUP(Q4228,Sheet4!$A$1:$B$92,2,0))</f>
        <v>保险资产管理产品</v>
      </c>
    </row>
    <row r="4229" spans="1:68" s="58" customFormat="1" ht="12.75" customHeight="1">
      <c r="A4229" s="137" t="s">
        <v>1764</v>
      </c>
      <c r="B4229" s="50" t="s">
        <v>1765</v>
      </c>
      <c r="C4229" s="252" t="s">
        <v>5552</v>
      </c>
      <c r="D4229" s="257" t="s">
        <v>678</v>
      </c>
      <c r="E4229" s="42" t="s">
        <v>1766</v>
      </c>
      <c r="F4229" s="42" t="s">
        <v>1765</v>
      </c>
      <c r="G4229" s="42"/>
      <c r="H4229" s="307">
        <v>8298.0661202952651</v>
      </c>
      <c r="I4229" s="315">
        <v>5785.4441443386168</v>
      </c>
      <c r="J4229" s="105">
        <v>0</v>
      </c>
      <c r="K4229" s="42">
        <v>0</v>
      </c>
      <c r="L4229" s="50" t="s">
        <v>4489</v>
      </c>
      <c r="M4229" s="50" t="s">
        <v>5545</v>
      </c>
      <c r="N4229" s="50" t="s">
        <v>5532</v>
      </c>
      <c r="O4229" s="137" t="s">
        <v>2411</v>
      </c>
      <c r="P4229" s="42" t="s">
        <v>64</v>
      </c>
      <c r="Q4229" s="42" t="s">
        <v>65</v>
      </c>
      <c r="R4229" s="42">
        <v>2</v>
      </c>
      <c r="S4229" s="137" t="s">
        <v>2254</v>
      </c>
      <c r="T4229" s="62">
        <v>16867538196.9</v>
      </c>
      <c r="U4229" s="62">
        <v>14487907740.719999</v>
      </c>
      <c r="Z4229" s="42" t="s">
        <v>68</v>
      </c>
      <c r="AJ4229" s="42"/>
      <c r="AW4229" s="42" t="s">
        <v>2412</v>
      </c>
      <c r="AX4229" s="42"/>
      <c r="AY4229" s="42"/>
      <c r="AZ4229" s="42"/>
      <c r="BA4229" s="42"/>
      <c r="BB4229" s="42"/>
      <c r="BN4229" s="128" t="s">
        <v>4578</v>
      </c>
      <c r="BO4229" s="58" t="str">
        <f t="shared" si="66"/>
        <v>境内资产</v>
      </c>
      <c r="BP4229" s="58" t="str">
        <f>IF(M4229="",VLOOKUP(D4229,Sheet4!$A$1:$B$92,2,0),VLOOKUP(Q4229,Sheet4!$A$1:$B$92,2,0))</f>
        <v>保险资产管理产品</v>
      </c>
    </row>
    <row r="4230" spans="1:68" s="58" customFormat="1" ht="12.75" customHeight="1">
      <c r="A4230" s="137" t="s">
        <v>1826</v>
      </c>
      <c r="B4230" s="50" t="s">
        <v>1827</v>
      </c>
      <c r="C4230" s="252" t="s">
        <v>5552</v>
      </c>
      <c r="D4230" s="257" t="s">
        <v>678</v>
      </c>
      <c r="E4230" s="42" t="s">
        <v>1828</v>
      </c>
      <c r="F4230" s="42" t="s">
        <v>1827</v>
      </c>
      <c r="G4230" s="42"/>
      <c r="H4230" s="307">
        <v>2679.6989413248502</v>
      </c>
      <c r="I4230" s="315">
        <v>1819.0729170276727</v>
      </c>
      <c r="J4230" s="105">
        <v>0</v>
      </c>
      <c r="K4230" s="42">
        <v>0</v>
      </c>
      <c r="L4230" s="50" t="s">
        <v>4489</v>
      </c>
      <c r="M4230" s="50" t="s">
        <v>5545</v>
      </c>
      <c r="N4230" s="50" t="s">
        <v>5532</v>
      </c>
      <c r="O4230" s="137" t="s">
        <v>2411</v>
      </c>
      <c r="P4230" s="42" t="s">
        <v>64</v>
      </c>
      <c r="Q4230" s="42" t="s">
        <v>65</v>
      </c>
      <c r="R4230" s="42">
        <v>2</v>
      </c>
      <c r="S4230" s="137" t="s">
        <v>2254</v>
      </c>
      <c r="T4230" s="62">
        <v>16867538196.9</v>
      </c>
      <c r="U4230" s="62">
        <v>14487907740.719999</v>
      </c>
      <c r="Z4230" s="42" t="s">
        <v>68</v>
      </c>
      <c r="AJ4230" s="42"/>
      <c r="AW4230" s="42" t="s">
        <v>2412</v>
      </c>
      <c r="AX4230" s="42"/>
      <c r="AY4230" s="42"/>
      <c r="AZ4230" s="42"/>
      <c r="BA4230" s="42"/>
      <c r="BB4230" s="42"/>
      <c r="BN4230" s="128" t="s">
        <v>4578</v>
      </c>
      <c r="BO4230" s="58" t="str">
        <f t="shared" si="66"/>
        <v>境内资产</v>
      </c>
      <c r="BP4230" s="58" t="str">
        <f>IF(M4230="",VLOOKUP(D4230,Sheet4!$A$1:$B$92,2,0),VLOOKUP(Q4230,Sheet4!$A$1:$B$92,2,0))</f>
        <v>保险资产管理产品</v>
      </c>
    </row>
    <row r="4231" spans="1:68" s="58" customFormat="1" ht="12.75" customHeight="1">
      <c r="A4231" s="137" t="s">
        <v>2245</v>
      </c>
      <c r="B4231" s="50" t="s">
        <v>2246</v>
      </c>
      <c r="C4231" s="252" t="s">
        <v>5552</v>
      </c>
      <c r="D4231" s="257" t="s">
        <v>678</v>
      </c>
      <c r="E4231" s="42" t="s">
        <v>2814</v>
      </c>
      <c r="F4231" s="42" t="s">
        <v>2246</v>
      </c>
      <c r="G4231" s="42"/>
      <c r="H4231" s="307">
        <v>13276.510556640369</v>
      </c>
      <c r="I4231" s="315">
        <v>5480.7233062468249</v>
      </c>
      <c r="J4231" s="105">
        <v>0</v>
      </c>
      <c r="K4231" s="42">
        <v>0</v>
      </c>
      <c r="L4231" s="50" t="s">
        <v>4489</v>
      </c>
      <c r="M4231" s="50" t="s">
        <v>5545</v>
      </c>
      <c r="N4231" s="50" t="s">
        <v>5532</v>
      </c>
      <c r="O4231" s="137" t="s">
        <v>2411</v>
      </c>
      <c r="P4231" s="42" t="s">
        <v>64</v>
      </c>
      <c r="Q4231" s="42" t="s">
        <v>65</v>
      </c>
      <c r="R4231" s="42">
        <v>2</v>
      </c>
      <c r="S4231" s="137" t="s">
        <v>2254</v>
      </c>
      <c r="T4231" s="62">
        <v>16867538196.9</v>
      </c>
      <c r="U4231" s="62">
        <v>14487907740.719999</v>
      </c>
      <c r="Z4231" s="42" t="s">
        <v>68</v>
      </c>
      <c r="AJ4231" s="42"/>
      <c r="AW4231" s="42" t="s">
        <v>2412</v>
      </c>
      <c r="AX4231" s="42"/>
      <c r="AY4231" s="42"/>
      <c r="AZ4231" s="42"/>
      <c r="BA4231" s="42"/>
      <c r="BB4231" s="42"/>
      <c r="BN4231" s="128" t="s">
        <v>4578</v>
      </c>
      <c r="BO4231" s="58" t="str">
        <f t="shared" si="66"/>
        <v>境内资产</v>
      </c>
      <c r="BP4231" s="58" t="str">
        <f>IF(M4231="",VLOOKUP(D4231,Sheet4!$A$1:$B$92,2,0),VLOOKUP(Q4231,Sheet4!$A$1:$B$92,2,0))</f>
        <v>保险资产管理产品</v>
      </c>
    </row>
    <row r="4232" spans="1:68" s="58" customFormat="1" ht="12.75" customHeight="1">
      <c r="A4232" s="137" t="s">
        <v>1639</v>
      </c>
      <c r="B4232" s="50" t="s">
        <v>1640</v>
      </c>
      <c r="C4232" s="252" t="s">
        <v>5552</v>
      </c>
      <c r="D4232" s="257" t="s">
        <v>678</v>
      </c>
      <c r="E4232" s="42" t="s">
        <v>1641</v>
      </c>
      <c r="F4232" s="42" t="s">
        <v>1640</v>
      </c>
      <c r="G4232" s="42"/>
      <c r="H4232" s="307">
        <v>4692.6170687098238</v>
      </c>
      <c r="I4232" s="315">
        <v>3203.7457240980189</v>
      </c>
      <c r="J4232" s="105">
        <v>0</v>
      </c>
      <c r="K4232" s="42">
        <v>0</v>
      </c>
      <c r="L4232" s="50" t="s">
        <v>4489</v>
      </c>
      <c r="M4232" s="50" t="s">
        <v>5545</v>
      </c>
      <c r="N4232" s="50" t="s">
        <v>5532</v>
      </c>
      <c r="O4232" s="137" t="s">
        <v>2411</v>
      </c>
      <c r="P4232" s="42" t="s">
        <v>64</v>
      </c>
      <c r="Q4232" s="42" t="s">
        <v>65</v>
      </c>
      <c r="R4232" s="42">
        <v>2</v>
      </c>
      <c r="S4232" s="137" t="s">
        <v>2254</v>
      </c>
      <c r="T4232" s="62">
        <v>16867538196.9</v>
      </c>
      <c r="U4232" s="62">
        <v>14487907740.719999</v>
      </c>
      <c r="Z4232" s="42" t="s">
        <v>68</v>
      </c>
      <c r="AJ4232" s="42"/>
      <c r="AW4232" s="42" t="s">
        <v>2412</v>
      </c>
      <c r="AX4232" s="42"/>
      <c r="AY4232" s="42"/>
      <c r="AZ4232" s="42"/>
      <c r="BA4232" s="42"/>
      <c r="BB4232" s="42"/>
      <c r="BN4232" s="128" t="s">
        <v>4578</v>
      </c>
      <c r="BO4232" s="58" t="str">
        <f t="shared" si="66"/>
        <v>境内资产</v>
      </c>
      <c r="BP4232" s="58" t="str">
        <f>IF(M4232="",VLOOKUP(D4232,Sheet4!$A$1:$B$92,2,0),VLOOKUP(Q4232,Sheet4!$A$1:$B$92,2,0))</f>
        <v>保险资产管理产品</v>
      </c>
    </row>
    <row r="4233" spans="1:68" s="58" customFormat="1" ht="12.75" customHeight="1">
      <c r="A4233" s="137" t="s">
        <v>1642</v>
      </c>
      <c r="B4233" s="50" t="s">
        <v>1643</v>
      </c>
      <c r="C4233" s="252" t="s">
        <v>5552</v>
      </c>
      <c r="D4233" s="257" t="s">
        <v>678</v>
      </c>
      <c r="E4233" s="42" t="s">
        <v>1644</v>
      </c>
      <c r="F4233" s="42" t="s">
        <v>1643</v>
      </c>
      <c r="G4233" s="42"/>
      <c r="H4233" s="307">
        <v>11064.447465695552</v>
      </c>
      <c r="I4233" s="315">
        <v>5404.4507752227028</v>
      </c>
      <c r="J4233" s="105">
        <v>0</v>
      </c>
      <c r="K4233" s="42">
        <v>0</v>
      </c>
      <c r="L4233" s="50" t="s">
        <v>4489</v>
      </c>
      <c r="M4233" s="50" t="s">
        <v>5545</v>
      </c>
      <c r="N4233" s="50" t="s">
        <v>5532</v>
      </c>
      <c r="O4233" s="137" t="s">
        <v>2411</v>
      </c>
      <c r="P4233" s="42" t="s">
        <v>64</v>
      </c>
      <c r="Q4233" s="42" t="s">
        <v>65</v>
      </c>
      <c r="R4233" s="42">
        <v>2</v>
      </c>
      <c r="S4233" s="137" t="s">
        <v>2254</v>
      </c>
      <c r="T4233" s="62">
        <v>16867538196.9</v>
      </c>
      <c r="U4233" s="62">
        <v>14487907740.719999</v>
      </c>
      <c r="Z4233" s="42" t="s">
        <v>68</v>
      </c>
      <c r="AJ4233" s="42"/>
      <c r="AW4233" s="42" t="s">
        <v>2412</v>
      </c>
      <c r="AX4233" s="42"/>
      <c r="AY4233" s="42"/>
      <c r="AZ4233" s="42"/>
      <c r="BA4233" s="42"/>
      <c r="BB4233" s="42"/>
      <c r="BN4233" s="128" t="s">
        <v>4578</v>
      </c>
      <c r="BO4233" s="58" t="str">
        <f t="shared" si="66"/>
        <v>境内资产</v>
      </c>
      <c r="BP4233" s="58" t="str">
        <f>IF(M4233="",VLOOKUP(D4233,Sheet4!$A$1:$B$92,2,0),VLOOKUP(Q4233,Sheet4!$A$1:$B$92,2,0))</f>
        <v>保险资产管理产品</v>
      </c>
    </row>
    <row r="4234" spans="1:68" s="58" customFormat="1" ht="12.75" customHeight="1">
      <c r="A4234" s="137" t="s">
        <v>2180</v>
      </c>
      <c r="B4234" s="50" t="s">
        <v>2347</v>
      </c>
      <c r="C4234" s="252" t="s">
        <v>5552</v>
      </c>
      <c r="D4234" s="257" t="s">
        <v>678</v>
      </c>
      <c r="E4234" s="42" t="s">
        <v>2815</v>
      </c>
      <c r="F4234" s="42" t="s">
        <v>2347</v>
      </c>
      <c r="G4234" s="42"/>
      <c r="H4234" s="307">
        <v>2084.9288983008396</v>
      </c>
      <c r="I4234" s="315">
        <v>1916.294943291213</v>
      </c>
      <c r="J4234" s="105">
        <v>0</v>
      </c>
      <c r="K4234" s="42">
        <v>0</v>
      </c>
      <c r="L4234" s="50" t="s">
        <v>4489</v>
      </c>
      <c r="M4234" s="50" t="s">
        <v>5545</v>
      </c>
      <c r="N4234" s="50" t="s">
        <v>5532</v>
      </c>
      <c r="O4234" s="137" t="s">
        <v>2411</v>
      </c>
      <c r="P4234" s="42" t="s">
        <v>64</v>
      </c>
      <c r="Q4234" s="42" t="s">
        <v>65</v>
      </c>
      <c r="R4234" s="42">
        <v>2</v>
      </c>
      <c r="S4234" s="137" t="s">
        <v>2254</v>
      </c>
      <c r="T4234" s="62">
        <v>16867538196.9</v>
      </c>
      <c r="U4234" s="62">
        <v>14487907740.719999</v>
      </c>
      <c r="Z4234" s="42" t="s">
        <v>68</v>
      </c>
      <c r="AJ4234" s="42"/>
      <c r="AW4234" s="42" t="s">
        <v>2412</v>
      </c>
      <c r="AX4234" s="42"/>
      <c r="AY4234" s="42"/>
      <c r="AZ4234" s="42"/>
      <c r="BA4234" s="42"/>
      <c r="BB4234" s="42"/>
      <c r="BN4234" s="128" t="s">
        <v>4578</v>
      </c>
      <c r="BO4234" s="58" t="str">
        <f t="shared" si="66"/>
        <v>境内资产</v>
      </c>
      <c r="BP4234" s="58" t="str">
        <f>IF(M4234="",VLOOKUP(D4234,Sheet4!$A$1:$B$92,2,0),VLOOKUP(Q4234,Sheet4!$A$1:$B$92,2,0))</f>
        <v>保险资产管理产品</v>
      </c>
    </row>
    <row r="4235" spans="1:68" s="58" customFormat="1" ht="12.75" customHeight="1">
      <c r="A4235" s="137" t="s">
        <v>1767</v>
      </c>
      <c r="B4235" s="50" t="s">
        <v>1768</v>
      </c>
      <c r="C4235" s="252" t="s">
        <v>5552</v>
      </c>
      <c r="D4235" s="257" t="s">
        <v>678</v>
      </c>
      <c r="E4235" s="42" t="s">
        <v>1769</v>
      </c>
      <c r="F4235" s="42" t="s">
        <v>1768</v>
      </c>
      <c r="G4235" s="42"/>
      <c r="H4235" s="307">
        <v>5698.5820876122452</v>
      </c>
      <c r="I4235" s="315">
        <v>3135.3878904178023</v>
      </c>
      <c r="J4235" s="105">
        <v>0</v>
      </c>
      <c r="K4235" s="42">
        <v>0</v>
      </c>
      <c r="L4235" s="50" t="s">
        <v>4489</v>
      </c>
      <c r="M4235" s="50" t="s">
        <v>5545</v>
      </c>
      <c r="N4235" s="50" t="s">
        <v>5532</v>
      </c>
      <c r="O4235" s="137" t="s">
        <v>2411</v>
      </c>
      <c r="P4235" s="42" t="s">
        <v>64</v>
      </c>
      <c r="Q4235" s="42" t="s">
        <v>65</v>
      </c>
      <c r="R4235" s="42">
        <v>2</v>
      </c>
      <c r="S4235" s="137" t="s">
        <v>2254</v>
      </c>
      <c r="T4235" s="62">
        <v>16867538196.9</v>
      </c>
      <c r="U4235" s="62">
        <v>14487907740.719999</v>
      </c>
      <c r="Z4235" s="42" t="s">
        <v>68</v>
      </c>
      <c r="AJ4235" s="42"/>
      <c r="AW4235" s="42" t="s">
        <v>2412</v>
      </c>
      <c r="AX4235" s="42"/>
      <c r="AY4235" s="42"/>
      <c r="AZ4235" s="42"/>
      <c r="BA4235" s="42"/>
      <c r="BB4235" s="42"/>
      <c r="BN4235" s="128" t="s">
        <v>4578</v>
      </c>
      <c r="BO4235" s="58" t="str">
        <f t="shared" si="66"/>
        <v>境内资产</v>
      </c>
      <c r="BP4235" s="58" t="str">
        <f>IF(M4235="",VLOOKUP(D4235,Sheet4!$A$1:$B$92,2,0),VLOOKUP(Q4235,Sheet4!$A$1:$B$92,2,0))</f>
        <v>保险资产管理产品</v>
      </c>
    </row>
    <row r="4236" spans="1:68" s="58" customFormat="1" ht="12.75" customHeight="1">
      <c r="A4236" s="137" t="s">
        <v>1773</v>
      </c>
      <c r="B4236" s="50" t="s">
        <v>1774</v>
      </c>
      <c r="C4236" s="252" t="s">
        <v>5552</v>
      </c>
      <c r="D4236" s="257" t="s">
        <v>678</v>
      </c>
      <c r="E4236" s="42" t="s">
        <v>1775</v>
      </c>
      <c r="F4236" s="42" t="s">
        <v>1774</v>
      </c>
      <c r="G4236" s="42"/>
      <c r="H4236" s="307">
        <v>16541.338182055795</v>
      </c>
      <c r="I4236" s="315">
        <v>13130.213414563481</v>
      </c>
      <c r="J4236" s="105">
        <v>0</v>
      </c>
      <c r="K4236" s="42">
        <v>0</v>
      </c>
      <c r="L4236" s="50" t="s">
        <v>4489</v>
      </c>
      <c r="M4236" s="50" t="s">
        <v>5545</v>
      </c>
      <c r="N4236" s="50" t="s">
        <v>5532</v>
      </c>
      <c r="O4236" s="137" t="s">
        <v>2411</v>
      </c>
      <c r="P4236" s="42" t="s">
        <v>64</v>
      </c>
      <c r="Q4236" s="42" t="s">
        <v>65</v>
      </c>
      <c r="R4236" s="42">
        <v>2</v>
      </c>
      <c r="S4236" s="137" t="s">
        <v>2254</v>
      </c>
      <c r="T4236" s="62">
        <v>16867538196.9</v>
      </c>
      <c r="U4236" s="62">
        <v>14487907740.719999</v>
      </c>
      <c r="Z4236" s="42" t="s">
        <v>68</v>
      </c>
      <c r="AJ4236" s="42"/>
      <c r="AW4236" s="42" t="s">
        <v>2412</v>
      </c>
      <c r="AX4236" s="42"/>
      <c r="AY4236" s="42"/>
      <c r="AZ4236" s="42"/>
      <c r="BA4236" s="42"/>
      <c r="BB4236" s="42"/>
      <c r="BN4236" s="128" t="s">
        <v>4578</v>
      </c>
      <c r="BO4236" s="58" t="str">
        <f t="shared" si="66"/>
        <v>境内资产</v>
      </c>
      <c r="BP4236" s="58" t="str">
        <f>IF(M4236="",VLOOKUP(D4236,Sheet4!$A$1:$B$92,2,0),VLOOKUP(Q4236,Sheet4!$A$1:$B$92,2,0))</f>
        <v>保险资产管理产品</v>
      </c>
    </row>
    <row r="4237" spans="1:68" s="58" customFormat="1" ht="12.75" customHeight="1">
      <c r="A4237" s="137" t="s">
        <v>2043</v>
      </c>
      <c r="B4237" s="50" t="s">
        <v>2044</v>
      </c>
      <c r="C4237" s="252" t="s">
        <v>5552</v>
      </c>
      <c r="D4237" s="257" t="s">
        <v>678</v>
      </c>
      <c r="E4237" s="42" t="s">
        <v>4375</v>
      </c>
      <c r="F4237" s="42" t="s">
        <v>2044</v>
      </c>
      <c r="G4237" s="42"/>
      <c r="H4237" s="307">
        <v>31854.011922971371</v>
      </c>
      <c r="I4237" s="315">
        <v>16332.102727935186</v>
      </c>
      <c r="J4237" s="105">
        <v>0</v>
      </c>
      <c r="K4237" s="42">
        <v>0</v>
      </c>
      <c r="L4237" s="50" t="s">
        <v>4489</v>
      </c>
      <c r="M4237" s="50" t="s">
        <v>5545</v>
      </c>
      <c r="N4237" s="50" t="s">
        <v>5532</v>
      </c>
      <c r="O4237" s="137" t="s">
        <v>2411</v>
      </c>
      <c r="P4237" s="42" t="s">
        <v>64</v>
      </c>
      <c r="Q4237" s="42" t="s">
        <v>65</v>
      </c>
      <c r="R4237" s="42">
        <v>2</v>
      </c>
      <c r="S4237" s="137" t="s">
        <v>2254</v>
      </c>
      <c r="T4237" s="62">
        <v>16867538196.9</v>
      </c>
      <c r="U4237" s="62">
        <v>14487907740.719999</v>
      </c>
      <c r="Z4237" s="42" t="s">
        <v>68</v>
      </c>
      <c r="AJ4237" s="42"/>
      <c r="AW4237" s="42" t="s">
        <v>2412</v>
      </c>
      <c r="AX4237" s="42"/>
      <c r="AY4237" s="42"/>
      <c r="AZ4237" s="42"/>
      <c r="BA4237" s="42"/>
      <c r="BB4237" s="42"/>
      <c r="BN4237" s="128" t="s">
        <v>4578</v>
      </c>
      <c r="BO4237" s="58" t="str">
        <f t="shared" si="66"/>
        <v>境内资产</v>
      </c>
      <c r="BP4237" s="58" t="str">
        <f>IF(M4237="",VLOOKUP(D4237,Sheet4!$A$1:$B$92,2,0),VLOOKUP(Q4237,Sheet4!$A$1:$B$92,2,0))</f>
        <v>保险资产管理产品</v>
      </c>
    </row>
    <row r="4238" spans="1:68" s="58" customFormat="1" ht="12.75" customHeight="1">
      <c r="A4238" s="137" t="s">
        <v>1832</v>
      </c>
      <c r="B4238" s="50" t="s">
        <v>1833</v>
      </c>
      <c r="C4238" s="252" t="s">
        <v>5552</v>
      </c>
      <c r="D4238" s="257" t="s">
        <v>678</v>
      </c>
      <c r="E4238" s="42" t="s">
        <v>1834</v>
      </c>
      <c r="F4238" s="42" t="s">
        <v>1833</v>
      </c>
      <c r="G4238" s="42"/>
      <c r="H4238" s="307">
        <v>11091.066000142207</v>
      </c>
      <c r="I4238" s="315">
        <v>5879.5821334277971</v>
      </c>
      <c r="J4238" s="105">
        <v>0</v>
      </c>
      <c r="K4238" s="42">
        <v>0</v>
      </c>
      <c r="L4238" s="50" t="s">
        <v>4489</v>
      </c>
      <c r="M4238" s="50" t="s">
        <v>5545</v>
      </c>
      <c r="N4238" s="50" t="s">
        <v>5532</v>
      </c>
      <c r="O4238" s="137" t="s">
        <v>2411</v>
      </c>
      <c r="P4238" s="42" t="s">
        <v>64</v>
      </c>
      <c r="Q4238" s="42" t="s">
        <v>65</v>
      </c>
      <c r="R4238" s="42">
        <v>2</v>
      </c>
      <c r="S4238" s="137" t="s">
        <v>2254</v>
      </c>
      <c r="T4238" s="62">
        <v>16867538196.9</v>
      </c>
      <c r="U4238" s="62">
        <v>14487907740.719999</v>
      </c>
      <c r="Z4238" s="42" t="s">
        <v>68</v>
      </c>
      <c r="AJ4238" s="42"/>
      <c r="AW4238" s="42" t="s">
        <v>2412</v>
      </c>
      <c r="AX4238" s="42"/>
      <c r="AY4238" s="42"/>
      <c r="AZ4238" s="42"/>
      <c r="BA4238" s="108"/>
      <c r="BB4238" s="42"/>
      <c r="BN4238" s="128" t="s">
        <v>4578</v>
      </c>
      <c r="BO4238" s="58" t="str">
        <f t="shared" si="66"/>
        <v>境内资产</v>
      </c>
      <c r="BP4238" s="58" t="str">
        <f>IF(M4238="",VLOOKUP(D4238,Sheet4!$A$1:$B$92,2,0),VLOOKUP(Q4238,Sheet4!$A$1:$B$92,2,0))</f>
        <v>保险资产管理产品</v>
      </c>
    </row>
    <row r="4239" spans="1:68" s="58" customFormat="1" ht="12.75" customHeight="1">
      <c r="A4239" s="137" t="s">
        <v>1779</v>
      </c>
      <c r="B4239" s="50" t="s">
        <v>1780</v>
      </c>
      <c r="C4239" s="252" t="s">
        <v>5552</v>
      </c>
      <c r="D4239" s="257" t="s">
        <v>678</v>
      </c>
      <c r="E4239" s="42" t="s">
        <v>1781</v>
      </c>
      <c r="F4239" s="42" t="s">
        <v>1780</v>
      </c>
      <c r="G4239" s="42"/>
      <c r="H4239" s="307">
        <v>7256.4699922910231</v>
      </c>
      <c r="I4239" s="315">
        <v>5079.5289946037165</v>
      </c>
      <c r="J4239" s="105">
        <v>0</v>
      </c>
      <c r="K4239" s="42">
        <v>0</v>
      </c>
      <c r="L4239" s="50" t="s">
        <v>4489</v>
      </c>
      <c r="M4239" s="50" t="s">
        <v>5545</v>
      </c>
      <c r="N4239" s="50" t="s">
        <v>5532</v>
      </c>
      <c r="O4239" s="137" t="s">
        <v>2411</v>
      </c>
      <c r="P4239" s="42" t="s">
        <v>64</v>
      </c>
      <c r="Q4239" s="42" t="s">
        <v>65</v>
      </c>
      <c r="R4239" s="42">
        <v>2</v>
      </c>
      <c r="S4239" s="137" t="s">
        <v>2254</v>
      </c>
      <c r="T4239" s="62">
        <v>16867538196.9</v>
      </c>
      <c r="U4239" s="62">
        <v>14487907740.719999</v>
      </c>
      <c r="Z4239" s="42" t="s">
        <v>68</v>
      </c>
      <c r="AJ4239" s="42"/>
      <c r="AW4239" s="42" t="s">
        <v>2412</v>
      </c>
      <c r="AX4239" s="42"/>
      <c r="AY4239" s="42"/>
      <c r="AZ4239" s="42"/>
      <c r="BA4239" s="108"/>
      <c r="BB4239" s="42"/>
      <c r="BN4239" s="128" t="s">
        <v>4578</v>
      </c>
      <c r="BO4239" s="58" t="str">
        <f t="shared" si="66"/>
        <v>境内资产</v>
      </c>
      <c r="BP4239" s="58" t="str">
        <f>IF(M4239="",VLOOKUP(D4239,Sheet4!$A$1:$B$92,2,0),VLOOKUP(Q4239,Sheet4!$A$1:$B$92,2,0))</f>
        <v>保险资产管理产品</v>
      </c>
    </row>
    <row r="4240" spans="1:68" s="58" customFormat="1" ht="12.75" customHeight="1">
      <c r="A4240" s="137" t="s">
        <v>2295</v>
      </c>
      <c r="B4240" s="50" t="s">
        <v>2348</v>
      </c>
      <c r="C4240" s="252" t="s">
        <v>1305</v>
      </c>
      <c r="D4240" s="252" t="s">
        <v>1318</v>
      </c>
      <c r="E4240" s="42" t="s">
        <v>2349</v>
      </c>
      <c r="F4240" s="42" t="s">
        <v>2348</v>
      </c>
      <c r="G4240" s="42"/>
      <c r="H4240" s="307">
        <v>22670056.294013351</v>
      </c>
      <c r="I4240" s="315">
        <v>22672272.948227596</v>
      </c>
      <c r="J4240" s="105">
        <v>0</v>
      </c>
      <c r="K4240" s="42">
        <v>0</v>
      </c>
      <c r="L4240" s="50" t="s">
        <v>4489</v>
      </c>
      <c r="M4240" s="50" t="s">
        <v>5545</v>
      </c>
      <c r="N4240" s="50" t="s">
        <v>5532</v>
      </c>
      <c r="O4240" s="137" t="s">
        <v>2411</v>
      </c>
      <c r="P4240" s="42" t="s">
        <v>64</v>
      </c>
      <c r="Q4240" s="42" t="s">
        <v>65</v>
      </c>
      <c r="R4240" s="42">
        <v>2</v>
      </c>
      <c r="S4240" s="137" t="s">
        <v>2254</v>
      </c>
      <c r="T4240" s="62">
        <v>16867538196.9</v>
      </c>
      <c r="U4240" s="62">
        <v>14487907740.719999</v>
      </c>
      <c r="Z4240" s="42" t="s">
        <v>68</v>
      </c>
      <c r="AJ4240" s="42"/>
      <c r="AW4240" s="42" t="s">
        <v>2412</v>
      </c>
      <c r="AX4240" s="42"/>
      <c r="AY4240" s="42"/>
      <c r="AZ4240" s="42"/>
      <c r="BA4240" s="108"/>
      <c r="BB4240" s="42"/>
      <c r="BN4240" s="128" t="s">
        <v>4578</v>
      </c>
      <c r="BO4240" s="58" t="str">
        <f t="shared" si="66"/>
        <v>境内资产</v>
      </c>
      <c r="BP4240" s="58" t="str">
        <f>IF(M4240="",VLOOKUP(D4240,Sheet4!$A$1:$B$92,2,0),VLOOKUP(Q4240,Sheet4!$A$1:$B$92,2,0))</f>
        <v>保险资产管理产品</v>
      </c>
    </row>
    <row r="4241" spans="1:68" s="58" customFormat="1" ht="12.75" customHeight="1">
      <c r="A4241" s="137" t="s">
        <v>2296</v>
      </c>
      <c r="B4241" s="50" t="s">
        <v>2350</v>
      </c>
      <c r="C4241" s="255" t="s">
        <v>71</v>
      </c>
      <c r="D4241" s="255" t="s">
        <v>72</v>
      </c>
      <c r="E4241" s="42" t="s">
        <v>4461</v>
      </c>
      <c r="F4241" s="42" t="s">
        <v>2350</v>
      </c>
      <c r="G4241" s="42"/>
      <c r="H4241" s="307">
        <v>20160620.487763118</v>
      </c>
      <c r="I4241" s="315">
        <v>20139062.169651091</v>
      </c>
      <c r="J4241" s="105">
        <v>313651.10189072223</v>
      </c>
      <c r="K4241" s="42">
        <v>0</v>
      </c>
      <c r="L4241" s="50" t="s">
        <v>4489</v>
      </c>
      <c r="M4241" s="50" t="s">
        <v>5545</v>
      </c>
      <c r="N4241" s="50" t="s">
        <v>5532</v>
      </c>
      <c r="O4241" s="137" t="s">
        <v>2411</v>
      </c>
      <c r="P4241" s="42" t="s">
        <v>64</v>
      </c>
      <c r="Q4241" s="42" t="s">
        <v>65</v>
      </c>
      <c r="R4241" s="42">
        <v>2</v>
      </c>
      <c r="S4241" s="137" t="s">
        <v>2254</v>
      </c>
      <c r="T4241" s="62">
        <v>16867538196.9</v>
      </c>
      <c r="U4241" s="62">
        <v>14487907740.719999</v>
      </c>
      <c r="Z4241" s="42" t="s">
        <v>68</v>
      </c>
      <c r="AJ4241" s="42"/>
      <c r="AW4241" s="42" t="s">
        <v>2412</v>
      </c>
      <c r="AX4241" s="42"/>
      <c r="AY4241" s="108">
        <v>3</v>
      </c>
      <c r="AZ4241" s="103" t="s">
        <v>74</v>
      </c>
      <c r="BA4241" s="67">
        <v>0.62180000000000002</v>
      </c>
      <c r="BB4241" s="50" t="s">
        <v>68</v>
      </c>
      <c r="BN4241" s="128" t="s">
        <v>4578</v>
      </c>
      <c r="BO4241" s="58" t="str">
        <f t="shared" si="66"/>
        <v>境内资产</v>
      </c>
      <c r="BP4241" s="58" t="str">
        <f>IF(M4241="",VLOOKUP(D4241,Sheet4!$A$1:$B$92,2,0),VLOOKUP(Q4241,Sheet4!$A$1:$B$92,2,0))</f>
        <v>保险资产管理产品</v>
      </c>
    </row>
    <row r="4242" spans="1:68" s="58" customFormat="1" ht="12.75" customHeight="1">
      <c r="A4242" s="137" t="s">
        <v>2255</v>
      </c>
      <c r="B4242" s="138" t="s">
        <v>2256</v>
      </c>
      <c r="C4242" s="250" t="s">
        <v>222</v>
      </c>
      <c r="D4242" s="256" t="s">
        <v>221</v>
      </c>
      <c r="E4242" s="42" t="s">
        <v>2307</v>
      </c>
      <c r="F4242" s="42" t="s">
        <v>2308</v>
      </c>
      <c r="G4242" s="42"/>
      <c r="H4242" s="307">
        <v>15346.880112690846</v>
      </c>
      <c r="I4242" s="315">
        <v>15346.880112690846</v>
      </c>
      <c r="J4242" s="105">
        <v>6.9286933424838377</v>
      </c>
      <c r="K4242" s="42">
        <v>0</v>
      </c>
      <c r="L4242" s="50" t="s">
        <v>4487</v>
      </c>
      <c r="M4242" s="50" t="s">
        <v>5545</v>
      </c>
      <c r="N4242" s="50" t="s">
        <v>2410</v>
      </c>
      <c r="O4242" s="137" t="s">
        <v>2411</v>
      </c>
      <c r="P4242" s="42" t="s">
        <v>64</v>
      </c>
      <c r="Q4242" s="42" t="s">
        <v>65</v>
      </c>
      <c r="R4242" s="42">
        <v>1</v>
      </c>
      <c r="S4242" s="137" t="s">
        <v>2254</v>
      </c>
      <c r="T4242" s="62">
        <v>1223482.8899999999</v>
      </c>
      <c r="U4242" s="62">
        <v>1141488.31</v>
      </c>
      <c r="Z4242" s="42" t="s">
        <v>280</v>
      </c>
      <c r="AJ4242" s="42"/>
      <c r="AW4242" s="50" t="s">
        <v>2412</v>
      </c>
      <c r="AX4242" s="108">
        <v>0</v>
      </c>
      <c r="AY4242" s="42"/>
      <c r="AZ4242" s="42"/>
      <c r="BA4242" s="42"/>
      <c r="BB4242" s="42"/>
      <c r="BN4242" s="128" t="s">
        <v>4578</v>
      </c>
      <c r="BO4242" s="58" t="str">
        <f t="shared" si="66"/>
        <v>境内资产</v>
      </c>
      <c r="BP4242" s="58" t="str">
        <f>IF(M4242="",VLOOKUP(D4242,Sheet4!$A$1:$B$92,2,0),VLOOKUP(Q4242,Sheet4!$A$1:$B$92,2,0))</f>
        <v>保险资产管理产品</v>
      </c>
    </row>
    <row r="4243" spans="1:68" s="58" customFormat="1" ht="12.75" customHeight="1">
      <c r="A4243" s="137" t="s">
        <v>2301</v>
      </c>
      <c r="B4243" s="50" t="s">
        <v>2262</v>
      </c>
      <c r="C4243" s="252" t="s">
        <v>821</v>
      </c>
      <c r="D4243" s="274" t="s">
        <v>5615</v>
      </c>
      <c r="E4243" s="42" t="s">
        <v>2375</v>
      </c>
      <c r="F4243" s="42" t="s">
        <v>2301</v>
      </c>
      <c r="G4243" s="42"/>
      <c r="H4243" s="307">
        <v>686749.8363820283</v>
      </c>
      <c r="I4243" s="315">
        <v>686749.14666246285</v>
      </c>
      <c r="J4243" s="105">
        <v>2975.9158772252949</v>
      </c>
      <c r="K4243" s="42">
        <v>0</v>
      </c>
      <c r="L4243" s="50" t="s">
        <v>4487</v>
      </c>
      <c r="M4243" s="50" t="s">
        <v>5545</v>
      </c>
      <c r="N4243" s="50" t="s">
        <v>2410</v>
      </c>
      <c r="O4243" s="137" t="s">
        <v>2411</v>
      </c>
      <c r="P4243" s="42" t="s">
        <v>64</v>
      </c>
      <c r="Q4243" s="42" t="s">
        <v>65</v>
      </c>
      <c r="R4243" s="42">
        <v>1</v>
      </c>
      <c r="S4243" s="137" t="s">
        <v>2254</v>
      </c>
      <c r="T4243" s="62">
        <v>1223482.8899999999</v>
      </c>
      <c r="U4243" s="62">
        <v>1141488.31</v>
      </c>
      <c r="Z4243" s="42" t="s">
        <v>68</v>
      </c>
      <c r="AJ4243" s="42"/>
      <c r="AW4243" s="50" t="s">
        <v>2412</v>
      </c>
      <c r="AX4243" s="146">
        <v>0.13489999999999999</v>
      </c>
      <c r="AY4243" s="42"/>
      <c r="AZ4243" s="42"/>
      <c r="BA4243" s="42"/>
      <c r="BB4243" s="42"/>
      <c r="BN4243" s="128" t="s">
        <v>4578</v>
      </c>
      <c r="BO4243" s="58" t="str">
        <f t="shared" si="66"/>
        <v>境内资产</v>
      </c>
      <c r="BP4243" s="58" t="str">
        <f>IF(M4243="",VLOOKUP(D4243,Sheet4!$A$1:$B$92,2,0),VLOOKUP(Q4243,Sheet4!$A$1:$B$92,2,0))</f>
        <v>保险资产管理产品</v>
      </c>
    </row>
    <row r="4244" spans="1:68" s="58" customFormat="1" ht="12.75" customHeight="1">
      <c r="A4244" s="138" t="s">
        <v>2305</v>
      </c>
      <c r="B4244" s="50" t="s">
        <v>2306</v>
      </c>
      <c r="C4244" s="252" t="s">
        <v>821</v>
      </c>
      <c r="D4244" s="274" t="s">
        <v>5615</v>
      </c>
      <c r="E4244" s="42" t="s">
        <v>2309</v>
      </c>
      <c r="F4244" s="42" t="s">
        <v>2305</v>
      </c>
      <c r="G4244" s="42"/>
      <c r="H4244" s="307">
        <v>185608.06388703469</v>
      </c>
      <c r="I4244" s="315">
        <v>185607.69105611675</v>
      </c>
      <c r="J4244" s="105">
        <v>804.30152974698922</v>
      </c>
      <c r="K4244" s="42">
        <v>0</v>
      </c>
      <c r="L4244" s="50" t="s">
        <v>4487</v>
      </c>
      <c r="M4244" s="50" t="s">
        <v>5545</v>
      </c>
      <c r="N4244" s="50" t="s">
        <v>2410</v>
      </c>
      <c r="O4244" s="137" t="s">
        <v>2411</v>
      </c>
      <c r="P4244" s="42" t="s">
        <v>64</v>
      </c>
      <c r="Q4244" s="42" t="s">
        <v>65</v>
      </c>
      <c r="R4244" s="42">
        <v>1</v>
      </c>
      <c r="S4244" s="137" t="s">
        <v>2254</v>
      </c>
      <c r="T4244" s="62">
        <v>1223482.8899999999</v>
      </c>
      <c r="U4244" s="62">
        <v>1141488.31</v>
      </c>
      <c r="Z4244" s="42" t="s">
        <v>68</v>
      </c>
      <c r="AJ4244" s="42"/>
      <c r="AW4244" s="50" t="s">
        <v>2412</v>
      </c>
      <c r="AX4244" s="146">
        <v>0.13389999999999999</v>
      </c>
      <c r="AY4244" s="42"/>
      <c r="AZ4244" s="42"/>
      <c r="BA4244" s="42"/>
      <c r="BB4244" s="42"/>
      <c r="BN4244" s="128" t="s">
        <v>4578</v>
      </c>
      <c r="BO4244" s="58" t="str">
        <f t="shared" si="66"/>
        <v>境内资产</v>
      </c>
      <c r="BP4244" s="58" t="str">
        <f>IF(M4244="",VLOOKUP(D4244,Sheet4!$A$1:$B$92,2,0),VLOOKUP(Q4244,Sheet4!$A$1:$B$92,2,0))</f>
        <v>保险资产管理产品</v>
      </c>
    </row>
    <row r="4245" spans="1:68" s="58" customFormat="1" ht="12.75" customHeight="1">
      <c r="A4245" s="137" t="s">
        <v>224</v>
      </c>
      <c r="B4245" s="137" t="s">
        <v>224</v>
      </c>
      <c r="C4245" s="250" t="s">
        <v>222</v>
      </c>
      <c r="D4245" s="250" t="s">
        <v>224</v>
      </c>
      <c r="E4245" s="42">
        <v>0</v>
      </c>
      <c r="F4245" s="50" t="s">
        <v>5354</v>
      </c>
      <c r="G4245" s="42"/>
      <c r="H4245" s="307">
        <v>512.26704560115695</v>
      </c>
      <c r="I4245" s="315">
        <v>512.26704560115695</v>
      </c>
      <c r="J4245" s="105">
        <v>0</v>
      </c>
      <c r="K4245" s="42">
        <v>0</v>
      </c>
      <c r="L4245" s="50" t="s">
        <v>4487</v>
      </c>
      <c r="M4245" s="50" t="s">
        <v>5545</v>
      </c>
      <c r="N4245" s="50" t="s">
        <v>2410</v>
      </c>
      <c r="O4245" s="137" t="s">
        <v>2411</v>
      </c>
      <c r="P4245" s="42" t="s">
        <v>64</v>
      </c>
      <c r="Q4245" s="42" t="s">
        <v>65</v>
      </c>
      <c r="R4245" s="42">
        <v>1</v>
      </c>
      <c r="S4245" s="137" t="s">
        <v>2254</v>
      </c>
      <c r="T4245" s="62">
        <v>1223482.8899999999</v>
      </c>
      <c r="U4245" s="62">
        <v>1141488.31</v>
      </c>
      <c r="Z4245" s="42"/>
      <c r="AJ4245" s="42"/>
      <c r="AW4245" s="42"/>
      <c r="AX4245" s="42"/>
      <c r="AY4245" s="42"/>
      <c r="AZ4245" s="42"/>
      <c r="BA4245" s="42"/>
      <c r="BB4245" s="42"/>
      <c r="BN4245" s="128" t="s">
        <v>4578</v>
      </c>
      <c r="BO4245" s="58" t="str">
        <f t="shared" si="66"/>
        <v>境内资产</v>
      </c>
      <c r="BP4245" s="58" t="str">
        <f>IF(M4245="",VLOOKUP(D4245,Sheet4!$A$1:$B$92,2,0),VLOOKUP(Q4245,Sheet4!$A$1:$B$92,2,0))</f>
        <v>保险资产管理产品</v>
      </c>
    </row>
    <row r="4246" spans="1:68" s="58" customFormat="1" ht="12.75" customHeight="1">
      <c r="A4246" s="138" t="s">
        <v>5387</v>
      </c>
      <c r="B4246" s="138" t="s">
        <v>5387</v>
      </c>
      <c r="C4246" s="250" t="s">
        <v>222</v>
      </c>
      <c r="D4246" s="250" t="s">
        <v>224</v>
      </c>
      <c r="E4246" s="42">
        <v>0</v>
      </c>
      <c r="F4246" s="59" t="s">
        <v>5354</v>
      </c>
      <c r="G4246" s="42"/>
      <c r="H4246" s="307">
        <v>70.309708100081494</v>
      </c>
      <c r="I4246" s="315">
        <v>70.309708100081494</v>
      </c>
      <c r="J4246" s="105">
        <v>0</v>
      </c>
      <c r="K4246" s="42">
        <v>0</v>
      </c>
      <c r="L4246" s="50" t="s">
        <v>4487</v>
      </c>
      <c r="M4246" s="50" t="s">
        <v>5545</v>
      </c>
      <c r="N4246" s="50" t="s">
        <v>2410</v>
      </c>
      <c r="O4246" s="137" t="s">
        <v>2411</v>
      </c>
      <c r="P4246" s="42" t="s">
        <v>64</v>
      </c>
      <c r="Q4246" s="42" t="s">
        <v>65</v>
      </c>
      <c r="R4246" s="42">
        <v>1</v>
      </c>
      <c r="S4246" s="137" t="s">
        <v>2254</v>
      </c>
      <c r="T4246" s="62">
        <v>1223482.8899999999</v>
      </c>
      <c r="U4246" s="62">
        <v>1141488.31</v>
      </c>
      <c r="Z4246" s="42"/>
      <c r="AJ4246" s="42"/>
      <c r="AW4246" s="42"/>
      <c r="AX4246" s="42"/>
      <c r="AY4246" s="42"/>
      <c r="AZ4246" s="42"/>
      <c r="BA4246" s="42"/>
      <c r="BB4246" s="42"/>
      <c r="BN4246" s="128" t="s">
        <v>4578</v>
      </c>
      <c r="BO4246" s="58" t="str">
        <f t="shared" si="66"/>
        <v>境内资产</v>
      </c>
      <c r="BP4246" s="58" t="str">
        <f>IF(M4246="",VLOOKUP(D4246,Sheet4!$A$1:$B$92,2,0),VLOOKUP(Q4246,Sheet4!$A$1:$B$92,2,0))</f>
        <v>保险资产管理产品</v>
      </c>
    </row>
    <row r="4247" spans="1:68" s="58" customFormat="1" ht="12.75" customHeight="1">
      <c r="A4247" s="138" t="s">
        <v>2263</v>
      </c>
      <c r="B4247" s="50" t="s">
        <v>2310</v>
      </c>
      <c r="C4247" s="252" t="s">
        <v>5552</v>
      </c>
      <c r="D4247" s="257" t="s">
        <v>672</v>
      </c>
      <c r="E4247" s="42" t="s">
        <v>4437</v>
      </c>
      <c r="F4247" s="42" t="s">
        <v>2310</v>
      </c>
      <c r="G4247" s="42"/>
      <c r="H4247" s="307">
        <v>3338.1064787983423</v>
      </c>
      <c r="I4247" s="315">
        <v>2194.3584440933146</v>
      </c>
      <c r="J4247" s="105">
        <v>0</v>
      </c>
      <c r="K4247" s="42">
        <v>0</v>
      </c>
      <c r="L4247" s="50" t="s">
        <v>4487</v>
      </c>
      <c r="M4247" s="50" t="s">
        <v>5545</v>
      </c>
      <c r="N4247" s="50" t="s">
        <v>2410</v>
      </c>
      <c r="O4247" s="137" t="s">
        <v>2411</v>
      </c>
      <c r="P4247" s="42" t="s">
        <v>64</v>
      </c>
      <c r="Q4247" s="42" t="s">
        <v>65</v>
      </c>
      <c r="R4247" s="42">
        <v>1</v>
      </c>
      <c r="S4247" s="137" t="s">
        <v>2254</v>
      </c>
      <c r="T4247" s="62">
        <v>1223482.8899999999</v>
      </c>
      <c r="U4247" s="62">
        <v>1141488.31</v>
      </c>
      <c r="Z4247" s="42" t="s">
        <v>68</v>
      </c>
      <c r="AJ4247" s="42"/>
      <c r="AW4247" s="42"/>
      <c r="AX4247" s="42"/>
      <c r="AY4247" s="42"/>
      <c r="AZ4247" s="42"/>
      <c r="BA4247" s="42"/>
      <c r="BB4247" s="42"/>
      <c r="BN4247" s="128" t="s">
        <v>4578</v>
      </c>
      <c r="BO4247" s="58" t="str">
        <f t="shared" si="66"/>
        <v>境内资产</v>
      </c>
      <c r="BP4247" s="58" t="str">
        <f>IF(M4247="",VLOOKUP(D4247,Sheet4!$A$1:$B$92,2,0),VLOOKUP(Q4247,Sheet4!$A$1:$B$92,2,0))</f>
        <v>保险资产管理产品</v>
      </c>
    </row>
    <row r="4248" spans="1:68" s="58" customFormat="1" ht="12.75" customHeight="1">
      <c r="A4248" s="137" t="s">
        <v>2264</v>
      </c>
      <c r="B4248" s="50" t="s">
        <v>2311</v>
      </c>
      <c r="C4248" s="252" t="s">
        <v>5552</v>
      </c>
      <c r="D4248" s="257" t="s">
        <v>672</v>
      </c>
      <c r="E4248" s="42" t="s">
        <v>4438</v>
      </c>
      <c r="F4248" s="42" t="s">
        <v>2311</v>
      </c>
      <c r="G4248" s="42"/>
      <c r="H4248" s="307">
        <v>4282.1395128894719</v>
      </c>
      <c r="I4248" s="315">
        <v>3672.2406953598702</v>
      </c>
      <c r="J4248" s="105">
        <v>0</v>
      </c>
      <c r="K4248" s="42">
        <v>0</v>
      </c>
      <c r="L4248" s="50" t="s">
        <v>4487</v>
      </c>
      <c r="M4248" s="50" t="s">
        <v>5545</v>
      </c>
      <c r="N4248" s="50" t="s">
        <v>2410</v>
      </c>
      <c r="O4248" s="137" t="s">
        <v>2411</v>
      </c>
      <c r="P4248" s="42" t="s">
        <v>64</v>
      </c>
      <c r="Q4248" s="42" t="s">
        <v>65</v>
      </c>
      <c r="R4248" s="42">
        <v>1</v>
      </c>
      <c r="S4248" s="137" t="s">
        <v>2254</v>
      </c>
      <c r="T4248" s="62">
        <v>1223482.8899999999</v>
      </c>
      <c r="U4248" s="62">
        <v>1141488.31</v>
      </c>
      <c r="Z4248" s="42" t="s">
        <v>68</v>
      </c>
      <c r="AJ4248" s="42"/>
      <c r="AW4248" s="42"/>
      <c r="AX4248" s="42"/>
      <c r="AY4248" s="42"/>
      <c r="AZ4248" s="42"/>
      <c r="BA4248" s="42"/>
      <c r="BB4248" s="42"/>
      <c r="BN4248" s="128" t="s">
        <v>4578</v>
      </c>
      <c r="BO4248" s="58" t="str">
        <f t="shared" si="66"/>
        <v>境内资产</v>
      </c>
      <c r="BP4248" s="58" t="str">
        <f>IF(M4248="",VLOOKUP(D4248,Sheet4!$A$1:$B$92,2,0),VLOOKUP(Q4248,Sheet4!$A$1:$B$92,2,0))</f>
        <v>保险资产管理产品</v>
      </c>
    </row>
    <row r="4249" spans="1:68" s="58" customFormat="1" ht="12.75" customHeight="1">
      <c r="A4249" s="137" t="s">
        <v>2265</v>
      </c>
      <c r="B4249" s="50" t="s">
        <v>2312</v>
      </c>
      <c r="C4249" s="252" t="s">
        <v>5552</v>
      </c>
      <c r="D4249" s="257" t="s">
        <v>672</v>
      </c>
      <c r="E4249" s="42" t="s">
        <v>4439</v>
      </c>
      <c r="F4249" s="42" t="s">
        <v>2312</v>
      </c>
      <c r="G4249" s="42"/>
      <c r="H4249" s="307">
        <v>9279.267644216874</v>
      </c>
      <c r="I4249" s="315">
        <v>6102.1279213047292</v>
      </c>
      <c r="J4249" s="105">
        <v>0</v>
      </c>
      <c r="K4249" s="42">
        <v>0</v>
      </c>
      <c r="L4249" s="50" t="s">
        <v>4487</v>
      </c>
      <c r="M4249" s="50" t="s">
        <v>5545</v>
      </c>
      <c r="N4249" s="50" t="s">
        <v>2410</v>
      </c>
      <c r="O4249" s="137" t="s">
        <v>2411</v>
      </c>
      <c r="P4249" s="42" t="s">
        <v>64</v>
      </c>
      <c r="Q4249" s="42" t="s">
        <v>65</v>
      </c>
      <c r="R4249" s="42">
        <v>1</v>
      </c>
      <c r="S4249" s="137" t="s">
        <v>2254</v>
      </c>
      <c r="T4249" s="62">
        <v>1223482.8899999999</v>
      </c>
      <c r="U4249" s="62">
        <v>1141488.31</v>
      </c>
      <c r="Z4249" s="42" t="s">
        <v>68</v>
      </c>
      <c r="AJ4249" s="42"/>
      <c r="AW4249" s="42"/>
      <c r="AX4249" s="42"/>
      <c r="AY4249" s="42"/>
      <c r="AZ4249" s="42"/>
      <c r="BA4249" s="42"/>
      <c r="BB4249" s="42"/>
      <c r="BN4249" s="128" t="s">
        <v>4578</v>
      </c>
      <c r="BO4249" s="58" t="str">
        <f t="shared" si="66"/>
        <v>境内资产</v>
      </c>
      <c r="BP4249" s="58" t="str">
        <f>IF(M4249="",VLOOKUP(D4249,Sheet4!$A$1:$B$92,2,0),VLOOKUP(Q4249,Sheet4!$A$1:$B$92,2,0))</f>
        <v>保险资产管理产品</v>
      </c>
    </row>
    <row r="4250" spans="1:68" s="58" customFormat="1" ht="12.75" customHeight="1">
      <c r="A4250" s="137" t="s">
        <v>2117</v>
      </c>
      <c r="B4250" s="50" t="s">
        <v>2199</v>
      </c>
      <c r="C4250" s="252" t="s">
        <v>5552</v>
      </c>
      <c r="D4250" s="257" t="s">
        <v>672</v>
      </c>
      <c r="E4250" s="42" t="s">
        <v>3807</v>
      </c>
      <c r="F4250" s="42" t="s">
        <v>2199</v>
      </c>
      <c r="G4250" s="42"/>
      <c r="H4250" s="307">
        <v>4489.5673452333576</v>
      </c>
      <c r="I4250" s="315">
        <v>3734.4987998917577</v>
      </c>
      <c r="J4250" s="105">
        <v>0</v>
      </c>
      <c r="K4250" s="42">
        <v>0</v>
      </c>
      <c r="L4250" s="50" t="s">
        <v>4487</v>
      </c>
      <c r="M4250" s="50" t="s">
        <v>5545</v>
      </c>
      <c r="N4250" s="50" t="s">
        <v>2410</v>
      </c>
      <c r="O4250" s="137" t="s">
        <v>2411</v>
      </c>
      <c r="P4250" s="42" t="s">
        <v>64</v>
      </c>
      <c r="Q4250" s="42" t="s">
        <v>65</v>
      </c>
      <c r="R4250" s="42">
        <v>1</v>
      </c>
      <c r="S4250" s="137" t="s">
        <v>2254</v>
      </c>
      <c r="T4250" s="62">
        <v>1223482.8899999999</v>
      </c>
      <c r="U4250" s="62">
        <v>1141488.31</v>
      </c>
      <c r="Z4250" s="42" t="s">
        <v>280</v>
      </c>
      <c r="AJ4250" s="42"/>
      <c r="AW4250" s="42"/>
      <c r="AX4250" s="42"/>
      <c r="AY4250" s="42"/>
      <c r="AZ4250" s="42"/>
      <c r="BA4250" s="42"/>
      <c r="BB4250" s="42"/>
      <c r="BN4250" s="128" t="s">
        <v>4578</v>
      </c>
      <c r="BO4250" s="58" t="str">
        <f t="shared" si="66"/>
        <v>境内资产</v>
      </c>
      <c r="BP4250" s="58" t="str">
        <f>IF(M4250="",VLOOKUP(D4250,Sheet4!$A$1:$B$92,2,0),VLOOKUP(Q4250,Sheet4!$A$1:$B$92,2,0))</f>
        <v>保险资产管理产品</v>
      </c>
    </row>
    <row r="4251" spans="1:68" s="58" customFormat="1" ht="12.75" customHeight="1">
      <c r="A4251" s="137" t="s">
        <v>2266</v>
      </c>
      <c r="B4251" s="50" t="s">
        <v>2313</v>
      </c>
      <c r="C4251" s="252" t="s">
        <v>5552</v>
      </c>
      <c r="D4251" s="257" t="s">
        <v>672</v>
      </c>
      <c r="E4251" s="42" t="s">
        <v>2914</v>
      </c>
      <c r="F4251" s="42" t="s">
        <v>2313</v>
      </c>
      <c r="G4251" s="42"/>
      <c r="H4251" s="307">
        <v>6140.825309422924</v>
      </c>
      <c r="I4251" s="315">
        <v>4030.3534877693191</v>
      </c>
      <c r="J4251" s="105">
        <v>0</v>
      </c>
      <c r="K4251" s="42">
        <v>0</v>
      </c>
      <c r="L4251" s="50" t="s">
        <v>4487</v>
      </c>
      <c r="M4251" s="50" t="s">
        <v>5545</v>
      </c>
      <c r="N4251" s="50" t="s">
        <v>2410</v>
      </c>
      <c r="O4251" s="137" t="s">
        <v>2411</v>
      </c>
      <c r="P4251" s="42" t="s">
        <v>64</v>
      </c>
      <c r="Q4251" s="42" t="s">
        <v>65</v>
      </c>
      <c r="R4251" s="42">
        <v>1</v>
      </c>
      <c r="S4251" s="137" t="s">
        <v>2254</v>
      </c>
      <c r="T4251" s="62">
        <v>1223482.8899999999</v>
      </c>
      <c r="U4251" s="62">
        <v>1141488.31</v>
      </c>
      <c r="Z4251" s="42" t="s">
        <v>68</v>
      </c>
      <c r="AJ4251" s="42"/>
      <c r="AW4251" s="42"/>
      <c r="AX4251" s="42"/>
      <c r="AY4251" s="42"/>
      <c r="AZ4251" s="42"/>
      <c r="BA4251" s="42"/>
      <c r="BB4251" s="42"/>
      <c r="BN4251" s="128" t="s">
        <v>4578</v>
      </c>
      <c r="BO4251" s="58" t="str">
        <f t="shared" si="66"/>
        <v>境内资产</v>
      </c>
      <c r="BP4251" s="58" t="str">
        <f>IF(M4251="",VLOOKUP(D4251,Sheet4!$A$1:$B$92,2,0),VLOOKUP(Q4251,Sheet4!$A$1:$B$92,2,0))</f>
        <v>保险资产管理产品</v>
      </c>
    </row>
    <row r="4252" spans="1:68" s="58" customFormat="1" ht="12.75" customHeight="1">
      <c r="A4252" s="137" t="s">
        <v>2267</v>
      </c>
      <c r="B4252" s="50" t="s">
        <v>2314</v>
      </c>
      <c r="C4252" s="252" t="s">
        <v>5552</v>
      </c>
      <c r="D4252" s="257" t="s">
        <v>672</v>
      </c>
      <c r="E4252" s="42" t="s">
        <v>3013</v>
      </c>
      <c r="F4252" s="42" t="s">
        <v>2314</v>
      </c>
      <c r="G4252" s="42"/>
      <c r="H4252" s="307">
        <v>12373.708599176573</v>
      </c>
      <c r="I4252" s="315">
        <v>7697.8546440962209</v>
      </c>
      <c r="J4252" s="105">
        <v>0</v>
      </c>
      <c r="K4252" s="42">
        <v>0</v>
      </c>
      <c r="L4252" s="50" t="s">
        <v>4487</v>
      </c>
      <c r="M4252" s="50" t="s">
        <v>5545</v>
      </c>
      <c r="N4252" s="50" t="s">
        <v>2410</v>
      </c>
      <c r="O4252" s="137" t="s">
        <v>2411</v>
      </c>
      <c r="P4252" s="42" t="s">
        <v>64</v>
      </c>
      <c r="Q4252" s="42" t="s">
        <v>65</v>
      </c>
      <c r="R4252" s="42">
        <v>1</v>
      </c>
      <c r="S4252" s="137" t="s">
        <v>2254</v>
      </c>
      <c r="T4252" s="62">
        <v>1223482.8899999999</v>
      </c>
      <c r="U4252" s="62">
        <v>1141488.31</v>
      </c>
      <c r="Z4252" s="42" t="s">
        <v>68</v>
      </c>
      <c r="AJ4252" s="42"/>
      <c r="AW4252" s="42"/>
      <c r="AX4252" s="42"/>
      <c r="AY4252" s="42"/>
      <c r="AZ4252" s="42"/>
      <c r="BA4252" s="42"/>
      <c r="BB4252" s="42"/>
      <c r="BN4252" s="128" t="s">
        <v>4578</v>
      </c>
      <c r="BO4252" s="58" t="str">
        <f t="shared" si="66"/>
        <v>境内资产</v>
      </c>
      <c r="BP4252" s="58" t="str">
        <f>IF(M4252="",VLOOKUP(D4252,Sheet4!$A$1:$B$92,2,0),VLOOKUP(Q4252,Sheet4!$A$1:$B$92,2,0))</f>
        <v>保险资产管理产品</v>
      </c>
    </row>
    <row r="4253" spans="1:68" s="58" customFormat="1" ht="12.75" customHeight="1">
      <c r="A4253" s="137" t="s">
        <v>2108</v>
      </c>
      <c r="B4253" s="50" t="s">
        <v>2315</v>
      </c>
      <c r="C4253" s="252" t="s">
        <v>5552</v>
      </c>
      <c r="D4253" s="257" t="s">
        <v>672</v>
      </c>
      <c r="E4253" s="42" t="s">
        <v>4359</v>
      </c>
      <c r="F4253" s="42" t="s">
        <v>2315</v>
      </c>
      <c r="G4253" s="42"/>
      <c r="H4253" s="307">
        <v>4789.6044324185177</v>
      </c>
      <c r="I4253" s="315">
        <v>4372.1709686962577</v>
      </c>
      <c r="J4253" s="105">
        <v>0</v>
      </c>
      <c r="K4253" s="42">
        <v>0</v>
      </c>
      <c r="L4253" s="50" t="s">
        <v>4487</v>
      </c>
      <c r="M4253" s="50" t="s">
        <v>5545</v>
      </c>
      <c r="N4253" s="50" t="s">
        <v>2410</v>
      </c>
      <c r="O4253" s="137" t="s">
        <v>2411</v>
      </c>
      <c r="P4253" s="42" t="s">
        <v>64</v>
      </c>
      <c r="Q4253" s="42" t="s">
        <v>65</v>
      </c>
      <c r="R4253" s="42">
        <v>1</v>
      </c>
      <c r="S4253" s="137" t="s">
        <v>2254</v>
      </c>
      <c r="T4253" s="62">
        <v>1223482.8899999999</v>
      </c>
      <c r="U4253" s="62">
        <v>1141488.31</v>
      </c>
      <c r="Z4253" s="42" t="s">
        <v>68</v>
      </c>
      <c r="AJ4253" s="42"/>
      <c r="AW4253" s="42"/>
      <c r="AX4253" s="42"/>
      <c r="AY4253" s="42"/>
      <c r="AZ4253" s="42"/>
      <c r="BA4253" s="42"/>
      <c r="BB4253" s="42"/>
      <c r="BN4253" s="128" t="s">
        <v>4578</v>
      </c>
      <c r="BO4253" s="58" t="str">
        <f t="shared" si="66"/>
        <v>境内资产</v>
      </c>
      <c r="BP4253" s="58" t="str">
        <f>IF(M4253="",VLOOKUP(D4253,Sheet4!$A$1:$B$92,2,0),VLOOKUP(Q4253,Sheet4!$A$1:$B$92,2,0))</f>
        <v>保险资产管理产品</v>
      </c>
    </row>
    <row r="4254" spans="1:68" s="58" customFormat="1" ht="12.75" customHeight="1">
      <c r="A4254" s="137" t="s">
        <v>1967</v>
      </c>
      <c r="B4254" s="50" t="s">
        <v>1968</v>
      </c>
      <c r="C4254" s="252" t="s">
        <v>5552</v>
      </c>
      <c r="D4254" s="257" t="s">
        <v>672</v>
      </c>
      <c r="E4254" s="42" t="s">
        <v>3077</v>
      </c>
      <c r="F4254" s="42" t="s">
        <v>1968</v>
      </c>
      <c r="G4254" s="42"/>
      <c r="H4254" s="307">
        <v>9168.7449653529256</v>
      </c>
      <c r="I4254" s="315">
        <v>9352.0471645798734</v>
      </c>
      <c r="J4254" s="105">
        <v>0</v>
      </c>
      <c r="K4254" s="42">
        <v>0</v>
      </c>
      <c r="L4254" s="50" t="s">
        <v>4487</v>
      </c>
      <c r="M4254" s="50" t="s">
        <v>5545</v>
      </c>
      <c r="N4254" s="50" t="s">
        <v>2410</v>
      </c>
      <c r="O4254" s="137" t="s">
        <v>2411</v>
      </c>
      <c r="P4254" s="42" t="s">
        <v>64</v>
      </c>
      <c r="Q4254" s="42" t="s">
        <v>65</v>
      </c>
      <c r="R4254" s="42">
        <v>1</v>
      </c>
      <c r="S4254" s="137" t="s">
        <v>2254</v>
      </c>
      <c r="T4254" s="62">
        <v>1223482.8899999999</v>
      </c>
      <c r="U4254" s="62">
        <v>1141488.31</v>
      </c>
      <c r="Z4254" s="42" t="s">
        <v>280</v>
      </c>
      <c r="AJ4254" s="42"/>
      <c r="AW4254" s="42"/>
      <c r="AX4254" s="42"/>
      <c r="AY4254" s="42"/>
      <c r="AZ4254" s="42"/>
      <c r="BA4254" s="42"/>
      <c r="BB4254" s="42"/>
      <c r="BN4254" s="128" t="s">
        <v>4578</v>
      </c>
      <c r="BO4254" s="58" t="str">
        <f t="shared" si="66"/>
        <v>境内资产</v>
      </c>
      <c r="BP4254" s="58" t="str">
        <f>IF(M4254="",VLOOKUP(D4254,Sheet4!$A$1:$B$92,2,0),VLOOKUP(Q4254,Sheet4!$A$1:$B$92,2,0))</f>
        <v>保险资产管理产品</v>
      </c>
    </row>
    <row r="4255" spans="1:68" s="58" customFormat="1" ht="12.75" customHeight="1">
      <c r="A4255" s="137" t="s">
        <v>2268</v>
      </c>
      <c r="B4255" s="50" t="s">
        <v>2316</v>
      </c>
      <c r="C4255" s="252" t="s">
        <v>5552</v>
      </c>
      <c r="D4255" s="257" t="s">
        <v>672</v>
      </c>
      <c r="E4255" s="42" t="s">
        <v>4440</v>
      </c>
      <c r="F4255" s="42" t="s">
        <v>2316</v>
      </c>
      <c r="G4255" s="42"/>
      <c r="H4255" s="307">
        <v>8084.7658825566095</v>
      </c>
      <c r="I4255" s="315">
        <v>6000.2446853081137</v>
      </c>
      <c r="J4255" s="105">
        <v>0</v>
      </c>
      <c r="K4255" s="42">
        <v>0</v>
      </c>
      <c r="L4255" s="50" t="s">
        <v>4487</v>
      </c>
      <c r="M4255" s="50" t="s">
        <v>5545</v>
      </c>
      <c r="N4255" s="50" t="s">
        <v>2410</v>
      </c>
      <c r="O4255" s="137" t="s">
        <v>2411</v>
      </c>
      <c r="P4255" s="42" t="s">
        <v>64</v>
      </c>
      <c r="Q4255" s="42" t="s">
        <v>65</v>
      </c>
      <c r="R4255" s="42">
        <v>1</v>
      </c>
      <c r="S4255" s="137" t="s">
        <v>2254</v>
      </c>
      <c r="T4255" s="62">
        <v>1223482.8899999999</v>
      </c>
      <c r="U4255" s="62">
        <v>1141488.31</v>
      </c>
      <c r="Z4255" s="42" t="s">
        <v>68</v>
      </c>
      <c r="AJ4255" s="42"/>
      <c r="AW4255" s="42"/>
      <c r="AX4255" s="42"/>
      <c r="AY4255" s="42"/>
      <c r="AZ4255" s="42"/>
      <c r="BA4255" s="42"/>
      <c r="BB4255" s="42"/>
      <c r="BN4255" s="128" t="s">
        <v>4578</v>
      </c>
      <c r="BO4255" s="58" t="str">
        <f t="shared" si="66"/>
        <v>境内资产</v>
      </c>
      <c r="BP4255" s="58" t="str">
        <f>IF(M4255="",VLOOKUP(D4255,Sheet4!$A$1:$B$92,2,0),VLOOKUP(Q4255,Sheet4!$A$1:$B$92,2,0))</f>
        <v>保险资产管理产品</v>
      </c>
    </row>
    <row r="4256" spans="1:68" s="58" customFormat="1" ht="12.75" customHeight="1">
      <c r="A4256" s="137" t="s">
        <v>2269</v>
      </c>
      <c r="B4256" s="50" t="s">
        <v>2317</v>
      </c>
      <c r="C4256" s="252" t="s">
        <v>5552</v>
      </c>
      <c r="D4256" s="257" t="s">
        <v>672</v>
      </c>
      <c r="E4256" s="42" t="s">
        <v>4441</v>
      </c>
      <c r="F4256" s="42" t="s">
        <v>2317</v>
      </c>
      <c r="G4256" s="42"/>
      <c r="H4256" s="307">
        <v>5595.5618459466687</v>
      </c>
      <c r="I4256" s="315">
        <v>4781.6352202698827</v>
      </c>
      <c r="J4256" s="105">
        <v>0</v>
      </c>
      <c r="K4256" s="42">
        <v>0</v>
      </c>
      <c r="L4256" s="50" t="s">
        <v>4487</v>
      </c>
      <c r="M4256" s="50" t="s">
        <v>5545</v>
      </c>
      <c r="N4256" s="50" t="s">
        <v>2410</v>
      </c>
      <c r="O4256" s="137" t="s">
        <v>2411</v>
      </c>
      <c r="P4256" s="42" t="s">
        <v>64</v>
      </c>
      <c r="Q4256" s="42" t="s">
        <v>65</v>
      </c>
      <c r="R4256" s="42">
        <v>1</v>
      </c>
      <c r="S4256" s="137" t="s">
        <v>2254</v>
      </c>
      <c r="T4256" s="62">
        <v>1223482.8899999999</v>
      </c>
      <c r="U4256" s="62">
        <v>1141488.31</v>
      </c>
      <c r="Z4256" s="42" t="s">
        <v>68</v>
      </c>
      <c r="AJ4256" s="42"/>
      <c r="AW4256" s="42"/>
      <c r="AX4256" s="42"/>
      <c r="AY4256" s="42"/>
      <c r="AZ4256" s="42"/>
      <c r="BA4256" s="42"/>
      <c r="BB4256" s="42"/>
      <c r="BN4256" s="128" t="s">
        <v>4578</v>
      </c>
      <c r="BO4256" s="58" t="str">
        <f t="shared" si="66"/>
        <v>境内资产</v>
      </c>
      <c r="BP4256" s="58" t="str">
        <f>IF(M4256="",VLOOKUP(D4256,Sheet4!$A$1:$B$92,2,0),VLOOKUP(Q4256,Sheet4!$A$1:$B$92,2,0))</f>
        <v>保险资产管理产品</v>
      </c>
    </row>
    <row r="4257" spans="1:68" s="58" customFormat="1" ht="12.75" customHeight="1">
      <c r="A4257" s="138" t="s">
        <v>2270</v>
      </c>
      <c r="B4257" s="50" t="s">
        <v>2318</v>
      </c>
      <c r="C4257" s="252" t="s">
        <v>5552</v>
      </c>
      <c r="D4257" s="257" t="s">
        <v>672</v>
      </c>
      <c r="E4257" s="42" t="s">
        <v>4442</v>
      </c>
      <c r="F4257" s="42" t="s">
        <v>2318</v>
      </c>
      <c r="G4257" s="42"/>
      <c r="H4257" s="307">
        <v>1344.8175287259485</v>
      </c>
      <c r="I4257" s="315">
        <v>1488.7545962640602</v>
      </c>
      <c r="J4257" s="105">
        <v>0</v>
      </c>
      <c r="K4257" s="42">
        <v>0</v>
      </c>
      <c r="L4257" s="50" t="s">
        <v>4487</v>
      </c>
      <c r="M4257" s="50" t="s">
        <v>5545</v>
      </c>
      <c r="N4257" s="50" t="s">
        <v>2410</v>
      </c>
      <c r="O4257" s="137" t="s">
        <v>2411</v>
      </c>
      <c r="P4257" s="42" t="s">
        <v>64</v>
      </c>
      <c r="Q4257" s="42" t="s">
        <v>65</v>
      </c>
      <c r="R4257" s="42">
        <v>1</v>
      </c>
      <c r="S4257" s="137" t="s">
        <v>2254</v>
      </c>
      <c r="T4257" s="62">
        <v>1223482.8899999999</v>
      </c>
      <c r="U4257" s="62">
        <v>1141488.31</v>
      </c>
      <c r="Z4257" s="42" t="s">
        <v>68</v>
      </c>
      <c r="AJ4257" s="42"/>
      <c r="AW4257" s="42"/>
      <c r="AX4257" s="42"/>
      <c r="AY4257" s="42"/>
      <c r="AZ4257" s="42"/>
      <c r="BA4257" s="42"/>
      <c r="BB4257" s="42"/>
      <c r="BN4257" s="128" t="s">
        <v>4578</v>
      </c>
      <c r="BO4257" s="58" t="str">
        <f t="shared" si="66"/>
        <v>境内资产</v>
      </c>
      <c r="BP4257" s="58" t="str">
        <f>IF(M4257="",VLOOKUP(D4257,Sheet4!$A$1:$B$92,2,0),VLOOKUP(Q4257,Sheet4!$A$1:$B$92,2,0))</f>
        <v>保险资产管理产品</v>
      </c>
    </row>
    <row r="4258" spans="1:68" s="58" customFormat="1" ht="12.75" customHeight="1">
      <c r="A4258" s="137" t="s">
        <v>2271</v>
      </c>
      <c r="B4258" s="50" t="s">
        <v>2319</v>
      </c>
      <c r="C4258" s="252" t="s">
        <v>5552</v>
      </c>
      <c r="D4258" s="257" t="s">
        <v>672</v>
      </c>
      <c r="E4258" s="42" t="s">
        <v>4443</v>
      </c>
      <c r="F4258" s="42" t="s">
        <v>2319</v>
      </c>
      <c r="G4258" s="42"/>
      <c r="H4258" s="307">
        <v>6768.2036735650554</v>
      </c>
      <c r="I4258" s="315">
        <v>5721.8048225112043</v>
      </c>
      <c r="J4258" s="105">
        <v>0</v>
      </c>
      <c r="K4258" s="42">
        <v>0</v>
      </c>
      <c r="L4258" s="50" t="s">
        <v>4487</v>
      </c>
      <c r="M4258" s="50" t="s">
        <v>5545</v>
      </c>
      <c r="N4258" s="50" t="s">
        <v>2410</v>
      </c>
      <c r="O4258" s="137" t="s">
        <v>2411</v>
      </c>
      <c r="P4258" s="42" t="s">
        <v>64</v>
      </c>
      <c r="Q4258" s="42" t="s">
        <v>65</v>
      </c>
      <c r="R4258" s="42">
        <v>1</v>
      </c>
      <c r="S4258" s="137" t="s">
        <v>2254</v>
      </c>
      <c r="T4258" s="62">
        <v>1223482.8899999999</v>
      </c>
      <c r="U4258" s="62">
        <v>1141488.31</v>
      </c>
      <c r="Z4258" s="42" t="s">
        <v>68</v>
      </c>
      <c r="AJ4258" s="42"/>
      <c r="AW4258" s="42"/>
      <c r="AX4258" s="42"/>
      <c r="AY4258" s="42"/>
      <c r="AZ4258" s="42"/>
      <c r="BA4258" s="42"/>
      <c r="BB4258" s="42"/>
      <c r="BN4258" s="128" t="s">
        <v>4578</v>
      </c>
      <c r="BO4258" s="58" t="str">
        <f t="shared" si="66"/>
        <v>境内资产</v>
      </c>
      <c r="BP4258" s="58" t="str">
        <f>IF(M4258="",VLOOKUP(D4258,Sheet4!$A$1:$B$92,2,0),VLOOKUP(Q4258,Sheet4!$A$1:$B$92,2,0))</f>
        <v>保险资产管理产品</v>
      </c>
    </row>
    <row r="4259" spans="1:68" s="58" customFormat="1" ht="12.75" customHeight="1">
      <c r="A4259" s="137" t="s">
        <v>2272</v>
      </c>
      <c r="B4259" s="50" t="s">
        <v>2320</v>
      </c>
      <c r="C4259" s="252" t="s">
        <v>5552</v>
      </c>
      <c r="D4259" s="257" t="s">
        <v>672</v>
      </c>
      <c r="E4259" s="42" t="s">
        <v>4444</v>
      </c>
      <c r="F4259" s="42" t="s">
        <v>2320</v>
      </c>
      <c r="G4259" s="42"/>
      <c r="H4259" s="307">
        <v>8777.489310305973</v>
      </c>
      <c r="I4259" s="315">
        <v>6992.1378166384793</v>
      </c>
      <c r="J4259" s="105">
        <v>0</v>
      </c>
      <c r="K4259" s="42">
        <v>0</v>
      </c>
      <c r="L4259" s="50" t="s">
        <v>4487</v>
      </c>
      <c r="M4259" s="50" t="s">
        <v>5545</v>
      </c>
      <c r="N4259" s="50" t="s">
        <v>2410</v>
      </c>
      <c r="O4259" s="137" t="s">
        <v>2411</v>
      </c>
      <c r="P4259" s="42" t="s">
        <v>64</v>
      </c>
      <c r="Q4259" s="42" t="s">
        <v>65</v>
      </c>
      <c r="R4259" s="42">
        <v>1</v>
      </c>
      <c r="S4259" s="137" t="s">
        <v>2254</v>
      </c>
      <c r="T4259" s="62">
        <v>1223482.8899999999</v>
      </c>
      <c r="U4259" s="62">
        <v>1141488.31</v>
      </c>
      <c r="Z4259" s="42" t="s">
        <v>68</v>
      </c>
      <c r="AJ4259" s="42"/>
      <c r="AW4259" s="42"/>
      <c r="AX4259" s="42"/>
      <c r="AY4259" s="42"/>
      <c r="AZ4259" s="42"/>
      <c r="BA4259" s="42"/>
      <c r="BB4259" s="42"/>
      <c r="BN4259" s="128" t="s">
        <v>4578</v>
      </c>
      <c r="BO4259" s="58" t="str">
        <f t="shared" si="66"/>
        <v>境内资产</v>
      </c>
      <c r="BP4259" s="58" t="str">
        <f>IF(M4259="",VLOOKUP(D4259,Sheet4!$A$1:$B$92,2,0),VLOOKUP(Q4259,Sheet4!$A$1:$B$92,2,0))</f>
        <v>保险资产管理产品</v>
      </c>
    </row>
    <row r="4260" spans="1:68" s="58" customFormat="1" ht="12.75" customHeight="1">
      <c r="A4260" s="138" t="s">
        <v>1556</v>
      </c>
      <c r="B4260" s="50" t="s">
        <v>1557</v>
      </c>
      <c r="C4260" s="252" t="s">
        <v>5552</v>
      </c>
      <c r="D4260" s="257" t="s">
        <v>672</v>
      </c>
      <c r="E4260" s="42" t="s">
        <v>1558</v>
      </c>
      <c r="F4260" s="42" t="s">
        <v>1557</v>
      </c>
      <c r="G4260" s="42"/>
      <c r="H4260" s="307">
        <v>7.9907612448518401</v>
      </c>
      <c r="I4260" s="315">
        <v>11.507774204221704</v>
      </c>
      <c r="J4260" s="105">
        <v>0</v>
      </c>
      <c r="K4260" s="42">
        <v>0</v>
      </c>
      <c r="L4260" s="50" t="s">
        <v>4487</v>
      </c>
      <c r="M4260" s="50" t="s">
        <v>5545</v>
      </c>
      <c r="N4260" s="50" t="s">
        <v>2410</v>
      </c>
      <c r="O4260" s="137" t="s">
        <v>2411</v>
      </c>
      <c r="P4260" s="42" t="s">
        <v>64</v>
      </c>
      <c r="Q4260" s="42" t="s">
        <v>65</v>
      </c>
      <c r="R4260" s="42">
        <v>1</v>
      </c>
      <c r="S4260" s="137" t="s">
        <v>2254</v>
      </c>
      <c r="T4260" s="62">
        <v>1223482.8899999999</v>
      </c>
      <c r="U4260" s="62">
        <v>1141488.31</v>
      </c>
      <c r="Z4260" s="42" t="s">
        <v>68</v>
      </c>
      <c r="AJ4260" s="42"/>
      <c r="AW4260" s="42"/>
      <c r="AX4260" s="42"/>
      <c r="AY4260" s="42"/>
      <c r="AZ4260" s="42"/>
      <c r="BA4260" s="42"/>
      <c r="BB4260" s="42"/>
      <c r="BN4260" s="128" t="s">
        <v>4578</v>
      </c>
      <c r="BO4260" s="58" t="str">
        <f t="shared" si="66"/>
        <v>境内资产</v>
      </c>
      <c r="BP4260" s="58" t="str">
        <f>IF(M4260="",VLOOKUP(D4260,Sheet4!$A$1:$B$92,2,0),VLOOKUP(Q4260,Sheet4!$A$1:$B$92,2,0))</f>
        <v>保险资产管理产品</v>
      </c>
    </row>
    <row r="4261" spans="1:68" s="58" customFormat="1" ht="12.75" customHeight="1">
      <c r="A4261" s="137" t="s">
        <v>2273</v>
      </c>
      <c r="B4261" s="50" t="s">
        <v>2321</v>
      </c>
      <c r="C4261" s="252" t="s">
        <v>5552</v>
      </c>
      <c r="D4261" s="257" t="s">
        <v>672</v>
      </c>
      <c r="E4261" s="42" t="s">
        <v>4445</v>
      </c>
      <c r="F4261" s="42" t="s">
        <v>2321</v>
      </c>
      <c r="G4261" s="42"/>
      <c r="H4261" s="307">
        <v>11824.948929404907</v>
      </c>
      <c r="I4261" s="315">
        <v>10900.181214230577</v>
      </c>
      <c r="J4261" s="105">
        <v>0</v>
      </c>
      <c r="K4261" s="42">
        <v>0</v>
      </c>
      <c r="L4261" s="50" t="s">
        <v>4487</v>
      </c>
      <c r="M4261" s="50" t="s">
        <v>5545</v>
      </c>
      <c r="N4261" s="50" t="s">
        <v>2410</v>
      </c>
      <c r="O4261" s="137" t="s">
        <v>2411</v>
      </c>
      <c r="P4261" s="42" t="s">
        <v>64</v>
      </c>
      <c r="Q4261" s="42" t="s">
        <v>65</v>
      </c>
      <c r="R4261" s="42">
        <v>1</v>
      </c>
      <c r="S4261" s="137" t="s">
        <v>2254</v>
      </c>
      <c r="T4261" s="62">
        <v>1223482.8899999999</v>
      </c>
      <c r="U4261" s="62">
        <v>1141488.31</v>
      </c>
      <c r="Z4261" s="42" t="s">
        <v>68</v>
      </c>
      <c r="AJ4261" s="42"/>
      <c r="AW4261" s="42"/>
      <c r="AX4261" s="42"/>
      <c r="AY4261" s="42"/>
      <c r="AZ4261" s="42"/>
      <c r="BA4261" s="42"/>
      <c r="BB4261" s="42"/>
      <c r="BN4261" s="128" t="s">
        <v>4578</v>
      </c>
      <c r="BO4261" s="58" t="str">
        <f t="shared" si="66"/>
        <v>境内资产</v>
      </c>
      <c r="BP4261" s="58" t="str">
        <f>IF(M4261="",VLOOKUP(D4261,Sheet4!$A$1:$B$92,2,0),VLOOKUP(Q4261,Sheet4!$A$1:$B$92,2,0))</f>
        <v>保险资产管理产品</v>
      </c>
    </row>
    <row r="4262" spans="1:68" s="58" customFormat="1" ht="12.75" customHeight="1">
      <c r="A4262" s="137" t="s">
        <v>2274</v>
      </c>
      <c r="B4262" s="50" t="s">
        <v>2322</v>
      </c>
      <c r="C4262" s="252" t="s">
        <v>5552</v>
      </c>
      <c r="D4262" s="257" t="s">
        <v>672</v>
      </c>
      <c r="E4262" s="42" t="s">
        <v>4446</v>
      </c>
      <c r="F4262" s="42" t="s">
        <v>2322</v>
      </c>
      <c r="G4262" s="42"/>
      <c r="H4262" s="307">
        <v>8686.2363307091346</v>
      </c>
      <c r="I4262" s="315">
        <v>7453.4375932068988</v>
      </c>
      <c r="J4262" s="105">
        <v>0</v>
      </c>
      <c r="K4262" s="42">
        <v>0</v>
      </c>
      <c r="L4262" s="50" t="s">
        <v>4487</v>
      </c>
      <c r="M4262" s="50" t="s">
        <v>5545</v>
      </c>
      <c r="N4262" s="50" t="s">
        <v>2410</v>
      </c>
      <c r="O4262" s="137" t="s">
        <v>2411</v>
      </c>
      <c r="P4262" s="42" t="s">
        <v>64</v>
      </c>
      <c r="Q4262" s="42" t="s">
        <v>65</v>
      </c>
      <c r="R4262" s="42">
        <v>1</v>
      </c>
      <c r="S4262" s="137" t="s">
        <v>2254</v>
      </c>
      <c r="T4262" s="62">
        <v>1223482.8899999999</v>
      </c>
      <c r="U4262" s="62">
        <v>1141488.31</v>
      </c>
      <c r="Z4262" s="42" t="s">
        <v>68</v>
      </c>
      <c r="AJ4262" s="42"/>
      <c r="AW4262" s="42"/>
      <c r="AX4262" s="42"/>
      <c r="AY4262" s="42"/>
      <c r="AZ4262" s="42"/>
      <c r="BA4262" s="42"/>
      <c r="BB4262" s="42"/>
      <c r="BN4262" s="128" t="s">
        <v>4578</v>
      </c>
      <c r="BO4262" s="58" t="str">
        <f t="shared" si="66"/>
        <v>境内资产</v>
      </c>
      <c r="BP4262" s="58" t="str">
        <f>IF(M4262="",VLOOKUP(D4262,Sheet4!$A$1:$B$92,2,0),VLOOKUP(Q4262,Sheet4!$A$1:$B$92,2,0))</f>
        <v>保险资产管理产品</v>
      </c>
    </row>
    <row r="4263" spans="1:68" s="58" customFormat="1" ht="12.75" customHeight="1">
      <c r="A4263" s="138" t="s">
        <v>2116</v>
      </c>
      <c r="B4263" s="50" t="s">
        <v>2323</v>
      </c>
      <c r="C4263" s="252" t="s">
        <v>5552</v>
      </c>
      <c r="D4263" s="257" t="s">
        <v>672</v>
      </c>
      <c r="E4263" s="42" t="s">
        <v>4361</v>
      </c>
      <c r="F4263" s="42" t="s">
        <v>2323</v>
      </c>
      <c r="G4263" s="42"/>
      <c r="H4263" s="307">
        <v>5253.6878288034704</v>
      </c>
      <c r="I4263" s="315">
        <v>3611.6996510270019</v>
      </c>
      <c r="J4263" s="105">
        <v>0</v>
      </c>
      <c r="K4263" s="42">
        <v>0</v>
      </c>
      <c r="L4263" s="50" t="s">
        <v>4487</v>
      </c>
      <c r="M4263" s="50" t="s">
        <v>5545</v>
      </c>
      <c r="N4263" s="50" t="s">
        <v>2410</v>
      </c>
      <c r="O4263" s="137" t="s">
        <v>2411</v>
      </c>
      <c r="P4263" s="42" t="s">
        <v>64</v>
      </c>
      <c r="Q4263" s="42" t="s">
        <v>65</v>
      </c>
      <c r="R4263" s="42">
        <v>1</v>
      </c>
      <c r="S4263" s="137" t="s">
        <v>2254</v>
      </c>
      <c r="T4263" s="62">
        <v>1223482.8899999999</v>
      </c>
      <c r="U4263" s="62">
        <v>1141488.31</v>
      </c>
      <c r="Z4263" s="42" t="s">
        <v>68</v>
      </c>
      <c r="AJ4263" s="42"/>
      <c r="AW4263" s="42"/>
      <c r="AX4263" s="42"/>
      <c r="AY4263" s="42"/>
      <c r="AZ4263" s="42"/>
      <c r="BA4263" s="42"/>
      <c r="BB4263" s="42"/>
      <c r="BN4263" s="128" t="s">
        <v>4578</v>
      </c>
      <c r="BO4263" s="58" t="str">
        <f t="shared" si="66"/>
        <v>境内资产</v>
      </c>
      <c r="BP4263" s="58" t="str">
        <f>IF(M4263="",VLOOKUP(D4263,Sheet4!$A$1:$B$92,2,0),VLOOKUP(Q4263,Sheet4!$A$1:$B$92,2,0))</f>
        <v>保险资产管理产品</v>
      </c>
    </row>
    <row r="4264" spans="1:68" s="58" customFormat="1" ht="12.75" customHeight="1">
      <c r="A4264" s="138" t="s">
        <v>2275</v>
      </c>
      <c r="B4264" s="50" t="s">
        <v>2324</v>
      </c>
      <c r="C4264" s="252" t="s">
        <v>5552</v>
      </c>
      <c r="D4264" s="257" t="s">
        <v>672</v>
      </c>
      <c r="E4264" s="42" t="s">
        <v>4447</v>
      </c>
      <c r="F4264" s="42" t="s">
        <v>2324</v>
      </c>
      <c r="G4264" s="42"/>
      <c r="H4264" s="307">
        <v>3378.0716071144989</v>
      </c>
      <c r="I4264" s="315">
        <v>2961.1906057943979</v>
      </c>
      <c r="J4264" s="105">
        <v>0</v>
      </c>
      <c r="K4264" s="42">
        <v>0</v>
      </c>
      <c r="L4264" s="50" t="s">
        <v>4487</v>
      </c>
      <c r="M4264" s="50" t="s">
        <v>5545</v>
      </c>
      <c r="N4264" s="50" t="s">
        <v>2410</v>
      </c>
      <c r="O4264" s="137" t="s">
        <v>2411</v>
      </c>
      <c r="P4264" s="42" t="s">
        <v>64</v>
      </c>
      <c r="Q4264" s="42" t="s">
        <v>65</v>
      </c>
      <c r="R4264" s="42">
        <v>1</v>
      </c>
      <c r="S4264" s="137" t="s">
        <v>2254</v>
      </c>
      <c r="T4264" s="62">
        <v>1223482.8899999999</v>
      </c>
      <c r="U4264" s="62">
        <v>1141488.31</v>
      </c>
      <c r="Z4264" s="42" t="s">
        <v>68</v>
      </c>
      <c r="AJ4264" s="42"/>
      <c r="AW4264" s="42"/>
      <c r="AX4264" s="42"/>
      <c r="AY4264" s="42"/>
      <c r="AZ4264" s="42"/>
      <c r="BA4264" s="42"/>
      <c r="BB4264" s="42"/>
      <c r="BN4264" s="128" t="s">
        <v>4578</v>
      </c>
      <c r="BO4264" s="58" t="str">
        <f t="shared" si="66"/>
        <v>境内资产</v>
      </c>
      <c r="BP4264" s="58" t="str">
        <f>IF(M4264="",VLOOKUP(D4264,Sheet4!$A$1:$B$92,2,0),VLOOKUP(Q4264,Sheet4!$A$1:$B$92,2,0))</f>
        <v>保险资产管理产品</v>
      </c>
    </row>
    <row r="4265" spans="1:68" s="58" customFormat="1" ht="12.75" customHeight="1">
      <c r="A4265" s="137" t="s">
        <v>2276</v>
      </c>
      <c r="B4265" s="50" t="s">
        <v>2325</v>
      </c>
      <c r="C4265" s="252" t="s">
        <v>5552</v>
      </c>
      <c r="D4265" s="257" t="s">
        <v>672</v>
      </c>
      <c r="E4265" s="42" t="s">
        <v>4448</v>
      </c>
      <c r="F4265" s="42" t="s">
        <v>2325</v>
      </c>
      <c r="G4265" s="42"/>
      <c r="H4265" s="307">
        <v>1085.7437329029162</v>
      </c>
      <c r="I4265" s="315">
        <v>633.1452994911333</v>
      </c>
      <c r="J4265" s="105">
        <v>0</v>
      </c>
      <c r="K4265" s="42">
        <v>0</v>
      </c>
      <c r="L4265" s="50" t="s">
        <v>4487</v>
      </c>
      <c r="M4265" s="50" t="s">
        <v>5545</v>
      </c>
      <c r="N4265" s="50" t="s">
        <v>2410</v>
      </c>
      <c r="O4265" s="137" t="s">
        <v>2411</v>
      </c>
      <c r="P4265" s="42" t="s">
        <v>64</v>
      </c>
      <c r="Q4265" s="42" t="s">
        <v>65</v>
      </c>
      <c r="R4265" s="42">
        <v>1</v>
      </c>
      <c r="S4265" s="137" t="s">
        <v>2254</v>
      </c>
      <c r="T4265" s="62">
        <v>1223482.8899999999</v>
      </c>
      <c r="U4265" s="62">
        <v>1141488.31</v>
      </c>
      <c r="Z4265" s="42" t="s">
        <v>68</v>
      </c>
      <c r="AJ4265" s="42"/>
      <c r="AW4265" s="42"/>
      <c r="AX4265" s="42"/>
      <c r="AY4265" s="42"/>
      <c r="AZ4265" s="42"/>
      <c r="BA4265" s="42"/>
      <c r="BB4265" s="42"/>
      <c r="BN4265" s="128" t="s">
        <v>4578</v>
      </c>
      <c r="BO4265" s="58" t="str">
        <f t="shared" si="66"/>
        <v>境内资产</v>
      </c>
      <c r="BP4265" s="58" t="str">
        <f>IF(M4265="",VLOOKUP(D4265,Sheet4!$A$1:$B$92,2,0),VLOOKUP(Q4265,Sheet4!$A$1:$B$92,2,0))</f>
        <v>保险资产管理产品</v>
      </c>
    </row>
    <row r="4266" spans="1:68" s="58" customFormat="1" ht="12.75" customHeight="1">
      <c r="A4266" s="137" t="s">
        <v>2277</v>
      </c>
      <c r="B4266" s="50" t="s">
        <v>2326</v>
      </c>
      <c r="C4266" s="252" t="s">
        <v>5552</v>
      </c>
      <c r="D4266" s="257" t="s">
        <v>672</v>
      </c>
      <c r="E4266" s="42" t="s">
        <v>3547</v>
      </c>
      <c r="F4266" s="42" t="s">
        <v>2326</v>
      </c>
      <c r="G4266" s="42"/>
      <c r="H4266" s="307">
        <v>2791.4042187324476</v>
      </c>
      <c r="I4266" s="315">
        <v>2686.9087348446856</v>
      </c>
      <c r="J4266" s="105">
        <v>0</v>
      </c>
      <c r="K4266" s="42">
        <v>0</v>
      </c>
      <c r="L4266" s="50" t="s">
        <v>4487</v>
      </c>
      <c r="M4266" s="50" t="s">
        <v>5545</v>
      </c>
      <c r="N4266" s="50" t="s">
        <v>2410</v>
      </c>
      <c r="O4266" s="137" t="s">
        <v>2411</v>
      </c>
      <c r="P4266" s="42" t="s">
        <v>64</v>
      </c>
      <c r="Q4266" s="42" t="s">
        <v>65</v>
      </c>
      <c r="R4266" s="42">
        <v>1</v>
      </c>
      <c r="S4266" s="137" t="s">
        <v>2254</v>
      </c>
      <c r="T4266" s="62">
        <v>1223482.8899999999</v>
      </c>
      <c r="U4266" s="62">
        <v>1141488.31</v>
      </c>
      <c r="Z4266" s="42" t="s">
        <v>280</v>
      </c>
      <c r="AJ4266" s="42"/>
      <c r="AW4266" s="42"/>
      <c r="AX4266" s="42"/>
      <c r="AY4266" s="42"/>
      <c r="AZ4266" s="42"/>
      <c r="BA4266" s="42"/>
      <c r="BB4266" s="42"/>
      <c r="BN4266" s="128" t="s">
        <v>4578</v>
      </c>
      <c r="BO4266" s="58" t="str">
        <f t="shared" si="66"/>
        <v>境内资产</v>
      </c>
      <c r="BP4266" s="58" t="str">
        <f>IF(M4266="",VLOOKUP(D4266,Sheet4!$A$1:$B$92,2,0),VLOOKUP(Q4266,Sheet4!$A$1:$B$92,2,0))</f>
        <v>保险资产管理产品</v>
      </c>
    </row>
    <row r="4267" spans="1:68" s="58" customFormat="1" ht="12.75" customHeight="1">
      <c r="A4267" s="137" t="s">
        <v>2106</v>
      </c>
      <c r="B4267" s="50" t="s">
        <v>2327</v>
      </c>
      <c r="C4267" s="252" t="s">
        <v>5552</v>
      </c>
      <c r="D4267" s="257" t="s">
        <v>672</v>
      </c>
      <c r="E4267" s="42" t="s">
        <v>4358</v>
      </c>
      <c r="F4267" s="42" t="s">
        <v>2327</v>
      </c>
      <c r="G4267" s="42"/>
      <c r="H4267" s="307">
        <v>5786.930905724661</v>
      </c>
      <c r="I4267" s="315">
        <v>5046.0150680584793</v>
      </c>
      <c r="J4267" s="105">
        <v>0</v>
      </c>
      <c r="K4267" s="42">
        <v>0</v>
      </c>
      <c r="L4267" s="50" t="s">
        <v>4487</v>
      </c>
      <c r="M4267" s="50" t="s">
        <v>5545</v>
      </c>
      <c r="N4267" s="50" t="s">
        <v>2410</v>
      </c>
      <c r="O4267" s="137" t="s">
        <v>2411</v>
      </c>
      <c r="P4267" s="42" t="s">
        <v>64</v>
      </c>
      <c r="Q4267" s="42" t="s">
        <v>65</v>
      </c>
      <c r="R4267" s="42">
        <v>1</v>
      </c>
      <c r="S4267" s="137" t="s">
        <v>2254</v>
      </c>
      <c r="T4267" s="62">
        <v>1223482.8899999999</v>
      </c>
      <c r="U4267" s="62">
        <v>1141488.31</v>
      </c>
      <c r="Z4267" s="42" t="s">
        <v>68</v>
      </c>
      <c r="AJ4267" s="42"/>
      <c r="AW4267" s="42"/>
      <c r="AX4267" s="42"/>
      <c r="AY4267" s="42"/>
      <c r="AZ4267" s="42"/>
      <c r="BA4267" s="42"/>
      <c r="BB4267" s="42"/>
      <c r="BN4267" s="128" t="s">
        <v>4578</v>
      </c>
      <c r="BO4267" s="58" t="str">
        <f t="shared" si="66"/>
        <v>境内资产</v>
      </c>
      <c r="BP4267" s="58" t="str">
        <f>IF(M4267="",VLOOKUP(D4267,Sheet4!$A$1:$B$92,2,0),VLOOKUP(Q4267,Sheet4!$A$1:$B$92,2,0))</f>
        <v>保险资产管理产品</v>
      </c>
    </row>
    <row r="4268" spans="1:68" s="58" customFormat="1" ht="12.75" customHeight="1">
      <c r="A4268" s="137" t="s">
        <v>2278</v>
      </c>
      <c r="B4268" s="50" t="s">
        <v>2328</v>
      </c>
      <c r="C4268" s="252" t="s">
        <v>5552</v>
      </c>
      <c r="D4268" s="257" t="s">
        <v>672</v>
      </c>
      <c r="E4268" s="42" t="s">
        <v>4449</v>
      </c>
      <c r="F4268" s="42" t="s">
        <v>2328</v>
      </c>
      <c r="G4268" s="42"/>
      <c r="H4268" s="307">
        <v>9502.4886625480358</v>
      </c>
      <c r="I4268" s="315">
        <v>9055.370678438645</v>
      </c>
      <c r="J4268" s="105">
        <v>0</v>
      </c>
      <c r="K4268" s="42">
        <v>0</v>
      </c>
      <c r="L4268" s="50" t="s">
        <v>4487</v>
      </c>
      <c r="M4268" s="50" t="s">
        <v>5545</v>
      </c>
      <c r="N4268" s="50" t="s">
        <v>2410</v>
      </c>
      <c r="O4268" s="137" t="s">
        <v>2411</v>
      </c>
      <c r="P4268" s="42" t="s">
        <v>64</v>
      </c>
      <c r="Q4268" s="42" t="s">
        <v>65</v>
      </c>
      <c r="R4268" s="42">
        <v>1</v>
      </c>
      <c r="S4268" s="137" t="s">
        <v>2254</v>
      </c>
      <c r="T4268" s="62">
        <v>1223482.8899999999</v>
      </c>
      <c r="U4268" s="62">
        <v>1141488.31</v>
      </c>
      <c r="Z4268" s="42" t="s">
        <v>68</v>
      </c>
      <c r="AJ4268" s="42"/>
      <c r="AW4268" s="42"/>
      <c r="AX4268" s="42"/>
      <c r="AY4268" s="42"/>
      <c r="AZ4268" s="42"/>
      <c r="BA4268" s="42"/>
      <c r="BB4268" s="42"/>
      <c r="BN4268" s="128" t="s">
        <v>4578</v>
      </c>
      <c r="BO4268" s="58" t="str">
        <f t="shared" si="66"/>
        <v>境内资产</v>
      </c>
      <c r="BP4268" s="58" t="str">
        <f>IF(M4268="",VLOOKUP(D4268,Sheet4!$A$1:$B$92,2,0),VLOOKUP(Q4268,Sheet4!$A$1:$B$92,2,0))</f>
        <v>保险资产管理产品</v>
      </c>
    </row>
    <row r="4269" spans="1:68" s="58" customFormat="1" ht="12.75" customHeight="1">
      <c r="A4269" s="137" t="s">
        <v>2279</v>
      </c>
      <c r="B4269" s="50" t="s">
        <v>2329</v>
      </c>
      <c r="C4269" s="252" t="s">
        <v>5552</v>
      </c>
      <c r="D4269" s="257" t="s">
        <v>672</v>
      </c>
      <c r="E4269" s="42" t="s">
        <v>4450</v>
      </c>
      <c r="F4269" s="42" t="s">
        <v>2329</v>
      </c>
      <c r="G4269" s="42"/>
      <c r="H4269" s="307">
        <v>2093.4696404205865</v>
      </c>
      <c r="I4269" s="315">
        <v>1616.9840431323464</v>
      </c>
      <c r="J4269" s="105">
        <v>0</v>
      </c>
      <c r="K4269" s="42">
        <v>0</v>
      </c>
      <c r="L4269" s="50" t="s">
        <v>4487</v>
      </c>
      <c r="M4269" s="50" t="s">
        <v>5545</v>
      </c>
      <c r="N4269" s="50" t="s">
        <v>2410</v>
      </c>
      <c r="O4269" s="137" t="s">
        <v>2411</v>
      </c>
      <c r="P4269" s="42" t="s">
        <v>64</v>
      </c>
      <c r="Q4269" s="42" t="s">
        <v>65</v>
      </c>
      <c r="R4269" s="42">
        <v>1</v>
      </c>
      <c r="S4269" s="137" t="s">
        <v>2254</v>
      </c>
      <c r="T4269" s="62">
        <v>1223482.8899999999</v>
      </c>
      <c r="U4269" s="62">
        <v>1141488.31</v>
      </c>
      <c r="Z4269" s="42" t="s">
        <v>68</v>
      </c>
      <c r="AJ4269" s="42"/>
      <c r="AW4269" s="42"/>
      <c r="AX4269" s="42"/>
      <c r="AY4269" s="42"/>
      <c r="AZ4269" s="42"/>
      <c r="BA4269" s="42"/>
      <c r="BB4269" s="42"/>
      <c r="BN4269" s="128" t="s">
        <v>4578</v>
      </c>
      <c r="BO4269" s="58" t="str">
        <f t="shared" si="66"/>
        <v>境内资产</v>
      </c>
      <c r="BP4269" s="58" t="str">
        <f>IF(M4269="",VLOOKUP(D4269,Sheet4!$A$1:$B$92,2,0),VLOOKUP(Q4269,Sheet4!$A$1:$B$92,2,0))</f>
        <v>保险资产管理产品</v>
      </c>
    </row>
    <row r="4270" spans="1:68" s="58" customFormat="1" ht="12.75" customHeight="1">
      <c r="A4270" s="137" t="s">
        <v>2280</v>
      </c>
      <c r="B4270" s="50" t="s">
        <v>2330</v>
      </c>
      <c r="C4270" s="252" t="s">
        <v>5552</v>
      </c>
      <c r="D4270" s="257" t="s">
        <v>672</v>
      </c>
      <c r="E4270" s="42" t="s">
        <v>4451</v>
      </c>
      <c r="F4270" s="42" t="s">
        <v>2330</v>
      </c>
      <c r="G4270" s="42"/>
      <c r="H4270" s="307">
        <v>9864.7788614081655</v>
      </c>
      <c r="I4270" s="315">
        <v>6026.0065091906363</v>
      </c>
      <c r="J4270" s="105">
        <v>0</v>
      </c>
      <c r="K4270" s="42">
        <v>0</v>
      </c>
      <c r="L4270" s="50" t="s">
        <v>4487</v>
      </c>
      <c r="M4270" s="50" t="s">
        <v>5545</v>
      </c>
      <c r="N4270" s="50" t="s">
        <v>2410</v>
      </c>
      <c r="O4270" s="137" t="s">
        <v>2411</v>
      </c>
      <c r="P4270" s="42" t="s">
        <v>64</v>
      </c>
      <c r="Q4270" s="42" t="s">
        <v>65</v>
      </c>
      <c r="R4270" s="42">
        <v>1</v>
      </c>
      <c r="S4270" s="137" t="s">
        <v>2254</v>
      </c>
      <c r="T4270" s="62">
        <v>1223482.8899999999</v>
      </c>
      <c r="U4270" s="62">
        <v>1141488.31</v>
      </c>
      <c r="Z4270" s="42" t="s">
        <v>68</v>
      </c>
      <c r="AJ4270" s="42"/>
      <c r="AW4270" s="42"/>
      <c r="AX4270" s="42"/>
      <c r="AY4270" s="42"/>
      <c r="AZ4270" s="42"/>
      <c r="BA4270" s="42"/>
      <c r="BB4270" s="42"/>
      <c r="BN4270" s="128" t="s">
        <v>4578</v>
      </c>
      <c r="BO4270" s="58" t="str">
        <f t="shared" si="66"/>
        <v>境内资产</v>
      </c>
      <c r="BP4270" s="58" t="str">
        <f>IF(M4270="",VLOOKUP(D4270,Sheet4!$A$1:$B$92,2,0),VLOOKUP(Q4270,Sheet4!$A$1:$B$92,2,0))</f>
        <v>保险资产管理产品</v>
      </c>
    </row>
    <row r="4271" spans="1:68" s="58" customFormat="1" ht="12.75" customHeight="1">
      <c r="A4271" s="137" t="s">
        <v>2281</v>
      </c>
      <c r="B4271" s="50" t="s">
        <v>2331</v>
      </c>
      <c r="C4271" s="252" t="s">
        <v>5552</v>
      </c>
      <c r="D4271" s="257" t="s">
        <v>672</v>
      </c>
      <c r="E4271" s="42" t="s">
        <v>2546</v>
      </c>
      <c r="F4271" s="42" t="s">
        <v>2331</v>
      </c>
      <c r="G4271" s="42"/>
      <c r="H4271" s="307">
        <v>5423.46918588689</v>
      </c>
      <c r="I4271" s="315">
        <v>6131.2482117384488</v>
      </c>
      <c r="J4271" s="105">
        <v>0</v>
      </c>
      <c r="K4271" s="42">
        <v>0</v>
      </c>
      <c r="L4271" s="50" t="s">
        <v>4487</v>
      </c>
      <c r="M4271" s="50" t="s">
        <v>5545</v>
      </c>
      <c r="N4271" s="50" t="s">
        <v>2410</v>
      </c>
      <c r="O4271" s="137" t="s">
        <v>2411</v>
      </c>
      <c r="P4271" s="42" t="s">
        <v>64</v>
      </c>
      <c r="Q4271" s="42" t="s">
        <v>65</v>
      </c>
      <c r="R4271" s="42">
        <v>1</v>
      </c>
      <c r="S4271" s="137" t="s">
        <v>2254</v>
      </c>
      <c r="T4271" s="62">
        <v>1223482.8899999999</v>
      </c>
      <c r="U4271" s="62">
        <v>1141488.31</v>
      </c>
      <c r="Z4271" s="42" t="s">
        <v>68</v>
      </c>
      <c r="AJ4271" s="42"/>
      <c r="AW4271" s="42"/>
      <c r="AX4271" s="42"/>
      <c r="AY4271" s="42"/>
      <c r="AZ4271" s="42"/>
      <c r="BA4271" s="42"/>
      <c r="BB4271" s="42"/>
      <c r="BN4271" s="128" t="s">
        <v>4578</v>
      </c>
      <c r="BO4271" s="58" t="str">
        <f t="shared" si="66"/>
        <v>境内资产</v>
      </c>
      <c r="BP4271" s="58" t="str">
        <f>IF(M4271="",VLOOKUP(D4271,Sheet4!$A$1:$B$92,2,0),VLOOKUP(Q4271,Sheet4!$A$1:$B$92,2,0))</f>
        <v>保险资产管理产品</v>
      </c>
    </row>
    <row r="4272" spans="1:68" s="58" customFormat="1" ht="12.75" customHeight="1">
      <c r="A4272" s="137" t="s">
        <v>2102</v>
      </c>
      <c r="B4272" s="50" t="s">
        <v>2332</v>
      </c>
      <c r="C4272" s="252" t="s">
        <v>5552</v>
      </c>
      <c r="D4272" s="257" t="s">
        <v>672</v>
      </c>
      <c r="E4272" s="42" t="s">
        <v>3651</v>
      </c>
      <c r="F4272" s="42" t="s">
        <v>2332</v>
      </c>
      <c r="G4272" s="42"/>
      <c r="H4272" s="307">
        <v>2913.2336397066192</v>
      </c>
      <c r="I4272" s="315">
        <v>2920.5336048592962</v>
      </c>
      <c r="J4272" s="105">
        <v>0</v>
      </c>
      <c r="K4272" s="42">
        <v>0</v>
      </c>
      <c r="L4272" s="50" t="s">
        <v>4487</v>
      </c>
      <c r="M4272" s="50" t="s">
        <v>5545</v>
      </c>
      <c r="N4272" s="50" t="s">
        <v>2410</v>
      </c>
      <c r="O4272" s="137" t="s">
        <v>2411</v>
      </c>
      <c r="P4272" s="42" t="s">
        <v>64</v>
      </c>
      <c r="Q4272" s="42" t="s">
        <v>65</v>
      </c>
      <c r="R4272" s="42">
        <v>1</v>
      </c>
      <c r="S4272" s="137" t="s">
        <v>2254</v>
      </c>
      <c r="T4272" s="62">
        <v>1223482.8899999999</v>
      </c>
      <c r="U4272" s="62">
        <v>1141488.31</v>
      </c>
      <c r="Z4272" s="42" t="s">
        <v>280</v>
      </c>
      <c r="AJ4272" s="42"/>
      <c r="AW4272" s="42"/>
      <c r="AX4272" s="42"/>
      <c r="AY4272" s="42"/>
      <c r="AZ4272" s="42"/>
      <c r="BA4272" s="42"/>
      <c r="BB4272" s="42"/>
      <c r="BN4272" s="128" t="s">
        <v>4578</v>
      </c>
      <c r="BO4272" s="58" t="str">
        <f t="shared" si="66"/>
        <v>境内资产</v>
      </c>
      <c r="BP4272" s="58" t="str">
        <f>IF(M4272="",VLOOKUP(D4272,Sheet4!$A$1:$B$92,2,0),VLOOKUP(Q4272,Sheet4!$A$1:$B$92,2,0))</f>
        <v>保险资产管理产品</v>
      </c>
    </row>
    <row r="4273" spans="1:68" s="58" customFormat="1" ht="12.75" customHeight="1">
      <c r="A4273" s="137" t="s">
        <v>2282</v>
      </c>
      <c r="B4273" s="50" t="s">
        <v>2333</v>
      </c>
      <c r="C4273" s="252" t="s">
        <v>5552</v>
      </c>
      <c r="D4273" s="257" t="s">
        <v>672</v>
      </c>
      <c r="E4273" s="42" t="s">
        <v>3677</v>
      </c>
      <c r="F4273" s="42" t="s">
        <v>2333</v>
      </c>
      <c r="G4273" s="42"/>
      <c r="H4273" s="307">
        <v>14583.528380599739</v>
      </c>
      <c r="I4273" s="315">
        <v>12209.809792705149</v>
      </c>
      <c r="J4273" s="105">
        <v>0</v>
      </c>
      <c r="K4273" s="42">
        <v>0</v>
      </c>
      <c r="L4273" s="50" t="s">
        <v>4487</v>
      </c>
      <c r="M4273" s="50" t="s">
        <v>5545</v>
      </c>
      <c r="N4273" s="50" t="s">
        <v>2410</v>
      </c>
      <c r="O4273" s="137" t="s">
        <v>2411</v>
      </c>
      <c r="P4273" s="42" t="s">
        <v>64</v>
      </c>
      <c r="Q4273" s="42" t="s">
        <v>65</v>
      </c>
      <c r="R4273" s="42">
        <v>1</v>
      </c>
      <c r="S4273" s="137" t="s">
        <v>2254</v>
      </c>
      <c r="T4273" s="62">
        <v>1223482.8899999999</v>
      </c>
      <c r="U4273" s="62">
        <v>1141488.31</v>
      </c>
      <c r="Z4273" s="42" t="s">
        <v>280</v>
      </c>
      <c r="AJ4273" s="42"/>
      <c r="AW4273" s="42"/>
      <c r="AX4273" s="42"/>
      <c r="AY4273" s="42"/>
      <c r="AZ4273" s="42"/>
      <c r="BA4273" s="42"/>
      <c r="BB4273" s="42"/>
      <c r="BN4273" s="128" t="s">
        <v>4578</v>
      </c>
      <c r="BO4273" s="58" t="str">
        <f t="shared" si="66"/>
        <v>境内资产</v>
      </c>
      <c r="BP4273" s="58" t="str">
        <f>IF(M4273="",VLOOKUP(D4273,Sheet4!$A$1:$B$92,2,0),VLOOKUP(Q4273,Sheet4!$A$1:$B$92,2,0))</f>
        <v>保险资产管理产品</v>
      </c>
    </row>
    <row r="4274" spans="1:68" s="58" customFormat="1" ht="12.75" customHeight="1">
      <c r="A4274" s="137" t="s">
        <v>2283</v>
      </c>
      <c r="B4274" s="50" t="s">
        <v>2334</v>
      </c>
      <c r="C4274" s="252" t="s">
        <v>5552</v>
      </c>
      <c r="D4274" s="257" t="s">
        <v>678</v>
      </c>
      <c r="E4274" s="42" t="s">
        <v>4452</v>
      </c>
      <c r="F4274" s="42" t="s">
        <v>2334</v>
      </c>
      <c r="G4274" s="42"/>
      <c r="H4274" s="307">
        <v>1307.3738488360848</v>
      </c>
      <c r="I4274" s="315">
        <v>1028.9656693356808</v>
      </c>
      <c r="J4274" s="105">
        <v>0</v>
      </c>
      <c r="K4274" s="42">
        <v>0</v>
      </c>
      <c r="L4274" s="50" t="s">
        <v>4487</v>
      </c>
      <c r="M4274" s="50" t="s">
        <v>5545</v>
      </c>
      <c r="N4274" s="50" t="s">
        <v>2410</v>
      </c>
      <c r="O4274" s="137" t="s">
        <v>2411</v>
      </c>
      <c r="P4274" s="42" t="s">
        <v>64</v>
      </c>
      <c r="Q4274" s="42" t="s">
        <v>65</v>
      </c>
      <c r="R4274" s="42">
        <v>1</v>
      </c>
      <c r="S4274" s="137" t="s">
        <v>2254</v>
      </c>
      <c r="T4274" s="62">
        <v>1223482.8899999999</v>
      </c>
      <c r="U4274" s="62">
        <v>1141488.31</v>
      </c>
      <c r="Z4274" s="42" t="s">
        <v>68</v>
      </c>
      <c r="AJ4274" s="42"/>
      <c r="AW4274" s="42"/>
      <c r="AX4274" s="42"/>
      <c r="AY4274" s="42"/>
      <c r="AZ4274" s="42"/>
      <c r="BA4274" s="42"/>
      <c r="BB4274" s="42"/>
      <c r="BN4274" s="128" t="s">
        <v>4578</v>
      </c>
      <c r="BO4274" s="58" t="str">
        <f t="shared" si="66"/>
        <v>境内资产</v>
      </c>
      <c r="BP4274" s="58" t="str">
        <f>IF(M4274="",VLOOKUP(D4274,Sheet4!$A$1:$B$92,2,0),VLOOKUP(Q4274,Sheet4!$A$1:$B$92,2,0))</f>
        <v>保险资产管理产品</v>
      </c>
    </row>
    <row r="4275" spans="1:68" s="58" customFormat="1" ht="12.75" customHeight="1">
      <c r="A4275" s="137" t="s">
        <v>2284</v>
      </c>
      <c r="B4275" s="50" t="s">
        <v>2335</v>
      </c>
      <c r="C4275" s="252" t="s">
        <v>5552</v>
      </c>
      <c r="D4275" s="257" t="s">
        <v>678</v>
      </c>
      <c r="E4275" s="42" t="s">
        <v>4453</v>
      </c>
      <c r="F4275" s="42" t="s">
        <v>2335</v>
      </c>
      <c r="G4275" s="42"/>
      <c r="H4275" s="307">
        <v>5831.4861214607436</v>
      </c>
      <c r="I4275" s="315">
        <v>4894.3361582499947</v>
      </c>
      <c r="J4275" s="105">
        <v>0</v>
      </c>
      <c r="K4275" s="42">
        <v>0</v>
      </c>
      <c r="L4275" s="50" t="s">
        <v>4487</v>
      </c>
      <c r="M4275" s="50" t="s">
        <v>5545</v>
      </c>
      <c r="N4275" s="50" t="s">
        <v>2410</v>
      </c>
      <c r="O4275" s="137" t="s">
        <v>2411</v>
      </c>
      <c r="P4275" s="42" t="s">
        <v>64</v>
      </c>
      <c r="Q4275" s="42" t="s">
        <v>65</v>
      </c>
      <c r="R4275" s="42">
        <v>1</v>
      </c>
      <c r="S4275" s="137" t="s">
        <v>2254</v>
      </c>
      <c r="T4275" s="62">
        <v>1223482.8899999999</v>
      </c>
      <c r="U4275" s="62">
        <v>1141488.31</v>
      </c>
      <c r="Z4275" s="42" t="s">
        <v>68</v>
      </c>
      <c r="AJ4275" s="42"/>
      <c r="AW4275" s="42"/>
      <c r="AX4275" s="42"/>
      <c r="AY4275" s="42"/>
      <c r="AZ4275" s="42"/>
      <c r="BA4275" s="42"/>
      <c r="BB4275" s="42"/>
      <c r="BN4275" s="128" t="s">
        <v>4578</v>
      </c>
      <c r="BO4275" s="58" t="str">
        <f t="shared" si="66"/>
        <v>境内资产</v>
      </c>
      <c r="BP4275" s="58" t="str">
        <f>IF(M4275="",VLOOKUP(D4275,Sheet4!$A$1:$B$92,2,0),VLOOKUP(Q4275,Sheet4!$A$1:$B$92,2,0))</f>
        <v>保险资产管理产品</v>
      </c>
    </row>
    <row r="4276" spans="1:68" s="58" customFormat="1" ht="12.75" customHeight="1">
      <c r="A4276" s="137" t="s">
        <v>2285</v>
      </c>
      <c r="B4276" s="50" t="s">
        <v>2336</v>
      </c>
      <c r="C4276" s="252" t="s">
        <v>5552</v>
      </c>
      <c r="D4276" s="257" t="s">
        <v>678</v>
      </c>
      <c r="E4276" s="42" t="s">
        <v>4454</v>
      </c>
      <c r="F4276" s="42" t="s">
        <v>2336</v>
      </c>
      <c r="G4276" s="42"/>
      <c r="H4276" s="307">
        <v>4309.3548520810991</v>
      </c>
      <c r="I4276" s="315">
        <v>2106.4695364112022</v>
      </c>
      <c r="J4276" s="105">
        <v>0</v>
      </c>
      <c r="K4276" s="42">
        <v>0</v>
      </c>
      <c r="L4276" s="50" t="s">
        <v>4487</v>
      </c>
      <c r="M4276" s="50" t="s">
        <v>5545</v>
      </c>
      <c r="N4276" s="50" t="s">
        <v>2410</v>
      </c>
      <c r="O4276" s="137" t="s">
        <v>2411</v>
      </c>
      <c r="P4276" s="42" t="s">
        <v>64</v>
      </c>
      <c r="Q4276" s="42" t="s">
        <v>65</v>
      </c>
      <c r="R4276" s="42">
        <v>1</v>
      </c>
      <c r="S4276" s="137" t="s">
        <v>2254</v>
      </c>
      <c r="T4276" s="62">
        <v>1223482.8899999999</v>
      </c>
      <c r="U4276" s="62">
        <v>1141488.31</v>
      </c>
      <c r="Z4276" s="42" t="s">
        <v>68</v>
      </c>
      <c r="AJ4276" s="42"/>
      <c r="AW4276" s="42"/>
      <c r="AX4276" s="42"/>
      <c r="AY4276" s="42"/>
      <c r="AZ4276" s="42"/>
      <c r="BA4276" s="42"/>
      <c r="BB4276" s="42"/>
      <c r="BN4276" s="128" t="s">
        <v>4578</v>
      </c>
      <c r="BO4276" s="58" t="str">
        <f t="shared" si="66"/>
        <v>境内资产</v>
      </c>
      <c r="BP4276" s="58" t="str">
        <f>IF(M4276="",VLOOKUP(D4276,Sheet4!$A$1:$B$92,2,0),VLOOKUP(Q4276,Sheet4!$A$1:$B$92,2,0))</f>
        <v>保险资产管理产品</v>
      </c>
    </row>
    <row r="4277" spans="1:68" s="58" customFormat="1" ht="12.75" customHeight="1">
      <c r="A4277" s="137" t="s">
        <v>2286</v>
      </c>
      <c r="B4277" s="50" t="s">
        <v>2337</v>
      </c>
      <c r="C4277" s="252" t="s">
        <v>5552</v>
      </c>
      <c r="D4277" s="257" t="s">
        <v>678</v>
      </c>
      <c r="E4277" s="42" t="s">
        <v>4455</v>
      </c>
      <c r="F4277" s="42" t="s">
        <v>2337</v>
      </c>
      <c r="G4277" s="42"/>
      <c r="H4277" s="307">
        <v>3620.7961537516539</v>
      </c>
      <c r="I4277" s="315">
        <v>1782.3675099459942</v>
      </c>
      <c r="J4277" s="105">
        <v>0</v>
      </c>
      <c r="K4277" s="42">
        <v>0</v>
      </c>
      <c r="L4277" s="50" t="s">
        <v>4487</v>
      </c>
      <c r="M4277" s="50" t="s">
        <v>5545</v>
      </c>
      <c r="N4277" s="50" t="s">
        <v>2410</v>
      </c>
      <c r="O4277" s="137" t="s">
        <v>2411</v>
      </c>
      <c r="P4277" s="42" t="s">
        <v>64</v>
      </c>
      <c r="Q4277" s="42" t="s">
        <v>65</v>
      </c>
      <c r="R4277" s="42">
        <v>1</v>
      </c>
      <c r="S4277" s="137" t="s">
        <v>2254</v>
      </c>
      <c r="T4277" s="62">
        <v>1223482.8899999999</v>
      </c>
      <c r="U4277" s="62">
        <v>1141488.31</v>
      </c>
      <c r="Z4277" s="42" t="s">
        <v>68</v>
      </c>
      <c r="AJ4277" s="42"/>
      <c r="AW4277" s="42"/>
      <c r="AX4277" s="42"/>
      <c r="AY4277" s="42"/>
      <c r="AZ4277" s="42"/>
      <c r="BA4277" s="42"/>
      <c r="BB4277" s="42"/>
      <c r="BN4277" s="128" t="s">
        <v>4578</v>
      </c>
      <c r="BO4277" s="58" t="str">
        <f t="shared" si="66"/>
        <v>境内资产</v>
      </c>
      <c r="BP4277" s="58" t="str">
        <f>IF(M4277="",VLOOKUP(D4277,Sheet4!$A$1:$B$92,2,0),VLOOKUP(Q4277,Sheet4!$A$1:$B$92,2,0))</f>
        <v>保险资产管理产品</v>
      </c>
    </row>
    <row r="4278" spans="1:68" s="58" customFormat="1" ht="12.75" customHeight="1">
      <c r="A4278" s="137" t="s">
        <v>2287</v>
      </c>
      <c r="B4278" s="50" t="s">
        <v>2338</v>
      </c>
      <c r="C4278" s="252" t="s">
        <v>5552</v>
      </c>
      <c r="D4278" s="257" t="s">
        <v>678</v>
      </c>
      <c r="E4278" s="42" t="s">
        <v>4456</v>
      </c>
      <c r="F4278" s="42" t="s">
        <v>2338</v>
      </c>
      <c r="G4278" s="42"/>
      <c r="H4278" s="307">
        <v>7768.1006143871646</v>
      </c>
      <c r="I4278" s="315">
        <v>5776.9173506779553</v>
      </c>
      <c r="J4278" s="105">
        <v>0</v>
      </c>
      <c r="K4278" s="42">
        <v>0</v>
      </c>
      <c r="L4278" s="50" t="s">
        <v>4487</v>
      </c>
      <c r="M4278" s="50" t="s">
        <v>5545</v>
      </c>
      <c r="N4278" s="50" t="s">
        <v>2410</v>
      </c>
      <c r="O4278" s="137" t="s">
        <v>2411</v>
      </c>
      <c r="P4278" s="42" t="s">
        <v>64</v>
      </c>
      <c r="Q4278" s="42" t="s">
        <v>65</v>
      </c>
      <c r="R4278" s="42">
        <v>1</v>
      </c>
      <c r="S4278" s="137" t="s">
        <v>2254</v>
      </c>
      <c r="T4278" s="62">
        <v>1223482.8899999999</v>
      </c>
      <c r="U4278" s="62">
        <v>1141488.31</v>
      </c>
      <c r="Z4278" s="42" t="s">
        <v>68</v>
      </c>
      <c r="AJ4278" s="42"/>
      <c r="AW4278" s="42"/>
      <c r="AX4278" s="42"/>
      <c r="AY4278" s="42"/>
      <c r="AZ4278" s="42"/>
      <c r="BA4278" s="42"/>
      <c r="BB4278" s="42"/>
      <c r="BN4278" s="128" t="s">
        <v>4578</v>
      </c>
      <c r="BO4278" s="58" t="str">
        <f t="shared" si="66"/>
        <v>境内资产</v>
      </c>
      <c r="BP4278" s="58" t="str">
        <f>IF(M4278="",VLOOKUP(D4278,Sheet4!$A$1:$B$92,2,0),VLOOKUP(Q4278,Sheet4!$A$1:$B$92,2,0))</f>
        <v>保险资产管理产品</v>
      </c>
    </row>
    <row r="4279" spans="1:68" s="58" customFormat="1" ht="12.75" customHeight="1">
      <c r="A4279" s="137" t="s">
        <v>2288</v>
      </c>
      <c r="B4279" s="50" t="s">
        <v>2339</v>
      </c>
      <c r="C4279" s="252" t="s">
        <v>5552</v>
      </c>
      <c r="D4279" s="257" t="s">
        <v>678</v>
      </c>
      <c r="E4279" s="42" t="s">
        <v>4457</v>
      </c>
      <c r="F4279" s="42" t="s">
        <v>2339</v>
      </c>
      <c r="G4279" s="42"/>
      <c r="H4279" s="307">
        <v>380.77030286265449</v>
      </c>
      <c r="I4279" s="315">
        <v>246.81232295378436</v>
      </c>
      <c r="J4279" s="105">
        <v>0</v>
      </c>
      <c r="K4279" s="42">
        <v>0</v>
      </c>
      <c r="L4279" s="50" t="s">
        <v>4487</v>
      </c>
      <c r="M4279" s="50" t="s">
        <v>5545</v>
      </c>
      <c r="N4279" s="50" t="s">
        <v>2410</v>
      </c>
      <c r="O4279" s="137" t="s">
        <v>2411</v>
      </c>
      <c r="P4279" s="42" t="s">
        <v>64</v>
      </c>
      <c r="Q4279" s="42" t="s">
        <v>65</v>
      </c>
      <c r="R4279" s="42">
        <v>1</v>
      </c>
      <c r="S4279" s="137" t="s">
        <v>2254</v>
      </c>
      <c r="T4279" s="62">
        <v>1223482.8899999999</v>
      </c>
      <c r="U4279" s="62">
        <v>1141488.31</v>
      </c>
      <c r="Z4279" s="42" t="s">
        <v>68</v>
      </c>
      <c r="AJ4279" s="42"/>
      <c r="AW4279" s="42"/>
      <c r="AX4279" s="42"/>
      <c r="AY4279" s="42"/>
      <c r="AZ4279" s="42"/>
      <c r="BA4279" s="42"/>
      <c r="BB4279" s="42"/>
      <c r="BN4279" s="128" t="s">
        <v>4578</v>
      </c>
      <c r="BO4279" s="58" t="str">
        <f t="shared" si="66"/>
        <v>境内资产</v>
      </c>
      <c r="BP4279" s="58" t="str">
        <f>IF(M4279="",VLOOKUP(D4279,Sheet4!$A$1:$B$92,2,0),VLOOKUP(Q4279,Sheet4!$A$1:$B$92,2,0))</f>
        <v>保险资产管理产品</v>
      </c>
    </row>
    <row r="4280" spans="1:68" s="58" customFormat="1" ht="12.75" customHeight="1">
      <c r="A4280" s="137" t="s">
        <v>2289</v>
      </c>
      <c r="B4280" s="50" t="s">
        <v>2340</v>
      </c>
      <c r="C4280" s="252" t="s">
        <v>5552</v>
      </c>
      <c r="D4280" s="257" t="s">
        <v>689</v>
      </c>
      <c r="E4280" s="42" t="s">
        <v>4458</v>
      </c>
      <c r="F4280" s="42" t="s">
        <v>2340</v>
      </c>
      <c r="G4280" s="42"/>
      <c r="H4280" s="307">
        <v>3408.3869350675554</v>
      </c>
      <c r="I4280" s="315">
        <v>2116.8785294380191</v>
      </c>
      <c r="J4280" s="105">
        <v>0</v>
      </c>
      <c r="K4280" s="42">
        <v>0</v>
      </c>
      <c r="L4280" s="50" t="s">
        <v>4487</v>
      </c>
      <c r="M4280" s="50" t="s">
        <v>5545</v>
      </c>
      <c r="N4280" s="50" t="s">
        <v>2410</v>
      </c>
      <c r="O4280" s="137" t="s">
        <v>2411</v>
      </c>
      <c r="P4280" s="42" t="s">
        <v>64</v>
      </c>
      <c r="Q4280" s="42" t="s">
        <v>65</v>
      </c>
      <c r="R4280" s="42">
        <v>1</v>
      </c>
      <c r="S4280" s="137" t="s">
        <v>2254</v>
      </c>
      <c r="T4280" s="62">
        <v>1223482.8899999999</v>
      </c>
      <c r="U4280" s="62">
        <v>1141488.31</v>
      </c>
      <c r="Z4280" s="42" t="s">
        <v>68</v>
      </c>
      <c r="AJ4280" s="42"/>
      <c r="AW4280" s="42"/>
      <c r="AX4280" s="42"/>
      <c r="AY4280" s="42"/>
      <c r="AZ4280" s="42"/>
      <c r="BA4280" s="42"/>
      <c r="BB4280" s="42"/>
      <c r="BN4280" s="128" t="s">
        <v>4578</v>
      </c>
      <c r="BO4280" s="58" t="str">
        <f t="shared" si="66"/>
        <v>境内资产</v>
      </c>
      <c r="BP4280" s="58" t="str">
        <f>IF(M4280="",VLOOKUP(D4280,Sheet4!$A$1:$B$92,2,0),VLOOKUP(Q4280,Sheet4!$A$1:$B$92,2,0))</f>
        <v>保险资产管理产品</v>
      </c>
    </row>
    <row r="4281" spans="1:68" s="58" customFormat="1" ht="12.75" customHeight="1">
      <c r="A4281" s="137" t="s">
        <v>2290</v>
      </c>
      <c r="B4281" s="50" t="s">
        <v>2341</v>
      </c>
      <c r="C4281" s="252" t="s">
        <v>5552</v>
      </c>
      <c r="D4281" s="257" t="s">
        <v>689</v>
      </c>
      <c r="E4281" s="42" t="s">
        <v>4459</v>
      </c>
      <c r="F4281" s="42" t="s">
        <v>2341</v>
      </c>
      <c r="G4281" s="42"/>
      <c r="H4281" s="307">
        <v>4254.6985856569954</v>
      </c>
      <c r="I4281" s="315">
        <v>1938.0096159386269</v>
      </c>
      <c r="J4281" s="105">
        <v>0</v>
      </c>
      <c r="K4281" s="42">
        <v>0</v>
      </c>
      <c r="L4281" s="50" t="s">
        <v>4487</v>
      </c>
      <c r="M4281" s="50" t="s">
        <v>5545</v>
      </c>
      <c r="N4281" s="50" t="s">
        <v>2410</v>
      </c>
      <c r="O4281" s="137" t="s">
        <v>2411</v>
      </c>
      <c r="P4281" s="42" t="s">
        <v>64</v>
      </c>
      <c r="Q4281" s="42" t="s">
        <v>65</v>
      </c>
      <c r="R4281" s="42">
        <v>1</v>
      </c>
      <c r="S4281" s="137" t="s">
        <v>2254</v>
      </c>
      <c r="T4281" s="62">
        <v>1223482.8899999999</v>
      </c>
      <c r="U4281" s="62">
        <v>1141488.31</v>
      </c>
      <c r="Z4281" s="42" t="s">
        <v>68</v>
      </c>
      <c r="AJ4281" s="42"/>
      <c r="AW4281" s="42"/>
      <c r="AX4281" s="42"/>
      <c r="AY4281" s="42"/>
      <c r="AZ4281" s="42"/>
      <c r="BA4281" s="42"/>
      <c r="BB4281" s="42"/>
      <c r="BN4281" s="128" t="s">
        <v>4578</v>
      </c>
      <c r="BO4281" s="58" t="str">
        <f t="shared" si="66"/>
        <v>境内资产</v>
      </c>
      <c r="BP4281" s="58" t="str">
        <f>IF(M4281="",VLOOKUP(D4281,Sheet4!$A$1:$B$92,2,0),VLOOKUP(Q4281,Sheet4!$A$1:$B$92,2,0))</f>
        <v>保险资产管理产品</v>
      </c>
    </row>
    <row r="4282" spans="1:68" s="58" customFormat="1" ht="12.75" customHeight="1">
      <c r="A4282" s="137" t="s">
        <v>2291</v>
      </c>
      <c r="B4282" s="50" t="s">
        <v>2342</v>
      </c>
      <c r="C4282" s="252" t="s">
        <v>5552</v>
      </c>
      <c r="D4282" s="257" t="s">
        <v>689</v>
      </c>
      <c r="E4282" s="42" t="s">
        <v>3211</v>
      </c>
      <c r="F4282" s="42" t="s">
        <v>2342</v>
      </c>
      <c r="G4282" s="42"/>
      <c r="H4282" s="307">
        <v>300.32156866467983</v>
      </c>
      <c r="I4282" s="315">
        <v>256.7497786942962</v>
      </c>
      <c r="J4282" s="105">
        <v>0</v>
      </c>
      <c r="K4282" s="42">
        <v>0</v>
      </c>
      <c r="L4282" s="50" t="s">
        <v>4487</v>
      </c>
      <c r="M4282" s="50" t="s">
        <v>5545</v>
      </c>
      <c r="N4282" s="50" t="s">
        <v>2410</v>
      </c>
      <c r="O4282" s="137" t="s">
        <v>2411</v>
      </c>
      <c r="P4282" s="42" t="s">
        <v>64</v>
      </c>
      <c r="Q4282" s="42" t="s">
        <v>65</v>
      </c>
      <c r="R4282" s="42">
        <v>1</v>
      </c>
      <c r="S4282" s="137" t="s">
        <v>2254</v>
      </c>
      <c r="T4282" s="62">
        <v>1223482.8899999999</v>
      </c>
      <c r="U4282" s="62">
        <v>1141488.31</v>
      </c>
      <c r="Z4282" s="42" t="s">
        <v>68</v>
      </c>
      <c r="AJ4282" s="42"/>
      <c r="AW4282" s="42"/>
      <c r="AX4282" s="42"/>
      <c r="AY4282" s="42"/>
      <c r="AZ4282" s="42"/>
      <c r="BA4282" s="42"/>
      <c r="BB4282" s="42"/>
      <c r="BN4282" s="128" t="s">
        <v>4578</v>
      </c>
      <c r="BO4282" s="58" t="str">
        <f t="shared" si="66"/>
        <v>境内资产</v>
      </c>
      <c r="BP4282" s="58" t="str">
        <f>IF(M4282="",VLOOKUP(D4282,Sheet4!$A$1:$B$92,2,0),VLOOKUP(Q4282,Sheet4!$A$1:$B$92,2,0))</f>
        <v>保险资产管理产品</v>
      </c>
    </row>
    <row r="4283" spans="1:68" s="58" customFormat="1" ht="12.75" customHeight="1">
      <c r="A4283" s="137" t="s">
        <v>2292</v>
      </c>
      <c r="B4283" s="50" t="s">
        <v>2343</v>
      </c>
      <c r="C4283" s="252" t="s">
        <v>5552</v>
      </c>
      <c r="D4283" s="257" t="s">
        <v>689</v>
      </c>
      <c r="E4283" s="42" t="s">
        <v>3219</v>
      </c>
      <c r="F4283" s="42" t="s">
        <v>2343</v>
      </c>
      <c r="G4283" s="42"/>
      <c r="H4283" s="307">
        <v>5494.1186681087229</v>
      </c>
      <c r="I4283" s="315">
        <v>3744.8115180158361</v>
      </c>
      <c r="J4283" s="105">
        <v>0</v>
      </c>
      <c r="K4283" s="42">
        <v>0</v>
      </c>
      <c r="L4283" s="50" t="s">
        <v>4487</v>
      </c>
      <c r="M4283" s="50" t="s">
        <v>5545</v>
      </c>
      <c r="N4283" s="50" t="s">
        <v>2410</v>
      </c>
      <c r="O4283" s="137" t="s">
        <v>2411</v>
      </c>
      <c r="P4283" s="42" t="s">
        <v>64</v>
      </c>
      <c r="Q4283" s="42" t="s">
        <v>65</v>
      </c>
      <c r="R4283" s="42">
        <v>1</v>
      </c>
      <c r="S4283" s="137" t="s">
        <v>2254</v>
      </c>
      <c r="T4283" s="62">
        <v>1223482.8899999999</v>
      </c>
      <c r="U4283" s="62">
        <v>1141488.31</v>
      </c>
      <c r="Z4283" s="42" t="s">
        <v>280</v>
      </c>
      <c r="AJ4283" s="42"/>
      <c r="AW4283" s="42"/>
      <c r="AX4283" s="42"/>
      <c r="AY4283" s="42"/>
      <c r="AZ4283" s="42"/>
      <c r="BA4283" s="42"/>
      <c r="BB4283" s="42"/>
      <c r="BN4283" s="128" t="s">
        <v>4578</v>
      </c>
      <c r="BO4283" s="58" t="str">
        <f t="shared" si="66"/>
        <v>境内资产</v>
      </c>
      <c r="BP4283" s="58" t="str">
        <f>IF(M4283="",VLOOKUP(D4283,Sheet4!$A$1:$B$92,2,0),VLOOKUP(Q4283,Sheet4!$A$1:$B$92,2,0))</f>
        <v>保险资产管理产品</v>
      </c>
    </row>
    <row r="4284" spans="1:68" s="58" customFormat="1" ht="12.75" customHeight="1">
      <c r="A4284" s="137" t="s">
        <v>2293</v>
      </c>
      <c r="B4284" s="50" t="s">
        <v>2344</v>
      </c>
      <c r="C4284" s="252" t="s">
        <v>5552</v>
      </c>
      <c r="D4284" s="257" t="s">
        <v>689</v>
      </c>
      <c r="E4284" s="42" t="s">
        <v>3250</v>
      </c>
      <c r="F4284" s="42" t="s">
        <v>2344</v>
      </c>
      <c r="G4284" s="42"/>
      <c r="H4284" s="307">
        <v>3610.4169693798976</v>
      </c>
      <c r="I4284" s="315">
        <v>3403.5321891093322</v>
      </c>
      <c r="J4284" s="105">
        <v>0</v>
      </c>
      <c r="K4284" s="42">
        <v>0</v>
      </c>
      <c r="L4284" s="50" t="s">
        <v>4487</v>
      </c>
      <c r="M4284" s="50" t="s">
        <v>5545</v>
      </c>
      <c r="N4284" s="50" t="s">
        <v>2410</v>
      </c>
      <c r="O4284" s="137" t="s">
        <v>2411</v>
      </c>
      <c r="P4284" s="42" t="s">
        <v>64</v>
      </c>
      <c r="Q4284" s="42" t="s">
        <v>65</v>
      </c>
      <c r="R4284" s="42">
        <v>1</v>
      </c>
      <c r="S4284" s="137" t="s">
        <v>2254</v>
      </c>
      <c r="T4284" s="62">
        <v>1223482.8899999999</v>
      </c>
      <c r="U4284" s="62">
        <v>1141488.31</v>
      </c>
      <c r="Z4284" s="42" t="s">
        <v>68</v>
      </c>
      <c r="AJ4284" s="42"/>
      <c r="AW4284" s="42"/>
      <c r="AX4284" s="42"/>
      <c r="AY4284" s="42"/>
      <c r="AZ4284" s="42"/>
      <c r="BA4284" s="42"/>
      <c r="BB4284" s="42"/>
      <c r="BN4284" s="128" t="s">
        <v>4578</v>
      </c>
      <c r="BO4284" s="58" t="str">
        <f t="shared" si="66"/>
        <v>境内资产</v>
      </c>
      <c r="BP4284" s="58" t="str">
        <f>IF(M4284="",VLOOKUP(D4284,Sheet4!$A$1:$B$92,2,0),VLOOKUP(Q4284,Sheet4!$A$1:$B$92,2,0))</f>
        <v>保险资产管理产品</v>
      </c>
    </row>
    <row r="4285" spans="1:68" s="58" customFormat="1" ht="12.75" customHeight="1">
      <c r="A4285" s="137" t="s">
        <v>2294</v>
      </c>
      <c r="B4285" s="50" t="s">
        <v>2345</v>
      </c>
      <c r="C4285" s="252" t="s">
        <v>5552</v>
      </c>
      <c r="D4285" s="257" t="s">
        <v>689</v>
      </c>
      <c r="E4285" s="42" t="s">
        <v>3510</v>
      </c>
      <c r="F4285" s="42" t="s">
        <v>2345</v>
      </c>
      <c r="G4285" s="42"/>
      <c r="H4285" s="307">
        <v>6538.4495854795841</v>
      </c>
      <c r="I4285" s="315">
        <v>5208.0998341175009</v>
      </c>
      <c r="J4285" s="105">
        <v>0</v>
      </c>
      <c r="K4285" s="42">
        <v>0</v>
      </c>
      <c r="L4285" s="50" t="s">
        <v>4487</v>
      </c>
      <c r="M4285" s="50" t="s">
        <v>5545</v>
      </c>
      <c r="N4285" s="50" t="s">
        <v>2410</v>
      </c>
      <c r="O4285" s="137" t="s">
        <v>2411</v>
      </c>
      <c r="P4285" s="42" t="s">
        <v>64</v>
      </c>
      <c r="Q4285" s="42" t="s">
        <v>65</v>
      </c>
      <c r="R4285" s="42">
        <v>1</v>
      </c>
      <c r="S4285" s="137" t="s">
        <v>2254</v>
      </c>
      <c r="T4285" s="62">
        <v>1223482.8899999999</v>
      </c>
      <c r="U4285" s="62">
        <v>1141488.31</v>
      </c>
      <c r="Z4285" s="42" t="s">
        <v>68</v>
      </c>
      <c r="AJ4285" s="42"/>
      <c r="AW4285" s="42"/>
      <c r="AX4285" s="42"/>
      <c r="AY4285" s="42"/>
      <c r="AZ4285" s="42"/>
      <c r="BA4285" s="42"/>
      <c r="BB4285" s="42"/>
      <c r="BN4285" s="128" t="s">
        <v>4578</v>
      </c>
      <c r="BO4285" s="58" t="str">
        <f t="shared" si="66"/>
        <v>境内资产</v>
      </c>
      <c r="BP4285" s="58" t="str">
        <f>IF(M4285="",VLOOKUP(D4285,Sheet4!$A$1:$B$92,2,0),VLOOKUP(Q4285,Sheet4!$A$1:$B$92,2,0))</f>
        <v>保险资产管理产品</v>
      </c>
    </row>
    <row r="4286" spans="1:68" s="58" customFormat="1" ht="12.75" customHeight="1">
      <c r="A4286" s="137" t="s">
        <v>1975</v>
      </c>
      <c r="B4286" s="50" t="s">
        <v>1976</v>
      </c>
      <c r="C4286" s="252" t="s">
        <v>5552</v>
      </c>
      <c r="D4286" s="257" t="s">
        <v>672</v>
      </c>
      <c r="E4286" s="42" t="s">
        <v>3108</v>
      </c>
      <c r="F4286" s="42" t="s">
        <v>1976</v>
      </c>
      <c r="G4286" s="42"/>
      <c r="H4286" s="307">
        <v>9.2233472755128592</v>
      </c>
      <c r="I4286" s="315">
        <v>9.2233472755128592</v>
      </c>
      <c r="J4286" s="105">
        <v>0</v>
      </c>
      <c r="K4286" s="42">
        <v>0</v>
      </c>
      <c r="L4286" s="50" t="s">
        <v>4487</v>
      </c>
      <c r="M4286" s="50" t="s">
        <v>5545</v>
      </c>
      <c r="N4286" s="50" t="s">
        <v>2410</v>
      </c>
      <c r="O4286" s="137" t="s">
        <v>2411</v>
      </c>
      <c r="P4286" s="42" t="s">
        <v>64</v>
      </c>
      <c r="Q4286" s="42" t="s">
        <v>65</v>
      </c>
      <c r="R4286" s="42">
        <v>1</v>
      </c>
      <c r="S4286" s="137" t="s">
        <v>2254</v>
      </c>
      <c r="T4286" s="62">
        <v>1223482.8899999999</v>
      </c>
      <c r="U4286" s="62">
        <v>1141488.31</v>
      </c>
      <c r="Z4286" s="42" t="s">
        <v>68</v>
      </c>
      <c r="AJ4286" s="42"/>
      <c r="AW4286" s="42"/>
      <c r="AX4286" s="42"/>
      <c r="AY4286" s="42"/>
      <c r="AZ4286" s="42"/>
      <c r="BA4286" s="42"/>
      <c r="BB4286" s="42"/>
      <c r="BN4286" s="128" t="s">
        <v>4578</v>
      </c>
      <c r="BO4286" s="58" t="str">
        <f t="shared" si="66"/>
        <v>境内资产</v>
      </c>
      <c r="BP4286" s="58" t="str">
        <f>IF(M4286="",VLOOKUP(D4286,Sheet4!$A$1:$B$92,2,0),VLOOKUP(Q4286,Sheet4!$A$1:$B$92,2,0))</f>
        <v>保险资产管理产品</v>
      </c>
    </row>
    <row r="4287" spans="1:68" s="58" customFormat="1" ht="12.75" customHeight="1">
      <c r="A4287" s="137" t="s">
        <v>2123</v>
      </c>
      <c r="B4287" s="50" t="s">
        <v>2346</v>
      </c>
      <c r="C4287" s="252" t="s">
        <v>5552</v>
      </c>
      <c r="D4287" s="257" t="s">
        <v>689</v>
      </c>
      <c r="E4287" s="42" t="s">
        <v>4368</v>
      </c>
      <c r="F4287" s="42" t="s">
        <v>2346</v>
      </c>
      <c r="G4287" s="42"/>
      <c r="H4287" s="307">
        <v>126.14918880985311</v>
      </c>
      <c r="I4287" s="315">
        <v>126.14918880985311</v>
      </c>
      <c r="J4287" s="105">
        <v>0</v>
      </c>
      <c r="K4287" s="42">
        <v>0</v>
      </c>
      <c r="L4287" s="50" t="s">
        <v>4487</v>
      </c>
      <c r="M4287" s="50" t="s">
        <v>5545</v>
      </c>
      <c r="N4287" s="50" t="s">
        <v>2410</v>
      </c>
      <c r="O4287" s="137" t="s">
        <v>2411</v>
      </c>
      <c r="P4287" s="42" t="s">
        <v>64</v>
      </c>
      <c r="Q4287" s="42" t="s">
        <v>65</v>
      </c>
      <c r="R4287" s="42">
        <v>1</v>
      </c>
      <c r="S4287" s="137" t="s">
        <v>2254</v>
      </c>
      <c r="T4287" s="62">
        <v>1223482.8899999999</v>
      </c>
      <c r="U4287" s="62">
        <v>1141488.31</v>
      </c>
      <c r="Z4287" s="42" t="s">
        <v>68</v>
      </c>
      <c r="AJ4287" s="42"/>
      <c r="AW4287" s="42"/>
      <c r="AX4287" s="42"/>
      <c r="AY4287" s="42"/>
      <c r="AZ4287" s="42"/>
      <c r="BA4287" s="42"/>
      <c r="BB4287" s="42"/>
      <c r="BN4287" s="128" t="s">
        <v>4578</v>
      </c>
      <c r="BO4287" s="58" t="str">
        <f t="shared" si="66"/>
        <v>境内资产</v>
      </c>
      <c r="BP4287" s="58" t="str">
        <f>IF(M4287="",VLOOKUP(D4287,Sheet4!$A$1:$B$92,2,0),VLOOKUP(Q4287,Sheet4!$A$1:$B$92,2,0))</f>
        <v>保险资产管理产品</v>
      </c>
    </row>
    <row r="4288" spans="1:68" s="58" customFormat="1" ht="12.75" customHeight="1">
      <c r="A4288" s="137" t="s">
        <v>1615</v>
      </c>
      <c r="B4288" s="50" t="s">
        <v>1616</v>
      </c>
      <c r="C4288" s="252" t="s">
        <v>5552</v>
      </c>
      <c r="D4288" s="257" t="s">
        <v>689</v>
      </c>
      <c r="E4288" s="42" t="s">
        <v>1617</v>
      </c>
      <c r="F4288" s="42" t="s">
        <v>1616</v>
      </c>
      <c r="G4288" s="42"/>
      <c r="H4288" s="307">
        <v>91.523243498664854</v>
      </c>
      <c r="I4288" s="315">
        <v>91.523243498664854</v>
      </c>
      <c r="J4288" s="105">
        <v>0</v>
      </c>
      <c r="K4288" s="42">
        <v>0</v>
      </c>
      <c r="L4288" s="50" t="s">
        <v>4487</v>
      </c>
      <c r="M4288" s="50" t="s">
        <v>5545</v>
      </c>
      <c r="N4288" s="50" t="s">
        <v>2410</v>
      </c>
      <c r="O4288" s="137" t="s">
        <v>2411</v>
      </c>
      <c r="P4288" s="42" t="s">
        <v>64</v>
      </c>
      <c r="Q4288" s="42" t="s">
        <v>65</v>
      </c>
      <c r="R4288" s="42">
        <v>1</v>
      </c>
      <c r="S4288" s="137" t="s">
        <v>2254</v>
      </c>
      <c r="T4288" s="62">
        <v>1223482.8899999999</v>
      </c>
      <c r="U4288" s="62">
        <v>1141488.31</v>
      </c>
      <c r="Z4288" s="42" t="s">
        <v>68</v>
      </c>
      <c r="AJ4288" s="42"/>
      <c r="AW4288" s="42"/>
      <c r="AX4288" s="42"/>
      <c r="AY4288" s="42"/>
      <c r="AZ4288" s="42"/>
      <c r="BA4288" s="42"/>
      <c r="BB4288" s="42"/>
      <c r="BN4288" s="128" t="s">
        <v>4578</v>
      </c>
      <c r="BO4288" s="58" t="str">
        <f t="shared" si="66"/>
        <v>境内资产</v>
      </c>
      <c r="BP4288" s="58" t="str">
        <f>IF(M4288="",VLOOKUP(D4288,Sheet4!$A$1:$B$92,2,0),VLOOKUP(Q4288,Sheet4!$A$1:$B$92,2,0))</f>
        <v>保险资产管理产品</v>
      </c>
    </row>
    <row r="4289" spans="1:68" s="58" customFormat="1" ht="12.75" customHeight="1">
      <c r="A4289" s="137" t="s">
        <v>1654</v>
      </c>
      <c r="B4289" s="50" t="s">
        <v>1655</v>
      </c>
      <c r="C4289" s="252" t="s">
        <v>5552</v>
      </c>
      <c r="D4289" s="257" t="s">
        <v>672</v>
      </c>
      <c r="E4289" s="42" t="s">
        <v>1656</v>
      </c>
      <c r="F4289" s="42" t="s">
        <v>1655</v>
      </c>
      <c r="G4289" s="42"/>
      <c r="H4289" s="307">
        <v>168.38363555831785</v>
      </c>
      <c r="I4289" s="315">
        <v>227.62972955105934</v>
      </c>
      <c r="J4289" s="105">
        <v>0</v>
      </c>
      <c r="K4289" s="42">
        <v>0</v>
      </c>
      <c r="L4289" s="50" t="s">
        <v>4487</v>
      </c>
      <c r="M4289" s="50" t="s">
        <v>5545</v>
      </c>
      <c r="N4289" s="50" t="s">
        <v>2410</v>
      </c>
      <c r="O4289" s="137" t="s">
        <v>2411</v>
      </c>
      <c r="P4289" s="42" t="s">
        <v>64</v>
      </c>
      <c r="Q4289" s="42" t="s">
        <v>65</v>
      </c>
      <c r="R4289" s="42">
        <v>1</v>
      </c>
      <c r="S4289" s="137" t="s">
        <v>2254</v>
      </c>
      <c r="T4289" s="62">
        <v>1223482.8899999999</v>
      </c>
      <c r="U4289" s="62">
        <v>1141488.31</v>
      </c>
      <c r="Z4289" s="42" t="s">
        <v>68</v>
      </c>
      <c r="AJ4289" s="42"/>
      <c r="AW4289" s="42"/>
      <c r="AX4289" s="42"/>
      <c r="AY4289" s="42"/>
      <c r="AZ4289" s="42"/>
      <c r="BA4289" s="42"/>
      <c r="BB4289" s="42"/>
      <c r="BN4289" s="128" t="s">
        <v>4578</v>
      </c>
      <c r="BO4289" s="58" t="str">
        <f t="shared" si="66"/>
        <v>境内资产</v>
      </c>
      <c r="BP4289" s="58" t="str">
        <f>IF(M4289="",VLOOKUP(D4289,Sheet4!$A$1:$B$92,2,0),VLOOKUP(Q4289,Sheet4!$A$1:$B$92,2,0))</f>
        <v>保险资产管理产品</v>
      </c>
    </row>
    <row r="4290" spans="1:68" s="58" customFormat="1" ht="12.75" customHeight="1">
      <c r="A4290" s="137" t="s">
        <v>1734</v>
      </c>
      <c r="B4290" s="50" t="s">
        <v>1735</v>
      </c>
      <c r="C4290" s="252" t="s">
        <v>5552</v>
      </c>
      <c r="D4290" s="257" t="s">
        <v>678</v>
      </c>
      <c r="E4290" s="42" t="s">
        <v>1736</v>
      </c>
      <c r="F4290" s="42" t="s">
        <v>1735</v>
      </c>
      <c r="G4290" s="42"/>
      <c r="H4290" s="307">
        <v>35.480985979096666</v>
      </c>
      <c r="I4290" s="315">
        <v>15.738821385364993</v>
      </c>
      <c r="J4290" s="105">
        <v>0</v>
      </c>
      <c r="K4290" s="42">
        <v>0</v>
      </c>
      <c r="L4290" s="50" t="s">
        <v>4487</v>
      </c>
      <c r="M4290" s="50" t="s">
        <v>5545</v>
      </c>
      <c r="N4290" s="50" t="s">
        <v>2410</v>
      </c>
      <c r="O4290" s="137" t="s">
        <v>2411</v>
      </c>
      <c r="P4290" s="42" t="s">
        <v>64</v>
      </c>
      <c r="Q4290" s="42" t="s">
        <v>65</v>
      </c>
      <c r="R4290" s="42">
        <v>1</v>
      </c>
      <c r="S4290" s="137" t="s">
        <v>2254</v>
      </c>
      <c r="T4290" s="62">
        <v>1223482.8899999999</v>
      </c>
      <c r="U4290" s="62">
        <v>1141488.31</v>
      </c>
      <c r="Z4290" s="42" t="s">
        <v>68</v>
      </c>
      <c r="AJ4290" s="42"/>
      <c r="AW4290" s="42"/>
      <c r="AX4290" s="42"/>
      <c r="AY4290" s="42"/>
      <c r="AZ4290" s="42"/>
      <c r="BA4290" s="42"/>
      <c r="BB4290" s="42"/>
      <c r="BN4290" s="128" t="s">
        <v>4578</v>
      </c>
      <c r="BO4290" s="58" t="str">
        <f t="shared" si="66"/>
        <v>境内资产</v>
      </c>
      <c r="BP4290" s="58" t="str">
        <f>IF(M4290="",VLOOKUP(D4290,Sheet4!$A$1:$B$92,2,0),VLOOKUP(Q4290,Sheet4!$A$1:$B$92,2,0))</f>
        <v>保险资产管理产品</v>
      </c>
    </row>
    <row r="4291" spans="1:68" s="58" customFormat="1" ht="12.75" customHeight="1">
      <c r="A4291" s="137" t="s">
        <v>1737</v>
      </c>
      <c r="B4291" s="50" t="s">
        <v>1738</v>
      </c>
      <c r="C4291" s="252" t="s">
        <v>5552</v>
      </c>
      <c r="D4291" s="257" t="s">
        <v>678</v>
      </c>
      <c r="E4291" s="42" t="s">
        <v>1739</v>
      </c>
      <c r="F4291" s="42" t="s">
        <v>1738</v>
      </c>
      <c r="G4291" s="42"/>
      <c r="H4291" s="307">
        <v>11.996183263534048</v>
      </c>
      <c r="I4291" s="315">
        <v>6.8818644279651391</v>
      </c>
      <c r="J4291" s="105">
        <v>0</v>
      </c>
      <c r="K4291" s="42">
        <v>0</v>
      </c>
      <c r="L4291" s="50" t="s">
        <v>4487</v>
      </c>
      <c r="M4291" s="50" t="s">
        <v>5545</v>
      </c>
      <c r="N4291" s="50" t="s">
        <v>2410</v>
      </c>
      <c r="O4291" s="137" t="s">
        <v>2411</v>
      </c>
      <c r="P4291" s="42" t="s">
        <v>64</v>
      </c>
      <c r="Q4291" s="42" t="s">
        <v>65</v>
      </c>
      <c r="R4291" s="42">
        <v>1</v>
      </c>
      <c r="S4291" s="137" t="s">
        <v>2254</v>
      </c>
      <c r="T4291" s="62">
        <v>1223482.8899999999</v>
      </c>
      <c r="U4291" s="62">
        <v>1141488.31</v>
      </c>
      <c r="Z4291" s="42" t="s">
        <v>68</v>
      </c>
      <c r="AJ4291" s="42"/>
      <c r="AW4291" s="42"/>
      <c r="AX4291" s="42"/>
      <c r="AY4291" s="42"/>
      <c r="AZ4291" s="42"/>
      <c r="BA4291" s="42"/>
      <c r="BB4291" s="42"/>
      <c r="BN4291" s="128" t="s">
        <v>4578</v>
      </c>
      <c r="BO4291" s="58" t="str">
        <f t="shared" ref="BO4291:BO4354" si="67">IF(LEFT(D4291,2)="境外","境外资产","境内资产")</f>
        <v>境内资产</v>
      </c>
      <c r="BP4291" s="58" t="str">
        <f>IF(M4291="",VLOOKUP(D4291,Sheet4!$A$1:$B$92,2,0),VLOOKUP(Q4291,Sheet4!$A$1:$B$92,2,0))</f>
        <v>保险资产管理产品</v>
      </c>
    </row>
    <row r="4292" spans="1:68" s="58" customFormat="1" ht="12.75" customHeight="1">
      <c r="A4292" s="137" t="s">
        <v>1743</v>
      </c>
      <c r="B4292" s="50" t="s">
        <v>1744</v>
      </c>
      <c r="C4292" s="252" t="s">
        <v>5552</v>
      </c>
      <c r="D4292" s="257" t="s">
        <v>678</v>
      </c>
      <c r="E4292" s="42" t="s">
        <v>1745</v>
      </c>
      <c r="F4292" s="42" t="s">
        <v>1744</v>
      </c>
      <c r="G4292" s="42"/>
      <c r="H4292" s="307">
        <v>26.741667412588409</v>
      </c>
      <c r="I4292" s="315">
        <v>18.211881789402231</v>
      </c>
      <c r="J4292" s="105">
        <v>0</v>
      </c>
      <c r="K4292" s="42">
        <v>0</v>
      </c>
      <c r="L4292" s="50" t="s">
        <v>4487</v>
      </c>
      <c r="M4292" s="50" t="s">
        <v>5545</v>
      </c>
      <c r="N4292" s="50" t="s">
        <v>2410</v>
      </c>
      <c r="O4292" s="137" t="s">
        <v>2411</v>
      </c>
      <c r="P4292" s="42" t="s">
        <v>64</v>
      </c>
      <c r="Q4292" s="42" t="s">
        <v>65</v>
      </c>
      <c r="R4292" s="42">
        <v>1</v>
      </c>
      <c r="S4292" s="137" t="s">
        <v>2254</v>
      </c>
      <c r="T4292" s="62">
        <v>1223482.8899999999</v>
      </c>
      <c r="U4292" s="62">
        <v>1141488.31</v>
      </c>
      <c r="Z4292" s="42" t="s">
        <v>68</v>
      </c>
      <c r="AJ4292" s="42"/>
      <c r="AW4292" s="42"/>
      <c r="AX4292" s="42"/>
      <c r="AY4292" s="42"/>
      <c r="AZ4292" s="42"/>
      <c r="BA4292" s="42"/>
      <c r="BB4292" s="42"/>
      <c r="BN4292" s="128" t="s">
        <v>4578</v>
      </c>
      <c r="BO4292" s="58" t="str">
        <f t="shared" si="67"/>
        <v>境内资产</v>
      </c>
      <c r="BP4292" s="58" t="str">
        <f>IF(M4292="",VLOOKUP(D4292,Sheet4!$A$1:$B$92,2,0),VLOOKUP(Q4292,Sheet4!$A$1:$B$92,2,0))</f>
        <v>保险资产管理产品</v>
      </c>
    </row>
    <row r="4293" spans="1:68" s="58" customFormat="1" ht="12.75" customHeight="1">
      <c r="A4293" s="137" t="s">
        <v>2011</v>
      </c>
      <c r="B4293" s="50" t="s">
        <v>2012</v>
      </c>
      <c r="C4293" s="252" t="s">
        <v>5552</v>
      </c>
      <c r="D4293" s="257" t="s">
        <v>678</v>
      </c>
      <c r="E4293" s="42" t="s">
        <v>2792</v>
      </c>
      <c r="F4293" s="42" t="s">
        <v>2012</v>
      </c>
      <c r="G4293" s="42"/>
      <c r="H4293" s="307">
        <v>15.691751180363241</v>
      </c>
      <c r="I4293" s="315">
        <v>10.26368047359969</v>
      </c>
      <c r="J4293" s="105">
        <v>0</v>
      </c>
      <c r="K4293" s="42">
        <v>0</v>
      </c>
      <c r="L4293" s="50" t="s">
        <v>4487</v>
      </c>
      <c r="M4293" s="50" t="s">
        <v>5545</v>
      </c>
      <c r="N4293" s="50" t="s">
        <v>2410</v>
      </c>
      <c r="O4293" s="137" t="s">
        <v>2411</v>
      </c>
      <c r="P4293" s="42" t="s">
        <v>64</v>
      </c>
      <c r="Q4293" s="42" t="s">
        <v>65</v>
      </c>
      <c r="R4293" s="42">
        <v>1</v>
      </c>
      <c r="S4293" s="137" t="s">
        <v>2254</v>
      </c>
      <c r="T4293" s="62">
        <v>1223482.8899999999</v>
      </c>
      <c r="U4293" s="62">
        <v>1141488.31</v>
      </c>
      <c r="Z4293" s="42" t="s">
        <v>68</v>
      </c>
      <c r="AJ4293" s="42"/>
      <c r="AW4293" s="42"/>
      <c r="AX4293" s="42"/>
      <c r="AY4293" s="42"/>
      <c r="AZ4293" s="42"/>
      <c r="BA4293" s="42"/>
      <c r="BB4293" s="42"/>
      <c r="BN4293" s="128" t="s">
        <v>4578</v>
      </c>
      <c r="BO4293" s="58" t="str">
        <f t="shared" si="67"/>
        <v>境内资产</v>
      </c>
      <c r="BP4293" s="58" t="str">
        <f>IF(M4293="",VLOOKUP(D4293,Sheet4!$A$1:$B$92,2,0),VLOOKUP(Q4293,Sheet4!$A$1:$B$92,2,0))</f>
        <v>保险资产管理产品</v>
      </c>
    </row>
    <row r="4294" spans="1:68" s="58" customFormat="1" ht="12.75" customHeight="1">
      <c r="A4294" s="137" t="s">
        <v>2013</v>
      </c>
      <c r="B4294" s="50" t="s">
        <v>2014</v>
      </c>
      <c r="C4294" s="252" t="s">
        <v>5552</v>
      </c>
      <c r="D4294" s="257" t="s">
        <v>678</v>
      </c>
      <c r="E4294" s="42" t="s">
        <v>2793</v>
      </c>
      <c r="F4294" s="42" t="s">
        <v>2014</v>
      </c>
      <c r="G4294" s="42"/>
      <c r="H4294" s="307">
        <v>7.6918580187681593</v>
      </c>
      <c r="I4294" s="315">
        <v>8.0262866282798182</v>
      </c>
      <c r="J4294" s="105">
        <v>0</v>
      </c>
      <c r="K4294" s="42">
        <v>0</v>
      </c>
      <c r="L4294" s="50" t="s">
        <v>4487</v>
      </c>
      <c r="M4294" s="50" t="s">
        <v>5545</v>
      </c>
      <c r="N4294" s="50" t="s">
        <v>2410</v>
      </c>
      <c r="O4294" s="137" t="s">
        <v>2411</v>
      </c>
      <c r="P4294" s="42" t="s">
        <v>64</v>
      </c>
      <c r="Q4294" s="42" t="s">
        <v>65</v>
      </c>
      <c r="R4294" s="42">
        <v>1</v>
      </c>
      <c r="S4294" s="137" t="s">
        <v>2254</v>
      </c>
      <c r="T4294" s="62">
        <v>1223482.8899999999</v>
      </c>
      <c r="U4294" s="62">
        <v>1141488.31</v>
      </c>
      <c r="Z4294" s="42" t="s">
        <v>68</v>
      </c>
      <c r="AJ4294" s="42"/>
      <c r="AW4294" s="42"/>
      <c r="AX4294" s="42"/>
      <c r="AY4294" s="42"/>
      <c r="AZ4294" s="42"/>
      <c r="BA4294" s="42"/>
      <c r="BB4294" s="42"/>
      <c r="BN4294" s="128" t="s">
        <v>4578</v>
      </c>
      <c r="BO4294" s="58" t="str">
        <f t="shared" si="67"/>
        <v>境内资产</v>
      </c>
      <c r="BP4294" s="58" t="str">
        <f>IF(M4294="",VLOOKUP(D4294,Sheet4!$A$1:$B$92,2,0),VLOOKUP(Q4294,Sheet4!$A$1:$B$92,2,0))</f>
        <v>保险资产管理产品</v>
      </c>
    </row>
    <row r="4295" spans="1:68" s="58" customFormat="1" ht="12.75" customHeight="1">
      <c r="A4295" s="137" t="s">
        <v>2019</v>
      </c>
      <c r="B4295" s="50" t="s">
        <v>2020</v>
      </c>
      <c r="C4295" s="252" t="s">
        <v>5552</v>
      </c>
      <c r="D4295" s="257" t="s">
        <v>678</v>
      </c>
      <c r="E4295" s="42" t="s">
        <v>2795</v>
      </c>
      <c r="F4295" s="42" t="s">
        <v>2020</v>
      </c>
      <c r="G4295" s="42"/>
      <c r="H4295" s="307">
        <v>2.6065311627784054</v>
      </c>
      <c r="I4295" s="315">
        <v>5.471725723389782</v>
      </c>
      <c r="J4295" s="105">
        <v>0</v>
      </c>
      <c r="K4295" s="42">
        <v>0</v>
      </c>
      <c r="L4295" s="50" t="s">
        <v>4487</v>
      </c>
      <c r="M4295" s="50" t="s">
        <v>5545</v>
      </c>
      <c r="N4295" s="50" t="s">
        <v>2410</v>
      </c>
      <c r="O4295" s="137" t="s">
        <v>2411</v>
      </c>
      <c r="P4295" s="42" t="s">
        <v>64</v>
      </c>
      <c r="Q4295" s="42" t="s">
        <v>65</v>
      </c>
      <c r="R4295" s="42">
        <v>1</v>
      </c>
      <c r="S4295" s="137" t="s">
        <v>2254</v>
      </c>
      <c r="T4295" s="62">
        <v>1223482.8899999999</v>
      </c>
      <c r="U4295" s="62">
        <v>1141488.31</v>
      </c>
      <c r="Z4295" s="42" t="s">
        <v>68</v>
      </c>
      <c r="AJ4295" s="42"/>
      <c r="AW4295" s="42"/>
      <c r="AX4295" s="42"/>
      <c r="AY4295" s="42"/>
      <c r="AZ4295" s="42"/>
      <c r="BA4295" s="42"/>
      <c r="BB4295" s="42"/>
      <c r="BN4295" s="128" t="s">
        <v>4578</v>
      </c>
      <c r="BO4295" s="58" t="str">
        <f t="shared" si="67"/>
        <v>境内资产</v>
      </c>
      <c r="BP4295" s="58" t="str">
        <f>IF(M4295="",VLOOKUP(D4295,Sheet4!$A$1:$B$92,2,0),VLOOKUP(Q4295,Sheet4!$A$1:$B$92,2,0))</f>
        <v>保险资产管理产品</v>
      </c>
    </row>
    <row r="4296" spans="1:68" s="58" customFormat="1" ht="12.75" customHeight="1">
      <c r="A4296" s="137" t="s">
        <v>1755</v>
      </c>
      <c r="B4296" s="50" t="s">
        <v>1756</v>
      </c>
      <c r="C4296" s="252" t="s">
        <v>5552</v>
      </c>
      <c r="D4296" s="257" t="s">
        <v>678</v>
      </c>
      <c r="E4296" s="42" t="s">
        <v>1757</v>
      </c>
      <c r="F4296" s="42" t="s">
        <v>1756</v>
      </c>
      <c r="G4296" s="42"/>
      <c r="H4296" s="307">
        <v>16.069946171339463</v>
      </c>
      <c r="I4296" s="315">
        <v>12.801016950161008</v>
      </c>
      <c r="J4296" s="105">
        <v>0</v>
      </c>
      <c r="K4296" s="42">
        <v>0</v>
      </c>
      <c r="L4296" s="50" t="s">
        <v>4487</v>
      </c>
      <c r="M4296" s="50" t="s">
        <v>5545</v>
      </c>
      <c r="N4296" s="50" t="s">
        <v>2410</v>
      </c>
      <c r="O4296" s="137" t="s">
        <v>2411</v>
      </c>
      <c r="P4296" s="42" t="s">
        <v>64</v>
      </c>
      <c r="Q4296" s="42" t="s">
        <v>65</v>
      </c>
      <c r="R4296" s="42">
        <v>1</v>
      </c>
      <c r="S4296" s="137" t="s">
        <v>2254</v>
      </c>
      <c r="T4296" s="62">
        <v>1223482.8899999999</v>
      </c>
      <c r="U4296" s="62">
        <v>1141488.31</v>
      </c>
      <c r="Z4296" s="42" t="s">
        <v>68</v>
      </c>
      <c r="AJ4296" s="42"/>
      <c r="AW4296" s="42"/>
      <c r="AX4296" s="42"/>
      <c r="AY4296" s="42"/>
      <c r="AZ4296" s="42"/>
      <c r="BA4296" s="42"/>
      <c r="BB4296" s="42"/>
      <c r="BN4296" s="128" t="s">
        <v>4578</v>
      </c>
      <c r="BO4296" s="58" t="str">
        <f t="shared" si="67"/>
        <v>境内资产</v>
      </c>
      <c r="BP4296" s="58" t="str">
        <f>IF(M4296="",VLOOKUP(D4296,Sheet4!$A$1:$B$92,2,0),VLOOKUP(Q4296,Sheet4!$A$1:$B$92,2,0))</f>
        <v>保险资产管理产品</v>
      </c>
    </row>
    <row r="4297" spans="1:68" s="58" customFormat="1" ht="12.75" customHeight="1">
      <c r="A4297" s="137" t="s">
        <v>1758</v>
      </c>
      <c r="B4297" s="50" t="s">
        <v>1759</v>
      </c>
      <c r="C4297" s="252" t="s">
        <v>5552</v>
      </c>
      <c r="D4297" s="257" t="s">
        <v>678</v>
      </c>
      <c r="E4297" s="42" t="s">
        <v>1760</v>
      </c>
      <c r="F4297" s="42" t="s">
        <v>1759</v>
      </c>
      <c r="G4297" s="42"/>
      <c r="H4297" s="307">
        <v>37.660525790902938</v>
      </c>
      <c r="I4297" s="315">
        <v>19.907578500267793</v>
      </c>
      <c r="J4297" s="105">
        <v>0</v>
      </c>
      <c r="K4297" s="42">
        <v>0</v>
      </c>
      <c r="L4297" s="50" t="s">
        <v>4487</v>
      </c>
      <c r="M4297" s="50" t="s">
        <v>5545</v>
      </c>
      <c r="N4297" s="50" t="s">
        <v>2410</v>
      </c>
      <c r="O4297" s="137" t="s">
        <v>2411</v>
      </c>
      <c r="P4297" s="42" t="s">
        <v>64</v>
      </c>
      <c r="Q4297" s="42" t="s">
        <v>65</v>
      </c>
      <c r="R4297" s="42">
        <v>1</v>
      </c>
      <c r="S4297" s="137" t="s">
        <v>2254</v>
      </c>
      <c r="T4297" s="62">
        <v>1223482.8899999999</v>
      </c>
      <c r="U4297" s="62">
        <v>1141488.31</v>
      </c>
      <c r="Z4297" s="42" t="s">
        <v>68</v>
      </c>
      <c r="AJ4297" s="42"/>
      <c r="AW4297" s="42"/>
      <c r="AX4297" s="42"/>
      <c r="AY4297" s="42"/>
      <c r="AZ4297" s="42"/>
      <c r="BA4297" s="42"/>
      <c r="BB4297" s="42"/>
      <c r="BN4297" s="128" t="s">
        <v>4578</v>
      </c>
      <c r="BO4297" s="58" t="str">
        <f t="shared" si="67"/>
        <v>境内资产</v>
      </c>
      <c r="BP4297" s="58" t="str">
        <f>IF(M4297="",VLOOKUP(D4297,Sheet4!$A$1:$B$92,2,0),VLOOKUP(Q4297,Sheet4!$A$1:$B$92,2,0))</f>
        <v>保险资产管理产品</v>
      </c>
    </row>
    <row r="4298" spans="1:68" s="58" customFormat="1" ht="12.75" customHeight="1">
      <c r="A4298" s="137" t="s">
        <v>1761</v>
      </c>
      <c r="B4298" s="50" t="s">
        <v>1762</v>
      </c>
      <c r="C4298" s="252" t="s">
        <v>5552</v>
      </c>
      <c r="D4298" s="257" t="s">
        <v>678</v>
      </c>
      <c r="E4298" s="42" t="s">
        <v>1763</v>
      </c>
      <c r="F4298" s="42" t="s">
        <v>1762</v>
      </c>
      <c r="G4298" s="42"/>
      <c r="H4298" s="307">
        <v>5.8317682457178526</v>
      </c>
      <c r="I4298" s="315">
        <v>6.8642316618958708</v>
      </c>
      <c r="J4298" s="105">
        <v>0</v>
      </c>
      <c r="K4298" s="42">
        <v>0</v>
      </c>
      <c r="L4298" s="50" t="s">
        <v>4487</v>
      </c>
      <c r="M4298" s="50" t="s">
        <v>5545</v>
      </c>
      <c r="N4298" s="50" t="s">
        <v>2410</v>
      </c>
      <c r="O4298" s="137" t="s">
        <v>2411</v>
      </c>
      <c r="P4298" s="42" t="s">
        <v>64</v>
      </c>
      <c r="Q4298" s="42" t="s">
        <v>65</v>
      </c>
      <c r="R4298" s="42">
        <v>1</v>
      </c>
      <c r="S4298" s="137" t="s">
        <v>2254</v>
      </c>
      <c r="T4298" s="62">
        <v>1223482.8899999999</v>
      </c>
      <c r="U4298" s="62">
        <v>1141488.31</v>
      </c>
      <c r="Z4298" s="42" t="s">
        <v>68</v>
      </c>
      <c r="AJ4298" s="42"/>
      <c r="AW4298" s="42"/>
      <c r="AX4298" s="42"/>
      <c r="AY4298" s="42"/>
      <c r="AZ4298" s="42"/>
      <c r="BA4298" s="42"/>
      <c r="BB4298" s="42"/>
      <c r="BN4298" s="128" t="s">
        <v>4578</v>
      </c>
      <c r="BO4298" s="58" t="str">
        <f t="shared" si="67"/>
        <v>境内资产</v>
      </c>
      <c r="BP4298" s="58" t="str">
        <f>IF(M4298="",VLOOKUP(D4298,Sheet4!$A$1:$B$92,2,0),VLOOKUP(Q4298,Sheet4!$A$1:$B$92,2,0))</f>
        <v>保险资产管理产品</v>
      </c>
    </row>
    <row r="4299" spans="1:68" s="58" customFormat="1" ht="12.75" customHeight="1">
      <c r="A4299" s="137" t="s">
        <v>1621</v>
      </c>
      <c r="B4299" s="50" t="s">
        <v>1622</v>
      </c>
      <c r="C4299" s="252" t="s">
        <v>5552</v>
      </c>
      <c r="D4299" s="257" t="s">
        <v>678</v>
      </c>
      <c r="E4299" s="42" t="s">
        <v>1623</v>
      </c>
      <c r="F4299" s="42" t="s">
        <v>1622</v>
      </c>
      <c r="G4299" s="42"/>
      <c r="H4299" s="307">
        <v>6.023130159585385</v>
      </c>
      <c r="I4299" s="315">
        <v>5.8136900202952546</v>
      </c>
      <c r="J4299" s="105">
        <v>0</v>
      </c>
      <c r="K4299" s="42">
        <v>0</v>
      </c>
      <c r="L4299" s="50" t="s">
        <v>4487</v>
      </c>
      <c r="M4299" s="50" t="s">
        <v>5545</v>
      </c>
      <c r="N4299" s="50" t="s">
        <v>2410</v>
      </c>
      <c r="O4299" s="137" t="s">
        <v>2411</v>
      </c>
      <c r="P4299" s="42" t="s">
        <v>64</v>
      </c>
      <c r="Q4299" s="42" t="s">
        <v>65</v>
      </c>
      <c r="R4299" s="42">
        <v>1</v>
      </c>
      <c r="S4299" s="137" t="s">
        <v>2254</v>
      </c>
      <c r="T4299" s="62">
        <v>1223482.8899999999</v>
      </c>
      <c r="U4299" s="62">
        <v>1141488.31</v>
      </c>
      <c r="Z4299" s="42" t="s">
        <v>68</v>
      </c>
      <c r="AJ4299" s="42"/>
      <c r="AW4299" s="42"/>
      <c r="AX4299" s="42"/>
      <c r="AY4299" s="42"/>
      <c r="AZ4299" s="42"/>
      <c r="BA4299" s="42"/>
      <c r="BB4299" s="42"/>
      <c r="BN4299" s="128" t="s">
        <v>4578</v>
      </c>
      <c r="BO4299" s="58" t="str">
        <f t="shared" si="67"/>
        <v>境内资产</v>
      </c>
      <c r="BP4299" s="58" t="str">
        <f>IF(M4299="",VLOOKUP(D4299,Sheet4!$A$1:$B$92,2,0),VLOOKUP(Q4299,Sheet4!$A$1:$B$92,2,0))</f>
        <v>保险资产管理产品</v>
      </c>
    </row>
    <row r="4300" spans="1:68" s="58" customFormat="1" ht="12.75" customHeight="1">
      <c r="A4300" s="137" t="s">
        <v>2035</v>
      </c>
      <c r="B4300" s="50" t="s">
        <v>2036</v>
      </c>
      <c r="C4300" s="252" t="s">
        <v>5552</v>
      </c>
      <c r="D4300" s="257" t="s">
        <v>678</v>
      </c>
      <c r="E4300" s="42" t="s">
        <v>4460</v>
      </c>
      <c r="F4300" s="42" t="s">
        <v>2036</v>
      </c>
      <c r="G4300" s="42"/>
      <c r="H4300" s="307">
        <v>63.162906721724013</v>
      </c>
      <c r="I4300" s="315">
        <v>50.313743039790701</v>
      </c>
      <c r="J4300" s="105">
        <v>0</v>
      </c>
      <c r="K4300" s="42">
        <v>0</v>
      </c>
      <c r="L4300" s="50" t="s">
        <v>4487</v>
      </c>
      <c r="M4300" s="50" t="s">
        <v>5545</v>
      </c>
      <c r="N4300" s="50" t="s">
        <v>2410</v>
      </c>
      <c r="O4300" s="137" t="s">
        <v>2411</v>
      </c>
      <c r="P4300" s="42" t="s">
        <v>64</v>
      </c>
      <c r="Q4300" s="42" t="s">
        <v>65</v>
      </c>
      <c r="R4300" s="42">
        <v>1</v>
      </c>
      <c r="S4300" s="137" t="s">
        <v>2254</v>
      </c>
      <c r="T4300" s="62">
        <v>1223482.8899999999</v>
      </c>
      <c r="U4300" s="62">
        <v>1141488.31</v>
      </c>
      <c r="Z4300" s="42" t="s">
        <v>68</v>
      </c>
      <c r="AJ4300" s="42"/>
      <c r="AW4300" s="42"/>
      <c r="AX4300" s="42"/>
      <c r="AY4300" s="42"/>
      <c r="AZ4300" s="42"/>
      <c r="BA4300" s="42"/>
      <c r="BB4300" s="42"/>
      <c r="BN4300" s="128" t="s">
        <v>4578</v>
      </c>
      <c r="BO4300" s="58" t="str">
        <f t="shared" si="67"/>
        <v>境内资产</v>
      </c>
      <c r="BP4300" s="58" t="str">
        <f>IF(M4300="",VLOOKUP(D4300,Sheet4!$A$1:$B$92,2,0),VLOOKUP(Q4300,Sheet4!$A$1:$B$92,2,0))</f>
        <v>保险资产管理产品</v>
      </c>
    </row>
    <row r="4301" spans="1:68" s="58" customFormat="1" ht="12.75" customHeight="1">
      <c r="A4301" s="137" t="s">
        <v>1627</v>
      </c>
      <c r="B4301" s="50" t="s">
        <v>1628</v>
      </c>
      <c r="C4301" s="252" t="s">
        <v>5552</v>
      </c>
      <c r="D4301" s="257" t="s">
        <v>678</v>
      </c>
      <c r="E4301" s="42" t="s">
        <v>1629</v>
      </c>
      <c r="F4301" s="42" t="s">
        <v>1628</v>
      </c>
      <c r="G4301" s="42"/>
      <c r="H4301" s="307">
        <v>20.925193271334848</v>
      </c>
      <c r="I4301" s="315">
        <v>11.306315211678717</v>
      </c>
      <c r="J4301" s="105">
        <v>0</v>
      </c>
      <c r="K4301" s="42">
        <v>0</v>
      </c>
      <c r="L4301" s="50" t="s">
        <v>4487</v>
      </c>
      <c r="M4301" s="50" t="s">
        <v>5545</v>
      </c>
      <c r="N4301" s="50" t="s">
        <v>2410</v>
      </c>
      <c r="O4301" s="137" t="s">
        <v>2411</v>
      </c>
      <c r="P4301" s="42" t="s">
        <v>64</v>
      </c>
      <c r="Q4301" s="42" t="s">
        <v>65</v>
      </c>
      <c r="R4301" s="42">
        <v>1</v>
      </c>
      <c r="S4301" s="137" t="s">
        <v>2254</v>
      </c>
      <c r="T4301" s="62">
        <v>1223482.8899999999</v>
      </c>
      <c r="U4301" s="62">
        <v>1141488.31</v>
      </c>
      <c r="Z4301" s="42" t="s">
        <v>68</v>
      </c>
      <c r="AJ4301" s="42"/>
      <c r="AW4301" s="42"/>
      <c r="AX4301" s="42"/>
      <c r="AY4301" s="42"/>
      <c r="AZ4301" s="42"/>
      <c r="BA4301" s="42"/>
      <c r="BB4301" s="42"/>
      <c r="BN4301" s="128" t="s">
        <v>4578</v>
      </c>
      <c r="BO4301" s="58" t="str">
        <f t="shared" si="67"/>
        <v>境内资产</v>
      </c>
      <c r="BP4301" s="58" t="str">
        <f>IF(M4301="",VLOOKUP(D4301,Sheet4!$A$1:$B$92,2,0),VLOOKUP(Q4301,Sheet4!$A$1:$B$92,2,0))</f>
        <v>保险资产管理产品</v>
      </c>
    </row>
    <row r="4302" spans="1:68" s="58" customFormat="1" ht="12.75" customHeight="1">
      <c r="A4302" s="137" t="s">
        <v>1630</v>
      </c>
      <c r="B4302" s="50" t="s">
        <v>1631</v>
      </c>
      <c r="C4302" s="252" t="s">
        <v>5552</v>
      </c>
      <c r="D4302" s="257" t="s">
        <v>678</v>
      </c>
      <c r="E4302" s="42" t="s">
        <v>1632</v>
      </c>
      <c r="F4302" s="42" t="s">
        <v>1631</v>
      </c>
      <c r="G4302" s="42"/>
      <c r="H4302" s="307">
        <v>13.056413646069567</v>
      </c>
      <c r="I4302" s="315">
        <v>8.7432534574626555</v>
      </c>
      <c r="J4302" s="105">
        <v>0</v>
      </c>
      <c r="K4302" s="42">
        <v>0</v>
      </c>
      <c r="L4302" s="50" t="s">
        <v>4487</v>
      </c>
      <c r="M4302" s="50" t="s">
        <v>5545</v>
      </c>
      <c r="N4302" s="50" t="s">
        <v>2410</v>
      </c>
      <c r="O4302" s="137" t="s">
        <v>2411</v>
      </c>
      <c r="P4302" s="42" t="s">
        <v>64</v>
      </c>
      <c r="Q4302" s="42" t="s">
        <v>65</v>
      </c>
      <c r="R4302" s="42">
        <v>1</v>
      </c>
      <c r="S4302" s="137" t="s">
        <v>2254</v>
      </c>
      <c r="T4302" s="62">
        <v>1223482.8899999999</v>
      </c>
      <c r="U4302" s="62">
        <v>1141488.31</v>
      </c>
      <c r="Z4302" s="42" t="s">
        <v>68</v>
      </c>
      <c r="AJ4302" s="42"/>
      <c r="AW4302" s="42"/>
      <c r="AX4302" s="42"/>
      <c r="AY4302" s="42"/>
      <c r="AZ4302" s="42"/>
      <c r="BA4302" s="42"/>
      <c r="BB4302" s="42"/>
      <c r="BN4302" s="128" t="s">
        <v>4578</v>
      </c>
      <c r="BO4302" s="58" t="str">
        <f t="shared" si="67"/>
        <v>境内资产</v>
      </c>
      <c r="BP4302" s="58" t="str">
        <f>IF(M4302="",VLOOKUP(D4302,Sheet4!$A$1:$B$92,2,0),VLOOKUP(Q4302,Sheet4!$A$1:$B$92,2,0))</f>
        <v>保险资产管理产品</v>
      </c>
    </row>
    <row r="4303" spans="1:68" s="58" customFormat="1" ht="12.75" customHeight="1">
      <c r="A4303" s="137" t="s">
        <v>1633</v>
      </c>
      <c r="B4303" s="50" t="s">
        <v>1634</v>
      </c>
      <c r="C4303" s="252" t="s">
        <v>5552</v>
      </c>
      <c r="D4303" s="257" t="s">
        <v>678</v>
      </c>
      <c r="E4303" s="42" t="s">
        <v>1635</v>
      </c>
      <c r="F4303" s="42" t="s">
        <v>1634</v>
      </c>
      <c r="G4303" s="42"/>
      <c r="H4303" s="307">
        <v>38.832028207738738</v>
      </c>
      <c r="I4303" s="315">
        <v>17.276398586605186</v>
      </c>
      <c r="J4303" s="105">
        <v>0</v>
      </c>
      <c r="K4303" s="42">
        <v>0</v>
      </c>
      <c r="L4303" s="50" t="s">
        <v>4487</v>
      </c>
      <c r="M4303" s="50" t="s">
        <v>5545</v>
      </c>
      <c r="N4303" s="50" t="s">
        <v>2410</v>
      </c>
      <c r="O4303" s="137" t="s">
        <v>2411</v>
      </c>
      <c r="P4303" s="42" t="s">
        <v>64</v>
      </c>
      <c r="Q4303" s="42" t="s">
        <v>65</v>
      </c>
      <c r="R4303" s="42">
        <v>1</v>
      </c>
      <c r="S4303" s="137" t="s">
        <v>2254</v>
      </c>
      <c r="T4303" s="62">
        <v>1223482.8899999999</v>
      </c>
      <c r="U4303" s="62">
        <v>1141488.31</v>
      </c>
      <c r="Z4303" s="42" t="s">
        <v>68</v>
      </c>
      <c r="AJ4303" s="42"/>
      <c r="AW4303" s="42"/>
      <c r="AX4303" s="42"/>
      <c r="AY4303" s="42"/>
      <c r="AZ4303" s="42"/>
      <c r="BA4303" s="42"/>
      <c r="BB4303" s="42"/>
      <c r="BN4303" s="128" t="s">
        <v>4578</v>
      </c>
      <c r="BO4303" s="58" t="str">
        <f t="shared" si="67"/>
        <v>境内资产</v>
      </c>
      <c r="BP4303" s="58" t="str">
        <f>IF(M4303="",VLOOKUP(D4303,Sheet4!$A$1:$B$92,2,0),VLOOKUP(Q4303,Sheet4!$A$1:$B$92,2,0))</f>
        <v>保险资产管理产品</v>
      </c>
    </row>
    <row r="4304" spans="1:68" s="58" customFormat="1" ht="12.75" customHeight="1">
      <c r="A4304" s="137" t="s">
        <v>1764</v>
      </c>
      <c r="B4304" s="50" t="s">
        <v>1765</v>
      </c>
      <c r="C4304" s="252" t="s">
        <v>5552</v>
      </c>
      <c r="D4304" s="257" t="s">
        <v>678</v>
      </c>
      <c r="E4304" s="42" t="s">
        <v>1766</v>
      </c>
      <c r="F4304" s="42" t="s">
        <v>1765</v>
      </c>
      <c r="G4304" s="42"/>
      <c r="H4304" s="307">
        <v>15.43165860043834</v>
      </c>
      <c r="I4304" s="315">
        <v>10.759012713695018</v>
      </c>
      <c r="J4304" s="105">
        <v>0</v>
      </c>
      <c r="K4304" s="42">
        <v>0</v>
      </c>
      <c r="L4304" s="50" t="s">
        <v>4487</v>
      </c>
      <c r="M4304" s="50" t="s">
        <v>5545</v>
      </c>
      <c r="N4304" s="50" t="s">
        <v>2410</v>
      </c>
      <c r="O4304" s="137" t="s">
        <v>2411</v>
      </c>
      <c r="P4304" s="42" t="s">
        <v>64</v>
      </c>
      <c r="Q4304" s="42" t="s">
        <v>65</v>
      </c>
      <c r="R4304" s="42">
        <v>1</v>
      </c>
      <c r="S4304" s="137" t="s">
        <v>2254</v>
      </c>
      <c r="T4304" s="62">
        <v>1223482.8899999999</v>
      </c>
      <c r="U4304" s="62">
        <v>1141488.31</v>
      </c>
      <c r="Z4304" s="42" t="s">
        <v>68</v>
      </c>
      <c r="AJ4304" s="42"/>
      <c r="AW4304" s="42"/>
      <c r="AX4304" s="42"/>
      <c r="AY4304" s="42"/>
      <c r="AZ4304" s="42"/>
      <c r="BA4304" s="42"/>
      <c r="BB4304" s="42"/>
      <c r="BN4304" s="128" t="s">
        <v>4578</v>
      </c>
      <c r="BO4304" s="58" t="str">
        <f t="shared" si="67"/>
        <v>境内资产</v>
      </c>
      <c r="BP4304" s="58" t="str">
        <f>IF(M4304="",VLOOKUP(D4304,Sheet4!$A$1:$B$92,2,0),VLOOKUP(Q4304,Sheet4!$A$1:$B$92,2,0))</f>
        <v>保险资产管理产品</v>
      </c>
    </row>
    <row r="4305" spans="1:68" s="58" customFormat="1" ht="12.75" customHeight="1">
      <c r="A4305" s="137" t="s">
        <v>1826</v>
      </c>
      <c r="B4305" s="50" t="s">
        <v>1827</v>
      </c>
      <c r="C4305" s="252" t="s">
        <v>5552</v>
      </c>
      <c r="D4305" s="257" t="s">
        <v>678</v>
      </c>
      <c r="E4305" s="42" t="s">
        <v>1828</v>
      </c>
      <c r="F4305" s="42" t="s">
        <v>1827</v>
      </c>
      <c r="G4305" s="42"/>
      <c r="H4305" s="307">
        <v>4.983353785690217</v>
      </c>
      <c r="I4305" s="315">
        <v>3.3828740115987053</v>
      </c>
      <c r="J4305" s="105">
        <v>0</v>
      </c>
      <c r="K4305" s="42">
        <v>0</v>
      </c>
      <c r="L4305" s="50" t="s">
        <v>4487</v>
      </c>
      <c r="M4305" s="50" t="s">
        <v>5545</v>
      </c>
      <c r="N4305" s="50" t="s">
        <v>2410</v>
      </c>
      <c r="O4305" s="137" t="s">
        <v>2411</v>
      </c>
      <c r="P4305" s="42" t="s">
        <v>64</v>
      </c>
      <c r="Q4305" s="42" t="s">
        <v>65</v>
      </c>
      <c r="R4305" s="42">
        <v>1</v>
      </c>
      <c r="S4305" s="137" t="s">
        <v>2254</v>
      </c>
      <c r="T4305" s="62">
        <v>1223482.8899999999</v>
      </c>
      <c r="U4305" s="62">
        <v>1141488.31</v>
      </c>
      <c r="Z4305" s="42" t="s">
        <v>68</v>
      </c>
      <c r="AJ4305" s="42"/>
      <c r="AW4305" s="42"/>
      <c r="AX4305" s="42"/>
      <c r="AY4305" s="42"/>
      <c r="AZ4305" s="42"/>
      <c r="BA4305" s="42"/>
      <c r="BB4305" s="42"/>
      <c r="BN4305" s="128" t="s">
        <v>4578</v>
      </c>
      <c r="BO4305" s="58" t="str">
        <f t="shared" si="67"/>
        <v>境内资产</v>
      </c>
      <c r="BP4305" s="58" t="str">
        <f>IF(M4305="",VLOOKUP(D4305,Sheet4!$A$1:$B$92,2,0),VLOOKUP(Q4305,Sheet4!$A$1:$B$92,2,0))</f>
        <v>保险资产管理产品</v>
      </c>
    </row>
    <row r="4306" spans="1:68" s="58" customFormat="1" ht="12.75" customHeight="1">
      <c r="A4306" s="137" t="s">
        <v>2245</v>
      </c>
      <c r="B4306" s="50" t="s">
        <v>2246</v>
      </c>
      <c r="C4306" s="252" t="s">
        <v>5552</v>
      </c>
      <c r="D4306" s="257" t="s">
        <v>678</v>
      </c>
      <c r="E4306" s="42" t="s">
        <v>2814</v>
      </c>
      <c r="F4306" s="42" t="s">
        <v>2246</v>
      </c>
      <c r="G4306" s="42"/>
      <c r="H4306" s="307">
        <v>24.689918752768349</v>
      </c>
      <c r="I4306" s="315">
        <v>10.192332733841512</v>
      </c>
      <c r="J4306" s="105">
        <v>0</v>
      </c>
      <c r="K4306" s="42">
        <v>0</v>
      </c>
      <c r="L4306" s="50" t="s">
        <v>4487</v>
      </c>
      <c r="M4306" s="50" t="s">
        <v>5545</v>
      </c>
      <c r="N4306" s="50" t="s">
        <v>2410</v>
      </c>
      <c r="O4306" s="137" t="s">
        <v>2411</v>
      </c>
      <c r="P4306" s="42" t="s">
        <v>64</v>
      </c>
      <c r="Q4306" s="42" t="s">
        <v>65</v>
      </c>
      <c r="R4306" s="42">
        <v>1</v>
      </c>
      <c r="S4306" s="137" t="s">
        <v>2254</v>
      </c>
      <c r="T4306" s="62">
        <v>1223482.8899999999</v>
      </c>
      <c r="U4306" s="62">
        <v>1141488.31</v>
      </c>
      <c r="Z4306" s="42" t="s">
        <v>68</v>
      </c>
      <c r="AJ4306" s="42"/>
      <c r="AW4306" s="42"/>
      <c r="AX4306" s="42"/>
      <c r="AY4306" s="42"/>
      <c r="AZ4306" s="42"/>
      <c r="BA4306" s="42"/>
      <c r="BB4306" s="42"/>
      <c r="BN4306" s="128" t="s">
        <v>4578</v>
      </c>
      <c r="BO4306" s="58" t="str">
        <f t="shared" si="67"/>
        <v>境内资产</v>
      </c>
      <c r="BP4306" s="58" t="str">
        <f>IF(M4306="",VLOOKUP(D4306,Sheet4!$A$1:$B$92,2,0),VLOOKUP(Q4306,Sheet4!$A$1:$B$92,2,0))</f>
        <v>保险资产管理产品</v>
      </c>
    </row>
    <row r="4307" spans="1:68" s="58" customFormat="1" ht="12.75" customHeight="1">
      <c r="A4307" s="137" t="s">
        <v>1639</v>
      </c>
      <c r="B4307" s="50" t="s">
        <v>1640</v>
      </c>
      <c r="C4307" s="252" t="s">
        <v>5552</v>
      </c>
      <c r="D4307" s="257" t="s">
        <v>678</v>
      </c>
      <c r="E4307" s="42" t="s">
        <v>1641</v>
      </c>
      <c r="F4307" s="42" t="s">
        <v>1640</v>
      </c>
      <c r="G4307" s="42"/>
      <c r="H4307" s="307">
        <v>8.7267157789703198</v>
      </c>
      <c r="I4307" s="315">
        <v>5.9579074859354808</v>
      </c>
      <c r="J4307" s="105">
        <v>0</v>
      </c>
      <c r="K4307" s="42">
        <v>0</v>
      </c>
      <c r="L4307" s="50" t="s">
        <v>4487</v>
      </c>
      <c r="M4307" s="50" t="s">
        <v>5545</v>
      </c>
      <c r="N4307" s="50" t="s">
        <v>2410</v>
      </c>
      <c r="O4307" s="137" t="s">
        <v>2411</v>
      </c>
      <c r="P4307" s="42" t="s">
        <v>64</v>
      </c>
      <c r="Q4307" s="42" t="s">
        <v>65</v>
      </c>
      <c r="R4307" s="42">
        <v>1</v>
      </c>
      <c r="S4307" s="137" t="s">
        <v>2254</v>
      </c>
      <c r="T4307" s="62">
        <v>1223482.8899999999</v>
      </c>
      <c r="U4307" s="62">
        <v>1141488.31</v>
      </c>
      <c r="Z4307" s="42" t="s">
        <v>68</v>
      </c>
      <c r="AJ4307" s="42"/>
      <c r="AW4307" s="42"/>
      <c r="AX4307" s="42"/>
      <c r="AY4307" s="42"/>
      <c r="AZ4307" s="42"/>
      <c r="BA4307" s="42"/>
      <c r="BB4307" s="42"/>
      <c r="BN4307" s="128" t="s">
        <v>4578</v>
      </c>
      <c r="BO4307" s="58" t="str">
        <f t="shared" si="67"/>
        <v>境内资产</v>
      </c>
      <c r="BP4307" s="58" t="str">
        <f>IF(M4307="",VLOOKUP(D4307,Sheet4!$A$1:$B$92,2,0),VLOOKUP(Q4307,Sheet4!$A$1:$B$92,2,0))</f>
        <v>保险资产管理产品</v>
      </c>
    </row>
    <row r="4308" spans="1:68" s="58" customFormat="1" ht="12.75" customHeight="1">
      <c r="A4308" s="137" t="s">
        <v>1642</v>
      </c>
      <c r="B4308" s="50" t="s">
        <v>1643</v>
      </c>
      <c r="C4308" s="252" t="s">
        <v>5552</v>
      </c>
      <c r="D4308" s="257" t="s">
        <v>678</v>
      </c>
      <c r="E4308" s="42" t="s">
        <v>1644</v>
      </c>
      <c r="F4308" s="42" t="s">
        <v>1643</v>
      </c>
      <c r="G4308" s="42"/>
      <c r="H4308" s="307">
        <v>20.576212989614447</v>
      </c>
      <c r="I4308" s="315">
        <v>10.050491051419041</v>
      </c>
      <c r="J4308" s="105">
        <v>0</v>
      </c>
      <c r="K4308" s="42">
        <v>0</v>
      </c>
      <c r="L4308" s="50" t="s">
        <v>4487</v>
      </c>
      <c r="M4308" s="50" t="s">
        <v>5545</v>
      </c>
      <c r="N4308" s="50" t="s">
        <v>2410</v>
      </c>
      <c r="O4308" s="137" t="s">
        <v>2411</v>
      </c>
      <c r="P4308" s="42" t="s">
        <v>64</v>
      </c>
      <c r="Q4308" s="42" t="s">
        <v>65</v>
      </c>
      <c r="R4308" s="42">
        <v>1</v>
      </c>
      <c r="S4308" s="137" t="s">
        <v>2254</v>
      </c>
      <c r="T4308" s="62">
        <v>1223482.8899999999</v>
      </c>
      <c r="U4308" s="62">
        <v>1141488.31</v>
      </c>
      <c r="Z4308" s="42" t="s">
        <v>68</v>
      </c>
      <c r="AJ4308" s="42"/>
      <c r="AW4308" s="42"/>
      <c r="AX4308" s="42"/>
      <c r="AY4308" s="42"/>
      <c r="AZ4308" s="42"/>
      <c r="BA4308" s="42"/>
      <c r="BB4308" s="42"/>
      <c r="BN4308" s="128" t="s">
        <v>4578</v>
      </c>
      <c r="BO4308" s="58" t="str">
        <f t="shared" si="67"/>
        <v>境内资产</v>
      </c>
      <c r="BP4308" s="58" t="str">
        <f>IF(M4308="",VLOOKUP(D4308,Sheet4!$A$1:$B$92,2,0),VLOOKUP(Q4308,Sheet4!$A$1:$B$92,2,0))</f>
        <v>保险资产管理产品</v>
      </c>
    </row>
    <row r="4309" spans="1:68" s="58" customFormat="1" ht="12.75" customHeight="1">
      <c r="A4309" s="137" t="s">
        <v>2180</v>
      </c>
      <c r="B4309" s="50" t="s">
        <v>2347</v>
      </c>
      <c r="C4309" s="252" t="s">
        <v>5552</v>
      </c>
      <c r="D4309" s="257" t="s">
        <v>678</v>
      </c>
      <c r="E4309" s="42" t="s">
        <v>2815</v>
      </c>
      <c r="F4309" s="42" t="s">
        <v>2347</v>
      </c>
      <c r="G4309" s="42"/>
      <c r="H4309" s="307">
        <v>3.8772782113745996</v>
      </c>
      <c r="I4309" s="315">
        <v>3.5636748266310656</v>
      </c>
      <c r="J4309" s="105">
        <v>0</v>
      </c>
      <c r="K4309" s="42">
        <v>0</v>
      </c>
      <c r="L4309" s="50" t="s">
        <v>4487</v>
      </c>
      <c r="M4309" s="50" t="s">
        <v>5545</v>
      </c>
      <c r="N4309" s="50" t="s">
        <v>2410</v>
      </c>
      <c r="O4309" s="137" t="s">
        <v>2411</v>
      </c>
      <c r="P4309" s="42" t="s">
        <v>64</v>
      </c>
      <c r="Q4309" s="42" t="s">
        <v>65</v>
      </c>
      <c r="R4309" s="42">
        <v>1</v>
      </c>
      <c r="S4309" s="137" t="s">
        <v>2254</v>
      </c>
      <c r="T4309" s="62">
        <v>1223482.8899999999</v>
      </c>
      <c r="U4309" s="62">
        <v>1141488.31</v>
      </c>
      <c r="Z4309" s="42" t="s">
        <v>68</v>
      </c>
      <c r="AJ4309" s="42"/>
      <c r="AW4309" s="42"/>
      <c r="AX4309" s="42"/>
      <c r="AY4309" s="42"/>
      <c r="AZ4309" s="42"/>
      <c r="BA4309" s="42"/>
      <c r="BB4309" s="42"/>
      <c r="BN4309" s="128" t="s">
        <v>4578</v>
      </c>
      <c r="BO4309" s="58" t="str">
        <f t="shared" si="67"/>
        <v>境内资产</v>
      </c>
      <c r="BP4309" s="58" t="str">
        <f>IF(M4309="",VLOOKUP(D4309,Sheet4!$A$1:$B$92,2,0),VLOOKUP(Q4309,Sheet4!$A$1:$B$92,2,0))</f>
        <v>保险资产管理产品</v>
      </c>
    </row>
    <row r="4310" spans="1:68" s="58" customFormat="1" ht="12.75" customHeight="1">
      <c r="A4310" s="137" t="s">
        <v>1767</v>
      </c>
      <c r="B4310" s="50" t="s">
        <v>1768</v>
      </c>
      <c r="C4310" s="252" t="s">
        <v>5552</v>
      </c>
      <c r="D4310" s="257" t="s">
        <v>678</v>
      </c>
      <c r="E4310" s="42" t="s">
        <v>1769</v>
      </c>
      <c r="F4310" s="42" t="s">
        <v>1768</v>
      </c>
      <c r="G4310" s="42"/>
      <c r="H4310" s="307">
        <v>10.597478015694133</v>
      </c>
      <c r="I4310" s="315">
        <v>5.8307845229792505</v>
      </c>
      <c r="J4310" s="105">
        <v>0</v>
      </c>
      <c r="K4310" s="42">
        <v>0</v>
      </c>
      <c r="L4310" s="50" t="s">
        <v>4487</v>
      </c>
      <c r="M4310" s="50" t="s">
        <v>5545</v>
      </c>
      <c r="N4310" s="50" t="s">
        <v>2410</v>
      </c>
      <c r="O4310" s="137" t="s">
        <v>2411</v>
      </c>
      <c r="P4310" s="42" t="s">
        <v>64</v>
      </c>
      <c r="Q4310" s="42" t="s">
        <v>65</v>
      </c>
      <c r="R4310" s="42">
        <v>1</v>
      </c>
      <c r="S4310" s="137" t="s">
        <v>2254</v>
      </c>
      <c r="T4310" s="62">
        <v>1223482.8899999999</v>
      </c>
      <c r="U4310" s="62">
        <v>1141488.31</v>
      </c>
      <c r="Z4310" s="42" t="s">
        <v>68</v>
      </c>
      <c r="AJ4310" s="42"/>
      <c r="AW4310" s="42"/>
      <c r="AX4310" s="42"/>
      <c r="AY4310" s="42"/>
      <c r="AZ4310" s="42"/>
      <c r="BA4310" s="42"/>
      <c r="BB4310" s="42"/>
      <c r="BN4310" s="128" t="s">
        <v>4578</v>
      </c>
      <c r="BO4310" s="58" t="str">
        <f t="shared" si="67"/>
        <v>境内资产</v>
      </c>
      <c r="BP4310" s="58" t="str">
        <f>IF(M4310="",VLOOKUP(D4310,Sheet4!$A$1:$B$92,2,0),VLOOKUP(Q4310,Sheet4!$A$1:$B$92,2,0))</f>
        <v>保险资产管理产品</v>
      </c>
    </row>
    <row r="4311" spans="1:68" s="58" customFormat="1" ht="12.75" customHeight="1">
      <c r="A4311" s="137" t="s">
        <v>1773</v>
      </c>
      <c r="B4311" s="50" t="s">
        <v>1774</v>
      </c>
      <c r="C4311" s="252" t="s">
        <v>5552</v>
      </c>
      <c r="D4311" s="257" t="s">
        <v>678</v>
      </c>
      <c r="E4311" s="42" t="s">
        <v>1775</v>
      </c>
      <c r="F4311" s="42" t="s">
        <v>1774</v>
      </c>
      <c r="G4311" s="42"/>
      <c r="H4311" s="307">
        <v>30.761418373802695</v>
      </c>
      <c r="I4311" s="315">
        <v>24.417854452722736</v>
      </c>
      <c r="J4311" s="105">
        <v>0</v>
      </c>
      <c r="K4311" s="42">
        <v>0</v>
      </c>
      <c r="L4311" s="50" t="s">
        <v>4487</v>
      </c>
      <c r="M4311" s="50" t="s">
        <v>5545</v>
      </c>
      <c r="N4311" s="50" t="s">
        <v>2410</v>
      </c>
      <c r="O4311" s="137" t="s">
        <v>2411</v>
      </c>
      <c r="P4311" s="42" t="s">
        <v>64</v>
      </c>
      <c r="Q4311" s="42" t="s">
        <v>65</v>
      </c>
      <c r="R4311" s="42">
        <v>1</v>
      </c>
      <c r="S4311" s="137" t="s">
        <v>2254</v>
      </c>
      <c r="T4311" s="62">
        <v>1223482.8899999999</v>
      </c>
      <c r="U4311" s="62">
        <v>1141488.31</v>
      </c>
      <c r="Z4311" s="42" t="s">
        <v>68</v>
      </c>
      <c r="AJ4311" s="42"/>
      <c r="AW4311" s="42"/>
      <c r="AX4311" s="42"/>
      <c r="AY4311" s="42"/>
      <c r="AZ4311" s="42"/>
      <c r="BA4311" s="42"/>
      <c r="BB4311" s="42"/>
      <c r="BN4311" s="128" t="s">
        <v>4578</v>
      </c>
      <c r="BO4311" s="58" t="str">
        <f t="shared" si="67"/>
        <v>境内资产</v>
      </c>
      <c r="BP4311" s="58" t="str">
        <f>IF(M4311="",VLOOKUP(D4311,Sheet4!$A$1:$B$92,2,0),VLOOKUP(Q4311,Sheet4!$A$1:$B$92,2,0))</f>
        <v>保险资产管理产品</v>
      </c>
    </row>
    <row r="4312" spans="1:68" s="58" customFormat="1" ht="12.75" customHeight="1">
      <c r="A4312" s="137" t="s">
        <v>2043</v>
      </c>
      <c r="B4312" s="50" t="s">
        <v>2044</v>
      </c>
      <c r="C4312" s="252" t="s">
        <v>5552</v>
      </c>
      <c r="D4312" s="257" t="s">
        <v>678</v>
      </c>
      <c r="E4312" s="42" t="s">
        <v>4375</v>
      </c>
      <c r="F4312" s="42" t="s">
        <v>2044</v>
      </c>
      <c r="G4312" s="42"/>
      <c r="H4312" s="307">
        <v>59.237927237930435</v>
      </c>
      <c r="I4312" s="315">
        <v>30.372309628669917</v>
      </c>
      <c r="J4312" s="105">
        <v>0</v>
      </c>
      <c r="K4312" s="42">
        <v>0</v>
      </c>
      <c r="L4312" s="50" t="s">
        <v>4487</v>
      </c>
      <c r="M4312" s="50" t="s">
        <v>5545</v>
      </c>
      <c r="N4312" s="50" t="s">
        <v>2410</v>
      </c>
      <c r="O4312" s="137" t="s">
        <v>2411</v>
      </c>
      <c r="P4312" s="42" t="s">
        <v>64</v>
      </c>
      <c r="Q4312" s="42" t="s">
        <v>65</v>
      </c>
      <c r="R4312" s="42">
        <v>1</v>
      </c>
      <c r="S4312" s="137" t="s">
        <v>2254</v>
      </c>
      <c r="T4312" s="62">
        <v>1223482.8899999999</v>
      </c>
      <c r="U4312" s="62">
        <v>1141488.31</v>
      </c>
      <c r="Z4312" s="42" t="s">
        <v>68</v>
      </c>
      <c r="AJ4312" s="42"/>
      <c r="AW4312" s="42"/>
      <c r="AX4312" s="42"/>
      <c r="AY4312" s="42"/>
      <c r="AZ4312" s="42"/>
      <c r="BA4312" s="42"/>
      <c r="BB4312" s="42"/>
      <c r="BN4312" s="128" t="s">
        <v>4578</v>
      </c>
      <c r="BO4312" s="58" t="str">
        <f t="shared" si="67"/>
        <v>境内资产</v>
      </c>
      <c r="BP4312" s="58" t="str">
        <f>IF(M4312="",VLOOKUP(D4312,Sheet4!$A$1:$B$92,2,0),VLOOKUP(Q4312,Sheet4!$A$1:$B$92,2,0))</f>
        <v>保险资产管理产品</v>
      </c>
    </row>
    <row r="4313" spans="1:68" s="58" customFormat="1" ht="12.75" customHeight="1">
      <c r="A4313" s="137" t="s">
        <v>1832</v>
      </c>
      <c r="B4313" s="50" t="s">
        <v>1833</v>
      </c>
      <c r="C4313" s="252" t="s">
        <v>5552</v>
      </c>
      <c r="D4313" s="257" t="s">
        <v>678</v>
      </c>
      <c r="E4313" s="42" t="s">
        <v>1834</v>
      </c>
      <c r="F4313" s="42" t="s">
        <v>1833</v>
      </c>
      <c r="G4313" s="42"/>
      <c r="H4313" s="307">
        <v>20.625714660253117</v>
      </c>
      <c r="I4313" s="315">
        <v>10.934078239553269</v>
      </c>
      <c r="J4313" s="105">
        <v>0</v>
      </c>
      <c r="K4313" s="42">
        <v>0</v>
      </c>
      <c r="L4313" s="50" t="s">
        <v>4487</v>
      </c>
      <c r="M4313" s="50" t="s">
        <v>5545</v>
      </c>
      <c r="N4313" s="50" t="s">
        <v>2410</v>
      </c>
      <c r="O4313" s="137" t="s">
        <v>2411</v>
      </c>
      <c r="P4313" s="42" t="s">
        <v>64</v>
      </c>
      <c r="Q4313" s="42" t="s">
        <v>65</v>
      </c>
      <c r="R4313" s="42">
        <v>1</v>
      </c>
      <c r="S4313" s="137" t="s">
        <v>2254</v>
      </c>
      <c r="T4313" s="62">
        <v>1223482.8899999999</v>
      </c>
      <c r="U4313" s="62">
        <v>1141488.31</v>
      </c>
      <c r="Z4313" s="42" t="s">
        <v>68</v>
      </c>
      <c r="AJ4313" s="42"/>
      <c r="AW4313" s="42"/>
      <c r="AX4313" s="42"/>
      <c r="AY4313" s="42"/>
      <c r="AZ4313" s="42"/>
      <c r="BA4313" s="108"/>
      <c r="BB4313" s="42"/>
      <c r="BN4313" s="128" t="s">
        <v>4578</v>
      </c>
      <c r="BO4313" s="58" t="str">
        <f t="shared" si="67"/>
        <v>境内资产</v>
      </c>
      <c r="BP4313" s="58" t="str">
        <f>IF(M4313="",VLOOKUP(D4313,Sheet4!$A$1:$B$92,2,0),VLOOKUP(Q4313,Sheet4!$A$1:$B$92,2,0))</f>
        <v>保险资产管理产品</v>
      </c>
    </row>
    <row r="4314" spans="1:68" s="58" customFormat="1" ht="12.75" customHeight="1">
      <c r="A4314" s="137" t="s">
        <v>1779</v>
      </c>
      <c r="B4314" s="50" t="s">
        <v>1780</v>
      </c>
      <c r="C4314" s="252" t="s">
        <v>5552</v>
      </c>
      <c r="D4314" s="257" t="s">
        <v>678</v>
      </c>
      <c r="E4314" s="42" t="s">
        <v>1781</v>
      </c>
      <c r="F4314" s="42" t="s">
        <v>1780</v>
      </c>
      <c r="G4314" s="42"/>
      <c r="H4314" s="307">
        <v>13.494634284906857</v>
      </c>
      <c r="I4314" s="315">
        <v>9.4462439994348006</v>
      </c>
      <c r="J4314" s="105">
        <v>0</v>
      </c>
      <c r="K4314" s="42">
        <v>0</v>
      </c>
      <c r="L4314" s="50" t="s">
        <v>4487</v>
      </c>
      <c r="M4314" s="50" t="s">
        <v>5545</v>
      </c>
      <c r="N4314" s="50" t="s">
        <v>2410</v>
      </c>
      <c r="O4314" s="137" t="s">
        <v>2411</v>
      </c>
      <c r="P4314" s="42" t="s">
        <v>64</v>
      </c>
      <c r="Q4314" s="42" t="s">
        <v>65</v>
      </c>
      <c r="R4314" s="42">
        <v>1</v>
      </c>
      <c r="S4314" s="137" t="s">
        <v>2254</v>
      </c>
      <c r="T4314" s="62">
        <v>1223482.8899999999</v>
      </c>
      <c r="U4314" s="62">
        <v>1141488.31</v>
      </c>
      <c r="Z4314" s="42" t="s">
        <v>68</v>
      </c>
      <c r="AJ4314" s="42"/>
      <c r="AW4314" s="42"/>
      <c r="AX4314" s="42"/>
      <c r="AY4314" s="42"/>
      <c r="AZ4314" s="42"/>
      <c r="BA4314" s="108"/>
      <c r="BB4314" s="42"/>
      <c r="BN4314" s="128" t="s">
        <v>4578</v>
      </c>
      <c r="BO4314" s="58" t="str">
        <f t="shared" si="67"/>
        <v>境内资产</v>
      </c>
      <c r="BP4314" s="58" t="str">
        <f>IF(M4314="",VLOOKUP(D4314,Sheet4!$A$1:$B$92,2,0),VLOOKUP(Q4314,Sheet4!$A$1:$B$92,2,0))</f>
        <v>保险资产管理产品</v>
      </c>
    </row>
    <row r="4315" spans="1:68" s="58" customFormat="1" ht="12.75" customHeight="1">
      <c r="A4315" s="137" t="s">
        <v>2295</v>
      </c>
      <c r="B4315" s="50" t="s">
        <v>2348</v>
      </c>
      <c r="C4315" s="252" t="s">
        <v>1305</v>
      </c>
      <c r="D4315" s="252" t="s">
        <v>1318</v>
      </c>
      <c r="E4315" s="42" t="s">
        <v>2349</v>
      </c>
      <c r="F4315" s="42" t="s">
        <v>2348</v>
      </c>
      <c r="G4315" s="42"/>
      <c r="H4315" s="307">
        <v>42158.807137762895</v>
      </c>
      <c r="I4315" s="315">
        <v>42162.929381496986</v>
      </c>
      <c r="J4315" s="105">
        <v>0</v>
      </c>
      <c r="K4315" s="42">
        <v>0</v>
      </c>
      <c r="L4315" s="50" t="s">
        <v>4487</v>
      </c>
      <c r="M4315" s="50" t="s">
        <v>5545</v>
      </c>
      <c r="N4315" s="50" t="s">
        <v>2410</v>
      </c>
      <c r="O4315" s="137" t="s">
        <v>2411</v>
      </c>
      <c r="P4315" s="42" t="s">
        <v>64</v>
      </c>
      <c r="Q4315" s="42" t="s">
        <v>65</v>
      </c>
      <c r="R4315" s="42">
        <v>1</v>
      </c>
      <c r="S4315" s="137" t="s">
        <v>2254</v>
      </c>
      <c r="T4315" s="62">
        <v>1223482.8899999999</v>
      </c>
      <c r="U4315" s="62">
        <v>1141488.31</v>
      </c>
      <c r="Z4315" s="42" t="s">
        <v>68</v>
      </c>
      <c r="AJ4315" s="42"/>
      <c r="AW4315" s="42"/>
      <c r="AX4315" s="42"/>
      <c r="AY4315" s="42"/>
      <c r="AZ4315" s="42"/>
      <c r="BA4315" s="108"/>
      <c r="BB4315" s="42"/>
      <c r="BN4315" s="128" t="s">
        <v>4578</v>
      </c>
      <c r="BO4315" s="58" t="str">
        <f t="shared" si="67"/>
        <v>境内资产</v>
      </c>
      <c r="BP4315" s="58" t="str">
        <f>IF(M4315="",VLOOKUP(D4315,Sheet4!$A$1:$B$92,2,0),VLOOKUP(Q4315,Sheet4!$A$1:$B$92,2,0))</f>
        <v>保险资产管理产品</v>
      </c>
    </row>
    <row r="4316" spans="1:68" s="58" customFormat="1" ht="12.75" customHeight="1">
      <c r="A4316" s="137" t="s">
        <v>2296</v>
      </c>
      <c r="B4316" s="50" t="s">
        <v>2350</v>
      </c>
      <c r="C4316" s="255" t="s">
        <v>71</v>
      </c>
      <c r="D4316" s="255" t="s">
        <v>72</v>
      </c>
      <c r="E4316" s="42" t="s">
        <v>4461</v>
      </c>
      <c r="F4316" s="42" t="s">
        <v>2350</v>
      </c>
      <c r="G4316" s="42"/>
      <c r="H4316" s="307">
        <v>37492.086472925454</v>
      </c>
      <c r="I4316" s="315">
        <v>37451.995131125856</v>
      </c>
      <c r="J4316" s="105">
        <v>583.28731705221719</v>
      </c>
      <c r="K4316" s="42">
        <v>0</v>
      </c>
      <c r="L4316" s="50" t="s">
        <v>4487</v>
      </c>
      <c r="M4316" s="50" t="s">
        <v>5545</v>
      </c>
      <c r="N4316" s="50" t="s">
        <v>2410</v>
      </c>
      <c r="O4316" s="137" t="s">
        <v>2411</v>
      </c>
      <c r="P4316" s="42" t="s">
        <v>64</v>
      </c>
      <c r="Q4316" s="42" t="s">
        <v>65</v>
      </c>
      <c r="R4316" s="42">
        <v>1</v>
      </c>
      <c r="S4316" s="137" t="s">
        <v>2254</v>
      </c>
      <c r="T4316" s="62">
        <v>1223482.8899999999</v>
      </c>
      <c r="U4316" s="62">
        <v>1141488.31</v>
      </c>
      <c r="Z4316" s="42" t="s">
        <v>68</v>
      </c>
      <c r="AJ4316" s="42"/>
      <c r="AW4316" s="42"/>
      <c r="AX4316" s="42"/>
      <c r="AY4316" s="108">
        <v>3</v>
      </c>
      <c r="AZ4316" s="103" t="s">
        <v>74</v>
      </c>
      <c r="BA4316" s="67">
        <v>0.62180000000000002</v>
      </c>
      <c r="BB4316" s="50" t="s">
        <v>68</v>
      </c>
      <c r="BN4316" s="128" t="s">
        <v>4578</v>
      </c>
      <c r="BO4316" s="58" t="str">
        <f t="shared" si="67"/>
        <v>境内资产</v>
      </c>
      <c r="BP4316" s="58" t="str">
        <f>IF(M4316="",VLOOKUP(D4316,Sheet4!$A$1:$B$92,2,0),VLOOKUP(Q4316,Sheet4!$A$1:$B$92,2,0))</f>
        <v>保险资产管理产品</v>
      </c>
    </row>
    <row r="4317" spans="1:68" s="58" customFormat="1" ht="12.75" customHeight="1">
      <c r="A4317" s="64" t="s">
        <v>2413</v>
      </c>
      <c r="B4317" s="54" t="s">
        <v>2414</v>
      </c>
      <c r="C4317" s="252" t="s">
        <v>5552</v>
      </c>
      <c r="D4317" s="252" t="s">
        <v>672</v>
      </c>
      <c r="E4317" s="54" t="s">
        <v>2415</v>
      </c>
      <c r="F4317" s="54" t="s">
        <v>2414</v>
      </c>
      <c r="G4317" s="129">
        <v>33000</v>
      </c>
      <c r="H4317" s="323">
        <v>362059</v>
      </c>
      <c r="I4317" s="323">
        <v>302940</v>
      </c>
      <c r="J4317" s="42"/>
      <c r="K4317" s="42"/>
      <c r="L4317" s="42" t="s">
        <v>4489</v>
      </c>
      <c r="M4317" s="42" t="s">
        <v>2416</v>
      </c>
      <c r="N4317" s="42" t="s">
        <v>2417</v>
      </c>
      <c r="O4317" s="137" t="s">
        <v>2418</v>
      </c>
      <c r="P4317" s="42" t="s">
        <v>64</v>
      </c>
      <c r="Q4317" s="42" t="s">
        <v>65</v>
      </c>
      <c r="R4317" s="42">
        <v>1</v>
      </c>
      <c r="S4317" s="137" t="s">
        <v>2419</v>
      </c>
      <c r="T4317" s="62">
        <v>699571750</v>
      </c>
      <c r="U4317" s="62">
        <v>676520223.12</v>
      </c>
      <c r="Z4317" s="54" t="s">
        <v>68</v>
      </c>
      <c r="AA4317" s="132">
        <v>2.1145881367858201E-5</v>
      </c>
      <c r="AJ4317" s="42"/>
      <c r="AM4317" s="42"/>
      <c r="AN4317" s="42"/>
      <c r="AO4317" s="42"/>
      <c r="AP4317" s="42"/>
      <c r="AY4317" s="42"/>
      <c r="AZ4317" s="42"/>
      <c r="BA4317" s="42"/>
      <c r="BB4317" s="42"/>
      <c r="BN4317" s="54" t="s">
        <v>4578</v>
      </c>
      <c r="BO4317" s="58" t="str">
        <f t="shared" si="67"/>
        <v>境内资产</v>
      </c>
      <c r="BP4317" s="58" t="str">
        <f>IF(M4317="",VLOOKUP(D4317,Sheet4!$A$1:$B$92,2,0),VLOOKUP(Q4317,Sheet4!$A$1:$B$92,2,0))</f>
        <v>保险资产管理产品</v>
      </c>
    </row>
    <row r="4318" spans="1:68" s="58" customFormat="1" ht="12.75" customHeight="1">
      <c r="A4318" s="64" t="s">
        <v>2420</v>
      </c>
      <c r="B4318" s="54" t="s">
        <v>2421</v>
      </c>
      <c r="C4318" s="252" t="s">
        <v>5552</v>
      </c>
      <c r="D4318" s="252" t="s">
        <v>672</v>
      </c>
      <c r="E4318" s="54" t="s">
        <v>2422</v>
      </c>
      <c r="F4318" s="54" t="s">
        <v>2421</v>
      </c>
      <c r="G4318" s="129">
        <v>91300</v>
      </c>
      <c r="H4318" s="323">
        <v>452703.25</v>
      </c>
      <c r="I4318" s="323">
        <v>376156</v>
      </c>
      <c r="J4318" s="42"/>
      <c r="K4318" s="42"/>
      <c r="L4318" s="42" t="s">
        <v>4489</v>
      </c>
      <c r="M4318" s="42" t="s">
        <v>2416</v>
      </c>
      <c r="N4318" s="42" t="s">
        <v>2417</v>
      </c>
      <c r="O4318" s="137" t="s">
        <v>2418</v>
      </c>
      <c r="P4318" s="42" t="s">
        <v>64</v>
      </c>
      <c r="Q4318" s="42" t="s">
        <v>65</v>
      </c>
      <c r="R4318" s="42">
        <v>1</v>
      </c>
      <c r="S4318" s="137" t="s">
        <v>2419</v>
      </c>
      <c r="T4318" s="62">
        <v>699571750</v>
      </c>
      <c r="U4318" s="62">
        <v>676520223.12</v>
      </c>
      <c r="Z4318" s="54" t="s">
        <v>68</v>
      </c>
      <c r="AA4318" s="132">
        <v>3.6175933632705203E-5</v>
      </c>
      <c r="AJ4318" s="42"/>
      <c r="AM4318" s="42"/>
      <c r="AN4318" s="42"/>
      <c r="AO4318" s="42"/>
      <c r="AP4318" s="42"/>
      <c r="AY4318" s="42"/>
      <c r="AZ4318" s="42"/>
      <c r="BA4318" s="42"/>
      <c r="BB4318" s="42"/>
      <c r="BN4318" s="54" t="s">
        <v>4578</v>
      </c>
      <c r="BO4318" s="58" t="str">
        <f t="shared" si="67"/>
        <v>境内资产</v>
      </c>
      <c r="BP4318" s="58" t="str">
        <f>IF(M4318="",VLOOKUP(D4318,Sheet4!$A$1:$B$92,2,0),VLOOKUP(Q4318,Sheet4!$A$1:$B$92,2,0))</f>
        <v>保险资产管理产品</v>
      </c>
    </row>
    <row r="4319" spans="1:68" s="58" customFormat="1" ht="12.75" customHeight="1">
      <c r="A4319" s="64" t="s">
        <v>2424</v>
      </c>
      <c r="B4319" s="54" t="s">
        <v>2425</v>
      </c>
      <c r="C4319" s="252" t="s">
        <v>5552</v>
      </c>
      <c r="D4319" s="252" t="s">
        <v>672</v>
      </c>
      <c r="E4319" s="54" t="s">
        <v>2426</v>
      </c>
      <c r="F4319" s="54" t="s">
        <v>2425</v>
      </c>
      <c r="G4319" s="129">
        <v>39500</v>
      </c>
      <c r="H4319" s="323">
        <v>539011</v>
      </c>
      <c r="I4319" s="323">
        <v>483875</v>
      </c>
      <c r="J4319" s="42"/>
      <c r="K4319" s="42"/>
      <c r="L4319" s="42" t="s">
        <v>4489</v>
      </c>
      <c r="M4319" s="42" t="s">
        <v>2416</v>
      </c>
      <c r="N4319" s="42" t="s">
        <v>2417</v>
      </c>
      <c r="O4319" s="137" t="s">
        <v>2418</v>
      </c>
      <c r="P4319" s="42" t="s">
        <v>64</v>
      </c>
      <c r="Q4319" s="42" t="s">
        <v>65</v>
      </c>
      <c r="R4319" s="42">
        <v>1</v>
      </c>
      <c r="S4319" s="137" t="s">
        <v>2419</v>
      </c>
      <c r="T4319" s="62">
        <v>699571750</v>
      </c>
      <c r="U4319" s="62">
        <v>676520223.12</v>
      </c>
      <c r="Z4319" s="54" t="s">
        <v>68</v>
      </c>
      <c r="AA4319" s="132">
        <v>1.0987441079464701E-5</v>
      </c>
      <c r="AJ4319" s="42"/>
      <c r="AM4319" s="42"/>
      <c r="AN4319" s="42"/>
      <c r="AO4319" s="42"/>
      <c r="AP4319" s="42"/>
      <c r="AY4319" s="42"/>
      <c r="AZ4319" s="42"/>
      <c r="BA4319" s="42"/>
      <c r="BB4319" s="42"/>
      <c r="BN4319" s="54" t="s">
        <v>4578</v>
      </c>
      <c r="BO4319" s="58" t="str">
        <f t="shared" si="67"/>
        <v>境内资产</v>
      </c>
      <c r="BP4319" s="58" t="str">
        <f>IF(M4319="",VLOOKUP(D4319,Sheet4!$A$1:$B$92,2,0),VLOOKUP(Q4319,Sheet4!$A$1:$B$92,2,0))</f>
        <v>保险资产管理产品</v>
      </c>
    </row>
    <row r="4320" spans="1:68" s="58" customFormat="1" ht="12.75" customHeight="1">
      <c r="A4320" s="64" t="s">
        <v>2428</v>
      </c>
      <c r="B4320" s="54" t="s">
        <v>2429</v>
      </c>
      <c r="C4320" s="252" t="s">
        <v>5552</v>
      </c>
      <c r="D4320" s="252" t="s">
        <v>672</v>
      </c>
      <c r="E4320" s="54" t="s">
        <v>2430</v>
      </c>
      <c r="F4320" s="54" t="s">
        <v>2429</v>
      </c>
      <c r="G4320" s="129">
        <v>23400</v>
      </c>
      <c r="H4320" s="323">
        <v>295343</v>
      </c>
      <c r="I4320" s="323">
        <v>248976</v>
      </c>
      <c r="J4320" s="42"/>
      <c r="K4320" s="42"/>
      <c r="L4320" s="42" t="s">
        <v>4489</v>
      </c>
      <c r="M4320" s="42" t="s">
        <v>2416</v>
      </c>
      <c r="N4320" s="42" t="s">
        <v>2417</v>
      </c>
      <c r="O4320" s="137" t="s">
        <v>2418</v>
      </c>
      <c r="P4320" s="42" t="s">
        <v>64</v>
      </c>
      <c r="Q4320" s="42" t="s">
        <v>65</v>
      </c>
      <c r="R4320" s="42">
        <v>1</v>
      </c>
      <c r="S4320" s="137" t="s">
        <v>2419</v>
      </c>
      <c r="T4320" s="62">
        <v>699571750</v>
      </c>
      <c r="U4320" s="62">
        <v>676520223.12</v>
      </c>
      <c r="Z4320" s="54" t="s">
        <v>68</v>
      </c>
      <c r="AA4320" s="132">
        <v>2.2372876412702998E-5</v>
      </c>
      <c r="AJ4320" s="42"/>
      <c r="AM4320" s="42"/>
      <c r="AN4320" s="42"/>
      <c r="AO4320" s="42"/>
      <c r="AP4320" s="42"/>
      <c r="AY4320" s="42"/>
      <c r="AZ4320" s="42"/>
      <c r="BA4320" s="42"/>
      <c r="BB4320" s="42"/>
      <c r="BN4320" s="54" t="s">
        <v>4578</v>
      </c>
      <c r="BO4320" s="58" t="str">
        <f t="shared" si="67"/>
        <v>境内资产</v>
      </c>
      <c r="BP4320" s="58" t="str">
        <f>IF(M4320="",VLOOKUP(D4320,Sheet4!$A$1:$B$92,2,0),VLOOKUP(Q4320,Sheet4!$A$1:$B$92,2,0))</f>
        <v>保险资产管理产品</v>
      </c>
    </row>
    <row r="4321" spans="1:68" s="58" customFormat="1" ht="12.75" customHeight="1">
      <c r="A4321" s="64" t="s">
        <v>2432</v>
      </c>
      <c r="B4321" s="54" t="s">
        <v>2433</v>
      </c>
      <c r="C4321" s="252" t="s">
        <v>5552</v>
      </c>
      <c r="D4321" s="252" t="s">
        <v>672</v>
      </c>
      <c r="E4321" s="54" t="s">
        <v>2434</v>
      </c>
      <c r="F4321" s="54" t="s">
        <v>2433</v>
      </c>
      <c r="G4321" s="129">
        <v>71900</v>
      </c>
      <c r="H4321" s="323">
        <v>465365.6</v>
      </c>
      <c r="I4321" s="323">
        <v>438590</v>
      </c>
      <c r="J4321" s="42"/>
      <c r="K4321" s="42"/>
      <c r="L4321" s="42" t="s">
        <v>4489</v>
      </c>
      <c r="M4321" s="42" t="s">
        <v>2416</v>
      </c>
      <c r="N4321" s="42" t="s">
        <v>2417</v>
      </c>
      <c r="O4321" s="137" t="s">
        <v>2418</v>
      </c>
      <c r="P4321" s="42" t="s">
        <v>64</v>
      </c>
      <c r="Q4321" s="42" t="s">
        <v>65</v>
      </c>
      <c r="R4321" s="42">
        <v>1</v>
      </c>
      <c r="S4321" s="137" t="s">
        <v>2419</v>
      </c>
      <c r="T4321" s="62">
        <v>699571750</v>
      </c>
      <c r="U4321" s="62">
        <v>676520223.12</v>
      </c>
      <c r="Z4321" s="54" t="s">
        <v>68</v>
      </c>
      <c r="AA4321" s="132">
        <v>3.8479128573299999E-5</v>
      </c>
      <c r="AJ4321" s="42"/>
      <c r="AM4321" s="42"/>
      <c r="AN4321" s="42"/>
      <c r="AO4321" s="42"/>
      <c r="AP4321" s="42"/>
      <c r="AY4321" s="42"/>
      <c r="AZ4321" s="42"/>
      <c r="BA4321" s="42"/>
      <c r="BB4321" s="42"/>
      <c r="BN4321" s="54" t="s">
        <v>4578</v>
      </c>
      <c r="BO4321" s="58" t="str">
        <f t="shared" si="67"/>
        <v>境内资产</v>
      </c>
      <c r="BP4321" s="58" t="str">
        <f>IF(M4321="",VLOOKUP(D4321,Sheet4!$A$1:$B$92,2,0),VLOOKUP(Q4321,Sheet4!$A$1:$B$92,2,0))</f>
        <v>保险资产管理产品</v>
      </c>
    </row>
    <row r="4322" spans="1:68" s="58" customFormat="1" ht="12.75" customHeight="1">
      <c r="A4322" s="64" t="s">
        <v>2436</v>
      </c>
      <c r="B4322" s="54" t="s">
        <v>2437</v>
      </c>
      <c r="C4322" s="252" t="s">
        <v>5552</v>
      </c>
      <c r="D4322" s="252" t="s">
        <v>672</v>
      </c>
      <c r="E4322" s="54" t="s">
        <v>2438</v>
      </c>
      <c r="F4322" s="54" t="s">
        <v>2437</v>
      </c>
      <c r="G4322" s="129">
        <v>23100</v>
      </c>
      <c r="H4322" s="323">
        <v>1568116.74</v>
      </c>
      <c r="I4322" s="323">
        <v>1230768</v>
      </c>
      <c r="J4322" s="42"/>
      <c r="K4322" s="42"/>
      <c r="L4322" s="42" t="s">
        <v>4489</v>
      </c>
      <c r="M4322" s="42" t="s">
        <v>2416</v>
      </c>
      <c r="N4322" s="42" t="s">
        <v>2417</v>
      </c>
      <c r="O4322" s="137" t="s">
        <v>2418</v>
      </c>
      <c r="P4322" s="42" t="s">
        <v>64</v>
      </c>
      <c r="Q4322" s="42" t="s">
        <v>65</v>
      </c>
      <c r="R4322" s="42">
        <v>1</v>
      </c>
      <c r="S4322" s="137" t="s">
        <v>2419</v>
      </c>
      <c r="T4322" s="62">
        <v>699571750</v>
      </c>
      <c r="U4322" s="62">
        <v>676520223.12</v>
      </c>
      <c r="Z4322" s="54" t="s">
        <v>280</v>
      </c>
      <c r="AA4322" s="132">
        <v>3.3026248601863802E-6</v>
      </c>
      <c r="AJ4322" s="42"/>
      <c r="AM4322" s="42"/>
      <c r="AN4322" s="42"/>
      <c r="AO4322" s="42"/>
      <c r="AP4322" s="42"/>
      <c r="AY4322" s="42"/>
      <c r="AZ4322" s="42"/>
      <c r="BA4322" s="42"/>
      <c r="BB4322" s="42"/>
      <c r="BN4322" s="54" t="s">
        <v>4578</v>
      </c>
      <c r="BO4322" s="58" t="str">
        <f t="shared" si="67"/>
        <v>境内资产</v>
      </c>
      <c r="BP4322" s="58" t="str">
        <f>IF(M4322="",VLOOKUP(D4322,Sheet4!$A$1:$B$92,2,0),VLOOKUP(Q4322,Sheet4!$A$1:$B$92,2,0))</f>
        <v>保险资产管理产品</v>
      </c>
    </row>
    <row r="4323" spans="1:68" s="58" customFormat="1" ht="12.75" customHeight="1">
      <c r="A4323" s="64" t="s">
        <v>2440</v>
      </c>
      <c r="B4323" s="54" t="s">
        <v>2441</v>
      </c>
      <c r="C4323" s="252" t="s">
        <v>5552</v>
      </c>
      <c r="D4323" s="252" t="s">
        <v>672</v>
      </c>
      <c r="E4323" s="54" t="s">
        <v>2442</v>
      </c>
      <c r="F4323" s="54" t="s">
        <v>2441</v>
      </c>
      <c r="G4323" s="129">
        <v>15300</v>
      </c>
      <c r="H4323" s="323">
        <v>116488.29</v>
      </c>
      <c r="I4323" s="323">
        <v>122400</v>
      </c>
      <c r="J4323" s="42"/>
      <c r="K4323" s="42"/>
      <c r="L4323" s="42" t="s">
        <v>4489</v>
      </c>
      <c r="M4323" s="42" t="s">
        <v>2416</v>
      </c>
      <c r="N4323" s="42" t="s">
        <v>2417</v>
      </c>
      <c r="O4323" s="137" t="s">
        <v>2418</v>
      </c>
      <c r="P4323" s="42" t="s">
        <v>64</v>
      </c>
      <c r="Q4323" s="42" t="s">
        <v>65</v>
      </c>
      <c r="R4323" s="42">
        <v>1</v>
      </c>
      <c r="S4323" s="137" t="s">
        <v>2419</v>
      </c>
      <c r="T4323" s="62">
        <v>699571750</v>
      </c>
      <c r="U4323" s="62">
        <v>676520223.12</v>
      </c>
      <c r="Z4323" s="54" t="s">
        <v>68</v>
      </c>
      <c r="AA4323" s="132">
        <v>7.31775166034691E-6</v>
      </c>
      <c r="AJ4323" s="42"/>
      <c r="AM4323" s="42"/>
      <c r="AN4323" s="42"/>
      <c r="AO4323" s="42"/>
      <c r="AP4323" s="42"/>
      <c r="AY4323" s="42"/>
      <c r="AZ4323" s="42"/>
      <c r="BA4323" s="42"/>
      <c r="BB4323" s="42"/>
      <c r="BN4323" s="54" t="s">
        <v>4578</v>
      </c>
      <c r="BO4323" s="58" t="str">
        <f t="shared" si="67"/>
        <v>境内资产</v>
      </c>
      <c r="BP4323" s="58" t="str">
        <f>IF(M4323="",VLOOKUP(D4323,Sheet4!$A$1:$B$92,2,0),VLOOKUP(Q4323,Sheet4!$A$1:$B$92,2,0))</f>
        <v>保险资产管理产品</v>
      </c>
    </row>
    <row r="4324" spans="1:68" s="58" customFormat="1" ht="12.75" customHeight="1">
      <c r="A4324" s="64" t="s">
        <v>2444</v>
      </c>
      <c r="B4324" s="54" t="s">
        <v>2445</v>
      </c>
      <c r="C4324" s="252" t="s">
        <v>5552</v>
      </c>
      <c r="D4324" s="252" t="s">
        <v>672</v>
      </c>
      <c r="E4324" s="54" t="s">
        <v>2446</v>
      </c>
      <c r="F4324" s="54" t="s">
        <v>2445</v>
      </c>
      <c r="G4324" s="129">
        <v>33800</v>
      </c>
      <c r="H4324" s="323">
        <v>720248</v>
      </c>
      <c r="I4324" s="323">
        <v>665522</v>
      </c>
      <c r="J4324" s="42"/>
      <c r="K4324" s="42"/>
      <c r="L4324" s="42" t="s">
        <v>4489</v>
      </c>
      <c r="M4324" s="42" t="s">
        <v>2416</v>
      </c>
      <c r="N4324" s="42" t="s">
        <v>2417</v>
      </c>
      <c r="O4324" s="137" t="s">
        <v>2418</v>
      </c>
      <c r="P4324" s="42" t="s">
        <v>64</v>
      </c>
      <c r="Q4324" s="42" t="s">
        <v>65</v>
      </c>
      <c r="R4324" s="42">
        <v>1</v>
      </c>
      <c r="S4324" s="137" t="s">
        <v>2419</v>
      </c>
      <c r="T4324" s="62">
        <v>699571750</v>
      </c>
      <c r="U4324" s="62">
        <v>676520223.12</v>
      </c>
      <c r="Z4324" s="54" t="s">
        <v>68</v>
      </c>
      <c r="AA4324" s="132">
        <v>2.42718624035991E-5</v>
      </c>
      <c r="AJ4324" s="42"/>
      <c r="AM4324" s="42"/>
      <c r="AN4324" s="42"/>
      <c r="AO4324" s="42"/>
      <c r="AP4324" s="42"/>
      <c r="AY4324" s="42"/>
      <c r="AZ4324" s="42"/>
      <c r="BA4324" s="42"/>
      <c r="BB4324" s="42"/>
      <c r="BN4324" s="54" t="s">
        <v>4578</v>
      </c>
      <c r="BO4324" s="58" t="str">
        <f t="shared" si="67"/>
        <v>境内资产</v>
      </c>
      <c r="BP4324" s="58" t="str">
        <f>IF(M4324="",VLOOKUP(D4324,Sheet4!$A$1:$B$92,2,0),VLOOKUP(Q4324,Sheet4!$A$1:$B$92,2,0))</f>
        <v>保险资产管理产品</v>
      </c>
    </row>
    <row r="4325" spans="1:68" s="58" customFormat="1" ht="12.75" customHeight="1">
      <c r="A4325" s="64" t="s">
        <v>2448</v>
      </c>
      <c r="B4325" s="54" t="s">
        <v>2449</v>
      </c>
      <c r="C4325" s="252" t="s">
        <v>5552</v>
      </c>
      <c r="D4325" s="252" t="s">
        <v>672</v>
      </c>
      <c r="E4325" s="54" t="s">
        <v>2450</v>
      </c>
      <c r="F4325" s="54" t="s">
        <v>2449</v>
      </c>
      <c r="G4325" s="129">
        <v>7300</v>
      </c>
      <c r="H4325" s="323">
        <v>583198</v>
      </c>
      <c r="I4325" s="323">
        <v>538448</v>
      </c>
      <c r="J4325" s="42"/>
      <c r="K4325" s="42"/>
      <c r="L4325" s="42" t="s">
        <v>4489</v>
      </c>
      <c r="M4325" s="42" t="s">
        <v>2416</v>
      </c>
      <c r="N4325" s="42" t="s">
        <v>2417</v>
      </c>
      <c r="O4325" s="137" t="s">
        <v>2418</v>
      </c>
      <c r="P4325" s="42" t="s">
        <v>64</v>
      </c>
      <c r="Q4325" s="42" t="s">
        <v>65</v>
      </c>
      <c r="R4325" s="42">
        <v>1</v>
      </c>
      <c r="S4325" s="137" t="s">
        <v>2419</v>
      </c>
      <c r="T4325" s="62">
        <v>699571750</v>
      </c>
      <c r="U4325" s="62">
        <v>676520223.12</v>
      </c>
      <c r="Z4325" s="54" t="s">
        <v>280</v>
      </c>
      <c r="AA4325" s="132">
        <v>5.6897199442447699E-6</v>
      </c>
      <c r="AJ4325" s="42"/>
      <c r="AM4325" s="42"/>
      <c r="AN4325" s="42"/>
      <c r="AO4325" s="42"/>
      <c r="AP4325" s="42"/>
      <c r="AY4325" s="42"/>
      <c r="AZ4325" s="42"/>
      <c r="BA4325" s="42"/>
      <c r="BB4325" s="42"/>
      <c r="BN4325" s="54" t="s">
        <v>4578</v>
      </c>
      <c r="BO4325" s="58" t="str">
        <f t="shared" si="67"/>
        <v>境内资产</v>
      </c>
      <c r="BP4325" s="58" t="str">
        <f>IF(M4325="",VLOOKUP(D4325,Sheet4!$A$1:$B$92,2,0),VLOOKUP(Q4325,Sheet4!$A$1:$B$92,2,0))</f>
        <v>保险资产管理产品</v>
      </c>
    </row>
    <row r="4326" spans="1:68" s="58" customFormat="1" ht="12.75" customHeight="1">
      <c r="A4326" s="64" t="s">
        <v>2451</v>
      </c>
      <c r="B4326" s="54" t="s">
        <v>2452</v>
      </c>
      <c r="C4326" s="252" t="s">
        <v>5552</v>
      </c>
      <c r="D4326" s="252" t="s">
        <v>672</v>
      </c>
      <c r="E4326" s="54" t="s">
        <v>2453</v>
      </c>
      <c r="F4326" s="54" t="s">
        <v>2452</v>
      </c>
      <c r="G4326" s="129">
        <v>98100</v>
      </c>
      <c r="H4326" s="323">
        <v>534388.62</v>
      </c>
      <c r="I4326" s="323">
        <v>476766</v>
      </c>
      <c r="J4326" s="42"/>
      <c r="K4326" s="42"/>
      <c r="L4326" s="42" t="s">
        <v>4489</v>
      </c>
      <c r="M4326" s="42" t="s">
        <v>2416</v>
      </c>
      <c r="N4326" s="42" t="s">
        <v>2417</v>
      </c>
      <c r="O4326" s="137" t="s">
        <v>2418</v>
      </c>
      <c r="P4326" s="42" t="s">
        <v>64</v>
      </c>
      <c r="Q4326" s="42" t="s">
        <v>65</v>
      </c>
      <c r="R4326" s="42">
        <v>1</v>
      </c>
      <c r="S4326" s="137" t="s">
        <v>2419</v>
      </c>
      <c r="T4326" s="62">
        <v>699571750</v>
      </c>
      <c r="U4326" s="62">
        <v>676520223.12</v>
      </c>
      <c r="Z4326" s="54" t="s">
        <v>68</v>
      </c>
      <c r="AA4326" s="132">
        <v>3.2850910490711599E-5</v>
      </c>
      <c r="AJ4326" s="42"/>
      <c r="AM4326" s="42"/>
      <c r="AN4326" s="42"/>
      <c r="AO4326" s="42"/>
      <c r="AP4326" s="42"/>
      <c r="AY4326" s="42"/>
      <c r="AZ4326" s="42"/>
      <c r="BA4326" s="42"/>
      <c r="BB4326" s="42"/>
      <c r="BN4326" s="54" t="s">
        <v>4578</v>
      </c>
      <c r="BO4326" s="58" t="str">
        <f t="shared" si="67"/>
        <v>境内资产</v>
      </c>
      <c r="BP4326" s="58" t="str">
        <f>IF(M4326="",VLOOKUP(D4326,Sheet4!$A$1:$B$92,2,0),VLOOKUP(Q4326,Sheet4!$A$1:$B$92,2,0))</f>
        <v>保险资产管理产品</v>
      </c>
    </row>
    <row r="4327" spans="1:68" s="58" customFormat="1" ht="12.75" customHeight="1">
      <c r="A4327" s="64" t="s">
        <v>2454</v>
      </c>
      <c r="B4327" s="54" t="s">
        <v>2455</v>
      </c>
      <c r="C4327" s="252" t="s">
        <v>5552</v>
      </c>
      <c r="D4327" s="252" t="s">
        <v>672</v>
      </c>
      <c r="E4327" s="54" t="s">
        <v>2456</v>
      </c>
      <c r="F4327" s="54" t="s">
        <v>2455</v>
      </c>
      <c r="G4327" s="129">
        <v>99300</v>
      </c>
      <c r="H4327" s="323">
        <v>365079</v>
      </c>
      <c r="I4327" s="323">
        <v>300879</v>
      </c>
      <c r="J4327" s="42"/>
      <c r="K4327" s="42"/>
      <c r="L4327" s="42" t="s">
        <v>4489</v>
      </c>
      <c r="M4327" s="42" t="s">
        <v>2416</v>
      </c>
      <c r="N4327" s="42" t="s">
        <v>2417</v>
      </c>
      <c r="O4327" s="137" t="s">
        <v>2418</v>
      </c>
      <c r="P4327" s="42" t="s">
        <v>64</v>
      </c>
      <c r="Q4327" s="42" t="s">
        <v>65</v>
      </c>
      <c r="R4327" s="42">
        <v>1</v>
      </c>
      <c r="S4327" s="137" t="s">
        <v>2419</v>
      </c>
      <c r="T4327" s="62">
        <v>699571750</v>
      </c>
      <c r="U4327" s="62">
        <v>676520223.12</v>
      </c>
      <c r="Z4327" s="54" t="s">
        <v>68</v>
      </c>
      <c r="AA4327" s="132">
        <v>1.15424500249593E-5</v>
      </c>
      <c r="AJ4327" s="42"/>
      <c r="AM4327" s="42"/>
      <c r="AN4327" s="42"/>
      <c r="AO4327" s="42"/>
      <c r="AP4327" s="42"/>
      <c r="AY4327" s="42"/>
      <c r="AZ4327" s="42"/>
      <c r="BA4327" s="42"/>
      <c r="BB4327" s="42"/>
      <c r="BN4327" s="54" t="s">
        <v>4578</v>
      </c>
      <c r="BO4327" s="58" t="str">
        <f t="shared" si="67"/>
        <v>境内资产</v>
      </c>
      <c r="BP4327" s="58" t="str">
        <f>IF(M4327="",VLOOKUP(D4327,Sheet4!$A$1:$B$92,2,0),VLOOKUP(Q4327,Sheet4!$A$1:$B$92,2,0))</f>
        <v>保险资产管理产品</v>
      </c>
    </row>
    <row r="4328" spans="1:68" s="58" customFormat="1" ht="12.75" customHeight="1">
      <c r="A4328" s="64" t="s">
        <v>2457</v>
      </c>
      <c r="B4328" s="54" t="s">
        <v>2458</v>
      </c>
      <c r="C4328" s="252" t="s">
        <v>5552</v>
      </c>
      <c r="D4328" s="252" t="s">
        <v>672</v>
      </c>
      <c r="E4328" s="54" t="s">
        <v>2459</v>
      </c>
      <c r="F4328" s="54" t="s">
        <v>2458</v>
      </c>
      <c r="G4328" s="129">
        <v>49200</v>
      </c>
      <c r="H4328" s="323">
        <v>460677</v>
      </c>
      <c r="I4328" s="323">
        <v>396060</v>
      </c>
      <c r="J4328" s="42"/>
      <c r="K4328" s="42"/>
      <c r="L4328" s="42" t="s">
        <v>4489</v>
      </c>
      <c r="M4328" s="42" t="s">
        <v>2416</v>
      </c>
      <c r="N4328" s="42" t="s">
        <v>2417</v>
      </c>
      <c r="O4328" s="137" t="s">
        <v>2418</v>
      </c>
      <c r="P4328" s="42" t="s">
        <v>64</v>
      </c>
      <c r="Q4328" s="42" t="s">
        <v>65</v>
      </c>
      <c r="R4328" s="42">
        <v>1</v>
      </c>
      <c r="S4328" s="137" t="s">
        <v>2419</v>
      </c>
      <c r="T4328" s="62">
        <v>699571750</v>
      </c>
      <c r="U4328" s="62">
        <v>676520223.12</v>
      </c>
      <c r="Z4328" s="54" t="s">
        <v>68</v>
      </c>
      <c r="AA4328" s="132">
        <v>1.3393540528429E-5</v>
      </c>
      <c r="AJ4328" s="42"/>
      <c r="AM4328" s="42"/>
      <c r="AN4328" s="42"/>
      <c r="AO4328" s="42"/>
      <c r="AP4328" s="42"/>
      <c r="AY4328" s="42"/>
      <c r="AZ4328" s="42"/>
      <c r="BA4328" s="42"/>
      <c r="BB4328" s="42"/>
      <c r="BN4328" s="54" t="s">
        <v>4578</v>
      </c>
      <c r="BO4328" s="58" t="str">
        <f t="shared" si="67"/>
        <v>境内资产</v>
      </c>
      <c r="BP4328" s="58" t="str">
        <f>IF(M4328="",VLOOKUP(D4328,Sheet4!$A$1:$B$92,2,0),VLOOKUP(Q4328,Sheet4!$A$1:$B$92,2,0))</f>
        <v>保险资产管理产品</v>
      </c>
    </row>
    <row r="4329" spans="1:68" s="58" customFormat="1" ht="12.75" customHeight="1">
      <c r="A4329" s="64" t="s">
        <v>2460</v>
      </c>
      <c r="B4329" s="54" t="s">
        <v>2461</v>
      </c>
      <c r="C4329" s="252" t="s">
        <v>5552</v>
      </c>
      <c r="D4329" s="252" t="s">
        <v>672</v>
      </c>
      <c r="E4329" s="54" t="s">
        <v>2462</v>
      </c>
      <c r="F4329" s="54" t="s">
        <v>2461</v>
      </c>
      <c r="G4329" s="129">
        <v>131700</v>
      </c>
      <c r="H4329" s="323">
        <v>327906</v>
      </c>
      <c r="I4329" s="323">
        <v>298959</v>
      </c>
      <c r="J4329" s="42"/>
      <c r="K4329" s="42"/>
      <c r="L4329" s="42" t="s">
        <v>4489</v>
      </c>
      <c r="M4329" s="42" t="s">
        <v>2416</v>
      </c>
      <c r="N4329" s="42" t="s">
        <v>2417</v>
      </c>
      <c r="O4329" s="137" t="s">
        <v>2418</v>
      </c>
      <c r="P4329" s="42" t="s">
        <v>64</v>
      </c>
      <c r="Q4329" s="42" t="s">
        <v>65</v>
      </c>
      <c r="R4329" s="42">
        <v>1</v>
      </c>
      <c r="S4329" s="137" t="s">
        <v>2419</v>
      </c>
      <c r="T4329" s="62">
        <v>699571750</v>
      </c>
      <c r="U4329" s="62">
        <v>676520223.12</v>
      </c>
      <c r="Z4329" s="54" t="s">
        <v>68</v>
      </c>
      <c r="AA4329" s="132">
        <v>1.2402755788292399E-5</v>
      </c>
      <c r="AJ4329" s="42"/>
      <c r="AM4329" s="42"/>
      <c r="AN4329" s="42"/>
      <c r="AO4329" s="42"/>
      <c r="AP4329" s="42"/>
      <c r="AY4329" s="42"/>
      <c r="AZ4329" s="42"/>
      <c r="BA4329" s="42"/>
      <c r="BB4329" s="42"/>
      <c r="BN4329" s="54" t="s">
        <v>4578</v>
      </c>
      <c r="BO4329" s="58" t="str">
        <f t="shared" si="67"/>
        <v>境内资产</v>
      </c>
      <c r="BP4329" s="58" t="str">
        <f>IF(M4329="",VLOOKUP(D4329,Sheet4!$A$1:$B$92,2,0),VLOOKUP(Q4329,Sheet4!$A$1:$B$92,2,0))</f>
        <v>保险资产管理产品</v>
      </c>
    </row>
    <row r="4330" spans="1:68" s="58" customFormat="1" ht="12.75" customHeight="1">
      <c r="A4330" s="64" t="s">
        <v>2463</v>
      </c>
      <c r="B4330" s="54" t="s">
        <v>2464</v>
      </c>
      <c r="C4330" s="252" t="s">
        <v>5552</v>
      </c>
      <c r="D4330" s="252" t="s">
        <v>672</v>
      </c>
      <c r="E4330" s="54" t="s">
        <v>2465</v>
      </c>
      <c r="F4330" s="54" t="s">
        <v>2464</v>
      </c>
      <c r="G4330" s="129">
        <v>265500</v>
      </c>
      <c r="H4330" s="323">
        <v>1146049</v>
      </c>
      <c r="I4330" s="323">
        <v>992970</v>
      </c>
      <c r="J4330" s="42"/>
      <c r="K4330" s="42"/>
      <c r="L4330" s="42" t="s">
        <v>4489</v>
      </c>
      <c r="M4330" s="42" t="s">
        <v>2416</v>
      </c>
      <c r="N4330" s="42" t="s">
        <v>2417</v>
      </c>
      <c r="O4330" s="137" t="s">
        <v>2418</v>
      </c>
      <c r="P4330" s="42" t="s">
        <v>64</v>
      </c>
      <c r="Q4330" s="42" t="s">
        <v>65</v>
      </c>
      <c r="R4330" s="42">
        <v>1</v>
      </c>
      <c r="S4330" s="137" t="s">
        <v>2419</v>
      </c>
      <c r="T4330" s="62">
        <v>699571750</v>
      </c>
      <c r="U4330" s="62">
        <v>676520223.12</v>
      </c>
      <c r="Z4330" s="54" t="s">
        <v>280</v>
      </c>
      <c r="AA4330" s="132">
        <v>6.9058354771263204E-6</v>
      </c>
      <c r="AJ4330" s="42"/>
      <c r="AM4330" s="42"/>
      <c r="AN4330" s="42"/>
      <c r="AO4330" s="42"/>
      <c r="AP4330" s="42"/>
      <c r="AY4330" s="42"/>
      <c r="AZ4330" s="42"/>
      <c r="BA4330" s="42"/>
      <c r="BB4330" s="42"/>
      <c r="BN4330" s="54" t="s">
        <v>4578</v>
      </c>
      <c r="BO4330" s="58" t="str">
        <f t="shared" si="67"/>
        <v>境内资产</v>
      </c>
      <c r="BP4330" s="58" t="str">
        <f>IF(M4330="",VLOOKUP(D4330,Sheet4!$A$1:$B$92,2,0),VLOOKUP(Q4330,Sheet4!$A$1:$B$92,2,0))</f>
        <v>保险资产管理产品</v>
      </c>
    </row>
    <row r="4331" spans="1:68" s="58" customFormat="1" ht="12.75" customHeight="1">
      <c r="A4331" s="64" t="s">
        <v>2466</v>
      </c>
      <c r="B4331" s="54" t="s">
        <v>2467</v>
      </c>
      <c r="C4331" s="252" t="s">
        <v>5552</v>
      </c>
      <c r="D4331" s="252" t="s">
        <v>672</v>
      </c>
      <c r="E4331" s="54" t="s">
        <v>2468</v>
      </c>
      <c r="F4331" s="54" t="s">
        <v>2467</v>
      </c>
      <c r="G4331" s="129">
        <v>93200</v>
      </c>
      <c r="H4331" s="323">
        <v>671990</v>
      </c>
      <c r="I4331" s="323">
        <v>603004</v>
      </c>
      <c r="J4331" s="42"/>
      <c r="K4331" s="42"/>
      <c r="L4331" s="42" t="s">
        <v>4489</v>
      </c>
      <c r="M4331" s="42" t="s">
        <v>2416</v>
      </c>
      <c r="N4331" s="42" t="s">
        <v>2417</v>
      </c>
      <c r="O4331" s="137" t="s">
        <v>2418</v>
      </c>
      <c r="P4331" s="42" t="s">
        <v>64</v>
      </c>
      <c r="Q4331" s="42" t="s">
        <v>65</v>
      </c>
      <c r="R4331" s="42">
        <v>1</v>
      </c>
      <c r="S4331" s="137" t="s">
        <v>2419</v>
      </c>
      <c r="T4331" s="62">
        <v>699571750</v>
      </c>
      <c r="U4331" s="62">
        <v>676520223.12</v>
      </c>
      <c r="Z4331" s="54" t="s">
        <v>68</v>
      </c>
      <c r="AA4331" s="132">
        <v>3.3066772794071802E-5</v>
      </c>
      <c r="AJ4331" s="42"/>
      <c r="AM4331" s="42"/>
      <c r="AN4331" s="42"/>
      <c r="AO4331" s="42"/>
      <c r="AP4331" s="42"/>
      <c r="AY4331" s="42"/>
      <c r="AZ4331" s="42"/>
      <c r="BA4331" s="42"/>
      <c r="BB4331" s="42"/>
      <c r="BN4331" s="54" t="s">
        <v>4578</v>
      </c>
      <c r="BO4331" s="58" t="str">
        <f t="shared" si="67"/>
        <v>境内资产</v>
      </c>
      <c r="BP4331" s="58" t="str">
        <f>IF(M4331="",VLOOKUP(D4331,Sheet4!$A$1:$B$92,2,0),VLOOKUP(Q4331,Sheet4!$A$1:$B$92,2,0))</f>
        <v>保险资产管理产品</v>
      </c>
    </row>
    <row r="4332" spans="1:68" s="58" customFormat="1" ht="12.75" customHeight="1">
      <c r="A4332" s="64" t="s">
        <v>2469</v>
      </c>
      <c r="B4332" s="54" t="s">
        <v>2470</v>
      </c>
      <c r="C4332" s="252" t="s">
        <v>5552</v>
      </c>
      <c r="D4332" s="252" t="s">
        <v>672</v>
      </c>
      <c r="E4332" s="54" t="s">
        <v>2471</v>
      </c>
      <c r="F4332" s="54" t="s">
        <v>2470</v>
      </c>
      <c r="G4332" s="129">
        <v>5500</v>
      </c>
      <c r="H4332" s="323">
        <v>618557.13</v>
      </c>
      <c r="I4332" s="323">
        <v>528550</v>
      </c>
      <c r="J4332" s="42"/>
      <c r="K4332" s="42"/>
      <c r="L4332" s="42" t="s">
        <v>4489</v>
      </c>
      <c r="M4332" s="42" t="s">
        <v>2416</v>
      </c>
      <c r="N4332" s="42" t="s">
        <v>2417</v>
      </c>
      <c r="O4332" s="137" t="s">
        <v>2418</v>
      </c>
      <c r="P4332" s="42" t="s">
        <v>64</v>
      </c>
      <c r="Q4332" s="42" t="s">
        <v>65</v>
      </c>
      <c r="R4332" s="42">
        <v>1</v>
      </c>
      <c r="S4332" s="137" t="s">
        <v>2419</v>
      </c>
      <c r="T4332" s="62">
        <v>699571750</v>
      </c>
      <c r="U4332" s="62">
        <v>676520223.12</v>
      </c>
      <c r="Z4332" s="54" t="s">
        <v>68</v>
      </c>
      <c r="AA4332" s="132">
        <v>1.06150224747625E-5</v>
      </c>
      <c r="AJ4332" s="42"/>
      <c r="AM4332" s="42"/>
      <c r="AN4332" s="42"/>
      <c r="AO4332" s="42"/>
      <c r="AP4332" s="42"/>
      <c r="AY4332" s="42"/>
      <c r="AZ4332" s="42"/>
      <c r="BA4332" s="42"/>
      <c r="BB4332" s="42"/>
      <c r="BN4332" s="54" t="s">
        <v>4578</v>
      </c>
      <c r="BO4332" s="58" t="str">
        <f t="shared" si="67"/>
        <v>境内资产</v>
      </c>
      <c r="BP4332" s="58" t="str">
        <f>IF(M4332="",VLOOKUP(D4332,Sheet4!$A$1:$B$92,2,0),VLOOKUP(Q4332,Sheet4!$A$1:$B$92,2,0))</f>
        <v>保险资产管理产品</v>
      </c>
    </row>
    <row r="4333" spans="1:68" s="58" customFormat="1" ht="12.75" customHeight="1">
      <c r="A4333" s="64" t="s">
        <v>2472</v>
      </c>
      <c r="B4333" s="54" t="s">
        <v>2473</v>
      </c>
      <c r="C4333" s="252" t="s">
        <v>5552</v>
      </c>
      <c r="D4333" s="252" t="s">
        <v>672</v>
      </c>
      <c r="E4333" s="54" t="s">
        <v>2474</v>
      </c>
      <c r="F4333" s="54" t="s">
        <v>2473</v>
      </c>
      <c r="G4333" s="129">
        <v>16900</v>
      </c>
      <c r="H4333" s="323">
        <v>482064</v>
      </c>
      <c r="I4333" s="323">
        <v>294398</v>
      </c>
      <c r="J4333" s="42"/>
      <c r="K4333" s="42"/>
      <c r="L4333" s="42" t="s">
        <v>4489</v>
      </c>
      <c r="M4333" s="42" t="s">
        <v>2416</v>
      </c>
      <c r="N4333" s="42" t="s">
        <v>2417</v>
      </c>
      <c r="O4333" s="137" t="s">
        <v>2418</v>
      </c>
      <c r="P4333" s="42" t="s">
        <v>64</v>
      </c>
      <c r="Q4333" s="42" t="s">
        <v>65</v>
      </c>
      <c r="R4333" s="42">
        <v>1</v>
      </c>
      <c r="S4333" s="137" t="s">
        <v>2419</v>
      </c>
      <c r="T4333" s="62">
        <v>699571750</v>
      </c>
      <c r="U4333" s="62">
        <v>676520223.12</v>
      </c>
      <c r="Z4333" s="54" t="s">
        <v>68</v>
      </c>
      <c r="AA4333" s="132">
        <v>1.43399771958046E-5</v>
      </c>
      <c r="AJ4333" s="42"/>
      <c r="AM4333" s="42"/>
      <c r="AN4333" s="42"/>
      <c r="AO4333" s="42"/>
      <c r="AP4333" s="42"/>
      <c r="AY4333" s="42"/>
      <c r="AZ4333" s="42"/>
      <c r="BA4333" s="42"/>
      <c r="BB4333" s="42"/>
      <c r="BN4333" s="54" t="s">
        <v>4578</v>
      </c>
      <c r="BO4333" s="58" t="str">
        <f t="shared" si="67"/>
        <v>境内资产</v>
      </c>
      <c r="BP4333" s="58" t="str">
        <f>IF(M4333="",VLOOKUP(D4333,Sheet4!$A$1:$B$92,2,0),VLOOKUP(Q4333,Sheet4!$A$1:$B$92,2,0))</f>
        <v>保险资产管理产品</v>
      </c>
    </row>
    <row r="4334" spans="1:68" s="58" customFormat="1" ht="12.75" customHeight="1">
      <c r="A4334" s="64" t="s">
        <v>2475</v>
      </c>
      <c r="B4334" s="54" t="s">
        <v>2476</v>
      </c>
      <c r="C4334" s="252" t="s">
        <v>5552</v>
      </c>
      <c r="D4334" s="252" t="s">
        <v>672</v>
      </c>
      <c r="E4334" s="54" t="s">
        <v>2477</v>
      </c>
      <c r="F4334" s="54" t="s">
        <v>2476</v>
      </c>
      <c r="G4334" s="129">
        <v>33000</v>
      </c>
      <c r="H4334" s="323">
        <v>961982.76</v>
      </c>
      <c r="I4334" s="323">
        <v>672870</v>
      </c>
      <c r="J4334" s="42"/>
      <c r="K4334" s="42"/>
      <c r="L4334" s="42" t="s">
        <v>4489</v>
      </c>
      <c r="M4334" s="42" t="s">
        <v>2416</v>
      </c>
      <c r="N4334" s="42" t="s">
        <v>2417</v>
      </c>
      <c r="O4334" s="137" t="s">
        <v>2418</v>
      </c>
      <c r="P4334" s="42" t="s">
        <v>64</v>
      </c>
      <c r="Q4334" s="42" t="s">
        <v>65</v>
      </c>
      <c r="R4334" s="42">
        <v>1</v>
      </c>
      <c r="S4334" s="137" t="s">
        <v>2419</v>
      </c>
      <c r="T4334" s="62">
        <v>699571750</v>
      </c>
      <c r="U4334" s="62">
        <v>676520223.12</v>
      </c>
      <c r="Z4334" s="54" t="s">
        <v>280</v>
      </c>
      <c r="AA4334" s="132">
        <v>1.1919187600338E-5</v>
      </c>
      <c r="AJ4334" s="42"/>
      <c r="AM4334" s="42"/>
      <c r="AN4334" s="42"/>
      <c r="AO4334" s="42"/>
      <c r="AP4334" s="42"/>
      <c r="AY4334" s="42"/>
      <c r="AZ4334" s="42"/>
      <c r="BA4334" s="42"/>
      <c r="BB4334" s="42"/>
      <c r="BN4334" s="54" t="s">
        <v>4578</v>
      </c>
      <c r="BO4334" s="58" t="str">
        <f t="shared" si="67"/>
        <v>境内资产</v>
      </c>
      <c r="BP4334" s="58" t="str">
        <f>IF(M4334="",VLOOKUP(D4334,Sheet4!$A$1:$B$92,2,0),VLOOKUP(Q4334,Sheet4!$A$1:$B$92,2,0))</f>
        <v>保险资产管理产品</v>
      </c>
    </row>
    <row r="4335" spans="1:68" s="58" customFormat="1" ht="12.75" customHeight="1">
      <c r="A4335" s="64" t="s">
        <v>2478</v>
      </c>
      <c r="B4335" s="54" t="s">
        <v>2479</v>
      </c>
      <c r="C4335" s="252" t="s">
        <v>5552</v>
      </c>
      <c r="D4335" s="252" t="s">
        <v>672</v>
      </c>
      <c r="E4335" s="54" t="s">
        <v>2480</v>
      </c>
      <c r="F4335" s="54" t="s">
        <v>2479</v>
      </c>
      <c r="G4335" s="129">
        <v>94800</v>
      </c>
      <c r="H4335" s="323">
        <v>461957</v>
      </c>
      <c r="I4335" s="323">
        <v>445560</v>
      </c>
      <c r="J4335" s="42"/>
      <c r="K4335" s="42"/>
      <c r="L4335" s="42" t="s">
        <v>4489</v>
      </c>
      <c r="M4335" s="42" t="s">
        <v>2416</v>
      </c>
      <c r="N4335" s="42" t="s">
        <v>2417</v>
      </c>
      <c r="O4335" s="137" t="s">
        <v>2418</v>
      </c>
      <c r="P4335" s="42" t="s">
        <v>64</v>
      </c>
      <c r="Q4335" s="42" t="s">
        <v>65</v>
      </c>
      <c r="R4335" s="42">
        <v>1</v>
      </c>
      <c r="S4335" s="137" t="s">
        <v>2419</v>
      </c>
      <c r="T4335" s="62">
        <v>699571750</v>
      </c>
      <c r="U4335" s="62">
        <v>676520223.12</v>
      </c>
      <c r="Z4335" s="54" t="s">
        <v>68</v>
      </c>
      <c r="AA4335" s="132">
        <v>2.3754158436051201E-5</v>
      </c>
      <c r="AJ4335" s="42"/>
      <c r="AM4335" s="42"/>
      <c r="AN4335" s="42"/>
      <c r="AO4335" s="42"/>
      <c r="AP4335" s="42"/>
      <c r="AY4335" s="42"/>
      <c r="AZ4335" s="42"/>
      <c r="BA4335" s="42"/>
      <c r="BB4335" s="42"/>
      <c r="BN4335" s="54" t="s">
        <v>4578</v>
      </c>
      <c r="BO4335" s="58" t="str">
        <f t="shared" si="67"/>
        <v>境内资产</v>
      </c>
      <c r="BP4335" s="58" t="str">
        <f>IF(M4335="",VLOOKUP(D4335,Sheet4!$A$1:$B$92,2,0),VLOOKUP(Q4335,Sheet4!$A$1:$B$92,2,0))</f>
        <v>保险资产管理产品</v>
      </c>
    </row>
    <row r="4336" spans="1:68" s="58" customFormat="1" ht="12.75" customHeight="1">
      <c r="A4336" s="64" t="s">
        <v>2481</v>
      </c>
      <c r="B4336" s="54" t="s">
        <v>2482</v>
      </c>
      <c r="C4336" s="252" t="s">
        <v>5552</v>
      </c>
      <c r="D4336" s="252" t="s">
        <v>672</v>
      </c>
      <c r="E4336" s="54" t="s">
        <v>2483</v>
      </c>
      <c r="F4336" s="54" t="s">
        <v>2482</v>
      </c>
      <c r="G4336" s="129">
        <v>29200</v>
      </c>
      <c r="H4336" s="323">
        <v>358113.28000000003</v>
      </c>
      <c r="I4336" s="323">
        <v>246448</v>
      </c>
      <c r="J4336" s="42"/>
      <c r="K4336" s="42"/>
      <c r="L4336" s="42" t="s">
        <v>4489</v>
      </c>
      <c r="M4336" s="42" t="s">
        <v>2416</v>
      </c>
      <c r="N4336" s="42" t="s">
        <v>2417</v>
      </c>
      <c r="O4336" s="137" t="s">
        <v>2418</v>
      </c>
      <c r="P4336" s="42" t="s">
        <v>64</v>
      </c>
      <c r="Q4336" s="42" t="s">
        <v>65</v>
      </c>
      <c r="R4336" s="42">
        <v>1</v>
      </c>
      <c r="S4336" s="137" t="s">
        <v>2419</v>
      </c>
      <c r="T4336" s="62">
        <v>699571750</v>
      </c>
      <c r="U4336" s="62">
        <v>676520223.12</v>
      </c>
      <c r="Z4336" s="54" t="s">
        <v>68</v>
      </c>
      <c r="AA4336" s="132">
        <v>3.91506033126741E-5</v>
      </c>
      <c r="AJ4336" s="42"/>
      <c r="AM4336" s="42"/>
      <c r="AN4336" s="42"/>
      <c r="AO4336" s="42"/>
      <c r="AP4336" s="42"/>
      <c r="AY4336" s="42"/>
      <c r="AZ4336" s="42"/>
      <c r="BA4336" s="42"/>
      <c r="BB4336" s="42"/>
      <c r="BN4336" s="54" t="s">
        <v>4578</v>
      </c>
      <c r="BO4336" s="58" t="str">
        <f t="shared" si="67"/>
        <v>境内资产</v>
      </c>
      <c r="BP4336" s="58" t="str">
        <f>IF(M4336="",VLOOKUP(D4336,Sheet4!$A$1:$B$92,2,0),VLOOKUP(Q4336,Sheet4!$A$1:$B$92,2,0))</f>
        <v>保险资产管理产品</v>
      </c>
    </row>
    <row r="4337" spans="1:68" s="58" customFormat="1" ht="12.75" customHeight="1">
      <c r="A4337" s="64" t="s">
        <v>2484</v>
      </c>
      <c r="B4337" s="54" t="s">
        <v>2485</v>
      </c>
      <c r="C4337" s="252" t="s">
        <v>5552</v>
      </c>
      <c r="D4337" s="252" t="s">
        <v>672</v>
      </c>
      <c r="E4337" s="54" t="s">
        <v>2486</v>
      </c>
      <c r="F4337" s="54" t="s">
        <v>2485</v>
      </c>
      <c r="G4337" s="129">
        <v>55300</v>
      </c>
      <c r="H4337" s="323">
        <v>444337</v>
      </c>
      <c r="I4337" s="323">
        <v>342307</v>
      </c>
      <c r="J4337" s="42"/>
      <c r="K4337" s="42"/>
      <c r="L4337" s="42" t="s">
        <v>4489</v>
      </c>
      <c r="M4337" s="42" t="s">
        <v>2416</v>
      </c>
      <c r="N4337" s="42" t="s">
        <v>2417</v>
      </c>
      <c r="O4337" s="137" t="s">
        <v>2418</v>
      </c>
      <c r="P4337" s="42" t="s">
        <v>64</v>
      </c>
      <c r="Q4337" s="42" t="s">
        <v>65</v>
      </c>
      <c r="R4337" s="42">
        <v>1</v>
      </c>
      <c r="S4337" s="137" t="s">
        <v>2419</v>
      </c>
      <c r="T4337" s="62">
        <v>699571750</v>
      </c>
      <c r="U4337" s="62">
        <v>676520223.12</v>
      </c>
      <c r="Z4337" s="54" t="s">
        <v>68</v>
      </c>
      <c r="AA4337" s="132">
        <v>1.9819309725812602E-5</v>
      </c>
      <c r="AJ4337" s="42"/>
      <c r="AM4337" s="42"/>
      <c r="AN4337" s="42"/>
      <c r="AO4337" s="42"/>
      <c r="AP4337" s="42"/>
      <c r="AY4337" s="42"/>
      <c r="AZ4337" s="42"/>
      <c r="BA4337" s="42"/>
      <c r="BB4337" s="42"/>
      <c r="BN4337" s="54" t="s">
        <v>4578</v>
      </c>
      <c r="BO4337" s="58" t="str">
        <f t="shared" si="67"/>
        <v>境内资产</v>
      </c>
      <c r="BP4337" s="58" t="str">
        <f>IF(M4337="",VLOOKUP(D4337,Sheet4!$A$1:$B$92,2,0),VLOOKUP(Q4337,Sheet4!$A$1:$B$92,2,0))</f>
        <v>保险资产管理产品</v>
      </c>
    </row>
    <row r="4338" spans="1:68" s="58" customFormat="1" ht="12.75" customHeight="1">
      <c r="A4338" s="64" t="s">
        <v>2487</v>
      </c>
      <c r="B4338" s="54" t="s">
        <v>2488</v>
      </c>
      <c r="C4338" s="252" t="s">
        <v>5552</v>
      </c>
      <c r="D4338" s="252" t="s">
        <v>672</v>
      </c>
      <c r="E4338" s="54" t="s">
        <v>2489</v>
      </c>
      <c r="F4338" s="54" t="s">
        <v>2488</v>
      </c>
      <c r="G4338" s="129">
        <v>24900</v>
      </c>
      <c r="H4338" s="323">
        <v>350798</v>
      </c>
      <c r="I4338" s="323">
        <v>295314</v>
      </c>
      <c r="J4338" s="42"/>
      <c r="K4338" s="42"/>
      <c r="L4338" s="42" t="s">
        <v>4489</v>
      </c>
      <c r="M4338" s="42" t="s">
        <v>2416</v>
      </c>
      <c r="N4338" s="42" t="s">
        <v>2417</v>
      </c>
      <c r="O4338" s="137" t="s">
        <v>2418</v>
      </c>
      <c r="P4338" s="42" t="s">
        <v>64</v>
      </c>
      <c r="Q4338" s="42" t="s">
        <v>65</v>
      </c>
      <c r="R4338" s="42">
        <v>1</v>
      </c>
      <c r="S4338" s="137" t="s">
        <v>2419</v>
      </c>
      <c r="T4338" s="62">
        <v>699571750</v>
      </c>
      <c r="U4338" s="62">
        <v>676520223.12</v>
      </c>
      <c r="Z4338" s="54" t="s">
        <v>68</v>
      </c>
      <c r="AA4338" s="132">
        <v>2.8741526916776898E-6</v>
      </c>
      <c r="AJ4338" s="42"/>
      <c r="AM4338" s="42"/>
      <c r="AN4338" s="42"/>
      <c r="AO4338" s="42"/>
      <c r="AP4338" s="42"/>
      <c r="AY4338" s="42"/>
      <c r="AZ4338" s="42"/>
      <c r="BA4338" s="42"/>
      <c r="BB4338" s="42"/>
      <c r="BN4338" s="54" t="s">
        <v>4578</v>
      </c>
      <c r="BO4338" s="58" t="str">
        <f t="shared" si="67"/>
        <v>境内资产</v>
      </c>
      <c r="BP4338" s="58" t="str">
        <f>IF(M4338="",VLOOKUP(D4338,Sheet4!$A$1:$B$92,2,0),VLOOKUP(Q4338,Sheet4!$A$1:$B$92,2,0))</f>
        <v>保险资产管理产品</v>
      </c>
    </row>
    <row r="4339" spans="1:68" s="58" customFormat="1" ht="12.75" customHeight="1">
      <c r="A4339" s="64" t="s">
        <v>2490</v>
      </c>
      <c r="B4339" s="54" t="s">
        <v>2491</v>
      </c>
      <c r="C4339" s="252" t="s">
        <v>5552</v>
      </c>
      <c r="D4339" s="252" t="s">
        <v>672</v>
      </c>
      <c r="E4339" s="54" t="s">
        <v>2492</v>
      </c>
      <c r="F4339" s="54" t="s">
        <v>2491</v>
      </c>
      <c r="G4339" s="129">
        <v>45400</v>
      </c>
      <c r="H4339" s="323">
        <v>539835.11</v>
      </c>
      <c r="I4339" s="323">
        <v>461264</v>
      </c>
      <c r="J4339" s="42"/>
      <c r="K4339" s="42"/>
      <c r="L4339" s="42" t="s">
        <v>4489</v>
      </c>
      <c r="M4339" s="42" t="s">
        <v>2416</v>
      </c>
      <c r="N4339" s="42" t="s">
        <v>2417</v>
      </c>
      <c r="O4339" s="137" t="s">
        <v>2418</v>
      </c>
      <c r="P4339" s="42" t="s">
        <v>64</v>
      </c>
      <c r="Q4339" s="42" t="s">
        <v>65</v>
      </c>
      <c r="R4339" s="42">
        <v>1</v>
      </c>
      <c r="S4339" s="137" t="s">
        <v>2419</v>
      </c>
      <c r="T4339" s="62">
        <v>699571750</v>
      </c>
      <c r="U4339" s="62">
        <v>676520223.12</v>
      </c>
      <c r="Z4339" s="54" t="s">
        <v>68</v>
      </c>
      <c r="AA4339" s="132">
        <v>2.67109329189868E-5</v>
      </c>
      <c r="AJ4339" s="42"/>
      <c r="AM4339" s="42"/>
      <c r="AN4339" s="42"/>
      <c r="AO4339" s="42"/>
      <c r="AP4339" s="42"/>
      <c r="AY4339" s="42"/>
      <c r="AZ4339" s="42"/>
      <c r="BA4339" s="42"/>
      <c r="BB4339" s="42"/>
      <c r="BN4339" s="54" t="s">
        <v>4578</v>
      </c>
      <c r="BO4339" s="58" t="str">
        <f t="shared" si="67"/>
        <v>境内资产</v>
      </c>
      <c r="BP4339" s="58" t="str">
        <f>IF(M4339="",VLOOKUP(D4339,Sheet4!$A$1:$B$92,2,0),VLOOKUP(Q4339,Sheet4!$A$1:$B$92,2,0))</f>
        <v>保险资产管理产品</v>
      </c>
    </row>
    <row r="4340" spans="1:68" s="58" customFormat="1" ht="12.75" customHeight="1">
      <c r="A4340" s="64" t="s">
        <v>2493</v>
      </c>
      <c r="B4340" s="54" t="s">
        <v>2494</v>
      </c>
      <c r="C4340" s="252" t="s">
        <v>5552</v>
      </c>
      <c r="D4340" s="252" t="s">
        <v>672</v>
      </c>
      <c r="E4340" s="54" t="s">
        <v>2495</v>
      </c>
      <c r="F4340" s="54" t="s">
        <v>2494</v>
      </c>
      <c r="G4340" s="129">
        <v>11700</v>
      </c>
      <c r="H4340" s="323">
        <v>36880.89</v>
      </c>
      <c r="I4340" s="323">
        <v>31707</v>
      </c>
      <c r="J4340" s="42"/>
      <c r="K4340" s="42"/>
      <c r="L4340" s="42" t="s">
        <v>4489</v>
      </c>
      <c r="M4340" s="42" t="s">
        <v>2416</v>
      </c>
      <c r="N4340" s="42" t="s">
        <v>2417</v>
      </c>
      <c r="O4340" s="137" t="s">
        <v>2418</v>
      </c>
      <c r="P4340" s="42" t="s">
        <v>64</v>
      </c>
      <c r="Q4340" s="42" t="s">
        <v>65</v>
      </c>
      <c r="R4340" s="42">
        <v>1</v>
      </c>
      <c r="S4340" s="137" t="s">
        <v>2419</v>
      </c>
      <c r="T4340" s="62">
        <v>699571750</v>
      </c>
      <c r="U4340" s="62">
        <v>676520223.12</v>
      </c>
      <c r="Z4340" s="54" t="s">
        <v>68</v>
      </c>
      <c r="AA4340" s="132">
        <v>1.93377126267717E-6</v>
      </c>
      <c r="AJ4340" s="42"/>
      <c r="AM4340" s="42"/>
      <c r="AN4340" s="42"/>
      <c r="AO4340" s="42"/>
      <c r="AP4340" s="42"/>
      <c r="AY4340" s="42"/>
      <c r="AZ4340" s="42"/>
      <c r="BA4340" s="42"/>
      <c r="BB4340" s="42"/>
      <c r="BN4340" s="54" t="s">
        <v>4578</v>
      </c>
      <c r="BO4340" s="58" t="str">
        <f t="shared" si="67"/>
        <v>境内资产</v>
      </c>
      <c r="BP4340" s="58" t="str">
        <f>IF(M4340="",VLOOKUP(D4340,Sheet4!$A$1:$B$92,2,0),VLOOKUP(Q4340,Sheet4!$A$1:$B$92,2,0))</f>
        <v>保险资产管理产品</v>
      </c>
    </row>
    <row r="4341" spans="1:68" s="58" customFormat="1" ht="12.75" customHeight="1">
      <c r="A4341" s="64" t="s">
        <v>2496</v>
      </c>
      <c r="B4341" s="54" t="s">
        <v>2497</v>
      </c>
      <c r="C4341" s="252" t="s">
        <v>5552</v>
      </c>
      <c r="D4341" s="252" t="s">
        <v>672</v>
      </c>
      <c r="E4341" s="54" t="s">
        <v>2498</v>
      </c>
      <c r="F4341" s="54" t="s">
        <v>2497</v>
      </c>
      <c r="G4341" s="129">
        <v>29000</v>
      </c>
      <c r="H4341" s="323">
        <v>599531.54</v>
      </c>
      <c r="I4341" s="323">
        <v>504310</v>
      </c>
      <c r="J4341" s="42"/>
      <c r="K4341" s="42"/>
      <c r="L4341" s="42" t="s">
        <v>4489</v>
      </c>
      <c r="M4341" s="42" t="s">
        <v>2416</v>
      </c>
      <c r="N4341" s="42" t="s">
        <v>2417</v>
      </c>
      <c r="O4341" s="137" t="s">
        <v>2418</v>
      </c>
      <c r="P4341" s="42" t="s">
        <v>64</v>
      </c>
      <c r="Q4341" s="42" t="s">
        <v>65</v>
      </c>
      <c r="R4341" s="42">
        <v>1</v>
      </c>
      <c r="S4341" s="137" t="s">
        <v>2419</v>
      </c>
      <c r="T4341" s="62">
        <v>699571750</v>
      </c>
      <c r="U4341" s="62">
        <v>676520223.12</v>
      </c>
      <c r="Z4341" s="54" t="s">
        <v>68</v>
      </c>
      <c r="AA4341" s="132">
        <v>1.73780024483436E-5</v>
      </c>
      <c r="AJ4341" s="42"/>
      <c r="AM4341" s="42"/>
      <c r="AN4341" s="42"/>
      <c r="AO4341" s="42"/>
      <c r="AP4341" s="42"/>
      <c r="AY4341" s="42"/>
      <c r="AZ4341" s="42"/>
      <c r="BA4341" s="42"/>
      <c r="BB4341" s="42"/>
      <c r="BN4341" s="54" t="s">
        <v>4578</v>
      </c>
      <c r="BO4341" s="58" t="str">
        <f t="shared" si="67"/>
        <v>境内资产</v>
      </c>
      <c r="BP4341" s="58" t="str">
        <f>IF(M4341="",VLOOKUP(D4341,Sheet4!$A$1:$B$92,2,0),VLOOKUP(Q4341,Sheet4!$A$1:$B$92,2,0))</f>
        <v>保险资产管理产品</v>
      </c>
    </row>
    <row r="4342" spans="1:68" s="58" customFormat="1" ht="12.75" customHeight="1">
      <c r="A4342" s="64" t="s">
        <v>2499</v>
      </c>
      <c r="B4342" s="54" t="s">
        <v>2500</v>
      </c>
      <c r="C4342" s="252" t="s">
        <v>5552</v>
      </c>
      <c r="D4342" s="252" t="s">
        <v>672</v>
      </c>
      <c r="E4342" s="54" t="s">
        <v>2501</v>
      </c>
      <c r="F4342" s="54" t="s">
        <v>2500</v>
      </c>
      <c r="G4342" s="129">
        <v>26100</v>
      </c>
      <c r="H4342" s="323">
        <v>705974</v>
      </c>
      <c r="I4342" s="323">
        <v>595341</v>
      </c>
      <c r="J4342" s="42"/>
      <c r="K4342" s="42"/>
      <c r="L4342" s="42" t="s">
        <v>4489</v>
      </c>
      <c r="M4342" s="42" t="s">
        <v>2416</v>
      </c>
      <c r="N4342" s="42" t="s">
        <v>2417</v>
      </c>
      <c r="O4342" s="137" t="s">
        <v>2418</v>
      </c>
      <c r="P4342" s="42" t="s">
        <v>64</v>
      </c>
      <c r="Q4342" s="42" t="s">
        <v>65</v>
      </c>
      <c r="R4342" s="42">
        <v>1</v>
      </c>
      <c r="S4342" s="137" t="s">
        <v>2419</v>
      </c>
      <c r="T4342" s="62">
        <v>699571750</v>
      </c>
      <c r="U4342" s="62">
        <v>676520223.12</v>
      </c>
      <c r="Z4342" s="54" t="s">
        <v>280</v>
      </c>
      <c r="AA4342" s="132">
        <v>1.7953922681370099E-5</v>
      </c>
      <c r="AJ4342" s="42"/>
      <c r="AM4342" s="42"/>
      <c r="AN4342" s="42"/>
      <c r="AO4342" s="42"/>
      <c r="AP4342" s="42"/>
      <c r="AY4342" s="42"/>
      <c r="AZ4342" s="42"/>
      <c r="BA4342" s="42"/>
      <c r="BB4342" s="42"/>
      <c r="BN4342" s="54" t="s">
        <v>4578</v>
      </c>
      <c r="BO4342" s="58" t="str">
        <f t="shared" si="67"/>
        <v>境内资产</v>
      </c>
      <c r="BP4342" s="58" t="str">
        <f>IF(M4342="",VLOOKUP(D4342,Sheet4!$A$1:$B$92,2,0),VLOOKUP(Q4342,Sheet4!$A$1:$B$92,2,0))</f>
        <v>保险资产管理产品</v>
      </c>
    </row>
    <row r="4343" spans="1:68" s="58" customFormat="1" ht="12.75" customHeight="1">
      <c r="A4343" s="64" t="s">
        <v>2118</v>
      </c>
      <c r="B4343" s="54" t="s">
        <v>2502</v>
      </c>
      <c r="C4343" s="252" t="s">
        <v>5552</v>
      </c>
      <c r="D4343" s="252" t="s">
        <v>672</v>
      </c>
      <c r="E4343" s="54" t="s">
        <v>2503</v>
      </c>
      <c r="F4343" s="54" t="s">
        <v>2502</v>
      </c>
      <c r="G4343" s="129">
        <v>39300</v>
      </c>
      <c r="H4343" s="323">
        <v>467765</v>
      </c>
      <c r="I4343" s="323">
        <v>557667</v>
      </c>
      <c r="J4343" s="42"/>
      <c r="K4343" s="42"/>
      <c r="L4343" s="42" t="s">
        <v>4489</v>
      </c>
      <c r="M4343" s="42" t="s">
        <v>2416</v>
      </c>
      <c r="N4343" s="42" t="s">
        <v>2417</v>
      </c>
      <c r="O4343" s="137" t="s">
        <v>2418</v>
      </c>
      <c r="P4343" s="42" t="s">
        <v>64</v>
      </c>
      <c r="Q4343" s="42" t="s">
        <v>65</v>
      </c>
      <c r="R4343" s="42">
        <v>1</v>
      </c>
      <c r="S4343" s="137" t="s">
        <v>2419</v>
      </c>
      <c r="T4343" s="62">
        <v>699571750</v>
      </c>
      <c r="U4343" s="62">
        <v>676520223.12</v>
      </c>
      <c r="Z4343" s="54" t="s">
        <v>68</v>
      </c>
      <c r="AA4343" s="132">
        <v>9.5934149627980602E-6</v>
      </c>
      <c r="AJ4343" s="42"/>
      <c r="AM4343" s="42"/>
      <c r="AN4343" s="42"/>
      <c r="AO4343" s="42"/>
      <c r="AP4343" s="42"/>
      <c r="AY4343" s="42"/>
      <c r="AZ4343" s="42"/>
      <c r="BA4343" s="42"/>
      <c r="BB4343" s="42"/>
      <c r="BN4343" s="54" t="s">
        <v>4578</v>
      </c>
      <c r="BO4343" s="58" t="str">
        <f t="shared" si="67"/>
        <v>境内资产</v>
      </c>
      <c r="BP4343" s="58" t="str">
        <f>IF(M4343="",VLOOKUP(D4343,Sheet4!$A$1:$B$92,2,0),VLOOKUP(Q4343,Sheet4!$A$1:$B$92,2,0))</f>
        <v>保险资产管理产品</v>
      </c>
    </row>
    <row r="4344" spans="1:68" s="58" customFormat="1" ht="12.75" customHeight="1">
      <c r="A4344" s="64" t="s">
        <v>2504</v>
      </c>
      <c r="B4344" s="54" t="s">
        <v>2505</v>
      </c>
      <c r="C4344" s="252" t="s">
        <v>5552</v>
      </c>
      <c r="D4344" s="252" t="s">
        <v>672</v>
      </c>
      <c r="E4344" s="54" t="s">
        <v>2506</v>
      </c>
      <c r="F4344" s="54" t="s">
        <v>2505</v>
      </c>
      <c r="G4344" s="129">
        <v>23000</v>
      </c>
      <c r="H4344" s="323">
        <v>477946</v>
      </c>
      <c r="I4344" s="323">
        <v>369840</v>
      </c>
      <c r="J4344" s="42"/>
      <c r="K4344" s="42"/>
      <c r="L4344" s="42" t="s">
        <v>4489</v>
      </c>
      <c r="M4344" s="42" t="s">
        <v>2416</v>
      </c>
      <c r="N4344" s="42" t="s">
        <v>2417</v>
      </c>
      <c r="O4344" s="137" t="s">
        <v>2418</v>
      </c>
      <c r="P4344" s="42" t="s">
        <v>64</v>
      </c>
      <c r="Q4344" s="42" t="s">
        <v>65</v>
      </c>
      <c r="R4344" s="42">
        <v>1</v>
      </c>
      <c r="S4344" s="137" t="s">
        <v>2419</v>
      </c>
      <c r="T4344" s="62">
        <v>699571750</v>
      </c>
      <c r="U4344" s="62">
        <v>676520223.12</v>
      </c>
      <c r="Z4344" s="54" t="s">
        <v>68</v>
      </c>
      <c r="AA4344" s="132">
        <v>2.2874130362734101E-5</v>
      </c>
      <c r="AJ4344" s="42"/>
      <c r="AM4344" s="42"/>
      <c r="AN4344" s="42"/>
      <c r="AO4344" s="42"/>
      <c r="AP4344" s="42"/>
      <c r="AY4344" s="42"/>
      <c r="AZ4344" s="42"/>
      <c r="BA4344" s="42"/>
      <c r="BB4344" s="42"/>
      <c r="BN4344" s="54" t="s">
        <v>4578</v>
      </c>
      <c r="BO4344" s="58" t="str">
        <f t="shared" si="67"/>
        <v>境内资产</v>
      </c>
      <c r="BP4344" s="58" t="str">
        <f>IF(M4344="",VLOOKUP(D4344,Sheet4!$A$1:$B$92,2,0),VLOOKUP(Q4344,Sheet4!$A$1:$B$92,2,0))</f>
        <v>保险资产管理产品</v>
      </c>
    </row>
    <row r="4345" spans="1:68" s="58" customFormat="1" ht="12.75" customHeight="1">
      <c r="A4345" s="64" t="s">
        <v>2507</v>
      </c>
      <c r="B4345" s="54" t="s">
        <v>1649</v>
      </c>
      <c r="C4345" s="252" t="s">
        <v>5552</v>
      </c>
      <c r="D4345" s="252" t="s">
        <v>672</v>
      </c>
      <c r="E4345" s="54" t="s">
        <v>1650</v>
      </c>
      <c r="F4345" s="54" t="s">
        <v>1649</v>
      </c>
      <c r="G4345" s="54">
        <v>164</v>
      </c>
      <c r="H4345" s="323">
        <v>4995.4399999999996</v>
      </c>
      <c r="I4345" s="323">
        <v>4995.4399999999996</v>
      </c>
      <c r="J4345" s="42"/>
      <c r="K4345" s="42"/>
      <c r="L4345" s="42" t="s">
        <v>4489</v>
      </c>
      <c r="M4345" s="42" t="s">
        <v>2416</v>
      </c>
      <c r="N4345" s="42" t="s">
        <v>2417</v>
      </c>
      <c r="O4345" s="137" t="s">
        <v>2418</v>
      </c>
      <c r="P4345" s="42" t="s">
        <v>64</v>
      </c>
      <c r="Q4345" s="42" t="s">
        <v>65</v>
      </c>
      <c r="R4345" s="42">
        <v>1</v>
      </c>
      <c r="S4345" s="137" t="s">
        <v>2419</v>
      </c>
      <c r="T4345" s="62">
        <v>699571750</v>
      </c>
      <c r="U4345" s="62">
        <v>676520223.12</v>
      </c>
      <c r="Z4345" s="54" t="s">
        <v>68</v>
      </c>
      <c r="AA4345" s="132" t="e">
        <v>#DIV/0!</v>
      </c>
      <c r="AJ4345" s="42"/>
      <c r="AM4345" s="42"/>
      <c r="AN4345" s="42"/>
      <c r="AO4345" s="42"/>
      <c r="AP4345" s="42"/>
      <c r="AY4345" s="42"/>
      <c r="AZ4345" s="42"/>
      <c r="BA4345" s="42"/>
      <c r="BB4345" s="42"/>
      <c r="BN4345" s="54" t="s">
        <v>4578</v>
      </c>
      <c r="BO4345" s="58" t="str">
        <f t="shared" si="67"/>
        <v>境内资产</v>
      </c>
      <c r="BP4345" s="58" t="str">
        <f>IF(M4345="",VLOOKUP(D4345,Sheet4!$A$1:$B$92,2,0),VLOOKUP(Q4345,Sheet4!$A$1:$B$92,2,0))</f>
        <v>保险资产管理产品</v>
      </c>
    </row>
    <row r="4346" spans="1:68" s="58" customFormat="1" ht="12.75" customHeight="1">
      <c r="A4346" s="64" t="s">
        <v>1651</v>
      </c>
      <c r="B4346" s="54" t="s">
        <v>1652</v>
      </c>
      <c r="C4346" s="252" t="s">
        <v>5552</v>
      </c>
      <c r="D4346" s="252" t="s">
        <v>672</v>
      </c>
      <c r="E4346" s="54" t="s">
        <v>1653</v>
      </c>
      <c r="F4346" s="54" t="s">
        <v>1652</v>
      </c>
      <c r="G4346" s="54">
        <v>206</v>
      </c>
      <c r="H4346" s="323">
        <v>3067.34</v>
      </c>
      <c r="I4346" s="323">
        <v>3067.34</v>
      </c>
      <c r="J4346" s="42"/>
      <c r="K4346" s="42"/>
      <c r="L4346" s="42" t="s">
        <v>4489</v>
      </c>
      <c r="M4346" s="42" t="s">
        <v>2416</v>
      </c>
      <c r="N4346" s="42" t="s">
        <v>2417</v>
      </c>
      <c r="O4346" s="137" t="s">
        <v>2418</v>
      </c>
      <c r="P4346" s="42" t="s">
        <v>64</v>
      </c>
      <c r="Q4346" s="42" t="s">
        <v>65</v>
      </c>
      <c r="R4346" s="42">
        <v>1</v>
      </c>
      <c r="S4346" s="137" t="s">
        <v>2419</v>
      </c>
      <c r="T4346" s="62">
        <v>699571750</v>
      </c>
      <c r="U4346" s="62">
        <v>676520223.12</v>
      </c>
      <c r="Z4346" s="54" t="s">
        <v>68</v>
      </c>
      <c r="AA4346" s="132" t="e">
        <v>#DIV/0!</v>
      </c>
      <c r="AJ4346" s="42"/>
      <c r="AM4346" s="42"/>
      <c r="AN4346" s="42"/>
      <c r="AO4346" s="42"/>
      <c r="AP4346" s="42"/>
      <c r="AY4346" s="42"/>
      <c r="AZ4346" s="42"/>
      <c r="BA4346" s="42"/>
      <c r="BB4346" s="42"/>
      <c r="BN4346" s="54" t="s">
        <v>4578</v>
      </c>
      <c r="BO4346" s="58" t="str">
        <f t="shared" si="67"/>
        <v>境内资产</v>
      </c>
      <c r="BP4346" s="58" t="str">
        <f>IF(M4346="",VLOOKUP(D4346,Sheet4!$A$1:$B$92,2,0),VLOOKUP(Q4346,Sheet4!$A$1:$B$92,2,0))</f>
        <v>保险资产管理产品</v>
      </c>
    </row>
    <row r="4347" spans="1:68" s="58" customFormat="1" ht="12.75" customHeight="1">
      <c r="A4347" s="64" t="s">
        <v>2508</v>
      </c>
      <c r="B4347" s="54" t="s">
        <v>2509</v>
      </c>
      <c r="C4347" s="252" t="s">
        <v>5552</v>
      </c>
      <c r="D4347" s="252" t="s">
        <v>672</v>
      </c>
      <c r="E4347" s="54" t="s">
        <v>2510</v>
      </c>
      <c r="F4347" s="54" t="s">
        <v>2509</v>
      </c>
      <c r="G4347" s="129">
        <v>24900</v>
      </c>
      <c r="H4347" s="323">
        <v>454688</v>
      </c>
      <c r="I4347" s="323">
        <v>450939</v>
      </c>
      <c r="J4347" s="42"/>
      <c r="K4347" s="42"/>
      <c r="L4347" s="42" t="s">
        <v>4489</v>
      </c>
      <c r="M4347" s="42" t="s">
        <v>2416</v>
      </c>
      <c r="N4347" s="42" t="s">
        <v>2417</v>
      </c>
      <c r="O4347" s="137" t="s">
        <v>2418</v>
      </c>
      <c r="P4347" s="42" t="s">
        <v>64</v>
      </c>
      <c r="Q4347" s="42" t="s">
        <v>65</v>
      </c>
      <c r="R4347" s="42">
        <v>1</v>
      </c>
      <c r="S4347" s="137" t="s">
        <v>2419</v>
      </c>
      <c r="T4347" s="62">
        <v>699571750</v>
      </c>
      <c r="U4347" s="62">
        <v>676520223.12</v>
      </c>
      <c r="Z4347" s="54" t="s">
        <v>68</v>
      </c>
      <c r="AA4347" s="132">
        <v>2.3482899535647799E-5</v>
      </c>
      <c r="AJ4347" s="42"/>
      <c r="AM4347" s="42"/>
      <c r="AN4347" s="42"/>
      <c r="AO4347" s="42"/>
      <c r="AP4347" s="42"/>
      <c r="AY4347" s="42"/>
      <c r="AZ4347" s="42"/>
      <c r="BA4347" s="42"/>
      <c r="BB4347" s="42"/>
      <c r="BN4347" s="54" t="s">
        <v>4578</v>
      </c>
      <c r="BO4347" s="58" t="str">
        <f t="shared" si="67"/>
        <v>境内资产</v>
      </c>
      <c r="BP4347" s="58" t="str">
        <f>IF(M4347="",VLOOKUP(D4347,Sheet4!$A$1:$B$92,2,0),VLOOKUP(Q4347,Sheet4!$A$1:$B$92,2,0))</f>
        <v>保险资产管理产品</v>
      </c>
    </row>
    <row r="4348" spans="1:68" s="58" customFormat="1" ht="12.75" customHeight="1">
      <c r="A4348" s="64" t="s">
        <v>2511</v>
      </c>
      <c r="B4348" s="54" t="s">
        <v>2512</v>
      </c>
      <c r="C4348" s="252" t="s">
        <v>5552</v>
      </c>
      <c r="D4348" s="252" t="s">
        <v>672</v>
      </c>
      <c r="E4348" s="54" t="s">
        <v>2513</v>
      </c>
      <c r="F4348" s="54" t="s">
        <v>2512</v>
      </c>
      <c r="G4348" s="129">
        <v>27800</v>
      </c>
      <c r="H4348" s="323">
        <v>403059</v>
      </c>
      <c r="I4348" s="323">
        <v>324148</v>
      </c>
      <c r="J4348" s="42"/>
      <c r="K4348" s="42"/>
      <c r="L4348" s="42" t="s">
        <v>4489</v>
      </c>
      <c r="M4348" s="42" t="s">
        <v>2416</v>
      </c>
      <c r="N4348" s="42" t="s">
        <v>2417</v>
      </c>
      <c r="O4348" s="137" t="s">
        <v>2418</v>
      </c>
      <c r="P4348" s="42" t="s">
        <v>64</v>
      </c>
      <c r="Q4348" s="42" t="s">
        <v>65</v>
      </c>
      <c r="R4348" s="42">
        <v>1</v>
      </c>
      <c r="S4348" s="137" t="s">
        <v>2419</v>
      </c>
      <c r="T4348" s="62">
        <v>699571750</v>
      </c>
      <c r="U4348" s="62">
        <v>676520223.12</v>
      </c>
      <c r="Z4348" s="54" t="s">
        <v>68</v>
      </c>
      <c r="AA4348" s="132">
        <v>2.2526426632287001E-5</v>
      </c>
      <c r="AJ4348" s="42"/>
      <c r="AM4348" s="42"/>
      <c r="AN4348" s="42"/>
      <c r="AO4348" s="42"/>
      <c r="AP4348" s="42"/>
      <c r="AY4348" s="42"/>
      <c r="AZ4348" s="42"/>
      <c r="BA4348" s="42"/>
      <c r="BB4348" s="42"/>
      <c r="BN4348" s="54" t="s">
        <v>4578</v>
      </c>
      <c r="BO4348" s="58" t="str">
        <f t="shared" si="67"/>
        <v>境内资产</v>
      </c>
      <c r="BP4348" s="58" t="str">
        <f>IF(M4348="",VLOOKUP(D4348,Sheet4!$A$1:$B$92,2,0),VLOOKUP(Q4348,Sheet4!$A$1:$B$92,2,0))</f>
        <v>保险资产管理产品</v>
      </c>
    </row>
    <row r="4349" spans="1:68" s="58" customFormat="1" ht="12.75" customHeight="1">
      <c r="A4349" s="64" t="s">
        <v>2514</v>
      </c>
      <c r="B4349" s="54" t="s">
        <v>2515</v>
      </c>
      <c r="C4349" s="252" t="s">
        <v>5552</v>
      </c>
      <c r="D4349" s="252" t="s">
        <v>672</v>
      </c>
      <c r="E4349" s="54" t="s">
        <v>2516</v>
      </c>
      <c r="F4349" s="54" t="s">
        <v>2515</v>
      </c>
      <c r="G4349" s="129">
        <v>19000</v>
      </c>
      <c r="H4349" s="323">
        <v>350119</v>
      </c>
      <c r="I4349" s="323">
        <v>357960</v>
      </c>
      <c r="J4349" s="42"/>
      <c r="K4349" s="42"/>
      <c r="L4349" s="42" t="s">
        <v>4489</v>
      </c>
      <c r="M4349" s="42" t="s">
        <v>2416</v>
      </c>
      <c r="N4349" s="42" t="s">
        <v>2417</v>
      </c>
      <c r="O4349" s="137" t="s">
        <v>2418</v>
      </c>
      <c r="P4349" s="42" t="s">
        <v>64</v>
      </c>
      <c r="Q4349" s="42" t="s">
        <v>65</v>
      </c>
      <c r="R4349" s="42">
        <v>1</v>
      </c>
      <c r="S4349" s="137" t="s">
        <v>2419</v>
      </c>
      <c r="T4349" s="62">
        <v>699571750</v>
      </c>
      <c r="U4349" s="62">
        <v>676520223.12</v>
      </c>
      <c r="Z4349" s="54" t="s">
        <v>68</v>
      </c>
      <c r="AA4349" s="132">
        <v>4.4238175337132501E-5</v>
      </c>
      <c r="AJ4349" s="42"/>
      <c r="AM4349" s="42"/>
      <c r="AN4349" s="42"/>
      <c r="AO4349" s="42"/>
      <c r="AP4349" s="42"/>
      <c r="AY4349" s="42"/>
      <c r="AZ4349" s="42"/>
      <c r="BA4349" s="42"/>
      <c r="BB4349" s="42"/>
      <c r="BN4349" s="54" t="s">
        <v>4578</v>
      </c>
      <c r="BO4349" s="58" t="str">
        <f t="shared" si="67"/>
        <v>境内资产</v>
      </c>
      <c r="BP4349" s="58" t="str">
        <f>IF(M4349="",VLOOKUP(D4349,Sheet4!$A$1:$B$92,2,0),VLOOKUP(Q4349,Sheet4!$A$1:$B$92,2,0))</f>
        <v>保险资产管理产品</v>
      </c>
    </row>
    <row r="4350" spans="1:68" s="58" customFormat="1" ht="12.75" customHeight="1">
      <c r="A4350" s="64" t="s">
        <v>2517</v>
      </c>
      <c r="B4350" s="54" t="s">
        <v>2518</v>
      </c>
      <c r="C4350" s="252" t="s">
        <v>5552</v>
      </c>
      <c r="D4350" s="252" t="s">
        <v>672</v>
      </c>
      <c r="E4350" s="54" t="s">
        <v>2519</v>
      </c>
      <c r="F4350" s="54" t="s">
        <v>2518</v>
      </c>
      <c r="G4350" s="129">
        <v>18000</v>
      </c>
      <c r="H4350" s="323">
        <v>316174.13</v>
      </c>
      <c r="I4350" s="323">
        <v>308160</v>
      </c>
      <c r="J4350" s="42"/>
      <c r="K4350" s="42"/>
      <c r="L4350" s="42" t="s">
        <v>4489</v>
      </c>
      <c r="M4350" s="42" t="s">
        <v>2416</v>
      </c>
      <c r="N4350" s="42" t="s">
        <v>2417</v>
      </c>
      <c r="O4350" s="137" t="s">
        <v>2418</v>
      </c>
      <c r="P4350" s="42" t="s">
        <v>64</v>
      </c>
      <c r="Q4350" s="42" t="s">
        <v>65</v>
      </c>
      <c r="R4350" s="42">
        <v>1</v>
      </c>
      <c r="S4350" s="137" t="s">
        <v>2419</v>
      </c>
      <c r="T4350" s="62">
        <v>699571750</v>
      </c>
      <c r="U4350" s="62">
        <v>676520223.12</v>
      </c>
      <c r="Z4350" s="54" t="s">
        <v>68</v>
      </c>
      <c r="AA4350" s="132">
        <v>5.8939354488723998E-5</v>
      </c>
      <c r="AJ4350" s="42"/>
      <c r="AM4350" s="42"/>
      <c r="AN4350" s="42"/>
      <c r="AO4350" s="42"/>
      <c r="AP4350" s="42"/>
      <c r="AY4350" s="42"/>
      <c r="AZ4350" s="42"/>
      <c r="BA4350" s="42"/>
      <c r="BB4350" s="42"/>
      <c r="BN4350" s="54" t="s">
        <v>4578</v>
      </c>
      <c r="BO4350" s="58" t="str">
        <f t="shared" si="67"/>
        <v>境内资产</v>
      </c>
      <c r="BP4350" s="58" t="str">
        <f>IF(M4350="",VLOOKUP(D4350,Sheet4!$A$1:$B$92,2,0),VLOOKUP(Q4350,Sheet4!$A$1:$B$92,2,0))</f>
        <v>保险资产管理产品</v>
      </c>
    </row>
    <row r="4351" spans="1:68" s="58" customFormat="1" ht="12.75" customHeight="1">
      <c r="A4351" s="64" t="s">
        <v>2520</v>
      </c>
      <c r="B4351" s="54" t="s">
        <v>2521</v>
      </c>
      <c r="C4351" s="252" t="s">
        <v>5552</v>
      </c>
      <c r="D4351" s="252" t="s">
        <v>672</v>
      </c>
      <c r="E4351" s="54" t="s">
        <v>2522</v>
      </c>
      <c r="F4351" s="54" t="s">
        <v>2521</v>
      </c>
      <c r="G4351" s="129">
        <v>21400</v>
      </c>
      <c r="H4351" s="323">
        <v>337139</v>
      </c>
      <c r="I4351" s="323">
        <v>308374</v>
      </c>
      <c r="J4351" s="42"/>
      <c r="K4351" s="42"/>
      <c r="L4351" s="42" t="s">
        <v>4489</v>
      </c>
      <c r="M4351" s="42" t="s">
        <v>2416</v>
      </c>
      <c r="N4351" s="42" t="s">
        <v>2417</v>
      </c>
      <c r="O4351" s="137" t="s">
        <v>2418</v>
      </c>
      <c r="P4351" s="42" t="s">
        <v>64</v>
      </c>
      <c r="Q4351" s="42" t="s">
        <v>65</v>
      </c>
      <c r="R4351" s="42">
        <v>1</v>
      </c>
      <c r="S4351" s="137" t="s">
        <v>2419</v>
      </c>
      <c r="T4351" s="62">
        <v>699571750</v>
      </c>
      <c r="U4351" s="62">
        <v>676520223.12</v>
      </c>
      <c r="Z4351" s="54" t="s">
        <v>68</v>
      </c>
      <c r="AA4351" s="132">
        <v>4.2264710176089703E-5</v>
      </c>
      <c r="AJ4351" s="42"/>
      <c r="AM4351" s="42"/>
      <c r="AN4351" s="42"/>
      <c r="AO4351" s="42"/>
      <c r="AP4351" s="42"/>
      <c r="AY4351" s="42"/>
      <c r="AZ4351" s="42"/>
      <c r="BA4351" s="42"/>
      <c r="BB4351" s="42"/>
      <c r="BN4351" s="54" t="s">
        <v>4578</v>
      </c>
      <c r="BO4351" s="58" t="str">
        <f t="shared" si="67"/>
        <v>境内资产</v>
      </c>
      <c r="BP4351" s="58" t="str">
        <f>IF(M4351="",VLOOKUP(D4351,Sheet4!$A$1:$B$92,2,0),VLOOKUP(Q4351,Sheet4!$A$1:$B$92,2,0))</f>
        <v>保险资产管理产品</v>
      </c>
    </row>
    <row r="4352" spans="1:68" s="58" customFormat="1" ht="12.75" customHeight="1">
      <c r="A4352" s="64" t="s">
        <v>2523</v>
      </c>
      <c r="B4352" s="54" t="s">
        <v>2524</v>
      </c>
      <c r="C4352" s="252" t="s">
        <v>5552</v>
      </c>
      <c r="D4352" s="252" t="s">
        <v>672</v>
      </c>
      <c r="E4352" s="54" t="s">
        <v>2525</v>
      </c>
      <c r="F4352" s="54" t="s">
        <v>2524</v>
      </c>
      <c r="G4352" s="129">
        <v>39900</v>
      </c>
      <c r="H4352" s="323">
        <v>294031</v>
      </c>
      <c r="I4352" s="323">
        <v>255759</v>
      </c>
      <c r="J4352" s="42"/>
      <c r="K4352" s="42"/>
      <c r="L4352" s="42" t="s">
        <v>4489</v>
      </c>
      <c r="M4352" s="42" t="s">
        <v>2416</v>
      </c>
      <c r="N4352" s="42" t="s">
        <v>2417</v>
      </c>
      <c r="O4352" s="137" t="s">
        <v>2418</v>
      </c>
      <c r="P4352" s="42" t="s">
        <v>64</v>
      </c>
      <c r="Q4352" s="42" t="s">
        <v>65</v>
      </c>
      <c r="R4352" s="42">
        <v>1</v>
      </c>
      <c r="S4352" s="137" t="s">
        <v>2419</v>
      </c>
      <c r="T4352" s="62">
        <v>699571750</v>
      </c>
      <c r="U4352" s="62">
        <v>676520223.12</v>
      </c>
      <c r="Z4352" s="54" t="s">
        <v>68</v>
      </c>
      <c r="AA4352" s="132">
        <v>3.6699358482796598E-5</v>
      </c>
      <c r="AJ4352" s="42"/>
      <c r="AM4352" s="42"/>
      <c r="AN4352" s="42"/>
      <c r="AO4352" s="42"/>
      <c r="AP4352" s="42"/>
      <c r="AY4352" s="42"/>
      <c r="AZ4352" s="42"/>
      <c r="BA4352" s="42"/>
      <c r="BB4352" s="42"/>
      <c r="BN4352" s="54" t="s">
        <v>4578</v>
      </c>
      <c r="BO4352" s="58" t="str">
        <f t="shared" si="67"/>
        <v>境内资产</v>
      </c>
      <c r="BP4352" s="58" t="str">
        <f>IF(M4352="",VLOOKUP(D4352,Sheet4!$A$1:$B$92,2,0),VLOOKUP(Q4352,Sheet4!$A$1:$B$92,2,0))</f>
        <v>保险资产管理产品</v>
      </c>
    </row>
    <row r="4353" spans="1:68" s="58" customFormat="1" ht="12.75" customHeight="1">
      <c r="A4353" s="64" t="s">
        <v>2526</v>
      </c>
      <c r="B4353" s="54" t="s">
        <v>2527</v>
      </c>
      <c r="C4353" s="252" t="s">
        <v>5552</v>
      </c>
      <c r="D4353" s="252" t="s">
        <v>672</v>
      </c>
      <c r="E4353" s="54" t="s">
        <v>2528</v>
      </c>
      <c r="F4353" s="54" t="s">
        <v>2527</v>
      </c>
      <c r="G4353" s="129">
        <v>41200</v>
      </c>
      <c r="H4353" s="323">
        <v>746056.97</v>
      </c>
      <c r="I4353" s="323">
        <v>580508</v>
      </c>
      <c r="J4353" s="42"/>
      <c r="K4353" s="42"/>
      <c r="L4353" s="42" t="s">
        <v>4489</v>
      </c>
      <c r="M4353" s="42" t="s">
        <v>2416</v>
      </c>
      <c r="N4353" s="42" t="s">
        <v>2417</v>
      </c>
      <c r="O4353" s="137" t="s">
        <v>2418</v>
      </c>
      <c r="P4353" s="42" t="s">
        <v>64</v>
      </c>
      <c r="Q4353" s="42" t="s">
        <v>65</v>
      </c>
      <c r="R4353" s="42">
        <v>1</v>
      </c>
      <c r="S4353" s="137" t="s">
        <v>2419</v>
      </c>
      <c r="T4353" s="62">
        <v>699571750</v>
      </c>
      <c r="U4353" s="62">
        <v>676520223.12</v>
      </c>
      <c r="Z4353" s="54" t="s">
        <v>280</v>
      </c>
      <c r="AA4353" s="132">
        <v>1.41933588868638E-5</v>
      </c>
      <c r="AJ4353" s="42"/>
      <c r="AM4353" s="42"/>
      <c r="AN4353" s="42"/>
      <c r="AO4353" s="42"/>
      <c r="AP4353" s="42"/>
      <c r="AY4353" s="42"/>
      <c r="AZ4353" s="42"/>
      <c r="BA4353" s="42"/>
      <c r="BB4353" s="42"/>
      <c r="BN4353" s="54" t="s">
        <v>4578</v>
      </c>
      <c r="BO4353" s="58" t="str">
        <f t="shared" si="67"/>
        <v>境内资产</v>
      </c>
      <c r="BP4353" s="58" t="str">
        <f>IF(M4353="",VLOOKUP(D4353,Sheet4!$A$1:$B$92,2,0),VLOOKUP(Q4353,Sheet4!$A$1:$B$92,2,0))</f>
        <v>保险资产管理产品</v>
      </c>
    </row>
    <row r="4354" spans="1:68" s="58" customFormat="1" ht="12.75" customHeight="1">
      <c r="A4354" s="64" t="s">
        <v>2529</v>
      </c>
      <c r="B4354" s="54" t="s">
        <v>2530</v>
      </c>
      <c r="C4354" s="252" t="s">
        <v>5552</v>
      </c>
      <c r="D4354" s="252" t="s">
        <v>672</v>
      </c>
      <c r="E4354" s="54" t="s">
        <v>2531</v>
      </c>
      <c r="F4354" s="54" t="s">
        <v>2530</v>
      </c>
      <c r="G4354" s="129">
        <v>26400</v>
      </c>
      <c r="H4354" s="323">
        <v>421092</v>
      </c>
      <c r="I4354" s="323">
        <v>386760</v>
      </c>
      <c r="J4354" s="42"/>
      <c r="K4354" s="42"/>
      <c r="L4354" s="42" t="s">
        <v>4489</v>
      </c>
      <c r="M4354" s="42" t="s">
        <v>2416</v>
      </c>
      <c r="N4354" s="42" t="s">
        <v>2417</v>
      </c>
      <c r="O4354" s="137" t="s">
        <v>2418</v>
      </c>
      <c r="P4354" s="42" t="s">
        <v>64</v>
      </c>
      <c r="Q4354" s="42" t="s">
        <v>65</v>
      </c>
      <c r="R4354" s="42">
        <v>1</v>
      </c>
      <c r="S4354" s="137" t="s">
        <v>2419</v>
      </c>
      <c r="T4354" s="62">
        <v>699571750</v>
      </c>
      <c r="U4354" s="62">
        <v>676520223.12</v>
      </c>
      <c r="Z4354" s="54" t="s">
        <v>68</v>
      </c>
      <c r="AA4354" s="132">
        <v>1.37387407227312E-5</v>
      </c>
      <c r="AJ4354" s="42"/>
      <c r="AM4354" s="42"/>
      <c r="AN4354" s="42"/>
      <c r="AO4354" s="42"/>
      <c r="AP4354" s="42"/>
      <c r="AY4354" s="42"/>
      <c r="AZ4354" s="42"/>
      <c r="BA4354" s="42"/>
      <c r="BB4354" s="42"/>
      <c r="BN4354" s="54" t="s">
        <v>4578</v>
      </c>
      <c r="BO4354" s="58" t="str">
        <f t="shared" si="67"/>
        <v>境内资产</v>
      </c>
      <c r="BP4354" s="58" t="str">
        <f>IF(M4354="",VLOOKUP(D4354,Sheet4!$A$1:$B$92,2,0),VLOOKUP(Q4354,Sheet4!$A$1:$B$92,2,0))</f>
        <v>保险资产管理产品</v>
      </c>
    </row>
    <row r="4355" spans="1:68" s="58" customFormat="1" ht="12.75" customHeight="1">
      <c r="A4355" s="64" t="s">
        <v>2532</v>
      </c>
      <c r="B4355" s="54" t="s">
        <v>2533</v>
      </c>
      <c r="C4355" s="252" t="s">
        <v>5552</v>
      </c>
      <c r="D4355" s="252" t="s">
        <v>672</v>
      </c>
      <c r="E4355" s="54" t="s">
        <v>2534</v>
      </c>
      <c r="F4355" s="54" t="s">
        <v>2533</v>
      </c>
      <c r="G4355" s="129">
        <v>33200</v>
      </c>
      <c r="H4355" s="323">
        <v>1463660</v>
      </c>
      <c r="I4355" s="323">
        <v>1277536</v>
      </c>
      <c r="J4355" s="42"/>
      <c r="K4355" s="42"/>
      <c r="L4355" s="42" t="s">
        <v>4489</v>
      </c>
      <c r="M4355" s="42" t="s">
        <v>2416</v>
      </c>
      <c r="N4355" s="42" t="s">
        <v>2417</v>
      </c>
      <c r="O4355" s="137" t="s">
        <v>2418</v>
      </c>
      <c r="P4355" s="42" t="s">
        <v>64</v>
      </c>
      <c r="Q4355" s="42" t="s">
        <v>65</v>
      </c>
      <c r="R4355" s="42">
        <v>1</v>
      </c>
      <c r="S4355" s="137" t="s">
        <v>2419</v>
      </c>
      <c r="T4355" s="62">
        <v>699571750</v>
      </c>
      <c r="U4355" s="62">
        <v>676520223.12</v>
      </c>
      <c r="Z4355" s="54" t="s">
        <v>280</v>
      </c>
      <c r="AA4355" s="132">
        <v>1.02731236828929E-5</v>
      </c>
      <c r="AJ4355" s="42"/>
      <c r="AM4355" s="42"/>
      <c r="AN4355" s="42"/>
      <c r="AO4355" s="42"/>
      <c r="AP4355" s="42"/>
      <c r="AY4355" s="42"/>
      <c r="AZ4355" s="42"/>
      <c r="BA4355" s="42"/>
      <c r="BB4355" s="42"/>
      <c r="BN4355" s="54" t="s">
        <v>4578</v>
      </c>
      <c r="BO4355" s="58" t="str">
        <f t="shared" ref="BO4355:BO4418" si="68">IF(LEFT(D4355,2)="境外","境外资产","境内资产")</f>
        <v>境内资产</v>
      </c>
      <c r="BP4355" s="58" t="str">
        <f>IF(M4355="",VLOOKUP(D4355,Sheet4!$A$1:$B$92,2,0),VLOOKUP(Q4355,Sheet4!$A$1:$B$92,2,0))</f>
        <v>保险资产管理产品</v>
      </c>
    </row>
    <row r="4356" spans="1:68" s="58" customFormat="1" ht="12.75" customHeight="1">
      <c r="A4356" s="64" t="s">
        <v>2535</v>
      </c>
      <c r="B4356" s="54" t="s">
        <v>2536</v>
      </c>
      <c r="C4356" s="252" t="s">
        <v>5552</v>
      </c>
      <c r="D4356" s="252" t="s">
        <v>672</v>
      </c>
      <c r="E4356" s="54" t="s">
        <v>2537</v>
      </c>
      <c r="F4356" s="54" t="s">
        <v>2536</v>
      </c>
      <c r="G4356" s="129">
        <v>83400</v>
      </c>
      <c r="H4356" s="323">
        <v>3095306.6</v>
      </c>
      <c r="I4356" s="323">
        <v>3027420</v>
      </c>
      <c r="J4356" s="42"/>
      <c r="K4356" s="42"/>
      <c r="L4356" s="42" t="s">
        <v>4489</v>
      </c>
      <c r="M4356" s="42" t="s">
        <v>2416</v>
      </c>
      <c r="N4356" s="42" t="s">
        <v>2417</v>
      </c>
      <c r="O4356" s="137" t="s">
        <v>2418</v>
      </c>
      <c r="P4356" s="42" t="s">
        <v>64</v>
      </c>
      <c r="Q4356" s="42" t="s">
        <v>65</v>
      </c>
      <c r="R4356" s="42">
        <v>1</v>
      </c>
      <c r="S4356" s="137" t="s">
        <v>2419</v>
      </c>
      <c r="T4356" s="62">
        <v>699571750</v>
      </c>
      <c r="U4356" s="62">
        <v>676520223.12</v>
      </c>
      <c r="Z4356" s="54" t="s">
        <v>280</v>
      </c>
      <c r="AA4356" s="132">
        <v>1.26294924423597E-5</v>
      </c>
      <c r="AJ4356" s="42"/>
      <c r="AM4356" s="42"/>
      <c r="AN4356" s="42"/>
      <c r="AO4356" s="42"/>
      <c r="AP4356" s="42"/>
      <c r="AY4356" s="42"/>
      <c r="AZ4356" s="42"/>
      <c r="BA4356" s="42"/>
      <c r="BB4356" s="42"/>
      <c r="BN4356" s="54" t="s">
        <v>4578</v>
      </c>
      <c r="BO4356" s="58" t="str">
        <f t="shared" si="68"/>
        <v>境内资产</v>
      </c>
      <c r="BP4356" s="58" t="str">
        <f>IF(M4356="",VLOOKUP(D4356,Sheet4!$A$1:$B$92,2,0),VLOOKUP(Q4356,Sheet4!$A$1:$B$92,2,0))</f>
        <v>保险资产管理产品</v>
      </c>
    </row>
    <row r="4357" spans="1:68" s="58" customFormat="1" ht="12.75" customHeight="1">
      <c r="A4357" s="64" t="s">
        <v>2538</v>
      </c>
      <c r="B4357" s="54" t="s">
        <v>2539</v>
      </c>
      <c r="C4357" s="252" t="s">
        <v>5552</v>
      </c>
      <c r="D4357" s="252" t="s">
        <v>672</v>
      </c>
      <c r="E4357" s="54" t="s">
        <v>2540</v>
      </c>
      <c r="F4357" s="54" t="s">
        <v>2539</v>
      </c>
      <c r="G4357" s="129">
        <v>25000</v>
      </c>
      <c r="H4357" s="323">
        <v>430283.25</v>
      </c>
      <c r="I4357" s="323">
        <v>321750</v>
      </c>
      <c r="J4357" s="42"/>
      <c r="K4357" s="42"/>
      <c r="L4357" s="42" t="s">
        <v>4489</v>
      </c>
      <c r="M4357" s="42" t="s">
        <v>2416</v>
      </c>
      <c r="N4357" s="42" t="s">
        <v>2417</v>
      </c>
      <c r="O4357" s="137" t="s">
        <v>2418</v>
      </c>
      <c r="P4357" s="42" t="s">
        <v>64</v>
      </c>
      <c r="Q4357" s="42" t="s">
        <v>65</v>
      </c>
      <c r="R4357" s="42">
        <v>1</v>
      </c>
      <c r="S4357" s="137" t="s">
        <v>2419</v>
      </c>
      <c r="T4357" s="62">
        <v>699571750</v>
      </c>
      <c r="U4357" s="62">
        <v>676520223.12</v>
      </c>
      <c r="Z4357" s="54" t="s">
        <v>68</v>
      </c>
      <c r="AA4357" s="132">
        <v>1.8810613515172399E-5</v>
      </c>
      <c r="AJ4357" s="42"/>
      <c r="AM4357" s="42"/>
      <c r="AN4357" s="42"/>
      <c r="AO4357" s="42"/>
      <c r="AP4357" s="42"/>
      <c r="AY4357" s="42"/>
      <c r="AZ4357" s="42"/>
      <c r="BA4357" s="42"/>
      <c r="BB4357" s="42"/>
      <c r="BN4357" s="54" t="s">
        <v>4578</v>
      </c>
      <c r="BO4357" s="58" t="str">
        <f t="shared" si="68"/>
        <v>境内资产</v>
      </c>
      <c r="BP4357" s="58" t="str">
        <f>IF(M4357="",VLOOKUP(D4357,Sheet4!$A$1:$B$92,2,0),VLOOKUP(Q4357,Sheet4!$A$1:$B$92,2,0))</f>
        <v>保险资产管理产品</v>
      </c>
    </row>
    <row r="4358" spans="1:68" s="58" customFormat="1" ht="12.75" customHeight="1">
      <c r="A4358" s="64" t="s">
        <v>2541</v>
      </c>
      <c r="B4358" s="54" t="s">
        <v>2542</v>
      </c>
      <c r="C4358" s="252" t="s">
        <v>5552</v>
      </c>
      <c r="D4358" s="252" t="s">
        <v>672</v>
      </c>
      <c r="E4358" s="54" t="s">
        <v>2543</v>
      </c>
      <c r="F4358" s="54" t="s">
        <v>2542</v>
      </c>
      <c r="G4358" s="129">
        <v>28900</v>
      </c>
      <c r="H4358" s="323">
        <v>322738</v>
      </c>
      <c r="I4358" s="323">
        <v>245939</v>
      </c>
      <c r="J4358" s="42"/>
      <c r="K4358" s="42"/>
      <c r="L4358" s="42" t="s">
        <v>4489</v>
      </c>
      <c r="M4358" s="42" t="s">
        <v>2416</v>
      </c>
      <c r="N4358" s="42" t="s">
        <v>2417</v>
      </c>
      <c r="O4358" s="137" t="s">
        <v>2418</v>
      </c>
      <c r="P4358" s="42" t="s">
        <v>64</v>
      </c>
      <c r="Q4358" s="42" t="s">
        <v>65</v>
      </c>
      <c r="R4358" s="42">
        <v>1</v>
      </c>
      <c r="S4358" s="137" t="s">
        <v>2419</v>
      </c>
      <c r="T4358" s="62">
        <v>699571750</v>
      </c>
      <c r="U4358" s="62">
        <v>676520223.12</v>
      </c>
      <c r="Z4358" s="54" t="s">
        <v>68</v>
      </c>
      <c r="AA4358" s="132">
        <v>3.1554968741353198E-5</v>
      </c>
      <c r="AJ4358" s="42"/>
      <c r="AM4358" s="42"/>
      <c r="AN4358" s="42"/>
      <c r="AO4358" s="42"/>
      <c r="AP4358" s="42"/>
      <c r="AY4358" s="42"/>
      <c r="AZ4358" s="42"/>
      <c r="BA4358" s="42"/>
      <c r="BB4358" s="42"/>
      <c r="BN4358" s="54" t="s">
        <v>4578</v>
      </c>
      <c r="BO4358" s="58" t="str">
        <f t="shared" si="68"/>
        <v>境内资产</v>
      </c>
      <c r="BP4358" s="58" t="str">
        <f>IF(M4358="",VLOOKUP(D4358,Sheet4!$A$1:$B$92,2,0),VLOOKUP(Q4358,Sheet4!$A$1:$B$92,2,0))</f>
        <v>保险资产管理产品</v>
      </c>
    </row>
    <row r="4359" spans="1:68" s="58" customFormat="1" ht="12.75" customHeight="1">
      <c r="A4359" s="64" t="s">
        <v>2101</v>
      </c>
      <c r="B4359" s="54" t="s">
        <v>2223</v>
      </c>
      <c r="C4359" s="252" t="s">
        <v>5552</v>
      </c>
      <c r="D4359" s="252" t="s">
        <v>672</v>
      </c>
      <c r="E4359" s="54" t="s">
        <v>2544</v>
      </c>
      <c r="F4359" s="54" t="s">
        <v>2223</v>
      </c>
      <c r="G4359" s="129">
        <v>6700</v>
      </c>
      <c r="H4359" s="323">
        <v>533866</v>
      </c>
      <c r="I4359" s="323">
        <v>473020</v>
      </c>
      <c r="J4359" s="42"/>
      <c r="K4359" s="42"/>
      <c r="L4359" s="42" t="s">
        <v>4489</v>
      </c>
      <c r="M4359" s="42" t="s">
        <v>2416</v>
      </c>
      <c r="N4359" s="42" t="s">
        <v>2417</v>
      </c>
      <c r="O4359" s="137" t="s">
        <v>2418</v>
      </c>
      <c r="P4359" s="42" t="s">
        <v>64</v>
      </c>
      <c r="Q4359" s="42" t="s">
        <v>65</v>
      </c>
      <c r="R4359" s="42">
        <v>1</v>
      </c>
      <c r="S4359" s="137" t="s">
        <v>2419</v>
      </c>
      <c r="T4359" s="62">
        <v>699571750</v>
      </c>
      <c r="U4359" s="62">
        <v>676520223.12</v>
      </c>
      <c r="Z4359" s="54" t="s">
        <v>280</v>
      </c>
      <c r="AA4359" s="132">
        <v>5.9007629069941103E-6</v>
      </c>
      <c r="AJ4359" s="42"/>
      <c r="AM4359" s="42"/>
      <c r="AN4359" s="42"/>
      <c r="AO4359" s="42"/>
      <c r="AP4359" s="42"/>
      <c r="AY4359" s="42"/>
      <c r="AZ4359" s="42"/>
      <c r="BA4359" s="42"/>
      <c r="BB4359" s="42"/>
      <c r="BN4359" s="54" t="s">
        <v>4578</v>
      </c>
      <c r="BO4359" s="58" t="str">
        <f t="shared" si="68"/>
        <v>境内资产</v>
      </c>
      <c r="BP4359" s="58" t="str">
        <f>IF(M4359="",VLOOKUP(D4359,Sheet4!$A$1:$B$92,2,0),VLOOKUP(Q4359,Sheet4!$A$1:$B$92,2,0))</f>
        <v>保险资产管理产品</v>
      </c>
    </row>
    <row r="4360" spans="1:68" s="58" customFormat="1" ht="12.75" customHeight="1">
      <c r="A4360" s="64" t="s">
        <v>2545</v>
      </c>
      <c r="B4360" s="54" t="s">
        <v>2331</v>
      </c>
      <c r="C4360" s="252" t="s">
        <v>5552</v>
      </c>
      <c r="D4360" s="252" t="s">
        <v>672</v>
      </c>
      <c r="E4360" s="54" t="s">
        <v>2546</v>
      </c>
      <c r="F4360" s="54" t="s">
        <v>2331</v>
      </c>
      <c r="G4360" s="129">
        <v>14400</v>
      </c>
      <c r="H4360" s="323">
        <v>663608.17000000004</v>
      </c>
      <c r="I4360" s="323">
        <v>577008</v>
      </c>
      <c r="J4360" s="42"/>
      <c r="K4360" s="42"/>
      <c r="L4360" s="42" t="s">
        <v>4489</v>
      </c>
      <c r="M4360" s="42" t="s">
        <v>2416</v>
      </c>
      <c r="N4360" s="42" t="s">
        <v>2417</v>
      </c>
      <c r="O4360" s="137" t="s">
        <v>2418</v>
      </c>
      <c r="P4360" s="42" t="s">
        <v>64</v>
      </c>
      <c r="Q4360" s="42" t="s">
        <v>65</v>
      </c>
      <c r="R4360" s="42">
        <v>1</v>
      </c>
      <c r="S4360" s="137" t="s">
        <v>2419</v>
      </c>
      <c r="T4360" s="62">
        <v>699571750</v>
      </c>
      <c r="U4360" s="62">
        <v>676520223.12</v>
      </c>
      <c r="Z4360" s="54" t="s">
        <v>68</v>
      </c>
      <c r="AA4360" s="132">
        <v>1.02059810791317E-5</v>
      </c>
      <c r="AJ4360" s="42"/>
      <c r="AM4360" s="42"/>
      <c r="AN4360" s="42"/>
      <c r="AO4360" s="42"/>
      <c r="AP4360" s="42"/>
      <c r="AY4360" s="42"/>
      <c r="AZ4360" s="42"/>
      <c r="BA4360" s="42"/>
      <c r="BB4360" s="42"/>
      <c r="BN4360" s="54" t="s">
        <v>4578</v>
      </c>
      <c r="BO4360" s="58" t="str">
        <f t="shared" si="68"/>
        <v>境内资产</v>
      </c>
      <c r="BP4360" s="58" t="str">
        <f>IF(M4360="",VLOOKUP(D4360,Sheet4!$A$1:$B$92,2,0),VLOOKUP(Q4360,Sheet4!$A$1:$B$92,2,0))</f>
        <v>保险资产管理产品</v>
      </c>
    </row>
    <row r="4361" spans="1:68" s="58" customFormat="1" ht="12.75" customHeight="1">
      <c r="A4361" s="64" t="s">
        <v>2547</v>
      </c>
      <c r="B4361" s="54" t="s">
        <v>2548</v>
      </c>
      <c r="C4361" s="252" t="s">
        <v>5552</v>
      </c>
      <c r="D4361" s="252" t="s">
        <v>672</v>
      </c>
      <c r="E4361" s="54" t="s">
        <v>2549</v>
      </c>
      <c r="F4361" s="54" t="s">
        <v>2548</v>
      </c>
      <c r="G4361" s="129">
        <v>86400</v>
      </c>
      <c r="H4361" s="323">
        <v>445193</v>
      </c>
      <c r="I4361" s="323">
        <v>411264</v>
      </c>
      <c r="J4361" s="42"/>
      <c r="K4361" s="42"/>
      <c r="L4361" s="42" t="s">
        <v>4489</v>
      </c>
      <c r="M4361" s="42" t="s">
        <v>2416</v>
      </c>
      <c r="N4361" s="42" t="s">
        <v>2417</v>
      </c>
      <c r="O4361" s="137" t="s">
        <v>2418</v>
      </c>
      <c r="P4361" s="42" t="s">
        <v>64</v>
      </c>
      <c r="Q4361" s="42" t="s">
        <v>65</v>
      </c>
      <c r="R4361" s="42">
        <v>1</v>
      </c>
      <c r="S4361" s="137" t="s">
        <v>2419</v>
      </c>
      <c r="T4361" s="62">
        <v>699571750</v>
      </c>
      <c r="U4361" s="62">
        <v>676520223.12</v>
      </c>
      <c r="Z4361" s="54" t="s">
        <v>68</v>
      </c>
      <c r="AA4361" s="132">
        <v>3.3269040258434698E-5</v>
      </c>
      <c r="AJ4361" s="42"/>
      <c r="AM4361" s="42"/>
      <c r="AN4361" s="42"/>
      <c r="AO4361" s="42"/>
      <c r="AP4361" s="42"/>
      <c r="AY4361" s="42"/>
      <c r="AZ4361" s="42"/>
      <c r="BA4361" s="42"/>
      <c r="BB4361" s="42"/>
      <c r="BN4361" s="54" t="s">
        <v>4578</v>
      </c>
      <c r="BO4361" s="58" t="str">
        <f t="shared" si="68"/>
        <v>境内资产</v>
      </c>
      <c r="BP4361" s="58" t="str">
        <f>IF(M4361="",VLOOKUP(D4361,Sheet4!$A$1:$B$92,2,0),VLOOKUP(Q4361,Sheet4!$A$1:$B$92,2,0))</f>
        <v>保险资产管理产品</v>
      </c>
    </row>
    <row r="4362" spans="1:68" s="58" customFormat="1" ht="12.75" customHeight="1">
      <c r="A4362" s="64" t="s">
        <v>2550</v>
      </c>
      <c r="B4362" s="54" t="s">
        <v>2551</v>
      </c>
      <c r="C4362" s="252" t="s">
        <v>5552</v>
      </c>
      <c r="D4362" s="252" t="s">
        <v>672</v>
      </c>
      <c r="E4362" s="54" t="s">
        <v>2552</v>
      </c>
      <c r="F4362" s="54" t="s">
        <v>2551</v>
      </c>
      <c r="G4362" s="129">
        <v>47300</v>
      </c>
      <c r="H4362" s="323">
        <v>481796</v>
      </c>
      <c r="I4362" s="323">
        <v>403942</v>
      </c>
      <c r="J4362" s="42"/>
      <c r="K4362" s="42"/>
      <c r="L4362" s="42" t="s">
        <v>4489</v>
      </c>
      <c r="M4362" s="42" t="s">
        <v>2416</v>
      </c>
      <c r="N4362" s="42" t="s">
        <v>2417</v>
      </c>
      <c r="O4362" s="137" t="s">
        <v>2418</v>
      </c>
      <c r="P4362" s="42" t="s">
        <v>64</v>
      </c>
      <c r="Q4362" s="42" t="s">
        <v>65</v>
      </c>
      <c r="R4362" s="42">
        <v>1</v>
      </c>
      <c r="S4362" s="137" t="s">
        <v>2419</v>
      </c>
      <c r="T4362" s="62">
        <v>699571750</v>
      </c>
      <c r="U4362" s="62">
        <v>676520223.12</v>
      </c>
      <c r="Z4362" s="54" t="s">
        <v>68</v>
      </c>
      <c r="AA4362" s="132">
        <v>1.4760563771001701E-5</v>
      </c>
      <c r="AJ4362" s="42"/>
      <c r="AM4362" s="42"/>
      <c r="AN4362" s="42"/>
      <c r="AO4362" s="42"/>
      <c r="AP4362" s="42"/>
      <c r="AY4362" s="42"/>
      <c r="AZ4362" s="42"/>
      <c r="BA4362" s="42"/>
      <c r="BB4362" s="42"/>
      <c r="BN4362" s="54" t="s">
        <v>4578</v>
      </c>
      <c r="BO4362" s="58" t="str">
        <f t="shared" si="68"/>
        <v>境内资产</v>
      </c>
      <c r="BP4362" s="58" t="str">
        <f>IF(M4362="",VLOOKUP(D4362,Sheet4!$A$1:$B$92,2,0),VLOOKUP(Q4362,Sheet4!$A$1:$B$92,2,0))</f>
        <v>保险资产管理产品</v>
      </c>
    </row>
    <row r="4363" spans="1:68" s="58" customFormat="1" ht="12.75" customHeight="1">
      <c r="A4363" s="64" t="s">
        <v>2553</v>
      </c>
      <c r="B4363" s="54" t="s">
        <v>2554</v>
      </c>
      <c r="C4363" s="252" t="s">
        <v>5552</v>
      </c>
      <c r="D4363" s="252" t="s">
        <v>672</v>
      </c>
      <c r="E4363" s="54" t="s">
        <v>2555</v>
      </c>
      <c r="F4363" s="54" t="s">
        <v>2554</v>
      </c>
      <c r="G4363" s="129">
        <v>18300</v>
      </c>
      <c r="H4363" s="323">
        <v>815827.01</v>
      </c>
      <c r="I4363" s="323">
        <v>638487</v>
      </c>
      <c r="J4363" s="42"/>
      <c r="K4363" s="42"/>
      <c r="L4363" s="42" t="s">
        <v>4489</v>
      </c>
      <c r="M4363" s="42" t="s">
        <v>2416</v>
      </c>
      <c r="N4363" s="42" t="s">
        <v>2417</v>
      </c>
      <c r="O4363" s="137" t="s">
        <v>2418</v>
      </c>
      <c r="P4363" s="42" t="s">
        <v>64</v>
      </c>
      <c r="Q4363" s="42" t="s">
        <v>65</v>
      </c>
      <c r="R4363" s="42">
        <v>1</v>
      </c>
      <c r="S4363" s="137" t="s">
        <v>2419</v>
      </c>
      <c r="T4363" s="62">
        <v>699571750</v>
      </c>
      <c r="U4363" s="62">
        <v>676520223.12</v>
      </c>
      <c r="Z4363" s="54" t="s">
        <v>280</v>
      </c>
      <c r="AA4363" s="132">
        <v>7.8732526953214792E-6</v>
      </c>
      <c r="AJ4363" s="42"/>
      <c r="AM4363" s="42"/>
      <c r="AN4363" s="42"/>
      <c r="AO4363" s="42"/>
      <c r="AP4363" s="42"/>
      <c r="AY4363" s="42"/>
      <c r="AZ4363" s="42"/>
      <c r="BA4363" s="42"/>
      <c r="BB4363" s="42"/>
      <c r="BN4363" s="54" t="s">
        <v>4578</v>
      </c>
      <c r="BO4363" s="58" t="str">
        <f t="shared" si="68"/>
        <v>境内资产</v>
      </c>
      <c r="BP4363" s="58" t="str">
        <f>IF(M4363="",VLOOKUP(D4363,Sheet4!$A$1:$B$92,2,0),VLOOKUP(Q4363,Sheet4!$A$1:$B$92,2,0))</f>
        <v>保险资产管理产品</v>
      </c>
    </row>
    <row r="4364" spans="1:68" s="58" customFormat="1" ht="12.75" customHeight="1">
      <c r="A4364" s="64" t="s">
        <v>2556</v>
      </c>
      <c r="B4364" s="54" t="s">
        <v>2557</v>
      </c>
      <c r="C4364" s="252" t="s">
        <v>5552</v>
      </c>
      <c r="D4364" s="252" t="s">
        <v>672</v>
      </c>
      <c r="E4364" s="54" t="s">
        <v>2558</v>
      </c>
      <c r="F4364" s="54" t="s">
        <v>2557</v>
      </c>
      <c r="G4364" s="129">
        <v>32300</v>
      </c>
      <c r="H4364" s="323">
        <v>355504</v>
      </c>
      <c r="I4364" s="323">
        <v>300713</v>
      </c>
      <c r="J4364" s="42"/>
      <c r="K4364" s="42"/>
      <c r="L4364" s="42" t="s">
        <v>4489</v>
      </c>
      <c r="M4364" s="42" t="s">
        <v>2416</v>
      </c>
      <c r="N4364" s="42" t="s">
        <v>2417</v>
      </c>
      <c r="O4364" s="137" t="s">
        <v>2418</v>
      </c>
      <c r="P4364" s="42" t="s">
        <v>64</v>
      </c>
      <c r="Q4364" s="42" t="s">
        <v>65</v>
      </c>
      <c r="R4364" s="42">
        <v>1</v>
      </c>
      <c r="S4364" s="137" t="s">
        <v>2419</v>
      </c>
      <c r="T4364" s="62">
        <v>699571750</v>
      </c>
      <c r="U4364" s="62">
        <v>676520223.12</v>
      </c>
      <c r="Z4364" s="54" t="s">
        <v>68</v>
      </c>
      <c r="AA4364" s="132">
        <v>2.7091065036625701E-5</v>
      </c>
      <c r="AJ4364" s="42"/>
      <c r="AM4364" s="42"/>
      <c r="AN4364" s="42"/>
      <c r="AO4364" s="42"/>
      <c r="AP4364" s="42"/>
      <c r="AY4364" s="42"/>
      <c r="AZ4364" s="42"/>
      <c r="BA4364" s="42"/>
      <c r="BB4364" s="42"/>
      <c r="BN4364" s="54" t="s">
        <v>4578</v>
      </c>
      <c r="BO4364" s="58" t="str">
        <f t="shared" si="68"/>
        <v>境内资产</v>
      </c>
      <c r="BP4364" s="58" t="str">
        <f>IF(M4364="",VLOOKUP(D4364,Sheet4!$A$1:$B$92,2,0),VLOOKUP(Q4364,Sheet4!$A$1:$B$92,2,0))</f>
        <v>保险资产管理产品</v>
      </c>
    </row>
    <row r="4365" spans="1:68" s="58" customFormat="1" ht="12.75" customHeight="1">
      <c r="A4365" s="64" t="s">
        <v>2559</v>
      </c>
      <c r="B4365" s="54" t="s">
        <v>2560</v>
      </c>
      <c r="C4365" s="252" t="s">
        <v>5552</v>
      </c>
      <c r="D4365" s="252" t="s">
        <v>672</v>
      </c>
      <c r="E4365" s="54" t="s">
        <v>2561</v>
      </c>
      <c r="F4365" s="54" t="s">
        <v>2560</v>
      </c>
      <c r="G4365" s="129">
        <v>26900</v>
      </c>
      <c r="H4365" s="323">
        <v>368293</v>
      </c>
      <c r="I4365" s="323">
        <v>340285</v>
      </c>
      <c r="J4365" s="42"/>
      <c r="K4365" s="42"/>
      <c r="L4365" s="42" t="s">
        <v>4489</v>
      </c>
      <c r="M4365" s="42" t="s">
        <v>2416</v>
      </c>
      <c r="N4365" s="42" t="s">
        <v>2417</v>
      </c>
      <c r="O4365" s="137" t="s">
        <v>2418</v>
      </c>
      <c r="P4365" s="42" t="s">
        <v>64</v>
      </c>
      <c r="Q4365" s="42" t="s">
        <v>65</v>
      </c>
      <c r="R4365" s="42">
        <v>1</v>
      </c>
      <c r="S4365" s="137" t="s">
        <v>2419</v>
      </c>
      <c r="T4365" s="62">
        <v>699571750</v>
      </c>
      <c r="U4365" s="62">
        <v>676520223.12</v>
      </c>
      <c r="Z4365" s="54" t="s">
        <v>68</v>
      </c>
      <c r="AA4365" s="132">
        <v>2.9136321783253499E-5</v>
      </c>
      <c r="AJ4365" s="42"/>
      <c r="AM4365" s="42"/>
      <c r="AN4365" s="42"/>
      <c r="AO4365" s="42"/>
      <c r="AP4365" s="42"/>
      <c r="AY4365" s="42"/>
      <c r="AZ4365" s="42"/>
      <c r="BA4365" s="42"/>
      <c r="BB4365" s="42"/>
      <c r="BN4365" s="54" t="s">
        <v>4578</v>
      </c>
      <c r="BO4365" s="58" t="str">
        <f t="shared" si="68"/>
        <v>境内资产</v>
      </c>
      <c r="BP4365" s="58" t="str">
        <f>IF(M4365="",VLOOKUP(D4365,Sheet4!$A$1:$B$92,2,0),VLOOKUP(Q4365,Sheet4!$A$1:$B$92,2,0))</f>
        <v>保险资产管理产品</v>
      </c>
    </row>
    <row r="4366" spans="1:68" s="58" customFormat="1" ht="12.75" customHeight="1">
      <c r="A4366" s="64" t="s">
        <v>2562</v>
      </c>
      <c r="B4366" s="54" t="s">
        <v>2563</v>
      </c>
      <c r="C4366" s="252" t="s">
        <v>5552</v>
      </c>
      <c r="D4366" s="252" t="s">
        <v>672</v>
      </c>
      <c r="E4366" s="54" t="s">
        <v>2564</v>
      </c>
      <c r="F4366" s="54" t="s">
        <v>2563</v>
      </c>
      <c r="G4366" s="129">
        <v>8800</v>
      </c>
      <c r="H4366" s="323">
        <v>382766</v>
      </c>
      <c r="I4366" s="323">
        <v>255992</v>
      </c>
      <c r="J4366" s="42"/>
      <c r="K4366" s="42"/>
      <c r="L4366" s="42" t="s">
        <v>4489</v>
      </c>
      <c r="M4366" s="42" t="s">
        <v>2416</v>
      </c>
      <c r="N4366" s="42" t="s">
        <v>2417</v>
      </c>
      <c r="O4366" s="137" t="s">
        <v>2418</v>
      </c>
      <c r="P4366" s="42" t="s">
        <v>64</v>
      </c>
      <c r="Q4366" s="42" t="s">
        <v>65</v>
      </c>
      <c r="R4366" s="42">
        <v>1</v>
      </c>
      <c r="S4366" s="137" t="s">
        <v>2419</v>
      </c>
      <c r="T4366" s="62">
        <v>699571750</v>
      </c>
      <c r="U4366" s="62">
        <v>676520223.12</v>
      </c>
      <c r="Z4366" s="54" t="s">
        <v>68</v>
      </c>
      <c r="AA4366" s="132">
        <v>1.03982702581408E-5</v>
      </c>
      <c r="AJ4366" s="42"/>
      <c r="AM4366" s="42"/>
      <c r="AN4366" s="42"/>
      <c r="AO4366" s="42"/>
      <c r="AP4366" s="42"/>
      <c r="AY4366" s="42"/>
      <c r="AZ4366" s="42"/>
      <c r="BA4366" s="42"/>
      <c r="BB4366" s="42"/>
      <c r="BN4366" s="54" t="s">
        <v>4578</v>
      </c>
      <c r="BO4366" s="58" t="str">
        <f t="shared" si="68"/>
        <v>境内资产</v>
      </c>
      <c r="BP4366" s="58" t="str">
        <f>IF(M4366="",VLOOKUP(D4366,Sheet4!$A$1:$B$92,2,0),VLOOKUP(Q4366,Sheet4!$A$1:$B$92,2,0))</f>
        <v>保险资产管理产品</v>
      </c>
    </row>
    <row r="4367" spans="1:68" s="58" customFormat="1" ht="12.75" customHeight="1">
      <c r="A4367" s="64" t="s">
        <v>2565</v>
      </c>
      <c r="B4367" s="54" t="s">
        <v>2566</v>
      </c>
      <c r="C4367" s="252" t="s">
        <v>5552</v>
      </c>
      <c r="D4367" s="252" t="s">
        <v>672</v>
      </c>
      <c r="E4367" s="54" t="s">
        <v>2567</v>
      </c>
      <c r="F4367" s="54" t="s">
        <v>2566</v>
      </c>
      <c r="G4367" s="129">
        <v>51800</v>
      </c>
      <c r="H4367" s="323">
        <v>347569</v>
      </c>
      <c r="I4367" s="323">
        <v>303030</v>
      </c>
      <c r="J4367" s="42"/>
      <c r="K4367" s="42"/>
      <c r="L4367" s="42" t="s">
        <v>4489</v>
      </c>
      <c r="M4367" s="42" t="s">
        <v>2416</v>
      </c>
      <c r="N4367" s="42" t="s">
        <v>2417</v>
      </c>
      <c r="O4367" s="137" t="s">
        <v>2418</v>
      </c>
      <c r="P4367" s="42" t="s">
        <v>64</v>
      </c>
      <c r="Q4367" s="42" t="s">
        <v>65</v>
      </c>
      <c r="R4367" s="42">
        <v>1</v>
      </c>
      <c r="S4367" s="137" t="s">
        <v>2419</v>
      </c>
      <c r="T4367" s="62">
        <v>699571750</v>
      </c>
      <c r="U4367" s="62">
        <v>676520223.12</v>
      </c>
      <c r="Z4367" s="54" t="s">
        <v>68</v>
      </c>
      <c r="AA4367" s="132">
        <v>5.7797958201433803E-5</v>
      </c>
      <c r="AJ4367" s="42"/>
      <c r="AM4367" s="42"/>
      <c r="AN4367" s="42"/>
      <c r="AO4367" s="42"/>
      <c r="AP4367" s="42"/>
      <c r="AY4367" s="42"/>
      <c r="AZ4367" s="42"/>
      <c r="BA4367" s="42"/>
      <c r="BB4367" s="42"/>
      <c r="BN4367" s="54" t="s">
        <v>4578</v>
      </c>
      <c r="BO4367" s="58" t="str">
        <f t="shared" si="68"/>
        <v>境内资产</v>
      </c>
      <c r="BP4367" s="58" t="str">
        <f>IF(M4367="",VLOOKUP(D4367,Sheet4!$A$1:$B$92,2,0),VLOOKUP(Q4367,Sheet4!$A$1:$B$92,2,0))</f>
        <v>保险资产管理产品</v>
      </c>
    </row>
    <row r="4368" spans="1:68" s="58" customFormat="1" ht="12.75" customHeight="1">
      <c r="A4368" s="64" t="s">
        <v>2092</v>
      </c>
      <c r="B4368" s="54" t="s">
        <v>2568</v>
      </c>
      <c r="C4368" s="252" t="s">
        <v>5552</v>
      </c>
      <c r="D4368" s="252" t="s">
        <v>672</v>
      </c>
      <c r="E4368" s="54" t="s">
        <v>2569</v>
      </c>
      <c r="F4368" s="54" t="s">
        <v>2568</v>
      </c>
      <c r="G4368" s="129">
        <v>17650</v>
      </c>
      <c r="H4368" s="323">
        <v>815087.46</v>
      </c>
      <c r="I4368" s="323">
        <v>783660</v>
      </c>
      <c r="J4368" s="42"/>
      <c r="K4368" s="42"/>
      <c r="L4368" s="42" t="s">
        <v>4489</v>
      </c>
      <c r="M4368" s="42" t="s">
        <v>2416</v>
      </c>
      <c r="N4368" s="42" t="s">
        <v>2417</v>
      </c>
      <c r="O4368" s="137" t="s">
        <v>2418</v>
      </c>
      <c r="P4368" s="42" t="s">
        <v>64</v>
      </c>
      <c r="Q4368" s="42" t="s">
        <v>65</v>
      </c>
      <c r="R4368" s="42">
        <v>1</v>
      </c>
      <c r="S4368" s="137" t="s">
        <v>2419</v>
      </c>
      <c r="T4368" s="62">
        <v>699571750</v>
      </c>
      <c r="U4368" s="62">
        <v>676520223.12</v>
      </c>
      <c r="Z4368" s="54" t="s">
        <v>280</v>
      </c>
      <c r="AA4368" s="132">
        <v>7.0050042857628303E-6</v>
      </c>
      <c r="AJ4368" s="42"/>
      <c r="AM4368" s="42"/>
      <c r="AN4368" s="42"/>
      <c r="AO4368" s="42"/>
      <c r="AP4368" s="42"/>
      <c r="AY4368" s="42"/>
      <c r="AZ4368" s="42"/>
      <c r="BA4368" s="42"/>
      <c r="BB4368" s="42"/>
      <c r="BN4368" s="54" t="s">
        <v>4578</v>
      </c>
      <c r="BO4368" s="58" t="str">
        <f t="shared" si="68"/>
        <v>境内资产</v>
      </c>
      <c r="BP4368" s="58" t="str">
        <f>IF(M4368="",VLOOKUP(D4368,Sheet4!$A$1:$B$92,2,0),VLOOKUP(Q4368,Sheet4!$A$1:$B$92,2,0))</f>
        <v>保险资产管理产品</v>
      </c>
    </row>
    <row r="4369" spans="1:68" s="58" customFormat="1" ht="12.75" customHeight="1">
      <c r="A4369" s="64" t="s">
        <v>2570</v>
      </c>
      <c r="B4369" s="54" t="s">
        <v>2571</v>
      </c>
      <c r="C4369" s="252" t="s">
        <v>5552</v>
      </c>
      <c r="D4369" s="252" t="s">
        <v>672</v>
      </c>
      <c r="E4369" s="54" t="s">
        <v>2572</v>
      </c>
      <c r="F4369" s="54" t="s">
        <v>2571</v>
      </c>
      <c r="G4369" s="129">
        <v>55400</v>
      </c>
      <c r="H4369" s="323">
        <v>380853</v>
      </c>
      <c r="I4369" s="323">
        <v>347358</v>
      </c>
      <c r="J4369" s="42"/>
      <c r="K4369" s="42"/>
      <c r="L4369" s="42" t="s">
        <v>4489</v>
      </c>
      <c r="M4369" s="42" t="s">
        <v>2416</v>
      </c>
      <c r="N4369" s="42" t="s">
        <v>2417</v>
      </c>
      <c r="O4369" s="137" t="s">
        <v>2418</v>
      </c>
      <c r="P4369" s="42" t="s">
        <v>64</v>
      </c>
      <c r="Q4369" s="42" t="s">
        <v>65</v>
      </c>
      <c r="R4369" s="42">
        <v>1</v>
      </c>
      <c r="S4369" s="137" t="s">
        <v>2419</v>
      </c>
      <c r="T4369" s="62">
        <v>699571750</v>
      </c>
      <c r="U4369" s="62">
        <v>676520223.12</v>
      </c>
      <c r="Z4369" s="54" t="s">
        <v>68</v>
      </c>
      <c r="AA4369" s="132">
        <v>5.3501287562565897E-5</v>
      </c>
      <c r="AJ4369" s="42"/>
      <c r="AM4369" s="42"/>
      <c r="AN4369" s="42"/>
      <c r="AO4369" s="42"/>
      <c r="AP4369" s="42"/>
      <c r="AY4369" s="42"/>
      <c r="AZ4369" s="42"/>
      <c r="BA4369" s="42"/>
      <c r="BB4369" s="42"/>
      <c r="BN4369" s="54" t="s">
        <v>4578</v>
      </c>
      <c r="BO4369" s="58" t="str">
        <f t="shared" si="68"/>
        <v>境内资产</v>
      </c>
      <c r="BP4369" s="58" t="str">
        <f>IF(M4369="",VLOOKUP(D4369,Sheet4!$A$1:$B$92,2,0),VLOOKUP(Q4369,Sheet4!$A$1:$B$92,2,0))</f>
        <v>保险资产管理产品</v>
      </c>
    </row>
    <row r="4370" spans="1:68" s="58" customFormat="1" ht="12.75" customHeight="1">
      <c r="A4370" s="64" t="s">
        <v>2573</v>
      </c>
      <c r="B4370" s="54" t="s">
        <v>2574</v>
      </c>
      <c r="C4370" s="252" t="s">
        <v>5552</v>
      </c>
      <c r="D4370" s="252" t="s">
        <v>672</v>
      </c>
      <c r="E4370" s="54" t="s">
        <v>2575</v>
      </c>
      <c r="F4370" s="54" t="s">
        <v>2574</v>
      </c>
      <c r="G4370" s="129">
        <v>59600</v>
      </c>
      <c r="H4370" s="323">
        <v>670362</v>
      </c>
      <c r="I4370" s="323">
        <v>566200</v>
      </c>
      <c r="J4370" s="42"/>
      <c r="K4370" s="42"/>
      <c r="L4370" s="42" t="s">
        <v>4489</v>
      </c>
      <c r="M4370" s="42" t="s">
        <v>2416</v>
      </c>
      <c r="N4370" s="42" t="s">
        <v>2417</v>
      </c>
      <c r="O4370" s="137" t="s">
        <v>2418</v>
      </c>
      <c r="P4370" s="42" t="s">
        <v>64</v>
      </c>
      <c r="Q4370" s="42" t="s">
        <v>65</v>
      </c>
      <c r="R4370" s="42">
        <v>1</v>
      </c>
      <c r="S4370" s="137" t="s">
        <v>2419</v>
      </c>
      <c r="T4370" s="62">
        <v>699571750</v>
      </c>
      <c r="U4370" s="62">
        <v>676520223.12</v>
      </c>
      <c r="Z4370" s="54" t="s">
        <v>68</v>
      </c>
      <c r="AA4370" s="132">
        <v>1.6025300615549E-4</v>
      </c>
      <c r="AJ4370" s="42"/>
      <c r="AM4370" s="42"/>
      <c r="AN4370" s="42"/>
      <c r="AO4370" s="42"/>
      <c r="AP4370" s="42"/>
      <c r="AY4370" s="42"/>
      <c r="AZ4370" s="42"/>
      <c r="BA4370" s="42"/>
      <c r="BB4370" s="42"/>
      <c r="BN4370" s="54" t="s">
        <v>4578</v>
      </c>
      <c r="BO4370" s="58" t="str">
        <f t="shared" si="68"/>
        <v>境内资产</v>
      </c>
      <c r="BP4370" s="58" t="str">
        <f>IF(M4370="",VLOOKUP(D4370,Sheet4!$A$1:$B$92,2,0),VLOOKUP(Q4370,Sheet4!$A$1:$B$92,2,0))</f>
        <v>保险资产管理产品</v>
      </c>
    </row>
    <row r="4371" spans="1:68" s="58" customFormat="1" ht="12.75" customHeight="1">
      <c r="A4371" s="64" t="s">
        <v>2576</v>
      </c>
      <c r="B4371" s="54" t="s">
        <v>2577</v>
      </c>
      <c r="C4371" s="252" t="s">
        <v>5552</v>
      </c>
      <c r="D4371" s="252" t="s">
        <v>672</v>
      </c>
      <c r="E4371" s="54" t="s">
        <v>2578</v>
      </c>
      <c r="F4371" s="54" t="s">
        <v>2577</v>
      </c>
      <c r="G4371" s="129">
        <v>15300</v>
      </c>
      <c r="H4371" s="323">
        <v>376422.55</v>
      </c>
      <c r="I4371" s="323">
        <v>341802</v>
      </c>
      <c r="J4371" s="42"/>
      <c r="K4371" s="42"/>
      <c r="L4371" s="42" t="s">
        <v>4489</v>
      </c>
      <c r="M4371" s="42" t="s">
        <v>2416</v>
      </c>
      <c r="N4371" s="42" t="s">
        <v>2417</v>
      </c>
      <c r="O4371" s="137" t="s">
        <v>2418</v>
      </c>
      <c r="P4371" s="42" t="s">
        <v>64</v>
      </c>
      <c r="Q4371" s="42" t="s">
        <v>65</v>
      </c>
      <c r="R4371" s="42">
        <v>1</v>
      </c>
      <c r="S4371" s="137" t="s">
        <v>2419</v>
      </c>
      <c r="T4371" s="62">
        <v>699571750</v>
      </c>
      <c r="U4371" s="62">
        <v>676520223.12</v>
      </c>
      <c r="Z4371" s="54" t="s">
        <v>68</v>
      </c>
      <c r="AA4371" s="132">
        <v>1.37242313148863E-5</v>
      </c>
      <c r="AJ4371" s="42"/>
      <c r="AM4371" s="42"/>
      <c r="AN4371" s="42"/>
      <c r="AO4371" s="42"/>
      <c r="AP4371" s="42"/>
      <c r="AY4371" s="42"/>
      <c r="AZ4371" s="42"/>
      <c r="BA4371" s="42"/>
      <c r="BB4371" s="42"/>
      <c r="BN4371" s="54" t="s">
        <v>4578</v>
      </c>
      <c r="BO4371" s="58" t="str">
        <f t="shared" si="68"/>
        <v>境内资产</v>
      </c>
      <c r="BP4371" s="58" t="str">
        <f>IF(M4371="",VLOOKUP(D4371,Sheet4!$A$1:$B$92,2,0),VLOOKUP(Q4371,Sheet4!$A$1:$B$92,2,0))</f>
        <v>保险资产管理产品</v>
      </c>
    </row>
    <row r="4372" spans="1:68" s="58" customFormat="1" ht="12.75" customHeight="1">
      <c r="A4372" s="64" t="s">
        <v>2579</v>
      </c>
      <c r="B4372" s="54" t="s">
        <v>2580</v>
      </c>
      <c r="C4372" s="252" t="s">
        <v>5552</v>
      </c>
      <c r="D4372" s="252" t="s">
        <v>672</v>
      </c>
      <c r="E4372" s="54" t="s">
        <v>2581</v>
      </c>
      <c r="F4372" s="54" t="s">
        <v>2580</v>
      </c>
      <c r="G4372" s="129">
        <v>35400</v>
      </c>
      <c r="H4372" s="323">
        <v>682488</v>
      </c>
      <c r="I4372" s="323">
        <v>569232</v>
      </c>
      <c r="J4372" s="42"/>
      <c r="K4372" s="42"/>
      <c r="L4372" s="42" t="s">
        <v>4489</v>
      </c>
      <c r="M4372" s="42" t="s">
        <v>2416</v>
      </c>
      <c r="N4372" s="42" t="s">
        <v>2417</v>
      </c>
      <c r="O4372" s="137" t="s">
        <v>2418</v>
      </c>
      <c r="P4372" s="42" t="s">
        <v>64</v>
      </c>
      <c r="Q4372" s="42" t="s">
        <v>65</v>
      </c>
      <c r="R4372" s="42">
        <v>1</v>
      </c>
      <c r="S4372" s="137" t="s">
        <v>2419</v>
      </c>
      <c r="T4372" s="62">
        <v>699571750</v>
      </c>
      <c r="U4372" s="62">
        <v>676520223.12</v>
      </c>
      <c r="Z4372" s="54" t="s">
        <v>68</v>
      </c>
      <c r="AA4372" s="132">
        <v>2.8457200221346198E-5</v>
      </c>
      <c r="AJ4372" s="42"/>
      <c r="AM4372" s="42"/>
      <c r="AN4372" s="42"/>
      <c r="AO4372" s="42"/>
      <c r="AP4372" s="42"/>
      <c r="AY4372" s="42"/>
      <c r="AZ4372" s="42"/>
      <c r="BA4372" s="42"/>
      <c r="BB4372" s="42"/>
      <c r="BN4372" s="54" t="s">
        <v>4578</v>
      </c>
      <c r="BO4372" s="58" t="str">
        <f t="shared" si="68"/>
        <v>境内资产</v>
      </c>
      <c r="BP4372" s="58" t="str">
        <f>IF(M4372="",VLOOKUP(D4372,Sheet4!$A$1:$B$92,2,0),VLOOKUP(Q4372,Sheet4!$A$1:$B$92,2,0))</f>
        <v>保险资产管理产品</v>
      </c>
    </row>
    <row r="4373" spans="1:68" s="58" customFormat="1" ht="12.75" customHeight="1">
      <c r="A4373" s="64" t="s">
        <v>2582</v>
      </c>
      <c r="B4373" s="54" t="s">
        <v>2583</v>
      </c>
      <c r="C4373" s="252" t="s">
        <v>5552</v>
      </c>
      <c r="D4373" s="252" t="s">
        <v>672</v>
      </c>
      <c r="E4373" s="54" t="s">
        <v>2584</v>
      </c>
      <c r="F4373" s="54" t="s">
        <v>2583</v>
      </c>
      <c r="G4373" s="129">
        <v>10500</v>
      </c>
      <c r="H4373" s="323">
        <v>1608869.13</v>
      </c>
      <c r="I4373" s="323">
        <v>1518300</v>
      </c>
      <c r="J4373" s="42"/>
      <c r="K4373" s="42"/>
      <c r="L4373" s="42" t="s">
        <v>4489</v>
      </c>
      <c r="M4373" s="42" t="s">
        <v>2416</v>
      </c>
      <c r="N4373" s="42" t="s">
        <v>2417</v>
      </c>
      <c r="O4373" s="137" t="s">
        <v>2418</v>
      </c>
      <c r="P4373" s="42" t="s">
        <v>64</v>
      </c>
      <c r="Q4373" s="42" t="s">
        <v>65</v>
      </c>
      <c r="R4373" s="42">
        <v>1</v>
      </c>
      <c r="S4373" s="137" t="s">
        <v>2419</v>
      </c>
      <c r="T4373" s="62">
        <v>699571750</v>
      </c>
      <c r="U4373" s="62">
        <v>676520223.12</v>
      </c>
      <c r="Z4373" s="54" t="s">
        <v>280</v>
      </c>
      <c r="AA4373" s="132">
        <v>6.9675405510860103E-6</v>
      </c>
      <c r="AJ4373" s="42"/>
      <c r="AM4373" s="42"/>
      <c r="AN4373" s="42"/>
      <c r="AO4373" s="42"/>
      <c r="AP4373" s="42"/>
      <c r="AY4373" s="42"/>
      <c r="AZ4373" s="42"/>
      <c r="BA4373" s="42"/>
      <c r="BB4373" s="42"/>
      <c r="BN4373" s="54" t="s">
        <v>4578</v>
      </c>
      <c r="BO4373" s="58" t="str">
        <f t="shared" si="68"/>
        <v>境内资产</v>
      </c>
      <c r="BP4373" s="58" t="str">
        <f>IF(M4373="",VLOOKUP(D4373,Sheet4!$A$1:$B$92,2,0),VLOOKUP(Q4373,Sheet4!$A$1:$B$92,2,0))</f>
        <v>保险资产管理产品</v>
      </c>
    </row>
    <row r="4374" spans="1:68" s="58" customFormat="1" ht="12.75" customHeight="1">
      <c r="A4374" s="64" t="s">
        <v>2585</v>
      </c>
      <c r="B4374" s="54" t="s">
        <v>2586</v>
      </c>
      <c r="C4374" s="252" t="s">
        <v>5552</v>
      </c>
      <c r="D4374" s="252" t="s">
        <v>672</v>
      </c>
      <c r="E4374" s="54" t="s">
        <v>2587</v>
      </c>
      <c r="F4374" s="54" t="s">
        <v>2586</v>
      </c>
      <c r="G4374" s="129">
        <v>68600</v>
      </c>
      <c r="H4374" s="323">
        <v>324276</v>
      </c>
      <c r="I4374" s="323">
        <v>269598</v>
      </c>
      <c r="J4374" s="42"/>
      <c r="K4374" s="42"/>
      <c r="L4374" s="42" t="s">
        <v>4489</v>
      </c>
      <c r="M4374" s="42" t="s">
        <v>2416</v>
      </c>
      <c r="N4374" s="42" t="s">
        <v>2417</v>
      </c>
      <c r="O4374" s="137" t="s">
        <v>2418</v>
      </c>
      <c r="P4374" s="42" t="s">
        <v>64</v>
      </c>
      <c r="Q4374" s="42" t="s">
        <v>65</v>
      </c>
      <c r="R4374" s="42">
        <v>1</v>
      </c>
      <c r="S4374" s="137" t="s">
        <v>2419</v>
      </c>
      <c r="T4374" s="62">
        <v>699571750</v>
      </c>
      <c r="U4374" s="62">
        <v>676520223.12</v>
      </c>
      <c r="Z4374" s="54" t="s">
        <v>68</v>
      </c>
      <c r="AA4374" s="132">
        <v>7.7207674644995299E-5</v>
      </c>
      <c r="AJ4374" s="42"/>
      <c r="AM4374" s="42"/>
      <c r="AN4374" s="42"/>
      <c r="AO4374" s="42"/>
      <c r="AP4374" s="42"/>
      <c r="AY4374" s="42"/>
      <c r="AZ4374" s="42"/>
      <c r="BA4374" s="42"/>
      <c r="BB4374" s="42"/>
      <c r="BN4374" s="54" t="s">
        <v>4578</v>
      </c>
      <c r="BO4374" s="58" t="str">
        <f t="shared" si="68"/>
        <v>境内资产</v>
      </c>
      <c r="BP4374" s="58" t="str">
        <f>IF(M4374="",VLOOKUP(D4374,Sheet4!$A$1:$B$92,2,0),VLOOKUP(Q4374,Sheet4!$A$1:$B$92,2,0))</f>
        <v>保险资产管理产品</v>
      </c>
    </row>
    <row r="4375" spans="1:68" s="58" customFormat="1" ht="12.75" customHeight="1">
      <c r="A4375" s="64" t="s">
        <v>2588</v>
      </c>
      <c r="B4375" s="54" t="s">
        <v>2589</v>
      </c>
      <c r="C4375" s="252" t="s">
        <v>5552</v>
      </c>
      <c r="D4375" s="252" t="s">
        <v>672</v>
      </c>
      <c r="E4375" s="54" t="s">
        <v>2590</v>
      </c>
      <c r="F4375" s="54" t="s">
        <v>2589</v>
      </c>
      <c r="G4375" s="129">
        <v>17200</v>
      </c>
      <c r="H4375" s="323">
        <v>356034</v>
      </c>
      <c r="I4375" s="323">
        <v>287756</v>
      </c>
      <c r="J4375" s="42"/>
      <c r="K4375" s="42"/>
      <c r="L4375" s="42" t="s">
        <v>4489</v>
      </c>
      <c r="M4375" s="42" t="s">
        <v>2416</v>
      </c>
      <c r="N4375" s="42" t="s">
        <v>2417</v>
      </c>
      <c r="O4375" s="137" t="s">
        <v>2418</v>
      </c>
      <c r="P4375" s="42" t="s">
        <v>64</v>
      </c>
      <c r="Q4375" s="42" t="s">
        <v>65</v>
      </c>
      <c r="R4375" s="42">
        <v>1</v>
      </c>
      <c r="S4375" s="137" t="s">
        <v>2419</v>
      </c>
      <c r="T4375" s="62">
        <v>699571750</v>
      </c>
      <c r="U4375" s="62">
        <v>676520223.12</v>
      </c>
      <c r="Z4375" s="54" t="s">
        <v>68</v>
      </c>
      <c r="AA4375" s="132">
        <v>2.96725354002016E-5</v>
      </c>
      <c r="AJ4375" s="42"/>
      <c r="AM4375" s="42"/>
      <c r="AN4375" s="42"/>
      <c r="AO4375" s="42"/>
      <c r="AP4375" s="42"/>
      <c r="AY4375" s="42"/>
      <c r="AZ4375" s="42"/>
      <c r="BA4375" s="42"/>
      <c r="BB4375" s="42"/>
      <c r="BN4375" s="54" t="s">
        <v>4578</v>
      </c>
      <c r="BO4375" s="58" t="str">
        <f t="shared" si="68"/>
        <v>境内资产</v>
      </c>
      <c r="BP4375" s="58" t="str">
        <f>IF(M4375="",VLOOKUP(D4375,Sheet4!$A$1:$B$92,2,0),VLOOKUP(Q4375,Sheet4!$A$1:$B$92,2,0))</f>
        <v>保险资产管理产品</v>
      </c>
    </row>
    <row r="4376" spans="1:68" s="58" customFormat="1" ht="12.75" customHeight="1">
      <c r="A4376" s="64" t="s">
        <v>2591</v>
      </c>
      <c r="B4376" s="54" t="s">
        <v>2592</v>
      </c>
      <c r="C4376" s="252" t="s">
        <v>5552</v>
      </c>
      <c r="D4376" s="252" t="s">
        <v>672</v>
      </c>
      <c r="E4376" s="54" t="s">
        <v>2593</v>
      </c>
      <c r="F4376" s="54" t="s">
        <v>2592</v>
      </c>
      <c r="G4376" s="129">
        <v>27000</v>
      </c>
      <c r="H4376" s="323">
        <v>555911.36</v>
      </c>
      <c r="I4376" s="323">
        <v>433080</v>
      </c>
      <c r="J4376" s="42"/>
      <c r="K4376" s="42"/>
      <c r="L4376" s="42" t="s">
        <v>4489</v>
      </c>
      <c r="M4376" s="42" t="s">
        <v>2416</v>
      </c>
      <c r="N4376" s="42" t="s">
        <v>2417</v>
      </c>
      <c r="O4376" s="137" t="s">
        <v>2418</v>
      </c>
      <c r="P4376" s="42" t="s">
        <v>64</v>
      </c>
      <c r="Q4376" s="42" t="s">
        <v>65</v>
      </c>
      <c r="R4376" s="42">
        <v>1</v>
      </c>
      <c r="S4376" s="137" t="s">
        <v>2419</v>
      </c>
      <c r="T4376" s="62">
        <v>699571750</v>
      </c>
      <c r="U4376" s="62">
        <v>676520223.12</v>
      </c>
      <c r="Z4376" s="54" t="s">
        <v>68</v>
      </c>
      <c r="AA4376" s="132">
        <v>1.57906988300502E-5</v>
      </c>
      <c r="AJ4376" s="42"/>
      <c r="AM4376" s="42"/>
      <c r="AN4376" s="42"/>
      <c r="AO4376" s="42"/>
      <c r="AP4376" s="42"/>
      <c r="AY4376" s="42"/>
      <c r="AZ4376" s="42"/>
      <c r="BA4376" s="42"/>
      <c r="BB4376" s="42"/>
      <c r="BN4376" s="54" t="s">
        <v>4578</v>
      </c>
      <c r="BO4376" s="58" t="str">
        <f t="shared" si="68"/>
        <v>境内资产</v>
      </c>
      <c r="BP4376" s="58" t="str">
        <f>IF(M4376="",VLOOKUP(D4376,Sheet4!$A$1:$B$92,2,0),VLOOKUP(Q4376,Sheet4!$A$1:$B$92,2,0))</f>
        <v>保险资产管理产品</v>
      </c>
    </row>
    <row r="4377" spans="1:68" s="58" customFormat="1" ht="12.75" customHeight="1">
      <c r="A4377" s="64" t="s">
        <v>2594</v>
      </c>
      <c r="B4377" s="54" t="s">
        <v>2595</v>
      </c>
      <c r="C4377" s="252" t="s">
        <v>5552</v>
      </c>
      <c r="D4377" s="252" t="s">
        <v>672</v>
      </c>
      <c r="E4377" s="54" t="s">
        <v>2596</v>
      </c>
      <c r="F4377" s="54" t="s">
        <v>2595</v>
      </c>
      <c r="G4377" s="129">
        <v>44200</v>
      </c>
      <c r="H4377" s="323">
        <v>645363</v>
      </c>
      <c r="I4377" s="323">
        <v>510068</v>
      </c>
      <c r="J4377" s="42"/>
      <c r="K4377" s="42"/>
      <c r="L4377" s="42" t="s">
        <v>4489</v>
      </c>
      <c r="M4377" s="42" t="s">
        <v>2416</v>
      </c>
      <c r="N4377" s="42" t="s">
        <v>2417</v>
      </c>
      <c r="O4377" s="137" t="s">
        <v>2418</v>
      </c>
      <c r="P4377" s="42" t="s">
        <v>64</v>
      </c>
      <c r="Q4377" s="42" t="s">
        <v>65</v>
      </c>
      <c r="R4377" s="42">
        <v>1</v>
      </c>
      <c r="S4377" s="137" t="s">
        <v>2419</v>
      </c>
      <c r="T4377" s="62">
        <v>699571750</v>
      </c>
      <c r="U4377" s="62">
        <v>676520223.12</v>
      </c>
      <c r="Z4377" s="54" t="s">
        <v>68</v>
      </c>
      <c r="AA4377" s="132">
        <v>1.8614075812352999E-5</v>
      </c>
      <c r="AJ4377" s="42"/>
      <c r="AM4377" s="42"/>
      <c r="AN4377" s="42"/>
      <c r="AO4377" s="42"/>
      <c r="AP4377" s="42"/>
      <c r="AY4377" s="42"/>
      <c r="AZ4377" s="42"/>
      <c r="BA4377" s="42"/>
      <c r="BB4377" s="42"/>
      <c r="BN4377" s="54" t="s">
        <v>4578</v>
      </c>
      <c r="BO4377" s="58" t="str">
        <f t="shared" si="68"/>
        <v>境内资产</v>
      </c>
      <c r="BP4377" s="58" t="str">
        <f>IF(M4377="",VLOOKUP(D4377,Sheet4!$A$1:$B$92,2,0),VLOOKUP(Q4377,Sheet4!$A$1:$B$92,2,0))</f>
        <v>保险资产管理产品</v>
      </c>
    </row>
    <row r="4378" spans="1:68" s="58" customFormat="1" ht="12.75" customHeight="1">
      <c r="A4378" s="64" t="s">
        <v>2597</v>
      </c>
      <c r="B4378" s="54" t="s">
        <v>2598</v>
      </c>
      <c r="C4378" s="252" t="s">
        <v>5552</v>
      </c>
      <c r="D4378" s="252" t="s">
        <v>672</v>
      </c>
      <c r="E4378" s="54" t="s">
        <v>2599</v>
      </c>
      <c r="F4378" s="54" t="s">
        <v>2598</v>
      </c>
      <c r="G4378" s="129">
        <v>14100</v>
      </c>
      <c r="H4378" s="323">
        <v>668101.51</v>
      </c>
      <c r="I4378" s="323">
        <v>589239</v>
      </c>
      <c r="J4378" s="42"/>
      <c r="K4378" s="42"/>
      <c r="L4378" s="42" t="s">
        <v>4489</v>
      </c>
      <c r="M4378" s="42" t="s">
        <v>2416</v>
      </c>
      <c r="N4378" s="42" t="s">
        <v>2417</v>
      </c>
      <c r="O4378" s="137" t="s">
        <v>2418</v>
      </c>
      <c r="P4378" s="42" t="s">
        <v>64</v>
      </c>
      <c r="Q4378" s="42" t="s">
        <v>65</v>
      </c>
      <c r="R4378" s="42">
        <v>1</v>
      </c>
      <c r="S4378" s="137" t="s">
        <v>2419</v>
      </c>
      <c r="T4378" s="62">
        <v>699571750</v>
      </c>
      <c r="U4378" s="62">
        <v>676520223.12</v>
      </c>
      <c r="Z4378" s="54" t="s">
        <v>280</v>
      </c>
      <c r="AA4378" s="132">
        <v>1.18448809213245E-5</v>
      </c>
      <c r="AJ4378" s="42"/>
      <c r="AM4378" s="42"/>
      <c r="AN4378" s="42"/>
      <c r="AO4378" s="42"/>
      <c r="AP4378" s="42"/>
      <c r="AY4378" s="42"/>
      <c r="AZ4378" s="42"/>
      <c r="BA4378" s="42"/>
      <c r="BB4378" s="42"/>
      <c r="BN4378" s="54" t="s">
        <v>4578</v>
      </c>
      <c r="BO4378" s="58" t="str">
        <f t="shared" si="68"/>
        <v>境内资产</v>
      </c>
      <c r="BP4378" s="58" t="str">
        <f>IF(M4378="",VLOOKUP(D4378,Sheet4!$A$1:$B$92,2,0),VLOOKUP(Q4378,Sheet4!$A$1:$B$92,2,0))</f>
        <v>保险资产管理产品</v>
      </c>
    </row>
    <row r="4379" spans="1:68" s="58" customFormat="1" ht="12.75" customHeight="1">
      <c r="A4379" s="64" t="s">
        <v>2600</v>
      </c>
      <c r="B4379" s="54" t="s">
        <v>2601</v>
      </c>
      <c r="C4379" s="252" t="s">
        <v>5552</v>
      </c>
      <c r="D4379" s="252" t="s">
        <v>672</v>
      </c>
      <c r="E4379" s="54" t="s">
        <v>2602</v>
      </c>
      <c r="F4379" s="54" t="s">
        <v>2601</v>
      </c>
      <c r="G4379" s="129">
        <v>70500</v>
      </c>
      <c r="H4379" s="323">
        <v>567409</v>
      </c>
      <c r="I4379" s="323">
        <v>488565</v>
      </c>
      <c r="J4379" s="42"/>
      <c r="K4379" s="42"/>
      <c r="L4379" s="42" t="s">
        <v>4489</v>
      </c>
      <c r="M4379" s="42" t="s">
        <v>2416</v>
      </c>
      <c r="N4379" s="42" t="s">
        <v>2417</v>
      </c>
      <c r="O4379" s="137" t="s">
        <v>2418</v>
      </c>
      <c r="P4379" s="42" t="s">
        <v>64</v>
      </c>
      <c r="Q4379" s="42" t="s">
        <v>65</v>
      </c>
      <c r="R4379" s="42">
        <v>1</v>
      </c>
      <c r="S4379" s="137" t="s">
        <v>2419</v>
      </c>
      <c r="T4379" s="62">
        <v>699571750</v>
      </c>
      <c r="U4379" s="62">
        <v>676520223.12</v>
      </c>
      <c r="Z4379" s="54" t="s">
        <v>68</v>
      </c>
      <c r="AA4379" s="132">
        <v>3.0597556277341998E-5</v>
      </c>
      <c r="AJ4379" s="42"/>
      <c r="AM4379" s="42"/>
      <c r="AN4379" s="42"/>
      <c r="AO4379" s="42"/>
      <c r="AP4379" s="42"/>
      <c r="AY4379" s="42"/>
      <c r="AZ4379" s="42"/>
      <c r="BA4379" s="42"/>
      <c r="BB4379" s="42"/>
      <c r="BN4379" s="54" t="s">
        <v>4578</v>
      </c>
      <c r="BO4379" s="58" t="str">
        <f t="shared" si="68"/>
        <v>境内资产</v>
      </c>
      <c r="BP4379" s="58" t="str">
        <f>IF(M4379="",VLOOKUP(D4379,Sheet4!$A$1:$B$92,2,0),VLOOKUP(Q4379,Sheet4!$A$1:$B$92,2,0))</f>
        <v>保险资产管理产品</v>
      </c>
    </row>
    <row r="4380" spans="1:68" s="58" customFormat="1" ht="12.75" customHeight="1">
      <c r="A4380" s="64" t="s">
        <v>2603</v>
      </c>
      <c r="B4380" s="54" t="s">
        <v>2604</v>
      </c>
      <c r="C4380" s="252" t="s">
        <v>5552</v>
      </c>
      <c r="D4380" s="252" t="s">
        <v>672</v>
      </c>
      <c r="E4380" s="54" t="s">
        <v>2605</v>
      </c>
      <c r="F4380" s="54" t="s">
        <v>2604</v>
      </c>
      <c r="G4380" s="129">
        <v>36700</v>
      </c>
      <c r="H4380" s="323">
        <v>303491</v>
      </c>
      <c r="I4380" s="323">
        <v>280388</v>
      </c>
      <c r="J4380" s="42"/>
      <c r="K4380" s="42"/>
      <c r="L4380" s="42" t="s">
        <v>4489</v>
      </c>
      <c r="M4380" s="42" t="s">
        <v>2416</v>
      </c>
      <c r="N4380" s="42" t="s">
        <v>2417</v>
      </c>
      <c r="O4380" s="137" t="s">
        <v>2418</v>
      </c>
      <c r="P4380" s="42" t="s">
        <v>64</v>
      </c>
      <c r="Q4380" s="42" t="s">
        <v>65</v>
      </c>
      <c r="R4380" s="42">
        <v>1</v>
      </c>
      <c r="S4380" s="137" t="s">
        <v>2419</v>
      </c>
      <c r="T4380" s="62">
        <v>699571750</v>
      </c>
      <c r="U4380" s="62">
        <v>676520223.12</v>
      </c>
      <c r="Z4380" s="54" t="s">
        <v>68</v>
      </c>
      <c r="AA4380" s="132">
        <v>3.1899174272055602E-5</v>
      </c>
      <c r="AJ4380" s="42"/>
      <c r="AM4380" s="42"/>
      <c r="AN4380" s="42"/>
      <c r="AO4380" s="42"/>
      <c r="AP4380" s="42"/>
      <c r="AY4380" s="42"/>
      <c r="AZ4380" s="42"/>
      <c r="BA4380" s="42"/>
      <c r="BB4380" s="42"/>
      <c r="BN4380" s="54" t="s">
        <v>4578</v>
      </c>
      <c r="BO4380" s="58" t="str">
        <f t="shared" si="68"/>
        <v>境内资产</v>
      </c>
      <c r="BP4380" s="58" t="str">
        <f>IF(M4380="",VLOOKUP(D4380,Sheet4!$A$1:$B$92,2,0),VLOOKUP(Q4380,Sheet4!$A$1:$B$92,2,0))</f>
        <v>保险资产管理产品</v>
      </c>
    </row>
    <row r="4381" spans="1:68" s="58" customFormat="1" ht="12.75" customHeight="1">
      <c r="A4381" s="64" t="s">
        <v>2606</v>
      </c>
      <c r="B4381" s="54" t="s">
        <v>2607</v>
      </c>
      <c r="C4381" s="252" t="s">
        <v>5552</v>
      </c>
      <c r="D4381" s="252" t="s">
        <v>672</v>
      </c>
      <c r="E4381" s="54" t="s">
        <v>2608</v>
      </c>
      <c r="F4381" s="54" t="s">
        <v>2607</v>
      </c>
      <c r="G4381" s="129">
        <v>6500</v>
      </c>
      <c r="H4381" s="323">
        <v>854356.07</v>
      </c>
      <c r="I4381" s="323">
        <v>688025</v>
      </c>
      <c r="J4381" s="42"/>
      <c r="K4381" s="42"/>
      <c r="L4381" s="42" t="s">
        <v>4489</v>
      </c>
      <c r="M4381" s="42" t="s">
        <v>2416</v>
      </c>
      <c r="N4381" s="42" t="s">
        <v>2417</v>
      </c>
      <c r="O4381" s="137" t="s">
        <v>2418</v>
      </c>
      <c r="P4381" s="42" t="s">
        <v>64</v>
      </c>
      <c r="Q4381" s="42" t="s">
        <v>65</v>
      </c>
      <c r="R4381" s="42">
        <v>1</v>
      </c>
      <c r="S4381" s="137" t="s">
        <v>2419</v>
      </c>
      <c r="T4381" s="62">
        <v>699571750</v>
      </c>
      <c r="U4381" s="62">
        <v>676520223.12</v>
      </c>
      <c r="Z4381" s="54" t="s">
        <v>280</v>
      </c>
      <c r="AA4381" s="132">
        <v>4.5218055655885501E-6</v>
      </c>
      <c r="AJ4381" s="42"/>
      <c r="AM4381" s="42"/>
      <c r="AN4381" s="42"/>
      <c r="AO4381" s="42"/>
      <c r="AP4381" s="42"/>
      <c r="AY4381" s="42"/>
      <c r="AZ4381" s="42"/>
      <c r="BA4381" s="42"/>
      <c r="BB4381" s="42"/>
      <c r="BN4381" s="54" t="s">
        <v>4578</v>
      </c>
      <c r="BO4381" s="58" t="str">
        <f t="shared" si="68"/>
        <v>境内资产</v>
      </c>
      <c r="BP4381" s="58" t="str">
        <f>IF(M4381="",VLOOKUP(D4381,Sheet4!$A$1:$B$92,2,0),VLOOKUP(Q4381,Sheet4!$A$1:$B$92,2,0))</f>
        <v>保险资产管理产品</v>
      </c>
    </row>
    <row r="4382" spans="1:68" s="58" customFormat="1" ht="12.75" customHeight="1">
      <c r="A4382" s="64" t="s">
        <v>2609</v>
      </c>
      <c r="B4382" s="54" t="s">
        <v>2610</v>
      </c>
      <c r="C4382" s="252" t="s">
        <v>5552</v>
      </c>
      <c r="D4382" s="252" t="s">
        <v>672</v>
      </c>
      <c r="E4382" s="54" t="s">
        <v>2611</v>
      </c>
      <c r="F4382" s="54" t="s">
        <v>2610</v>
      </c>
      <c r="G4382" s="129">
        <v>34400</v>
      </c>
      <c r="H4382" s="323">
        <v>347302</v>
      </c>
      <c r="I4382" s="323">
        <v>303752</v>
      </c>
      <c r="J4382" s="42"/>
      <c r="K4382" s="42"/>
      <c r="L4382" s="42" t="s">
        <v>4489</v>
      </c>
      <c r="M4382" s="42" t="s">
        <v>2416</v>
      </c>
      <c r="N4382" s="42" t="s">
        <v>2417</v>
      </c>
      <c r="O4382" s="137" t="s">
        <v>2418</v>
      </c>
      <c r="P4382" s="42" t="s">
        <v>64</v>
      </c>
      <c r="Q4382" s="42" t="s">
        <v>65</v>
      </c>
      <c r="R4382" s="42">
        <v>1</v>
      </c>
      <c r="S4382" s="137" t="s">
        <v>2419</v>
      </c>
      <c r="T4382" s="62">
        <v>699571750</v>
      </c>
      <c r="U4382" s="62">
        <v>676520223.12</v>
      </c>
      <c r="Z4382" s="54" t="s">
        <v>68</v>
      </c>
      <c r="AA4382" s="132">
        <v>1.49276486097963E-5</v>
      </c>
      <c r="AJ4382" s="42"/>
      <c r="AM4382" s="42"/>
      <c r="AN4382" s="42"/>
      <c r="AO4382" s="42"/>
      <c r="AP4382" s="42"/>
      <c r="AY4382" s="42"/>
      <c r="AZ4382" s="42"/>
      <c r="BA4382" s="42"/>
      <c r="BB4382" s="42"/>
      <c r="BN4382" s="54" t="s">
        <v>4578</v>
      </c>
      <c r="BO4382" s="58" t="str">
        <f t="shared" si="68"/>
        <v>境内资产</v>
      </c>
      <c r="BP4382" s="58" t="str">
        <f>IF(M4382="",VLOOKUP(D4382,Sheet4!$A$1:$B$92,2,0),VLOOKUP(Q4382,Sheet4!$A$1:$B$92,2,0))</f>
        <v>保险资产管理产品</v>
      </c>
    </row>
    <row r="4383" spans="1:68" s="58" customFormat="1" ht="12.75" customHeight="1">
      <c r="A4383" s="64" t="s">
        <v>2612</v>
      </c>
      <c r="B4383" s="54" t="s">
        <v>2613</v>
      </c>
      <c r="C4383" s="252" t="s">
        <v>5552</v>
      </c>
      <c r="D4383" s="252" t="s">
        <v>672</v>
      </c>
      <c r="E4383" s="54" t="s">
        <v>2614</v>
      </c>
      <c r="F4383" s="54" t="s">
        <v>2613</v>
      </c>
      <c r="G4383" s="129">
        <v>32500</v>
      </c>
      <c r="H4383" s="323">
        <v>1094357</v>
      </c>
      <c r="I4383" s="323">
        <v>1115725</v>
      </c>
      <c r="J4383" s="42"/>
      <c r="K4383" s="42"/>
      <c r="L4383" s="42" t="s">
        <v>4489</v>
      </c>
      <c r="M4383" s="42" t="s">
        <v>2416</v>
      </c>
      <c r="N4383" s="42" t="s">
        <v>2417</v>
      </c>
      <c r="O4383" s="137" t="s">
        <v>2418</v>
      </c>
      <c r="P4383" s="42" t="s">
        <v>64</v>
      </c>
      <c r="Q4383" s="42" t="s">
        <v>65</v>
      </c>
      <c r="R4383" s="42">
        <v>1</v>
      </c>
      <c r="S4383" s="137" t="s">
        <v>2419</v>
      </c>
      <c r="T4383" s="62">
        <v>699571750</v>
      </c>
      <c r="U4383" s="62">
        <v>676520223.12</v>
      </c>
      <c r="Z4383" s="54" t="s">
        <v>68</v>
      </c>
      <c r="AA4383" s="132">
        <v>3.6614354172892097E-5</v>
      </c>
      <c r="AJ4383" s="42"/>
      <c r="AM4383" s="42"/>
      <c r="AN4383" s="42"/>
      <c r="AO4383" s="42"/>
      <c r="AP4383" s="42"/>
      <c r="AY4383" s="42"/>
      <c r="AZ4383" s="42"/>
      <c r="BA4383" s="42"/>
      <c r="BB4383" s="42"/>
      <c r="BN4383" s="54" t="s">
        <v>4578</v>
      </c>
      <c r="BO4383" s="58" t="str">
        <f t="shared" si="68"/>
        <v>境内资产</v>
      </c>
      <c r="BP4383" s="58" t="str">
        <f>IF(M4383="",VLOOKUP(D4383,Sheet4!$A$1:$B$92,2,0),VLOOKUP(Q4383,Sheet4!$A$1:$B$92,2,0))</f>
        <v>保险资产管理产品</v>
      </c>
    </row>
    <row r="4384" spans="1:68" s="58" customFormat="1" ht="12.75" customHeight="1">
      <c r="A4384" s="64" t="s">
        <v>2615</v>
      </c>
      <c r="B4384" s="54" t="s">
        <v>2616</v>
      </c>
      <c r="C4384" s="252" t="s">
        <v>5552</v>
      </c>
      <c r="D4384" s="252" t="s">
        <v>672</v>
      </c>
      <c r="E4384" s="54" t="s">
        <v>2617</v>
      </c>
      <c r="F4384" s="54" t="s">
        <v>2616</v>
      </c>
      <c r="G4384" s="129">
        <v>31600</v>
      </c>
      <c r="H4384" s="323">
        <v>815815.52</v>
      </c>
      <c r="I4384" s="323">
        <v>693620</v>
      </c>
      <c r="J4384" s="42"/>
      <c r="K4384" s="42"/>
      <c r="L4384" s="42" t="s">
        <v>4489</v>
      </c>
      <c r="M4384" s="42" t="s">
        <v>2416</v>
      </c>
      <c r="N4384" s="42" t="s">
        <v>2417</v>
      </c>
      <c r="O4384" s="137" t="s">
        <v>2418</v>
      </c>
      <c r="P4384" s="42" t="s">
        <v>64</v>
      </c>
      <c r="Q4384" s="42" t="s">
        <v>65</v>
      </c>
      <c r="R4384" s="42">
        <v>1</v>
      </c>
      <c r="S4384" s="137" t="s">
        <v>2419</v>
      </c>
      <c r="T4384" s="62">
        <v>699571750</v>
      </c>
      <c r="U4384" s="62">
        <v>676520223.12</v>
      </c>
      <c r="Z4384" s="54" t="s">
        <v>280</v>
      </c>
      <c r="AA4384" s="132">
        <v>1.42479412607484E-5</v>
      </c>
      <c r="AJ4384" s="42"/>
      <c r="AM4384" s="42"/>
      <c r="AN4384" s="42"/>
      <c r="AO4384" s="42"/>
      <c r="AP4384" s="42"/>
      <c r="AY4384" s="42"/>
      <c r="AZ4384" s="42"/>
      <c r="BA4384" s="42"/>
      <c r="BB4384" s="42"/>
      <c r="BN4384" s="54" t="s">
        <v>4578</v>
      </c>
      <c r="BO4384" s="58" t="str">
        <f t="shared" si="68"/>
        <v>境内资产</v>
      </c>
      <c r="BP4384" s="58" t="str">
        <f>IF(M4384="",VLOOKUP(D4384,Sheet4!$A$1:$B$92,2,0),VLOOKUP(Q4384,Sheet4!$A$1:$B$92,2,0))</f>
        <v>保险资产管理产品</v>
      </c>
    </row>
    <row r="4385" spans="1:68" s="58" customFormat="1" ht="12.75" customHeight="1">
      <c r="A4385" s="64" t="s">
        <v>2618</v>
      </c>
      <c r="B4385" s="54" t="s">
        <v>2619</v>
      </c>
      <c r="C4385" s="252" t="s">
        <v>5552</v>
      </c>
      <c r="D4385" s="252" t="s">
        <v>672</v>
      </c>
      <c r="E4385" s="54" t="s">
        <v>2620</v>
      </c>
      <c r="F4385" s="54" t="s">
        <v>2619</v>
      </c>
      <c r="G4385" s="129">
        <v>22200</v>
      </c>
      <c r="H4385" s="323">
        <v>219801</v>
      </c>
      <c r="I4385" s="323">
        <v>155844</v>
      </c>
      <c r="J4385" s="42"/>
      <c r="K4385" s="42"/>
      <c r="L4385" s="42" t="s">
        <v>4489</v>
      </c>
      <c r="M4385" s="42" t="s">
        <v>2416</v>
      </c>
      <c r="N4385" s="42" t="s">
        <v>2417</v>
      </c>
      <c r="O4385" s="137" t="s">
        <v>2418</v>
      </c>
      <c r="P4385" s="42" t="s">
        <v>64</v>
      </c>
      <c r="Q4385" s="42" t="s">
        <v>65</v>
      </c>
      <c r="R4385" s="42">
        <v>1</v>
      </c>
      <c r="S4385" s="137" t="s">
        <v>2419</v>
      </c>
      <c r="T4385" s="62">
        <v>699571750</v>
      </c>
      <c r="U4385" s="62">
        <v>676520223.12</v>
      </c>
      <c r="Z4385" s="54" t="s">
        <v>68</v>
      </c>
      <c r="AA4385" s="132">
        <v>6.7079294978480199E-5</v>
      </c>
      <c r="AJ4385" s="42"/>
      <c r="AM4385" s="42"/>
      <c r="AN4385" s="42"/>
      <c r="AO4385" s="42"/>
      <c r="AP4385" s="42"/>
      <c r="AY4385" s="42"/>
      <c r="AZ4385" s="42"/>
      <c r="BA4385" s="42"/>
      <c r="BB4385" s="42"/>
      <c r="BN4385" s="54" t="s">
        <v>4578</v>
      </c>
      <c r="BO4385" s="58" t="str">
        <f t="shared" si="68"/>
        <v>境内资产</v>
      </c>
      <c r="BP4385" s="58" t="str">
        <f>IF(M4385="",VLOOKUP(D4385,Sheet4!$A$1:$B$92,2,0),VLOOKUP(Q4385,Sheet4!$A$1:$B$92,2,0))</f>
        <v>保险资产管理产品</v>
      </c>
    </row>
    <row r="4386" spans="1:68" s="58" customFormat="1" ht="12.75" customHeight="1">
      <c r="A4386" s="64" t="s">
        <v>2621</v>
      </c>
      <c r="B4386" s="54" t="s">
        <v>2622</v>
      </c>
      <c r="C4386" s="252" t="s">
        <v>5552</v>
      </c>
      <c r="D4386" s="252" t="s">
        <v>672</v>
      </c>
      <c r="E4386" s="54" t="s">
        <v>2623</v>
      </c>
      <c r="F4386" s="54" t="s">
        <v>2622</v>
      </c>
      <c r="G4386" s="129">
        <v>5900</v>
      </c>
      <c r="H4386" s="323">
        <v>1426372.44</v>
      </c>
      <c r="I4386" s="323">
        <v>1368682</v>
      </c>
      <c r="J4386" s="42"/>
      <c r="K4386" s="42"/>
      <c r="L4386" s="42" t="s">
        <v>4489</v>
      </c>
      <c r="M4386" s="42" t="s">
        <v>2416</v>
      </c>
      <c r="N4386" s="42" t="s">
        <v>2417</v>
      </c>
      <c r="O4386" s="137" t="s">
        <v>2418</v>
      </c>
      <c r="P4386" s="42" t="s">
        <v>64</v>
      </c>
      <c r="Q4386" s="42" t="s">
        <v>65</v>
      </c>
      <c r="R4386" s="42">
        <v>1</v>
      </c>
      <c r="S4386" s="137" t="s">
        <v>2419</v>
      </c>
      <c r="T4386" s="62">
        <v>699571750</v>
      </c>
      <c r="U4386" s="62">
        <v>676520223.12</v>
      </c>
      <c r="Z4386" s="54" t="s">
        <v>280</v>
      </c>
      <c r="AA4386" s="132">
        <v>2.0266954573756201E-6</v>
      </c>
      <c r="AJ4386" s="42"/>
      <c r="AM4386" s="42"/>
      <c r="AN4386" s="42"/>
      <c r="AO4386" s="42"/>
      <c r="AP4386" s="42"/>
      <c r="AY4386" s="42"/>
      <c r="AZ4386" s="42"/>
      <c r="BA4386" s="42"/>
      <c r="BB4386" s="42"/>
      <c r="BN4386" s="54" t="s">
        <v>4578</v>
      </c>
      <c r="BO4386" s="58" t="str">
        <f t="shared" si="68"/>
        <v>境内资产</v>
      </c>
      <c r="BP4386" s="58" t="str">
        <f>IF(M4386="",VLOOKUP(D4386,Sheet4!$A$1:$B$92,2,0),VLOOKUP(Q4386,Sheet4!$A$1:$B$92,2,0))</f>
        <v>保险资产管理产品</v>
      </c>
    </row>
    <row r="4387" spans="1:68" s="58" customFormat="1" ht="12.75" customHeight="1">
      <c r="A4387" s="64" t="s">
        <v>2624</v>
      </c>
      <c r="B4387" s="54" t="s">
        <v>2625</v>
      </c>
      <c r="C4387" s="252" t="s">
        <v>5552</v>
      </c>
      <c r="D4387" s="252" t="s">
        <v>672</v>
      </c>
      <c r="E4387" s="54" t="s">
        <v>2626</v>
      </c>
      <c r="F4387" s="54" t="s">
        <v>2625</v>
      </c>
      <c r="G4387" s="129">
        <v>26900</v>
      </c>
      <c r="H4387" s="323">
        <v>661173.80000000005</v>
      </c>
      <c r="I4387" s="323">
        <v>474516</v>
      </c>
      <c r="J4387" s="42"/>
      <c r="K4387" s="42"/>
      <c r="L4387" s="42" t="s">
        <v>4489</v>
      </c>
      <c r="M4387" s="42" t="s">
        <v>2416</v>
      </c>
      <c r="N4387" s="42" t="s">
        <v>2417</v>
      </c>
      <c r="O4387" s="137" t="s">
        <v>2418</v>
      </c>
      <c r="P4387" s="42" t="s">
        <v>64</v>
      </c>
      <c r="Q4387" s="42" t="s">
        <v>65</v>
      </c>
      <c r="R4387" s="42">
        <v>1</v>
      </c>
      <c r="S4387" s="137" t="s">
        <v>2419</v>
      </c>
      <c r="T4387" s="62">
        <v>699571750</v>
      </c>
      <c r="U4387" s="62">
        <v>676520223.12</v>
      </c>
      <c r="Z4387" s="54" t="s">
        <v>280</v>
      </c>
      <c r="AA4387" s="132">
        <v>1.1296776474156101E-5</v>
      </c>
      <c r="AJ4387" s="42"/>
      <c r="AM4387" s="42"/>
      <c r="AN4387" s="42"/>
      <c r="AO4387" s="42"/>
      <c r="AP4387" s="42"/>
      <c r="AY4387" s="42"/>
      <c r="AZ4387" s="42"/>
      <c r="BA4387" s="42"/>
      <c r="BB4387" s="42"/>
      <c r="BN4387" s="54" t="s">
        <v>4578</v>
      </c>
      <c r="BO4387" s="58" t="str">
        <f t="shared" si="68"/>
        <v>境内资产</v>
      </c>
      <c r="BP4387" s="58" t="str">
        <f>IF(M4387="",VLOOKUP(D4387,Sheet4!$A$1:$B$92,2,0),VLOOKUP(Q4387,Sheet4!$A$1:$B$92,2,0))</f>
        <v>保险资产管理产品</v>
      </c>
    </row>
    <row r="4388" spans="1:68" s="58" customFormat="1" ht="12.75" customHeight="1">
      <c r="A4388" s="64" t="s">
        <v>2232</v>
      </c>
      <c r="B4388" s="54" t="s">
        <v>2233</v>
      </c>
      <c r="C4388" s="252" t="s">
        <v>5552</v>
      </c>
      <c r="D4388" s="252" t="s">
        <v>672</v>
      </c>
      <c r="E4388" s="54" t="s">
        <v>2627</v>
      </c>
      <c r="F4388" s="54" t="s">
        <v>2233</v>
      </c>
      <c r="G4388" s="129">
        <v>18700</v>
      </c>
      <c r="H4388" s="323">
        <v>759763.82</v>
      </c>
      <c r="I4388" s="323">
        <v>642532</v>
      </c>
      <c r="J4388" s="42"/>
      <c r="K4388" s="42"/>
      <c r="L4388" s="42" t="s">
        <v>4489</v>
      </c>
      <c r="M4388" s="42" t="s">
        <v>2416</v>
      </c>
      <c r="N4388" s="42" t="s">
        <v>2417</v>
      </c>
      <c r="O4388" s="137" t="s">
        <v>2418</v>
      </c>
      <c r="P4388" s="42" t="s">
        <v>64</v>
      </c>
      <c r="Q4388" s="42" t="s">
        <v>65</v>
      </c>
      <c r="R4388" s="42">
        <v>1</v>
      </c>
      <c r="S4388" s="137" t="s">
        <v>2419</v>
      </c>
      <c r="T4388" s="62">
        <v>699571750</v>
      </c>
      <c r="U4388" s="62">
        <v>676520223.12</v>
      </c>
      <c r="Z4388" s="54" t="s">
        <v>68</v>
      </c>
      <c r="AA4388" s="132">
        <v>1.08716409083706E-5</v>
      </c>
      <c r="AJ4388" s="42"/>
      <c r="AM4388" s="42"/>
      <c r="AN4388" s="42"/>
      <c r="AO4388" s="42"/>
      <c r="AP4388" s="42"/>
      <c r="AY4388" s="42"/>
      <c r="AZ4388" s="42"/>
      <c r="BA4388" s="42"/>
      <c r="BB4388" s="42"/>
      <c r="BN4388" s="54" t="s">
        <v>4578</v>
      </c>
      <c r="BO4388" s="58" t="str">
        <f t="shared" si="68"/>
        <v>境内资产</v>
      </c>
      <c r="BP4388" s="58" t="str">
        <f>IF(M4388="",VLOOKUP(D4388,Sheet4!$A$1:$B$92,2,0),VLOOKUP(Q4388,Sheet4!$A$1:$B$92,2,0))</f>
        <v>保险资产管理产品</v>
      </c>
    </row>
    <row r="4389" spans="1:68" s="58" customFormat="1" ht="12.75" customHeight="1">
      <c r="A4389" s="64" t="s">
        <v>2628</v>
      </c>
      <c r="B4389" s="54" t="s">
        <v>2629</v>
      </c>
      <c r="C4389" s="252" t="s">
        <v>5552</v>
      </c>
      <c r="D4389" s="252" t="s">
        <v>672</v>
      </c>
      <c r="E4389" s="54" t="s">
        <v>2630</v>
      </c>
      <c r="F4389" s="54" t="s">
        <v>2629</v>
      </c>
      <c r="G4389" s="129">
        <v>15400</v>
      </c>
      <c r="H4389" s="323">
        <v>437979</v>
      </c>
      <c r="I4389" s="323">
        <v>333102</v>
      </c>
      <c r="J4389" s="42"/>
      <c r="K4389" s="42"/>
      <c r="L4389" s="42" t="s">
        <v>4489</v>
      </c>
      <c r="M4389" s="42" t="s">
        <v>2416</v>
      </c>
      <c r="N4389" s="42" t="s">
        <v>2417</v>
      </c>
      <c r="O4389" s="137" t="s">
        <v>2418</v>
      </c>
      <c r="P4389" s="42" t="s">
        <v>64</v>
      </c>
      <c r="Q4389" s="42" t="s">
        <v>65</v>
      </c>
      <c r="R4389" s="42">
        <v>1</v>
      </c>
      <c r="S4389" s="137" t="s">
        <v>2419</v>
      </c>
      <c r="T4389" s="62">
        <v>699571750</v>
      </c>
      <c r="U4389" s="62">
        <v>676520223.12</v>
      </c>
      <c r="Z4389" s="54" t="s">
        <v>68</v>
      </c>
      <c r="AA4389" s="132">
        <v>2.27048895127E-5</v>
      </c>
      <c r="AJ4389" s="42"/>
      <c r="AM4389" s="42"/>
      <c r="AN4389" s="42"/>
      <c r="AO4389" s="42"/>
      <c r="AP4389" s="42"/>
      <c r="AY4389" s="42"/>
      <c r="AZ4389" s="42"/>
      <c r="BA4389" s="42"/>
      <c r="BB4389" s="42"/>
      <c r="BN4389" s="54" t="s">
        <v>4578</v>
      </c>
      <c r="BO4389" s="58" t="str">
        <f t="shared" si="68"/>
        <v>境内资产</v>
      </c>
      <c r="BP4389" s="58" t="str">
        <f>IF(M4389="",VLOOKUP(D4389,Sheet4!$A$1:$B$92,2,0),VLOOKUP(Q4389,Sheet4!$A$1:$B$92,2,0))</f>
        <v>保险资产管理产品</v>
      </c>
    </row>
    <row r="4390" spans="1:68" s="58" customFormat="1" ht="12.75" customHeight="1">
      <c r="A4390" s="64" t="s">
        <v>2631</v>
      </c>
      <c r="B4390" s="54" t="s">
        <v>2632</v>
      </c>
      <c r="C4390" s="252" t="s">
        <v>5552</v>
      </c>
      <c r="D4390" s="252" t="s">
        <v>672</v>
      </c>
      <c r="E4390" s="54" t="s">
        <v>2633</v>
      </c>
      <c r="F4390" s="54" t="s">
        <v>2632</v>
      </c>
      <c r="G4390" s="129">
        <v>6900</v>
      </c>
      <c r="H4390" s="323">
        <v>645375.76</v>
      </c>
      <c r="I4390" s="323">
        <v>494592</v>
      </c>
      <c r="J4390" s="42"/>
      <c r="K4390" s="42"/>
      <c r="L4390" s="42" t="s">
        <v>4489</v>
      </c>
      <c r="M4390" s="42" t="s">
        <v>2416</v>
      </c>
      <c r="N4390" s="42" t="s">
        <v>2417</v>
      </c>
      <c r="O4390" s="137" t="s">
        <v>2418</v>
      </c>
      <c r="P4390" s="42" t="s">
        <v>64</v>
      </c>
      <c r="Q4390" s="42" t="s">
        <v>65</v>
      </c>
      <c r="R4390" s="42">
        <v>1</v>
      </c>
      <c r="S4390" s="137" t="s">
        <v>2419</v>
      </c>
      <c r="T4390" s="62">
        <v>699571750</v>
      </c>
      <c r="U4390" s="62">
        <v>676520223.12</v>
      </c>
      <c r="Z4390" s="54" t="s">
        <v>280</v>
      </c>
      <c r="AA4390" s="132">
        <v>7.1684644339146102E-6</v>
      </c>
      <c r="AJ4390" s="42"/>
      <c r="AM4390" s="42"/>
      <c r="AN4390" s="42"/>
      <c r="AO4390" s="42"/>
      <c r="AP4390" s="42"/>
      <c r="AY4390" s="42"/>
      <c r="AZ4390" s="42"/>
      <c r="BA4390" s="42"/>
      <c r="BB4390" s="42"/>
      <c r="BN4390" s="54" t="s">
        <v>4578</v>
      </c>
      <c r="BO4390" s="58" t="str">
        <f t="shared" si="68"/>
        <v>境内资产</v>
      </c>
      <c r="BP4390" s="58" t="str">
        <f>IF(M4390="",VLOOKUP(D4390,Sheet4!$A$1:$B$92,2,0),VLOOKUP(Q4390,Sheet4!$A$1:$B$92,2,0))</f>
        <v>保险资产管理产品</v>
      </c>
    </row>
    <row r="4391" spans="1:68" s="58" customFormat="1" ht="12.75" customHeight="1">
      <c r="A4391" s="64" t="s">
        <v>2634</v>
      </c>
      <c r="B4391" s="54" t="s">
        <v>2635</v>
      </c>
      <c r="C4391" s="252" t="s">
        <v>5552</v>
      </c>
      <c r="D4391" s="252" t="s">
        <v>672</v>
      </c>
      <c r="E4391" s="54" t="s">
        <v>2636</v>
      </c>
      <c r="F4391" s="54" t="s">
        <v>2635</v>
      </c>
      <c r="G4391" s="129">
        <v>51700</v>
      </c>
      <c r="H4391" s="323">
        <v>650161</v>
      </c>
      <c r="I4391" s="323">
        <v>537163</v>
      </c>
      <c r="J4391" s="42"/>
      <c r="K4391" s="42"/>
      <c r="L4391" s="42" t="s">
        <v>4489</v>
      </c>
      <c r="M4391" s="42" t="s">
        <v>2416</v>
      </c>
      <c r="N4391" s="42" t="s">
        <v>2417</v>
      </c>
      <c r="O4391" s="137" t="s">
        <v>2418</v>
      </c>
      <c r="P4391" s="42" t="s">
        <v>64</v>
      </c>
      <c r="Q4391" s="42" t="s">
        <v>65</v>
      </c>
      <c r="R4391" s="42">
        <v>1</v>
      </c>
      <c r="S4391" s="137" t="s">
        <v>2419</v>
      </c>
      <c r="T4391" s="62">
        <v>699571750</v>
      </c>
      <c r="U4391" s="62">
        <v>676520223.12</v>
      </c>
      <c r="Z4391" s="54" t="s">
        <v>68</v>
      </c>
      <c r="AA4391" s="132">
        <v>2.3176320352729098E-5</v>
      </c>
      <c r="AJ4391" s="42"/>
      <c r="AM4391" s="42"/>
      <c r="AN4391" s="42"/>
      <c r="AO4391" s="42"/>
      <c r="AP4391" s="42"/>
      <c r="AY4391" s="42"/>
      <c r="AZ4391" s="42"/>
      <c r="BA4391" s="42"/>
      <c r="BB4391" s="42"/>
      <c r="BN4391" s="54" t="s">
        <v>4578</v>
      </c>
      <c r="BO4391" s="58" t="str">
        <f t="shared" si="68"/>
        <v>境内资产</v>
      </c>
      <c r="BP4391" s="58" t="str">
        <f>IF(M4391="",VLOOKUP(D4391,Sheet4!$A$1:$B$92,2,0),VLOOKUP(Q4391,Sheet4!$A$1:$B$92,2,0))</f>
        <v>保险资产管理产品</v>
      </c>
    </row>
    <row r="4392" spans="1:68" s="58" customFormat="1" ht="12.75" customHeight="1">
      <c r="A4392" s="64" t="s">
        <v>2637</v>
      </c>
      <c r="B4392" s="54" t="s">
        <v>2638</v>
      </c>
      <c r="C4392" s="252" t="s">
        <v>5552</v>
      </c>
      <c r="D4392" s="252" t="s">
        <v>672</v>
      </c>
      <c r="E4392" s="54" t="s">
        <v>2639</v>
      </c>
      <c r="F4392" s="54" t="s">
        <v>2638</v>
      </c>
      <c r="G4392" s="129">
        <v>21200</v>
      </c>
      <c r="H4392" s="323">
        <v>315428</v>
      </c>
      <c r="I4392" s="323">
        <v>229596</v>
      </c>
      <c r="J4392" s="42"/>
      <c r="K4392" s="42"/>
      <c r="L4392" s="42" t="s">
        <v>4489</v>
      </c>
      <c r="M4392" s="42" t="s">
        <v>2416</v>
      </c>
      <c r="N4392" s="42" t="s">
        <v>2417</v>
      </c>
      <c r="O4392" s="137" t="s">
        <v>2418</v>
      </c>
      <c r="P4392" s="42" t="s">
        <v>64</v>
      </c>
      <c r="Q4392" s="42" t="s">
        <v>65</v>
      </c>
      <c r="R4392" s="42">
        <v>1</v>
      </c>
      <c r="S4392" s="137" t="s">
        <v>2419</v>
      </c>
      <c r="T4392" s="62">
        <v>699571750</v>
      </c>
      <c r="U4392" s="62">
        <v>676520223.12</v>
      </c>
      <c r="Z4392" s="54" t="s">
        <v>68</v>
      </c>
      <c r="AA4392" s="132">
        <v>7.1753514034427195E-5</v>
      </c>
      <c r="AJ4392" s="42"/>
      <c r="AM4392" s="42"/>
      <c r="AN4392" s="42"/>
      <c r="AO4392" s="42"/>
      <c r="AP4392" s="42"/>
      <c r="AY4392" s="42"/>
      <c r="AZ4392" s="42"/>
      <c r="BA4392" s="42"/>
      <c r="BB4392" s="42"/>
      <c r="BN4392" s="54" t="s">
        <v>4578</v>
      </c>
      <c r="BO4392" s="58" t="str">
        <f t="shared" si="68"/>
        <v>境内资产</v>
      </c>
      <c r="BP4392" s="58" t="str">
        <f>IF(M4392="",VLOOKUP(D4392,Sheet4!$A$1:$B$92,2,0),VLOOKUP(Q4392,Sheet4!$A$1:$B$92,2,0))</f>
        <v>保险资产管理产品</v>
      </c>
    </row>
    <row r="4393" spans="1:68" s="58" customFormat="1" ht="12.75" customHeight="1">
      <c r="A4393" s="64" t="s">
        <v>2640</v>
      </c>
      <c r="B4393" s="54" t="s">
        <v>2641</v>
      </c>
      <c r="C4393" s="252" t="s">
        <v>5552</v>
      </c>
      <c r="D4393" s="252" t="s">
        <v>672</v>
      </c>
      <c r="E4393" s="54" t="s">
        <v>2642</v>
      </c>
      <c r="F4393" s="54" t="s">
        <v>2641</v>
      </c>
      <c r="G4393" s="129">
        <v>23900</v>
      </c>
      <c r="H4393" s="323">
        <v>343239</v>
      </c>
      <c r="I4393" s="323">
        <v>285844</v>
      </c>
      <c r="J4393" s="42"/>
      <c r="K4393" s="42"/>
      <c r="L4393" s="42" t="s">
        <v>4489</v>
      </c>
      <c r="M4393" s="42" t="s">
        <v>2416</v>
      </c>
      <c r="N4393" s="42" t="s">
        <v>2417</v>
      </c>
      <c r="O4393" s="137" t="s">
        <v>2418</v>
      </c>
      <c r="P4393" s="42" t="s">
        <v>64</v>
      </c>
      <c r="Q4393" s="42" t="s">
        <v>65</v>
      </c>
      <c r="R4393" s="42">
        <v>1</v>
      </c>
      <c r="S4393" s="137" t="s">
        <v>2419</v>
      </c>
      <c r="T4393" s="62">
        <v>699571750</v>
      </c>
      <c r="U4393" s="62">
        <v>676520223.12</v>
      </c>
      <c r="Z4393" s="54" t="s">
        <v>68</v>
      </c>
      <c r="AA4393" s="132">
        <v>4.75476888547599E-5</v>
      </c>
      <c r="AJ4393" s="42"/>
      <c r="AM4393" s="42"/>
      <c r="AN4393" s="42"/>
      <c r="AO4393" s="42"/>
      <c r="AP4393" s="42"/>
      <c r="AY4393" s="42"/>
      <c r="AZ4393" s="42"/>
      <c r="BA4393" s="42"/>
      <c r="BB4393" s="42"/>
      <c r="BN4393" s="54" t="s">
        <v>4578</v>
      </c>
      <c r="BO4393" s="58" t="str">
        <f t="shared" si="68"/>
        <v>境内资产</v>
      </c>
      <c r="BP4393" s="58" t="str">
        <f>IF(M4393="",VLOOKUP(D4393,Sheet4!$A$1:$B$92,2,0),VLOOKUP(Q4393,Sheet4!$A$1:$B$92,2,0))</f>
        <v>保险资产管理产品</v>
      </c>
    </row>
    <row r="4394" spans="1:68" s="58" customFormat="1" ht="12.75" customHeight="1">
      <c r="A4394" s="64" t="s">
        <v>2112</v>
      </c>
      <c r="B4394" s="54" t="s">
        <v>2643</v>
      </c>
      <c r="C4394" s="252" t="s">
        <v>5552</v>
      </c>
      <c r="D4394" s="252" t="s">
        <v>672</v>
      </c>
      <c r="E4394" s="54" t="s">
        <v>2644</v>
      </c>
      <c r="F4394" s="54" t="s">
        <v>2643</v>
      </c>
      <c r="G4394" s="129">
        <v>2700</v>
      </c>
      <c r="H4394" s="323">
        <v>604492.15</v>
      </c>
      <c r="I4394" s="323">
        <v>512676</v>
      </c>
      <c r="J4394" s="42"/>
      <c r="K4394" s="42"/>
      <c r="L4394" s="42" t="s">
        <v>4489</v>
      </c>
      <c r="M4394" s="42" t="s">
        <v>2416</v>
      </c>
      <c r="N4394" s="42" t="s">
        <v>2417</v>
      </c>
      <c r="O4394" s="137" t="s">
        <v>2418</v>
      </c>
      <c r="P4394" s="42" t="s">
        <v>64</v>
      </c>
      <c r="Q4394" s="42" t="s">
        <v>65</v>
      </c>
      <c r="R4394" s="42">
        <v>1</v>
      </c>
      <c r="S4394" s="137" t="s">
        <v>2419</v>
      </c>
      <c r="T4394" s="62">
        <v>699571750</v>
      </c>
      <c r="U4394" s="62">
        <v>676520223.12</v>
      </c>
      <c r="Z4394" s="54" t="s">
        <v>280</v>
      </c>
      <c r="AA4394" s="132">
        <v>3.0255250233913401E-6</v>
      </c>
      <c r="AJ4394" s="42"/>
      <c r="AM4394" s="42"/>
      <c r="AN4394" s="42"/>
      <c r="AO4394" s="42"/>
      <c r="AP4394" s="42"/>
      <c r="AY4394" s="42"/>
      <c r="AZ4394" s="42"/>
      <c r="BA4394" s="42"/>
      <c r="BB4394" s="42"/>
      <c r="BN4394" s="54" t="s">
        <v>4578</v>
      </c>
      <c r="BO4394" s="58" t="str">
        <f t="shared" si="68"/>
        <v>境内资产</v>
      </c>
      <c r="BP4394" s="58" t="str">
        <f>IF(M4394="",VLOOKUP(D4394,Sheet4!$A$1:$B$92,2,0),VLOOKUP(Q4394,Sheet4!$A$1:$B$92,2,0))</f>
        <v>保险资产管理产品</v>
      </c>
    </row>
    <row r="4395" spans="1:68" s="58" customFormat="1" ht="12.75" customHeight="1">
      <c r="A4395" s="64" t="s">
        <v>2645</v>
      </c>
      <c r="B4395" s="54" t="s">
        <v>2646</v>
      </c>
      <c r="C4395" s="252" t="s">
        <v>5552</v>
      </c>
      <c r="D4395" s="252" t="s">
        <v>672</v>
      </c>
      <c r="E4395" s="54" t="s">
        <v>2647</v>
      </c>
      <c r="F4395" s="54" t="s">
        <v>2646</v>
      </c>
      <c r="G4395" s="129">
        <v>2200</v>
      </c>
      <c r="H4395" s="323">
        <v>682964.92</v>
      </c>
      <c r="I4395" s="323">
        <v>558800</v>
      </c>
      <c r="J4395" s="42"/>
      <c r="K4395" s="42"/>
      <c r="L4395" s="42" t="s">
        <v>4489</v>
      </c>
      <c r="M4395" s="42" t="s">
        <v>2416</v>
      </c>
      <c r="N4395" s="42" t="s">
        <v>2417</v>
      </c>
      <c r="O4395" s="137" t="s">
        <v>2418</v>
      </c>
      <c r="P4395" s="42" t="s">
        <v>64</v>
      </c>
      <c r="Q4395" s="42" t="s">
        <v>65</v>
      </c>
      <c r="R4395" s="42">
        <v>1</v>
      </c>
      <c r="S4395" s="137" t="s">
        <v>2419</v>
      </c>
      <c r="T4395" s="62">
        <v>699571750</v>
      </c>
      <c r="U4395" s="62">
        <v>676520223.12</v>
      </c>
      <c r="Z4395" s="54" t="s">
        <v>280</v>
      </c>
      <c r="AA4395" s="132">
        <v>8.32255127900249E-6</v>
      </c>
      <c r="AJ4395" s="42"/>
      <c r="AM4395" s="42"/>
      <c r="AN4395" s="42"/>
      <c r="AO4395" s="42"/>
      <c r="AP4395" s="42"/>
      <c r="AY4395" s="42"/>
      <c r="AZ4395" s="42"/>
      <c r="BA4395" s="42"/>
      <c r="BB4395" s="42"/>
      <c r="BN4395" s="54" t="s">
        <v>4578</v>
      </c>
      <c r="BO4395" s="58" t="str">
        <f t="shared" si="68"/>
        <v>境内资产</v>
      </c>
      <c r="BP4395" s="58" t="str">
        <f>IF(M4395="",VLOOKUP(D4395,Sheet4!$A$1:$B$92,2,0),VLOOKUP(Q4395,Sheet4!$A$1:$B$92,2,0))</f>
        <v>保险资产管理产品</v>
      </c>
    </row>
    <row r="4396" spans="1:68" s="58" customFormat="1" ht="12.75" customHeight="1">
      <c r="A4396" s="64" t="s">
        <v>2648</v>
      </c>
      <c r="B4396" s="54" t="s">
        <v>2649</v>
      </c>
      <c r="C4396" s="252" t="s">
        <v>5552</v>
      </c>
      <c r="D4396" s="252" t="s">
        <v>672</v>
      </c>
      <c r="E4396" s="54" t="s">
        <v>2650</v>
      </c>
      <c r="F4396" s="54" t="s">
        <v>2649</v>
      </c>
      <c r="G4396" s="129">
        <v>11100</v>
      </c>
      <c r="H4396" s="323">
        <v>130827</v>
      </c>
      <c r="I4396" s="323">
        <v>94572</v>
      </c>
      <c r="J4396" s="42"/>
      <c r="K4396" s="42"/>
      <c r="L4396" s="42" t="s">
        <v>4489</v>
      </c>
      <c r="M4396" s="42" t="s">
        <v>2416</v>
      </c>
      <c r="N4396" s="42" t="s">
        <v>2417</v>
      </c>
      <c r="O4396" s="137" t="s">
        <v>2418</v>
      </c>
      <c r="P4396" s="42" t="s">
        <v>64</v>
      </c>
      <c r="Q4396" s="42" t="s">
        <v>65</v>
      </c>
      <c r="R4396" s="42">
        <v>1</v>
      </c>
      <c r="S4396" s="137" t="s">
        <v>2419</v>
      </c>
      <c r="T4396" s="62">
        <v>699571750</v>
      </c>
      <c r="U4396" s="62">
        <v>676520223.12</v>
      </c>
      <c r="Z4396" s="54" t="s">
        <v>68</v>
      </c>
      <c r="AA4396" s="132">
        <v>5.0556715520941699E-5</v>
      </c>
      <c r="AJ4396" s="42"/>
      <c r="AM4396" s="42"/>
      <c r="AN4396" s="42"/>
      <c r="AO4396" s="42"/>
      <c r="AP4396" s="42"/>
      <c r="AY4396" s="42"/>
      <c r="AZ4396" s="42"/>
      <c r="BA4396" s="42"/>
      <c r="BB4396" s="42"/>
      <c r="BN4396" s="54" t="s">
        <v>4578</v>
      </c>
      <c r="BO4396" s="58" t="str">
        <f t="shared" si="68"/>
        <v>境内资产</v>
      </c>
      <c r="BP4396" s="58" t="str">
        <f>IF(M4396="",VLOOKUP(D4396,Sheet4!$A$1:$B$92,2,0),VLOOKUP(Q4396,Sheet4!$A$1:$B$92,2,0))</f>
        <v>保险资产管理产品</v>
      </c>
    </row>
    <row r="4397" spans="1:68" s="58" customFormat="1" ht="12.75" customHeight="1">
      <c r="A4397" s="64" t="s">
        <v>2651</v>
      </c>
      <c r="B4397" s="54" t="s">
        <v>2652</v>
      </c>
      <c r="C4397" s="252" t="s">
        <v>5552</v>
      </c>
      <c r="D4397" s="252" t="s">
        <v>672</v>
      </c>
      <c r="E4397" s="54" t="s">
        <v>2653</v>
      </c>
      <c r="F4397" s="54" t="s">
        <v>2652</v>
      </c>
      <c r="G4397" s="129">
        <v>16100</v>
      </c>
      <c r="H4397" s="323">
        <v>277240</v>
      </c>
      <c r="I4397" s="323">
        <v>211554</v>
      </c>
      <c r="J4397" s="42"/>
      <c r="K4397" s="42"/>
      <c r="L4397" s="42" t="s">
        <v>4489</v>
      </c>
      <c r="M4397" s="42" t="s">
        <v>2416</v>
      </c>
      <c r="N4397" s="42" t="s">
        <v>2417</v>
      </c>
      <c r="O4397" s="137" t="s">
        <v>2418</v>
      </c>
      <c r="P4397" s="42" t="s">
        <v>64</v>
      </c>
      <c r="Q4397" s="42" t="s">
        <v>65</v>
      </c>
      <c r="R4397" s="42">
        <v>1</v>
      </c>
      <c r="S4397" s="137" t="s">
        <v>2419</v>
      </c>
      <c r="T4397" s="62">
        <v>699571750</v>
      </c>
      <c r="U4397" s="62">
        <v>676520223.12</v>
      </c>
      <c r="Z4397" s="54" t="s">
        <v>68</v>
      </c>
      <c r="AA4397" s="132">
        <v>7.1552481660943398E-5</v>
      </c>
      <c r="AJ4397" s="42"/>
      <c r="AM4397" s="42"/>
      <c r="AN4397" s="42"/>
      <c r="AO4397" s="42"/>
      <c r="AP4397" s="42"/>
      <c r="AY4397" s="42"/>
      <c r="AZ4397" s="42"/>
      <c r="BA4397" s="42"/>
      <c r="BB4397" s="42"/>
      <c r="BN4397" s="54" t="s">
        <v>4578</v>
      </c>
      <c r="BO4397" s="58" t="str">
        <f t="shared" si="68"/>
        <v>境内资产</v>
      </c>
      <c r="BP4397" s="58" t="str">
        <f>IF(M4397="",VLOOKUP(D4397,Sheet4!$A$1:$B$92,2,0),VLOOKUP(Q4397,Sheet4!$A$1:$B$92,2,0))</f>
        <v>保险资产管理产品</v>
      </c>
    </row>
    <row r="4398" spans="1:68" s="58" customFormat="1" ht="12.75" customHeight="1">
      <c r="A4398" s="64" t="s">
        <v>2654</v>
      </c>
      <c r="B4398" s="54" t="s">
        <v>2655</v>
      </c>
      <c r="C4398" s="252" t="s">
        <v>5552</v>
      </c>
      <c r="D4398" s="252" t="s">
        <v>672</v>
      </c>
      <c r="E4398" s="54" t="s">
        <v>2656</v>
      </c>
      <c r="F4398" s="54" t="s">
        <v>2655</v>
      </c>
      <c r="G4398" s="129">
        <v>4900</v>
      </c>
      <c r="H4398" s="323">
        <v>92999.06</v>
      </c>
      <c r="I4398" s="323">
        <v>76734</v>
      </c>
      <c r="J4398" s="42"/>
      <c r="K4398" s="42"/>
      <c r="L4398" s="42" t="s">
        <v>4489</v>
      </c>
      <c r="M4398" s="42" t="s">
        <v>2416</v>
      </c>
      <c r="N4398" s="42" t="s">
        <v>2417</v>
      </c>
      <c r="O4398" s="137" t="s">
        <v>2418</v>
      </c>
      <c r="P4398" s="42" t="s">
        <v>64</v>
      </c>
      <c r="Q4398" s="42" t="s">
        <v>65</v>
      </c>
      <c r="R4398" s="42">
        <v>1</v>
      </c>
      <c r="S4398" s="137" t="s">
        <v>2419</v>
      </c>
      <c r="T4398" s="62">
        <v>699571750</v>
      </c>
      <c r="U4398" s="62">
        <v>676520223.12</v>
      </c>
      <c r="Z4398" s="54" t="s">
        <v>68</v>
      </c>
      <c r="AA4398" s="132">
        <v>4.7115384615384597E-5</v>
      </c>
      <c r="AJ4398" s="42"/>
      <c r="AM4398" s="42"/>
      <c r="AN4398" s="42"/>
      <c r="AO4398" s="42"/>
      <c r="AP4398" s="42"/>
      <c r="AY4398" s="42"/>
      <c r="AZ4398" s="42"/>
      <c r="BA4398" s="42"/>
      <c r="BB4398" s="42"/>
      <c r="BN4398" s="54" t="s">
        <v>4578</v>
      </c>
      <c r="BO4398" s="58" t="str">
        <f t="shared" si="68"/>
        <v>境内资产</v>
      </c>
      <c r="BP4398" s="58" t="str">
        <f>IF(M4398="",VLOOKUP(D4398,Sheet4!$A$1:$B$92,2,0),VLOOKUP(Q4398,Sheet4!$A$1:$B$92,2,0))</f>
        <v>保险资产管理产品</v>
      </c>
    </row>
    <row r="4399" spans="1:68" s="58" customFormat="1" ht="12.75" customHeight="1">
      <c r="A4399" s="64" t="s">
        <v>2657</v>
      </c>
      <c r="B4399" s="54" t="s">
        <v>2658</v>
      </c>
      <c r="C4399" s="252" t="s">
        <v>5552</v>
      </c>
      <c r="D4399" s="252" t="s">
        <v>672</v>
      </c>
      <c r="E4399" s="54" t="s">
        <v>2659</v>
      </c>
      <c r="F4399" s="54" t="s">
        <v>2658</v>
      </c>
      <c r="G4399" s="129">
        <v>9300</v>
      </c>
      <c r="H4399" s="323">
        <v>237460</v>
      </c>
      <c r="I4399" s="323">
        <v>184140</v>
      </c>
      <c r="J4399" s="42"/>
      <c r="K4399" s="42"/>
      <c r="L4399" s="42" t="s">
        <v>4489</v>
      </c>
      <c r="M4399" s="42" t="s">
        <v>2416</v>
      </c>
      <c r="N4399" s="42" t="s">
        <v>2417</v>
      </c>
      <c r="O4399" s="137" t="s">
        <v>2418</v>
      </c>
      <c r="P4399" s="42" t="s">
        <v>64</v>
      </c>
      <c r="Q4399" s="42" t="s">
        <v>65</v>
      </c>
      <c r="R4399" s="42">
        <v>1</v>
      </c>
      <c r="S4399" s="137" t="s">
        <v>2419</v>
      </c>
      <c r="T4399" s="62">
        <v>699571750</v>
      </c>
      <c r="U4399" s="62">
        <v>676520223.12</v>
      </c>
      <c r="Z4399" s="54" t="s">
        <v>68</v>
      </c>
      <c r="AA4399" s="132">
        <v>5.3735418172028803E-5</v>
      </c>
      <c r="AJ4399" s="42"/>
      <c r="AM4399" s="42"/>
      <c r="AN4399" s="42"/>
      <c r="AO4399" s="42"/>
      <c r="AP4399" s="42"/>
      <c r="AY4399" s="42"/>
      <c r="AZ4399" s="42"/>
      <c r="BA4399" s="42"/>
      <c r="BB4399" s="42"/>
      <c r="BN4399" s="54" t="s">
        <v>4578</v>
      </c>
      <c r="BO4399" s="58" t="str">
        <f t="shared" si="68"/>
        <v>境内资产</v>
      </c>
      <c r="BP4399" s="58" t="str">
        <f>IF(M4399="",VLOOKUP(D4399,Sheet4!$A$1:$B$92,2,0),VLOOKUP(Q4399,Sheet4!$A$1:$B$92,2,0))</f>
        <v>保险资产管理产品</v>
      </c>
    </row>
    <row r="4400" spans="1:68" s="58" customFormat="1" ht="12.75" customHeight="1">
      <c r="A4400" s="64" t="s">
        <v>2096</v>
      </c>
      <c r="B4400" s="54" t="s">
        <v>2660</v>
      </c>
      <c r="C4400" s="252" t="s">
        <v>5552</v>
      </c>
      <c r="D4400" s="252" t="s">
        <v>672</v>
      </c>
      <c r="E4400" s="54" t="s">
        <v>2661</v>
      </c>
      <c r="F4400" s="54" t="s">
        <v>2660</v>
      </c>
      <c r="G4400" s="129">
        <v>8000</v>
      </c>
      <c r="H4400" s="323">
        <v>948591.64</v>
      </c>
      <c r="I4400" s="323">
        <v>898960</v>
      </c>
      <c r="J4400" s="42"/>
      <c r="K4400" s="42"/>
      <c r="L4400" s="42" t="s">
        <v>4489</v>
      </c>
      <c r="M4400" s="42" t="s">
        <v>2416</v>
      </c>
      <c r="N4400" s="42" t="s">
        <v>2417</v>
      </c>
      <c r="O4400" s="137" t="s">
        <v>2418</v>
      </c>
      <c r="P4400" s="42" t="s">
        <v>64</v>
      </c>
      <c r="Q4400" s="42" t="s">
        <v>65</v>
      </c>
      <c r="R4400" s="42">
        <v>1</v>
      </c>
      <c r="S4400" s="137" t="s">
        <v>2419</v>
      </c>
      <c r="T4400" s="62">
        <v>699571750</v>
      </c>
      <c r="U4400" s="62">
        <v>676520223.12</v>
      </c>
      <c r="Z4400" s="54" t="s">
        <v>68</v>
      </c>
      <c r="AA4400" s="132">
        <v>1.44073016204613E-5</v>
      </c>
      <c r="AJ4400" s="42"/>
      <c r="AM4400" s="42"/>
      <c r="AN4400" s="42"/>
      <c r="AO4400" s="42"/>
      <c r="AP4400" s="42"/>
      <c r="AY4400" s="42"/>
      <c r="AZ4400" s="42"/>
      <c r="BA4400" s="42"/>
      <c r="BB4400" s="42"/>
      <c r="BN4400" s="54" t="s">
        <v>4578</v>
      </c>
      <c r="BO4400" s="58" t="str">
        <f t="shared" si="68"/>
        <v>境内资产</v>
      </c>
      <c r="BP4400" s="58" t="str">
        <f>IF(M4400="",VLOOKUP(D4400,Sheet4!$A$1:$B$92,2,0),VLOOKUP(Q4400,Sheet4!$A$1:$B$92,2,0))</f>
        <v>保险资产管理产品</v>
      </c>
    </row>
    <row r="4401" spans="1:68" s="58" customFormat="1" ht="12.75" customHeight="1">
      <c r="A4401" s="64" t="s">
        <v>2662</v>
      </c>
      <c r="B4401" s="54" t="s">
        <v>1047</v>
      </c>
      <c r="C4401" s="252" t="s">
        <v>5552</v>
      </c>
      <c r="D4401" s="252" t="s">
        <v>672</v>
      </c>
      <c r="E4401" s="54" t="s">
        <v>2663</v>
      </c>
      <c r="F4401" s="54" t="s">
        <v>1047</v>
      </c>
      <c r="G4401" s="129">
        <v>161600</v>
      </c>
      <c r="H4401" s="323">
        <v>1216003</v>
      </c>
      <c r="I4401" s="323">
        <v>1178064</v>
      </c>
      <c r="J4401" s="42"/>
      <c r="K4401" s="42"/>
      <c r="L4401" s="42" t="s">
        <v>4489</v>
      </c>
      <c r="M4401" s="42" t="s">
        <v>2416</v>
      </c>
      <c r="N4401" s="42" t="s">
        <v>2417</v>
      </c>
      <c r="O4401" s="137" t="s">
        <v>2418</v>
      </c>
      <c r="P4401" s="42" t="s">
        <v>64</v>
      </c>
      <c r="Q4401" s="42" t="s">
        <v>65</v>
      </c>
      <c r="R4401" s="42">
        <v>1</v>
      </c>
      <c r="S4401" s="137" t="s">
        <v>2419</v>
      </c>
      <c r="T4401" s="62">
        <v>699571750</v>
      </c>
      <c r="U4401" s="62">
        <v>676520223.12</v>
      </c>
      <c r="Z4401" s="54" t="s">
        <v>68</v>
      </c>
      <c r="AA4401" s="132">
        <v>4.8479249400629497E-5</v>
      </c>
      <c r="AJ4401" s="42"/>
      <c r="AM4401" s="42"/>
      <c r="AN4401" s="42"/>
      <c r="AO4401" s="42"/>
      <c r="AP4401" s="42"/>
      <c r="AY4401" s="42"/>
      <c r="AZ4401" s="42"/>
      <c r="BA4401" s="42"/>
      <c r="BB4401" s="42"/>
      <c r="BN4401" s="54" t="s">
        <v>4578</v>
      </c>
      <c r="BO4401" s="58" t="str">
        <f t="shared" si="68"/>
        <v>境内资产</v>
      </c>
      <c r="BP4401" s="58" t="str">
        <f>IF(M4401="",VLOOKUP(D4401,Sheet4!$A$1:$B$92,2,0),VLOOKUP(Q4401,Sheet4!$A$1:$B$92,2,0))</f>
        <v>保险资产管理产品</v>
      </c>
    </row>
    <row r="4402" spans="1:68" s="58" customFormat="1" ht="12.75" customHeight="1">
      <c r="A4402" s="64" t="s">
        <v>2664</v>
      </c>
      <c r="B4402" s="54" t="s">
        <v>2665</v>
      </c>
      <c r="C4402" s="252" t="s">
        <v>5552</v>
      </c>
      <c r="D4402" s="252" t="s">
        <v>672</v>
      </c>
      <c r="E4402" s="54" t="s">
        <v>2666</v>
      </c>
      <c r="F4402" s="54" t="s">
        <v>2665</v>
      </c>
      <c r="G4402" s="54">
        <v>300</v>
      </c>
      <c r="H4402" s="323">
        <v>8173.85</v>
      </c>
      <c r="I4402" s="323">
        <v>7200</v>
      </c>
      <c r="J4402" s="42"/>
      <c r="K4402" s="42"/>
      <c r="L4402" s="42" t="s">
        <v>4489</v>
      </c>
      <c r="M4402" s="42" t="s">
        <v>2416</v>
      </c>
      <c r="N4402" s="42" t="s">
        <v>2417</v>
      </c>
      <c r="O4402" s="137" t="s">
        <v>2418</v>
      </c>
      <c r="P4402" s="42" t="s">
        <v>64</v>
      </c>
      <c r="Q4402" s="42" t="s">
        <v>65</v>
      </c>
      <c r="R4402" s="42">
        <v>1</v>
      </c>
      <c r="S4402" s="137" t="s">
        <v>2419</v>
      </c>
      <c r="T4402" s="62">
        <v>699571750</v>
      </c>
      <c r="U4402" s="62">
        <v>676520223.12</v>
      </c>
      <c r="Z4402" s="54" t="s">
        <v>68</v>
      </c>
      <c r="AA4402" s="132">
        <v>2.3437499999999998E-6</v>
      </c>
      <c r="AJ4402" s="42"/>
      <c r="AM4402" s="42"/>
      <c r="AN4402" s="42"/>
      <c r="AO4402" s="42"/>
      <c r="AP4402" s="42"/>
      <c r="AY4402" s="42"/>
      <c r="AZ4402" s="42"/>
      <c r="BA4402" s="42"/>
      <c r="BB4402" s="42"/>
      <c r="BN4402" s="54" t="s">
        <v>4578</v>
      </c>
      <c r="BO4402" s="58" t="str">
        <f t="shared" si="68"/>
        <v>境内资产</v>
      </c>
      <c r="BP4402" s="58" t="str">
        <f>IF(M4402="",VLOOKUP(D4402,Sheet4!$A$1:$B$92,2,0),VLOOKUP(Q4402,Sheet4!$A$1:$B$92,2,0))</f>
        <v>保险资产管理产品</v>
      </c>
    </row>
    <row r="4403" spans="1:68" s="58" customFormat="1" ht="12.75" customHeight="1">
      <c r="A4403" s="64" t="s">
        <v>2667</v>
      </c>
      <c r="B4403" s="54" t="s">
        <v>2668</v>
      </c>
      <c r="C4403" s="252" t="s">
        <v>5552</v>
      </c>
      <c r="D4403" s="252" t="s">
        <v>672</v>
      </c>
      <c r="E4403" s="54" t="s">
        <v>2669</v>
      </c>
      <c r="F4403" s="54" t="s">
        <v>2668</v>
      </c>
      <c r="G4403" s="129">
        <v>80400</v>
      </c>
      <c r="H4403" s="323">
        <v>531985</v>
      </c>
      <c r="I4403" s="323">
        <v>450240</v>
      </c>
      <c r="J4403" s="42"/>
      <c r="K4403" s="42"/>
      <c r="L4403" s="42" t="s">
        <v>4489</v>
      </c>
      <c r="M4403" s="42" t="s">
        <v>2416</v>
      </c>
      <c r="N4403" s="42" t="s">
        <v>2417</v>
      </c>
      <c r="O4403" s="137" t="s">
        <v>2418</v>
      </c>
      <c r="P4403" s="42" t="s">
        <v>64</v>
      </c>
      <c r="Q4403" s="42" t="s">
        <v>65</v>
      </c>
      <c r="R4403" s="42">
        <v>1</v>
      </c>
      <c r="S4403" s="137" t="s">
        <v>2419</v>
      </c>
      <c r="T4403" s="62">
        <v>699571750</v>
      </c>
      <c r="U4403" s="62">
        <v>676520223.12</v>
      </c>
      <c r="Z4403" s="54" t="s">
        <v>68</v>
      </c>
      <c r="AA4403" s="132">
        <v>2.1225600004924299E-5</v>
      </c>
      <c r="AJ4403" s="42"/>
      <c r="AM4403" s="42"/>
      <c r="AN4403" s="42"/>
      <c r="AO4403" s="42"/>
      <c r="AP4403" s="42"/>
      <c r="AY4403" s="42"/>
      <c r="AZ4403" s="42"/>
      <c r="BA4403" s="42"/>
      <c r="BB4403" s="42"/>
      <c r="BN4403" s="54" t="s">
        <v>4578</v>
      </c>
      <c r="BO4403" s="58" t="str">
        <f t="shared" si="68"/>
        <v>境内资产</v>
      </c>
      <c r="BP4403" s="58" t="str">
        <f>IF(M4403="",VLOOKUP(D4403,Sheet4!$A$1:$B$92,2,0),VLOOKUP(Q4403,Sheet4!$A$1:$B$92,2,0))</f>
        <v>保险资产管理产品</v>
      </c>
    </row>
    <row r="4404" spans="1:68" s="58" customFormat="1" ht="12.75" customHeight="1">
      <c r="A4404" s="64" t="s">
        <v>2670</v>
      </c>
      <c r="B4404" s="54" t="s">
        <v>2671</v>
      </c>
      <c r="C4404" s="252" t="s">
        <v>5552</v>
      </c>
      <c r="D4404" s="252" t="s">
        <v>678</v>
      </c>
      <c r="E4404" s="54" t="s">
        <v>2672</v>
      </c>
      <c r="F4404" s="54" t="s">
        <v>2671</v>
      </c>
      <c r="G4404" s="129">
        <v>57100</v>
      </c>
      <c r="H4404" s="323">
        <v>435090</v>
      </c>
      <c r="I4404" s="323">
        <v>392277</v>
      </c>
      <c r="J4404" s="42"/>
      <c r="K4404" s="42"/>
      <c r="L4404" s="42" t="s">
        <v>4489</v>
      </c>
      <c r="M4404" s="42" t="s">
        <v>2416</v>
      </c>
      <c r="N4404" s="42" t="s">
        <v>2417</v>
      </c>
      <c r="O4404" s="137" t="s">
        <v>2418</v>
      </c>
      <c r="P4404" s="42" t="s">
        <v>64</v>
      </c>
      <c r="Q4404" s="42" t="s">
        <v>65</v>
      </c>
      <c r="R4404" s="42">
        <v>1</v>
      </c>
      <c r="S4404" s="137" t="s">
        <v>2419</v>
      </c>
      <c r="T4404" s="62">
        <v>699571750</v>
      </c>
      <c r="U4404" s="62">
        <v>676520223.12</v>
      </c>
      <c r="Z4404" s="54" t="s">
        <v>68</v>
      </c>
      <c r="AA4404" s="132">
        <v>6.4614528406292695E-5</v>
      </c>
      <c r="AJ4404" s="42"/>
      <c r="AM4404" s="42"/>
      <c r="AN4404" s="42"/>
      <c r="AO4404" s="42"/>
      <c r="AP4404" s="42"/>
      <c r="AY4404" s="42"/>
      <c r="AZ4404" s="42"/>
      <c r="BA4404" s="42"/>
      <c r="BB4404" s="42"/>
      <c r="BN4404" s="54" t="s">
        <v>4578</v>
      </c>
      <c r="BO4404" s="58" t="str">
        <f t="shared" si="68"/>
        <v>境内资产</v>
      </c>
      <c r="BP4404" s="58" t="str">
        <f>IF(M4404="",VLOOKUP(D4404,Sheet4!$A$1:$B$92,2,0),VLOOKUP(Q4404,Sheet4!$A$1:$B$92,2,0))</f>
        <v>保险资产管理产品</v>
      </c>
    </row>
    <row r="4405" spans="1:68" s="58" customFormat="1" ht="12.75" customHeight="1">
      <c r="A4405" s="64" t="s">
        <v>2673</v>
      </c>
      <c r="B4405" s="54" t="s">
        <v>2674</v>
      </c>
      <c r="C4405" s="252" t="s">
        <v>5552</v>
      </c>
      <c r="D4405" s="252" t="s">
        <v>678</v>
      </c>
      <c r="E4405" s="54" t="s">
        <v>2675</v>
      </c>
      <c r="F4405" s="54" t="s">
        <v>2674</v>
      </c>
      <c r="G4405" s="129">
        <v>19300</v>
      </c>
      <c r="H4405" s="323">
        <v>564420</v>
      </c>
      <c r="I4405" s="323">
        <v>484044</v>
      </c>
      <c r="J4405" s="42"/>
      <c r="K4405" s="42"/>
      <c r="L4405" s="42" t="s">
        <v>4489</v>
      </c>
      <c r="M4405" s="42" t="s">
        <v>2416</v>
      </c>
      <c r="N4405" s="42" t="s">
        <v>2417</v>
      </c>
      <c r="O4405" s="137" t="s">
        <v>2418</v>
      </c>
      <c r="P4405" s="42" t="s">
        <v>64</v>
      </c>
      <c r="Q4405" s="42" t="s">
        <v>65</v>
      </c>
      <c r="R4405" s="42">
        <v>1</v>
      </c>
      <c r="S4405" s="137" t="s">
        <v>2419</v>
      </c>
      <c r="T4405" s="62">
        <v>699571750</v>
      </c>
      <c r="U4405" s="62">
        <v>676520223.12</v>
      </c>
      <c r="Z4405" s="54" t="s">
        <v>68</v>
      </c>
      <c r="AA4405" s="132">
        <v>2.66770328363796E-5</v>
      </c>
      <c r="AJ4405" s="42"/>
      <c r="AM4405" s="42"/>
      <c r="AN4405" s="42"/>
      <c r="AO4405" s="42"/>
      <c r="AP4405" s="42"/>
      <c r="AY4405" s="42"/>
      <c r="AZ4405" s="42"/>
      <c r="BA4405" s="42"/>
      <c r="BB4405" s="42"/>
      <c r="BN4405" s="54" t="s">
        <v>4578</v>
      </c>
      <c r="BO4405" s="58" t="str">
        <f t="shared" si="68"/>
        <v>境内资产</v>
      </c>
      <c r="BP4405" s="58" t="str">
        <f>IF(M4405="",VLOOKUP(D4405,Sheet4!$A$1:$B$92,2,0),VLOOKUP(Q4405,Sheet4!$A$1:$B$92,2,0))</f>
        <v>保险资产管理产品</v>
      </c>
    </row>
    <row r="4406" spans="1:68" s="58" customFormat="1" ht="12.75" customHeight="1">
      <c r="A4406" s="64" t="s">
        <v>2676</v>
      </c>
      <c r="B4406" s="54" t="s">
        <v>2677</v>
      </c>
      <c r="C4406" s="252" t="s">
        <v>5552</v>
      </c>
      <c r="D4406" s="252" t="s">
        <v>678</v>
      </c>
      <c r="E4406" s="54" t="s">
        <v>2678</v>
      </c>
      <c r="F4406" s="54" t="s">
        <v>2677</v>
      </c>
      <c r="G4406" s="129">
        <v>6700</v>
      </c>
      <c r="H4406" s="323">
        <v>547294</v>
      </c>
      <c r="I4406" s="323">
        <v>434160</v>
      </c>
      <c r="J4406" s="42"/>
      <c r="K4406" s="42"/>
      <c r="L4406" s="42" t="s">
        <v>4489</v>
      </c>
      <c r="M4406" s="42" t="s">
        <v>2416</v>
      </c>
      <c r="N4406" s="42" t="s">
        <v>2417</v>
      </c>
      <c r="O4406" s="137" t="s">
        <v>2418</v>
      </c>
      <c r="P4406" s="42" t="s">
        <v>64</v>
      </c>
      <c r="Q4406" s="42" t="s">
        <v>65</v>
      </c>
      <c r="R4406" s="42">
        <v>1</v>
      </c>
      <c r="S4406" s="137" t="s">
        <v>2419</v>
      </c>
      <c r="T4406" s="62">
        <v>699571750</v>
      </c>
      <c r="U4406" s="62">
        <v>676520223.12</v>
      </c>
      <c r="Z4406" s="54" t="s">
        <v>68</v>
      </c>
      <c r="AA4406" s="132">
        <v>1.6243514507118002E-5</v>
      </c>
      <c r="AJ4406" s="42"/>
      <c r="AM4406" s="42"/>
      <c r="AN4406" s="42"/>
      <c r="AO4406" s="42"/>
      <c r="AP4406" s="42"/>
      <c r="AY4406" s="42"/>
      <c r="AZ4406" s="42"/>
      <c r="BA4406" s="42"/>
      <c r="BB4406" s="42"/>
      <c r="BN4406" s="54" t="s">
        <v>4578</v>
      </c>
      <c r="BO4406" s="58" t="str">
        <f t="shared" si="68"/>
        <v>境内资产</v>
      </c>
      <c r="BP4406" s="58" t="str">
        <f>IF(M4406="",VLOOKUP(D4406,Sheet4!$A$1:$B$92,2,0),VLOOKUP(Q4406,Sheet4!$A$1:$B$92,2,0))</f>
        <v>保险资产管理产品</v>
      </c>
    </row>
    <row r="4407" spans="1:68" s="58" customFormat="1" ht="12.75" customHeight="1">
      <c r="A4407" s="64" t="s">
        <v>2679</v>
      </c>
      <c r="B4407" s="54" t="s">
        <v>2680</v>
      </c>
      <c r="C4407" s="252" t="s">
        <v>5552</v>
      </c>
      <c r="D4407" s="252" t="s">
        <v>678</v>
      </c>
      <c r="E4407" s="54" t="s">
        <v>2681</v>
      </c>
      <c r="F4407" s="54" t="s">
        <v>2680</v>
      </c>
      <c r="G4407" s="129">
        <v>110932</v>
      </c>
      <c r="H4407" s="323">
        <v>2250608.04</v>
      </c>
      <c r="I4407" s="323">
        <v>2335118.6</v>
      </c>
      <c r="J4407" s="42"/>
      <c r="K4407" s="42"/>
      <c r="L4407" s="42" t="s">
        <v>4489</v>
      </c>
      <c r="M4407" s="42" t="s">
        <v>2416</v>
      </c>
      <c r="N4407" s="42" t="s">
        <v>2417</v>
      </c>
      <c r="O4407" s="137" t="s">
        <v>2418</v>
      </c>
      <c r="P4407" s="42" t="s">
        <v>64</v>
      </c>
      <c r="Q4407" s="42" t="s">
        <v>65</v>
      </c>
      <c r="R4407" s="42">
        <v>1</v>
      </c>
      <c r="S4407" s="137" t="s">
        <v>2419</v>
      </c>
      <c r="T4407" s="62">
        <v>699571750</v>
      </c>
      <c r="U4407" s="62">
        <v>676520223.12</v>
      </c>
      <c r="Z4407" s="54" t="s">
        <v>280</v>
      </c>
      <c r="AA4407" s="132">
        <v>8.3949323031726692E-6</v>
      </c>
      <c r="AJ4407" s="42"/>
      <c r="AM4407" s="42"/>
      <c r="AN4407" s="42"/>
      <c r="AO4407" s="42"/>
      <c r="AP4407" s="42"/>
      <c r="AY4407" s="42"/>
      <c r="AZ4407" s="42"/>
      <c r="BA4407" s="42"/>
      <c r="BB4407" s="42"/>
      <c r="BN4407" s="54" t="s">
        <v>4578</v>
      </c>
      <c r="BO4407" s="58" t="str">
        <f t="shared" si="68"/>
        <v>境内资产</v>
      </c>
      <c r="BP4407" s="58" t="str">
        <f>IF(M4407="",VLOOKUP(D4407,Sheet4!$A$1:$B$92,2,0),VLOOKUP(Q4407,Sheet4!$A$1:$B$92,2,0))</f>
        <v>保险资产管理产品</v>
      </c>
    </row>
    <row r="4408" spans="1:68" s="58" customFormat="1" ht="12.75" customHeight="1">
      <c r="A4408" s="64" t="s">
        <v>2682</v>
      </c>
      <c r="B4408" s="54" t="s">
        <v>2683</v>
      </c>
      <c r="C4408" s="252" t="s">
        <v>5552</v>
      </c>
      <c r="D4408" s="252" t="s">
        <v>678</v>
      </c>
      <c r="E4408" s="54" t="s">
        <v>2684</v>
      </c>
      <c r="F4408" s="54" t="s">
        <v>2683</v>
      </c>
      <c r="G4408" s="129">
        <v>8300</v>
      </c>
      <c r="H4408" s="323">
        <v>1089137</v>
      </c>
      <c r="I4408" s="323">
        <v>777876</v>
      </c>
      <c r="J4408" s="42"/>
      <c r="K4408" s="42"/>
      <c r="L4408" s="42" t="s">
        <v>4489</v>
      </c>
      <c r="M4408" s="42" t="s">
        <v>2416</v>
      </c>
      <c r="N4408" s="42" t="s">
        <v>2417</v>
      </c>
      <c r="O4408" s="137" t="s">
        <v>2418</v>
      </c>
      <c r="P4408" s="42" t="s">
        <v>64</v>
      </c>
      <c r="Q4408" s="42" t="s">
        <v>65</v>
      </c>
      <c r="R4408" s="42">
        <v>1</v>
      </c>
      <c r="S4408" s="137" t="s">
        <v>2419</v>
      </c>
      <c r="T4408" s="62">
        <v>699571750</v>
      </c>
      <c r="U4408" s="62">
        <v>676520223.12</v>
      </c>
      <c r="Z4408" s="54" t="s">
        <v>280</v>
      </c>
      <c r="AA4408" s="132">
        <v>5.1874999999999999E-6</v>
      </c>
      <c r="AJ4408" s="42"/>
      <c r="AM4408" s="42"/>
      <c r="AN4408" s="42"/>
      <c r="AO4408" s="42"/>
      <c r="AP4408" s="42"/>
      <c r="AY4408" s="42"/>
      <c r="AZ4408" s="42"/>
      <c r="BA4408" s="42"/>
      <c r="BB4408" s="42"/>
      <c r="BN4408" s="54" t="s">
        <v>4578</v>
      </c>
      <c r="BO4408" s="58" t="str">
        <f t="shared" si="68"/>
        <v>境内资产</v>
      </c>
      <c r="BP4408" s="58" t="str">
        <f>IF(M4408="",VLOOKUP(D4408,Sheet4!$A$1:$B$92,2,0),VLOOKUP(Q4408,Sheet4!$A$1:$B$92,2,0))</f>
        <v>保险资产管理产品</v>
      </c>
    </row>
    <row r="4409" spans="1:68" s="58" customFormat="1" ht="12.75" customHeight="1">
      <c r="A4409" s="64" t="s">
        <v>2685</v>
      </c>
      <c r="B4409" s="54" t="s">
        <v>2686</v>
      </c>
      <c r="C4409" s="252" t="s">
        <v>5552</v>
      </c>
      <c r="D4409" s="252" t="s">
        <v>678</v>
      </c>
      <c r="E4409" s="54" t="s">
        <v>2687</v>
      </c>
      <c r="F4409" s="54" t="s">
        <v>2686</v>
      </c>
      <c r="G4409" s="129">
        <v>49500</v>
      </c>
      <c r="H4409" s="323">
        <v>370897</v>
      </c>
      <c r="I4409" s="323">
        <v>321255</v>
      </c>
      <c r="J4409" s="42"/>
      <c r="K4409" s="42"/>
      <c r="L4409" s="42" t="s">
        <v>4489</v>
      </c>
      <c r="M4409" s="42" t="s">
        <v>2416</v>
      </c>
      <c r="N4409" s="42" t="s">
        <v>2417</v>
      </c>
      <c r="O4409" s="137" t="s">
        <v>2418</v>
      </c>
      <c r="P4409" s="42" t="s">
        <v>64</v>
      </c>
      <c r="Q4409" s="42" t="s">
        <v>65</v>
      </c>
      <c r="R4409" s="42">
        <v>1</v>
      </c>
      <c r="S4409" s="137" t="s">
        <v>2419</v>
      </c>
      <c r="T4409" s="62">
        <v>699571750</v>
      </c>
      <c r="U4409" s="62">
        <v>676520223.12</v>
      </c>
      <c r="Z4409" s="54" t="s">
        <v>68</v>
      </c>
      <c r="AA4409" s="132">
        <v>8.0074746394825794E-5</v>
      </c>
      <c r="AJ4409" s="42"/>
      <c r="AM4409" s="42"/>
      <c r="AN4409" s="42"/>
      <c r="AO4409" s="42"/>
      <c r="AP4409" s="42"/>
      <c r="AY4409" s="42"/>
      <c r="AZ4409" s="42"/>
      <c r="BA4409" s="42"/>
      <c r="BB4409" s="42"/>
      <c r="BN4409" s="54" t="s">
        <v>4578</v>
      </c>
      <c r="BO4409" s="58" t="str">
        <f t="shared" si="68"/>
        <v>境内资产</v>
      </c>
      <c r="BP4409" s="58" t="str">
        <f>IF(M4409="",VLOOKUP(D4409,Sheet4!$A$1:$B$92,2,0),VLOOKUP(Q4409,Sheet4!$A$1:$B$92,2,0))</f>
        <v>保险资产管理产品</v>
      </c>
    </row>
    <row r="4410" spans="1:68" s="58" customFormat="1" ht="12.75" customHeight="1">
      <c r="A4410" s="64" t="s">
        <v>2688</v>
      </c>
      <c r="B4410" s="54" t="s">
        <v>2689</v>
      </c>
      <c r="C4410" s="252" t="s">
        <v>5552</v>
      </c>
      <c r="D4410" s="252" t="s">
        <v>678</v>
      </c>
      <c r="E4410" s="54" t="s">
        <v>2690</v>
      </c>
      <c r="F4410" s="54" t="s">
        <v>2689</v>
      </c>
      <c r="G4410" s="129">
        <v>31000</v>
      </c>
      <c r="H4410" s="323">
        <v>224383</v>
      </c>
      <c r="I4410" s="323">
        <v>229400</v>
      </c>
      <c r="J4410" s="42"/>
      <c r="K4410" s="42"/>
      <c r="L4410" s="42" t="s">
        <v>4489</v>
      </c>
      <c r="M4410" s="42" t="s">
        <v>2416</v>
      </c>
      <c r="N4410" s="42" t="s">
        <v>2417</v>
      </c>
      <c r="O4410" s="137" t="s">
        <v>2418</v>
      </c>
      <c r="P4410" s="42" t="s">
        <v>64</v>
      </c>
      <c r="Q4410" s="42" t="s">
        <v>65</v>
      </c>
      <c r="R4410" s="42">
        <v>1</v>
      </c>
      <c r="S4410" s="137" t="s">
        <v>2419</v>
      </c>
      <c r="T4410" s="62">
        <v>699571750</v>
      </c>
      <c r="U4410" s="62">
        <v>676520223.12</v>
      </c>
      <c r="Z4410" s="54" t="s">
        <v>68</v>
      </c>
      <c r="AA4410" s="132">
        <v>3.5065625096794602E-5</v>
      </c>
      <c r="AJ4410" s="42"/>
      <c r="AM4410" s="42"/>
      <c r="AN4410" s="42"/>
      <c r="AO4410" s="42"/>
      <c r="AP4410" s="42"/>
      <c r="AY4410" s="42"/>
      <c r="AZ4410" s="42"/>
      <c r="BA4410" s="42"/>
      <c r="BB4410" s="42"/>
      <c r="BN4410" s="54" t="s">
        <v>4578</v>
      </c>
      <c r="BO4410" s="58" t="str">
        <f t="shared" si="68"/>
        <v>境内资产</v>
      </c>
      <c r="BP4410" s="58" t="str">
        <f>IF(M4410="",VLOOKUP(D4410,Sheet4!$A$1:$B$92,2,0),VLOOKUP(Q4410,Sheet4!$A$1:$B$92,2,0))</f>
        <v>保险资产管理产品</v>
      </c>
    </row>
    <row r="4411" spans="1:68" s="58" customFormat="1" ht="12.75" customHeight="1">
      <c r="A4411" s="64" t="s">
        <v>2691</v>
      </c>
      <c r="B4411" s="54" t="s">
        <v>2692</v>
      </c>
      <c r="C4411" s="252" t="s">
        <v>5552</v>
      </c>
      <c r="D4411" s="252" t="s">
        <v>678</v>
      </c>
      <c r="E4411" s="54" t="s">
        <v>2693</v>
      </c>
      <c r="F4411" s="54" t="s">
        <v>2692</v>
      </c>
      <c r="G4411" s="129">
        <v>49500</v>
      </c>
      <c r="H4411" s="323">
        <v>299786</v>
      </c>
      <c r="I4411" s="323">
        <v>222750</v>
      </c>
      <c r="J4411" s="42"/>
      <c r="K4411" s="42"/>
      <c r="L4411" s="42" t="s">
        <v>4489</v>
      </c>
      <c r="M4411" s="42" t="s">
        <v>2416</v>
      </c>
      <c r="N4411" s="42" t="s">
        <v>2417</v>
      </c>
      <c r="O4411" s="137" t="s">
        <v>2418</v>
      </c>
      <c r="P4411" s="42" t="s">
        <v>64</v>
      </c>
      <c r="Q4411" s="42" t="s">
        <v>65</v>
      </c>
      <c r="R4411" s="42">
        <v>1</v>
      </c>
      <c r="S4411" s="137" t="s">
        <v>2419</v>
      </c>
      <c r="T4411" s="62">
        <v>699571750</v>
      </c>
      <c r="U4411" s="62">
        <v>676520223.12</v>
      </c>
      <c r="Z4411" s="54" t="s">
        <v>68</v>
      </c>
      <c r="AA4411" s="132">
        <v>1.9223593565166099E-5</v>
      </c>
      <c r="AJ4411" s="42"/>
      <c r="AM4411" s="42"/>
      <c r="AN4411" s="42"/>
      <c r="AO4411" s="42"/>
      <c r="AP4411" s="42"/>
      <c r="AY4411" s="42"/>
      <c r="AZ4411" s="42"/>
      <c r="BA4411" s="42"/>
      <c r="BB4411" s="42"/>
      <c r="BN4411" s="54" t="s">
        <v>4578</v>
      </c>
      <c r="BO4411" s="58" t="str">
        <f t="shared" si="68"/>
        <v>境内资产</v>
      </c>
      <c r="BP4411" s="58" t="str">
        <f>IF(M4411="",VLOOKUP(D4411,Sheet4!$A$1:$B$92,2,0),VLOOKUP(Q4411,Sheet4!$A$1:$B$92,2,0))</f>
        <v>保险资产管理产品</v>
      </c>
    </row>
    <row r="4412" spans="1:68" s="58" customFormat="1" ht="12.75" customHeight="1">
      <c r="A4412" s="64" t="s">
        <v>2694</v>
      </c>
      <c r="B4412" s="54" t="s">
        <v>2695</v>
      </c>
      <c r="C4412" s="252" t="s">
        <v>5552</v>
      </c>
      <c r="D4412" s="252" t="s">
        <v>678</v>
      </c>
      <c r="E4412" s="54" t="s">
        <v>2696</v>
      </c>
      <c r="F4412" s="54" t="s">
        <v>2695</v>
      </c>
      <c r="G4412" s="129">
        <v>16600</v>
      </c>
      <c r="H4412" s="323">
        <v>216713</v>
      </c>
      <c r="I4412" s="323">
        <v>183430</v>
      </c>
      <c r="J4412" s="42"/>
      <c r="K4412" s="42"/>
      <c r="L4412" s="42" t="s">
        <v>4489</v>
      </c>
      <c r="M4412" s="42" t="s">
        <v>2416</v>
      </c>
      <c r="N4412" s="42" t="s">
        <v>2417</v>
      </c>
      <c r="O4412" s="137" t="s">
        <v>2418</v>
      </c>
      <c r="P4412" s="42" t="s">
        <v>64</v>
      </c>
      <c r="Q4412" s="42" t="s">
        <v>65</v>
      </c>
      <c r="R4412" s="42">
        <v>1</v>
      </c>
      <c r="S4412" s="137" t="s">
        <v>2419</v>
      </c>
      <c r="T4412" s="62">
        <v>699571750</v>
      </c>
      <c r="U4412" s="62">
        <v>676520223.12</v>
      </c>
      <c r="Z4412" s="54" t="s">
        <v>68</v>
      </c>
      <c r="AA4412" s="132">
        <v>2.02385575840534E-5</v>
      </c>
      <c r="AJ4412" s="42"/>
      <c r="AM4412" s="42"/>
      <c r="AN4412" s="42"/>
      <c r="AO4412" s="42"/>
      <c r="AP4412" s="42"/>
      <c r="AY4412" s="42"/>
      <c r="AZ4412" s="42"/>
      <c r="BA4412" s="42"/>
      <c r="BB4412" s="42"/>
      <c r="BN4412" s="54" t="s">
        <v>4578</v>
      </c>
      <c r="BO4412" s="58" t="str">
        <f t="shared" si="68"/>
        <v>境内资产</v>
      </c>
      <c r="BP4412" s="58" t="str">
        <f>IF(M4412="",VLOOKUP(D4412,Sheet4!$A$1:$B$92,2,0),VLOOKUP(Q4412,Sheet4!$A$1:$B$92,2,0))</f>
        <v>保险资产管理产品</v>
      </c>
    </row>
    <row r="4413" spans="1:68" s="58" customFormat="1" ht="12.75" customHeight="1">
      <c r="A4413" s="64" t="s">
        <v>2697</v>
      </c>
      <c r="B4413" s="54" t="s">
        <v>2698</v>
      </c>
      <c r="C4413" s="252" t="s">
        <v>5552</v>
      </c>
      <c r="D4413" s="252" t="s">
        <v>678</v>
      </c>
      <c r="E4413" s="54" t="s">
        <v>2699</v>
      </c>
      <c r="F4413" s="54" t="s">
        <v>2698</v>
      </c>
      <c r="G4413" s="129">
        <v>43700</v>
      </c>
      <c r="H4413" s="323">
        <v>294898</v>
      </c>
      <c r="I4413" s="323">
        <v>232484</v>
      </c>
      <c r="J4413" s="42"/>
      <c r="K4413" s="42"/>
      <c r="L4413" s="42" t="s">
        <v>4489</v>
      </c>
      <c r="M4413" s="42" t="s">
        <v>2416</v>
      </c>
      <c r="N4413" s="42" t="s">
        <v>2417</v>
      </c>
      <c r="O4413" s="137" t="s">
        <v>2418</v>
      </c>
      <c r="P4413" s="42" t="s">
        <v>64</v>
      </c>
      <c r="Q4413" s="42" t="s">
        <v>65</v>
      </c>
      <c r="R4413" s="42">
        <v>1</v>
      </c>
      <c r="S4413" s="137" t="s">
        <v>2419</v>
      </c>
      <c r="T4413" s="62">
        <v>699571750</v>
      </c>
      <c r="U4413" s="62">
        <v>676520223.12</v>
      </c>
      <c r="Z4413" s="54" t="s">
        <v>68</v>
      </c>
      <c r="AA4413" s="132">
        <v>3.9941888591987598E-5</v>
      </c>
      <c r="AJ4413" s="42"/>
      <c r="AM4413" s="42"/>
      <c r="AN4413" s="42"/>
      <c r="AO4413" s="42"/>
      <c r="AP4413" s="42"/>
      <c r="AY4413" s="42"/>
      <c r="AZ4413" s="42"/>
      <c r="BA4413" s="42"/>
      <c r="BB4413" s="42"/>
      <c r="BN4413" s="54" t="s">
        <v>4578</v>
      </c>
      <c r="BO4413" s="58" t="str">
        <f t="shared" si="68"/>
        <v>境内资产</v>
      </c>
      <c r="BP4413" s="58" t="str">
        <f>IF(M4413="",VLOOKUP(D4413,Sheet4!$A$1:$B$92,2,0),VLOOKUP(Q4413,Sheet4!$A$1:$B$92,2,0))</f>
        <v>保险资产管理产品</v>
      </c>
    </row>
    <row r="4414" spans="1:68" s="58" customFormat="1" ht="12.75" customHeight="1">
      <c r="A4414" s="64" t="s">
        <v>2700</v>
      </c>
      <c r="B4414" s="54" t="s">
        <v>2701</v>
      </c>
      <c r="C4414" s="252" t="s">
        <v>5552</v>
      </c>
      <c r="D4414" s="252" t="s">
        <v>678</v>
      </c>
      <c r="E4414" s="54" t="s">
        <v>2702</v>
      </c>
      <c r="F4414" s="54" t="s">
        <v>2701</v>
      </c>
      <c r="G4414" s="129">
        <v>1500</v>
      </c>
      <c r="H4414" s="323">
        <v>20379.7</v>
      </c>
      <c r="I4414" s="323">
        <v>18465</v>
      </c>
      <c r="J4414" s="42"/>
      <c r="K4414" s="42"/>
      <c r="L4414" s="42" t="s">
        <v>4489</v>
      </c>
      <c r="M4414" s="42" t="s">
        <v>2416</v>
      </c>
      <c r="N4414" s="42" t="s">
        <v>2417</v>
      </c>
      <c r="O4414" s="137" t="s">
        <v>2418</v>
      </c>
      <c r="P4414" s="42" t="s">
        <v>64</v>
      </c>
      <c r="Q4414" s="42" t="s">
        <v>65</v>
      </c>
      <c r="R4414" s="42">
        <v>1</v>
      </c>
      <c r="S4414" s="137" t="s">
        <v>2419</v>
      </c>
      <c r="T4414" s="62">
        <v>699571750</v>
      </c>
      <c r="U4414" s="62">
        <v>676520223.12</v>
      </c>
      <c r="Z4414" s="54" t="s">
        <v>68</v>
      </c>
      <c r="AA4414" s="132">
        <v>1.50960863176825E-6</v>
      </c>
      <c r="AJ4414" s="42"/>
      <c r="AM4414" s="42"/>
      <c r="AN4414" s="42"/>
      <c r="AO4414" s="42"/>
      <c r="AP4414" s="42"/>
      <c r="AY4414" s="42"/>
      <c r="AZ4414" s="42"/>
      <c r="BA4414" s="42"/>
      <c r="BB4414" s="42"/>
      <c r="BN4414" s="54" t="s">
        <v>4578</v>
      </c>
      <c r="BO4414" s="58" t="str">
        <f t="shared" si="68"/>
        <v>境内资产</v>
      </c>
      <c r="BP4414" s="58" t="str">
        <f>IF(M4414="",VLOOKUP(D4414,Sheet4!$A$1:$B$92,2,0),VLOOKUP(Q4414,Sheet4!$A$1:$B$92,2,0))</f>
        <v>保险资产管理产品</v>
      </c>
    </row>
    <row r="4415" spans="1:68" s="58" customFormat="1" ht="12.75" customHeight="1">
      <c r="A4415" s="64" t="s">
        <v>2703</v>
      </c>
      <c r="B4415" s="54" t="s">
        <v>2704</v>
      </c>
      <c r="C4415" s="252" t="s">
        <v>5552</v>
      </c>
      <c r="D4415" s="252" t="s">
        <v>678</v>
      </c>
      <c r="E4415" s="54" t="s">
        <v>2705</v>
      </c>
      <c r="F4415" s="54" t="s">
        <v>2704</v>
      </c>
      <c r="G4415" s="129">
        <v>11300</v>
      </c>
      <c r="H4415" s="323">
        <v>324665</v>
      </c>
      <c r="I4415" s="323">
        <v>306795</v>
      </c>
      <c r="J4415" s="42"/>
      <c r="K4415" s="42"/>
      <c r="L4415" s="42" t="s">
        <v>4489</v>
      </c>
      <c r="M4415" s="42" t="s">
        <v>2416</v>
      </c>
      <c r="N4415" s="42" t="s">
        <v>2417</v>
      </c>
      <c r="O4415" s="137" t="s">
        <v>2418</v>
      </c>
      <c r="P4415" s="42" t="s">
        <v>64</v>
      </c>
      <c r="Q4415" s="42" t="s">
        <v>65</v>
      </c>
      <c r="R4415" s="42">
        <v>1</v>
      </c>
      <c r="S4415" s="137" t="s">
        <v>2419</v>
      </c>
      <c r="T4415" s="62">
        <v>699571750</v>
      </c>
      <c r="U4415" s="62">
        <v>676520223.12</v>
      </c>
      <c r="Z4415" s="54" t="s">
        <v>68</v>
      </c>
      <c r="AA4415" s="132">
        <v>2.2086124871298999E-5</v>
      </c>
      <c r="AJ4415" s="42"/>
      <c r="AM4415" s="42"/>
      <c r="AN4415" s="42"/>
      <c r="AO4415" s="42"/>
      <c r="AP4415" s="42"/>
      <c r="AY4415" s="42"/>
      <c r="AZ4415" s="42"/>
      <c r="BA4415" s="42"/>
      <c r="BB4415" s="42"/>
      <c r="BN4415" s="54" t="s">
        <v>4578</v>
      </c>
      <c r="BO4415" s="58" t="str">
        <f t="shared" si="68"/>
        <v>境内资产</v>
      </c>
      <c r="BP4415" s="58" t="str">
        <f>IF(M4415="",VLOOKUP(D4415,Sheet4!$A$1:$B$92,2,0),VLOOKUP(Q4415,Sheet4!$A$1:$B$92,2,0))</f>
        <v>保险资产管理产品</v>
      </c>
    </row>
    <row r="4416" spans="1:68" s="58" customFormat="1" ht="12.75" customHeight="1">
      <c r="A4416" s="64" t="s">
        <v>2706</v>
      </c>
      <c r="B4416" s="54" t="s">
        <v>2707</v>
      </c>
      <c r="C4416" s="252" t="s">
        <v>5552</v>
      </c>
      <c r="D4416" s="252" t="s">
        <v>678</v>
      </c>
      <c r="E4416" s="54" t="s">
        <v>2708</v>
      </c>
      <c r="F4416" s="54" t="s">
        <v>2707</v>
      </c>
      <c r="G4416" s="129">
        <v>6600</v>
      </c>
      <c r="H4416" s="323">
        <v>726722.57</v>
      </c>
      <c r="I4416" s="323">
        <v>569910</v>
      </c>
      <c r="J4416" s="42"/>
      <c r="K4416" s="42"/>
      <c r="L4416" s="42" t="s">
        <v>4489</v>
      </c>
      <c r="M4416" s="42" t="s">
        <v>2416</v>
      </c>
      <c r="N4416" s="42" t="s">
        <v>2417</v>
      </c>
      <c r="O4416" s="137" t="s">
        <v>2418</v>
      </c>
      <c r="P4416" s="42" t="s">
        <v>64</v>
      </c>
      <c r="Q4416" s="42" t="s">
        <v>65</v>
      </c>
      <c r="R4416" s="42">
        <v>1</v>
      </c>
      <c r="S4416" s="137" t="s">
        <v>2419</v>
      </c>
      <c r="T4416" s="62">
        <v>699571750</v>
      </c>
      <c r="U4416" s="62">
        <v>676520223.12</v>
      </c>
      <c r="Z4416" s="54" t="s">
        <v>280</v>
      </c>
      <c r="AA4416" s="132">
        <v>7.5650043284891599E-6</v>
      </c>
      <c r="AJ4416" s="42"/>
      <c r="AM4416" s="42"/>
      <c r="AN4416" s="42"/>
      <c r="AO4416" s="42"/>
      <c r="AP4416" s="42"/>
      <c r="AY4416" s="42"/>
      <c r="AZ4416" s="42"/>
      <c r="BA4416" s="42"/>
      <c r="BB4416" s="42"/>
      <c r="BN4416" s="54" t="s">
        <v>4578</v>
      </c>
      <c r="BO4416" s="58" t="str">
        <f t="shared" si="68"/>
        <v>境内资产</v>
      </c>
      <c r="BP4416" s="58" t="str">
        <f>IF(M4416="",VLOOKUP(D4416,Sheet4!$A$1:$B$92,2,0),VLOOKUP(Q4416,Sheet4!$A$1:$B$92,2,0))</f>
        <v>保险资产管理产品</v>
      </c>
    </row>
    <row r="4417" spans="1:68" s="58" customFormat="1" ht="12.75" customHeight="1">
      <c r="A4417" s="64" t="s">
        <v>2709</v>
      </c>
      <c r="B4417" s="54" t="s">
        <v>2710</v>
      </c>
      <c r="C4417" s="252" t="s">
        <v>5552</v>
      </c>
      <c r="D4417" s="252" t="s">
        <v>678</v>
      </c>
      <c r="E4417" s="54" t="s">
        <v>2711</v>
      </c>
      <c r="F4417" s="54" t="s">
        <v>2710</v>
      </c>
      <c r="G4417" s="129">
        <v>24300</v>
      </c>
      <c r="H4417" s="323">
        <v>506143.86</v>
      </c>
      <c r="I4417" s="323">
        <v>355266</v>
      </c>
      <c r="J4417" s="42"/>
      <c r="K4417" s="42"/>
      <c r="L4417" s="42" t="s">
        <v>4489</v>
      </c>
      <c r="M4417" s="42" t="s">
        <v>2416</v>
      </c>
      <c r="N4417" s="42" t="s">
        <v>2417</v>
      </c>
      <c r="O4417" s="137" t="s">
        <v>2418</v>
      </c>
      <c r="P4417" s="42" t="s">
        <v>64</v>
      </c>
      <c r="Q4417" s="42" t="s">
        <v>65</v>
      </c>
      <c r="R4417" s="42">
        <v>1</v>
      </c>
      <c r="S4417" s="137" t="s">
        <v>2419</v>
      </c>
      <c r="T4417" s="62">
        <v>699571750</v>
      </c>
      <c r="U4417" s="62">
        <v>676520223.12</v>
      </c>
      <c r="Z4417" s="54" t="s">
        <v>68</v>
      </c>
      <c r="AA4417" s="132">
        <v>4.2256975750255398E-5</v>
      </c>
      <c r="AJ4417" s="42"/>
      <c r="AM4417" s="42"/>
      <c r="AN4417" s="42"/>
      <c r="AO4417" s="42"/>
      <c r="AP4417" s="42"/>
      <c r="AY4417" s="42"/>
      <c r="AZ4417" s="42"/>
      <c r="BA4417" s="42"/>
      <c r="BB4417" s="42"/>
      <c r="BN4417" s="54" t="s">
        <v>4578</v>
      </c>
      <c r="BO4417" s="58" t="str">
        <f t="shared" si="68"/>
        <v>境内资产</v>
      </c>
      <c r="BP4417" s="58" t="str">
        <f>IF(M4417="",VLOOKUP(D4417,Sheet4!$A$1:$B$92,2,0),VLOOKUP(Q4417,Sheet4!$A$1:$B$92,2,0))</f>
        <v>保险资产管理产品</v>
      </c>
    </row>
    <row r="4418" spans="1:68" s="58" customFormat="1" ht="12.75" customHeight="1">
      <c r="A4418" s="64" t="s">
        <v>2234</v>
      </c>
      <c r="B4418" s="54" t="s">
        <v>2235</v>
      </c>
      <c r="C4418" s="252" t="s">
        <v>5552</v>
      </c>
      <c r="D4418" s="252" t="s">
        <v>678</v>
      </c>
      <c r="E4418" s="54" t="s">
        <v>2712</v>
      </c>
      <c r="F4418" s="54" t="s">
        <v>2235</v>
      </c>
      <c r="G4418" s="129">
        <v>5800</v>
      </c>
      <c r="H4418" s="323">
        <v>512413</v>
      </c>
      <c r="I4418" s="323">
        <v>412960</v>
      </c>
      <c r="J4418" s="42"/>
      <c r="K4418" s="42"/>
      <c r="L4418" s="42" t="s">
        <v>4489</v>
      </c>
      <c r="M4418" s="42" t="s">
        <v>2416</v>
      </c>
      <c r="N4418" s="42" t="s">
        <v>2417</v>
      </c>
      <c r="O4418" s="137" t="s">
        <v>2418</v>
      </c>
      <c r="P4418" s="42" t="s">
        <v>64</v>
      </c>
      <c r="Q4418" s="42" t="s">
        <v>65</v>
      </c>
      <c r="R4418" s="42">
        <v>1</v>
      </c>
      <c r="S4418" s="137" t="s">
        <v>2419</v>
      </c>
      <c r="T4418" s="62">
        <v>699571750</v>
      </c>
      <c r="U4418" s="62">
        <v>676520223.12</v>
      </c>
      <c r="Z4418" s="54" t="s">
        <v>68</v>
      </c>
      <c r="AA4418" s="132">
        <v>1.0658525611297699E-5</v>
      </c>
      <c r="AJ4418" s="42"/>
      <c r="AM4418" s="42"/>
      <c r="AN4418" s="42"/>
      <c r="AO4418" s="42"/>
      <c r="AP4418" s="42"/>
      <c r="AY4418" s="42"/>
      <c r="AZ4418" s="42"/>
      <c r="BA4418" s="42"/>
      <c r="BB4418" s="42"/>
      <c r="BN4418" s="54" t="s">
        <v>4578</v>
      </c>
      <c r="BO4418" s="58" t="str">
        <f t="shared" si="68"/>
        <v>境内资产</v>
      </c>
      <c r="BP4418" s="58" t="str">
        <f>IF(M4418="",VLOOKUP(D4418,Sheet4!$A$1:$B$92,2,0),VLOOKUP(Q4418,Sheet4!$A$1:$B$92,2,0))</f>
        <v>保险资产管理产品</v>
      </c>
    </row>
    <row r="4419" spans="1:68" s="58" customFormat="1" ht="12.75" customHeight="1">
      <c r="A4419" s="64" t="s">
        <v>2713</v>
      </c>
      <c r="B4419" s="54" t="s">
        <v>2714</v>
      </c>
      <c r="C4419" s="252" t="s">
        <v>5552</v>
      </c>
      <c r="D4419" s="252" t="s">
        <v>678</v>
      </c>
      <c r="E4419" s="54" t="s">
        <v>2715</v>
      </c>
      <c r="F4419" s="54" t="s">
        <v>2714</v>
      </c>
      <c r="G4419" s="129">
        <v>10700</v>
      </c>
      <c r="H4419" s="323">
        <v>743990</v>
      </c>
      <c r="I4419" s="323">
        <v>631086</v>
      </c>
      <c r="J4419" s="42"/>
      <c r="K4419" s="42"/>
      <c r="L4419" s="42" t="s">
        <v>4489</v>
      </c>
      <c r="M4419" s="42" t="s">
        <v>2416</v>
      </c>
      <c r="N4419" s="42" t="s">
        <v>2417</v>
      </c>
      <c r="O4419" s="137" t="s">
        <v>2418</v>
      </c>
      <c r="P4419" s="42" t="s">
        <v>64</v>
      </c>
      <c r="Q4419" s="42" t="s">
        <v>65</v>
      </c>
      <c r="R4419" s="42">
        <v>1</v>
      </c>
      <c r="S4419" s="137" t="s">
        <v>2419</v>
      </c>
      <c r="T4419" s="62">
        <v>699571750</v>
      </c>
      <c r="U4419" s="62">
        <v>676520223.12</v>
      </c>
      <c r="Z4419" s="54" t="s">
        <v>68</v>
      </c>
      <c r="AA4419" s="132">
        <v>1.8194009621311999E-5</v>
      </c>
      <c r="AJ4419" s="42"/>
      <c r="AM4419" s="42"/>
      <c r="AN4419" s="42"/>
      <c r="AO4419" s="42"/>
      <c r="AP4419" s="42"/>
      <c r="AY4419" s="42"/>
      <c r="AZ4419" s="42"/>
      <c r="BA4419" s="42"/>
      <c r="BB4419" s="42"/>
      <c r="BN4419" s="54" t="s">
        <v>4578</v>
      </c>
      <c r="BO4419" s="58" t="str">
        <f t="shared" ref="BO4419:BO4482" si="69">IF(LEFT(D4419,2)="境外","境外资产","境内资产")</f>
        <v>境内资产</v>
      </c>
      <c r="BP4419" s="58" t="str">
        <f>IF(M4419="",VLOOKUP(D4419,Sheet4!$A$1:$B$92,2,0),VLOOKUP(Q4419,Sheet4!$A$1:$B$92,2,0))</f>
        <v>保险资产管理产品</v>
      </c>
    </row>
    <row r="4420" spans="1:68" s="58" customFormat="1" ht="12.75" customHeight="1">
      <c r="A4420" s="64" t="s">
        <v>2716</v>
      </c>
      <c r="B4420" s="54" t="s">
        <v>2717</v>
      </c>
      <c r="C4420" s="252" t="s">
        <v>5552</v>
      </c>
      <c r="D4420" s="252" t="s">
        <v>678</v>
      </c>
      <c r="E4420" s="54" t="s">
        <v>2718</v>
      </c>
      <c r="F4420" s="54" t="s">
        <v>2717</v>
      </c>
      <c r="G4420" s="129">
        <v>30100</v>
      </c>
      <c r="H4420" s="323">
        <v>436007</v>
      </c>
      <c r="I4420" s="323">
        <v>372337</v>
      </c>
      <c r="J4420" s="42"/>
      <c r="K4420" s="42"/>
      <c r="L4420" s="42" t="s">
        <v>4489</v>
      </c>
      <c r="M4420" s="42" t="s">
        <v>2416</v>
      </c>
      <c r="N4420" s="42" t="s">
        <v>2417</v>
      </c>
      <c r="O4420" s="137" t="s">
        <v>2418</v>
      </c>
      <c r="P4420" s="42" t="s">
        <v>64</v>
      </c>
      <c r="Q4420" s="42" t="s">
        <v>65</v>
      </c>
      <c r="R4420" s="42">
        <v>1</v>
      </c>
      <c r="S4420" s="137" t="s">
        <v>2419</v>
      </c>
      <c r="T4420" s="62">
        <v>699571750</v>
      </c>
      <c r="U4420" s="62">
        <v>676520223.12</v>
      </c>
      <c r="Z4420" s="54" t="s">
        <v>68</v>
      </c>
      <c r="AA4420" s="132">
        <v>5.46271999677856E-5</v>
      </c>
      <c r="AJ4420" s="42"/>
      <c r="AM4420" s="42"/>
      <c r="AN4420" s="42"/>
      <c r="AO4420" s="42"/>
      <c r="AP4420" s="42"/>
      <c r="AY4420" s="42"/>
      <c r="AZ4420" s="42"/>
      <c r="BA4420" s="42"/>
      <c r="BB4420" s="42"/>
      <c r="BN4420" s="54" t="s">
        <v>4578</v>
      </c>
      <c r="BO4420" s="58" t="str">
        <f t="shared" si="69"/>
        <v>境内资产</v>
      </c>
      <c r="BP4420" s="58" t="str">
        <f>IF(M4420="",VLOOKUP(D4420,Sheet4!$A$1:$B$92,2,0),VLOOKUP(Q4420,Sheet4!$A$1:$B$92,2,0))</f>
        <v>保险资产管理产品</v>
      </c>
    </row>
    <row r="4421" spans="1:68" s="58" customFormat="1" ht="12.75" customHeight="1">
      <c r="A4421" s="64" t="s">
        <v>2719</v>
      </c>
      <c r="B4421" s="54" t="s">
        <v>2720</v>
      </c>
      <c r="C4421" s="252" t="s">
        <v>5552</v>
      </c>
      <c r="D4421" s="252" t="s">
        <v>678</v>
      </c>
      <c r="E4421" s="54" t="s">
        <v>2721</v>
      </c>
      <c r="F4421" s="54" t="s">
        <v>2720</v>
      </c>
      <c r="G4421" s="129">
        <v>17800</v>
      </c>
      <c r="H4421" s="323">
        <v>246099</v>
      </c>
      <c r="I4421" s="323">
        <v>200784</v>
      </c>
      <c r="J4421" s="42"/>
      <c r="K4421" s="42"/>
      <c r="L4421" s="42" t="s">
        <v>4489</v>
      </c>
      <c r="M4421" s="42" t="s">
        <v>2416</v>
      </c>
      <c r="N4421" s="42" t="s">
        <v>2417</v>
      </c>
      <c r="O4421" s="137" t="s">
        <v>2418</v>
      </c>
      <c r="P4421" s="42" t="s">
        <v>64</v>
      </c>
      <c r="Q4421" s="42" t="s">
        <v>65</v>
      </c>
      <c r="R4421" s="42">
        <v>1</v>
      </c>
      <c r="S4421" s="137" t="s">
        <v>2419</v>
      </c>
      <c r="T4421" s="62">
        <v>699571750</v>
      </c>
      <c r="U4421" s="62">
        <v>676520223.12</v>
      </c>
      <c r="Z4421" s="54" t="s">
        <v>68</v>
      </c>
      <c r="AA4421" s="132">
        <v>6.80771213581585E-5</v>
      </c>
      <c r="AJ4421" s="42"/>
      <c r="AM4421" s="42"/>
      <c r="AN4421" s="42"/>
      <c r="AO4421" s="42"/>
      <c r="AP4421" s="42"/>
      <c r="AY4421" s="42"/>
      <c r="AZ4421" s="42"/>
      <c r="BA4421" s="42"/>
      <c r="BB4421" s="42"/>
      <c r="BN4421" s="54" t="s">
        <v>4578</v>
      </c>
      <c r="BO4421" s="58" t="str">
        <f t="shared" si="69"/>
        <v>境内资产</v>
      </c>
      <c r="BP4421" s="58" t="str">
        <f>IF(M4421="",VLOOKUP(D4421,Sheet4!$A$1:$B$92,2,0),VLOOKUP(Q4421,Sheet4!$A$1:$B$92,2,0))</f>
        <v>保险资产管理产品</v>
      </c>
    </row>
    <row r="4422" spans="1:68" s="58" customFormat="1" ht="12.75" customHeight="1">
      <c r="A4422" s="64" t="s">
        <v>2722</v>
      </c>
      <c r="B4422" s="54" t="s">
        <v>2723</v>
      </c>
      <c r="C4422" s="252" t="s">
        <v>5552</v>
      </c>
      <c r="D4422" s="252" t="s">
        <v>678</v>
      </c>
      <c r="E4422" s="54" t="s">
        <v>2724</v>
      </c>
      <c r="F4422" s="54" t="s">
        <v>2723</v>
      </c>
      <c r="G4422" s="129">
        <v>15400</v>
      </c>
      <c r="H4422" s="323">
        <v>446996</v>
      </c>
      <c r="I4422" s="323">
        <v>405020</v>
      </c>
      <c r="J4422" s="42"/>
      <c r="K4422" s="42"/>
      <c r="L4422" s="42" t="s">
        <v>4489</v>
      </c>
      <c r="M4422" s="42" t="s">
        <v>2416</v>
      </c>
      <c r="N4422" s="42" t="s">
        <v>2417</v>
      </c>
      <c r="O4422" s="137" t="s">
        <v>2418</v>
      </c>
      <c r="P4422" s="42" t="s">
        <v>64</v>
      </c>
      <c r="Q4422" s="42" t="s">
        <v>65</v>
      </c>
      <c r="R4422" s="42">
        <v>1</v>
      </c>
      <c r="S4422" s="137" t="s">
        <v>2419</v>
      </c>
      <c r="T4422" s="62">
        <v>699571750</v>
      </c>
      <c r="U4422" s="62">
        <v>676520223.12</v>
      </c>
      <c r="Z4422" s="54" t="s">
        <v>68</v>
      </c>
      <c r="AA4422" s="132">
        <v>5.4114020137935201E-5</v>
      </c>
      <c r="AJ4422" s="42"/>
      <c r="AM4422" s="42"/>
      <c r="AN4422" s="42"/>
      <c r="AO4422" s="42"/>
      <c r="AP4422" s="42"/>
      <c r="AY4422" s="42"/>
      <c r="AZ4422" s="42"/>
      <c r="BA4422" s="42"/>
      <c r="BB4422" s="42"/>
      <c r="BN4422" s="54" t="s">
        <v>4578</v>
      </c>
      <c r="BO4422" s="58" t="str">
        <f t="shared" si="69"/>
        <v>境内资产</v>
      </c>
      <c r="BP4422" s="58" t="str">
        <f>IF(M4422="",VLOOKUP(D4422,Sheet4!$A$1:$B$92,2,0),VLOOKUP(Q4422,Sheet4!$A$1:$B$92,2,0))</f>
        <v>保险资产管理产品</v>
      </c>
    </row>
    <row r="4423" spans="1:68" s="58" customFormat="1" ht="12.75" customHeight="1">
      <c r="A4423" s="64" t="s">
        <v>2725</v>
      </c>
      <c r="B4423" s="54" t="s">
        <v>2726</v>
      </c>
      <c r="C4423" s="252" t="s">
        <v>5552</v>
      </c>
      <c r="D4423" s="252" t="s">
        <v>678</v>
      </c>
      <c r="E4423" s="54" t="s">
        <v>2727</v>
      </c>
      <c r="F4423" s="54" t="s">
        <v>2726</v>
      </c>
      <c r="G4423" s="129">
        <v>16000</v>
      </c>
      <c r="H4423" s="323">
        <v>334326</v>
      </c>
      <c r="I4423" s="323">
        <v>263680</v>
      </c>
      <c r="J4423" s="42"/>
      <c r="K4423" s="42"/>
      <c r="L4423" s="42" t="s">
        <v>4489</v>
      </c>
      <c r="M4423" s="42" t="s">
        <v>2416</v>
      </c>
      <c r="N4423" s="42" t="s">
        <v>2417</v>
      </c>
      <c r="O4423" s="137" t="s">
        <v>2418</v>
      </c>
      <c r="P4423" s="42" t="s">
        <v>64</v>
      </c>
      <c r="Q4423" s="42" t="s">
        <v>65</v>
      </c>
      <c r="R4423" s="42">
        <v>1</v>
      </c>
      <c r="S4423" s="137" t="s">
        <v>2419</v>
      </c>
      <c r="T4423" s="62">
        <v>699571750</v>
      </c>
      <c r="U4423" s="62">
        <v>676520223.12</v>
      </c>
      <c r="Z4423" s="54" t="s">
        <v>68</v>
      </c>
      <c r="AA4423" s="132">
        <v>2.59337375338651E-5</v>
      </c>
      <c r="AJ4423" s="42"/>
      <c r="AM4423" s="42"/>
      <c r="AN4423" s="42"/>
      <c r="AO4423" s="42"/>
      <c r="AP4423" s="42"/>
      <c r="AY4423" s="42"/>
      <c r="AZ4423" s="42"/>
      <c r="BA4423" s="42"/>
      <c r="BB4423" s="42"/>
      <c r="BN4423" s="54" t="s">
        <v>4578</v>
      </c>
      <c r="BO4423" s="58" t="str">
        <f t="shared" si="69"/>
        <v>境内资产</v>
      </c>
      <c r="BP4423" s="58" t="str">
        <f>IF(M4423="",VLOOKUP(D4423,Sheet4!$A$1:$B$92,2,0),VLOOKUP(Q4423,Sheet4!$A$1:$B$92,2,0))</f>
        <v>保险资产管理产品</v>
      </c>
    </row>
    <row r="4424" spans="1:68" s="58" customFormat="1" ht="12.75" customHeight="1">
      <c r="A4424" s="64" t="s">
        <v>2728</v>
      </c>
      <c r="B4424" s="54" t="s">
        <v>2729</v>
      </c>
      <c r="C4424" s="252" t="s">
        <v>5552</v>
      </c>
      <c r="D4424" s="252" t="s">
        <v>678</v>
      </c>
      <c r="E4424" s="54" t="s">
        <v>2730</v>
      </c>
      <c r="F4424" s="54" t="s">
        <v>2729</v>
      </c>
      <c r="G4424" s="129">
        <v>10200</v>
      </c>
      <c r="H4424" s="323">
        <v>443513.43</v>
      </c>
      <c r="I4424" s="323">
        <v>310998</v>
      </c>
      <c r="J4424" s="42"/>
      <c r="K4424" s="42"/>
      <c r="L4424" s="42" t="s">
        <v>4489</v>
      </c>
      <c r="M4424" s="42" t="s">
        <v>2416</v>
      </c>
      <c r="N4424" s="42" t="s">
        <v>2417</v>
      </c>
      <c r="O4424" s="137" t="s">
        <v>2418</v>
      </c>
      <c r="P4424" s="42" t="s">
        <v>64</v>
      </c>
      <c r="Q4424" s="42" t="s">
        <v>65</v>
      </c>
      <c r="R4424" s="42">
        <v>1</v>
      </c>
      <c r="S4424" s="137" t="s">
        <v>2419</v>
      </c>
      <c r="T4424" s="62">
        <v>699571750</v>
      </c>
      <c r="U4424" s="62">
        <v>676520223.12</v>
      </c>
      <c r="Z4424" s="54" t="s">
        <v>68</v>
      </c>
      <c r="AA4424" s="132">
        <v>2.3523421567458302E-5</v>
      </c>
      <c r="AJ4424" s="42"/>
      <c r="AM4424" s="42"/>
      <c r="AN4424" s="42"/>
      <c r="AO4424" s="42"/>
      <c r="AP4424" s="42"/>
      <c r="AY4424" s="42"/>
      <c r="AZ4424" s="42"/>
      <c r="BA4424" s="42"/>
      <c r="BB4424" s="42"/>
      <c r="BN4424" s="54" t="s">
        <v>4578</v>
      </c>
      <c r="BO4424" s="58" t="str">
        <f t="shared" si="69"/>
        <v>境内资产</v>
      </c>
      <c r="BP4424" s="58" t="str">
        <f>IF(M4424="",VLOOKUP(D4424,Sheet4!$A$1:$B$92,2,0),VLOOKUP(Q4424,Sheet4!$A$1:$B$92,2,0))</f>
        <v>保险资产管理产品</v>
      </c>
    </row>
    <row r="4425" spans="1:68" s="58" customFormat="1" ht="12.75" customHeight="1">
      <c r="A4425" s="64" t="s">
        <v>2236</v>
      </c>
      <c r="B4425" s="54" t="s">
        <v>2237</v>
      </c>
      <c r="C4425" s="252" t="s">
        <v>5552</v>
      </c>
      <c r="D4425" s="252" t="s">
        <v>678</v>
      </c>
      <c r="E4425" s="54" t="s">
        <v>2731</v>
      </c>
      <c r="F4425" s="54" t="s">
        <v>2237</v>
      </c>
      <c r="G4425" s="129">
        <v>9640</v>
      </c>
      <c r="H4425" s="323">
        <v>630371.43000000005</v>
      </c>
      <c r="I4425" s="323">
        <v>407193.59999999998</v>
      </c>
      <c r="J4425" s="42"/>
      <c r="K4425" s="42"/>
      <c r="L4425" s="42" t="s">
        <v>4489</v>
      </c>
      <c r="M4425" s="42" t="s">
        <v>2416</v>
      </c>
      <c r="N4425" s="42" t="s">
        <v>2417</v>
      </c>
      <c r="O4425" s="137" t="s">
        <v>2418</v>
      </c>
      <c r="P4425" s="42" t="s">
        <v>64</v>
      </c>
      <c r="Q4425" s="42" t="s">
        <v>65</v>
      </c>
      <c r="R4425" s="42">
        <v>1</v>
      </c>
      <c r="S4425" s="137" t="s">
        <v>2419</v>
      </c>
      <c r="T4425" s="62">
        <v>699571750</v>
      </c>
      <c r="U4425" s="62">
        <v>676520223.12</v>
      </c>
      <c r="Z4425" s="54" t="s">
        <v>280</v>
      </c>
      <c r="AA4425" s="132">
        <v>6.1646038933224797E-6</v>
      </c>
      <c r="AJ4425" s="42"/>
      <c r="AM4425" s="42"/>
      <c r="AN4425" s="42"/>
      <c r="AO4425" s="42"/>
      <c r="AP4425" s="42"/>
      <c r="AY4425" s="42"/>
      <c r="AZ4425" s="42"/>
      <c r="BA4425" s="42"/>
      <c r="BB4425" s="42"/>
      <c r="BN4425" s="54" t="s">
        <v>4578</v>
      </c>
      <c r="BO4425" s="58" t="str">
        <f t="shared" si="69"/>
        <v>境内资产</v>
      </c>
      <c r="BP4425" s="58" t="str">
        <f>IF(M4425="",VLOOKUP(D4425,Sheet4!$A$1:$B$92,2,0),VLOOKUP(Q4425,Sheet4!$A$1:$B$92,2,0))</f>
        <v>保险资产管理产品</v>
      </c>
    </row>
    <row r="4426" spans="1:68" s="58" customFormat="1" ht="12.75" customHeight="1">
      <c r="A4426" s="64" t="s">
        <v>2732</v>
      </c>
      <c r="B4426" s="54" t="s">
        <v>2733</v>
      </c>
      <c r="C4426" s="252" t="s">
        <v>5552</v>
      </c>
      <c r="D4426" s="252" t="s">
        <v>678</v>
      </c>
      <c r="E4426" s="54" t="s">
        <v>2734</v>
      </c>
      <c r="F4426" s="54" t="s">
        <v>2733</v>
      </c>
      <c r="G4426" s="129">
        <v>6100</v>
      </c>
      <c r="H4426" s="323">
        <v>546621.67000000004</v>
      </c>
      <c r="I4426" s="323">
        <v>477935</v>
      </c>
      <c r="J4426" s="42"/>
      <c r="K4426" s="42"/>
      <c r="L4426" s="42" t="s">
        <v>4489</v>
      </c>
      <c r="M4426" s="42" t="s">
        <v>2416</v>
      </c>
      <c r="N4426" s="42" t="s">
        <v>2417</v>
      </c>
      <c r="O4426" s="137" t="s">
        <v>2418</v>
      </c>
      <c r="P4426" s="42" t="s">
        <v>64</v>
      </c>
      <c r="Q4426" s="42" t="s">
        <v>65</v>
      </c>
      <c r="R4426" s="42">
        <v>1</v>
      </c>
      <c r="S4426" s="137" t="s">
        <v>2419</v>
      </c>
      <c r="T4426" s="62">
        <v>699571750</v>
      </c>
      <c r="U4426" s="62">
        <v>676520223.12</v>
      </c>
      <c r="Z4426" s="54" t="s">
        <v>68</v>
      </c>
      <c r="AA4426" s="132">
        <v>2.02497846120041E-5</v>
      </c>
      <c r="AJ4426" s="42"/>
      <c r="AM4426" s="42"/>
      <c r="AN4426" s="42"/>
      <c r="AO4426" s="42"/>
      <c r="AP4426" s="42"/>
      <c r="AY4426" s="42"/>
      <c r="AZ4426" s="42"/>
      <c r="BA4426" s="42"/>
      <c r="BB4426" s="42"/>
      <c r="BN4426" s="54" t="s">
        <v>4578</v>
      </c>
      <c r="BO4426" s="58" t="str">
        <f t="shared" si="69"/>
        <v>境内资产</v>
      </c>
      <c r="BP4426" s="58" t="str">
        <f>IF(M4426="",VLOOKUP(D4426,Sheet4!$A$1:$B$92,2,0),VLOOKUP(Q4426,Sheet4!$A$1:$B$92,2,0))</f>
        <v>保险资产管理产品</v>
      </c>
    </row>
    <row r="4427" spans="1:68" s="58" customFormat="1" ht="12.75" customHeight="1">
      <c r="A4427" s="64" t="s">
        <v>2735</v>
      </c>
      <c r="B4427" s="54" t="s">
        <v>2736</v>
      </c>
      <c r="C4427" s="252" t="s">
        <v>5552</v>
      </c>
      <c r="D4427" s="252" t="s">
        <v>678</v>
      </c>
      <c r="E4427" s="54" t="s">
        <v>2737</v>
      </c>
      <c r="F4427" s="54" t="s">
        <v>2736</v>
      </c>
      <c r="G4427" s="129">
        <v>13600</v>
      </c>
      <c r="H4427" s="323">
        <v>284960</v>
      </c>
      <c r="I4427" s="323">
        <v>255816</v>
      </c>
      <c r="J4427" s="42"/>
      <c r="K4427" s="42"/>
      <c r="L4427" s="42" t="s">
        <v>4489</v>
      </c>
      <c r="M4427" s="42" t="s">
        <v>2416</v>
      </c>
      <c r="N4427" s="42" t="s">
        <v>2417</v>
      </c>
      <c r="O4427" s="137" t="s">
        <v>2418</v>
      </c>
      <c r="P4427" s="42" t="s">
        <v>64</v>
      </c>
      <c r="Q4427" s="42" t="s">
        <v>65</v>
      </c>
      <c r="R4427" s="42">
        <v>1</v>
      </c>
      <c r="S4427" s="137" t="s">
        <v>2419</v>
      </c>
      <c r="T4427" s="62">
        <v>699571750</v>
      </c>
      <c r="U4427" s="62">
        <v>676520223.12</v>
      </c>
      <c r="Z4427" s="54" t="s">
        <v>68</v>
      </c>
      <c r="AA4427" s="132">
        <v>3.23809523809524E-5</v>
      </c>
      <c r="AJ4427" s="42"/>
      <c r="AM4427" s="42"/>
      <c r="AN4427" s="42"/>
      <c r="AO4427" s="42"/>
      <c r="AP4427" s="42"/>
      <c r="AY4427" s="42"/>
      <c r="AZ4427" s="42"/>
      <c r="BA4427" s="42"/>
      <c r="BB4427" s="42"/>
      <c r="BN4427" s="54" t="s">
        <v>4578</v>
      </c>
      <c r="BO4427" s="58" t="str">
        <f t="shared" si="69"/>
        <v>境内资产</v>
      </c>
      <c r="BP4427" s="58" t="str">
        <f>IF(M4427="",VLOOKUP(D4427,Sheet4!$A$1:$B$92,2,0),VLOOKUP(Q4427,Sheet4!$A$1:$B$92,2,0))</f>
        <v>保险资产管理产品</v>
      </c>
    </row>
    <row r="4428" spans="1:68" s="58" customFormat="1" ht="12.75" customHeight="1">
      <c r="A4428" s="64" t="s">
        <v>2738</v>
      </c>
      <c r="B4428" s="54" t="s">
        <v>2739</v>
      </c>
      <c r="C4428" s="252" t="s">
        <v>5552</v>
      </c>
      <c r="D4428" s="252" t="s">
        <v>678</v>
      </c>
      <c r="E4428" s="54" t="s">
        <v>2740</v>
      </c>
      <c r="F4428" s="54" t="s">
        <v>2739</v>
      </c>
      <c r="G4428" s="129">
        <v>22128</v>
      </c>
      <c r="H4428" s="323">
        <v>535601</v>
      </c>
      <c r="I4428" s="323">
        <v>440347.2</v>
      </c>
      <c r="J4428" s="42"/>
      <c r="K4428" s="42"/>
      <c r="L4428" s="42" t="s">
        <v>4489</v>
      </c>
      <c r="M4428" s="42" t="s">
        <v>2416</v>
      </c>
      <c r="N4428" s="42" t="s">
        <v>2417</v>
      </c>
      <c r="O4428" s="137" t="s">
        <v>2418</v>
      </c>
      <c r="P4428" s="42" t="s">
        <v>64</v>
      </c>
      <c r="Q4428" s="42" t="s">
        <v>65</v>
      </c>
      <c r="R4428" s="42">
        <v>1</v>
      </c>
      <c r="S4428" s="137" t="s">
        <v>2419</v>
      </c>
      <c r="T4428" s="62">
        <v>699571750</v>
      </c>
      <c r="U4428" s="62">
        <v>676520223.12</v>
      </c>
      <c r="Z4428" s="54" t="s">
        <v>68</v>
      </c>
      <c r="AA4428" s="132">
        <v>1.9156026671768399E-5</v>
      </c>
      <c r="AJ4428" s="42"/>
      <c r="AM4428" s="42"/>
      <c r="AN4428" s="42"/>
      <c r="AO4428" s="42"/>
      <c r="AP4428" s="42"/>
      <c r="AY4428" s="42"/>
      <c r="AZ4428" s="42"/>
      <c r="BA4428" s="42"/>
      <c r="BB4428" s="42"/>
      <c r="BN4428" s="54" t="s">
        <v>4578</v>
      </c>
      <c r="BO4428" s="58" t="str">
        <f t="shared" si="69"/>
        <v>境内资产</v>
      </c>
      <c r="BP4428" s="58" t="str">
        <f>IF(M4428="",VLOOKUP(D4428,Sheet4!$A$1:$B$92,2,0),VLOOKUP(Q4428,Sheet4!$A$1:$B$92,2,0))</f>
        <v>保险资产管理产品</v>
      </c>
    </row>
    <row r="4429" spans="1:68" s="58" customFormat="1" ht="12.75" customHeight="1">
      <c r="A4429" s="64" t="s">
        <v>2741</v>
      </c>
      <c r="B4429" s="54" t="s">
        <v>2742</v>
      </c>
      <c r="C4429" s="252" t="s">
        <v>5552</v>
      </c>
      <c r="D4429" s="252" t="s">
        <v>678</v>
      </c>
      <c r="E4429" s="54" t="s">
        <v>2743</v>
      </c>
      <c r="F4429" s="54" t="s">
        <v>2742</v>
      </c>
      <c r="G4429" s="129">
        <v>11000</v>
      </c>
      <c r="H4429" s="323">
        <v>452442.62</v>
      </c>
      <c r="I4429" s="323">
        <v>344190</v>
      </c>
      <c r="J4429" s="42"/>
      <c r="K4429" s="42"/>
      <c r="L4429" s="42" t="s">
        <v>4489</v>
      </c>
      <c r="M4429" s="42" t="s">
        <v>2416</v>
      </c>
      <c r="N4429" s="42" t="s">
        <v>2417</v>
      </c>
      <c r="O4429" s="137" t="s">
        <v>2418</v>
      </c>
      <c r="P4429" s="42" t="s">
        <v>64</v>
      </c>
      <c r="Q4429" s="42" t="s">
        <v>65</v>
      </c>
      <c r="R4429" s="42">
        <v>1</v>
      </c>
      <c r="S4429" s="137" t="s">
        <v>2419</v>
      </c>
      <c r="T4429" s="62">
        <v>699571750</v>
      </c>
      <c r="U4429" s="62">
        <v>676520223.12</v>
      </c>
      <c r="Z4429" s="54" t="s">
        <v>68</v>
      </c>
      <c r="AA4429" s="132">
        <v>1.8202014053516901E-5</v>
      </c>
      <c r="AJ4429" s="42"/>
      <c r="AM4429" s="42"/>
      <c r="AN4429" s="42"/>
      <c r="AO4429" s="42"/>
      <c r="AP4429" s="42"/>
      <c r="AY4429" s="42"/>
      <c r="AZ4429" s="42"/>
      <c r="BA4429" s="42"/>
      <c r="BB4429" s="42"/>
      <c r="BN4429" s="54" t="s">
        <v>4578</v>
      </c>
      <c r="BO4429" s="58" t="str">
        <f t="shared" si="69"/>
        <v>境内资产</v>
      </c>
      <c r="BP4429" s="58" t="str">
        <f>IF(M4429="",VLOOKUP(D4429,Sheet4!$A$1:$B$92,2,0),VLOOKUP(Q4429,Sheet4!$A$1:$B$92,2,0))</f>
        <v>保险资产管理产品</v>
      </c>
    </row>
    <row r="4430" spans="1:68" s="58" customFormat="1" ht="12.75" customHeight="1">
      <c r="A4430" s="64" t="s">
        <v>2744</v>
      </c>
      <c r="B4430" s="54" t="s">
        <v>2745</v>
      </c>
      <c r="C4430" s="252" t="s">
        <v>5552</v>
      </c>
      <c r="D4430" s="252" t="s">
        <v>678</v>
      </c>
      <c r="E4430" s="54" t="s">
        <v>2746</v>
      </c>
      <c r="F4430" s="54" t="s">
        <v>2745</v>
      </c>
      <c r="G4430" s="129">
        <v>1200</v>
      </c>
      <c r="H4430" s="323">
        <v>20136.57</v>
      </c>
      <c r="I4430" s="323">
        <v>18120</v>
      </c>
      <c r="J4430" s="42"/>
      <c r="K4430" s="42"/>
      <c r="L4430" s="42" t="s">
        <v>4489</v>
      </c>
      <c r="M4430" s="42" t="s">
        <v>2416</v>
      </c>
      <c r="N4430" s="42" t="s">
        <v>2417</v>
      </c>
      <c r="O4430" s="137" t="s">
        <v>2418</v>
      </c>
      <c r="P4430" s="42" t="s">
        <v>64</v>
      </c>
      <c r="Q4430" s="42" t="s">
        <v>65</v>
      </c>
      <c r="R4430" s="42">
        <v>1</v>
      </c>
      <c r="S4430" s="137" t="s">
        <v>2419</v>
      </c>
      <c r="T4430" s="62">
        <v>699571750</v>
      </c>
      <c r="U4430" s="62">
        <v>676520223.12</v>
      </c>
      <c r="Z4430" s="54" t="s">
        <v>68</v>
      </c>
      <c r="AA4430" s="132">
        <v>1.28432904510135E-5</v>
      </c>
      <c r="AJ4430" s="42"/>
      <c r="AM4430" s="42"/>
      <c r="AN4430" s="42"/>
      <c r="AO4430" s="42"/>
      <c r="AP4430" s="42"/>
      <c r="AY4430" s="42"/>
      <c r="AZ4430" s="42"/>
      <c r="BA4430" s="42"/>
      <c r="BB4430" s="42"/>
      <c r="BN4430" s="54" t="s">
        <v>4578</v>
      </c>
      <c r="BO4430" s="58" t="str">
        <f t="shared" si="69"/>
        <v>境内资产</v>
      </c>
      <c r="BP4430" s="58" t="str">
        <f>IF(M4430="",VLOOKUP(D4430,Sheet4!$A$1:$B$92,2,0),VLOOKUP(Q4430,Sheet4!$A$1:$B$92,2,0))</f>
        <v>保险资产管理产品</v>
      </c>
    </row>
    <row r="4431" spans="1:68" s="58" customFormat="1" ht="12.75" customHeight="1">
      <c r="A4431" s="64" t="s">
        <v>2747</v>
      </c>
      <c r="B4431" s="54" t="s">
        <v>2748</v>
      </c>
      <c r="C4431" s="252" t="s">
        <v>5552</v>
      </c>
      <c r="D4431" s="252" t="s">
        <v>678</v>
      </c>
      <c r="E4431" s="54" t="s">
        <v>2749</v>
      </c>
      <c r="F4431" s="54" t="s">
        <v>2748</v>
      </c>
      <c r="G4431" s="129">
        <v>2100</v>
      </c>
      <c r="H4431" s="323">
        <v>278664.65999999997</v>
      </c>
      <c r="I4431" s="323">
        <v>232344</v>
      </c>
      <c r="J4431" s="42"/>
      <c r="K4431" s="42"/>
      <c r="L4431" s="42" t="s">
        <v>4489</v>
      </c>
      <c r="M4431" s="42" t="s">
        <v>2416</v>
      </c>
      <c r="N4431" s="42" t="s">
        <v>2417</v>
      </c>
      <c r="O4431" s="137" t="s">
        <v>2418</v>
      </c>
      <c r="P4431" s="42" t="s">
        <v>64</v>
      </c>
      <c r="Q4431" s="42" t="s">
        <v>65</v>
      </c>
      <c r="R4431" s="42">
        <v>1</v>
      </c>
      <c r="S4431" s="137" t="s">
        <v>2419</v>
      </c>
      <c r="T4431" s="62">
        <v>699571750</v>
      </c>
      <c r="U4431" s="62">
        <v>676520223.12</v>
      </c>
      <c r="Z4431" s="54" t="s">
        <v>68</v>
      </c>
      <c r="AA4431" s="132">
        <v>1.7466365601972499E-5</v>
      </c>
      <c r="AJ4431" s="42"/>
      <c r="AM4431" s="42"/>
      <c r="AN4431" s="42"/>
      <c r="AO4431" s="42"/>
      <c r="AP4431" s="42"/>
      <c r="AY4431" s="42"/>
      <c r="AZ4431" s="42"/>
      <c r="BA4431" s="42"/>
      <c r="BB4431" s="42"/>
      <c r="BN4431" s="54" t="s">
        <v>4578</v>
      </c>
      <c r="BO4431" s="58" t="str">
        <f t="shared" si="69"/>
        <v>境内资产</v>
      </c>
      <c r="BP4431" s="58" t="str">
        <f>IF(M4431="",VLOOKUP(D4431,Sheet4!$A$1:$B$92,2,0),VLOOKUP(Q4431,Sheet4!$A$1:$B$92,2,0))</f>
        <v>保险资产管理产品</v>
      </c>
    </row>
    <row r="4432" spans="1:68" s="58" customFormat="1" ht="12.75" customHeight="1">
      <c r="A4432" s="64" t="s">
        <v>2750</v>
      </c>
      <c r="B4432" s="54" t="s">
        <v>2751</v>
      </c>
      <c r="C4432" s="252" t="s">
        <v>5552</v>
      </c>
      <c r="D4432" s="252" t="s">
        <v>678</v>
      </c>
      <c r="E4432" s="54" t="s">
        <v>2752</v>
      </c>
      <c r="F4432" s="54" t="s">
        <v>2751</v>
      </c>
      <c r="G4432" s="129">
        <v>10100</v>
      </c>
      <c r="H4432" s="323">
        <v>243811</v>
      </c>
      <c r="I4432" s="323">
        <v>193920</v>
      </c>
      <c r="J4432" s="42"/>
      <c r="K4432" s="42"/>
      <c r="L4432" s="42" t="s">
        <v>4489</v>
      </c>
      <c r="M4432" s="42" t="s">
        <v>2416</v>
      </c>
      <c r="N4432" s="42" t="s">
        <v>2417</v>
      </c>
      <c r="O4432" s="137" t="s">
        <v>2418</v>
      </c>
      <c r="P4432" s="42" t="s">
        <v>64</v>
      </c>
      <c r="Q4432" s="42" t="s">
        <v>65</v>
      </c>
      <c r="R4432" s="42">
        <v>1</v>
      </c>
      <c r="S4432" s="137" t="s">
        <v>2419</v>
      </c>
      <c r="T4432" s="62">
        <v>699571750</v>
      </c>
      <c r="U4432" s="62">
        <v>676520223.12</v>
      </c>
      <c r="Z4432" s="54" t="s">
        <v>68</v>
      </c>
      <c r="AA4432" s="132">
        <v>4.8145980060690298E-5</v>
      </c>
      <c r="AJ4432" s="42"/>
      <c r="AM4432" s="42"/>
      <c r="AN4432" s="42"/>
      <c r="AO4432" s="42"/>
      <c r="AP4432" s="42"/>
      <c r="AY4432" s="42"/>
      <c r="AZ4432" s="42"/>
      <c r="BA4432" s="42"/>
      <c r="BB4432" s="42"/>
      <c r="BN4432" s="54" t="s">
        <v>4578</v>
      </c>
      <c r="BO4432" s="58" t="str">
        <f t="shared" si="69"/>
        <v>境内资产</v>
      </c>
      <c r="BP4432" s="58" t="str">
        <f>IF(M4432="",VLOOKUP(D4432,Sheet4!$A$1:$B$92,2,0),VLOOKUP(Q4432,Sheet4!$A$1:$B$92,2,0))</f>
        <v>保险资产管理产品</v>
      </c>
    </row>
    <row r="4433" spans="1:68" s="58" customFormat="1" ht="12.75" customHeight="1">
      <c r="A4433" s="64" t="s">
        <v>2753</v>
      </c>
      <c r="B4433" s="54" t="s">
        <v>2754</v>
      </c>
      <c r="C4433" s="252" t="s">
        <v>5552</v>
      </c>
      <c r="D4433" s="252" t="s">
        <v>678</v>
      </c>
      <c r="E4433" s="54" t="s">
        <v>2755</v>
      </c>
      <c r="F4433" s="54" t="s">
        <v>2754</v>
      </c>
      <c r="G4433" s="129">
        <v>11100</v>
      </c>
      <c r="H4433" s="323">
        <v>461216.15</v>
      </c>
      <c r="I4433" s="323">
        <v>308580</v>
      </c>
      <c r="J4433" s="42"/>
      <c r="K4433" s="42"/>
      <c r="L4433" s="42" t="s">
        <v>4489</v>
      </c>
      <c r="M4433" s="42" t="s">
        <v>2416</v>
      </c>
      <c r="N4433" s="42" t="s">
        <v>2417</v>
      </c>
      <c r="O4433" s="137" t="s">
        <v>2418</v>
      </c>
      <c r="P4433" s="42" t="s">
        <v>64</v>
      </c>
      <c r="Q4433" s="42" t="s">
        <v>65</v>
      </c>
      <c r="R4433" s="42">
        <v>1</v>
      </c>
      <c r="S4433" s="137" t="s">
        <v>2419</v>
      </c>
      <c r="T4433" s="62">
        <v>699571750</v>
      </c>
      <c r="U4433" s="62">
        <v>676520223.12</v>
      </c>
      <c r="Z4433" s="54" t="s">
        <v>68</v>
      </c>
      <c r="AA4433" s="132">
        <v>2.6805894648110401E-5</v>
      </c>
      <c r="AJ4433" s="42"/>
      <c r="AM4433" s="42"/>
      <c r="AN4433" s="42"/>
      <c r="AO4433" s="42"/>
      <c r="AP4433" s="42"/>
      <c r="AY4433" s="42"/>
      <c r="AZ4433" s="42"/>
      <c r="BA4433" s="42"/>
      <c r="BB4433" s="42"/>
      <c r="BN4433" s="54" t="s">
        <v>4578</v>
      </c>
      <c r="BO4433" s="58" t="str">
        <f t="shared" si="69"/>
        <v>境内资产</v>
      </c>
      <c r="BP4433" s="58" t="str">
        <f>IF(M4433="",VLOOKUP(D4433,Sheet4!$A$1:$B$92,2,0),VLOOKUP(Q4433,Sheet4!$A$1:$B$92,2,0))</f>
        <v>保险资产管理产品</v>
      </c>
    </row>
    <row r="4434" spans="1:68" s="58" customFormat="1" ht="12.75" customHeight="1">
      <c r="A4434" s="64" t="s">
        <v>2756</v>
      </c>
      <c r="B4434" s="54" t="s">
        <v>2757</v>
      </c>
      <c r="C4434" s="252" t="s">
        <v>5552</v>
      </c>
      <c r="D4434" s="252" t="s">
        <v>678</v>
      </c>
      <c r="E4434" s="54" t="s">
        <v>2758</v>
      </c>
      <c r="F4434" s="54" t="s">
        <v>2757</v>
      </c>
      <c r="G4434" s="129">
        <v>9400</v>
      </c>
      <c r="H4434" s="323">
        <v>311313</v>
      </c>
      <c r="I4434" s="323">
        <v>303620</v>
      </c>
      <c r="J4434" s="42"/>
      <c r="K4434" s="42"/>
      <c r="L4434" s="42" t="s">
        <v>4489</v>
      </c>
      <c r="M4434" s="42" t="s">
        <v>2416</v>
      </c>
      <c r="N4434" s="42" t="s">
        <v>2417</v>
      </c>
      <c r="O4434" s="137" t="s">
        <v>2418</v>
      </c>
      <c r="P4434" s="42" t="s">
        <v>64</v>
      </c>
      <c r="Q4434" s="42" t="s">
        <v>65</v>
      </c>
      <c r="R4434" s="42">
        <v>1</v>
      </c>
      <c r="S4434" s="137" t="s">
        <v>2419</v>
      </c>
      <c r="T4434" s="62">
        <v>699571750</v>
      </c>
      <c r="U4434" s="62">
        <v>676520223.12</v>
      </c>
      <c r="Z4434" s="54" t="s">
        <v>68</v>
      </c>
      <c r="AA4434" s="132">
        <v>2.13871614635313E-5</v>
      </c>
      <c r="AJ4434" s="42"/>
      <c r="AM4434" s="42"/>
      <c r="AN4434" s="42"/>
      <c r="AO4434" s="42"/>
      <c r="AP4434" s="42"/>
      <c r="AY4434" s="42"/>
      <c r="AZ4434" s="42"/>
      <c r="BA4434" s="42"/>
      <c r="BB4434" s="42"/>
      <c r="BN4434" s="54" t="s">
        <v>4578</v>
      </c>
      <c r="BO4434" s="58" t="str">
        <f t="shared" si="69"/>
        <v>境内资产</v>
      </c>
      <c r="BP4434" s="58" t="str">
        <f>IF(M4434="",VLOOKUP(D4434,Sheet4!$A$1:$B$92,2,0),VLOOKUP(Q4434,Sheet4!$A$1:$B$92,2,0))</f>
        <v>保险资产管理产品</v>
      </c>
    </row>
    <row r="4435" spans="1:68" s="58" customFormat="1" ht="12.75" customHeight="1">
      <c r="A4435" s="64" t="s">
        <v>2114</v>
      </c>
      <c r="B4435" s="54" t="s">
        <v>2759</v>
      </c>
      <c r="C4435" s="252" t="s">
        <v>5552</v>
      </c>
      <c r="D4435" s="252" t="s">
        <v>678</v>
      </c>
      <c r="E4435" s="54" t="s">
        <v>2760</v>
      </c>
      <c r="F4435" s="54" t="s">
        <v>2759</v>
      </c>
      <c r="G4435" s="129">
        <v>2900</v>
      </c>
      <c r="H4435" s="323">
        <v>870642</v>
      </c>
      <c r="I4435" s="323">
        <v>797674</v>
      </c>
      <c r="J4435" s="42"/>
      <c r="K4435" s="42"/>
      <c r="L4435" s="42" t="s">
        <v>4489</v>
      </c>
      <c r="M4435" s="42" t="s">
        <v>2416</v>
      </c>
      <c r="N4435" s="42" t="s">
        <v>2417</v>
      </c>
      <c r="O4435" s="137" t="s">
        <v>2418</v>
      </c>
      <c r="P4435" s="42" t="s">
        <v>64</v>
      </c>
      <c r="Q4435" s="42" t="s">
        <v>65</v>
      </c>
      <c r="R4435" s="42">
        <v>1</v>
      </c>
      <c r="S4435" s="137" t="s">
        <v>2419</v>
      </c>
      <c r="T4435" s="62">
        <v>699571750</v>
      </c>
      <c r="U4435" s="62">
        <v>676520223.12</v>
      </c>
      <c r="Z4435" s="54" t="s">
        <v>68</v>
      </c>
      <c r="AA4435" s="132">
        <v>1.2287051677419999E-5</v>
      </c>
      <c r="AJ4435" s="42"/>
      <c r="AM4435" s="42"/>
      <c r="AN4435" s="42"/>
      <c r="AO4435" s="42"/>
      <c r="AP4435" s="42"/>
      <c r="AY4435" s="42"/>
      <c r="AZ4435" s="42"/>
      <c r="BA4435" s="42"/>
      <c r="BB4435" s="42"/>
      <c r="BN4435" s="54" t="s">
        <v>4578</v>
      </c>
      <c r="BO4435" s="58" t="str">
        <f t="shared" si="69"/>
        <v>境内资产</v>
      </c>
      <c r="BP4435" s="58" t="str">
        <f>IF(M4435="",VLOOKUP(D4435,Sheet4!$A$1:$B$92,2,0),VLOOKUP(Q4435,Sheet4!$A$1:$B$92,2,0))</f>
        <v>保险资产管理产品</v>
      </c>
    </row>
    <row r="4436" spans="1:68" s="58" customFormat="1" ht="12.75" customHeight="1">
      <c r="A4436" s="64" t="s">
        <v>2761</v>
      </c>
      <c r="B4436" s="54" t="s">
        <v>2762</v>
      </c>
      <c r="C4436" s="252" t="s">
        <v>5552</v>
      </c>
      <c r="D4436" s="252" t="s">
        <v>678</v>
      </c>
      <c r="E4436" s="54" t="s">
        <v>2763</v>
      </c>
      <c r="F4436" s="54" t="s">
        <v>2762</v>
      </c>
      <c r="G4436" s="129">
        <v>1800</v>
      </c>
      <c r="H4436" s="323">
        <v>87029.93</v>
      </c>
      <c r="I4436" s="323">
        <v>81270</v>
      </c>
      <c r="J4436" s="42"/>
      <c r="K4436" s="42"/>
      <c r="L4436" s="42" t="s">
        <v>4489</v>
      </c>
      <c r="M4436" s="42" t="s">
        <v>2416</v>
      </c>
      <c r="N4436" s="42" t="s">
        <v>2417</v>
      </c>
      <c r="O4436" s="137" t="s">
        <v>2418</v>
      </c>
      <c r="P4436" s="42" t="s">
        <v>64</v>
      </c>
      <c r="Q4436" s="42" t="s">
        <v>65</v>
      </c>
      <c r="R4436" s="42">
        <v>1</v>
      </c>
      <c r="S4436" s="137" t="s">
        <v>2419</v>
      </c>
      <c r="T4436" s="62">
        <v>699571750</v>
      </c>
      <c r="U4436" s="62">
        <v>676520223.12</v>
      </c>
      <c r="Z4436" s="54" t="s">
        <v>68</v>
      </c>
      <c r="AA4436" s="132">
        <v>9.1446168574458105E-6</v>
      </c>
      <c r="AJ4436" s="42"/>
      <c r="AM4436" s="42"/>
      <c r="AN4436" s="42"/>
      <c r="AO4436" s="42"/>
      <c r="AP4436" s="42"/>
      <c r="AY4436" s="42"/>
      <c r="AZ4436" s="42"/>
      <c r="BA4436" s="42"/>
      <c r="BB4436" s="42"/>
      <c r="BN4436" s="54" t="s">
        <v>4578</v>
      </c>
      <c r="BO4436" s="58" t="str">
        <f t="shared" si="69"/>
        <v>境内资产</v>
      </c>
      <c r="BP4436" s="58" t="str">
        <f>IF(M4436="",VLOOKUP(D4436,Sheet4!$A$1:$B$92,2,0),VLOOKUP(Q4436,Sheet4!$A$1:$B$92,2,0))</f>
        <v>保险资产管理产品</v>
      </c>
    </row>
    <row r="4437" spans="1:68" s="58" customFormat="1" ht="12.75" customHeight="1">
      <c r="A4437" s="64" t="s">
        <v>2764</v>
      </c>
      <c r="B4437" s="54" t="s">
        <v>2765</v>
      </c>
      <c r="C4437" s="252" t="s">
        <v>5552</v>
      </c>
      <c r="D4437" s="252" t="s">
        <v>678</v>
      </c>
      <c r="E4437" s="54" t="s">
        <v>2766</v>
      </c>
      <c r="F4437" s="54" t="s">
        <v>2765</v>
      </c>
      <c r="G4437" s="129">
        <v>8300</v>
      </c>
      <c r="H4437" s="323">
        <v>429056.34</v>
      </c>
      <c r="I4437" s="323">
        <v>391096</v>
      </c>
      <c r="J4437" s="42"/>
      <c r="K4437" s="42"/>
      <c r="L4437" s="42" t="s">
        <v>4489</v>
      </c>
      <c r="M4437" s="42" t="s">
        <v>2416</v>
      </c>
      <c r="N4437" s="42" t="s">
        <v>2417</v>
      </c>
      <c r="O4437" s="137" t="s">
        <v>2418</v>
      </c>
      <c r="P4437" s="42" t="s">
        <v>64</v>
      </c>
      <c r="Q4437" s="42" t="s">
        <v>65</v>
      </c>
      <c r="R4437" s="42">
        <v>1</v>
      </c>
      <c r="S4437" s="137" t="s">
        <v>2419</v>
      </c>
      <c r="T4437" s="62">
        <v>699571750</v>
      </c>
      <c r="U4437" s="62">
        <v>676520223.12</v>
      </c>
      <c r="Z4437" s="54" t="s">
        <v>68</v>
      </c>
      <c r="AA4437" s="132">
        <v>3.5822601763023597E-5</v>
      </c>
      <c r="AJ4437" s="42"/>
      <c r="AM4437" s="42"/>
      <c r="AN4437" s="42"/>
      <c r="AO4437" s="42"/>
      <c r="AP4437" s="42"/>
      <c r="AY4437" s="42"/>
      <c r="AZ4437" s="42"/>
      <c r="BA4437" s="42"/>
      <c r="BB4437" s="42"/>
      <c r="BN4437" s="54" t="s">
        <v>4578</v>
      </c>
      <c r="BO4437" s="58" t="str">
        <f t="shared" si="69"/>
        <v>境内资产</v>
      </c>
      <c r="BP4437" s="58" t="str">
        <f>IF(M4437="",VLOOKUP(D4437,Sheet4!$A$1:$B$92,2,0),VLOOKUP(Q4437,Sheet4!$A$1:$B$92,2,0))</f>
        <v>保险资产管理产品</v>
      </c>
    </row>
    <row r="4438" spans="1:68" s="58" customFormat="1" ht="12.75" customHeight="1">
      <c r="A4438" s="64" t="s">
        <v>2767</v>
      </c>
      <c r="B4438" s="54" t="s">
        <v>2768</v>
      </c>
      <c r="C4438" s="252" t="s">
        <v>5552</v>
      </c>
      <c r="D4438" s="252" t="s">
        <v>678</v>
      </c>
      <c r="E4438" s="54" t="s">
        <v>2769</v>
      </c>
      <c r="F4438" s="54" t="s">
        <v>2768</v>
      </c>
      <c r="G4438" s="129">
        <v>10200</v>
      </c>
      <c r="H4438" s="323">
        <v>492591</v>
      </c>
      <c r="I4438" s="323">
        <v>420852</v>
      </c>
      <c r="J4438" s="42"/>
      <c r="K4438" s="42"/>
      <c r="L4438" s="42" t="s">
        <v>4489</v>
      </c>
      <c r="M4438" s="42" t="s">
        <v>2416</v>
      </c>
      <c r="N4438" s="42" t="s">
        <v>2417</v>
      </c>
      <c r="O4438" s="137" t="s">
        <v>2418</v>
      </c>
      <c r="P4438" s="42" t="s">
        <v>64</v>
      </c>
      <c r="Q4438" s="42" t="s">
        <v>65</v>
      </c>
      <c r="R4438" s="42">
        <v>1</v>
      </c>
      <c r="S4438" s="137" t="s">
        <v>2419</v>
      </c>
      <c r="T4438" s="62">
        <v>699571750</v>
      </c>
      <c r="U4438" s="62">
        <v>676520223.12</v>
      </c>
      <c r="Z4438" s="54" t="s">
        <v>68</v>
      </c>
      <c r="AA4438" s="132">
        <v>4.1752443719363697E-5</v>
      </c>
      <c r="AJ4438" s="42"/>
      <c r="AM4438" s="42"/>
      <c r="AN4438" s="42"/>
      <c r="AO4438" s="42"/>
      <c r="AP4438" s="42"/>
      <c r="AY4438" s="42"/>
      <c r="AZ4438" s="42"/>
      <c r="BA4438" s="42"/>
      <c r="BB4438" s="42"/>
      <c r="BN4438" s="54" t="s">
        <v>4578</v>
      </c>
      <c r="BO4438" s="58" t="str">
        <f t="shared" si="69"/>
        <v>境内资产</v>
      </c>
      <c r="BP4438" s="58" t="str">
        <f>IF(M4438="",VLOOKUP(D4438,Sheet4!$A$1:$B$92,2,0),VLOOKUP(Q4438,Sheet4!$A$1:$B$92,2,0))</f>
        <v>保险资产管理产品</v>
      </c>
    </row>
    <row r="4439" spans="1:68" s="58" customFormat="1" ht="12.75" customHeight="1">
      <c r="A4439" s="64" t="s">
        <v>2770</v>
      </c>
      <c r="B4439" s="54" t="s">
        <v>2771</v>
      </c>
      <c r="C4439" s="252" t="s">
        <v>5552</v>
      </c>
      <c r="D4439" s="252" t="s">
        <v>678</v>
      </c>
      <c r="E4439" s="54" t="s">
        <v>2772</v>
      </c>
      <c r="F4439" s="54" t="s">
        <v>2771</v>
      </c>
      <c r="G4439" s="129">
        <v>10200</v>
      </c>
      <c r="H4439" s="323">
        <v>280856.49</v>
      </c>
      <c r="I4439" s="323">
        <v>195126</v>
      </c>
      <c r="J4439" s="42"/>
      <c r="K4439" s="42"/>
      <c r="L4439" s="42" t="s">
        <v>4489</v>
      </c>
      <c r="M4439" s="42" t="s">
        <v>2416</v>
      </c>
      <c r="N4439" s="42" t="s">
        <v>2417</v>
      </c>
      <c r="O4439" s="137" t="s">
        <v>2418</v>
      </c>
      <c r="P4439" s="42" t="s">
        <v>64</v>
      </c>
      <c r="Q4439" s="42" t="s">
        <v>65</v>
      </c>
      <c r="R4439" s="42">
        <v>1</v>
      </c>
      <c r="S4439" s="137" t="s">
        <v>2419</v>
      </c>
      <c r="T4439" s="62">
        <v>699571750</v>
      </c>
      <c r="U4439" s="62">
        <v>676520223.12</v>
      </c>
      <c r="Z4439" s="54" t="s">
        <v>68</v>
      </c>
      <c r="AA4439" s="132">
        <v>4.3462051525156901E-5</v>
      </c>
      <c r="AJ4439" s="42"/>
      <c r="AM4439" s="42"/>
      <c r="AN4439" s="42"/>
      <c r="AO4439" s="42"/>
      <c r="AP4439" s="42"/>
      <c r="AY4439" s="42"/>
      <c r="AZ4439" s="42"/>
      <c r="BA4439" s="42"/>
      <c r="BB4439" s="42"/>
      <c r="BN4439" s="54" t="s">
        <v>4578</v>
      </c>
      <c r="BO4439" s="58" t="str">
        <f t="shared" si="69"/>
        <v>境内资产</v>
      </c>
      <c r="BP4439" s="58" t="str">
        <f>IF(M4439="",VLOOKUP(D4439,Sheet4!$A$1:$B$92,2,0),VLOOKUP(Q4439,Sheet4!$A$1:$B$92,2,0))</f>
        <v>保险资产管理产品</v>
      </c>
    </row>
    <row r="4440" spans="1:68" s="58" customFormat="1" ht="12.75" customHeight="1">
      <c r="A4440" s="64" t="s">
        <v>1999</v>
      </c>
      <c r="B4440" s="54" t="s">
        <v>2000</v>
      </c>
      <c r="C4440" s="252" t="s">
        <v>5552</v>
      </c>
      <c r="D4440" s="252" t="s">
        <v>678</v>
      </c>
      <c r="E4440" s="54" t="s">
        <v>2773</v>
      </c>
      <c r="F4440" s="54" t="s">
        <v>2000</v>
      </c>
      <c r="G4440" s="129">
        <v>4600</v>
      </c>
      <c r="H4440" s="323">
        <v>2554806.33</v>
      </c>
      <c r="I4440" s="323">
        <v>1782500</v>
      </c>
      <c r="J4440" s="42"/>
      <c r="K4440" s="42"/>
      <c r="L4440" s="42" t="s">
        <v>4489</v>
      </c>
      <c r="M4440" s="42" t="s">
        <v>2416</v>
      </c>
      <c r="N4440" s="42" t="s">
        <v>2417</v>
      </c>
      <c r="O4440" s="137" t="s">
        <v>2418</v>
      </c>
      <c r="P4440" s="42" t="s">
        <v>64</v>
      </c>
      <c r="Q4440" s="42" t="s">
        <v>65</v>
      </c>
      <c r="R4440" s="42">
        <v>1</v>
      </c>
      <c r="S4440" s="137" t="s">
        <v>2419</v>
      </c>
      <c r="T4440" s="62">
        <v>699571750</v>
      </c>
      <c r="U4440" s="62">
        <v>676520223.12</v>
      </c>
      <c r="Z4440" s="54" t="s">
        <v>280</v>
      </c>
      <c r="AA4440" s="132">
        <v>1.9735279540796099E-6</v>
      </c>
      <c r="AJ4440" s="42"/>
      <c r="AM4440" s="42"/>
      <c r="AN4440" s="42"/>
      <c r="AO4440" s="42"/>
      <c r="AP4440" s="42"/>
      <c r="AY4440" s="42"/>
      <c r="AZ4440" s="42"/>
      <c r="BA4440" s="42"/>
      <c r="BB4440" s="42"/>
      <c r="BN4440" s="54" t="s">
        <v>4578</v>
      </c>
      <c r="BO4440" s="58" t="str">
        <f t="shared" si="69"/>
        <v>境内资产</v>
      </c>
      <c r="BP4440" s="58" t="str">
        <f>IF(M4440="",VLOOKUP(D4440,Sheet4!$A$1:$B$92,2,0),VLOOKUP(Q4440,Sheet4!$A$1:$B$92,2,0))</f>
        <v>保险资产管理产品</v>
      </c>
    </row>
    <row r="4441" spans="1:68" s="58" customFormat="1" ht="12.75" customHeight="1">
      <c r="A4441" s="64" t="s">
        <v>2007</v>
      </c>
      <c r="B4441" s="54" t="s">
        <v>2008</v>
      </c>
      <c r="C4441" s="252" t="s">
        <v>5552</v>
      </c>
      <c r="D4441" s="252" t="s">
        <v>678</v>
      </c>
      <c r="E4441" s="54" t="s">
        <v>2774</v>
      </c>
      <c r="F4441" s="54" t="s">
        <v>2008</v>
      </c>
      <c r="G4441" s="129">
        <v>1480</v>
      </c>
      <c r="H4441" s="323">
        <v>471300.7</v>
      </c>
      <c r="I4441" s="323">
        <v>481310.8</v>
      </c>
      <c r="J4441" s="42"/>
      <c r="K4441" s="42"/>
      <c r="L4441" s="42" t="s">
        <v>4489</v>
      </c>
      <c r="M4441" s="42" t="s">
        <v>2416</v>
      </c>
      <c r="N4441" s="42" t="s">
        <v>2417</v>
      </c>
      <c r="O4441" s="137" t="s">
        <v>2418</v>
      </c>
      <c r="P4441" s="42" t="s">
        <v>64</v>
      </c>
      <c r="Q4441" s="42" t="s">
        <v>65</v>
      </c>
      <c r="R4441" s="42">
        <v>1</v>
      </c>
      <c r="S4441" s="137" t="s">
        <v>2419</v>
      </c>
      <c r="T4441" s="62">
        <v>699571750</v>
      </c>
      <c r="U4441" s="62">
        <v>676520223.12</v>
      </c>
      <c r="Z4441" s="54" t="s">
        <v>68</v>
      </c>
      <c r="AA4441" s="132">
        <v>8.5554626741898696E-6</v>
      </c>
      <c r="AJ4441" s="42"/>
      <c r="AM4441" s="42"/>
      <c r="AN4441" s="42"/>
      <c r="AO4441" s="42"/>
      <c r="AP4441" s="42"/>
      <c r="AY4441" s="42"/>
      <c r="AZ4441" s="42"/>
      <c r="BA4441" s="42"/>
      <c r="BB4441" s="42"/>
      <c r="BN4441" s="54" t="s">
        <v>4578</v>
      </c>
      <c r="BO4441" s="58" t="str">
        <f t="shared" si="69"/>
        <v>境内资产</v>
      </c>
      <c r="BP4441" s="58" t="str">
        <f>IF(M4441="",VLOOKUP(D4441,Sheet4!$A$1:$B$92,2,0),VLOOKUP(Q4441,Sheet4!$A$1:$B$92,2,0))</f>
        <v>保险资产管理产品</v>
      </c>
    </row>
    <row r="4442" spans="1:68" s="58" customFormat="1" ht="12.75" customHeight="1">
      <c r="A4442" s="64" t="s">
        <v>2775</v>
      </c>
      <c r="B4442" s="54" t="s">
        <v>2776</v>
      </c>
      <c r="C4442" s="252" t="s">
        <v>5552</v>
      </c>
      <c r="D4442" s="252" t="s">
        <v>678</v>
      </c>
      <c r="E4442" s="54" t="s">
        <v>2777</v>
      </c>
      <c r="F4442" s="54" t="s">
        <v>2776</v>
      </c>
      <c r="G4442" s="129">
        <v>5700</v>
      </c>
      <c r="H4442" s="323">
        <v>702644.27</v>
      </c>
      <c r="I4442" s="323">
        <v>730113</v>
      </c>
      <c r="J4442" s="42"/>
      <c r="K4442" s="42"/>
      <c r="L4442" s="42" t="s">
        <v>4489</v>
      </c>
      <c r="M4442" s="42" t="s">
        <v>2416</v>
      </c>
      <c r="N4442" s="42" t="s">
        <v>2417</v>
      </c>
      <c r="O4442" s="137" t="s">
        <v>2418</v>
      </c>
      <c r="P4442" s="42" t="s">
        <v>64</v>
      </c>
      <c r="Q4442" s="42" t="s">
        <v>65</v>
      </c>
      <c r="R4442" s="42">
        <v>1</v>
      </c>
      <c r="S4442" s="137" t="s">
        <v>2419</v>
      </c>
      <c r="T4442" s="62">
        <v>699571750</v>
      </c>
      <c r="U4442" s="62">
        <v>676520223.12</v>
      </c>
      <c r="Z4442" s="54" t="s">
        <v>280</v>
      </c>
      <c r="AA4442" s="132">
        <v>7.1772404597846998E-6</v>
      </c>
      <c r="AJ4442" s="42"/>
      <c r="AM4442" s="42"/>
      <c r="AN4442" s="42"/>
      <c r="AO4442" s="42"/>
      <c r="AP4442" s="42"/>
      <c r="AY4442" s="42"/>
      <c r="AZ4442" s="42"/>
      <c r="BA4442" s="42"/>
      <c r="BB4442" s="42"/>
      <c r="BN4442" s="54" t="s">
        <v>4578</v>
      </c>
      <c r="BO4442" s="58" t="str">
        <f t="shared" si="69"/>
        <v>境内资产</v>
      </c>
      <c r="BP4442" s="58" t="str">
        <f>IF(M4442="",VLOOKUP(D4442,Sheet4!$A$1:$B$92,2,0),VLOOKUP(Q4442,Sheet4!$A$1:$B$92,2,0))</f>
        <v>保险资产管理产品</v>
      </c>
    </row>
    <row r="4443" spans="1:68" s="58" customFormat="1" ht="12.75" customHeight="1">
      <c r="A4443" s="64" t="s">
        <v>1734</v>
      </c>
      <c r="B4443" s="54" t="s">
        <v>1735</v>
      </c>
      <c r="C4443" s="252" t="s">
        <v>5552</v>
      </c>
      <c r="D4443" s="252" t="s">
        <v>678</v>
      </c>
      <c r="E4443" s="54" t="s">
        <v>1736</v>
      </c>
      <c r="F4443" s="54" t="s">
        <v>1735</v>
      </c>
      <c r="G4443" s="54">
        <v>527</v>
      </c>
      <c r="H4443" s="323">
        <v>29285.39</v>
      </c>
      <c r="I4443" s="323">
        <v>13522.82</v>
      </c>
      <c r="J4443" s="42"/>
      <c r="K4443" s="42"/>
      <c r="L4443" s="42" t="s">
        <v>4489</v>
      </c>
      <c r="M4443" s="42" t="s">
        <v>2416</v>
      </c>
      <c r="N4443" s="42" t="s">
        <v>2417</v>
      </c>
      <c r="O4443" s="137" t="s">
        <v>2418</v>
      </c>
      <c r="P4443" s="42" t="s">
        <v>64</v>
      </c>
      <c r="Q4443" s="42" t="s">
        <v>65</v>
      </c>
      <c r="R4443" s="42">
        <v>1</v>
      </c>
      <c r="S4443" s="137" t="s">
        <v>2419</v>
      </c>
      <c r="T4443" s="62">
        <v>699571750</v>
      </c>
      <c r="U4443" s="62">
        <v>676520223.12</v>
      </c>
      <c r="Z4443" s="54" t="s">
        <v>68</v>
      </c>
      <c r="AA4443" s="132">
        <v>2.7205286180174602E-6</v>
      </c>
      <c r="AJ4443" s="42"/>
      <c r="AM4443" s="42"/>
      <c r="AN4443" s="42"/>
      <c r="AO4443" s="42"/>
      <c r="AP4443" s="42"/>
      <c r="AY4443" s="42"/>
      <c r="AZ4443" s="42"/>
      <c r="BA4443" s="42"/>
      <c r="BB4443" s="42"/>
      <c r="BN4443" s="54" t="s">
        <v>4578</v>
      </c>
      <c r="BO4443" s="58" t="str">
        <f t="shared" si="69"/>
        <v>境内资产</v>
      </c>
      <c r="BP4443" s="58" t="str">
        <f>IF(M4443="",VLOOKUP(D4443,Sheet4!$A$1:$B$92,2,0),VLOOKUP(Q4443,Sheet4!$A$1:$B$92,2,0))</f>
        <v>保险资产管理产品</v>
      </c>
    </row>
    <row r="4444" spans="1:68" s="58" customFormat="1" ht="12.75" customHeight="1">
      <c r="A4444" s="64" t="s">
        <v>2778</v>
      </c>
      <c r="B4444" s="54" t="s">
        <v>2779</v>
      </c>
      <c r="C4444" s="252" t="s">
        <v>5552</v>
      </c>
      <c r="D4444" s="252" t="s">
        <v>678</v>
      </c>
      <c r="E4444" s="54" t="s">
        <v>2780</v>
      </c>
      <c r="F4444" s="54" t="s">
        <v>2779</v>
      </c>
      <c r="G4444" s="129">
        <v>5400</v>
      </c>
      <c r="H4444" s="323">
        <v>233756</v>
      </c>
      <c r="I4444" s="323">
        <v>153630</v>
      </c>
      <c r="J4444" s="42"/>
      <c r="K4444" s="42"/>
      <c r="L4444" s="42" t="s">
        <v>4489</v>
      </c>
      <c r="M4444" s="42" t="s">
        <v>2416</v>
      </c>
      <c r="N4444" s="42" t="s">
        <v>2417</v>
      </c>
      <c r="O4444" s="137" t="s">
        <v>2418</v>
      </c>
      <c r="P4444" s="42" t="s">
        <v>64</v>
      </c>
      <c r="Q4444" s="42" t="s">
        <v>65</v>
      </c>
      <c r="R4444" s="42">
        <v>1</v>
      </c>
      <c r="S4444" s="137" t="s">
        <v>2419</v>
      </c>
      <c r="T4444" s="62">
        <v>699571750</v>
      </c>
      <c r="U4444" s="62">
        <v>676520223.12</v>
      </c>
      <c r="Z4444" s="54" t="s">
        <v>68</v>
      </c>
      <c r="AA4444" s="132">
        <v>5.2977138598790002E-5</v>
      </c>
      <c r="AJ4444" s="42"/>
      <c r="AM4444" s="42"/>
      <c r="AN4444" s="42"/>
      <c r="AO4444" s="42"/>
      <c r="AP4444" s="42"/>
      <c r="AY4444" s="42"/>
      <c r="AZ4444" s="42"/>
      <c r="BA4444" s="42"/>
      <c r="BB4444" s="42"/>
      <c r="BN4444" s="54" t="s">
        <v>4578</v>
      </c>
      <c r="BO4444" s="58" t="str">
        <f t="shared" si="69"/>
        <v>境内资产</v>
      </c>
      <c r="BP4444" s="58" t="str">
        <f>IF(M4444="",VLOOKUP(D4444,Sheet4!$A$1:$B$92,2,0),VLOOKUP(Q4444,Sheet4!$A$1:$B$92,2,0))</f>
        <v>保险资产管理产品</v>
      </c>
    </row>
    <row r="4445" spans="1:68" s="58" customFormat="1" ht="12.75" customHeight="1">
      <c r="A4445" s="64" t="s">
        <v>2781</v>
      </c>
      <c r="B4445" s="54" t="s">
        <v>2782</v>
      </c>
      <c r="C4445" s="252" t="s">
        <v>5552</v>
      </c>
      <c r="D4445" s="252" t="s">
        <v>678</v>
      </c>
      <c r="E4445" s="54" t="s">
        <v>2783</v>
      </c>
      <c r="F4445" s="54" t="s">
        <v>2782</v>
      </c>
      <c r="G4445" s="129">
        <v>4500</v>
      </c>
      <c r="H4445" s="323">
        <v>291878.95</v>
      </c>
      <c r="I4445" s="323">
        <v>271710</v>
      </c>
      <c r="J4445" s="42"/>
      <c r="K4445" s="42"/>
      <c r="L4445" s="42" t="s">
        <v>4489</v>
      </c>
      <c r="M4445" s="42" t="s">
        <v>2416</v>
      </c>
      <c r="N4445" s="42" t="s">
        <v>2417</v>
      </c>
      <c r="O4445" s="137" t="s">
        <v>2418</v>
      </c>
      <c r="P4445" s="42" t="s">
        <v>64</v>
      </c>
      <c r="Q4445" s="42" t="s">
        <v>65</v>
      </c>
      <c r="R4445" s="42">
        <v>1</v>
      </c>
      <c r="S4445" s="137" t="s">
        <v>2419</v>
      </c>
      <c r="T4445" s="62">
        <v>699571750</v>
      </c>
      <c r="U4445" s="62">
        <v>676520223.12</v>
      </c>
      <c r="Z4445" s="54" t="s">
        <v>68</v>
      </c>
      <c r="AA4445" s="132">
        <v>1.12497187570311E-5</v>
      </c>
      <c r="AJ4445" s="42"/>
      <c r="AM4445" s="42"/>
      <c r="AN4445" s="42"/>
      <c r="AO4445" s="42"/>
      <c r="AP4445" s="42"/>
      <c r="AY4445" s="42"/>
      <c r="AZ4445" s="42"/>
      <c r="BA4445" s="42"/>
      <c r="BB4445" s="42"/>
      <c r="BN4445" s="54" t="s">
        <v>4578</v>
      </c>
      <c r="BO4445" s="58" t="str">
        <f t="shared" si="69"/>
        <v>境内资产</v>
      </c>
      <c r="BP4445" s="58" t="str">
        <f>IF(M4445="",VLOOKUP(D4445,Sheet4!$A$1:$B$92,2,0),VLOOKUP(Q4445,Sheet4!$A$1:$B$92,2,0))</f>
        <v>保险资产管理产品</v>
      </c>
    </row>
    <row r="4446" spans="1:68" s="58" customFormat="1" ht="12.75" customHeight="1">
      <c r="A4446" s="64" t="s">
        <v>2784</v>
      </c>
      <c r="B4446" s="54" t="s">
        <v>2785</v>
      </c>
      <c r="C4446" s="252" t="s">
        <v>5552</v>
      </c>
      <c r="D4446" s="252" t="s">
        <v>678</v>
      </c>
      <c r="E4446" s="54" t="s">
        <v>2786</v>
      </c>
      <c r="F4446" s="54" t="s">
        <v>2785</v>
      </c>
      <c r="G4446" s="129">
        <v>1300</v>
      </c>
      <c r="H4446" s="323">
        <v>599938.46</v>
      </c>
      <c r="I4446" s="323">
        <v>651430</v>
      </c>
      <c r="J4446" s="42"/>
      <c r="K4446" s="42"/>
      <c r="L4446" s="42" t="s">
        <v>4489</v>
      </c>
      <c r="M4446" s="42" t="s">
        <v>2416</v>
      </c>
      <c r="N4446" s="42" t="s">
        <v>2417</v>
      </c>
      <c r="O4446" s="137" t="s">
        <v>2418</v>
      </c>
      <c r="P4446" s="42" t="s">
        <v>64</v>
      </c>
      <c r="Q4446" s="42" t="s">
        <v>65</v>
      </c>
      <c r="R4446" s="42">
        <v>1</v>
      </c>
      <c r="S4446" s="137" t="s">
        <v>2419</v>
      </c>
      <c r="T4446" s="62">
        <v>699571750</v>
      </c>
      <c r="U4446" s="62">
        <v>676520223.12</v>
      </c>
      <c r="Z4446" s="54" t="s">
        <v>280</v>
      </c>
      <c r="AA4446" s="132">
        <v>6.00850434461083E-6</v>
      </c>
      <c r="AJ4446" s="42"/>
      <c r="AM4446" s="42"/>
      <c r="AN4446" s="42"/>
      <c r="AO4446" s="42"/>
      <c r="AP4446" s="42"/>
      <c r="AY4446" s="42"/>
      <c r="AZ4446" s="42"/>
      <c r="BA4446" s="42"/>
      <c r="BB4446" s="42"/>
      <c r="BN4446" s="54" t="s">
        <v>4578</v>
      </c>
      <c r="BO4446" s="58" t="str">
        <f t="shared" si="69"/>
        <v>境内资产</v>
      </c>
      <c r="BP4446" s="58" t="str">
        <f>IF(M4446="",VLOOKUP(D4446,Sheet4!$A$1:$B$92,2,0),VLOOKUP(Q4446,Sheet4!$A$1:$B$92,2,0))</f>
        <v>保险资产管理产品</v>
      </c>
    </row>
    <row r="4447" spans="1:68" s="58" customFormat="1" ht="12.75" customHeight="1">
      <c r="A4447" s="64" t="s">
        <v>2787</v>
      </c>
      <c r="B4447" s="54" t="s">
        <v>2788</v>
      </c>
      <c r="C4447" s="252" t="s">
        <v>5552</v>
      </c>
      <c r="D4447" s="252" t="s">
        <v>678</v>
      </c>
      <c r="E4447" s="54" t="s">
        <v>2789</v>
      </c>
      <c r="F4447" s="54" t="s">
        <v>2788</v>
      </c>
      <c r="G4447" s="129">
        <v>5400</v>
      </c>
      <c r="H4447" s="323">
        <v>314982</v>
      </c>
      <c r="I4447" s="323">
        <v>335286</v>
      </c>
      <c r="J4447" s="42"/>
      <c r="K4447" s="42"/>
      <c r="L4447" s="42" t="s">
        <v>4489</v>
      </c>
      <c r="M4447" s="42" t="s">
        <v>2416</v>
      </c>
      <c r="N4447" s="42" t="s">
        <v>2417</v>
      </c>
      <c r="O4447" s="137" t="s">
        <v>2418</v>
      </c>
      <c r="P4447" s="42" t="s">
        <v>64</v>
      </c>
      <c r="Q4447" s="42" t="s">
        <v>65</v>
      </c>
      <c r="R4447" s="42">
        <v>1</v>
      </c>
      <c r="S4447" s="137" t="s">
        <v>2419</v>
      </c>
      <c r="T4447" s="62">
        <v>699571750</v>
      </c>
      <c r="U4447" s="62">
        <v>676520223.12</v>
      </c>
      <c r="Z4447" s="54" t="s">
        <v>68</v>
      </c>
      <c r="AA4447" s="132">
        <v>4.9956889055000701E-5</v>
      </c>
      <c r="AJ4447" s="42"/>
      <c r="AM4447" s="42"/>
      <c r="AN4447" s="42"/>
      <c r="AO4447" s="42"/>
      <c r="AP4447" s="42"/>
      <c r="AY4447" s="42"/>
      <c r="AZ4447" s="42"/>
      <c r="BA4447" s="42"/>
      <c r="BB4447" s="42"/>
      <c r="BN4447" s="54" t="s">
        <v>4578</v>
      </c>
      <c r="BO4447" s="58" t="str">
        <f t="shared" si="69"/>
        <v>境内资产</v>
      </c>
      <c r="BP4447" s="58" t="str">
        <f>IF(M4447="",VLOOKUP(D4447,Sheet4!$A$1:$B$92,2,0),VLOOKUP(Q4447,Sheet4!$A$1:$B$92,2,0))</f>
        <v>保险资产管理产品</v>
      </c>
    </row>
    <row r="4448" spans="1:68" s="58" customFormat="1" ht="12.75" customHeight="1">
      <c r="A4448" s="64" t="s">
        <v>2790</v>
      </c>
      <c r="B4448" s="54" t="s">
        <v>2239</v>
      </c>
      <c r="C4448" s="252" t="s">
        <v>5552</v>
      </c>
      <c r="D4448" s="252" t="s">
        <v>678</v>
      </c>
      <c r="E4448" s="54" t="s">
        <v>2791</v>
      </c>
      <c r="F4448" s="54" t="s">
        <v>2239</v>
      </c>
      <c r="G4448" s="54">
        <v>294</v>
      </c>
      <c r="H4448" s="323">
        <v>10731</v>
      </c>
      <c r="I4448" s="323">
        <v>7285.32</v>
      </c>
      <c r="J4448" s="42"/>
      <c r="K4448" s="42"/>
      <c r="L4448" s="42" t="s">
        <v>4489</v>
      </c>
      <c r="M4448" s="42" t="s">
        <v>2416</v>
      </c>
      <c r="N4448" s="42" t="s">
        <v>2417</v>
      </c>
      <c r="O4448" s="137" t="s">
        <v>2418</v>
      </c>
      <c r="P4448" s="42" t="s">
        <v>64</v>
      </c>
      <c r="Q4448" s="42" t="s">
        <v>65</v>
      </c>
      <c r="R4448" s="42">
        <v>1</v>
      </c>
      <c r="S4448" s="137" t="s">
        <v>2419</v>
      </c>
      <c r="T4448" s="62">
        <v>699571750</v>
      </c>
      <c r="U4448" s="62">
        <v>676520223.12</v>
      </c>
      <c r="Z4448" s="54" t="s">
        <v>68</v>
      </c>
      <c r="AA4448" s="132">
        <v>1.8375E-6</v>
      </c>
      <c r="AJ4448" s="42"/>
      <c r="AM4448" s="42"/>
      <c r="AN4448" s="42"/>
      <c r="AO4448" s="42"/>
      <c r="AP4448" s="42"/>
      <c r="AY4448" s="42"/>
      <c r="AZ4448" s="42"/>
      <c r="BA4448" s="42"/>
      <c r="BB4448" s="42"/>
      <c r="BN4448" s="54" t="s">
        <v>4578</v>
      </c>
      <c r="BO4448" s="58" t="str">
        <f t="shared" si="69"/>
        <v>境内资产</v>
      </c>
      <c r="BP4448" s="58" t="str">
        <f>IF(M4448="",VLOOKUP(D4448,Sheet4!$A$1:$B$92,2,0),VLOOKUP(Q4448,Sheet4!$A$1:$B$92,2,0))</f>
        <v>保险资产管理产品</v>
      </c>
    </row>
    <row r="4449" spans="1:68" s="58" customFormat="1" ht="12.75" customHeight="1">
      <c r="A4449" s="64" t="s">
        <v>1737</v>
      </c>
      <c r="B4449" s="54" t="s">
        <v>1738</v>
      </c>
      <c r="C4449" s="252" t="s">
        <v>5552</v>
      </c>
      <c r="D4449" s="252" t="s">
        <v>678</v>
      </c>
      <c r="E4449" s="54" t="s">
        <v>1739</v>
      </c>
      <c r="F4449" s="54" t="s">
        <v>1738</v>
      </c>
      <c r="G4449" s="54">
        <v>178</v>
      </c>
      <c r="H4449" s="323">
        <v>6463.18</v>
      </c>
      <c r="I4449" s="323">
        <v>3755.8</v>
      </c>
      <c r="J4449" s="42"/>
      <c r="K4449" s="42"/>
      <c r="L4449" s="42" t="s">
        <v>4489</v>
      </c>
      <c r="M4449" s="42" t="s">
        <v>2416</v>
      </c>
      <c r="N4449" s="42" t="s">
        <v>2417</v>
      </c>
      <c r="O4449" s="137" t="s">
        <v>2418</v>
      </c>
      <c r="P4449" s="42" t="s">
        <v>64</v>
      </c>
      <c r="Q4449" s="42" t="s">
        <v>65</v>
      </c>
      <c r="R4449" s="42">
        <v>1</v>
      </c>
      <c r="S4449" s="137" t="s">
        <v>2419</v>
      </c>
      <c r="T4449" s="62">
        <v>699571750</v>
      </c>
      <c r="U4449" s="62">
        <v>676520223.12</v>
      </c>
      <c r="Z4449" s="54" t="s">
        <v>68</v>
      </c>
      <c r="AA4449" s="132">
        <v>1.334999993325E-6</v>
      </c>
      <c r="AJ4449" s="42"/>
      <c r="AM4449" s="42"/>
      <c r="AN4449" s="42"/>
      <c r="AO4449" s="42"/>
      <c r="AP4449" s="42"/>
      <c r="AY4449" s="42"/>
      <c r="AZ4449" s="42"/>
      <c r="BA4449" s="42"/>
      <c r="BB4449" s="42"/>
      <c r="BN4449" s="54" t="s">
        <v>4578</v>
      </c>
      <c r="BO4449" s="58" t="str">
        <f t="shared" si="69"/>
        <v>境内资产</v>
      </c>
      <c r="BP4449" s="58" t="str">
        <f>IF(M4449="",VLOOKUP(D4449,Sheet4!$A$1:$B$92,2,0),VLOOKUP(Q4449,Sheet4!$A$1:$B$92,2,0))</f>
        <v>保险资产管理产品</v>
      </c>
    </row>
    <row r="4450" spans="1:68" s="58" customFormat="1" ht="12.75" customHeight="1">
      <c r="A4450" s="64" t="s">
        <v>1740</v>
      </c>
      <c r="B4450" s="54" t="s">
        <v>1741</v>
      </c>
      <c r="C4450" s="252" t="s">
        <v>5552</v>
      </c>
      <c r="D4450" s="252" t="s">
        <v>678</v>
      </c>
      <c r="E4450" s="54" t="s">
        <v>1742</v>
      </c>
      <c r="F4450" s="54" t="s">
        <v>1741</v>
      </c>
      <c r="G4450" s="54">
        <v>220</v>
      </c>
      <c r="H4450" s="323">
        <v>12777.6</v>
      </c>
      <c r="I4450" s="323">
        <v>7035.6</v>
      </c>
      <c r="J4450" s="42"/>
      <c r="K4450" s="42"/>
      <c r="L4450" s="42" t="s">
        <v>4489</v>
      </c>
      <c r="M4450" s="42" t="s">
        <v>2416</v>
      </c>
      <c r="N4450" s="42" t="s">
        <v>2417</v>
      </c>
      <c r="O4450" s="137" t="s">
        <v>2418</v>
      </c>
      <c r="P4450" s="42" t="s">
        <v>64</v>
      </c>
      <c r="Q4450" s="42" t="s">
        <v>65</v>
      </c>
      <c r="R4450" s="42">
        <v>1</v>
      </c>
      <c r="S4450" s="137" t="s">
        <v>2419</v>
      </c>
      <c r="T4450" s="62">
        <v>699571750</v>
      </c>
      <c r="U4450" s="62">
        <v>676520223.12</v>
      </c>
      <c r="Z4450" s="54" t="s">
        <v>68</v>
      </c>
      <c r="AA4450" s="132">
        <v>1.6336633622929099E-6</v>
      </c>
      <c r="AJ4450" s="42"/>
      <c r="AM4450" s="42"/>
      <c r="AN4450" s="42"/>
      <c r="AO4450" s="42"/>
      <c r="AP4450" s="42"/>
      <c r="AY4450" s="42"/>
      <c r="AZ4450" s="42"/>
      <c r="BA4450" s="42"/>
      <c r="BB4450" s="42"/>
      <c r="BN4450" s="54" t="s">
        <v>4578</v>
      </c>
      <c r="BO4450" s="58" t="str">
        <f t="shared" si="69"/>
        <v>境内资产</v>
      </c>
      <c r="BP4450" s="58" t="str">
        <f>IF(M4450="",VLOOKUP(D4450,Sheet4!$A$1:$B$92,2,0),VLOOKUP(Q4450,Sheet4!$A$1:$B$92,2,0))</f>
        <v>保险资产管理产品</v>
      </c>
    </row>
    <row r="4451" spans="1:68" s="58" customFormat="1" ht="12.75" customHeight="1">
      <c r="A4451" s="64" t="s">
        <v>1743</v>
      </c>
      <c r="B4451" s="54" t="s">
        <v>1744</v>
      </c>
      <c r="C4451" s="252" t="s">
        <v>5552</v>
      </c>
      <c r="D4451" s="252" t="s">
        <v>678</v>
      </c>
      <c r="E4451" s="54" t="s">
        <v>1745</v>
      </c>
      <c r="F4451" s="54" t="s">
        <v>1744</v>
      </c>
      <c r="G4451" s="54">
        <v>204</v>
      </c>
      <c r="H4451" s="323">
        <v>16238.4</v>
      </c>
      <c r="I4451" s="323">
        <v>11756.52</v>
      </c>
      <c r="J4451" s="42"/>
      <c r="K4451" s="42"/>
      <c r="L4451" s="42" t="s">
        <v>4489</v>
      </c>
      <c r="M4451" s="42" t="s">
        <v>2416</v>
      </c>
      <c r="N4451" s="42" t="s">
        <v>2417</v>
      </c>
      <c r="O4451" s="137" t="s">
        <v>2418</v>
      </c>
      <c r="P4451" s="42" t="s">
        <v>64</v>
      </c>
      <c r="Q4451" s="42" t="s">
        <v>65</v>
      </c>
      <c r="R4451" s="42">
        <v>1</v>
      </c>
      <c r="S4451" s="137" t="s">
        <v>2419</v>
      </c>
      <c r="T4451" s="62">
        <v>699571750</v>
      </c>
      <c r="U4451" s="62">
        <v>676520223.12</v>
      </c>
      <c r="Z4451" s="54" t="s">
        <v>68</v>
      </c>
      <c r="AA4451" s="132">
        <v>1.88597842253936E-6</v>
      </c>
      <c r="AJ4451" s="42"/>
      <c r="AM4451" s="42"/>
      <c r="AN4451" s="42"/>
      <c r="AO4451" s="42"/>
      <c r="AP4451" s="42"/>
      <c r="AY4451" s="42"/>
      <c r="AZ4451" s="42"/>
      <c r="BA4451" s="42"/>
      <c r="BB4451" s="42"/>
      <c r="BN4451" s="54" t="s">
        <v>4578</v>
      </c>
      <c r="BO4451" s="58" t="str">
        <f t="shared" si="69"/>
        <v>境内资产</v>
      </c>
      <c r="BP4451" s="58" t="str">
        <f>IF(M4451="",VLOOKUP(D4451,Sheet4!$A$1:$B$92,2,0),VLOOKUP(Q4451,Sheet4!$A$1:$B$92,2,0))</f>
        <v>保险资产管理产品</v>
      </c>
    </row>
    <row r="4452" spans="1:68" s="58" customFormat="1" ht="12.75" customHeight="1">
      <c r="A4452" s="64" t="s">
        <v>2011</v>
      </c>
      <c r="B4452" s="54" t="s">
        <v>2012</v>
      </c>
      <c r="C4452" s="252" t="s">
        <v>5552</v>
      </c>
      <c r="D4452" s="252" t="s">
        <v>678</v>
      </c>
      <c r="E4452" s="54" t="s">
        <v>2792</v>
      </c>
      <c r="F4452" s="54" t="s">
        <v>2012</v>
      </c>
      <c r="G4452" s="54">
        <v>304</v>
      </c>
      <c r="H4452" s="323">
        <v>8454.24</v>
      </c>
      <c r="I4452" s="323">
        <v>5812.48</v>
      </c>
      <c r="J4452" s="42"/>
      <c r="K4452" s="42"/>
      <c r="L4452" s="42" t="s">
        <v>4489</v>
      </c>
      <c r="M4452" s="42" t="s">
        <v>2416</v>
      </c>
      <c r="N4452" s="42" t="s">
        <v>2417</v>
      </c>
      <c r="O4452" s="137" t="s">
        <v>2418</v>
      </c>
      <c r="P4452" s="42" t="s">
        <v>64</v>
      </c>
      <c r="Q4452" s="42" t="s">
        <v>65</v>
      </c>
      <c r="R4452" s="42">
        <v>1</v>
      </c>
      <c r="S4452" s="137" t="s">
        <v>2419</v>
      </c>
      <c r="T4452" s="62">
        <v>699571750</v>
      </c>
      <c r="U4452" s="62">
        <v>676520223.12</v>
      </c>
      <c r="Z4452" s="54" t="s">
        <v>68</v>
      </c>
      <c r="AA4452" s="132">
        <v>1.5200000000000001E-6</v>
      </c>
      <c r="AJ4452" s="42"/>
      <c r="AM4452" s="42"/>
      <c r="AN4452" s="42"/>
      <c r="AO4452" s="42"/>
      <c r="AP4452" s="42"/>
      <c r="AY4452" s="42"/>
      <c r="AZ4452" s="42"/>
      <c r="BA4452" s="42"/>
      <c r="BB4452" s="42"/>
      <c r="BN4452" s="54" t="s">
        <v>4578</v>
      </c>
      <c r="BO4452" s="58" t="str">
        <f t="shared" si="69"/>
        <v>境内资产</v>
      </c>
      <c r="BP4452" s="58" t="str">
        <f>IF(M4452="",VLOOKUP(D4452,Sheet4!$A$1:$B$92,2,0),VLOOKUP(Q4452,Sheet4!$A$1:$B$92,2,0))</f>
        <v>保险资产管理产品</v>
      </c>
    </row>
    <row r="4453" spans="1:68" s="58" customFormat="1" ht="12.75" customHeight="1">
      <c r="A4453" s="64" t="s">
        <v>2013</v>
      </c>
      <c r="B4453" s="54" t="s">
        <v>2014</v>
      </c>
      <c r="C4453" s="252" t="s">
        <v>5552</v>
      </c>
      <c r="D4453" s="252" t="s">
        <v>678</v>
      </c>
      <c r="E4453" s="54" t="s">
        <v>2793</v>
      </c>
      <c r="F4453" s="54" t="s">
        <v>2014</v>
      </c>
      <c r="G4453" s="54">
        <v>154</v>
      </c>
      <c r="H4453" s="323">
        <v>4144.1400000000003</v>
      </c>
      <c r="I4453" s="323">
        <v>4496.8</v>
      </c>
      <c r="J4453" s="42"/>
      <c r="K4453" s="42"/>
      <c r="L4453" s="42" t="s">
        <v>4489</v>
      </c>
      <c r="M4453" s="42" t="s">
        <v>2416</v>
      </c>
      <c r="N4453" s="42" t="s">
        <v>2417</v>
      </c>
      <c r="O4453" s="137" t="s">
        <v>2418</v>
      </c>
      <c r="P4453" s="42" t="s">
        <v>64</v>
      </c>
      <c r="Q4453" s="42" t="s">
        <v>65</v>
      </c>
      <c r="R4453" s="42">
        <v>1</v>
      </c>
      <c r="S4453" s="137" t="s">
        <v>2419</v>
      </c>
      <c r="T4453" s="62">
        <v>699571750</v>
      </c>
      <c r="U4453" s="62">
        <v>676520223.12</v>
      </c>
      <c r="Z4453" s="54" t="s">
        <v>68</v>
      </c>
      <c r="AA4453" s="132">
        <v>1.14633314823279E-6</v>
      </c>
      <c r="AJ4453" s="42"/>
      <c r="AM4453" s="42"/>
      <c r="AN4453" s="42"/>
      <c r="AO4453" s="42"/>
      <c r="AP4453" s="42"/>
      <c r="AY4453" s="42"/>
      <c r="AZ4453" s="42"/>
      <c r="BA4453" s="42"/>
      <c r="BB4453" s="42"/>
      <c r="BN4453" s="54" t="s">
        <v>4578</v>
      </c>
      <c r="BO4453" s="58" t="str">
        <f t="shared" si="69"/>
        <v>境内资产</v>
      </c>
      <c r="BP4453" s="58" t="str">
        <f>IF(M4453="",VLOOKUP(D4453,Sheet4!$A$1:$B$92,2,0),VLOOKUP(Q4453,Sheet4!$A$1:$B$92,2,0))</f>
        <v>保险资产管理产品</v>
      </c>
    </row>
    <row r="4454" spans="1:68" s="58" customFormat="1" ht="12.75" customHeight="1">
      <c r="A4454" s="64" t="s">
        <v>2015</v>
      </c>
      <c r="B4454" s="54" t="s">
        <v>2016</v>
      </c>
      <c r="C4454" s="252" t="s">
        <v>5552</v>
      </c>
      <c r="D4454" s="252" t="s">
        <v>678</v>
      </c>
      <c r="E4454" s="54" t="s">
        <v>2794</v>
      </c>
      <c r="F4454" s="54" t="s">
        <v>2016</v>
      </c>
      <c r="G4454" s="54">
        <v>362</v>
      </c>
      <c r="H4454" s="323">
        <v>14436.56</v>
      </c>
      <c r="I4454" s="323">
        <v>8858.14</v>
      </c>
      <c r="J4454" s="42"/>
      <c r="K4454" s="42"/>
      <c r="L4454" s="42" t="s">
        <v>4489</v>
      </c>
      <c r="M4454" s="42" t="s">
        <v>2416</v>
      </c>
      <c r="N4454" s="42" t="s">
        <v>2417</v>
      </c>
      <c r="O4454" s="137" t="s">
        <v>2418</v>
      </c>
      <c r="P4454" s="42" t="s">
        <v>64</v>
      </c>
      <c r="Q4454" s="42" t="s">
        <v>65</v>
      </c>
      <c r="R4454" s="42">
        <v>1</v>
      </c>
      <c r="S4454" s="137" t="s">
        <v>2419</v>
      </c>
      <c r="T4454" s="62">
        <v>699571750</v>
      </c>
      <c r="U4454" s="62">
        <v>676520223.12</v>
      </c>
      <c r="Z4454" s="54" t="s">
        <v>68</v>
      </c>
      <c r="AA4454" s="132">
        <v>1.81E-6</v>
      </c>
      <c r="AJ4454" s="42"/>
      <c r="AM4454" s="42"/>
      <c r="AN4454" s="42"/>
      <c r="AO4454" s="42"/>
      <c r="AP4454" s="42"/>
      <c r="AY4454" s="42"/>
      <c r="AZ4454" s="42"/>
      <c r="BA4454" s="42"/>
      <c r="BB4454" s="42"/>
      <c r="BN4454" s="54" t="s">
        <v>4578</v>
      </c>
      <c r="BO4454" s="58" t="str">
        <f t="shared" si="69"/>
        <v>境内资产</v>
      </c>
      <c r="BP4454" s="58" t="str">
        <f>IF(M4454="",VLOOKUP(D4454,Sheet4!$A$1:$B$92,2,0),VLOOKUP(Q4454,Sheet4!$A$1:$B$92,2,0))</f>
        <v>保险资产管理产品</v>
      </c>
    </row>
    <row r="4455" spans="1:68" s="58" customFormat="1" ht="12.75" customHeight="1">
      <c r="A4455" s="64" t="s">
        <v>1746</v>
      </c>
      <c r="B4455" s="54" t="s">
        <v>1747</v>
      </c>
      <c r="C4455" s="252" t="s">
        <v>5552</v>
      </c>
      <c r="D4455" s="252" t="s">
        <v>678</v>
      </c>
      <c r="E4455" s="54" t="s">
        <v>1748</v>
      </c>
      <c r="F4455" s="54" t="s">
        <v>1747</v>
      </c>
      <c r="G4455" s="54">
        <v>141</v>
      </c>
      <c r="H4455" s="323">
        <v>5992.5</v>
      </c>
      <c r="I4455" s="323">
        <v>4764.3900000000003</v>
      </c>
      <c r="J4455" s="42"/>
      <c r="K4455" s="42"/>
      <c r="L4455" s="42" t="s">
        <v>4489</v>
      </c>
      <c r="M4455" s="42" t="s">
        <v>2416</v>
      </c>
      <c r="N4455" s="42" t="s">
        <v>2417</v>
      </c>
      <c r="O4455" s="137" t="s">
        <v>2418</v>
      </c>
      <c r="P4455" s="42" t="s">
        <v>64</v>
      </c>
      <c r="Q4455" s="42" t="s">
        <v>65</v>
      </c>
      <c r="R4455" s="42">
        <v>1</v>
      </c>
      <c r="S4455" s="137" t="s">
        <v>2419</v>
      </c>
      <c r="T4455" s="62">
        <v>699571750</v>
      </c>
      <c r="U4455" s="62">
        <v>676520223.12</v>
      </c>
      <c r="Z4455" s="54" t="s">
        <v>68</v>
      </c>
      <c r="AA4455" s="132">
        <v>1.1599322481105901E-6</v>
      </c>
      <c r="AJ4455" s="42"/>
      <c r="AM4455" s="42"/>
      <c r="AN4455" s="42"/>
      <c r="AO4455" s="42"/>
      <c r="AP4455" s="42"/>
      <c r="AY4455" s="42"/>
      <c r="AZ4455" s="42"/>
      <c r="BA4455" s="42"/>
      <c r="BB4455" s="42"/>
      <c r="BN4455" s="54" t="s">
        <v>4578</v>
      </c>
      <c r="BO4455" s="58" t="str">
        <f t="shared" si="69"/>
        <v>境内资产</v>
      </c>
      <c r="BP4455" s="58" t="str">
        <f>IF(M4455="",VLOOKUP(D4455,Sheet4!$A$1:$B$92,2,0),VLOOKUP(Q4455,Sheet4!$A$1:$B$92,2,0))</f>
        <v>保险资产管理产品</v>
      </c>
    </row>
    <row r="4456" spans="1:68" s="58" customFormat="1" ht="12.75" customHeight="1">
      <c r="A4456" s="64" t="s">
        <v>1606</v>
      </c>
      <c r="B4456" s="54" t="s">
        <v>1607</v>
      </c>
      <c r="C4456" s="252" t="s">
        <v>5552</v>
      </c>
      <c r="D4456" s="252" t="s">
        <v>678</v>
      </c>
      <c r="E4456" s="54" t="s">
        <v>1608</v>
      </c>
      <c r="F4456" s="54" t="s">
        <v>1607</v>
      </c>
      <c r="G4456" s="54">
        <v>721</v>
      </c>
      <c r="H4456" s="323">
        <v>25098.01</v>
      </c>
      <c r="I4456" s="323">
        <v>17477.04</v>
      </c>
      <c r="J4456" s="42"/>
      <c r="K4456" s="42"/>
      <c r="L4456" s="42" t="s">
        <v>4489</v>
      </c>
      <c r="M4456" s="42" t="s">
        <v>2416</v>
      </c>
      <c r="N4456" s="42" t="s">
        <v>2417</v>
      </c>
      <c r="O4456" s="137" t="s">
        <v>2418</v>
      </c>
      <c r="P4456" s="42" t="s">
        <v>64</v>
      </c>
      <c r="Q4456" s="42" t="s">
        <v>65</v>
      </c>
      <c r="R4456" s="42">
        <v>1</v>
      </c>
      <c r="S4456" s="137" t="s">
        <v>2419</v>
      </c>
      <c r="T4456" s="62">
        <v>699571750</v>
      </c>
      <c r="U4456" s="62">
        <v>676520223.12</v>
      </c>
      <c r="Z4456" s="54" t="s">
        <v>68</v>
      </c>
      <c r="AA4456" s="132">
        <v>2.6377405429135899E-6</v>
      </c>
      <c r="AJ4456" s="42"/>
      <c r="AM4456" s="42"/>
      <c r="AN4456" s="42"/>
      <c r="AO4456" s="42"/>
      <c r="AP4456" s="42"/>
      <c r="AY4456" s="42"/>
      <c r="AZ4456" s="42"/>
      <c r="BA4456" s="42"/>
      <c r="BB4456" s="42"/>
      <c r="BN4456" s="54" t="s">
        <v>4578</v>
      </c>
      <c r="BO4456" s="58" t="str">
        <f t="shared" si="69"/>
        <v>境内资产</v>
      </c>
      <c r="BP4456" s="58" t="str">
        <f>IF(M4456="",VLOOKUP(D4456,Sheet4!$A$1:$B$92,2,0),VLOOKUP(Q4456,Sheet4!$A$1:$B$92,2,0))</f>
        <v>保险资产管理产品</v>
      </c>
    </row>
    <row r="4457" spans="1:68" s="58" customFormat="1" ht="12.75" customHeight="1">
      <c r="A4457" s="64" t="s">
        <v>1749</v>
      </c>
      <c r="B4457" s="54" t="s">
        <v>1750</v>
      </c>
      <c r="C4457" s="252" t="s">
        <v>5552</v>
      </c>
      <c r="D4457" s="252" t="s">
        <v>678</v>
      </c>
      <c r="E4457" s="54" t="s">
        <v>1751</v>
      </c>
      <c r="F4457" s="54" t="s">
        <v>1750</v>
      </c>
      <c r="G4457" s="54">
        <v>91</v>
      </c>
      <c r="H4457" s="323">
        <v>5742.1</v>
      </c>
      <c r="I4457" s="323">
        <v>3306.03</v>
      </c>
      <c r="J4457" s="42"/>
      <c r="K4457" s="42"/>
      <c r="L4457" s="42" t="s">
        <v>4489</v>
      </c>
      <c r="M4457" s="42" t="s">
        <v>2416</v>
      </c>
      <c r="N4457" s="42" t="s">
        <v>2417</v>
      </c>
      <c r="O4457" s="137" t="s">
        <v>2418</v>
      </c>
      <c r="P4457" s="42" t="s">
        <v>64</v>
      </c>
      <c r="Q4457" s="42" t="s">
        <v>65</v>
      </c>
      <c r="R4457" s="42">
        <v>1</v>
      </c>
      <c r="S4457" s="137" t="s">
        <v>2419</v>
      </c>
      <c r="T4457" s="62">
        <v>699571750</v>
      </c>
      <c r="U4457" s="62">
        <v>676520223.12</v>
      </c>
      <c r="Z4457" s="54" t="s">
        <v>68</v>
      </c>
      <c r="AA4457" s="132">
        <v>1.3649999931749999E-6</v>
      </c>
      <c r="AJ4457" s="42"/>
      <c r="AM4457" s="42"/>
      <c r="AN4457" s="42"/>
      <c r="AO4457" s="42"/>
      <c r="AP4457" s="42"/>
      <c r="AY4457" s="42"/>
      <c r="AZ4457" s="42"/>
      <c r="BA4457" s="42"/>
      <c r="BB4457" s="42"/>
      <c r="BN4457" s="54" t="s">
        <v>4578</v>
      </c>
      <c r="BO4457" s="58" t="str">
        <f t="shared" si="69"/>
        <v>境内资产</v>
      </c>
      <c r="BP4457" s="58" t="str">
        <f>IF(M4457="",VLOOKUP(D4457,Sheet4!$A$1:$B$92,2,0),VLOOKUP(Q4457,Sheet4!$A$1:$B$92,2,0))</f>
        <v>保险资产管理产品</v>
      </c>
    </row>
    <row r="4458" spans="1:68" s="58" customFormat="1" ht="12.75" customHeight="1">
      <c r="A4458" s="64" t="s">
        <v>2019</v>
      </c>
      <c r="B4458" s="54" t="s">
        <v>2020</v>
      </c>
      <c r="C4458" s="252" t="s">
        <v>5552</v>
      </c>
      <c r="D4458" s="252" t="s">
        <v>678</v>
      </c>
      <c r="E4458" s="54" t="s">
        <v>2795</v>
      </c>
      <c r="F4458" s="54" t="s">
        <v>2020</v>
      </c>
      <c r="G4458" s="54">
        <v>134</v>
      </c>
      <c r="H4458" s="323">
        <v>1404.32</v>
      </c>
      <c r="I4458" s="323">
        <v>3120.86</v>
      </c>
      <c r="J4458" s="42"/>
      <c r="K4458" s="42"/>
      <c r="L4458" s="42" t="s">
        <v>4489</v>
      </c>
      <c r="M4458" s="42" t="s">
        <v>2416</v>
      </c>
      <c r="N4458" s="42" t="s">
        <v>2417</v>
      </c>
      <c r="O4458" s="137" t="s">
        <v>2418</v>
      </c>
      <c r="P4458" s="42" t="s">
        <v>64</v>
      </c>
      <c r="Q4458" s="42" t="s">
        <v>65</v>
      </c>
      <c r="R4458" s="42">
        <v>1</v>
      </c>
      <c r="S4458" s="137" t="s">
        <v>2419</v>
      </c>
      <c r="T4458" s="62">
        <v>699571750</v>
      </c>
      <c r="U4458" s="62">
        <v>676520223.12</v>
      </c>
      <c r="Z4458" s="54" t="s">
        <v>68</v>
      </c>
      <c r="AA4458" s="132">
        <v>8.3750000000000003E-7</v>
      </c>
      <c r="AJ4458" s="42"/>
      <c r="AM4458" s="42"/>
      <c r="AN4458" s="42"/>
      <c r="AO4458" s="42"/>
      <c r="AP4458" s="42"/>
      <c r="AY4458" s="42"/>
      <c r="AZ4458" s="42"/>
      <c r="BA4458" s="42"/>
      <c r="BB4458" s="42"/>
      <c r="BN4458" s="54" t="s">
        <v>4578</v>
      </c>
      <c r="BO4458" s="58" t="str">
        <f t="shared" si="69"/>
        <v>境内资产</v>
      </c>
      <c r="BP4458" s="58" t="str">
        <f>IF(M4458="",VLOOKUP(D4458,Sheet4!$A$1:$B$92,2,0),VLOOKUP(Q4458,Sheet4!$A$1:$B$92,2,0))</f>
        <v>保险资产管理产品</v>
      </c>
    </row>
    <row r="4459" spans="1:68" s="58" customFormat="1" ht="12.75" customHeight="1">
      <c r="A4459" s="64" t="s">
        <v>1752</v>
      </c>
      <c r="B4459" s="54" t="s">
        <v>1753</v>
      </c>
      <c r="C4459" s="252" t="s">
        <v>5552</v>
      </c>
      <c r="D4459" s="252" t="s">
        <v>678</v>
      </c>
      <c r="E4459" s="54" t="s">
        <v>1754</v>
      </c>
      <c r="F4459" s="54" t="s">
        <v>1753</v>
      </c>
      <c r="G4459" s="54">
        <v>286</v>
      </c>
      <c r="H4459" s="323">
        <v>3260.4</v>
      </c>
      <c r="I4459" s="323">
        <v>5565.56</v>
      </c>
      <c r="J4459" s="42"/>
      <c r="K4459" s="42"/>
      <c r="L4459" s="42" t="s">
        <v>4489</v>
      </c>
      <c r="M4459" s="42" t="s">
        <v>2416</v>
      </c>
      <c r="N4459" s="42" t="s">
        <v>2417</v>
      </c>
      <c r="O4459" s="137" t="s">
        <v>2418</v>
      </c>
      <c r="P4459" s="42" t="s">
        <v>64</v>
      </c>
      <c r="Q4459" s="42" t="s">
        <v>65</v>
      </c>
      <c r="R4459" s="42">
        <v>1</v>
      </c>
      <c r="S4459" s="137" t="s">
        <v>2419</v>
      </c>
      <c r="T4459" s="62">
        <v>699571750</v>
      </c>
      <c r="U4459" s="62">
        <v>676520223.12</v>
      </c>
      <c r="Z4459" s="54" t="s">
        <v>68</v>
      </c>
      <c r="AA4459" s="132">
        <v>6.3699999834959103E-7</v>
      </c>
      <c r="AJ4459" s="42"/>
      <c r="AM4459" s="42"/>
      <c r="AN4459" s="42"/>
      <c r="AO4459" s="42"/>
      <c r="AP4459" s="42"/>
      <c r="AY4459" s="42"/>
      <c r="AZ4459" s="42"/>
      <c r="BA4459" s="42"/>
      <c r="BB4459" s="42"/>
      <c r="BN4459" s="54" t="s">
        <v>4578</v>
      </c>
      <c r="BO4459" s="58" t="str">
        <f t="shared" si="69"/>
        <v>境内资产</v>
      </c>
      <c r="BP4459" s="58" t="str">
        <f>IF(M4459="",VLOOKUP(D4459,Sheet4!$A$1:$B$92,2,0),VLOOKUP(Q4459,Sheet4!$A$1:$B$92,2,0))</f>
        <v>保险资产管理产品</v>
      </c>
    </row>
    <row r="4460" spans="1:68" s="58" customFormat="1" ht="12.75" customHeight="1">
      <c r="A4460" s="64" t="s">
        <v>2240</v>
      </c>
      <c r="B4460" s="54" t="s">
        <v>2241</v>
      </c>
      <c r="C4460" s="252" t="s">
        <v>5552</v>
      </c>
      <c r="D4460" s="252" t="s">
        <v>678</v>
      </c>
      <c r="E4460" s="54" t="s">
        <v>2796</v>
      </c>
      <c r="F4460" s="54" t="s">
        <v>2241</v>
      </c>
      <c r="G4460" s="54">
        <v>261</v>
      </c>
      <c r="H4460" s="323">
        <v>3583.53</v>
      </c>
      <c r="I4460" s="323">
        <v>3656.61</v>
      </c>
      <c r="J4460" s="42"/>
      <c r="K4460" s="42"/>
      <c r="L4460" s="42" t="s">
        <v>4489</v>
      </c>
      <c r="M4460" s="42" t="s">
        <v>2416</v>
      </c>
      <c r="N4460" s="42" t="s">
        <v>2417</v>
      </c>
      <c r="O4460" s="137" t="s">
        <v>2418</v>
      </c>
      <c r="P4460" s="42" t="s">
        <v>64</v>
      </c>
      <c r="Q4460" s="42" t="s">
        <v>65</v>
      </c>
      <c r="R4460" s="42">
        <v>1</v>
      </c>
      <c r="S4460" s="137" t="s">
        <v>2419</v>
      </c>
      <c r="T4460" s="62">
        <v>699571750</v>
      </c>
      <c r="U4460" s="62">
        <v>676520223.12</v>
      </c>
      <c r="Z4460" s="54" t="s">
        <v>68</v>
      </c>
      <c r="AA4460" s="132">
        <v>1.0540030369017801E-6</v>
      </c>
      <c r="AJ4460" s="42"/>
      <c r="AM4460" s="42"/>
      <c r="AN4460" s="42"/>
      <c r="AO4460" s="42"/>
      <c r="AP4460" s="42"/>
      <c r="AY4460" s="42"/>
      <c r="AZ4460" s="42"/>
      <c r="BA4460" s="42"/>
      <c r="BB4460" s="42"/>
      <c r="BN4460" s="54" t="s">
        <v>4578</v>
      </c>
      <c r="BO4460" s="58" t="str">
        <f t="shared" si="69"/>
        <v>境内资产</v>
      </c>
      <c r="BP4460" s="58" t="str">
        <f>IF(M4460="",VLOOKUP(D4460,Sheet4!$A$1:$B$92,2,0),VLOOKUP(Q4460,Sheet4!$A$1:$B$92,2,0))</f>
        <v>保险资产管理产品</v>
      </c>
    </row>
    <row r="4461" spans="1:68" s="58" customFormat="1" ht="12.75" customHeight="1">
      <c r="A4461" s="64" t="s">
        <v>1761</v>
      </c>
      <c r="B4461" s="54" t="s">
        <v>1762</v>
      </c>
      <c r="C4461" s="252" t="s">
        <v>5552</v>
      </c>
      <c r="D4461" s="252" t="s">
        <v>678</v>
      </c>
      <c r="E4461" s="54" t="s">
        <v>1763</v>
      </c>
      <c r="F4461" s="54" t="s">
        <v>1762</v>
      </c>
      <c r="G4461" s="54">
        <v>254</v>
      </c>
      <c r="H4461" s="323">
        <v>3141.98</v>
      </c>
      <c r="I4461" s="323">
        <v>3876.04</v>
      </c>
      <c r="J4461" s="42"/>
      <c r="K4461" s="42"/>
      <c r="L4461" s="42" t="s">
        <v>4489</v>
      </c>
      <c r="M4461" s="42" t="s">
        <v>2416</v>
      </c>
      <c r="N4461" s="42" t="s">
        <v>2417</v>
      </c>
      <c r="O4461" s="137" t="s">
        <v>2418</v>
      </c>
      <c r="P4461" s="42" t="s">
        <v>64</v>
      </c>
      <c r="Q4461" s="42" t="s">
        <v>65</v>
      </c>
      <c r="R4461" s="42">
        <v>1</v>
      </c>
      <c r="S4461" s="137" t="s">
        <v>2419</v>
      </c>
      <c r="T4461" s="62">
        <v>699571750</v>
      </c>
      <c r="U4461" s="62">
        <v>676520223.12</v>
      </c>
      <c r="Z4461" s="54" t="s">
        <v>68</v>
      </c>
      <c r="AA4461" s="132">
        <v>1.2299902617700099E-6</v>
      </c>
      <c r="AJ4461" s="42"/>
      <c r="AM4461" s="42"/>
      <c r="AN4461" s="42"/>
      <c r="AO4461" s="42"/>
      <c r="AP4461" s="42"/>
      <c r="AY4461" s="42"/>
      <c r="AZ4461" s="42"/>
      <c r="BA4461" s="42"/>
      <c r="BB4461" s="42"/>
      <c r="BN4461" s="54" t="s">
        <v>4578</v>
      </c>
      <c r="BO4461" s="58" t="str">
        <f t="shared" si="69"/>
        <v>境内资产</v>
      </c>
      <c r="BP4461" s="58" t="str">
        <f>IF(M4461="",VLOOKUP(D4461,Sheet4!$A$1:$B$92,2,0),VLOOKUP(Q4461,Sheet4!$A$1:$B$92,2,0))</f>
        <v>保险资产管理产品</v>
      </c>
    </row>
    <row r="4462" spans="1:68" s="58" customFormat="1" ht="12.75" customHeight="1">
      <c r="A4462" s="64" t="s">
        <v>1618</v>
      </c>
      <c r="B4462" s="54" t="s">
        <v>1619</v>
      </c>
      <c r="C4462" s="252" t="s">
        <v>5552</v>
      </c>
      <c r="D4462" s="252" t="s">
        <v>678</v>
      </c>
      <c r="E4462" s="54" t="s">
        <v>1620</v>
      </c>
      <c r="F4462" s="54" t="s">
        <v>1619</v>
      </c>
      <c r="G4462" s="54">
        <v>851</v>
      </c>
      <c r="H4462" s="323">
        <v>10237.530000000001</v>
      </c>
      <c r="I4462" s="323">
        <v>8688.7099999999991</v>
      </c>
      <c r="J4462" s="42"/>
      <c r="K4462" s="42"/>
      <c r="L4462" s="42" t="s">
        <v>4489</v>
      </c>
      <c r="M4462" s="42" t="s">
        <v>2416</v>
      </c>
      <c r="N4462" s="42" t="s">
        <v>2417</v>
      </c>
      <c r="O4462" s="137" t="s">
        <v>2418</v>
      </c>
      <c r="P4462" s="42" t="s">
        <v>64</v>
      </c>
      <c r="Q4462" s="42" t="s">
        <v>65</v>
      </c>
      <c r="R4462" s="42">
        <v>1</v>
      </c>
      <c r="S4462" s="137" t="s">
        <v>2419</v>
      </c>
      <c r="T4462" s="62">
        <v>699571750</v>
      </c>
      <c r="U4462" s="62">
        <v>676520223.12</v>
      </c>
      <c r="Z4462" s="54" t="s">
        <v>68</v>
      </c>
      <c r="AA4462" s="132">
        <v>2.0756310186592201E-6</v>
      </c>
      <c r="AJ4462" s="42"/>
      <c r="AM4462" s="42"/>
      <c r="AN4462" s="42"/>
      <c r="AO4462" s="42"/>
      <c r="AP4462" s="42"/>
      <c r="AY4462" s="42"/>
      <c r="AZ4462" s="42"/>
      <c r="BA4462" s="42"/>
      <c r="BB4462" s="42"/>
      <c r="BN4462" s="54" t="s">
        <v>4578</v>
      </c>
      <c r="BO4462" s="58" t="str">
        <f t="shared" si="69"/>
        <v>境内资产</v>
      </c>
      <c r="BP4462" s="58" t="str">
        <f>IF(M4462="",VLOOKUP(D4462,Sheet4!$A$1:$B$92,2,0),VLOOKUP(Q4462,Sheet4!$A$1:$B$92,2,0))</f>
        <v>保险资产管理产品</v>
      </c>
    </row>
    <row r="4463" spans="1:68" s="58" customFormat="1" ht="12.75" customHeight="1">
      <c r="A4463" s="64" t="s">
        <v>2025</v>
      </c>
      <c r="B4463" s="54" t="s">
        <v>2026</v>
      </c>
      <c r="C4463" s="252" t="s">
        <v>5552</v>
      </c>
      <c r="D4463" s="252" t="s">
        <v>678</v>
      </c>
      <c r="E4463" s="54" t="s">
        <v>2797</v>
      </c>
      <c r="F4463" s="54" t="s">
        <v>2026</v>
      </c>
      <c r="G4463" s="54">
        <v>87</v>
      </c>
      <c r="H4463" s="323">
        <v>1961.85</v>
      </c>
      <c r="I4463" s="323">
        <v>3493.05</v>
      </c>
      <c r="J4463" s="42"/>
      <c r="K4463" s="42"/>
      <c r="L4463" s="42" t="s">
        <v>4489</v>
      </c>
      <c r="M4463" s="42" t="s">
        <v>2416</v>
      </c>
      <c r="N4463" s="42" t="s">
        <v>2417</v>
      </c>
      <c r="O4463" s="137" t="s">
        <v>2418</v>
      </c>
      <c r="P4463" s="42" t="s">
        <v>64</v>
      </c>
      <c r="Q4463" s="42" t="s">
        <v>65</v>
      </c>
      <c r="R4463" s="42">
        <v>1</v>
      </c>
      <c r="S4463" s="137" t="s">
        <v>2419</v>
      </c>
      <c r="T4463" s="62">
        <v>699571750</v>
      </c>
      <c r="U4463" s="62">
        <v>676520223.12</v>
      </c>
      <c r="Z4463" s="54" t="s">
        <v>68</v>
      </c>
      <c r="AA4463" s="132">
        <v>1.0766801318098999E-6</v>
      </c>
      <c r="AJ4463" s="42"/>
      <c r="AM4463" s="42"/>
      <c r="AN4463" s="42"/>
      <c r="AO4463" s="42"/>
      <c r="AP4463" s="42"/>
      <c r="AY4463" s="42"/>
      <c r="AZ4463" s="42"/>
      <c r="BA4463" s="42"/>
      <c r="BB4463" s="42"/>
      <c r="BN4463" s="54" t="s">
        <v>4578</v>
      </c>
      <c r="BO4463" s="58" t="str">
        <f t="shared" si="69"/>
        <v>境内资产</v>
      </c>
      <c r="BP4463" s="58" t="str">
        <f>IF(M4463="",VLOOKUP(D4463,Sheet4!$A$1:$B$92,2,0),VLOOKUP(Q4463,Sheet4!$A$1:$B$92,2,0))</f>
        <v>保险资产管理产品</v>
      </c>
    </row>
    <row r="4464" spans="1:68" s="58" customFormat="1" ht="12.75" customHeight="1">
      <c r="A4464" s="64" t="s">
        <v>2029</v>
      </c>
      <c r="B4464" s="54" t="s">
        <v>2030</v>
      </c>
      <c r="C4464" s="252" t="s">
        <v>5552</v>
      </c>
      <c r="D4464" s="252" t="s">
        <v>678</v>
      </c>
      <c r="E4464" s="54" t="s">
        <v>2798</v>
      </c>
      <c r="F4464" s="54" t="s">
        <v>2030</v>
      </c>
      <c r="G4464" s="54">
        <v>119</v>
      </c>
      <c r="H4464" s="323">
        <v>3805.62</v>
      </c>
      <c r="I4464" s="323">
        <v>2506.14</v>
      </c>
      <c r="J4464" s="42"/>
      <c r="K4464" s="42"/>
      <c r="L4464" s="42" t="s">
        <v>4489</v>
      </c>
      <c r="M4464" s="42" t="s">
        <v>2416</v>
      </c>
      <c r="N4464" s="42" t="s">
        <v>2417</v>
      </c>
      <c r="O4464" s="137" t="s">
        <v>2418</v>
      </c>
      <c r="P4464" s="42" t="s">
        <v>64</v>
      </c>
      <c r="Q4464" s="42" t="s">
        <v>65</v>
      </c>
      <c r="R4464" s="42">
        <v>1</v>
      </c>
      <c r="S4464" s="137" t="s">
        <v>2419</v>
      </c>
      <c r="T4464" s="62">
        <v>699571750</v>
      </c>
      <c r="U4464" s="62">
        <v>676520223.12</v>
      </c>
      <c r="Z4464" s="54" t="s">
        <v>68</v>
      </c>
      <c r="AA4464" s="132">
        <v>1.1672159447583201E-6</v>
      </c>
      <c r="AJ4464" s="42"/>
      <c r="AM4464" s="42"/>
      <c r="AN4464" s="42"/>
      <c r="AO4464" s="42"/>
      <c r="AP4464" s="42"/>
      <c r="AY4464" s="42"/>
      <c r="AZ4464" s="42"/>
      <c r="BA4464" s="42"/>
      <c r="BB4464" s="42"/>
      <c r="BN4464" s="54" t="s">
        <v>4578</v>
      </c>
      <c r="BO4464" s="58" t="str">
        <f t="shared" si="69"/>
        <v>境内资产</v>
      </c>
      <c r="BP4464" s="58" t="str">
        <f>IF(M4464="",VLOOKUP(D4464,Sheet4!$A$1:$B$92,2,0),VLOOKUP(Q4464,Sheet4!$A$1:$B$92,2,0))</f>
        <v>保险资产管理产品</v>
      </c>
    </row>
    <row r="4465" spans="1:68" s="58" customFormat="1" ht="12.75" customHeight="1">
      <c r="A4465" s="64" t="s">
        <v>2242</v>
      </c>
      <c r="B4465" s="54" t="s">
        <v>2243</v>
      </c>
      <c r="C4465" s="252" t="s">
        <v>5552</v>
      </c>
      <c r="D4465" s="252" t="s">
        <v>678</v>
      </c>
      <c r="E4465" s="54" t="s">
        <v>2799</v>
      </c>
      <c r="F4465" s="54" t="s">
        <v>2243</v>
      </c>
      <c r="G4465" s="129">
        <v>2637</v>
      </c>
      <c r="H4465" s="323">
        <v>27741.24</v>
      </c>
      <c r="I4465" s="323">
        <v>60229.08</v>
      </c>
      <c r="J4465" s="42"/>
      <c r="K4465" s="42"/>
      <c r="L4465" s="42" t="s">
        <v>4489</v>
      </c>
      <c r="M4465" s="42" t="s">
        <v>2416</v>
      </c>
      <c r="N4465" s="42" t="s">
        <v>2417</v>
      </c>
      <c r="O4465" s="137" t="s">
        <v>2418</v>
      </c>
      <c r="P4465" s="42" t="s">
        <v>64</v>
      </c>
      <c r="Q4465" s="42" t="s">
        <v>65</v>
      </c>
      <c r="R4465" s="42">
        <v>1</v>
      </c>
      <c r="S4465" s="137" t="s">
        <v>2419</v>
      </c>
      <c r="T4465" s="62">
        <v>699571750</v>
      </c>
      <c r="U4465" s="62">
        <v>676520223.12</v>
      </c>
      <c r="Z4465" s="54" t="s">
        <v>68</v>
      </c>
      <c r="AA4465" s="132">
        <v>9.5819542695509508E-6</v>
      </c>
      <c r="AJ4465" s="42"/>
      <c r="AM4465" s="42"/>
      <c r="AN4465" s="42"/>
      <c r="AO4465" s="42"/>
      <c r="AP4465" s="42"/>
      <c r="AY4465" s="42"/>
      <c r="AZ4465" s="42"/>
      <c r="BA4465" s="42"/>
      <c r="BB4465" s="42"/>
      <c r="BN4465" s="54" t="s">
        <v>4578</v>
      </c>
      <c r="BO4465" s="58" t="str">
        <f t="shared" si="69"/>
        <v>境内资产</v>
      </c>
      <c r="BP4465" s="58" t="str">
        <f>IF(M4465="",VLOOKUP(D4465,Sheet4!$A$1:$B$92,2,0),VLOOKUP(Q4465,Sheet4!$A$1:$B$92,2,0))</f>
        <v>保险资产管理产品</v>
      </c>
    </row>
    <row r="4466" spans="1:68" s="58" customFormat="1" ht="12.75" customHeight="1">
      <c r="A4466" s="64" t="s">
        <v>2031</v>
      </c>
      <c r="B4466" s="54" t="s">
        <v>2032</v>
      </c>
      <c r="C4466" s="252" t="s">
        <v>5552</v>
      </c>
      <c r="D4466" s="252" t="s">
        <v>678</v>
      </c>
      <c r="E4466" s="54" t="s">
        <v>2800</v>
      </c>
      <c r="F4466" s="54" t="s">
        <v>2032</v>
      </c>
      <c r="G4466" s="54">
        <v>210</v>
      </c>
      <c r="H4466" s="323">
        <v>3227.7</v>
      </c>
      <c r="I4466" s="323">
        <v>3078.6</v>
      </c>
      <c r="J4466" s="42"/>
      <c r="K4466" s="42"/>
      <c r="L4466" s="42" t="s">
        <v>4489</v>
      </c>
      <c r="M4466" s="42" t="s">
        <v>2416</v>
      </c>
      <c r="N4466" s="42" t="s">
        <v>2417</v>
      </c>
      <c r="O4466" s="137" t="s">
        <v>2418</v>
      </c>
      <c r="P4466" s="42" t="s">
        <v>64</v>
      </c>
      <c r="Q4466" s="42" t="s">
        <v>65</v>
      </c>
      <c r="R4466" s="42">
        <v>1</v>
      </c>
      <c r="S4466" s="137" t="s">
        <v>2419</v>
      </c>
      <c r="T4466" s="62">
        <v>699571750</v>
      </c>
      <c r="U4466" s="62">
        <v>676520223.12</v>
      </c>
      <c r="Z4466" s="54" t="s">
        <v>68</v>
      </c>
      <c r="AA4466" s="132">
        <v>1.15503037729892E-6</v>
      </c>
      <c r="AJ4466" s="42"/>
      <c r="AM4466" s="42"/>
      <c r="AN4466" s="42"/>
      <c r="AO4466" s="42"/>
      <c r="AP4466" s="42"/>
      <c r="AY4466" s="42"/>
      <c r="AZ4466" s="42"/>
      <c r="BA4466" s="42"/>
      <c r="BB4466" s="42"/>
      <c r="BN4466" s="54" t="s">
        <v>4578</v>
      </c>
      <c r="BO4466" s="58" t="str">
        <f t="shared" si="69"/>
        <v>境内资产</v>
      </c>
      <c r="BP4466" s="58" t="str">
        <f>IF(M4466="",VLOOKUP(D4466,Sheet4!$A$1:$B$92,2,0),VLOOKUP(Q4466,Sheet4!$A$1:$B$92,2,0))</f>
        <v>保险资产管理产品</v>
      </c>
    </row>
    <row r="4467" spans="1:68" s="58" customFormat="1" ht="12.75" customHeight="1">
      <c r="A4467" s="64" t="s">
        <v>1621</v>
      </c>
      <c r="B4467" s="54" t="s">
        <v>1622</v>
      </c>
      <c r="C4467" s="252" t="s">
        <v>5552</v>
      </c>
      <c r="D4467" s="252" t="s">
        <v>678</v>
      </c>
      <c r="E4467" s="54" t="s">
        <v>1623</v>
      </c>
      <c r="F4467" s="54" t="s">
        <v>1622</v>
      </c>
      <c r="G4467" s="54">
        <v>124</v>
      </c>
      <c r="H4467" s="323">
        <v>3245.08</v>
      </c>
      <c r="I4467" s="323">
        <v>3283.52</v>
      </c>
      <c r="J4467" s="42"/>
      <c r="K4467" s="42"/>
      <c r="L4467" s="42" t="s">
        <v>4489</v>
      </c>
      <c r="M4467" s="42" t="s">
        <v>2416</v>
      </c>
      <c r="N4467" s="42" t="s">
        <v>2417</v>
      </c>
      <c r="O4467" s="137" t="s">
        <v>2418</v>
      </c>
      <c r="P4467" s="42" t="s">
        <v>64</v>
      </c>
      <c r="Q4467" s="42" t="s">
        <v>65</v>
      </c>
      <c r="R4467" s="42">
        <v>1</v>
      </c>
      <c r="S4467" s="137" t="s">
        <v>2419</v>
      </c>
      <c r="T4467" s="62">
        <v>699571750</v>
      </c>
      <c r="U4467" s="62">
        <v>676520223.12</v>
      </c>
      <c r="Z4467" s="54" t="s">
        <v>68</v>
      </c>
      <c r="AA4467" s="132">
        <v>1.0333333333333299E-6</v>
      </c>
      <c r="AJ4467" s="42"/>
      <c r="AM4467" s="42"/>
      <c r="AN4467" s="42"/>
      <c r="AO4467" s="42"/>
      <c r="AP4467" s="42"/>
      <c r="AY4467" s="42"/>
      <c r="AZ4467" s="42"/>
      <c r="BA4467" s="42"/>
      <c r="BB4467" s="42"/>
      <c r="BN4467" s="54" t="s">
        <v>4578</v>
      </c>
      <c r="BO4467" s="58" t="str">
        <f t="shared" si="69"/>
        <v>境内资产</v>
      </c>
      <c r="BP4467" s="58" t="str">
        <f>IF(M4467="",VLOOKUP(D4467,Sheet4!$A$1:$B$92,2,0),VLOOKUP(Q4467,Sheet4!$A$1:$B$92,2,0))</f>
        <v>保险资产管理产品</v>
      </c>
    </row>
    <row r="4468" spans="1:68" s="58" customFormat="1" ht="12.75" customHeight="1">
      <c r="A4468" s="64" t="s">
        <v>2033</v>
      </c>
      <c r="B4468" s="54" t="s">
        <v>2034</v>
      </c>
      <c r="C4468" s="252" t="s">
        <v>5552</v>
      </c>
      <c r="D4468" s="252" t="s">
        <v>678</v>
      </c>
      <c r="E4468" s="54" t="s">
        <v>2801</v>
      </c>
      <c r="F4468" s="54" t="s">
        <v>2034</v>
      </c>
      <c r="G4468" s="54">
        <v>171</v>
      </c>
      <c r="H4468" s="323">
        <v>6564.69</v>
      </c>
      <c r="I4468" s="323">
        <v>4257.8999999999996</v>
      </c>
      <c r="J4468" s="42"/>
      <c r="K4468" s="42"/>
      <c r="L4468" s="42" t="s">
        <v>4489</v>
      </c>
      <c r="M4468" s="42" t="s">
        <v>2416</v>
      </c>
      <c r="N4468" s="42" t="s">
        <v>2417</v>
      </c>
      <c r="O4468" s="137" t="s">
        <v>2418</v>
      </c>
      <c r="P4468" s="42" t="s">
        <v>64</v>
      </c>
      <c r="Q4468" s="42" t="s">
        <v>65</v>
      </c>
      <c r="R4468" s="42">
        <v>1</v>
      </c>
      <c r="S4468" s="137" t="s">
        <v>2419</v>
      </c>
      <c r="T4468" s="62">
        <v>699571750</v>
      </c>
      <c r="U4468" s="62">
        <v>676520223.12</v>
      </c>
      <c r="Z4468" s="54" t="s">
        <v>68</v>
      </c>
      <c r="AA4468" s="132">
        <v>1.46784794949367E-6</v>
      </c>
      <c r="AJ4468" s="42"/>
      <c r="AM4468" s="42"/>
      <c r="AN4468" s="42"/>
      <c r="AO4468" s="42"/>
      <c r="AP4468" s="42"/>
      <c r="AY4468" s="42"/>
      <c r="AZ4468" s="42"/>
      <c r="BA4468" s="42"/>
      <c r="BB4468" s="42"/>
      <c r="BN4468" s="54" t="s">
        <v>4578</v>
      </c>
      <c r="BO4468" s="58" t="str">
        <f t="shared" si="69"/>
        <v>境内资产</v>
      </c>
      <c r="BP4468" s="58" t="str">
        <f>IF(M4468="",VLOOKUP(D4468,Sheet4!$A$1:$B$92,2,0),VLOOKUP(Q4468,Sheet4!$A$1:$B$92,2,0))</f>
        <v>保险资产管理产品</v>
      </c>
    </row>
    <row r="4469" spans="1:68" s="58" customFormat="1" ht="12.75" customHeight="1">
      <c r="A4469" s="64" t="s">
        <v>2802</v>
      </c>
      <c r="B4469" s="54" t="s">
        <v>2803</v>
      </c>
      <c r="C4469" s="252" t="s">
        <v>5552</v>
      </c>
      <c r="D4469" s="252" t="s">
        <v>678</v>
      </c>
      <c r="E4469" s="54" t="s">
        <v>2804</v>
      </c>
      <c r="F4469" s="54" t="s">
        <v>2803</v>
      </c>
      <c r="G4469" s="54">
        <v>330</v>
      </c>
      <c r="H4469" s="323">
        <v>10170.6</v>
      </c>
      <c r="I4469" s="323">
        <v>7507.5</v>
      </c>
      <c r="J4469" s="42"/>
      <c r="K4469" s="42"/>
      <c r="L4469" s="42" t="s">
        <v>4489</v>
      </c>
      <c r="M4469" s="42" t="s">
        <v>2416</v>
      </c>
      <c r="N4469" s="42" t="s">
        <v>2417</v>
      </c>
      <c r="O4469" s="137" t="s">
        <v>2418</v>
      </c>
      <c r="P4469" s="42" t="s">
        <v>64</v>
      </c>
      <c r="Q4469" s="42" t="s">
        <v>65</v>
      </c>
      <c r="R4469" s="42">
        <v>1</v>
      </c>
      <c r="S4469" s="137" t="s">
        <v>2419</v>
      </c>
      <c r="T4469" s="62">
        <v>699571750</v>
      </c>
      <c r="U4469" s="62">
        <v>676520223.12</v>
      </c>
      <c r="Z4469" s="54" t="s">
        <v>68</v>
      </c>
      <c r="AA4469" s="132">
        <v>1.96810137081839E-6</v>
      </c>
      <c r="AJ4469" s="42"/>
      <c r="AM4469" s="42"/>
      <c r="AN4469" s="42"/>
      <c r="AO4469" s="42"/>
      <c r="AP4469" s="42"/>
      <c r="AY4469" s="42"/>
      <c r="AZ4469" s="42"/>
      <c r="BA4469" s="42"/>
      <c r="BB4469" s="42"/>
      <c r="BN4469" s="54" t="s">
        <v>4578</v>
      </c>
      <c r="BO4469" s="58" t="str">
        <f t="shared" si="69"/>
        <v>境内资产</v>
      </c>
      <c r="BP4469" s="58" t="str">
        <f>IF(M4469="",VLOOKUP(D4469,Sheet4!$A$1:$B$92,2,0),VLOOKUP(Q4469,Sheet4!$A$1:$B$92,2,0))</f>
        <v>保险资产管理产品</v>
      </c>
    </row>
    <row r="4470" spans="1:68" s="58" customFormat="1" ht="12.75" customHeight="1">
      <c r="A4470" s="64" t="s">
        <v>1624</v>
      </c>
      <c r="B4470" s="54" t="s">
        <v>1625</v>
      </c>
      <c r="C4470" s="252" t="s">
        <v>5552</v>
      </c>
      <c r="D4470" s="252" t="s">
        <v>678</v>
      </c>
      <c r="E4470" s="54" t="s">
        <v>1626</v>
      </c>
      <c r="F4470" s="54" t="s">
        <v>1625</v>
      </c>
      <c r="G4470" s="54">
        <v>166</v>
      </c>
      <c r="H4470" s="323">
        <v>2596.2399999999998</v>
      </c>
      <c r="I4470" s="323">
        <v>3097.56</v>
      </c>
      <c r="J4470" s="42"/>
      <c r="K4470" s="42"/>
      <c r="L4470" s="42" t="s">
        <v>4489</v>
      </c>
      <c r="M4470" s="42" t="s">
        <v>2416</v>
      </c>
      <c r="N4470" s="42" t="s">
        <v>2417</v>
      </c>
      <c r="O4470" s="137" t="s">
        <v>2418</v>
      </c>
      <c r="P4470" s="42" t="s">
        <v>64</v>
      </c>
      <c r="Q4470" s="42" t="s">
        <v>65</v>
      </c>
      <c r="R4470" s="42">
        <v>1</v>
      </c>
      <c r="S4470" s="137" t="s">
        <v>2419</v>
      </c>
      <c r="T4470" s="62">
        <v>699571750</v>
      </c>
      <c r="U4470" s="62">
        <v>676520223.12</v>
      </c>
      <c r="Z4470" s="54" t="s">
        <v>68</v>
      </c>
      <c r="AA4470" s="132">
        <v>1.1039398616124899E-6</v>
      </c>
      <c r="AJ4470" s="42"/>
      <c r="AM4470" s="42"/>
      <c r="AN4470" s="42"/>
      <c r="AO4470" s="42"/>
      <c r="AP4470" s="42"/>
      <c r="AY4470" s="42"/>
      <c r="AZ4470" s="42"/>
      <c r="BA4470" s="42"/>
      <c r="BB4470" s="42"/>
      <c r="BN4470" s="54" t="s">
        <v>4578</v>
      </c>
      <c r="BO4470" s="58" t="str">
        <f t="shared" si="69"/>
        <v>境内资产</v>
      </c>
      <c r="BP4470" s="58" t="str">
        <f>IF(M4470="",VLOOKUP(D4470,Sheet4!$A$1:$B$92,2,0),VLOOKUP(Q4470,Sheet4!$A$1:$B$92,2,0))</f>
        <v>保险资产管理产品</v>
      </c>
    </row>
    <row r="4471" spans="1:68" s="58" customFormat="1" ht="12.75" customHeight="1">
      <c r="A4471" s="64" t="s">
        <v>2037</v>
      </c>
      <c r="B4471" s="54" t="s">
        <v>2038</v>
      </c>
      <c r="C4471" s="252" t="s">
        <v>5552</v>
      </c>
      <c r="D4471" s="252" t="s">
        <v>678</v>
      </c>
      <c r="E4471" s="54" t="s">
        <v>2805</v>
      </c>
      <c r="F4471" s="54" t="s">
        <v>2038</v>
      </c>
      <c r="G4471" s="54">
        <v>99</v>
      </c>
      <c r="H4471" s="323">
        <v>2600.73</v>
      </c>
      <c r="I4471" s="323">
        <v>4153.05</v>
      </c>
      <c r="J4471" s="42"/>
      <c r="K4471" s="42"/>
      <c r="L4471" s="42" t="s">
        <v>4489</v>
      </c>
      <c r="M4471" s="42" t="s">
        <v>2416</v>
      </c>
      <c r="N4471" s="42" t="s">
        <v>2417</v>
      </c>
      <c r="O4471" s="137" t="s">
        <v>2418</v>
      </c>
      <c r="P4471" s="42" t="s">
        <v>64</v>
      </c>
      <c r="Q4471" s="42" t="s">
        <v>65</v>
      </c>
      <c r="R4471" s="42">
        <v>1</v>
      </c>
      <c r="S4471" s="137" t="s">
        <v>2419</v>
      </c>
      <c r="T4471" s="62">
        <v>699571750</v>
      </c>
      <c r="U4471" s="62">
        <v>676520223.12</v>
      </c>
      <c r="Z4471" s="54" t="s">
        <v>68</v>
      </c>
      <c r="AA4471" s="132">
        <v>1.2132352941176499E-6</v>
      </c>
      <c r="AJ4471" s="42"/>
      <c r="AM4471" s="42"/>
      <c r="AN4471" s="42"/>
      <c r="AO4471" s="42"/>
      <c r="AP4471" s="42"/>
      <c r="AY4471" s="42"/>
      <c r="AZ4471" s="42"/>
      <c r="BA4471" s="42"/>
      <c r="BB4471" s="42"/>
      <c r="BN4471" s="54" t="s">
        <v>4578</v>
      </c>
      <c r="BO4471" s="58" t="str">
        <f t="shared" si="69"/>
        <v>境内资产</v>
      </c>
      <c r="BP4471" s="58" t="str">
        <f>IF(M4471="",VLOOKUP(D4471,Sheet4!$A$1:$B$92,2,0),VLOOKUP(Q4471,Sheet4!$A$1:$B$92,2,0))</f>
        <v>保险资产管理产品</v>
      </c>
    </row>
    <row r="4472" spans="1:68" s="58" customFormat="1" ht="12.75" customHeight="1">
      <c r="A4472" s="64" t="s">
        <v>2806</v>
      </c>
      <c r="B4472" s="54" t="s">
        <v>1628</v>
      </c>
      <c r="C4472" s="252" t="s">
        <v>5552</v>
      </c>
      <c r="D4472" s="252" t="s">
        <v>678</v>
      </c>
      <c r="E4472" s="54" t="s">
        <v>1629</v>
      </c>
      <c r="F4472" s="54" t="s">
        <v>1628</v>
      </c>
      <c r="G4472" s="54">
        <v>135</v>
      </c>
      <c r="H4472" s="323">
        <v>11618.1</v>
      </c>
      <c r="I4472" s="323">
        <v>6789.15</v>
      </c>
      <c r="J4472" s="42"/>
      <c r="K4472" s="42"/>
      <c r="L4472" s="42" t="s">
        <v>4489</v>
      </c>
      <c r="M4472" s="42" t="s">
        <v>2416</v>
      </c>
      <c r="N4472" s="42" t="s">
        <v>2417</v>
      </c>
      <c r="O4472" s="137" t="s">
        <v>2418</v>
      </c>
      <c r="P4472" s="42" t="s">
        <v>64</v>
      </c>
      <c r="Q4472" s="42" t="s">
        <v>65</v>
      </c>
      <c r="R4472" s="42">
        <v>1</v>
      </c>
      <c r="S4472" s="137" t="s">
        <v>2419</v>
      </c>
      <c r="T4472" s="62">
        <v>699571750</v>
      </c>
      <c r="U4472" s="62">
        <v>676520223.12</v>
      </c>
      <c r="Z4472" s="54" t="s">
        <v>68</v>
      </c>
      <c r="AA4472" s="132">
        <v>1.5576922837278101E-6</v>
      </c>
      <c r="AJ4472" s="42"/>
      <c r="AM4472" s="42"/>
      <c r="AN4472" s="42"/>
      <c r="AO4472" s="42"/>
      <c r="AP4472" s="42"/>
      <c r="AY4472" s="42"/>
      <c r="AZ4472" s="42"/>
      <c r="BA4472" s="42"/>
      <c r="BB4472" s="42"/>
      <c r="BN4472" s="54" t="s">
        <v>4578</v>
      </c>
      <c r="BO4472" s="58" t="str">
        <f t="shared" si="69"/>
        <v>境内资产</v>
      </c>
      <c r="BP4472" s="58" t="str">
        <f>IF(M4472="",VLOOKUP(D4472,Sheet4!$A$1:$B$92,2,0),VLOOKUP(Q4472,Sheet4!$A$1:$B$92,2,0))</f>
        <v>保险资产管理产品</v>
      </c>
    </row>
    <row r="4473" spans="1:68" s="58" customFormat="1" ht="12.75" customHeight="1">
      <c r="A4473" s="64" t="s">
        <v>1630</v>
      </c>
      <c r="B4473" s="54" t="s">
        <v>1631</v>
      </c>
      <c r="C4473" s="252" t="s">
        <v>5552</v>
      </c>
      <c r="D4473" s="252" t="s">
        <v>678</v>
      </c>
      <c r="E4473" s="54" t="s">
        <v>1632</v>
      </c>
      <c r="F4473" s="54" t="s">
        <v>1631</v>
      </c>
      <c r="G4473" s="54">
        <v>180</v>
      </c>
      <c r="H4473" s="323">
        <v>7034.4</v>
      </c>
      <c r="I4473" s="323">
        <v>4910.3999999999996</v>
      </c>
      <c r="J4473" s="42"/>
      <c r="K4473" s="42"/>
      <c r="L4473" s="42" t="s">
        <v>4489</v>
      </c>
      <c r="M4473" s="42" t="s">
        <v>2416</v>
      </c>
      <c r="N4473" s="42" t="s">
        <v>2417</v>
      </c>
      <c r="O4473" s="137" t="s">
        <v>2418</v>
      </c>
      <c r="P4473" s="42" t="s">
        <v>64</v>
      </c>
      <c r="Q4473" s="42" t="s">
        <v>65</v>
      </c>
      <c r="R4473" s="42">
        <v>1</v>
      </c>
      <c r="S4473" s="137" t="s">
        <v>2419</v>
      </c>
      <c r="T4473" s="62">
        <v>699571750</v>
      </c>
      <c r="U4473" s="62">
        <v>676520223.12</v>
      </c>
      <c r="Z4473" s="54" t="s">
        <v>68</v>
      </c>
      <c r="AA4473" s="132">
        <v>1.5E-6</v>
      </c>
      <c r="AJ4473" s="42"/>
      <c r="AM4473" s="42"/>
      <c r="AN4473" s="42"/>
      <c r="AO4473" s="42"/>
      <c r="AP4473" s="42"/>
      <c r="AY4473" s="42"/>
      <c r="AZ4473" s="42"/>
      <c r="BA4473" s="42"/>
      <c r="BB4473" s="42"/>
      <c r="BN4473" s="54" t="s">
        <v>4578</v>
      </c>
      <c r="BO4473" s="58" t="str">
        <f t="shared" si="69"/>
        <v>境内资产</v>
      </c>
      <c r="BP4473" s="58" t="str">
        <f>IF(M4473="",VLOOKUP(D4473,Sheet4!$A$1:$B$92,2,0),VLOOKUP(Q4473,Sheet4!$A$1:$B$92,2,0))</f>
        <v>保险资产管理产品</v>
      </c>
    </row>
    <row r="4474" spans="1:68" s="58" customFormat="1" ht="12.75" customHeight="1">
      <c r="A4474" s="64" t="s">
        <v>1764</v>
      </c>
      <c r="B4474" s="54" t="s">
        <v>1765</v>
      </c>
      <c r="C4474" s="252" t="s">
        <v>5552</v>
      </c>
      <c r="D4474" s="252" t="s">
        <v>678</v>
      </c>
      <c r="E4474" s="54" t="s">
        <v>1766</v>
      </c>
      <c r="F4474" s="54" t="s">
        <v>1765</v>
      </c>
      <c r="G4474" s="54">
        <v>189</v>
      </c>
      <c r="H4474" s="323">
        <v>8314.11</v>
      </c>
      <c r="I4474" s="323">
        <v>6044.22</v>
      </c>
      <c r="J4474" s="42"/>
      <c r="K4474" s="42"/>
      <c r="L4474" s="42" t="s">
        <v>4489</v>
      </c>
      <c r="M4474" s="42" t="s">
        <v>2416</v>
      </c>
      <c r="N4474" s="42" t="s">
        <v>2417</v>
      </c>
      <c r="O4474" s="137" t="s">
        <v>2418</v>
      </c>
      <c r="P4474" s="42" t="s">
        <v>64</v>
      </c>
      <c r="Q4474" s="42" t="s">
        <v>65</v>
      </c>
      <c r="R4474" s="42">
        <v>1</v>
      </c>
      <c r="S4474" s="137" t="s">
        <v>2419</v>
      </c>
      <c r="T4474" s="62">
        <v>699571750</v>
      </c>
      <c r="U4474" s="62">
        <v>676520223.12</v>
      </c>
      <c r="Z4474" s="54" t="s">
        <v>68</v>
      </c>
      <c r="AA4474" s="132">
        <v>1.43181818181818E-6</v>
      </c>
      <c r="AJ4474" s="42"/>
      <c r="AM4474" s="42"/>
      <c r="AN4474" s="42"/>
      <c r="AO4474" s="42"/>
      <c r="AP4474" s="42"/>
      <c r="AY4474" s="42"/>
      <c r="AZ4474" s="42"/>
      <c r="BA4474" s="42"/>
      <c r="BB4474" s="42"/>
      <c r="BN4474" s="54" t="s">
        <v>4578</v>
      </c>
      <c r="BO4474" s="58" t="str">
        <f t="shared" si="69"/>
        <v>境内资产</v>
      </c>
      <c r="BP4474" s="58" t="str">
        <f>IF(M4474="",VLOOKUP(D4474,Sheet4!$A$1:$B$92,2,0),VLOOKUP(Q4474,Sheet4!$A$1:$B$92,2,0))</f>
        <v>保险资产管理产品</v>
      </c>
    </row>
    <row r="4475" spans="1:68" s="58" customFormat="1" ht="12.75" customHeight="1">
      <c r="A4475" s="64" t="s">
        <v>2039</v>
      </c>
      <c r="B4475" s="54" t="s">
        <v>2040</v>
      </c>
      <c r="C4475" s="252" t="s">
        <v>5552</v>
      </c>
      <c r="D4475" s="252" t="s">
        <v>678</v>
      </c>
      <c r="E4475" s="54" t="s">
        <v>2807</v>
      </c>
      <c r="F4475" s="54" t="s">
        <v>2040</v>
      </c>
      <c r="G4475" s="54">
        <v>259</v>
      </c>
      <c r="H4475" s="323">
        <v>3159.8</v>
      </c>
      <c r="I4475" s="323">
        <v>4081.84</v>
      </c>
      <c r="J4475" s="42"/>
      <c r="K4475" s="42"/>
      <c r="L4475" s="42" t="s">
        <v>4489</v>
      </c>
      <c r="M4475" s="42" t="s">
        <v>2416</v>
      </c>
      <c r="N4475" s="42" t="s">
        <v>2417</v>
      </c>
      <c r="O4475" s="137" t="s">
        <v>2418</v>
      </c>
      <c r="P4475" s="42" t="s">
        <v>64</v>
      </c>
      <c r="Q4475" s="42" t="s">
        <v>65</v>
      </c>
      <c r="R4475" s="42">
        <v>1</v>
      </c>
      <c r="S4475" s="137" t="s">
        <v>2419</v>
      </c>
      <c r="T4475" s="62">
        <v>699571750</v>
      </c>
      <c r="U4475" s="62">
        <v>676520223.12</v>
      </c>
      <c r="Z4475" s="54" t="s">
        <v>68</v>
      </c>
      <c r="AA4475" s="132">
        <v>6.4748381290467702E-7</v>
      </c>
      <c r="AJ4475" s="42"/>
      <c r="AM4475" s="42"/>
      <c r="AN4475" s="42"/>
      <c r="AO4475" s="42"/>
      <c r="AP4475" s="42"/>
      <c r="AY4475" s="42"/>
      <c r="AZ4475" s="42"/>
      <c r="BA4475" s="42"/>
      <c r="BB4475" s="42"/>
      <c r="BN4475" s="54" t="s">
        <v>4578</v>
      </c>
      <c r="BO4475" s="58" t="str">
        <f t="shared" si="69"/>
        <v>境内资产</v>
      </c>
      <c r="BP4475" s="58" t="str">
        <f>IF(M4475="",VLOOKUP(D4475,Sheet4!$A$1:$B$92,2,0),VLOOKUP(Q4475,Sheet4!$A$1:$B$92,2,0))</f>
        <v>保险资产管理产品</v>
      </c>
    </row>
    <row r="4476" spans="1:68" s="58" customFormat="1" ht="12.75" customHeight="1">
      <c r="A4476" s="64" t="s">
        <v>1636</v>
      </c>
      <c r="B4476" s="54" t="s">
        <v>1637</v>
      </c>
      <c r="C4476" s="252" t="s">
        <v>5552</v>
      </c>
      <c r="D4476" s="252" t="s">
        <v>678</v>
      </c>
      <c r="E4476" s="54" t="s">
        <v>1638</v>
      </c>
      <c r="F4476" s="54" t="s">
        <v>1637</v>
      </c>
      <c r="G4476" s="54">
        <v>116</v>
      </c>
      <c r="H4476" s="323">
        <v>4669</v>
      </c>
      <c r="I4476" s="323">
        <v>2831.56</v>
      </c>
      <c r="J4476" s="42"/>
      <c r="K4476" s="42"/>
      <c r="L4476" s="42" t="s">
        <v>4489</v>
      </c>
      <c r="M4476" s="42" t="s">
        <v>2416</v>
      </c>
      <c r="N4476" s="42" t="s">
        <v>2417</v>
      </c>
      <c r="O4476" s="137" t="s">
        <v>2418</v>
      </c>
      <c r="P4476" s="42" t="s">
        <v>64</v>
      </c>
      <c r="Q4476" s="42" t="s">
        <v>65</v>
      </c>
      <c r="R4476" s="42">
        <v>1</v>
      </c>
      <c r="S4476" s="137" t="s">
        <v>2419</v>
      </c>
      <c r="T4476" s="62">
        <v>699571750</v>
      </c>
      <c r="U4476" s="62">
        <v>676520223.12</v>
      </c>
      <c r="Z4476" s="54" t="s">
        <v>68</v>
      </c>
      <c r="AA4476" s="132">
        <v>1.2888888888888899E-6</v>
      </c>
      <c r="AJ4476" s="42"/>
      <c r="AM4476" s="42"/>
      <c r="AN4476" s="42"/>
      <c r="AO4476" s="42"/>
      <c r="AP4476" s="42"/>
      <c r="AY4476" s="42"/>
      <c r="AZ4476" s="42"/>
      <c r="BA4476" s="42"/>
      <c r="BB4476" s="42"/>
      <c r="BN4476" s="54" t="s">
        <v>4578</v>
      </c>
      <c r="BO4476" s="58" t="str">
        <f t="shared" si="69"/>
        <v>境内资产</v>
      </c>
      <c r="BP4476" s="58" t="str">
        <f>IF(M4476="",VLOOKUP(D4476,Sheet4!$A$1:$B$92,2,0),VLOOKUP(Q4476,Sheet4!$A$1:$B$92,2,0))</f>
        <v>保险资产管理产品</v>
      </c>
    </row>
    <row r="4477" spans="1:68" s="58" customFormat="1" ht="12.75" customHeight="1">
      <c r="A4477" s="64" t="s">
        <v>1826</v>
      </c>
      <c r="B4477" s="54" t="s">
        <v>1827</v>
      </c>
      <c r="C4477" s="252" t="s">
        <v>5552</v>
      </c>
      <c r="D4477" s="252" t="s">
        <v>678</v>
      </c>
      <c r="E4477" s="54" t="s">
        <v>1828</v>
      </c>
      <c r="F4477" s="54" t="s">
        <v>1827</v>
      </c>
      <c r="G4477" s="54">
        <v>99</v>
      </c>
      <c r="H4477" s="323">
        <v>2684.88</v>
      </c>
      <c r="I4477" s="323">
        <v>1924.56</v>
      </c>
      <c r="J4477" s="42"/>
      <c r="K4477" s="42"/>
      <c r="L4477" s="42" t="s">
        <v>4489</v>
      </c>
      <c r="M4477" s="42" t="s">
        <v>2416</v>
      </c>
      <c r="N4477" s="42" t="s">
        <v>2417</v>
      </c>
      <c r="O4477" s="137" t="s">
        <v>2418</v>
      </c>
      <c r="P4477" s="42" t="s">
        <v>64</v>
      </c>
      <c r="Q4477" s="42" t="s">
        <v>65</v>
      </c>
      <c r="R4477" s="42">
        <v>1</v>
      </c>
      <c r="S4477" s="137" t="s">
        <v>2419</v>
      </c>
      <c r="T4477" s="62">
        <v>699571750</v>
      </c>
      <c r="U4477" s="62">
        <v>676520223.12</v>
      </c>
      <c r="Z4477" s="54" t="s">
        <v>68</v>
      </c>
      <c r="AA4477" s="132">
        <v>1.03316889598076E-6</v>
      </c>
      <c r="AJ4477" s="42"/>
      <c r="AM4477" s="42"/>
      <c r="AN4477" s="42"/>
      <c r="AO4477" s="42"/>
      <c r="AP4477" s="42"/>
      <c r="AY4477" s="42"/>
      <c r="AZ4477" s="42"/>
      <c r="BA4477" s="42"/>
      <c r="BB4477" s="42"/>
      <c r="BN4477" s="54" t="s">
        <v>4578</v>
      </c>
      <c r="BO4477" s="58" t="str">
        <f t="shared" si="69"/>
        <v>境内资产</v>
      </c>
      <c r="BP4477" s="58" t="str">
        <f>IF(M4477="",VLOOKUP(D4477,Sheet4!$A$1:$B$92,2,0),VLOOKUP(Q4477,Sheet4!$A$1:$B$92,2,0))</f>
        <v>保险资产管理产品</v>
      </c>
    </row>
    <row r="4478" spans="1:68" s="58" customFormat="1" ht="12.75" customHeight="1">
      <c r="A4478" s="64" t="s">
        <v>2808</v>
      </c>
      <c r="B4478" s="54" t="s">
        <v>2809</v>
      </c>
      <c r="C4478" s="252" t="s">
        <v>5552</v>
      </c>
      <c r="D4478" s="252" t="s">
        <v>678</v>
      </c>
      <c r="E4478" s="54" t="s">
        <v>2810</v>
      </c>
      <c r="F4478" s="54" t="s">
        <v>2809</v>
      </c>
      <c r="G4478" s="54">
        <v>190</v>
      </c>
      <c r="H4478" s="323">
        <v>2257.1999999999998</v>
      </c>
      <c r="I4478" s="323">
        <v>2821.5</v>
      </c>
      <c r="J4478" s="42"/>
      <c r="K4478" s="42"/>
      <c r="L4478" s="42" t="s">
        <v>4489</v>
      </c>
      <c r="M4478" s="42" t="s">
        <v>2416</v>
      </c>
      <c r="N4478" s="42" t="s">
        <v>2417</v>
      </c>
      <c r="O4478" s="137" t="s">
        <v>2418</v>
      </c>
      <c r="P4478" s="42" t="s">
        <v>64</v>
      </c>
      <c r="Q4478" s="42" t="s">
        <v>65</v>
      </c>
      <c r="R4478" s="42">
        <v>1</v>
      </c>
      <c r="S4478" s="137" t="s">
        <v>2419</v>
      </c>
      <c r="T4478" s="62">
        <v>699571750</v>
      </c>
      <c r="U4478" s="62">
        <v>676520223.12</v>
      </c>
      <c r="Z4478" s="54" t="s">
        <v>68</v>
      </c>
      <c r="AA4478" s="132">
        <v>1.2384498258348499E-6</v>
      </c>
      <c r="AJ4478" s="42"/>
      <c r="AM4478" s="42"/>
      <c r="AN4478" s="42"/>
      <c r="AO4478" s="42"/>
      <c r="AP4478" s="42"/>
      <c r="AY4478" s="42"/>
      <c r="AZ4478" s="42"/>
      <c r="BA4478" s="42"/>
      <c r="BB4478" s="42"/>
      <c r="BN4478" s="54" t="s">
        <v>4578</v>
      </c>
      <c r="BO4478" s="58" t="str">
        <f t="shared" si="69"/>
        <v>境内资产</v>
      </c>
      <c r="BP4478" s="58" t="str">
        <f>IF(M4478="",VLOOKUP(D4478,Sheet4!$A$1:$B$92,2,0),VLOOKUP(Q4478,Sheet4!$A$1:$B$92,2,0))</f>
        <v>保险资产管理产品</v>
      </c>
    </row>
    <row r="4479" spans="1:68" s="58" customFormat="1" ht="12.75" customHeight="1">
      <c r="A4479" s="64" t="s">
        <v>2811</v>
      </c>
      <c r="B4479" s="54" t="s">
        <v>2812</v>
      </c>
      <c r="C4479" s="252" t="s">
        <v>5552</v>
      </c>
      <c r="D4479" s="252" t="s">
        <v>678</v>
      </c>
      <c r="E4479" s="54" t="s">
        <v>2813</v>
      </c>
      <c r="F4479" s="54" t="s">
        <v>2812</v>
      </c>
      <c r="G4479" s="54">
        <v>237</v>
      </c>
      <c r="H4479" s="323">
        <v>3081</v>
      </c>
      <c r="I4479" s="323">
        <v>3363.03</v>
      </c>
      <c r="J4479" s="42"/>
      <c r="K4479" s="42"/>
      <c r="L4479" s="42" t="s">
        <v>4489</v>
      </c>
      <c r="M4479" s="42" t="s">
        <v>2416</v>
      </c>
      <c r="N4479" s="42" t="s">
        <v>2417</v>
      </c>
      <c r="O4479" s="137" t="s">
        <v>2418</v>
      </c>
      <c r="P4479" s="42" t="s">
        <v>64</v>
      </c>
      <c r="Q4479" s="42" t="s">
        <v>65</v>
      </c>
      <c r="R4479" s="42">
        <v>1</v>
      </c>
      <c r="S4479" s="137" t="s">
        <v>2419</v>
      </c>
      <c r="T4479" s="62">
        <v>699571750</v>
      </c>
      <c r="U4479" s="62">
        <v>676520223.12</v>
      </c>
      <c r="Z4479" s="54" t="s">
        <v>68</v>
      </c>
      <c r="AA4479" s="132">
        <v>1.01974958048277E-6</v>
      </c>
      <c r="AJ4479" s="42"/>
      <c r="AM4479" s="42"/>
      <c r="AN4479" s="42"/>
      <c r="AO4479" s="42"/>
      <c r="AP4479" s="42"/>
      <c r="AY4479" s="42"/>
      <c r="AZ4479" s="42"/>
      <c r="BA4479" s="42"/>
      <c r="BB4479" s="42"/>
      <c r="BN4479" s="54" t="s">
        <v>4578</v>
      </c>
      <c r="BO4479" s="58" t="str">
        <f t="shared" si="69"/>
        <v>境内资产</v>
      </c>
      <c r="BP4479" s="58" t="str">
        <f>IF(M4479="",VLOOKUP(D4479,Sheet4!$A$1:$B$92,2,0),VLOOKUP(Q4479,Sheet4!$A$1:$B$92,2,0))</f>
        <v>保险资产管理产品</v>
      </c>
    </row>
    <row r="4480" spans="1:68" s="58" customFormat="1" ht="12.75" customHeight="1">
      <c r="A4480" s="64" t="s">
        <v>2245</v>
      </c>
      <c r="B4480" s="54" t="s">
        <v>2246</v>
      </c>
      <c r="C4480" s="252" t="s">
        <v>5552</v>
      </c>
      <c r="D4480" s="252" t="s">
        <v>678</v>
      </c>
      <c r="E4480" s="54" t="s">
        <v>2814</v>
      </c>
      <c r="F4480" s="54" t="s">
        <v>2246</v>
      </c>
      <c r="G4480" s="54">
        <v>228</v>
      </c>
      <c r="H4480" s="323">
        <v>15089.04</v>
      </c>
      <c r="I4480" s="323">
        <v>6486.6</v>
      </c>
      <c r="J4480" s="42"/>
      <c r="K4480" s="42"/>
      <c r="L4480" s="42" t="s">
        <v>4489</v>
      </c>
      <c r="M4480" s="42" t="s">
        <v>2416</v>
      </c>
      <c r="N4480" s="42" t="s">
        <v>2417</v>
      </c>
      <c r="O4480" s="137" t="s">
        <v>2418</v>
      </c>
      <c r="P4480" s="42" t="s">
        <v>64</v>
      </c>
      <c r="Q4480" s="42" t="s">
        <v>65</v>
      </c>
      <c r="R4480" s="42">
        <v>1</v>
      </c>
      <c r="S4480" s="137" t="s">
        <v>2419</v>
      </c>
      <c r="T4480" s="62">
        <v>699571750</v>
      </c>
      <c r="U4480" s="62">
        <v>676520223.12</v>
      </c>
      <c r="Z4480" s="54" t="s">
        <v>68</v>
      </c>
      <c r="AA4480" s="132">
        <v>1.98439525532835E-6</v>
      </c>
      <c r="AJ4480" s="42"/>
      <c r="AM4480" s="42"/>
      <c r="AN4480" s="42"/>
      <c r="AO4480" s="42"/>
      <c r="AP4480" s="42"/>
      <c r="AY4480" s="42"/>
      <c r="AZ4480" s="42"/>
      <c r="BA4480" s="42"/>
      <c r="BB4480" s="42"/>
      <c r="BN4480" s="54" t="s">
        <v>4578</v>
      </c>
      <c r="BO4480" s="58" t="str">
        <f t="shared" si="69"/>
        <v>境内资产</v>
      </c>
      <c r="BP4480" s="58" t="str">
        <f>IF(M4480="",VLOOKUP(D4480,Sheet4!$A$1:$B$92,2,0),VLOOKUP(Q4480,Sheet4!$A$1:$B$92,2,0))</f>
        <v>保险资产管理产品</v>
      </c>
    </row>
    <row r="4481" spans="1:68" s="58" customFormat="1" ht="12.75" customHeight="1">
      <c r="A4481" s="64" t="s">
        <v>1829</v>
      </c>
      <c r="B4481" s="54" t="s">
        <v>1830</v>
      </c>
      <c r="C4481" s="252" t="s">
        <v>5552</v>
      </c>
      <c r="D4481" s="252" t="s">
        <v>678</v>
      </c>
      <c r="E4481" s="54" t="s">
        <v>1831</v>
      </c>
      <c r="F4481" s="54" t="s">
        <v>1830</v>
      </c>
      <c r="G4481" s="54">
        <v>343</v>
      </c>
      <c r="H4481" s="323">
        <v>9552.5499999999993</v>
      </c>
      <c r="I4481" s="323">
        <v>7271.6</v>
      </c>
      <c r="J4481" s="42"/>
      <c r="K4481" s="42"/>
      <c r="L4481" s="42" t="s">
        <v>4489</v>
      </c>
      <c r="M4481" s="42" t="s">
        <v>2416</v>
      </c>
      <c r="N4481" s="42" t="s">
        <v>2417</v>
      </c>
      <c r="O4481" s="137" t="s">
        <v>2418</v>
      </c>
      <c r="P4481" s="42" t="s">
        <v>64</v>
      </c>
      <c r="Q4481" s="42" t="s">
        <v>65</v>
      </c>
      <c r="R4481" s="42">
        <v>1</v>
      </c>
      <c r="S4481" s="137" t="s">
        <v>2419</v>
      </c>
      <c r="T4481" s="62">
        <v>699571750</v>
      </c>
      <c r="U4481" s="62">
        <v>676520223.12</v>
      </c>
      <c r="Z4481" s="54" t="s">
        <v>68</v>
      </c>
      <c r="AA4481" s="132">
        <v>1.59805065773995E-6</v>
      </c>
      <c r="AJ4481" s="42"/>
      <c r="AM4481" s="42"/>
      <c r="AN4481" s="42"/>
      <c r="AO4481" s="42"/>
      <c r="AP4481" s="42"/>
      <c r="AY4481" s="42"/>
      <c r="AZ4481" s="42"/>
      <c r="BA4481" s="42"/>
      <c r="BB4481" s="42"/>
      <c r="BN4481" s="54" t="s">
        <v>4578</v>
      </c>
      <c r="BO4481" s="58" t="str">
        <f t="shared" si="69"/>
        <v>境内资产</v>
      </c>
      <c r="BP4481" s="58" t="str">
        <f>IF(M4481="",VLOOKUP(D4481,Sheet4!$A$1:$B$92,2,0),VLOOKUP(Q4481,Sheet4!$A$1:$B$92,2,0))</f>
        <v>保险资产管理产品</v>
      </c>
    </row>
    <row r="4482" spans="1:68" s="58" customFormat="1" ht="12.75" customHeight="1">
      <c r="A4482" s="64" t="s">
        <v>1639</v>
      </c>
      <c r="B4482" s="54" t="s">
        <v>1640</v>
      </c>
      <c r="C4482" s="252" t="s">
        <v>5552</v>
      </c>
      <c r="D4482" s="252" t="s">
        <v>678</v>
      </c>
      <c r="E4482" s="54" t="s">
        <v>1641</v>
      </c>
      <c r="F4482" s="54" t="s">
        <v>1640</v>
      </c>
      <c r="G4482" s="54">
        <v>153</v>
      </c>
      <c r="H4482" s="323">
        <v>4701.6899999999996</v>
      </c>
      <c r="I4482" s="323">
        <v>3333.87</v>
      </c>
      <c r="J4482" s="42"/>
      <c r="K4482" s="42"/>
      <c r="L4482" s="42" t="s">
        <v>4489</v>
      </c>
      <c r="M4482" s="42" t="s">
        <v>2416</v>
      </c>
      <c r="N4482" s="42" t="s">
        <v>2417</v>
      </c>
      <c r="O4482" s="137" t="s">
        <v>2418</v>
      </c>
      <c r="P4482" s="42" t="s">
        <v>64</v>
      </c>
      <c r="Q4482" s="42" t="s">
        <v>65</v>
      </c>
      <c r="R4482" s="42">
        <v>1</v>
      </c>
      <c r="S4482" s="137" t="s">
        <v>2419</v>
      </c>
      <c r="T4482" s="62">
        <v>699571750</v>
      </c>
      <c r="U4482" s="62">
        <v>676520223.12</v>
      </c>
      <c r="Z4482" s="54" t="s">
        <v>68</v>
      </c>
      <c r="AA4482" s="132">
        <v>1.2750000000000001E-6</v>
      </c>
      <c r="AJ4482" s="42"/>
      <c r="AM4482" s="42"/>
      <c r="AN4482" s="42"/>
      <c r="AO4482" s="42"/>
      <c r="AP4482" s="42"/>
      <c r="AY4482" s="42"/>
      <c r="AZ4482" s="42"/>
      <c r="BA4482" s="42"/>
      <c r="BB4482" s="42"/>
      <c r="BN4482" s="54" t="s">
        <v>4578</v>
      </c>
      <c r="BO4482" s="58" t="str">
        <f t="shared" si="69"/>
        <v>境内资产</v>
      </c>
      <c r="BP4482" s="58" t="str">
        <f>IF(M4482="",VLOOKUP(D4482,Sheet4!$A$1:$B$92,2,0),VLOOKUP(Q4482,Sheet4!$A$1:$B$92,2,0))</f>
        <v>保险资产管理产品</v>
      </c>
    </row>
    <row r="4483" spans="1:68" s="58" customFormat="1" ht="12.75" customHeight="1">
      <c r="A4483" s="64" t="s">
        <v>1642</v>
      </c>
      <c r="B4483" s="54" t="s">
        <v>1643</v>
      </c>
      <c r="C4483" s="252" t="s">
        <v>5552</v>
      </c>
      <c r="D4483" s="252" t="s">
        <v>678</v>
      </c>
      <c r="E4483" s="54" t="s">
        <v>1644</v>
      </c>
      <c r="F4483" s="54" t="s">
        <v>1643</v>
      </c>
      <c r="G4483" s="54">
        <v>231</v>
      </c>
      <c r="H4483" s="323">
        <v>14802.48</v>
      </c>
      <c r="I4483" s="323">
        <v>7567.56</v>
      </c>
      <c r="J4483" s="42"/>
      <c r="K4483" s="42"/>
      <c r="L4483" s="42" t="s">
        <v>4489</v>
      </c>
      <c r="M4483" s="42" t="s">
        <v>2416</v>
      </c>
      <c r="N4483" s="42" t="s">
        <v>2417</v>
      </c>
      <c r="O4483" s="137" t="s">
        <v>2418</v>
      </c>
      <c r="P4483" s="42" t="s">
        <v>64</v>
      </c>
      <c r="Q4483" s="42" t="s">
        <v>65</v>
      </c>
      <c r="R4483" s="42">
        <v>1</v>
      </c>
      <c r="S4483" s="137" t="s">
        <v>2419</v>
      </c>
      <c r="T4483" s="62">
        <v>699571750</v>
      </c>
      <c r="U4483" s="62">
        <v>676520223.12</v>
      </c>
      <c r="Z4483" s="54" t="s">
        <v>68</v>
      </c>
      <c r="AA4483" s="132">
        <v>1.85096153846154E-6</v>
      </c>
      <c r="AJ4483" s="42"/>
      <c r="AM4483" s="42"/>
      <c r="AN4483" s="42"/>
      <c r="AO4483" s="42"/>
      <c r="AP4483" s="42"/>
      <c r="AY4483" s="42"/>
      <c r="AZ4483" s="42"/>
      <c r="BA4483" s="42"/>
      <c r="BB4483" s="42"/>
      <c r="BN4483" s="54" t="s">
        <v>4578</v>
      </c>
      <c r="BO4483" s="58" t="str">
        <f t="shared" ref="BO4483:BO4546" si="70">IF(LEFT(D4483,2)="境外","境外资产","境内资产")</f>
        <v>境内资产</v>
      </c>
      <c r="BP4483" s="58" t="str">
        <f>IF(M4483="",VLOOKUP(D4483,Sheet4!$A$1:$B$92,2,0),VLOOKUP(Q4483,Sheet4!$A$1:$B$92,2,0))</f>
        <v>保险资产管理产品</v>
      </c>
    </row>
    <row r="4484" spans="1:68" s="58" customFormat="1" ht="12.75" customHeight="1">
      <c r="A4484" s="64" t="s">
        <v>2180</v>
      </c>
      <c r="B4484" s="54" t="s">
        <v>2347</v>
      </c>
      <c r="C4484" s="252" t="s">
        <v>5552</v>
      </c>
      <c r="D4484" s="252" t="s">
        <v>678</v>
      </c>
      <c r="E4484" s="54" t="s">
        <v>2815</v>
      </c>
      <c r="F4484" s="54" t="s">
        <v>2347</v>
      </c>
      <c r="G4484" s="54">
        <v>96</v>
      </c>
      <c r="H4484" s="323">
        <v>2088.96</v>
      </c>
      <c r="I4484" s="323">
        <v>2002.56</v>
      </c>
      <c r="J4484" s="42"/>
      <c r="K4484" s="42"/>
      <c r="L4484" s="42" t="s">
        <v>4489</v>
      </c>
      <c r="M4484" s="42" t="s">
        <v>2416</v>
      </c>
      <c r="N4484" s="42" t="s">
        <v>2417</v>
      </c>
      <c r="O4484" s="137" t="s">
        <v>2418</v>
      </c>
      <c r="P4484" s="42" t="s">
        <v>64</v>
      </c>
      <c r="Q4484" s="42" t="s">
        <v>65</v>
      </c>
      <c r="R4484" s="42">
        <v>1</v>
      </c>
      <c r="S4484" s="137" t="s">
        <v>2419</v>
      </c>
      <c r="T4484" s="62">
        <v>699571750</v>
      </c>
      <c r="U4484" s="62">
        <v>676520223.12</v>
      </c>
      <c r="Z4484" s="54" t="s">
        <v>68</v>
      </c>
      <c r="AA4484" s="132">
        <v>9.5999999999999991E-7</v>
      </c>
      <c r="AJ4484" s="42"/>
      <c r="AM4484" s="42"/>
      <c r="AN4484" s="42"/>
      <c r="AO4484" s="42"/>
      <c r="AP4484" s="42"/>
      <c r="AY4484" s="42"/>
      <c r="AZ4484" s="42"/>
      <c r="BA4484" s="42"/>
      <c r="BB4484" s="42"/>
      <c r="BN4484" s="54" t="s">
        <v>4578</v>
      </c>
      <c r="BO4484" s="58" t="str">
        <f t="shared" si="70"/>
        <v>境内资产</v>
      </c>
      <c r="BP4484" s="58" t="str">
        <f>IF(M4484="",VLOOKUP(D4484,Sheet4!$A$1:$B$92,2,0),VLOOKUP(Q4484,Sheet4!$A$1:$B$92,2,0))</f>
        <v>保险资产管理产品</v>
      </c>
    </row>
    <row r="4485" spans="1:68" s="58" customFormat="1" ht="12.75" customHeight="1">
      <c r="A4485" s="64" t="s">
        <v>1767</v>
      </c>
      <c r="B4485" s="54" t="s">
        <v>1768</v>
      </c>
      <c r="C4485" s="252" t="s">
        <v>5552</v>
      </c>
      <c r="D4485" s="252" t="s">
        <v>678</v>
      </c>
      <c r="E4485" s="54" t="s">
        <v>1769</v>
      </c>
      <c r="F4485" s="54" t="s">
        <v>1768</v>
      </c>
      <c r="G4485" s="54">
        <v>195</v>
      </c>
      <c r="H4485" s="323">
        <v>5709.6</v>
      </c>
      <c r="I4485" s="323">
        <v>3320.85</v>
      </c>
      <c r="J4485" s="42"/>
      <c r="K4485" s="42"/>
      <c r="L4485" s="42" t="s">
        <v>4489</v>
      </c>
      <c r="M4485" s="42" t="s">
        <v>2416</v>
      </c>
      <c r="N4485" s="42" t="s">
        <v>2417</v>
      </c>
      <c r="O4485" s="137" t="s">
        <v>2418</v>
      </c>
      <c r="P4485" s="42" t="s">
        <v>64</v>
      </c>
      <c r="Q4485" s="42" t="s">
        <v>65</v>
      </c>
      <c r="R4485" s="42">
        <v>1</v>
      </c>
      <c r="S4485" s="137" t="s">
        <v>2419</v>
      </c>
      <c r="T4485" s="62">
        <v>699571750</v>
      </c>
      <c r="U4485" s="62">
        <v>676520223.12</v>
      </c>
      <c r="Z4485" s="54" t="s">
        <v>68</v>
      </c>
      <c r="AA4485" s="132">
        <v>1.4624268786560701E-6</v>
      </c>
      <c r="AJ4485" s="42"/>
      <c r="AM4485" s="42"/>
      <c r="AN4485" s="42"/>
      <c r="AO4485" s="42"/>
      <c r="AP4485" s="42"/>
      <c r="AY4485" s="42"/>
      <c r="AZ4485" s="42"/>
      <c r="BA4485" s="42"/>
      <c r="BB4485" s="42"/>
      <c r="BN4485" s="54" t="s">
        <v>4578</v>
      </c>
      <c r="BO4485" s="58" t="str">
        <f t="shared" si="70"/>
        <v>境内资产</v>
      </c>
      <c r="BP4485" s="58" t="str">
        <f>IF(M4485="",VLOOKUP(D4485,Sheet4!$A$1:$B$92,2,0),VLOOKUP(Q4485,Sheet4!$A$1:$B$92,2,0))</f>
        <v>保险资产管理产品</v>
      </c>
    </row>
    <row r="4486" spans="1:68" s="58" customFormat="1" ht="12.75" customHeight="1">
      <c r="A4486" s="64" t="s">
        <v>1770</v>
      </c>
      <c r="B4486" s="54" t="s">
        <v>1771</v>
      </c>
      <c r="C4486" s="252" t="s">
        <v>5552</v>
      </c>
      <c r="D4486" s="252" t="s">
        <v>678</v>
      </c>
      <c r="E4486" s="54" t="s">
        <v>1772</v>
      </c>
      <c r="F4486" s="54" t="s">
        <v>1771</v>
      </c>
      <c r="G4486" s="54">
        <v>668</v>
      </c>
      <c r="H4486" s="323">
        <v>51142.080000000002</v>
      </c>
      <c r="I4486" s="323">
        <v>33126.120000000003</v>
      </c>
      <c r="J4486" s="42"/>
      <c r="K4486" s="42"/>
      <c r="L4486" s="42" t="s">
        <v>4489</v>
      </c>
      <c r="M4486" s="42" t="s">
        <v>2416</v>
      </c>
      <c r="N4486" s="42" t="s">
        <v>2417</v>
      </c>
      <c r="O4486" s="137" t="s">
        <v>2418</v>
      </c>
      <c r="P4486" s="42" t="s">
        <v>64</v>
      </c>
      <c r="Q4486" s="42" t="s">
        <v>65</v>
      </c>
      <c r="R4486" s="42">
        <v>1</v>
      </c>
      <c r="S4486" s="137" t="s">
        <v>2419</v>
      </c>
      <c r="T4486" s="62">
        <v>699571750</v>
      </c>
      <c r="U4486" s="62">
        <v>676520223.12</v>
      </c>
      <c r="Z4486" s="54" t="s">
        <v>68</v>
      </c>
      <c r="AA4486" s="132">
        <v>1.5904761904761899E-6</v>
      </c>
      <c r="AJ4486" s="42"/>
      <c r="AM4486" s="42"/>
      <c r="AN4486" s="42"/>
      <c r="AO4486" s="42"/>
      <c r="AP4486" s="42"/>
      <c r="AY4486" s="42"/>
      <c r="AZ4486" s="42"/>
      <c r="BA4486" s="42"/>
      <c r="BB4486" s="42"/>
      <c r="BN4486" s="54" t="s">
        <v>4578</v>
      </c>
      <c r="BO4486" s="58" t="str">
        <f t="shared" si="70"/>
        <v>境内资产</v>
      </c>
      <c r="BP4486" s="58" t="str">
        <f>IF(M4486="",VLOOKUP(D4486,Sheet4!$A$1:$B$92,2,0),VLOOKUP(Q4486,Sheet4!$A$1:$B$92,2,0))</f>
        <v>保险资产管理产品</v>
      </c>
    </row>
    <row r="4487" spans="1:68" s="58" customFormat="1" ht="12.75" customHeight="1">
      <c r="A4487" s="64" t="s">
        <v>2045</v>
      </c>
      <c r="B4487" s="54" t="s">
        <v>2046</v>
      </c>
      <c r="C4487" s="252" t="s">
        <v>5552</v>
      </c>
      <c r="D4487" s="252" t="s">
        <v>678</v>
      </c>
      <c r="E4487" s="54" t="s">
        <v>2816</v>
      </c>
      <c r="F4487" s="54" t="s">
        <v>2046</v>
      </c>
      <c r="G4487" s="54">
        <v>459</v>
      </c>
      <c r="H4487" s="323">
        <v>11842.2</v>
      </c>
      <c r="I4487" s="323">
        <v>8982.6299999999992</v>
      </c>
      <c r="J4487" s="42"/>
      <c r="K4487" s="42"/>
      <c r="L4487" s="42" t="s">
        <v>4489</v>
      </c>
      <c r="M4487" s="42" t="s">
        <v>2416</v>
      </c>
      <c r="N4487" s="42" t="s">
        <v>2417</v>
      </c>
      <c r="O4487" s="137" t="s">
        <v>2418</v>
      </c>
      <c r="P4487" s="42" t="s">
        <v>64</v>
      </c>
      <c r="Q4487" s="42" t="s">
        <v>65</v>
      </c>
      <c r="R4487" s="42">
        <v>1</v>
      </c>
      <c r="S4487" s="137" t="s">
        <v>2419</v>
      </c>
      <c r="T4487" s="62">
        <v>699571750</v>
      </c>
      <c r="U4487" s="62">
        <v>676520223.12</v>
      </c>
      <c r="Z4487" s="54" t="s">
        <v>68</v>
      </c>
      <c r="AA4487" s="132">
        <v>1.9124999999999999E-6</v>
      </c>
      <c r="AJ4487" s="42"/>
      <c r="AM4487" s="42"/>
      <c r="AN4487" s="42"/>
      <c r="AO4487" s="42"/>
      <c r="AP4487" s="42"/>
      <c r="AY4487" s="42"/>
      <c r="AZ4487" s="42"/>
      <c r="BA4487" s="42"/>
      <c r="BB4487" s="42"/>
      <c r="BN4487" s="54" t="s">
        <v>4578</v>
      </c>
      <c r="BO4487" s="58" t="str">
        <f t="shared" si="70"/>
        <v>境内资产</v>
      </c>
      <c r="BP4487" s="58" t="str">
        <f>IF(M4487="",VLOOKUP(D4487,Sheet4!$A$1:$B$92,2,0),VLOOKUP(Q4487,Sheet4!$A$1:$B$92,2,0))</f>
        <v>保险资产管理产品</v>
      </c>
    </row>
    <row r="4488" spans="1:68" s="58" customFormat="1" ht="12.75" customHeight="1">
      <c r="A4488" s="64" t="s">
        <v>2049</v>
      </c>
      <c r="B4488" s="54" t="s">
        <v>2050</v>
      </c>
      <c r="C4488" s="252" t="s">
        <v>5552</v>
      </c>
      <c r="D4488" s="252" t="s">
        <v>678</v>
      </c>
      <c r="E4488" s="54" t="s">
        <v>2817</v>
      </c>
      <c r="F4488" s="54" t="s">
        <v>2050</v>
      </c>
      <c r="G4488" s="129">
        <v>2188</v>
      </c>
      <c r="H4488" s="323">
        <v>8314.4</v>
      </c>
      <c r="I4488" s="323">
        <v>12121.52</v>
      </c>
      <c r="J4488" s="42"/>
      <c r="K4488" s="42"/>
      <c r="L4488" s="42" t="s">
        <v>4489</v>
      </c>
      <c r="M4488" s="42" t="s">
        <v>2416</v>
      </c>
      <c r="N4488" s="42" t="s">
        <v>2417</v>
      </c>
      <c r="O4488" s="137" t="s">
        <v>2418</v>
      </c>
      <c r="P4488" s="42" t="s">
        <v>64</v>
      </c>
      <c r="Q4488" s="42" t="s">
        <v>65</v>
      </c>
      <c r="R4488" s="42">
        <v>1</v>
      </c>
      <c r="S4488" s="137" t="s">
        <v>2419</v>
      </c>
      <c r="T4488" s="62">
        <v>699571750</v>
      </c>
      <c r="U4488" s="62">
        <v>676520223.12</v>
      </c>
      <c r="Z4488" s="54" t="s">
        <v>68</v>
      </c>
      <c r="AA4488" s="132">
        <v>1.6545674531155499E-6</v>
      </c>
      <c r="AJ4488" s="42"/>
      <c r="AM4488" s="42"/>
      <c r="AN4488" s="42"/>
      <c r="AO4488" s="42"/>
      <c r="AP4488" s="42"/>
      <c r="AY4488" s="42"/>
      <c r="AZ4488" s="42"/>
      <c r="BA4488" s="42"/>
      <c r="BB4488" s="42"/>
      <c r="BN4488" s="54" t="s">
        <v>4578</v>
      </c>
      <c r="BO4488" s="58" t="str">
        <f t="shared" si="70"/>
        <v>境内资产</v>
      </c>
      <c r="BP4488" s="58" t="str">
        <f>IF(M4488="",VLOOKUP(D4488,Sheet4!$A$1:$B$92,2,0),VLOOKUP(Q4488,Sheet4!$A$1:$B$92,2,0))</f>
        <v>保险资产管理产品</v>
      </c>
    </row>
    <row r="4489" spans="1:68" s="58" customFormat="1" ht="12.75" customHeight="1">
      <c r="A4489" s="64" t="s">
        <v>2051</v>
      </c>
      <c r="B4489" s="54" t="s">
        <v>2052</v>
      </c>
      <c r="C4489" s="252" t="s">
        <v>5552</v>
      </c>
      <c r="D4489" s="252" t="s">
        <v>678</v>
      </c>
      <c r="E4489" s="54" t="s">
        <v>2818</v>
      </c>
      <c r="F4489" s="54" t="s">
        <v>2052</v>
      </c>
      <c r="G4489" s="54">
        <v>838</v>
      </c>
      <c r="H4489" s="323">
        <v>29899.84</v>
      </c>
      <c r="I4489" s="323">
        <v>22600.86</v>
      </c>
      <c r="J4489" s="42"/>
      <c r="K4489" s="42"/>
      <c r="L4489" s="42" t="s">
        <v>4489</v>
      </c>
      <c r="M4489" s="42" t="s">
        <v>2416</v>
      </c>
      <c r="N4489" s="42" t="s">
        <v>2417</v>
      </c>
      <c r="O4489" s="137" t="s">
        <v>2418</v>
      </c>
      <c r="P4489" s="42" t="s">
        <v>64</v>
      </c>
      <c r="Q4489" s="42" t="s">
        <v>65</v>
      </c>
      <c r="R4489" s="42">
        <v>1</v>
      </c>
      <c r="S4489" s="137" t="s">
        <v>2419</v>
      </c>
      <c r="T4489" s="62">
        <v>699571750</v>
      </c>
      <c r="U4489" s="62">
        <v>676520223.12</v>
      </c>
      <c r="Z4489" s="54" t="s">
        <v>68</v>
      </c>
      <c r="AA4489" s="132">
        <v>2.4403355432250999E-6</v>
      </c>
      <c r="AJ4489" s="42"/>
      <c r="AM4489" s="42"/>
      <c r="AN4489" s="42"/>
      <c r="AO4489" s="42"/>
      <c r="AP4489" s="42"/>
      <c r="AY4489" s="42"/>
      <c r="AZ4489" s="42"/>
      <c r="BA4489" s="42"/>
      <c r="BB4489" s="42"/>
      <c r="BN4489" s="54" t="s">
        <v>4578</v>
      </c>
      <c r="BO4489" s="58" t="str">
        <f t="shared" si="70"/>
        <v>境内资产</v>
      </c>
      <c r="BP4489" s="58" t="str">
        <f>IF(M4489="",VLOOKUP(D4489,Sheet4!$A$1:$B$92,2,0),VLOOKUP(Q4489,Sheet4!$A$1:$B$92,2,0))</f>
        <v>保险资产管理产品</v>
      </c>
    </row>
    <row r="4490" spans="1:68" s="58" customFormat="1" ht="12.75" customHeight="1">
      <c r="A4490" s="64" t="s">
        <v>2053</v>
      </c>
      <c r="B4490" s="54" t="s">
        <v>2054</v>
      </c>
      <c r="C4490" s="252" t="s">
        <v>5552</v>
      </c>
      <c r="D4490" s="252" t="s">
        <v>678</v>
      </c>
      <c r="E4490" s="54" t="s">
        <v>2819</v>
      </c>
      <c r="F4490" s="54" t="s">
        <v>2054</v>
      </c>
      <c r="G4490" s="129">
        <v>3118</v>
      </c>
      <c r="H4490" s="323">
        <v>53847.86</v>
      </c>
      <c r="I4490" s="323">
        <v>38164.32</v>
      </c>
      <c r="J4490" s="42"/>
      <c r="K4490" s="42"/>
      <c r="L4490" s="42" t="s">
        <v>4489</v>
      </c>
      <c r="M4490" s="42" t="s">
        <v>2416</v>
      </c>
      <c r="N4490" s="42" t="s">
        <v>2417</v>
      </c>
      <c r="O4490" s="137" t="s">
        <v>2418</v>
      </c>
      <c r="P4490" s="42" t="s">
        <v>64</v>
      </c>
      <c r="Q4490" s="42" t="s">
        <v>65</v>
      </c>
      <c r="R4490" s="42">
        <v>1</v>
      </c>
      <c r="S4490" s="137" t="s">
        <v>2419</v>
      </c>
      <c r="T4490" s="62">
        <v>699571750</v>
      </c>
      <c r="U4490" s="62">
        <v>676520223.12</v>
      </c>
      <c r="Z4490" s="54" t="s">
        <v>68</v>
      </c>
      <c r="AA4490" s="132">
        <v>3.7610875001880501E-6</v>
      </c>
      <c r="AJ4490" s="42"/>
      <c r="AM4490" s="42"/>
      <c r="AN4490" s="42"/>
      <c r="AO4490" s="42"/>
      <c r="AP4490" s="42"/>
      <c r="AY4490" s="42"/>
      <c r="AZ4490" s="42"/>
      <c r="BA4490" s="42"/>
      <c r="BB4490" s="42"/>
      <c r="BN4490" s="54" t="s">
        <v>4578</v>
      </c>
      <c r="BO4490" s="58" t="str">
        <f t="shared" si="70"/>
        <v>境内资产</v>
      </c>
      <c r="BP4490" s="58" t="str">
        <f>IF(M4490="",VLOOKUP(D4490,Sheet4!$A$1:$B$92,2,0),VLOOKUP(Q4490,Sheet4!$A$1:$B$92,2,0))</f>
        <v>保险资产管理产品</v>
      </c>
    </row>
    <row r="4491" spans="1:68" s="58" customFormat="1" ht="12.75" customHeight="1">
      <c r="A4491" s="64" t="s">
        <v>1832</v>
      </c>
      <c r="B4491" s="54" t="s">
        <v>1833</v>
      </c>
      <c r="C4491" s="252" t="s">
        <v>5552</v>
      </c>
      <c r="D4491" s="252" t="s">
        <v>678</v>
      </c>
      <c r="E4491" s="54" t="s">
        <v>1834</v>
      </c>
      <c r="F4491" s="54" t="s">
        <v>1833</v>
      </c>
      <c r="G4491" s="54">
        <v>159</v>
      </c>
      <c r="H4491" s="323">
        <v>11112.51</v>
      </c>
      <c r="I4491" s="323">
        <v>6212.13</v>
      </c>
      <c r="J4491" s="42"/>
      <c r="K4491" s="42"/>
      <c r="L4491" s="42" t="s">
        <v>4489</v>
      </c>
      <c r="M4491" s="42" t="s">
        <v>2416</v>
      </c>
      <c r="N4491" s="42" t="s">
        <v>2417</v>
      </c>
      <c r="O4491" s="137" t="s">
        <v>2418</v>
      </c>
      <c r="P4491" s="42" t="s">
        <v>64</v>
      </c>
      <c r="Q4491" s="42" t="s">
        <v>65</v>
      </c>
      <c r="R4491" s="42">
        <v>1</v>
      </c>
      <c r="S4491" s="137" t="s">
        <v>2419</v>
      </c>
      <c r="T4491" s="62">
        <v>699571750</v>
      </c>
      <c r="U4491" s="62">
        <v>676520223.12</v>
      </c>
      <c r="Z4491" s="54" t="s">
        <v>68</v>
      </c>
      <c r="AA4491" s="132">
        <v>1.7166492302609599E-6</v>
      </c>
      <c r="AJ4491" s="42"/>
      <c r="AM4491" s="42"/>
      <c r="AN4491" s="42"/>
      <c r="AO4491" s="42"/>
      <c r="AP4491" s="42"/>
      <c r="AY4491" s="42"/>
      <c r="AZ4491" s="42"/>
      <c r="BA4491" s="42"/>
      <c r="BB4491" s="42"/>
      <c r="BN4491" s="54" t="s">
        <v>4578</v>
      </c>
      <c r="BO4491" s="58" t="str">
        <f t="shared" si="70"/>
        <v>境内资产</v>
      </c>
      <c r="BP4491" s="58" t="str">
        <f>IF(M4491="",VLOOKUP(D4491,Sheet4!$A$1:$B$92,2,0),VLOOKUP(Q4491,Sheet4!$A$1:$B$92,2,0))</f>
        <v>保险资产管理产品</v>
      </c>
    </row>
    <row r="4492" spans="1:68" s="58" customFormat="1" ht="12.75" customHeight="1">
      <c r="A4492" s="64" t="s">
        <v>2247</v>
      </c>
      <c r="B4492" s="54" t="s">
        <v>2248</v>
      </c>
      <c r="C4492" s="252" t="s">
        <v>5552</v>
      </c>
      <c r="D4492" s="252" t="s">
        <v>678</v>
      </c>
      <c r="E4492" s="54" t="s">
        <v>2820</v>
      </c>
      <c r="F4492" s="54" t="s">
        <v>2248</v>
      </c>
      <c r="G4492" s="54">
        <v>128</v>
      </c>
      <c r="H4492" s="323">
        <v>4349.4399999999996</v>
      </c>
      <c r="I4492" s="323">
        <v>3304.96</v>
      </c>
      <c r="J4492" s="42"/>
      <c r="K4492" s="42"/>
      <c r="L4492" s="42" t="s">
        <v>4489</v>
      </c>
      <c r="M4492" s="42" t="s">
        <v>2416</v>
      </c>
      <c r="N4492" s="42" t="s">
        <v>2417</v>
      </c>
      <c r="O4492" s="137" t="s">
        <v>2418</v>
      </c>
      <c r="P4492" s="42" t="s">
        <v>64</v>
      </c>
      <c r="Q4492" s="42" t="s">
        <v>65</v>
      </c>
      <c r="R4492" s="42">
        <v>1</v>
      </c>
      <c r="S4492" s="137" t="s">
        <v>2419</v>
      </c>
      <c r="T4492" s="62">
        <v>699571750</v>
      </c>
      <c r="U4492" s="62">
        <v>676520223.12</v>
      </c>
      <c r="Z4492" s="54" t="s">
        <v>68</v>
      </c>
      <c r="AA4492" s="132">
        <v>1.26315706371246E-6</v>
      </c>
      <c r="AJ4492" s="42"/>
      <c r="AM4492" s="42"/>
      <c r="AN4492" s="42"/>
      <c r="AO4492" s="42"/>
      <c r="AP4492" s="42"/>
      <c r="AY4492" s="42"/>
      <c r="AZ4492" s="42"/>
      <c r="BA4492" s="42"/>
      <c r="BB4492" s="42"/>
      <c r="BN4492" s="54" t="s">
        <v>4578</v>
      </c>
      <c r="BO4492" s="58" t="str">
        <f t="shared" si="70"/>
        <v>境内资产</v>
      </c>
      <c r="BP4492" s="58" t="str">
        <f>IF(M4492="",VLOOKUP(D4492,Sheet4!$A$1:$B$92,2,0),VLOOKUP(Q4492,Sheet4!$A$1:$B$92,2,0))</f>
        <v>保险资产管理产品</v>
      </c>
    </row>
    <row r="4493" spans="1:68" s="58" customFormat="1" ht="12.75" customHeight="1">
      <c r="A4493" s="64" t="s">
        <v>2057</v>
      </c>
      <c r="B4493" s="54" t="s">
        <v>2058</v>
      </c>
      <c r="C4493" s="252" t="s">
        <v>5552</v>
      </c>
      <c r="D4493" s="252" t="s">
        <v>678</v>
      </c>
      <c r="E4493" s="54" t="s">
        <v>2821</v>
      </c>
      <c r="F4493" s="54" t="s">
        <v>2058</v>
      </c>
      <c r="G4493" s="54">
        <v>702</v>
      </c>
      <c r="H4493" s="323">
        <v>51161.760000000002</v>
      </c>
      <c r="I4493" s="323">
        <v>27939.599999999999</v>
      </c>
      <c r="J4493" s="42"/>
      <c r="K4493" s="42"/>
      <c r="L4493" s="42" t="s">
        <v>4489</v>
      </c>
      <c r="M4493" s="42" t="s">
        <v>2416</v>
      </c>
      <c r="N4493" s="42" t="s">
        <v>2417</v>
      </c>
      <c r="O4493" s="137" t="s">
        <v>2418</v>
      </c>
      <c r="P4493" s="42" t="s">
        <v>64</v>
      </c>
      <c r="Q4493" s="42" t="s">
        <v>65</v>
      </c>
      <c r="R4493" s="42">
        <v>1</v>
      </c>
      <c r="S4493" s="137" t="s">
        <v>2419</v>
      </c>
      <c r="T4493" s="62">
        <v>699571750</v>
      </c>
      <c r="U4493" s="62">
        <v>676520223.12</v>
      </c>
      <c r="Z4493" s="54" t="s">
        <v>68</v>
      </c>
      <c r="AA4493" s="132">
        <v>1.65749999907917E-6</v>
      </c>
      <c r="AJ4493" s="42"/>
      <c r="AM4493" s="42"/>
      <c r="AN4493" s="42"/>
      <c r="AO4493" s="42"/>
      <c r="AP4493" s="42"/>
      <c r="AY4493" s="42"/>
      <c r="AZ4493" s="42"/>
      <c r="BA4493" s="42"/>
      <c r="BB4493" s="42"/>
      <c r="BN4493" s="54" t="s">
        <v>4578</v>
      </c>
      <c r="BO4493" s="58" t="str">
        <f t="shared" si="70"/>
        <v>境内资产</v>
      </c>
      <c r="BP4493" s="58" t="str">
        <f>IF(M4493="",VLOOKUP(D4493,Sheet4!$A$1:$B$92,2,0),VLOOKUP(Q4493,Sheet4!$A$1:$B$92,2,0))</f>
        <v>保险资产管理产品</v>
      </c>
    </row>
    <row r="4494" spans="1:68" s="58" customFormat="1" ht="12.75" customHeight="1">
      <c r="A4494" s="64" t="s">
        <v>2059</v>
      </c>
      <c r="B4494" s="54" t="s">
        <v>2060</v>
      </c>
      <c r="C4494" s="252" t="s">
        <v>5552</v>
      </c>
      <c r="D4494" s="252" t="s">
        <v>678</v>
      </c>
      <c r="E4494" s="54" t="s">
        <v>2822</v>
      </c>
      <c r="F4494" s="54" t="s">
        <v>2060</v>
      </c>
      <c r="G4494" s="54">
        <v>110</v>
      </c>
      <c r="H4494" s="323">
        <v>6235.9</v>
      </c>
      <c r="I4494" s="323">
        <v>3463.9</v>
      </c>
      <c r="J4494" s="42"/>
      <c r="K4494" s="42"/>
      <c r="L4494" s="42" t="s">
        <v>4489</v>
      </c>
      <c r="M4494" s="42" t="s">
        <v>2416</v>
      </c>
      <c r="N4494" s="42" t="s">
        <v>2417</v>
      </c>
      <c r="O4494" s="137" t="s">
        <v>2418</v>
      </c>
      <c r="P4494" s="42" t="s">
        <v>64</v>
      </c>
      <c r="Q4494" s="42" t="s">
        <v>65</v>
      </c>
      <c r="R4494" s="42">
        <v>1</v>
      </c>
      <c r="S4494" s="137" t="s">
        <v>2419</v>
      </c>
      <c r="T4494" s="62">
        <v>699571750</v>
      </c>
      <c r="U4494" s="62">
        <v>676520223.12</v>
      </c>
      <c r="Z4494" s="54" t="s">
        <v>68</v>
      </c>
      <c r="AA4494" s="132">
        <v>1.375E-6</v>
      </c>
      <c r="AJ4494" s="42"/>
      <c r="AM4494" s="42"/>
      <c r="AN4494" s="42"/>
      <c r="AO4494" s="42"/>
      <c r="AP4494" s="42"/>
      <c r="AY4494" s="42"/>
      <c r="AZ4494" s="42"/>
      <c r="BA4494" s="42"/>
      <c r="BB4494" s="42"/>
      <c r="BN4494" s="54" t="s">
        <v>4578</v>
      </c>
      <c r="BO4494" s="58" t="str">
        <f t="shared" si="70"/>
        <v>境内资产</v>
      </c>
      <c r="BP4494" s="58" t="str">
        <f>IF(M4494="",VLOOKUP(D4494,Sheet4!$A$1:$B$92,2,0),VLOOKUP(Q4494,Sheet4!$A$1:$B$92,2,0))</f>
        <v>保险资产管理产品</v>
      </c>
    </row>
    <row r="4495" spans="1:68" s="58" customFormat="1" ht="12.75" customHeight="1">
      <c r="A4495" s="64" t="s">
        <v>2127</v>
      </c>
      <c r="B4495" s="54" t="s">
        <v>2823</v>
      </c>
      <c r="C4495" s="252" t="s">
        <v>5552</v>
      </c>
      <c r="D4495" s="252" t="s">
        <v>678</v>
      </c>
      <c r="E4495" s="54" t="s">
        <v>2824</v>
      </c>
      <c r="F4495" s="54" t="s">
        <v>2823</v>
      </c>
      <c r="G4495" s="54">
        <v>163</v>
      </c>
      <c r="H4495" s="323">
        <v>6368.41</v>
      </c>
      <c r="I4495" s="323">
        <v>4396.1099999999997</v>
      </c>
      <c r="J4495" s="42"/>
      <c r="K4495" s="42"/>
      <c r="L4495" s="42" t="s">
        <v>4489</v>
      </c>
      <c r="M4495" s="42" t="s">
        <v>2416</v>
      </c>
      <c r="N4495" s="42" t="s">
        <v>2417</v>
      </c>
      <c r="O4495" s="137" t="s">
        <v>2418</v>
      </c>
      <c r="P4495" s="42" t="s">
        <v>64</v>
      </c>
      <c r="Q4495" s="42" t="s">
        <v>65</v>
      </c>
      <c r="R4495" s="42">
        <v>1</v>
      </c>
      <c r="S4495" s="137" t="s">
        <v>2419</v>
      </c>
      <c r="T4495" s="62">
        <v>699571750</v>
      </c>
      <c r="U4495" s="62">
        <v>676520223.12</v>
      </c>
      <c r="Z4495" s="54" t="s">
        <v>68</v>
      </c>
      <c r="AA4495" s="132">
        <v>1.59070947594418E-6</v>
      </c>
      <c r="AJ4495" s="42"/>
      <c r="AM4495" s="42"/>
      <c r="AN4495" s="42"/>
      <c r="AO4495" s="42"/>
      <c r="AP4495" s="42"/>
      <c r="AY4495" s="42"/>
      <c r="AZ4495" s="42"/>
      <c r="BA4495" s="42"/>
      <c r="BB4495" s="42"/>
      <c r="BN4495" s="54" t="s">
        <v>4578</v>
      </c>
      <c r="BO4495" s="58" t="str">
        <f t="shared" si="70"/>
        <v>境内资产</v>
      </c>
      <c r="BP4495" s="58" t="str">
        <f>IF(M4495="",VLOOKUP(D4495,Sheet4!$A$1:$B$92,2,0),VLOOKUP(Q4495,Sheet4!$A$1:$B$92,2,0))</f>
        <v>保险资产管理产品</v>
      </c>
    </row>
    <row r="4496" spans="1:68" s="58" customFormat="1" ht="12.75" customHeight="1">
      <c r="A4496" s="64" t="s">
        <v>2061</v>
      </c>
      <c r="B4496" s="54" t="s">
        <v>2062</v>
      </c>
      <c r="C4496" s="252" t="s">
        <v>5552</v>
      </c>
      <c r="D4496" s="252" t="s">
        <v>678</v>
      </c>
      <c r="E4496" s="54" t="s">
        <v>2825</v>
      </c>
      <c r="F4496" s="54" t="s">
        <v>2062</v>
      </c>
      <c r="G4496" s="54">
        <v>867</v>
      </c>
      <c r="H4496" s="323">
        <v>6979.35</v>
      </c>
      <c r="I4496" s="323">
        <v>7534.23</v>
      </c>
      <c r="J4496" s="42"/>
      <c r="K4496" s="42"/>
      <c r="L4496" s="42" t="s">
        <v>4489</v>
      </c>
      <c r="M4496" s="42" t="s">
        <v>2416</v>
      </c>
      <c r="N4496" s="42" t="s">
        <v>2417</v>
      </c>
      <c r="O4496" s="137" t="s">
        <v>2418</v>
      </c>
      <c r="P4496" s="42" t="s">
        <v>64</v>
      </c>
      <c r="Q4496" s="42" t="s">
        <v>65</v>
      </c>
      <c r="R4496" s="42">
        <v>1</v>
      </c>
      <c r="S4496" s="137" t="s">
        <v>2419</v>
      </c>
      <c r="T4496" s="62">
        <v>699571750</v>
      </c>
      <c r="U4496" s="62">
        <v>676520223.12</v>
      </c>
      <c r="Z4496" s="54" t="s">
        <v>68</v>
      </c>
      <c r="AA4496" s="132">
        <v>1.8062500000000001E-6</v>
      </c>
      <c r="AJ4496" s="42"/>
      <c r="AM4496" s="42"/>
      <c r="AN4496" s="42"/>
      <c r="AO4496" s="42"/>
      <c r="AP4496" s="42"/>
      <c r="AY4496" s="42"/>
      <c r="AZ4496" s="42"/>
      <c r="BA4496" s="42"/>
      <c r="BB4496" s="42"/>
      <c r="BN4496" s="54" t="s">
        <v>4578</v>
      </c>
      <c r="BO4496" s="58" t="str">
        <f t="shared" si="70"/>
        <v>境内资产</v>
      </c>
      <c r="BP4496" s="58" t="str">
        <f>IF(M4496="",VLOOKUP(D4496,Sheet4!$A$1:$B$92,2,0),VLOOKUP(Q4496,Sheet4!$A$1:$B$92,2,0))</f>
        <v>保险资产管理产品</v>
      </c>
    </row>
    <row r="4497" spans="1:68" s="58" customFormat="1" ht="12.75" customHeight="1">
      <c r="A4497" s="64" t="s">
        <v>2826</v>
      </c>
      <c r="B4497" s="54" t="s">
        <v>2064</v>
      </c>
      <c r="C4497" s="252" t="s">
        <v>5552</v>
      </c>
      <c r="D4497" s="252" t="s">
        <v>678</v>
      </c>
      <c r="E4497" s="54" t="s">
        <v>2827</v>
      </c>
      <c r="F4497" s="54" t="s">
        <v>2064</v>
      </c>
      <c r="G4497" s="54">
        <v>126</v>
      </c>
      <c r="H4497" s="323">
        <v>6085.8</v>
      </c>
      <c r="I4497" s="323">
        <v>4830.84</v>
      </c>
      <c r="J4497" s="42"/>
      <c r="K4497" s="42"/>
      <c r="L4497" s="42" t="s">
        <v>4489</v>
      </c>
      <c r="M4497" s="42" t="s">
        <v>2416</v>
      </c>
      <c r="N4497" s="42" t="s">
        <v>2417</v>
      </c>
      <c r="O4497" s="137" t="s">
        <v>2418</v>
      </c>
      <c r="P4497" s="42" t="s">
        <v>64</v>
      </c>
      <c r="Q4497" s="42" t="s">
        <v>65</v>
      </c>
      <c r="R4497" s="42">
        <v>1</v>
      </c>
      <c r="S4497" s="137" t="s">
        <v>2419</v>
      </c>
      <c r="T4497" s="62">
        <v>699571750</v>
      </c>
      <c r="U4497" s="62">
        <v>676520223.12</v>
      </c>
      <c r="Z4497" s="54" t="s">
        <v>68</v>
      </c>
      <c r="AA4497" s="132">
        <v>1.3744954728918899E-6</v>
      </c>
      <c r="AJ4497" s="42"/>
      <c r="AM4497" s="42"/>
      <c r="AN4497" s="42"/>
      <c r="AO4497" s="42"/>
      <c r="AP4497" s="42"/>
      <c r="AY4497" s="42"/>
      <c r="AZ4497" s="42"/>
      <c r="BA4497" s="42"/>
      <c r="BB4497" s="42"/>
      <c r="BN4497" s="54" t="s">
        <v>4578</v>
      </c>
      <c r="BO4497" s="58" t="str">
        <f t="shared" si="70"/>
        <v>境内资产</v>
      </c>
      <c r="BP4497" s="58" t="str">
        <f>IF(M4497="",VLOOKUP(D4497,Sheet4!$A$1:$B$92,2,0),VLOOKUP(Q4497,Sheet4!$A$1:$B$92,2,0))</f>
        <v>保险资产管理产品</v>
      </c>
    </row>
    <row r="4498" spans="1:68" s="58" customFormat="1" ht="12.75" customHeight="1">
      <c r="A4498" s="64" t="s">
        <v>2828</v>
      </c>
      <c r="B4498" s="54" t="s">
        <v>2066</v>
      </c>
      <c r="C4498" s="252" t="s">
        <v>5552</v>
      </c>
      <c r="D4498" s="252" t="s">
        <v>678</v>
      </c>
      <c r="E4498" s="54" t="s">
        <v>2829</v>
      </c>
      <c r="F4498" s="54" t="s">
        <v>2066</v>
      </c>
      <c r="G4498" s="54">
        <v>150</v>
      </c>
      <c r="H4498" s="323">
        <v>2758.5</v>
      </c>
      <c r="I4498" s="323">
        <v>4522.5</v>
      </c>
      <c r="J4498" s="42"/>
      <c r="K4498" s="42"/>
      <c r="L4498" s="42" t="s">
        <v>4489</v>
      </c>
      <c r="M4498" s="42" t="s">
        <v>2416</v>
      </c>
      <c r="N4498" s="42" t="s">
        <v>2417</v>
      </c>
      <c r="O4498" s="137" t="s">
        <v>2418</v>
      </c>
      <c r="P4498" s="42" t="s">
        <v>64</v>
      </c>
      <c r="Q4498" s="42" t="s">
        <v>65</v>
      </c>
      <c r="R4498" s="42">
        <v>1</v>
      </c>
      <c r="S4498" s="137" t="s">
        <v>2419</v>
      </c>
      <c r="T4498" s="62">
        <v>699571750</v>
      </c>
      <c r="U4498" s="62">
        <v>676520223.12</v>
      </c>
      <c r="Z4498" s="54" t="s">
        <v>68</v>
      </c>
      <c r="AA4498" s="132">
        <v>1.2500000000000001E-6</v>
      </c>
      <c r="AJ4498" s="42"/>
      <c r="AM4498" s="42"/>
      <c r="AN4498" s="42"/>
      <c r="AO4498" s="42"/>
      <c r="AP4498" s="42"/>
      <c r="AY4498" s="42"/>
      <c r="AZ4498" s="42"/>
      <c r="BA4498" s="42"/>
      <c r="BB4498" s="42"/>
      <c r="BN4498" s="54" t="s">
        <v>4578</v>
      </c>
      <c r="BO4498" s="58" t="str">
        <f t="shared" si="70"/>
        <v>境内资产</v>
      </c>
      <c r="BP4498" s="58" t="str">
        <f>IF(M4498="",VLOOKUP(D4498,Sheet4!$A$1:$B$92,2,0),VLOOKUP(Q4498,Sheet4!$A$1:$B$92,2,0))</f>
        <v>保险资产管理产品</v>
      </c>
    </row>
    <row r="4499" spans="1:68" s="58" customFormat="1" ht="12.75" customHeight="1">
      <c r="A4499" s="64" t="s">
        <v>2830</v>
      </c>
      <c r="B4499" s="54" t="s">
        <v>2070</v>
      </c>
      <c r="C4499" s="252" t="s">
        <v>5552</v>
      </c>
      <c r="D4499" s="252" t="s">
        <v>678</v>
      </c>
      <c r="E4499" s="54" t="s">
        <v>2831</v>
      </c>
      <c r="F4499" s="54" t="s">
        <v>2070</v>
      </c>
      <c r="G4499" s="54">
        <v>295</v>
      </c>
      <c r="H4499" s="323">
        <v>8407.5</v>
      </c>
      <c r="I4499" s="323">
        <v>5619.75</v>
      </c>
      <c r="J4499" s="42"/>
      <c r="K4499" s="42"/>
      <c r="L4499" s="42" t="s">
        <v>4489</v>
      </c>
      <c r="M4499" s="42" t="s">
        <v>2416</v>
      </c>
      <c r="N4499" s="42" t="s">
        <v>2417</v>
      </c>
      <c r="O4499" s="137" t="s">
        <v>2418</v>
      </c>
      <c r="P4499" s="42" t="s">
        <v>64</v>
      </c>
      <c r="Q4499" s="42" t="s">
        <v>65</v>
      </c>
      <c r="R4499" s="42">
        <v>1</v>
      </c>
      <c r="S4499" s="137" t="s">
        <v>2419</v>
      </c>
      <c r="T4499" s="62">
        <v>699571750</v>
      </c>
      <c r="U4499" s="62">
        <v>676520223.12</v>
      </c>
      <c r="Z4499" s="54" t="s">
        <v>68</v>
      </c>
      <c r="AA4499" s="132">
        <v>7.3748156296092601E-7</v>
      </c>
      <c r="AJ4499" s="42"/>
      <c r="AM4499" s="42"/>
      <c r="AN4499" s="42"/>
      <c r="AO4499" s="42"/>
      <c r="AP4499" s="42"/>
      <c r="AY4499" s="42"/>
      <c r="AZ4499" s="42"/>
      <c r="BA4499" s="42"/>
      <c r="BB4499" s="42"/>
      <c r="BN4499" s="54" t="s">
        <v>4578</v>
      </c>
      <c r="BO4499" s="58" t="str">
        <f t="shared" si="70"/>
        <v>境内资产</v>
      </c>
      <c r="BP4499" s="58" t="str">
        <f>IF(M4499="",VLOOKUP(D4499,Sheet4!$A$1:$B$92,2,0),VLOOKUP(Q4499,Sheet4!$A$1:$B$92,2,0))</f>
        <v>保险资产管理产品</v>
      </c>
    </row>
    <row r="4500" spans="1:68" s="58" customFormat="1" ht="12.75" customHeight="1">
      <c r="A4500" s="64" t="s">
        <v>2071</v>
      </c>
      <c r="B4500" s="54" t="s">
        <v>2072</v>
      </c>
      <c r="C4500" s="252" t="s">
        <v>5552</v>
      </c>
      <c r="D4500" s="252" t="s">
        <v>678</v>
      </c>
      <c r="E4500" s="54" t="s">
        <v>2832</v>
      </c>
      <c r="F4500" s="54" t="s">
        <v>2072</v>
      </c>
      <c r="G4500" s="54">
        <v>144</v>
      </c>
      <c r="H4500" s="323">
        <v>4492.8</v>
      </c>
      <c r="I4500" s="323">
        <v>3299.04</v>
      </c>
      <c r="J4500" s="42"/>
      <c r="K4500" s="42"/>
      <c r="L4500" s="42" t="s">
        <v>4489</v>
      </c>
      <c r="M4500" s="42" t="s">
        <v>2416</v>
      </c>
      <c r="N4500" s="42" t="s">
        <v>2417</v>
      </c>
      <c r="O4500" s="137" t="s">
        <v>2418</v>
      </c>
      <c r="P4500" s="42" t="s">
        <v>64</v>
      </c>
      <c r="Q4500" s="42" t="s">
        <v>65</v>
      </c>
      <c r="R4500" s="42">
        <v>1</v>
      </c>
      <c r="S4500" s="137" t="s">
        <v>2419</v>
      </c>
      <c r="T4500" s="62">
        <v>699571750</v>
      </c>
      <c r="U4500" s="62">
        <v>676520223.12</v>
      </c>
      <c r="Z4500" s="54" t="s">
        <v>68</v>
      </c>
      <c r="AA4500" s="132">
        <v>1.44E-6</v>
      </c>
      <c r="AJ4500" s="42"/>
      <c r="AM4500" s="42"/>
      <c r="AN4500" s="42"/>
      <c r="AO4500" s="42"/>
      <c r="AP4500" s="42"/>
      <c r="AY4500" s="42"/>
      <c r="AZ4500" s="42"/>
      <c r="BA4500" s="42"/>
      <c r="BB4500" s="42"/>
      <c r="BN4500" s="54" t="s">
        <v>4578</v>
      </c>
      <c r="BO4500" s="58" t="str">
        <f t="shared" si="70"/>
        <v>境内资产</v>
      </c>
      <c r="BP4500" s="58" t="str">
        <f>IF(M4500="",VLOOKUP(D4500,Sheet4!$A$1:$B$92,2,0),VLOOKUP(Q4500,Sheet4!$A$1:$B$92,2,0))</f>
        <v>保险资产管理产品</v>
      </c>
    </row>
    <row r="4501" spans="1:68" s="58" customFormat="1" ht="12.75" customHeight="1">
      <c r="A4501" s="64" t="s">
        <v>2073</v>
      </c>
      <c r="B4501" s="54" t="s">
        <v>2074</v>
      </c>
      <c r="C4501" s="252" t="s">
        <v>5552</v>
      </c>
      <c r="D4501" s="252" t="s">
        <v>678</v>
      </c>
      <c r="E4501" s="54" t="s">
        <v>2833</v>
      </c>
      <c r="F4501" s="54" t="s">
        <v>2074</v>
      </c>
      <c r="G4501" s="54">
        <v>135</v>
      </c>
      <c r="H4501" s="323">
        <v>2577.15</v>
      </c>
      <c r="I4501" s="323">
        <v>3626.1</v>
      </c>
      <c r="J4501" s="42"/>
      <c r="K4501" s="42"/>
      <c r="L4501" s="42" t="s">
        <v>4489</v>
      </c>
      <c r="M4501" s="42" t="s">
        <v>2416</v>
      </c>
      <c r="N4501" s="42" t="s">
        <v>2417</v>
      </c>
      <c r="O4501" s="137" t="s">
        <v>2418</v>
      </c>
      <c r="P4501" s="42" t="s">
        <v>64</v>
      </c>
      <c r="Q4501" s="42" t="s">
        <v>65</v>
      </c>
      <c r="R4501" s="42">
        <v>1</v>
      </c>
      <c r="S4501" s="137" t="s">
        <v>2419</v>
      </c>
      <c r="T4501" s="62">
        <v>699571750</v>
      </c>
      <c r="U4501" s="62">
        <v>676520223.12</v>
      </c>
      <c r="Z4501" s="54" t="s">
        <v>68</v>
      </c>
      <c r="AA4501" s="132">
        <v>1.249884269975E-6</v>
      </c>
      <c r="AJ4501" s="42"/>
      <c r="AM4501" s="42"/>
      <c r="AN4501" s="42"/>
      <c r="AO4501" s="42"/>
      <c r="AP4501" s="42"/>
      <c r="AY4501" s="42"/>
      <c r="AZ4501" s="42"/>
      <c r="BA4501" s="42"/>
      <c r="BB4501" s="42"/>
      <c r="BN4501" s="54" t="s">
        <v>4578</v>
      </c>
      <c r="BO4501" s="58" t="str">
        <f t="shared" si="70"/>
        <v>境内资产</v>
      </c>
      <c r="BP4501" s="58" t="str">
        <f>IF(M4501="",VLOOKUP(D4501,Sheet4!$A$1:$B$92,2,0),VLOOKUP(Q4501,Sheet4!$A$1:$B$92,2,0))</f>
        <v>保险资产管理产品</v>
      </c>
    </row>
    <row r="4502" spans="1:68" s="58" customFormat="1" ht="12.75" customHeight="1">
      <c r="A4502" s="64" t="s">
        <v>2834</v>
      </c>
      <c r="B4502" s="54" t="s">
        <v>2835</v>
      </c>
      <c r="C4502" s="252" t="s">
        <v>5552</v>
      </c>
      <c r="D4502" s="252" t="s">
        <v>672</v>
      </c>
      <c r="E4502" s="54" t="s">
        <v>2836</v>
      </c>
      <c r="F4502" s="54" t="s">
        <v>2835</v>
      </c>
      <c r="G4502" s="129">
        <v>102100</v>
      </c>
      <c r="H4502" s="323">
        <v>425341.04</v>
      </c>
      <c r="I4502" s="323">
        <v>441072</v>
      </c>
      <c r="J4502" s="42"/>
      <c r="K4502" s="42"/>
      <c r="L4502" s="42" t="s">
        <v>4489</v>
      </c>
      <c r="M4502" s="42" t="s">
        <v>2416</v>
      </c>
      <c r="N4502" s="42" t="s">
        <v>2417</v>
      </c>
      <c r="O4502" s="137" t="s">
        <v>2418</v>
      </c>
      <c r="P4502" s="42" t="s">
        <v>64</v>
      </c>
      <c r="Q4502" s="42" t="s">
        <v>65</v>
      </c>
      <c r="R4502" s="42">
        <v>1</v>
      </c>
      <c r="S4502" s="137" t="s">
        <v>2419</v>
      </c>
      <c r="T4502" s="62">
        <v>699571750</v>
      </c>
      <c r="U4502" s="62">
        <v>676520223.12</v>
      </c>
      <c r="Z4502" s="54" t="s">
        <v>280</v>
      </c>
      <c r="AA4502" s="132">
        <v>8.4330535970136996E-7</v>
      </c>
      <c r="AJ4502" s="42"/>
      <c r="AM4502" s="42"/>
      <c r="AN4502" s="42"/>
      <c r="AO4502" s="42"/>
      <c r="AP4502" s="42"/>
      <c r="AY4502" s="42"/>
      <c r="AZ4502" s="42"/>
      <c r="BA4502" s="42"/>
      <c r="BB4502" s="42"/>
      <c r="BN4502" s="54" t="s">
        <v>4578</v>
      </c>
      <c r="BO4502" s="58" t="str">
        <f t="shared" si="70"/>
        <v>境内资产</v>
      </c>
      <c r="BP4502" s="58" t="str">
        <f>IF(M4502="",VLOOKUP(D4502,Sheet4!$A$1:$B$92,2,0),VLOOKUP(Q4502,Sheet4!$A$1:$B$92,2,0))</f>
        <v>保险资产管理产品</v>
      </c>
    </row>
    <row r="4503" spans="1:68" s="58" customFormat="1" ht="12.75" customHeight="1">
      <c r="A4503" s="64" t="s">
        <v>1954</v>
      </c>
      <c r="B4503" s="54" t="s">
        <v>1390</v>
      </c>
      <c r="C4503" s="252" t="s">
        <v>5552</v>
      </c>
      <c r="D4503" s="252" t="s">
        <v>672</v>
      </c>
      <c r="E4503" s="54" t="s">
        <v>2837</v>
      </c>
      <c r="F4503" s="54" t="s">
        <v>1390</v>
      </c>
      <c r="G4503" s="129">
        <v>56100</v>
      </c>
      <c r="H4503" s="323">
        <v>896937.1</v>
      </c>
      <c r="I4503" s="323">
        <v>998580</v>
      </c>
      <c r="J4503" s="42"/>
      <c r="K4503" s="42"/>
      <c r="L4503" s="42" t="s">
        <v>4489</v>
      </c>
      <c r="M4503" s="42" t="s">
        <v>2416</v>
      </c>
      <c r="N4503" s="42" t="s">
        <v>2417</v>
      </c>
      <c r="O4503" s="137" t="s">
        <v>2418</v>
      </c>
      <c r="P4503" s="42" t="s">
        <v>64</v>
      </c>
      <c r="Q4503" s="42" t="s">
        <v>65</v>
      </c>
      <c r="R4503" s="42">
        <v>1</v>
      </c>
      <c r="S4503" s="137" t="s">
        <v>2419</v>
      </c>
      <c r="T4503" s="62">
        <v>699571750</v>
      </c>
      <c r="U4503" s="62">
        <v>676520223.12</v>
      </c>
      <c r="Z4503" s="54" t="s">
        <v>280</v>
      </c>
      <c r="AA4503" s="132">
        <v>4.6866057182498399E-6</v>
      </c>
      <c r="AJ4503" s="42"/>
      <c r="AM4503" s="42"/>
      <c r="AN4503" s="42"/>
      <c r="AO4503" s="42"/>
      <c r="AP4503" s="42"/>
      <c r="AY4503" s="42"/>
      <c r="AZ4503" s="42"/>
      <c r="BA4503" s="42"/>
      <c r="BB4503" s="42"/>
      <c r="BN4503" s="54" t="s">
        <v>4578</v>
      </c>
      <c r="BO4503" s="58" t="str">
        <f t="shared" si="70"/>
        <v>境内资产</v>
      </c>
      <c r="BP4503" s="58" t="str">
        <f>IF(M4503="",VLOOKUP(D4503,Sheet4!$A$1:$B$92,2,0),VLOOKUP(Q4503,Sheet4!$A$1:$B$92,2,0))</f>
        <v>保险资产管理产品</v>
      </c>
    </row>
    <row r="4504" spans="1:68" s="58" customFormat="1" ht="12.75" customHeight="1">
      <c r="A4504" s="64" t="s">
        <v>2838</v>
      </c>
      <c r="B4504" s="54" t="s">
        <v>2839</v>
      </c>
      <c r="C4504" s="252" t="s">
        <v>5552</v>
      </c>
      <c r="D4504" s="252" t="s">
        <v>672</v>
      </c>
      <c r="E4504" s="54" t="s">
        <v>2840</v>
      </c>
      <c r="F4504" s="54" t="s">
        <v>2839</v>
      </c>
      <c r="G4504" s="129">
        <v>142700</v>
      </c>
      <c r="H4504" s="323">
        <v>512748</v>
      </c>
      <c r="I4504" s="323">
        <v>498023</v>
      </c>
      <c r="J4504" s="42"/>
      <c r="K4504" s="42"/>
      <c r="L4504" s="42" t="s">
        <v>4489</v>
      </c>
      <c r="M4504" s="42" t="s">
        <v>2416</v>
      </c>
      <c r="N4504" s="42" t="s">
        <v>2417</v>
      </c>
      <c r="O4504" s="137" t="s">
        <v>2418</v>
      </c>
      <c r="P4504" s="42" t="s">
        <v>64</v>
      </c>
      <c r="Q4504" s="42" t="s">
        <v>65</v>
      </c>
      <c r="R4504" s="42">
        <v>1</v>
      </c>
      <c r="S4504" s="137" t="s">
        <v>2419</v>
      </c>
      <c r="T4504" s="62">
        <v>699571750</v>
      </c>
      <c r="U4504" s="62">
        <v>676520223.12</v>
      </c>
      <c r="Z4504" s="54" t="s">
        <v>280</v>
      </c>
      <c r="AA4504" s="132">
        <v>4.6049888320708002E-6</v>
      </c>
      <c r="AJ4504" s="42"/>
      <c r="AM4504" s="42"/>
      <c r="AN4504" s="42"/>
      <c r="AO4504" s="42"/>
      <c r="AP4504" s="42"/>
      <c r="AY4504" s="42"/>
      <c r="AZ4504" s="42"/>
      <c r="BA4504" s="42"/>
      <c r="BB4504" s="42"/>
      <c r="BN4504" s="54" t="s">
        <v>4578</v>
      </c>
      <c r="BO4504" s="58" t="str">
        <f t="shared" si="70"/>
        <v>境内资产</v>
      </c>
      <c r="BP4504" s="58" t="str">
        <f>IF(M4504="",VLOOKUP(D4504,Sheet4!$A$1:$B$92,2,0),VLOOKUP(Q4504,Sheet4!$A$1:$B$92,2,0))</f>
        <v>保险资产管理产品</v>
      </c>
    </row>
    <row r="4505" spans="1:68" s="58" customFormat="1" ht="12.75" customHeight="1">
      <c r="A4505" s="64" t="s">
        <v>2841</v>
      </c>
      <c r="B4505" s="54" t="s">
        <v>2842</v>
      </c>
      <c r="C4505" s="252" t="s">
        <v>5552</v>
      </c>
      <c r="D4505" s="252" t="s">
        <v>672</v>
      </c>
      <c r="E4505" s="54" t="s">
        <v>2843</v>
      </c>
      <c r="F4505" s="54" t="s">
        <v>2842</v>
      </c>
      <c r="G4505" s="129">
        <v>35000</v>
      </c>
      <c r="H4505" s="323">
        <v>311995</v>
      </c>
      <c r="I4505" s="323">
        <v>297500</v>
      </c>
      <c r="J4505" s="42"/>
      <c r="K4505" s="42"/>
      <c r="L4505" s="42" t="s">
        <v>4489</v>
      </c>
      <c r="M4505" s="42" t="s">
        <v>2416</v>
      </c>
      <c r="N4505" s="42" t="s">
        <v>2417</v>
      </c>
      <c r="O4505" s="137" t="s">
        <v>2418</v>
      </c>
      <c r="P4505" s="42" t="s">
        <v>64</v>
      </c>
      <c r="Q4505" s="42" t="s">
        <v>65</v>
      </c>
      <c r="R4505" s="42">
        <v>1</v>
      </c>
      <c r="S4505" s="137" t="s">
        <v>2419</v>
      </c>
      <c r="T4505" s="62">
        <v>699571750</v>
      </c>
      <c r="U4505" s="62">
        <v>676520223.12</v>
      </c>
      <c r="Z4505" s="54" t="s">
        <v>68</v>
      </c>
      <c r="AA4505" s="132">
        <v>1.62246183860471E-5</v>
      </c>
      <c r="AJ4505" s="42"/>
      <c r="AM4505" s="42"/>
      <c r="AN4505" s="42"/>
      <c r="AO4505" s="42"/>
      <c r="AP4505" s="42"/>
      <c r="AY4505" s="42"/>
      <c r="AZ4505" s="42"/>
      <c r="BA4505" s="42"/>
      <c r="BB4505" s="42"/>
      <c r="BN4505" s="54" t="s">
        <v>4578</v>
      </c>
      <c r="BO4505" s="58" t="str">
        <f t="shared" si="70"/>
        <v>境内资产</v>
      </c>
      <c r="BP4505" s="58" t="str">
        <f>IF(M4505="",VLOOKUP(D4505,Sheet4!$A$1:$B$92,2,0),VLOOKUP(Q4505,Sheet4!$A$1:$B$92,2,0))</f>
        <v>保险资产管理产品</v>
      </c>
    </row>
    <row r="4506" spans="1:68" s="58" customFormat="1" ht="12.75" customHeight="1">
      <c r="A4506" s="64" t="s">
        <v>2844</v>
      </c>
      <c r="B4506" s="54" t="s">
        <v>2845</v>
      </c>
      <c r="C4506" s="252" t="s">
        <v>5552</v>
      </c>
      <c r="D4506" s="252" t="s">
        <v>672</v>
      </c>
      <c r="E4506" s="54" t="s">
        <v>2846</v>
      </c>
      <c r="F4506" s="54" t="s">
        <v>2845</v>
      </c>
      <c r="G4506" s="129">
        <v>58900</v>
      </c>
      <c r="H4506" s="323">
        <v>575454</v>
      </c>
      <c r="I4506" s="323">
        <v>533634</v>
      </c>
      <c r="J4506" s="42"/>
      <c r="K4506" s="42"/>
      <c r="L4506" s="42" t="s">
        <v>4489</v>
      </c>
      <c r="M4506" s="42" t="s">
        <v>2416</v>
      </c>
      <c r="N4506" s="42" t="s">
        <v>2417</v>
      </c>
      <c r="O4506" s="137" t="s">
        <v>2418</v>
      </c>
      <c r="P4506" s="42" t="s">
        <v>64</v>
      </c>
      <c r="Q4506" s="42" t="s">
        <v>65</v>
      </c>
      <c r="R4506" s="42">
        <v>1</v>
      </c>
      <c r="S4506" s="137" t="s">
        <v>2419</v>
      </c>
      <c r="T4506" s="62">
        <v>699571750</v>
      </c>
      <c r="U4506" s="62">
        <v>676520223.12</v>
      </c>
      <c r="Z4506" s="54" t="s">
        <v>68</v>
      </c>
      <c r="AA4506" s="132">
        <v>6.4615753650071797E-5</v>
      </c>
      <c r="AJ4506" s="42"/>
      <c r="AM4506" s="42"/>
      <c r="AN4506" s="42"/>
      <c r="AO4506" s="42"/>
      <c r="AP4506" s="42"/>
      <c r="AY4506" s="42"/>
      <c r="AZ4506" s="42"/>
      <c r="BA4506" s="42"/>
      <c r="BB4506" s="42"/>
      <c r="BN4506" s="54" t="s">
        <v>4578</v>
      </c>
      <c r="BO4506" s="58" t="str">
        <f t="shared" si="70"/>
        <v>境内资产</v>
      </c>
      <c r="BP4506" s="58" t="str">
        <f>IF(M4506="",VLOOKUP(D4506,Sheet4!$A$1:$B$92,2,0),VLOOKUP(Q4506,Sheet4!$A$1:$B$92,2,0))</f>
        <v>保险资产管理产品</v>
      </c>
    </row>
    <row r="4507" spans="1:68" s="58" customFormat="1" ht="12.75" customHeight="1">
      <c r="A4507" s="64" t="s">
        <v>2847</v>
      </c>
      <c r="B4507" s="54" t="s">
        <v>2848</v>
      </c>
      <c r="C4507" s="252" t="s">
        <v>5552</v>
      </c>
      <c r="D4507" s="252" t="s">
        <v>672</v>
      </c>
      <c r="E4507" s="54" t="s">
        <v>2849</v>
      </c>
      <c r="F4507" s="54" t="s">
        <v>2848</v>
      </c>
      <c r="G4507" s="129">
        <v>31000</v>
      </c>
      <c r="H4507" s="323">
        <v>296564.15999999997</v>
      </c>
      <c r="I4507" s="323">
        <v>322710</v>
      </c>
      <c r="J4507" s="42"/>
      <c r="K4507" s="42"/>
      <c r="L4507" s="42" t="s">
        <v>4489</v>
      </c>
      <c r="M4507" s="42" t="s">
        <v>2416</v>
      </c>
      <c r="N4507" s="42" t="s">
        <v>2417</v>
      </c>
      <c r="O4507" s="137" t="s">
        <v>2418</v>
      </c>
      <c r="P4507" s="42" t="s">
        <v>64</v>
      </c>
      <c r="Q4507" s="42" t="s">
        <v>65</v>
      </c>
      <c r="R4507" s="42">
        <v>1</v>
      </c>
      <c r="S4507" s="137" t="s">
        <v>2419</v>
      </c>
      <c r="T4507" s="62">
        <v>699571750</v>
      </c>
      <c r="U4507" s="62">
        <v>676520223.12</v>
      </c>
      <c r="Z4507" s="54" t="s">
        <v>68</v>
      </c>
      <c r="AA4507" s="132">
        <v>2.5081781007882501E-5</v>
      </c>
      <c r="AJ4507" s="42"/>
      <c r="AM4507" s="42"/>
      <c r="AN4507" s="42"/>
      <c r="AO4507" s="42"/>
      <c r="AP4507" s="42"/>
      <c r="AY4507" s="42"/>
      <c r="AZ4507" s="42"/>
      <c r="BA4507" s="42"/>
      <c r="BB4507" s="42"/>
      <c r="BN4507" s="54" t="s">
        <v>4578</v>
      </c>
      <c r="BO4507" s="58" t="str">
        <f t="shared" si="70"/>
        <v>境内资产</v>
      </c>
      <c r="BP4507" s="58" t="str">
        <f>IF(M4507="",VLOOKUP(D4507,Sheet4!$A$1:$B$92,2,0),VLOOKUP(Q4507,Sheet4!$A$1:$B$92,2,0))</f>
        <v>保险资产管理产品</v>
      </c>
    </row>
    <row r="4508" spans="1:68" s="58" customFormat="1" ht="12.75" customHeight="1">
      <c r="A4508" s="64" t="s">
        <v>2850</v>
      </c>
      <c r="B4508" s="54" t="s">
        <v>2851</v>
      </c>
      <c r="C4508" s="252" t="s">
        <v>5552</v>
      </c>
      <c r="D4508" s="252" t="s">
        <v>672</v>
      </c>
      <c r="E4508" s="54" t="s">
        <v>2852</v>
      </c>
      <c r="F4508" s="54" t="s">
        <v>2851</v>
      </c>
      <c r="G4508" s="129">
        <v>51100</v>
      </c>
      <c r="H4508" s="323">
        <v>467102.58</v>
      </c>
      <c r="I4508" s="323">
        <v>369964</v>
      </c>
      <c r="J4508" s="42"/>
      <c r="K4508" s="42"/>
      <c r="L4508" s="42" t="s">
        <v>4489</v>
      </c>
      <c r="M4508" s="42" t="s">
        <v>2416</v>
      </c>
      <c r="N4508" s="42" t="s">
        <v>2417</v>
      </c>
      <c r="O4508" s="137" t="s">
        <v>2418</v>
      </c>
      <c r="P4508" s="42" t="s">
        <v>64</v>
      </c>
      <c r="Q4508" s="42" t="s">
        <v>65</v>
      </c>
      <c r="R4508" s="42">
        <v>1</v>
      </c>
      <c r="S4508" s="137" t="s">
        <v>2419</v>
      </c>
      <c r="T4508" s="62">
        <v>699571750</v>
      </c>
      <c r="U4508" s="62">
        <v>676520223.12</v>
      </c>
      <c r="Z4508" s="54" t="s">
        <v>68</v>
      </c>
      <c r="AA4508" s="132">
        <v>2.2581331452157902E-5</v>
      </c>
      <c r="AJ4508" s="42"/>
      <c r="AM4508" s="42"/>
      <c r="AN4508" s="42"/>
      <c r="AO4508" s="42"/>
      <c r="AP4508" s="42"/>
      <c r="AY4508" s="42"/>
      <c r="AZ4508" s="42"/>
      <c r="BA4508" s="42"/>
      <c r="BB4508" s="42"/>
      <c r="BN4508" s="54" t="s">
        <v>4578</v>
      </c>
      <c r="BO4508" s="58" t="str">
        <f t="shared" si="70"/>
        <v>境内资产</v>
      </c>
      <c r="BP4508" s="58" t="str">
        <f>IF(M4508="",VLOOKUP(D4508,Sheet4!$A$1:$B$92,2,0),VLOOKUP(Q4508,Sheet4!$A$1:$B$92,2,0))</f>
        <v>保险资产管理产品</v>
      </c>
    </row>
    <row r="4509" spans="1:68" s="58" customFormat="1" ht="12.75" customHeight="1">
      <c r="A4509" s="64" t="s">
        <v>2853</v>
      </c>
      <c r="B4509" s="54" t="s">
        <v>2854</v>
      </c>
      <c r="C4509" s="252" t="s">
        <v>5552</v>
      </c>
      <c r="D4509" s="252" t="s">
        <v>672</v>
      </c>
      <c r="E4509" s="54" t="s">
        <v>2855</v>
      </c>
      <c r="F4509" s="54" t="s">
        <v>2854</v>
      </c>
      <c r="G4509" s="129">
        <v>22400</v>
      </c>
      <c r="H4509" s="323">
        <v>449509</v>
      </c>
      <c r="I4509" s="323">
        <v>422464</v>
      </c>
      <c r="J4509" s="42"/>
      <c r="K4509" s="42"/>
      <c r="L4509" s="42" t="s">
        <v>4489</v>
      </c>
      <c r="M4509" s="42" t="s">
        <v>2416</v>
      </c>
      <c r="N4509" s="42" t="s">
        <v>2417</v>
      </c>
      <c r="O4509" s="137" t="s">
        <v>2418</v>
      </c>
      <c r="P4509" s="42" t="s">
        <v>64</v>
      </c>
      <c r="Q4509" s="42" t="s">
        <v>65</v>
      </c>
      <c r="R4509" s="42">
        <v>1</v>
      </c>
      <c r="S4509" s="137" t="s">
        <v>2419</v>
      </c>
      <c r="T4509" s="62">
        <v>699571750</v>
      </c>
      <c r="U4509" s="62">
        <v>676520223.12</v>
      </c>
      <c r="Z4509" s="54" t="s">
        <v>68</v>
      </c>
      <c r="AA4509" s="132">
        <v>5.91011669367369E-6</v>
      </c>
      <c r="AJ4509" s="42"/>
      <c r="AM4509" s="42"/>
      <c r="AN4509" s="42"/>
      <c r="AO4509" s="42"/>
      <c r="AP4509" s="42"/>
      <c r="AY4509" s="42"/>
      <c r="AZ4509" s="42"/>
      <c r="BA4509" s="42"/>
      <c r="BB4509" s="42"/>
      <c r="BN4509" s="54" t="s">
        <v>4578</v>
      </c>
      <c r="BO4509" s="58" t="str">
        <f t="shared" si="70"/>
        <v>境内资产</v>
      </c>
      <c r="BP4509" s="58" t="str">
        <f>IF(M4509="",VLOOKUP(D4509,Sheet4!$A$1:$B$92,2,0),VLOOKUP(Q4509,Sheet4!$A$1:$B$92,2,0))</f>
        <v>保险资产管理产品</v>
      </c>
    </row>
    <row r="4510" spans="1:68" s="58" customFormat="1" ht="12.75" customHeight="1">
      <c r="A4510" s="64" t="s">
        <v>2856</v>
      </c>
      <c r="B4510" s="54" t="s">
        <v>2857</v>
      </c>
      <c r="C4510" s="252" t="s">
        <v>5552</v>
      </c>
      <c r="D4510" s="252" t="s">
        <v>672</v>
      </c>
      <c r="E4510" s="54" t="s">
        <v>2858</v>
      </c>
      <c r="F4510" s="54" t="s">
        <v>2857</v>
      </c>
      <c r="G4510" s="129">
        <v>18800</v>
      </c>
      <c r="H4510" s="323">
        <v>208393</v>
      </c>
      <c r="I4510" s="323">
        <v>160176</v>
      </c>
      <c r="J4510" s="42"/>
      <c r="K4510" s="42"/>
      <c r="L4510" s="42" t="s">
        <v>4489</v>
      </c>
      <c r="M4510" s="42" t="s">
        <v>2416</v>
      </c>
      <c r="N4510" s="42" t="s">
        <v>2417</v>
      </c>
      <c r="O4510" s="137" t="s">
        <v>2418</v>
      </c>
      <c r="P4510" s="42" t="s">
        <v>64</v>
      </c>
      <c r="Q4510" s="42" t="s">
        <v>65</v>
      </c>
      <c r="R4510" s="42">
        <v>1</v>
      </c>
      <c r="S4510" s="137" t="s">
        <v>2419</v>
      </c>
      <c r="T4510" s="62">
        <v>699571750</v>
      </c>
      <c r="U4510" s="62">
        <v>676520223.12</v>
      </c>
      <c r="Z4510" s="54" t="s">
        <v>68</v>
      </c>
      <c r="AA4510" s="132">
        <v>1.0821585008602699E-5</v>
      </c>
      <c r="AJ4510" s="42"/>
      <c r="AM4510" s="42"/>
      <c r="AN4510" s="42"/>
      <c r="AO4510" s="42"/>
      <c r="AP4510" s="42"/>
      <c r="AY4510" s="42"/>
      <c r="AZ4510" s="42"/>
      <c r="BA4510" s="42"/>
      <c r="BB4510" s="42"/>
      <c r="BN4510" s="54" t="s">
        <v>4578</v>
      </c>
      <c r="BO4510" s="58" t="str">
        <f t="shared" si="70"/>
        <v>境内资产</v>
      </c>
      <c r="BP4510" s="58" t="str">
        <f>IF(M4510="",VLOOKUP(D4510,Sheet4!$A$1:$B$92,2,0),VLOOKUP(Q4510,Sheet4!$A$1:$B$92,2,0))</f>
        <v>保险资产管理产品</v>
      </c>
    </row>
    <row r="4511" spans="1:68" s="58" customFormat="1" ht="12.75" customHeight="1">
      <c r="A4511" s="64" t="s">
        <v>2859</v>
      </c>
      <c r="B4511" s="54" t="s">
        <v>2860</v>
      </c>
      <c r="C4511" s="252" t="s">
        <v>5552</v>
      </c>
      <c r="D4511" s="252" t="s">
        <v>672</v>
      </c>
      <c r="E4511" s="54" t="s">
        <v>2861</v>
      </c>
      <c r="F4511" s="54" t="s">
        <v>2860</v>
      </c>
      <c r="G4511" s="129">
        <v>30200</v>
      </c>
      <c r="H4511" s="323">
        <v>295329</v>
      </c>
      <c r="I4511" s="323">
        <v>238882</v>
      </c>
      <c r="J4511" s="42"/>
      <c r="K4511" s="42"/>
      <c r="L4511" s="42" t="s">
        <v>4489</v>
      </c>
      <c r="M4511" s="42" t="s">
        <v>2416</v>
      </c>
      <c r="N4511" s="42" t="s">
        <v>2417</v>
      </c>
      <c r="O4511" s="137" t="s">
        <v>2418</v>
      </c>
      <c r="P4511" s="42" t="s">
        <v>64</v>
      </c>
      <c r="Q4511" s="42" t="s">
        <v>65</v>
      </c>
      <c r="R4511" s="42">
        <v>1</v>
      </c>
      <c r="S4511" s="137" t="s">
        <v>2419</v>
      </c>
      <c r="T4511" s="62">
        <v>699571750</v>
      </c>
      <c r="U4511" s="62">
        <v>676520223.12</v>
      </c>
      <c r="Z4511" s="54" t="s">
        <v>280</v>
      </c>
      <c r="AA4511" s="132">
        <v>1.1734433407504801E-5</v>
      </c>
      <c r="AJ4511" s="42"/>
      <c r="AM4511" s="42"/>
      <c r="AN4511" s="42"/>
      <c r="AO4511" s="42"/>
      <c r="AP4511" s="42"/>
      <c r="AY4511" s="42"/>
      <c r="AZ4511" s="42"/>
      <c r="BA4511" s="42"/>
      <c r="BB4511" s="42"/>
      <c r="BN4511" s="54" t="s">
        <v>4578</v>
      </c>
      <c r="BO4511" s="58" t="str">
        <f t="shared" si="70"/>
        <v>境内资产</v>
      </c>
      <c r="BP4511" s="58" t="str">
        <f>IF(M4511="",VLOOKUP(D4511,Sheet4!$A$1:$B$92,2,0),VLOOKUP(Q4511,Sheet4!$A$1:$B$92,2,0))</f>
        <v>保险资产管理产品</v>
      </c>
    </row>
    <row r="4512" spans="1:68" s="58" customFormat="1" ht="12.75" customHeight="1">
      <c r="A4512" s="64" t="s">
        <v>2862</v>
      </c>
      <c r="B4512" s="54" t="s">
        <v>2863</v>
      </c>
      <c r="C4512" s="252" t="s">
        <v>5552</v>
      </c>
      <c r="D4512" s="252" t="s">
        <v>672</v>
      </c>
      <c r="E4512" s="54" t="s">
        <v>2864</v>
      </c>
      <c r="F4512" s="54" t="s">
        <v>2863</v>
      </c>
      <c r="G4512" s="129">
        <v>38600</v>
      </c>
      <c r="H4512" s="323">
        <v>494849</v>
      </c>
      <c r="I4512" s="323">
        <v>421126</v>
      </c>
      <c r="J4512" s="42"/>
      <c r="K4512" s="42"/>
      <c r="L4512" s="42" t="s">
        <v>4489</v>
      </c>
      <c r="M4512" s="42" t="s">
        <v>2416</v>
      </c>
      <c r="N4512" s="42" t="s">
        <v>2417</v>
      </c>
      <c r="O4512" s="137" t="s">
        <v>2418</v>
      </c>
      <c r="P4512" s="42" t="s">
        <v>64</v>
      </c>
      <c r="Q4512" s="42" t="s">
        <v>65</v>
      </c>
      <c r="R4512" s="42">
        <v>1</v>
      </c>
      <c r="S4512" s="137" t="s">
        <v>2419</v>
      </c>
      <c r="T4512" s="62">
        <v>699571750</v>
      </c>
      <c r="U4512" s="62">
        <v>676520223.12</v>
      </c>
      <c r="Z4512" s="54" t="s">
        <v>68</v>
      </c>
      <c r="AA4512" s="132">
        <v>1.42976409046966E-5</v>
      </c>
      <c r="AJ4512" s="42"/>
      <c r="AM4512" s="42"/>
      <c r="AN4512" s="42"/>
      <c r="AO4512" s="42"/>
      <c r="AP4512" s="42"/>
      <c r="AY4512" s="42"/>
      <c r="AZ4512" s="42"/>
      <c r="BA4512" s="42"/>
      <c r="BB4512" s="42"/>
      <c r="BN4512" s="54" t="s">
        <v>4578</v>
      </c>
      <c r="BO4512" s="58" t="str">
        <f t="shared" si="70"/>
        <v>境内资产</v>
      </c>
      <c r="BP4512" s="58" t="str">
        <f>IF(M4512="",VLOOKUP(D4512,Sheet4!$A$1:$B$92,2,0),VLOOKUP(Q4512,Sheet4!$A$1:$B$92,2,0))</f>
        <v>保险资产管理产品</v>
      </c>
    </row>
    <row r="4513" spans="1:68" s="58" customFormat="1" ht="12.75" customHeight="1">
      <c r="A4513" s="64" t="s">
        <v>2865</v>
      </c>
      <c r="B4513" s="54" t="s">
        <v>2866</v>
      </c>
      <c r="C4513" s="252" t="s">
        <v>5552</v>
      </c>
      <c r="D4513" s="252" t="s">
        <v>672</v>
      </c>
      <c r="E4513" s="54" t="s">
        <v>2867</v>
      </c>
      <c r="F4513" s="54" t="s">
        <v>2866</v>
      </c>
      <c r="G4513" s="129">
        <v>16800</v>
      </c>
      <c r="H4513" s="323">
        <v>211497.92</v>
      </c>
      <c r="I4513" s="323">
        <v>177072</v>
      </c>
      <c r="J4513" s="42"/>
      <c r="K4513" s="42"/>
      <c r="L4513" s="42" t="s">
        <v>4489</v>
      </c>
      <c r="M4513" s="42" t="s">
        <v>2416</v>
      </c>
      <c r="N4513" s="42" t="s">
        <v>2417</v>
      </c>
      <c r="O4513" s="137" t="s">
        <v>2418</v>
      </c>
      <c r="P4513" s="42" t="s">
        <v>64</v>
      </c>
      <c r="Q4513" s="42" t="s">
        <v>65</v>
      </c>
      <c r="R4513" s="42">
        <v>1</v>
      </c>
      <c r="S4513" s="137" t="s">
        <v>2419</v>
      </c>
      <c r="T4513" s="62">
        <v>699571750</v>
      </c>
      <c r="U4513" s="62">
        <v>676520223.12</v>
      </c>
      <c r="Z4513" s="54" t="s">
        <v>68</v>
      </c>
      <c r="AA4513" s="132">
        <v>1.6541772982143201E-5</v>
      </c>
      <c r="AJ4513" s="42"/>
      <c r="AM4513" s="42"/>
      <c r="AN4513" s="42"/>
      <c r="AO4513" s="42"/>
      <c r="AP4513" s="42"/>
      <c r="AY4513" s="42"/>
      <c r="AZ4513" s="42"/>
      <c r="BA4513" s="42"/>
      <c r="BB4513" s="42"/>
      <c r="BN4513" s="54" t="s">
        <v>4578</v>
      </c>
      <c r="BO4513" s="58" t="str">
        <f t="shared" si="70"/>
        <v>境内资产</v>
      </c>
      <c r="BP4513" s="58" t="str">
        <f>IF(M4513="",VLOOKUP(D4513,Sheet4!$A$1:$B$92,2,0),VLOOKUP(Q4513,Sheet4!$A$1:$B$92,2,0))</f>
        <v>保险资产管理产品</v>
      </c>
    </row>
    <row r="4514" spans="1:68" s="58" customFormat="1" ht="12.75" customHeight="1">
      <c r="A4514" s="64" t="s">
        <v>2868</v>
      </c>
      <c r="B4514" s="54" t="s">
        <v>2869</v>
      </c>
      <c r="C4514" s="252" t="s">
        <v>5552</v>
      </c>
      <c r="D4514" s="252" t="s">
        <v>672</v>
      </c>
      <c r="E4514" s="54" t="s">
        <v>2870</v>
      </c>
      <c r="F4514" s="54" t="s">
        <v>2869</v>
      </c>
      <c r="G4514" s="129">
        <v>22700</v>
      </c>
      <c r="H4514" s="323">
        <v>317106.09999999998</v>
      </c>
      <c r="I4514" s="323">
        <v>177741</v>
      </c>
      <c r="J4514" s="42"/>
      <c r="K4514" s="42"/>
      <c r="L4514" s="42" t="s">
        <v>4489</v>
      </c>
      <c r="M4514" s="42" t="s">
        <v>2416</v>
      </c>
      <c r="N4514" s="42" t="s">
        <v>2417</v>
      </c>
      <c r="O4514" s="137" t="s">
        <v>2418</v>
      </c>
      <c r="P4514" s="42" t="s">
        <v>64</v>
      </c>
      <c r="Q4514" s="42" t="s">
        <v>65</v>
      </c>
      <c r="R4514" s="42">
        <v>1</v>
      </c>
      <c r="S4514" s="137" t="s">
        <v>2419</v>
      </c>
      <c r="T4514" s="62">
        <v>699571750</v>
      </c>
      <c r="U4514" s="62">
        <v>676520223.12</v>
      </c>
      <c r="Z4514" s="54" t="s">
        <v>68</v>
      </c>
      <c r="AA4514" s="132">
        <v>2.01562376397367E-5</v>
      </c>
      <c r="AJ4514" s="42"/>
      <c r="AM4514" s="42"/>
      <c r="AN4514" s="42"/>
      <c r="AO4514" s="42"/>
      <c r="AP4514" s="42"/>
      <c r="AY4514" s="42"/>
      <c r="AZ4514" s="42"/>
      <c r="BA4514" s="42"/>
      <c r="BB4514" s="42"/>
      <c r="BN4514" s="54" t="s">
        <v>4578</v>
      </c>
      <c r="BO4514" s="58" t="str">
        <f t="shared" si="70"/>
        <v>境内资产</v>
      </c>
      <c r="BP4514" s="58" t="str">
        <f>IF(M4514="",VLOOKUP(D4514,Sheet4!$A$1:$B$92,2,0),VLOOKUP(Q4514,Sheet4!$A$1:$B$92,2,0))</f>
        <v>保险资产管理产品</v>
      </c>
    </row>
    <row r="4515" spans="1:68" s="58" customFormat="1" ht="12.75" customHeight="1">
      <c r="A4515" s="64" t="s">
        <v>1957</v>
      </c>
      <c r="B4515" s="54" t="s">
        <v>1958</v>
      </c>
      <c r="C4515" s="252" t="s">
        <v>5552</v>
      </c>
      <c r="D4515" s="252" t="s">
        <v>672</v>
      </c>
      <c r="E4515" s="54" t="s">
        <v>2871</v>
      </c>
      <c r="F4515" s="54" t="s">
        <v>1958</v>
      </c>
      <c r="G4515" s="129">
        <v>34300</v>
      </c>
      <c r="H4515" s="323">
        <v>555404</v>
      </c>
      <c r="I4515" s="323">
        <v>577612</v>
      </c>
      <c r="J4515" s="42"/>
      <c r="K4515" s="42"/>
      <c r="L4515" s="42" t="s">
        <v>4489</v>
      </c>
      <c r="M4515" s="42" t="s">
        <v>2416</v>
      </c>
      <c r="N4515" s="42" t="s">
        <v>2417</v>
      </c>
      <c r="O4515" s="137" t="s">
        <v>2418</v>
      </c>
      <c r="P4515" s="42" t="s">
        <v>64</v>
      </c>
      <c r="Q4515" s="42" t="s">
        <v>65</v>
      </c>
      <c r="R4515" s="42">
        <v>1</v>
      </c>
      <c r="S4515" s="137" t="s">
        <v>2419</v>
      </c>
      <c r="T4515" s="62">
        <v>699571750</v>
      </c>
      <c r="U4515" s="62">
        <v>676520223.12</v>
      </c>
      <c r="Z4515" s="54" t="s">
        <v>68</v>
      </c>
      <c r="AA4515" s="132">
        <v>9.98364936121319E-6</v>
      </c>
      <c r="AJ4515" s="42"/>
      <c r="AM4515" s="42"/>
      <c r="AN4515" s="42"/>
      <c r="AO4515" s="42"/>
      <c r="AP4515" s="42"/>
      <c r="AY4515" s="42"/>
      <c r="AZ4515" s="42"/>
      <c r="BA4515" s="42"/>
      <c r="BB4515" s="42"/>
      <c r="BN4515" s="54" t="s">
        <v>4578</v>
      </c>
      <c r="BO4515" s="58" t="str">
        <f t="shared" si="70"/>
        <v>境内资产</v>
      </c>
      <c r="BP4515" s="58" t="str">
        <f>IF(M4515="",VLOOKUP(D4515,Sheet4!$A$1:$B$92,2,0),VLOOKUP(Q4515,Sheet4!$A$1:$B$92,2,0))</f>
        <v>保险资产管理产品</v>
      </c>
    </row>
    <row r="4516" spans="1:68" s="58" customFormat="1" ht="12.75" customHeight="1">
      <c r="A4516" s="64" t="s">
        <v>2872</v>
      </c>
      <c r="B4516" s="54" t="s">
        <v>2873</v>
      </c>
      <c r="C4516" s="252" t="s">
        <v>5552</v>
      </c>
      <c r="D4516" s="252" t="s">
        <v>672</v>
      </c>
      <c r="E4516" s="54" t="s">
        <v>2874</v>
      </c>
      <c r="F4516" s="54" t="s">
        <v>2873</v>
      </c>
      <c r="G4516" s="129">
        <v>73300</v>
      </c>
      <c r="H4516" s="323">
        <v>524207.12</v>
      </c>
      <c r="I4516" s="323">
        <v>624516</v>
      </c>
      <c r="J4516" s="42"/>
      <c r="K4516" s="42"/>
      <c r="L4516" s="42" t="s">
        <v>4489</v>
      </c>
      <c r="M4516" s="42" t="s">
        <v>2416</v>
      </c>
      <c r="N4516" s="42" t="s">
        <v>2417</v>
      </c>
      <c r="O4516" s="137" t="s">
        <v>2418</v>
      </c>
      <c r="P4516" s="42" t="s">
        <v>64</v>
      </c>
      <c r="Q4516" s="42" t="s">
        <v>65</v>
      </c>
      <c r="R4516" s="42">
        <v>1</v>
      </c>
      <c r="S4516" s="137" t="s">
        <v>2419</v>
      </c>
      <c r="T4516" s="62">
        <v>699571750</v>
      </c>
      <c r="U4516" s="62">
        <v>676520223.12</v>
      </c>
      <c r="Z4516" s="54" t="s">
        <v>68</v>
      </c>
      <c r="AA4516" s="132">
        <v>1.1163986235886901E-5</v>
      </c>
      <c r="AJ4516" s="42"/>
      <c r="AM4516" s="42"/>
      <c r="AN4516" s="42"/>
      <c r="AO4516" s="42"/>
      <c r="AP4516" s="42"/>
      <c r="AY4516" s="42"/>
      <c r="AZ4516" s="42"/>
      <c r="BA4516" s="42"/>
      <c r="BB4516" s="42"/>
      <c r="BN4516" s="54" t="s">
        <v>4578</v>
      </c>
      <c r="BO4516" s="58" t="str">
        <f t="shared" si="70"/>
        <v>境内资产</v>
      </c>
      <c r="BP4516" s="58" t="str">
        <f>IF(M4516="",VLOOKUP(D4516,Sheet4!$A$1:$B$92,2,0),VLOOKUP(Q4516,Sheet4!$A$1:$B$92,2,0))</f>
        <v>保险资产管理产品</v>
      </c>
    </row>
    <row r="4517" spans="1:68" s="58" customFormat="1" ht="12.75" customHeight="1">
      <c r="A4517" s="64" t="s">
        <v>2875</v>
      </c>
      <c r="B4517" s="54" t="s">
        <v>2876</v>
      </c>
      <c r="C4517" s="252" t="s">
        <v>5552</v>
      </c>
      <c r="D4517" s="252" t="s">
        <v>672</v>
      </c>
      <c r="E4517" s="54" t="s">
        <v>2877</v>
      </c>
      <c r="F4517" s="54" t="s">
        <v>2876</v>
      </c>
      <c r="G4517" s="129">
        <v>22600</v>
      </c>
      <c r="H4517" s="323">
        <v>294995.42</v>
      </c>
      <c r="I4517" s="323">
        <v>222158</v>
      </c>
      <c r="J4517" s="42"/>
      <c r="K4517" s="42"/>
      <c r="L4517" s="42" t="s">
        <v>4489</v>
      </c>
      <c r="M4517" s="42" t="s">
        <v>2416</v>
      </c>
      <c r="N4517" s="42" t="s">
        <v>2417</v>
      </c>
      <c r="O4517" s="137" t="s">
        <v>2418</v>
      </c>
      <c r="P4517" s="42" t="s">
        <v>64</v>
      </c>
      <c r="Q4517" s="42" t="s">
        <v>65</v>
      </c>
      <c r="R4517" s="42">
        <v>1</v>
      </c>
      <c r="S4517" s="137" t="s">
        <v>2419</v>
      </c>
      <c r="T4517" s="62">
        <v>699571750</v>
      </c>
      <c r="U4517" s="62">
        <v>676520223.12</v>
      </c>
      <c r="Z4517" s="54" t="s">
        <v>68</v>
      </c>
      <c r="AA4517" s="132">
        <v>1.21971975677851E-5</v>
      </c>
      <c r="AJ4517" s="42"/>
      <c r="AM4517" s="42"/>
      <c r="AN4517" s="42"/>
      <c r="AO4517" s="42"/>
      <c r="AP4517" s="42"/>
      <c r="AY4517" s="42"/>
      <c r="AZ4517" s="42"/>
      <c r="BA4517" s="42"/>
      <c r="BB4517" s="42"/>
      <c r="BN4517" s="54" t="s">
        <v>4578</v>
      </c>
      <c r="BO4517" s="58" t="str">
        <f t="shared" si="70"/>
        <v>境内资产</v>
      </c>
      <c r="BP4517" s="58" t="str">
        <f>IF(M4517="",VLOOKUP(D4517,Sheet4!$A$1:$B$92,2,0),VLOOKUP(Q4517,Sheet4!$A$1:$B$92,2,0))</f>
        <v>保险资产管理产品</v>
      </c>
    </row>
    <row r="4518" spans="1:68" s="58" customFormat="1" ht="12.75" customHeight="1">
      <c r="A4518" s="64" t="s">
        <v>2878</v>
      </c>
      <c r="B4518" s="54" t="s">
        <v>2879</v>
      </c>
      <c r="C4518" s="252" t="s">
        <v>5552</v>
      </c>
      <c r="D4518" s="252" t="s">
        <v>672</v>
      </c>
      <c r="E4518" s="54" t="s">
        <v>2880</v>
      </c>
      <c r="F4518" s="54" t="s">
        <v>2879</v>
      </c>
      <c r="G4518" s="129">
        <v>26200</v>
      </c>
      <c r="H4518" s="323">
        <v>273408</v>
      </c>
      <c r="I4518" s="323">
        <v>263310</v>
      </c>
      <c r="J4518" s="42"/>
      <c r="K4518" s="42"/>
      <c r="L4518" s="42" t="s">
        <v>4489</v>
      </c>
      <c r="M4518" s="42" t="s">
        <v>2416</v>
      </c>
      <c r="N4518" s="42" t="s">
        <v>2417</v>
      </c>
      <c r="O4518" s="137" t="s">
        <v>2418</v>
      </c>
      <c r="P4518" s="42" t="s">
        <v>64</v>
      </c>
      <c r="Q4518" s="42" t="s">
        <v>65</v>
      </c>
      <c r="R4518" s="42">
        <v>1</v>
      </c>
      <c r="S4518" s="137" t="s">
        <v>2419</v>
      </c>
      <c r="T4518" s="62">
        <v>699571750</v>
      </c>
      <c r="U4518" s="62">
        <v>676520223.12</v>
      </c>
      <c r="Z4518" s="54" t="s">
        <v>68</v>
      </c>
      <c r="AA4518" s="132">
        <v>1.84507042253521E-5</v>
      </c>
      <c r="AJ4518" s="42"/>
      <c r="AM4518" s="42"/>
      <c r="AN4518" s="42"/>
      <c r="AO4518" s="42"/>
      <c r="AP4518" s="42"/>
      <c r="AY4518" s="42"/>
      <c r="AZ4518" s="42"/>
      <c r="BA4518" s="42"/>
      <c r="BB4518" s="42"/>
      <c r="BN4518" s="54" t="s">
        <v>4578</v>
      </c>
      <c r="BO4518" s="58" t="str">
        <f t="shared" si="70"/>
        <v>境内资产</v>
      </c>
      <c r="BP4518" s="58" t="str">
        <f>IF(M4518="",VLOOKUP(D4518,Sheet4!$A$1:$B$92,2,0),VLOOKUP(Q4518,Sheet4!$A$1:$B$92,2,0))</f>
        <v>保险资产管理产品</v>
      </c>
    </row>
    <row r="4519" spans="1:68" s="58" customFormat="1" ht="12.75" customHeight="1">
      <c r="A4519" s="64" t="s">
        <v>2881</v>
      </c>
      <c r="B4519" s="54" t="s">
        <v>2882</v>
      </c>
      <c r="C4519" s="252" t="s">
        <v>5552</v>
      </c>
      <c r="D4519" s="252" t="s">
        <v>672</v>
      </c>
      <c r="E4519" s="54" t="s">
        <v>2883</v>
      </c>
      <c r="F4519" s="54" t="s">
        <v>2882</v>
      </c>
      <c r="G4519" s="129">
        <v>60100</v>
      </c>
      <c r="H4519" s="323">
        <v>227179</v>
      </c>
      <c r="I4519" s="323">
        <v>204941</v>
      </c>
      <c r="J4519" s="42"/>
      <c r="K4519" s="42"/>
      <c r="L4519" s="42" t="s">
        <v>4489</v>
      </c>
      <c r="M4519" s="42" t="s">
        <v>2416</v>
      </c>
      <c r="N4519" s="42" t="s">
        <v>2417</v>
      </c>
      <c r="O4519" s="137" t="s">
        <v>2418</v>
      </c>
      <c r="P4519" s="42" t="s">
        <v>64</v>
      </c>
      <c r="Q4519" s="42" t="s">
        <v>65</v>
      </c>
      <c r="R4519" s="42">
        <v>1</v>
      </c>
      <c r="S4519" s="137" t="s">
        <v>2419</v>
      </c>
      <c r="T4519" s="62">
        <v>699571750</v>
      </c>
      <c r="U4519" s="62">
        <v>676520223.12</v>
      </c>
      <c r="Z4519" s="54" t="s">
        <v>68</v>
      </c>
      <c r="AA4519" s="132">
        <v>9.7528614981236703E-6</v>
      </c>
      <c r="AJ4519" s="42"/>
      <c r="AM4519" s="42"/>
      <c r="AN4519" s="42"/>
      <c r="AO4519" s="42"/>
      <c r="AP4519" s="42"/>
      <c r="AY4519" s="42"/>
      <c r="AZ4519" s="42"/>
      <c r="BA4519" s="42"/>
      <c r="BB4519" s="42"/>
      <c r="BN4519" s="54" t="s">
        <v>4578</v>
      </c>
      <c r="BO4519" s="58" t="str">
        <f t="shared" si="70"/>
        <v>境内资产</v>
      </c>
      <c r="BP4519" s="58" t="str">
        <f>IF(M4519="",VLOOKUP(D4519,Sheet4!$A$1:$B$92,2,0),VLOOKUP(Q4519,Sheet4!$A$1:$B$92,2,0))</f>
        <v>保险资产管理产品</v>
      </c>
    </row>
    <row r="4520" spans="1:68" s="58" customFormat="1" ht="12.75" customHeight="1">
      <c r="A4520" s="64" t="s">
        <v>2884</v>
      </c>
      <c r="B4520" s="54" t="s">
        <v>2885</v>
      </c>
      <c r="C4520" s="252" t="s">
        <v>5552</v>
      </c>
      <c r="D4520" s="252" t="s">
        <v>672</v>
      </c>
      <c r="E4520" s="54" t="s">
        <v>2886</v>
      </c>
      <c r="F4520" s="54" t="s">
        <v>2885</v>
      </c>
      <c r="G4520" s="129">
        <v>25700</v>
      </c>
      <c r="H4520" s="323">
        <v>297370</v>
      </c>
      <c r="I4520" s="323">
        <v>281929</v>
      </c>
      <c r="J4520" s="42"/>
      <c r="K4520" s="42"/>
      <c r="L4520" s="42" t="s">
        <v>4489</v>
      </c>
      <c r="M4520" s="42" t="s">
        <v>2416</v>
      </c>
      <c r="N4520" s="42" t="s">
        <v>2417</v>
      </c>
      <c r="O4520" s="137" t="s">
        <v>2418</v>
      </c>
      <c r="P4520" s="42" t="s">
        <v>64</v>
      </c>
      <c r="Q4520" s="42" t="s">
        <v>65</v>
      </c>
      <c r="R4520" s="42">
        <v>1</v>
      </c>
      <c r="S4520" s="137" t="s">
        <v>2419</v>
      </c>
      <c r="T4520" s="62">
        <v>699571750</v>
      </c>
      <c r="U4520" s="62">
        <v>676520223.12</v>
      </c>
      <c r="Z4520" s="54" t="s">
        <v>68</v>
      </c>
      <c r="AA4520" s="132">
        <v>1.0686070686070701E-5</v>
      </c>
      <c r="AJ4520" s="42"/>
      <c r="AM4520" s="42"/>
      <c r="AN4520" s="42"/>
      <c r="AO4520" s="42"/>
      <c r="AP4520" s="42"/>
      <c r="AY4520" s="42"/>
      <c r="AZ4520" s="42"/>
      <c r="BA4520" s="42"/>
      <c r="BB4520" s="42"/>
      <c r="BN4520" s="54" t="s">
        <v>4578</v>
      </c>
      <c r="BO4520" s="58" t="str">
        <f t="shared" si="70"/>
        <v>境内资产</v>
      </c>
      <c r="BP4520" s="58" t="str">
        <f>IF(M4520="",VLOOKUP(D4520,Sheet4!$A$1:$B$92,2,0),VLOOKUP(Q4520,Sheet4!$A$1:$B$92,2,0))</f>
        <v>保险资产管理产品</v>
      </c>
    </row>
    <row r="4521" spans="1:68" s="58" customFormat="1" ht="12.75" customHeight="1">
      <c r="A4521" s="64" t="s">
        <v>2887</v>
      </c>
      <c r="B4521" s="54" t="s">
        <v>2888</v>
      </c>
      <c r="C4521" s="252" t="s">
        <v>5552</v>
      </c>
      <c r="D4521" s="252" t="s">
        <v>672</v>
      </c>
      <c r="E4521" s="54" t="s">
        <v>2889</v>
      </c>
      <c r="F4521" s="54" t="s">
        <v>2888</v>
      </c>
      <c r="G4521" s="129">
        <v>29900</v>
      </c>
      <c r="H4521" s="323">
        <v>211648</v>
      </c>
      <c r="I4521" s="323">
        <v>180895</v>
      </c>
      <c r="J4521" s="42"/>
      <c r="K4521" s="42"/>
      <c r="L4521" s="42" t="s">
        <v>4489</v>
      </c>
      <c r="M4521" s="42" t="s">
        <v>2416</v>
      </c>
      <c r="N4521" s="42" t="s">
        <v>2417</v>
      </c>
      <c r="O4521" s="137" t="s">
        <v>2418</v>
      </c>
      <c r="P4521" s="42" t="s">
        <v>64</v>
      </c>
      <c r="Q4521" s="42" t="s">
        <v>65</v>
      </c>
      <c r="R4521" s="42">
        <v>1</v>
      </c>
      <c r="S4521" s="137" t="s">
        <v>2419</v>
      </c>
      <c r="T4521" s="62">
        <v>699571750</v>
      </c>
      <c r="U4521" s="62">
        <v>676520223.12</v>
      </c>
      <c r="Z4521" s="54" t="s">
        <v>68</v>
      </c>
      <c r="AA4521" s="132">
        <v>3.1136255561653797E-5</v>
      </c>
      <c r="AJ4521" s="42"/>
      <c r="AM4521" s="42"/>
      <c r="AN4521" s="42"/>
      <c r="AO4521" s="42"/>
      <c r="AP4521" s="42"/>
      <c r="AY4521" s="42"/>
      <c r="AZ4521" s="42"/>
      <c r="BA4521" s="42"/>
      <c r="BB4521" s="42"/>
      <c r="BN4521" s="54" t="s">
        <v>4578</v>
      </c>
      <c r="BO4521" s="58" t="str">
        <f t="shared" si="70"/>
        <v>境内资产</v>
      </c>
      <c r="BP4521" s="58" t="str">
        <f>IF(M4521="",VLOOKUP(D4521,Sheet4!$A$1:$B$92,2,0),VLOOKUP(Q4521,Sheet4!$A$1:$B$92,2,0))</f>
        <v>保险资产管理产品</v>
      </c>
    </row>
    <row r="4522" spans="1:68" s="58" customFormat="1" ht="12.75" customHeight="1">
      <c r="A4522" s="64" t="s">
        <v>2890</v>
      </c>
      <c r="B4522" s="54" t="s">
        <v>2891</v>
      </c>
      <c r="C4522" s="252" t="s">
        <v>5552</v>
      </c>
      <c r="D4522" s="252" t="s">
        <v>672</v>
      </c>
      <c r="E4522" s="54" t="s">
        <v>2892</v>
      </c>
      <c r="F4522" s="54" t="s">
        <v>2891</v>
      </c>
      <c r="G4522" s="129">
        <v>26800</v>
      </c>
      <c r="H4522" s="323">
        <v>486998</v>
      </c>
      <c r="I4522" s="323">
        <v>421028</v>
      </c>
      <c r="J4522" s="42"/>
      <c r="K4522" s="42"/>
      <c r="L4522" s="42" t="s">
        <v>4489</v>
      </c>
      <c r="M4522" s="42" t="s">
        <v>2416</v>
      </c>
      <c r="N4522" s="42" t="s">
        <v>2417</v>
      </c>
      <c r="O4522" s="137" t="s">
        <v>2418</v>
      </c>
      <c r="P4522" s="42" t="s">
        <v>64</v>
      </c>
      <c r="Q4522" s="42" t="s">
        <v>65</v>
      </c>
      <c r="R4522" s="42">
        <v>1</v>
      </c>
      <c r="S4522" s="137" t="s">
        <v>2419</v>
      </c>
      <c r="T4522" s="62">
        <v>699571750</v>
      </c>
      <c r="U4522" s="62">
        <v>676520223.12</v>
      </c>
      <c r="Z4522" s="54" t="s">
        <v>68</v>
      </c>
      <c r="AA4522" s="132">
        <v>1.3898870310452799E-5</v>
      </c>
      <c r="AJ4522" s="42"/>
      <c r="AM4522" s="42"/>
      <c r="AN4522" s="42"/>
      <c r="AO4522" s="42"/>
      <c r="AP4522" s="42"/>
      <c r="AY4522" s="42"/>
      <c r="AZ4522" s="42"/>
      <c r="BA4522" s="42"/>
      <c r="BB4522" s="42"/>
      <c r="BN4522" s="54" t="s">
        <v>4578</v>
      </c>
      <c r="BO4522" s="58" t="str">
        <f t="shared" si="70"/>
        <v>境内资产</v>
      </c>
      <c r="BP4522" s="58" t="str">
        <f>IF(M4522="",VLOOKUP(D4522,Sheet4!$A$1:$B$92,2,0),VLOOKUP(Q4522,Sheet4!$A$1:$B$92,2,0))</f>
        <v>保险资产管理产品</v>
      </c>
    </row>
    <row r="4523" spans="1:68" s="58" customFormat="1" ht="12.75" customHeight="1">
      <c r="A4523" s="64" t="s">
        <v>2893</v>
      </c>
      <c r="B4523" s="54" t="s">
        <v>2894</v>
      </c>
      <c r="C4523" s="252" t="s">
        <v>5552</v>
      </c>
      <c r="D4523" s="252" t="s">
        <v>672</v>
      </c>
      <c r="E4523" s="54" t="s">
        <v>2895</v>
      </c>
      <c r="F4523" s="54" t="s">
        <v>2894</v>
      </c>
      <c r="G4523" s="129">
        <v>49700</v>
      </c>
      <c r="H4523" s="323">
        <v>661608.93999999994</v>
      </c>
      <c r="I4523" s="323">
        <v>686854</v>
      </c>
      <c r="J4523" s="42"/>
      <c r="K4523" s="42"/>
      <c r="L4523" s="42" t="s">
        <v>4489</v>
      </c>
      <c r="M4523" s="42" t="s">
        <v>2416</v>
      </c>
      <c r="N4523" s="42" t="s">
        <v>2417</v>
      </c>
      <c r="O4523" s="137" t="s">
        <v>2418</v>
      </c>
      <c r="P4523" s="42" t="s">
        <v>64</v>
      </c>
      <c r="Q4523" s="42" t="s">
        <v>65</v>
      </c>
      <c r="R4523" s="42">
        <v>1</v>
      </c>
      <c r="S4523" s="137" t="s">
        <v>2419</v>
      </c>
      <c r="T4523" s="62">
        <v>699571750</v>
      </c>
      <c r="U4523" s="62">
        <v>676520223.12</v>
      </c>
      <c r="Z4523" s="54" t="s">
        <v>280</v>
      </c>
      <c r="AA4523" s="132">
        <v>1.1008767299878E-5</v>
      </c>
      <c r="AJ4523" s="42"/>
      <c r="AM4523" s="42"/>
      <c r="AN4523" s="42"/>
      <c r="AO4523" s="42"/>
      <c r="AP4523" s="42"/>
      <c r="AY4523" s="42"/>
      <c r="AZ4523" s="42"/>
      <c r="BA4523" s="42"/>
      <c r="BB4523" s="42"/>
      <c r="BN4523" s="54" t="s">
        <v>4578</v>
      </c>
      <c r="BO4523" s="58" t="str">
        <f t="shared" si="70"/>
        <v>境内资产</v>
      </c>
      <c r="BP4523" s="58" t="str">
        <f>IF(M4523="",VLOOKUP(D4523,Sheet4!$A$1:$B$92,2,0),VLOOKUP(Q4523,Sheet4!$A$1:$B$92,2,0))</f>
        <v>保险资产管理产品</v>
      </c>
    </row>
    <row r="4524" spans="1:68" s="58" customFormat="1" ht="12.75" customHeight="1">
      <c r="A4524" s="64" t="s">
        <v>2896</v>
      </c>
      <c r="B4524" s="54" t="s">
        <v>2897</v>
      </c>
      <c r="C4524" s="252" t="s">
        <v>5552</v>
      </c>
      <c r="D4524" s="252" t="s">
        <v>672</v>
      </c>
      <c r="E4524" s="54" t="s">
        <v>2898</v>
      </c>
      <c r="F4524" s="54" t="s">
        <v>2897</v>
      </c>
      <c r="G4524" s="129">
        <v>67300</v>
      </c>
      <c r="H4524" s="323">
        <v>362651</v>
      </c>
      <c r="I4524" s="323">
        <v>333135</v>
      </c>
      <c r="J4524" s="42"/>
      <c r="K4524" s="42"/>
      <c r="L4524" s="42" t="s">
        <v>4489</v>
      </c>
      <c r="M4524" s="42" t="s">
        <v>2416</v>
      </c>
      <c r="N4524" s="42" t="s">
        <v>2417</v>
      </c>
      <c r="O4524" s="137" t="s">
        <v>2418</v>
      </c>
      <c r="P4524" s="42" t="s">
        <v>64</v>
      </c>
      <c r="Q4524" s="42" t="s">
        <v>65</v>
      </c>
      <c r="R4524" s="42">
        <v>1</v>
      </c>
      <c r="S4524" s="137" t="s">
        <v>2419</v>
      </c>
      <c r="T4524" s="62">
        <v>699571750</v>
      </c>
      <c r="U4524" s="62">
        <v>676520223.12</v>
      </c>
      <c r="Z4524" s="54" t="s">
        <v>68</v>
      </c>
      <c r="AA4524" s="132">
        <v>1.5580127662454901E-5</v>
      </c>
      <c r="AJ4524" s="42"/>
      <c r="AM4524" s="42"/>
      <c r="AN4524" s="42"/>
      <c r="AO4524" s="42"/>
      <c r="AP4524" s="42"/>
      <c r="AY4524" s="42"/>
      <c r="AZ4524" s="42"/>
      <c r="BA4524" s="42"/>
      <c r="BB4524" s="42"/>
      <c r="BN4524" s="54" t="s">
        <v>4578</v>
      </c>
      <c r="BO4524" s="58" t="str">
        <f t="shared" si="70"/>
        <v>境内资产</v>
      </c>
      <c r="BP4524" s="58" t="str">
        <f>IF(M4524="",VLOOKUP(D4524,Sheet4!$A$1:$B$92,2,0),VLOOKUP(Q4524,Sheet4!$A$1:$B$92,2,0))</f>
        <v>保险资产管理产品</v>
      </c>
    </row>
    <row r="4525" spans="1:68" s="58" customFormat="1" ht="12.75" customHeight="1">
      <c r="A4525" s="64" t="s">
        <v>2899</v>
      </c>
      <c r="B4525" s="54" t="s">
        <v>2900</v>
      </c>
      <c r="C4525" s="252" t="s">
        <v>5552</v>
      </c>
      <c r="D4525" s="252" t="s">
        <v>672</v>
      </c>
      <c r="E4525" s="54" t="s">
        <v>2901</v>
      </c>
      <c r="F4525" s="54" t="s">
        <v>2900</v>
      </c>
      <c r="G4525" s="129">
        <v>56500</v>
      </c>
      <c r="H4525" s="323">
        <v>301388</v>
      </c>
      <c r="I4525" s="323">
        <v>265550</v>
      </c>
      <c r="J4525" s="42"/>
      <c r="K4525" s="42"/>
      <c r="L4525" s="42" t="s">
        <v>4489</v>
      </c>
      <c r="M4525" s="42" t="s">
        <v>2416</v>
      </c>
      <c r="N4525" s="42" t="s">
        <v>2417</v>
      </c>
      <c r="O4525" s="137" t="s">
        <v>2418</v>
      </c>
      <c r="P4525" s="42" t="s">
        <v>64</v>
      </c>
      <c r="Q4525" s="42" t="s">
        <v>65</v>
      </c>
      <c r="R4525" s="42">
        <v>1</v>
      </c>
      <c r="S4525" s="137" t="s">
        <v>2419</v>
      </c>
      <c r="T4525" s="62">
        <v>699571750</v>
      </c>
      <c r="U4525" s="62">
        <v>676520223.12</v>
      </c>
      <c r="Z4525" s="54" t="s">
        <v>68</v>
      </c>
      <c r="AA4525" s="132">
        <v>3.7728102454750198E-5</v>
      </c>
      <c r="AJ4525" s="42"/>
      <c r="AM4525" s="42"/>
      <c r="AN4525" s="42"/>
      <c r="AO4525" s="42"/>
      <c r="AP4525" s="42"/>
      <c r="AY4525" s="42"/>
      <c r="AZ4525" s="42"/>
      <c r="BA4525" s="42"/>
      <c r="BB4525" s="42"/>
      <c r="BN4525" s="54" t="s">
        <v>4578</v>
      </c>
      <c r="BO4525" s="58" t="str">
        <f t="shared" si="70"/>
        <v>境内资产</v>
      </c>
      <c r="BP4525" s="58" t="str">
        <f>IF(M4525="",VLOOKUP(D4525,Sheet4!$A$1:$B$92,2,0),VLOOKUP(Q4525,Sheet4!$A$1:$B$92,2,0))</f>
        <v>保险资产管理产品</v>
      </c>
    </row>
    <row r="4526" spans="1:68" s="58" customFormat="1" ht="12.75" customHeight="1">
      <c r="A4526" s="64" t="s">
        <v>2902</v>
      </c>
      <c r="B4526" s="54" t="s">
        <v>2903</v>
      </c>
      <c r="C4526" s="252" t="s">
        <v>5552</v>
      </c>
      <c r="D4526" s="252" t="s">
        <v>672</v>
      </c>
      <c r="E4526" s="54" t="s">
        <v>2904</v>
      </c>
      <c r="F4526" s="54" t="s">
        <v>2903</v>
      </c>
      <c r="G4526" s="129">
        <v>45100</v>
      </c>
      <c r="H4526" s="323">
        <v>164604</v>
      </c>
      <c r="I4526" s="323">
        <v>133496</v>
      </c>
      <c r="J4526" s="42"/>
      <c r="K4526" s="42"/>
      <c r="L4526" s="42" t="s">
        <v>4489</v>
      </c>
      <c r="M4526" s="42" t="s">
        <v>2416</v>
      </c>
      <c r="N4526" s="42" t="s">
        <v>2417</v>
      </c>
      <c r="O4526" s="137" t="s">
        <v>2418</v>
      </c>
      <c r="P4526" s="42" t="s">
        <v>64</v>
      </c>
      <c r="Q4526" s="42" t="s">
        <v>65</v>
      </c>
      <c r="R4526" s="42">
        <v>1</v>
      </c>
      <c r="S4526" s="137" t="s">
        <v>2419</v>
      </c>
      <c r="T4526" s="62">
        <v>699571750</v>
      </c>
      <c r="U4526" s="62">
        <v>676520223.12</v>
      </c>
      <c r="Z4526" s="54" t="s">
        <v>68</v>
      </c>
      <c r="AA4526" s="132">
        <v>2.44503128110675E-5</v>
      </c>
      <c r="AJ4526" s="42"/>
      <c r="AM4526" s="42"/>
      <c r="AN4526" s="42"/>
      <c r="AO4526" s="42"/>
      <c r="AP4526" s="42"/>
      <c r="AY4526" s="42"/>
      <c r="AZ4526" s="42"/>
      <c r="BA4526" s="42"/>
      <c r="BB4526" s="42"/>
      <c r="BN4526" s="54" t="s">
        <v>4578</v>
      </c>
      <c r="BO4526" s="58" t="str">
        <f t="shared" si="70"/>
        <v>境内资产</v>
      </c>
      <c r="BP4526" s="58" t="str">
        <f>IF(M4526="",VLOOKUP(D4526,Sheet4!$A$1:$B$92,2,0),VLOOKUP(Q4526,Sheet4!$A$1:$B$92,2,0))</f>
        <v>保险资产管理产品</v>
      </c>
    </row>
    <row r="4527" spans="1:68" s="58" customFormat="1" ht="12.75" customHeight="1">
      <c r="A4527" s="64" t="s">
        <v>2905</v>
      </c>
      <c r="B4527" s="54" t="s">
        <v>2906</v>
      </c>
      <c r="C4527" s="252" t="s">
        <v>5552</v>
      </c>
      <c r="D4527" s="252" t="s">
        <v>672</v>
      </c>
      <c r="E4527" s="54" t="s">
        <v>2907</v>
      </c>
      <c r="F4527" s="54" t="s">
        <v>2906</v>
      </c>
      <c r="G4527" s="129">
        <v>2500</v>
      </c>
      <c r="H4527" s="323">
        <v>874707.87</v>
      </c>
      <c r="I4527" s="323">
        <v>763750</v>
      </c>
      <c r="J4527" s="42"/>
      <c r="K4527" s="42"/>
      <c r="L4527" s="42" t="s">
        <v>4489</v>
      </c>
      <c r="M4527" s="42" t="s">
        <v>2416</v>
      </c>
      <c r="N4527" s="42" t="s">
        <v>2417</v>
      </c>
      <c r="O4527" s="137" t="s">
        <v>2418</v>
      </c>
      <c r="P4527" s="42" t="s">
        <v>64</v>
      </c>
      <c r="Q4527" s="42" t="s">
        <v>65</v>
      </c>
      <c r="R4527" s="42">
        <v>1</v>
      </c>
      <c r="S4527" s="137" t="s">
        <v>2419</v>
      </c>
      <c r="T4527" s="62">
        <v>699571750</v>
      </c>
      <c r="U4527" s="62">
        <v>676520223.12</v>
      </c>
      <c r="Z4527" s="54" t="s">
        <v>280</v>
      </c>
      <c r="AA4527" s="132">
        <v>4.1437571455984202E-6</v>
      </c>
      <c r="AJ4527" s="42"/>
      <c r="AM4527" s="42"/>
      <c r="AN4527" s="42"/>
      <c r="AO4527" s="42"/>
      <c r="AP4527" s="42"/>
      <c r="AY4527" s="42"/>
      <c r="AZ4527" s="42"/>
      <c r="BA4527" s="42"/>
      <c r="BB4527" s="42"/>
      <c r="BN4527" s="54" t="s">
        <v>4578</v>
      </c>
      <c r="BO4527" s="58" t="str">
        <f t="shared" si="70"/>
        <v>境内资产</v>
      </c>
      <c r="BP4527" s="58" t="str">
        <f>IF(M4527="",VLOOKUP(D4527,Sheet4!$A$1:$B$92,2,0),VLOOKUP(Q4527,Sheet4!$A$1:$B$92,2,0))</f>
        <v>保险资产管理产品</v>
      </c>
    </row>
    <row r="4528" spans="1:68" s="58" customFormat="1" ht="12.75" customHeight="1">
      <c r="A4528" s="64" t="s">
        <v>2110</v>
      </c>
      <c r="B4528" s="54" t="s">
        <v>2908</v>
      </c>
      <c r="C4528" s="252" t="s">
        <v>5552</v>
      </c>
      <c r="D4528" s="252" t="s">
        <v>672</v>
      </c>
      <c r="E4528" s="54" t="s">
        <v>2909</v>
      </c>
      <c r="F4528" s="54" t="s">
        <v>2908</v>
      </c>
      <c r="G4528" s="129">
        <v>17000</v>
      </c>
      <c r="H4528" s="323">
        <v>655674.75</v>
      </c>
      <c r="I4528" s="323">
        <v>674900</v>
      </c>
      <c r="J4528" s="42"/>
      <c r="K4528" s="42"/>
      <c r="L4528" s="42" t="s">
        <v>4489</v>
      </c>
      <c r="M4528" s="42" t="s">
        <v>2416</v>
      </c>
      <c r="N4528" s="42" t="s">
        <v>2417</v>
      </c>
      <c r="O4528" s="137" t="s">
        <v>2418</v>
      </c>
      <c r="P4528" s="42" t="s">
        <v>64</v>
      </c>
      <c r="Q4528" s="42" t="s">
        <v>65</v>
      </c>
      <c r="R4528" s="42">
        <v>1</v>
      </c>
      <c r="S4528" s="137" t="s">
        <v>2419</v>
      </c>
      <c r="T4528" s="62">
        <v>699571750</v>
      </c>
      <c r="U4528" s="62">
        <v>676520223.12</v>
      </c>
      <c r="Z4528" s="54" t="s">
        <v>280</v>
      </c>
      <c r="AA4528" s="132">
        <v>3.7764785147526899E-6</v>
      </c>
      <c r="AJ4528" s="42"/>
      <c r="AM4528" s="42"/>
      <c r="AN4528" s="42"/>
      <c r="AO4528" s="42"/>
      <c r="AP4528" s="42"/>
      <c r="AY4528" s="42"/>
      <c r="AZ4528" s="42"/>
      <c r="BA4528" s="42"/>
      <c r="BB4528" s="42"/>
      <c r="BN4528" s="54" t="s">
        <v>4578</v>
      </c>
      <c r="BO4528" s="58" t="str">
        <f t="shared" si="70"/>
        <v>境内资产</v>
      </c>
      <c r="BP4528" s="58" t="str">
        <f>IF(M4528="",VLOOKUP(D4528,Sheet4!$A$1:$B$92,2,0),VLOOKUP(Q4528,Sheet4!$A$1:$B$92,2,0))</f>
        <v>保险资产管理产品</v>
      </c>
    </row>
    <row r="4529" spans="1:68" s="58" customFormat="1" ht="12.75" customHeight="1">
      <c r="A4529" s="64" t="s">
        <v>2910</v>
      </c>
      <c r="B4529" s="54" t="s">
        <v>2911</v>
      </c>
      <c r="C4529" s="252" t="s">
        <v>5552</v>
      </c>
      <c r="D4529" s="252" t="s">
        <v>672</v>
      </c>
      <c r="E4529" s="54" t="s">
        <v>2912</v>
      </c>
      <c r="F4529" s="54" t="s">
        <v>2911</v>
      </c>
      <c r="G4529" s="129">
        <v>4600</v>
      </c>
      <c r="H4529" s="323">
        <v>238048</v>
      </c>
      <c r="I4529" s="323">
        <v>201020</v>
      </c>
      <c r="J4529" s="42"/>
      <c r="K4529" s="42"/>
      <c r="L4529" s="42" t="s">
        <v>4489</v>
      </c>
      <c r="M4529" s="42" t="s">
        <v>2416</v>
      </c>
      <c r="N4529" s="42" t="s">
        <v>2417</v>
      </c>
      <c r="O4529" s="137" t="s">
        <v>2418</v>
      </c>
      <c r="P4529" s="42" t="s">
        <v>64</v>
      </c>
      <c r="Q4529" s="42" t="s">
        <v>65</v>
      </c>
      <c r="R4529" s="42">
        <v>1</v>
      </c>
      <c r="S4529" s="137" t="s">
        <v>2419</v>
      </c>
      <c r="T4529" s="62">
        <v>699571750</v>
      </c>
      <c r="U4529" s="62">
        <v>676520223.12</v>
      </c>
      <c r="Z4529" s="54" t="s">
        <v>68</v>
      </c>
      <c r="AA4529" s="132">
        <v>9.6279117884610305E-6</v>
      </c>
      <c r="AJ4529" s="42"/>
      <c r="AM4529" s="42"/>
      <c r="AN4529" s="42"/>
      <c r="AO4529" s="42"/>
      <c r="AP4529" s="42"/>
      <c r="AY4529" s="42"/>
      <c r="AZ4529" s="42"/>
      <c r="BA4529" s="42"/>
      <c r="BB4529" s="42"/>
      <c r="BN4529" s="54" t="s">
        <v>4578</v>
      </c>
      <c r="BO4529" s="58" t="str">
        <f t="shared" si="70"/>
        <v>境内资产</v>
      </c>
      <c r="BP4529" s="58" t="str">
        <f>IF(M4529="",VLOOKUP(D4529,Sheet4!$A$1:$B$92,2,0),VLOOKUP(Q4529,Sheet4!$A$1:$B$92,2,0))</f>
        <v>保险资产管理产品</v>
      </c>
    </row>
    <row r="4530" spans="1:68" s="58" customFormat="1" ht="12.75" customHeight="1">
      <c r="A4530" s="64" t="s">
        <v>2913</v>
      </c>
      <c r="B4530" s="54" t="s">
        <v>2313</v>
      </c>
      <c r="C4530" s="252" t="s">
        <v>5552</v>
      </c>
      <c r="D4530" s="252" t="s">
        <v>672</v>
      </c>
      <c r="E4530" s="54" t="s">
        <v>2914</v>
      </c>
      <c r="F4530" s="54" t="s">
        <v>2313</v>
      </c>
      <c r="G4530" s="129">
        <v>11200</v>
      </c>
      <c r="H4530" s="323">
        <v>492660</v>
      </c>
      <c r="I4530" s="323">
        <v>443408</v>
      </c>
      <c r="J4530" s="42"/>
      <c r="K4530" s="42"/>
      <c r="L4530" s="42" t="s">
        <v>4489</v>
      </c>
      <c r="M4530" s="42" t="s">
        <v>2416</v>
      </c>
      <c r="N4530" s="42" t="s">
        <v>2417</v>
      </c>
      <c r="O4530" s="137" t="s">
        <v>2418</v>
      </c>
      <c r="P4530" s="42" t="s">
        <v>64</v>
      </c>
      <c r="Q4530" s="42" t="s">
        <v>65</v>
      </c>
      <c r="R4530" s="42">
        <v>1</v>
      </c>
      <c r="S4530" s="137" t="s">
        <v>2419</v>
      </c>
      <c r="T4530" s="62">
        <v>699571750</v>
      </c>
      <c r="U4530" s="62">
        <v>676520223.12</v>
      </c>
      <c r="Z4530" s="54" t="s">
        <v>68</v>
      </c>
      <c r="AA4530" s="132">
        <v>7.9092032226655803E-6</v>
      </c>
      <c r="AJ4530" s="42"/>
      <c r="AM4530" s="42"/>
      <c r="AN4530" s="42"/>
      <c r="AO4530" s="42"/>
      <c r="AP4530" s="42"/>
      <c r="AY4530" s="42"/>
      <c r="AZ4530" s="42"/>
      <c r="BA4530" s="42"/>
      <c r="BB4530" s="42"/>
      <c r="BN4530" s="54" t="s">
        <v>4578</v>
      </c>
      <c r="BO4530" s="58" t="str">
        <f t="shared" si="70"/>
        <v>境内资产</v>
      </c>
      <c r="BP4530" s="58" t="str">
        <f>IF(M4530="",VLOOKUP(D4530,Sheet4!$A$1:$B$92,2,0),VLOOKUP(Q4530,Sheet4!$A$1:$B$92,2,0))</f>
        <v>保险资产管理产品</v>
      </c>
    </row>
    <row r="4531" spans="1:68" s="58" customFormat="1" ht="12.75" customHeight="1">
      <c r="A4531" s="64" t="s">
        <v>2915</v>
      </c>
      <c r="B4531" s="54" t="s">
        <v>2916</v>
      </c>
      <c r="C4531" s="252" t="s">
        <v>5552</v>
      </c>
      <c r="D4531" s="252" t="s">
        <v>672</v>
      </c>
      <c r="E4531" s="54" t="s">
        <v>2917</v>
      </c>
      <c r="F4531" s="54" t="s">
        <v>2916</v>
      </c>
      <c r="G4531" s="129">
        <v>4100</v>
      </c>
      <c r="H4531" s="323">
        <v>41788.559999999998</v>
      </c>
      <c r="I4531" s="323">
        <v>40590</v>
      </c>
      <c r="J4531" s="42"/>
      <c r="K4531" s="42"/>
      <c r="L4531" s="42" t="s">
        <v>4489</v>
      </c>
      <c r="M4531" s="42" t="s">
        <v>2416</v>
      </c>
      <c r="N4531" s="42" t="s">
        <v>2417</v>
      </c>
      <c r="O4531" s="137" t="s">
        <v>2418</v>
      </c>
      <c r="P4531" s="42" t="s">
        <v>64</v>
      </c>
      <c r="Q4531" s="42" t="s">
        <v>65</v>
      </c>
      <c r="R4531" s="42">
        <v>1</v>
      </c>
      <c r="S4531" s="137" t="s">
        <v>2419</v>
      </c>
      <c r="T4531" s="62">
        <v>699571750</v>
      </c>
      <c r="U4531" s="62">
        <v>676520223.12</v>
      </c>
      <c r="Z4531" s="54" t="s">
        <v>68</v>
      </c>
      <c r="AA4531" s="132">
        <v>5.6409620600806696E-6</v>
      </c>
      <c r="AJ4531" s="42"/>
      <c r="AM4531" s="42"/>
      <c r="AN4531" s="42"/>
      <c r="AO4531" s="42"/>
      <c r="AP4531" s="42"/>
      <c r="AY4531" s="42"/>
      <c r="AZ4531" s="42"/>
      <c r="BA4531" s="42"/>
      <c r="BB4531" s="42"/>
      <c r="BN4531" s="54" t="s">
        <v>4578</v>
      </c>
      <c r="BO4531" s="58" t="str">
        <f t="shared" si="70"/>
        <v>境内资产</v>
      </c>
      <c r="BP4531" s="58" t="str">
        <f>IF(M4531="",VLOOKUP(D4531,Sheet4!$A$1:$B$92,2,0),VLOOKUP(Q4531,Sheet4!$A$1:$B$92,2,0))</f>
        <v>保险资产管理产品</v>
      </c>
    </row>
    <row r="4532" spans="1:68" s="58" customFormat="1" ht="12.75" customHeight="1">
      <c r="A4532" s="64" t="s">
        <v>2918</v>
      </c>
      <c r="B4532" s="54" t="s">
        <v>2919</v>
      </c>
      <c r="C4532" s="252" t="s">
        <v>5552</v>
      </c>
      <c r="D4532" s="252" t="s">
        <v>672</v>
      </c>
      <c r="E4532" s="54" t="s">
        <v>2920</v>
      </c>
      <c r="F4532" s="54" t="s">
        <v>2919</v>
      </c>
      <c r="G4532" s="129">
        <v>27900</v>
      </c>
      <c r="H4532" s="323">
        <v>319989</v>
      </c>
      <c r="I4532" s="323">
        <v>277605</v>
      </c>
      <c r="J4532" s="42"/>
      <c r="K4532" s="42"/>
      <c r="L4532" s="42" t="s">
        <v>4489</v>
      </c>
      <c r="M4532" s="42" t="s">
        <v>2416</v>
      </c>
      <c r="N4532" s="42" t="s">
        <v>2417</v>
      </c>
      <c r="O4532" s="137" t="s">
        <v>2418</v>
      </c>
      <c r="P4532" s="42" t="s">
        <v>64</v>
      </c>
      <c r="Q4532" s="42" t="s">
        <v>65</v>
      </c>
      <c r="R4532" s="42">
        <v>1</v>
      </c>
      <c r="S4532" s="137" t="s">
        <v>2419</v>
      </c>
      <c r="T4532" s="62">
        <v>699571750</v>
      </c>
      <c r="U4532" s="62">
        <v>676520223.12</v>
      </c>
      <c r="Z4532" s="54" t="s">
        <v>68</v>
      </c>
      <c r="AA4532" s="132">
        <v>1.714542966314E-5</v>
      </c>
      <c r="AJ4532" s="42"/>
      <c r="AM4532" s="42"/>
      <c r="AN4532" s="42"/>
      <c r="AO4532" s="42"/>
      <c r="AP4532" s="42"/>
      <c r="AY4532" s="42"/>
      <c r="AZ4532" s="42"/>
      <c r="BA4532" s="42"/>
      <c r="BB4532" s="42"/>
      <c r="BN4532" s="54" t="s">
        <v>4578</v>
      </c>
      <c r="BO4532" s="58" t="str">
        <f t="shared" si="70"/>
        <v>境内资产</v>
      </c>
      <c r="BP4532" s="58" t="str">
        <f>IF(M4532="",VLOOKUP(D4532,Sheet4!$A$1:$B$92,2,0),VLOOKUP(Q4532,Sheet4!$A$1:$B$92,2,0))</f>
        <v>保险资产管理产品</v>
      </c>
    </row>
    <row r="4533" spans="1:68" s="58" customFormat="1" ht="12.75" customHeight="1">
      <c r="A4533" s="64" t="s">
        <v>2921</v>
      </c>
      <c r="B4533" s="54" t="s">
        <v>2922</v>
      </c>
      <c r="C4533" s="252" t="s">
        <v>5552</v>
      </c>
      <c r="D4533" s="252" t="s">
        <v>672</v>
      </c>
      <c r="E4533" s="54" t="s">
        <v>2923</v>
      </c>
      <c r="F4533" s="54" t="s">
        <v>2922</v>
      </c>
      <c r="G4533" s="129">
        <v>37500</v>
      </c>
      <c r="H4533" s="323">
        <v>295560</v>
      </c>
      <c r="I4533" s="323">
        <v>257250</v>
      </c>
      <c r="J4533" s="42"/>
      <c r="K4533" s="42"/>
      <c r="L4533" s="42" t="s">
        <v>4489</v>
      </c>
      <c r="M4533" s="42" t="s">
        <v>2416</v>
      </c>
      <c r="N4533" s="42" t="s">
        <v>2417</v>
      </c>
      <c r="O4533" s="137" t="s">
        <v>2418</v>
      </c>
      <c r="P4533" s="42" t="s">
        <v>64</v>
      </c>
      <c r="Q4533" s="42" t="s">
        <v>65</v>
      </c>
      <c r="R4533" s="42">
        <v>1</v>
      </c>
      <c r="S4533" s="137" t="s">
        <v>2419</v>
      </c>
      <c r="T4533" s="62">
        <v>699571750</v>
      </c>
      <c r="U4533" s="62">
        <v>676520223.12</v>
      </c>
      <c r="Z4533" s="54" t="s">
        <v>280</v>
      </c>
      <c r="AA4533" s="132">
        <v>7.7362454978671795E-6</v>
      </c>
      <c r="AJ4533" s="42"/>
      <c r="AM4533" s="42"/>
      <c r="AN4533" s="42"/>
      <c r="AO4533" s="42"/>
      <c r="AP4533" s="42"/>
      <c r="AY4533" s="42"/>
      <c r="AZ4533" s="42"/>
      <c r="BA4533" s="42"/>
      <c r="BB4533" s="42"/>
      <c r="BN4533" s="54" t="s">
        <v>4578</v>
      </c>
      <c r="BO4533" s="58" t="str">
        <f t="shared" si="70"/>
        <v>境内资产</v>
      </c>
      <c r="BP4533" s="58" t="str">
        <f>IF(M4533="",VLOOKUP(D4533,Sheet4!$A$1:$B$92,2,0),VLOOKUP(Q4533,Sheet4!$A$1:$B$92,2,0))</f>
        <v>保险资产管理产品</v>
      </c>
    </row>
    <row r="4534" spans="1:68" s="58" customFormat="1" ht="12.75" customHeight="1">
      <c r="A4534" s="64" t="s">
        <v>2924</v>
      </c>
      <c r="B4534" s="54" t="s">
        <v>2925</v>
      </c>
      <c r="C4534" s="252" t="s">
        <v>5552</v>
      </c>
      <c r="D4534" s="252" t="s">
        <v>672</v>
      </c>
      <c r="E4534" s="54" t="s">
        <v>2926</v>
      </c>
      <c r="F4534" s="54" t="s">
        <v>2925</v>
      </c>
      <c r="G4534" s="129">
        <v>54300</v>
      </c>
      <c r="H4534" s="323">
        <v>282083</v>
      </c>
      <c r="I4534" s="323">
        <v>264984</v>
      </c>
      <c r="J4534" s="42"/>
      <c r="K4534" s="42"/>
      <c r="L4534" s="42" t="s">
        <v>4489</v>
      </c>
      <c r="M4534" s="42" t="s">
        <v>2416</v>
      </c>
      <c r="N4534" s="42" t="s">
        <v>2417</v>
      </c>
      <c r="O4534" s="137" t="s">
        <v>2418</v>
      </c>
      <c r="P4534" s="42" t="s">
        <v>64</v>
      </c>
      <c r="Q4534" s="42" t="s">
        <v>65</v>
      </c>
      <c r="R4534" s="42">
        <v>1</v>
      </c>
      <c r="S4534" s="137" t="s">
        <v>2419</v>
      </c>
      <c r="T4534" s="62">
        <v>699571750</v>
      </c>
      <c r="U4534" s="62">
        <v>676520223.12</v>
      </c>
      <c r="Z4534" s="54" t="s">
        <v>68</v>
      </c>
      <c r="AA4534" s="132">
        <v>1.06652701529193E-5</v>
      </c>
      <c r="AJ4534" s="42"/>
      <c r="AM4534" s="42"/>
      <c r="AN4534" s="42"/>
      <c r="AO4534" s="42"/>
      <c r="AP4534" s="42"/>
      <c r="AY4534" s="42"/>
      <c r="AZ4534" s="42"/>
      <c r="BA4534" s="42"/>
      <c r="BB4534" s="42"/>
      <c r="BN4534" s="54" t="s">
        <v>4578</v>
      </c>
      <c r="BO4534" s="58" t="str">
        <f t="shared" si="70"/>
        <v>境内资产</v>
      </c>
      <c r="BP4534" s="58" t="str">
        <f>IF(M4534="",VLOOKUP(D4534,Sheet4!$A$1:$B$92,2,0),VLOOKUP(Q4534,Sheet4!$A$1:$B$92,2,0))</f>
        <v>保险资产管理产品</v>
      </c>
    </row>
    <row r="4535" spans="1:68" s="58" customFormat="1" ht="12.75" customHeight="1">
      <c r="A4535" s="64" t="s">
        <v>2927</v>
      </c>
      <c r="B4535" s="54" t="s">
        <v>2928</v>
      </c>
      <c r="C4535" s="252" t="s">
        <v>5552</v>
      </c>
      <c r="D4535" s="252" t="s">
        <v>672</v>
      </c>
      <c r="E4535" s="54" t="s">
        <v>2929</v>
      </c>
      <c r="F4535" s="54" t="s">
        <v>2928</v>
      </c>
      <c r="G4535" s="129">
        <v>37000</v>
      </c>
      <c r="H4535" s="323">
        <v>253626</v>
      </c>
      <c r="I4535" s="323">
        <v>215710</v>
      </c>
      <c r="J4535" s="42"/>
      <c r="K4535" s="42"/>
      <c r="L4535" s="42" t="s">
        <v>4489</v>
      </c>
      <c r="M4535" s="42" t="s">
        <v>2416</v>
      </c>
      <c r="N4535" s="42" t="s">
        <v>2417</v>
      </c>
      <c r="O4535" s="137" t="s">
        <v>2418</v>
      </c>
      <c r="P4535" s="42" t="s">
        <v>64</v>
      </c>
      <c r="Q4535" s="42" t="s">
        <v>65</v>
      </c>
      <c r="R4535" s="42">
        <v>1</v>
      </c>
      <c r="S4535" s="137" t="s">
        <v>2419</v>
      </c>
      <c r="T4535" s="62">
        <v>699571750</v>
      </c>
      <c r="U4535" s="62">
        <v>676520223.12</v>
      </c>
      <c r="Z4535" s="54" t="s">
        <v>68</v>
      </c>
      <c r="AA4535" s="132">
        <v>1.3380749540637399E-5</v>
      </c>
      <c r="AJ4535" s="42"/>
      <c r="AM4535" s="42"/>
      <c r="AN4535" s="42"/>
      <c r="AO4535" s="42"/>
      <c r="AP4535" s="42"/>
      <c r="AY4535" s="42"/>
      <c r="AZ4535" s="42"/>
      <c r="BA4535" s="42"/>
      <c r="BB4535" s="42"/>
      <c r="BN4535" s="54" t="s">
        <v>4578</v>
      </c>
      <c r="BO4535" s="58" t="str">
        <f t="shared" si="70"/>
        <v>境内资产</v>
      </c>
      <c r="BP4535" s="58" t="str">
        <f>IF(M4535="",VLOOKUP(D4535,Sheet4!$A$1:$B$92,2,0),VLOOKUP(Q4535,Sheet4!$A$1:$B$92,2,0))</f>
        <v>保险资产管理产品</v>
      </c>
    </row>
    <row r="4536" spans="1:68" s="58" customFormat="1" ht="12.75" customHeight="1">
      <c r="A4536" s="64" t="s">
        <v>2930</v>
      </c>
      <c r="B4536" s="54" t="s">
        <v>2931</v>
      </c>
      <c r="C4536" s="252" t="s">
        <v>5552</v>
      </c>
      <c r="D4536" s="252" t="s">
        <v>672</v>
      </c>
      <c r="E4536" s="54" t="s">
        <v>2932</v>
      </c>
      <c r="F4536" s="54" t="s">
        <v>2931</v>
      </c>
      <c r="G4536" s="129">
        <v>33700</v>
      </c>
      <c r="H4536" s="323">
        <v>298177</v>
      </c>
      <c r="I4536" s="323">
        <v>268926</v>
      </c>
      <c r="J4536" s="42"/>
      <c r="K4536" s="42"/>
      <c r="L4536" s="42" t="s">
        <v>4489</v>
      </c>
      <c r="M4536" s="42" t="s">
        <v>2416</v>
      </c>
      <c r="N4536" s="42" t="s">
        <v>2417</v>
      </c>
      <c r="O4536" s="137" t="s">
        <v>2418</v>
      </c>
      <c r="P4536" s="42" t="s">
        <v>64</v>
      </c>
      <c r="Q4536" s="42" t="s">
        <v>65</v>
      </c>
      <c r="R4536" s="42">
        <v>1</v>
      </c>
      <c r="S4536" s="137" t="s">
        <v>2419</v>
      </c>
      <c r="T4536" s="62">
        <v>699571750</v>
      </c>
      <c r="U4536" s="62">
        <v>676520223.12</v>
      </c>
      <c r="Z4536" s="54" t="s">
        <v>68</v>
      </c>
      <c r="AA4536" s="132">
        <v>1.5631158660568001E-5</v>
      </c>
      <c r="AJ4536" s="42"/>
      <c r="AM4536" s="42"/>
      <c r="AN4536" s="42"/>
      <c r="AO4536" s="42"/>
      <c r="AP4536" s="42"/>
      <c r="AY4536" s="42"/>
      <c r="AZ4536" s="42"/>
      <c r="BA4536" s="42"/>
      <c r="BB4536" s="42"/>
      <c r="BN4536" s="54" t="s">
        <v>4578</v>
      </c>
      <c r="BO4536" s="58" t="str">
        <f t="shared" si="70"/>
        <v>境内资产</v>
      </c>
      <c r="BP4536" s="58" t="str">
        <f>IF(M4536="",VLOOKUP(D4536,Sheet4!$A$1:$B$92,2,0),VLOOKUP(Q4536,Sheet4!$A$1:$B$92,2,0))</f>
        <v>保险资产管理产品</v>
      </c>
    </row>
    <row r="4537" spans="1:68" s="58" customFormat="1" ht="12.75" customHeight="1">
      <c r="A4537" s="64" t="s">
        <v>2933</v>
      </c>
      <c r="B4537" s="54" t="s">
        <v>2934</v>
      </c>
      <c r="C4537" s="252" t="s">
        <v>5552</v>
      </c>
      <c r="D4537" s="252" t="s">
        <v>672</v>
      </c>
      <c r="E4537" s="54" t="s">
        <v>2935</v>
      </c>
      <c r="F4537" s="54" t="s">
        <v>2934</v>
      </c>
      <c r="G4537" s="129">
        <v>41000</v>
      </c>
      <c r="H4537" s="323">
        <v>340531</v>
      </c>
      <c r="I4537" s="323">
        <v>278390</v>
      </c>
      <c r="J4537" s="42"/>
      <c r="K4537" s="42"/>
      <c r="L4537" s="42" t="s">
        <v>4489</v>
      </c>
      <c r="M4537" s="42" t="s">
        <v>2416</v>
      </c>
      <c r="N4537" s="42" t="s">
        <v>2417</v>
      </c>
      <c r="O4537" s="137" t="s">
        <v>2418</v>
      </c>
      <c r="P4537" s="42" t="s">
        <v>64</v>
      </c>
      <c r="Q4537" s="42" t="s">
        <v>65</v>
      </c>
      <c r="R4537" s="42">
        <v>1</v>
      </c>
      <c r="S4537" s="137" t="s">
        <v>2419</v>
      </c>
      <c r="T4537" s="62">
        <v>699571750</v>
      </c>
      <c r="U4537" s="62">
        <v>676520223.12</v>
      </c>
      <c r="Z4537" s="54" t="s">
        <v>68</v>
      </c>
      <c r="AA4537" s="132">
        <v>1.0772548400460899E-5</v>
      </c>
      <c r="AJ4537" s="42"/>
      <c r="AM4537" s="42"/>
      <c r="AN4537" s="42"/>
      <c r="AO4537" s="42"/>
      <c r="AP4537" s="42"/>
      <c r="AY4537" s="42"/>
      <c r="AZ4537" s="42"/>
      <c r="BA4537" s="42"/>
      <c r="BB4537" s="42"/>
      <c r="BN4537" s="54" t="s">
        <v>4578</v>
      </c>
      <c r="BO4537" s="58" t="str">
        <f t="shared" si="70"/>
        <v>境内资产</v>
      </c>
      <c r="BP4537" s="58" t="str">
        <f>IF(M4537="",VLOOKUP(D4537,Sheet4!$A$1:$B$92,2,0),VLOOKUP(Q4537,Sheet4!$A$1:$B$92,2,0))</f>
        <v>保险资产管理产品</v>
      </c>
    </row>
    <row r="4538" spans="1:68" s="58" customFormat="1" ht="12.75" customHeight="1">
      <c r="A4538" s="64" t="s">
        <v>670</v>
      </c>
      <c r="B4538" s="54" t="s">
        <v>671</v>
      </c>
      <c r="C4538" s="252" t="s">
        <v>5552</v>
      </c>
      <c r="D4538" s="252" t="s">
        <v>672</v>
      </c>
      <c r="E4538" s="54" t="s">
        <v>673</v>
      </c>
      <c r="F4538" s="54" t="s">
        <v>671</v>
      </c>
      <c r="G4538" s="129">
        <v>1700</v>
      </c>
      <c r="H4538" s="323">
        <v>2947323.2</v>
      </c>
      <c r="I4538" s="323">
        <v>3119500</v>
      </c>
      <c r="J4538" s="42"/>
      <c r="K4538" s="42"/>
      <c r="L4538" s="42" t="s">
        <v>4489</v>
      </c>
      <c r="M4538" s="42" t="s">
        <v>2416</v>
      </c>
      <c r="N4538" s="42" t="s">
        <v>2417</v>
      </c>
      <c r="O4538" s="137" t="s">
        <v>2418</v>
      </c>
      <c r="P4538" s="42" t="s">
        <v>64</v>
      </c>
      <c r="Q4538" s="42" t="s">
        <v>65</v>
      </c>
      <c r="R4538" s="42">
        <v>1</v>
      </c>
      <c r="S4538" s="137" t="s">
        <v>2419</v>
      </c>
      <c r="T4538" s="62">
        <v>699571750</v>
      </c>
      <c r="U4538" s="62">
        <v>676520223.12</v>
      </c>
      <c r="Z4538" s="54" t="s">
        <v>280</v>
      </c>
      <c r="AA4538" s="132">
        <v>1.3532900630776499E-6</v>
      </c>
      <c r="AJ4538" s="42"/>
      <c r="AM4538" s="42"/>
      <c r="AN4538" s="42"/>
      <c r="AO4538" s="42"/>
      <c r="AP4538" s="42"/>
      <c r="AY4538" s="42"/>
      <c r="AZ4538" s="42"/>
      <c r="BA4538" s="42"/>
      <c r="BB4538" s="42"/>
      <c r="BN4538" s="54" t="s">
        <v>4578</v>
      </c>
      <c r="BO4538" s="58" t="str">
        <f t="shared" si="70"/>
        <v>境内资产</v>
      </c>
      <c r="BP4538" s="58" t="str">
        <f>IF(M4538="",VLOOKUP(D4538,Sheet4!$A$1:$B$92,2,0),VLOOKUP(Q4538,Sheet4!$A$1:$B$92,2,0))</f>
        <v>保险资产管理产品</v>
      </c>
    </row>
    <row r="4539" spans="1:68" s="58" customFormat="1" ht="12.75" customHeight="1">
      <c r="A4539" s="64" t="s">
        <v>2936</v>
      </c>
      <c r="B4539" s="54" t="s">
        <v>2937</v>
      </c>
      <c r="C4539" s="252" t="s">
        <v>5552</v>
      </c>
      <c r="D4539" s="252" t="s">
        <v>672</v>
      </c>
      <c r="E4539" s="54" t="s">
        <v>2938</v>
      </c>
      <c r="F4539" s="54" t="s">
        <v>2937</v>
      </c>
      <c r="G4539" s="129">
        <v>22200</v>
      </c>
      <c r="H4539" s="323">
        <v>352178</v>
      </c>
      <c r="I4539" s="323">
        <v>341880</v>
      </c>
      <c r="J4539" s="42"/>
      <c r="K4539" s="42"/>
      <c r="L4539" s="42" t="s">
        <v>4489</v>
      </c>
      <c r="M4539" s="42" t="s">
        <v>2416</v>
      </c>
      <c r="N4539" s="42" t="s">
        <v>2417</v>
      </c>
      <c r="O4539" s="137" t="s">
        <v>2418</v>
      </c>
      <c r="P4539" s="42" t="s">
        <v>64</v>
      </c>
      <c r="Q4539" s="42" t="s">
        <v>65</v>
      </c>
      <c r="R4539" s="42">
        <v>1</v>
      </c>
      <c r="S4539" s="137" t="s">
        <v>2419</v>
      </c>
      <c r="T4539" s="62">
        <v>699571750</v>
      </c>
      <c r="U4539" s="62">
        <v>676520223.12</v>
      </c>
      <c r="Z4539" s="54" t="s">
        <v>68</v>
      </c>
      <c r="AA4539" s="132">
        <v>6.5046374144402402E-6</v>
      </c>
      <c r="AJ4539" s="42"/>
      <c r="AM4539" s="42"/>
      <c r="AN4539" s="42"/>
      <c r="AO4539" s="42"/>
      <c r="AP4539" s="42"/>
      <c r="AY4539" s="42"/>
      <c r="AZ4539" s="42"/>
      <c r="BA4539" s="42"/>
      <c r="BB4539" s="42"/>
      <c r="BN4539" s="54" t="s">
        <v>4578</v>
      </c>
      <c r="BO4539" s="58" t="str">
        <f t="shared" si="70"/>
        <v>境内资产</v>
      </c>
      <c r="BP4539" s="58" t="str">
        <f>IF(M4539="",VLOOKUP(D4539,Sheet4!$A$1:$B$92,2,0),VLOOKUP(Q4539,Sheet4!$A$1:$B$92,2,0))</f>
        <v>保险资产管理产品</v>
      </c>
    </row>
    <row r="4540" spans="1:68" s="58" customFormat="1" ht="12.75" customHeight="1">
      <c r="A4540" s="64" t="s">
        <v>2939</v>
      </c>
      <c r="B4540" s="54" t="s">
        <v>2940</v>
      </c>
      <c r="C4540" s="252" t="s">
        <v>5552</v>
      </c>
      <c r="D4540" s="252" t="s">
        <v>672</v>
      </c>
      <c r="E4540" s="54" t="s">
        <v>2941</v>
      </c>
      <c r="F4540" s="54" t="s">
        <v>2940</v>
      </c>
      <c r="G4540" s="129">
        <v>14400</v>
      </c>
      <c r="H4540" s="323">
        <v>210873</v>
      </c>
      <c r="I4540" s="323">
        <v>192240</v>
      </c>
      <c r="J4540" s="42"/>
      <c r="K4540" s="42"/>
      <c r="L4540" s="42" t="s">
        <v>4489</v>
      </c>
      <c r="M4540" s="42" t="s">
        <v>2416</v>
      </c>
      <c r="N4540" s="42" t="s">
        <v>2417</v>
      </c>
      <c r="O4540" s="137" t="s">
        <v>2418</v>
      </c>
      <c r="P4540" s="42" t="s">
        <v>64</v>
      </c>
      <c r="Q4540" s="42" t="s">
        <v>65</v>
      </c>
      <c r="R4540" s="42">
        <v>1</v>
      </c>
      <c r="S4540" s="137" t="s">
        <v>2419</v>
      </c>
      <c r="T4540" s="62">
        <v>699571750</v>
      </c>
      <c r="U4540" s="62">
        <v>676520223.12</v>
      </c>
      <c r="Z4540" s="54" t="s">
        <v>68</v>
      </c>
      <c r="AA4540" s="132">
        <v>2.49813961461117E-5</v>
      </c>
      <c r="AJ4540" s="42"/>
      <c r="AM4540" s="42"/>
      <c r="AN4540" s="42"/>
      <c r="AO4540" s="42"/>
      <c r="AP4540" s="42"/>
      <c r="AY4540" s="42"/>
      <c r="AZ4540" s="42"/>
      <c r="BA4540" s="42"/>
      <c r="BB4540" s="42"/>
      <c r="BN4540" s="54" t="s">
        <v>4578</v>
      </c>
      <c r="BO4540" s="58" t="str">
        <f t="shared" si="70"/>
        <v>境内资产</v>
      </c>
      <c r="BP4540" s="58" t="str">
        <f>IF(M4540="",VLOOKUP(D4540,Sheet4!$A$1:$B$92,2,0),VLOOKUP(Q4540,Sheet4!$A$1:$B$92,2,0))</f>
        <v>保险资产管理产品</v>
      </c>
    </row>
    <row r="4541" spans="1:68" s="58" customFormat="1" ht="12.75" customHeight="1">
      <c r="A4541" s="64" t="s">
        <v>2942</v>
      </c>
      <c r="B4541" s="54" t="s">
        <v>2943</v>
      </c>
      <c r="C4541" s="252" t="s">
        <v>5552</v>
      </c>
      <c r="D4541" s="252" t="s">
        <v>672</v>
      </c>
      <c r="E4541" s="54" t="s">
        <v>2944</v>
      </c>
      <c r="F4541" s="54" t="s">
        <v>2943</v>
      </c>
      <c r="G4541" s="129">
        <v>13400</v>
      </c>
      <c r="H4541" s="323">
        <v>509932</v>
      </c>
      <c r="I4541" s="323">
        <v>537340</v>
      </c>
      <c r="J4541" s="42"/>
      <c r="K4541" s="42"/>
      <c r="L4541" s="42" t="s">
        <v>4489</v>
      </c>
      <c r="M4541" s="42" t="s">
        <v>2416</v>
      </c>
      <c r="N4541" s="42" t="s">
        <v>2417</v>
      </c>
      <c r="O4541" s="137" t="s">
        <v>2418</v>
      </c>
      <c r="P4541" s="42" t="s">
        <v>64</v>
      </c>
      <c r="Q4541" s="42" t="s">
        <v>65</v>
      </c>
      <c r="R4541" s="42">
        <v>1</v>
      </c>
      <c r="S4541" s="137" t="s">
        <v>2419</v>
      </c>
      <c r="T4541" s="62">
        <v>699571750</v>
      </c>
      <c r="U4541" s="62">
        <v>676520223.12</v>
      </c>
      <c r="Z4541" s="54" t="s">
        <v>280</v>
      </c>
      <c r="AA4541" s="132">
        <v>2.5286346269604098E-6</v>
      </c>
      <c r="AJ4541" s="42"/>
      <c r="AM4541" s="42"/>
      <c r="AN4541" s="42"/>
      <c r="AO4541" s="42"/>
      <c r="AP4541" s="42"/>
      <c r="AY4541" s="42"/>
      <c r="AZ4541" s="42"/>
      <c r="BA4541" s="42"/>
      <c r="BB4541" s="42"/>
      <c r="BN4541" s="54" t="s">
        <v>4578</v>
      </c>
      <c r="BO4541" s="58" t="str">
        <f t="shared" si="70"/>
        <v>境内资产</v>
      </c>
      <c r="BP4541" s="58" t="str">
        <f>IF(M4541="",VLOOKUP(D4541,Sheet4!$A$1:$B$92,2,0),VLOOKUP(Q4541,Sheet4!$A$1:$B$92,2,0))</f>
        <v>保险资产管理产品</v>
      </c>
    </row>
    <row r="4542" spans="1:68" s="58" customFormat="1" ht="12.75" customHeight="1">
      <c r="A4542" s="64" t="s">
        <v>2945</v>
      </c>
      <c r="B4542" s="54" t="s">
        <v>2946</v>
      </c>
      <c r="C4542" s="252" t="s">
        <v>5552</v>
      </c>
      <c r="D4542" s="252" t="s">
        <v>672</v>
      </c>
      <c r="E4542" s="54" t="s">
        <v>2947</v>
      </c>
      <c r="F4542" s="54" t="s">
        <v>2946</v>
      </c>
      <c r="G4542" s="129">
        <v>17900</v>
      </c>
      <c r="H4542" s="323">
        <v>269019</v>
      </c>
      <c r="I4542" s="323">
        <v>250958</v>
      </c>
      <c r="J4542" s="42"/>
      <c r="K4542" s="42"/>
      <c r="L4542" s="42" t="s">
        <v>4489</v>
      </c>
      <c r="M4542" s="42" t="s">
        <v>2416</v>
      </c>
      <c r="N4542" s="42" t="s">
        <v>2417</v>
      </c>
      <c r="O4542" s="137" t="s">
        <v>2418</v>
      </c>
      <c r="P4542" s="42" t="s">
        <v>64</v>
      </c>
      <c r="Q4542" s="42" t="s">
        <v>65</v>
      </c>
      <c r="R4542" s="42">
        <v>1</v>
      </c>
      <c r="S4542" s="137" t="s">
        <v>2419</v>
      </c>
      <c r="T4542" s="62">
        <v>699571750</v>
      </c>
      <c r="U4542" s="62">
        <v>676520223.12</v>
      </c>
      <c r="Z4542" s="54" t="s">
        <v>68</v>
      </c>
      <c r="AA4542" s="132">
        <v>1.59477854465451E-5</v>
      </c>
      <c r="AJ4542" s="42"/>
      <c r="AM4542" s="42"/>
      <c r="AN4542" s="42"/>
      <c r="AO4542" s="42"/>
      <c r="AP4542" s="42"/>
      <c r="AY4542" s="42"/>
      <c r="AZ4542" s="42"/>
      <c r="BA4542" s="42"/>
      <c r="BB4542" s="42"/>
      <c r="BN4542" s="54" t="s">
        <v>4578</v>
      </c>
      <c r="BO4542" s="58" t="str">
        <f t="shared" si="70"/>
        <v>境内资产</v>
      </c>
      <c r="BP4542" s="58" t="str">
        <f>IF(M4542="",VLOOKUP(D4542,Sheet4!$A$1:$B$92,2,0),VLOOKUP(Q4542,Sheet4!$A$1:$B$92,2,0))</f>
        <v>保险资产管理产品</v>
      </c>
    </row>
    <row r="4543" spans="1:68" s="58" customFormat="1" ht="12.75" customHeight="1">
      <c r="A4543" s="64" t="s">
        <v>2948</v>
      </c>
      <c r="B4543" s="54" t="s">
        <v>2949</v>
      </c>
      <c r="C4543" s="252" t="s">
        <v>5552</v>
      </c>
      <c r="D4543" s="252" t="s">
        <v>672</v>
      </c>
      <c r="E4543" s="54" t="s">
        <v>2950</v>
      </c>
      <c r="F4543" s="54" t="s">
        <v>2949</v>
      </c>
      <c r="G4543" s="129">
        <v>29100</v>
      </c>
      <c r="H4543" s="323">
        <v>170636</v>
      </c>
      <c r="I4543" s="323">
        <v>147246</v>
      </c>
      <c r="J4543" s="42"/>
      <c r="K4543" s="42"/>
      <c r="L4543" s="42" t="s">
        <v>4489</v>
      </c>
      <c r="M4543" s="42" t="s">
        <v>2416</v>
      </c>
      <c r="N4543" s="42" t="s">
        <v>2417</v>
      </c>
      <c r="O4543" s="137" t="s">
        <v>2418</v>
      </c>
      <c r="P4543" s="42" t="s">
        <v>64</v>
      </c>
      <c r="Q4543" s="42" t="s">
        <v>65</v>
      </c>
      <c r="R4543" s="42">
        <v>1</v>
      </c>
      <c r="S4543" s="137" t="s">
        <v>2419</v>
      </c>
      <c r="T4543" s="62">
        <v>699571750</v>
      </c>
      <c r="U4543" s="62">
        <v>676520223.12</v>
      </c>
      <c r="Z4543" s="54" t="s">
        <v>68</v>
      </c>
      <c r="AA4543" s="132">
        <v>1.28574489553201E-5</v>
      </c>
      <c r="AJ4543" s="42"/>
      <c r="AM4543" s="42"/>
      <c r="AN4543" s="42"/>
      <c r="AO4543" s="42"/>
      <c r="AP4543" s="42"/>
      <c r="AY4543" s="42"/>
      <c r="AZ4543" s="42"/>
      <c r="BA4543" s="42"/>
      <c r="BB4543" s="42"/>
      <c r="BN4543" s="54" t="s">
        <v>4578</v>
      </c>
      <c r="BO4543" s="58" t="str">
        <f t="shared" si="70"/>
        <v>境内资产</v>
      </c>
      <c r="BP4543" s="58" t="str">
        <f>IF(M4543="",VLOOKUP(D4543,Sheet4!$A$1:$B$92,2,0),VLOOKUP(Q4543,Sheet4!$A$1:$B$92,2,0))</f>
        <v>保险资产管理产品</v>
      </c>
    </row>
    <row r="4544" spans="1:68" s="58" customFormat="1" ht="12.75" customHeight="1">
      <c r="A4544" s="64" t="s">
        <v>2951</v>
      </c>
      <c r="B4544" s="54" t="s">
        <v>1248</v>
      </c>
      <c r="C4544" s="252" t="s">
        <v>5552</v>
      </c>
      <c r="D4544" s="252" t="s">
        <v>672</v>
      </c>
      <c r="E4544" s="54" t="s">
        <v>2952</v>
      </c>
      <c r="F4544" s="54" t="s">
        <v>1248</v>
      </c>
      <c r="G4544" s="129">
        <v>28900</v>
      </c>
      <c r="H4544" s="323">
        <v>344608</v>
      </c>
      <c r="I4544" s="323">
        <v>296225</v>
      </c>
      <c r="J4544" s="42"/>
      <c r="K4544" s="42"/>
      <c r="L4544" s="42" t="s">
        <v>4489</v>
      </c>
      <c r="M4544" s="42" t="s">
        <v>2416</v>
      </c>
      <c r="N4544" s="42" t="s">
        <v>2417</v>
      </c>
      <c r="O4544" s="137" t="s">
        <v>2418</v>
      </c>
      <c r="P4544" s="42" t="s">
        <v>64</v>
      </c>
      <c r="Q4544" s="42" t="s">
        <v>65</v>
      </c>
      <c r="R4544" s="42">
        <v>1</v>
      </c>
      <c r="S4544" s="137" t="s">
        <v>2419</v>
      </c>
      <c r="T4544" s="62">
        <v>699571750</v>
      </c>
      <c r="U4544" s="62">
        <v>676520223.12</v>
      </c>
      <c r="Z4544" s="54" t="s">
        <v>68</v>
      </c>
      <c r="AA4544" s="132">
        <v>7.1637544839649697E-6</v>
      </c>
      <c r="AJ4544" s="42"/>
      <c r="AM4544" s="42"/>
      <c r="AN4544" s="42"/>
      <c r="AO4544" s="42"/>
      <c r="AP4544" s="42"/>
      <c r="AY4544" s="42"/>
      <c r="AZ4544" s="42"/>
      <c r="BA4544" s="42"/>
      <c r="BB4544" s="42"/>
      <c r="BN4544" s="54" t="s">
        <v>4578</v>
      </c>
      <c r="BO4544" s="58" t="str">
        <f t="shared" si="70"/>
        <v>境内资产</v>
      </c>
      <c r="BP4544" s="58" t="str">
        <f>IF(M4544="",VLOOKUP(D4544,Sheet4!$A$1:$B$92,2,0),VLOOKUP(Q4544,Sheet4!$A$1:$B$92,2,0))</f>
        <v>保险资产管理产品</v>
      </c>
    </row>
    <row r="4545" spans="1:68" s="58" customFormat="1" ht="12.75" customHeight="1">
      <c r="A4545" s="64" t="s">
        <v>2953</v>
      </c>
      <c r="B4545" s="54" t="s">
        <v>2954</v>
      </c>
      <c r="C4545" s="252" t="s">
        <v>5552</v>
      </c>
      <c r="D4545" s="252" t="s">
        <v>672</v>
      </c>
      <c r="E4545" s="54" t="s">
        <v>2955</v>
      </c>
      <c r="F4545" s="54" t="s">
        <v>2954</v>
      </c>
      <c r="G4545" s="129">
        <v>62100</v>
      </c>
      <c r="H4545" s="323">
        <v>482347.65</v>
      </c>
      <c r="I4545" s="323">
        <v>375705</v>
      </c>
      <c r="J4545" s="42"/>
      <c r="K4545" s="42"/>
      <c r="L4545" s="42" t="s">
        <v>4489</v>
      </c>
      <c r="M4545" s="42" t="s">
        <v>2416</v>
      </c>
      <c r="N4545" s="42" t="s">
        <v>2417</v>
      </c>
      <c r="O4545" s="137" t="s">
        <v>2418</v>
      </c>
      <c r="P4545" s="42" t="s">
        <v>64</v>
      </c>
      <c r="Q4545" s="42" t="s">
        <v>65</v>
      </c>
      <c r="R4545" s="42">
        <v>1</v>
      </c>
      <c r="S4545" s="137" t="s">
        <v>2419</v>
      </c>
      <c r="T4545" s="62">
        <v>699571750</v>
      </c>
      <c r="U4545" s="62">
        <v>676520223.12</v>
      </c>
      <c r="Z4545" s="54" t="s">
        <v>68</v>
      </c>
      <c r="AA4545" s="132">
        <v>2.0604551072389399E-5</v>
      </c>
      <c r="AJ4545" s="42"/>
      <c r="AM4545" s="42"/>
      <c r="AN4545" s="42"/>
      <c r="AO4545" s="42"/>
      <c r="AP4545" s="42"/>
      <c r="AY4545" s="42"/>
      <c r="AZ4545" s="42"/>
      <c r="BA4545" s="42"/>
      <c r="BB4545" s="42"/>
      <c r="BN4545" s="54" t="s">
        <v>4578</v>
      </c>
      <c r="BO4545" s="58" t="str">
        <f t="shared" si="70"/>
        <v>境内资产</v>
      </c>
      <c r="BP4545" s="58" t="str">
        <f>IF(M4545="",VLOOKUP(D4545,Sheet4!$A$1:$B$92,2,0),VLOOKUP(Q4545,Sheet4!$A$1:$B$92,2,0))</f>
        <v>保险资产管理产品</v>
      </c>
    </row>
    <row r="4546" spans="1:68" s="58" customFormat="1" ht="12.75" customHeight="1">
      <c r="A4546" s="64" t="s">
        <v>2956</v>
      </c>
      <c r="B4546" s="54" t="s">
        <v>2368</v>
      </c>
      <c r="C4546" s="252" t="s">
        <v>5552</v>
      </c>
      <c r="D4546" s="252" t="s">
        <v>672</v>
      </c>
      <c r="E4546" s="54" t="s">
        <v>2957</v>
      </c>
      <c r="F4546" s="54" t="s">
        <v>2368</v>
      </c>
      <c r="G4546" s="129">
        <v>136500</v>
      </c>
      <c r="H4546" s="323">
        <v>543188</v>
      </c>
      <c r="I4546" s="323">
        <v>506415</v>
      </c>
      <c r="J4546" s="42"/>
      <c r="K4546" s="42"/>
      <c r="L4546" s="42" t="s">
        <v>4489</v>
      </c>
      <c r="M4546" s="42" t="s">
        <v>2416</v>
      </c>
      <c r="N4546" s="42" t="s">
        <v>2417</v>
      </c>
      <c r="O4546" s="137" t="s">
        <v>2418</v>
      </c>
      <c r="P4546" s="42" t="s">
        <v>64</v>
      </c>
      <c r="Q4546" s="42" t="s">
        <v>65</v>
      </c>
      <c r="R4546" s="42">
        <v>1</v>
      </c>
      <c r="S4546" s="137" t="s">
        <v>2419</v>
      </c>
      <c r="T4546" s="62">
        <v>699571750</v>
      </c>
      <c r="U4546" s="62">
        <v>676520223.12</v>
      </c>
      <c r="Z4546" s="54" t="s">
        <v>68</v>
      </c>
      <c r="AA4546" s="132">
        <v>1.53027341116898E-5</v>
      </c>
      <c r="AJ4546" s="42"/>
      <c r="AM4546" s="42"/>
      <c r="AN4546" s="42"/>
      <c r="AO4546" s="42"/>
      <c r="AP4546" s="42"/>
      <c r="AY4546" s="42"/>
      <c r="AZ4546" s="42"/>
      <c r="BA4546" s="42"/>
      <c r="BB4546" s="42"/>
      <c r="BN4546" s="54" t="s">
        <v>4578</v>
      </c>
      <c r="BO4546" s="58" t="str">
        <f t="shared" si="70"/>
        <v>境内资产</v>
      </c>
      <c r="BP4546" s="58" t="str">
        <f>IF(M4546="",VLOOKUP(D4546,Sheet4!$A$1:$B$92,2,0),VLOOKUP(Q4546,Sheet4!$A$1:$B$92,2,0))</f>
        <v>保险资产管理产品</v>
      </c>
    </row>
    <row r="4547" spans="1:68" s="58" customFormat="1" ht="12.75" customHeight="1">
      <c r="A4547" s="64" t="s">
        <v>2958</v>
      </c>
      <c r="B4547" s="54" t="s">
        <v>2959</v>
      </c>
      <c r="C4547" s="252" t="s">
        <v>5552</v>
      </c>
      <c r="D4547" s="252" t="s">
        <v>672</v>
      </c>
      <c r="E4547" s="54" t="s">
        <v>2960</v>
      </c>
      <c r="F4547" s="54" t="s">
        <v>2959</v>
      </c>
      <c r="G4547" s="129">
        <v>32100</v>
      </c>
      <c r="H4547" s="323">
        <v>383507</v>
      </c>
      <c r="I4547" s="323">
        <v>292752</v>
      </c>
      <c r="J4547" s="42"/>
      <c r="K4547" s="42"/>
      <c r="L4547" s="42" t="s">
        <v>4489</v>
      </c>
      <c r="M4547" s="42" t="s">
        <v>2416</v>
      </c>
      <c r="N4547" s="42" t="s">
        <v>2417</v>
      </c>
      <c r="O4547" s="137" t="s">
        <v>2418</v>
      </c>
      <c r="P4547" s="42" t="s">
        <v>64</v>
      </c>
      <c r="Q4547" s="42" t="s">
        <v>65</v>
      </c>
      <c r="R4547" s="42">
        <v>1</v>
      </c>
      <c r="S4547" s="137" t="s">
        <v>2419</v>
      </c>
      <c r="T4547" s="62">
        <v>699571750</v>
      </c>
      <c r="U4547" s="62">
        <v>676520223.12</v>
      </c>
      <c r="Z4547" s="54" t="s">
        <v>68</v>
      </c>
      <c r="AA4547" s="132">
        <v>2.5837707267461699E-5</v>
      </c>
      <c r="AJ4547" s="42"/>
      <c r="AM4547" s="42"/>
      <c r="AN4547" s="42"/>
      <c r="AO4547" s="42"/>
      <c r="AP4547" s="42"/>
      <c r="AY4547" s="42"/>
      <c r="AZ4547" s="42"/>
      <c r="BA4547" s="42"/>
      <c r="BB4547" s="42"/>
      <c r="BN4547" s="54" t="s">
        <v>4578</v>
      </c>
      <c r="BO4547" s="58" t="str">
        <f t="shared" ref="BO4547:BO4610" si="71">IF(LEFT(D4547,2)="境外","境外资产","境内资产")</f>
        <v>境内资产</v>
      </c>
      <c r="BP4547" s="58" t="str">
        <f>IF(M4547="",VLOOKUP(D4547,Sheet4!$A$1:$B$92,2,0),VLOOKUP(Q4547,Sheet4!$A$1:$B$92,2,0))</f>
        <v>保险资产管理产品</v>
      </c>
    </row>
    <row r="4548" spans="1:68" s="58" customFormat="1" ht="12.75" customHeight="1">
      <c r="A4548" s="64" t="s">
        <v>2961</v>
      </c>
      <c r="B4548" s="54" t="s">
        <v>2962</v>
      </c>
      <c r="C4548" s="252" t="s">
        <v>5552</v>
      </c>
      <c r="D4548" s="252" t="s">
        <v>672</v>
      </c>
      <c r="E4548" s="54" t="s">
        <v>2963</v>
      </c>
      <c r="F4548" s="54" t="s">
        <v>2962</v>
      </c>
      <c r="G4548" s="129">
        <v>38000</v>
      </c>
      <c r="H4548" s="323">
        <v>294278.84000000003</v>
      </c>
      <c r="I4548" s="323">
        <v>212800</v>
      </c>
      <c r="J4548" s="42"/>
      <c r="K4548" s="42"/>
      <c r="L4548" s="42" t="s">
        <v>4489</v>
      </c>
      <c r="M4548" s="42" t="s">
        <v>2416</v>
      </c>
      <c r="N4548" s="42" t="s">
        <v>2417</v>
      </c>
      <c r="O4548" s="137" t="s">
        <v>2418</v>
      </c>
      <c r="P4548" s="42" t="s">
        <v>64</v>
      </c>
      <c r="Q4548" s="42" t="s">
        <v>65</v>
      </c>
      <c r="R4548" s="42">
        <v>1</v>
      </c>
      <c r="S4548" s="137" t="s">
        <v>2419</v>
      </c>
      <c r="T4548" s="62">
        <v>699571750</v>
      </c>
      <c r="U4548" s="62">
        <v>676520223.12</v>
      </c>
      <c r="Z4548" s="54" t="s">
        <v>68</v>
      </c>
      <c r="AA4548" s="132">
        <v>2.1612655634489302E-5</v>
      </c>
      <c r="AJ4548" s="42"/>
      <c r="AM4548" s="42"/>
      <c r="AN4548" s="42"/>
      <c r="AO4548" s="42"/>
      <c r="AP4548" s="42"/>
      <c r="AY4548" s="42"/>
      <c r="AZ4548" s="42"/>
      <c r="BA4548" s="42"/>
      <c r="BB4548" s="42"/>
      <c r="BN4548" s="54" t="s">
        <v>4578</v>
      </c>
      <c r="BO4548" s="58" t="str">
        <f t="shared" si="71"/>
        <v>境内资产</v>
      </c>
      <c r="BP4548" s="58" t="str">
        <f>IF(M4548="",VLOOKUP(D4548,Sheet4!$A$1:$B$92,2,0),VLOOKUP(Q4548,Sheet4!$A$1:$B$92,2,0))</f>
        <v>保险资产管理产品</v>
      </c>
    </row>
    <row r="4549" spans="1:68" s="58" customFormat="1" ht="12.75" customHeight="1">
      <c r="A4549" s="64" t="s">
        <v>2964</v>
      </c>
      <c r="B4549" s="54" t="s">
        <v>2965</v>
      </c>
      <c r="C4549" s="252" t="s">
        <v>5552</v>
      </c>
      <c r="D4549" s="252" t="s">
        <v>672</v>
      </c>
      <c r="E4549" s="54" t="s">
        <v>2966</v>
      </c>
      <c r="F4549" s="54" t="s">
        <v>2965</v>
      </c>
      <c r="G4549" s="129">
        <v>17200</v>
      </c>
      <c r="H4549" s="323">
        <v>240211</v>
      </c>
      <c r="I4549" s="323">
        <v>204852</v>
      </c>
      <c r="J4549" s="42"/>
      <c r="K4549" s="42"/>
      <c r="L4549" s="42" t="s">
        <v>4489</v>
      </c>
      <c r="M4549" s="42" t="s">
        <v>2416</v>
      </c>
      <c r="N4549" s="42" t="s">
        <v>2417</v>
      </c>
      <c r="O4549" s="137" t="s">
        <v>2418</v>
      </c>
      <c r="P4549" s="42" t="s">
        <v>64</v>
      </c>
      <c r="Q4549" s="42" t="s">
        <v>65</v>
      </c>
      <c r="R4549" s="42">
        <v>1</v>
      </c>
      <c r="S4549" s="137" t="s">
        <v>2419</v>
      </c>
      <c r="T4549" s="62">
        <v>699571750</v>
      </c>
      <c r="U4549" s="62">
        <v>676520223.12</v>
      </c>
      <c r="Z4549" s="54" t="s">
        <v>68</v>
      </c>
      <c r="AA4549" s="132">
        <v>8.4465714629075803E-6</v>
      </c>
      <c r="AJ4549" s="42"/>
      <c r="AM4549" s="42"/>
      <c r="AN4549" s="42"/>
      <c r="AO4549" s="42"/>
      <c r="AP4549" s="42"/>
      <c r="AY4549" s="42"/>
      <c r="AZ4549" s="42"/>
      <c r="BA4549" s="42"/>
      <c r="BB4549" s="42"/>
      <c r="BN4549" s="54" t="s">
        <v>4578</v>
      </c>
      <c r="BO4549" s="58" t="str">
        <f t="shared" si="71"/>
        <v>境内资产</v>
      </c>
      <c r="BP4549" s="58" t="str">
        <f>IF(M4549="",VLOOKUP(D4549,Sheet4!$A$1:$B$92,2,0),VLOOKUP(Q4549,Sheet4!$A$1:$B$92,2,0))</f>
        <v>保险资产管理产品</v>
      </c>
    </row>
    <row r="4550" spans="1:68" s="58" customFormat="1" ht="12.75" customHeight="1">
      <c r="A4550" s="64" t="s">
        <v>2967</v>
      </c>
      <c r="B4550" s="54" t="s">
        <v>2968</v>
      </c>
      <c r="C4550" s="252" t="s">
        <v>5552</v>
      </c>
      <c r="D4550" s="252" t="s">
        <v>672</v>
      </c>
      <c r="E4550" s="54" t="s">
        <v>2969</v>
      </c>
      <c r="F4550" s="54" t="s">
        <v>2968</v>
      </c>
      <c r="G4550" s="129">
        <v>59400</v>
      </c>
      <c r="H4550" s="323">
        <v>488566</v>
      </c>
      <c r="I4550" s="323">
        <v>410454</v>
      </c>
      <c r="J4550" s="42"/>
      <c r="K4550" s="42"/>
      <c r="L4550" s="42" t="s">
        <v>4489</v>
      </c>
      <c r="M4550" s="42" t="s">
        <v>2416</v>
      </c>
      <c r="N4550" s="42" t="s">
        <v>2417</v>
      </c>
      <c r="O4550" s="137" t="s">
        <v>2418</v>
      </c>
      <c r="P4550" s="42" t="s">
        <v>64</v>
      </c>
      <c r="Q4550" s="42" t="s">
        <v>65</v>
      </c>
      <c r="R4550" s="42">
        <v>1</v>
      </c>
      <c r="S4550" s="137" t="s">
        <v>2419</v>
      </c>
      <c r="T4550" s="62">
        <v>699571750</v>
      </c>
      <c r="U4550" s="62">
        <v>676520223.12</v>
      </c>
      <c r="Z4550" s="54" t="s">
        <v>68</v>
      </c>
      <c r="AA4550" s="132">
        <v>2.7771956524256901E-5</v>
      </c>
      <c r="AJ4550" s="42"/>
      <c r="AM4550" s="42"/>
      <c r="AN4550" s="42"/>
      <c r="AO4550" s="42"/>
      <c r="AP4550" s="42"/>
      <c r="AY4550" s="42"/>
      <c r="AZ4550" s="42"/>
      <c r="BA4550" s="42"/>
      <c r="BB4550" s="42"/>
      <c r="BN4550" s="54" t="s">
        <v>4578</v>
      </c>
      <c r="BO4550" s="58" t="str">
        <f t="shared" si="71"/>
        <v>境内资产</v>
      </c>
      <c r="BP4550" s="58" t="str">
        <f>IF(M4550="",VLOOKUP(D4550,Sheet4!$A$1:$B$92,2,0),VLOOKUP(Q4550,Sheet4!$A$1:$B$92,2,0))</f>
        <v>保险资产管理产品</v>
      </c>
    </row>
    <row r="4551" spans="1:68" s="58" customFormat="1" ht="12.75" customHeight="1">
      <c r="A4551" s="64" t="s">
        <v>2970</v>
      </c>
      <c r="B4551" s="54" t="s">
        <v>2971</v>
      </c>
      <c r="C4551" s="252" t="s">
        <v>5552</v>
      </c>
      <c r="D4551" s="252" t="s">
        <v>672</v>
      </c>
      <c r="E4551" s="54" t="s">
        <v>2972</v>
      </c>
      <c r="F4551" s="54" t="s">
        <v>2971</v>
      </c>
      <c r="G4551" s="129">
        <v>29800</v>
      </c>
      <c r="H4551" s="323">
        <v>311743.07</v>
      </c>
      <c r="I4551" s="323">
        <v>231248</v>
      </c>
      <c r="J4551" s="42"/>
      <c r="K4551" s="42"/>
      <c r="L4551" s="42" t="s">
        <v>4489</v>
      </c>
      <c r="M4551" s="42" t="s">
        <v>2416</v>
      </c>
      <c r="N4551" s="42" t="s">
        <v>2417</v>
      </c>
      <c r="O4551" s="137" t="s">
        <v>2418</v>
      </c>
      <c r="P4551" s="42" t="s">
        <v>64</v>
      </c>
      <c r="Q4551" s="42" t="s">
        <v>65</v>
      </c>
      <c r="R4551" s="42">
        <v>1</v>
      </c>
      <c r="S4551" s="137" t="s">
        <v>2419</v>
      </c>
      <c r="T4551" s="62">
        <v>699571750</v>
      </c>
      <c r="U4551" s="62">
        <v>676520223.12</v>
      </c>
      <c r="Z4551" s="54" t="s">
        <v>68</v>
      </c>
      <c r="AA4551" s="132">
        <v>4.3919490074440601E-5</v>
      </c>
      <c r="AJ4551" s="42"/>
      <c r="AM4551" s="42"/>
      <c r="AN4551" s="42"/>
      <c r="AO4551" s="42"/>
      <c r="AP4551" s="42"/>
      <c r="AY4551" s="42"/>
      <c r="AZ4551" s="42"/>
      <c r="BA4551" s="42"/>
      <c r="BB4551" s="42"/>
      <c r="BN4551" s="54" t="s">
        <v>4578</v>
      </c>
      <c r="BO4551" s="58" t="str">
        <f t="shared" si="71"/>
        <v>境内资产</v>
      </c>
      <c r="BP4551" s="58" t="str">
        <f>IF(M4551="",VLOOKUP(D4551,Sheet4!$A$1:$B$92,2,0),VLOOKUP(Q4551,Sheet4!$A$1:$B$92,2,0))</f>
        <v>保险资产管理产品</v>
      </c>
    </row>
    <row r="4552" spans="1:68" s="58" customFormat="1" ht="12.75" customHeight="1">
      <c r="A4552" s="64" t="s">
        <v>2973</v>
      </c>
      <c r="B4552" s="54" t="s">
        <v>2974</v>
      </c>
      <c r="C4552" s="252" t="s">
        <v>5552</v>
      </c>
      <c r="D4552" s="252" t="s">
        <v>672</v>
      </c>
      <c r="E4552" s="54" t="s">
        <v>2975</v>
      </c>
      <c r="F4552" s="54" t="s">
        <v>2974</v>
      </c>
      <c r="G4552" s="129">
        <v>10000</v>
      </c>
      <c r="H4552" s="323">
        <v>514867</v>
      </c>
      <c r="I4552" s="323">
        <v>531400</v>
      </c>
      <c r="J4552" s="42"/>
      <c r="K4552" s="42"/>
      <c r="L4552" s="42" t="s">
        <v>4489</v>
      </c>
      <c r="M4552" s="42" t="s">
        <v>2416</v>
      </c>
      <c r="N4552" s="42" t="s">
        <v>2417</v>
      </c>
      <c r="O4552" s="137" t="s">
        <v>2418</v>
      </c>
      <c r="P4552" s="42" t="s">
        <v>64</v>
      </c>
      <c r="Q4552" s="42" t="s">
        <v>65</v>
      </c>
      <c r="R4552" s="42">
        <v>1</v>
      </c>
      <c r="S4552" s="137" t="s">
        <v>2419</v>
      </c>
      <c r="T4552" s="62">
        <v>699571750</v>
      </c>
      <c r="U4552" s="62">
        <v>676520223.12</v>
      </c>
      <c r="Z4552" s="54" t="s">
        <v>68</v>
      </c>
      <c r="AA4552" s="132">
        <v>9.3454095450646902E-6</v>
      </c>
      <c r="AJ4552" s="42"/>
      <c r="AM4552" s="42"/>
      <c r="AN4552" s="42"/>
      <c r="AO4552" s="42"/>
      <c r="AP4552" s="42"/>
      <c r="AY4552" s="42"/>
      <c r="AZ4552" s="42"/>
      <c r="BA4552" s="42"/>
      <c r="BB4552" s="42"/>
      <c r="BN4552" s="54" t="s">
        <v>4578</v>
      </c>
      <c r="BO4552" s="58" t="str">
        <f t="shared" si="71"/>
        <v>境内资产</v>
      </c>
      <c r="BP4552" s="58" t="str">
        <f>IF(M4552="",VLOOKUP(D4552,Sheet4!$A$1:$B$92,2,0),VLOOKUP(Q4552,Sheet4!$A$1:$B$92,2,0))</f>
        <v>保险资产管理产品</v>
      </c>
    </row>
    <row r="4553" spans="1:68" s="58" customFormat="1" ht="12.75" customHeight="1">
      <c r="A4553" s="64" t="s">
        <v>2976</v>
      </c>
      <c r="B4553" s="54" t="s">
        <v>2977</v>
      </c>
      <c r="C4553" s="252" t="s">
        <v>5552</v>
      </c>
      <c r="D4553" s="252" t="s">
        <v>672</v>
      </c>
      <c r="E4553" s="54" t="s">
        <v>2978</v>
      </c>
      <c r="F4553" s="54" t="s">
        <v>2977</v>
      </c>
      <c r="G4553" s="129">
        <v>13000</v>
      </c>
      <c r="H4553" s="323">
        <v>549622</v>
      </c>
      <c r="I4553" s="323">
        <v>424970</v>
      </c>
      <c r="J4553" s="42"/>
      <c r="K4553" s="42"/>
      <c r="L4553" s="42" t="s">
        <v>4489</v>
      </c>
      <c r="M4553" s="42" t="s">
        <v>2416</v>
      </c>
      <c r="N4553" s="42" t="s">
        <v>2417</v>
      </c>
      <c r="O4553" s="137" t="s">
        <v>2418</v>
      </c>
      <c r="P4553" s="42" t="s">
        <v>64</v>
      </c>
      <c r="Q4553" s="42" t="s">
        <v>65</v>
      </c>
      <c r="R4553" s="42">
        <v>1</v>
      </c>
      <c r="S4553" s="137" t="s">
        <v>2419</v>
      </c>
      <c r="T4553" s="62">
        <v>699571750</v>
      </c>
      <c r="U4553" s="62">
        <v>676520223.12</v>
      </c>
      <c r="Z4553" s="54" t="s">
        <v>68</v>
      </c>
      <c r="AA4553" s="132">
        <v>1.23616607026218E-5</v>
      </c>
      <c r="AJ4553" s="42"/>
      <c r="AM4553" s="42"/>
      <c r="AN4553" s="42"/>
      <c r="AO4553" s="42"/>
      <c r="AP4553" s="42"/>
      <c r="AY4553" s="42"/>
      <c r="AZ4553" s="42"/>
      <c r="BA4553" s="42"/>
      <c r="BB4553" s="42"/>
      <c r="BN4553" s="54" t="s">
        <v>4578</v>
      </c>
      <c r="BO4553" s="58" t="str">
        <f t="shared" si="71"/>
        <v>境内资产</v>
      </c>
      <c r="BP4553" s="58" t="str">
        <f>IF(M4553="",VLOOKUP(D4553,Sheet4!$A$1:$B$92,2,0),VLOOKUP(Q4553,Sheet4!$A$1:$B$92,2,0))</f>
        <v>保险资产管理产品</v>
      </c>
    </row>
    <row r="4554" spans="1:68" s="58" customFormat="1" ht="12.75" customHeight="1">
      <c r="A4554" s="64" t="s">
        <v>2979</v>
      </c>
      <c r="B4554" s="54" t="s">
        <v>2980</v>
      </c>
      <c r="C4554" s="252" t="s">
        <v>5552</v>
      </c>
      <c r="D4554" s="252" t="s">
        <v>672</v>
      </c>
      <c r="E4554" s="54" t="s">
        <v>2981</v>
      </c>
      <c r="F4554" s="54" t="s">
        <v>2980</v>
      </c>
      <c r="G4554" s="129">
        <v>131900</v>
      </c>
      <c r="H4554" s="323">
        <v>340369</v>
      </c>
      <c r="I4554" s="323">
        <v>395700</v>
      </c>
      <c r="J4554" s="42"/>
      <c r="K4554" s="42"/>
      <c r="L4554" s="42" t="s">
        <v>4489</v>
      </c>
      <c r="M4554" s="42" t="s">
        <v>2416</v>
      </c>
      <c r="N4554" s="42" t="s">
        <v>2417</v>
      </c>
      <c r="O4554" s="137" t="s">
        <v>2418</v>
      </c>
      <c r="P4554" s="42" t="s">
        <v>64</v>
      </c>
      <c r="Q4554" s="42" t="s">
        <v>65</v>
      </c>
      <c r="R4554" s="42">
        <v>1</v>
      </c>
      <c r="S4554" s="137" t="s">
        <v>2419</v>
      </c>
      <c r="T4554" s="62">
        <v>699571750</v>
      </c>
      <c r="U4554" s="62">
        <v>676520223.12</v>
      </c>
      <c r="Z4554" s="54" t="s">
        <v>280</v>
      </c>
      <c r="AA4554" s="132">
        <v>7.3953138039999804E-6</v>
      </c>
      <c r="AJ4554" s="42"/>
      <c r="AM4554" s="42"/>
      <c r="AN4554" s="42"/>
      <c r="AO4554" s="42"/>
      <c r="AP4554" s="42"/>
      <c r="AY4554" s="42"/>
      <c r="AZ4554" s="42"/>
      <c r="BA4554" s="42"/>
      <c r="BB4554" s="42"/>
      <c r="BN4554" s="54" t="s">
        <v>4578</v>
      </c>
      <c r="BO4554" s="58" t="str">
        <f t="shared" si="71"/>
        <v>境内资产</v>
      </c>
      <c r="BP4554" s="58" t="str">
        <f>IF(M4554="",VLOOKUP(D4554,Sheet4!$A$1:$B$92,2,0),VLOOKUP(Q4554,Sheet4!$A$1:$B$92,2,0))</f>
        <v>保险资产管理产品</v>
      </c>
    </row>
    <row r="4555" spans="1:68" s="58" customFormat="1" ht="12.75" customHeight="1">
      <c r="A4555" s="64" t="s">
        <v>2982</v>
      </c>
      <c r="B4555" s="54" t="s">
        <v>2983</v>
      </c>
      <c r="C4555" s="252" t="s">
        <v>5552</v>
      </c>
      <c r="D4555" s="252" t="s">
        <v>672</v>
      </c>
      <c r="E4555" s="54" t="s">
        <v>2984</v>
      </c>
      <c r="F4555" s="54" t="s">
        <v>2983</v>
      </c>
      <c r="G4555" s="129">
        <v>11400</v>
      </c>
      <c r="H4555" s="323">
        <v>115956</v>
      </c>
      <c r="I4555" s="323">
        <v>90516</v>
      </c>
      <c r="J4555" s="42"/>
      <c r="K4555" s="42"/>
      <c r="L4555" s="42" t="s">
        <v>4489</v>
      </c>
      <c r="M4555" s="42" t="s">
        <v>2416</v>
      </c>
      <c r="N4555" s="42" t="s">
        <v>2417</v>
      </c>
      <c r="O4555" s="137" t="s">
        <v>2418</v>
      </c>
      <c r="P4555" s="42" t="s">
        <v>64</v>
      </c>
      <c r="Q4555" s="42" t="s">
        <v>65</v>
      </c>
      <c r="R4555" s="42">
        <v>1</v>
      </c>
      <c r="S4555" s="137" t="s">
        <v>2419</v>
      </c>
      <c r="T4555" s="62">
        <v>699571750</v>
      </c>
      <c r="U4555" s="62">
        <v>676520223.12</v>
      </c>
      <c r="Z4555" s="54" t="s">
        <v>68</v>
      </c>
      <c r="AA4555" s="132">
        <v>6.9872818452008003E-6</v>
      </c>
      <c r="AJ4555" s="42"/>
      <c r="AM4555" s="42"/>
      <c r="AN4555" s="42"/>
      <c r="AO4555" s="42"/>
      <c r="AP4555" s="42"/>
      <c r="AY4555" s="42"/>
      <c r="AZ4555" s="42"/>
      <c r="BA4555" s="42"/>
      <c r="BB4555" s="42"/>
      <c r="BN4555" s="54" t="s">
        <v>4578</v>
      </c>
      <c r="BO4555" s="58" t="str">
        <f t="shared" si="71"/>
        <v>境内资产</v>
      </c>
      <c r="BP4555" s="58" t="str">
        <f>IF(M4555="",VLOOKUP(D4555,Sheet4!$A$1:$B$92,2,0),VLOOKUP(Q4555,Sheet4!$A$1:$B$92,2,0))</f>
        <v>保险资产管理产品</v>
      </c>
    </row>
    <row r="4556" spans="1:68" s="58" customFormat="1" ht="12.75" customHeight="1">
      <c r="A4556" s="64" t="s">
        <v>2985</v>
      </c>
      <c r="B4556" s="54" t="s">
        <v>2986</v>
      </c>
      <c r="C4556" s="252" t="s">
        <v>5552</v>
      </c>
      <c r="D4556" s="252" t="s">
        <v>672</v>
      </c>
      <c r="E4556" s="54" t="s">
        <v>2987</v>
      </c>
      <c r="F4556" s="54" t="s">
        <v>2986</v>
      </c>
      <c r="G4556" s="129">
        <v>27300</v>
      </c>
      <c r="H4556" s="323">
        <v>395474</v>
      </c>
      <c r="I4556" s="323">
        <v>332514</v>
      </c>
      <c r="J4556" s="42"/>
      <c r="K4556" s="42"/>
      <c r="L4556" s="42" t="s">
        <v>4489</v>
      </c>
      <c r="M4556" s="42" t="s">
        <v>2416</v>
      </c>
      <c r="N4556" s="42" t="s">
        <v>2417</v>
      </c>
      <c r="O4556" s="137" t="s">
        <v>2418</v>
      </c>
      <c r="P4556" s="42" t="s">
        <v>64</v>
      </c>
      <c r="Q4556" s="42" t="s">
        <v>65</v>
      </c>
      <c r="R4556" s="42">
        <v>1</v>
      </c>
      <c r="S4556" s="137" t="s">
        <v>2419</v>
      </c>
      <c r="T4556" s="62">
        <v>699571750</v>
      </c>
      <c r="U4556" s="62">
        <v>676520223.12</v>
      </c>
      <c r="Z4556" s="54" t="s">
        <v>280</v>
      </c>
      <c r="AA4556" s="132">
        <v>1.0822652388975399E-5</v>
      </c>
      <c r="AJ4556" s="42"/>
      <c r="AM4556" s="42"/>
      <c r="AN4556" s="42"/>
      <c r="AO4556" s="42"/>
      <c r="AP4556" s="42"/>
      <c r="AY4556" s="42"/>
      <c r="AZ4556" s="42"/>
      <c r="BA4556" s="42"/>
      <c r="BB4556" s="42"/>
      <c r="BN4556" s="54" t="s">
        <v>4578</v>
      </c>
      <c r="BO4556" s="58" t="str">
        <f t="shared" si="71"/>
        <v>境内资产</v>
      </c>
      <c r="BP4556" s="58" t="str">
        <f>IF(M4556="",VLOOKUP(D4556,Sheet4!$A$1:$B$92,2,0),VLOOKUP(Q4556,Sheet4!$A$1:$B$92,2,0))</f>
        <v>保险资产管理产品</v>
      </c>
    </row>
    <row r="4557" spans="1:68" s="58" customFormat="1" ht="12.75" customHeight="1">
      <c r="A4557" s="64" t="s">
        <v>2988</v>
      </c>
      <c r="B4557" s="54" t="s">
        <v>2989</v>
      </c>
      <c r="C4557" s="252" t="s">
        <v>5552</v>
      </c>
      <c r="D4557" s="252" t="s">
        <v>672</v>
      </c>
      <c r="E4557" s="54" t="s">
        <v>2990</v>
      </c>
      <c r="F4557" s="54" t="s">
        <v>2989</v>
      </c>
      <c r="G4557" s="129">
        <v>22900</v>
      </c>
      <c r="H4557" s="323">
        <v>493410</v>
      </c>
      <c r="I4557" s="323">
        <v>476320</v>
      </c>
      <c r="J4557" s="42"/>
      <c r="K4557" s="42"/>
      <c r="L4557" s="42" t="s">
        <v>4489</v>
      </c>
      <c r="M4557" s="42" t="s">
        <v>2416</v>
      </c>
      <c r="N4557" s="42" t="s">
        <v>2417</v>
      </c>
      <c r="O4557" s="137" t="s">
        <v>2418</v>
      </c>
      <c r="P4557" s="42" t="s">
        <v>64</v>
      </c>
      <c r="Q4557" s="42" t="s">
        <v>65</v>
      </c>
      <c r="R4557" s="42">
        <v>1</v>
      </c>
      <c r="S4557" s="137" t="s">
        <v>2419</v>
      </c>
      <c r="T4557" s="62">
        <v>699571750</v>
      </c>
      <c r="U4557" s="62">
        <v>676520223.12</v>
      </c>
      <c r="Z4557" s="54" t="s">
        <v>68</v>
      </c>
      <c r="AA4557" s="132">
        <v>2.0214655792993199E-5</v>
      </c>
      <c r="AJ4557" s="42"/>
      <c r="AM4557" s="42"/>
      <c r="AN4557" s="42"/>
      <c r="AO4557" s="42"/>
      <c r="AP4557" s="42"/>
      <c r="AY4557" s="42"/>
      <c r="AZ4557" s="42"/>
      <c r="BA4557" s="42"/>
      <c r="BB4557" s="42"/>
      <c r="BN4557" s="54" t="s">
        <v>4578</v>
      </c>
      <c r="BO4557" s="58" t="str">
        <f t="shared" si="71"/>
        <v>境内资产</v>
      </c>
      <c r="BP4557" s="58" t="str">
        <f>IF(M4557="",VLOOKUP(D4557,Sheet4!$A$1:$B$92,2,0),VLOOKUP(Q4557,Sheet4!$A$1:$B$92,2,0))</f>
        <v>保险资产管理产品</v>
      </c>
    </row>
    <row r="4558" spans="1:68" s="58" customFormat="1" ht="12.75" customHeight="1">
      <c r="A4558" s="64" t="s">
        <v>2991</v>
      </c>
      <c r="B4558" s="54" t="s">
        <v>2992</v>
      </c>
      <c r="C4558" s="252" t="s">
        <v>5552</v>
      </c>
      <c r="D4558" s="252" t="s">
        <v>672</v>
      </c>
      <c r="E4558" s="54" t="s">
        <v>2993</v>
      </c>
      <c r="F4558" s="54" t="s">
        <v>2992</v>
      </c>
      <c r="G4558" s="129">
        <v>18600</v>
      </c>
      <c r="H4558" s="323">
        <v>438408</v>
      </c>
      <c r="I4558" s="323">
        <v>372930</v>
      </c>
      <c r="J4558" s="42"/>
      <c r="K4558" s="42"/>
      <c r="L4558" s="42" t="s">
        <v>4489</v>
      </c>
      <c r="M4558" s="42" t="s">
        <v>2416</v>
      </c>
      <c r="N4558" s="42" t="s">
        <v>2417</v>
      </c>
      <c r="O4558" s="137" t="s">
        <v>2418</v>
      </c>
      <c r="P4558" s="42" t="s">
        <v>64</v>
      </c>
      <c r="Q4558" s="42" t="s">
        <v>65</v>
      </c>
      <c r="R4558" s="42">
        <v>1</v>
      </c>
      <c r="S4558" s="137" t="s">
        <v>2419</v>
      </c>
      <c r="T4558" s="62">
        <v>699571750</v>
      </c>
      <c r="U4558" s="62">
        <v>676520223.12</v>
      </c>
      <c r="Z4558" s="54" t="s">
        <v>68</v>
      </c>
      <c r="AA4558" s="132">
        <v>1.3352005974904901E-5</v>
      </c>
      <c r="AJ4558" s="42"/>
      <c r="AM4558" s="42"/>
      <c r="AN4558" s="42"/>
      <c r="AO4558" s="42"/>
      <c r="AP4558" s="42"/>
      <c r="AY4558" s="42"/>
      <c r="AZ4558" s="42"/>
      <c r="BA4558" s="42"/>
      <c r="BB4558" s="42"/>
      <c r="BN4558" s="54" t="s">
        <v>4578</v>
      </c>
      <c r="BO4558" s="58" t="str">
        <f t="shared" si="71"/>
        <v>境内资产</v>
      </c>
      <c r="BP4558" s="58" t="str">
        <f>IF(M4558="",VLOOKUP(D4558,Sheet4!$A$1:$B$92,2,0),VLOOKUP(Q4558,Sheet4!$A$1:$B$92,2,0))</f>
        <v>保险资产管理产品</v>
      </c>
    </row>
    <row r="4559" spans="1:68" s="58" customFormat="1" ht="12.75" customHeight="1">
      <c r="A4559" s="64" t="s">
        <v>2994</v>
      </c>
      <c r="B4559" s="54" t="s">
        <v>2995</v>
      </c>
      <c r="C4559" s="252" t="s">
        <v>5552</v>
      </c>
      <c r="D4559" s="252" t="s">
        <v>672</v>
      </c>
      <c r="E4559" s="54" t="s">
        <v>2996</v>
      </c>
      <c r="F4559" s="54" t="s">
        <v>2995</v>
      </c>
      <c r="G4559" s="129">
        <v>130700</v>
      </c>
      <c r="H4559" s="323">
        <v>416842</v>
      </c>
      <c r="I4559" s="323">
        <v>462678</v>
      </c>
      <c r="J4559" s="42"/>
      <c r="K4559" s="42"/>
      <c r="L4559" s="42" t="s">
        <v>4489</v>
      </c>
      <c r="M4559" s="42" t="s">
        <v>2416</v>
      </c>
      <c r="N4559" s="42" t="s">
        <v>2417</v>
      </c>
      <c r="O4559" s="137" t="s">
        <v>2418</v>
      </c>
      <c r="P4559" s="42" t="s">
        <v>64</v>
      </c>
      <c r="Q4559" s="42" t="s">
        <v>65</v>
      </c>
      <c r="R4559" s="42">
        <v>1</v>
      </c>
      <c r="S4559" s="137" t="s">
        <v>2419</v>
      </c>
      <c r="T4559" s="62">
        <v>699571750</v>
      </c>
      <c r="U4559" s="62">
        <v>676520223.12</v>
      </c>
      <c r="Z4559" s="54" t="s">
        <v>68</v>
      </c>
      <c r="AA4559" s="132">
        <v>2.0024857755288299E-5</v>
      </c>
      <c r="AJ4559" s="42"/>
      <c r="AM4559" s="42"/>
      <c r="AN4559" s="42"/>
      <c r="AO4559" s="42"/>
      <c r="AP4559" s="42"/>
      <c r="AY4559" s="42"/>
      <c r="AZ4559" s="42"/>
      <c r="BA4559" s="42"/>
      <c r="BB4559" s="42"/>
      <c r="BN4559" s="54" t="s">
        <v>4578</v>
      </c>
      <c r="BO4559" s="58" t="str">
        <f t="shared" si="71"/>
        <v>境内资产</v>
      </c>
      <c r="BP4559" s="58" t="str">
        <f>IF(M4559="",VLOOKUP(D4559,Sheet4!$A$1:$B$92,2,0),VLOOKUP(Q4559,Sheet4!$A$1:$B$92,2,0))</f>
        <v>保险资产管理产品</v>
      </c>
    </row>
    <row r="4560" spans="1:68" s="58" customFormat="1" ht="12.75" customHeight="1">
      <c r="A4560" s="64" t="s">
        <v>2997</v>
      </c>
      <c r="B4560" s="54" t="s">
        <v>2998</v>
      </c>
      <c r="C4560" s="252" t="s">
        <v>5552</v>
      </c>
      <c r="D4560" s="252" t="s">
        <v>672</v>
      </c>
      <c r="E4560" s="54" t="s">
        <v>2999</v>
      </c>
      <c r="F4560" s="54" t="s">
        <v>2998</v>
      </c>
      <c r="G4560" s="129">
        <v>37200</v>
      </c>
      <c r="H4560" s="323">
        <v>388931.99</v>
      </c>
      <c r="I4560" s="323">
        <v>357120</v>
      </c>
      <c r="J4560" s="42"/>
      <c r="K4560" s="42"/>
      <c r="L4560" s="42" t="s">
        <v>4489</v>
      </c>
      <c r="M4560" s="42" t="s">
        <v>2416</v>
      </c>
      <c r="N4560" s="42" t="s">
        <v>2417</v>
      </c>
      <c r="O4560" s="137" t="s">
        <v>2418</v>
      </c>
      <c r="P4560" s="42" t="s">
        <v>64</v>
      </c>
      <c r="Q4560" s="42" t="s">
        <v>65</v>
      </c>
      <c r="R4560" s="42">
        <v>1</v>
      </c>
      <c r="S4560" s="137" t="s">
        <v>2419</v>
      </c>
      <c r="T4560" s="62">
        <v>699571750</v>
      </c>
      <c r="U4560" s="62">
        <v>676520223.12</v>
      </c>
      <c r="Z4560" s="54" t="s">
        <v>68</v>
      </c>
      <c r="AA4560" s="132">
        <v>1.8511251774032899E-5</v>
      </c>
      <c r="AJ4560" s="42"/>
      <c r="AM4560" s="42"/>
      <c r="AN4560" s="42"/>
      <c r="AO4560" s="42"/>
      <c r="AP4560" s="42"/>
      <c r="AY4560" s="42"/>
      <c r="AZ4560" s="42"/>
      <c r="BA4560" s="42"/>
      <c r="BB4560" s="42"/>
      <c r="BN4560" s="54" t="s">
        <v>4578</v>
      </c>
      <c r="BO4560" s="58" t="str">
        <f t="shared" si="71"/>
        <v>境内资产</v>
      </c>
      <c r="BP4560" s="58" t="str">
        <f>IF(M4560="",VLOOKUP(D4560,Sheet4!$A$1:$B$92,2,0),VLOOKUP(Q4560,Sheet4!$A$1:$B$92,2,0))</f>
        <v>保险资产管理产品</v>
      </c>
    </row>
    <row r="4561" spans="1:68" s="58" customFormat="1" ht="12.75" customHeight="1">
      <c r="A4561" s="64" t="s">
        <v>3000</v>
      </c>
      <c r="B4561" s="54" t="s">
        <v>3001</v>
      </c>
      <c r="C4561" s="252" t="s">
        <v>5552</v>
      </c>
      <c r="D4561" s="252" t="s">
        <v>672</v>
      </c>
      <c r="E4561" s="54" t="s">
        <v>3002</v>
      </c>
      <c r="F4561" s="54" t="s">
        <v>3001</v>
      </c>
      <c r="G4561" s="129">
        <v>59800</v>
      </c>
      <c r="H4561" s="323">
        <v>317819</v>
      </c>
      <c r="I4561" s="323">
        <v>222456</v>
      </c>
      <c r="J4561" s="42"/>
      <c r="K4561" s="42"/>
      <c r="L4561" s="42" t="s">
        <v>4489</v>
      </c>
      <c r="M4561" s="42" t="s">
        <v>2416</v>
      </c>
      <c r="N4561" s="42" t="s">
        <v>2417</v>
      </c>
      <c r="O4561" s="137" t="s">
        <v>2418</v>
      </c>
      <c r="P4561" s="42" t="s">
        <v>64</v>
      </c>
      <c r="Q4561" s="42" t="s">
        <v>65</v>
      </c>
      <c r="R4561" s="42">
        <v>1</v>
      </c>
      <c r="S4561" s="137" t="s">
        <v>2419</v>
      </c>
      <c r="T4561" s="62">
        <v>699571750</v>
      </c>
      <c r="U4561" s="62">
        <v>676520223.12</v>
      </c>
      <c r="Z4561" s="54" t="s">
        <v>68</v>
      </c>
      <c r="AA4561" s="132">
        <v>2.69447928490769E-5</v>
      </c>
      <c r="AJ4561" s="42"/>
      <c r="AM4561" s="42"/>
      <c r="AN4561" s="42"/>
      <c r="AO4561" s="42"/>
      <c r="AP4561" s="42"/>
      <c r="AY4561" s="42"/>
      <c r="AZ4561" s="42"/>
      <c r="BA4561" s="42"/>
      <c r="BB4561" s="42"/>
      <c r="BN4561" s="54" t="s">
        <v>4578</v>
      </c>
      <c r="BO4561" s="58" t="str">
        <f t="shared" si="71"/>
        <v>境内资产</v>
      </c>
      <c r="BP4561" s="58" t="str">
        <f>IF(M4561="",VLOOKUP(D4561,Sheet4!$A$1:$B$92,2,0),VLOOKUP(Q4561,Sheet4!$A$1:$B$92,2,0))</f>
        <v>保险资产管理产品</v>
      </c>
    </row>
    <row r="4562" spans="1:68" s="58" customFormat="1" ht="12.75" customHeight="1">
      <c r="A4562" s="64" t="s">
        <v>3003</v>
      </c>
      <c r="B4562" s="54" t="s">
        <v>3004</v>
      </c>
      <c r="C4562" s="252" t="s">
        <v>5552</v>
      </c>
      <c r="D4562" s="252" t="s">
        <v>672</v>
      </c>
      <c r="E4562" s="54" t="s">
        <v>3005</v>
      </c>
      <c r="F4562" s="54" t="s">
        <v>3004</v>
      </c>
      <c r="G4562" s="129">
        <v>10800</v>
      </c>
      <c r="H4562" s="323">
        <v>530369.19999999995</v>
      </c>
      <c r="I4562" s="323">
        <v>512784</v>
      </c>
      <c r="J4562" s="42"/>
      <c r="K4562" s="42"/>
      <c r="L4562" s="42" t="s">
        <v>4489</v>
      </c>
      <c r="M4562" s="42" t="s">
        <v>2416</v>
      </c>
      <c r="N4562" s="42" t="s">
        <v>2417</v>
      </c>
      <c r="O4562" s="137" t="s">
        <v>2418</v>
      </c>
      <c r="P4562" s="42" t="s">
        <v>64</v>
      </c>
      <c r="Q4562" s="42" t="s">
        <v>65</v>
      </c>
      <c r="R4562" s="42">
        <v>1</v>
      </c>
      <c r="S4562" s="137" t="s">
        <v>2419</v>
      </c>
      <c r="T4562" s="62">
        <v>699571750</v>
      </c>
      <c r="U4562" s="62">
        <v>676520223.12</v>
      </c>
      <c r="Z4562" s="54" t="s">
        <v>68</v>
      </c>
      <c r="AA4562" s="132">
        <v>1.45012856410182E-5</v>
      </c>
      <c r="AJ4562" s="42"/>
      <c r="AM4562" s="42"/>
      <c r="AN4562" s="42"/>
      <c r="AO4562" s="42"/>
      <c r="AP4562" s="42"/>
      <c r="AY4562" s="42"/>
      <c r="AZ4562" s="42"/>
      <c r="BA4562" s="42"/>
      <c r="BB4562" s="42"/>
      <c r="BN4562" s="54" t="s">
        <v>4578</v>
      </c>
      <c r="BO4562" s="58" t="str">
        <f t="shared" si="71"/>
        <v>境内资产</v>
      </c>
      <c r="BP4562" s="58" t="str">
        <f>IF(M4562="",VLOOKUP(D4562,Sheet4!$A$1:$B$92,2,0),VLOOKUP(Q4562,Sheet4!$A$1:$B$92,2,0))</f>
        <v>保险资产管理产品</v>
      </c>
    </row>
    <row r="4563" spans="1:68" s="58" customFormat="1" ht="12.75" customHeight="1">
      <c r="A4563" s="64" t="s">
        <v>1550</v>
      </c>
      <c r="B4563" s="54" t="s">
        <v>1551</v>
      </c>
      <c r="C4563" s="252" t="s">
        <v>5552</v>
      </c>
      <c r="D4563" s="252" t="s">
        <v>672</v>
      </c>
      <c r="E4563" s="54" t="s">
        <v>1552</v>
      </c>
      <c r="F4563" s="54" t="s">
        <v>1551</v>
      </c>
      <c r="G4563" s="129">
        <v>47400</v>
      </c>
      <c r="H4563" s="323">
        <v>1813231.37</v>
      </c>
      <c r="I4563" s="323">
        <v>1804044</v>
      </c>
      <c r="J4563" s="42"/>
      <c r="K4563" s="42"/>
      <c r="L4563" s="42" t="s">
        <v>4489</v>
      </c>
      <c r="M4563" s="42" t="s">
        <v>2416</v>
      </c>
      <c r="N4563" s="42" t="s">
        <v>2417</v>
      </c>
      <c r="O4563" s="137" t="s">
        <v>2418</v>
      </c>
      <c r="P4563" s="42" t="s">
        <v>64</v>
      </c>
      <c r="Q4563" s="42" t="s">
        <v>65</v>
      </c>
      <c r="R4563" s="42">
        <v>1</v>
      </c>
      <c r="S4563" s="137" t="s">
        <v>2419</v>
      </c>
      <c r="T4563" s="62">
        <v>699571750</v>
      </c>
      <c r="U4563" s="62">
        <v>676520223.12</v>
      </c>
      <c r="Z4563" s="54" t="s">
        <v>280</v>
      </c>
      <c r="AA4563" s="132">
        <v>7.4060985013119399E-6</v>
      </c>
      <c r="AJ4563" s="42"/>
      <c r="AM4563" s="42"/>
      <c r="AN4563" s="42"/>
      <c r="AO4563" s="42"/>
      <c r="AP4563" s="42"/>
      <c r="AY4563" s="42"/>
      <c r="AZ4563" s="42"/>
      <c r="BA4563" s="42"/>
      <c r="BB4563" s="42"/>
      <c r="BN4563" s="54" t="s">
        <v>4578</v>
      </c>
      <c r="BO4563" s="58" t="str">
        <f t="shared" si="71"/>
        <v>境内资产</v>
      </c>
      <c r="BP4563" s="58" t="str">
        <f>IF(M4563="",VLOOKUP(D4563,Sheet4!$A$1:$B$92,2,0),VLOOKUP(Q4563,Sheet4!$A$1:$B$92,2,0))</f>
        <v>保险资产管理产品</v>
      </c>
    </row>
    <row r="4564" spans="1:68" s="58" customFormat="1" ht="12.75" customHeight="1">
      <c r="A4564" s="64" t="s">
        <v>3006</v>
      </c>
      <c r="B4564" s="54" t="s">
        <v>3007</v>
      </c>
      <c r="C4564" s="252" t="s">
        <v>5552</v>
      </c>
      <c r="D4564" s="252" t="s">
        <v>672</v>
      </c>
      <c r="E4564" s="54" t="s">
        <v>3008</v>
      </c>
      <c r="F4564" s="54" t="s">
        <v>3007</v>
      </c>
      <c r="G4564" s="129">
        <v>75400</v>
      </c>
      <c r="H4564" s="323">
        <v>379318</v>
      </c>
      <c r="I4564" s="323">
        <v>366444</v>
      </c>
      <c r="J4564" s="42"/>
      <c r="K4564" s="42"/>
      <c r="L4564" s="42" t="s">
        <v>4489</v>
      </c>
      <c r="M4564" s="42" t="s">
        <v>2416</v>
      </c>
      <c r="N4564" s="42" t="s">
        <v>2417</v>
      </c>
      <c r="O4564" s="137" t="s">
        <v>2418</v>
      </c>
      <c r="P4564" s="42" t="s">
        <v>64</v>
      </c>
      <c r="Q4564" s="42" t="s">
        <v>65</v>
      </c>
      <c r="R4564" s="42">
        <v>1</v>
      </c>
      <c r="S4564" s="137" t="s">
        <v>2419</v>
      </c>
      <c r="T4564" s="62">
        <v>699571750</v>
      </c>
      <c r="U4564" s="62">
        <v>676520223.12</v>
      </c>
      <c r="Z4564" s="54" t="s">
        <v>68</v>
      </c>
      <c r="AA4564" s="132">
        <v>2.5245676864668301E-5</v>
      </c>
      <c r="AJ4564" s="42"/>
      <c r="AM4564" s="42"/>
      <c r="AN4564" s="42"/>
      <c r="AO4564" s="42"/>
      <c r="AP4564" s="42"/>
      <c r="AY4564" s="42"/>
      <c r="AZ4564" s="42"/>
      <c r="BA4564" s="42"/>
      <c r="BB4564" s="42"/>
      <c r="BN4564" s="54" t="s">
        <v>4578</v>
      </c>
      <c r="BO4564" s="58" t="str">
        <f t="shared" si="71"/>
        <v>境内资产</v>
      </c>
      <c r="BP4564" s="58" t="str">
        <f>IF(M4564="",VLOOKUP(D4564,Sheet4!$A$1:$B$92,2,0),VLOOKUP(Q4564,Sheet4!$A$1:$B$92,2,0))</f>
        <v>保险资产管理产品</v>
      </c>
    </row>
    <row r="4565" spans="1:68" s="58" customFormat="1" ht="12.75" customHeight="1">
      <c r="A4565" s="64" t="s">
        <v>3009</v>
      </c>
      <c r="B4565" s="54" t="s">
        <v>3010</v>
      </c>
      <c r="C4565" s="252" t="s">
        <v>5552</v>
      </c>
      <c r="D4565" s="252" t="s">
        <v>672</v>
      </c>
      <c r="E4565" s="54" t="s">
        <v>3011</v>
      </c>
      <c r="F4565" s="54" t="s">
        <v>3010</v>
      </c>
      <c r="G4565" s="129">
        <v>126600</v>
      </c>
      <c r="H4565" s="323">
        <v>754384.31</v>
      </c>
      <c r="I4565" s="323">
        <v>710226</v>
      </c>
      <c r="J4565" s="42"/>
      <c r="K4565" s="42"/>
      <c r="L4565" s="42" t="s">
        <v>4489</v>
      </c>
      <c r="M4565" s="42" t="s">
        <v>2416</v>
      </c>
      <c r="N4565" s="42" t="s">
        <v>2417</v>
      </c>
      <c r="O4565" s="137" t="s">
        <v>2418</v>
      </c>
      <c r="P4565" s="42" t="s">
        <v>64</v>
      </c>
      <c r="Q4565" s="42" t="s">
        <v>65</v>
      </c>
      <c r="R4565" s="42">
        <v>1</v>
      </c>
      <c r="S4565" s="137" t="s">
        <v>2419</v>
      </c>
      <c r="T4565" s="62">
        <v>699571750</v>
      </c>
      <c r="U4565" s="62">
        <v>676520223.12</v>
      </c>
      <c r="Z4565" s="54" t="s">
        <v>68</v>
      </c>
      <c r="AA4565" s="132">
        <v>6.8003199033776201E-5</v>
      </c>
      <c r="AJ4565" s="42"/>
      <c r="AM4565" s="42"/>
      <c r="AN4565" s="42"/>
      <c r="AO4565" s="42"/>
      <c r="AP4565" s="42"/>
      <c r="AY4565" s="42"/>
      <c r="AZ4565" s="42"/>
      <c r="BA4565" s="42"/>
      <c r="BB4565" s="42"/>
      <c r="BN4565" s="54" t="s">
        <v>4578</v>
      </c>
      <c r="BO4565" s="58" t="str">
        <f t="shared" si="71"/>
        <v>境内资产</v>
      </c>
      <c r="BP4565" s="58" t="str">
        <f>IF(M4565="",VLOOKUP(D4565,Sheet4!$A$1:$B$92,2,0),VLOOKUP(Q4565,Sheet4!$A$1:$B$92,2,0))</f>
        <v>保险资产管理产品</v>
      </c>
    </row>
    <row r="4566" spans="1:68" s="58" customFormat="1" ht="12.75" customHeight="1">
      <c r="A4566" s="64" t="s">
        <v>3012</v>
      </c>
      <c r="B4566" s="54" t="s">
        <v>2314</v>
      </c>
      <c r="C4566" s="252" t="s">
        <v>5552</v>
      </c>
      <c r="D4566" s="252" t="s">
        <v>672</v>
      </c>
      <c r="E4566" s="54" t="s">
        <v>3013</v>
      </c>
      <c r="F4566" s="54" t="s">
        <v>2314</v>
      </c>
      <c r="G4566" s="129">
        <v>17900</v>
      </c>
      <c r="H4566" s="323">
        <v>202951</v>
      </c>
      <c r="I4566" s="323">
        <v>173630</v>
      </c>
      <c r="J4566" s="42"/>
      <c r="K4566" s="42"/>
      <c r="L4566" s="42" t="s">
        <v>4489</v>
      </c>
      <c r="M4566" s="42" t="s">
        <v>2416</v>
      </c>
      <c r="N4566" s="42" t="s">
        <v>2417</v>
      </c>
      <c r="O4566" s="137" t="s">
        <v>2418</v>
      </c>
      <c r="P4566" s="42" t="s">
        <v>64</v>
      </c>
      <c r="Q4566" s="42" t="s">
        <v>65</v>
      </c>
      <c r="R4566" s="42">
        <v>1</v>
      </c>
      <c r="S4566" s="137" t="s">
        <v>2419</v>
      </c>
      <c r="T4566" s="62">
        <v>699571750</v>
      </c>
      <c r="U4566" s="62">
        <v>676520223.12</v>
      </c>
      <c r="Z4566" s="54" t="s">
        <v>68</v>
      </c>
      <c r="AA4566" s="132">
        <v>2.0762633569559499E-5</v>
      </c>
      <c r="AJ4566" s="42"/>
      <c r="AM4566" s="42"/>
      <c r="AN4566" s="42"/>
      <c r="AO4566" s="42"/>
      <c r="AP4566" s="42"/>
      <c r="AY4566" s="42"/>
      <c r="AZ4566" s="42"/>
      <c r="BA4566" s="42"/>
      <c r="BB4566" s="42"/>
      <c r="BN4566" s="54" t="s">
        <v>4578</v>
      </c>
      <c r="BO4566" s="58" t="str">
        <f t="shared" si="71"/>
        <v>境内资产</v>
      </c>
      <c r="BP4566" s="58" t="str">
        <f>IF(M4566="",VLOOKUP(D4566,Sheet4!$A$1:$B$92,2,0),VLOOKUP(Q4566,Sheet4!$A$1:$B$92,2,0))</f>
        <v>保险资产管理产品</v>
      </c>
    </row>
    <row r="4567" spans="1:68" s="58" customFormat="1" ht="12.75" customHeight="1">
      <c r="A4567" s="64" t="s">
        <v>1782</v>
      </c>
      <c r="B4567" s="54" t="s">
        <v>1783</v>
      </c>
      <c r="C4567" s="252" t="s">
        <v>5552</v>
      </c>
      <c r="D4567" s="252" t="s">
        <v>672</v>
      </c>
      <c r="E4567" s="54" t="s">
        <v>1784</v>
      </c>
      <c r="F4567" s="54" t="s">
        <v>1783</v>
      </c>
      <c r="G4567" s="129">
        <v>8211</v>
      </c>
      <c r="H4567" s="323">
        <v>472789.38</v>
      </c>
      <c r="I4567" s="323">
        <v>531826.47</v>
      </c>
      <c r="J4567" s="42"/>
      <c r="K4567" s="42"/>
      <c r="L4567" s="42" t="s">
        <v>4489</v>
      </c>
      <c r="M4567" s="42" t="s">
        <v>2416</v>
      </c>
      <c r="N4567" s="42" t="s">
        <v>2417</v>
      </c>
      <c r="O4567" s="137" t="s">
        <v>2418</v>
      </c>
      <c r="P4567" s="42" t="s">
        <v>64</v>
      </c>
      <c r="Q4567" s="42" t="s">
        <v>65</v>
      </c>
      <c r="R4567" s="42">
        <v>1</v>
      </c>
      <c r="S4567" s="137" t="s">
        <v>2419</v>
      </c>
      <c r="T4567" s="62">
        <v>699571750</v>
      </c>
      <c r="U4567" s="62">
        <v>676520223.12</v>
      </c>
      <c r="Z4567" s="54" t="s">
        <v>68</v>
      </c>
      <c r="AA4567" s="132">
        <v>3.8408193872563902E-7</v>
      </c>
      <c r="AJ4567" s="42"/>
      <c r="AM4567" s="42"/>
      <c r="AN4567" s="42"/>
      <c r="AO4567" s="42"/>
      <c r="AP4567" s="42"/>
      <c r="AY4567" s="42"/>
      <c r="AZ4567" s="42"/>
      <c r="BA4567" s="42"/>
      <c r="BB4567" s="42"/>
      <c r="BN4567" s="54" t="s">
        <v>4578</v>
      </c>
      <c r="BO4567" s="58" t="str">
        <f t="shared" si="71"/>
        <v>境内资产</v>
      </c>
      <c r="BP4567" s="58" t="str">
        <f>IF(M4567="",VLOOKUP(D4567,Sheet4!$A$1:$B$92,2,0),VLOOKUP(Q4567,Sheet4!$A$1:$B$92,2,0))</f>
        <v>保险资产管理产品</v>
      </c>
    </row>
    <row r="4568" spans="1:68" s="58" customFormat="1" ht="12.75" customHeight="1">
      <c r="A4568" s="64" t="s">
        <v>3014</v>
      </c>
      <c r="B4568" s="54" t="s">
        <v>3015</v>
      </c>
      <c r="C4568" s="252" t="s">
        <v>5552</v>
      </c>
      <c r="D4568" s="252" t="s">
        <v>672</v>
      </c>
      <c r="E4568" s="54" t="s">
        <v>3016</v>
      </c>
      <c r="F4568" s="54" t="s">
        <v>3015</v>
      </c>
      <c r="G4568" s="129">
        <v>34400</v>
      </c>
      <c r="H4568" s="323">
        <v>326343</v>
      </c>
      <c r="I4568" s="323">
        <v>280704</v>
      </c>
      <c r="J4568" s="42"/>
      <c r="K4568" s="42"/>
      <c r="L4568" s="42" t="s">
        <v>4489</v>
      </c>
      <c r="M4568" s="42" t="s">
        <v>2416</v>
      </c>
      <c r="N4568" s="42" t="s">
        <v>2417</v>
      </c>
      <c r="O4568" s="137" t="s">
        <v>2418</v>
      </c>
      <c r="P4568" s="42" t="s">
        <v>64</v>
      </c>
      <c r="Q4568" s="42" t="s">
        <v>65</v>
      </c>
      <c r="R4568" s="42">
        <v>1</v>
      </c>
      <c r="S4568" s="137" t="s">
        <v>2419</v>
      </c>
      <c r="T4568" s="62">
        <v>699571750</v>
      </c>
      <c r="U4568" s="62">
        <v>676520223.12</v>
      </c>
      <c r="Z4568" s="54" t="s">
        <v>68</v>
      </c>
      <c r="AA4568" s="132">
        <v>2.0184810517353298E-5</v>
      </c>
      <c r="AJ4568" s="42"/>
      <c r="AM4568" s="42"/>
      <c r="AN4568" s="42"/>
      <c r="AO4568" s="42"/>
      <c r="AP4568" s="42"/>
      <c r="AY4568" s="42"/>
      <c r="AZ4568" s="42"/>
      <c r="BA4568" s="42"/>
      <c r="BB4568" s="42"/>
      <c r="BN4568" s="54" t="s">
        <v>4578</v>
      </c>
      <c r="BO4568" s="58" t="str">
        <f t="shared" si="71"/>
        <v>境内资产</v>
      </c>
      <c r="BP4568" s="58" t="str">
        <f>IF(M4568="",VLOOKUP(D4568,Sheet4!$A$1:$B$92,2,0),VLOOKUP(Q4568,Sheet4!$A$1:$B$92,2,0))</f>
        <v>保险资产管理产品</v>
      </c>
    </row>
    <row r="4569" spans="1:68" s="58" customFormat="1" ht="12.75" customHeight="1">
      <c r="A4569" s="64" t="s">
        <v>3017</v>
      </c>
      <c r="B4569" s="54" t="s">
        <v>3018</v>
      </c>
      <c r="C4569" s="252" t="s">
        <v>5552</v>
      </c>
      <c r="D4569" s="252" t="s">
        <v>672</v>
      </c>
      <c r="E4569" s="54" t="s">
        <v>3019</v>
      </c>
      <c r="F4569" s="54" t="s">
        <v>3018</v>
      </c>
      <c r="G4569" s="129">
        <v>49100</v>
      </c>
      <c r="H4569" s="323">
        <v>472888</v>
      </c>
      <c r="I4569" s="323">
        <v>374633</v>
      </c>
      <c r="J4569" s="42"/>
      <c r="K4569" s="42"/>
      <c r="L4569" s="42" t="s">
        <v>4489</v>
      </c>
      <c r="M4569" s="42" t="s">
        <v>2416</v>
      </c>
      <c r="N4569" s="42" t="s">
        <v>2417</v>
      </c>
      <c r="O4569" s="137" t="s">
        <v>2418</v>
      </c>
      <c r="P4569" s="42" t="s">
        <v>64</v>
      </c>
      <c r="Q4569" s="42" t="s">
        <v>65</v>
      </c>
      <c r="R4569" s="42">
        <v>1</v>
      </c>
      <c r="S4569" s="137" t="s">
        <v>2419</v>
      </c>
      <c r="T4569" s="62">
        <v>699571750</v>
      </c>
      <c r="U4569" s="62">
        <v>676520223.12</v>
      </c>
      <c r="Z4569" s="54" t="s">
        <v>68</v>
      </c>
      <c r="AA4569" s="132">
        <v>2.1671656567798302E-5</v>
      </c>
      <c r="AJ4569" s="42"/>
      <c r="AM4569" s="42"/>
      <c r="AN4569" s="42"/>
      <c r="AO4569" s="42"/>
      <c r="AP4569" s="42"/>
      <c r="AY4569" s="42"/>
      <c r="AZ4569" s="42"/>
      <c r="BA4569" s="42"/>
      <c r="BB4569" s="42"/>
      <c r="BN4569" s="54" t="s">
        <v>4578</v>
      </c>
      <c r="BO4569" s="58" t="str">
        <f t="shared" si="71"/>
        <v>境内资产</v>
      </c>
      <c r="BP4569" s="58" t="str">
        <f>IF(M4569="",VLOOKUP(D4569,Sheet4!$A$1:$B$92,2,0),VLOOKUP(Q4569,Sheet4!$A$1:$B$92,2,0))</f>
        <v>保险资产管理产品</v>
      </c>
    </row>
    <row r="4570" spans="1:68" s="58" customFormat="1" ht="12.75" customHeight="1">
      <c r="A4570" s="64" t="s">
        <v>3020</v>
      </c>
      <c r="B4570" s="54" t="s">
        <v>3021</v>
      </c>
      <c r="C4570" s="252" t="s">
        <v>5552</v>
      </c>
      <c r="D4570" s="252" t="s">
        <v>672</v>
      </c>
      <c r="E4570" s="54" t="s">
        <v>3022</v>
      </c>
      <c r="F4570" s="54" t="s">
        <v>3021</v>
      </c>
      <c r="G4570" s="129">
        <v>33500</v>
      </c>
      <c r="H4570" s="323">
        <v>382151</v>
      </c>
      <c r="I4570" s="323">
        <v>332655</v>
      </c>
      <c r="J4570" s="42"/>
      <c r="K4570" s="42"/>
      <c r="L4570" s="42" t="s">
        <v>4489</v>
      </c>
      <c r="M4570" s="42" t="s">
        <v>2416</v>
      </c>
      <c r="N4570" s="42" t="s">
        <v>2417</v>
      </c>
      <c r="O4570" s="137" t="s">
        <v>2418</v>
      </c>
      <c r="P4570" s="42" t="s">
        <v>64</v>
      </c>
      <c r="Q4570" s="42" t="s">
        <v>65</v>
      </c>
      <c r="R4570" s="42">
        <v>1</v>
      </c>
      <c r="S4570" s="137" t="s">
        <v>2419</v>
      </c>
      <c r="T4570" s="62">
        <v>699571750</v>
      </c>
      <c r="U4570" s="62">
        <v>676520223.12</v>
      </c>
      <c r="Z4570" s="54" t="s">
        <v>68</v>
      </c>
      <c r="AA4570" s="132">
        <v>1.7943224424210001E-5</v>
      </c>
      <c r="AJ4570" s="42"/>
      <c r="AM4570" s="42"/>
      <c r="AN4570" s="42"/>
      <c r="AO4570" s="42"/>
      <c r="AP4570" s="42"/>
      <c r="AY4570" s="42"/>
      <c r="AZ4570" s="42"/>
      <c r="BA4570" s="42"/>
      <c r="BB4570" s="42"/>
      <c r="BN4570" s="54" t="s">
        <v>4578</v>
      </c>
      <c r="BO4570" s="58" t="str">
        <f t="shared" si="71"/>
        <v>境内资产</v>
      </c>
      <c r="BP4570" s="58" t="str">
        <f>IF(M4570="",VLOOKUP(D4570,Sheet4!$A$1:$B$92,2,0),VLOOKUP(Q4570,Sheet4!$A$1:$B$92,2,0))</f>
        <v>保险资产管理产品</v>
      </c>
    </row>
    <row r="4571" spans="1:68" s="58" customFormat="1" ht="12.75" customHeight="1">
      <c r="A4571" s="64" t="s">
        <v>3023</v>
      </c>
      <c r="B4571" s="54" t="s">
        <v>3024</v>
      </c>
      <c r="C4571" s="252" t="s">
        <v>5552</v>
      </c>
      <c r="D4571" s="252" t="s">
        <v>672</v>
      </c>
      <c r="E4571" s="54" t="s">
        <v>3025</v>
      </c>
      <c r="F4571" s="54" t="s">
        <v>3024</v>
      </c>
      <c r="G4571" s="129">
        <v>17500</v>
      </c>
      <c r="H4571" s="323">
        <v>274920</v>
      </c>
      <c r="I4571" s="323">
        <v>255675</v>
      </c>
      <c r="J4571" s="42"/>
      <c r="K4571" s="42"/>
      <c r="L4571" s="42" t="s">
        <v>4489</v>
      </c>
      <c r="M4571" s="42" t="s">
        <v>2416</v>
      </c>
      <c r="N4571" s="42" t="s">
        <v>2417</v>
      </c>
      <c r="O4571" s="137" t="s">
        <v>2418</v>
      </c>
      <c r="P4571" s="42" t="s">
        <v>64</v>
      </c>
      <c r="Q4571" s="42" t="s">
        <v>65</v>
      </c>
      <c r="R4571" s="42">
        <v>1</v>
      </c>
      <c r="S4571" s="137" t="s">
        <v>2419</v>
      </c>
      <c r="T4571" s="62">
        <v>699571750</v>
      </c>
      <c r="U4571" s="62">
        <v>676520223.12</v>
      </c>
      <c r="Z4571" s="54" t="s">
        <v>68</v>
      </c>
      <c r="AA4571" s="132">
        <v>7.0535052812667403E-6</v>
      </c>
      <c r="AJ4571" s="42"/>
      <c r="AM4571" s="42"/>
      <c r="AN4571" s="42"/>
      <c r="AO4571" s="42"/>
      <c r="AP4571" s="42"/>
      <c r="AY4571" s="42"/>
      <c r="AZ4571" s="42"/>
      <c r="BA4571" s="42"/>
      <c r="BB4571" s="42"/>
      <c r="BN4571" s="54" t="s">
        <v>4578</v>
      </c>
      <c r="BO4571" s="58" t="str">
        <f t="shared" si="71"/>
        <v>境内资产</v>
      </c>
      <c r="BP4571" s="58" t="str">
        <f>IF(M4571="",VLOOKUP(D4571,Sheet4!$A$1:$B$92,2,0),VLOOKUP(Q4571,Sheet4!$A$1:$B$92,2,0))</f>
        <v>保险资产管理产品</v>
      </c>
    </row>
    <row r="4572" spans="1:68" s="58" customFormat="1" ht="12.75" customHeight="1">
      <c r="A4572" s="64" t="s">
        <v>3026</v>
      </c>
      <c r="B4572" s="54" t="s">
        <v>3027</v>
      </c>
      <c r="C4572" s="252" t="s">
        <v>5552</v>
      </c>
      <c r="D4572" s="252" t="s">
        <v>672</v>
      </c>
      <c r="E4572" s="54" t="s">
        <v>3028</v>
      </c>
      <c r="F4572" s="54" t="s">
        <v>3027</v>
      </c>
      <c r="G4572" s="129">
        <v>20800</v>
      </c>
      <c r="H4572" s="323">
        <v>309027</v>
      </c>
      <c r="I4572" s="323">
        <v>281632</v>
      </c>
      <c r="J4572" s="42"/>
      <c r="K4572" s="42"/>
      <c r="L4572" s="42" t="s">
        <v>4489</v>
      </c>
      <c r="M4572" s="42" t="s">
        <v>2416</v>
      </c>
      <c r="N4572" s="42" t="s">
        <v>2417</v>
      </c>
      <c r="O4572" s="137" t="s">
        <v>2418</v>
      </c>
      <c r="P4572" s="42" t="s">
        <v>64</v>
      </c>
      <c r="Q4572" s="42" t="s">
        <v>65</v>
      </c>
      <c r="R4572" s="42">
        <v>1</v>
      </c>
      <c r="S4572" s="137" t="s">
        <v>2419</v>
      </c>
      <c r="T4572" s="62">
        <v>699571750</v>
      </c>
      <c r="U4572" s="62">
        <v>676520223.12</v>
      </c>
      <c r="Z4572" s="54" t="s">
        <v>280</v>
      </c>
      <c r="AA4572" s="132">
        <v>2.8363533223515601E-6</v>
      </c>
      <c r="AJ4572" s="42"/>
      <c r="AM4572" s="42"/>
      <c r="AN4572" s="42"/>
      <c r="AO4572" s="42"/>
      <c r="AP4572" s="42"/>
      <c r="AY4572" s="42"/>
      <c r="AZ4572" s="42"/>
      <c r="BA4572" s="42"/>
      <c r="BB4572" s="42"/>
      <c r="BN4572" s="54" t="s">
        <v>4578</v>
      </c>
      <c r="BO4572" s="58" t="str">
        <f t="shared" si="71"/>
        <v>境内资产</v>
      </c>
      <c r="BP4572" s="58" t="str">
        <f>IF(M4572="",VLOOKUP(D4572,Sheet4!$A$1:$B$92,2,0),VLOOKUP(Q4572,Sheet4!$A$1:$B$92,2,0))</f>
        <v>保险资产管理产品</v>
      </c>
    </row>
    <row r="4573" spans="1:68" s="58" customFormat="1" ht="12.75" customHeight="1">
      <c r="A4573" s="64" t="s">
        <v>3029</v>
      </c>
      <c r="B4573" s="54" t="s">
        <v>3030</v>
      </c>
      <c r="C4573" s="252" t="s">
        <v>5552</v>
      </c>
      <c r="D4573" s="252" t="s">
        <v>672</v>
      </c>
      <c r="E4573" s="54" t="s">
        <v>3031</v>
      </c>
      <c r="F4573" s="54" t="s">
        <v>3030</v>
      </c>
      <c r="G4573" s="129">
        <v>93900</v>
      </c>
      <c r="H4573" s="323">
        <v>294678</v>
      </c>
      <c r="I4573" s="323">
        <v>259164</v>
      </c>
      <c r="J4573" s="42"/>
      <c r="K4573" s="42"/>
      <c r="L4573" s="42" t="s">
        <v>4489</v>
      </c>
      <c r="M4573" s="42" t="s">
        <v>2416</v>
      </c>
      <c r="N4573" s="42" t="s">
        <v>2417</v>
      </c>
      <c r="O4573" s="137" t="s">
        <v>2418</v>
      </c>
      <c r="P4573" s="42" t="s">
        <v>64</v>
      </c>
      <c r="Q4573" s="42" t="s">
        <v>65</v>
      </c>
      <c r="R4573" s="42">
        <v>1</v>
      </c>
      <c r="S4573" s="137" t="s">
        <v>2419</v>
      </c>
      <c r="T4573" s="62">
        <v>699571750</v>
      </c>
      <c r="U4573" s="62">
        <v>676520223.12</v>
      </c>
      <c r="Z4573" s="54" t="s">
        <v>68</v>
      </c>
      <c r="AA4573" s="132">
        <v>1.5845617812229701E-5</v>
      </c>
      <c r="AJ4573" s="42"/>
      <c r="AM4573" s="42"/>
      <c r="AN4573" s="42"/>
      <c r="AO4573" s="42"/>
      <c r="AP4573" s="42"/>
      <c r="AY4573" s="42"/>
      <c r="AZ4573" s="42"/>
      <c r="BA4573" s="42"/>
      <c r="BB4573" s="42"/>
      <c r="BN4573" s="54" t="s">
        <v>4578</v>
      </c>
      <c r="BO4573" s="58" t="str">
        <f t="shared" si="71"/>
        <v>境内资产</v>
      </c>
      <c r="BP4573" s="58" t="str">
        <f>IF(M4573="",VLOOKUP(D4573,Sheet4!$A$1:$B$92,2,0),VLOOKUP(Q4573,Sheet4!$A$1:$B$92,2,0))</f>
        <v>保险资产管理产品</v>
      </c>
    </row>
    <row r="4574" spans="1:68" s="58" customFormat="1" ht="12.75" customHeight="1">
      <c r="A4574" s="64" t="s">
        <v>3032</v>
      </c>
      <c r="B4574" s="54" t="s">
        <v>3033</v>
      </c>
      <c r="C4574" s="252" t="s">
        <v>5552</v>
      </c>
      <c r="D4574" s="252" t="s">
        <v>672</v>
      </c>
      <c r="E4574" s="54" t="s">
        <v>3034</v>
      </c>
      <c r="F4574" s="54" t="s">
        <v>3033</v>
      </c>
      <c r="G4574" s="129">
        <v>16300</v>
      </c>
      <c r="H4574" s="323">
        <v>189027.22</v>
      </c>
      <c r="I4574" s="323">
        <v>207825</v>
      </c>
      <c r="J4574" s="42"/>
      <c r="K4574" s="42"/>
      <c r="L4574" s="42" t="s">
        <v>4489</v>
      </c>
      <c r="M4574" s="42" t="s">
        <v>2416</v>
      </c>
      <c r="N4574" s="42" t="s">
        <v>2417</v>
      </c>
      <c r="O4574" s="137" t="s">
        <v>2418</v>
      </c>
      <c r="P4574" s="42" t="s">
        <v>64</v>
      </c>
      <c r="Q4574" s="42" t="s">
        <v>65</v>
      </c>
      <c r="R4574" s="42">
        <v>1</v>
      </c>
      <c r="S4574" s="137" t="s">
        <v>2419</v>
      </c>
      <c r="T4574" s="62">
        <v>699571750</v>
      </c>
      <c r="U4574" s="62">
        <v>676520223.12</v>
      </c>
      <c r="Z4574" s="54" t="s">
        <v>68</v>
      </c>
      <c r="AA4574" s="132">
        <v>9.7389018342594196E-6</v>
      </c>
      <c r="AJ4574" s="42"/>
      <c r="AM4574" s="42"/>
      <c r="AN4574" s="42"/>
      <c r="AO4574" s="42"/>
      <c r="AP4574" s="42"/>
      <c r="AY4574" s="42"/>
      <c r="AZ4574" s="42"/>
      <c r="BA4574" s="42"/>
      <c r="BB4574" s="42"/>
      <c r="BN4574" s="54" t="s">
        <v>4578</v>
      </c>
      <c r="BO4574" s="58" t="str">
        <f t="shared" si="71"/>
        <v>境内资产</v>
      </c>
      <c r="BP4574" s="58" t="str">
        <f>IF(M4574="",VLOOKUP(D4574,Sheet4!$A$1:$B$92,2,0),VLOOKUP(Q4574,Sheet4!$A$1:$B$92,2,0))</f>
        <v>保险资产管理产品</v>
      </c>
    </row>
    <row r="4575" spans="1:68" s="58" customFormat="1" ht="12.75" customHeight="1">
      <c r="A4575" s="64" t="s">
        <v>3035</v>
      </c>
      <c r="B4575" s="54" t="s">
        <v>3036</v>
      </c>
      <c r="C4575" s="252" t="s">
        <v>5552</v>
      </c>
      <c r="D4575" s="252" t="s">
        <v>672</v>
      </c>
      <c r="E4575" s="54" t="s">
        <v>3037</v>
      </c>
      <c r="F4575" s="54" t="s">
        <v>3036</v>
      </c>
      <c r="G4575" s="129">
        <v>30500</v>
      </c>
      <c r="H4575" s="323">
        <v>166145.20000000001</v>
      </c>
      <c r="I4575" s="323">
        <v>141520</v>
      </c>
      <c r="J4575" s="42"/>
      <c r="K4575" s="42"/>
      <c r="L4575" s="42" t="s">
        <v>4489</v>
      </c>
      <c r="M4575" s="42" t="s">
        <v>2416</v>
      </c>
      <c r="N4575" s="42" t="s">
        <v>2417</v>
      </c>
      <c r="O4575" s="137" t="s">
        <v>2418</v>
      </c>
      <c r="P4575" s="42" t="s">
        <v>64</v>
      </c>
      <c r="Q4575" s="42" t="s">
        <v>65</v>
      </c>
      <c r="R4575" s="42">
        <v>1</v>
      </c>
      <c r="S4575" s="137" t="s">
        <v>2419</v>
      </c>
      <c r="T4575" s="62">
        <v>699571750</v>
      </c>
      <c r="U4575" s="62">
        <v>676520223.12</v>
      </c>
      <c r="Z4575" s="54" t="s">
        <v>68</v>
      </c>
      <c r="AA4575" s="132">
        <v>1.190107730893E-5</v>
      </c>
      <c r="AJ4575" s="42"/>
      <c r="AM4575" s="42"/>
      <c r="AN4575" s="42"/>
      <c r="AO4575" s="42"/>
      <c r="AP4575" s="42"/>
      <c r="AY4575" s="42"/>
      <c r="AZ4575" s="42"/>
      <c r="BA4575" s="42"/>
      <c r="BB4575" s="42"/>
      <c r="BN4575" s="54" t="s">
        <v>4578</v>
      </c>
      <c r="BO4575" s="58" t="str">
        <f t="shared" si="71"/>
        <v>境内资产</v>
      </c>
      <c r="BP4575" s="58" t="str">
        <f>IF(M4575="",VLOOKUP(D4575,Sheet4!$A$1:$B$92,2,0),VLOOKUP(Q4575,Sheet4!$A$1:$B$92,2,0))</f>
        <v>保险资产管理产品</v>
      </c>
    </row>
    <row r="4576" spans="1:68" s="58" customFormat="1" ht="12.75" customHeight="1">
      <c r="A4576" s="64" t="s">
        <v>3038</v>
      </c>
      <c r="B4576" s="54" t="s">
        <v>1063</v>
      </c>
      <c r="C4576" s="252" t="s">
        <v>5552</v>
      </c>
      <c r="D4576" s="252" t="s">
        <v>672</v>
      </c>
      <c r="E4576" s="54" t="s">
        <v>3039</v>
      </c>
      <c r="F4576" s="54" t="s">
        <v>1063</v>
      </c>
      <c r="G4576" s="129">
        <v>208500</v>
      </c>
      <c r="H4576" s="323">
        <v>2198219.6</v>
      </c>
      <c r="I4576" s="323">
        <v>2458215</v>
      </c>
      <c r="J4576" s="42"/>
      <c r="K4576" s="42"/>
      <c r="L4576" s="42" t="s">
        <v>4489</v>
      </c>
      <c r="M4576" s="42" t="s">
        <v>2416</v>
      </c>
      <c r="N4576" s="42" t="s">
        <v>2417</v>
      </c>
      <c r="O4576" s="137" t="s">
        <v>2418</v>
      </c>
      <c r="P4576" s="42" t="s">
        <v>64</v>
      </c>
      <c r="Q4576" s="42" t="s">
        <v>65</v>
      </c>
      <c r="R4576" s="42">
        <v>1</v>
      </c>
      <c r="S4576" s="137" t="s">
        <v>2419</v>
      </c>
      <c r="T4576" s="62">
        <v>699571750</v>
      </c>
      <c r="U4576" s="62">
        <v>676520223.12</v>
      </c>
      <c r="Z4576" s="54" t="s">
        <v>280</v>
      </c>
      <c r="AA4576" s="132">
        <v>2.0817889463052E-5</v>
      </c>
      <c r="AJ4576" s="42"/>
      <c r="AM4576" s="42"/>
      <c r="AN4576" s="42"/>
      <c r="AO4576" s="42"/>
      <c r="AP4576" s="42"/>
      <c r="AY4576" s="42"/>
      <c r="AZ4576" s="42"/>
      <c r="BA4576" s="42"/>
      <c r="BB4576" s="42"/>
      <c r="BN4576" s="54" t="s">
        <v>4578</v>
      </c>
      <c r="BO4576" s="58" t="str">
        <f t="shared" si="71"/>
        <v>境内资产</v>
      </c>
      <c r="BP4576" s="58" t="str">
        <f>IF(M4576="",VLOOKUP(D4576,Sheet4!$A$1:$B$92,2,0),VLOOKUP(Q4576,Sheet4!$A$1:$B$92,2,0))</f>
        <v>保险资产管理产品</v>
      </c>
    </row>
    <row r="4577" spans="1:68" s="58" customFormat="1" ht="12.75" customHeight="1">
      <c r="A4577" s="64" t="s">
        <v>2095</v>
      </c>
      <c r="B4577" s="54" t="s">
        <v>1468</v>
      </c>
      <c r="C4577" s="252" t="s">
        <v>5552</v>
      </c>
      <c r="D4577" s="252" t="s">
        <v>672</v>
      </c>
      <c r="E4577" s="54" t="s">
        <v>2202</v>
      </c>
      <c r="F4577" s="54" t="s">
        <v>1468</v>
      </c>
      <c r="G4577" s="129">
        <v>8900</v>
      </c>
      <c r="H4577" s="323">
        <v>605105</v>
      </c>
      <c r="I4577" s="323">
        <v>574762</v>
      </c>
      <c r="J4577" s="42"/>
      <c r="K4577" s="42"/>
      <c r="L4577" s="42" t="s">
        <v>4489</v>
      </c>
      <c r="M4577" s="42" t="s">
        <v>2416</v>
      </c>
      <c r="N4577" s="42" t="s">
        <v>2417</v>
      </c>
      <c r="O4577" s="137" t="s">
        <v>2418</v>
      </c>
      <c r="P4577" s="42" t="s">
        <v>64</v>
      </c>
      <c r="Q4577" s="42" t="s">
        <v>65</v>
      </c>
      <c r="R4577" s="42">
        <v>1</v>
      </c>
      <c r="S4577" s="137" t="s">
        <v>2419</v>
      </c>
      <c r="T4577" s="62">
        <v>699571750</v>
      </c>
      <c r="U4577" s="62">
        <v>676520223.12</v>
      </c>
      <c r="Z4577" s="54" t="s">
        <v>280</v>
      </c>
      <c r="AA4577" s="132">
        <v>1.6442042781652899E-6</v>
      </c>
      <c r="AJ4577" s="42"/>
      <c r="AM4577" s="42"/>
      <c r="AN4577" s="42"/>
      <c r="AO4577" s="42"/>
      <c r="AP4577" s="42"/>
      <c r="AY4577" s="42"/>
      <c r="AZ4577" s="42"/>
      <c r="BA4577" s="42"/>
      <c r="BB4577" s="42"/>
      <c r="BN4577" s="54" t="s">
        <v>4578</v>
      </c>
      <c r="BO4577" s="58" t="str">
        <f t="shared" si="71"/>
        <v>境内资产</v>
      </c>
      <c r="BP4577" s="58" t="str">
        <f>IF(M4577="",VLOOKUP(D4577,Sheet4!$A$1:$B$92,2,0),VLOOKUP(Q4577,Sheet4!$A$1:$B$92,2,0))</f>
        <v>保险资产管理产品</v>
      </c>
    </row>
    <row r="4578" spans="1:68" s="58" customFormat="1" ht="12.75" customHeight="1">
      <c r="A4578" s="64" t="s">
        <v>3040</v>
      </c>
      <c r="B4578" s="54" t="s">
        <v>3041</v>
      </c>
      <c r="C4578" s="252" t="s">
        <v>5552</v>
      </c>
      <c r="D4578" s="252" t="s">
        <v>672</v>
      </c>
      <c r="E4578" s="54" t="s">
        <v>3042</v>
      </c>
      <c r="F4578" s="54" t="s">
        <v>3041</v>
      </c>
      <c r="G4578" s="129">
        <v>41200</v>
      </c>
      <c r="H4578" s="323">
        <v>417715</v>
      </c>
      <c r="I4578" s="323">
        <v>388104</v>
      </c>
      <c r="J4578" s="42"/>
      <c r="K4578" s="42"/>
      <c r="L4578" s="42" t="s">
        <v>4489</v>
      </c>
      <c r="M4578" s="42" t="s">
        <v>2416</v>
      </c>
      <c r="N4578" s="42" t="s">
        <v>2417</v>
      </c>
      <c r="O4578" s="137" t="s">
        <v>2418</v>
      </c>
      <c r="P4578" s="42" t="s">
        <v>64</v>
      </c>
      <c r="Q4578" s="42" t="s">
        <v>65</v>
      </c>
      <c r="R4578" s="42">
        <v>1</v>
      </c>
      <c r="S4578" s="137" t="s">
        <v>2419</v>
      </c>
      <c r="T4578" s="62">
        <v>699571750</v>
      </c>
      <c r="U4578" s="62">
        <v>676520223.12</v>
      </c>
      <c r="Z4578" s="54" t="s">
        <v>280</v>
      </c>
      <c r="AA4578" s="132">
        <v>2.0739886374209802E-6</v>
      </c>
      <c r="AJ4578" s="42"/>
      <c r="AM4578" s="42"/>
      <c r="AN4578" s="42"/>
      <c r="AO4578" s="42"/>
      <c r="AP4578" s="42"/>
      <c r="AY4578" s="42"/>
      <c r="AZ4578" s="42"/>
      <c r="BA4578" s="42"/>
      <c r="BB4578" s="42"/>
      <c r="BN4578" s="54" t="s">
        <v>4578</v>
      </c>
      <c r="BO4578" s="58" t="str">
        <f t="shared" si="71"/>
        <v>境内资产</v>
      </c>
      <c r="BP4578" s="58" t="str">
        <f>IF(M4578="",VLOOKUP(D4578,Sheet4!$A$1:$B$92,2,0),VLOOKUP(Q4578,Sheet4!$A$1:$B$92,2,0))</f>
        <v>保险资产管理产品</v>
      </c>
    </row>
    <row r="4579" spans="1:68" s="58" customFormat="1" ht="12.75" customHeight="1">
      <c r="A4579" s="64" t="s">
        <v>3043</v>
      </c>
      <c r="B4579" s="54" t="s">
        <v>3044</v>
      </c>
      <c r="C4579" s="252" t="s">
        <v>5552</v>
      </c>
      <c r="D4579" s="252" t="s">
        <v>672</v>
      </c>
      <c r="E4579" s="54" t="s">
        <v>3045</v>
      </c>
      <c r="F4579" s="54" t="s">
        <v>3044</v>
      </c>
      <c r="G4579" s="129">
        <v>69500</v>
      </c>
      <c r="H4579" s="323">
        <v>563878</v>
      </c>
      <c r="I4579" s="323">
        <v>577545</v>
      </c>
      <c r="J4579" s="42"/>
      <c r="K4579" s="42"/>
      <c r="L4579" s="42" t="s">
        <v>4489</v>
      </c>
      <c r="M4579" s="42" t="s">
        <v>2416</v>
      </c>
      <c r="N4579" s="42" t="s">
        <v>2417</v>
      </c>
      <c r="O4579" s="137" t="s">
        <v>2418</v>
      </c>
      <c r="P4579" s="42" t="s">
        <v>64</v>
      </c>
      <c r="Q4579" s="42" t="s">
        <v>65</v>
      </c>
      <c r="R4579" s="42">
        <v>1</v>
      </c>
      <c r="S4579" s="137" t="s">
        <v>2419</v>
      </c>
      <c r="T4579" s="62">
        <v>699571750</v>
      </c>
      <c r="U4579" s="62">
        <v>676520223.12</v>
      </c>
      <c r="Z4579" s="54" t="s">
        <v>280</v>
      </c>
      <c r="AA4579" s="132">
        <v>5.1179931222272896E-6</v>
      </c>
      <c r="AJ4579" s="42"/>
      <c r="AM4579" s="42"/>
      <c r="AN4579" s="42"/>
      <c r="AO4579" s="42"/>
      <c r="AP4579" s="42"/>
      <c r="AY4579" s="42"/>
      <c r="AZ4579" s="42"/>
      <c r="BA4579" s="42"/>
      <c r="BB4579" s="42"/>
      <c r="BN4579" s="54" t="s">
        <v>4578</v>
      </c>
      <c r="BO4579" s="58" t="str">
        <f t="shared" si="71"/>
        <v>境内资产</v>
      </c>
      <c r="BP4579" s="58" t="str">
        <f>IF(M4579="",VLOOKUP(D4579,Sheet4!$A$1:$B$92,2,0),VLOOKUP(Q4579,Sheet4!$A$1:$B$92,2,0))</f>
        <v>保险资产管理产品</v>
      </c>
    </row>
    <row r="4580" spans="1:68" s="58" customFormat="1" ht="12.75" customHeight="1">
      <c r="A4580" s="64" t="s">
        <v>3046</v>
      </c>
      <c r="B4580" s="54" t="s">
        <v>5546</v>
      </c>
      <c r="C4580" s="252" t="s">
        <v>5552</v>
      </c>
      <c r="D4580" s="252" t="s">
        <v>672</v>
      </c>
      <c r="E4580" s="54" t="s">
        <v>3047</v>
      </c>
      <c r="F4580" s="54" t="s">
        <v>5546</v>
      </c>
      <c r="G4580" s="129">
        <v>25300</v>
      </c>
      <c r="H4580" s="323">
        <v>278236.08</v>
      </c>
      <c r="I4580" s="323">
        <v>231748</v>
      </c>
      <c r="J4580" s="42"/>
      <c r="K4580" s="42"/>
      <c r="L4580" s="42" t="s">
        <v>4489</v>
      </c>
      <c r="M4580" s="42" t="s">
        <v>2416</v>
      </c>
      <c r="N4580" s="42" t="s">
        <v>2417</v>
      </c>
      <c r="O4580" s="137" t="s">
        <v>2418</v>
      </c>
      <c r="P4580" s="42" t="s">
        <v>64</v>
      </c>
      <c r="Q4580" s="42" t="s">
        <v>65</v>
      </c>
      <c r="R4580" s="42">
        <v>1</v>
      </c>
      <c r="S4580" s="137" t="s">
        <v>2419</v>
      </c>
      <c r="T4580" s="62">
        <v>699571750</v>
      </c>
      <c r="U4580" s="62">
        <v>676520223.12</v>
      </c>
      <c r="Z4580" s="54" t="s">
        <v>68</v>
      </c>
      <c r="AA4580" s="132">
        <v>2.25518628510368E-5</v>
      </c>
      <c r="AJ4580" s="42"/>
      <c r="AM4580" s="42"/>
      <c r="AN4580" s="42"/>
      <c r="AO4580" s="42"/>
      <c r="AP4580" s="42"/>
      <c r="AY4580" s="42"/>
      <c r="AZ4580" s="42"/>
      <c r="BA4580" s="42"/>
      <c r="BB4580" s="42"/>
      <c r="BN4580" s="54" t="s">
        <v>4578</v>
      </c>
      <c r="BO4580" s="58" t="str">
        <f t="shared" si="71"/>
        <v>境内资产</v>
      </c>
      <c r="BP4580" s="58" t="str">
        <f>IF(M4580="",VLOOKUP(D4580,Sheet4!$A$1:$B$92,2,0),VLOOKUP(Q4580,Sheet4!$A$1:$B$92,2,0))</f>
        <v>保险资产管理产品</v>
      </c>
    </row>
    <row r="4581" spans="1:68" s="58" customFormat="1" ht="12.75" customHeight="1">
      <c r="A4581" s="64" t="s">
        <v>3048</v>
      </c>
      <c r="B4581" s="54" t="s">
        <v>1055</v>
      </c>
      <c r="C4581" s="252" t="s">
        <v>5552</v>
      </c>
      <c r="D4581" s="252" t="s">
        <v>672</v>
      </c>
      <c r="E4581" s="54" t="s">
        <v>3049</v>
      </c>
      <c r="F4581" s="54" t="s">
        <v>1055</v>
      </c>
      <c r="G4581" s="129">
        <v>67400</v>
      </c>
      <c r="H4581" s="323">
        <v>1065475</v>
      </c>
      <c r="I4581" s="323">
        <v>953710</v>
      </c>
      <c r="J4581" s="42"/>
      <c r="K4581" s="42"/>
      <c r="L4581" s="42" t="s">
        <v>4489</v>
      </c>
      <c r="M4581" s="42" t="s">
        <v>2416</v>
      </c>
      <c r="N4581" s="42" t="s">
        <v>2417</v>
      </c>
      <c r="O4581" s="137" t="s">
        <v>2418</v>
      </c>
      <c r="P4581" s="42" t="s">
        <v>64</v>
      </c>
      <c r="Q4581" s="42" t="s">
        <v>65</v>
      </c>
      <c r="R4581" s="42">
        <v>1</v>
      </c>
      <c r="S4581" s="137" t="s">
        <v>2419</v>
      </c>
      <c r="T4581" s="62">
        <v>699571750</v>
      </c>
      <c r="U4581" s="62">
        <v>676520223.12</v>
      </c>
      <c r="Z4581" s="54" t="s">
        <v>280</v>
      </c>
      <c r="AA4581" s="132">
        <v>7.5673610516202001E-6</v>
      </c>
      <c r="AJ4581" s="42"/>
      <c r="AM4581" s="42"/>
      <c r="AN4581" s="42"/>
      <c r="AO4581" s="42"/>
      <c r="AP4581" s="42"/>
      <c r="AY4581" s="42"/>
      <c r="AZ4581" s="42"/>
      <c r="BA4581" s="42"/>
      <c r="BB4581" s="42"/>
      <c r="BN4581" s="54" t="s">
        <v>4578</v>
      </c>
      <c r="BO4581" s="58" t="str">
        <f t="shared" si="71"/>
        <v>境内资产</v>
      </c>
      <c r="BP4581" s="58" t="str">
        <f>IF(M4581="",VLOOKUP(D4581,Sheet4!$A$1:$B$92,2,0),VLOOKUP(Q4581,Sheet4!$A$1:$B$92,2,0))</f>
        <v>保险资产管理产品</v>
      </c>
    </row>
    <row r="4582" spans="1:68" s="58" customFormat="1" ht="12.75" customHeight="1">
      <c r="A4582" s="64" t="s">
        <v>2091</v>
      </c>
      <c r="B4582" s="54" t="s">
        <v>3050</v>
      </c>
      <c r="C4582" s="252" t="s">
        <v>5552</v>
      </c>
      <c r="D4582" s="252" t="s">
        <v>672</v>
      </c>
      <c r="E4582" s="54" t="s">
        <v>3051</v>
      </c>
      <c r="F4582" s="54" t="s">
        <v>3050</v>
      </c>
      <c r="G4582" s="129">
        <v>28500</v>
      </c>
      <c r="H4582" s="323">
        <v>455985</v>
      </c>
      <c r="I4582" s="323">
        <v>494760</v>
      </c>
      <c r="J4582" s="42"/>
      <c r="K4582" s="42"/>
      <c r="L4582" s="42" t="s">
        <v>4489</v>
      </c>
      <c r="M4582" s="42" t="s">
        <v>2416</v>
      </c>
      <c r="N4582" s="42" t="s">
        <v>2417</v>
      </c>
      <c r="O4582" s="137" t="s">
        <v>2418</v>
      </c>
      <c r="P4582" s="42" t="s">
        <v>64</v>
      </c>
      <c r="Q4582" s="42" t="s">
        <v>65</v>
      </c>
      <c r="R4582" s="42">
        <v>1</v>
      </c>
      <c r="S4582" s="137" t="s">
        <v>2419</v>
      </c>
      <c r="T4582" s="62">
        <v>699571750</v>
      </c>
      <c r="U4582" s="62">
        <v>676520223.12</v>
      </c>
      <c r="Z4582" s="54" t="s">
        <v>280</v>
      </c>
      <c r="AA4582" s="132">
        <v>2.9396596183599799E-6</v>
      </c>
      <c r="AJ4582" s="42"/>
      <c r="AM4582" s="42"/>
      <c r="AN4582" s="42"/>
      <c r="AO4582" s="42"/>
      <c r="AP4582" s="42"/>
      <c r="AY4582" s="42"/>
      <c r="AZ4582" s="42"/>
      <c r="BA4582" s="42"/>
      <c r="BB4582" s="42"/>
      <c r="BN4582" s="54" t="s">
        <v>4578</v>
      </c>
      <c r="BO4582" s="58" t="str">
        <f t="shared" si="71"/>
        <v>境内资产</v>
      </c>
      <c r="BP4582" s="58" t="str">
        <f>IF(M4582="",VLOOKUP(D4582,Sheet4!$A$1:$B$92,2,0),VLOOKUP(Q4582,Sheet4!$A$1:$B$92,2,0))</f>
        <v>保险资产管理产品</v>
      </c>
    </row>
    <row r="4583" spans="1:68" s="58" customFormat="1" ht="12.75" customHeight="1">
      <c r="A4583" s="64" t="s">
        <v>3052</v>
      </c>
      <c r="B4583" s="54" t="s">
        <v>3053</v>
      </c>
      <c r="C4583" s="252" t="s">
        <v>5552</v>
      </c>
      <c r="D4583" s="252" t="s">
        <v>672</v>
      </c>
      <c r="E4583" s="54" t="s">
        <v>3054</v>
      </c>
      <c r="F4583" s="54" t="s">
        <v>3053</v>
      </c>
      <c r="G4583" s="129">
        <v>30400</v>
      </c>
      <c r="H4583" s="323">
        <v>1663906.14</v>
      </c>
      <c r="I4583" s="323">
        <v>1327264</v>
      </c>
      <c r="J4583" s="42"/>
      <c r="K4583" s="42"/>
      <c r="L4583" s="42" t="s">
        <v>4489</v>
      </c>
      <c r="M4583" s="42" t="s">
        <v>2416</v>
      </c>
      <c r="N4583" s="42" t="s">
        <v>2417</v>
      </c>
      <c r="O4583" s="137" t="s">
        <v>2418</v>
      </c>
      <c r="P4583" s="42" t="s">
        <v>64</v>
      </c>
      <c r="Q4583" s="42" t="s">
        <v>65</v>
      </c>
      <c r="R4583" s="42">
        <v>1</v>
      </c>
      <c r="S4583" s="137" t="s">
        <v>2419</v>
      </c>
      <c r="T4583" s="62">
        <v>699571750</v>
      </c>
      <c r="U4583" s="62">
        <v>676520223.12</v>
      </c>
      <c r="Z4583" s="54" t="s">
        <v>280</v>
      </c>
      <c r="AA4583" s="132">
        <v>1.6629977317132201E-6</v>
      </c>
      <c r="AJ4583" s="42"/>
      <c r="AM4583" s="42"/>
      <c r="AN4583" s="42"/>
      <c r="AO4583" s="42"/>
      <c r="AP4583" s="42"/>
      <c r="AY4583" s="42"/>
      <c r="AZ4583" s="42"/>
      <c r="BA4583" s="42"/>
      <c r="BB4583" s="42"/>
      <c r="BN4583" s="54" t="s">
        <v>4578</v>
      </c>
      <c r="BO4583" s="58" t="str">
        <f t="shared" si="71"/>
        <v>境内资产</v>
      </c>
      <c r="BP4583" s="58" t="str">
        <f>IF(M4583="",VLOOKUP(D4583,Sheet4!$A$1:$B$92,2,0),VLOOKUP(Q4583,Sheet4!$A$1:$B$92,2,0))</f>
        <v>保险资产管理产品</v>
      </c>
    </row>
    <row r="4584" spans="1:68" s="58" customFormat="1" ht="12.75" customHeight="1">
      <c r="A4584" s="64" t="s">
        <v>3055</v>
      </c>
      <c r="B4584" s="54" t="s">
        <v>3056</v>
      </c>
      <c r="C4584" s="252" t="s">
        <v>5552</v>
      </c>
      <c r="D4584" s="252" t="s">
        <v>672</v>
      </c>
      <c r="E4584" s="54" t="s">
        <v>3057</v>
      </c>
      <c r="F4584" s="54" t="s">
        <v>3056</v>
      </c>
      <c r="G4584" s="129">
        <v>212400</v>
      </c>
      <c r="H4584" s="323">
        <v>987595</v>
      </c>
      <c r="I4584" s="323">
        <v>900576</v>
      </c>
      <c r="J4584" s="42"/>
      <c r="K4584" s="42"/>
      <c r="L4584" s="42" t="s">
        <v>4489</v>
      </c>
      <c r="M4584" s="42" t="s">
        <v>2416</v>
      </c>
      <c r="N4584" s="42" t="s">
        <v>2417</v>
      </c>
      <c r="O4584" s="137" t="s">
        <v>2418</v>
      </c>
      <c r="P4584" s="42" t="s">
        <v>64</v>
      </c>
      <c r="Q4584" s="42" t="s">
        <v>65</v>
      </c>
      <c r="R4584" s="42">
        <v>1</v>
      </c>
      <c r="S4584" s="137" t="s">
        <v>2419</v>
      </c>
      <c r="T4584" s="62">
        <v>699571750</v>
      </c>
      <c r="U4584" s="62">
        <v>676520223.12</v>
      </c>
      <c r="Z4584" s="54" t="s">
        <v>280</v>
      </c>
      <c r="AA4584" s="132">
        <v>4.8028230198124204E-6</v>
      </c>
      <c r="AJ4584" s="42"/>
      <c r="AM4584" s="42"/>
      <c r="AN4584" s="42"/>
      <c r="AO4584" s="42"/>
      <c r="AP4584" s="42"/>
      <c r="AY4584" s="42"/>
      <c r="AZ4584" s="42"/>
      <c r="BA4584" s="42"/>
      <c r="BB4584" s="42"/>
      <c r="BN4584" s="54" t="s">
        <v>4578</v>
      </c>
      <c r="BO4584" s="58" t="str">
        <f t="shared" si="71"/>
        <v>境内资产</v>
      </c>
      <c r="BP4584" s="58" t="str">
        <f>IF(M4584="",VLOOKUP(D4584,Sheet4!$A$1:$B$92,2,0),VLOOKUP(Q4584,Sheet4!$A$1:$B$92,2,0))</f>
        <v>保险资产管理产品</v>
      </c>
    </row>
    <row r="4585" spans="1:68" s="58" customFormat="1" ht="12.75" customHeight="1">
      <c r="A4585" s="64" t="s">
        <v>2206</v>
      </c>
      <c r="B4585" s="54" t="s">
        <v>2207</v>
      </c>
      <c r="C4585" s="252" t="s">
        <v>5552</v>
      </c>
      <c r="D4585" s="252" t="s">
        <v>672</v>
      </c>
      <c r="E4585" s="54" t="s">
        <v>3058</v>
      </c>
      <c r="F4585" s="54" t="s">
        <v>2207</v>
      </c>
      <c r="G4585" s="129">
        <v>100200</v>
      </c>
      <c r="H4585" s="323">
        <v>648272</v>
      </c>
      <c r="I4585" s="323">
        <v>709416</v>
      </c>
      <c r="J4585" s="42"/>
      <c r="K4585" s="42"/>
      <c r="L4585" s="42" t="s">
        <v>4489</v>
      </c>
      <c r="M4585" s="42" t="s">
        <v>2416</v>
      </c>
      <c r="N4585" s="42" t="s">
        <v>2417</v>
      </c>
      <c r="O4585" s="137" t="s">
        <v>2418</v>
      </c>
      <c r="P4585" s="42" t="s">
        <v>64</v>
      </c>
      <c r="Q4585" s="42" t="s">
        <v>65</v>
      </c>
      <c r="R4585" s="42">
        <v>1</v>
      </c>
      <c r="S4585" s="137" t="s">
        <v>2419</v>
      </c>
      <c r="T4585" s="62">
        <v>699571750</v>
      </c>
      <c r="U4585" s="62">
        <v>676520223.12</v>
      </c>
      <c r="Z4585" s="54" t="s">
        <v>280</v>
      </c>
      <c r="AA4585" s="132">
        <v>4.0498505590532698E-6</v>
      </c>
      <c r="AJ4585" s="42"/>
      <c r="AM4585" s="42"/>
      <c r="AN4585" s="42"/>
      <c r="AO4585" s="42"/>
      <c r="AP4585" s="42"/>
      <c r="AY4585" s="42"/>
      <c r="AZ4585" s="42"/>
      <c r="BA4585" s="42"/>
      <c r="BB4585" s="42"/>
      <c r="BN4585" s="54" t="s">
        <v>4578</v>
      </c>
      <c r="BO4585" s="58" t="str">
        <f t="shared" si="71"/>
        <v>境内资产</v>
      </c>
      <c r="BP4585" s="58" t="str">
        <f>IF(M4585="",VLOOKUP(D4585,Sheet4!$A$1:$B$92,2,0),VLOOKUP(Q4585,Sheet4!$A$1:$B$92,2,0))</f>
        <v>保险资产管理产品</v>
      </c>
    </row>
    <row r="4586" spans="1:68" s="58" customFormat="1" ht="12.75" customHeight="1">
      <c r="A4586" s="64" t="s">
        <v>3059</v>
      </c>
      <c r="B4586" s="54" t="s">
        <v>3060</v>
      </c>
      <c r="C4586" s="252" t="s">
        <v>5552</v>
      </c>
      <c r="D4586" s="252" t="s">
        <v>672</v>
      </c>
      <c r="E4586" s="54" t="s">
        <v>3061</v>
      </c>
      <c r="F4586" s="54" t="s">
        <v>3060</v>
      </c>
      <c r="G4586" s="129">
        <v>24900</v>
      </c>
      <c r="H4586" s="323">
        <v>234453</v>
      </c>
      <c r="I4586" s="323">
        <v>213891</v>
      </c>
      <c r="J4586" s="42"/>
      <c r="K4586" s="42"/>
      <c r="L4586" s="42" t="s">
        <v>4489</v>
      </c>
      <c r="M4586" s="42" t="s">
        <v>2416</v>
      </c>
      <c r="N4586" s="42" t="s">
        <v>2417</v>
      </c>
      <c r="O4586" s="137" t="s">
        <v>2418</v>
      </c>
      <c r="P4586" s="42" t="s">
        <v>64</v>
      </c>
      <c r="Q4586" s="42" t="s">
        <v>65</v>
      </c>
      <c r="R4586" s="42">
        <v>1</v>
      </c>
      <c r="S4586" s="137" t="s">
        <v>2419</v>
      </c>
      <c r="T4586" s="62">
        <v>699571750</v>
      </c>
      <c r="U4586" s="62">
        <v>676520223.12</v>
      </c>
      <c r="Z4586" s="54" t="s">
        <v>68</v>
      </c>
      <c r="AA4586" s="132">
        <v>1.66122930968917E-5</v>
      </c>
      <c r="AJ4586" s="42"/>
      <c r="AM4586" s="42"/>
      <c r="AN4586" s="42"/>
      <c r="AO4586" s="42"/>
      <c r="AP4586" s="42"/>
      <c r="AY4586" s="42"/>
      <c r="AZ4586" s="42"/>
      <c r="BA4586" s="42"/>
      <c r="BB4586" s="42"/>
      <c r="BN4586" s="54" t="s">
        <v>4578</v>
      </c>
      <c r="BO4586" s="58" t="str">
        <f t="shared" si="71"/>
        <v>境内资产</v>
      </c>
      <c r="BP4586" s="58" t="str">
        <f>IF(M4586="",VLOOKUP(D4586,Sheet4!$A$1:$B$92,2,0),VLOOKUP(Q4586,Sheet4!$A$1:$B$92,2,0))</f>
        <v>保险资产管理产品</v>
      </c>
    </row>
    <row r="4587" spans="1:68" s="58" customFormat="1" ht="12.75" customHeight="1">
      <c r="A4587" s="64" t="s">
        <v>3062</v>
      </c>
      <c r="B4587" s="54" t="s">
        <v>3063</v>
      </c>
      <c r="C4587" s="252" t="s">
        <v>5552</v>
      </c>
      <c r="D4587" s="252" t="s">
        <v>672</v>
      </c>
      <c r="E4587" s="54" t="s">
        <v>3064</v>
      </c>
      <c r="F4587" s="54" t="s">
        <v>3063</v>
      </c>
      <c r="G4587" s="129">
        <v>92800</v>
      </c>
      <c r="H4587" s="323">
        <v>700195</v>
      </c>
      <c r="I4587" s="323">
        <v>618976</v>
      </c>
      <c r="J4587" s="42"/>
      <c r="K4587" s="42"/>
      <c r="L4587" s="42" t="s">
        <v>4489</v>
      </c>
      <c r="M4587" s="42" t="s">
        <v>2416</v>
      </c>
      <c r="N4587" s="42" t="s">
        <v>2417</v>
      </c>
      <c r="O4587" s="137" t="s">
        <v>2418</v>
      </c>
      <c r="P4587" s="42" t="s">
        <v>64</v>
      </c>
      <c r="Q4587" s="42" t="s">
        <v>65</v>
      </c>
      <c r="R4587" s="42">
        <v>1</v>
      </c>
      <c r="S4587" s="137" t="s">
        <v>2419</v>
      </c>
      <c r="T4587" s="62">
        <v>699571750</v>
      </c>
      <c r="U4587" s="62">
        <v>676520223.12</v>
      </c>
      <c r="Z4587" s="54" t="s">
        <v>68</v>
      </c>
      <c r="AA4587" s="132">
        <v>1.8532191886402301E-5</v>
      </c>
      <c r="AJ4587" s="42"/>
      <c r="AM4587" s="42"/>
      <c r="AN4587" s="42"/>
      <c r="AO4587" s="42"/>
      <c r="AP4587" s="42"/>
      <c r="AY4587" s="42"/>
      <c r="AZ4587" s="42"/>
      <c r="BA4587" s="42"/>
      <c r="BB4587" s="42"/>
      <c r="BN4587" s="54" t="s">
        <v>4578</v>
      </c>
      <c r="BO4587" s="58" t="str">
        <f t="shared" si="71"/>
        <v>境内资产</v>
      </c>
      <c r="BP4587" s="58" t="str">
        <f>IF(M4587="",VLOOKUP(D4587,Sheet4!$A$1:$B$92,2,0),VLOOKUP(Q4587,Sheet4!$A$1:$B$92,2,0))</f>
        <v>保险资产管理产品</v>
      </c>
    </row>
    <row r="4588" spans="1:68" s="58" customFormat="1" ht="12.75" customHeight="1">
      <c r="A4588" s="64" t="s">
        <v>3065</v>
      </c>
      <c r="B4588" s="54" t="s">
        <v>1071</v>
      </c>
      <c r="C4588" s="252" t="s">
        <v>5552</v>
      </c>
      <c r="D4588" s="252" t="s">
        <v>672</v>
      </c>
      <c r="E4588" s="54" t="s">
        <v>3066</v>
      </c>
      <c r="F4588" s="54" t="s">
        <v>1071</v>
      </c>
      <c r="G4588" s="129">
        <v>26600</v>
      </c>
      <c r="H4588" s="323">
        <v>353807</v>
      </c>
      <c r="I4588" s="323">
        <v>283290</v>
      </c>
      <c r="J4588" s="42"/>
      <c r="K4588" s="42"/>
      <c r="L4588" s="42" t="s">
        <v>4489</v>
      </c>
      <c r="M4588" s="42" t="s">
        <v>2416</v>
      </c>
      <c r="N4588" s="42" t="s">
        <v>2417</v>
      </c>
      <c r="O4588" s="137" t="s">
        <v>2418</v>
      </c>
      <c r="P4588" s="42" t="s">
        <v>64</v>
      </c>
      <c r="Q4588" s="42" t="s">
        <v>65</v>
      </c>
      <c r="R4588" s="42">
        <v>1</v>
      </c>
      <c r="S4588" s="137" t="s">
        <v>2419</v>
      </c>
      <c r="T4588" s="62">
        <v>699571750</v>
      </c>
      <c r="U4588" s="62">
        <v>676520223.12</v>
      </c>
      <c r="Z4588" s="54" t="s">
        <v>68</v>
      </c>
      <c r="AA4588" s="132">
        <v>9.9020900285956804E-6</v>
      </c>
      <c r="AJ4588" s="42"/>
      <c r="AM4588" s="42"/>
      <c r="AN4588" s="42"/>
      <c r="AO4588" s="42"/>
      <c r="AP4588" s="42"/>
      <c r="AY4588" s="42"/>
      <c r="AZ4588" s="42"/>
      <c r="BA4588" s="42"/>
      <c r="BB4588" s="42"/>
      <c r="BN4588" s="54" t="s">
        <v>4578</v>
      </c>
      <c r="BO4588" s="58" t="str">
        <f t="shared" si="71"/>
        <v>境内资产</v>
      </c>
      <c r="BP4588" s="58" t="str">
        <f>IF(M4588="",VLOOKUP(D4588,Sheet4!$A$1:$B$92,2,0),VLOOKUP(Q4588,Sheet4!$A$1:$B$92,2,0))</f>
        <v>保险资产管理产品</v>
      </c>
    </row>
    <row r="4589" spans="1:68" s="58" customFormat="1" ht="12.75" customHeight="1">
      <c r="A4589" s="64" t="s">
        <v>1963</v>
      </c>
      <c r="B4589" s="54" t="s">
        <v>1964</v>
      </c>
      <c r="C4589" s="252" t="s">
        <v>5552</v>
      </c>
      <c r="D4589" s="252" t="s">
        <v>672</v>
      </c>
      <c r="E4589" s="54" t="s">
        <v>3067</v>
      </c>
      <c r="F4589" s="54" t="s">
        <v>1964</v>
      </c>
      <c r="G4589" s="129">
        <v>221200</v>
      </c>
      <c r="H4589" s="323">
        <v>1218274.68</v>
      </c>
      <c r="I4589" s="323">
        <v>1367016</v>
      </c>
      <c r="J4589" s="42"/>
      <c r="K4589" s="42"/>
      <c r="L4589" s="42" t="s">
        <v>4489</v>
      </c>
      <c r="M4589" s="42" t="s">
        <v>2416</v>
      </c>
      <c r="N4589" s="42" t="s">
        <v>2417</v>
      </c>
      <c r="O4589" s="137" t="s">
        <v>2418</v>
      </c>
      <c r="P4589" s="42" t="s">
        <v>64</v>
      </c>
      <c r="Q4589" s="42" t="s">
        <v>65</v>
      </c>
      <c r="R4589" s="42">
        <v>1</v>
      </c>
      <c r="S4589" s="137" t="s">
        <v>2419</v>
      </c>
      <c r="T4589" s="62">
        <v>699571750</v>
      </c>
      <c r="U4589" s="62">
        <v>676520223.12</v>
      </c>
      <c r="Z4589" s="54" t="s">
        <v>280</v>
      </c>
      <c r="AA4589" s="132">
        <v>5.2740932374026599E-6</v>
      </c>
      <c r="AJ4589" s="42"/>
      <c r="AM4589" s="42"/>
      <c r="AN4589" s="42"/>
      <c r="AO4589" s="42"/>
      <c r="AP4589" s="42"/>
      <c r="AY4589" s="42"/>
      <c r="AZ4589" s="42"/>
      <c r="BA4589" s="42"/>
      <c r="BB4589" s="42"/>
      <c r="BN4589" s="54" t="s">
        <v>4578</v>
      </c>
      <c r="BO4589" s="58" t="str">
        <f t="shared" si="71"/>
        <v>境内资产</v>
      </c>
      <c r="BP4589" s="58" t="str">
        <f>IF(M4589="",VLOOKUP(D4589,Sheet4!$A$1:$B$92,2,0),VLOOKUP(Q4589,Sheet4!$A$1:$B$92,2,0))</f>
        <v>保险资产管理产品</v>
      </c>
    </row>
    <row r="4590" spans="1:68" s="58" customFormat="1" ht="12.75" customHeight="1">
      <c r="A4590" s="64" t="s">
        <v>3068</v>
      </c>
      <c r="B4590" s="54" t="s">
        <v>2209</v>
      </c>
      <c r="C4590" s="252" t="s">
        <v>5552</v>
      </c>
      <c r="D4590" s="252" t="s">
        <v>672</v>
      </c>
      <c r="E4590" s="54" t="s">
        <v>2208</v>
      </c>
      <c r="F4590" s="54" t="s">
        <v>2209</v>
      </c>
      <c r="G4590" s="129">
        <v>10200</v>
      </c>
      <c r="H4590" s="323">
        <v>398635.99</v>
      </c>
      <c r="I4590" s="323">
        <v>319260</v>
      </c>
      <c r="J4590" s="42"/>
      <c r="K4590" s="42"/>
      <c r="L4590" s="42" t="s">
        <v>4489</v>
      </c>
      <c r="M4590" s="42" t="s">
        <v>2416</v>
      </c>
      <c r="N4590" s="42" t="s">
        <v>2417</v>
      </c>
      <c r="O4590" s="137" t="s">
        <v>2418</v>
      </c>
      <c r="P4590" s="42" t="s">
        <v>64</v>
      </c>
      <c r="Q4590" s="42" t="s">
        <v>65</v>
      </c>
      <c r="R4590" s="42">
        <v>1</v>
      </c>
      <c r="S4590" s="137" t="s">
        <v>2419</v>
      </c>
      <c r="T4590" s="62">
        <v>699571750</v>
      </c>
      <c r="U4590" s="62">
        <v>676520223.12</v>
      </c>
      <c r="Z4590" s="54" t="s">
        <v>68</v>
      </c>
      <c r="AA4590" s="132">
        <v>1.4808409043345E-5</v>
      </c>
      <c r="AJ4590" s="42"/>
      <c r="AM4590" s="42"/>
      <c r="AN4590" s="42"/>
      <c r="AO4590" s="42"/>
      <c r="AP4590" s="42"/>
      <c r="AY4590" s="42"/>
      <c r="AZ4590" s="42"/>
      <c r="BA4590" s="42"/>
      <c r="BB4590" s="42"/>
      <c r="BN4590" s="54" t="s">
        <v>4578</v>
      </c>
      <c r="BO4590" s="58" t="str">
        <f t="shared" si="71"/>
        <v>境内资产</v>
      </c>
      <c r="BP4590" s="58" t="str">
        <f>IF(M4590="",VLOOKUP(D4590,Sheet4!$A$1:$B$92,2,0),VLOOKUP(Q4590,Sheet4!$A$1:$B$92,2,0))</f>
        <v>保险资产管理产品</v>
      </c>
    </row>
    <row r="4591" spans="1:68" s="58" customFormat="1" ht="12.75" customHeight="1">
      <c r="A4591" s="64" t="s">
        <v>3069</v>
      </c>
      <c r="B4591" s="54" t="s">
        <v>3070</v>
      </c>
      <c r="C4591" s="252" t="s">
        <v>5552</v>
      </c>
      <c r="D4591" s="252" t="s">
        <v>672</v>
      </c>
      <c r="E4591" s="54" t="s">
        <v>3071</v>
      </c>
      <c r="F4591" s="54" t="s">
        <v>3070</v>
      </c>
      <c r="G4591" s="129">
        <v>45300</v>
      </c>
      <c r="H4591" s="323">
        <v>291545</v>
      </c>
      <c r="I4591" s="323">
        <v>234201</v>
      </c>
      <c r="J4591" s="42"/>
      <c r="K4591" s="42"/>
      <c r="L4591" s="42" t="s">
        <v>4489</v>
      </c>
      <c r="M4591" s="42" t="s">
        <v>2416</v>
      </c>
      <c r="N4591" s="42" t="s">
        <v>2417</v>
      </c>
      <c r="O4591" s="137" t="s">
        <v>2418</v>
      </c>
      <c r="P4591" s="42" t="s">
        <v>64</v>
      </c>
      <c r="Q4591" s="42" t="s">
        <v>65</v>
      </c>
      <c r="R4591" s="42">
        <v>1</v>
      </c>
      <c r="S4591" s="137" t="s">
        <v>2419</v>
      </c>
      <c r="T4591" s="62">
        <v>699571750</v>
      </c>
      <c r="U4591" s="62">
        <v>676520223.12</v>
      </c>
      <c r="Z4591" s="54" t="s">
        <v>68</v>
      </c>
      <c r="AA4591" s="132">
        <v>2.20112738187711E-5</v>
      </c>
      <c r="AJ4591" s="42"/>
      <c r="AM4591" s="42"/>
      <c r="AN4591" s="42"/>
      <c r="AO4591" s="42"/>
      <c r="AP4591" s="42"/>
      <c r="AY4591" s="42"/>
      <c r="AZ4591" s="42"/>
      <c r="BA4591" s="42"/>
      <c r="BB4591" s="42"/>
      <c r="BN4591" s="54" t="s">
        <v>4578</v>
      </c>
      <c r="BO4591" s="58" t="str">
        <f t="shared" si="71"/>
        <v>境内资产</v>
      </c>
      <c r="BP4591" s="58" t="str">
        <f>IF(M4591="",VLOOKUP(D4591,Sheet4!$A$1:$B$92,2,0),VLOOKUP(Q4591,Sheet4!$A$1:$B$92,2,0))</f>
        <v>保险资产管理产品</v>
      </c>
    </row>
    <row r="4592" spans="1:68" s="58" customFormat="1" ht="12.75" customHeight="1">
      <c r="A4592" s="64" t="s">
        <v>3072</v>
      </c>
      <c r="B4592" s="54" t="s">
        <v>3073</v>
      </c>
      <c r="C4592" s="252" t="s">
        <v>5552</v>
      </c>
      <c r="D4592" s="252" t="s">
        <v>672</v>
      </c>
      <c r="E4592" s="54" t="s">
        <v>3074</v>
      </c>
      <c r="F4592" s="54" t="s">
        <v>3073</v>
      </c>
      <c r="G4592" s="129">
        <v>10200</v>
      </c>
      <c r="H4592" s="323">
        <v>548016</v>
      </c>
      <c r="I4592" s="323">
        <v>518466</v>
      </c>
      <c r="J4592" s="42"/>
      <c r="K4592" s="42"/>
      <c r="L4592" s="42" t="s">
        <v>4489</v>
      </c>
      <c r="M4592" s="42" t="s">
        <v>2416</v>
      </c>
      <c r="N4592" s="42" t="s">
        <v>2417</v>
      </c>
      <c r="O4592" s="137" t="s">
        <v>2418</v>
      </c>
      <c r="P4592" s="42" t="s">
        <v>64</v>
      </c>
      <c r="Q4592" s="42" t="s">
        <v>65</v>
      </c>
      <c r="R4592" s="42">
        <v>1</v>
      </c>
      <c r="S4592" s="137" t="s">
        <v>2419</v>
      </c>
      <c r="T4592" s="62">
        <v>699571750</v>
      </c>
      <c r="U4592" s="62">
        <v>676520223.12</v>
      </c>
      <c r="Z4592" s="54" t="s">
        <v>68</v>
      </c>
      <c r="AA4592" s="132">
        <v>9.2555072164409404E-6</v>
      </c>
      <c r="AJ4592" s="42"/>
      <c r="AM4592" s="42"/>
      <c r="AN4592" s="42"/>
      <c r="AO4592" s="42"/>
      <c r="AP4592" s="42"/>
      <c r="AY4592" s="42"/>
      <c r="AZ4592" s="42"/>
      <c r="BA4592" s="42"/>
      <c r="BB4592" s="42"/>
      <c r="BN4592" s="54" t="s">
        <v>4578</v>
      </c>
      <c r="BO4592" s="58" t="str">
        <f t="shared" si="71"/>
        <v>境内资产</v>
      </c>
      <c r="BP4592" s="58" t="str">
        <f>IF(M4592="",VLOOKUP(D4592,Sheet4!$A$1:$B$92,2,0),VLOOKUP(Q4592,Sheet4!$A$1:$B$92,2,0))</f>
        <v>保险资产管理产品</v>
      </c>
    </row>
    <row r="4593" spans="1:68" s="58" customFormat="1" ht="12.75" customHeight="1">
      <c r="A4593" s="64" t="s">
        <v>2099</v>
      </c>
      <c r="B4593" s="54" t="s">
        <v>1327</v>
      </c>
      <c r="C4593" s="252" t="s">
        <v>5552</v>
      </c>
      <c r="D4593" s="252" t="s">
        <v>672</v>
      </c>
      <c r="E4593" s="54" t="s">
        <v>3075</v>
      </c>
      <c r="F4593" s="54" t="s">
        <v>1327</v>
      </c>
      <c r="G4593" s="129">
        <v>89400</v>
      </c>
      <c r="H4593" s="323">
        <v>1236921.6000000001</v>
      </c>
      <c r="I4593" s="323">
        <v>1526952</v>
      </c>
      <c r="J4593" s="42"/>
      <c r="K4593" s="42"/>
      <c r="L4593" s="42" t="s">
        <v>4489</v>
      </c>
      <c r="M4593" s="42" t="s">
        <v>2416</v>
      </c>
      <c r="N4593" s="42" t="s">
        <v>2417</v>
      </c>
      <c r="O4593" s="137" t="s">
        <v>2418</v>
      </c>
      <c r="P4593" s="42" t="s">
        <v>64</v>
      </c>
      <c r="Q4593" s="42" t="s">
        <v>65</v>
      </c>
      <c r="R4593" s="42">
        <v>1</v>
      </c>
      <c r="S4593" s="137" t="s">
        <v>2419</v>
      </c>
      <c r="T4593" s="62">
        <v>699571750</v>
      </c>
      <c r="U4593" s="62">
        <v>676520223.12</v>
      </c>
      <c r="Z4593" s="54" t="s">
        <v>280</v>
      </c>
      <c r="AA4593" s="132">
        <v>2.4749108446173299E-5</v>
      </c>
      <c r="AJ4593" s="42"/>
      <c r="AM4593" s="42"/>
      <c r="AN4593" s="42"/>
      <c r="AO4593" s="42"/>
      <c r="AP4593" s="42"/>
      <c r="AY4593" s="42"/>
      <c r="AZ4593" s="42"/>
      <c r="BA4593" s="42"/>
      <c r="BB4593" s="42"/>
      <c r="BN4593" s="54" t="s">
        <v>4578</v>
      </c>
      <c r="BO4593" s="58" t="str">
        <f t="shared" si="71"/>
        <v>境内资产</v>
      </c>
      <c r="BP4593" s="58" t="str">
        <f>IF(M4593="",VLOOKUP(D4593,Sheet4!$A$1:$B$92,2,0),VLOOKUP(Q4593,Sheet4!$A$1:$B$92,2,0))</f>
        <v>保险资产管理产品</v>
      </c>
    </row>
    <row r="4594" spans="1:68" s="58" customFormat="1" ht="12.75" customHeight="1">
      <c r="A4594" s="64" t="s">
        <v>3076</v>
      </c>
      <c r="B4594" s="54" t="s">
        <v>2211</v>
      </c>
      <c r="C4594" s="252" t="s">
        <v>5552</v>
      </c>
      <c r="D4594" s="252" t="s">
        <v>672</v>
      </c>
      <c r="E4594" s="54" t="s">
        <v>2210</v>
      </c>
      <c r="F4594" s="54" t="s">
        <v>2211</v>
      </c>
      <c r="G4594" s="129">
        <v>10400</v>
      </c>
      <c r="H4594" s="323">
        <v>390005</v>
      </c>
      <c r="I4594" s="323">
        <v>322400</v>
      </c>
      <c r="J4594" s="42"/>
      <c r="K4594" s="42"/>
      <c r="L4594" s="42" t="s">
        <v>4489</v>
      </c>
      <c r="M4594" s="42" t="s">
        <v>2416</v>
      </c>
      <c r="N4594" s="42" t="s">
        <v>2417</v>
      </c>
      <c r="O4594" s="137" t="s">
        <v>2418</v>
      </c>
      <c r="P4594" s="42" t="s">
        <v>64</v>
      </c>
      <c r="Q4594" s="42" t="s">
        <v>65</v>
      </c>
      <c r="R4594" s="42">
        <v>1</v>
      </c>
      <c r="S4594" s="137" t="s">
        <v>2419</v>
      </c>
      <c r="T4594" s="62">
        <v>699571750</v>
      </c>
      <c r="U4594" s="62">
        <v>676520223.12</v>
      </c>
      <c r="Z4594" s="54" t="s">
        <v>280</v>
      </c>
      <c r="AA4594" s="132">
        <v>4.8372688097315096E-6</v>
      </c>
      <c r="AJ4594" s="42"/>
      <c r="AM4594" s="42"/>
      <c r="AN4594" s="42"/>
      <c r="AO4594" s="42"/>
      <c r="AP4594" s="42"/>
      <c r="AY4594" s="42"/>
      <c r="AZ4594" s="42"/>
      <c r="BA4594" s="42"/>
      <c r="BB4594" s="42"/>
      <c r="BN4594" s="54" t="s">
        <v>4578</v>
      </c>
      <c r="BO4594" s="58" t="str">
        <f t="shared" si="71"/>
        <v>境内资产</v>
      </c>
      <c r="BP4594" s="58" t="str">
        <f>IF(M4594="",VLOOKUP(D4594,Sheet4!$A$1:$B$92,2,0),VLOOKUP(Q4594,Sheet4!$A$1:$B$92,2,0))</f>
        <v>保险资产管理产品</v>
      </c>
    </row>
    <row r="4595" spans="1:68" s="58" customFormat="1" ht="12.75" customHeight="1">
      <c r="A4595" s="64" t="s">
        <v>1967</v>
      </c>
      <c r="B4595" s="54" t="s">
        <v>1968</v>
      </c>
      <c r="C4595" s="252" t="s">
        <v>5552</v>
      </c>
      <c r="D4595" s="252" t="s">
        <v>672</v>
      </c>
      <c r="E4595" s="54" t="s">
        <v>3077</v>
      </c>
      <c r="F4595" s="54" t="s">
        <v>1968</v>
      </c>
      <c r="G4595" s="129">
        <v>66200</v>
      </c>
      <c r="H4595" s="323">
        <v>719482.74</v>
      </c>
      <c r="I4595" s="323">
        <v>714960</v>
      </c>
      <c r="J4595" s="42"/>
      <c r="K4595" s="42"/>
      <c r="L4595" s="42" t="s">
        <v>4489</v>
      </c>
      <c r="M4595" s="42" t="s">
        <v>2416</v>
      </c>
      <c r="N4595" s="42" t="s">
        <v>2417</v>
      </c>
      <c r="O4595" s="137" t="s">
        <v>2418</v>
      </c>
      <c r="P4595" s="42" t="s">
        <v>64</v>
      </c>
      <c r="Q4595" s="42" t="s">
        <v>65</v>
      </c>
      <c r="R4595" s="42">
        <v>1</v>
      </c>
      <c r="S4595" s="137" t="s">
        <v>2419</v>
      </c>
      <c r="T4595" s="62">
        <v>699571750</v>
      </c>
      <c r="U4595" s="62">
        <v>676520223.12</v>
      </c>
      <c r="Z4595" s="54" t="s">
        <v>280</v>
      </c>
      <c r="AA4595" s="132">
        <v>2.5143079848256601E-6</v>
      </c>
      <c r="AJ4595" s="42"/>
      <c r="AM4595" s="42"/>
      <c r="AN4595" s="42"/>
      <c r="AO4595" s="42"/>
      <c r="AP4595" s="42"/>
      <c r="AY4595" s="42"/>
      <c r="AZ4595" s="42"/>
      <c r="BA4595" s="42"/>
      <c r="BB4595" s="42"/>
      <c r="BN4595" s="54" t="s">
        <v>4578</v>
      </c>
      <c r="BO4595" s="58" t="str">
        <f t="shared" si="71"/>
        <v>境内资产</v>
      </c>
      <c r="BP4595" s="58" t="str">
        <f>IF(M4595="",VLOOKUP(D4595,Sheet4!$A$1:$B$92,2,0),VLOOKUP(Q4595,Sheet4!$A$1:$B$92,2,0))</f>
        <v>保险资产管理产品</v>
      </c>
    </row>
    <row r="4596" spans="1:68" s="58" customFormat="1" ht="12.75" customHeight="1">
      <c r="A4596" s="64" t="s">
        <v>3078</v>
      </c>
      <c r="B4596" s="54" t="s">
        <v>3079</v>
      </c>
      <c r="C4596" s="252" t="s">
        <v>5552</v>
      </c>
      <c r="D4596" s="252" t="s">
        <v>672</v>
      </c>
      <c r="E4596" s="54" t="s">
        <v>3080</v>
      </c>
      <c r="F4596" s="54" t="s">
        <v>3079</v>
      </c>
      <c r="G4596" s="129">
        <v>34000</v>
      </c>
      <c r="H4596" s="323">
        <v>283349</v>
      </c>
      <c r="I4596" s="323">
        <v>239020</v>
      </c>
      <c r="J4596" s="42"/>
      <c r="K4596" s="42"/>
      <c r="L4596" s="42" t="s">
        <v>4489</v>
      </c>
      <c r="M4596" s="42" t="s">
        <v>2416</v>
      </c>
      <c r="N4596" s="42" t="s">
        <v>2417</v>
      </c>
      <c r="O4596" s="137" t="s">
        <v>2418</v>
      </c>
      <c r="P4596" s="42" t="s">
        <v>64</v>
      </c>
      <c r="Q4596" s="42" t="s">
        <v>65</v>
      </c>
      <c r="R4596" s="42">
        <v>1</v>
      </c>
      <c r="S4596" s="137" t="s">
        <v>2419</v>
      </c>
      <c r="T4596" s="62">
        <v>699571750</v>
      </c>
      <c r="U4596" s="62">
        <v>676520223.12</v>
      </c>
      <c r="Z4596" s="54" t="s">
        <v>68</v>
      </c>
      <c r="AA4596" s="132">
        <v>3.7951656835725299E-5</v>
      </c>
      <c r="AJ4596" s="42"/>
      <c r="AM4596" s="42"/>
      <c r="AN4596" s="42"/>
      <c r="AO4596" s="42"/>
      <c r="AP4596" s="42"/>
      <c r="AY4596" s="42"/>
      <c r="AZ4596" s="42"/>
      <c r="BA4596" s="42"/>
      <c r="BB4596" s="42"/>
      <c r="BN4596" s="54" t="s">
        <v>4578</v>
      </c>
      <c r="BO4596" s="58" t="str">
        <f t="shared" si="71"/>
        <v>境内资产</v>
      </c>
      <c r="BP4596" s="58" t="str">
        <f>IF(M4596="",VLOOKUP(D4596,Sheet4!$A$1:$B$92,2,0),VLOOKUP(Q4596,Sheet4!$A$1:$B$92,2,0))</f>
        <v>保险资产管理产品</v>
      </c>
    </row>
    <row r="4597" spans="1:68" s="58" customFormat="1" ht="12.75" customHeight="1">
      <c r="A4597" s="64" t="s">
        <v>3081</v>
      </c>
      <c r="B4597" s="54" t="s">
        <v>3082</v>
      </c>
      <c r="C4597" s="252" t="s">
        <v>5552</v>
      </c>
      <c r="D4597" s="252" t="s">
        <v>672</v>
      </c>
      <c r="E4597" s="54" t="s">
        <v>3083</v>
      </c>
      <c r="F4597" s="54" t="s">
        <v>3082</v>
      </c>
      <c r="G4597" s="129">
        <v>33500</v>
      </c>
      <c r="H4597" s="323">
        <v>225988</v>
      </c>
      <c r="I4597" s="323">
        <v>245555</v>
      </c>
      <c r="J4597" s="42"/>
      <c r="K4597" s="42"/>
      <c r="L4597" s="42" t="s">
        <v>4489</v>
      </c>
      <c r="M4597" s="42" t="s">
        <v>2416</v>
      </c>
      <c r="N4597" s="42" t="s">
        <v>2417</v>
      </c>
      <c r="O4597" s="137" t="s">
        <v>2418</v>
      </c>
      <c r="P4597" s="42" t="s">
        <v>64</v>
      </c>
      <c r="Q4597" s="42" t="s">
        <v>65</v>
      </c>
      <c r="R4597" s="42">
        <v>1</v>
      </c>
      <c r="S4597" s="137" t="s">
        <v>2419</v>
      </c>
      <c r="T4597" s="62">
        <v>699571750</v>
      </c>
      <c r="U4597" s="62">
        <v>676520223.12</v>
      </c>
      <c r="Z4597" s="54" t="s">
        <v>68</v>
      </c>
      <c r="AA4597" s="132">
        <v>1.03824317601501E-5</v>
      </c>
      <c r="AJ4597" s="42"/>
      <c r="AM4597" s="42"/>
      <c r="AN4597" s="42"/>
      <c r="AO4597" s="42"/>
      <c r="AP4597" s="42"/>
      <c r="AY4597" s="42"/>
      <c r="AZ4597" s="42"/>
      <c r="BA4597" s="42"/>
      <c r="BB4597" s="42"/>
      <c r="BN4597" s="54" t="s">
        <v>4578</v>
      </c>
      <c r="BO4597" s="58" t="str">
        <f t="shared" si="71"/>
        <v>境内资产</v>
      </c>
      <c r="BP4597" s="58" t="str">
        <f>IF(M4597="",VLOOKUP(D4597,Sheet4!$A$1:$B$92,2,0),VLOOKUP(Q4597,Sheet4!$A$1:$B$92,2,0))</f>
        <v>保险资产管理产品</v>
      </c>
    </row>
    <row r="4598" spans="1:68" s="58" customFormat="1" ht="12.75" customHeight="1">
      <c r="A4598" s="64" t="s">
        <v>2105</v>
      </c>
      <c r="B4598" s="54" t="s">
        <v>2212</v>
      </c>
      <c r="C4598" s="252" t="s">
        <v>5552</v>
      </c>
      <c r="D4598" s="252" t="s">
        <v>672</v>
      </c>
      <c r="E4598" s="54" t="s">
        <v>3084</v>
      </c>
      <c r="F4598" s="54" t="s">
        <v>2212</v>
      </c>
      <c r="G4598" s="129">
        <v>103500</v>
      </c>
      <c r="H4598" s="323">
        <v>771336.1</v>
      </c>
      <c r="I4598" s="323">
        <v>742095</v>
      </c>
      <c r="J4598" s="42"/>
      <c r="K4598" s="42"/>
      <c r="L4598" s="42" t="s">
        <v>4489</v>
      </c>
      <c r="M4598" s="42" t="s">
        <v>2416</v>
      </c>
      <c r="N4598" s="42" t="s">
        <v>2417</v>
      </c>
      <c r="O4598" s="137" t="s">
        <v>2418</v>
      </c>
      <c r="P4598" s="42" t="s">
        <v>64</v>
      </c>
      <c r="Q4598" s="42" t="s">
        <v>65</v>
      </c>
      <c r="R4598" s="42">
        <v>1</v>
      </c>
      <c r="S4598" s="137" t="s">
        <v>2419</v>
      </c>
      <c r="T4598" s="62">
        <v>699571750</v>
      </c>
      <c r="U4598" s="62">
        <v>676520223.12</v>
      </c>
      <c r="Z4598" s="54" t="s">
        <v>280</v>
      </c>
      <c r="AA4598" s="132">
        <v>5.4910278097450603E-6</v>
      </c>
      <c r="AJ4598" s="42"/>
      <c r="AM4598" s="42"/>
      <c r="AN4598" s="42"/>
      <c r="AO4598" s="42"/>
      <c r="AP4598" s="42"/>
      <c r="AY4598" s="42"/>
      <c r="AZ4598" s="42"/>
      <c r="BA4598" s="42"/>
      <c r="BB4598" s="42"/>
      <c r="BN4598" s="54" t="s">
        <v>4578</v>
      </c>
      <c r="BO4598" s="58" t="str">
        <f t="shared" si="71"/>
        <v>境内资产</v>
      </c>
      <c r="BP4598" s="58" t="str">
        <f>IF(M4598="",VLOOKUP(D4598,Sheet4!$A$1:$B$92,2,0),VLOOKUP(Q4598,Sheet4!$A$1:$B$92,2,0))</f>
        <v>保险资产管理产品</v>
      </c>
    </row>
    <row r="4599" spans="1:68" s="58" customFormat="1" ht="12.75" customHeight="1">
      <c r="A4599" s="64" t="s">
        <v>3085</v>
      </c>
      <c r="B4599" s="54" t="s">
        <v>3086</v>
      </c>
      <c r="C4599" s="252" t="s">
        <v>5552</v>
      </c>
      <c r="D4599" s="252" t="s">
        <v>672</v>
      </c>
      <c r="E4599" s="54" t="s">
        <v>3087</v>
      </c>
      <c r="F4599" s="54" t="s">
        <v>3086</v>
      </c>
      <c r="G4599" s="129">
        <v>125600</v>
      </c>
      <c r="H4599" s="323">
        <v>484826</v>
      </c>
      <c r="I4599" s="323">
        <v>440856</v>
      </c>
      <c r="J4599" s="42"/>
      <c r="K4599" s="42"/>
      <c r="L4599" s="42" t="s">
        <v>4489</v>
      </c>
      <c r="M4599" s="42" t="s">
        <v>2416</v>
      </c>
      <c r="N4599" s="42" t="s">
        <v>2417</v>
      </c>
      <c r="O4599" s="137" t="s">
        <v>2418</v>
      </c>
      <c r="P4599" s="42" t="s">
        <v>64</v>
      </c>
      <c r="Q4599" s="42" t="s">
        <v>65</v>
      </c>
      <c r="R4599" s="42">
        <v>1</v>
      </c>
      <c r="S4599" s="137" t="s">
        <v>2419</v>
      </c>
      <c r="T4599" s="62">
        <v>699571750</v>
      </c>
      <c r="U4599" s="62">
        <v>676520223.12</v>
      </c>
      <c r="Z4599" s="54" t="s">
        <v>280</v>
      </c>
      <c r="AA4599" s="132">
        <v>5.5082802133808298E-6</v>
      </c>
      <c r="AJ4599" s="42"/>
      <c r="AM4599" s="42"/>
      <c r="AN4599" s="42"/>
      <c r="AO4599" s="42"/>
      <c r="AP4599" s="42"/>
      <c r="AY4599" s="42"/>
      <c r="AZ4599" s="42"/>
      <c r="BA4599" s="42"/>
      <c r="BB4599" s="42"/>
      <c r="BN4599" s="54" t="s">
        <v>4578</v>
      </c>
      <c r="BO4599" s="58" t="str">
        <f t="shared" si="71"/>
        <v>境内资产</v>
      </c>
      <c r="BP4599" s="58" t="str">
        <f>IF(M4599="",VLOOKUP(D4599,Sheet4!$A$1:$B$92,2,0),VLOOKUP(Q4599,Sheet4!$A$1:$B$92,2,0))</f>
        <v>保险资产管理产品</v>
      </c>
    </row>
    <row r="4600" spans="1:68" s="58" customFormat="1" ht="12.75" customHeight="1">
      <c r="A4600" s="64" t="s">
        <v>3088</v>
      </c>
      <c r="B4600" s="54" t="s">
        <v>3089</v>
      </c>
      <c r="C4600" s="252" t="s">
        <v>5552</v>
      </c>
      <c r="D4600" s="252" t="s">
        <v>672</v>
      </c>
      <c r="E4600" s="54" t="s">
        <v>3090</v>
      </c>
      <c r="F4600" s="54" t="s">
        <v>3089</v>
      </c>
      <c r="G4600" s="129">
        <v>28600</v>
      </c>
      <c r="H4600" s="323">
        <v>164926</v>
      </c>
      <c r="I4600" s="323">
        <v>150150</v>
      </c>
      <c r="J4600" s="42"/>
      <c r="K4600" s="42"/>
      <c r="L4600" s="42" t="s">
        <v>4489</v>
      </c>
      <c r="M4600" s="42" t="s">
        <v>2416</v>
      </c>
      <c r="N4600" s="42" t="s">
        <v>2417</v>
      </c>
      <c r="O4600" s="137" t="s">
        <v>2418</v>
      </c>
      <c r="P4600" s="42" t="s">
        <v>64</v>
      </c>
      <c r="Q4600" s="42" t="s">
        <v>65</v>
      </c>
      <c r="R4600" s="42">
        <v>1</v>
      </c>
      <c r="S4600" s="137" t="s">
        <v>2419</v>
      </c>
      <c r="T4600" s="62">
        <v>699571750</v>
      </c>
      <c r="U4600" s="62">
        <v>676520223.12</v>
      </c>
      <c r="Z4600" s="54" t="s">
        <v>68</v>
      </c>
      <c r="AA4600" s="132">
        <v>4.4928993339198203E-5</v>
      </c>
      <c r="AJ4600" s="42"/>
      <c r="AM4600" s="42"/>
      <c r="AN4600" s="42"/>
      <c r="AO4600" s="42"/>
      <c r="AP4600" s="42"/>
      <c r="AY4600" s="42"/>
      <c r="AZ4600" s="42"/>
      <c r="BA4600" s="42"/>
      <c r="BB4600" s="42"/>
      <c r="BN4600" s="54" t="s">
        <v>4578</v>
      </c>
      <c r="BO4600" s="58" t="str">
        <f t="shared" si="71"/>
        <v>境内资产</v>
      </c>
      <c r="BP4600" s="58" t="str">
        <f>IF(M4600="",VLOOKUP(D4600,Sheet4!$A$1:$B$92,2,0),VLOOKUP(Q4600,Sheet4!$A$1:$B$92,2,0))</f>
        <v>保险资产管理产品</v>
      </c>
    </row>
    <row r="4601" spans="1:68" s="58" customFormat="1" ht="12.75" customHeight="1">
      <c r="A4601" s="64" t="s">
        <v>2128</v>
      </c>
      <c r="B4601" s="54" t="s">
        <v>3091</v>
      </c>
      <c r="C4601" s="252" t="s">
        <v>5552</v>
      </c>
      <c r="D4601" s="252" t="s">
        <v>672</v>
      </c>
      <c r="E4601" s="54" t="s">
        <v>3092</v>
      </c>
      <c r="F4601" s="54" t="s">
        <v>3091</v>
      </c>
      <c r="G4601" s="129">
        <v>13300</v>
      </c>
      <c r="H4601" s="323">
        <v>391343</v>
      </c>
      <c r="I4601" s="323">
        <v>326116</v>
      </c>
      <c r="J4601" s="42"/>
      <c r="K4601" s="42"/>
      <c r="L4601" s="42" t="s">
        <v>4489</v>
      </c>
      <c r="M4601" s="42" t="s">
        <v>2416</v>
      </c>
      <c r="N4601" s="42" t="s">
        <v>2417</v>
      </c>
      <c r="O4601" s="137" t="s">
        <v>2418</v>
      </c>
      <c r="P4601" s="42" t="s">
        <v>64</v>
      </c>
      <c r="Q4601" s="42" t="s">
        <v>65</v>
      </c>
      <c r="R4601" s="42">
        <v>1</v>
      </c>
      <c r="S4601" s="137" t="s">
        <v>2419</v>
      </c>
      <c r="T4601" s="62">
        <v>699571750</v>
      </c>
      <c r="U4601" s="62">
        <v>676520223.12</v>
      </c>
      <c r="Z4601" s="54" t="s">
        <v>280</v>
      </c>
      <c r="AA4601" s="132">
        <v>9.0898592277011997E-6</v>
      </c>
      <c r="AJ4601" s="42"/>
      <c r="AM4601" s="42"/>
      <c r="AN4601" s="42"/>
      <c r="AO4601" s="42"/>
      <c r="AP4601" s="42"/>
      <c r="AY4601" s="42"/>
      <c r="AZ4601" s="42"/>
      <c r="BA4601" s="42"/>
      <c r="BB4601" s="42"/>
      <c r="BN4601" s="54" t="s">
        <v>4578</v>
      </c>
      <c r="BO4601" s="58" t="str">
        <f t="shared" si="71"/>
        <v>境内资产</v>
      </c>
      <c r="BP4601" s="58" t="str">
        <f>IF(M4601="",VLOOKUP(D4601,Sheet4!$A$1:$B$92,2,0),VLOOKUP(Q4601,Sheet4!$A$1:$B$92,2,0))</f>
        <v>保险资产管理产品</v>
      </c>
    </row>
    <row r="4602" spans="1:68" s="58" customFormat="1" ht="12.75" customHeight="1">
      <c r="A4602" s="64" t="s">
        <v>3093</v>
      </c>
      <c r="B4602" s="54" t="s">
        <v>3094</v>
      </c>
      <c r="C4602" s="252" t="s">
        <v>5552</v>
      </c>
      <c r="D4602" s="252" t="s">
        <v>672</v>
      </c>
      <c r="E4602" s="54" t="s">
        <v>3095</v>
      </c>
      <c r="F4602" s="54" t="s">
        <v>3094</v>
      </c>
      <c r="G4602" s="129">
        <v>18500</v>
      </c>
      <c r="H4602" s="323">
        <v>411594</v>
      </c>
      <c r="I4602" s="323">
        <v>411255</v>
      </c>
      <c r="J4602" s="42"/>
      <c r="K4602" s="42"/>
      <c r="L4602" s="42" t="s">
        <v>4489</v>
      </c>
      <c r="M4602" s="42" t="s">
        <v>2416</v>
      </c>
      <c r="N4602" s="42" t="s">
        <v>2417</v>
      </c>
      <c r="O4602" s="137" t="s">
        <v>2418</v>
      </c>
      <c r="P4602" s="42" t="s">
        <v>64</v>
      </c>
      <c r="Q4602" s="42" t="s">
        <v>65</v>
      </c>
      <c r="R4602" s="42">
        <v>1</v>
      </c>
      <c r="S4602" s="137" t="s">
        <v>2419</v>
      </c>
      <c r="T4602" s="62">
        <v>699571750</v>
      </c>
      <c r="U4602" s="62">
        <v>676520223.12</v>
      </c>
      <c r="Z4602" s="54" t="s">
        <v>68</v>
      </c>
      <c r="AA4602" s="132">
        <v>3.2614978672950802E-5</v>
      </c>
      <c r="AJ4602" s="42"/>
      <c r="AM4602" s="42"/>
      <c r="AN4602" s="42"/>
      <c r="AO4602" s="42"/>
      <c r="AP4602" s="42"/>
      <c r="AY4602" s="42"/>
      <c r="AZ4602" s="42"/>
      <c r="BA4602" s="42"/>
      <c r="BB4602" s="42"/>
      <c r="BN4602" s="54" t="s">
        <v>4578</v>
      </c>
      <c r="BO4602" s="58" t="str">
        <f t="shared" si="71"/>
        <v>境内资产</v>
      </c>
      <c r="BP4602" s="58" t="str">
        <f>IF(M4602="",VLOOKUP(D4602,Sheet4!$A$1:$B$92,2,0),VLOOKUP(Q4602,Sheet4!$A$1:$B$92,2,0))</f>
        <v>保险资产管理产品</v>
      </c>
    </row>
    <row r="4603" spans="1:68" s="58" customFormat="1" ht="12.75" customHeight="1">
      <c r="A4603" s="64" t="s">
        <v>3096</v>
      </c>
      <c r="B4603" s="54" t="s">
        <v>3097</v>
      </c>
      <c r="C4603" s="252" t="s">
        <v>5552</v>
      </c>
      <c r="D4603" s="252" t="s">
        <v>672</v>
      </c>
      <c r="E4603" s="54" t="s">
        <v>3098</v>
      </c>
      <c r="F4603" s="54" t="s">
        <v>3097</v>
      </c>
      <c r="G4603" s="129">
        <v>7700</v>
      </c>
      <c r="H4603" s="323">
        <v>249803</v>
      </c>
      <c r="I4603" s="323">
        <v>192423</v>
      </c>
      <c r="J4603" s="42"/>
      <c r="K4603" s="42"/>
      <c r="L4603" s="42" t="s">
        <v>4489</v>
      </c>
      <c r="M4603" s="42" t="s">
        <v>2416</v>
      </c>
      <c r="N4603" s="42" t="s">
        <v>2417</v>
      </c>
      <c r="O4603" s="137" t="s">
        <v>2418</v>
      </c>
      <c r="P4603" s="42" t="s">
        <v>64</v>
      </c>
      <c r="Q4603" s="42" t="s">
        <v>65</v>
      </c>
      <c r="R4603" s="42">
        <v>1</v>
      </c>
      <c r="S4603" s="137" t="s">
        <v>2419</v>
      </c>
      <c r="T4603" s="62">
        <v>699571750</v>
      </c>
      <c r="U4603" s="62">
        <v>676520223.12</v>
      </c>
      <c r="Z4603" s="54" t="s">
        <v>68</v>
      </c>
      <c r="AA4603" s="132">
        <v>1.7628649073122301E-5</v>
      </c>
      <c r="AJ4603" s="42"/>
      <c r="AM4603" s="42"/>
      <c r="AN4603" s="42"/>
      <c r="AO4603" s="42"/>
      <c r="AP4603" s="42"/>
      <c r="AY4603" s="42"/>
      <c r="AZ4603" s="42"/>
      <c r="BA4603" s="42"/>
      <c r="BB4603" s="42"/>
      <c r="BN4603" s="54" t="s">
        <v>4578</v>
      </c>
      <c r="BO4603" s="58" t="str">
        <f t="shared" si="71"/>
        <v>境内资产</v>
      </c>
      <c r="BP4603" s="58" t="str">
        <f>IF(M4603="",VLOOKUP(D4603,Sheet4!$A$1:$B$92,2,0),VLOOKUP(Q4603,Sheet4!$A$1:$B$92,2,0))</f>
        <v>保险资产管理产品</v>
      </c>
    </row>
    <row r="4604" spans="1:68" s="58" customFormat="1" ht="12.75" customHeight="1">
      <c r="A4604" s="64" t="s">
        <v>3099</v>
      </c>
      <c r="B4604" s="54" t="s">
        <v>3100</v>
      </c>
      <c r="C4604" s="252" t="s">
        <v>5552</v>
      </c>
      <c r="D4604" s="252" t="s">
        <v>672</v>
      </c>
      <c r="E4604" s="54" t="s">
        <v>3101</v>
      </c>
      <c r="F4604" s="54" t="s">
        <v>3100</v>
      </c>
      <c r="G4604" s="129">
        <v>6200</v>
      </c>
      <c r="H4604" s="323">
        <v>247375</v>
      </c>
      <c r="I4604" s="323">
        <v>173786</v>
      </c>
      <c r="J4604" s="42"/>
      <c r="K4604" s="42"/>
      <c r="L4604" s="42" t="s">
        <v>4489</v>
      </c>
      <c r="M4604" s="42" t="s">
        <v>2416</v>
      </c>
      <c r="N4604" s="42" t="s">
        <v>2417</v>
      </c>
      <c r="O4604" s="137" t="s">
        <v>2418</v>
      </c>
      <c r="P4604" s="42" t="s">
        <v>64</v>
      </c>
      <c r="Q4604" s="42" t="s">
        <v>65</v>
      </c>
      <c r="R4604" s="42">
        <v>1</v>
      </c>
      <c r="S4604" s="137" t="s">
        <v>2419</v>
      </c>
      <c r="T4604" s="62">
        <v>699571750</v>
      </c>
      <c r="U4604" s="62">
        <v>676520223.12</v>
      </c>
      <c r="Z4604" s="54" t="s">
        <v>68</v>
      </c>
      <c r="AA4604" s="132">
        <v>1.15070531795753E-5</v>
      </c>
      <c r="AJ4604" s="42"/>
      <c r="AM4604" s="42"/>
      <c r="AN4604" s="42"/>
      <c r="AO4604" s="42"/>
      <c r="AP4604" s="42"/>
      <c r="AY4604" s="42"/>
      <c r="AZ4604" s="42"/>
      <c r="BA4604" s="42"/>
      <c r="BB4604" s="42"/>
      <c r="BN4604" s="54" t="s">
        <v>4578</v>
      </c>
      <c r="BO4604" s="58" t="str">
        <f t="shared" si="71"/>
        <v>境内资产</v>
      </c>
      <c r="BP4604" s="58" t="str">
        <f>IF(M4604="",VLOOKUP(D4604,Sheet4!$A$1:$B$92,2,0),VLOOKUP(Q4604,Sheet4!$A$1:$B$92,2,0))</f>
        <v>保险资产管理产品</v>
      </c>
    </row>
    <row r="4605" spans="1:68" s="58" customFormat="1" ht="12.75" customHeight="1">
      <c r="A4605" s="64" t="s">
        <v>3102</v>
      </c>
      <c r="B4605" s="54" t="s">
        <v>3103</v>
      </c>
      <c r="C4605" s="252" t="s">
        <v>5552</v>
      </c>
      <c r="D4605" s="252" t="s">
        <v>672</v>
      </c>
      <c r="E4605" s="54" t="s">
        <v>3104</v>
      </c>
      <c r="F4605" s="54" t="s">
        <v>3103</v>
      </c>
      <c r="G4605" s="129">
        <v>13200</v>
      </c>
      <c r="H4605" s="323">
        <v>208378.4</v>
      </c>
      <c r="I4605" s="323">
        <v>162624</v>
      </c>
      <c r="J4605" s="42"/>
      <c r="K4605" s="42"/>
      <c r="L4605" s="42" t="s">
        <v>4489</v>
      </c>
      <c r="M4605" s="42" t="s">
        <v>2416</v>
      </c>
      <c r="N4605" s="42" t="s">
        <v>2417</v>
      </c>
      <c r="O4605" s="137" t="s">
        <v>2418</v>
      </c>
      <c r="P4605" s="42" t="s">
        <v>64</v>
      </c>
      <c r="Q4605" s="42" t="s">
        <v>65</v>
      </c>
      <c r="R4605" s="42">
        <v>1</v>
      </c>
      <c r="S4605" s="137" t="s">
        <v>2419</v>
      </c>
      <c r="T4605" s="62">
        <v>699571750</v>
      </c>
      <c r="U4605" s="62">
        <v>676520223.12</v>
      </c>
      <c r="Z4605" s="54" t="s">
        <v>68</v>
      </c>
      <c r="AA4605" s="132">
        <v>3.34177215189873E-5</v>
      </c>
      <c r="AJ4605" s="42"/>
      <c r="AM4605" s="42"/>
      <c r="AN4605" s="42"/>
      <c r="AO4605" s="42"/>
      <c r="AP4605" s="42"/>
      <c r="AY4605" s="42"/>
      <c r="AZ4605" s="42"/>
      <c r="BA4605" s="42"/>
      <c r="BB4605" s="42"/>
      <c r="BN4605" s="54" t="s">
        <v>4578</v>
      </c>
      <c r="BO4605" s="58" t="str">
        <f t="shared" si="71"/>
        <v>境内资产</v>
      </c>
      <c r="BP4605" s="58" t="str">
        <f>IF(M4605="",VLOOKUP(D4605,Sheet4!$A$1:$B$92,2,0),VLOOKUP(Q4605,Sheet4!$A$1:$B$92,2,0))</f>
        <v>保险资产管理产品</v>
      </c>
    </row>
    <row r="4606" spans="1:68" s="58" customFormat="1" ht="12.75" customHeight="1">
      <c r="A4606" s="64" t="s">
        <v>3105</v>
      </c>
      <c r="B4606" s="54" t="s">
        <v>3106</v>
      </c>
      <c r="C4606" s="252" t="s">
        <v>5552</v>
      </c>
      <c r="D4606" s="252" t="s">
        <v>672</v>
      </c>
      <c r="E4606" s="54" t="s">
        <v>3107</v>
      </c>
      <c r="F4606" s="54" t="s">
        <v>3106</v>
      </c>
      <c r="G4606" s="129">
        <v>3300</v>
      </c>
      <c r="H4606" s="323">
        <v>337510.81</v>
      </c>
      <c r="I4606" s="323">
        <v>302346</v>
      </c>
      <c r="J4606" s="42"/>
      <c r="K4606" s="42"/>
      <c r="L4606" s="42" t="s">
        <v>4489</v>
      </c>
      <c r="M4606" s="42" t="s">
        <v>2416</v>
      </c>
      <c r="N4606" s="42" t="s">
        <v>2417</v>
      </c>
      <c r="O4606" s="137" t="s">
        <v>2418</v>
      </c>
      <c r="P4606" s="42" t="s">
        <v>64</v>
      </c>
      <c r="Q4606" s="42" t="s">
        <v>65</v>
      </c>
      <c r="R4606" s="42">
        <v>1</v>
      </c>
      <c r="S4606" s="137" t="s">
        <v>2419</v>
      </c>
      <c r="T4606" s="62">
        <v>699571750</v>
      </c>
      <c r="U4606" s="62">
        <v>676520223.12</v>
      </c>
      <c r="Z4606" s="54" t="s">
        <v>68</v>
      </c>
      <c r="AA4606" s="132">
        <v>8.6475088602375794E-6</v>
      </c>
      <c r="AJ4606" s="42"/>
      <c r="AM4606" s="42"/>
      <c r="AN4606" s="42"/>
      <c r="AO4606" s="42"/>
      <c r="AP4606" s="42"/>
      <c r="AY4606" s="42"/>
      <c r="AZ4606" s="42"/>
      <c r="BA4606" s="42"/>
      <c r="BB4606" s="42"/>
      <c r="BN4606" s="54" t="s">
        <v>4578</v>
      </c>
      <c r="BO4606" s="58" t="str">
        <f t="shared" si="71"/>
        <v>境内资产</v>
      </c>
      <c r="BP4606" s="58" t="str">
        <f>IF(M4606="",VLOOKUP(D4606,Sheet4!$A$1:$B$92,2,0),VLOOKUP(Q4606,Sheet4!$A$1:$B$92,2,0))</f>
        <v>保险资产管理产品</v>
      </c>
    </row>
    <row r="4607" spans="1:68" s="58" customFormat="1" ht="12.75" customHeight="1">
      <c r="A4607" s="64" t="s">
        <v>1556</v>
      </c>
      <c r="B4607" s="54" t="s">
        <v>1557</v>
      </c>
      <c r="C4607" s="252" t="s">
        <v>5552</v>
      </c>
      <c r="D4607" s="252" t="s">
        <v>672</v>
      </c>
      <c r="E4607" s="54" t="s">
        <v>1558</v>
      </c>
      <c r="F4607" s="54" t="s">
        <v>1557</v>
      </c>
      <c r="G4607" s="54">
        <v>363</v>
      </c>
      <c r="H4607" s="323">
        <v>4305.18</v>
      </c>
      <c r="I4607" s="323">
        <v>6200.04</v>
      </c>
      <c r="J4607" s="42"/>
      <c r="K4607" s="42"/>
      <c r="L4607" s="42" t="s">
        <v>4489</v>
      </c>
      <c r="M4607" s="42" t="s">
        <v>2416</v>
      </c>
      <c r="N4607" s="42" t="s">
        <v>2417</v>
      </c>
      <c r="O4607" s="137" t="s">
        <v>2418</v>
      </c>
      <c r="P4607" s="42" t="s">
        <v>64</v>
      </c>
      <c r="Q4607" s="42" t="s">
        <v>65</v>
      </c>
      <c r="R4607" s="42">
        <v>1</v>
      </c>
      <c r="S4607" s="137" t="s">
        <v>2419</v>
      </c>
      <c r="T4607" s="62">
        <v>699571750</v>
      </c>
      <c r="U4607" s="62">
        <v>676520223.12</v>
      </c>
      <c r="Z4607" s="54" t="s">
        <v>68</v>
      </c>
      <c r="AA4607" s="132" t="e">
        <v>#DIV/0!</v>
      </c>
      <c r="AJ4607" s="42"/>
      <c r="AM4607" s="42"/>
      <c r="AN4607" s="42"/>
      <c r="AO4607" s="42"/>
      <c r="AP4607" s="42"/>
      <c r="AY4607" s="42"/>
      <c r="AZ4607" s="42"/>
      <c r="BA4607" s="42"/>
      <c r="BB4607" s="42"/>
      <c r="BN4607" s="54" t="s">
        <v>4578</v>
      </c>
      <c r="BO4607" s="58" t="str">
        <f t="shared" si="71"/>
        <v>境内资产</v>
      </c>
      <c r="BP4607" s="58" t="str">
        <f>IF(M4607="",VLOOKUP(D4607,Sheet4!$A$1:$B$92,2,0),VLOOKUP(Q4607,Sheet4!$A$1:$B$92,2,0))</f>
        <v>保险资产管理产品</v>
      </c>
    </row>
    <row r="4608" spans="1:68" s="58" customFormat="1" ht="12.75" customHeight="1">
      <c r="A4608" s="64" t="s">
        <v>1975</v>
      </c>
      <c r="B4608" s="54" t="s">
        <v>1976</v>
      </c>
      <c r="C4608" s="252" t="s">
        <v>5552</v>
      </c>
      <c r="D4608" s="252" t="s">
        <v>672</v>
      </c>
      <c r="E4608" s="54" t="s">
        <v>3108</v>
      </c>
      <c r="F4608" s="54" t="s">
        <v>1976</v>
      </c>
      <c r="G4608" s="54">
        <v>342</v>
      </c>
      <c r="H4608" s="323">
        <v>4969.26</v>
      </c>
      <c r="I4608" s="323">
        <v>4969.26</v>
      </c>
      <c r="J4608" s="42"/>
      <c r="K4608" s="42"/>
      <c r="L4608" s="42" t="s">
        <v>4489</v>
      </c>
      <c r="M4608" s="42" t="s">
        <v>2416</v>
      </c>
      <c r="N4608" s="42" t="s">
        <v>2417</v>
      </c>
      <c r="O4608" s="137" t="s">
        <v>2418</v>
      </c>
      <c r="P4608" s="42" t="s">
        <v>64</v>
      </c>
      <c r="Q4608" s="42" t="s">
        <v>65</v>
      </c>
      <c r="R4608" s="42">
        <v>1</v>
      </c>
      <c r="S4608" s="137" t="s">
        <v>2419</v>
      </c>
      <c r="T4608" s="62">
        <v>699571750</v>
      </c>
      <c r="U4608" s="62">
        <v>676520223.12</v>
      </c>
      <c r="Z4608" s="54" t="s">
        <v>68</v>
      </c>
      <c r="AA4608" s="132" t="e">
        <v>#DIV/0!</v>
      </c>
      <c r="AJ4608" s="42"/>
      <c r="AM4608" s="42"/>
      <c r="AN4608" s="42"/>
      <c r="AO4608" s="42"/>
      <c r="AP4608" s="42"/>
      <c r="AY4608" s="42"/>
      <c r="AZ4608" s="42"/>
      <c r="BA4608" s="42"/>
      <c r="BB4608" s="42"/>
      <c r="BN4608" s="54" t="s">
        <v>4578</v>
      </c>
      <c r="BO4608" s="58" t="str">
        <f t="shared" si="71"/>
        <v>境内资产</v>
      </c>
      <c r="BP4608" s="58" t="str">
        <f>IF(M4608="",VLOOKUP(D4608,Sheet4!$A$1:$B$92,2,0),VLOOKUP(Q4608,Sheet4!$A$1:$B$92,2,0))</f>
        <v>保险资产管理产品</v>
      </c>
    </row>
    <row r="4609" spans="1:68" s="58" customFormat="1" ht="12.75" customHeight="1">
      <c r="A4609" s="64" t="s">
        <v>3109</v>
      </c>
      <c r="B4609" s="54" t="s">
        <v>3110</v>
      </c>
      <c r="C4609" s="252" t="s">
        <v>5552</v>
      </c>
      <c r="D4609" s="252" t="s">
        <v>672</v>
      </c>
      <c r="E4609" s="54" t="s">
        <v>3111</v>
      </c>
      <c r="F4609" s="54" t="s">
        <v>3110</v>
      </c>
      <c r="G4609" s="129">
        <v>3800</v>
      </c>
      <c r="H4609" s="323">
        <v>692983.24</v>
      </c>
      <c r="I4609" s="323">
        <v>541196</v>
      </c>
      <c r="J4609" s="42"/>
      <c r="K4609" s="42"/>
      <c r="L4609" s="42" t="s">
        <v>4489</v>
      </c>
      <c r="M4609" s="42" t="s">
        <v>2416</v>
      </c>
      <c r="N4609" s="42" t="s">
        <v>2417</v>
      </c>
      <c r="O4609" s="137" t="s">
        <v>2418</v>
      </c>
      <c r="P4609" s="42" t="s">
        <v>64</v>
      </c>
      <c r="Q4609" s="42" t="s">
        <v>65</v>
      </c>
      <c r="R4609" s="42">
        <v>1</v>
      </c>
      <c r="S4609" s="137" t="s">
        <v>2419</v>
      </c>
      <c r="T4609" s="62">
        <v>699571750</v>
      </c>
      <c r="U4609" s="62">
        <v>676520223.12</v>
      </c>
      <c r="Z4609" s="54" t="s">
        <v>68</v>
      </c>
      <c r="AA4609" s="132">
        <v>2.61400450990071E-5</v>
      </c>
      <c r="AJ4609" s="42"/>
      <c r="AM4609" s="42"/>
      <c r="AN4609" s="42"/>
      <c r="AO4609" s="42"/>
      <c r="AP4609" s="42"/>
      <c r="AY4609" s="42"/>
      <c r="AZ4609" s="42"/>
      <c r="BA4609" s="42"/>
      <c r="BB4609" s="42"/>
      <c r="BN4609" s="54" t="s">
        <v>4578</v>
      </c>
      <c r="BO4609" s="58" t="str">
        <f t="shared" si="71"/>
        <v>境内资产</v>
      </c>
      <c r="BP4609" s="58" t="str">
        <f>IF(M4609="",VLOOKUP(D4609,Sheet4!$A$1:$B$92,2,0),VLOOKUP(Q4609,Sheet4!$A$1:$B$92,2,0))</f>
        <v>保险资产管理产品</v>
      </c>
    </row>
    <row r="4610" spans="1:68" s="58" customFormat="1" ht="12.75" customHeight="1">
      <c r="A4610" s="64" t="s">
        <v>2214</v>
      </c>
      <c r="B4610" s="54" t="s">
        <v>2215</v>
      </c>
      <c r="C4610" s="252" t="s">
        <v>5552</v>
      </c>
      <c r="D4610" s="252" t="s">
        <v>672</v>
      </c>
      <c r="E4610" s="54" t="s">
        <v>3112</v>
      </c>
      <c r="F4610" s="54" t="s">
        <v>2215</v>
      </c>
      <c r="G4610" s="129">
        <v>7560</v>
      </c>
      <c r="H4610" s="323">
        <v>845914.93</v>
      </c>
      <c r="I4610" s="323">
        <v>780796.8</v>
      </c>
      <c r="J4610" s="42"/>
      <c r="K4610" s="42"/>
      <c r="L4610" s="42" t="s">
        <v>4489</v>
      </c>
      <c r="M4610" s="42" t="s">
        <v>2416</v>
      </c>
      <c r="N4610" s="42" t="s">
        <v>2417</v>
      </c>
      <c r="O4610" s="137" t="s">
        <v>2418</v>
      </c>
      <c r="P4610" s="42" t="s">
        <v>64</v>
      </c>
      <c r="Q4610" s="42" t="s">
        <v>65</v>
      </c>
      <c r="R4610" s="42">
        <v>1</v>
      </c>
      <c r="S4610" s="137" t="s">
        <v>2419</v>
      </c>
      <c r="T4610" s="62">
        <v>699571750</v>
      </c>
      <c r="U4610" s="62">
        <v>676520223.12</v>
      </c>
      <c r="Z4610" s="54" t="s">
        <v>280</v>
      </c>
      <c r="AA4610" s="132">
        <v>2.5576693637676901E-6</v>
      </c>
      <c r="AJ4610" s="42"/>
      <c r="AM4610" s="42"/>
      <c r="AN4610" s="42"/>
      <c r="AO4610" s="42"/>
      <c r="AP4610" s="42"/>
      <c r="AY4610" s="42"/>
      <c r="AZ4610" s="42"/>
      <c r="BA4610" s="42"/>
      <c r="BB4610" s="42"/>
      <c r="BN4610" s="54" t="s">
        <v>4578</v>
      </c>
      <c r="BO4610" s="58" t="str">
        <f t="shared" si="71"/>
        <v>境内资产</v>
      </c>
      <c r="BP4610" s="58" t="str">
        <f>IF(M4610="",VLOOKUP(D4610,Sheet4!$A$1:$B$92,2,0),VLOOKUP(Q4610,Sheet4!$A$1:$B$92,2,0))</f>
        <v>保险资产管理产品</v>
      </c>
    </row>
    <row r="4611" spans="1:68" s="58" customFormat="1" ht="12.75" customHeight="1">
      <c r="A4611" s="64" t="s">
        <v>3113</v>
      </c>
      <c r="B4611" s="54" t="s">
        <v>3114</v>
      </c>
      <c r="C4611" s="252" t="s">
        <v>5552</v>
      </c>
      <c r="D4611" s="252" t="s">
        <v>672</v>
      </c>
      <c r="E4611" s="54" t="s">
        <v>3115</v>
      </c>
      <c r="F4611" s="54" t="s">
        <v>3114</v>
      </c>
      <c r="G4611" s="129">
        <v>6200</v>
      </c>
      <c r="H4611" s="323">
        <v>244530</v>
      </c>
      <c r="I4611" s="323">
        <v>203608</v>
      </c>
      <c r="J4611" s="42"/>
      <c r="K4611" s="42"/>
      <c r="L4611" s="42" t="s">
        <v>4489</v>
      </c>
      <c r="M4611" s="42" t="s">
        <v>2416</v>
      </c>
      <c r="N4611" s="42" t="s">
        <v>2417</v>
      </c>
      <c r="O4611" s="137" t="s">
        <v>2418</v>
      </c>
      <c r="P4611" s="42" t="s">
        <v>64</v>
      </c>
      <c r="Q4611" s="42" t="s">
        <v>65</v>
      </c>
      <c r="R4611" s="42">
        <v>1</v>
      </c>
      <c r="S4611" s="137" t="s">
        <v>2419</v>
      </c>
      <c r="T4611" s="62">
        <v>699571750</v>
      </c>
      <c r="U4611" s="62">
        <v>676520223.12</v>
      </c>
      <c r="Z4611" s="54" t="s">
        <v>68</v>
      </c>
      <c r="AA4611" s="132">
        <v>1.5051594194454499E-5</v>
      </c>
      <c r="AJ4611" s="42"/>
      <c r="AM4611" s="42"/>
      <c r="AN4611" s="42"/>
      <c r="AO4611" s="42"/>
      <c r="AP4611" s="42"/>
      <c r="AY4611" s="42"/>
      <c r="AZ4611" s="42"/>
      <c r="BA4611" s="42"/>
      <c r="BB4611" s="42"/>
      <c r="BN4611" s="54" t="s">
        <v>4578</v>
      </c>
      <c r="BO4611" s="58" t="str">
        <f t="shared" ref="BO4611:BO4674" si="72">IF(LEFT(D4611,2)="境外","境外资产","境内资产")</f>
        <v>境内资产</v>
      </c>
      <c r="BP4611" s="58" t="str">
        <f>IF(M4611="",VLOOKUP(D4611,Sheet4!$A$1:$B$92,2,0),VLOOKUP(Q4611,Sheet4!$A$1:$B$92,2,0))</f>
        <v>保险资产管理产品</v>
      </c>
    </row>
    <row r="4612" spans="1:68" s="58" customFormat="1" ht="12.75" customHeight="1">
      <c r="A4612" s="64" t="s">
        <v>3116</v>
      </c>
      <c r="B4612" s="54" t="s">
        <v>3117</v>
      </c>
      <c r="C4612" s="252" t="s">
        <v>5552</v>
      </c>
      <c r="D4612" s="252" t="s">
        <v>672</v>
      </c>
      <c r="E4612" s="54" t="s">
        <v>3118</v>
      </c>
      <c r="F4612" s="54" t="s">
        <v>3117</v>
      </c>
      <c r="G4612" s="129">
        <v>7100</v>
      </c>
      <c r="H4612" s="323">
        <v>139569</v>
      </c>
      <c r="I4612" s="323">
        <v>106855</v>
      </c>
      <c r="J4612" s="42"/>
      <c r="K4612" s="42"/>
      <c r="L4612" s="42" t="s">
        <v>4489</v>
      </c>
      <c r="M4612" s="42" t="s">
        <v>2416</v>
      </c>
      <c r="N4612" s="42" t="s">
        <v>2417</v>
      </c>
      <c r="O4612" s="137" t="s">
        <v>2418</v>
      </c>
      <c r="P4612" s="42" t="s">
        <v>64</v>
      </c>
      <c r="Q4612" s="42" t="s">
        <v>65</v>
      </c>
      <c r="R4612" s="42">
        <v>1</v>
      </c>
      <c r="S4612" s="137" t="s">
        <v>2419</v>
      </c>
      <c r="T4612" s="62">
        <v>699571750</v>
      </c>
      <c r="U4612" s="62">
        <v>676520223.12</v>
      </c>
      <c r="Z4612" s="54" t="s">
        <v>68</v>
      </c>
      <c r="AA4612" s="132">
        <v>3.9041091837911002E-5</v>
      </c>
      <c r="AJ4612" s="42"/>
      <c r="AM4612" s="42"/>
      <c r="AN4612" s="42"/>
      <c r="AO4612" s="42"/>
      <c r="AP4612" s="42"/>
      <c r="AY4612" s="42"/>
      <c r="AZ4612" s="42"/>
      <c r="BA4612" s="42"/>
      <c r="BB4612" s="42"/>
      <c r="BN4612" s="54" t="s">
        <v>4578</v>
      </c>
      <c r="BO4612" s="58" t="str">
        <f t="shared" si="72"/>
        <v>境内资产</v>
      </c>
      <c r="BP4612" s="58" t="str">
        <f>IF(M4612="",VLOOKUP(D4612,Sheet4!$A$1:$B$92,2,0),VLOOKUP(Q4612,Sheet4!$A$1:$B$92,2,0))</f>
        <v>保险资产管理产品</v>
      </c>
    </row>
    <row r="4613" spans="1:68" s="58" customFormat="1" ht="12.75" customHeight="1">
      <c r="A4613" s="64" t="s">
        <v>3119</v>
      </c>
      <c r="B4613" s="54" t="s">
        <v>3120</v>
      </c>
      <c r="C4613" s="252" t="s">
        <v>5552</v>
      </c>
      <c r="D4613" s="252" t="s">
        <v>672</v>
      </c>
      <c r="E4613" s="54" t="s">
        <v>3121</v>
      </c>
      <c r="F4613" s="54" t="s">
        <v>3120</v>
      </c>
      <c r="G4613" s="129">
        <v>1300</v>
      </c>
      <c r="H4613" s="323">
        <v>428474.18</v>
      </c>
      <c r="I4613" s="323">
        <v>440648</v>
      </c>
      <c r="J4613" s="42"/>
      <c r="K4613" s="42"/>
      <c r="L4613" s="42" t="s">
        <v>4489</v>
      </c>
      <c r="M4613" s="42" t="s">
        <v>2416</v>
      </c>
      <c r="N4613" s="42" t="s">
        <v>2417</v>
      </c>
      <c r="O4613" s="137" t="s">
        <v>2418</v>
      </c>
      <c r="P4613" s="42" t="s">
        <v>64</v>
      </c>
      <c r="Q4613" s="42" t="s">
        <v>65</v>
      </c>
      <c r="R4613" s="42">
        <v>1</v>
      </c>
      <c r="S4613" s="137" t="s">
        <v>2419</v>
      </c>
      <c r="T4613" s="62">
        <v>699571750</v>
      </c>
      <c r="U4613" s="62">
        <v>676520223.12</v>
      </c>
      <c r="Z4613" s="54" t="s">
        <v>68</v>
      </c>
      <c r="AA4613" s="132">
        <v>7.6198934551328404E-6</v>
      </c>
      <c r="AJ4613" s="42"/>
      <c r="AM4613" s="42"/>
      <c r="AN4613" s="42"/>
      <c r="AO4613" s="42"/>
      <c r="AP4613" s="42"/>
      <c r="AY4613" s="42"/>
      <c r="AZ4613" s="42"/>
      <c r="BA4613" s="42"/>
      <c r="BB4613" s="42"/>
      <c r="BN4613" s="54" t="s">
        <v>4578</v>
      </c>
      <c r="BO4613" s="58" t="str">
        <f t="shared" si="72"/>
        <v>境内资产</v>
      </c>
      <c r="BP4613" s="58" t="str">
        <f>IF(M4613="",VLOOKUP(D4613,Sheet4!$A$1:$B$92,2,0),VLOOKUP(Q4613,Sheet4!$A$1:$B$92,2,0))</f>
        <v>保险资产管理产品</v>
      </c>
    </row>
    <row r="4614" spans="1:68" s="58" customFormat="1" ht="12.75" customHeight="1">
      <c r="A4614" s="64" t="s">
        <v>3122</v>
      </c>
      <c r="B4614" s="54" t="s">
        <v>3123</v>
      </c>
      <c r="C4614" s="252" t="s">
        <v>5552</v>
      </c>
      <c r="D4614" s="252" t="s">
        <v>672</v>
      </c>
      <c r="E4614" s="54" t="s">
        <v>3124</v>
      </c>
      <c r="F4614" s="54" t="s">
        <v>3123</v>
      </c>
      <c r="G4614" s="129">
        <v>20300</v>
      </c>
      <c r="H4614" s="323">
        <v>174423</v>
      </c>
      <c r="I4614" s="323">
        <v>207669</v>
      </c>
      <c r="J4614" s="42"/>
      <c r="K4614" s="42"/>
      <c r="L4614" s="42" t="s">
        <v>4489</v>
      </c>
      <c r="M4614" s="42" t="s">
        <v>2416</v>
      </c>
      <c r="N4614" s="42" t="s">
        <v>2417</v>
      </c>
      <c r="O4614" s="137" t="s">
        <v>2418</v>
      </c>
      <c r="P4614" s="42" t="s">
        <v>64</v>
      </c>
      <c r="Q4614" s="42" t="s">
        <v>65</v>
      </c>
      <c r="R4614" s="42">
        <v>1</v>
      </c>
      <c r="S4614" s="137" t="s">
        <v>2419</v>
      </c>
      <c r="T4614" s="62">
        <v>699571750</v>
      </c>
      <c r="U4614" s="62">
        <v>676520223.12</v>
      </c>
      <c r="Z4614" s="54" t="s">
        <v>68</v>
      </c>
      <c r="AA4614" s="132">
        <v>2.62638152762628E-5</v>
      </c>
      <c r="AJ4614" s="42"/>
      <c r="AM4614" s="42"/>
      <c r="AN4614" s="42"/>
      <c r="AO4614" s="42"/>
      <c r="AP4614" s="42"/>
      <c r="AY4614" s="42"/>
      <c r="AZ4614" s="42"/>
      <c r="BA4614" s="42"/>
      <c r="BB4614" s="42"/>
      <c r="BN4614" s="54" t="s">
        <v>4578</v>
      </c>
      <c r="BO4614" s="58" t="str">
        <f t="shared" si="72"/>
        <v>境内资产</v>
      </c>
      <c r="BP4614" s="58" t="str">
        <f>IF(M4614="",VLOOKUP(D4614,Sheet4!$A$1:$B$92,2,0),VLOOKUP(Q4614,Sheet4!$A$1:$B$92,2,0))</f>
        <v>保险资产管理产品</v>
      </c>
    </row>
    <row r="4615" spans="1:68" s="58" customFormat="1" ht="12.75" customHeight="1">
      <c r="A4615" s="64" t="s">
        <v>3125</v>
      </c>
      <c r="B4615" s="54" t="s">
        <v>3126</v>
      </c>
      <c r="C4615" s="252" t="s">
        <v>5552</v>
      </c>
      <c r="D4615" s="252" t="s">
        <v>672</v>
      </c>
      <c r="E4615" s="54" t="s">
        <v>3127</v>
      </c>
      <c r="F4615" s="54" t="s">
        <v>3126</v>
      </c>
      <c r="G4615" s="129">
        <v>41200</v>
      </c>
      <c r="H4615" s="323">
        <v>277995</v>
      </c>
      <c r="I4615" s="323">
        <v>213004</v>
      </c>
      <c r="J4615" s="42"/>
      <c r="K4615" s="42"/>
      <c r="L4615" s="42" t="s">
        <v>4489</v>
      </c>
      <c r="M4615" s="42" t="s">
        <v>2416</v>
      </c>
      <c r="N4615" s="42" t="s">
        <v>2417</v>
      </c>
      <c r="O4615" s="137" t="s">
        <v>2418</v>
      </c>
      <c r="P4615" s="42" t="s">
        <v>64</v>
      </c>
      <c r="Q4615" s="42" t="s">
        <v>65</v>
      </c>
      <c r="R4615" s="42">
        <v>1</v>
      </c>
      <c r="S4615" s="137" t="s">
        <v>2419</v>
      </c>
      <c r="T4615" s="62">
        <v>699571750</v>
      </c>
      <c r="U4615" s="62">
        <v>676520223.12</v>
      </c>
      <c r="Z4615" s="54" t="s">
        <v>68</v>
      </c>
      <c r="AA4615" s="132">
        <v>5.6606062947076899E-5</v>
      </c>
      <c r="AJ4615" s="42"/>
      <c r="AM4615" s="42"/>
      <c r="AN4615" s="42"/>
      <c r="AO4615" s="42"/>
      <c r="AP4615" s="42"/>
      <c r="AY4615" s="42"/>
      <c r="AZ4615" s="42"/>
      <c r="BA4615" s="42"/>
      <c r="BB4615" s="42"/>
      <c r="BN4615" s="54" t="s">
        <v>4578</v>
      </c>
      <c r="BO4615" s="58" t="str">
        <f t="shared" si="72"/>
        <v>境内资产</v>
      </c>
      <c r="BP4615" s="58" t="str">
        <f>IF(M4615="",VLOOKUP(D4615,Sheet4!$A$1:$B$92,2,0),VLOOKUP(Q4615,Sheet4!$A$1:$B$92,2,0))</f>
        <v>保险资产管理产品</v>
      </c>
    </row>
    <row r="4616" spans="1:68" s="58" customFormat="1" ht="12.75" customHeight="1">
      <c r="A4616" s="64" t="s">
        <v>3128</v>
      </c>
      <c r="B4616" s="54" t="s">
        <v>3129</v>
      </c>
      <c r="C4616" s="252" t="s">
        <v>5552</v>
      </c>
      <c r="D4616" s="252" t="s">
        <v>672</v>
      </c>
      <c r="E4616" s="54" t="s">
        <v>3130</v>
      </c>
      <c r="F4616" s="54" t="s">
        <v>3129</v>
      </c>
      <c r="G4616" s="129">
        <v>11000</v>
      </c>
      <c r="H4616" s="323">
        <v>226585</v>
      </c>
      <c r="I4616" s="323">
        <v>201080</v>
      </c>
      <c r="J4616" s="42"/>
      <c r="K4616" s="42"/>
      <c r="L4616" s="42" t="s">
        <v>4489</v>
      </c>
      <c r="M4616" s="42" t="s">
        <v>2416</v>
      </c>
      <c r="N4616" s="42" t="s">
        <v>2417</v>
      </c>
      <c r="O4616" s="137" t="s">
        <v>2418</v>
      </c>
      <c r="P4616" s="42" t="s">
        <v>64</v>
      </c>
      <c r="Q4616" s="42" t="s">
        <v>65</v>
      </c>
      <c r="R4616" s="42">
        <v>1</v>
      </c>
      <c r="S4616" s="137" t="s">
        <v>2419</v>
      </c>
      <c r="T4616" s="62">
        <v>699571750</v>
      </c>
      <c r="U4616" s="62">
        <v>676520223.12</v>
      </c>
      <c r="Z4616" s="54" t="s">
        <v>68</v>
      </c>
      <c r="AA4616" s="132">
        <v>1.80186367316655E-5</v>
      </c>
      <c r="AJ4616" s="42"/>
      <c r="AM4616" s="42"/>
      <c r="AN4616" s="42"/>
      <c r="AO4616" s="42"/>
      <c r="AP4616" s="42"/>
      <c r="AY4616" s="42"/>
      <c r="AZ4616" s="42"/>
      <c r="BA4616" s="42"/>
      <c r="BB4616" s="42"/>
      <c r="BN4616" s="54" t="s">
        <v>4578</v>
      </c>
      <c r="BO4616" s="58" t="str">
        <f t="shared" si="72"/>
        <v>境内资产</v>
      </c>
      <c r="BP4616" s="58" t="str">
        <f>IF(M4616="",VLOOKUP(D4616,Sheet4!$A$1:$B$92,2,0),VLOOKUP(Q4616,Sheet4!$A$1:$B$92,2,0))</f>
        <v>保险资产管理产品</v>
      </c>
    </row>
    <row r="4617" spans="1:68" s="58" customFormat="1" ht="12.75" customHeight="1">
      <c r="A4617" s="64" t="s">
        <v>3131</v>
      </c>
      <c r="B4617" s="54" t="s">
        <v>3132</v>
      </c>
      <c r="C4617" s="252" t="s">
        <v>5552</v>
      </c>
      <c r="D4617" s="252" t="s">
        <v>672</v>
      </c>
      <c r="E4617" s="54" t="s">
        <v>3133</v>
      </c>
      <c r="F4617" s="54" t="s">
        <v>3132</v>
      </c>
      <c r="G4617" s="129">
        <v>4115</v>
      </c>
      <c r="H4617" s="323">
        <v>703275.37</v>
      </c>
      <c r="I4617" s="323">
        <v>661692</v>
      </c>
      <c r="J4617" s="42"/>
      <c r="K4617" s="42"/>
      <c r="L4617" s="42" t="s">
        <v>4489</v>
      </c>
      <c r="M4617" s="42" t="s">
        <v>2416</v>
      </c>
      <c r="N4617" s="42" t="s">
        <v>2417</v>
      </c>
      <c r="O4617" s="137" t="s">
        <v>2418</v>
      </c>
      <c r="P4617" s="42" t="s">
        <v>64</v>
      </c>
      <c r="Q4617" s="42" t="s">
        <v>65</v>
      </c>
      <c r="R4617" s="42">
        <v>1</v>
      </c>
      <c r="S4617" s="137" t="s">
        <v>2419</v>
      </c>
      <c r="T4617" s="62">
        <v>699571750</v>
      </c>
      <c r="U4617" s="62">
        <v>676520223.12</v>
      </c>
      <c r="Z4617" s="54" t="s">
        <v>280</v>
      </c>
      <c r="AA4617" s="132">
        <v>4.6750313562248897E-6</v>
      </c>
      <c r="AJ4617" s="42"/>
      <c r="AM4617" s="42"/>
      <c r="AN4617" s="42"/>
      <c r="AO4617" s="42"/>
      <c r="AP4617" s="42"/>
      <c r="AY4617" s="42"/>
      <c r="AZ4617" s="42"/>
      <c r="BA4617" s="42"/>
      <c r="BB4617" s="42"/>
      <c r="BN4617" s="54" t="s">
        <v>4578</v>
      </c>
      <c r="BO4617" s="58" t="str">
        <f t="shared" si="72"/>
        <v>境内资产</v>
      </c>
      <c r="BP4617" s="58" t="str">
        <f>IF(M4617="",VLOOKUP(D4617,Sheet4!$A$1:$B$92,2,0),VLOOKUP(Q4617,Sheet4!$A$1:$B$92,2,0))</f>
        <v>保险资产管理产品</v>
      </c>
    </row>
    <row r="4618" spans="1:68" s="58" customFormat="1" ht="12.75" customHeight="1">
      <c r="A4618" s="64" t="s">
        <v>3134</v>
      </c>
      <c r="B4618" s="54" t="s">
        <v>3135</v>
      </c>
      <c r="C4618" s="252" t="s">
        <v>5552</v>
      </c>
      <c r="D4618" s="252" t="s">
        <v>672</v>
      </c>
      <c r="E4618" s="54" t="s">
        <v>3136</v>
      </c>
      <c r="F4618" s="54" t="s">
        <v>3135</v>
      </c>
      <c r="G4618" s="54">
        <v>700</v>
      </c>
      <c r="H4618" s="323">
        <v>251667.73</v>
      </c>
      <c r="I4618" s="323">
        <v>222530</v>
      </c>
      <c r="J4618" s="42"/>
      <c r="K4618" s="42"/>
      <c r="L4618" s="42" t="s">
        <v>4489</v>
      </c>
      <c r="M4618" s="42" t="s">
        <v>2416</v>
      </c>
      <c r="N4618" s="42" t="s">
        <v>2417</v>
      </c>
      <c r="O4618" s="137" t="s">
        <v>2418</v>
      </c>
      <c r="P4618" s="42" t="s">
        <v>64</v>
      </c>
      <c r="Q4618" s="42" t="s">
        <v>65</v>
      </c>
      <c r="R4618" s="42">
        <v>1</v>
      </c>
      <c r="S4618" s="137" t="s">
        <v>2419</v>
      </c>
      <c r="T4618" s="62">
        <v>699571750</v>
      </c>
      <c r="U4618" s="62">
        <v>676520223.12</v>
      </c>
      <c r="Z4618" s="54" t="s">
        <v>68</v>
      </c>
      <c r="AA4618" s="132">
        <v>9.7403389821640803E-6</v>
      </c>
      <c r="AJ4618" s="42"/>
      <c r="AM4618" s="42"/>
      <c r="AN4618" s="42"/>
      <c r="AO4618" s="42"/>
      <c r="AP4618" s="42"/>
      <c r="AY4618" s="42"/>
      <c r="AZ4618" s="42"/>
      <c r="BA4618" s="42"/>
      <c r="BB4618" s="42"/>
      <c r="BN4618" s="54" t="s">
        <v>4578</v>
      </c>
      <c r="BO4618" s="58" t="str">
        <f t="shared" si="72"/>
        <v>境内资产</v>
      </c>
      <c r="BP4618" s="58" t="str">
        <f>IF(M4618="",VLOOKUP(D4618,Sheet4!$A$1:$B$92,2,0),VLOOKUP(Q4618,Sheet4!$A$1:$B$92,2,0))</f>
        <v>保险资产管理产品</v>
      </c>
    </row>
    <row r="4619" spans="1:68" s="58" customFormat="1" ht="12.75" customHeight="1">
      <c r="A4619" s="64" t="s">
        <v>3137</v>
      </c>
      <c r="B4619" s="54" t="s">
        <v>3138</v>
      </c>
      <c r="C4619" s="252" t="s">
        <v>5552</v>
      </c>
      <c r="D4619" s="252" t="s">
        <v>672</v>
      </c>
      <c r="E4619" s="54" t="s">
        <v>3139</v>
      </c>
      <c r="F4619" s="54" t="s">
        <v>3138</v>
      </c>
      <c r="G4619" s="129">
        <v>18100</v>
      </c>
      <c r="H4619" s="323">
        <v>216159</v>
      </c>
      <c r="I4619" s="323">
        <v>196747</v>
      </c>
      <c r="J4619" s="42"/>
      <c r="K4619" s="42"/>
      <c r="L4619" s="42" t="s">
        <v>4489</v>
      </c>
      <c r="M4619" s="42" t="s">
        <v>2416</v>
      </c>
      <c r="N4619" s="42" t="s">
        <v>2417</v>
      </c>
      <c r="O4619" s="137" t="s">
        <v>2418</v>
      </c>
      <c r="P4619" s="42" t="s">
        <v>64</v>
      </c>
      <c r="Q4619" s="42" t="s">
        <v>65</v>
      </c>
      <c r="R4619" s="42">
        <v>1</v>
      </c>
      <c r="S4619" s="137" t="s">
        <v>2419</v>
      </c>
      <c r="T4619" s="62">
        <v>699571750</v>
      </c>
      <c r="U4619" s="62">
        <v>676520223.12</v>
      </c>
      <c r="Z4619" s="54" t="s">
        <v>68</v>
      </c>
      <c r="AA4619" s="132">
        <v>4.6062701633591302E-5</v>
      </c>
      <c r="AJ4619" s="42"/>
      <c r="AM4619" s="42"/>
      <c r="AN4619" s="42"/>
      <c r="AO4619" s="42"/>
      <c r="AP4619" s="42"/>
      <c r="AY4619" s="42"/>
      <c r="AZ4619" s="42"/>
      <c r="BA4619" s="42"/>
      <c r="BB4619" s="42"/>
      <c r="BN4619" s="54" t="s">
        <v>4578</v>
      </c>
      <c r="BO4619" s="58" t="str">
        <f t="shared" si="72"/>
        <v>境内资产</v>
      </c>
      <c r="BP4619" s="58" t="str">
        <f>IF(M4619="",VLOOKUP(D4619,Sheet4!$A$1:$B$92,2,0),VLOOKUP(Q4619,Sheet4!$A$1:$B$92,2,0))</f>
        <v>保险资产管理产品</v>
      </c>
    </row>
    <row r="4620" spans="1:68" s="58" customFormat="1" ht="12.75" customHeight="1">
      <c r="A4620" s="64" t="s">
        <v>3140</v>
      </c>
      <c r="B4620" s="54" t="s">
        <v>3141</v>
      </c>
      <c r="C4620" s="252" t="s">
        <v>5552</v>
      </c>
      <c r="D4620" s="252" t="s">
        <v>672</v>
      </c>
      <c r="E4620" s="54" t="s">
        <v>3142</v>
      </c>
      <c r="F4620" s="54" t="s">
        <v>3141</v>
      </c>
      <c r="G4620" s="129">
        <v>7500</v>
      </c>
      <c r="H4620" s="323">
        <v>205846.56</v>
      </c>
      <c r="I4620" s="323">
        <v>140100</v>
      </c>
      <c r="J4620" s="42"/>
      <c r="K4620" s="42"/>
      <c r="L4620" s="42" t="s">
        <v>4489</v>
      </c>
      <c r="M4620" s="42" t="s">
        <v>2416</v>
      </c>
      <c r="N4620" s="42" t="s">
        <v>2417</v>
      </c>
      <c r="O4620" s="137" t="s">
        <v>2418</v>
      </c>
      <c r="P4620" s="42" t="s">
        <v>64</v>
      </c>
      <c r="Q4620" s="42" t="s">
        <v>65</v>
      </c>
      <c r="R4620" s="42">
        <v>1</v>
      </c>
      <c r="S4620" s="137" t="s">
        <v>2419</v>
      </c>
      <c r="T4620" s="62">
        <v>699571750</v>
      </c>
      <c r="U4620" s="62">
        <v>676520223.12</v>
      </c>
      <c r="Z4620" s="54" t="s">
        <v>68</v>
      </c>
      <c r="AA4620" s="132">
        <v>2.33284395451265E-5</v>
      </c>
      <c r="AJ4620" s="42"/>
      <c r="AM4620" s="42"/>
      <c r="AN4620" s="42"/>
      <c r="AO4620" s="42"/>
      <c r="AP4620" s="42"/>
      <c r="AY4620" s="42"/>
      <c r="AZ4620" s="42"/>
      <c r="BA4620" s="42"/>
      <c r="BB4620" s="42"/>
      <c r="BN4620" s="54" t="s">
        <v>4578</v>
      </c>
      <c r="BO4620" s="58" t="str">
        <f t="shared" si="72"/>
        <v>境内资产</v>
      </c>
      <c r="BP4620" s="58" t="str">
        <f>IF(M4620="",VLOOKUP(D4620,Sheet4!$A$1:$B$92,2,0),VLOOKUP(Q4620,Sheet4!$A$1:$B$92,2,0))</f>
        <v>保险资产管理产品</v>
      </c>
    </row>
    <row r="4621" spans="1:68" s="58" customFormat="1" ht="12.75" customHeight="1">
      <c r="A4621" s="64" t="s">
        <v>3143</v>
      </c>
      <c r="B4621" s="54" t="s">
        <v>3144</v>
      </c>
      <c r="C4621" s="252" t="s">
        <v>5552</v>
      </c>
      <c r="D4621" s="252" t="s">
        <v>672</v>
      </c>
      <c r="E4621" s="54" t="s">
        <v>3145</v>
      </c>
      <c r="F4621" s="54" t="s">
        <v>3144</v>
      </c>
      <c r="G4621" s="129">
        <v>14700</v>
      </c>
      <c r="H4621" s="323">
        <v>448237.79</v>
      </c>
      <c r="I4621" s="323">
        <v>338541</v>
      </c>
      <c r="J4621" s="42"/>
      <c r="K4621" s="42"/>
      <c r="L4621" s="42" t="s">
        <v>4489</v>
      </c>
      <c r="M4621" s="42" t="s">
        <v>2416</v>
      </c>
      <c r="N4621" s="42" t="s">
        <v>2417</v>
      </c>
      <c r="O4621" s="137" t="s">
        <v>2418</v>
      </c>
      <c r="P4621" s="42" t="s">
        <v>64</v>
      </c>
      <c r="Q4621" s="42" t="s">
        <v>65</v>
      </c>
      <c r="R4621" s="42">
        <v>1</v>
      </c>
      <c r="S4621" s="137" t="s">
        <v>2419</v>
      </c>
      <c r="T4621" s="62">
        <v>699571750</v>
      </c>
      <c r="U4621" s="62">
        <v>676520223.12</v>
      </c>
      <c r="Z4621" s="54" t="s">
        <v>68</v>
      </c>
      <c r="AA4621" s="132">
        <v>1.12795706028608E-5</v>
      </c>
      <c r="AJ4621" s="42"/>
      <c r="AM4621" s="42"/>
      <c r="AN4621" s="42"/>
      <c r="AO4621" s="42"/>
      <c r="AP4621" s="42"/>
      <c r="AY4621" s="42"/>
      <c r="AZ4621" s="42"/>
      <c r="BA4621" s="42"/>
      <c r="BB4621" s="42"/>
      <c r="BN4621" s="54" t="s">
        <v>4578</v>
      </c>
      <c r="BO4621" s="58" t="str">
        <f t="shared" si="72"/>
        <v>境内资产</v>
      </c>
      <c r="BP4621" s="58" t="str">
        <f>IF(M4621="",VLOOKUP(D4621,Sheet4!$A$1:$B$92,2,0),VLOOKUP(Q4621,Sheet4!$A$1:$B$92,2,0))</f>
        <v>保险资产管理产品</v>
      </c>
    </row>
    <row r="4622" spans="1:68" s="58" customFormat="1" ht="12.75" customHeight="1">
      <c r="A4622" s="64" t="s">
        <v>3146</v>
      </c>
      <c r="B4622" s="54" t="s">
        <v>3147</v>
      </c>
      <c r="C4622" s="252" t="s">
        <v>5552</v>
      </c>
      <c r="D4622" s="252" t="s">
        <v>672</v>
      </c>
      <c r="E4622" s="54" t="s">
        <v>3148</v>
      </c>
      <c r="F4622" s="54" t="s">
        <v>3147</v>
      </c>
      <c r="G4622" s="129">
        <v>3400</v>
      </c>
      <c r="H4622" s="323">
        <v>623302</v>
      </c>
      <c r="I4622" s="323">
        <v>665278</v>
      </c>
      <c r="J4622" s="42"/>
      <c r="K4622" s="42"/>
      <c r="L4622" s="42" t="s">
        <v>4489</v>
      </c>
      <c r="M4622" s="42" t="s">
        <v>2416</v>
      </c>
      <c r="N4622" s="42" t="s">
        <v>2417</v>
      </c>
      <c r="O4622" s="137" t="s">
        <v>2418</v>
      </c>
      <c r="P4622" s="42" t="s">
        <v>64</v>
      </c>
      <c r="Q4622" s="42" t="s">
        <v>65</v>
      </c>
      <c r="R4622" s="42">
        <v>1</v>
      </c>
      <c r="S4622" s="137" t="s">
        <v>2419</v>
      </c>
      <c r="T4622" s="62">
        <v>699571750</v>
      </c>
      <c r="U4622" s="62">
        <v>676520223.12</v>
      </c>
      <c r="Z4622" s="54" t="s">
        <v>68</v>
      </c>
      <c r="AA4622" s="132">
        <v>1.6914584225142301E-5</v>
      </c>
      <c r="AJ4622" s="42"/>
      <c r="AM4622" s="42"/>
      <c r="AN4622" s="42"/>
      <c r="AO4622" s="42"/>
      <c r="AP4622" s="42"/>
      <c r="AY4622" s="42"/>
      <c r="AZ4622" s="42"/>
      <c r="BA4622" s="42"/>
      <c r="BB4622" s="42"/>
      <c r="BN4622" s="54" t="s">
        <v>4578</v>
      </c>
      <c r="BO4622" s="58" t="str">
        <f t="shared" si="72"/>
        <v>境内资产</v>
      </c>
      <c r="BP4622" s="58" t="str">
        <f>IF(M4622="",VLOOKUP(D4622,Sheet4!$A$1:$B$92,2,0),VLOOKUP(Q4622,Sheet4!$A$1:$B$92,2,0))</f>
        <v>保险资产管理产品</v>
      </c>
    </row>
    <row r="4623" spans="1:68" s="58" customFormat="1" ht="12.75" customHeight="1">
      <c r="A4623" s="64" t="s">
        <v>3149</v>
      </c>
      <c r="B4623" s="54" t="s">
        <v>3150</v>
      </c>
      <c r="C4623" s="252" t="s">
        <v>5552</v>
      </c>
      <c r="D4623" s="252" t="s">
        <v>672</v>
      </c>
      <c r="E4623" s="54" t="s">
        <v>3151</v>
      </c>
      <c r="F4623" s="54" t="s">
        <v>3150</v>
      </c>
      <c r="G4623" s="129">
        <v>36900</v>
      </c>
      <c r="H4623" s="323">
        <v>349870</v>
      </c>
      <c r="I4623" s="323">
        <v>289296</v>
      </c>
      <c r="J4623" s="42"/>
      <c r="K4623" s="42"/>
      <c r="L4623" s="42" t="s">
        <v>4489</v>
      </c>
      <c r="M4623" s="42" t="s">
        <v>2416</v>
      </c>
      <c r="N4623" s="42" t="s">
        <v>2417</v>
      </c>
      <c r="O4623" s="137" t="s">
        <v>2418</v>
      </c>
      <c r="P4623" s="42" t="s">
        <v>64</v>
      </c>
      <c r="Q4623" s="42" t="s">
        <v>65</v>
      </c>
      <c r="R4623" s="42">
        <v>1</v>
      </c>
      <c r="S4623" s="137" t="s">
        <v>2419</v>
      </c>
      <c r="T4623" s="62">
        <v>699571750</v>
      </c>
      <c r="U4623" s="62">
        <v>676520223.12</v>
      </c>
      <c r="Z4623" s="54" t="s">
        <v>68</v>
      </c>
      <c r="AA4623" s="132">
        <v>4.0023419839699897E-5</v>
      </c>
      <c r="AJ4623" s="42"/>
      <c r="AM4623" s="42"/>
      <c r="AN4623" s="42"/>
      <c r="AO4623" s="42"/>
      <c r="AP4623" s="42"/>
      <c r="AY4623" s="42"/>
      <c r="AZ4623" s="42"/>
      <c r="BA4623" s="42"/>
      <c r="BB4623" s="42"/>
      <c r="BN4623" s="54" t="s">
        <v>4578</v>
      </c>
      <c r="BO4623" s="58" t="str">
        <f t="shared" si="72"/>
        <v>境内资产</v>
      </c>
      <c r="BP4623" s="58" t="str">
        <f>IF(M4623="",VLOOKUP(D4623,Sheet4!$A$1:$B$92,2,0),VLOOKUP(Q4623,Sheet4!$A$1:$B$92,2,0))</f>
        <v>保险资产管理产品</v>
      </c>
    </row>
    <row r="4624" spans="1:68" s="58" customFormat="1" ht="12.75" customHeight="1">
      <c r="A4624" s="64" t="s">
        <v>3152</v>
      </c>
      <c r="B4624" s="54" t="s">
        <v>3153</v>
      </c>
      <c r="C4624" s="252" t="s">
        <v>5552</v>
      </c>
      <c r="D4624" s="252" t="s">
        <v>672</v>
      </c>
      <c r="E4624" s="54" t="s">
        <v>3154</v>
      </c>
      <c r="F4624" s="54" t="s">
        <v>3153</v>
      </c>
      <c r="G4624" s="129">
        <v>5300</v>
      </c>
      <c r="H4624" s="323">
        <v>572458</v>
      </c>
      <c r="I4624" s="323">
        <v>469050</v>
      </c>
      <c r="J4624" s="42"/>
      <c r="K4624" s="42"/>
      <c r="L4624" s="42" t="s">
        <v>4489</v>
      </c>
      <c r="M4624" s="42" t="s">
        <v>2416</v>
      </c>
      <c r="N4624" s="42" t="s">
        <v>2417</v>
      </c>
      <c r="O4624" s="137" t="s">
        <v>2418</v>
      </c>
      <c r="P4624" s="42" t="s">
        <v>64</v>
      </c>
      <c r="Q4624" s="42" t="s">
        <v>65</v>
      </c>
      <c r="R4624" s="42">
        <v>1</v>
      </c>
      <c r="S4624" s="137" t="s">
        <v>2419</v>
      </c>
      <c r="T4624" s="62">
        <v>699571750</v>
      </c>
      <c r="U4624" s="62">
        <v>676520223.12</v>
      </c>
      <c r="Z4624" s="54" t="s">
        <v>68</v>
      </c>
      <c r="AA4624" s="132">
        <v>1.5411444181368799E-5</v>
      </c>
      <c r="AJ4624" s="42"/>
      <c r="AM4624" s="42"/>
      <c r="AN4624" s="42"/>
      <c r="AO4624" s="42"/>
      <c r="AP4624" s="42"/>
      <c r="AY4624" s="42"/>
      <c r="AZ4624" s="42"/>
      <c r="BA4624" s="42"/>
      <c r="BB4624" s="42"/>
      <c r="BN4624" s="54" t="s">
        <v>4578</v>
      </c>
      <c r="BO4624" s="58" t="str">
        <f t="shared" si="72"/>
        <v>境内资产</v>
      </c>
      <c r="BP4624" s="58" t="str">
        <f>IF(M4624="",VLOOKUP(D4624,Sheet4!$A$1:$B$92,2,0),VLOOKUP(Q4624,Sheet4!$A$1:$B$92,2,0))</f>
        <v>保险资产管理产品</v>
      </c>
    </row>
    <row r="4625" spans="1:68" s="58" customFormat="1" ht="12.75" customHeight="1">
      <c r="A4625" s="64" t="s">
        <v>3155</v>
      </c>
      <c r="B4625" s="54" t="s">
        <v>3156</v>
      </c>
      <c r="C4625" s="252" t="s">
        <v>5552</v>
      </c>
      <c r="D4625" s="252" t="s">
        <v>672</v>
      </c>
      <c r="E4625" s="54" t="s">
        <v>3157</v>
      </c>
      <c r="F4625" s="54" t="s">
        <v>3156</v>
      </c>
      <c r="G4625" s="129">
        <v>5300</v>
      </c>
      <c r="H4625" s="323">
        <v>350651.51</v>
      </c>
      <c r="I4625" s="323">
        <v>211629</v>
      </c>
      <c r="J4625" s="42"/>
      <c r="K4625" s="42"/>
      <c r="L4625" s="42" t="s">
        <v>4489</v>
      </c>
      <c r="M4625" s="42" t="s">
        <v>2416</v>
      </c>
      <c r="N4625" s="42" t="s">
        <v>2417</v>
      </c>
      <c r="O4625" s="137" t="s">
        <v>2418</v>
      </c>
      <c r="P4625" s="42" t="s">
        <v>64</v>
      </c>
      <c r="Q4625" s="42" t="s">
        <v>65</v>
      </c>
      <c r="R4625" s="42">
        <v>1</v>
      </c>
      <c r="S4625" s="137" t="s">
        <v>2419</v>
      </c>
      <c r="T4625" s="62">
        <v>699571750</v>
      </c>
      <c r="U4625" s="62">
        <v>676520223.12</v>
      </c>
      <c r="Z4625" s="54" t="s">
        <v>68</v>
      </c>
      <c r="AA4625" s="132">
        <v>2.5659596882891501E-5</v>
      </c>
      <c r="AJ4625" s="42"/>
      <c r="AM4625" s="42"/>
      <c r="AN4625" s="42"/>
      <c r="AO4625" s="42"/>
      <c r="AP4625" s="42"/>
      <c r="AY4625" s="42"/>
      <c r="AZ4625" s="42"/>
      <c r="BA4625" s="42"/>
      <c r="BB4625" s="42"/>
      <c r="BN4625" s="54" t="s">
        <v>4578</v>
      </c>
      <c r="BO4625" s="58" t="str">
        <f t="shared" si="72"/>
        <v>境内资产</v>
      </c>
      <c r="BP4625" s="58" t="str">
        <f>IF(M4625="",VLOOKUP(D4625,Sheet4!$A$1:$B$92,2,0),VLOOKUP(Q4625,Sheet4!$A$1:$B$92,2,0))</f>
        <v>保险资产管理产品</v>
      </c>
    </row>
    <row r="4626" spans="1:68" s="58" customFormat="1" ht="12.75" customHeight="1">
      <c r="A4626" s="64" t="s">
        <v>3158</v>
      </c>
      <c r="B4626" s="54" t="s">
        <v>3159</v>
      </c>
      <c r="C4626" s="252" t="s">
        <v>5552</v>
      </c>
      <c r="D4626" s="252" t="s">
        <v>672</v>
      </c>
      <c r="E4626" s="54" t="s">
        <v>3160</v>
      </c>
      <c r="F4626" s="54" t="s">
        <v>3159</v>
      </c>
      <c r="G4626" s="129">
        <v>16300</v>
      </c>
      <c r="H4626" s="323">
        <v>203647.8</v>
      </c>
      <c r="I4626" s="323">
        <v>144092</v>
      </c>
      <c r="J4626" s="42"/>
      <c r="K4626" s="42"/>
      <c r="L4626" s="42" t="s">
        <v>4489</v>
      </c>
      <c r="M4626" s="42" t="s">
        <v>2416</v>
      </c>
      <c r="N4626" s="42" t="s">
        <v>2417</v>
      </c>
      <c r="O4626" s="137" t="s">
        <v>2418</v>
      </c>
      <c r="P4626" s="42" t="s">
        <v>64</v>
      </c>
      <c r="Q4626" s="42" t="s">
        <v>65</v>
      </c>
      <c r="R4626" s="42">
        <v>1</v>
      </c>
      <c r="S4626" s="137" t="s">
        <v>2419</v>
      </c>
      <c r="T4626" s="62">
        <v>699571750</v>
      </c>
      <c r="U4626" s="62">
        <v>676520223.12</v>
      </c>
      <c r="Z4626" s="54" t="s">
        <v>68</v>
      </c>
      <c r="AA4626" s="132">
        <v>3.92151450083317E-5</v>
      </c>
      <c r="AJ4626" s="42"/>
      <c r="AM4626" s="42"/>
      <c r="AN4626" s="42"/>
      <c r="AO4626" s="42"/>
      <c r="AP4626" s="42"/>
      <c r="AY4626" s="42"/>
      <c r="AZ4626" s="42"/>
      <c r="BA4626" s="42"/>
      <c r="BB4626" s="42"/>
      <c r="BN4626" s="54" t="s">
        <v>4578</v>
      </c>
      <c r="BO4626" s="58" t="str">
        <f t="shared" si="72"/>
        <v>境内资产</v>
      </c>
      <c r="BP4626" s="58" t="str">
        <f>IF(M4626="",VLOOKUP(D4626,Sheet4!$A$1:$B$92,2,0),VLOOKUP(Q4626,Sheet4!$A$1:$B$92,2,0))</f>
        <v>保险资产管理产品</v>
      </c>
    </row>
    <row r="4627" spans="1:68" s="58" customFormat="1" ht="12.75" customHeight="1">
      <c r="A4627" s="64" t="s">
        <v>2218</v>
      </c>
      <c r="B4627" s="54" t="s">
        <v>1476</v>
      </c>
      <c r="C4627" s="252" t="s">
        <v>5552</v>
      </c>
      <c r="D4627" s="252" t="s">
        <v>672</v>
      </c>
      <c r="E4627" s="54" t="s">
        <v>3161</v>
      </c>
      <c r="F4627" s="54" t="s">
        <v>1476</v>
      </c>
      <c r="G4627" s="129">
        <v>4700</v>
      </c>
      <c r="H4627" s="323">
        <v>402039.06</v>
      </c>
      <c r="I4627" s="323">
        <v>368339</v>
      </c>
      <c r="J4627" s="42"/>
      <c r="K4627" s="42"/>
      <c r="L4627" s="42" t="s">
        <v>4489</v>
      </c>
      <c r="M4627" s="42" t="s">
        <v>2416</v>
      </c>
      <c r="N4627" s="42" t="s">
        <v>2417</v>
      </c>
      <c r="O4627" s="137" t="s">
        <v>2418</v>
      </c>
      <c r="P4627" s="42" t="s">
        <v>64</v>
      </c>
      <c r="Q4627" s="42" t="s">
        <v>65</v>
      </c>
      <c r="R4627" s="42">
        <v>1</v>
      </c>
      <c r="S4627" s="137" t="s">
        <v>2419</v>
      </c>
      <c r="T4627" s="62">
        <v>699571750</v>
      </c>
      <c r="U4627" s="62">
        <v>676520223.12</v>
      </c>
      <c r="Z4627" s="54" t="s">
        <v>280</v>
      </c>
      <c r="AA4627" s="132">
        <v>3.8484661286870797E-6</v>
      </c>
      <c r="AJ4627" s="42"/>
      <c r="AM4627" s="42"/>
      <c r="AN4627" s="42"/>
      <c r="AO4627" s="42"/>
      <c r="AP4627" s="42"/>
      <c r="AY4627" s="42"/>
      <c r="AZ4627" s="42"/>
      <c r="BA4627" s="42"/>
      <c r="BB4627" s="42"/>
      <c r="BN4627" s="54" t="s">
        <v>4578</v>
      </c>
      <c r="BO4627" s="58" t="str">
        <f t="shared" si="72"/>
        <v>境内资产</v>
      </c>
      <c r="BP4627" s="58" t="str">
        <f>IF(M4627="",VLOOKUP(D4627,Sheet4!$A$1:$B$92,2,0),VLOOKUP(Q4627,Sheet4!$A$1:$B$92,2,0))</f>
        <v>保险资产管理产品</v>
      </c>
    </row>
    <row r="4628" spans="1:68" s="58" customFormat="1" ht="12.75" customHeight="1">
      <c r="A4628" s="64" t="s">
        <v>3162</v>
      </c>
      <c r="B4628" s="54" t="s">
        <v>3163</v>
      </c>
      <c r="C4628" s="252" t="s">
        <v>5552</v>
      </c>
      <c r="D4628" s="252" t="s">
        <v>672</v>
      </c>
      <c r="E4628" s="54" t="s">
        <v>3164</v>
      </c>
      <c r="F4628" s="54" t="s">
        <v>3163</v>
      </c>
      <c r="G4628" s="129">
        <v>10000</v>
      </c>
      <c r="H4628" s="323">
        <v>705743.58</v>
      </c>
      <c r="I4628" s="323">
        <v>540000</v>
      </c>
      <c r="J4628" s="42"/>
      <c r="K4628" s="42"/>
      <c r="L4628" s="42" t="s">
        <v>4489</v>
      </c>
      <c r="M4628" s="42" t="s">
        <v>2416</v>
      </c>
      <c r="N4628" s="42" t="s">
        <v>2417</v>
      </c>
      <c r="O4628" s="137" t="s">
        <v>2418</v>
      </c>
      <c r="P4628" s="42" t="s">
        <v>64</v>
      </c>
      <c r="Q4628" s="42" t="s">
        <v>65</v>
      </c>
      <c r="R4628" s="42">
        <v>1</v>
      </c>
      <c r="S4628" s="137" t="s">
        <v>2419</v>
      </c>
      <c r="T4628" s="62">
        <v>699571750</v>
      </c>
      <c r="U4628" s="62">
        <v>676520223.12</v>
      </c>
      <c r="Z4628" s="54" t="s">
        <v>68</v>
      </c>
      <c r="AA4628" s="132">
        <v>1.5817172591981201E-5</v>
      </c>
      <c r="AJ4628" s="42"/>
      <c r="AM4628" s="42"/>
      <c r="AN4628" s="42"/>
      <c r="AO4628" s="42"/>
      <c r="AP4628" s="42"/>
      <c r="AY4628" s="42"/>
      <c r="AZ4628" s="42"/>
      <c r="BA4628" s="42"/>
      <c r="BB4628" s="42"/>
      <c r="BN4628" s="54" t="s">
        <v>4578</v>
      </c>
      <c r="BO4628" s="58" t="str">
        <f t="shared" si="72"/>
        <v>境内资产</v>
      </c>
      <c r="BP4628" s="58" t="str">
        <f>IF(M4628="",VLOOKUP(D4628,Sheet4!$A$1:$B$92,2,0),VLOOKUP(Q4628,Sheet4!$A$1:$B$92,2,0))</f>
        <v>保险资产管理产品</v>
      </c>
    </row>
    <row r="4629" spans="1:68" s="58" customFormat="1" ht="12.75" customHeight="1">
      <c r="A4629" s="64" t="s">
        <v>3165</v>
      </c>
      <c r="B4629" s="54" t="s">
        <v>3166</v>
      </c>
      <c r="C4629" s="252" t="s">
        <v>5552</v>
      </c>
      <c r="D4629" s="252" t="s">
        <v>672</v>
      </c>
      <c r="E4629" s="54" t="s">
        <v>3167</v>
      </c>
      <c r="F4629" s="54" t="s">
        <v>3166</v>
      </c>
      <c r="G4629" s="129">
        <v>3100</v>
      </c>
      <c r="H4629" s="323">
        <v>37715.839999999997</v>
      </c>
      <c r="I4629" s="323">
        <v>32457</v>
      </c>
      <c r="J4629" s="42"/>
      <c r="K4629" s="42"/>
      <c r="L4629" s="42" t="s">
        <v>4489</v>
      </c>
      <c r="M4629" s="42" t="s">
        <v>2416</v>
      </c>
      <c r="N4629" s="42" t="s">
        <v>2417</v>
      </c>
      <c r="O4629" s="137" t="s">
        <v>2418</v>
      </c>
      <c r="P4629" s="42" t="s">
        <v>64</v>
      </c>
      <c r="Q4629" s="42" t="s">
        <v>65</v>
      </c>
      <c r="R4629" s="42">
        <v>1</v>
      </c>
      <c r="S4629" s="137" t="s">
        <v>2419</v>
      </c>
      <c r="T4629" s="62">
        <v>699571750</v>
      </c>
      <c r="U4629" s="62">
        <v>676520223.12</v>
      </c>
      <c r="Z4629" s="54" t="s">
        <v>68</v>
      </c>
      <c r="AA4629" s="132">
        <v>1.42378052520572E-5</v>
      </c>
      <c r="AJ4629" s="42"/>
      <c r="AM4629" s="42"/>
      <c r="AN4629" s="42"/>
      <c r="AO4629" s="42"/>
      <c r="AP4629" s="42"/>
      <c r="AY4629" s="42"/>
      <c r="AZ4629" s="42"/>
      <c r="BA4629" s="42"/>
      <c r="BB4629" s="42"/>
      <c r="BN4629" s="54" t="s">
        <v>4578</v>
      </c>
      <c r="BO4629" s="58" t="str">
        <f t="shared" si="72"/>
        <v>境内资产</v>
      </c>
      <c r="BP4629" s="58" t="str">
        <f>IF(M4629="",VLOOKUP(D4629,Sheet4!$A$1:$B$92,2,0),VLOOKUP(Q4629,Sheet4!$A$1:$B$92,2,0))</f>
        <v>保险资产管理产品</v>
      </c>
    </row>
    <row r="4630" spans="1:68" s="58" customFormat="1" ht="12.75" customHeight="1">
      <c r="A4630" s="64" t="s">
        <v>3168</v>
      </c>
      <c r="B4630" s="54" t="s">
        <v>3169</v>
      </c>
      <c r="C4630" s="252" t="s">
        <v>5552</v>
      </c>
      <c r="D4630" s="252" t="s">
        <v>672</v>
      </c>
      <c r="E4630" s="54" t="s">
        <v>3170</v>
      </c>
      <c r="F4630" s="54" t="s">
        <v>3169</v>
      </c>
      <c r="G4630" s="129">
        <v>6900</v>
      </c>
      <c r="H4630" s="323">
        <v>128483</v>
      </c>
      <c r="I4630" s="323">
        <v>120750</v>
      </c>
      <c r="J4630" s="42"/>
      <c r="K4630" s="42"/>
      <c r="L4630" s="42" t="s">
        <v>4489</v>
      </c>
      <c r="M4630" s="42" t="s">
        <v>2416</v>
      </c>
      <c r="N4630" s="42" t="s">
        <v>2417</v>
      </c>
      <c r="O4630" s="137" t="s">
        <v>2418</v>
      </c>
      <c r="P4630" s="42" t="s">
        <v>64</v>
      </c>
      <c r="Q4630" s="42" t="s">
        <v>65</v>
      </c>
      <c r="R4630" s="42">
        <v>1</v>
      </c>
      <c r="S4630" s="137" t="s">
        <v>2419</v>
      </c>
      <c r="T4630" s="62">
        <v>699571750</v>
      </c>
      <c r="U4630" s="62">
        <v>676520223.12</v>
      </c>
      <c r="Z4630" s="54" t="s">
        <v>68</v>
      </c>
      <c r="AA4630" s="132">
        <v>2.1768473225634499E-5</v>
      </c>
      <c r="AJ4630" s="42"/>
      <c r="AM4630" s="42"/>
      <c r="AN4630" s="42"/>
      <c r="AO4630" s="42"/>
      <c r="AP4630" s="42"/>
      <c r="AY4630" s="42"/>
      <c r="AZ4630" s="42"/>
      <c r="BA4630" s="42"/>
      <c r="BB4630" s="42"/>
      <c r="BN4630" s="54" t="s">
        <v>4578</v>
      </c>
      <c r="BO4630" s="58" t="str">
        <f t="shared" si="72"/>
        <v>境内资产</v>
      </c>
      <c r="BP4630" s="58" t="str">
        <f>IF(M4630="",VLOOKUP(D4630,Sheet4!$A$1:$B$92,2,0),VLOOKUP(Q4630,Sheet4!$A$1:$B$92,2,0))</f>
        <v>保险资产管理产品</v>
      </c>
    </row>
    <row r="4631" spans="1:68" s="58" customFormat="1" ht="12.75" customHeight="1">
      <c r="A4631" s="64" t="s">
        <v>3171</v>
      </c>
      <c r="B4631" s="54" t="s">
        <v>3172</v>
      </c>
      <c r="C4631" s="252" t="s">
        <v>5552</v>
      </c>
      <c r="D4631" s="252" t="s">
        <v>672</v>
      </c>
      <c r="E4631" s="54" t="s">
        <v>3173</v>
      </c>
      <c r="F4631" s="54" t="s">
        <v>3172</v>
      </c>
      <c r="G4631" s="129">
        <v>3700</v>
      </c>
      <c r="H4631" s="323">
        <v>207947</v>
      </c>
      <c r="I4631" s="323">
        <v>176564</v>
      </c>
      <c r="J4631" s="42"/>
      <c r="K4631" s="42"/>
      <c r="L4631" s="42" t="s">
        <v>4489</v>
      </c>
      <c r="M4631" s="42" t="s">
        <v>2416</v>
      </c>
      <c r="N4631" s="42" t="s">
        <v>2417</v>
      </c>
      <c r="O4631" s="137" t="s">
        <v>2418</v>
      </c>
      <c r="P4631" s="42" t="s">
        <v>64</v>
      </c>
      <c r="Q4631" s="42" t="s">
        <v>65</v>
      </c>
      <c r="R4631" s="42">
        <v>1</v>
      </c>
      <c r="S4631" s="137" t="s">
        <v>2419</v>
      </c>
      <c r="T4631" s="62">
        <v>699571750</v>
      </c>
      <c r="U4631" s="62">
        <v>676520223.12</v>
      </c>
      <c r="Z4631" s="54" t="s">
        <v>68</v>
      </c>
      <c r="AA4631" s="132">
        <v>2.42599031350588E-5</v>
      </c>
      <c r="AJ4631" s="42"/>
      <c r="AM4631" s="42"/>
      <c r="AN4631" s="42"/>
      <c r="AO4631" s="42"/>
      <c r="AP4631" s="42"/>
      <c r="AY4631" s="42"/>
      <c r="AZ4631" s="42"/>
      <c r="BA4631" s="42"/>
      <c r="BB4631" s="42"/>
      <c r="BN4631" s="54" t="s">
        <v>4578</v>
      </c>
      <c r="BO4631" s="58" t="str">
        <f t="shared" si="72"/>
        <v>境内资产</v>
      </c>
      <c r="BP4631" s="58" t="str">
        <f>IF(M4631="",VLOOKUP(D4631,Sheet4!$A$1:$B$92,2,0),VLOOKUP(Q4631,Sheet4!$A$1:$B$92,2,0))</f>
        <v>保险资产管理产品</v>
      </c>
    </row>
    <row r="4632" spans="1:68" s="58" customFormat="1" ht="12.75" customHeight="1">
      <c r="A4632" s="64" t="s">
        <v>3174</v>
      </c>
      <c r="B4632" s="54" t="s">
        <v>3175</v>
      </c>
      <c r="C4632" s="252" t="s">
        <v>5552</v>
      </c>
      <c r="D4632" s="252" t="s">
        <v>672</v>
      </c>
      <c r="E4632" s="54" t="s">
        <v>3176</v>
      </c>
      <c r="F4632" s="54" t="s">
        <v>3175</v>
      </c>
      <c r="G4632" s="129">
        <v>10900</v>
      </c>
      <c r="H4632" s="323">
        <v>119742</v>
      </c>
      <c r="I4632" s="323">
        <v>101152</v>
      </c>
      <c r="J4632" s="42"/>
      <c r="K4632" s="42"/>
      <c r="L4632" s="42" t="s">
        <v>4489</v>
      </c>
      <c r="M4632" s="42" t="s">
        <v>2416</v>
      </c>
      <c r="N4632" s="42" t="s">
        <v>2417</v>
      </c>
      <c r="O4632" s="137" t="s">
        <v>2418</v>
      </c>
      <c r="P4632" s="42" t="s">
        <v>64</v>
      </c>
      <c r="Q4632" s="42" t="s">
        <v>65</v>
      </c>
      <c r="R4632" s="42">
        <v>1</v>
      </c>
      <c r="S4632" s="137" t="s">
        <v>2419</v>
      </c>
      <c r="T4632" s="62">
        <v>699571750</v>
      </c>
      <c r="U4632" s="62">
        <v>676520223.12</v>
      </c>
      <c r="Z4632" s="54" t="s">
        <v>68</v>
      </c>
      <c r="AA4632" s="132">
        <v>5.1087364079490101E-5</v>
      </c>
      <c r="AJ4632" s="42"/>
      <c r="AM4632" s="42"/>
      <c r="AN4632" s="42"/>
      <c r="AO4632" s="42"/>
      <c r="AP4632" s="42"/>
      <c r="AY4632" s="42"/>
      <c r="AZ4632" s="42"/>
      <c r="BA4632" s="42"/>
      <c r="BB4632" s="42"/>
      <c r="BN4632" s="54" t="s">
        <v>4578</v>
      </c>
      <c r="BO4632" s="58" t="str">
        <f t="shared" si="72"/>
        <v>境内资产</v>
      </c>
      <c r="BP4632" s="58" t="str">
        <f>IF(M4632="",VLOOKUP(D4632,Sheet4!$A$1:$B$92,2,0),VLOOKUP(Q4632,Sheet4!$A$1:$B$92,2,0))</f>
        <v>保险资产管理产品</v>
      </c>
    </row>
    <row r="4633" spans="1:68" s="58" customFormat="1" ht="12.75" customHeight="1">
      <c r="A4633" s="64" t="s">
        <v>3177</v>
      </c>
      <c r="B4633" s="54" t="s">
        <v>3178</v>
      </c>
      <c r="C4633" s="252" t="s">
        <v>5552</v>
      </c>
      <c r="D4633" s="252" t="s">
        <v>672</v>
      </c>
      <c r="E4633" s="54" t="s">
        <v>3179</v>
      </c>
      <c r="F4633" s="54" t="s">
        <v>3178</v>
      </c>
      <c r="G4633" s="129">
        <v>3900</v>
      </c>
      <c r="H4633" s="323">
        <v>192283</v>
      </c>
      <c r="I4633" s="323">
        <v>164736</v>
      </c>
      <c r="J4633" s="42"/>
      <c r="K4633" s="42"/>
      <c r="L4633" s="42" t="s">
        <v>4489</v>
      </c>
      <c r="M4633" s="42" t="s">
        <v>2416</v>
      </c>
      <c r="N4633" s="42" t="s">
        <v>2417</v>
      </c>
      <c r="O4633" s="137" t="s">
        <v>2418</v>
      </c>
      <c r="P4633" s="42" t="s">
        <v>64</v>
      </c>
      <c r="Q4633" s="42" t="s">
        <v>65</v>
      </c>
      <c r="R4633" s="42">
        <v>1</v>
      </c>
      <c r="S4633" s="137" t="s">
        <v>2419</v>
      </c>
      <c r="T4633" s="62">
        <v>699571750</v>
      </c>
      <c r="U4633" s="62">
        <v>676520223.12</v>
      </c>
      <c r="Z4633" s="54" t="s">
        <v>68</v>
      </c>
      <c r="AA4633" s="132">
        <v>1.9977811310903999E-5</v>
      </c>
      <c r="AJ4633" s="42"/>
      <c r="AM4633" s="42"/>
      <c r="AN4633" s="42"/>
      <c r="AO4633" s="42"/>
      <c r="AP4633" s="42"/>
      <c r="AY4633" s="42"/>
      <c r="AZ4633" s="42"/>
      <c r="BA4633" s="42"/>
      <c r="BB4633" s="42"/>
      <c r="BN4633" s="54" t="s">
        <v>4578</v>
      </c>
      <c r="BO4633" s="58" t="str">
        <f t="shared" si="72"/>
        <v>境内资产</v>
      </c>
      <c r="BP4633" s="58" t="str">
        <f>IF(M4633="",VLOOKUP(D4633,Sheet4!$A$1:$B$92,2,0),VLOOKUP(Q4633,Sheet4!$A$1:$B$92,2,0))</f>
        <v>保险资产管理产品</v>
      </c>
    </row>
    <row r="4634" spans="1:68" s="58" customFormat="1" ht="12.75" customHeight="1">
      <c r="A4634" s="64" t="s">
        <v>3180</v>
      </c>
      <c r="B4634" s="54" t="s">
        <v>1522</v>
      </c>
      <c r="C4634" s="252" t="s">
        <v>5552</v>
      </c>
      <c r="D4634" s="252" t="s">
        <v>672</v>
      </c>
      <c r="E4634" s="54" t="s">
        <v>3181</v>
      </c>
      <c r="F4634" s="54" t="s">
        <v>1522</v>
      </c>
      <c r="G4634" s="129">
        <v>114200</v>
      </c>
      <c r="H4634" s="323">
        <v>600583</v>
      </c>
      <c r="I4634" s="323">
        <v>509332</v>
      </c>
      <c r="J4634" s="42"/>
      <c r="K4634" s="42"/>
      <c r="L4634" s="42" t="s">
        <v>4489</v>
      </c>
      <c r="M4634" s="42" t="s">
        <v>2416</v>
      </c>
      <c r="N4634" s="42" t="s">
        <v>2417</v>
      </c>
      <c r="O4634" s="137" t="s">
        <v>2418</v>
      </c>
      <c r="P4634" s="42" t="s">
        <v>64</v>
      </c>
      <c r="Q4634" s="42" t="s">
        <v>65</v>
      </c>
      <c r="R4634" s="42">
        <v>1</v>
      </c>
      <c r="S4634" s="137" t="s">
        <v>2419</v>
      </c>
      <c r="T4634" s="62">
        <v>699571750</v>
      </c>
      <c r="U4634" s="62">
        <v>676520223.12</v>
      </c>
      <c r="Z4634" s="54" t="s">
        <v>280</v>
      </c>
      <c r="AA4634" s="132">
        <v>5.2872229262487502E-6</v>
      </c>
      <c r="AJ4634" s="42"/>
      <c r="AM4634" s="42"/>
      <c r="AN4634" s="42"/>
      <c r="AO4634" s="42"/>
      <c r="AP4634" s="42"/>
      <c r="AY4634" s="42"/>
      <c r="AZ4634" s="42"/>
      <c r="BA4634" s="42"/>
      <c r="BB4634" s="42"/>
      <c r="BN4634" s="54" t="s">
        <v>4578</v>
      </c>
      <c r="BO4634" s="58" t="str">
        <f t="shared" si="72"/>
        <v>境内资产</v>
      </c>
      <c r="BP4634" s="58" t="str">
        <f>IF(M4634="",VLOOKUP(D4634,Sheet4!$A$1:$B$92,2,0),VLOOKUP(Q4634,Sheet4!$A$1:$B$92,2,0))</f>
        <v>保险资产管理产品</v>
      </c>
    </row>
    <row r="4635" spans="1:68" s="58" customFormat="1" ht="12.75" customHeight="1">
      <c r="A4635" s="64" t="s">
        <v>3182</v>
      </c>
      <c r="B4635" s="54" t="s">
        <v>3183</v>
      </c>
      <c r="C4635" s="252" t="s">
        <v>5552</v>
      </c>
      <c r="D4635" s="252" t="s">
        <v>672</v>
      </c>
      <c r="E4635" s="54" t="s">
        <v>3184</v>
      </c>
      <c r="F4635" s="54" t="s">
        <v>3183</v>
      </c>
      <c r="G4635" s="129">
        <v>3300</v>
      </c>
      <c r="H4635" s="323">
        <v>182144</v>
      </c>
      <c r="I4635" s="323">
        <v>144309</v>
      </c>
      <c r="J4635" s="42"/>
      <c r="K4635" s="42"/>
      <c r="L4635" s="42" t="s">
        <v>4489</v>
      </c>
      <c r="M4635" s="42" t="s">
        <v>2416</v>
      </c>
      <c r="N4635" s="42" t="s">
        <v>2417</v>
      </c>
      <c r="O4635" s="137" t="s">
        <v>2418</v>
      </c>
      <c r="P4635" s="42" t="s">
        <v>64</v>
      </c>
      <c r="Q4635" s="42" t="s">
        <v>65</v>
      </c>
      <c r="R4635" s="42">
        <v>1</v>
      </c>
      <c r="S4635" s="137" t="s">
        <v>2419</v>
      </c>
      <c r="T4635" s="62">
        <v>699571750</v>
      </c>
      <c r="U4635" s="62">
        <v>676520223.12</v>
      </c>
      <c r="Z4635" s="54" t="s">
        <v>68</v>
      </c>
      <c r="AA4635" s="132">
        <v>1.41557752989442E-5</v>
      </c>
      <c r="AJ4635" s="42"/>
      <c r="AM4635" s="42"/>
      <c r="AN4635" s="42"/>
      <c r="AO4635" s="42"/>
      <c r="AP4635" s="42"/>
      <c r="AY4635" s="42"/>
      <c r="AZ4635" s="42"/>
      <c r="BA4635" s="42"/>
      <c r="BB4635" s="42"/>
      <c r="BN4635" s="54" t="s">
        <v>4578</v>
      </c>
      <c r="BO4635" s="58" t="str">
        <f t="shared" si="72"/>
        <v>境内资产</v>
      </c>
      <c r="BP4635" s="58" t="str">
        <f>IF(M4635="",VLOOKUP(D4635,Sheet4!$A$1:$B$92,2,0),VLOOKUP(Q4635,Sheet4!$A$1:$B$92,2,0))</f>
        <v>保险资产管理产品</v>
      </c>
    </row>
    <row r="4636" spans="1:68" s="58" customFormat="1" ht="12.75" customHeight="1">
      <c r="A4636" s="64" t="s">
        <v>3185</v>
      </c>
      <c r="B4636" s="54" t="s">
        <v>3186</v>
      </c>
      <c r="C4636" s="252" t="s">
        <v>5552</v>
      </c>
      <c r="D4636" s="252" t="s">
        <v>672</v>
      </c>
      <c r="E4636" s="54" t="s">
        <v>3187</v>
      </c>
      <c r="F4636" s="54" t="s">
        <v>3186</v>
      </c>
      <c r="G4636" s="129">
        <v>1100</v>
      </c>
      <c r="H4636" s="323">
        <v>22294.44</v>
      </c>
      <c r="I4636" s="323">
        <v>17820</v>
      </c>
      <c r="J4636" s="42"/>
      <c r="K4636" s="42"/>
      <c r="L4636" s="42" t="s">
        <v>4489</v>
      </c>
      <c r="M4636" s="42" t="s">
        <v>2416</v>
      </c>
      <c r="N4636" s="42" t="s">
        <v>2417</v>
      </c>
      <c r="O4636" s="137" t="s">
        <v>2418</v>
      </c>
      <c r="P4636" s="42" t="s">
        <v>64</v>
      </c>
      <c r="Q4636" s="42" t="s">
        <v>65</v>
      </c>
      <c r="R4636" s="42">
        <v>1</v>
      </c>
      <c r="S4636" s="137" t="s">
        <v>2419</v>
      </c>
      <c r="T4636" s="62">
        <v>699571750</v>
      </c>
      <c r="U4636" s="62">
        <v>676520223.12</v>
      </c>
      <c r="Z4636" s="54" t="s">
        <v>68</v>
      </c>
      <c r="AA4636" s="132">
        <v>7.6964007781760903E-6</v>
      </c>
      <c r="AJ4636" s="42"/>
      <c r="AM4636" s="42"/>
      <c r="AN4636" s="42"/>
      <c r="AO4636" s="42"/>
      <c r="AP4636" s="42"/>
      <c r="AY4636" s="42"/>
      <c r="AZ4636" s="42"/>
      <c r="BA4636" s="42"/>
      <c r="BB4636" s="42"/>
      <c r="BN4636" s="54" t="s">
        <v>4578</v>
      </c>
      <c r="BO4636" s="58" t="str">
        <f t="shared" si="72"/>
        <v>境内资产</v>
      </c>
      <c r="BP4636" s="58" t="str">
        <f>IF(M4636="",VLOOKUP(D4636,Sheet4!$A$1:$B$92,2,0),VLOOKUP(Q4636,Sheet4!$A$1:$B$92,2,0))</f>
        <v>保险资产管理产品</v>
      </c>
    </row>
    <row r="4637" spans="1:68" s="58" customFormat="1" ht="12.75" customHeight="1">
      <c r="A4637" s="64" t="s">
        <v>3188</v>
      </c>
      <c r="B4637" s="54" t="s">
        <v>3189</v>
      </c>
      <c r="C4637" s="252" t="s">
        <v>5552</v>
      </c>
      <c r="D4637" s="252" t="s">
        <v>672</v>
      </c>
      <c r="E4637" s="54" t="s">
        <v>3190</v>
      </c>
      <c r="F4637" s="54" t="s">
        <v>3189</v>
      </c>
      <c r="G4637" s="129">
        <v>1600</v>
      </c>
      <c r="H4637" s="323">
        <v>289716</v>
      </c>
      <c r="I4637" s="323">
        <v>175968</v>
      </c>
      <c r="J4637" s="42"/>
      <c r="K4637" s="42"/>
      <c r="L4637" s="42" t="s">
        <v>4489</v>
      </c>
      <c r="M4637" s="42" t="s">
        <v>2416</v>
      </c>
      <c r="N4637" s="42" t="s">
        <v>2417</v>
      </c>
      <c r="O4637" s="137" t="s">
        <v>2418</v>
      </c>
      <c r="P4637" s="42" t="s">
        <v>64</v>
      </c>
      <c r="Q4637" s="42" t="s">
        <v>65</v>
      </c>
      <c r="R4637" s="42">
        <v>1</v>
      </c>
      <c r="S4637" s="137" t="s">
        <v>2419</v>
      </c>
      <c r="T4637" s="62">
        <v>699571750</v>
      </c>
      <c r="U4637" s="62">
        <v>676520223.12</v>
      </c>
      <c r="Z4637" s="54" t="s">
        <v>68</v>
      </c>
      <c r="AA4637" s="132">
        <v>2.2962837517832099E-5</v>
      </c>
      <c r="AJ4637" s="42"/>
      <c r="AM4637" s="42"/>
      <c r="AN4637" s="42"/>
      <c r="AO4637" s="42"/>
      <c r="AP4637" s="42"/>
      <c r="AY4637" s="42"/>
      <c r="AZ4637" s="42"/>
      <c r="BA4637" s="42"/>
      <c r="BB4637" s="42"/>
      <c r="BN4637" s="54" t="s">
        <v>4578</v>
      </c>
      <c r="BO4637" s="58" t="str">
        <f t="shared" si="72"/>
        <v>境内资产</v>
      </c>
      <c r="BP4637" s="58" t="str">
        <f>IF(M4637="",VLOOKUP(D4637,Sheet4!$A$1:$B$92,2,0),VLOOKUP(Q4637,Sheet4!$A$1:$B$92,2,0))</f>
        <v>保险资产管理产品</v>
      </c>
    </row>
    <row r="4638" spans="1:68" s="58" customFormat="1" ht="12.75" customHeight="1">
      <c r="A4638" s="64" t="s">
        <v>3191</v>
      </c>
      <c r="B4638" s="54" t="s">
        <v>1974</v>
      </c>
      <c r="C4638" s="252" t="s">
        <v>5552</v>
      </c>
      <c r="D4638" s="252" t="s">
        <v>672</v>
      </c>
      <c r="E4638" s="54" t="s">
        <v>3192</v>
      </c>
      <c r="F4638" s="54" t="s">
        <v>1974</v>
      </c>
      <c r="G4638" s="129">
        <v>3300</v>
      </c>
      <c r="H4638" s="323">
        <v>374854.49</v>
      </c>
      <c r="I4638" s="323">
        <v>251163</v>
      </c>
      <c r="J4638" s="42"/>
      <c r="K4638" s="42"/>
      <c r="L4638" s="42" t="s">
        <v>4489</v>
      </c>
      <c r="M4638" s="42" t="s">
        <v>2416</v>
      </c>
      <c r="N4638" s="42" t="s">
        <v>2417</v>
      </c>
      <c r="O4638" s="137" t="s">
        <v>2418</v>
      </c>
      <c r="P4638" s="42" t="s">
        <v>64</v>
      </c>
      <c r="Q4638" s="42" t="s">
        <v>65</v>
      </c>
      <c r="R4638" s="42">
        <v>1</v>
      </c>
      <c r="S4638" s="137" t="s">
        <v>2419</v>
      </c>
      <c r="T4638" s="62">
        <v>699571750</v>
      </c>
      <c r="U4638" s="62">
        <v>676520223.12</v>
      </c>
      <c r="Z4638" s="54" t="s">
        <v>68</v>
      </c>
      <c r="AA4638" s="132">
        <v>7.2157964752854599E-6</v>
      </c>
      <c r="AJ4638" s="42"/>
      <c r="AM4638" s="42"/>
      <c r="AN4638" s="42"/>
      <c r="AO4638" s="42"/>
      <c r="AP4638" s="42"/>
      <c r="AY4638" s="42"/>
      <c r="AZ4638" s="42"/>
      <c r="BA4638" s="42"/>
      <c r="BB4638" s="42"/>
      <c r="BN4638" s="54" t="s">
        <v>4578</v>
      </c>
      <c r="BO4638" s="58" t="str">
        <f t="shared" si="72"/>
        <v>境内资产</v>
      </c>
      <c r="BP4638" s="58" t="str">
        <f>IF(M4638="",VLOOKUP(D4638,Sheet4!$A$1:$B$92,2,0),VLOOKUP(Q4638,Sheet4!$A$1:$B$92,2,0))</f>
        <v>保险资产管理产品</v>
      </c>
    </row>
    <row r="4639" spans="1:68" s="58" customFormat="1" ht="12.75" customHeight="1">
      <c r="A4639" s="64" t="s">
        <v>3193</v>
      </c>
      <c r="B4639" s="54" t="s">
        <v>3194</v>
      </c>
      <c r="C4639" s="252" t="s">
        <v>5552</v>
      </c>
      <c r="D4639" s="252" t="s">
        <v>689</v>
      </c>
      <c r="E4639" s="54" t="s">
        <v>3195</v>
      </c>
      <c r="F4639" s="54" t="s">
        <v>3194</v>
      </c>
      <c r="G4639" s="129">
        <v>4600</v>
      </c>
      <c r="H4639" s="323">
        <v>589377.59</v>
      </c>
      <c r="I4639" s="323">
        <v>414414</v>
      </c>
      <c r="J4639" s="42"/>
      <c r="K4639" s="42"/>
      <c r="L4639" s="42" t="s">
        <v>4489</v>
      </c>
      <c r="M4639" s="42" t="s">
        <v>2416</v>
      </c>
      <c r="N4639" s="42" t="s">
        <v>2417</v>
      </c>
      <c r="O4639" s="137" t="s">
        <v>2418</v>
      </c>
      <c r="P4639" s="42" t="s">
        <v>64</v>
      </c>
      <c r="Q4639" s="42" t="s">
        <v>65</v>
      </c>
      <c r="R4639" s="42">
        <v>1</v>
      </c>
      <c r="S4639" s="137" t="s">
        <v>2419</v>
      </c>
      <c r="T4639" s="62">
        <v>699571750</v>
      </c>
      <c r="U4639" s="62">
        <v>676520223.12</v>
      </c>
      <c r="Z4639" s="54" t="s">
        <v>68</v>
      </c>
      <c r="AA4639" s="132">
        <v>1.02669947153011E-5</v>
      </c>
      <c r="AJ4639" s="42"/>
      <c r="AM4639" s="42"/>
      <c r="AN4639" s="42"/>
      <c r="AO4639" s="42"/>
      <c r="AP4639" s="42"/>
      <c r="AY4639" s="42"/>
      <c r="AZ4639" s="42"/>
      <c r="BA4639" s="42"/>
      <c r="BB4639" s="42"/>
      <c r="BN4639" s="54" t="s">
        <v>4578</v>
      </c>
      <c r="BO4639" s="58" t="str">
        <f t="shared" si="72"/>
        <v>境内资产</v>
      </c>
      <c r="BP4639" s="58" t="str">
        <f>IF(M4639="",VLOOKUP(D4639,Sheet4!$A$1:$B$92,2,0),VLOOKUP(Q4639,Sheet4!$A$1:$B$92,2,0))</f>
        <v>保险资产管理产品</v>
      </c>
    </row>
    <row r="4640" spans="1:68" s="58" customFormat="1" ht="12.75" customHeight="1">
      <c r="A4640" s="64" t="s">
        <v>3196</v>
      </c>
      <c r="B4640" s="54" t="s">
        <v>3197</v>
      </c>
      <c r="C4640" s="252" t="s">
        <v>5552</v>
      </c>
      <c r="D4640" s="252" t="s">
        <v>689</v>
      </c>
      <c r="E4640" s="54" t="s">
        <v>3198</v>
      </c>
      <c r="F4640" s="54" t="s">
        <v>3197</v>
      </c>
      <c r="G4640" s="129">
        <v>2200</v>
      </c>
      <c r="H4640" s="323">
        <v>162184</v>
      </c>
      <c r="I4640" s="323">
        <v>100232</v>
      </c>
      <c r="J4640" s="42"/>
      <c r="K4640" s="42"/>
      <c r="L4640" s="42" t="s">
        <v>4489</v>
      </c>
      <c r="M4640" s="42" t="s">
        <v>2416</v>
      </c>
      <c r="N4640" s="42" t="s">
        <v>2417</v>
      </c>
      <c r="O4640" s="137" t="s">
        <v>2418</v>
      </c>
      <c r="P4640" s="42" t="s">
        <v>64</v>
      </c>
      <c r="Q4640" s="42" t="s">
        <v>65</v>
      </c>
      <c r="R4640" s="42">
        <v>1</v>
      </c>
      <c r="S4640" s="137" t="s">
        <v>2419</v>
      </c>
      <c r="T4640" s="62">
        <v>699571750</v>
      </c>
      <c r="U4640" s="62">
        <v>676520223.12</v>
      </c>
      <c r="Z4640" s="54" t="s">
        <v>68</v>
      </c>
      <c r="AA4640" s="132">
        <v>2.1999999999999999E-5</v>
      </c>
      <c r="AJ4640" s="42"/>
      <c r="AM4640" s="42"/>
      <c r="AN4640" s="42"/>
      <c r="AO4640" s="42"/>
      <c r="AP4640" s="42"/>
      <c r="AY4640" s="42"/>
      <c r="AZ4640" s="42"/>
      <c r="BA4640" s="42"/>
      <c r="BB4640" s="42"/>
      <c r="BN4640" s="54" t="s">
        <v>4578</v>
      </c>
      <c r="BO4640" s="58" t="str">
        <f t="shared" si="72"/>
        <v>境内资产</v>
      </c>
      <c r="BP4640" s="58" t="str">
        <f>IF(M4640="",VLOOKUP(D4640,Sheet4!$A$1:$B$92,2,0),VLOOKUP(Q4640,Sheet4!$A$1:$B$92,2,0))</f>
        <v>保险资产管理产品</v>
      </c>
    </row>
    <row r="4641" spans="1:68" s="58" customFormat="1" ht="12.75" customHeight="1">
      <c r="A4641" s="64" t="s">
        <v>3199</v>
      </c>
      <c r="B4641" s="54" t="s">
        <v>3200</v>
      </c>
      <c r="C4641" s="252" t="s">
        <v>5552</v>
      </c>
      <c r="D4641" s="252" t="s">
        <v>689</v>
      </c>
      <c r="E4641" s="54" t="s">
        <v>3201</v>
      </c>
      <c r="F4641" s="54" t="s">
        <v>3200</v>
      </c>
      <c r="G4641" s="129">
        <v>5500</v>
      </c>
      <c r="H4641" s="323">
        <v>122767.25</v>
      </c>
      <c r="I4641" s="323">
        <v>91850</v>
      </c>
      <c r="J4641" s="42"/>
      <c r="K4641" s="42"/>
      <c r="L4641" s="42" t="s">
        <v>4489</v>
      </c>
      <c r="M4641" s="42" t="s">
        <v>2416</v>
      </c>
      <c r="N4641" s="42" t="s">
        <v>2417</v>
      </c>
      <c r="O4641" s="137" t="s">
        <v>2418</v>
      </c>
      <c r="P4641" s="42" t="s">
        <v>64</v>
      </c>
      <c r="Q4641" s="42" t="s">
        <v>65</v>
      </c>
      <c r="R4641" s="42">
        <v>1</v>
      </c>
      <c r="S4641" s="137" t="s">
        <v>2419</v>
      </c>
      <c r="T4641" s="62">
        <v>699571750</v>
      </c>
      <c r="U4641" s="62">
        <v>676520223.12</v>
      </c>
      <c r="Z4641" s="54" t="s">
        <v>68</v>
      </c>
      <c r="AA4641" s="132">
        <v>3.0517670580212099E-5</v>
      </c>
      <c r="AJ4641" s="42"/>
      <c r="AM4641" s="42"/>
      <c r="AN4641" s="42"/>
      <c r="AO4641" s="42"/>
      <c r="AP4641" s="42"/>
      <c r="AY4641" s="42"/>
      <c r="AZ4641" s="42"/>
      <c r="BA4641" s="42"/>
      <c r="BB4641" s="42"/>
      <c r="BN4641" s="54" t="s">
        <v>4578</v>
      </c>
      <c r="BO4641" s="58" t="str">
        <f t="shared" si="72"/>
        <v>境内资产</v>
      </c>
      <c r="BP4641" s="58" t="str">
        <f>IF(M4641="",VLOOKUP(D4641,Sheet4!$A$1:$B$92,2,0),VLOOKUP(Q4641,Sheet4!$A$1:$B$92,2,0))</f>
        <v>保险资产管理产品</v>
      </c>
    </row>
    <row r="4642" spans="1:68" s="58" customFormat="1" ht="12.75" customHeight="1">
      <c r="A4642" s="64" t="s">
        <v>3202</v>
      </c>
      <c r="B4642" s="54" t="s">
        <v>3203</v>
      </c>
      <c r="C4642" s="252" t="s">
        <v>5552</v>
      </c>
      <c r="D4642" s="252" t="s">
        <v>689</v>
      </c>
      <c r="E4642" s="54" t="s">
        <v>3204</v>
      </c>
      <c r="F4642" s="54" t="s">
        <v>3203</v>
      </c>
      <c r="G4642" s="54">
        <v>150</v>
      </c>
      <c r="H4642" s="323">
        <v>22409.22</v>
      </c>
      <c r="I4642" s="323">
        <v>11926.5</v>
      </c>
      <c r="J4642" s="42"/>
      <c r="K4642" s="42"/>
      <c r="L4642" s="42" t="s">
        <v>4489</v>
      </c>
      <c r="M4642" s="42" t="s">
        <v>2416</v>
      </c>
      <c r="N4642" s="42" t="s">
        <v>2417</v>
      </c>
      <c r="O4642" s="137" t="s">
        <v>2418</v>
      </c>
      <c r="P4642" s="42" t="s">
        <v>64</v>
      </c>
      <c r="Q4642" s="42" t="s">
        <v>65</v>
      </c>
      <c r="R4642" s="42">
        <v>1</v>
      </c>
      <c r="S4642" s="137" t="s">
        <v>2419</v>
      </c>
      <c r="T4642" s="62">
        <v>699571750</v>
      </c>
      <c r="U4642" s="62">
        <v>676520223.12</v>
      </c>
      <c r="Z4642" s="54" t="s">
        <v>280</v>
      </c>
      <c r="AA4642" s="132">
        <v>1.8710451951590599E-7</v>
      </c>
      <c r="AJ4642" s="42"/>
      <c r="AM4642" s="42"/>
      <c r="AN4642" s="42"/>
      <c r="AO4642" s="42"/>
      <c r="AP4642" s="42"/>
      <c r="AY4642" s="42"/>
      <c r="AZ4642" s="42"/>
      <c r="BA4642" s="42"/>
      <c r="BB4642" s="42"/>
      <c r="BN4642" s="54" t="s">
        <v>4578</v>
      </c>
      <c r="BO4642" s="58" t="str">
        <f t="shared" si="72"/>
        <v>境内资产</v>
      </c>
      <c r="BP4642" s="58" t="str">
        <f>IF(M4642="",VLOOKUP(D4642,Sheet4!$A$1:$B$92,2,0),VLOOKUP(Q4642,Sheet4!$A$1:$B$92,2,0))</f>
        <v>保险资产管理产品</v>
      </c>
    </row>
    <row r="4643" spans="1:68" s="58" customFormat="1" ht="12.75" customHeight="1">
      <c r="A4643" s="64" t="s">
        <v>3205</v>
      </c>
      <c r="B4643" s="54" t="s">
        <v>3206</v>
      </c>
      <c r="C4643" s="252" t="s">
        <v>5552</v>
      </c>
      <c r="D4643" s="252" t="s">
        <v>689</v>
      </c>
      <c r="E4643" s="54" t="s">
        <v>3207</v>
      </c>
      <c r="F4643" s="54" t="s">
        <v>3206</v>
      </c>
      <c r="G4643" s="129">
        <v>3900</v>
      </c>
      <c r="H4643" s="323">
        <v>273558.53000000003</v>
      </c>
      <c r="I4643" s="323">
        <v>218010</v>
      </c>
      <c r="J4643" s="42"/>
      <c r="K4643" s="42"/>
      <c r="L4643" s="42" t="s">
        <v>4489</v>
      </c>
      <c r="M4643" s="42" t="s">
        <v>2416</v>
      </c>
      <c r="N4643" s="42" t="s">
        <v>2417</v>
      </c>
      <c r="O4643" s="137" t="s">
        <v>2418</v>
      </c>
      <c r="P4643" s="42" t="s">
        <v>64</v>
      </c>
      <c r="Q4643" s="42" t="s">
        <v>65</v>
      </c>
      <c r="R4643" s="42">
        <v>1</v>
      </c>
      <c r="S4643" s="137" t="s">
        <v>2419</v>
      </c>
      <c r="T4643" s="62">
        <v>699571750</v>
      </c>
      <c r="U4643" s="62">
        <v>676520223.12</v>
      </c>
      <c r="Z4643" s="54" t="s">
        <v>68</v>
      </c>
      <c r="AA4643" s="132">
        <v>2.11463167825287E-5</v>
      </c>
      <c r="AJ4643" s="42"/>
      <c r="AM4643" s="42"/>
      <c r="AN4643" s="42"/>
      <c r="AO4643" s="42"/>
      <c r="AP4643" s="42"/>
      <c r="AY4643" s="42"/>
      <c r="AZ4643" s="42"/>
      <c r="BA4643" s="42"/>
      <c r="BB4643" s="42"/>
      <c r="BN4643" s="54" t="s">
        <v>4578</v>
      </c>
      <c r="BO4643" s="58" t="str">
        <f t="shared" si="72"/>
        <v>境内资产</v>
      </c>
      <c r="BP4643" s="58" t="str">
        <f>IF(M4643="",VLOOKUP(D4643,Sheet4!$A$1:$B$92,2,0),VLOOKUP(Q4643,Sheet4!$A$1:$B$92,2,0))</f>
        <v>保险资产管理产品</v>
      </c>
    </row>
    <row r="4644" spans="1:68" s="58" customFormat="1" ht="12.75" customHeight="1">
      <c r="A4644" s="64" t="s">
        <v>3208</v>
      </c>
      <c r="B4644" s="54" t="s">
        <v>3209</v>
      </c>
      <c r="C4644" s="252" t="s">
        <v>5552</v>
      </c>
      <c r="D4644" s="252" t="s">
        <v>689</v>
      </c>
      <c r="E4644" s="54" t="s">
        <v>3210</v>
      </c>
      <c r="F4644" s="54" t="s">
        <v>3209</v>
      </c>
      <c r="G4644" s="129">
        <v>2400</v>
      </c>
      <c r="H4644" s="323">
        <v>188771.58</v>
      </c>
      <c r="I4644" s="323">
        <v>148008</v>
      </c>
      <c r="J4644" s="42"/>
      <c r="K4644" s="42"/>
      <c r="L4644" s="42" t="s">
        <v>4489</v>
      </c>
      <c r="M4644" s="42" t="s">
        <v>2416</v>
      </c>
      <c r="N4644" s="42" t="s">
        <v>2417</v>
      </c>
      <c r="O4644" s="137" t="s">
        <v>2418</v>
      </c>
      <c r="P4644" s="42" t="s">
        <v>64</v>
      </c>
      <c r="Q4644" s="42" t="s">
        <v>65</v>
      </c>
      <c r="R4644" s="42">
        <v>1</v>
      </c>
      <c r="S4644" s="137" t="s">
        <v>2419</v>
      </c>
      <c r="T4644" s="62">
        <v>699571750</v>
      </c>
      <c r="U4644" s="62">
        <v>676520223.12</v>
      </c>
      <c r="Z4644" s="54" t="s">
        <v>68</v>
      </c>
      <c r="AA4644" s="132">
        <v>3.0000000000000001E-5</v>
      </c>
      <c r="AJ4644" s="42"/>
      <c r="AM4644" s="42"/>
      <c r="AN4644" s="42"/>
      <c r="AO4644" s="42"/>
      <c r="AP4644" s="42"/>
      <c r="AY4644" s="42"/>
      <c r="AZ4644" s="42"/>
      <c r="BA4644" s="42"/>
      <c r="BB4644" s="42"/>
      <c r="BN4644" s="54" t="s">
        <v>4578</v>
      </c>
      <c r="BO4644" s="58" t="str">
        <f t="shared" si="72"/>
        <v>境内资产</v>
      </c>
      <c r="BP4644" s="58" t="str">
        <f>IF(M4644="",VLOOKUP(D4644,Sheet4!$A$1:$B$92,2,0),VLOOKUP(Q4644,Sheet4!$A$1:$B$92,2,0))</f>
        <v>保险资产管理产品</v>
      </c>
    </row>
    <row r="4645" spans="1:68" s="58" customFormat="1" ht="12.75" customHeight="1">
      <c r="A4645" s="64" t="s">
        <v>2291</v>
      </c>
      <c r="B4645" s="54" t="s">
        <v>2342</v>
      </c>
      <c r="C4645" s="252" t="s">
        <v>5552</v>
      </c>
      <c r="D4645" s="252" t="s">
        <v>689</v>
      </c>
      <c r="E4645" s="54" t="s">
        <v>3211</v>
      </c>
      <c r="F4645" s="54" t="s">
        <v>2342</v>
      </c>
      <c r="G4645" s="129">
        <v>3400</v>
      </c>
      <c r="H4645" s="323">
        <v>430859.41</v>
      </c>
      <c r="I4645" s="323">
        <v>350200</v>
      </c>
      <c r="J4645" s="42"/>
      <c r="K4645" s="42"/>
      <c r="L4645" s="42" t="s">
        <v>4489</v>
      </c>
      <c r="M4645" s="42" t="s">
        <v>2416</v>
      </c>
      <c r="N4645" s="42" t="s">
        <v>2417</v>
      </c>
      <c r="O4645" s="137" t="s">
        <v>2418</v>
      </c>
      <c r="P4645" s="42" t="s">
        <v>64</v>
      </c>
      <c r="Q4645" s="42" t="s">
        <v>65</v>
      </c>
      <c r="R4645" s="42">
        <v>1</v>
      </c>
      <c r="S4645" s="137" t="s">
        <v>2419</v>
      </c>
      <c r="T4645" s="62">
        <v>699571750</v>
      </c>
      <c r="U4645" s="62">
        <v>676520223.12</v>
      </c>
      <c r="Z4645" s="54" t="s">
        <v>68</v>
      </c>
      <c r="AA4645" s="132" t="e">
        <v>#DIV/0!</v>
      </c>
      <c r="AJ4645" s="42"/>
      <c r="AM4645" s="42"/>
      <c r="AN4645" s="42"/>
      <c r="AO4645" s="42"/>
      <c r="AP4645" s="42"/>
      <c r="AY4645" s="42"/>
      <c r="AZ4645" s="42"/>
      <c r="BA4645" s="42"/>
      <c r="BB4645" s="42"/>
      <c r="BN4645" s="54" t="s">
        <v>4578</v>
      </c>
      <c r="BO4645" s="58" t="str">
        <f t="shared" si="72"/>
        <v>境内资产</v>
      </c>
      <c r="BP4645" s="58" t="str">
        <f>IF(M4645="",VLOOKUP(D4645,Sheet4!$A$1:$B$92,2,0),VLOOKUP(Q4645,Sheet4!$A$1:$B$92,2,0))</f>
        <v>保险资产管理产品</v>
      </c>
    </row>
    <row r="4646" spans="1:68" s="58" customFormat="1" ht="12.75" customHeight="1">
      <c r="A4646" s="64" t="s">
        <v>2219</v>
      </c>
      <c r="B4646" s="54" t="s">
        <v>2220</v>
      </c>
      <c r="C4646" s="252" t="s">
        <v>5552</v>
      </c>
      <c r="D4646" s="252" t="s">
        <v>689</v>
      </c>
      <c r="E4646" s="54" t="s">
        <v>3212</v>
      </c>
      <c r="F4646" s="54" t="s">
        <v>2220</v>
      </c>
      <c r="G4646" s="129">
        <v>2000</v>
      </c>
      <c r="H4646" s="323">
        <v>274068</v>
      </c>
      <c r="I4646" s="323">
        <v>226980</v>
      </c>
      <c r="J4646" s="42"/>
      <c r="K4646" s="42"/>
      <c r="L4646" s="42" t="s">
        <v>4489</v>
      </c>
      <c r="M4646" s="42" t="s">
        <v>2416</v>
      </c>
      <c r="N4646" s="42" t="s">
        <v>2417</v>
      </c>
      <c r="O4646" s="137" t="s">
        <v>2418</v>
      </c>
      <c r="P4646" s="42" t="s">
        <v>64</v>
      </c>
      <c r="Q4646" s="42" t="s">
        <v>65</v>
      </c>
      <c r="R4646" s="42">
        <v>1</v>
      </c>
      <c r="S4646" s="137" t="s">
        <v>2419</v>
      </c>
      <c r="T4646" s="62">
        <v>699571750</v>
      </c>
      <c r="U4646" s="62">
        <v>676520223.12</v>
      </c>
      <c r="Z4646" s="54" t="s">
        <v>68</v>
      </c>
      <c r="AA4646" s="132">
        <v>8.6121819330667596E-6</v>
      </c>
      <c r="AJ4646" s="42"/>
      <c r="AM4646" s="42"/>
      <c r="AN4646" s="42"/>
      <c r="AO4646" s="42"/>
      <c r="AP4646" s="42"/>
      <c r="AY4646" s="42"/>
      <c r="AZ4646" s="42"/>
      <c r="BA4646" s="42"/>
      <c r="BB4646" s="42"/>
      <c r="BN4646" s="54" t="s">
        <v>4578</v>
      </c>
      <c r="BO4646" s="58" t="str">
        <f t="shared" si="72"/>
        <v>境内资产</v>
      </c>
      <c r="BP4646" s="58" t="str">
        <f>IF(M4646="",VLOOKUP(D4646,Sheet4!$A$1:$B$92,2,0),VLOOKUP(Q4646,Sheet4!$A$1:$B$92,2,0))</f>
        <v>保险资产管理产品</v>
      </c>
    </row>
    <row r="4647" spans="1:68" s="58" customFormat="1" ht="12.75" customHeight="1">
      <c r="A4647" s="64" t="s">
        <v>3213</v>
      </c>
      <c r="B4647" s="54" t="s">
        <v>3214</v>
      </c>
      <c r="C4647" s="252" t="s">
        <v>5552</v>
      </c>
      <c r="D4647" s="252" t="s">
        <v>689</v>
      </c>
      <c r="E4647" s="54" t="s">
        <v>3215</v>
      </c>
      <c r="F4647" s="54" t="s">
        <v>3214</v>
      </c>
      <c r="G4647" s="129">
        <v>4100</v>
      </c>
      <c r="H4647" s="323">
        <v>345315.37</v>
      </c>
      <c r="I4647" s="323">
        <v>311477</v>
      </c>
      <c r="J4647" s="42"/>
      <c r="K4647" s="42"/>
      <c r="L4647" s="42" t="s">
        <v>4489</v>
      </c>
      <c r="M4647" s="42" t="s">
        <v>2416</v>
      </c>
      <c r="N4647" s="42" t="s">
        <v>2417</v>
      </c>
      <c r="O4647" s="137" t="s">
        <v>2418</v>
      </c>
      <c r="P4647" s="42" t="s">
        <v>64</v>
      </c>
      <c r="Q4647" s="42" t="s">
        <v>65</v>
      </c>
      <c r="R4647" s="42">
        <v>1</v>
      </c>
      <c r="S4647" s="137" t="s">
        <v>2419</v>
      </c>
      <c r="T4647" s="62">
        <v>699571750</v>
      </c>
      <c r="U4647" s="62">
        <v>676520223.12</v>
      </c>
      <c r="Z4647" s="54" t="s">
        <v>68</v>
      </c>
      <c r="AA4647" s="132">
        <v>8.8353296663741393E-6</v>
      </c>
      <c r="AJ4647" s="42"/>
      <c r="AM4647" s="42"/>
      <c r="AN4647" s="42"/>
      <c r="AO4647" s="42"/>
      <c r="AP4647" s="42"/>
      <c r="AY4647" s="42"/>
      <c r="AZ4647" s="42"/>
      <c r="BA4647" s="42"/>
      <c r="BB4647" s="42"/>
      <c r="BN4647" s="54" t="s">
        <v>4578</v>
      </c>
      <c r="BO4647" s="58" t="str">
        <f t="shared" si="72"/>
        <v>境内资产</v>
      </c>
      <c r="BP4647" s="58" t="str">
        <f>IF(M4647="",VLOOKUP(D4647,Sheet4!$A$1:$B$92,2,0),VLOOKUP(Q4647,Sheet4!$A$1:$B$92,2,0))</f>
        <v>保险资产管理产品</v>
      </c>
    </row>
    <row r="4648" spans="1:68" s="58" customFormat="1" ht="12.75" customHeight="1">
      <c r="A4648" s="64" t="s">
        <v>3216</v>
      </c>
      <c r="B4648" s="54" t="s">
        <v>3217</v>
      </c>
      <c r="C4648" s="252" t="s">
        <v>5552</v>
      </c>
      <c r="D4648" s="252" t="s">
        <v>689</v>
      </c>
      <c r="E4648" s="54" t="s">
        <v>3218</v>
      </c>
      <c r="F4648" s="54" t="s">
        <v>3217</v>
      </c>
      <c r="G4648" s="129">
        <v>2100</v>
      </c>
      <c r="H4648" s="323">
        <v>107976.9</v>
      </c>
      <c r="I4648" s="323">
        <v>82908</v>
      </c>
      <c r="J4648" s="42"/>
      <c r="K4648" s="42"/>
      <c r="L4648" s="42" t="s">
        <v>4489</v>
      </c>
      <c r="M4648" s="42" t="s">
        <v>2416</v>
      </c>
      <c r="N4648" s="42" t="s">
        <v>2417</v>
      </c>
      <c r="O4648" s="137" t="s">
        <v>2418</v>
      </c>
      <c r="P4648" s="42" t="s">
        <v>64</v>
      </c>
      <c r="Q4648" s="42" t="s">
        <v>65</v>
      </c>
      <c r="R4648" s="42">
        <v>1</v>
      </c>
      <c r="S4648" s="137" t="s">
        <v>2419</v>
      </c>
      <c r="T4648" s="62">
        <v>699571750</v>
      </c>
      <c r="U4648" s="62">
        <v>676520223.12</v>
      </c>
      <c r="Z4648" s="54" t="s">
        <v>68</v>
      </c>
      <c r="AA4648" s="132">
        <v>4.0940460872616699E-5</v>
      </c>
      <c r="AJ4648" s="42"/>
      <c r="AM4648" s="42"/>
      <c r="AN4648" s="42"/>
      <c r="AO4648" s="42"/>
      <c r="AP4648" s="42"/>
      <c r="AY4648" s="42"/>
      <c r="AZ4648" s="42"/>
      <c r="BA4648" s="42"/>
      <c r="BB4648" s="42"/>
      <c r="BN4648" s="54" t="s">
        <v>4578</v>
      </c>
      <c r="BO4648" s="58" t="str">
        <f t="shared" si="72"/>
        <v>境内资产</v>
      </c>
      <c r="BP4648" s="58" t="str">
        <f>IF(M4648="",VLOOKUP(D4648,Sheet4!$A$1:$B$92,2,0),VLOOKUP(Q4648,Sheet4!$A$1:$B$92,2,0))</f>
        <v>保险资产管理产品</v>
      </c>
    </row>
    <row r="4649" spans="1:68" s="58" customFormat="1" ht="12.75" customHeight="1">
      <c r="A4649" s="64" t="s">
        <v>2292</v>
      </c>
      <c r="B4649" s="54" t="s">
        <v>2343</v>
      </c>
      <c r="C4649" s="252" t="s">
        <v>5552</v>
      </c>
      <c r="D4649" s="252" t="s">
        <v>689</v>
      </c>
      <c r="E4649" s="54" t="s">
        <v>3219</v>
      </c>
      <c r="F4649" s="54" t="s">
        <v>2343</v>
      </c>
      <c r="G4649" s="54">
        <v>800</v>
      </c>
      <c r="H4649" s="323">
        <v>433855.75</v>
      </c>
      <c r="I4649" s="323">
        <v>446864</v>
      </c>
      <c r="J4649" s="42"/>
      <c r="K4649" s="42"/>
      <c r="L4649" s="42" t="s">
        <v>4489</v>
      </c>
      <c r="M4649" s="42" t="s">
        <v>2416</v>
      </c>
      <c r="N4649" s="42" t="s">
        <v>2417</v>
      </c>
      <c r="O4649" s="137" t="s">
        <v>2418</v>
      </c>
      <c r="P4649" s="42" t="s">
        <v>64</v>
      </c>
      <c r="Q4649" s="42" t="s">
        <v>65</v>
      </c>
      <c r="R4649" s="42">
        <v>1</v>
      </c>
      <c r="S4649" s="137" t="s">
        <v>2419</v>
      </c>
      <c r="T4649" s="62">
        <v>699571750</v>
      </c>
      <c r="U4649" s="62">
        <v>676520223.12</v>
      </c>
      <c r="Z4649" s="54" t="s">
        <v>280</v>
      </c>
      <c r="AA4649" s="132">
        <v>1.19749167406492E-5</v>
      </c>
      <c r="AJ4649" s="42"/>
      <c r="AM4649" s="42"/>
      <c r="AN4649" s="42"/>
      <c r="AO4649" s="42"/>
      <c r="AP4649" s="42"/>
      <c r="AY4649" s="42"/>
      <c r="AZ4649" s="42"/>
      <c r="BA4649" s="42"/>
      <c r="BB4649" s="42"/>
      <c r="BN4649" s="54" t="s">
        <v>4578</v>
      </c>
      <c r="BO4649" s="58" t="str">
        <f t="shared" si="72"/>
        <v>境内资产</v>
      </c>
      <c r="BP4649" s="58" t="str">
        <f>IF(M4649="",VLOOKUP(D4649,Sheet4!$A$1:$B$92,2,0),VLOOKUP(Q4649,Sheet4!$A$1:$B$92,2,0))</f>
        <v>保险资产管理产品</v>
      </c>
    </row>
    <row r="4650" spans="1:68" s="58" customFormat="1" ht="12.75" customHeight="1">
      <c r="A4650" s="64" t="s">
        <v>3220</v>
      </c>
      <c r="B4650" s="54" t="s">
        <v>3221</v>
      </c>
      <c r="C4650" s="252" t="s">
        <v>5552</v>
      </c>
      <c r="D4650" s="252" t="s">
        <v>689</v>
      </c>
      <c r="E4650" s="54" t="s">
        <v>3222</v>
      </c>
      <c r="F4650" s="54" t="s">
        <v>3221</v>
      </c>
      <c r="G4650" s="129">
        <v>3400</v>
      </c>
      <c r="H4650" s="323">
        <v>142987.5</v>
      </c>
      <c r="I4650" s="323">
        <v>121040</v>
      </c>
      <c r="J4650" s="42"/>
      <c r="K4650" s="42"/>
      <c r="L4650" s="42" t="s">
        <v>4489</v>
      </c>
      <c r="M4650" s="42" t="s">
        <v>2416</v>
      </c>
      <c r="N4650" s="42" t="s">
        <v>2417</v>
      </c>
      <c r="O4650" s="137" t="s">
        <v>2418</v>
      </c>
      <c r="P4650" s="42" t="s">
        <v>64</v>
      </c>
      <c r="Q4650" s="42" t="s">
        <v>65</v>
      </c>
      <c r="R4650" s="42">
        <v>1</v>
      </c>
      <c r="S4650" s="137" t="s">
        <v>2419</v>
      </c>
      <c r="T4650" s="62">
        <v>699571750</v>
      </c>
      <c r="U4650" s="62">
        <v>676520223.12</v>
      </c>
      <c r="Z4650" s="54" t="s">
        <v>68</v>
      </c>
      <c r="AA4650" s="132">
        <v>3.5243016249082898E-5</v>
      </c>
      <c r="AJ4650" s="42"/>
      <c r="AM4650" s="42"/>
      <c r="AN4650" s="42"/>
      <c r="AO4650" s="42"/>
      <c r="AP4650" s="42"/>
      <c r="AY4650" s="42"/>
      <c r="AZ4650" s="42"/>
      <c r="BA4650" s="42"/>
      <c r="BB4650" s="42"/>
      <c r="BN4650" s="54" t="s">
        <v>4578</v>
      </c>
      <c r="BO4650" s="58" t="str">
        <f t="shared" si="72"/>
        <v>境内资产</v>
      </c>
      <c r="BP4650" s="58" t="str">
        <f>IF(M4650="",VLOOKUP(D4650,Sheet4!$A$1:$B$92,2,0),VLOOKUP(Q4650,Sheet4!$A$1:$B$92,2,0))</f>
        <v>保险资产管理产品</v>
      </c>
    </row>
    <row r="4651" spans="1:68" s="58" customFormat="1" ht="12.75" customHeight="1">
      <c r="A4651" s="64" t="s">
        <v>3223</v>
      </c>
      <c r="B4651" s="54" t="s">
        <v>3224</v>
      </c>
      <c r="C4651" s="252" t="s">
        <v>5552</v>
      </c>
      <c r="D4651" s="252" t="s">
        <v>689</v>
      </c>
      <c r="E4651" s="54" t="s">
        <v>3225</v>
      </c>
      <c r="F4651" s="54" t="s">
        <v>3224</v>
      </c>
      <c r="G4651" s="129">
        <v>5200</v>
      </c>
      <c r="H4651" s="323">
        <v>132560</v>
      </c>
      <c r="I4651" s="323">
        <v>97240</v>
      </c>
      <c r="J4651" s="42"/>
      <c r="K4651" s="42"/>
      <c r="L4651" s="42" t="s">
        <v>4489</v>
      </c>
      <c r="M4651" s="42" t="s">
        <v>2416</v>
      </c>
      <c r="N4651" s="42" t="s">
        <v>2417</v>
      </c>
      <c r="O4651" s="137" t="s">
        <v>2418</v>
      </c>
      <c r="P4651" s="42" t="s">
        <v>64</v>
      </c>
      <c r="Q4651" s="42" t="s">
        <v>65</v>
      </c>
      <c r="R4651" s="42">
        <v>1</v>
      </c>
      <c r="S4651" s="137" t="s">
        <v>2419</v>
      </c>
      <c r="T4651" s="62">
        <v>699571750</v>
      </c>
      <c r="U4651" s="62">
        <v>676520223.12</v>
      </c>
      <c r="Z4651" s="54" t="s">
        <v>68</v>
      </c>
      <c r="AA4651" s="132">
        <v>2.42718446601942E-5</v>
      </c>
      <c r="AJ4651" s="42"/>
      <c r="AM4651" s="42"/>
      <c r="AN4651" s="42"/>
      <c r="AO4651" s="42"/>
      <c r="AP4651" s="42"/>
      <c r="AY4651" s="42"/>
      <c r="AZ4651" s="42"/>
      <c r="BA4651" s="42"/>
      <c r="BB4651" s="42"/>
      <c r="BN4651" s="54" t="s">
        <v>4578</v>
      </c>
      <c r="BO4651" s="58" t="str">
        <f t="shared" si="72"/>
        <v>境内资产</v>
      </c>
      <c r="BP4651" s="58" t="str">
        <f>IF(M4651="",VLOOKUP(D4651,Sheet4!$A$1:$B$92,2,0),VLOOKUP(Q4651,Sheet4!$A$1:$B$92,2,0))</f>
        <v>保险资产管理产品</v>
      </c>
    </row>
    <row r="4652" spans="1:68" s="58" customFormat="1" ht="12.75" customHeight="1">
      <c r="A4652" s="64" t="s">
        <v>3226</v>
      </c>
      <c r="B4652" s="54" t="s">
        <v>3227</v>
      </c>
      <c r="C4652" s="252" t="s">
        <v>5552</v>
      </c>
      <c r="D4652" s="252" t="s">
        <v>689</v>
      </c>
      <c r="E4652" s="54" t="s">
        <v>3228</v>
      </c>
      <c r="F4652" s="54" t="s">
        <v>3227</v>
      </c>
      <c r="G4652" s="54">
        <v>700</v>
      </c>
      <c r="H4652" s="323">
        <v>296411</v>
      </c>
      <c r="I4652" s="323">
        <v>224000</v>
      </c>
      <c r="J4652" s="42"/>
      <c r="K4652" s="42"/>
      <c r="L4652" s="42" t="s">
        <v>4489</v>
      </c>
      <c r="M4652" s="42" t="s">
        <v>2416</v>
      </c>
      <c r="N4652" s="42" t="s">
        <v>2417</v>
      </c>
      <c r="O4652" s="137" t="s">
        <v>2418</v>
      </c>
      <c r="P4652" s="42" t="s">
        <v>64</v>
      </c>
      <c r="Q4652" s="42" t="s">
        <v>65</v>
      </c>
      <c r="R4652" s="42">
        <v>1</v>
      </c>
      <c r="S4652" s="137" t="s">
        <v>2419</v>
      </c>
      <c r="T4652" s="62">
        <v>699571750</v>
      </c>
      <c r="U4652" s="62">
        <v>676520223.12</v>
      </c>
      <c r="Z4652" s="54" t="s">
        <v>68</v>
      </c>
      <c r="AA4652" s="132">
        <v>1.14138956744499E-5</v>
      </c>
      <c r="AJ4652" s="42"/>
      <c r="AM4652" s="42"/>
      <c r="AN4652" s="42"/>
      <c r="AO4652" s="42"/>
      <c r="AP4652" s="42"/>
      <c r="AY4652" s="42"/>
      <c r="AZ4652" s="42"/>
      <c r="BA4652" s="42"/>
      <c r="BB4652" s="42"/>
      <c r="BN4652" s="54" t="s">
        <v>4578</v>
      </c>
      <c r="BO4652" s="58" t="str">
        <f t="shared" si="72"/>
        <v>境内资产</v>
      </c>
      <c r="BP4652" s="58" t="str">
        <f>IF(M4652="",VLOOKUP(D4652,Sheet4!$A$1:$B$92,2,0),VLOOKUP(Q4652,Sheet4!$A$1:$B$92,2,0))</f>
        <v>保险资产管理产品</v>
      </c>
    </row>
    <row r="4653" spans="1:68" s="58" customFormat="1" ht="12.75" customHeight="1">
      <c r="A4653" s="64" t="s">
        <v>3229</v>
      </c>
      <c r="B4653" s="54" t="s">
        <v>3230</v>
      </c>
      <c r="C4653" s="252" t="s">
        <v>5552</v>
      </c>
      <c r="D4653" s="252" t="s">
        <v>689</v>
      </c>
      <c r="E4653" s="54" t="s">
        <v>3231</v>
      </c>
      <c r="F4653" s="54" t="s">
        <v>3230</v>
      </c>
      <c r="G4653" s="54">
        <v>600</v>
      </c>
      <c r="H4653" s="323">
        <v>238289.76</v>
      </c>
      <c r="I4653" s="323">
        <v>225612</v>
      </c>
      <c r="J4653" s="42"/>
      <c r="K4653" s="42"/>
      <c r="L4653" s="42" t="s">
        <v>4489</v>
      </c>
      <c r="M4653" s="42" t="s">
        <v>2416</v>
      </c>
      <c r="N4653" s="42" t="s">
        <v>2417</v>
      </c>
      <c r="O4653" s="137" t="s">
        <v>2418</v>
      </c>
      <c r="P4653" s="42" t="s">
        <v>64</v>
      </c>
      <c r="Q4653" s="42" t="s">
        <v>65</v>
      </c>
      <c r="R4653" s="42">
        <v>1</v>
      </c>
      <c r="S4653" s="137" t="s">
        <v>2419</v>
      </c>
      <c r="T4653" s="62">
        <v>699571750</v>
      </c>
      <c r="U4653" s="62">
        <v>676520223.12</v>
      </c>
      <c r="Z4653" s="54" t="s">
        <v>68</v>
      </c>
      <c r="AA4653" s="132">
        <v>9.6650188239128296E-6</v>
      </c>
      <c r="AJ4653" s="42"/>
      <c r="AM4653" s="42"/>
      <c r="AN4653" s="42"/>
      <c r="AO4653" s="42"/>
      <c r="AP4653" s="42"/>
      <c r="AY4653" s="42"/>
      <c r="AZ4653" s="42"/>
      <c r="BA4653" s="42"/>
      <c r="BB4653" s="42"/>
      <c r="BN4653" s="54" t="s">
        <v>4578</v>
      </c>
      <c r="BO4653" s="58" t="str">
        <f t="shared" si="72"/>
        <v>境内资产</v>
      </c>
      <c r="BP4653" s="58" t="str">
        <f>IF(M4653="",VLOOKUP(D4653,Sheet4!$A$1:$B$92,2,0),VLOOKUP(Q4653,Sheet4!$A$1:$B$92,2,0))</f>
        <v>保险资产管理产品</v>
      </c>
    </row>
    <row r="4654" spans="1:68" s="58" customFormat="1" ht="12.75" customHeight="1">
      <c r="A4654" s="64" t="s">
        <v>3232</v>
      </c>
      <c r="B4654" s="54" t="s">
        <v>3233</v>
      </c>
      <c r="C4654" s="252" t="s">
        <v>5552</v>
      </c>
      <c r="D4654" s="252" t="s">
        <v>689</v>
      </c>
      <c r="E4654" s="54" t="s">
        <v>3234</v>
      </c>
      <c r="F4654" s="54" t="s">
        <v>3233</v>
      </c>
      <c r="G4654" s="129">
        <v>7500</v>
      </c>
      <c r="H4654" s="323">
        <v>196328.83</v>
      </c>
      <c r="I4654" s="323">
        <v>171150</v>
      </c>
      <c r="J4654" s="42"/>
      <c r="K4654" s="42"/>
      <c r="L4654" s="42" t="s">
        <v>4489</v>
      </c>
      <c r="M4654" s="42" t="s">
        <v>2416</v>
      </c>
      <c r="N4654" s="42" t="s">
        <v>2417</v>
      </c>
      <c r="O4654" s="137" t="s">
        <v>2418</v>
      </c>
      <c r="P4654" s="42" t="s">
        <v>64</v>
      </c>
      <c r="Q4654" s="42" t="s">
        <v>65</v>
      </c>
      <c r="R4654" s="42">
        <v>1</v>
      </c>
      <c r="S4654" s="137" t="s">
        <v>2419</v>
      </c>
      <c r="T4654" s="62">
        <v>699571750</v>
      </c>
      <c r="U4654" s="62">
        <v>676520223.12</v>
      </c>
      <c r="Z4654" s="54" t="s">
        <v>68</v>
      </c>
      <c r="AA4654" s="132">
        <v>1.8436578171091401E-5</v>
      </c>
      <c r="AJ4654" s="42"/>
      <c r="AM4654" s="42"/>
      <c r="AN4654" s="42"/>
      <c r="AO4654" s="42"/>
      <c r="AP4654" s="42"/>
      <c r="AY4654" s="42"/>
      <c r="AZ4654" s="42"/>
      <c r="BA4654" s="42"/>
      <c r="BB4654" s="42"/>
      <c r="BN4654" s="54" t="s">
        <v>4578</v>
      </c>
      <c r="BO4654" s="58" t="str">
        <f t="shared" si="72"/>
        <v>境内资产</v>
      </c>
      <c r="BP4654" s="58" t="str">
        <f>IF(M4654="",VLOOKUP(D4654,Sheet4!$A$1:$B$92,2,0),VLOOKUP(Q4654,Sheet4!$A$1:$B$92,2,0))</f>
        <v>保险资产管理产品</v>
      </c>
    </row>
    <row r="4655" spans="1:68" s="58" customFormat="1" ht="12.75" customHeight="1">
      <c r="A4655" s="64" t="s">
        <v>1615</v>
      </c>
      <c r="B4655" s="54" t="s">
        <v>1616</v>
      </c>
      <c r="C4655" s="252" t="s">
        <v>5552</v>
      </c>
      <c r="D4655" s="252" t="s">
        <v>689</v>
      </c>
      <c r="E4655" s="54" t="s">
        <v>1617</v>
      </c>
      <c r="F4655" s="54" t="s">
        <v>1616</v>
      </c>
      <c r="G4655" s="129">
        <v>1455</v>
      </c>
      <c r="H4655" s="323">
        <v>49309.95</v>
      </c>
      <c r="I4655" s="323">
        <v>49309.95</v>
      </c>
      <c r="J4655" s="42"/>
      <c r="K4655" s="42"/>
      <c r="L4655" s="42" t="s">
        <v>4489</v>
      </c>
      <c r="M4655" s="42" t="s">
        <v>2416</v>
      </c>
      <c r="N4655" s="42" t="s">
        <v>2417</v>
      </c>
      <c r="O4655" s="137" t="s">
        <v>2418</v>
      </c>
      <c r="P4655" s="42" t="s">
        <v>64</v>
      </c>
      <c r="Q4655" s="42" t="s">
        <v>65</v>
      </c>
      <c r="R4655" s="42">
        <v>1</v>
      </c>
      <c r="S4655" s="137" t="s">
        <v>2419</v>
      </c>
      <c r="T4655" s="62">
        <v>699571750</v>
      </c>
      <c r="U4655" s="62">
        <v>676520223.12</v>
      </c>
      <c r="Z4655" s="54" t="s">
        <v>68</v>
      </c>
      <c r="AA4655" s="132" t="e">
        <v>#DIV/0!</v>
      </c>
      <c r="AJ4655" s="42"/>
      <c r="AM4655" s="42"/>
      <c r="AN4655" s="42"/>
      <c r="AO4655" s="42"/>
      <c r="AP4655" s="42"/>
      <c r="AY4655" s="42"/>
      <c r="AZ4655" s="42"/>
      <c r="BA4655" s="42"/>
      <c r="BB4655" s="42"/>
      <c r="BN4655" s="54" t="s">
        <v>4578</v>
      </c>
      <c r="BO4655" s="58" t="str">
        <f t="shared" si="72"/>
        <v>境内资产</v>
      </c>
      <c r="BP4655" s="58" t="str">
        <f>IF(M4655="",VLOOKUP(D4655,Sheet4!$A$1:$B$92,2,0),VLOOKUP(Q4655,Sheet4!$A$1:$B$92,2,0))</f>
        <v>保险资产管理产品</v>
      </c>
    </row>
    <row r="4656" spans="1:68" s="58" customFormat="1" ht="12.75" customHeight="1">
      <c r="A4656" s="64" t="s">
        <v>3235</v>
      </c>
      <c r="B4656" s="54" t="s">
        <v>3236</v>
      </c>
      <c r="C4656" s="252" t="s">
        <v>5552</v>
      </c>
      <c r="D4656" s="252" t="s">
        <v>689</v>
      </c>
      <c r="E4656" s="54" t="s">
        <v>3237</v>
      </c>
      <c r="F4656" s="54" t="s">
        <v>3236</v>
      </c>
      <c r="G4656" s="129">
        <v>17700</v>
      </c>
      <c r="H4656" s="323">
        <v>183572.26</v>
      </c>
      <c r="I4656" s="323">
        <v>156291</v>
      </c>
      <c r="J4656" s="42"/>
      <c r="K4656" s="42"/>
      <c r="L4656" s="42" t="s">
        <v>4489</v>
      </c>
      <c r="M4656" s="42" t="s">
        <v>2416</v>
      </c>
      <c r="N4656" s="42" t="s">
        <v>2417</v>
      </c>
      <c r="O4656" s="137" t="s">
        <v>2418</v>
      </c>
      <c r="P4656" s="42" t="s">
        <v>64</v>
      </c>
      <c r="Q4656" s="42" t="s">
        <v>65</v>
      </c>
      <c r="R4656" s="42">
        <v>1</v>
      </c>
      <c r="S4656" s="137" t="s">
        <v>2419</v>
      </c>
      <c r="T4656" s="62">
        <v>699571750</v>
      </c>
      <c r="U4656" s="62">
        <v>676520223.12</v>
      </c>
      <c r="Z4656" s="54" t="s">
        <v>68</v>
      </c>
      <c r="AA4656" s="132" t="e">
        <v>#DIV/0!</v>
      </c>
      <c r="AJ4656" s="42"/>
      <c r="AM4656" s="42"/>
      <c r="AN4656" s="42"/>
      <c r="AO4656" s="42"/>
      <c r="AP4656" s="42"/>
      <c r="AY4656" s="42"/>
      <c r="AZ4656" s="42"/>
      <c r="BA4656" s="42"/>
      <c r="BB4656" s="42"/>
      <c r="BN4656" s="54" t="s">
        <v>4578</v>
      </c>
      <c r="BO4656" s="58" t="str">
        <f t="shared" si="72"/>
        <v>境内资产</v>
      </c>
      <c r="BP4656" s="58" t="str">
        <f>IF(M4656="",VLOOKUP(D4656,Sheet4!$A$1:$B$92,2,0),VLOOKUP(Q4656,Sheet4!$A$1:$B$92,2,0))</f>
        <v>保险资产管理产品</v>
      </c>
    </row>
    <row r="4657" spans="1:68" s="58" customFormat="1" ht="12.75" customHeight="1">
      <c r="A4657" s="64" t="s">
        <v>3238</v>
      </c>
      <c r="B4657" s="54" t="s">
        <v>3239</v>
      </c>
      <c r="C4657" s="252" t="s">
        <v>5552</v>
      </c>
      <c r="D4657" s="252" t="s">
        <v>689</v>
      </c>
      <c r="E4657" s="54" t="s">
        <v>3240</v>
      </c>
      <c r="F4657" s="54" t="s">
        <v>3239</v>
      </c>
      <c r="G4657" s="129">
        <v>8400</v>
      </c>
      <c r="H4657" s="323">
        <v>225924</v>
      </c>
      <c r="I4657" s="323">
        <v>182280</v>
      </c>
      <c r="J4657" s="42"/>
      <c r="K4657" s="42"/>
      <c r="L4657" s="42" t="s">
        <v>4489</v>
      </c>
      <c r="M4657" s="42" t="s">
        <v>2416</v>
      </c>
      <c r="N4657" s="42" t="s">
        <v>2417</v>
      </c>
      <c r="O4657" s="137" t="s">
        <v>2418</v>
      </c>
      <c r="P4657" s="42" t="s">
        <v>64</v>
      </c>
      <c r="Q4657" s="42" t="s">
        <v>65</v>
      </c>
      <c r="R4657" s="42">
        <v>1</v>
      </c>
      <c r="S4657" s="137" t="s">
        <v>2419</v>
      </c>
      <c r="T4657" s="62">
        <v>699571750</v>
      </c>
      <c r="U4657" s="62">
        <v>676520223.12</v>
      </c>
      <c r="Z4657" s="54" t="s">
        <v>68</v>
      </c>
      <c r="AA4657" s="132" t="e">
        <v>#DIV/0!</v>
      </c>
      <c r="AJ4657" s="42"/>
      <c r="AM4657" s="42"/>
      <c r="AN4657" s="42"/>
      <c r="AO4657" s="42"/>
      <c r="AP4657" s="42"/>
      <c r="AY4657" s="42"/>
      <c r="AZ4657" s="42"/>
      <c r="BA4657" s="42"/>
      <c r="BB4657" s="42"/>
      <c r="BN4657" s="54" t="s">
        <v>4578</v>
      </c>
      <c r="BO4657" s="58" t="str">
        <f t="shared" si="72"/>
        <v>境内资产</v>
      </c>
      <c r="BP4657" s="58" t="str">
        <f>IF(M4657="",VLOOKUP(D4657,Sheet4!$A$1:$B$92,2,0),VLOOKUP(Q4657,Sheet4!$A$1:$B$92,2,0))</f>
        <v>保险资产管理产品</v>
      </c>
    </row>
    <row r="4658" spans="1:68" s="58" customFormat="1" ht="12.75" customHeight="1">
      <c r="A4658" s="64" t="s">
        <v>3241</v>
      </c>
      <c r="B4658" s="54" t="s">
        <v>3242</v>
      </c>
      <c r="C4658" s="252" t="s">
        <v>5552</v>
      </c>
      <c r="D4658" s="252" t="s">
        <v>689</v>
      </c>
      <c r="E4658" s="54" t="s">
        <v>3243</v>
      </c>
      <c r="F4658" s="54" t="s">
        <v>3242</v>
      </c>
      <c r="G4658" s="129">
        <v>1890</v>
      </c>
      <c r="H4658" s="323">
        <v>264163.3</v>
      </c>
      <c r="I4658" s="323">
        <v>173199.6</v>
      </c>
      <c r="J4658" s="42"/>
      <c r="K4658" s="42"/>
      <c r="L4658" s="42" t="s">
        <v>4489</v>
      </c>
      <c r="M4658" s="42" t="s">
        <v>2416</v>
      </c>
      <c r="N4658" s="42" t="s">
        <v>2417</v>
      </c>
      <c r="O4658" s="137" t="s">
        <v>2418</v>
      </c>
      <c r="P4658" s="42" t="s">
        <v>64</v>
      </c>
      <c r="Q4658" s="42" t="s">
        <v>65</v>
      </c>
      <c r="R4658" s="42">
        <v>1</v>
      </c>
      <c r="S4658" s="137" t="s">
        <v>2419</v>
      </c>
      <c r="T4658" s="62">
        <v>699571750</v>
      </c>
      <c r="U4658" s="62">
        <v>676520223.12</v>
      </c>
      <c r="Z4658" s="54" t="s">
        <v>68</v>
      </c>
      <c r="AA4658" s="132">
        <v>3.1910106023437701E-5</v>
      </c>
      <c r="AJ4658" s="42"/>
      <c r="AM4658" s="42"/>
      <c r="AN4658" s="42"/>
      <c r="AO4658" s="42"/>
      <c r="AP4658" s="42"/>
      <c r="AY4658" s="42"/>
      <c r="AZ4658" s="42"/>
      <c r="BA4658" s="42"/>
      <c r="BB4658" s="42"/>
      <c r="BN4658" s="54" t="s">
        <v>4578</v>
      </c>
      <c r="BO4658" s="58" t="str">
        <f t="shared" si="72"/>
        <v>境内资产</v>
      </c>
      <c r="BP4658" s="58" t="str">
        <f>IF(M4658="",VLOOKUP(D4658,Sheet4!$A$1:$B$92,2,0),VLOOKUP(Q4658,Sheet4!$A$1:$B$92,2,0))</f>
        <v>保险资产管理产品</v>
      </c>
    </row>
    <row r="4659" spans="1:68" s="58" customFormat="1" ht="12.75" customHeight="1">
      <c r="A4659" s="64" t="s">
        <v>3244</v>
      </c>
      <c r="B4659" s="54" t="s">
        <v>3245</v>
      </c>
      <c r="C4659" s="252" t="s">
        <v>5552</v>
      </c>
      <c r="D4659" s="252" t="s">
        <v>689</v>
      </c>
      <c r="E4659" s="54" t="s">
        <v>3246</v>
      </c>
      <c r="F4659" s="54" t="s">
        <v>3245</v>
      </c>
      <c r="G4659" s="54">
        <v>700</v>
      </c>
      <c r="H4659" s="323">
        <v>216023</v>
      </c>
      <c r="I4659" s="323">
        <v>119945</v>
      </c>
      <c r="J4659" s="42"/>
      <c r="K4659" s="42"/>
      <c r="L4659" s="42" t="s">
        <v>4489</v>
      </c>
      <c r="M4659" s="42" t="s">
        <v>2416</v>
      </c>
      <c r="N4659" s="42" t="s">
        <v>2417</v>
      </c>
      <c r="O4659" s="137" t="s">
        <v>2418</v>
      </c>
      <c r="P4659" s="42" t="s">
        <v>64</v>
      </c>
      <c r="Q4659" s="42" t="s">
        <v>65</v>
      </c>
      <c r="R4659" s="42">
        <v>1</v>
      </c>
      <c r="S4659" s="137" t="s">
        <v>2419</v>
      </c>
      <c r="T4659" s="62">
        <v>699571750</v>
      </c>
      <c r="U4659" s="62">
        <v>676520223.12</v>
      </c>
      <c r="Z4659" s="54" t="s">
        <v>68</v>
      </c>
      <c r="AA4659" s="132" t="e">
        <v>#DIV/0!</v>
      </c>
      <c r="AJ4659" s="42"/>
      <c r="AM4659" s="42"/>
      <c r="AN4659" s="42"/>
      <c r="AO4659" s="42"/>
      <c r="AP4659" s="42"/>
      <c r="AY4659" s="42"/>
      <c r="AZ4659" s="42"/>
      <c r="BA4659" s="42"/>
      <c r="BB4659" s="42"/>
      <c r="BN4659" s="54" t="s">
        <v>4578</v>
      </c>
      <c r="BO4659" s="58" t="str">
        <f t="shared" si="72"/>
        <v>境内资产</v>
      </c>
      <c r="BP4659" s="58" t="str">
        <f>IF(M4659="",VLOOKUP(D4659,Sheet4!$A$1:$B$92,2,0),VLOOKUP(Q4659,Sheet4!$A$1:$B$92,2,0))</f>
        <v>保险资产管理产品</v>
      </c>
    </row>
    <row r="4660" spans="1:68" s="58" customFormat="1" ht="12.75" customHeight="1">
      <c r="A4660" s="64" t="s">
        <v>3247</v>
      </c>
      <c r="B4660" s="54" t="s">
        <v>3248</v>
      </c>
      <c r="C4660" s="252" t="s">
        <v>5552</v>
      </c>
      <c r="D4660" s="252" t="s">
        <v>689</v>
      </c>
      <c r="E4660" s="54" t="s">
        <v>3249</v>
      </c>
      <c r="F4660" s="54" t="s">
        <v>3248</v>
      </c>
      <c r="G4660" s="129">
        <v>4335</v>
      </c>
      <c r="H4660" s="323">
        <v>143725.51999999999</v>
      </c>
      <c r="I4660" s="323">
        <v>99401.55</v>
      </c>
      <c r="J4660" s="42"/>
      <c r="K4660" s="42"/>
      <c r="L4660" s="42" t="s">
        <v>4489</v>
      </c>
      <c r="M4660" s="42" t="s">
        <v>2416</v>
      </c>
      <c r="N4660" s="42" t="s">
        <v>2417</v>
      </c>
      <c r="O4660" s="137" t="s">
        <v>2418</v>
      </c>
      <c r="P4660" s="42" t="s">
        <v>64</v>
      </c>
      <c r="Q4660" s="42" t="s">
        <v>65</v>
      </c>
      <c r="R4660" s="42">
        <v>1</v>
      </c>
      <c r="S4660" s="137" t="s">
        <v>2419</v>
      </c>
      <c r="T4660" s="62">
        <v>699571750</v>
      </c>
      <c r="U4660" s="62">
        <v>676520223.12</v>
      </c>
      <c r="Z4660" s="54" t="s">
        <v>68</v>
      </c>
      <c r="AA4660" s="132">
        <v>1.8494027303754299E-5</v>
      </c>
      <c r="AJ4660" s="42"/>
      <c r="AM4660" s="42"/>
      <c r="AN4660" s="42"/>
      <c r="AO4660" s="42"/>
      <c r="AP4660" s="42"/>
      <c r="AY4660" s="42"/>
      <c r="AZ4660" s="42"/>
      <c r="BA4660" s="42"/>
      <c r="BB4660" s="42"/>
      <c r="BN4660" s="54" t="s">
        <v>4578</v>
      </c>
      <c r="BO4660" s="58" t="str">
        <f t="shared" si="72"/>
        <v>境内资产</v>
      </c>
      <c r="BP4660" s="58" t="str">
        <f>IF(M4660="",VLOOKUP(D4660,Sheet4!$A$1:$B$92,2,0),VLOOKUP(Q4660,Sheet4!$A$1:$B$92,2,0))</f>
        <v>保险资产管理产品</v>
      </c>
    </row>
    <row r="4661" spans="1:68" s="58" customFormat="1" ht="12.75" customHeight="1">
      <c r="A4661" s="64" t="s">
        <v>2293</v>
      </c>
      <c r="B4661" s="54" t="s">
        <v>2344</v>
      </c>
      <c r="C4661" s="252" t="s">
        <v>5552</v>
      </c>
      <c r="D4661" s="252" t="s">
        <v>689</v>
      </c>
      <c r="E4661" s="54" t="s">
        <v>3250</v>
      </c>
      <c r="F4661" s="54" t="s">
        <v>2344</v>
      </c>
      <c r="G4661" s="129">
        <v>6204</v>
      </c>
      <c r="H4661" s="323">
        <v>412704.3</v>
      </c>
      <c r="I4661" s="323">
        <v>385640.64</v>
      </c>
      <c r="J4661" s="42"/>
      <c r="K4661" s="42"/>
      <c r="L4661" s="42" t="s">
        <v>4489</v>
      </c>
      <c r="M4661" s="42" t="s">
        <v>2416</v>
      </c>
      <c r="N4661" s="42" t="s">
        <v>2417</v>
      </c>
      <c r="O4661" s="137" t="s">
        <v>2418</v>
      </c>
      <c r="P4661" s="42" t="s">
        <v>64</v>
      </c>
      <c r="Q4661" s="42" t="s">
        <v>65</v>
      </c>
      <c r="R4661" s="42">
        <v>1</v>
      </c>
      <c r="S4661" s="137" t="s">
        <v>2419</v>
      </c>
      <c r="T4661" s="62">
        <v>699571750</v>
      </c>
      <c r="U4661" s="62">
        <v>676520223.12</v>
      </c>
      <c r="Z4661" s="54" t="s">
        <v>68</v>
      </c>
      <c r="AA4661" s="132">
        <v>3.8331457126722403E-5</v>
      </c>
      <c r="AJ4661" s="42"/>
      <c r="AM4661" s="42"/>
      <c r="AN4661" s="42"/>
      <c r="AO4661" s="42"/>
      <c r="AP4661" s="42"/>
      <c r="AY4661" s="42"/>
      <c r="AZ4661" s="42"/>
      <c r="BA4661" s="42"/>
      <c r="BB4661" s="42"/>
      <c r="BN4661" s="54" t="s">
        <v>4578</v>
      </c>
      <c r="BO4661" s="58" t="str">
        <f t="shared" si="72"/>
        <v>境内资产</v>
      </c>
      <c r="BP4661" s="58" t="str">
        <f>IF(M4661="",VLOOKUP(D4661,Sheet4!$A$1:$B$92,2,0),VLOOKUP(Q4661,Sheet4!$A$1:$B$92,2,0))</f>
        <v>保险资产管理产品</v>
      </c>
    </row>
    <row r="4662" spans="1:68" s="58" customFormat="1" ht="12.75" customHeight="1">
      <c r="A4662" s="64" t="s">
        <v>3251</v>
      </c>
      <c r="B4662" s="54" t="s">
        <v>3252</v>
      </c>
      <c r="C4662" s="252" t="s">
        <v>5552</v>
      </c>
      <c r="D4662" s="252" t="s">
        <v>689</v>
      </c>
      <c r="E4662" s="54" t="s">
        <v>3253</v>
      </c>
      <c r="F4662" s="54" t="s">
        <v>3252</v>
      </c>
      <c r="G4662" s="129">
        <v>5722</v>
      </c>
      <c r="H4662" s="323">
        <v>173475.21</v>
      </c>
      <c r="I4662" s="323">
        <v>134467</v>
      </c>
      <c r="J4662" s="42"/>
      <c r="K4662" s="42"/>
      <c r="L4662" s="42" t="s">
        <v>4489</v>
      </c>
      <c r="M4662" s="42" t="s">
        <v>2416</v>
      </c>
      <c r="N4662" s="42" t="s">
        <v>2417</v>
      </c>
      <c r="O4662" s="137" t="s">
        <v>2418</v>
      </c>
      <c r="P4662" s="42" t="s">
        <v>64</v>
      </c>
      <c r="Q4662" s="42" t="s">
        <v>65</v>
      </c>
      <c r="R4662" s="42">
        <v>1</v>
      </c>
      <c r="S4662" s="137" t="s">
        <v>2419</v>
      </c>
      <c r="T4662" s="62">
        <v>699571750</v>
      </c>
      <c r="U4662" s="62">
        <v>676520223.12</v>
      </c>
      <c r="Z4662" s="54" t="s">
        <v>68</v>
      </c>
      <c r="AA4662" s="132">
        <v>3.4871588453143098E-5</v>
      </c>
      <c r="AJ4662" s="42"/>
      <c r="AM4662" s="42"/>
      <c r="AN4662" s="42"/>
      <c r="AO4662" s="42"/>
      <c r="AP4662" s="42"/>
      <c r="AY4662" s="42"/>
      <c r="AZ4662" s="42"/>
      <c r="BA4662" s="42"/>
      <c r="BB4662" s="42"/>
      <c r="BN4662" s="54" t="s">
        <v>4578</v>
      </c>
      <c r="BO4662" s="58" t="str">
        <f t="shared" si="72"/>
        <v>境内资产</v>
      </c>
      <c r="BP4662" s="58" t="str">
        <f>IF(M4662="",VLOOKUP(D4662,Sheet4!$A$1:$B$92,2,0),VLOOKUP(Q4662,Sheet4!$A$1:$B$92,2,0))</f>
        <v>保险资产管理产品</v>
      </c>
    </row>
    <row r="4663" spans="1:68" s="58" customFormat="1" ht="12.75" customHeight="1">
      <c r="A4663" s="64" t="s">
        <v>3254</v>
      </c>
      <c r="B4663" s="54" t="s">
        <v>3255</v>
      </c>
      <c r="C4663" s="252" t="s">
        <v>5552</v>
      </c>
      <c r="D4663" s="252" t="s">
        <v>689</v>
      </c>
      <c r="E4663" s="54" t="s">
        <v>3256</v>
      </c>
      <c r="F4663" s="54" t="s">
        <v>3255</v>
      </c>
      <c r="G4663" s="129">
        <v>1000</v>
      </c>
      <c r="H4663" s="323">
        <v>186310.86</v>
      </c>
      <c r="I4663" s="323">
        <v>163770</v>
      </c>
      <c r="J4663" s="42"/>
      <c r="K4663" s="42"/>
      <c r="L4663" s="42" t="s">
        <v>4489</v>
      </c>
      <c r="M4663" s="42" t="s">
        <v>2416</v>
      </c>
      <c r="N4663" s="42" t="s">
        <v>2417</v>
      </c>
      <c r="O4663" s="137" t="s">
        <v>2418</v>
      </c>
      <c r="P4663" s="42" t="s">
        <v>64</v>
      </c>
      <c r="Q4663" s="42" t="s">
        <v>65</v>
      </c>
      <c r="R4663" s="42">
        <v>1</v>
      </c>
      <c r="S4663" s="137" t="s">
        <v>2419</v>
      </c>
      <c r="T4663" s="62">
        <v>699571750</v>
      </c>
      <c r="U4663" s="62">
        <v>676520223.12</v>
      </c>
      <c r="Z4663" s="54" t="s">
        <v>68</v>
      </c>
      <c r="AA4663" s="132">
        <v>1.1901928112354199E-5</v>
      </c>
      <c r="AJ4663" s="42"/>
      <c r="AM4663" s="42"/>
      <c r="AN4663" s="42"/>
      <c r="AO4663" s="42"/>
      <c r="AP4663" s="42"/>
      <c r="AY4663" s="42"/>
      <c r="AZ4663" s="42"/>
      <c r="BA4663" s="42"/>
      <c r="BB4663" s="42"/>
      <c r="BN4663" s="54" t="s">
        <v>4578</v>
      </c>
      <c r="BO4663" s="58" t="str">
        <f t="shared" si="72"/>
        <v>境内资产</v>
      </c>
      <c r="BP4663" s="58" t="str">
        <f>IF(M4663="",VLOOKUP(D4663,Sheet4!$A$1:$B$92,2,0),VLOOKUP(Q4663,Sheet4!$A$1:$B$92,2,0))</f>
        <v>保险资产管理产品</v>
      </c>
    </row>
    <row r="4664" spans="1:68" s="58" customFormat="1" ht="12.75" customHeight="1">
      <c r="A4664" s="64" t="s">
        <v>3257</v>
      </c>
      <c r="B4664" s="54" t="s">
        <v>3258</v>
      </c>
      <c r="C4664" s="252" t="s">
        <v>5552</v>
      </c>
      <c r="D4664" s="252" t="s">
        <v>689</v>
      </c>
      <c r="E4664" s="54" t="s">
        <v>3259</v>
      </c>
      <c r="F4664" s="54" t="s">
        <v>3258</v>
      </c>
      <c r="G4664" s="54">
        <v>700</v>
      </c>
      <c r="H4664" s="323">
        <v>277207</v>
      </c>
      <c r="I4664" s="323">
        <v>261891</v>
      </c>
      <c r="J4664" s="42"/>
      <c r="K4664" s="42"/>
      <c r="L4664" s="42" t="s">
        <v>4489</v>
      </c>
      <c r="M4664" s="42" t="s">
        <v>2416</v>
      </c>
      <c r="N4664" s="42" t="s">
        <v>2417</v>
      </c>
      <c r="O4664" s="137" t="s">
        <v>2418</v>
      </c>
      <c r="P4664" s="42" t="s">
        <v>64</v>
      </c>
      <c r="Q4664" s="42" t="s">
        <v>65</v>
      </c>
      <c r="R4664" s="42">
        <v>1</v>
      </c>
      <c r="S4664" s="137" t="s">
        <v>2419</v>
      </c>
      <c r="T4664" s="62">
        <v>699571750</v>
      </c>
      <c r="U4664" s="62">
        <v>676520223.12</v>
      </c>
      <c r="Z4664" s="54" t="s">
        <v>68</v>
      </c>
      <c r="AA4664" s="132">
        <v>1.4E-5</v>
      </c>
      <c r="AJ4664" s="42"/>
      <c r="AM4664" s="42"/>
      <c r="AN4664" s="42"/>
      <c r="AO4664" s="42"/>
      <c r="AP4664" s="42"/>
      <c r="AY4664" s="42"/>
      <c r="AZ4664" s="42"/>
      <c r="BA4664" s="42"/>
      <c r="BB4664" s="42"/>
      <c r="BN4664" s="54" t="s">
        <v>4578</v>
      </c>
      <c r="BO4664" s="58" t="str">
        <f t="shared" si="72"/>
        <v>境内资产</v>
      </c>
      <c r="BP4664" s="58" t="str">
        <f>IF(M4664="",VLOOKUP(D4664,Sheet4!$A$1:$B$92,2,0),VLOOKUP(Q4664,Sheet4!$A$1:$B$92,2,0))</f>
        <v>保险资产管理产品</v>
      </c>
    </row>
    <row r="4665" spans="1:68" s="58" customFormat="1" ht="12.75" customHeight="1">
      <c r="A4665" s="64" t="s">
        <v>3260</v>
      </c>
      <c r="B4665" s="54" t="s">
        <v>3261</v>
      </c>
      <c r="C4665" s="252" t="s">
        <v>5552</v>
      </c>
      <c r="D4665" s="252" t="s">
        <v>689</v>
      </c>
      <c r="E4665" s="54" t="s">
        <v>3262</v>
      </c>
      <c r="F4665" s="54" t="s">
        <v>3261</v>
      </c>
      <c r="G4665" s="129">
        <v>1900</v>
      </c>
      <c r="H4665" s="323">
        <v>144812.06</v>
      </c>
      <c r="I4665" s="323">
        <v>115159</v>
      </c>
      <c r="J4665" s="42"/>
      <c r="K4665" s="42"/>
      <c r="L4665" s="42" t="s">
        <v>4489</v>
      </c>
      <c r="M4665" s="42" t="s">
        <v>2416</v>
      </c>
      <c r="N4665" s="42" t="s">
        <v>2417</v>
      </c>
      <c r="O4665" s="137" t="s">
        <v>2418</v>
      </c>
      <c r="P4665" s="42" t="s">
        <v>64</v>
      </c>
      <c r="Q4665" s="42" t="s">
        <v>65</v>
      </c>
      <c r="R4665" s="42">
        <v>1</v>
      </c>
      <c r="S4665" s="137" t="s">
        <v>2419</v>
      </c>
      <c r="T4665" s="62">
        <v>699571750</v>
      </c>
      <c r="U4665" s="62">
        <v>676520223.12</v>
      </c>
      <c r="Z4665" s="54" t="s">
        <v>68</v>
      </c>
      <c r="AA4665" s="132">
        <v>1.29076086956522E-5</v>
      </c>
      <c r="AJ4665" s="42"/>
      <c r="AM4665" s="42"/>
      <c r="AN4665" s="42"/>
      <c r="AO4665" s="42"/>
      <c r="AP4665" s="42"/>
      <c r="AY4665" s="42"/>
      <c r="AZ4665" s="42"/>
      <c r="BA4665" s="42"/>
      <c r="BB4665" s="42"/>
      <c r="BN4665" s="54" t="s">
        <v>4578</v>
      </c>
      <c r="BO4665" s="58" t="str">
        <f t="shared" si="72"/>
        <v>境内资产</v>
      </c>
      <c r="BP4665" s="58" t="str">
        <f>IF(M4665="",VLOOKUP(D4665,Sheet4!$A$1:$B$92,2,0),VLOOKUP(Q4665,Sheet4!$A$1:$B$92,2,0))</f>
        <v>保险资产管理产品</v>
      </c>
    </row>
    <row r="4666" spans="1:68" s="58" customFormat="1" ht="12.75" customHeight="1">
      <c r="A4666" s="64" t="s">
        <v>3263</v>
      </c>
      <c r="B4666" s="54" t="s">
        <v>1981</v>
      </c>
      <c r="C4666" s="252" t="s">
        <v>5552</v>
      </c>
      <c r="D4666" s="252" t="s">
        <v>689</v>
      </c>
      <c r="E4666" s="54" t="s">
        <v>3264</v>
      </c>
      <c r="F4666" s="54" t="s">
        <v>1981</v>
      </c>
      <c r="G4666" s="54">
        <v>800</v>
      </c>
      <c r="H4666" s="323">
        <v>146394</v>
      </c>
      <c r="I4666" s="323">
        <v>124064</v>
      </c>
      <c r="J4666" s="42"/>
      <c r="K4666" s="42"/>
      <c r="L4666" s="42" t="s">
        <v>4489</v>
      </c>
      <c r="M4666" s="42" t="s">
        <v>2416</v>
      </c>
      <c r="N4666" s="42" t="s">
        <v>2417</v>
      </c>
      <c r="O4666" s="137" t="s">
        <v>2418</v>
      </c>
      <c r="P4666" s="42" t="s">
        <v>64</v>
      </c>
      <c r="Q4666" s="42" t="s">
        <v>65</v>
      </c>
      <c r="R4666" s="42">
        <v>1</v>
      </c>
      <c r="S4666" s="137" t="s">
        <v>2419</v>
      </c>
      <c r="T4666" s="62">
        <v>699571750</v>
      </c>
      <c r="U4666" s="62">
        <v>676520223.12</v>
      </c>
      <c r="Z4666" s="54" t="s">
        <v>68</v>
      </c>
      <c r="AA4666" s="132">
        <v>1.05263157894737E-5</v>
      </c>
      <c r="AJ4666" s="42"/>
      <c r="AM4666" s="42"/>
      <c r="AN4666" s="42"/>
      <c r="AO4666" s="42"/>
      <c r="AP4666" s="42"/>
      <c r="AY4666" s="42"/>
      <c r="AZ4666" s="42"/>
      <c r="BA4666" s="42"/>
      <c r="BB4666" s="42"/>
      <c r="BN4666" s="54" t="s">
        <v>4578</v>
      </c>
      <c r="BO4666" s="58" t="str">
        <f t="shared" si="72"/>
        <v>境内资产</v>
      </c>
      <c r="BP4666" s="58" t="str">
        <f>IF(M4666="",VLOOKUP(D4666,Sheet4!$A$1:$B$92,2,0),VLOOKUP(Q4666,Sheet4!$A$1:$B$92,2,0))</f>
        <v>保险资产管理产品</v>
      </c>
    </row>
    <row r="4667" spans="1:68" s="58" customFormat="1" ht="12.75" customHeight="1">
      <c r="A4667" s="64" t="s">
        <v>691</v>
      </c>
      <c r="B4667" s="54" t="s">
        <v>692</v>
      </c>
      <c r="C4667" s="252" t="s">
        <v>5552</v>
      </c>
      <c r="D4667" s="252" t="s">
        <v>689</v>
      </c>
      <c r="E4667" s="54" t="s">
        <v>693</v>
      </c>
      <c r="F4667" s="54" t="s">
        <v>692</v>
      </c>
      <c r="G4667" s="129">
        <v>11800</v>
      </c>
      <c r="H4667" s="323">
        <v>535298.72</v>
      </c>
      <c r="I4667" s="323">
        <v>447338</v>
      </c>
      <c r="J4667" s="42"/>
      <c r="K4667" s="42"/>
      <c r="L4667" s="42" t="s">
        <v>4489</v>
      </c>
      <c r="M4667" s="42" t="s">
        <v>2416</v>
      </c>
      <c r="N4667" s="42" t="s">
        <v>2417</v>
      </c>
      <c r="O4667" s="137" t="s">
        <v>2418</v>
      </c>
      <c r="P4667" s="42" t="s">
        <v>64</v>
      </c>
      <c r="Q4667" s="42" t="s">
        <v>65</v>
      </c>
      <c r="R4667" s="42">
        <v>1</v>
      </c>
      <c r="S4667" s="137" t="s">
        <v>2419</v>
      </c>
      <c r="T4667" s="62">
        <v>699571750</v>
      </c>
      <c r="U4667" s="62">
        <v>676520223.12</v>
      </c>
      <c r="Z4667" s="54" t="s">
        <v>280</v>
      </c>
      <c r="AA4667" s="132">
        <v>1.49211141810418E-6</v>
      </c>
      <c r="AJ4667" s="42"/>
      <c r="AM4667" s="42"/>
      <c r="AN4667" s="42"/>
      <c r="AO4667" s="42"/>
      <c r="AP4667" s="42"/>
      <c r="AY4667" s="42"/>
      <c r="AZ4667" s="42"/>
      <c r="BA4667" s="42"/>
      <c r="BB4667" s="42"/>
      <c r="BN4667" s="54" t="s">
        <v>4578</v>
      </c>
      <c r="BO4667" s="58" t="str">
        <f t="shared" si="72"/>
        <v>境内资产</v>
      </c>
      <c r="BP4667" s="58" t="str">
        <f>IF(M4667="",VLOOKUP(D4667,Sheet4!$A$1:$B$92,2,0),VLOOKUP(Q4667,Sheet4!$A$1:$B$92,2,0))</f>
        <v>保险资产管理产品</v>
      </c>
    </row>
    <row r="4668" spans="1:68" s="58" customFormat="1" ht="12.75" customHeight="1">
      <c r="A4668" s="64" t="s">
        <v>1060</v>
      </c>
      <c r="B4668" s="130" t="s">
        <v>1061</v>
      </c>
      <c r="C4668" s="252" t="s">
        <v>1258</v>
      </c>
      <c r="D4668" s="252" t="s">
        <v>1259</v>
      </c>
      <c r="E4668" s="54" t="s">
        <v>1062</v>
      </c>
      <c r="F4668" s="54" t="s">
        <v>1063</v>
      </c>
      <c r="G4668" s="129">
        <v>50000</v>
      </c>
      <c r="H4668" s="323">
        <v>5944335.04</v>
      </c>
      <c r="I4668" s="323">
        <v>6131002.3300000001</v>
      </c>
      <c r="J4668" s="129" t="s">
        <v>3265</v>
      </c>
      <c r="K4668" s="42"/>
      <c r="L4668" s="42" t="s">
        <v>4489</v>
      </c>
      <c r="M4668" s="42" t="s">
        <v>2416</v>
      </c>
      <c r="N4668" s="42" t="s">
        <v>2417</v>
      </c>
      <c r="O4668" s="137" t="s">
        <v>2418</v>
      </c>
      <c r="P4668" s="42" t="s">
        <v>64</v>
      </c>
      <c r="Q4668" s="42" t="s">
        <v>65</v>
      </c>
      <c r="R4668" s="42">
        <v>1</v>
      </c>
      <c r="S4668" s="137" t="s">
        <v>2419</v>
      </c>
      <c r="T4668" s="62">
        <v>699571750</v>
      </c>
      <c r="U4668" s="62">
        <v>676520223.12</v>
      </c>
      <c r="Z4668" s="42"/>
      <c r="AA4668" s="42"/>
      <c r="AJ4668" s="42"/>
      <c r="AM4668" s="42"/>
      <c r="AN4668" s="42"/>
      <c r="AO4668" s="42"/>
      <c r="AP4668" s="42"/>
      <c r="AY4668" s="108">
        <v>6</v>
      </c>
      <c r="AZ4668" s="54" t="s">
        <v>74</v>
      </c>
      <c r="BA4668" s="67">
        <v>0</v>
      </c>
      <c r="BB4668" s="50" t="s">
        <v>68</v>
      </c>
      <c r="BN4668" s="54" t="s">
        <v>4578</v>
      </c>
      <c r="BO4668" s="58" t="str">
        <f t="shared" si="72"/>
        <v>境内资产</v>
      </c>
      <c r="BP4668" s="58" t="str">
        <f>IF(M4668="",VLOOKUP(D4668,Sheet4!$A$1:$B$92,2,0),VLOOKUP(Q4668,Sheet4!$A$1:$B$92,2,0))</f>
        <v>保险资产管理产品</v>
      </c>
    </row>
    <row r="4669" spans="1:68" s="58" customFormat="1" ht="12.75" customHeight="1">
      <c r="A4669" s="64" t="s">
        <v>1048</v>
      </c>
      <c r="B4669" s="130" t="s">
        <v>1049</v>
      </c>
      <c r="C4669" s="252" t="s">
        <v>1258</v>
      </c>
      <c r="D4669" s="252" t="s">
        <v>1259</v>
      </c>
      <c r="E4669" s="54" t="s">
        <v>1050</v>
      </c>
      <c r="F4669" s="54" t="s">
        <v>1051</v>
      </c>
      <c r="G4669" s="129">
        <v>60080</v>
      </c>
      <c r="H4669" s="323">
        <v>6722730.5700000003</v>
      </c>
      <c r="I4669" s="323">
        <v>6564340.6399999997</v>
      </c>
      <c r="J4669" s="129" t="s">
        <v>3266</v>
      </c>
      <c r="K4669" s="42"/>
      <c r="L4669" s="42" t="s">
        <v>4489</v>
      </c>
      <c r="M4669" s="42" t="s">
        <v>2416</v>
      </c>
      <c r="N4669" s="42" t="s">
        <v>2417</v>
      </c>
      <c r="O4669" s="137" t="s">
        <v>2418</v>
      </c>
      <c r="P4669" s="42" t="s">
        <v>64</v>
      </c>
      <c r="Q4669" s="42" t="s">
        <v>65</v>
      </c>
      <c r="R4669" s="42">
        <v>1</v>
      </c>
      <c r="S4669" s="137" t="s">
        <v>2419</v>
      </c>
      <c r="T4669" s="62">
        <v>699571750</v>
      </c>
      <c r="U4669" s="62">
        <v>676520223.12</v>
      </c>
      <c r="Z4669" s="42"/>
      <c r="AA4669" s="42"/>
      <c r="AJ4669" s="42"/>
      <c r="AM4669" s="42"/>
      <c r="AN4669" s="42"/>
      <c r="AO4669" s="42"/>
      <c r="AP4669" s="42"/>
      <c r="AY4669" s="108">
        <v>6</v>
      </c>
      <c r="AZ4669" s="54" t="s">
        <v>74</v>
      </c>
      <c r="BA4669" s="67">
        <v>0</v>
      </c>
      <c r="BB4669" s="50" t="s">
        <v>68</v>
      </c>
      <c r="BN4669" s="54" t="s">
        <v>4578</v>
      </c>
      <c r="BO4669" s="58" t="str">
        <f t="shared" si="72"/>
        <v>境内资产</v>
      </c>
      <c r="BP4669" s="58" t="str">
        <f>IF(M4669="",VLOOKUP(D4669,Sheet4!$A$1:$B$92,2,0),VLOOKUP(Q4669,Sheet4!$A$1:$B$92,2,0))</f>
        <v>保险资产管理产品</v>
      </c>
    </row>
    <row r="4670" spans="1:68" s="58" customFormat="1" ht="12.75" customHeight="1">
      <c r="A4670" s="64" t="s">
        <v>3267</v>
      </c>
      <c r="B4670" s="130" t="s">
        <v>3268</v>
      </c>
      <c r="C4670" s="252" t="s">
        <v>1258</v>
      </c>
      <c r="D4670" s="252" t="s">
        <v>1259</v>
      </c>
      <c r="E4670" s="54" t="s">
        <v>3269</v>
      </c>
      <c r="F4670" s="54" t="s">
        <v>3270</v>
      </c>
      <c r="G4670" s="54">
        <v>380</v>
      </c>
      <c r="H4670" s="323">
        <v>38007.5</v>
      </c>
      <c r="I4670" s="323">
        <v>38007.5</v>
      </c>
      <c r="J4670" s="129" t="s">
        <v>3271</v>
      </c>
      <c r="K4670" s="42"/>
      <c r="L4670" s="42" t="s">
        <v>4489</v>
      </c>
      <c r="M4670" s="42" t="s">
        <v>2416</v>
      </c>
      <c r="N4670" s="42" t="s">
        <v>2417</v>
      </c>
      <c r="O4670" s="137" t="s">
        <v>2418</v>
      </c>
      <c r="P4670" s="42" t="s">
        <v>64</v>
      </c>
      <c r="Q4670" s="42" t="s">
        <v>65</v>
      </c>
      <c r="R4670" s="42">
        <v>1</v>
      </c>
      <c r="S4670" s="137" t="s">
        <v>2419</v>
      </c>
      <c r="T4670" s="62">
        <v>699571750</v>
      </c>
      <c r="U4670" s="62">
        <v>676520223.12</v>
      </c>
      <c r="Z4670" s="42"/>
      <c r="AA4670" s="42"/>
      <c r="AJ4670" s="42"/>
      <c r="AM4670" s="42"/>
      <c r="AN4670" s="42"/>
      <c r="AO4670" s="42"/>
      <c r="AP4670" s="42"/>
      <c r="AY4670" s="108">
        <v>6</v>
      </c>
      <c r="AZ4670" s="54" t="s">
        <v>74</v>
      </c>
      <c r="BA4670" s="67">
        <v>0</v>
      </c>
      <c r="BB4670" s="50" t="s">
        <v>68</v>
      </c>
      <c r="BN4670" s="54" t="s">
        <v>4578</v>
      </c>
      <c r="BO4670" s="58" t="str">
        <f t="shared" si="72"/>
        <v>境内资产</v>
      </c>
      <c r="BP4670" s="58" t="str">
        <f>IF(M4670="",VLOOKUP(D4670,Sheet4!$A$1:$B$92,2,0),VLOOKUP(Q4670,Sheet4!$A$1:$B$92,2,0))</f>
        <v>保险资产管理产品</v>
      </c>
    </row>
    <row r="4671" spans="1:68" s="58" customFormat="1" ht="12.75" customHeight="1">
      <c r="A4671" s="64" t="s">
        <v>3272</v>
      </c>
      <c r="B4671" s="130" t="s">
        <v>3273</v>
      </c>
      <c r="C4671" s="252" t="s">
        <v>1258</v>
      </c>
      <c r="D4671" s="252" t="s">
        <v>1259</v>
      </c>
      <c r="E4671" s="54" t="s">
        <v>3274</v>
      </c>
      <c r="F4671" s="54" t="s">
        <v>3150</v>
      </c>
      <c r="G4671" s="54">
        <v>480</v>
      </c>
      <c r="H4671" s="323">
        <v>48002.76</v>
      </c>
      <c r="I4671" s="323">
        <v>48002.76</v>
      </c>
      <c r="J4671" s="129" t="s">
        <v>3275</v>
      </c>
      <c r="K4671" s="42"/>
      <c r="L4671" s="42" t="s">
        <v>4489</v>
      </c>
      <c r="M4671" s="42" t="s">
        <v>2416</v>
      </c>
      <c r="N4671" s="42" t="s">
        <v>2417</v>
      </c>
      <c r="O4671" s="137" t="s">
        <v>2418</v>
      </c>
      <c r="P4671" s="42" t="s">
        <v>64</v>
      </c>
      <c r="Q4671" s="42" t="s">
        <v>65</v>
      </c>
      <c r="R4671" s="42">
        <v>1</v>
      </c>
      <c r="S4671" s="137" t="s">
        <v>2419</v>
      </c>
      <c r="T4671" s="62">
        <v>699571750</v>
      </c>
      <c r="U4671" s="62">
        <v>676520223.12</v>
      </c>
      <c r="Z4671" s="42"/>
      <c r="AA4671" s="42"/>
      <c r="AJ4671" s="42"/>
      <c r="AM4671" s="42"/>
      <c r="AN4671" s="42"/>
      <c r="AO4671" s="42"/>
      <c r="AP4671" s="42"/>
      <c r="AY4671" s="108">
        <v>6</v>
      </c>
      <c r="AZ4671" s="54" t="s">
        <v>169</v>
      </c>
      <c r="BA4671" s="67">
        <v>0</v>
      </c>
      <c r="BB4671" s="50" t="s">
        <v>68</v>
      </c>
      <c r="BN4671" s="54" t="s">
        <v>4578</v>
      </c>
      <c r="BO4671" s="58" t="str">
        <f t="shared" si="72"/>
        <v>境内资产</v>
      </c>
      <c r="BP4671" s="58" t="str">
        <f>IF(M4671="",VLOOKUP(D4671,Sheet4!$A$1:$B$92,2,0),VLOOKUP(Q4671,Sheet4!$A$1:$B$92,2,0))</f>
        <v>保险资产管理产品</v>
      </c>
    </row>
    <row r="4672" spans="1:68" s="58" customFormat="1" ht="12.75" customHeight="1">
      <c r="A4672" s="64" t="s">
        <v>3276</v>
      </c>
      <c r="B4672" s="130" t="s">
        <v>3277</v>
      </c>
      <c r="C4672" s="255" t="s">
        <v>71</v>
      </c>
      <c r="D4672" s="245" t="s">
        <v>1154</v>
      </c>
      <c r="E4672" s="54" t="s">
        <v>3278</v>
      </c>
      <c r="F4672" s="54" t="s">
        <v>3279</v>
      </c>
      <c r="G4672" s="129">
        <v>200000</v>
      </c>
      <c r="H4672" s="323">
        <v>20955652.050000001</v>
      </c>
      <c r="I4672" s="323">
        <v>20851052.050000001</v>
      </c>
      <c r="J4672" s="129" t="s">
        <v>3280</v>
      </c>
      <c r="K4672" s="42"/>
      <c r="L4672" s="42" t="s">
        <v>4489</v>
      </c>
      <c r="M4672" s="42" t="s">
        <v>2416</v>
      </c>
      <c r="N4672" s="42" t="s">
        <v>2417</v>
      </c>
      <c r="O4672" s="137" t="s">
        <v>2418</v>
      </c>
      <c r="P4672" s="42" t="s">
        <v>64</v>
      </c>
      <c r="Q4672" s="42" t="s">
        <v>65</v>
      </c>
      <c r="R4672" s="42">
        <v>1</v>
      </c>
      <c r="S4672" s="137" t="s">
        <v>2419</v>
      </c>
      <c r="T4672" s="62">
        <v>699571750</v>
      </c>
      <c r="U4672" s="62">
        <v>676520223.12</v>
      </c>
      <c r="Z4672" s="42"/>
      <c r="AA4672" s="42"/>
      <c r="AJ4672" s="42"/>
      <c r="AM4672" s="42"/>
      <c r="AN4672" s="42"/>
      <c r="AO4672" s="42"/>
      <c r="AP4672" s="42"/>
      <c r="AY4672" s="54">
        <v>0.34</v>
      </c>
      <c r="AZ4672" s="54" t="s">
        <v>84</v>
      </c>
      <c r="BA4672" s="54">
        <v>0.33389999999999997</v>
      </c>
      <c r="BB4672" s="50" t="s">
        <v>68</v>
      </c>
      <c r="BN4672" s="54" t="s">
        <v>4578</v>
      </c>
      <c r="BO4672" s="58" t="str">
        <f t="shared" si="72"/>
        <v>境内资产</v>
      </c>
      <c r="BP4672" s="58" t="str">
        <f>IF(M4672="",VLOOKUP(D4672,Sheet4!$A$1:$B$92,2,0),VLOOKUP(Q4672,Sheet4!$A$1:$B$92,2,0))</f>
        <v>保险资产管理产品</v>
      </c>
    </row>
    <row r="4673" spans="1:68" s="58" customFormat="1" ht="12.75" customHeight="1">
      <c r="A4673" s="64" t="s">
        <v>3281</v>
      </c>
      <c r="B4673" s="130" t="s">
        <v>3282</v>
      </c>
      <c r="C4673" s="255" t="s">
        <v>71</v>
      </c>
      <c r="D4673" s="245" t="s">
        <v>1154</v>
      </c>
      <c r="E4673" s="54" t="s">
        <v>3283</v>
      </c>
      <c r="F4673" s="54" t="s">
        <v>3284</v>
      </c>
      <c r="G4673" s="129">
        <v>300000</v>
      </c>
      <c r="H4673" s="323">
        <v>30577808.219999999</v>
      </c>
      <c r="I4673" s="323">
        <v>30930308.219999999</v>
      </c>
      <c r="J4673" s="129" t="s">
        <v>3285</v>
      </c>
      <c r="K4673" s="42"/>
      <c r="L4673" s="42" t="s">
        <v>4489</v>
      </c>
      <c r="M4673" s="42" t="s">
        <v>2416</v>
      </c>
      <c r="N4673" s="42" t="s">
        <v>2417</v>
      </c>
      <c r="O4673" s="137" t="s">
        <v>2418</v>
      </c>
      <c r="P4673" s="42" t="s">
        <v>64</v>
      </c>
      <c r="Q4673" s="42" t="s">
        <v>65</v>
      </c>
      <c r="R4673" s="42">
        <v>1</v>
      </c>
      <c r="S4673" s="137" t="s">
        <v>2419</v>
      </c>
      <c r="T4673" s="62">
        <v>699571750</v>
      </c>
      <c r="U4673" s="62">
        <v>676520223.12</v>
      </c>
      <c r="Z4673" s="42"/>
      <c r="AA4673" s="42"/>
      <c r="AJ4673" s="42"/>
      <c r="AM4673" s="42"/>
      <c r="AN4673" s="42"/>
      <c r="AO4673" s="42"/>
      <c r="AP4673" s="42"/>
      <c r="AY4673" s="54">
        <v>1.5</v>
      </c>
      <c r="AZ4673" s="54" t="s">
        <v>84</v>
      </c>
      <c r="BA4673" s="54">
        <v>1.4214</v>
      </c>
      <c r="BB4673" s="50" t="s">
        <v>68</v>
      </c>
      <c r="BN4673" s="54" t="s">
        <v>4578</v>
      </c>
      <c r="BO4673" s="58" t="str">
        <f t="shared" si="72"/>
        <v>境内资产</v>
      </c>
      <c r="BP4673" s="58" t="str">
        <f>IF(M4673="",VLOOKUP(D4673,Sheet4!$A$1:$B$92,2,0),VLOOKUP(Q4673,Sheet4!$A$1:$B$92,2,0))</f>
        <v>保险资产管理产品</v>
      </c>
    </row>
    <row r="4674" spans="1:68" s="58" customFormat="1" ht="12.75" customHeight="1">
      <c r="A4674" s="64" t="s">
        <v>3286</v>
      </c>
      <c r="B4674" s="130" t="s">
        <v>3287</v>
      </c>
      <c r="C4674" s="255" t="s">
        <v>71</v>
      </c>
      <c r="D4674" s="245" t="s">
        <v>1154</v>
      </c>
      <c r="E4674" s="54" t="s">
        <v>3288</v>
      </c>
      <c r="F4674" s="54" t="s">
        <v>3289</v>
      </c>
      <c r="G4674" s="129">
        <v>200000</v>
      </c>
      <c r="H4674" s="323">
        <v>20158043.84</v>
      </c>
      <c r="I4674" s="323">
        <v>20464443.84</v>
      </c>
      <c r="J4674" s="129" t="s">
        <v>3290</v>
      </c>
      <c r="K4674" s="42"/>
      <c r="L4674" s="42" t="s">
        <v>4489</v>
      </c>
      <c r="M4674" s="42" t="s">
        <v>2416</v>
      </c>
      <c r="N4674" s="42" t="s">
        <v>2417</v>
      </c>
      <c r="O4674" s="137" t="s">
        <v>2418</v>
      </c>
      <c r="P4674" s="42" t="s">
        <v>64</v>
      </c>
      <c r="Q4674" s="42" t="s">
        <v>65</v>
      </c>
      <c r="R4674" s="42">
        <v>1</v>
      </c>
      <c r="S4674" s="137" t="s">
        <v>2419</v>
      </c>
      <c r="T4674" s="62">
        <v>699571750</v>
      </c>
      <c r="U4674" s="62">
        <v>676520223.12</v>
      </c>
      <c r="Z4674" s="42"/>
      <c r="AA4674" s="42"/>
      <c r="AJ4674" s="42"/>
      <c r="AM4674" s="42"/>
      <c r="AN4674" s="42"/>
      <c r="AO4674" s="42"/>
      <c r="AP4674" s="42"/>
      <c r="AY4674" s="54">
        <v>1.75</v>
      </c>
      <c r="AZ4674" s="54" t="s">
        <v>84</v>
      </c>
      <c r="BA4674" s="54">
        <v>1.6513</v>
      </c>
      <c r="BB4674" s="50" t="s">
        <v>68</v>
      </c>
      <c r="BN4674" s="54" t="s">
        <v>4578</v>
      </c>
      <c r="BO4674" s="58" t="str">
        <f t="shared" si="72"/>
        <v>境内资产</v>
      </c>
      <c r="BP4674" s="58" t="str">
        <f>IF(M4674="",VLOOKUP(D4674,Sheet4!$A$1:$B$92,2,0),VLOOKUP(Q4674,Sheet4!$A$1:$B$92,2,0))</f>
        <v>保险资产管理产品</v>
      </c>
    </row>
    <row r="4675" spans="1:68" s="58" customFormat="1" ht="12.75" customHeight="1">
      <c r="A4675" s="64" t="s">
        <v>3291</v>
      </c>
      <c r="B4675" s="130" t="s">
        <v>3292</v>
      </c>
      <c r="C4675" s="255" t="s">
        <v>71</v>
      </c>
      <c r="D4675" s="245" t="s">
        <v>72</v>
      </c>
      <c r="E4675" s="54" t="s">
        <v>3293</v>
      </c>
      <c r="F4675" s="54" t="s">
        <v>3294</v>
      </c>
      <c r="G4675" s="129">
        <v>200000</v>
      </c>
      <c r="H4675" s="323">
        <v>20408109.59</v>
      </c>
      <c r="I4675" s="323">
        <v>20812109.59</v>
      </c>
      <c r="J4675" s="129" t="s">
        <v>3295</v>
      </c>
      <c r="K4675" s="42"/>
      <c r="L4675" s="42" t="s">
        <v>4489</v>
      </c>
      <c r="M4675" s="42" t="s">
        <v>2416</v>
      </c>
      <c r="N4675" s="42" t="s">
        <v>2417</v>
      </c>
      <c r="O4675" s="137" t="s">
        <v>2418</v>
      </c>
      <c r="P4675" s="42" t="s">
        <v>64</v>
      </c>
      <c r="Q4675" s="42" t="s">
        <v>65</v>
      </c>
      <c r="R4675" s="42">
        <v>1</v>
      </c>
      <c r="S4675" s="137" t="s">
        <v>2419</v>
      </c>
      <c r="T4675" s="62">
        <v>699571750</v>
      </c>
      <c r="U4675" s="62">
        <v>676520223.12</v>
      </c>
      <c r="Z4675" s="42"/>
      <c r="AA4675" s="42"/>
      <c r="AJ4675" s="42"/>
      <c r="AM4675" s="42"/>
      <c r="AN4675" s="42"/>
      <c r="AO4675" s="42"/>
      <c r="AP4675" s="42"/>
      <c r="AY4675" s="54">
        <v>1.47</v>
      </c>
      <c r="AZ4675" s="54" t="s">
        <v>74</v>
      </c>
      <c r="BA4675" s="54">
        <v>1.3927</v>
      </c>
      <c r="BB4675" s="50" t="s">
        <v>68</v>
      </c>
      <c r="BN4675" s="54" t="s">
        <v>4578</v>
      </c>
      <c r="BO4675" s="58" t="str">
        <f t="shared" ref="BO4675:BO4738" si="73">IF(LEFT(D4675,2)="境外","境外资产","境内资产")</f>
        <v>境内资产</v>
      </c>
      <c r="BP4675" s="58" t="str">
        <f>IF(M4675="",VLOOKUP(D4675,Sheet4!$A$1:$B$92,2,0),VLOOKUP(Q4675,Sheet4!$A$1:$B$92,2,0))</f>
        <v>保险资产管理产品</v>
      </c>
    </row>
    <row r="4676" spans="1:68" s="58" customFormat="1" ht="12.75" customHeight="1">
      <c r="A4676" s="64" t="s">
        <v>3296</v>
      </c>
      <c r="B4676" s="130" t="s">
        <v>3297</v>
      </c>
      <c r="C4676" s="255" t="s">
        <v>71</v>
      </c>
      <c r="D4676" s="245" t="s">
        <v>1154</v>
      </c>
      <c r="E4676" s="54" t="s">
        <v>3298</v>
      </c>
      <c r="F4676" s="54" t="s">
        <v>3299</v>
      </c>
      <c r="G4676" s="129">
        <v>600000</v>
      </c>
      <c r="H4676" s="323">
        <v>61248739.729999997</v>
      </c>
      <c r="I4676" s="323">
        <v>61194739.729999997</v>
      </c>
      <c r="J4676" s="129" t="s">
        <v>3300</v>
      </c>
      <c r="K4676" s="42"/>
      <c r="L4676" s="42" t="s">
        <v>4489</v>
      </c>
      <c r="M4676" s="42" t="s">
        <v>2416</v>
      </c>
      <c r="N4676" s="42" t="s">
        <v>2417</v>
      </c>
      <c r="O4676" s="137" t="s">
        <v>2418</v>
      </c>
      <c r="P4676" s="42" t="s">
        <v>64</v>
      </c>
      <c r="Q4676" s="42" t="s">
        <v>65</v>
      </c>
      <c r="R4676" s="42">
        <v>1</v>
      </c>
      <c r="S4676" s="137" t="s">
        <v>2419</v>
      </c>
      <c r="T4676" s="62">
        <v>699571750</v>
      </c>
      <c r="U4676" s="62">
        <v>676520223.12</v>
      </c>
      <c r="Z4676" s="42"/>
      <c r="AA4676" s="42"/>
      <c r="AJ4676" s="42"/>
      <c r="AM4676" s="42"/>
      <c r="AN4676" s="42"/>
      <c r="AO4676" s="42"/>
      <c r="AP4676" s="42"/>
      <c r="AY4676" s="54">
        <v>0.56999999999999995</v>
      </c>
      <c r="AZ4676" s="54" t="s">
        <v>169</v>
      </c>
      <c r="BA4676" s="54">
        <v>0.55369999999999997</v>
      </c>
      <c r="BB4676" s="50" t="s">
        <v>68</v>
      </c>
      <c r="BN4676" s="54" t="s">
        <v>4578</v>
      </c>
      <c r="BO4676" s="58" t="str">
        <f t="shared" si="73"/>
        <v>境内资产</v>
      </c>
      <c r="BP4676" s="58" t="str">
        <f>IF(M4676="",VLOOKUP(D4676,Sheet4!$A$1:$B$92,2,0),VLOOKUP(Q4676,Sheet4!$A$1:$B$92,2,0))</f>
        <v>保险资产管理产品</v>
      </c>
    </row>
    <row r="4677" spans="1:68" s="58" customFormat="1" ht="12.75" customHeight="1">
      <c r="A4677" s="64" t="s">
        <v>3301</v>
      </c>
      <c r="B4677" s="130" t="s">
        <v>3302</v>
      </c>
      <c r="C4677" s="255" t="s">
        <v>71</v>
      </c>
      <c r="D4677" s="245" t="s">
        <v>1154</v>
      </c>
      <c r="E4677" s="54" t="s">
        <v>3303</v>
      </c>
      <c r="F4677" s="54" t="s">
        <v>1386</v>
      </c>
      <c r="G4677" s="129">
        <v>400000</v>
      </c>
      <c r="H4677" s="323">
        <v>38556454.799999997</v>
      </c>
      <c r="I4677" s="323">
        <v>37042454.799999997</v>
      </c>
      <c r="J4677" s="129" t="s">
        <v>3304</v>
      </c>
      <c r="K4677" s="42"/>
      <c r="L4677" s="42" t="s">
        <v>4489</v>
      </c>
      <c r="M4677" s="42" t="s">
        <v>2416</v>
      </c>
      <c r="N4677" s="42" t="s">
        <v>2417</v>
      </c>
      <c r="O4677" s="137" t="s">
        <v>2418</v>
      </c>
      <c r="P4677" s="42" t="s">
        <v>64</v>
      </c>
      <c r="Q4677" s="42" t="s">
        <v>65</v>
      </c>
      <c r="R4677" s="42">
        <v>1</v>
      </c>
      <c r="S4677" s="137" t="s">
        <v>2419</v>
      </c>
      <c r="T4677" s="62">
        <v>699571750</v>
      </c>
      <c r="U4677" s="62">
        <v>676520223.12</v>
      </c>
      <c r="Z4677" s="42"/>
      <c r="AA4677" s="42"/>
      <c r="AJ4677" s="42"/>
      <c r="AM4677" s="42"/>
      <c r="AN4677" s="42"/>
      <c r="AO4677" s="42"/>
      <c r="AP4677" s="42"/>
      <c r="AY4677" s="54">
        <v>2.97</v>
      </c>
      <c r="AZ4677" s="54" t="s">
        <v>169</v>
      </c>
      <c r="BA4677" s="54">
        <v>2.7641</v>
      </c>
      <c r="BB4677" s="50" t="s">
        <v>68</v>
      </c>
      <c r="BN4677" s="54" t="s">
        <v>4578</v>
      </c>
      <c r="BO4677" s="58" t="str">
        <f t="shared" si="73"/>
        <v>境内资产</v>
      </c>
      <c r="BP4677" s="58" t="str">
        <f>IF(M4677="",VLOOKUP(D4677,Sheet4!$A$1:$B$92,2,0),VLOOKUP(Q4677,Sheet4!$A$1:$B$92,2,0))</f>
        <v>保险资产管理产品</v>
      </c>
    </row>
    <row r="4678" spans="1:68" s="58" customFormat="1" ht="12.75" customHeight="1">
      <c r="A4678" s="64" t="s">
        <v>3305</v>
      </c>
      <c r="B4678" s="130" t="s">
        <v>3306</v>
      </c>
      <c r="C4678" s="257" t="s">
        <v>827</v>
      </c>
      <c r="D4678" s="243" t="s">
        <v>830</v>
      </c>
      <c r="E4678" s="54" t="s">
        <v>3307</v>
      </c>
      <c r="F4678" s="54" t="s">
        <v>3308</v>
      </c>
      <c r="G4678" s="129">
        <v>200000</v>
      </c>
      <c r="H4678" s="323">
        <v>20536421.920000002</v>
      </c>
      <c r="I4678" s="323">
        <v>20762421.920000002</v>
      </c>
      <c r="J4678" s="129" t="s">
        <v>3309</v>
      </c>
      <c r="K4678" s="42"/>
      <c r="L4678" s="42" t="s">
        <v>4489</v>
      </c>
      <c r="M4678" s="42" t="s">
        <v>2416</v>
      </c>
      <c r="N4678" s="42" t="s">
        <v>2417</v>
      </c>
      <c r="O4678" s="137" t="s">
        <v>2418</v>
      </c>
      <c r="P4678" s="42" t="s">
        <v>64</v>
      </c>
      <c r="Q4678" s="42" t="s">
        <v>65</v>
      </c>
      <c r="R4678" s="42">
        <v>1</v>
      </c>
      <c r="S4678" s="137" t="s">
        <v>2419</v>
      </c>
      <c r="T4678" s="62">
        <v>699571750</v>
      </c>
      <c r="U4678" s="62">
        <v>676520223.12</v>
      </c>
      <c r="Z4678" s="42"/>
      <c r="AA4678" s="42"/>
      <c r="AJ4678" s="42"/>
      <c r="AM4678" s="42"/>
      <c r="AN4678" s="42"/>
      <c r="AO4678" s="42"/>
      <c r="AP4678" s="42"/>
      <c r="AY4678" s="54">
        <v>1.39</v>
      </c>
      <c r="AZ4678" s="54" t="s">
        <v>84</v>
      </c>
      <c r="BA4678" s="54">
        <v>1.3059000000000001</v>
      </c>
      <c r="BB4678" s="50" t="s">
        <v>68</v>
      </c>
      <c r="BN4678" s="54" t="s">
        <v>4578</v>
      </c>
      <c r="BO4678" s="58" t="str">
        <f t="shared" si="73"/>
        <v>境内资产</v>
      </c>
      <c r="BP4678" s="58" t="str">
        <f>IF(M4678="",VLOOKUP(D4678,Sheet4!$A$1:$B$92,2,0),VLOOKUP(Q4678,Sheet4!$A$1:$B$92,2,0))</f>
        <v>保险资产管理产品</v>
      </c>
    </row>
    <row r="4679" spans="1:68" s="58" customFormat="1" ht="12.75" customHeight="1">
      <c r="A4679" s="64" t="s">
        <v>3310</v>
      </c>
      <c r="B4679" s="130" t="s">
        <v>3311</v>
      </c>
      <c r="C4679" s="255" t="s">
        <v>71</v>
      </c>
      <c r="D4679" s="245" t="s">
        <v>1154</v>
      </c>
      <c r="E4679" s="54" t="s">
        <v>3312</v>
      </c>
      <c r="F4679" s="54" t="s">
        <v>3313</v>
      </c>
      <c r="G4679" s="129">
        <v>300000</v>
      </c>
      <c r="H4679" s="323">
        <v>30773260.280000001</v>
      </c>
      <c r="I4679" s="323">
        <v>30773260.280000001</v>
      </c>
      <c r="J4679" s="129" t="s">
        <v>3314</v>
      </c>
      <c r="K4679" s="42"/>
      <c r="L4679" s="42" t="s">
        <v>4489</v>
      </c>
      <c r="M4679" s="42" t="s">
        <v>2416</v>
      </c>
      <c r="N4679" s="42" t="s">
        <v>2417</v>
      </c>
      <c r="O4679" s="137" t="s">
        <v>2418</v>
      </c>
      <c r="P4679" s="42" t="s">
        <v>64</v>
      </c>
      <c r="Q4679" s="42" t="s">
        <v>65</v>
      </c>
      <c r="R4679" s="42">
        <v>1</v>
      </c>
      <c r="S4679" s="137" t="s">
        <v>2419</v>
      </c>
      <c r="T4679" s="62">
        <v>699571750</v>
      </c>
      <c r="U4679" s="62">
        <v>676520223.12</v>
      </c>
      <c r="Z4679" s="42"/>
      <c r="AA4679" s="42"/>
      <c r="AJ4679" s="42"/>
      <c r="AM4679" s="42"/>
      <c r="AN4679" s="42"/>
      <c r="AO4679" s="42"/>
      <c r="AP4679" s="42"/>
      <c r="AY4679" s="54">
        <v>1.39</v>
      </c>
      <c r="AZ4679" s="54" t="s">
        <v>84</v>
      </c>
      <c r="BA4679" s="54">
        <v>1.3068</v>
      </c>
      <c r="BB4679" s="50" t="s">
        <v>68</v>
      </c>
      <c r="BN4679" s="54" t="s">
        <v>4578</v>
      </c>
      <c r="BO4679" s="58" t="str">
        <f t="shared" si="73"/>
        <v>境内资产</v>
      </c>
      <c r="BP4679" s="58" t="str">
        <f>IF(M4679="",VLOOKUP(D4679,Sheet4!$A$1:$B$92,2,0),VLOOKUP(Q4679,Sheet4!$A$1:$B$92,2,0))</f>
        <v>保险资产管理产品</v>
      </c>
    </row>
    <row r="4680" spans="1:68" s="58" customFormat="1" ht="12.75" customHeight="1">
      <c r="A4680" s="64" t="s">
        <v>3315</v>
      </c>
      <c r="B4680" s="130" t="s">
        <v>3316</v>
      </c>
      <c r="C4680" s="257" t="s">
        <v>827</v>
      </c>
      <c r="D4680" s="243" t="s">
        <v>830</v>
      </c>
      <c r="E4680" s="54" t="s">
        <v>3317</v>
      </c>
      <c r="F4680" s="54" t="s">
        <v>3318</v>
      </c>
      <c r="G4680" s="129">
        <v>300000</v>
      </c>
      <c r="H4680" s="323">
        <v>30831369.859999999</v>
      </c>
      <c r="I4680" s="323">
        <v>31260369.859999999</v>
      </c>
      <c r="J4680" s="129" t="s">
        <v>3319</v>
      </c>
      <c r="K4680" s="42"/>
      <c r="L4680" s="42" t="s">
        <v>4489</v>
      </c>
      <c r="M4680" s="42" t="s">
        <v>2416</v>
      </c>
      <c r="N4680" s="42" t="s">
        <v>2417</v>
      </c>
      <c r="O4680" s="137" t="s">
        <v>2418</v>
      </c>
      <c r="P4680" s="42" t="s">
        <v>64</v>
      </c>
      <c r="Q4680" s="42" t="s">
        <v>65</v>
      </c>
      <c r="R4680" s="42">
        <v>1</v>
      </c>
      <c r="S4680" s="137" t="s">
        <v>2419</v>
      </c>
      <c r="T4680" s="62">
        <v>699571750</v>
      </c>
      <c r="U4680" s="62">
        <v>676520223.12</v>
      </c>
      <c r="Z4680" s="42"/>
      <c r="AA4680" s="42"/>
      <c r="AJ4680" s="42"/>
      <c r="AM4680" s="42"/>
      <c r="AN4680" s="42"/>
      <c r="AO4680" s="42"/>
      <c r="AP4680" s="42"/>
      <c r="AY4680" s="54">
        <v>1.4</v>
      </c>
      <c r="AZ4680" s="54" t="s">
        <v>84</v>
      </c>
      <c r="BA4680" s="54">
        <v>1.3242</v>
      </c>
      <c r="BB4680" s="50" t="s">
        <v>68</v>
      </c>
      <c r="BN4680" s="54" t="s">
        <v>4578</v>
      </c>
      <c r="BO4680" s="58" t="str">
        <f t="shared" si="73"/>
        <v>境内资产</v>
      </c>
      <c r="BP4680" s="58" t="str">
        <f>IF(M4680="",VLOOKUP(D4680,Sheet4!$A$1:$B$92,2,0),VLOOKUP(Q4680,Sheet4!$A$1:$B$92,2,0))</f>
        <v>保险资产管理产品</v>
      </c>
    </row>
    <row r="4681" spans="1:68" s="58" customFormat="1" ht="12.75" customHeight="1">
      <c r="A4681" s="64" t="s">
        <v>3320</v>
      </c>
      <c r="B4681" s="130" t="s">
        <v>3321</v>
      </c>
      <c r="C4681" s="255" t="s">
        <v>71</v>
      </c>
      <c r="D4681" s="245" t="s">
        <v>1154</v>
      </c>
      <c r="E4681" s="54" t="s">
        <v>3322</v>
      </c>
      <c r="F4681" s="54" t="s">
        <v>896</v>
      </c>
      <c r="G4681" s="129">
        <v>400000</v>
      </c>
      <c r="H4681" s="323">
        <v>41041600</v>
      </c>
      <c r="I4681" s="323">
        <v>29841600</v>
      </c>
      <c r="J4681" s="129" t="s">
        <v>3323</v>
      </c>
      <c r="K4681" s="42"/>
      <c r="L4681" s="42" t="s">
        <v>4489</v>
      </c>
      <c r="M4681" s="42" t="s">
        <v>2416</v>
      </c>
      <c r="N4681" s="42" t="s">
        <v>2417</v>
      </c>
      <c r="O4681" s="137" t="s">
        <v>2418</v>
      </c>
      <c r="P4681" s="42" t="s">
        <v>64</v>
      </c>
      <c r="Q4681" s="42" t="s">
        <v>65</v>
      </c>
      <c r="R4681" s="42">
        <v>1</v>
      </c>
      <c r="S4681" s="137" t="s">
        <v>2419</v>
      </c>
      <c r="T4681" s="62">
        <v>699571750</v>
      </c>
      <c r="U4681" s="62">
        <v>676520223.12</v>
      </c>
      <c r="Z4681" s="42"/>
      <c r="AA4681" s="42"/>
      <c r="AJ4681" s="42"/>
      <c r="AM4681" s="42"/>
      <c r="AN4681" s="42"/>
      <c r="AO4681" s="42"/>
      <c r="AP4681" s="42"/>
      <c r="AY4681" s="54">
        <v>1.41</v>
      </c>
      <c r="AZ4681" s="54" t="s">
        <v>169</v>
      </c>
      <c r="BA4681" s="54">
        <v>1.1732</v>
      </c>
      <c r="BB4681" s="50" t="s">
        <v>68</v>
      </c>
      <c r="BN4681" s="54" t="s">
        <v>4578</v>
      </c>
      <c r="BO4681" s="58" t="str">
        <f t="shared" si="73"/>
        <v>境内资产</v>
      </c>
      <c r="BP4681" s="58" t="str">
        <f>IF(M4681="",VLOOKUP(D4681,Sheet4!$A$1:$B$92,2,0),VLOOKUP(Q4681,Sheet4!$A$1:$B$92,2,0))</f>
        <v>保险资产管理产品</v>
      </c>
    </row>
    <row r="4682" spans="1:68" s="58" customFormat="1" ht="12.75" customHeight="1">
      <c r="A4682" s="64" t="s">
        <v>3324</v>
      </c>
      <c r="B4682" s="130" t="s">
        <v>3325</v>
      </c>
      <c r="C4682" s="255" t="s">
        <v>71</v>
      </c>
      <c r="D4682" s="245" t="s">
        <v>1154</v>
      </c>
      <c r="E4682" s="54" t="s">
        <v>3326</v>
      </c>
      <c r="F4682" s="54" t="s">
        <v>2894</v>
      </c>
      <c r="G4682" s="129">
        <v>300000</v>
      </c>
      <c r="H4682" s="323">
        <v>30646068.489999998</v>
      </c>
      <c r="I4682" s="323">
        <v>30856068.489999998</v>
      </c>
      <c r="J4682" s="129" t="s">
        <v>3327</v>
      </c>
      <c r="K4682" s="42"/>
      <c r="L4682" s="42" t="s">
        <v>4489</v>
      </c>
      <c r="M4682" s="42" t="s">
        <v>2416</v>
      </c>
      <c r="N4682" s="42" t="s">
        <v>2417</v>
      </c>
      <c r="O4682" s="137" t="s">
        <v>2418</v>
      </c>
      <c r="P4682" s="42" t="s">
        <v>64</v>
      </c>
      <c r="Q4682" s="42" t="s">
        <v>65</v>
      </c>
      <c r="R4682" s="42">
        <v>1</v>
      </c>
      <c r="S4682" s="137" t="s">
        <v>2419</v>
      </c>
      <c r="T4682" s="62">
        <v>699571750</v>
      </c>
      <c r="U4682" s="62">
        <v>676520223.12</v>
      </c>
      <c r="Z4682" s="42"/>
      <c r="AA4682" s="42"/>
      <c r="AJ4682" s="42"/>
      <c r="AM4682" s="42"/>
      <c r="AN4682" s="42"/>
      <c r="AO4682" s="42"/>
      <c r="AP4682" s="42"/>
      <c r="AY4682" s="54">
        <v>1.46</v>
      </c>
      <c r="AZ4682" s="54" t="s">
        <v>84</v>
      </c>
      <c r="BA4682" s="54">
        <v>1.3640000000000001</v>
      </c>
      <c r="BB4682" s="50" t="s">
        <v>68</v>
      </c>
      <c r="BN4682" s="54" t="s">
        <v>4578</v>
      </c>
      <c r="BO4682" s="58" t="str">
        <f t="shared" si="73"/>
        <v>境内资产</v>
      </c>
      <c r="BP4682" s="58" t="str">
        <f>IF(M4682="",VLOOKUP(D4682,Sheet4!$A$1:$B$92,2,0),VLOOKUP(Q4682,Sheet4!$A$1:$B$92,2,0))</f>
        <v>保险资产管理产品</v>
      </c>
    </row>
    <row r="4683" spans="1:68" s="58" customFormat="1" ht="12.75" customHeight="1">
      <c r="A4683" s="64" t="s">
        <v>3328</v>
      </c>
      <c r="B4683" s="130" t="s">
        <v>3329</v>
      </c>
      <c r="C4683" s="255" t="s">
        <v>71</v>
      </c>
      <c r="D4683" s="245" t="s">
        <v>1154</v>
      </c>
      <c r="E4683" s="54" t="s">
        <v>3330</v>
      </c>
      <c r="F4683" s="54" t="s">
        <v>423</v>
      </c>
      <c r="G4683" s="129">
        <v>500000</v>
      </c>
      <c r="H4683" s="323">
        <v>51033041.100000001</v>
      </c>
      <c r="I4683" s="323">
        <v>51033041.100000001</v>
      </c>
      <c r="J4683" s="129" t="s">
        <v>3331</v>
      </c>
      <c r="K4683" s="42"/>
      <c r="L4683" s="42" t="s">
        <v>4489</v>
      </c>
      <c r="M4683" s="42" t="s">
        <v>2416</v>
      </c>
      <c r="N4683" s="42" t="s">
        <v>2417</v>
      </c>
      <c r="O4683" s="137" t="s">
        <v>2418</v>
      </c>
      <c r="P4683" s="42" t="s">
        <v>64</v>
      </c>
      <c r="Q4683" s="42" t="s">
        <v>65</v>
      </c>
      <c r="R4683" s="42">
        <v>1</v>
      </c>
      <c r="S4683" s="137" t="s">
        <v>2419</v>
      </c>
      <c r="T4683" s="62">
        <v>699571750</v>
      </c>
      <c r="U4683" s="62">
        <v>676520223.12</v>
      </c>
      <c r="Z4683" s="42"/>
      <c r="AA4683" s="42"/>
      <c r="AJ4683" s="42"/>
      <c r="AM4683" s="42"/>
      <c r="AN4683" s="42"/>
      <c r="AO4683" s="42"/>
      <c r="AP4683" s="42"/>
      <c r="AY4683" s="54">
        <v>1.47</v>
      </c>
      <c r="AZ4683" s="54" t="s">
        <v>169</v>
      </c>
      <c r="BA4683" s="54">
        <v>1.3429</v>
      </c>
      <c r="BB4683" s="50" t="s">
        <v>68</v>
      </c>
      <c r="BN4683" s="54" t="s">
        <v>4578</v>
      </c>
      <c r="BO4683" s="58" t="str">
        <f t="shared" si="73"/>
        <v>境内资产</v>
      </c>
      <c r="BP4683" s="58" t="str">
        <f>IF(M4683="",VLOOKUP(D4683,Sheet4!$A$1:$B$92,2,0),VLOOKUP(Q4683,Sheet4!$A$1:$B$92,2,0))</f>
        <v>保险资产管理产品</v>
      </c>
    </row>
    <row r="4684" spans="1:68" s="58" customFormat="1" ht="12.75" customHeight="1">
      <c r="A4684" s="64" t="s">
        <v>3332</v>
      </c>
      <c r="B4684" s="130" t="s">
        <v>3333</v>
      </c>
      <c r="C4684" s="255" t="s">
        <v>71</v>
      </c>
      <c r="D4684" s="245" t="s">
        <v>1154</v>
      </c>
      <c r="E4684" s="54" t="s">
        <v>3334</v>
      </c>
      <c r="F4684" s="54" t="s">
        <v>3335</v>
      </c>
      <c r="G4684" s="129">
        <v>100000</v>
      </c>
      <c r="H4684" s="323">
        <v>10195594.52</v>
      </c>
      <c r="I4684" s="323">
        <v>10261594.52</v>
      </c>
      <c r="J4684" s="129" t="s">
        <v>3336</v>
      </c>
      <c r="K4684" s="42"/>
      <c r="L4684" s="42" t="s">
        <v>4489</v>
      </c>
      <c r="M4684" s="42" t="s">
        <v>2416</v>
      </c>
      <c r="N4684" s="42" t="s">
        <v>2417</v>
      </c>
      <c r="O4684" s="137" t="s">
        <v>2418</v>
      </c>
      <c r="P4684" s="42" t="s">
        <v>64</v>
      </c>
      <c r="Q4684" s="42" t="s">
        <v>65</v>
      </c>
      <c r="R4684" s="42">
        <v>1</v>
      </c>
      <c r="S4684" s="137" t="s">
        <v>2419</v>
      </c>
      <c r="T4684" s="62">
        <v>699571750</v>
      </c>
      <c r="U4684" s="62">
        <v>676520223.12</v>
      </c>
      <c r="Z4684" s="42"/>
      <c r="AA4684" s="42"/>
      <c r="AJ4684" s="42"/>
      <c r="AM4684" s="42"/>
      <c r="AN4684" s="42"/>
      <c r="AO4684" s="42"/>
      <c r="AP4684" s="42"/>
      <c r="AY4684" s="54">
        <v>1.5</v>
      </c>
      <c r="AZ4684" s="54" t="s">
        <v>3421</v>
      </c>
      <c r="BA4684" s="54">
        <v>1.4159999999999999</v>
      </c>
      <c r="BB4684" s="50" t="s">
        <v>68</v>
      </c>
      <c r="BN4684" s="54" t="s">
        <v>4578</v>
      </c>
      <c r="BO4684" s="58" t="str">
        <f t="shared" si="73"/>
        <v>境内资产</v>
      </c>
      <c r="BP4684" s="58" t="str">
        <f>IF(M4684="",VLOOKUP(D4684,Sheet4!$A$1:$B$92,2,0),VLOOKUP(Q4684,Sheet4!$A$1:$B$92,2,0))</f>
        <v>保险资产管理产品</v>
      </c>
    </row>
    <row r="4685" spans="1:68" s="58" customFormat="1" ht="12.75" customHeight="1">
      <c r="A4685" s="64" t="s">
        <v>3337</v>
      </c>
      <c r="B4685" s="130" t="s">
        <v>3338</v>
      </c>
      <c r="C4685" s="255" t="s">
        <v>71</v>
      </c>
      <c r="D4685" s="245" t="s">
        <v>1154</v>
      </c>
      <c r="E4685" s="54" t="s">
        <v>3339</v>
      </c>
      <c r="F4685" s="54" t="s">
        <v>3299</v>
      </c>
      <c r="G4685" s="129">
        <v>200000</v>
      </c>
      <c r="H4685" s="323">
        <v>20440984.379999999</v>
      </c>
      <c r="I4685" s="323">
        <v>20440984.379999999</v>
      </c>
      <c r="J4685" s="129" t="s">
        <v>3340</v>
      </c>
      <c r="K4685" s="42"/>
      <c r="L4685" s="42" t="s">
        <v>4489</v>
      </c>
      <c r="M4685" s="42" t="s">
        <v>2416</v>
      </c>
      <c r="N4685" s="42" t="s">
        <v>2417</v>
      </c>
      <c r="O4685" s="137" t="s">
        <v>2418</v>
      </c>
      <c r="P4685" s="42" t="s">
        <v>64</v>
      </c>
      <c r="Q4685" s="42" t="s">
        <v>65</v>
      </c>
      <c r="R4685" s="42">
        <v>1</v>
      </c>
      <c r="S4685" s="137" t="s">
        <v>2419</v>
      </c>
      <c r="T4685" s="62">
        <v>699571750</v>
      </c>
      <c r="U4685" s="62">
        <v>676520223.12</v>
      </c>
      <c r="Z4685" s="42"/>
      <c r="AA4685" s="42"/>
      <c r="AJ4685" s="42"/>
      <c r="AM4685" s="42"/>
      <c r="AN4685" s="42"/>
      <c r="AO4685" s="42"/>
      <c r="AP4685" s="42"/>
      <c r="AY4685" s="54">
        <v>1.52</v>
      </c>
      <c r="AZ4685" s="54" t="s">
        <v>169</v>
      </c>
      <c r="BA4685" s="54">
        <v>1.3709</v>
      </c>
      <c r="BB4685" s="50" t="s">
        <v>68</v>
      </c>
      <c r="BN4685" s="54" t="s">
        <v>4578</v>
      </c>
      <c r="BO4685" s="58" t="str">
        <f t="shared" si="73"/>
        <v>境内资产</v>
      </c>
      <c r="BP4685" s="58" t="str">
        <f>IF(M4685="",VLOOKUP(D4685,Sheet4!$A$1:$B$92,2,0),VLOOKUP(Q4685,Sheet4!$A$1:$B$92,2,0))</f>
        <v>保险资产管理产品</v>
      </c>
    </row>
    <row r="4686" spans="1:68" s="58" customFormat="1" ht="12.75" customHeight="1">
      <c r="A4686" s="64" t="s">
        <v>3341</v>
      </c>
      <c r="B4686" s="130" t="s">
        <v>3342</v>
      </c>
      <c r="C4686" s="255" t="s">
        <v>71</v>
      </c>
      <c r="D4686" s="245" t="s">
        <v>1154</v>
      </c>
      <c r="E4686" s="54" t="s">
        <v>3343</v>
      </c>
      <c r="F4686" s="54" t="s">
        <v>3313</v>
      </c>
      <c r="G4686" s="129">
        <v>200000</v>
      </c>
      <c r="H4686" s="323">
        <v>20411589.039999999</v>
      </c>
      <c r="I4686" s="323">
        <v>20511589.039999999</v>
      </c>
      <c r="J4686" s="129" t="s">
        <v>3344</v>
      </c>
      <c r="K4686" s="42"/>
      <c r="L4686" s="42" t="s">
        <v>4489</v>
      </c>
      <c r="M4686" s="42" t="s">
        <v>2416</v>
      </c>
      <c r="N4686" s="42" t="s">
        <v>2417</v>
      </c>
      <c r="O4686" s="137" t="s">
        <v>2418</v>
      </c>
      <c r="P4686" s="42" t="s">
        <v>64</v>
      </c>
      <c r="Q4686" s="42" t="s">
        <v>65</v>
      </c>
      <c r="R4686" s="42">
        <v>1</v>
      </c>
      <c r="S4686" s="137" t="s">
        <v>2419</v>
      </c>
      <c r="T4686" s="62">
        <v>699571750</v>
      </c>
      <c r="U4686" s="62">
        <v>676520223.12</v>
      </c>
      <c r="Z4686" s="42"/>
      <c r="AA4686" s="42"/>
      <c r="AJ4686" s="42"/>
      <c r="AM4686" s="42"/>
      <c r="AN4686" s="42"/>
      <c r="AO4686" s="42"/>
      <c r="AP4686" s="42"/>
      <c r="AY4686" s="54">
        <v>1.51</v>
      </c>
      <c r="AZ4686" s="54" t="s">
        <v>84</v>
      </c>
      <c r="BA4686" s="54">
        <v>1.4207000000000001</v>
      </c>
      <c r="BB4686" s="50" t="s">
        <v>68</v>
      </c>
      <c r="BN4686" s="54" t="s">
        <v>4578</v>
      </c>
      <c r="BO4686" s="58" t="str">
        <f t="shared" si="73"/>
        <v>境内资产</v>
      </c>
      <c r="BP4686" s="58" t="str">
        <f>IF(M4686="",VLOOKUP(D4686,Sheet4!$A$1:$B$92,2,0),VLOOKUP(Q4686,Sheet4!$A$1:$B$92,2,0))</f>
        <v>保险资产管理产品</v>
      </c>
    </row>
    <row r="4687" spans="1:68" s="58" customFormat="1" ht="12.75" customHeight="1">
      <c r="A4687" s="64" t="s">
        <v>3345</v>
      </c>
      <c r="B4687" s="130" t="s">
        <v>3346</v>
      </c>
      <c r="C4687" s="255" t="s">
        <v>71</v>
      </c>
      <c r="D4687" s="245" t="s">
        <v>1154</v>
      </c>
      <c r="E4687" s="54" t="s">
        <v>3347</v>
      </c>
      <c r="F4687" s="54" t="s">
        <v>896</v>
      </c>
      <c r="G4687" s="129">
        <v>100000</v>
      </c>
      <c r="H4687" s="323">
        <v>10201246.58</v>
      </c>
      <c r="I4687" s="323">
        <v>7500246.5800000001</v>
      </c>
      <c r="J4687" s="129" t="s">
        <v>3348</v>
      </c>
      <c r="K4687" s="42"/>
      <c r="L4687" s="42" t="s">
        <v>4489</v>
      </c>
      <c r="M4687" s="42" t="s">
        <v>2416</v>
      </c>
      <c r="N4687" s="42" t="s">
        <v>2417</v>
      </c>
      <c r="O4687" s="137" t="s">
        <v>2418</v>
      </c>
      <c r="P4687" s="42" t="s">
        <v>64</v>
      </c>
      <c r="Q4687" s="42" t="s">
        <v>65</v>
      </c>
      <c r="R4687" s="42">
        <v>1</v>
      </c>
      <c r="S4687" s="137" t="s">
        <v>2419</v>
      </c>
      <c r="T4687" s="62">
        <v>699571750</v>
      </c>
      <c r="U4687" s="62">
        <v>676520223.12</v>
      </c>
      <c r="Z4687" s="42"/>
      <c r="AA4687" s="42"/>
      <c r="AJ4687" s="42"/>
      <c r="AM4687" s="42"/>
      <c r="AN4687" s="42"/>
      <c r="AO4687" s="42"/>
      <c r="AP4687" s="42"/>
      <c r="AY4687" s="54">
        <v>1.52</v>
      </c>
      <c r="AZ4687" s="54" t="s">
        <v>169</v>
      </c>
      <c r="BA4687" s="54">
        <v>1.276</v>
      </c>
      <c r="BB4687" s="50" t="s">
        <v>68</v>
      </c>
      <c r="BN4687" s="54" t="s">
        <v>4578</v>
      </c>
      <c r="BO4687" s="58" t="str">
        <f t="shared" si="73"/>
        <v>境内资产</v>
      </c>
      <c r="BP4687" s="58" t="str">
        <f>IF(M4687="",VLOOKUP(D4687,Sheet4!$A$1:$B$92,2,0),VLOOKUP(Q4687,Sheet4!$A$1:$B$92,2,0))</f>
        <v>保险资产管理产品</v>
      </c>
    </row>
    <row r="4688" spans="1:68" s="58" customFormat="1" ht="12.75" customHeight="1">
      <c r="A4688" s="64" t="s">
        <v>3349</v>
      </c>
      <c r="B4688" s="130" t="s">
        <v>3350</v>
      </c>
      <c r="C4688" s="255" t="s">
        <v>71</v>
      </c>
      <c r="D4688" s="245" t="s">
        <v>1154</v>
      </c>
      <c r="E4688" s="54" t="s">
        <v>3351</v>
      </c>
      <c r="F4688" s="54" t="s">
        <v>3352</v>
      </c>
      <c r="G4688" s="129">
        <v>400000</v>
      </c>
      <c r="H4688" s="323">
        <v>40771419.18</v>
      </c>
      <c r="I4688" s="323">
        <v>40771419.18</v>
      </c>
      <c r="J4688" s="129" t="s">
        <v>3353</v>
      </c>
      <c r="K4688" s="42"/>
      <c r="L4688" s="42" t="s">
        <v>4489</v>
      </c>
      <c r="M4688" s="42" t="s">
        <v>2416</v>
      </c>
      <c r="N4688" s="42" t="s">
        <v>2417</v>
      </c>
      <c r="O4688" s="137" t="s">
        <v>2418</v>
      </c>
      <c r="P4688" s="42" t="s">
        <v>64</v>
      </c>
      <c r="Q4688" s="42" t="s">
        <v>65</v>
      </c>
      <c r="R4688" s="42">
        <v>1</v>
      </c>
      <c r="S4688" s="137" t="s">
        <v>2419</v>
      </c>
      <c r="T4688" s="62">
        <v>699571750</v>
      </c>
      <c r="U4688" s="62">
        <v>676520223.12</v>
      </c>
      <c r="Z4688" s="42"/>
      <c r="AA4688" s="42"/>
      <c r="AJ4688" s="42"/>
      <c r="AM4688" s="42"/>
      <c r="AN4688" s="42"/>
      <c r="AO4688" s="42"/>
      <c r="AP4688" s="42"/>
      <c r="AY4688" s="54">
        <v>1.55</v>
      </c>
      <c r="AZ4688" s="54" t="s">
        <v>169</v>
      </c>
      <c r="BA4688" s="54">
        <v>1.4359</v>
      </c>
      <c r="BB4688" s="50" t="s">
        <v>68</v>
      </c>
      <c r="BN4688" s="54" t="s">
        <v>4578</v>
      </c>
      <c r="BO4688" s="58" t="str">
        <f t="shared" si="73"/>
        <v>境内资产</v>
      </c>
      <c r="BP4688" s="58" t="str">
        <f>IF(M4688="",VLOOKUP(D4688,Sheet4!$A$1:$B$92,2,0),VLOOKUP(Q4688,Sheet4!$A$1:$B$92,2,0))</f>
        <v>保险资产管理产品</v>
      </c>
    </row>
    <row r="4689" spans="1:68" s="58" customFormat="1" ht="12.75" customHeight="1">
      <c r="A4689" s="64" t="s">
        <v>3354</v>
      </c>
      <c r="B4689" s="130" t="s">
        <v>3355</v>
      </c>
      <c r="C4689" s="252" t="s">
        <v>827</v>
      </c>
      <c r="D4689" s="252" t="s">
        <v>830</v>
      </c>
      <c r="E4689" s="54" t="s">
        <v>3356</v>
      </c>
      <c r="F4689" s="54" t="s">
        <v>1896</v>
      </c>
      <c r="G4689" s="129">
        <v>200000</v>
      </c>
      <c r="H4689" s="323">
        <v>20513435.620000001</v>
      </c>
      <c r="I4689" s="323">
        <v>20713435.620000001</v>
      </c>
      <c r="J4689" s="129" t="s">
        <v>3357</v>
      </c>
      <c r="K4689" s="42"/>
      <c r="L4689" s="42" t="s">
        <v>4489</v>
      </c>
      <c r="M4689" s="42" t="s">
        <v>2416</v>
      </c>
      <c r="N4689" s="42" t="s">
        <v>2417</v>
      </c>
      <c r="O4689" s="137" t="s">
        <v>2418</v>
      </c>
      <c r="P4689" s="42" t="s">
        <v>64</v>
      </c>
      <c r="Q4689" s="42" t="s">
        <v>65</v>
      </c>
      <c r="R4689" s="42">
        <v>1</v>
      </c>
      <c r="S4689" s="137" t="s">
        <v>2419</v>
      </c>
      <c r="T4689" s="62">
        <v>699571750</v>
      </c>
      <c r="U4689" s="62">
        <v>676520223.12</v>
      </c>
      <c r="Z4689" s="42"/>
      <c r="AA4689" s="42"/>
      <c r="AJ4689" s="42"/>
      <c r="AM4689" s="42"/>
      <c r="AN4689" s="42"/>
      <c r="AO4689" s="42"/>
      <c r="AP4689" s="42"/>
      <c r="AY4689" s="54">
        <v>2.21</v>
      </c>
      <c r="AZ4689" s="54" t="s">
        <v>74</v>
      </c>
      <c r="BA4689" s="54">
        <v>2.0569000000000002</v>
      </c>
      <c r="BB4689" s="50" t="s">
        <v>68</v>
      </c>
      <c r="BN4689" s="54" t="s">
        <v>4578</v>
      </c>
      <c r="BO4689" s="58" t="str">
        <f t="shared" si="73"/>
        <v>境内资产</v>
      </c>
      <c r="BP4689" s="58" t="str">
        <f>IF(M4689="",VLOOKUP(D4689,Sheet4!$A$1:$B$92,2,0),VLOOKUP(Q4689,Sheet4!$A$1:$B$92,2,0))</f>
        <v>保险资产管理产品</v>
      </c>
    </row>
    <row r="4690" spans="1:68" s="58" customFormat="1" ht="12.75" customHeight="1">
      <c r="A4690" s="64" t="s">
        <v>3358</v>
      </c>
      <c r="B4690" s="130" t="s">
        <v>3359</v>
      </c>
      <c r="C4690" s="252" t="s">
        <v>827</v>
      </c>
      <c r="D4690" s="252" t="s">
        <v>830</v>
      </c>
      <c r="E4690" s="54" t="s">
        <v>3360</v>
      </c>
      <c r="F4690" s="54" t="s">
        <v>1896</v>
      </c>
      <c r="G4690" s="129">
        <v>200000</v>
      </c>
      <c r="H4690" s="323">
        <v>20468427.399999999</v>
      </c>
      <c r="I4690" s="323">
        <v>22068427.399999999</v>
      </c>
      <c r="J4690" s="129" t="s">
        <v>3361</v>
      </c>
      <c r="K4690" s="42"/>
      <c r="L4690" s="42" t="s">
        <v>4489</v>
      </c>
      <c r="M4690" s="42" t="s">
        <v>2416</v>
      </c>
      <c r="N4690" s="42" t="s">
        <v>2417</v>
      </c>
      <c r="O4690" s="137" t="s">
        <v>2418</v>
      </c>
      <c r="P4690" s="42" t="s">
        <v>64</v>
      </c>
      <c r="Q4690" s="42" t="s">
        <v>65</v>
      </c>
      <c r="R4690" s="42">
        <v>1</v>
      </c>
      <c r="S4690" s="137" t="s">
        <v>2419</v>
      </c>
      <c r="T4690" s="62">
        <v>699571750</v>
      </c>
      <c r="U4690" s="62">
        <v>676520223.12</v>
      </c>
      <c r="Z4690" s="42"/>
      <c r="AA4690" s="42"/>
      <c r="AJ4690" s="42"/>
      <c r="AM4690" s="42"/>
      <c r="AN4690" s="42"/>
      <c r="AO4690" s="42"/>
      <c r="AP4690" s="42"/>
      <c r="AY4690" s="54">
        <v>2.13</v>
      </c>
      <c r="AZ4690" s="54" t="s">
        <v>74</v>
      </c>
      <c r="BA4690" s="54">
        <v>1.9899</v>
      </c>
      <c r="BB4690" s="50" t="s">
        <v>68</v>
      </c>
      <c r="BN4690" s="54" t="s">
        <v>4578</v>
      </c>
      <c r="BO4690" s="58" t="str">
        <f t="shared" si="73"/>
        <v>境内资产</v>
      </c>
      <c r="BP4690" s="58" t="str">
        <f>IF(M4690="",VLOOKUP(D4690,Sheet4!$A$1:$B$92,2,0),VLOOKUP(Q4690,Sheet4!$A$1:$B$92,2,0))</f>
        <v>保险资产管理产品</v>
      </c>
    </row>
    <row r="4691" spans="1:68" s="58" customFormat="1" ht="12.75" customHeight="1">
      <c r="A4691" s="64" t="s">
        <v>3362</v>
      </c>
      <c r="B4691" s="130" t="s">
        <v>3363</v>
      </c>
      <c r="C4691" s="252" t="s">
        <v>827</v>
      </c>
      <c r="D4691" s="252" t="s">
        <v>829</v>
      </c>
      <c r="E4691" s="54" t="s">
        <v>3364</v>
      </c>
      <c r="F4691" s="54" t="s">
        <v>3365</v>
      </c>
      <c r="G4691" s="129">
        <v>200000</v>
      </c>
      <c r="H4691" s="323">
        <v>20940536.030000001</v>
      </c>
      <c r="I4691" s="323">
        <v>21108266.030000001</v>
      </c>
      <c r="J4691" s="129" t="s">
        <v>3366</v>
      </c>
      <c r="K4691" s="42"/>
      <c r="L4691" s="42" t="s">
        <v>4489</v>
      </c>
      <c r="M4691" s="42" t="s">
        <v>2416</v>
      </c>
      <c r="N4691" s="42" t="s">
        <v>2417</v>
      </c>
      <c r="O4691" s="137" t="s">
        <v>2418</v>
      </c>
      <c r="P4691" s="42" t="s">
        <v>64</v>
      </c>
      <c r="Q4691" s="42" t="s">
        <v>65</v>
      </c>
      <c r="R4691" s="42">
        <v>1</v>
      </c>
      <c r="S4691" s="137" t="s">
        <v>2419</v>
      </c>
      <c r="T4691" s="62">
        <v>699571750</v>
      </c>
      <c r="U4691" s="62">
        <v>676520223.12</v>
      </c>
      <c r="Z4691" s="42"/>
      <c r="AA4691" s="42"/>
      <c r="AJ4691" s="42"/>
      <c r="AM4691" s="42"/>
      <c r="AN4691" s="42"/>
      <c r="AO4691" s="42"/>
      <c r="AP4691" s="42"/>
      <c r="AY4691" s="54">
        <v>3.38</v>
      </c>
      <c r="AZ4691" s="54" t="s">
        <v>169</v>
      </c>
      <c r="BA4691" s="54">
        <v>3.0247999999999999</v>
      </c>
      <c r="BB4691" s="50" t="s">
        <v>68</v>
      </c>
      <c r="BN4691" s="54" t="s">
        <v>4578</v>
      </c>
      <c r="BO4691" s="58" t="str">
        <f t="shared" si="73"/>
        <v>境内资产</v>
      </c>
      <c r="BP4691" s="58" t="str">
        <f>IF(M4691="",VLOOKUP(D4691,Sheet4!$A$1:$B$92,2,0),VLOOKUP(Q4691,Sheet4!$A$1:$B$92,2,0))</f>
        <v>保险资产管理产品</v>
      </c>
    </row>
    <row r="4692" spans="1:68" s="58" customFormat="1" ht="12.75" customHeight="1">
      <c r="A4692" s="64" t="s">
        <v>3367</v>
      </c>
      <c r="B4692" s="130" t="s">
        <v>3368</v>
      </c>
      <c r="C4692" s="252" t="s">
        <v>827</v>
      </c>
      <c r="D4692" s="252" t="s">
        <v>829</v>
      </c>
      <c r="E4692" s="54" t="s">
        <v>3369</v>
      </c>
      <c r="F4692" s="54" t="s">
        <v>3370</v>
      </c>
      <c r="G4692" s="129">
        <v>200000</v>
      </c>
      <c r="H4692" s="323">
        <v>21031078.079999998</v>
      </c>
      <c r="I4692" s="323">
        <v>21084978.079999998</v>
      </c>
      <c r="J4692" s="129" t="s">
        <v>3371</v>
      </c>
      <c r="K4692" s="42"/>
      <c r="L4692" s="42" t="s">
        <v>4489</v>
      </c>
      <c r="M4692" s="42" t="s">
        <v>2416</v>
      </c>
      <c r="N4692" s="42" t="s">
        <v>2417</v>
      </c>
      <c r="O4692" s="137" t="s">
        <v>2418</v>
      </c>
      <c r="P4692" s="42" t="s">
        <v>64</v>
      </c>
      <c r="Q4692" s="42" t="s">
        <v>65</v>
      </c>
      <c r="R4692" s="42">
        <v>1</v>
      </c>
      <c r="S4692" s="137" t="s">
        <v>2419</v>
      </c>
      <c r="T4692" s="62">
        <v>699571750</v>
      </c>
      <c r="U4692" s="62">
        <v>676520223.12</v>
      </c>
      <c r="Z4692" s="42"/>
      <c r="AA4692" s="42"/>
      <c r="AJ4692" s="42"/>
      <c r="AM4692" s="42"/>
      <c r="AN4692" s="42"/>
      <c r="AO4692" s="42"/>
      <c r="AP4692" s="42"/>
      <c r="AY4692" s="54">
        <v>3.65</v>
      </c>
      <c r="AZ4692" s="54" t="s">
        <v>169</v>
      </c>
      <c r="BA4692" s="54">
        <v>3.2601</v>
      </c>
      <c r="BB4692" s="50" t="s">
        <v>68</v>
      </c>
      <c r="BN4692" s="54" t="s">
        <v>4578</v>
      </c>
      <c r="BO4692" s="58" t="str">
        <f t="shared" si="73"/>
        <v>境内资产</v>
      </c>
      <c r="BP4692" s="58" t="str">
        <f>IF(M4692="",VLOOKUP(D4692,Sheet4!$A$1:$B$92,2,0),VLOOKUP(Q4692,Sheet4!$A$1:$B$92,2,0))</f>
        <v>保险资产管理产品</v>
      </c>
    </row>
    <row r="4693" spans="1:68" s="58" customFormat="1" ht="12.75" customHeight="1">
      <c r="A4693" s="64" t="s">
        <v>3372</v>
      </c>
      <c r="B4693" s="130" t="s">
        <v>3373</v>
      </c>
      <c r="C4693" s="252" t="s">
        <v>827</v>
      </c>
      <c r="D4693" s="252" t="s">
        <v>829</v>
      </c>
      <c r="E4693" s="54" t="s">
        <v>3374</v>
      </c>
      <c r="F4693" s="54" t="s">
        <v>3365</v>
      </c>
      <c r="G4693" s="129">
        <v>100000</v>
      </c>
      <c r="H4693" s="323">
        <v>10328436.99</v>
      </c>
      <c r="I4693" s="323">
        <v>10405206.99</v>
      </c>
      <c r="J4693" s="129" t="s">
        <v>3375</v>
      </c>
      <c r="K4693" s="42"/>
      <c r="L4693" s="42" t="s">
        <v>4489</v>
      </c>
      <c r="M4693" s="42" t="s">
        <v>2416</v>
      </c>
      <c r="N4693" s="42" t="s">
        <v>2417</v>
      </c>
      <c r="O4693" s="137" t="s">
        <v>2418</v>
      </c>
      <c r="P4693" s="42" t="s">
        <v>64</v>
      </c>
      <c r="Q4693" s="42" t="s">
        <v>65</v>
      </c>
      <c r="R4693" s="42">
        <v>1</v>
      </c>
      <c r="S4693" s="137" t="s">
        <v>2419</v>
      </c>
      <c r="T4693" s="62">
        <v>699571750</v>
      </c>
      <c r="U4693" s="62">
        <v>676520223.12</v>
      </c>
      <c r="Z4693" s="42"/>
      <c r="AA4693" s="42"/>
      <c r="AJ4693" s="42"/>
      <c r="AM4693" s="42"/>
      <c r="AN4693" s="42"/>
      <c r="AO4693" s="42"/>
      <c r="AP4693" s="42"/>
      <c r="AY4693" s="54">
        <v>3.93</v>
      </c>
      <c r="AZ4693" s="54" t="s">
        <v>169</v>
      </c>
      <c r="BA4693" s="54">
        <v>3.5289999999999999</v>
      </c>
      <c r="BB4693" s="50" t="s">
        <v>68</v>
      </c>
      <c r="BN4693" s="54" t="s">
        <v>4578</v>
      </c>
      <c r="BO4693" s="58" t="str">
        <f t="shared" si="73"/>
        <v>境内资产</v>
      </c>
      <c r="BP4693" s="58" t="str">
        <f>IF(M4693="",VLOOKUP(D4693,Sheet4!$A$1:$B$92,2,0),VLOOKUP(Q4693,Sheet4!$A$1:$B$92,2,0))</f>
        <v>保险资产管理产品</v>
      </c>
    </row>
    <row r="4694" spans="1:68" s="58" customFormat="1" ht="12.75" customHeight="1">
      <c r="A4694" s="64" t="s">
        <v>3376</v>
      </c>
      <c r="B4694" s="130" t="s">
        <v>3377</v>
      </c>
      <c r="C4694" s="252" t="s">
        <v>827</v>
      </c>
      <c r="D4694" s="252" t="s">
        <v>829</v>
      </c>
      <c r="E4694" s="54" t="s">
        <v>3378</v>
      </c>
      <c r="F4694" s="54" t="s">
        <v>3379</v>
      </c>
      <c r="G4694" s="129">
        <v>100000</v>
      </c>
      <c r="H4694" s="323">
        <v>10581161.92</v>
      </c>
      <c r="I4694" s="323">
        <v>10682611.92</v>
      </c>
      <c r="J4694" s="129" t="s">
        <v>3380</v>
      </c>
      <c r="K4694" s="42"/>
      <c r="L4694" s="42" t="s">
        <v>4489</v>
      </c>
      <c r="M4694" s="42" t="s">
        <v>2416</v>
      </c>
      <c r="N4694" s="42" t="s">
        <v>2417</v>
      </c>
      <c r="O4694" s="137" t="s">
        <v>2418</v>
      </c>
      <c r="P4694" s="42" t="s">
        <v>64</v>
      </c>
      <c r="Q4694" s="42" t="s">
        <v>65</v>
      </c>
      <c r="R4694" s="42">
        <v>1</v>
      </c>
      <c r="S4694" s="137" t="s">
        <v>2419</v>
      </c>
      <c r="T4694" s="62">
        <v>699571750</v>
      </c>
      <c r="U4694" s="62">
        <v>676520223.12</v>
      </c>
      <c r="Z4694" s="42"/>
      <c r="AA4694" s="42"/>
      <c r="AJ4694" s="42"/>
      <c r="AM4694" s="42"/>
      <c r="AN4694" s="42"/>
      <c r="AO4694" s="42"/>
      <c r="AP4694" s="42"/>
      <c r="AY4694" s="54">
        <v>4.33</v>
      </c>
      <c r="AZ4694" s="54" t="s">
        <v>169</v>
      </c>
      <c r="BA4694" s="54">
        <v>3.7528000000000001</v>
      </c>
      <c r="BB4694" s="50" t="s">
        <v>68</v>
      </c>
      <c r="BN4694" s="54" t="s">
        <v>4578</v>
      </c>
      <c r="BO4694" s="58" t="str">
        <f t="shared" si="73"/>
        <v>境内资产</v>
      </c>
      <c r="BP4694" s="58" t="str">
        <f>IF(M4694="",VLOOKUP(D4694,Sheet4!$A$1:$B$92,2,0),VLOOKUP(Q4694,Sheet4!$A$1:$B$92,2,0))</f>
        <v>保险资产管理产品</v>
      </c>
    </row>
    <row r="4695" spans="1:68" s="58" customFormat="1" ht="12.75" customHeight="1">
      <c r="A4695" s="64" t="s">
        <v>3381</v>
      </c>
      <c r="B4695" s="130" t="s">
        <v>3382</v>
      </c>
      <c r="C4695" s="252" t="s">
        <v>827</v>
      </c>
      <c r="D4695" s="252" t="s">
        <v>829</v>
      </c>
      <c r="E4695" s="54" t="s">
        <v>3383</v>
      </c>
      <c r="F4695" s="54" t="s">
        <v>3384</v>
      </c>
      <c r="G4695" s="129">
        <v>300000</v>
      </c>
      <c r="H4695" s="323">
        <v>31364035.75</v>
      </c>
      <c r="I4695" s="323">
        <v>31425425.75</v>
      </c>
      <c r="J4695" s="129" t="s">
        <v>3385</v>
      </c>
      <c r="K4695" s="42"/>
      <c r="L4695" s="42" t="s">
        <v>4489</v>
      </c>
      <c r="M4695" s="42" t="s">
        <v>2416</v>
      </c>
      <c r="N4695" s="42" t="s">
        <v>2417</v>
      </c>
      <c r="O4695" s="137" t="s">
        <v>2418</v>
      </c>
      <c r="P4695" s="42" t="s">
        <v>64</v>
      </c>
      <c r="Q4695" s="42" t="s">
        <v>65</v>
      </c>
      <c r="R4695" s="42">
        <v>1</v>
      </c>
      <c r="S4695" s="137" t="s">
        <v>2419</v>
      </c>
      <c r="T4695" s="62">
        <v>699571750</v>
      </c>
      <c r="U4695" s="62">
        <v>676520223.12</v>
      </c>
      <c r="Z4695" s="42"/>
      <c r="AA4695" s="42"/>
      <c r="AJ4695" s="42"/>
      <c r="AM4695" s="42"/>
      <c r="AN4695" s="42"/>
      <c r="AO4695" s="42"/>
      <c r="AP4695" s="42"/>
      <c r="AY4695" s="54">
        <v>4.4800000000000004</v>
      </c>
      <c r="AZ4695" s="54" t="s">
        <v>84</v>
      </c>
      <c r="BA4695" s="54">
        <v>3.9359000000000002</v>
      </c>
      <c r="BB4695" s="50" t="s">
        <v>68</v>
      </c>
      <c r="BN4695" s="54" t="s">
        <v>4578</v>
      </c>
      <c r="BO4695" s="58" t="str">
        <f t="shared" si="73"/>
        <v>境内资产</v>
      </c>
      <c r="BP4695" s="58" t="str">
        <f>IF(M4695="",VLOOKUP(D4695,Sheet4!$A$1:$B$92,2,0),VLOOKUP(Q4695,Sheet4!$A$1:$B$92,2,0))</f>
        <v>保险资产管理产品</v>
      </c>
    </row>
    <row r="4696" spans="1:68" s="58" customFormat="1" ht="12.75" customHeight="1">
      <c r="A4696" s="64" t="s">
        <v>3386</v>
      </c>
      <c r="B4696" s="130" t="s">
        <v>3387</v>
      </c>
      <c r="C4696" s="252" t="s">
        <v>827</v>
      </c>
      <c r="D4696" s="252" t="s">
        <v>829</v>
      </c>
      <c r="E4696" s="54" t="s">
        <v>3388</v>
      </c>
      <c r="F4696" s="54" t="s">
        <v>3389</v>
      </c>
      <c r="G4696" s="129">
        <v>400000</v>
      </c>
      <c r="H4696" s="323">
        <v>40636523.420000002</v>
      </c>
      <c r="I4696" s="323">
        <v>40711953.420000002</v>
      </c>
      <c r="J4696" s="129" t="s">
        <v>3390</v>
      </c>
      <c r="K4696" s="42"/>
      <c r="L4696" s="42" t="s">
        <v>4489</v>
      </c>
      <c r="M4696" s="42" t="s">
        <v>2416</v>
      </c>
      <c r="N4696" s="42" t="s">
        <v>2417</v>
      </c>
      <c r="O4696" s="137" t="s">
        <v>2418</v>
      </c>
      <c r="P4696" s="42" t="s">
        <v>64</v>
      </c>
      <c r="Q4696" s="42" t="s">
        <v>65</v>
      </c>
      <c r="R4696" s="42">
        <v>1</v>
      </c>
      <c r="S4696" s="137" t="s">
        <v>2419</v>
      </c>
      <c r="T4696" s="62">
        <v>699571750</v>
      </c>
      <c r="U4696" s="62">
        <v>676520223.12</v>
      </c>
      <c r="Z4696" s="42"/>
      <c r="AA4696" s="42"/>
      <c r="AJ4696" s="42"/>
      <c r="AM4696" s="42"/>
      <c r="AN4696" s="42"/>
      <c r="AO4696" s="42"/>
      <c r="AP4696" s="42"/>
      <c r="AY4696" s="54">
        <v>4.58</v>
      </c>
      <c r="AZ4696" s="54" t="s">
        <v>84</v>
      </c>
      <c r="BA4696" s="54">
        <v>4.069</v>
      </c>
      <c r="BB4696" s="50" t="s">
        <v>68</v>
      </c>
      <c r="BN4696" s="54" t="s">
        <v>4578</v>
      </c>
      <c r="BO4696" s="58" t="str">
        <f t="shared" si="73"/>
        <v>境内资产</v>
      </c>
      <c r="BP4696" s="58" t="str">
        <f>IF(M4696="",VLOOKUP(D4696,Sheet4!$A$1:$B$92,2,0),VLOOKUP(Q4696,Sheet4!$A$1:$B$92,2,0))</f>
        <v>保险资产管理产品</v>
      </c>
    </row>
    <row r="4697" spans="1:68" s="58" customFormat="1" ht="12.75" customHeight="1">
      <c r="A4697" s="64" t="s">
        <v>3391</v>
      </c>
      <c r="B4697" s="130" t="s">
        <v>3392</v>
      </c>
      <c r="C4697" s="252" t="s">
        <v>827</v>
      </c>
      <c r="D4697" s="252" t="s">
        <v>829</v>
      </c>
      <c r="E4697" s="54" t="s">
        <v>3393</v>
      </c>
      <c r="F4697" s="54" t="s">
        <v>3394</v>
      </c>
      <c r="G4697" s="129">
        <v>100000</v>
      </c>
      <c r="H4697" s="323">
        <v>10270980.68</v>
      </c>
      <c r="I4697" s="323">
        <v>10297690.68</v>
      </c>
      <c r="J4697" s="129" t="s">
        <v>3395</v>
      </c>
      <c r="K4697" s="42"/>
      <c r="L4697" s="42" t="s">
        <v>4489</v>
      </c>
      <c r="M4697" s="42" t="s">
        <v>2416</v>
      </c>
      <c r="N4697" s="42" t="s">
        <v>2417</v>
      </c>
      <c r="O4697" s="137" t="s">
        <v>2418</v>
      </c>
      <c r="P4697" s="42" t="s">
        <v>64</v>
      </c>
      <c r="Q4697" s="42" t="s">
        <v>65</v>
      </c>
      <c r="R4697" s="42">
        <v>1</v>
      </c>
      <c r="S4697" s="137" t="s">
        <v>2419</v>
      </c>
      <c r="T4697" s="62">
        <v>699571750</v>
      </c>
      <c r="U4697" s="62">
        <v>676520223.12</v>
      </c>
      <c r="Z4697" s="42"/>
      <c r="AA4697" s="42"/>
      <c r="AJ4697" s="42"/>
      <c r="AM4697" s="42"/>
      <c r="AN4697" s="42"/>
      <c r="AO4697" s="42"/>
      <c r="AP4697" s="42"/>
      <c r="AY4697" s="54">
        <v>4.6500000000000004</v>
      </c>
      <c r="AZ4697" s="54" t="s">
        <v>169</v>
      </c>
      <c r="BA4697" s="54">
        <v>4.0928000000000004</v>
      </c>
      <c r="BB4697" s="50" t="s">
        <v>68</v>
      </c>
      <c r="BN4697" s="54" t="s">
        <v>4578</v>
      </c>
      <c r="BO4697" s="58" t="str">
        <f t="shared" si="73"/>
        <v>境内资产</v>
      </c>
      <c r="BP4697" s="58" t="str">
        <f>IF(M4697="",VLOOKUP(D4697,Sheet4!$A$1:$B$92,2,0),VLOOKUP(Q4697,Sheet4!$A$1:$B$92,2,0))</f>
        <v>保险资产管理产品</v>
      </c>
    </row>
    <row r="4698" spans="1:68" s="58" customFormat="1" ht="12.75" customHeight="1">
      <c r="A4698" s="64" t="s">
        <v>3396</v>
      </c>
      <c r="B4698" s="130" t="s">
        <v>3397</v>
      </c>
      <c r="C4698" s="252" t="s">
        <v>827</v>
      </c>
      <c r="D4698" s="252" t="s">
        <v>829</v>
      </c>
      <c r="E4698" s="54" t="s">
        <v>3398</v>
      </c>
      <c r="F4698" s="54" t="s">
        <v>3370</v>
      </c>
      <c r="G4698" s="129">
        <v>200000</v>
      </c>
      <c r="H4698" s="323">
        <v>20769934.25</v>
      </c>
      <c r="I4698" s="323">
        <v>20815794.25</v>
      </c>
      <c r="J4698" s="129" t="s">
        <v>3399</v>
      </c>
      <c r="K4698" s="42"/>
      <c r="L4698" s="42" t="s">
        <v>4489</v>
      </c>
      <c r="M4698" s="42" t="s">
        <v>2416</v>
      </c>
      <c r="N4698" s="42" t="s">
        <v>2417</v>
      </c>
      <c r="O4698" s="137" t="s">
        <v>2418</v>
      </c>
      <c r="P4698" s="42" t="s">
        <v>64</v>
      </c>
      <c r="Q4698" s="42" t="s">
        <v>65</v>
      </c>
      <c r="R4698" s="42">
        <v>1</v>
      </c>
      <c r="S4698" s="137" t="s">
        <v>2419</v>
      </c>
      <c r="T4698" s="62">
        <v>699571750</v>
      </c>
      <c r="U4698" s="62">
        <v>676520223.12</v>
      </c>
      <c r="Z4698" s="42"/>
      <c r="AA4698" s="42"/>
      <c r="AJ4698" s="42"/>
      <c r="AM4698" s="42"/>
      <c r="AN4698" s="42"/>
      <c r="AO4698" s="42"/>
      <c r="AP4698" s="42"/>
      <c r="AY4698" s="54">
        <v>3.92</v>
      </c>
      <c r="AZ4698" s="54" t="s">
        <v>169</v>
      </c>
      <c r="BA4698" s="54">
        <v>3.5238</v>
      </c>
      <c r="BB4698" s="50" t="s">
        <v>68</v>
      </c>
      <c r="BN4698" s="54" t="s">
        <v>4578</v>
      </c>
      <c r="BO4698" s="58" t="str">
        <f t="shared" si="73"/>
        <v>境内资产</v>
      </c>
      <c r="BP4698" s="58" t="str">
        <f>IF(M4698="",VLOOKUP(D4698,Sheet4!$A$1:$B$92,2,0),VLOOKUP(Q4698,Sheet4!$A$1:$B$92,2,0))</f>
        <v>保险资产管理产品</v>
      </c>
    </row>
    <row r="4699" spans="1:68" s="58" customFormat="1" ht="12.75" customHeight="1">
      <c r="A4699" s="64" t="s">
        <v>3400</v>
      </c>
      <c r="B4699" s="130" t="s">
        <v>3401</v>
      </c>
      <c r="C4699" s="252" t="s">
        <v>124</v>
      </c>
      <c r="D4699" s="243" t="s">
        <v>151</v>
      </c>
      <c r="E4699" s="54" t="s">
        <v>3402</v>
      </c>
      <c r="F4699" s="54" t="s">
        <v>3403</v>
      </c>
      <c r="G4699" s="129">
        <v>200000</v>
      </c>
      <c r="H4699" s="323">
        <v>20489210.960000001</v>
      </c>
      <c r="I4699" s="323">
        <v>20687770.960000001</v>
      </c>
      <c r="J4699" s="129" t="s">
        <v>3404</v>
      </c>
      <c r="K4699" s="42"/>
      <c r="L4699" s="42" t="s">
        <v>4489</v>
      </c>
      <c r="M4699" s="42" t="s">
        <v>2416</v>
      </c>
      <c r="N4699" s="42" t="s">
        <v>2417</v>
      </c>
      <c r="O4699" s="137" t="s">
        <v>2418</v>
      </c>
      <c r="P4699" s="42" t="s">
        <v>64</v>
      </c>
      <c r="Q4699" s="42" t="s">
        <v>65</v>
      </c>
      <c r="R4699" s="42">
        <v>1</v>
      </c>
      <c r="S4699" s="137" t="s">
        <v>2419</v>
      </c>
      <c r="T4699" s="62">
        <v>699571750</v>
      </c>
      <c r="U4699" s="62">
        <v>676520223.12</v>
      </c>
      <c r="Z4699" s="42"/>
      <c r="AA4699" s="42"/>
      <c r="AJ4699" s="42"/>
      <c r="AM4699" s="42"/>
      <c r="AN4699" s="42"/>
      <c r="AO4699" s="42"/>
      <c r="AP4699" s="42"/>
      <c r="AY4699" s="54">
        <v>2.5299999999999998</v>
      </c>
      <c r="AZ4699" s="54" t="s">
        <v>84</v>
      </c>
      <c r="BA4699" s="54">
        <v>2.3351999999999999</v>
      </c>
      <c r="BB4699" s="50" t="s">
        <v>68</v>
      </c>
      <c r="BN4699" s="54" t="s">
        <v>4578</v>
      </c>
      <c r="BO4699" s="58" t="str">
        <f t="shared" si="73"/>
        <v>境内资产</v>
      </c>
      <c r="BP4699" s="58" t="str">
        <f>IF(M4699="",VLOOKUP(D4699,Sheet4!$A$1:$B$92,2,0),VLOOKUP(Q4699,Sheet4!$A$1:$B$92,2,0))</f>
        <v>保险资产管理产品</v>
      </c>
    </row>
    <row r="4700" spans="1:68" s="58" customFormat="1" ht="12.75" customHeight="1">
      <c r="A4700" s="64" t="s">
        <v>3405</v>
      </c>
      <c r="B4700" s="130" t="s">
        <v>3406</v>
      </c>
      <c r="C4700" s="252" t="s">
        <v>124</v>
      </c>
      <c r="D4700" s="243" t="s">
        <v>151</v>
      </c>
      <c r="E4700" s="54" t="s">
        <v>3407</v>
      </c>
      <c r="F4700" s="54" t="s">
        <v>3403</v>
      </c>
      <c r="G4700" s="129">
        <v>400000</v>
      </c>
      <c r="H4700" s="323">
        <v>40441863.009999998</v>
      </c>
      <c r="I4700" s="323">
        <v>40768023.009999998</v>
      </c>
      <c r="J4700" s="129" t="s">
        <v>3408</v>
      </c>
      <c r="K4700" s="42"/>
      <c r="L4700" s="42" t="s">
        <v>4489</v>
      </c>
      <c r="M4700" s="42" t="s">
        <v>2416</v>
      </c>
      <c r="N4700" s="42" t="s">
        <v>2417</v>
      </c>
      <c r="O4700" s="137" t="s">
        <v>2418</v>
      </c>
      <c r="P4700" s="42" t="s">
        <v>64</v>
      </c>
      <c r="Q4700" s="42" t="s">
        <v>65</v>
      </c>
      <c r="R4700" s="42">
        <v>1</v>
      </c>
      <c r="S4700" s="137" t="s">
        <v>2419</v>
      </c>
      <c r="T4700" s="62">
        <v>699571750</v>
      </c>
      <c r="U4700" s="62">
        <v>676520223.12</v>
      </c>
      <c r="Z4700" s="42"/>
      <c r="AA4700" s="42"/>
      <c r="AJ4700" s="42"/>
      <c r="AM4700" s="42"/>
      <c r="AN4700" s="42"/>
      <c r="AO4700" s="42"/>
      <c r="AP4700" s="42"/>
      <c r="AY4700" s="54">
        <v>2.72</v>
      </c>
      <c r="AZ4700" s="54" t="s">
        <v>84</v>
      </c>
      <c r="BA4700" s="54">
        <v>2.5175999999999998</v>
      </c>
      <c r="BB4700" s="50" t="s">
        <v>68</v>
      </c>
      <c r="BN4700" s="54" t="s">
        <v>4578</v>
      </c>
      <c r="BO4700" s="58" t="str">
        <f t="shared" si="73"/>
        <v>境内资产</v>
      </c>
      <c r="BP4700" s="58" t="str">
        <f>IF(M4700="",VLOOKUP(D4700,Sheet4!$A$1:$B$92,2,0),VLOOKUP(Q4700,Sheet4!$A$1:$B$92,2,0))</f>
        <v>保险资产管理产品</v>
      </c>
    </row>
    <row r="4701" spans="1:68" s="58" customFormat="1" ht="12.75" customHeight="1">
      <c r="A4701" s="130" t="s">
        <v>3409</v>
      </c>
      <c r="B4701" s="130" t="s">
        <v>3409</v>
      </c>
      <c r="C4701" s="252" t="s">
        <v>3410</v>
      </c>
      <c r="D4701" s="252" t="s">
        <v>5352</v>
      </c>
      <c r="E4701" s="54" t="s">
        <v>3412</v>
      </c>
      <c r="F4701" s="50" t="s">
        <v>5547</v>
      </c>
      <c r="G4701" s="48">
        <v>32105280</v>
      </c>
      <c r="H4701" s="324">
        <v>32105280</v>
      </c>
      <c r="I4701" s="324">
        <v>32632320</v>
      </c>
      <c r="J4701" s="42"/>
      <c r="K4701" s="42"/>
      <c r="L4701" s="42" t="s">
        <v>4489</v>
      </c>
      <c r="M4701" s="42" t="s">
        <v>2416</v>
      </c>
      <c r="N4701" s="42" t="s">
        <v>2417</v>
      </c>
      <c r="O4701" s="137" t="s">
        <v>2418</v>
      </c>
      <c r="P4701" s="42" t="s">
        <v>64</v>
      </c>
      <c r="Q4701" s="42" t="s">
        <v>65</v>
      </c>
      <c r="R4701" s="42">
        <v>1</v>
      </c>
      <c r="S4701" s="137" t="s">
        <v>2419</v>
      </c>
      <c r="T4701" s="62">
        <v>699571750</v>
      </c>
      <c r="U4701" s="62">
        <v>676520223.12</v>
      </c>
      <c r="Z4701" s="42"/>
      <c r="AA4701" s="42"/>
      <c r="AJ4701" s="42"/>
      <c r="AM4701" s="42" t="s">
        <v>2418</v>
      </c>
      <c r="AN4701" s="50" t="s">
        <v>280</v>
      </c>
      <c r="AO4701" s="92">
        <v>0.62</v>
      </c>
      <c r="AP4701" s="42">
        <v>1.6333333333333333</v>
      </c>
      <c r="BN4701" s="54" t="s">
        <v>4578</v>
      </c>
      <c r="BO4701" s="58" t="str">
        <f t="shared" si="73"/>
        <v>境内资产</v>
      </c>
      <c r="BP4701" s="58" t="str">
        <f>IF(M4701="",VLOOKUP(D4701,Sheet4!$A$1:$B$92,2,0),VLOOKUP(Q4701,Sheet4!$A$1:$B$92,2,0))</f>
        <v>保险资产管理产品</v>
      </c>
    </row>
    <row r="4702" spans="1:68" s="58" customFormat="1" ht="12.75" customHeight="1">
      <c r="A4702" s="130" t="s">
        <v>3413</v>
      </c>
      <c r="B4702" s="130" t="s">
        <v>3413</v>
      </c>
      <c r="C4702" s="252" t="s">
        <v>3410</v>
      </c>
      <c r="D4702" s="252" t="s">
        <v>5352</v>
      </c>
      <c r="E4702" s="54" t="s">
        <v>3414</v>
      </c>
      <c r="F4702" s="50" t="s">
        <v>5547</v>
      </c>
      <c r="G4702" s="48">
        <v>36909450</v>
      </c>
      <c r="H4702" s="324">
        <v>36909450</v>
      </c>
      <c r="I4702" s="324">
        <v>34489800</v>
      </c>
      <c r="J4702" s="42"/>
      <c r="K4702" s="42"/>
      <c r="L4702" s="42" t="s">
        <v>4489</v>
      </c>
      <c r="M4702" s="42" t="s">
        <v>2416</v>
      </c>
      <c r="N4702" s="42" t="s">
        <v>2417</v>
      </c>
      <c r="O4702" s="137" t="s">
        <v>2418</v>
      </c>
      <c r="P4702" s="42" t="s">
        <v>64</v>
      </c>
      <c r="Q4702" s="42" t="s">
        <v>65</v>
      </c>
      <c r="R4702" s="42">
        <v>1</v>
      </c>
      <c r="S4702" s="137" t="s">
        <v>2419</v>
      </c>
      <c r="T4702" s="62">
        <v>699571750</v>
      </c>
      <c r="U4702" s="62">
        <v>676520223.12</v>
      </c>
      <c r="Z4702" s="42"/>
      <c r="AA4702" s="42"/>
      <c r="AJ4702" s="42"/>
      <c r="AM4702" s="42" t="s">
        <v>2418</v>
      </c>
      <c r="AN4702" s="50" t="s">
        <v>280</v>
      </c>
      <c r="AO4702" s="92">
        <v>0.62</v>
      </c>
      <c r="AP4702" s="42">
        <v>0.38333333333333336</v>
      </c>
      <c r="BN4702" s="54" t="s">
        <v>4578</v>
      </c>
      <c r="BO4702" s="58" t="str">
        <f t="shared" si="73"/>
        <v>境内资产</v>
      </c>
      <c r="BP4702" s="58" t="str">
        <f>IF(M4702="",VLOOKUP(D4702,Sheet4!$A$1:$B$92,2,0),VLOOKUP(Q4702,Sheet4!$A$1:$B$92,2,0))</f>
        <v>保险资产管理产品</v>
      </c>
    </row>
    <row r="4703" spans="1:68" s="58" customFormat="1" ht="12.75" customHeight="1">
      <c r="A4703" s="137" t="s">
        <v>224</v>
      </c>
      <c r="B4703" s="137" t="s">
        <v>224</v>
      </c>
      <c r="C4703" s="250" t="s">
        <v>222</v>
      </c>
      <c r="D4703" s="250" t="s">
        <v>224</v>
      </c>
      <c r="E4703" s="54" t="s">
        <v>3415</v>
      </c>
      <c r="F4703" s="59" t="s">
        <v>5354</v>
      </c>
      <c r="G4703" s="129">
        <v>31743249.489999998</v>
      </c>
      <c r="H4703" s="323">
        <v>31743249.489999998</v>
      </c>
      <c r="I4703" s="323">
        <v>31743249.489999998</v>
      </c>
      <c r="J4703" s="42"/>
      <c r="K4703" s="42"/>
      <c r="L4703" s="42" t="s">
        <v>4489</v>
      </c>
      <c r="M4703" s="42" t="s">
        <v>2416</v>
      </c>
      <c r="N4703" s="42" t="s">
        <v>2417</v>
      </c>
      <c r="O4703" s="137" t="s">
        <v>2418</v>
      </c>
      <c r="P4703" s="42" t="s">
        <v>64</v>
      </c>
      <c r="Q4703" s="42" t="s">
        <v>65</v>
      </c>
      <c r="R4703" s="42">
        <v>1</v>
      </c>
      <c r="S4703" s="137" t="s">
        <v>2419</v>
      </c>
      <c r="T4703" s="62">
        <v>699571750</v>
      </c>
      <c r="U4703" s="62">
        <v>676520223.12</v>
      </c>
      <c r="Z4703" s="42"/>
      <c r="AA4703" s="42"/>
      <c r="AJ4703" s="42"/>
      <c r="AM4703" s="42"/>
      <c r="AN4703" s="42"/>
      <c r="AO4703" s="42"/>
      <c r="AP4703" s="42"/>
      <c r="BN4703" s="54" t="s">
        <v>4578</v>
      </c>
      <c r="BO4703" s="58" t="str">
        <f t="shared" si="73"/>
        <v>境内资产</v>
      </c>
      <c r="BP4703" s="58" t="str">
        <f>IF(M4703="",VLOOKUP(D4703,Sheet4!$A$1:$B$92,2,0),VLOOKUP(Q4703,Sheet4!$A$1:$B$92,2,0))</f>
        <v>保险资产管理产品</v>
      </c>
    </row>
    <row r="4704" spans="1:68" s="58" customFormat="1" ht="12.75" customHeight="1">
      <c r="A4704" s="137" t="s">
        <v>224</v>
      </c>
      <c r="B4704" s="137" t="s">
        <v>224</v>
      </c>
      <c r="C4704" s="250" t="s">
        <v>222</v>
      </c>
      <c r="D4704" s="250" t="s">
        <v>224</v>
      </c>
      <c r="E4704" s="54" t="s">
        <v>3416</v>
      </c>
      <c r="F4704" s="59" t="s">
        <v>5354</v>
      </c>
      <c r="G4704" s="129">
        <v>12677.53</v>
      </c>
      <c r="H4704" s="323">
        <v>12677.53</v>
      </c>
      <c r="I4704" s="323">
        <v>12677.53</v>
      </c>
      <c r="J4704" s="42"/>
      <c r="K4704" s="42"/>
      <c r="L4704" s="42" t="s">
        <v>4489</v>
      </c>
      <c r="M4704" s="42" t="s">
        <v>2416</v>
      </c>
      <c r="N4704" s="42" t="s">
        <v>2417</v>
      </c>
      <c r="O4704" s="137" t="s">
        <v>2418</v>
      </c>
      <c r="P4704" s="42" t="s">
        <v>64</v>
      </c>
      <c r="Q4704" s="42" t="s">
        <v>65</v>
      </c>
      <c r="R4704" s="42">
        <v>1</v>
      </c>
      <c r="S4704" s="137" t="s">
        <v>2419</v>
      </c>
      <c r="T4704" s="62">
        <v>699571750</v>
      </c>
      <c r="U4704" s="62">
        <v>676520223.12</v>
      </c>
      <c r="Z4704" s="42"/>
      <c r="AA4704" s="42"/>
      <c r="AJ4704" s="42"/>
      <c r="AM4704" s="42"/>
      <c r="AN4704" s="42"/>
      <c r="AO4704" s="42"/>
      <c r="AP4704" s="42"/>
      <c r="BN4704" s="54" t="s">
        <v>4578</v>
      </c>
      <c r="BO4704" s="58" t="str">
        <f t="shared" si="73"/>
        <v>境内资产</v>
      </c>
      <c r="BP4704" s="58" t="str">
        <f>IF(M4704="",VLOOKUP(D4704,Sheet4!$A$1:$B$92,2,0),VLOOKUP(Q4704,Sheet4!$A$1:$B$92,2,0))</f>
        <v>保险资产管理产品</v>
      </c>
    </row>
    <row r="4705" spans="1:68" s="58" customFormat="1" ht="12.75" customHeight="1">
      <c r="A4705" s="137" t="s">
        <v>820</v>
      </c>
      <c r="B4705" s="137" t="s">
        <v>820</v>
      </c>
      <c r="C4705" s="250" t="s">
        <v>222</v>
      </c>
      <c r="D4705" s="250" t="s">
        <v>820</v>
      </c>
      <c r="E4705" s="54" t="s">
        <v>3417</v>
      </c>
      <c r="F4705" s="50" t="s">
        <v>5547</v>
      </c>
      <c r="G4705" s="129">
        <v>69014730</v>
      </c>
      <c r="H4705" s="323">
        <v>69014730</v>
      </c>
      <c r="I4705" s="323">
        <v>69014730</v>
      </c>
      <c r="J4705" s="42"/>
      <c r="K4705" s="42"/>
      <c r="L4705" s="42" t="s">
        <v>4489</v>
      </c>
      <c r="M4705" s="42" t="s">
        <v>2416</v>
      </c>
      <c r="N4705" s="42" t="s">
        <v>2417</v>
      </c>
      <c r="O4705" s="137" t="s">
        <v>2418</v>
      </c>
      <c r="P4705" s="42" t="s">
        <v>64</v>
      </c>
      <c r="Q4705" s="42" t="s">
        <v>65</v>
      </c>
      <c r="R4705" s="42">
        <v>1</v>
      </c>
      <c r="S4705" s="137" t="s">
        <v>2419</v>
      </c>
      <c r="T4705" s="62">
        <v>699571750</v>
      </c>
      <c r="U4705" s="62">
        <v>676520223.12</v>
      </c>
      <c r="Z4705" s="42"/>
      <c r="AA4705" s="42"/>
      <c r="AJ4705" s="42"/>
      <c r="AM4705" s="42"/>
      <c r="AN4705" s="42"/>
      <c r="AO4705" s="42"/>
      <c r="AP4705" s="42"/>
      <c r="BN4705" s="54" t="s">
        <v>4578</v>
      </c>
      <c r="BO4705" s="58" t="str">
        <f t="shared" si="73"/>
        <v>境内资产</v>
      </c>
      <c r="BP4705" s="58" t="str">
        <f>IF(M4705="",VLOOKUP(D4705,Sheet4!$A$1:$B$92,2,0),VLOOKUP(Q4705,Sheet4!$A$1:$B$92,2,0))</f>
        <v>保险资产管理产品</v>
      </c>
    </row>
    <row r="4706" spans="1:68" s="58" customFormat="1" ht="12.75" customHeight="1">
      <c r="A4706" s="137" t="s">
        <v>224</v>
      </c>
      <c r="B4706" s="137" t="s">
        <v>224</v>
      </c>
      <c r="C4706" s="250" t="s">
        <v>222</v>
      </c>
      <c r="D4706" s="250" t="s">
        <v>224</v>
      </c>
      <c r="E4706" s="54" t="s">
        <v>3418</v>
      </c>
      <c r="F4706" s="59" t="s">
        <v>5354</v>
      </c>
      <c r="G4706" s="129">
        <v>8725875.5999999996</v>
      </c>
      <c r="H4706" s="323">
        <v>8725875.5999999996</v>
      </c>
      <c r="I4706" s="323">
        <v>8725875.5999999996</v>
      </c>
      <c r="J4706" s="42"/>
      <c r="K4706" s="42"/>
      <c r="L4706" s="42" t="s">
        <v>4489</v>
      </c>
      <c r="M4706" s="42" t="s">
        <v>2416</v>
      </c>
      <c r="N4706" s="42" t="s">
        <v>2417</v>
      </c>
      <c r="O4706" s="137" t="s">
        <v>2418</v>
      </c>
      <c r="P4706" s="42" t="s">
        <v>64</v>
      </c>
      <c r="Q4706" s="42" t="s">
        <v>65</v>
      </c>
      <c r="R4706" s="42">
        <v>1</v>
      </c>
      <c r="S4706" s="137" t="s">
        <v>2419</v>
      </c>
      <c r="T4706" s="62">
        <v>699571750</v>
      </c>
      <c r="U4706" s="62">
        <v>676520223.12</v>
      </c>
      <c r="Z4706" s="42"/>
      <c r="AA4706" s="42"/>
      <c r="AJ4706" s="42"/>
      <c r="AM4706" s="42"/>
      <c r="AN4706" s="42"/>
      <c r="AO4706" s="42"/>
      <c r="AP4706" s="42"/>
      <c r="BN4706" s="54" t="s">
        <v>4578</v>
      </c>
      <c r="BO4706" s="58" t="str">
        <f t="shared" si="73"/>
        <v>境内资产</v>
      </c>
      <c r="BP4706" s="58" t="str">
        <f>IF(M4706="",VLOOKUP(D4706,Sheet4!$A$1:$B$92,2,0),VLOOKUP(Q4706,Sheet4!$A$1:$B$92,2,0))</f>
        <v>保险资产管理产品</v>
      </c>
    </row>
    <row r="4707" spans="1:68" s="58" customFormat="1" ht="12.75" customHeight="1">
      <c r="A4707" s="137" t="s">
        <v>224</v>
      </c>
      <c r="B4707" s="137" t="s">
        <v>224</v>
      </c>
      <c r="C4707" s="250" t="s">
        <v>222</v>
      </c>
      <c r="D4707" s="250" t="s">
        <v>224</v>
      </c>
      <c r="E4707" s="54" t="s">
        <v>3419</v>
      </c>
      <c r="F4707" s="59" t="s">
        <v>5354</v>
      </c>
      <c r="G4707" s="129">
        <v>13223200.550000001</v>
      </c>
      <c r="H4707" s="323">
        <v>13223200.550000001</v>
      </c>
      <c r="I4707" s="323">
        <v>13223200.550000001</v>
      </c>
      <c r="J4707" s="42"/>
      <c r="K4707" s="42"/>
      <c r="L4707" s="42" t="s">
        <v>4489</v>
      </c>
      <c r="M4707" s="42" t="s">
        <v>2416</v>
      </c>
      <c r="N4707" s="42" t="s">
        <v>2417</v>
      </c>
      <c r="O4707" s="137" t="s">
        <v>2418</v>
      </c>
      <c r="P4707" s="42" t="s">
        <v>64</v>
      </c>
      <c r="Q4707" s="42" t="s">
        <v>65</v>
      </c>
      <c r="R4707" s="42">
        <v>1</v>
      </c>
      <c r="S4707" s="137" t="s">
        <v>2419</v>
      </c>
      <c r="T4707" s="62">
        <v>699571750</v>
      </c>
      <c r="U4707" s="62">
        <v>676520223.12</v>
      </c>
      <c r="Z4707" s="42"/>
      <c r="AA4707" s="42"/>
      <c r="AJ4707" s="42"/>
      <c r="AM4707" s="42"/>
      <c r="AN4707" s="42"/>
      <c r="AO4707" s="42"/>
      <c r="AP4707" s="42"/>
      <c r="BN4707" s="54" t="s">
        <v>4578</v>
      </c>
      <c r="BO4707" s="58" t="str">
        <f t="shared" si="73"/>
        <v>境内资产</v>
      </c>
      <c r="BP4707" s="58" t="str">
        <f>IF(M4707="",VLOOKUP(D4707,Sheet4!$A$1:$B$92,2,0),VLOOKUP(Q4707,Sheet4!$A$1:$B$92,2,0))</f>
        <v>保险资产管理产品</v>
      </c>
    </row>
    <row r="4708" spans="1:68" s="58" customFormat="1" ht="12.75" customHeight="1">
      <c r="A4708" s="64" t="s">
        <v>5548</v>
      </c>
      <c r="B4708" s="64" t="s">
        <v>5548</v>
      </c>
      <c r="C4708" s="250" t="s">
        <v>222</v>
      </c>
      <c r="D4708" s="250" t="s">
        <v>221</v>
      </c>
      <c r="E4708" s="54" t="s">
        <v>3420</v>
      </c>
      <c r="F4708" s="42" t="s">
        <v>1351</v>
      </c>
      <c r="G4708" s="129">
        <v>1387410.84</v>
      </c>
      <c r="H4708" s="323">
        <v>1387410.84</v>
      </c>
      <c r="I4708" s="323">
        <v>1387410.84</v>
      </c>
      <c r="J4708" s="102">
        <v>1375.93</v>
      </c>
      <c r="K4708" s="42"/>
      <c r="L4708" s="42" t="s">
        <v>4489</v>
      </c>
      <c r="M4708" s="42" t="s">
        <v>2416</v>
      </c>
      <c r="N4708" s="42" t="s">
        <v>2417</v>
      </c>
      <c r="O4708" s="137" t="s">
        <v>2418</v>
      </c>
      <c r="P4708" s="42" t="s">
        <v>64</v>
      </c>
      <c r="Q4708" s="42" t="s">
        <v>65</v>
      </c>
      <c r="R4708" s="42">
        <v>1</v>
      </c>
      <c r="S4708" s="137" t="s">
        <v>2419</v>
      </c>
      <c r="T4708" s="62">
        <v>699571750</v>
      </c>
      <c r="U4708" s="62">
        <v>676520223.12</v>
      </c>
      <c r="Z4708" s="42"/>
      <c r="AA4708" s="42"/>
      <c r="AJ4708" s="42"/>
      <c r="AM4708" s="42"/>
      <c r="AN4708" s="42"/>
      <c r="AO4708" s="42"/>
      <c r="AP4708" s="42"/>
      <c r="BN4708" s="54" t="s">
        <v>4578</v>
      </c>
      <c r="BO4708" s="58" t="str">
        <f t="shared" si="73"/>
        <v>境内资产</v>
      </c>
      <c r="BP4708" s="58" t="str">
        <f>IF(M4708="",VLOOKUP(D4708,Sheet4!$A$1:$B$92,2,0),VLOOKUP(Q4708,Sheet4!$A$1:$B$92,2,0))</f>
        <v>保险资产管理产品</v>
      </c>
    </row>
    <row r="4709" spans="1:68" s="58" customFormat="1" ht="12.75" customHeight="1">
      <c r="A4709" s="64" t="s">
        <v>2413</v>
      </c>
      <c r="B4709" s="54" t="s">
        <v>2414</v>
      </c>
      <c r="C4709" s="252" t="s">
        <v>5552</v>
      </c>
      <c r="D4709" s="252" t="s">
        <v>672</v>
      </c>
      <c r="E4709" s="54" t="s">
        <v>2415</v>
      </c>
      <c r="F4709" s="54" t="s">
        <v>2414</v>
      </c>
      <c r="G4709" s="129">
        <v>33000</v>
      </c>
      <c r="H4709" s="323">
        <v>361778</v>
      </c>
      <c r="I4709" s="323">
        <v>302940</v>
      </c>
      <c r="J4709" s="42"/>
      <c r="K4709" s="42"/>
      <c r="L4709" s="42" t="s">
        <v>4489</v>
      </c>
      <c r="M4709" s="42" t="s">
        <v>3422</v>
      </c>
      <c r="N4709" s="42" t="s">
        <v>2423</v>
      </c>
      <c r="O4709" s="137" t="s">
        <v>3423</v>
      </c>
      <c r="P4709" s="42" t="s">
        <v>64</v>
      </c>
      <c r="Q4709" s="42" t="s">
        <v>65</v>
      </c>
      <c r="R4709" s="42">
        <v>1</v>
      </c>
      <c r="S4709" s="137" t="s">
        <v>2419</v>
      </c>
      <c r="T4709" s="62">
        <v>700878750</v>
      </c>
      <c r="U4709" s="62">
        <v>678133632.87</v>
      </c>
      <c r="Z4709" s="54" t="s">
        <v>68</v>
      </c>
      <c r="AA4709" s="132">
        <v>2.1145881367858201E-5</v>
      </c>
      <c r="AJ4709" s="42"/>
      <c r="AM4709" s="42"/>
      <c r="AN4709" s="42"/>
      <c r="AO4709" s="42"/>
      <c r="AP4709" s="42"/>
      <c r="AY4709" s="42"/>
      <c r="AZ4709" s="42"/>
      <c r="BA4709" s="42"/>
      <c r="BB4709" s="42"/>
      <c r="BN4709" s="54" t="s">
        <v>4578</v>
      </c>
      <c r="BO4709" s="58" t="str">
        <f t="shared" si="73"/>
        <v>境内资产</v>
      </c>
      <c r="BP4709" s="58" t="str">
        <f>IF(M4709="",VLOOKUP(D4709,Sheet4!$A$1:$B$92,2,0),VLOOKUP(Q4709,Sheet4!$A$1:$B$92,2,0))</f>
        <v>保险资产管理产品</v>
      </c>
    </row>
    <row r="4710" spans="1:68" s="58" customFormat="1" ht="12.75" customHeight="1">
      <c r="A4710" s="64" t="s">
        <v>2420</v>
      </c>
      <c r="B4710" s="54" t="s">
        <v>2421</v>
      </c>
      <c r="C4710" s="252" t="s">
        <v>5552</v>
      </c>
      <c r="D4710" s="252" t="s">
        <v>672</v>
      </c>
      <c r="E4710" s="54" t="s">
        <v>2422</v>
      </c>
      <c r="F4710" s="54" t="s">
        <v>2421</v>
      </c>
      <c r="G4710" s="129">
        <v>90900</v>
      </c>
      <c r="H4710" s="323">
        <v>449944</v>
      </c>
      <c r="I4710" s="323">
        <v>374508</v>
      </c>
      <c r="J4710" s="42"/>
      <c r="K4710" s="42"/>
      <c r="L4710" s="42" t="s">
        <v>4489</v>
      </c>
      <c r="M4710" s="42" t="s">
        <v>3422</v>
      </c>
      <c r="N4710" s="42" t="s">
        <v>2423</v>
      </c>
      <c r="O4710" s="137" t="s">
        <v>3423</v>
      </c>
      <c r="P4710" s="42" t="s">
        <v>64</v>
      </c>
      <c r="Q4710" s="42" t="s">
        <v>65</v>
      </c>
      <c r="R4710" s="42">
        <v>1</v>
      </c>
      <c r="S4710" s="137" t="s">
        <v>2419</v>
      </c>
      <c r="T4710" s="62">
        <v>700878750</v>
      </c>
      <c r="U4710" s="62">
        <v>678133632.87</v>
      </c>
      <c r="Z4710" s="54" t="s">
        <v>68</v>
      </c>
      <c r="AA4710" s="132">
        <v>3.6017441042857601E-5</v>
      </c>
      <c r="AJ4710" s="42"/>
      <c r="AM4710" s="42"/>
      <c r="AN4710" s="42"/>
      <c r="AO4710" s="42"/>
      <c r="AP4710" s="42"/>
      <c r="AY4710" s="42"/>
      <c r="AZ4710" s="42"/>
      <c r="BA4710" s="42"/>
      <c r="BB4710" s="42"/>
      <c r="BN4710" s="54" t="s">
        <v>4578</v>
      </c>
      <c r="BO4710" s="58" t="str">
        <f t="shared" si="73"/>
        <v>境内资产</v>
      </c>
      <c r="BP4710" s="58" t="str">
        <f>IF(M4710="",VLOOKUP(D4710,Sheet4!$A$1:$B$92,2,0),VLOOKUP(Q4710,Sheet4!$A$1:$B$92,2,0))</f>
        <v>保险资产管理产品</v>
      </c>
    </row>
    <row r="4711" spans="1:68" s="58" customFormat="1" ht="12.75" customHeight="1">
      <c r="A4711" s="64" t="s">
        <v>2424</v>
      </c>
      <c r="B4711" s="54" t="s">
        <v>2425</v>
      </c>
      <c r="C4711" s="252" t="s">
        <v>5552</v>
      </c>
      <c r="D4711" s="252" t="s">
        <v>672</v>
      </c>
      <c r="E4711" s="54" t="s">
        <v>2426</v>
      </c>
      <c r="F4711" s="54" t="s">
        <v>2425</v>
      </c>
      <c r="G4711" s="129">
        <v>39400</v>
      </c>
      <c r="H4711" s="323">
        <v>537162</v>
      </c>
      <c r="I4711" s="323">
        <v>482650</v>
      </c>
      <c r="J4711" s="42"/>
      <c r="K4711" s="42"/>
      <c r="L4711" s="42" t="s">
        <v>4489</v>
      </c>
      <c r="M4711" s="42" t="s">
        <v>3422</v>
      </c>
      <c r="N4711" s="42" t="s">
        <v>2423</v>
      </c>
      <c r="O4711" s="137" t="s">
        <v>3423</v>
      </c>
      <c r="P4711" s="42" t="s">
        <v>64</v>
      </c>
      <c r="Q4711" s="42" t="s">
        <v>65</v>
      </c>
      <c r="R4711" s="42">
        <v>1</v>
      </c>
      <c r="S4711" s="137" t="s">
        <v>2419</v>
      </c>
      <c r="T4711" s="62">
        <v>700878750</v>
      </c>
      <c r="U4711" s="62">
        <v>678133632.87</v>
      </c>
      <c r="Z4711" s="54" t="s">
        <v>68</v>
      </c>
      <c r="AA4711" s="132">
        <v>1.09596247729344E-5</v>
      </c>
      <c r="AJ4711" s="42"/>
      <c r="AM4711" s="42"/>
      <c r="AN4711" s="42"/>
      <c r="AO4711" s="42"/>
      <c r="AP4711" s="42"/>
      <c r="AY4711" s="42"/>
      <c r="AZ4711" s="42"/>
      <c r="BA4711" s="42"/>
      <c r="BB4711" s="42"/>
      <c r="BN4711" s="54" t="s">
        <v>4578</v>
      </c>
      <c r="BO4711" s="58" t="str">
        <f t="shared" si="73"/>
        <v>境内资产</v>
      </c>
      <c r="BP4711" s="58" t="str">
        <f>IF(M4711="",VLOOKUP(D4711,Sheet4!$A$1:$B$92,2,0),VLOOKUP(Q4711,Sheet4!$A$1:$B$92,2,0))</f>
        <v>保险资产管理产品</v>
      </c>
    </row>
    <row r="4712" spans="1:68" s="58" customFormat="1" ht="12.75" customHeight="1">
      <c r="A4712" s="64" t="s">
        <v>2428</v>
      </c>
      <c r="B4712" s="54" t="s">
        <v>2429</v>
      </c>
      <c r="C4712" s="252" t="s">
        <v>5552</v>
      </c>
      <c r="D4712" s="252" t="s">
        <v>672</v>
      </c>
      <c r="E4712" s="54" t="s">
        <v>2430</v>
      </c>
      <c r="F4712" s="54" t="s">
        <v>2429</v>
      </c>
      <c r="G4712" s="129">
        <v>23300</v>
      </c>
      <c r="H4712" s="323">
        <v>293905</v>
      </c>
      <c r="I4712" s="323">
        <v>247912</v>
      </c>
      <c r="J4712" s="42"/>
      <c r="K4712" s="42"/>
      <c r="L4712" s="42" t="s">
        <v>4489</v>
      </c>
      <c r="M4712" s="42" t="s">
        <v>3422</v>
      </c>
      <c r="N4712" s="42" t="s">
        <v>2423</v>
      </c>
      <c r="O4712" s="137" t="s">
        <v>3423</v>
      </c>
      <c r="P4712" s="42" t="s">
        <v>64</v>
      </c>
      <c r="Q4712" s="42" t="s">
        <v>65</v>
      </c>
      <c r="R4712" s="42">
        <v>1</v>
      </c>
      <c r="S4712" s="137" t="s">
        <v>2419</v>
      </c>
      <c r="T4712" s="62">
        <v>700878750</v>
      </c>
      <c r="U4712" s="62">
        <v>678133632.87</v>
      </c>
      <c r="Z4712" s="54" t="s">
        <v>68</v>
      </c>
      <c r="AA4712" s="132">
        <v>2.2277265829742699E-5</v>
      </c>
      <c r="AJ4712" s="42"/>
      <c r="AM4712" s="42"/>
      <c r="AN4712" s="42"/>
      <c r="AO4712" s="42"/>
      <c r="AP4712" s="42"/>
      <c r="AY4712" s="42"/>
      <c r="AZ4712" s="42"/>
      <c r="BA4712" s="42"/>
      <c r="BB4712" s="42"/>
      <c r="BN4712" s="54" t="s">
        <v>4578</v>
      </c>
      <c r="BO4712" s="58" t="str">
        <f t="shared" si="73"/>
        <v>境内资产</v>
      </c>
      <c r="BP4712" s="58" t="str">
        <f>IF(M4712="",VLOOKUP(D4712,Sheet4!$A$1:$B$92,2,0),VLOOKUP(Q4712,Sheet4!$A$1:$B$92,2,0))</f>
        <v>保险资产管理产品</v>
      </c>
    </row>
    <row r="4713" spans="1:68" s="58" customFormat="1" ht="12.75" customHeight="1">
      <c r="A4713" s="64" t="s">
        <v>2432</v>
      </c>
      <c r="B4713" s="54" t="s">
        <v>2433</v>
      </c>
      <c r="C4713" s="252" t="s">
        <v>5552</v>
      </c>
      <c r="D4713" s="252" t="s">
        <v>672</v>
      </c>
      <c r="E4713" s="54" t="s">
        <v>2434</v>
      </c>
      <c r="F4713" s="54" t="s">
        <v>2433</v>
      </c>
      <c r="G4713" s="129">
        <v>71600</v>
      </c>
      <c r="H4713" s="323">
        <v>463266.05</v>
      </c>
      <c r="I4713" s="323">
        <v>436760</v>
      </c>
      <c r="J4713" s="42"/>
      <c r="K4713" s="42"/>
      <c r="L4713" s="42" t="s">
        <v>4489</v>
      </c>
      <c r="M4713" s="42" t="s">
        <v>3422</v>
      </c>
      <c r="N4713" s="42" t="s">
        <v>2423</v>
      </c>
      <c r="O4713" s="137" t="s">
        <v>3423</v>
      </c>
      <c r="P4713" s="42" t="s">
        <v>64</v>
      </c>
      <c r="Q4713" s="42" t="s">
        <v>65</v>
      </c>
      <c r="R4713" s="42">
        <v>1</v>
      </c>
      <c r="S4713" s="137" t="s">
        <v>2419</v>
      </c>
      <c r="T4713" s="62">
        <v>700878750</v>
      </c>
      <c r="U4713" s="62">
        <v>678133632.87</v>
      </c>
      <c r="Z4713" s="54" t="s">
        <v>68</v>
      </c>
      <c r="AA4713" s="132">
        <v>3.83185758810936E-5</v>
      </c>
      <c r="AJ4713" s="42"/>
      <c r="AM4713" s="42"/>
      <c r="AN4713" s="42"/>
      <c r="AO4713" s="42"/>
      <c r="AP4713" s="42"/>
      <c r="AY4713" s="42"/>
      <c r="AZ4713" s="42"/>
      <c r="BA4713" s="42"/>
      <c r="BB4713" s="42"/>
      <c r="BN4713" s="54" t="s">
        <v>4578</v>
      </c>
      <c r="BO4713" s="58" t="str">
        <f t="shared" si="73"/>
        <v>境内资产</v>
      </c>
      <c r="BP4713" s="58" t="str">
        <f>IF(M4713="",VLOOKUP(D4713,Sheet4!$A$1:$B$92,2,0),VLOOKUP(Q4713,Sheet4!$A$1:$B$92,2,0))</f>
        <v>保险资产管理产品</v>
      </c>
    </row>
    <row r="4714" spans="1:68" s="58" customFormat="1" ht="12.75" customHeight="1">
      <c r="A4714" s="64" t="s">
        <v>2436</v>
      </c>
      <c r="B4714" s="54" t="s">
        <v>2437</v>
      </c>
      <c r="C4714" s="252" t="s">
        <v>5552</v>
      </c>
      <c r="D4714" s="252" t="s">
        <v>672</v>
      </c>
      <c r="E4714" s="54" t="s">
        <v>2438</v>
      </c>
      <c r="F4714" s="54" t="s">
        <v>2437</v>
      </c>
      <c r="G4714" s="129">
        <v>23014</v>
      </c>
      <c r="H4714" s="323">
        <v>1555966.02</v>
      </c>
      <c r="I4714" s="323">
        <v>1226185.92</v>
      </c>
      <c r="J4714" s="42"/>
      <c r="K4714" s="42"/>
      <c r="L4714" s="42" t="s">
        <v>4489</v>
      </c>
      <c r="M4714" s="42" t="s">
        <v>3422</v>
      </c>
      <c r="N4714" s="42" t="s">
        <v>2423</v>
      </c>
      <c r="O4714" s="137" t="s">
        <v>3423</v>
      </c>
      <c r="P4714" s="42" t="s">
        <v>64</v>
      </c>
      <c r="Q4714" s="42" t="s">
        <v>65</v>
      </c>
      <c r="R4714" s="42">
        <v>1</v>
      </c>
      <c r="S4714" s="137" t="s">
        <v>2419</v>
      </c>
      <c r="T4714" s="62">
        <v>700878750</v>
      </c>
      <c r="U4714" s="62">
        <v>678133632.87</v>
      </c>
      <c r="Z4714" s="54" t="s">
        <v>280</v>
      </c>
      <c r="AA4714" s="132">
        <v>3.2903293736939099E-6</v>
      </c>
      <c r="AJ4714" s="42"/>
      <c r="AM4714" s="42"/>
      <c r="AN4714" s="42"/>
      <c r="AO4714" s="42"/>
      <c r="AP4714" s="42"/>
      <c r="AY4714" s="42"/>
      <c r="AZ4714" s="42"/>
      <c r="BA4714" s="42"/>
      <c r="BB4714" s="42"/>
      <c r="BN4714" s="54" t="s">
        <v>4578</v>
      </c>
      <c r="BO4714" s="58" t="str">
        <f t="shared" si="73"/>
        <v>境内资产</v>
      </c>
      <c r="BP4714" s="58" t="str">
        <f>IF(M4714="",VLOOKUP(D4714,Sheet4!$A$1:$B$92,2,0),VLOOKUP(Q4714,Sheet4!$A$1:$B$92,2,0))</f>
        <v>保险资产管理产品</v>
      </c>
    </row>
    <row r="4715" spans="1:68" s="58" customFormat="1" ht="12.75" customHeight="1">
      <c r="A4715" s="64" t="s">
        <v>2440</v>
      </c>
      <c r="B4715" s="54" t="s">
        <v>2441</v>
      </c>
      <c r="C4715" s="252" t="s">
        <v>5552</v>
      </c>
      <c r="D4715" s="252" t="s">
        <v>672</v>
      </c>
      <c r="E4715" s="54" t="s">
        <v>2442</v>
      </c>
      <c r="F4715" s="54" t="s">
        <v>2441</v>
      </c>
      <c r="G4715" s="129">
        <v>16100</v>
      </c>
      <c r="H4715" s="323">
        <v>122659.25</v>
      </c>
      <c r="I4715" s="323">
        <v>128800</v>
      </c>
      <c r="J4715" s="42"/>
      <c r="K4715" s="42"/>
      <c r="L4715" s="42" t="s">
        <v>4489</v>
      </c>
      <c r="M4715" s="42" t="s">
        <v>3422</v>
      </c>
      <c r="N4715" s="42" t="s">
        <v>2423</v>
      </c>
      <c r="O4715" s="137" t="s">
        <v>3423</v>
      </c>
      <c r="P4715" s="42" t="s">
        <v>64</v>
      </c>
      <c r="Q4715" s="42" t="s">
        <v>65</v>
      </c>
      <c r="R4715" s="42">
        <v>1</v>
      </c>
      <c r="S4715" s="137" t="s">
        <v>2419</v>
      </c>
      <c r="T4715" s="62">
        <v>700878750</v>
      </c>
      <c r="U4715" s="62">
        <v>678133632.87</v>
      </c>
      <c r="Z4715" s="54" t="s">
        <v>68</v>
      </c>
      <c r="AA4715" s="132">
        <v>7.7003791981428302E-6</v>
      </c>
      <c r="AJ4715" s="42"/>
      <c r="AM4715" s="42"/>
      <c r="AN4715" s="42"/>
      <c r="AO4715" s="42"/>
      <c r="AP4715" s="42"/>
      <c r="AY4715" s="42"/>
      <c r="AZ4715" s="42"/>
      <c r="BA4715" s="42"/>
      <c r="BB4715" s="42"/>
      <c r="BN4715" s="54" t="s">
        <v>4578</v>
      </c>
      <c r="BO4715" s="58" t="str">
        <f t="shared" si="73"/>
        <v>境内资产</v>
      </c>
      <c r="BP4715" s="58" t="str">
        <f>IF(M4715="",VLOOKUP(D4715,Sheet4!$A$1:$B$92,2,0),VLOOKUP(Q4715,Sheet4!$A$1:$B$92,2,0))</f>
        <v>保险资产管理产品</v>
      </c>
    </row>
    <row r="4716" spans="1:68" s="58" customFormat="1" ht="12.75" customHeight="1">
      <c r="A4716" s="64" t="s">
        <v>2444</v>
      </c>
      <c r="B4716" s="54" t="s">
        <v>2445</v>
      </c>
      <c r="C4716" s="252" t="s">
        <v>5552</v>
      </c>
      <c r="D4716" s="252" t="s">
        <v>672</v>
      </c>
      <c r="E4716" s="54" t="s">
        <v>2446</v>
      </c>
      <c r="F4716" s="54" t="s">
        <v>2445</v>
      </c>
      <c r="G4716" s="129">
        <v>33700</v>
      </c>
      <c r="H4716" s="323">
        <v>718672</v>
      </c>
      <c r="I4716" s="323">
        <v>663553</v>
      </c>
      <c r="J4716" s="42"/>
      <c r="K4716" s="42"/>
      <c r="L4716" s="42" t="s">
        <v>4489</v>
      </c>
      <c r="M4716" s="42" t="s">
        <v>3422</v>
      </c>
      <c r="N4716" s="42" t="s">
        <v>2423</v>
      </c>
      <c r="O4716" s="137" t="s">
        <v>3423</v>
      </c>
      <c r="P4716" s="42" t="s">
        <v>64</v>
      </c>
      <c r="Q4716" s="42" t="s">
        <v>65</v>
      </c>
      <c r="R4716" s="42">
        <v>1</v>
      </c>
      <c r="S4716" s="137" t="s">
        <v>2419</v>
      </c>
      <c r="T4716" s="62">
        <v>700878750</v>
      </c>
      <c r="U4716" s="62">
        <v>678133632.87</v>
      </c>
      <c r="Z4716" s="54" t="s">
        <v>68</v>
      </c>
      <c r="AA4716" s="132">
        <v>2.4200052159801399E-5</v>
      </c>
      <c r="AJ4716" s="42"/>
      <c r="AM4716" s="42"/>
      <c r="AN4716" s="42"/>
      <c r="AO4716" s="42"/>
      <c r="AP4716" s="42"/>
      <c r="AY4716" s="42"/>
      <c r="AZ4716" s="42"/>
      <c r="BA4716" s="42"/>
      <c r="BB4716" s="42"/>
      <c r="BN4716" s="54" t="s">
        <v>4578</v>
      </c>
      <c r="BO4716" s="58" t="str">
        <f t="shared" si="73"/>
        <v>境内资产</v>
      </c>
      <c r="BP4716" s="58" t="str">
        <f>IF(M4716="",VLOOKUP(D4716,Sheet4!$A$1:$B$92,2,0),VLOOKUP(Q4716,Sheet4!$A$1:$B$92,2,0))</f>
        <v>保险资产管理产品</v>
      </c>
    </row>
    <row r="4717" spans="1:68" s="58" customFormat="1" ht="12.75" customHeight="1">
      <c r="A4717" s="64" t="s">
        <v>2448</v>
      </c>
      <c r="B4717" s="54" t="s">
        <v>2449</v>
      </c>
      <c r="C4717" s="252" t="s">
        <v>5552</v>
      </c>
      <c r="D4717" s="252" t="s">
        <v>672</v>
      </c>
      <c r="E4717" s="54" t="s">
        <v>2450</v>
      </c>
      <c r="F4717" s="54" t="s">
        <v>2449</v>
      </c>
      <c r="G4717" s="129">
        <v>7300</v>
      </c>
      <c r="H4717" s="323">
        <v>583588</v>
      </c>
      <c r="I4717" s="323">
        <v>538448</v>
      </c>
      <c r="J4717" s="42"/>
      <c r="K4717" s="42"/>
      <c r="L4717" s="42" t="s">
        <v>4489</v>
      </c>
      <c r="M4717" s="42" t="s">
        <v>3422</v>
      </c>
      <c r="N4717" s="42" t="s">
        <v>2423</v>
      </c>
      <c r="O4717" s="137" t="s">
        <v>3423</v>
      </c>
      <c r="P4717" s="42" t="s">
        <v>64</v>
      </c>
      <c r="Q4717" s="42" t="s">
        <v>65</v>
      </c>
      <c r="R4717" s="42">
        <v>1</v>
      </c>
      <c r="S4717" s="137" t="s">
        <v>2419</v>
      </c>
      <c r="T4717" s="62">
        <v>700878750</v>
      </c>
      <c r="U4717" s="62">
        <v>678133632.87</v>
      </c>
      <c r="Z4717" s="54" t="s">
        <v>280</v>
      </c>
      <c r="AA4717" s="132">
        <v>5.6897199442447699E-6</v>
      </c>
      <c r="AJ4717" s="42"/>
      <c r="AM4717" s="42"/>
      <c r="AN4717" s="42"/>
      <c r="AO4717" s="42"/>
      <c r="AP4717" s="42"/>
      <c r="AY4717" s="42"/>
      <c r="AZ4717" s="42"/>
      <c r="BA4717" s="42"/>
      <c r="BB4717" s="42"/>
      <c r="BN4717" s="54" t="s">
        <v>4578</v>
      </c>
      <c r="BO4717" s="58" t="str">
        <f t="shared" si="73"/>
        <v>境内资产</v>
      </c>
      <c r="BP4717" s="58" t="str">
        <f>IF(M4717="",VLOOKUP(D4717,Sheet4!$A$1:$B$92,2,0),VLOOKUP(Q4717,Sheet4!$A$1:$B$92,2,0))</f>
        <v>保险资产管理产品</v>
      </c>
    </row>
    <row r="4718" spans="1:68" s="58" customFormat="1" ht="12.75" customHeight="1">
      <c r="A4718" s="64" t="s">
        <v>2451</v>
      </c>
      <c r="B4718" s="54" t="s">
        <v>2452</v>
      </c>
      <c r="C4718" s="252" t="s">
        <v>5552</v>
      </c>
      <c r="D4718" s="252" t="s">
        <v>672</v>
      </c>
      <c r="E4718" s="54" t="s">
        <v>2453</v>
      </c>
      <c r="F4718" s="54" t="s">
        <v>2452</v>
      </c>
      <c r="G4718" s="129">
        <v>98000</v>
      </c>
      <c r="H4718" s="323">
        <v>533718.47</v>
      </c>
      <c r="I4718" s="323">
        <v>476280</v>
      </c>
      <c r="J4718" s="42"/>
      <c r="K4718" s="42"/>
      <c r="L4718" s="42" t="s">
        <v>4489</v>
      </c>
      <c r="M4718" s="42" t="s">
        <v>3422</v>
      </c>
      <c r="N4718" s="42" t="s">
        <v>2423</v>
      </c>
      <c r="O4718" s="137" t="s">
        <v>3423</v>
      </c>
      <c r="P4718" s="42" t="s">
        <v>64</v>
      </c>
      <c r="Q4718" s="42" t="s">
        <v>65</v>
      </c>
      <c r="R4718" s="42">
        <v>1</v>
      </c>
      <c r="S4718" s="137" t="s">
        <v>2419</v>
      </c>
      <c r="T4718" s="62">
        <v>700878750</v>
      </c>
      <c r="U4718" s="62">
        <v>678133632.87</v>
      </c>
      <c r="Z4718" s="54" t="s">
        <v>68</v>
      </c>
      <c r="AA4718" s="132">
        <v>3.28174233240544E-5</v>
      </c>
      <c r="AJ4718" s="42"/>
      <c r="AM4718" s="42"/>
      <c r="AN4718" s="42"/>
      <c r="AO4718" s="42"/>
      <c r="AP4718" s="42"/>
      <c r="AY4718" s="42"/>
      <c r="AZ4718" s="42"/>
      <c r="BA4718" s="42"/>
      <c r="BB4718" s="42"/>
      <c r="BN4718" s="54" t="s">
        <v>4578</v>
      </c>
      <c r="BO4718" s="58" t="str">
        <f t="shared" si="73"/>
        <v>境内资产</v>
      </c>
      <c r="BP4718" s="58" t="str">
        <f>IF(M4718="",VLOOKUP(D4718,Sheet4!$A$1:$B$92,2,0),VLOOKUP(Q4718,Sheet4!$A$1:$B$92,2,0))</f>
        <v>保险资产管理产品</v>
      </c>
    </row>
    <row r="4719" spans="1:68" s="58" customFormat="1" ht="12.75" customHeight="1">
      <c r="A4719" s="64" t="s">
        <v>2454</v>
      </c>
      <c r="B4719" s="54" t="s">
        <v>2455</v>
      </c>
      <c r="C4719" s="252" t="s">
        <v>5552</v>
      </c>
      <c r="D4719" s="252" t="s">
        <v>672</v>
      </c>
      <c r="E4719" s="54" t="s">
        <v>2456</v>
      </c>
      <c r="F4719" s="54" t="s">
        <v>2455</v>
      </c>
      <c r="G4719" s="129">
        <v>99200</v>
      </c>
      <c r="H4719" s="323">
        <v>363402</v>
      </c>
      <c r="I4719" s="323">
        <v>300576</v>
      </c>
      <c r="J4719" s="42"/>
      <c r="K4719" s="42"/>
      <c r="L4719" s="42" t="s">
        <v>4489</v>
      </c>
      <c r="M4719" s="42" t="s">
        <v>3422</v>
      </c>
      <c r="N4719" s="42" t="s">
        <v>2423</v>
      </c>
      <c r="O4719" s="137" t="s">
        <v>3423</v>
      </c>
      <c r="P4719" s="42" t="s">
        <v>64</v>
      </c>
      <c r="Q4719" s="42" t="s">
        <v>65</v>
      </c>
      <c r="R4719" s="42">
        <v>1</v>
      </c>
      <c r="S4719" s="137" t="s">
        <v>2419</v>
      </c>
      <c r="T4719" s="62">
        <v>700878750</v>
      </c>
      <c r="U4719" s="62">
        <v>678133632.87</v>
      </c>
      <c r="Z4719" s="54" t="s">
        <v>68</v>
      </c>
      <c r="AA4719" s="132">
        <v>1.15308262082171E-5</v>
      </c>
      <c r="AJ4719" s="42"/>
      <c r="AM4719" s="42"/>
      <c r="AN4719" s="42"/>
      <c r="AO4719" s="42"/>
      <c r="AP4719" s="42"/>
      <c r="AY4719" s="42"/>
      <c r="AZ4719" s="42"/>
      <c r="BA4719" s="42"/>
      <c r="BB4719" s="42"/>
      <c r="BN4719" s="54" t="s">
        <v>4578</v>
      </c>
      <c r="BO4719" s="58" t="str">
        <f t="shared" si="73"/>
        <v>境内资产</v>
      </c>
      <c r="BP4719" s="58" t="str">
        <f>IF(M4719="",VLOOKUP(D4719,Sheet4!$A$1:$B$92,2,0),VLOOKUP(Q4719,Sheet4!$A$1:$B$92,2,0))</f>
        <v>保险资产管理产品</v>
      </c>
    </row>
    <row r="4720" spans="1:68" s="58" customFormat="1" ht="12.75" customHeight="1">
      <c r="A4720" s="64" t="s">
        <v>2457</v>
      </c>
      <c r="B4720" s="54" t="s">
        <v>2458</v>
      </c>
      <c r="C4720" s="252" t="s">
        <v>5552</v>
      </c>
      <c r="D4720" s="252" t="s">
        <v>672</v>
      </c>
      <c r="E4720" s="54" t="s">
        <v>2459</v>
      </c>
      <c r="F4720" s="54" t="s">
        <v>2458</v>
      </c>
      <c r="G4720" s="129">
        <v>49100</v>
      </c>
      <c r="H4720" s="323">
        <v>459121</v>
      </c>
      <c r="I4720" s="323">
        <v>395255</v>
      </c>
      <c r="J4720" s="42"/>
      <c r="K4720" s="42"/>
      <c r="L4720" s="42" t="s">
        <v>4489</v>
      </c>
      <c r="M4720" s="42" t="s">
        <v>3422</v>
      </c>
      <c r="N4720" s="42" t="s">
        <v>2423</v>
      </c>
      <c r="O4720" s="137" t="s">
        <v>3423</v>
      </c>
      <c r="P4720" s="42" t="s">
        <v>64</v>
      </c>
      <c r="Q4720" s="42" t="s">
        <v>65</v>
      </c>
      <c r="R4720" s="42">
        <v>1</v>
      </c>
      <c r="S4720" s="137" t="s">
        <v>2419</v>
      </c>
      <c r="T4720" s="62">
        <v>700878750</v>
      </c>
      <c r="U4720" s="62">
        <v>678133632.87</v>
      </c>
      <c r="Z4720" s="54" t="s">
        <v>68</v>
      </c>
      <c r="AA4720" s="132">
        <v>1.33663178850785E-5</v>
      </c>
      <c r="AJ4720" s="42"/>
      <c r="AM4720" s="42"/>
      <c r="AN4720" s="42"/>
      <c r="AO4720" s="42"/>
      <c r="AP4720" s="42"/>
      <c r="AY4720" s="42"/>
      <c r="AZ4720" s="42"/>
      <c r="BA4720" s="42"/>
      <c r="BB4720" s="42"/>
      <c r="BN4720" s="54" t="s">
        <v>4578</v>
      </c>
      <c r="BO4720" s="58" t="str">
        <f t="shared" si="73"/>
        <v>境内资产</v>
      </c>
      <c r="BP4720" s="58" t="str">
        <f>IF(M4720="",VLOOKUP(D4720,Sheet4!$A$1:$B$92,2,0),VLOOKUP(Q4720,Sheet4!$A$1:$B$92,2,0))</f>
        <v>保险资产管理产品</v>
      </c>
    </row>
    <row r="4721" spans="1:68" s="58" customFormat="1" ht="12.75" customHeight="1">
      <c r="A4721" s="64" t="s">
        <v>2460</v>
      </c>
      <c r="B4721" s="54" t="s">
        <v>2461</v>
      </c>
      <c r="C4721" s="252" t="s">
        <v>5552</v>
      </c>
      <c r="D4721" s="252" t="s">
        <v>672</v>
      </c>
      <c r="E4721" s="54" t="s">
        <v>2462</v>
      </c>
      <c r="F4721" s="54" t="s">
        <v>2461</v>
      </c>
      <c r="G4721" s="129">
        <v>131600</v>
      </c>
      <c r="H4721" s="323">
        <v>327069</v>
      </c>
      <c r="I4721" s="323">
        <v>298732</v>
      </c>
      <c r="J4721" s="42"/>
      <c r="K4721" s="42"/>
      <c r="L4721" s="42" t="s">
        <v>4489</v>
      </c>
      <c r="M4721" s="42" t="s">
        <v>3422</v>
      </c>
      <c r="N4721" s="42" t="s">
        <v>2423</v>
      </c>
      <c r="O4721" s="137" t="s">
        <v>3423</v>
      </c>
      <c r="P4721" s="42" t="s">
        <v>64</v>
      </c>
      <c r="Q4721" s="42" t="s">
        <v>65</v>
      </c>
      <c r="R4721" s="42">
        <v>1</v>
      </c>
      <c r="S4721" s="137" t="s">
        <v>2419</v>
      </c>
      <c r="T4721" s="62">
        <v>700878750</v>
      </c>
      <c r="U4721" s="62">
        <v>678133632.87</v>
      </c>
      <c r="Z4721" s="54" t="s">
        <v>68</v>
      </c>
      <c r="AA4721" s="132">
        <v>1.2393338357929201E-5</v>
      </c>
      <c r="AJ4721" s="42"/>
      <c r="AM4721" s="42"/>
      <c r="AN4721" s="42"/>
      <c r="AO4721" s="42"/>
      <c r="AP4721" s="42"/>
      <c r="AY4721" s="42"/>
      <c r="AZ4721" s="42"/>
      <c r="BA4721" s="42"/>
      <c r="BB4721" s="42"/>
      <c r="BN4721" s="54" t="s">
        <v>4578</v>
      </c>
      <c r="BO4721" s="58" t="str">
        <f t="shared" si="73"/>
        <v>境内资产</v>
      </c>
      <c r="BP4721" s="58" t="str">
        <f>IF(M4721="",VLOOKUP(D4721,Sheet4!$A$1:$B$92,2,0),VLOOKUP(Q4721,Sheet4!$A$1:$B$92,2,0))</f>
        <v>保险资产管理产品</v>
      </c>
    </row>
    <row r="4722" spans="1:68" s="58" customFormat="1" ht="12.75" customHeight="1">
      <c r="A4722" s="64" t="s">
        <v>2463</v>
      </c>
      <c r="B4722" s="54" t="s">
        <v>2464</v>
      </c>
      <c r="C4722" s="252" t="s">
        <v>5552</v>
      </c>
      <c r="D4722" s="252" t="s">
        <v>672</v>
      </c>
      <c r="E4722" s="54" t="s">
        <v>2465</v>
      </c>
      <c r="F4722" s="54" t="s">
        <v>2464</v>
      </c>
      <c r="G4722" s="129">
        <v>265000</v>
      </c>
      <c r="H4722" s="323">
        <v>1144624</v>
      </c>
      <c r="I4722" s="323">
        <v>991100</v>
      </c>
      <c r="J4722" s="42"/>
      <c r="K4722" s="42"/>
      <c r="L4722" s="42" t="s">
        <v>4489</v>
      </c>
      <c r="M4722" s="42" t="s">
        <v>3422</v>
      </c>
      <c r="N4722" s="42" t="s">
        <v>2423</v>
      </c>
      <c r="O4722" s="137" t="s">
        <v>3423</v>
      </c>
      <c r="P4722" s="42" t="s">
        <v>64</v>
      </c>
      <c r="Q4722" s="42" t="s">
        <v>65</v>
      </c>
      <c r="R4722" s="42">
        <v>1</v>
      </c>
      <c r="S4722" s="137" t="s">
        <v>2419</v>
      </c>
      <c r="T4722" s="62">
        <v>700878750</v>
      </c>
      <c r="U4722" s="62">
        <v>678133632.87</v>
      </c>
      <c r="Z4722" s="54" t="s">
        <v>280</v>
      </c>
      <c r="AA4722" s="132">
        <v>6.8928301372447297E-6</v>
      </c>
      <c r="AJ4722" s="42"/>
      <c r="AM4722" s="42"/>
      <c r="AN4722" s="42"/>
      <c r="AO4722" s="42"/>
      <c r="AP4722" s="42"/>
      <c r="AY4722" s="42"/>
      <c r="AZ4722" s="42"/>
      <c r="BA4722" s="42"/>
      <c r="BB4722" s="42"/>
      <c r="BN4722" s="54" t="s">
        <v>4578</v>
      </c>
      <c r="BO4722" s="58" t="str">
        <f t="shared" si="73"/>
        <v>境内资产</v>
      </c>
      <c r="BP4722" s="58" t="str">
        <f>IF(M4722="",VLOOKUP(D4722,Sheet4!$A$1:$B$92,2,0),VLOOKUP(Q4722,Sheet4!$A$1:$B$92,2,0))</f>
        <v>保险资产管理产品</v>
      </c>
    </row>
    <row r="4723" spans="1:68" s="58" customFormat="1" ht="12.75" customHeight="1">
      <c r="A4723" s="64" t="s">
        <v>2466</v>
      </c>
      <c r="B4723" s="54" t="s">
        <v>2467</v>
      </c>
      <c r="C4723" s="252" t="s">
        <v>5552</v>
      </c>
      <c r="D4723" s="252" t="s">
        <v>672</v>
      </c>
      <c r="E4723" s="54" t="s">
        <v>2468</v>
      </c>
      <c r="F4723" s="54" t="s">
        <v>2467</v>
      </c>
      <c r="G4723" s="129">
        <v>93000</v>
      </c>
      <c r="H4723" s="323">
        <v>670072</v>
      </c>
      <c r="I4723" s="323">
        <v>601710</v>
      </c>
      <c r="J4723" s="42"/>
      <c r="K4723" s="42"/>
      <c r="L4723" s="42" t="s">
        <v>4489</v>
      </c>
      <c r="M4723" s="42" t="s">
        <v>3422</v>
      </c>
      <c r="N4723" s="42" t="s">
        <v>2423</v>
      </c>
      <c r="O4723" s="137" t="s">
        <v>3423</v>
      </c>
      <c r="P4723" s="42" t="s">
        <v>64</v>
      </c>
      <c r="Q4723" s="42" t="s">
        <v>65</v>
      </c>
      <c r="R4723" s="42">
        <v>1</v>
      </c>
      <c r="S4723" s="137" t="s">
        <v>2419</v>
      </c>
      <c r="T4723" s="62">
        <v>700878750</v>
      </c>
      <c r="U4723" s="62">
        <v>678133632.87</v>
      </c>
      <c r="Z4723" s="54" t="s">
        <v>68</v>
      </c>
      <c r="AA4723" s="132">
        <v>3.2995814054170398E-5</v>
      </c>
      <c r="AJ4723" s="42"/>
      <c r="AM4723" s="42"/>
      <c r="AN4723" s="42"/>
      <c r="AO4723" s="42"/>
      <c r="AP4723" s="42"/>
      <c r="AY4723" s="42"/>
      <c r="AZ4723" s="42"/>
      <c r="BA4723" s="42"/>
      <c r="BB4723" s="42"/>
      <c r="BN4723" s="54" t="s">
        <v>4578</v>
      </c>
      <c r="BO4723" s="58" t="str">
        <f t="shared" si="73"/>
        <v>境内资产</v>
      </c>
      <c r="BP4723" s="58" t="str">
        <f>IF(M4723="",VLOOKUP(D4723,Sheet4!$A$1:$B$92,2,0),VLOOKUP(Q4723,Sheet4!$A$1:$B$92,2,0))</f>
        <v>保险资产管理产品</v>
      </c>
    </row>
    <row r="4724" spans="1:68" s="58" customFormat="1" ht="12.75" customHeight="1">
      <c r="A4724" s="64" t="s">
        <v>2469</v>
      </c>
      <c r="B4724" s="54" t="s">
        <v>2470</v>
      </c>
      <c r="C4724" s="252" t="s">
        <v>5552</v>
      </c>
      <c r="D4724" s="252" t="s">
        <v>672</v>
      </c>
      <c r="E4724" s="54" t="s">
        <v>2471</v>
      </c>
      <c r="F4724" s="54" t="s">
        <v>2470</v>
      </c>
      <c r="G4724" s="129">
        <v>5500</v>
      </c>
      <c r="H4724" s="323">
        <v>615954.4</v>
      </c>
      <c r="I4724" s="323">
        <v>528550</v>
      </c>
      <c r="J4724" s="42"/>
      <c r="K4724" s="42"/>
      <c r="L4724" s="42" t="s">
        <v>4489</v>
      </c>
      <c r="M4724" s="42" t="s">
        <v>3422</v>
      </c>
      <c r="N4724" s="42" t="s">
        <v>2423</v>
      </c>
      <c r="O4724" s="137" t="s">
        <v>3423</v>
      </c>
      <c r="P4724" s="42" t="s">
        <v>64</v>
      </c>
      <c r="Q4724" s="42" t="s">
        <v>65</v>
      </c>
      <c r="R4724" s="42">
        <v>1</v>
      </c>
      <c r="S4724" s="137" t="s">
        <v>2419</v>
      </c>
      <c r="T4724" s="62">
        <v>700878750</v>
      </c>
      <c r="U4724" s="62">
        <v>678133632.87</v>
      </c>
      <c r="Z4724" s="54" t="s">
        <v>68</v>
      </c>
      <c r="AA4724" s="132">
        <v>1.06150224747625E-5</v>
      </c>
      <c r="AJ4724" s="42"/>
      <c r="AM4724" s="42"/>
      <c r="AN4724" s="42"/>
      <c r="AO4724" s="42"/>
      <c r="AP4724" s="42"/>
      <c r="AY4724" s="42"/>
      <c r="AZ4724" s="42"/>
      <c r="BA4724" s="42"/>
      <c r="BB4724" s="42"/>
      <c r="BN4724" s="54" t="s">
        <v>4578</v>
      </c>
      <c r="BO4724" s="58" t="str">
        <f t="shared" si="73"/>
        <v>境内资产</v>
      </c>
      <c r="BP4724" s="58" t="str">
        <f>IF(M4724="",VLOOKUP(D4724,Sheet4!$A$1:$B$92,2,0),VLOOKUP(Q4724,Sheet4!$A$1:$B$92,2,0))</f>
        <v>保险资产管理产品</v>
      </c>
    </row>
    <row r="4725" spans="1:68" s="58" customFormat="1" ht="12.75" customHeight="1">
      <c r="A4725" s="64" t="s">
        <v>2472</v>
      </c>
      <c r="B4725" s="54" t="s">
        <v>2473</v>
      </c>
      <c r="C4725" s="252" t="s">
        <v>5552</v>
      </c>
      <c r="D4725" s="252" t="s">
        <v>672</v>
      </c>
      <c r="E4725" s="54" t="s">
        <v>2474</v>
      </c>
      <c r="F4725" s="54" t="s">
        <v>2473</v>
      </c>
      <c r="G4725" s="129">
        <v>16900</v>
      </c>
      <c r="H4725" s="323">
        <v>481742</v>
      </c>
      <c r="I4725" s="323">
        <v>294398</v>
      </c>
      <c r="J4725" s="42"/>
      <c r="K4725" s="42"/>
      <c r="L4725" s="42" t="s">
        <v>4489</v>
      </c>
      <c r="M4725" s="42" t="s">
        <v>3422</v>
      </c>
      <c r="N4725" s="42" t="s">
        <v>2423</v>
      </c>
      <c r="O4725" s="137" t="s">
        <v>3423</v>
      </c>
      <c r="P4725" s="42" t="s">
        <v>64</v>
      </c>
      <c r="Q4725" s="42" t="s">
        <v>65</v>
      </c>
      <c r="R4725" s="42">
        <v>1</v>
      </c>
      <c r="S4725" s="137" t="s">
        <v>2419</v>
      </c>
      <c r="T4725" s="62">
        <v>700878750</v>
      </c>
      <c r="U4725" s="62">
        <v>678133632.87</v>
      </c>
      <c r="Z4725" s="54" t="s">
        <v>68</v>
      </c>
      <c r="AA4725" s="132">
        <v>1.43399771958046E-5</v>
      </c>
      <c r="AJ4725" s="42"/>
      <c r="AM4725" s="42"/>
      <c r="AN4725" s="42"/>
      <c r="AO4725" s="42"/>
      <c r="AP4725" s="42"/>
      <c r="AY4725" s="42"/>
      <c r="AZ4725" s="42"/>
      <c r="BA4725" s="42"/>
      <c r="BB4725" s="42"/>
      <c r="BN4725" s="54" t="s">
        <v>4578</v>
      </c>
      <c r="BO4725" s="58" t="str">
        <f t="shared" si="73"/>
        <v>境内资产</v>
      </c>
      <c r="BP4725" s="58" t="str">
        <f>IF(M4725="",VLOOKUP(D4725,Sheet4!$A$1:$B$92,2,0),VLOOKUP(Q4725,Sheet4!$A$1:$B$92,2,0))</f>
        <v>保险资产管理产品</v>
      </c>
    </row>
    <row r="4726" spans="1:68" s="58" customFormat="1" ht="12.75" customHeight="1">
      <c r="A4726" s="64" t="s">
        <v>2475</v>
      </c>
      <c r="B4726" s="54" t="s">
        <v>2476</v>
      </c>
      <c r="C4726" s="252" t="s">
        <v>5552</v>
      </c>
      <c r="D4726" s="252" t="s">
        <v>672</v>
      </c>
      <c r="E4726" s="54" t="s">
        <v>2477</v>
      </c>
      <c r="F4726" s="54" t="s">
        <v>2476</v>
      </c>
      <c r="G4726" s="129">
        <v>32900</v>
      </c>
      <c r="H4726" s="323">
        <v>958328</v>
      </c>
      <c r="I4726" s="323">
        <v>670831</v>
      </c>
      <c r="J4726" s="42"/>
      <c r="K4726" s="42"/>
      <c r="L4726" s="42" t="s">
        <v>4489</v>
      </c>
      <c r="M4726" s="42" t="s">
        <v>3422</v>
      </c>
      <c r="N4726" s="42" t="s">
        <v>2423</v>
      </c>
      <c r="O4726" s="137" t="s">
        <v>3423</v>
      </c>
      <c r="P4726" s="42" t="s">
        <v>64</v>
      </c>
      <c r="Q4726" s="42" t="s">
        <v>65</v>
      </c>
      <c r="R4726" s="42">
        <v>1</v>
      </c>
      <c r="S4726" s="137" t="s">
        <v>2419</v>
      </c>
      <c r="T4726" s="62">
        <v>700878750</v>
      </c>
      <c r="U4726" s="62">
        <v>678133632.87</v>
      </c>
      <c r="Z4726" s="54" t="s">
        <v>280</v>
      </c>
      <c r="AA4726" s="132">
        <v>1.1883068850033899E-5</v>
      </c>
      <c r="AJ4726" s="42"/>
      <c r="AM4726" s="42"/>
      <c r="AN4726" s="42"/>
      <c r="AO4726" s="42"/>
      <c r="AP4726" s="42"/>
      <c r="AY4726" s="42"/>
      <c r="AZ4726" s="42"/>
      <c r="BA4726" s="42"/>
      <c r="BB4726" s="42"/>
      <c r="BN4726" s="54" t="s">
        <v>4578</v>
      </c>
      <c r="BO4726" s="58" t="str">
        <f t="shared" si="73"/>
        <v>境内资产</v>
      </c>
      <c r="BP4726" s="58" t="str">
        <f>IF(M4726="",VLOOKUP(D4726,Sheet4!$A$1:$B$92,2,0),VLOOKUP(Q4726,Sheet4!$A$1:$B$92,2,0))</f>
        <v>保险资产管理产品</v>
      </c>
    </row>
    <row r="4727" spans="1:68" s="58" customFormat="1" ht="12.75" customHeight="1">
      <c r="A4727" s="64" t="s">
        <v>2478</v>
      </c>
      <c r="B4727" s="54" t="s">
        <v>2479</v>
      </c>
      <c r="C4727" s="252" t="s">
        <v>5552</v>
      </c>
      <c r="D4727" s="252" t="s">
        <v>672</v>
      </c>
      <c r="E4727" s="54" t="s">
        <v>2480</v>
      </c>
      <c r="F4727" s="54" t="s">
        <v>2479</v>
      </c>
      <c r="G4727" s="129">
        <v>94700</v>
      </c>
      <c r="H4727" s="323">
        <v>461426</v>
      </c>
      <c r="I4727" s="323">
        <v>445090</v>
      </c>
      <c r="J4727" s="42"/>
      <c r="K4727" s="42"/>
      <c r="L4727" s="42" t="s">
        <v>4489</v>
      </c>
      <c r="M4727" s="42" t="s">
        <v>3422</v>
      </c>
      <c r="N4727" s="42" t="s">
        <v>2423</v>
      </c>
      <c r="O4727" s="137" t="s">
        <v>3423</v>
      </c>
      <c r="P4727" s="42" t="s">
        <v>64</v>
      </c>
      <c r="Q4727" s="42" t="s">
        <v>65</v>
      </c>
      <c r="R4727" s="42">
        <v>1</v>
      </c>
      <c r="S4727" s="137" t="s">
        <v>2419</v>
      </c>
      <c r="T4727" s="62">
        <v>700878750</v>
      </c>
      <c r="U4727" s="62">
        <v>678133632.87</v>
      </c>
      <c r="Z4727" s="54" t="s">
        <v>68</v>
      </c>
      <c r="AA4727" s="132">
        <v>2.3729101306899301E-5</v>
      </c>
      <c r="AJ4727" s="42"/>
      <c r="AM4727" s="42"/>
      <c r="AN4727" s="42"/>
      <c r="AO4727" s="42"/>
      <c r="AP4727" s="42"/>
      <c r="AY4727" s="42"/>
      <c r="AZ4727" s="42"/>
      <c r="BA4727" s="42"/>
      <c r="BB4727" s="42"/>
      <c r="BN4727" s="54" t="s">
        <v>4578</v>
      </c>
      <c r="BO4727" s="58" t="str">
        <f t="shared" si="73"/>
        <v>境内资产</v>
      </c>
      <c r="BP4727" s="58" t="str">
        <f>IF(M4727="",VLOOKUP(D4727,Sheet4!$A$1:$B$92,2,0),VLOOKUP(Q4727,Sheet4!$A$1:$B$92,2,0))</f>
        <v>保险资产管理产品</v>
      </c>
    </row>
    <row r="4728" spans="1:68" s="58" customFormat="1" ht="12.75" customHeight="1">
      <c r="A4728" s="64" t="s">
        <v>2481</v>
      </c>
      <c r="B4728" s="54" t="s">
        <v>2482</v>
      </c>
      <c r="C4728" s="252" t="s">
        <v>5552</v>
      </c>
      <c r="D4728" s="252" t="s">
        <v>672</v>
      </c>
      <c r="E4728" s="54" t="s">
        <v>2483</v>
      </c>
      <c r="F4728" s="54" t="s">
        <v>2482</v>
      </c>
      <c r="G4728" s="129">
        <v>29100</v>
      </c>
      <c r="H4728" s="323">
        <v>349721.39</v>
      </c>
      <c r="I4728" s="323">
        <v>245604</v>
      </c>
      <c r="J4728" s="42"/>
      <c r="K4728" s="42"/>
      <c r="L4728" s="42" t="s">
        <v>4489</v>
      </c>
      <c r="M4728" s="42" t="s">
        <v>3422</v>
      </c>
      <c r="N4728" s="42" t="s">
        <v>2423</v>
      </c>
      <c r="O4728" s="137" t="s">
        <v>3423</v>
      </c>
      <c r="P4728" s="42" t="s">
        <v>64</v>
      </c>
      <c r="Q4728" s="42" t="s">
        <v>65</v>
      </c>
      <c r="R4728" s="42">
        <v>1</v>
      </c>
      <c r="S4728" s="137" t="s">
        <v>2419</v>
      </c>
      <c r="T4728" s="62">
        <v>700878750</v>
      </c>
      <c r="U4728" s="62">
        <v>678133632.87</v>
      </c>
      <c r="Z4728" s="54" t="s">
        <v>68</v>
      </c>
      <c r="AA4728" s="132">
        <v>3.90165259040691E-5</v>
      </c>
      <c r="AJ4728" s="42"/>
      <c r="AM4728" s="42"/>
      <c r="AN4728" s="42"/>
      <c r="AO4728" s="42"/>
      <c r="AP4728" s="42"/>
      <c r="AY4728" s="42"/>
      <c r="AZ4728" s="42"/>
      <c r="BA4728" s="42"/>
      <c r="BB4728" s="42"/>
      <c r="BN4728" s="54" t="s">
        <v>4578</v>
      </c>
      <c r="BO4728" s="58" t="str">
        <f t="shared" si="73"/>
        <v>境内资产</v>
      </c>
      <c r="BP4728" s="58" t="str">
        <f>IF(M4728="",VLOOKUP(D4728,Sheet4!$A$1:$B$92,2,0),VLOOKUP(Q4728,Sheet4!$A$1:$B$92,2,0))</f>
        <v>保险资产管理产品</v>
      </c>
    </row>
    <row r="4729" spans="1:68" s="58" customFormat="1" ht="12.75" customHeight="1">
      <c r="A4729" s="64" t="s">
        <v>2484</v>
      </c>
      <c r="B4729" s="54" t="s">
        <v>2485</v>
      </c>
      <c r="C4729" s="252" t="s">
        <v>5552</v>
      </c>
      <c r="D4729" s="252" t="s">
        <v>672</v>
      </c>
      <c r="E4729" s="54" t="s">
        <v>2486</v>
      </c>
      <c r="F4729" s="54" t="s">
        <v>2485</v>
      </c>
      <c r="G4729" s="129">
        <v>55200</v>
      </c>
      <c r="H4729" s="323">
        <v>443720</v>
      </c>
      <c r="I4729" s="323">
        <v>341688</v>
      </c>
      <c r="J4729" s="42"/>
      <c r="K4729" s="42"/>
      <c r="L4729" s="42" t="s">
        <v>4489</v>
      </c>
      <c r="M4729" s="42" t="s">
        <v>3422</v>
      </c>
      <c r="N4729" s="42" t="s">
        <v>2423</v>
      </c>
      <c r="O4729" s="137" t="s">
        <v>3423</v>
      </c>
      <c r="P4729" s="42" t="s">
        <v>64</v>
      </c>
      <c r="Q4729" s="42" t="s">
        <v>65</v>
      </c>
      <c r="R4729" s="42">
        <v>1</v>
      </c>
      <c r="S4729" s="137" t="s">
        <v>2419</v>
      </c>
      <c r="T4729" s="62">
        <v>700878750</v>
      </c>
      <c r="U4729" s="62">
        <v>678133632.87</v>
      </c>
      <c r="Z4729" s="54" t="s">
        <v>68</v>
      </c>
      <c r="AA4729" s="132">
        <v>1.9783470106055199E-5</v>
      </c>
      <c r="AJ4729" s="42"/>
      <c r="AM4729" s="42"/>
      <c r="AN4729" s="42"/>
      <c r="AO4729" s="42"/>
      <c r="AP4729" s="42"/>
      <c r="AY4729" s="42"/>
      <c r="AZ4729" s="42"/>
      <c r="BA4729" s="42"/>
      <c r="BB4729" s="42"/>
      <c r="BN4729" s="54" t="s">
        <v>4578</v>
      </c>
      <c r="BO4729" s="58" t="str">
        <f t="shared" si="73"/>
        <v>境内资产</v>
      </c>
      <c r="BP4729" s="58" t="str">
        <f>IF(M4729="",VLOOKUP(D4729,Sheet4!$A$1:$B$92,2,0),VLOOKUP(Q4729,Sheet4!$A$1:$B$92,2,0))</f>
        <v>保险资产管理产品</v>
      </c>
    </row>
    <row r="4730" spans="1:68" s="58" customFormat="1" ht="12.75" customHeight="1">
      <c r="A4730" s="64" t="s">
        <v>2487</v>
      </c>
      <c r="B4730" s="54" t="s">
        <v>2488</v>
      </c>
      <c r="C4730" s="252" t="s">
        <v>5552</v>
      </c>
      <c r="D4730" s="252" t="s">
        <v>672</v>
      </c>
      <c r="E4730" s="54" t="s">
        <v>2489</v>
      </c>
      <c r="F4730" s="54" t="s">
        <v>2488</v>
      </c>
      <c r="G4730" s="129">
        <v>24700</v>
      </c>
      <c r="H4730" s="323">
        <v>347784</v>
      </c>
      <c r="I4730" s="323">
        <v>292942</v>
      </c>
      <c r="J4730" s="42"/>
      <c r="K4730" s="42"/>
      <c r="L4730" s="42" t="s">
        <v>4489</v>
      </c>
      <c r="M4730" s="42" t="s">
        <v>3422</v>
      </c>
      <c r="N4730" s="42" t="s">
        <v>2423</v>
      </c>
      <c r="O4730" s="137" t="s">
        <v>3423</v>
      </c>
      <c r="P4730" s="42" t="s">
        <v>64</v>
      </c>
      <c r="Q4730" s="42" t="s">
        <v>65</v>
      </c>
      <c r="R4730" s="42">
        <v>1</v>
      </c>
      <c r="S4730" s="137" t="s">
        <v>2419</v>
      </c>
      <c r="T4730" s="62">
        <v>700878750</v>
      </c>
      <c r="U4730" s="62">
        <v>678133632.87</v>
      </c>
      <c r="Z4730" s="54" t="s">
        <v>68</v>
      </c>
      <c r="AA4730" s="132">
        <v>2.8510671278891101E-6</v>
      </c>
      <c r="AJ4730" s="42"/>
      <c r="AM4730" s="42"/>
      <c r="AN4730" s="42"/>
      <c r="AO4730" s="42"/>
      <c r="AP4730" s="42"/>
      <c r="AY4730" s="42"/>
      <c r="AZ4730" s="42"/>
      <c r="BA4730" s="42"/>
      <c r="BB4730" s="42"/>
      <c r="BN4730" s="54" t="s">
        <v>4578</v>
      </c>
      <c r="BO4730" s="58" t="str">
        <f t="shared" si="73"/>
        <v>境内资产</v>
      </c>
      <c r="BP4730" s="58" t="str">
        <f>IF(M4730="",VLOOKUP(D4730,Sheet4!$A$1:$B$92,2,0),VLOOKUP(Q4730,Sheet4!$A$1:$B$92,2,0))</f>
        <v>保险资产管理产品</v>
      </c>
    </row>
    <row r="4731" spans="1:68" s="58" customFormat="1" ht="12.75" customHeight="1">
      <c r="A4731" s="64" t="s">
        <v>2490</v>
      </c>
      <c r="B4731" s="54" t="s">
        <v>2491</v>
      </c>
      <c r="C4731" s="252" t="s">
        <v>5552</v>
      </c>
      <c r="D4731" s="252" t="s">
        <v>672</v>
      </c>
      <c r="E4731" s="54" t="s">
        <v>2492</v>
      </c>
      <c r="F4731" s="54" t="s">
        <v>2491</v>
      </c>
      <c r="G4731" s="129">
        <v>45300</v>
      </c>
      <c r="H4731" s="323">
        <v>538168.29</v>
      </c>
      <c r="I4731" s="323">
        <v>460248</v>
      </c>
      <c r="J4731" s="42"/>
      <c r="K4731" s="42"/>
      <c r="L4731" s="42" t="s">
        <v>4489</v>
      </c>
      <c r="M4731" s="42" t="s">
        <v>3422</v>
      </c>
      <c r="N4731" s="42" t="s">
        <v>2423</v>
      </c>
      <c r="O4731" s="137" t="s">
        <v>3423</v>
      </c>
      <c r="P4731" s="42" t="s">
        <v>64</v>
      </c>
      <c r="Q4731" s="42" t="s">
        <v>65</v>
      </c>
      <c r="R4731" s="42">
        <v>1</v>
      </c>
      <c r="S4731" s="137" t="s">
        <v>2419</v>
      </c>
      <c r="T4731" s="62">
        <v>700878750</v>
      </c>
      <c r="U4731" s="62">
        <v>678133632.87</v>
      </c>
      <c r="Z4731" s="54" t="s">
        <v>68</v>
      </c>
      <c r="AA4731" s="132">
        <v>2.66520982649802E-5</v>
      </c>
      <c r="AJ4731" s="42"/>
      <c r="AM4731" s="42"/>
      <c r="AN4731" s="42"/>
      <c r="AO4731" s="42"/>
      <c r="AP4731" s="42"/>
      <c r="AY4731" s="42"/>
      <c r="AZ4731" s="42"/>
      <c r="BA4731" s="42"/>
      <c r="BB4731" s="42"/>
      <c r="BN4731" s="54" t="s">
        <v>4578</v>
      </c>
      <c r="BO4731" s="58" t="str">
        <f t="shared" si="73"/>
        <v>境内资产</v>
      </c>
      <c r="BP4731" s="58" t="str">
        <f>IF(M4731="",VLOOKUP(D4731,Sheet4!$A$1:$B$92,2,0),VLOOKUP(Q4731,Sheet4!$A$1:$B$92,2,0))</f>
        <v>保险资产管理产品</v>
      </c>
    </row>
    <row r="4732" spans="1:68" s="58" customFormat="1" ht="12.75" customHeight="1">
      <c r="A4732" s="64" t="s">
        <v>2493</v>
      </c>
      <c r="B4732" s="54" t="s">
        <v>2494</v>
      </c>
      <c r="C4732" s="252" t="s">
        <v>5552</v>
      </c>
      <c r="D4732" s="252" t="s">
        <v>672</v>
      </c>
      <c r="E4732" s="54" t="s">
        <v>2495</v>
      </c>
      <c r="F4732" s="54" t="s">
        <v>2494</v>
      </c>
      <c r="G4732" s="129">
        <v>14400</v>
      </c>
      <c r="H4732" s="323">
        <v>45392.59</v>
      </c>
      <c r="I4732" s="323">
        <v>39024</v>
      </c>
      <c r="J4732" s="42"/>
      <c r="K4732" s="42"/>
      <c r="L4732" s="42" t="s">
        <v>4489</v>
      </c>
      <c r="M4732" s="42" t="s">
        <v>3422</v>
      </c>
      <c r="N4732" s="42" t="s">
        <v>2423</v>
      </c>
      <c r="O4732" s="137" t="s">
        <v>3423</v>
      </c>
      <c r="P4732" s="42" t="s">
        <v>64</v>
      </c>
      <c r="Q4732" s="42" t="s">
        <v>65</v>
      </c>
      <c r="R4732" s="42">
        <v>1</v>
      </c>
      <c r="S4732" s="137" t="s">
        <v>2419</v>
      </c>
      <c r="T4732" s="62">
        <v>700878750</v>
      </c>
      <c r="U4732" s="62">
        <v>678133632.87</v>
      </c>
      <c r="Z4732" s="54" t="s">
        <v>68</v>
      </c>
      <c r="AA4732" s="132">
        <v>2.3800261694488301E-6</v>
      </c>
      <c r="AJ4732" s="42"/>
      <c r="AM4732" s="42"/>
      <c r="AN4732" s="42"/>
      <c r="AO4732" s="42"/>
      <c r="AP4732" s="42"/>
      <c r="AY4732" s="42"/>
      <c r="AZ4732" s="42"/>
      <c r="BA4732" s="42"/>
      <c r="BB4732" s="42"/>
      <c r="BN4732" s="54" t="s">
        <v>4578</v>
      </c>
      <c r="BO4732" s="58" t="str">
        <f t="shared" si="73"/>
        <v>境内资产</v>
      </c>
      <c r="BP4732" s="58" t="str">
        <f>IF(M4732="",VLOOKUP(D4732,Sheet4!$A$1:$B$92,2,0),VLOOKUP(Q4732,Sheet4!$A$1:$B$92,2,0))</f>
        <v>保险资产管理产品</v>
      </c>
    </row>
    <row r="4733" spans="1:68" s="58" customFormat="1" ht="12.75" customHeight="1">
      <c r="A4733" s="64" t="s">
        <v>2496</v>
      </c>
      <c r="B4733" s="54" t="s">
        <v>2497</v>
      </c>
      <c r="C4733" s="252" t="s">
        <v>5552</v>
      </c>
      <c r="D4733" s="252" t="s">
        <v>672</v>
      </c>
      <c r="E4733" s="54" t="s">
        <v>2498</v>
      </c>
      <c r="F4733" s="54" t="s">
        <v>2497</v>
      </c>
      <c r="G4733" s="129">
        <v>29000</v>
      </c>
      <c r="H4733" s="323">
        <v>606654.18999999994</v>
      </c>
      <c r="I4733" s="323">
        <v>504310</v>
      </c>
      <c r="J4733" s="42"/>
      <c r="K4733" s="42"/>
      <c r="L4733" s="42" t="s">
        <v>4489</v>
      </c>
      <c r="M4733" s="42" t="s">
        <v>3422</v>
      </c>
      <c r="N4733" s="42" t="s">
        <v>2423</v>
      </c>
      <c r="O4733" s="137" t="s">
        <v>3423</v>
      </c>
      <c r="P4733" s="42" t="s">
        <v>64</v>
      </c>
      <c r="Q4733" s="42" t="s">
        <v>65</v>
      </c>
      <c r="R4733" s="42">
        <v>1</v>
      </c>
      <c r="S4733" s="137" t="s">
        <v>2419</v>
      </c>
      <c r="T4733" s="62">
        <v>700878750</v>
      </c>
      <c r="U4733" s="62">
        <v>678133632.87</v>
      </c>
      <c r="Z4733" s="54" t="s">
        <v>68</v>
      </c>
      <c r="AA4733" s="132">
        <v>1.73780024483436E-5</v>
      </c>
      <c r="AJ4733" s="42"/>
      <c r="AM4733" s="42"/>
      <c r="AN4733" s="42"/>
      <c r="AO4733" s="42"/>
      <c r="AP4733" s="42"/>
      <c r="AY4733" s="42"/>
      <c r="AZ4733" s="42"/>
      <c r="BA4733" s="42"/>
      <c r="BB4733" s="42"/>
      <c r="BN4733" s="54" t="s">
        <v>4578</v>
      </c>
      <c r="BO4733" s="58" t="str">
        <f t="shared" si="73"/>
        <v>境内资产</v>
      </c>
      <c r="BP4733" s="58" t="str">
        <f>IF(M4733="",VLOOKUP(D4733,Sheet4!$A$1:$B$92,2,0),VLOOKUP(Q4733,Sheet4!$A$1:$B$92,2,0))</f>
        <v>保险资产管理产品</v>
      </c>
    </row>
    <row r="4734" spans="1:68" s="58" customFormat="1" ht="12.75" customHeight="1">
      <c r="A4734" s="64" t="s">
        <v>2499</v>
      </c>
      <c r="B4734" s="54" t="s">
        <v>2500</v>
      </c>
      <c r="C4734" s="252" t="s">
        <v>5552</v>
      </c>
      <c r="D4734" s="252" t="s">
        <v>672</v>
      </c>
      <c r="E4734" s="54" t="s">
        <v>2501</v>
      </c>
      <c r="F4734" s="54" t="s">
        <v>2500</v>
      </c>
      <c r="G4734" s="129">
        <v>26000</v>
      </c>
      <c r="H4734" s="323">
        <v>703132</v>
      </c>
      <c r="I4734" s="323">
        <v>593060</v>
      </c>
      <c r="J4734" s="42"/>
      <c r="K4734" s="42"/>
      <c r="L4734" s="42" t="s">
        <v>4489</v>
      </c>
      <c r="M4734" s="42" t="s">
        <v>3422</v>
      </c>
      <c r="N4734" s="42" t="s">
        <v>2423</v>
      </c>
      <c r="O4734" s="137" t="s">
        <v>3423</v>
      </c>
      <c r="P4734" s="42" t="s">
        <v>64</v>
      </c>
      <c r="Q4734" s="42" t="s">
        <v>65</v>
      </c>
      <c r="R4734" s="42">
        <v>1</v>
      </c>
      <c r="S4734" s="137" t="s">
        <v>2419</v>
      </c>
      <c r="T4734" s="62">
        <v>700878750</v>
      </c>
      <c r="U4734" s="62">
        <v>678133632.87</v>
      </c>
      <c r="Z4734" s="54" t="s">
        <v>280</v>
      </c>
      <c r="AA4734" s="132">
        <v>1.78851337055794E-5</v>
      </c>
      <c r="AJ4734" s="42"/>
      <c r="AM4734" s="42"/>
      <c r="AN4734" s="42"/>
      <c r="AO4734" s="42"/>
      <c r="AP4734" s="42"/>
      <c r="AY4734" s="42"/>
      <c r="AZ4734" s="42"/>
      <c r="BA4734" s="42"/>
      <c r="BB4734" s="42"/>
      <c r="BN4734" s="54" t="s">
        <v>4578</v>
      </c>
      <c r="BO4734" s="58" t="str">
        <f t="shared" si="73"/>
        <v>境内资产</v>
      </c>
      <c r="BP4734" s="58" t="str">
        <f>IF(M4734="",VLOOKUP(D4734,Sheet4!$A$1:$B$92,2,0),VLOOKUP(Q4734,Sheet4!$A$1:$B$92,2,0))</f>
        <v>保险资产管理产品</v>
      </c>
    </row>
    <row r="4735" spans="1:68" s="58" customFormat="1" ht="12.75" customHeight="1">
      <c r="A4735" s="64" t="s">
        <v>2118</v>
      </c>
      <c r="B4735" s="54" t="s">
        <v>2502</v>
      </c>
      <c r="C4735" s="252" t="s">
        <v>5552</v>
      </c>
      <c r="D4735" s="252" t="s">
        <v>672</v>
      </c>
      <c r="E4735" s="54" t="s">
        <v>2503</v>
      </c>
      <c r="F4735" s="54" t="s">
        <v>2502</v>
      </c>
      <c r="G4735" s="129">
        <v>39300</v>
      </c>
      <c r="H4735" s="323">
        <v>466844</v>
      </c>
      <c r="I4735" s="323">
        <v>557667</v>
      </c>
      <c r="J4735" s="42"/>
      <c r="K4735" s="42"/>
      <c r="L4735" s="42" t="s">
        <v>4489</v>
      </c>
      <c r="M4735" s="42" t="s">
        <v>3422</v>
      </c>
      <c r="N4735" s="42" t="s">
        <v>2423</v>
      </c>
      <c r="O4735" s="137" t="s">
        <v>3423</v>
      </c>
      <c r="P4735" s="42" t="s">
        <v>64</v>
      </c>
      <c r="Q4735" s="42" t="s">
        <v>65</v>
      </c>
      <c r="R4735" s="42">
        <v>1</v>
      </c>
      <c r="S4735" s="137" t="s">
        <v>2419</v>
      </c>
      <c r="T4735" s="62">
        <v>700878750</v>
      </c>
      <c r="U4735" s="62">
        <v>678133632.87</v>
      </c>
      <c r="Z4735" s="54" t="s">
        <v>68</v>
      </c>
      <c r="AA4735" s="132">
        <v>9.5934149627980602E-6</v>
      </c>
      <c r="AJ4735" s="42"/>
      <c r="AM4735" s="42"/>
      <c r="AN4735" s="42"/>
      <c r="AO4735" s="42"/>
      <c r="AP4735" s="42"/>
      <c r="AY4735" s="42"/>
      <c r="AZ4735" s="42"/>
      <c r="BA4735" s="42"/>
      <c r="BB4735" s="42"/>
      <c r="BN4735" s="54" t="s">
        <v>4578</v>
      </c>
      <c r="BO4735" s="58" t="str">
        <f t="shared" si="73"/>
        <v>境内资产</v>
      </c>
      <c r="BP4735" s="58" t="str">
        <f>IF(M4735="",VLOOKUP(D4735,Sheet4!$A$1:$B$92,2,0),VLOOKUP(Q4735,Sheet4!$A$1:$B$92,2,0))</f>
        <v>保险资产管理产品</v>
      </c>
    </row>
    <row r="4736" spans="1:68" s="58" customFormat="1" ht="12.75" customHeight="1">
      <c r="A4736" s="64" t="s">
        <v>2504</v>
      </c>
      <c r="B4736" s="54" t="s">
        <v>2505</v>
      </c>
      <c r="C4736" s="252" t="s">
        <v>5552</v>
      </c>
      <c r="D4736" s="252" t="s">
        <v>672</v>
      </c>
      <c r="E4736" s="54" t="s">
        <v>2506</v>
      </c>
      <c r="F4736" s="54" t="s">
        <v>2505</v>
      </c>
      <c r="G4736" s="129">
        <v>23000</v>
      </c>
      <c r="H4736" s="323">
        <v>478360</v>
      </c>
      <c r="I4736" s="323">
        <v>369840</v>
      </c>
      <c r="J4736" s="42"/>
      <c r="K4736" s="42"/>
      <c r="L4736" s="42" t="s">
        <v>4489</v>
      </c>
      <c r="M4736" s="42" t="s">
        <v>3422</v>
      </c>
      <c r="N4736" s="42" t="s">
        <v>2423</v>
      </c>
      <c r="O4736" s="137" t="s">
        <v>3423</v>
      </c>
      <c r="P4736" s="42" t="s">
        <v>64</v>
      </c>
      <c r="Q4736" s="42" t="s">
        <v>65</v>
      </c>
      <c r="R4736" s="42">
        <v>1</v>
      </c>
      <c r="S4736" s="137" t="s">
        <v>2419</v>
      </c>
      <c r="T4736" s="62">
        <v>700878750</v>
      </c>
      <c r="U4736" s="62">
        <v>678133632.87</v>
      </c>
      <c r="Z4736" s="54" t="s">
        <v>68</v>
      </c>
      <c r="AA4736" s="132">
        <v>2.2874130362734101E-5</v>
      </c>
      <c r="AJ4736" s="42"/>
      <c r="AM4736" s="42"/>
      <c r="AN4736" s="42"/>
      <c r="AO4736" s="42"/>
      <c r="AP4736" s="42"/>
      <c r="AY4736" s="42"/>
      <c r="AZ4736" s="42"/>
      <c r="BA4736" s="42"/>
      <c r="BB4736" s="42"/>
      <c r="BN4736" s="54" t="s">
        <v>4578</v>
      </c>
      <c r="BO4736" s="58" t="str">
        <f t="shared" si="73"/>
        <v>境内资产</v>
      </c>
      <c r="BP4736" s="58" t="str">
        <f>IF(M4736="",VLOOKUP(D4736,Sheet4!$A$1:$B$92,2,0),VLOOKUP(Q4736,Sheet4!$A$1:$B$92,2,0))</f>
        <v>保险资产管理产品</v>
      </c>
    </row>
    <row r="4737" spans="1:68" s="58" customFormat="1" ht="12.75" customHeight="1">
      <c r="A4737" s="64" t="s">
        <v>2507</v>
      </c>
      <c r="B4737" s="54" t="s">
        <v>1649</v>
      </c>
      <c r="C4737" s="252" t="s">
        <v>5552</v>
      </c>
      <c r="D4737" s="252" t="s">
        <v>672</v>
      </c>
      <c r="E4737" s="54" t="s">
        <v>1650</v>
      </c>
      <c r="F4737" s="54" t="s">
        <v>1649</v>
      </c>
      <c r="G4737" s="54">
        <v>164</v>
      </c>
      <c r="H4737" s="323">
        <v>4995.4399999999996</v>
      </c>
      <c r="I4737" s="323">
        <v>4995.4399999999996</v>
      </c>
      <c r="J4737" s="42"/>
      <c r="K4737" s="42"/>
      <c r="L4737" s="42" t="s">
        <v>4489</v>
      </c>
      <c r="M4737" s="42" t="s">
        <v>3422</v>
      </c>
      <c r="N4737" s="42" t="s">
        <v>2423</v>
      </c>
      <c r="O4737" s="137" t="s">
        <v>3423</v>
      </c>
      <c r="P4737" s="42" t="s">
        <v>64</v>
      </c>
      <c r="Q4737" s="42" t="s">
        <v>65</v>
      </c>
      <c r="R4737" s="42">
        <v>1</v>
      </c>
      <c r="S4737" s="137" t="s">
        <v>2419</v>
      </c>
      <c r="T4737" s="62">
        <v>700878750</v>
      </c>
      <c r="U4737" s="62">
        <v>678133632.87</v>
      </c>
      <c r="Z4737" s="54" t="s">
        <v>68</v>
      </c>
      <c r="AA4737" s="132"/>
      <c r="AJ4737" s="42"/>
      <c r="AM4737" s="42"/>
      <c r="AN4737" s="42"/>
      <c r="AO4737" s="42"/>
      <c r="AP4737" s="42"/>
      <c r="AY4737" s="42"/>
      <c r="AZ4737" s="42"/>
      <c r="BA4737" s="42"/>
      <c r="BB4737" s="42"/>
      <c r="BN4737" s="54" t="s">
        <v>4578</v>
      </c>
      <c r="BO4737" s="58" t="str">
        <f t="shared" si="73"/>
        <v>境内资产</v>
      </c>
      <c r="BP4737" s="58" t="str">
        <f>IF(M4737="",VLOOKUP(D4737,Sheet4!$A$1:$B$92,2,0),VLOOKUP(Q4737,Sheet4!$A$1:$B$92,2,0))</f>
        <v>保险资产管理产品</v>
      </c>
    </row>
    <row r="4738" spans="1:68" s="58" customFormat="1" ht="12.75" customHeight="1">
      <c r="A4738" s="64" t="s">
        <v>1651</v>
      </c>
      <c r="B4738" s="54" t="s">
        <v>1652</v>
      </c>
      <c r="C4738" s="252" t="s">
        <v>5552</v>
      </c>
      <c r="D4738" s="252" t="s">
        <v>672</v>
      </c>
      <c r="E4738" s="54" t="s">
        <v>1653</v>
      </c>
      <c r="F4738" s="54" t="s">
        <v>1652</v>
      </c>
      <c r="G4738" s="54">
        <v>206</v>
      </c>
      <c r="H4738" s="323">
        <v>3067.34</v>
      </c>
      <c r="I4738" s="323">
        <v>3067.34</v>
      </c>
      <c r="J4738" s="42"/>
      <c r="K4738" s="42"/>
      <c r="L4738" s="42" t="s">
        <v>4489</v>
      </c>
      <c r="M4738" s="42" t="s">
        <v>3422</v>
      </c>
      <c r="N4738" s="42" t="s">
        <v>2423</v>
      </c>
      <c r="O4738" s="137" t="s">
        <v>3423</v>
      </c>
      <c r="P4738" s="42" t="s">
        <v>64</v>
      </c>
      <c r="Q4738" s="42" t="s">
        <v>65</v>
      </c>
      <c r="R4738" s="42">
        <v>1</v>
      </c>
      <c r="S4738" s="137" t="s">
        <v>2419</v>
      </c>
      <c r="T4738" s="62">
        <v>700878750</v>
      </c>
      <c r="U4738" s="62">
        <v>678133632.87</v>
      </c>
      <c r="Z4738" s="54" t="s">
        <v>68</v>
      </c>
      <c r="AA4738" s="132"/>
      <c r="AJ4738" s="42"/>
      <c r="AM4738" s="42"/>
      <c r="AN4738" s="42"/>
      <c r="AO4738" s="42"/>
      <c r="AP4738" s="42"/>
      <c r="AY4738" s="42"/>
      <c r="AZ4738" s="42"/>
      <c r="BA4738" s="42"/>
      <c r="BB4738" s="42"/>
      <c r="BN4738" s="54" t="s">
        <v>4578</v>
      </c>
      <c r="BO4738" s="58" t="str">
        <f t="shared" si="73"/>
        <v>境内资产</v>
      </c>
      <c r="BP4738" s="58" t="str">
        <f>IF(M4738="",VLOOKUP(D4738,Sheet4!$A$1:$B$92,2,0),VLOOKUP(Q4738,Sheet4!$A$1:$B$92,2,0))</f>
        <v>保险资产管理产品</v>
      </c>
    </row>
    <row r="4739" spans="1:68" s="58" customFormat="1" ht="12.75" customHeight="1">
      <c r="A4739" s="64" t="s">
        <v>2508</v>
      </c>
      <c r="B4739" s="54" t="s">
        <v>2509</v>
      </c>
      <c r="C4739" s="252" t="s">
        <v>5552</v>
      </c>
      <c r="D4739" s="252" t="s">
        <v>672</v>
      </c>
      <c r="E4739" s="54" t="s">
        <v>2510</v>
      </c>
      <c r="F4739" s="54" t="s">
        <v>2509</v>
      </c>
      <c r="G4739" s="129">
        <v>24800</v>
      </c>
      <c r="H4739" s="323">
        <v>453710</v>
      </c>
      <c r="I4739" s="323">
        <v>449128</v>
      </c>
      <c r="J4739" s="42"/>
      <c r="K4739" s="42"/>
      <c r="L4739" s="42" t="s">
        <v>4489</v>
      </c>
      <c r="M4739" s="42" t="s">
        <v>3422</v>
      </c>
      <c r="N4739" s="42" t="s">
        <v>2423</v>
      </c>
      <c r="O4739" s="137" t="s">
        <v>3423</v>
      </c>
      <c r="P4739" s="42" t="s">
        <v>64</v>
      </c>
      <c r="Q4739" s="42" t="s">
        <v>65</v>
      </c>
      <c r="R4739" s="42">
        <v>1</v>
      </c>
      <c r="S4739" s="137" t="s">
        <v>2419</v>
      </c>
      <c r="T4739" s="62">
        <v>700878750</v>
      </c>
      <c r="U4739" s="62">
        <v>678133632.87</v>
      </c>
      <c r="Z4739" s="54" t="s">
        <v>68</v>
      </c>
      <c r="AA4739" s="132">
        <v>2.33885907021713E-5</v>
      </c>
      <c r="AJ4739" s="42"/>
      <c r="AM4739" s="42"/>
      <c r="AN4739" s="42"/>
      <c r="AO4739" s="42"/>
      <c r="AP4739" s="42"/>
      <c r="AY4739" s="42"/>
      <c r="AZ4739" s="42"/>
      <c r="BA4739" s="42"/>
      <c r="BB4739" s="42"/>
      <c r="BN4739" s="54" t="s">
        <v>4578</v>
      </c>
      <c r="BO4739" s="58" t="str">
        <f t="shared" ref="BO4739:BO4802" si="74">IF(LEFT(D4739,2)="境外","境外资产","境内资产")</f>
        <v>境内资产</v>
      </c>
      <c r="BP4739" s="58" t="str">
        <f>IF(M4739="",VLOOKUP(D4739,Sheet4!$A$1:$B$92,2,0),VLOOKUP(Q4739,Sheet4!$A$1:$B$92,2,0))</f>
        <v>保险资产管理产品</v>
      </c>
    </row>
    <row r="4740" spans="1:68" s="58" customFormat="1" ht="12.75" customHeight="1">
      <c r="A4740" s="64" t="s">
        <v>2511</v>
      </c>
      <c r="B4740" s="54" t="s">
        <v>2512</v>
      </c>
      <c r="C4740" s="252" t="s">
        <v>5552</v>
      </c>
      <c r="D4740" s="252" t="s">
        <v>672</v>
      </c>
      <c r="E4740" s="54" t="s">
        <v>2513</v>
      </c>
      <c r="F4740" s="54" t="s">
        <v>2512</v>
      </c>
      <c r="G4740" s="129">
        <v>27800</v>
      </c>
      <c r="H4740" s="323">
        <v>403095</v>
      </c>
      <c r="I4740" s="323">
        <v>324148</v>
      </c>
      <c r="J4740" s="42"/>
      <c r="K4740" s="42"/>
      <c r="L4740" s="42" t="s">
        <v>4489</v>
      </c>
      <c r="M4740" s="42" t="s">
        <v>3422</v>
      </c>
      <c r="N4740" s="42" t="s">
        <v>2423</v>
      </c>
      <c r="O4740" s="137" t="s">
        <v>3423</v>
      </c>
      <c r="P4740" s="42" t="s">
        <v>64</v>
      </c>
      <c r="Q4740" s="42" t="s">
        <v>65</v>
      </c>
      <c r="R4740" s="42">
        <v>1</v>
      </c>
      <c r="S4740" s="137" t="s">
        <v>2419</v>
      </c>
      <c r="T4740" s="62">
        <v>700878750</v>
      </c>
      <c r="U4740" s="62">
        <v>678133632.87</v>
      </c>
      <c r="Z4740" s="54" t="s">
        <v>68</v>
      </c>
      <c r="AA4740" s="132">
        <v>2.2526426632287001E-5</v>
      </c>
      <c r="AJ4740" s="42"/>
      <c r="AM4740" s="42"/>
      <c r="AN4740" s="42"/>
      <c r="AO4740" s="42"/>
      <c r="AP4740" s="42"/>
      <c r="AY4740" s="42"/>
      <c r="AZ4740" s="42"/>
      <c r="BA4740" s="42"/>
      <c r="BB4740" s="42"/>
      <c r="BN4740" s="54" t="s">
        <v>4578</v>
      </c>
      <c r="BO4740" s="58" t="str">
        <f t="shared" si="74"/>
        <v>境内资产</v>
      </c>
      <c r="BP4740" s="58" t="str">
        <f>IF(M4740="",VLOOKUP(D4740,Sheet4!$A$1:$B$92,2,0),VLOOKUP(Q4740,Sheet4!$A$1:$B$92,2,0))</f>
        <v>保险资产管理产品</v>
      </c>
    </row>
    <row r="4741" spans="1:68" s="58" customFormat="1" ht="12.75" customHeight="1">
      <c r="A4741" s="64" t="s">
        <v>2514</v>
      </c>
      <c r="B4741" s="54" t="s">
        <v>2515</v>
      </c>
      <c r="C4741" s="252" t="s">
        <v>5552</v>
      </c>
      <c r="D4741" s="252" t="s">
        <v>672</v>
      </c>
      <c r="E4741" s="54" t="s">
        <v>2516</v>
      </c>
      <c r="F4741" s="54" t="s">
        <v>2515</v>
      </c>
      <c r="G4741" s="129">
        <v>18900</v>
      </c>
      <c r="H4741" s="323">
        <v>348534</v>
      </c>
      <c r="I4741" s="323">
        <v>356076</v>
      </c>
      <c r="J4741" s="42"/>
      <c r="K4741" s="42"/>
      <c r="L4741" s="42" t="s">
        <v>4489</v>
      </c>
      <c r="M4741" s="42" t="s">
        <v>3422</v>
      </c>
      <c r="N4741" s="42" t="s">
        <v>2423</v>
      </c>
      <c r="O4741" s="137" t="s">
        <v>3423</v>
      </c>
      <c r="P4741" s="42" t="s">
        <v>64</v>
      </c>
      <c r="Q4741" s="42" t="s">
        <v>65</v>
      </c>
      <c r="R4741" s="42">
        <v>1</v>
      </c>
      <c r="S4741" s="137" t="s">
        <v>2419</v>
      </c>
      <c r="T4741" s="62">
        <v>700878750</v>
      </c>
      <c r="U4741" s="62">
        <v>678133632.87</v>
      </c>
      <c r="Z4741" s="54" t="s">
        <v>68</v>
      </c>
      <c r="AA4741" s="132">
        <v>4.4005342835358101E-5</v>
      </c>
      <c r="AJ4741" s="42"/>
      <c r="AM4741" s="42"/>
      <c r="AN4741" s="42"/>
      <c r="AO4741" s="42"/>
      <c r="AP4741" s="42"/>
      <c r="AY4741" s="42"/>
      <c r="AZ4741" s="42"/>
      <c r="BA4741" s="42"/>
      <c r="BB4741" s="42"/>
      <c r="BN4741" s="54" t="s">
        <v>4578</v>
      </c>
      <c r="BO4741" s="58" t="str">
        <f t="shared" si="74"/>
        <v>境内资产</v>
      </c>
      <c r="BP4741" s="58" t="str">
        <f>IF(M4741="",VLOOKUP(D4741,Sheet4!$A$1:$B$92,2,0),VLOOKUP(Q4741,Sheet4!$A$1:$B$92,2,0))</f>
        <v>保险资产管理产品</v>
      </c>
    </row>
    <row r="4742" spans="1:68" s="58" customFormat="1" ht="12.75" customHeight="1">
      <c r="A4742" s="64" t="s">
        <v>2517</v>
      </c>
      <c r="B4742" s="54" t="s">
        <v>2518</v>
      </c>
      <c r="C4742" s="252" t="s">
        <v>5552</v>
      </c>
      <c r="D4742" s="252" t="s">
        <v>672</v>
      </c>
      <c r="E4742" s="54" t="s">
        <v>2519</v>
      </c>
      <c r="F4742" s="54" t="s">
        <v>2518</v>
      </c>
      <c r="G4742" s="129">
        <v>18000</v>
      </c>
      <c r="H4742" s="323">
        <v>316349.17</v>
      </c>
      <c r="I4742" s="323">
        <v>308160</v>
      </c>
      <c r="J4742" s="42"/>
      <c r="K4742" s="42"/>
      <c r="L4742" s="42" t="s">
        <v>4489</v>
      </c>
      <c r="M4742" s="42" t="s">
        <v>3422</v>
      </c>
      <c r="N4742" s="42" t="s">
        <v>2423</v>
      </c>
      <c r="O4742" s="137" t="s">
        <v>3423</v>
      </c>
      <c r="P4742" s="42" t="s">
        <v>64</v>
      </c>
      <c r="Q4742" s="42" t="s">
        <v>65</v>
      </c>
      <c r="R4742" s="42">
        <v>1</v>
      </c>
      <c r="S4742" s="137" t="s">
        <v>2419</v>
      </c>
      <c r="T4742" s="62">
        <v>700878750</v>
      </c>
      <c r="U4742" s="62">
        <v>678133632.87</v>
      </c>
      <c r="Z4742" s="54" t="s">
        <v>68</v>
      </c>
      <c r="AA4742" s="132">
        <v>5.8939354488723998E-5</v>
      </c>
      <c r="AJ4742" s="42"/>
      <c r="AM4742" s="42"/>
      <c r="AN4742" s="42"/>
      <c r="AO4742" s="42"/>
      <c r="AP4742" s="42"/>
      <c r="AY4742" s="42"/>
      <c r="AZ4742" s="42"/>
      <c r="BA4742" s="42"/>
      <c r="BB4742" s="42"/>
      <c r="BN4742" s="54" t="s">
        <v>4578</v>
      </c>
      <c r="BO4742" s="58" t="str">
        <f t="shared" si="74"/>
        <v>境内资产</v>
      </c>
      <c r="BP4742" s="58" t="str">
        <f>IF(M4742="",VLOOKUP(D4742,Sheet4!$A$1:$B$92,2,0),VLOOKUP(Q4742,Sheet4!$A$1:$B$92,2,0))</f>
        <v>保险资产管理产品</v>
      </c>
    </row>
    <row r="4743" spans="1:68" s="58" customFormat="1" ht="12.75" customHeight="1">
      <c r="A4743" s="64" t="s">
        <v>2520</v>
      </c>
      <c r="B4743" s="54" t="s">
        <v>2521</v>
      </c>
      <c r="C4743" s="252" t="s">
        <v>5552</v>
      </c>
      <c r="D4743" s="252" t="s">
        <v>672</v>
      </c>
      <c r="E4743" s="54" t="s">
        <v>2522</v>
      </c>
      <c r="F4743" s="54" t="s">
        <v>2521</v>
      </c>
      <c r="G4743" s="129">
        <v>21400</v>
      </c>
      <c r="H4743" s="323">
        <v>337355</v>
      </c>
      <c r="I4743" s="323">
        <v>308374</v>
      </c>
      <c r="J4743" s="42"/>
      <c r="K4743" s="42"/>
      <c r="L4743" s="42" t="s">
        <v>4489</v>
      </c>
      <c r="M4743" s="42" t="s">
        <v>3422</v>
      </c>
      <c r="N4743" s="42" t="s">
        <v>2423</v>
      </c>
      <c r="O4743" s="137" t="s">
        <v>3423</v>
      </c>
      <c r="P4743" s="42" t="s">
        <v>64</v>
      </c>
      <c r="Q4743" s="42" t="s">
        <v>65</v>
      </c>
      <c r="R4743" s="42">
        <v>1</v>
      </c>
      <c r="S4743" s="137" t="s">
        <v>2419</v>
      </c>
      <c r="T4743" s="62">
        <v>700878750</v>
      </c>
      <c r="U4743" s="62">
        <v>678133632.87</v>
      </c>
      <c r="Z4743" s="54" t="s">
        <v>68</v>
      </c>
      <c r="AA4743" s="132">
        <v>4.2264710176089703E-5</v>
      </c>
      <c r="AJ4743" s="42"/>
      <c r="AM4743" s="42"/>
      <c r="AN4743" s="42"/>
      <c r="AO4743" s="42"/>
      <c r="AP4743" s="42"/>
      <c r="AY4743" s="42"/>
      <c r="AZ4743" s="42"/>
      <c r="BA4743" s="42"/>
      <c r="BB4743" s="42"/>
      <c r="BN4743" s="54" t="s">
        <v>4578</v>
      </c>
      <c r="BO4743" s="58" t="str">
        <f t="shared" si="74"/>
        <v>境内资产</v>
      </c>
      <c r="BP4743" s="58" t="str">
        <f>IF(M4743="",VLOOKUP(D4743,Sheet4!$A$1:$B$92,2,0),VLOOKUP(Q4743,Sheet4!$A$1:$B$92,2,0))</f>
        <v>保险资产管理产品</v>
      </c>
    </row>
    <row r="4744" spans="1:68" s="58" customFormat="1" ht="12.75" customHeight="1">
      <c r="A4744" s="64" t="s">
        <v>2523</v>
      </c>
      <c r="B4744" s="54" t="s">
        <v>2524</v>
      </c>
      <c r="C4744" s="252" t="s">
        <v>5552</v>
      </c>
      <c r="D4744" s="252" t="s">
        <v>672</v>
      </c>
      <c r="E4744" s="54" t="s">
        <v>2525</v>
      </c>
      <c r="F4744" s="54" t="s">
        <v>2524</v>
      </c>
      <c r="G4744" s="129">
        <v>39700</v>
      </c>
      <c r="H4744" s="323">
        <v>292064</v>
      </c>
      <c r="I4744" s="323">
        <v>254477</v>
      </c>
      <c r="J4744" s="42"/>
      <c r="K4744" s="42"/>
      <c r="L4744" s="42" t="s">
        <v>4489</v>
      </c>
      <c r="M4744" s="42" t="s">
        <v>3422</v>
      </c>
      <c r="N4744" s="42" t="s">
        <v>2423</v>
      </c>
      <c r="O4744" s="137" t="s">
        <v>3423</v>
      </c>
      <c r="P4744" s="42" t="s">
        <v>64</v>
      </c>
      <c r="Q4744" s="42" t="s">
        <v>65</v>
      </c>
      <c r="R4744" s="42">
        <v>1</v>
      </c>
      <c r="S4744" s="137" t="s">
        <v>2419</v>
      </c>
      <c r="T4744" s="62">
        <v>700878750</v>
      </c>
      <c r="U4744" s="62">
        <v>678133632.87</v>
      </c>
      <c r="Z4744" s="54" t="s">
        <v>68</v>
      </c>
      <c r="AA4744" s="132">
        <v>3.6515401798672301E-5</v>
      </c>
      <c r="AJ4744" s="42"/>
      <c r="AM4744" s="42"/>
      <c r="AN4744" s="42"/>
      <c r="AO4744" s="42"/>
      <c r="AP4744" s="42"/>
      <c r="AY4744" s="42"/>
      <c r="AZ4744" s="42"/>
      <c r="BA4744" s="42"/>
      <c r="BB4744" s="42"/>
      <c r="BN4744" s="54" t="s">
        <v>4578</v>
      </c>
      <c r="BO4744" s="58" t="str">
        <f t="shared" si="74"/>
        <v>境内资产</v>
      </c>
      <c r="BP4744" s="58" t="str">
        <f>IF(M4744="",VLOOKUP(D4744,Sheet4!$A$1:$B$92,2,0),VLOOKUP(Q4744,Sheet4!$A$1:$B$92,2,0))</f>
        <v>保险资产管理产品</v>
      </c>
    </row>
    <row r="4745" spans="1:68" s="58" customFormat="1" ht="12.75" customHeight="1">
      <c r="A4745" s="64" t="s">
        <v>2526</v>
      </c>
      <c r="B4745" s="54" t="s">
        <v>2527</v>
      </c>
      <c r="C4745" s="252" t="s">
        <v>5552</v>
      </c>
      <c r="D4745" s="252" t="s">
        <v>672</v>
      </c>
      <c r="E4745" s="54" t="s">
        <v>2528</v>
      </c>
      <c r="F4745" s="54" t="s">
        <v>2527</v>
      </c>
      <c r="G4745" s="129">
        <v>41100</v>
      </c>
      <c r="H4745" s="323">
        <v>744628.18</v>
      </c>
      <c r="I4745" s="323">
        <v>579099</v>
      </c>
      <c r="J4745" s="42"/>
      <c r="K4745" s="42"/>
      <c r="L4745" s="42" t="s">
        <v>4489</v>
      </c>
      <c r="M4745" s="42" t="s">
        <v>3422</v>
      </c>
      <c r="N4745" s="42" t="s">
        <v>2423</v>
      </c>
      <c r="O4745" s="137" t="s">
        <v>3423</v>
      </c>
      <c r="P4745" s="42" t="s">
        <v>64</v>
      </c>
      <c r="Q4745" s="42" t="s">
        <v>65</v>
      </c>
      <c r="R4745" s="42">
        <v>1</v>
      </c>
      <c r="S4745" s="137" t="s">
        <v>2419</v>
      </c>
      <c r="T4745" s="62">
        <v>700878750</v>
      </c>
      <c r="U4745" s="62">
        <v>678133632.87</v>
      </c>
      <c r="Z4745" s="54" t="s">
        <v>280</v>
      </c>
      <c r="AA4745" s="132">
        <v>1.4158908986652899E-5</v>
      </c>
      <c r="AJ4745" s="42"/>
      <c r="AM4745" s="42"/>
      <c r="AN4745" s="42"/>
      <c r="AO4745" s="42"/>
      <c r="AP4745" s="42"/>
      <c r="AY4745" s="42"/>
      <c r="AZ4745" s="42"/>
      <c r="BA4745" s="42"/>
      <c r="BB4745" s="42"/>
      <c r="BN4745" s="54" t="s">
        <v>4578</v>
      </c>
      <c r="BO4745" s="58" t="str">
        <f t="shared" si="74"/>
        <v>境内资产</v>
      </c>
      <c r="BP4745" s="58" t="str">
        <f>IF(M4745="",VLOOKUP(D4745,Sheet4!$A$1:$B$92,2,0),VLOOKUP(Q4745,Sheet4!$A$1:$B$92,2,0))</f>
        <v>保险资产管理产品</v>
      </c>
    </row>
    <row r="4746" spans="1:68" s="58" customFormat="1" ht="12.75" customHeight="1">
      <c r="A4746" s="64" t="s">
        <v>2529</v>
      </c>
      <c r="B4746" s="54" t="s">
        <v>2530</v>
      </c>
      <c r="C4746" s="252" t="s">
        <v>5552</v>
      </c>
      <c r="D4746" s="252" t="s">
        <v>672</v>
      </c>
      <c r="E4746" s="54" t="s">
        <v>2531</v>
      </c>
      <c r="F4746" s="54" t="s">
        <v>2530</v>
      </c>
      <c r="G4746" s="129">
        <v>26400</v>
      </c>
      <c r="H4746" s="323">
        <v>421283</v>
      </c>
      <c r="I4746" s="323">
        <v>386760</v>
      </c>
      <c r="J4746" s="42"/>
      <c r="K4746" s="42"/>
      <c r="L4746" s="42" t="s">
        <v>4489</v>
      </c>
      <c r="M4746" s="42" t="s">
        <v>3422</v>
      </c>
      <c r="N4746" s="42" t="s">
        <v>2423</v>
      </c>
      <c r="O4746" s="137" t="s">
        <v>3423</v>
      </c>
      <c r="P4746" s="42" t="s">
        <v>64</v>
      </c>
      <c r="Q4746" s="42" t="s">
        <v>65</v>
      </c>
      <c r="R4746" s="42">
        <v>1</v>
      </c>
      <c r="S4746" s="137" t="s">
        <v>2419</v>
      </c>
      <c r="T4746" s="62">
        <v>700878750</v>
      </c>
      <c r="U4746" s="62">
        <v>678133632.87</v>
      </c>
      <c r="Z4746" s="54" t="s">
        <v>68</v>
      </c>
      <c r="AA4746" s="132">
        <v>1.37387407227312E-5</v>
      </c>
      <c r="AJ4746" s="42"/>
      <c r="AM4746" s="42"/>
      <c r="AN4746" s="42"/>
      <c r="AO4746" s="42"/>
      <c r="AP4746" s="42"/>
      <c r="AY4746" s="42"/>
      <c r="AZ4746" s="42"/>
      <c r="BA4746" s="42"/>
      <c r="BB4746" s="42"/>
      <c r="BN4746" s="54" t="s">
        <v>4578</v>
      </c>
      <c r="BO4746" s="58" t="str">
        <f t="shared" si="74"/>
        <v>境内资产</v>
      </c>
      <c r="BP4746" s="58" t="str">
        <f>IF(M4746="",VLOOKUP(D4746,Sheet4!$A$1:$B$92,2,0),VLOOKUP(Q4746,Sheet4!$A$1:$B$92,2,0))</f>
        <v>保险资产管理产品</v>
      </c>
    </row>
    <row r="4747" spans="1:68" s="58" customFormat="1" ht="12.75" customHeight="1">
      <c r="A4747" s="64" t="s">
        <v>2532</v>
      </c>
      <c r="B4747" s="54" t="s">
        <v>2533</v>
      </c>
      <c r="C4747" s="252" t="s">
        <v>5552</v>
      </c>
      <c r="D4747" s="252" t="s">
        <v>672</v>
      </c>
      <c r="E4747" s="54" t="s">
        <v>2534</v>
      </c>
      <c r="F4747" s="54" t="s">
        <v>2533</v>
      </c>
      <c r="G4747" s="129">
        <v>33000</v>
      </c>
      <c r="H4747" s="323">
        <v>1456069</v>
      </c>
      <c r="I4747" s="323">
        <v>1269840</v>
      </c>
      <c r="J4747" s="42"/>
      <c r="K4747" s="42"/>
      <c r="L4747" s="42" t="s">
        <v>4489</v>
      </c>
      <c r="M4747" s="42" t="s">
        <v>3422</v>
      </c>
      <c r="N4747" s="42" t="s">
        <v>2423</v>
      </c>
      <c r="O4747" s="137" t="s">
        <v>3423</v>
      </c>
      <c r="P4747" s="42" t="s">
        <v>64</v>
      </c>
      <c r="Q4747" s="42" t="s">
        <v>65</v>
      </c>
      <c r="R4747" s="42">
        <v>1</v>
      </c>
      <c r="S4747" s="137" t="s">
        <v>2419</v>
      </c>
      <c r="T4747" s="62">
        <v>700878750</v>
      </c>
      <c r="U4747" s="62">
        <v>678133632.87</v>
      </c>
      <c r="Z4747" s="54" t="s">
        <v>280</v>
      </c>
      <c r="AA4747" s="132">
        <v>1.02112373956466E-5</v>
      </c>
      <c r="AJ4747" s="42"/>
      <c r="AM4747" s="42"/>
      <c r="AN4747" s="42"/>
      <c r="AO4747" s="42"/>
      <c r="AP4747" s="42"/>
      <c r="AY4747" s="42"/>
      <c r="AZ4747" s="42"/>
      <c r="BA4747" s="42"/>
      <c r="BB4747" s="42"/>
      <c r="BN4747" s="54" t="s">
        <v>4578</v>
      </c>
      <c r="BO4747" s="58" t="str">
        <f t="shared" si="74"/>
        <v>境内资产</v>
      </c>
      <c r="BP4747" s="58" t="str">
        <f>IF(M4747="",VLOOKUP(D4747,Sheet4!$A$1:$B$92,2,0),VLOOKUP(Q4747,Sheet4!$A$1:$B$92,2,0))</f>
        <v>保险资产管理产品</v>
      </c>
    </row>
    <row r="4748" spans="1:68" s="58" customFormat="1" ht="12.75" customHeight="1">
      <c r="A4748" s="64" t="s">
        <v>2535</v>
      </c>
      <c r="B4748" s="54" t="s">
        <v>2536</v>
      </c>
      <c r="C4748" s="252" t="s">
        <v>5552</v>
      </c>
      <c r="D4748" s="252" t="s">
        <v>672</v>
      </c>
      <c r="E4748" s="54" t="s">
        <v>2537</v>
      </c>
      <c r="F4748" s="54" t="s">
        <v>2536</v>
      </c>
      <c r="G4748" s="129">
        <v>83300</v>
      </c>
      <c r="H4748" s="323">
        <v>3089832.92</v>
      </c>
      <c r="I4748" s="323">
        <v>3023790</v>
      </c>
      <c r="J4748" s="42"/>
      <c r="K4748" s="42"/>
      <c r="L4748" s="42" t="s">
        <v>4489</v>
      </c>
      <c r="M4748" s="42" t="s">
        <v>3422</v>
      </c>
      <c r="N4748" s="42" t="s">
        <v>2423</v>
      </c>
      <c r="O4748" s="137" t="s">
        <v>3423</v>
      </c>
      <c r="P4748" s="42" t="s">
        <v>64</v>
      </c>
      <c r="Q4748" s="42" t="s">
        <v>65</v>
      </c>
      <c r="R4748" s="42">
        <v>1</v>
      </c>
      <c r="S4748" s="137" t="s">
        <v>2419</v>
      </c>
      <c r="T4748" s="62">
        <v>700878750</v>
      </c>
      <c r="U4748" s="62">
        <v>678133632.87</v>
      </c>
      <c r="Z4748" s="54" t="s">
        <v>280</v>
      </c>
      <c r="AA4748" s="132">
        <v>1.2614349166049901E-5</v>
      </c>
      <c r="AJ4748" s="42"/>
      <c r="AM4748" s="42"/>
      <c r="AN4748" s="42"/>
      <c r="AO4748" s="42"/>
      <c r="AP4748" s="42"/>
      <c r="AY4748" s="42"/>
      <c r="AZ4748" s="42"/>
      <c r="BA4748" s="42"/>
      <c r="BB4748" s="42"/>
      <c r="BN4748" s="54" t="s">
        <v>4578</v>
      </c>
      <c r="BO4748" s="58" t="str">
        <f t="shared" si="74"/>
        <v>境内资产</v>
      </c>
      <c r="BP4748" s="58" t="str">
        <f>IF(M4748="",VLOOKUP(D4748,Sheet4!$A$1:$B$92,2,0),VLOOKUP(Q4748,Sheet4!$A$1:$B$92,2,0))</f>
        <v>保险资产管理产品</v>
      </c>
    </row>
    <row r="4749" spans="1:68" s="58" customFormat="1" ht="12.75" customHeight="1">
      <c r="A4749" s="64" t="s">
        <v>2538</v>
      </c>
      <c r="B4749" s="54" t="s">
        <v>2539</v>
      </c>
      <c r="C4749" s="252" t="s">
        <v>5552</v>
      </c>
      <c r="D4749" s="252" t="s">
        <v>672</v>
      </c>
      <c r="E4749" s="54" t="s">
        <v>2540</v>
      </c>
      <c r="F4749" s="54" t="s">
        <v>2539</v>
      </c>
      <c r="G4749" s="129">
        <v>24800</v>
      </c>
      <c r="H4749" s="323">
        <v>426773.22</v>
      </c>
      <c r="I4749" s="323">
        <v>319176</v>
      </c>
      <c r="J4749" s="42"/>
      <c r="K4749" s="42"/>
      <c r="L4749" s="42" t="s">
        <v>4489</v>
      </c>
      <c r="M4749" s="42" t="s">
        <v>3422</v>
      </c>
      <c r="N4749" s="42" t="s">
        <v>2423</v>
      </c>
      <c r="O4749" s="137" t="s">
        <v>3423</v>
      </c>
      <c r="P4749" s="42" t="s">
        <v>64</v>
      </c>
      <c r="Q4749" s="42" t="s">
        <v>65</v>
      </c>
      <c r="R4749" s="42">
        <v>1</v>
      </c>
      <c r="S4749" s="137" t="s">
        <v>2419</v>
      </c>
      <c r="T4749" s="62">
        <v>700878750</v>
      </c>
      <c r="U4749" s="62">
        <v>678133632.87</v>
      </c>
      <c r="Z4749" s="54" t="s">
        <v>68</v>
      </c>
      <c r="AA4749" s="132">
        <v>1.8660128607051001E-5</v>
      </c>
      <c r="AJ4749" s="42"/>
      <c r="AM4749" s="42"/>
      <c r="AN4749" s="42"/>
      <c r="AO4749" s="42"/>
      <c r="AP4749" s="42"/>
      <c r="AY4749" s="42"/>
      <c r="AZ4749" s="42"/>
      <c r="BA4749" s="42"/>
      <c r="BB4749" s="42"/>
      <c r="BN4749" s="54" t="s">
        <v>4578</v>
      </c>
      <c r="BO4749" s="58" t="str">
        <f t="shared" si="74"/>
        <v>境内资产</v>
      </c>
      <c r="BP4749" s="58" t="str">
        <f>IF(M4749="",VLOOKUP(D4749,Sheet4!$A$1:$B$92,2,0),VLOOKUP(Q4749,Sheet4!$A$1:$B$92,2,0))</f>
        <v>保险资产管理产品</v>
      </c>
    </row>
    <row r="4750" spans="1:68" s="58" customFormat="1" ht="12.75" customHeight="1">
      <c r="A4750" s="64" t="s">
        <v>2541</v>
      </c>
      <c r="B4750" s="54" t="s">
        <v>2542</v>
      </c>
      <c r="C4750" s="252" t="s">
        <v>5552</v>
      </c>
      <c r="D4750" s="252" t="s">
        <v>672</v>
      </c>
      <c r="E4750" s="54" t="s">
        <v>2543</v>
      </c>
      <c r="F4750" s="54" t="s">
        <v>2542</v>
      </c>
      <c r="G4750" s="129">
        <v>28900</v>
      </c>
      <c r="H4750" s="323">
        <v>322614</v>
      </c>
      <c r="I4750" s="323">
        <v>245939</v>
      </c>
      <c r="J4750" s="42"/>
      <c r="K4750" s="42"/>
      <c r="L4750" s="42" t="s">
        <v>4489</v>
      </c>
      <c r="M4750" s="42" t="s">
        <v>3422</v>
      </c>
      <c r="N4750" s="42" t="s">
        <v>2423</v>
      </c>
      <c r="O4750" s="137" t="s">
        <v>3423</v>
      </c>
      <c r="P4750" s="42" t="s">
        <v>64</v>
      </c>
      <c r="Q4750" s="42" t="s">
        <v>65</v>
      </c>
      <c r="R4750" s="42">
        <v>1</v>
      </c>
      <c r="S4750" s="137" t="s">
        <v>2419</v>
      </c>
      <c r="T4750" s="62">
        <v>700878750</v>
      </c>
      <c r="U4750" s="62">
        <v>678133632.87</v>
      </c>
      <c r="Z4750" s="54" t="s">
        <v>68</v>
      </c>
      <c r="AA4750" s="132">
        <v>3.1554968741353198E-5</v>
      </c>
      <c r="AJ4750" s="42"/>
      <c r="AM4750" s="42"/>
      <c r="AN4750" s="42"/>
      <c r="AO4750" s="42"/>
      <c r="AP4750" s="42"/>
      <c r="AY4750" s="42"/>
      <c r="AZ4750" s="42"/>
      <c r="BA4750" s="42"/>
      <c r="BB4750" s="42"/>
      <c r="BN4750" s="54" t="s">
        <v>4578</v>
      </c>
      <c r="BO4750" s="58" t="str">
        <f t="shared" si="74"/>
        <v>境内资产</v>
      </c>
      <c r="BP4750" s="58" t="str">
        <f>IF(M4750="",VLOOKUP(D4750,Sheet4!$A$1:$B$92,2,0),VLOOKUP(Q4750,Sheet4!$A$1:$B$92,2,0))</f>
        <v>保险资产管理产品</v>
      </c>
    </row>
    <row r="4751" spans="1:68" s="58" customFormat="1" ht="12.75" customHeight="1">
      <c r="A4751" s="64" t="s">
        <v>2101</v>
      </c>
      <c r="B4751" s="54" t="s">
        <v>2223</v>
      </c>
      <c r="C4751" s="252" t="s">
        <v>5552</v>
      </c>
      <c r="D4751" s="252" t="s">
        <v>672</v>
      </c>
      <c r="E4751" s="54" t="s">
        <v>2544</v>
      </c>
      <c r="F4751" s="54" t="s">
        <v>2223</v>
      </c>
      <c r="G4751" s="129">
        <v>6700</v>
      </c>
      <c r="H4751" s="323">
        <v>533243</v>
      </c>
      <c r="I4751" s="323">
        <v>473020</v>
      </c>
      <c r="J4751" s="42"/>
      <c r="K4751" s="42"/>
      <c r="L4751" s="42" t="s">
        <v>4489</v>
      </c>
      <c r="M4751" s="42" t="s">
        <v>3422</v>
      </c>
      <c r="N4751" s="42" t="s">
        <v>2423</v>
      </c>
      <c r="O4751" s="137" t="s">
        <v>3423</v>
      </c>
      <c r="P4751" s="42" t="s">
        <v>64</v>
      </c>
      <c r="Q4751" s="42" t="s">
        <v>65</v>
      </c>
      <c r="R4751" s="42">
        <v>1</v>
      </c>
      <c r="S4751" s="137" t="s">
        <v>2419</v>
      </c>
      <c r="T4751" s="62">
        <v>700878750</v>
      </c>
      <c r="U4751" s="62">
        <v>678133632.87</v>
      </c>
      <c r="Z4751" s="54" t="s">
        <v>280</v>
      </c>
      <c r="AA4751" s="132">
        <v>5.9007629069941103E-6</v>
      </c>
      <c r="AJ4751" s="42"/>
      <c r="AM4751" s="42"/>
      <c r="AN4751" s="42"/>
      <c r="AO4751" s="42"/>
      <c r="AP4751" s="42"/>
      <c r="AY4751" s="42"/>
      <c r="AZ4751" s="42"/>
      <c r="BA4751" s="42"/>
      <c r="BB4751" s="42"/>
      <c r="BN4751" s="54" t="s">
        <v>4578</v>
      </c>
      <c r="BO4751" s="58" t="str">
        <f t="shared" si="74"/>
        <v>境内资产</v>
      </c>
      <c r="BP4751" s="58" t="str">
        <f>IF(M4751="",VLOOKUP(D4751,Sheet4!$A$1:$B$92,2,0),VLOOKUP(Q4751,Sheet4!$A$1:$B$92,2,0))</f>
        <v>保险资产管理产品</v>
      </c>
    </row>
    <row r="4752" spans="1:68" s="58" customFormat="1" ht="12.75" customHeight="1">
      <c r="A4752" s="64" t="s">
        <v>2545</v>
      </c>
      <c r="B4752" s="54" t="s">
        <v>2331</v>
      </c>
      <c r="C4752" s="252" t="s">
        <v>5552</v>
      </c>
      <c r="D4752" s="252" t="s">
        <v>672</v>
      </c>
      <c r="E4752" s="54" t="s">
        <v>2546</v>
      </c>
      <c r="F4752" s="54" t="s">
        <v>2331</v>
      </c>
      <c r="G4752" s="129">
        <v>14400</v>
      </c>
      <c r="H4752" s="323">
        <v>658720.11</v>
      </c>
      <c r="I4752" s="323">
        <v>577008</v>
      </c>
      <c r="J4752" s="42"/>
      <c r="K4752" s="42"/>
      <c r="L4752" s="42" t="s">
        <v>4489</v>
      </c>
      <c r="M4752" s="42" t="s">
        <v>3422</v>
      </c>
      <c r="N4752" s="42" t="s">
        <v>2423</v>
      </c>
      <c r="O4752" s="137" t="s">
        <v>3423</v>
      </c>
      <c r="P4752" s="42" t="s">
        <v>64</v>
      </c>
      <c r="Q4752" s="42" t="s">
        <v>65</v>
      </c>
      <c r="R4752" s="42">
        <v>1</v>
      </c>
      <c r="S4752" s="137" t="s">
        <v>2419</v>
      </c>
      <c r="T4752" s="62">
        <v>700878750</v>
      </c>
      <c r="U4752" s="62">
        <v>678133632.87</v>
      </c>
      <c r="Z4752" s="54" t="s">
        <v>68</v>
      </c>
      <c r="AA4752" s="132">
        <v>1.02059810791317E-5</v>
      </c>
      <c r="AJ4752" s="42"/>
      <c r="AM4752" s="42"/>
      <c r="AN4752" s="42"/>
      <c r="AO4752" s="42"/>
      <c r="AP4752" s="42"/>
      <c r="AY4752" s="42"/>
      <c r="AZ4752" s="42"/>
      <c r="BA4752" s="42"/>
      <c r="BB4752" s="42"/>
      <c r="BN4752" s="54" t="s">
        <v>4578</v>
      </c>
      <c r="BO4752" s="58" t="str">
        <f t="shared" si="74"/>
        <v>境内资产</v>
      </c>
      <c r="BP4752" s="58" t="str">
        <f>IF(M4752="",VLOOKUP(D4752,Sheet4!$A$1:$B$92,2,0),VLOOKUP(Q4752,Sheet4!$A$1:$B$92,2,0))</f>
        <v>保险资产管理产品</v>
      </c>
    </row>
    <row r="4753" spans="1:68" s="58" customFormat="1" ht="12.75" customHeight="1">
      <c r="A4753" s="64" t="s">
        <v>2547</v>
      </c>
      <c r="B4753" s="54" t="s">
        <v>2548</v>
      </c>
      <c r="C4753" s="252" t="s">
        <v>5552</v>
      </c>
      <c r="D4753" s="252" t="s">
        <v>672</v>
      </c>
      <c r="E4753" s="54" t="s">
        <v>2549</v>
      </c>
      <c r="F4753" s="54" t="s">
        <v>2548</v>
      </c>
      <c r="G4753" s="129">
        <v>86100</v>
      </c>
      <c r="H4753" s="323">
        <v>443274</v>
      </c>
      <c r="I4753" s="323">
        <v>409836</v>
      </c>
      <c r="J4753" s="42"/>
      <c r="K4753" s="42"/>
      <c r="L4753" s="42" t="s">
        <v>4489</v>
      </c>
      <c r="M4753" s="42" t="s">
        <v>3422</v>
      </c>
      <c r="N4753" s="42" t="s">
        <v>2423</v>
      </c>
      <c r="O4753" s="137" t="s">
        <v>3423</v>
      </c>
      <c r="P4753" s="42" t="s">
        <v>64</v>
      </c>
      <c r="Q4753" s="42" t="s">
        <v>65</v>
      </c>
      <c r="R4753" s="42">
        <v>1</v>
      </c>
      <c r="S4753" s="137" t="s">
        <v>2419</v>
      </c>
      <c r="T4753" s="62">
        <v>700878750</v>
      </c>
      <c r="U4753" s="62">
        <v>678133632.87</v>
      </c>
      <c r="Z4753" s="54" t="s">
        <v>68</v>
      </c>
      <c r="AA4753" s="132">
        <v>3.3153522757537398E-5</v>
      </c>
      <c r="AJ4753" s="42"/>
      <c r="AM4753" s="42"/>
      <c r="AN4753" s="42"/>
      <c r="AO4753" s="42"/>
      <c r="AP4753" s="42"/>
      <c r="AY4753" s="42"/>
      <c r="AZ4753" s="42"/>
      <c r="BA4753" s="42"/>
      <c r="BB4753" s="42"/>
      <c r="BN4753" s="54" t="s">
        <v>4578</v>
      </c>
      <c r="BO4753" s="58" t="str">
        <f t="shared" si="74"/>
        <v>境内资产</v>
      </c>
      <c r="BP4753" s="58" t="str">
        <f>IF(M4753="",VLOOKUP(D4753,Sheet4!$A$1:$B$92,2,0),VLOOKUP(Q4753,Sheet4!$A$1:$B$92,2,0))</f>
        <v>保险资产管理产品</v>
      </c>
    </row>
    <row r="4754" spans="1:68" s="58" customFormat="1" ht="12.75" customHeight="1">
      <c r="A4754" s="64" t="s">
        <v>2550</v>
      </c>
      <c r="B4754" s="54" t="s">
        <v>2551</v>
      </c>
      <c r="C4754" s="252" t="s">
        <v>5552</v>
      </c>
      <c r="D4754" s="252" t="s">
        <v>672</v>
      </c>
      <c r="E4754" s="54" t="s">
        <v>2552</v>
      </c>
      <c r="F4754" s="54" t="s">
        <v>2551</v>
      </c>
      <c r="G4754" s="129">
        <v>47200</v>
      </c>
      <c r="H4754" s="323">
        <v>480553</v>
      </c>
      <c r="I4754" s="323">
        <v>403088</v>
      </c>
      <c r="J4754" s="42"/>
      <c r="K4754" s="42"/>
      <c r="L4754" s="42" t="s">
        <v>4489</v>
      </c>
      <c r="M4754" s="42" t="s">
        <v>3422</v>
      </c>
      <c r="N4754" s="42" t="s">
        <v>2423</v>
      </c>
      <c r="O4754" s="137" t="s">
        <v>3423</v>
      </c>
      <c r="P4754" s="42" t="s">
        <v>64</v>
      </c>
      <c r="Q4754" s="42" t="s">
        <v>65</v>
      </c>
      <c r="R4754" s="42">
        <v>1</v>
      </c>
      <c r="S4754" s="137" t="s">
        <v>2419</v>
      </c>
      <c r="T4754" s="62">
        <v>700878750</v>
      </c>
      <c r="U4754" s="62">
        <v>678133632.87</v>
      </c>
      <c r="Z4754" s="54" t="s">
        <v>68</v>
      </c>
      <c r="AA4754" s="132">
        <v>1.47293575051011E-5</v>
      </c>
      <c r="AJ4754" s="42"/>
      <c r="AM4754" s="42"/>
      <c r="AN4754" s="42"/>
      <c r="AO4754" s="42"/>
      <c r="AP4754" s="42"/>
      <c r="AY4754" s="42"/>
      <c r="AZ4754" s="42"/>
      <c r="BA4754" s="42"/>
      <c r="BB4754" s="42"/>
      <c r="BN4754" s="54" t="s">
        <v>4578</v>
      </c>
      <c r="BO4754" s="58" t="str">
        <f t="shared" si="74"/>
        <v>境内资产</v>
      </c>
      <c r="BP4754" s="58" t="str">
        <f>IF(M4754="",VLOOKUP(D4754,Sheet4!$A$1:$B$92,2,0),VLOOKUP(Q4754,Sheet4!$A$1:$B$92,2,0))</f>
        <v>保险资产管理产品</v>
      </c>
    </row>
    <row r="4755" spans="1:68" s="58" customFormat="1" ht="12.75" customHeight="1">
      <c r="A4755" s="64" t="s">
        <v>2553</v>
      </c>
      <c r="B4755" s="54" t="s">
        <v>2554</v>
      </c>
      <c r="C4755" s="252" t="s">
        <v>5552</v>
      </c>
      <c r="D4755" s="252" t="s">
        <v>672</v>
      </c>
      <c r="E4755" s="54" t="s">
        <v>2555</v>
      </c>
      <c r="F4755" s="54" t="s">
        <v>2554</v>
      </c>
      <c r="G4755" s="129">
        <v>18300</v>
      </c>
      <c r="H4755" s="323">
        <v>815843</v>
      </c>
      <c r="I4755" s="323">
        <v>638487</v>
      </c>
      <c r="J4755" s="42"/>
      <c r="K4755" s="42"/>
      <c r="L4755" s="42" t="s">
        <v>4489</v>
      </c>
      <c r="M4755" s="42" t="s">
        <v>3422</v>
      </c>
      <c r="N4755" s="42" t="s">
        <v>2423</v>
      </c>
      <c r="O4755" s="137" t="s">
        <v>3423</v>
      </c>
      <c r="P4755" s="42" t="s">
        <v>64</v>
      </c>
      <c r="Q4755" s="42" t="s">
        <v>65</v>
      </c>
      <c r="R4755" s="42">
        <v>1</v>
      </c>
      <c r="S4755" s="137" t="s">
        <v>2419</v>
      </c>
      <c r="T4755" s="62">
        <v>700878750</v>
      </c>
      <c r="U4755" s="62">
        <v>678133632.87</v>
      </c>
      <c r="Z4755" s="54" t="s">
        <v>280</v>
      </c>
      <c r="AA4755" s="132">
        <v>7.8732526953214792E-6</v>
      </c>
      <c r="AJ4755" s="42"/>
      <c r="AM4755" s="42"/>
      <c r="AN4755" s="42"/>
      <c r="AO4755" s="42"/>
      <c r="AP4755" s="42"/>
      <c r="AY4755" s="42"/>
      <c r="AZ4755" s="42"/>
      <c r="BA4755" s="42"/>
      <c r="BB4755" s="42"/>
      <c r="BN4755" s="54" t="s">
        <v>4578</v>
      </c>
      <c r="BO4755" s="58" t="str">
        <f t="shared" si="74"/>
        <v>境内资产</v>
      </c>
      <c r="BP4755" s="58" t="str">
        <f>IF(M4755="",VLOOKUP(D4755,Sheet4!$A$1:$B$92,2,0),VLOOKUP(Q4755,Sheet4!$A$1:$B$92,2,0))</f>
        <v>保险资产管理产品</v>
      </c>
    </row>
    <row r="4756" spans="1:68" s="58" customFormat="1" ht="12.75" customHeight="1">
      <c r="A4756" s="64" t="s">
        <v>2556</v>
      </c>
      <c r="B4756" s="54" t="s">
        <v>2557</v>
      </c>
      <c r="C4756" s="252" t="s">
        <v>5552</v>
      </c>
      <c r="D4756" s="252" t="s">
        <v>672</v>
      </c>
      <c r="E4756" s="54" t="s">
        <v>2558</v>
      </c>
      <c r="F4756" s="54" t="s">
        <v>2557</v>
      </c>
      <c r="G4756" s="129">
        <v>32200</v>
      </c>
      <c r="H4756" s="323">
        <v>353997</v>
      </c>
      <c r="I4756" s="323">
        <v>299782</v>
      </c>
      <c r="J4756" s="42"/>
      <c r="K4756" s="42"/>
      <c r="L4756" s="42" t="s">
        <v>4489</v>
      </c>
      <c r="M4756" s="42" t="s">
        <v>3422</v>
      </c>
      <c r="N4756" s="42" t="s">
        <v>2423</v>
      </c>
      <c r="O4756" s="137" t="s">
        <v>3423</v>
      </c>
      <c r="P4756" s="42" t="s">
        <v>64</v>
      </c>
      <c r="Q4756" s="42" t="s">
        <v>65</v>
      </c>
      <c r="R4756" s="42">
        <v>1</v>
      </c>
      <c r="S4756" s="137" t="s">
        <v>2419</v>
      </c>
      <c r="T4756" s="62">
        <v>700878750</v>
      </c>
      <c r="U4756" s="62">
        <v>678133632.87</v>
      </c>
      <c r="Z4756" s="54" t="s">
        <v>68</v>
      </c>
      <c r="AA4756" s="132">
        <v>2.7007191770258501E-5</v>
      </c>
      <c r="AJ4756" s="42"/>
      <c r="AM4756" s="42"/>
      <c r="AN4756" s="42"/>
      <c r="AO4756" s="42"/>
      <c r="AP4756" s="42"/>
      <c r="AY4756" s="42"/>
      <c r="AZ4756" s="42"/>
      <c r="BA4756" s="42"/>
      <c r="BB4756" s="42"/>
      <c r="BN4756" s="54" t="s">
        <v>4578</v>
      </c>
      <c r="BO4756" s="58" t="str">
        <f t="shared" si="74"/>
        <v>境内资产</v>
      </c>
      <c r="BP4756" s="58" t="str">
        <f>IF(M4756="",VLOOKUP(D4756,Sheet4!$A$1:$B$92,2,0),VLOOKUP(Q4756,Sheet4!$A$1:$B$92,2,0))</f>
        <v>保险资产管理产品</v>
      </c>
    </row>
    <row r="4757" spans="1:68" s="58" customFormat="1" ht="12.75" customHeight="1">
      <c r="A4757" s="64" t="s">
        <v>2559</v>
      </c>
      <c r="B4757" s="54" t="s">
        <v>2560</v>
      </c>
      <c r="C4757" s="252" t="s">
        <v>5552</v>
      </c>
      <c r="D4757" s="252" t="s">
        <v>672</v>
      </c>
      <c r="E4757" s="54" t="s">
        <v>2561</v>
      </c>
      <c r="F4757" s="54" t="s">
        <v>2560</v>
      </c>
      <c r="G4757" s="129">
        <v>26900</v>
      </c>
      <c r="H4757" s="323">
        <v>367529.16</v>
      </c>
      <c r="I4757" s="323">
        <v>340285</v>
      </c>
      <c r="J4757" s="42"/>
      <c r="K4757" s="42"/>
      <c r="L4757" s="42" t="s">
        <v>4489</v>
      </c>
      <c r="M4757" s="42" t="s">
        <v>3422</v>
      </c>
      <c r="N4757" s="42" t="s">
        <v>2423</v>
      </c>
      <c r="O4757" s="137" t="s">
        <v>3423</v>
      </c>
      <c r="P4757" s="42" t="s">
        <v>64</v>
      </c>
      <c r="Q4757" s="42" t="s">
        <v>65</v>
      </c>
      <c r="R4757" s="42">
        <v>1</v>
      </c>
      <c r="S4757" s="137" t="s">
        <v>2419</v>
      </c>
      <c r="T4757" s="62">
        <v>700878750</v>
      </c>
      <c r="U4757" s="62">
        <v>678133632.87</v>
      </c>
      <c r="Z4757" s="54" t="s">
        <v>68</v>
      </c>
      <c r="AA4757" s="132">
        <v>2.9136321783253499E-5</v>
      </c>
      <c r="AJ4757" s="42"/>
      <c r="AM4757" s="42"/>
      <c r="AN4757" s="42"/>
      <c r="AO4757" s="42"/>
      <c r="AP4757" s="42"/>
      <c r="AY4757" s="42"/>
      <c r="AZ4757" s="42"/>
      <c r="BA4757" s="42"/>
      <c r="BB4757" s="42"/>
      <c r="BN4757" s="54" t="s">
        <v>4578</v>
      </c>
      <c r="BO4757" s="58" t="str">
        <f t="shared" si="74"/>
        <v>境内资产</v>
      </c>
      <c r="BP4757" s="58" t="str">
        <f>IF(M4757="",VLOOKUP(D4757,Sheet4!$A$1:$B$92,2,0),VLOOKUP(Q4757,Sheet4!$A$1:$B$92,2,0))</f>
        <v>保险资产管理产品</v>
      </c>
    </row>
    <row r="4758" spans="1:68" s="58" customFormat="1" ht="12.75" customHeight="1">
      <c r="A4758" s="64" t="s">
        <v>2562</v>
      </c>
      <c r="B4758" s="54" t="s">
        <v>2563</v>
      </c>
      <c r="C4758" s="252" t="s">
        <v>5552</v>
      </c>
      <c r="D4758" s="252" t="s">
        <v>672</v>
      </c>
      <c r="E4758" s="54" t="s">
        <v>2564</v>
      </c>
      <c r="F4758" s="54" t="s">
        <v>2563</v>
      </c>
      <c r="G4758" s="129">
        <v>8800</v>
      </c>
      <c r="H4758" s="323">
        <v>382069</v>
      </c>
      <c r="I4758" s="323">
        <v>255992</v>
      </c>
      <c r="J4758" s="42"/>
      <c r="K4758" s="42"/>
      <c r="L4758" s="42" t="s">
        <v>4489</v>
      </c>
      <c r="M4758" s="42" t="s">
        <v>3422</v>
      </c>
      <c r="N4758" s="42" t="s">
        <v>2423</v>
      </c>
      <c r="O4758" s="137" t="s">
        <v>3423</v>
      </c>
      <c r="P4758" s="42" t="s">
        <v>64</v>
      </c>
      <c r="Q4758" s="42" t="s">
        <v>65</v>
      </c>
      <c r="R4758" s="42">
        <v>1</v>
      </c>
      <c r="S4758" s="137" t="s">
        <v>2419</v>
      </c>
      <c r="T4758" s="62">
        <v>700878750</v>
      </c>
      <c r="U4758" s="62">
        <v>678133632.87</v>
      </c>
      <c r="Z4758" s="54" t="s">
        <v>68</v>
      </c>
      <c r="AA4758" s="132">
        <v>1.03982702581408E-5</v>
      </c>
      <c r="AJ4758" s="42"/>
      <c r="AM4758" s="42"/>
      <c r="AN4758" s="42"/>
      <c r="AO4758" s="42"/>
      <c r="AP4758" s="42"/>
      <c r="AY4758" s="42"/>
      <c r="AZ4758" s="42"/>
      <c r="BA4758" s="42"/>
      <c r="BB4758" s="42"/>
      <c r="BN4758" s="54" t="s">
        <v>4578</v>
      </c>
      <c r="BO4758" s="58" t="str">
        <f t="shared" si="74"/>
        <v>境内资产</v>
      </c>
      <c r="BP4758" s="58" t="str">
        <f>IF(M4758="",VLOOKUP(D4758,Sheet4!$A$1:$B$92,2,0),VLOOKUP(Q4758,Sheet4!$A$1:$B$92,2,0))</f>
        <v>保险资产管理产品</v>
      </c>
    </row>
    <row r="4759" spans="1:68" s="58" customFormat="1" ht="12.75" customHeight="1">
      <c r="A4759" s="64" t="s">
        <v>2565</v>
      </c>
      <c r="B4759" s="54" t="s">
        <v>2566</v>
      </c>
      <c r="C4759" s="252" t="s">
        <v>5552</v>
      </c>
      <c r="D4759" s="252" t="s">
        <v>672</v>
      </c>
      <c r="E4759" s="54" t="s">
        <v>2567</v>
      </c>
      <c r="F4759" s="54" t="s">
        <v>2566</v>
      </c>
      <c r="G4759" s="129">
        <v>51500</v>
      </c>
      <c r="H4759" s="323">
        <v>345416</v>
      </c>
      <c r="I4759" s="323">
        <v>301275</v>
      </c>
      <c r="J4759" s="42"/>
      <c r="K4759" s="42"/>
      <c r="L4759" s="42" t="s">
        <v>4489</v>
      </c>
      <c r="M4759" s="42" t="s">
        <v>3422</v>
      </c>
      <c r="N4759" s="42" t="s">
        <v>2423</v>
      </c>
      <c r="O4759" s="137" t="s">
        <v>3423</v>
      </c>
      <c r="P4759" s="42" t="s">
        <v>64</v>
      </c>
      <c r="Q4759" s="42" t="s">
        <v>65</v>
      </c>
      <c r="R4759" s="42">
        <v>1</v>
      </c>
      <c r="S4759" s="137" t="s">
        <v>2419</v>
      </c>
      <c r="T4759" s="62">
        <v>700878750</v>
      </c>
      <c r="U4759" s="62">
        <v>678133632.87</v>
      </c>
      <c r="Z4759" s="54" t="s">
        <v>68</v>
      </c>
      <c r="AA4759" s="132">
        <v>5.7463220991772999E-5</v>
      </c>
      <c r="AJ4759" s="42"/>
      <c r="AM4759" s="42"/>
      <c r="AN4759" s="42"/>
      <c r="AO4759" s="42"/>
      <c r="AP4759" s="42"/>
      <c r="AY4759" s="42"/>
      <c r="AZ4759" s="42"/>
      <c r="BA4759" s="42"/>
      <c r="BB4759" s="42"/>
      <c r="BN4759" s="54" t="s">
        <v>4578</v>
      </c>
      <c r="BO4759" s="58" t="str">
        <f t="shared" si="74"/>
        <v>境内资产</v>
      </c>
      <c r="BP4759" s="58" t="str">
        <f>IF(M4759="",VLOOKUP(D4759,Sheet4!$A$1:$B$92,2,0),VLOOKUP(Q4759,Sheet4!$A$1:$B$92,2,0))</f>
        <v>保险资产管理产品</v>
      </c>
    </row>
    <row r="4760" spans="1:68" s="58" customFormat="1" ht="12.75" customHeight="1">
      <c r="A4760" s="64" t="s">
        <v>2092</v>
      </c>
      <c r="B4760" s="54" t="s">
        <v>2568</v>
      </c>
      <c r="C4760" s="252" t="s">
        <v>5552</v>
      </c>
      <c r="D4760" s="252" t="s">
        <v>672</v>
      </c>
      <c r="E4760" s="54" t="s">
        <v>2569</v>
      </c>
      <c r="F4760" s="54" t="s">
        <v>2568</v>
      </c>
      <c r="G4760" s="129">
        <v>17550</v>
      </c>
      <c r="H4760" s="323">
        <v>826963.74</v>
      </c>
      <c r="I4760" s="323">
        <v>779220</v>
      </c>
      <c r="J4760" s="42"/>
      <c r="K4760" s="42"/>
      <c r="L4760" s="42" t="s">
        <v>4489</v>
      </c>
      <c r="M4760" s="42" t="s">
        <v>3422</v>
      </c>
      <c r="N4760" s="42" t="s">
        <v>2423</v>
      </c>
      <c r="O4760" s="137" t="s">
        <v>3423</v>
      </c>
      <c r="P4760" s="42" t="s">
        <v>64</v>
      </c>
      <c r="Q4760" s="42" t="s">
        <v>65</v>
      </c>
      <c r="R4760" s="42">
        <v>1</v>
      </c>
      <c r="S4760" s="137" t="s">
        <v>2419</v>
      </c>
      <c r="T4760" s="62">
        <v>700878750</v>
      </c>
      <c r="U4760" s="62">
        <v>678133632.87</v>
      </c>
      <c r="Z4760" s="54" t="s">
        <v>280</v>
      </c>
      <c r="AA4760" s="132">
        <v>6.9653158762117604E-6</v>
      </c>
      <c r="AJ4760" s="42"/>
      <c r="AM4760" s="42"/>
      <c r="AN4760" s="42"/>
      <c r="AO4760" s="42"/>
      <c r="AP4760" s="42"/>
      <c r="AY4760" s="42"/>
      <c r="AZ4760" s="42"/>
      <c r="BA4760" s="42"/>
      <c r="BB4760" s="42"/>
      <c r="BN4760" s="54" t="s">
        <v>4578</v>
      </c>
      <c r="BO4760" s="58" t="str">
        <f t="shared" si="74"/>
        <v>境内资产</v>
      </c>
      <c r="BP4760" s="58" t="str">
        <f>IF(M4760="",VLOOKUP(D4760,Sheet4!$A$1:$B$92,2,0),VLOOKUP(Q4760,Sheet4!$A$1:$B$92,2,0))</f>
        <v>保险资产管理产品</v>
      </c>
    </row>
    <row r="4761" spans="1:68" s="58" customFormat="1" ht="12.75" customHeight="1">
      <c r="A4761" s="64" t="s">
        <v>2570</v>
      </c>
      <c r="B4761" s="54" t="s">
        <v>2571</v>
      </c>
      <c r="C4761" s="252" t="s">
        <v>5552</v>
      </c>
      <c r="D4761" s="252" t="s">
        <v>672</v>
      </c>
      <c r="E4761" s="54" t="s">
        <v>2572</v>
      </c>
      <c r="F4761" s="54" t="s">
        <v>2571</v>
      </c>
      <c r="G4761" s="129">
        <v>55200</v>
      </c>
      <c r="H4761" s="323">
        <v>379131</v>
      </c>
      <c r="I4761" s="323">
        <v>346104</v>
      </c>
      <c r="J4761" s="42"/>
      <c r="K4761" s="42"/>
      <c r="L4761" s="42" t="s">
        <v>4489</v>
      </c>
      <c r="M4761" s="42" t="s">
        <v>3422</v>
      </c>
      <c r="N4761" s="42" t="s">
        <v>2423</v>
      </c>
      <c r="O4761" s="137" t="s">
        <v>3423</v>
      </c>
      <c r="P4761" s="42" t="s">
        <v>64</v>
      </c>
      <c r="Q4761" s="42" t="s">
        <v>65</v>
      </c>
      <c r="R4761" s="42">
        <v>1</v>
      </c>
      <c r="S4761" s="137" t="s">
        <v>2419</v>
      </c>
      <c r="T4761" s="62">
        <v>700878750</v>
      </c>
      <c r="U4761" s="62">
        <v>678133632.87</v>
      </c>
      <c r="Z4761" s="54" t="s">
        <v>68</v>
      </c>
      <c r="AA4761" s="132">
        <v>5.3308142120101798E-5</v>
      </c>
      <c r="AJ4761" s="42"/>
      <c r="AM4761" s="42"/>
      <c r="AN4761" s="42"/>
      <c r="AO4761" s="42"/>
      <c r="AP4761" s="42"/>
      <c r="AY4761" s="42"/>
      <c r="AZ4761" s="42"/>
      <c r="BA4761" s="42"/>
      <c r="BB4761" s="42"/>
      <c r="BN4761" s="54" t="s">
        <v>4578</v>
      </c>
      <c r="BO4761" s="58" t="str">
        <f t="shared" si="74"/>
        <v>境内资产</v>
      </c>
      <c r="BP4761" s="58" t="str">
        <f>IF(M4761="",VLOOKUP(D4761,Sheet4!$A$1:$B$92,2,0),VLOOKUP(Q4761,Sheet4!$A$1:$B$92,2,0))</f>
        <v>保险资产管理产品</v>
      </c>
    </row>
    <row r="4762" spans="1:68" s="58" customFormat="1" ht="12.75" customHeight="1">
      <c r="A4762" s="64" t="s">
        <v>2573</v>
      </c>
      <c r="B4762" s="54" t="s">
        <v>2574</v>
      </c>
      <c r="C4762" s="252" t="s">
        <v>5552</v>
      </c>
      <c r="D4762" s="252" t="s">
        <v>672</v>
      </c>
      <c r="E4762" s="54" t="s">
        <v>2575</v>
      </c>
      <c r="F4762" s="54" t="s">
        <v>2574</v>
      </c>
      <c r="G4762" s="129">
        <v>59500</v>
      </c>
      <c r="H4762" s="323">
        <v>669690</v>
      </c>
      <c r="I4762" s="323">
        <v>565250</v>
      </c>
      <c r="J4762" s="42"/>
      <c r="K4762" s="42"/>
      <c r="L4762" s="42" t="s">
        <v>4489</v>
      </c>
      <c r="M4762" s="42" t="s">
        <v>3422</v>
      </c>
      <c r="N4762" s="42" t="s">
        <v>2423</v>
      </c>
      <c r="O4762" s="137" t="s">
        <v>3423</v>
      </c>
      <c r="P4762" s="42" t="s">
        <v>64</v>
      </c>
      <c r="Q4762" s="42" t="s">
        <v>65</v>
      </c>
      <c r="R4762" s="42">
        <v>1</v>
      </c>
      <c r="S4762" s="137" t="s">
        <v>2419</v>
      </c>
      <c r="T4762" s="62">
        <v>700878750</v>
      </c>
      <c r="U4762" s="62">
        <v>678133632.87</v>
      </c>
      <c r="Z4762" s="54" t="s">
        <v>68</v>
      </c>
      <c r="AA4762" s="132">
        <v>1.5998412527267901E-4</v>
      </c>
      <c r="AJ4762" s="42"/>
      <c r="AM4762" s="42"/>
      <c r="AN4762" s="42"/>
      <c r="AO4762" s="42"/>
      <c r="AP4762" s="42"/>
      <c r="AY4762" s="42"/>
      <c r="AZ4762" s="42"/>
      <c r="BA4762" s="42"/>
      <c r="BB4762" s="42"/>
      <c r="BN4762" s="54" t="s">
        <v>4578</v>
      </c>
      <c r="BO4762" s="58" t="str">
        <f t="shared" si="74"/>
        <v>境内资产</v>
      </c>
      <c r="BP4762" s="58" t="str">
        <f>IF(M4762="",VLOOKUP(D4762,Sheet4!$A$1:$B$92,2,0),VLOOKUP(Q4762,Sheet4!$A$1:$B$92,2,0))</f>
        <v>保险资产管理产品</v>
      </c>
    </row>
    <row r="4763" spans="1:68" s="58" customFormat="1" ht="12.75" customHeight="1">
      <c r="A4763" s="64" t="s">
        <v>2576</v>
      </c>
      <c r="B4763" s="54" t="s">
        <v>2577</v>
      </c>
      <c r="C4763" s="252" t="s">
        <v>5552</v>
      </c>
      <c r="D4763" s="252" t="s">
        <v>672</v>
      </c>
      <c r="E4763" s="54" t="s">
        <v>2578</v>
      </c>
      <c r="F4763" s="54" t="s">
        <v>2577</v>
      </c>
      <c r="G4763" s="129">
        <v>15200</v>
      </c>
      <c r="H4763" s="323">
        <v>373748.91</v>
      </c>
      <c r="I4763" s="323">
        <v>339568</v>
      </c>
      <c r="J4763" s="42"/>
      <c r="K4763" s="42"/>
      <c r="L4763" s="42" t="s">
        <v>4489</v>
      </c>
      <c r="M4763" s="42" t="s">
        <v>3422</v>
      </c>
      <c r="N4763" s="42" t="s">
        <v>2423</v>
      </c>
      <c r="O4763" s="137" t="s">
        <v>3423</v>
      </c>
      <c r="P4763" s="42" t="s">
        <v>64</v>
      </c>
      <c r="Q4763" s="42" t="s">
        <v>65</v>
      </c>
      <c r="R4763" s="42">
        <v>1</v>
      </c>
      <c r="S4763" s="137" t="s">
        <v>2419</v>
      </c>
      <c r="T4763" s="62">
        <v>700878750</v>
      </c>
      <c r="U4763" s="62">
        <v>678133632.87</v>
      </c>
      <c r="Z4763" s="54" t="s">
        <v>68</v>
      </c>
      <c r="AA4763" s="132">
        <v>1.3634530456619001E-5</v>
      </c>
      <c r="AJ4763" s="42"/>
      <c r="AM4763" s="42"/>
      <c r="AN4763" s="42"/>
      <c r="AO4763" s="42"/>
      <c r="AP4763" s="42"/>
      <c r="AY4763" s="42"/>
      <c r="AZ4763" s="42"/>
      <c r="BA4763" s="42"/>
      <c r="BB4763" s="42"/>
      <c r="BN4763" s="54" t="s">
        <v>4578</v>
      </c>
      <c r="BO4763" s="58" t="str">
        <f t="shared" si="74"/>
        <v>境内资产</v>
      </c>
      <c r="BP4763" s="58" t="str">
        <f>IF(M4763="",VLOOKUP(D4763,Sheet4!$A$1:$B$92,2,0),VLOOKUP(Q4763,Sheet4!$A$1:$B$92,2,0))</f>
        <v>保险资产管理产品</v>
      </c>
    </row>
    <row r="4764" spans="1:68" s="58" customFormat="1" ht="12.75" customHeight="1">
      <c r="A4764" s="64" t="s">
        <v>2579</v>
      </c>
      <c r="B4764" s="54" t="s">
        <v>2580</v>
      </c>
      <c r="C4764" s="252" t="s">
        <v>5552</v>
      </c>
      <c r="D4764" s="252" t="s">
        <v>672</v>
      </c>
      <c r="E4764" s="54" t="s">
        <v>2581</v>
      </c>
      <c r="F4764" s="54" t="s">
        <v>2580</v>
      </c>
      <c r="G4764" s="129">
        <v>35500</v>
      </c>
      <c r="H4764" s="323">
        <v>684543</v>
      </c>
      <c r="I4764" s="323">
        <v>570840</v>
      </c>
      <c r="J4764" s="42"/>
      <c r="K4764" s="42"/>
      <c r="L4764" s="42" t="s">
        <v>4489</v>
      </c>
      <c r="M4764" s="42" t="s">
        <v>3422</v>
      </c>
      <c r="N4764" s="42" t="s">
        <v>2423</v>
      </c>
      <c r="O4764" s="137" t="s">
        <v>3423</v>
      </c>
      <c r="P4764" s="42" t="s">
        <v>64</v>
      </c>
      <c r="Q4764" s="42" t="s">
        <v>65</v>
      </c>
      <c r="R4764" s="42">
        <v>1</v>
      </c>
      <c r="S4764" s="137" t="s">
        <v>2419</v>
      </c>
      <c r="T4764" s="62">
        <v>700878750</v>
      </c>
      <c r="U4764" s="62">
        <v>678133632.87</v>
      </c>
      <c r="Z4764" s="54" t="s">
        <v>68</v>
      </c>
      <c r="AA4764" s="132">
        <v>2.8537587792592998E-5</v>
      </c>
      <c r="AJ4764" s="42"/>
      <c r="AM4764" s="42"/>
      <c r="AN4764" s="42"/>
      <c r="AO4764" s="42"/>
      <c r="AP4764" s="42"/>
      <c r="AY4764" s="42"/>
      <c r="AZ4764" s="42"/>
      <c r="BA4764" s="42"/>
      <c r="BB4764" s="42"/>
      <c r="BN4764" s="54" t="s">
        <v>4578</v>
      </c>
      <c r="BO4764" s="58" t="str">
        <f t="shared" si="74"/>
        <v>境内资产</v>
      </c>
      <c r="BP4764" s="58" t="str">
        <f>IF(M4764="",VLOOKUP(D4764,Sheet4!$A$1:$B$92,2,0),VLOOKUP(Q4764,Sheet4!$A$1:$B$92,2,0))</f>
        <v>保险资产管理产品</v>
      </c>
    </row>
    <row r="4765" spans="1:68" s="58" customFormat="1" ht="12.75" customHeight="1">
      <c r="A4765" s="64" t="s">
        <v>2582</v>
      </c>
      <c r="B4765" s="54" t="s">
        <v>2583</v>
      </c>
      <c r="C4765" s="252" t="s">
        <v>5552</v>
      </c>
      <c r="D4765" s="252" t="s">
        <v>672</v>
      </c>
      <c r="E4765" s="54" t="s">
        <v>2584</v>
      </c>
      <c r="F4765" s="54" t="s">
        <v>2583</v>
      </c>
      <c r="G4765" s="129">
        <v>10500</v>
      </c>
      <c r="H4765" s="323">
        <v>1608192.72</v>
      </c>
      <c r="I4765" s="323">
        <v>1518300</v>
      </c>
      <c r="J4765" s="42"/>
      <c r="K4765" s="42"/>
      <c r="L4765" s="42" t="s">
        <v>4489</v>
      </c>
      <c r="M4765" s="42" t="s">
        <v>3422</v>
      </c>
      <c r="N4765" s="42" t="s">
        <v>2423</v>
      </c>
      <c r="O4765" s="137" t="s">
        <v>3423</v>
      </c>
      <c r="P4765" s="42" t="s">
        <v>64</v>
      </c>
      <c r="Q4765" s="42" t="s">
        <v>65</v>
      </c>
      <c r="R4765" s="42">
        <v>1</v>
      </c>
      <c r="S4765" s="137" t="s">
        <v>2419</v>
      </c>
      <c r="T4765" s="62">
        <v>700878750</v>
      </c>
      <c r="U4765" s="62">
        <v>678133632.87</v>
      </c>
      <c r="Z4765" s="54" t="s">
        <v>280</v>
      </c>
      <c r="AA4765" s="132">
        <v>6.9675405510860103E-6</v>
      </c>
      <c r="AJ4765" s="42"/>
      <c r="AM4765" s="42"/>
      <c r="AN4765" s="42"/>
      <c r="AO4765" s="42"/>
      <c r="AP4765" s="42"/>
      <c r="AY4765" s="42"/>
      <c r="AZ4765" s="42"/>
      <c r="BA4765" s="42"/>
      <c r="BB4765" s="42"/>
      <c r="BN4765" s="54" t="s">
        <v>4578</v>
      </c>
      <c r="BO4765" s="58" t="str">
        <f t="shared" si="74"/>
        <v>境内资产</v>
      </c>
      <c r="BP4765" s="58" t="str">
        <f>IF(M4765="",VLOOKUP(D4765,Sheet4!$A$1:$B$92,2,0),VLOOKUP(Q4765,Sheet4!$A$1:$B$92,2,0))</f>
        <v>保险资产管理产品</v>
      </c>
    </row>
    <row r="4766" spans="1:68" s="58" customFormat="1" ht="12.75" customHeight="1">
      <c r="A4766" s="64" t="s">
        <v>2585</v>
      </c>
      <c r="B4766" s="54" t="s">
        <v>2586</v>
      </c>
      <c r="C4766" s="252" t="s">
        <v>5552</v>
      </c>
      <c r="D4766" s="252" t="s">
        <v>672</v>
      </c>
      <c r="E4766" s="54" t="s">
        <v>2587</v>
      </c>
      <c r="F4766" s="54" t="s">
        <v>2586</v>
      </c>
      <c r="G4766" s="129">
        <v>68600</v>
      </c>
      <c r="H4766" s="323">
        <v>324061</v>
      </c>
      <c r="I4766" s="323">
        <v>269598</v>
      </c>
      <c r="J4766" s="42"/>
      <c r="K4766" s="42"/>
      <c r="L4766" s="42" t="s">
        <v>4489</v>
      </c>
      <c r="M4766" s="42" t="s">
        <v>3422</v>
      </c>
      <c r="N4766" s="42" t="s">
        <v>2423</v>
      </c>
      <c r="O4766" s="137" t="s">
        <v>3423</v>
      </c>
      <c r="P4766" s="42" t="s">
        <v>64</v>
      </c>
      <c r="Q4766" s="42" t="s">
        <v>65</v>
      </c>
      <c r="R4766" s="42">
        <v>1</v>
      </c>
      <c r="S4766" s="137" t="s">
        <v>2419</v>
      </c>
      <c r="T4766" s="62">
        <v>700878750</v>
      </c>
      <c r="U4766" s="62">
        <v>678133632.87</v>
      </c>
      <c r="Z4766" s="54" t="s">
        <v>68</v>
      </c>
      <c r="AA4766" s="132">
        <v>7.7207674644995299E-5</v>
      </c>
      <c r="AJ4766" s="42"/>
      <c r="AM4766" s="42"/>
      <c r="AN4766" s="42"/>
      <c r="AO4766" s="42"/>
      <c r="AP4766" s="42"/>
      <c r="AY4766" s="42"/>
      <c r="AZ4766" s="42"/>
      <c r="BA4766" s="42"/>
      <c r="BB4766" s="42"/>
      <c r="BN4766" s="54" t="s">
        <v>4578</v>
      </c>
      <c r="BO4766" s="58" t="str">
        <f t="shared" si="74"/>
        <v>境内资产</v>
      </c>
      <c r="BP4766" s="58" t="str">
        <f>IF(M4766="",VLOOKUP(D4766,Sheet4!$A$1:$B$92,2,0),VLOOKUP(Q4766,Sheet4!$A$1:$B$92,2,0))</f>
        <v>保险资产管理产品</v>
      </c>
    </row>
    <row r="4767" spans="1:68" s="58" customFormat="1" ht="12.75" customHeight="1">
      <c r="A4767" s="64" t="s">
        <v>2588</v>
      </c>
      <c r="B4767" s="54" t="s">
        <v>2589</v>
      </c>
      <c r="C4767" s="252" t="s">
        <v>5552</v>
      </c>
      <c r="D4767" s="252" t="s">
        <v>672</v>
      </c>
      <c r="E4767" s="54" t="s">
        <v>2590</v>
      </c>
      <c r="F4767" s="54" t="s">
        <v>2589</v>
      </c>
      <c r="G4767" s="129">
        <v>17200</v>
      </c>
      <c r="H4767" s="323">
        <v>356049</v>
      </c>
      <c r="I4767" s="323">
        <v>287756</v>
      </c>
      <c r="J4767" s="42"/>
      <c r="K4767" s="42"/>
      <c r="L4767" s="42" t="s">
        <v>4489</v>
      </c>
      <c r="M4767" s="42" t="s">
        <v>3422</v>
      </c>
      <c r="N4767" s="42" t="s">
        <v>2423</v>
      </c>
      <c r="O4767" s="137" t="s">
        <v>3423</v>
      </c>
      <c r="P4767" s="42" t="s">
        <v>64</v>
      </c>
      <c r="Q4767" s="42" t="s">
        <v>65</v>
      </c>
      <c r="R4767" s="42">
        <v>1</v>
      </c>
      <c r="S4767" s="137" t="s">
        <v>2419</v>
      </c>
      <c r="T4767" s="62">
        <v>700878750</v>
      </c>
      <c r="U4767" s="62">
        <v>678133632.87</v>
      </c>
      <c r="Z4767" s="54" t="s">
        <v>68</v>
      </c>
      <c r="AA4767" s="132">
        <v>2.96725354002016E-5</v>
      </c>
      <c r="AJ4767" s="42"/>
      <c r="AM4767" s="42"/>
      <c r="AN4767" s="42"/>
      <c r="AO4767" s="42"/>
      <c r="AP4767" s="42"/>
      <c r="AY4767" s="42"/>
      <c r="AZ4767" s="42"/>
      <c r="BA4767" s="42"/>
      <c r="BB4767" s="42"/>
      <c r="BN4767" s="54" t="s">
        <v>4578</v>
      </c>
      <c r="BO4767" s="58" t="str">
        <f t="shared" si="74"/>
        <v>境内资产</v>
      </c>
      <c r="BP4767" s="58" t="str">
        <f>IF(M4767="",VLOOKUP(D4767,Sheet4!$A$1:$B$92,2,0),VLOOKUP(Q4767,Sheet4!$A$1:$B$92,2,0))</f>
        <v>保险资产管理产品</v>
      </c>
    </row>
    <row r="4768" spans="1:68" s="58" customFormat="1" ht="12.75" customHeight="1">
      <c r="A4768" s="64" t="s">
        <v>2591</v>
      </c>
      <c r="B4768" s="54" t="s">
        <v>2592</v>
      </c>
      <c r="C4768" s="252" t="s">
        <v>5552</v>
      </c>
      <c r="D4768" s="252" t="s">
        <v>672</v>
      </c>
      <c r="E4768" s="54" t="s">
        <v>2593</v>
      </c>
      <c r="F4768" s="54" t="s">
        <v>2592</v>
      </c>
      <c r="G4768" s="129">
        <v>27000</v>
      </c>
      <c r="H4768" s="323">
        <v>555454.28</v>
      </c>
      <c r="I4768" s="323">
        <v>433080</v>
      </c>
      <c r="J4768" s="42"/>
      <c r="K4768" s="42"/>
      <c r="L4768" s="42" t="s">
        <v>4489</v>
      </c>
      <c r="M4768" s="42" t="s">
        <v>3422</v>
      </c>
      <c r="N4768" s="42" t="s">
        <v>2423</v>
      </c>
      <c r="O4768" s="137" t="s">
        <v>3423</v>
      </c>
      <c r="P4768" s="42" t="s">
        <v>64</v>
      </c>
      <c r="Q4768" s="42" t="s">
        <v>65</v>
      </c>
      <c r="R4768" s="42">
        <v>1</v>
      </c>
      <c r="S4768" s="137" t="s">
        <v>2419</v>
      </c>
      <c r="T4768" s="62">
        <v>700878750</v>
      </c>
      <c r="U4768" s="62">
        <v>678133632.87</v>
      </c>
      <c r="Z4768" s="54" t="s">
        <v>68</v>
      </c>
      <c r="AA4768" s="132">
        <v>1.57906988300502E-5</v>
      </c>
      <c r="AJ4768" s="42"/>
      <c r="AM4768" s="42"/>
      <c r="AN4768" s="42"/>
      <c r="AO4768" s="42"/>
      <c r="AP4768" s="42"/>
      <c r="AY4768" s="42"/>
      <c r="AZ4768" s="42"/>
      <c r="BA4768" s="42"/>
      <c r="BB4768" s="42"/>
      <c r="BN4768" s="54" t="s">
        <v>4578</v>
      </c>
      <c r="BO4768" s="58" t="str">
        <f t="shared" si="74"/>
        <v>境内资产</v>
      </c>
      <c r="BP4768" s="58" t="str">
        <f>IF(M4768="",VLOOKUP(D4768,Sheet4!$A$1:$B$92,2,0),VLOOKUP(Q4768,Sheet4!$A$1:$B$92,2,0))</f>
        <v>保险资产管理产品</v>
      </c>
    </row>
    <row r="4769" spans="1:68" s="58" customFormat="1" ht="12.75" customHeight="1">
      <c r="A4769" s="64" t="s">
        <v>2594</v>
      </c>
      <c r="B4769" s="54" t="s">
        <v>2595</v>
      </c>
      <c r="C4769" s="252" t="s">
        <v>5552</v>
      </c>
      <c r="D4769" s="252" t="s">
        <v>672</v>
      </c>
      <c r="E4769" s="54" t="s">
        <v>2596</v>
      </c>
      <c r="F4769" s="54" t="s">
        <v>2595</v>
      </c>
      <c r="G4769" s="129">
        <v>44000</v>
      </c>
      <c r="H4769" s="323">
        <v>642504</v>
      </c>
      <c r="I4769" s="323">
        <v>507760</v>
      </c>
      <c r="J4769" s="42"/>
      <c r="K4769" s="42"/>
      <c r="L4769" s="42" t="s">
        <v>4489</v>
      </c>
      <c r="M4769" s="42" t="s">
        <v>3422</v>
      </c>
      <c r="N4769" s="42" t="s">
        <v>2423</v>
      </c>
      <c r="O4769" s="137" t="s">
        <v>3423</v>
      </c>
      <c r="P4769" s="42" t="s">
        <v>64</v>
      </c>
      <c r="Q4769" s="42" t="s">
        <v>65</v>
      </c>
      <c r="R4769" s="42">
        <v>1</v>
      </c>
      <c r="S4769" s="137" t="s">
        <v>2419</v>
      </c>
      <c r="T4769" s="62">
        <v>700878750</v>
      </c>
      <c r="U4769" s="62">
        <v>678133632.87</v>
      </c>
      <c r="Z4769" s="54" t="s">
        <v>68</v>
      </c>
      <c r="AA4769" s="132">
        <v>1.8529849224966802E-5</v>
      </c>
      <c r="AJ4769" s="42"/>
      <c r="AM4769" s="42"/>
      <c r="AN4769" s="42"/>
      <c r="AO4769" s="42"/>
      <c r="AP4769" s="42"/>
      <c r="AY4769" s="42"/>
      <c r="AZ4769" s="42"/>
      <c r="BA4769" s="42"/>
      <c r="BB4769" s="42"/>
      <c r="BN4769" s="54" t="s">
        <v>4578</v>
      </c>
      <c r="BO4769" s="58" t="str">
        <f t="shared" si="74"/>
        <v>境内资产</v>
      </c>
      <c r="BP4769" s="58" t="str">
        <f>IF(M4769="",VLOOKUP(D4769,Sheet4!$A$1:$B$92,2,0),VLOOKUP(Q4769,Sheet4!$A$1:$B$92,2,0))</f>
        <v>保险资产管理产品</v>
      </c>
    </row>
    <row r="4770" spans="1:68" s="58" customFormat="1" ht="12.75" customHeight="1">
      <c r="A4770" s="64" t="s">
        <v>2597</v>
      </c>
      <c r="B4770" s="54" t="s">
        <v>2598</v>
      </c>
      <c r="C4770" s="252" t="s">
        <v>5552</v>
      </c>
      <c r="D4770" s="252" t="s">
        <v>672</v>
      </c>
      <c r="E4770" s="54" t="s">
        <v>2599</v>
      </c>
      <c r="F4770" s="54" t="s">
        <v>2598</v>
      </c>
      <c r="G4770" s="129">
        <v>14000</v>
      </c>
      <c r="H4770" s="323">
        <v>664202.42000000004</v>
      </c>
      <c r="I4770" s="323">
        <v>585060</v>
      </c>
      <c r="J4770" s="42"/>
      <c r="K4770" s="42"/>
      <c r="L4770" s="42" t="s">
        <v>4489</v>
      </c>
      <c r="M4770" s="42" t="s">
        <v>3422</v>
      </c>
      <c r="N4770" s="42" t="s">
        <v>2423</v>
      </c>
      <c r="O4770" s="137" t="s">
        <v>3423</v>
      </c>
      <c r="P4770" s="42" t="s">
        <v>64</v>
      </c>
      <c r="Q4770" s="42" t="s">
        <v>65</v>
      </c>
      <c r="R4770" s="42">
        <v>1</v>
      </c>
      <c r="S4770" s="137" t="s">
        <v>2419</v>
      </c>
      <c r="T4770" s="62">
        <v>700878750</v>
      </c>
      <c r="U4770" s="62">
        <v>678133632.87</v>
      </c>
      <c r="Z4770" s="54" t="s">
        <v>280</v>
      </c>
      <c r="AA4770" s="132">
        <v>1.17608746736556E-5</v>
      </c>
      <c r="AJ4770" s="42"/>
      <c r="AM4770" s="42"/>
      <c r="AN4770" s="42"/>
      <c r="AO4770" s="42"/>
      <c r="AP4770" s="42"/>
      <c r="AY4770" s="42"/>
      <c r="AZ4770" s="42"/>
      <c r="BA4770" s="42"/>
      <c r="BB4770" s="42"/>
      <c r="BN4770" s="54" t="s">
        <v>4578</v>
      </c>
      <c r="BO4770" s="58" t="str">
        <f t="shared" si="74"/>
        <v>境内资产</v>
      </c>
      <c r="BP4770" s="58" t="str">
        <f>IF(M4770="",VLOOKUP(D4770,Sheet4!$A$1:$B$92,2,0),VLOOKUP(Q4770,Sheet4!$A$1:$B$92,2,0))</f>
        <v>保险资产管理产品</v>
      </c>
    </row>
    <row r="4771" spans="1:68" s="58" customFormat="1" ht="12.75" customHeight="1">
      <c r="A4771" s="64" t="s">
        <v>2600</v>
      </c>
      <c r="B4771" s="54" t="s">
        <v>2601</v>
      </c>
      <c r="C4771" s="252" t="s">
        <v>5552</v>
      </c>
      <c r="D4771" s="252" t="s">
        <v>672</v>
      </c>
      <c r="E4771" s="54" t="s">
        <v>2602</v>
      </c>
      <c r="F4771" s="54" t="s">
        <v>2601</v>
      </c>
      <c r="G4771" s="129">
        <v>70400</v>
      </c>
      <c r="H4771" s="323">
        <v>566768</v>
      </c>
      <c r="I4771" s="323">
        <v>487872</v>
      </c>
      <c r="J4771" s="42"/>
      <c r="K4771" s="42"/>
      <c r="L4771" s="42" t="s">
        <v>4489</v>
      </c>
      <c r="M4771" s="42" t="s">
        <v>3422</v>
      </c>
      <c r="N4771" s="42" t="s">
        <v>2423</v>
      </c>
      <c r="O4771" s="137" t="s">
        <v>3423</v>
      </c>
      <c r="P4771" s="42" t="s">
        <v>64</v>
      </c>
      <c r="Q4771" s="42" t="s">
        <v>65</v>
      </c>
      <c r="R4771" s="42">
        <v>1</v>
      </c>
      <c r="S4771" s="137" t="s">
        <v>2419</v>
      </c>
      <c r="T4771" s="62">
        <v>700878750</v>
      </c>
      <c r="U4771" s="62">
        <v>678133632.87</v>
      </c>
      <c r="Z4771" s="54" t="s">
        <v>68</v>
      </c>
      <c r="AA4771" s="132">
        <v>3.05541554882961E-5</v>
      </c>
      <c r="AJ4771" s="42"/>
      <c r="AM4771" s="42"/>
      <c r="AN4771" s="42"/>
      <c r="AO4771" s="42"/>
      <c r="AP4771" s="42"/>
      <c r="AY4771" s="42"/>
      <c r="AZ4771" s="42"/>
      <c r="BA4771" s="42"/>
      <c r="BB4771" s="42"/>
      <c r="BN4771" s="54" t="s">
        <v>4578</v>
      </c>
      <c r="BO4771" s="58" t="str">
        <f t="shared" si="74"/>
        <v>境内资产</v>
      </c>
      <c r="BP4771" s="58" t="str">
        <f>IF(M4771="",VLOOKUP(D4771,Sheet4!$A$1:$B$92,2,0),VLOOKUP(Q4771,Sheet4!$A$1:$B$92,2,0))</f>
        <v>保险资产管理产品</v>
      </c>
    </row>
    <row r="4772" spans="1:68" s="58" customFormat="1" ht="12.75" customHeight="1">
      <c r="A4772" s="64" t="s">
        <v>2603</v>
      </c>
      <c r="B4772" s="54" t="s">
        <v>2604</v>
      </c>
      <c r="C4772" s="252" t="s">
        <v>5552</v>
      </c>
      <c r="D4772" s="252" t="s">
        <v>672</v>
      </c>
      <c r="E4772" s="54" t="s">
        <v>2605</v>
      </c>
      <c r="F4772" s="54" t="s">
        <v>2604</v>
      </c>
      <c r="G4772" s="129">
        <v>36700</v>
      </c>
      <c r="H4772" s="323">
        <v>303768</v>
      </c>
      <c r="I4772" s="323">
        <v>280388</v>
      </c>
      <c r="J4772" s="42"/>
      <c r="K4772" s="42"/>
      <c r="L4772" s="42" t="s">
        <v>4489</v>
      </c>
      <c r="M4772" s="42" t="s">
        <v>3422</v>
      </c>
      <c r="N4772" s="42" t="s">
        <v>2423</v>
      </c>
      <c r="O4772" s="137" t="s">
        <v>3423</v>
      </c>
      <c r="P4772" s="42" t="s">
        <v>64</v>
      </c>
      <c r="Q4772" s="42" t="s">
        <v>65</v>
      </c>
      <c r="R4772" s="42">
        <v>1</v>
      </c>
      <c r="S4772" s="137" t="s">
        <v>2419</v>
      </c>
      <c r="T4772" s="62">
        <v>700878750</v>
      </c>
      <c r="U4772" s="62">
        <v>678133632.87</v>
      </c>
      <c r="Z4772" s="54" t="s">
        <v>68</v>
      </c>
      <c r="AA4772" s="132">
        <v>3.1899174272055602E-5</v>
      </c>
      <c r="AJ4772" s="42"/>
      <c r="AM4772" s="42"/>
      <c r="AN4772" s="42"/>
      <c r="AO4772" s="42"/>
      <c r="AP4772" s="42"/>
      <c r="AY4772" s="42"/>
      <c r="AZ4772" s="42"/>
      <c r="BA4772" s="42"/>
      <c r="BB4772" s="42"/>
      <c r="BN4772" s="54" t="s">
        <v>4578</v>
      </c>
      <c r="BO4772" s="58" t="str">
        <f t="shared" si="74"/>
        <v>境内资产</v>
      </c>
      <c r="BP4772" s="58" t="str">
        <f>IF(M4772="",VLOOKUP(D4772,Sheet4!$A$1:$B$92,2,0),VLOOKUP(Q4772,Sheet4!$A$1:$B$92,2,0))</f>
        <v>保险资产管理产品</v>
      </c>
    </row>
    <row r="4773" spans="1:68" s="58" customFormat="1" ht="12.75" customHeight="1">
      <c r="A4773" s="64" t="s">
        <v>2606</v>
      </c>
      <c r="B4773" s="54" t="s">
        <v>2607</v>
      </c>
      <c r="C4773" s="252" t="s">
        <v>5552</v>
      </c>
      <c r="D4773" s="252" t="s">
        <v>672</v>
      </c>
      <c r="E4773" s="54" t="s">
        <v>2608</v>
      </c>
      <c r="F4773" s="54" t="s">
        <v>2607</v>
      </c>
      <c r="G4773" s="129">
        <v>6500</v>
      </c>
      <c r="H4773" s="323">
        <v>854834</v>
      </c>
      <c r="I4773" s="323">
        <v>688025</v>
      </c>
      <c r="J4773" s="42"/>
      <c r="K4773" s="42"/>
      <c r="L4773" s="42" t="s">
        <v>4489</v>
      </c>
      <c r="M4773" s="42" t="s">
        <v>3422</v>
      </c>
      <c r="N4773" s="42" t="s">
        <v>2423</v>
      </c>
      <c r="O4773" s="137" t="s">
        <v>3423</v>
      </c>
      <c r="P4773" s="42" t="s">
        <v>64</v>
      </c>
      <c r="Q4773" s="42" t="s">
        <v>65</v>
      </c>
      <c r="R4773" s="42">
        <v>1</v>
      </c>
      <c r="S4773" s="137" t="s">
        <v>2419</v>
      </c>
      <c r="T4773" s="62">
        <v>700878750</v>
      </c>
      <c r="U4773" s="62">
        <v>678133632.87</v>
      </c>
      <c r="Z4773" s="54" t="s">
        <v>280</v>
      </c>
      <c r="AA4773" s="132">
        <v>4.5218055655885501E-6</v>
      </c>
      <c r="AJ4773" s="42"/>
      <c r="AM4773" s="42"/>
      <c r="AN4773" s="42"/>
      <c r="AO4773" s="42"/>
      <c r="AP4773" s="42"/>
      <c r="AY4773" s="42"/>
      <c r="AZ4773" s="42"/>
      <c r="BA4773" s="42"/>
      <c r="BB4773" s="42"/>
      <c r="BN4773" s="54" t="s">
        <v>4578</v>
      </c>
      <c r="BO4773" s="58" t="str">
        <f t="shared" si="74"/>
        <v>境内资产</v>
      </c>
      <c r="BP4773" s="58" t="str">
        <f>IF(M4773="",VLOOKUP(D4773,Sheet4!$A$1:$B$92,2,0),VLOOKUP(Q4773,Sheet4!$A$1:$B$92,2,0))</f>
        <v>保险资产管理产品</v>
      </c>
    </row>
    <row r="4774" spans="1:68" s="58" customFormat="1" ht="12.75" customHeight="1">
      <c r="A4774" s="64" t="s">
        <v>2609</v>
      </c>
      <c r="B4774" s="54" t="s">
        <v>2610</v>
      </c>
      <c r="C4774" s="252" t="s">
        <v>5552</v>
      </c>
      <c r="D4774" s="252" t="s">
        <v>672</v>
      </c>
      <c r="E4774" s="54" t="s">
        <v>2611</v>
      </c>
      <c r="F4774" s="54" t="s">
        <v>2610</v>
      </c>
      <c r="G4774" s="129">
        <v>34400</v>
      </c>
      <c r="H4774" s="323">
        <v>347085</v>
      </c>
      <c r="I4774" s="323">
        <v>303752</v>
      </c>
      <c r="J4774" s="42"/>
      <c r="K4774" s="42"/>
      <c r="L4774" s="42" t="s">
        <v>4489</v>
      </c>
      <c r="M4774" s="42" t="s">
        <v>3422</v>
      </c>
      <c r="N4774" s="42" t="s">
        <v>2423</v>
      </c>
      <c r="O4774" s="137" t="s">
        <v>3423</v>
      </c>
      <c r="P4774" s="42" t="s">
        <v>64</v>
      </c>
      <c r="Q4774" s="42" t="s">
        <v>65</v>
      </c>
      <c r="R4774" s="42">
        <v>1</v>
      </c>
      <c r="S4774" s="137" t="s">
        <v>2419</v>
      </c>
      <c r="T4774" s="62">
        <v>700878750</v>
      </c>
      <c r="U4774" s="62">
        <v>678133632.87</v>
      </c>
      <c r="Z4774" s="54" t="s">
        <v>68</v>
      </c>
      <c r="AA4774" s="132">
        <v>1.49276486097963E-5</v>
      </c>
      <c r="AJ4774" s="42"/>
      <c r="AM4774" s="42"/>
      <c r="AN4774" s="42"/>
      <c r="AO4774" s="42"/>
      <c r="AP4774" s="42"/>
      <c r="AY4774" s="42"/>
      <c r="AZ4774" s="42"/>
      <c r="BA4774" s="42"/>
      <c r="BB4774" s="42"/>
      <c r="BN4774" s="54" t="s">
        <v>4578</v>
      </c>
      <c r="BO4774" s="58" t="str">
        <f t="shared" si="74"/>
        <v>境内资产</v>
      </c>
      <c r="BP4774" s="58" t="str">
        <f>IF(M4774="",VLOOKUP(D4774,Sheet4!$A$1:$B$92,2,0),VLOOKUP(Q4774,Sheet4!$A$1:$B$92,2,0))</f>
        <v>保险资产管理产品</v>
      </c>
    </row>
    <row r="4775" spans="1:68" s="58" customFormat="1" ht="12.75" customHeight="1">
      <c r="A4775" s="64" t="s">
        <v>2612</v>
      </c>
      <c r="B4775" s="54" t="s">
        <v>2613</v>
      </c>
      <c r="C4775" s="252" t="s">
        <v>5552</v>
      </c>
      <c r="D4775" s="252" t="s">
        <v>672</v>
      </c>
      <c r="E4775" s="54" t="s">
        <v>2614</v>
      </c>
      <c r="F4775" s="54" t="s">
        <v>2613</v>
      </c>
      <c r="G4775" s="129">
        <v>32500</v>
      </c>
      <c r="H4775" s="323">
        <v>1095141</v>
      </c>
      <c r="I4775" s="323">
        <v>1115725</v>
      </c>
      <c r="J4775" s="42"/>
      <c r="K4775" s="42"/>
      <c r="L4775" s="42" t="s">
        <v>4489</v>
      </c>
      <c r="M4775" s="42" t="s">
        <v>3422</v>
      </c>
      <c r="N4775" s="42" t="s">
        <v>2423</v>
      </c>
      <c r="O4775" s="137" t="s">
        <v>3423</v>
      </c>
      <c r="P4775" s="42" t="s">
        <v>64</v>
      </c>
      <c r="Q4775" s="42" t="s">
        <v>65</v>
      </c>
      <c r="R4775" s="42">
        <v>1</v>
      </c>
      <c r="S4775" s="137" t="s">
        <v>2419</v>
      </c>
      <c r="T4775" s="62">
        <v>700878750</v>
      </c>
      <c r="U4775" s="62">
        <v>678133632.87</v>
      </c>
      <c r="Z4775" s="54" t="s">
        <v>68</v>
      </c>
      <c r="AA4775" s="132">
        <v>3.6614354172892097E-5</v>
      </c>
      <c r="AJ4775" s="42"/>
      <c r="AM4775" s="42"/>
      <c r="AN4775" s="42"/>
      <c r="AO4775" s="42"/>
      <c r="AP4775" s="42"/>
      <c r="AY4775" s="42"/>
      <c r="AZ4775" s="42"/>
      <c r="BA4775" s="42"/>
      <c r="BB4775" s="42"/>
      <c r="BN4775" s="54" t="s">
        <v>4578</v>
      </c>
      <c r="BO4775" s="58" t="str">
        <f t="shared" si="74"/>
        <v>境内资产</v>
      </c>
      <c r="BP4775" s="58" t="str">
        <f>IF(M4775="",VLOOKUP(D4775,Sheet4!$A$1:$B$92,2,0),VLOOKUP(Q4775,Sheet4!$A$1:$B$92,2,0))</f>
        <v>保险资产管理产品</v>
      </c>
    </row>
    <row r="4776" spans="1:68" s="58" customFormat="1" ht="12.75" customHeight="1">
      <c r="A4776" s="64" t="s">
        <v>2615</v>
      </c>
      <c r="B4776" s="54" t="s">
        <v>2616</v>
      </c>
      <c r="C4776" s="252" t="s">
        <v>5552</v>
      </c>
      <c r="D4776" s="252" t="s">
        <v>672</v>
      </c>
      <c r="E4776" s="54" t="s">
        <v>2617</v>
      </c>
      <c r="F4776" s="54" t="s">
        <v>2616</v>
      </c>
      <c r="G4776" s="129">
        <v>31500</v>
      </c>
      <c r="H4776" s="323">
        <v>856416.68</v>
      </c>
      <c r="I4776" s="323">
        <v>691425</v>
      </c>
      <c r="J4776" s="42"/>
      <c r="K4776" s="42"/>
      <c r="L4776" s="42" t="s">
        <v>4489</v>
      </c>
      <c r="M4776" s="42" t="s">
        <v>3422</v>
      </c>
      <c r="N4776" s="42" t="s">
        <v>2423</v>
      </c>
      <c r="O4776" s="137" t="s">
        <v>3423</v>
      </c>
      <c r="P4776" s="42" t="s">
        <v>64</v>
      </c>
      <c r="Q4776" s="42" t="s">
        <v>65</v>
      </c>
      <c r="R4776" s="42">
        <v>1</v>
      </c>
      <c r="S4776" s="137" t="s">
        <v>2419</v>
      </c>
      <c r="T4776" s="62">
        <v>700878750</v>
      </c>
      <c r="U4776" s="62">
        <v>678133632.87</v>
      </c>
      <c r="Z4776" s="54" t="s">
        <v>280</v>
      </c>
      <c r="AA4776" s="132">
        <v>1.42028528390372E-5</v>
      </c>
      <c r="AJ4776" s="42"/>
      <c r="AM4776" s="42"/>
      <c r="AN4776" s="42"/>
      <c r="AO4776" s="42"/>
      <c r="AP4776" s="42"/>
      <c r="AY4776" s="42"/>
      <c r="AZ4776" s="42"/>
      <c r="BA4776" s="42"/>
      <c r="BB4776" s="42"/>
      <c r="BN4776" s="54" t="s">
        <v>4578</v>
      </c>
      <c r="BO4776" s="58" t="str">
        <f t="shared" si="74"/>
        <v>境内资产</v>
      </c>
      <c r="BP4776" s="58" t="str">
        <f>IF(M4776="",VLOOKUP(D4776,Sheet4!$A$1:$B$92,2,0),VLOOKUP(Q4776,Sheet4!$A$1:$B$92,2,0))</f>
        <v>保险资产管理产品</v>
      </c>
    </row>
    <row r="4777" spans="1:68" s="58" customFormat="1" ht="12.75" customHeight="1">
      <c r="A4777" s="64" t="s">
        <v>2618</v>
      </c>
      <c r="B4777" s="54" t="s">
        <v>2619</v>
      </c>
      <c r="C4777" s="252" t="s">
        <v>5552</v>
      </c>
      <c r="D4777" s="252" t="s">
        <v>672</v>
      </c>
      <c r="E4777" s="54" t="s">
        <v>2620</v>
      </c>
      <c r="F4777" s="54" t="s">
        <v>2619</v>
      </c>
      <c r="G4777" s="129">
        <v>22200</v>
      </c>
      <c r="H4777" s="323">
        <v>219223</v>
      </c>
      <c r="I4777" s="323">
        <v>155844</v>
      </c>
      <c r="J4777" s="42"/>
      <c r="K4777" s="42"/>
      <c r="L4777" s="42" t="s">
        <v>4489</v>
      </c>
      <c r="M4777" s="42" t="s">
        <v>3422</v>
      </c>
      <c r="N4777" s="42" t="s">
        <v>2423</v>
      </c>
      <c r="O4777" s="137" t="s">
        <v>3423</v>
      </c>
      <c r="P4777" s="42" t="s">
        <v>64</v>
      </c>
      <c r="Q4777" s="42" t="s">
        <v>65</v>
      </c>
      <c r="R4777" s="42">
        <v>1</v>
      </c>
      <c r="S4777" s="137" t="s">
        <v>2419</v>
      </c>
      <c r="T4777" s="62">
        <v>700878750</v>
      </c>
      <c r="U4777" s="62">
        <v>678133632.87</v>
      </c>
      <c r="Z4777" s="54" t="s">
        <v>68</v>
      </c>
      <c r="AA4777" s="132">
        <v>6.7079294978480199E-5</v>
      </c>
      <c r="AJ4777" s="42"/>
      <c r="AM4777" s="42"/>
      <c r="AN4777" s="42"/>
      <c r="AO4777" s="42"/>
      <c r="AP4777" s="42"/>
      <c r="AY4777" s="42"/>
      <c r="AZ4777" s="42"/>
      <c r="BA4777" s="42"/>
      <c r="BB4777" s="42"/>
      <c r="BN4777" s="54" t="s">
        <v>4578</v>
      </c>
      <c r="BO4777" s="58" t="str">
        <f t="shared" si="74"/>
        <v>境内资产</v>
      </c>
      <c r="BP4777" s="58" t="str">
        <f>IF(M4777="",VLOOKUP(D4777,Sheet4!$A$1:$B$92,2,0),VLOOKUP(Q4777,Sheet4!$A$1:$B$92,2,0))</f>
        <v>保险资产管理产品</v>
      </c>
    </row>
    <row r="4778" spans="1:68" s="58" customFormat="1" ht="12.75" customHeight="1">
      <c r="A4778" s="64" t="s">
        <v>2621</v>
      </c>
      <c r="B4778" s="54" t="s">
        <v>2622</v>
      </c>
      <c r="C4778" s="252" t="s">
        <v>5552</v>
      </c>
      <c r="D4778" s="252" t="s">
        <v>672</v>
      </c>
      <c r="E4778" s="54" t="s">
        <v>2623</v>
      </c>
      <c r="F4778" s="54" t="s">
        <v>2622</v>
      </c>
      <c r="G4778" s="129">
        <v>5900</v>
      </c>
      <c r="H4778" s="323">
        <v>1425742.53</v>
      </c>
      <c r="I4778" s="323">
        <v>1368682</v>
      </c>
      <c r="J4778" s="42"/>
      <c r="K4778" s="42"/>
      <c r="L4778" s="42" t="s">
        <v>4489</v>
      </c>
      <c r="M4778" s="42" t="s">
        <v>3422</v>
      </c>
      <c r="N4778" s="42" t="s">
        <v>2423</v>
      </c>
      <c r="O4778" s="137" t="s">
        <v>3423</v>
      </c>
      <c r="P4778" s="42" t="s">
        <v>64</v>
      </c>
      <c r="Q4778" s="42" t="s">
        <v>65</v>
      </c>
      <c r="R4778" s="42">
        <v>1</v>
      </c>
      <c r="S4778" s="137" t="s">
        <v>2419</v>
      </c>
      <c r="T4778" s="62">
        <v>700878750</v>
      </c>
      <c r="U4778" s="62">
        <v>678133632.87</v>
      </c>
      <c r="Z4778" s="54" t="s">
        <v>280</v>
      </c>
      <c r="AA4778" s="132">
        <v>2.0266954573756201E-6</v>
      </c>
      <c r="AJ4778" s="42"/>
      <c r="AM4778" s="42"/>
      <c r="AN4778" s="42"/>
      <c r="AO4778" s="42"/>
      <c r="AP4778" s="42"/>
      <c r="AY4778" s="42"/>
      <c r="AZ4778" s="42"/>
      <c r="BA4778" s="42"/>
      <c r="BB4778" s="42"/>
      <c r="BN4778" s="54" t="s">
        <v>4578</v>
      </c>
      <c r="BO4778" s="58" t="str">
        <f t="shared" si="74"/>
        <v>境内资产</v>
      </c>
      <c r="BP4778" s="58" t="str">
        <f>IF(M4778="",VLOOKUP(D4778,Sheet4!$A$1:$B$92,2,0),VLOOKUP(Q4778,Sheet4!$A$1:$B$92,2,0))</f>
        <v>保险资产管理产品</v>
      </c>
    </row>
    <row r="4779" spans="1:68" s="58" customFormat="1" ht="12.75" customHeight="1">
      <c r="A4779" s="64" t="s">
        <v>2624</v>
      </c>
      <c r="B4779" s="54" t="s">
        <v>2625</v>
      </c>
      <c r="C4779" s="252" t="s">
        <v>5552</v>
      </c>
      <c r="D4779" s="252" t="s">
        <v>672</v>
      </c>
      <c r="E4779" s="54" t="s">
        <v>2626</v>
      </c>
      <c r="F4779" s="54" t="s">
        <v>2625</v>
      </c>
      <c r="G4779" s="129">
        <v>26900</v>
      </c>
      <c r="H4779" s="323">
        <v>646672.24</v>
      </c>
      <c r="I4779" s="323">
        <v>474516</v>
      </c>
      <c r="J4779" s="42"/>
      <c r="K4779" s="42"/>
      <c r="L4779" s="42" t="s">
        <v>4489</v>
      </c>
      <c r="M4779" s="42" t="s">
        <v>3422</v>
      </c>
      <c r="N4779" s="42" t="s">
        <v>2423</v>
      </c>
      <c r="O4779" s="137" t="s">
        <v>3423</v>
      </c>
      <c r="P4779" s="42" t="s">
        <v>64</v>
      </c>
      <c r="Q4779" s="42" t="s">
        <v>65</v>
      </c>
      <c r="R4779" s="42">
        <v>1</v>
      </c>
      <c r="S4779" s="137" t="s">
        <v>2419</v>
      </c>
      <c r="T4779" s="62">
        <v>700878750</v>
      </c>
      <c r="U4779" s="62">
        <v>678133632.87</v>
      </c>
      <c r="Z4779" s="54" t="s">
        <v>280</v>
      </c>
      <c r="AA4779" s="132">
        <v>1.1296776474156101E-5</v>
      </c>
      <c r="AJ4779" s="42"/>
      <c r="AM4779" s="42"/>
      <c r="AN4779" s="42"/>
      <c r="AO4779" s="42"/>
      <c r="AP4779" s="42"/>
      <c r="AY4779" s="42"/>
      <c r="AZ4779" s="42"/>
      <c r="BA4779" s="42"/>
      <c r="BB4779" s="42"/>
      <c r="BN4779" s="54" t="s">
        <v>4578</v>
      </c>
      <c r="BO4779" s="58" t="str">
        <f t="shared" si="74"/>
        <v>境内资产</v>
      </c>
      <c r="BP4779" s="58" t="str">
        <f>IF(M4779="",VLOOKUP(D4779,Sheet4!$A$1:$B$92,2,0),VLOOKUP(Q4779,Sheet4!$A$1:$B$92,2,0))</f>
        <v>保险资产管理产品</v>
      </c>
    </row>
    <row r="4780" spans="1:68" s="58" customFormat="1" ht="12.75" customHeight="1">
      <c r="A4780" s="64" t="s">
        <v>2232</v>
      </c>
      <c r="B4780" s="54" t="s">
        <v>2233</v>
      </c>
      <c r="C4780" s="252" t="s">
        <v>5552</v>
      </c>
      <c r="D4780" s="252" t="s">
        <v>672</v>
      </c>
      <c r="E4780" s="54" t="s">
        <v>2627</v>
      </c>
      <c r="F4780" s="54" t="s">
        <v>2233</v>
      </c>
      <c r="G4780" s="129">
        <v>18600</v>
      </c>
      <c r="H4780" s="323">
        <v>754806.5</v>
      </c>
      <c r="I4780" s="323">
        <v>639096</v>
      </c>
      <c r="J4780" s="42"/>
      <c r="K4780" s="42"/>
      <c r="L4780" s="42" t="s">
        <v>4489</v>
      </c>
      <c r="M4780" s="42" t="s">
        <v>3422</v>
      </c>
      <c r="N4780" s="42" t="s">
        <v>2423</v>
      </c>
      <c r="O4780" s="137" t="s">
        <v>3423</v>
      </c>
      <c r="P4780" s="42" t="s">
        <v>64</v>
      </c>
      <c r="Q4780" s="42" t="s">
        <v>65</v>
      </c>
      <c r="R4780" s="42">
        <v>1</v>
      </c>
      <c r="S4780" s="137" t="s">
        <v>2419</v>
      </c>
      <c r="T4780" s="62">
        <v>700878750</v>
      </c>
      <c r="U4780" s="62">
        <v>678133632.87</v>
      </c>
      <c r="Z4780" s="54" t="s">
        <v>68</v>
      </c>
      <c r="AA4780" s="132">
        <v>1.08135037912136E-5</v>
      </c>
      <c r="AJ4780" s="42"/>
      <c r="AM4780" s="42"/>
      <c r="AN4780" s="42"/>
      <c r="AO4780" s="42"/>
      <c r="AP4780" s="42"/>
      <c r="AY4780" s="42"/>
      <c r="AZ4780" s="42"/>
      <c r="BA4780" s="42"/>
      <c r="BB4780" s="42"/>
      <c r="BN4780" s="54" t="s">
        <v>4578</v>
      </c>
      <c r="BO4780" s="58" t="str">
        <f t="shared" si="74"/>
        <v>境内资产</v>
      </c>
      <c r="BP4780" s="58" t="str">
        <f>IF(M4780="",VLOOKUP(D4780,Sheet4!$A$1:$B$92,2,0),VLOOKUP(Q4780,Sheet4!$A$1:$B$92,2,0))</f>
        <v>保险资产管理产品</v>
      </c>
    </row>
    <row r="4781" spans="1:68" s="58" customFormat="1" ht="12.75" customHeight="1">
      <c r="A4781" s="64" t="s">
        <v>2628</v>
      </c>
      <c r="B4781" s="54" t="s">
        <v>2629</v>
      </c>
      <c r="C4781" s="252" t="s">
        <v>5552</v>
      </c>
      <c r="D4781" s="252" t="s">
        <v>672</v>
      </c>
      <c r="E4781" s="54" t="s">
        <v>2630</v>
      </c>
      <c r="F4781" s="54" t="s">
        <v>2629</v>
      </c>
      <c r="G4781" s="129">
        <v>15400</v>
      </c>
      <c r="H4781" s="323">
        <v>438020</v>
      </c>
      <c r="I4781" s="323">
        <v>333102</v>
      </c>
      <c r="J4781" s="42"/>
      <c r="K4781" s="42"/>
      <c r="L4781" s="42" t="s">
        <v>4489</v>
      </c>
      <c r="M4781" s="42" t="s">
        <v>3422</v>
      </c>
      <c r="N4781" s="42" t="s">
        <v>2423</v>
      </c>
      <c r="O4781" s="137" t="s">
        <v>3423</v>
      </c>
      <c r="P4781" s="42" t="s">
        <v>64</v>
      </c>
      <c r="Q4781" s="42" t="s">
        <v>65</v>
      </c>
      <c r="R4781" s="42">
        <v>1</v>
      </c>
      <c r="S4781" s="137" t="s">
        <v>2419</v>
      </c>
      <c r="T4781" s="62">
        <v>700878750</v>
      </c>
      <c r="U4781" s="62">
        <v>678133632.87</v>
      </c>
      <c r="Z4781" s="54" t="s">
        <v>68</v>
      </c>
      <c r="AA4781" s="132">
        <v>2.27048895127E-5</v>
      </c>
      <c r="AJ4781" s="42"/>
      <c r="AM4781" s="42"/>
      <c r="AN4781" s="42"/>
      <c r="AO4781" s="42"/>
      <c r="AP4781" s="42"/>
      <c r="AY4781" s="42"/>
      <c r="AZ4781" s="42"/>
      <c r="BA4781" s="42"/>
      <c r="BB4781" s="42"/>
      <c r="BN4781" s="54" t="s">
        <v>4578</v>
      </c>
      <c r="BO4781" s="58" t="str">
        <f t="shared" si="74"/>
        <v>境内资产</v>
      </c>
      <c r="BP4781" s="58" t="str">
        <f>IF(M4781="",VLOOKUP(D4781,Sheet4!$A$1:$B$92,2,0),VLOOKUP(Q4781,Sheet4!$A$1:$B$92,2,0))</f>
        <v>保险资产管理产品</v>
      </c>
    </row>
    <row r="4782" spans="1:68" s="58" customFormat="1" ht="12.75" customHeight="1">
      <c r="A4782" s="64" t="s">
        <v>2631</v>
      </c>
      <c r="B4782" s="54" t="s">
        <v>2632</v>
      </c>
      <c r="C4782" s="252" t="s">
        <v>5552</v>
      </c>
      <c r="D4782" s="252" t="s">
        <v>672</v>
      </c>
      <c r="E4782" s="54" t="s">
        <v>2633</v>
      </c>
      <c r="F4782" s="54" t="s">
        <v>2632</v>
      </c>
      <c r="G4782" s="129">
        <v>6900</v>
      </c>
      <c r="H4782" s="323">
        <v>645640.81000000006</v>
      </c>
      <c r="I4782" s="323">
        <v>494592</v>
      </c>
      <c r="J4782" s="42"/>
      <c r="K4782" s="42"/>
      <c r="L4782" s="42" t="s">
        <v>4489</v>
      </c>
      <c r="M4782" s="42" t="s">
        <v>3422</v>
      </c>
      <c r="N4782" s="42" t="s">
        <v>2423</v>
      </c>
      <c r="O4782" s="137" t="s">
        <v>3423</v>
      </c>
      <c r="P4782" s="42" t="s">
        <v>64</v>
      </c>
      <c r="Q4782" s="42" t="s">
        <v>65</v>
      </c>
      <c r="R4782" s="42">
        <v>1</v>
      </c>
      <c r="S4782" s="137" t="s">
        <v>2419</v>
      </c>
      <c r="T4782" s="62">
        <v>700878750</v>
      </c>
      <c r="U4782" s="62">
        <v>678133632.87</v>
      </c>
      <c r="Z4782" s="54" t="s">
        <v>280</v>
      </c>
      <c r="AA4782" s="132">
        <v>7.1684644339146102E-6</v>
      </c>
      <c r="AJ4782" s="42"/>
      <c r="AM4782" s="42"/>
      <c r="AN4782" s="42"/>
      <c r="AO4782" s="42"/>
      <c r="AP4782" s="42"/>
      <c r="AY4782" s="42"/>
      <c r="AZ4782" s="42"/>
      <c r="BA4782" s="42"/>
      <c r="BB4782" s="42"/>
      <c r="BN4782" s="54" t="s">
        <v>4578</v>
      </c>
      <c r="BO4782" s="58" t="str">
        <f t="shared" si="74"/>
        <v>境内资产</v>
      </c>
      <c r="BP4782" s="58" t="str">
        <f>IF(M4782="",VLOOKUP(D4782,Sheet4!$A$1:$B$92,2,0),VLOOKUP(Q4782,Sheet4!$A$1:$B$92,2,0))</f>
        <v>保险资产管理产品</v>
      </c>
    </row>
    <row r="4783" spans="1:68" s="58" customFormat="1" ht="12.75" customHeight="1">
      <c r="A4783" s="64" t="s">
        <v>2634</v>
      </c>
      <c r="B4783" s="54" t="s">
        <v>2635</v>
      </c>
      <c r="C4783" s="252" t="s">
        <v>5552</v>
      </c>
      <c r="D4783" s="252" t="s">
        <v>672</v>
      </c>
      <c r="E4783" s="54" t="s">
        <v>2636</v>
      </c>
      <c r="F4783" s="54" t="s">
        <v>2635</v>
      </c>
      <c r="G4783" s="129">
        <v>51500</v>
      </c>
      <c r="H4783" s="323">
        <v>646925</v>
      </c>
      <c r="I4783" s="323">
        <v>535085</v>
      </c>
      <c r="J4783" s="42"/>
      <c r="K4783" s="42"/>
      <c r="L4783" s="42" t="s">
        <v>4489</v>
      </c>
      <c r="M4783" s="42" t="s">
        <v>3422</v>
      </c>
      <c r="N4783" s="42" t="s">
        <v>2423</v>
      </c>
      <c r="O4783" s="137" t="s">
        <v>3423</v>
      </c>
      <c r="P4783" s="42" t="s">
        <v>64</v>
      </c>
      <c r="Q4783" s="42" t="s">
        <v>65</v>
      </c>
      <c r="R4783" s="42">
        <v>1</v>
      </c>
      <c r="S4783" s="137" t="s">
        <v>2419</v>
      </c>
      <c r="T4783" s="62">
        <v>700878750</v>
      </c>
      <c r="U4783" s="62">
        <v>678133632.87</v>
      </c>
      <c r="Z4783" s="54" t="s">
        <v>68</v>
      </c>
      <c r="AA4783" s="132">
        <v>2.3086663407457399E-5</v>
      </c>
      <c r="AJ4783" s="42"/>
      <c r="AM4783" s="42"/>
      <c r="AN4783" s="42"/>
      <c r="AO4783" s="42"/>
      <c r="AP4783" s="42"/>
      <c r="AY4783" s="42"/>
      <c r="AZ4783" s="42"/>
      <c r="BA4783" s="42"/>
      <c r="BB4783" s="42"/>
      <c r="BN4783" s="54" t="s">
        <v>4578</v>
      </c>
      <c r="BO4783" s="58" t="str">
        <f t="shared" si="74"/>
        <v>境内资产</v>
      </c>
      <c r="BP4783" s="58" t="str">
        <f>IF(M4783="",VLOOKUP(D4783,Sheet4!$A$1:$B$92,2,0),VLOOKUP(Q4783,Sheet4!$A$1:$B$92,2,0))</f>
        <v>保险资产管理产品</v>
      </c>
    </row>
    <row r="4784" spans="1:68" s="58" customFormat="1" ht="12.75" customHeight="1">
      <c r="A4784" s="64" t="s">
        <v>2637</v>
      </c>
      <c r="B4784" s="54" t="s">
        <v>2638</v>
      </c>
      <c r="C4784" s="252" t="s">
        <v>5552</v>
      </c>
      <c r="D4784" s="252" t="s">
        <v>672</v>
      </c>
      <c r="E4784" s="54" t="s">
        <v>2639</v>
      </c>
      <c r="F4784" s="54" t="s">
        <v>2638</v>
      </c>
      <c r="G4784" s="129">
        <v>21200</v>
      </c>
      <c r="H4784" s="323">
        <v>315101.75</v>
      </c>
      <c r="I4784" s="323">
        <v>229596</v>
      </c>
      <c r="J4784" s="42"/>
      <c r="K4784" s="42"/>
      <c r="L4784" s="42" t="s">
        <v>4489</v>
      </c>
      <c r="M4784" s="42" t="s">
        <v>3422</v>
      </c>
      <c r="N4784" s="42" t="s">
        <v>2423</v>
      </c>
      <c r="O4784" s="137" t="s">
        <v>3423</v>
      </c>
      <c r="P4784" s="42" t="s">
        <v>64</v>
      </c>
      <c r="Q4784" s="42" t="s">
        <v>65</v>
      </c>
      <c r="R4784" s="42">
        <v>1</v>
      </c>
      <c r="S4784" s="137" t="s">
        <v>2419</v>
      </c>
      <c r="T4784" s="62">
        <v>700878750</v>
      </c>
      <c r="U4784" s="62">
        <v>678133632.87</v>
      </c>
      <c r="Z4784" s="54" t="s">
        <v>68</v>
      </c>
      <c r="AA4784" s="132">
        <v>7.1753514034427195E-5</v>
      </c>
      <c r="AJ4784" s="42"/>
      <c r="AM4784" s="42"/>
      <c r="AN4784" s="42"/>
      <c r="AO4784" s="42"/>
      <c r="AP4784" s="42"/>
      <c r="AY4784" s="42"/>
      <c r="AZ4784" s="42"/>
      <c r="BA4784" s="42"/>
      <c r="BB4784" s="42"/>
      <c r="BN4784" s="54" t="s">
        <v>4578</v>
      </c>
      <c r="BO4784" s="58" t="str">
        <f t="shared" si="74"/>
        <v>境内资产</v>
      </c>
      <c r="BP4784" s="58" t="str">
        <f>IF(M4784="",VLOOKUP(D4784,Sheet4!$A$1:$B$92,2,0),VLOOKUP(Q4784,Sheet4!$A$1:$B$92,2,0))</f>
        <v>保险资产管理产品</v>
      </c>
    </row>
    <row r="4785" spans="1:68" s="58" customFormat="1" ht="12.75" customHeight="1">
      <c r="A4785" s="64" t="s">
        <v>2640</v>
      </c>
      <c r="B4785" s="54" t="s">
        <v>2641</v>
      </c>
      <c r="C4785" s="252" t="s">
        <v>5552</v>
      </c>
      <c r="D4785" s="252" t="s">
        <v>672</v>
      </c>
      <c r="E4785" s="54" t="s">
        <v>2642</v>
      </c>
      <c r="F4785" s="54" t="s">
        <v>2641</v>
      </c>
      <c r="G4785" s="129">
        <v>23900</v>
      </c>
      <c r="H4785" s="323">
        <v>343070</v>
      </c>
      <c r="I4785" s="323">
        <v>285844</v>
      </c>
      <c r="J4785" s="42"/>
      <c r="K4785" s="42"/>
      <c r="L4785" s="42" t="s">
        <v>4489</v>
      </c>
      <c r="M4785" s="42" t="s">
        <v>3422</v>
      </c>
      <c r="N4785" s="42" t="s">
        <v>2423</v>
      </c>
      <c r="O4785" s="137" t="s">
        <v>3423</v>
      </c>
      <c r="P4785" s="42" t="s">
        <v>64</v>
      </c>
      <c r="Q4785" s="42" t="s">
        <v>65</v>
      </c>
      <c r="R4785" s="42">
        <v>1</v>
      </c>
      <c r="S4785" s="137" t="s">
        <v>2419</v>
      </c>
      <c r="T4785" s="62">
        <v>700878750</v>
      </c>
      <c r="U4785" s="62">
        <v>678133632.87</v>
      </c>
      <c r="Z4785" s="54" t="s">
        <v>68</v>
      </c>
      <c r="AA4785" s="132">
        <v>4.75476888547599E-5</v>
      </c>
      <c r="AJ4785" s="42"/>
      <c r="AM4785" s="42"/>
      <c r="AN4785" s="42"/>
      <c r="AO4785" s="42"/>
      <c r="AP4785" s="42"/>
      <c r="AY4785" s="42"/>
      <c r="AZ4785" s="42"/>
      <c r="BA4785" s="42"/>
      <c r="BB4785" s="42"/>
      <c r="BN4785" s="54" t="s">
        <v>4578</v>
      </c>
      <c r="BO4785" s="58" t="str">
        <f t="shared" si="74"/>
        <v>境内资产</v>
      </c>
      <c r="BP4785" s="58" t="str">
        <f>IF(M4785="",VLOOKUP(D4785,Sheet4!$A$1:$B$92,2,0),VLOOKUP(Q4785,Sheet4!$A$1:$B$92,2,0))</f>
        <v>保险资产管理产品</v>
      </c>
    </row>
    <row r="4786" spans="1:68" s="58" customFormat="1" ht="12.75" customHeight="1">
      <c r="A4786" s="64" t="s">
        <v>2112</v>
      </c>
      <c r="B4786" s="54" t="s">
        <v>2643</v>
      </c>
      <c r="C4786" s="252" t="s">
        <v>5552</v>
      </c>
      <c r="D4786" s="252" t="s">
        <v>672</v>
      </c>
      <c r="E4786" s="54" t="s">
        <v>2644</v>
      </c>
      <c r="F4786" s="54" t="s">
        <v>2643</v>
      </c>
      <c r="G4786" s="129">
        <v>2700</v>
      </c>
      <c r="H4786" s="323">
        <v>609686.18999999994</v>
      </c>
      <c r="I4786" s="323">
        <v>512676</v>
      </c>
      <c r="J4786" s="42"/>
      <c r="K4786" s="42"/>
      <c r="L4786" s="42" t="s">
        <v>4489</v>
      </c>
      <c r="M4786" s="42" t="s">
        <v>3422</v>
      </c>
      <c r="N4786" s="42" t="s">
        <v>2423</v>
      </c>
      <c r="O4786" s="137" t="s">
        <v>3423</v>
      </c>
      <c r="P4786" s="42" t="s">
        <v>64</v>
      </c>
      <c r="Q4786" s="42" t="s">
        <v>65</v>
      </c>
      <c r="R4786" s="42">
        <v>1</v>
      </c>
      <c r="S4786" s="137" t="s">
        <v>2419</v>
      </c>
      <c r="T4786" s="62">
        <v>700878750</v>
      </c>
      <c r="U4786" s="62">
        <v>678133632.87</v>
      </c>
      <c r="Z4786" s="54" t="s">
        <v>280</v>
      </c>
      <c r="AA4786" s="132">
        <v>3.0255250233913401E-6</v>
      </c>
      <c r="AJ4786" s="42"/>
      <c r="AM4786" s="42"/>
      <c r="AN4786" s="42"/>
      <c r="AO4786" s="42"/>
      <c r="AP4786" s="42"/>
      <c r="AY4786" s="42"/>
      <c r="AZ4786" s="42"/>
      <c r="BA4786" s="42"/>
      <c r="BB4786" s="42"/>
      <c r="BN4786" s="54" t="s">
        <v>4578</v>
      </c>
      <c r="BO4786" s="58" t="str">
        <f t="shared" si="74"/>
        <v>境内资产</v>
      </c>
      <c r="BP4786" s="58" t="str">
        <f>IF(M4786="",VLOOKUP(D4786,Sheet4!$A$1:$B$92,2,0),VLOOKUP(Q4786,Sheet4!$A$1:$B$92,2,0))</f>
        <v>保险资产管理产品</v>
      </c>
    </row>
    <row r="4787" spans="1:68" s="58" customFormat="1" ht="12.75" customHeight="1">
      <c r="A4787" s="64" t="s">
        <v>2645</v>
      </c>
      <c r="B4787" s="54" t="s">
        <v>2646</v>
      </c>
      <c r="C4787" s="252" t="s">
        <v>5552</v>
      </c>
      <c r="D4787" s="252" t="s">
        <v>672</v>
      </c>
      <c r="E4787" s="54" t="s">
        <v>2647</v>
      </c>
      <c r="F4787" s="54" t="s">
        <v>2646</v>
      </c>
      <c r="G4787" s="129">
        <v>2200</v>
      </c>
      <c r="H4787" s="323">
        <v>667803.82999999996</v>
      </c>
      <c r="I4787" s="323">
        <v>558800</v>
      </c>
      <c r="J4787" s="42"/>
      <c r="K4787" s="42"/>
      <c r="L4787" s="42" t="s">
        <v>4489</v>
      </c>
      <c r="M4787" s="42" t="s">
        <v>3422</v>
      </c>
      <c r="N4787" s="42" t="s">
        <v>2423</v>
      </c>
      <c r="O4787" s="137" t="s">
        <v>3423</v>
      </c>
      <c r="P4787" s="42" t="s">
        <v>64</v>
      </c>
      <c r="Q4787" s="42" t="s">
        <v>65</v>
      </c>
      <c r="R4787" s="42">
        <v>1</v>
      </c>
      <c r="S4787" s="137" t="s">
        <v>2419</v>
      </c>
      <c r="T4787" s="62">
        <v>700878750</v>
      </c>
      <c r="U4787" s="62">
        <v>678133632.87</v>
      </c>
      <c r="Z4787" s="54" t="s">
        <v>280</v>
      </c>
      <c r="AA4787" s="132">
        <v>8.32255127900249E-6</v>
      </c>
      <c r="AJ4787" s="42"/>
      <c r="AM4787" s="42"/>
      <c r="AN4787" s="42"/>
      <c r="AO4787" s="42"/>
      <c r="AP4787" s="42"/>
      <c r="AY4787" s="42"/>
      <c r="AZ4787" s="42"/>
      <c r="BA4787" s="42"/>
      <c r="BB4787" s="42"/>
      <c r="BN4787" s="54" t="s">
        <v>4578</v>
      </c>
      <c r="BO4787" s="58" t="str">
        <f t="shared" si="74"/>
        <v>境内资产</v>
      </c>
      <c r="BP4787" s="58" t="str">
        <f>IF(M4787="",VLOOKUP(D4787,Sheet4!$A$1:$B$92,2,0),VLOOKUP(Q4787,Sheet4!$A$1:$B$92,2,0))</f>
        <v>保险资产管理产品</v>
      </c>
    </row>
    <row r="4788" spans="1:68" s="58" customFormat="1" ht="12.75" customHeight="1">
      <c r="A4788" s="64" t="s">
        <v>2648</v>
      </c>
      <c r="B4788" s="54" t="s">
        <v>2649</v>
      </c>
      <c r="C4788" s="252" t="s">
        <v>5552</v>
      </c>
      <c r="D4788" s="252" t="s">
        <v>672</v>
      </c>
      <c r="E4788" s="54" t="s">
        <v>2650</v>
      </c>
      <c r="F4788" s="54" t="s">
        <v>2649</v>
      </c>
      <c r="G4788" s="129">
        <v>11100</v>
      </c>
      <c r="H4788" s="323">
        <v>130859</v>
      </c>
      <c r="I4788" s="323">
        <v>94572</v>
      </c>
      <c r="J4788" s="42"/>
      <c r="K4788" s="42"/>
      <c r="L4788" s="42" t="s">
        <v>4489</v>
      </c>
      <c r="M4788" s="42" t="s">
        <v>3422</v>
      </c>
      <c r="N4788" s="42" t="s">
        <v>2423</v>
      </c>
      <c r="O4788" s="137" t="s">
        <v>3423</v>
      </c>
      <c r="P4788" s="42" t="s">
        <v>64</v>
      </c>
      <c r="Q4788" s="42" t="s">
        <v>65</v>
      </c>
      <c r="R4788" s="42">
        <v>1</v>
      </c>
      <c r="S4788" s="137" t="s">
        <v>2419</v>
      </c>
      <c r="T4788" s="62">
        <v>700878750</v>
      </c>
      <c r="U4788" s="62">
        <v>678133632.87</v>
      </c>
      <c r="Z4788" s="54" t="s">
        <v>68</v>
      </c>
      <c r="AA4788" s="132">
        <v>5.0556715520941699E-5</v>
      </c>
      <c r="AJ4788" s="42"/>
      <c r="AM4788" s="42"/>
      <c r="AN4788" s="42"/>
      <c r="AO4788" s="42"/>
      <c r="AP4788" s="42"/>
      <c r="AY4788" s="42"/>
      <c r="AZ4788" s="42"/>
      <c r="BA4788" s="42"/>
      <c r="BB4788" s="42"/>
      <c r="BN4788" s="54" t="s">
        <v>4578</v>
      </c>
      <c r="BO4788" s="58" t="str">
        <f t="shared" si="74"/>
        <v>境内资产</v>
      </c>
      <c r="BP4788" s="58" t="str">
        <f>IF(M4788="",VLOOKUP(D4788,Sheet4!$A$1:$B$92,2,0),VLOOKUP(Q4788,Sheet4!$A$1:$B$92,2,0))</f>
        <v>保险资产管理产品</v>
      </c>
    </row>
    <row r="4789" spans="1:68" s="58" customFormat="1" ht="12.75" customHeight="1">
      <c r="A4789" s="64" t="s">
        <v>2651</v>
      </c>
      <c r="B4789" s="54" t="s">
        <v>2652</v>
      </c>
      <c r="C4789" s="252" t="s">
        <v>5552</v>
      </c>
      <c r="D4789" s="252" t="s">
        <v>672</v>
      </c>
      <c r="E4789" s="54" t="s">
        <v>2653</v>
      </c>
      <c r="F4789" s="54" t="s">
        <v>2652</v>
      </c>
      <c r="G4789" s="129">
        <v>15900</v>
      </c>
      <c r="H4789" s="323">
        <v>273631</v>
      </c>
      <c r="I4789" s="323">
        <v>208926</v>
      </c>
      <c r="J4789" s="42"/>
      <c r="K4789" s="42"/>
      <c r="L4789" s="42" t="s">
        <v>4489</v>
      </c>
      <c r="M4789" s="42" t="s">
        <v>3422</v>
      </c>
      <c r="N4789" s="42" t="s">
        <v>2423</v>
      </c>
      <c r="O4789" s="137" t="s">
        <v>3423</v>
      </c>
      <c r="P4789" s="42" t="s">
        <v>64</v>
      </c>
      <c r="Q4789" s="42" t="s">
        <v>65</v>
      </c>
      <c r="R4789" s="42">
        <v>1</v>
      </c>
      <c r="S4789" s="137" t="s">
        <v>2419</v>
      </c>
      <c r="T4789" s="62">
        <v>700878750</v>
      </c>
      <c r="U4789" s="62">
        <v>678133632.87</v>
      </c>
      <c r="Z4789" s="54" t="s">
        <v>68</v>
      </c>
      <c r="AA4789" s="132">
        <v>7.0663630957080797E-5</v>
      </c>
      <c r="AJ4789" s="42"/>
      <c r="AM4789" s="42"/>
      <c r="AN4789" s="42"/>
      <c r="AO4789" s="42"/>
      <c r="AP4789" s="42"/>
      <c r="AY4789" s="42"/>
      <c r="AZ4789" s="42"/>
      <c r="BA4789" s="42"/>
      <c r="BB4789" s="42"/>
      <c r="BN4789" s="54" t="s">
        <v>4578</v>
      </c>
      <c r="BO4789" s="58" t="str">
        <f t="shared" si="74"/>
        <v>境内资产</v>
      </c>
      <c r="BP4789" s="58" t="str">
        <f>IF(M4789="",VLOOKUP(D4789,Sheet4!$A$1:$B$92,2,0),VLOOKUP(Q4789,Sheet4!$A$1:$B$92,2,0))</f>
        <v>保险资产管理产品</v>
      </c>
    </row>
    <row r="4790" spans="1:68" s="58" customFormat="1" ht="12.75" customHeight="1">
      <c r="A4790" s="64" t="s">
        <v>2654</v>
      </c>
      <c r="B4790" s="54" t="s">
        <v>2655</v>
      </c>
      <c r="C4790" s="252" t="s">
        <v>5552</v>
      </c>
      <c r="D4790" s="252" t="s">
        <v>672</v>
      </c>
      <c r="E4790" s="54" t="s">
        <v>2656</v>
      </c>
      <c r="F4790" s="54" t="s">
        <v>2655</v>
      </c>
      <c r="G4790" s="129">
        <v>5200</v>
      </c>
      <c r="H4790" s="323">
        <v>98724.59</v>
      </c>
      <c r="I4790" s="323">
        <v>81432</v>
      </c>
      <c r="J4790" s="42"/>
      <c r="K4790" s="42"/>
      <c r="L4790" s="42" t="s">
        <v>4489</v>
      </c>
      <c r="M4790" s="42" t="s">
        <v>3422</v>
      </c>
      <c r="N4790" s="42" t="s">
        <v>2423</v>
      </c>
      <c r="O4790" s="137" t="s">
        <v>3423</v>
      </c>
      <c r="P4790" s="42" t="s">
        <v>64</v>
      </c>
      <c r="Q4790" s="42" t="s">
        <v>65</v>
      </c>
      <c r="R4790" s="42">
        <v>1</v>
      </c>
      <c r="S4790" s="137" t="s">
        <v>2419</v>
      </c>
      <c r="T4790" s="62">
        <v>700878750</v>
      </c>
      <c r="U4790" s="62">
        <v>678133632.87</v>
      </c>
      <c r="Z4790" s="54" t="s">
        <v>68</v>
      </c>
      <c r="AA4790" s="132">
        <v>5.0000000000000002E-5</v>
      </c>
      <c r="AJ4790" s="42"/>
      <c r="AM4790" s="42"/>
      <c r="AN4790" s="42"/>
      <c r="AO4790" s="42"/>
      <c r="AP4790" s="42"/>
      <c r="AY4790" s="42"/>
      <c r="AZ4790" s="42"/>
      <c r="BA4790" s="42"/>
      <c r="BB4790" s="42"/>
      <c r="BN4790" s="54" t="s">
        <v>4578</v>
      </c>
      <c r="BO4790" s="58" t="str">
        <f t="shared" si="74"/>
        <v>境内资产</v>
      </c>
      <c r="BP4790" s="58" t="str">
        <f>IF(M4790="",VLOOKUP(D4790,Sheet4!$A$1:$B$92,2,0),VLOOKUP(Q4790,Sheet4!$A$1:$B$92,2,0))</f>
        <v>保险资产管理产品</v>
      </c>
    </row>
    <row r="4791" spans="1:68" s="58" customFormat="1" ht="12.75" customHeight="1">
      <c r="A4791" s="64" t="s">
        <v>2657</v>
      </c>
      <c r="B4791" s="54" t="s">
        <v>2658</v>
      </c>
      <c r="C4791" s="252" t="s">
        <v>5552</v>
      </c>
      <c r="D4791" s="252" t="s">
        <v>672</v>
      </c>
      <c r="E4791" s="54" t="s">
        <v>2659</v>
      </c>
      <c r="F4791" s="54" t="s">
        <v>2658</v>
      </c>
      <c r="G4791" s="129">
        <v>9300</v>
      </c>
      <c r="H4791" s="323">
        <v>237626</v>
      </c>
      <c r="I4791" s="323">
        <v>184140</v>
      </c>
      <c r="J4791" s="42"/>
      <c r="K4791" s="42"/>
      <c r="L4791" s="42" t="s">
        <v>4489</v>
      </c>
      <c r="M4791" s="42" t="s">
        <v>3422</v>
      </c>
      <c r="N4791" s="42" t="s">
        <v>2423</v>
      </c>
      <c r="O4791" s="137" t="s">
        <v>3423</v>
      </c>
      <c r="P4791" s="42" t="s">
        <v>64</v>
      </c>
      <c r="Q4791" s="42" t="s">
        <v>65</v>
      </c>
      <c r="R4791" s="42">
        <v>1</v>
      </c>
      <c r="S4791" s="137" t="s">
        <v>2419</v>
      </c>
      <c r="T4791" s="62">
        <v>700878750</v>
      </c>
      <c r="U4791" s="62">
        <v>678133632.87</v>
      </c>
      <c r="Z4791" s="54" t="s">
        <v>68</v>
      </c>
      <c r="AA4791" s="132">
        <v>5.3735418172028803E-5</v>
      </c>
      <c r="AJ4791" s="42"/>
      <c r="AM4791" s="42"/>
      <c r="AN4791" s="42"/>
      <c r="AO4791" s="42"/>
      <c r="AP4791" s="42"/>
      <c r="AY4791" s="42"/>
      <c r="AZ4791" s="42"/>
      <c r="BA4791" s="42"/>
      <c r="BB4791" s="42"/>
      <c r="BN4791" s="54" t="s">
        <v>4578</v>
      </c>
      <c r="BO4791" s="58" t="str">
        <f t="shared" si="74"/>
        <v>境内资产</v>
      </c>
      <c r="BP4791" s="58" t="str">
        <f>IF(M4791="",VLOOKUP(D4791,Sheet4!$A$1:$B$92,2,0),VLOOKUP(Q4791,Sheet4!$A$1:$B$92,2,0))</f>
        <v>保险资产管理产品</v>
      </c>
    </row>
    <row r="4792" spans="1:68" s="58" customFormat="1" ht="12.75" customHeight="1">
      <c r="A4792" s="64" t="s">
        <v>2096</v>
      </c>
      <c r="B4792" s="54" t="s">
        <v>2660</v>
      </c>
      <c r="C4792" s="252" t="s">
        <v>5552</v>
      </c>
      <c r="D4792" s="252" t="s">
        <v>672</v>
      </c>
      <c r="E4792" s="54" t="s">
        <v>2661</v>
      </c>
      <c r="F4792" s="54" t="s">
        <v>2660</v>
      </c>
      <c r="G4792" s="129">
        <v>8000</v>
      </c>
      <c r="H4792" s="323">
        <v>949319.78</v>
      </c>
      <c r="I4792" s="323">
        <v>898960</v>
      </c>
      <c r="J4792" s="42"/>
      <c r="K4792" s="42"/>
      <c r="L4792" s="42" t="s">
        <v>4489</v>
      </c>
      <c r="M4792" s="42" t="s">
        <v>3422</v>
      </c>
      <c r="N4792" s="42" t="s">
        <v>2423</v>
      </c>
      <c r="O4792" s="137" t="s">
        <v>3423</v>
      </c>
      <c r="P4792" s="42" t="s">
        <v>64</v>
      </c>
      <c r="Q4792" s="42" t="s">
        <v>65</v>
      </c>
      <c r="R4792" s="42">
        <v>1</v>
      </c>
      <c r="S4792" s="137" t="s">
        <v>2419</v>
      </c>
      <c r="T4792" s="62">
        <v>700878750</v>
      </c>
      <c r="U4792" s="62">
        <v>678133632.87</v>
      </c>
      <c r="Z4792" s="54" t="s">
        <v>68</v>
      </c>
      <c r="AA4792" s="132">
        <v>1.44073016204613E-5</v>
      </c>
      <c r="AJ4792" s="42"/>
      <c r="AM4792" s="42"/>
      <c r="AN4792" s="42"/>
      <c r="AO4792" s="42"/>
      <c r="AP4792" s="42"/>
      <c r="AY4792" s="42"/>
      <c r="AZ4792" s="42"/>
      <c r="BA4792" s="42"/>
      <c r="BB4792" s="42"/>
      <c r="BN4792" s="54" t="s">
        <v>4578</v>
      </c>
      <c r="BO4792" s="58" t="str">
        <f t="shared" si="74"/>
        <v>境内资产</v>
      </c>
      <c r="BP4792" s="58" t="str">
        <f>IF(M4792="",VLOOKUP(D4792,Sheet4!$A$1:$B$92,2,0),VLOOKUP(Q4792,Sheet4!$A$1:$B$92,2,0))</f>
        <v>保险资产管理产品</v>
      </c>
    </row>
    <row r="4793" spans="1:68" s="58" customFormat="1" ht="12.75" customHeight="1">
      <c r="A4793" s="64" t="s">
        <v>2662</v>
      </c>
      <c r="B4793" s="54" t="s">
        <v>1047</v>
      </c>
      <c r="C4793" s="252" t="s">
        <v>5552</v>
      </c>
      <c r="D4793" s="252" t="s">
        <v>672</v>
      </c>
      <c r="E4793" s="54" t="s">
        <v>2663</v>
      </c>
      <c r="F4793" s="54" t="s">
        <v>1047</v>
      </c>
      <c r="G4793" s="129">
        <v>161200</v>
      </c>
      <c r="H4793" s="323">
        <v>1213074</v>
      </c>
      <c r="I4793" s="323">
        <v>1175148</v>
      </c>
      <c r="J4793" s="42"/>
      <c r="K4793" s="42"/>
      <c r="L4793" s="42" t="s">
        <v>4489</v>
      </c>
      <c r="M4793" s="42" t="s">
        <v>3422</v>
      </c>
      <c r="N4793" s="42" t="s">
        <v>2423</v>
      </c>
      <c r="O4793" s="137" t="s">
        <v>3423</v>
      </c>
      <c r="P4793" s="42" t="s">
        <v>64</v>
      </c>
      <c r="Q4793" s="42" t="s">
        <v>65</v>
      </c>
      <c r="R4793" s="42">
        <v>1</v>
      </c>
      <c r="S4793" s="137" t="s">
        <v>2419</v>
      </c>
      <c r="T4793" s="62">
        <v>700878750</v>
      </c>
      <c r="U4793" s="62">
        <v>678133632.87</v>
      </c>
      <c r="Z4793" s="54" t="s">
        <v>68</v>
      </c>
      <c r="AA4793" s="132">
        <v>4.8359251258548698E-5</v>
      </c>
      <c r="AJ4793" s="42"/>
      <c r="AM4793" s="42"/>
      <c r="AN4793" s="42"/>
      <c r="AO4793" s="42"/>
      <c r="AP4793" s="42"/>
      <c r="AY4793" s="42"/>
      <c r="AZ4793" s="42"/>
      <c r="BA4793" s="42"/>
      <c r="BB4793" s="42"/>
      <c r="BN4793" s="54" t="s">
        <v>4578</v>
      </c>
      <c r="BO4793" s="58" t="str">
        <f t="shared" si="74"/>
        <v>境内资产</v>
      </c>
      <c r="BP4793" s="58" t="str">
        <f>IF(M4793="",VLOOKUP(D4793,Sheet4!$A$1:$B$92,2,0),VLOOKUP(Q4793,Sheet4!$A$1:$B$92,2,0))</f>
        <v>保险资产管理产品</v>
      </c>
    </row>
    <row r="4794" spans="1:68" s="58" customFormat="1" ht="12.75" customHeight="1">
      <c r="A4794" s="64" t="s">
        <v>2664</v>
      </c>
      <c r="B4794" s="54" t="s">
        <v>2665</v>
      </c>
      <c r="C4794" s="252" t="s">
        <v>5552</v>
      </c>
      <c r="D4794" s="252" t="s">
        <v>672</v>
      </c>
      <c r="E4794" s="54" t="s">
        <v>2666</v>
      </c>
      <c r="F4794" s="54" t="s">
        <v>2665</v>
      </c>
      <c r="G4794" s="54">
        <v>600</v>
      </c>
      <c r="H4794" s="323">
        <v>15824.89</v>
      </c>
      <c r="I4794" s="323">
        <v>14400</v>
      </c>
      <c r="J4794" s="42"/>
      <c r="K4794" s="42"/>
      <c r="L4794" s="42" t="s">
        <v>4489</v>
      </c>
      <c r="M4794" s="42" t="s">
        <v>3422</v>
      </c>
      <c r="N4794" s="42" t="s">
        <v>2423</v>
      </c>
      <c r="O4794" s="137" t="s">
        <v>3423</v>
      </c>
      <c r="P4794" s="42" t="s">
        <v>64</v>
      </c>
      <c r="Q4794" s="42" t="s">
        <v>65</v>
      </c>
      <c r="R4794" s="42">
        <v>1</v>
      </c>
      <c r="S4794" s="137" t="s">
        <v>2419</v>
      </c>
      <c r="T4794" s="62">
        <v>700878750</v>
      </c>
      <c r="U4794" s="62">
        <v>678133632.87</v>
      </c>
      <c r="Z4794" s="54" t="s">
        <v>68</v>
      </c>
      <c r="AA4794" s="132">
        <v>4.6874999999999996E-6</v>
      </c>
      <c r="AJ4794" s="42"/>
      <c r="AM4794" s="42"/>
      <c r="AN4794" s="42"/>
      <c r="AO4794" s="42"/>
      <c r="AP4794" s="42"/>
      <c r="AY4794" s="42"/>
      <c r="AZ4794" s="42"/>
      <c r="BA4794" s="42"/>
      <c r="BB4794" s="42"/>
      <c r="BN4794" s="54" t="s">
        <v>4578</v>
      </c>
      <c r="BO4794" s="58" t="str">
        <f t="shared" si="74"/>
        <v>境内资产</v>
      </c>
      <c r="BP4794" s="58" t="str">
        <f>IF(M4794="",VLOOKUP(D4794,Sheet4!$A$1:$B$92,2,0),VLOOKUP(Q4794,Sheet4!$A$1:$B$92,2,0))</f>
        <v>保险资产管理产品</v>
      </c>
    </row>
    <row r="4795" spans="1:68" s="58" customFormat="1" ht="12.75" customHeight="1">
      <c r="A4795" s="64" t="s">
        <v>2667</v>
      </c>
      <c r="B4795" s="54" t="s">
        <v>2668</v>
      </c>
      <c r="C4795" s="252" t="s">
        <v>5552</v>
      </c>
      <c r="D4795" s="252" t="s">
        <v>672</v>
      </c>
      <c r="E4795" s="54" t="s">
        <v>2669</v>
      </c>
      <c r="F4795" s="54" t="s">
        <v>2668</v>
      </c>
      <c r="G4795" s="129">
        <v>80200</v>
      </c>
      <c r="H4795" s="323">
        <v>530594</v>
      </c>
      <c r="I4795" s="323">
        <v>449120</v>
      </c>
      <c r="J4795" s="42"/>
      <c r="K4795" s="42"/>
      <c r="L4795" s="42" t="s">
        <v>4489</v>
      </c>
      <c r="M4795" s="42" t="s">
        <v>3422</v>
      </c>
      <c r="N4795" s="42" t="s">
        <v>2423</v>
      </c>
      <c r="O4795" s="137" t="s">
        <v>3423</v>
      </c>
      <c r="P4795" s="42" t="s">
        <v>64</v>
      </c>
      <c r="Q4795" s="42" t="s">
        <v>65</v>
      </c>
      <c r="R4795" s="42">
        <v>1</v>
      </c>
      <c r="S4795" s="137" t="s">
        <v>2419</v>
      </c>
      <c r="T4795" s="62">
        <v>700878750</v>
      </c>
      <c r="U4795" s="62">
        <v>678133632.87</v>
      </c>
      <c r="Z4795" s="54" t="s">
        <v>68</v>
      </c>
      <c r="AA4795" s="132">
        <v>2.1172800004912102E-5</v>
      </c>
      <c r="AJ4795" s="42"/>
      <c r="AM4795" s="42"/>
      <c r="AN4795" s="42"/>
      <c r="AO4795" s="42"/>
      <c r="AP4795" s="42"/>
      <c r="AY4795" s="42"/>
      <c r="AZ4795" s="42"/>
      <c r="BA4795" s="42"/>
      <c r="BB4795" s="42"/>
      <c r="BN4795" s="54" t="s">
        <v>4578</v>
      </c>
      <c r="BO4795" s="58" t="str">
        <f t="shared" si="74"/>
        <v>境内资产</v>
      </c>
      <c r="BP4795" s="58" t="str">
        <f>IF(M4795="",VLOOKUP(D4795,Sheet4!$A$1:$B$92,2,0),VLOOKUP(Q4795,Sheet4!$A$1:$B$92,2,0))</f>
        <v>保险资产管理产品</v>
      </c>
    </row>
    <row r="4796" spans="1:68" s="58" customFormat="1" ht="12.75" customHeight="1">
      <c r="A4796" s="64" t="s">
        <v>2670</v>
      </c>
      <c r="B4796" s="54" t="s">
        <v>2671</v>
      </c>
      <c r="C4796" s="252" t="s">
        <v>5552</v>
      </c>
      <c r="D4796" s="252" t="s">
        <v>678</v>
      </c>
      <c r="E4796" s="54" t="s">
        <v>2672</v>
      </c>
      <c r="F4796" s="54" t="s">
        <v>2671</v>
      </c>
      <c r="G4796" s="129">
        <v>57000</v>
      </c>
      <c r="H4796" s="323">
        <v>434962</v>
      </c>
      <c r="I4796" s="323">
        <v>391590</v>
      </c>
      <c r="J4796" s="42"/>
      <c r="K4796" s="42"/>
      <c r="L4796" s="42" t="s">
        <v>4489</v>
      </c>
      <c r="M4796" s="42" t="s">
        <v>3422</v>
      </c>
      <c r="N4796" s="42" t="s">
        <v>2423</v>
      </c>
      <c r="O4796" s="137" t="s">
        <v>3423</v>
      </c>
      <c r="P4796" s="42" t="s">
        <v>64</v>
      </c>
      <c r="Q4796" s="42" t="s">
        <v>65</v>
      </c>
      <c r="R4796" s="42">
        <v>1</v>
      </c>
      <c r="S4796" s="137" t="s">
        <v>2419</v>
      </c>
      <c r="T4796" s="62">
        <v>700878750</v>
      </c>
      <c r="U4796" s="62">
        <v>678133632.87</v>
      </c>
      <c r="Z4796" s="54" t="s">
        <v>68</v>
      </c>
      <c r="AA4796" s="132">
        <v>6.4501368111360497E-5</v>
      </c>
      <c r="AJ4796" s="42"/>
      <c r="AM4796" s="42"/>
      <c r="AN4796" s="42"/>
      <c r="AO4796" s="42"/>
      <c r="AP4796" s="42"/>
      <c r="AY4796" s="42"/>
      <c r="AZ4796" s="42"/>
      <c r="BA4796" s="42"/>
      <c r="BB4796" s="42"/>
      <c r="BN4796" s="54" t="s">
        <v>4578</v>
      </c>
      <c r="BO4796" s="58" t="str">
        <f t="shared" si="74"/>
        <v>境内资产</v>
      </c>
      <c r="BP4796" s="58" t="str">
        <f>IF(M4796="",VLOOKUP(D4796,Sheet4!$A$1:$B$92,2,0),VLOOKUP(Q4796,Sheet4!$A$1:$B$92,2,0))</f>
        <v>保险资产管理产品</v>
      </c>
    </row>
    <row r="4797" spans="1:68" s="58" customFormat="1" ht="12.75" customHeight="1">
      <c r="A4797" s="64" t="s">
        <v>2673</v>
      </c>
      <c r="B4797" s="54" t="s">
        <v>2674</v>
      </c>
      <c r="C4797" s="252" t="s">
        <v>5552</v>
      </c>
      <c r="D4797" s="252" t="s">
        <v>678</v>
      </c>
      <c r="E4797" s="54" t="s">
        <v>2675</v>
      </c>
      <c r="F4797" s="54" t="s">
        <v>2674</v>
      </c>
      <c r="G4797" s="129">
        <v>19300</v>
      </c>
      <c r="H4797" s="323">
        <v>564276</v>
      </c>
      <c r="I4797" s="323">
        <v>484044</v>
      </c>
      <c r="J4797" s="42"/>
      <c r="K4797" s="42"/>
      <c r="L4797" s="42" t="s">
        <v>4489</v>
      </c>
      <c r="M4797" s="42" t="s">
        <v>3422</v>
      </c>
      <c r="N4797" s="42" t="s">
        <v>2423</v>
      </c>
      <c r="O4797" s="137" t="s">
        <v>3423</v>
      </c>
      <c r="P4797" s="42" t="s">
        <v>64</v>
      </c>
      <c r="Q4797" s="42" t="s">
        <v>65</v>
      </c>
      <c r="R4797" s="42">
        <v>1</v>
      </c>
      <c r="S4797" s="137" t="s">
        <v>2419</v>
      </c>
      <c r="T4797" s="62">
        <v>700878750</v>
      </c>
      <c r="U4797" s="62">
        <v>678133632.87</v>
      </c>
      <c r="Z4797" s="54" t="s">
        <v>68</v>
      </c>
      <c r="AA4797" s="132">
        <v>2.66770328363796E-5</v>
      </c>
      <c r="AJ4797" s="42"/>
      <c r="AM4797" s="42"/>
      <c r="AN4797" s="42"/>
      <c r="AO4797" s="42"/>
      <c r="AP4797" s="42"/>
      <c r="AY4797" s="42"/>
      <c r="AZ4797" s="42"/>
      <c r="BA4797" s="42"/>
      <c r="BB4797" s="42"/>
      <c r="BN4797" s="54" t="s">
        <v>4578</v>
      </c>
      <c r="BO4797" s="58" t="str">
        <f t="shared" si="74"/>
        <v>境内资产</v>
      </c>
      <c r="BP4797" s="58" t="str">
        <f>IF(M4797="",VLOOKUP(D4797,Sheet4!$A$1:$B$92,2,0),VLOOKUP(Q4797,Sheet4!$A$1:$B$92,2,0))</f>
        <v>保险资产管理产品</v>
      </c>
    </row>
    <row r="4798" spans="1:68" s="58" customFormat="1" ht="12.75" customHeight="1">
      <c r="A4798" s="64" t="s">
        <v>2676</v>
      </c>
      <c r="B4798" s="54" t="s">
        <v>2677</v>
      </c>
      <c r="C4798" s="252" t="s">
        <v>5552</v>
      </c>
      <c r="D4798" s="252" t="s">
        <v>678</v>
      </c>
      <c r="E4798" s="54" t="s">
        <v>2678</v>
      </c>
      <c r="F4798" s="54" t="s">
        <v>2677</v>
      </c>
      <c r="G4798" s="129">
        <v>6700</v>
      </c>
      <c r="H4798" s="323">
        <v>547470</v>
      </c>
      <c r="I4798" s="323">
        <v>434160</v>
      </c>
      <c r="J4798" s="42"/>
      <c r="K4798" s="42"/>
      <c r="L4798" s="42" t="s">
        <v>4489</v>
      </c>
      <c r="M4798" s="42" t="s">
        <v>3422</v>
      </c>
      <c r="N4798" s="42" t="s">
        <v>2423</v>
      </c>
      <c r="O4798" s="137" t="s">
        <v>3423</v>
      </c>
      <c r="P4798" s="42" t="s">
        <v>64</v>
      </c>
      <c r="Q4798" s="42" t="s">
        <v>65</v>
      </c>
      <c r="R4798" s="42">
        <v>1</v>
      </c>
      <c r="S4798" s="137" t="s">
        <v>2419</v>
      </c>
      <c r="T4798" s="62">
        <v>700878750</v>
      </c>
      <c r="U4798" s="62">
        <v>678133632.87</v>
      </c>
      <c r="Z4798" s="54" t="s">
        <v>68</v>
      </c>
      <c r="AA4798" s="132">
        <v>1.6243514507118002E-5</v>
      </c>
      <c r="AJ4798" s="42"/>
      <c r="AM4798" s="42"/>
      <c r="AN4798" s="42"/>
      <c r="AO4798" s="42"/>
      <c r="AP4798" s="42"/>
      <c r="AY4798" s="42"/>
      <c r="AZ4798" s="42"/>
      <c r="BA4798" s="42"/>
      <c r="BB4798" s="42"/>
      <c r="BN4798" s="54" t="s">
        <v>4578</v>
      </c>
      <c r="BO4798" s="58" t="str">
        <f t="shared" si="74"/>
        <v>境内资产</v>
      </c>
      <c r="BP4798" s="58" t="str">
        <f>IF(M4798="",VLOOKUP(D4798,Sheet4!$A$1:$B$92,2,0),VLOOKUP(Q4798,Sheet4!$A$1:$B$92,2,0))</f>
        <v>保险资产管理产品</v>
      </c>
    </row>
    <row r="4799" spans="1:68" s="58" customFormat="1" ht="12.75" customHeight="1">
      <c r="A4799" s="64" t="s">
        <v>2679</v>
      </c>
      <c r="B4799" s="54" t="s">
        <v>2680</v>
      </c>
      <c r="C4799" s="252" t="s">
        <v>5552</v>
      </c>
      <c r="D4799" s="252" t="s">
        <v>678</v>
      </c>
      <c r="E4799" s="54" t="s">
        <v>2681</v>
      </c>
      <c r="F4799" s="54" t="s">
        <v>2680</v>
      </c>
      <c r="G4799" s="129">
        <v>110764</v>
      </c>
      <c r="H4799" s="323">
        <v>2246851.7999999998</v>
      </c>
      <c r="I4799" s="323">
        <v>2331582.2000000002</v>
      </c>
      <c r="J4799" s="42"/>
      <c r="K4799" s="42"/>
      <c r="L4799" s="42" t="s">
        <v>4489</v>
      </c>
      <c r="M4799" s="42" t="s">
        <v>3422</v>
      </c>
      <c r="N4799" s="42" t="s">
        <v>2423</v>
      </c>
      <c r="O4799" s="137" t="s">
        <v>3423</v>
      </c>
      <c r="P4799" s="42" t="s">
        <v>64</v>
      </c>
      <c r="Q4799" s="42" t="s">
        <v>65</v>
      </c>
      <c r="R4799" s="42">
        <v>1</v>
      </c>
      <c r="S4799" s="137" t="s">
        <v>2419</v>
      </c>
      <c r="T4799" s="62">
        <v>700878750</v>
      </c>
      <c r="U4799" s="62">
        <v>678133632.87</v>
      </c>
      <c r="Z4799" s="54" t="s">
        <v>280</v>
      </c>
      <c r="AA4799" s="132">
        <v>8.3822186711554598E-6</v>
      </c>
      <c r="AJ4799" s="42"/>
      <c r="AM4799" s="42"/>
      <c r="AN4799" s="42"/>
      <c r="AO4799" s="42"/>
      <c r="AP4799" s="42"/>
      <c r="AY4799" s="42"/>
      <c r="AZ4799" s="42"/>
      <c r="BA4799" s="42"/>
      <c r="BB4799" s="42"/>
      <c r="BN4799" s="54" t="s">
        <v>4578</v>
      </c>
      <c r="BO4799" s="58" t="str">
        <f t="shared" si="74"/>
        <v>境内资产</v>
      </c>
      <c r="BP4799" s="58" t="str">
        <f>IF(M4799="",VLOOKUP(D4799,Sheet4!$A$1:$B$92,2,0),VLOOKUP(Q4799,Sheet4!$A$1:$B$92,2,0))</f>
        <v>保险资产管理产品</v>
      </c>
    </row>
    <row r="4800" spans="1:68" s="58" customFormat="1" ht="12.75" customHeight="1">
      <c r="A4800" s="64" t="s">
        <v>2682</v>
      </c>
      <c r="B4800" s="54" t="s">
        <v>2683</v>
      </c>
      <c r="C4800" s="252" t="s">
        <v>5552</v>
      </c>
      <c r="D4800" s="252" t="s">
        <v>678</v>
      </c>
      <c r="E4800" s="54" t="s">
        <v>2684</v>
      </c>
      <c r="F4800" s="54" t="s">
        <v>2683</v>
      </c>
      <c r="G4800" s="129">
        <v>8300</v>
      </c>
      <c r="H4800" s="323">
        <v>1089045</v>
      </c>
      <c r="I4800" s="323">
        <v>777876</v>
      </c>
      <c r="J4800" s="42"/>
      <c r="K4800" s="42"/>
      <c r="L4800" s="42" t="s">
        <v>4489</v>
      </c>
      <c r="M4800" s="42" t="s">
        <v>3422</v>
      </c>
      <c r="N4800" s="42" t="s">
        <v>2423</v>
      </c>
      <c r="O4800" s="137" t="s">
        <v>3423</v>
      </c>
      <c r="P4800" s="42" t="s">
        <v>64</v>
      </c>
      <c r="Q4800" s="42" t="s">
        <v>65</v>
      </c>
      <c r="R4800" s="42">
        <v>1</v>
      </c>
      <c r="S4800" s="137" t="s">
        <v>2419</v>
      </c>
      <c r="T4800" s="62">
        <v>700878750</v>
      </c>
      <c r="U4800" s="62">
        <v>678133632.87</v>
      </c>
      <c r="Z4800" s="54" t="s">
        <v>280</v>
      </c>
      <c r="AA4800" s="132">
        <v>5.1874999999999999E-6</v>
      </c>
      <c r="AJ4800" s="42"/>
      <c r="AM4800" s="42"/>
      <c r="AN4800" s="42"/>
      <c r="AO4800" s="42"/>
      <c r="AP4800" s="42"/>
      <c r="AY4800" s="42"/>
      <c r="AZ4800" s="42"/>
      <c r="BA4800" s="42"/>
      <c r="BB4800" s="42"/>
      <c r="BN4800" s="54" t="s">
        <v>4578</v>
      </c>
      <c r="BO4800" s="58" t="str">
        <f t="shared" si="74"/>
        <v>境内资产</v>
      </c>
      <c r="BP4800" s="58" t="str">
        <f>IF(M4800="",VLOOKUP(D4800,Sheet4!$A$1:$B$92,2,0),VLOOKUP(Q4800,Sheet4!$A$1:$B$92,2,0))</f>
        <v>保险资产管理产品</v>
      </c>
    </row>
    <row r="4801" spans="1:68" s="58" customFormat="1" ht="12.75" customHeight="1">
      <c r="A4801" s="64" t="s">
        <v>2685</v>
      </c>
      <c r="B4801" s="54" t="s">
        <v>2686</v>
      </c>
      <c r="C4801" s="252" t="s">
        <v>5552</v>
      </c>
      <c r="D4801" s="252" t="s">
        <v>678</v>
      </c>
      <c r="E4801" s="54" t="s">
        <v>2687</v>
      </c>
      <c r="F4801" s="54" t="s">
        <v>2686</v>
      </c>
      <c r="G4801" s="129">
        <v>49500</v>
      </c>
      <c r="H4801" s="323">
        <v>370536</v>
      </c>
      <c r="I4801" s="323">
        <v>321255</v>
      </c>
      <c r="J4801" s="42"/>
      <c r="K4801" s="42"/>
      <c r="L4801" s="42" t="s">
        <v>4489</v>
      </c>
      <c r="M4801" s="42" t="s">
        <v>3422</v>
      </c>
      <c r="N4801" s="42" t="s">
        <v>2423</v>
      </c>
      <c r="O4801" s="137" t="s">
        <v>3423</v>
      </c>
      <c r="P4801" s="42" t="s">
        <v>64</v>
      </c>
      <c r="Q4801" s="42" t="s">
        <v>65</v>
      </c>
      <c r="R4801" s="42">
        <v>1</v>
      </c>
      <c r="S4801" s="137" t="s">
        <v>2419</v>
      </c>
      <c r="T4801" s="62">
        <v>700878750</v>
      </c>
      <c r="U4801" s="62">
        <v>678133632.87</v>
      </c>
      <c r="Z4801" s="54" t="s">
        <v>68</v>
      </c>
      <c r="AA4801" s="132">
        <v>8.0074746394825794E-5</v>
      </c>
      <c r="AJ4801" s="42"/>
      <c r="AM4801" s="42"/>
      <c r="AN4801" s="42"/>
      <c r="AO4801" s="42"/>
      <c r="AP4801" s="42"/>
      <c r="AY4801" s="42"/>
      <c r="AZ4801" s="42"/>
      <c r="BA4801" s="42"/>
      <c r="BB4801" s="42"/>
      <c r="BN4801" s="54" t="s">
        <v>4578</v>
      </c>
      <c r="BO4801" s="58" t="str">
        <f t="shared" si="74"/>
        <v>境内资产</v>
      </c>
      <c r="BP4801" s="58" t="str">
        <f>IF(M4801="",VLOOKUP(D4801,Sheet4!$A$1:$B$92,2,0),VLOOKUP(Q4801,Sheet4!$A$1:$B$92,2,0))</f>
        <v>保险资产管理产品</v>
      </c>
    </row>
    <row r="4802" spans="1:68" s="58" customFormat="1" ht="12.75" customHeight="1">
      <c r="A4802" s="64" t="s">
        <v>2688</v>
      </c>
      <c r="B4802" s="54" t="s">
        <v>2689</v>
      </c>
      <c r="C4802" s="252" t="s">
        <v>5552</v>
      </c>
      <c r="D4802" s="252" t="s">
        <v>678</v>
      </c>
      <c r="E4802" s="54" t="s">
        <v>2690</v>
      </c>
      <c r="F4802" s="54" t="s">
        <v>2689</v>
      </c>
      <c r="G4802" s="129">
        <v>31000</v>
      </c>
      <c r="H4802" s="323">
        <v>224398</v>
      </c>
      <c r="I4802" s="323">
        <v>229400</v>
      </c>
      <c r="J4802" s="42"/>
      <c r="K4802" s="42"/>
      <c r="L4802" s="42" t="s">
        <v>4489</v>
      </c>
      <c r="M4802" s="42" t="s">
        <v>3422</v>
      </c>
      <c r="N4802" s="42" t="s">
        <v>2423</v>
      </c>
      <c r="O4802" s="137" t="s">
        <v>3423</v>
      </c>
      <c r="P4802" s="42" t="s">
        <v>64</v>
      </c>
      <c r="Q4802" s="42" t="s">
        <v>65</v>
      </c>
      <c r="R4802" s="42">
        <v>1</v>
      </c>
      <c r="S4802" s="137" t="s">
        <v>2419</v>
      </c>
      <c r="T4802" s="62">
        <v>700878750</v>
      </c>
      <c r="U4802" s="62">
        <v>678133632.87</v>
      </c>
      <c r="Z4802" s="54" t="s">
        <v>68</v>
      </c>
      <c r="AA4802" s="132">
        <v>3.5065625096794602E-5</v>
      </c>
      <c r="AJ4802" s="42"/>
      <c r="AM4802" s="42"/>
      <c r="AN4802" s="42"/>
      <c r="AO4802" s="42"/>
      <c r="AP4802" s="42"/>
      <c r="AY4802" s="42"/>
      <c r="AZ4802" s="42"/>
      <c r="BA4802" s="42"/>
      <c r="BB4802" s="42"/>
      <c r="BN4802" s="54" t="s">
        <v>4578</v>
      </c>
      <c r="BO4802" s="58" t="str">
        <f t="shared" si="74"/>
        <v>境内资产</v>
      </c>
      <c r="BP4802" s="58" t="str">
        <f>IF(M4802="",VLOOKUP(D4802,Sheet4!$A$1:$B$92,2,0),VLOOKUP(Q4802,Sheet4!$A$1:$B$92,2,0))</f>
        <v>保险资产管理产品</v>
      </c>
    </row>
    <row r="4803" spans="1:68" s="58" customFormat="1" ht="12.75" customHeight="1">
      <c r="A4803" s="64" t="s">
        <v>2691</v>
      </c>
      <c r="B4803" s="54" t="s">
        <v>2692</v>
      </c>
      <c r="C4803" s="252" t="s">
        <v>5552</v>
      </c>
      <c r="D4803" s="252" t="s">
        <v>678</v>
      </c>
      <c r="E4803" s="54" t="s">
        <v>2693</v>
      </c>
      <c r="F4803" s="54" t="s">
        <v>2692</v>
      </c>
      <c r="G4803" s="129">
        <v>49400</v>
      </c>
      <c r="H4803" s="323">
        <v>299093</v>
      </c>
      <c r="I4803" s="323">
        <v>222300</v>
      </c>
      <c r="J4803" s="42"/>
      <c r="K4803" s="42"/>
      <c r="L4803" s="42" t="s">
        <v>4489</v>
      </c>
      <c r="M4803" s="42" t="s">
        <v>3422</v>
      </c>
      <c r="N4803" s="42" t="s">
        <v>2423</v>
      </c>
      <c r="O4803" s="137" t="s">
        <v>3423</v>
      </c>
      <c r="P4803" s="42" t="s">
        <v>64</v>
      </c>
      <c r="Q4803" s="42" t="s">
        <v>65</v>
      </c>
      <c r="R4803" s="42">
        <v>1</v>
      </c>
      <c r="S4803" s="137" t="s">
        <v>2419</v>
      </c>
      <c r="T4803" s="62">
        <v>700878750</v>
      </c>
      <c r="U4803" s="62">
        <v>678133632.87</v>
      </c>
      <c r="Z4803" s="54" t="s">
        <v>68</v>
      </c>
      <c r="AA4803" s="132">
        <v>1.9184758022610201E-5</v>
      </c>
      <c r="AJ4803" s="42"/>
      <c r="AM4803" s="42"/>
      <c r="AN4803" s="42"/>
      <c r="AO4803" s="42"/>
      <c r="AP4803" s="42"/>
      <c r="AY4803" s="42"/>
      <c r="AZ4803" s="42"/>
      <c r="BA4803" s="42"/>
      <c r="BB4803" s="42"/>
      <c r="BN4803" s="54" t="s">
        <v>4578</v>
      </c>
      <c r="BO4803" s="58" t="str">
        <f t="shared" ref="BO4803:BO4866" si="75">IF(LEFT(D4803,2)="境外","境外资产","境内资产")</f>
        <v>境内资产</v>
      </c>
      <c r="BP4803" s="58" t="str">
        <f>IF(M4803="",VLOOKUP(D4803,Sheet4!$A$1:$B$92,2,0),VLOOKUP(Q4803,Sheet4!$A$1:$B$92,2,0))</f>
        <v>保险资产管理产品</v>
      </c>
    </row>
    <row r="4804" spans="1:68" s="58" customFormat="1" ht="12.75" customHeight="1">
      <c r="A4804" s="64" t="s">
        <v>2694</v>
      </c>
      <c r="B4804" s="54" t="s">
        <v>2695</v>
      </c>
      <c r="C4804" s="252" t="s">
        <v>5552</v>
      </c>
      <c r="D4804" s="252" t="s">
        <v>678</v>
      </c>
      <c r="E4804" s="54" t="s">
        <v>2696</v>
      </c>
      <c r="F4804" s="54" t="s">
        <v>2695</v>
      </c>
      <c r="G4804" s="129">
        <v>16600</v>
      </c>
      <c r="H4804" s="323">
        <v>216538</v>
      </c>
      <c r="I4804" s="323">
        <v>183430</v>
      </c>
      <c r="J4804" s="42"/>
      <c r="K4804" s="42"/>
      <c r="L4804" s="42" t="s">
        <v>4489</v>
      </c>
      <c r="M4804" s="42" t="s">
        <v>3422</v>
      </c>
      <c r="N4804" s="42" t="s">
        <v>2423</v>
      </c>
      <c r="O4804" s="137" t="s">
        <v>3423</v>
      </c>
      <c r="P4804" s="42" t="s">
        <v>64</v>
      </c>
      <c r="Q4804" s="42" t="s">
        <v>65</v>
      </c>
      <c r="R4804" s="42">
        <v>1</v>
      </c>
      <c r="S4804" s="137" t="s">
        <v>2419</v>
      </c>
      <c r="T4804" s="62">
        <v>700878750</v>
      </c>
      <c r="U4804" s="62">
        <v>678133632.87</v>
      </c>
      <c r="Z4804" s="54" t="s">
        <v>68</v>
      </c>
      <c r="AA4804" s="132">
        <v>2.02385575840534E-5</v>
      </c>
      <c r="AJ4804" s="42"/>
      <c r="AM4804" s="42"/>
      <c r="AN4804" s="42"/>
      <c r="AO4804" s="42"/>
      <c r="AP4804" s="42"/>
      <c r="AY4804" s="42"/>
      <c r="AZ4804" s="42"/>
      <c r="BA4804" s="42"/>
      <c r="BB4804" s="42"/>
      <c r="BN4804" s="54" t="s">
        <v>4578</v>
      </c>
      <c r="BO4804" s="58" t="str">
        <f t="shared" si="75"/>
        <v>境内资产</v>
      </c>
      <c r="BP4804" s="58" t="str">
        <f>IF(M4804="",VLOOKUP(D4804,Sheet4!$A$1:$B$92,2,0),VLOOKUP(Q4804,Sheet4!$A$1:$B$92,2,0))</f>
        <v>保险资产管理产品</v>
      </c>
    </row>
    <row r="4805" spans="1:68" s="58" customFormat="1" ht="12.75" customHeight="1">
      <c r="A4805" s="64" t="s">
        <v>2697</v>
      </c>
      <c r="B4805" s="54" t="s">
        <v>2698</v>
      </c>
      <c r="C4805" s="252" t="s">
        <v>5552</v>
      </c>
      <c r="D4805" s="252" t="s">
        <v>678</v>
      </c>
      <c r="E4805" s="54" t="s">
        <v>2699</v>
      </c>
      <c r="F4805" s="54" t="s">
        <v>2698</v>
      </c>
      <c r="G4805" s="129">
        <v>43600</v>
      </c>
      <c r="H4805" s="323">
        <v>293949</v>
      </c>
      <c r="I4805" s="323">
        <v>231952</v>
      </c>
      <c r="J4805" s="42"/>
      <c r="K4805" s="42"/>
      <c r="L4805" s="42" t="s">
        <v>4489</v>
      </c>
      <c r="M4805" s="42" t="s">
        <v>3422</v>
      </c>
      <c r="N4805" s="42" t="s">
        <v>2423</v>
      </c>
      <c r="O4805" s="137" t="s">
        <v>3423</v>
      </c>
      <c r="P4805" s="42" t="s">
        <v>64</v>
      </c>
      <c r="Q4805" s="42" t="s">
        <v>65</v>
      </c>
      <c r="R4805" s="42">
        <v>1</v>
      </c>
      <c r="S4805" s="137" t="s">
        <v>2419</v>
      </c>
      <c r="T4805" s="62">
        <v>700878750</v>
      </c>
      <c r="U4805" s="62">
        <v>678133632.87</v>
      </c>
      <c r="Z4805" s="54" t="s">
        <v>68</v>
      </c>
      <c r="AA4805" s="132">
        <v>3.9850488389260003E-5</v>
      </c>
      <c r="AJ4805" s="42"/>
      <c r="AM4805" s="42"/>
      <c r="AN4805" s="42"/>
      <c r="AO4805" s="42"/>
      <c r="AP4805" s="42"/>
      <c r="AY4805" s="42"/>
      <c r="AZ4805" s="42"/>
      <c r="BA4805" s="42"/>
      <c r="BB4805" s="42"/>
      <c r="BN4805" s="54" t="s">
        <v>4578</v>
      </c>
      <c r="BO4805" s="58" t="str">
        <f t="shared" si="75"/>
        <v>境内资产</v>
      </c>
      <c r="BP4805" s="58" t="str">
        <f>IF(M4805="",VLOOKUP(D4805,Sheet4!$A$1:$B$92,2,0),VLOOKUP(Q4805,Sheet4!$A$1:$B$92,2,0))</f>
        <v>保险资产管理产品</v>
      </c>
    </row>
    <row r="4806" spans="1:68" s="58" customFormat="1" ht="12.75" customHeight="1">
      <c r="A4806" s="64" t="s">
        <v>2700</v>
      </c>
      <c r="B4806" s="54" t="s">
        <v>2701</v>
      </c>
      <c r="C4806" s="252" t="s">
        <v>5552</v>
      </c>
      <c r="D4806" s="252" t="s">
        <v>678</v>
      </c>
      <c r="E4806" s="54" t="s">
        <v>2702</v>
      </c>
      <c r="F4806" s="54" t="s">
        <v>2701</v>
      </c>
      <c r="G4806" s="129">
        <v>2000</v>
      </c>
      <c r="H4806" s="323">
        <v>27383.21</v>
      </c>
      <c r="I4806" s="323">
        <v>24620</v>
      </c>
      <c r="J4806" s="42"/>
      <c r="K4806" s="42"/>
      <c r="L4806" s="42" t="s">
        <v>4489</v>
      </c>
      <c r="M4806" s="42" t="s">
        <v>3422</v>
      </c>
      <c r="N4806" s="42" t="s">
        <v>2423</v>
      </c>
      <c r="O4806" s="137" t="s">
        <v>3423</v>
      </c>
      <c r="P4806" s="42" t="s">
        <v>64</v>
      </c>
      <c r="Q4806" s="42" t="s">
        <v>65</v>
      </c>
      <c r="R4806" s="42">
        <v>1</v>
      </c>
      <c r="S4806" s="137" t="s">
        <v>2419</v>
      </c>
      <c r="T4806" s="62">
        <v>700878750</v>
      </c>
      <c r="U4806" s="62">
        <v>678133632.87</v>
      </c>
      <c r="Z4806" s="54" t="s">
        <v>68</v>
      </c>
      <c r="AA4806" s="132">
        <v>2.0128115090243299E-6</v>
      </c>
      <c r="AJ4806" s="42"/>
      <c r="AM4806" s="42"/>
      <c r="AN4806" s="42"/>
      <c r="AO4806" s="42"/>
      <c r="AP4806" s="42"/>
      <c r="AY4806" s="42"/>
      <c r="AZ4806" s="42"/>
      <c r="BA4806" s="42"/>
      <c r="BB4806" s="42"/>
      <c r="BN4806" s="54" t="s">
        <v>4578</v>
      </c>
      <c r="BO4806" s="58" t="str">
        <f t="shared" si="75"/>
        <v>境内资产</v>
      </c>
      <c r="BP4806" s="58" t="str">
        <f>IF(M4806="",VLOOKUP(D4806,Sheet4!$A$1:$B$92,2,0),VLOOKUP(Q4806,Sheet4!$A$1:$B$92,2,0))</f>
        <v>保险资产管理产品</v>
      </c>
    </row>
    <row r="4807" spans="1:68" s="58" customFormat="1" ht="12.75" customHeight="1">
      <c r="A4807" s="64" t="s">
        <v>2703</v>
      </c>
      <c r="B4807" s="54" t="s">
        <v>2704</v>
      </c>
      <c r="C4807" s="252" t="s">
        <v>5552</v>
      </c>
      <c r="D4807" s="252" t="s">
        <v>678</v>
      </c>
      <c r="E4807" s="54" t="s">
        <v>2705</v>
      </c>
      <c r="F4807" s="54" t="s">
        <v>2704</v>
      </c>
      <c r="G4807" s="129">
        <v>11200</v>
      </c>
      <c r="H4807" s="323">
        <v>321795</v>
      </c>
      <c r="I4807" s="323">
        <v>304080</v>
      </c>
      <c r="J4807" s="42"/>
      <c r="K4807" s="42"/>
      <c r="L4807" s="42" t="s">
        <v>4489</v>
      </c>
      <c r="M4807" s="42" t="s">
        <v>3422</v>
      </c>
      <c r="N4807" s="42" t="s">
        <v>2423</v>
      </c>
      <c r="O4807" s="137" t="s">
        <v>3423</v>
      </c>
      <c r="P4807" s="42" t="s">
        <v>64</v>
      </c>
      <c r="Q4807" s="42" t="s">
        <v>65</v>
      </c>
      <c r="R4807" s="42">
        <v>1</v>
      </c>
      <c r="S4807" s="137" t="s">
        <v>2419</v>
      </c>
      <c r="T4807" s="62">
        <v>700878750</v>
      </c>
      <c r="U4807" s="62">
        <v>678133632.87</v>
      </c>
      <c r="Z4807" s="54" t="s">
        <v>68</v>
      </c>
      <c r="AA4807" s="132">
        <v>2.18906724388096E-5</v>
      </c>
      <c r="AJ4807" s="42"/>
      <c r="AM4807" s="42"/>
      <c r="AN4807" s="42"/>
      <c r="AO4807" s="42"/>
      <c r="AP4807" s="42"/>
      <c r="AY4807" s="42"/>
      <c r="AZ4807" s="42"/>
      <c r="BA4807" s="42"/>
      <c r="BB4807" s="42"/>
      <c r="BN4807" s="54" t="s">
        <v>4578</v>
      </c>
      <c r="BO4807" s="58" t="str">
        <f t="shared" si="75"/>
        <v>境内资产</v>
      </c>
      <c r="BP4807" s="58" t="str">
        <f>IF(M4807="",VLOOKUP(D4807,Sheet4!$A$1:$B$92,2,0),VLOOKUP(Q4807,Sheet4!$A$1:$B$92,2,0))</f>
        <v>保险资产管理产品</v>
      </c>
    </row>
    <row r="4808" spans="1:68" s="58" customFormat="1" ht="12.75" customHeight="1">
      <c r="A4808" s="64" t="s">
        <v>2706</v>
      </c>
      <c r="B4808" s="54" t="s">
        <v>2707</v>
      </c>
      <c r="C4808" s="252" t="s">
        <v>5552</v>
      </c>
      <c r="D4808" s="252" t="s">
        <v>678</v>
      </c>
      <c r="E4808" s="54" t="s">
        <v>2708</v>
      </c>
      <c r="F4808" s="54" t="s">
        <v>2707</v>
      </c>
      <c r="G4808" s="129">
        <v>6600</v>
      </c>
      <c r="H4808" s="323">
        <v>712197.25</v>
      </c>
      <c r="I4808" s="323">
        <v>569910</v>
      </c>
      <c r="J4808" s="42"/>
      <c r="K4808" s="42"/>
      <c r="L4808" s="42" t="s">
        <v>4489</v>
      </c>
      <c r="M4808" s="42" t="s">
        <v>3422</v>
      </c>
      <c r="N4808" s="42" t="s">
        <v>2423</v>
      </c>
      <c r="O4808" s="137" t="s">
        <v>3423</v>
      </c>
      <c r="P4808" s="42" t="s">
        <v>64</v>
      </c>
      <c r="Q4808" s="42" t="s">
        <v>65</v>
      </c>
      <c r="R4808" s="42">
        <v>1</v>
      </c>
      <c r="S4808" s="137" t="s">
        <v>2419</v>
      </c>
      <c r="T4808" s="62">
        <v>700878750</v>
      </c>
      <c r="U4808" s="62">
        <v>678133632.87</v>
      </c>
      <c r="Z4808" s="54" t="s">
        <v>280</v>
      </c>
      <c r="AA4808" s="132">
        <v>7.5650043284891599E-6</v>
      </c>
      <c r="AJ4808" s="42"/>
      <c r="AM4808" s="42"/>
      <c r="AN4808" s="42"/>
      <c r="AO4808" s="42"/>
      <c r="AP4808" s="42"/>
      <c r="AY4808" s="42"/>
      <c r="AZ4808" s="42"/>
      <c r="BA4808" s="42"/>
      <c r="BB4808" s="42"/>
      <c r="BN4808" s="54" t="s">
        <v>4578</v>
      </c>
      <c r="BO4808" s="58" t="str">
        <f t="shared" si="75"/>
        <v>境内资产</v>
      </c>
      <c r="BP4808" s="58" t="str">
        <f>IF(M4808="",VLOOKUP(D4808,Sheet4!$A$1:$B$92,2,0),VLOOKUP(Q4808,Sheet4!$A$1:$B$92,2,0))</f>
        <v>保险资产管理产品</v>
      </c>
    </row>
    <row r="4809" spans="1:68" s="58" customFormat="1" ht="12.75" customHeight="1">
      <c r="A4809" s="64" t="s">
        <v>2709</v>
      </c>
      <c r="B4809" s="54" t="s">
        <v>2710</v>
      </c>
      <c r="C4809" s="252" t="s">
        <v>5552</v>
      </c>
      <c r="D4809" s="252" t="s">
        <v>678</v>
      </c>
      <c r="E4809" s="54" t="s">
        <v>2711</v>
      </c>
      <c r="F4809" s="54" t="s">
        <v>2710</v>
      </c>
      <c r="G4809" s="129">
        <v>24100</v>
      </c>
      <c r="H4809" s="323">
        <v>501774.14</v>
      </c>
      <c r="I4809" s="323">
        <v>352342</v>
      </c>
      <c r="J4809" s="42"/>
      <c r="K4809" s="42"/>
      <c r="L4809" s="42" t="s">
        <v>4489</v>
      </c>
      <c r="M4809" s="42" t="s">
        <v>3422</v>
      </c>
      <c r="N4809" s="42" t="s">
        <v>2423</v>
      </c>
      <c r="O4809" s="137" t="s">
        <v>3423</v>
      </c>
      <c r="P4809" s="42" t="s">
        <v>64</v>
      </c>
      <c r="Q4809" s="42" t="s">
        <v>65</v>
      </c>
      <c r="R4809" s="42">
        <v>1</v>
      </c>
      <c r="S4809" s="137" t="s">
        <v>2419</v>
      </c>
      <c r="T4809" s="62">
        <v>700878750</v>
      </c>
      <c r="U4809" s="62">
        <v>678133632.87</v>
      </c>
      <c r="Z4809" s="54" t="s">
        <v>68</v>
      </c>
      <c r="AA4809" s="132">
        <v>4.19091817111586E-5</v>
      </c>
      <c r="AJ4809" s="42"/>
      <c r="AM4809" s="42"/>
      <c r="AN4809" s="42"/>
      <c r="AO4809" s="42"/>
      <c r="AP4809" s="42"/>
      <c r="AY4809" s="42"/>
      <c r="AZ4809" s="42"/>
      <c r="BA4809" s="42"/>
      <c r="BB4809" s="42"/>
      <c r="BN4809" s="54" t="s">
        <v>4578</v>
      </c>
      <c r="BO4809" s="58" t="str">
        <f t="shared" si="75"/>
        <v>境内资产</v>
      </c>
      <c r="BP4809" s="58" t="str">
        <f>IF(M4809="",VLOOKUP(D4809,Sheet4!$A$1:$B$92,2,0),VLOOKUP(Q4809,Sheet4!$A$1:$B$92,2,0))</f>
        <v>保险资产管理产品</v>
      </c>
    </row>
    <row r="4810" spans="1:68" s="58" customFormat="1" ht="12.75" customHeight="1">
      <c r="A4810" s="64" t="s">
        <v>2234</v>
      </c>
      <c r="B4810" s="54" t="s">
        <v>2235</v>
      </c>
      <c r="C4810" s="252" t="s">
        <v>5552</v>
      </c>
      <c r="D4810" s="252" t="s">
        <v>678</v>
      </c>
      <c r="E4810" s="54" t="s">
        <v>2712</v>
      </c>
      <c r="F4810" s="54" t="s">
        <v>2235</v>
      </c>
      <c r="G4810" s="129">
        <v>5800</v>
      </c>
      <c r="H4810" s="323">
        <v>512981</v>
      </c>
      <c r="I4810" s="323">
        <v>412960</v>
      </c>
      <c r="J4810" s="42"/>
      <c r="K4810" s="42"/>
      <c r="L4810" s="42" t="s">
        <v>4489</v>
      </c>
      <c r="M4810" s="42" t="s">
        <v>3422</v>
      </c>
      <c r="N4810" s="42" t="s">
        <v>2423</v>
      </c>
      <c r="O4810" s="137" t="s">
        <v>3423</v>
      </c>
      <c r="P4810" s="42" t="s">
        <v>64</v>
      </c>
      <c r="Q4810" s="42" t="s">
        <v>65</v>
      </c>
      <c r="R4810" s="42">
        <v>1</v>
      </c>
      <c r="S4810" s="137" t="s">
        <v>2419</v>
      </c>
      <c r="T4810" s="62">
        <v>700878750</v>
      </c>
      <c r="U4810" s="62">
        <v>678133632.87</v>
      </c>
      <c r="Z4810" s="54" t="s">
        <v>68</v>
      </c>
      <c r="AA4810" s="132">
        <v>1.0658525611297699E-5</v>
      </c>
      <c r="AJ4810" s="42"/>
      <c r="AM4810" s="42"/>
      <c r="AN4810" s="42"/>
      <c r="AO4810" s="42"/>
      <c r="AP4810" s="42"/>
      <c r="AY4810" s="42"/>
      <c r="AZ4810" s="42"/>
      <c r="BA4810" s="42"/>
      <c r="BB4810" s="42"/>
      <c r="BN4810" s="54" t="s">
        <v>4578</v>
      </c>
      <c r="BO4810" s="58" t="str">
        <f t="shared" si="75"/>
        <v>境内资产</v>
      </c>
      <c r="BP4810" s="58" t="str">
        <f>IF(M4810="",VLOOKUP(D4810,Sheet4!$A$1:$B$92,2,0),VLOOKUP(Q4810,Sheet4!$A$1:$B$92,2,0))</f>
        <v>保险资产管理产品</v>
      </c>
    </row>
    <row r="4811" spans="1:68" s="58" customFormat="1" ht="12.75" customHeight="1">
      <c r="A4811" s="64" t="s">
        <v>2713</v>
      </c>
      <c r="B4811" s="54" t="s">
        <v>2714</v>
      </c>
      <c r="C4811" s="252" t="s">
        <v>5552</v>
      </c>
      <c r="D4811" s="252" t="s">
        <v>678</v>
      </c>
      <c r="E4811" s="54" t="s">
        <v>2715</v>
      </c>
      <c r="F4811" s="54" t="s">
        <v>2714</v>
      </c>
      <c r="G4811" s="129">
        <v>10700</v>
      </c>
      <c r="H4811" s="323">
        <v>744568</v>
      </c>
      <c r="I4811" s="323">
        <v>631086</v>
      </c>
      <c r="J4811" s="42"/>
      <c r="K4811" s="42"/>
      <c r="L4811" s="42" t="s">
        <v>4489</v>
      </c>
      <c r="M4811" s="42" t="s">
        <v>3422</v>
      </c>
      <c r="N4811" s="42" t="s">
        <v>2423</v>
      </c>
      <c r="O4811" s="137" t="s">
        <v>3423</v>
      </c>
      <c r="P4811" s="42" t="s">
        <v>64</v>
      </c>
      <c r="Q4811" s="42" t="s">
        <v>65</v>
      </c>
      <c r="R4811" s="42">
        <v>1</v>
      </c>
      <c r="S4811" s="137" t="s">
        <v>2419</v>
      </c>
      <c r="T4811" s="62">
        <v>700878750</v>
      </c>
      <c r="U4811" s="62">
        <v>678133632.87</v>
      </c>
      <c r="Z4811" s="54" t="s">
        <v>68</v>
      </c>
      <c r="AA4811" s="132">
        <v>1.8194009621311999E-5</v>
      </c>
      <c r="AJ4811" s="42"/>
      <c r="AM4811" s="42"/>
      <c r="AN4811" s="42"/>
      <c r="AO4811" s="42"/>
      <c r="AP4811" s="42"/>
      <c r="AY4811" s="42"/>
      <c r="AZ4811" s="42"/>
      <c r="BA4811" s="42"/>
      <c r="BB4811" s="42"/>
      <c r="BN4811" s="54" t="s">
        <v>4578</v>
      </c>
      <c r="BO4811" s="58" t="str">
        <f t="shared" si="75"/>
        <v>境内资产</v>
      </c>
      <c r="BP4811" s="58" t="str">
        <f>IF(M4811="",VLOOKUP(D4811,Sheet4!$A$1:$B$92,2,0),VLOOKUP(Q4811,Sheet4!$A$1:$B$92,2,0))</f>
        <v>保险资产管理产品</v>
      </c>
    </row>
    <row r="4812" spans="1:68" s="58" customFormat="1" ht="12.75" customHeight="1">
      <c r="A4812" s="64" t="s">
        <v>2716</v>
      </c>
      <c r="B4812" s="54" t="s">
        <v>2717</v>
      </c>
      <c r="C4812" s="252" t="s">
        <v>5552</v>
      </c>
      <c r="D4812" s="252" t="s">
        <v>678</v>
      </c>
      <c r="E4812" s="54" t="s">
        <v>2718</v>
      </c>
      <c r="F4812" s="54" t="s">
        <v>2717</v>
      </c>
      <c r="G4812" s="129">
        <v>30100</v>
      </c>
      <c r="H4812" s="323">
        <v>435975</v>
      </c>
      <c r="I4812" s="323">
        <v>372337</v>
      </c>
      <c r="J4812" s="42"/>
      <c r="K4812" s="42"/>
      <c r="L4812" s="42" t="s">
        <v>4489</v>
      </c>
      <c r="M4812" s="42" t="s">
        <v>3422</v>
      </c>
      <c r="N4812" s="42" t="s">
        <v>2423</v>
      </c>
      <c r="O4812" s="137" t="s">
        <v>3423</v>
      </c>
      <c r="P4812" s="42" t="s">
        <v>64</v>
      </c>
      <c r="Q4812" s="42" t="s">
        <v>65</v>
      </c>
      <c r="R4812" s="42">
        <v>1</v>
      </c>
      <c r="S4812" s="137" t="s">
        <v>2419</v>
      </c>
      <c r="T4812" s="62">
        <v>700878750</v>
      </c>
      <c r="U4812" s="62">
        <v>678133632.87</v>
      </c>
      <c r="Z4812" s="54" t="s">
        <v>68</v>
      </c>
      <c r="AA4812" s="132">
        <v>5.46271999677856E-5</v>
      </c>
      <c r="AJ4812" s="42"/>
      <c r="AM4812" s="42"/>
      <c r="AN4812" s="42"/>
      <c r="AO4812" s="42"/>
      <c r="AP4812" s="42"/>
      <c r="AY4812" s="42"/>
      <c r="AZ4812" s="42"/>
      <c r="BA4812" s="42"/>
      <c r="BB4812" s="42"/>
      <c r="BN4812" s="54" t="s">
        <v>4578</v>
      </c>
      <c r="BO4812" s="58" t="str">
        <f t="shared" si="75"/>
        <v>境内资产</v>
      </c>
      <c r="BP4812" s="58" t="str">
        <f>IF(M4812="",VLOOKUP(D4812,Sheet4!$A$1:$B$92,2,0),VLOOKUP(Q4812,Sheet4!$A$1:$B$92,2,0))</f>
        <v>保险资产管理产品</v>
      </c>
    </row>
    <row r="4813" spans="1:68" s="58" customFormat="1" ht="12.75" customHeight="1">
      <c r="A4813" s="64" t="s">
        <v>2719</v>
      </c>
      <c r="B4813" s="54" t="s">
        <v>2720</v>
      </c>
      <c r="C4813" s="252" t="s">
        <v>5552</v>
      </c>
      <c r="D4813" s="252" t="s">
        <v>678</v>
      </c>
      <c r="E4813" s="54" t="s">
        <v>2721</v>
      </c>
      <c r="F4813" s="54" t="s">
        <v>2720</v>
      </c>
      <c r="G4813" s="129">
        <v>17800</v>
      </c>
      <c r="H4813" s="323">
        <v>246641</v>
      </c>
      <c r="I4813" s="323">
        <v>200784</v>
      </c>
      <c r="J4813" s="42"/>
      <c r="K4813" s="42"/>
      <c r="L4813" s="42" t="s">
        <v>4489</v>
      </c>
      <c r="M4813" s="42" t="s">
        <v>3422</v>
      </c>
      <c r="N4813" s="42" t="s">
        <v>2423</v>
      </c>
      <c r="O4813" s="137" t="s">
        <v>3423</v>
      </c>
      <c r="P4813" s="42" t="s">
        <v>64</v>
      </c>
      <c r="Q4813" s="42" t="s">
        <v>65</v>
      </c>
      <c r="R4813" s="42">
        <v>1</v>
      </c>
      <c r="S4813" s="137" t="s">
        <v>2419</v>
      </c>
      <c r="T4813" s="62">
        <v>700878750</v>
      </c>
      <c r="U4813" s="62">
        <v>678133632.87</v>
      </c>
      <c r="Z4813" s="54" t="s">
        <v>68</v>
      </c>
      <c r="AA4813" s="132">
        <v>6.80771213581585E-5</v>
      </c>
      <c r="AJ4813" s="42"/>
      <c r="AM4813" s="42"/>
      <c r="AN4813" s="42"/>
      <c r="AO4813" s="42"/>
      <c r="AP4813" s="42"/>
      <c r="AY4813" s="42"/>
      <c r="AZ4813" s="42"/>
      <c r="BA4813" s="42"/>
      <c r="BB4813" s="42"/>
      <c r="BN4813" s="54" t="s">
        <v>4578</v>
      </c>
      <c r="BO4813" s="58" t="str">
        <f t="shared" si="75"/>
        <v>境内资产</v>
      </c>
      <c r="BP4813" s="58" t="str">
        <f>IF(M4813="",VLOOKUP(D4813,Sheet4!$A$1:$B$92,2,0),VLOOKUP(Q4813,Sheet4!$A$1:$B$92,2,0))</f>
        <v>保险资产管理产品</v>
      </c>
    </row>
    <row r="4814" spans="1:68" s="58" customFormat="1" ht="12.75" customHeight="1">
      <c r="A4814" s="64" t="s">
        <v>2722</v>
      </c>
      <c r="B4814" s="54" t="s">
        <v>2723</v>
      </c>
      <c r="C4814" s="252" t="s">
        <v>5552</v>
      </c>
      <c r="D4814" s="252" t="s">
        <v>678</v>
      </c>
      <c r="E4814" s="54" t="s">
        <v>2724</v>
      </c>
      <c r="F4814" s="54" t="s">
        <v>2723</v>
      </c>
      <c r="G4814" s="129">
        <v>15400</v>
      </c>
      <c r="H4814" s="323">
        <v>447599</v>
      </c>
      <c r="I4814" s="323">
        <v>405020</v>
      </c>
      <c r="J4814" s="42"/>
      <c r="K4814" s="42"/>
      <c r="L4814" s="42" t="s">
        <v>4489</v>
      </c>
      <c r="M4814" s="42" t="s">
        <v>3422</v>
      </c>
      <c r="N4814" s="42" t="s">
        <v>2423</v>
      </c>
      <c r="O4814" s="137" t="s">
        <v>3423</v>
      </c>
      <c r="P4814" s="42" t="s">
        <v>64</v>
      </c>
      <c r="Q4814" s="42" t="s">
        <v>65</v>
      </c>
      <c r="R4814" s="42">
        <v>1</v>
      </c>
      <c r="S4814" s="137" t="s">
        <v>2419</v>
      </c>
      <c r="T4814" s="62">
        <v>700878750</v>
      </c>
      <c r="U4814" s="62">
        <v>678133632.87</v>
      </c>
      <c r="Z4814" s="54" t="s">
        <v>68</v>
      </c>
      <c r="AA4814" s="132">
        <v>5.4114020137935201E-5</v>
      </c>
      <c r="AJ4814" s="42"/>
      <c r="AM4814" s="42"/>
      <c r="AN4814" s="42"/>
      <c r="AO4814" s="42"/>
      <c r="AP4814" s="42"/>
      <c r="AY4814" s="42"/>
      <c r="AZ4814" s="42"/>
      <c r="BA4814" s="42"/>
      <c r="BB4814" s="42"/>
      <c r="BN4814" s="54" t="s">
        <v>4578</v>
      </c>
      <c r="BO4814" s="58" t="str">
        <f t="shared" si="75"/>
        <v>境内资产</v>
      </c>
      <c r="BP4814" s="58" t="str">
        <f>IF(M4814="",VLOOKUP(D4814,Sheet4!$A$1:$B$92,2,0),VLOOKUP(Q4814,Sheet4!$A$1:$B$92,2,0))</f>
        <v>保险资产管理产品</v>
      </c>
    </row>
    <row r="4815" spans="1:68" s="58" customFormat="1" ht="12.75" customHeight="1">
      <c r="A4815" s="64" t="s">
        <v>2725</v>
      </c>
      <c r="B4815" s="54" t="s">
        <v>2726</v>
      </c>
      <c r="C4815" s="252" t="s">
        <v>5552</v>
      </c>
      <c r="D4815" s="252" t="s">
        <v>678</v>
      </c>
      <c r="E4815" s="54" t="s">
        <v>2727</v>
      </c>
      <c r="F4815" s="54" t="s">
        <v>2726</v>
      </c>
      <c r="G4815" s="129">
        <v>15900</v>
      </c>
      <c r="H4815" s="323">
        <v>331795</v>
      </c>
      <c r="I4815" s="323">
        <v>262032</v>
      </c>
      <c r="J4815" s="42"/>
      <c r="K4815" s="42"/>
      <c r="L4815" s="42" t="s">
        <v>4489</v>
      </c>
      <c r="M4815" s="42" t="s">
        <v>3422</v>
      </c>
      <c r="N4815" s="42" t="s">
        <v>2423</v>
      </c>
      <c r="O4815" s="137" t="s">
        <v>3423</v>
      </c>
      <c r="P4815" s="42" t="s">
        <v>64</v>
      </c>
      <c r="Q4815" s="42" t="s">
        <v>65</v>
      </c>
      <c r="R4815" s="42">
        <v>1</v>
      </c>
      <c r="S4815" s="137" t="s">
        <v>2419</v>
      </c>
      <c r="T4815" s="62">
        <v>700878750</v>
      </c>
      <c r="U4815" s="62">
        <v>678133632.87</v>
      </c>
      <c r="Z4815" s="54" t="s">
        <v>68</v>
      </c>
      <c r="AA4815" s="132">
        <v>2.5771651674278401E-5</v>
      </c>
      <c r="AJ4815" s="42"/>
      <c r="AM4815" s="42"/>
      <c r="AN4815" s="42"/>
      <c r="AO4815" s="42"/>
      <c r="AP4815" s="42"/>
      <c r="AY4815" s="42"/>
      <c r="AZ4815" s="42"/>
      <c r="BA4815" s="42"/>
      <c r="BB4815" s="42"/>
      <c r="BN4815" s="54" t="s">
        <v>4578</v>
      </c>
      <c r="BO4815" s="58" t="str">
        <f t="shared" si="75"/>
        <v>境内资产</v>
      </c>
      <c r="BP4815" s="58" t="str">
        <f>IF(M4815="",VLOOKUP(D4815,Sheet4!$A$1:$B$92,2,0),VLOOKUP(Q4815,Sheet4!$A$1:$B$92,2,0))</f>
        <v>保险资产管理产品</v>
      </c>
    </row>
    <row r="4816" spans="1:68" s="58" customFormat="1" ht="12.75" customHeight="1">
      <c r="A4816" s="64" t="s">
        <v>2728</v>
      </c>
      <c r="B4816" s="54" t="s">
        <v>2729</v>
      </c>
      <c r="C4816" s="252" t="s">
        <v>5552</v>
      </c>
      <c r="D4816" s="252" t="s">
        <v>678</v>
      </c>
      <c r="E4816" s="54" t="s">
        <v>2730</v>
      </c>
      <c r="F4816" s="54" t="s">
        <v>2729</v>
      </c>
      <c r="G4816" s="129">
        <v>10200</v>
      </c>
      <c r="H4816" s="323">
        <v>443066.61</v>
      </c>
      <c r="I4816" s="323">
        <v>310998</v>
      </c>
      <c r="J4816" s="42"/>
      <c r="K4816" s="42"/>
      <c r="L4816" s="42" t="s">
        <v>4489</v>
      </c>
      <c r="M4816" s="42" t="s">
        <v>3422</v>
      </c>
      <c r="N4816" s="42" t="s">
        <v>2423</v>
      </c>
      <c r="O4816" s="137" t="s">
        <v>3423</v>
      </c>
      <c r="P4816" s="42" t="s">
        <v>64</v>
      </c>
      <c r="Q4816" s="42" t="s">
        <v>65</v>
      </c>
      <c r="R4816" s="42">
        <v>1</v>
      </c>
      <c r="S4816" s="137" t="s">
        <v>2419</v>
      </c>
      <c r="T4816" s="62">
        <v>700878750</v>
      </c>
      <c r="U4816" s="62">
        <v>678133632.87</v>
      </c>
      <c r="Z4816" s="54" t="s">
        <v>68</v>
      </c>
      <c r="AA4816" s="132">
        <v>2.3523421567458302E-5</v>
      </c>
      <c r="AJ4816" s="42"/>
      <c r="AM4816" s="42"/>
      <c r="AN4816" s="42"/>
      <c r="AO4816" s="42"/>
      <c r="AP4816" s="42"/>
      <c r="AY4816" s="42"/>
      <c r="AZ4816" s="42"/>
      <c r="BA4816" s="42"/>
      <c r="BB4816" s="42"/>
      <c r="BN4816" s="54" t="s">
        <v>4578</v>
      </c>
      <c r="BO4816" s="58" t="str">
        <f t="shared" si="75"/>
        <v>境内资产</v>
      </c>
      <c r="BP4816" s="58" t="str">
        <f>IF(M4816="",VLOOKUP(D4816,Sheet4!$A$1:$B$92,2,0),VLOOKUP(Q4816,Sheet4!$A$1:$B$92,2,0))</f>
        <v>保险资产管理产品</v>
      </c>
    </row>
    <row r="4817" spans="1:68" s="58" customFormat="1" ht="12.75" customHeight="1">
      <c r="A4817" s="64" t="s">
        <v>2236</v>
      </c>
      <c r="B4817" s="54" t="s">
        <v>2237</v>
      </c>
      <c r="C4817" s="252" t="s">
        <v>5552</v>
      </c>
      <c r="D4817" s="252" t="s">
        <v>678</v>
      </c>
      <c r="E4817" s="54" t="s">
        <v>2731</v>
      </c>
      <c r="F4817" s="54" t="s">
        <v>2237</v>
      </c>
      <c r="G4817" s="129">
        <v>9500</v>
      </c>
      <c r="H4817" s="323">
        <v>621731.78</v>
      </c>
      <c r="I4817" s="323">
        <v>401280</v>
      </c>
      <c r="J4817" s="42"/>
      <c r="K4817" s="42"/>
      <c r="L4817" s="42" t="s">
        <v>4489</v>
      </c>
      <c r="M4817" s="42" t="s">
        <v>3422</v>
      </c>
      <c r="N4817" s="42" t="s">
        <v>2423</v>
      </c>
      <c r="O4817" s="137" t="s">
        <v>3423</v>
      </c>
      <c r="P4817" s="42" t="s">
        <v>64</v>
      </c>
      <c r="Q4817" s="42" t="s">
        <v>65</v>
      </c>
      <c r="R4817" s="42">
        <v>1</v>
      </c>
      <c r="S4817" s="137" t="s">
        <v>2419</v>
      </c>
      <c r="T4817" s="62">
        <v>700878750</v>
      </c>
      <c r="U4817" s="62">
        <v>678133632.87</v>
      </c>
      <c r="Z4817" s="54" t="s">
        <v>280</v>
      </c>
      <c r="AA4817" s="132">
        <v>6.0750764508883296E-6</v>
      </c>
      <c r="AJ4817" s="42"/>
      <c r="AM4817" s="42"/>
      <c r="AN4817" s="42"/>
      <c r="AO4817" s="42"/>
      <c r="AP4817" s="42"/>
      <c r="AY4817" s="42"/>
      <c r="AZ4817" s="42"/>
      <c r="BA4817" s="42"/>
      <c r="BB4817" s="42"/>
      <c r="BN4817" s="54" t="s">
        <v>4578</v>
      </c>
      <c r="BO4817" s="58" t="str">
        <f t="shared" si="75"/>
        <v>境内资产</v>
      </c>
      <c r="BP4817" s="58" t="str">
        <f>IF(M4817="",VLOOKUP(D4817,Sheet4!$A$1:$B$92,2,0),VLOOKUP(Q4817,Sheet4!$A$1:$B$92,2,0))</f>
        <v>保险资产管理产品</v>
      </c>
    </row>
    <row r="4818" spans="1:68" s="58" customFormat="1" ht="12.75" customHeight="1">
      <c r="A4818" s="64" t="s">
        <v>2732</v>
      </c>
      <c r="B4818" s="54" t="s">
        <v>2733</v>
      </c>
      <c r="C4818" s="252" t="s">
        <v>5552</v>
      </c>
      <c r="D4818" s="252" t="s">
        <v>678</v>
      </c>
      <c r="E4818" s="54" t="s">
        <v>2734</v>
      </c>
      <c r="F4818" s="54" t="s">
        <v>2733</v>
      </c>
      <c r="G4818" s="129">
        <v>6100</v>
      </c>
      <c r="H4818" s="323">
        <v>545662</v>
      </c>
      <c r="I4818" s="323">
        <v>477935</v>
      </c>
      <c r="J4818" s="42"/>
      <c r="K4818" s="42"/>
      <c r="L4818" s="42" t="s">
        <v>4489</v>
      </c>
      <c r="M4818" s="42" t="s">
        <v>3422</v>
      </c>
      <c r="N4818" s="42" t="s">
        <v>2423</v>
      </c>
      <c r="O4818" s="137" t="s">
        <v>3423</v>
      </c>
      <c r="P4818" s="42" t="s">
        <v>64</v>
      </c>
      <c r="Q4818" s="42" t="s">
        <v>65</v>
      </c>
      <c r="R4818" s="42">
        <v>1</v>
      </c>
      <c r="S4818" s="137" t="s">
        <v>2419</v>
      </c>
      <c r="T4818" s="62">
        <v>700878750</v>
      </c>
      <c r="U4818" s="62">
        <v>678133632.87</v>
      </c>
      <c r="Z4818" s="54" t="s">
        <v>68</v>
      </c>
      <c r="AA4818" s="132">
        <v>2.02497846120041E-5</v>
      </c>
      <c r="AJ4818" s="42"/>
      <c r="AM4818" s="42"/>
      <c r="AN4818" s="42"/>
      <c r="AO4818" s="42"/>
      <c r="AP4818" s="42"/>
      <c r="AY4818" s="42"/>
      <c r="AZ4818" s="42"/>
      <c r="BA4818" s="42"/>
      <c r="BB4818" s="42"/>
      <c r="BN4818" s="54" t="s">
        <v>4578</v>
      </c>
      <c r="BO4818" s="58" t="str">
        <f t="shared" si="75"/>
        <v>境内资产</v>
      </c>
      <c r="BP4818" s="58" t="str">
        <f>IF(M4818="",VLOOKUP(D4818,Sheet4!$A$1:$B$92,2,0),VLOOKUP(Q4818,Sheet4!$A$1:$B$92,2,0))</f>
        <v>保险资产管理产品</v>
      </c>
    </row>
    <row r="4819" spans="1:68" s="58" customFormat="1" ht="12.75" customHeight="1">
      <c r="A4819" s="64" t="s">
        <v>2735</v>
      </c>
      <c r="B4819" s="54" t="s">
        <v>2736</v>
      </c>
      <c r="C4819" s="252" t="s">
        <v>5552</v>
      </c>
      <c r="D4819" s="252" t="s">
        <v>678</v>
      </c>
      <c r="E4819" s="54" t="s">
        <v>2737</v>
      </c>
      <c r="F4819" s="54" t="s">
        <v>2736</v>
      </c>
      <c r="G4819" s="129">
        <v>13400</v>
      </c>
      <c r="H4819" s="323">
        <v>281194</v>
      </c>
      <c r="I4819" s="323">
        <v>252054</v>
      </c>
      <c r="J4819" s="42"/>
      <c r="K4819" s="42"/>
      <c r="L4819" s="42" t="s">
        <v>4489</v>
      </c>
      <c r="M4819" s="42" t="s">
        <v>3422</v>
      </c>
      <c r="N4819" s="42" t="s">
        <v>2423</v>
      </c>
      <c r="O4819" s="137" t="s">
        <v>3423</v>
      </c>
      <c r="P4819" s="42" t="s">
        <v>64</v>
      </c>
      <c r="Q4819" s="42" t="s">
        <v>65</v>
      </c>
      <c r="R4819" s="42">
        <v>1</v>
      </c>
      <c r="S4819" s="137" t="s">
        <v>2419</v>
      </c>
      <c r="T4819" s="62">
        <v>700878750</v>
      </c>
      <c r="U4819" s="62">
        <v>678133632.87</v>
      </c>
      <c r="Z4819" s="54" t="s">
        <v>68</v>
      </c>
      <c r="AA4819" s="132">
        <v>3.1904761904761902E-5</v>
      </c>
      <c r="AJ4819" s="42"/>
      <c r="AM4819" s="42"/>
      <c r="AN4819" s="42"/>
      <c r="AO4819" s="42"/>
      <c r="AP4819" s="42"/>
      <c r="AY4819" s="42"/>
      <c r="AZ4819" s="42"/>
      <c r="BA4819" s="42"/>
      <c r="BB4819" s="42"/>
      <c r="BN4819" s="54" t="s">
        <v>4578</v>
      </c>
      <c r="BO4819" s="58" t="str">
        <f t="shared" si="75"/>
        <v>境内资产</v>
      </c>
      <c r="BP4819" s="58" t="str">
        <f>IF(M4819="",VLOOKUP(D4819,Sheet4!$A$1:$B$92,2,0),VLOOKUP(Q4819,Sheet4!$A$1:$B$92,2,0))</f>
        <v>保险资产管理产品</v>
      </c>
    </row>
    <row r="4820" spans="1:68" s="58" customFormat="1" ht="12.75" customHeight="1">
      <c r="A4820" s="64" t="s">
        <v>2738</v>
      </c>
      <c r="B4820" s="54" t="s">
        <v>2739</v>
      </c>
      <c r="C4820" s="252" t="s">
        <v>5552</v>
      </c>
      <c r="D4820" s="252" t="s">
        <v>678</v>
      </c>
      <c r="E4820" s="54" t="s">
        <v>2740</v>
      </c>
      <c r="F4820" s="54" t="s">
        <v>2739</v>
      </c>
      <c r="G4820" s="129">
        <v>22028</v>
      </c>
      <c r="H4820" s="323">
        <v>532801</v>
      </c>
      <c r="I4820" s="323">
        <v>438357.2</v>
      </c>
      <c r="J4820" s="42"/>
      <c r="K4820" s="42"/>
      <c r="L4820" s="42" t="s">
        <v>4489</v>
      </c>
      <c r="M4820" s="42" t="s">
        <v>3422</v>
      </c>
      <c r="N4820" s="42" t="s">
        <v>2423</v>
      </c>
      <c r="O4820" s="137" t="s">
        <v>3423</v>
      </c>
      <c r="P4820" s="42" t="s">
        <v>64</v>
      </c>
      <c r="Q4820" s="42" t="s">
        <v>65</v>
      </c>
      <c r="R4820" s="42">
        <v>1</v>
      </c>
      <c r="S4820" s="137" t="s">
        <v>2419</v>
      </c>
      <c r="T4820" s="62">
        <v>700878750</v>
      </c>
      <c r="U4820" s="62">
        <v>678133632.87</v>
      </c>
      <c r="Z4820" s="54" t="s">
        <v>68</v>
      </c>
      <c r="AA4820" s="132">
        <v>1.9069457498450599E-5</v>
      </c>
      <c r="AJ4820" s="42"/>
      <c r="AM4820" s="42"/>
      <c r="AN4820" s="42"/>
      <c r="AO4820" s="42"/>
      <c r="AP4820" s="42"/>
      <c r="AY4820" s="42"/>
      <c r="AZ4820" s="42"/>
      <c r="BA4820" s="42"/>
      <c r="BB4820" s="42"/>
      <c r="BN4820" s="54" t="s">
        <v>4578</v>
      </c>
      <c r="BO4820" s="58" t="str">
        <f t="shared" si="75"/>
        <v>境内资产</v>
      </c>
      <c r="BP4820" s="58" t="str">
        <f>IF(M4820="",VLOOKUP(D4820,Sheet4!$A$1:$B$92,2,0),VLOOKUP(Q4820,Sheet4!$A$1:$B$92,2,0))</f>
        <v>保险资产管理产品</v>
      </c>
    </row>
    <row r="4821" spans="1:68" s="58" customFormat="1" ht="12.75" customHeight="1">
      <c r="A4821" s="64" t="s">
        <v>2741</v>
      </c>
      <c r="B4821" s="54" t="s">
        <v>2742</v>
      </c>
      <c r="C4821" s="252" t="s">
        <v>5552</v>
      </c>
      <c r="D4821" s="252" t="s">
        <v>678</v>
      </c>
      <c r="E4821" s="54" t="s">
        <v>2743</v>
      </c>
      <c r="F4821" s="54" t="s">
        <v>2742</v>
      </c>
      <c r="G4821" s="129">
        <v>11000</v>
      </c>
      <c r="H4821" s="323">
        <v>453120.05</v>
      </c>
      <c r="I4821" s="323">
        <v>344190</v>
      </c>
      <c r="J4821" s="42"/>
      <c r="K4821" s="42"/>
      <c r="L4821" s="42" t="s">
        <v>4489</v>
      </c>
      <c r="M4821" s="42" t="s">
        <v>3422</v>
      </c>
      <c r="N4821" s="42" t="s">
        <v>2423</v>
      </c>
      <c r="O4821" s="137" t="s">
        <v>3423</v>
      </c>
      <c r="P4821" s="42" t="s">
        <v>64</v>
      </c>
      <c r="Q4821" s="42" t="s">
        <v>65</v>
      </c>
      <c r="R4821" s="42">
        <v>1</v>
      </c>
      <c r="S4821" s="137" t="s">
        <v>2419</v>
      </c>
      <c r="T4821" s="62">
        <v>700878750</v>
      </c>
      <c r="U4821" s="62">
        <v>678133632.87</v>
      </c>
      <c r="Z4821" s="54" t="s">
        <v>68</v>
      </c>
      <c r="AA4821" s="132">
        <v>1.8202014053516901E-5</v>
      </c>
      <c r="AJ4821" s="42"/>
      <c r="AM4821" s="42"/>
      <c r="AN4821" s="42"/>
      <c r="AO4821" s="42"/>
      <c r="AP4821" s="42"/>
      <c r="AY4821" s="42"/>
      <c r="AZ4821" s="42"/>
      <c r="BA4821" s="42"/>
      <c r="BB4821" s="42"/>
      <c r="BN4821" s="54" t="s">
        <v>4578</v>
      </c>
      <c r="BO4821" s="58" t="str">
        <f t="shared" si="75"/>
        <v>境内资产</v>
      </c>
      <c r="BP4821" s="58" t="str">
        <f>IF(M4821="",VLOOKUP(D4821,Sheet4!$A$1:$B$92,2,0),VLOOKUP(Q4821,Sheet4!$A$1:$B$92,2,0))</f>
        <v>保险资产管理产品</v>
      </c>
    </row>
    <row r="4822" spans="1:68" s="58" customFormat="1" ht="12.75" customHeight="1">
      <c r="A4822" s="64" t="s">
        <v>2744</v>
      </c>
      <c r="B4822" s="54" t="s">
        <v>2745</v>
      </c>
      <c r="C4822" s="252" t="s">
        <v>5552</v>
      </c>
      <c r="D4822" s="252" t="s">
        <v>678</v>
      </c>
      <c r="E4822" s="54" t="s">
        <v>2746</v>
      </c>
      <c r="F4822" s="54" t="s">
        <v>2745</v>
      </c>
      <c r="G4822" s="129">
        <v>1300</v>
      </c>
      <c r="H4822" s="323">
        <v>21827.97</v>
      </c>
      <c r="I4822" s="323">
        <v>19630</v>
      </c>
      <c r="J4822" s="42"/>
      <c r="K4822" s="42"/>
      <c r="L4822" s="42" t="s">
        <v>4489</v>
      </c>
      <c r="M4822" s="42" t="s">
        <v>3422</v>
      </c>
      <c r="N4822" s="42" t="s">
        <v>2423</v>
      </c>
      <c r="O4822" s="137" t="s">
        <v>3423</v>
      </c>
      <c r="P4822" s="42" t="s">
        <v>64</v>
      </c>
      <c r="Q4822" s="42" t="s">
        <v>65</v>
      </c>
      <c r="R4822" s="42">
        <v>1</v>
      </c>
      <c r="S4822" s="137" t="s">
        <v>2419</v>
      </c>
      <c r="T4822" s="62">
        <v>700878750</v>
      </c>
      <c r="U4822" s="62">
        <v>678133632.87</v>
      </c>
      <c r="Z4822" s="54" t="s">
        <v>68</v>
      </c>
      <c r="AA4822" s="132">
        <v>1.39135646552647E-5</v>
      </c>
      <c r="AJ4822" s="42"/>
      <c r="AM4822" s="42"/>
      <c r="AN4822" s="42"/>
      <c r="AO4822" s="42"/>
      <c r="AP4822" s="42"/>
      <c r="AY4822" s="42"/>
      <c r="AZ4822" s="42"/>
      <c r="BA4822" s="42"/>
      <c r="BB4822" s="42"/>
      <c r="BN4822" s="54" t="s">
        <v>4578</v>
      </c>
      <c r="BO4822" s="58" t="str">
        <f t="shared" si="75"/>
        <v>境内资产</v>
      </c>
      <c r="BP4822" s="58" t="str">
        <f>IF(M4822="",VLOOKUP(D4822,Sheet4!$A$1:$B$92,2,0),VLOOKUP(Q4822,Sheet4!$A$1:$B$92,2,0))</f>
        <v>保险资产管理产品</v>
      </c>
    </row>
    <row r="4823" spans="1:68" s="58" customFormat="1" ht="12.75" customHeight="1">
      <c r="A4823" s="64" t="s">
        <v>2747</v>
      </c>
      <c r="B4823" s="54" t="s">
        <v>2748</v>
      </c>
      <c r="C4823" s="252" t="s">
        <v>5552</v>
      </c>
      <c r="D4823" s="252" t="s">
        <v>678</v>
      </c>
      <c r="E4823" s="54" t="s">
        <v>2749</v>
      </c>
      <c r="F4823" s="54" t="s">
        <v>2748</v>
      </c>
      <c r="G4823" s="129">
        <v>2100</v>
      </c>
      <c r="H4823" s="323">
        <v>276398.52</v>
      </c>
      <c r="I4823" s="323">
        <v>232344</v>
      </c>
      <c r="J4823" s="42"/>
      <c r="K4823" s="42"/>
      <c r="L4823" s="42" t="s">
        <v>4489</v>
      </c>
      <c r="M4823" s="42" t="s">
        <v>3422</v>
      </c>
      <c r="N4823" s="42" t="s">
        <v>2423</v>
      </c>
      <c r="O4823" s="137" t="s">
        <v>3423</v>
      </c>
      <c r="P4823" s="42" t="s">
        <v>64</v>
      </c>
      <c r="Q4823" s="42" t="s">
        <v>65</v>
      </c>
      <c r="R4823" s="42">
        <v>1</v>
      </c>
      <c r="S4823" s="137" t="s">
        <v>2419</v>
      </c>
      <c r="T4823" s="62">
        <v>700878750</v>
      </c>
      <c r="U4823" s="62">
        <v>678133632.87</v>
      </c>
      <c r="Z4823" s="54" t="s">
        <v>68</v>
      </c>
      <c r="AA4823" s="132">
        <v>1.7466365601972499E-5</v>
      </c>
      <c r="AJ4823" s="42"/>
      <c r="AM4823" s="42"/>
      <c r="AN4823" s="42"/>
      <c r="AO4823" s="42"/>
      <c r="AP4823" s="42"/>
      <c r="AY4823" s="42"/>
      <c r="AZ4823" s="42"/>
      <c r="BA4823" s="42"/>
      <c r="BB4823" s="42"/>
      <c r="BN4823" s="54" t="s">
        <v>4578</v>
      </c>
      <c r="BO4823" s="58" t="str">
        <f t="shared" si="75"/>
        <v>境内资产</v>
      </c>
      <c r="BP4823" s="58" t="str">
        <f>IF(M4823="",VLOOKUP(D4823,Sheet4!$A$1:$B$92,2,0),VLOOKUP(Q4823,Sheet4!$A$1:$B$92,2,0))</f>
        <v>保险资产管理产品</v>
      </c>
    </row>
    <row r="4824" spans="1:68" s="58" customFormat="1" ht="12.75" customHeight="1">
      <c r="A4824" s="64" t="s">
        <v>2750</v>
      </c>
      <c r="B4824" s="54" t="s">
        <v>2751</v>
      </c>
      <c r="C4824" s="252" t="s">
        <v>5552</v>
      </c>
      <c r="D4824" s="252" t="s">
        <v>678</v>
      </c>
      <c r="E4824" s="54" t="s">
        <v>2752</v>
      </c>
      <c r="F4824" s="54" t="s">
        <v>2751</v>
      </c>
      <c r="G4824" s="129">
        <v>10100</v>
      </c>
      <c r="H4824" s="323">
        <v>243599</v>
      </c>
      <c r="I4824" s="323">
        <v>193920</v>
      </c>
      <c r="J4824" s="42"/>
      <c r="K4824" s="42"/>
      <c r="L4824" s="42" t="s">
        <v>4489</v>
      </c>
      <c r="M4824" s="42" t="s">
        <v>3422</v>
      </c>
      <c r="N4824" s="42" t="s">
        <v>2423</v>
      </c>
      <c r="O4824" s="137" t="s">
        <v>3423</v>
      </c>
      <c r="P4824" s="42" t="s">
        <v>64</v>
      </c>
      <c r="Q4824" s="42" t="s">
        <v>65</v>
      </c>
      <c r="R4824" s="42">
        <v>1</v>
      </c>
      <c r="S4824" s="137" t="s">
        <v>2419</v>
      </c>
      <c r="T4824" s="62">
        <v>700878750</v>
      </c>
      <c r="U4824" s="62">
        <v>678133632.87</v>
      </c>
      <c r="Z4824" s="54" t="s">
        <v>68</v>
      </c>
      <c r="AA4824" s="132">
        <v>4.8145980060690298E-5</v>
      </c>
      <c r="AJ4824" s="42"/>
      <c r="AM4824" s="42"/>
      <c r="AN4824" s="42"/>
      <c r="AO4824" s="42"/>
      <c r="AP4824" s="42"/>
      <c r="AY4824" s="42"/>
      <c r="AZ4824" s="42"/>
      <c r="BA4824" s="42"/>
      <c r="BB4824" s="42"/>
      <c r="BN4824" s="54" t="s">
        <v>4578</v>
      </c>
      <c r="BO4824" s="58" t="str">
        <f t="shared" si="75"/>
        <v>境内资产</v>
      </c>
      <c r="BP4824" s="58" t="str">
        <f>IF(M4824="",VLOOKUP(D4824,Sheet4!$A$1:$B$92,2,0),VLOOKUP(Q4824,Sheet4!$A$1:$B$92,2,0))</f>
        <v>保险资产管理产品</v>
      </c>
    </row>
    <row r="4825" spans="1:68" s="58" customFormat="1" ht="12.75" customHeight="1">
      <c r="A4825" s="64" t="s">
        <v>2753</v>
      </c>
      <c r="B4825" s="54" t="s">
        <v>2754</v>
      </c>
      <c r="C4825" s="252" t="s">
        <v>5552</v>
      </c>
      <c r="D4825" s="252" t="s">
        <v>678</v>
      </c>
      <c r="E4825" s="54" t="s">
        <v>2755</v>
      </c>
      <c r="F4825" s="54" t="s">
        <v>2754</v>
      </c>
      <c r="G4825" s="129">
        <v>11100</v>
      </c>
      <c r="H4825" s="323">
        <v>463317</v>
      </c>
      <c r="I4825" s="323">
        <v>308580</v>
      </c>
      <c r="J4825" s="42"/>
      <c r="K4825" s="42"/>
      <c r="L4825" s="42" t="s">
        <v>4489</v>
      </c>
      <c r="M4825" s="42" t="s">
        <v>3422</v>
      </c>
      <c r="N4825" s="42" t="s">
        <v>2423</v>
      </c>
      <c r="O4825" s="137" t="s">
        <v>3423</v>
      </c>
      <c r="P4825" s="42" t="s">
        <v>64</v>
      </c>
      <c r="Q4825" s="42" t="s">
        <v>65</v>
      </c>
      <c r="R4825" s="42">
        <v>1</v>
      </c>
      <c r="S4825" s="137" t="s">
        <v>2419</v>
      </c>
      <c r="T4825" s="62">
        <v>700878750</v>
      </c>
      <c r="U4825" s="62">
        <v>678133632.87</v>
      </c>
      <c r="Z4825" s="54" t="s">
        <v>68</v>
      </c>
      <c r="AA4825" s="132">
        <v>2.6805894648110401E-5</v>
      </c>
      <c r="AJ4825" s="42"/>
      <c r="AM4825" s="42"/>
      <c r="AN4825" s="42"/>
      <c r="AO4825" s="42"/>
      <c r="AP4825" s="42"/>
      <c r="AY4825" s="42"/>
      <c r="AZ4825" s="42"/>
      <c r="BA4825" s="42"/>
      <c r="BB4825" s="42"/>
      <c r="BN4825" s="54" t="s">
        <v>4578</v>
      </c>
      <c r="BO4825" s="58" t="str">
        <f t="shared" si="75"/>
        <v>境内资产</v>
      </c>
      <c r="BP4825" s="58" t="str">
        <f>IF(M4825="",VLOOKUP(D4825,Sheet4!$A$1:$B$92,2,0),VLOOKUP(Q4825,Sheet4!$A$1:$B$92,2,0))</f>
        <v>保险资产管理产品</v>
      </c>
    </row>
    <row r="4826" spans="1:68" s="58" customFormat="1" ht="12.75" customHeight="1">
      <c r="A4826" s="64" t="s">
        <v>2756</v>
      </c>
      <c r="B4826" s="54" t="s">
        <v>2757</v>
      </c>
      <c r="C4826" s="252" t="s">
        <v>5552</v>
      </c>
      <c r="D4826" s="252" t="s">
        <v>678</v>
      </c>
      <c r="E4826" s="54" t="s">
        <v>2758</v>
      </c>
      <c r="F4826" s="54" t="s">
        <v>2757</v>
      </c>
      <c r="G4826" s="129">
        <v>9400</v>
      </c>
      <c r="H4826" s="323">
        <v>311207</v>
      </c>
      <c r="I4826" s="323">
        <v>303620</v>
      </c>
      <c r="J4826" s="42"/>
      <c r="K4826" s="42"/>
      <c r="L4826" s="42" t="s">
        <v>4489</v>
      </c>
      <c r="M4826" s="42" t="s">
        <v>3422</v>
      </c>
      <c r="N4826" s="42" t="s">
        <v>2423</v>
      </c>
      <c r="O4826" s="137" t="s">
        <v>3423</v>
      </c>
      <c r="P4826" s="42" t="s">
        <v>64</v>
      </c>
      <c r="Q4826" s="42" t="s">
        <v>65</v>
      </c>
      <c r="R4826" s="42">
        <v>1</v>
      </c>
      <c r="S4826" s="137" t="s">
        <v>2419</v>
      </c>
      <c r="T4826" s="62">
        <v>700878750</v>
      </c>
      <c r="U4826" s="62">
        <v>678133632.87</v>
      </c>
      <c r="Z4826" s="54" t="s">
        <v>68</v>
      </c>
      <c r="AA4826" s="132">
        <v>2.13871614635313E-5</v>
      </c>
      <c r="AJ4826" s="42"/>
      <c r="AM4826" s="42"/>
      <c r="AN4826" s="42"/>
      <c r="AO4826" s="42"/>
      <c r="AP4826" s="42"/>
      <c r="AY4826" s="42"/>
      <c r="AZ4826" s="42"/>
      <c r="BA4826" s="42"/>
      <c r="BB4826" s="42"/>
      <c r="BN4826" s="54" t="s">
        <v>4578</v>
      </c>
      <c r="BO4826" s="58" t="str">
        <f t="shared" si="75"/>
        <v>境内资产</v>
      </c>
      <c r="BP4826" s="58" t="str">
        <f>IF(M4826="",VLOOKUP(D4826,Sheet4!$A$1:$B$92,2,0),VLOOKUP(Q4826,Sheet4!$A$1:$B$92,2,0))</f>
        <v>保险资产管理产品</v>
      </c>
    </row>
    <row r="4827" spans="1:68" s="58" customFormat="1" ht="12.75" customHeight="1">
      <c r="A4827" s="64" t="s">
        <v>2114</v>
      </c>
      <c r="B4827" s="54" t="s">
        <v>2759</v>
      </c>
      <c r="C4827" s="252" t="s">
        <v>5552</v>
      </c>
      <c r="D4827" s="252" t="s">
        <v>678</v>
      </c>
      <c r="E4827" s="54" t="s">
        <v>2760</v>
      </c>
      <c r="F4827" s="54" t="s">
        <v>2759</v>
      </c>
      <c r="G4827" s="129">
        <v>2900</v>
      </c>
      <c r="H4827" s="323">
        <v>872919</v>
      </c>
      <c r="I4827" s="323">
        <v>797674</v>
      </c>
      <c r="J4827" s="42"/>
      <c r="K4827" s="42"/>
      <c r="L4827" s="42" t="s">
        <v>4489</v>
      </c>
      <c r="M4827" s="42" t="s">
        <v>3422</v>
      </c>
      <c r="N4827" s="42" t="s">
        <v>2423</v>
      </c>
      <c r="O4827" s="137" t="s">
        <v>3423</v>
      </c>
      <c r="P4827" s="42" t="s">
        <v>64</v>
      </c>
      <c r="Q4827" s="42" t="s">
        <v>65</v>
      </c>
      <c r="R4827" s="42">
        <v>1</v>
      </c>
      <c r="S4827" s="137" t="s">
        <v>2419</v>
      </c>
      <c r="T4827" s="62">
        <v>700878750</v>
      </c>
      <c r="U4827" s="62">
        <v>678133632.87</v>
      </c>
      <c r="Z4827" s="54" t="s">
        <v>68</v>
      </c>
      <c r="AA4827" s="132">
        <v>1.2287051677419999E-5</v>
      </c>
      <c r="AJ4827" s="42"/>
      <c r="AM4827" s="42"/>
      <c r="AN4827" s="42"/>
      <c r="AO4827" s="42"/>
      <c r="AP4827" s="42"/>
      <c r="AY4827" s="42"/>
      <c r="AZ4827" s="42"/>
      <c r="BA4827" s="42"/>
      <c r="BB4827" s="42"/>
      <c r="BN4827" s="54" t="s">
        <v>4578</v>
      </c>
      <c r="BO4827" s="58" t="str">
        <f t="shared" si="75"/>
        <v>境内资产</v>
      </c>
      <c r="BP4827" s="58" t="str">
        <f>IF(M4827="",VLOOKUP(D4827,Sheet4!$A$1:$B$92,2,0),VLOOKUP(Q4827,Sheet4!$A$1:$B$92,2,0))</f>
        <v>保险资产管理产品</v>
      </c>
    </row>
    <row r="4828" spans="1:68" s="58" customFormat="1" ht="12.75" customHeight="1">
      <c r="A4828" s="64" t="s">
        <v>2761</v>
      </c>
      <c r="B4828" s="54" t="s">
        <v>2762</v>
      </c>
      <c r="C4828" s="252" t="s">
        <v>5552</v>
      </c>
      <c r="D4828" s="252" t="s">
        <v>678</v>
      </c>
      <c r="E4828" s="54" t="s">
        <v>2763</v>
      </c>
      <c r="F4828" s="54" t="s">
        <v>2762</v>
      </c>
      <c r="G4828" s="129">
        <v>2000</v>
      </c>
      <c r="H4828" s="323">
        <v>96797.77</v>
      </c>
      <c r="I4828" s="323">
        <v>90300</v>
      </c>
      <c r="J4828" s="42"/>
      <c r="K4828" s="42"/>
      <c r="L4828" s="42" t="s">
        <v>4489</v>
      </c>
      <c r="M4828" s="42" t="s">
        <v>3422</v>
      </c>
      <c r="N4828" s="42" t="s">
        <v>2423</v>
      </c>
      <c r="O4828" s="137" t="s">
        <v>3423</v>
      </c>
      <c r="P4828" s="42" t="s">
        <v>64</v>
      </c>
      <c r="Q4828" s="42" t="s">
        <v>65</v>
      </c>
      <c r="R4828" s="42">
        <v>1</v>
      </c>
      <c r="S4828" s="137" t="s">
        <v>2419</v>
      </c>
      <c r="T4828" s="62">
        <v>700878750</v>
      </c>
      <c r="U4828" s="62">
        <v>678133632.87</v>
      </c>
      <c r="Z4828" s="54" t="s">
        <v>68</v>
      </c>
      <c r="AA4828" s="132">
        <v>1.0160685397162E-5</v>
      </c>
      <c r="AJ4828" s="42"/>
      <c r="AM4828" s="42"/>
      <c r="AN4828" s="42"/>
      <c r="AO4828" s="42"/>
      <c r="AP4828" s="42"/>
      <c r="AY4828" s="42"/>
      <c r="AZ4828" s="42"/>
      <c r="BA4828" s="42"/>
      <c r="BB4828" s="42"/>
      <c r="BN4828" s="54" t="s">
        <v>4578</v>
      </c>
      <c r="BO4828" s="58" t="str">
        <f t="shared" si="75"/>
        <v>境内资产</v>
      </c>
      <c r="BP4828" s="58" t="str">
        <f>IF(M4828="",VLOOKUP(D4828,Sheet4!$A$1:$B$92,2,0),VLOOKUP(Q4828,Sheet4!$A$1:$B$92,2,0))</f>
        <v>保险资产管理产品</v>
      </c>
    </row>
    <row r="4829" spans="1:68" s="58" customFormat="1" ht="12.75" customHeight="1">
      <c r="A4829" s="64" t="s">
        <v>2764</v>
      </c>
      <c r="B4829" s="54" t="s">
        <v>2765</v>
      </c>
      <c r="C4829" s="252" t="s">
        <v>5552</v>
      </c>
      <c r="D4829" s="252" t="s">
        <v>678</v>
      </c>
      <c r="E4829" s="54" t="s">
        <v>2766</v>
      </c>
      <c r="F4829" s="54" t="s">
        <v>2765</v>
      </c>
      <c r="G4829" s="129">
        <v>8300</v>
      </c>
      <c r="H4829" s="323">
        <v>428828</v>
      </c>
      <c r="I4829" s="323">
        <v>391096</v>
      </c>
      <c r="J4829" s="42"/>
      <c r="K4829" s="42"/>
      <c r="L4829" s="42" t="s">
        <v>4489</v>
      </c>
      <c r="M4829" s="42" t="s">
        <v>3422</v>
      </c>
      <c r="N4829" s="42" t="s">
        <v>2423</v>
      </c>
      <c r="O4829" s="137" t="s">
        <v>3423</v>
      </c>
      <c r="P4829" s="42" t="s">
        <v>64</v>
      </c>
      <c r="Q4829" s="42" t="s">
        <v>65</v>
      </c>
      <c r="R4829" s="42">
        <v>1</v>
      </c>
      <c r="S4829" s="137" t="s">
        <v>2419</v>
      </c>
      <c r="T4829" s="62">
        <v>700878750</v>
      </c>
      <c r="U4829" s="62">
        <v>678133632.87</v>
      </c>
      <c r="Z4829" s="54" t="s">
        <v>68</v>
      </c>
      <c r="AA4829" s="132">
        <v>3.5822601763023597E-5</v>
      </c>
      <c r="AJ4829" s="42"/>
      <c r="AM4829" s="42"/>
      <c r="AN4829" s="42"/>
      <c r="AO4829" s="42"/>
      <c r="AP4829" s="42"/>
      <c r="AY4829" s="42"/>
      <c r="AZ4829" s="42"/>
      <c r="BA4829" s="42"/>
      <c r="BB4829" s="42"/>
      <c r="BN4829" s="54" t="s">
        <v>4578</v>
      </c>
      <c r="BO4829" s="58" t="str">
        <f t="shared" si="75"/>
        <v>境内资产</v>
      </c>
      <c r="BP4829" s="58" t="str">
        <f>IF(M4829="",VLOOKUP(D4829,Sheet4!$A$1:$B$92,2,0),VLOOKUP(Q4829,Sheet4!$A$1:$B$92,2,0))</f>
        <v>保险资产管理产品</v>
      </c>
    </row>
    <row r="4830" spans="1:68" s="58" customFormat="1" ht="12.75" customHeight="1">
      <c r="A4830" s="64" t="s">
        <v>2767</v>
      </c>
      <c r="B4830" s="54" t="s">
        <v>2768</v>
      </c>
      <c r="C4830" s="252" t="s">
        <v>5552</v>
      </c>
      <c r="D4830" s="252" t="s">
        <v>678</v>
      </c>
      <c r="E4830" s="54" t="s">
        <v>2769</v>
      </c>
      <c r="F4830" s="54" t="s">
        <v>2768</v>
      </c>
      <c r="G4830" s="129">
        <v>10200</v>
      </c>
      <c r="H4830" s="323">
        <v>491834</v>
      </c>
      <c r="I4830" s="323">
        <v>420852</v>
      </c>
      <c r="J4830" s="42"/>
      <c r="K4830" s="42"/>
      <c r="L4830" s="42" t="s">
        <v>4489</v>
      </c>
      <c r="M4830" s="42" t="s">
        <v>3422</v>
      </c>
      <c r="N4830" s="42" t="s">
        <v>2423</v>
      </c>
      <c r="O4830" s="137" t="s">
        <v>3423</v>
      </c>
      <c r="P4830" s="42" t="s">
        <v>64</v>
      </c>
      <c r="Q4830" s="42" t="s">
        <v>65</v>
      </c>
      <c r="R4830" s="42">
        <v>1</v>
      </c>
      <c r="S4830" s="137" t="s">
        <v>2419</v>
      </c>
      <c r="T4830" s="62">
        <v>700878750</v>
      </c>
      <c r="U4830" s="62">
        <v>678133632.87</v>
      </c>
      <c r="Z4830" s="54" t="s">
        <v>68</v>
      </c>
      <c r="AA4830" s="132">
        <v>4.1752443719363697E-5</v>
      </c>
      <c r="AJ4830" s="42"/>
      <c r="AM4830" s="42"/>
      <c r="AN4830" s="42"/>
      <c r="AO4830" s="42"/>
      <c r="AP4830" s="42"/>
      <c r="AY4830" s="42"/>
      <c r="AZ4830" s="42"/>
      <c r="BA4830" s="42"/>
      <c r="BB4830" s="42"/>
      <c r="BN4830" s="54" t="s">
        <v>4578</v>
      </c>
      <c r="BO4830" s="58" t="str">
        <f t="shared" si="75"/>
        <v>境内资产</v>
      </c>
      <c r="BP4830" s="58" t="str">
        <f>IF(M4830="",VLOOKUP(D4830,Sheet4!$A$1:$B$92,2,0),VLOOKUP(Q4830,Sheet4!$A$1:$B$92,2,0))</f>
        <v>保险资产管理产品</v>
      </c>
    </row>
    <row r="4831" spans="1:68" s="58" customFormat="1" ht="12.75" customHeight="1">
      <c r="A4831" s="64" t="s">
        <v>2770</v>
      </c>
      <c r="B4831" s="54" t="s">
        <v>2771</v>
      </c>
      <c r="C4831" s="252" t="s">
        <v>5552</v>
      </c>
      <c r="D4831" s="252" t="s">
        <v>678</v>
      </c>
      <c r="E4831" s="54" t="s">
        <v>2772</v>
      </c>
      <c r="F4831" s="54" t="s">
        <v>2771</v>
      </c>
      <c r="G4831" s="129">
        <v>10200</v>
      </c>
      <c r="H4831" s="323">
        <v>280263.81</v>
      </c>
      <c r="I4831" s="323">
        <v>195126</v>
      </c>
      <c r="J4831" s="42"/>
      <c r="K4831" s="42"/>
      <c r="L4831" s="42" t="s">
        <v>4489</v>
      </c>
      <c r="M4831" s="42" t="s">
        <v>3422</v>
      </c>
      <c r="N4831" s="42" t="s">
        <v>2423</v>
      </c>
      <c r="O4831" s="137" t="s">
        <v>3423</v>
      </c>
      <c r="P4831" s="42" t="s">
        <v>64</v>
      </c>
      <c r="Q4831" s="42" t="s">
        <v>65</v>
      </c>
      <c r="R4831" s="42">
        <v>1</v>
      </c>
      <c r="S4831" s="137" t="s">
        <v>2419</v>
      </c>
      <c r="T4831" s="62">
        <v>700878750</v>
      </c>
      <c r="U4831" s="62">
        <v>678133632.87</v>
      </c>
      <c r="Z4831" s="54" t="s">
        <v>68</v>
      </c>
      <c r="AA4831" s="132">
        <v>4.3462051525156901E-5</v>
      </c>
      <c r="AJ4831" s="42"/>
      <c r="AM4831" s="42"/>
      <c r="AN4831" s="42"/>
      <c r="AO4831" s="42"/>
      <c r="AP4831" s="42"/>
      <c r="AY4831" s="42"/>
      <c r="AZ4831" s="42"/>
      <c r="BA4831" s="42"/>
      <c r="BB4831" s="42"/>
      <c r="BN4831" s="54" t="s">
        <v>4578</v>
      </c>
      <c r="BO4831" s="58" t="str">
        <f t="shared" si="75"/>
        <v>境内资产</v>
      </c>
      <c r="BP4831" s="58" t="str">
        <f>IF(M4831="",VLOOKUP(D4831,Sheet4!$A$1:$B$92,2,0),VLOOKUP(Q4831,Sheet4!$A$1:$B$92,2,0))</f>
        <v>保险资产管理产品</v>
      </c>
    </row>
    <row r="4832" spans="1:68" s="58" customFormat="1" ht="12.75" customHeight="1">
      <c r="A4832" s="64" t="s">
        <v>1999</v>
      </c>
      <c r="B4832" s="54" t="s">
        <v>2000</v>
      </c>
      <c r="C4832" s="252" t="s">
        <v>5552</v>
      </c>
      <c r="D4832" s="252" t="s">
        <v>678</v>
      </c>
      <c r="E4832" s="54" t="s">
        <v>2773</v>
      </c>
      <c r="F4832" s="54" t="s">
        <v>2000</v>
      </c>
      <c r="G4832" s="129">
        <v>4602</v>
      </c>
      <c r="H4832" s="323">
        <v>2538240.08</v>
      </c>
      <c r="I4832" s="323">
        <v>1783275</v>
      </c>
      <c r="J4832" s="42"/>
      <c r="K4832" s="42"/>
      <c r="L4832" s="42" t="s">
        <v>4489</v>
      </c>
      <c r="M4832" s="42" t="s">
        <v>3422</v>
      </c>
      <c r="N4832" s="42" t="s">
        <v>2423</v>
      </c>
      <c r="O4832" s="137" t="s">
        <v>3423</v>
      </c>
      <c r="P4832" s="42" t="s">
        <v>64</v>
      </c>
      <c r="Q4832" s="42" t="s">
        <v>65</v>
      </c>
      <c r="R4832" s="42">
        <v>1</v>
      </c>
      <c r="S4832" s="137" t="s">
        <v>2419</v>
      </c>
      <c r="T4832" s="62">
        <v>700878750</v>
      </c>
      <c r="U4832" s="62">
        <v>678133632.87</v>
      </c>
      <c r="Z4832" s="54" t="s">
        <v>280</v>
      </c>
      <c r="AA4832" s="132">
        <v>1.9743860097118199E-6</v>
      </c>
      <c r="AJ4832" s="42"/>
      <c r="AM4832" s="42"/>
      <c r="AN4832" s="42"/>
      <c r="AO4832" s="42"/>
      <c r="AP4832" s="42"/>
      <c r="AY4832" s="42"/>
      <c r="AZ4832" s="42"/>
      <c r="BA4832" s="42"/>
      <c r="BB4832" s="42"/>
      <c r="BN4832" s="54" t="s">
        <v>4578</v>
      </c>
      <c r="BO4832" s="58" t="str">
        <f t="shared" si="75"/>
        <v>境内资产</v>
      </c>
      <c r="BP4832" s="58" t="str">
        <f>IF(M4832="",VLOOKUP(D4832,Sheet4!$A$1:$B$92,2,0),VLOOKUP(Q4832,Sheet4!$A$1:$B$92,2,0))</f>
        <v>保险资产管理产品</v>
      </c>
    </row>
    <row r="4833" spans="1:68" s="58" customFormat="1" ht="12.75" customHeight="1">
      <c r="A4833" s="64" t="s">
        <v>2007</v>
      </c>
      <c r="B4833" s="54" t="s">
        <v>2008</v>
      </c>
      <c r="C4833" s="252" t="s">
        <v>5552</v>
      </c>
      <c r="D4833" s="252" t="s">
        <v>678</v>
      </c>
      <c r="E4833" s="54" t="s">
        <v>2774</v>
      </c>
      <c r="F4833" s="54" t="s">
        <v>2008</v>
      </c>
      <c r="G4833" s="129">
        <v>1480</v>
      </c>
      <c r="H4833" s="323">
        <v>471388.36</v>
      </c>
      <c r="I4833" s="323">
        <v>481310.8</v>
      </c>
      <c r="J4833" s="42"/>
      <c r="K4833" s="42"/>
      <c r="L4833" s="42" t="s">
        <v>4489</v>
      </c>
      <c r="M4833" s="42" t="s">
        <v>3422</v>
      </c>
      <c r="N4833" s="42" t="s">
        <v>2423</v>
      </c>
      <c r="O4833" s="137" t="s">
        <v>3423</v>
      </c>
      <c r="P4833" s="42" t="s">
        <v>64</v>
      </c>
      <c r="Q4833" s="42" t="s">
        <v>65</v>
      </c>
      <c r="R4833" s="42">
        <v>1</v>
      </c>
      <c r="S4833" s="137" t="s">
        <v>2419</v>
      </c>
      <c r="T4833" s="62">
        <v>700878750</v>
      </c>
      <c r="U4833" s="62">
        <v>678133632.87</v>
      </c>
      <c r="Z4833" s="54" t="s">
        <v>68</v>
      </c>
      <c r="AA4833" s="132">
        <v>8.5554626741898696E-6</v>
      </c>
      <c r="AJ4833" s="42"/>
      <c r="AM4833" s="42"/>
      <c r="AN4833" s="42"/>
      <c r="AO4833" s="42"/>
      <c r="AP4833" s="42"/>
      <c r="AY4833" s="42"/>
      <c r="AZ4833" s="42"/>
      <c r="BA4833" s="42"/>
      <c r="BB4833" s="42"/>
      <c r="BN4833" s="54" t="s">
        <v>4578</v>
      </c>
      <c r="BO4833" s="58" t="str">
        <f t="shared" si="75"/>
        <v>境内资产</v>
      </c>
      <c r="BP4833" s="58" t="str">
        <f>IF(M4833="",VLOOKUP(D4833,Sheet4!$A$1:$B$92,2,0),VLOOKUP(Q4833,Sheet4!$A$1:$B$92,2,0))</f>
        <v>保险资产管理产品</v>
      </c>
    </row>
    <row r="4834" spans="1:68" s="58" customFormat="1" ht="12.75" customHeight="1">
      <c r="A4834" s="64" t="s">
        <v>2775</v>
      </c>
      <c r="B4834" s="54" t="s">
        <v>2776</v>
      </c>
      <c r="C4834" s="252" t="s">
        <v>5552</v>
      </c>
      <c r="D4834" s="252" t="s">
        <v>678</v>
      </c>
      <c r="E4834" s="54" t="s">
        <v>2777</v>
      </c>
      <c r="F4834" s="54" t="s">
        <v>2776</v>
      </c>
      <c r="G4834" s="129">
        <v>5700</v>
      </c>
      <c r="H4834" s="323">
        <v>702742.14</v>
      </c>
      <c r="I4834" s="323">
        <v>730113</v>
      </c>
      <c r="J4834" s="42"/>
      <c r="K4834" s="42"/>
      <c r="L4834" s="42" t="s">
        <v>4489</v>
      </c>
      <c r="M4834" s="42" t="s">
        <v>3422</v>
      </c>
      <c r="N4834" s="42" t="s">
        <v>2423</v>
      </c>
      <c r="O4834" s="137" t="s">
        <v>3423</v>
      </c>
      <c r="P4834" s="42" t="s">
        <v>64</v>
      </c>
      <c r="Q4834" s="42" t="s">
        <v>65</v>
      </c>
      <c r="R4834" s="42">
        <v>1</v>
      </c>
      <c r="S4834" s="137" t="s">
        <v>2419</v>
      </c>
      <c r="T4834" s="62">
        <v>700878750</v>
      </c>
      <c r="U4834" s="62">
        <v>678133632.87</v>
      </c>
      <c r="Z4834" s="54" t="s">
        <v>280</v>
      </c>
      <c r="AA4834" s="132">
        <v>7.1772404597846998E-6</v>
      </c>
      <c r="AJ4834" s="42"/>
      <c r="AM4834" s="42"/>
      <c r="AN4834" s="42"/>
      <c r="AO4834" s="42"/>
      <c r="AP4834" s="42"/>
      <c r="AY4834" s="42"/>
      <c r="AZ4834" s="42"/>
      <c r="BA4834" s="42"/>
      <c r="BB4834" s="42"/>
      <c r="BN4834" s="54" t="s">
        <v>4578</v>
      </c>
      <c r="BO4834" s="58" t="str">
        <f t="shared" si="75"/>
        <v>境内资产</v>
      </c>
      <c r="BP4834" s="58" t="str">
        <f>IF(M4834="",VLOOKUP(D4834,Sheet4!$A$1:$B$92,2,0),VLOOKUP(Q4834,Sheet4!$A$1:$B$92,2,0))</f>
        <v>保险资产管理产品</v>
      </c>
    </row>
    <row r="4835" spans="1:68" s="58" customFormat="1" ht="12.75" customHeight="1">
      <c r="A4835" s="64" t="s">
        <v>1734</v>
      </c>
      <c r="B4835" s="54" t="s">
        <v>1735</v>
      </c>
      <c r="C4835" s="252" t="s">
        <v>5552</v>
      </c>
      <c r="D4835" s="252" t="s">
        <v>678</v>
      </c>
      <c r="E4835" s="54" t="s">
        <v>1736</v>
      </c>
      <c r="F4835" s="54" t="s">
        <v>1735</v>
      </c>
      <c r="G4835" s="54">
        <v>527</v>
      </c>
      <c r="H4835" s="323">
        <v>29285.39</v>
      </c>
      <c r="I4835" s="323">
        <v>13522.82</v>
      </c>
      <c r="J4835" s="42"/>
      <c r="K4835" s="42"/>
      <c r="L4835" s="42" t="s">
        <v>4489</v>
      </c>
      <c r="M4835" s="42" t="s">
        <v>3422</v>
      </c>
      <c r="N4835" s="42" t="s">
        <v>2423</v>
      </c>
      <c r="O4835" s="137" t="s">
        <v>3423</v>
      </c>
      <c r="P4835" s="42" t="s">
        <v>64</v>
      </c>
      <c r="Q4835" s="42" t="s">
        <v>65</v>
      </c>
      <c r="R4835" s="42">
        <v>1</v>
      </c>
      <c r="S4835" s="137" t="s">
        <v>2419</v>
      </c>
      <c r="T4835" s="62">
        <v>700878750</v>
      </c>
      <c r="U4835" s="62">
        <v>678133632.87</v>
      </c>
      <c r="Z4835" s="54" t="s">
        <v>68</v>
      </c>
      <c r="AA4835" s="132">
        <v>2.7205286180174602E-6</v>
      </c>
      <c r="AJ4835" s="42"/>
      <c r="AM4835" s="42"/>
      <c r="AN4835" s="42"/>
      <c r="AO4835" s="42"/>
      <c r="AP4835" s="42"/>
      <c r="AY4835" s="42"/>
      <c r="AZ4835" s="42"/>
      <c r="BA4835" s="42"/>
      <c r="BB4835" s="42"/>
      <c r="BN4835" s="54" t="s">
        <v>4578</v>
      </c>
      <c r="BO4835" s="58" t="str">
        <f t="shared" si="75"/>
        <v>境内资产</v>
      </c>
      <c r="BP4835" s="58" t="str">
        <f>IF(M4835="",VLOOKUP(D4835,Sheet4!$A$1:$B$92,2,0),VLOOKUP(Q4835,Sheet4!$A$1:$B$92,2,0))</f>
        <v>保险资产管理产品</v>
      </c>
    </row>
    <row r="4836" spans="1:68" s="58" customFormat="1" ht="12.75" customHeight="1">
      <c r="A4836" s="64" t="s">
        <v>2778</v>
      </c>
      <c r="B4836" s="54" t="s">
        <v>2779</v>
      </c>
      <c r="C4836" s="252" t="s">
        <v>5552</v>
      </c>
      <c r="D4836" s="252" t="s">
        <v>678</v>
      </c>
      <c r="E4836" s="54" t="s">
        <v>2780</v>
      </c>
      <c r="F4836" s="54" t="s">
        <v>2779</v>
      </c>
      <c r="G4836" s="129">
        <v>5340</v>
      </c>
      <c r="H4836" s="323">
        <v>229174.57</v>
      </c>
      <c r="I4836" s="323">
        <v>151923</v>
      </c>
      <c r="J4836" s="42"/>
      <c r="K4836" s="42"/>
      <c r="L4836" s="42" t="s">
        <v>4489</v>
      </c>
      <c r="M4836" s="42" t="s">
        <v>3422</v>
      </c>
      <c r="N4836" s="42" t="s">
        <v>2423</v>
      </c>
      <c r="O4836" s="137" t="s">
        <v>3423</v>
      </c>
      <c r="P4836" s="42" t="s">
        <v>64</v>
      </c>
      <c r="Q4836" s="42" t="s">
        <v>65</v>
      </c>
      <c r="R4836" s="42">
        <v>1</v>
      </c>
      <c r="S4836" s="137" t="s">
        <v>2419</v>
      </c>
      <c r="T4836" s="62">
        <v>700878750</v>
      </c>
      <c r="U4836" s="62">
        <v>678133632.87</v>
      </c>
      <c r="Z4836" s="54" t="s">
        <v>68</v>
      </c>
      <c r="AA4836" s="132">
        <v>5.2388503725470102E-5</v>
      </c>
      <c r="AJ4836" s="42"/>
      <c r="AM4836" s="42"/>
      <c r="AN4836" s="42"/>
      <c r="AO4836" s="42"/>
      <c r="AP4836" s="42"/>
      <c r="AY4836" s="42"/>
      <c r="AZ4836" s="42"/>
      <c r="BA4836" s="42"/>
      <c r="BB4836" s="42"/>
      <c r="BN4836" s="54" t="s">
        <v>4578</v>
      </c>
      <c r="BO4836" s="58" t="str">
        <f t="shared" si="75"/>
        <v>境内资产</v>
      </c>
      <c r="BP4836" s="58" t="str">
        <f>IF(M4836="",VLOOKUP(D4836,Sheet4!$A$1:$B$92,2,0),VLOOKUP(Q4836,Sheet4!$A$1:$B$92,2,0))</f>
        <v>保险资产管理产品</v>
      </c>
    </row>
    <row r="4837" spans="1:68" s="58" customFormat="1" ht="12.75" customHeight="1">
      <c r="A4837" s="64" t="s">
        <v>2781</v>
      </c>
      <c r="B4837" s="54" t="s">
        <v>2782</v>
      </c>
      <c r="C4837" s="252" t="s">
        <v>5552</v>
      </c>
      <c r="D4837" s="252" t="s">
        <v>678</v>
      </c>
      <c r="E4837" s="54" t="s">
        <v>2783</v>
      </c>
      <c r="F4837" s="54" t="s">
        <v>2782</v>
      </c>
      <c r="G4837" s="129">
        <v>4500</v>
      </c>
      <c r="H4837" s="323">
        <v>292276.78000000003</v>
      </c>
      <c r="I4837" s="323">
        <v>271710</v>
      </c>
      <c r="J4837" s="42"/>
      <c r="K4837" s="42"/>
      <c r="L4837" s="42" t="s">
        <v>4489</v>
      </c>
      <c r="M4837" s="42" t="s">
        <v>3422</v>
      </c>
      <c r="N4837" s="42" t="s">
        <v>2423</v>
      </c>
      <c r="O4837" s="137" t="s">
        <v>3423</v>
      </c>
      <c r="P4837" s="42" t="s">
        <v>64</v>
      </c>
      <c r="Q4837" s="42" t="s">
        <v>65</v>
      </c>
      <c r="R4837" s="42">
        <v>1</v>
      </c>
      <c r="S4837" s="137" t="s">
        <v>2419</v>
      </c>
      <c r="T4837" s="62">
        <v>700878750</v>
      </c>
      <c r="U4837" s="62">
        <v>678133632.87</v>
      </c>
      <c r="Z4837" s="54" t="s">
        <v>68</v>
      </c>
      <c r="AA4837" s="132">
        <v>1.12497187570311E-5</v>
      </c>
      <c r="AJ4837" s="42"/>
      <c r="AM4837" s="42"/>
      <c r="AN4837" s="42"/>
      <c r="AO4837" s="42"/>
      <c r="AP4837" s="42"/>
      <c r="AY4837" s="42"/>
      <c r="AZ4837" s="42"/>
      <c r="BA4837" s="42"/>
      <c r="BB4837" s="42"/>
      <c r="BN4837" s="54" t="s">
        <v>4578</v>
      </c>
      <c r="BO4837" s="58" t="str">
        <f t="shared" si="75"/>
        <v>境内资产</v>
      </c>
      <c r="BP4837" s="58" t="str">
        <f>IF(M4837="",VLOOKUP(D4837,Sheet4!$A$1:$B$92,2,0),VLOOKUP(Q4837,Sheet4!$A$1:$B$92,2,0))</f>
        <v>保险资产管理产品</v>
      </c>
    </row>
    <row r="4838" spans="1:68" s="58" customFormat="1" ht="12.75" customHeight="1">
      <c r="A4838" s="64" t="s">
        <v>2784</v>
      </c>
      <c r="B4838" s="54" t="s">
        <v>2785</v>
      </c>
      <c r="C4838" s="252" t="s">
        <v>5552</v>
      </c>
      <c r="D4838" s="252" t="s">
        <v>678</v>
      </c>
      <c r="E4838" s="54" t="s">
        <v>2786</v>
      </c>
      <c r="F4838" s="54" t="s">
        <v>2785</v>
      </c>
      <c r="G4838" s="129">
        <v>1300</v>
      </c>
      <c r="H4838" s="323">
        <v>600325.73</v>
      </c>
      <c r="I4838" s="323">
        <v>651430</v>
      </c>
      <c r="J4838" s="42"/>
      <c r="K4838" s="42"/>
      <c r="L4838" s="42" t="s">
        <v>4489</v>
      </c>
      <c r="M4838" s="42" t="s">
        <v>3422</v>
      </c>
      <c r="N4838" s="42" t="s">
        <v>2423</v>
      </c>
      <c r="O4838" s="137" t="s">
        <v>3423</v>
      </c>
      <c r="P4838" s="42" t="s">
        <v>64</v>
      </c>
      <c r="Q4838" s="42" t="s">
        <v>65</v>
      </c>
      <c r="R4838" s="42">
        <v>1</v>
      </c>
      <c r="S4838" s="137" t="s">
        <v>2419</v>
      </c>
      <c r="T4838" s="62">
        <v>700878750</v>
      </c>
      <c r="U4838" s="62">
        <v>678133632.87</v>
      </c>
      <c r="Z4838" s="54" t="s">
        <v>280</v>
      </c>
      <c r="AA4838" s="132">
        <v>6.00850434461083E-6</v>
      </c>
      <c r="AJ4838" s="42"/>
      <c r="AM4838" s="42"/>
      <c r="AN4838" s="42"/>
      <c r="AO4838" s="42"/>
      <c r="AP4838" s="42"/>
      <c r="AY4838" s="42"/>
      <c r="AZ4838" s="42"/>
      <c r="BA4838" s="42"/>
      <c r="BB4838" s="42"/>
      <c r="BN4838" s="54" t="s">
        <v>4578</v>
      </c>
      <c r="BO4838" s="58" t="str">
        <f t="shared" si="75"/>
        <v>境内资产</v>
      </c>
      <c r="BP4838" s="58" t="str">
        <f>IF(M4838="",VLOOKUP(D4838,Sheet4!$A$1:$B$92,2,0),VLOOKUP(Q4838,Sheet4!$A$1:$B$92,2,0))</f>
        <v>保险资产管理产品</v>
      </c>
    </row>
    <row r="4839" spans="1:68" s="58" customFormat="1" ht="12.75" customHeight="1">
      <c r="A4839" s="64" t="s">
        <v>2787</v>
      </c>
      <c r="B4839" s="54" t="s">
        <v>2788</v>
      </c>
      <c r="C4839" s="252" t="s">
        <v>5552</v>
      </c>
      <c r="D4839" s="252" t="s">
        <v>678</v>
      </c>
      <c r="E4839" s="54" t="s">
        <v>2789</v>
      </c>
      <c r="F4839" s="54" t="s">
        <v>2788</v>
      </c>
      <c r="G4839" s="129">
        <v>5400</v>
      </c>
      <c r="H4839" s="323">
        <v>315058</v>
      </c>
      <c r="I4839" s="323">
        <v>335286</v>
      </c>
      <c r="J4839" s="42"/>
      <c r="K4839" s="42"/>
      <c r="L4839" s="42" t="s">
        <v>4489</v>
      </c>
      <c r="M4839" s="42" t="s">
        <v>3422</v>
      </c>
      <c r="N4839" s="42" t="s">
        <v>2423</v>
      </c>
      <c r="O4839" s="137" t="s">
        <v>3423</v>
      </c>
      <c r="P4839" s="42" t="s">
        <v>64</v>
      </c>
      <c r="Q4839" s="42" t="s">
        <v>65</v>
      </c>
      <c r="R4839" s="42">
        <v>1</v>
      </c>
      <c r="S4839" s="137" t="s">
        <v>2419</v>
      </c>
      <c r="T4839" s="62">
        <v>700878750</v>
      </c>
      <c r="U4839" s="62">
        <v>678133632.87</v>
      </c>
      <c r="Z4839" s="54" t="s">
        <v>68</v>
      </c>
      <c r="AA4839" s="132">
        <v>4.9956889055000701E-5</v>
      </c>
      <c r="AJ4839" s="42"/>
      <c r="AM4839" s="42"/>
      <c r="AN4839" s="42"/>
      <c r="AO4839" s="42"/>
      <c r="AP4839" s="42"/>
      <c r="AY4839" s="42"/>
      <c r="AZ4839" s="42"/>
      <c r="BA4839" s="42"/>
      <c r="BB4839" s="42"/>
      <c r="BN4839" s="54" t="s">
        <v>4578</v>
      </c>
      <c r="BO4839" s="58" t="str">
        <f t="shared" si="75"/>
        <v>境内资产</v>
      </c>
      <c r="BP4839" s="58" t="str">
        <f>IF(M4839="",VLOOKUP(D4839,Sheet4!$A$1:$B$92,2,0),VLOOKUP(Q4839,Sheet4!$A$1:$B$92,2,0))</f>
        <v>保险资产管理产品</v>
      </c>
    </row>
    <row r="4840" spans="1:68" s="58" customFormat="1" ht="12.75" customHeight="1">
      <c r="A4840" s="64" t="s">
        <v>2790</v>
      </c>
      <c r="B4840" s="54" t="s">
        <v>2239</v>
      </c>
      <c r="C4840" s="252" t="s">
        <v>5552</v>
      </c>
      <c r="D4840" s="252" t="s">
        <v>678</v>
      </c>
      <c r="E4840" s="54" t="s">
        <v>2791</v>
      </c>
      <c r="F4840" s="54" t="s">
        <v>2239</v>
      </c>
      <c r="G4840" s="54">
        <v>294</v>
      </c>
      <c r="H4840" s="323">
        <v>10731</v>
      </c>
      <c r="I4840" s="323">
        <v>7285.32</v>
      </c>
      <c r="J4840" s="42"/>
      <c r="K4840" s="42"/>
      <c r="L4840" s="42" t="s">
        <v>4489</v>
      </c>
      <c r="M4840" s="42" t="s">
        <v>3422</v>
      </c>
      <c r="N4840" s="42" t="s">
        <v>2423</v>
      </c>
      <c r="O4840" s="137" t="s">
        <v>3423</v>
      </c>
      <c r="P4840" s="42" t="s">
        <v>64</v>
      </c>
      <c r="Q4840" s="42" t="s">
        <v>65</v>
      </c>
      <c r="R4840" s="42">
        <v>1</v>
      </c>
      <c r="S4840" s="137" t="s">
        <v>2419</v>
      </c>
      <c r="T4840" s="62">
        <v>700878750</v>
      </c>
      <c r="U4840" s="62">
        <v>678133632.87</v>
      </c>
      <c r="Z4840" s="54" t="s">
        <v>68</v>
      </c>
      <c r="AA4840" s="132">
        <v>1.8375E-6</v>
      </c>
      <c r="AJ4840" s="42"/>
      <c r="AM4840" s="42"/>
      <c r="AN4840" s="42"/>
      <c r="AO4840" s="42"/>
      <c r="AP4840" s="42"/>
      <c r="AY4840" s="42"/>
      <c r="AZ4840" s="42"/>
      <c r="BA4840" s="42"/>
      <c r="BB4840" s="42"/>
      <c r="BN4840" s="54" t="s">
        <v>4578</v>
      </c>
      <c r="BO4840" s="58" t="str">
        <f t="shared" si="75"/>
        <v>境内资产</v>
      </c>
      <c r="BP4840" s="58" t="str">
        <f>IF(M4840="",VLOOKUP(D4840,Sheet4!$A$1:$B$92,2,0),VLOOKUP(Q4840,Sheet4!$A$1:$B$92,2,0))</f>
        <v>保险资产管理产品</v>
      </c>
    </row>
    <row r="4841" spans="1:68" s="58" customFormat="1" ht="12.75" customHeight="1">
      <c r="A4841" s="64" t="s">
        <v>1737</v>
      </c>
      <c r="B4841" s="54" t="s">
        <v>1738</v>
      </c>
      <c r="C4841" s="252" t="s">
        <v>5552</v>
      </c>
      <c r="D4841" s="252" t="s">
        <v>678</v>
      </c>
      <c r="E4841" s="54" t="s">
        <v>1739</v>
      </c>
      <c r="F4841" s="54" t="s">
        <v>1738</v>
      </c>
      <c r="G4841" s="54">
        <v>178</v>
      </c>
      <c r="H4841" s="323">
        <v>6463.18</v>
      </c>
      <c r="I4841" s="323">
        <v>3755.8</v>
      </c>
      <c r="J4841" s="42"/>
      <c r="K4841" s="42"/>
      <c r="L4841" s="42" t="s">
        <v>4489</v>
      </c>
      <c r="M4841" s="42" t="s">
        <v>3422</v>
      </c>
      <c r="N4841" s="42" t="s">
        <v>2423</v>
      </c>
      <c r="O4841" s="137" t="s">
        <v>3423</v>
      </c>
      <c r="P4841" s="42" t="s">
        <v>64</v>
      </c>
      <c r="Q4841" s="42" t="s">
        <v>65</v>
      </c>
      <c r="R4841" s="42">
        <v>1</v>
      </c>
      <c r="S4841" s="137" t="s">
        <v>2419</v>
      </c>
      <c r="T4841" s="62">
        <v>700878750</v>
      </c>
      <c r="U4841" s="62">
        <v>678133632.87</v>
      </c>
      <c r="Z4841" s="54" t="s">
        <v>68</v>
      </c>
      <c r="AA4841" s="132">
        <v>1.334999993325E-6</v>
      </c>
      <c r="AJ4841" s="42"/>
      <c r="AM4841" s="42"/>
      <c r="AN4841" s="42"/>
      <c r="AO4841" s="42"/>
      <c r="AP4841" s="42"/>
      <c r="AY4841" s="42"/>
      <c r="AZ4841" s="42"/>
      <c r="BA4841" s="42"/>
      <c r="BB4841" s="42"/>
      <c r="BN4841" s="54" t="s">
        <v>4578</v>
      </c>
      <c r="BO4841" s="58" t="str">
        <f t="shared" si="75"/>
        <v>境内资产</v>
      </c>
      <c r="BP4841" s="58" t="str">
        <f>IF(M4841="",VLOOKUP(D4841,Sheet4!$A$1:$B$92,2,0),VLOOKUP(Q4841,Sheet4!$A$1:$B$92,2,0))</f>
        <v>保险资产管理产品</v>
      </c>
    </row>
    <row r="4842" spans="1:68" s="58" customFormat="1" ht="12.75" customHeight="1">
      <c r="A4842" s="64" t="s">
        <v>1740</v>
      </c>
      <c r="B4842" s="54" t="s">
        <v>1741</v>
      </c>
      <c r="C4842" s="252" t="s">
        <v>5552</v>
      </c>
      <c r="D4842" s="252" t="s">
        <v>678</v>
      </c>
      <c r="E4842" s="54" t="s">
        <v>1742</v>
      </c>
      <c r="F4842" s="54" t="s">
        <v>1741</v>
      </c>
      <c r="G4842" s="54">
        <v>220</v>
      </c>
      <c r="H4842" s="323">
        <v>12777.6</v>
      </c>
      <c r="I4842" s="323">
        <v>7035.6</v>
      </c>
      <c r="J4842" s="42"/>
      <c r="K4842" s="42"/>
      <c r="L4842" s="42" t="s">
        <v>4489</v>
      </c>
      <c r="M4842" s="42" t="s">
        <v>3422</v>
      </c>
      <c r="N4842" s="42" t="s">
        <v>2423</v>
      </c>
      <c r="O4842" s="137" t="s">
        <v>3423</v>
      </c>
      <c r="P4842" s="42" t="s">
        <v>64</v>
      </c>
      <c r="Q4842" s="42" t="s">
        <v>65</v>
      </c>
      <c r="R4842" s="42">
        <v>1</v>
      </c>
      <c r="S4842" s="137" t="s">
        <v>2419</v>
      </c>
      <c r="T4842" s="62">
        <v>700878750</v>
      </c>
      <c r="U4842" s="62">
        <v>678133632.87</v>
      </c>
      <c r="Z4842" s="54" t="s">
        <v>68</v>
      </c>
      <c r="AA4842" s="132">
        <v>1.6336633622929099E-6</v>
      </c>
      <c r="AJ4842" s="42"/>
      <c r="AM4842" s="42"/>
      <c r="AN4842" s="42"/>
      <c r="AO4842" s="42"/>
      <c r="AP4842" s="42"/>
      <c r="AY4842" s="42"/>
      <c r="AZ4842" s="42"/>
      <c r="BA4842" s="42"/>
      <c r="BB4842" s="42"/>
      <c r="BN4842" s="54" t="s">
        <v>4578</v>
      </c>
      <c r="BO4842" s="58" t="str">
        <f t="shared" si="75"/>
        <v>境内资产</v>
      </c>
      <c r="BP4842" s="58" t="str">
        <f>IF(M4842="",VLOOKUP(D4842,Sheet4!$A$1:$B$92,2,0),VLOOKUP(Q4842,Sheet4!$A$1:$B$92,2,0))</f>
        <v>保险资产管理产品</v>
      </c>
    </row>
    <row r="4843" spans="1:68" s="58" customFormat="1" ht="12.75" customHeight="1">
      <c r="A4843" s="64" t="s">
        <v>1743</v>
      </c>
      <c r="B4843" s="54" t="s">
        <v>1744</v>
      </c>
      <c r="C4843" s="252" t="s">
        <v>5552</v>
      </c>
      <c r="D4843" s="252" t="s">
        <v>678</v>
      </c>
      <c r="E4843" s="54" t="s">
        <v>1745</v>
      </c>
      <c r="F4843" s="54" t="s">
        <v>1744</v>
      </c>
      <c r="G4843" s="54">
        <v>204</v>
      </c>
      <c r="H4843" s="323">
        <v>16238.4</v>
      </c>
      <c r="I4843" s="323">
        <v>11756.52</v>
      </c>
      <c r="J4843" s="42"/>
      <c r="K4843" s="42"/>
      <c r="L4843" s="42" t="s">
        <v>4489</v>
      </c>
      <c r="M4843" s="42" t="s">
        <v>3422</v>
      </c>
      <c r="N4843" s="42" t="s">
        <v>2423</v>
      </c>
      <c r="O4843" s="137" t="s">
        <v>3423</v>
      </c>
      <c r="P4843" s="42" t="s">
        <v>64</v>
      </c>
      <c r="Q4843" s="42" t="s">
        <v>65</v>
      </c>
      <c r="R4843" s="42">
        <v>1</v>
      </c>
      <c r="S4843" s="137" t="s">
        <v>2419</v>
      </c>
      <c r="T4843" s="62">
        <v>700878750</v>
      </c>
      <c r="U4843" s="62">
        <v>678133632.87</v>
      </c>
      <c r="Z4843" s="54" t="s">
        <v>68</v>
      </c>
      <c r="AA4843" s="132">
        <v>1.88597842253936E-6</v>
      </c>
      <c r="AJ4843" s="42"/>
      <c r="AM4843" s="42"/>
      <c r="AN4843" s="42"/>
      <c r="AO4843" s="42"/>
      <c r="AP4843" s="42"/>
      <c r="AY4843" s="42"/>
      <c r="AZ4843" s="42"/>
      <c r="BA4843" s="42"/>
      <c r="BB4843" s="42"/>
      <c r="BN4843" s="54" t="s">
        <v>4578</v>
      </c>
      <c r="BO4843" s="58" t="str">
        <f t="shared" si="75"/>
        <v>境内资产</v>
      </c>
      <c r="BP4843" s="58" t="str">
        <f>IF(M4843="",VLOOKUP(D4843,Sheet4!$A$1:$B$92,2,0),VLOOKUP(Q4843,Sheet4!$A$1:$B$92,2,0))</f>
        <v>保险资产管理产品</v>
      </c>
    </row>
    <row r="4844" spans="1:68" s="58" customFormat="1" ht="12.75" customHeight="1">
      <c r="A4844" s="64" t="s">
        <v>2011</v>
      </c>
      <c r="B4844" s="54" t="s">
        <v>2012</v>
      </c>
      <c r="C4844" s="252" t="s">
        <v>5552</v>
      </c>
      <c r="D4844" s="252" t="s">
        <v>678</v>
      </c>
      <c r="E4844" s="54" t="s">
        <v>2792</v>
      </c>
      <c r="F4844" s="54" t="s">
        <v>2012</v>
      </c>
      <c r="G4844" s="54">
        <v>304</v>
      </c>
      <c r="H4844" s="323">
        <v>8454.24</v>
      </c>
      <c r="I4844" s="323">
        <v>5812.48</v>
      </c>
      <c r="J4844" s="42"/>
      <c r="K4844" s="42"/>
      <c r="L4844" s="42" t="s">
        <v>4489</v>
      </c>
      <c r="M4844" s="42" t="s">
        <v>3422</v>
      </c>
      <c r="N4844" s="42" t="s">
        <v>2423</v>
      </c>
      <c r="O4844" s="137" t="s">
        <v>3423</v>
      </c>
      <c r="P4844" s="42" t="s">
        <v>64</v>
      </c>
      <c r="Q4844" s="42" t="s">
        <v>65</v>
      </c>
      <c r="R4844" s="42">
        <v>1</v>
      </c>
      <c r="S4844" s="137" t="s">
        <v>2419</v>
      </c>
      <c r="T4844" s="62">
        <v>700878750</v>
      </c>
      <c r="U4844" s="62">
        <v>678133632.87</v>
      </c>
      <c r="Z4844" s="54" t="s">
        <v>68</v>
      </c>
      <c r="AA4844" s="132">
        <v>1.5200000000000001E-6</v>
      </c>
      <c r="AJ4844" s="42"/>
      <c r="AM4844" s="42"/>
      <c r="AN4844" s="42"/>
      <c r="AO4844" s="42"/>
      <c r="AP4844" s="42"/>
      <c r="AY4844" s="42"/>
      <c r="AZ4844" s="42"/>
      <c r="BA4844" s="42"/>
      <c r="BB4844" s="42"/>
      <c r="BN4844" s="54" t="s">
        <v>4578</v>
      </c>
      <c r="BO4844" s="58" t="str">
        <f t="shared" si="75"/>
        <v>境内资产</v>
      </c>
      <c r="BP4844" s="58" t="str">
        <f>IF(M4844="",VLOOKUP(D4844,Sheet4!$A$1:$B$92,2,0),VLOOKUP(Q4844,Sheet4!$A$1:$B$92,2,0))</f>
        <v>保险资产管理产品</v>
      </c>
    </row>
    <row r="4845" spans="1:68" s="58" customFormat="1" ht="12.75" customHeight="1">
      <c r="A4845" s="64" t="s">
        <v>2013</v>
      </c>
      <c r="B4845" s="54" t="s">
        <v>2014</v>
      </c>
      <c r="C4845" s="252" t="s">
        <v>5552</v>
      </c>
      <c r="D4845" s="252" t="s">
        <v>678</v>
      </c>
      <c r="E4845" s="54" t="s">
        <v>2793</v>
      </c>
      <c r="F4845" s="54" t="s">
        <v>2014</v>
      </c>
      <c r="G4845" s="54">
        <v>154</v>
      </c>
      <c r="H4845" s="323">
        <v>4144.1400000000003</v>
      </c>
      <c r="I4845" s="323">
        <v>4496.8</v>
      </c>
      <c r="J4845" s="42"/>
      <c r="K4845" s="42"/>
      <c r="L4845" s="42" t="s">
        <v>4489</v>
      </c>
      <c r="M4845" s="42" t="s">
        <v>3422</v>
      </c>
      <c r="N4845" s="42" t="s">
        <v>2423</v>
      </c>
      <c r="O4845" s="137" t="s">
        <v>3423</v>
      </c>
      <c r="P4845" s="42" t="s">
        <v>64</v>
      </c>
      <c r="Q4845" s="42" t="s">
        <v>65</v>
      </c>
      <c r="R4845" s="42">
        <v>1</v>
      </c>
      <c r="S4845" s="137" t="s">
        <v>2419</v>
      </c>
      <c r="T4845" s="62">
        <v>700878750</v>
      </c>
      <c r="U4845" s="62">
        <v>678133632.87</v>
      </c>
      <c r="Z4845" s="54" t="s">
        <v>68</v>
      </c>
      <c r="AA4845" s="132">
        <v>1.14633314823279E-6</v>
      </c>
      <c r="AJ4845" s="42"/>
      <c r="AM4845" s="42"/>
      <c r="AN4845" s="42"/>
      <c r="AO4845" s="42"/>
      <c r="AP4845" s="42"/>
      <c r="AY4845" s="42"/>
      <c r="AZ4845" s="42"/>
      <c r="BA4845" s="42"/>
      <c r="BB4845" s="42"/>
      <c r="BN4845" s="54" t="s">
        <v>4578</v>
      </c>
      <c r="BO4845" s="58" t="str">
        <f t="shared" si="75"/>
        <v>境内资产</v>
      </c>
      <c r="BP4845" s="58" t="str">
        <f>IF(M4845="",VLOOKUP(D4845,Sheet4!$A$1:$B$92,2,0),VLOOKUP(Q4845,Sheet4!$A$1:$B$92,2,0))</f>
        <v>保险资产管理产品</v>
      </c>
    </row>
    <row r="4846" spans="1:68" s="58" customFormat="1" ht="12.75" customHeight="1">
      <c r="A4846" s="64" t="s">
        <v>2015</v>
      </c>
      <c r="B4846" s="54" t="s">
        <v>2016</v>
      </c>
      <c r="C4846" s="252" t="s">
        <v>5552</v>
      </c>
      <c r="D4846" s="252" t="s">
        <v>678</v>
      </c>
      <c r="E4846" s="54" t="s">
        <v>2794</v>
      </c>
      <c r="F4846" s="54" t="s">
        <v>2016</v>
      </c>
      <c r="G4846" s="54">
        <v>362</v>
      </c>
      <c r="H4846" s="323">
        <v>14436.56</v>
      </c>
      <c r="I4846" s="323">
        <v>8858.14</v>
      </c>
      <c r="J4846" s="42"/>
      <c r="K4846" s="42"/>
      <c r="L4846" s="42" t="s">
        <v>4489</v>
      </c>
      <c r="M4846" s="42" t="s">
        <v>3422</v>
      </c>
      <c r="N4846" s="42" t="s">
        <v>2423</v>
      </c>
      <c r="O4846" s="137" t="s">
        <v>3423</v>
      </c>
      <c r="P4846" s="42" t="s">
        <v>64</v>
      </c>
      <c r="Q4846" s="42" t="s">
        <v>65</v>
      </c>
      <c r="R4846" s="42">
        <v>1</v>
      </c>
      <c r="S4846" s="137" t="s">
        <v>2419</v>
      </c>
      <c r="T4846" s="62">
        <v>700878750</v>
      </c>
      <c r="U4846" s="62">
        <v>678133632.87</v>
      </c>
      <c r="Z4846" s="54" t="s">
        <v>68</v>
      </c>
      <c r="AA4846" s="132">
        <v>1.81E-6</v>
      </c>
      <c r="AJ4846" s="42"/>
      <c r="AM4846" s="42"/>
      <c r="AN4846" s="42"/>
      <c r="AO4846" s="42"/>
      <c r="AP4846" s="42"/>
      <c r="AY4846" s="42"/>
      <c r="AZ4846" s="42"/>
      <c r="BA4846" s="42"/>
      <c r="BB4846" s="42"/>
      <c r="BN4846" s="54" t="s">
        <v>4578</v>
      </c>
      <c r="BO4846" s="58" t="str">
        <f t="shared" si="75"/>
        <v>境内资产</v>
      </c>
      <c r="BP4846" s="58" t="str">
        <f>IF(M4846="",VLOOKUP(D4846,Sheet4!$A$1:$B$92,2,0),VLOOKUP(Q4846,Sheet4!$A$1:$B$92,2,0))</f>
        <v>保险资产管理产品</v>
      </c>
    </row>
    <row r="4847" spans="1:68" s="58" customFormat="1" ht="12.75" customHeight="1">
      <c r="A4847" s="64" t="s">
        <v>1746</v>
      </c>
      <c r="B4847" s="54" t="s">
        <v>1747</v>
      </c>
      <c r="C4847" s="252" t="s">
        <v>5552</v>
      </c>
      <c r="D4847" s="252" t="s">
        <v>678</v>
      </c>
      <c r="E4847" s="54" t="s">
        <v>1748</v>
      </c>
      <c r="F4847" s="54" t="s">
        <v>1747</v>
      </c>
      <c r="G4847" s="54">
        <v>141</v>
      </c>
      <c r="H4847" s="323">
        <v>5992.5</v>
      </c>
      <c r="I4847" s="323">
        <v>4764.3900000000003</v>
      </c>
      <c r="J4847" s="42"/>
      <c r="K4847" s="42"/>
      <c r="L4847" s="42" t="s">
        <v>4489</v>
      </c>
      <c r="M4847" s="42" t="s">
        <v>3422</v>
      </c>
      <c r="N4847" s="42" t="s">
        <v>2423</v>
      </c>
      <c r="O4847" s="137" t="s">
        <v>3423</v>
      </c>
      <c r="P4847" s="42" t="s">
        <v>64</v>
      </c>
      <c r="Q4847" s="42" t="s">
        <v>65</v>
      </c>
      <c r="R4847" s="42">
        <v>1</v>
      </c>
      <c r="S4847" s="137" t="s">
        <v>2419</v>
      </c>
      <c r="T4847" s="62">
        <v>700878750</v>
      </c>
      <c r="U4847" s="62">
        <v>678133632.87</v>
      </c>
      <c r="Z4847" s="54" t="s">
        <v>68</v>
      </c>
      <c r="AA4847" s="132">
        <v>1.1599322481105901E-6</v>
      </c>
      <c r="AJ4847" s="42"/>
      <c r="AM4847" s="42"/>
      <c r="AN4847" s="42"/>
      <c r="AO4847" s="42"/>
      <c r="AP4847" s="42"/>
      <c r="AY4847" s="42"/>
      <c r="AZ4847" s="42"/>
      <c r="BA4847" s="42"/>
      <c r="BB4847" s="42"/>
      <c r="BN4847" s="54" t="s">
        <v>4578</v>
      </c>
      <c r="BO4847" s="58" t="str">
        <f t="shared" si="75"/>
        <v>境内资产</v>
      </c>
      <c r="BP4847" s="58" t="str">
        <f>IF(M4847="",VLOOKUP(D4847,Sheet4!$A$1:$B$92,2,0),VLOOKUP(Q4847,Sheet4!$A$1:$B$92,2,0))</f>
        <v>保险资产管理产品</v>
      </c>
    </row>
    <row r="4848" spans="1:68" s="58" customFormat="1" ht="12.75" customHeight="1">
      <c r="A4848" s="64" t="s">
        <v>1606</v>
      </c>
      <c r="B4848" s="54" t="s">
        <v>1607</v>
      </c>
      <c r="C4848" s="252" t="s">
        <v>5552</v>
      </c>
      <c r="D4848" s="252" t="s">
        <v>678</v>
      </c>
      <c r="E4848" s="54" t="s">
        <v>1608</v>
      </c>
      <c r="F4848" s="54" t="s">
        <v>1607</v>
      </c>
      <c r="G4848" s="54">
        <v>721</v>
      </c>
      <c r="H4848" s="323">
        <v>25098.01</v>
      </c>
      <c r="I4848" s="323">
        <v>17477.04</v>
      </c>
      <c r="J4848" s="42"/>
      <c r="K4848" s="42"/>
      <c r="L4848" s="42" t="s">
        <v>4489</v>
      </c>
      <c r="M4848" s="42" t="s">
        <v>3422</v>
      </c>
      <c r="N4848" s="42" t="s">
        <v>2423</v>
      </c>
      <c r="O4848" s="137" t="s">
        <v>3423</v>
      </c>
      <c r="P4848" s="42" t="s">
        <v>64</v>
      </c>
      <c r="Q4848" s="42" t="s">
        <v>65</v>
      </c>
      <c r="R4848" s="42">
        <v>1</v>
      </c>
      <c r="S4848" s="137" t="s">
        <v>2419</v>
      </c>
      <c r="T4848" s="62">
        <v>700878750</v>
      </c>
      <c r="U4848" s="62">
        <v>678133632.87</v>
      </c>
      <c r="Z4848" s="54" t="s">
        <v>68</v>
      </c>
      <c r="AA4848" s="132">
        <v>2.6377405429135899E-6</v>
      </c>
      <c r="AJ4848" s="42"/>
      <c r="AM4848" s="42"/>
      <c r="AN4848" s="42"/>
      <c r="AO4848" s="42"/>
      <c r="AP4848" s="42"/>
      <c r="AY4848" s="42"/>
      <c r="AZ4848" s="42"/>
      <c r="BA4848" s="42"/>
      <c r="BB4848" s="42"/>
      <c r="BN4848" s="54" t="s">
        <v>4578</v>
      </c>
      <c r="BO4848" s="58" t="str">
        <f t="shared" si="75"/>
        <v>境内资产</v>
      </c>
      <c r="BP4848" s="58" t="str">
        <f>IF(M4848="",VLOOKUP(D4848,Sheet4!$A$1:$B$92,2,0),VLOOKUP(Q4848,Sheet4!$A$1:$B$92,2,0))</f>
        <v>保险资产管理产品</v>
      </c>
    </row>
    <row r="4849" spans="1:68" s="58" customFormat="1" ht="12.75" customHeight="1">
      <c r="A4849" s="64" t="s">
        <v>1749</v>
      </c>
      <c r="B4849" s="54" t="s">
        <v>1750</v>
      </c>
      <c r="C4849" s="252" t="s">
        <v>5552</v>
      </c>
      <c r="D4849" s="252" t="s">
        <v>678</v>
      </c>
      <c r="E4849" s="54" t="s">
        <v>1751</v>
      </c>
      <c r="F4849" s="54" t="s">
        <v>1750</v>
      </c>
      <c r="G4849" s="54">
        <v>91</v>
      </c>
      <c r="H4849" s="323">
        <v>5742.1</v>
      </c>
      <c r="I4849" s="323">
        <v>3306.03</v>
      </c>
      <c r="J4849" s="42"/>
      <c r="K4849" s="42"/>
      <c r="L4849" s="42" t="s">
        <v>4489</v>
      </c>
      <c r="M4849" s="42" t="s">
        <v>3422</v>
      </c>
      <c r="N4849" s="42" t="s">
        <v>2423</v>
      </c>
      <c r="O4849" s="137" t="s">
        <v>3423</v>
      </c>
      <c r="P4849" s="42" t="s">
        <v>64</v>
      </c>
      <c r="Q4849" s="42" t="s">
        <v>65</v>
      </c>
      <c r="R4849" s="42">
        <v>1</v>
      </c>
      <c r="S4849" s="137" t="s">
        <v>2419</v>
      </c>
      <c r="T4849" s="62">
        <v>700878750</v>
      </c>
      <c r="U4849" s="62">
        <v>678133632.87</v>
      </c>
      <c r="Z4849" s="54" t="s">
        <v>68</v>
      </c>
      <c r="AA4849" s="132">
        <v>1.3649999931749999E-6</v>
      </c>
      <c r="AJ4849" s="42"/>
      <c r="AM4849" s="42"/>
      <c r="AN4849" s="42"/>
      <c r="AO4849" s="42"/>
      <c r="AP4849" s="42"/>
      <c r="AY4849" s="42"/>
      <c r="AZ4849" s="42"/>
      <c r="BA4849" s="42"/>
      <c r="BB4849" s="42"/>
      <c r="BN4849" s="54" t="s">
        <v>4578</v>
      </c>
      <c r="BO4849" s="58" t="str">
        <f t="shared" si="75"/>
        <v>境内资产</v>
      </c>
      <c r="BP4849" s="58" t="str">
        <f>IF(M4849="",VLOOKUP(D4849,Sheet4!$A$1:$B$92,2,0),VLOOKUP(Q4849,Sheet4!$A$1:$B$92,2,0))</f>
        <v>保险资产管理产品</v>
      </c>
    </row>
    <row r="4850" spans="1:68" s="58" customFormat="1" ht="12.75" customHeight="1">
      <c r="A4850" s="64" t="s">
        <v>2019</v>
      </c>
      <c r="B4850" s="54" t="s">
        <v>2020</v>
      </c>
      <c r="C4850" s="252" t="s">
        <v>5552</v>
      </c>
      <c r="D4850" s="252" t="s">
        <v>678</v>
      </c>
      <c r="E4850" s="54" t="s">
        <v>2795</v>
      </c>
      <c r="F4850" s="54" t="s">
        <v>2020</v>
      </c>
      <c r="G4850" s="54">
        <v>134</v>
      </c>
      <c r="H4850" s="323">
        <v>1404.32</v>
      </c>
      <c r="I4850" s="323">
        <v>3120.86</v>
      </c>
      <c r="J4850" s="42"/>
      <c r="K4850" s="42"/>
      <c r="L4850" s="42" t="s">
        <v>4489</v>
      </c>
      <c r="M4850" s="42" t="s">
        <v>3422</v>
      </c>
      <c r="N4850" s="42" t="s">
        <v>2423</v>
      </c>
      <c r="O4850" s="137" t="s">
        <v>3423</v>
      </c>
      <c r="P4850" s="42" t="s">
        <v>64</v>
      </c>
      <c r="Q4850" s="42" t="s">
        <v>65</v>
      </c>
      <c r="R4850" s="42">
        <v>1</v>
      </c>
      <c r="S4850" s="137" t="s">
        <v>2419</v>
      </c>
      <c r="T4850" s="62">
        <v>700878750</v>
      </c>
      <c r="U4850" s="62">
        <v>678133632.87</v>
      </c>
      <c r="Z4850" s="54" t="s">
        <v>68</v>
      </c>
      <c r="AA4850" s="132">
        <v>8.3750000000000003E-7</v>
      </c>
      <c r="AJ4850" s="42"/>
      <c r="AM4850" s="42"/>
      <c r="AN4850" s="42"/>
      <c r="AO4850" s="42"/>
      <c r="AP4850" s="42"/>
      <c r="AY4850" s="42"/>
      <c r="AZ4850" s="42"/>
      <c r="BA4850" s="42"/>
      <c r="BB4850" s="42"/>
      <c r="BN4850" s="54" t="s">
        <v>4578</v>
      </c>
      <c r="BO4850" s="58" t="str">
        <f t="shared" si="75"/>
        <v>境内资产</v>
      </c>
      <c r="BP4850" s="58" t="str">
        <f>IF(M4850="",VLOOKUP(D4850,Sheet4!$A$1:$B$92,2,0),VLOOKUP(Q4850,Sheet4!$A$1:$B$92,2,0))</f>
        <v>保险资产管理产品</v>
      </c>
    </row>
    <row r="4851" spans="1:68" s="58" customFormat="1" ht="12.75" customHeight="1">
      <c r="A4851" s="64" t="s">
        <v>1752</v>
      </c>
      <c r="B4851" s="54" t="s">
        <v>1753</v>
      </c>
      <c r="C4851" s="252" t="s">
        <v>5552</v>
      </c>
      <c r="D4851" s="252" t="s">
        <v>678</v>
      </c>
      <c r="E4851" s="54" t="s">
        <v>1754</v>
      </c>
      <c r="F4851" s="54" t="s">
        <v>1753</v>
      </c>
      <c r="G4851" s="54">
        <v>286</v>
      </c>
      <c r="H4851" s="323">
        <v>3260.4</v>
      </c>
      <c r="I4851" s="323">
        <v>5565.56</v>
      </c>
      <c r="J4851" s="42"/>
      <c r="K4851" s="42"/>
      <c r="L4851" s="42" t="s">
        <v>4489</v>
      </c>
      <c r="M4851" s="42" t="s">
        <v>3422</v>
      </c>
      <c r="N4851" s="42" t="s">
        <v>2423</v>
      </c>
      <c r="O4851" s="137" t="s">
        <v>3423</v>
      </c>
      <c r="P4851" s="42" t="s">
        <v>64</v>
      </c>
      <c r="Q4851" s="42" t="s">
        <v>65</v>
      </c>
      <c r="R4851" s="42">
        <v>1</v>
      </c>
      <c r="S4851" s="137" t="s">
        <v>2419</v>
      </c>
      <c r="T4851" s="62">
        <v>700878750</v>
      </c>
      <c r="U4851" s="62">
        <v>678133632.87</v>
      </c>
      <c r="Z4851" s="54" t="s">
        <v>68</v>
      </c>
      <c r="AA4851" s="132">
        <v>6.3699999834959103E-7</v>
      </c>
      <c r="AJ4851" s="42"/>
      <c r="AM4851" s="42"/>
      <c r="AN4851" s="42"/>
      <c r="AO4851" s="42"/>
      <c r="AP4851" s="42"/>
      <c r="AY4851" s="42"/>
      <c r="AZ4851" s="42"/>
      <c r="BA4851" s="42"/>
      <c r="BB4851" s="42"/>
      <c r="BN4851" s="54" t="s">
        <v>4578</v>
      </c>
      <c r="BO4851" s="58" t="str">
        <f t="shared" si="75"/>
        <v>境内资产</v>
      </c>
      <c r="BP4851" s="58" t="str">
        <f>IF(M4851="",VLOOKUP(D4851,Sheet4!$A$1:$B$92,2,0),VLOOKUP(Q4851,Sheet4!$A$1:$B$92,2,0))</f>
        <v>保险资产管理产品</v>
      </c>
    </row>
    <row r="4852" spans="1:68" s="58" customFormat="1" ht="12.75" customHeight="1">
      <c r="A4852" s="64" t="s">
        <v>2240</v>
      </c>
      <c r="B4852" s="54" t="s">
        <v>2241</v>
      </c>
      <c r="C4852" s="252" t="s">
        <v>5552</v>
      </c>
      <c r="D4852" s="252" t="s">
        <v>678</v>
      </c>
      <c r="E4852" s="54" t="s">
        <v>2796</v>
      </c>
      <c r="F4852" s="54" t="s">
        <v>2241</v>
      </c>
      <c r="G4852" s="54">
        <v>261</v>
      </c>
      <c r="H4852" s="323">
        <v>3583.53</v>
      </c>
      <c r="I4852" s="323">
        <v>3656.61</v>
      </c>
      <c r="J4852" s="42"/>
      <c r="K4852" s="42"/>
      <c r="L4852" s="42" t="s">
        <v>4489</v>
      </c>
      <c r="M4852" s="42" t="s">
        <v>3422</v>
      </c>
      <c r="N4852" s="42" t="s">
        <v>2423</v>
      </c>
      <c r="O4852" s="137" t="s">
        <v>3423</v>
      </c>
      <c r="P4852" s="42" t="s">
        <v>64</v>
      </c>
      <c r="Q4852" s="42" t="s">
        <v>65</v>
      </c>
      <c r="R4852" s="42">
        <v>1</v>
      </c>
      <c r="S4852" s="137" t="s">
        <v>2419</v>
      </c>
      <c r="T4852" s="62">
        <v>700878750</v>
      </c>
      <c r="U4852" s="62">
        <v>678133632.87</v>
      </c>
      <c r="Z4852" s="54" t="s">
        <v>68</v>
      </c>
      <c r="AA4852" s="132">
        <v>1.0540030369017801E-6</v>
      </c>
      <c r="AJ4852" s="42"/>
      <c r="AM4852" s="42"/>
      <c r="AN4852" s="42"/>
      <c r="AO4852" s="42"/>
      <c r="AP4852" s="42"/>
      <c r="AY4852" s="42"/>
      <c r="AZ4852" s="42"/>
      <c r="BA4852" s="42"/>
      <c r="BB4852" s="42"/>
      <c r="BN4852" s="54" t="s">
        <v>4578</v>
      </c>
      <c r="BO4852" s="58" t="str">
        <f t="shared" si="75"/>
        <v>境内资产</v>
      </c>
      <c r="BP4852" s="58" t="str">
        <f>IF(M4852="",VLOOKUP(D4852,Sheet4!$A$1:$B$92,2,0),VLOOKUP(Q4852,Sheet4!$A$1:$B$92,2,0))</f>
        <v>保险资产管理产品</v>
      </c>
    </row>
    <row r="4853" spans="1:68" s="58" customFormat="1" ht="12.75" customHeight="1">
      <c r="A4853" s="64" t="s">
        <v>1761</v>
      </c>
      <c r="B4853" s="54" t="s">
        <v>1762</v>
      </c>
      <c r="C4853" s="252" t="s">
        <v>5552</v>
      </c>
      <c r="D4853" s="252" t="s">
        <v>678</v>
      </c>
      <c r="E4853" s="54" t="s">
        <v>1763</v>
      </c>
      <c r="F4853" s="54" t="s">
        <v>1762</v>
      </c>
      <c r="G4853" s="54">
        <v>254</v>
      </c>
      <c r="H4853" s="323">
        <v>3141.98</v>
      </c>
      <c r="I4853" s="323">
        <v>3876.04</v>
      </c>
      <c r="J4853" s="42"/>
      <c r="K4853" s="42"/>
      <c r="L4853" s="42" t="s">
        <v>4489</v>
      </c>
      <c r="M4853" s="42" t="s">
        <v>3422</v>
      </c>
      <c r="N4853" s="42" t="s">
        <v>2423</v>
      </c>
      <c r="O4853" s="137" t="s">
        <v>3423</v>
      </c>
      <c r="P4853" s="42" t="s">
        <v>64</v>
      </c>
      <c r="Q4853" s="42" t="s">
        <v>65</v>
      </c>
      <c r="R4853" s="42">
        <v>1</v>
      </c>
      <c r="S4853" s="137" t="s">
        <v>2419</v>
      </c>
      <c r="T4853" s="62">
        <v>700878750</v>
      </c>
      <c r="U4853" s="62">
        <v>678133632.87</v>
      </c>
      <c r="Z4853" s="54" t="s">
        <v>68</v>
      </c>
      <c r="AA4853" s="132">
        <v>1.2299902617700099E-6</v>
      </c>
      <c r="AJ4853" s="42"/>
      <c r="AM4853" s="42"/>
      <c r="AN4853" s="42"/>
      <c r="AO4853" s="42"/>
      <c r="AP4853" s="42"/>
      <c r="AY4853" s="42"/>
      <c r="AZ4853" s="42"/>
      <c r="BA4853" s="42"/>
      <c r="BB4853" s="42"/>
      <c r="BN4853" s="54" t="s">
        <v>4578</v>
      </c>
      <c r="BO4853" s="58" t="str">
        <f t="shared" si="75"/>
        <v>境内资产</v>
      </c>
      <c r="BP4853" s="58" t="str">
        <f>IF(M4853="",VLOOKUP(D4853,Sheet4!$A$1:$B$92,2,0),VLOOKUP(Q4853,Sheet4!$A$1:$B$92,2,0))</f>
        <v>保险资产管理产品</v>
      </c>
    </row>
    <row r="4854" spans="1:68" s="58" customFormat="1" ht="12.75" customHeight="1">
      <c r="A4854" s="64" t="s">
        <v>1618</v>
      </c>
      <c r="B4854" s="54" t="s">
        <v>1619</v>
      </c>
      <c r="C4854" s="252" t="s">
        <v>5552</v>
      </c>
      <c r="D4854" s="252" t="s">
        <v>678</v>
      </c>
      <c r="E4854" s="54" t="s">
        <v>1620</v>
      </c>
      <c r="F4854" s="54" t="s">
        <v>1619</v>
      </c>
      <c r="G4854" s="54">
        <v>851</v>
      </c>
      <c r="H4854" s="323">
        <v>10237.530000000001</v>
      </c>
      <c r="I4854" s="323">
        <v>8688.7099999999991</v>
      </c>
      <c r="J4854" s="42"/>
      <c r="K4854" s="42"/>
      <c r="L4854" s="42" t="s">
        <v>4489</v>
      </c>
      <c r="M4854" s="42" t="s">
        <v>3422</v>
      </c>
      <c r="N4854" s="42" t="s">
        <v>2423</v>
      </c>
      <c r="O4854" s="137" t="s">
        <v>3423</v>
      </c>
      <c r="P4854" s="42" t="s">
        <v>64</v>
      </c>
      <c r="Q4854" s="42" t="s">
        <v>65</v>
      </c>
      <c r="R4854" s="42">
        <v>1</v>
      </c>
      <c r="S4854" s="137" t="s">
        <v>2419</v>
      </c>
      <c r="T4854" s="62">
        <v>700878750</v>
      </c>
      <c r="U4854" s="62">
        <v>678133632.87</v>
      </c>
      <c r="Z4854" s="54" t="s">
        <v>68</v>
      </c>
      <c r="AA4854" s="132">
        <v>2.0756310186592201E-6</v>
      </c>
      <c r="AJ4854" s="42"/>
      <c r="AM4854" s="42"/>
      <c r="AN4854" s="42"/>
      <c r="AO4854" s="42"/>
      <c r="AP4854" s="42"/>
      <c r="AY4854" s="42"/>
      <c r="AZ4854" s="42"/>
      <c r="BA4854" s="42"/>
      <c r="BB4854" s="42"/>
      <c r="BN4854" s="54" t="s">
        <v>4578</v>
      </c>
      <c r="BO4854" s="58" t="str">
        <f t="shared" si="75"/>
        <v>境内资产</v>
      </c>
      <c r="BP4854" s="58" t="str">
        <f>IF(M4854="",VLOOKUP(D4854,Sheet4!$A$1:$B$92,2,0),VLOOKUP(Q4854,Sheet4!$A$1:$B$92,2,0))</f>
        <v>保险资产管理产品</v>
      </c>
    </row>
    <row r="4855" spans="1:68" s="58" customFormat="1" ht="12.75" customHeight="1">
      <c r="A4855" s="64" t="s">
        <v>2025</v>
      </c>
      <c r="B4855" s="54" t="s">
        <v>2026</v>
      </c>
      <c r="C4855" s="252" t="s">
        <v>5552</v>
      </c>
      <c r="D4855" s="252" t="s">
        <v>678</v>
      </c>
      <c r="E4855" s="54" t="s">
        <v>2797</v>
      </c>
      <c r="F4855" s="54" t="s">
        <v>2026</v>
      </c>
      <c r="G4855" s="54">
        <v>87</v>
      </c>
      <c r="H4855" s="323">
        <v>1961.85</v>
      </c>
      <c r="I4855" s="323">
        <v>3493.05</v>
      </c>
      <c r="J4855" s="42"/>
      <c r="K4855" s="42"/>
      <c r="L4855" s="42" t="s">
        <v>4489</v>
      </c>
      <c r="M4855" s="42" t="s">
        <v>3422</v>
      </c>
      <c r="N4855" s="42" t="s">
        <v>2423</v>
      </c>
      <c r="O4855" s="137" t="s">
        <v>3423</v>
      </c>
      <c r="P4855" s="42" t="s">
        <v>64</v>
      </c>
      <c r="Q4855" s="42" t="s">
        <v>65</v>
      </c>
      <c r="R4855" s="42">
        <v>1</v>
      </c>
      <c r="S4855" s="137" t="s">
        <v>2419</v>
      </c>
      <c r="T4855" s="62">
        <v>700878750</v>
      </c>
      <c r="U4855" s="62">
        <v>678133632.87</v>
      </c>
      <c r="Z4855" s="54" t="s">
        <v>68</v>
      </c>
      <c r="AA4855" s="132">
        <v>1.0766801318098999E-6</v>
      </c>
      <c r="AJ4855" s="42"/>
      <c r="AM4855" s="42"/>
      <c r="AN4855" s="42"/>
      <c r="AO4855" s="42"/>
      <c r="AP4855" s="42"/>
      <c r="AY4855" s="42"/>
      <c r="AZ4855" s="42"/>
      <c r="BA4855" s="42"/>
      <c r="BB4855" s="42"/>
      <c r="BN4855" s="54" t="s">
        <v>4578</v>
      </c>
      <c r="BO4855" s="58" t="str">
        <f t="shared" si="75"/>
        <v>境内资产</v>
      </c>
      <c r="BP4855" s="58" t="str">
        <f>IF(M4855="",VLOOKUP(D4855,Sheet4!$A$1:$B$92,2,0),VLOOKUP(Q4855,Sheet4!$A$1:$B$92,2,0))</f>
        <v>保险资产管理产品</v>
      </c>
    </row>
    <row r="4856" spans="1:68" s="58" customFormat="1" ht="12.75" customHeight="1">
      <c r="A4856" s="64" t="s">
        <v>2029</v>
      </c>
      <c r="B4856" s="54" t="s">
        <v>2030</v>
      </c>
      <c r="C4856" s="252" t="s">
        <v>5552</v>
      </c>
      <c r="D4856" s="252" t="s">
        <v>678</v>
      </c>
      <c r="E4856" s="54" t="s">
        <v>2798</v>
      </c>
      <c r="F4856" s="54" t="s">
        <v>2030</v>
      </c>
      <c r="G4856" s="54">
        <v>119</v>
      </c>
      <c r="H4856" s="323">
        <v>3805.62</v>
      </c>
      <c r="I4856" s="323">
        <v>2506.14</v>
      </c>
      <c r="J4856" s="42"/>
      <c r="K4856" s="42"/>
      <c r="L4856" s="42" t="s">
        <v>4489</v>
      </c>
      <c r="M4856" s="42" t="s">
        <v>3422</v>
      </c>
      <c r="N4856" s="42" t="s">
        <v>2423</v>
      </c>
      <c r="O4856" s="137" t="s">
        <v>3423</v>
      </c>
      <c r="P4856" s="42" t="s">
        <v>64</v>
      </c>
      <c r="Q4856" s="42" t="s">
        <v>65</v>
      </c>
      <c r="R4856" s="42">
        <v>1</v>
      </c>
      <c r="S4856" s="137" t="s">
        <v>2419</v>
      </c>
      <c r="T4856" s="62">
        <v>700878750</v>
      </c>
      <c r="U4856" s="62">
        <v>678133632.87</v>
      </c>
      <c r="Z4856" s="54" t="s">
        <v>68</v>
      </c>
      <c r="AA4856" s="132">
        <v>1.1672159447583201E-6</v>
      </c>
      <c r="AJ4856" s="42"/>
      <c r="AM4856" s="42"/>
      <c r="AN4856" s="42"/>
      <c r="AO4856" s="42"/>
      <c r="AP4856" s="42"/>
      <c r="AY4856" s="42"/>
      <c r="AZ4856" s="42"/>
      <c r="BA4856" s="42"/>
      <c r="BB4856" s="42"/>
      <c r="BN4856" s="54" t="s">
        <v>4578</v>
      </c>
      <c r="BO4856" s="58" t="str">
        <f t="shared" si="75"/>
        <v>境内资产</v>
      </c>
      <c r="BP4856" s="58" t="str">
        <f>IF(M4856="",VLOOKUP(D4856,Sheet4!$A$1:$B$92,2,0),VLOOKUP(Q4856,Sheet4!$A$1:$B$92,2,0))</f>
        <v>保险资产管理产品</v>
      </c>
    </row>
    <row r="4857" spans="1:68" s="58" customFormat="1" ht="12.75" customHeight="1">
      <c r="A4857" s="64" t="s">
        <v>2031</v>
      </c>
      <c r="B4857" s="54" t="s">
        <v>2032</v>
      </c>
      <c r="C4857" s="252" t="s">
        <v>5552</v>
      </c>
      <c r="D4857" s="252" t="s">
        <v>678</v>
      </c>
      <c r="E4857" s="54" t="s">
        <v>2800</v>
      </c>
      <c r="F4857" s="54" t="s">
        <v>2032</v>
      </c>
      <c r="G4857" s="54">
        <v>210</v>
      </c>
      <c r="H4857" s="323">
        <v>3227.7</v>
      </c>
      <c r="I4857" s="323">
        <v>3078.6</v>
      </c>
      <c r="J4857" s="42"/>
      <c r="K4857" s="42"/>
      <c r="L4857" s="42" t="s">
        <v>4489</v>
      </c>
      <c r="M4857" s="42" t="s">
        <v>3422</v>
      </c>
      <c r="N4857" s="42" t="s">
        <v>2423</v>
      </c>
      <c r="O4857" s="137" t="s">
        <v>3423</v>
      </c>
      <c r="P4857" s="42" t="s">
        <v>64</v>
      </c>
      <c r="Q4857" s="42" t="s">
        <v>65</v>
      </c>
      <c r="R4857" s="42">
        <v>1</v>
      </c>
      <c r="S4857" s="137" t="s">
        <v>2419</v>
      </c>
      <c r="T4857" s="62">
        <v>700878750</v>
      </c>
      <c r="U4857" s="62">
        <v>678133632.87</v>
      </c>
      <c r="Z4857" s="54" t="s">
        <v>68</v>
      </c>
      <c r="AA4857" s="132">
        <v>1.15503037729892E-6</v>
      </c>
      <c r="AJ4857" s="42"/>
      <c r="AM4857" s="42"/>
      <c r="AN4857" s="42"/>
      <c r="AO4857" s="42"/>
      <c r="AP4857" s="42"/>
      <c r="AY4857" s="42"/>
      <c r="AZ4857" s="42"/>
      <c r="BA4857" s="42"/>
      <c r="BB4857" s="42"/>
      <c r="BN4857" s="54" t="s">
        <v>4578</v>
      </c>
      <c r="BO4857" s="58" t="str">
        <f t="shared" si="75"/>
        <v>境内资产</v>
      </c>
      <c r="BP4857" s="58" t="str">
        <f>IF(M4857="",VLOOKUP(D4857,Sheet4!$A$1:$B$92,2,0),VLOOKUP(Q4857,Sheet4!$A$1:$B$92,2,0))</f>
        <v>保险资产管理产品</v>
      </c>
    </row>
    <row r="4858" spans="1:68" s="58" customFormat="1" ht="12.75" customHeight="1">
      <c r="A4858" s="64" t="s">
        <v>1621</v>
      </c>
      <c r="B4858" s="54" t="s">
        <v>1622</v>
      </c>
      <c r="C4858" s="252" t="s">
        <v>5552</v>
      </c>
      <c r="D4858" s="252" t="s">
        <v>678</v>
      </c>
      <c r="E4858" s="54" t="s">
        <v>1623</v>
      </c>
      <c r="F4858" s="54" t="s">
        <v>1622</v>
      </c>
      <c r="G4858" s="54">
        <v>124</v>
      </c>
      <c r="H4858" s="323">
        <v>3245.08</v>
      </c>
      <c r="I4858" s="323">
        <v>3283.52</v>
      </c>
      <c r="J4858" s="42"/>
      <c r="K4858" s="42"/>
      <c r="L4858" s="42" t="s">
        <v>4489</v>
      </c>
      <c r="M4858" s="42" t="s">
        <v>3422</v>
      </c>
      <c r="N4858" s="42" t="s">
        <v>2423</v>
      </c>
      <c r="O4858" s="137" t="s">
        <v>3423</v>
      </c>
      <c r="P4858" s="42" t="s">
        <v>64</v>
      </c>
      <c r="Q4858" s="42" t="s">
        <v>65</v>
      </c>
      <c r="R4858" s="42">
        <v>1</v>
      </c>
      <c r="S4858" s="137" t="s">
        <v>2419</v>
      </c>
      <c r="T4858" s="62">
        <v>700878750</v>
      </c>
      <c r="U4858" s="62">
        <v>678133632.87</v>
      </c>
      <c r="Z4858" s="54" t="s">
        <v>68</v>
      </c>
      <c r="AA4858" s="132">
        <v>1.0333333333333299E-6</v>
      </c>
      <c r="AJ4858" s="42"/>
      <c r="AM4858" s="42"/>
      <c r="AN4858" s="42"/>
      <c r="AO4858" s="42"/>
      <c r="AP4858" s="42"/>
      <c r="AY4858" s="42"/>
      <c r="AZ4858" s="42"/>
      <c r="BA4858" s="42"/>
      <c r="BB4858" s="42"/>
      <c r="BN4858" s="54" t="s">
        <v>4578</v>
      </c>
      <c r="BO4858" s="58" t="str">
        <f t="shared" si="75"/>
        <v>境内资产</v>
      </c>
      <c r="BP4858" s="58" t="str">
        <f>IF(M4858="",VLOOKUP(D4858,Sheet4!$A$1:$B$92,2,0),VLOOKUP(Q4858,Sheet4!$A$1:$B$92,2,0))</f>
        <v>保险资产管理产品</v>
      </c>
    </row>
    <row r="4859" spans="1:68" s="58" customFormat="1" ht="12.75" customHeight="1">
      <c r="A4859" s="64" t="s">
        <v>2033</v>
      </c>
      <c r="B4859" s="54" t="s">
        <v>2034</v>
      </c>
      <c r="C4859" s="252" t="s">
        <v>5552</v>
      </c>
      <c r="D4859" s="252" t="s">
        <v>678</v>
      </c>
      <c r="E4859" s="54" t="s">
        <v>2801</v>
      </c>
      <c r="F4859" s="54" t="s">
        <v>2034</v>
      </c>
      <c r="G4859" s="54">
        <v>171</v>
      </c>
      <c r="H4859" s="323">
        <v>6564.69</v>
      </c>
      <c r="I4859" s="323">
        <v>4257.8999999999996</v>
      </c>
      <c r="J4859" s="42"/>
      <c r="K4859" s="42"/>
      <c r="L4859" s="42" t="s">
        <v>4489</v>
      </c>
      <c r="M4859" s="42" t="s">
        <v>3422</v>
      </c>
      <c r="N4859" s="42" t="s">
        <v>2423</v>
      </c>
      <c r="O4859" s="137" t="s">
        <v>3423</v>
      </c>
      <c r="P4859" s="42" t="s">
        <v>64</v>
      </c>
      <c r="Q4859" s="42" t="s">
        <v>65</v>
      </c>
      <c r="R4859" s="42">
        <v>1</v>
      </c>
      <c r="S4859" s="137" t="s">
        <v>2419</v>
      </c>
      <c r="T4859" s="62">
        <v>700878750</v>
      </c>
      <c r="U4859" s="62">
        <v>678133632.87</v>
      </c>
      <c r="Z4859" s="54" t="s">
        <v>68</v>
      </c>
      <c r="AA4859" s="132">
        <v>1.46784794949367E-6</v>
      </c>
      <c r="AJ4859" s="42"/>
      <c r="AM4859" s="42"/>
      <c r="AN4859" s="42"/>
      <c r="AO4859" s="42"/>
      <c r="AP4859" s="42"/>
      <c r="AY4859" s="42"/>
      <c r="AZ4859" s="42"/>
      <c r="BA4859" s="42"/>
      <c r="BB4859" s="42"/>
      <c r="BN4859" s="54" t="s">
        <v>4578</v>
      </c>
      <c r="BO4859" s="58" t="str">
        <f t="shared" si="75"/>
        <v>境内资产</v>
      </c>
      <c r="BP4859" s="58" t="str">
        <f>IF(M4859="",VLOOKUP(D4859,Sheet4!$A$1:$B$92,2,0),VLOOKUP(Q4859,Sheet4!$A$1:$B$92,2,0))</f>
        <v>保险资产管理产品</v>
      </c>
    </row>
    <row r="4860" spans="1:68" s="58" customFormat="1" ht="12.75" customHeight="1">
      <c r="A4860" s="64" t="s">
        <v>2802</v>
      </c>
      <c r="B4860" s="54" t="s">
        <v>2803</v>
      </c>
      <c r="C4860" s="252" t="s">
        <v>5552</v>
      </c>
      <c r="D4860" s="252" t="s">
        <v>678</v>
      </c>
      <c r="E4860" s="54" t="s">
        <v>2804</v>
      </c>
      <c r="F4860" s="54" t="s">
        <v>2803</v>
      </c>
      <c r="G4860" s="54">
        <v>330</v>
      </c>
      <c r="H4860" s="323">
        <v>10170.6</v>
      </c>
      <c r="I4860" s="323">
        <v>7507.5</v>
      </c>
      <c r="J4860" s="42"/>
      <c r="K4860" s="42"/>
      <c r="L4860" s="42" t="s">
        <v>4489</v>
      </c>
      <c r="M4860" s="42" t="s">
        <v>3422</v>
      </c>
      <c r="N4860" s="42" t="s">
        <v>2423</v>
      </c>
      <c r="O4860" s="137" t="s">
        <v>3423</v>
      </c>
      <c r="P4860" s="42" t="s">
        <v>64</v>
      </c>
      <c r="Q4860" s="42" t="s">
        <v>65</v>
      </c>
      <c r="R4860" s="42">
        <v>1</v>
      </c>
      <c r="S4860" s="137" t="s">
        <v>2419</v>
      </c>
      <c r="T4860" s="62">
        <v>700878750</v>
      </c>
      <c r="U4860" s="62">
        <v>678133632.87</v>
      </c>
      <c r="Z4860" s="54" t="s">
        <v>68</v>
      </c>
      <c r="AA4860" s="132">
        <v>1.96810137081839E-6</v>
      </c>
      <c r="AJ4860" s="42"/>
      <c r="AM4860" s="42"/>
      <c r="AN4860" s="42"/>
      <c r="AO4860" s="42"/>
      <c r="AP4860" s="42"/>
      <c r="AY4860" s="42"/>
      <c r="AZ4860" s="42"/>
      <c r="BA4860" s="42"/>
      <c r="BB4860" s="42"/>
      <c r="BN4860" s="54" t="s">
        <v>4578</v>
      </c>
      <c r="BO4860" s="58" t="str">
        <f t="shared" si="75"/>
        <v>境内资产</v>
      </c>
      <c r="BP4860" s="58" t="str">
        <f>IF(M4860="",VLOOKUP(D4860,Sheet4!$A$1:$B$92,2,0),VLOOKUP(Q4860,Sheet4!$A$1:$B$92,2,0))</f>
        <v>保险资产管理产品</v>
      </c>
    </row>
    <row r="4861" spans="1:68" s="58" customFormat="1" ht="12.75" customHeight="1">
      <c r="A4861" s="64" t="s">
        <v>1624</v>
      </c>
      <c r="B4861" s="54" t="s">
        <v>1625</v>
      </c>
      <c r="C4861" s="252" t="s">
        <v>5552</v>
      </c>
      <c r="D4861" s="252" t="s">
        <v>678</v>
      </c>
      <c r="E4861" s="54" t="s">
        <v>1626</v>
      </c>
      <c r="F4861" s="54" t="s">
        <v>1625</v>
      </c>
      <c r="G4861" s="54">
        <v>166</v>
      </c>
      <c r="H4861" s="323">
        <v>2596.2399999999998</v>
      </c>
      <c r="I4861" s="323">
        <v>3097.56</v>
      </c>
      <c r="J4861" s="42"/>
      <c r="K4861" s="42"/>
      <c r="L4861" s="42" t="s">
        <v>4489</v>
      </c>
      <c r="M4861" s="42" t="s">
        <v>3422</v>
      </c>
      <c r="N4861" s="42" t="s">
        <v>2423</v>
      </c>
      <c r="O4861" s="137" t="s">
        <v>3423</v>
      </c>
      <c r="P4861" s="42" t="s">
        <v>64</v>
      </c>
      <c r="Q4861" s="42" t="s">
        <v>65</v>
      </c>
      <c r="R4861" s="42">
        <v>1</v>
      </c>
      <c r="S4861" s="137" t="s">
        <v>2419</v>
      </c>
      <c r="T4861" s="62">
        <v>700878750</v>
      </c>
      <c r="U4861" s="62">
        <v>678133632.87</v>
      </c>
      <c r="Z4861" s="54" t="s">
        <v>68</v>
      </c>
      <c r="AA4861" s="132">
        <v>1.1039398616124899E-6</v>
      </c>
      <c r="AJ4861" s="42"/>
      <c r="AM4861" s="42"/>
      <c r="AN4861" s="42"/>
      <c r="AO4861" s="42"/>
      <c r="AP4861" s="42"/>
      <c r="AY4861" s="42"/>
      <c r="AZ4861" s="42"/>
      <c r="BA4861" s="42"/>
      <c r="BB4861" s="42"/>
      <c r="BN4861" s="54" t="s">
        <v>4578</v>
      </c>
      <c r="BO4861" s="58" t="str">
        <f t="shared" si="75"/>
        <v>境内资产</v>
      </c>
      <c r="BP4861" s="58" t="str">
        <f>IF(M4861="",VLOOKUP(D4861,Sheet4!$A$1:$B$92,2,0),VLOOKUP(Q4861,Sheet4!$A$1:$B$92,2,0))</f>
        <v>保险资产管理产品</v>
      </c>
    </row>
    <row r="4862" spans="1:68" s="58" customFormat="1" ht="12.75" customHeight="1">
      <c r="A4862" s="64" t="s">
        <v>2037</v>
      </c>
      <c r="B4862" s="54" t="s">
        <v>2038</v>
      </c>
      <c r="C4862" s="252" t="s">
        <v>5552</v>
      </c>
      <c r="D4862" s="252" t="s">
        <v>678</v>
      </c>
      <c r="E4862" s="54" t="s">
        <v>2805</v>
      </c>
      <c r="F4862" s="54" t="s">
        <v>2038</v>
      </c>
      <c r="G4862" s="54">
        <v>99</v>
      </c>
      <c r="H4862" s="323">
        <v>2600.73</v>
      </c>
      <c r="I4862" s="323">
        <v>4153.05</v>
      </c>
      <c r="J4862" s="42"/>
      <c r="K4862" s="42"/>
      <c r="L4862" s="42" t="s">
        <v>4489</v>
      </c>
      <c r="M4862" s="42" t="s">
        <v>3422</v>
      </c>
      <c r="N4862" s="42" t="s">
        <v>2423</v>
      </c>
      <c r="O4862" s="137" t="s">
        <v>3423</v>
      </c>
      <c r="P4862" s="42" t="s">
        <v>64</v>
      </c>
      <c r="Q4862" s="42" t="s">
        <v>65</v>
      </c>
      <c r="R4862" s="42">
        <v>1</v>
      </c>
      <c r="S4862" s="137" t="s">
        <v>2419</v>
      </c>
      <c r="T4862" s="62">
        <v>700878750</v>
      </c>
      <c r="U4862" s="62">
        <v>678133632.87</v>
      </c>
      <c r="Z4862" s="54" t="s">
        <v>68</v>
      </c>
      <c r="AA4862" s="132">
        <v>1.2132352941176499E-6</v>
      </c>
      <c r="AJ4862" s="42"/>
      <c r="AM4862" s="42"/>
      <c r="AN4862" s="42"/>
      <c r="AO4862" s="42"/>
      <c r="AP4862" s="42"/>
      <c r="AY4862" s="42"/>
      <c r="AZ4862" s="42"/>
      <c r="BA4862" s="42"/>
      <c r="BB4862" s="42"/>
      <c r="BN4862" s="54" t="s">
        <v>4578</v>
      </c>
      <c r="BO4862" s="58" t="str">
        <f t="shared" si="75"/>
        <v>境内资产</v>
      </c>
      <c r="BP4862" s="58" t="str">
        <f>IF(M4862="",VLOOKUP(D4862,Sheet4!$A$1:$B$92,2,0),VLOOKUP(Q4862,Sheet4!$A$1:$B$92,2,0))</f>
        <v>保险资产管理产品</v>
      </c>
    </row>
    <row r="4863" spans="1:68" s="58" customFormat="1" ht="12.75" customHeight="1">
      <c r="A4863" s="64" t="s">
        <v>2806</v>
      </c>
      <c r="B4863" s="54" t="s">
        <v>1628</v>
      </c>
      <c r="C4863" s="252" t="s">
        <v>5552</v>
      </c>
      <c r="D4863" s="252" t="s">
        <v>678</v>
      </c>
      <c r="E4863" s="54" t="s">
        <v>1629</v>
      </c>
      <c r="F4863" s="54" t="s">
        <v>1628</v>
      </c>
      <c r="G4863" s="54">
        <v>135</v>
      </c>
      <c r="H4863" s="323">
        <v>11618.1</v>
      </c>
      <c r="I4863" s="323">
        <v>6789.15</v>
      </c>
      <c r="J4863" s="42"/>
      <c r="K4863" s="42"/>
      <c r="L4863" s="42" t="s">
        <v>4489</v>
      </c>
      <c r="M4863" s="42" t="s">
        <v>3422</v>
      </c>
      <c r="N4863" s="42" t="s">
        <v>2423</v>
      </c>
      <c r="O4863" s="137" t="s">
        <v>3423</v>
      </c>
      <c r="P4863" s="42" t="s">
        <v>64</v>
      </c>
      <c r="Q4863" s="42" t="s">
        <v>65</v>
      </c>
      <c r="R4863" s="42">
        <v>1</v>
      </c>
      <c r="S4863" s="137" t="s">
        <v>2419</v>
      </c>
      <c r="T4863" s="62">
        <v>700878750</v>
      </c>
      <c r="U4863" s="62">
        <v>678133632.87</v>
      </c>
      <c r="Z4863" s="54" t="s">
        <v>68</v>
      </c>
      <c r="AA4863" s="132">
        <v>1.5576922837278101E-6</v>
      </c>
      <c r="AJ4863" s="42"/>
      <c r="AM4863" s="42"/>
      <c r="AN4863" s="42"/>
      <c r="AO4863" s="42"/>
      <c r="AP4863" s="42"/>
      <c r="AY4863" s="42"/>
      <c r="AZ4863" s="42"/>
      <c r="BA4863" s="42"/>
      <c r="BB4863" s="42"/>
      <c r="BN4863" s="54" t="s">
        <v>4578</v>
      </c>
      <c r="BO4863" s="58" t="str">
        <f t="shared" si="75"/>
        <v>境内资产</v>
      </c>
      <c r="BP4863" s="58" t="str">
        <f>IF(M4863="",VLOOKUP(D4863,Sheet4!$A$1:$B$92,2,0),VLOOKUP(Q4863,Sheet4!$A$1:$B$92,2,0))</f>
        <v>保险资产管理产品</v>
      </c>
    </row>
    <row r="4864" spans="1:68" s="58" customFormat="1" ht="12.75" customHeight="1">
      <c r="A4864" s="64" t="s">
        <v>1630</v>
      </c>
      <c r="B4864" s="54" t="s">
        <v>1631</v>
      </c>
      <c r="C4864" s="252" t="s">
        <v>5552</v>
      </c>
      <c r="D4864" s="252" t="s">
        <v>678</v>
      </c>
      <c r="E4864" s="54" t="s">
        <v>1632</v>
      </c>
      <c r="F4864" s="54" t="s">
        <v>1631</v>
      </c>
      <c r="G4864" s="54">
        <v>180</v>
      </c>
      <c r="H4864" s="323">
        <v>7034.4</v>
      </c>
      <c r="I4864" s="323">
        <v>4910.3999999999996</v>
      </c>
      <c r="J4864" s="42"/>
      <c r="K4864" s="42"/>
      <c r="L4864" s="42" t="s">
        <v>4489</v>
      </c>
      <c r="M4864" s="42" t="s">
        <v>3422</v>
      </c>
      <c r="N4864" s="42" t="s">
        <v>2423</v>
      </c>
      <c r="O4864" s="137" t="s">
        <v>3423</v>
      </c>
      <c r="P4864" s="42" t="s">
        <v>64</v>
      </c>
      <c r="Q4864" s="42" t="s">
        <v>65</v>
      </c>
      <c r="R4864" s="42">
        <v>1</v>
      </c>
      <c r="S4864" s="137" t="s">
        <v>2419</v>
      </c>
      <c r="T4864" s="62">
        <v>700878750</v>
      </c>
      <c r="U4864" s="62">
        <v>678133632.87</v>
      </c>
      <c r="Z4864" s="54" t="s">
        <v>68</v>
      </c>
      <c r="AA4864" s="132">
        <v>1.5E-6</v>
      </c>
      <c r="AJ4864" s="42"/>
      <c r="AM4864" s="42"/>
      <c r="AN4864" s="42"/>
      <c r="AO4864" s="42"/>
      <c r="AP4864" s="42"/>
      <c r="AY4864" s="42"/>
      <c r="AZ4864" s="42"/>
      <c r="BA4864" s="42"/>
      <c r="BB4864" s="42"/>
      <c r="BN4864" s="54" t="s">
        <v>4578</v>
      </c>
      <c r="BO4864" s="58" t="str">
        <f t="shared" si="75"/>
        <v>境内资产</v>
      </c>
      <c r="BP4864" s="58" t="str">
        <f>IF(M4864="",VLOOKUP(D4864,Sheet4!$A$1:$B$92,2,0),VLOOKUP(Q4864,Sheet4!$A$1:$B$92,2,0))</f>
        <v>保险资产管理产品</v>
      </c>
    </row>
    <row r="4865" spans="1:68" s="58" customFormat="1" ht="12.75" customHeight="1">
      <c r="A4865" s="64" t="s">
        <v>1764</v>
      </c>
      <c r="B4865" s="54" t="s">
        <v>1765</v>
      </c>
      <c r="C4865" s="252" t="s">
        <v>5552</v>
      </c>
      <c r="D4865" s="252" t="s">
        <v>678</v>
      </c>
      <c r="E4865" s="54" t="s">
        <v>1766</v>
      </c>
      <c r="F4865" s="54" t="s">
        <v>1765</v>
      </c>
      <c r="G4865" s="54">
        <v>189</v>
      </c>
      <c r="H4865" s="323">
        <v>8314.11</v>
      </c>
      <c r="I4865" s="323">
        <v>6044.22</v>
      </c>
      <c r="J4865" s="42"/>
      <c r="K4865" s="42"/>
      <c r="L4865" s="42" t="s">
        <v>4489</v>
      </c>
      <c r="M4865" s="42" t="s">
        <v>3422</v>
      </c>
      <c r="N4865" s="42" t="s">
        <v>2423</v>
      </c>
      <c r="O4865" s="137" t="s">
        <v>3423</v>
      </c>
      <c r="P4865" s="42" t="s">
        <v>64</v>
      </c>
      <c r="Q4865" s="42" t="s">
        <v>65</v>
      </c>
      <c r="R4865" s="42">
        <v>1</v>
      </c>
      <c r="S4865" s="137" t="s">
        <v>2419</v>
      </c>
      <c r="T4865" s="62">
        <v>700878750</v>
      </c>
      <c r="U4865" s="62">
        <v>678133632.87</v>
      </c>
      <c r="Z4865" s="54" t="s">
        <v>68</v>
      </c>
      <c r="AA4865" s="132">
        <v>1.43181818181818E-6</v>
      </c>
      <c r="AJ4865" s="42"/>
      <c r="AM4865" s="42"/>
      <c r="AN4865" s="42"/>
      <c r="AO4865" s="42"/>
      <c r="AP4865" s="42"/>
      <c r="AY4865" s="42"/>
      <c r="AZ4865" s="42"/>
      <c r="BA4865" s="42"/>
      <c r="BB4865" s="42"/>
      <c r="BN4865" s="54" t="s">
        <v>4578</v>
      </c>
      <c r="BO4865" s="58" t="str">
        <f t="shared" si="75"/>
        <v>境内资产</v>
      </c>
      <c r="BP4865" s="58" t="str">
        <f>IF(M4865="",VLOOKUP(D4865,Sheet4!$A$1:$B$92,2,0),VLOOKUP(Q4865,Sheet4!$A$1:$B$92,2,0))</f>
        <v>保险资产管理产品</v>
      </c>
    </row>
    <row r="4866" spans="1:68" s="58" customFormat="1" ht="12.75" customHeight="1">
      <c r="A4866" s="64" t="s">
        <v>2039</v>
      </c>
      <c r="B4866" s="54" t="s">
        <v>2040</v>
      </c>
      <c r="C4866" s="252" t="s">
        <v>5552</v>
      </c>
      <c r="D4866" s="252" t="s">
        <v>678</v>
      </c>
      <c r="E4866" s="54" t="s">
        <v>2807</v>
      </c>
      <c r="F4866" s="54" t="s">
        <v>2040</v>
      </c>
      <c r="G4866" s="54">
        <v>259</v>
      </c>
      <c r="H4866" s="323">
        <v>3159.8</v>
      </c>
      <c r="I4866" s="323">
        <v>4081.84</v>
      </c>
      <c r="J4866" s="42"/>
      <c r="K4866" s="42"/>
      <c r="L4866" s="42" t="s">
        <v>4489</v>
      </c>
      <c r="M4866" s="42" t="s">
        <v>3422</v>
      </c>
      <c r="N4866" s="42" t="s">
        <v>2423</v>
      </c>
      <c r="O4866" s="137" t="s">
        <v>3423</v>
      </c>
      <c r="P4866" s="42" t="s">
        <v>64</v>
      </c>
      <c r="Q4866" s="42" t="s">
        <v>65</v>
      </c>
      <c r="R4866" s="42">
        <v>1</v>
      </c>
      <c r="S4866" s="137" t="s">
        <v>2419</v>
      </c>
      <c r="T4866" s="62">
        <v>700878750</v>
      </c>
      <c r="U4866" s="62">
        <v>678133632.87</v>
      </c>
      <c r="Z4866" s="54" t="s">
        <v>68</v>
      </c>
      <c r="AA4866" s="132">
        <v>6.4748381290467702E-7</v>
      </c>
      <c r="AJ4866" s="42"/>
      <c r="AM4866" s="42"/>
      <c r="AN4866" s="42"/>
      <c r="AO4866" s="42"/>
      <c r="AP4866" s="42"/>
      <c r="AY4866" s="42"/>
      <c r="AZ4866" s="42"/>
      <c r="BA4866" s="42"/>
      <c r="BB4866" s="42"/>
      <c r="BN4866" s="54" t="s">
        <v>4578</v>
      </c>
      <c r="BO4866" s="58" t="str">
        <f t="shared" si="75"/>
        <v>境内资产</v>
      </c>
      <c r="BP4866" s="58" t="str">
        <f>IF(M4866="",VLOOKUP(D4866,Sheet4!$A$1:$B$92,2,0),VLOOKUP(Q4866,Sheet4!$A$1:$B$92,2,0))</f>
        <v>保险资产管理产品</v>
      </c>
    </row>
    <row r="4867" spans="1:68" s="58" customFormat="1" ht="12.75" customHeight="1">
      <c r="A4867" s="64" t="s">
        <v>1636</v>
      </c>
      <c r="B4867" s="54" t="s">
        <v>1637</v>
      </c>
      <c r="C4867" s="252" t="s">
        <v>5552</v>
      </c>
      <c r="D4867" s="252" t="s">
        <v>678</v>
      </c>
      <c r="E4867" s="54" t="s">
        <v>1638</v>
      </c>
      <c r="F4867" s="54" t="s">
        <v>1637</v>
      </c>
      <c r="G4867" s="54">
        <v>116</v>
      </c>
      <c r="H4867" s="323">
        <v>4669</v>
      </c>
      <c r="I4867" s="323">
        <v>2831.56</v>
      </c>
      <c r="J4867" s="42"/>
      <c r="K4867" s="42"/>
      <c r="L4867" s="42" t="s">
        <v>4489</v>
      </c>
      <c r="M4867" s="42" t="s">
        <v>3422</v>
      </c>
      <c r="N4867" s="42" t="s">
        <v>2423</v>
      </c>
      <c r="O4867" s="137" t="s">
        <v>3423</v>
      </c>
      <c r="P4867" s="42" t="s">
        <v>64</v>
      </c>
      <c r="Q4867" s="42" t="s">
        <v>65</v>
      </c>
      <c r="R4867" s="42">
        <v>1</v>
      </c>
      <c r="S4867" s="137" t="s">
        <v>2419</v>
      </c>
      <c r="T4867" s="62">
        <v>700878750</v>
      </c>
      <c r="U4867" s="62">
        <v>678133632.87</v>
      </c>
      <c r="Z4867" s="54" t="s">
        <v>68</v>
      </c>
      <c r="AA4867" s="132">
        <v>1.2888888888888899E-6</v>
      </c>
      <c r="AJ4867" s="42"/>
      <c r="AM4867" s="42"/>
      <c r="AN4867" s="42"/>
      <c r="AO4867" s="42"/>
      <c r="AP4867" s="42"/>
      <c r="AY4867" s="42"/>
      <c r="AZ4867" s="42"/>
      <c r="BA4867" s="42"/>
      <c r="BB4867" s="42"/>
      <c r="BN4867" s="54" t="s">
        <v>4578</v>
      </c>
      <c r="BO4867" s="58" t="str">
        <f t="shared" ref="BO4867:BO4930" si="76">IF(LEFT(D4867,2)="境外","境外资产","境内资产")</f>
        <v>境内资产</v>
      </c>
      <c r="BP4867" s="58" t="str">
        <f>IF(M4867="",VLOOKUP(D4867,Sheet4!$A$1:$B$92,2,0),VLOOKUP(Q4867,Sheet4!$A$1:$B$92,2,0))</f>
        <v>保险资产管理产品</v>
      </c>
    </row>
    <row r="4868" spans="1:68" s="58" customFormat="1" ht="12.75" customHeight="1">
      <c r="A4868" s="64" t="s">
        <v>1826</v>
      </c>
      <c r="B4868" s="54" t="s">
        <v>1827</v>
      </c>
      <c r="C4868" s="252" t="s">
        <v>5552</v>
      </c>
      <c r="D4868" s="252" t="s">
        <v>678</v>
      </c>
      <c r="E4868" s="54" t="s">
        <v>1828</v>
      </c>
      <c r="F4868" s="54" t="s">
        <v>1827</v>
      </c>
      <c r="G4868" s="54">
        <v>99</v>
      </c>
      <c r="H4868" s="323">
        <v>2684.88</v>
      </c>
      <c r="I4868" s="323">
        <v>1924.56</v>
      </c>
      <c r="J4868" s="42"/>
      <c r="K4868" s="42"/>
      <c r="L4868" s="42" t="s">
        <v>4489</v>
      </c>
      <c r="M4868" s="42" t="s">
        <v>3422</v>
      </c>
      <c r="N4868" s="42" t="s">
        <v>2423</v>
      </c>
      <c r="O4868" s="137" t="s">
        <v>3423</v>
      </c>
      <c r="P4868" s="42" t="s">
        <v>64</v>
      </c>
      <c r="Q4868" s="42" t="s">
        <v>65</v>
      </c>
      <c r="R4868" s="42">
        <v>1</v>
      </c>
      <c r="S4868" s="137" t="s">
        <v>2419</v>
      </c>
      <c r="T4868" s="62">
        <v>700878750</v>
      </c>
      <c r="U4868" s="62">
        <v>678133632.87</v>
      </c>
      <c r="Z4868" s="54" t="s">
        <v>68</v>
      </c>
      <c r="AA4868" s="132">
        <v>1.03316889598076E-6</v>
      </c>
      <c r="AJ4868" s="42"/>
      <c r="AM4868" s="42"/>
      <c r="AN4868" s="42"/>
      <c r="AO4868" s="42"/>
      <c r="AP4868" s="42"/>
      <c r="AY4868" s="42"/>
      <c r="AZ4868" s="42"/>
      <c r="BA4868" s="42"/>
      <c r="BB4868" s="42"/>
      <c r="BN4868" s="54" t="s">
        <v>4578</v>
      </c>
      <c r="BO4868" s="58" t="str">
        <f t="shared" si="76"/>
        <v>境内资产</v>
      </c>
      <c r="BP4868" s="58" t="str">
        <f>IF(M4868="",VLOOKUP(D4868,Sheet4!$A$1:$B$92,2,0),VLOOKUP(Q4868,Sheet4!$A$1:$B$92,2,0))</f>
        <v>保险资产管理产品</v>
      </c>
    </row>
    <row r="4869" spans="1:68" s="58" customFormat="1" ht="12.75" customHeight="1">
      <c r="A4869" s="64" t="s">
        <v>2808</v>
      </c>
      <c r="B4869" s="54" t="s">
        <v>2809</v>
      </c>
      <c r="C4869" s="252" t="s">
        <v>5552</v>
      </c>
      <c r="D4869" s="252" t="s">
        <v>678</v>
      </c>
      <c r="E4869" s="54" t="s">
        <v>2810</v>
      </c>
      <c r="F4869" s="54" t="s">
        <v>2809</v>
      </c>
      <c r="G4869" s="54">
        <v>190</v>
      </c>
      <c r="H4869" s="323">
        <v>2257.1999999999998</v>
      </c>
      <c r="I4869" s="323">
        <v>2821.5</v>
      </c>
      <c r="J4869" s="42"/>
      <c r="K4869" s="42"/>
      <c r="L4869" s="42" t="s">
        <v>4489</v>
      </c>
      <c r="M4869" s="42" t="s">
        <v>3422</v>
      </c>
      <c r="N4869" s="42" t="s">
        <v>2423</v>
      </c>
      <c r="O4869" s="137" t="s">
        <v>3423</v>
      </c>
      <c r="P4869" s="42" t="s">
        <v>64</v>
      </c>
      <c r="Q4869" s="42" t="s">
        <v>65</v>
      </c>
      <c r="R4869" s="42">
        <v>1</v>
      </c>
      <c r="S4869" s="137" t="s">
        <v>2419</v>
      </c>
      <c r="T4869" s="62">
        <v>700878750</v>
      </c>
      <c r="U4869" s="62">
        <v>678133632.87</v>
      </c>
      <c r="Z4869" s="54" t="s">
        <v>68</v>
      </c>
      <c r="AA4869" s="132">
        <v>1.2384498258348499E-6</v>
      </c>
      <c r="AJ4869" s="42"/>
      <c r="AM4869" s="42"/>
      <c r="AN4869" s="42"/>
      <c r="AO4869" s="42"/>
      <c r="AP4869" s="42"/>
      <c r="AY4869" s="42"/>
      <c r="AZ4869" s="42"/>
      <c r="BA4869" s="42"/>
      <c r="BB4869" s="42"/>
      <c r="BN4869" s="54" t="s">
        <v>4578</v>
      </c>
      <c r="BO4869" s="58" t="str">
        <f t="shared" si="76"/>
        <v>境内资产</v>
      </c>
      <c r="BP4869" s="58" t="str">
        <f>IF(M4869="",VLOOKUP(D4869,Sheet4!$A$1:$B$92,2,0),VLOOKUP(Q4869,Sheet4!$A$1:$B$92,2,0))</f>
        <v>保险资产管理产品</v>
      </c>
    </row>
    <row r="4870" spans="1:68" s="58" customFormat="1" ht="12.75" customHeight="1">
      <c r="A4870" s="64" t="s">
        <v>2811</v>
      </c>
      <c r="B4870" s="54" t="s">
        <v>2812</v>
      </c>
      <c r="C4870" s="252" t="s">
        <v>5552</v>
      </c>
      <c r="D4870" s="252" t="s">
        <v>678</v>
      </c>
      <c r="E4870" s="54" t="s">
        <v>2813</v>
      </c>
      <c r="F4870" s="54" t="s">
        <v>2812</v>
      </c>
      <c r="G4870" s="54">
        <v>237</v>
      </c>
      <c r="H4870" s="323">
        <v>3081</v>
      </c>
      <c r="I4870" s="323">
        <v>3363.03</v>
      </c>
      <c r="J4870" s="42"/>
      <c r="K4870" s="42"/>
      <c r="L4870" s="42" t="s">
        <v>4489</v>
      </c>
      <c r="M4870" s="42" t="s">
        <v>3422</v>
      </c>
      <c r="N4870" s="42" t="s">
        <v>2423</v>
      </c>
      <c r="O4870" s="137" t="s">
        <v>3423</v>
      </c>
      <c r="P4870" s="42" t="s">
        <v>64</v>
      </c>
      <c r="Q4870" s="42" t="s">
        <v>65</v>
      </c>
      <c r="R4870" s="42">
        <v>1</v>
      </c>
      <c r="S4870" s="137" t="s">
        <v>2419</v>
      </c>
      <c r="T4870" s="62">
        <v>700878750</v>
      </c>
      <c r="U4870" s="62">
        <v>678133632.87</v>
      </c>
      <c r="Z4870" s="54" t="s">
        <v>68</v>
      </c>
      <c r="AA4870" s="132">
        <v>1.01974958048277E-6</v>
      </c>
      <c r="AJ4870" s="42"/>
      <c r="AM4870" s="42"/>
      <c r="AN4870" s="42"/>
      <c r="AO4870" s="42"/>
      <c r="AP4870" s="42"/>
      <c r="AY4870" s="42"/>
      <c r="AZ4870" s="42"/>
      <c r="BA4870" s="42"/>
      <c r="BB4870" s="42"/>
      <c r="BN4870" s="54" t="s">
        <v>4578</v>
      </c>
      <c r="BO4870" s="58" t="str">
        <f t="shared" si="76"/>
        <v>境内资产</v>
      </c>
      <c r="BP4870" s="58" t="str">
        <f>IF(M4870="",VLOOKUP(D4870,Sheet4!$A$1:$B$92,2,0),VLOOKUP(Q4870,Sheet4!$A$1:$B$92,2,0))</f>
        <v>保险资产管理产品</v>
      </c>
    </row>
    <row r="4871" spans="1:68" s="58" customFormat="1" ht="12.75" customHeight="1">
      <c r="A4871" s="64" t="s">
        <v>2245</v>
      </c>
      <c r="B4871" s="54" t="s">
        <v>2246</v>
      </c>
      <c r="C4871" s="252" t="s">
        <v>5552</v>
      </c>
      <c r="D4871" s="252" t="s">
        <v>678</v>
      </c>
      <c r="E4871" s="54" t="s">
        <v>2814</v>
      </c>
      <c r="F4871" s="54" t="s">
        <v>2246</v>
      </c>
      <c r="G4871" s="54">
        <v>228</v>
      </c>
      <c r="H4871" s="323">
        <v>15089.04</v>
      </c>
      <c r="I4871" s="323">
        <v>6486.6</v>
      </c>
      <c r="J4871" s="42"/>
      <c r="K4871" s="42"/>
      <c r="L4871" s="42" t="s">
        <v>4489</v>
      </c>
      <c r="M4871" s="42" t="s">
        <v>3422</v>
      </c>
      <c r="N4871" s="42" t="s">
        <v>2423</v>
      </c>
      <c r="O4871" s="137" t="s">
        <v>3423</v>
      </c>
      <c r="P4871" s="42" t="s">
        <v>64</v>
      </c>
      <c r="Q4871" s="42" t="s">
        <v>65</v>
      </c>
      <c r="R4871" s="42">
        <v>1</v>
      </c>
      <c r="S4871" s="137" t="s">
        <v>2419</v>
      </c>
      <c r="T4871" s="62">
        <v>700878750</v>
      </c>
      <c r="U4871" s="62">
        <v>678133632.87</v>
      </c>
      <c r="Z4871" s="54" t="s">
        <v>68</v>
      </c>
      <c r="AA4871" s="132">
        <v>1.98439525532835E-6</v>
      </c>
      <c r="AJ4871" s="42"/>
      <c r="AM4871" s="42"/>
      <c r="AN4871" s="42"/>
      <c r="AO4871" s="42"/>
      <c r="AP4871" s="42"/>
      <c r="AY4871" s="42"/>
      <c r="AZ4871" s="42"/>
      <c r="BA4871" s="42"/>
      <c r="BB4871" s="42"/>
      <c r="BN4871" s="54" t="s">
        <v>4578</v>
      </c>
      <c r="BO4871" s="58" t="str">
        <f t="shared" si="76"/>
        <v>境内资产</v>
      </c>
      <c r="BP4871" s="58" t="str">
        <f>IF(M4871="",VLOOKUP(D4871,Sheet4!$A$1:$B$92,2,0),VLOOKUP(Q4871,Sheet4!$A$1:$B$92,2,0))</f>
        <v>保险资产管理产品</v>
      </c>
    </row>
    <row r="4872" spans="1:68" s="58" customFormat="1" ht="12.75" customHeight="1">
      <c r="A4872" s="64" t="s">
        <v>1829</v>
      </c>
      <c r="B4872" s="54" t="s">
        <v>1830</v>
      </c>
      <c r="C4872" s="252" t="s">
        <v>5552</v>
      </c>
      <c r="D4872" s="252" t="s">
        <v>678</v>
      </c>
      <c r="E4872" s="54" t="s">
        <v>1831</v>
      </c>
      <c r="F4872" s="54" t="s">
        <v>1830</v>
      </c>
      <c r="G4872" s="54">
        <v>343</v>
      </c>
      <c r="H4872" s="323">
        <v>9552.5499999999993</v>
      </c>
      <c r="I4872" s="323">
        <v>7271.6</v>
      </c>
      <c r="J4872" s="42"/>
      <c r="K4872" s="42"/>
      <c r="L4872" s="42" t="s">
        <v>4489</v>
      </c>
      <c r="M4872" s="42" t="s">
        <v>3422</v>
      </c>
      <c r="N4872" s="42" t="s">
        <v>2423</v>
      </c>
      <c r="O4872" s="137" t="s">
        <v>3423</v>
      </c>
      <c r="P4872" s="42" t="s">
        <v>64</v>
      </c>
      <c r="Q4872" s="42" t="s">
        <v>65</v>
      </c>
      <c r="R4872" s="42">
        <v>1</v>
      </c>
      <c r="S4872" s="137" t="s">
        <v>2419</v>
      </c>
      <c r="T4872" s="62">
        <v>700878750</v>
      </c>
      <c r="U4872" s="62">
        <v>678133632.87</v>
      </c>
      <c r="Z4872" s="54" t="s">
        <v>68</v>
      </c>
      <c r="AA4872" s="132">
        <v>1.59805065773995E-6</v>
      </c>
      <c r="AJ4872" s="42"/>
      <c r="AM4872" s="42"/>
      <c r="AN4872" s="42"/>
      <c r="AO4872" s="42"/>
      <c r="AP4872" s="42"/>
      <c r="AY4872" s="42"/>
      <c r="AZ4872" s="42"/>
      <c r="BA4872" s="42"/>
      <c r="BB4872" s="42"/>
      <c r="BN4872" s="54" t="s">
        <v>4578</v>
      </c>
      <c r="BO4872" s="58" t="str">
        <f t="shared" si="76"/>
        <v>境内资产</v>
      </c>
      <c r="BP4872" s="58" t="str">
        <f>IF(M4872="",VLOOKUP(D4872,Sheet4!$A$1:$B$92,2,0),VLOOKUP(Q4872,Sheet4!$A$1:$B$92,2,0))</f>
        <v>保险资产管理产品</v>
      </c>
    </row>
    <row r="4873" spans="1:68" s="58" customFormat="1" ht="12.75" customHeight="1">
      <c r="A4873" s="64" t="s">
        <v>1639</v>
      </c>
      <c r="B4873" s="54" t="s">
        <v>1640</v>
      </c>
      <c r="C4873" s="252" t="s">
        <v>5552</v>
      </c>
      <c r="D4873" s="252" t="s">
        <v>678</v>
      </c>
      <c r="E4873" s="54" t="s">
        <v>1641</v>
      </c>
      <c r="F4873" s="54" t="s">
        <v>1640</v>
      </c>
      <c r="G4873" s="54">
        <v>153</v>
      </c>
      <c r="H4873" s="323">
        <v>4701.6899999999996</v>
      </c>
      <c r="I4873" s="323">
        <v>3333.87</v>
      </c>
      <c r="J4873" s="42"/>
      <c r="K4873" s="42"/>
      <c r="L4873" s="42" t="s">
        <v>4489</v>
      </c>
      <c r="M4873" s="42" t="s">
        <v>3422</v>
      </c>
      <c r="N4873" s="42" t="s">
        <v>2423</v>
      </c>
      <c r="O4873" s="137" t="s">
        <v>3423</v>
      </c>
      <c r="P4873" s="42" t="s">
        <v>64</v>
      </c>
      <c r="Q4873" s="42" t="s">
        <v>65</v>
      </c>
      <c r="R4873" s="42">
        <v>1</v>
      </c>
      <c r="S4873" s="137" t="s">
        <v>2419</v>
      </c>
      <c r="T4873" s="62">
        <v>700878750</v>
      </c>
      <c r="U4873" s="62">
        <v>678133632.87</v>
      </c>
      <c r="Z4873" s="54" t="s">
        <v>68</v>
      </c>
      <c r="AA4873" s="132">
        <v>1.2750000000000001E-6</v>
      </c>
      <c r="AJ4873" s="42"/>
      <c r="AM4873" s="42"/>
      <c r="AN4873" s="42"/>
      <c r="AO4873" s="42"/>
      <c r="AP4873" s="42"/>
      <c r="AY4873" s="42"/>
      <c r="AZ4873" s="42"/>
      <c r="BA4873" s="42"/>
      <c r="BB4873" s="42"/>
      <c r="BN4873" s="54" t="s">
        <v>4578</v>
      </c>
      <c r="BO4873" s="58" t="str">
        <f t="shared" si="76"/>
        <v>境内资产</v>
      </c>
      <c r="BP4873" s="58" t="str">
        <f>IF(M4873="",VLOOKUP(D4873,Sheet4!$A$1:$B$92,2,0),VLOOKUP(Q4873,Sheet4!$A$1:$B$92,2,0))</f>
        <v>保险资产管理产品</v>
      </c>
    </row>
    <row r="4874" spans="1:68" s="58" customFormat="1" ht="12.75" customHeight="1">
      <c r="A4874" s="64" t="s">
        <v>1642</v>
      </c>
      <c r="B4874" s="54" t="s">
        <v>1643</v>
      </c>
      <c r="C4874" s="252" t="s">
        <v>5552</v>
      </c>
      <c r="D4874" s="252" t="s">
        <v>678</v>
      </c>
      <c r="E4874" s="54" t="s">
        <v>1644</v>
      </c>
      <c r="F4874" s="54" t="s">
        <v>1643</v>
      </c>
      <c r="G4874" s="54">
        <v>231</v>
      </c>
      <c r="H4874" s="323">
        <v>14802.48</v>
      </c>
      <c r="I4874" s="323">
        <v>7567.56</v>
      </c>
      <c r="J4874" s="42"/>
      <c r="K4874" s="42"/>
      <c r="L4874" s="42" t="s">
        <v>4489</v>
      </c>
      <c r="M4874" s="42" t="s">
        <v>3422</v>
      </c>
      <c r="N4874" s="42" t="s">
        <v>2423</v>
      </c>
      <c r="O4874" s="137" t="s">
        <v>3423</v>
      </c>
      <c r="P4874" s="42" t="s">
        <v>64</v>
      </c>
      <c r="Q4874" s="42" t="s">
        <v>65</v>
      </c>
      <c r="R4874" s="42">
        <v>1</v>
      </c>
      <c r="S4874" s="137" t="s">
        <v>2419</v>
      </c>
      <c r="T4874" s="62">
        <v>700878750</v>
      </c>
      <c r="U4874" s="62">
        <v>678133632.87</v>
      </c>
      <c r="Z4874" s="54" t="s">
        <v>68</v>
      </c>
      <c r="AA4874" s="132">
        <v>1.85096153846154E-6</v>
      </c>
      <c r="AJ4874" s="42"/>
      <c r="AM4874" s="42"/>
      <c r="AN4874" s="42"/>
      <c r="AO4874" s="42"/>
      <c r="AP4874" s="42"/>
      <c r="AY4874" s="42"/>
      <c r="AZ4874" s="42"/>
      <c r="BA4874" s="42"/>
      <c r="BB4874" s="42"/>
      <c r="BN4874" s="54" t="s">
        <v>4578</v>
      </c>
      <c r="BO4874" s="58" t="str">
        <f t="shared" si="76"/>
        <v>境内资产</v>
      </c>
      <c r="BP4874" s="58" t="str">
        <f>IF(M4874="",VLOOKUP(D4874,Sheet4!$A$1:$B$92,2,0),VLOOKUP(Q4874,Sheet4!$A$1:$B$92,2,0))</f>
        <v>保险资产管理产品</v>
      </c>
    </row>
    <row r="4875" spans="1:68" s="58" customFormat="1" ht="12.75" customHeight="1">
      <c r="A4875" s="64" t="s">
        <v>2180</v>
      </c>
      <c r="B4875" s="54" t="s">
        <v>2347</v>
      </c>
      <c r="C4875" s="252" t="s">
        <v>5552</v>
      </c>
      <c r="D4875" s="252" t="s">
        <v>678</v>
      </c>
      <c r="E4875" s="54" t="s">
        <v>2815</v>
      </c>
      <c r="F4875" s="54" t="s">
        <v>2347</v>
      </c>
      <c r="G4875" s="54">
        <v>96</v>
      </c>
      <c r="H4875" s="323">
        <v>2088.96</v>
      </c>
      <c r="I4875" s="323">
        <v>2002.56</v>
      </c>
      <c r="J4875" s="42"/>
      <c r="K4875" s="42"/>
      <c r="L4875" s="42" t="s">
        <v>4489</v>
      </c>
      <c r="M4875" s="42" t="s">
        <v>3422</v>
      </c>
      <c r="N4875" s="42" t="s">
        <v>2423</v>
      </c>
      <c r="O4875" s="137" t="s">
        <v>3423</v>
      </c>
      <c r="P4875" s="42" t="s">
        <v>64</v>
      </c>
      <c r="Q4875" s="42" t="s">
        <v>65</v>
      </c>
      <c r="R4875" s="42">
        <v>1</v>
      </c>
      <c r="S4875" s="137" t="s">
        <v>2419</v>
      </c>
      <c r="T4875" s="62">
        <v>700878750</v>
      </c>
      <c r="U4875" s="62">
        <v>678133632.87</v>
      </c>
      <c r="Z4875" s="54" t="s">
        <v>68</v>
      </c>
      <c r="AA4875" s="132">
        <v>9.5999999999999991E-7</v>
      </c>
      <c r="AJ4875" s="42"/>
      <c r="AM4875" s="42"/>
      <c r="AN4875" s="42"/>
      <c r="AO4875" s="42"/>
      <c r="AP4875" s="42"/>
      <c r="AY4875" s="42"/>
      <c r="AZ4875" s="42"/>
      <c r="BA4875" s="42"/>
      <c r="BB4875" s="42"/>
      <c r="BN4875" s="54" t="s">
        <v>4578</v>
      </c>
      <c r="BO4875" s="58" t="str">
        <f t="shared" si="76"/>
        <v>境内资产</v>
      </c>
      <c r="BP4875" s="58" t="str">
        <f>IF(M4875="",VLOOKUP(D4875,Sheet4!$A$1:$B$92,2,0),VLOOKUP(Q4875,Sheet4!$A$1:$B$92,2,0))</f>
        <v>保险资产管理产品</v>
      </c>
    </row>
    <row r="4876" spans="1:68" s="58" customFormat="1" ht="12.75" customHeight="1">
      <c r="A4876" s="64" t="s">
        <v>1767</v>
      </c>
      <c r="B4876" s="54" t="s">
        <v>1768</v>
      </c>
      <c r="C4876" s="252" t="s">
        <v>5552</v>
      </c>
      <c r="D4876" s="252" t="s">
        <v>678</v>
      </c>
      <c r="E4876" s="54" t="s">
        <v>1769</v>
      </c>
      <c r="F4876" s="54" t="s">
        <v>1768</v>
      </c>
      <c r="G4876" s="54">
        <v>195</v>
      </c>
      <c r="H4876" s="323">
        <v>5709.6</v>
      </c>
      <c r="I4876" s="323">
        <v>3320.85</v>
      </c>
      <c r="J4876" s="42"/>
      <c r="K4876" s="42"/>
      <c r="L4876" s="42" t="s">
        <v>4489</v>
      </c>
      <c r="M4876" s="42" t="s">
        <v>3422</v>
      </c>
      <c r="N4876" s="42" t="s">
        <v>2423</v>
      </c>
      <c r="O4876" s="137" t="s">
        <v>3423</v>
      </c>
      <c r="P4876" s="42" t="s">
        <v>64</v>
      </c>
      <c r="Q4876" s="42" t="s">
        <v>65</v>
      </c>
      <c r="R4876" s="42">
        <v>1</v>
      </c>
      <c r="S4876" s="137" t="s">
        <v>2419</v>
      </c>
      <c r="T4876" s="62">
        <v>700878750</v>
      </c>
      <c r="U4876" s="62">
        <v>678133632.87</v>
      </c>
      <c r="Z4876" s="54" t="s">
        <v>68</v>
      </c>
      <c r="AA4876" s="132">
        <v>1.4624268786560701E-6</v>
      </c>
      <c r="AJ4876" s="42"/>
      <c r="AM4876" s="42"/>
      <c r="AN4876" s="42"/>
      <c r="AO4876" s="42"/>
      <c r="AP4876" s="42"/>
      <c r="AY4876" s="42"/>
      <c r="AZ4876" s="42"/>
      <c r="BA4876" s="42"/>
      <c r="BB4876" s="42"/>
      <c r="BN4876" s="54" t="s">
        <v>4578</v>
      </c>
      <c r="BO4876" s="58" t="str">
        <f t="shared" si="76"/>
        <v>境内资产</v>
      </c>
      <c r="BP4876" s="58" t="str">
        <f>IF(M4876="",VLOOKUP(D4876,Sheet4!$A$1:$B$92,2,0),VLOOKUP(Q4876,Sheet4!$A$1:$B$92,2,0))</f>
        <v>保险资产管理产品</v>
      </c>
    </row>
    <row r="4877" spans="1:68" s="58" customFormat="1" ht="12.75" customHeight="1">
      <c r="A4877" s="64" t="s">
        <v>1770</v>
      </c>
      <c r="B4877" s="54" t="s">
        <v>1771</v>
      </c>
      <c r="C4877" s="252" t="s">
        <v>5552</v>
      </c>
      <c r="D4877" s="252" t="s">
        <v>678</v>
      </c>
      <c r="E4877" s="54" t="s">
        <v>1772</v>
      </c>
      <c r="F4877" s="54" t="s">
        <v>1771</v>
      </c>
      <c r="G4877" s="54">
        <v>696</v>
      </c>
      <c r="H4877" s="323">
        <v>53285.760000000002</v>
      </c>
      <c r="I4877" s="323">
        <v>34514.639999999999</v>
      </c>
      <c r="J4877" s="42"/>
      <c r="K4877" s="42"/>
      <c r="L4877" s="42" t="s">
        <v>4489</v>
      </c>
      <c r="M4877" s="42" t="s">
        <v>3422</v>
      </c>
      <c r="N4877" s="42" t="s">
        <v>2423</v>
      </c>
      <c r="O4877" s="137" t="s">
        <v>3423</v>
      </c>
      <c r="P4877" s="42" t="s">
        <v>64</v>
      </c>
      <c r="Q4877" s="42" t="s">
        <v>65</v>
      </c>
      <c r="R4877" s="42">
        <v>1</v>
      </c>
      <c r="S4877" s="137" t="s">
        <v>2419</v>
      </c>
      <c r="T4877" s="62">
        <v>700878750</v>
      </c>
      <c r="U4877" s="62">
        <v>678133632.87</v>
      </c>
      <c r="Z4877" s="54" t="s">
        <v>68</v>
      </c>
      <c r="AA4877" s="132">
        <v>1.6571428571428601E-6</v>
      </c>
      <c r="AJ4877" s="42"/>
      <c r="AM4877" s="42"/>
      <c r="AN4877" s="42"/>
      <c r="AO4877" s="42"/>
      <c r="AP4877" s="42"/>
      <c r="AY4877" s="42"/>
      <c r="AZ4877" s="42"/>
      <c r="BA4877" s="42"/>
      <c r="BB4877" s="42"/>
      <c r="BN4877" s="54" t="s">
        <v>4578</v>
      </c>
      <c r="BO4877" s="58" t="str">
        <f t="shared" si="76"/>
        <v>境内资产</v>
      </c>
      <c r="BP4877" s="58" t="str">
        <f>IF(M4877="",VLOOKUP(D4877,Sheet4!$A$1:$B$92,2,0),VLOOKUP(Q4877,Sheet4!$A$1:$B$92,2,0))</f>
        <v>保险资产管理产品</v>
      </c>
    </row>
    <row r="4878" spans="1:68" s="58" customFormat="1" ht="12.75" customHeight="1">
      <c r="A4878" s="64" t="s">
        <v>2045</v>
      </c>
      <c r="B4878" s="54" t="s">
        <v>2046</v>
      </c>
      <c r="C4878" s="252" t="s">
        <v>5552</v>
      </c>
      <c r="D4878" s="252" t="s">
        <v>678</v>
      </c>
      <c r="E4878" s="54" t="s">
        <v>2816</v>
      </c>
      <c r="F4878" s="54" t="s">
        <v>2046</v>
      </c>
      <c r="G4878" s="54">
        <v>459</v>
      </c>
      <c r="H4878" s="323">
        <v>11842.2</v>
      </c>
      <c r="I4878" s="323">
        <v>8982.6299999999992</v>
      </c>
      <c r="J4878" s="42"/>
      <c r="K4878" s="42"/>
      <c r="L4878" s="42" t="s">
        <v>4489</v>
      </c>
      <c r="M4878" s="42" t="s">
        <v>3422</v>
      </c>
      <c r="N4878" s="42" t="s">
        <v>2423</v>
      </c>
      <c r="O4878" s="137" t="s">
        <v>3423</v>
      </c>
      <c r="P4878" s="42" t="s">
        <v>64</v>
      </c>
      <c r="Q4878" s="42" t="s">
        <v>65</v>
      </c>
      <c r="R4878" s="42">
        <v>1</v>
      </c>
      <c r="S4878" s="137" t="s">
        <v>2419</v>
      </c>
      <c r="T4878" s="62">
        <v>700878750</v>
      </c>
      <c r="U4878" s="62">
        <v>678133632.87</v>
      </c>
      <c r="Z4878" s="54" t="s">
        <v>68</v>
      </c>
      <c r="AA4878" s="132">
        <v>1.9124999999999999E-6</v>
      </c>
      <c r="AJ4878" s="42"/>
      <c r="AM4878" s="42"/>
      <c r="AN4878" s="42"/>
      <c r="AO4878" s="42"/>
      <c r="AP4878" s="42"/>
      <c r="AY4878" s="42"/>
      <c r="AZ4878" s="42"/>
      <c r="BA4878" s="42"/>
      <c r="BB4878" s="42"/>
      <c r="BN4878" s="54" t="s">
        <v>4578</v>
      </c>
      <c r="BO4878" s="58" t="str">
        <f t="shared" si="76"/>
        <v>境内资产</v>
      </c>
      <c r="BP4878" s="58" t="str">
        <f>IF(M4878="",VLOOKUP(D4878,Sheet4!$A$1:$B$92,2,0),VLOOKUP(Q4878,Sheet4!$A$1:$B$92,2,0))</f>
        <v>保险资产管理产品</v>
      </c>
    </row>
    <row r="4879" spans="1:68" s="58" customFormat="1" ht="12.75" customHeight="1">
      <c r="A4879" s="64" t="s">
        <v>2049</v>
      </c>
      <c r="B4879" s="54" t="s">
        <v>2050</v>
      </c>
      <c r="C4879" s="252" t="s">
        <v>5552</v>
      </c>
      <c r="D4879" s="252" t="s">
        <v>678</v>
      </c>
      <c r="E4879" s="54" t="s">
        <v>2817</v>
      </c>
      <c r="F4879" s="54" t="s">
        <v>2050</v>
      </c>
      <c r="G4879" s="129">
        <v>2188</v>
      </c>
      <c r="H4879" s="323">
        <v>8314.4</v>
      </c>
      <c r="I4879" s="323">
        <v>12121.52</v>
      </c>
      <c r="J4879" s="42"/>
      <c r="K4879" s="42"/>
      <c r="L4879" s="42" t="s">
        <v>4489</v>
      </c>
      <c r="M4879" s="42" t="s">
        <v>3422</v>
      </c>
      <c r="N4879" s="42" t="s">
        <v>2423</v>
      </c>
      <c r="O4879" s="137" t="s">
        <v>3423</v>
      </c>
      <c r="P4879" s="42" t="s">
        <v>64</v>
      </c>
      <c r="Q4879" s="42" t="s">
        <v>65</v>
      </c>
      <c r="R4879" s="42">
        <v>1</v>
      </c>
      <c r="S4879" s="137" t="s">
        <v>2419</v>
      </c>
      <c r="T4879" s="62">
        <v>700878750</v>
      </c>
      <c r="U4879" s="62">
        <v>678133632.87</v>
      </c>
      <c r="Z4879" s="54" t="s">
        <v>68</v>
      </c>
      <c r="AA4879" s="132">
        <v>1.6545674531155499E-6</v>
      </c>
      <c r="AJ4879" s="42"/>
      <c r="AM4879" s="42"/>
      <c r="AN4879" s="42"/>
      <c r="AO4879" s="42"/>
      <c r="AP4879" s="42"/>
      <c r="AY4879" s="42"/>
      <c r="AZ4879" s="42"/>
      <c r="BA4879" s="42"/>
      <c r="BB4879" s="42"/>
      <c r="BN4879" s="54" t="s">
        <v>4578</v>
      </c>
      <c r="BO4879" s="58" t="str">
        <f t="shared" si="76"/>
        <v>境内资产</v>
      </c>
      <c r="BP4879" s="58" t="str">
        <f>IF(M4879="",VLOOKUP(D4879,Sheet4!$A$1:$B$92,2,0),VLOOKUP(Q4879,Sheet4!$A$1:$B$92,2,0))</f>
        <v>保险资产管理产品</v>
      </c>
    </row>
    <row r="4880" spans="1:68" s="58" customFormat="1" ht="12.75" customHeight="1">
      <c r="A4880" s="64" t="s">
        <v>2051</v>
      </c>
      <c r="B4880" s="54" t="s">
        <v>2052</v>
      </c>
      <c r="C4880" s="252" t="s">
        <v>5552</v>
      </c>
      <c r="D4880" s="252" t="s">
        <v>678</v>
      </c>
      <c r="E4880" s="54" t="s">
        <v>2818</v>
      </c>
      <c r="F4880" s="54" t="s">
        <v>2052</v>
      </c>
      <c r="G4880" s="54">
        <v>838</v>
      </c>
      <c r="H4880" s="323">
        <v>29899.84</v>
      </c>
      <c r="I4880" s="323">
        <v>22600.86</v>
      </c>
      <c r="J4880" s="42"/>
      <c r="K4880" s="42"/>
      <c r="L4880" s="42" t="s">
        <v>4489</v>
      </c>
      <c r="M4880" s="42" t="s">
        <v>3422</v>
      </c>
      <c r="N4880" s="42" t="s">
        <v>2423</v>
      </c>
      <c r="O4880" s="137" t="s">
        <v>3423</v>
      </c>
      <c r="P4880" s="42" t="s">
        <v>64</v>
      </c>
      <c r="Q4880" s="42" t="s">
        <v>65</v>
      </c>
      <c r="R4880" s="42">
        <v>1</v>
      </c>
      <c r="S4880" s="137" t="s">
        <v>2419</v>
      </c>
      <c r="T4880" s="62">
        <v>700878750</v>
      </c>
      <c r="U4880" s="62">
        <v>678133632.87</v>
      </c>
      <c r="Z4880" s="54" t="s">
        <v>68</v>
      </c>
      <c r="AA4880" s="132">
        <v>2.4403355432250999E-6</v>
      </c>
      <c r="AJ4880" s="42"/>
      <c r="AM4880" s="42"/>
      <c r="AN4880" s="42"/>
      <c r="AO4880" s="42"/>
      <c r="AP4880" s="42"/>
      <c r="AY4880" s="42"/>
      <c r="AZ4880" s="42"/>
      <c r="BA4880" s="42"/>
      <c r="BB4880" s="42"/>
      <c r="BN4880" s="54" t="s">
        <v>4578</v>
      </c>
      <c r="BO4880" s="58" t="str">
        <f t="shared" si="76"/>
        <v>境内资产</v>
      </c>
      <c r="BP4880" s="58" t="str">
        <f>IF(M4880="",VLOOKUP(D4880,Sheet4!$A$1:$B$92,2,0),VLOOKUP(Q4880,Sheet4!$A$1:$B$92,2,0))</f>
        <v>保险资产管理产品</v>
      </c>
    </row>
    <row r="4881" spans="1:68" s="58" customFormat="1" ht="12.75" customHeight="1">
      <c r="A4881" s="64" t="s">
        <v>2053</v>
      </c>
      <c r="B4881" s="54" t="s">
        <v>2054</v>
      </c>
      <c r="C4881" s="252" t="s">
        <v>5552</v>
      </c>
      <c r="D4881" s="252" t="s">
        <v>678</v>
      </c>
      <c r="E4881" s="54" t="s">
        <v>2819</v>
      </c>
      <c r="F4881" s="54" t="s">
        <v>2054</v>
      </c>
      <c r="G4881" s="129">
        <v>3147</v>
      </c>
      <c r="H4881" s="323">
        <v>54348.69</v>
      </c>
      <c r="I4881" s="323">
        <v>38519.279999999999</v>
      </c>
      <c r="J4881" s="42"/>
      <c r="K4881" s="42"/>
      <c r="L4881" s="42" t="s">
        <v>4489</v>
      </c>
      <c r="M4881" s="42" t="s">
        <v>3422</v>
      </c>
      <c r="N4881" s="42" t="s">
        <v>2423</v>
      </c>
      <c r="O4881" s="137" t="s">
        <v>3423</v>
      </c>
      <c r="P4881" s="42" t="s">
        <v>64</v>
      </c>
      <c r="Q4881" s="42" t="s">
        <v>65</v>
      </c>
      <c r="R4881" s="42">
        <v>1</v>
      </c>
      <c r="S4881" s="137" t="s">
        <v>2419</v>
      </c>
      <c r="T4881" s="62">
        <v>700878750</v>
      </c>
      <c r="U4881" s="62">
        <v>678133632.87</v>
      </c>
      <c r="Z4881" s="54" t="s">
        <v>68</v>
      </c>
      <c r="AA4881" s="132">
        <v>3.7960687501898001E-6</v>
      </c>
      <c r="AJ4881" s="42"/>
      <c r="AM4881" s="42"/>
      <c r="AN4881" s="42"/>
      <c r="AO4881" s="42"/>
      <c r="AP4881" s="42"/>
      <c r="AY4881" s="42"/>
      <c r="AZ4881" s="42"/>
      <c r="BA4881" s="42"/>
      <c r="BB4881" s="42"/>
      <c r="BN4881" s="54" t="s">
        <v>4578</v>
      </c>
      <c r="BO4881" s="58" t="str">
        <f t="shared" si="76"/>
        <v>境内资产</v>
      </c>
      <c r="BP4881" s="58" t="str">
        <f>IF(M4881="",VLOOKUP(D4881,Sheet4!$A$1:$B$92,2,0),VLOOKUP(Q4881,Sheet4!$A$1:$B$92,2,0))</f>
        <v>保险资产管理产品</v>
      </c>
    </row>
    <row r="4882" spans="1:68" s="58" customFormat="1" ht="12.75" customHeight="1">
      <c r="A4882" s="64" t="s">
        <v>1832</v>
      </c>
      <c r="B4882" s="54" t="s">
        <v>1833</v>
      </c>
      <c r="C4882" s="252" t="s">
        <v>5552</v>
      </c>
      <c r="D4882" s="252" t="s">
        <v>678</v>
      </c>
      <c r="E4882" s="54" t="s">
        <v>1834</v>
      </c>
      <c r="F4882" s="54" t="s">
        <v>1833</v>
      </c>
      <c r="G4882" s="54">
        <v>159</v>
      </c>
      <c r="H4882" s="323">
        <v>11112.51</v>
      </c>
      <c r="I4882" s="323">
        <v>6212.13</v>
      </c>
      <c r="J4882" s="42"/>
      <c r="K4882" s="42"/>
      <c r="L4882" s="42" t="s">
        <v>4489</v>
      </c>
      <c r="M4882" s="42" t="s">
        <v>3422</v>
      </c>
      <c r="N4882" s="42" t="s">
        <v>2423</v>
      </c>
      <c r="O4882" s="137" t="s">
        <v>3423</v>
      </c>
      <c r="P4882" s="42" t="s">
        <v>64</v>
      </c>
      <c r="Q4882" s="42" t="s">
        <v>65</v>
      </c>
      <c r="R4882" s="42">
        <v>1</v>
      </c>
      <c r="S4882" s="137" t="s">
        <v>2419</v>
      </c>
      <c r="T4882" s="62">
        <v>700878750</v>
      </c>
      <c r="U4882" s="62">
        <v>678133632.87</v>
      </c>
      <c r="Z4882" s="54" t="s">
        <v>68</v>
      </c>
      <c r="AA4882" s="132">
        <v>1.7166492302609599E-6</v>
      </c>
      <c r="AJ4882" s="42"/>
      <c r="AM4882" s="42"/>
      <c r="AN4882" s="42"/>
      <c r="AO4882" s="42"/>
      <c r="AP4882" s="42"/>
      <c r="AY4882" s="42"/>
      <c r="AZ4882" s="42"/>
      <c r="BA4882" s="42"/>
      <c r="BB4882" s="42"/>
      <c r="BN4882" s="54" t="s">
        <v>4578</v>
      </c>
      <c r="BO4882" s="58" t="str">
        <f t="shared" si="76"/>
        <v>境内资产</v>
      </c>
      <c r="BP4882" s="58" t="str">
        <f>IF(M4882="",VLOOKUP(D4882,Sheet4!$A$1:$B$92,2,0),VLOOKUP(Q4882,Sheet4!$A$1:$B$92,2,0))</f>
        <v>保险资产管理产品</v>
      </c>
    </row>
    <row r="4883" spans="1:68" s="58" customFormat="1" ht="12.75" customHeight="1">
      <c r="A4883" s="64" t="s">
        <v>2247</v>
      </c>
      <c r="B4883" s="54" t="s">
        <v>2248</v>
      </c>
      <c r="C4883" s="252" t="s">
        <v>5552</v>
      </c>
      <c r="D4883" s="252" t="s">
        <v>678</v>
      </c>
      <c r="E4883" s="54" t="s">
        <v>2820</v>
      </c>
      <c r="F4883" s="54" t="s">
        <v>2248</v>
      </c>
      <c r="G4883" s="54">
        <v>128</v>
      </c>
      <c r="H4883" s="323">
        <v>4349.4399999999996</v>
      </c>
      <c r="I4883" s="323">
        <v>3304.96</v>
      </c>
      <c r="J4883" s="42"/>
      <c r="K4883" s="42"/>
      <c r="L4883" s="42" t="s">
        <v>4489</v>
      </c>
      <c r="M4883" s="42" t="s">
        <v>3422</v>
      </c>
      <c r="N4883" s="42" t="s">
        <v>2423</v>
      </c>
      <c r="O4883" s="137" t="s">
        <v>3423</v>
      </c>
      <c r="P4883" s="42" t="s">
        <v>64</v>
      </c>
      <c r="Q4883" s="42" t="s">
        <v>65</v>
      </c>
      <c r="R4883" s="42">
        <v>1</v>
      </c>
      <c r="S4883" s="137" t="s">
        <v>2419</v>
      </c>
      <c r="T4883" s="62">
        <v>700878750</v>
      </c>
      <c r="U4883" s="62">
        <v>678133632.87</v>
      </c>
      <c r="Z4883" s="54" t="s">
        <v>68</v>
      </c>
      <c r="AA4883" s="132">
        <v>1.26315706371246E-6</v>
      </c>
      <c r="AJ4883" s="42"/>
      <c r="AM4883" s="42"/>
      <c r="AN4883" s="42"/>
      <c r="AO4883" s="42"/>
      <c r="AP4883" s="42"/>
      <c r="AY4883" s="42"/>
      <c r="AZ4883" s="42"/>
      <c r="BA4883" s="42"/>
      <c r="BB4883" s="42"/>
      <c r="BN4883" s="54" t="s">
        <v>4578</v>
      </c>
      <c r="BO4883" s="58" t="str">
        <f t="shared" si="76"/>
        <v>境内资产</v>
      </c>
      <c r="BP4883" s="58" t="str">
        <f>IF(M4883="",VLOOKUP(D4883,Sheet4!$A$1:$B$92,2,0),VLOOKUP(Q4883,Sheet4!$A$1:$B$92,2,0))</f>
        <v>保险资产管理产品</v>
      </c>
    </row>
    <row r="4884" spans="1:68" s="58" customFormat="1" ht="12.75" customHeight="1">
      <c r="A4884" s="64" t="s">
        <v>2057</v>
      </c>
      <c r="B4884" s="54" t="s">
        <v>2058</v>
      </c>
      <c r="C4884" s="252" t="s">
        <v>5552</v>
      </c>
      <c r="D4884" s="252" t="s">
        <v>678</v>
      </c>
      <c r="E4884" s="54" t="s">
        <v>2821</v>
      </c>
      <c r="F4884" s="54" t="s">
        <v>2058</v>
      </c>
      <c r="G4884" s="54">
        <v>731</v>
      </c>
      <c r="H4884" s="323">
        <v>53275.28</v>
      </c>
      <c r="I4884" s="323">
        <v>29093.8</v>
      </c>
      <c r="J4884" s="42"/>
      <c r="K4884" s="42"/>
      <c r="L4884" s="42" t="s">
        <v>4489</v>
      </c>
      <c r="M4884" s="42" t="s">
        <v>3422</v>
      </c>
      <c r="N4884" s="42" t="s">
        <v>2423</v>
      </c>
      <c r="O4884" s="137" t="s">
        <v>3423</v>
      </c>
      <c r="P4884" s="42" t="s">
        <v>64</v>
      </c>
      <c r="Q4884" s="42" t="s">
        <v>65</v>
      </c>
      <c r="R4884" s="42">
        <v>1</v>
      </c>
      <c r="S4884" s="137" t="s">
        <v>2419</v>
      </c>
      <c r="T4884" s="62">
        <v>700878750</v>
      </c>
      <c r="U4884" s="62">
        <v>678133632.87</v>
      </c>
      <c r="Z4884" s="54" t="s">
        <v>68</v>
      </c>
      <c r="AA4884" s="132">
        <v>1.72597222126335E-6</v>
      </c>
      <c r="AJ4884" s="42"/>
      <c r="AM4884" s="42"/>
      <c r="AN4884" s="42"/>
      <c r="AO4884" s="42"/>
      <c r="AP4884" s="42"/>
      <c r="AY4884" s="42"/>
      <c r="AZ4884" s="42"/>
      <c r="BA4884" s="42"/>
      <c r="BB4884" s="42"/>
      <c r="BN4884" s="54" t="s">
        <v>4578</v>
      </c>
      <c r="BO4884" s="58" t="str">
        <f t="shared" si="76"/>
        <v>境内资产</v>
      </c>
      <c r="BP4884" s="58" t="str">
        <f>IF(M4884="",VLOOKUP(D4884,Sheet4!$A$1:$B$92,2,0),VLOOKUP(Q4884,Sheet4!$A$1:$B$92,2,0))</f>
        <v>保险资产管理产品</v>
      </c>
    </row>
    <row r="4885" spans="1:68" s="58" customFormat="1" ht="12.75" customHeight="1">
      <c r="A4885" s="64" t="s">
        <v>2059</v>
      </c>
      <c r="B4885" s="54" t="s">
        <v>2060</v>
      </c>
      <c r="C4885" s="252" t="s">
        <v>5552</v>
      </c>
      <c r="D4885" s="252" t="s">
        <v>678</v>
      </c>
      <c r="E4885" s="54" t="s">
        <v>2822</v>
      </c>
      <c r="F4885" s="54" t="s">
        <v>2060</v>
      </c>
      <c r="G4885" s="54">
        <v>110</v>
      </c>
      <c r="H4885" s="323">
        <v>6235.9</v>
      </c>
      <c r="I4885" s="323">
        <v>3463.9</v>
      </c>
      <c r="J4885" s="42"/>
      <c r="K4885" s="42"/>
      <c r="L4885" s="42" t="s">
        <v>4489</v>
      </c>
      <c r="M4885" s="42" t="s">
        <v>3422</v>
      </c>
      <c r="N4885" s="42" t="s">
        <v>2423</v>
      </c>
      <c r="O4885" s="137" t="s">
        <v>3423</v>
      </c>
      <c r="P4885" s="42" t="s">
        <v>64</v>
      </c>
      <c r="Q4885" s="42" t="s">
        <v>65</v>
      </c>
      <c r="R4885" s="42">
        <v>1</v>
      </c>
      <c r="S4885" s="137" t="s">
        <v>2419</v>
      </c>
      <c r="T4885" s="62">
        <v>700878750</v>
      </c>
      <c r="U4885" s="62">
        <v>678133632.87</v>
      </c>
      <c r="Z4885" s="54" t="s">
        <v>68</v>
      </c>
      <c r="AA4885" s="132">
        <v>1.375E-6</v>
      </c>
      <c r="AJ4885" s="42"/>
      <c r="AM4885" s="42"/>
      <c r="AN4885" s="42"/>
      <c r="AO4885" s="42"/>
      <c r="AP4885" s="42"/>
      <c r="AY4885" s="42"/>
      <c r="AZ4885" s="42"/>
      <c r="BA4885" s="42"/>
      <c r="BB4885" s="42"/>
      <c r="BN4885" s="54" t="s">
        <v>4578</v>
      </c>
      <c r="BO4885" s="58" t="str">
        <f t="shared" si="76"/>
        <v>境内资产</v>
      </c>
      <c r="BP4885" s="58" t="str">
        <f>IF(M4885="",VLOOKUP(D4885,Sheet4!$A$1:$B$92,2,0),VLOOKUP(Q4885,Sheet4!$A$1:$B$92,2,0))</f>
        <v>保险资产管理产品</v>
      </c>
    </row>
    <row r="4886" spans="1:68" s="58" customFormat="1" ht="12.75" customHeight="1">
      <c r="A4886" s="64" t="s">
        <v>2127</v>
      </c>
      <c r="B4886" s="54" t="s">
        <v>2823</v>
      </c>
      <c r="C4886" s="252" t="s">
        <v>5552</v>
      </c>
      <c r="D4886" s="252" t="s">
        <v>678</v>
      </c>
      <c r="E4886" s="54" t="s">
        <v>2824</v>
      </c>
      <c r="F4886" s="54" t="s">
        <v>2823</v>
      </c>
      <c r="G4886" s="54">
        <v>163</v>
      </c>
      <c r="H4886" s="323">
        <v>6368.41</v>
      </c>
      <c r="I4886" s="323">
        <v>4396.1099999999997</v>
      </c>
      <c r="J4886" s="42"/>
      <c r="K4886" s="42"/>
      <c r="L4886" s="42" t="s">
        <v>4489</v>
      </c>
      <c r="M4886" s="42" t="s">
        <v>3422</v>
      </c>
      <c r="N4886" s="42" t="s">
        <v>2423</v>
      </c>
      <c r="O4886" s="137" t="s">
        <v>3423</v>
      </c>
      <c r="P4886" s="42" t="s">
        <v>64</v>
      </c>
      <c r="Q4886" s="42" t="s">
        <v>65</v>
      </c>
      <c r="R4886" s="42">
        <v>1</v>
      </c>
      <c r="S4886" s="137" t="s">
        <v>2419</v>
      </c>
      <c r="T4886" s="62">
        <v>700878750</v>
      </c>
      <c r="U4886" s="62">
        <v>678133632.87</v>
      </c>
      <c r="Z4886" s="54" t="s">
        <v>68</v>
      </c>
      <c r="AA4886" s="132">
        <v>1.59070947594418E-6</v>
      </c>
      <c r="AJ4886" s="42"/>
      <c r="AM4886" s="42"/>
      <c r="AN4886" s="42"/>
      <c r="AO4886" s="42"/>
      <c r="AP4886" s="42"/>
      <c r="AY4886" s="42"/>
      <c r="AZ4886" s="42"/>
      <c r="BA4886" s="42"/>
      <c r="BB4886" s="42"/>
      <c r="BN4886" s="54" t="s">
        <v>4578</v>
      </c>
      <c r="BO4886" s="58" t="str">
        <f t="shared" si="76"/>
        <v>境内资产</v>
      </c>
      <c r="BP4886" s="58" t="str">
        <f>IF(M4886="",VLOOKUP(D4886,Sheet4!$A$1:$B$92,2,0),VLOOKUP(Q4886,Sheet4!$A$1:$B$92,2,0))</f>
        <v>保险资产管理产品</v>
      </c>
    </row>
    <row r="4887" spans="1:68" s="58" customFormat="1" ht="12.75" customHeight="1">
      <c r="A4887" s="64" t="s">
        <v>2061</v>
      </c>
      <c r="B4887" s="54" t="s">
        <v>2062</v>
      </c>
      <c r="C4887" s="252" t="s">
        <v>5552</v>
      </c>
      <c r="D4887" s="252" t="s">
        <v>678</v>
      </c>
      <c r="E4887" s="54" t="s">
        <v>2825</v>
      </c>
      <c r="F4887" s="54" t="s">
        <v>2062</v>
      </c>
      <c r="G4887" s="54">
        <v>867</v>
      </c>
      <c r="H4887" s="323">
        <v>6979.35</v>
      </c>
      <c r="I4887" s="323">
        <v>7534.23</v>
      </c>
      <c r="J4887" s="42"/>
      <c r="K4887" s="42"/>
      <c r="L4887" s="42" t="s">
        <v>4489</v>
      </c>
      <c r="M4887" s="42" t="s">
        <v>3422</v>
      </c>
      <c r="N4887" s="42" t="s">
        <v>2423</v>
      </c>
      <c r="O4887" s="137" t="s">
        <v>3423</v>
      </c>
      <c r="P4887" s="42" t="s">
        <v>64</v>
      </c>
      <c r="Q4887" s="42" t="s">
        <v>65</v>
      </c>
      <c r="R4887" s="42">
        <v>1</v>
      </c>
      <c r="S4887" s="137" t="s">
        <v>2419</v>
      </c>
      <c r="T4887" s="62">
        <v>700878750</v>
      </c>
      <c r="U4887" s="62">
        <v>678133632.87</v>
      </c>
      <c r="Z4887" s="54" t="s">
        <v>68</v>
      </c>
      <c r="AA4887" s="132">
        <v>1.8062500000000001E-6</v>
      </c>
      <c r="AJ4887" s="42"/>
      <c r="AM4887" s="42"/>
      <c r="AN4887" s="42"/>
      <c r="AO4887" s="42"/>
      <c r="AP4887" s="42"/>
      <c r="AY4887" s="42"/>
      <c r="AZ4887" s="42"/>
      <c r="BA4887" s="42"/>
      <c r="BB4887" s="42"/>
      <c r="BN4887" s="54" t="s">
        <v>4578</v>
      </c>
      <c r="BO4887" s="58" t="str">
        <f t="shared" si="76"/>
        <v>境内资产</v>
      </c>
      <c r="BP4887" s="58" t="str">
        <f>IF(M4887="",VLOOKUP(D4887,Sheet4!$A$1:$B$92,2,0),VLOOKUP(Q4887,Sheet4!$A$1:$B$92,2,0))</f>
        <v>保险资产管理产品</v>
      </c>
    </row>
    <row r="4888" spans="1:68" s="58" customFormat="1" ht="12.75" customHeight="1">
      <c r="A4888" s="64" t="s">
        <v>2826</v>
      </c>
      <c r="B4888" s="54" t="s">
        <v>2064</v>
      </c>
      <c r="C4888" s="252" t="s">
        <v>5552</v>
      </c>
      <c r="D4888" s="252" t="s">
        <v>678</v>
      </c>
      <c r="E4888" s="54" t="s">
        <v>2827</v>
      </c>
      <c r="F4888" s="54" t="s">
        <v>2064</v>
      </c>
      <c r="G4888" s="54">
        <v>126</v>
      </c>
      <c r="H4888" s="323">
        <v>6085.8</v>
      </c>
      <c r="I4888" s="323">
        <v>4830.84</v>
      </c>
      <c r="J4888" s="42"/>
      <c r="K4888" s="42"/>
      <c r="L4888" s="42" t="s">
        <v>4489</v>
      </c>
      <c r="M4888" s="42" t="s">
        <v>3422</v>
      </c>
      <c r="N4888" s="42" t="s">
        <v>2423</v>
      </c>
      <c r="O4888" s="137" t="s">
        <v>3423</v>
      </c>
      <c r="P4888" s="42" t="s">
        <v>64</v>
      </c>
      <c r="Q4888" s="42" t="s">
        <v>65</v>
      </c>
      <c r="R4888" s="42">
        <v>1</v>
      </c>
      <c r="S4888" s="137" t="s">
        <v>2419</v>
      </c>
      <c r="T4888" s="62">
        <v>700878750</v>
      </c>
      <c r="U4888" s="62">
        <v>678133632.87</v>
      </c>
      <c r="Z4888" s="54" t="s">
        <v>68</v>
      </c>
      <c r="AA4888" s="132">
        <v>1.3744954728918899E-6</v>
      </c>
      <c r="AJ4888" s="42"/>
      <c r="AM4888" s="42"/>
      <c r="AN4888" s="42"/>
      <c r="AO4888" s="42"/>
      <c r="AP4888" s="42"/>
      <c r="AY4888" s="42"/>
      <c r="AZ4888" s="42"/>
      <c r="BA4888" s="42"/>
      <c r="BB4888" s="42"/>
      <c r="BN4888" s="54" t="s">
        <v>4578</v>
      </c>
      <c r="BO4888" s="58" t="str">
        <f t="shared" si="76"/>
        <v>境内资产</v>
      </c>
      <c r="BP4888" s="58" t="str">
        <f>IF(M4888="",VLOOKUP(D4888,Sheet4!$A$1:$B$92,2,0),VLOOKUP(Q4888,Sheet4!$A$1:$B$92,2,0))</f>
        <v>保险资产管理产品</v>
      </c>
    </row>
    <row r="4889" spans="1:68" s="58" customFormat="1" ht="12.75" customHeight="1">
      <c r="A4889" s="64" t="s">
        <v>2828</v>
      </c>
      <c r="B4889" s="54" t="s">
        <v>2066</v>
      </c>
      <c r="C4889" s="252" t="s">
        <v>5552</v>
      </c>
      <c r="D4889" s="252" t="s">
        <v>678</v>
      </c>
      <c r="E4889" s="54" t="s">
        <v>2829</v>
      </c>
      <c r="F4889" s="54" t="s">
        <v>2066</v>
      </c>
      <c r="G4889" s="54">
        <v>150</v>
      </c>
      <c r="H4889" s="323">
        <v>2758.5</v>
      </c>
      <c r="I4889" s="323">
        <v>4522.5</v>
      </c>
      <c r="J4889" s="42"/>
      <c r="K4889" s="42"/>
      <c r="L4889" s="42" t="s">
        <v>4489</v>
      </c>
      <c r="M4889" s="42" t="s">
        <v>3422</v>
      </c>
      <c r="N4889" s="42" t="s">
        <v>2423</v>
      </c>
      <c r="O4889" s="137" t="s">
        <v>3423</v>
      </c>
      <c r="P4889" s="42" t="s">
        <v>64</v>
      </c>
      <c r="Q4889" s="42" t="s">
        <v>65</v>
      </c>
      <c r="R4889" s="42">
        <v>1</v>
      </c>
      <c r="S4889" s="137" t="s">
        <v>2419</v>
      </c>
      <c r="T4889" s="62">
        <v>700878750</v>
      </c>
      <c r="U4889" s="62">
        <v>678133632.87</v>
      </c>
      <c r="Z4889" s="54" t="s">
        <v>68</v>
      </c>
      <c r="AA4889" s="132">
        <v>1.2500000000000001E-6</v>
      </c>
      <c r="AJ4889" s="42"/>
      <c r="AM4889" s="42"/>
      <c r="AN4889" s="42"/>
      <c r="AO4889" s="42"/>
      <c r="AP4889" s="42"/>
      <c r="AY4889" s="42"/>
      <c r="AZ4889" s="42"/>
      <c r="BA4889" s="42"/>
      <c r="BB4889" s="42"/>
      <c r="BN4889" s="54" t="s">
        <v>4578</v>
      </c>
      <c r="BO4889" s="58" t="str">
        <f t="shared" si="76"/>
        <v>境内资产</v>
      </c>
      <c r="BP4889" s="58" t="str">
        <f>IF(M4889="",VLOOKUP(D4889,Sheet4!$A$1:$B$92,2,0),VLOOKUP(Q4889,Sheet4!$A$1:$B$92,2,0))</f>
        <v>保险资产管理产品</v>
      </c>
    </row>
    <row r="4890" spans="1:68" s="58" customFormat="1" ht="12.75" customHeight="1">
      <c r="A4890" s="64" t="s">
        <v>2830</v>
      </c>
      <c r="B4890" s="54" t="s">
        <v>2070</v>
      </c>
      <c r="C4890" s="252" t="s">
        <v>5552</v>
      </c>
      <c r="D4890" s="252" t="s">
        <v>678</v>
      </c>
      <c r="E4890" s="54" t="s">
        <v>2831</v>
      </c>
      <c r="F4890" s="54" t="s">
        <v>2070</v>
      </c>
      <c r="G4890" s="54">
        <v>295</v>
      </c>
      <c r="H4890" s="323">
        <v>8407.5</v>
      </c>
      <c r="I4890" s="323">
        <v>5619.75</v>
      </c>
      <c r="J4890" s="42"/>
      <c r="K4890" s="42"/>
      <c r="L4890" s="42" t="s">
        <v>4489</v>
      </c>
      <c r="M4890" s="42" t="s">
        <v>3422</v>
      </c>
      <c r="N4890" s="42" t="s">
        <v>2423</v>
      </c>
      <c r="O4890" s="137" t="s">
        <v>3423</v>
      </c>
      <c r="P4890" s="42" t="s">
        <v>64</v>
      </c>
      <c r="Q4890" s="42" t="s">
        <v>65</v>
      </c>
      <c r="R4890" s="42">
        <v>1</v>
      </c>
      <c r="S4890" s="137" t="s">
        <v>2419</v>
      </c>
      <c r="T4890" s="62">
        <v>700878750</v>
      </c>
      <c r="U4890" s="62">
        <v>678133632.87</v>
      </c>
      <c r="Z4890" s="54" t="s">
        <v>68</v>
      </c>
      <c r="AA4890" s="132">
        <v>7.3748156296092601E-7</v>
      </c>
      <c r="AJ4890" s="42"/>
      <c r="AM4890" s="42"/>
      <c r="AN4890" s="42"/>
      <c r="AO4890" s="42"/>
      <c r="AP4890" s="42"/>
      <c r="AY4890" s="42"/>
      <c r="AZ4890" s="42"/>
      <c r="BA4890" s="42"/>
      <c r="BB4890" s="42"/>
      <c r="BN4890" s="54" t="s">
        <v>4578</v>
      </c>
      <c r="BO4890" s="58" t="str">
        <f t="shared" si="76"/>
        <v>境内资产</v>
      </c>
      <c r="BP4890" s="58" t="str">
        <f>IF(M4890="",VLOOKUP(D4890,Sheet4!$A$1:$B$92,2,0),VLOOKUP(Q4890,Sheet4!$A$1:$B$92,2,0))</f>
        <v>保险资产管理产品</v>
      </c>
    </row>
    <row r="4891" spans="1:68" s="58" customFormat="1" ht="12.75" customHeight="1">
      <c r="A4891" s="64" t="s">
        <v>2071</v>
      </c>
      <c r="B4891" s="54" t="s">
        <v>2072</v>
      </c>
      <c r="C4891" s="252" t="s">
        <v>5552</v>
      </c>
      <c r="D4891" s="252" t="s">
        <v>678</v>
      </c>
      <c r="E4891" s="54" t="s">
        <v>2832</v>
      </c>
      <c r="F4891" s="54" t="s">
        <v>2072</v>
      </c>
      <c r="G4891" s="54">
        <v>144</v>
      </c>
      <c r="H4891" s="323">
        <v>4492.8</v>
      </c>
      <c r="I4891" s="323">
        <v>3299.04</v>
      </c>
      <c r="J4891" s="42"/>
      <c r="K4891" s="42"/>
      <c r="L4891" s="42" t="s">
        <v>4489</v>
      </c>
      <c r="M4891" s="42" t="s">
        <v>3422</v>
      </c>
      <c r="N4891" s="42" t="s">
        <v>2423</v>
      </c>
      <c r="O4891" s="137" t="s">
        <v>3423</v>
      </c>
      <c r="P4891" s="42" t="s">
        <v>64</v>
      </c>
      <c r="Q4891" s="42" t="s">
        <v>65</v>
      </c>
      <c r="R4891" s="42">
        <v>1</v>
      </c>
      <c r="S4891" s="137" t="s">
        <v>2419</v>
      </c>
      <c r="T4891" s="62">
        <v>700878750</v>
      </c>
      <c r="U4891" s="62">
        <v>678133632.87</v>
      </c>
      <c r="Z4891" s="54" t="s">
        <v>68</v>
      </c>
      <c r="AA4891" s="132">
        <v>1.44E-6</v>
      </c>
      <c r="AJ4891" s="42"/>
      <c r="AM4891" s="42"/>
      <c r="AN4891" s="42"/>
      <c r="AO4891" s="42"/>
      <c r="AP4891" s="42"/>
      <c r="AY4891" s="42"/>
      <c r="AZ4891" s="42"/>
      <c r="BA4891" s="42"/>
      <c r="BB4891" s="42"/>
      <c r="BN4891" s="54" t="s">
        <v>4578</v>
      </c>
      <c r="BO4891" s="58" t="str">
        <f t="shared" si="76"/>
        <v>境内资产</v>
      </c>
      <c r="BP4891" s="58" t="str">
        <f>IF(M4891="",VLOOKUP(D4891,Sheet4!$A$1:$B$92,2,0),VLOOKUP(Q4891,Sheet4!$A$1:$B$92,2,0))</f>
        <v>保险资产管理产品</v>
      </c>
    </row>
    <row r="4892" spans="1:68" s="58" customFormat="1" ht="12.75" customHeight="1">
      <c r="A4892" s="64" t="s">
        <v>2073</v>
      </c>
      <c r="B4892" s="54" t="s">
        <v>2074</v>
      </c>
      <c r="C4892" s="252" t="s">
        <v>5552</v>
      </c>
      <c r="D4892" s="252" t="s">
        <v>678</v>
      </c>
      <c r="E4892" s="54" t="s">
        <v>2833</v>
      </c>
      <c r="F4892" s="54" t="s">
        <v>2074</v>
      </c>
      <c r="G4892" s="54">
        <v>135</v>
      </c>
      <c r="H4892" s="323">
        <v>2577.15</v>
      </c>
      <c r="I4892" s="323">
        <v>3626.1</v>
      </c>
      <c r="J4892" s="42"/>
      <c r="K4892" s="42"/>
      <c r="L4892" s="42" t="s">
        <v>4489</v>
      </c>
      <c r="M4892" s="42" t="s">
        <v>3422</v>
      </c>
      <c r="N4892" s="42" t="s">
        <v>2423</v>
      </c>
      <c r="O4892" s="137" t="s">
        <v>3423</v>
      </c>
      <c r="P4892" s="42" t="s">
        <v>64</v>
      </c>
      <c r="Q4892" s="42" t="s">
        <v>65</v>
      </c>
      <c r="R4892" s="42">
        <v>1</v>
      </c>
      <c r="S4892" s="137" t="s">
        <v>2419</v>
      </c>
      <c r="T4892" s="62">
        <v>700878750</v>
      </c>
      <c r="U4892" s="62">
        <v>678133632.87</v>
      </c>
      <c r="Z4892" s="54" t="s">
        <v>68</v>
      </c>
      <c r="AA4892" s="132">
        <v>1.249884269975E-6</v>
      </c>
      <c r="AJ4892" s="42"/>
      <c r="AM4892" s="42"/>
      <c r="AN4892" s="42"/>
      <c r="AO4892" s="42"/>
      <c r="AP4892" s="42"/>
      <c r="AY4892" s="42"/>
      <c r="AZ4892" s="42"/>
      <c r="BA4892" s="42"/>
      <c r="BB4892" s="42"/>
      <c r="BN4892" s="54" t="s">
        <v>4578</v>
      </c>
      <c r="BO4892" s="58" t="str">
        <f t="shared" si="76"/>
        <v>境内资产</v>
      </c>
      <c r="BP4892" s="58" t="str">
        <f>IF(M4892="",VLOOKUP(D4892,Sheet4!$A$1:$B$92,2,0),VLOOKUP(Q4892,Sheet4!$A$1:$B$92,2,0))</f>
        <v>保险资产管理产品</v>
      </c>
    </row>
    <row r="4893" spans="1:68" s="58" customFormat="1" ht="12.75" customHeight="1">
      <c r="A4893" s="64" t="s">
        <v>2834</v>
      </c>
      <c r="B4893" s="54" t="s">
        <v>2835</v>
      </c>
      <c r="C4893" s="252" t="s">
        <v>5552</v>
      </c>
      <c r="D4893" s="252" t="s">
        <v>672</v>
      </c>
      <c r="E4893" s="54" t="s">
        <v>2836</v>
      </c>
      <c r="F4893" s="54" t="s">
        <v>2835</v>
      </c>
      <c r="G4893" s="129">
        <v>102000</v>
      </c>
      <c r="H4893" s="323">
        <v>424873.12</v>
      </c>
      <c r="I4893" s="323">
        <v>440640</v>
      </c>
      <c r="J4893" s="42"/>
      <c r="K4893" s="42"/>
      <c r="L4893" s="42" t="s">
        <v>4489</v>
      </c>
      <c r="M4893" s="42" t="s">
        <v>3422</v>
      </c>
      <c r="N4893" s="42" t="s">
        <v>2423</v>
      </c>
      <c r="O4893" s="137" t="s">
        <v>3423</v>
      </c>
      <c r="P4893" s="42" t="s">
        <v>64</v>
      </c>
      <c r="Q4893" s="42" t="s">
        <v>65</v>
      </c>
      <c r="R4893" s="42">
        <v>1</v>
      </c>
      <c r="S4893" s="137" t="s">
        <v>2419</v>
      </c>
      <c r="T4893" s="62">
        <v>700878750</v>
      </c>
      <c r="U4893" s="62">
        <v>678133632.87</v>
      </c>
      <c r="Z4893" s="54" t="s">
        <v>280</v>
      </c>
      <c r="AA4893" s="132">
        <v>8.4247939950577597E-7</v>
      </c>
      <c r="AJ4893" s="42"/>
      <c r="AM4893" s="42"/>
      <c r="AN4893" s="42"/>
      <c r="AO4893" s="42"/>
      <c r="AP4893" s="42"/>
      <c r="AY4893" s="42"/>
      <c r="AZ4893" s="42"/>
      <c r="BA4893" s="42"/>
      <c r="BB4893" s="42"/>
      <c r="BN4893" s="54" t="s">
        <v>4578</v>
      </c>
      <c r="BO4893" s="58" t="str">
        <f t="shared" si="76"/>
        <v>境内资产</v>
      </c>
      <c r="BP4893" s="58" t="str">
        <f>IF(M4893="",VLOOKUP(D4893,Sheet4!$A$1:$B$92,2,0),VLOOKUP(Q4893,Sheet4!$A$1:$B$92,2,0))</f>
        <v>保险资产管理产品</v>
      </c>
    </row>
    <row r="4894" spans="1:68" s="58" customFormat="1" ht="12.75" customHeight="1">
      <c r="A4894" s="64" t="s">
        <v>1954</v>
      </c>
      <c r="B4894" s="54" t="s">
        <v>1390</v>
      </c>
      <c r="C4894" s="252" t="s">
        <v>5552</v>
      </c>
      <c r="D4894" s="252" t="s">
        <v>672</v>
      </c>
      <c r="E4894" s="54" t="s">
        <v>2837</v>
      </c>
      <c r="F4894" s="54" t="s">
        <v>1390</v>
      </c>
      <c r="G4894" s="129">
        <v>56000</v>
      </c>
      <c r="H4894" s="323">
        <v>899544.13</v>
      </c>
      <c r="I4894" s="323">
        <v>996800</v>
      </c>
      <c r="J4894" s="42"/>
      <c r="K4894" s="42"/>
      <c r="L4894" s="42" t="s">
        <v>4489</v>
      </c>
      <c r="M4894" s="42" t="s">
        <v>3422</v>
      </c>
      <c r="N4894" s="42" t="s">
        <v>2423</v>
      </c>
      <c r="O4894" s="137" t="s">
        <v>3423</v>
      </c>
      <c r="P4894" s="42" t="s">
        <v>64</v>
      </c>
      <c r="Q4894" s="42" t="s">
        <v>65</v>
      </c>
      <c r="R4894" s="42">
        <v>1</v>
      </c>
      <c r="S4894" s="137" t="s">
        <v>2419</v>
      </c>
      <c r="T4894" s="62">
        <v>700878750</v>
      </c>
      <c r="U4894" s="62">
        <v>678133632.87</v>
      </c>
      <c r="Z4894" s="54" t="s">
        <v>280</v>
      </c>
      <c r="AA4894" s="132">
        <v>4.67825169736169E-6</v>
      </c>
      <c r="AJ4894" s="42"/>
      <c r="AM4894" s="42"/>
      <c r="AN4894" s="42"/>
      <c r="AO4894" s="42"/>
      <c r="AP4894" s="42"/>
      <c r="AY4894" s="42"/>
      <c r="AZ4894" s="42"/>
      <c r="BA4894" s="42"/>
      <c r="BB4894" s="42"/>
      <c r="BN4894" s="54" t="s">
        <v>4578</v>
      </c>
      <c r="BO4894" s="58" t="str">
        <f t="shared" si="76"/>
        <v>境内资产</v>
      </c>
      <c r="BP4894" s="58" t="str">
        <f>IF(M4894="",VLOOKUP(D4894,Sheet4!$A$1:$B$92,2,0),VLOOKUP(Q4894,Sheet4!$A$1:$B$92,2,0))</f>
        <v>保险资产管理产品</v>
      </c>
    </row>
    <row r="4895" spans="1:68" s="58" customFormat="1" ht="12.75" customHeight="1">
      <c r="A4895" s="64" t="s">
        <v>2838</v>
      </c>
      <c r="B4895" s="54" t="s">
        <v>2839</v>
      </c>
      <c r="C4895" s="252" t="s">
        <v>5552</v>
      </c>
      <c r="D4895" s="252" t="s">
        <v>672</v>
      </c>
      <c r="E4895" s="54" t="s">
        <v>2840</v>
      </c>
      <c r="F4895" s="54" t="s">
        <v>2839</v>
      </c>
      <c r="G4895" s="129">
        <v>142600</v>
      </c>
      <c r="H4895" s="323">
        <v>512547</v>
      </c>
      <c r="I4895" s="323">
        <v>497674</v>
      </c>
      <c r="J4895" s="42"/>
      <c r="K4895" s="42"/>
      <c r="L4895" s="42" t="s">
        <v>4489</v>
      </c>
      <c r="M4895" s="42" t="s">
        <v>3422</v>
      </c>
      <c r="N4895" s="42" t="s">
        <v>2423</v>
      </c>
      <c r="O4895" s="137" t="s">
        <v>3423</v>
      </c>
      <c r="P4895" s="42" t="s">
        <v>64</v>
      </c>
      <c r="Q4895" s="42" t="s">
        <v>65</v>
      </c>
      <c r="R4895" s="42">
        <v>1</v>
      </c>
      <c r="S4895" s="137" t="s">
        <v>2419</v>
      </c>
      <c r="T4895" s="62">
        <v>700878750</v>
      </c>
      <c r="U4895" s="62">
        <v>678133632.87</v>
      </c>
      <c r="Z4895" s="54" t="s">
        <v>280</v>
      </c>
      <c r="AA4895" s="132">
        <v>4.6017617901422298E-6</v>
      </c>
      <c r="AJ4895" s="42"/>
      <c r="AM4895" s="42"/>
      <c r="AN4895" s="42"/>
      <c r="AO4895" s="42"/>
      <c r="AP4895" s="42"/>
      <c r="AY4895" s="42"/>
      <c r="AZ4895" s="42"/>
      <c r="BA4895" s="42"/>
      <c r="BB4895" s="42"/>
      <c r="BN4895" s="54" t="s">
        <v>4578</v>
      </c>
      <c r="BO4895" s="58" t="str">
        <f t="shared" si="76"/>
        <v>境内资产</v>
      </c>
      <c r="BP4895" s="58" t="str">
        <f>IF(M4895="",VLOOKUP(D4895,Sheet4!$A$1:$B$92,2,0),VLOOKUP(Q4895,Sheet4!$A$1:$B$92,2,0))</f>
        <v>保险资产管理产品</v>
      </c>
    </row>
    <row r="4896" spans="1:68" s="58" customFormat="1" ht="12.75" customHeight="1">
      <c r="A4896" s="64" t="s">
        <v>2841</v>
      </c>
      <c r="B4896" s="54" t="s">
        <v>2842</v>
      </c>
      <c r="C4896" s="252" t="s">
        <v>5552</v>
      </c>
      <c r="D4896" s="252" t="s">
        <v>672</v>
      </c>
      <c r="E4896" s="54" t="s">
        <v>2843</v>
      </c>
      <c r="F4896" s="54" t="s">
        <v>2842</v>
      </c>
      <c r="G4896" s="129">
        <v>34900</v>
      </c>
      <c r="H4896" s="323">
        <v>310701</v>
      </c>
      <c r="I4896" s="323">
        <v>296650</v>
      </c>
      <c r="J4896" s="42"/>
      <c r="K4896" s="42"/>
      <c r="L4896" s="42" t="s">
        <v>4489</v>
      </c>
      <c r="M4896" s="42" t="s">
        <v>3422</v>
      </c>
      <c r="N4896" s="42" t="s">
        <v>2423</v>
      </c>
      <c r="O4896" s="137" t="s">
        <v>3423</v>
      </c>
      <c r="P4896" s="42" t="s">
        <v>64</v>
      </c>
      <c r="Q4896" s="42" t="s">
        <v>65</v>
      </c>
      <c r="R4896" s="42">
        <v>1</v>
      </c>
      <c r="S4896" s="137" t="s">
        <v>2419</v>
      </c>
      <c r="T4896" s="62">
        <v>700878750</v>
      </c>
      <c r="U4896" s="62">
        <v>678133632.87</v>
      </c>
      <c r="Z4896" s="54" t="s">
        <v>68</v>
      </c>
      <c r="AA4896" s="132">
        <v>1.6178262333515601E-5</v>
      </c>
      <c r="AJ4896" s="42"/>
      <c r="AM4896" s="42"/>
      <c r="AN4896" s="42"/>
      <c r="AO4896" s="42"/>
      <c r="AP4896" s="42"/>
      <c r="AY4896" s="42"/>
      <c r="AZ4896" s="42"/>
      <c r="BA4896" s="42"/>
      <c r="BB4896" s="42"/>
      <c r="BN4896" s="54" t="s">
        <v>4578</v>
      </c>
      <c r="BO4896" s="58" t="str">
        <f t="shared" si="76"/>
        <v>境内资产</v>
      </c>
      <c r="BP4896" s="58" t="str">
        <f>IF(M4896="",VLOOKUP(D4896,Sheet4!$A$1:$B$92,2,0),VLOOKUP(Q4896,Sheet4!$A$1:$B$92,2,0))</f>
        <v>保险资产管理产品</v>
      </c>
    </row>
    <row r="4897" spans="1:68" s="58" customFormat="1" ht="12.75" customHeight="1">
      <c r="A4897" s="64" t="s">
        <v>2844</v>
      </c>
      <c r="B4897" s="54" t="s">
        <v>2845</v>
      </c>
      <c r="C4897" s="252" t="s">
        <v>5552</v>
      </c>
      <c r="D4897" s="252" t="s">
        <v>672</v>
      </c>
      <c r="E4897" s="54" t="s">
        <v>2846</v>
      </c>
      <c r="F4897" s="54" t="s">
        <v>2845</v>
      </c>
      <c r="G4897" s="129">
        <v>59000</v>
      </c>
      <c r="H4897" s="323">
        <v>575906</v>
      </c>
      <c r="I4897" s="323">
        <v>534540</v>
      </c>
      <c r="J4897" s="42"/>
      <c r="K4897" s="42"/>
      <c r="L4897" s="42" t="s">
        <v>4489</v>
      </c>
      <c r="M4897" s="42" t="s">
        <v>3422</v>
      </c>
      <c r="N4897" s="42" t="s">
        <v>2423</v>
      </c>
      <c r="O4897" s="137" t="s">
        <v>3423</v>
      </c>
      <c r="P4897" s="42" t="s">
        <v>64</v>
      </c>
      <c r="Q4897" s="42" t="s">
        <v>65</v>
      </c>
      <c r="R4897" s="42">
        <v>1</v>
      </c>
      <c r="S4897" s="137" t="s">
        <v>2419</v>
      </c>
      <c r="T4897" s="62">
        <v>700878750</v>
      </c>
      <c r="U4897" s="62">
        <v>678133632.87</v>
      </c>
      <c r="Z4897" s="54" t="s">
        <v>68</v>
      </c>
      <c r="AA4897" s="132">
        <v>6.4725457815861394E-5</v>
      </c>
      <c r="AJ4897" s="42"/>
      <c r="AM4897" s="42"/>
      <c r="AN4897" s="42"/>
      <c r="AO4897" s="42"/>
      <c r="AP4897" s="42"/>
      <c r="AY4897" s="42"/>
      <c r="AZ4897" s="42"/>
      <c r="BA4897" s="42"/>
      <c r="BB4897" s="42"/>
      <c r="BN4897" s="54" t="s">
        <v>4578</v>
      </c>
      <c r="BO4897" s="58" t="str">
        <f t="shared" si="76"/>
        <v>境内资产</v>
      </c>
      <c r="BP4897" s="58" t="str">
        <f>IF(M4897="",VLOOKUP(D4897,Sheet4!$A$1:$B$92,2,0),VLOOKUP(Q4897,Sheet4!$A$1:$B$92,2,0))</f>
        <v>保险资产管理产品</v>
      </c>
    </row>
    <row r="4898" spans="1:68" s="58" customFormat="1" ht="12.75" customHeight="1">
      <c r="A4898" s="64" t="s">
        <v>2847</v>
      </c>
      <c r="B4898" s="54" t="s">
        <v>2848</v>
      </c>
      <c r="C4898" s="252" t="s">
        <v>5552</v>
      </c>
      <c r="D4898" s="252" t="s">
        <v>672</v>
      </c>
      <c r="E4898" s="54" t="s">
        <v>2849</v>
      </c>
      <c r="F4898" s="54" t="s">
        <v>2848</v>
      </c>
      <c r="G4898" s="129">
        <v>31000</v>
      </c>
      <c r="H4898" s="323">
        <v>296203.93</v>
      </c>
      <c r="I4898" s="323">
        <v>322710</v>
      </c>
      <c r="J4898" s="42"/>
      <c r="K4898" s="42"/>
      <c r="L4898" s="42" t="s">
        <v>4489</v>
      </c>
      <c r="M4898" s="42" t="s">
        <v>3422</v>
      </c>
      <c r="N4898" s="42" t="s">
        <v>2423</v>
      </c>
      <c r="O4898" s="137" t="s">
        <v>3423</v>
      </c>
      <c r="P4898" s="42" t="s">
        <v>64</v>
      </c>
      <c r="Q4898" s="42" t="s">
        <v>65</v>
      </c>
      <c r="R4898" s="42">
        <v>1</v>
      </c>
      <c r="S4898" s="137" t="s">
        <v>2419</v>
      </c>
      <c r="T4898" s="62">
        <v>700878750</v>
      </c>
      <c r="U4898" s="62">
        <v>678133632.87</v>
      </c>
      <c r="Z4898" s="54" t="s">
        <v>68</v>
      </c>
      <c r="AA4898" s="132">
        <v>2.5081781007882501E-5</v>
      </c>
      <c r="AJ4898" s="42"/>
      <c r="AM4898" s="42"/>
      <c r="AN4898" s="42"/>
      <c r="AO4898" s="42"/>
      <c r="AP4898" s="42"/>
      <c r="AY4898" s="42"/>
      <c r="AZ4898" s="42"/>
      <c r="BA4898" s="42"/>
      <c r="BB4898" s="42"/>
      <c r="BN4898" s="54" t="s">
        <v>4578</v>
      </c>
      <c r="BO4898" s="58" t="str">
        <f t="shared" si="76"/>
        <v>境内资产</v>
      </c>
      <c r="BP4898" s="58" t="str">
        <f>IF(M4898="",VLOOKUP(D4898,Sheet4!$A$1:$B$92,2,0),VLOOKUP(Q4898,Sheet4!$A$1:$B$92,2,0))</f>
        <v>保险资产管理产品</v>
      </c>
    </row>
    <row r="4899" spans="1:68" s="58" customFormat="1" ht="12.75" customHeight="1">
      <c r="A4899" s="64" t="s">
        <v>2850</v>
      </c>
      <c r="B4899" s="54" t="s">
        <v>2851</v>
      </c>
      <c r="C4899" s="252" t="s">
        <v>5552</v>
      </c>
      <c r="D4899" s="252" t="s">
        <v>672</v>
      </c>
      <c r="E4899" s="54" t="s">
        <v>2852</v>
      </c>
      <c r="F4899" s="54" t="s">
        <v>2851</v>
      </c>
      <c r="G4899" s="129">
        <v>51200</v>
      </c>
      <c r="H4899" s="323">
        <v>467572.78</v>
      </c>
      <c r="I4899" s="323">
        <v>370688</v>
      </c>
      <c r="J4899" s="42"/>
      <c r="K4899" s="42"/>
      <c r="L4899" s="42" t="s">
        <v>4489</v>
      </c>
      <c r="M4899" s="42" t="s">
        <v>3422</v>
      </c>
      <c r="N4899" s="42" t="s">
        <v>2423</v>
      </c>
      <c r="O4899" s="137" t="s">
        <v>3423</v>
      </c>
      <c r="P4899" s="42" t="s">
        <v>64</v>
      </c>
      <c r="Q4899" s="42" t="s">
        <v>65</v>
      </c>
      <c r="R4899" s="42">
        <v>1</v>
      </c>
      <c r="S4899" s="137" t="s">
        <v>2419</v>
      </c>
      <c r="T4899" s="62">
        <v>700878750</v>
      </c>
      <c r="U4899" s="62">
        <v>678133632.87</v>
      </c>
      <c r="Z4899" s="54" t="s">
        <v>68</v>
      </c>
      <c r="AA4899" s="132">
        <v>2.2625521924666999E-5</v>
      </c>
      <c r="AJ4899" s="42"/>
      <c r="AM4899" s="42"/>
      <c r="AN4899" s="42"/>
      <c r="AO4899" s="42"/>
      <c r="AP4899" s="42"/>
      <c r="AY4899" s="42"/>
      <c r="AZ4899" s="42"/>
      <c r="BA4899" s="42"/>
      <c r="BB4899" s="42"/>
      <c r="BN4899" s="54" t="s">
        <v>4578</v>
      </c>
      <c r="BO4899" s="58" t="str">
        <f t="shared" si="76"/>
        <v>境内资产</v>
      </c>
      <c r="BP4899" s="58" t="str">
        <f>IF(M4899="",VLOOKUP(D4899,Sheet4!$A$1:$B$92,2,0),VLOOKUP(Q4899,Sheet4!$A$1:$B$92,2,0))</f>
        <v>保险资产管理产品</v>
      </c>
    </row>
    <row r="4900" spans="1:68" s="58" customFormat="1" ht="12.75" customHeight="1">
      <c r="A4900" s="64" t="s">
        <v>2853</v>
      </c>
      <c r="B4900" s="54" t="s">
        <v>2854</v>
      </c>
      <c r="C4900" s="252" t="s">
        <v>5552</v>
      </c>
      <c r="D4900" s="252" t="s">
        <v>672</v>
      </c>
      <c r="E4900" s="54" t="s">
        <v>2855</v>
      </c>
      <c r="F4900" s="54" t="s">
        <v>2854</v>
      </c>
      <c r="G4900" s="129">
        <v>22400</v>
      </c>
      <c r="H4900" s="323">
        <v>449539</v>
      </c>
      <c r="I4900" s="323">
        <v>422464</v>
      </c>
      <c r="J4900" s="42"/>
      <c r="K4900" s="42"/>
      <c r="L4900" s="42" t="s">
        <v>4489</v>
      </c>
      <c r="M4900" s="42" t="s">
        <v>3422</v>
      </c>
      <c r="N4900" s="42" t="s">
        <v>2423</v>
      </c>
      <c r="O4900" s="137" t="s">
        <v>3423</v>
      </c>
      <c r="P4900" s="42" t="s">
        <v>64</v>
      </c>
      <c r="Q4900" s="42" t="s">
        <v>65</v>
      </c>
      <c r="R4900" s="42">
        <v>1</v>
      </c>
      <c r="S4900" s="137" t="s">
        <v>2419</v>
      </c>
      <c r="T4900" s="62">
        <v>700878750</v>
      </c>
      <c r="U4900" s="62">
        <v>678133632.87</v>
      </c>
      <c r="Z4900" s="54" t="s">
        <v>68</v>
      </c>
      <c r="AA4900" s="132">
        <v>5.91011669367369E-6</v>
      </c>
      <c r="AJ4900" s="42"/>
      <c r="AM4900" s="42"/>
      <c r="AN4900" s="42"/>
      <c r="AO4900" s="42"/>
      <c r="AP4900" s="42"/>
      <c r="AY4900" s="42"/>
      <c r="AZ4900" s="42"/>
      <c r="BA4900" s="42"/>
      <c r="BB4900" s="42"/>
      <c r="BN4900" s="54" t="s">
        <v>4578</v>
      </c>
      <c r="BO4900" s="58" t="str">
        <f t="shared" si="76"/>
        <v>境内资产</v>
      </c>
      <c r="BP4900" s="58" t="str">
        <f>IF(M4900="",VLOOKUP(D4900,Sheet4!$A$1:$B$92,2,0),VLOOKUP(Q4900,Sheet4!$A$1:$B$92,2,0))</f>
        <v>保险资产管理产品</v>
      </c>
    </row>
    <row r="4901" spans="1:68" s="58" customFormat="1" ht="12.75" customHeight="1">
      <c r="A4901" s="64" t="s">
        <v>2856</v>
      </c>
      <c r="B4901" s="54" t="s">
        <v>2857</v>
      </c>
      <c r="C4901" s="252" t="s">
        <v>5552</v>
      </c>
      <c r="D4901" s="252" t="s">
        <v>672</v>
      </c>
      <c r="E4901" s="54" t="s">
        <v>2858</v>
      </c>
      <c r="F4901" s="54" t="s">
        <v>2857</v>
      </c>
      <c r="G4901" s="129">
        <v>18800</v>
      </c>
      <c r="H4901" s="323">
        <v>208400</v>
      </c>
      <c r="I4901" s="323">
        <v>160176</v>
      </c>
      <c r="J4901" s="42"/>
      <c r="K4901" s="42"/>
      <c r="L4901" s="42" t="s">
        <v>4489</v>
      </c>
      <c r="M4901" s="42" t="s">
        <v>3422</v>
      </c>
      <c r="N4901" s="42" t="s">
        <v>2423</v>
      </c>
      <c r="O4901" s="137" t="s">
        <v>3423</v>
      </c>
      <c r="P4901" s="42" t="s">
        <v>64</v>
      </c>
      <c r="Q4901" s="42" t="s">
        <v>65</v>
      </c>
      <c r="R4901" s="42">
        <v>1</v>
      </c>
      <c r="S4901" s="137" t="s">
        <v>2419</v>
      </c>
      <c r="T4901" s="62">
        <v>700878750</v>
      </c>
      <c r="U4901" s="62">
        <v>678133632.87</v>
      </c>
      <c r="Z4901" s="54" t="s">
        <v>68</v>
      </c>
      <c r="AA4901" s="132">
        <v>1.0821585008602699E-5</v>
      </c>
      <c r="AJ4901" s="42"/>
      <c r="AM4901" s="42"/>
      <c r="AN4901" s="42"/>
      <c r="AO4901" s="42"/>
      <c r="AP4901" s="42"/>
      <c r="AY4901" s="42"/>
      <c r="AZ4901" s="42"/>
      <c r="BA4901" s="42"/>
      <c r="BB4901" s="42"/>
      <c r="BN4901" s="54" t="s">
        <v>4578</v>
      </c>
      <c r="BO4901" s="58" t="str">
        <f t="shared" si="76"/>
        <v>境内资产</v>
      </c>
      <c r="BP4901" s="58" t="str">
        <f>IF(M4901="",VLOOKUP(D4901,Sheet4!$A$1:$B$92,2,0),VLOOKUP(Q4901,Sheet4!$A$1:$B$92,2,0))</f>
        <v>保险资产管理产品</v>
      </c>
    </row>
    <row r="4902" spans="1:68" s="58" customFormat="1" ht="12.75" customHeight="1">
      <c r="A4902" s="64" t="s">
        <v>2859</v>
      </c>
      <c r="B4902" s="54" t="s">
        <v>2860</v>
      </c>
      <c r="C4902" s="252" t="s">
        <v>5552</v>
      </c>
      <c r="D4902" s="252" t="s">
        <v>672</v>
      </c>
      <c r="E4902" s="54" t="s">
        <v>2861</v>
      </c>
      <c r="F4902" s="54" t="s">
        <v>2860</v>
      </c>
      <c r="G4902" s="129">
        <v>30100</v>
      </c>
      <c r="H4902" s="323">
        <v>294047</v>
      </c>
      <c r="I4902" s="323">
        <v>238091</v>
      </c>
      <c r="J4902" s="42"/>
      <c r="K4902" s="42"/>
      <c r="L4902" s="42" t="s">
        <v>4489</v>
      </c>
      <c r="M4902" s="42" t="s">
        <v>3422</v>
      </c>
      <c r="N4902" s="42" t="s">
        <v>2423</v>
      </c>
      <c r="O4902" s="137" t="s">
        <v>3423</v>
      </c>
      <c r="P4902" s="42" t="s">
        <v>64</v>
      </c>
      <c r="Q4902" s="42" t="s">
        <v>65</v>
      </c>
      <c r="R4902" s="42">
        <v>1</v>
      </c>
      <c r="S4902" s="137" t="s">
        <v>2419</v>
      </c>
      <c r="T4902" s="62">
        <v>700878750</v>
      </c>
      <c r="U4902" s="62">
        <v>678133632.87</v>
      </c>
      <c r="Z4902" s="54" t="s">
        <v>280</v>
      </c>
      <c r="AA4902" s="132">
        <v>1.1695577667744899E-5</v>
      </c>
      <c r="AJ4902" s="42"/>
      <c r="AM4902" s="42"/>
      <c r="AN4902" s="42"/>
      <c r="AO4902" s="42"/>
      <c r="AP4902" s="42"/>
      <c r="AY4902" s="42"/>
      <c r="AZ4902" s="42"/>
      <c r="BA4902" s="42"/>
      <c r="BB4902" s="42"/>
      <c r="BN4902" s="54" t="s">
        <v>4578</v>
      </c>
      <c r="BO4902" s="58" t="str">
        <f t="shared" si="76"/>
        <v>境内资产</v>
      </c>
      <c r="BP4902" s="58" t="str">
        <f>IF(M4902="",VLOOKUP(D4902,Sheet4!$A$1:$B$92,2,0),VLOOKUP(Q4902,Sheet4!$A$1:$B$92,2,0))</f>
        <v>保险资产管理产品</v>
      </c>
    </row>
    <row r="4903" spans="1:68" s="58" customFormat="1" ht="12.75" customHeight="1">
      <c r="A4903" s="64" t="s">
        <v>2862</v>
      </c>
      <c r="B4903" s="54" t="s">
        <v>2863</v>
      </c>
      <c r="C4903" s="252" t="s">
        <v>5552</v>
      </c>
      <c r="D4903" s="252" t="s">
        <v>672</v>
      </c>
      <c r="E4903" s="54" t="s">
        <v>2864</v>
      </c>
      <c r="F4903" s="54" t="s">
        <v>2863</v>
      </c>
      <c r="G4903" s="129">
        <v>38700</v>
      </c>
      <c r="H4903" s="323">
        <v>495264</v>
      </c>
      <c r="I4903" s="323">
        <v>422217</v>
      </c>
      <c r="J4903" s="42"/>
      <c r="K4903" s="42"/>
      <c r="L4903" s="42" t="s">
        <v>4489</v>
      </c>
      <c r="M4903" s="42" t="s">
        <v>3422</v>
      </c>
      <c r="N4903" s="42" t="s">
        <v>2423</v>
      </c>
      <c r="O4903" s="137" t="s">
        <v>3423</v>
      </c>
      <c r="P4903" s="42" t="s">
        <v>64</v>
      </c>
      <c r="Q4903" s="42" t="s">
        <v>65</v>
      </c>
      <c r="R4903" s="42">
        <v>1</v>
      </c>
      <c r="S4903" s="137" t="s">
        <v>2419</v>
      </c>
      <c r="T4903" s="62">
        <v>700878750</v>
      </c>
      <c r="U4903" s="62">
        <v>678133632.87</v>
      </c>
      <c r="Z4903" s="54" t="s">
        <v>68</v>
      </c>
      <c r="AA4903" s="132">
        <v>1.43346814251751E-5</v>
      </c>
      <c r="AJ4903" s="42"/>
      <c r="AM4903" s="42"/>
      <c r="AN4903" s="42"/>
      <c r="AO4903" s="42"/>
      <c r="AP4903" s="42"/>
      <c r="AY4903" s="42"/>
      <c r="AZ4903" s="42"/>
      <c r="BA4903" s="42"/>
      <c r="BB4903" s="42"/>
      <c r="BN4903" s="54" t="s">
        <v>4578</v>
      </c>
      <c r="BO4903" s="58" t="str">
        <f t="shared" si="76"/>
        <v>境内资产</v>
      </c>
      <c r="BP4903" s="58" t="str">
        <f>IF(M4903="",VLOOKUP(D4903,Sheet4!$A$1:$B$92,2,0),VLOOKUP(Q4903,Sheet4!$A$1:$B$92,2,0))</f>
        <v>保险资产管理产品</v>
      </c>
    </row>
    <row r="4904" spans="1:68" s="58" customFormat="1" ht="12.75" customHeight="1">
      <c r="A4904" s="64" t="s">
        <v>2865</v>
      </c>
      <c r="B4904" s="54" t="s">
        <v>2866</v>
      </c>
      <c r="C4904" s="252" t="s">
        <v>5552</v>
      </c>
      <c r="D4904" s="252" t="s">
        <v>672</v>
      </c>
      <c r="E4904" s="54" t="s">
        <v>2867</v>
      </c>
      <c r="F4904" s="54" t="s">
        <v>2866</v>
      </c>
      <c r="G4904" s="129">
        <v>16800</v>
      </c>
      <c r="H4904" s="323">
        <v>211460.91</v>
      </c>
      <c r="I4904" s="323">
        <v>177072</v>
      </c>
      <c r="J4904" s="42"/>
      <c r="K4904" s="42"/>
      <c r="L4904" s="42" t="s">
        <v>4489</v>
      </c>
      <c r="M4904" s="42" t="s">
        <v>3422</v>
      </c>
      <c r="N4904" s="42" t="s">
        <v>2423</v>
      </c>
      <c r="O4904" s="137" t="s">
        <v>3423</v>
      </c>
      <c r="P4904" s="42" t="s">
        <v>64</v>
      </c>
      <c r="Q4904" s="42" t="s">
        <v>65</v>
      </c>
      <c r="R4904" s="42">
        <v>1</v>
      </c>
      <c r="S4904" s="137" t="s">
        <v>2419</v>
      </c>
      <c r="T4904" s="62">
        <v>700878750</v>
      </c>
      <c r="U4904" s="62">
        <v>678133632.87</v>
      </c>
      <c r="Z4904" s="54" t="s">
        <v>68</v>
      </c>
      <c r="AA4904" s="132">
        <v>1.6541772982143201E-5</v>
      </c>
      <c r="AJ4904" s="42"/>
      <c r="AM4904" s="42"/>
      <c r="AN4904" s="42"/>
      <c r="AO4904" s="42"/>
      <c r="AP4904" s="42"/>
      <c r="AY4904" s="42"/>
      <c r="AZ4904" s="42"/>
      <c r="BA4904" s="42"/>
      <c r="BB4904" s="42"/>
      <c r="BN4904" s="54" t="s">
        <v>4578</v>
      </c>
      <c r="BO4904" s="58" t="str">
        <f t="shared" si="76"/>
        <v>境内资产</v>
      </c>
      <c r="BP4904" s="58" t="str">
        <f>IF(M4904="",VLOOKUP(D4904,Sheet4!$A$1:$B$92,2,0),VLOOKUP(Q4904,Sheet4!$A$1:$B$92,2,0))</f>
        <v>保险资产管理产品</v>
      </c>
    </row>
    <row r="4905" spans="1:68" s="58" customFormat="1" ht="12.75" customHeight="1">
      <c r="A4905" s="64" t="s">
        <v>2868</v>
      </c>
      <c r="B4905" s="54" t="s">
        <v>2869</v>
      </c>
      <c r="C4905" s="252" t="s">
        <v>5552</v>
      </c>
      <c r="D4905" s="252" t="s">
        <v>672</v>
      </c>
      <c r="E4905" s="54" t="s">
        <v>2870</v>
      </c>
      <c r="F4905" s="54" t="s">
        <v>2869</v>
      </c>
      <c r="G4905" s="129">
        <v>22700</v>
      </c>
      <c r="H4905" s="323">
        <v>316866.28999999998</v>
      </c>
      <c r="I4905" s="323">
        <v>177741</v>
      </c>
      <c r="J4905" s="42"/>
      <c r="K4905" s="42"/>
      <c r="L4905" s="42" t="s">
        <v>4489</v>
      </c>
      <c r="M4905" s="42" t="s">
        <v>3422</v>
      </c>
      <c r="N4905" s="42" t="s">
        <v>2423</v>
      </c>
      <c r="O4905" s="137" t="s">
        <v>3423</v>
      </c>
      <c r="P4905" s="42" t="s">
        <v>64</v>
      </c>
      <c r="Q4905" s="42" t="s">
        <v>65</v>
      </c>
      <c r="R4905" s="42">
        <v>1</v>
      </c>
      <c r="S4905" s="137" t="s">
        <v>2419</v>
      </c>
      <c r="T4905" s="62">
        <v>700878750</v>
      </c>
      <c r="U4905" s="62">
        <v>678133632.87</v>
      </c>
      <c r="Z4905" s="54" t="s">
        <v>68</v>
      </c>
      <c r="AA4905" s="132">
        <v>2.01562376397367E-5</v>
      </c>
      <c r="AJ4905" s="42"/>
      <c r="AM4905" s="42"/>
      <c r="AN4905" s="42"/>
      <c r="AO4905" s="42"/>
      <c r="AP4905" s="42"/>
      <c r="AY4905" s="42"/>
      <c r="AZ4905" s="42"/>
      <c r="BA4905" s="42"/>
      <c r="BB4905" s="42"/>
      <c r="BN4905" s="54" t="s">
        <v>4578</v>
      </c>
      <c r="BO4905" s="58" t="str">
        <f t="shared" si="76"/>
        <v>境内资产</v>
      </c>
      <c r="BP4905" s="58" t="str">
        <f>IF(M4905="",VLOOKUP(D4905,Sheet4!$A$1:$B$92,2,0),VLOOKUP(Q4905,Sheet4!$A$1:$B$92,2,0))</f>
        <v>保险资产管理产品</v>
      </c>
    </row>
    <row r="4906" spans="1:68" s="58" customFormat="1" ht="12.75" customHeight="1">
      <c r="A4906" s="64" t="s">
        <v>1957</v>
      </c>
      <c r="B4906" s="54" t="s">
        <v>1958</v>
      </c>
      <c r="C4906" s="252" t="s">
        <v>5552</v>
      </c>
      <c r="D4906" s="252" t="s">
        <v>672</v>
      </c>
      <c r="E4906" s="54" t="s">
        <v>2871</v>
      </c>
      <c r="F4906" s="54" t="s">
        <v>1958</v>
      </c>
      <c r="G4906" s="129">
        <v>34300</v>
      </c>
      <c r="H4906" s="323">
        <v>554703.15</v>
      </c>
      <c r="I4906" s="323">
        <v>577612</v>
      </c>
      <c r="J4906" s="42"/>
      <c r="K4906" s="42"/>
      <c r="L4906" s="42" t="s">
        <v>4489</v>
      </c>
      <c r="M4906" s="42" t="s">
        <v>3422</v>
      </c>
      <c r="N4906" s="42" t="s">
        <v>2423</v>
      </c>
      <c r="O4906" s="137" t="s">
        <v>3423</v>
      </c>
      <c r="P4906" s="42" t="s">
        <v>64</v>
      </c>
      <c r="Q4906" s="42" t="s">
        <v>65</v>
      </c>
      <c r="R4906" s="42">
        <v>1</v>
      </c>
      <c r="S4906" s="137" t="s">
        <v>2419</v>
      </c>
      <c r="T4906" s="62">
        <v>700878750</v>
      </c>
      <c r="U4906" s="62">
        <v>678133632.87</v>
      </c>
      <c r="Z4906" s="54" t="s">
        <v>68</v>
      </c>
      <c r="AA4906" s="132">
        <v>9.98364936121319E-6</v>
      </c>
      <c r="AJ4906" s="42"/>
      <c r="AM4906" s="42"/>
      <c r="AN4906" s="42"/>
      <c r="AO4906" s="42"/>
      <c r="AP4906" s="42"/>
      <c r="AY4906" s="42"/>
      <c r="AZ4906" s="42"/>
      <c r="BA4906" s="42"/>
      <c r="BB4906" s="42"/>
      <c r="BN4906" s="54" t="s">
        <v>4578</v>
      </c>
      <c r="BO4906" s="58" t="str">
        <f t="shared" si="76"/>
        <v>境内资产</v>
      </c>
      <c r="BP4906" s="58" t="str">
        <f>IF(M4906="",VLOOKUP(D4906,Sheet4!$A$1:$B$92,2,0),VLOOKUP(Q4906,Sheet4!$A$1:$B$92,2,0))</f>
        <v>保险资产管理产品</v>
      </c>
    </row>
    <row r="4907" spans="1:68" s="58" customFormat="1" ht="12.75" customHeight="1">
      <c r="A4907" s="64" t="s">
        <v>2872</v>
      </c>
      <c r="B4907" s="54" t="s">
        <v>2873</v>
      </c>
      <c r="C4907" s="252" t="s">
        <v>5552</v>
      </c>
      <c r="D4907" s="252" t="s">
        <v>672</v>
      </c>
      <c r="E4907" s="54" t="s">
        <v>2874</v>
      </c>
      <c r="F4907" s="54" t="s">
        <v>2873</v>
      </c>
      <c r="G4907" s="129">
        <v>73200</v>
      </c>
      <c r="H4907" s="323">
        <v>521759.79</v>
      </c>
      <c r="I4907" s="323">
        <v>623664</v>
      </c>
      <c r="J4907" s="42"/>
      <c r="K4907" s="42"/>
      <c r="L4907" s="42" t="s">
        <v>4489</v>
      </c>
      <c r="M4907" s="42" t="s">
        <v>3422</v>
      </c>
      <c r="N4907" s="42" t="s">
        <v>2423</v>
      </c>
      <c r="O4907" s="137" t="s">
        <v>3423</v>
      </c>
      <c r="P4907" s="42" t="s">
        <v>64</v>
      </c>
      <c r="Q4907" s="42" t="s">
        <v>65</v>
      </c>
      <c r="R4907" s="42">
        <v>1</v>
      </c>
      <c r="S4907" s="137" t="s">
        <v>2419</v>
      </c>
      <c r="T4907" s="62">
        <v>700878750</v>
      </c>
      <c r="U4907" s="62">
        <v>678133632.87</v>
      </c>
      <c r="Z4907" s="54" t="s">
        <v>68</v>
      </c>
      <c r="AA4907" s="132">
        <v>1.11487556953196E-5</v>
      </c>
      <c r="AJ4907" s="42"/>
      <c r="AM4907" s="42"/>
      <c r="AN4907" s="42"/>
      <c r="AO4907" s="42"/>
      <c r="AP4907" s="42"/>
      <c r="AY4907" s="42"/>
      <c r="AZ4907" s="42"/>
      <c r="BA4907" s="42"/>
      <c r="BB4907" s="42"/>
      <c r="BN4907" s="54" t="s">
        <v>4578</v>
      </c>
      <c r="BO4907" s="58" t="str">
        <f t="shared" si="76"/>
        <v>境内资产</v>
      </c>
      <c r="BP4907" s="58" t="str">
        <f>IF(M4907="",VLOOKUP(D4907,Sheet4!$A$1:$B$92,2,0),VLOOKUP(Q4907,Sheet4!$A$1:$B$92,2,0))</f>
        <v>保险资产管理产品</v>
      </c>
    </row>
    <row r="4908" spans="1:68" s="58" customFormat="1" ht="12.75" customHeight="1">
      <c r="A4908" s="64" t="s">
        <v>2875</v>
      </c>
      <c r="B4908" s="54" t="s">
        <v>2876</v>
      </c>
      <c r="C4908" s="252" t="s">
        <v>5552</v>
      </c>
      <c r="D4908" s="252" t="s">
        <v>672</v>
      </c>
      <c r="E4908" s="54" t="s">
        <v>2877</v>
      </c>
      <c r="F4908" s="54" t="s">
        <v>2876</v>
      </c>
      <c r="G4908" s="129">
        <v>22600</v>
      </c>
      <c r="H4908" s="323">
        <v>295029.98</v>
      </c>
      <c r="I4908" s="323">
        <v>222158</v>
      </c>
      <c r="J4908" s="42"/>
      <c r="K4908" s="42"/>
      <c r="L4908" s="42" t="s">
        <v>4489</v>
      </c>
      <c r="M4908" s="42" t="s">
        <v>3422</v>
      </c>
      <c r="N4908" s="42" t="s">
        <v>2423</v>
      </c>
      <c r="O4908" s="137" t="s">
        <v>3423</v>
      </c>
      <c r="P4908" s="42" t="s">
        <v>64</v>
      </c>
      <c r="Q4908" s="42" t="s">
        <v>65</v>
      </c>
      <c r="R4908" s="42">
        <v>1</v>
      </c>
      <c r="S4908" s="137" t="s">
        <v>2419</v>
      </c>
      <c r="T4908" s="62">
        <v>700878750</v>
      </c>
      <c r="U4908" s="62">
        <v>678133632.87</v>
      </c>
      <c r="Z4908" s="54" t="s">
        <v>68</v>
      </c>
      <c r="AA4908" s="132">
        <v>1.21971975677851E-5</v>
      </c>
      <c r="AJ4908" s="42"/>
      <c r="AM4908" s="42"/>
      <c r="AN4908" s="42"/>
      <c r="AO4908" s="42"/>
      <c r="AP4908" s="42"/>
      <c r="AY4908" s="42"/>
      <c r="AZ4908" s="42"/>
      <c r="BA4908" s="42"/>
      <c r="BB4908" s="42"/>
      <c r="BN4908" s="54" t="s">
        <v>4578</v>
      </c>
      <c r="BO4908" s="58" t="str">
        <f t="shared" si="76"/>
        <v>境内资产</v>
      </c>
      <c r="BP4908" s="58" t="str">
        <f>IF(M4908="",VLOOKUP(D4908,Sheet4!$A$1:$B$92,2,0),VLOOKUP(Q4908,Sheet4!$A$1:$B$92,2,0))</f>
        <v>保险资产管理产品</v>
      </c>
    </row>
    <row r="4909" spans="1:68" s="58" customFormat="1" ht="12.75" customHeight="1">
      <c r="A4909" s="64" t="s">
        <v>2878</v>
      </c>
      <c r="B4909" s="54" t="s">
        <v>2879</v>
      </c>
      <c r="C4909" s="252" t="s">
        <v>5552</v>
      </c>
      <c r="D4909" s="252" t="s">
        <v>672</v>
      </c>
      <c r="E4909" s="54" t="s">
        <v>2880</v>
      </c>
      <c r="F4909" s="54" t="s">
        <v>2879</v>
      </c>
      <c r="G4909" s="129">
        <v>26300</v>
      </c>
      <c r="H4909" s="323">
        <v>274510</v>
      </c>
      <c r="I4909" s="323">
        <v>264315</v>
      </c>
      <c r="J4909" s="42"/>
      <c r="K4909" s="42"/>
      <c r="L4909" s="42" t="s">
        <v>4489</v>
      </c>
      <c r="M4909" s="42" t="s">
        <v>3422</v>
      </c>
      <c r="N4909" s="42" t="s">
        <v>2423</v>
      </c>
      <c r="O4909" s="137" t="s">
        <v>3423</v>
      </c>
      <c r="P4909" s="42" t="s">
        <v>64</v>
      </c>
      <c r="Q4909" s="42" t="s">
        <v>65</v>
      </c>
      <c r="R4909" s="42">
        <v>1</v>
      </c>
      <c r="S4909" s="137" t="s">
        <v>2419</v>
      </c>
      <c r="T4909" s="62">
        <v>700878750</v>
      </c>
      <c r="U4909" s="62">
        <v>678133632.87</v>
      </c>
      <c r="Z4909" s="54" t="s">
        <v>68</v>
      </c>
      <c r="AA4909" s="132">
        <v>1.8521126760563402E-5</v>
      </c>
      <c r="AJ4909" s="42"/>
      <c r="AM4909" s="42"/>
      <c r="AN4909" s="42"/>
      <c r="AO4909" s="42"/>
      <c r="AP4909" s="42"/>
      <c r="AY4909" s="42"/>
      <c r="AZ4909" s="42"/>
      <c r="BA4909" s="42"/>
      <c r="BB4909" s="42"/>
      <c r="BN4909" s="54" t="s">
        <v>4578</v>
      </c>
      <c r="BO4909" s="58" t="str">
        <f t="shared" si="76"/>
        <v>境内资产</v>
      </c>
      <c r="BP4909" s="58" t="str">
        <f>IF(M4909="",VLOOKUP(D4909,Sheet4!$A$1:$B$92,2,0),VLOOKUP(Q4909,Sheet4!$A$1:$B$92,2,0))</f>
        <v>保险资产管理产品</v>
      </c>
    </row>
    <row r="4910" spans="1:68" s="58" customFormat="1" ht="12.75" customHeight="1">
      <c r="A4910" s="64" t="s">
        <v>2881</v>
      </c>
      <c r="B4910" s="54" t="s">
        <v>2882</v>
      </c>
      <c r="C4910" s="252" t="s">
        <v>5552</v>
      </c>
      <c r="D4910" s="252" t="s">
        <v>672</v>
      </c>
      <c r="E4910" s="54" t="s">
        <v>2883</v>
      </c>
      <c r="F4910" s="54" t="s">
        <v>2882</v>
      </c>
      <c r="G4910" s="129">
        <v>60000</v>
      </c>
      <c r="H4910" s="323">
        <v>225725</v>
      </c>
      <c r="I4910" s="323">
        <v>204600</v>
      </c>
      <c r="J4910" s="42"/>
      <c r="K4910" s="42"/>
      <c r="L4910" s="42" t="s">
        <v>4489</v>
      </c>
      <c r="M4910" s="42" t="s">
        <v>3422</v>
      </c>
      <c r="N4910" s="42" t="s">
        <v>2423</v>
      </c>
      <c r="O4910" s="137" t="s">
        <v>3423</v>
      </c>
      <c r="P4910" s="42" t="s">
        <v>64</v>
      </c>
      <c r="Q4910" s="42" t="s">
        <v>65</v>
      </c>
      <c r="R4910" s="42">
        <v>1</v>
      </c>
      <c r="S4910" s="137" t="s">
        <v>2419</v>
      </c>
      <c r="T4910" s="62">
        <v>700878750</v>
      </c>
      <c r="U4910" s="62">
        <v>678133632.87</v>
      </c>
      <c r="Z4910" s="54" t="s">
        <v>68</v>
      </c>
      <c r="AA4910" s="132">
        <v>9.7366337751650608E-6</v>
      </c>
      <c r="AJ4910" s="42"/>
      <c r="AM4910" s="42"/>
      <c r="AN4910" s="42"/>
      <c r="AO4910" s="42"/>
      <c r="AP4910" s="42"/>
      <c r="AY4910" s="42"/>
      <c r="AZ4910" s="42"/>
      <c r="BA4910" s="42"/>
      <c r="BB4910" s="42"/>
      <c r="BN4910" s="54" t="s">
        <v>4578</v>
      </c>
      <c r="BO4910" s="58" t="str">
        <f t="shared" si="76"/>
        <v>境内资产</v>
      </c>
      <c r="BP4910" s="58" t="str">
        <f>IF(M4910="",VLOOKUP(D4910,Sheet4!$A$1:$B$92,2,0),VLOOKUP(Q4910,Sheet4!$A$1:$B$92,2,0))</f>
        <v>保险资产管理产品</v>
      </c>
    </row>
    <row r="4911" spans="1:68" s="58" customFormat="1" ht="12.75" customHeight="1">
      <c r="A4911" s="64" t="s">
        <v>2884</v>
      </c>
      <c r="B4911" s="54" t="s">
        <v>2885</v>
      </c>
      <c r="C4911" s="252" t="s">
        <v>5552</v>
      </c>
      <c r="D4911" s="252" t="s">
        <v>672</v>
      </c>
      <c r="E4911" s="54" t="s">
        <v>2886</v>
      </c>
      <c r="F4911" s="54" t="s">
        <v>2885</v>
      </c>
      <c r="G4911" s="129">
        <v>25700</v>
      </c>
      <c r="H4911" s="323">
        <v>297199</v>
      </c>
      <c r="I4911" s="323">
        <v>281929</v>
      </c>
      <c r="J4911" s="42"/>
      <c r="K4911" s="42"/>
      <c r="L4911" s="42" t="s">
        <v>4489</v>
      </c>
      <c r="M4911" s="42" t="s">
        <v>3422</v>
      </c>
      <c r="N4911" s="42" t="s">
        <v>2423</v>
      </c>
      <c r="O4911" s="137" t="s">
        <v>3423</v>
      </c>
      <c r="P4911" s="42" t="s">
        <v>64</v>
      </c>
      <c r="Q4911" s="42" t="s">
        <v>65</v>
      </c>
      <c r="R4911" s="42">
        <v>1</v>
      </c>
      <c r="S4911" s="137" t="s">
        <v>2419</v>
      </c>
      <c r="T4911" s="62">
        <v>700878750</v>
      </c>
      <c r="U4911" s="62">
        <v>678133632.87</v>
      </c>
      <c r="Z4911" s="54" t="s">
        <v>68</v>
      </c>
      <c r="AA4911" s="132">
        <v>1.0686070686070701E-5</v>
      </c>
      <c r="AJ4911" s="42"/>
      <c r="AM4911" s="42"/>
      <c r="AN4911" s="42"/>
      <c r="AO4911" s="42"/>
      <c r="AP4911" s="42"/>
      <c r="AY4911" s="42"/>
      <c r="AZ4911" s="42"/>
      <c r="BA4911" s="42"/>
      <c r="BB4911" s="42"/>
      <c r="BN4911" s="54" t="s">
        <v>4578</v>
      </c>
      <c r="BO4911" s="58" t="str">
        <f t="shared" si="76"/>
        <v>境内资产</v>
      </c>
      <c r="BP4911" s="58" t="str">
        <f>IF(M4911="",VLOOKUP(D4911,Sheet4!$A$1:$B$92,2,0),VLOOKUP(Q4911,Sheet4!$A$1:$B$92,2,0))</f>
        <v>保险资产管理产品</v>
      </c>
    </row>
    <row r="4912" spans="1:68" s="58" customFormat="1" ht="12.75" customHeight="1">
      <c r="A4912" s="64" t="s">
        <v>2887</v>
      </c>
      <c r="B4912" s="54" t="s">
        <v>2888</v>
      </c>
      <c r="C4912" s="252" t="s">
        <v>5552</v>
      </c>
      <c r="D4912" s="252" t="s">
        <v>672</v>
      </c>
      <c r="E4912" s="54" t="s">
        <v>2889</v>
      </c>
      <c r="F4912" s="54" t="s">
        <v>2888</v>
      </c>
      <c r="G4912" s="129">
        <v>29900</v>
      </c>
      <c r="H4912" s="323">
        <v>211503</v>
      </c>
      <c r="I4912" s="323">
        <v>180895</v>
      </c>
      <c r="J4912" s="42"/>
      <c r="K4912" s="42"/>
      <c r="L4912" s="42" t="s">
        <v>4489</v>
      </c>
      <c r="M4912" s="42" t="s">
        <v>3422</v>
      </c>
      <c r="N4912" s="42" t="s">
        <v>2423</v>
      </c>
      <c r="O4912" s="137" t="s">
        <v>3423</v>
      </c>
      <c r="P4912" s="42" t="s">
        <v>64</v>
      </c>
      <c r="Q4912" s="42" t="s">
        <v>65</v>
      </c>
      <c r="R4912" s="42">
        <v>1</v>
      </c>
      <c r="S4912" s="137" t="s">
        <v>2419</v>
      </c>
      <c r="T4912" s="62">
        <v>700878750</v>
      </c>
      <c r="U4912" s="62">
        <v>678133632.87</v>
      </c>
      <c r="Z4912" s="54" t="s">
        <v>68</v>
      </c>
      <c r="AA4912" s="132">
        <v>3.1136255561653797E-5</v>
      </c>
      <c r="AJ4912" s="42"/>
      <c r="AM4912" s="42"/>
      <c r="AN4912" s="42"/>
      <c r="AO4912" s="42"/>
      <c r="AP4912" s="42"/>
      <c r="AY4912" s="42"/>
      <c r="AZ4912" s="42"/>
      <c r="BA4912" s="42"/>
      <c r="BB4912" s="42"/>
      <c r="BN4912" s="54" t="s">
        <v>4578</v>
      </c>
      <c r="BO4912" s="58" t="str">
        <f t="shared" si="76"/>
        <v>境内资产</v>
      </c>
      <c r="BP4912" s="58" t="str">
        <f>IF(M4912="",VLOOKUP(D4912,Sheet4!$A$1:$B$92,2,0),VLOOKUP(Q4912,Sheet4!$A$1:$B$92,2,0))</f>
        <v>保险资产管理产品</v>
      </c>
    </row>
    <row r="4913" spans="1:68" s="58" customFormat="1" ht="12.75" customHeight="1">
      <c r="A4913" s="64" t="s">
        <v>2890</v>
      </c>
      <c r="B4913" s="54" t="s">
        <v>2891</v>
      </c>
      <c r="C4913" s="252" t="s">
        <v>5552</v>
      </c>
      <c r="D4913" s="252" t="s">
        <v>672</v>
      </c>
      <c r="E4913" s="54" t="s">
        <v>2892</v>
      </c>
      <c r="F4913" s="54" t="s">
        <v>2891</v>
      </c>
      <c r="G4913" s="129">
        <v>26800</v>
      </c>
      <c r="H4913" s="323">
        <v>486649</v>
      </c>
      <c r="I4913" s="323">
        <v>421028</v>
      </c>
      <c r="J4913" s="42"/>
      <c r="K4913" s="42"/>
      <c r="L4913" s="42" t="s">
        <v>4489</v>
      </c>
      <c r="M4913" s="42" t="s">
        <v>3422</v>
      </c>
      <c r="N4913" s="42" t="s">
        <v>2423</v>
      </c>
      <c r="O4913" s="137" t="s">
        <v>3423</v>
      </c>
      <c r="P4913" s="42" t="s">
        <v>64</v>
      </c>
      <c r="Q4913" s="42" t="s">
        <v>65</v>
      </c>
      <c r="R4913" s="42">
        <v>1</v>
      </c>
      <c r="S4913" s="137" t="s">
        <v>2419</v>
      </c>
      <c r="T4913" s="62">
        <v>700878750</v>
      </c>
      <c r="U4913" s="62">
        <v>678133632.87</v>
      </c>
      <c r="Z4913" s="54" t="s">
        <v>68</v>
      </c>
      <c r="AA4913" s="132">
        <v>1.3898870310452799E-5</v>
      </c>
      <c r="AJ4913" s="42"/>
      <c r="AM4913" s="42"/>
      <c r="AN4913" s="42"/>
      <c r="AO4913" s="42"/>
      <c r="AP4913" s="42"/>
      <c r="AY4913" s="42"/>
      <c r="AZ4913" s="42"/>
      <c r="BA4913" s="42"/>
      <c r="BB4913" s="42"/>
      <c r="BN4913" s="54" t="s">
        <v>4578</v>
      </c>
      <c r="BO4913" s="58" t="str">
        <f t="shared" si="76"/>
        <v>境内资产</v>
      </c>
      <c r="BP4913" s="58" t="str">
        <f>IF(M4913="",VLOOKUP(D4913,Sheet4!$A$1:$B$92,2,0),VLOOKUP(Q4913,Sheet4!$A$1:$B$92,2,0))</f>
        <v>保险资产管理产品</v>
      </c>
    </row>
    <row r="4914" spans="1:68" s="58" customFormat="1" ht="12.75" customHeight="1">
      <c r="A4914" s="64" t="s">
        <v>2893</v>
      </c>
      <c r="B4914" s="54" t="s">
        <v>2894</v>
      </c>
      <c r="C4914" s="252" t="s">
        <v>5552</v>
      </c>
      <c r="D4914" s="252" t="s">
        <v>672</v>
      </c>
      <c r="E4914" s="54" t="s">
        <v>2895</v>
      </c>
      <c r="F4914" s="54" t="s">
        <v>2894</v>
      </c>
      <c r="G4914" s="129">
        <v>49700</v>
      </c>
      <c r="H4914" s="323">
        <v>657359.73</v>
      </c>
      <c r="I4914" s="323">
        <v>686854</v>
      </c>
      <c r="J4914" s="42"/>
      <c r="K4914" s="42"/>
      <c r="L4914" s="42" t="s">
        <v>4489</v>
      </c>
      <c r="M4914" s="42" t="s">
        <v>3422</v>
      </c>
      <c r="N4914" s="42" t="s">
        <v>2423</v>
      </c>
      <c r="O4914" s="137" t="s">
        <v>3423</v>
      </c>
      <c r="P4914" s="42" t="s">
        <v>64</v>
      </c>
      <c r="Q4914" s="42" t="s">
        <v>65</v>
      </c>
      <c r="R4914" s="42">
        <v>1</v>
      </c>
      <c r="S4914" s="137" t="s">
        <v>2419</v>
      </c>
      <c r="T4914" s="62">
        <v>700878750</v>
      </c>
      <c r="U4914" s="62">
        <v>678133632.87</v>
      </c>
      <c r="Z4914" s="54" t="s">
        <v>280</v>
      </c>
      <c r="AA4914" s="132">
        <v>1.1008767299878E-5</v>
      </c>
      <c r="AJ4914" s="42"/>
      <c r="AM4914" s="42"/>
      <c r="AN4914" s="42"/>
      <c r="AO4914" s="42"/>
      <c r="AP4914" s="42"/>
      <c r="AY4914" s="42"/>
      <c r="AZ4914" s="42"/>
      <c r="BA4914" s="42"/>
      <c r="BB4914" s="42"/>
      <c r="BN4914" s="54" t="s">
        <v>4578</v>
      </c>
      <c r="BO4914" s="58" t="str">
        <f t="shared" si="76"/>
        <v>境内资产</v>
      </c>
      <c r="BP4914" s="58" t="str">
        <f>IF(M4914="",VLOOKUP(D4914,Sheet4!$A$1:$B$92,2,0),VLOOKUP(Q4914,Sheet4!$A$1:$B$92,2,0))</f>
        <v>保险资产管理产品</v>
      </c>
    </row>
    <row r="4915" spans="1:68" s="58" customFormat="1" ht="12.75" customHeight="1">
      <c r="A4915" s="64" t="s">
        <v>2896</v>
      </c>
      <c r="B4915" s="54" t="s">
        <v>2897</v>
      </c>
      <c r="C4915" s="252" t="s">
        <v>5552</v>
      </c>
      <c r="D4915" s="252" t="s">
        <v>672</v>
      </c>
      <c r="E4915" s="54" t="s">
        <v>2898</v>
      </c>
      <c r="F4915" s="54" t="s">
        <v>2897</v>
      </c>
      <c r="G4915" s="129">
        <v>65500</v>
      </c>
      <c r="H4915" s="323">
        <v>352353</v>
      </c>
      <c r="I4915" s="323">
        <v>324225</v>
      </c>
      <c r="J4915" s="42"/>
      <c r="K4915" s="42"/>
      <c r="L4915" s="42" t="s">
        <v>4489</v>
      </c>
      <c r="M4915" s="42" t="s">
        <v>3422</v>
      </c>
      <c r="N4915" s="42" t="s">
        <v>2423</v>
      </c>
      <c r="O4915" s="137" t="s">
        <v>3423</v>
      </c>
      <c r="P4915" s="42" t="s">
        <v>64</v>
      </c>
      <c r="Q4915" s="42" t="s">
        <v>65</v>
      </c>
      <c r="R4915" s="42">
        <v>1</v>
      </c>
      <c r="S4915" s="137" t="s">
        <v>2419</v>
      </c>
      <c r="T4915" s="62">
        <v>700878750</v>
      </c>
      <c r="U4915" s="62">
        <v>678133632.87</v>
      </c>
      <c r="Z4915" s="54" t="s">
        <v>68</v>
      </c>
      <c r="AA4915" s="132">
        <v>1.5163422910710101E-5</v>
      </c>
      <c r="AJ4915" s="42"/>
      <c r="AM4915" s="42"/>
      <c r="AN4915" s="42"/>
      <c r="AO4915" s="42"/>
      <c r="AP4915" s="42"/>
      <c r="AY4915" s="42"/>
      <c r="AZ4915" s="42"/>
      <c r="BA4915" s="42"/>
      <c r="BB4915" s="42"/>
      <c r="BN4915" s="54" t="s">
        <v>4578</v>
      </c>
      <c r="BO4915" s="58" t="str">
        <f t="shared" si="76"/>
        <v>境内资产</v>
      </c>
      <c r="BP4915" s="58" t="str">
        <f>IF(M4915="",VLOOKUP(D4915,Sheet4!$A$1:$B$92,2,0),VLOOKUP(Q4915,Sheet4!$A$1:$B$92,2,0))</f>
        <v>保险资产管理产品</v>
      </c>
    </row>
    <row r="4916" spans="1:68" s="58" customFormat="1" ht="12.75" customHeight="1">
      <c r="A4916" s="64" t="s">
        <v>2899</v>
      </c>
      <c r="B4916" s="54" t="s">
        <v>2900</v>
      </c>
      <c r="C4916" s="252" t="s">
        <v>5552</v>
      </c>
      <c r="D4916" s="252" t="s">
        <v>672</v>
      </c>
      <c r="E4916" s="54" t="s">
        <v>2901</v>
      </c>
      <c r="F4916" s="54" t="s">
        <v>2900</v>
      </c>
      <c r="G4916" s="129">
        <v>56500</v>
      </c>
      <c r="H4916" s="323">
        <v>301458</v>
      </c>
      <c r="I4916" s="323">
        <v>265550</v>
      </c>
      <c r="J4916" s="42"/>
      <c r="K4916" s="42"/>
      <c r="L4916" s="42" t="s">
        <v>4489</v>
      </c>
      <c r="M4916" s="42" t="s">
        <v>3422</v>
      </c>
      <c r="N4916" s="42" t="s">
        <v>2423</v>
      </c>
      <c r="O4916" s="137" t="s">
        <v>3423</v>
      </c>
      <c r="P4916" s="42" t="s">
        <v>64</v>
      </c>
      <c r="Q4916" s="42" t="s">
        <v>65</v>
      </c>
      <c r="R4916" s="42">
        <v>1</v>
      </c>
      <c r="S4916" s="137" t="s">
        <v>2419</v>
      </c>
      <c r="T4916" s="62">
        <v>700878750</v>
      </c>
      <c r="U4916" s="62">
        <v>678133632.87</v>
      </c>
      <c r="Z4916" s="54" t="s">
        <v>68</v>
      </c>
      <c r="AA4916" s="132">
        <v>3.7728102454750198E-5</v>
      </c>
      <c r="AJ4916" s="42"/>
      <c r="AM4916" s="42"/>
      <c r="AN4916" s="42"/>
      <c r="AO4916" s="42"/>
      <c r="AP4916" s="42"/>
      <c r="AY4916" s="42"/>
      <c r="AZ4916" s="42"/>
      <c r="BA4916" s="42"/>
      <c r="BB4916" s="42"/>
      <c r="BN4916" s="54" t="s">
        <v>4578</v>
      </c>
      <c r="BO4916" s="58" t="str">
        <f t="shared" si="76"/>
        <v>境内资产</v>
      </c>
      <c r="BP4916" s="58" t="str">
        <f>IF(M4916="",VLOOKUP(D4916,Sheet4!$A$1:$B$92,2,0),VLOOKUP(Q4916,Sheet4!$A$1:$B$92,2,0))</f>
        <v>保险资产管理产品</v>
      </c>
    </row>
    <row r="4917" spans="1:68" s="58" customFormat="1" ht="12.75" customHeight="1">
      <c r="A4917" s="64" t="s">
        <v>2902</v>
      </c>
      <c r="B4917" s="54" t="s">
        <v>2903</v>
      </c>
      <c r="C4917" s="252" t="s">
        <v>5552</v>
      </c>
      <c r="D4917" s="252" t="s">
        <v>672</v>
      </c>
      <c r="E4917" s="54" t="s">
        <v>2904</v>
      </c>
      <c r="F4917" s="54" t="s">
        <v>2903</v>
      </c>
      <c r="G4917" s="129">
        <v>45100</v>
      </c>
      <c r="H4917" s="323">
        <v>164415</v>
      </c>
      <c r="I4917" s="323">
        <v>133496</v>
      </c>
      <c r="J4917" s="42"/>
      <c r="K4917" s="42"/>
      <c r="L4917" s="42" t="s">
        <v>4489</v>
      </c>
      <c r="M4917" s="42" t="s">
        <v>3422</v>
      </c>
      <c r="N4917" s="42" t="s">
        <v>2423</v>
      </c>
      <c r="O4917" s="137" t="s">
        <v>3423</v>
      </c>
      <c r="P4917" s="42" t="s">
        <v>64</v>
      </c>
      <c r="Q4917" s="42" t="s">
        <v>65</v>
      </c>
      <c r="R4917" s="42">
        <v>1</v>
      </c>
      <c r="S4917" s="137" t="s">
        <v>2419</v>
      </c>
      <c r="T4917" s="62">
        <v>700878750</v>
      </c>
      <c r="U4917" s="62">
        <v>678133632.87</v>
      </c>
      <c r="Z4917" s="54" t="s">
        <v>68</v>
      </c>
      <c r="AA4917" s="132">
        <v>2.44503128110675E-5</v>
      </c>
      <c r="AJ4917" s="42"/>
      <c r="AM4917" s="42"/>
      <c r="AN4917" s="42"/>
      <c r="AO4917" s="42"/>
      <c r="AP4917" s="42"/>
      <c r="AY4917" s="42"/>
      <c r="AZ4917" s="42"/>
      <c r="BA4917" s="42"/>
      <c r="BB4917" s="42"/>
      <c r="BN4917" s="54" t="s">
        <v>4578</v>
      </c>
      <c r="BO4917" s="58" t="str">
        <f t="shared" si="76"/>
        <v>境内资产</v>
      </c>
      <c r="BP4917" s="58" t="str">
        <f>IF(M4917="",VLOOKUP(D4917,Sheet4!$A$1:$B$92,2,0),VLOOKUP(Q4917,Sheet4!$A$1:$B$92,2,0))</f>
        <v>保险资产管理产品</v>
      </c>
    </row>
    <row r="4918" spans="1:68" s="58" customFormat="1" ht="12.75" customHeight="1">
      <c r="A4918" s="64" t="s">
        <v>2905</v>
      </c>
      <c r="B4918" s="54" t="s">
        <v>2906</v>
      </c>
      <c r="C4918" s="252" t="s">
        <v>5552</v>
      </c>
      <c r="D4918" s="252" t="s">
        <v>672</v>
      </c>
      <c r="E4918" s="54" t="s">
        <v>2907</v>
      </c>
      <c r="F4918" s="54" t="s">
        <v>2906</v>
      </c>
      <c r="G4918" s="129">
        <v>2500</v>
      </c>
      <c r="H4918" s="323">
        <v>864568.75</v>
      </c>
      <c r="I4918" s="323">
        <v>763750</v>
      </c>
      <c r="J4918" s="42"/>
      <c r="K4918" s="42"/>
      <c r="L4918" s="42" t="s">
        <v>4489</v>
      </c>
      <c r="M4918" s="42" t="s">
        <v>3422</v>
      </c>
      <c r="N4918" s="42" t="s">
        <v>2423</v>
      </c>
      <c r="O4918" s="137" t="s">
        <v>3423</v>
      </c>
      <c r="P4918" s="42" t="s">
        <v>64</v>
      </c>
      <c r="Q4918" s="42" t="s">
        <v>65</v>
      </c>
      <c r="R4918" s="42">
        <v>1</v>
      </c>
      <c r="S4918" s="137" t="s">
        <v>2419</v>
      </c>
      <c r="T4918" s="62">
        <v>700878750</v>
      </c>
      <c r="U4918" s="62">
        <v>678133632.87</v>
      </c>
      <c r="Z4918" s="54" t="s">
        <v>280</v>
      </c>
      <c r="AA4918" s="132">
        <v>4.1437571455984202E-6</v>
      </c>
      <c r="AJ4918" s="42"/>
      <c r="AM4918" s="42"/>
      <c r="AN4918" s="42"/>
      <c r="AO4918" s="42"/>
      <c r="AP4918" s="42"/>
      <c r="AY4918" s="42"/>
      <c r="AZ4918" s="42"/>
      <c r="BA4918" s="42"/>
      <c r="BB4918" s="42"/>
      <c r="BN4918" s="54" t="s">
        <v>4578</v>
      </c>
      <c r="BO4918" s="58" t="str">
        <f t="shared" si="76"/>
        <v>境内资产</v>
      </c>
      <c r="BP4918" s="58" t="str">
        <f>IF(M4918="",VLOOKUP(D4918,Sheet4!$A$1:$B$92,2,0),VLOOKUP(Q4918,Sheet4!$A$1:$B$92,2,0))</f>
        <v>保险资产管理产品</v>
      </c>
    </row>
    <row r="4919" spans="1:68" s="58" customFormat="1" ht="12.75" customHeight="1">
      <c r="A4919" s="64" t="s">
        <v>2110</v>
      </c>
      <c r="B4919" s="54" t="s">
        <v>2908</v>
      </c>
      <c r="C4919" s="252" t="s">
        <v>5552</v>
      </c>
      <c r="D4919" s="252" t="s">
        <v>672</v>
      </c>
      <c r="E4919" s="54" t="s">
        <v>2909</v>
      </c>
      <c r="F4919" s="54" t="s">
        <v>2908</v>
      </c>
      <c r="G4919" s="129">
        <v>17000</v>
      </c>
      <c r="H4919" s="323">
        <v>664114.37</v>
      </c>
      <c r="I4919" s="323">
        <v>674900</v>
      </c>
      <c r="J4919" s="42"/>
      <c r="K4919" s="42"/>
      <c r="L4919" s="42" t="s">
        <v>4489</v>
      </c>
      <c r="M4919" s="42" t="s">
        <v>3422</v>
      </c>
      <c r="N4919" s="42" t="s">
        <v>2423</v>
      </c>
      <c r="O4919" s="137" t="s">
        <v>3423</v>
      </c>
      <c r="P4919" s="42" t="s">
        <v>64</v>
      </c>
      <c r="Q4919" s="42" t="s">
        <v>65</v>
      </c>
      <c r="R4919" s="42">
        <v>1</v>
      </c>
      <c r="S4919" s="137" t="s">
        <v>2419</v>
      </c>
      <c r="T4919" s="62">
        <v>700878750</v>
      </c>
      <c r="U4919" s="62">
        <v>678133632.87</v>
      </c>
      <c r="Z4919" s="54" t="s">
        <v>280</v>
      </c>
      <c r="AA4919" s="132">
        <v>3.7764785147526899E-6</v>
      </c>
      <c r="AJ4919" s="42"/>
      <c r="AM4919" s="42"/>
      <c r="AN4919" s="42"/>
      <c r="AO4919" s="42"/>
      <c r="AP4919" s="42"/>
      <c r="AY4919" s="42"/>
      <c r="AZ4919" s="42"/>
      <c r="BA4919" s="42"/>
      <c r="BB4919" s="42"/>
      <c r="BN4919" s="54" t="s">
        <v>4578</v>
      </c>
      <c r="BO4919" s="58" t="str">
        <f t="shared" si="76"/>
        <v>境内资产</v>
      </c>
      <c r="BP4919" s="58" t="str">
        <f>IF(M4919="",VLOOKUP(D4919,Sheet4!$A$1:$B$92,2,0),VLOOKUP(Q4919,Sheet4!$A$1:$B$92,2,0))</f>
        <v>保险资产管理产品</v>
      </c>
    </row>
    <row r="4920" spans="1:68" s="58" customFormat="1" ht="12.75" customHeight="1">
      <c r="A4920" s="64" t="s">
        <v>2910</v>
      </c>
      <c r="B4920" s="54" t="s">
        <v>2911</v>
      </c>
      <c r="C4920" s="252" t="s">
        <v>5552</v>
      </c>
      <c r="D4920" s="252" t="s">
        <v>672</v>
      </c>
      <c r="E4920" s="54" t="s">
        <v>2912</v>
      </c>
      <c r="F4920" s="54" t="s">
        <v>2911</v>
      </c>
      <c r="G4920" s="129">
        <v>4600</v>
      </c>
      <c r="H4920" s="323">
        <v>237892</v>
      </c>
      <c r="I4920" s="323">
        <v>201020</v>
      </c>
      <c r="J4920" s="42"/>
      <c r="K4920" s="42"/>
      <c r="L4920" s="42" t="s">
        <v>4489</v>
      </c>
      <c r="M4920" s="42" t="s">
        <v>3422</v>
      </c>
      <c r="N4920" s="42" t="s">
        <v>2423</v>
      </c>
      <c r="O4920" s="137" t="s">
        <v>3423</v>
      </c>
      <c r="P4920" s="42" t="s">
        <v>64</v>
      </c>
      <c r="Q4920" s="42" t="s">
        <v>65</v>
      </c>
      <c r="R4920" s="42">
        <v>1</v>
      </c>
      <c r="S4920" s="137" t="s">
        <v>2419</v>
      </c>
      <c r="T4920" s="62">
        <v>700878750</v>
      </c>
      <c r="U4920" s="62">
        <v>678133632.87</v>
      </c>
      <c r="Z4920" s="54" t="s">
        <v>68</v>
      </c>
      <c r="AA4920" s="132">
        <v>9.6279117884610305E-6</v>
      </c>
      <c r="AJ4920" s="42"/>
      <c r="AM4920" s="42"/>
      <c r="AN4920" s="42"/>
      <c r="AO4920" s="42"/>
      <c r="AP4920" s="42"/>
      <c r="AY4920" s="42"/>
      <c r="AZ4920" s="42"/>
      <c r="BA4920" s="42"/>
      <c r="BB4920" s="42"/>
      <c r="BN4920" s="54" t="s">
        <v>4578</v>
      </c>
      <c r="BO4920" s="58" t="str">
        <f t="shared" si="76"/>
        <v>境内资产</v>
      </c>
      <c r="BP4920" s="58" t="str">
        <f>IF(M4920="",VLOOKUP(D4920,Sheet4!$A$1:$B$92,2,0),VLOOKUP(Q4920,Sheet4!$A$1:$B$92,2,0))</f>
        <v>保险资产管理产品</v>
      </c>
    </row>
    <row r="4921" spans="1:68" s="58" customFormat="1" ht="12.75" customHeight="1">
      <c r="A4921" s="64" t="s">
        <v>2913</v>
      </c>
      <c r="B4921" s="54" t="s">
        <v>2313</v>
      </c>
      <c r="C4921" s="252" t="s">
        <v>5552</v>
      </c>
      <c r="D4921" s="252" t="s">
        <v>672</v>
      </c>
      <c r="E4921" s="54" t="s">
        <v>2914</v>
      </c>
      <c r="F4921" s="54" t="s">
        <v>2313</v>
      </c>
      <c r="G4921" s="129">
        <v>11200</v>
      </c>
      <c r="H4921" s="323">
        <v>493484</v>
      </c>
      <c r="I4921" s="323">
        <v>443408</v>
      </c>
      <c r="J4921" s="42"/>
      <c r="K4921" s="42"/>
      <c r="L4921" s="42" t="s">
        <v>4489</v>
      </c>
      <c r="M4921" s="42" t="s">
        <v>3422</v>
      </c>
      <c r="N4921" s="42" t="s">
        <v>2423</v>
      </c>
      <c r="O4921" s="137" t="s">
        <v>3423</v>
      </c>
      <c r="P4921" s="42" t="s">
        <v>64</v>
      </c>
      <c r="Q4921" s="42" t="s">
        <v>65</v>
      </c>
      <c r="R4921" s="42">
        <v>1</v>
      </c>
      <c r="S4921" s="137" t="s">
        <v>2419</v>
      </c>
      <c r="T4921" s="62">
        <v>700878750</v>
      </c>
      <c r="U4921" s="62">
        <v>678133632.87</v>
      </c>
      <c r="Z4921" s="54" t="s">
        <v>68</v>
      </c>
      <c r="AA4921" s="132">
        <v>7.9092032226655803E-6</v>
      </c>
      <c r="AJ4921" s="42"/>
      <c r="AM4921" s="42"/>
      <c r="AN4921" s="42"/>
      <c r="AO4921" s="42"/>
      <c r="AP4921" s="42"/>
      <c r="AY4921" s="42"/>
      <c r="AZ4921" s="42"/>
      <c r="BA4921" s="42"/>
      <c r="BB4921" s="42"/>
      <c r="BN4921" s="54" t="s">
        <v>4578</v>
      </c>
      <c r="BO4921" s="58" t="str">
        <f t="shared" si="76"/>
        <v>境内资产</v>
      </c>
      <c r="BP4921" s="58" t="str">
        <f>IF(M4921="",VLOOKUP(D4921,Sheet4!$A$1:$B$92,2,0),VLOOKUP(Q4921,Sheet4!$A$1:$B$92,2,0))</f>
        <v>保险资产管理产品</v>
      </c>
    </row>
    <row r="4922" spans="1:68" s="58" customFormat="1" ht="12.75" customHeight="1">
      <c r="A4922" s="64" t="s">
        <v>2915</v>
      </c>
      <c r="B4922" s="54" t="s">
        <v>2916</v>
      </c>
      <c r="C4922" s="252" t="s">
        <v>5552</v>
      </c>
      <c r="D4922" s="252" t="s">
        <v>672</v>
      </c>
      <c r="E4922" s="54" t="s">
        <v>2917</v>
      </c>
      <c r="F4922" s="54" t="s">
        <v>2916</v>
      </c>
      <c r="G4922" s="129">
        <v>4800</v>
      </c>
      <c r="H4922" s="323">
        <v>48936.22</v>
      </c>
      <c r="I4922" s="323">
        <v>47520</v>
      </c>
      <c r="J4922" s="42"/>
      <c r="K4922" s="42"/>
      <c r="L4922" s="42" t="s">
        <v>4489</v>
      </c>
      <c r="M4922" s="42" t="s">
        <v>3422</v>
      </c>
      <c r="N4922" s="42" t="s">
        <v>2423</v>
      </c>
      <c r="O4922" s="137" t="s">
        <v>3423</v>
      </c>
      <c r="P4922" s="42" t="s">
        <v>64</v>
      </c>
      <c r="Q4922" s="42" t="s">
        <v>65</v>
      </c>
      <c r="R4922" s="42">
        <v>1</v>
      </c>
      <c r="S4922" s="137" t="s">
        <v>2419</v>
      </c>
      <c r="T4922" s="62">
        <v>700878750</v>
      </c>
      <c r="U4922" s="62">
        <v>678133632.87</v>
      </c>
      <c r="Z4922" s="54" t="s">
        <v>68</v>
      </c>
      <c r="AA4922" s="132">
        <v>6.6040531435090702E-6</v>
      </c>
      <c r="AJ4922" s="42"/>
      <c r="AM4922" s="42"/>
      <c r="AN4922" s="42"/>
      <c r="AO4922" s="42"/>
      <c r="AP4922" s="42"/>
      <c r="AY4922" s="42"/>
      <c r="AZ4922" s="42"/>
      <c r="BA4922" s="42"/>
      <c r="BB4922" s="42"/>
      <c r="BN4922" s="54" t="s">
        <v>4578</v>
      </c>
      <c r="BO4922" s="58" t="str">
        <f t="shared" si="76"/>
        <v>境内资产</v>
      </c>
      <c r="BP4922" s="58" t="str">
        <f>IF(M4922="",VLOOKUP(D4922,Sheet4!$A$1:$B$92,2,0),VLOOKUP(Q4922,Sheet4!$A$1:$B$92,2,0))</f>
        <v>保险资产管理产品</v>
      </c>
    </row>
    <row r="4923" spans="1:68" s="58" customFormat="1" ht="12.75" customHeight="1">
      <c r="A4923" s="64" t="s">
        <v>2918</v>
      </c>
      <c r="B4923" s="54" t="s">
        <v>2919</v>
      </c>
      <c r="C4923" s="252" t="s">
        <v>5552</v>
      </c>
      <c r="D4923" s="252" t="s">
        <v>672</v>
      </c>
      <c r="E4923" s="54" t="s">
        <v>2920</v>
      </c>
      <c r="F4923" s="54" t="s">
        <v>2919</v>
      </c>
      <c r="G4923" s="129">
        <v>27900</v>
      </c>
      <c r="H4923" s="323">
        <v>319694</v>
      </c>
      <c r="I4923" s="323">
        <v>277605</v>
      </c>
      <c r="J4923" s="42"/>
      <c r="K4923" s="42"/>
      <c r="L4923" s="42" t="s">
        <v>4489</v>
      </c>
      <c r="M4923" s="42" t="s">
        <v>3422</v>
      </c>
      <c r="N4923" s="42" t="s">
        <v>2423</v>
      </c>
      <c r="O4923" s="137" t="s">
        <v>3423</v>
      </c>
      <c r="P4923" s="42" t="s">
        <v>64</v>
      </c>
      <c r="Q4923" s="42" t="s">
        <v>65</v>
      </c>
      <c r="R4923" s="42">
        <v>1</v>
      </c>
      <c r="S4923" s="137" t="s">
        <v>2419</v>
      </c>
      <c r="T4923" s="62">
        <v>700878750</v>
      </c>
      <c r="U4923" s="62">
        <v>678133632.87</v>
      </c>
      <c r="Z4923" s="54" t="s">
        <v>68</v>
      </c>
      <c r="AA4923" s="132">
        <v>1.714542966314E-5</v>
      </c>
      <c r="AJ4923" s="42"/>
      <c r="AM4923" s="42"/>
      <c r="AN4923" s="42"/>
      <c r="AO4923" s="42"/>
      <c r="AP4923" s="42"/>
      <c r="AY4923" s="42"/>
      <c r="AZ4923" s="42"/>
      <c r="BA4923" s="42"/>
      <c r="BB4923" s="42"/>
      <c r="BN4923" s="54" t="s">
        <v>4578</v>
      </c>
      <c r="BO4923" s="58" t="str">
        <f t="shared" si="76"/>
        <v>境内资产</v>
      </c>
      <c r="BP4923" s="58" t="str">
        <f>IF(M4923="",VLOOKUP(D4923,Sheet4!$A$1:$B$92,2,0),VLOOKUP(Q4923,Sheet4!$A$1:$B$92,2,0))</f>
        <v>保险资产管理产品</v>
      </c>
    </row>
    <row r="4924" spans="1:68" s="58" customFormat="1" ht="12.75" customHeight="1">
      <c r="A4924" s="64" t="s">
        <v>2921</v>
      </c>
      <c r="B4924" s="54" t="s">
        <v>2922</v>
      </c>
      <c r="C4924" s="252" t="s">
        <v>5552</v>
      </c>
      <c r="D4924" s="252" t="s">
        <v>672</v>
      </c>
      <c r="E4924" s="54" t="s">
        <v>2923</v>
      </c>
      <c r="F4924" s="54" t="s">
        <v>2922</v>
      </c>
      <c r="G4924" s="129">
        <v>37500</v>
      </c>
      <c r="H4924" s="323">
        <v>295325</v>
      </c>
      <c r="I4924" s="323">
        <v>257250</v>
      </c>
      <c r="J4924" s="42"/>
      <c r="K4924" s="42"/>
      <c r="L4924" s="42" t="s">
        <v>4489</v>
      </c>
      <c r="M4924" s="42" t="s">
        <v>3422</v>
      </c>
      <c r="N4924" s="42" t="s">
        <v>2423</v>
      </c>
      <c r="O4924" s="137" t="s">
        <v>3423</v>
      </c>
      <c r="P4924" s="42" t="s">
        <v>64</v>
      </c>
      <c r="Q4924" s="42" t="s">
        <v>65</v>
      </c>
      <c r="R4924" s="42">
        <v>1</v>
      </c>
      <c r="S4924" s="137" t="s">
        <v>2419</v>
      </c>
      <c r="T4924" s="62">
        <v>700878750</v>
      </c>
      <c r="U4924" s="62">
        <v>678133632.87</v>
      </c>
      <c r="Z4924" s="54" t="s">
        <v>280</v>
      </c>
      <c r="AA4924" s="132">
        <v>7.7362454978671795E-6</v>
      </c>
      <c r="AJ4924" s="42"/>
      <c r="AM4924" s="42"/>
      <c r="AN4924" s="42"/>
      <c r="AO4924" s="42"/>
      <c r="AP4924" s="42"/>
      <c r="AY4924" s="42"/>
      <c r="AZ4924" s="42"/>
      <c r="BA4924" s="42"/>
      <c r="BB4924" s="42"/>
      <c r="BN4924" s="54" t="s">
        <v>4578</v>
      </c>
      <c r="BO4924" s="58" t="str">
        <f t="shared" si="76"/>
        <v>境内资产</v>
      </c>
      <c r="BP4924" s="58" t="str">
        <f>IF(M4924="",VLOOKUP(D4924,Sheet4!$A$1:$B$92,2,0),VLOOKUP(Q4924,Sheet4!$A$1:$B$92,2,0))</f>
        <v>保险资产管理产品</v>
      </c>
    </row>
    <row r="4925" spans="1:68" s="58" customFormat="1" ht="12.75" customHeight="1">
      <c r="A4925" s="64" t="s">
        <v>2924</v>
      </c>
      <c r="B4925" s="54" t="s">
        <v>2925</v>
      </c>
      <c r="C4925" s="252" t="s">
        <v>5552</v>
      </c>
      <c r="D4925" s="252" t="s">
        <v>672</v>
      </c>
      <c r="E4925" s="54" t="s">
        <v>2926</v>
      </c>
      <c r="F4925" s="54" t="s">
        <v>2925</v>
      </c>
      <c r="G4925" s="129">
        <v>54300</v>
      </c>
      <c r="H4925" s="323">
        <v>281241</v>
      </c>
      <c r="I4925" s="323">
        <v>264984</v>
      </c>
      <c r="J4925" s="42"/>
      <c r="K4925" s="42"/>
      <c r="L4925" s="42" t="s">
        <v>4489</v>
      </c>
      <c r="M4925" s="42" t="s">
        <v>3422</v>
      </c>
      <c r="N4925" s="42" t="s">
        <v>2423</v>
      </c>
      <c r="O4925" s="137" t="s">
        <v>3423</v>
      </c>
      <c r="P4925" s="42" t="s">
        <v>64</v>
      </c>
      <c r="Q4925" s="42" t="s">
        <v>65</v>
      </c>
      <c r="R4925" s="42">
        <v>1</v>
      </c>
      <c r="S4925" s="137" t="s">
        <v>2419</v>
      </c>
      <c r="T4925" s="62">
        <v>700878750</v>
      </c>
      <c r="U4925" s="62">
        <v>678133632.87</v>
      </c>
      <c r="Z4925" s="54" t="s">
        <v>68</v>
      </c>
      <c r="AA4925" s="132">
        <v>1.06652701529193E-5</v>
      </c>
      <c r="AJ4925" s="42"/>
      <c r="AM4925" s="42"/>
      <c r="AN4925" s="42"/>
      <c r="AO4925" s="42"/>
      <c r="AP4925" s="42"/>
      <c r="AY4925" s="42"/>
      <c r="AZ4925" s="42"/>
      <c r="BA4925" s="42"/>
      <c r="BB4925" s="42"/>
      <c r="BN4925" s="54" t="s">
        <v>4578</v>
      </c>
      <c r="BO4925" s="58" t="str">
        <f t="shared" si="76"/>
        <v>境内资产</v>
      </c>
      <c r="BP4925" s="58" t="str">
        <f>IF(M4925="",VLOOKUP(D4925,Sheet4!$A$1:$B$92,2,0),VLOOKUP(Q4925,Sheet4!$A$1:$B$92,2,0))</f>
        <v>保险资产管理产品</v>
      </c>
    </row>
    <row r="4926" spans="1:68" s="58" customFormat="1" ht="12.75" customHeight="1">
      <c r="A4926" s="64" t="s">
        <v>2927</v>
      </c>
      <c r="B4926" s="54" t="s">
        <v>2928</v>
      </c>
      <c r="C4926" s="252" t="s">
        <v>5552</v>
      </c>
      <c r="D4926" s="252" t="s">
        <v>672</v>
      </c>
      <c r="E4926" s="54" t="s">
        <v>2929</v>
      </c>
      <c r="F4926" s="54" t="s">
        <v>2928</v>
      </c>
      <c r="G4926" s="129">
        <v>37100</v>
      </c>
      <c r="H4926" s="323">
        <v>253951</v>
      </c>
      <c r="I4926" s="323">
        <v>216293</v>
      </c>
      <c r="J4926" s="42"/>
      <c r="K4926" s="42"/>
      <c r="L4926" s="42" t="s">
        <v>4489</v>
      </c>
      <c r="M4926" s="42" t="s">
        <v>3422</v>
      </c>
      <c r="N4926" s="42" t="s">
        <v>2423</v>
      </c>
      <c r="O4926" s="137" t="s">
        <v>3423</v>
      </c>
      <c r="P4926" s="42" t="s">
        <v>64</v>
      </c>
      <c r="Q4926" s="42" t="s">
        <v>65</v>
      </c>
      <c r="R4926" s="42">
        <v>1</v>
      </c>
      <c r="S4926" s="137" t="s">
        <v>2419</v>
      </c>
      <c r="T4926" s="62">
        <v>700878750</v>
      </c>
      <c r="U4926" s="62">
        <v>678133632.87</v>
      </c>
      <c r="Z4926" s="54" t="s">
        <v>68</v>
      </c>
      <c r="AA4926" s="132">
        <v>1.3416913728585101E-5</v>
      </c>
      <c r="AJ4926" s="42"/>
      <c r="AM4926" s="42"/>
      <c r="AN4926" s="42"/>
      <c r="AO4926" s="42"/>
      <c r="AP4926" s="42"/>
      <c r="AY4926" s="42"/>
      <c r="AZ4926" s="42"/>
      <c r="BA4926" s="42"/>
      <c r="BB4926" s="42"/>
      <c r="BN4926" s="54" t="s">
        <v>4578</v>
      </c>
      <c r="BO4926" s="58" t="str">
        <f t="shared" si="76"/>
        <v>境内资产</v>
      </c>
      <c r="BP4926" s="58" t="str">
        <f>IF(M4926="",VLOOKUP(D4926,Sheet4!$A$1:$B$92,2,0),VLOOKUP(Q4926,Sheet4!$A$1:$B$92,2,0))</f>
        <v>保险资产管理产品</v>
      </c>
    </row>
    <row r="4927" spans="1:68" s="58" customFormat="1" ht="12.75" customHeight="1">
      <c r="A4927" s="64" t="s">
        <v>2930</v>
      </c>
      <c r="B4927" s="54" t="s">
        <v>2931</v>
      </c>
      <c r="C4927" s="252" t="s">
        <v>5552</v>
      </c>
      <c r="D4927" s="252" t="s">
        <v>672</v>
      </c>
      <c r="E4927" s="54" t="s">
        <v>2932</v>
      </c>
      <c r="F4927" s="54" t="s">
        <v>2931</v>
      </c>
      <c r="G4927" s="129">
        <v>33700</v>
      </c>
      <c r="H4927" s="323">
        <v>296793</v>
      </c>
      <c r="I4927" s="323">
        <v>268926</v>
      </c>
      <c r="J4927" s="42"/>
      <c r="K4927" s="42"/>
      <c r="L4927" s="42" t="s">
        <v>4489</v>
      </c>
      <c r="M4927" s="42" t="s">
        <v>3422</v>
      </c>
      <c r="N4927" s="42" t="s">
        <v>2423</v>
      </c>
      <c r="O4927" s="137" t="s">
        <v>3423</v>
      </c>
      <c r="P4927" s="42" t="s">
        <v>64</v>
      </c>
      <c r="Q4927" s="42" t="s">
        <v>65</v>
      </c>
      <c r="R4927" s="42">
        <v>1</v>
      </c>
      <c r="S4927" s="137" t="s">
        <v>2419</v>
      </c>
      <c r="T4927" s="62">
        <v>700878750</v>
      </c>
      <c r="U4927" s="62">
        <v>678133632.87</v>
      </c>
      <c r="Z4927" s="54" t="s">
        <v>68</v>
      </c>
      <c r="AA4927" s="132">
        <v>1.5631158660568001E-5</v>
      </c>
      <c r="AJ4927" s="42"/>
      <c r="AM4927" s="42"/>
      <c r="AN4927" s="42"/>
      <c r="AO4927" s="42"/>
      <c r="AP4927" s="42"/>
      <c r="AY4927" s="42"/>
      <c r="AZ4927" s="42"/>
      <c r="BA4927" s="42"/>
      <c r="BB4927" s="42"/>
      <c r="BN4927" s="54" t="s">
        <v>4578</v>
      </c>
      <c r="BO4927" s="58" t="str">
        <f t="shared" si="76"/>
        <v>境内资产</v>
      </c>
      <c r="BP4927" s="58" t="str">
        <f>IF(M4927="",VLOOKUP(D4927,Sheet4!$A$1:$B$92,2,0),VLOOKUP(Q4927,Sheet4!$A$1:$B$92,2,0))</f>
        <v>保险资产管理产品</v>
      </c>
    </row>
    <row r="4928" spans="1:68" s="58" customFormat="1" ht="12.75" customHeight="1">
      <c r="A4928" s="64" t="s">
        <v>2933</v>
      </c>
      <c r="B4928" s="54" t="s">
        <v>2934</v>
      </c>
      <c r="C4928" s="252" t="s">
        <v>5552</v>
      </c>
      <c r="D4928" s="252" t="s">
        <v>672</v>
      </c>
      <c r="E4928" s="54" t="s">
        <v>2935</v>
      </c>
      <c r="F4928" s="54" t="s">
        <v>2934</v>
      </c>
      <c r="G4928" s="129">
        <v>41000</v>
      </c>
      <c r="H4928" s="323">
        <v>339909</v>
      </c>
      <c r="I4928" s="323">
        <v>278390</v>
      </c>
      <c r="J4928" s="42"/>
      <c r="K4928" s="42"/>
      <c r="L4928" s="42" t="s">
        <v>4489</v>
      </c>
      <c r="M4928" s="42" t="s">
        <v>3422</v>
      </c>
      <c r="N4928" s="42" t="s">
        <v>2423</v>
      </c>
      <c r="O4928" s="137" t="s">
        <v>3423</v>
      </c>
      <c r="P4928" s="42" t="s">
        <v>64</v>
      </c>
      <c r="Q4928" s="42" t="s">
        <v>65</v>
      </c>
      <c r="R4928" s="42">
        <v>1</v>
      </c>
      <c r="S4928" s="137" t="s">
        <v>2419</v>
      </c>
      <c r="T4928" s="62">
        <v>700878750</v>
      </c>
      <c r="U4928" s="62">
        <v>678133632.87</v>
      </c>
      <c r="Z4928" s="54" t="s">
        <v>68</v>
      </c>
      <c r="AA4928" s="132">
        <v>1.0772548400460899E-5</v>
      </c>
      <c r="AJ4928" s="42"/>
      <c r="AM4928" s="42"/>
      <c r="AN4928" s="42"/>
      <c r="AO4928" s="42"/>
      <c r="AP4928" s="42"/>
      <c r="AY4928" s="42"/>
      <c r="AZ4928" s="42"/>
      <c r="BA4928" s="42"/>
      <c r="BB4928" s="42"/>
      <c r="BN4928" s="54" t="s">
        <v>4578</v>
      </c>
      <c r="BO4928" s="58" t="str">
        <f t="shared" si="76"/>
        <v>境内资产</v>
      </c>
      <c r="BP4928" s="58" t="str">
        <f>IF(M4928="",VLOOKUP(D4928,Sheet4!$A$1:$B$92,2,0),VLOOKUP(Q4928,Sheet4!$A$1:$B$92,2,0))</f>
        <v>保险资产管理产品</v>
      </c>
    </row>
    <row r="4929" spans="1:68" s="58" customFormat="1" ht="12.75" customHeight="1">
      <c r="A4929" s="64" t="s">
        <v>670</v>
      </c>
      <c r="B4929" s="54" t="s">
        <v>671</v>
      </c>
      <c r="C4929" s="252" t="s">
        <v>5552</v>
      </c>
      <c r="D4929" s="252" t="s">
        <v>672</v>
      </c>
      <c r="E4929" s="54" t="s">
        <v>673</v>
      </c>
      <c r="F4929" s="54" t="s">
        <v>671</v>
      </c>
      <c r="G4929" s="129">
        <v>1666</v>
      </c>
      <c r="H4929" s="323">
        <v>2905820.97</v>
      </c>
      <c r="I4929" s="323">
        <v>3057110</v>
      </c>
      <c r="J4929" s="42"/>
      <c r="K4929" s="42"/>
      <c r="L4929" s="42" t="s">
        <v>4489</v>
      </c>
      <c r="M4929" s="42" t="s">
        <v>3422</v>
      </c>
      <c r="N4929" s="42" t="s">
        <v>2423</v>
      </c>
      <c r="O4929" s="137" t="s">
        <v>3423</v>
      </c>
      <c r="P4929" s="42" t="s">
        <v>64</v>
      </c>
      <c r="Q4929" s="42" t="s">
        <v>65</v>
      </c>
      <c r="R4929" s="42">
        <v>1</v>
      </c>
      <c r="S4929" s="137" t="s">
        <v>2419</v>
      </c>
      <c r="T4929" s="62">
        <v>700878750</v>
      </c>
      <c r="U4929" s="62">
        <v>678133632.87</v>
      </c>
      <c r="Z4929" s="54" t="s">
        <v>280</v>
      </c>
      <c r="AA4929" s="132">
        <v>1.3262242618160899E-6</v>
      </c>
      <c r="AJ4929" s="42"/>
      <c r="AM4929" s="42"/>
      <c r="AN4929" s="42"/>
      <c r="AO4929" s="42"/>
      <c r="AP4929" s="42"/>
      <c r="AY4929" s="42"/>
      <c r="AZ4929" s="42"/>
      <c r="BA4929" s="42"/>
      <c r="BB4929" s="42"/>
      <c r="BN4929" s="54" t="s">
        <v>4578</v>
      </c>
      <c r="BO4929" s="58" t="str">
        <f t="shared" si="76"/>
        <v>境内资产</v>
      </c>
      <c r="BP4929" s="58" t="str">
        <f>IF(M4929="",VLOOKUP(D4929,Sheet4!$A$1:$B$92,2,0),VLOOKUP(Q4929,Sheet4!$A$1:$B$92,2,0))</f>
        <v>保险资产管理产品</v>
      </c>
    </row>
    <row r="4930" spans="1:68" s="58" customFormat="1" ht="12.75" customHeight="1">
      <c r="A4930" s="64" t="s">
        <v>2936</v>
      </c>
      <c r="B4930" s="54" t="s">
        <v>2937</v>
      </c>
      <c r="C4930" s="252" t="s">
        <v>5552</v>
      </c>
      <c r="D4930" s="252" t="s">
        <v>672</v>
      </c>
      <c r="E4930" s="54" t="s">
        <v>2938</v>
      </c>
      <c r="F4930" s="54" t="s">
        <v>2937</v>
      </c>
      <c r="G4930" s="129">
        <v>22200</v>
      </c>
      <c r="H4930" s="323">
        <v>351597</v>
      </c>
      <c r="I4930" s="323">
        <v>341880</v>
      </c>
      <c r="J4930" s="42"/>
      <c r="K4930" s="42"/>
      <c r="L4930" s="42" t="s">
        <v>4489</v>
      </c>
      <c r="M4930" s="42" t="s">
        <v>3422</v>
      </c>
      <c r="N4930" s="42" t="s">
        <v>2423</v>
      </c>
      <c r="O4930" s="137" t="s">
        <v>3423</v>
      </c>
      <c r="P4930" s="42" t="s">
        <v>64</v>
      </c>
      <c r="Q4930" s="42" t="s">
        <v>65</v>
      </c>
      <c r="R4930" s="42">
        <v>1</v>
      </c>
      <c r="S4930" s="137" t="s">
        <v>2419</v>
      </c>
      <c r="T4930" s="62">
        <v>700878750</v>
      </c>
      <c r="U4930" s="62">
        <v>678133632.87</v>
      </c>
      <c r="Z4930" s="54" t="s">
        <v>68</v>
      </c>
      <c r="AA4930" s="132">
        <v>6.5046374144402402E-6</v>
      </c>
      <c r="AJ4930" s="42"/>
      <c r="AM4930" s="42"/>
      <c r="AN4930" s="42"/>
      <c r="AO4930" s="42"/>
      <c r="AP4930" s="42"/>
      <c r="AY4930" s="42"/>
      <c r="AZ4930" s="42"/>
      <c r="BA4930" s="42"/>
      <c r="BB4930" s="42"/>
      <c r="BN4930" s="54" t="s">
        <v>4578</v>
      </c>
      <c r="BO4930" s="58" t="str">
        <f t="shared" si="76"/>
        <v>境内资产</v>
      </c>
      <c r="BP4930" s="58" t="str">
        <f>IF(M4930="",VLOOKUP(D4930,Sheet4!$A$1:$B$92,2,0),VLOOKUP(Q4930,Sheet4!$A$1:$B$92,2,0))</f>
        <v>保险资产管理产品</v>
      </c>
    </row>
    <row r="4931" spans="1:68" s="58" customFormat="1" ht="12.75" customHeight="1">
      <c r="A4931" s="64" t="s">
        <v>2939</v>
      </c>
      <c r="B4931" s="54" t="s">
        <v>2940</v>
      </c>
      <c r="C4931" s="252" t="s">
        <v>5552</v>
      </c>
      <c r="D4931" s="252" t="s">
        <v>672</v>
      </c>
      <c r="E4931" s="54" t="s">
        <v>2941</v>
      </c>
      <c r="F4931" s="54" t="s">
        <v>2940</v>
      </c>
      <c r="G4931" s="129">
        <v>14400</v>
      </c>
      <c r="H4931" s="323">
        <v>211191</v>
      </c>
      <c r="I4931" s="323">
        <v>192240</v>
      </c>
      <c r="J4931" s="42"/>
      <c r="K4931" s="42"/>
      <c r="L4931" s="42" t="s">
        <v>4489</v>
      </c>
      <c r="M4931" s="42" t="s">
        <v>3422</v>
      </c>
      <c r="N4931" s="42" t="s">
        <v>2423</v>
      </c>
      <c r="O4931" s="137" t="s">
        <v>3423</v>
      </c>
      <c r="P4931" s="42" t="s">
        <v>64</v>
      </c>
      <c r="Q4931" s="42" t="s">
        <v>65</v>
      </c>
      <c r="R4931" s="42">
        <v>1</v>
      </c>
      <c r="S4931" s="137" t="s">
        <v>2419</v>
      </c>
      <c r="T4931" s="62">
        <v>700878750</v>
      </c>
      <c r="U4931" s="62">
        <v>678133632.87</v>
      </c>
      <c r="Z4931" s="54" t="s">
        <v>68</v>
      </c>
      <c r="AA4931" s="132">
        <v>2.49813961461117E-5</v>
      </c>
      <c r="AJ4931" s="42"/>
      <c r="AM4931" s="42"/>
      <c r="AN4931" s="42"/>
      <c r="AO4931" s="42"/>
      <c r="AP4931" s="42"/>
      <c r="AY4931" s="42"/>
      <c r="AZ4931" s="42"/>
      <c r="BA4931" s="42"/>
      <c r="BB4931" s="42"/>
      <c r="BN4931" s="54" t="s">
        <v>4578</v>
      </c>
      <c r="BO4931" s="58" t="str">
        <f t="shared" ref="BO4931:BO4994" si="77">IF(LEFT(D4931,2)="境外","境外资产","境内资产")</f>
        <v>境内资产</v>
      </c>
      <c r="BP4931" s="58" t="str">
        <f>IF(M4931="",VLOOKUP(D4931,Sheet4!$A$1:$B$92,2,0),VLOOKUP(Q4931,Sheet4!$A$1:$B$92,2,0))</f>
        <v>保险资产管理产品</v>
      </c>
    </row>
    <row r="4932" spans="1:68" s="58" customFormat="1" ht="12.75" customHeight="1">
      <c r="A4932" s="64" t="s">
        <v>2942</v>
      </c>
      <c r="B4932" s="54" t="s">
        <v>2943</v>
      </c>
      <c r="C4932" s="252" t="s">
        <v>5552</v>
      </c>
      <c r="D4932" s="252" t="s">
        <v>672</v>
      </c>
      <c r="E4932" s="54" t="s">
        <v>2944</v>
      </c>
      <c r="F4932" s="54" t="s">
        <v>2943</v>
      </c>
      <c r="G4932" s="129">
        <v>13400</v>
      </c>
      <c r="H4932" s="323">
        <v>510453</v>
      </c>
      <c r="I4932" s="323">
        <v>537340</v>
      </c>
      <c r="J4932" s="42"/>
      <c r="K4932" s="42"/>
      <c r="L4932" s="42" t="s">
        <v>4489</v>
      </c>
      <c r="M4932" s="42" t="s">
        <v>3422</v>
      </c>
      <c r="N4932" s="42" t="s">
        <v>2423</v>
      </c>
      <c r="O4932" s="137" t="s">
        <v>3423</v>
      </c>
      <c r="P4932" s="42" t="s">
        <v>64</v>
      </c>
      <c r="Q4932" s="42" t="s">
        <v>65</v>
      </c>
      <c r="R4932" s="42">
        <v>1</v>
      </c>
      <c r="S4932" s="137" t="s">
        <v>2419</v>
      </c>
      <c r="T4932" s="62">
        <v>700878750</v>
      </c>
      <c r="U4932" s="62">
        <v>678133632.87</v>
      </c>
      <c r="Z4932" s="54" t="s">
        <v>280</v>
      </c>
      <c r="AA4932" s="132">
        <v>2.5286346269604098E-6</v>
      </c>
      <c r="AJ4932" s="42"/>
      <c r="AM4932" s="42"/>
      <c r="AN4932" s="42"/>
      <c r="AO4932" s="42"/>
      <c r="AP4932" s="42"/>
      <c r="AY4932" s="42"/>
      <c r="AZ4932" s="42"/>
      <c r="BA4932" s="42"/>
      <c r="BB4932" s="42"/>
      <c r="BN4932" s="54" t="s">
        <v>4578</v>
      </c>
      <c r="BO4932" s="58" t="str">
        <f t="shared" si="77"/>
        <v>境内资产</v>
      </c>
      <c r="BP4932" s="58" t="str">
        <f>IF(M4932="",VLOOKUP(D4932,Sheet4!$A$1:$B$92,2,0),VLOOKUP(Q4932,Sheet4!$A$1:$B$92,2,0))</f>
        <v>保险资产管理产品</v>
      </c>
    </row>
    <row r="4933" spans="1:68" s="58" customFormat="1" ht="12.75" customHeight="1">
      <c r="A4933" s="64" t="s">
        <v>2945</v>
      </c>
      <c r="B4933" s="54" t="s">
        <v>2946</v>
      </c>
      <c r="C4933" s="252" t="s">
        <v>5552</v>
      </c>
      <c r="D4933" s="252" t="s">
        <v>672</v>
      </c>
      <c r="E4933" s="54" t="s">
        <v>2947</v>
      </c>
      <c r="F4933" s="54" t="s">
        <v>2946</v>
      </c>
      <c r="G4933" s="129">
        <v>17900</v>
      </c>
      <c r="H4933" s="323">
        <v>269689</v>
      </c>
      <c r="I4933" s="323">
        <v>250958</v>
      </c>
      <c r="J4933" s="42"/>
      <c r="K4933" s="42"/>
      <c r="L4933" s="42" t="s">
        <v>4489</v>
      </c>
      <c r="M4933" s="42" t="s">
        <v>3422</v>
      </c>
      <c r="N4933" s="42" t="s">
        <v>2423</v>
      </c>
      <c r="O4933" s="137" t="s">
        <v>3423</v>
      </c>
      <c r="P4933" s="42" t="s">
        <v>64</v>
      </c>
      <c r="Q4933" s="42" t="s">
        <v>65</v>
      </c>
      <c r="R4933" s="42">
        <v>1</v>
      </c>
      <c r="S4933" s="137" t="s">
        <v>2419</v>
      </c>
      <c r="T4933" s="62">
        <v>700878750</v>
      </c>
      <c r="U4933" s="62">
        <v>678133632.87</v>
      </c>
      <c r="Z4933" s="54" t="s">
        <v>68</v>
      </c>
      <c r="AA4933" s="132">
        <v>1.59477854465451E-5</v>
      </c>
      <c r="AJ4933" s="42"/>
      <c r="AM4933" s="42"/>
      <c r="AN4933" s="42"/>
      <c r="AO4933" s="42"/>
      <c r="AP4933" s="42"/>
      <c r="AY4933" s="42"/>
      <c r="AZ4933" s="42"/>
      <c r="BA4933" s="42"/>
      <c r="BB4933" s="42"/>
      <c r="BN4933" s="54" t="s">
        <v>4578</v>
      </c>
      <c r="BO4933" s="58" t="str">
        <f t="shared" si="77"/>
        <v>境内资产</v>
      </c>
      <c r="BP4933" s="58" t="str">
        <f>IF(M4933="",VLOOKUP(D4933,Sheet4!$A$1:$B$92,2,0),VLOOKUP(Q4933,Sheet4!$A$1:$B$92,2,0))</f>
        <v>保险资产管理产品</v>
      </c>
    </row>
    <row r="4934" spans="1:68" s="58" customFormat="1" ht="12.75" customHeight="1">
      <c r="A4934" s="64" t="s">
        <v>2948</v>
      </c>
      <c r="B4934" s="54" t="s">
        <v>2949</v>
      </c>
      <c r="C4934" s="252" t="s">
        <v>5552</v>
      </c>
      <c r="D4934" s="252" t="s">
        <v>672</v>
      </c>
      <c r="E4934" s="54" t="s">
        <v>2950</v>
      </c>
      <c r="F4934" s="54" t="s">
        <v>2949</v>
      </c>
      <c r="G4934" s="129">
        <v>29000</v>
      </c>
      <c r="H4934" s="323">
        <v>169792</v>
      </c>
      <c r="I4934" s="323">
        <v>146740</v>
      </c>
      <c r="J4934" s="42"/>
      <c r="K4934" s="42"/>
      <c r="L4934" s="42" t="s">
        <v>4489</v>
      </c>
      <c r="M4934" s="42" t="s">
        <v>3422</v>
      </c>
      <c r="N4934" s="42" t="s">
        <v>2423</v>
      </c>
      <c r="O4934" s="137" t="s">
        <v>3423</v>
      </c>
      <c r="P4934" s="42" t="s">
        <v>64</v>
      </c>
      <c r="Q4934" s="42" t="s">
        <v>65</v>
      </c>
      <c r="R4934" s="42">
        <v>1</v>
      </c>
      <c r="S4934" s="137" t="s">
        <v>2419</v>
      </c>
      <c r="T4934" s="62">
        <v>700878750</v>
      </c>
      <c r="U4934" s="62">
        <v>678133632.87</v>
      </c>
      <c r="Z4934" s="54" t="s">
        <v>68</v>
      </c>
      <c r="AA4934" s="132">
        <v>1.2813265281934101E-5</v>
      </c>
      <c r="AJ4934" s="42"/>
      <c r="AM4934" s="42"/>
      <c r="AN4934" s="42"/>
      <c r="AO4934" s="42"/>
      <c r="AP4934" s="42"/>
      <c r="AY4934" s="42"/>
      <c r="AZ4934" s="42"/>
      <c r="BA4934" s="42"/>
      <c r="BB4934" s="42"/>
      <c r="BN4934" s="54" t="s">
        <v>4578</v>
      </c>
      <c r="BO4934" s="58" t="str">
        <f t="shared" si="77"/>
        <v>境内资产</v>
      </c>
      <c r="BP4934" s="58" t="str">
        <f>IF(M4934="",VLOOKUP(D4934,Sheet4!$A$1:$B$92,2,0),VLOOKUP(Q4934,Sheet4!$A$1:$B$92,2,0))</f>
        <v>保险资产管理产品</v>
      </c>
    </row>
    <row r="4935" spans="1:68" s="58" customFormat="1" ht="12.75" customHeight="1">
      <c r="A4935" s="64" t="s">
        <v>2951</v>
      </c>
      <c r="B4935" s="54" t="s">
        <v>1248</v>
      </c>
      <c r="C4935" s="252" t="s">
        <v>5552</v>
      </c>
      <c r="D4935" s="252" t="s">
        <v>672</v>
      </c>
      <c r="E4935" s="54" t="s">
        <v>2952</v>
      </c>
      <c r="F4935" s="54" t="s">
        <v>1248</v>
      </c>
      <c r="G4935" s="129">
        <v>28900</v>
      </c>
      <c r="H4935" s="323">
        <v>344643</v>
      </c>
      <c r="I4935" s="323">
        <v>296225</v>
      </c>
      <c r="J4935" s="42"/>
      <c r="K4935" s="42"/>
      <c r="L4935" s="42" t="s">
        <v>4489</v>
      </c>
      <c r="M4935" s="42" t="s">
        <v>3422</v>
      </c>
      <c r="N4935" s="42" t="s">
        <v>2423</v>
      </c>
      <c r="O4935" s="137" t="s">
        <v>3423</v>
      </c>
      <c r="P4935" s="42" t="s">
        <v>64</v>
      </c>
      <c r="Q4935" s="42" t="s">
        <v>65</v>
      </c>
      <c r="R4935" s="42">
        <v>1</v>
      </c>
      <c r="S4935" s="137" t="s">
        <v>2419</v>
      </c>
      <c r="T4935" s="62">
        <v>700878750</v>
      </c>
      <c r="U4935" s="62">
        <v>678133632.87</v>
      </c>
      <c r="Z4935" s="54" t="s">
        <v>68</v>
      </c>
      <c r="AA4935" s="132">
        <v>7.1637544839649697E-6</v>
      </c>
      <c r="AJ4935" s="42"/>
      <c r="AM4935" s="42"/>
      <c r="AN4935" s="42"/>
      <c r="AO4935" s="42"/>
      <c r="AP4935" s="42"/>
      <c r="AY4935" s="42"/>
      <c r="AZ4935" s="42"/>
      <c r="BA4935" s="42"/>
      <c r="BB4935" s="42"/>
      <c r="BN4935" s="54" t="s">
        <v>4578</v>
      </c>
      <c r="BO4935" s="58" t="str">
        <f t="shared" si="77"/>
        <v>境内资产</v>
      </c>
      <c r="BP4935" s="58" t="str">
        <f>IF(M4935="",VLOOKUP(D4935,Sheet4!$A$1:$B$92,2,0),VLOOKUP(Q4935,Sheet4!$A$1:$B$92,2,0))</f>
        <v>保险资产管理产品</v>
      </c>
    </row>
    <row r="4936" spans="1:68" s="58" customFormat="1" ht="12.75" customHeight="1">
      <c r="A4936" s="64" t="s">
        <v>2953</v>
      </c>
      <c r="B4936" s="54" t="s">
        <v>2954</v>
      </c>
      <c r="C4936" s="252" t="s">
        <v>5552</v>
      </c>
      <c r="D4936" s="252" t="s">
        <v>672</v>
      </c>
      <c r="E4936" s="54" t="s">
        <v>2955</v>
      </c>
      <c r="F4936" s="54" t="s">
        <v>2954</v>
      </c>
      <c r="G4936" s="129">
        <v>62000</v>
      </c>
      <c r="H4936" s="323">
        <v>481860.05</v>
      </c>
      <c r="I4936" s="323">
        <v>375100</v>
      </c>
      <c r="J4936" s="42"/>
      <c r="K4936" s="42"/>
      <c r="L4936" s="42" t="s">
        <v>4489</v>
      </c>
      <c r="M4936" s="42" t="s">
        <v>3422</v>
      </c>
      <c r="N4936" s="42" t="s">
        <v>2423</v>
      </c>
      <c r="O4936" s="137" t="s">
        <v>3423</v>
      </c>
      <c r="P4936" s="42" t="s">
        <v>64</v>
      </c>
      <c r="Q4936" s="42" t="s">
        <v>65</v>
      </c>
      <c r="R4936" s="42">
        <v>1</v>
      </c>
      <c r="S4936" s="137" t="s">
        <v>2419</v>
      </c>
      <c r="T4936" s="62">
        <v>700878750</v>
      </c>
      <c r="U4936" s="62">
        <v>678133632.87</v>
      </c>
      <c r="Z4936" s="54" t="s">
        <v>68</v>
      </c>
      <c r="AA4936" s="132">
        <v>2.05713714410329E-5</v>
      </c>
      <c r="AJ4936" s="42"/>
      <c r="AM4936" s="42"/>
      <c r="AN4936" s="42"/>
      <c r="AO4936" s="42"/>
      <c r="AP4936" s="42"/>
      <c r="AY4936" s="42"/>
      <c r="AZ4936" s="42"/>
      <c r="BA4936" s="42"/>
      <c r="BB4936" s="42"/>
      <c r="BN4936" s="54" t="s">
        <v>4578</v>
      </c>
      <c r="BO4936" s="58" t="str">
        <f t="shared" si="77"/>
        <v>境内资产</v>
      </c>
      <c r="BP4936" s="58" t="str">
        <f>IF(M4936="",VLOOKUP(D4936,Sheet4!$A$1:$B$92,2,0),VLOOKUP(Q4936,Sheet4!$A$1:$B$92,2,0))</f>
        <v>保险资产管理产品</v>
      </c>
    </row>
    <row r="4937" spans="1:68" s="58" customFormat="1" ht="12.75" customHeight="1">
      <c r="A4937" s="64" t="s">
        <v>2956</v>
      </c>
      <c r="B4937" s="54" t="s">
        <v>2368</v>
      </c>
      <c r="C4937" s="252" t="s">
        <v>5552</v>
      </c>
      <c r="D4937" s="252" t="s">
        <v>672</v>
      </c>
      <c r="E4937" s="54" t="s">
        <v>2957</v>
      </c>
      <c r="F4937" s="54" t="s">
        <v>2368</v>
      </c>
      <c r="G4937" s="129">
        <v>136500</v>
      </c>
      <c r="H4937" s="323">
        <v>543273</v>
      </c>
      <c r="I4937" s="323">
        <v>506415</v>
      </c>
      <c r="J4937" s="42"/>
      <c r="K4937" s="42"/>
      <c r="L4937" s="42" t="s">
        <v>4489</v>
      </c>
      <c r="M4937" s="42" t="s">
        <v>3422</v>
      </c>
      <c r="N4937" s="42" t="s">
        <v>2423</v>
      </c>
      <c r="O4937" s="137" t="s">
        <v>3423</v>
      </c>
      <c r="P4937" s="42" t="s">
        <v>64</v>
      </c>
      <c r="Q4937" s="42" t="s">
        <v>65</v>
      </c>
      <c r="R4937" s="42">
        <v>1</v>
      </c>
      <c r="S4937" s="137" t="s">
        <v>2419</v>
      </c>
      <c r="T4937" s="62">
        <v>700878750</v>
      </c>
      <c r="U4937" s="62">
        <v>678133632.87</v>
      </c>
      <c r="Z4937" s="54" t="s">
        <v>68</v>
      </c>
      <c r="AA4937" s="132">
        <v>1.53027341116898E-5</v>
      </c>
      <c r="AJ4937" s="42"/>
      <c r="AM4937" s="42"/>
      <c r="AN4937" s="42"/>
      <c r="AO4937" s="42"/>
      <c r="AP4937" s="42"/>
      <c r="AY4937" s="42"/>
      <c r="AZ4937" s="42"/>
      <c r="BA4937" s="42"/>
      <c r="BB4937" s="42"/>
      <c r="BN4937" s="54" t="s">
        <v>4578</v>
      </c>
      <c r="BO4937" s="58" t="str">
        <f t="shared" si="77"/>
        <v>境内资产</v>
      </c>
      <c r="BP4937" s="58" t="str">
        <f>IF(M4937="",VLOOKUP(D4937,Sheet4!$A$1:$B$92,2,0),VLOOKUP(Q4937,Sheet4!$A$1:$B$92,2,0))</f>
        <v>保险资产管理产品</v>
      </c>
    </row>
    <row r="4938" spans="1:68" s="58" customFormat="1" ht="12.75" customHeight="1">
      <c r="A4938" s="64" t="s">
        <v>2958</v>
      </c>
      <c r="B4938" s="54" t="s">
        <v>2959</v>
      </c>
      <c r="C4938" s="252" t="s">
        <v>5552</v>
      </c>
      <c r="D4938" s="252" t="s">
        <v>672</v>
      </c>
      <c r="E4938" s="54" t="s">
        <v>2960</v>
      </c>
      <c r="F4938" s="54" t="s">
        <v>2959</v>
      </c>
      <c r="G4938" s="129">
        <v>32200</v>
      </c>
      <c r="H4938" s="323">
        <v>384755</v>
      </c>
      <c r="I4938" s="323">
        <v>293664</v>
      </c>
      <c r="J4938" s="42"/>
      <c r="K4938" s="42"/>
      <c r="L4938" s="42" t="s">
        <v>4489</v>
      </c>
      <c r="M4938" s="42" t="s">
        <v>3422</v>
      </c>
      <c r="N4938" s="42" t="s">
        <v>2423</v>
      </c>
      <c r="O4938" s="137" t="s">
        <v>3423</v>
      </c>
      <c r="P4938" s="42" t="s">
        <v>64</v>
      </c>
      <c r="Q4938" s="42" t="s">
        <v>65</v>
      </c>
      <c r="R4938" s="42">
        <v>1</v>
      </c>
      <c r="S4938" s="137" t="s">
        <v>2419</v>
      </c>
      <c r="T4938" s="62">
        <v>700878750</v>
      </c>
      <c r="U4938" s="62">
        <v>678133632.87</v>
      </c>
      <c r="Z4938" s="54" t="s">
        <v>68</v>
      </c>
      <c r="AA4938" s="132">
        <v>2.59181985673603E-5</v>
      </c>
      <c r="AJ4938" s="42"/>
      <c r="AM4938" s="42"/>
      <c r="AN4938" s="42"/>
      <c r="AO4938" s="42"/>
      <c r="AP4938" s="42"/>
      <c r="AY4938" s="42"/>
      <c r="AZ4938" s="42"/>
      <c r="BA4938" s="42"/>
      <c r="BB4938" s="42"/>
      <c r="BN4938" s="54" t="s">
        <v>4578</v>
      </c>
      <c r="BO4938" s="58" t="str">
        <f t="shared" si="77"/>
        <v>境内资产</v>
      </c>
      <c r="BP4938" s="58" t="str">
        <f>IF(M4938="",VLOOKUP(D4938,Sheet4!$A$1:$B$92,2,0),VLOOKUP(Q4938,Sheet4!$A$1:$B$92,2,0))</f>
        <v>保险资产管理产品</v>
      </c>
    </row>
    <row r="4939" spans="1:68" s="58" customFormat="1" ht="12.75" customHeight="1">
      <c r="A4939" s="64" t="s">
        <v>2961</v>
      </c>
      <c r="B4939" s="54" t="s">
        <v>2962</v>
      </c>
      <c r="C4939" s="252" t="s">
        <v>5552</v>
      </c>
      <c r="D4939" s="252" t="s">
        <v>672</v>
      </c>
      <c r="E4939" s="54" t="s">
        <v>2963</v>
      </c>
      <c r="F4939" s="54" t="s">
        <v>2962</v>
      </c>
      <c r="G4939" s="129">
        <v>37900</v>
      </c>
      <c r="H4939" s="323">
        <v>293542.53999999998</v>
      </c>
      <c r="I4939" s="323">
        <v>212240</v>
      </c>
      <c r="J4939" s="42"/>
      <c r="K4939" s="42"/>
      <c r="L4939" s="42" t="s">
        <v>4489</v>
      </c>
      <c r="M4939" s="42" t="s">
        <v>3422</v>
      </c>
      <c r="N4939" s="42" t="s">
        <v>2423</v>
      </c>
      <c r="O4939" s="137" t="s">
        <v>3423</v>
      </c>
      <c r="P4939" s="42" t="s">
        <v>64</v>
      </c>
      <c r="Q4939" s="42" t="s">
        <v>65</v>
      </c>
      <c r="R4939" s="42">
        <v>1</v>
      </c>
      <c r="S4939" s="137" t="s">
        <v>2419</v>
      </c>
      <c r="T4939" s="62">
        <v>700878750</v>
      </c>
      <c r="U4939" s="62">
        <v>678133632.87</v>
      </c>
      <c r="Z4939" s="54" t="s">
        <v>68</v>
      </c>
      <c r="AA4939" s="132">
        <v>2.1555780224924801E-5</v>
      </c>
      <c r="AJ4939" s="42"/>
      <c r="AM4939" s="42"/>
      <c r="AN4939" s="42"/>
      <c r="AO4939" s="42"/>
      <c r="AP4939" s="42"/>
      <c r="AY4939" s="42"/>
      <c r="AZ4939" s="42"/>
      <c r="BA4939" s="42"/>
      <c r="BB4939" s="42"/>
      <c r="BN4939" s="54" t="s">
        <v>4578</v>
      </c>
      <c r="BO4939" s="58" t="str">
        <f t="shared" si="77"/>
        <v>境内资产</v>
      </c>
      <c r="BP4939" s="58" t="str">
        <f>IF(M4939="",VLOOKUP(D4939,Sheet4!$A$1:$B$92,2,0),VLOOKUP(Q4939,Sheet4!$A$1:$B$92,2,0))</f>
        <v>保险资产管理产品</v>
      </c>
    </row>
    <row r="4940" spans="1:68" s="58" customFormat="1" ht="12.75" customHeight="1">
      <c r="A4940" s="64" t="s">
        <v>2964</v>
      </c>
      <c r="B4940" s="54" t="s">
        <v>2965</v>
      </c>
      <c r="C4940" s="252" t="s">
        <v>5552</v>
      </c>
      <c r="D4940" s="252" t="s">
        <v>672</v>
      </c>
      <c r="E4940" s="54" t="s">
        <v>2966</v>
      </c>
      <c r="F4940" s="54" t="s">
        <v>2965</v>
      </c>
      <c r="G4940" s="129">
        <v>17200</v>
      </c>
      <c r="H4940" s="323">
        <v>240211</v>
      </c>
      <c r="I4940" s="323">
        <v>204852</v>
      </c>
      <c r="J4940" s="42"/>
      <c r="K4940" s="42"/>
      <c r="L4940" s="42" t="s">
        <v>4489</v>
      </c>
      <c r="M4940" s="42" t="s">
        <v>3422</v>
      </c>
      <c r="N4940" s="42" t="s">
        <v>2423</v>
      </c>
      <c r="O4940" s="137" t="s">
        <v>3423</v>
      </c>
      <c r="P4940" s="42" t="s">
        <v>64</v>
      </c>
      <c r="Q4940" s="42" t="s">
        <v>65</v>
      </c>
      <c r="R4940" s="42">
        <v>1</v>
      </c>
      <c r="S4940" s="137" t="s">
        <v>2419</v>
      </c>
      <c r="T4940" s="62">
        <v>700878750</v>
      </c>
      <c r="U4940" s="62">
        <v>678133632.87</v>
      </c>
      <c r="Z4940" s="54" t="s">
        <v>68</v>
      </c>
      <c r="AA4940" s="132">
        <v>8.4465714629075803E-6</v>
      </c>
      <c r="AJ4940" s="42"/>
      <c r="AM4940" s="42"/>
      <c r="AN4940" s="42"/>
      <c r="AO4940" s="42"/>
      <c r="AP4940" s="42"/>
      <c r="AY4940" s="42"/>
      <c r="AZ4940" s="42"/>
      <c r="BA4940" s="42"/>
      <c r="BB4940" s="42"/>
      <c r="BN4940" s="54" t="s">
        <v>4578</v>
      </c>
      <c r="BO4940" s="58" t="str">
        <f t="shared" si="77"/>
        <v>境内资产</v>
      </c>
      <c r="BP4940" s="58" t="str">
        <f>IF(M4940="",VLOOKUP(D4940,Sheet4!$A$1:$B$92,2,0),VLOOKUP(Q4940,Sheet4!$A$1:$B$92,2,0))</f>
        <v>保险资产管理产品</v>
      </c>
    </row>
    <row r="4941" spans="1:68" s="58" customFormat="1" ht="12.75" customHeight="1">
      <c r="A4941" s="64" t="s">
        <v>2967</v>
      </c>
      <c r="B4941" s="54" t="s">
        <v>2968</v>
      </c>
      <c r="C4941" s="252" t="s">
        <v>5552</v>
      </c>
      <c r="D4941" s="252" t="s">
        <v>672</v>
      </c>
      <c r="E4941" s="54" t="s">
        <v>2969</v>
      </c>
      <c r="F4941" s="54" t="s">
        <v>2968</v>
      </c>
      <c r="G4941" s="129">
        <v>59500</v>
      </c>
      <c r="H4941" s="323">
        <v>489108</v>
      </c>
      <c r="I4941" s="323">
        <v>411145</v>
      </c>
      <c r="J4941" s="42"/>
      <c r="K4941" s="42"/>
      <c r="L4941" s="42" t="s">
        <v>4489</v>
      </c>
      <c r="M4941" s="42" t="s">
        <v>3422</v>
      </c>
      <c r="N4941" s="42" t="s">
        <v>2423</v>
      </c>
      <c r="O4941" s="137" t="s">
        <v>3423</v>
      </c>
      <c r="P4941" s="42" t="s">
        <v>64</v>
      </c>
      <c r="Q4941" s="42" t="s">
        <v>65</v>
      </c>
      <c r="R4941" s="42">
        <v>1</v>
      </c>
      <c r="S4941" s="137" t="s">
        <v>2419</v>
      </c>
      <c r="T4941" s="62">
        <v>700878750</v>
      </c>
      <c r="U4941" s="62">
        <v>678133632.87</v>
      </c>
      <c r="Z4941" s="54" t="s">
        <v>68</v>
      </c>
      <c r="AA4941" s="132">
        <v>2.7818710659819702E-5</v>
      </c>
      <c r="AJ4941" s="42"/>
      <c r="AM4941" s="42"/>
      <c r="AN4941" s="42"/>
      <c r="AO4941" s="42"/>
      <c r="AP4941" s="42"/>
      <c r="AY4941" s="42"/>
      <c r="AZ4941" s="42"/>
      <c r="BA4941" s="42"/>
      <c r="BB4941" s="42"/>
      <c r="BN4941" s="54" t="s">
        <v>4578</v>
      </c>
      <c r="BO4941" s="58" t="str">
        <f t="shared" si="77"/>
        <v>境内资产</v>
      </c>
      <c r="BP4941" s="58" t="str">
        <f>IF(M4941="",VLOOKUP(D4941,Sheet4!$A$1:$B$92,2,0),VLOOKUP(Q4941,Sheet4!$A$1:$B$92,2,0))</f>
        <v>保险资产管理产品</v>
      </c>
    </row>
    <row r="4942" spans="1:68" s="58" customFormat="1" ht="12.75" customHeight="1">
      <c r="A4942" s="64" t="s">
        <v>2970</v>
      </c>
      <c r="B4942" s="54" t="s">
        <v>2971</v>
      </c>
      <c r="C4942" s="252" t="s">
        <v>5552</v>
      </c>
      <c r="D4942" s="252" t="s">
        <v>672</v>
      </c>
      <c r="E4942" s="54" t="s">
        <v>2972</v>
      </c>
      <c r="F4942" s="54" t="s">
        <v>2971</v>
      </c>
      <c r="G4942" s="129">
        <v>29900</v>
      </c>
      <c r="H4942" s="323">
        <v>312507.37</v>
      </c>
      <c r="I4942" s="323">
        <v>232024</v>
      </c>
      <c r="J4942" s="42"/>
      <c r="K4942" s="42"/>
      <c r="L4942" s="42" t="s">
        <v>4489</v>
      </c>
      <c r="M4942" s="42" t="s">
        <v>3422</v>
      </c>
      <c r="N4942" s="42" t="s">
        <v>2423</v>
      </c>
      <c r="O4942" s="137" t="s">
        <v>3423</v>
      </c>
      <c r="P4942" s="42" t="s">
        <v>64</v>
      </c>
      <c r="Q4942" s="42" t="s">
        <v>65</v>
      </c>
      <c r="R4942" s="42">
        <v>1</v>
      </c>
      <c r="S4942" s="137" t="s">
        <v>2419</v>
      </c>
      <c r="T4942" s="62">
        <v>700878750</v>
      </c>
      <c r="U4942" s="62">
        <v>678133632.87</v>
      </c>
      <c r="Z4942" s="54" t="s">
        <v>68</v>
      </c>
      <c r="AA4942" s="132">
        <v>4.4066870913616602E-5</v>
      </c>
      <c r="AJ4942" s="42"/>
      <c r="AM4942" s="42"/>
      <c r="AN4942" s="42"/>
      <c r="AO4942" s="42"/>
      <c r="AP4942" s="42"/>
      <c r="AY4942" s="42"/>
      <c r="AZ4942" s="42"/>
      <c r="BA4942" s="42"/>
      <c r="BB4942" s="42"/>
      <c r="BN4942" s="54" t="s">
        <v>4578</v>
      </c>
      <c r="BO4942" s="58" t="str">
        <f t="shared" si="77"/>
        <v>境内资产</v>
      </c>
      <c r="BP4942" s="58" t="str">
        <f>IF(M4942="",VLOOKUP(D4942,Sheet4!$A$1:$B$92,2,0),VLOOKUP(Q4942,Sheet4!$A$1:$B$92,2,0))</f>
        <v>保险资产管理产品</v>
      </c>
    </row>
    <row r="4943" spans="1:68" s="58" customFormat="1" ht="12.75" customHeight="1">
      <c r="A4943" s="64" t="s">
        <v>2973</v>
      </c>
      <c r="B4943" s="54" t="s">
        <v>2974</v>
      </c>
      <c r="C4943" s="252" t="s">
        <v>5552</v>
      </c>
      <c r="D4943" s="252" t="s">
        <v>672</v>
      </c>
      <c r="E4943" s="54" t="s">
        <v>2975</v>
      </c>
      <c r="F4943" s="54" t="s">
        <v>2974</v>
      </c>
      <c r="G4943" s="129">
        <v>10000</v>
      </c>
      <c r="H4943" s="323">
        <v>514692.68</v>
      </c>
      <c r="I4943" s="323">
        <v>531400</v>
      </c>
      <c r="J4943" s="42"/>
      <c r="K4943" s="42"/>
      <c r="L4943" s="42" t="s">
        <v>4489</v>
      </c>
      <c r="M4943" s="42" t="s">
        <v>3422</v>
      </c>
      <c r="N4943" s="42" t="s">
        <v>2423</v>
      </c>
      <c r="O4943" s="137" t="s">
        <v>3423</v>
      </c>
      <c r="P4943" s="42" t="s">
        <v>64</v>
      </c>
      <c r="Q4943" s="42" t="s">
        <v>65</v>
      </c>
      <c r="R4943" s="42">
        <v>1</v>
      </c>
      <c r="S4943" s="137" t="s">
        <v>2419</v>
      </c>
      <c r="T4943" s="62">
        <v>700878750</v>
      </c>
      <c r="U4943" s="62">
        <v>678133632.87</v>
      </c>
      <c r="Z4943" s="54" t="s">
        <v>68</v>
      </c>
      <c r="AA4943" s="132">
        <v>9.3454095450646902E-6</v>
      </c>
      <c r="AJ4943" s="42"/>
      <c r="AM4943" s="42"/>
      <c r="AN4943" s="42"/>
      <c r="AO4943" s="42"/>
      <c r="AP4943" s="42"/>
      <c r="AY4943" s="42"/>
      <c r="AZ4943" s="42"/>
      <c r="BA4943" s="42"/>
      <c r="BB4943" s="42"/>
      <c r="BN4943" s="54" t="s">
        <v>4578</v>
      </c>
      <c r="BO4943" s="58" t="str">
        <f t="shared" si="77"/>
        <v>境内资产</v>
      </c>
      <c r="BP4943" s="58" t="str">
        <f>IF(M4943="",VLOOKUP(D4943,Sheet4!$A$1:$B$92,2,0),VLOOKUP(Q4943,Sheet4!$A$1:$B$92,2,0))</f>
        <v>保险资产管理产品</v>
      </c>
    </row>
    <row r="4944" spans="1:68" s="58" customFormat="1" ht="12.75" customHeight="1">
      <c r="A4944" s="64" t="s">
        <v>2976</v>
      </c>
      <c r="B4944" s="54" t="s">
        <v>2977</v>
      </c>
      <c r="C4944" s="252" t="s">
        <v>5552</v>
      </c>
      <c r="D4944" s="252" t="s">
        <v>672</v>
      </c>
      <c r="E4944" s="54" t="s">
        <v>2978</v>
      </c>
      <c r="F4944" s="54" t="s">
        <v>2977</v>
      </c>
      <c r="G4944" s="129">
        <v>13000</v>
      </c>
      <c r="H4944" s="323">
        <v>549637</v>
      </c>
      <c r="I4944" s="323">
        <v>424970</v>
      </c>
      <c r="J4944" s="42"/>
      <c r="K4944" s="42"/>
      <c r="L4944" s="42" t="s">
        <v>4489</v>
      </c>
      <c r="M4944" s="42" t="s">
        <v>3422</v>
      </c>
      <c r="N4944" s="42" t="s">
        <v>2423</v>
      </c>
      <c r="O4944" s="137" t="s">
        <v>3423</v>
      </c>
      <c r="P4944" s="42" t="s">
        <v>64</v>
      </c>
      <c r="Q4944" s="42" t="s">
        <v>65</v>
      </c>
      <c r="R4944" s="42">
        <v>1</v>
      </c>
      <c r="S4944" s="137" t="s">
        <v>2419</v>
      </c>
      <c r="T4944" s="62">
        <v>700878750</v>
      </c>
      <c r="U4944" s="62">
        <v>678133632.87</v>
      </c>
      <c r="Z4944" s="54" t="s">
        <v>68</v>
      </c>
      <c r="AA4944" s="132">
        <v>1.23616607026218E-5</v>
      </c>
      <c r="AJ4944" s="42"/>
      <c r="AM4944" s="42"/>
      <c r="AN4944" s="42"/>
      <c r="AO4944" s="42"/>
      <c r="AP4944" s="42"/>
      <c r="AY4944" s="42"/>
      <c r="AZ4944" s="42"/>
      <c r="BA4944" s="42"/>
      <c r="BB4944" s="42"/>
      <c r="BN4944" s="54" t="s">
        <v>4578</v>
      </c>
      <c r="BO4944" s="58" t="str">
        <f t="shared" si="77"/>
        <v>境内资产</v>
      </c>
      <c r="BP4944" s="58" t="str">
        <f>IF(M4944="",VLOOKUP(D4944,Sheet4!$A$1:$B$92,2,0),VLOOKUP(Q4944,Sheet4!$A$1:$B$92,2,0))</f>
        <v>保险资产管理产品</v>
      </c>
    </row>
    <row r="4945" spans="1:68" s="58" customFormat="1" ht="12.75" customHeight="1">
      <c r="A4945" s="64" t="s">
        <v>2979</v>
      </c>
      <c r="B4945" s="54" t="s">
        <v>2980</v>
      </c>
      <c r="C4945" s="252" t="s">
        <v>5552</v>
      </c>
      <c r="D4945" s="252" t="s">
        <v>672</v>
      </c>
      <c r="E4945" s="54" t="s">
        <v>2981</v>
      </c>
      <c r="F4945" s="54" t="s">
        <v>2980</v>
      </c>
      <c r="G4945" s="129">
        <v>131800</v>
      </c>
      <c r="H4945" s="323">
        <v>339768</v>
      </c>
      <c r="I4945" s="323">
        <v>395400</v>
      </c>
      <c r="J4945" s="42"/>
      <c r="K4945" s="42"/>
      <c r="L4945" s="42" t="s">
        <v>4489</v>
      </c>
      <c r="M4945" s="42" t="s">
        <v>3422</v>
      </c>
      <c r="N4945" s="42" t="s">
        <v>2423</v>
      </c>
      <c r="O4945" s="137" t="s">
        <v>3423</v>
      </c>
      <c r="P4945" s="42" t="s">
        <v>64</v>
      </c>
      <c r="Q4945" s="42" t="s">
        <v>65</v>
      </c>
      <c r="R4945" s="42">
        <v>1</v>
      </c>
      <c r="S4945" s="137" t="s">
        <v>2419</v>
      </c>
      <c r="T4945" s="62">
        <v>700878750</v>
      </c>
      <c r="U4945" s="62">
        <v>678133632.87</v>
      </c>
      <c r="Z4945" s="54" t="s">
        <v>280</v>
      </c>
      <c r="AA4945" s="132">
        <v>7.3897070459984602E-6</v>
      </c>
      <c r="AJ4945" s="42"/>
      <c r="AM4945" s="42"/>
      <c r="AN4945" s="42"/>
      <c r="AO4945" s="42"/>
      <c r="AP4945" s="42"/>
      <c r="AY4945" s="42"/>
      <c r="AZ4945" s="42"/>
      <c r="BA4945" s="42"/>
      <c r="BB4945" s="42"/>
      <c r="BN4945" s="54" t="s">
        <v>4578</v>
      </c>
      <c r="BO4945" s="58" t="str">
        <f t="shared" si="77"/>
        <v>境内资产</v>
      </c>
      <c r="BP4945" s="58" t="str">
        <f>IF(M4945="",VLOOKUP(D4945,Sheet4!$A$1:$B$92,2,0),VLOOKUP(Q4945,Sheet4!$A$1:$B$92,2,0))</f>
        <v>保险资产管理产品</v>
      </c>
    </row>
    <row r="4946" spans="1:68" s="58" customFormat="1" ht="12.75" customHeight="1">
      <c r="A4946" s="64" t="s">
        <v>2982</v>
      </c>
      <c r="B4946" s="54" t="s">
        <v>2983</v>
      </c>
      <c r="C4946" s="252" t="s">
        <v>5552</v>
      </c>
      <c r="D4946" s="252" t="s">
        <v>672</v>
      </c>
      <c r="E4946" s="54" t="s">
        <v>2984</v>
      </c>
      <c r="F4946" s="54" t="s">
        <v>2983</v>
      </c>
      <c r="G4946" s="129">
        <v>11400</v>
      </c>
      <c r="H4946" s="323">
        <v>115967</v>
      </c>
      <c r="I4946" s="323">
        <v>90516</v>
      </c>
      <c r="J4946" s="42"/>
      <c r="K4946" s="42"/>
      <c r="L4946" s="42" t="s">
        <v>4489</v>
      </c>
      <c r="M4946" s="42" t="s">
        <v>3422</v>
      </c>
      <c r="N4946" s="42" t="s">
        <v>2423</v>
      </c>
      <c r="O4946" s="137" t="s">
        <v>3423</v>
      </c>
      <c r="P4946" s="42" t="s">
        <v>64</v>
      </c>
      <c r="Q4946" s="42" t="s">
        <v>65</v>
      </c>
      <c r="R4946" s="42">
        <v>1</v>
      </c>
      <c r="S4946" s="137" t="s">
        <v>2419</v>
      </c>
      <c r="T4946" s="62">
        <v>700878750</v>
      </c>
      <c r="U4946" s="62">
        <v>678133632.87</v>
      </c>
      <c r="Z4946" s="54" t="s">
        <v>68</v>
      </c>
      <c r="AA4946" s="132">
        <v>6.9872818452008003E-6</v>
      </c>
      <c r="AJ4946" s="42"/>
      <c r="AM4946" s="42"/>
      <c r="AN4946" s="42"/>
      <c r="AO4946" s="42"/>
      <c r="AP4946" s="42"/>
      <c r="AY4946" s="42"/>
      <c r="AZ4946" s="42"/>
      <c r="BA4946" s="42"/>
      <c r="BB4946" s="42"/>
      <c r="BN4946" s="54" t="s">
        <v>4578</v>
      </c>
      <c r="BO4946" s="58" t="str">
        <f t="shared" si="77"/>
        <v>境内资产</v>
      </c>
      <c r="BP4946" s="58" t="str">
        <f>IF(M4946="",VLOOKUP(D4946,Sheet4!$A$1:$B$92,2,0),VLOOKUP(Q4946,Sheet4!$A$1:$B$92,2,0))</f>
        <v>保险资产管理产品</v>
      </c>
    </row>
    <row r="4947" spans="1:68" s="58" customFormat="1" ht="12.75" customHeight="1">
      <c r="A4947" s="64" t="s">
        <v>2985</v>
      </c>
      <c r="B4947" s="54" t="s">
        <v>2986</v>
      </c>
      <c r="C4947" s="252" t="s">
        <v>5552</v>
      </c>
      <c r="D4947" s="252" t="s">
        <v>672</v>
      </c>
      <c r="E4947" s="54" t="s">
        <v>2987</v>
      </c>
      <c r="F4947" s="54" t="s">
        <v>2986</v>
      </c>
      <c r="G4947" s="129">
        <v>27200</v>
      </c>
      <c r="H4947" s="323">
        <v>393133</v>
      </c>
      <c r="I4947" s="323">
        <v>331296</v>
      </c>
      <c r="J4947" s="42"/>
      <c r="K4947" s="42"/>
      <c r="L4947" s="42" t="s">
        <v>4489</v>
      </c>
      <c r="M4947" s="42" t="s">
        <v>3422</v>
      </c>
      <c r="N4947" s="42" t="s">
        <v>2423</v>
      </c>
      <c r="O4947" s="137" t="s">
        <v>3423</v>
      </c>
      <c r="P4947" s="42" t="s">
        <v>64</v>
      </c>
      <c r="Q4947" s="42" t="s">
        <v>65</v>
      </c>
      <c r="R4947" s="42">
        <v>1</v>
      </c>
      <c r="S4947" s="137" t="s">
        <v>2419</v>
      </c>
      <c r="T4947" s="62">
        <v>700878750</v>
      </c>
      <c r="U4947" s="62">
        <v>678133632.87</v>
      </c>
      <c r="Z4947" s="54" t="s">
        <v>280</v>
      </c>
      <c r="AA4947" s="132">
        <v>1.07830089736312E-5</v>
      </c>
      <c r="AJ4947" s="42"/>
      <c r="AM4947" s="42"/>
      <c r="AN4947" s="42"/>
      <c r="AO4947" s="42"/>
      <c r="AP4947" s="42"/>
      <c r="AY4947" s="42"/>
      <c r="AZ4947" s="42"/>
      <c r="BA4947" s="42"/>
      <c r="BB4947" s="42"/>
      <c r="BN4947" s="54" t="s">
        <v>4578</v>
      </c>
      <c r="BO4947" s="58" t="str">
        <f t="shared" si="77"/>
        <v>境内资产</v>
      </c>
      <c r="BP4947" s="58" t="str">
        <f>IF(M4947="",VLOOKUP(D4947,Sheet4!$A$1:$B$92,2,0),VLOOKUP(Q4947,Sheet4!$A$1:$B$92,2,0))</f>
        <v>保险资产管理产品</v>
      </c>
    </row>
    <row r="4948" spans="1:68" s="58" customFormat="1" ht="12.75" customHeight="1">
      <c r="A4948" s="64" t="s">
        <v>2988</v>
      </c>
      <c r="B4948" s="54" t="s">
        <v>2989</v>
      </c>
      <c r="C4948" s="252" t="s">
        <v>5552</v>
      </c>
      <c r="D4948" s="252" t="s">
        <v>672</v>
      </c>
      <c r="E4948" s="54" t="s">
        <v>2990</v>
      </c>
      <c r="F4948" s="54" t="s">
        <v>2989</v>
      </c>
      <c r="G4948" s="129">
        <v>22900</v>
      </c>
      <c r="H4948" s="323">
        <v>493402</v>
      </c>
      <c r="I4948" s="323">
        <v>476320</v>
      </c>
      <c r="J4948" s="42"/>
      <c r="K4948" s="42"/>
      <c r="L4948" s="42" t="s">
        <v>4489</v>
      </c>
      <c r="M4948" s="42" t="s">
        <v>3422</v>
      </c>
      <c r="N4948" s="42" t="s">
        <v>2423</v>
      </c>
      <c r="O4948" s="137" t="s">
        <v>3423</v>
      </c>
      <c r="P4948" s="42" t="s">
        <v>64</v>
      </c>
      <c r="Q4948" s="42" t="s">
        <v>65</v>
      </c>
      <c r="R4948" s="42">
        <v>1</v>
      </c>
      <c r="S4948" s="137" t="s">
        <v>2419</v>
      </c>
      <c r="T4948" s="62">
        <v>700878750</v>
      </c>
      <c r="U4948" s="62">
        <v>678133632.87</v>
      </c>
      <c r="Z4948" s="54" t="s">
        <v>68</v>
      </c>
      <c r="AA4948" s="132">
        <v>2.0214655792993199E-5</v>
      </c>
      <c r="AJ4948" s="42"/>
      <c r="AM4948" s="42"/>
      <c r="AN4948" s="42"/>
      <c r="AO4948" s="42"/>
      <c r="AP4948" s="42"/>
      <c r="AY4948" s="42"/>
      <c r="AZ4948" s="42"/>
      <c r="BA4948" s="42"/>
      <c r="BB4948" s="42"/>
      <c r="BN4948" s="54" t="s">
        <v>4578</v>
      </c>
      <c r="BO4948" s="58" t="str">
        <f t="shared" si="77"/>
        <v>境内资产</v>
      </c>
      <c r="BP4948" s="58" t="str">
        <f>IF(M4948="",VLOOKUP(D4948,Sheet4!$A$1:$B$92,2,0),VLOOKUP(Q4948,Sheet4!$A$1:$B$92,2,0))</f>
        <v>保险资产管理产品</v>
      </c>
    </row>
    <row r="4949" spans="1:68" s="58" customFormat="1" ht="12.75" customHeight="1">
      <c r="A4949" s="64" t="s">
        <v>2991</v>
      </c>
      <c r="B4949" s="54" t="s">
        <v>2992</v>
      </c>
      <c r="C4949" s="252" t="s">
        <v>5552</v>
      </c>
      <c r="D4949" s="252" t="s">
        <v>672</v>
      </c>
      <c r="E4949" s="54" t="s">
        <v>2993</v>
      </c>
      <c r="F4949" s="54" t="s">
        <v>2992</v>
      </c>
      <c r="G4949" s="129">
        <v>18500</v>
      </c>
      <c r="H4949" s="323">
        <v>436270</v>
      </c>
      <c r="I4949" s="323">
        <v>370925</v>
      </c>
      <c r="J4949" s="42"/>
      <c r="K4949" s="42"/>
      <c r="L4949" s="42" t="s">
        <v>4489</v>
      </c>
      <c r="M4949" s="42" t="s">
        <v>3422</v>
      </c>
      <c r="N4949" s="42" t="s">
        <v>2423</v>
      </c>
      <c r="O4949" s="137" t="s">
        <v>3423</v>
      </c>
      <c r="P4949" s="42" t="s">
        <v>64</v>
      </c>
      <c r="Q4949" s="42" t="s">
        <v>65</v>
      </c>
      <c r="R4949" s="42">
        <v>1</v>
      </c>
      <c r="S4949" s="137" t="s">
        <v>2419</v>
      </c>
      <c r="T4949" s="62">
        <v>700878750</v>
      </c>
      <c r="U4949" s="62">
        <v>678133632.87</v>
      </c>
      <c r="Z4949" s="54" t="s">
        <v>68</v>
      </c>
      <c r="AA4949" s="132">
        <v>1.3280220996545199E-5</v>
      </c>
      <c r="AJ4949" s="42"/>
      <c r="AM4949" s="42"/>
      <c r="AN4949" s="42"/>
      <c r="AO4949" s="42"/>
      <c r="AP4949" s="42"/>
      <c r="AY4949" s="42"/>
      <c r="AZ4949" s="42"/>
      <c r="BA4949" s="42"/>
      <c r="BB4949" s="42"/>
      <c r="BN4949" s="54" t="s">
        <v>4578</v>
      </c>
      <c r="BO4949" s="58" t="str">
        <f t="shared" si="77"/>
        <v>境内资产</v>
      </c>
      <c r="BP4949" s="58" t="str">
        <f>IF(M4949="",VLOOKUP(D4949,Sheet4!$A$1:$B$92,2,0),VLOOKUP(Q4949,Sheet4!$A$1:$B$92,2,0))</f>
        <v>保险资产管理产品</v>
      </c>
    </row>
    <row r="4950" spans="1:68" s="58" customFormat="1" ht="12.75" customHeight="1">
      <c r="A4950" s="64" t="s">
        <v>2994</v>
      </c>
      <c r="B4950" s="54" t="s">
        <v>2995</v>
      </c>
      <c r="C4950" s="252" t="s">
        <v>5552</v>
      </c>
      <c r="D4950" s="252" t="s">
        <v>672</v>
      </c>
      <c r="E4950" s="54" t="s">
        <v>2996</v>
      </c>
      <c r="F4950" s="54" t="s">
        <v>2995</v>
      </c>
      <c r="G4950" s="129">
        <v>130600</v>
      </c>
      <c r="H4950" s="323">
        <v>415229</v>
      </c>
      <c r="I4950" s="323">
        <v>462324</v>
      </c>
      <c r="J4950" s="42"/>
      <c r="K4950" s="42"/>
      <c r="L4950" s="42" t="s">
        <v>4489</v>
      </c>
      <c r="M4950" s="42" t="s">
        <v>3422</v>
      </c>
      <c r="N4950" s="42" t="s">
        <v>2423</v>
      </c>
      <c r="O4950" s="137" t="s">
        <v>3423</v>
      </c>
      <c r="P4950" s="42" t="s">
        <v>64</v>
      </c>
      <c r="Q4950" s="42" t="s">
        <v>65</v>
      </c>
      <c r="R4950" s="42">
        <v>1</v>
      </c>
      <c r="S4950" s="137" t="s">
        <v>2419</v>
      </c>
      <c r="T4950" s="62">
        <v>700878750</v>
      </c>
      <c r="U4950" s="62">
        <v>678133632.87</v>
      </c>
      <c r="Z4950" s="54" t="s">
        <v>68</v>
      </c>
      <c r="AA4950" s="132">
        <v>2.0009536517526001E-5</v>
      </c>
      <c r="AJ4950" s="42"/>
      <c r="AM4950" s="42"/>
      <c r="AN4950" s="42"/>
      <c r="AO4950" s="42"/>
      <c r="AP4950" s="42"/>
      <c r="AY4950" s="42"/>
      <c r="AZ4950" s="42"/>
      <c r="BA4950" s="42"/>
      <c r="BB4950" s="42"/>
      <c r="BN4950" s="54" t="s">
        <v>4578</v>
      </c>
      <c r="BO4950" s="58" t="str">
        <f t="shared" si="77"/>
        <v>境内资产</v>
      </c>
      <c r="BP4950" s="58" t="str">
        <f>IF(M4950="",VLOOKUP(D4950,Sheet4!$A$1:$B$92,2,0),VLOOKUP(Q4950,Sheet4!$A$1:$B$92,2,0))</f>
        <v>保险资产管理产品</v>
      </c>
    </row>
    <row r="4951" spans="1:68" s="58" customFormat="1" ht="12.75" customHeight="1">
      <c r="A4951" s="64" t="s">
        <v>2997</v>
      </c>
      <c r="B4951" s="54" t="s">
        <v>2998</v>
      </c>
      <c r="C4951" s="252" t="s">
        <v>5552</v>
      </c>
      <c r="D4951" s="252" t="s">
        <v>672</v>
      </c>
      <c r="E4951" s="54" t="s">
        <v>2999</v>
      </c>
      <c r="F4951" s="54" t="s">
        <v>2998</v>
      </c>
      <c r="G4951" s="129">
        <v>37200</v>
      </c>
      <c r="H4951" s="323">
        <v>388690.71</v>
      </c>
      <c r="I4951" s="323">
        <v>357120</v>
      </c>
      <c r="J4951" s="42"/>
      <c r="K4951" s="42"/>
      <c r="L4951" s="42" t="s">
        <v>4489</v>
      </c>
      <c r="M4951" s="42" t="s">
        <v>3422</v>
      </c>
      <c r="N4951" s="42" t="s">
        <v>2423</v>
      </c>
      <c r="O4951" s="137" t="s">
        <v>3423</v>
      </c>
      <c r="P4951" s="42" t="s">
        <v>64</v>
      </c>
      <c r="Q4951" s="42" t="s">
        <v>65</v>
      </c>
      <c r="R4951" s="42">
        <v>1</v>
      </c>
      <c r="S4951" s="137" t="s">
        <v>2419</v>
      </c>
      <c r="T4951" s="62">
        <v>700878750</v>
      </c>
      <c r="U4951" s="62">
        <v>678133632.87</v>
      </c>
      <c r="Z4951" s="54" t="s">
        <v>68</v>
      </c>
      <c r="AA4951" s="132">
        <v>1.8511251774032899E-5</v>
      </c>
      <c r="AJ4951" s="42"/>
      <c r="AM4951" s="42"/>
      <c r="AN4951" s="42"/>
      <c r="AO4951" s="42"/>
      <c r="AP4951" s="42"/>
      <c r="AY4951" s="42"/>
      <c r="AZ4951" s="42"/>
      <c r="BA4951" s="42"/>
      <c r="BB4951" s="42"/>
      <c r="BN4951" s="54" t="s">
        <v>4578</v>
      </c>
      <c r="BO4951" s="58" t="str">
        <f t="shared" si="77"/>
        <v>境内资产</v>
      </c>
      <c r="BP4951" s="58" t="str">
        <f>IF(M4951="",VLOOKUP(D4951,Sheet4!$A$1:$B$92,2,0),VLOOKUP(Q4951,Sheet4!$A$1:$B$92,2,0))</f>
        <v>保险资产管理产品</v>
      </c>
    </row>
    <row r="4952" spans="1:68" s="58" customFormat="1" ht="12.75" customHeight="1">
      <c r="A4952" s="64" t="s">
        <v>3000</v>
      </c>
      <c r="B4952" s="54" t="s">
        <v>3001</v>
      </c>
      <c r="C4952" s="252" t="s">
        <v>5552</v>
      </c>
      <c r="D4952" s="252" t="s">
        <v>672</v>
      </c>
      <c r="E4952" s="54" t="s">
        <v>3002</v>
      </c>
      <c r="F4952" s="54" t="s">
        <v>3001</v>
      </c>
      <c r="G4952" s="129">
        <v>59700</v>
      </c>
      <c r="H4952" s="323">
        <v>317139</v>
      </c>
      <c r="I4952" s="323">
        <v>222084</v>
      </c>
      <c r="J4952" s="42"/>
      <c r="K4952" s="42"/>
      <c r="L4952" s="42" t="s">
        <v>4489</v>
      </c>
      <c r="M4952" s="42" t="s">
        <v>3422</v>
      </c>
      <c r="N4952" s="42" t="s">
        <v>2423</v>
      </c>
      <c r="O4952" s="137" t="s">
        <v>3423</v>
      </c>
      <c r="P4952" s="42" t="s">
        <v>64</v>
      </c>
      <c r="Q4952" s="42" t="s">
        <v>65</v>
      </c>
      <c r="R4952" s="42">
        <v>1</v>
      </c>
      <c r="S4952" s="137" t="s">
        <v>2419</v>
      </c>
      <c r="T4952" s="62">
        <v>700878750</v>
      </c>
      <c r="U4952" s="62">
        <v>678133632.87</v>
      </c>
      <c r="Z4952" s="54" t="s">
        <v>68</v>
      </c>
      <c r="AA4952" s="132">
        <v>2.6899734667054999E-5</v>
      </c>
      <c r="AJ4952" s="42"/>
      <c r="AM4952" s="42"/>
      <c r="AN4952" s="42"/>
      <c r="AO4952" s="42"/>
      <c r="AP4952" s="42"/>
      <c r="AY4952" s="42"/>
      <c r="AZ4952" s="42"/>
      <c r="BA4952" s="42"/>
      <c r="BB4952" s="42"/>
      <c r="BN4952" s="54" t="s">
        <v>4578</v>
      </c>
      <c r="BO4952" s="58" t="str">
        <f t="shared" si="77"/>
        <v>境内资产</v>
      </c>
      <c r="BP4952" s="58" t="str">
        <f>IF(M4952="",VLOOKUP(D4952,Sheet4!$A$1:$B$92,2,0),VLOOKUP(Q4952,Sheet4!$A$1:$B$92,2,0))</f>
        <v>保险资产管理产品</v>
      </c>
    </row>
    <row r="4953" spans="1:68" s="58" customFormat="1" ht="12.75" customHeight="1">
      <c r="A4953" s="64" t="s">
        <v>3003</v>
      </c>
      <c r="B4953" s="54" t="s">
        <v>3004</v>
      </c>
      <c r="C4953" s="252" t="s">
        <v>5552</v>
      </c>
      <c r="D4953" s="252" t="s">
        <v>672</v>
      </c>
      <c r="E4953" s="54" t="s">
        <v>3005</v>
      </c>
      <c r="F4953" s="54" t="s">
        <v>3004</v>
      </c>
      <c r="G4953" s="129">
        <v>10700</v>
      </c>
      <c r="H4953" s="323">
        <v>527087.31000000006</v>
      </c>
      <c r="I4953" s="323">
        <v>508036</v>
      </c>
      <c r="J4953" s="42"/>
      <c r="K4953" s="42"/>
      <c r="L4953" s="42" t="s">
        <v>4489</v>
      </c>
      <c r="M4953" s="42" t="s">
        <v>3422</v>
      </c>
      <c r="N4953" s="42" t="s">
        <v>2423</v>
      </c>
      <c r="O4953" s="137" t="s">
        <v>3423</v>
      </c>
      <c r="P4953" s="42" t="s">
        <v>64</v>
      </c>
      <c r="Q4953" s="42" t="s">
        <v>65</v>
      </c>
      <c r="R4953" s="42">
        <v>1</v>
      </c>
      <c r="S4953" s="137" t="s">
        <v>2419</v>
      </c>
      <c r="T4953" s="62">
        <v>700878750</v>
      </c>
      <c r="U4953" s="62">
        <v>678133632.87</v>
      </c>
      <c r="Z4953" s="54" t="s">
        <v>68</v>
      </c>
      <c r="AA4953" s="132">
        <v>1.4367014477675399E-5</v>
      </c>
      <c r="AJ4953" s="42"/>
      <c r="AM4953" s="42"/>
      <c r="AN4953" s="42"/>
      <c r="AO4953" s="42"/>
      <c r="AP4953" s="42"/>
      <c r="AY4953" s="42"/>
      <c r="AZ4953" s="42"/>
      <c r="BA4953" s="42"/>
      <c r="BB4953" s="42"/>
      <c r="BN4953" s="54" t="s">
        <v>4578</v>
      </c>
      <c r="BO4953" s="58" t="str">
        <f t="shared" si="77"/>
        <v>境内资产</v>
      </c>
      <c r="BP4953" s="58" t="str">
        <f>IF(M4953="",VLOOKUP(D4953,Sheet4!$A$1:$B$92,2,0),VLOOKUP(Q4953,Sheet4!$A$1:$B$92,2,0))</f>
        <v>保险资产管理产品</v>
      </c>
    </row>
    <row r="4954" spans="1:68" s="58" customFormat="1" ht="12.75" customHeight="1">
      <c r="A4954" s="64" t="s">
        <v>1550</v>
      </c>
      <c r="B4954" s="54" t="s">
        <v>1551</v>
      </c>
      <c r="C4954" s="252" t="s">
        <v>5552</v>
      </c>
      <c r="D4954" s="252" t="s">
        <v>672</v>
      </c>
      <c r="E4954" s="54" t="s">
        <v>1552</v>
      </c>
      <c r="F4954" s="54" t="s">
        <v>1551</v>
      </c>
      <c r="G4954" s="129">
        <v>47300</v>
      </c>
      <c r="H4954" s="323">
        <v>1816620.13</v>
      </c>
      <c r="I4954" s="323">
        <v>1800238</v>
      </c>
      <c r="J4954" s="42"/>
      <c r="K4954" s="42"/>
      <c r="L4954" s="42" t="s">
        <v>4489</v>
      </c>
      <c r="M4954" s="42" t="s">
        <v>3422</v>
      </c>
      <c r="N4954" s="42" t="s">
        <v>2423</v>
      </c>
      <c r="O4954" s="137" t="s">
        <v>3423</v>
      </c>
      <c r="P4954" s="42" t="s">
        <v>64</v>
      </c>
      <c r="Q4954" s="42" t="s">
        <v>65</v>
      </c>
      <c r="R4954" s="42">
        <v>1</v>
      </c>
      <c r="S4954" s="137" t="s">
        <v>2419</v>
      </c>
      <c r="T4954" s="62">
        <v>700878750</v>
      </c>
      <c r="U4954" s="62">
        <v>678133632.87</v>
      </c>
      <c r="Z4954" s="54" t="s">
        <v>280</v>
      </c>
      <c r="AA4954" s="132">
        <v>7.3904738209294197E-6</v>
      </c>
      <c r="AJ4954" s="42"/>
      <c r="AM4954" s="42"/>
      <c r="AN4954" s="42"/>
      <c r="AO4954" s="42"/>
      <c r="AP4954" s="42"/>
      <c r="AY4954" s="42"/>
      <c r="AZ4954" s="42"/>
      <c r="BA4954" s="42"/>
      <c r="BB4954" s="42"/>
      <c r="BN4954" s="54" t="s">
        <v>4578</v>
      </c>
      <c r="BO4954" s="58" t="str">
        <f t="shared" si="77"/>
        <v>境内资产</v>
      </c>
      <c r="BP4954" s="58" t="str">
        <f>IF(M4954="",VLOOKUP(D4954,Sheet4!$A$1:$B$92,2,0),VLOOKUP(Q4954,Sheet4!$A$1:$B$92,2,0))</f>
        <v>保险资产管理产品</v>
      </c>
    </row>
    <row r="4955" spans="1:68" s="58" customFormat="1" ht="12.75" customHeight="1">
      <c r="A4955" s="64" t="s">
        <v>3006</v>
      </c>
      <c r="B4955" s="54" t="s">
        <v>3007</v>
      </c>
      <c r="C4955" s="252" t="s">
        <v>5552</v>
      </c>
      <c r="D4955" s="252" t="s">
        <v>672</v>
      </c>
      <c r="E4955" s="54" t="s">
        <v>3008</v>
      </c>
      <c r="F4955" s="54" t="s">
        <v>3007</v>
      </c>
      <c r="G4955" s="129">
        <v>75500</v>
      </c>
      <c r="H4955" s="323">
        <v>379303</v>
      </c>
      <c r="I4955" s="323">
        <v>366930</v>
      </c>
      <c r="J4955" s="42"/>
      <c r="K4955" s="42"/>
      <c r="L4955" s="42" t="s">
        <v>4489</v>
      </c>
      <c r="M4955" s="42" t="s">
        <v>3422</v>
      </c>
      <c r="N4955" s="42" t="s">
        <v>2423</v>
      </c>
      <c r="O4955" s="137" t="s">
        <v>3423</v>
      </c>
      <c r="P4955" s="42" t="s">
        <v>64</v>
      </c>
      <c r="Q4955" s="42" t="s">
        <v>65</v>
      </c>
      <c r="R4955" s="42">
        <v>1</v>
      </c>
      <c r="S4955" s="137" t="s">
        <v>2419</v>
      </c>
      <c r="T4955" s="62">
        <v>700878750</v>
      </c>
      <c r="U4955" s="62">
        <v>678133632.87</v>
      </c>
      <c r="Z4955" s="54" t="s">
        <v>68</v>
      </c>
      <c r="AA4955" s="132">
        <v>2.5279159194727601E-5</v>
      </c>
      <c r="AJ4955" s="42"/>
      <c r="AM4955" s="42"/>
      <c r="AN4955" s="42"/>
      <c r="AO4955" s="42"/>
      <c r="AP4955" s="42"/>
      <c r="AY4955" s="42"/>
      <c r="AZ4955" s="42"/>
      <c r="BA4955" s="42"/>
      <c r="BB4955" s="42"/>
      <c r="BN4955" s="54" t="s">
        <v>4578</v>
      </c>
      <c r="BO4955" s="58" t="str">
        <f t="shared" si="77"/>
        <v>境内资产</v>
      </c>
      <c r="BP4955" s="58" t="str">
        <f>IF(M4955="",VLOOKUP(D4955,Sheet4!$A$1:$B$92,2,0),VLOOKUP(Q4955,Sheet4!$A$1:$B$92,2,0))</f>
        <v>保险资产管理产品</v>
      </c>
    </row>
    <row r="4956" spans="1:68" s="58" customFormat="1" ht="12.75" customHeight="1">
      <c r="A4956" s="64" t="s">
        <v>3009</v>
      </c>
      <c r="B4956" s="54" t="s">
        <v>3010</v>
      </c>
      <c r="C4956" s="252" t="s">
        <v>5552</v>
      </c>
      <c r="D4956" s="252" t="s">
        <v>672</v>
      </c>
      <c r="E4956" s="54" t="s">
        <v>3011</v>
      </c>
      <c r="F4956" s="54" t="s">
        <v>3010</v>
      </c>
      <c r="G4956" s="129">
        <v>126600</v>
      </c>
      <c r="H4956" s="323">
        <v>754540.57</v>
      </c>
      <c r="I4956" s="323">
        <v>710226</v>
      </c>
      <c r="J4956" s="42"/>
      <c r="K4956" s="42"/>
      <c r="L4956" s="42" t="s">
        <v>4489</v>
      </c>
      <c r="M4956" s="42" t="s">
        <v>3422</v>
      </c>
      <c r="N4956" s="42" t="s">
        <v>2423</v>
      </c>
      <c r="O4956" s="137" t="s">
        <v>3423</v>
      </c>
      <c r="P4956" s="42" t="s">
        <v>64</v>
      </c>
      <c r="Q4956" s="42" t="s">
        <v>65</v>
      </c>
      <c r="R4956" s="42">
        <v>1</v>
      </c>
      <c r="S4956" s="137" t="s">
        <v>2419</v>
      </c>
      <c r="T4956" s="62">
        <v>700878750</v>
      </c>
      <c r="U4956" s="62">
        <v>678133632.87</v>
      </c>
      <c r="Z4956" s="54" t="s">
        <v>68</v>
      </c>
      <c r="AA4956" s="132">
        <v>6.8003199033776201E-5</v>
      </c>
      <c r="AJ4956" s="42"/>
      <c r="AM4956" s="42"/>
      <c r="AN4956" s="42"/>
      <c r="AO4956" s="42"/>
      <c r="AP4956" s="42"/>
      <c r="AY4956" s="42"/>
      <c r="AZ4956" s="42"/>
      <c r="BA4956" s="42"/>
      <c r="BB4956" s="42"/>
      <c r="BN4956" s="54" t="s">
        <v>4578</v>
      </c>
      <c r="BO4956" s="58" t="str">
        <f t="shared" si="77"/>
        <v>境内资产</v>
      </c>
      <c r="BP4956" s="58" t="str">
        <f>IF(M4956="",VLOOKUP(D4956,Sheet4!$A$1:$B$92,2,0),VLOOKUP(Q4956,Sheet4!$A$1:$B$92,2,0))</f>
        <v>保险资产管理产品</v>
      </c>
    </row>
    <row r="4957" spans="1:68" s="58" customFormat="1" ht="12.75" customHeight="1">
      <c r="A4957" s="64" t="s">
        <v>3012</v>
      </c>
      <c r="B4957" s="54" t="s">
        <v>2314</v>
      </c>
      <c r="C4957" s="252" t="s">
        <v>5552</v>
      </c>
      <c r="D4957" s="252" t="s">
        <v>672</v>
      </c>
      <c r="E4957" s="54" t="s">
        <v>3013</v>
      </c>
      <c r="F4957" s="54" t="s">
        <v>2314</v>
      </c>
      <c r="G4957" s="129">
        <v>17900</v>
      </c>
      <c r="H4957" s="323">
        <v>202646</v>
      </c>
      <c r="I4957" s="323">
        <v>173630</v>
      </c>
      <c r="J4957" s="42"/>
      <c r="K4957" s="42"/>
      <c r="L4957" s="42" t="s">
        <v>4489</v>
      </c>
      <c r="M4957" s="42" t="s">
        <v>3422</v>
      </c>
      <c r="N4957" s="42" t="s">
        <v>2423</v>
      </c>
      <c r="O4957" s="137" t="s">
        <v>3423</v>
      </c>
      <c r="P4957" s="42" t="s">
        <v>64</v>
      </c>
      <c r="Q4957" s="42" t="s">
        <v>65</v>
      </c>
      <c r="R4957" s="42">
        <v>1</v>
      </c>
      <c r="S4957" s="137" t="s">
        <v>2419</v>
      </c>
      <c r="T4957" s="62">
        <v>700878750</v>
      </c>
      <c r="U4957" s="62">
        <v>678133632.87</v>
      </c>
      <c r="Z4957" s="54" t="s">
        <v>68</v>
      </c>
      <c r="AA4957" s="132">
        <v>2.0762633569559499E-5</v>
      </c>
      <c r="AJ4957" s="42"/>
      <c r="AM4957" s="42"/>
      <c r="AN4957" s="42"/>
      <c r="AO4957" s="42"/>
      <c r="AP4957" s="42"/>
      <c r="AY4957" s="42"/>
      <c r="AZ4957" s="42"/>
      <c r="BA4957" s="42"/>
      <c r="BB4957" s="42"/>
      <c r="BN4957" s="54" t="s">
        <v>4578</v>
      </c>
      <c r="BO4957" s="58" t="str">
        <f t="shared" si="77"/>
        <v>境内资产</v>
      </c>
      <c r="BP4957" s="58" t="str">
        <f>IF(M4957="",VLOOKUP(D4957,Sheet4!$A$1:$B$92,2,0),VLOOKUP(Q4957,Sheet4!$A$1:$B$92,2,0))</f>
        <v>保险资产管理产品</v>
      </c>
    </row>
    <row r="4958" spans="1:68" s="58" customFormat="1" ht="12.75" customHeight="1">
      <c r="A4958" s="64" t="s">
        <v>1782</v>
      </c>
      <c r="B4958" s="54" t="s">
        <v>1783</v>
      </c>
      <c r="C4958" s="252" t="s">
        <v>5552</v>
      </c>
      <c r="D4958" s="252" t="s">
        <v>672</v>
      </c>
      <c r="E4958" s="54" t="s">
        <v>1784</v>
      </c>
      <c r="F4958" s="54" t="s">
        <v>1783</v>
      </c>
      <c r="G4958" s="129">
        <v>8211</v>
      </c>
      <c r="H4958" s="323">
        <v>472789.38</v>
      </c>
      <c r="I4958" s="323">
        <v>531826.47</v>
      </c>
      <c r="J4958" s="42"/>
      <c r="K4958" s="42"/>
      <c r="L4958" s="42" t="s">
        <v>4489</v>
      </c>
      <c r="M4958" s="42" t="s">
        <v>3422</v>
      </c>
      <c r="N4958" s="42" t="s">
        <v>2423</v>
      </c>
      <c r="O4958" s="137" t="s">
        <v>3423</v>
      </c>
      <c r="P4958" s="42" t="s">
        <v>64</v>
      </c>
      <c r="Q4958" s="42" t="s">
        <v>65</v>
      </c>
      <c r="R4958" s="42">
        <v>1</v>
      </c>
      <c r="S4958" s="137" t="s">
        <v>2419</v>
      </c>
      <c r="T4958" s="62">
        <v>700878750</v>
      </c>
      <c r="U4958" s="62">
        <v>678133632.87</v>
      </c>
      <c r="Z4958" s="54" t="s">
        <v>68</v>
      </c>
      <c r="AA4958" s="132">
        <v>3.8408193872563902E-7</v>
      </c>
      <c r="AJ4958" s="42"/>
      <c r="AM4958" s="42"/>
      <c r="AN4958" s="42"/>
      <c r="AO4958" s="42"/>
      <c r="AP4958" s="42"/>
      <c r="AY4958" s="42"/>
      <c r="AZ4958" s="42"/>
      <c r="BA4958" s="42"/>
      <c r="BB4958" s="42"/>
      <c r="BN4958" s="54" t="s">
        <v>4578</v>
      </c>
      <c r="BO4958" s="58" t="str">
        <f t="shared" si="77"/>
        <v>境内资产</v>
      </c>
      <c r="BP4958" s="58" t="str">
        <f>IF(M4958="",VLOOKUP(D4958,Sheet4!$A$1:$B$92,2,0),VLOOKUP(Q4958,Sheet4!$A$1:$B$92,2,0))</f>
        <v>保险资产管理产品</v>
      </c>
    </row>
    <row r="4959" spans="1:68" s="58" customFormat="1" ht="12.75" customHeight="1">
      <c r="A4959" s="64" t="s">
        <v>3014</v>
      </c>
      <c r="B4959" s="54" t="s">
        <v>3015</v>
      </c>
      <c r="C4959" s="252" t="s">
        <v>5552</v>
      </c>
      <c r="D4959" s="252" t="s">
        <v>672</v>
      </c>
      <c r="E4959" s="54" t="s">
        <v>3016</v>
      </c>
      <c r="F4959" s="54" t="s">
        <v>3015</v>
      </c>
      <c r="G4959" s="129">
        <v>34400</v>
      </c>
      <c r="H4959" s="323">
        <v>325995</v>
      </c>
      <c r="I4959" s="323">
        <v>280704</v>
      </c>
      <c r="J4959" s="42"/>
      <c r="K4959" s="42"/>
      <c r="L4959" s="42" t="s">
        <v>4489</v>
      </c>
      <c r="M4959" s="42" t="s">
        <v>3422</v>
      </c>
      <c r="N4959" s="42" t="s">
        <v>2423</v>
      </c>
      <c r="O4959" s="137" t="s">
        <v>3423</v>
      </c>
      <c r="P4959" s="42" t="s">
        <v>64</v>
      </c>
      <c r="Q4959" s="42" t="s">
        <v>65</v>
      </c>
      <c r="R4959" s="42">
        <v>1</v>
      </c>
      <c r="S4959" s="137" t="s">
        <v>2419</v>
      </c>
      <c r="T4959" s="62">
        <v>700878750</v>
      </c>
      <c r="U4959" s="62">
        <v>678133632.87</v>
      </c>
      <c r="Z4959" s="54" t="s">
        <v>68</v>
      </c>
      <c r="AA4959" s="132">
        <v>2.0184810517353298E-5</v>
      </c>
      <c r="AJ4959" s="42"/>
      <c r="AM4959" s="42"/>
      <c r="AN4959" s="42"/>
      <c r="AO4959" s="42"/>
      <c r="AP4959" s="42"/>
      <c r="AY4959" s="42"/>
      <c r="AZ4959" s="42"/>
      <c r="BA4959" s="42"/>
      <c r="BB4959" s="42"/>
      <c r="BN4959" s="54" t="s">
        <v>4578</v>
      </c>
      <c r="BO4959" s="58" t="str">
        <f t="shared" si="77"/>
        <v>境内资产</v>
      </c>
      <c r="BP4959" s="58" t="str">
        <f>IF(M4959="",VLOOKUP(D4959,Sheet4!$A$1:$B$92,2,0),VLOOKUP(Q4959,Sheet4!$A$1:$B$92,2,0))</f>
        <v>保险资产管理产品</v>
      </c>
    </row>
    <row r="4960" spans="1:68" s="58" customFormat="1" ht="12.75" customHeight="1">
      <c r="A4960" s="64" t="s">
        <v>3017</v>
      </c>
      <c r="B4960" s="54" t="s">
        <v>3018</v>
      </c>
      <c r="C4960" s="252" t="s">
        <v>5552</v>
      </c>
      <c r="D4960" s="252" t="s">
        <v>672</v>
      </c>
      <c r="E4960" s="54" t="s">
        <v>3019</v>
      </c>
      <c r="F4960" s="54" t="s">
        <v>3018</v>
      </c>
      <c r="G4960" s="129">
        <v>49000</v>
      </c>
      <c r="H4960" s="323">
        <v>471554</v>
      </c>
      <c r="I4960" s="323">
        <v>373870</v>
      </c>
      <c r="J4960" s="42"/>
      <c r="K4960" s="42"/>
      <c r="L4960" s="42" t="s">
        <v>4489</v>
      </c>
      <c r="M4960" s="42" t="s">
        <v>3422</v>
      </c>
      <c r="N4960" s="42" t="s">
        <v>2423</v>
      </c>
      <c r="O4960" s="137" t="s">
        <v>3423</v>
      </c>
      <c r="P4960" s="42" t="s">
        <v>64</v>
      </c>
      <c r="Q4960" s="42" t="s">
        <v>65</v>
      </c>
      <c r="R4960" s="42">
        <v>1</v>
      </c>
      <c r="S4960" s="137" t="s">
        <v>2419</v>
      </c>
      <c r="T4960" s="62">
        <v>700878750</v>
      </c>
      <c r="U4960" s="62">
        <v>678133632.87</v>
      </c>
      <c r="Z4960" s="54" t="s">
        <v>68</v>
      </c>
      <c r="AA4960" s="132">
        <v>2.1627518774381198E-5</v>
      </c>
      <c r="AJ4960" s="42"/>
      <c r="AM4960" s="42"/>
      <c r="AN4960" s="42"/>
      <c r="AO4960" s="42"/>
      <c r="AP4960" s="42"/>
      <c r="AY4960" s="42"/>
      <c r="AZ4960" s="42"/>
      <c r="BA4960" s="42"/>
      <c r="BB4960" s="42"/>
      <c r="BN4960" s="54" t="s">
        <v>4578</v>
      </c>
      <c r="BO4960" s="58" t="str">
        <f t="shared" si="77"/>
        <v>境内资产</v>
      </c>
      <c r="BP4960" s="58" t="str">
        <f>IF(M4960="",VLOOKUP(D4960,Sheet4!$A$1:$B$92,2,0),VLOOKUP(Q4960,Sheet4!$A$1:$B$92,2,0))</f>
        <v>保险资产管理产品</v>
      </c>
    </row>
    <row r="4961" spans="1:68" s="58" customFormat="1" ht="12.75" customHeight="1">
      <c r="A4961" s="64" t="s">
        <v>3020</v>
      </c>
      <c r="B4961" s="54" t="s">
        <v>3021</v>
      </c>
      <c r="C4961" s="252" t="s">
        <v>5552</v>
      </c>
      <c r="D4961" s="252" t="s">
        <v>672</v>
      </c>
      <c r="E4961" s="54" t="s">
        <v>3022</v>
      </c>
      <c r="F4961" s="54" t="s">
        <v>3021</v>
      </c>
      <c r="G4961" s="129">
        <v>33600</v>
      </c>
      <c r="H4961" s="323">
        <v>382539</v>
      </c>
      <c r="I4961" s="323">
        <v>333648</v>
      </c>
      <c r="J4961" s="42"/>
      <c r="K4961" s="42"/>
      <c r="L4961" s="42" t="s">
        <v>4489</v>
      </c>
      <c r="M4961" s="42" t="s">
        <v>3422</v>
      </c>
      <c r="N4961" s="42" t="s">
        <v>2423</v>
      </c>
      <c r="O4961" s="137" t="s">
        <v>3423</v>
      </c>
      <c r="P4961" s="42" t="s">
        <v>64</v>
      </c>
      <c r="Q4961" s="42" t="s">
        <v>65</v>
      </c>
      <c r="R4961" s="42">
        <v>1</v>
      </c>
      <c r="S4961" s="137" t="s">
        <v>2419</v>
      </c>
      <c r="T4961" s="62">
        <v>700878750</v>
      </c>
      <c r="U4961" s="62">
        <v>678133632.87</v>
      </c>
      <c r="Z4961" s="54" t="s">
        <v>68</v>
      </c>
      <c r="AA4961" s="132">
        <v>1.7996786288162799E-5</v>
      </c>
      <c r="AJ4961" s="42"/>
      <c r="AM4961" s="42"/>
      <c r="AN4961" s="42"/>
      <c r="AO4961" s="42"/>
      <c r="AP4961" s="42"/>
      <c r="AY4961" s="42"/>
      <c r="AZ4961" s="42"/>
      <c r="BA4961" s="42"/>
      <c r="BB4961" s="42"/>
      <c r="BN4961" s="54" t="s">
        <v>4578</v>
      </c>
      <c r="BO4961" s="58" t="str">
        <f t="shared" si="77"/>
        <v>境内资产</v>
      </c>
      <c r="BP4961" s="58" t="str">
        <f>IF(M4961="",VLOOKUP(D4961,Sheet4!$A$1:$B$92,2,0),VLOOKUP(Q4961,Sheet4!$A$1:$B$92,2,0))</f>
        <v>保险资产管理产品</v>
      </c>
    </row>
    <row r="4962" spans="1:68" s="58" customFormat="1" ht="12.75" customHeight="1">
      <c r="A4962" s="64" t="s">
        <v>3023</v>
      </c>
      <c r="B4962" s="54" t="s">
        <v>3024</v>
      </c>
      <c r="C4962" s="252" t="s">
        <v>5552</v>
      </c>
      <c r="D4962" s="252" t="s">
        <v>672</v>
      </c>
      <c r="E4962" s="54" t="s">
        <v>3025</v>
      </c>
      <c r="F4962" s="54" t="s">
        <v>3024</v>
      </c>
      <c r="G4962" s="129">
        <v>17500</v>
      </c>
      <c r="H4962" s="323">
        <v>274301</v>
      </c>
      <c r="I4962" s="323">
        <v>255675</v>
      </c>
      <c r="J4962" s="42"/>
      <c r="K4962" s="42"/>
      <c r="L4962" s="42" t="s">
        <v>4489</v>
      </c>
      <c r="M4962" s="42" t="s">
        <v>3422</v>
      </c>
      <c r="N4962" s="42" t="s">
        <v>2423</v>
      </c>
      <c r="O4962" s="137" t="s">
        <v>3423</v>
      </c>
      <c r="P4962" s="42" t="s">
        <v>64</v>
      </c>
      <c r="Q4962" s="42" t="s">
        <v>65</v>
      </c>
      <c r="R4962" s="42">
        <v>1</v>
      </c>
      <c r="S4962" s="137" t="s">
        <v>2419</v>
      </c>
      <c r="T4962" s="62">
        <v>700878750</v>
      </c>
      <c r="U4962" s="62">
        <v>678133632.87</v>
      </c>
      <c r="Z4962" s="54" t="s">
        <v>68</v>
      </c>
      <c r="AA4962" s="132">
        <v>7.0535052812667403E-6</v>
      </c>
      <c r="AJ4962" s="42"/>
      <c r="AM4962" s="42"/>
      <c r="AN4962" s="42"/>
      <c r="AO4962" s="42"/>
      <c r="AP4962" s="42"/>
      <c r="AY4962" s="42"/>
      <c r="AZ4962" s="42"/>
      <c r="BA4962" s="42"/>
      <c r="BB4962" s="42"/>
      <c r="BN4962" s="54" t="s">
        <v>4578</v>
      </c>
      <c r="BO4962" s="58" t="str">
        <f t="shared" si="77"/>
        <v>境内资产</v>
      </c>
      <c r="BP4962" s="58" t="str">
        <f>IF(M4962="",VLOOKUP(D4962,Sheet4!$A$1:$B$92,2,0),VLOOKUP(Q4962,Sheet4!$A$1:$B$92,2,0))</f>
        <v>保险资产管理产品</v>
      </c>
    </row>
    <row r="4963" spans="1:68" s="58" customFormat="1" ht="12.75" customHeight="1">
      <c r="A4963" s="64" t="s">
        <v>3026</v>
      </c>
      <c r="B4963" s="54" t="s">
        <v>3027</v>
      </c>
      <c r="C4963" s="252" t="s">
        <v>5552</v>
      </c>
      <c r="D4963" s="252" t="s">
        <v>672</v>
      </c>
      <c r="E4963" s="54" t="s">
        <v>3028</v>
      </c>
      <c r="F4963" s="54" t="s">
        <v>3027</v>
      </c>
      <c r="G4963" s="129">
        <v>20900</v>
      </c>
      <c r="H4963" s="323">
        <v>309674</v>
      </c>
      <c r="I4963" s="323">
        <v>282986</v>
      </c>
      <c r="J4963" s="42"/>
      <c r="K4963" s="42"/>
      <c r="L4963" s="42" t="s">
        <v>4489</v>
      </c>
      <c r="M4963" s="42" t="s">
        <v>3422</v>
      </c>
      <c r="N4963" s="42" t="s">
        <v>2423</v>
      </c>
      <c r="O4963" s="137" t="s">
        <v>3423</v>
      </c>
      <c r="P4963" s="42" t="s">
        <v>64</v>
      </c>
      <c r="Q4963" s="42" t="s">
        <v>65</v>
      </c>
      <c r="R4963" s="42">
        <v>1</v>
      </c>
      <c r="S4963" s="137" t="s">
        <v>2419</v>
      </c>
      <c r="T4963" s="62">
        <v>700878750</v>
      </c>
      <c r="U4963" s="62">
        <v>678133632.87</v>
      </c>
      <c r="Z4963" s="54" t="s">
        <v>280</v>
      </c>
      <c r="AA4963" s="132">
        <v>2.8499896364013199E-6</v>
      </c>
      <c r="AJ4963" s="42"/>
      <c r="AM4963" s="42"/>
      <c r="AN4963" s="42"/>
      <c r="AO4963" s="42"/>
      <c r="AP4963" s="42"/>
      <c r="AY4963" s="42"/>
      <c r="AZ4963" s="42"/>
      <c r="BA4963" s="42"/>
      <c r="BB4963" s="42"/>
      <c r="BN4963" s="54" t="s">
        <v>4578</v>
      </c>
      <c r="BO4963" s="58" t="str">
        <f t="shared" si="77"/>
        <v>境内资产</v>
      </c>
      <c r="BP4963" s="58" t="str">
        <f>IF(M4963="",VLOOKUP(D4963,Sheet4!$A$1:$B$92,2,0),VLOOKUP(Q4963,Sheet4!$A$1:$B$92,2,0))</f>
        <v>保险资产管理产品</v>
      </c>
    </row>
    <row r="4964" spans="1:68" s="58" customFormat="1" ht="12.75" customHeight="1">
      <c r="A4964" s="64" t="s">
        <v>3029</v>
      </c>
      <c r="B4964" s="54" t="s">
        <v>3030</v>
      </c>
      <c r="C4964" s="252" t="s">
        <v>5552</v>
      </c>
      <c r="D4964" s="252" t="s">
        <v>672</v>
      </c>
      <c r="E4964" s="54" t="s">
        <v>3031</v>
      </c>
      <c r="F4964" s="54" t="s">
        <v>3030</v>
      </c>
      <c r="G4964" s="129">
        <v>93800</v>
      </c>
      <c r="H4964" s="323">
        <v>293997</v>
      </c>
      <c r="I4964" s="323">
        <v>258888</v>
      </c>
      <c r="J4964" s="42"/>
      <c r="K4964" s="42"/>
      <c r="L4964" s="42" t="s">
        <v>4489</v>
      </c>
      <c r="M4964" s="42" t="s">
        <v>3422</v>
      </c>
      <c r="N4964" s="42" t="s">
        <v>2423</v>
      </c>
      <c r="O4964" s="137" t="s">
        <v>3423</v>
      </c>
      <c r="P4964" s="42" t="s">
        <v>64</v>
      </c>
      <c r="Q4964" s="42" t="s">
        <v>65</v>
      </c>
      <c r="R4964" s="42">
        <v>1</v>
      </c>
      <c r="S4964" s="137" t="s">
        <v>2419</v>
      </c>
      <c r="T4964" s="62">
        <v>700878750</v>
      </c>
      <c r="U4964" s="62">
        <v>678133632.87</v>
      </c>
      <c r="Z4964" s="54" t="s">
        <v>68</v>
      </c>
      <c r="AA4964" s="132">
        <v>1.5828742819884401E-5</v>
      </c>
      <c r="AJ4964" s="42"/>
      <c r="AM4964" s="42"/>
      <c r="AN4964" s="42"/>
      <c r="AO4964" s="42"/>
      <c r="AP4964" s="42"/>
      <c r="AY4964" s="42"/>
      <c r="AZ4964" s="42"/>
      <c r="BA4964" s="42"/>
      <c r="BB4964" s="42"/>
      <c r="BN4964" s="54" t="s">
        <v>4578</v>
      </c>
      <c r="BO4964" s="58" t="str">
        <f t="shared" si="77"/>
        <v>境内资产</v>
      </c>
      <c r="BP4964" s="58" t="str">
        <f>IF(M4964="",VLOOKUP(D4964,Sheet4!$A$1:$B$92,2,0),VLOOKUP(Q4964,Sheet4!$A$1:$B$92,2,0))</f>
        <v>保险资产管理产品</v>
      </c>
    </row>
    <row r="4965" spans="1:68" s="58" customFormat="1" ht="12.75" customHeight="1">
      <c r="A4965" s="64" t="s">
        <v>3032</v>
      </c>
      <c r="B4965" s="54" t="s">
        <v>3033</v>
      </c>
      <c r="C4965" s="252" t="s">
        <v>5552</v>
      </c>
      <c r="D4965" s="252" t="s">
        <v>672</v>
      </c>
      <c r="E4965" s="54" t="s">
        <v>3034</v>
      </c>
      <c r="F4965" s="54" t="s">
        <v>3033</v>
      </c>
      <c r="G4965" s="129">
        <v>16300</v>
      </c>
      <c r="H4965" s="323">
        <v>189205.8</v>
      </c>
      <c r="I4965" s="323">
        <v>207825</v>
      </c>
      <c r="J4965" s="42"/>
      <c r="K4965" s="42"/>
      <c r="L4965" s="42" t="s">
        <v>4489</v>
      </c>
      <c r="M4965" s="42" t="s">
        <v>3422</v>
      </c>
      <c r="N4965" s="42" t="s">
        <v>2423</v>
      </c>
      <c r="O4965" s="137" t="s">
        <v>3423</v>
      </c>
      <c r="P4965" s="42" t="s">
        <v>64</v>
      </c>
      <c r="Q4965" s="42" t="s">
        <v>65</v>
      </c>
      <c r="R4965" s="42">
        <v>1</v>
      </c>
      <c r="S4965" s="137" t="s">
        <v>2419</v>
      </c>
      <c r="T4965" s="62">
        <v>700878750</v>
      </c>
      <c r="U4965" s="62">
        <v>678133632.87</v>
      </c>
      <c r="Z4965" s="54" t="s">
        <v>68</v>
      </c>
      <c r="AA4965" s="132">
        <v>9.7389018342594196E-6</v>
      </c>
      <c r="AJ4965" s="42"/>
      <c r="AM4965" s="42"/>
      <c r="AN4965" s="42"/>
      <c r="AO4965" s="42"/>
      <c r="AP4965" s="42"/>
      <c r="AY4965" s="42"/>
      <c r="AZ4965" s="42"/>
      <c r="BA4965" s="42"/>
      <c r="BB4965" s="42"/>
      <c r="BN4965" s="54" t="s">
        <v>4578</v>
      </c>
      <c r="BO4965" s="58" t="str">
        <f t="shared" si="77"/>
        <v>境内资产</v>
      </c>
      <c r="BP4965" s="58" t="str">
        <f>IF(M4965="",VLOOKUP(D4965,Sheet4!$A$1:$B$92,2,0),VLOOKUP(Q4965,Sheet4!$A$1:$B$92,2,0))</f>
        <v>保险资产管理产品</v>
      </c>
    </row>
    <row r="4966" spans="1:68" s="58" customFormat="1" ht="12.75" customHeight="1">
      <c r="A4966" s="64" t="s">
        <v>3035</v>
      </c>
      <c r="B4966" s="54" t="s">
        <v>3036</v>
      </c>
      <c r="C4966" s="252" t="s">
        <v>5552</v>
      </c>
      <c r="D4966" s="252" t="s">
        <v>672</v>
      </c>
      <c r="E4966" s="54" t="s">
        <v>3037</v>
      </c>
      <c r="F4966" s="54" t="s">
        <v>3036</v>
      </c>
      <c r="G4966" s="129">
        <v>30400</v>
      </c>
      <c r="H4966" s="323">
        <v>165661.19</v>
      </c>
      <c r="I4966" s="323">
        <v>141056</v>
      </c>
      <c r="J4966" s="42"/>
      <c r="K4966" s="42"/>
      <c r="L4966" s="42" t="s">
        <v>4489</v>
      </c>
      <c r="M4966" s="42" t="s">
        <v>3422</v>
      </c>
      <c r="N4966" s="42" t="s">
        <v>2423</v>
      </c>
      <c r="O4966" s="137" t="s">
        <v>3423</v>
      </c>
      <c r="P4966" s="42" t="s">
        <v>64</v>
      </c>
      <c r="Q4966" s="42" t="s">
        <v>65</v>
      </c>
      <c r="R4966" s="42">
        <v>1</v>
      </c>
      <c r="S4966" s="137" t="s">
        <v>2419</v>
      </c>
      <c r="T4966" s="62">
        <v>700878750</v>
      </c>
      <c r="U4966" s="62">
        <v>678133632.87</v>
      </c>
      <c r="Z4966" s="54" t="s">
        <v>68</v>
      </c>
      <c r="AA4966" s="132">
        <v>1.18620573833269E-5</v>
      </c>
      <c r="AJ4966" s="42"/>
      <c r="AM4966" s="42"/>
      <c r="AN4966" s="42"/>
      <c r="AO4966" s="42"/>
      <c r="AP4966" s="42"/>
      <c r="AY4966" s="42"/>
      <c r="AZ4966" s="42"/>
      <c r="BA4966" s="42"/>
      <c r="BB4966" s="42"/>
      <c r="BN4966" s="54" t="s">
        <v>4578</v>
      </c>
      <c r="BO4966" s="58" t="str">
        <f t="shared" si="77"/>
        <v>境内资产</v>
      </c>
      <c r="BP4966" s="58" t="str">
        <f>IF(M4966="",VLOOKUP(D4966,Sheet4!$A$1:$B$92,2,0),VLOOKUP(Q4966,Sheet4!$A$1:$B$92,2,0))</f>
        <v>保险资产管理产品</v>
      </c>
    </row>
    <row r="4967" spans="1:68" s="58" customFormat="1" ht="12.75" customHeight="1">
      <c r="A4967" s="64" t="s">
        <v>3038</v>
      </c>
      <c r="B4967" s="54" t="s">
        <v>1063</v>
      </c>
      <c r="C4967" s="252" t="s">
        <v>5552</v>
      </c>
      <c r="D4967" s="252" t="s">
        <v>672</v>
      </c>
      <c r="E4967" s="54" t="s">
        <v>3039</v>
      </c>
      <c r="F4967" s="54" t="s">
        <v>1063</v>
      </c>
      <c r="G4967" s="129">
        <v>208500</v>
      </c>
      <c r="H4967" s="323">
        <v>2197168.63</v>
      </c>
      <c r="I4967" s="323">
        <v>2458215</v>
      </c>
      <c r="J4967" s="42"/>
      <c r="K4967" s="42"/>
      <c r="L4967" s="42" t="s">
        <v>4489</v>
      </c>
      <c r="M4967" s="42" t="s">
        <v>3422</v>
      </c>
      <c r="N4967" s="42" t="s">
        <v>2423</v>
      </c>
      <c r="O4967" s="137" t="s">
        <v>3423</v>
      </c>
      <c r="P4967" s="42" t="s">
        <v>64</v>
      </c>
      <c r="Q4967" s="42" t="s">
        <v>65</v>
      </c>
      <c r="R4967" s="42">
        <v>1</v>
      </c>
      <c r="S4967" s="137" t="s">
        <v>2419</v>
      </c>
      <c r="T4967" s="62">
        <v>700878750</v>
      </c>
      <c r="U4967" s="62">
        <v>678133632.87</v>
      </c>
      <c r="Z4967" s="54" t="s">
        <v>280</v>
      </c>
      <c r="AA4967" s="132">
        <v>2.0817889463052E-5</v>
      </c>
      <c r="AJ4967" s="42"/>
      <c r="AM4967" s="42"/>
      <c r="AN4967" s="42"/>
      <c r="AO4967" s="42"/>
      <c r="AP4967" s="42"/>
      <c r="AY4967" s="42"/>
      <c r="AZ4967" s="42"/>
      <c r="BA4967" s="42"/>
      <c r="BB4967" s="42"/>
      <c r="BN4967" s="54" t="s">
        <v>4578</v>
      </c>
      <c r="BO4967" s="58" t="str">
        <f t="shared" si="77"/>
        <v>境内资产</v>
      </c>
      <c r="BP4967" s="58" t="str">
        <f>IF(M4967="",VLOOKUP(D4967,Sheet4!$A$1:$B$92,2,0),VLOOKUP(Q4967,Sheet4!$A$1:$B$92,2,0))</f>
        <v>保险资产管理产品</v>
      </c>
    </row>
    <row r="4968" spans="1:68" s="58" customFormat="1" ht="12.75" customHeight="1">
      <c r="A4968" s="64" t="s">
        <v>2095</v>
      </c>
      <c r="B4968" s="54" t="s">
        <v>1468</v>
      </c>
      <c r="C4968" s="252" t="s">
        <v>5552</v>
      </c>
      <c r="D4968" s="252" t="s">
        <v>672</v>
      </c>
      <c r="E4968" s="54" t="s">
        <v>2202</v>
      </c>
      <c r="F4968" s="54" t="s">
        <v>1468</v>
      </c>
      <c r="G4968" s="129">
        <v>8900</v>
      </c>
      <c r="H4968" s="323">
        <v>605317</v>
      </c>
      <c r="I4968" s="323">
        <v>574762</v>
      </c>
      <c r="J4968" s="42"/>
      <c r="K4968" s="42"/>
      <c r="L4968" s="42" t="s">
        <v>4489</v>
      </c>
      <c r="M4968" s="42" t="s">
        <v>3422</v>
      </c>
      <c r="N4968" s="42" t="s">
        <v>2423</v>
      </c>
      <c r="O4968" s="137" t="s">
        <v>3423</v>
      </c>
      <c r="P4968" s="42" t="s">
        <v>64</v>
      </c>
      <c r="Q4968" s="42" t="s">
        <v>65</v>
      </c>
      <c r="R4968" s="42">
        <v>1</v>
      </c>
      <c r="S4968" s="137" t="s">
        <v>2419</v>
      </c>
      <c r="T4968" s="62">
        <v>700878750</v>
      </c>
      <c r="U4968" s="62">
        <v>678133632.87</v>
      </c>
      <c r="Z4968" s="54" t="s">
        <v>280</v>
      </c>
      <c r="AA4968" s="132">
        <v>1.6442042781652899E-6</v>
      </c>
      <c r="AJ4968" s="42"/>
      <c r="AM4968" s="42"/>
      <c r="AN4968" s="42"/>
      <c r="AO4968" s="42"/>
      <c r="AP4968" s="42"/>
      <c r="AY4968" s="42"/>
      <c r="AZ4968" s="42"/>
      <c r="BA4968" s="42"/>
      <c r="BB4968" s="42"/>
      <c r="BN4968" s="54" t="s">
        <v>4578</v>
      </c>
      <c r="BO4968" s="58" t="str">
        <f t="shared" si="77"/>
        <v>境内资产</v>
      </c>
      <c r="BP4968" s="58" t="str">
        <f>IF(M4968="",VLOOKUP(D4968,Sheet4!$A$1:$B$92,2,0),VLOOKUP(Q4968,Sheet4!$A$1:$B$92,2,0))</f>
        <v>保险资产管理产品</v>
      </c>
    </row>
    <row r="4969" spans="1:68" s="58" customFormat="1" ht="12.75" customHeight="1">
      <c r="A4969" s="64" t="s">
        <v>3040</v>
      </c>
      <c r="B4969" s="54" t="s">
        <v>3041</v>
      </c>
      <c r="C4969" s="252" t="s">
        <v>5552</v>
      </c>
      <c r="D4969" s="252" t="s">
        <v>672</v>
      </c>
      <c r="E4969" s="54" t="s">
        <v>3042</v>
      </c>
      <c r="F4969" s="54" t="s">
        <v>3041</v>
      </c>
      <c r="G4969" s="129">
        <v>41300</v>
      </c>
      <c r="H4969" s="323">
        <v>418362</v>
      </c>
      <c r="I4969" s="323">
        <v>389046</v>
      </c>
      <c r="J4969" s="42"/>
      <c r="K4969" s="42"/>
      <c r="L4969" s="42" t="s">
        <v>4489</v>
      </c>
      <c r="M4969" s="42" t="s">
        <v>3422</v>
      </c>
      <c r="N4969" s="42" t="s">
        <v>2423</v>
      </c>
      <c r="O4969" s="137" t="s">
        <v>3423</v>
      </c>
      <c r="P4969" s="42" t="s">
        <v>64</v>
      </c>
      <c r="Q4969" s="42" t="s">
        <v>65</v>
      </c>
      <c r="R4969" s="42">
        <v>1</v>
      </c>
      <c r="S4969" s="137" t="s">
        <v>2419</v>
      </c>
      <c r="T4969" s="62">
        <v>700878750</v>
      </c>
      <c r="U4969" s="62">
        <v>678133632.87</v>
      </c>
      <c r="Z4969" s="54" t="s">
        <v>280</v>
      </c>
      <c r="AA4969" s="132">
        <v>2.0790225904244299E-6</v>
      </c>
      <c r="AJ4969" s="42"/>
      <c r="AM4969" s="42"/>
      <c r="AN4969" s="42"/>
      <c r="AO4969" s="42"/>
      <c r="AP4969" s="42"/>
      <c r="AY4969" s="42"/>
      <c r="AZ4969" s="42"/>
      <c r="BA4969" s="42"/>
      <c r="BB4969" s="42"/>
      <c r="BN4969" s="54" t="s">
        <v>4578</v>
      </c>
      <c r="BO4969" s="58" t="str">
        <f t="shared" si="77"/>
        <v>境内资产</v>
      </c>
      <c r="BP4969" s="58" t="str">
        <f>IF(M4969="",VLOOKUP(D4969,Sheet4!$A$1:$B$92,2,0),VLOOKUP(Q4969,Sheet4!$A$1:$B$92,2,0))</f>
        <v>保险资产管理产品</v>
      </c>
    </row>
    <row r="4970" spans="1:68" s="58" customFormat="1" ht="12.75" customHeight="1">
      <c r="A4970" s="64" t="s">
        <v>3043</v>
      </c>
      <c r="B4970" s="54" t="s">
        <v>3044</v>
      </c>
      <c r="C4970" s="252" t="s">
        <v>5552</v>
      </c>
      <c r="D4970" s="252" t="s">
        <v>672</v>
      </c>
      <c r="E4970" s="54" t="s">
        <v>3045</v>
      </c>
      <c r="F4970" s="54" t="s">
        <v>3044</v>
      </c>
      <c r="G4970" s="129">
        <v>69400</v>
      </c>
      <c r="H4970" s="323">
        <v>562065</v>
      </c>
      <c r="I4970" s="323">
        <v>576714</v>
      </c>
      <c r="J4970" s="42"/>
      <c r="K4970" s="42"/>
      <c r="L4970" s="42" t="s">
        <v>4489</v>
      </c>
      <c r="M4970" s="42" t="s">
        <v>3422</v>
      </c>
      <c r="N4970" s="42" t="s">
        <v>2423</v>
      </c>
      <c r="O4970" s="137" t="s">
        <v>3423</v>
      </c>
      <c r="P4970" s="42" t="s">
        <v>64</v>
      </c>
      <c r="Q4970" s="42" t="s">
        <v>65</v>
      </c>
      <c r="R4970" s="42">
        <v>1</v>
      </c>
      <c r="S4970" s="137" t="s">
        <v>2419</v>
      </c>
      <c r="T4970" s="62">
        <v>700878750</v>
      </c>
      <c r="U4970" s="62">
        <v>678133632.87</v>
      </c>
      <c r="Z4970" s="54" t="s">
        <v>280</v>
      </c>
      <c r="AA4970" s="132">
        <v>5.1106291033463798E-6</v>
      </c>
      <c r="AJ4970" s="42"/>
      <c r="AM4970" s="42"/>
      <c r="AN4970" s="42"/>
      <c r="AO4970" s="42"/>
      <c r="AP4970" s="42"/>
      <c r="AY4970" s="42"/>
      <c r="AZ4970" s="42"/>
      <c r="BA4970" s="42"/>
      <c r="BB4970" s="42"/>
      <c r="BN4970" s="54" t="s">
        <v>4578</v>
      </c>
      <c r="BO4970" s="58" t="str">
        <f t="shared" si="77"/>
        <v>境内资产</v>
      </c>
      <c r="BP4970" s="58" t="str">
        <f>IF(M4970="",VLOOKUP(D4970,Sheet4!$A$1:$B$92,2,0),VLOOKUP(Q4970,Sheet4!$A$1:$B$92,2,0))</f>
        <v>保险资产管理产品</v>
      </c>
    </row>
    <row r="4971" spans="1:68" s="58" customFormat="1" ht="12.75" customHeight="1">
      <c r="A4971" s="64" t="s">
        <v>3046</v>
      </c>
      <c r="B4971" s="54" t="s">
        <v>5546</v>
      </c>
      <c r="C4971" s="252" t="s">
        <v>5552</v>
      </c>
      <c r="D4971" s="252" t="s">
        <v>672</v>
      </c>
      <c r="E4971" s="54" t="s">
        <v>3047</v>
      </c>
      <c r="F4971" s="54" t="s">
        <v>5546</v>
      </c>
      <c r="G4971" s="129">
        <v>25200</v>
      </c>
      <c r="H4971" s="323">
        <v>277014.86</v>
      </c>
      <c r="I4971" s="323">
        <v>230832</v>
      </c>
      <c r="J4971" s="42"/>
      <c r="K4971" s="42"/>
      <c r="L4971" s="42" t="s">
        <v>4489</v>
      </c>
      <c r="M4971" s="42" t="s">
        <v>3422</v>
      </c>
      <c r="N4971" s="42" t="s">
        <v>2423</v>
      </c>
      <c r="O4971" s="137" t="s">
        <v>3423</v>
      </c>
      <c r="P4971" s="42" t="s">
        <v>64</v>
      </c>
      <c r="Q4971" s="42" t="s">
        <v>65</v>
      </c>
      <c r="R4971" s="42">
        <v>1</v>
      </c>
      <c r="S4971" s="137" t="s">
        <v>2419</v>
      </c>
      <c r="T4971" s="62">
        <v>700878750</v>
      </c>
      <c r="U4971" s="62">
        <v>678133632.87</v>
      </c>
      <c r="Z4971" s="54" t="s">
        <v>68</v>
      </c>
      <c r="AA4971" s="132">
        <v>2.2462725053206601E-5</v>
      </c>
      <c r="AJ4971" s="42"/>
      <c r="AM4971" s="42"/>
      <c r="AN4971" s="42"/>
      <c r="AO4971" s="42"/>
      <c r="AP4971" s="42"/>
      <c r="AY4971" s="42"/>
      <c r="AZ4971" s="42"/>
      <c r="BA4971" s="42"/>
      <c r="BB4971" s="42"/>
      <c r="BN4971" s="54" t="s">
        <v>4578</v>
      </c>
      <c r="BO4971" s="58" t="str">
        <f t="shared" si="77"/>
        <v>境内资产</v>
      </c>
      <c r="BP4971" s="58" t="str">
        <f>IF(M4971="",VLOOKUP(D4971,Sheet4!$A$1:$B$92,2,0),VLOOKUP(Q4971,Sheet4!$A$1:$B$92,2,0))</f>
        <v>保险资产管理产品</v>
      </c>
    </row>
    <row r="4972" spans="1:68" s="58" customFormat="1" ht="12.75" customHeight="1">
      <c r="A4972" s="64" t="s">
        <v>3048</v>
      </c>
      <c r="B4972" s="54" t="s">
        <v>1055</v>
      </c>
      <c r="C4972" s="252" t="s">
        <v>5552</v>
      </c>
      <c r="D4972" s="252" t="s">
        <v>672</v>
      </c>
      <c r="E4972" s="54" t="s">
        <v>3049</v>
      </c>
      <c r="F4972" s="54" t="s">
        <v>1055</v>
      </c>
      <c r="G4972" s="129">
        <v>67400</v>
      </c>
      <c r="H4972" s="323">
        <v>1064670</v>
      </c>
      <c r="I4972" s="323">
        <v>953710</v>
      </c>
      <c r="J4972" s="42"/>
      <c r="K4972" s="42"/>
      <c r="L4972" s="42" t="s">
        <v>4489</v>
      </c>
      <c r="M4972" s="42" t="s">
        <v>3422</v>
      </c>
      <c r="N4972" s="42" t="s">
        <v>2423</v>
      </c>
      <c r="O4972" s="137" t="s">
        <v>3423</v>
      </c>
      <c r="P4972" s="42" t="s">
        <v>64</v>
      </c>
      <c r="Q4972" s="42" t="s">
        <v>65</v>
      </c>
      <c r="R4972" s="42">
        <v>1</v>
      </c>
      <c r="S4972" s="137" t="s">
        <v>2419</v>
      </c>
      <c r="T4972" s="62">
        <v>700878750</v>
      </c>
      <c r="U4972" s="62">
        <v>678133632.87</v>
      </c>
      <c r="Z4972" s="54" t="s">
        <v>280</v>
      </c>
      <c r="AA4972" s="132">
        <v>7.5673610516202001E-6</v>
      </c>
      <c r="AJ4972" s="42"/>
      <c r="AM4972" s="42"/>
      <c r="AN4972" s="42"/>
      <c r="AO4972" s="42"/>
      <c r="AP4972" s="42"/>
      <c r="AY4972" s="42"/>
      <c r="AZ4972" s="42"/>
      <c r="BA4972" s="42"/>
      <c r="BB4972" s="42"/>
      <c r="BN4972" s="54" t="s">
        <v>4578</v>
      </c>
      <c r="BO4972" s="58" t="str">
        <f t="shared" si="77"/>
        <v>境内资产</v>
      </c>
      <c r="BP4972" s="58" t="str">
        <f>IF(M4972="",VLOOKUP(D4972,Sheet4!$A$1:$B$92,2,0),VLOOKUP(Q4972,Sheet4!$A$1:$B$92,2,0))</f>
        <v>保险资产管理产品</v>
      </c>
    </row>
    <row r="4973" spans="1:68" s="58" customFormat="1" ht="12.75" customHeight="1">
      <c r="A4973" s="64" t="s">
        <v>2091</v>
      </c>
      <c r="B4973" s="54" t="s">
        <v>3050</v>
      </c>
      <c r="C4973" s="252" t="s">
        <v>5552</v>
      </c>
      <c r="D4973" s="252" t="s">
        <v>672</v>
      </c>
      <c r="E4973" s="54" t="s">
        <v>3051</v>
      </c>
      <c r="F4973" s="54" t="s">
        <v>3050</v>
      </c>
      <c r="G4973" s="129">
        <v>28500</v>
      </c>
      <c r="H4973" s="323">
        <v>456249</v>
      </c>
      <c r="I4973" s="323">
        <v>494760</v>
      </c>
      <c r="J4973" s="42"/>
      <c r="K4973" s="42"/>
      <c r="L4973" s="42" t="s">
        <v>4489</v>
      </c>
      <c r="M4973" s="42" t="s">
        <v>3422</v>
      </c>
      <c r="N4973" s="42" t="s">
        <v>2423</v>
      </c>
      <c r="O4973" s="137" t="s">
        <v>3423</v>
      </c>
      <c r="P4973" s="42" t="s">
        <v>64</v>
      </c>
      <c r="Q4973" s="42" t="s">
        <v>65</v>
      </c>
      <c r="R4973" s="42">
        <v>1</v>
      </c>
      <c r="S4973" s="137" t="s">
        <v>2419</v>
      </c>
      <c r="T4973" s="62">
        <v>700878750</v>
      </c>
      <c r="U4973" s="62">
        <v>678133632.87</v>
      </c>
      <c r="Z4973" s="54" t="s">
        <v>280</v>
      </c>
      <c r="AA4973" s="132">
        <v>2.9396596183599799E-6</v>
      </c>
      <c r="AJ4973" s="42"/>
      <c r="AM4973" s="42"/>
      <c r="AN4973" s="42"/>
      <c r="AO4973" s="42"/>
      <c r="AP4973" s="42"/>
      <c r="AY4973" s="42"/>
      <c r="AZ4973" s="42"/>
      <c r="BA4973" s="42"/>
      <c r="BB4973" s="42"/>
      <c r="BN4973" s="54" t="s">
        <v>4578</v>
      </c>
      <c r="BO4973" s="58" t="str">
        <f t="shared" si="77"/>
        <v>境内资产</v>
      </c>
      <c r="BP4973" s="58" t="str">
        <f>IF(M4973="",VLOOKUP(D4973,Sheet4!$A$1:$B$92,2,0),VLOOKUP(Q4973,Sheet4!$A$1:$B$92,2,0))</f>
        <v>保险资产管理产品</v>
      </c>
    </row>
    <row r="4974" spans="1:68" s="58" customFormat="1" ht="12.75" customHeight="1">
      <c r="A4974" s="64" t="s">
        <v>3052</v>
      </c>
      <c r="B4974" s="54" t="s">
        <v>3053</v>
      </c>
      <c r="C4974" s="252" t="s">
        <v>5552</v>
      </c>
      <c r="D4974" s="252" t="s">
        <v>672</v>
      </c>
      <c r="E4974" s="54" t="s">
        <v>3054</v>
      </c>
      <c r="F4974" s="54" t="s">
        <v>3053</v>
      </c>
      <c r="G4974" s="129">
        <v>30400</v>
      </c>
      <c r="H4974" s="323">
        <v>1635136.15</v>
      </c>
      <c r="I4974" s="323">
        <v>1327264</v>
      </c>
      <c r="J4974" s="42"/>
      <c r="K4974" s="42"/>
      <c r="L4974" s="42" t="s">
        <v>4489</v>
      </c>
      <c r="M4974" s="42" t="s">
        <v>3422</v>
      </c>
      <c r="N4974" s="42" t="s">
        <v>2423</v>
      </c>
      <c r="O4974" s="137" t="s">
        <v>3423</v>
      </c>
      <c r="P4974" s="42" t="s">
        <v>64</v>
      </c>
      <c r="Q4974" s="42" t="s">
        <v>65</v>
      </c>
      <c r="R4974" s="42">
        <v>1</v>
      </c>
      <c r="S4974" s="137" t="s">
        <v>2419</v>
      </c>
      <c r="T4974" s="62">
        <v>700878750</v>
      </c>
      <c r="U4974" s="62">
        <v>678133632.87</v>
      </c>
      <c r="Z4974" s="54" t="s">
        <v>280</v>
      </c>
      <c r="AA4974" s="132">
        <v>1.6629977317132201E-6</v>
      </c>
      <c r="AJ4974" s="42"/>
      <c r="AM4974" s="42"/>
      <c r="AN4974" s="42"/>
      <c r="AO4974" s="42"/>
      <c r="AP4974" s="42"/>
      <c r="AY4974" s="42"/>
      <c r="AZ4974" s="42"/>
      <c r="BA4974" s="42"/>
      <c r="BB4974" s="42"/>
      <c r="BN4974" s="54" t="s">
        <v>4578</v>
      </c>
      <c r="BO4974" s="58" t="str">
        <f t="shared" si="77"/>
        <v>境内资产</v>
      </c>
      <c r="BP4974" s="58" t="str">
        <f>IF(M4974="",VLOOKUP(D4974,Sheet4!$A$1:$B$92,2,0),VLOOKUP(Q4974,Sheet4!$A$1:$B$92,2,0))</f>
        <v>保险资产管理产品</v>
      </c>
    </row>
    <row r="4975" spans="1:68" s="58" customFormat="1" ht="12.75" customHeight="1">
      <c r="A4975" s="64" t="s">
        <v>3055</v>
      </c>
      <c r="B4975" s="54" t="s">
        <v>3056</v>
      </c>
      <c r="C4975" s="252" t="s">
        <v>5552</v>
      </c>
      <c r="D4975" s="252" t="s">
        <v>672</v>
      </c>
      <c r="E4975" s="54" t="s">
        <v>3057</v>
      </c>
      <c r="F4975" s="54" t="s">
        <v>3056</v>
      </c>
      <c r="G4975" s="129">
        <v>212200</v>
      </c>
      <c r="H4975" s="323">
        <v>986837</v>
      </c>
      <c r="I4975" s="323">
        <v>899728</v>
      </c>
      <c r="J4975" s="42"/>
      <c r="K4975" s="42"/>
      <c r="L4975" s="42" t="s">
        <v>4489</v>
      </c>
      <c r="M4975" s="42" t="s">
        <v>3422</v>
      </c>
      <c r="N4975" s="42" t="s">
        <v>2423</v>
      </c>
      <c r="O4975" s="137" t="s">
        <v>3423</v>
      </c>
      <c r="P4975" s="42" t="s">
        <v>64</v>
      </c>
      <c r="Q4975" s="42" t="s">
        <v>65</v>
      </c>
      <c r="R4975" s="42">
        <v>1</v>
      </c>
      <c r="S4975" s="137" t="s">
        <v>2419</v>
      </c>
      <c r="T4975" s="62">
        <v>700878750</v>
      </c>
      <c r="U4975" s="62">
        <v>678133632.87</v>
      </c>
      <c r="Z4975" s="54" t="s">
        <v>280</v>
      </c>
      <c r="AA4975" s="132">
        <v>4.7983005875903701E-6</v>
      </c>
      <c r="AJ4975" s="42"/>
      <c r="AM4975" s="42"/>
      <c r="AN4975" s="42"/>
      <c r="AO4975" s="42"/>
      <c r="AP4975" s="42"/>
      <c r="AY4975" s="42"/>
      <c r="AZ4975" s="42"/>
      <c r="BA4975" s="42"/>
      <c r="BB4975" s="42"/>
      <c r="BN4975" s="54" t="s">
        <v>4578</v>
      </c>
      <c r="BO4975" s="58" t="str">
        <f t="shared" si="77"/>
        <v>境内资产</v>
      </c>
      <c r="BP4975" s="58" t="str">
        <f>IF(M4975="",VLOOKUP(D4975,Sheet4!$A$1:$B$92,2,0),VLOOKUP(Q4975,Sheet4!$A$1:$B$92,2,0))</f>
        <v>保险资产管理产品</v>
      </c>
    </row>
    <row r="4976" spans="1:68" s="58" customFormat="1" ht="12.75" customHeight="1">
      <c r="A4976" s="64" t="s">
        <v>2206</v>
      </c>
      <c r="B4976" s="54" t="s">
        <v>2207</v>
      </c>
      <c r="C4976" s="252" t="s">
        <v>5552</v>
      </c>
      <c r="D4976" s="252" t="s">
        <v>672</v>
      </c>
      <c r="E4976" s="54" t="s">
        <v>3058</v>
      </c>
      <c r="F4976" s="54" t="s">
        <v>2207</v>
      </c>
      <c r="G4976" s="129">
        <v>99900</v>
      </c>
      <c r="H4976" s="323">
        <v>645467</v>
      </c>
      <c r="I4976" s="323">
        <v>707292</v>
      </c>
      <c r="J4976" s="42"/>
      <c r="K4976" s="42"/>
      <c r="L4976" s="42" t="s">
        <v>4489</v>
      </c>
      <c r="M4976" s="42" t="s">
        <v>3422</v>
      </c>
      <c r="N4976" s="42" t="s">
        <v>2423</v>
      </c>
      <c r="O4976" s="137" t="s">
        <v>3423</v>
      </c>
      <c r="P4976" s="42" t="s">
        <v>64</v>
      </c>
      <c r="Q4976" s="42" t="s">
        <v>65</v>
      </c>
      <c r="R4976" s="42">
        <v>1</v>
      </c>
      <c r="S4976" s="137" t="s">
        <v>2419</v>
      </c>
      <c r="T4976" s="62">
        <v>700878750</v>
      </c>
      <c r="U4976" s="62">
        <v>678133632.87</v>
      </c>
      <c r="Z4976" s="54" t="s">
        <v>280</v>
      </c>
      <c r="AA4976" s="132">
        <v>4.0377252579782603E-6</v>
      </c>
      <c r="AJ4976" s="42"/>
      <c r="AM4976" s="42"/>
      <c r="AN4976" s="42"/>
      <c r="AO4976" s="42"/>
      <c r="AP4976" s="42"/>
      <c r="AY4976" s="42"/>
      <c r="AZ4976" s="42"/>
      <c r="BA4976" s="42"/>
      <c r="BB4976" s="42"/>
      <c r="BN4976" s="54" t="s">
        <v>4578</v>
      </c>
      <c r="BO4976" s="58" t="str">
        <f t="shared" si="77"/>
        <v>境内资产</v>
      </c>
      <c r="BP4976" s="58" t="str">
        <f>IF(M4976="",VLOOKUP(D4976,Sheet4!$A$1:$B$92,2,0),VLOOKUP(Q4976,Sheet4!$A$1:$B$92,2,0))</f>
        <v>保险资产管理产品</v>
      </c>
    </row>
    <row r="4977" spans="1:68" s="58" customFormat="1" ht="12.75" customHeight="1">
      <c r="A4977" s="64" t="s">
        <v>3059</v>
      </c>
      <c r="B4977" s="54" t="s">
        <v>3060</v>
      </c>
      <c r="C4977" s="252" t="s">
        <v>5552</v>
      </c>
      <c r="D4977" s="252" t="s">
        <v>672</v>
      </c>
      <c r="E4977" s="54" t="s">
        <v>3061</v>
      </c>
      <c r="F4977" s="54" t="s">
        <v>3060</v>
      </c>
      <c r="G4977" s="129">
        <v>24900</v>
      </c>
      <c r="H4977" s="323">
        <v>234364</v>
      </c>
      <c r="I4977" s="323">
        <v>213891</v>
      </c>
      <c r="J4977" s="42"/>
      <c r="K4977" s="42"/>
      <c r="L4977" s="42" t="s">
        <v>4489</v>
      </c>
      <c r="M4977" s="42" t="s">
        <v>3422</v>
      </c>
      <c r="N4977" s="42" t="s">
        <v>2423</v>
      </c>
      <c r="O4977" s="137" t="s">
        <v>3423</v>
      </c>
      <c r="P4977" s="42" t="s">
        <v>64</v>
      </c>
      <c r="Q4977" s="42" t="s">
        <v>65</v>
      </c>
      <c r="R4977" s="42">
        <v>1</v>
      </c>
      <c r="S4977" s="137" t="s">
        <v>2419</v>
      </c>
      <c r="T4977" s="62">
        <v>700878750</v>
      </c>
      <c r="U4977" s="62">
        <v>678133632.87</v>
      </c>
      <c r="Z4977" s="54" t="s">
        <v>68</v>
      </c>
      <c r="AA4977" s="132">
        <v>1.66122930968917E-5</v>
      </c>
      <c r="AJ4977" s="42"/>
      <c r="AM4977" s="42"/>
      <c r="AN4977" s="42"/>
      <c r="AO4977" s="42"/>
      <c r="AP4977" s="42"/>
      <c r="AY4977" s="42"/>
      <c r="AZ4977" s="42"/>
      <c r="BA4977" s="42"/>
      <c r="BB4977" s="42"/>
      <c r="BN4977" s="54" t="s">
        <v>4578</v>
      </c>
      <c r="BO4977" s="58" t="str">
        <f t="shared" si="77"/>
        <v>境内资产</v>
      </c>
      <c r="BP4977" s="58" t="str">
        <f>IF(M4977="",VLOOKUP(D4977,Sheet4!$A$1:$B$92,2,0),VLOOKUP(Q4977,Sheet4!$A$1:$B$92,2,0))</f>
        <v>保险资产管理产品</v>
      </c>
    </row>
    <row r="4978" spans="1:68" s="58" customFormat="1" ht="12.75" customHeight="1">
      <c r="A4978" s="64" t="s">
        <v>3062</v>
      </c>
      <c r="B4978" s="54" t="s">
        <v>3063</v>
      </c>
      <c r="C4978" s="252" t="s">
        <v>5552</v>
      </c>
      <c r="D4978" s="252" t="s">
        <v>672</v>
      </c>
      <c r="E4978" s="54" t="s">
        <v>3064</v>
      </c>
      <c r="F4978" s="54" t="s">
        <v>3063</v>
      </c>
      <c r="G4978" s="129">
        <v>92700</v>
      </c>
      <c r="H4978" s="323">
        <v>699079</v>
      </c>
      <c r="I4978" s="323">
        <v>618309</v>
      </c>
      <c r="J4978" s="42"/>
      <c r="K4978" s="42"/>
      <c r="L4978" s="42" t="s">
        <v>4489</v>
      </c>
      <c r="M4978" s="42" t="s">
        <v>3422</v>
      </c>
      <c r="N4978" s="42" t="s">
        <v>2423</v>
      </c>
      <c r="O4978" s="137" t="s">
        <v>3423</v>
      </c>
      <c r="P4978" s="42" t="s">
        <v>64</v>
      </c>
      <c r="Q4978" s="42" t="s">
        <v>65</v>
      </c>
      <c r="R4978" s="42">
        <v>1</v>
      </c>
      <c r="S4978" s="137" t="s">
        <v>2419</v>
      </c>
      <c r="T4978" s="62">
        <v>700878750</v>
      </c>
      <c r="U4978" s="62">
        <v>678133632.87</v>
      </c>
      <c r="Z4978" s="54" t="s">
        <v>68</v>
      </c>
      <c r="AA4978" s="132">
        <v>1.85122218520419E-5</v>
      </c>
      <c r="AJ4978" s="42"/>
      <c r="AM4978" s="42"/>
      <c r="AN4978" s="42"/>
      <c r="AO4978" s="42"/>
      <c r="AP4978" s="42"/>
      <c r="AY4978" s="42"/>
      <c r="AZ4978" s="42"/>
      <c r="BA4978" s="42"/>
      <c r="BB4978" s="42"/>
      <c r="BN4978" s="54" t="s">
        <v>4578</v>
      </c>
      <c r="BO4978" s="58" t="str">
        <f t="shared" si="77"/>
        <v>境内资产</v>
      </c>
      <c r="BP4978" s="58" t="str">
        <f>IF(M4978="",VLOOKUP(D4978,Sheet4!$A$1:$B$92,2,0),VLOOKUP(Q4978,Sheet4!$A$1:$B$92,2,0))</f>
        <v>保险资产管理产品</v>
      </c>
    </row>
    <row r="4979" spans="1:68" s="58" customFormat="1" ht="12.75" customHeight="1">
      <c r="A4979" s="64" t="s">
        <v>3065</v>
      </c>
      <c r="B4979" s="54" t="s">
        <v>1071</v>
      </c>
      <c r="C4979" s="252" t="s">
        <v>5552</v>
      </c>
      <c r="D4979" s="252" t="s">
        <v>672</v>
      </c>
      <c r="E4979" s="54" t="s">
        <v>3066</v>
      </c>
      <c r="F4979" s="54" t="s">
        <v>1071</v>
      </c>
      <c r="G4979" s="129">
        <v>26500</v>
      </c>
      <c r="H4979" s="323">
        <v>350812</v>
      </c>
      <c r="I4979" s="323">
        <v>282225</v>
      </c>
      <c r="J4979" s="42"/>
      <c r="K4979" s="42"/>
      <c r="L4979" s="42" t="s">
        <v>4489</v>
      </c>
      <c r="M4979" s="42" t="s">
        <v>3422</v>
      </c>
      <c r="N4979" s="42" t="s">
        <v>2423</v>
      </c>
      <c r="O4979" s="137" t="s">
        <v>3423</v>
      </c>
      <c r="P4979" s="42" t="s">
        <v>64</v>
      </c>
      <c r="Q4979" s="42" t="s">
        <v>65</v>
      </c>
      <c r="R4979" s="42">
        <v>1</v>
      </c>
      <c r="S4979" s="137" t="s">
        <v>2419</v>
      </c>
      <c r="T4979" s="62">
        <v>700878750</v>
      </c>
      <c r="U4979" s="62">
        <v>678133632.87</v>
      </c>
      <c r="Z4979" s="54" t="s">
        <v>68</v>
      </c>
      <c r="AA4979" s="132">
        <v>9.8648641262325299E-6</v>
      </c>
      <c r="AJ4979" s="42"/>
      <c r="AM4979" s="42"/>
      <c r="AN4979" s="42"/>
      <c r="AO4979" s="42"/>
      <c r="AP4979" s="42"/>
      <c r="AY4979" s="42"/>
      <c r="AZ4979" s="42"/>
      <c r="BA4979" s="42"/>
      <c r="BB4979" s="42"/>
      <c r="BN4979" s="54" t="s">
        <v>4578</v>
      </c>
      <c r="BO4979" s="58" t="str">
        <f t="shared" si="77"/>
        <v>境内资产</v>
      </c>
      <c r="BP4979" s="58" t="str">
        <f>IF(M4979="",VLOOKUP(D4979,Sheet4!$A$1:$B$92,2,0),VLOOKUP(Q4979,Sheet4!$A$1:$B$92,2,0))</f>
        <v>保险资产管理产品</v>
      </c>
    </row>
    <row r="4980" spans="1:68" s="58" customFormat="1" ht="12.75" customHeight="1">
      <c r="A4980" s="64" t="s">
        <v>1963</v>
      </c>
      <c r="B4980" s="54" t="s">
        <v>1964</v>
      </c>
      <c r="C4980" s="252" t="s">
        <v>5552</v>
      </c>
      <c r="D4980" s="252" t="s">
        <v>672</v>
      </c>
      <c r="E4980" s="54" t="s">
        <v>3067</v>
      </c>
      <c r="F4980" s="54" t="s">
        <v>1964</v>
      </c>
      <c r="G4980" s="129">
        <v>220700</v>
      </c>
      <c r="H4980" s="323">
        <v>1214298.3</v>
      </c>
      <c r="I4980" s="323">
        <v>1363926</v>
      </c>
      <c r="J4980" s="42"/>
      <c r="K4980" s="42"/>
      <c r="L4980" s="42" t="s">
        <v>4489</v>
      </c>
      <c r="M4980" s="42" t="s">
        <v>3422</v>
      </c>
      <c r="N4980" s="42" t="s">
        <v>2423</v>
      </c>
      <c r="O4980" s="137" t="s">
        <v>3423</v>
      </c>
      <c r="P4980" s="42" t="s">
        <v>64</v>
      </c>
      <c r="Q4980" s="42" t="s">
        <v>65</v>
      </c>
      <c r="R4980" s="42">
        <v>1</v>
      </c>
      <c r="S4980" s="137" t="s">
        <v>2419</v>
      </c>
      <c r="T4980" s="62">
        <v>700878750</v>
      </c>
      <c r="U4980" s="62">
        <v>678133632.87</v>
      </c>
      <c r="Z4980" s="54" t="s">
        <v>280</v>
      </c>
      <c r="AA4980" s="132">
        <v>5.2621716884935204E-6</v>
      </c>
      <c r="AJ4980" s="42"/>
      <c r="AM4980" s="42"/>
      <c r="AN4980" s="42"/>
      <c r="AO4980" s="42"/>
      <c r="AP4980" s="42"/>
      <c r="AY4980" s="42"/>
      <c r="AZ4980" s="42"/>
      <c r="BA4980" s="42"/>
      <c r="BB4980" s="42"/>
      <c r="BN4980" s="54" t="s">
        <v>4578</v>
      </c>
      <c r="BO4980" s="58" t="str">
        <f t="shared" si="77"/>
        <v>境内资产</v>
      </c>
      <c r="BP4980" s="58" t="str">
        <f>IF(M4980="",VLOOKUP(D4980,Sheet4!$A$1:$B$92,2,0),VLOOKUP(Q4980,Sheet4!$A$1:$B$92,2,0))</f>
        <v>保险资产管理产品</v>
      </c>
    </row>
    <row r="4981" spans="1:68" s="58" customFormat="1" ht="12.75" customHeight="1">
      <c r="A4981" s="64" t="s">
        <v>3068</v>
      </c>
      <c r="B4981" s="54" t="s">
        <v>2209</v>
      </c>
      <c r="C4981" s="252" t="s">
        <v>5552</v>
      </c>
      <c r="D4981" s="252" t="s">
        <v>672</v>
      </c>
      <c r="E4981" s="54" t="s">
        <v>2208</v>
      </c>
      <c r="F4981" s="54" t="s">
        <v>2209</v>
      </c>
      <c r="G4981" s="129">
        <v>10200</v>
      </c>
      <c r="H4981" s="323">
        <v>398680.46</v>
      </c>
      <c r="I4981" s="323">
        <v>319260</v>
      </c>
      <c r="J4981" s="42"/>
      <c r="K4981" s="42"/>
      <c r="L4981" s="42" t="s">
        <v>4489</v>
      </c>
      <c r="M4981" s="42" t="s">
        <v>3422</v>
      </c>
      <c r="N4981" s="42" t="s">
        <v>2423</v>
      </c>
      <c r="O4981" s="137" t="s">
        <v>3423</v>
      </c>
      <c r="P4981" s="42" t="s">
        <v>64</v>
      </c>
      <c r="Q4981" s="42" t="s">
        <v>65</v>
      </c>
      <c r="R4981" s="42">
        <v>1</v>
      </c>
      <c r="S4981" s="137" t="s">
        <v>2419</v>
      </c>
      <c r="T4981" s="62">
        <v>700878750</v>
      </c>
      <c r="U4981" s="62">
        <v>678133632.87</v>
      </c>
      <c r="Z4981" s="54" t="s">
        <v>68</v>
      </c>
      <c r="AA4981" s="132">
        <v>1.4808409043345E-5</v>
      </c>
      <c r="AJ4981" s="42"/>
      <c r="AM4981" s="42"/>
      <c r="AN4981" s="42"/>
      <c r="AO4981" s="42"/>
      <c r="AP4981" s="42"/>
      <c r="AY4981" s="42"/>
      <c r="AZ4981" s="42"/>
      <c r="BA4981" s="42"/>
      <c r="BB4981" s="42"/>
      <c r="BN4981" s="54" t="s">
        <v>4578</v>
      </c>
      <c r="BO4981" s="58" t="str">
        <f t="shared" si="77"/>
        <v>境内资产</v>
      </c>
      <c r="BP4981" s="58" t="str">
        <f>IF(M4981="",VLOOKUP(D4981,Sheet4!$A$1:$B$92,2,0),VLOOKUP(Q4981,Sheet4!$A$1:$B$92,2,0))</f>
        <v>保险资产管理产品</v>
      </c>
    </row>
    <row r="4982" spans="1:68" s="58" customFormat="1" ht="12.75" customHeight="1">
      <c r="A4982" s="64" t="s">
        <v>3069</v>
      </c>
      <c r="B4982" s="54" t="s">
        <v>3070</v>
      </c>
      <c r="C4982" s="252" t="s">
        <v>5552</v>
      </c>
      <c r="D4982" s="252" t="s">
        <v>672</v>
      </c>
      <c r="E4982" s="54" t="s">
        <v>3071</v>
      </c>
      <c r="F4982" s="54" t="s">
        <v>3070</v>
      </c>
      <c r="G4982" s="129">
        <v>45300</v>
      </c>
      <c r="H4982" s="323">
        <v>291242</v>
      </c>
      <c r="I4982" s="323">
        <v>234201</v>
      </c>
      <c r="J4982" s="42"/>
      <c r="K4982" s="42"/>
      <c r="L4982" s="42" t="s">
        <v>4489</v>
      </c>
      <c r="M4982" s="42" t="s">
        <v>3422</v>
      </c>
      <c r="N4982" s="42" t="s">
        <v>2423</v>
      </c>
      <c r="O4982" s="137" t="s">
        <v>3423</v>
      </c>
      <c r="P4982" s="42" t="s">
        <v>64</v>
      </c>
      <c r="Q4982" s="42" t="s">
        <v>65</v>
      </c>
      <c r="R4982" s="42">
        <v>1</v>
      </c>
      <c r="S4982" s="137" t="s">
        <v>2419</v>
      </c>
      <c r="T4982" s="62">
        <v>700878750</v>
      </c>
      <c r="U4982" s="62">
        <v>678133632.87</v>
      </c>
      <c r="Z4982" s="54" t="s">
        <v>68</v>
      </c>
      <c r="AA4982" s="132">
        <v>2.20112738187711E-5</v>
      </c>
      <c r="AJ4982" s="42"/>
      <c r="AM4982" s="42"/>
      <c r="AN4982" s="42"/>
      <c r="AO4982" s="42"/>
      <c r="AP4982" s="42"/>
      <c r="AY4982" s="42"/>
      <c r="AZ4982" s="42"/>
      <c r="BA4982" s="42"/>
      <c r="BB4982" s="42"/>
      <c r="BN4982" s="54" t="s">
        <v>4578</v>
      </c>
      <c r="BO4982" s="58" t="str">
        <f t="shared" si="77"/>
        <v>境内资产</v>
      </c>
      <c r="BP4982" s="58" t="str">
        <f>IF(M4982="",VLOOKUP(D4982,Sheet4!$A$1:$B$92,2,0),VLOOKUP(Q4982,Sheet4!$A$1:$B$92,2,0))</f>
        <v>保险资产管理产品</v>
      </c>
    </row>
    <row r="4983" spans="1:68" s="58" customFormat="1" ht="12.75" customHeight="1">
      <c r="A4983" s="64" t="s">
        <v>3072</v>
      </c>
      <c r="B4983" s="54" t="s">
        <v>3073</v>
      </c>
      <c r="C4983" s="252" t="s">
        <v>5552</v>
      </c>
      <c r="D4983" s="252" t="s">
        <v>672</v>
      </c>
      <c r="E4983" s="54" t="s">
        <v>3074</v>
      </c>
      <c r="F4983" s="54" t="s">
        <v>3073</v>
      </c>
      <c r="G4983" s="129">
        <v>10200</v>
      </c>
      <c r="H4983" s="323">
        <v>548025</v>
      </c>
      <c r="I4983" s="323">
        <v>518466</v>
      </c>
      <c r="J4983" s="42"/>
      <c r="K4983" s="42"/>
      <c r="L4983" s="42" t="s">
        <v>4489</v>
      </c>
      <c r="M4983" s="42" t="s">
        <v>3422</v>
      </c>
      <c r="N4983" s="42" t="s">
        <v>2423</v>
      </c>
      <c r="O4983" s="137" t="s">
        <v>3423</v>
      </c>
      <c r="P4983" s="42" t="s">
        <v>64</v>
      </c>
      <c r="Q4983" s="42" t="s">
        <v>65</v>
      </c>
      <c r="R4983" s="42">
        <v>1</v>
      </c>
      <c r="S4983" s="137" t="s">
        <v>2419</v>
      </c>
      <c r="T4983" s="62">
        <v>700878750</v>
      </c>
      <c r="U4983" s="62">
        <v>678133632.87</v>
      </c>
      <c r="Z4983" s="54" t="s">
        <v>68</v>
      </c>
      <c r="AA4983" s="132">
        <v>9.2555072164409404E-6</v>
      </c>
      <c r="AJ4983" s="42"/>
      <c r="AM4983" s="42"/>
      <c r="AN4983" s="42"/>
      <c r="AO4983" s="42"/>
      <c r="AP4983" s="42"/>
      <c r="AY4983" s="42"/>
      <c r="AZ4983" s="42"/>
      <c r="BA4983" s="42"/>
      <c r="BB4983" s="42"/>
      <c r="BN4983" s="54" t="s">
        <v>4578</v>
      </c>
      <c r="BO4983" s="58" t="str">
        <f t="shared" si="77"/>
        <v>境内资产</v>
      </c>
      <c r="BP4983" s="58" t="str">
        <f>IF(M4983="",VLOOKUP(D4983,Sheet4!$A$1:$B$92,2,0),VLOOKUP(Q4983,Sheet4!$A$1:$B$92,2,0))</f>
        <v>保险资产管理产品</v>
      </c>
    </row>
    <row r="4984" spans="1:68" s="58" customFormat="1" ht="12.75" customHeight="1">
      <c r="A4984" s="64" t="s">
        <v>2099</v>
      </c>
      <c r="B4984" s="54" t="s">
        <v>1327</v>
      </c>
      <c r="C4984" s="252" t="s">
        <v>5552</v>
      </c>
      <c r="D4984" s="252" t="s">
        <v>672</v>
      </c>
      <c r="E4984" s="54" t="s">
        <v>3075</v>
      </c>
      <c r="F4984" s="54" t="s">
        <v>1327</v>
      </c>
      <c r="G4984" s="129">
        <v>89402</v>
      </c>
      <c r="H4984" s="323">
        <v>1253647.4099999999</v>
      </c>
      <c r="I4984" s="323">
        <v>1526986.16</v>
      </c>
      <c r="J4984" s="42"/>
      <c r="K4984" s="42"/>
      <c r="L4984" s="42" t="s">
        <v>4489</v>
      </c>
      <c r="M4984" s="42" t="s">
        <v>3422</v>
      </c>
      <c r="N4984" s="42" t="s">
        <v>2423</v>
      </c>
      <c r="O4984" s="137" t="s">
        <v>3423</v>
      </c>
      <c r="P4984" s="42" t="s">
        <v>64</v>
      </c>
      <c r="Q4984" s="42" t="s">
        <v>65</v>
      </c>
      <c r="R4984" s="42">
        <v>1</v>
      </c>
      <c r="S4984" s="137" t="s">
        <v>2419</v>
      </c>
      <c r="T4984" s="62">
        <v>700878750</v>
      </c>
      <c r="U4984" s="62">
        <v>678133632.87</v>
      </c>
      <c r="Z4984" s="54" t="s">
        <v>280</v>
      </c>
      <c r="AA4984" s="132">
        <v>2.4749662117503101E-5</v>
      </c>
      <c r="AJ4984" s="42"/>
      <c r="AM4984" s="42"/>
      <c r="AN4984" s="42"/>
      <c r="AO4984" s="42"/>
      <c r="AP4984" s="42"/>
      <c r="AY4984" s="42"/>
      <c r="AZ4984" s="42"/>
      <c r="BA4984" s="42"/>
      <c r="BB4984" s="42"/>
      <c r="BN4984" s="54" t="s">
        <v>4578</v>
      </c>
      <c r="BO4984" s="58" t="str">
        <f t="shared" si="77"/>
        <v>境内资产</v>
      </c>
      <c r="BP4984" s="58" t="str">
        <f>IF(M4984="",VLOOKUP(D4984,Sheet4!$A$1:$B$92,2,0),VLOOKUP(Q4984,Sheet4!$A$1:$B$92,2,0))</f>
        <v>保险资产管理产品</v>
      </c>
    </row>
    <row r="4985" spans="1:68" s="58" customFormat="1" ht="12.75" customHeight="1">
      <c r="A4985" s="64" t="s">
        <v>3076</v>
      </c>
      <c r="B4985" s="54" t="s">
        <v>2211</v>
      </c>
      <c r="C4985" s="252" t="s">
        <v>5552</v>
      </c>
      <c r="D4985" s="252" t="s">
        <v>672</v>
      </c>
      <c r="E4985" s="54" t="s">
        <v>2210</v>
      </c>
      <c r="F4985" s="54" t="s">
        <v>2211</v>
      </c>
      <c r="G4985" s="129">
        <v>10400</v>
      </c>
      <c r="H4985" s="323">
        <v>389575</v>
      </c>
      <c r="I4985" s="323">
        <v>322400</v>
      </c>
      <c r="J4985" s="42"/>
      <c r="K4985" s="42"/>
      <c r="L4985" s="42" t="s">
        <v>4489</v>
      </c>
      <c r="M4985" s="42" t="s">
        <v>3422</v>
      </c>
      <c r="N4985" s="42" t="s">
        <v>2423</v>
      </c>
      <c r="O4985" s="137" t="s">
        <v>3423</v>
      </c>
      <c r="P4985" s="42" t="s">
        <v>64</v>
      </c>
      <c r="Q4985" s="42" t="s">
        <v>65</v>
      </c>
      <c r="R4985" s="42">
        <v>1</v>
      </c>
      <c r="S4985" s="137" t="s">
        <v>2419</v>
      </c>
      <c r="T4985" s="62">
        <v>700878750</v>
      </c>
      <c r="U4985" s="62">
        <v>678133632.87</v>
      </c>
      <c r="Z4985" s="54" t="s">
        <v>280</v>
      </c>
      <c r="AA4985" s="132">
        <v>4.8372688097315096E-6</v>
      </c>
      <c r="AJ4985" s="42"/>
      <c r="AM4985" s="42"/>
      <c r="AN4985" s="42"/>
      <c r="AO4985" s="42"/>
      <c r="AP4985" s="42"/>
      <c r="AY4985" s="42"/>
      <c r="AZ4985" s="42"/>
      <c r="BA4985" s="42"/>
      <c r="BB4985" s="42"/>
      <c r="BN4985" s="54" t="s">
        <v>4578</v>
      </c>
      <c r="BO4985" s="58" t="str">
        <f t="shared" si="77"/>
        <v>境内资产</v>
      </c>
      <c r="BP4985" s="58" t="str">
        <f>IF(M4985="",VLOOKUP(D4985,Sheet4!$A$1:$B$92,2,0),VLOOKUP(Q4985,Sheet4!$A$1:$B$92,2,0))</f>
        <v>保险资产管理产品</v>
      </c>
    </row>
    <row r="4986" spans="1:68" s="58" customFormat="1" ht="12.75" customHeight="1">
      <c r="A4986" s="64" t="s">
        <v>1967</v>
      </c>
      <c r="B4986" s="54" t="s">
        <v>1968</v>
      </c>
      <c r="C4986" s="252" t="s">
        <v>5552</v>
      </c>
      <c r="D4986" s="252" t="s">
        <v>672</v>
      </c>
      <c r="E4986" s="54" t="s">
        <v>3077</v>
      </c>
      <c r="F4986" s="54" t="s">
        <v>1968</v>
      </c>
      <c r="G4986" s="129">
        <v>66300</v>
      </c>
      <c r="H4986" s="323">
        <v>720921.08</v>
      </c>
      <c r="I4986" s="323">
        <v>716040</v>
      </c>
      <c r="J4986" s="42"/>
      <c r="K4986" s="42"/>
      <c r="L4986" s="42" t="s">
        <v>4489</v>
      </c>
      <c r="M4986" s="42" t="s">
        <v>3422</v>
      </c>
      <c r="N4986" s="42" t="s">
        <v>2423</v>
      </c>
      <c r="O4986" s="137" t="s">
        <v>3423</v>
      </c>
      <c r="P4986" s="42" t="s">
        <v>64</v>
      </c>
      <c r="Q4986" s="42" t="s">
        <v>65</v>
      </c>
      <c r="R4986" s="42">
        <v>1</v>
      </c>
      <c r="S4986" s="137" t="s">
        <v>2419</v>
      </c>
      <c r="T4986" s="62">
        <v>700878750</v>
      </c>
      <c r="U4986" s="62">
        <v>678133632.87</v>
      </c>
      <c r="Z4986" s="54" t="s">
        <v>280</v>
      </c>
      <c r="AA4986" s="132">
        <v>2.51810603314111E-6</v>
      </c>
      <c r="AJ4986" s="42"/>
      <c r="AM4986" s="42"/>
      <c r="AN4986" s="42"/>
      <c r="AO4986" s="42"/>
      <c r="AP4986" s="42"/>
      <c r="AY4986" s="42"/>
      <c r="AZ4986" s="42"/>
      <c r="BA4986" s="42"/>
      <c r="BB4986" s="42"/>
      <c r="BN4986" s="54" t="s">
        <v>4578</v>
      </c>
      <c r="BO4986" s="58" t="str">
        <f t="shared" si="77"/>
        <v>境内资产</v>
      </c>
      <c r="BP4986" s="58" t="str">
        <f>IF(M4986="",VLOOKUP(D4986,Sheet4!$A$1:$B$92,2,0),VLOOKUP(Q4986,Sheet4!$A$1:$B$92,2,0))</f>
        <v>保险资产管理产品</v>
      </c>
    </row>
    <row r="4987" spans="1:68" s="58" customFormat="1" ht="12.75" customHeight="1">
      <c r="A4987" s="64" t="s">
        <v>3078</v>
      </c>
      <c r="B4987" s="54" t="s">
        <v>3079</v>
      </c>
      <c r="C4987" s="252" t="s">
        <v>5552</v>
      </c>
      <c r="D4987" s="252" t="s">
        <v>672</v>
      </c>
      <c r="E4987" s="54" t="s">
        <v>3080</v>
      </c>
      <c r="F4987" s="54" t="s">
        <v>3079</v>
      </c>
      <c r="G4987" s="129">
        <v>34000</v>
      </c>
      <c r="H4987" s="323">
        <v>283004</v>
      </c>
      <c r="I4987" s="323">
        <v>239020</v>
      </c>
      <c r="J4987" s="42"/>
      <c r="K4987" s="42"/>
      <c r="L4987" s="42" t="s">
        <v>4489</v>
      </c>
      <c r="M4987" s="42" t="s">
        <v>3422</v>
      </c>
      <c r="N4987" s="42" t="s">
        <v>2423</v>
      </c>
      <c r="O4987" s="137" t="s">
        <v>3423</v>
      </c>
      <c r="P4987" s="42" t="s">
        <v>64</v>
      </c>
      <c r="Q4987" s="42" t="s">
        <v>65</v>
      </c>
      <c r="R4987" s="42">
        <v>1</v>
      </c>
      <c r="S4987" s="137" t="s">
        <v>2419</v>
      </c>
      <c r="T4987" s="62">
        <v>700878750</v>
      </c>
      <c r="U4987" s="62">
        <v>678133632.87</v>
      </c>
      <c r="Z4987" s="54" t="s">
        <v>68</v>
      </c>
      <c r="AA4987" s="132">
        <v>3.7951656835725299E-5</v>
      </c>
      <c r="AJ4987" s="42"/>
      <c r="AM4987" s="42"/>
      <c r="AN4987" s="42"/>
      <c r="AO4987" s="42"/>
      <c r="AP4987" s="42"/>
      <c r="AY4987" s="42"/>
      <c r="AZ4987" s="42"/>
      <c r="BA4987" s="42"/>
      <c r="BB4987" s="42"/>
      <c r="BN4987" s="54" t="s">
        <v>4578</v>
      </c>
      <c r="BO4987" s="58" t="str">
        <f t="shared" si="77"/>
        <v>境内资产</v>
      </c>
      <c r="BP4987" s="58" t="str">
        <f>IF(M4987="",VLOOKUP(D4987,Sheet4!$A$1:$B$92,2,0),VLOOKUP(Q4987,Sheet4!$A$1:$B$92,2,0))</f>
        <v>保险资产管理产品</v>
      </c>
    </row>
    <row r="4988" spans="1:68" s="58" customFormat="1" ht="12.75" customHeight="1">
      <c r="A4988" s="64" t="s">
        <v>3081</v>
      </c>
      <c r="B4988" s="54" t="s">
        <v>3082</v>
      </c>
      <c r="C4988" s="252" t="s">
        <v>5552</v>
      </c>
      <c r="D4988" s="252" t="s">
        <v>672</v>
      </c>
      <c r="E4988" s="54" t="s">
        <v>3083</v>
      </c>
      <c r="F4988" s="54" t="s">
        <v>3082</v>
      </c>
      <c r="G4988" s="129">
        <v>33600</v>
      </c>
      <c r="H4988" s="323">
        <v>226240</v>
      </c>
      <c r="I4988" s="323">
        <v>246288</v>
      </c>
      <c r="J4988" s="42"/>
      <c r="K4988" s="42"/>
      <c r="L4988" s="42" t="s">
        <v>4489</v>
      </c>
      <c r="M4988" s="42" t="s">
        <v>3422</v>
      </c>
      <c r="N4988" s="42" t="s">
        <v>2423</v>
      </c>
      <c r="O4988" s="137" t="s">
        <v>3423</v>
      </c>
      <c r="P4988" s="42" t="s">
        <v>64</v>
      </c>
      <c r="Q4988" s="42" t="s">
        <v>65</v>
      </c>
      <c r="R4988" s="42">
        <v>1</v>
      </c>
      <c r="S4988" s="137" t="s">
        <v>2419</v>
      </c>
      <c r="T4988" s="62">
        <v>700878750</v>
      </c>
      <c r="U4988" s="62">
        <v>678133632.87</v>
      </c>
      <c r="Z4988" s="54" t="s">
        <v>68</v>
      </c>
      <c r="AA4988" s="132">
        <v>1.04134240937625E-5</v>
      </c>
      <c r="AJ4988" s="42"/>
      <c r="AM4988" s="42"/>
      <c r="AN4988" s="42"/>
      <c r="AO4988" s="42"/>
      <c r="AP4988" s="42"/>
      <c r="AY4988" s="42"/>
      <c r="AZ4988" s="42"/>
      <c r="BA4988" s="42"/>
      <c r="BB4988" s="42"/>
      <c r="BN4988" s="54" t="s">
        <v>4578</v>
      </c>
      <c r="BO4988" s="58" t="str">
        <f t="shared" si="77"/>
        <v>境内资产</v>
      </c>
      <c r="BP4988" s="58" t="str">
        <f>IF(M4988="",VLOOKUP(D4988,Sheet4!$A$1:$B$92,2,0),VLOOKUP(Q4988,Sheet4!$A$1:$B$92,2,0))</f>
        <v>保险资产管理产品</v>
      </c>
    </row>
    <row r="4989" spans="1:68" s="58" customFormat="1" ht="12.75" customHeight="1">
      <c r="A4989" s="64" t="s">
        <v>2105</v>
      </c>
      <c r="B4989" s="54" t="s">
        <v>2212</v>
      </c>
      <c r="C4989" s="252" t="s">
        <v>5552</v>
      </c>
      <c r="D4989" s="252" t="s">
        <v>672</v>
      </c>
      <c r="E4989" s="54" t="s">
        <v>3084</v>
      </c>
      <c r="F4989" s="54" t="s">
        <v>2212</v>
      </c>
      <c r="G4989" s="129">
        <v>103400</v>
      </c>
      <c r="H4989" s="323">
        <v>771039.63</v>
      </c>
      <c r="I4989" s="323">
        <v>741378</v>
      </c>
      <c r="J4989" s="42"/>
      <c r="K4989" s="42"/>
      <c r="L4989" s="42" t="s">
        <v>4489</v>
      </c>
      <c r="M4989" s="42" t="s">
        <v>3422</v>
      </c>
      <c r="N4989" s="42" t="s">
        <v>2423</v>
      </c>
      <c r="O4989" s="137" t="s">
        <v>3423</v>
      </c>
      <c r="P4989" s="42" t="s">
        <v>64</v>
      </c>
      <c r="Q4989" s="42" t="s">
        <v>65</v>
      </c>
      <c r="R4989" s="42">
        <v>1</v>
      </c>
      <c r="S4989" s="137" t="s">
        <v>2419</v>
      </c>
      <c r="T4989" s="62">
        <v>700878750</v>
      </c>
      <c r="U4989" s="62">
        <v>678133632.87</v>
      </c>
      <c r="Z4989" s="54" t="s">
        <v>280</v>
      </c>
      <c r="AA4989" s="132">
        <v>5.4857224688660798E-6</v>
      </c>
      <c r="AJ4989" s="42"/>
      <c r="AM4989" s="42"/>
      <c r="AN4989" s="42"/>
      <c r="AO4989" s="42"/>
      <c r="AP4989" s="42"/>
      <c r="AY4989" s="42"/>
      <c r="AZ4989" s="42"/>
      <c r="BA4989" s="42"/>
      <c r="BB4989" s="42"/>
      <c r="BN4989" s="54" t="s">
        <v>4578</v>
      </c>
      <c r="BO4989" s="58" t="str">
        <f t="shared" si="77"/>
        <v>境内资产</v>
      </c>
      <c r="BP4989" s="58" t="str">
        <f>IF(M4989="",VLOOKUP(D4989,Sheet4!$A$1:$B$92,2,0),VLOOKUP(Q4989,Sheet4!$A$1:$B$92,2,0))</f>
        <v>保险资产管理产品</v>
      </c>
    </row>
    <row r="4990" spans="1:68" s="58" customFormat="1" ht="12.75" customHeight="1">
      <c r="A4990" s="64" t="s">
        <v>3085</v>
      </c>
      <c r="B4990" s="54" t="s">
        <v>3086</v>
      </c>
      <c r="C4990" s="252" t="s">
        <v>5552</v>
      </c>
      <c r="D4990" s="252" t="s">
        <v>672</v>
      </c>
      <c r="E4990" s="54" t="s">
        <v>3087</v>
      </c>
      <c r="F4990" s="54" t="s">
        <v>3086</v>
      </c>
      <c r="G4990" s="129">
        <v>125400</v>
      </c>
      <c r="H4990" s="323">
        <v>483613</v>
      </c>
      <c r="I4990" s="323">
        <v>440154</v>
      </c>
      <c r="J4990" s="42"/>
      <c r="K4990" s="42"/>
      <c r="L4990" s="42" t="s">
        <v>4489</v>
      </c>
      <c r="M4990" s="42" t="s">
        <v>3422</v>
      </c>
      <c r="N4990" s="42" t="s">
        <v>2423</v>
      </c>
      <c r="O4990" s="137" t="s">
        <v>3423</v>
      </c>
      <c r="P4990" s="42" t="s">
        <v>64</v>
      </c>
      <c r="Q4990" s="42" t="s">
        <v>65</v>
      </c>
      <c r="R4990" s="42">
        <v>1</v>
      </c>
      <c r="S4990" s="137" t="s">
        <v>2419</v>
      </c>
      <c r="T4990" s="62">
        <v>700878750</v>
      </c>
      <c r="U4990" s="62">
        <v>678133632.87</v>
      </c>
      <c r="Z4990" s="54" t="s">
        <v>280</v>
      </c>
      <c r="AA4990" s="132">
        <v>5.4995090665442399E-6</v>
      </c>
      <c r="AJ4990" s="42"/>
      <c r="AM4990" s="42"/>
      <c r="AN4990" s="42"/>
      <c r="AO4990" s="42"/>
      <c r="AP4990" s="42"/>
      <c r="AY4990" s="42"/>
      <c r="AZ4990" s="42"/>
      <c r="BA4990" s="42"/>
      <c r="BB4990" s="42"/>
      <c r="BN4990" s="54" t="s">
        <v>4578</v>
      </c>
      <c r="BO4990" s="58" t="str">
        <f t="shared" si="77"/>
        <v>境内资产</v>
      </c>
      <c r="BP4990" s="58" t="str">
        <f>IF(M4990="",VLOOKUP(D4990,Sheet4!$A$1:$B$92,2,0),VLOOKUP(Q4990,Sheet4!$A$1:$B$92,2,0))</f>
        <v>保险资产管理产品</v>
      </c>
    </row>
    <row r="4991" spans="1:68" s="58" customFormat="1" ht="12.75" customHeight="1">
      <c r="A4991" s="64" t="s">
        <v>3088</v>
      </c>
      <c r="B4991" s="54" t="s">
        <v>3089</v>
      </c>
      <c r="C4991" s="252" t="s">
        <v>5552</v>
      </c>
      <c r="D4991" s="252" t="s">
        <v>672</v>
      </c>
      <c r="E4991" s="54" t="s">
        <v>3090</v>
      </c>
      <c r="F4991" s="54" t="s">
        <v>3089</v>
      </c>
      <c r="G4991" s="129">
        <v>28500</v>
      </c>
      <c r="H4991" s="323">
        <v>164181</v>
      </c>
      <c r="I4991" s="323">
        <v>149625</v>
      </c>
      <c r="J4991" s="42"/>
      <c r="K4991" s="42"/>
      <c r="L4991" s="42" t="s">
        <v>4489</v>
      </c>
      <c r="M4991" s="42" t="s">
        <v>3422</v>
      </c>
      <c r="N4991" s="42" t="s">
        <v>2423</v>
      </c>
      <c r="O4991" s="137" t="s">
        <v>3423</v>
      </c>
      <c r="P4991" s="42" t="s">
        <v>64</v>
      </c>
      <c r="Q4991" s="42" t="s">
        <v>65</v>
      </c>
      <c r="R4991" s="42">
        <v>1</v>
      </c>
      <c r="S4991" s="137" t="s">
        <v>2419</v>
      </c>
      <c r="T4991" s="62">
        <v>700878750</v>
      </c>
      <c r="U4991" s="62">
        <v>678133632.87</v>
      </c>
      <c r="Z4991" s="54" t="s">
        <v>68</v>
      </c>
      <c r="AA4991" s="132">
        <v>4.4771898956893302E-5</v>
      </c>
      <c r="AJ4991" s="42"/>
      <c r="AM4991" s="42"/>
      <c r="AN4991" s="42"/>
      <c r="AO4991" s="42"/>
      <c r="AP4991" s="42"/>
      <c r="AY4991" s="42"/>
      <c r="AZ4991" s="42"/>
      <c r="BA4991" s="42"/>
      <c r="BB4991" s="42"/>
      <c r="BN4991" s="54" t="s">
        <v>4578</v>
      </c>
      <c r="BO4991" s="58" t="str">
        <f t="shared" si="77"/>
        <v>境内资产</v>
      </c>
      <c r="BP4991" s="58" t="str">
        <f>IF(M4991="",VLOOKUP(D4991,Sheet4!$A$1:$B$92,2,0),VLOOKUP(Q4991,Sheet4!$A$1:$B$92,2,0))</f>
        <v>保险资产管理产品</v>
      </c>
    </row>
    <row r="4992" spans="1:68" s="58" customFormat="1" ht="12.75" customHeight="1">
      <c r="A4992" s="64" t="s">
        <v>2128</v>
      </c>
      <c r="B4992" s="54" t="s">
        <v>3091</v>
      </c>
      <c r="C4992" s="252" t="s">
        <v>5552</v>
      </c>
      <c r="D4992" s="252" t="s">
        <v>672</v>
      </c>
      <c r="E4992" s="54" t="s">
        <v>3092</v>
      </c>
      <c r="F4992" s="54" t="s">
        <v>3091</v>
      </c>
      <c r="G4992" s="129">
        <v>13300</v>
      </c>
      <c r="H4992" s="323">
        <v>391205</v>
      </c>
      <c r="I4992" s="323">
        <v>326116</v>
      </c>
      <c r="J4992" s="42"/>
      <c r="K4992" s="42"/>
      <c r="L4992" s="42" t="s">
        <v>4489</v>
      </c>
      <c r="M4992" s="42" t="s">
        <v>3422</v>
      </c>
      <c r="N4992" s="42" t="s">
        <v>2423</v>
      </c>
      <c r="O4992" s="137" t="s">
        <v>3423</v>
      </c>
      <c r="P4992" s="42" t="s">
        <v>64</v>
      </c>
      <c r="Q4992" s="42" t="s">
        <v>65</v>
      </c>
      <c r="R4992" s="42">
        <v>1</v>
      </c>
      <c r="S4992" s="137" t="s">
        <v>2419</v>
      </c>
      <c r="T4992" s="62">
        <v>700878750</v>
      </c>
      <c r="U4992" s="62">
        <v>678133632.87</v>
      </c>
      <c r="Z4992" s="54" t="s">
        <v>280</v>
      </c>
      <c r="AA4992" s="132">
        <v>9.0898592277011997E-6</v>
      </c>
      <c r="AJ4992" s="42"/>
      <c r="AM4992" s="42"/>
      <c r="AN4992" s="42"/>
      <c r="AO4992" s="42"/>
      <c r="AP4992" s="42"/>
      <c r="AY4992" s="42"/>
      <c r="AZ4992" s="42"/>
      <c r="BA4992" s="42"/>
      <c r="BB4992" s="42"/>
      <c r="BN4992" s="54" t="s">
        <v>4578</v>
      </c>
      <c r="BO4992" s="58" t="str">
        <f t="shared" si="77"/>
        <v>境内资产</v>
      </c>
      <c r="BP4992" s="58" t="str">
        <f>IF(M4992="",VLOOKUP(D4992,Sheet4!$A$1:$B$92,2,0),VLOOKUP(Q4992,Sheet4!$A$1:$B$92,2,0))</f>
        <v>保险资产管理产品</v>
      </c>
    </row>
    <row r="4993" spans="1:68" s="58" customFormat="1" ht="12.75" customHeight="1">
      <c r="A4993" s="64" t="s">
        <v>3093</v>
      </c>
      <c r="B4993" s="54" t="s">
        <v>3094</v>
      </c>
      <c r="C4993" s="252" t="s">
        <v>5552</v>
      </c>
      <c r="D4993" s="252" t="s">
        <v>672</v>
      </c>
      <c r="E4993" s="54" t="s">
        <v>3095</v>
      </c>
      <c r="F4993" s="54" t="s">
        <v>3094</v>
      </c>
      <c r="G4993" s="129">
        <v>18400</v>
      </c>
      <c r="H4993" s="323">
        <v>408590</v>
      </c>
      <c r="I4993" s="323">
        <v>409032</v>
      </c>
      <c r="J4993" s="42"/>
      <c r="K4993" s="42"/>
      <c r="L4993" s="42" t="s">
        <v>4489</v>
      </c>
      <c r="M4993" s="42" t="s">
        <v>3422</v>
      </c>
      <c r="N4993" s="42" t="s">
        <v>2423</v>
      </c>
      <c r="O4993" s="137" t="s">
        <v>3423</v>
      </c>
      <c r="P4993" s="42" t="s">
        <v>64</v>
      </c>
      <c r="Q4993" s="42" t="s">
        <v>65</v>
      </c>
      <c r="R4993" s="42">
        <v>1</v>
      </c>
      <c r="S4993" s="137" t="s">
        <v>2419</v>
      </c>
      <c r="T4993" s="62">
        <v>700878750</v>
      </c>
      <c r="U4993" s="62">
        <v>678133632.87</v>
      </c>
      <c r="Z4993" s="54" t="s">
        <v>68</v>
      </c>
      <c r="AA4993" s="132">
        <v>3.2438681490934902E-5</v>
      </c>
      <c r="AJ4993" s="42"/>
      <c r="AM4993" s="42"/>
      <c r="AN4993" s="42"/>
      <c r="AO4993" s="42"/>
      <c r="AP4993" s="42"/>
      <c r="AY4993" s="42"/>
      <c r="AZ4993" s="42"/>
      <c r="BA4993" s="42"/>
      <c r="BB4993" s="42"/>
      <c r="BN4993" s="54" t="s">
        <v>4578</v>
      </c>
      <c r="BO4993" s="58" t="str">
        <f t="shared" si="77"/>
        <v>境内资产</v>
      </c>
      <c r="BP4993" s="58" t="str">
        <f>IF(M4993="",VLOOKUP(D4993,Sheet4!$A$1:$B$92,2,0),VLOOKUP(Q4993,Sheet4!$A$1:$B$92,2,0))</f>
        <v>保险资产管理产品</v>
      </c>
    </row>
    <row r="4994" spans="1:68" s="58" customFormat="1" ht="12.75" customHeight="1">
      <c r="A4994" s="64" t="s">
        <v>3096</v>
      </c>
      <c r="B4994" s="54" t="s">
        <v>3097</v>
      </c>
      <c r="C4994" s="252" t="s">
        <v>5552</v>
      </c>
      <c r="D4994" s="252" t="s">
        <v>672</v>
      </c>
      <c r="E4994" s="54" t="s">
        <v>3098</v>
      </c>
      <c r="F4994" s="54" t="s">
        <v>3097</v>
      </c>
      <c r="G4994" s="129">
        <v>7600</v>
      </c>
      <c r="H4994" s="323">
        <v>246944</v>
      </c>
      <c r="I4994" s="323">
        <v>189924</v>
      </c>
      <c r="J4994" s="42"/>
      <c r="K4994" s="42"/>
      <c r="L4994" s="42" t="s">
        <v>4489</v>
      </c>
      <c r="M4994" s="42" t="s">
        <v>3422</v>
      </c>
      <c r="N4994" s="42" t="s">
        <v>2423</v>
      </c>
      <c r="O4994" s="137" t="s">
        <v>3423</v>
      </c>
      <c r="P4994" s="42" t="s">
        <v>64</v>
      </c>
      <c r="Q4994" s="42" t="s">
        <v>65</v>
      </c>
      <c r="R4994" s="42">
        <v>1</v>
      </c>
      <c r="S4994" s="137" t="s">
        <v>2419</v>
      </c>
      <c r="T4994" s="62">
        <v>700878750</v>
      </c>
      <c r="U4994" s="62">
        <v>678133632.87</v>
      </c>
      <c r="Z4994" s="54" t="s">
        <v>68</v>
      </c>
      <c r="AA4994" s="132">
        <v>1.7399705578666098E-5</v>
      </c>
      <c r="AJ4994" s="42"/>
      <c r="AM4994" s="42"/>
      <c r="AN4994" s="42"/>
      <c r="AO4994" s="42"/>
      <c r="AP4994" s="42"/>
      <c r="AY4994" s="42"/>
      <c r="AZ4994" s="42"/>
      <c r="BA4994" s="42"/>
      <c r="BB4994" s="42"/>
      <c r="BN4994" s="54" t="s">
        <v>4578</v>
      </c>
      <c r="BO4994" s="58" t="str">
        <f t="shared" si="77"/>
        <v>境内资产</v>
      </c>
      <c r="BP4994" s="58" t="str">
        <f>IF(M4994="",VLOOKUP(D4994,Sheet4!$A$1:$B$92,2,0),VLOOKUP(Q4994,Sheet4!$A$1:$B$92,2,0))</f>
        <v>保险资产管理产品</v>
      </c>
    </row>
    <row r="4995" spans="1:68" s="58" customFormat="1" ht="12.75" customHeight="1">
      <c r="A4995" s="64" t="s">
        <v>3099</v>
      </c>
      <c r="B4995" s="54" t="s">
        <v>3100</v>
      </c>
      <c r="C4995" s="252" t="s">
        <v>5552</v>
      </c>
      <c r="D4995" s="252" t="s">
        <v>672</v>
      </c>
      <c r="E4995" s="54" t="s">
        <v>3101</v>
      </c>
      <c r="F4995" s="54" t="s">
        <v>3100</v>
      </c>
      <c r="G4995" s="129">
        <v>6200</v>
      </c>
      <c r="H4995" s="323">
        <v>247422</v>
      </c>
      <c r="I4995" s="323">
        <v>173786</v>
      </c>
      <c r="J4995" s="42"/>
      <c r="K4995" s="42"/>
      <c r="L4995" s="42" t="s">
        <v>4489</v>
      </c>
      <c r="M4995" s="42" t="s">
        <v>3422</v>
      </c>
      <c r="N4995" s="42" t="s">
        <v>2423</v>
      </c>
      <c r="O4995" s="137" t="s">
        <v>3423</v>
      </c>
      <c r="P4995" s="42" t="s">
        <v>64</v>
      </c>
      <c r="Q4995" s="42" t="s">
        <v>65</v>
      </c>
      <c r="R4995" s="42">
        <v>1</v>
      </c>
      <c r="S4995" s="137" t="s">
        <v>2419</v>
      </c>
      <c r="T4995" s="62">
        <v>700878750</v>
      </c>
      <c r="U4995" s="62">
        <v>678133632.87</v>
      </c>
      <c r="Z4995" s="54" t="s">
        <v>68</v>
      </c>
      <c r="AA4995" s="132">
        <v>1.15070531795753E-5</v>
      </c>
      <c r="AJ4995" s="42"/>
      <c r="AM4995" s="42"/>
      <c r="AN4995" s="42"/>
      <c r="AO4995" s="42"/>
      <c r="AP4995" s="42"/>
      <c r="AY4995" s="42"/>
      <c r="AZ4995" s="42"/>
      <c r="BA4995" s="42"/>
      <c r="BB4995" s="42"/>
      <c r="BN4995" s="54" t="s">
        <v>4578</v>
      </c>
      <c r="BO4995" s="58" t="str">
        <f t="shared" ref="BO4995:BO5058" si="78">IF(LEFT(D4995,2)="境外","境外资产","境内资产")</f>
        <v>境内资产</v>
      </c>
      <c r="BP4995" s="58" t="str">
        <f>IF(M4995="",VLOOKUP(D4995,Sheet4!$A$1:$B$92,2,0),VLOOKUP(Q4995,Sheet4!$A$1:$B$92,2,0))</f>
        <v>保险资产管理产品</v>
      </c>
    </row>
    <row r="4996" spans="1:68" s="58" customFormat="1" ht="12.75" customHeight="1">
      <c r="A4996" s="64" t="s">
        <v>3102</v>
      </c>
      <c r="B4996" s="54" t="s">
        <v>3103</v>
      </c>
      <c r="C4996" s="252" t="s">
        <v>5552</v>
      </c>
      <c r="D4996" s="252" t="s">
        <v>672</v>
      </c>
      <c r="E4996" s="54" t="s">
        <v>3104</v>
      </c>
      <c r="F4996" s="54" t="s">
        <v>3103</v>
      </c>
      <c r="G4996" s="129">
        <v>13200</v>
      </c>
      <c r="H4996" s="323">
        <v>208314.6</v>
      </c>
      <c r="I4996" s="323">
        <v>162624</v>
      </c>
      <c r="J4996" s="42"/>
      <c r="K4996" s="42"/>
      <c r="L4996" s="42" t="s">
        <v>4489</v>
      </c>
      <c r="M4996" s="42" t="s">
        <v>3422</v>
      </c>
      <c r="N4996" s="42" t="s">
        <v>2423</v>
      </c>
      <c r="O4996" s="137" t="s">
        <v>3423</v>
      </c>
      <c r="P4996" s="42" t="s">
        <v>64</v>
      </c>
      <c r="Q4996" s="42" t="s">
        <v>65</v>
      </c>
      <c r="R4996" s="42">
        <v>1</v>
      </c>
      <c r="S4996" s="137" t="s">
        <v>2419</v>
      </c>
      <c r="T4996" s="62">
        <v>700878750</v>
      </c>
      <c r="U4996" s="62">
        <v>678133632.87</v>
      </c>
      <c r="Z4996" s="54" t="s">
        <v>68</v>
      </c>
      <c r="AA4996" s="132">
        <v>3.34177215189873E-5</v>
      </c>
      <c r="AJ4996" s="42"/>
      <c r="AM4996" s="42"/>
      <c r="AN4996" s="42"/>
      <c r="AO4996" s="42"/>
      <c r="AP4996" s="42"/>
      <c r="AY4996" s="42"/>
      <c r="AZ4996" s="42"/>
      <c r="BA4996" s="42"/>
      <c r="BB4996" s="42"/>
      <c r="BN4996" s="54" t="s">
        <v>4578</v>
      </c>
      <c r="BO4996" s="58" t="str">
        <f t="shared" si="78"/>
        <v>境内资产</v>
      </c>
      <c r="BP4996" s="58" t="str">
        <f>IF(M4996="",VLOOKUP(D4996,Sheet4!$A$1:$B$92,2,0),VLOOKUP(Q4996,Sheet4!$A$1:$B$92,2,0))</f>
        <v>保险资产管理产品</v>
      </c>
    </row>
    <row r="4997" spans="1:68" s="58" customFormat="1" ht="12.75" customHeight="1">
      <c r="A4997" s="64" t="s">
        <v>3105</v>
      </c>
      <c r="B4997" s="54" t="s">
        <v>3106</v>
      </c>
      <c r="C4997" s="252" t="s">
        <v>5552</v>
      </c>
      <c r="D4997" s="252" t="s">
        <v>672</v>
      </c>
      <c r="E4997" s="54" t="s">
        <v>3107</v>
      </c>
      <c r="F4997" s="54" t="s">
        <v>3106</v>
      </c>
      <c r="G4997" s="129">
        <v>3300</v>
      </c>
      <c r="H4997" s="323">
        <v>337531.67</v>
      </c>
      <c r="I4997" s="323">
        <v>302346</v>
      </c>
      <c r="J4997" s="42"/>
      <c r="K4997" s="42"/>
      <c r="L4997" s="42" t="s">
        <v>4489</v>
      </c>
      <c r="M4997" s="42" t="s">
        <v>3422</v>
      </c>
      <c r="N4997" s="42" t="s">
        <v>2423</v>
      </c>
      <c r="O4997" s="137" t="s">
        <v>3423</v>
      </c>
      <c r="P4997" s="42" t="s">
        <v>64</v>
      </c>
      <c r="Q4997" s="42" t="s">
        <v>65</v>
      </c>
      <c r="R4997" s="42">
        <v>1</v>
      </c>
      <c r="S4997" s="137" t="s">
        <v>2419</v>
      </c>
      <c r="T4997" s="62">
        <v>700878750</v>
      </c>
      <c r="U4997" s="62">
        <v>678133632.87</v>
      </c>
      <c r="Z4997" s="54" t="s">
        <v>68</v>
      </c>
      <c r="AA4997" s="132">
        <v>8.6475088602375794E-6</v>
      </c>
      <c r="AJ4997" s="42"/>
      <c r="AM4997" s="42"/>
      <c r="AN4997" s="42"/>
      <c r="AO4997" s="42"/>
      <c r="AP4997" s="42"/>
      <c r="AY4997" s="42"/>
      <c r="AZ4997" s="42"/>
      <c r="BA4997" s="42"/>
      <c r="BB4997" s="42"/>
      <c r="BN4997" s="54" t="s">
        <v>4578</v>
      </c>
      <c r="BO4997" s="58" t="str">
        <f t="shared" si="78"/>
        <v>境内资产</v>
      </c>
      <c r="BP4997" s="58" t="str">
        <f>IF(M4997="",VLOOKUP(D4997,Sheet4!$A$1:$B$92,2,0),VLOOKUP(Q4997,Sheet4!$A$1:$B$92,2,0))</f>
        <v>保险资产管理产品</v>
      </c>
    </row>
    <row r="4998" spans="1:68" s="58" customFormat="1" ht="12.75" customHeight="1">
      <c r="A4998" s="64" t="s">
        <v>1556</v>
      </c>
      <c r="B4998" s="54" t="s">
        <v>1557</v>
      </c>
      <c r="C4998" s="252" t="s">
        <v>5552</v>
      </c>
      <c r="D4998" s="252" t="s">
        <v>672</v>
      </c>
      <c r="E4998" s="54" t="s">
        <v>1558</v>
      </c>
      <c r="F4998" s="54" t="s">
        <v>1557</v>
      </c>
      <c r="G4998" s="54">
        <v>363</v>
      </c>
      <c r="H4998" s="323">
        <v>4305.18</v>
      </c>
      <c r="I4998" s="323">
        <v>6200.04</v>
      </c>
      <c r="J4998" s="42"/>
      <c r="K4998" s="42"/>
      <c r="L4998" s="42" t="s">
        <v>4489</v>
      </c>
      <c r="M4998" s="42" t="s">
        <v>3422</v>
      </c>
      <c r="N4998" s="42" t="s">
        <v>2423</v>
      </c>
      <c r="O4998" s="137" t="s">
        <v>3423</v>
      </c>
      <c r="P4998" s="42" t="s">
        <v>64</v>
      </c>
      <c r="Q4998" s="42" t="s">
        <v>65</v>
      </c>
      <c r="R4998" s="42">
        <v>1</v>
      </c>
      <c r="S4998" s="137" t="s">
        <v>2419</v>
      </c>
      <c r="T4998" s="62">
        <v>700878750</v>
      </c>
      <c r="U4998" s="62">
        <v>678133632.87</v>
      </c>
      <c r="Z4998" s="54" t="s">
        <v>68</v>
      </c>
      <c r="AA4998" s="132"/>
      <c r="AJ4998" s="42"/>
      <c r="AM4998" s="42"/>
      <c r="AN4998" s="42"/>
      <c r="AO4998" s="42"/>
      <c r="AP4998" s="42"/>
      <c r="AY4998" s="42"/>
      <c r="AZ4998" s="42"/>
      <c r="BA4998" s="42"/>
      <c r="BB4998" s="42"/>
      <c r="BN4998" s="54" t="s">
        <v>4578</v>
      </c>
      <c r="BO4998" s="58" t="str">
        <f t="shared" si="78"/>
        <v>境内资产</v>
      </c>
      <c r="BP4998" s="58" t="str">
        <f>IF(M4998="",VLOOKUP(D4998,Sheet4!$A$1:$B$92,2,0),VLOOKUP(Q4998,Sheet4!$A$1:$B$92,2,0))</f>
        <v>保险资产管理产品</v>
      </c>
    </row>
    <row r="4999" spans="1:68" s="58" customFormat="1" ht="12.75" customHeight="1">
      <c r="A4999" s="64" t="s">
        <v>1975</v>
      </c>
      <c r="B4999" s="54" t="s">
        <v>1976</v>
      </c>
      <c r="C4999" s="252" t="s">
        <v>5552</v>
      </c>
      <c r="D4999" s="252" t="s">
        <v>672</v>
      </c>
      <c r="E4999" s="54" t="s">
        <v>3108</v>
      </c>
      <c r="F4999" s="54" t="s">
        <v>1976</v>
      </c>
      <c r="G4999" s="54">
        <v>342</v>
      </c>
      <c r="H4999" s="323">
        <v>4969.26</v>
      </c>
      <c r="I4999" s="323">
        <v>4969.26</v>
      </c>
      <c r="J4999" s="42"/>
      <c r="K4999" s="42"/>
      <c r="L4999" s="42" t="s">
        <v>4489</v>
      </c>
      <c r="M4999" s="42" t="s">
        <v>3422</v>
      </c>
      <c r="N4999" s="42" t="s">
        <v>2423</v>
      </c>
      <c r="O4999" s="137" t="s">
        <v>3423</v>
      </c>
      <c r="P4999" s="42" t="s">
        <v>64</v>
      </c>
      <c r="Q4999" s="42" t="s">
        <v>65</v>
      </c>
      <c r="R4999" s="42">
        <v>1</v>
      </c>
      <c r="S4999" s="137" t="s">
        <v>2419</v>
      </c>
      <c r="T4999" s="62">
        <v>700878750</v>
      </c>
      <c r="U4999" s="62">
        <v>678133632.87</v>
      </c>
      <c r="Z4999" s="54" t="s">
        <v>68</v>
      </c>
      <c r="AA4999" s="132"/>
      <c r="AJ4999" s="42"/>
      <c r="AM4999" s="42"/>
      <c r="AN4999" s="42"/>
      <c r="AO4999" s="42"/>
      <c r="AP4999" s="42"/>
      <c r="AY4999" s="42"/>
      <c r="AZ4999" s="42"/>
      <c r="BA4999" s="42"/>
      <c r="BB4999" s="42"/>
      <c r="BN4999" s="54" t="s">
        <v>4578</v>
      </c>
      <c r="BO4999" s="58" t="str">
        <f t="shared" si="78"/>
        <v>境内资产</v>
      </c>
      <c r="BP4999" s="58" t="str">
        <f>IF(M4999="",VLOOKUP(D4999,Sheet4!$A$1:$B$92,2,0),VLOOKUP(Q4999,Sheet4!$A$1:$B$92,2,0))</f>
        <v>保险资产管理产品</v>
      </c>
    </row>
    <row r="5000" spans="1:68" s="58" customFormat="1" ht="12.75" customHeight="1">
      <c r="A5000" s="64" t="s">
        <v>3109</v>
      </c>
      <c r="B5000" s="54" t="s">
        <v>3110</v>
      </c>
      <c r="C5000" s="252" t="s">
        <v>5552</v>
      </c>
      <c r="D5000" s="252" t="s">
        <v>672</v>
      </c>
      <c r="E5000" s="54" t="s">
        <v>3111</v>
      </c>
      <c r="F5000" s="54" t="s">
        <v>3110</v>
      </c>
      <c r="G5000" s="129">
        <v>3800</v>
      </c>
      <c r="H5000" s="323">
        <v>689839.75</v>
      </c>
      <c r="I5000" s="323">
        <v>541196</v>
      </c>
      <c r="J5000" s="42"/>
      <c r="K5000" s="42"/>
      <c r="L5000" s="42" t="s">
        <v>4489</v>
      </c>
      <c r="M5000" s="42" t="s">
        <v>3422</v>
      </c>
      <c r="N5000" s="42" t="s">
        <v>2423</v>
      </c>
      <c r="O5000" s="137" t="s">
        <v>3423</v>
      </c>
      <c r="P5000" s="42" t="s">
        <v>64</v>
      </c>
      <c r="Q5000" s="42" t="s">
        <v>65</v>
      </c>
      <c r="R5000" s="42">
        <v>1</v>
      </c>
      <c r="S5000" s="137" t="s">
        <v>2419</v>
      </c>
      <c r="T5000" s="62">
        <v>700878750</v>
      </c>
      <c r="U5000" s="62">
        <v>678133632.87</v>
      </c>
      <c r="Z5000" s="54" t="s">
        <v>68</v>
      </c>
      <c r="AA5000" s="132">
        <v>2.61400450990071E-5</v>
      </c>
      <c r="AJ5000" s="42"/>
      <c r="AM5000" s="42"/>
      <c r="AN5000" s="42"/>
      <c r="AO5000" s="42"/>
      <c r="AP5000" s="42"/>
      <c r="AY5000" s="42"/>
      <c r="AZ5000" s="42"/>
      <c r="BA5000" s="42"/>
      <c r="BB5000" s="42"/>
      <c r="BN5000" s="54" t="s">
        <v>4578</v>
      </c>
      <c r="BO5000" s="58" t="str">
        <f t="shared" si="78"/>
        <v>境内资产</v>
      </c>
      <c r="BP5000" s="58" t="str">
        <f>IF(M5000="",VLOOKUP(D5000,Sheet4!$A$1:$B$92,2,0),VLOOKUP(Q5000,Sheet4!$A$1:$B$92,2,0))</f>
        <v>保险资产管理产品</v>
      </c>
    </row>
    <row r="5001" spans="1:68" s="58" customFormat="1" ht="12.75" customHeight="1">
      <c r="A5001" s="64" t="s">
        <v>2214</v>
      </c>
      <c r="B5001" s="54" t="s">
        <v>2215</v>
      </c>
      <c r="C5001" s="252" t="s">
        <v>5552</v>
      </c>
      <c r="D5001" s="252" t="s">
        <v>672</v>
      </c>
      <c r="E5001" s="54" t="s">
        <v>3112</v>
      </c>
      <c r="F5001" s="54" t="s">
        <v>2215</v>
      </c>
      <c r="G5001" s="129">
        <v>7580</v>
      </c>
      <c r="H5001" s="323">
        <v>852163.47</v>
      </c>
      <c r="I5001" s="323">
        <v>782862.4</v>
      </c>
      <c r="J5001" s="42"/>
      <c r="K5001" s="42"/>
      <c r="L5001" s="42" t="s">
        <v>4489</v>
      </c>
      <c r="M5001" s="42" t="s">
        <v>3422</v>
      </c>
      <c r="N5001" s="42" t="s">
        <v>2423</v>
      </c>
      <c r="O5001" s="137" t="s">
        <v>3423</v>
      </c>
      <c r="P5001" s="42" t="s">
        <v>64</v>
      </c>
      <c r="Q5001" s="42" t="s">
        <v>65</v>
      </c>
      <c r="R5001" s="42">
        <v>1</v>
      </c>
      <c r="S5001" s="137" t="s">
        <v>2419</v>
      </c>
      <c r="T5001" s="62">
        <v>700878750</v>
      </c>
      <c r="U5001" s="62">
        <v>678133632.87</v>
      </c>
      <c r="Z5001" s="54" t="s">
        <v>280</v>
      </c>
      <c r="AA5001" s="132">
        <v>2.56443568483586E-6</v>
      </c>
      <c r="AJ5001" s="42"/>
      <c r="AM5001" s="42"/>
      <c r="AN5001" s="42"/>
      <c r="AO5001" s="42"/>
      <c r="AP5001" s="42"/>
      <c r="AY5001" s="42"/>
      <c r="AZ5001" s="42"/>
      <c r="BA5001" s="42"/>
      <c r="BB5001" s="42"/>
      <c r="BN5001" s="54" t="s">
        <v>4578</v>
      </c>
      <c r="BO5001" s="58" t="str">
        <f t="shared" si="78"/>
        <v>境内资产</v>
      </c>
      <c r="BP5001" s="58" t="str">
        <f>IF(M5001="",VLOOKUP(D5001,Sheet4!$A$1:$B$92,2,0),VLOOKUP(Q5001,Sheet4!$A$1:$B$92,2,0))</f>
        <v>保险资产管理产品</v>
      </c>
    </row>
    <row r="5002" spans="1:68" s="58" customFormat="1" ht="12.75" customHeight="1">
      <c r="A5002" s="64" t="s">
        <v>3113</v>
      </c>
      <c r="B5002" s="54" t="s">
        <v>3114</v>
      </c>
      <c r="C5002" s="252" t="s">
        <v>5552</v>
      </c>
      <c r="D5002" s="252" t="s">
        <v>672</v>
      </c>
      <c r="E5002" s="54" t="s">
        <v>3115</v>
      </c>
      <c r="F5002" s="54" t="s">
        <v>3114</v>
      </c>
      <c r="G5002" s="129">
        <v>6200</v>
      </c>
      <c r="H5002" s="323">
        <v>244336</v>
      </c>
      <c r="I5002" s="323">
        <v>203608</v>
      </c>
      <c r="J5002" s="42"/>
      <c r="K5002" s="42"/>
      <c r="L5002" s="42" t="s">
        <v>4489</v>
      </c>
      <c r="M5002" s="42" t="s">
        <v>3422</v>
      </c>
      <c r="N5002" s="42" t="s">
        <v>2423</v>
      </c>
      <c r="O5002" s="137" t="s">
        <v>3423</v>
      </c>
      <c r="P5002" s="42" t="s">
        <v>64</v>
      </c>
      <c r="Q5002" s="42" t="s">
        <v>65</v>
      </c>
      <c r="R5002" s="42">
        <v>1</v>
      </c>
      <c r="S5002" s="137" t="s">
        <v>2419</v>
      </c>
      <c r="T5002" s="62">
        <v>700878750</v>
      </c>
      <c r="U5002" s="62">
        <v>678133632.87</v>
      </c>
      <c r="Z5002" s="54" t="s">
        <v>68</v>
      </c>
      <c r="AA5002" s="132">
        <v>1.5051594194454499E-5</v>
      </c>
      <c r="AJ5002" s="42"/>
      <c r="AM5002" s="42"/>
      <c r="AN5002" s="42"/>
      <c r="AO5002" s="42"/>
      <c r="AP5002" s="42"/>
      <c r="AY5002" s="42"/>
      <c r="AZ5002" s="42"/>
      <c r="BA5002" s="42"/>
      <c r="BB5002" s="42"/>
      <c r="BN5002" s="54" t="s">
        <v>4578</v>
      </c>
      <c r="BO5002" s="58" t="str">
        <f t="shared" si="78"/>
        <v>境内资产</v>
      </c>
      <c r="BP5002" s="58" t="str">
        <f>IF(M5002="",VLOOKUP(D5002,Sheet4!$A$1:$B$92,2,0),VLOOKUP(Q5002,Sheet4!$A$1:$B$92,2,0))</f>
        <v>保险资产管理产品</v>
      </c>
    </row>
    <row r="5003" spans="1:68" s="58" customFormat="1" ht="12.75" customHeight="1">
      <c r="A5003" s="64" t="s">
        <v>3116</v>
      </c>
      <c r="B5003" s="54" t="s">
        <v>3117</v>
      </c>
      <c r="C5003" s="252" t="s">
        <v>5552</v>
      </c>
      <c r="D5003" s="252" t="s">
        <v>672</v>
      </c>
      <c r="E5003" s="54" t="s">
        <v>3118</v>
      </c>
      <c r="F5003" s="54" t="s">
        <v>3117</v>
      </c>
      <c r="G5003" s="129">
        <v>7100</v>
      </c>
      <c r="H5003" s="323">
        <v>139414</v>
      </c>
      <c r="I5003" s="323">
        <v>106855</v>
      </c>
      <c r="J5003" s="42"/>
      <c r="K5003" s="42"/>
      <c r="L5003" s="42" t="s">
        <v>4489</v>
      </c>
      <c r="M5003" s="42" t="s">
        <v>3422</v>
      </c>
      <c r="N5003" s="42" t="s">
        <v>2423</v>
      </c>
      <c r="O5003" s="137" t="s">
        <v>3423</v>
      </c>
      <c r="P5003" s="42" t="s">
        <v>64</v>
      </c>
      <c r="Q5003" s="42" t="s">
        <v>65</v>
      </c>
      <c r="R5003" s="42">
        <v>1</v>
      </c>
      <c r="S5003" s="137" t="s">
        <v>2419</v>
      </c>
      <c r="T5003" s="62">
        <v>700878750</v>
      </c>
      <c r="U5003" s="62">
        <v>678133632.87</v>
      </c>
      <c r="Z5003" s="54" t="s">
        <v>68</v>
      </c>
      <c r="AA5003" s="132">
        <v>3.9041091837911002E-5</v>
      </c>
      <c r="AJ5003" s="42"/>
      <c r="AM5003" s="42"/>
      <c r="AN5003" s="42"/>
      <c r="AO5003" s="42"/>
      <c r="AP5003" s="42"/>
      <c r="AY5003" s="42"/>
      <c r="AZ5003" s="42"/>
      <c r="BA5003" s="42"/>
      <c r="BB5003" s="42"/>
      <c r="BN5003" s="54" t="s">
        <v>4578</v>
      </c>
      <c r="BO5003" s="58" t="str">
        <f t="shared" si="78"/>
        <v>境内资产</v>
      </c>
      <c r="BP5003" s="58" t="str">
        <f>IF(M5003="",VLOOKUP(D5003,Sheet4!$A$1:$B$92,2,0),VLOOKUP(Q5003,Sheet4!$A$1:$B$92,2,0))</f>
        <v>保险资产管理产品</v>
      </c>
    </row>
    <row r="5004" spans="1:68" s="58" customFormat="1" ht="12.75" customHeight="1">
      <c r="A5004" s="64" t="s">
        <v>3119</v>
      </c>
      <c r="B5004" s="54" t="s">
        <v>3120</v>
      </c>
      <c r="C5004" s="252" t="s">
        <v>5552</v>
      </c>
      <c r="D5004" s="252" t="s">
        <v>672</v>
      </c>
      <c r="E5004" s="54" t="s">
        <v>3121</v>
      </c>
      <c r="F5004" s="54" t="s">
        <v>3120</v>
      </c>
      <c r="G5004" s="129">
        <v>1300</v>
      </c>
      <c r="H5004" s="323">
        <v>414676.03</v>
      </c>
      <c r="I5004" s="323">
        <v>440648</v>
      </c>
      <c r="J5004" s="42"/>
      <c r="K5004" s="42"/>
      <c r="L5004" s="42" t="s">
        <v>4489</v>
      </c>
      <c r="M5004" s="42" t="s">
        <v>3422</v>
      </c>
      <c r="N5004" s="42" t="s">
        <v>2423</v>
      </c>
      <c r="O5004" s="137" t="s">
        <v>3423</v>
      </c>
      <c r="P5004" s="42" t="s">
        <v>64</v>
      </c>
      <c r="Q5004" s="42" t="s">
        <v>65</v>
      </c>
      <c r="R5004" s="42">
        <v>1</v>
      </c>
      <c r="S5004" s="137" t="s">
        <v>2419</v>
      </c>
      <c r="T5004" s="62">
        <v>700878750</v>
      </c>
      <c r="U5004" s="62">
        <v>678133632.87</v>
      </c>
      <c r="Z5004" s="54" t="s">
        <v>68</v>
      </c>
      <c r="AA5004" s="132">
        <v>7.6198934551328404E-6</v>
      </c>
      <c r="AJ5004" s="42"/>
      <c r="AM5004" s="42"/>
      <c r="AN5004" s="42"/>
      <c r="AO5004" s="42"/>
      <c r="AP5004" s="42"/>
      <c r="AY5004" s="42"/>
      <c r="AZ5004" s="42"/>
      <c r="BA5004" s="42"/>
      <c r="BB5004" s="42"/>
      <c r="BN5004" s="54" t="s">
        <v>4578</v>
      </c>
      <c r="BO5004" s="58" t="str">
        <f t="shared" si="78"/>
        <v>境内资产</v>
      </c>
      <c r="BP5004" s="58" t="str">
        <f>IF(M5004="",VLOOKUP(D5004,Sheet4!$A$1:$B$92,2,0),VLOOKUP(Q5004,Sheet4!$A$1:$B$92,2,0))</f>
        <v>保险资产管理产品</v>
      </c>
    </row>
    <row r="5005" spans="1:68" s="58" customFormat="1" ht="12.75" customHeight="1">
      <c r="A5005" s="64" t="s">
        <v>3122</v>
      </c>
      <c r="B5005" s="54" t="s">
        <v>3123</v>
      </c>
      <c r="C5005" s="252" t="s">
        <v>5552</v>
      </c>
      <c r="D5005" s="252" t="s">
        <v>672</v>
      </c>
      <c r="E5005" s="54" t="s">
        <v>3124</v>
      </c>
      <c r="F5005" s="54" t="s">
        <v>3123</v>
      </c>
      <c r="G5005" s="129">
        <v>20300</v>
      </c>
      <c r="H5005" s="323">
        <v>174226</v>
      </c>
      <c r="I5005" s="323">
        <v>207669</v>
      </c>
      <c r="J5005" s="42"/>
      <c r="K5005" s="42"/>
      <c r="L5005" s="42" t="s">
        <v>4489</v>
      </c>
      <c r="M5005" s="42" t="s">
        <v>3422</v>
      </c>
      <c r="N5005" s="42" t="s">
        <v>2423</v>
      </c>
      <c r="O5005" s="137" t="s">
        <v>3423</v>
      </c>
      <c r="P5005" s="42" t="s">
        <v>64</v>
      </c>
      <c r="Q5005" s="42" t="s">
        <v>65</v>
      </c>
      <c r="R5005" s="42">
        <v>1</v>
      </c>
      <c r="S5005" s="137" t="s">
        <v>2419</v>
      </c>
      <c r="T5005" s="62">
        <v>700878750</v>
      </c>
      <c r="U5005" s="62">
        <v>678133632.87</v>
      </c>
      <c r="Z5005" s="54" t="s">
        <v>68</v>
      </c>
      <c r="AA5005" s="132">
        <v>2.62638152762628E-5</v>
      </c>
      <c r="AJ5005" s="42"/>
      <c r="AM5005" s="42"/>
      <c r="AN5005" s="42"/>
      <c r="AO5005" s="42"/>
      <c r="AP5005" s="42"/>
      <c r="AY5005" s="42"/>
      <c r="AZ5005" s="42"/>
      <c r="BA5005" s="42"/>
      <c r="BB5005" s="42"/>
      <c r="BN5005" s="54" t="s">
        <v>4578</v>
      </c>
      <c r="BO5005" s="58" t="str">
        <f t="shared" si="78"/>
        <v>境内资产</v>
      </c>
      <c r="BP5005" s="58" t="str">
        <f>IF(M5005="",VLOOKUP(D5005,Sheet4!$A$1:$B$92,2,0),VLOOKUP(Q5005,Sheet4!$A$1:$B$92,2,0))</f>
        <v>保险资产管理产品</v>
      </c>
    </row>
    <row r="5006" spans="1:68" s="58" customFormat="1" ht="12.75" customHeight="1">
      <c r="A5006" s="64" t="s">
        <v>3424</v>
      </c>
      <c r="B5006" s="54" t="s">
        <v>3425</v>
      </c>
      <c r="C5006" s="252" t="s">
        <v>5552</v>
      </c>
      <c r="D5006" s="252" t="s">
        <v>672</v>
      </c>
      <c r="E5006" s="54" t="s">
        <v>3426</v>
      </c>
      <c r="F5006" s="54" t="s">
        <v>3425</v>
      </c>
      <c r="G5006" s="54">
        <v>300</v>
      </c>
      <c r="H5006" s="323">
        <v>3363.44</v>
      </c>
      <c r="I5006" s="323">
        <v>2856</v>
      </c>
      <c r="J5006" s="42"/>
      <c r="K5006" s="42"/>
      <c r="L5006" s="42" t="s">
        <v>4489</v>
      </c>
      <c r="M5006" s="42" t="s">
        <v>3422</v>
      </c>
      <c r="N5006" s="42" t="s">
        <v>2423</v>
      </c>
      <c r="O5006" s="137" t="s">
        <v>3423</v>
      </c>
      <c r="P5006" s="42" t="s">
        <v>64</v>
      </c>
      <c r="Q5006" s="42" t="s">
        <v>65</v>
      </c>
      <c r="R5006" s="42">
        <v>1</v>
      </c>
      <c r="S5006" s="137" t="s">
        <v>2419</v>
      </c>
      <c r="T5006" s="62">
        <v>700878750</v>
      </c>
      <c r="U5006" s="62">
        <v>678133632.87</v>
      </c>
      <c r="Z5006" s="54" t="s">
        <v>68</v>
      </c>
      <c r="AA5006" s="132">
        <v>9.6948959685148596E-7</v>
      </c>
      <c r="AJ5006" s="42"/>
      <c r="AM5006" s="42"/>
      <c r="AN5006" s="42"/>
      <c r="AO5006" s="42"/>
      <c r="AP5006" s="42"/>
      <c r="AY5006" s="42"/>
      <c r="AZ5006" s="42"/>
      <c r="BA5006" s="42"/>
      <c r="BB5006" s="42"/>
      <c r="BN5006" s="54" t="s">
        <v>4578</v>
      </c>
      <c r="BO5006" s="58" t="str">
        <f t="shared" si="78"/>
        <v>境内资产</v>
      </c>
      <c r="BP5006" s="58" t="str">
        <f>IF(M5006="",VLOOKUP(D5006,Sheet4!$A$1:$B$92,2,0),VLOOKUP(Q5006,Sheet4!$A$1:$B$92,2,0))</f>
        <v>保险资产管理产品</v>
      </c>
    </row>
    <row r="5007" spans="1:68" s="58" customFormat="1" ht="12.75" customHeight="1">
      <c r="A5007" s="64" t="s">
        <v>3125</v>
      </c>
      <c r="B5007" s="54" t="s">
        <v>3126</v>
      </c>
      <c r="C5007" s="252" t="s">
        <v>5552</v>
      </c>
      <c r="D5007" s="252" t="s">
        <v>672</v>
      </c>
      <c r="E5007" s="54" t="s">
        <v>3127</v>
      </c>
      <c r="F5007" s="54" t="s">
        <v>3126</v>
      </c>
      <c r="G5007" s="129">
        <v>41300</v>
      </c>
      <c r="H5007" s="323">
        <v>278020</v>
      </c>
      <c r="I5007" s="323">
        <v>213521</v>
      </c>
      <c r="J5007" s="42"/>
      <c r="K5007" s="42"/>
      <c r="L5007" s="42" t="s">
        <v>4489</v>
      </c>
      <c r="M5007" s="42" t="s">
        <v>3422</v>
      </c>
      <c r="N5007" s="42" t="s">
        <v>2423</v>
      </c>
      <c r="O5007" s="137" t="s">
        <v>3423</v>
      </c>
      <c r="P5007" s="42" t="s">
        <v>64</v>
      </c>
      <c r="Q5007" s="42" t="s">
        <v>65</v>
      </c>
      <c r="R5007" s="42">
        <v>1</v>
      </c>
      <c r="S5007" s="137" t="s">
        <v>2419</v>
      </c>
      <c r="T5007" s="62">
        <v>700878750</v>
      </c>
      <c r="U5007" s="62">
        <v>678133632.87</v>
      </c>
      <c r="Z5007" s="54" t="s">
        <v>68</v>
      </c>
      <c r="AA5007" s="132">
        <v>5.67434563037445E-5</v>
      </c>
      <c r="AJ5007" s="42"/>
      <c r="AM5007" s="42"/>
      <c r="AN5007" s="42"/>
      <c r="AO5007" s="42"/>
      <c r="AP5007" s="42"/>
      <c r="AY5007" s="42"/>
      <c r="AZ5007" s="42"/>
      <c r="BA5007" s="42"/>
      <c r="BB5007" s="42"/>
      <c r="BN5007" s="54" t="s">
        <v>4578</v>
      </c>
      <c r="BO5007" s="58" t="str">
        <f t="shared" si="78"/>
        <v>境内资产</v>
      </c>
      <c r="BP5007" s="58" t="str">
        <f>IF(M5007="",VLOOKUP(D5007,Sheet4!$A$1:$B$92,2,0),VLOOKUP(Q5007,Sheet4!$A$1:$B$92,2,0))</f>
        <v>保险资产管理产品</v>
      </c>
    </row>
    <row r="5008" spans="1:68" s="58" customFormat="1" ht="12.75" customHeight="1">
      <c r="A5008" s="64" t="s">
        <v>3128</v>
      </c>
      <c r="B5008" s="54" t="s">
        <v>3129</v>
      </c>
      <c r="C5008" s="252" t="s">
        <v>5552</v>
      </c>
      <c r="D5008" s="252" t="s">
        <v>672</v>
      </c>
      <c r="E5008" s="54" t="s">
        <v>3130</v>
      </c>
      <c r="F5008" s="54" t="s">
        <v>3129</v>
      </c>
      <c r="G5008" s="129">
        <v>11000</v>
      </c>
      <c r="H5008" s="323">
        <v>226628</v>
      </c>
      <c r="I5008" s="323">
        <v>201080</v>
      </c>
      <c r="J5008" s="42"/>
      <c r="K5008" s="42"/>
      <c r="L5008" s="42" t="s">
        <v>4489</v>
      </c>
      <c r="M5008" s="42" t="s">
        <v>3422</v>
      </c>
      <c r="N5008" s="42" t="s">
        <v>2423</v>
      </c>
      <c r="O5008" s="137" t="s">
        <v>3423</v>
      </c>
      <c r="P5008" s="42" t="s">
        <v>64</v>
      </c>
      <c r="Q5008" s="42" t="s">
        <v>65</v>
      </c>
      <c r="R5008" s="42">
        <v>1</v>
      </c>
      <c r="S5008" s="137" t="s">
        <v>2419</v>
      </c>
      <c r="T5008" s="62">
        <v>700878750</v>
      </c>
      <c r="U5008" s="62">
        <v>678133632.87</v>
      </c>
      <c r="Z5008" s="54" t="s">
        <v>68</v>
      </c>
      <c r="AA5008" s="132">
        <v>1.80186367316655E-5</v>
      </c>
      <c r="AJ5008" s="42"/>
      <c r="AM5008" s="42"/>
      <c r="AN5008" s="42"/>
      <c r="AO5008" s="42"/>
      <c r="AP5008" s="42"/>
      <c r="AY5008" s="42"/>
      <c r="AZ5008" s="42"/>
      <c r="BA5008" s="42"/>
      <c r="BB5008" s="42"/>
      <c r="BN5008" s="54" t="s">
        <v>4578</v>
      </c>
      <c r="BO5008" s="58" t="str">
        <f t="shared" si="78"/>
        <v>境内资产</v>
      </c>
      <c r="BP5008" s="58" t="str">
        <f>IF(M5008="",VLOOKUP(D5008,Sheet4!$A$1:$B$92,2,0),VLOOKUP(Q5008,Sheet4!$A$1:$B$92,2,0))</f>
        <v>保险资产管理产品</v>
      </c>
    </row>
    <row r="5009" spans="1:68" s="58" customFormat="1" ht="12.75" customHeight="1">
      <c r="A5009" s="64" t="s">
        <v>3131</v>
      </c>
      <c r="B5009" s="54" t="s">
        <v>3132</v>
      </c>
      <c r="C5009" s="252" t="s">
        <v>5552</v>
      </c>
      <c r="D5009" s="252" t="s">
        <v>672</v>
      </c>
      <c r="E5009" s="54" t="s">
        <v>3133</v>
      </c>
      <c r="F5009" s="54" t="s">
        <v>3132</v>
      </c>
      <c r="G5009" s="129">
        <v>4115</v>
      </c>
      <c r="H5009" s="323">
        <v>702945.59</v>
      </c>
      <c r="I5009" s="323">
        <v>661692</v>
      </c>
      <c r="J5009" s="42"/>
      <c r="K5009" s="42"/>
      <c r="L5009" s="42" t="s">
        <v>4489</v>
      </c>
      <c r="M5009" s="42" t="s">
        <v>3422</v>
      </c>
      <c r="N5009" s="42" t="s">
        <v>2423</v>
      </c>
      <c r="O5009" s="137" t="s">
        <v>3423</v>
      </c>
      <c r="P5009" s="42" t="s">
        <v>64</v>
      </c>
      <c r="Q5009" s="42" t="s">
        <v>65</v>
      </c>
      <c r="R5009" s="42">
        <v>1</v>
      </c>
      <c r="S5009" s="137" t="s">
        <v>2419</v>
      </c>
      <c r="T5009" s="62">
        <v>700878750</v>
      </c>
      <c r="U5009" s="62">
        <v>678133632.87</v>
      </c>
      <c r="Z5009" s="54" t="s">
        <v>280</v>
      </c>
      <c r="AA5009" s="132">
        <v>4.6750313562248897E-6</v>
      </c>
      <c r="AJ5009" s="42"/>
      <c r="AM5009" s="42"/>
      <c r="AN5009" s="42"/>
      <c r="AO5009" s="42"/>
      <c r="AP5009" s="42"/>
      <c r="AY5009" s="42"/>
      <c r="AZ5009" s="42"/>
      <c r="BA5009" s="42"/>
      <c r="BB5009" s="42"/>
      <c r="BN5009" s="54" t="s">
        <v>4578</v>
      </c>
      <c r="BO5009" s="58" t="str">
        <f t="shared" si="78"/>
        <v>境内资产</v>
      </c>
      <c r="BP5009" s="58" t="str">
        <f>IF(M5009="",VLOOKUP(D5009,Sheet4!$A$1:$B$92,2,0),VLOOKUP(Q5009,Sheet4!$A$1:$B$92,2,0))</f>
        <v>保险资产管理产品</v>
      </c>
    </row>
    <row r="5010" spans="1:68" s="58" customFormat="1" ht="12.75" customHeight="1">
      <c r="A5010" s="64" t="s">
        <v>3134</v>
      </c>
      <c r="B5010" s="54" t="s">
        <v>3135</v>
      </c>
      <c r="C5010" s="252" t="s">
        <v>5552</v>
      </c>
      <c r="D5010" s="252" t="s">
        <v>672</v>
      </c>
      <c r="E5010" s="54" t="s">
        <v>3136</v>
      </c>
      <c r="F5010" s="54" t="s">
        <v>3135</v>
      </c>
      <c r="G5010" s="54">
        <v>700</v>
      </c>
      <c r="H5010" s="323">
        <v>244285.33</v>
      </c>
      <c r="I5010" s="323">
        <v>222530</v>
      </c>
      <c r="J5010" s="42"/>
      <c r="K5010" s="42"/>
      <c r="L5010" s="42" t="s">
        <v>4489</v>
      </c>
      <c r="M5010" s="42" t="s">
        <v>3422</v>
      </c>
      <c r="N5010" s="42" t="s">
        <v>2423</v>
      </c>
      <c r="O5010" s="137" t="s">
        <v>3423</v>
      </c>
      <c r="P5010" s="42" t="s">
        <v>64</v>
      </c>
      <c r="Q5010" s="42" t="s">
        <v>65</v>
      </c>
      <c r="R5010" s="42">
        <v>1</v>
      </c>
      <c r="S5010" s="137" t="s">
        <v>2419</v>
      </c>
      <c r="T5010" s="62">
        <v>700878750</v>
      </c>
      <c r="U5010" s="62">
        <v>678133632.87</v>
      </c>
      <c r="Z5010" s="54" t="s">
        <v>68</v>
      </c>
      <c r="AA5010" s="132">
        <v>9.7403389821640803E-6</v>
      </c>
      <c r="AJ5010" s="42"/>
      <c r="AM5010" s="42"/>
      <c r="AN5010" s="42"/>
      <c r="AO5010" s="42"/>
      <c r="AP5010" s="42"/>
      <c r="AY5010" s="42"/>
      <c r="AZ5010" s="42"/>
      <c r="BA5010" s="42"/>
      <c r="BB5010" s="42"/>
      <c r="BN5010" s="54" t="s">
        <v>4578</v>
      </c>
      <c r="BO5010" s="58" t="str">
        <f t="shared" si="78"/>
        <v>境内资产</v>
      </c>
      <c r="BP5010" s="58" t="str">
        <f>IF(M5010="",VLOOKUP(D5010,Sheet4!$A$1:$B$92,2,0),VLOOKUP(Q5010,Sheet4!$A$1:$B$92,2,0))</f>
        <v>保险资产管理产品</v>
      </c>
    </row>
    <row r="5011" spans="1:68" s="58" customFormat="1" ht="12.75" customHeight="1">
      <c r="A5011" s="64" t="s">
        <v>3137</v>
      </c>
      <c r="B5011" s="54" t="s">
        <v>3138</v>
      </c>
      <c r="C5011" s="252" t="s">
        <v>5552</v>
      </c>
      <c r="D5011" s="252" t="s">
        <v>672</v>
      </c>
      <c r="E5011" s="54" t="s">
        <v>3139</v>
      </c>
      <c r="F5011" s="54" t="s">
        <v>3138</v>
      </c>
      <c r="G5011" s="129">
        <v>18200</v>
      </c>
      <c r="H5011" s="323">
        <v>216990</v>
      </c>
      <c r="I5011" s="323">
        <v>197834</v>
      </c>
      <c r="J5011" s="42"/>
      <c r="K5011" s="42"/>
      <c r="L5011" s="42" t="s">
        <v>4489</v>
      </c>
      <c r="M5011" s="42" t="s">
        <v>3422</v>
      </c>
      <c r="N5011" s="42" t="s">
        <v>2423</v>
      </c>
      <c r="O5011" s="137" t="s">
        <v>3423</v>
      </c>
      <c r="P5011" s="42" t="s">
        <v>64</v>
      </c>
      <c r="Q5011" s="42" t="s">
        <v>65</v>
      </c>
      <c r="R5011" s="42">
        <v>1</v>
      </c>
      <c r="S5011" s="137" t="s">
        <v>2419</v>
      </c>
      <c r="T5011" s="62">
        <v>700878750</v>
      </c>
      <c r="U5011" s="62">
        <v>678133632.87</v>
      </c>
      <c r="Z5011" s="54" t="s">
        <v>68</v>
      </c>
      <c r="AA5011" s="132">
        <v>4.6317191697865302E-5</v>
      </c>
      <c r="AJ5011" s="42"/>
      <c r="AM5011" s="42"/>
      <c r="AN5011" s="42"/>
      <c r="AO5011" s="42"/>
      <c r="AP5011" s="42"/>
      <c r="AY5011" s="42"/>
      <c r="AZ5011" s="42"/>
      <c r="BA5011" s="42"/>
      <c r="BB5011" s="42"/>
      <c r="BN5011" s="54" t="s">
        <v>4578</v>
      </c>
      <c r="BO5011" s="58" t="str">
        <f t="shared" si="78"/>
        <v>境内资产</v>
      </c>
      <c r="BP5011" s="58" t="str">
        <f>IF(M5011="",VLOOKUP(D5011,Sheet4!$A$1:$B$92,2,0),VLOOKUP(Q5011,Sheet4!$A$1:$B$92,2,0))</f>
        <v>保险资产管理产品</v>
      </c>
    </row>
    <row r="5012" spans="1:68" s="58" customFormat="1" ht="12.75" customHeight="1">
      <c r="A5012" s="64" t="s">
        <v>3140</v>
      </c>
      <c r="B5012" s="54" t="s">
        <v>3141</v>
      </c>
      <c r="C5012" s="252" t="s">
        <v>5552</v>
      </c>
      <c r="D5012" s="252" t="s">
        <v>672</v>
      </c>
      <c r="E5012" s="54" t="s">
        <v>3142</v>
      </c>
      <c r="F5012" s="54" t="s">
        <v>3141</v>
      </c>
      <c r="G5012" s="129">
        <v>7500</v>
      </c>
      <c r="H5012" s="323">
        <v>205999.85</v>
      </c>
      <c r="I5012" s="323">
        <v>140100</v>
      </c>
      <c r="J5012" s="42"/>
      <c r="K5012" s="42"/>
      <c r="L5012" s="42" t="s">
        <v>4489</v>
      </c>
      <c r="M5012" s="42" t="s">
        <v>3422</v>
      </c>
      <c r="N5012" s="42" t="s">
        <v>2423</v>
      </c>
      <c r="O5012" s="137" t="s">
        <v>3423</v>
      </c>
      <c r="P5012" s="42" t="s">
        <v>64</v>
      </c>
      <c r="Q5012" s="42" t="s">
        <v>65</v>
      </c>
      <c r="R5012" s="42">
        <v>1</v>
      </c>
      <c r="S5012" s="137" t="s">
        <v>2419</v>
      </c>
      <c r="T5012" s="62">
        <v>700878750</v>
      </c>
      <c r="U5012" s="62">
        <v>678133632.87</v>
      </c>
      <c r="Z5012" s="54" t="s">
        <v>68</v>
      </c>
      <c r="AA5012" s="132">
        <v>2.33284395451265E-5</v>
      </c>
      <c r="AJ5012" s="42"/>
      <c r="AM5012" s="42"/>
      <c r="AN5012" s="42"/>
      <c r="AO5012" s="42"/>
      <c r="AP5012" s="42"/>
      <c r="AY5012" s="42"/>
      <c r="AZ5012" s="42"/>
      <c r="BA5012" s="42"/>
      <c r="BB5012" s="42"/>
      <c r="BN5012" s="54" t="s">
        <v>4578</v>
      </c>
      <c r="BO5012" s="58" t="str">
        <f t="shared" si="78"/>
        <v>境内资产</v>
      </c>
      <c r="BP5012" s="58" t="str">
        <f>IF(M5012="",VLOOKUP(D5012,Sheet4!$A$1:$B$92,2,0),VLOOKUP(Q5012,Sheet4!$A$1:$B$92,2,0))</f>
        <v>保险资产管理产品</v>
      </c>
    </row>
    <row r="5013" spans="1:68" s="58" customFormat="1" ht="12.75" customHeight="1">
      <c r="A5013" s="64" t="s">
        <v>3143</v>
      </c>
      <c r="B5013" s="54" t="s">
        <v>3144</v>
      </c>
      <c r="C5013" s="252" t="s">
        <v>5552</v>
      </c>
      <c r="D5013" s="252" t="s">
        <v>672</v>
      </c>
      <c r="E5013" s="54" t="s">
        <v>3145</v>
      </c>
      <c r="F5013" s="54" t="s">
        <v>3144</v>
      </c>
      <c r="G5013" s="129">
        <v>14700</v>
      </c>
      <c r="H5013" s="323">
        <v>449997.76</v>
      </c>
      <c r="I5013" s="323">
        <v>338541</v>
      </c>
      <c r="J5013" s="42"/>
      <c r="K5013" s="42"/>
      <c r="L5013" s="42" t="s">
        <v>4489</v>
      </c>
      <c r="M5013" s="42" t="s">
        <v>3422</v>
      </c>
      <c r="N5013" s="42" t="s">
        <v>2423</v>
      </c>
      <c r="O5013" s="137" t="s">
        <v>3423</v>
      </c>
      <c r="P5013" s="42" t="s">
        <v>64</v>
      </c>
      <c r="Q5013" s="42" t="s">
        <v>65</v>
      </c>
      <c r="R5013" s="42">
        <v>1</v>
      </c>
      <c r="S5013" s="137" t="s">
        <v>2419</v>
      </c>
      <c r="T5013" s="62">
        <v>700878750</v>
      </c>
      <c r="U5013" s="62">
        <v>678133632.87</v>
      </c>
      <c r="Z5013" s="54" t="s">
        <v>68</v>
      </c>
      <c r="AA5013" s="132">
        <v>1.12795706028608E-5</v>
      </c>
      <c r="AJ5013" s="42"/>
      <c r="AM5013" s="42"/>
      <c r="AN5013" s="42"/>
      <c r="AO5013" s="42"/>
      <c r="AP5013" s="42"/>
      <c r="AY5013" s="42"/>
      <c r="AZ5013" s="42"/>
      <c r="BA5013" s="42"/>
      <c r="BB5013" s="42"/>
      <c r="BN5013" s="54" t="s">
        <v>4578</v>
      </c>
      <c r="BO5013" s="58" t="str">
        <f t="shared" si="78"/>
        <v>境内资产</v>
      </c>
      <c r="BP5013" s="58" t="str">
        <f>IF(M5013="",VLOOKUP(D5013,Sheet4!$A$1:$B$92,2,0),VLOOKUP(Q5013,Sheet4!$A$1:$B$92,2,0))</f>
        <v>保险资产管理产品</v>
      </c>
    </row>
    <row r="5014" spans="1:68" s="58" customFormat="1" ht="12.75" customHeight="1">
      <c r="A5014" s="64" t="s">
        <v>3146</v>
      </c>
      <c r="B5014" s="54" t="s">
        <v>3147</v>
      </c>
      <c r="C5014" s="252" t="s">
        <v>5552</v>
      </c>
      <c r="D5014" s="252" t="s">
        <v>672</v>
      </c>
      <c r="E5014" s="54" t="s">
        <v>3148</v>
      </c>
      <c r="F5014" s="54" t="s">
        <v>3147</v>
      </c>
      <c r="G5014" s="129">
        <v>3500</v>
      </c>
      <c r="H5014" s="323">
        <v>642669</v>
      </c>
      <c r="I5014" s="323">
        <v>684845</v>
      </c>
      <c r="J5014" s="42"/>
      <c r="K5014" s="42"/>
      <c r="L5014" s="42" t="s">
        <v>4489</v>
      </c>
      <c r="M5014" s="42" t="s">
        <v>3422</v>
      </c>
      <c r="N5014" s="42" t="s">
        <v>2423</v>
      </c>
      <c r="O5014" s="137" t="s">
        <v>3423</v>
      </c>
      <c r="P5014" s="42" t="s">
        <v>64</v>
      </c>
      <c r="Q5014" s="42" t="s">
        <v>65</v>
      </c>
      <c r="R5014" s="42">
        <v>1</v>
      </c>
      <c r="S5014" s="137" t="s">
        <v>2419</v>
      </c>
      <c r="T5014" s="62">
        <v>700878750</v>
      </c>
      <c r="U5014" s="62">
        <v>678133632.87</v>
      </c>
      <c r="Z5014" s="54" t="s">
        <v>68</v>
      </c>
      <c r="AA5014" s="132">
        <v>1.7412071996470101E-5</v>
      </c>
      <c r="AJ5014" s="42"/>
      <c r="AM5014" s="42"/>
      <c r="AN5014" s="42"/>
      <c r="AO5014" s="42"/>
      <c r="AP5014" s="42"/>
      <c r="AY5014" s="42"/>
      <c r="AZ5014" s="42"/>
      <c r="BA5014" s="42"/>
      <c r="BB5014" s="42"/>
      <c r="BN5014" s="54" t="s">
        <v>4578</v>
      </c>
      <c r="BO5014" s="58" t="str">
        <f t="shared" si="78"/>
        <v>境内资产</v>
      </c>
      <c r="BP5014" s="58" t="str">
        <f>IF(M5014="",VLOOKUP(D5014,Sheet4!$A$1:$B$92,2,0),VLOOKUP(Q5014,Sheet4!$A$1:$B$92,2,0))</f>
        <v>保险资产管理产品</v>
      </c>
    </row>
    <row r="5015" spans="1:68" s="58" customFormat="1" ht="12.75" customHeight="1">
      <c r="A5015" s="64" t="s">
        <v>3149</v>
      </c>
      <c r="B5015" s="54" t="s">
        <v>3150</v>
      </c>
      <c r="C5015" s="252" t="s">
        <v>5552</v>
      </c>
      <c r="D5015" s="252" t="s">
        <v>672</v>
      </c>
      <c r="E5015" s="54" t="s">
        <v>3151</v>
      </c>
      <c r="F5015" s="54" t="s">
        <v>3150</v>
      </c>
      <c r="G5015" s="129">
        <v>37000</v>
      </c>
      <c r="H5015" s="323">
        <v>349874</v>
      </c>
      <c r="I5015" s="323">
        <v>290080</v>
      </c>
      <c r="J5015" s="42"/>
      <c r="K5015" s="42"/>
      <c r="L5015" s="42" t="s">
        <v>4489</v>
      </c>
      <c r="M5015" s="42" t="s">
        <v>3422</v>
      </c>
      <c r="N5015" s="42" t="s">
        <v>2423</v>
      </c>
      <c r="O5015" s="137" t="s">
        <v>3423</v>
      </c>
      <c r="P5015" s="42" t="s">
        <v>64</v>
      </c>
      <c r="Q5015" s="42" t="s">
        <v>65</v>
      </c>
      <c r="R5015" s="42">
        <v>1</v>
      </c>
      <c r="S5015" s="137" t="s">
        <v>2419</v>
      </c>
      <c r="T5015" s="62">
        <v>700878750</v>
      </c>
      <c r="U5015" s="62">
        <v>678133632.87</v>
      </c>
      <c r="Z5015" s="54" t="s">
        <v>68</v>
      </c>
      <c r="AA5015" s="132">
        <v>4.0131884392111003E-5</v>
      </c>
      <c r="AJ5015" s="42"/>
      <c r="AM5015" s="42"/>
      <c r="AN5015" s="42"/>
      <c r="AO5015" s="42"/>
      <c r="AP5015" s="42"/>
      <c r="AY5015" s="42"/>
      <c r="AZ5015" s="42"/>
      <c r="BA5015" s="42"/>
      <c r="BB5015" s="42"/>
      <c r="BN5015" s="54" t="s">
        <v>4578</v>
      </c>
      <c r="BO5015" s="58" t="str">
        <f t="shared" si="78"/>
        <v>境内资产</v>
      </c>
      <c r="BP5015" s="58" t="str">
        <f>IF(M5015="",VLOOKUP(D5015,Sheet4!$A$1:$B$92,2,0),VLOOKUP(Q5015,Sheet4!$A$1:$B$92,2,0))</f>
        <v>保险资产管理产品</v>
      </c>
    </row>
    <row r="5016" spans="1:68" s="58" customFormat="1" ht="12.75" customHeight="1">
      <c r="A5016" s="64" t="s">
        <v>3152</v>
      </c>
      <c r="B5016" s="54" t="s">
        <v>3153</v>
      </c>
      <c r="C5016" s="252" t="s">
        <v>5552</v>
      </c>
      <c r="D5016" s="252" t="s">
        <v>672</v>
      </c>
      <c r="E5016" s="54" t="s">
        <v>3154</v>
      </c>
      <c r="F5016" s="54" t="s">
        <v>3153</v>
      </c>
      <c r="G5016" s="129">
        <v>5300</v>
      </c>
      <c r="H5016" s="323">
        <v>572613</v>
      </c>
      <c r="I5016" s="323">
        <v>469050</v>
      </c>
      <c r="J5016" s="42"/>
      <c r="K5016" s="42"/>
      <c r="L5016" s="42" t="s">
        <v>4489</v>
      </c>
      <c r="M5016" s="42" t="s">
        <v>3422</v>
      </c>
      <c r="N5016" s="42" t="s">
        <v>2423</v>
      </c>
      <c r="O5016" s="137" t="s">
        <v>3423</v>
      </c>
      <c r="P5016" s="42" t="s">
        <v>64</v>
      </c>
      <c r="Q5016" s="42" t="s">
        <v>65</v>
      </c>
      <c r="R5016" s="42">
        <v>1</v>
      </c>
      <c r="S5016" s="137" t="s">
        <v>2419</v>
      </c>
      <c r="T5016" s="62">
        <v>700878750</v>
      </c>
      <c r="U5016" s="62">
        <v>678133632.87</v>
      </c>
      <c r="Z5016" s="54" t="s">
        <v>68</v>
      </c>
      <c r="AA5016" s="132">
        <v>1.5411444181368799E-5</v>
      </c>
      <c r="AJ5016" s="42"/>
      <c r="AM5016" s="42"/>
      <c r="AN5016" s="42"/>
      <c r="AO5016" s="42"/>
      <c r="AP5016" s="42"/>
      <c r="AY5016" s="42"/>
      <c r="AZ5016" s="42"/>
      <c r="BA5016" s="42"/>
      <c r="BB5016" s="42"/>
      <c r="BN5016" s="54" t="s">
        <v>4578</v>
      </c>
      <c r="BO5016" s="58" t="str">
        <f t="shared" si="78"/>
        <v>境内资产</v>
      </c>
      <c r="BP5016" s="58" t="str">
        <f>IF(M5016="",VLOOKUP(D5016,Sheet4!$A$1:$B$92,2,0),VLOOKUP(Q5016,Sheet4!$A$1:$B$92,2,0))</f>
        <v>保险资产管理产品</v>
      </c>
    </row>
    <row r="5017" spans="1:68" s="58" customFormat="1" ht="12.75" customHeight="1">
      <c r="A5017" s="64" t="s">
        <v>3155</v>
      </c>
      <c r="B5017" s="54" t="s">
        <v>3156</v>
      </c>
      <c r="C5017" s="252" t="s">
        <v>5552</v>
      </c>
      <c r="D5017" s="252" t="s">
        <v>672</v>
      </c>
      <c r="E5017" s="54" t="s">
        <v>3157</v>
      </c>
      <c r="F5017" s="54" t="s">
        <v>3156</v>
      </c>
      <c r="G5017" s="129">
        <v>5300</v>
      </c>
      <c r="H5017" s="323">
        <v>348739.56</v>
      </c>
      <c r="I5017" s="323">
        <v>211629</v>
      </c>
      <c r="J5017" s="42"/>
      <c r="K5017" s="42"/>
      <c r="L5017" s="42" t="s">
        <v>4489</v>
      </c>
      <c r="M5017" s="42" t="s">
        <v>3422</v>
      </c>
      <c r="N5017" s="42" t="s">
        <v>2423</v>
      </c>
      <c r="O5017" s="137" t="s">
        <v>3423</v>
      </c>
      <c r="P5017" s="42" t="s">
        <v>64</v>
      </c>
      <c r="Q5017" s="42" t="s">
        <v>65</v>
      </c>
      <c r="R5017" s="42">
        <v>1</v>
      </c>
      <c r="S5017" s="137" t="s">
        <v>2419</v>
      </c>
      <c r="T5017" s="62">
        <v>700878750</v>
      </c>
      <c r="U5017" s="62">
        <v>678133632.87</v>
      </c>
      <c r="Z5017" s="54" t="s">
        <v>68</v>
      </c>
      <c r="AA5017" s="132">
        <v>2.5659596882891501E-5</v>
      </c>
      <c r="AJ5017" s="42"/>
      <c r="AM5017" s="42"/>
      <c r="AN5017" s="42"/>
      <c r="AO5017" s="42"/>
      <c r="AP5017" s="42"/>
      <c r="AY5017" s="42"/>
      <c r="AZ5017" s="42"/>
      <c r="BA5017" s="42"/>
      <c r="BB5017" s="42"/>
      <c r="BN5017" s="54" t="s">
        <v>4578</v>
      </c>
      <c r="BO5017" s="58" t="str">
        <f t="shared" si="78"/>
        <v>境内资产</v>
      </c>
      <c r="BP5017" s="58" t="str">
        <f>IF(M5017="",VLOOKUP(D5017,Sheet4!$A$1:$B$92,2,0),VLOOKUP(Q5017,Sheet4!$A$1:$B$92,2,0))</f>
        <v>保险资产管理产品</v>
      </c>
    </row>
    <row r="5018" spans="1:68" s="58" customFormat="1" ht="12.75" customHeight="1">
      <c r="A5018" s="64" t="s">
        <v>3158</v>
      </c>
      <c r="B5018" s="54" t="s">
        <v>3159</v>
      </c>
      <c r="C5018" s="252" t="s">
        <v>5552</v>
      </c>
      <c r="D5018" s="252" t="s">
        <v>672</v>
      </c>
      <c r="E5018" s="54" t="s">
        <v>3160</v>
      </c>
      <c r="F5018" s="54" t="s">
        <v>3159</v>
      </c>
      <c r="G5018" s="129">
        <v>16200</v>
      </c>
      <c r="H5018" s="323">
        <v>202194.5</v>
      </c>
      <c r="I5018" s="323">
        <v>143208</v>
      </c>
      <c r="J5018" s="42"/>
      <c r="K5018" s="42"/>
      <c r="L5018" s="42" t="s">
        <v>4489</v>
      </c>
      <c r="M5018" s="42" t="s">
        <v>3422</v>
      </c>
      <c r="N5018" s="42" t="s">
        <v>2423</v>
      </c>
      <c r="O5018" s="137" t="s">
        <v>3423</v>
      </c>
      <c r="P5018" s="42" t="s">
        <v>64</v>
      </c>
      <c r="Q5018" s="42" t="s">
        <v>65</v>
      </c>
      <c r="R5018" s="42">
        <v>1</v>
      </c>
      <c r="S5018" s="137" t="s">
        <v>2419</v>
      </c>
      <c r="T5018" s="62">
        <v>700878750</v>
      </c>
      <c r="U5018" s="62">
        <v>678133632.87</v>
      </c>
      <c r="Z5018" s="54" t="s">
        <v>68</v>
      </c>
      <c r="AA5018" s="132">
        <v>3.89745612966242E-5</v>
      </c>
      <c r="AJ5018" s="42"/>
      <c r="AM5018" s="42"/>
      <c r="AN5018" s="42"/>
      <c r="AO5018" s="42"/>
      <c r="AP5018" s="42"/>
      <c r="AY5018" s="42"/>
      <c r="AZ5018" s="42"/>
      <c r="BA5018" s="42"/>
      <c r="BB5018" s="42"/>
      <c r="BN5018" s="54" t="s">
        <v>4578</v>
      </c>
      <c r="BO5018" s="58" t="str">
        <f t="shared" si="78"/>
        <v>境内资产</v>
      </c>
      <c r="BP5018" s="58" t="str">
        <f>IF(M5018="",VLOOKUP(D5018,Sheet4!$A$1:$B$92,2,0),VLOOKUP(Q5018,Sheet4!$A$1:$B$92,2,0))</f>
        <v>保险资产管理产品</v>
      </c>
    </row>
    <row r="5019" spans="1:68" s="58" customFormat="1" ht="12.75" customHeight="1">
      <c r="A5019" s="64" t="s">
        <v>2218</v>
      </c>
      <c r="B5019" s="54" t="s">
        <v>1476</v>
      </c>
      <c r="C5019" s="252" t="s">
        <v>5552</v>
      </c>
      <c r="D5019" s="252" t="s">
        <v>672</v>
      </c>
      <c r="E5019" s="54" t="s">
        <v>3161</v>
      </c>
      <c r="F5019" s="54" t="s">
        <v>1476</v>
      </c>
      <c r="G5019" s="129">
        <v>4700</v>
      </c>
      <c r="H5019" s="323">
        <v>409495.67</v>
      </c>
      <c r="I5019" s="323">
        <v>368339</v>
      </c>
      <c r="J5019" s="42"/>
      <c r="K5019" s="42"/>
      <c r="L5019" s="42" t="s">
        <v>4489</v>
      </c>
      <c r="M5019" s="42" t="s">
        <v>3422</v>
      </c>
      <c r="N5019" s="42" t="s">
        <v>2423</v>
      </c>
      <c r="O5019" s="137" t="s">
        <v>3423</v>
      </c>
      <c r="P5019" s="42" t="s">
        <v>64</v>
      </c>
      <c r="Q5019" s="42" t="s">
        <v>65</v>
      </c>
      <c r="R5019" s="42">
        <v>1</v>
      </c>
      <c r="S5019" s="137" t="s">
        <v>2419</v>
      </c>
      <c r="T5019" s="62">
        <v>700878750</v>
      </c>
      <c r="U5019" s="62">
        <v>678133632.87</v>
      </c>
      <c r="Z5019" s="54" t="s">
        <v>280</v>
      </c>
      <c r="AA5019" s="132">
        <v>3.8484661286870797E-6</v>
      </c>
      <c r="AJ5019" s="42"/>
      <c r="AM5019" s="42"/>
      <c r="AN5019" s="42"/>
      <c r="AO5019" s="42"/>
      <c r="AP5019" s="42"/>
      <c r="AY5019" s="42"/>
      <c r="AZ5019" s="42"/>
      <c r="BA5019" s="42"/>
      <c r="BB5019" s="42"/>
      <c r="BN5019" s="54" t="s">
        <v>4578</v>
      </c>
      <c r="BO5019" s="58" t="str">
        <f t="shared" si="78"/>
        <v>境内资产</v>
      </c>
      <c r="BP5019" s="58" t="str">
        <f>IF(M5019="",VLOOKUP(D5019,Sheet4!$A$1:$B$92,2,0),VLOOKUP(Q5019,Sheet4!$A$1:$B$92,2,0))</f>
        <v>保险资产管理产品</v>
      </c>
    </row>
    <row r="5020" spans="1:68" s="58" customFormat="1" ht="12.75" customHeight="1">
      <c r="A5020" s="64" t="s">
        <v>3162</v>
      </c>
      <c r="B5020" s="54" t="s">
        <v>3163</v>
      </c>
      <c r="C5020" s="252" t="s">
        <v>5552</v>
      </c>
      <c r="D5020" s="252" t="s">
        <v>672</v>
      </c>
      <c r="E5020" s="54" t="s">
        <v>3164</v>
      </c>
      <c r="F5020" s="54" t="s">
        <v>3163</v>
      </c>
      <c r="G5020" s="129">
        <v>10000</v>
      </c>
      <c r="H5020" s="323">
        <v>703315.56</v>
      </c>
      <c r="I5020" s="323">
        <v>540000</v>
      </c>
      <c r="J5020" s="42"/>
      <c r="K5020" s="42"/>
      <c r="L5020" s="42" t="s">
        <v>4489</v>
      </c>
      <c r="M5020" s="42" t="s">
        <v>3422</v>
      </c>
      <c r="N5020" s="42" t="s">
        <v>2423</v>
      </c>
      <c r="O5020" s="137" t="s">
        <v>3423</v>
      </c>
      <c r="P5020" s="42" t="s">
        <v>64</v>
      </c>
      <c r="Q5020" s="42" t="s">
        <v>65</v>
      </c>
      <c r="R5020" s="42">
        <v>1</v>
      </c>
      <c r="S5020" s="137" t="s">
        <v>2419</v>
      </c>
      <c r="T5020" s="62">
        <v>700878750</v>
      </c>
      <c r="U5020" s="62">
        <v>678133632.87</v>
      </c>
      <c r="Z5020" s="54" t="s">
        <v>68</v>
      </c>
      <c r="AA5020" s="132">
        <v>1.5817172591981201E-5</v>
      </c>
      <c r="AJ5020" s="42"/>
      <c r="AM5020" s="42"/>
      <c r="AN5020" s="42"/>
      <c r="AO5020" s="42"/>
      <c r="AP5020" s="42"/>
      <c r="AY5020" s="42"/>
      <c r="AZ5020" s="42"/>
      <c r="BA5020" s="42"/>
      <c r="BB5020" s="42"/>
      <c r="BN5020" s="54" t="s">
        <v>4578</v>
      </c>
      <c r="BO5020" s="58" t="str">
        <f t="shared" si="78"/>
        <v>境内资产</v>
      </c>
      <c r="BP5020" s="58" t="str">
        <f>IF(M5020="",VLOOKUP(D5020,Sheet4!$A$1:$B$92,2,0),VLOOKUP(Q5020,Sheet4!$A$1:$B$92,2,0))</f>
        <v>保险资产管理产品</v>
      </c>
    </row>
    <row r="5021" spans="1:68" s="58" customFormat="1" ht="12.75" customHeight="1">
      <c r="A5021" s="64" t="s">
        <v>3165</v>
      </c>
      <c r="B5021" s="54" t="s">
        <v>3166</v>
      </c>
      <c r="C5021" s="252" t="s">
        <v>5552</v>
      </c>
      <c r="D5021" s="252" t="s">
        <v>672</v>
      </c>
      <c r="E5021" s="54" t="s">
        <v>3167</v>
      </c>
      <c r="F5021" s="54" t="s">
        <v>3166</v>
      </c>
      <c r="G5021" s="129">
        <v>3400</v>
      </c>
      <c r="H5021" s="323">
        <v>41427.620000000003</v>
      </c>
      <c r="I5021" s="323">
        <v>35598</v>
      </c>
      <c r="J5021" s="42"/>
      <c r="K5021" s="42"/>
      <c r="L5021" s="42" t="s">
        <v>4489</v>
      </c>
      <c r="M5021" s="42" t="s">
        <v>3422</v>
      </c>
      <c r="N5021" s="42" t="s">
        <v>2423</v>
      </c>
      <c r="O5021" s="137" t="s">
        <v>3423</v>
      </c>
      <c r="P5021" s="42" t="s">
        <v>64</v>
      </c>
      <c r="Q5021" s="42" t="s">
        <v>65</v>
      </c>
      <c r="R5021" s="42">
        <v>1</v>
      </c>
      <c r="S5021" s="137" t="s">
        <v>2419</v>
      </c>
      <c r="T5021" s="62">
        <v>700878750</v>
      </c>
      <c r="U5021" s="62">
        <v>678133632.87</v>
      </c>
      <c r="Z5021" s="54" t="s">
        <v>68</v>
      </c>
      <c r="AA5021" s="132">
        <v>1.5615657373224E-5</v>
      </c>
      <c r="AJ5021" s="42"/>
      <c r="AM5021" s="42"/>
      <c r="AN5021" s="42"/>
      <c r="AO5021" s="42"/>
      <c r="AP5021" s="42"/>
      <c r="AY5021" s="42"/>
      <c r="AZ5021" s="42"/>
      <c r="BA5021" s="42"/>
      <c r="BB5021" s="42"/>
      <c r="BN5021" s="54" t="s">
        <v>4578</v>
      </c>
      <c r="BO5021" s="58" t="str">
        <f t="shared" si="78"/>
        <v>境内资产</v>
      </c>
      <c r="BP5021" s="58" t="str">
        <f>IF(M5021="",VLOOKUP(D5021,Sheet4!$A$1:$B$92,2,0),VLOOKUP(Q5021,Sheet4!$A$1:$B$92,2,0))</f>
        <v>保险资产管理产品</v>
      </c>
    </row>
    <row r="5022" spans="1:68" s="58" customFormat="1" ht="12.75" customHeight="1">
      <c r="A5022" s="64" t="s">
        <v>3168</v>
      </c>
      <c r="B5022" s="54" t="s">
        <v>3169</v>
      </c>
      <c r="C5022" s="252" t="s">
        <v>5552</v>
      </c>
      <c r="D5022" s="252" t="s">
        <v>672</v>
      </c>
      <c r="E5022" s="54" t="s">
        <v>3170</v>
      </c>
      <c r="F5022" s="54" t="s">
        <v>3169</v>
      </c>
      <c r="G5022" s="129">
        <v>6900</v>
      </c>
      <c r="H5022" s="323">
        <v>128460</v>
      </c>
      <c r="I5022" s="323">
        <v>120750</v>
      </c>
      <c r="J5022" s="42"/>
      <c r="K5022" s="42"/>
      <c r="L5022" s="42" t="s">
        <v>4489</v>
      </c>
      <c r="M5022" s="42" t="s">
        <v>3422</v>
      </c>
      <c r="N5022" s="42" t="s">
        <v>2423</v>
      </c>
      <c r="O5022" s="137" t="s">
        <v>3423</v>
      </c>
      <c r="P5022" s="42" t="s">
        <v>64</v>
      </c>
      <c r="Q5022" s="42" t="s">
        <v>65</v>
      </c>
      <c r="R5022" s="42">
        <v>1</v>
      </c>
      <c r="S5022" s="137" t="s">
        <v>2419</v>
      </c>
      <c r="T5022" s="62">
        <v>700878750</v>
      </c>
      <c r="U5022" s="62">
        <v>678133632.87</v>
      </c>
      <c r="Z5022" s="54" t="s">
        <v>68</v>
      </c>
      <c r="AA5022" s="132">
        <v>2.1768473225634499E-5</v>
      </c>
      <c r="AJ5022" s="42"/>
      <c r="AM5022" s="42"/>
      <c r="AN5022" s="42"/>
      <c r="AO5022" s="42"/>
      <c r="AP5022" s="42"/>
      <c r="AY5022" s="42"/>
      <c r="AZ5022" s="42"/>
      <c r="BA5022" s="42"/>
      <c r="BB5022" s="42"/>
      <c r="BN5022" s="54" t="s">
        <v>4578</v>
      </c>
      <c r="BO5022" s="58" t="str">
        <f t="shared" si="78"/>
        <v>境内资产</v>
      </c>
      <c r="BP5022" s="58" t="str">
        <f>IF(M5022="",VLOOKUP(D5022,Sheet4!$A$1:$B$92,2,0),VLOOKUP(Q5022,Sheet4!$A$1:$B$92,2,0))</f>
        <v>保险资产管理产品</v>
      </c>
    </row>
    <row r="5023" spans="1:68" s="58" customFormat="1" ht="12.75" customHeight="1">
      <c r="A5023" s="64" t="s">
        <v>3171</v>
      </c>
      <c r="B5023" s="54" t="s">
        <v>3172</v>
      </c>
      <c r="C5023" s="252" t="s">
        <v>5552</v>
      </c>
      <c r="D5023" s="252" t="s">
        <v>672</v>
      </c>
      <c r="E5023" s="54" t="s">
        <v>3173</v>
      </c>
      <c r="F5023" s="54" t="s">
        <v>3172</v>
      </c>
      <c r="G5023" s="129">
        <v>3700</v>
      </c>
      <c r="H5023" s="323">
        <v>207271</v>
      </c>
      <c r="I5023" s="323">
        <v>176564</v>
      </c>
      <c r="J5023" s="42"/>
      <c r="K5023" s="42"/>
      <c r="L5023" s="42" t="s">
        <v>4489</v>
      </c>
      <c r="M5023" s="42" t="s">
        <v>3422</v>
      </c>
      <c r="N5023" s="42" t="s">
        <v>2423</v>
      </c>
      <c r="O5023" s="137" t="s">
        <v>3423</v>
      </c>
      <c r="P5023" s="42" t="s">
        <v>64</v>
      </c>
      <c r="Q5023" s="42" t="s">
        <v>65</v>
      </c>
      <c r="R5023" s="42">
        <v>1</v>
      </c>
      <c r="S5023" s="137" t="s">
        <v>2419</v>
      </c>
      <c r="T5023" s="62">
        <v>700878750</v>
      </c>
      <c r="U5023" s="62">
        <v>678133632.87</v>
      </c>
      <c r="Z5023" s="54" t="s">
        <v>68</v>
      </c>
      <c r="AA5023" s="132">
        <v>2.42599031350588E-5</v>
      </c>
      <c r="AJ5023" s="42"/>
      <c r="AM5023" s="42"/>
      <c r="AN5023" s="42"/>
      <c r="AO5023" s="42"/>
      <c r="AP5023" s="42"/>
      <c r="AY5023" s="42"/>
      <c r="AZ5023" s="42"/>
      <c r="BA5023" s="42"/>
      <c r="BB5023" s="42"/>
      <c r="BN5023" s="54" t="s">
        <v>4578</v>
      </c>
      <c r="BO5023" s="58" t="str">
        <f t="shared" si="78"/>
        <v>境内资产</v>
      </c>
      <c r="BP5023" s="58" t="str">
        <f>IF(M5023="",VLOOKUP(D5023,Sheet4!$A$1:$B$92,2,0),VLOOKUP(Q5023,Sheet4!$A$1:$B$92,2,0))</f>
        <v>保险资产管理产品</v>
      </c>
    </row>
    <row r="5024" spans="1:68" s="58" customFormat="1" ht="12.75" customHeight="1">
      <c r="A5024" s="64" t="s">
        <v>3174</v>
      </c>
      <c r="B5024" s="54" t="s">
        <v>3175</v>
      </c>
      <c r="C5024" s="252" t="s">
        <v>5552</v>
      </c>
      <c r="D5024" s="252" t="s">
        <v>672</v>
      </c>
      <c r="E5024" s="54" t="s">
        <v>3176</v>
      </c>
      <c r="F5024" s="54" t="s">
        <v>3175</v>
      </c>
      <c r="G5024" s="129">
        <v>10900</v>
      </c>
      <c r="H5024" s="323">
        <v>119728</v>
      </c>
      <c r="I5024" s="323">
        <v>101152</v>
      </c>
      <c r="J5024" s="42"/>
      <c r="K5024" s="42"/>
      <c r="L5024" s="42" t="s">
        <v>4489</v>
      </c>
      <c r="M5024" s="42" t="s">
        <v>3422</v>
      </c>
      <c r="N5024" s="42" t="s">
        <v>2423</v>
      </c>
      <c r="O5024" s="137" t="s">
        <v>3423</v>
      </c>
      <c r="P5024" s="42" t="s">
        <v>64</v>
      </c>
      <c r="Q5024" s="42" t="s">
        <v>65</v>
      </c>
      <c r="R5024" s="42">
        <v>1</v>
      </c>
      <c r="S5024" s="137" t="s">
        <v>2419</v>
      </c>
      <c r="T5024" s="62">
        <v>700878750</v>
      </c>
      <c r="U5024" s="62">
        <v>678133632.87</v>
      </c>
      <c r="Z5024" s="54" t="s">
        <v>68</v>
      </c>
      <c r="AA5024" s="132">
        <v>5.1087364079490101E-5</v>
      </c>
      <c r="AJ5024" s="42"/>
      <c r="AM5024" s="42"/>
      <c r="AN5024" s="42"/>
      <c r="AO5024" s="42"/>
      <c r="AP5024" s="42"/>
      <c r="AY5024" s="42"/>
      <c r="AZ5024" s="42"/>
      <c r="BA5024" s="42"/>
      <c r="BB5024" s="42"/>
      <c r="BN5024" s="54" t="s">
        <v>4578</v>
      </c>
      <c r="BO5024" s="58" t="str">
        <f t="shared" si="78"/>
        <v>境内资产</v>
      </c>
      <c r="BP5024" s="58" t="str">
        <f>IF(M5024="",VLOOKUP(D5024,Sheet4!$A$1:$B$92,2,0),VLOOKUP(Q5024,Sheet4!$A$1:$B$92,2,0))</f>
        <v>保险资产管理产品</v>
      </c>
    </row>
    <row r="5025" spans="1:68" s="58" customFormat="1" ht="12.75" customHeight="1">
      <c r="A5025" s="64" t="s">
        <v>3177</v>
      </c>
      <c r="B5025" s="54" t="s">
        <v>3178</v>
      </c>
      <c r="C5025" s="252" t="s">
        <v>5552</v>
      </c>
      <c r="D5025" s="252" t="s">
        <v>672</v>
      </c>
      <c r="E5025" s="54" t="s">
        <v>3179</v>
      </c>
      <c r="F5025" s="54" t="s">
        <v>3178</v>
      </c>
      <c r="G5025" s="129">
        <v>3900</v>
      </c>
      <c r="H5025" s="323">
        <v>192547</v>
      </c>
      <c r="I5025" s="323">
        <v>164736</v>
      </c>
      <c r="J5025" s="42"/>
      <c r="K5025" s="42"/>
      <c r="L5025" s="42" t="s">
        <v>4489</v>
      </c>
      <c r="M5025" s="42" t="s">
        <v>3422</v>
      </c>
      <c r="N5025" s="42" t="s">
        <v>2423</v>
      </c>
      <c r="O5025" s="137" t="s">
        <v>3423</v>
      </c>
      <c r="P5025" s="42" t="s">
        <v>64</v>
      </c>
      <c r="Q5025" s="42" t="s">
        <v>65</v>
      </c>
      <c r="R5025" s="42">
        <v>1</v>
      </c>
      <c r="S5025" s="137" t="s">
        <v>2419</v>
      </c>
      <c r="T5025" s="62">
        <v>700878750</v>
      </c>
      <c r="U5025" s="62">
        <v>678133632.87</v>
      </c>
      <c r="Z5025" s="54" t="s">
        <v>68</v>
      </c>
      <c r="AA5025" s="132">
        <v>1.9977811310903999E-5</v>
      </c>
      <c r="AJ5025" s="42"/>
      <c r="AM5025" s="42"/>
      <c r="AN5025" s="42"/>
      <c r="AO5025" s="42"/>
      <c r="AP5025" s="42"/>
      <c r="AY5025" s="42"/>
      <c r="AZ5025" s="42"/>
      <c r="BA5025" s="42"/>
      <c r="BB5025" s="42"/>
      <c r="BN5025" s="54" t="s">
        <v>4578</v>
      </c>
      <c r="BO5025" s="58" t="str">
        <f t="shared" si="78"/>
        <v>境内资产</v>
      </c>
      <c r="BP5025" s="58" t="str">
        <f>IF(M5025="",VLOOKUP(D5025,Sheet4!$A$1:$B$92,2,0),VLOOKUP(Q5025,Sheet4!$A$1:$B$92,2,0))</f>
        <v>保险资产管理产品</v>
      </c>
    </row>
    <row r="5026" spans="1:68" s="58" customFormat="1" ht="12.75" customHeight="1">
      <c r="A5026" s="64" t="s">
        <v>3180</v>
      </c>
      <c r="B5026" s="54" t="s">
        <v>1522</v>
      </c>
      <c r="C5026" s="252" t="s">
        <v>5552</v>
      </c>
      <c r="D5026" s="252" t="s">
        <v>672</v>
      </c>
      <c r="E5026" s="54" t="s">
        <v>3181</v>
      </c>
      <c r="F5026" s="54" t="s">
        <v>1522</v>
      </c>
      <c r="G5026" s="129">
        <v>114200</v>
      </c>
      <c r="H5026" s="323">
        <v>599282</v>
      </c>
      <c r="I5026" s="323">
        <v>509332</v>
      </c>
      <c r="J5026" s="42"/>
      <c r="K5026" s="42"/>
      <c r="L5026" s="42" t="s">
        <v>4489</v>
      </c>
      <c r="M5026" s="42" t="s">
        <v>3422</v>
      </c>
      <c r="N5026" s="42" t="s">
        <v>2423</v>
      </c>
      <c r="O5026" s="137" t="s">
        <v>3423</v>
      </c>
      <c r="P5026" s="42" t="s">
        <v>64</v>
      </c>
      <c r="Q5026" s="42" t="s">
        <v>65</v>
      </c>
      <c r="R5026" s="42">
        <v>1</v>
      </c>
      <c r="S5026" s="137" t="s">
        <v>2419</v>
      </c>
      <c r="T5026" s="62">
        <v>700878750</v>
      </c>
      <c r="U5026" s="62">
        <v>678133632.87</v>
      </c>
      <c r="Z5026" s="54" t="s">
        <v>280</v>
      </c>
      <c r="AA5026" s="132">
        <v>5.2872229262487502E-6</v>
      </c>
      <c r="AJ5026" s="42"/>
      <c r="AM5026" s="42"/>
      <c r="AN5026" s="42"/>
      <c r="AO5026" s="42"/>
      <c r="AP5026" s="42"/>
      <c r="AY5026" s="42"/>
      <c r="AZ5026" s="42"/>
      <c r="BA5026" s="42"/>
      <c r="BB5026" s="42"/>
      <c r="BN5026" s="54" t="s">
        <v>4578</v>
      </c>
      <c r="BO5026" s="58" t="str">
        <f t="shared" si="78"/>
        <v>境内资产</v>
      </c>
      <c r="BP5026" s="58" t="str">
        <f>IF(M5026="",VLOOKUP(D5026,Sheet4!$A$1:$B$92,2,0),VLOOKUP(Q5026,Sheet4!$A$1:$B$92,2,0))</f>
        <v>保险资产管理产品</v>
      </c>
    </row>
    <row r="5027" spans="1:68" s="58" customFormat="1" ht="12.75" customHeight="1">
      <c r="A5027" s="64" t="s">
        <v>3182</v>
      </c>
      <c r="B5027" s="54" t="s">
        <v>3183</v>
      </c>
      <c r="C5027" s="252" t="s">
        <v>5552</v>
      </c>
      <c r="D5027" s="252" t="s">
        <v>672</v>
      </c>
      <c r="E5027" s="54" t="s">
        <v>3184</v>
      </c>
      <c r="F5027" s="54" t="s">
        <v>3183</v>
      </c>
      <c r="G5027" s="129">
        <v>3300</v>
      </c>
      <c r="H5027" s="323">
        <v>182143</v>
      </c>
      <c r="I5027" s="323">
        <v>144309</v>
      </c>
      <c r="J5027" s="42"/>
      <c r="K5027" s="42"/>
      <c r="L5027" s="42" t="s">
        <v>4489</v>
      </c>
      <c r="M5027" s="42" t="s">
        <v>3422</v>
      </c>
      <c r="N5027" s="42" t="s">
        <v>2423</v>
      </c>
      <c r="O5027" s="137" t="s">
        <v>3423</v>
      </c>
      <c r="P5027" s="42" t="s">
        <v>64</v>
      </c>
      <c r="Q5027" s="42" t="s">
        <v>65</v>
      </c>
      <c r="R5027" s="42">
        <v>1</v>
      </c>
      <c r="S5027" s="137" t="s">
        <v>2419</v>
      </c>
      <c r="T5027" s="62">
        <v>700878750</v>
      </c>
      <c r="U5027" s="62">
        <v>678133632.87</v>
      </c>
      <c r="Z5027" s="54" t="s">
        <v>68</v>
      </c>
      <c r="AA5027" s="132">
        <v>1.41557752989442E-5</v>
      </c>
      <c r="AJ5027" s="42"/>
      <c r="AM5027" s="42"/>
      <c r="AN5027" s="42"/>
      <c r="AO5027" s="42"/>
      <c r="AP5027" s="42"/>
      <c r="AY5027" s="42"/>
      <c r="AZ5027" s="42"/>
      <c r="BA5027" s="42"/>
      <c r="BB5027" s="42"/>
      <c r="BN5027" s="54" t="s">
        <v>4578</v>
      </c>
      <c r="BO5027" s="58" t="str">
        <f t="shared" si="78"/>
        <v>境内资产</v>
      </c>
      <c r="BP5027" s="58" t="str">
        <f>IF(M5027="",VLOOKUP(D5027,Sheet4!$A$1:$B$92,2,0),VLOOKUP(Q5027,Sheet4!$A$1:$B$92,2,0))</f>
        <v>保险资产管理产品</v>
      </c>
    </row>
    <row r="5028" spans="1:68" s="58" customFormat="1" ht="12.75" customHeight="1">
      <c r="A5028" s="64" t="s">
        <v>3185</v>
      </c>
      <c r="B5028" s="54" t="s">
        <v>3186</v>
      </c>
      <c r="C5028" s="252" t="s">
        <v>5552</v>
      </c>
      <c r="D5028" s="252" t="s">
        <v>672</v>
      </c>
      <c r="E5028" s="54" t="s">
        <v>3187</v>
      </c>
      <c r="F5028" s="54" t="s">
        <v>3186</v>
      </c>
      <c r="G5028" s="129">
        <v>1300</v>
      </c>
      <c r="H5028" s="323">
        <v>26409</v>
      </c>
      <c r="I5028" s="323">
        <v>21060</v>
      </c>
      <c r="J5028" s="42"/>
      <c r="K5028" s="42"/>
      <c r="L5028" s="42" t="s">
        <v>4489</v>
      </c>
      <c r="M5028" s="42" t="s">
        <v>3422</v>
      </c>
      <c r="N5028" s="42" t="s">
        <v>2423</v>
      </c>
      <c r="O5028" s="137" t="s">
        <v>3423</v>
      </c>
      <c r="P5028" s="42" t="s">
        <v>64</v>
      </c>
      <c r="Q5028" s="42" t="s">
        <v>65</v>
      </c>
      <c r="R5028" s="42">
        <v>1</v>
      </c>
      <c r="S5028" s="137" t="s">
        <v>2419</v>
      </c>
      <c r="T5028" s="62">
        <v>700878750</v>
      </c>
      <c r="U5028" s="62">
        <v>678133632.87</v>
      </c>
      <c r="Z5028" s="54" t="s">
        <v>68</v>
      </c>
      <c r="AA5028" s="132">
        <v>9.0957463742080998E-6</v>
      </c>
      <c r="AJ5028" s="42"/>
      <c r="AM5028" s="42"/>
      <c r="AN5028" s="42"/>
      <c r="AO5028" s="42"/>
      <c r="AP5028" s="42"/>
      <c r="AY5028" s="42"/>
      <c r="AZ5028" s="42"/>
      <c r="BA5028" s="42"/>
      <c r="BB5028" s="42"/>
      <c r="BN5028" s="54" t="s">
        <v>4578</v>
      </c>
      <c r="BO5028" s="58" t="str">
        <f t="shared" si="78"/>
        <v>境内资产</v>
      </c>
      <c r="BP5028" s="58" t="str">
        <f>IF(M5028="",VLOOKUP(D5028,Sheet4!$A$1:$B$92,2,0),VLOOKUP(Q5028,Sheet4!$A$1:$B$92,2,0))</f>
        <v>保险资产管理产品</v>
      </c>
    </row>
    <row r="5029" spans="1:68" s="58" customFormat="1" ht="12.75" customHeight="1">
      <c r="A5029" s="64" t="s">
        <v>3188</v>
      </c>
      <c r="B5029" s="54" t="s">
        <v>3189</v>
      </c>
      <c r="C5029" s="252" t="s">
        <v>5552</v>
      </c>
      <c r="D5029" s="252" t="s">
        <v>672</v>
      </c>
      <c r="E5029" s="54" t="s">
        <v>3190</v>
      </c>
      <c r="F5029" s="54" t="s">
        <v>3189</v>
      </c>
      <c r="G5029" s="129">
        <v>1600</v>
      </c>
      <c r="H5029" s="323">
        <v>288555</v>
      </c>
      <c r="I5029" s="323">
        <v>175968</v>
      </c>
      <c r="J5029" s="42"/>
      <c r="K5029" s="42"/>
      <c r="L5029" s="42" t="s">
        <v>4489</v>
      </c>
      <c r="M5029" s="42" t="s">
        <v>3422</v>
      </c>
      <c r="N5029" s="42" t="s">
        <v>2423</v>
      </c>
      <c r="O5029" s="137" t="s">
        <v>3423</v>
      </c>
      <c r="P5029" s="42" t="s">
        <v>64</v>
      </c>
      <c r="Q5029" s="42" t="s">
        <v>65</v>
      </c>
      <c r="R5029" s="42">
        <v>1</v>
      </c>
      <c r="S5029" s="137" t="s">
        <v>2419</v>
      </c>
      <c r="T5029" s="62">
        <v>700878750</v>
      </c>
      <c r="U5029" s="62">
        <v>678133632.87</v>
      </c>
      <c r="Z5029" s="54" t="s">
        <v>68</v>
      </c>
      <c r="AA5029" s="132">
        <v>2.2962837517832099E-5</v>
      </c>
      <c r="AJ5029" s="42"/>
      <c r="AM5029" s="42"/>
      <c r="AN5029" s="42"/>
      <c r="AO5029" s="42"/>
      <c r="AP5029" s="42"/>
      <c r="AY5029" s="42"/>
      <c r="AZ5029" s="42"/>
      <c r="BA5029" s="42"/>
      <c r="BB5029" s="42"/>
      <c r="BN5029" s="54" t="s">
        <v>4578</v>
      </c>
      <c r="BO5029" s="58" t="str">
        <f t="shared" si="78"/>
        <v>境内资产</v>
      </c>
      <c r="BP5029" s="58" t="str">
        <f>IF(M5029="",VLOOKUP(D5029,Sheet4!$A$1:$B$92,2,0),VLOOKUP(Q5029,Sheet4!$A$1:$B$92,2,0))</f>
        <v>保险资产管理产品</v>
      </c>
    </row>
    <row r="5030" spans="1:68" s="58" customFormat="1" ht="12.75" customHeight="1">
      <c r="A5030" s="64" t="s">
        <v>3191</v>
      </c>
      <c r="B5030" s="54" t="s">
        <v>1974</v>
      </c>
      <c r="C5030" s="252" t="s">
        <v>5552</v>
      </c>
      <c r="D5030" s="252" t="s">
        <v>672</v>
      </c>
      <c r="E5030" s="54" t="s">
        <v>3192</v>
      </c>
      <c r="F5030" s="54" t="s">
        <v>1974</v>
      </c>
      <c r="G5030" s="129">
        <v>3300</v>
      </c>
      <c r="H5030" s="323">
        <v>374372.89</v>
      </c>
      <c r="I5030" s="323">
        <v>251163</v>
      </c>
      <c r="J5030" s="42"/>
      <c r="K5030" s="42"/>
      <c r="L5030" s="42" t="s">
        <v>4489</v>
      </c>
      <c r="M5030" s="42" t="s">
        <v>3422</v>
      </c>
      <c r="N5030" s="42" t="s">
        <v>2423</v>
      </c>
      <c r="O5030" s="137" t="s">
        <v>3423</v>
      </c>
      <c r="P5030" s="42" t="s">
        <v>64</v>
      </c>
      <c r="Q5030" s="42" t="s">
        <v>65</v>
      </c>
      <c r="R5030" s="42">
        <v>1</v>
      </c>
      <c r="S5030" s="137" t="s">
        <v>2419</v>
      </c>
      <c r="T5030" s="62">
        <v>700878750</v>
      </c>
      <c r="U5030" s="62">
        <v>678133632.87</v>
      </c>
      <c r="Z5030" s="54" t="s">
        <v>68</v>
      </c>
      <c r="AA5030" s="132">
        <v>7.2157964752854599E-6</v>
      </c>
      <c r="AJ5030" s="42"/>
      <c r="AM5030" s="42"/>
      <c r="AN5030" s="42"/>
      <c r="AO5030" s="42"/>
      <c r="AP5030" s="42"/>
      <c r="AY5030" s="42"/>
      <c r="AZ5030" s="42"/>
      <c r="BA5030" s="42"/>
      <c r="BB5030" s="42"/>
      <c r="BN5030" s="54" t="s">
        <v>4578</v>
      </c>
      <c r="BO5030" s="58" t="str">
        <f t="shared" si="78"/>
        <v>境内资产</v>
      </c>
      <c r="BP5030" s="58" t="str">
        <f>IF(M5030="",VLOOKUP(D5030,Sheet4!$A$1:$B$92,2,0),VLOOKUP(Q5030,Sheet4!$A$1:$B$92,2,0))</f>
        <v>保险资产管理产品</v>
      </c>
    </row>
    <row r="5031" spans="1:68" s="58" customFormat="1" ht="12.75" customHeight="1">
      <c r="A5031" s="64" t="s">
        <v>3193</v>
      </c>
      <c r="B5031" s="54" t="s">
        <v>3194</v>
      </c>
      <c r="C5031" s="252" t="s">
        <v>5552</v>
      </c>
      <c r="D5031" s="252" t="s">
        <v>689</v>
      </c>
      <c r="E5031" s="54" t="s">
        <v>3195</v>
      </c>
      <c r="F5031" s="54" t="s">
        <v>3194</v>
      </c>
      <c r="G5031" s="129">
        <v>4700</v>
      </c>
      <c r="H5031" s="323">
        <v>605620.31999999995</v>
      </c>
      <c r="I5031" s="323">
        <v>423423</v>
      </c>
      <c r="J5031" s="42"/>
      <c r="K5031" s="42"/>
      <c r="L5031" s="42" t="s">
        <v>4489</v>
      </c>
      <c r="M5031" s="42" t="s">
        <v>3422</v>
      </c>
      <c r="N5031" s="42" t="s">
        <v>2423</v>
      </c>
      <c r="O5031" s="137" t="s">
        <v>3423</v>
      </c>
      <c r="P5031" s="42" t="s">
        <v>64</v>
      </c>
      <c r="Q5031" s="42" t="s">
        <v>65</v>
      </c>
      <c r="R5031" s="42">
        <v>1</v>
      </c>
      <c r="S5031" s="137" t="s">
        <v>2419</v>
      </c>
      <c r="T5031" s="62">
        <v>700878750</v>
      </c>
      <c r="U5031" s="62">
        <v>678133632.87</v>
      </c>
      <c r="Z5031" s="54" t="s">
        <v>68</v>
      </c>
      <c r="AA5031" s="132">
        <v>1.04901902525902E-5</v>
      </c>
      <c r="AJ5031" s="42"/>
      <c r="AM5031" s="42"/>
      <c r="AN5031" s="42"/>
      <c r="AO5031" s="42"/>
      <c r="AP5031" s="42"/>
      <c r="AY5031" s="42"/>
      <c r="AZ5031" s="42"/>
      <c r="BA5031" s="42"/>
      <c r="BB5031" s="42"/>
      <c r="BN5031" s="54" t="s">
        <v>4578</v>
      </c>
      <c r="BO5031" s="58" t="str">
        <f t="shared" si="78"/>
        <v>境内资产</v>
      </c>
      <c r="BP5031" s="58" t="str">
        <f>IF(M5031="",VLOOKUP(D5031,Sheet4!$A$1:$B$92,2,0),VLOOKUP(Q5031,Sheet4!$A$1:$B$92,2,0))</f>
        <v>保险资产管理产品</v>
      </c>
    </row>
    <row r="5032" spans="1:68" s="58" customFormat="1" ht="12.75" customHeight="1">
      <c r="A5032" s="64" t="s">
        <v>3196</v>
      </c>
      <c r="B5032" s="54" t="s">
        <v>3197</v>
      </c>
      <c r="C5032" s="252" t="s">
        <v>5552</v>
      </c>
      <c r="D5032" s="252" t="s">
        <v>689</v>
      </c>
      <c r="E5032" s="54" t="s">
        <v>3198</v>
      </c>
      <c r="F5032" s="54" t="s">
        <v>3197</v>
      </c>
      <c r="G5032" s="129">
        <v>2200</v>
      </c>
      <c r="H5032" s="323">
        <v>161580.65</v>
      </c>
      <c r="I5032" s="323">
        <v>100232</v>
      </c>
      <c r="J5032" s="42"/>
      <c r="K5032" s="42"/>
      <c r="L5032" s="42" t="s">
        <v>4489</v>
      </c>
      <c r="M5032" s="42" t="s">
        <v>3422</v>
      </c>
      <c r="N5032" s="42" t="s">
        <v>2423</v>
      </c>
      <c r="O5032" s="137" t="s">
        <v>3423</v>
      </c>
      <c r="P5032" s="42" t="s">
        <v>64</v>
      </c>
      <c r="Q5032" s="42" t="s">
        <v>65</v>
      </c>
      <c r="R5032" s="42">
        <v>1</v>
      </c>
      <c r="S5032" s="137" t="s">
        <v>2419</v>
      </c>
      <c r="T5032" s="62">
        <v>700878750</v>
      </c>
      <c r="U5032" s="62">
        <v>678133632.87</v>
      </c>
      <c r="Z5032" s="54" t="s">
        <v>68</v>
      </c>
      <c r="AA5032" s="132">
        <v>2.1999999999999999E-5</v>
      </c>
      <c r="AJ5032" s="42"/>
      <c r="AM5032" s="42"/>
      <c r="AN5032" s="42"/>
      <c r="AO5032" s="42"/>
      <c r="AP5032" s="42"/>
      <c r="AY5032" s="42"/>
      <c r="AZ5032" s="42"/>
      <c r="BA5032" s="42"/>
      <c r="BB5032" s="42"/>
      <c r="BN5032" s="54" t="s">
        <v>4578</v>
      </c>
      <c r="BO5032" s="58" t="str">
        <f t="shared" si="78"/>
        <v>境内资产</v>
      </c>
      <c r="BP5032" s="58" t="str">
        <f>IF(M5032="",VLOOKUP(D5032,Sheet4!$A$1:$B$92,2,0),VLOOKUP(Q5032,Sheet4!$A$1:$B$92,2,0))</f>
        <v>保险资产管理产品</v>
      </c>
    </row>
    <row r="5033" spans="1:68" s="58" customFormat="1" ht="12.75" customHeight="1">
      <c r="A5033" s="64" t="s">
        <v>3199</v>
      </c>
      <c r="B5033" s="54" t="s">
        <v>3200</v>
      </c>
      <c r="C5033" s="252" t="s">
        <v>5552</v>
      </c>
      <c r="D5033" s="252" t="s">
        <v>689</v>
      </c>
      <c r="E5033" s="54" t="s">
        <v>3201</v>
      </c>
      <c r="F5033" s="54" t="s">
        <v>3200</v>
      </c>
      <c r="G5033" s="129">
        <v>5500</v>
      </c>
      <c r="H5033" s="323">
        <v>122855.36</v>
      </c>
      <c r="I5033" s="323">
        <v>91850</v>
      </c>
      <c r="J5033" s="42"/>
      <c r="K5033" s="42"/>
      <c r="L5033" s="42" t="s">
        <v>4489</v>
      </c>
      <c r="M5033" s="42" t="s">
        <v>3422</v>
      </c>
      <c r="N5033" s="42" t="s">
        <v>2423</v>
      </c>
      <c r="O5033" s="137" t="s">
        <v>3423</v>
      </c>
      <c r="P5033" s="42" t="s">
        <v>64</v>
      </c>
      <c r="Q5033" s="42" t="s">
        <v>65</v>
      </c>
      <c r="R5033" s="42">
        <v>1</v>
      </c>
      <c r="S5033" s="137" t="s">
        <v>2419</v>
      </c>
      <c r="T5033" s="62">
        <v>700878750</v>
      </c>
      <c r="U5033" s="62">
        <v>678133632.87</v>
      </c>
      <c r="Z5033" s="54" t="s">
        <v>68</v>
      </c>
      <c r="AA5033" s="132">
        <v>3.0517670580212099E-5</v>
      </c>
      <c r="AJ5033" s="42"/>
      <c r="AM5033" s="42"/>
      <c r="AN5033" s="42"/>
      <c r="AO5033" s="42"/>
      <c r="AP5033" s="42"/>
      <c r="AY5033" s="42"/>
      <c r="AZ5033" s="42"/>
      <c r="BA5033" s="42"/>
      <c r="BB5033" s="42"/>
      <c r="BN5033" s="54" t="s">
        <v>4578</v>
      </c>
      <c r="BO5033" s="58" t="str">
        <f t="shared" si="78"/>
        <v>境内资产</v>
      </c>
      <c r="BP5033" s="58" t="str">
        <f>IF(M5033="",VLOOKUP(D5033,Sheet4!$A$1:$B$92,2,0),VLOOKUP(Q5033,Sheet4!$A$1:$B$92,2,0))</f>
        <v>保险资产管理产品</v>
      </c>
    </row>
    <row r="5034" spans="1:68" s="58" customFormat="1" ht="12.75" customHeight="1">
      <c r="A5034" s="64" t="s">
        <v>3205</v>
      </c>
      <c r="B5034" s="54" t="s">
        <v>3206</v>
      </c>
      <c r="C5034" s="252" t="s">
        <v>5552</v>
      </c>
      <c r="D5034" s="252" t="s">
        <v>689</v>
      </c>
      <c r="E5034" s="54" t="s">
        <v>3207</v>
      </c>
      <c r="F5034" s="54" t="s">
        <v>3206</v>
      </c>
      <c r="G5034" s="129">
        <v>4000</v>
      </c>
      <c r="H5034" s="323">
        <v>280673.46000000002</v>
      </c>
      <c r="I5034" s="323">
        <v>223600</v>
      </c>
      <c r="J5034" s="42"/>
      <c r="K5034" s="42"/>
      <c r="L5034" s="42" t="s">
        <v>4489</v>
      </c>
      <c r="M5034" s="42" t="s">
        <v>3422</v>
      </c>
      <c r="N5034" s="42" t="s">
        <v>2423</v>
      </c>
      <c r="O5034" s="137" t="s">
        <v>3423</v>
      </c>
      <c r="P5034" s="42" t="s">
        <v>64</v>
      </c>
      <c r="Q5034" s="42" t="s">
        <v>65</v>
      </c>
      <c r="R5034" s="42">
        <v>1</v>
      </c>
      <c r="S5034" s="137" t="s">
        <v>2419</v>
      </c>
      <c r="T5034" s="62">
        <v>700878750</v>
      </c>
      <c r="U5034" s="62">
        <v>678133632.87</v>
      </c>
      <c r="Z5034" s="54" t="s">
        <v>68</v>
      </c>
      <c r="AA5034" s="132">
        <v>2.1688530033362801E-5</v>
      </c>
      <c r="AJ5034" s="42"/>
      <c r="AM5034" s="42"/>
      <c r="AN5034" s="42"/>
      <c r="AO5034" s="42"/>
      <c r="AP5034" s="42"/>
      <c r="AY5034" s="42"/>
      <c r="AZ5034" s="42"/>
      <c r="BA5034" s="42"/>
      <c r="BB5034" s="42"/>
      <c r="BN5034" s="54" t="s">
        <v>4578</v>
      </c>
      <c r="BO5034" s="58" t="str">
        <f t="shared" si="78"/>
        <v>境内资产</v>
      </c>
      <c r="BP5034" s="58" t="str">
        <f>IF(M5034="",VLOOKUP(D5034,Sheet4!$A$1:$B$92,2,0),VLOOKUP(Q5034,Sheet4!$A$1:$B$92,2,0))</f>
        <v>保险资产管理产品</v>
      </c>
    </row>
    <row r="5035" spans="1:68" s="58" customFormat="1" ht="12.75" customHeight="1">
      <c r="A5035" s="64" t="s">
        <v>3208</v>
      </c>
      <c r="B5035" s="54" t="s">
        <v>3209</v>
      </c>
      <c r="C5035" s="252" t="s">
        <v>5552</v>
      </c>
      <c r="D5035" s="252" t="s">
        <v>689</v>
      </c>
      <c r="E5035" s="54" t="s">
        <v>3210</v>
      </c>
      <c r="F5035" s="54" t="s">
        <v>3209</v>
      </c>
      <c r="G5035" s="129">
        <v>2400</v>
      </c>
      <c r="H5035" s="323">
        <v>187922.96</v>
      </c>
      <c r="I5035" s="323">
        <v>148008</v>
      </c>
      <c r="J5035" s="42"/>
      <c r="K5035" s="42"/>
      <c r="L5035" s="42" t="s">
        <v>4489</v>
      </c>
      <c r="M5035" s="42" t="s">
        <v>3422</v>
      </c>
      <c r="N5035" s="42" t="s">
        <v>2423</v>
      </c>
      <c r="O5035" s="137" t="s">
        <v>3423</v>
      </c>
      <c r="P5035" s="42" t="s">
        <v>64</v>
      </c>
      <c r="Q5035" s="42" t="s">
        <v>65</v>
      </c>
      <c r="R5035" s="42">
        <v>1</v>
      </c>
      <c r="S5035" s="137" t="s">
        <v>2419</v>
      </c>
      <c r="T5035" s="62">
        <v>700878750</v>
      </c>
      <c r="U5035" s="62">
        <v>678133632.87</v>
      </c>
      <c r="Z5035" s="54" t="s">
        <v>68</v>
      </c>
      <c r="AA5035" s="132">
        <v>3.0000000000000001E-5</v>
      </c>
      <c r="AJ5035" s="42"/>
      <c r="AM5035" s="42"/>
      <c r="AN5035" s="42"/>
      <c r="AO5035" s="42"/>
      <c r="AP5035" s="42"/>
      <c r="AY5035" s="42"/>
      <c r="AZ5035" s="42"/>
      <c r="BA5035" s="42"/>
      <c r="BB5035" s="42"/>
      <c r="BN5035" s="54" t="s">
        <v>4578</v>
      </c>
      <c r="BO5035" s="58" t="str">
        <f t="shared" si="78"/>
        <v>境内资产</v>
      </c>
      <c r="BP5035" s="58" t="str">
        <f>IF(M5035="",VLOOKUP(D5035,Sheet4!$A$1:$B$92,2,0),VLOOKUP(Q5035,Sheet4!$A$1:$B$92,2,0))</f>
        <v>保险资产管理产品</v>
      </c>
    </row>
    <row r="5036" spans="1:68" s="58" customFormat="1" ht="12.75" customHeight="1">
      <c r="A5036" s="64" t="s">
        <v>2291</v>
      </c>
      <c r="B5036" s="54" t="s">
        <v>2342</v>
      </c>
      <c r="C5036" s="252" t="s">
        <v>5552</v>
      </c>
      <c r="D5036" s="252" t="s">
        <v>689</v>
      </c>
      <c r="E5036" s="54" t="s">
        <v>3211</v>
      </c>
      <c r="F5036" s="54" t="s">
        <v>2342</v>
      </c>
      <c r="G5036" s="129">
        <v>3300</v>
      </c>
      <c r="H5036" s="323">
        <v>420083.85</v>
      </c>
      <c r="I5036" s="323">
        <v>339900</v>
      </c>
      <c r="J5036" s="42"/>
      <c r="K5036" s="42"/>
      <c r="L5036" s="42" t="s">
        <v>4489</v>
      </c>
      <c r="M5036" s="42" t="s">
        <v>3422</v>
      </c>
      <c r="N5036" s="42" t="s">
        <v>2423</v>
      </c>
      <c r="O5036" s="137" t="s">
        <v>3423</v>
      </c>
      <c r="P5036" s="42" t="s">
        <v>64</v>
      </c>
      <c r="Q5036" s="42" t="s">
        <v>65</v>
      </c>
      <c r="R5036" s="42">
        <v>1</v>
      </c>
      <c r="S5036" s="137" t="s">
        <v>2419</v>
      </c>
      <c r="T5036" s="62">
        <v>700878750</v>
      </c>
      <c r="U5036" s="62">
        <v>678133632.87</v>
      </c>
      <c r="Z5036" s="54" t="s">
        <v>68</v>
      </c>
      <c r="AA5036" s="132"/>
      <c r="AJ5036" s="42"/>
      <c r="AM5036" s="42"/>
      <c r="AN5036" s="42"/>
      <c r="AO5036" s="42"/>
      <c r="AP5036" s="42"/>
      <c r="AY5036" s="42"/>
      <c r="AZ5036" s="42"/>
      <c r="BA5036" s="42"/>
      <c r="BB5036" s="42"/>
      <c r="BN5036" s="54" t="s">
        <v>4578</v>
      </c>
      <c r="BO5036" s="58" t="str">
        <f t="shared" si="78"/>
        <v>境内资产</v>
      </c>
      <c r="BP5036" s="58" t="str">
        <f>IF(M5036="",VLOOKUP(D5036,Sheet4!$A$1:$B$92,2,0),VLOOKUP(Q5036,Sheet4!$A$1:$B$92,2,0))</f>
        <v>保险资产管理产品</v>
      </c>
    </row>
    <row r="5037" spans="1:68" s="58" customFormat="1" ht="12.75" customHeight="1">
      <c r="A5037" s="64" t="s">
        <v>2219</v>
      </c>
      <c r="B5037" s="54" t="s">
        <v>2220</v>
      </c>
      <c r="C5037" s="252" t="s">
        <v>5552</v>
      </c>
      <c r="D5037" s="252" t="s">
        <v>689</v>
      </c>
      <c r="E5037" s="54" t="s">
        <v>3212</v>
      </c>
      <c r="F5037" s="54" t="s">
        <v>2220</v>
      </c>
      <c r="G5037" s="129">
        <v>2000</v>
      </c>
      <c r="H5037" s="323">
        <v>274276</v>
      </c>
      <c r="I5037" s="323">
        <v>226980</v>
      </c>
      <c r="J5037" s="42"/>
      <c r="K5037" s="42"/>
      <c r="L5037" s="42" t="s">
        <v>4489</v>
      </c>
      <c r="M5037" s="42" t="s">
        <v>3422</v>
      </c>
      <c r="N5037" s="42" t="s">
        <v>2423</v>
      </c>
      <c r="O5037" s="137" t="s">
        <v>3423</v>
      </c>
      <c r="P5037" s="42" t="s">
        <v>64</v>
      </c>
      <c r="Q5037" s="42" t="s">
        <v>65</v>
      </c>
      <c r="R5037" s="42">
        <v>1</v>
      </c>
      <c r="S5037" s="137" t="s">
        <v>2419</v>
      </c>
      <c r="T5037" s="62">
        <v>700878750</v>
      </c>
      <c r="U5037" s="62">
        <v>678133632.87</v>
      </c>
      <c r="Z5037" s="54" t="s">
        <v>68</v>
      </c>
      <c r="AA5037" s="132">
        <v>8.6121819330667596E-6</v>
      </c>
      <c r="AJ5037" s="42"/>
      <c r="AM5037" s="42"/>
      <c r="AN5037" s="42"/>
      <c r="AO5037" s="42"/>
      <c r="AP5037" s="42"/>
      <c r="AY5037" s="42"/>
      <c r="AZ5037" s="42"/>
      <c r="BA5037" s="42"/>
      <c r="BB5037" s="42"/>
      <c r="BN5037" s="54" t="s">
        <v>4578</v>
      </c>
      <c r="BO5037" s="58" t="str">
        <f t="shared" si="78"/>
        <v>境内资产</v>
      </c>
      <c r="BP5037" s="58" t="str">
        <f>IF(M5037="",VLOOKUP(D5037,Sheet4!$A$1:$B$92,2,0),VLOOKUP(Q5037,Sheet4!$A$1:$B$92,2,0))</f>
        <v>保险资产管理产品</v>
      </c>
    </row>
    <row r="5038" spans="1:68" s="58" customFormat="1" ht="12.75" customHeight="1">
      <c r="A5038" s="64" t="s">
        <v>3213</v>
      </c>
      <c r="B5038" s="54" t="s">
        <v>3214</v>
      </c>
      <c r="C5038" s="252" t="s">
        <v>5552</v>
      </c>
      <c r="D5038" s="252" t="s">
        <v>689</v>
      </c>
      <c r="E5038" s="54" t="s">
        <v>3215</v>
      </c>
      <c r="F5038" s="54" t="s">
        <v>3214</v>
      </c>
      <c r="G5038" s="129">
        <v>4100</v>
      </c>
      <c r="H5038" s="323">
        <v>344679.23</v>
      </c>
      <c r="I5038" s="323">
        <v>311477</v>
      </c>
      <c r="J5038" s="42"/>
      <c r="K5038" s="42"/>
      <c r="L5038" s="42" t="s">
        <v>4489</v>
      </c>
      <c r="M5038" s="42" t="s">
        <v>3422</v>
      </c>
      <c r="N5038" s="42" t="s">
        <v>2423</v>
      </c>
      <c r="O5038" s="137" t="s">
        <v>3423</v>
      </c>
      <c r="P5038" s="42" t="s">
        <v>64</v>
      </c>
      <c r="Q5038" s="42" t="s">
        <v>65</v>
      </c>
      <c r="R5038" s="42">
        <v>1</v>
      </c>
      <c r="S5038" s="137" t="s">
        <v>2419</v>
      </c>
      <c r="T5038" s="62">
        <v>700878750</v>
      </c>
      <c r="U5038" s="62">
        <v>678133632.87</v>
      </c>
      <c r="Z5038" s="54" t="s">
        <v>68</v>
      </c>
      <c r="AA5038" s="132">
        <v>8.8353296663741393E-6</v>
      </c>
      <c r="AJ5038" s="42"/>
      <c r="AM5038" s="42"/>
      <c r="AN5038" s="42"/>
      <c r="AO5038" s="42"/>
      <c r="AP5038" s="42"/>
      <c r="AY5038" s="42"/>
      <c r="AZ5038" s="42"/>
      <c r="BA5038" s="42"/>
      <c r="BB5038" s="42"/>
      <c r="BN5038" s="54" t="s">
        <v>4578</v>
      </c>
      <c r="BO5038" s="58" t="str">
        <f t="shared" si="78"/>
        <v>境内资产</v>
      </c>
      <c r="BP5038" s="58" t="str">
        <f>IF(M5038="",VLOOKUP(D5038,Sheet4!$A$1:$B$92,2,0),VLOOKUP(Q5038,Sheet4!$A$1:$B$92,2,0))</f>
        <v>保险资产管理产品</v>
      </c>
    </row>
    <row r="5039" spans="1:68" s="58" customFormat="1" ht="12.75" customHeight="1">
      <c r="A5039" s="64" t="s">
        <v>3216</v>
      </c>
      <c r="B5039" s="54" t="s">
        <v>3217</v>
      </c>
      <c r="C5039" s="252" t="s">
        <v>5552</v>
      </c>
      <c r="D5039" s="252" t="s">
        <v>689</v>
      </c>
      <c r="E5039" s="54" t="s">
        <v>3218</v>
      </c>
      <c r="F5039" s="54" t="s">
        <v>3217</v>
      </c>
      <c r="G5039" s="129">
        <v>2100</v>
      </c>
      <c r="H5039" s="323">
        <v>108001.17</v>
      </c>
      <c r="I5039" s="323">
        <v>82908</v>
      </c>
      <c r="J5039" s="42"/>
      <c r="K5039" s="42"/>
      <c r="L5039" s="42" t="s">
        <v>4489</v>
      </c>
      <c r="M5039" s="42" t="s">
        <v>3422</v>
      </c>
      <c r="N5039" s="42" t="s">
        <v>2423</v>
      </c>
      <c r="O5039" s="137" t="s">
        <v>3423</v>
      </c>
      <c r="P5039" s="42" t="s">
        <v>64</v>
      </c>
      <c r="Q5039" s="42" t="s">
        <v>65</v>
      </c>
      <c r="R5039" s="42">
        <v>1</v>
      </c>
      <c r="S5039" s="137" t="s">
        <v>2419</v>
      </c>
      <c r="T5039" s="62">
        <v>700878750</v>
      </c>
      <c r="U5039" s="62">
        <v>678133632.87</v>
      </c>
      <c r="Z5039" s="54" t="s">
        <v>68</v>
      </c>
      <c r="AA5039" s="132">
        <v>4.0940460872616699E-5</v>
      </c>
      <c r="AJ5039" s="42"/>
      <c r="AM5039" s="42"/>
      <c r="AN5039" s="42"/>
      <c r="AO5039" s="42"/>
      <c r="AP5039" s="42"/>
      <c r="AY5039" s="42"/>
      <c r="AZ5039" s="42"/>
      <c r="BA5039" s="42"/>
      <c r="BB5039" s="42"/>
      <c r="BN5039" s="54" t="s">
        <v>4578</v>
      </c>
      <c r="BO5039" s="58" t="str">
        <f t="shared" si="78"/>
        <v>境内资产</v>
      </c>
      <c r="BP5039" s="58" t="str">
        <f>IF(M5039="",VLOOKUP(D5039,Sheet4!$A$1:$B$92,2,0),VLOOKUP(Q5039,Sheet4!$A$1:$B$92,2,0))</f>
        <v>保险资产管理产品</v>
      </c>
    </row>
    <row r="5040" spans="1:68" s="58" customFormat="1" ht="12.75" customHeight="1">
      <c r="A5040" s="64" t="s">
        <v>2292</v>
      </c>
      <c r="B5040" s="54" t="s">
        <v>2343</v>
      </c>
      <c r="C5040" s="252" t="s">
        <v>5552</v>
      </c>
      <c r="D5040" s="252" t="s">
        <v>689</v>
      </c>
      <c r="E5040" s="54" t="s">
        <v>3219</v>
      </c>
      <c r="F5040" s="54" t="s">
        <v>2343</v>
      </c>
      <c r="G5040" s="54">
        <v>800</v>
      </c>
      <c r="H5040" s="323">
        <v>435028</v>
      </c>
      <c r="I5040" s="323">
        <v>446864</v>
      </c>
      <c r="J5040" s="42"/>
      <c r="K5040" s="42"/>
      <c r="L5040" s="42" t="s">
        <v>4489</v>
      </c>
      <c r="M5040" s="42" t="s">
        <v>3422</v>
      </c>
      <c r="N5040" s="42" t="s">
        <v>2423</v>
      </c>
      <c r="O5040" s="137" t="s">
        <v>3423</v>
      </c>
      <c r="P5040" s="42" t="s">
        <v>64</v>
      </c>
      <c r="Q5040" s="42" t="s">
        <v>65</v>
      </c>
      <c r="R5040" s="42">
        <v>1</v>
      </c>
      <c r="S5040" s="137" t="s">
        <v>2419</v>
      </c>
      <c r="T5040" s="62">
        <v>700878750</v>
      </c>
      <c r="U5040" s="62">
        <v>678133632.87</v>
      </c>
      <c r="Z5040" s="54" t="s">
        <v>280</v>
      </c>
      <c r="AA5040" s="132">
        <v>1.19749167406492E-5</v>
      </c>
      <c r="AJ5040" s="42"/>
      <c r="AM5040" s="42"/>
      <c r="AN5040" s="42"/>
      <c r="AO5040" s="42"/>
      <c r="AP5040" s="42"/>
      <c r="AY5040" s="42"/>
      <c r="AZ5040" s="42"/>
      <c r="BA5040" s="42"/>
      <c r="BB5040" s="42"/>
      <c r="BN5040" s="54" t="s">
        <v>4578</v>
      </c>
      <c r="BO5040" s="58" t="str">
        <f t="shared" si="78"/>
        <v>境内资产</v>
      </c>
      <c r="BP5040" s="58" t="str">
        <f>IF(M5040="",VLOOKUP(D5040,Sheet4!$A$1:$B$92,2,0),VLOOKUP(Q5040,Sheet4!$A$1:$B$92,2,0))</f>
        <v>保险资产管理产品</v>
      </c>
    </row>
    <row r="5041" spans="1:68" s="58" customFormat="1" ht="12.75" customHeight="1">
      <c r="A5041" s="64" t="s">
        <v>3220</v>
      </c>
      <c r="B5041" s="54" t="s">
        <v>3221</v>
      </c>
      <c r="C5041" s="252" t="s">
        <v>5552</v>
      </c>
      <c r="D5041" s="252" t="s">
        <v>689</v>
      </c>
      <c r="E5041" s="54" t="s">
        <v>3222</v>
      </c>
      <c r="F5041" s="54" t="s">
        <v>3221</v>
      </c>
      <c r="G5041" s="129">
        <v>3400</v>
      </c>
      <c r="H5041" s="323">
        <v>143070.06</v>
      </c>
      <c r="I5041" s="323">
        <v>121040</v>
      </c>
      <c r="J5041" s="42"/>
      <c r="K5041" s="42"/>
      <c r="L5041" s="42" t="s">
        <v>4489</v>
      </c>
      <c r="M5041" s="42" t="s">
        <v>3422</v>
      </c>
      <c r="N5041" s="42" t="s">
        <v>2423</v>
      </c>
      <c r="O5041" s="137" t="s">
        <v>3423</v>
      </c>
      <c r="P5041" s="42" t="s">
        <v>64</v>
      </c>
      <c r="Q5041" s="42" t="s">
        <v>65</v>
      </c>
      <c r="R5041" s="42">
        <v>1</v>
      </c>
      <c r="S5041" s="137" t="s">
        <v>2419</v>
      </c>
      <c r="T5041" s="62">
        <v>700878750</v>
      </c>
      <c r="U5041" s="62">
        <v>678133632.87</v>
      </c>
      <c r="Z5041" s="54" t="s">
        <v>68</v>
      </c>
      <c r="AA5041" s="132">
        <v>3.5243016249082898E-5</v>
      </c>
      <c r="AJ5041" s="42"/>
      <c r="AM5041" s="42"/>
      <c r="AN5041" s="42"/>
      <c r="AO5041" s="42"/>
      <c r="AP5041" s="42"/>
      <c r="AY5041" s="42"/>
      <c r="AZ5041" s="42"/>
      <c r="BA5041" s="42"/>
      <c r="BB5041" s="42"/>
      <c r="BN5041" s="54" t="s">
        <v>4578</v>
      </c>
      <c r="BO5041" s="58" t="str">
        <f t="shared" si="78"/>
        <v>境内资产</v>
      </c>
      <c r="BP5041" s="58" t="str">
        <f>IF(M5041="",VLOOKUP(D5041,Sheet4!$A$1:$B$92,2,0),VLOOKUP(Q5041,Sheet4!$A$1:$B$92,2,0))</f>
        <v>保险资产管理产品</v>
      </c>
    </row>
    <row r="5042" spans="1:68" s="58" customFormat="1" ht="12.75" customHeight="1">
      <c r="A5042" s="64" t="s">
        <v>3223</v>
      </c>
      <c r="B5042" s="54" t="s">
        <v>3224</v>
      </c>
      <c r="C5042" s="252" t="s">
        <v>5552</v>
      </c>
      <c r="D5042" s="252" t="s">
        <v>689</v>
      </c>
      <c r="E5042" s="54" t="s">
        <v>3225</v>
      </c>
      <c r="F5042" s="54" t="s">
        <v>3224</v>
      </c>
      <c r="G5042" s="129">
        <v>5200</v>
      </c>
      <c r="H5042" s="323">
        <v>132432.56</v>
      </c>
      <c r="I5042" s="323">
        <v>97240</v>
      </c>
      <c r="J5042" s="42"/>
      <c r="K5042" s="42"/>
      <c r="L5042" s="42" t="s">
        <v>4489</v>
      </c>
      <c r="M5042" s="42" t="s">
        <v>3422</v>
      </c>
      <c r="N5042" s="42" t="s">
        <v>2423</v>
      </c>
      <c r="O5042" s="137" t="s">
        <v>3423</v>
      </c>
      <c r="P5042" s="42" t="s">
        <v>64</v>
      </c>
      <c r="Q5042" s="42" t="s">
        <v>65</v>
      </c>
      <c r="R5042" s="42">
        <v>1</v>
      </c>
      <c r="S5042" s="137" t="s">
        <v>2419</v>
      </c>
      <c r="T5042" s="62">
        <v>700878750</v>
      </c>
      <c r="U5042" s="62">
        <v>678133632.87</v>
      </c>
      <c r="Z5042" s="54" t="s">
        <v>68</v>
      </c>
      <c r="AA5042" s="132">
        <v>2.42718446601942E-5</v>
      </c>
      <c r="AJ5042" s="42"/>
      <c r="AM5042" s="42"/>
      <c r="AN5042" s="42"/>
      <c r="AO5042" s="42"/>
      <c r="AP5042" s="42"/>
      <c r="AY5042" s="42"/>
      <c r="AZ5042" s="42"/>
      <c r="BA5042" s="42"/>
      <c r="BB5042" s="42"/>
      <c r="BN5042" s="54" t="s">
        <v>4578</v>
      </c>
      <c r="BO5042" s="58" t="str">
        <f t="shared" si="78"/>
        <v>境内资产</v>
      </c>
      <c r="BP5042" s="58" t="str">
        <f>IF(M5042="",VLOOKUP(D5042,Sheet4!$A$1:$B$92,2,0),VLOOKUP(Q5042,Sheet4!$A$1:$B$92,2,0))</f>
        <v>保险资产管理产品</v>
      </c>
    </row>
    <row r="5043" spans="1:68" s="58" customFormat="1" ht="12.75" customHeight="1">
      <c r="A5043" s="64" t="s">
        <v>3226</v>
      </c>
      <c r="B5043" s="54" t="s">
        <v>3227</v>
      </c>
      <c r="C5043" s="252" t="s">
        <v>5552</v>
      </c>
      <c r="D5043" s="252" t="s">
        <v>689</v>
      </c>
      <c r="E5043" s="54" t="s">
        <v>3228</v>
      </c>
      <c r="F5043" s="54" t="s">
        <v>3227</v>
      </c>
      <c r="G5043" s="54">
        <v>700</v>
      </c>
      <c r="H5043" s="323">
        <v>298034.99</v>
      </c>
      <c r="I5043" s="323">
        <v>224000</v>
      </c>
      <c r="J5043" s="42"/>
      <c r="K5043" s="42"/>
      <c r="L5043" s="42" t="s">
        <v>4489</v>
      </c>
      <c r="M5043" s="42" t="s">
        <v>3422</v>
      </c>
      <c r="N5043" s="42" t="s">
        <v>2423</v>
      </c>
      <c r="O5043" s="137" t="s">
        <v>3423</v>
      </c>
      <c r="P5043" s="42" t="s">
        <v>64</v>
      </c>
      <c r="Q5043" s="42" t="s">
        <v>65</v>
      </c>
      <c r="R5043" s="42">
        <v>1</v>
      </c>
      <c r="S5043" s="137" t="s">
        <v>2419</v>
      </c>
      <c r="T5043" s="62">
        <v>700878750</v>
      </c>
      <c r="U5043" s="62">
        <v>678133632.87</v>
      </c>
      <c r="Z5043" s="54" t="s">
        <v>68</v>
      </c>
      <c r="AA5043" s="132">
        <v>1.14138956744499E-5</v>
      </c>
      <c r="AJ5043" s="42"/>
      <c r="AM5043" s="42"/>
      <c r="AN5043" s="42"/>
      <c r="AO5043" s="42"/>
      <c r="AP5043" s="42"/>
      <c r="AY5043" s="42"/>
      <c r="AZ5043" s="42"/>
      <c r="BA5043" s="42"/>
      <c r="BB5043" s="42"/>
      <c r="BN5043" s="54" t="s">
        <v>4578</v>
      </c>
      <c r="BO5043" s="58" t="str">
        <f t="shared" si="78"/>
        <v>境内资产</v>
      </c>
      <c r="BP5043" s="58" t="str">
        <f>IF(M5043="",VLOOKUP(D5043,Sheet4!$A$1:$B$92,2,0),VLOOKUP(Q5043,Sheet4!$A$1:$B$92,2,0))</f>
        <v>保险资产管理产品</v>
      </c>
    </row>
    <row r="5044" spans="1:68" s="58" customFormat="1" ht="12.75" customHeight="1">
      <c r="A5044" s="64" t="s">
        <v>3229</v>
      </c>
      <c r="B5044" s="54" t="s">
        <v>3230</v>
      </c>
      <c r="C5044" s="252" t="s">
        <v>5552</v>
      </c>
      <c r="D5044" s="252" t="s">
        <v>689</v>
      </c>
      <c r="E5044" s="54" t="s">
        <v>3231</v>
      </c>
      <c r="F5044" s="54" t="s">
        <v>3230</v>
      </c>
      <c r="G5044" s="54">
        <v>600</v>
      </c>
      <c r="H5044" s="323">
        <v>239546</v>
      </c>
      <c r="I5044" s="323">
        <v>225612</v>
      </c>
      <c r="J5044" s="42"/>
      <c r="K5044" s="42"/>
      <c r="L5044" s="42" t="s">
        <v>4489</v>
      </c>
      <c r="M5044" s="42" t="s">
        <v>3422</v>
      </c>
      <c r="N5044" s="42" t="s">
        <v>2423</v>
      </c>
      <c r="O5044" s="137" t="s">
        <v>3423</v>
      </c>
      <c r="P5044" s="42" t="s">
        <v>64</v>
      </c>
      <c r="Q5044" s="42" t="s">
        <v>65</v>
      </c>
      <c r="R5044" s="42">
        <v>1</v>
      </c>
      <c r="S5044" s="137" t="s">
        <v>2419</v>
      </c>
      <c r="T5044" s="62">
        <v>700878750</v>
      </c>
      <c r="U5044" s="62">
        <v>678133632.87</v>
      </c>
      <c r="Z5044" s="54" t="s">
        <v>68</v>
      </c>
      <c r="AA5044" s="132">
        <v>9.6650188239128296E-6</v>
      </c>
      <c r="AJ5044" s="42"/>
      <c r="AM5044" s="42"/>
      <c r="AN5044" s="42"/>
      <c r="AO5044" s="42"/>
      <c r="AP5044" s="42"/>
      <c r="AY5044" s="42"/>
      <c r="AZ5044" s="42"/>
      <c r="BA5044" s="42"/>
      <c r="BB5044" s="42"/>
      <c r="BN5044" s="54" t="s">
        <v>4578</v>
      </c>
      <c r="BO5044" s="58" t="str">
        <f t="shared" si="78"/>
        <v>境内资产</v>
      </c>
      <c r="BP5044" s="58" t="str">
        <f>IF(M5044="",VLOOKUP(D5044,Sheet4!$A$1:$B$92,2,0),VLOOKUP(Q5044,Sheet4!$A$1:$B$92,2,0))</f>
        <v>保险资产管理产品</v>
      </c>
    </row>
    <row r="5045" spans="1:68" s="58" customFormat="1" ht="12.75" customHeight="1">
      <c r="A5045" s="64" t="s">
        <v>3232</v>
      </c>
      <c r="B5045" s="54" t="s">
        <v>3233</v>
      </c>
      <c r="C5045" s="252" t="s">
        <v>5552</v>
      </c>
      <c r="D5045" s="252" t="s">
        <v>689</v>
      </c>
      <c r="E5045" s="54" t="s">
        <v>3234</v>
      </c>
      <c r="F5045" s="54" t="s">
        <v>3233</v>
      </c>
      <c r="G5045" s="129">
        <v>7500</v>
      </c>
      <c r="H5045" s="323">
        <v>196179.92</v>
      </c>
      <c r="I5045" s="323">
        <v>171150</v>
      </c>
      <c r="J5045" s="42"/>
      <c r="K5045" s="42"/>
      <c r="L5045" s="42" t="s">
        <v>4489</v>
      </c>
      <c r="M5045" s="42" t="s">
        <v>3422</v>
      </c>
      <c r="N5045" s="42" t="s">
        <v>2423</v>
      </c>
      <c r="O5045" s="137" t="s">
        <v>3423</v>
      </c>
      <c r="P5045" s="42" t="s">
        <v>64</v>
      </c>
      <c r="Q5045" s="42" t="s">
        <v>65</v>
      </c>
      <c r="R5045" s="42">
        <v>1</v>
      </c>
      <c r="S5045" s="137" t="s">
        <v>2419</v>
      </c>
      <c r="T5045" s="62">
        <v>700878750</v>
      </c>
      <c r="U5045" s="62">
        <v>678133632.87</v>
      </c>
      <c r="Z5045" s="54" t="s">
        <v>68</v>
      </c>
      <c r="AA5045" s="132">
        <v>1.8436578171091401E-5</v>
      </c>
      <c r="AJ5045" s="42"/>
      <c r="AM5045" s="42"/>
      <c r="AN5045" s="42"/>
      <c r="AO5045" s="42"/>
      <c r="AP5045" s="42"/>
      <c r="AY5045" s="42"/>
      <c r="AZ5045" s="42"/>
      <c r="BA5045" s="42"/>
      <c r="BB5045" s="42"/>
      <c r="BN5045" s="54" t="s">
        <v>4578</v>
      </c>
      <c r="BO5045" s="58" t="str">
        <f t="shared" si="78"/>
        <v>境内资产</v>
      </c>
      <c r="BP5045" s="58" t="str">
        <f>IF(M5045="",VLOOKUP(D5045,Sheet4!$A$1:$B$92,2,0),VLOOKUP(Q5045,Sheet4!$A$1:$B$92,2,0))</f>
        <v>保险资产管理产品</v>
      </c>
    </row>
    <row r="5046" spans="1:68" s="58" customFormat="1" ht="12.75" customHeight="1">
      <c r="A5046" s="64" t="s">
        <v>1615</v>
      </c>
      <c r="B5046" s="54" t="s">
        <v>1616</v>
      </c>
      <c r="C5046" s="252" t="s">
        <v>5552</v>
      </c>
      <c r="D5046" s="252" t="s">
        <v>689</v>
      </c>
      <c r="E5046" s="54" t="s">
        <v>1617</v>
      </c>
      <c r="F5046" s="54" t="s">
        <v>1616</v>
      </c>
      <c r="G5046" s="129">
        <v>1455</v>
      </c>
      <c r="H5046" s="323">
        <v>49309.95</v>
      </c>
      <c r="I5046" s="323">
        <v>49309.95</v>
      </c>
      <c r="J5046" s="42"/>
      <c r="K5046" s="42"/>
      <c r="L5046" s="42" t="s">
        <v>4489</v>
      </c>
      <c r="M5046" s="42" t="s">
        <v>3422</v>
      </c>
      <c r="N5046" s="42" t="s">
        <v>2423</v>
      </c>
      <c r="O5046" s="137" t="s">
        <v>3423</v>
      </c>
      <c r="P5046" s="42" t="s">
        <v>64</v>
      </c>
      <c r="Q5046" s="42" t="s">
        <v>65</v>
      </c>
      <c r="R5046" s="42">
        <v>1</v>
      </c>
      <c r="S5046" s="137" t="s">
        <v>2419</v>
      </c>
      <c r="T5046" s="62">
        <v>700878750</v>
      </c>
      <c r="U5046" s="62">
        <v>678133632.87</v>
      </c>
      <c r="Z5046" s="54" t="s">
        <v>68</v>
      </c>
      <c r="AA5046" s="132"/>
      <c r="AJ5046" s="42"/>
      <c r="AM5046" s="42"/>
      <c r="AN5046" s="42"/>
      <c r="AO5046" s="42"/>
      <c r="AP5046" s="42"/>
      <c r="AY5046" s="42"/>
      <c r="AZ5046" s="42"/>
      <c r="BA5046" s="42"/>
      <c r="BB5046" s="42"/>
      <c r="BN5046" s="54" t="s">
        <v>4578</v>
      </c>
      <c r="BO5046" s="58" t="str">
        <f t="shared" si="78"/>
        <v>境内资产</v>
      </c>
      <c r="BP5046" s="58" t="str">
        <f>IF(M5046="",VLOOKUP(D5046,Sheet4!$A$1:$B$92,2,0),VLOOKUP(Q5046,Sheet4!$A$1:$B$92,2,0))</f>
        <v>保险资产管理产品</v>
      </c>
    </row>
    <row r="5047" spans="1:68" s="58" customFormat="1" ht="12.75" customHeight="1">
      <c r="A5047" s="64" t="s">
        <v>3235</v>
      </c>
      <c r="B5047" s="54" t="s">
        <v>3236</v>
      </c>
      <c r="C5047" s="252" t="s">
        <v>5552</v>
      </c>
      <c r="D5047" s="252" t="s">
        <v>689</v>
      </c>
      <c r="E5047" s="54" t="s">
        <v>3237</v>
      </c>
      <c r="F5047" s="54" t="s">
        <v>3236</v>
      </c>
      <c r="G5047" s="129">
        <v>17700</v>
      </c>
      <c r="H5047" s="323">
        <v>183356.98</v>
      </c>
      <c r="I5047" s="323">
        <v>156291</v>
      </c>
      <c r="J5047" s="42"/>
      <c r="K5047" s="42"/>
      <c r="L5047" s="42" t="s">
        <v>4489</v>
      </c>
      <c r="M5047" s="42" t="s">
        <v>3422</v>
      </c>
      <c r="N5047" s="42" t="s">
        <v>2423</v>
      </c>
      <c r="O5047" s="137" t="s">
        <v>3423</v>
      </c>
      <c r="P5047" s="42" t="s">
        <v>64</v>
      </c>
      <c r="Q5047" s="42" t="s">
        <v>65</v>
      </c>
      <c r="R5047" s="42">
        <v>1</v>
      </c>
      <c r="S5047" s="137" t="s">
        <v>2419</v>
      </c>
      <c r="T5047" s="62">
        <v>700878750</v>
      </c>
      <c r="U5047" s="62">
        <v>678133632.87</v>
      </c>
      <c r="Z5047" s="54" t="s">
        <v>68</v>
      </c>
      <c r="AA5047" s="132"/>
      <c r="AJ5047" s="42"/>
      <c r="AM5047" s="42"/>
      <c r="AN5047" s="42"/>
      <c r="AO5047" s="42"/>
      <c r="AP5047" s="42"/>
      <c r="AY5047" s="42"/>
      <c r="AZ5047" s="42"/>
      <c r="BA5047" s="42"/>
      <c r="BB5047" s="42"/>
      <c r="BN5047" s="54" t="s">
        <v>4578</v>
      </c>
      <c r="BO5047" s="58" t="str">
        <f t="shared" si="78"/>
        <v>境内资产</v>
      </c>
      <c r="BP5047" s="58" t="str">
        <f>IF(M5047="",VLOOKUP(D5047,Sheet4!$A$1:$B$92,2,0),VLOOKUP(Q5047,Sheet4!$A$1:$B$92,2,0))</f>
        <v>保险资产管理产品</v>
      </c>
    </row>
    <row r="5048" spans="1:68" s="58" customFormat="1" ht="12.75" customHeight="1">
      <c r="A5048" s="64" t="s">
        <v>3238</v>
      </c>
      <c r="B5048" s="54" t="s">
        <v>3239</v>
      </c>
      <c r="C5048" s="252" t="s">
        <v>5552</v>
      </c>
      <c r="D5048" s="252" t="s">
        <v>689</v>
      </c>
      <c r="E5048" s="54" t="s">
        <v>3240</v>
      </c>
      <c r="F5048" s="54" t="s">
        <v>3239</v>
      </c>
      <c r="G5048" s="129">
        <v>8400</v>
      </c>
      <c r="H5048" s="323">
        <v>225818</v>
      </c>
      <c r="I5048" s="323">
        <v>182280</v>
      </c>
      <c r="J5048" s="42"/>
      <c r="K5048" s="42"/>
      <c r="L5048" s="42" t="s">
        <v>4489</v>
      </c>
      <c r="M5048" s="42" t="s">
        <v>3422</v>
      </c>
      <c r="N5048" s="42" t="s">
        <v>2423</v>
      </c>
      <c r="O5048" s="137" t="s">
        <v>3423</v>
      </c>
      <c r="P5048" s="42" t="s">
        <v>64</v>
      </c>
      <c r="Q5048" s="42" t="s">
        <v>65</v>
      </c>
      <c r="R5048" s="42">
        <v>1</v>
      </c>
      <c r="S5048" s="137" t="s">
        <v>2419</v>
      </c>
      <c r="T5048" s="62">
        <v>700878750</v>
      </c>
      <c r="U5048" s="62">
        <v>678133632.87</v>
      </c>
      <c r="Z5048" s="54" t="s">
        <v>68</v>
      </c>
      <c r="AA5048" s="132"/>
      <c r="AJ5048" s="42"/>
      <c r="AM5048" s="42"/>
      <c r="AN5048" s="42"/>
      <c r="AO5048" s="42"/>
      <c r="AP5048" s="42"/>
      <c r="AY5048" s="42"/>
      <c r="AZ5048" s="42"/>
      <c r="BA5048" s="42"/>
      <c r="BB5048" s="42"/>
      <c r="BN5048" s="54" t="s">
        <v>4578</v>
      </c>
      <c r="BO5048" s="58" t="str">
        <f t="shared" si="78"/>
        <v>境内资产</v>
      </c>
      <c r="BP5048" s="58" t="str">
        <f>IF(M5048="",VLOOKUP(D5048,Sheet4!$A$1:$B$92,2,0),VLOOKUP(Q5048,Sheet4!$A$1:$B$92,2,0))</f>
        <v>保险资产管理产品</v>
      </c>
    </row>
    <row r="5049" spans="1:68" s="58" customFormat="1" ht="12.75" customHeight="1">
      <c r="A5049" s="64" t="s">
        <v>3241</v>
      </c>
      <c r="B5049" s="54" t="s">
        <v>3242</v>
      </c>
      <c r="C5049" s="252" t="s">
        <v>5552</v>
      </c>
      <c r="D5049" s="252" t="s">
        <v>689</v>
      </c>
      <c r="E5049" s="54" t="s">
        <v>3243</v>
      </c>
      <c r="F5049" s="54" t="s">
        <v>3242</v>
      </c>
      <c r="G5049" s="129">
        <v>1900</v>
      </c>
      <c r="H5049" s="323">
        <v>258358.44</v>
      </c>
      <c r="I5049" s="323">
        <v>174116</v>
      </c>
      <c r="J5049" s="42"/>
      <c r="K5049" s="42"/>
      <c r="L5049" s="42" t="s">
        <v>4489</v>
      </c>
      <c r="M5049" s="42" t="s">
        <v>3422</v>
      </c>
      <c r="N5049" s="42" t="s">
        <v>2423</v>
      </c>
      <c r="O5049" s="137" t="s">
        <v>3423</v>
      </c>
      <c r="P5049" s="42" t="s">
        <v>64</v>
      </c>
      <c r="Q5049" s="42" t="s">
        <v>65</v>
      </c>
      <c r="R5049" s="42">
        <v>1</v>
      </c>
      <c r="S5049" s="137" t="s">
        <v>2419</v>
      </c>
      <c r="T5049" s="62">
        <v>700878750</v>
      </c>
      <c r="U5049" s="62">
        <v>678133632.87</v>
      </c>
      <c r="Z5049" s="54" t="s">
        <v>68</v>
      </c>
      <c r="AA5049" s="132">
        <v>3.20789425632443E-5</v>
      </c>
      <c r="AJ5049" s="42"/>
      <c r="AM5049" s="42"/>
      <c r="AN5049" s="42"/>
      <c r="AO5049" s="42"/>
      <c r="AP5049" s="42"/>
      <c r="AY5049" s="42"/>
      <c r="AZ5049" s="42"/>
      <c r="BA5049" s="42"/>
      <c r="BB5049" s="42"/>
      <c r="BN5049" s="54" t="s">
        <v>4578</v>
      </c>
      <c r="BO5049" s="58" t="str">
        <f t="shared" si="78"/>
        <v>境内资产</v>
      </c>
      <c r="BP5049" s="58" t="str">
        <f>IF(M5049="",VLOOKUP(D5049,Sheet4!$A$1:$B$92,2,0),VLOOKUP(Q5049,Sheet4!$A$1:$B$92,2,0))</f>
        <v>保险资产管理产品</v>
      </c>
    </row>
    <row r="5050" spans="1:68" s="58" customFormat="1" ht="12.75" customHeight="1">
      <c r="A5050" s="64" t="s">
        <v>3427</v>
      </c>
      <c r="B5050" s="54" t="s">
        <v>3428</v>
      </c>
      <c r="C5050" s="252" t="s">
        <v>5552</v>
      </c>
      <c r="D5050" s="252" t="s">
        <v>689</v>
      </c>
      <c r="E5050" s="54" t="s">
        <v>3429</v>
      </c>
      <c r="F5050" s="54" t="s">
        <v>3428</v>
      </c>
      <c r="G5050" s="54">
        <v>267</v>
      </c>
      <c r="H5050" s="323">
        <v>28026.14</v>
      </c>
      <c r="I5050" s="323">
        <v>21498.84</v>
      </c>
      <c r="J5050" s="42"/>
      <c r="K5050" s="42"/>
      <c r="L5050" s="42" t="s">
        <v>4489</v>
      </c>
      <c r="M5050" s="42" t="s">
        <v>3422</v>
      </c>
      <c r="N5050" s="42" t="s">
        <v>2423</v>
      </c>
      <c r="O5050" s="137" t="s">
        <v>3423</v>
      </c>
      <c r="P5050" s="42" t="s">
        <v>64</v>
      </c>
      <c r="Q5050" s="42" t="s">
        <v>65</v>
      </c>
      <c r="R5050" s="42">
        <v>1</v>
      </c>
      <c r="S5050" s="137" t="s">
        <v>2419</v>
      </c>
      <c r="T5050" s="62">
        <v>700878750</v>
      </c>
      <c r="U5050" s="62">
        <v>678133632.87</v>
      </c>
      <c r="Z5050" s="54" t="s">
        <v>68</v>
      </c>
      <c r="AA5050" s="132">
        <v>2.6142229393656902E-6</v>
      </c>
      <c r="AJ5050" s="42"/>
      <c r="AM5050" s="42"/>
      <c r="AN5050" s="42"/>
      <c r="AO5050" s="42"/>
      <c r="AP5050" s="42"/>
      <c r="AY5050" s="42"/>
      <c r="AZ5050" s="42"/>
      <c r="BA5050" s="42"/>
      <c r="BB5050" s="42"/>
      <c r="BN5050" s="54" t="s">
        <v>4578</v>
      </c>
      <c r="BO5050" s="58" t="str">
        <f t="shared" si="78"/>
        <v>境内资产</v>
      </c>
      <c r="BP5050" s="58" t="str">
        <f>IF(M5050="",VLOOKUP(D5050,Sheet4!$A$1:$B$92,2,0),VLOOKUP(Q5050,Sheet4!$A$1:$B$92,2,0))</f>
        <v>保险资产管理产品</v>
      </c>
    </row>
    <row r="5051" spans="1:68" s="58" customFormat="1" ht="12.75" customHeight="1">
      <c r="A5051" s="64" t="s">
        <v>3244</v>
      </c>
      <c r="B5051" s="54" t="s">
        <v>3245</v>
      </c>
      <c r="C5051" s="252" t="s">
        <v>5552</v>
      </c>
      <c r="D5051" s="252" t="s">
        <v>689</v>
      </c>
      <c r="E5051" s="54" t="s">
        <v>3246</v>
      </c>
      <c r="F5051" s="54" t="s">
        <v>3245</v>
      </c>
      <c r="G5051" s="54">
        <v>700</v>
      </c>
      <c r="H5051" s="323">
        <v>215461</v>
      </c>
      <c r="I5051" s="323">
        <v>119945</v>
      </c>
      <c r="J5051" s="42"/>
      <c r="K5051" s="42"/>
      <c r="L5051" s="42" t="s">
        <v>4489</v>
      </c>
      <c r="M5051" s="42" t="s">
        <v>3422</v>
      </c>
      <c r="N5051" s="42" t="s">
        <v>2423</v>
      </c>
      <c r="O5051" s="137" t="s">
        <v>3423</v>
      </c>
      <c r="P5051" s="42" t="s">
        <v>64</v>
      </c>
      <c r="Q5051" s="42" t="s">
        <v>65</v>
      </c>
      <c r="R5051" s="42">
        <v>1</v>
      </c>
      <c r="S5051" s="137" t="s">
        <v>2419</v>
      </c>
      <c r="T5051" s="62">
        <v>700878750</v>
      </c>
      <c r="U5051" s="62">
        <v>678133632.87</v>
      </c>
      <c r="Z5051" s="54" t="s">
        <v>68</v>
      </c>
      <c r="AA5051" s="132"/>
      <c r="AJ5051" s="42"/>
      <c r="AM5051" s="42"/>
      <c r="AN5051" s="42"/>
      <c r="AO5051" s="42"/>
      <c r="AP5051" s="42"/>
      <c r="AY5051" s="42"/>
      <c r="AZ5051" s="42"/>
      <c r="BA5051" s="42"/>
      <c r="BB5051" s="42"/>
      <c r="BN5051" s="54" t="s">
        <v>4578</v>
      </c>
      <c r="BO5051" s="58" t="str">
        <f t="shared" si="78"/>
        <v>境内资产</v>
      </c>
      <c r="BP5051" s="58" t="str">
        <f>IF(M5051="",VLOOKUP(D5051,Sheet4!$A$1:$B$92,2,0),VLOOKUP(Q5051,Sheet4!$A$1:$B$92,2,0))</f>
        <v>保险资产管理产品</v>
      </c>
    </row>
    <row r="5052" spans="1:68" s="58" customFormat="1" ht="12.75" customHeight="1">
      <c r="A5052" s="64" t="s">
        <v>3247</v>
      </c>
      <c r="B5052" s="54" t="s">
        <v>3248</v>
      </c>
      <c r="C5052" s="252" t="s">
        <v>5552</v>
      </c>
      <c r="D5052" s="252" t="s">
        <v>689</v>
      </c>
      <c r="E5052" s="54" t="s">
        <v>3249</v>
      </c>
      <c r="F5052" s="54" t="s">
        <v>3248</v>
      </c>
      <c r="G5052" s="129">
        <v>4314</v>
      </c>
      <c r="H5052" s="323">
        <v>142822.04</v>
      </c>
      <c r="I5052" s="323">
        <v>98920.02</v>
      </c>
      <c r="J5052" s="42"/>
      <c r="K5052" s="42"/>
      <c r="L5052" s="42" t="s">
        <v>4489</v>
      </c>
      <c r="M5052" s="42" t="s">
        <v>3422</v>
      </c>
      <c r="N5052" s="42" t="s">
        <v>2423</v>
      </c>
      <c r="O5052" s="137" t="s">
        <v>3423</v>
      </c>
      <c r="P5052" s="42" t="s">
        <v>64</v>
      </c>
      <c r="Q5052" s="42" t="s">
        <v>65</v>
      </c>
      <c r="R5052" s="42">
        <v>1</v>
      </c>
      <c r="S5052" s="137" t="s">
        <v>2419</v>
      </c>
      <c r="T5052" s="62">
        <v>700878750</v>
      </c>
      <c r="U5052" s="62">
        <v>678133632.87</v>
      </c>
      <c r="Z5052" s="54" t="s">
        <v>68</v>
      </c>
      <c r="AA5052" s="132">
        <v>1.8404436860068301E-5</v>
      </c>
      <c r="AJ5052" s="42"/>
      <c r="AM5052" s="42"/>
      <c r="AN5052" s="42"/>
      <c r="AO5052" s="42"/>
      <c r="AP5052" s="42"/>
      <c r="AY5052" s="42"/>
      <c r="AZ5052" s="42"/>
      <c r="BA5052" s="42"/>
      <c r="BB5052" s="42"/>
      <c r="BN5052" s="54" t="s">
        <v>4578</v>
      </c>
      <c r="BO5052" s="58" t="str">
        <f t="shared" si="78"/>
        <v>境内资产</v>
      </c>
      <c r="BP5052" s="58" t="str">
        <f>IF(M5052="",VLOOKUP(D5052,Sheet4!$A$1:$B$92,2,0),VLOOKUP(Q5052,Sheet4!$A$1:$B$92,2,0))</f>
        <v>保险资产管理产品</v>
      </c>
    </row>
    <row r="5053" spans="1:68" s="58" customFormat="1" ht="12.75" customHeight="1">
      <c r="A5053" s="64" t="s">
        <v>3430</v>
      </c>
      <c r="B5053" s="54" t="s">
        <v>3431</v>
      </c>
      <c r="C5053" s="252" t="s">
        <v>5552</v>
      </c>
      <c r="D5053" s="252" t="s">
        <v>689</v>
      </c>
      <c r="E5053" s="54" t="s">
        <v>3432</v>
      </c>
      <c r="F5053" s="54" t="s">
        <v>3431</v>
      </c>
      <c r="G5053" s="54">
        <v>100</v>
      </c>
      <c r="H5053" s="323">
        <v>61466.26</v>
      </c>
      <c r="I5053" s="323">
        <v>49300</v>
      </c>
      <c r="J5053" s="42"/>
      <c r="K5053" s="42"/>
      <c r="L5053" s="42" t="s">
        <v>4489</v>
      </c>
      <c r="M5053" s="42" t="s">
        <v>3422</v>
      </c>
      <c r="N5053" s="42" t="s">
        <v>2423</v>
      </c>
      <c r="O5053" s="137" t="s">
        <v>3423</v>
      </c>
      <c r="P5053" s="42" t="s">
        <v>64</v>
      </c>
      <c r="Q5053" s="42" t="s">
        <v>65</v>
      </c>
      <c r="R5053" s="42">
        <v>1</v>
      </c>
      <c r="S5053" s="137" t="s">
        <v>2419</v>
      </c>
      <c r="T5053" s="62">
        <v>700878750</v>
      </c>
      <c r="U5053" s="62">
        <v>678133632.87</v>
      </c>
      <c r="Z5053" s="54" t="s">
        <v>68</v>
      </c>
      <c r="AA5053" s="132">
        <v>1.24632570718265E-6</v>
      </c>
      <c r="AJ5053" s="42"/>
      <c r="AM5053" s="42"/>
      <c r="AN5053" s="42"/>
      <c r="AO5053" s="42"/>
      <c r="AP5053" s="42"/>
      <c r="AY5053" s="42"/>
      <c r="AZ5053" s="42"/>
      <c r="BA5053" s="42"/>
      <c r="BB5053" s="42"/>
      <c r="BN5053" s="54" t="s">
        <v>4578</v>
      </c>
      <c r="BO5053" s="58" t="str">
        <f t="shared" si="78"/>
        <v>境内资产</v>
      </c>
      <c r="BP5053" s="58" t="str">
        <f>IF(M5053="",VLOOKUP(D5053,Sheet4!$A$1:$B$92,2,0),VLOOKUP(Q5053,Sheet4!$A$1:$B$92,2,0))</f>
        <v>保险资产管理产品</v>
      </c>
    </row>
    <row r="5054" spans="1:68" s="58" customFormat="1" ht="12.75" customHeight="1">
      <c r="A5054" s="64" t="s">
        <v>2293</v>
      </c>
      <c r="B5054" s="54" t="s">
        <v>2344</v>
      </c>
      <c r="C5054" s="252" t="s">
        <v>5552</v>
      </c>
      <c r="D5054" s="252" t="s">
        <v>689</v>
      </c>
      <c r="E5054" s="54" t="s">
        <v>3250</v>
      </c>
      <c r="F5054" s="54" t="s">
        <v>2344</v>
      </c>
      <c r="G5054" s="129">
        <v>6200</v>
      </c>
      <c r="H5054" s="323">
        <v>411510.92</v>
      </c>
      <c r="I5054" s="323">
        <v>385392</v>
      </c>
      <c r="J5054" s="42"/>
      <c r="K5054" s="42"/>
      <c r="L5054" s="42" t="s">
        <v>4489</v>
      </c>
      <c r="M5054" s="42" t="s">
        <v>3422</v>
      </c>
      <c r="N5054" s="42" t="s">
        <v>2423</v>
      </c>
      <c r="O5054" s="137" t="s">
        <v>3423</v>
      </c>
      <c r="P5054" s="42" t="s">
        <v>64</v>
      </c>
      <c r="Q5054" s="42" t="s">
        <v>65</v>
      </c>
      <c r="R5054" s="42">
        <v>1</v>
      </c>
      <c r="S5054" s="137" t="s">
        <v>2419</v>
      </c>
      <c r="T5054" s="62">
        <v>700878750</v>
      </c>
      <c r="U5054" s="62">
        <v>678133632.87</v>
      </c>
      <c r="Z5054" s="54" t="s">
        <v>68</v>
      </c>
      <c r="AA5054" s="132">
        <v>3.8306743098916699E-5</v>
      </c>
      <c r="AJ5054" s="42"/>
      <c r="AM5054" s="42"/>
      <c r="AN5054" s="42"/>
      <c r="AO5054" s="42"/>
      <c r="AP5054" s="42"/>
      <c r="AY5054" s="42"/>
      <c r="AZ5054" s="42"/>
      <c r="BA5054" s="42"/>
      <c r="BB5054" s="42"/>
      <c r="BN5054" s="54" t="s">
        <v>4578</v>
      </c>
      <c r="BO5054" s="58" t="str">
        <f t="shared" si="78"/>
        <v>境内资产</v>
      </c>
      <c r="BP5054" s="58" t="str">
        <f>IF(M5054="",VLOOKUP(D5054,Sheet4!$A$1:$B$92,2,0),VLOOKUP(Q5054,Sheet4!$A$1:$B$92,2,0))</f>
        <v>保险资产管理产品</v>
      </c>
    </row>
    <row r="5055" spans="1:68" s="58" customFormat="1" ht="12.75" customHeight="1">
      <c r="A5055" s="64" t="s">
        <v>3251</v>
      </c>
      <c r="B5055" s="54" t="s">
        <v>3252</v>
      </c>
      <c r="C5055" s="252" t="s">
        <v>5552</v>
      </c>
      <c r="D5055" s="252" t="s">
        <v>689</v>
      </c>
      <c r="E5055" s="54" t="s">
        <v>3253</v>
      </c>
      <c r="F5055" s="54" t="s">
        <v>3252</v>
      </c>
      <c r="G5055" s="129">
        <v>5700</v>
      </c>
      <c r="H5055" s="323">
        <v>173235.88</v>
      </c>
      <c r="I5055" s="323">
        <v>133950</v>
      </c>
      <c r="J5055" s="42"/>
      <c r="K5055" s="42"/>
      <c r="L5055" s="42" t="s">
        <v>4489</v>
      </c>
      <c r="M5055" s="42" t="s">
        <v>3422</v>
      </c>
      <c r="N5055" s="42" t="s">
        <v>2423</v>
      </c>
      <c r="O5055" s="137" t="s">
        <v>3423</v>
      </c>
      <c r="P5055" s="42" t="s">
        <v>64</v>
      </c>
      <c r="Q5055" s="42" t="s">
        <v>65</v>
      </c>
      <c r="R5055" s="42">
        <v>1</v>
      </c>
      <c r="S5055" s="137" t="s">
        <v>2419</v>
      </c>
      <c r="T5055" s="62">
        <v>700878750</v>
      </c>
      <c r="U5055" s="62">
        <v>678133632.87</v>
      </c>
      <c r="Z5055" s="54" t="s">
        <v>68</v>
      </c>
      <c r="AA5055" s="132">
        <v>3.4737513838328497E-5</v>
      </c>
      <c r="AJ5055" s="42"/>
      <c r="AM5055" s="42"/>
      <c r="AN5055" s="42"/>
      <c r="AO5055" s="42"/>
      <c r="AP5055" s="42"/>
      <c r="AY5055" s="42"/>
      <c r="AZ5055" s="42"/>
      <c r="BA5055" s="42"/>
      <c r="BB5055" s="42"/>
      <c r="BN5055" s="54" t="s">
        <v>4578</v>
      </c>
      <c r="BO5055" s="58" t="str">
        <f t="shared" si="78"/>
        <v>境内资产</v>
      </c>
      <c r="BP5055" s="58" t="str">
        <f>IF(M5055="",VLOOKUP(D5055,Sheet4!$A$1:$B$92,2,0),VLOOKUP(Q5055,Sheet4!$A$1:$B$92,2,0))</f>
        <v>保险资产管理产品</v>
      </c>
    </row>
    <row r="5056" spans="1:68" s="58" customFormat="1" ht="12.75" customHeight="1">
      <c r="A5056" s="64" t="s">
        <v>3254</v>
      </c>
      <c r="B5056" s="54" t="s">
        <v>3255</v>
      </c>
      <c r="C5056" s="252" t="s">
        <v>5552</v>
      </c>
      <c r="D5056" s="252" t="s">
        <v>689</v>
      </c>
      <c r="E5056" s="54" t="s">
        <v>3256</v>
      </c>
      <c r="F5056" s="54" t="s">
        <v>3255</v>
      </c>
      <c r="G5056" s="129">
        <v>1000</v>
      </c>
      <c r="H5056" s="323">
        <v>187020</v>
      </c>
      <c r="I5056" s="323">
        <v>163770</v>
      </c>
      <c r="J5056" s="42"/>
      <c r="K5056" s="42"/>
      <c r="L5056" s="42" t="s">
        <v>4489</v>
      </c>
      <c r="M5056" s="42" t="s">
        <v>3422</v>
      </c>
      <c r="N5056" s="42" t="s">
        <v>2423</v>
      </c>
      <c r="O5056" s="137" t="s">
        <v>3423</v>
      </c>
      <c r="P5056" s="42" t="s">
        <v>64</v>
      </c>
      <c r="Q5056" s="42" t="s">
        <v>65</v>
      </c>
      <c r="R5056" s="42">
        <v>1</v>
      </c>
      <c r="S5056" s="137" t="s">
        <v>2419</v>
      </c>
      <c r="T5056" s="62">
        <v>700878750</v>
      </c>
      <c r="U5056" s="62">
        <v>678133632.87</v>
      </c>
      <c r="Z5056" s="54" t="s">
        <v>68</v>
      </c>
      <c r="AA5056" s="132">
        <v>1.1901928112354199E-5</v>
      </c>
      <c r="AJ5056" s="42"/>
      <c r="AM5056" s="42"/>
      <c r="AN5056" s="42"/>
      <c r="AO5056" s="42"/>
      <c r="AP5056" s="42"/>
      <c r="AY5056" s="42"/>
      <c r="AZ5056" s="42"/>
      <c r="BA5056" s="42"/>
      <c r="BB5056" s="42"/>
      <c r="BN5056" s="54" t="s">
        <v>4578</v>
      </c>
      <c r="BO5056" s="58" t="str">
        <f t="shared" si="78"/>
        <v>境内资产</v>
      </c>
      <c r="BP5056" s="58" t="str">
        <f>IF(M5056="",VLOOKUP(D5056,Sheet4!$A$1:$B$92,2,0),VLOOKUP(Q5056,Sheet4!$A$1:$B$92,2,0))</f>
        <v>保险资产管理产品</v>
      </c>
    </row>
    <row r="5057" spans="1:68" s="58" customFormat="1" ht="12.75" customHeight="1">
      <c r="A5057" s="64" t="s">
        <v>3257</v>
      </c>
      <c r="B5057" s="54" t="s">
        <v>3258</v>
      </c>
      <c r="C5057" s="252" t="s">
        <v>5552</v>
      </c>
      <c r="D5057" s="252" t="s">
        <v>689</v>
      </c>
      <c r="E5057" s="54" t="s">
        <v>3259</v>
      </c>
      <c r="F5057" s="54" t="s">
        <v>3258</v>
      </c>
      <c r="G5057" s="54">
        <v>600</v>
      </c>
      <c r="H5057" s="323">
        <v>239035.25</v>
      </c>
      <c r="I5057" s="323">
        <v>224478</v>
      </c>
      <c r="J5057" s="42"/>
      <c r="K5057" s="42"/>
      <c r="L5057" s="42" t="s">
        <v>4489</v>
      </c>
      <c r="M5057" s="42" t="s">
        <v>3422</v>
      </c>
      <c r="N5057" s="42" t="s">
        <v>2423</v>
      </c>
      <c r="O5057" s="137" t="s">
        <v>3423</v>
      </c>
      <c r="P5057" s="42" t="s">
        <v>64</v>
      </c>
      <c r="Q5057" s="42" t="s">
        <v>65</v>
      </c>
      <c r="R5057" s="42">
        <v>1</v>
      </c>
      <c r="S5057" s="137" t="s">
        <v>2419</v>
      </c>
      <c r="T5057" s="62">
        <v>700878750</v>
      </c>
      <c r="U5057" s="62">
        <v>678133632.87</v>
      </c>
      <c r="Z5057" s="54" t="s">
        <v>68</v>
      </c>
      <c r="AA5057" s="132">
        <v>1.2E-5</v>
      </c>
      <c r="AJ5057" s="42"/>
      <c r="AM5057" s="42"/>
      <c r="AN5057" s="42"/>
      <c r="AO5057" s="42"/>
      <c r="AP5057" s="42"/>
      <c r="AY5057" s="42"/>
      <c r="AZ5057" s="42"/>
      <c r="BA5057" s="42"/>
      <c r="BB5057" s="42"/>
      <c r="BN5057" s="54" t="s">
        <v>4578</v>
      </c>
      <c r="BO5057" s="58" t="str">
        <f t="shared" si="78"/>
        <v>境内资产</v>
      </c>
      <c r="BP5057" s="58" t="str">
        <f>IF(M5057="",VLOOKUP(D5057,Sheet4!$A$1:$B$92,2,0),VLOOKUP(Q5057,Sheet4!$A$1:$B$92,2,0))</f>
        <v>保险资产管理产品</v>
      </c>
    </row>
    <row r="5058" spans="1:68" s="58" customFormat="1" ht="12.75" customHeight="1">
      <c r="A5058" s="64" t="s">
        <v>3260</v>
      </c>
      <c r="B5058" s="54" t="s">
        <v>3261</v>
      </c>
      <c r="C5058" s="252" t="s">
        <v>5552</v>
      </c>
      <c r="D5058" s="252" t="s">
        <v>689</v>
      </c>
      <c r="E5058" s="54" t="s">
        <v>3262</v>
      </c>
      <c r="F5058" s="54" t="s">
        <v>3261</v>
      </c>
      <c r="G5058" s="129">
        <v>1900</v>
      </c>
      <c r="H5058" s="323">
        <v>145162.67000000001</v>
      </c>
      <c r="I5058" s="323">
        <v>115159</v>
      </c>
      <c r="J5058" s="42"/>
      <c r="K5058" s="42"/>
      <c r="L5058" s="42" t="s">
        <v>4489</v>
      </c>
      <c r="M5058" s="42" t="s">
        <v>3422</v>
      </c>
      <c r="N5058" s="42" t="s">
        <v>2423</v>
      </c>
      <c r="O5058" s="137" t="s">
        <v>3423</v>
      </c>
      <c r="P5058" s="42" t="s">
        <v>64</v>
      </c>
      <c r="Q5058" s="42" t="s">
        <v>65</v>
      </c>
      <c r="R5058" s="42">
        <v>1</v>
      </c>
      <c r="S5058" s="137" t="s">
        <v>2419</v>
      </c>
      <c r="T5058" s="62">
        <v>700878750</v>
      </c>
      <c r="U5058" s="62">
        <v>678133632.87</v>
      </c>
      <c r="Z5058" s="54" t="s">
        <v>68</v>
      </c>
      <c r="AA5058" s="132">
        <v>1.29076086956522E-5</v>
      </c>
      <c r="AJ5058" s="42"/>
      <c r="AM5058" s="42"/>
      <c r="AN5058" s="42"/>
      <c r="AO5058" s="42"/>
      <c r="AP5058" s="42"/>
      <c r="AY5058" s="42"/>
      <c r="AZ5058" s="42"/>
      <c r="BA5058" s="42"/>
      <c r="BB5058" s="42"/>
      <c r="BN5058" s="54" t="s">
        <v>4578</v>
      </c>
      <c r="BO5058" s="58" t="str">
        <f t="shared" si="78"/>
        <v>境内资产</v>
      </c>
      <c r="BP5058" s="58" t="str">
        <f>IF(M5058="",VLOOKUP(D5058,Sheet4!$A$1:$B$92,2,0),VLOOKUP(Q5058,Sheet4!$A$1:$B$92,2,0))</f>
        <v>保险资产管理产品</v>
      </c>
    </row>
    <row r="5059" spans="1:68" s="58" customFormat="1" ht="12.75" customHeight="1">
      <c r="A5059" s="64" t="s">
        <v>3263</v>
      </c>
      <c r="B5059" s="54" t="s">
        <v>1981</v>
      </c>
      <c r="C5059" s="252" t="s">
        <v>5552</v>
      </c>
      <c r="D5059" s="252" t="s">
        <v>689</v>
      </c>
      <c r="E5059" s="54" t="s">
        <v>3264</v>
      </c>
      <c r="F5059" s="54" t="s">
        <v>1981</v>
      </c>
      <c r="G5059" s="54">
        <v>800</v>
      </c>
      <c r="H5059" s="323">
        <v>142540</v>
      </c>
      <c r="I5059" s="323">
        <v>124064</v>
      </c>
      <c r="J5059" s="129"/>
      <c r="K5059" s="42"/>
      <c r="L5059" s="42" t="s">
        <v>4489</v>
      </c>
      <c r="M5059" s="42" t="s">
        <v>3422</v>
      </c>
      <c r="N5059" s="42" t="s">
        <v>2423</v>
      </c>
      <c r="O5059" s="137" t="s">
        <v>3423</v>
      </c>
      <c r="P5059" s="42" t="s">
        <v>64</v>
      </c>
      <c r="Q5059" s="42" t="s">
        <v>65</v>
      </c>
      <c r="R5059" s="42">
        <v>1</v>
      </c>
      <c r="S5059" s="137" t="s">
        <v>2419</v>
      </c>
      <c r="T5059" s="62">
        <v>700878750</v>
      </c>
      <c r="U5059" s="62">
        <v>678133632.87</v>
      </c>
      <c r="Z5059" s="54" t="s">
        <v>68</v>
      </c>
      <c r="AA5059" s="132">
        <v>1.05263157894737E-5</v>
      </c>
      <c r="AJ5059" s="42"/>
      <c r="AM5059" s="42"/>
      <c r="AN5059" s="42"/>
      <c r="AO5059" s="42"/>
      <c r="AP5059" s="42"/>
      <c r="AY5059" s="42"/>
      <c r="AZ5059" s="42"/>
      <c r="BA5059" s="42"/>
      <c r="BB5059" s="42"/>
      <c r="BN5059" s="54" t="s">
        <v>4578</v>
      </c>
      <c r="BO5059" s="58" t="str">
        <f t="shared" ref="BO5059:BO5122" si="79">IF(LEFT(D5059,2)="境外","境外资产","境内资产")</f>
        <v>境内资产</v>
      </c>
      <c r="BP5059" s="58" t="str">
        <f>IF(M5059="",VLOOKUP(D5059,Sheet4!$A$1:$B$92,2,0),VLOOKUP(Q5059,Sheet4!$A$1:$B$92,2,0))</f>
        <v>保险资产管理产品</v>
      </c>
    </row>
    <row r="5060" spans="1:68" s="58" customFormat="1" ht="12.75" customHeight="1">
      <c r="A5060" s="64" t="s">
        <v>691</v>
      </c>
      <c r="B5060" s="54" t="s">
        <v>692</v>
      </c>
      <c r="C5060" s="252" t="s">
        <v>5552</v>
      </c>
      <c r="D5060" s="252" t="s">
        <v>689</v>
      </c>
      <c r="E5060" s="54" t="s">
        <v>693</v>
      </c>
      <c r="F5060" s="54" t="s">
        <v>692</v>
      </c>
      <c r="G5060" s="129">
        <v>11800</v>
      </c>
      <c r="H5060" s="323">
        <v>534775.55000000005</v>
      </c>
      <c r="I5060" s="323">
        <v>447338</v>
      </c>
      <c r="J5060" s="129"/>
      <c r="K5060" s="42"/>
      <c r="L5060" s="42" t="s">
        <v>4489</v>
      </c>
      <c r="M5060" s="42" t="s">
        <v>3422</v>
      </c>
      <c r="N5060" s="42" t="s">
        <v>2423</v>
      </c>
      <c r="O5060" s="137" t="s">
        <v>3423</v>
      </c>
      <c r="P5060" s="42" t="s">
        <v>64</v>
      </c>
      <c r="Q5060" s="42" t="s">
        <v>65</v>
      </c>
      <c r="R5060" s="42">
        <v>1</v>
      </c>
      <c r="S5060" s="137" t="s">
        <v>2419</v>
      </c>
      <c r="T5060" s="62">
        <v>700878750</v>
      </c>
      <c r="U5060" s="62">
        <v>678133632.87</v>
      </c>
      <c r="Z5060" s="54" t="s">
        <v>280</v>
      </c>
      <c r="AA5060" s="132">
        <v>1.49211141810418E-6</v>
      </c>
      <c r="AJ5060" s="42"/>
      <c r="AM5060" s="42"/>
      <c r="AN5060" s="42"/>
      <c r="AO5060" s="42"/>
      <c r="AP5060" s="42"/>
      <c r="AY5060" s="42"/>
      <c r="AZ5060" s="42"/>
      <c r="BA5060" s="42"/>
      <c r="BB5060" s="42"/>
      <c r="BN5060" s="54" t="s">
        <v>4578</v>
      </c>
      <c r="BO5060" s="58" t="str">
        <f t="shared" si="79"/>
        <v>境内资产</v>
      </c>
      <c r="BP5060" s="58" t="str">
        <f>IF(M5060="",VLOOKUP(D5060,Sheet4!$A$1:$B$92,2,0),VLOOKUP(Q5060,Sheet4!$A$1:$B$92,2,0))</f>
        <v>保险资产管理产品</v>
      </c>
    </row>
    <row r="5061" spans="1:68" s="58" customFormat="1" ht="12.75" customHeight="1">
      <c r="A5061" s="64" t="s">
        <v>1060</v>
      </c>
      <c r="B5061" s="130" t="s">
        <v>1061</v>
      </c>
      <c r="C5061" s="252" t="s">
        <v>1258</v>
      </c>
      <c r="D5061" s="252" t="s">
        <v>1259</v>
      </c>
      <c r="E5061" s="54" t="s">
        <v>1062</v>
      </c>
      <c r="F5061" s="54" t="s">
        <v>1063</v>
      </c>
      <c r="G5061" s="129">
        <v>50000</v>
      </c>
      <c r="H5061" s="323">
        <v>5944891.2400000002</v>
      </c>
      <c r="I5061" s="323">
        <v>6131002.3300000001</v>
      </c>
      <c r="J5061" s="129" t="s">
        <v>3265</v>
      </c>
      <c r="K5061" s="42"/>
      <c r="L5061" s="42" t="s">
        <v>4489</v>
      </c>
      <c r="M5061" s="42" t="s">
        <v>3422</v>
      </c>
      <c r="N5061" s="42" t="s">
        <v>2423</v>
      </c>
      <c r="O5061" s="137" t="s">
        <v>3423</v>
      </c>
      <c r="P5061" s="42" t="s">
        <v>64</v>
      </c>
      <c r="Q5061" s="42" t="s">
        <v>65</v>
      </c>
      <c r="R5061" s="42">
        <v>1</v>
      </c>
      <c r="S5061" s="137" t="s">
        <v>2419</v>
      </c>
      <c r="T5061" s="62">
        <v>700878750</v>
      </c>
      <c r="U5061" s="62">
        <v>678133632.87</v>
      </c>
      <c r="Z5061" s="54" t="s">
        <v>68</v>
      </c>
      <c r="AA5061" s="42"/>
      <c r="AJ5061" s="42"/>
      <c r="AM5061" s="42"/>
      <c r="AN5061" s="42"/>
      <c r="AO5061" s="42"/>
      <c r="AP5061" s="42"/>
      <c r="AY5061" s="108">
        <v>6</v>
      </c>
      <c r="AZ5061" s="54" t="s">
        <v>74</v>
      </c>
      <c r="BA5061" s="67">
        <v>0</v>
      </c>
      <c r="BB5061" s="50" t="s">
        <v>68</v>
      </c>
      <c r="BN5061" s="54" t="s">
        <v>4578</v>
      </c>
      <c r="BO5061" s="58" t="str">
        <f t="shared" si="79"/>
        <v>境内资产</v>
      </c>
      <c r="BP5061" s="58" t="str">
        <f>IF(M5061="",VLOOKUP(D5061,Sheet4!$A$1:$B$92,2,0),VLOOKUP(Q5061,Sheet4!$A$1:$B$92,2,0))</f>
        <v>保险资产管理产品</v>
      </c>
    </row>
    <row r="5062" spans="1:68" s="58" customFormat="1" ht="12.75" customHeight="1">
      <c r="A5062" s="64" t="s">
        <v>1048</v>
      </c>
      <c r="B5062" s="130" t="s">
        <v>1049</v>
      </c>
      <c r="C5062" s="252" t="s">
        <v>1258</v>
      </c>
      <c r="D5062" s="252" t="s">
        <v>1259</v>
      </c>
      <c r="E5062" s="54" t="s">
        <v>1050</v>
      </c>
      <c r="F5062" s="54" t="s">
        <v>1051</v>
      </c>
      <c r="G5062" s="129">
        <v>60180</v>
      </c>
      <c r="H5062" s="323">
        <v>6725211.1100000003</v>
      </c>
      <c r="I5062" s="323">
        <v>6575266.6399999997</v>
      </c>
      <c r="J5062" s="129" t="s">
        <v>3433</v>
      </c>
      <c r="K5062" s="42"/>
      <c r="L5062" s="42" t="s">
        <v>4489</v>
      </c>
      <c r="M5062" s="42" t="s">
        <v>3422</v>
      </c>
      <c r="N5062" s="42" t="s">
        <v>2423</v>
      </c>
      <c r="O5062" s="137" t="s">
        <v>3423</v>
      </c>
      <c r="P5062" s="42" t="s">
        <v>64</v>
      </c>
      <c r="Q5062" s="42" t="s">
        <v>65</v>
      </c>
      <c r="R5062" s="42">
        <v>1</v>
      </c>
      <c r="S5062" s="137" t="s">
        <v>2419</v>
      </c>
      <c r="T5062" s="62">
        <v>700878750</v>
      </c>
      <c r="U5062" s="62">
        <v>678133632.87</v>
      </c>
      <c r="Z5062" s="54" t="s">
        <v>68</v>
      </c>
      <c r="AA5062" s="42"/>
      <c r="AJ5062" s="42"/>
      <c r="AM5062" s="42"/>
      <c r="AN5062" s="42"/>
      <c r="AO5062" s="42"/>
      <c r="AP5062" s="42"/>
      <c r="AY5062" s="108">
        <v>6</v>
      </c>
      <c r="AZ5062" s="54" t="s">
        <v>74</v>
      </c>
      <c r="BA5062" s="67">
        <v>0</v>
      </c>
      <c r="BB5062" s="50" t="s">
        <v>68</v>
      </c>
      <c r="BN5062" s="54" t="s">
        <v>4578</v>
      </c>
      <c r="BO5062" s="58" t="str">
        <f t="shared" si="79"/>
        <v>境内资产</v>
      </c>
      <c r="BP5062" s="58" t="str">
        <f>IF(M5062="",VLOOKUP(D5062,Sheet4!$A$1:$B$92,2,0),VLOOKUP(Q5062,Sheet4!$A$1:$B$92,2,0))</f>
        <v>保险资产管理产品</v>
      </c>
    </row>
    <row r="5063" spans="1:68" s="58" customFormat="1" ht="12.75" customHeight="1">
      <c r="A5063" s="64" t="s">
        <v>3267</v>
      </c>
      <c r="B5063" s="130" t="s">
        <v>3268</v>
      </c>
      <c r="C5063" s="252" t="s">
        <v>1258</v>
      </c>
      <c r="D5063" s="252" t="s">
        <v>1259</v>
      </c>
      <c r="E5063" s="54" t="s">
        <v>3269</v>
      </c>
      <c r="F5063" s="54" t="s">
        <v>3270</v>
      </c>
      <c r="G5063" s="54">
        <v>380</v>
      </c>
      <c r="H5063" s="323">
        <v>38007.5</v>
      </c>
      <c r="I5063" s="323">
        <v>38007.5</v>
      </c>
      <c r="J5063" s="129" t="s">
        <v>3271</v>
      </c>
      <c r="K5063" s="42"/>
      <c r="L5063" s="42" t="s">
        <v>4489</v>
      </c>
      <c r="M5063" s="42" t="s">
        <v>3422</v>
      </c>
      <c r="N5063" s="42" t="s">
        <v>2423</v>
      </c>
      <c r="O5063" s="137" t="s">
        <v>3423</v>
      </c>
      <c r="P5063" s="42" t="s">
        <v>64</v>
      </c>
      <c r="Q5063" s="42" t="s">
        <v>65</v>
      </c>
      <c r="R5063" s="42">
        <v>1</v>
      </c>
      <c r="S5063" s="137" t="s">
        <v>2419</v>
      </c>
      <c r="T5063" s="62">
        <v>700878750</v>
      </c>
      <c r="U5063" s="62">
        <v>678133632.87</v>
      </c>
      <c r="Z5063" s="54" t="s">
        <v>68</v>
      </c>
      <c r="AA5063" s="42"/>
      <c r="AJ5063" s="42"/>
      <c r="AM5063" s="42"/>
      <c r="AN5063" s="42"/>
      <c r="AO5063" s="42"/>
      <c r="AP5063" s="42"/>
      <c r="AY5063" s="108">
        <v>6</v>
      </c>
      <c r="AZ5063" s="54" t="s">
        <v>74</v>
      </c>
      <c r="BA5063" s="67">
        <v>0</v>
      </c>
      <c r="BB5063" s="50" t="s">
        <v>68</v>
      </c>
      <c r="BN5063" s="54" t="s">
        <v>4578</v>
      </c>
      <c r="BO5063" s="58" t="str">
        <f t="shared" si="79"/>
        <v>境内资产</v>
      </c>
      <c r="BP5063" s="58" t="str">
        <f>IF(M5063="",VLOOKUP(D5063,Sheet4!$A$1:$B$92,2,0),VLOOKUP(Q5063,Sheet4!$A$1:$B$92,2,0))</f>
        <v>保险资产管理产品</v>
      </c>
    </row>
    <row r="5064" spans="1:68" s="58" customFormat="1" ht="12.75" customHeight="1">
      <c r="A5064" s="64" t="s">
        <v>3272</v>
      </c>
      <c r="B5064" s="130" t="s">
        <v>3273</v>
      </c>
      <c r="C5064" s="252" t="s">
        <v>1258</v>
      </c>
      <c r="D5064" s="252" t="s">
        <v>1259</v>
      </c>
      <c r="E5064" s="54" t="s">
        <v>3274</v>
      </c>
      <c r="F5064" s="54" t="s">
        <v>3150</v>
      </c>
      <c r="G5064" s="54">
        <v>480</v>
      </c>
      <c r="H5064" s="323">
        <v>48002.76</v>
      </c>
      <c r="I5064" s="323">
        <v>48002.76</v>
      </c>
      <c r="J5064" s="129" t="s">
        <v>3275</v>
      </c>
      <c r="K5064" s="42"/>
      <c r="L5064" s="42" t="s">
        <v>4489</v>
      </c>
      <c r="M5064" s="42" t="s">
        <v>3422</v>
      </c>
      <c r="N5064" s="42" t="s">
        <v>2423</v>
      </c>
      <c r="O5064" s="137" t="s">
        <v>3423</v>
      </c>
      <c r="P5064" s="42" t="s">
        <v>64</v>
      </c>
      <c r="Q5064" s="42" t="s">
        <v>65</v>
      </c>
      <c r="R5064" s="42">
        <v>1</v>
      </c>
      <c r="S5064" s="137" t="s">
        <v>2419</v>
      </c>
      <c r="T5064" s="62">
        <v>700878750</v>
      </c>
      <c r="U5064" s="62">
        <v>678133632.87</v>
      </c>
      <c r="Z5064" s="54" t="s">
        <v>68</v>
      </c>
      <c r="AA5064" s="42"/>
      <c r="AJ5064" s="42"/>
      <c r="AM5064" s="42"/>
      <c r="AN5064" s="42"/>
      <c r="AO5064" s="42"/>
      <c r="AP5064" s="42"/>
      <c r="AY5064" s="108">
        <v>6</v>
      </c>
      <c r="AZ5064" s="54" t="s">
        <v>169</v>
      </c>
      <c r="BA5064" s="67">
        <v>0</v>
      </c>
      <c r="BB5064" s="50" t="s">
        <v>68</v>
      </c>
      <c r="BN5064" s="54" t="s">
        <v>4578</v>
      </c>
      <c r="BO5064" s="58" t="str">
        <f t="shared" si="79"/>
        <v>境内资产</v>
      </c>
      <c r="BP5064" s="58" t="str">
        <f>IF(M5064="",VLOOKUP(D5064,Sheet4!$A$1:$B$92,2,0),VLOOKUP(Q5064,Sheet4!$A$1:$B$92,2,0))</f>
        <v>保险资产管理产品</v>
      </c>
    </row>
    <row r="5065" spans="1:68" s="58" customFormat="1" ht="12.75" customHeight="1">
      <c r="A5065" s="64" t="s">
        <v>3276</v>
      </c>
      <c r="B5065" s="130" t="s">
        <v>3277</v>
      </c>
      <c r="C5065" s="255" t="s">
        <v>71</v>
      </c>
      <c r="D5065" s="245" t="s">
        <v>1154</v>
      </c>
      <c r="E5065" s="54" t="s">
        <v>3278</v>
      </c>
      <c r="F5065" s="54" t="s">
        <v>3279</v>
      </c>
      <c r="G5065" s="129">
        <v>200000</v>
      </c>
      <c r="H5065" s="323">
        <v>20969352.050000001</v>
      </c>
      <c r="I5065" s="323">
        <v>20851052.050000001</v>
      </c>
      <c r="J5065" s="129" t="s">
        <v>3280</v>
      </c>
      <c r="K5065" s="42"/>
      <c r="L5065" s="42" t="s">
        <v>4489</v>
      </c>
      <c r="M5065" s="42" t="s">
        <v>3422</v>
      </c>
      <c r="N5065" s="42" t="s">
        <v>2423</v>
      </c>
      <c r="O5065" s="137" t="s">
        <v>3423</v>
      </c>
      <c r="P5065" s="42" t="s">
        <v>64</v>
      </c>
      <c r="Q5065" s="42" t="s">
        <v>65</v>
      </c>
      <c r="R5065" s="42">
        <v>1</v>
      </c>
      <c r="S5065" s="137" t="s">
        <v>2419</v>
      </c>
      <c r="T5065" s="62">
        <v>700878750</v>
      </c>
      <c r="U5065" s="62">
        <v>678133632.87</v>
      </c>
      <c r="Z5065" s="54" t="s">
        <v>68</v>
      </c>
      <c r="AA5065" s="42"/>
      <c r="AJ5065" s="42"/>
      <c r="AM5065" s="42"/>
      <c r="AN5065" s="42"/>
      <c r="AO5065" s="42"/>
      <c r="AP5065" s="42"/>
      <c r="AY5065" s="54">
        <v>0.34</v>
      </c>
      <c r="AZ5065" s="54" t="s">
        <v>84</v>
      </c>
      <c r="BA5065" s="54">
        <v>0.33389999999999997</v>
      </c>
      <c r="BB5065" s="50" t="s">
        <v>68</v>
      </c>
      <c r="BN5065" s="54" t="s">
        <v>4578</v>
      </c>
      <c r="BO5065" s="58" t="str">
        <f t="shared" si="79"/>
        <v>境内资产</v>
      </c>
      <c r="BP5065" s="58" t="str">
        <f>IF(M5065="",VLOOKUP(D5065,Sheet4!$A$1:$B$92,2,0),VLOOKUP(Q5065,Sheet4!$A$1:$B$92,2,0))</f>
        <v>保险资产管理产品</v>
      </c>
    </row>
    <row r="5066" spans="1:68" s="58" customFormat="1" ht="12.75" customHeight="1">
      <c r="A5066" s="64" t="s">
        <v>3281</v>
      </c>
      <c r="B5066" s="130" t="s">
        <v>3282</v>
      </c>
      <c r="C5066" s="255" t="s">
        <v>71</v>
      </c>
      <c r="D5066" s="245" t="s">
        <v>1154</v>
      </c>
      <c r="E5066" s="54" t="s">
        <v>3283</v>
      </c>
      <c r="F5066" s="54" t="s">
        <v>3284</v>
      </c>
      <c r="G5066" s="129">
        <v>100000</v>
      </c>
      <c r="H5066" s="323">
        <v>10192602.74</v>
      </c>
      <c r="I5066" s="323">
        <v>10310102.74</v>
      </c>
      <c r="J5066" s="129" t="s">
        <v>3434</v>
      </c>
      <c r="K5066" s="42"/>
      <c r="L5066" s="42" t="s">
        <v>4489</v>
      </c>
      <c r="M5066" s="42" t="s">
        <v>3422</v>
      </c>
      <c r="N5066" s="42" t="s">
        <v>2423</v>
      </c>
      <c r="O5066" s="137" t="s">
        <v>3423</v>
      </c>
      <c r="P5066" s="42" t="s">
        <v>64</v>
      </c>
      <c r="Q5066" s="42" t="s">
        <v>65</v>
      </c>
      <c r="R5066" s="42">
        <v>1</v>
      </c>
      <c r="S5066" s="137" t="s">
        <v>2419</v>
      </c>
      <c r="T5066" s="62">
        <v>700878750</v>
      </c>
      <c r="U5066" s="62">
        <v>678133632.87</v>
      </c>
      <c r="Z5066" s="54" t="s">
        <v>68</v>
      </c>
      <c r="AA5066" s="42"/>
      <c r="AJ5066" s="42"/>
      <c r="AM5066" s="42"/>
      <c r="AN5066" s="42"/>
      <c r="AO5066" s="42"/>
      <c r="AP5066" s="42"/>
      <c r="AY5066" s="54">
        <v>1.5</v>
      </c>
      <c r="AZ5066" s="54" t="s">
        <v>84</v>
      </c>
      <c r="BA5066" s="54">
        <v>1.4214</v>
      </c>
      <c r="BB5066" s="50" t="s">
        <v>68</v>
      </c>
      <c r="BN5066" s="54" t="s">
        <v>4578</v>
      </c>
      <c r="BO5066" s="58" t="str">
        <f t="shared" si="79"/>
        <v>境内资产</v>
      </c>
      <c r="BP5066" s="58" t="str">
        <f>IF(M5066="",VLOOKUP(D5066,Sheet4!$A$1:$B$92,2,0),VLOOKUP(Q5066,Sheet4!$A$1:$B$92,2,0))</f>
        <v>保险资产管理产品</v>
      </c>
    </row>
    <row r="5067" spans="1:68" s="58" customFormat="1" ht="12.75" customHeight="1">
      <c r="A5067" s="64" t="s">
        <v>3435</v>
      </c>
      <c r="B5067" s="130" t="s">
        <v>3436</v>
      </c>
      <c r="C5067" s="255" t="s">
        <v>71</v>
      </c>
      <c r="D5067" s="245" t="s">
        <v>1154</v>
      </c>
      <c r="E5067" s="54" t="s">
        <v>3437</v>
      </c>
      <c r="F5067" s="54" t="s">
        <v>1421</v>
      </c>
      <c r="G5067" s="129">
        <v>100000</v>
      </c>
      <c r="H5067" s="323">
        <v>10159200</v>
      </c>
      <c r="I5067" s="323">
        <v>10159200</v>
      </c>
      <c r="J5067" s="129" t="s">
        <v>3438</v>
      </c>
      <c r="K5067" s="42"/>
      <c r="L5067" s="42" t="s">
        <v>4489</v>
      </c>
      <c r="M5067" s="42" t="s">
        <v>3422</v>
      </c>
      <c r="N5067" s="42" t="s">
        <v>2423</v>
      </c>
      <c r="O5067" s="137" t="s">
        <v>3423</v>
      </c>
      <c r="P5067" s="42" t="s">
        <v>64</v>
      </c>
      <c r="Q5067" s="42" t="s">
        <v>65</v>
      </c>
      <c r="R5067" s="42">
        <v>1</v>
      </c>
      <c r="S5067" s="137" t="s">
        <v>2419</v>
      </c>
      <c r="T5067" s="62">
        <v>700878750</v>
      </c>
      <c r="U5067" s="62">
        <v>678133632.87</v>
      </c>
      <c r="Z5067" s="54" t="s">
        <v>68</v>
      </c>
      <c r="AA5067" s="42"/>
      <c r="AJ5067" s="42"/>
      <c r="AM5067" s="42"/>
      <c r="AN5067" s="42"/>
      <c r="AO5067" s="42"/>
      <c r="AP5067" s="42"/>
      <c r="AY5067" s="54">
        <v>1.6</v>
      </c>
      <c r="AZ5067" s="54" t="s">
        <v>84</v>
      </c>
      <c r="BA5067" s="54">
        <v>1.5226999999999999</v>
      </c>
      <c r="BB5067" s="50" t="s">
        <v>68</v>
      </c>
      <c r="BN5067" s="54" t="s">
        <v>4578</v>
      </c>
      <c r="BO5067" s="58" t="str">
        <f t="shared" si="79"/>
        <v>境内资产</v>
      </c>
      <c r="BP5067" s="58" t="str">
        <f>IF(M5067="",VLOOKUP(D5067,Sheet4!$A$1:$B$92,2,0),VLOOKUP(Q5067,Sheet4!$A$1:$B$92,2,0))</f>
        <v>保险资产管理产品</v>
      </c>
    </row>
    <row r="5068" spans="1:68" s="58" customFormat="1" ht="12.75" customHeight="1">
      <c r="A5068" s="64" t="s">
        <v>3286</v>
      </c>
      <c r="B5068" s="130" t="s">
        <v>3287</v>
      </c>
      <c r="C5068" s="255" t="s">
        <v>71</v>
      </c>
      <c r="D5068" s="245" t="s">
        <v>1154</v>
      </c>
      <c r="E5068" s="54" t="s">
        <v>3288</v>
      </c>
      <c r="F5068" s="54" t="s">
        <v>3289</v>
      </c>
      <c r="G5068" s="129">
        <v>200000</v>
      </c>
      <c r="H5068" s="323">
        <v>20158043.84</v>
      </c>
      <c r="I5068" s="323">
        <v>20464443.84</v>
      </c>
      <c r="J5068" s="129" t="s">
        <v>3290</v>
      </c>
      <c r="K5068" s="42"/>
      <c r="L5068" s="42" t="s">
        <v>4489</v>
      </c>
      <c r="M5068" s="42" t="s">
        <v>3422</v>
      </c>
      <c r="N5068" s="42" t="s">
        <v>2423</v>
      </c>
      <c r="O5068" s="137" t="s">
        <v>3423</v>
      </c>
      <c r="P5068" s="42" t="s">
        <v>64</v>
      </c>
      <c r="Q5068" s="42" t="s">
        <v>65</v>
      </c>
      <c r="R5068" s="42">
        <v>1</v>
      </c>
      <c r="S5068" s="137" t="s">
        <v>2419</v>
      </c>
      <c r="T5068" s="62">
        <v>700878750</v>
      </c>
      <c r="U5068" s="62">
        <v>678133632.87</v>
      </c>
      <c r="Z5068" s="54" t="s">
        <v>68</v>
      </c>
      <c r="AA5068" s="42"/>
      <c r="AJ5068" s="42"/>
      <c r="AM5068" s="42"/>
      <c r="AN5068" s="42"/>
      <c r="AO5068" s="42"/>
      <c r="AP5068" s="42"/>
      <c r="AY5068" s="54">
        <v>1.75</v>
      </c>
      <c r="AZ5068" s="54" t="s">
        <v>84</v>
      </c>
      <c r="BA5068" s="54">
        <v>1.6513</v>
      </c>
      <c r="BB5068" s="50" t="s">
        <v>68</v>
      </c>
      <c r="BN5068" s="54" t="s">
        <v>4578</v>
      </c>
      <c r="BO5068" s="58" t="str">
        <f t="shared" si="79"/>
        <v>境内资产</v>
      </c>
      <c r="BP5068" s="58" t="str">
        <f>IF(M5068="",VLOOKUP(D5068,Sheet4!$A$1:$B$92,2,0),VLOOKUP(Q5068,Sheet4!$A$1:$B$92,2,0))</f>
        <v>保险资产管理产品</v>
      </c>
    </row>
    <row r="5069" spans="1:68" s="58" customFormat="1" ht="12.75" customHeight="1">
      <c r="A5069" s="64" t="s">
        <v>3291</v>
      </c>
      <c r="B5069" s="130" t="s">
        <v>3292</v>
      </c>
      <c r="C5069" s="255" t="s">
        <v>71</v>
      </c>
      <c r="D5069" s="245" t="s">
        <v>72</v>
      </c>
      <c r="E5069" s="54" t="s">
        <v>3293</v>
      </c>
      <c r="F5069" s="54" t="s">
        <v>3294</v>
      </c>
      <c r="G5069" s="129">
        <v>200000</v>
      </c>
      <c r="H5069" s="323">
        <v>20408109.59</v>
      </c>
      <c r="I5069" s="323">
        <v>20812109.59</v>
      </c>
      <c r="J5069" s="129" t="s">
        <v>3295</v>
      </c>
      <c r="K5069" s="42"/>
      <c r="L5069" s="42" t="s">
        <v>4489</v>
      </c>
      <c r="M5069" s="42" t="s">
        <v>3422</v>
      </c>
      <c r="N5069" s="42" t="s">
        <v>2423</v>
      </c>
      <c r="O5069" s="137" t="s">
        <v>3423</v>
      </c>
      <c r="P5069" s="42" t="s">
        <v>64</v>
      </c>
      <c r="Q5069" s="42" t="s">
        <v>65</v>
      </c>
      <c r="R5069" s="42">
        <v>1</v>
      </c>
      <c r="S5069" s="137" t="s">
        <v>2419</v>
      </c>
      <c r="T5069" s="62">
        <v>700878750</v>
      </c>
      <c r="U5069" s="62">
        <v>678133632.87</v>
      </c>
      <c r="Z5069" s="54" t="s">
        <v>68</v>
      </c>
      <c r="AA5069" s="42"/>
      <c r="AJ5069" s="42"/>
      <c r="AM5069" s="42"/>
      <c r="AN5069" s="42"/>
      <c r="AO5069" s="42"/>
      <c r="AP5069" s="42"/>
      <c r="AY5069" s="54">
        <v>1.47</v>
      </c>
      <c r="AZ5069" s="54" t="s">
        <v>74</v>
      </c>
      <c r="BA5069" s="54">
        <v>1.3927</v>
      </c>
      <c r="BB5069" s="50" t="s">
        <v>68</v>
      </c>
      <c r="BN5069" s="54" t="s">
        <v>4578</v>
      </c>
      <c r="BO5069" s="58" t="str">
        <f t="shared" si="79"/>
        <v>境内资产</v>
      </c>
      <c r="BP5069" s="58" t="str">
        <f>IF(M5069="",VLOOKUP(D5069,Sheet4!$A$1:$B$92,2,0),VLOOKUP(Q5069,Sheet4!$A$1:$B$92,2,0))</f>
        <v>保险资产管理产品</v>
      </c>
    </row>
    <row r="5070" spans="1:68" s="58" customFormat="1" ht="12.75" customHeight="1">
      <c r="A5070" s="64" t="s">
        <v>3296</v>
      </c>
      <c r="B5070" s="130" t="s">
        <v>3297</v>
      </c>
      <c r="C5070" s="255" t="s">
        <v>71</v>
      </c>
      <c r="D5070" s="245" t="s">
        <v>1154</v>
      </c>
      <c r="E5070" s="54" t="s">
        <v>3298</v>
      </c>
      <c r="F5070" s="54" t="s">
        <v>3299</v>
      </c>
      <c r="G5070" s="129">
        <v>390000</v>
      </c>
      <c r="H5070" s="323">
        <v>39815180.82</v>
      </c>
      <c r="I5070" s="323">
        <v>39776580.82</v>
      </c>
      <c r="J5070" s="129" t="s">
        <v>3439</v>
      </c>
      <c r="K5070" s="42"/>
      <c r="L5070" s="42" t="s">
        <v>4489</v>
      </c>
      <c r="M5070" s="42" t="s">
        <v>3422</v>
      </c>
      <c r="N5070" s="42" t="s">
        <v>2423</v>
      </c>
      <c r="O5070" s="137" t="s">
        <v>3423</v>
      </c>
      <c r="P5070" s="42" t="s">
        <v>64</v>
      </c>
      <c r="Q5070" s="42" t="s">
        <v>65</v>
      </c>
      <c r="R5070" s="42">
        <v>1</v>
      </c>
      <c r="S5070" s="137" t="s">
        <v>2419</v>
      </c>
      <c r="T5070" s="62">
        <v>700878750</v>
      </c>
      <c r="U5070" s="62">
        <v>678133632.87</v>
      </c>
      <c r="Z5070" s="54" t="s">
        <v>68</v>
      </c>
      <c r="AA5070" s="42"/>
      <c r="AJ5070" s="42"/>
      <c r="AM5070" s="42"/>
      <c r="AN5070" s="42"/>
      <c r="AO5070" s="42"/>
      <c r="AP5070" s="42"/>
      <c r="AY5070" s="54">
        <v>0.56999999999999995</v>
      </c>
      <c r="AZ5070" s="54" t="s">
        <v>169</v>
      </c>
      <c r="BA5070" s="54">
        <v>0.55369999999999997</v>
      </c>
      <c r="BB5070" s="50" t="s">
        <v>68</v>
      </c>
      <c r="BN5070" s="54" t="s">
        <v>4578</v>
      </c>
      <c r="BO5070" s="58" t="str">
        <f t="shared" si="79"/>
        <v>境内资产</v>
      </c>
      <c r="BP5070" s="58" t="str">
        <f>IF(M5070="",VLOOKUP(D5070,Sheet4!$A$1:$B$92,2,0),VLOOKUP(Q5070,Sheet4!$A$1:$B$92,2,0))</f>
        <v>保险资产管理产品</v>
      </c>
    </row>
    <row r="5071" spans="1:68" s="58" customFormat="1" ht="12.75" customHeight="1">
      <c r="A5071" s="64" t="s">
        <v>3301</v>
      </c>
      <c r="B5071" s="130" t="s">
        <v>3302</v>
      </c>
      <c r="C5071" s="255" t="s">
        <v>71</v>
      </c>
      <c r="D5071" s="245" t="s">
        <v>1154</v>
      </c>
      <c r="E5071" s="54" t="s">
        <v>3303</v>
      </c>
      <c r="F5071" s="54" t="s">
        <v>1386</v>
      </c>
      <c r="G5071" s="129">
        <v>400000</v>
      </c>
      <c r="H5071" s="323">
        <v>38556454.799999997</v>
      </c>
      <c r="I5071" s="323">
        <v>37042454.799999997</v>
      </c>
      <c r="J5071" s="129" t="s">
        <v>3304</v>
      </c>
      <c r="K5071" s="42"/>
      <c r="L5071" s="42" t="s">
        <v>4489</v>
      </c>
      <c r="M5071" s="42" t="s">
        <v>3422</v>
      </c>
      <c r="N5071" s="42" t="s">
        <v>2423</v>
      </c>
      <c r="O5071" s="137" t="s">
        <v>3423</v>
      </c>
      <c r="P5071" s="42" t="s">
        <v>64</v>
      </c>
      <c r="Q5071" s="42" t="s">
        <v>65</v>
      </c>
      <c r="R5071" s="42">
        <v>1</v>
      </c>
      <c r="S5071" s="137" t="s">
        <v>2419</v>
      </c>
      <c r="T5071" s="62">
        <v>700878750</v>
      </c>
      <c r="U5071" s="62">
        <v>678133632.87</v>
      </c>
      <c r="Z5071" s="54" t="s">
        <v>68</v>
      </c>
      <c r="AA5071" s="42"/>
      <c r="AJ5071" s="42"/>
      <c r="AM5071" s="42"/>
      <c r="AN5071" s="42"/>
      <c r="AO5071" s="42"/>
      <c r="AP5071" s="42"/>
      <c r="AY5071" s="54">
        <v>2.97</v>
      </c>
      <c r="AZ5071" s="54" t="s">
        <v>169</v>
      </c>
      <c r="BA5071" s="54">
        <v>2.7641</v>
      </c>
      <c r="BB5071" s="50" t="s">
        <v>68</v>
      </c>
      <c r="BN5071" s="54" t="s">
        <v>4578</v>
      </c>
      <c r="BO5071" s="58" t="str">
        <f t="shared" si="79"/>
        <v>境内资产</v>
      </c>
      <c r="BP5071" s="58" t="str">
        <f>IF(M5071="",VLOOKUP(D5071,Sheet4!$A$1:$B$92,2,0),VLOOKUP(Q5071,Sheet4!$A$1:$B$92,2,0))</f>
        <v>保险资产管理产品</v>
      </c>
    </row>
    <row r="5072" spans="1:68" s="58" customFormat="1" ht="12.75" customHeight="1">
      <c r="A5072" s="64" t="s">
        <v>3305</v>
      </c>
      <c r="B5072" s="130" t="s">
        <v>3306</v>
      </c>
      <c r="C5072" s="257" t="s">
        <v>827</v>
      </c>
      <c r="D5072" s="243" t="s">
        <v>830</v>
      </c>
      <c r="E5072" s="54" t="s">
        <v>3307</v>
      </c>
      <c r="F5072" s="54" t="s">
        <v>3308</v>
      </c>
      <c r="G5072" s="129">
        <v>200000</v>
      </c>
      <c r="H5072" s="323">
        <v>20536421.920000002</v>
      </c>
      <c r="I5072" s="323">
        <v>20762421.920000002</v>
      </c>
      <c r="J5072" s="129" t="s">
        <v>3309</v>
      </c>
      <c r="K5072" s="42"/>
      <c r="L5072" s="42" t="s">
        <v>4489</v>
      </c>
      <c r="M5072" s="42" t="s">
        <v>3422</v>
      </c>
      <c r="N5072" s="42" t="s">
        <v>2423</v>
      </c>
      <c r="O5072" s="137" t="s">
        <v>3423</v>
      </c>
      <c r="P5072" s="42" t="s">
        <v>64</v>
      </c>
      <c r="Q5072" s="42" t="s">
        <v>65</v>
      </c>
      <c r="R5072" s="42">
        <v>1</v>
      </c>
      <c r="S5072" s="137" t="s">
        <v>2419</v>
      </c>
      <c r="T5072" s="62">
        <v>700878750</v>
      </c>
      <c r="U5072" s="62">
        <v>678133632.87</v>
      </c>
      <c r="Z5072" s="54" t="s">
        <v>68</v>
      </c>
      <c r="AA5072" s="42"/>
      <c r="AJ5072" s="42"/>
      <c r="AM5072" s="42"/>
      <c r="AN5072" s="42"/>
      <c r="AO5072" s="42"/>
      <c r="AP5072" s="42"/>
      <c r="AY5072" s="54">
        <v>1.39</v>
      </c>
      <c r="AZ5072" s="54" t="s">
        <v>84</v>
      </c>
      <c r="BA5072" s="54">
        <v>1.3059000000000001</v>
      </c>
      <c r="BB5072" s="50" t="s">
        <v>68</v>
      </c>
      <c r="BN5072" s="54" t="s">
        <v>4578</v>
      </c>
      <c r="BO5072" s="58" t="str">
        <f t="shared" si="79"/>
        <v>境内资产</v>
      </c>
      <c r="BP5072" s="58" t="str">
        <f>IF(M5072="",VLOOKUP(D5072,Sheet4!$A$1:$B$92,2,0),VLOOKUP(Q5072,Sheet4!$A$1:$B$92,2,0))</f>
        <v>保险资产管理产品</v>
      </c>
    </row>
    <row r="5073" spans="1:68" s="58" customFormat="1" ht="12.75" customHeight="1">
      <c r="A5073" s="64" t="s">
        <v>3310</v>
      </c>
      <c r="B5073" s="130" t="s">
        <v>3311</v>
      </c>
      <c r="C5073" s="255" t="s">
        <v>71</v>
      </c>
      <c r="D5073" s="245" t="s">
        <v>1154</v>
      </c>
      <c r="E5073" s="54" t="s">
        <v>3312</v>
      </c>
      <c r="F5073" s="54" t="s">
        <v>3313</v>
      </c>
      <c r="G5073" s="129">
        <v>300000</v>
      </c>
      <c r="H5073" s="323">
        <v>30773260.280000001</v>
      </c>
      <c r="I5073" s="323">
        <v>30773260.280000001</v>
      </c>
      <c r="J5073" s="129" t="s">
        <v>3314</v>
      </c>
      <c r="K5073" s="42"/>
      <c r="L5073" s="42" t="s">
        <v>4489</v>
      </c>
      <c r="M5073" s="42" t="s">
        <v>3422</v>
      </c>
      <c r="N5073" s="42" t="s">
        <v>2423</v>
      </c>
      <c r="O5073" s="137" t="s">
        <v>3423</v>
      </c>
      <c r="P5073" s="42" t="s">
        <v>64</v>
      </c>
      <c r="Q5073" s="42" t="s">
        <v>65</v>
      </c>
      <c r="R5073" s="42">
        <v>1</v>
      </c>
      <c r="S5073" s="137" t="s">
        <v>2419</v>
      </c>
      <c r="T5073" s="62">
        <v>700878750</v>
      </c>
      <c r="U5073" s="62">
        <v>678133632.87</v>
      </c>
      <c r="Z5073" s="54" t="s">
        <v>68</v>
      </c>
      <c r="AA5073" s="42"/>
      <c r="AJ5073" s="42"/>
      <c r="AM5073" s="42"/>
      <c r="AN5073" s="42"/>
      <c r="AO5073" s="42"/>
      <c r="AP5073" s="42"/>
      <c r="AY5073" s="54">
        <v>1.39</v>
      </c>
      <c r="AZ5073" s="54" t="s">
        <v>84</v>
      </c>
      <c r="BA5073" s="54">
        <v>1.3068</v>
      </c>
      <c r="BB5073" s="50" t="s">
        <v>68</v>
      </c>
      <c r="BN5073" s="54" t="s">
        <v>4578</v>
      </c>
      <c r="BO5073" s="58" t="str">
        <f t="shared" si="79"/>
        <v>境内资产</v>
      </c>
      <c r="BP5073" s="58" t="str">
        <f>IF(M5073="",VLOOKUP(D5073,Sheet4!$A$1:$B$92,2,0),VLOOKUP(Q5073,Sheet4!$A$1:$B$92,2,0))</f>
        <v>保险资产管理产品</v>
      </c>
    </row>
    <row r="5074" spans="1:68" s="58" customFormat="1" ht="12.75" customHeight="1">
      <c r="A5074" s="64" t="s">
        <v>3315</v>
      </c>
      <c r="B5074" s="130" t="s">
        <v>3316</v>
      </c>
      <c r="C5074" s="257" t="s">
        <v>827</v>
      </c>
      <c r="D5074" s="243" t="s">
        <v>830</v>
      </c>
      <c r="E5074" s="54" t="s">
        <v>3317</v>
      </c>
      <c r="F5074" s="54" t="s">
        <v>3318</v>
      </c>
      <c r="G5074" s="129">
        <v>300000</v>
      </c>
      <c r="H5074" s="323">
        <v>30831369.859999999</v>
      </c>
      <c r="I5074" s="323">
        <v>31260369.859999999</v>
      </c>
      <c r="J5074" s="129" t="s">
        <v>3319</v>
      </c>
      <c r="K5074" s="42"/>
      <c r="L5074" s="42" t="s">
        <v>4489</v>
      </c>
      <c r="M5074" s="42" t="s">
        <v>3422</v>
      </c>
      <c r="N5074" s="42" t="s">
        <v>2423</v>
      </c>
      <c r="O5074" s="137" t="s">
        <v>3423</v>
      </c>
      <c r="P5074" s="42" t="s">
        <v>64</v>
      </c>
      <c r="Q5074" s="42" t="s">
        <v>65</v>
      </c>
      <c r="R5074" s="42">
        <v>1</v>
      </c>
      <c r="S5074" s="137" t="s">
        <v>2419</v>
      </c>
      <c r="T5074" s="62">
        <v>700878750</v>
      </c>
      <c r="U5074" s="62">
        <v>678133632.87</v>
      </c>
      <c r="Z5074" s="54" t="s">
        <v>68</v>
      </c>
      <c r="AA5074" s="42"/>
      <c r="AJ5074" s="42"/>
      <c r="AM5074" s="42"/>
      <c r="AN5074" s="42"/>
      <c r="AO5074" s="42"/>
      <c r="AP5074" s="42"/>
      <c r="AY5074" s="54">
        <v>1.4</v>
      </c>
      <c r="AZ5074" s="54" t="s">
        <v>84</v>
      </c>
      <c r="BA5074" s="54">
        <v>1.3242</v>
      </c>
      <c r="BB5074" s="50" t="s">
        <v>68</v>
      </c>
      <c r="BN5074" s="54" t="s">
        <v>4578</v>
      </c>
      <c r="BO5074" s="58" t="str">
        <f t="shared" si="79"/>
        <v>境内资产</v>
      </c>
      <c r="BP5074" s="58" t="str">
        <f>IF(M5074="",VLOOKUP(D5074,Sheet4!$A$1:$B$92,2,0),VLOOKUP(Q5074,Sheet4!$A$1:$B$92,2,0))</f>
        <v>保险资产管理产品</v>
      </c>
    </row>
    <row r="5075" spans="1:68" s="58" customFormat="1" ht="12.75" customHeight="1">
      <c r="A5075" s="64" t="s">
        <v>3320</v>
      </c>
      <c r="B5075" s="130" t="s">
        <v>3321</v>
      </c>
      <c r="C5075" s="255" t="s">
        <v>71</v>
      </c>
      <c r="D5075" s="245" t="s">
        <v>1154</v>
      </c>
      <c r="E5075" s="54" t="s">
        <v>3322</v>
      </c>
      <c r="F5075" s="54" t="s">
        <v>896</v>
      </c>
      <c r="G5075" s="129">
        <v>400000</v>
      </c>
      <c r="H5075" s="323">
        <v>41041600</v>
      </c>
      <c r="I5075" s="323">
        <v>29841600</v>
      </c>
      <c r="J5075" s="129">
        <v>1041600</v>
      </c>
      <c r="K5075" s="42"/>
      <c r="L5075" s="42" t="s">
        <v>4489</v>
      </c>
      <c r="M5075" s="42" t="s">
        <v>3422</v>
      </c>
      <c r="N5075" s="42" t="s">
        <v>2423</v>
      </c>
      <c r="O5075" s="137" t="s">
        <v>3423</v>
      </c>
      <c r="P5075" s="42" t="s">
        <v>64</v>
      </c>
      <c r="Q5075" s="42" t="s">
        <v>65</v>
      </c>
      <c r="R5075" s="42">
        <v>1</v>
      </c>
      <c r="S5075" s="137" t="s">
        <v>2419</v>
      </c>
      <c r="T5075" s="62">
        <v>700878750</v>
      </c>
      <c r="U5075" s="62">
        <v>678133632.87</v>
      </c>
      <c r="Z5075" s="54" t="s">
        <v>68</v>
      </c>
      <c r="AA5075" s="42"/>
      <c r="AJ5075" s="42"/>
      <c r="AM5075" s="42"/>
      <c r="AN5075" s="42"/>
      <c r="AO5075" s="42"/>
      <c r="AP5075" s="42"/>
      <c r="AY5075" s="54">
        <v>1.41</v>
      </c>
      <c r="AZ5075" s="54" t="s">
        <v>169</v>
      </c>
      <c r="BA5075" s="54">
        <v>1.1732</v>
      </c>
      <c r="BB5075" s="50" t="s">
        <v>68</v>
      </c>
      <c r="BN5075" s="54" t="s">
        <v>4578</v>
      </c>
      <c r="BO5075" s="58" t="str">
        <f t="shared" si="79"/>
        <v>境内资产</v>
      </c>
      <c r="BP5075" s="58" t="str">
        <f>IF(M5075="",VLOOKUP(D5075,Sheet4!$A$1:$B$92,2,0),VLOOKUP(Q5075,Sheet4!$A$1:$B$92,2,0))</f>
        <v>保险资产管理产品</v>
      </c>
    </row>
    <row r="5076" spans="1:68" s="58" customFormat="1" ht="12.75" customHeight="1">
      <c r="A5076" s="64" t="s">
        <v>3324</v>
      </c>
      <c r="B5076" s="130" t="s">
        <v>3325</v>
      </c>
      <c r="C5076" s="255" t="s">
        <v>71</v>
      </c>
      <c r="D5076" s="245" t="s">
        <v>1154</v>
      </c>
      <c r="E5076" s="54" t="s">
        <v>3326</v>
      </c>
      <c r="F5076" s="54" t="s">
        <v>2894</v>
      </c>
      <c r="G5076" s="129">
        <v>200000</v>
      </c>
      <c r="H5076" s="323">
        <v>20430712.329999998</v>
      </c>
      <c r="I5076" s="323">
        <v>20570712.329999998</v>
      </c>
      <c r="J5076" s="129">
        <v>430712.33</v>
      </c>
      <c r="K5076" s="42"/>
      <c r="L5076" s="42" t="s">
        <v>4489</v>
      </c>
      <c r="M5076" s="42" t="s">
        <v>3422</v>
      </c>
      <c r="N5076" s="42" t="s">
        <v>2423</v>
      </c>
      <c r="O5076" s="137" t="s">
        <v>3423</v>
      </c>
      <c r="P5076" s="42" t="s">
        <v>64</v>
      </c>
      <c r="Q5076" s="42" t="s">
        <v>65</v>
      </c>
      <c r="R5076" s="42">
        <v>1</v>
      </c>
      <c r="S5076" s="137" t="s">
        <v>2419</v>
      </c>
      <c r="T5076" s="62">
        <v>700878750</v>
      </c>
      <c r="U5076" s="62">
        <v>678133632.87</v>
      </c>
      <c r="Z5076" s="54" t="s">
        <v>68</v>
      </c>
      <c r="AA5076" s="42"/>
      <c r="AJ5076" s="42"/>
      <c r="AM5076" s="42"/>
      <c r="AN5076" s="42"/>
      <c r="AO5076" s="42"/>
      <c r="AP5076" s="42"/>
      <c r="AY5076" s="54">
        <v>1.46</v>
      </c>
      <c r="AZ5076" s="54" t="s">
        <v>84</v>
      </c>
      <c r="BA5076" s="54">
        <v>1.3640000000000001</v>
      </c>
      <c r="BB5076" s="50" t="s">
        <v>68</v>
      </c>
      <c r="BN5076" s="54" t="s">
        <v>4578</v>
      </c>
      <c r="BO5076" s="58" t="str">
        <f t="shared" si="79"/>
        <v>境内资产</v>
      </c>
      <c r="BP5076" s="58" t="str">
        <f>IF(M5076="",VLOOKUP(D5076,Sheet4!$A$1:$B$92,2,0),VLOOKUP(Q5076,Sheet4!$A$1:$B$92,2,0))</f>
        <v>保险资产管理产品</v>
      </c>
    </row>
    <row r="5077" spans="1:68" s="58" customFormat="1" ht="12.75" customHeight="1">
      <c r="A5077" s="64" t="s">
        <v>3328</v>
      </c>
      <c r="B5077" s="130" t="s">
        <v>3329</v>
      </c>
      <c r="C5077" s="255" t="s">
        <v>71</v>
      </c>
      <c r="D5077" s="245" t="s">
        <v>1154</v>
      </c>
      <c r="E5077" s="54" t="s">
        <v>3330</v>
      </c>
      <c r="F5077" s="54" t="s">
        <v>423</v>
      </c>
      <c r="G5077" s="129">
        <v>500000</v>
      </c>
      <c r="H5077" s="323">
        <v>51013041.100000001</v>
      </c>
      <c r="I5077" s="323">
        <v>51013041.100000001</v>
      </c>
      <c r="J5077" s="129">
        <v>1133041.1000000001</v>
      </c>
      <c r="K5077" s="42"/>
      <c r="L5077" s="42" t="s">
        <v>4489</v>
      </c>
      <c r="M5077" s="42" t="s">
        <v>3422</v>
      </c>
      <c r="N5077" s="42" t="s">
        <v>2423</v>
      </c>
      <c r="O5077" s="137" t="s">
        <v>3423</v>
      </c>
      <c r="P5077" s="42" t="s">
        <v>64</v>
      </c>
      <c r="Q5077" s="42" t="s">
        <v>65</v>
      </c>
      <c r="R5077" s="42">
        <v>1</v>
      </c>
      <c r="S5077" s="137" t="s">
        <v>2419</v>
      </c>
      <c r="T5077" s="62">
        <v>700878750</v>
      </c>
      <c r="U5077" s="62">
        <v>678133632.87</v>
      </c>
      <c r="Z5077" s="54" t="s">
        <v>68</v>
      </c>
      <c r="AA5077" s="42"/>
      <c r="AJ5077" s="42"/>
      <c r="AM5077" s="42"/>
      <c r="AN5077" s="42"/>
      <c r="AO5077" s="42"/>
      <c r="AP5077" s="42"/>
      <c r="AY5077" s="54">
        <v>1.47</v>
      </c>
      <c r="AZ5077" s="54" t="s">
        <v>169</v>
      </c>
      <c r="BA5077" s="54">
        <v>1.3429</v>
      </c>
      <c r="BB5077" s="50" t="s">
        <v>68</v>
      </c>
      <c r="BN5077" s="54" t="s">
        <v>4578</v>
      </c>
      <c r="BO5077" s="58" t="str">
        <f t="shared" si="79"/>
        <v>境内资产</v>
      </c>
      <c r="BP5077" s="58" t="str">
        <f>IF(M5077="",VLOOKUP(D5077,Sheet4!$A$1:$B$92,2,0),VLOOKUP(Q5077,Sheet4!$A$1:$B$92,2,0))</f>
        <v>保险资产管理产品</v>
      </c>
    </row>
    <row r="5078" spans="1:68" s="58" customFormat="1" ht="12.75" customHeight="1">
      <c r="A5078" s="64" t="s">
        <v>3332</v>
      </c>
      <c r="B5078" s="130" t="s">
        <v>3333</v>
      </c>
      <c r="C5078" s="255" t="s">
        <v>71</v>
      </c>
      <c r="D5078" s="245" t="s">
        <v>1154</v>
      </c>
      <c r="E5078" s="54" t="s">
        <v>3334</v>
      </c>
      <c r="F5078" s="54" t="s">
        <v>3335</v>
      </c>
      <c r="G5078" s="129">
        <v>200000</v>
      </c>
      <c r="H5078" s="323">
        <v>20391189.039999999</v>
      </c>
      <c r="I5078" s="323">
        <v>20523189.039999999</v>
      </c>
      <c r="J5078" s="129">
        <v>391189.04</v>
      </c>
      <c r="K5078" s="42"/>
      <c r="L5078" s="42" t="s">
        <v>4489</v>
      </c>
      <c r="M5078" s="42" t="s">
        <v>3422</v>
      </c>
      <c r="N5078" s="42" t="s">
        <v>2423</v>
      </c>
      <c r="O5078" s="137" t="s">
        <v>3423</v>
      </c>
      <c r="P5078" s="42" t="s">
        <v>64</v>
      </c>
      <c r="Q5078" s="42" t="s">
        <v>65</v>
      </c>
      <c r="R5078" s="42">
        <v>1</v>
      </c>
      <c r="S5078" s="137" t="s">
        <v>2419</v>
      </c>
      <c r="T5078" s="62">
        <v>700878750</v>
      </c>
      <c r="U5078" s="62">
        <v>678133632.87</v>
      </c>
      <c r="Z5078" s="54" t="s">
        <v>68</v>
      </c>
      <c r="AA5078" s="42"/>
      <c r="AJ5078" s="42"/>
      <c r="AM5078" s="42"/>
      <c r="AN5078" s="42"/>
      <c r="AO5078" s="42"/>
      <c r="AP5078" s="42"/>
      <c r="AY5078" s="54">
        <v>1.5</v>
      </c>
      <c r="AZ5078" s="54" t="s">
        <v>3421</v>
      </c>
      <c r="BA5078" s="54">
        <v>1.4159999999999999</v>
      </c>
      <c r="BB5078" s="50" t="s">
        <v>68</v>
      </c>
      <c r="BN5078" s="54" t="s">
        <v>4578</v>
      </c>
      <c r="BO5078" s="58" t="str">
        <f t="shared" si="79"/>
        <v>境内资产</v>
      </c>
      <c r="BP5078" s="58" t="str">
        <f>IF(M5078="",VLOOKUP(D5078,Sheet4!$A$1:$B$92,2,0),VLOOKUP(Q5078,Sheet4!$A$1:$B$92,2,0))</f>
        <v>保险资产管理产品</v>
      </c>
    </row>
    <row r="5079" spans="1:68" s="58" customFormat="1" ht="12.75" customHeight="1">
      <c r="A5079" s="64" t="s">
        <v>3337</v>
      </c>
      <c r="B5079" s="130" t="s">
        <v>3338</v>
      </c>
      <c r="C5079" s="255" t="s">
        <v>71</v>
      </c>
      <c r="D5079" s="245" t="s">
        <v>1154</v>
      </c>
      <c r="E5079" s="54" t="s">
        <v>3339</v>
      </c>
      <c r="F5079" s="54" t="s">
        <v>3299</v>
      </c>
      <c r="G5079" s="129">
        <v>400000</v>
      </c>
      <c r="H5079" s="323">
        <v>40909148.770000003</v>
      </c>
      <c r="I5079" s="323">
        <v>40909148.770000003</v>
      </c>
      <c r="J5079" s="129">
        <v>936328.77</v>
      </c>
      <c r="K5079" s="42"/>
      <c r="L5079" s="42" t="s">
        <v>4489</v>
      </c>
      <c r="M5079" s="42" t="s">
        <v>3422</v>
      </c>
      <c r="N5079" s="42" t="s">
        <v>2423</v>
      </c>
      <c r="O5079" s="137" t="s">
        <v>3423</v>
      </c>
      <c r="P5079" s="42" t="s">
        <v>64</v>
      </c>
      <c r="Q5079" s="42" t="s">
        <v>65</v>
      </c>
      <c r="R5079" s="42">
        <v>1</v>
      </c>
      <c r="S5079" s="137" t="s">
        <v>2419</v>
      </c>
      <c r="T5079" s="62">
        <v>700878750</v>
      </c>
      <c r="U5079" s="62">
        <v>678133632.87</v>
      </c>
      <c r="Z5079" s="54" t="s">
        <v>68</v>
      </c>
      <c r="AA5079" s="42"/>
      <c r="AJ5079" s="42"/>
      <c r="AM5079" s="42"/>
      <c r="AN5079" s="42"/>
      <c r="AO5079" s="42"/>
      <c r="AP5079" s="42"/>
      <c r="AY5079" s="54">
        <v>1.52</v>
      </c>
      <c r="AZ5079" s="54" t="s">
        <v>169</v>
      </c>
      <c r="BA5079" s="54">
        <v>1.3709</v>
      </c>
      <c r="BB5079" s="50" t="s">
        <v>68</v>
      </c>
      <c r="BN5079" s="54" t="s">
        <v>4578</v>
      </c>
      <c r="BO5079" s="58" t="str">
        <f t="shared" si="79"/>
        <v>境内资产</v>
      </c>
      <c r="BP5079" s="58" t="str">
        <f>IF(M5079="",VLOOKUP(D5079,Sheet4!$A$1:$B$92,2,0),VLOOKUP(Q5079,Sheet4!$A$1:$B$92,2,0))</f>
        <v>保险资产管理产品</v>
      </c>
    </row>
    <row r="5080" spans="1:68" s="58" customFormat="1" ht="12.75" customHeight="1">
      <c r="A5080" s="64" t="s">
        <v>3341</v>
      </c>
      <c r="B5080" s="130" t="s">
        <v>3342</v>
      </c>
      <c r="C5080" s="255" t="s">
        <v>71</v>
      </c>
      <c r="D5080" s="245" t="s">
        <v>1154</v>
      </c>
      <c r="E5080" s="54" t="s">
        <v>3343</v>
      </c>
      <c r="F5080" s="54" t="s">
        <v>3313</v>
      </c>
      <c r="G5080" s="129">
        <v>200000</v>
      </c>
      <c r="H5080" s="323">
        <v>20392522.370000001</v>
      </c>
      <c r="I5080" s="323">
        <v>20511589.039999999</v>
      </c>
      <c r="J5080" s="129">
        <v>411589.04</v>
      </c>
      <c r="K5080" s="42"/>
      <c r="L5080" s="42" t="s">
        <v>4489</v>
      </c>
      <c r="M5080" s="42" t="s">
        <v>3422</v>
      </c>
      <c r="N5080" s="42" t="s">
        <v>2423</v>
      </c>
      <c r="O5080" s="137" t="s">
        <v>3423</v>
      </c>
      <c r="P5080" s="42" t="s">
        <v>64</v>
      </c>
      <c r="Q5080" s="42" t="s">
        <v>65</v>
      </c>
      <c r="R5080" s="42">
        <v>1</v>
      </c>
      <c r="S5080" s="137" t="s">
        <v>2419</v>
      </c>
      <c r="T5080" s="62">
        <v>700878750</v>
      </c>
      <c r="U5080" s="62">
        <v>678133632.87</v>
      </c>
      <c r="Z5080" s="54" t="s">
        <v>68</v>
      </c>
      <c r="AA5080" s="42"/>
      <c r="AJ5080" s="42"/>
      <c r="AM5080" s="42"/>
      <c r="AN5080" s="42"/>
      <c r="AO5080" s="42"/>
      <c r="AP5080" s="42"/>
      <c r="AY5080" s="54">
        <v>1.51</v>
      </c>
      <c r="AZ5080" s="54" t="s">
        <v>84</v>
      </c>
      <c r="BA5080" s="54">
        <v>1.4207000000000001</v>
      </c>
      <c r="BB5080" s="50" t="s">
        <v>68</v>
      </c>
      <c r="BN5080" s="54" t="s">
        <v>4578</v>
      </c>
      <c r="BO5080" s="58" t="str">
        <f t="shared" si="79"/>
        <v>境内资产</v>
      </c>
      <c r="BP5080" s="58" t="str">
        <f>IF(M5080="",VLOOKUP(D5080,Sheet4!$A$1:$B$92,2,0),VLOOKUP(Q5080,Sheet4!$A$1:$B$92,2,0))</f>
        <v>保险资产管理产品</v>
      </c>
    </row>
    <row r="5081" spans="1:68" s="58" customFormat="1" ht="12.75" customHeight="1">
      <c r="A5081" s="64" t="s">
        <v>3345</v>
      </c>
      <c r="B5081" s="130" t="s">
        <v>3346</v>
      </c>
      <c r="C5081" s="255" t="s">
        <v>71</v>
      </c>
      <c r="D5081" s="245" t="s">
        <v>1154</v>
      </c>
      <c r="E5081" s="54" t="s">
        <v>3347</v>
      </c>
      <c r="F5081" s="54" t="s">
        <v>896</v>
      </c>
      <c r="G5081" s="129">
        <v>100000</v>
      </c>
      <c r="H5081" s="323">
        <v>10201246.58</v>
      </c>
      <c r="I5081" s="323">
        <v>7500246.5800000001</v>
      </c>
      <c r="J5081" s="129">
        <v>201246.58</v>
      </c>
      <c r="K5081" s="42"/>
      <c r="L5081" s="42" t="s">
        <v>4489</v>
      </c>
      <c r="M5081" s="42" t="s">
        <v>3422</v>
      </c>
      <c r="N5081" s="42" t="s">
        <v>2423</v>
      </c>
      <c r="O5081" s="137" t="s">
        <v>3423</v>
      </c>
      <c r="P5081" s="42" t="s">
        <v>64</v>
      </c>
      <c r="Q5081" s="42" t="s">
        <v>65</v>
      </c>
      <c r="R5081" s="42">
        <v>1</v>
      </c>
      <c r="S5081" s="137" t="s">
        <v>2419</v>
      </c>
      <c r="T5081" s="62">
        <v>700878750</v>
      </c>
      <c r="U5081" s="62">
        <v>678133632.87</v>
      </c>
      <c r="Z5081" s="54" t="s">
        <v>68</v>
      </c>
      <c r="AA5081" s="42"/>
      <c r="AJ5081" s="42"/>
      <c r="AM5081" s="42"/>
      <c r="AN5081" s="42"/>
      <c r="AO5081" s="42"/>
      <c r="AP5081" s="42"/>
      <c r="AY5081" s="54">
        <v>1.52</v>
      </c>
      <c r="AZ5081" s="54" t="s">
        <v>169</v>
      </c>
      <c r="BA5081" s="54">
        <v>1.276</v>
      </c>
      <c r="BB5081" s="50" t="s">
        <v>68</v>
      </c>
      <c r="BN5081" s="54" t="s">
        <v>4578</v>
      </c>
      <c r="BO5081" s="58" t="str">
        <f t="shared" si="79"/>
        <v>境内资产</v>
      </c>
      <c r="BP5081" s="58" t="str">
        <f>IF(M5081="",VLOOKUP(D5081,Sheet4!$A$1:$B$92,2,0),VLOOKUP(Q5081,Sheet4!$A$1:$B$92,2,0))</f>
        <v>保险资产管理产品</v>
      </c>
    </row>
    <row r="5082" spans="1:68" s="58" customFormat="1" ht="12.75" customHeight="1">
      <c r="A5082" s="64" t="s">
        <v>3349</v>
      </c>
      <c r="B5082" s="130" t="s">
        <v>3350</v>
      </c>
      <c r="C5082" s="255" t="s">
        <v>71</v>
      </c>
      <c r="D5082" s="245" t="s">
        <v>1154</v>
      </c>
      <c r="E5082" s="54" t="s">
        <v>3351</v>
      </c>
      <c r="F5082" s="54" t="s">
        <v>3352</v>
      </c>
      <c r="G5082" s="129">
        <v>300000</v>
      </c>
      <c r="H5082" s="323">
        <v>30578564.390000001</v>
      </c>
      <c r="I5082" s="323">
        <v>30578564.390000001</v>
      </c>
      <c r="J5082" s="129">
        <v>578564.39</v>
      </c>
      <c r="K5082" s="42"/>
      <c r="L5082" s="42" t="s">
        <v>4489</v>
      </c>
      <c r="M5082" s="42" t="s">
        <v>3422</v>
      </c>
      <c r="N5082" s="42" t="s">
        <v>2423</v>
      </c>
      <c r="O5082" s="137" t="s">
        <v>3423</v>
      </c>
      <c r="P5082" s="42" t="s">
        <v>64</v>
      </c>
      <c r="Q5082" s="42" t="s">
        <v>65</v>
      </c>
      <c r="R5082" s="42">
        <v>1</v>
      </c>
      <c r="S5082" s="137" t="s">
        <v>2419</v>
      </c>
      <c r="T5082" s="62">
        <v>700878750</v>
      </c>
      <c r="U5082" s="62">
        <v>678133632.87</v>
      </c>
      <c r="Z5082" s="54" t="s">
        <v>68</v>
      </c>
      <c r="AA5082" s="42"/>
      <c r="AJ5082" s="42"/>
      <c r="AM5082" s="42"/>
      <c r="AN5082" s="42"/>
      <c r="AO5082" s="42"/>
      <c r="AP5082" s="42"/>
      <c r="AY5082" s="54">
        <v>1.55</v>
      </c>
      <c r="AZ5082" s="54" t="s">
        <v>169</v>
      </c>
      <c r="BA5082" s="54">
        <v>1.4359</v>
      </c>
      <c r="BB5082" s="50" t="s">
        <v>68</v>
      </c>
      <c r="BN5082" s="54" t="s">
        <v>4578</v>
      </c>
      <c r="BO5082" s="58" t="str">
        <f t="shared" si="79"/>
        <v>境内资产</v>
      </c>
      <c r="BP5082" s="58" t="str">
        <f>IF(M5082="",VLOOKUP(D5082,Sheet4!$A$1:$B$92,2,0),VLOOKUP(Q5082,Sheet4!$A$1:$B$92,2,0))</f>
        <v>保险资产管理产品</v>
      </c>
    </row>
    <row r="5083" spans="1:68" s="58" customFormat="1" ht="12.75" customHeight="1">
      <c r="A5083" s="64" t="s">
        <v>3354</v>
      </c>
      <c r="B5083" s="130" t="s">
        <v>3355</v>
      </c>
      <c r="C5083" s="252" t="s">
        <v>827</v>
      </c>
      <c r="D5083" s="252" t="s">
        <v>830</v>
      </c>
      <c r="E5083" s="54" t="s">
        <v>3356</v>
      </c>
      <c r="F5083" s="54" t="s">
        <v>1896</v>
      </c>
      <c r="G5083" s="129">
        <v>200000</v>
      </c>
      <c r="H5083" s="323">
        <v>20513435.620000001</v>
      </c>
      <c r="I5083" s="323">
        <v>20713435.620000001</v>
      </c>
      <c r="J5083" s="129">
        <v>513435.62</v>
      </c>
      <c r="K5083" s="42"/>
      <c r="L5083" s="42" t="s">
        <v>4489</v>
      </c>
      <c r="M5083" s="42" t="s">
        <v>3422</v>
      </c>
      <c r="N5083" s="42" t="s">
        <v>2423</v>
      </c>
      <c r="O5083" s="137" t="s">
        <v>3423</v>
      </c>
      <c r="P5083" s="42" t="s">
        <v>64</v>
      </c>
      <c r="Q5083" s="42" t="s">
        <v>65</v>
      </c>
      <c r="R5083" s="42">
        <v>1</v>
      </c>
      <c r="S5083" s="137" t="s">
        <v>2419</v>
      </c>
      <c r="T5083" s="62">
        <v>700878750</v>
      </c>
      <c r="U5083" s="62">
        <v>678133632.87</v>
      </c>
      <c r="Z5083" s="42"/>
      <c r="AA5083" s="42"/>
      <c r="AJ5083" s="42"/>
      <c r="AM5083" s="42"/>
      <c r="AN5083" s="42"/>
      <c r="AO5083" s="42"/>
      <c r="AP5083" s="42"/>
      <c r="AY5083" s="54">
        <v>2.21</v>
      </c>
      <c r="AZ5083" s="54" t="s">
        <v>74</v>
      </c>
      <c r="BA5083" s="54">
        <v>2.0569000000000002</v>
      </c>
      <c r="BB5083" s="50" t="s">
        <v>68</v>
      </c>
      <c r="BN5083" s="54" t="s">
        <v>4578</v>
      </c>
      <c r="BO5083" s="58" t="str">
        <f t="shared" si="79"/>
        <v>境内资产</v>
      </c>
      <c r="BP5083" s="58" t="str">
        <f>IF(M5083="",VLOOKUP(D5083,Sheet4!$A$1:$B$92,2,0),VLOOKUP(Q5083,Sheet4!$A$1:$B$92,2,0))</f>
        <v>保险资产管理产品</v>
      </c>
    </row>
    <row r="5084" spans="1:68" s="58" customFormat="1" ht="12.75" customHeight="1">
      <c r="A5084" s="64" t="s">
        <v>3358</v>
      </c>
      <c r="B5084" s="130" t="s">
        <v>3359</v>
      </c>
      <c r="C5084" s="252" t="s">
        <v>827</v>
      </c>
      <c r="D5084" s="252" t="s">
        <v>830</v>
      </c>
      <c r="E5084" s="54" t="s">
        <v>3360</v>
      </c>
      <c r="F5084" s="54" t="s">
        <v>1896</v>
      </c>
      <c r="G5084" s="129">
        <v>200000</v>
      </c>
      <c r="H5084" s="323">
        <v>20468427.399999999</v>
      </c>
      <c r="I5084" s="323">
        <v>22068427.399999999</v>
      </c>
      <c r="J5084" s="129">
        <v>468427.4</v>
      </c>
      <c r="K5084" s="42"/>
      <c r="L5084" s="42" t="s">
        <v>4489</v>
      </c>
      <c r="M5084" s="42" t="s">
        <v>3422</v>
      </c>
      <c r="N5084" s="42" t="s">
        <v>2423</v>
      </c>
      <c r="O5084" s="137" t="s">
        <v>3423</v>
      </c>
      <c r="P5084" s="42" t="s">
        <v>64</v>
      </c>
      <c r="Q5084" s="42" t="s">
        <v>65</v>
      </c>
      <c r="R5084" s="42">
        <v>1</v>
      </c>
      <c r="S5084" s="137" t="s">
        <v>2419</v>
      </c>
      <c r="T5084" s="62">
        <v>700878750</v>
      </c>
      <c r="U5084" s="62">
        <v>678133632.87</v>
      </c>
      <c r="Z5084" s="42"/>
      <c r="AA5084" s="42"/>
      <c r="AJ5084" s="42"/>
      <c r="AM5084" s="42"/>
      <c r="AN5084" s="42"/>
      <c r="AO5084" s="42"/>
      <c r="AP5084" s="42"/>
      <c r="AY5084" s="54">
        <v>2.13</v>
      </c>
      <c r="AZ5084" s="54" t="s">
        <v>74</v>
      </c>
      <c r="BA5084" s="54">
        <v>1.9899</v>
      </c>
      <c r="BB5084" s="50" t="s">
        <v>68</v>
      </c>
      <c r="BN5084" s="54" t="s">
        <v>4578</v>
      </c>
      <c r="BO5084" s="58" t="str">
        <f t="shared" si="79"/>
        <v>境内资产</v>
      </c>
      <c r="BP5084" s="58" t="str">
        <f>IF(M5084="",VLOOKUP(D5084,Sheet4!$A$1:$B$92,2,0),VLOOKUP(Q5084,Sheet4!$A$1:$B$92,2,0))</f>
        <v>保险资产管理产品</v>
      </c>
    </row>
    <row r="5085" spans="1:68" s="58" customFormat="1" ht="12.75" customHeight="1">
      <c r="A5085" s="64" t="s">
        <v>3440</v>
      </c>
      <c r="B5085" s="130" t="s">
        <v>3441</v>
      </c>
      <c r="C5085" s="252" t="s">
        <v>827</v>
      </c>
      <c r="D5085" s="252" t="s">
        <v>830</v>
      </c>
      <c r="E5085" s="54" t="s">
        <v>3442</v>
      </c>
      <c r="F5085" s="54" t="s">
        <v>1669</v>
      </c>
      <c r="G5085" s="129">
        <v>200000</v>
      </c>
      <c r="H5085" s="323">
        <v>20410679.449999999</v>
      </c>
      <c r="I5085" s="323">
        <v>22410679.449999999</v>
      </c>
      <c r="J5085" s="129">
        <v>410679.45</v>
      </c>
      <c r="K5085" s="42"/>
      <c r="L5085" s="42" t="s">
        <v>4489</v>
      </c>
      <c r="M5085" s="42" t="s">
        <v>3422</v>
      </c>
      <c r="N5085" s="42" t="s">
        <v>2423</v>
      </c>
      <c r="O5085" s="137" t="s">
        <v>3423</v>
      </c>
      <c r="P5085" s="42" t="s">
        <v>64</v>
      </c>
      <c r="Q5085" s="42" t="s">
        <v>65</v>
      </c>
      <c r="R5085" s="42">
        <v>1</v>
      </c>
      <c r="S5085" s="137" t="s">
        <v>2419</v>
      </c>
      <c r="T5085" s="62">
        <v>700878750</v>
      </c>
      <c r="U5085" s="62">
        <v>678133632.87</v>
      </c>
      <c r="Z5085" s="42"/>
      <c r="AA5085" s="42"/>
      <c r="AJ5085" s="42"/>
      <c r="AM5085" s="42"/>
      <c r="AN5085" s="42"/>
      <c r="AO5085" s="42"/>
      <c r="AP5085" s="42"/>
      <c r="AY5085" s="54">
        <v>2.3199999999999998</v>
      </c>
      <c r="AZ5085" s="54" t="s">
        <v>74</v>
      </c>
      <c r="BA5085" s="54">
        <v>2.1736</v>
      </c>
      <c r="BB5085" s="50" t="s">
        <v>68</v>
      </c>
      <c r="BN5085" s="54" t="s">
        <v>4578</v>
      </c>
      <c r="BO5085" s="58" t="str">
        <f t="shared" si="79"/>
        <v>境内资产</v>
      </c>
      <c r="BP5085" s="58" t="str">
        <f>IF(M5085="",VLOOKUP(D5085,Sheet4!$A$1:$B$92,2,0),VLOOKUP(Q5085,Sheet4!$A$1:$B$92,2,0))</f>
        <v>保险资产管理产品</v>
      </c>
    </row>
    <row r="5086" spans="1:68" s="58" customFormat="1" ht="12.75" customHeight="1">
      <c r="A5086" s="64" t="s">
        <v>3362</v>
      </c>
      <c r="B5086" s="130" t="s">
        <v>3363</v>
      </c>
      <c r="C5086" s="252" t="s">
        <v>827</v>
      </c>
      <c r="D5086" s="252" t="s">
        <v>829</v>
      </c>
      <c r="E5086" s="54" t="s">
        <v>3364</v>
      </c>
      <c r="F5086" s="54" t="s">
        <v>3365</v>
      </c>
      <c r="G5086" s="129">
        <v>200000</v>
      </c>
      <c r="H5086" s="323">
        <v>20940536.030000001</v>
      </c>
      <c r="I5086" s="323">
        <v>21108266.030000001</v>
      </c>
      <c r="J5086" s="129">
        <v>153150.68</v>
      </c>
      <c r="K5086" s="42"/>
      <c r="L5086" s="42" t="s">
        <v>4489</v>
      </c>
      <c r="M5086" s="42" t="s">
        <v>3422</v>
      </c>
      <c r="N5086" s="42" t="s">
        <v>2423</v>
      </c>
      <c r="O5086" s="137" t="s">
        <v>3423</v>
      </c>
      <c r="P5086" s="42" t="s">
        <v>64</v>
      </c>
      <c r="Q5086" s="42" t="s">
        <v>65</v>
      </c>
      <c r="R5086" s="42">
        <v>1</v>
      </c>
      <c r="S5086" s="137" t="s">
        <v>2419</v>
      </c>
      <c r="T5086" s="62">
        <v>700878750</v>
      </c>
      <c r="U5086" s="62">
        <v>678133632.87</v>
      </c>
      <c r="Z5086" s="42"/>
      <c r="AA5086" s="42"/>
      <c r="AJ5086" s="42"/>
      <c r="AM5086" s="42"/>
      <c r="AN5086" s="42"/>
      <c r="AO5086" s="42"/>
      <c r="AP5086" s="42"/>
      <c r="AY5086" s="54">
        <v>3.38</v>
      </c>
      <c r="AZ5086" s="54" t="s">
        <v>169</v>
      </c>
      <c r="BA5086" s="54">
        <v>3.0247999999999999</v>
      </c>
      <c r="BB5086" s="50" t="s">
        <v>68</v>
      </c>
      <c r="BN5086" s="54" t="s">
        <v>4578</v>
      </c>
      <c r="BO5086" s="58" t="str">
        <f t="shared" si="79"/>
        <v>境内资产</v>
      </c>
      <c r="BP5086" s="58" t="str">
        <f>IF(M5086="",VLOOKUP(D5086,Sheet4!$A$1:$B$92,2,0),VLOOKUP(Q5086,Sheet4!$A$1:$B$92,2,0))</f>
        <v>保险资产管理产品</v>
      </c>
    </row>
    <row r="5087" spans="1:68" s="58" customFormat="1" ht="12.75" customHeight="1">
      <c r="A5087" s="64" t="s">
        <v>3367</v>
      </c>
      <c r="B5087" s="130" t="s">
        <v>3368</v>
      </c>
      <c r="C5087" s="252" t="s">
        <v>827</v>
      </c>
      <c r="D5087" s="252" t="s">
        <v>829</v>
      </c>
      <c r="E5087" s="54" t="s">
        <v>3369</v>
      </c>
      <c r="F5087" s="54" t="s">
        <v>3370</v>
      </c>
      <c r="G5087" s="129">
        <v>200000</v>
      </c>
      <c r="H5087" s="323">
        <v>21031078.079999998</v>
      </c>
      <c r="I5087" s="323">
        <v>21084978.079999998</v>
      </c>
      <c r="J5087" s="129">
        <v>81534.25</v>
      </c>
      <c r="K5087" s="42"/>
      <c r="L5087" s="42" t="s">
        <v>4489</v>
      </c>
      <c r="M5087" s="42" t="s">
        <v>3422</v>
      </c>
      <c r="N5087" s="42" t="s">
        <v>2423</v>
      </c>
      <c r="O5087" s="137" t="s">
        <v>3423</v>
      </c>
      <c r="P5087" s="42" t="s">
        <v>64</v>
      </c>
      <c r="Q5087" s="42" t="s">
        <v>65</v>
      </c>
      <c r="R5087" s="42">
        <v>1</v>
      </c>
      <c r="S5087" s="137" t="s">
        <v>2419</v>
      </c>
      <c r="T5087" s="62">
        <v>700878750</v>
      </c>
      <c r="U5087" s="62">
        <v>678133632.87</v>
      </c>
      <c r="Z5087" s="42"/>
      <c r="AA5087" s="42"/>
      <c r="AJ5087" s="42"/>
      <c r="AM5087" s="42"/>
      <c r="AN5087" s="42"/>
      <c r="AO5087" s="42"/>
      <c r="AP5087" s="42"/>
      <c r="AY5087" s="54">
        <v>3.65</v>
      </c>
      <c r="AZ5087" s="54" t="s">
        <v>169</v>
      </c>
      <c r="BA5087" s="54">
        <v>3.2601</v>
      </c>
      <c r="BB5087" s="50" t="s">
        <v>68</v>
      </c>
      <c r="BN5087" s="54" t="s">
        <v>4578</v>
      </c>
      <c r="BO5087" s="58" t="str">
        <f t="shared" si="79"/>
        <v>境内资产</v>
      </c>
      <c r="BP5087" s="58" t="str">
        <f>IF(M5087="",VLOOKUP(D5087,Sheet4!$A$1:$B$92,2,0),VLOOKUP(Q5087,Sheet4!$A$1:$B$92,2,0))</f>
        <v>保险资产管理产品</v>
      </c>
    </row>
    <row r="5088" spans="1:68" s="58" customFormat="1" ht="12.75" customHeight="1">
      <c r="A5088" s="64" t="s">
        <v>3372</v>
      </c>
      <c r="B5088" s="130" t="s">
        <v>3373</v>
      </c>
      <c r="C5088" s="252" t="s">
        <v>827</v>
      </c>
      <c r="D5088" s="252" t="s">
        <v>829</v>
      </c>
      <c r="E5088" s="54" t="s">
        <v>3374</v>
      </c>
      <c r="F5088" s="54" t="s">
        <v>3365</v>
      </c>
      <c r="G5088" s="129">
        <v>100000</v>
      </c>
      <c r="H5088" s="323">
        <v>10328436.99</v>
      </c>
      <c r="I5088" s="323">
        <v>10405206.99</v>
      </c>
      <c r="J5088" s="129">
        <v>559726.03</v>
      </c>
      <c r="K5088" s="42"/>
      <c r="L5088" s="42" t="s">
        <v>4489</v>
      </c>
      <c r="M5088" s="42" t="s">
        <v>3422</v>
      </c>
      <c r="N5088" s="42" t="s">
        <v>2423</v>
      </c>
      <c r="O5088" s="137" t="s">
        <v>3423</v>
      </c>
      <c r="P5088" s="42" t="s">
        <v>64</v>
      </c>
      <c r="Q5088" s="42" t="s">
        <v>65</v>
      </c>
      <c r="R5088" s="42">
        <v>1</v>
      </c>
      <c r="S5088" s="137" t="s">
        <v>2419</v>
      </c>
      <c r="T5088" s="62">
        <v>700878750</v>
      </c>
      <c r="U5088" s="62">
        <v>678133632.87</v>
      </c>
      <c r="Z5088" s="42"/>
      <c r="AA5088" s="42"/>
      <c r="AJ5088" s="42"/>
      <c r="AM5088" s="42"/>
      <c r="AN5088" s="42"/>
      <c r="AO5088" s="42"/>
      <c r="AP5088" s="42"/>
      <c r="AY5088" s="54">
        <v>3.93</v>
      </c>
      <c r="AZ5088" s="54" t="s">
        <v>169</v>
      </c>
      <c r="BA5088" s="54">
        <v>3.5289999999999999</v>
      </c>
      <c r="BB5088" s="50" t="s">
        <v>68</v>
      </c>
      <c r="BN5088" s="54" t="s">
        <v>4578</v>
      </c>
      <c r="BO5088" s="58" t="str">
        <f t="shared" si="79"/>
        <v>境内资产</v>
      </c>
      <c r="BP5088" s="58" t="str">
        <f>IF(M5088="",VLOOKUP(D5088,Sheet4!$A$1:$B$92,2,0),VLOOKUP(Q5088,Sheet4!$A$1:$B$92,2,0))</f>
        <v>保险资产管理产品</v>
      </c>
    </row>
    <row r="5089" spans="1:68" s="58" customFormat="1" ht="12.75" customHeight="1">
      <c r="A5089" s="64" t="s">
        <v>3376</v>
      </c>
      <c r="B5089" s="130" t="s">
        <v>3377</v>
      </c>
      <c r="C5089" s="252" t="s">
        <v>827</v>
      </c>
      <c r="D5089" s="252" t="s">
        <v>829</v>
      </c>
      <c r="E5089" s="54" t="s">
        <v>3378</v>
      </c>
      <c r="F5089" s="54" t="s">
        <v>3379</v>
      </c>
      <c r="G5089" s="129">
        <v>100000</v>
      </c>
      <c r="H5089" s="323">
        <v>10581161.92</v>
      </c>
      <c r="I5089" s="323">
        <v>10682611.92</v>
      </c>
      <c r="J5089" s="129">
        <v>324821.92</v>
      </c>
      <c r="K5089" s="42"/>
      <c r="L5089" s="42" t="s">
        <v>4489</v>
      </c>
      <c r="M5089" s="42" t="s">
        <v>3422</v>
      </c>
      <c r="N5089" s="42" t="s">
        <v>2423</v>
      </c>
      <c r="O5089" s="137" t="s">
        <v>3423</v>
      </c>
      <c r="P5089" s="42" t="s">
        <v>64</v>
      </c>
      <c r="Q5089" s="42" t="s">
        <v>65</v>
      </c>
      <c r="R5089" s="42">
        <v>1</v>
      </c>
      <c r="S5089" s="137" t="s">
        <v>2419</v>
      </c>
      <c r="T5089" s="62">
        <v>700878750</v>
      </c>
      <c r="U5089" s="62">
        <v>678133632.87</v>
      </c>
      <c r="Z5089" s="42"/>
      <c r="AA5089" s="42"/>
      <c r="AJ5089" s="42"/>
      <c r="AM5089" s="42"/>
      <c r="AN5089" s="42"/>
      <c r="AO5089" s="42"/>
      <c r="AP5089" s="42"/>
      <c r="AY5089" s="54">
        <v>4.33</v>
      </c>
      <c r="AZ5089" s="54" t="s">
        <v>169</v>
      </c>
      <c r="BA5089" s="54">
        <v>3.7528000000000001</v>
      </c>
      <c r="BB5089" s="50" t="s">
        <v>68</v>
      </c>
      <c r="BN5089" s="54" t="s">
        <v>4578</v>
      </c>
      <c r="BO5089" s="58" t="str">
        <f t="shared" si="79"/>
        <v>境内资产</v>
      </c>
      <c r="BP5089" s="58" t="str">
        <f>IF(M5089="",VLOOKUP(D5089,Sheet4!$A$1:$B$92,2,0),VLOOKUP(Q5089,Sheet4!$A$1:$B$92,2,0))</f>
        <v>保险资产管理产品</v>
      </c>
    </row>
    <row r="5090" spans="1:68" s="58" customFormat="1" ht="12.75" customHeight="1">
      <c r="A5090" s="64" t="s">
        <v>3381</v>
      </c>
      <c r="B5090" s="130" t="s">
        <v>3382</v>
      </c>
      <c r="C5090" s="252" t="s">
        <v>827</v>
      </c>
      <c r="D5090" s="252" t="s">
        <v>829</v>
      </c>
      <c r="E5090" s="54" t="s">
        <v>3383</v>
      </c>
      <c r="F5090" s="54" t="s">
        <v>3384</v>
      </c>
      <c r="G5090" s="129">
        <v>200000</v>
      </c>
      <c r="H5090" s="323">
        <v>20951323.84</v>
      </c>
      <c r="I5090" s="323">
        <v>20950283.84</v>
      </c>
      <c r="J5090" s="129">
        <v>457643.84</v>
      </c>
      <c r="K5090" s="42"/>
      <c r="L5090" s="42" t="s">
        <v>4489</v>
      </c>
      <c r="M5090" s="42" t="s">
        <v>3422</v>
      </c>
      <c r="N5090" s="42" t="s">
        <v>2423</v>
      </c>
      <c r="O5090" s="137" t="s">
        <v>3423</v>
      </c>
      <c r="P5090" s="42" t="s">
        <v>64</v>
      </c>
      <c r="Q5090" s="42" t="s">
        <v>65</v>
      </c>
      <c r="R5090" s="42">
        <v>1</v>
      </c>
      <c r="S5090" s="137" t="s">
        <v>2419</v>
      </c>
      <c r="T5090" s="62">
        <v>700878750</v>
      </c>
      <c r="U5090" s="62">
        <v>678133632.87</v>
      </c>
      <c r="Z5090" s="42"/>
      <c r="AA5090" s="42"/>
      <c r="AJ5090" s="42"/>
      <c r="AM5090" s="42"/>
      <c r="AN5090" s="42"/>
      <c r="AO5090" s="42"/>
      <c r="AP5090" s="42"/>
      <c r="AY5090" s="54">
        <v>4.4800000000000004</v>
      </c>
      <c r="AZ5090" s="54" t="s">
        <v>84</v>
      </c>
      <c r="BA5090" s="54">
        <v>3.9359000000000002</v>
      </c>
      <c r="BB5090" s="50" t="s">
        <v>68</v>
      </c>
      <c r="BN5090" s="54" t="s">
        <v>4578</v>
      </c>
      <c r="BO5090" s="58" t="str">
        <f t="shared" si="79"/>
        <v>境内资产</v>
      </c>
      <c r="BP5090" s="58" t="str">
        <f>IF(M5090="",VLOOKUP(D5090,Sheet4!$A$1:$B$92,2,0),VLOOKUP(Q5090,Sheet4!$A$1:$B$92,2,0))</f>
        <v>保险资产管理产品</v>
      </c>
    </row>
    <row r="5091" spans="1:68" s="58" customFormat="1" ht="12.75" customHeight="1">
      <c r="A5091" s="64" t="s">
        <v>3386</v>
      </c>
      <c r="B5091" s="130" t="s">
        <v>3387</v>
      </c>
      <c r="C5091" s="252" t="s">
        <v>827</v>
      </c>
      <c r="D5091" s="252" t="s">
        <v>829</v>
      </c>
      <c r="E5091" s="54" t="s">
        <v>3388</v>
      </c>
      <c r="F5091" s="54" t="s">
        <v>3389</v>
      </c>
      <c r="G5091" s="129">
        <v>400000</v>
      </c>
      <c r="H5091" s="323">
        <v>40636523.420000002</v>
      </c>
      <c r="I5091" s="323">
        <v>40711953.420000002</v>
      </c>
      <c r="J5091" s="129">
        <v>649753.42000000004</v>
      </c>
      <c r="K5091" s="42"/>
      <c r="L5091" s="42" t="s">
        <v>4489</v>
      </c>
      <c r="M5091" s="42" t="s">
        <v>3422</v>
      </c>
      <c r="N5091" s="42" t="s">
        <v>2423</v>
      </c>
      <c r="O5091" s="137" t="s">
        <v>3423</v>
      </c>
      <c r="P5091" s="42" t="s">
        <v>64</v>
      </c>
      <c r="Q5091" s="42" t="s">
        <v>65</v>
      </c>
      <c r="R5091" s="42">
        <v>1</v>
      </c>
      <c r="S5091" s="137" t="s">
        <v>2419</v>
      </c>
      <c r="T5091" s="62">
        <v>700878750</v>
      </c>
      <c r="U5091" s="62">
        <v>678133632.87</v>
      </c>
      <c r="Z5091" s="42"/>
      <c r="AA5091" s="42"/>
      <c r="AJ5091" s="42"/>
      <c r="AM5091" s="42"/>
      <c r="AN5091" s="42"/>
      <c r="AO5091" s="42"/>
      <c r="AP5091" s="42"/>
      <c r="AY5091" s="54">
        <v>4.58</v>
      </c>
      <c r="AZ5091" s="54" t="s">
        <v>84</v>
      </c>
      <c r="BA5091" s="54">
        <v>4.069</v>
      </c>
      <c r="BB5091" s="50" t="s">
        <v>68</v>
      </c>
      <c r="BN5091" s="54" t="s">
        <v>4578</v>
      </c>
      <c r="BO5091" s="58" t="str">
        <f t="shared" si="79"/>
        <v>境内资产</v>
      </c>
      <c r="BP5091" s="58" t="str">
        <f>IF(M5091="",VLOOKUP(D5091,Sheet4!$A$1:$B$92,2,0),VLOOKUP(Q5091,Sheet4!$A$1:$B$92,2,0))</f>
        <v>保险资产管理产品</v>
      </c>
    </row>
    <row r="5092" spans="1:68" s="58" customFormat="1" ht="12.75" customHeight="1">
      <c r="A5092" s="64" t="s">
        <v>3391</v>
      </c>
      <c r="B5092" s="130" t="s">
        <v>3392</v>
      </c>
      <c r="C5092" s="252" t="s">
        <v>827</v>
      </c>
      <c r="D5092" s="252" t="s">
        <v>829</v>
      </c>
      <c r="E5092" s="54" t="s">
        <v>3393</v>
      </c>
      <c r="F5092" s="54" t="s">
        <v>3394</v>
      </c>
      <c r="G5092" s="129">
        <v>100000</v>
      </c>
      <c r="H5092" s="323">
        <v>10284250.68</v>
      </c>
      <c r="I5092" s="323">
        <v>10297690.68</v>
      </c>
      <c r="J5092" s="129">
        <v>153150.68</v>
      </c>
      <c r="K5092" s="42"/>
      <c r="L5092" s="42" t="s">
        <v>4489</v>
      </c>
      <c r="M5092" s="42" t="s">
        <v>3422</v>
      </c>
      <c r="N5092" s="42" t="s">
        <v>2423</v>
      </c>
      <c r="O5092" s="137" t="s">
        <v>3423</v>
      </c>
      <c r="P5092" s="42" t="s">
        <v>64</v>
      </c>
      <c r="Q5092" s="42" t="s">
        <v>65</v>
      </c>
      <c r="R5092" s="42">
        <v>1</v>
      </c>
      <c r="S5092" s="137" t="s">
        <v>2419</v>
      </c>
      <c r="T5092" s="62">
        <v>700878750</v>
      </c>
      <c r="U5092" s="62">
        <v>678133632.87</v>
      </c>
      <c r="Z5092" s="42"/>
      <c r="AA5092" s="42"/>
      <c r="AJ5092" s="42"/>
      <c r="AM5092" s="42"/>
      <c r="AN5092" s="42"/>
      <c r="AO5092" s="42"/>
      <c r="AP5092" s="42"/>
      <c r="AY5092" s="54">
        <v>4.6500000000000004</v>
      </c>
      <c r="AZ5092" s="54" t="s">
        <v>169</v>
      </c>
      <c r="BA5092" s="54">
        <v>4.0928000000000004</v>
      </c>
      <c r="BB5092" s="50" t="s">
        <v>68</v>
      </c>
      <c r="BN5092" s="54" t="s">
        <v>4578</v>
      </c>
      <c r="BO5092" s="58" t="str">
        <f t="shared" si="79"/>
        <v>境内资产</v>
      </c>
      <c r="BP5092" s="58" t="str">
        <f>IF(M5092="",VLOOKUP(D5092,Sheet4!$A$1:$B$92,2,0),VLOOKUP(Q5092,Sheet4!$A$1:$B$92,2,0))</f>
        <v>保险资产管理产品</v>
      </c>
    </row>
    <row r="5093" spans="1:68" s="58" customFormat="1" ht="12.75" customHeight="1">
      <c r="A5093" s="64" t="s">
        <v>3396</v>
      </c>
      <c r="B5093" s="130" t="s">
        <v>3397</v>
      </c>
      <c r="C5093" s="252" t="s">
        <v>827</v>
      </c>
      <c r="D5093" s="252" t="s">
        <v>829</v>
      </c>
      <c r="E5093" s="54" t="s">
        <v>3398</v>
      </c>
      <c r="F5093" s="54" t="s">
        <v>3370</v>
      </c>
      <c r="G5093" s="129">
        <v>200000</v>
      </c>
      <c r="H5093" s="323">
        <v>20769934.25</v>
      </c>
      <c r="I5093" s="323">
        <v>20815794.25</v>
      </c>
      <c r="J5093" s="129">
        <v>81534.25</v>
      </c>
      <c r="K5093" s="42"/>
      <c r="L5093" s="42" t="s">
        <v>4489</v>
      </c>
      <c r="M5093" s="42" t="s">
        <v>3422</v>
      </c>
      <c r="N5093" s="42" t="s">
        <v>2423</v>
      </c>
      <c r="O5093" s="137" t="s">
        <v>3423</v>
      </c>
      <c r="P5093" s="42" t="s">
        <v>64</v>
      </c>
      <c r="Q5093" s="42" t="s">
        <v>65</v>
      </c>
      <c r="R5093" s="42">
        <v>1</v>
      </c>
      <c r="S5093" s="137" t="s">
        <v>2419</v>
      </c>
      <c r="T5093" s="62">
        <v>700878750</v>
      </c>
      <c r="U5093" s="62">
        <v>678133632.87</v>
      </c>
      <c r="Z5093" s="42"/>
      <c r="AA5093" s="42"/>
      <c r="AJ5093" s="42"/>
      <c r="AM5093" s="42"/>
      <c r="AN5093" s="42"/>
      <c r="AO5093" s="42"/>
      <c r="AP5093" s="42"/>
      <c r="AY5093" s="54">
        <v>3.92</v>
      </c>
      <c r="AZ5093" s="54" t="s">
        <v>169</v>
      </c>
      <c r="BA5093" s="54">
        <v>3.5238</v>
      </c>
      <c r="BB5093" s="50" t="s">
        <v>68</v>
      </c>
      <c r="BN5093" s="54" t="s">
        <v>4578</v>
      </c>
      <c r="BO5093" s="58" t="str">
        <f t="shared" si="79"/>
        <v>境内资产</v>
      </c>
      <c r="BP5093" s="58" t="str">
        <f>IF(M5093="",VLOOKUP(D5093,Sheet4!$A$1:$B$92,2,0),VLOOKUP(Q5093,Sheet4!$A$1:$B$92,2,0))</f>
        <v>保险资产管理产品</v>
      </c>
    </row>
    <row r="5094" spans="1:68" s="58" customFormat="1" ht="12.75" customHeight="1">
      <c r="A5094" s="64" t="s">
        <v>3400</v>
      </c>
      <c r="B5094" s="130" t="s">
        <v>3401</v>
      </c>
      <c r="C5094" s="252" t="s">
        <v>124</v>
      </c>
      <c r="D5094" s="243" t="s">
        <v>151</v>
      </c>
      <c r="E5094" s="54" t="s">
        <v>3402</v>
      </c>
      <c r="F5094" s="54" t="s">
        <v>3403</v>
      </c>
      <c r="G5094" s="129">
        <v>100000</v>
      </c>
      <c r="H5094" s="323">
        <v>10244605.48</v>
      </c>
      <c r="I5094" s="323">
        <v>10343885.48</v>
      </c>
      <c r="J5094" s="129">
        <v>193205.48</v>
      </c>
      <c r="K5094" s="42"/>
      <c r="L5094" s="42" t="s">
        <v>4489</v>
      </c>
      <c r="M5094" s="42" t="s">
        <v>3422</v>
      </c>
      <c r="N5094" s="42" t="s">
        <v>2423</v>
      </c>
      <c r="O5094" s="137" t="s">
        <v>3423</v>
      </c>
      <c r="P5094" s="42" t="s">
        <v>64</v>
      </c>
      <c r="Q5094" s="42" t="s">
        <v>65</v>
      </c>
      <c r="R5094" s="42">
        <v>1</v>
      </c>
      <c r="S5094" s="137" t="s">
        <v>2419</v>
      </c>
      <c r="T5094" s="62">
        <v>700878750</v>
      </c>
      <c r="U5094" s="62">
        <v>678133632.87</v>
      </c>
      <c r="Z5094" s="42"/>
      <c r="AA5094" s="42"/>
      <c r="AJ5094" s="42"/>
      <c r="AM5094" s="42"/>
      <c r="AN5094" s="42"/>
      <c r="AO5094" s="42"/>
      <c r="AP5094" s="42"/>
      <c r="AY5094" s="54">
        <v>2.5299999999999998</v>
      </c>
      <c r="AZ5094" s="54" t="s">
        <v>84</v>
      </c>
      <c r="BA5094" s="54">
        <v>2.3351999999999999</v>
      </c>
      <c r="BB5094" s="50" t="s">
        <v>68</v>
      </c>
      <c r="BN5094" s="54" t="s">
        <v>4578</v>
      </c>
      <c r="BO5094" s="58" t="str">
        <f t="shared" si="79"/>
        <v>境内资产</v>
      </c>
      <c r="BP5094" s="58" t="str">
        <f>IF(M5094="",VLOOKUP(D5094,Sheet4!$A$1:$B$92,2,0),VLOOKUP(Q5094,Sheet4!$A$1:$B$92,2,0))</f>
        <v>保险资产管理产品</v>
      </c>
    </row>
    <row r="5095" spans="1:68" s="58" customFormat="1" ht="12.75" customHeight="1">
      <c r="A5095" s="64" t="s">
        <v>3405</v>
      </c>
      <c r="B5095" s="130" t="s">
        <v>3406</v>
      </c>
      <c r="C5095" s="252" t="s">
        <v>124</v>
      </c>
      <c r="D5095" s="243" t="s">
        <v>151</v>
      </c>
      <c r="E5095" s="54" t="s">
        <v>3407</v>
      </c>
      <c r="F5095" s="54" t="s">
        <v>3403</v>
      </c>
      <c r="G5095" s="129">
        <v>400000</v>
      </c>
      <c r="H5095" s="323">
        <v>40441863.009999998</v>
      </c>
      <c r="I5095" s="323">
        <v>40768023.009999998</v>
      </c>
      <c r="J5095" s="129">
        <v>441863.01</v>
      </c>
      <c r="K5095" s="42"/>
      <c r="L5095" s="42" t="s">
        <v>4489</v>
      </c>
      <c r="M5095" s="42" t="s">
        <v>3422</v>
      </c>
      <c r="N5095" s="42" t="s">
        <v>2423</v>
      </c>
      <c r="O5095" s="137" t="s">
        <v>3423</v>
      </c>
      <c r="P5095" s="42" t="s">
        <v>64</v>
      </c>
      <c r="Q5095" s="42" t="s">
        <v>65</v>
      </c>
      <c r="R5095" s="42">
        <v>1</v>
      </c>
      <c r="S5095" s="137" t="s">
        <v>2419</v>
      </c>
      <c r="T5095" s="62">
        <v>700878750</v>
      </c>
      <c r="U5095" s="62">
        <v>678133632.87</v>
      </c>
      <c r="Z5095" s="42"/>
      <c r="AA5095" s="42"/>
      <c r="AJ5095" s="42"/>
      <c r="AM5095" s="42"/>
      <c r="AN5095" s="42"/>
      <c r="AO5095" s="42"/>
      <c r="AP5095" s="42"/>
      <c r="AY5095" s="54">
        <v>2.72</v>
      </c>
      <c r="AZ5095" s="54" t="s">
        <v>84</v>
      </c>
      <c r="BA5095" s="54">
        <v>2.5175999999999998</v>
      </c>
      <c r="BB5095" s="50" t="s">
        <v>68</v>
      </c>
      <c r="BN5095" s="54" t="s">
        <v>4578</v>
      </c>
      <c r="BO5095" s="58" t="str">
        <f t="shared" si="79"/>
        <v>境内资产</v>
      </c>
      <c r="BP5095" s="58" t="str">
        <f>IF(M5095="",VLOOKUP(D5095,Sheet4!$A$1:$B$92,2,0),VLOOKUP(Q5095,Sheet4!$A$1:$B$92,2,0))</f>
        <v>保险资产管理产品</v>
      </c>
    </row>
    <row r="5096" spans="1:68" s="58" customFormat="1" ht="12.75" customHeight="1">
      <c r="A5096" s="130" t="s">
        <v>3409</v>
      </c>
      <c r="B5096" s="130" t="s">
        <v>3409</v>
      </c>
      <c r="C5096" s="252" t="s">
        <v>3410</v>
      </c>
      <c r="D5096" s="252" t="s">
        <v>5352</v>
      </c>
      <c r="E5096" s="54" t="s">
        <v>3412</v>
      </c>
      <c r="F5096" s="50" t="s">
        <v>5547</v>
      </c>
      <c r="G5096" s="48">
        <v>28</v>
      </c>
      <c r="H5096" s="324">
        <v>32105160</v>
      </c>
      <c r="I5096" s="324">
        <v>32632320</v>
      </c>
      <c r="J5096" s="129"/>
      <c r="K5096" s="42"/>
      <c r="L5096" s="42" t="s">
        <v>4489</v>
      </c>
      <c r="M5096" s="42" t="s">
        <v>3422</v>
      </c>
      <c r="N5096" s="42" t="s">
        <v>2423</v>
      </c>
      <c r="O5096" s="137" t="s">
        <v>3423</v>
      </c>
      <c r="P5096" s="42" t="s">
        <v>64</v>
      </c>
      <c r="Q5096" s="42" t="s">
        <v>65</v>
      </c>
      <c r="R5096" s="42">
        <v>1</v>
      </c>
      <c r="S5096" s="137" t="s">
        <v>2419</v>
      </c>
      <c r="T5096" s="62">
        <v>700878750</v>
      </c>
      <c r="U5096" s="62">
        <v>678133632.87</v>
      </c>
      <c r="Z5096" s="42"/>
      <c r="AA5096" s="42"/>
      <c r="AJ5096" s="42"/>
      <c r="AM5096" s="42" t="s">
        <v>3423</v>
      </c>
      <c r="AN5096" s="50" t="s">
        <v>280</v>
      </c>
      <c r="AO5096" s="92">
        <v>0.61199999999999999</v>
      </c>
      <c r="AP5096" s="42">
        <v>1.6333333333333333</v>
      </c>
      <c r="AY5096" s="42"/>
      <c r="AZ5096" s="42"/>
      <c r="BA5096" s="42"/>
      <c r="BB5096" s="42"/>
      <c r="BN5096" s="54" t="s">
        <v>4578</v>
      </c>
      <c r="BO5096" s="58" t="str">
        <f t="shared" si="79"/>
        <v>境内资产</v>
      </c>
      <c r="BP5096" s="58" t="str">
        <f>IF(M5096="",VLOOKUP(D5096,Sheet4!$A$1:$B$92,2,0),VLOOKUP(Q5096,Sheet4!$A$1:$B$92,2,0))</f>
        <v>保险资产管理产品</v>
      </c>
    </row>
    <row r="5097" spans="1:68" s="58" customFormat="1" ht="12.75" customHeight="1">
      <c r="A5097" s="130" t="s">
        <v>3413</v>
      </c>
      <c r="B5097" s="130" t="s">
        <v>3413</v>
      </c>
      <c r="C5097" s="252" t="s">
        <v>3410</v>
      </c>
      <c r="D5097" s="252" t="s">
        <v>5352</v>
      </c>
      <c r="E5097" s="54" t="s">
        <v>3414</v>
      </c>
      <c r="F5097" s="50" t="s">
        <v>5547</v>
      </c>
      <c r="G5097" s="48">
        <v>30</v>
      </c>
      <c r="H5097" s="324">
        <v>36922170.729999997</v>
      </c>
      <c r="I5097" s="324">
        <v>34489800</v>
      </c>
      <c r="J5097" s="129"/>
      <c r="K5097" s="42"/>
      <c r="L5097" s="42" t="s">
        <v>4489</v>
      </c>
      <c r="M5097" s="42" t="s">
        <v>3422</v>
      </c>
      <c r="N5097" s="42" t="s">
        <v>2423</v>
      </c>
      <c r="O5097" s="137" t="s">
        <v>3423</v>
      </c>
      <c r="P5097" s="42" t="s">
        <v>64</v>
      </c>
      <c r="Q5097" s="42" t="s">
        <v>65</v>
      </c>
      <c r="R5097" s="42">
        <v>1</v>
      </c>
      <c r="S5097" s="137" t="s">
        <v>2419</v>
      </c>
      <c r="T5097" s="62">
        <v>700878750</v>
      </c>
      <c r="U5097" s="62">
        <v>678133632.87</v>
      </c>
      <c r="Z5097" s="42"/>
      <c r="AA5097" s="42"/>
      <c r="AJ5097" s="42"/>
      <c r="AM5097" s="42" t="s">
        <v>3423</v>
      </c>
      <c r="AN5097" s="50" t="s">
        <v>280</v>
      </c>
      <c r="AO5097" s="92">
        <v>0.61199999999999999</v>
      </c>
      <c r="AP5097" s="42">
        <v>0.38333333333333336</v>
      </c>
      <c r="AY5097" s="42"/>
      <c r="AZ5097" s="42"/>
      <c r="BA5097" s="42"/>
      <c r="BB5097" s="42"/>
      <c r="BN5097" s="54" t="s">
        <v>4578</v>
      </c>
      <c r="BO5097" s="58" t="str">
        <f t="shared" si="79"/>
        <v>境内资产</v>
      </c>
      <c r="BP5097" s="58" t="str">
        <f>IF(M5097="",VLOOKUP(D5097,Sheet4!$A$1:$B$92,2,0),VLOOKUP(Q5097,Sheet4!$A$1:$B$92,2,0))</f>
        <v>保险资产管理产品</v>
      </c>
    </row>
    <row r="5098" spans="1:68" s="58" customFormat="1" ht="12.75" customHeight="1">
      <c r="A5098" s="137" t="s">
        <v>224</v>
      </c>
      <c r="B5098" s="137" t="s">
        <v>224</v>
      </c>
      <c r="C5098" s="250" t="s">
        <v>222</v>
      </c>
      <c r="D5098" s="250" t="s">
        <v>224</v>
      </c>
      <c r="E5098" s="54" t="s">
        <v>3415</v>
      </c>
      <c r="F5098" s="59" t="s">
        <v>5354</v>
      </c>
      <c r="G5098" s="129">
        <v>34520099.130000003</v>
      </c>
      <c r="H5098" s="323">
        <v>34520099.130000003</v>
      </c>
      <c r="I5098" s="323">
        <v>34520099.130000003</v>
      </c>
      <c r="J5098" s="129"/>
      <c r="K5098" s="42"/>
      <c r="L5098" s="42" t="s">
        <v>4489</v>
      </c>
      <c r="M5098" s="42" t="s">
        <v>3422</v>
      </c>
      <c r="N5098" s="42" t="s">
        <v>2423</v>
      </c>
      <c r="O5098" s="137" t="s">
        <v>3423</v>
      </c>
      <c r="P5098" s="42" t="s">
        <v>64</v>
      </c>
      <c r="Q5098" s="42" t="s">
        <v>65</v>
      </c>
      <c r="R5098" s="42">
        <v>1</v>
      </c>
      <c r="S5098" s="137" t="s">
        <v>2419</v>
      </c>
      <c r="T5098" s="62">
        <v>700878750</v>
      </c>
      <c r="U5098" s="62">
        <v>678133632.87</v>
      </c>
      <c r="Z5098" s="42"/>
      <c r="AA5098" s="42"/>
      <c r="AJ5098" s="42"/>
      <c r="AM5098" s="42"/>
      <c r="AN5098" s="42"/>
      <c r="AO5098" s="42"/>
      <c r="AP5098" s="42"/>
      <c r="AY5098" s="42"/>
      <c r="AZ5098" s="42"/>
      <c r="BA5098" s="42"/>
      <c r="BB5098" s="42"/>
      <c r="BN5098" s="54" t="s">
        <v>4578</v>
      </c>
      <c r="BO5098" s="58" t="str">
        <f t="shared" si="79"/>
        <v>境内资产</v>
      </c>
      <c r="BP5098" s="58" t="str">
        <f>IF(M5098="",VLOOKUP(D5098,Sheet4!$A$1:$B$92,2,0),VLOOKUP(Q5098,Sheet4!$A$1:$B$92,2,0))</f>
        <v>保险资产管理产品</v>
      </c>
    </row>
    <row r="5099" spans="1:68" s="58" customFormat="1" ht="12.75" customHeight="1">
      <c r="A5099" s="137" t="s">
        <v>224</v>
      </c>
      <c r="B5099" s="137" t="s">
        <v>224</v>
      </c>
      <c r="C5099" s="250" t="s">
        <v>222</v>
      </c>
      <c r="D5099" s="250" t="s">
        <v>224</v>
      </c>
      <c r="E5099" s="54" t="s">
        <v>3416</v>
      </c>
      <c r="F5099" s="59" t="s">
        <v>5354</v>
      </c>
      <c r="G5099" s="129">
        <v>14097.43</v>
      </c>
      <c r="H5099" s="323">
        <v>14097.43</v>
      </c>
      <c r="I5099" s="323">
        <v>14097.43</v>
      </c>
      <c r="J5099" s="129"/>
      <c r="K5099" s="42"/>
      <c r="L5099" s="42" t="s">
        <v>4489</v>
      </c>
      <c r="M5099" s="42" t="s">
        <v>3422</v>
      </c>
      <c r="N5099" s="42" t="s">
        <v>2423</v>
      </c>
      <c r="O5099" s="137" t="s">
        <v>3423</v>
      </c>
      <c r="P5099" s="42" t="s">
        <v>64</v>
      </c>
      <c r="Q5099" s="42" t="s">
        <v>65</v>
      </c>
      <c r="R5099" s="42">
        <v>1</v>
      </c>
      <c r="S5099" s="137" t="s">
        <v>2419</v>
      </c>
      <c r="T5099" s="62">
        <v>700878750</v>
      </c>
      <c r="U5099" s="62">
        <v>678133632.87</v>
      </c>
      <c r="Z5099" s="42"/>
      <c r="AA5099" s="42"/>
      <c r="AJ5099" s="42"/>
      <c r="AM5099" s="42"/>
      <c r="AN5099" s="42"/>
      <c r="AO5099" s="42"/>
      <c r="AP5099" s="42"/>
      <c r="AY5099" s="42"/>
      <c r="AZ5099" s="42"/>
      <c r="BA5099" s="42"/>
      <c r="BB5099" s="42"/>
      <c r="BN5099" s="54" t="s">
        <v>4578</v>
      </c>
      <c r="BO5099" s="58" t="str">
        <f t="shared" si="79"/>
        <v>境内资产</v>
      </c>
      <c r="BP5099" s="58" t="str">
        <f>IF(M5099="",VLOOKUP(D5099,Sheet4!$A$1:$B$92,2,0),VLOOKUP(Q5099,Sheet4!$A$1:$B$92,2,0))</f>
        <v>保险资产管理产品</v>
      </c>
    </row>
    <row r="5100" spans="1:68" s="58" customFormat="1" ht="12.75" customHeight="1">
      <c r="A5100" s="137" t="s">
        <v>820</v>
      </c>
      <c r="B5100" s="137" t="s">
        <v>820</v>
      </c>
      <c r="C5100" s="250" t="s">
        <v>222</v>
      </c>
      <c r="D5100" s="250" t="s">
        <v>820</v>
      </c>
      <c r="E5100" s="54" t="s">
        <v>3417</v>
      </c>
      <c r="F5100" s="50" t="s">
        <v>5547</v>
      </c>
      <c r="G5100" s="129">
        <v>69027330.730000004</v>
      </c>
      <c r="H5100" s="323">
        <v>69027330.730000004</v>
      </c>
      <c r="I5100" s="323">
        <v>69027330.730000004</v>
      </c>
      <c r="J5100" s="129"/>
      <c r="K5100" s="42"/>
      <c r="L5100" s="42" t="s">
        <v>4489</v>
      </c>
      <c r="M5100" s="42" t="s">
        <v>3422</v>
      </c>
      <c r="N5100" s="42" t="s">
        <v>2423</v>
      </c>
      <c r="O5100" s="137" t="s">
        <v>3423</v>
      </c>
      <c r="P5100" s="42" t="s">
        <v>64</v>
      </c>
      <c r="Q5100" s="42" t="s">
        <v>65</v>
      </c>
      <c r="R5100" s="42">
        <v>1</v>
      </c>
      <c r="S5100" s="137" t="s">
        <v>2419</v>
      </c>
      <c r="T5100" s="62">
        <v>700878750</v>
      </c>
      <c r="U5100" s="62">
        <v>678133632.87</v>
      </c>
      <c r="Z5100" s="42"/>
      <c r="AA5100" s="42"/>
      <c r="AJ5100" s="42"/>
      <c r="AM5100" s="42"/>
      <c r="AN5100" s="42"/>
      <c r="AO5100" s="42"/>
      <c r="AP5100" s="42"/>
      <c r="AY5100" s="42"/>
      <c r="AZ5100" s="42"/>
      <c r="BA5100" s="42"/>
      <c r="BB5100" s="42"/>
      <c r="BN5100" s="54" t="s">
        <v>4578</v>
      </c>
      <c r="BO5100" s="58" t="str">
        <f t="shared" si="79"/>
        <v>境内资产</v>
      </c>
      <c r="BP5100" s="58" t="str">
        <f>IF(M5100="",VLOOKUP(D5100,Sheet4!$A$1:$B$92,2,0),VLOOKUP(Q5100,Sheet4!$A$1:$B$92,2,0))</f>
        <v>保险资产管理产品</v>
      </c>
    </row>
    <row r="5101" spans="1:68" s="58" customFormat="1" ht="12.75" customHeight="1">
      <c r="A5101" s="137" t="s">
        <v>224</v>
      </c>
      <c r="B5101" s="137" t="s">
        <v>224</v>
      </c>
      <c r="C5101" s="250" t="s">
        <v>222</v>
      </c>
      <c r="D5101" s="250" t="s">
        <v>224</v>
      </c>
      <c r="E5101" s="54" t="s">
        <v>3418</v>
      </c>
      <c r="F5101" s="59" t="s">
        <v>5354</v>
      </c>
      <c r="G5101" s="129">
        <v>8725875.5999999996</v>
      </c>
      <c r="H5101" s="323">
        <v>8725875.5999999996</v>
      </c>
      <c r="I5101" s="323">
        <v>8725875.5999999996</v>
      </c>
      <c r="J5101" s="129"/>
      <c r="K5101" s="42"/>
      <c r="L5101" s="42" t="s">
        <v>4489</v>
      </c>
      <c r="M5101" s="42" t="s">
        <v>3422</v>
      </c>
      <c r="N5101" s="42" t="s">
        <v>2423</v>
      </c>
      <c r="O5101" s="137" t="s">
        <v>3423</v>
      </c>
      <c r="P5101" s="42" t="s">
        <v>64</v>
      </c>
      <c r="Q5101" s="42" t="s">
        <v>65</v>
      </c>
      <c r="R5101" s="42">
        <v>1</v>
      </c>
      <c r="S5101" s="137" t="s">
        <v>2419</v>
      </c>
      <c r="T5101" s="62">
        <v>700878750</v>
      </c>
      <c r="U5101" s="62">
        <v>678133632.87</v>
      </c>
      <c r="Z5101" s="42"/>
      <c r="AA5101" s="42"/>
      <c r="AJ5101" s="42"/>
      <c r="AM5101" s="42"/>
      <c r="AN5101" s="42"/>
      <c r="AO5101" s="42"/>
      <c r="AP5101" s="140"/>
      <c r="AY5101" s="42"/>
      <c r="AZ5101" s="42"/>
      <c r="BA5101" s="42"/>
      <c r="BB5101" s="42"/>
      <c r="BN5101" s="54" t="s">
        <v>4578</v>
      </c>
      <c r="BO5101" s="58" t="str">
        <f t="shared" si="79"/>
        <v>境内资产</v>
      </c>
      <c r="BP5101" s="58" t="str">
        <f>IF(M5101="",VLOOKUP(D5101,Sheet4!$A$1:$B$92,2,0),VLOOKUP(Q5101,Sheet4!$A$1:$B$92,2,0))</f>
        <v>保险资产管理产品</v>
      </c>
    </row>
    <row r="5102" spans="1:68" s="58" customFormat="1" ht="12.75" customHeight="1">
      <c r="A5102" s="137" t="s">
        <v>224</v>
      </c>
      <c r="B5102" s="137" t="s">
        <v>224</v>
      </c>
      <c r="C5102" s="250" t="s">
        <v>222</v>
      </c>
      <c r="D5102" s="250" t="s">
        <v>224</v>
      </c>
      <c r="E5102" s="54" t="s">
        <v>3419</v>
      </c>
      <c r="F5102" s="59" t="s">
        <v>5354</v>
      </c>
      <c r="G5102" s="129">
        <v>13269851.27</v>
      </c>
      <c r="H5102" s="323">
        <v>13269851.27</v>
      </c>
      <c r="I5102" s="323">
        <v>13269851.27</v>
      </c>
      <c r="J5102" s="129"/>
      <c r="K5102" s="42"/>
      <c r="L5102" s="42" t="s">
        <v>4489</v>
      </c>
      <c r="M5102" s="42" t="s">
        <v>3422</v>
      </c>
      <c r="N5102" s="42" t="s">
        <v>2423</v>
      </c>
      <c r="O5102" s="137" t="s">
        <v>3423</v>
      </c>
      <c r="P5102" s="42" t="s">
        <v>64</v>
      </c>
      <c r="Q5102" s="42" t="s">
        <v>65</v>
      </c>
      <c r="R5102" s="42">
        <v>1</v>
      </c>
      <c r="S5102" s="137" t="s">
        <v>2419</v>
      </c>
      <c r="T5102" s="62">
        <v>700878750</v>
      </c>
      <c r="U5102" s="62">
        <v>678133632.87</v>
      </c>
      <c r="Z5102" s="42"/>
      <c r="AA5102" s="42"/>
      <c r="AJ5102" s="42"/>
      <c r="AM5102" s="42"/>
      <c r="AN5102" s="42"/>
      <c r="AO5102" s="42"/>
      <c r="AP5102" s="140"/>
      <c r="AY5102" s="42"/>
      <c r="AZ5102" s="42"/>
      <c r="BA5102" s="42"/>
      <c r="BB5102" s="42"/>
      <c r="BN5102" s="54" t="s">
        <v>4578</v>
      </c>
      <c r="BO5102" s="58" t="str">
        <f t="shared" si="79"/>
        <v>境内资产</v>
      </c>
      <c r="BP5102" s="58" t="str">
        <f>IF(M5102="",VLOOKUP(D5102,Sheet4!$A$1:$B$92,2,0),VLOOKUP(Q5102,Sheet4!$A$1:$B$92,2,0))</f>
        <v>保险资产管理产品</v>
      </c>
    </row>
    <row r="5103" spans="1:68" s="58" customFormat="1" ht="12.75" customHeight="1">
      <c r="A5103" s="64" t="s">
        <v>5548</v>
      </c>
      <c r="B5103" s="64" t="s">
        <v>5548</v>
      </c>
      <c r="C5103" s="250" t="s">
        <v>222</v>
      </c>
      <c r="D5103" s="250" t="s">
        <v>221</v>
      </c>
      <c r="E5103" s="54" t="s">
        <v>3420</v>
      </c>
      <c r="F5103" s="42" t="s">
        <v>1351</v>
      </c>
      <c r="G5103" s="129">
        <v>1431516.37</v>
      </c>
      <c r="H5103" s="323">
        <v>1431516.37</v>
      </c>
      <c r="I5103" s="323">
        <v>1431516.37</v>
      </c>
      <c r="J5103" s="102">
        <v>1368.09</v>
      </c>
      <c r="K5103" s="42"/>
      <c r="L5103" s="42" t="s">
        <v>4489</v>
      </c>
      <c r="M5103" s="42" t="s">
        <v>3422</v>
      </c>
      <c r="N5103" s="42" t="s">
        <v>2423</v>
      </c>
      <c r="O5103" s="137" t="s">
        <v>3423</v>
      </c>
      <c r="P5103" s="42" t="s">
        <v>64</v>
      </c>
      <c r="Q5103" s="42" t="s">
        <v>65</v>
      </c>
      <c r="R5103" s="42">
        <v>1</v>
      </c>
      <c r="S5103" s="137" t="s">
        <v>2419</v>
      </c>
      <c r="T5103" s="62">
        <v>700878750</v>
      </c>
      <c r="U5103" s="62">
        <v>678133632.87</v>
      </c>
      <c r="Z5103" s="42"/>
      <c r="AA5103" s="42"/>
      <c r="AJ5103" s="42"/>
      <c r="AM5103" s="42"/>
      <c r="AN5103" s="42"/>
      <c r="AO5103" s="42"/>
      <c r="AP5103" s="42"/>
      <c r="AY5103" s="42"/>
      <c r="AZ5103" s="42"/>
      <c r="BA5103" s="42"/>
      <c r="BB5103" s="42"/>
      <c r="BN5103" s="54" t="s">
        <v>4578</v>
      </c>
      <c r="BO5103" s="58" t="str">
        <f t="shared" si="79"/>
        <v>境内资产</v>
      </c>
      <c r="BP5103" s="58" t="str">
        <f>IF(M5103="",VLOOKUP(D5103,Sheet4!$A$1:$B$92,2,0),VLOOKUP(Q5103,Sheet4!$A$1:$B$92,2,0))</f>
        <v>保险资产管理产品</v>
      </c>
    </row>
    <row r="5104" spans="1:68" s="58" customFormat="1" ht="12.75" customHeight="1">
      <c r="A5104" s="64" t="s">
        <v>2413</v>
      </c>
      <c r="B5104" s="54" t="s">
        <v>2414</v>
      </c>
      <c r="C5104" s="252" t="s">
        <v>5552</v>
      </c>
      <c r="D5104" s="252" t="s">
        <v>672</v>
      </c>
      <c r="E5104" s="54" t="s">
        <v>2415</v>
      </c>
      <c r="F5104" s="54" t="s">
        <v>2414</v>
      </c>
      <c r="G5104" s="129">
        <v>33400</v>
      </c>
      <c r="H5104" s="323">
        <v>366350</v>
      </c>
      <c r="I5104" s="323">
        <v>306612</v>
      </c>
      <c r="J5104" s="54"/>
      <c r="K5104" s="42"/>
      <c r="L5104" s="42" t="s">
        <v>4489</v>
      </c>
      <c r="M5104" s="42" t="s">
        <v>3447</v>
      </c>
      <c r="N5104" s="42" t="s">
        <v>2427</v>
      </c>
      <c r="O5104" s="137" t="s">
        <v>3448</v>
      </c>
      <c r="P5104" s="42" t="s">
        <v>64</v>
      </c>
      <c r="Q5104" s="42" t="s">
        <v>65</v>
      </c>
      <c r="R5104" s="42">
        <v>1</v>
      </c>
      <c r="S5104" s="137" t="s">
        <v>2419</v>
      </c>
      <c r="T5104" s="62">
        <v>701989700</v>
      </c>
      <c r="U5104" s="62">
        <v>681313581.63</v>
      </c>
      <c r="Z5104" s="54" t="s">
        <v>68</v>
      </c>
      <c r="AA5104" s="132">
        <v>2.1402195081408001E-5</v>
      </c>
      <c r="AJ5104" s="42"/>
      <c r="AM5104" s="42"/>
      <c r="AN5104" s="42"/>
      <c r="AO5104" s="42"/>
      <c r="AP5104" s="42"/>
      <c r="AY5104" s="42"/>
      <c r="AZ5104" s="42"/>
      <c r="BA5104" s="42"/>
      <c r="BB5104" s="42"/>
      <c r="BN5104" s="54" t="s">
        <v>4578</v>
      </c>
      <c r="BO5104" s="58" t="str">
        <f t="shared" si="79"/>
        <v>境内资产</v>
      </c>
      <c r="BP5104" s="58" t="str">
        <f>IF(M5104="",VLOOKUP(D5104,Sheet4!$A$1:$B$92,2,0),VLOOKUP(Q5104,Sheet4!$A$1:$B$92,2,0))</f>
        <v>保险资产管理产品</v>
      </c>
    </row>
    <row r="5105" spans="1:68" s="58" customFormat="1" ht="12.75" customHeight="1">
      <c r="A5105" s="64" t="s">
        <v>2420</v>
      </c>
      <c r="B5105" s="54" t="s">
        <v>2421</v>
      </c>
      <c r="C5105" s="252" t="s">
        <v>5552</v>
      </c>
      <c r="D5105" s="252" t="s">
        <v>672</v>
      </c>
      <c r="E5105" s="54" t="s">
        <v>2422</v>
      </c>
      <c r="F5105" s="54" t="s">
        <v>2421</v>
      </c>
      <c r="G5105" s="129">
        <v>92900</v>
      </c>
      <c r="H5105" s="323">
        <v>460000</v>
      </c>
      <c r="I5105" s="323">
        <v>382748</v>
      </c>
      <c r="J5105" s="54"/>
      <c r="K5105" s="42"/>
      <c r="L5105" s="42" t="s">
        <v>4489</v>
      </c>
      <c r="M5105" s="42" t="s">
        <v>3447</v>
      </c>
      <c r="N5105" s="42" t="s">
        <v>2427</v>
      </c>
      <c r="O5105" s="137" t="s">
        <v>3448</v>
      </c>
      <c r="P5105" s="42" t="s">
        <v>64</v>
      </c>
      <c r="Q5105" s="42" t="s">
        <v>65</v>
      </c>
      <c r="R5105" s="42">
        <v>1</v>
      </c>
      <c r="S5105" s="137" t="s">
        <v>2419</v>
      </c>
      <c r="T5105" s="62">
        <v>701989700</v>
      </c>
      <c r="U5105" s="62">
        <v>681313581.63</v>
      </c>
      <c r="Z5105" s="54" t="s">
        <v>68</v>
      </c>
      <c r="AA5105" s="132">
        <v>3.6809903992095399E-5</v>
      </c>
      <c r="AJ5105" s="42"/>
      <c r="AM5105" s="42"/>
      <c r="AN5105" s="42"/>
      <c r="AO5105" s="42"/>
      <c r="AP5105" s="42"/>
      <c r="AY5105" s="42"/>
      <c r="AZ5105" s="42"/>
      <c r="BA5105" s="42"/>
      <c r="BB5105" s="42"/>
      <c r="BN5105" s="54" t="s">
        <v>4578</v>
      </c>
      <c r="BO5105" s="58" t="str">
        <f t="shared" si="79"/>
        <v>境内资产</v>
      </c>
      <c r="BP5105" s="58" t="str">
        <f>IF(M5105="",VLOOKUP(D5105,Sheet4!$A$1:$B$92,2,0),VLOOKUP(Q5105,Sheet4!$A$1:$B$92,2,0))</f>
        <v>保险资产管理产品</v>
      </c>
    </row>
    <row r="5106" spans="1:68" s="58" customFormat="1" ht="12.75" customHeight="1">
      <c r="A5106" s="64" t="s">
        <v>2424</v>
      </c>
      <c r="B5106" s="54" t="s">
        <v>2425</v>
      </c>
      <c r="C5106" s="252" t="s">
        <v>5552</v>
      </c>
      <c r="D5106" s="252" t="s">
        <v>672</v>
      </c>
      <c r="E5106" s="54" t="s">
        <v>2426</v>
      </c>
      <c r="F5106" s="54" t="s">
        <v>2425</v>
      </c>
      <c r="G5106" s="129">
        <v>40200</v>
      </c>
      <c r="H5106" s="323">
        <v>548301</v>
      </c>
      <c r="I5106" s="323">
        <v>492450</v>
      </c>
      <c r="J5106" s="54"/>
      <c r="K5106" s="42"/>
      <c r="L5106" s="42" t="s">
        <v>4489</v>
      </c>
      <c r="M5106" s="42" t="s">
        <v>3447</v>
      </c>
      <c r="N5106" s="42" t="s">
        <v>2427</v>
      </c>
      <c r="O5106" s="137" t="s">
        <v>3448</v>
      </c>
      <c r="P5106" s="42" t="s">
        <v>64</v>
      </c>
      <c r="Q5106" s="42" t="s">
        <v>65</v>
      </c>
      <c r="R5106" s="42">
        <v>1</v>
      </c>
      <c r="S5106" s="137" t="s">
        <v>2419</v>
      </c>
      <c r="T5106" s="62">
        <v>701989700</v>
      </c>
      <c r="U5106" s="62">
        <v>681313581.63</v>
      </c>
      <c r="Z5106" s="54" t="s">
        <v>68</v>
      </c>
      <c r="AA5106" s="132">
        <v>1.11821552251768E-5</v>
      </c>
      <c r="AJ5106" s="42"/>
      <c r="AM5106" s="42"/>
      <c r="AN5106" s="42"/>
      <c r="AO5106" s="42"/>
      <c r="AP5106" s="42"/>
      <c r="AY5106" s="42"/>
      <c r="AZ5106" s="42"/>
      <c r="BA5106" s="42"/>
      <c r="BB5106" s="42"/>
      <c r="BN5106" s="54" t="s">
        <v>4578</v>
      </c>
      <c r="BO5106" s="58" t="str">
        <f t="shared" si="79"/>
        <v>境内资产</v>
      </c>
      <c r="BP5106" s="58" t="str">
        <f>IF(M5106="",VLOOKUP(D5106,Sheet4!$A$1:$B$92,2,0),VLOOKUP(Q5106,Sheet4!$A$1:$B$92,2,0))</f>
        <v>保险资产管理产品</v>
      </c>
    </row>
    <row r="5107" spans="1:68" s="58" customFormat="1" ht="12.75" customHeight="1">
      <c r="A5107" s="64" t="s">
        <v>2428</v>
      </c>
      <c r="B5107" s="54" t="s">
        <v>2429</v>
      </c>
      <c r="C5107" s="252" t="s">
        <v>5552</v>
      </c>
      <c r="D5107" s="252" t="s">
        <v>672</v>
      </c>
      <c r="E5107" s="54" t="s">
        <v>2430</v>
      </c>
      <c r="F5107" s="54" t="s">
        <v>2429</v>
      </c>
      <c r="G5107" s="129">
        <v>23500</v>
      </c>
      <c r="H5107" s="323">
        <v>296632</v>
      </c>
      <c r="I5107" s="323">
        <v>250040</v>
      </c>
      <c r="J5107" s="54"/>
      <c r="K5107" s="42"/>
      <c r="L5107" s="42" t="s">
        <v>4489</v>
      </c>
      <c r="M5107" s="42" t="s">
        <v>3447</v>
      </c>
      <c r="N5107" s="42" t="s">
        <v>2427</v>
      </c>
      <c r="O5107" s="137" t="s">
        <v>3448</v>
      </c>
      <c r="P5107" s="42" t="s">
        <v>64</v>
      </c>
      <c r="Q5107" s="42" t="s">
        <v>65</v>
      </c>
      <c r="R5107" s="42">
        <v>1</v>
      </c>
      <c r="S5107" s="137" t="s">
        <v>2419</v>
      </c>
      <c r="T5107" s="62">
        <v>701989700</v>
      </c>
      <c r="U5107" s="62">
        <v>681313581.63</v>
      </c>
      <c r="Z5107" s="54" t="s">
        <v>68</v>
      </c>
      <c r="AA5107" s="132">
        <v>2.2468486995663301E-5</v>
      </c>
      <c r="AJ5107" s="42"/>
      <c r="AM5107" s="42"/>
      <c r="AN5107" s="42"/>
      <c r="AO5107" s="42"/>
      <c r="AP5107" s="42"/>
      <c r="AY5107" s="42"/>
      <c r="AZ5107" s="42"/>
      <c r="BA5107" s="42"/>
      <c r="BB5107" s="42"/>
      <c r="BN5107" s="54" t="s">
        <v>4578</v>
      </c>
      <c r="BO5107" s="58" t="str">
        <f t="shared" si="79"/>
        <v>境内资产</v>
      </c>
      <c r="BP5107" s="58" t="str">
        <f>IF(M5107="",VLOOKUP(D5107,Sheet4!$A$1:$B$92,2,0),VLOOKUP(Q5107,Sheet4!$A$1:$B$92,2,0))</f>
        <v>保险资产管理产品</v>
      </c>
    </row>
    <row r="5108" spans="1:68" s="58" customFormat="1" ht="12.75" customHeight="1">
      <c r="A5108" s="64" t="s">
        <v>2432</v>
      </c>
      <c r="B5108" s="54" t="s">
        <v>2433</v>
      </c>
      <c r="C5108" s="252" t="s">
        <v>5552</v>
      </c>
      <c r="D5108" s="252" t="s">
        <v>672</v>
      </c>
      <c r="E5108" s="54" t="s">
        <v>2434</v>
      </c>
      <c r="F5108" s="54" t="s">
        <v>2433</v>
      </c>
      <c r="G5108" s="129">
        <v>73200</v>
      </c>
      <c r="H5108" s="323">
        <v>472067.42</v>
      </c>
      <c r="I5108" s="323">
        <v>446520</v>
      </c>
      <c r="J5108" s="54"/>
      <c r="K5108" s="42"/>
      <c r="L5108" s="42" t="s">
        <v>4489</v>
      </c>
      <c r="M5108" s="42" t="s">
        <v>3447</v>
      </c>
      <c r="N5108" s="42" t="s">
        <v>2427</v>
      </c>
      <c r="O5108" s="137" t="s">
        <v>3448</v>
      </c>
      <c r="P5108" s="42" t="s">
        <v>64</v>
      </c>
      <c r="Q5108" s="42" t="s">
        <v>65</v>
      </c>
      <c r="R5108" s="42">
        <v>1</v>
      </c>
      <c r="S5108" s="137" t="s">
        <v>2419</v>
      </c>
      <c r="T5108" s="62">
        <v>701989700</v>
      </c>
      <c r="U5108" s="62">
        <v>681313581.63</v>
      </c>
      <c r="Z5108" s="54" t="s">
        <v>68</v>
      </c>
      <c r="AA5108" s="132">
        <v>3.9174856906369499E-5</v>
      </c>
      <c r="AJ5108" s="42"/>
      <c r="AM5108" s="42"/>
      <c r="AN5108" s="42"/>
      <c r="AO5108" s="42"/>
      <c r="AP5108" s="42"/>
      <c r="AY5108" s="42"/>
      <c r="AZ5108" s="42"/>
      <c r="BA5108" s="42"/>
      <c r="BB5108" s="42"/>
      <c r="BN5108" s="54" t="s">
        <v>4578</v>
      </c>
      <c r="BO5108" s="58" t="str">
        <f t="shared" si="79"/>
        <v>境内资产</v>
      </c>
      <c r="BP5108" s="58" t="str">
        <f>IF(M5108="",VLOOKUP(D5108,Sheet4!$A$1:$B$92,2,0),VLOOKUP(Q5108,Sheet4!$A$1:$B$92,2,0))</f>
        <v>保险资产管理产品</v>
      </c>
    </row>
    <row r="5109" spans="1:68" s="58" customFormat="1" ht="12.75" customHeight="1">
      <c r="A5109" s="64" t="s">
        <v>2436</v>
      </c>
      <c r="B5109" s="54" t="s">
        <v>2437</v>
      </c>
      <c r="C5109" s="252" t="s">
        <v>5552</v>
      </c>
      <c r="D5109" s="252" t="s">
        <v>672</v>
      </c>
      <c r="E5109" s="54" t="s">
        <v>2438</v>
      </c>
      <c r="F5109" s="54" t="s">
        <v>2437</v>
      </c>
      <c r="G5109" s="129">
        <v>23300</v>
      </c>
      <c r="H5109" s="323">
        <v>1578229.23</v>
      </c>
      <c r="I5109" s="323">
        <v>1241424</v>
      </c>
      <c r="J5109" s="54"/>
      <c r="K5109" s="42"/>
      <c r="L5109" s="42" t="s">
        <v>4489</v>
      </c>
      <c r="M5109" s="42" t="s">
        <v>3447</v>
      </c>
      <c r="N5109" s="42" t="s">
        <v>2427</v>
      </c>
      <c r="O5109" s="137" t="s">
        <v>3448</v>
      </c>
      <c r="P5109" s="42" t="s">
        <v>64</v>
      </c>
      <c r="Q5109" s="42" t="s">
        <v>65</v>
      </c>
      <c r="R5109" s="42">
        <v>1</v>
      </c>
      <c r="S5109" s="137" t="s">
        <v>2419</v>
      </c>
      <c r="T5109" s="62">
        <v>701989700</v>
      </c>
      <c r="U5109" s="62">
        <v>681313581.63</v>
      </c>
      <c r="Z5109" s="54" t="s">
        <v>280</v>
      </c>
      <c r="AA5109" s="132">
        <v>3.3312190148200301E-6</v>
      </c>
      <c r="AJ5109" s="42"/>
      <c r="AM5109" s="42"/>
      <c r="AN5109" s="42"/>
      <c r="AO5109" s="42"/>
      <c r="AP5109" s="42"/>
      <c r="AY5109" s="42"/>
      <c r="AZ5109" s="42"/>
      <c r="BA5109" s="42"/>
      <c r="BB5109" s="42"/>
      <c r="BN5109" s="54" t="s">
        <v>4578</v>
      </c>
      <c r="BO5109" s="58" t="str">
        <f t="shared" si="79"/>
        <v>境内资产</v>
      </c>
      <c r="BP5109" s="58" t="str">
        <f>IF(M5109="",VLOOKUP(D5109,Sheet4!$A$1:$B$92,2,0),VLOOKUP(Q5109,Sheet4!$A$1:$B$92,2,0))</f>
        <v>保险资产管理产品</v>
      </c>
    </row>
    <row r="5110" spans="1:68" s="58" customFormat="1" ht="12.75" customHeight="1">
      <c r="A5110" s="64" t="s">
        <v>2440</v>
      </c>
      <c r="B5110" s="54" t="s">
        <v>2441</v>
      </c>
      <c r="C5110" s="252" t="s">
        <v>5552</v>
      </c>
      <c r="D5110" s="252" t="s">
        <v>672</v>
      </c>
      <c r="E5110" s="54" t="s">
        <v>2442</v>
      </c>
      <c r="F5110" s="54" t="s">
        <v>2441</v>
      </c>
      <c r="G5110" s="129">
        <v>1700</v>
      </c>
      <c r="H5110" s="323">
        <v>12945.46</v>
      </c>
      <c r="I5110" s="323">
        <v>13600</v>
      </c>
      <c r="J5110" s="54"/>
      <c r="K5110" s="42"/>
      <c r="L5110" s="42" t="s">
        <v>4489</v>
      </c>
      <c r="M5110" s="42" t="s">
        <v>3447</v>
      </c>
      <c r="N5110" s="42" t="s">
        <v>2427</v>
      </c>
      <c r="O5110" s="137" t="s">
        <v>3448</v>
      </c>
      <c r="P5110" s="42" t="s">
        <v>64</v>
      </c>
      <c r="Q5110" s="42" t="s">
        <v>65</v>
      </c>
      <c r="R5110" s="42">
        <v>1</v>
      </c>
      <c r="S5110" s="137" t="s">
        <v>2419</v>
      </c>
      <c r="T5110" s="62">
        <v>701989700</v>
      </c>
      <c r="U5110" s="62">
        <v>681313581.63</v>
      </c>
      <c r="Z5110" s="54" t="s">
        <v>68</v>
      </c>
      <c r="AA5110" s="132">
        <v>2.1402195081408001E-5</v>
      </c>
      <c r="AJ5110" s="42"/>
      <c r="AM5110" s="42"/>
      <c r="AN5110" s="42"/>
      <c r="AO5110" s="42"/>
      <c r="AP5110" s="42"/>
      <c r="AY5110" s="42"/>
      <c r="AZ5110" s="42"/>
      <c r="BA5110" s="42"/>
      <c r="BB5110" s="42"/>
      <c r="BN5110" s="54" t="s">
        <v>4578</v>
      </c>
      <c r="BO5110" s="58" t="str">
        <f t="shared" si="79"/>
        <v>境内资产</v>
      </c>
      <c r="BP5110" s="58" t="str">
        <f>IF(M5110="",VLOOKUP(D5110,Sheet4!$A$1:$B$92,2,0),VLOOKUP(Q5110,Sheet4!$A$1:$B$92,2,0))</f>
        <v>保险资产管理产品</v>
      </c>
    </row>
    <row r="5111" spans="1:68" s="58" customFormat="1" ht="12.75" customHeight="1">
      <c r="A5111" s="64" t="s">
        <v>2444</v>
      </c>
      <c r="B5111" s="54" t="s">
        <v>2445</v>
      </c>
      <c r="C5111" s="252" t="s">
        <v>5552</v>
      </c>
      <c r="D5111" s="252" t="s">
        <v>672</v>
      </c>
      <c r="E5111" s="54" t="s">
        <v>2446</v>
      </c>
      <c r="F5111" s="54" t="s">
        <v>2445</v>
      </c>
      <c r="G5111" s="129">
        <v>34300</v>
      </c>
      <c r="H5111" s="323">
        <v>731270</v>
      </c>
      <c r="I5111" s="323">
        <v>675367</v>
      </c>
      <c r="J5111" s="54"/>
      <c r="K5111" s="42"/>
      <c r="L5111" s="42" t="s">
        <v>4489</v>
      </c>
      <c r="M5111" s="42" t="s">
        <v>3447</v>
      </c>
      <c r="N5111" s="42" t="s">
        <v>2427</v>
      </c>
      <c r="O5111" s="137" t="s">
        <v>3448</v>
      </c>
      <c r="P5111" s="42" t="s">
        <v>64</v>
      </c>
      <c r="Q5111" s="42" t="s">
        <v>65</v>
      </c>
      <c r="R5111" s="42">
        <v>1</v>
      </c>
      <c r="S5111" s="137" t="s">
        <v>2419</v>
      </c>
      <c r="T5111" s="62">
        <v>701989700</v>
      </c>
      <c r="U5111" s="62">
        <v>681313581.63</v>
      </c>
      <c r="Z5111" s="54" t="s">
        <v>68</v>
      </c>
      <c r="AA5111" s="132">
        <v>3.6809903992095399E-5</v>
      </c>
      <c r="AJ5111" s="42"/>
      <c r="AM5111" s="42"/>
      <c r="AN5111" s="42"/>
      <c r="AO5111" s="42"/>
      <c r="AP5111" s="42"/>
      <c r="AY5111" s="42"/>
      <c r="AZ5111" s="42"/>
      <c r="BA5111" s="42"/>
      <c r="BB5111" s="42"/>
      <c r="BN5111" s="54" t="s">
        <v>4578</v>
      </c>
      <c r="BO5111" s="58" t="str">
        <f t="shared" si="79"/>
        <v>境内资产</v>
      </c>
      <c r="BP5111" s="58" t="str">
        <f>IF(M5111="",VLOOKUP(D5111,Sheet4!$A$1:$B$92,2,0),VLOOKUP(Q5111,Sheet4!$A$1:$B$92,2,0))</f>
        <v>保险资产管理产品</v>
      </c>
    </row>
    <row r="5112" spans="1:68" s="58" customFormat="1" ht="12.75" customHeight="1">
      <c r="A5112" s="64" t="s">
        <v>2448</v>
      </c>
      <c r="B5112" s="54" t="s">
        <v>2449</v>
      </c>
      <c r="C5112" s="252" t="s">
        <v>5552</v>
      </c>
      <c r="D5112" s="252" t="s">
        <v>672</v>
      </c>
      <c r="E5112" s="54" t="s">
        <v>2450</v>
      </c>
      <c r="F5112" s="54" t="s">
        <v>2449</v>
      </c>
      <c r="G5112" s="129">
        <v>7300</v>
      </c>
      <c r="H5112" s="323">
        <v>582917</v>
      </c>
      <c r="I5112" s="323">
        <v>538448</v>
      </c>
      <c r="J5112" s="54"/>
      <c r="K5112" s="42"/>
      <c r="L5112" s="42" t="s">
        <v>4489</v>
      </c>
      <c r="M5112" s="42" t="s">
        <v>3447</v>
      </c>
      <c r="N5112" s="42" t="s">
        <v>2427</v>
      </c>
      <c r="O5112" s="137" t="s">
        <v>3448</v>
      </c>
      <c r="P5112" s="42" t="s">
        <v>64</v>
      </c>
      <c r="Q5112" s="42" t="s">
        <v>65</v>
      </c>
      <c r="R5112" s="42">
        <v>1</v>
      </c>
      <c r="S5112" s="137" t="s">
        <v>2419</v>
      </c>
      <c r="T5112" s="62">
        <v>701989700</v>
      </c>
      <c r="U5112" s="62">
        <v>681313581.63</v>
      </c>
      <c r="Z5112" s="54" t="s">
        <v>280</v>
      </c>
      <c r="AA5112" s="132">
        <v>1.11821552251768E-5</v>
      </c>
      <c r="AJ5112" s="42"/>
      <c r="AM5112" s="42"/>
      <c r="AN5112" s="42"/>
      <c r="AO5112" s="42"/>
      <c r="AP5112" s="42"/>
      <c r="AY5112" s="42"/>
      <c r="AZ5112" s="42"/>
      <c r="BA5112" s="42"/>
      <c r="BB5112" s="42"/>
      <c r="BN5112" s="54" t="s">
        <v>4578</v>
      </c>
      <c r="BO5112" s="58" t="str">
        <f t="shared" si="79"/>
        <v>境内资产</v>
      </c>
      <c r="BP5112" s="58" t="str">
        <f>IF(M5112="",VLOOKUP(D5112,Sheet4!$A$1:$B$92,2,0),VLOOKUP(Q5112,Sheet4!$A$1:$B$92,2,0))</f>
        <v>保险资产管理产品</v>
      </c>
    </row>
    <row r="5113" spans="1:68" s="58" customFormat="1" ht="12.75" customHeight="1">
      <c r="A5113" s="64" t="s">
        <v>2451</v>
      </c>
      <c r="B5113" s="54" t="s">
        <v>2452</v>
      </c>
      <c r="C5113" s="252" t="s">
        <v>5552</v>
      </c>
      <c r="D5113" s="252" t="s">
        <v>672</v>
      </c>
      <c r="E5113" s="54" t="s">
        <v>2453</v>
      </c>
      <c r="F5113" s="54" t="s">
        <v>2452</v>
      </c>
      <c r="G5113" s="129">
        <v>99000</v>
      </c>
      <c r="H5113" s="323">
        <v>543202.78</v>
      </c>
      <c r="I5113" s="323">
        <v>481140</v>
      </c>
      <c r="J5113" s="54"/>
      <c r="K5113" s="42"/>
      <c r="L5113" s="42" t="s">
        <v>4489</v>
      </c>
      <c r="M5113" s="42" t="s">
        <v>3447</v>
      </c>
      <c r="N5113" s="42" t="s">
        <v>2427</v>
      </c>
      <c r="O5113" s="137" t="s">
        <v>3448</v>
      </c>
      <c r="P5113" s="42" t="s">
        <v>64</v>
      </c>
      <c r="Q5113" s="42" t="s">
        <v>65</v>
      </c>
      <c r="R5113" s="42">
        <v>1</v>
      </c>
      <c r="S5113" s="137" t="s">
        <v>2419</v>
      </c>
      <c r="T5113" s="62">
        <v>701989700</v>
      </c>
      <c r="U5113" s="62">
        <v>681313581.63</v>
      </c>
      <c r="Z5113" s="54" t="s">
        <v>68</v>
      </c>
      <c r="AA5113" s="132">
        <v>2.2468486995663301E-5</v>
      </c>
      <c r="AJ5113" s="42"/>
      <c r="AM5113" s="42"/>
      <c r="AN5113" s="42"/>
      <c r="AO5113" s="42"/>
      <c r="AP5113" s="42"/>
      <c r="AY5113" s="42"/>
      <c r="AZ5113" s="42"/>
      <c r="BA5113" s="42"/>
      <c r="BB5113" s="42"/>
      <c r="BN5113" s="54" t="s">
        <v>4578</v>
      </c>
      <c r="BO5113" s="58" t="str">
        <f t="shared" si="79"/>
        <v>境内资产</v>
      </c>
      <c r="BP5113" s="58" t="str">
        <f>IF(M5113="",VLOOKUP(D5113,Sheet4!$A$1:$B$92,2,0),VLOOKUP(Q5113,Sheet4!$A$1:$B$92,2,0))</f>
        <v>保险资产管理产品</v>
      </c>
    </row>
    <row r="5114" spans="1:68" s="58" customFormat="1" ht="12.75" customHeight="1">
      <c r="A5114" s="64" t="s">
        <v>2454</v>
      </c>
      <c r="B5114" s="54" t="s">
        <v>2455</v>
      </c>
      <c r="C5114" s="252" t="s">
        <v>5552</v>
      </c>
      <c r="D5114" s="252" t="s">
        <v>672</v>
      </c>
      <c r="E5114" s="54" t="s">
        <v>2456</v>
      </c>
      <c r="F5114" s="54" t="s">
        <v>2455</v>
      </c>
      <c r="G5114" s="129">
        <v>100100</v>
      </c>
      <c r="H5114" s="323">
        <v>367938</v>
      </c>
      <c r="I5114" s="323">
        <v>303303</v>
      </c>
      <c r="J5114" s="54"/>
      <c r="K5114" s="42"/>
      <c r="L5114" s="42" t="s">
        <v>4489</v>
      </c>
      <c r="M5114" s="42" t="s">
        <v>3447</v>
      </c>
      <c r="N5114" s="42" t="s">
        <v>2427</v>
      </c>
      <c r="O5114" s="137" t="s">
        <v>3448</v>
      </c>
      <c r="P5114" s="42" t="s">
        <v>64</v>
      </c>
      <c r="Q5114" s="42" t="s">
        <v>65</v>
      </c>
      <c r="R5114" s="42">
        <v>1</v>
      </c>
      <c r="S5114" s="137" t="s">
        <v>2419</v>
      </c>
      <c r="T5114" s="62">
        <v>701989700</v>
      </c>
      <c r="U5114" s="62">
        <v>681313581.63</v>
      </c>
      <c r="Z5114" s="54" t="s">
        <v>68</v>
      </c>
      <c r="AA5114" s="132">
        <v>3.9174856906369499E-5</v>
      </c>
      <c r="AJ5114" s="42"/>
      <c r="AM5114" s="42"/>
      <c r="AN5114" s="42"/>
      <c r="AO5114" s="42"/>
      <c r="AP5114" s="42"/>
      <c r="AY5114" s="42"/>
      <c r="AZ5114" s="42"/>
      <c r="BA5114" s="42"/>
      <c r="BB5114" s="42"/>
      <c r="BN5114" s="54" t="s">
        <v>4578</v>
      </c>
      <c r="BO5114" s="58" t="str">
        <f t="shared" si="79"/>
        <v>境内资产</v>
      </c>
      <c r="BP5114" s="58" t="str">
        <f>IF(M5114="",VLOOKUP(D5114,Sheet4!$A$1:$B$92,2,0),VLOOKUP(Q5114,Sheet4!$A$1:$B$92,2,0))</f>
        <v>保险资产管理产品</v>
      </c>
    </row>
    <row r="5115" spans="1:68" s="58" customFormat="1" ht="12.75" customHeight="1">
      <c r="A5115" s="64" t="s">
        <v>2457</v>
      </c>
      <c r="B5115" s="54" t="s">
        <v>2458</v>
      </c>
      <c r="C5115" s="252" t="s">
        <v>5552</v>
      </c>
      <c r="D5115" s="252" t="s">
        <v>672</v>
      </c>
      <c r="E5115" s="54" t="s">
        <v>2459</v>
      </c>
      <c r="F5115" s="54" t="s">
        <v>2458</v>
      </c>
      <c r="G5115" s="129">
        <v>49600</v>
      </c>
      <c r="H5115" s="323">
        <v>465295</v>
      </c>
      <c r="I5115" s="323">
        <v>399280</v>
      </c>
      <c r="J5115" s="54"/>
      <c r="K5115" s="42"/>
      <c r="L5115" s="42" t="s">
        <v>4489</v>
      </c>
      <c r="M5115" s="42" t="s">
        <v>3447</v>
      </c>
      <c r="N5115" s="42" t="s">
        <v>2427</v>
      </c>
      <c r="O5115" s="137" t="s">
        <v>3448</v>
      </c>
      <c r="P5115" s="42" t="s">
        <v>64</v>
      </c>
      <c r="Q5115" s="42" t="s">
        <v>65</v>
      </c>
      <c r="R5115" s="42">
        <v>1</v>
      </c>
      <c r="S5115" s="137" t="s">
        <v>2419</v>
      </c>
      <c r="T5115" s="62">
        <v>701989700</v>
      </c>
      <c r="U5115" s="62">
        <v>681313581.63</v>
      </c>
      <c r="Z5115" s="54" t="s">
        <v>68</v>
      </c>
      <c r="AA5115" s="132">
        <v>3.3312190148200301E-6</v>
      </c>
      <c r="AJ5115" s="42"/>
      <c r="AM5115" s="42"/>
      <c r="AN5115" s="42"/>
      <c r="AO5115" s="42"/>
      <c r="AP5115" s="42"/>
      <c r="AY5115" s="42"/>
      <c r="AZ5115" s="42"/>
      <c r="BA5115" s="42"/>
      <c r="BB5115" s="42"/>
      <c r="BN5115" s="54" t="s">
        <v>4578</v>
      </c>
      <c r="BO5115" s="58" t="str">
        <f t="shared" si="79"/>
        <v>境内资产</v>
      </c>
      <c r="BP5115" s="58" t="str">
        <f>IF(M5115="",VLOOKUP(D5115,Sheet4!$A$1:$B$92,2,0),VLOOKUP(Q5115,Sheet4!$A$1:$B$92,2,0))</f>
        <v>保险资产管理产品</v>
      </c>
    </row>
    <row r="5116" spans="1:68" s="58" customFormat="1" ht="12.75" customHeight="1">
      <c r="A5116" s="64" t="s">
        <v>2460</v>
      </c>
      <c r="B5116" s="54" t="s">
        <v>2461</v>
      </c>
      <c r="C5116" s="252" t="s">
        <v>5552</v>
      </c>
      <c r="D5116" s="252" t="s">
        <v>672</v>
      </c>
      <c r="E5116" s="54" t="s">
        <v>2462</v>
      </c>
      <c r="F5116" s="54" t="s">
        <v>2461</v>
      </c>
      <c r="G5116" s="129">
        <v>132800</v>
      </c>
      <c r="H5116" s="323">
        <v>331045</v>
      </c>
      <c r="I5116" s="323">
        <v>301456</v>
      </c>
      <c r="J5116" s="54"/>
      <c r="K5116" s="42"/>
      <c r="L5116" s="42" t="s">
        <v>4489</v>
      </c>
      <c r="M5116" s="42" t="s">
        <v>3447</v>
      </c>
      <c r="N5116" s="42" t="s">
        <v>2427</v>
      </c>
      <c r="O5116" s="137" t="s">
        <v>3448</v>
      </c>
      <c r="P5116" s="42" t="s">
        <v>64</v>
      </c>
      <c r="Q5116" s="42" t="s">
        <v>65</v>
      </c>
      <c r="R5116" s="42">
        <v>1</v>
      </c>
      <c r="S5116" s="137" t="s">
        <v>2419</v>
      </c>
      <c r="T5116" s="62">
        <v>701989700</v>
      </c>
      <c r="U5116" s="62">
        <v>681313581.63</v>
      </c>
      <c r="Z5116" s="54" t="s">
        <v>68</v>
      </c>
      <c r="AA5116" s="132">
        <v>8.13083517816324E-7</v>
      </c>
      <c r="AJ5116" s="42"/>
      <c r="AM5116" s="42"/>
      <c r="AN5116" s="42"/>
      <c r="AO5116" s="42"/>
      <c r="AP5116" s="42"/>
      <c r="AY5116" s="42"/>
      <c r="AZ5116" s="42"/>
      <c r="BA5116" s="42"/>
      <c r="BB5116" s="42"/>
      <c r="BN5116" s="54" t="s">
        <v>4578</v>
      </c>
      <c r="BO5116" s="58" t="str">
        <f t="shared" si="79"/>
        <v>境内资产</v>
      </c>
      <c r="BP5116" s="58" t="str">
        <f>IF(M5116="",VLOOKUP(D5116,Sheet4!$A$1:$B$92,2,0),VLOOKUP(Q5116,Sheet4!$A$1:$B$92,2,0))</f>
        <v>保险资产管理产品</v>
      </c>
    </row>
    <row r="5117" spans="1:68" s="58" customFormat="1" ht="12.75" customHeight="1">
      <c r="A5117" s="64" t="s">
        <v>2463</v>
      </c>
      <c r="B5117" s="54" t="s">
        <v>2464</v>
      </c>
      <c r="C5117" s="252" t="s">
        <v>5552</v>
      </c>
      <c r="D5117" s="252" t="s">
        <v>672</v>
      </c>
      <c r="E5117" s="54" t="s">
        <v>2465</v>
      </c>
      <c r="F5117" s="54" t="s">
        <v>2464</v>
      </c>
      <c r="G5117" s="129">
        <v>267500</v>
      </c>
      <c r="H5117" s="323">
        <v>1143199</v>
      </c>
      <c r="I5117" s="323">
        <v>1000450</v>
      </c>
      <c r="J5117" s="54"/>
      <c r="K5117" s="42"/>
      <c r="L5117" s="42" t="s">
        <v>4489</v>
      </c>
      <c r="M5117" s="42" t="s">
        <v>3447</v>
      </c>
      <c r="N5117" s="42" t="s">
        <v>2427</v>
      </c>
      <c r="O5117" s="137" t="s">
        <v>3448</v>
      </c>
      <c r="P5117" s="42" t="s">
        <v>64</v>
      </c>
      <c r="Q5117" s="42" t="s">
        <v>65</v>
      </c>
      <c r="R5117" s="42">
        <v>1</v>
      </c>
      <c r="S5117" s="137" t="s">
        <v>2419</v>
      </c>
      <c r="T5117" s="62">
        <v>701989700</v>
      </c>
      <c r="U5117" s="62">
        <v>681313581.63</v>
      </c>
      <c r="Z5117" s="54" t="s">
        <v>280</v>
      </c>
      <c r="AA5117" s="132">
        <v>2.4630913622587201E-5</v>
      </c>
      <c r="AJ5117" s="42"/>
      <c r="AM5117" s="42"/>
      <c r="AN5117" s="42"/>
      <c r="AO5117" s="42"/>
      <c r="AP5117" s="42"/>
      <c r="AY5117" s="42"/>
      <c r="AZ5117" s="42"/>
      <c r="BA5117" s="42"/>
      <c r="BB5117" s="42"/>
      <c r="BN5117" s="54" t="s">
        <v>4578</v>
      </c>
      <c r="BO5117" s="58" t="str">
        <f t="shared" si="79"/>
        <v>境内资产</v>
      </c>
      <c r="BP5117" s="58" t="str">
        <f>IF(M5117="",VLOOKUP(D5117,Sheet4!$A$1:$B$92,2,0),VLOOKUP(Q5117,Sheet4!$A$1:$B$92,2,0))</f>
        <v>保险资产管理产品</v>
      </c>
    </row>
    <row r="5118" spans="1:68" s="58" customFormat="1" ht="12.75" customHeight="1">
      <c r="A5118" s="64" t="s">
        <v>2466</v>
      </c>
      <c r="B5118" s="54" t="s">
        <v>2467</v>
      </c>
      <c r="C5118" s="252" t="s">
        <v>5552</v>
      </c>
      <c r="D5118" s="252" t="s">
        <v>672</v>
      </c>
      <c r="E5118" s="54" t="s">
        <v>2468</v>
      </c>
      <c r="F5118" s="54" t="s">
        <v>2467</v>
      </c>
      <c r="G5118" s="129">
        <v>93900</v>
      </c>
      <c r="H5118" s="323">
        <v>677185</v>
      </c>
      <c r="I5118" s="323">
        <v>607533</v>
      </c>
      <c r="J5118" s="54"/>
      <c r="K5118" s="42"/>
      <c r="L5118" s="42" t="s">
        <v>4489</v>
      </c>
      <c r="M5118" s="42" t="s">
        <v>3447</v>
      </c>
      <c r="N5118" s="42" t="s">
        <v>2427</v>
      </c>
      <c r="O5118" s="137" t="s">
        <v>3448</v>
      </c>
      <c r="P5118" s="42" t="s">
        <v>64</v>
      </c>
      <c r="Q5118" s="42" t="s">
        <v>65</v>
      </c>
      <c r="R5118" s="42">
        <v>1</v>
      </c>
      <c r="S5118" s="137" t="s">
        <v>2419</v>
      </c>
      <c r="T5118" s="62">
        <v>701989700</v>
      </c>
      <c r="U5118" s="62">
        <v>681313581.63</v>
      </c>
      <c r="Z5118" s="54" t="s">
        <v>68</v>
      </c>
      <c r="AA5118" s="132">
        <v>5.6897199442447699E-6</v>
      </c>
      <c r="AJ5118" s="42"/>
      <c r="AM5118" s="42"/>
      <c r="AN5118" s="42"/>
      <c r="AO5118" s="42"/>
      <c r="AP5118" s="42"/>
      <c r="AY5118" s="42"/>
      <c r="AZ5118" s="42"/>
      <c r="BA5118" s="42"/>
      <c r="BB5118" s="42"/>
      <c r="BN5118" s="54" t="s">
        <v>4578</v>
      </c>
      <c r="BO5118" s="58" t="str">
        <f t="shared" si="79"/>
        <v>境内资产</v>
      </c>
      <c r="BP5118" s="58" t="str">
        <f>IF(M5118="",VLOOKUP(D5118,Sheet4!$A$1:$B$92,2,0),VLOOKUP(Q5118,Sheet4!$A$1:$B$92,2,0))</f>
        <v>保险资产管理产品</v>
      </c>
    </row>
    <row r="5119" spans="1:68" s="58" customFormat="1" ht="12.75" customHeight="1">
      <c r="A5119" s="64" t="s">
        <v>2469</v>
      </c>
      <c r="B5119" s="54" t="s">
        <v>2470</v>
      </c>
      <c r="C5119" s="252" t="s">
        <v>5552</v>
      </c>
      <c r="D5119" s="252" t="s">
        <v>672</v>
      </c>
      <c r="E5119" s="54" t="s">
        <v>2471</v>
      </c>
      <c r="F5119" s="54" t="s">
        <v>2470</v>
      </c>
      <c r="G5119" s="129">
        <v>5600</v>
      </c>
      <c r="H5119" s="323">
        <v>627262.63</v>
      </c>
      <c r="I5119" s="323">
        <v>538160</v>
      </c>
      <c r="J5119" s="54"/>
      <c r="K5119" s="42"/>
      <c r="L5119" s="42" t="s">
        <v>4489</v>
      </c>
      <c r="M5119" s="42" t="s">
        <v>3447</v>
      </c>
      <c r="N5119" s="42" t="s">
        <v>2427</v>
      </c>
      <c r="O5119" s="137" t="s">
        <v>3448</v>
      </c>
      <c r="P5119" s="42" t="s">
        <v>64</v>
      </c>
      <c r="Q5119" s="42" t="s">
        <v>65</v>
      </c>
      <c r="R5119" s="42">
        <v>1</v>
      </c>
      <c r="S5119" s="137" t="s">
        <v>2419</v>
      </c>
      <c r="T5119" s="62">
        <v>701989700</v>
      </c>
      <c r="U5119" s="62">
        <v>681313581.63</v>
      </c>
      <c r="Z5119" s="54" t="s">
        <v>68</v>
      </c>
      <c r="AA5119" s="132">
        <v>3.3152294990626399E-5</v>
      </c>
      <c r="AJ5119" s="42"/>
      <c r="AM5119" s="42"/>
      <c r="AN5119" s="42"/>
      <c r="AO5119" s="42"/>
      <c r="AP5119" s="42"/>
      <c r="AY5119" s="42"/>
      <c r="AZ5119" s="42"/>
      <c r="BA5119" s="42"/>
      <c r="BB5119" s="42"/>
      <c r="BN5119" s="54" t="s">
        <v>4578</v>
      </c>
      <c r="BO5119" s="58" t="str">
        <f t="shared" si="79"/>
        <v>境内资产</v>
      </c>
      <c r="BP5119" s="58" t="str">
        <f>IF(M5119="",VLOOKUP(D5119,Sheet4!$A$1:$B$92,2,0),VLOOKUP(Q5119,Sheet4!$A$1:$B$92,2,0))</f>
        <v>保险资产管理产品</v>
      </c>
    </row>
    <row r="5120" spans="1:68" s="58" customFormat="1" ht="12.75" customHeight="1">
      <c r="A5120" s="64" t="s">
        <v>2472</v>
      </c>
      <c r="B5120" s="54" t="s">
        <v>2473</v>
      </c>
      <c r="C5120" s="252" t="s">
        <v>5552</v>
      </c>
      <c r="D5120" s="252" t="s">
        <v>672</v>
      </c>
      <c r="E5120" s="54" t="s">
        <v>2474</v>
      </c>
      <c r="F5120" s="54" t="s">
        <v>2473</v>
      </c>
      <c r="G5120" s="129">
        <v>17000</v>
      </c>
      <c r="H5120" s="323">
        <v>484076</v>
      </c>
      <c r="I5120" s="323">
        <v>296140</v>
      </c>
      <c r="J5120" s="54"/>
      <c r="K5120" s="42"/>
      <c r="L5120" s="42" t="s">
        <v>4489</v>
      </c>
      <c r="M5120" s="42" t="s">
        <v>3447</v>
      </c>
      <c r="N5120" s="42" t="s">
        <v>2427</v>
      </c>
      <c r="O5120" s="137" t="s">
        <v>3448</v>
      </c>
      <c r="P5120" s="42" t="s">
        <v>64</v>
      </c>
      <c r="Q5120" s="42" t="s">
        <v>65</v>
      </c>
      <c r="R5120" s="42">
        <v>1</v>
      </c>
      <c r="S5120" s="137" t="s">
        <v>2419</v>
      </c>
      <c r="T5120" s="62">
        <v>701989700</v>
      </c>
      <c r="U5120" s="62">
        <v>681313581.63</v>
      </c>
      <c r="Z5120" s="54" t="s">
        <v>68</v>
      </c>
      <c r="AA5120" s="132">
        <v>1.1635440558896499E-5</v>
      </c>
      <c r="AJ5120" s="42"/>
      <c r="AM5120" s="42"/>
      <c r="AN5120" s="42"/>
      <c r="AO5120" s="42"/>
      <c r="AP5120" s="42"/>
      <c r="AY5120" s="42"/>
      <c r="AZ5120" s="42"/>
      <c r="BA5120" s="42"/>
      <c r="BB5120" s="42"/>
      <c r="BN5120" s="54" t="s">
        <v>4578</v>
      </c>
      <c r="BO5120" s="58" t="str">
        <f t="shared" si="79"/>
        <v>境内资产</v>
      </c>
      <c r="BP5120" s="58" t="str">
        <f>IF(M5120="",VLOOKUP(D5120,Sheet4!$A$1:$B$92,2,0),VLOOKUP(Q5120,Sheet4!$A$1:$B$92,2,0))</f>
        <v>保险资产管理产品</v>
      </c>
    </row>
    <row r="5121" spans="1:68" s="58" customFormat="1" ht="12.75" customHeight="1">
      <c r="A5121" s="64" t="s">
        <v>2475</v>
      </c>
      <c r="B5121" s="54" t="s">
        <v>2476</v>
      </c>
      <c r="C5121" s="252" t="s">
        <v>5552</v>
      </c>
      <c r="D5121" s="252" t="s">
        <v>672</v>
      </c>
      <c r="E5121" s="54" t="s">
        <v>2477</v>
      </c>
      <c r="F5121" s="54" t="s">
        <v>2476</v>
      </c>
      <c r="G5121" s="129">
        <v>33600</v>
      </c>
      <c r="H5121" s="323">
        <v>963109</v>
      </c>
      <c r="I5121" s="323">
        <v>685104</v>
      </c>
      <c r="J5121" s="54"/>
      <c r="K5121" s="42"/>
      <c r="L5121" s="42" t="s">
        <v>4489</v>
      </c>
      <c r="M5121" s="42" t="s">
        <v>3447</v>
      </c>
      <c r="N5121" s="42" t="s">
        <v>2427</v>
      </c>
      <c r="O5121" s="137" t="s">
        <v>3448</v>
      </c>
      <c r="P5121" s="42" t="s">
        <v>64</v>
      </c>
      <c r="Q5121" s="42" t="s">
        <v>65</v>
      </c>
      <c r="R5121" s="42">
        <v>1</v>
      </c>
      <c r="S5121" s="137" t="s">
        <v>2419</v>
      </c>
      <c r="T5121" s="62">
        <v>701989700</v>
      </c>
      <c r="U5121" s="62">
        <v>681313581.63</v>
      </c>
      <c r="Z5121" s="54" t="s">
        <v>280</v>
      </c>
      <c r="AA5121" s="132">
        <v>1.35024311018308E-5</v>
      </c>
      <c r="AJ5121" s="42"/>
      <c r="AM5121" s="42"/>
      <c r="AN5121" s="42"/>
      <c r="AO5121" s="42"/>
      <c r="AP5121" s="42"/>
      <c r="AY5121" s="42"/>
      <c r="AZ5121" s="42"/>
      <c r="BA5121" s="42"/>
      <c r="BB5121" s="42"/>
      <c r="BN5121" s="54" t="s">
        <v>4578</v>
      </c>
      <c r="BO5121" s="58" t="str">
        <f t="shared" si="79"/>
        <v>境内资产</v>
      </c>
      <c r="BP5121" s="58" t="str">
        <f>IF(M5121="",VLOOKUP(D5121,Sheet4!$A$1:$B$92,2,0),VLOOKUP(Q5121,Sheet4!$A$1:$B$92,2,0))</f>
        <v>保险资产管理产品</v>
      </c>
    </row>
    <row r="5122" spans="1:68" s="58" customFormat="1" ht="12.75" customHeight="1">
      <c r="A5122" s="64" t="s">
        <v>2478</v>
      </c>
      <c r="B5122" s="54" t="s">
        <v>2479</v>
      </c>
      <c r="C5122" s="252" t="s">
        <v>5552</v>
      </c>
      <c r="D5122" s="252" t="s">
        <v>672</v>
      </c>
      <c r="E5122" s="54" t="s">
        <v>2480</v>
      </c>
      <c r="F5122" s="54" t="s">
        <v>2479</v>
      </c>
      <c r="G5122" s="129">
        <v>95500</v>
      </c>
      <c r="H5122" s="323">
        <v>475121</v>
      </c>
      <c r="I5122" s="323">
        <v>448850</v>
      </c>
      <c r="J5122" s="54"/>
      <c r="K5122" s="42"/>
      <c r="L5122" s="42" t="s">
        <v>4489</v>
      </c>
      <c r="M5122" s="42" t="s">
        <v>3447</v>
      </c>
      <c r="N5122" s="42" t="s">
        <v>2427</v>
      </c>
      <c r="O5122" s="137" t="s">
        <v>3448</v>
      </c>
      <c r="P5122" s="42" t="s">
        <v>64</v>
      </c>
      <c r="Q5122" s="42" t="s">
        <v>65</v>
      </c>
      <c r="R5122" s="42">
        <v>1</v>
      </c>
      <c r="S5122" s="137" t="s">
        <v>2419</v>
      </c>
      <c r="T5122" s="62">
        <v>701989700</v>
      </c>
      <c r="U5122" s="62">
        <v>681313581.63</v>
      </c>
      <c r="Z5122" s="54" t="s">
        <v>68</v>
      </c>
      <c r="AA5122" s="132">
        <v>1.2506347522287199E-5</v>
      </c>
      <c r="AJ5122" s="42"/>
      <c r="AM5122" s="42"/>
      <c r="AN5122" s="42"/>
      <c r="AO5122" s="42"/>
      <c r="AP5122" s="42"/>
      <c r="AY5122" s="42"/>
      <c r="AZ5122" s="42"/>
      <c r="BA5122" s="42"/>
      <c r="BB5122" s="42"/>
      <c r="BN5122" s="54" t="s">
        <v>4578</v>
      </c>
      <c r="BO5122" s="58" t="str">
        <f t="shared" si="79"/>
        <v>境内资产</v>
      </c>
      <c r="BP5122" s="58" t="str">
        <f>IF(M5122="",VLOOKUP(D5122,Sheet4!$A$1:$B$92,2,0),VLOOKUP(Q5122,Sheet4!$A$1:$B$92,2,0))</f>
        <v>保险资产管理产品</v>
      </c>
    </row>
    <row r="5123" spans="1:68" s="58" customFormat="1" ht="12.75" customHeight="1">
      <c r="A5123" s="64" t="s">
        <v>2481</v>
      </c>
      <c r="B5123" s="54" t="s">
        <v>2482</v>
      </c>
      <c r="C5123" s="252" t="s">
        <v>5552</v>
      </c>
      <c r="D5123" s="252" t="s">
        <v>672</v>
      </c>
      <c r="E5123" s="54" t="s">
        <v>2483</v>
      </c>
      <c r="F5123" s="54" t="s">
        <v>2482</v>
      </c>
      <c r="G5123" s="129">
        <v>29600</v>
      </c>
      <c r="H5123" s="323">
        <v>355665.14</v>
      </c>
      <c r="I5123" s="323">
        <v>249824</v>
      </c>
      <c r="J5123" s="54"/>
      <c r="K5123" s="42"/>
      <c r="L5123" s="42" t="s">
        <v>4489</v>
      </c>
      <c r="M5123" s="42" t="s">
        <v>3447</v>
      </c>
      <c r="N5123" s="42" t="s">
        <v>2427</v>
      </c>
      <c r="O5123" s="137" t="s">
        <v>3448</v>
      </c>
      <c r="P5123" s="42" t="s">
        <v>64</v>
      </c>
      <c r="Q5123" s="42" t="s">
        <v>65</v>
      </c>
      <c r="R5123" s="42">
        <v>1</v>
      </c>
      <c r="S5123" s="137" t="s">
        <v>2419</v>
      </c>
      <c r="T5123" s="62">
        <v>701989700</v>
      </c>
      <c r="U5123" s="62">
        <v>681313581.63</v>
      </c>
      <c r="Z5123" s="54" t="s">
        <v>68</v>
      </c>
      <c r="AA5123" s="132">
        <v>6.9578568366527003E-6</v>
      </c>
      <c r="AJ5123" s="42"/>
      <c r="AM5123" s="42"/>
      <c r="AN5123" s="42"/>
      <c r="AO5123" s="42"/>
      <c r="AP5123" s="42"/>
      <c r="AY5123" s="42"/>
      <c r="AZ5123" s="42"/>
      <c r="BA5123" s="42"/>
      <c r="BB5123" s="42"/>
      <c r="BN5123" s="54" t="s">
        <v>4578</v>
      </c>
      <c r="BO5123" s="58" t="str">
        <f t="shared" ref="BO5123:BO5186" si="80">IF(LEFT(D5123,2)="境外","境外资产","境内资产")</f>
        <v>境内资产</v>
      </c>
      <c r="BP5123" s="58" t="str">
        <f>IF(M5123="",VLOOKUP(D5123,Sheet4!$A$1:$B$92,2,0),VLOOKUP(Q5123,Sheet4!$A$1:$B$92,2,0))</f>
        <v>保险资产管理产品</v>
      </c>
    </row>
    <row r="5124" spans="1:68" s="58" customFormat="1" ht="12.75" customHeight="1">
      <c r="A5124" s="64" t="s">
        <v>2484</v>
      </c>
      <c r="B5124" s="54" t="s">
        <v>2485</v>
      </c>
      <c r="C5124" s="252" t="s">
        <v>5552</v>
      </c>
      <c r="D5124" s="252" t="s">
        <v>672</v>
      </c>
      <c r="E5124" s="54" t="s">
        <v>2486</v>
      </c>
      <c r="F5124" s="54" t="s">
        <v>2485</v>
      </c>
      <c r="G5124" s="129">
        <v>55700</v>
      </c>
      <c r="H5124" s="323">
        <v>447502</v>
      </c>
      <c r="I5124" s="323">
        <v>344783</v>
      </c>
      <c r="J5124" s="54"/>
      <c r="K5124" s="42"/>
      <c r="L5124" s="42" t="s">
        <v>4489</v>
      </c>
      <c r="M5124" s="42" t="s">
        <v>3447</v>
      </c>
      <c r="N5124" s="42" t="s">
        <v>2427</v>
      </c>
      <c r="O5124" s="137" t="s">
        <v>3448</v>
      </c>
      <c r="P5124" s="42" t="s">
        <v>64</v>
      </c>
      <c r="Q5124" s="42" t="s">
        <v>65</v>
      </c>
      <c r="R5124" s="42">
        <v>1</v>
      </c>
      <c r="S5124" s="137" t="s">
        <v>2419</v>
      </c>
      <c r="T5124" s="62">
        <v>701989700</v>
      </c>
      <c r="U5124" s="62">
        <v>681313581.63</v>
      </c>
      <c r="Z5124" s="54" t="s">
        <v>68</v>
      </c>
      <c r="AA5124" s="132">
        <v>3.3315128383726903E-5</v>
      </c>
      <c r="AJ5124" s="42"/>
      <c r="AM5124" s="42"/>
      <c r="AN5124" s="42"/>
      <c r="AO5124" s="42"/>
      <c r="AP5124" s="42"/>
      <c r="AY5124" s="42"/>
      <c r="AZ5124" s="42"/>
      <c r="BA5124" s="42"/>
      <c r="BB5124" s="42"/>
      <c r="BN5124" s="54" t="s">
        <v>4578</v>
      </c>
      <c r="BO5124" s="58" t="str">
        <f t="shared" si="80"/>
        <v>境内资产</v>
      </c>
      <c r="BP5124" s="58" t="str">
        <f>IF(M5124="",VLOOKUP(D5124,Sheet4!$A$1:$B$92,2,0),VLOOKUP(Q5124,Sheet4!$A$1:$B$92,2,0))</f>
        <v>保险资产管理产品</v>
      </c>
    </row>
    <row r="5125" spans="1:68" s="58" customFormat="1" ht="12.75" customHeight="1">
      <c r="A5125" s="64" t="s">
        <v>2487</v>
      </c>
      <c r="B5125" s="54" t="s">
        <v>2488</v>
      </c>
      <c r="C5125" s="252" t="s">
        <v>5552</v>
      </c>
      <c r="D5125" s="252" t="s">
        <v>672</v>
      </c>
      <c r="E5125" s="54" t="s">
        <v>2489</v>
      </c>
      <c r="F5125" s="54" t="s">
        <v>2488</v>
      </c>
      <c r="G5125" s="129">
        <v>25000</v>
      </c>
      <c r="H5125" s="323">
        <v>350402</v>
      </c>
      <c r="I5125" s="323">
        <v>296500</v>
      </c>
      <c r="J5125" s="54"/>
      <c r="K5125" s="42"/>
      <c r="L5125" s="42" t="s">
        <v>4489</v>
      </c>
      <c r="M5125" s="42" t="s">
        <v>3447</v>
      </c>
      <c r="N5125" s="42" t="s">
        <v>2427</v>
      </c>
      <c r="O5125" s="137" t="s">
        <v>3448</v>
      </c>
      <c r="P5125" s="42" t="s">
        <v>64</v>
      </c>
      <c r="Q5125" s="42" t="s">
        <v>65</v>
      </c>
      <c r="R5125" s="42">
        <v>1</v>
      </c>
      <c r="S5125" s="137" t="s">
        <v>2419</v>
      </c>
      <c r="T5125" s="62">
        <v>701989700</v>
      </c>
      <c r="U5125" s="62">
        <v>681313581.63</v>
      </c>
      <c r="Z5125" s="54" t="s">
        <v>68</v>
      </c>
      <c r="AA5125" s="132">
        <v>1.08080228833945E-5</v>
      </c>
      <c r="AJ5125" s="42"/>
      <c r="AM5125" s="42"/>
      <c r="AN5125" s="42"/>
      <c r="AO5125" s="42"/>
      <c r="AP5125" s="42"/>
      <c r="AY5125" s="42"/>
      <c r="AZ5125" s="42"/>
      <c r="BA5125" s="42"/>
      <c r="BB5125" s="42"/>
      <c r="BN5125" s="54" t="s">
        <v>4578</v>
      </c>
      <c r="BO5125" s="58" t="str">
        <f t="shared" si="80"/>
        <v>境内资产</v>
      </c>
      <c r="BP5125" s="58" t="str">
        <f>IF(M5125="",VLOOKUP(D5125,Sheet4!$A$1:$B$92,2,0),VLOOKUP(Q5125,Sheet4!$A$1:$B$92,2,0))</f>
        <v>保险资产管理产品</v>
      </c>
    </row>
    <row r="5126" spans="1:68" s="58" customFormat="1" ht="12.75" customHeight="1">
      <c r="A5126" s="64" t="s">
        <v>2490</v>
      </c>
      <c r="B5126" s="54" t="s">
        <v>2491</v>
      </c>
      <c r="C5126" s="252" t="s">
        <v>5552</v>
      </c>
      <c r="D5126" s="252" t="s">
        <v>672</v>
      </c>
      <c r="E5126" s="54" t="s">
        <v>2492</v>
      </c>
      <c r="F5126" s="54" t="s">
        <v>2491</v>
      </c>
      <c r="G5126" s="129">
        <v>45700</v>
      </c>
      <c r="H5126" s="323">
        <v>543163.38</v>
      </c>
      <c r="I5126" s="323">
        <v>464312</v>
      </c>
      <c r="J5126" s="54"/>
      <c r="K5126" s="42"/>
      <c r="L5126" s="42" t="s">
        <v>4489</v>
      </c>
      <c r="M5126" s="42" t="s">
        <v>3447</v>
      </c>
      <c r="N5126" s="42" t="s">
        <v>2427</v>
      </c>
      <c r="O5126" s="137" t="s">
        <v>3448</v>
      </c>
      <c r="P5126" s="42" t="s">
        <v>64</v>
      </c>
      <c r="Q5126" s="42" t="s">
        <v>65</v>
      </c>
      <c r="R5126" s="42">
        <v>1</v>
      </c>
      <c r="S5126" s="137" t="s">
        <v>2419</v>
      </c>
      <c r="T5126" s="62">
        <v>701989700</v>
      </c>
      <c r="U5126" s="62">
        <v>681313581.63</v>
      </c>
      <c r="Z5126" s="54" t="s">
        <v>68</v>
      </c>
      <c r="AA5126" s="132">
        <v>1.4424829131874401E-5</v>
      </c>
      <c r="AJ5126" s="42"/>
      <c r="AM5126" s="42"/>
      <c r="AN5126" s="42"/>
      <c r="AO5126" s="42"/>
      <c r="AP5126" s="42"/>
      <c r="AY5126" s="42"/>
      <c r="AZ5126" s="42"/>
      <c r="BA5126" s="42"/>
      <c r="BB5126" s="42"/>
      <c r="BN5126" s="54" t="s">
        <v>4578</v>
      </c>
      <c r="BO5126" s="58" t="str">
        <f t="shared" si="80"/>
        <v>境内资产</v>
      </c>
      <c r="BP5126" s="58" t="str">
        <f>IF(M5126="",VLOOKUP(D5126,Sheet4!$A$1:$B$92,2,0),VLOOKUP(Q5126,Sheet4!$A$1:$B$92,2,0))</f>
        <v>保险资产管理产品</v>
      </c>
    </row>
    <row r="5127" spans="1:68" s="58" customFormat="1" ht="12.75" customHeight="1">
      <c r="A5127" s="64" t="s">
        <v>2496</v>
      </c>
      <c r="B5127" s="54" t="s">
        <v>2497</v>
      </c>
      <c r="C5127" s="252" t="s">
        <v>5552</v>
      </c>
      <c r="D5127" s="252" t="s">
        <v>672</v>
      </c>
      <c r="E5127" s="54" t="s">
        <v>2498</v>
      </c>
      <c r="F5127" s="54" t="s">
        <v>2497</v>
      </c>
      <c r="G5127" s="129">
        <v>29300</v>
      </c>
      <c r="H5127" s="323">
        <v>613122.73</v>
      </c>
      <c r="I5127" s="323">
        <v>509527</v>
      </c>
      <c r="J5127" s="54"/>
      <c r="K5127" s="42"/>
      <c r="L5127" s="42" t="s">
        <v>4489</v>
      </c>
      <c r="M5127" s="42" t="s">
        <v>3447</v>
      </c>
      <c r="N5127" s="42" t="s">
        <v>2427</v>
      </c>
      <c r="O5127" s="137" t="s">
        <v>3448</v>
      </c>
      <c r="P5127" s="42" t="s">
        <v>64</v>
      </c>
      <c r="Q5127" s="42" t="s">
        <v>65</v>
      </c>
      <c r="R5127" s="42">
        <v>1</v>
      </c>
      <c r="S5127" s="137" t="s">
        <v>2419</v>
      </c>
      <c r="T5127" s="62">
        <v>701989700</v>
      </c>
      <c r="U5127" s="62">
        <v>681313581.63</v>
      </c>
      <c r="Z5127" s="54" t="s">
        <v>68</v>
      </c>
      <c r="AA5127" s="132">
        <v>1.2135900102162301E-5</v>
      </c>
      <c r="AJ5127" s="42"/>
      <c r="AM5127" s="42"/>
      <c r="AN5127" s="42"/>
      <c r="AO5127" s="42"/>
      <c r="AP5127" s="42"/>
      <c r="AY5127" s="42"/>
      <c r="AZ5127" s="42"/>
      <c r="BA5127" s="42"/>
      <c r="BB5127" s="42"/>
      <c r="BN5127" s="54" t="s">
        <v>4578</v>
      </c>
      <c r="BO5127" s="58" t="str">
        <f t="shared" si="80"/>
        <v>境内资产</v>
      </c>
      <c r="BP5127" s="58" t="str">
        <f>IF(M5127="",VLOOKUP(D5127,Sheet4!$A$1:$B$92,2,0),VLOOKUP(Q5127,Sheet4!$A$1:$B$92,2,0))</f>
        <v>保险资产管理产品</v>
      </c>
    </row>
    <row r="5128" spans="1:68" s="58" customFormat="1" ht="12.75" customHeight="1">
      <c r="A5128" s="64" t="s">
        <v>2499</v>
      </c>
      <c r="B5128" s="54" t="s">
        <v>2500</v>
      </c>
      <c r="C5128" s="252" t="s">
        <v>5552</v>
      </c>
      <c r="D5128" s="252" t="s">
        <v>672</v>
      </c>
      <c r="E5128" s="54" t="s">
        <v>2501</v>
      </c>
      <c r="F5128" s="54" t="s">
        <v>2500</v>
      </c>
      <c r="G5128" s="129">
        <v>26200</v>
      </c>
      <c r="H5128" s="323">
        <v>708826</v>
      </c>
      <c r="I5128" s="323">
        <v>597622</v>
      </c>
      <c r="J5128" s="54"/>
      <c r="K5128" s="42"/>
      <c r="L5128" s="42" t="s">
        <v>4489</v>
      </c>
      <c r="M5128" s="42" t="s">
        <v>3447</v>
      </c>
      <c r="N5128" s="42" t="s">
        <v>2427</v>
      </c>
      <c r="O5128" s="137" t="s">
        <v>3448</v>
      </c>
      <c r="P5128" s="42" t="s">
        <v>64</v>
      </c>
      <c r="Q5128" s="42" t="s">
        <v>65</v>
      </c>
      <c r="R5128" s="42">
        <v>1</v>
      </c>
      <c r="S5128" s="137" t="s">
        <v>2419</v>
      </c>
      <c r="T5128" s="62">
        <v>701989700</v>
      </c>
      <c r="U5128" s="62">
        <v>681313581.63</v>
      </c>
      <c r="Z5128" s="54" t="s">
        <v>280</v>
      </c>
      <c r="AA5128" s="132">
        <v>2.39295583401149E-5</v>
      </c>
      <c r="AJ5128" s="42"/>
      <c r="AM5128" s="42"/>
      <c r="AN5128" s="42"/>
      <c r="AO5128" s="42"/>
      <c r="AP5128" s="42"/>
      <c r="AY5128" s="42"/>
      <c r="AZ5128" s="42"/>
      <c r="BA5128" s="42"/>
      <c r="BB5128" s="42"/>
      <c r="BN5128" s="54" t="s">
        <v>4578</v>
      </c>
      <c r="BO5128" s="58" t="str">
        <f t="shared" si="80"/>
        <v>境内资产</v>
      </c>
      <c r="BP5128" s="58" t="str">
        <f>IF(M5128="",VLOOKUP(D5128,Sheet4!$A$1:$B$92,2,0),VLOOKUP(Q5128,Sheet4!$A$1:$B$92,2,0))</f>
        <v>保险资产管理产品</v>
      </c>
    </row>
    <row r="5129" spans="1:68" s="58" customFormat="1" ht="12.75" customHeight="1">
      <c r="A5129" s="64" t="s">
        <v>2118</v>
      </c>
      <c r="B5129" s="54" t="s">
        <v>2502</v>
      </c>
      <c r="C5129" s="252" t="s">
        <v>5552</v>
      </c>
      <c r="D5129" s="252" t="s">
        <v>672</v>
      </c>
      <c r="E5129" s="54" t="s">
        <v>2503</v>
      </c>
      <c r="F5129" s="54" t="s">
        <v>2502</v>
      </c>
      <c r="G5129" s="129">
        <v>39700</v>
      </c>
      <c r="H5129" s="323">
        <v>472055</v>
      </c>
      <c r="I5129" s="323">
        <v>563343</v>
      </c>
      <c r="J5129" s="54"/>
      <c r="K5129" s="42"/>
      <c r="L5129" s="42" t="s">
        <v>4489</v>
      </c>
      <c r="M5129" s="42" t="s">
        <v>3447</v>
      </c>
      <c r="N5129" s="42" t="s">
        <v>2427</v>
      </c>
      <c r="O5129" s="137" t="s">
        <v>3448</v>
      </c>
      <c r="P5129" s="42" t="s">
        <v>64</v>
      </c>
      <c r="Q5129" s="42" t="s">
        <v>65</v>
      </c>
      <c r="R5129" s="42">
        <v>1</v>
      </c>
      <c r="S5129" s="137" t="s">
        <v>2419</v>
      </c>
      <c r="T5129" s="62">
        <v>701989700</v>
      </c>
      <c r="U5129" s="62">
        <v>681313581.63</v>
      </c>
      <c r="Z5129" s="54" t="s">
        <v>68</v>
      </c>
      <c r="AA5129" s="132">
        <v>3.9686912947094298E-5</v>
      </c>
      <c r="AJ5129" s="42"/>
      <c r="AM5129" s="42"/>
      <c r="AN5129" s="42"/>
      <c r="AO5129" s="42"/>
      <c r="AP5129" s="42"/>
      <c r="AY5129" s="42"/>
      <c r="AZ5129" s="42"/>
      <c r="BA5129" s="42"/>
      <c r="BB5129" s="42"/>
      <c r="BN5129" s="54" t="s">
        <v>4578</v>
      </c>
      <c r="BO5129" s="58" t="str">
        <f t="shared" si="80"/>
        <v>境内资产</v>
      </c>
      <c r="BP5129" s="58" t="str">
        <f>IF(M5129="",VLOOKUP(D5129,Sheet4!$A$1:$B$92,2,0),VLOOKUP(Q5129,Sheet4!$A$1:$B$92,2,0))</f>
        <v>保险资产管理产品</v>
      </c>
    </row>
    <row r="5130" spans="1:68" s="58" customFormat="1" ht="12.75" customHeight="1">
      <c r="A5130" s="64" t="s">
        <v>2504</v>
      </c>
      <c r="B5130" s="54" t="s">
        <v>2505</v>
      </c>
      <c r="C5130" s="252" t="s">
        <v>5552</v>
      </c>
      <c r="D5130" s="252" t="s">
        <v>672</v>
      </c>
      <c r="E5130" s="54" t="s">
        <v>2506</v>
      </c>
      <c r="F5130" s="54" t="s">
        <v>2505</v>
      </c>
      <c r="G5130" s="129">
        <v>23300</v>
      </c>
      <c r="H5130" s="323">
        <v>464727</v>
      </c>
      <c r="I5130" s="323">
        <v>374664</v>
      </c>
      <c r="J5130" s="54"/>
      <c r="K5130" s="42"/>
      <c r="L5130" s="42" t="s">
        <v>4489</v>
      </c>
      <c r="M5130" s="42" t="s">
        <v>3447</v>
      </c>
      <c r="N5130" s="42" t="s">
        <v>2427</v>
      </c>
      <c r="O5130" s="137" t="s">
        <v>3448</v>
      </c>
      <c r="P5130" s="42" t="s">
        <v>64</v>
      </c>
      <c r="Q5130" s="42" t="s">
        <v>65</v>
      </c>
      <c r="R5130" s="42">
        <v>1</v>
      </c>
      <c r="S5130" s="137" t="s">
        <v>2419</v>
      </c>
      <c r="T5130" s="62">
        <v>701989700</v>
      </c>
      <c r="U5130" s="62">
        <v>681313581.63</v>
      </c>
      <c r="Z5130" s="54" t="s">
        <v>68</v>
      </c>
      <c r="AA5130" s="132">
        <v>1.9962668204842E-5</v>
      </c>
      <c r="AJ5130" s="42"/>
      <c r="AM5130" s="42"/>
      <c r="AN5130" s="42"/>
      <c r="AO5130" s="42"/>
      <c r="AP5130" s="42"/>
      <c r="AY5130" s="42"/>
      <c r="AZ5130" s="42"/>
      <c r="BA5130" s="42"/>
      <c r="BB5130" s="42"/>
      <c r="BN5130" s="54" t="s">
        <v>4578</v>
      </c>
      <c r="BO5130" s="58" t="str">
        <f t="shared" si="80"/>
        <v>境内资产</v>
      </c>
      <c r="BP5130" s="58" t="str">
        <f>IF(M5130="",VLOOKUP(D5130,Sheet4!$A$1:$B$92,2,0),VLOOKUP(Q5130,Sheet4!$A$1:$B$92,2,0))</f>
        <v>保险资产管理产品</v>
      </c>
    </row>
    <row r="5131" spans="1:68" s="58" customFormat="1" ht="12.75" customHeight="1">
      <c r="A5131" s="64" t="s">
        <v>2507</v>
      </c>
      <c r="B5131" s="54" t="s">
        <v>1649</v>
      </c>
      <c r="C5131" s="252" t="s">
        <v>5552</v>
      </c>
      <c r="D5131" s="252" t="s">
        <v>672</v>
      </c>
      <c r="E5131" s="54" t="s">
        <v>1650</v>
      </c>
      <c r="F5131" s="54" t="s">
        <v>1649</v>
      </c>
      <c r="G5131" s="54">
        <v>164</v>
      </c>
      <c r="H5131" s="323">
        <v>4995.4399999999996</v>
      </c>
      <c r="I5131" s="323">
        <v>4995.4399999999996</v>
      </c>
      <c r="J5131" s="54"/>
      <c r="K5131" s="42"/>
      <c r="L5131" s="42" t="s">
        <v>4489</v>
      </c>
      <c r="M5131" s="42" t="s">
        <v>3447</v>
      </c>
      <c r="N5131" s="42" t="s">
        <v>2427</v>
      </c>
      <c r="O5131" s="137" t="s">
        <v>3448</v>
      </c>
      <c r="P5131" s="42" t="s">
        <v>64</v>
      </c>
      <c r="Q5131" s="42" t="s">
        <v>65</v>
      </c>
      <c r="R5131" s="42">
        <v>1</v>
      </c>
      <c r="S5131" s="137" t="s">
        <v>2419</v>
      </c>
      <c r="T5131" s="62">
        <v>701989700</v>
      </c>
      <c r="U5131" s="62">
        <v>681313581.63</v>
      </c>
      <c r="Z5131" s="54" t="s">
        <v>68</v>
      </c>
      <c r="AA5131" s="132">
        <v>2.8856954735719799E-6</v>
      </c>
      <c r="AJ5131" s="42"/>
      <c r="AM5131" s="42"/>
      <c r="AN5131" s="42"/>
      <c r="AO5131" s="42"/>
      <c r="AP5131" s="42"/>
      <c r="AY5131" s="42"/>
      <c r="AZ5131" s="42"/>
      <c r="BA5131" s="42"/>
      <c r="BB5131" s="42"/>
      <c r="BN5131" s="54" t="s">
        <v>4578</v>
      </c>
      <c r="BO5131" s="58" t="str">
        <f t="shared" si="80"/>
        <v>境内资产</v>
      </c>
      <c r="BP5131" s="58" t="str">
        <f>IF(M5131="",VLOOKUP(D5131,Sheet4!$A$1:$B$92,2,0),VLOOKUP(Q5131,Sheet4!$A$1:$B$92,2,0))</f>
        <v>保险资产管理产品</v>
      </c>
    </row>
    <row r="5132" spans="1:68" s="58" customFormat="1" ht="12.75" customHeight="1">
      <c r="A5132" s="64" t="s">
        <v>1651</v>
      </c>
      <c r="B5132" s="54" t="s">
        <v>1652</v>
      </c>
      <c r="C5132" s="252" t="s">
        <v>5552</v>
      </c>
      <c r="D5132" s="252" t="s">
        <v>672</v>
      </c>
      <c r="E5132" s="54" t="s">
        <v>1653</v>
      </c>
      <c r="F5132" s="54" t="s">
        <v>1652</v>
      </c>
      <c r="G5132" s="54">
        <v>206</v>
      </c>
      <c r="H5132" s="323">
        <v>3067.34</v>
      </c>
      <c r="I5132" s="323">
        <v>3067.34</v>
      </c>
      <c r="J5132" s="54"/>
      <c r="K5132" s="42"/>
      <c r="L5132" s="42" t="s">
        <v>4489</v>
      </c>
      <c r="M5132" s="42" t="s">
        <v>3447</v>
      </c>
      <c r="N5132" s="42" t="s">
        <v>2427</v>
      </c>
      <c r="O5132" s="137" t="s">
        <v>3448</v>
      </c>
      <c r="P5132" s="42" t="s">
        <v>64</v>
      </c>
      <c r="Q5132" s="42" t="s">
        <v>65</v>
      </c>
      <c r="R5132" s="42">
        <v>1</v>
      </c>
      <c r="S5132" s="137" t="s">
        <v>2419</v>
      </c>
      <c r="T5132" s="62">
        <v>701989700</v>
      </c>
      <c r="U5132" s="62">
        <v>681313581.63</v>
      </c>
      <c r="Z5132" s="54" t="s">
        <v>68</v>
      </c>
      <c r="AA5132" s="132">
        <v>2.6887436881006502E-5</v>
      </c>
      <c r="AJ5132" s="42"/>
      <c r="AM5132" s="42"/>
      <c r="AN5132" s="42"/>
      <c r="AO5132" s="42"/>
      <c r="AP5132" s="42"/>
      <c r="AY5132" s="42"/>
      <c r="AZ5132" s="42"/>
      <c r="BA5132" s="42"/>
      <c r="BB5132" s="42"/>
      <c r="BN5132" s="54" t="s">
        <v>4578</v>
      </c>
      <c r="BO5132" s="58" t="str">
        <f t="shared" si="80"/>
        <v>境内资产</v>
      </c>
      <c r="BP5132" s="58" t="str">
        <f>IF(M5132="",VLOOKUP(D5132,Sheet4!$A$1:$B$92,2,0),VLOOKUP(Q5132,Sheet4!$A$1:$B$92,2,0))</f>
        <v>保险资产管理产品</v>
      </c>
    </row>
    <row r="5133" spans="1:68" s="58" customFormat="1" ht="12.75" customHeight="1">
      <c r="A5133" s="64" t="s">
        <v>2508</v>
      </c>
      <c r="B5133" s="54" t="s">
        <v>2509</v>
      </c>
      <c r="C5133" s="252" t="s">
        <v>5552</v>
      </c>
      <c r="D5133" s="252" t="s">
        <v>672</v>
      </c>
      <c r="E5133" s="54" t="s">
        <v>2510</v>
      </c>
      <c r="F5133" s="54" t="s">
        <v>2509</v>
      </c>
      <c r="G5133" s="129">
        <v>25200</v>
      </c>
      <c r="H5133" s="323">
        <v>461018</v>
      </c>
      <c r="I5133" s="323">
        <v>456372</v>
      </c>
      <c r="J5133" s="54"/>
      <c r="K5133" s="42"/>
      <c r="L5133" s="42" t="s">
        <v>4489</v>
      </c>
      <c r="M5133" s="42" t="s">
        <v>3447</v>
      </c>
      <c r="N5133" s="42" t="s">
        <v>2427</v>
      </c>
      <c r="O5133" s="137" t="s">
        <v>3448</v>
      </c>
      <c r="P5133" s="42" t="s">
        <v>64</v>
      </c>
      <c r="Q5133" s="42" t="s">
        <v>65</v>
      </c>
      <c r="R5133" s="42">
        <v>1</v>
      </c>
      <c r="S5133" s="137" t="s">
        <v>2419</v>
      </c>
      <c r="T5133" s="62">
        <v>701989700</v>
      </c>
      <c r="U5133" s="62">
        <v>681313581.63</v>
      </c>
      <c r="Z5133" s="54" t="s">
        <v>68</v>
      </c>
      <c r="AA5133" s="132">
        <v>1.75577748874644E-5</v>
      </c>
      <c r="AJ5133" s="42"/>
      <c r="AM5133" s="42"/>
      <c r="AN5133" s="42"/>
      <c r="AO5133" s="42"/>
      <c r="AP5133" s="42"/>
      <c r="AY5133" s="42"/>
      <c r="AZ5133" s="42"/>
      <c r="BA5133" s="42"/>
      <c r="BB5133" s="42"/>
      <c r="BN5133" s="54" t="s">
        <v>4578</v>
      </c>
      <c r="BO5133" s="58" t="str">
        <f t="shared" si="80"/>
        <v>境内资产</v>
      </c>
      <c r="BP5133" s="58" t="str">
        <f>IF(M5133="",VLOOKUP(D5133,Sheet4!$A$1:$B$92,2,0),VLOOKUP(Q5133,Sheet4!$A$1:$B$92,2,0))</f>
        <v>保险资产管理产品</v>
      </c>
    </row>
    <row r="5134" spans="1:68" s="58" customFormat="1" ht="12.75" customHeight="1">
      <c r="A5134" s="64" t="s">
        <v>2511</v>
      </c>
      <c r="B5134" s="54" t="s">
        <v>2512</v>
      </c>
      <c r="C5134" s="252" t="s">
        <v>5552</v>
      </c>
      <c r="D5134" s="252" t="s">
        <v>672</v>
      </c>
      <c r="E5134" s="54" t="s">
        <v>2513</v>
      </c>
      <c r="F5134" s="54" t="s">
        <v>2512</v>
      </c>
      <c r="G5134" s="129">
        <v>28000</v>
      </c>
      <c r="H5134" s="323">
        <v>405841</v>
      </c>
      <c r="I5134" s="323">
        <v>326480</v>
      </c>
      <c r="J5134" s="54"/>
      <c r="K5134" s="42"/>
      <c r="L5134" s="42" t="s">
        <v>4489</v>
      </c>
      <c r="M5134" s="42" t="s">
        <v>3447</v>
      </c>
      <c r="N5134" s="42" t="s">
        <v>2427</v>
      </c>
      <c r="O5134" s="137" t="s">
        <v>3448</v>
      </c>
      <c r="P5134" s="42" t="s">
        <v>64</v>
      </c>
      <c r="Q5134" s="42" t="s">
        <v>65</v>
      </c>
      <c r="R5134" s="42">
        <v>1</v>
      </c>
      <c r="S5134" s="137" t="s">
        <v>2419</v>
      </c>
      <c r="T5134" s="62">
        <v>701989700</v>
      </c>
      <c r="U5134" s="62">
        <v>681313581.63</v>
      </c>
      <c r="Z5134" s="54" t="s">
        <v>68</v>
      </c>
      <c r="AA5134" s="132">
        <v>1.8022711657160801E-5</v>
      </c>
      <c r="AJ5134" s="42"/>
      <c r="AM5134" s="42"/>
      <c r="AN5134" s="42"/>
      <c r="AO5134" s="42"/>
      <c r="AP5134" s="42"/>
      <c r="AY5134" s="42"/>
      <c r="AZ5134" s="42"/>
      <c r="BA5134" s="42"/>
      <c r="BB5134" s="42"/>
      <c r="BN5134" s="54" t="s">
        <v>4578</v>
      </c>
      <c r="BO5134" s="58" t="str">
        <f t="shared" si="80"/>
        <v>境内资产</v>
      </c>
      <c r="BP5134" s="58" t="str">
        <f>IF(M5134="",VLOOKUP(D5134,Sheet4!$A$1:$B$92,2,0),VLOOKUP(Q5134,Sheet4!$A$1:$B$92,2,0))</f>
        <v>保险资产管理产品</v>
      </c>
    </row>
    <row r="5135" spans="1:68" s="58" customFormat="1" ht="12.75" customHeight="1">
      <c r="A5135" s="64" t="s">
        <v>2514</v>
      </c>
      <c r="B5135" s="54" t="s">
        <v>2515</v>
      </c>
      <c r="C5135" s="252" t="s">
        <v>5552</v>
      </c>
      <c r="D5135" s="252" t="s">
        <v>672</v>
      </c>
      <c r="E5135" s="54" t="s">
        <v>2516</v>
      </c>
      <c r="F5135" s="54" t="s">
        <v>2515</v>
      </c>
      <c r="G5135" s="129">
        <v>19300</v>
      </c>
      <c r="H5135" s="323">
        <v>356252</v>
      </c>
      <c r="I5135" s="323">
        <v>363612</v>
      </c>
      <c r="J5135" s="54"/>
      <c r="K5135" s="42"/>
      <c r="L5135" s="42" t="s">
        <v>4489</v>
      </c>
      <c r="M5135" s="42" t="s">
        <v>3447</v>
      </c>
      <c r="N5135" s="42" t="s">
        <v>2427</v>
      </c>
      <c r="O5135" s="137" t="s">
        <v>3448</v>
      </c>
      <c r="P5135" s="42" t="s">
        <v>64</v>
      </c>
      <c r="Q5135" s="42" t="s">
        <v>65</v>
      </c>
      <c r="R5135" s="42">
        <v>1</v>
      </c>
      <c r="S5135" s="137" t="s">
        <v>2419</v>
      </c>
      <c r="T5135" s="62">
        <v>701989700</v>
      </c>
      <c r="U5135" s="62">
        <v>681313581.63</v>
      </c>
      <c r="Z5135" s="54" t="s">
        <v>68</v>
      </c>
      <c r="AA5135" s="132">
        <v>9.6910578631827706E-6</v>
      </c>
      <c r="AJ5135" s="42"/>
      <c r="AM5135" s="42"/>
      <c r="AN5135" s="42"/>
      <c r="AO5135" s="42"/>
      <c r="AP5135" s="42"/>
      <c r="AY5135" s="42"/>
      <c r="AZ5135" s="42"/>
      <c r="BA5135" s="42"/>
      <c r="BB5135" s="42"/>
      <c r="BN5135" s="54" t="s">
        <v>4578</v>
      </c>
      <c r="BO5135" s="58" t="str">
        <f t="shared" si="80"/>
        <v>境内资产</v>
      </c>
      <c r="BP5135" s="58" t="str">
        <f>IF(M5135="",VLOOKUP(D5135,Sheet4!$A$1:$B$92,2,0),VLOOKUP(Q5135,Sheet4!$A$1:$B$92,2,0))</f>
        <v>保险资产管理产品</v>
      </c>
    </row>
    <row r="5136" spans="1:68" s="58" customFormat="1" ht="12.75" customHeight="1">
      <c r="A5136" s="64" t="s">
        <v>2517</v>
      </c>
      <c r="B5136" s="54" t="s">
        <v>2518</v>
      </c>
      <c r="C5136" s="252" t="s">
        <v>5552</v>
      </c>
      <c r="D5136" s="252" t="s">
        <v>672</v>
      </c>
      <c r="E5136" s="54" t="s">
        <v>2519</v>
      </c>
      <c r="F5136" s="54" t="s">
        <v>2518</v>
      </c>
      <c r="G5136" s="129">
        <v>18100</v>
      </c>
      <c r="H5136" s="323">
        <v>317105.5</v>
      </c>
      <c r="I5136" s="323">
        <v>309872</v>
      </c>
      <c r="J5136" s="54"/>
      <c r="K5136" s="42"/>
      <c r="L5136" s="42" t="s">
        <v>4489</v>
      </c>
      <c r="M5136" s="42" t="s">
        <v>3447</v>
      </c>
      <c r="N5136" s="42" t="s">
        <v>2427</v>
      </c>
      <c r="O5136" s="137" t="s">
        <v>3448</v>
      </c>
      <c r="P5136" s="42" t="s">
        <v>64</v>
      </c>
      <c r="Q5136" s="42" t="s">
        <v>65</v>
      </c>
      <c r="R5136" s="42">
        <v>1</v>
      </c>
      <c r="S5136" s="137" t="s">
        <v>2419</v>
      </c>
      <c r="T5136" s="62">
        <v>701989700</v>
      </c>
      <c r="U5136" s="62">
        <v>681313581.63</v>
      </c>
      <c r="Z5136" s="54" t="s">
        <v>68</v>
      </c>
      <c r="AA5136" s="132">
        <v>2.31724885848567E-5</v>
      </c>
      <c r="AJ5136" s="42"/>
      <c r="AM5136" s="42"/>
      <c r="AN5136" s="42"/>
      <c r="AO5136" s="42"/>
      <c r="AP5136" s="42"/>
      <c r="AY5136" s="42"/>
      <c r="AZ5136" s="42"/>
      <c r="BA5136" s="42"/>
      <c r="BB5136" s="42"/>
      <c r="BN5136" s="54" t="s">
        <v>4578</v>
      </c>
      <c r="BO5136" s="58" t="str">
        <f t="shared" si="80"/>
        <v>境内资产</v>
      </c>
      <c r="BP5136" s="58" t="str">
        <f>IF(M5136="",VLOOKUP(D5136,Sheet4!$A$1:$B$92,2,0),VLOOKUP(Q5136,Sheet4!$A$1:$B$92,2,0))</f>
        <v>保险资产管理产品</v>
      </c>
    </row>
    <row r="5137" spans="1:68" s="58" customFormat="1" ht="12.75" customHeight="1">
      <c r="A5137" s="64" t="s">
        <v>2520</v>
      </c>
      <c r="B5137" s="54" t="s">
        <v>2521</v>
      </c>
      <c r="C5137" s="252" t="s">
        <v>5552</v>
      </c>
      <c r="D5137" s="252" t="s">
        <v>672</v>
      </c>
      <c r="E5137" s="54" t="s">
        <v>2522</v>
      </c>
      <c r="F5137" s="54" t="s">
        <v>2521</v>
      </c>
      <c r="G5137" s="129">
        <v>21600</v>
      </c>
      <c r="H5137" s="323">
        <v>345168</v>
      </c>
      <c r="I5137" s="323">
        <v>311256</v>
      </c>
      <c r="J5137" s="54"/>
      <c r="K5137" s="42"/>
      <c r="L5137" s="42" t="s">
        <v>4489</v>
      </c>
      <c r="M5137" s="42" t="s">
        <v>3447</v>
      </c>
      <c r="N5137" s="42" t="s">
        <v>2427</v>
      </c>
      <c r="O5137" s="137" t="s">
        <v>3448</v>
      </c>
      <c r="P5137" s="42" t="s">
        <v>64</v>
      </c>
      <c r="Q5137" s="42" t="s">
        <v>65</v>
      </c>
      <c r="R5137" s="42">
        <v>1</v>
      </c>
      <c r="S5137" s="137" t="s">
        <v>2419</v>
      </c>
      <c r="T5137" s="62">
        <v>701989700</v>
      </c>
      <c r="U5137" s="62">
        <v>681313581.63</v>
      </c>
      <c r="Z5137" s="54" t="s">
        <v>68</v>
      </c>
      <c r="AA5137" s="132" t="e">
        <v>#DIV/0!</v>
      </c>
      <c r="AJ5137" s="42"/>
      <c r="AM5137" s="42"/>
      <c r="AN5137" s="42"/>
      <c r="AO5137" s="42"/>
      <c r="AP5137" s="42"/>
      <c r="AY5137" s="42"/>
      <c r="AZ5137" s="42"/>
      <c r="BA5137" s="42"/>
      <c r="BB5137" s="42"/>
      <c r="BN5137" s="54" t="s">
        <v>4578</v>
      </c>
      <c r="BO5137" s="58" t="str">
        <f t="shared" si="80"/>
        <v>境内资产</v>
      </c>
      <c r="BP5137" s="58" t="str">
        <f>IF(M5137="",VLOOKUP(D5137,Sheet4!$A$1:$B$92,2,0),VLOOKUP(Q5137,Sheet4!$A$1:$B$92,2,0))</f>
        <v>保险资产管理产品</v>
      </c>
    </row>
    <row r="5138" spans="1:68" s="58" customFormat="1" ht="12.75" customHeight="1">
      <c r="A5138" s="64" t="s">
        <v>2523</v>
      </c>
      <c r="B5138" s="54" t="s">
        <v>2524</v>
      </c>
      <c r="C5138" s="252" t="s">
        <v>5552</v>
      </c>
      <c r="D5138" s="252" t="s">
        <v>672</v>
      </c>
      <c r="E5138" s="54" t="s">
        <v>2525</v>
      </c>
      <c r="F5138" s="54" t="s">
        <v>2524</v>
      </c>
      <c r="G5138" s="129">
        <v>40600</v>
      </c>
      <c r="H5138" s="323">
        <v>299327</v>
      </c>
      <c r="I5138" s="323">
        <v>260246</v>
      </c>
      <c r="J5138" s="54"/>
      <c r="K5138" s="42"/>
      <c r="L5138" s="42" t="s">
        <v>4489</v>
      </c>
      <c r="M5138" s="42" t="s">
        <v>3447</v>
      </c>
      <c r="N5138" s="42" t="s">
        <v>2427</v>
      </c>
      <c r="O5138" s="137" t="s">
        <v>3448</v>
      </c>
      <c r="P5138" s="42" t="s">
        <v>64</v>
      </c>
      <c r="Q5138" s="42" t="s">
        <v>65</v>
      </c>
      <c r="R5138" s="42">
        <v>1</v>
      </c>
      <c r="S5138" s="137" t="s">
        <v>2419</v>
      </c>
      <c r="T5138" s="62">
        <v>701989700</v>
      </c>
      <c r="U5138" s="62">
        <v>681313581.63</v>
      </c>
      <c r="Z5138" s="54" t="s">
        <v>68</v>
      </c>
      <c r="AA5138" s="132" t="e">
        <v>#DIV/0!</v>
      </c>
      <c r="AJ5138" s="42"/>
      <c r="AM5138" s="42"/>
      <c r="AN5138" s="42"/>
      <c r="AO5138" s="42"/>
      <c r="AP5138" s="42"/>
      <c r="AY5138" s="42"/>
      <c r="AZ5138" s="42"/>
      <c r="BA5138" s="42"/>
      <c r="BB5138" s="42"/>
      <c r="BN5138" s="54" t="s">
        <v>4578</v>
      </c>
      <c r="BO5138" s="58" t="str">
        <f t="shared" si="80"/>
        <v>境内资产</v>
      </c>
      <c r="BP5138" s="58" t="str">
        <f>IF(M5138="",VLOOKUP(D5138,Sheet4!$A$1:$B$92,2,0),VLOOKUP(Q5138,Sheet4!$A$1:$B$92,2,0))</f>
        <v>保险资产管理产品</v>
      </c>
    </row>
    <row r="5139" spans="1:68" s="58" customFormat="1" ht="12.75" customHeight="1">
      <c r="A5139" s="64" t="s">
        <v>2526</v>
      </c>
      <c r="B5139" s="54" t="s">
        <v>2527</v>
      </c>
      <c r="C5139" s="252" t="s">
        <v>5552</v>
      </c>
      <c r="D5139" s="252" t="s">
        <v>672</v>
      </c>
      <c r="E5139" s="54" t="s">
        <v>2528</v>
      </c>
      <c r="F5139" s="54" t="s">
        <v>2527</v>
      </c>
      <c r="G5139" s="129">
        <v>42000</v>
      </c>
      <c r="H5139" s="323">
        <v>762775.18</v>
      </c>
      <c r="I5139" s="323">
        <v>591780</v>
      </c>
      <c r="J5139" s="54"/>
      <c r="K5139" s="42"/>
      <c r="L5139" s="42" t="s">
        <v>4489</v>
      </c>
      <c r="M5139" s="42" t="s">
        <v>3447</v>
      </c>
      <c r="N5139" s="42" t="s">
        <v>2427</v>
      </c>
      <c r="O5139" s="137" t="s">
        <v>3448</v>
      </c>
      <c r="P5139" s="42" t="s">
        <v>64</v>
      </c>
      <c r="Q5139" s="42" t="s">
        <v>65</v>
      </c>
      <c r="R5139" s="42">
        <v>1</v>
      </c>
      <c r="S5139" s="137" t="s">
        <v>2419</v>
      </c>
      <c r="T5139" s="62">
        <v>701989700</v>
      </c>
      <c r="U5139" s="62">
        <v>681313581.63</v>
      </c>
      <c r="Z5139" s="54" t="s">
        <v>280</v>
      </c>
      <c r="AA5139" s="132">
        <v>2.3765826036077301E-5</v>
      </c>
      <c r="AJ5139" s="42"/>
      <c r="AM5139" s="42"/>
      <c r="AN5139" s="42"/>
      <c r="AO5139" s="42"/>
      <c r="AP5139" s="42"/>
      <c r="AY5139" s="42"/>
      <c r="AZ5139" s="42"/>
      <c r="BA5139" s="42"/>
      <c r="BB5139" s="42"/>
      <c r="BN5139" s="54" t="s">
        <v>4578</v>
      </c>
      <c r="BO5139" s="58" t="str">
        <f t="shared" si="80"/>
        <v>境内资产</v>
      </c>
      <c r="BP5139" s="58" t="str">
        <f>IF(M5139="",VLOOKUP(D5139,Sheet4!$A$1:$B$92,2,0),VLOOKUP(Q5139,Sheet4!$A$1:$B$92,2,0))</f>
        <v>保险资产管理产品</v>
      </c>
    </row>
    <row r="5140" spans="1:68" s="58" customFormat="1" ht="12.75" customHeight="1">
      <c r="A5140" s="64" t="s">
        <v>2529</v>
      </c>
      <c r="B5140" s="54" t="s">
        <v>2530</v>
      </c>
      <c r="C5140" s="252" t="s">
        <v>5552</v>
      </c>
      <c r="D5140" s="252" t="s">
        <v>672</v>
      </c>
      <c r="E5140" s="54" t="s">
        <v>2531</v>
      </c>
      <c r="F5140" s="54" t="s">
        <v>2530</v>
      </c>
      <c r="G5140" s="129">
        <v>26600</v>
      </c>
      <c r="H5140" s="323">
        <v>425475</v>
      </c>
      <c r="I5140" s="323">
        <v>389690</v>
      </c>
      <c r="J5140" s="54"/>
      <c r="K5140" s="42"/>
      <c r="L5140" s="42" t="s">
        <v>4489</v>
      </c>
      <c r="M5140" s="42" t="s">
        <v>3447</v>
      </c>
      <c r="N5140" s="42" t="s">
        <v>2427</v>
      </c>
      <c r="O5140" s="137" t="s">
        <v>3448</v>
      </c>
      <c r="P5140" s="42" t="s">
        <v>64</v>
      </c>
      <c r="Q5140" s="42" t="s">
        <v>65</v>
      </c>
      <c r="R5140" s="42">
        <v>1</v>
      </c>
      <c r="S5140" s="137" t="s">
        <v>2419</v>
      </c>
      <c r="T5140" s="62">
        <v>701989700</v>
      </c>
      <c r="U5140" s="62">
        <v>681313581.63</v>
      </c>
      <c r="Z5140" s="54" t="s">
        <v>68</v>
      </c>
      <c r="AA5140" s="132">
        <v>2.26884872555408E-5</v>
      </c>
      <c r="AJ5140" s="42"/>
      <c r="AM5140" s="42"/>
      <c r="AN5140" s="42"/>
      <c r="AO5140" s="42"/>
      <c r="AP5140" s="42"/>
      <c r="AY5140" s="42"/>
      <c r="AZ5140" s="42"/>
      <c r="BA5140" s="42"/>
      <c r="BB5140" s="42"/>
      <c r="BN5140" s="54" t="s">
        <v>4578</v>
      </c>
      <c r="BO5140" s="58" t="str">
        <f t="shared" si="80"/>
        <v>境内资产</v>
      </c>
      <c r="BP5140" s="58" t="str">
        <f>IF(M5140="",VLOOKUP(D5140,Sheet4!$A$1:$B$92,2,0),VLOOKUP(Q5140,Sheet4!$A$1:$B$92,2,0))</f>
        <v>保险资产管理产品</v>
      </c>
    </row>
    <row r="5141" spans="1:68" s="58" customFormat="1" ht="12.75" customHeight="1">
      <c r="A5141" s="64" t="s">
        <v>2532</v>
      </c>
      <c r="B5141" s="54" t="s">
        <v>2533</v>
      </c>
      <c r="C5141" s="252" t="s">
        <v>5552</v>
      </c>
      <c r="D5141" s="252" t="s">
        <v>672</v>
      </c>
      <c r="E5141" s="54" t="s">
        <v>2534</v>
      </c>
      <c r="F5141" s="54" t="s">
        <v>2533</v>
      </c>
      <c r="G5141" s="129">
        <v>33400</v>
      </c>
      <c r="H5141" s="323">
        <v>1432659</v>
      </c>
      <c r="I5141" s="323">
        <v>1285232</v>
      </c>
      <c r="J5141" s="54"/>
      <c r="K5141" s="42"/>
      <c r="L5141" s="42" t="s">
        <v>4489</v>
      </c>
      <c r="M5141" s="42" t="s">
        <v>3447</v>
      </c>
      <c r="N5141" s="42" t="s">
        <v>2427</v>
      </c>
      <c r="O5141" s="137" t="s">
        <v>3448</v>
      </c>
      <c r="P5141" s="42" t="s">
        <v>64</v>
      </c>
      <c r="Q5141" s="42" t="s">
        <v>65</v>
      </c>
      <c r="R5141" s="42">
        <v>1</v>
      </c>
      <c r="S5141" s="137" t="s">
        <v>2419</v>
      </c>
      <c r="T5141" s="62">
        <v>701989700</v>
      </c>
      <c r="U5141" s="62">
        <v>681313581.63</v>
      </c>
      <c r="Z5141" s="54" t="s">
        <v>280</v>
      </c>
      <c r="AA5141" s="132">
        <v>4.4936672842455598E-5</v>
      </c>
      <c r="AJ5141" s="42"/>
      <c r="AM5141" s="42"/>
      <c r="AN5141" s="42"/>
      <c r="AO5141" s="42"/>
      <c r="AP5141" s="42"/>
      <c r="AY5141" s="42"/>
      <c r="AZ5141" s="42"/>
      <c r="BA5141" s="42"/>
      <c r="BB5141" s="42"/>
      <c r="BN5141" s="54" t="s">
        <v>4578</v>
      </c>
      <c r="BO5141" s="58" t="str">
        <f t="shared" si="80"/>
        <v>境内资产</v>
      </c>
      <c r="BP5141" s="58" t="str">
        <f>IF(M5141="",VLOOKUP(D5141,Sheet4!$A$1:$B$92,2,0),VLOOKUP(Q5141,Sheet4!$A$1:$B$92,2,0))</f>
        <v>保险资产管理产品</v>
      </c>
    </row>
    <row r="5142" spans="1:68" s="58" customFormat="1" ht="12.75" customHeight="1">
      <c r="A5142" s="64" t="s">
        <v>2535</v>
      </c>
      <c r="B5142" s="54" t="s">
        <v>2536</v>
      </c>
      <c r="C5142" s="252" t="s">
        <v>5552</v>
      </c>
      <c r="D5142" s="252" t="s">
        <v>672</v>
      </c>
      <c r="E5142" s="54" t="s">
        <v>2537</v>
      </c>
      <c r="F5142" s="54" t="s">
        <v>2536</v>
      </c>
      <c r="G5142" s="129">
        <v>84000</v>
      </c>
      <c r="H5142" s="323">
        <v>3109338.93</v>
      </c>
      <c r="I5142" s="323">
        <v>3049200</v>
      </c>
      <c r="J5142" s="54"/>
      <c r="K5142" s="42"/>
      <c r="L5142" s="42" t="s">
        <v>4489</v>
      </c>
      <c r="M5142" s="42" t="s">
        <v>3447</v>
      </c>
      <c r="N5142" s="42" t="s">
        <v>2427</v>
      </c>
      <c r="O5142" s="137" t="s">
        <v>3448</v>
      </c>
      <c r="P5142" s="42" t="s">
        <v>64</v>
      </c>
      <c r="Q5142" s="42" t="s">
        <v>65</v>
      </c>
      <c r="R5142" s="42">
        <v>1</v>
      </c>
      <c r="S5142" s="137" t="s">
        <v>2419</v>
      </c>
      <c r="T5142" s="62">
        <v>701989700</v>
      </c>
      <c r="U5142" s="62">
        <v>681313581.63</v>
      </c>
      <c r="Z5142" s="54" t="s">
        <v>280</v>
      </c>
      <c r="AA5142" s="132">
        <v>5.9266795346994697E-5</v>
      </c>
      <c r="AJ5142" s="42"/>
      <c r="AM5142" s="42"/>
      <c r="AN5142" s="42"/>
      <c r="AO5142" s="42"/>
      <c r="AP5142" s="42"/>
      <c r="AY5142" s="42"/>
      <c r="AZ5142" s="42"/>
      <c r="BA5142" s="42"/>
      <c r="BB5142" s="42"/>
      <c r="BN5142" s="54" t="s">
        <v>4578</v>
      </c>
      <c r="BO5142" s="58" t="str">
        <f t="shared" si="80"/>
        <v>境内资产</v>
      </c>
      <c r="BP5142" s="58" t="str">
        <f>IF(M5142="",VLOOKUP(D5142,Sheet4!$A$1:$B$92,2,0),VLOOKUP(Q5142,Sheet4!$A$1:$B$92,2,0))</f>
        <v>保险资产管理产品</v>
      </c>
    </row>
    <row r="5143" spans="1:68" s="58" customFormat="1" ht="12.75" customHeight="1">
      <c r="A5143" s="64" t="s">
        <v>2538</v>
      </c>
      <c r="B5143" s="54" t="s">
        <v>2539</v>
      </c>
      <c r="C5143" s="252" t="s">
        <v>5552</v>
      </c>
      <c r="D5143" s="252" t="s">
        <v>672</v>
      </c>
      <c r="E5143" s="54" t="s">
        <v>2540</v>
      </c>
      <c r="F5143" s="54" t="s">
        <v>2539</v>
      </c>
      <c r="G5143" s="129">
        <v>25100</v>
      </c>
      <c r="H5143" s="323">
        <v>431263.47</v>
      </c>
      <c r="I5143" s="323">
        <v>323037</v>
      </c>
      <c r="J5143" s="54"/>
      <c r="K5143" s="42"/>
      <c r="L5143" s="42" t="s">
        <v>4489</v>
      </c>
      <c r="M5143" s="42" t="s">
        <v>3447</v>
      </c>
      <c r="N5143" s="42" t="s">
        <v>2427</v>
      </c>
      <c r="O5143" s="137" t="s">
        <v>3448</v>
      </c>
      <c r="P5143" s="42" t="s">
        <v>64</v>
      </c>
      <c r="Q5143" s="42" t="s">
        <v>65</v>
      </c>
      <c r="R5143" s="42">
        <v>1</v>
      </c>
      <c r="S5143" s="137" t="s">
        <v>2419</v>
      </c>
      <c r="T5143" s="62">
        <v>701989700</v>
      </c>
      <c r="U5143" s="62">
        <v>681313581.63</v>
      </c>
      <c r="Z5143" s="54" t="s">
        <v>68</v>
      </c>
      <c r="AA5143" s="132">
        <v>4.2659707467455E-5</v>
      </c>
      <c r="AJ5143" s="42"/>
      <c r="AM5143" s="42"/>
      <c r="AN5143" s="42"/>
      <c r="AO5143" s="42"/>
      <c r="AP5143" s="42"/>
      <c r="AY5143" s="42"/>
      <c r="AZ5143" s="42"/>
      <c r="BA5143" s="42"/>
      <c r="BB5143" s="42"/>
      <c r="BN5143" s="54" t="s">
        <v>4578</v>
      </c>
      <c r="BO5143" s="58" t="str">
        <f t="shared" si="80"/>
        <v>境内资产</v>
      </c>
      <c r="BP5143" s="58" t="str">
        <f>IF(M5143="",VLOOKUP(D5143,Sheet4!$A$1:$B$92,2,0),VLOOKUP(Q5143,Sheet4!$A$1:$B$92,2,0))</f>
        <v>保险资产管理产品</v>
      </c>
    </row>
    <row r="5144" spans="1:68" s="58" customFormat="1" ht="12.75" customHeight="1">
      <c r="A5144" s="64" t="s">
        <v>2541</v>
      </c>
      <c r="B5144" s="54" t="s">
        <v>2542</v>
      </c>
      <c r="C5144" s="252" t="s">
        <v>5552</v>
      </c>
      <c r="D5144" s="252" t="s">
        <v>672</v>
      </c>
      <c r="E5144" s="54" t="s">
        <v>2543</v>
      </c>
      <c r="F5144" s="54" t="s">
        <v>2542</v>
      </c>
      <c r="G5144" s="129">
        <v>29100</v>
      </c>
      <c r="H5144" s="323">
        <v>324866</v>
      </c>
      <c r="I5144" s="323">
        <v>247641</v>
      </c>
      <c r="J5144" s="54"/>
      <c r="K5144" s="42"/>
      <c r="L5144" s="42" t="s">
        <v>4489</v>
      </c>
      <c r="M5144" s="42" t="s">
        <v>3447</v>
      </c>
      <c r="N5144" s="42" t="s">
        <v>2427</v>
      </c>
      <c r="O5144" s="137" t="s">
        <v>3448</v>
      </c>
      <c r="P5144" s="42" t="s">
        <v>64</v>
      </c>
      <c r="Q5144" s="42" t="s">
        <v>65</v>
      </c>
      <c r="R5144" s="42">
        <v>1</v>
      </c>
      <c r="S5144" s="137" t="s">
        <v>2419</v>
      </c>
      <c r="T5144" s="62">
        <v>701989700</v>
      </c>
      <c r="U5144" s="62">
        <v>681313581.63</v>
      </c>
      <c r="Z5144" s="54" t="s">
        <v>68</v>
      </c>
      <c r="AA5144" s="132">
        <v>3.73432068772317E-5</v>
      </c>
      <c r="AJ5144" s="42"/>
      <c r="AM5144" s="42"/>
      <c r="AN5144" s="42"/>
      <c r="AO5144" s="42"/>
      <c r="AP5144" s="42"/>
      <c r="AY5144" s="42"/>
      <c r="AZ5144" s="42"/>
      <c r="BA5144" s="42"/>
      <c r="BB5144" s="42"/>
      <c r="BN5144" s="54" t="s">
        <v>4578</v>
      </c>
      <c r="BO5144" s="58" t="str">
        <f t="shared" si="80"/>
        <v>境内资产</v>
      </c>
      <c r="BP5144" s="58" t="str">
        <f>IF(M5144="",VLOOKUP(D5144,Sheet4!$A$1:$B$92,2,0),VLOOKUP(Q5144,Sheet4!$A$1:$B$92,2,0))</f>
        <v>保险资产管理产品</v>
      </c>
    </row>
    <row r="5145" spans="1:68" s="58" customFormat="1" ht="12.75" customHeight="1">
      <c r="A5145" s="64" t="s">
        <v>2101</v>
      </c>
      <c r="B5145" s="54" t="s">
        <v>2223</v>
      </c>
      <c r="C5145" s="252" t="s">
        <v>5552</v>
      </c>
      <c r="D5145" s="252" t="s">
        <v>672</v>
      </c>
      <c r="E5145" s="54" t="s">
        <v>2544</v>
      </c>
      <c r="F5145" s="54" t="s">
        <v>2223</v>
      </c>
      <c r="G5145" s="129">
        <v>6900</v>
      </c>
      <c r="H5145" s="323">
        <v>549040.24</v>
      </c>
      <c r="I5145" s="323">
        <v>487140</v>
      </c>
      <c r="J5145" s="54"/>
      <c r="K5145" s="42"/>
      <c r="L5145" s="42" t="s">
        <v>4489</v>
      </c>
      <c r="M5145" s="42" t="s">
        <v>3447</v>
      </c>
      <c r="N5145" s="42" t="s">
        <v>2427</v>
      </c>
      <c r="O5145" s="137" t="s">
        <v>3448</v>
      </c>
      <c r="P5145" s="42" t="s">
        <v>64</v>
      </c>
      <c r="Q5145" s="42" t="s">
        <v>65</v>
      </c>
      <c r="R5145" s="42">
        <v>1</v>
      </c>
      <c r="S5145" s="137" t="s">
        <v>2419</v>
      </c>
      <c r="T5145" s="62">
        <v>701989700</v>
      </c>
      <c r="U5145" s="62">
        <v>681313581.63</v>
      </c>
      <c r="Z5145" s="54" t="s">
        <v>280</v>
      </c>
      <c r="AA5145" s="132">
        <v>1.44689580885504E-5</v>
      </c>
      <c r="AJ5145" s="42"/>
      <c r="AM5145" s="42"/>
      <c r="AN5145" s="42"/>
      <c r="AO5145" s="42"/>
      <c r="AP5145" s="42"/>
      <c r="AY5145" s="42"/>
      <c r="AZ5145" s="42"/>
      <c r="BA5145" s="42"/>
      <c r="BB5145" s="42"/>
      <c r="BN5145" s="54" t="s">
        <v>4578</v>
      </c>
      <c r="BO5145" s="58" t="str">
        <f t="shared" si="80"/>
        <v>境内资产</v>
      </c>
      <c r="BP5145" s="58" t="str">
        <f>IF(M5145="",VLOOKUP(D5145,Sheet4!$A$1:$B$92,2,0),VLOOKUP(Q5145,Sheet4!$A$1:$B$92,2,0))</f>
        <v>保险资产管理产品</v>
      </c>
    </row>
    <row r="5146" spans="1:68" s="58" customFormat="1" ht="12.75" customHeight="1">
      <c r="A5146" s="64" t="s">
        <v>2545</v>
      </c>
      <c r="B5146" s="54" t="s">
        <v>2331</v>
      </c>
      <c r="C5146" s="252" t="s">
        <v>5552</v>
      </c>
      <c r="D5146" s="252" t="s">
        <v>672</v>
      </c>
      <c r="E5146" s="54" t="s">
        <v>2546</v>
      </c>
      <c r="F5146" s="54" t="s">
        <v>2331</v>
      </c>
      <c r="G5146" s="129">
        <v>14500</v>
      </c>
      <c r="H5146" s="323">
        <v>666133.81999999995</v>
      </c>
      <c r="I5146" s="323">
        <v>581015</v>
      </c>
      <c r="J5146" s="54"/>
      <c r="K5146" s="42"/>
      <c r="L5146" s="42" t="s">
        <v>4489</v>
      </c>
      <c r="M5146" s="42" t="s">
        <v>3447</v>
      </c>
      <c r="N5146" s="42" t="s">
        <v>2427</v>
      </c>
      <c r="O5146" s="137" t="s">
        <v>3448</v>
      </c>
      <c r="P5146" s="42" t="s">
        <v>64</v>
      </c>
      <c r="Q5146" s="42" t="s">
        <v>65</v>
      </c>
      <c r="R5146" s="42">
        <v>1</v>
      </c>
      <c r="S5146" s="137" t="s">
        <v>2419</v>
      </c>
      <c r="T5146" s="62">
        <v>701989700</v>
      </c>
      <c r="U5146" s="62">
        <v>681313581.63</v>
      </c>
      <c r="Z5146" s="54" t="s">
        <v>68</v>
      </c>
      <c r="AA5146" s="132">
        <v>1.3842822091842801E-5</v>
      </c>
      <c r="AJ5146" s="42"/>
      <c r="AM5146" s="42"/>
      <c r="AN5146" s="42"/>
      <c r="AO5146" s="42"/>
      <c r="AP5146" s="42"/>
      <c r="AY5146" s="42"/>
      <c r="AZ5146" s="42"/>
      <c r="BA5146" s="42"/>
      <c r="BB5146" s="42"/>
      <c r="BN5146" s="54" t="s">
        <v>4578</v>
      </c>
      <c r="BO5146" s="58" t="str">
        <f t="shared" si="80"/>
        <v>境内资产</v>
      </c>
      <c r="BP5146" s="58" t="str">
        <f>IF(M5146="",VLOOKUP(D5146,Sheet4!$A$1:$B$92,2,0),VLOOKUP(Q5146,Sheet4!$A$1:$B$92,2,0))</f>
        <v>保险资产管理产品</v>
      </c>
    </row>
    <row r="5147" spans="1:68" s="58" customFormat="1" ht="12.75" customHeight="1">
      <c r="A5147" s="64" t="s">
        <v>2547</v>
      </c>
      <c r="B5147" s="54" t="s">
        <v>2548</v>
      </c>
      <c r="C5147" s="252" t="s">
        <v>5552</v>
      </c>
      <c r="D5147" s="252" t="s">
        <v>672</v>
      </c>
      <c r="E5147" s="54" t="s">
        <v>2549</v>
      </c>
      <c r="F5147" s="54" t="s">
        <v>2548</v>
      </c>
      <c r="G5147" s="129">
        <v>88000</v>
      </c>
      <c r="H5147" s="323">
        <v>459856.69</v>
      </c>
      <c r="I5147" s="323">
        <v>418880</v>
      </c>
      <c r="J5147" s="54"/>
      <c r="K5147" s="42"/>
      <c r="L5147" s="42" t="s">
        <v>4489</v>
      </c>
      <c r="M5147" s="42" t="s">
        <v>3447</v>
      </c>
      <c r="N5147" s="42" t="s">
        <v>2427</v>
      </c>
      <c r="O5147" s="137" t="s">
        <v>3448</v>
      </c>
      <c r="P5147" s="42" t="s">
        <v>64</v>
      </c>
      <c r="Q5147" s="42" t="s">
        <v>65</v>
      </c>
      <c r="R5147" s="42">
        <v>1</v>
      </c>
      <c r="S5147" s="137" t="s">
        <v>2419</v>
      </c>
      <c r="T5147" s="62">
        <v>701989700</v>
      </c>
      <c r="U5147" s="62">
        <v>681313581.63</v>
      </c>
      <c r="Z5147" s="54" t="s">
        <v>68</v>
      </c>
      <c r="AA5147" s="132">
        <v>1.0335009970139299E-5</v>
      </c>
      <c r="AJ5147" s="42"/>
      <c r="AM5147" s="42"/>
      <c r="AN5147" s="42"/>
      <c r="AO5147" s="42"/>
      <c r="AP5147" s="42"/>
      <c r="AY5147" s="42"/>
      <c r="AZ5147" s="42"/>
      <c r="BA5147" s="42"/>
      <c r="BB5147" s="42"/>
      <c r="BN5147" s="54" t="s">
        <v>4578</v>
      </c>
      <c r="BO5147" s="58" t="str">
        <f t="shared" si="80"/>
        <v>境内资产</v>
      </c>
      <c r="BP5147" s="58" t="str">
        <f>IF(M5147="",VLOOKUP(D5147,Sheet4!$A$1:$B$92,2,0),VLOOKUP(Q5147,Sheet4!$A$1:$B$92,2,0))</f>
        <v>保险资产管理产品</v>
      </c>
    </row>
    <row r="5148" spans="1:68" s="58" customFormat="1" ht="12.75" customHeight="1">
      <c r="A5148" s="64" t="s">
        <v>2550</v>
      </c>
      <c r="B5148" s="54" t="s">
        <v>2551</v>
      </c>
      <c r="C5148" s="252" t="s">
        <v>5552</v>
      </c>
      <c r="D5148" s="252" t="s">
        <v>672</v>
      </c>
      <c r="E5148" s="54" t="s">
        <v>2552</v>
      </c>
      <c r="F5148" s="54" t="s">
        <v>2551</v>
      </c>
      <c r="G5148" s="129">
        <v>47600</v>
      </c>
      <c r="H5148" s="323">
        <v>484879</v>
      </c>
      <c r="I5148" s="323">
        <v>406504</v>
      </c>
      <c r="J5148" s="54"/>
      <c r="K5148" s="42"/>
      <c r="L5148" s="42" t="s">
        <v>4489</v>
      </c>
      <c r="M5148" s="42" t="s">
        <v>3447</v>
      </c>
      <c r="N5148" s="42" t="s">
        <v>2427</v>
      </c>
      <c r="O5148" s="137" t="s">
        <v>3448</v>
      </c>
      <c r="P5148" s="42" t="s">
        <v>64</v>
      </c>
      <c r="Q5148" s="42" t="s">
        <v>65</v>
      </c>
      <c r="R5148" s="42">
        <v>1</v>
      </c>
      <c r="S5148" s="137" t="s">
        <v>2419</v>
      </c>
      <c r="T5148" s="62">
        <v>701989700</v>
      </c>
      <c r="U5148" s="62">
        <v>681313581.63</v>
      </c>
      <c r="Z5148" s="54" t="s">
        <v>68</v>
      </c>
      <c r="AA5148" s="132">
        <v>1.27203521002184E-5</v>
      </c>
      <c r="AJ5148" s="42"/>
      <c r="AM5148" s="42"/>
      <c r="AN5148" s="42"/>
      <c r="AO5148" s="42"/>
      <c r="AP5148" s="42"/>
      <c r="AY5148" s="42"/>
      <c r="AZ5148" s="42"/>
      <c r="BA5148" s="42"/>
      <c r="BB5148" s="42"/>
      <c r="BN5148" s="54" t="s">
        <v>4578</v>
      </c>
      <c r="BO5148" s="58" t="str">
        <f t="shared" si="80"/>
        <v>境内资产</v>
      </c>
      <c r="BP5148" s="58" t="str">
        <f>IF(M5148="",VLOOKUP(D5148,Sheet4!$A$1:$B$92,2,0),VLOOKUP(Q5148,Sheet4!$A$1:$B$92,2,0))</f>
        <v>保险资产管理产品</v>
      </c>
    </row>
    <row r="5149" spans="1:68" s="58" customFormat="1" ht="12.75" customHeight="1">
      <c r="A5149" s="64" t="s">
        <v>2553</v>
      </c>
      <c r="B5149" s="54" t="s">
        <v>2554</v>
      </c>
      <c r="C5149" s="252" t="s">
        <v>5552</v>
      </c>
      <c r="D5149" s="252" t="s">
        <v>672</v>
      </c>
      <c r="E5149" s="54" t="s">
        <v>2555</v>
      </c>
      <c r="F5149" s="54" t="s">
        <v>2554</v>
      </c>
      <c r="G5149" s="129">
        <v>18400</v>
      </c>
      <c r="H5149" s="323">
        <v>819843</v>
      </c>
      <c r="I5149" s="323">
        <v>641976</v>
      </c>
      <c r="J5149" s="54"/>
      <c r="K5149" s="42"/>
      <c r="L5149" s="42" t="s">
        <v>4489</v>
      </c>
      <c r="M5149" s="42" t="s">
        <v>3447</v>
      </c>
      <c r="N5149" s="42" t="s">
        <v>2427</v>
      </c>
      <c r="O5149" s="137" t="s">
        <v>3448</v>
      </c>
      <c r="P5149" s="42" t="s">
        <v>64</v>
      </c>
      <c r="Q5149" s="42" t="s">
        <v>65</v>
      </c>
      <c r="R5149" s="42">
        <v>1</v>
      </c>
      <c r="S5149" s="137" t="s">
        <v>2419</v>
      </c>
      <c r="T5149" s="62">
        <v>701989700</v>
      </c>
      <c r="U5149" s="62">
        <v>681313581.63</v>
      </c>
      <c r="Z5149" s="54" t="s">
        <v>280</v>
      </c>
      <c r="AA5149" s="132">
        <v>1.8885855969233101E-5</v>
      </c>
      <c r="AJ5149" s="42"/>
      <c r="AM5149" s="42"/>
      <c r="AN5149" s="42"/>
      <c r="AO5149" s="42"/>
      <c r="AP5149" s="42"/>
      <c r="AY5149" s="42"/>
      <c r="AZ5149" s="42"/>
      <c r="BA5149" s="42"/>
      <c r="BB5149" s="42"/>
      <c r="BN5149" s="54" t="s">
        <v>4578</v>
      </c>
      <c r="BO5149" s="58" t="str">
        <f t="shared" si="80"/>
        <v>境内资产</v>
      </c>
      <c r="BP5149" s="58" t="str">
        <f>IF(M5149="",VLOOKUP(D5149,Sheet4!$A$1:$B$92,2,0),VLOOKUP(Q5149,Sheet4!$A$1:$B$92,2,0))</f>
        <v>保险资产管理产品</v>
      </c>
    </row>
    <row r="5150" spans="1:68" s="58" customFormat="1" ht="12.75" customHeight="1">
      <c r="A5150" s="64" t="s">
        <v>2556</v>
      </c>
      <c r="B5150" s="54" t="s">
        <v>2557</v>
      </c>
      <c r="C5150" s="252" t="s">
        <v>5552</v>
      </c>
      <c r="D5150" s="252" t="s">
        <v>672</v>
      </c>
      <c r="E5150" s="54" t="s">
        <v>2558</v>
      </c>
      <c r="F5150" s="54" t="s">
        <v>2557</v>
      </c>
      <c r="G5150" s="129">
        <v>32500</v>
      </c>
      <c r="H5150" s="323">
        <v>358061</v>
      </c>
      <c r="I5150" s="323">
        <v>302575</v>
      </c>
      <c r="J5150" s="54"/>
      <c r="K5150" s="42"/>
      <c r="L5150" s="42" t="s">
        <v>4489</v>
      </c>
      <c r="M5150" s="42" t="s">
        <v>3447</v>
      </c>
      <c r="N5150" s="42" t="s">
        <v>2427</v>
      </c>
      <c r="O5150" s="137" t="s">
        <v>3448</v>
      </c>
      <c r="P5150" s="42" t="s">
        <v>64</v>
      </c>
      <c r="Q5150" s="42" t="s">
        <v>65</v>
      </c>
      <c r="R5150" s="42">
        <v>1</v>
      </c>
      <c r="S5150" s="137" t="s">
        <v>2419</v>
      </c>
      <c r="T5150" s="62">
        <v>701989700</v>
      </c>
      <c r="U5150" s="62">
        <v>681313581.63</v>
      </c>
      <c r="Z5150" s="54" t="s">
        <v>68</v>
      </c>
      <c r="AA5150" s="132">
        <v>3.1773342227452501E-5</v>
      </c>
      <c r="AJ5150" s="42"/>
      <c r="AM5150" s="42"/>
      <c r="AN5150" s="42"/>
      <c r="AO5150" s="42"/>
      <c r="AP5150" s="42"/>
      <c r="AY5150" s="42"/>
      <c r="AZ5150" s="42"/>
      <c r="BA5150" s="42"/>
      <c r="BB5150" s="42"/>
      <c r="BN5150" s="54" t="s">
        <v>4578</v>
      </c>
      <c r="BO5150" s="58" t="str">
        <f t="shared" si="80"/>
        <v>境内资产</v>
      </c>
      <c r="BP5150" s="58" t="str">
        <f>IF(M5150="",VLOOKUP(D5150,Sheet4!$A$1:$B$92,2,0),VLOOKUP(Q5150,Sheet4!$A$1:$B$92,2,0))</f>
        <v>保险资产管理产品</v>
      </c>
    </row>
    <row r="5151" spans="1:68" s="58" customFormat="1" ht="12.75" customHeight="1">
      <c r="A5151" s="64" t="s">
        <v>2559</v>
      </c>
      <c r="B5151" s="54" t="s">
        <v>2560</v>
      </c>
      <c r="C5151" s="252" t="s">
        <v>5552</v>
      </c>
      <c r="D5151" s="252" t="s">
        <v>672</v>
      </c>
      <c r="E5151" s="54" t="s">
        <v>2561</v>
      </c>
      <c r="F5151" s="54" t="s">
        <v>2560</v>
      </c>
      <c r="G5151" s="129">
        <v>27100</v>
      </c>
      <c r="H5151" s="323">
        <v>370944</v>
      </c>
      <c r="I5151" s="323">
        <v>342815</v>
      </c>
      <c r="J5151" s="54"/>
      <c r="K5151" s="42"/>
      <c r="L5151" s="42" t="s">
        <v>4489</v>
      </c>
      <c r="M5151" s="42" t="s">
        <v>3447</v>
      </c>
      <c r="N5151" s="42" t="s">
        <v>2427</v>
      </c>
      <c r="O5151" s="137" t="s">
        <v>3448</v>
      </c>
      <c r="P5151" s="42" t="s">
        <v>64</v>
      </c>
      <c r="Q5151" s="42" t="s">
        <v>65</v>
      </c>
      <c r="R5151" s="42">
        <v>1</v>
      </c>
      <c r="S5151" s="137" t="s">
        <v>2419</v>
      </c>
      <c r="T5151" s="62">
        <v>701989700</v>
      </c>
      <c r="U5151" s="62">
        <v>681313581.63</v>
      </c>
      <c r="Z5151" s="54" t="s">
        <v>68</v>
      </c>
      <c r="AA5151" s="132">
        <v>6.0769050833223004E-6</v>
      </c>
      <c r="AJ5151" s="42"/>
      <c r="AM5151" s="42"/>
      <c r="AN5151" s="42"/>
      <c r="AO5151" s="42"/>
      <c r="AP5151" s="42"/>
      <c r="AY5151" s="42"/>
      <c r="AZ5151" s="42"/>
      <c r="BA5151" s="42"/>
      <c r="BB5151" s="42"/>
      <c r="BN5151" s="54" t="s">
        <v>4578</v>
      </c>
      <c r="BO5151" s="58" t="str">
        <f t="shared" si="80"/>
        <v>境内资产</v>
      </c>
      <c r="BP5151" s="58" t="str">
        <f>IF(M5151="",VLOOKUP(D5151,Sheet4!$A$1:$B$92,2,0),VLOOKUP(Q5151,Sheet4!$A$1:$B$92,2,0))</f>
        <v>保险资产管理产品</v>
      </c>
    </row>
    <row r="5152" spans="1:68" s="58" customFormat="1" ht="12.75" customHeight="1">
      <c r="A5152" s="64" t="s">
        <v>2562</v>
      </c>
      <c r="B5152" s="54" t="s">
        <v>2563</v>
      </c>
      <c r="C5152" s="252" t="s">
        <v>5552</v>
      </c>
      <c r="D5152" s="252" t="s">
        <v>672</v>
      </c>
      <c r="E5152" s="54" t="s">
        <v>2564</v>
      </c>
      <c r="F5152" s="54" t="s">
        <v>2563</v>
      </c>
      <c r="G5152" s="129">
        <v>8900</v>
      </c>
      <c r="H5152" s="323">
        <v>385873</v>
      </c>
      <c r="I5152" s="323">
        <v>258901</v>
      </c>
      <c r="J5152" s="54"/>
      <c r="K5152" s="42"/>
      <c r="L5152" s="42" t="s">
        <v>4489</v>
      </c>
      <c r="M5152" s="42" t="s">
        <v>3447</v>
      </c>
      <c r="N5152" s="42" t="s">
        <v>2427</v>
      </c>
      <c r="O5152" s="137" t="s">
        <v>3448</v>
      </c>
      <c r="P5152" s="42" t="s">
        <v>64</v>
      </c>
      <c r="Q5152" s="42" t="s">
        <v>65</v>
      </c>
      <c r="R5152" s="42">
        <v>1</v>
      </c>
      <c r="S5152" s="137" t="s">
        <v>2419</v>
      </c>
      <c r="T5152" s="62">
        <v>701989700</v>
      </c>
      <c r="U5152" s="62">
        <v>681313581.63</v>
      </c>
      <c r="Z5152" s="54" t="s">
        <v>68</v>
      </c>
      <c r="AA5152" s="132">
        <v>1.0276855947736799E-5</v>
      </c>
      <c r="AJ5152" s="42"/>
      <c r="AM5152" s="42"/>
      <c r="AN5152" s="42"/>
      <c r="AO5152" s="42"/>
      <c r="AP5152" s="42"/>
      <c r="AY5152" s="42"/>
      <c r="AZ5152" s="42"/>
      <c r="BA5152" s="42"/>
      <c r="BB5152" s="42"/>
      <c r="BN5152" s="54" t="s">
        <v>4578</v>
      </c>
      <c r="BO5152" s="58" t="str">
        <f t="shared" si="80"/>
        <v>境内资产</v>
      </c>
      <c r="BP5152" s="58" t="str">
        <f>IF(M5152="",VLOOKUP(D5152,Sheet4!$A$1:$B$92,2,0),VLOOKUP(Q5152,Sheet4!$A$1:$B$92,2,0))</f>
        <v>保险资产管理产品</v>
      </c>
    </row>
    <row r="5153" spans="1:68" s="58" customFormat="1" ht="12.75" customHeight="1">
      <c r="A5153" s="64" t="s">
        <v>2565</v>
      </c>
      <c r="B5153" s="54" t="s">
        <v>2566</v>
      </c>
      <c r="C5153" s="252" t="s">
        <v>5552</v>
      </c>
      <c r="D5153" s="252" t="s">
        <v>672</v>
      </c>
      <c r="E5153" s="54" t="s">
        <v>2567</v>
      </c>
      <c r="F5153" s="54" t="s">
        <v>2566</v>
      </c>
      <c r="G5153" s="129">
        <v>52800</v>
      </c>
      <c r="H5153" s="323">
        <v>354193</v>
      </c>
      <c r="I5153" s="323">
        <v>308880</v>
      </c>
      <c r="J5153" s="54"/>
      <c r="K5153" s="42"/>
      <c r="L5153" s="42" t="s">
        <v>4489</v>
      </c>
      <c r="M5153" s="42" t="s">
        <v>3447</v>
      </c>
      <c r="N5153" s="42" t="s">
        <v>2427</v>
      </c>
      <c r="O5153" s="137" t="s">
        <v>3448</v>
      </c>
      <c r="P5153" s="42" t="s">
        <v>64</v>
      </c>
      <c r="Q5153" s="42" t="s">
        <v>65</v>
      </c>
      <c r="R5153" s="42">
        <v>1</v>
      </c>
      <c r="S5153" s="137" t="s">
        <v>2419</v>
      </c>
      <c r="T5153" s="62">
        <v>701989700</v>
      </c>
      <c r="U5153" s="62">
        <v>681313581.63</v>
      </c>
      <c r="Z5153" s="54" t="s">
        <v>68</v>
      </c>
      <c r="AA5153" s="132">
        <v>3.3885133596553902E-5</v>
      </c>
      <c r="AJ5153" s="42"/>
      <c r="AM5153" s="42"/>
      <c r="AN5153" s="42"/>
      <c r="AO5153" s="42"/>
      <c r="AP5153" s="42"/>
      <c r="AY5153" s="42"/>
      <c r="AZ5153" s="42"/>
      <c r="BA5153" s="42"/>
      <c r="BB5153" s="42"/>
      <c r="BN5153" s="54" t="s">
        <v>4578</v>
      </c>
      <c r="BO5153" s="58" t="str">
        <f t="shared" si="80"/>
        <v>境内资产</v>
      </c>
      <c r="BP5153" s="58" t="str">
        <f>IF(M5153="",VLOOKUP(D5153,Sheet4!$A$1:$B$92,2,0),VLOOKUP(Q5153,Sheet4!$A$1:$B$92,2,0))</f>
        <v>保险资产管理产品</v>
      </c>
    </row>
    <row r="5154" spans="1:68" s="58" customFormat="1" ht="12.75" customHeight="1">
      <c r="A5154" s="64" t="s">
        <v>2092</v>
      </c>
      <c r="B5154" s="54" t="s">
        <v>2568</v>
      </c>
      <c r="C5154" s="252" t="s">
        <v>5552</v>
      </c>
      <c r="D5154" s="252" t="s">
        <v>672</v>
      </c>
      <c r="E5154" s="54" t="s">
        <v>2569</v>
      </c>
      <c r="F5154" s="54" t="s">
        <v>2568</v>
      </c>
      <c r="G5154" s="129">
        <v>17750</v>
      </c>
      <c r="H5154" s="323">
        <v>818372.63</v>
      </c>
      <c r="I5154" s="323">
        <v>788100</v>
      </c>
      <c r="J5154" s="54"/>
      <c r="K5154" s="42"/>
      <c r="L5154" s="42" t="s">
        <v>4489</v>
      </c>
      <c r="M5154" s="42" t="s">
        <v>3447</v>
      </c>
      <c r="N5154" s="42" t="s">
        <v>2427</v>
      </c>
      <c r="O5154" s="137" t="s">
        <v>3448</v>
      </c>
      <c r="P5154" s="42" t="s">
        <v>64</v>
      </c>
      <c r="Q5154" s="42" t="s">
        <v>65</v>
      </c>
      <c r="R5154" s="42">
        <v>1</v>
      </c>
      <c r="S5154" s="137" t="s">
        <v>2419</v>
      </c>
      <c r="T5154" s="62">
        <v>701989700</v>
      </c>
      <c r="U5154" s="62">
        <v>681313581.63</v>
      </c>
      <c r="Z5154" s="54" t="s">
        <v>280</v>
      </c>
      <c r="AA5154" s="132">
        <v>1.4854182568703599E-5</v>
      </c>
      <c r="AJ5154" s="42"/>
      <c r="AM5154" s="42"/>
      <c r="AN5154" s="42"/>
      <c r="AO5154" s="42"/>
      <c r="AP5154" s="42"/>
      <c r="AY5154" s="42"/>
      <c r="AZ5154" s="42"/>
      <c r="BA5154" s="42"/>
      <c r="BB5154" s="42"/>
      <c r="BN5154" s="54" t="s">
        <v>4578</v>
      </c>
      <c r="BO5154" s="58" t="str">
        <f t="shared" si="80"/>
        <v>境内资产</v>
      </c>
      <c r="BP5154" s="58" t="str">
        <f>IF(M5154="",VLOOKUP(D5154,Sheet4!$A$1:$B$92,2,0),VLOOKUP(Q5154,Sheet4!$A$1:$B$92,2,0))</f>
        <v>保险资产管理产品</v>
      </c>
    </row>
    <row r="5155" spans="1:68" s="58" customFormat="1" ht="12.75" customHeight="1">
      <c r="A5155" s="64" t="s">
        <v>2570</v>
      </c>
      <c r="B5155" s="54" t="s">
        <v>2571</v>
      </c>
      <c r="C5155" s="252" t="s">
        <v>5552</v>
      </c>
      <c r="D5155" s="252" t="s">
        <v>672</v>
      </c>
      <c r="E5155" s="54" t="s">
        <v>2572</v>
      </c>
      <c r="F5155" s="54" t="s">
        <v>2571</v>
      </c>
      <c r="G5155" s="129">
        <v>56500</v>
      </c>
      <c r="H5155" s="323">
        <v>388105</v>
      </c>
      <c r="I5155" s="323">
        <v>354255</v>
      </c>
      <c r="J5155" s="54"/>
      <c r="K5155" s="42"/>
      <c r="L5155" s="42" t="s">
        <v>4489</v>
      </c>
      <c r="M5155" s="42" t="s">
        <v>3447</v>
      </c>
      <c r="N5155" s="42" t="s">
        <v>2427</v>
      </c>
      <c r="O5155" s="137" t="s">
        <v>3448</v>
      </c>
      <c r="P5155" s="42" t="s">
        <v>64</v>
      </c>
      <c r="Q5155" s="42" t="s">
        <v>65</v>
      </c>
      <c r="R5155" s="42">
        <v>1</v>
      </c>
      <c r="S5155" s="137" t="s">
        <v>2419</v>
      </c>
      <c r="T5155" s="62">
        <v>701989700</v>
      </c>
      <c r="U5155" s="62">
        <v>681313581.63</v>
      </c>
      <c r="Z5155" s="54" t="s">
        <v>68</v>
      </c>
      <c r="AA5155" s="132">
        <v>7.9162759340937302E-6</v>
      </c>
      <c r="AJ5155" s="42"/>
      <c r="AM5155" s="42"/>
      <c r="AN5155" s="42"/>
      <c r="AO5155" s="42"/>
      <c r="AP5155" s="42"/>
      <c r="AY5155" s="42"/>
      <c r="AZ5155" s="42"/>
      <c r="BA5155" s="42"/>
      <c r="BB5155" s="42"/>
      <c r="BN5155" s="54" t="s">
        <v>4578</v>
      </c>
      <c r="BO5155" s="58" t="str">
        <f t="shared" si="80"/>
        <v>境内资产</v>
      </c>
      <c r="BP5155" s="58" t="str">
        <f>IF(M5155="",VLOOKUP(D5155,Sheet4!$A$1:$B$92,2,0),VLOOKUP(Q5155,Sheet4!$A$1:$B$92,2,0))</f>
        <v>保险资产管理产品</v>
      </c>
    </row>
    <row r="5156" spans="1:68" s="58" customFormat="1" ht="12.75" customHeight="1">
      <c r="A5156" s="64" t="s">
        <v>2573</v>
      </c>
      <c r="B5156" s="54" t="s">
        <v>2574</v>
      </c>
      <c r="C5156" s="252" t="s">
        <v>5552</v>
      </c>
      <c r="D5156" s="252" t="s">
        <v>672</v>
      </c>
      <c r="E5156" s="54" t="s">
        <v>2575</v>
      </c>
      <c r="F5156" s="54" t="s">
        <v>2574</v>
      </c>
      <c r="G5156" s="129">
        <v>60100</v>
      </c>
      <c r="H5156" s="323">
        <v>680242.97</v>
      </c>
      <c r="I5156" s="323">
        <v>570950</v>
      </c>
      <c r="J5156" s="54"/>
      <c r="K5156" s="42"/>
      <c r="L5156" s="42" t="s">
        <v>4489</v>
      </c>
      <c r="M5156" s="42" t="s">
        <v>3447</v>
      </c>
      <c r="N5156" s="42" t="s">
        <v>2427</v>
      </c>
      <c r="O5156" s="137" t="s">
        <v>3448</v>
      </c>
      <c r="P5156" s="42" t="s">
        <v>64</v>
      </c>
      <c r="Q5156" s="42" t="s">
        <v>65</v>
      </c>
      <c r="R5156" s="42">
        <v>1</v>
      </c>
      <c r="S5156" s="137" t="s">
        <v>2419</v>
      </c>
      <c r="T5156" s="62">
        <v>701989700</v>
      </c>
      <c r="U5156" s="62">
        <v>681313581.63</v>
      </c>
      <c r="Z5156" s="54" t="s">
        <v>68</v>
      </c>
      <c r="AA5156" s="132">
        <v>2.7258811569360301E-5</v>
      </c>
      <c r="AJ5156" s="42"/>
      <c r="AM5156" s="42"/>
      <c r="AN5156" s="42"/>
      <c r="AO5156" s="42"/>
      <c r="AP5156" s="42"/>
      <c r="AY5156" s="42"/>
      <c r="AZ5156" s="42"/>
      <c r="BA5156" s="42"/>
      <c r="BB5156" s="42"/>
      <c r="BN5156" s="54" t="s">
        <v>4578</v>
      </c>
      <c r="BO5156" s="58" t="str">
        <f t="shared" si="80"/>
        <v>境内资产</v>
      </c>
      <c r="BP5156" s="58" t="str">
        <f>IF(M5156="",VLOOKUP(D5156,Sheet4!$A$1:$B$92,2,0),VLOOKUP(Q5156,Sheet4!$A$1:$B$92,2,0))</f>
        <v>保险资产管理产品</v>
      </c>
    </row>
    <row r="5157" spans="1:68" s="58" customFormat="1" ht="12.75" customHeight="1">
      <c r="A5157" s="64" t="s">
        <v>2576</v>
      </c>
      <c r="B5157" s="54" t="s">
        <v>2577</v>
      </c>
      <c r="C5157" s="252" t="s">
        <v>5552</v>
      </c>
      <c r="D5157" s="252" t="s">
        <v>672</v>
      </c>
      <c r="E5157" s="54" t="s">
        <v>2578</v>
      </c>
      <c r="F5157" s="54" t="s">
        <v>2577</v>
      </c>
      <c r="G5157" s="129">
        <v>15400</v>
      </c>
      <c r="H5157" s="323">
        <v>375352.77</v>
      </c>
      <c r="I5157" s="323">
        <v>344036</v>
      </c>
      <c r="J5157" s="54"/>
      <c r="K5157" s="42"/>
      <c r="L5157" s="42" t="s">
        <v>4489</v>
      </c>
      <c r="M5157" s="42" t="s">
        <v>3447</v>
      </c>
      <c r="N5157" s="42" t="s">
        <v>2427</v>
      </c>
      <c r="O5157" s="137" t="s">
        <v>3448</v>
      </c>
      <c r="P5157" s="42" t="s">
        <v>64</v>
      </c>
      <c r="Q5157" s="42" t="s">
        <v>65</v>
      </c>
      <c r="R5157" s="42">
        <v>1</v>
      </c>
      <c r="S5157" s="137" t="s">
        <v>2419</v>
      </c>
      <c r="T5157" s="62">
        <v>701989700</v>
      </c>
      <c r="U5157" s="62">
        <v>681313581.63</v>
      </c>
      <c r="Z5157" s="54" t="s">
        <v>68</v>
      </c>
      <c r="AA5157" s="132">
        <v>2.9352948711009999E-5</v>
      </c>
      <c r="AJ5157" s="42"/>
      <c r="AM5157" s="42"/>
      <c r="AN5157" s="42"/>
      <c r="AO5157" s="42"/>
      <c r="AP5157" s="42"/>
      <c r="AY5157" s="42"/>
      <c r="AZ5157" s="42"/>
      <c r="BA5157" s="42"/>
      <c r="BB5157" s="42"/>
      <c r="BN5157" s="54" t="s">
        <v>4578</v>
      </c>
      <c r="BO5157" s="58" t="str">
        <f t="shared" si="80"/>
        <v>境内资产</v>
      </c>
      <c r="BP5157" s="58" t="str">
        <f>IF(M5157="",VLOOKUP(D5157,Sheet4!$A$1:$B$92,2,0),VLOOKUP(Q5157,Sheet4!$A$1:$B$92,2,0))</f>
        <v>保险资产管理产品</v>
      </c>
    </row>
    <row r="5158" spans="1:68" s="58" customFormat="1" ht="12.75" customHeight="1">
      <c r="A5158" s="64" t="s">
        <v>2579</v>
      </c>
      <c r="B5158" s="54" t="s">
        <v>2580</v>
      </c>
      <c r="C5158" s="252" t="s">
        <v>5552</v>
      </c>
      <c r="D5158" s="252" t="s">
        <v>672</v>
      </c>
      <c r="E5158" s="54" t="s">
        <v>2581</v>
      </c>
      <c r="F5158" s="54" t="s">
        <v>2580</v>
      </c>
      <c r="G5158" s="129">
        <v>35700</v>
      </c>
      <c r="H5158" s="323">
        <v>688909</v>
      </c>
      <c r="I5158" s="323">
        <v>574056</v>
      </c>
      <c r="J5158" s="54"/>
      <c r="K5158" s="42"/>
      <c r="L5158" s="42" t="s">
        <v>4489</v>
      </c>
      <c r="M5158" s="42" t="s">
        <v>3447</v>
      </c>
      <c r="N5158" s="42" t="s">
        <v>2427</v>
      </c>
      <c r="O5158" s="137" t="s">
        <v>3448</v>
      </c>
      <c r="P5158" s="42" t="s">
        <v>64</v>
      </c>
      <c r="Q5158" s="42" t="s">
        <v>65</v>
      </c>
      <c r="R5158" s="42">
        <v>1</v>
      </c>
      <c r="S5158" s="137" t="s">
        <v>2419</v>
      </c>
      <c r="T5158" s="62">
        <v>701989700</v>
      </c>
      <c r="U5158" s="62">
        <v>681313581.63</v>
      </c>
      <c r="Z5158" s="54" t="s">
        <v>68</v>
      </c>
      <c r="AA5158" s="132">
        <v>1.05164324201652E-5</v>
      </c>
      <c r="AJ5158" s="42"/>
      <c r="AM5158" s="42"/>
      <c r="AN5158" s="42"/>
      <c r="AO5158" s="42"/>
      <c r="AP5158" s="42"/>
      <c r="AY5158" s="42"/>
      <c r="AZ5158" s="42"/>
      <c r="BA5158" s="42"/>
      <c r="BB5158" s="42"/>
      <c r="BN5158" s="54" t="s">
        <v>4578</v>
      </c>
      <c r="BO5158" s="58" t="str">
        <f t="shared" si="80"/>
        <v>境内资产</v>
      </c>
      <c r="BP5158" s="58" t="str">
        <f>IF(M5158="",VLOOKUP(D5158,Sheet4!$A$1:$B$92,2,0),VLOOKUP(Q5158,Sheet4!$A$1:$B$92,2,0))</f>
        <v>保险资产管理产品</v>
      </c>
    </row>
    <row r="5159" spans="1:68" s="58" customFormat="1" ht="12.75" customHeight="1">
      <c r="A5159" s="64" t="s">
        <v>2582</v>
      </c>
      <c r="B5159" s="54" t="s">
        <v>2583</v>
      </c>
      <c r="C5159" s="252" t="s">
        <v>5552</v>
      </c>
      <c r="D5159" s="252" t="s">
        <v>672</v>
      </c>
      <c r="E5159" s="54" t="s">
        <v>2584</v>
      </c>
      <c r="F5159" s="54" t="s">
        <v>2583</v>
      </c>
      <c r="G5159" s="129">
        <v>10600</v>
      </c>
      <c r="H5159" s="323">
        <v>1622664.6</v>
      </c>
      <c r="I5159" s="323">
        <v>1532760</v>
      </c>
      <c r="J5159" s="54"/>
      <c r="K5159" s="42"/>
      <c r="L5159" s="42" t="s">
        <v>4489</v>
      </c>
      <c r="M5159" s="42" t="s">
        <v>3447</v>
      </c>
      <c r="N5159" s="42" t="s">
        <v>2427</v>
      </c>
      <c r="O5159" s="137" t="s">
        <v>3448</v>
      </c>
      <c r="P5159" s="42" t="s">
        <v>64</v>
      </c>
      <c r="Q5159" s="42" t="s">
        <v>65</v>
      </c>
      <c r="R5159" s="42">
        <v>1</v>
      </c>
      <c r="S5159" s="137" t="s">
        <v>2419</v>
      </c>
      <c r="T5159" s="62">
        <v>701989700</v>
      </c>
      <c r="U5159" s="62">
        <v>681313581.63</v>
      </c>
      <c r="Z5159" s="54" t="s">
        <v>280</v>
      </c>
      <c r="AA5159" s="132">
        <v>5.8913748900303198E-5</v>
      </c>
      <c r="AJ5159" s="42"/>
      <c r="AM5159" s="42"/>
      <c r="AN5159" s="42"/>
      <c r="AO5159" s="42"/>
      <c r="AP5159" s="42"/>
      <c r="AY5159" s="42"/>
      <c r="AZ5159" s="42"/>
      <c r="BA5159" s="42"/>
      <c r="BB5159" s="42"/>
      <c r="BN5159" s="54" t="s">
        <v>4578</v>
      </c>
      <c r="BO5159" s="58" t="str">
        <f t="shared" si="80"/>
        <v>境内资产</v>
      </c>
      <c r="BP5159" s="58" t="str">
        <f>IF(M5159="",VLOOKUP(D5159,Sheet4!$A$1:$B$92,2,0),VLOOKUP(Q5159,Sheet4!$A$1:$B$92,2,0))</f>
        <v>保险资产管理产品</v>
      </c>
    </row>
    <row r="5160" spans="1:68" s="58" customFormat="1" ht="12.75" customHeight="1">
      <c r="A5160" s="64" t="s">
        <v>2585</v>
      </c>
      <c r="B5160" s="54" t="s">
        <v>2586</v>
      </c>
      <c r="C5160" s="252" t="s">
        <v>5552</v>
      </c>
      <c r="D5160" s="252" t="s">
        <v>672</v>
      </c>
      <c r="E5160" s="54" t="s">
        <v>2587</v>
      </c>
      <c r="F5160" s="54" t="s">
        <v>2586</v>
      </c>
      <c r="G5160" s="129">
        <v>69200</v>
      </c>
      <c r="H5160" s="323">
        <v>327097</v>
      </c>
      <c r="I5160" s="323">
        <v>271956</v>
      </c>
      <c r="J5160" s="54"/>
      <c r="K5160" s="42"/>
      <c r="L5160" s="42" t="s">
        <v>4489</v>
      </c>
      <c r="M5160" s="42" t="s">
        <v>3447</v>
      </c>
      <c r="N5160" s="42" t="s">
        <v>2427</v>
      </c>
      <c r="O5160" s="137" t="s">
        <v>3448</v>
      </c>
      <c r="P5160" s="42" t="s">
        <v>64</v>
      </c>
      <c r="Q5160" s="42" t="s">
        <v>65</v>
      </c>
      <c r="R5160" s="42">
        <v>1</v>
      </c>
      <c r="S5160" s="137" t="s">
        <v>2419</v>
      </c>
      <c r="T5160" s="62">
        <v>701989700</v>
      </c>
      <c r="U5160" s="62">
        <v>681313581.63</v>
      </c>
      <c r="Z5160" s="54" t="s">
        <v>68</v>
      </c>
      <c r="AA5160" s="132">
        <v>7.04469269531389E-6</v>
      </c>
      <c r="AJ5160" s="42"/>
      <c r="AM5160" s="42"/>
      <c r="AN5160" s="42"/>
      <c r="AO5160" s="42"/>
      <c r="AP5160" s="42"/>
      <c r="AY5160" s="42"/>
      <c r="AZ5160" s="42"/>
      <c r="BA5160" s="42"/>
      <c r="BB5160" s="42"/>
      <c r="BN5160" s="54" t="s">
        <v>4578</v>
      </c>
      <c r="BO5160" s="58" t="str">
        <f t="shared" si="80"/>
        <v>境内资产</v>
      </c>
      <c r="BP5160" s="58" t="str">
        <f>IF(M5160="",VLOOKUP(D5160,Sheet4!$A$1:$B$92,2,0),VLOOKUP(Q5160,Sheet4!$A$1:$B$92,2,0))</f>
        <v>保险资产管理产品</v>
      </c>
    </row>
    <row r="5161" spans="1:68" s="58" customFormat="1" ht="12.75" customHeight="1">
      <c r="A5161" s="64" t="s">
        <v>2588</v>
      </c>
      <c r="B5161" s="54" t="s">
        <v>2589</v>
      </c>
      <c r="C5161" s="252" t="s">
        <v>5552</v>
      </c>
      <c r="D5161" s="252" t="s">
        <v>672</v>
      </c>
      <c r="E5161" s="54" t="s">
        <v>2590</v>
      </c>
      <c r="F5161" s="54" t="s">
        <v>2589</v>
      </c>
      <c r="G5161" s="129">
        <v>17300</v>
      </c>
      <c r="H5161" s="323">
        <v>358398.3</v>
      </c>
      <c r="I5161" s="323">
        <v>289429</v>
      </c>
      <c r="J5161" s="54"/>
      <c r="K5161" s="42"/>
      <c r="L5161" s="42" t="s">
        <v>4489</v>
      </c>
      <c r="M5161" s="42" t="s">
        <v>3447</v>
      </c>
      <c r="N5161" s="42" t="s">
        <v>2427</v>
      </c>
      <c r="O5161" s="137" t="s">
        <v>3448</v>
      </c>
      <c r="P5161" s="42" t="s">
        <v>64</v>
      </c>
      <c r="Q5161" s="42" t="s">
        <v>65</v>
      </c>
      <c r="R5161" s="42">
        <v>1</v>
      </c>
      <c r="S5161" s="137" t="s">
        <v>2419</v>
      </c>
      <c r="T5161" s="62">
        <v>701989700</v>
      </c>
      <c r="U5161" s="62">
        <v>681313581.63</v>
      </c>
      <c r="Z5161" s="54" t="s">
        <v>68</v>
      </c>
      <c r="AA5161" s="132">
        <v>5.4563587496118702E-5</v>
      </c>
      <c r="AJ5161" s="42"/>
      <c r="AM5161" s="42"/>
      <c r="AN5161" s="42"/>
      <c r="AO5161" s="42"/>
      <c r="AP5161" s="42"/>
      <c r="AY5161" s="42"/>
      <c r="AZ5161" s="42"/>
      <c r="BA5161" s="42"/>
      <c r="BB5161" s="42"/>
      <c r="BN5161" s="54" t="s">
        <v>4578</v>
      </c>
      <c r="BO5161" s="58" t="str">
        <f t="shared" si="80"/>
        <v>境内资产</v>
      </c>
      <c r="BP5161" s="58" t="str">
        <f>IF(M5161="",VLOOKUP(D5161,Sheet4!$A$1:$B$92,2,0),VLOOKUP(Q5161,Sheet4!$A$1:$B$92,2,0))</f>
        <v>保险资产管理产品</v>
      </c>
    </row>
    <row r="5162" spans="1:68" s="58" customFormat="1" ht="12.75" customHeight="1">
      <c r="A5162" s="64" t="s">
        <v>2591</v>
      </c>
      <c r="B5162" s="54" t="s">
        <v>2592</v>
      </c>
      <c r="C5162" s="252" t="s">
        <v>5552</v>
      </c>
      <c r="D5162" s="252" t="s">
        <v>672</v>
      </c>
      <c r="E5162" s="54" t="s">
        <v>2593</v>
      </c>
      <c r="F5162" s="54" t="s">
        <v>2592</v>
      </c>
      <c r="G5162" s="129">
        <v>27200</v>
      </c>
      <c r="H5162" s="323">
        <v>559709.15</v>
      </c>
      <c r="I5162" s="323">
        <v>436288</v>
      </c>
      <c r="J5162" s="54"/>
      <c r="K5162" s="42"/>
      <c r="L5162" s="42" t="s">
        <v>4489</v>
      </c>
      <c r="M5162" s="42" t="s">
        <v>3447</v>
      </c>
      <c r="N5162" s="42" t="s">
        <v>2427</v>
      </c>
      <c r="O5162" s="137" t="s">
        <v>3448</v>
      </c>
      <c r="P5162" s="42" t="s">
        <v>64</v>
      </c>
      <c r="Q5162" s="42" t="s">
        <v>65</v>
      </c>
      <c r="R5162" s="42">
        <v>1</v>
      </c>
      <c r="S5162" s="137" t="s">
        <v>2419</v>
      </c>
      <c r="T5162" s="62">
        <v>701989700</v>
      </c>
      <c r="U5162" s="62">
        <v>681313581.63</v>
      </c>
      <c r="Z5162" s="54" t="s">
        <v>68</v>
      </c>
      <c r="AA5162" s="132">
        <v>1.61597410569546E-4</v>
      </c>
      <c r="AJ5162" s="42"/>
      <c r="AM5162" s="42"/>
      <c r="AN5162" s="42"/>
      <c r="AO5162" s="42"/>
      <c r="AP5162" s="42"/>
      <c r="AY5162" s="42"/>
      <c r="AZ5162" s="42"/>
      <c r="BA5162" s="42"/>
      <c r="BB5162" s="42"/>
      <c r="BN5162" s="54" t="s">
        <v>4578</v>
      </c>
      <c r="BO5162" s="58" t="str">
        <f t="shared" si="80"/>
        <v>境内资产</v>
      </c>
      <c r="BP5162" s="58" t="str">
        <f>IF(M5162="",VLOOKUP(D5162,Sheet4!$A$1:$B$92,2,0),VLOOKUP(Q5162,Sheet4!$A$1:$B$92,2,0))</f>
        <v>保险资产管理产品</v>
      </c>
    </row>
    <row r="5163" spans="1:68" s="58" customFormat="1" ht="12.75" customHeight="1">
      <c r="A5163" s="64" t="s">
        <v>2594</v>
      </c>
      <c r="B5163" s="54" t="s">
        <v>2595</v>
      </c>
      <c r="C5163" s="252" t="s">
        <v>5552</v>
      </c>
      <c r="D5163" s="252" t="s">
        <v>672</v>
      </c>
      <c r="E5163" s="54" t="s">
        <v>2596</v>
      </c>
      <c r="F5163" s="54" t="s">
        <v>2595</v>
      </c>
      <c r="G5163" s="129">
        <v>44500</v>
      </c>
      <c r="H5163" s="323">
        <v>649973.25</v>
      </c>
      <c r="I5163" s="323">
        <v>513530</v>
      </c>
      <c r="J5163" s="54"/>
      <c r="K5163" s="42"/>
      <c r="L5163" s="42" t="s">
        <v>4489</v>
      </c>
      <c r="M5163" s="42" t="s">
        <v>3447</v>
      </c>
      <c r="N5163" s="42" t="s">
        <v>2427</v>
      </c>
      <c r="O5163" s="137" t="s">
        <v>3448</v>
      </c>
      <c r="P5163" s="42" t="s">
        <v>64</v>
      </c>
      <c r="Q5163" s="42" t="s">
        <v>65</v>
      </c>
      <c r="R5163" s="42">
        <v>1</v>
      </c>
      <c r="S5163" s="137" t="s">
        <v>2419</v>
      </c>
      <c r="T5163" s="62">
        <v>701989700</v>
      </c>
      <c r="U5163" s="62">
        <v>681313581.63</v>
      </c>
      <c r="Z5163" s="54" t="s">
        <v>68</v>
      </c>
      <c r="AA5163" s="132">
        <v>1.38139321731535E-5</v>
      </c>
      <c r="AJ5163" s="42"/>
      <c r="AM5163" s="42"/>
      <c r="AN5163" s="42"/>
      <c r="AO5163" s="42"/>
      <c r="AP5163" s="42"/>
      <c r="AY5163" s="42"/>
      <c r="AZ5163" s="42"/>
      <c r="BA5163" s="42"/>
      <c r="BB5163" s="42"/>
      <c r="BN5163" s="54" t="s">
        <v>4578</v>
      </c>
      <c r="BO5163" s="58" t="str">
        <f t="shared" si="80"/>
        <v>境内资产</v>
      </c>
      <c r="BP5163" s="58" t="str">
        <f>IF(M5163="",VLOOKUP(D5163,Sheet4!$A$1:$B$92,2,0),VLOOKUP(Q5163,Sheet4!$A$1:$B$92,2,0))</f>
        <v>保险资产管理产品</v>
      </c>
    </row>
    <row r="5164" spans="1:68" s="58" customFormat="1" ht="12.75" customHeight="1">
      <c r="A5164" s="64" t="s">
        <v>2597</v>
      </c>
      <c r="B5164" s="54" t="s">
        <v>2598</v>
      </c>
      <c r="C5164" s="252" t="s">
        <v>5552</v>
      </c>
      <c r="D5164" s="252" t="s">
        <v>672</v>
      </c>
      <c r="E5164" s="54" t="s">
        <v>2599</v>
      </c>
      <c r="F5164" s="54" t="s">
        <v>2598</v>
      </c>
      <c r="G5164" s="129">
        <v>14200</v>
      </c>
      <c r="H5164" s="323">
        <v>689882</v>
      </c>
      <c r="I5164" s="323">
        <v>593418</v>
      </c>
      <c r="J5164" s="54"/>
      <c r="K5164" s="42"/>
      <c r="L5164" s="42" t="s">
        <v>4489</v>
      </c>
      <c r="M5164" s="42" t="s">
        <v>3447</v>
      </c>
      <c r="N5164" s="42" t="s">
        <v>2427</v>
      </c>
      <c r="O5164" s="137" t="s">
        <v>3448</v>
      </c>
      <c r="P5164" s="42" t="s">
        <v>64</v>
      </c>
      <c r="Q5164" s="42" t="s">
        <v>65</v>
      </c>
      <c r="R5164" s="42">
        <v>1</v>
      </c>
      <c r="S5164" s="137" t="s">
        <v>2419</v>
      </c>
      <c r="T5164" s="62">
        <v>701989700</v>
      </c>
      <c r="U5164" s="62">
        <v>681313581.63</v>
      </c>
      <c r="Z5164" s="54" t="s">
        <v>280</v>
      </c>
      <c r="AA5164" s="132">
        <v>2.8698362935086398E-5</v>
      </c>
      <c r="AJ5164" s="42"/>
      <c r="AM5164" s="42"/>
      <c r="AN5164" s="42"/>
      <c r="AO5164" s="42"/>
      <c r="AP5164" s="42"/>
      <c r="AY5164" s="42"/>
      <c r="AZ5164" s="42"/>
      <c r="BA5164" s="42"/>
      <c r="BB5164" s="42"/>
      <c r="BN5164" s="54" t="s">
        <v>4578</v>
      </c>
      <c r="BO5164" s="58" t="str">
        <f t="shared" si="80"/>
        <v>境内资产</v>
      </c>
      <c r="BP5164" s="58" t="str">
        <f>IF(M5164="",VLOOKUP(D5164,Sheet4!$A$1:$B$92,2,0),VLOOKUP(Q5164,Sheet4!$A$1:$B$92,2,0))</f>
        <v>保险资产管理产品</v>
      </c>
    </row>
    <row r="5165" spans="1:68" s="58" customFormat="1" ht="12.75" customHeight="1">
      <c r="A5165" s="64" t="s">
        <v>2600</v>
      </c>
      <c r="B5165" s="54" t="s">
        <v>2601</v>
      </c>
      <c r="C5165" s="252" t="s">
        <v>5552</v>
      </c>
      <c r="D5165" s="252" t="s">
        <v>672</v>
      </c>
      <c r="E5165" s="54" t="s">
        <v>2602</v>
      </c>
      <c r="F5165" s="54" t="s">
        <v>2601</v>
      </c>
      <c r="G5165" s="129">
        <v>69000</v>
      </c>
      <c r="H5165" s="323">
        <v>557442</v>
      </c>
      <c r="I5165" s="323">
        <v>478170</v>
      </c>
      <c r="J5165" s="54"/>
      <c r="K5165" s="42"/>
      <c r="L5165" s="42" t="s">
        <v>4489</v>
      </c>
      <c r="M5165" s="42" t="s">
        <v>3447</v>
      </c>
      <c r="N5165" s="42" t="s">
        <v>2427</v>
      </c>
      <c r="O5165" s="137" t="s">
        <v>3448</v>
      </c>
      <c r="P5165" s="42" t="s">
        <v>64</v>
      </c>
      <c r="Q5165" s="42" t="s">
        <v>65</v>
      </c>
      <c r="R5165" s="42">
        <v>1</v>
      </c>
      <c r="S5165" s="137" t="s">
        <v>2419</v>
      </c>
      <c r="T5165" s="62">
        <v>701989700</v>
      </c>
      <c r="U5165" s="62">
        <v>681313581.63</v>
      </c>
      <c r="Z5165" s="54" t="s">
        <v>68</v>
      </c>
      <c r="AA5165" s="132">
        <v>7.0338980801439697E-6</v>
      </c>
      <c r="AJ5165" s="42"/>
      <c r="AM5165" s="42"/>
      <c r="AN5165" s="42"/>
      <c r="AO5165" s="42"/>
      <c r="AP5165" s="42"/>
      <c r="AY5165" s="42"/>
      <c r="AZ5165" s="42"/>
      <c r="BA5165" s="42"/>
      <c r="BB5165" s="42"/>
      <c r="BN5165" s="54" t="s">
        <v>4578</v>
      </c>
      <c r="BO5165" s="58" t="str">
        <f t="shared" si="80"/>
        <v>境内资产</v>
      </c>
      <c r="BP5165" s="58" t="str">
        <f>IF(M5165="",VLOOKUP(D5165,Sheet4!$A$1:$B$92,2,0),VLOOKUP(Q5165,Sheet4!$A$1:$B$92,2,0))</f>
        <v>保险资产管理产品</v>
      </c>
    </row>
    <row r="5166" spans="1:68" s="58" customFormat="1" ht="12.75" customHeight="1">
      <c r="A5166" s="64" t="s">
        <v>2603</v>
      </c>
      <c r="B5166" s="54" t="s">
        <v>2604</v>
      </c>
      <c r="C5166" s="252" t="s">
        <v>5552</v>
      </c>
      <c r="D5166" s="252" t="s">
        <v>672</v>
      </c>
      <c r="E5166" s="54" t="s">
        <v>2605</v>
      </c>
      <c r="F5166" s="54" t="s">
        <v>2604</v>
      </c>
      <c r="G5166" s="129">
        <v>37000</v>
      </c>
      <c r="H5166" s="323">
        <v>310076</v>
      </c>
      <c r="I5166" s="323">
        <v>282680</v>
      </c>
      <c r="J5166" s="54"/>
      <c r="K5166" s="42"/>
      <c r="L5166" s="42" t="s">
        <v>4489</v>
      </c>
      <c r="M5166" s="42" t="s">
        <v>3447</v>
      </c>
      <c r="N5166" s="42" t="s">
        <v>2427</v>
      </c>
      <c r="O5166" s="137" t="s">
        <v>3448</v>
      </c>
      <c r="P5166" s="42" t="s">
        <v>64</v>
      </c>
      <c r="Q5166" s="42" t="s">
        <v>65</v>
      </c>
      <c r="R5166" s="42">
        <v>1</v>
      </c>
      <c r="S5166" s="137" t="s">
        <v>2419</v>
      </c>
      <c r="T5166" s="62">
        <v>701989700</v>
      </c>
      <c r="U5166" s="62">
        <v>681313581.63</v>
      </c>
      <c r="Z5166" s="54" t="s">
        <v>68</v>
      </c>
      <c r="AA5166" s="132">
        <v>7.78829604290623E-5</v>
      </c>
      <c r="AJ5166" s="42"/>
      <c r="AM5166" s="42"/>
      <c r="AN5166" s="42"/>
      <c r="AO5166" s="42"/>
      <c r="AP5166" s="42"/>
      <c r="AY5166" s="42"/>
      <c r="AZ5166" s="42"/>
      <c r="BA5166" s="42"/>
      <c r="BB5166" s="42"/>
      <c r="BN5166" s="54" t="s">
        <v>4578</v>
      </c>
      <c r="BO5166" s="58" t="str">
        <f t="shared" si="80"/>
        <v>境内资产</v>
      </c>
      <c r="BP5166" s="58" t="str">
        <f>IF(M5166="",VLOOKUP(D5166,Sheet4!$A$1:$B$92,2,0),VLOOKUP(Q5166,Sheet4!$A$1:$B$92,2,0))</f>
        <v>保险资产管理产品</v>
      </c>
    </row>
    <row r="5167" spans="1:68" s="58" customFormat="1" ht="12.75" customHeight="1">
      <c r="A5167" s="64" t="s">
        <v>2606</v>
      </c>
      <c r="B5167" s="54" t="s">
        <v>2607</v>
      </c>
      <c r="C5167" s="252" t="s">
        <v>5552</v>
      </c>
      <c r="D5167" s="252" t="s">
        <v>672</v>
      </c>
      <c r="E5167" s="54" t="s">
        <v>2608</v>
      </c>
      <c r="F5167" s="54" t="s">
        <v>2607</v>
      </c>
      <c r="G5167" s="129">
        <v>6600</v>
      </c>
      <c r="H5167" s="323">
        <v>871316</v>
      </c>
      <c r="I5167" s="323">
        <v>698610</v>
      </c>
      <c r="J5167" s="54"/>
      <c r="K5167" s="42"/>
      <c r="L5167" s="42" t="s">
        <v>4489</v>
      </c>
      <c r="M5167" s="42" t="s">
        <v>3447</v>
      </c>
      <c r="N5167" s="42" t="s">
        <v>2427</v>
      </c>
      <c r="O5167" s="137" t="s">
        <v>3448</v>
      </c>
      <c r="P5167" s="42" t="s">
        <v>64</v>
      </c>
      <c r="Q5167" s="42" t="s">
        <v>65</v>
      </c>
      <c r="R5167" s="42">
        <v>1</v>
      </c>
      <c r="S5167" s="137" t="s">
        <v>2419</v>
      </c>
      <c r="T5167" s="62">
        <v>701989700</v>
      </c>
      <c r="U5167" s="62">
        <v>681313581.63</v>
      </c>
      <c r="Z5167" s="54" t="s">
        <v>280</v>
      </c>
      <c r="AA5167" s="132">
        <v>2.9845050140900498E-5</v>
      </c>
      <c r="AJ5167" s="42"/>
      <c r="AM5167" s="42"/>
      <c r="AN5167" s="42"/>
      <c r="AO5167" s="42"/>
      <c r="AP5167" s="42"/>
      <c r="AY5167" s="42"/>
      <c r="AZ5167" s="42"/>
      <c r="BA5167" s="42"/>
      <c r="BB5167" s="42"/>
      <c r="BN5167" s="54" t="s">
        <v>4578</v>
      </c>
      <c r="BO5167" s="58" t="str">
        <f t="shared" si="80"/>
        <v>境内资产</v>
      </c>
      <c r="BP5167" s="58" t="str">
        <f>IF(M5167="",VLOOKUP(D5167,Sheet4!$A$1:$B$92,2,0),VLOOKUP(Q5167,Sheet4!$A$1:$B$92,2,0))</f>
        <v>保险资产管理产品</v>
      </c>
    </row>
    <row r="5168" spans="1:68" s="58" customFormat="1" ht="12.75" customHeight="1">
      <c r="A5168" s="64" t="s">
        <v>2609</v>
      </c>
      <c r="B5168" s="54" t="s">
        <v>2610</v>
      </c>
      <c r="C5168" s="252" t="s">
        <v>5552</v>
      </c>
      <c r="D5168" s="252" t="s">
        <v>672</v>
      </c>
      <c r="E5168" s="54" t="s">
        <v>2611</v>
      </c>
      <c r="F5168" s="54" t="s">
        <v>2610</v>
      </c>
      <c r="G5168" s="129">
        <v>34700</v>
      </c>
      <c r="H5168" s="323">
        <v>350436</v>
      </c>
      <c r="I5168" s="323">
        <v>306401</v>
      </c>
      <c r="J5168" s="54"/>
      <c r="K5168" s="42"/>
      <c r="L5168" s="42" t="s">
        <v>4489</v>
      </c>
      <c r="M5168" s="42" t="s">
        <v>3447</v>
      </c>
      <c r="N5168" s="42" t="s">
        <v>2427</v>
      </c>
      <c r="O5168" s="137" t="s">
        <v>3448</v>
      </c>
      <c r="P5168" s="42" t="s">
        <v>64</v>
      </c>
      <c r="Q5168" s="42" t="s">
        <v>65</v>
      </c>
      <c r="R5168" s="42">
        <v>1</v>
      </c>
      <c r="S5168" s="137" t="s">
        <v>2419</v>
      </c>
      <c r="T5168" s="62">
        <v>701989700</v>
      </c>
      <c r="U5168" s="62">
        <v>681313581.63</v>
      </c>
      <c r="Z5168" s="54" t="s">
        <v>68</v>
      </c>
      <c r="AA5168" s="132">
        <v>1.5907666969532099E-5</v>
      </c>
      <c r="AJ5168" s="42"/>
      <c r="AM5168" s="42"/>
      <c r="AN5168" s="42"/>
      <c r="AO5168" s="42"/>
      <c r="AP5168" s="42"/>
      <c r="AY5168" s="42"/>
      <c r="AZ5168" s="42"/>
      <c r="BA5168" s="42"/>
      <c r="BB5168" s="42"/>
      <c r="BN5168" s="54" t="s">
        <v>4578</v>
      </c>
      <c r="BO5168" s="58" t="str">
        <f t="shared" si="80"/>
        <v>境内资产</v>
      </c>
      <c r="BP5168" s="58" t="str">
        <f>IF(M5168="",VLOOKUP(D5168,Sheet4!$A$1:$B$92,2,0),VLOOKUP(Q5168,Sheet4!$A$1:$B$92,2,0))</f>
        <v>保险资产管理产品</v>
      </c>
    </row>
    <row r="5169" spans="1:68" s="58" customFormat="1" ht="12.75" customHeight="1">
      <c r="A5169" s="64" t="s">
        <v>2612</v>
      </c>
      <c r="B5169" s="54" t="s">
        <v>2613</v>
      </c>
      <c r="C5169" s="252" t="s">
        <v>5552</v>
      </c>
      <c r="D5169" s="252" t="s">
        <v>672</v>
      </c>
      <c r="E5169" s="54" t="s">
        <v>2614</v>
      </c>
      <c r="F5169" s="54" t="s">
        <v>2613</v>
      </c>
      <c r="G5169" s="129">
        <v>32700</v>
      </c>
      <c r="H5169" s="323">
        <v>1102029</v>
      </c>
      <c r="I5169" s="323">
        <v>1122591</v>
      </c>
      <c r="J5169" s="54"/>
      <c r="K5169" s="42"/>
      <c r="L5169" s="42" t="s">
        <v>4489</v>
      </c>
      <c r="M5169" s="42" t="s">
        <v>3447</v>
      </c>
      <c r="N5169" s="42" t="s">
        <v>2427</v>
      </c>
      <c r="O5169" s="137" t="s">
        <v>3448</v>
      </c>
      <c r="P5169" s="42" t="s">
        <v>64</v>
      </c>
      <c r="Q5169" s="42" t="s">
        <v>65</v>
      </c>
      <c r="R5169" s="42">
        <v>1</v>
      </c>
      <c r="S5169" s="137" t="s">
        <v>2419</v>
      </c>
      <c r="T5169" s="62">
        <v>701989700</v>
      </c>
      <c r="U5169" s="62">
        <v>681313581.63</v>
      </c>
      <c r="Z5169" s="54" t="s">
        <v>68</v>
      </c>
      <c r="AA5169" s="132">
        <v>1.87404156934323E-5</v>
      </c>
      <c r="AJ5169" s="42"/>
      <c r="AM5169" s="42"/>
      <c r="AN5169" s="42"/>
      <c r="AO5169" s="42"/>
      <c r="AP5169" s="42"/>
      <c r="AY5169" s="42"/>
      <c r="AZ5169" s="42"/>
      <c r="BA5169" s="42"/>
      <c r="BB5169" s="42"/>
      <c r="BN5169" s="54" t="s">
        <v>4578</v>
      </c>
      <c r="BO5169" s="58" t="str">
        <f t="shared" si="80"/>
        <v>境内资产</v>
      </c>
      <c r="BP5169" s="58" t="str">
        <f>IF(M5169="",VLOOKUP(D5169,Sheet4!$A$1:$B$92,2,0),VLOOKUP(Q5169,Sheet4!$A$1:$B$92,2,0))</f>
        <v>保险资产管理产品</v>
      </c>
    </row>
    <row r="5170" spans="1:68" s="58" customFormat="1" ht="12.75" customHeight="1">
      <c r="A5170" s="64" t="s">
        <v>2615</v>
      </c>
      <c r="B5170" s="54" t="s">
        <v>2616</v>
      </c>
      <c r="C5170" s="252" t="s">
        <v>5552</v>
      </c>
      <c r="D5170" s="252" t="s">
        <v>672</v>
      </c>
      <c r="E5170" s="54" t="s">
        <v>2617</v>
      </c>
      <c r="F5170" s="54" t="s">
        <v>2616</v>
      </c>
      <c r="G5170" s="129">
        <v>31800</v>
      </c>
      <c r="H5170" s="323">
        <v>860567.86</v>
      </c>
      <c r="I5170" s="323">
        <v>698010</v>
      </c>
      <c r="J5170" s="54"/>
      <c r="K5170" s="42"/>
      <c r="L5170" s="42" t="s">
        <v>4489</v>
      </c>
      <c r="M5170" s="42" t="s">
        <v>3447</v>
      </c>
      <c r="N5170" s="42" t="s">
        <v>2427</v>
      </c>
      <c r="O5170" s="137" t="s">
        <v>3448</v>
      </c>
      <c r="P5170" s="42" t="s">
        <v>64</v>
      </c>
      <c r="Q5170" s="42" t="s">
        <v>65</v>
      </c>
      <c r="R5170" s="42">
        <v>1</v>
      </c>
      <c r="S5170" s="137" t="s">
        <v>2419</v>
      </c>
      <c r="T5170" s="62">
        <v>701989700</v>
      </c>
      <c r="U5170" s="62">
        <v>681313581.63</v>
      </c>
      <c r="Z5170" s="54" t="s">
        <v>280</v>
      </c>
      <c r="AA5170" s="132">
        <v>1.19288871689935E-5</v>
      </c>
      <c r="AJ5170" s="42"/>
      <c r="AM5170" s="42"/>
      <c r="AN5170" s="42"/>
      <c r="AO5170" s="42"/>
      <c r="AP5170" s="42"/>
      <c r="AY5170" s="42"/>
      <c r="AZ5170" s="42"/>
      <c r="BA5170" s="42"/>
      <c r="BB5170" s="42"/>
      <c r="BN5170" s="54" t="s">
        <v>4578</v>
      </c>
      <c r="BO5170" s="58" t="str">
        <f t="shared" si="80"/>
        <v>境内资产</v>
      </c>
      <c r="BP5170" s="58" t="str">
        <f>IF(M5170="",VLOOKUP(D5170,Sheet4!$A$1:$B$92,2,0),VLOOKUP(Q5170,Sheet4!$A$1:$B$92,2,0))</f>
        <v>保险资产管理产品</v>
      </c>
    </row>
    <row r="5171" spans="1:68" s="58" customFormat="1" ht="12.75" customHeight="1">
      <c r="A5171" s="64" t="s">
        <v>2618</v>
      </c>
      <c r="B5171" s="54" t="s">
        <v>2619</v>
      </c>
      <c r="C5171" s="252" t="s">
        <v>5552</v>
      </c>
      <c r="D5171" s="252" t="s">
        <v>672</v>
      </c>
      <c r="E5171" s="54" t="s">
        <v>2620</v>
      </c>
      <c r="F5171" s="54" t="s">
        <v>2619</v>
      </c>
      <c r="G5171" s="129">
        <v>22500</v>
      </c>
      <c r="H5171" s="323">
        <v>221311</v>
      </c>
      <c r="I5171" s="323">
        <v>157950</v>
      </c>
      <c r="J5171" s="54"/>
      <c r="K5171" s="42"/>
      <c r="L5171" s="42" t="s">
        <v>4489</v>
      </c>
      <c r="M5171" s="42" t="s">
        <v>3447</v>
      </c>
      <c r="N5171" s="42" t="s">
        <v>2427</v>
      </c>
      <c r="O5171" s="137" t="s">
        <v>3448</v>
      </c>
      <c r="P5171" s="42" t="s">
        <v>64</v>
      </c>
      <c r="Q5171" s="42" t="s">
        <v>65</v>
      </c>
      <c r="R5171" s="42">
        <v>1</v>
      </c>
      <c r="S5171" s="137" t="s">
        <v>2419</v>
      </c>
      <c r="T5171" s="62">
        <v>701989700</v>
      </c>
      <c r="U5171" s="62">
        <v>681313581.63</v>
      </c>
      <c r="Z5171" s="54" t="s">
        <v>68</v>
      </c>
      <c r="AA5171" s="132">
        <v>2.9946544441653901E-5</v>
      </c>
      <c r="AJ5171" s="42"/>
      <c r="AM5171" s="42"/>
      <c r="AN5171" s="42"/>
      <c r="AO5171" s="42"/>
      <c r="AP5171" s="42"/>
      <c r="AY5171" s="42"/>
      <c r="AZ5171" s="42"/>
      <c r="BA5171" s="42"/>
      <c r="BB5171" s="42"/>
      <c r="BN5171" s="54" t="s">
        <v>4578</v>
      </c>
      <c r="BO5171" s="58" t="str">
        <f t="shared" si="80"/>
        <v>境内资产</v>
      </c>
      <c r="BP5171" s="58" t="str">
        <f>IF(M5171="",VLOOKUP(D5171,Sheet4!$A$1:$B$92,2,0),VLOOKUP(Q5171,Sheet4!$A$1:$B$92,2,0))</f>
        <v>保险资产管理产品</v>
      </c>
    </row>
    <row r="5172" spans="1:68" s="58" customFormat="1" ht="12.75" customHeight="1">
      <c r="A5172" s="64" t="s">
        <v>2621</v>
      </c>
      <c r="B5172" s="54" t="s">
        <v>2622</v>
      </c>
      <c r="C5172" s="252" t="s">
        <v>5552</v>
      </c>
      <c r="D5172" s="252" t="s">
        <v>672</v>
      </c>
      <c r="E5172" s="54" t="s">
        <v>2623</v>
      </c>
      <c r="F5172" s="54" t="s">
        <v>2622</v>
      </c>
      <c r="G5172" s="129">
        <v>5900</v>
      </c>
      <c r="H5172" s="323">
        <v>1427004.68</v>
      </c>
      <c r="I5172" s="323">
        <v>1368682</v>
      </c>
      <c r="J5172" s="54"/>
      <c r="K5172" s="42"/>
      <c r="L5172" s="42" t="s">
        <v>4489</v>
      </c>
      <c r="M5172" s="42" t="s">
        <v>3447</v>
      </c>
      <c r="N5172" s="42" t="s">
        <v>2427</v>
      </c>
      <c r="O5172" s="137" t="s">
        <v>3448</v>
      </c>
      <c r="P5172" s="42" t="s">
        <v>64</v>
      </c>
      <c r="Q5172" s="42" t="s">
        <v>65</v>
      </c>
      <c r="R5172" s="42">
        <v>1</v>
      </c>
      <c r="S5172" s="137" t="s">
        <v>2419</v>
      </c>
      <c r="T5172" s="62">
        <v>701989700</v>
      </c>
      <c r="U5172" s="62">
        <v>681313581.63</v>
      </c>
      <c r="Z5172" s="54" t="s">
        <v>280</v>
      </c>
      <c r="AA5172" s="132">
        <v>3.2159930465015198E-5</v>
      </c>
      <c r="AJ5172" s="42"/>
      <c r="AM5172" s="42"/>
      <c r="AN5172" s="42"/>
      <c r="AO5172" s="42"/>
      <c r="AP5172" s="42"/>
      <c r="AY5172" s="42"/>
      <c r="AZ5172" s="42"/>
      <c r="BA5172" s="42"/>
      <c r="BB5172" s="42"/>
      <c r="BN5172" s="54" t="s">
        <v>4578</v>
      </c>
      <c r="BO5172" s="58" t="str">
        <f t="shared" si="80"/>
        <v>境内资产</v>
      </c>
      <c r="BP5172" s="58" t="str">
        <f>IF(M5172="",VLOOKUP(D5172,Sheet4!$A$1:$B$92,2,0),VLOOKUP(Q5172,Sheet4!$A$1:$B$92,2,0))</f>
        <v>保险资产管理产品</v>
      </c>
    </row>
    <row r="5173" spans="1:68" s="58" customFormat="1" ht="12.75" customHeight="1">
      <c r="A5173" s="64" t="s">
        <v>2624</v>
      </c>
      <c r="B5173" s="54" t="s">
        <v>2625</v>
      </c>
      <c r="C5173" s="252" t="s">
        <v>5552</v>
      </c>
      <c r="D5173" s="252" t="s">
        <v>672</v>
      </c>
      <c r="E5173" s="54" t="s">
        <v>2626</v>
      </c>
      <c r="F5173" s="54" t="s">
        <v>2625</v>
      </c>
      <c r="G5173" s="129">
        <v>27200</v>
      </c>
      <c r="H5173" s="323">
        <v>653351.79</v>
      </c>
      <c r="I5173" s="323">
        <v>479808</v>
      </c>
      <c r="J5173" s="54"/>
      <c r="K5173" s="42"/>
      <c r="L5173" s="42" t="s">
        <v>4489</v>
      </c>
      <c r="M5173" s="42" t="s">
        <v>3447</v>
      </c>
      <c r="N5173" s="42" t="s">
        <v>2427</v>
      </c>
      <c r="O5173" s="137" t="s">
        <v>3448</v>
      </c>
      <c r="P5173" s="42" t="s">
        <v>64</v>
      </c>
      <c r="Q5173" s="42" t="s">
        <v>65</v>
      </c>
      <c r="R5173" s="42">
        <v>1</v>
      </c>
      <c r="S5173" s="137" t="s">
        <v>2419</v>
      </c>
      <c r="T5173" s="62">
        <v>701989700</v>
      </c>
      <c r="U5173" s="62">
        <v>681313581.63</v>
      </c>
      <c r="Z5173" s="54" t="s">
        <v>280</v>
      </c>
      <c r="AA5173" s="132">
        <v>4.5913718050591499E-6</v>
      </c>
      <c r="AJ5173" s="42"/>
      <c r="AM5173" s="42"/>
      <c r="AN5173" s="42"/>
      <c r="AO5173" s="42"/>
      <c r="AP5173" s="42"/>
      <c r="AY5173" s="42"/>
      <c r="AZ5173" s="42"/>
      <c r="BA5173" s="42"/>
      <c r="BB5173" s="42"/>
      <c r="BN5173" s="54" t="s">
        <v>4578</v>
      </c>
      <c r="BO5173" s="58" t="str">
        <f t="shared" si="80"/>
        <v>境内资产</v>
      </c>
      <c r="BP5173" s="58" t="str">
        <f>IF(M5173="",VLOOKUP(D5173,Sheet4!$A$1:$B$92,2,0),VLOOKUP(Q5173,Sheet4!$A$1:$B$92,2,0))</f>
        <v>保险资产管理产品</v>
      </c>
    </row>
    <row r="5174" spans="1:68" s="58" customFormat="1" ht="12.75" customHeight="1">
      <c r="A5174" s="64" t="s">
        <v>2232</v>
      </c>
      <c r="B5174" s="54" t="s">
        <v>2233</v>
      </c>
      <c r="C5174" s="252" t="s">
        <v>5552</v>
      </c>
      <c r="D5174" s="252" t="s">
        <v>672</v>
      </c>
      <c r="E5174" s="54" t="s">
        <v>2627</v>
      </c>
      <c r="F5174" s="54" t="s">
        <v>2233</v>
      </c>
      <c r="G5174" s="129">
        <v>18800</v>
      </c>
      <c r="H5174" s="323">
        <v>764813.08</v>
      </c>
      <c r="I5174" s="323">
        <v>645968</v>
      </c>
      <c r="J5174" s="54"/>
      <c r="K5174" s="42"/>
      <c r="L5174" s="42" t="s">
        <v>4489</v>
      </c>
      <c r="M5174" s="42" t="s">
        <v>3447</v>
      </c>
      <c r="N5174" s="42" t="s">
        <v>2427</v>
      </c>
      <c r="O5174" s="137" t="s">
        <v>3448</v>
      </c>
      <c r="P5174" s="42" t="s">
        <v>64</v>
      </c>
      <c r="Q5174" s="42" t="s">
        <v>65</v>
      </c>
      <c r="R5174" s="42">
        <v>1</v>
      </c>
      <c r="S5174" s="137" t="s">
        <v>2419</v>
      </c>
      <c r="T5174" s="62">
        <v>701989700</v>
      </c>
      <c r="U5174" s="62">
        <v>681313581.63</v>
      </c>
      <c r="Z5174" s="54" t="s">
        <v>68</v>
      </c>
      <c r="AA5174" s="132">
        <v>1.50578315918584E-5</v>
      </c>
      <c r="AJ5174" s="42"/>
      <c r="AM5174" s="42"/>
      <c r="AN5174" s="42"/>
      <c r="AO5174" s="42"/>
      <c r="AP5174" s="42"/>
      <c r="AY5174" s="42"/>
      <c r="AZ5174" s="42"/>
      <c r="BA5174" s="42"/>
      <c r="BB5174" s="42"/>
      <c r="BN5174" s="54" t="s">
        <v>4578</v>
      </c>
      <c r="BO5174" s="58" t="str">
        <f t="shared" si="80"/>
        <v>境内资产</v>
      </c>
      <c r="BP5174" s="58" t="str">
        <f>IF(M5174="",VLOOKUP(D5174,Sheet4!$A$1:$B$92,2,0),VLOOKUP(Q5174,Sheet4!$A$1:$B$92,2,0))</f>
        <v>保险资产管理产品</v>
      </c>
    </row>
    <row r="5175" spans="1:68" s="58" customFormat="1" ht="12.75" customHeight="1">
      <c r="A5175" s="64" t="s">
        <v>2628</v>
      </c>
      <c r="B5175" s="54" t="s">
        <v>2629</v>
      </c>
      <c r="C5175" s="252" t="s">
        <v>5552</v>
      </c>
      <c r="D5175" s="252" t="s">
        <v>672</v>
      </c>
      <c r="E5175" s="54" t="s">
        <v>2630</v>
      </c>
      <c r="F5175" s="54" t="s">
        <v>2629</v>
      </c>
      <c r="G5175" s="129">
        <v>15700</v>
      </c>
      <c r="H5175" s="323">
        <v>426382</v>
      </c>
      <c r="I5175" s="323">
        <v>339591</v>
      </c>
      <c r="J5175" s="54"/>
      <c r="K5175" s="42"/>
      <c r="L5175" s="42" t="s">
        <v>4489</v>
      </c>
      <c r="M5175" s="42" t="s">
        <v>3447</v>
      </c>
      <c r="N5175" s="42" t="s">
        <v>2427</v>
      </c>
      <c r="O5175" s="137" t="s">
        <v>3448</v>
      </c>
      <c r="P5175" s="42" t="s">
        <v>64</v>
      </c>
      <c r="Q5175" s="42" t="s">
        <v>65</v>
      </c>
      <c r="R5175" s="42">
        <v>1</v>
      </c>
      <c r="S5175" s="137" t="s">
        <v>2419</v>
      </c>
      <c r="T5175" s="62">
        <v>701989700</v>
      </c>
      <c r="U5175" s="62">
        <v>681313581.63</v>
      </c>
      <c r="Z5175" s="54" t="s">
        <v>68</v>
      </c>
      <c r="AA5175" s="132">
        <v>3.6839673275494503E-5</v>
      </c>
      <c r="AJ5175" s="42"/>
      <c r="AM5175" s="42"/>
      <c r="AN5175" s="42"/>
      <c r="AO5175" s="42"/>
      <c r="AP5175" s="42"/>
      <c r="AY5175" s="42"/>
      <c r="AZ5175" s="42"/>
      <c r="BA5175" s="42"/>
      <c r="BB5175" s="42"/>
      <c r="BN5175" s="54" t="s">
        <v>4578</v>
      </c>
      <c r="BO5175" s="58" t="str">
        <f t="shared" si="80"/>
        <v>境内资产</v>
      </c>
      <c r="BP5175" s="58" t="str">
        <f>IF(M5175="",VLOOKUP(D5175,Sheet4!$A$1:$B$92,2,0),VLOOKUP(Q5175,Sheet4!$A$1:$B$92,2,0))</f>
        <v>保险资产管理产品</v>
      </c>
    </row>
    <row r="5176" spans="1:68" s="58" customFormat="1" ht="12.75" customHeight="1">
      <c r="A5176" s="64" t="s">
        <v>2631</v>
      </c>
      <c r="B5176" s="54" t="s">
        <v>2632</v>
      </c>
      <c r="C5176" s="252" t="s">
        <v>5552</v>
      </c>
      <c r="D5176" s="252" t="s">
        <v>672</v>
      </c>
      <c r="E5176" s="54" t="s">
        <v>2633</v>
      </c>
      <c r="F5176" s="54" t="s">
        <v>2632</v>
      </c>
      <c r="G5176" s="129">
        <v>6900</v>
      </c>
      <c r="H5176" s="323">
        <v>633374</v>
      </c>
      <c r="I5176" s="323">
        <v>494592</v>
      </c>
      <c r="J5176" s="54"/>
      <c r="K5176" s="42"/>
      <c r="L5176" s="42" t="s">
        <v>4489</v>
      </c>
      <c r="M5176" s="42" t="s">
        <v>3447</v>
      </c>
      <c r="N5176" s="42" t="s">
        <v>2427</v>
      </c>
      <c r="O5176" s="137" t="s">
        <v>3448</v>
      </c>
      <c r="P5176" s="42" t="s">
        <v>64</v>
      </c>
      <c r="Q5176" s="42" t="s">
        <v>65</v>
      </c>
      <c r="R5176" s="42">
        <v>1</v>
      </c>
      <c r="S5176" s="137" t="s">
        <v>2419</v>
      </c>
      <c r="T5176" s="62">
        <v>701989700</v>
      </c>
      <c r="U5176" s="62">
        <v>681313581.63</v>
      </c>
      <c r="Z5176" s="54" t="s">
        <v>280</v>
      </c>
      <c r="AA5176" s="132">
        <v>1.43381181041709E-5</v>
      </c>
      <c r="AJ5176" s="42"/>
      <c r="AM5176" s="42"/>
      <c r="AN5176" s="42"/>
      <c r="AO5176" s="42"/>
      <c r="AP5176" s="42"/>
      <c r="AY5176" s="42"/>
      <c r="AZ5176" s="42"/>
      <c r="BA5176" s="42"/>
      <c r="BB5176" s="42"/>
      <c r="BN5176" s="54" t="s">
        <v>4578</v>
      </c>
      <c r="BO5176" s="58" t="str">
        <f t="shared" si="80"/>
        <v>境内资产</v>
      </c>
      <c r="BP5176" s="58" t="str">
        <f>IF(M5176="",VLOOKUP(D5176,Sheet4!$A$1:$B$92,2,0),VLOOKUP(Q5176,Sheet4!$A$1:$B$92,2,0))</f>
        <v>保险资产管理产品</v>
      </c>
    </row>
    <row r="5177" spans="1:68" s="58" customFormat="1" ht="12.75" customHeight="1">
      <c r="A5177" s="64" t="s">
        <v>2634</v>
      </c>
      <c r="B5177" s="54" t="s">
        <v>2635</v>
      </c>
      <c r="C5177" s="252" t="s">
        <v>5552</v>
      </c>
      <c r="D5177" s="252" t="s">
        <v>672</v>
      </c>
      <c r="E5177" s="54" t="s">
        <v>2636</v>
      </c>
      <c r="F5177" s="54" t="s">
        <v>2635</v>
      </c>
      <c r="G5177" s="129">
        <v>52100</v>
      </c>
      <c r="H5177" s="323">
        <v>654171</v>
      </c>
      <c r="I5177" s="323">
        <v>541319</v>
      </c>
      <c r="J5177" s="54"/>
      <c r="K5177" s="42"/>
      <c r="L5177" s="42" t="s">
        <v>4489</v>
      </c>
      <c r="M5177" s="42" t="s">
        <v>3447</v>
      </c>
      <c r="N5177" s="42" t="s">
        <v>2427</v>
      </c>
      <c r="O5177" s="137" t="s">
        <v>3448</v>
      </c>
      <c r="P5177" s="42" t="s">
        <v>64</v>
      </c>
      <c r="Q5177" s="42" t="s">
        <v>65</v>
      </c>
      <c r="R5177" s="42">
        <v>1</v>
      </c>
      <c r="S5177" s="137" t="s">
        <v>2419</v>
      </c>
      <c r="T5177" s="62">
        <v>701989700</v>
      </c>
      <c r="U5177" s="62">
        <v>681313581.63</v>
      </c>
      <c r="Z5177" s="54" t="s">
        <v>68</v>
      </c>
      <c r="AA5177" s="132">
        <v>6.7985771937648901E-5</v>
      </c>
      <c r="AJ5177" s="42"/>
      <c r="AM5177" s="42"/>
      <c r="AN5177" s="42"/>
      <c r="AO5177" s="42"/>
      <c r="AP5177" s="42"/>
      <c r="AY5177" s="42"/>
      <c r="AZ5177" s="42"/>
      <c r="BA5177" s="42"/>
      <c r="BB5177" s="42"/>
      <c r="BN5177" s="54" t="s">
        <v>4578</v>
      </c>
      <c r="BO5177" s="58" t="str">
        <f t="shared" si="80"/>
        <v>境内资产</v>
      </c>
      <c r="BP5177" s="58" t="str">
        <f>IF(M5177="",VLOOKUP(D5177,Sheet4!$A$1:$B$92,2,0),VLOOKUP(Q5177,Sheet4!$A$1:$B$92,2,0))</f>
        <v>保险资产管理产品</v>
      </c>
    </row>
    <row r="5178" spans="1:68" s="58" customFormat="1" ht="12.75" customHeight="1">
      <c r="A5178" s="64" t="s">
        <v>2637</v>
      </c>
      <c r="B5178" s="54" t="s">
        <v>2638</v>
      </c>
      <c r="C5178" s="252" t="s">
        <v>5552</v>
      </c>
      <c r="D5178" s="252" t="s">
        <v>672</v>
      </c>
      <c r="E5178" s="54" t="s">
        <v>2639</v>
      </c>
      <c r="F5178" s="54" t="s">
        <v>2638</v>
      </c>
      <c r="G5178" s="129">
        <v>21700</v>
      </c>
      <c r="H5178" s="323">
        <v>322399</v>
      </c>
      <c r="I5178" s="323">
        <v>235011</v>
      </c>
      <c r="J5178" s="54"/>
      <c r="K5178" s="42"/>
      <c r="L5178" s="42" t="s">
        <v>4489</v>
      </c>
      <c r="M5178" s="42" t="s">
        <v>3447</v>
      </c>
      <c r="N5178" s="42" t="s">
        <v>2427</v>
      </c>
      <c r="O5178" s="137" t="s">
        <v>3448</v>
      </c>
      <c r="P5178" s="42" t="s">
        <v>64</v>
      </c>
      <c r="Q5178" s="42" t="s">
        <v>65</v>
      </c>
      <c r="R5178" s="42">
        <v>1</v>
      </c>
      <c r="S5178" s="137" t="s">
        <v>2419</v>
      </c>
      <c r="T5178" s="62">
        <v>701989700</v>
      </c>
      <c r="U5178" s="62">
        <v>681313581.63</v>
      </c>
      <c r="Z5178" s="54" t="s">
        <v>68</v>
      </c>
      <c r="AA5178" s="132">
        <v>2.0266954573756201E-6</v>
      </c>
      <c r="AJ5178" s="42"/>
      <c r="AM5178" s="42"/>
      <c r="AN5178" s="42"/>
      <c r="AO5178" s="42"/>
      <c r="AP5178" s="42"/>
      <c r="AY5178" s="42"/>
      <c r="AZ5178" s="42"/>
      <c r="BA5178" s="42"/>
      <c r="BB5178" s="42"/>
      <c r="BN5178" s="54" t="s">
        <v>4578</v>
      </c>
      <c r="BO5178" s="58" t="str">
        <f t="shared" si="80"/>
        <v>境内资产</v>
      </c>
      <c r="BP5178" s="58" t="str">
        <f>IF(M5178="",VLOOKUP(D5178,Sheet4!$A$1:$B$92,2,0),VLOOKUP(Q5178,Sheet4!$A$1:$B$92,2,0))</f>
        <v>保险资产管理产品</v>
      </c>
    </row>
    <row r="5179" spans="1:68" s="58" customFormat="1" ht="12.75" customHeight="1">
      <c r="A5179" s="64" t="s">
        <v>2640</v>
      </c>
      <c r="B5179" s="54" t="s">
        <v>2641</v>
      </c>
      <c r="C5179" s="252" t="s">
        <v>5552</v>
      </c>
      <c r="D5179" s="252" t="s">
        <v>672</v>
      </c>
      <c r="E5179" s="54" t="s">
        <v>2642</v>
      </c>
      <c r="F5179" s="54" t="s">
        <v>2641</v>
      </c>
      <c r="G5179" s="129">
        <v>24100</v>
      </c>
      <c r="H5179" s="323">
        <v>346724</v>
      </c>
      <c r="I5179" s="323">
        <v>288236</v>
      </c>
      <c r="J5179" s="54"/>
      <c r="K5179" s="42"/>
      <c r="L5179" s="42" t="s">
        <v>4489</v>
      </c>
      <c r="M5179" s="42" t="s">
        <v>3447</v>
      </c>
      <c r="N5179" s="42" t="s">
        <v>2427</v>
      </c>
      <c r="O5179" s="137" t="s">
        <v>3448</v>
      </c>
      <c r="P5179" s="42" t="s">
        <v>64</v>
      </c>
      <c r="Q5179" s="42" t="s">
        <v>65</v>
      </c>
      <c r="R5179" s="42">
        <v>1</v>
      </c>
      <c r="S5179" s="137" t="s">
        <v>2419</v>
      </c>
      <c r="T5179" s="62">
        <v>701989700</v>
      </c>
      <c r="U5179" s="62">
        <v>681313581.63</v>
      </c>
      <c r="Z5179" s="54" t="s">
        <v>68</v>
      </c>
      <c r="AA5179" s="132">
        <v>1.1422762828886501E-5</v>
      </c>
      <c r="AJ5179" s="42"/>
      <c r="AM5179" s="42"/>
      <c r="AN5179" s="42"/>
      <c r="AO5179" s="42"/>
      <c r="AP5179" s="42"/>
      <c r="AY5179" s="42"/>
      <c r="AZ5179" s="42"/>
      <c r="BA5179" s="42"/>
      <c r="BB5179" s="42"/>
      <c r="BN5179" s="54" t="s">
        <v>4578</v>
      </c>
      <c r="BO5179" s="58" t="str">
        <f t="shared" si="80"/>
        <v>境内资产</v>
      </c>
      <c r="BP5179" s="58" t="str">
        <f>IF(M5179="",VLOOKUP(D5179,Sheet4!$A$1:$B$92,2,0),VLOOKUP(Q5179,Sheet4!$A$1:$B$92,2,0))</f>
        <v>保险资产管理产品</v>
      </c>
    </row>
    <row r="5180" spans="1:68" s="58" customFormat="1" ht="12.75" customHeight="1">
      <c r="A5180" s="64" t="s">
        <v>2112</v>
      </c>
      <c r="B5180" s="54" t="s">
        <v>2643</v>
      </c>
      <c r="C5180" s="252" t="s">
        <v>5552</v>
      </c>
      <c r="D5180" s="252" t="s">
        <v>672</v>
      </c>
      <c r="E5180" s="54" t="s">
        <v>2644</v>
      </c>
      <c r="F5180" s="54" t="s">
        <v>2643</v>
      </c>
      <c r="G5180" s="129">
        <v>2800</v>
      </c>
      <c r="H5180" s="323">
        <v>634017.4</v>
      </c>
      <c r="I5180" s="323">
        <v>531664</v>
      </c>
      <c r="J5180" s="54"/>
      <c r="K5180" s="42"/>
      <c r="L5180" s="42" t="s">
        <v>4489</v>
      </c>
      <c r="M5180" s="42" t="s">
        <v>3447</v>
      </c>
      <c r="N5180" s="42" t="s">
        <v>2427</v>
      </c>
      <c r="O5180" s="137" t="s">
        <v>3448</v>
      </c>
      <c r="P5180" s="42" t="s">
        <v>64</v>
      </c>
      <c r="Q5180" s="42" t="s">
        <v>65</v>
      </c>
      <c r="R5180" s="42">
        <v>1</v>
      </c>
      <c r="S5180" s="137" t="s">
        <v>2419</v>
      </c>
      <c r="T5180" s="62">
        <v>701989700</v>
      </c>
      <c r="U5180" s="62">
        <v>681313581.63</v>
      </c>
      <c r="Z5180" s="54" t="s">
        <v>280</v>
      </c>
      <c r="AA5180" s="132">
        <v>1.0929778025527699E-5</v>
      </c>
      <c r="AJ5180" s="42"/>
      <c r="AM5180" s="42"/>
      <c r="AN5180" s="42"/>
      <c r="AO5180" s="42"/>
      <c r="AP5180" s="42"/>
      <c r="AY5180" s="42"/>
      <c r="AZ5180" s="42"/>
      <c r="BA5180" s="42"/>
      <c r="BB5180" s="42"/>
      <c r="BN5180" s="54" t="s">
        <v>4578</v>
      </c>
      <c r="BO5180" s="58" t="str">
        <f t="shared" si="80"/>
        <v>境内资产</v>
      </c>
      <c r="BP5180" s="58" t="str">
        <f>IF(M5180="",VLOOKUP(D5180,Sheet4!$A$1:$B$92,2,0),VLOOKUP(Q5180,Sheet4!$A$1:$B$92,2,0))</f>
        <v>保险资产管理产品</v>
      </c>
    </row>
    <row r="5181" spans="1:68" s="58" customFormat="1" ht="12.75" customHeight="1">
      <c r="A5181" s="64" t="s">
        <v>2645</v>
      </c>
      <c r="B5181" s="54" t="s">
        <v>2646</v>
      </c>
      <c r="C5181" s="252" t="s">
        <v>5552</v>
      </c>
      <c r="D5181" s="252" t="s">
        <v>672</v>
      </c>
      <c r="E5181" s="54" t="s">
        <v>2647</v>
      </c>
      <c r="F5181" s="54" t="s">
        <v>2646</v>
      </c>
      <c r="G5181" s="129">
        <v>2200</v>
      </c>
      <c r="H5181" s="323">
        <v>666609.68999999994</v>
      </c>
      <c r="I5181" s="323">
        <v>558800</v>
      </c>
      <c r="J5181" s="54"/>
      <c r="K5181" s="42"/>
      <c r="L5181" s="42" t="s">
        <v>4489</v>
      </c>
      <c r="M5181" s="42" t="s">
        <v>3447</v>
      </c>
      <c r="N5181" s="42" t="s">
        <v>2427</v>
      </c>
      <c r="O5181" s="137" t="s">
        <v>3448</v>
      </c>
      <c r="P5181" s="42" t="s">
        <v>64</v>
      </c>
      <c r="Q5181" s="42" t="s">
        <v>65</v>
      </c>
      <c r="R5181" s="42">
        <v>1</v>
      </c>
      <c r="S5181" s="137" t="s">
        <v>2419</v>
      </c>
      <c r="T5181" s="62">
        <v>701989700</v>
      </c>
      <c r="U5181" s="62">
        <v>681313581.63</v>
      </c>
      <c r="Z5181" s="54" t="s">
        <v>280</v>
      </c>
      <c r="AA5181" s="132">
        <v>2.3147192555155201E-5</v>
      </c>
      <c r="AJ5181" s="42"/>
      <c r="AM5181" s="42"/>
      <c r="AN5181" s="42"/>
      <c r="AO5181" s="42"/>
      <c r="AP5181" s="42"/>
      <c r="AY5181" s="42"/>
      <c r="AZ5181" s="42"/>
      <c r="BA5181" s="42"/>
      <c r="BB5181" s="42"/>
      <c r="BN5181" s="54" t="s">
        <v>4578</v>
      </c>
      <c r="BO5181" s="58" t="str">
        <f t="shared" si="80"/>
        <v>境内资产</v>
      </c>
      <c r="BP5181" s="58" t="str">
        <f>IF(M5181="",VLOOKUP(D5181,Sheet4!$A$1:$B$92,2,0),VLOOKUP(Q5181,Sheet4!$A$1:$B$92,2,0))</f>
        <v>保险资产管理产品</v>
      </c>
    </row>
    <row r="5182" spans="1:68" s="58" customFormat="1" ht="12.75" customHeight="1">
      <c r="A5182" s="64" t="s">
        <v>2648</v>
      </c>
      <c r="B5182" s="54" t="s">
        <v>2649</v>
      </c>
      <c r="C5182" s="252" t="s">
        <v>5552</v>
      </c>
      <c r="D5182" s="252" t="s">
        <v>672</v>
      </c>
      <c r="E5182" s="54" t="s">
        <v>2650</v>
      </c>
      <c r="F5182" s="54" t="s">
        <v>2649</v>
      </c>
      <c r="G5182" s="129">
        <v>11200</v>
      </c>
      <c r="H5182" s="323">
        <v>132109</v>
      </c>
      <c r="I5182" s="323">
        <v>95424</v>
      </c>
      <c r="J5182" s="54"/>
      <c r="K5182" s="42"/>
      <c r="L5182" s="42" t="s">
        <v>4489</v>
      </c>
      <c r="M5182" s="42" t="s">
        <v>3447</v>
      </c>
      <c r="N5182" s="42" t="s">
        <v>2427</v>
      </c>
      <c r="O5182" s="137" t="s">
        <v>3448</v>
      </c>
      <c r="P5182" s="42" t="s">
        <v>64</v>
      </c>
      <c r="Q5182" s="42" t="s">
        <v>65</v>
      </c>
      <c r="R5182" s="42">
        <v>1</v>
      </c>
      <c r="S5182" s="137" t="s">
        <v>2419</v>
      </c>
      <c r="T5182" s="62">
        <v>701989700</v>
      </c>
      <c r="U5182" s="62">
        <v>681313581.63</v>
      </c>
      <c r="Z5182" s="54" t="s">
        <v>68</v>
      </c>
      <c r="AA5182" s="132">
        <v>7.1684644339146102E-6</v>
      </c>
      <c r="AJ5182" s="42"/>
      <c r="AM5182" s="42"/>
      <c r="AN5182" s="42"/>
      <c r="AO5182" s="42"/>
      <c r="AP5182" s="42"/>
      <c r="AY5182" s="42"/>
      <c r="AZ5182" s="42"/>
      <c r="BA5182" s="42"/>
      <c r="BB5182" s="42"/>
      <c r="BN5182" s="54" t="s">
        <v>4578</v>
      </c>
      <c r="BO5182" s="58" t="str">
        <f t="shared" si="80"/>
        <v>境内资产</v>
      </c>
      <c r="BP5182" s="58" t="str">
        <f>IF(M5182="",VLOOKUP(D5182,Sheet4!$A$1:$B$92,2,0),VLOOKUP(Q5182,Sheet4!$A$1:$B$92,2,0))</f>
        <v>保险资产管理产品</v>
      </c>
    </row>
    <row r="5183" spans="1:68" s="58" customFormat="1" ht="12.75" customHeight="1">
      <c r="A5183" s="64" t="s">
        <v>2651</v>
      </c>
      <c r="B5183" s="54" t="s">
        <v>2652</v>
      </c>
      <c r="C5183" s="252" t="s">
        <v>5552</v>
      </c>
      <c r="D5183" s="252" t="s">
        <v>672</v>
      </c>
      <c r="E5183" s="54" t="s">
        <v>2653</v>
      </c>
      <c r="F5183" s="54" t="s">
        <v>2652</v>
      </c>
      <c r="G5183" s="129">
        <v>16400</v>
      </c>
      <c r="H5183" s="323">
        <v>294260.03000000003</v>
      </c>
      <c r="I5183" s="323">
        <v>215496</v>
      </c>
      <c r="J5183" s="54"/>
      <c r="K5183" s="42"/>
      <c r="L5183" s="42" t="s">
        <v>4489</v>
      </c>
      <c r="M5183" s="42" t="s">
        <v>3447</v>
      </c>
      <c r="N5183" s="42" t="s">
        <v>2427</v>
      </c>
      <c r="O5183" s="137" t="s">
        <v>3448</v>
      </c>
      <c r="P5183" s="42" t="s">
        <v>64</v>
      </c>
      <c r="Q5183" s="42" t="s">
        <v>65</v>
      </c>
      <c r="R5183" s="42">
        <v>1</v>
      </c>
      <c r="S5183" s="137" t="s">
        <v>2419</v>
      </c>
      <c r="T5183" s="62">
        <v>701989700</v>
      </c>
      <c r="U5183" s="62">
        <v>681313581.63</v>
      </c>
      <c r="Z5183" s="54" t="s">
        <v>68</v>
      </c>
      <c r="AA5183" s="132">
        <v>2.3355634243272399E-5</v>
      </c>
      <c r="AJ5183" s="42"/>
      <c r="AM5183" s="42"/>
      <c r="AN5183" s="42"/>
      <c r="AO5183" s="42"/>
      <c r="AP5183" s="42"/>
      <c r="AY5183" s="42"/>
      <c r="AZ5183" s="42"/>
      <c r="BA5183" s="42"/>
      <c r="BB5183" s="42"/>
      <c r="BN5183" s="54" t="s">
        <v>4578</v>
      </c>
      <c r="BO5183" s="58" t="str">
        <f t="shared" si="80"/>
        <v>境内资产</v>
      </c>
      <c r="BP5183" s="58" t="str">
        <f>IF(M5183="",VLOOKUP(D5183,Sheet4!$A$1:$B$92,2,0),VLOOKUP(Q5183,Sheet4!$A$1:$B$92,2,0))</f>
        <v>保险资产管理产品</v>
      </c>
    </row>
    <row r="5184" spans="1:68" s="58" customFormat="1" ht="12.75" customHeight="1">
      <c r="A5184" s="64" t="s">
        <v>2654</v>
      </c>
      <c r="B5184" s="54" t="s">
        <v>2655</v>
      </c>
      <c r="C5184" s="252" t="s">
        <v>5552</v>
      </c>
      <c r="D5184" s="252" t="s">
        <v>672</v>
      </c>
      <c r="E5184" s="54" t="s">
        <v>2656</v>
      </c>
      <c r="F5184" s="54" t="s">
        <v>2655</v>
      </c>
      <c r="G5184" s="129">
        <v>1600</v>
      </c>
      <c r="H5184" s="323">
        <v>30185.5</v>
      </c>
      <c r="I5184" s="323">
        <v>25056</v>
      </c>
      <c r="J5184" s="54"/>
      <c r="K5184" s="42"/>
      <c r="L5184" s="42" t="s">
        <v>4489</v>
      </c>
      <c r="M5184" s="42" t="s">
        <v>3447</v>
      </c>
      <c r="N5184" s="42" t="s">
        <v>2427</v>
      </c>
      <c r="O5184" s="137" t="s">
        <v>3448</v>
      </c>
      <c r="P5184" s="42" t="s">
        <v>64</v>
      </c>
      <c r="Q5184" s="42" t="s">
        <v>65</v>
      </c>
      <c r="R5184" s="42">
        <v>1</v>
      </c>
      <c r="S5184" s="137" t="s">
        <v>2419</v>
      </c>
      <c r="T5184" s="62">
        <v>701989700</v>
      </c>
      <c r="U5184" s="62">
        <v>681313581.63</v>
      </c>
      <c r="Z5184" s="54" t="s">
        <v>68</v>
      </c>
      <c r="AA5184" s="132">
        <v>7.34458138937297E-5</v>
      </c>
      <c r="AJ5184" s="42"/>
      <c r="AM5184" s="42"/>
      <c r="AN5184" s="42"/>
      <c r="AO5184" s="42"/>
      <c r="AP5184" s="42"/>
      <c r="AY5184" s="42"/>
      <c r="AZ5184" s="42"/>
      <c r="BA5184" s="42"/>
      <c r="BB5184" s="42"/>
      <c r="BN5184" s="54" t="s">
        <v>4578</v>
      </c>
      <c r="BO5184" s="58" t="str">
        <f t="shared" si="80"/>
        <v>境内资产</v>
      </c>
      <c r="BP5184" s="58" t="str">
        <f>IF(M5184="",VLOOKUP(D5184,Sheet4!$A$1:$B$92,2,0),VLOOKUP(Q5184,Sheet4!$A$1:$B$92,2,0))</f>
        <v>保险资产管理产品</v>
      </c>
    </row>
    <row r="5185" spans="1:68" s="58" customFormat="1" ht="12.75" customHeight="1">
      <c r="A5185" s="64" t="s">
        <v>2657</v>
      </c>
      <c r="B5185" s="54" t="s">
        <v>2658</v>
      </c>
      <c r="C5185" s="252" t="s">
        <v>5552</v>
      </c>
      <c r="D5185" s="252" t="s">
        <v>672</v>
      </c>
      <c r="E5185" s="54" t="s">
        <v>2659</v>
      </c>
      <c r="F5185" s="54" t="s">
        <v>2658</v>
      </c>
      <c r="G5185" s="129">
        <v>9400</v>
      </c>
      <c r="H5185" s="323">
        <v>240290</v>
      </c>
      <c r="I5185" s="323">
        <v>186120</v>
      </c>
      <c r="J5185" s="54"/>
      <c r="K5185" s="42"/>
      <c r="L5185" s="42" t="s">
        <v>4489</v>
      </c>
      <c r="M5185" s="42" t="s">
        <v>3447</v>
      </c>
      <c r="N5185" s="42" t="s">
        <v>2427</v>
      </c>
      <c r="O5185" s="137" t="s">
        <v>3448</v>
      </c>
      <c r="P5185" s="42" t="s">
        <v>64</v>
      </c>
      <c r="Q5185" s="42" t="s">
        <v>65</v>
      </c>
      <c r="R5185" s="42">
        <v>1</v>
      </c>
      <c r="S5185" s="137" t="s">
        <v>2419</v>
      </c>
      <c r="T5185" s="62">
        <v>701989700</v>
      </c>
      <c r="U5185" s="62">
        <v>681313581.63</v>
      </c>
      <c r="Z5185" s="54" t="s">
        <v>68</v>
      </c>
      <c r="AA5185" s="132">
        <v>4.7945577464423097E-5</v>
      </c>
      <c r="AJ5185" s="42"/>
      <c r="AM5185" s="42"/>
      <c r="AN5185" s="42"/>
      <c r="AO5185" s="42"/>
      <c r="AP5185" s="42"/>
      <c r="AY5185" s="42"/>
      <c r="AZ5185" s="42"/>
      <c r="BA5185" s="42"/>
      <c r="BB5185" s="42"/>
      <c r="BN5185" s="54" t="s">
        <v>4578</v>
      </c>
      <c r="BO5185" s="58" t="str">
        <f t="shared" si="80"/>
        <v>境内资产</v>
      </c>
      <c r="BP5185" s="58" t="str">
        <f>IF(M5185="",VLOOKUP(D5185,Sheet4!$A$1:$B$92,2,0),VLOOKUP(Q5185,Sheet4!$A$1:$B$92,2,0))</f>
        <v>保险资产管理产品</v>
      </c>
    </row>
    <row r="5186" spans="1:68" s="58" customFormat="1" ht="12.75" customHeight="1">
      <c r="A5186" s="64" t="s">
        <v>2096</v>
      </c>
      <c r="B5186" s="54" t="s">
        <v>2660</v>
      </c>
      <c r="C5186" s="252" t="s">
        <v>5552</v>
      </c>
      <c r="D5186" s="252" t="s">
        <v>672</v>
      </c>
      <c r="E5186" s="54" t="s">
        <v>2661</v>
      </c>
      <c r="F5186" s="54" t="s">
        <v>2660</v>
      </c>
      <c r="G5186" s="129">
        <v>8100</v>
      </c>
      <c r="H5186" s="323">
        <v>964449.11</v>
      </c>
      <c r="I5186" s="323">
        <v>910197</v>
      </c>
      <c r="J5186" s="54"/>
      <c r="K5186" s="42"/>
      <c r="L5186" s="42" t="s">
        <v>4489</v>
      </c>
      <c r="M5186" s="42" t="s">
        <v>3447</v>
      </c>
      <c r="N5186" s="42" t="s">
        <v>2427</v>
      </c>
      <c r="O5186" s="137" t="s">
        <v>3448</v>
      </c>
      <c r="P5186" s="42" t="s">
        <v>64</v>
      </c>
      <c r="Q5186" s="42" t="s">
        <v>65</v>
      </c>
      <c r="R5186" s="42">
        <v>1</v>
      </c>
      <c r="S5186" s="137" t="s">
        <v>2419</v>
      </c>
      <c r="T5186" s="62">
        <v>701989700</v>
      </c>
      <c r="U5186" s="62">
        <v>681313581.63</v>
      </c>
      <c r="Z5186" s="54" t="s">
        <v>68</v>
      </c>
      <c r="AA5186" s="132">
        <v>3.13758150573917E-6</v>
      </c>
      <c r="AJ5186" s="42"/>
      <c r="AM5186" s="42"/>
      <c r="AN5186" s="42"/>
      <c r="AO5186" s="42"/>
      <c r="AP5186" s="42"/>
      <c r="AY5186" s="42"/>
      <c r="AZ5186" s="42"/>
      <c r="BA5186" s="42"/>
      <c r="BB5186" s="42"/>
      <c r="BN5186" s="54" t="s">
        <v>4578</v>
      </c>
      <c r="BO5186" s="58" t="str">
        <f t="shared" si="80"/>
        <v>境内资产</v>
      </c>
      <c r="BP5186" s="58" t="str">
        <f>IF(M5186="",VLOOKUP(D5186,Sheet4!$A$1:$B$92,2,0),VLOOKUP(Q5186,Sheet4!$A$1:$B$92,2,0))</f>
        <v>保险资产管理产品</v>
      </c>
    </row>
    <row r="5187" spans="1:68" s="58" customFormat="1" ht="12.75" customHeight="1">
      <c r="A5187" s="64" t="s">
        <v>2662</v>
      </c>
      <c r="B5187" s="54" t="s">
        <v>1047</v>
      </c>
      <c r="C5187" s="252" t="s">
        <v>5552</v>
      </c>
      <c r="D5187" s="252" t="s">
        <v>672</v>
      </c>
      <c r="E5187" s="54" t="s">
        <v>2663</v>
      </c>
      <c r="F5187" s="54" t="s">
        <v>1047</v>
      </c>
      <c r="G5187" s="129">
        <v>162800</v>
      </c>
      <c r="H5187" s="323">
        <v>1203542.5</v>
      </c>
      <c r="I5187" s="323">
        <v>1186812</v>
      </c>
      <c r="J5187" s="54"/>
      <c r="K5187" s="42"/>
      <c r="L5187" s="42" t="s">
        <v>4489</v>
      </c>
      <c r="M5187" s="42" t="s">
        <v>3447</v>
      </c>
      <c r="N5187" s="42" t="s">
        <v>2427</v>
      </c>
      <c r="O5187" s="137" t="s">
        <v>3448</v>
      </c>
      <c r="P5187" s="42" t="s">
        <v>64</v>
      </c>
      <c r="Q5187" s="42" t="s">
        <v>65</v>
      </c>
      <c r="R5187" s="42">
        <v>1</v>
      </c>
      <c r="S5187" s="137" t="s">
        <v>2419</v>
      </c>
      <c r="T5187" s="62">
        <v>701989700</v>
      </c>
      <c r="U5187" s="62">
        <v>681313581.63</v>
      </c>
      <c r="Z5187" s="54" t="s">
        <v>68</v>
      </c>
      <c r="AA5187" s="132">
        <v>8.32255127900249E-6</v>
      </c>
      <c r="AJ5187" s="42"/>
      <c r="AM5187" s="42"/>
      <c r="AN5187" s="42"/>
      <c r="AO5187" s="42"/>
      <c r="AP5187" s="42"/>
      <c r="AY5187" s="42"/>
      <c r="AZ5187" s="42"/>
      <c r="BA5187" s="42"/>
      <c r="BB5187" s="42"/>
      <c r="BN5187" s="54" t="s">
        <v>4578</v>
      </c>
      <c r="BO5187" s="58" t="str">
        <f t="shared" ref="BO5187:BO5250" si="81">IF(LEFT(D5187,2)="境外","境外资产","境内资产")</f>
        <v>境内资产</v>
      </c>
      <c r="BP5187" s="58" t="str">
        <f>IF(M5187="",VLOOKUP(D5187,Sheet4!$A$1:$B$92,2,0),VLOOKUP(Q5187,Sheet4!$A$1:$B$92,2,0))</f>
        <v>保险资产管理产品</v>
      </c>
    </row>
    <row r="5188" spans="1:68" s="58" customFormat="1" ht="12.75" customHeight="1">
      <c r="A5188" s="64" t="s">
        <v>2664</v>
      </c>
      <c r="B5188" s="54" t="s">
        <v>2665</v>
      </c>
      <c r="C5188" s="252" t="s">
        <v>5552</v>
      </c>
      <c r="D5188" s="252" t="s">
        <v>672</v>
      </c>
      <c r="E5188" s="54" t="s">
        <v>2666</v>
      </c>
      <c r="F5188" s="54" t="s">
        <v>2665</v>
      </c>
      <c r="G5188" s="129">
        <v>1300</v>
      </c>
      <c r="H5188" s="323">
        <v>34602.019999999997</v>
      </c>
      <c r="I5188" s="323">
        <v>31200</v>
      </c>
      <c r="J5188" s="54"/>
      <c r="K5188" s="42"/>
      <c r="L5188" s="42" t="s">
        <v>4489</v>
      </c>
      <c r="M5188" s="42" t="s">
        <v>3447</v>
      </c>
      <c r="N5188" s="42" t="s">
        <v>2427</v>
      </c>
      <c r="O5188" s="137" t="s">
        <v>3448</v>
      </c>
      <c r="P5188" s="42" t="s">
        <v>64</v>
      </c>
      <c r="Q5188" s="42" t="s">
        <v>65</v>
      </c>
      <c r="R5188" s="42">
        <v>1</v>
      </c>
      <c r="S5188" s="137" t="s">
        <v>2419</v>
      </c>
      <c r="T5188" s="62">
        <v>701989700</v>
      </c>
      <c r="U5188" s="62">
        <v>681313581.63</v>
      </c>
      <c r="Z5188" s="54" t="s">
        <v>68</v>
      </c>
      <c r="AA5188" s="132">
        <v>5.1012181426535801E-5</v>
      </c>
      <c r="AJ5188" s="42"/>
      <c r="AM5188" s="42"/>
      <c r="AN5188" s="42"/>
      <c r="AO5188" s="42"/>
      <c r="AP5188" s="42"/>
      <c r="AY5188" s="42"/>
      <c r="AZ5188" s="42"/>
      <c r="BA5188" s="42"/>
      <c r="BB5188" s="42"/>
      <c r="BN5188" s="54" t="s">
        <v>4578</v>
      </c>
      <c r="BO5188" s="58" t="str">
        <f t="shared" si="81"/>
        <v>境内资产</v>
      </c>
      <c r="BP5188" s="58" t="str">
        <f>IF(M5188="",VLOOKUP(D5188,Sheet4!$A$1:$B$92,2,0),VLOOKUP(Q5188,Sheet4!$A$1:$B$92,2,0))</f>
        <v>保险资产管理产品</v>
      </c>
    </row>
    <row r="5189" spans="1:68" s="58" customFormat="1" ht="12.75" customHeight="1">
      <c r="A5189" s="64" t="s">
        <v>2667</v>
      </c>
      <c r="B5189" s="54" t="s">
        <v>2668</v>
      </c>
      <c r="C5189" s="252" t="s">
        <v>5552</v>
      </c>
      <c r="D5189" s="252" t="s">
        <v>672</v>
      </c>
      <c r="E5189" s="54" t="s">
        <v>2669</v>
      </c>
      <c r="F5189" s="54" t="s">
        <v>2668</v>
      </c>
      <c r="G5189" s="129">
        <v>81000</v>
      </c>
      <c r="H5189" s="323">
        <v>536207</v>
      </c>
      <c r="I5189" s="323">
        <v>453600</v>
      </c>
      <c r="J5189" s="54"/>
      <c r="K5189" s="42"/>
      <c r="L5189" s="42" t="s">
        <v>4489</v>
      </c>
      <c r="M5189" s="42" t="s">
        <v>3447</v>
      </c>
      <c r="N5189" s="42" t="s">
        <v>2427</v>
      </c>
      <c r="O5189" s="137" t="s">
        <v>3448</v>
      </c>
      <c r="P5189" s="42" t="s">
        <v>64</v>
      </c>
      <c r="Q5189" s="42" t="s">
        <v>65</v>
      </c>
      <c r="R5189" s="42">
        <v>1</v>
      </c>
      <c r="S5189" s="137" t="s">
        <v>2419</v>
      </c>
      <c r="T5189" s="62">
        <v>701989700</v>
      </c>
      <c r="U5189" s="62">
        <v>681313581.63</v>
      </c>
      <c r="Z5189" s="54" t="s">
        <v>68</v>
      </c>
      <c r="AA5189" s="132">
        <v>7.2885757716737394E-5</v>
      </c>
      <c r="AJ5189" s="42"/>
      <c r="AM5189" s="42"/>
      <c r="AN5189" s="42"/>
      <c r="AO5189" s="42"/>
      <c r="AP5189" s="42"/>
      <c r="AY5189" s="42"/>
      <c r="AZ5189" s="42"/>
      <c r="BA5189" s="42"/>
      <c r="BB5189" s="42"/>
      <c r="BN5189" s="54" t="s">
        <v>4578</v>
      </c>
      <c r="BO5189" s="58" t="str">
        <f t="shared" si="81"/>
        <v>境内资产</v>
      </c>
      <c r="BP5189" s="58" t="str">
        <f>IF(M5189="",VLOOKUP(D5189,Sheet4!$A$1:$B$92,2,0),VLOOKUP(Q5189,Sheet4!$A$1:$B$92,2,0))</f>
        <v>保险资产管理产品</v>
      </c>
    </row>
    <row r="5190" spans="1:68" s="58" customFormat="1" ht="12.75" customHeight="1">
      <c r="A5190" s="64" t="s">
        <v>2670</v>
      </c>
      <c r="B5190" s="54" t="s">
        <v>2671</v>
      </c>
      <c r="C5190" s="252" t="s">
        <v>5552</v>
      </c>
      <c r="D5190" s="252" t="s">
        <v>678</v>
      </c>
      <c r="E5190" s="54" t="s">
        <v>2672</v>
      </c>
      <c r="F5190" s="54" t="s">
        <v>2671</v>
      </c>
      <c r="G5190" s="129">
        <v>57600</v>
      </c>
      <c r="H5190" s="323">
        <v>440373</v>
      </c>
      <c r="I5190" s="323">
        <v>395712</v>
      </c>
      <c r="J5190" s="54"/>
      <c r="K5190" s="42"/>
      <c r="L5190" s="42" t="s">
        <v>4489</v>
      </c>
      <c r="M5190" s="42" t="s">
        <v>3447</v>
      </c>
      <c r="N5190" s="42" t="s">
        <v>2427</v>
      </c>
      <c r="O5190" s="137" t="s">
        <v>3448</v>
      </c>
      <c r="P5190" s="42" t="s">
        <v>64</v>
      </c>
      <c r="Q5190" s="42" t="s">
        <v>65</v>
      </c>
      <c r="R5190" s="42">
        <v>1</v>
      </c>
      <c r="S5190" s="137" t="s">
        <v>2419</v>
      </c>
      <c r="T5190" s="62">
        <v>701989700</v>
      </c>
      <c r="U5190" s="62">
        <v>681313581.63</v>
      </c>
      <c r="Z5190" s="54" t="s">
        <v>68</v>
      </c>
      <c r="AA5190" s="132">
        <v>1.5384615384615401E-5</v>
      </c>
      <c r="AJ5190" s="42"/>
      <c r="AM5190" s="42"/>
      <c r="AN5190" s="42"/>
      <c r="AO5190" s="42"/>
      <c r="AP5190" s="42"/>
      <c r="AY5190" s="42"/>
      <c r="AZ5190" s="42"/>
      <c r="BA5190" s="42"/>
      <c r="BB5190" s="42"/>
      <c r="BN5190" s="54" t="s">
        <v>4578</v>
      </c>
      <c r="BO5190" s="58" t="str">
        <f t="shared" si="81"/>
        <v>境内资产</v>
      </c>
      <c r="BP5190" s="58" t="str">
        <f>IF(M5190="",VLOOKUP(D5190,Sheet4!$A$1:$B$92,2,0),VLOOKUP(Q5190,Sheet4!$A$1:$B$92,2,0))</f>
        <v>保险资产管理产品</v>
      </c>
    </row>
    <row r="5191" spans="1:68" s="58" customFormat="1" ht="12.75" customHeight="1">
      <c r="A5191" s="64" t="s">
        <v>2673</v>
      </c>
      <c r="B5191" s="54" t="s">
        <v>2674</v>
      </c>
      <c r="C5191" s="252" t="s">
        <v>5552</v>
      </c>
      <c r="D5191" s="252" t="s">
        <v>678</v>
      </c>
      <c r="E5191" s="54" t="s">
        <v>2675</v>
      </c>
      <c r="F5191" s="54" t="s">
        <v>2674</v>
      </c>
      <c r="G5191" s="129">
        <v>19600</v>
      </c>
      <c r="H5191" s="323">
        <v>572621</v>
      </c>
      <c r="I5191" s="323">
        <v>491568</v>
      </c>
      <c r="J5191" s="54"/>
      <c r="K5191" s="42"/>
      <c r="L5191" s="42" t="s">
        <v>4489</v>
      </c>
      <c r="M5191" s="42" t="s">
        <v>3447</v>
      </c>
      <c r="N5191" s="42" t="s">
        <v>2427</v>
      </c>
      <c r="O5191" s="137" t="s">
        <v>3448</v>
      </c>
      <c r="P5191" s="42" t="s">
        <v>64</v>
      </c>
      <c r="Q5191" s="42" t="s">
        <v>65</v>
      </c>
      <c r="R5191" s="42">
        <v>1</v>
      </c>
      <c r="S5191" s="137" t="s">
        <v>2419</v>
      </c>
      <c r="T5191" s="62">
        <v>701989700</v>
      </c>
      <c r="U5191" s="62">
        <v>681313581.63</v>
      </c>
      <c r="Z5191" s="54" t="s">
        <v>68</v>
      </c>
      <c r="AA5191" s="132">
        <v>5.4313218367426897E-5</v>
      </c>
      <c r="AJ5191" s="42"/>
      <c r="AM5191" s="42"/>
      <c r="AN5191" s="42"/>
      <c r="AO5191" s="42"/>
      <c r="AP5191" s="42"/>
      <c r="AY5191" s="42"/>
      <c r="AZ5191" s="42"/>
      <c r="BA5191" s="42"/>
      <c r="BB5191" s="42"/>
      <c r="BN5191" s="54" t="s">
        <v>4578</v>
      </c>
      <c r="BO5191" s="58" t="str">
        <f t="shared" si="81"/>
        <v>境内资产</v>
      </c>
      <c r="BP5191" s="58" t="str">
        <f>IF(M5191="",VLOOKUP(D5191,Sheet4!$A$1:$B$92,2,0),VLOOKUP(Q5191,Sheet4!$A$1:$B$92,2,0))</f>
        <v>保险资产管理产品</v>
      </c>
    </row>
    <row r="5192" spans="1:68" s="58" customFormat="1" ht="12.75" customHeight="1">
      <c r="A5192" s="64" t="s">
        <v>2676</v>
      </c>
      <c r="B5192" s="54" t="s">
        <v>2677</v>
      </c>
      <c r="C5192" s="252" t="s">
        <v>5552</v>
      </c>
      <c r="D5192" s="252" t="s">
        <v>678</v>
      </c>
      <c r="E5192" s="54" t="s">
        <v>2678</v>
      </c>
      <c r="F5192" s="54" t="s">
        <v>2677</v>
      </c>
      <c r="G5192" s="129">
        <v>6900</v>
      </c>
      <c r="H5192" s="323">
        <v>556316</v>
      </c>
      <c r="I5192" s="323">
        <v>447120</v>
      </c>
      <c r="J5192" s="54"/>
      <c r="K5192" s="42"/>
      <c r="L5192" s="42" t="s">
        <v>4489</v>
      </c>
      <c r="M5192" s="42" t="s">
        <v>3447</v>
      </c>
      <c r="N5192" s="42" t="s">
        <v>2427</v>
      </c>
      <c r="O5192" s="137" t="s">
        <v>3448</v>
      </c>
      <c r="P5192" s="42" t="s">
        <v>64</v>
      </c>
      <c r="Q5192" s="42" t="s">
        <v>65</v>
      </c>
      <c r="R5192" s="42">
        <v>1</v>
      </c>
      <c r="S5192" s="137" t="s">
        <v>2419</v>
      </c>
      <c r="T5192" s="62">
        <v>701989700</v>
      </c>
      <c r="U5192" s="62">
        <v>681313581.63</v>
      </c>
      <c r="Z5192" s="54" t="s">
        <v>68</v>
      </c>
      <c r="AA5192" s="132">
        <v>1.4587392890717E-5</v>
      </c>
      <c r="AJ5192" s="42"/>
      <c r="AM5192" s="42"/>
      <c r="AN5192" s="42"/>
      <c r="AO5192" s="42"/>
      <c r="AP5192" s="42"/>
      <c r="AY5192" s="42"/>
      <c r="AZ5192" s="42"/>
      <c r="BA5192" s="42"/>
      <c r="BB5192" s="42"/>
      <c r="BN5192" s="54" t="s">
        <v>4578</v>
      </c>
      <c r="BO5192" s="58" t="str">
        <f t="shared" si="81"/>
        <v>境内资产</v>
      </c>
      <c r="BP5192" s="58" t="str">
        <f>IF(M5192="",VLOOKUP(D5192,Sheet4!$A$1:$B$92,2,0),VLOOKUP(Q5192,Sheet4!$A$1:$B$92,2,0))</f>
        <v>保险资产管理产品</v>
      </c>
    </row>
    <row r="5193" spans="1:68" s="58" customFormat="1" ht="12.75" customHeight="1">
      <c r="A5193" s="64" t="s">
        <v>2679</v>
      </c>
      <c r="B5193" s="54" t="s">
        <v>2680</v>
      </c>
      <c r="C5193" s="252" t="s">
        <v>5552</v>
      </c>
      <c r="D5193" s="252" t="s">
        <v>678</v>
      </c>
      <c r="E5193" s="54" t="s">
        <v>2681</v>
      </c>
      <c r="F5193" s="54" t="s">
        <v>2680</v>
      </c>
      <c r="G5193" s="129">
        <v>108476</v>
      </c>
      <c r="H5193" s="323">
        <v>2236969.9500000002</v>
      </c>
      <c r="I5193" s="323">
        <v>2283419.7999999998</v>
      </c>
      <c r="J5193" s="54"/>
      <c r="K5193" s="42"/>
      <c r="L5193" s="42" t="s">
        <v>4489</v>
      </c>
      <c r="M5193" s="42" t="s">
        <v>3447</v>
      </c>
      <c r="N5193" s="42" t="s">
        <v>2427</v>
      </c>
      <c r="O5193" s="137" t="s">
        <v>3448</v>
      </c>
      <c r="P5193" s="42" t="s">
        <v>64</v>
      </c>
      <c r="Q5193" s="42" t="s">
        <v>65</v>
      </c>
      <c r="R5193" s="42">
        <v>1</v>
      </c>
      <c r="S5193" s="137" t="s">
        <v>2419</v>
      </c>
      <c r="T5193" s="62">
        <v>701989700</v>
      </c>
      <c r="U5193" s="62">
        <v>681313581.63</v>
      </c>
      <c r="Z5193" s="54" t="s">
        <v>280</v>
      </c>
      <c r="AA5193" s="132">
        <v>4.8839243826871702E-5</v>
      </c>
      <c r="AJ5193" s="42"/>
      <c r="AM5193" s="42"/>
      <c r="AN5193" s="42"/>
      <c r="AO5193" s="42"/>
      <c r="AP5193" s="42"/>
      <c r="AY5193" s="42"/>
      <c r="AZ5193" s="42"/>
      <c r="BA5193" s="42"/>
      <c r="BB5193" s="42"/>
      <c r="BN5193" s="54" t="s">
        <v>4578</v>
      </c>
      <c r="BO5193" s="58" t="str">
        <f t="shared" si="81"/>
        <v>境内资产</v>
      </c>
      <c r="BP5193" s="58" t="str">
        <f>IF(M5193="",VLOOKUP(D5193,Sheet4!$A$1:$B$92,2,0),VLOOKUP(Q5193,Sheet4!$A$1:$B$92,2,0))</f>
        <v>保险资产管理产品</v>
      </c>
    </row>
    <row r="5194" spans="1:68" s="58" customFormat="1" ht="12.75" customHeight="1">
      <c r="A5194" s="64" t="s">
        <v>2682</v>
      </c>
      <c r="B5194" s="54" t="s">
        <v>2683</v>
      </c>
      <c r="C5194" s="252" t="s">
        <v>5552</v>
      </c>
      <c r="D5194" s="252" t="s">
        <v>678</v>
      </c>
      <c r="E5194" s="54" t="s">
        <v>2684</v>
      </c>
      <c r="F5194" s="54" t="s">
        <v>2683</v>
      </c>
      <c r="G5194" s="129">
        <v>8400</v>
      </c>
      <c r="H5194" s="323">
        <v>1101030</v>
      </c>
      <c r="I5194" s="323">
        <v>787248</v>
      </c>
      <c r="J5194" s="54"/>
      <c r="K5194" s="42"/>
      <c r="L5194" s="42" t="s">
        <v>4489</v>
      </c>
      <c r="M5194" s="42" t="s">
        <v>3447</v>
      </c>
      <c r="N5194" s="42" t="s">
        <v>2427</v>
      </c>
      <c r="O5194" s="137" t="s">
        <v>3448</v>
      </c>
      <c r="P5194" s="42" t="s">
        <v>64</v>
      </c>
      <c r="Q5194" s="42" t="s">
        <v>65</v>
      </c>
      <c r="R5194" s="42">
        <v>1</v>
      </c>
      <c r="S5194" s="137" t="s">
        <v>2419</v>
      </c>
      <c r="T5194" s="62">
        <v>701989700</v>
      </c>
      <c r="U5194" s="62">
        <v>681313581.63</v>
      </c>
      <c r="Z5194" s="54" t="s">
        <v>280</v>
      </c>
      <c r="AA5194" s="132">
        <v>1.015625E-5</v>
      </c>
      <c r="AJ5194" s="42"/>
      <c r="AM5194" s="42"/>
      <c r="AN5194" s="42"/>
      <c r="AO5194" s="42"/>
      <c r="AP5194" s="42"/>
      <c r="AY5194" s="42"/>
      <c r="AZ5194" s="42"/>
      <c r="BA5194" s="42"/>
      <c r="BB5194" s="42"/>
      <c r="BN5194" s="54" t="s">
        <v>4578</v>
      </c>
      <c r="BO5194" s="58" t="str">
        <f t="shared" si="81"/>
        <v>境内资产</v>
      </c>
      <c r="BP5194" s="58" t="str">
        <f>IF(M5194="",VLOOKUP(D5194,Sheet4!$A$1:$B$92,2,0),VLOOKUP(Q5194,Sheet4!$A$1:$B$92,2,0))</f>
        <v>保险资产管理产品</v>
      </c>
    </row>
    <row r="5195" spans="1:68" s="58" customFormat="1" ht="12.75" customHeight="1">
      <c r="A5195" s="64" t="s">
        <v>2685</v>
      </c>
      <c r="B5195" s="54" t="s">
        <v>2686</v>
      </c>
      <c r="C5195" s="252" t="s">
        <v>5552</v>
      </c>
      <c r="D5195" s="252" t="s">
        <v>678</v>
      </c>
      <c r="E5195" s="54" t="s">
        <v>2687</v>
      </c>
      <c r="F5195" s="54" t="s">
        <v>2686</v>
      </c>
      <c r="G5195" s="129">
        <v>50100</v>
      </c>
      <c r="H5195" s="323">
        <v>374950</v>
      </c>
      <c r="I5195" s="323">
        <v>325149</v>
      </c>
      <c r="J5195" s="54"/>
      <c r="K5195" s="42"/>
      <c r="L5195" s="42" t="s">
        <v>4489</v>
      </c>
      <c r="M5195" s="42" t="s">
        <v>3447</v>
      </c>
      <c r="N5195" s="42" t="s">
        <v>2427</v>
      </c>
      <c r="O5195" s="137" t="s">
        <v>3448</v>
      </c>
      <c r="P5195" s="42" t="s">
        <v>64</v>
      </c>
      <c r="Q5195" s="42" t="s">
        <v>65</v>
      </c>
      <c r="R5195" s="42">
        <v>1</v>
      </c>
      <c r="S5195" s="137" t="s">
        <v>2419</v>
      </c>
      <c r="T5195" s="62">
        <v>701989700</v>
      </c>
      <c r="U5195" s="62">
        <v>681313581.63</v>
      </c>
      <c r="Z5195" s="54" t="s">
        <v>68</v>
      </c>
      <c r="AA5195" s="132">
        <v>2.13840000049611E-5</v>
      </c>
      <c r="AJ5195" s="42"/>
      <c r="AM5195" s="42"/>
      <c r="AN5195" s="42"/>
      <c r="AO5195" s="42"/>
      <c r="AP5195" s="42"/>
      <c r="AY5195" s="42"/>
      <c r="AZ5195" s="42"/>
      <c r="BA5195" s="42"/>
      <c r="BB5195" s="42"/>
      <c r="BN5195" s="54" t="s">
        <v>4578</v>
      </c>
      <c r="BO5195" s="58" t="str">
        <f t="shared" si="81"/>
        <v>境内资产</v>
      </c>
      <c r="BP5195" s="58" t="str">
        <f>IF(M5195="",VLOOKUP(D5195,Sheet4!$A$1:$B$92,2,0),VLOOKUP(Q5195,Sheet4!$A$1:$B$92,2,0))</f>
        <v>保险资产管理产品</v>
      </c>
    </row>
    <row r="5196" spans="1:68" s="58" customFormat="1" ht="12.75" customHeight="1">
      <c r="A5196" s="64" t="s">
        <v>2688</v>
      </c>
      <c r="B5196" s="54" t="s">
        <v>2689</v>
      </c>
      <c r="C5196" s="252" t="s">
        <v>5552</v>
      </c>
      <c r="D5196" s="252" t="s">
        <v>678</v>
      </c>
      <c r="E5196" s="54" t="s">
        <v>2690</v>
      </c>
      <c r="F5196" s="54" t="s">
        <v>2689</v>
      </c>
      <c r="G5196" s="129">
        <v>31200</v>
      </c>
      <c r="H5196" s="323">
        <v>225718</v>
      </c>
      <c r="I5196" s="323">
        <v>230880</v>
      </c>
      <c r="J5196" s="54"/>
      <c r="K5196" s="42"/>
      <c r="L5196" s="42" t="s">
        <v>4489</v>
      </c>
      <c r="M5196" s="42" t="s">
        <v>3447</v>
      </c>
      <c r="N5196" s="42" t="s">
        <v>2427</v>
      </c>
      <c r="O5196" s="137" t="s">
        <v>3448</v>
      </c>
      <c r="P5196" s="42" t="s">
        <v>64</v>
      </c>
      <c r="Q5196" s="42" t="s">
        <v>65</v>
      </c>
      <c r="R5196" s="42">
        <v>1</v>
      </c>
      <c r="S5196" s="137" t="s">
        <v>2419</v>
      </c>
      <c r="T5196" s="62">
        <v>701989700</v>
      </c>
      <c r="U5196" s="62">
        <v>681313581.63</v>
      </c>
      <c r="Z5196" s="54" t="s">
        <v>68</v>
      </c>
      <c r="AA5196" s="132">
        <v>6.5180329880953794E-5</v>
      </c>
      <c r="AJ5196" s="42"/>
      <c r="AM5196" s="42"/>
      <c r="AN5196" s="42"/>
      <c r="AO5196" s="42"/>
      <c r="AP5196" s="42"/>
      <c r="AY5196" s="42"/>
      <c r="AZ5196" s="42"/>
      <c r="BA5196" s="42"/>
      <c r="BB5196" s="42"/>
      <c r="BN5196" s="54" t="s">
        <v>4578</v>
      </c>
      <c r="BO5196" s="58" t="str">
        <f t="shared" si="81"/>
        <v>境内资产</v>
      </c>
      <c r="BP5196" s="58" t="str">
        <f>IF(M5196="",VLOOKUP(D5196,Sheet4!$A$1:$B$92,2,0),VLOOKUP(Q5196,Sheet4!$A$1:$B$92,2,0))</f>
        <v>保险资产管理产品</v>
      </c>
    </row>
    <row r="5197" spans="1:68" s="58" customFormat="1" ht="12.75" customHeight="1">
      <c r="A5197" s="64" t="s">
        <v>2691</v>
      </c>
      <c r="B5197" s="54" t="s">
        <v>2692</v>
      </c>
      <c r="C5197" s="252" t="s">
        <v>5552</v>
      </c>
      <c r="D5197" s="252" t="s">
        <v>678</v>
      </c>
      <c r="E5197" s="54" t="s">
        <v>2693</v>
      </c>
      <c r="F5197" s="54" t="s">
        <v>2692</v>
      </c>
      <c r="G5197" s="129">
        <v>49900</v>
      </c>
      <c r="H5197" s="323">
        <v>301854</v>
      </c>
      <c r="I5197" s="323">
        <v>224550</v>
      </c>
      <c r="J5197" s="54"/>
      <c r="K5197" s="42"/>
      <c r="L5197" s="42" t="s">
        <v>4489</v>
      </c>
      <c r="M5197" s="42" t="s">
        <v>3447</v>
      </c>
      <c r="N5197" s="42" t="s">
        <v>2427</v>
      </c>
      <c r="O5197" s="137" t="s">
        <v>3448</v>
      </c>
      <c r="P5197" s="42" t="s">
        <v>64</v>
      </c>
      <c r="Q5197" s="42" t="s">
        <v>65</v>
      </c>
      <c r="R5197" s="42">
        <v>1</v>
      </c>
      <c r="S5197" s="137" t="s">
        <v>2419</v>
      </c>
      <c r="T5197" s="62">
        <v>701989700</v>
      </c>
      <c r="U5197" s="62">
        <v>681313581.63</v>
      </c>
      <c r="Z5197" s="54" t="s">
        <v>68</v>
      </c>
      <c r="AA5197" s="132">
        <v>2.7091701740572001E-5</v>
      </c>
      <c r="AJ5197" s="42"/>
      <c r="AM5197" s="42"/>
      <c r="AN5197" s="42"/>
      <c r="AO5197" s="42"/>
      <c r="AP5197" s="42"/>
      <c r="AY5197" s="42"/>
      <c r="AZ5197" s="42"/>
      <c r="BA5197" s="42"/>
      <c r="BB5197" s="42"/>
      <c r="BN5197" s="54" t="s">
        <v>4578</v>
      </c>
      <c r="BO5197" s="58" t="str">
        <f t="shared" si="81"/>
        <v>境内资产</v>
      </c>
      <c r="BP5197" s="58" t="str">
        <f>IF(M5197="",VLOOKUP(D5197,Sheet4!$A$1:$B$92,2,0),VLOOKUP(Q5197,Sheet4!$A$1:$B$92,2,0))</f>
        <v>保险资产管理产品</v>
      </c>
    </row>
    <row r="5198" spans="1:68" s="58" customFormat="1" ht="12.75" customHeight="1">
      <c r="A5198" s="64" t="s">
        <v>2694</v>
      </c>
      <c r="B5198" s="54" t="s">
        <v>2695</v>
      </c>
      <c r="C5198" s="252" t="s">
        <v>5552</v>
      </c>
      <c r="D5198" s="252" t="s">
        <v>678</v>
      </c>
      <c r="E5198" s="54" t="s">
        <v>2696</v>
      </c>
      <c r="F5198" s="54" t="s">
        <v>2695</v>
      </c>
      <c r="G5198" s="129">
        <v>16700</v>
      </c>
      <c r="H5198" s="323">
        <v>217925</v>
      </c>
      <c r="I5198" s="323">
        <v>184535</v>
      </c>
      <c r="J5198" s="54"/>
      <c r="K5198" s="42"/>
      <c r="L5198" s="42" t="s">
        <v>4489</v>
      </c>
      <c r="M5198" s="42" t="s">
        <v>3447</v>
      </c>
      <c r="N5198" s="42" t="s">
        <v>2427</v>
      </c>
      <c r="O5198" s="137" t="s">
        <v>3448</v>
      </c>
      <c r="P5198" s="42" t="s">
        <v>64</v>
      </c>
      <c r="Q5198" s="42" t="s">
        <v>65</v>
      </c>
      <c r="R5198" s="42">
        <v>1</v>
      </c>
      <c r="S5198" s="137" t="s">
        <v>2419</v>
      </c>
      <c r="T5198" s="62">
        <v>701989700</v>
      </c>
      <c r="U5198" s="62">
        <v>681313581.63</v>
      </c>
      <c r="Z5198" s="54" t="s">
        <v>68</v>
      </c>
      <c r="AA5198" s="132">
        <v>1.6728395537181201E-5</v>
      </c>
      <c r="AJ5198" s="42"/>
      <c r="AM5198" s="42"/>
      <c r="AN5198" s="42"/>
      <c r="AO5198" s="42"/>
      <c r="AP5198" s="42"/>
      <c r="AY5198" s="42"/>
      <c r="AZ5198" s="42"/>
      <c r="BA5198" s="42"/>
      <c r="BB5198" s="42"/>
      <c r="BN5198" s="54" t="s">
        <v>4578</v>
      </c>
      <c r="BO5198" s="58" t="str">
        <f t="shared" si="81"/>
        <v>境内资产</v>
      </c>
      <c r="BP5198" s="58" t="str">
        <f>IF(M5198="",VLOOKUP(D5198,Sheet4!$A$1:$B$92,2,0),VLOOKUP(Q5198,Sheet4!$A$1:$B$92,2,0))</f>
        <v>保险资产管理产品</v>
      </c>
    </row>
    <row r="5199" spans="1:68" s="58" customFormat="1" ht="12.75" customHeight="1">
      <c r="A5199" s="64" t="s">
        <v>2697</v>
      </c>
      <c r="B5199" s="54" t="s">
        <v>2698</v>
      </c>
      <c r="C5199" s="252" t="s">
        <v>5552</v>
      </c>
      <c r="D5199" s="252" t="s">
        <v>678</v>
      </c>
      <c r="E5199" s="54" t="s">
        <v>2699</v>
      </c>
      <c r="F5199" s="54" t="s">
        <v>2698</v>
      </c>
      <c r="G5199" s="129">
        <v>44000</v>
      </c>
      <c r="H5199" s="323">
        <v>296865</v>
      </c>
      <c r="I5199" s="323">
        <v>234080</v>
      </c>
      <c r="J5199" s="54"/>
      <c r="K5199" s="42"/>
      <c r="L5199" s="42" t="s">
        <v>4489</v>
      </c>
      <c r="M5199" s="42" t="s">
        <v>3447</v>
      </c>
      <c r="N5199" s="42" t="s">
        <v>2427</v>
      </c>
      <c r="O5199" s="137" t="s">
        <v>3448</v>
      </c>
      <c r="P5199" s="42" t="s">
        <v>64</v>
      </c>
      <c r="Q5199" s="42" t="s">
        <v>65</v>
      </c>
      <c r="R5199" s="42">
        <v>1</v>
      </c>
      <c r="S5199" s="137" t="s">
        <v>2419</v>
      </c>
      <c r="T5199" s="62">
        <v>701989700</v>
      </c>
      <c r="U5199" s="62">
        <v>681313581.63</v>
      </c>
      <c r="Z5199" s="54" t="s">
        <v>68</v>
      </c>
      <c r="AA5199" s="132">
        <v>8.2090711113020501E-6</v>
      </c>
      <c r="AJ5199" s="42"/>
      <c r="AM5199" s="42"/>
      <c r="AN5199" s="42"/>
      <c r="AO5199" s="42"/>
      <c r="AP5199" s="42"/>
      <c r="AY5199" s="42"/>
      <c r="AZ5199" s="42"/>
      <c r="BA5199" s="42"/>
      <c r="BB5199" s="42"/>
      <c r="BN5199" s="54" t="s">
        <v>4578</v>
      </c>
      <c r="BO5199" s="58" t="str">
        <f t="shared" si="81"/>
        <v>境内资产</v>
      </c>
      <c r="BP5199" s="58" t="str">
        <f>IF(M5199="",VLOOKUP(D5199,Sheet4!$A$1:$B$92,2,0),VLOOKUP(Q5199,Sheet4!$A$1:$B$92,2,0))</f>
        <v>保险资产管理产品</v>
      </c>
    </row>
    <row r="5200" spans="1:68" s="58" customFormat="1" ht="12.75" customHeight="1">
      <c r="A5200" s="64" t="s">
        <v>2703</v>
      </c>
      <c r="B5200" s="54" t="s">
        <v>2704</v>
      </c>
      <c r="C5200" s="252" t="s">
        <v>5552</v>
      </c>
      <c r="D5200" s="252" t="s">
        <v>678</v>
      </c>
      <c r="E5200" s="54" t="s">
        <v>2705</v>
      </c>
      <c r="F5200" s="54" t="s">
        <v>2704</v>
      </c>
      <c r="G5200" s="129">
        <v>11300</v>
      </c>
      <c r="H5200" s="323">
        <v>324582</v>
      </c>
      <c r="I5200" s="323">
        <v>306795</v>
      </c>
      <c r="J5200" s="54"/>
      <c r="K5200" s="42"/>
      <c r="L5200" s="42" t="s">
        <v>4489</v>
      </c>
      <c r="M5200" s="42" t="s">
        <v>3447</v>
      </c>
      <c r="N5200" s="42" t="s">
        <v>2427</v>
      </c>
      <c r="O5200" s="137" t="s">
        <v>3448</v>
      </c>
      <c r="P5200" s="42" t="s">
        <v>64</v>
      </c>
      <c r="Q5200" s="42" t="s">
        <v>65</v>
      </c>
      <c r="R5200" s="42">
        <v>1</v>
      </c>
      <c r="S5200" s="137" t="s">
        <v>2419</v>
      </c>
      <c r="T5200" s="62">
        <v>701989700</v>
      </c>
      <c r="U5200" s="62">
        <v>681313581.63</v>
      </c>
      <c r="Z5200" s="54" t="s">
        <v>68</v>
      </c>
      <c r="AA5200" s="132">
        <v>5.2499999999999997E-6</v>
      </c>
      <c r="AJ5200" s="42"/>
      <c r="AM5200" s="42"/>
      <c r="AN5200" s="42"/>
      <c r="AO5200" s="42"/>
      <c r="AP5200" s="42"/>
      <c r="AY5200" s="42"/>
      <c r="AZ5200" s="42"/>
      <c r="BA5200" s="42"/>
      <c r="BB5200" s="42"/>
      <c r="BN5200" s="54" t="s">
        <v>4578</v>
      </c>
      <c r="BO5200" s="58" t="str">
        <f t="shared" si="81"/>
        <v>境内资产</v>
      </c>
      <c r="BP5200" s="58" t="str">
        <f>IF(M5200="",VLOOKUP(D5200,Sheet4!$A$1:$B$92,2,0),VLOOKUP(Q5200,Sheet4!$A$1:$B$92,2,0))</f>
        <v>保险资产管理产品</v>
      </c>
    </row>
    <row r="5201" spans="1:68" s="58" customFormat="1" ht="12.75" customHeight="1">
      <c r="A5201" s="64" t="s">
        <v>2706</v>
      </c>
      <c r="B5201" s="54" t="s">
        <v>2707</v>
      </c>
      <c r="C5201" s="252" t="s">
        <v>5552</v>
      </c>
      <c r="D5201" s="252" t="s">
        <v>678</v>
      </c>
      <c r="E5201" s="54" t="s">
        <v>2708</v>
      </c>
      <c r="F5201" s="54" t="s">
        <v>2707</v>
      </c>
      <c r="G5201" s="129">
        <v>6600</v>
      </c>
      <c r="H5201" s="323">
        <v>703901.78</v>
      </c>
      <c r="I5201" s="323">
        <v>569910</v>
      </c>
      <c r="J5201" s="54"/>
      <c r="K5201" s="42"/>
      <c r="L5201" s="42" t="s">
        <v>4489</v>
      </c>
      <c r="M5201" s="42" t="s">
        <v>3447</v>
      </c>
      <c r="N5201" s="42" t="s">
        <v>2427</v>
      </c>
      <c r="O5201" s="137" t="s">
        <v>3448</v>
      </c>
      <c r="P5201" s="42" t="s">
        <v>64</v>
      </c>
      <c r="Q5201" s="42" t="s">
        <v>65</v>
      </c>
      <c r="R5201" s="42">
        <v>1</v>
      </c>
      <c r="S5201" s="137" t="s">
        <v>2419</v>
      </c>
      <c r="T5201" s="62">
        <v>701989700</v>
      </c>
      <c r="U5201" s="62">
        <v>681313581.63</v>
      </c>
      <c r="Z5201" s="54" t="s">
        <v>280</v>
      </c>
      <c r="AA5201" s="132">
        <v>8.1045349381429801E-5</v>
      </c>
      <c r="AJ5201" s="42"/>
      <c r="AM5201" s="42"/>
      <c r="AN5201" s="42"/>
      <c r="AO5201" s="42"/>
      <c r="AP5201" s="42"/>
      <c r="AY5201" s="42"/>
      <c r="AZ5201" s="42"/>
      <c r="BA5201" s="42"/>
      <c r="BB5201" s="42"/>
      <c r="BN5201" s="54" t="s">
        <v>4578</v>
      </c>
      <c r="BO5201" s="58" t="str">
        <f t="shared" si="81"/>
        <v>境内资产</v>
      </c>
      <c r="BP5201" s="58" t="str">
        <f>IF(M5201="",VLOOKUP(D5201,Sheet4!$A$1:$B$92,2,0),VLOOKUP(Q5201,Sheet4!$A$1:$B$92,2,0))</f>
        <v>保险资产管理产品</v>
      </c>
    </row>
    <row r="5202" spans="1:68" s="58" customFormat="1" ht="12.75" customHeight="1">
      <c r="A5202" s="64" t="s">
        <v>2709</v>
      </c>
      <c r="B5202" s="54" t="s">
        <v>2710</v>
      </c>
      <c r="C5202" s="252" t="s">
        <v>5552</v>
      </c>
      <c r="D5202" s="252" t="s">
        <v>678</v>
      </c>
      <c r="E5202" s="54" t="s">
        <v>2711</v>
      </c>
      <c r="F5202" s="54" t="s">
        <v>2710</v>
      </c>
      <c r="G5202" s="129">
        <v>24700</v>
      </c>
      <c r="H5202" s="323">
        <v>514797.52</v>
      </c>
      <c r="I5202" s="323">
        <v>361114</v>
      </c>
      <c r="J5202" s="54"/>
      <c r="K5202" s="42"/>
      <c r="L5202" s="42" t="s">
        <v>4489</v>
      </c>
      <c r="M5202" s="42" t="s">
        <v>3447</v>
      </c>
      <c r="N5202" s="42" t="s">
        <v>2427</v>
      </c>
      <c r="O5202" s="137" t="s">
        <v>3448</v>
      </c>
      <c r="P5202" s="42" t="s">
        <v>64</v>
      </c>
      <c r="Q5202" s="42" t="s">
        <v>65</v>
      </c>
      <c r="R5202" s="42">
        <v>1</v>
      </c>
      <c r="S5202" s="137" t="s">
        <v>2419</v>
      </c>
      <c r="T5202" s="62">
        <v>701989700</v>
      </c>
      <c r="U5202" s="62">
        <v>681313581.63</v>
      </c>
      <c r="Z5202" s="54" t="s">
        <v>68</v>
      </c>
      <c r="AA5202" s="132">
        <v>3.5291854936128698E-5</v>
      </c>
      <c r="AJ5202" s="42"/>
      <c r="AM5202" s="42"/>
      <c r="AN5202" s="42"/>
      <c r="AO5202" s="42"/>
      <c r="AP5202" s="42"/>
      <c r="AY5202" s="42"/>
      <c r="AZ5202" s="42"/>
      <c r="BA5202" s="42"/>
      <c r="BB5202" s="42"/>
      <c r="BN5202" s="54" t="s">
        <v>4578</v>
      </c>
      <c r="BO5202" s="58" t="str">
        <f t="shared" si="81"/>
        <v>境内资产</v>
      </c>
      <c r="BP5202" s="58" t="str">
        <f>IF(M5202="",VLOOKUP(D5202,Sheet4!$A$1:$B$92,2,0),VLOOKUP(Q5202,Sheet4!$A$1:$B$92,2,0))</f>
        <v>保险资产管理产品</v>
      </c>
    </row>
    <row r="5203" spans="1:68" s="58" customFormat="1" ht="12.75" customHeight="1">
      <c r="A5203" s="64" t="s">
        <v>2234</v>
      </c>
      <c r="B5203" s="54" t="s">
        <v>2235</v>
      </c>
      <c r="C5203" s="252" t="s">
        <v>5552</v>
      </c>
      <c r="D5203" s="252" t="s">
        <v>678</v>
      </c>
      <c r="E5203" s="54" t="s">
        <v>2712</v>
      </c>
      <c r="F5203" s="54" t="s">
        <v>2235</v>
      </c>
      <c r="G5203" s="129">
        <v>5900</v>
      </c>
      <c r="H5203" s="323">
        <v>520788</v>
      </c>
      <c r="I5203" s="323">
        <v>420080</v>
      </c>
      <c r="J5203" s="54"/>
      <c r="K5203" s="42"/>
      <c r="L5203" s="42" t="s">
        <v>4489</v>
      </c>
      <c r="M5203" s="42" t="s">
        <v>3447</v>
      </c>
      <c r="N5203" s="42" t="s">
        <v>2427</v>
      </c>
      <c r="O5203" s="137" t="s">
        <v>3448</v>
      </c>
      <c r="P5203" s="42" t="s">
        <v>64</v>
      </c>
      <c r="Q5203" s="42" t="s">
        <v>65</v>
      </c>
      <c r="R5203" s="42">
        <v>1</v>
      </c>
      <c r="S5203" s="137" t="s">
        <v>2419</v>
      </c>
      <c r="T5203" s="62">
        <v>701989700</v>
      </c>
      <c r="U5203" s="62">
        <v>681313581.63</v>
      </c>
      <c r="Z5203" s="54" t="s">
        <v>68</v>
      </c>
      <c r="AA5203" s="132">
        <v>1.9378935735389601E-5</v>
      </c>
      <c r="AJ5203" s="42"/>
      <c r="AM5203" s="42"/>
      <c r="AN5203" s="42"/>
      <c r="AO5203" s="42"/>
      <c r="AP5203" s="42"/>
      <c r="AY5203" s="42"/>
      <c r="AZ5203" s="42"/>
      <c r="BA5203" s="42"/>
      <c r="BB5203" s="42"/>
      <c r="BN5203" s="54" t="s">
        <v>4578</v>
      </c>
      <c r="BO5203" s="58" t="str">
        <f t="shared" si="81"/>
        <v>境内资产</v>
      </c>
      <c r="BP5203" s="58" t="str">
        <f>IF(M5203="",VLOOKUP(D5203,Sheet4!$A$1:$B$92,2,0),VLOOKUP(Q5203,Sheet4!$A$1:$B$92,2,0))</f>
        <v>保险资产管理产品</v>
      </c>
    </row>
    <row r="5204" spans="1:68" s="58" customFormat="1" ht="12.75" customHeight="1">
      <c r="A5204" s="64" t="s">
        <v>2713</v>
      </c>
      <c r="B5204" s="54" t="s">
        <v>2714</v>
      </c>
      <c r="C5204" s="252" t="s">
        <v>5552</v>
      </c>
      <c r="D5204" s="252" t="s">
        <v>678</v>
      </c>
      <c r="E5204" s="54" t="s">
        <v>2715</v>
      </c>
      <c r="F5204" s="54" t="s">
        <v>2714</v>
      </c>
      <c r="G5204" s="129">
        <v>10800</v>
      </c>
      <c r="H5204" s="323">
        <v>743793</v>
      </c>
      <c r="I5204" s="323">
        <v>636984</v>
      </c>
      <c r="J5204" s="54"/>
      <c r="K5204" s="42"/>
      <c r="L5204" s="42" t="s">
        <v>4489</v>
      </c>
      <c r="M5204" s="42" t="s">
        <v>3447</v>
      </c>
      <c r="N5204" s="42" t="s">
        <v>2427</v>
      </c>
      <c r="O5204" s="137" t="s">
        <v>3448</v>
      </c>
      <c r="P5204" s="42" t="s">
        <v>64</v>
      </c>
      <c r="Q5204" s="42" t="s">
        <v>65</v>
      </c>
      <c r="R5204" s="42">
        <v>1</v>
      </c>
      <c r="S5204" s="137" t="s">
        <v>2419</v>
      </c>
      <c r="T5204" s="62">
        <v>701989700</v>
      </c>
      <c r="U5204" s="62">
        <v>681313581.63</v>
      </c>
      <c r="Z5204" s="54" t="s">
        <v>68</v>
      </c>
      <c r="AA5204" s="132">
        <v>2.0360476605644099E-5</v>
      </c>
      <c r="AJ5204" s="42"/>
      <c r="AM5204" s="42"/>
      <c r="AN5204" s="42"/>
      <c r="AO5204" s="42"/>
      <c r="AP5204" s="42"/>
      <c r="AY5204" s="42"/>
      <c r="AZ5204" s="42"/>
      <c r="BA5204" s="42"/>
      <c r="BB5204" s="42"/>
      <c r="BN5204" s="54" t="s">
        <v>4578</v>
      </c>
      <c r="BO5204" s="58" t="str">
        <f t="shared" si="81"/>
        <v>境内资产</v>
      </c>
      <c r="BP5204" s="58" t="str">
        <f>IF(M5204="",VLOOKUP(D5204,Sheet4!$A$1:$B$92,2,0),VLOOKUP(Q5204,Sheet4!$A$1:$B$92,2,0))</f>
        <v>保险资产管理产品</v>
      </c>
    </row>
    <row r="5205" spans="1:68" s="58" customFormat="1" ht="12.75" customHeight="1">
      <c r="A5205" s="64" t="s">
        <v>2716</v>
      </c>
      <c r="B5205" s="54" t="s">
        <v>2717</v>
      </c>
      <c r="C5205" s="252" t="s">
        <v>5552</v>
      </c>
      <c r="D5205" s="252" t="s">
        <v>678</v>
      </c>
      <c r="E5205" s="54" t="s">
        <v>2718</v>
      </c>
      <c r="F5205" s="54" t="s">
        <v>2717</v>
      </c>
      <c r="G5205" s="129">
        <v>30300</v>
      </c>
      <c r="H5205" s="323">
        <v>438640</v>
      </c>
      <c r="I5205" s="323">
        <v>374811</v>
      </c>
      <c r="J5205" s="54"/>
      <c r="K5205" s="42"/>
      <c r="L5205" s="42" t="s">
        <v>4489</v>
      </c>
      <c r="M5205" s="42" t="s">
        <v>3447</v>
      </c>
      <c r="N5205" s="42" t="s">
        <v>2427</v>
      </c>
      <c r="O5205" s="137" t="s">
        <v>3448</v>
      </c>
      <c r="P5205" s="42" t="s">
        <v>64</v>
      </c>
      <c r="Q5205" s="42" t="s">
        <v>65</v>
      </c>
      <c r="R5205" s="42">
        <v>1</v>
      </c>
      <c r="S5205" s="137" t="s">
        <v>2419</v>
      </c>
      <c r="T5205" s="62">
        <v>701989700</v>
      </c>
      <c r="U5205" s="62">
        <v>681313581.63</v>
      </c>
      <c r="Z5205" s="54" t="s">
        <v>68</v>
      </c>
      <c r="AA5205" s="132">
        <v>4.0216089200170602E-5</v>
      </c>
      <c r="AJ5205" s="42"/>
      <c r="AM5205" s="42"/>
      <c r="AN5205" s="42"/>
      <c r="AO5205" s="42"/>
      <c r="AP5205" s="42"/>
      <c r="AY5205" s="42"/>
      <c r="AZ5205" s="42"/>
      <c r="BA5205" s="42"/>
      <c r="BB5205" s="42"/>
      <c r="BN5205" s="54" t="s">
        <v>4578</v>
      </c>
      <c r="BO5205" s="58" t="str">
        <f t="shared" si="81"/>
        <v>境内资产</v>
      </c>
      <c r="BP5205" s="58" t="str">
        <f>IF(M5205="",VLOOKUP(D5205,Sheet4!$A$1:$B$92,2,0),VLOOKUP(Q5205,Sheet4!$A$1:$B$92,2,0))</f>
        <v>保险资产管理产品</v>
      </c>
    </row>
    <row r="5206" spans="1:68" s="58" customFormat="1" ht="12.75" customHeight="1">
      <c r="A5206" s="64" t="s">
        <v>2719</v>
      </c>
      <c r="B5206" s="54" t="s">
        <v>2720</v>
      </c>
      <c r="C5206" s="252" t="s">
        <v>5552</v>
      </c>
      <c r="D5206" s="252" t="s">
        <v>678</v>
      </c>
      <c r="E5206" s="54" t="s">
        <v>2721</v>
      </c>
      <c r="F5206" s="54" t="s">
        <v>2720</v>
      </c>
      <c r="G5206" s="129">
        <v>17900</v>
      </c>
      <c r="H5206" s="323">
        <v>242869.66</v>
      </c>
      <c r="I5206" s="323">
        <v>201912</v>
      </c>
      <c r="J5206" s="54"/>
      <c r="K5206" s="42"/>
      <c r="L5206" s="42" t="s">
        <v>4489</v>
      </c>
      <c r="M5206" s="42" t="s">
        <v>3447</v>
      </c>
      <c r="N5206" s="42" t="s">
        <v>2427</v>
      </c>
      <c r="O5206" s="137" t="s">
        <v>3448</v>
      </c>
      <c r="P5206" s="42" t="s">
        <v>64</v>
      </c>
      <c r="Q5206" s="42" t="s">
        <v>65</v>
      </c>
      <c r="R5206" s="42">
        <v>1</v>
      </c>
      <c r="S5206" s="137" t="s">
        <v>2419</v>
      </c>
      <c r="T5206" s="62">
        <v>701989700</v>
      </c>
      <c r="U5206" s="62">
        <v>681313581.63</v>
      </c>
      <c r="Z5206" s="54" t="s">
        <v>68</v>
      </c>
      <c r="AA5206" s="132">
        <v>2.2086124871298999E-5</v>
      </c>
      <c r="AJ5206" s="42"/>
      <c r="AM5206" s="42"/>
      <c r="AN5206" s="42"/>
      <c r="AO5206" s="42"/>
      <c r="AP5206" s="42"/>
      <c r="AY5206" s="42"/>
      <c r="AZ5206" s="42"/>
      <c r="BA5206" s="42"/>
      <c r="BB5206" s="42"/>
      <c r="BN5206" s="54" t="s">
        <v>4578</v>
      </c>
      <c r="BO5206" s="58" t="str">
        <f t="shared" si="81"/>
        <v>境内资产</v>
      </c>
      <c r="BP5206" s="58" t="str">
        <f>IF(M5206="",VLOOKUP(D5206,Sheet4!$A$1:$B$92,2,0),VLOOKUP(Q5206,Sheet4!$A$1:$B$92,2,0))</f>
        <v>保险资产管理产品</v>
      </c>
    </row>
    <row r="5207" spans="1:68" s="58" customFormat="1" ht="12.75" customHeight="1">
      <c r="A5207" s="64" t="s">
        <v>2722</v>
      </c>
      <c r="B5207" s="54" t="s">
        <v>2723</v>
      </c>
      <c r="C5207" s="252" t="s">
        <v>5552</v>
      </c>
      <c r="D5207" s="252" t="s">
        <v>678</v>
      </c>
      <c r="E5207" s="54" t="s">
        <v>2724</v>
      </c>
      <c r="F5207" s="54" t="s">
        <v>2723</v>
      </c>
      <c r="G5207" s="129">
        <v>15700</v>
      </c>
      <c r="H5207" s="323">
        <v>457521</v>
      </c>
      <c r="I5207" s="323">
        <v>412910</v>
      </c>
      <c r="J5207" s="54"/>
      <c r="K5207" s="42"/>
      <c r="L5207" s="42" t="s">
        <v>4489</v>
      </c>
      <c r="M5207" s="42" t="s">
        <v>3447</v>
      </c>
      <c r="N5207" s="42" t="s">
        <v>2427</v>
      </c>
      <c r="O5207" s="137" t="s">
        <v>3448</v>
      </c>
      <c r="P5207" s="42" t="s">
        <v>64</v>
      </c>
      <c r="Q5207" s="42" t="s">
        <v>65</v>
      </c>
      <c r="R5207" s="42">
        <v>1</v>
      </c>
      <c r="S5207" s="137" t="s">
        <v>2419</v>
      </c>
      <c r="T5207" s="62">
        <v>701989700</v>
      </c>
      <c r="U5207" s="62">
        <v>681313581.63</v>
      </c>
      <c r="Z5207" s="54" t="s">
        <v>68</v>
      </c>
      <c r="AA5207" s="132">
        <v>7.5650043284891599E-6</v>
      </c>
      <c r="AJ5207" s="42"/>
      <c r="AM5207" s="42"/>
      <c r="AN5207" s="42"/>
      <c r="AO5207" s="42"/>
      <c r="AP5207" s="42"/>
      <c r="AY5207" s="42"/>
      <c r="AZ5207" s="42"/>
      <c r="BA5207" s="42"/>
      <c r="BB5207" s="42"/>
      <c r="BN5207" s="54" t="s">
        <v>4578</v>
      </c>
      <c r="BO5207" s="58" t="str">
        <f t="shared" si="81"/>
        <v>境内资产</v>
      </c>
      <c r="BP5207" s="58" t="str">
        <f>IF(M5207="",VLOOKUP(D5207,Sheet4!$A$1:$B$92,2,0),VLOOKUP(Q5207,Sheet4!$A$1:$B$92,2,0))</f>
        <v>保险资产管理产品</v>
      </c>
    </row>
    <row r="5208" spans="1:68" s="58" customFormat="1" ht="12.75" customHeight="1">
      <c r="A5208" s="64" t="s">
        <v>2725</v>
      </c>
      <c r="B5208" s="54" t="s">
        <v>2726</v>
      </c>
      <c r="C5208" s="252" t="s">
        <v>5552</v>
      </c>
      <c r="D5208" s="252" t="s">
        <v>678</v>
      </c>
      <c r="E5208" s="54" t="s">
        <v>2727</v>
      </c>
      <c r="F5208" s="54" t="s">
        <v>2726</v>
      </c>
      <c r="G5208" s="129">
        <v>16100</v>
      </c>
      <c r="H5208" s="323">
        <v>335888</v>
      </c>
      <c r="I5208" s="323">
        <v>265328</v>
      </c>
      <c r="J5208" s="54"/>
      <c r="K5208" s="42"/>
      <c r="L5208" s="42" t="s">
        <v>4489</v>
      </c>
      <c r="M5208" s="42" t="s">
        <v>3447</v>
      </c>
      <c r="N5208" s="42" t="s">
        <v>2427</v>
      </c>
      <c r="O5208" s="137" t="s">
        <v>3448</v>
      </c>
      <c r="P5208" s="42" t="s">
        <v>64</v>
      </c>
      <c r="Q5208" s="42" t="s">
        <v>65</v>
      </c>
      <c r="R5208" s="42">
        <v>1</v>
      </c>
      <c r="S5208" s="137" t="s">
        <v>2419</v>
      </c>
      <c r="T5208" s="62">
        <v>701989700</v>
      </c>
      <c r="U5208" s="62">
        <v>681313581.63</v>
      </c>
      <c r="Z5208" s="54" t="s">
        <v>68</v>
      </c>
      <c r="AA5208" s="132">
        <v>4.29525638284489E-5</v>
      </c>
      <c r="AJ5208" s="42"/>
      <c r="AM5208" s="42"/>
      <c r="AN5208" s="42"/>
      <c r="AO5208" s="42"/>
      <c r="AP5208" s="42"/>
      <c r="AY5208" s="42"/>
      <c r="AZ5208" s="42"/>
      <c r="BA5208" s="42"/>
      <c r="BB5208" s="42"/>
      <c r="BN5208" s="54" t="s">
        <v>4578</v>
      </c>
      <c r="BO5208" s="58" t="str">
        <f t="shared" si="81"/>
        <v>境内资产</v>
      </c>
      <c r="BP5208" s="58" t="str">
        <f>IF(M5208="",VLOOKUP(D5208,Sheet4!$A$1:$B$92,2,0),VLOOKUP(Q5208,Sheet4!$A$1:$B$92,2,0))</f>
        <v>保险资产管理产品</v>
      </c>
    </row>
    <row r="5209" spans="1:68" s="58" customFormat="1" ht="12.75" customHeight="1">
      <c r="A5209" s="64" t="s">
        <v>2728</v>
      </c>
      <c r="B5209" s="54" t="s">
        <v>2729</v>
      </c>
      <c r="C5209" s="252" t="s">
        <v>5552</v>
      </c>
      <c r="D5209" s="252" t="s">
        <v>678</v>
      </c>
      <c r="E5209" s="54" t="s">
        <v>2730</v>
      </c>
      <c r="F5209" s="54" t="s">
        <v>2729</v>
      </c>
      <c r="G5209" s="129">
        <v>10400</v>
      </c>
      <c r="H5209" s="323">
        <v>454522.67</v>
      </c>
      <c r="I5209" s="323">
        <v>317096</v>
      </c>
      <c r="J5209" s="54"/>
      <c r="K5209" s="42"/>
      <c r="L5209" s="42" t="s">
        <v>4489</v>
      </c>
      <c r="M5209" s="42" t="s">
        <v>3447</v>
      </c>
      <c r="N5209" s="42" t="s">
        <v>2427</v>
      </c>
      <c r="O5209" s="137" t="s">
        <v>3448</v>
      </c>
      <c r="P5209" s="42" t="s">
        <v>64</v>
      </c>
      <c r="Q5209" s="42" t="s">
        <v>65</v>
      </c>
      <c r="R5209" s="42">
        <v>1</v>
      </c>
      <c r="S5209" s="137" t="s">
        <v>2419</v>
      </c>
      <c r="T5209" s="62">
        <v>701989700</v>
      </c>
      <c r="U5209" s="62">
        <v>681313581.63</v>
      </c>
      <c r="Z5209" s="54" t="s">
        <v>68</v>
      </c>
      <c r="AA5209" s="132">
        <v>1.0842293294251099E-5</v>
      </c>
      <c r="AJ5209" s="42"/>
      <c r="AM5209" s="42"/>
      <c r="AN5209" s="42"/>
      <c r="AO5209" s="42"/>
      <c r="AP5209" s="42"/>
      <c r="AY5209" s="42"/>
      <c r="AZ5209" s="42"/>
      <c r="BA5209" s="42"/>
      <c r="BB5209" s="42"/>
      <c r="BN5209" s="54" t="s">
        <v>4578</v>
      </c>
      <c r="BO5209" s="58" t="str">
        <f t="shared" si="81"/>
        <v>境内资产</v>
      </c>
      <c r="BP5209" s="58" t="str">
        <f>IF(M5209="",VLOOKUP(D5209,Sheet4!$A$1:$B$92,2,0),VLOOKUP(Q5209,Sheet4!$A$1:$B$92,2,0))</f>
        <v>保险资产管理产品</v>
      </c>
    </row>
    <row r="5210" spans="1:68" s="58" customFormat="1" ht="12.75" customHeight="1">
      <c r="A5210" s="64" t="s">
        <v>2236</v>
      </c>
      <c r="B5210" s="54" t="s">
        <v>2237</v>
      </c>
      <c r="C5210" s="252" t="s">
        <v>5552</v>
      </c>
      <c r="D5210" s="252" t="s">
        <v>678</v>
      </c>
      <c r="E5210" s="54" t="s">
        <v>2731</v>
      </c>
      <c r="F5210" s="54" t="s">
        <v>2237</v>
      </c>
      <c r="G5210" s="129">
        <v>9800</v>
      </c>
      <c r="H5210" s="323">
        <v>635178.85</v>
      </c>
      <c r="I5210" s="323">
        <v>413952</v>
      </c>
      <c r="J5210" s="54"/>
      <c r="K5210" s="42"/>
      <c r="L5210" s="42" t="s">
        <v>4489</v>
      </c>
      <c r="M5210" s="42" t="s">
        <v>3447</v>
      </c>
      <c r="N5210" s="42" t="s">
        <v>2427</v>
      </c>
      <c r="O5210" s="137" t="s">
        <v>3448</v>
      </c>
      <c r="P5210" s="42" t="s">
        <v>64</v>
      </c>
      <c r="Q5210" s="42" t="s">
        <v>65</v>
      </c>
      <c r="R5210" s="42">
        <v>1</v>
      </c>
      <c r="S5210" s="137" t="s">
        <v>2419</v>
      </c>
      <c r="T5210" s="62">
        <v>701989700</v>
      </c>
      <c r="U5210" s="62">
        <v>681313581.63</v>
      </c>
      <c r="Z5210" s="54" t="s">
        <v>280</v>
      </c>
      <c r="AA5210" s="132">
        <v>1.8364047094408301E-5</v>
      </c>
      <c r="AJ5210" s="42"/>
      <c r="AM5210" s="42"/>
      <c r="AN5210" s="42"/>
      <c r="AO5210" s="42"/>
      <c r="AP5210" s="42"/>
      <c r="AY5210" s="42"/>
      <c r="AZ5210" s="42"/>
      <c r="BA5210" s="42"/>
      <c r="BB5210" s="42"/>
      <c r="BN5210" s="54" t="s">
        <v>4578</v>
      </c>
      <c r="BO5210" s="58" t="str">
        <f t="shared" si="81"/>
        <v>境内资产</v>
      </c>
      <c r="BP5210" s="58" t="str">
        <f>IF(M5210="",VLOOKUP(D5210,Sheet4!$A$1:$B$92,2,0),VLOOKUP(Q5210,Sheet4!$A$1:$B$92,2,0))</f>
        <v>保险资产管理产品</v>
      </c>
    </row>
    <row r="5211" spans="1:68" s="58" customFormat="1" ht="12.75" customHeight="1">
      <c r="A5211" s="64" t="s">
        <v>2732</v>
      </c>
      <c r="B5211" s="54" t="s">
        <v>2733</v>
      </c>
      <c r="C5211" s="252" t="s">
        <v>5552</v>
      </c>
      <c r="D5211" s="252" t="s">
        <v>678</v>
      </c>
      <c r="E5211" s="54" t="s">
        <v>2734</v>
      </c>
      <c r="F5211" s="54" t="s">
        <v>2733</v>
      </c>
      <c r="G5211" s="129">
        <v>6200</v>
      </c>
      <c r="H5211" s="323">
        <v>554951</v>
      </c>
      <c r="I5211" s="323">
        <v>485770</v>
      </c>
      <c r="J5211" s="54"/>
      <c r="K5211" s="42"/>
      <c r="L5211" s="42" t="s">
        <v>4489</v>
      </c>
      <c r="M5211" s="42" t="s">
        <v>3447</v>
      </c>
      <c r="N5211" s="42" t="s">
        <v>2427</v>
      </c>
      <c r="O5211" s="137" t="s">
        <v>3448</v>
      </c>
      <c r="P5211" s="42" t="s">
        <v>64</v>
      </c>
      <c r="Q5211" s="42" t="s">
        <v>65</v>
      </c>
      <c r="R5211" s="42">
        <v>1</v>
      </c>
      <c r="S5211" s="137" t="s">
        <v>2419</v>
      </c>
      <c r="T5211" s="62">
        <v>701989700</v>
      </c>
      <c r="U5211" s="62">
        <v>681313581.63</v>
      </c>
      <c r="Z5211" s="54" t="s">
        <v>68</v>
      </c>
      <c r="AA5211" s="132">
        <v>5.4990171396142898E-5</v>
      </c>
      <c r="AJ5211" s="42"/>
      <c r="AM5211" s="42"/>
      <c r="AN5211" s="42"/>
      <c r="AO5211" s="42"/>
      <c r="AP5211" s="42"/>
      <c r="AY5211" s="42"/>
      <c r="AZ5211" s="42"/>
      <c r="BA5211" s="42"/>
      <c r="BB5211" s="42"/>
      <c r="BN5211" s="54" t="s">
        <v>4578</v>
      </c>
      <c r="BO5211" s="58" t="str">
        <f t="shared" si="81"/>
        <v>境内资产</v>
      </c>
      <c r="BP5211" s="58" t="str">
        <f>IF(M5211="",VLOOKUP(D5211,Sheet4!$A$1:$B$92,2,0),VLOOKUP(Q5211,Sheet4!$A$1:$B$92,2,0))</f>
        <v>保险资产管理产品</v>
      </c>
    </row>
    <row r="5212" spans="1:68" s="58" customFormat="1" ht="12.75" customHeight="1">
      <c r="A5212" s="64" t="s">
        <v>2735</v>
      </c>
      <c r="B5212" s="54" t="s">
        <v>2736</v>
      </c>
      <c r="C5212" s="252" t="s">
        <v>5552</v>
      </c>
      <c r="D5212" s="252" t="s">
        <v>678</v>
      </c>
      <c r="E5212" s="54" t="s">
        <v>2737</v>
      </c>
      <c r="F5212" s="54" t="s">
        <v>2736</v>
      </c>
      <c r="G5212" s="129">
        <v>13600</v>
      </c>
      <c r="H5212" s="323">
        <v>283891</v>
      </c>
      <c r="I5212" s="323">
        <v>255816</v>
      </c>
      <c r="J5212" s="54"/>
      <c r="K5212" s="42"/>
      <c r="L5212" s="42" t="s">
        <v>4489</v>
      </c>
      <c r="M5212" s="42" t="s">
        <v>3447</v>
      </c>
      <c r="N5212" s="42" t="s">
        <v>2427</v>
      </c>
      <c r="O5212" s="137" t="s">
        <v>3448</v>
      </c>
      <c r="P5212" s="42" t="s">
        <v>64</v>
      </c>
      <c r="Q5212" s="42" t="s">
        <v>65</v>
      </c>
      <c r="R5212" s="42">
        <v>1</v>
      </c>
      <c r="S5212" s="137" t="s">
        <v>2419</v>
      </c>
      <c r="T5212" s="62">
        <v>701989700</v>
      </c>
      <c r="U5212" s="62">
        <v>681313581.63</v>
      </c>
      <c r="Z5212" s="54" t="s">
        <v>68</v>
      </c>
      <c r="AA5212" s="132">
        <v>6.8459577096125596E-5</v>
      </c>
      <c r="AJ5212" s="42"/>
      <c r="AM5212" s="42"/>
      <c r="AN5212" s="42"/>
      <c r="AO5212" s="42"/>
      <c r="AP5212" s="42"/>
      <c r="AY5212" s="42"/>
      <c r="AZ5212" s="42"/>
      <c r="BA5212" s="42"/>
      <c r="BB5212" s="42"/>
      <c r="BN5212" s="54" t="s">
        <v>4578</v>
      </c>
      <c r="BO5212" s="58" t="str">
        <f t="shared" si="81"/>
        <v>境内资产</v>
      </c>
      <c r="BP5212" s="58" t="str">
        <f>IF(M5212="",VLOOKUP(D5212,Sheet4!$A$1:$B$92,2,0),VLOOKUP(Q5212,Sheet4!$A$1:$B$92,2,0))</f>
        <v>保险资产管理产品</v>
      </c>
    </row>
    <row r="5213" spans="1:68" s="58" customFormat="1" ht="12.75" customHeight="1">
      <c r="A5213" s="64" t="s">
        <v>2738</v>
      </c>
      <c r="B5213" s="54" t="s">
        <v>2739</v>
      </c>
      <c r="C5213" s="252" t="s">
        <v>5552</v>
      </c>
      <c r="D5213" s="252" t="s">
        <v>678</v>
      </c>
      <c r="E5213" s="54" t="s">
        <v>2740</v>
      </c>
      <c r="F5213" s="54" t="s">
        <v>2739</v>
      </c>
      <c r="G5213" s="129">
        <v>22178</v>
      </c>
      <c r="H5213" s="323">
        <v>535554.16</v>
      </c>
      <c r="I5213" s="323">
        <v>441342.2</v>
      </c>
      <c r="J5213" s="54"/>
      <c r="K5213" s="42"/>
      <c r="L5213" s="42" t="s">
        <v>4489</v>
      </c>
      <c r="M5213" s="42" t="s">
        <v>3447</v>
      </c>
      <c r="N5213" s="42" t="s">
        <v>2427</v>
      </c>
      <c r="O5213" s="137" t="s">
        <v>3448</v>
      </c>
      <c r="P5213" s="42" t="s">
        <v>64</v>
      </c>
      <c r="Q5213" s="42" t="s">
        <v>65</v>
      </c>
      <c r="R5213" s="42">
        <v>1</v>
      </c>
      <c r="S5213" s="137" t="s">
        <v>2419</v>
      </c>
      <c r="T5213" s="62">
        <v>701989700</v>
      </c>
      <c r="U5213" s="62">
        <v>681313581.63</v>
      </c>
      <c r="Z5213" s="54" t="s">
        <v>68</v>
      </c>
      <c r="AA5213" s="132">
        <v>5.5168189361401503E-5</v>
      </c>
      <c r="AJ5213" s="42"/>
      <c r="AM5213" s="42"/>
      <c r="AN5213" s="42"/>
      <c r="AO5213" s="42"/>
      <c r="AP5213" s="42"/>
      <c r="AY5213" s="42"/>
      <c r="AZ5213" s="42"/>
      <c r="BA5213" s="42"/>
      <c r="BB5213" s="42"/>
      <c r="BN5213" s="54" t="s">
        <v>4578</v>
      </c>
      <c r="BO5213" s="58" t="str">
        <f t="shared" si="81"/>
        <v>境内资产</v>
      </c>
      <c r="BP5213" s="58" t="str">
        <f>IF(M5213="",VLOOKUP(D5213,Sheet4!$A$1:$B$92,2,0),VLOOKUP(Q5213,Sheet4!$A$1:$B$92,2,0))</f>
        <v>保险资产管理产品</v>
      </c>
    </row>
    <row r="5214" spans="1:68" s="58" customFormat="1" ht="12.75" customHeight="1">
      <c r="A5214" s="64" t="s">
        <v>2741</v>
      </c>
      <c r="B5214" s="54" t="s">
        <v>2742</v>
      </c>
      <c r="C5214" s="252" t="s">
        <v>5552</v>
      </c>
      <c r="D5214" s="252" t="s">
        <v>678</v>
      </c>
      <c r="E5214" s="54" t="s">
        <v>2743</v>
      </c>
      <c r="F5214" s="54" t="s">
        <v>2742</v>
      </c>
      <c r="G5214" s="129">
        <v>11200</v>
      </c>
      <c r="H5214" s="323">
        <v>468147.69</v>
      </c>
      <c r="I5214" s="323">
        <v>350448</v>
      </c>
      <c r="J5214" s="54"/>
      <c r="K5214" s="42"/>
      <c r="L5214" s="42" t="s">
        <v>4489</v>
      </c>
      <c r="M5214" s="42" t="s">
        <v>3447</v>
      </c>
      <c r="N5214" s="42" t="s">
        <v>2427</v>
      </c>
      <c r="O5214" s="137" t="s">
        <v>3448</v>
      </c>
      <c r="P5214" s="42" t="s">
        <v>64</v>
      </c>
      <c r="Q5214" s="42" t="s">
        <v>65</v>
      </c>
      <c r="R5214" s="42">
        <v>1</v>
      </c>
      <c r="S5214" s="137" t="s">
        <v>2419</v>
      </c>
      <c r="T5214" s="62">
        <v>701989700</v>
      </c>
      <c r="U5214" s="62">
        <v>681313581.63</v>
      </c>
      <c r="Z5214" s="54" t="s">
        <v>68</v>
      </c>
      <c r="AA5214" s="132">
        <v>2.6095823393451799E-5</v>
      </c>
      <c r="AJ5214" s="42"/>
      <c r="AM5214" s="42"/>
      <c r="AN5214" s="42"/>
      <c r="AO5214" s="42"/>
      <c r="AP5214" s="42"/>
      <c r="AY5214" s="42"/>
      <c r="AZ5214" s="42"/>
      <c r="BA5214" s="42"/>
      <c r="BB5214" s="42"/>
      <c r="BN5214" s="54" t="s">
        <v>4578</v>
      </c>
      <c r="BO5214" s="58" t="str">
        <f t="shared" si="81"/>
        <v>境内资产</v>
      </c>
      <c r="BP5214" s="58" t="str">
        <f>IF(M5214="",VLOOKUP(D5214,Sheet4!$A$1:$B$92,2,0),VLOOKUP(Q5214,Sheet4!$A$1:$B$92,2,0))</f>
        <v>保险资产管理产品</v>
      </c>
    </row>
    <row r="5215" spans="1:68" s="58" customFormat="1" ht="12.75" customHeight="1">
      <c r="A5215" s="64" t="s">
        <v>2747</v>
      </c>
      <c r="B5215" s="54" t="s">
        <v>2748</v>
      </c>
      <c r="C5215" s="252" t="s">
        <v>5552</v>
      </c>
      <c r="D5215" s="252" t="s">
        <v>678</v>
      </c>
      <c r="E5215" s="54" t="s">
        <v>2749</v>
      </c>
      <c r="F5215" s="54" t="s">
        <v>2748</v>
      </c>
      <c r="G5215" s="129">
        <v>2200</v>
      </c>
      <c r="H5215" s="323">
        <v>289272.42</v>
      </c>
      <c r="I5215" s="323">
        <v>243408</v>
      </c>
      <c r="J5215" s="54"/>
      <c r="K5215" s="42"/>
      <c r="L5215" s="42" t="s">
        <v>4489</v>
      </c>
      <c r="M5215" s="42" t="s">
        <v>3447</v>
      </c>
      <c r="N5215" s="42" t="s">
        <v>2427</v>
      </c>
      <c r="O5215" s="137" t="s">
        <v>3448</v>
      </c>
      <c r="P5215" s="42" t="s">
        <v>64</v>
      </c>
      <c r="Q5215" s="42" t="s">
        <v>65</v>
      </c>
      <c r="R5215" s="42">
        <v>1</v>
      </c>
      <c r="S5215" s="137" t="s">
        <v>2419</v>
      </c>
      <c r="T5215" s="62">
        <v>701989700</v>
      </c>
      <c r="U5215" s="62">
        <v>681313581.63</v>
      </c>
      <c r="Z5215" s="54" t="s">
        <v>68</v>
      </c>
      <c r="AA5215" s="132">
        <v>2.3984665127604499E-5</v>
      </c>
      <c r="AJ5215" s="42"/>
      <c r="AM5215" s="42"/>
      <c r="AN5215" s="42"/>
      <c r="AO5215" s="42"/>
      <c r="AP5215" s="42"/>
      <c r="AY5215" s="42"/>
      <c r="AZ5215" s="42"/>
      <c r="BA5215" s="42"/>
      <c r="BB5215" s="42"/>
      <c r="BN5215" s="54" t="s">
        <v>4578</v>
      </c>
      <c r="BO5215" s="58" t="str">
        <f t="shared" si="81"/>
        <v>境内资产</v>
      </c>
      <c r="BP5215" s="58" t="str">
        <f>IF(M5215="",VLOOKUP(D5215,Sheet4!$A$1:$B$92,2,0),VLOOKUP(Q5215,Sheet4!$A$1:$B$92,2,0))</f>
        <v>保险资产管理产品</v>
      </c>
    </row>
    <row r="5216" spans="1:68" s="58" customFormat="1" ht="12.75" customHeight="1">
      <c r="A5216" s="64" t="s">
        <v>2750</v>
      </c>
      <c r="B5216" s="54" t="s">
        <v>2751</v>
      </c>
      <c r="C5216" s="252" t="s">
        <v>5552</v>
      </c>
      <c r="D5216" s="252" t="s">
        <v>678</v>
      </c>
      <c r="E5216" s="54" t="s">
        <v>2752</v>
      </c>
      <c r="F5216" s="54" t="s">
        <v>2751</v>
      </c>
      <c r="G5216" s="129">
        <v>10200</v>
      </c>
      <c r="H5216" s="323">
        <v>238916.61</v>
      </c>
      <c r="I5216" s="323">
        <v>195840</v>
      </c>
      <c r="J5216" s="54"/>
      <c r="K5216" s="42"/>
      <c r="L5216" s="42" t="s">
        <v>4489</v>
      </c>
      <c r="M5216" s="42" t="s">
        <v>3447</v>
      </c>
      <c r="N5216" s="42" t="s">
        <v>2427</v>
      </c>
      <c r="O5216" s="137" t="s">
        <v>3448</v>
      </c>
      <c r="P5216" s="42" t="s">
        <v>64</v>
      </c>
      <c r="Q5216" s="42" t="s">
        <v>65</v>
      </c>
      <c r="R5216" s="42">
        <v>1</v>
      </c>
      <c r="S5216" s="137" t="s">
        <v>2419</v>
      </c>
      <c r="T5216" s="62">
        <v>701989700</v>
      </c>
      <c r="U5216" s="62">
        <v>681313581.63</v>
      </c>
      <c r="Z5216" s="54" t="s">
        <v>68</v>
      </c>
      <c r="AA5216" s="132">
        <v>6.2669209703900702E-6</v>
      </c>
      <c r="AJ5216" s="42"/>
      <c r="AM5216" s="42"/>
      <c r="AN5216" s="42"/>
      <c r="AO5216" s="42"/>
      <c r="AP5216" s="42"/>
      <c r="AY5216" s="42"/>
      <c r="AZ5216" s="42"/>
      <c r="BA5216" s="42"/>
      <c r="BB5216" s="42"/>
      <c r="BN5216" s="54" t="s">
        <v>4578</v>
      </c>
      <c r="BO5216" s="58" t="str">
        <f t="shared" si="81"/>
        <v>境内资产</v>
      </c>
      <c r="BP5216" s="58" t="str">
        <f>IF(M5216="",VLOOKUP(D5216,Sheet4!$A$1:$B$92,2,0),VLOOKUP(Q5216,Sheet4!$A$1:$B$92,2,0))</f>
        <v>保险资产管理产品</v>
      </c>
    </row>
    <row r="5217" spans="1:68" s="58" customFormat="1" ht="12.75" customHeight="1">
      <c r="A5217" s="64" t="s">
        <v>2753</v>
      </c>
      <c r="B5217" s="54" t="s">
        <v>2754</v>
      </c>
      <c r="C5217" s="252" t="s">
        <v>5552</v>
      </c>
      <c r="D5217" s="252" t="s">
        <v>678</v>
      </c>
      <c r="E5217" s="54" t="s">
        <v>2755</v>
      </c>
      <c r="F5217" s="54" t="s">
        <v>2754</v>
      </c>
      <c r="G5217" s="129">
        <v>11200</v>
      </c>
      <c r="H5217" s="323">
        <v>465332</v>
      </c>
      <c r="I5217" s="323">
        <v>311360</v>
      </c>
      <c r="J5217" s="54"/>
      <c r="K5217" s="42"/>
      <c r="L5217" s="42" t="s">
        <v>4489</v>
      </c>
      <c r="M5217" s="42" t="s">
        <v>3447</v>
      </c>
      <c r="N5217" s="42" t="s">
        <v>2427</v>
      </c>
      <c r="O5217" s="137" t="s">
        <v>3448</v>
      </c>
      <c r="P5217" s="42" t="s">
        <v>64</v>
      </c>
      <c r="Q5217" s="42" t="s">
        <v>65</v>
      </c>
      <c r="R5217" s="42">
        <v>1</v>
      </c>
      <c r="S5217" s="137" t="s">
        <v>2419</v>
      </c>
      <c r="T5217" s="62">
        <v>701989700</v>
      </c>
      <c r="U5217" s="62">
        <v>681313581.63</v>
      </c>
      <c r="Z5217" s="54" t="s">
        <v>68</v>
      </c>
      <c r="AA5217" s="132">
        <v>2.0581748294168099E-5</v>
      </c>
      <c r="AJ5217" s="42"/>
      <c r="AM5217" s="42"/>
      <c r="AN5217" s="42"/>
      <c r="AO5217" s="42"/>
      <c r="AP5217" s="42"/>
      <c r="AY5217" s="42"/>
      <c r="AZ5217" s="42"/>
      <c r="BA5217" s="42"/>
      <c r="BB5217" s="42"/>
      <c r="BN5217" s="54" t="s">
        <v>4578</v>
      </c>
      <c r="BO5217" s="58" t="str">
        <f t="shared" si="81"/>
        <v>境内资产</v>
      </c>
      <c r="BP5217" s="58" t="str">
        <f>IF(M5217="",VLOOKUP(D5217,Sheet4!$A$1:$B$92,2,0),VLOOKUP(Q5217,Sheet4!$A$1:$B$92,2,0))</f>
        <v>保险资产管理产品</v>
      </c>
    </row>
    <row r="5218" spans="1:68" s="58" customFormat="1" ht="12.75" customHeight="1">
      <c r="A5218" s="64" t="s">
        <v>2756</v>
      </c>
      <c r="B5218" s="54" t="s">
        <v>2757</v>
      </c>
      <c r="C5218" s="252" t="s">
        <v>5552</v>
      </c>
      <c r="D5218" s="252" t="s">
        <v>678</v>
      </c>
      <c r="E5218" s="54" t="s">
        <v>2758</v>
      </c>
      <c r="F5218" s="54" t="s">
        <v>2757</v>
      </c>
      <c r="G5218" s="129">
        <v>9400</v>
      </c>
      <c r="H5218" s="323">
        <v>308048.76</v>
      </c>
      <c r="I5218" s="323">
        <v>303620</v>
      </c>
      <c r="J5218" s="54"/>
      <c r="K5218" s="42"/>
      <c r="L5218" s="42" t="s">
        <v>4489</v>
      </c>
      <c r="M5218" s="42" t="s">
        <v>3447</v>
      </c>
      <c r="N5218" s="42" t="s">
        <v>2427</v>
      </c>
      <c r="O5218" s="137" t="s">
        <v>3448</v>
      </c>
      <c r="P5218" s="42" t="s">
        <v>64</v>
      </c>
      <c r="Q5218" s="42" t="s">
        <v>65</v>
      </c>
      <c r="R5218" s="42">
        <v>1</v>
      </c>
      <c r="S5218" s="137" t="s">
        <v>2419</v>
      </c>
      <c r="T5218" s="62">
        <v>701989700</v>
      </c>
      <c r="U5218" s="62">
        <v>681313581.63</v>
      </c>
      <c r="Z5218" s="54" t="s">
        <v>68</v>
      </c>
      <c r="AA5218" s="132">
        <v>3.23809523809524E-5</v>
      </c>
      <c r="AJ5218" s="42"/>
      <c r="AM5218" s="42"/>
      <c r="AN5218" s="42"/>
      <c r="AO5218" s="42"/>
      <c r="AP5218" s="42"/>
      <c r="AY5218" s="42"/>
      <c r="AZ5218" s="42"/>
      <c r="BA5218" s="42"/>
      <c r="BB5218" s="42"/>
      <c r="BN5218" s="54" t="s">
        <v>4578</v>
      </c>
      <c r="BO5218" s="58" t="str">
        <f t="shared" si="81"/>
        <v>境内资产</v>
      </c>
      <c r="BP5218" s="58" t="str">
        <f>IF(M5218="",VLOOKUP(D5218,Sheet4!$A$1:$B$92,2,0),VLOOKUP(Q5218,Sheet4!$A$1:$B$92,2,0))</f>
        <v>保险资产管理产品</v>
      </c>
    </row>
    <row r="5219" spans="1:68" s="58" customFormat="1" ht="12.75" customHeight="1">
      <c r="A5219" s="64" t="s">
        <v>2114</v>
      </c>
      <c r="B5219" s="54" t="s">
        <v>2759</v>
      </c>
      <c r="C5219" s="252" t="s">
        <v>5552</v>
      </c>
      <c r="D5219" s="252" t="s">
        <v>678</v>
      </c>
      <c r="E5219" s="54" t="s">
        <v>2760</v>
      </c>
      <c r="F5219" s="54" t="s">
        <v>2759</v>
      </c>
      <c r="G5219" s="129">
        <v>2900</v>
      </c>
      <c r="H5219" s="323">
        <v>871173</v>
      </c>
      <c r="I5219" s="323">
        <v>797674</v>
      </c>
      <c r="J5219" s="54"/>
      <c r="K5219" s="42"/>
      <c r="L5219" s="42" t="s">
        <v>4489</v>
      </c>
      <c r="M5219" s="42" t="s">
        <v>3447</v>
      </c>
      <c r="N5219" s="42" t="s">
        <v>2427</v>
      </c>
      <c r="O5219" s="137" t="s">
        <v>3448</v>
      </c>
      <c r="P5219" s="42" t="s">
        <v>64</v>
      </c>
      <c r="Q5219" s="42" t="s">
        <v>65</v>
      </c>
      <c r="R5219" s="42">
        <v>1</v>
      </c>
      <c r="S5219" s="137" t="s">
        <v>2419</v>
      </c>
      <c r="T5219" s="62">
        <v>701989700</v>
      </c>
      <c r="U5219" s="62">
        <v>681313581.63</v>
      </c>
      <c r="Z5219" s="54" t="s">
        <v>68</v>
      </c>
      <c r="AA5219" s="132">
        <v>1.91993112584273E-5</v>
      </c>
      <c r="AJ5219" s="42"/>
      <c r="AM5219" s="42"/>
      <c r="AN5219" s="42"/>
      <c r="AO5219" s="42"/>
      <c r="AP5219" s="42"/>
      <c r="AY5219" s="42"/>
      <c r="AZ5219" s="42"/>
      <c r="BA5219" s="42"/>
      <c r="BB5219" s="42"/>
      <c r="BN5219" s="54" t="s">
        <v>4578</v>
      </c>
      <c r="BO5219" s="58" t="str">
        <f t="shared" si="81"/>
        <v>境内资产</v>
      </c>
      <c r="BP5219" s="58" t="str">
        <f>IF(M5219="",VLOOKUP(D5219,Sheet4!$A$1:$B$92,2,0),VLOOKUP(Q5219,Sheet4!$A$1:$B$92,2,0))</f>
        <v>保险资产管理产品</v>
      </c>
    </row>
    <row r="5220" spans="1:68" s="58" customFormat="1" ht="12.75" customHeight="1">
      <c r="A5220" s="64" t="s">
        <v>2761</v>
      </c>
      <c r="B5220" s="54" t="s">
        <v>2762</v>
      </c>
      <c r="C5220" s="252" t="s">
        <v>5552</v>
      </c>
      <c r="D5220" s="252" t="s">
        <v>678</v>
      </c>
      <c r="E5220" s="54" t="s">
        <v>2763</v>
      </c>
      <c r="F5220" s="54" t="s">
        <v>2762</v>
      </c>
      <c r="G5220" s="129">
        <v>2900</v>
      </c>
      <c r="H5220" s="323">
        <v>139625.44</v>
      </c>
      <c r="I5220" s="323">
        <v>130935</v>
      </c>
      <c r="J5220" s="54"/>
      <c r="K5220" s="42"/>
      <c r="L5220" s="42" t="s">
        <v>4489</v>
      </c>
      <c r="M5220" s="42" t="s">
        <v>3447</v>
      </c>
      <c r="N5220" s="42" t="s">
        <v>2427</v>
      </c>
      <c r="O5220" s="137" t="s">
        <v>3448</v>
      </c>
      <c r="P5220" s="42" t="s">
        <v>64</v>
      </c>
      <c r="Q5220" s="42" t="s">
        <v>65</v>
      </c>
      <c r="R5220" s="42">
        <v>1</v>
      </c>
      <c r="S5220" s="137" t="s">
        <v>2419</v>
      </c>
      <c r="T5220" s="62">
        <v>701989700</v>
      </c>
      <c r="U5220" s="62">
        <v>681313581.63</v>
      </c>
      <c r="Z5220" s="54" t="s">
        <v>68</v>
      </c>
      <c r="AA5220" s="132">
        <v>1.8532959763580901E-5</v>
      </c>
      <c r="AJ5220" s="42"/>
      <c r="AM5220" s="42"/>
      <c r="AN5220" s="42"/>
      <c r="AO5220" s="42"/>
      <c r="AP5220" s="42"/>
      <c r="AY5220" s="42"/>
      <c r="AZ5220" s="42"/>
      <c r="BA5220" s="42"/>
      <c r="BB5220" s="42"/>
      <c r="BN5220" s="54" t="s">
        <v>4578</v>
      </c>
      <c r="BO5220" s="58" t="str">
        <f t="shared" si="81"/>
        <v>境内资产</v>
      </c>
      <c r="BP5220" s="58" t="str">
        <f>IF(M5220="",VLOOKUP(D5220,Sheet4!$A$1:$B$92,2,0),VLOOKUP(Q5220,Sheet4!$A$1:$B$92,2,0))</f>
        <v>保险资产管理产品</v>
      </c>
    </row>
    <row r="5221" spans="1:68" s="58" customFormat="1" ht="12.75" customHeight="1">
      <c r="A5221" s="64" t="s">
        <v>2764</v>
      </c>
      <c r="B5221" s="54" t="s">
        <v>2765</v>
      </c>
      <c r="C5221" s="252" t="s">
        <v>5552</v>
      </c>
      <c r="D5221" s="252" t="s">
        <v>678</v>
      </c>
      <c r="E5221" s="54" t="s">
        <v>2766</v>
      </c>
      <c r="F5221" s="54" t="s">
        <v>2765</v>
      </c>
      <c r="G5221" s="129">
        <v>8300</v>
      </c>
      <c r="H5221" s="323">
        <v>428052</v>
      </c>
      <c r="I5221" s="323">
        <v>391096</v>
      </c>
      <c r="J5221" s="54"/>
      <c r="K5221" s="42"/>
      <c r="L5221" s="42" t="s">
        <v>4489</v>
      </c>
      <c r="M5221" s="42" t="s">
        <v>3447</v>
      </c>
      <c r="N5221" s="42" t="s">
        <v>2427</v>
      </c>
      <c r="O5221" s="137" t="s">
        <v>3448</v>
      </c>
      <c r="P5221" s="42" t="s">
        <v>64</v>
      </c>
      <c r="Q5221" s="42" t="s">
        <v>65</v>
      </c>
      <c r="R5221" s="42">
        <v>1</v>
      </c>
      <c r="S5221" s="137" t="s">
        <v>2419</v>
      </c>
      <c r="T5221" s="62">
        <v>701989700</v>
      </c>
      <c r="U5221" s="62">
        <v>681313581.63</v>
      </c>
      <c r="Z5221" s="54" t="s">
        <v>68</v>
      </c>
      <c r="AA5221" s="132">
        <v>1.8298097297304501E-5</v>
      </c>
      <c r="AJ5221" s="42"/>
      <c r="AM5221" s="42"/>
      <c r="AN5221" s="42"/>
      <c r="AO5221" s="42"/>
      <c r="AP5221" s="42"/>
      <c r="AY5221" s="42"/>
      <c r="AZ5221" s="42"/>
      <c r="BA5221" s="42"/>
      <c r="BB5221" s="42"/>
      <c r="BN5221" s="54" t="s">
        <v>4578</v>
      </c>
      <c r="BO5221" s="58" t="str">
        <f t="shared" si="81"/>
        <v>境内资产</v>
      </c>
      <c r="BP5221" s="58" t="str">
        <f>IF(M5221="",VLOOKUP(D5221,Sheet4!$A$1:$B$92,2,0),VLOOKUP(Q5221,Sheet4!$A$1:$B$92,2,0))</f>
        <v>保险资产管理产品</v>
      </c>
    </row>
    <row r="5222" spans="1:68" s="58" customFormat="1" ht="12.75" customHeight="1">
      <c r="A5222" s="64" t="s">
        <v>2767</v>
      </c>
      <c r="B5222" s="54" t="s">
        <v>2768</v>
      </c>
      <c r="C5222" s="252" t="s">
        <v>5552</v>
      </c>
      <c r="D5222" s="252" t="s">
        <v>678</v>
      </c>
      <c r="E5222" s="54" t="s">
        <v>2769</v>
      </c>
      <c r="F5222" s="54" t="s">
        <v>2768</v>
      </c>
      <c r="G5222" s="129">
        <v>10400</v>
      </c>
      <c r="H5222" s="323">
        <v>503719</v>
      </c>
      <c r="I5222" s="323">
        <v>429104</v>
      </c>
      <c r="J5222" s="54"/>
      <c r="K5222" s="42"/>
      <c r="L5222" s="42" t="s">
        <v>4489</v>
      </c>
      <c r="M5222" s="42" t="s">
        <v>3447</v>
      </c>
      <c r="N5222" s="42" t="s">
        <v>2427</v>
      </c>
      <c r="O5222" s="137" t="s">
        <v>3448</v>
      </c>
      <c r="P5222" s="42" t="s">
        <v>64</v>
      </c>
      <c r="Q5222" s="42" t="s">
        <v>65</v>
      </c>
      <c r="R5222" s="42">
        <v>1</v>
      </c>
      <c r="S5222" s="137" t="s">
        <v>2419</v>
      </c>
      <c r="T5222" s="62">
        <v>701989700</v>
      </c>
      <c r="U5222" s="62">
        <v>681313581.63</v>
      </c>
      <c r="Z5222" s="54" t="s">
        <v>68</v>
      </c>
      <c r="AA5222" s="132">
        <v>4.8622672932578397E-5</v>
      </c>
      <c r="AJ5222" s="42"/>
      <c r="AM5222" s="42"/>
      <c r="AN5222" s="42"/>
      <c r="AO5222" s="42"/>
      <c r="AP5222" s="42"/>
      <c r="AY5222" s="42"/>
      <c r="AZ5222" s="42"/>
      <c r="BA5222" s="42"/>
      <c r="BB5222" s="42"/>
      <c r="BN5222" s="54" t="s">
        <v>4578</v>
      </c>
      <c r="BO5222" s="58" t="str">
        <f t="shared" si="81"/>
        <v>境内资产</v>
      </c>
      <c r="BP5222" s="58" t="str">
        <f>IF(M5222="",VLOOKUP(D5222,Sheet4!$A$1:$B$92,2,0),VLOOKUP(Q5222,Sheet4!$A$1:$B$92,2,0))</f>
        <v>保险资产管理产品</v>
      </c>
    </row>
    <row r="5223" spans="1:68" s="58" customFormat="1" ht="12.75" customHeight="1">
      <c r="A5223" s="64" t="s">
        <v>2770</v>
      </c>
      <c r="B5223" s="54" t="s">
        <v>2771</v>
      </c>
      <c r="C5223" s="252" t="s">
        <v>5552</v>
      </c>
      <c r="D5223" s="252" t="s">
        <v>678</v>
      </c>
      <c r="E5223" s="54" t="s">
        <v>2772</v>
      </c>
      <c r="F5223" s="54" t="s">
        <v>2771</v>
      </c>
      <c r="G5223" s="129">
        <v>10300</v>
      </c>
      <c r="H5223" s="323">
        <v>282674.92</v>
      </c>
      <c r="I5223" s="323">
        <v>197039</v>
      </c>
      <c r="J5223" s="54"/>
      <c r="K5223" s="42"/>
      <c r="L5223" s="42" t="s">
        <v>4489</v>
      </c>
      <c r="M5223" s="42" t="s">
        <v>3447</v>
      </c>
      <c r="N5223" s="42" t="s">
        <v>2427</v>
      </c>
      <c r="O5223" s="137" t="s">
        <v>3448</v>
      </c>
      <c r="P5223" s="42" t="s">
        <v>64</v>
      </c>
      <c r="Q5223" s="42" t="s">
        <v>65</v>
      </c>
      <c r="R5223" s="42">
        <v>1</v>
      </c>
      <c r="S5223" s="137" t="s">
        <v>2419</v>
      </c>
      <c r="T5223" s="62">
        <v>701989700</v>
      </c>
      <c r="U5223" s="62">
        <v>681313581.63</v>
      </c>
      <c r="Z5223" s="54" t="s">
        <v>68</v>
      </c>
      <c r="AA5223" s="132">
        <v>2.7047389194489801E-5</v>
      </c>
      <c r="AJ5223" s="42"/>
      <c r="AM5223" s="42"/>
      <c r="AN5223" s="42"/>
      <c r="AO5223" s="42"/>
      <c r="AP5223" s="42"/>
      <c r="AY5223" s="42"/>
      <c r="AZ5223" s="42"/>
      <c r="BA5223" s="42"/>
      <c r="BB5223" s="42"/>
      <c r="BN5223" s="54" t="s">
        <v>4578</v>
      </c>
      <c r="BO5223" s="58" t="str">
        <f t="shared" si="81"/>
        <v>境内资产</v>
      </c>
      <c r="BP5223" s="58" t="str">
        <f>IF(M5223="",VLOOKUP(D5223,Sheet4!$A$1:$B$92,2,0),VLOOKUP(Q5223,Sheet4!$A$1:$B$92,2,0))</f>
        <v>保险资产管理产品</v>
      </c>
    </row>
    <row r="5224" spans="1:68" s="58" customFormat="1" ht="12.75" customHeight="1">
      <c r="A5224" s="64" t="s">
        <v>1999</v>
      </c>
      <c r="B5224" s="54" t="s">
        <v>2000</v>
      </c>
      <c r="C5224" s="252" t="s">
        <v>5552</v>
      </c>
      <c r="D5224" s="252" t="s">
        <v>678</v>
      </c>
      <c r="E5224" s="54" t="s">
        <v>2773</v>
      </c>
      <c r="F5224" s="54" t="s">
        <v>2000</v>
      </c>
      <c r="G5224" s="129">
        <v>4700</v>
      </c>
      <c r="H5224" s="323">
        <v>2581800.94</v>
      </c>
      <c r="I5224" s="323">
        <v>1821250</v>
      </c>
      <c r="J5224" s="54"/>
      <c r="K5224" s="42"/>
      <c r="L5224" s="42" t="s">
        <v>4489</v>
      </c>
      <c r="M5224" s="42" t="s">
        <v>3447</v>
      </c>
      <c r="N5224" s="42" t="s">
        <v>2427</v>
      </c>
      <c r="O5224" s="137" t="s">
        <v>3448</v>
      </c>
      <c r="P5224" s="42" t="s">
        <v>64</v>
      </c>
      <c r="Q5224" s="42" t="s">
        <v>65</v>
      </c>
      <c r="R5224" s="42">
        <v>1</v>
      </c>
      <c r="S5224" s="137" t="s">
        <v>2419</v>
      </c>
      <c r="T5224" s="62">
        <v>701989700</v>
      </c>
      <c r="U5224" s="62">
        <v>681313581.63</v>
      </c>
      <c r="Z5224" s="54" t="s">
        <v>280</v>
      </c>
      <c r="AA5224" s="132">
        <v>2.13871614635313E-5</v>
      </c>
      <c r="AJ5224" s="42"/>
      <c r="AM5224" s="42"/>
      <c r="AN5224" s="42"/>
      <c r="AO5224" s="42"/>
      <c r="AP5224" s="42"/>
      <c r="AY5224" s="42"/>
      <c r="AZ5224" s="42"/>
      <c r="BA5224" s="42"/>
      <c r="BB5224" s="42"/>
      <c r="BN5224" s="54" t="s">
        <v>4578</v>
      </c>
      <c r="BO5224" s="58" t="str">
        <f t="shared" si="81"/>
        <v>境内资产</v>
      </c>
      <c r="BP5224" s="58" t="str">
        <f>IF(M5224="",VLOOKUP(D5224,Sheet4!$A$1:$B$92,2,0),VLOOKUP(Q5224,Sheet4!$A$1:$B$92,2,0))</f>
        <v>保险资产管理产品</v>
      </c>
    </row>
    <row r="5225" spans="1:68" s="58" customFormat="1" ht="12.75" customHeight="1">
      <c r="A5225" s="64" t="s">
        <v>2007</v>
      </c>
      <c r="B5225" s="54" t="s">
        <v>2008</v>
      </c>
      <c r="C5225" s="252" t="s">
        <v>5552</v>
      </c>
      <c r="D5225" s="252" t="s">
        <v>678</v>
      </c>
      <c r="E5225" s="54" t="s">
        <v>2774</v>
      </c>
      <c r="F5225" s="54" t="s">
        <v>2008</v>
      </c>
      <c r="G5225" s="129">
        <v>1640</v>
      </c>
      <c r="H5225" s="323">
        <v>522566.69</v>
      </c>
      <c r="I5225" s="323">
        <v>533344.4</v>
      </c>
      <c r="J5225" s="54"/>
      <c r="K5225" s="42"/>
      <c r="L5225" s="42" t="s">
        <v>4489</v>
      </c>
      <c r="M5225" s="42" t="s">
        <v>3447</v>
      </c>
      <c r="N5225" s="42" t="s">
        <v>2427</v>
      </c>
      <c r="O5225" s="137" t="s">
        <v>3448</v>
      </c>
      <c r="P5225" s="42" t="s">
        <v>64</v>
      </c>
      <c r="Q5225" s="42" t="s">
        <v>65</v>
      </c>
      <c r="R5225" s="42">
        <v>1</v>
      </c>
      <c r="S5225" s="137" t="s">
        <v>2419</v>
      </c>
      <c r="T5225" s="62">
        <v>701989700</v>
      </c>
      <c r="U5225" s="62">
        <v>681313581.63</v>
      </c>
      <c r="Z5225" s="54" t="s">
        <v>68</v>
      </c>
      <c r="AA5225" s="132">
        <v>1.2287051677419999E-5</v>
      </c>
      <c r="AJ5225" s="42"/>
      <c r="AM5225" s="42"/>
      <c r="AN5225" s="42"/>
      <c r="AO5225" s="42"/>
      <c r="AP5225" s="42"/>
      <c r="AY5225" s="42"/>
      <c r="AZ5225" s="42"/>
      <c r="BA5225" s="42"/>
      <c r="BB5225" s="42"/>
      <c r="BN5225" s="54" t="s">
        <v>4578</v>
      </c>
      <c r="BO5225" s="58" t="str">
        <f t="shared" si="81"/>
        <v>境内资产</v>
      </c>
      <c r="BP5225" s="58" t="str">
        <f>IF(M5225="",VLOOKUP(D5225,Sheet4!$A$1:$B$92,2,0),VLOOKUP(Q5225,Sheet4!$A$1:$B$92,2,0))</f>
        <v>保险资产管理产品</v>
      </c>
    </row>
    <row r="5226" spans="1:68" s="58" customFormat="1" ht="12.75" customHeight="1">
      <c r="A5226" s="64" t="s">
        <v>2775</v>
      </c>
      <c r="B5226" s="54" t="s">
        <v>2776</v>
      </c>
      <c r="C5226" s="252" t="s">
        <v>5552</v>
      </c>
      <c r="D5226" s="252" t="s">
        <v>678</v>
      </c>
      <c r="E5226" s="54" t="s">
        <v>2777</v>
      </c>
      <c r="F5226" s="54" t="s">
        <v>2776</v>
      </c>
      <c r="G5226" s="129">
        <v>5700</v>
      </c>
      <c r="H5226" s="323">
        <v>698064.95</v>
      </c>
      <c r="I5226" s="323">
        <v>730113</v>
      </c>
      <c r="J5226" s="54"/>
      <c r="K5226" s="42"/>
      <c r="L5226" s="42" t="s">
        <v>4489</v>
      </c>
      <c r="M5226" s="42" t="s">
        <v>3447</v>
      </c>
      <c r="N5226" s="42" t="s">
        <v>2427</v>
      </c>
      <c r="O5226" s="137" t="s">
        <v>3448</v>
      </c>
      <c r="P5226" s="42" t="s">
        <v>64</v>
      </c>
      <c r="Q5226" s="42" t="s">
        <v>65</v>
      </c>
      <c r="R5226" s="42">
        <v>1</v>
      </c>
      <c r="S5226" s="137" t="s">
        <v>2419</v>
      </c>
      <c r="T5226" s="62">
        <v>701989700</v>
      </c>
      <c r="U5226" s="62">
        <v>681313581.63</v>
      </c>
      <c r="Z5226" s="54" t="s">
        <v>280</v>
      </c>
      <c r="AA5226" s="132">
        <v>1.47329938258849E-5</v>
      </c>
      <c r="AJ5226" s="42"/>
      <c r="AM5226" s="42"/>
      <c r="AN5226" s="42"/>
      <c r="AO5226" s="42"/>
      <c r="AP5226" s="42"/>
      <c r="AY5226" s="42"/>
      <c r="AZ5226" s="42"/>
      <c r="BA5226" s="42"/>
      <c r="BB5226" s="42"/>
      <c r="BN5226" s="54" t="s">
        <v>4578</v>
      </c>
      <c r="BO5226" s="58" t="str">
        <f t="shared" si="81"/>
        <v>境内资产</v>
      </c>
      <c r="BP5226" s="58" t="str">
        <f>IF(M5226="",VLOOKUP(D5226,Sheet4!$A$1:$B$92,2,0),VLOOKUP(Q5226,Sheet4!$A$1:$B$92,2,0))</f>
        <v>保险资产管理产品</v>
      </c>
    </row>
    <row r="5227" spans="1:68" s="58" customFormat="1" ht="12.75" customHeight="1">
      <c r="A5227" s="64" t="s">
        <v>1734</v>
      </c>
      <c r="B5227" s="54" t="s">
        <v>1735</v>
      </c>
      <c r="C5227" s="252" t="s">
        <v>5552</v>
      </c>
      <c r="D5227" s="252" t="s">
        <v>678</v>
      </c>
      <c r="E5227" s="54" t="s">
        <v>1736</v>
      </c>
      <c r="F5227" s="54" t="s">
        <v>1735</v>
      </c>
      <c r="G5227" s="54">
        <v>527</v>
      </c>
      <c r="H5227" s="323">
        <v>29285.39</v>
      </c>
      <c r="I5227" s="323">
        <v>13522.82</v>
      </c>
      <c r="J5227" s="54"/>
      <c r="K5227" s="42"/>
      <c r="L5227" s="42" t="s">
        <v>4489</v>
      </c>
      <c r="M5227" s="42" t="s">
        <v>3447</v>
      </c>
      <c r="N5227" s="42" t="s">
        <v>2427</v>
      </c>
      <c r="O5227" s="137" t="s">
        <v>3448</v>
      </c>
      <c r="P5227" s="42" t="s">
        <v>64</v>
      </c>
      <c r="Q5227" s="42" t="s">
        <v>65</v>
      </c>
      <c r="R5227" s="42">
        <v>1</v>
      </c>
      <c r="S5227" s="137" t="s">
        <v>2419</v>
      </c>
      <c r="T5227" s="62">
        <v>701989700</v>
      </c>
      <c r="U5227" s="62">
        <v>681313581.63</v>
      </c>
      <c r="Z5227" s="54" t="s">
        <v>68</v>
      </c>
      <c r="AA5227" s="132">
        <v>3.5822601763023597E-5</v>
      </c>
      <c r="AJ5227" s="42"/>
      <c r="AM5227" s="42"/>
      <c r="AN5227" s="42"/>
      <c r="AO5227" s="42"/>
      <c r="AP5227" s="42"/>
      <c r="AY5227" s="42"/>
      <c r="AZ5227" s="42"/>
      <c r="BA5227" s="42"/>
      <c r="BB5227" s="42"/>
      <c r="BN5227" s="54" t="s">
        <v>4578</v>
      </c>
      <c r="BO5227" s="58" t="str">
        <f t="shared" si="81"/>
        <v>境内资产</v>
      </c>
      <c r="BP5227" s="58" t="str">
        <f>IF(M5227="",VLOOKUP(D5227,Sheet4!$A$1:$B$92,2,0),VLOOKUP(Q5227,Sheet4!$A$1:$B$92,2,0))</f>
        <v>保险资产管理产品</v>
      </c>
    </row>
    <row r="5228" spans="1:68" s="58" customFormat="1" ht="12.75" customHeight="1">
      <c r="A5228" s="64" t="s">
        <v>2778</v>
      </c>
      <c r="B5228" s="54" t="s">
        <v>2779</v>
      </c>
      <c r="C5228" s="252" t="s">
        <v>5552</v>
      </c>
      <c r="D5228" s="252" t="s">
        <v>678</v>
      </c>
      <c r="E5228" s="54" t="s">
        <v>2780</v>
      </c>
      <c r="F5228" s="54" t="s">
        <v>2779</v>
      </c>
      <c r="G5228" s="129">
        <v>5400</v>
      </c>
      <c r="H5228" s="323">
        <v>231356.86</v>
      </c>
      <c r="I5228" s="323">
        <v>153630</v>
      </c>
      <c r="J5228" s="54"/>
      <c r="K5228" s="42"/>
      <c r="L5228" s="42" t="s">
        <v>4489</v>
      </c>
      <c r="M5228" s="42" t="s">
        <v>3447</v>
      </c>
      <c r="N5228" s="42" t="s">
        <v>2427</v>
      </c>
      <c r="O5228" s="137" t="s">
        <v>3448</v>
      </c>
      <c r="P5228" s="42" t="s">
        <v>64</v>
      </c>
      <c r="Q5228" s="42" t="s">
        <v>65</v>
      </c>
      <c r="R5228" s="42">
        <v>1</v>
      </c>
      <c r="S5228" s="137" t="s">
        <v>2419</v>
      </c>
      <c r="T5228" s="62">
        <v>701989700</v>
      </c>
      <c r="U5228" s="62">
        <v>681313581.63</v>
      </c>
      <c r="Z5228" s="54" t="s">
        <v>68</v>
      </c>
      <c r="AA5228" s="132">
        <v>4.257111908641E-5</v>
      </c>
      <c r="AJ5228" s="42"/>
      <c r="AM5228" s="42"/>
      <c r="AN5228" s="42"/>
      <c r="AO5228" s="42"/>
      <c r="AP5228" s="42"/>
      <c r="AY5228" s="42"/>
      <c r="AZ5228" s="42"/>
      <c r="BA5228" s="42"/>
      <c r="BB5228" s="42"/>
      <c r="BN5228" s="54" t="s">
        <v>4578</v>
      </c>
      <c r="BO5228" s="58" t="str">
        <f t="shared" si="81"/>
        <v>境内资产</v>
      </c>
      <c r="BP5228" s="58" t="str">
        <f>IF(M5228="",VLOOKUP(D5228,Sheet4!$A$1:$B$92,2,0),VLOOKUP(Q5228,Sheet4!$A$1:$B$92,2,0))</f>
        <v>保险资产管理产品</v>
      </c>
    </row>
    <row r="5229" spans="1:68" s="58" customFormat="1" ht="12.75" customHeight="1">
      <c r="A5229" s="64" t="s">
        <v>2781</v>
      </c>
      <c r="B5229" s="54" t="s">
        <v>2782</v>
      </c>
      <c r="C5229" s="252" t="s">
        <v>5552</v>
      </c>
      <c r="D5229" s="252" t="s">
        <v>678</v>
      </c>
      <c r="E5229" s="54" t="s">
        <v>2783</v>
      </c>
      <c r="F5229" s="54" t="s">
        <v>2782</v>
      </c>
      <c r="G5229" s="129">
        <v>4600</v>
      </c>
      <c r="H5229" s="323">
        <v>298392.07</v>
      </c>
      <c r="I5229" s="323">
        <v>277748</v>
      </c>
      <c r="J5229" s="54"/>
      <c r="K5229" s="42"/>
      <c r="L5229" s="42" t="s">
        <v>4489</v>
      </c>
      <c r="M5229" s="42" t="s">
        <v>3447</v>
      </c>
      <c r="N5229" s="42" t="s">
        <v>2427</v>
      </c>
      <c r="O5229" s="137" t="s">
        <v>3448</v>
      </c>
      <c r="P5229" s="42" t="s">
        <v>64</v>
      </c>
      <c r="Q5229" s="42" t="s">
        <v>65</v>
      </c>
      <c r="R5229" s="42">
        <v>1</v>
      </c>
      <c r="S5229" s="137" t="s">
        <v>2419</v>
      </c>
      <c r="T5229" s="62">
        <v>701989700</v>
      </c>
      <c r="U5229" s="62">
        <v>681313581.63</v>
      </c>
      <c r="Z5229" s="54" t="s">
        <v>68</v>
      </c>
      <c r="AA5229" s="132">
        <v>4.3888150069521199E-5</v>
      </c>
      <c r="AJ5229" s="42"/>
      <c r="AM5229" s="42"/>
      <c r="AN5229" s="42"/>
      <c r="AO5229" s="42"/>
      <c r="AP5229" s="42"/>
      <c r="AY5229" s="42"/>
      <c r="AZ5229" s="42"/>
      <c r="BA5229" s="42"/>
      <c r="BB5229" s="42"/>
      <c r="BN5229" s="54" t="s">
        <v>4578</v>
      </c>
      <c r="BO5229" s="58" t="str">
        <f t="shared" si="81"/>
        <v>境内资产</v>
      </c>
      <c r="BP5229" s="58" t="str">
        <f>IF(M5229="",VLOOKUP(D5229,Sheet4!$A$1:$B$92,2,0),VLOOKUP(Q5229,Sheet4!$A$1:$B$92,2,0))</f>
        <v>保险资产管理产品</v>
      </c>
    </row>
    <row r="5230" spans="1:68" s="58" customFormat="1" ht="12.75" customHeight="1">
      <c r="A5230" s="64" t="s">
        <v>2784</v>
      </c>
      <c r="B5230" s="54" t="s">
        <v>2785</v>
      </c>
      <c r="C5230" s="252" t="s">
        <v>5552</v>
      </c>
      <c r="D5230" s="252" t="s">
        <v>678</v>
      </c>
      <c r="E5230" s="54" t="s">
        <v>2786</v>
      </c>
      <c r="F5230" s="54" t="s">
        <v>2785</v>
      </c>
      <c r="G5230" s="129">
        <v>1300</v>
      </c>
      <c r="H5230" s="323">
        <v>599595.55000000005</v>
      </c>
      <c r="I5230" s="323">
        <v>651430</v>
      </c>
      <c r="J5230" s="54"/>
      <c r="K5230" s="42"/>
      <c r="L5230" s="42" t="s">
        <v>4489</v>
      </c>
      <c r="M5230" s="42" t="s">
        <v>3447</v>
      </c>
      <c r="N5230" s="42" t="s">
        <v>2427</v>
      </c>
      <c r="O5230" s="137" t="s">
        <v>3448</v>
      </c>
      <c r="P5230" s="42" t="s">
        <v>64</v>
      </c>
      <c r="Q5230" s="42" t="s">
        <v>65</v>
      </c>
      <c r="R5230" s="42">
        <v>1</v>
      </c>
      <c r="S5230" s="137" t="s">
        <v>2419</v>
      </c>
      <c r="T5230" s="62">
        <v>701989700</v>
      </c>
      <c r="U5230" s="62">
        <v>681313581.63</v>
      </c>
      <c r="Z5230" s="54" t="s">
        <v>280</v>
      </c>
      <c r="AA5230" s="132">
        <v>2.01643073569003E-6</v>
      </c>
      <c r="AJ5230" s="42"/>
      <c r="AM5230" s="42"/>
      <c r="AN5230" s="42"/>
      <c r="AO5230" s="42"/>
      <c r="AP5230" s="42"/>
      <c r="AY5230" s="42"/>
      <c r="AZ5230" s="42"/>
      <c r="BA5230" s="42"/>
      <c r="BB5230" s="42"/>
      <c r="BN5230" s="54" t="s">
        <v>4578</v>
      </c>
      <c r="BO5230" s="58" t="str">
        <f t="shared" si="81"/>
        <v>境内资产</v>
      </c>
      <c r="BP5230" s="58" t="str">
        <f>IF(M5230="",VLOOKUP(D5230,Sheet4!$A$1:$B$92,2,0),VLOOKUP(Q5230,Sheet4!$A$1:$B$92,2,0))</f>
        <v>保险资产管理产品</v>
      </c>
    </row>
    <row r="5231" spans="1:68" s="58" customFormat="1" ht="12.75" customHeight="1">
      <c r="A5231" s="64" t="s">
        <v>2787</v>
      </c>
      <c r="B5231" s="54" t="s">
        <v>2788</v>
      </c>
      <c r="C5231" s="252" t="s">
        <v>5552</v>
      </c>
      <c r="D5231" s="252" t="s">
        <v>678</v>
      </c>
      <c r="E5231" s="54" t="s">
        <v>2789</v>
      </c>
      <c r="F5231" s="54" t="s">
        <v>2788</v>
      </c>
      <c r="G5231" s="129">
        <v>5500</v>
      </c>
      <c r="H5231" s="323">
        <v>322030</v>
      </c>
      <c r="I5231" s="323">
        <v>341495</v>
      </c>
      <c r="J5231" s="54"/>
      <c r="K5231" s="42"/>
      <c r="L5231" s="42" t="s">
        <v>4489</v>
      </c>
      <c r="M5231" s="42" t="s">
        <v>3447</v>
      </c>
      <c r="N5231" s="42" t="s">
        <v>2427</v>
      </c>
      <c r="O5231" s="137" t="s">
        <v>3448</v>
      </c>
      <c r="P5231" s="42" t="s">
        <v>64</v>
      </c>
      <c r="Q5231" s="42" t="s">
        <v>65</v>
      </c>
      <c r="R5231" s="42">
        <v>1</v>
      </c>
      <c r="S5231" s="137" t="s">
        <v>2419</v>
      </c>
      <c r="T5231" s="62">
        <v>701989700</v>
      </c>
      <c r="U5231" s="62">
        <v>681313581.63</v>
      </c>
      <c r="Z5231" s="54" t="s">
        <v>68</v>
      </c>
      <c r="AA5231" s="132">
        <v>9.4803775578860707E-6</v>
      </c>
      <c r="AJ5231" s="42"/>
      <c r="AM5231" s="42"/>
      <c r="AN5231" s="42"/>
      <c r="AO5231" s="42"/>
      <c r="AP5231" s="42"/>
      <c r="AY5231" s="42"/>
      <c r="AZ5231" s="42"/>
      <c r="BA5231" s="42"/>
      <c r="BB5231" s="42"/>
      <c r="BN5231" s="54" t="s">
        <v>4578</v>
      </c>
      <c r="BO5231" s="58" t="str">
        <f t="shared" si="81"/>
        <v>境内资产</v>
      </c>
      <c r="BP5231" s="58" t="str">
        <f>IF(M5231="",VLOOKUP(D5231,Sheet4!$A$1:$B$92,2,0),VLOOKUP(Q5231,Sheet4!$A$1:$B$92,2,0))</f>
        <v>保险资产管理产品</v>
      </c>
    </row>
    <row r="5232" spans="1:68" s="58" customFormat="1" ht="12.75" customHeight="1">
      <c r="A5232" s="64" t="s">
        <v>2790</v>
      </c>
      <c r="B5232" s="54" t="s">
        <v>2239</v>
      </c>
      <c r="C5232" s="252" t="s">
        <v>5552</v>
      </c>
      <c r="D5232" s="252" t="s">
        <v>678</v>
      </c>
      <c r="E5232" s="54" t="s">
        <v>2791</v>
      </c>
      <c r="F5232" s="54" t="s">
        <v>2239</v>
      </c>
      <c r="G5232" s="54">
        <v>294</v>
      </c>
      <c r="H5232" s="323">
        <v>10731</v>
      </c>
      <c r="I5232" s="323">
        <v>7285.32</v>
      </c>
      <c r="J5232" s="54"/>
      <c r="K5232" s="42"/>
      <c r="L5232" s="42" t="s">
        <v>4489</v>
      </c>
      <c r="M5232" s="42" t="s">
        <v>3447</v>
      </c>
      <c r="N5232" s="42" t="s">
        <v>2427</v>
      </c>
      <c r="O5232" s="137" t="s">
        <v>3448</v>
      </c>
      <c r="P5232" s="42" t="s">
        <v>64</v>
      </c>
      <c r="Q5232" s="42" t="s">
        <v>65</v>
      </c>
      <c r="R5232" s="42">
        <v>1</v>
      </c>
      <c r="S5232" s="137" t="s">
        <v>2419</v>
      </c>
      <c r="T5232" s="62">
        <v>701989700</v>
      </c>
      <c r="U5232" s="62">
        <v>681313581.63</v>
      </c>
      <c r="Z5232" s="54" t="s">
        <v>68</v>
      </c>
      <c r="AA5232" s="132">
        <v>7.1772404597846998E-6</v>
      </c>
      <c r="AJ5232" s="42"/>
      <c r="AM5232" s="42"/>
      <c r="AN5232" s="42"/>
      <c r="AO5232" s="42"/>
      <c r="AP5232" s="42"/>
      <c r="AY5232" s="42"/>
      <c r="AZ5232" s="42"/>
      <c r="BA5232" s="42"/>
      <c r="BB5232" s="42"/>
      <c r="BN5232" s="54" t="s">
        <v>4578</v>
      </c>
      <c r="BO5232" s="58" t="str">
        <f t="shared" si="81"/>
        <v>境内资产</v>
      </c>
      <c r="BP5232" s="58" t="str">
        <f>IF(M5232="",VLOOKUP(D5232,Sheet4!$A$1:$B$92,2,0),VLOOKUP(Q5232,Sheet4!$A$1:$B$92,2,0))</f>
        <v>保险资产管理产品</v>
      </c>
    </row>
    <row r="5233" spans="1:68" s="58" customFormat="1" ht="12.75" customHeight="1">
      <c r="A5233" s="64" t="s">
        <v>1737</v>
      </c>
      <c r="B5233" s="54" t="s">
        <v>1738</v>
      </c>
      <c r="C5233" s="252" t="s">
        <v>5552</v>
      </c>
      <c r="D5233" s="252" t="s">
        <v>678</v>
      </c>
      <c r="E5233" s="54" t="s">
        <v>1739</v>
      </c>
      <c r="F5233" s="54" t="s">
        <v>1738</v>
      </c>
      <c r="G5233" s="54">
        <v>178</v>
      </c>
      <c r="H5233" s="323">
        <v>6463.18</v>
      </c>
      <c r="I5233" s="323">
        <v>3755.8</v>
      </c>
      <c r="J5233" s="54"/>
      <c r="K5233" s="42"/>
      <c r="L5233" s="42" t="s">
        <v>4489</v>
      </c>
      <c r="M5233" s="42" t="s">
        <v>3447</v>
      </c>
      <c r="N5233" s="42" t="s">
        <v>2427</v>
      </c>
      <c r="O5233" s="137" t="s">
        <v>3448</v>
      </c>
      <c r="P5233" s="42" t="s">
        <v>64</v>
      </c>
      <c r="Q5233" s="42" t="s">
        <v>65</v>
      </c>
      <c r="R5233" s="42">
        <v>1</v>
      </c>
      <c r="S5233" s="137" t="s">
        <v>2419</v>
      </c>
      <c r="T5233" s="62">
        <v>701989700</v>
      </c>
      <c r="U5233" s="62">
        <v>681313581.63</v>
      </c>
      <c r="Z5233" s="54" t="s">
        <v>68</v>
      </c>
      <c r="AA5233" s="132">
        <v>2.7205286180174602E-6</v>
      </c>
      <c r="AJ5233" s="42"/>
      <c r="AM5233" s="42"/>
      <c r="AN5233" s="42"/>
      <c r="AO5233" s="42"/>
      <c r="AP5233" s="42"/>
      <c r="AY5233" s="42"/>
      <c r="AZ5233" s="42"/>
      <c r="BA5233" s="42"/>
      <c r="BB5233" s="42"/>
      <c r="BN5233" s="54" t="s">
        <v>4578</v>
      </c>
      <c r="BO5233" s="58" t="str">
        <f t="shared" si="81"/>
        <v>境内资产</v>
      </c>
      <c r="BP5233" s="58" t="str">
        <f>IF(M5233="",VLOOKUP(D5233,Sheet4!$A$1:$B$92,2,0),VLOOKUP(Q5233,Sheet4!$A$1:$B$92,2,0))</f>
        <v>保险资产管理产品</v>
      </c>
    </row>
    <row r="5234" spans="1:68" s="58" customFormat="1" ht="12.75" customHeight="1">
      <c r="A5234" s="64" t="s">
        <v>1740</v>
      </c>
      <c r="B5234" s="54" t="s">
        <v>1741</v>
      </c>
      <c r="C5234" s="252" t="s">
        <v>5552</v>
      </c>
      <c r="D5234" s="252" t="s">
        <v>678</v>
      </c>
      <c r="E5234" s="54" t="s">
        <v>1742</v>
      </c>
      <c r="F5234" s="54" t="s">
        <v>1741</v>
      </c>
      <c r="G5234" s="54">
        <v>220</v>
      </c>
      <c r="H5234" s="323">
        <v>12777.6</v>
      </c>
      <c r="I5234" s="323">
        <v>7035.6</v>
      </c>
      <c r="J5234" s="54"/>
      <c r="K5234" s="42"/>
      <c r="L5234" s="42" t="s">
        <v>4489</v>
      </c>
      <c r="M5234" s="42" t="s">
        <v>3447</v>
      </c>
      <c r="N5234" s="42" t="s">
        <v>2427</v>
      </c>
      <c r="O5234" s="137" t="s">
        <v>3448</v>
      </c>
      <c r="P5234" s="42" t="s">
        <v>64</v>
      </c>
      <c r="Q5234" s="42" t="s">
        <v>65</v>
      </c>
      <c r="R5234" s="42">
        <v>1</v>
      </c>
      <c r="S5234" s="137" t="s">
        <v>2419</v>
      </c>
      <c r="T5234" s="62">
        <v>701989700</v>
      </c>
      <c r="U5234" s="62">
        <v>681313581.63</v>
      </c>
      <c r="Z5234" s="54" t="s">
        <v>68</v>
      </c>
      <c r="AA5234" s="132">
        <v>5.2977138598790002E-5</v>
      </c>
      <c r="AJ5234" s="42"/>
      <c r="AM5234" s="42"/>
      <c r="AN5234" s="42"/>
      <c r="AO5234" s="42"/>
      <c r="AP5234" s="42"/>
      <c r="AY5234" s="42"/>
      <c r="AZ5234" s="42"/>
      <c r="BA5234" s="42"/>
      <c r="BB5234" s="42"/>
      <c r="BN5234" s="54" t="s">
        <v>4578</v>
      </c>
      <c r="BO5234" s="58" t="str">
        <f t="shared" si="81"/>
        <v>境内资产</v>
      </c>
      <c r="BP5234" s="58" t="str">
        <f>IF(M5234="",VLOOKUP(D5234,Sheet4!$A$1:$B$92,2,0),VLOOKUP(Q5234,Sheet4!$A$1:$B$92,2,0))</f>
        <v>保险资产管理产品</v>
      </c>
    </row>
    <row r="5235" spans="1:68" s="58" customFormat="1" ht="12.75" customHeight="1">
      <c r="A5235" s="64" t="s">
        <v>1743</v>
      </c>
      <c r="B5235" s="54" t="s">
        <v>1744</v>
      </c>
      <c r="C5235" s="252" t="s">
        <v>5552</v>
      </c>
      <c r="D5235" s="252" t="s">
        <v>678</v>
      </c>
      <c r="E5235" s="54" t="s">
        <v>1745</v>
      </c>
      <c r="F5235" s="54" t="s">
        <v>1744</v>
      </c>
      <c r="G5235" s="54">
        <v>204</v>
      </c>
      <c r="H5235" s="323">
        <v>16238.4</v>
      </c>
      <c r="I5235" s="323">
        <v>11756.52</v>
      </c>
      <c r="J5235" s="54"/>
      <c r="K5235" s="42"/>
      <c r="L5235" s="42" t="s">
        <v>4489</v>
      </c>
      <c r="M5235" s="42" t="s">
        <v>3447</v>
      </c>
      <c r="N5235" s="42" t="s">
        <v>2427</v>
      </c>
      <c r="O5235" s="137" t="s">
        <v>3448</v>
      </c>
      <c r="P5235" s="42" t="s">
        <v>64</v>
      </c>
      <c r="Q5235" s="42" t="s">
        <v>65</v>
      </c>
      <c r="R5235" s="42">
        <v>1</v>
      </c>
      <c r="S5235" s="137" t="s">
        <v>2419</v>
      </c>
      <c r="T5235" s="62">
        <v>701989700</v>
      </c>
      <c r="U5235" s="62">
        <v>681313581.63</v>
      </c>
      <c r="Z5235" s="54" t="s">
        <v>68</v>
      </c>
      <c r="AA5235" s="132">
        <v>1.14997125071873E-5</v>
      </c>
      <c r="AJ5235" s="42"/>
      <c r="AM5235" s="42"/>
      <c r="AN5235" s="42"/>
      <c r="AO5235" s="42"/>
      <c r="AP5235" s="42"/>
      <c r="AY5235" s="42"/>
      <c r="AZ5235" s="42"/>
      <c r="BA5235" s="42"/>
      <c r="BB5235" s="42"/>
      <c r="BN5235" s="54" t="s">
        <v>4578</v>
      </c>
      <c r="BO5235" s="58" t="str">
        <f t="shared" si="81"/>
        <v>境内资产</v>
      </c>
      <c r="BP5235" s="58" t="str">
        <f>IF(M5235="",VLOOKUP(D5235,Sheet4!$A$1:$B$92,2,0),VLOOKUP(Q5235,Sheet4!$A$1:$B$92,2,0))</f>
        <v>保险资产管理产品</v>
      </c>
    </row>
    <row r="5236" spans="1:68" s="58" customFormat="1" ht="12.75" customHeight="1">
      <c r="A5236" s="64" t="s">
        <v>2011</v>
      </c>
      <c r="B5236" s="54" t="s">
        <v>2012</v>
      </c>
      <c r="C5236" s="252" t="s">
        <v>5552</v>
      </c>
      <c r="D5236" s="252" t="s">
        <v>678</v>
      </c>
      <c r="E5236" s="54" t="s">
        <v>2792</v>
      </c>
      <c r="F5236" s="54" t="s">
        <v>2012</v>
      </c>
      <c r="G5236" s="54">
        <v>304</v>
      </c>
      <c r="H5236" s="323">
        <v>8454.24</v>
      </c>
      <c r="I5236" s="323">
        <v>5812.48</v>
      </c>
      <c r="J5236" s="54"/>
      <c r="K5236" s="42"/>
      <c r="L5236" s="42" t="s">
        <v>4489</v>
      </c>
      <c r="M5236" s="42" t="s">
        <v>3447</v>
      </c>
      <c r="N5236" s="42" t="s">
        <v>2427</v>
      </c>
      <c r="O5236" s="137" t="s">
        <v>3448</v>
      </c>
      <c r="P5236" s="42" t="s">
        <v>64</v>
      </c>
      <c r="Q5236" s="42" t="s">
        <v>65</v>
      </c>
      <c r="R5236" s="42">
        <v>1</v>
      </c>
      <c r="S5236" s="137" t="s">
        <v>2419</v>
      </c>
      <c r="T5236" s="62">
        <v>701989700</v>
      </c>
      <c r="U5236" s="62">
        <v>681313581.63</v>
      </c>
      <c r="Z5236" s="54" t="s">
        <v>68</v>
      </c>
      <c r="AA5236" s="132">
        <v>6.00850434461083E-6</v>
      </c>
      <c r="AJ5236" s="42"/>
      <c r="AM5236" s="42"/>
      <c r="AN5236" s="42"/>
      <c r="AO5236" s="42"/>
      <c r="AP5236" s="42"/>
      <c r="AY5236" s="42"/>
      <c r="AZ5236" s="42"/>
      <c r="BA5236" s="42"/>
      <c r="BB5236" s="42"/>
      <c r="BN5236" s="54" t="s">
        <v>4578</v>
      </c>
      <c r="BO5236" s="58" t="str">
        <f t="shared" si="81"/>
        <v>境内资产</v>
      </c>
      <c r="BP5236" s="58" t="str">
        <f>IF(M5236="",VLOOKUP(D5236,Sheet4!$A$1:$B$92,2,0),VLOOKUP(Q5236,Sheet4!$A$1:$B$92,2,0))</f>
        <v>保险资产管理产品</v>
      </c>
    </row>
    <row r="5237" spans="1:68" s="58" customFormat="1" ht="12.75" customHeight="1">
      <c r="A5237" s="64" t="s">
        <v>2013</v>
      </c>
      <c r="B5237" s="54" t="s">
        <v>2014</v>
      </c>
      <c r="C5237" s="252" t="s">
        <v>5552</v>
      </c>
      <c r="D5237" s="252" t="s">
        <v>678</v>
      </c>
      <c r="E5237" s="54" t="s">
        <v>2793</v>
      </c>
      <c r="F5237" s="54" t="s">
        <v>2014</v>
      </c>
      <c r="G5237" s="54">
        <v>154</v>
      </c>
      <c r="H5237" s="323">
        <v>4144.1400000000003</v>
      </c>
      <c r="I5237" s="323">
        <v>4496.8</v>
      </c>
      <c r="J5237" s="54"/>
      <c r="K5237" s="42"/>
      <c r="L5237" s="42" t="s">
        <v>4489</v>
      </c>
      <c r="M5237" s="42" t="s">
        <v>3447</v>
      </c>
      <c r="N5237" s="42" t="s">
        <v>2427</v>
      </c>
      <c r="O5237" s="137" t="s">
        <v>3448</v>
      </c>
      <c r="P5237" s="42" t="s">
        <v>64</v>
      </c>
      <c r="Q5237" s="42" t="s">
        <v>65</v>
      </c>
      <c r="R5237" s="42">
        <v>1</v>
      </c>
      <c r="S5237" s="137" t="s">
        <v>2419</v>
      </c>
      <c r="T5237" s="62">
        <v>701989700</v>
      </c>
      <c r="U5237" s="62">
        <v>681313581.63</v>
      </c>
      <c r="Z5237" s="54" t="s">
        <v>68</v>
      </c>
      <c r="AA5237" s="132">
        <v>5.0882016630093297E-5</v>
      </c>
      <c r="AJ5237" s="42"/>
      <c r="AM5237" s="42"/>
      <c r="AN5237" s="42"/>
      <c r="AO5237" s="42"/>
      <c r="AP5237" s="42"/>
      <c r="AY5237" s="42"/>
      <c r="AZ5237" s="42"/>
      <c r="BA5237" s="42"/>
      <c r="BB5237" s="42"/>
      <c r="BN5237" s="54" t="s">
        <v>4578</v>
      </c>
      <c r="BO5237" s="58" t="str">
        <f t="shared" si="81"/>
        <v>境内资产</v>
      </c>
      <c r="BP5237" s="58" t="str">
        <f>IF(M5237="",VLOOKUP(D5237,Sheet4!$A$1:$B$92,2,0),VLOOKUP(Q5237,Sheet4!$A$1:$B$92,2,0))</f>
        <v>保险资产管理产品</v>
      </c>
    </row>
    <row r="5238" spans="1:68" s="58" customFormat="1" ht="12.75" customHeight="1">
      <c r="A5238" s="64" t="s">
        <v>2015</v>
      </c>
      <c r="B5238" s="54" t="s">
        <v>2016</v>
      </c>
      <c r="C5238" s="252" t="s">
        <v>5552</v>
      </c>
      <c r="D5238" s="252" t="s">
        <v>678</v>
      </c>
      <c r="E5238" s="54" t="s">
        <v>2794</v>
      </c>
      <c r="F5238" s="54" t="s">
        <v>2016</v>
      </c>
      <c r="G5238" s="54">
        <v>362</v>
      </c>
      <c r="H5238" s="323">
        <v>14436.56</v>
      </c>
      <c r="I5238" s="323">
        <v>8858.14</v>
      </c>
      <c r="J5238" s="54"/>
      <c r="K5238" s="42"/>
      <c r="L5238" s="42" t="s">
        <v>4489</v>
      </c>
      <c r="M5238" s="42" t="s">
        <v>3447</v>
      </c>
      <c r="N5238" s="42" t="s">
        <v>2427</v>
      </c>
      <c r="O5238" s="137" t="s">
        <v>3448</v>
      </c>
      <c r="P5238" s="42" t="s">
        <v>64</v>
      </c>
      <c r="Q5238" s="42" t="s">
        <v>65</v>
      </c>
      <c r="R5238" s="42">
        <v>1</v>
      </c>
      <c r="S5238" s="137" t="s">
        <v>2419</v>
      </c>
      <c r="T5238" s="62">
        <v>701989700</v>
      </c>
      <c r="U5238" s="62">
        <v>681313581.63</v>
      </c>
      <c r="Z5238" s="54" t="s">
        <v>68</v>
      </c>
      <c r="AA5238" s="132">
        <v>1.8375E-6</v>
      </c>
      <c r="AJ5238" s="42"/>
      <c r="AM5238" s="42"/>
      <c r="AN5238" s="42"/>
      <c r="AO5238" s="42"/>
      <c r="AP5238" s="42"/>
      <c r="AY5238" s="42"/>
      <c r="AZ5238" s="42"/>
      <c r="BA5238" s="42"/>
      <c r="BB5238" s="42"/>
      <c r="BN5238" s="54" t="s">
        <v>4578</v>
      </c>
      <c r="BO5238" s="58" t="str">
        <f t="shared" si="81"/>
        <v>境内资产</v>
      </c>
      <c r="BP5238" s="58" t="str">
        <f>IF(M5238="",VLOOKUP(D5238,Sheet4!$A$1:$B$92,2,0),VLOOKUP(Q5238,Sheet4!$A$1:$B$92,2,0))</f>
        <v>保险资产管理产品</v>
      </c>
    </row>
    <row r="5239" spans="1:68" s="58" customFormat="1" ht="12.75" customHeight="1">
      <c r="A5239" s="64" t="s">
        <v>1746</v>
      </c>
      <c r="B5239" s="54" t="s">
        <v>1747</v>
      </c>
      <c r="C5239" s="252" t="s">
        <v>5552</v>
      </c>
      <c r="D5239" s="252" t="s">
        <v>678</v>
      </c>
      <c r="E5239" s="54" t="s">
        <v>1748</v>
      </c>
      <c r="F5239" s="54" t="s">
        <v>1747</v>
      </c>
      <c r="G5239" s="54">
        <v>141</v>
      </c>
      <c r="H5239" s="323">
        <v>5992.5</v>
      </c>
      <c r="I5239" s="323">
        <v>4764.3900000000003</v>
      </c>
      <c r="J5239" s="54"/>
      <c r="K5239" s="42"/>
      <c r="L5239" s="42" t="s">
        <v>4489</v>
      </c>
      <c r="M5239" s="42" t="s">
        <v>3447</v>
      </c>
      <c r="N5239" s="42" t="s">
        <v>2427</v>
      </c>
      <c r="O5239" s="137" t="s">
        <v>3448</v>
      </c>
      <c r="P5239" s="42" t="s">
        <v>64</v>
      </c>
      <c r="Q5239" s="42" t="s">
        <v>65</v>
      </c>
      <c r="R5239" s="42">
        <v>1</v>
      </c>
      <c r="S5239" s="137" t="s">
        <v>2419</v>
      </c>
      <c r="T5239" s="62">
        <v>701989700</v>
      </c>
      <c r="U5239" s="62">
        <v>681313581.63</v>
      </c>
      <c r="Z5239" s="54" t="s">
        <v>68</v>
      </c>
      <c r="AA5239" s="132">
        <v>1.334999993325E-6</v>
      </c>
      <c r="AJ5239" s="42"/>
      <c r="AM5239" s="42"/>
      <c r="AN5239" s="42"/>
      <c r="AO5239" s="42"/>
      <c r="AP5239" s="42"/>
      <c r="AY5239" s="42"/>
      <c r="AZ5239" s="42"/>
      <c r="BA5239" s="42"/>
      <c r="BB5239" s="42"/>
      <c r="BN5239" s="54" t="s">
        <v>4578</v>
      </c>
      <c r="BO5239" s="58" t="str">
        <f t="shared" si="81"/>
        <v>境内资产</v>
      </c>
      <c r="BP5239" s="58" t="str">
        <f>IF(M5239="",VLOOKUP(D5239,Sheet4!$A$1:$B$92,2,0),VLOOKUP(Q5239,Sheet4!$A$1:$B$92,2,0))</f>
        <v>保险资产管理产品</v>
      </c>
    </row>
    <row r="5240" spans="1:68" s="58" customFormat="1" ht="12.75" customHeight="1">
      <c r="A5240" s="64" t="s">
        <v>1606</v>
      </c>
      <c r="B5240" s="54" t="s">
        <v>1607</v>
      </c>
      <c r="C5240" s="252" t="s">
        <v>5552</v>
      </c>
      <c r="D5240" s="252" t="s">
        <v>678</v>
      </c>
      <c r="E5240" s="54" t="s">
        <v>1608</v>
      </c>
      <c r="F5240" s="54" t="s">
        <v>1607</v>
      </c>
      <c r="G5240" s="54">
        <v>721</v>
      </c>
      <c r="H5240" s="323">
        <v>25098.01</v>
      </c>
      <c r="I5240" s="323">
        <v>17477.04</v>
      </c>
      <c r="J5240" s="54"/>
      <c r="K5240" s="42"/>
      <c r="L5240" s="42" t="s">
        <v>4489</v>
      </c>
      <c r="M5240" s="42" t="s">
        <v>3447</v>
      </c>
      <c r="N5240" s="42" t="s">
        <v>2427</v>
      </c>
      <c r="O5240" s="137" t="s">
        <v>3448</v>
      </c>
      <c r="P5240" s="42" t="s">
        <v>64</v>
      </c>
      <c r="Q5240" s="42" t="s">
        <v>65</v>
      </c>
      <c r="R5240" s="42">
        <v>1</v>
      </c>
      <c r="S5240" s="137" t="s">
        <v>2419</v>
      </c>
      <c r="T5240" s="62">
        <v>701989700</v>
      </c>
      <c r="U5240" s="62">
        <v>681313581.63</v>
      </c>
      <c r="Z5240" s="54" t="s">
        <v>68</v>
      </c>
      <c r="AA5240" s="132">
        <v>1.6336633622929099E-6</v>
      </c>
      <c r="AJ5240" s="42"/>
      <c r="AM5240" s="42"/>
      <c r="AN5240" s="42"/>
      <c r="AO5240" s="42"/>
      <c r="AP5240" s="42"/>
      <c r="AY5240" s="42"/>
      <c r="AZ5240" s="42"/>
      <c r="BA5240" s="42"/>
      <c r="BB5240" s="42"/>
      <c r="BN5240" s="54" t="s">
        <v>4578</v>
      </c>
      <c r="BO5240" s="58" t="str">
        <f t="shared" si="81"/>
        <v>境内资产</v>
      </c>
      <c r="BP5240" s="58" t="str">
        <f>IF(M5240="",VLOOKUP(D5240,Sheet4!$A$1:$B$92,2,0),VLOOKUP(Q5240,Sheet4!$A$1:$B$92,2,0))</f>
        <v>保险资产管理产品</v>
      </c>
    </row>
    <row r="5241" spans="1:68" s="58" customFormat="1" ht="12.75" customHeight="1">
      <c r="A5241" s="64" t="s">
        <v>1749</v>
      </c>
      <c r="B5241" s="54" t="s">
        <v>1750</v>
      </c>
      <c r="C5241" s="252" t="s">
        <v>5552</v>
      </c>
      <c r="D5241" s="252" t="s">
        <v>678</v>
      </c>
      <c r="E5241" s="54" t="s">
        <v>1751</v>
      </c>
      <c r="F5241" s="54" t="s">
        <v>1750</v>
      </c>
      <c r="G5241" s="54">
        <v>91</v>
      </c>
      <c r="H5241" s="323">
        <v>5742.1</v>
      </c>
      <c r="I5241" s="323">
        <v>3306.03</v>
      </c>
      <c r="J5241" s="54"/>
      <c r="K5241" s="42"/>
      <c r="L5241" s="42" t="s">
        <v>4489</v>
      </c>
      <c r="M5241" s="42" t="s">
        <v>3447</v>
      </c>
      <c r="N5241" s="42" t="s">
        <v>2427</v>
      </c>
      <c r="O5241" s="137" t="s">
        <v>3448</v>
      </c>
      <c r="P5241" s="42" t="s">
        <v>64</v>
      </c>
      <c r="Q5241" s="42" t="s">
        <v>65</v>
      </c>
      <c r="R5241" s="42">
        <v>1</v>
      </c>
      <c r="S5241" s="137" t="s">
        <v>2419</v>
      </c>
      <c r="T5241" s="62">
        <v>701989700</v>
      </c>
      <c r="U5241" s="62">
        <v>681313581.63</v>
      </c>
      <c r="Z5241" s="54" t="s">
        <v>68</v>
      </c>
      <c r="AA5241" s="132">
        <v>1.88597842253936E-6</v>
      </c>
      <c r="AJ5241" s="42"/>
      <c r="AM5241" s="42"/>
      <c r="AN5241" s="42"/>
      <c r="AO5241" s="42"/>
      <c r="AP5241" s="42"/>
      <c r="AY5241" s="42"/>
      <c r="AZ5241" s="42"/>
      <c r="BA5241" s="42"/>
      <c r="BB5241" s="42"/>
      <c r="BN5241" s="54" t="s">
        <v>4578</v>
      </c>
      <c r="BO5241" s="58" t="str">
        <f t="shared" si="81"/>
        <v>境内资产</v>
      </c>
      <c r="BP5241" s="58" t="str">
        <f>IF(M5241="",VLOOKUP(D5241,Sheet4!$A$1:$B$92,2,0),VLOOKUP(Q5241,Sheet4!$A$1:$B$92,2,0))</f>
        <v>保险资产管理产品</v>
      </c>
    </row>
    <row r="5242" spans="1:68" s="58" customFormat="1" ht="12.75" customHeight="1">
      <c r="A5242" s="64" t="s">
        <v>2019</v>
      </c>
      <c r="B5242" s="54" t="s">
        <v>2020</v>
      </c>
      <c r="C5242" s="252" t="s">
        <v>5552</v>
      </c>
      <c r="D5242" s="252" t="s">
        <v>678</v>
      </c>
      <c r="E5242" s="54" t="s">
        <v>2795</v>
      </c>
      <c r="F5242" s="54" t="s">
        <v>2020</v>
      </c>
      <c r="G5242" s="54">
        <v>134</v>
      </c>
      <c r="H5242" s="323">
        <v>1404.32</v>
      </c>
      <c r="I5242" s="323">
        <v>3120.86</v>
      </c>
      <c r="J5242" s="54"/>
      <c r="K5242" s="42"/>
      <c r="L5242" s="42" t="s">
        <v>4489</v>
      </c>
      <c r="M5242" s="42" t="s">
        <v>3447</v>
      </c>
      <c r="N5242" s="42" t="s">
        <v>2427</v>
      </c>
      <c r="O5242" s="137" t="s">
        <v>3448</v>
      </c>
      <c r="P5242" s="42" t="s">
        <v>64</v>
      </c>
      <c r="Q5242" s="42" t="s">
        <v>65</v>
      </c>
      <c r="R5242" s="42">
        <v>1</v>
      </c>
      <c r="S5242" s="137" t="s">
        <v>2419</v>
      </c>
      <c r="T5242" s="62">
        <v>701989700</v>
      </c>
      <c r="U5242" s="62">
        <v>681313581.63</v>
      </c>
      <c r="Z5242" s="54" t="s">
        <v>68</v>
      </c>
      <c r="AA5242" s="132">
        <v>1.5200000000000001E-6</v>
      </c>
      <c r="AJ5242" s="42"/>
      <c r="AM5242" s="42"/>
      <c r="AN5242" s="42"/>
      <c r="AO5242" s="42"/>
      <c r="AP5242" s="42"/>
      <c r="AY5242" s="42"/>
      <c r="AZ5242" s="42"/>
      <c r="BA5242" s="42"/>
      <c r="BB5242" s="42"/>
      <c r="BN5242" s="54" t="s">
        <v>4578</v>
      </c>
      <c r="BO5242" s="58" t="str">
        <f t="shared" si="81"/>
        <v>境内资产</v>
      </c>
      <c r="BP5242" s="58" t="str">
        <f>IF(M5242="",VLOOKUP(D5242,Sheet4!$A$1:$B$92,2,0),VLOOKUP(Q5242,Sheet4!$A$1:$B$92,2,0))</f>
        <v>保险资产管理产品</v>
      </c>
    </row>
    <row r="5243" spans="1:68" s="58" customFormat="1" ht="12.75" customHeight="1">
      <c r="A5243" s="64" t="s">
        <v>1752</v>
      </c>
      <c r="B5243" s="54" t="s">
        <v>1753</v>
      </c>
      <c r="C5243" s="252" t="s">
        <v>5552</v>
      </c>
      <c r="D5243" s="252" t="s">
        <v>678</v>
      </c>
      <c r="E5243" s="54" t="s">
        <v>1754</v>
      </c>
      <c r="F5243" s="54" t="s">
        <v>1753</v>
      </c>
      <c r="G5243" s="54">
        <v>286</v>
      </c>
      <c r="H5243" s="323">
        <v>3260.4</v>
      </c>
      <c r="I5243" s="323">
        <v>5565.56</v>
      </c>
      <c r="J5243" s="54"/>
      <c r="K5243" s="42"/>
      <c r="L5243" s="42" t="s">
        <v>4489</v>
      </c>
      <c r="M5243" s="42" t="s">
        <v>3447</v>
      </c>
      <c r="N5243" s="42" t="s">
        <v>2427</v>
      </c>
      <c r="O5243" s="137" t="s">
        <v>3448</v>
      </c>
      <c r="P5243" s="42" t="s">
        <v>64</v>
      </c>
      <c r="Q5243" s="42" t="s">
        <v>65</v>
      </c>
      <c r="R5243" s="42">
        <v>1</v>
      </c>
      <c r="S5243" s="137" t="s">
        <v>2419</v>
      </c>
      <c r="T5243" s="62">
        <v>701989700</v>
      </c>
      <c r="U5243" s="62">
        <v>681313581.63</v>
      </c>
      <c r="Z5243" s="54" t="s">
        <v>68</v>
      </c>
      <c r="AA5243" s="132">
        <v>1.14633314823279E-6</v>
      </c>
      <c r="AJ5243" s="42"/>
      <c r="AM5243" s="42"/>
      <c r="AN5243" s="42"/>
      <c r="AO5243" s="42"/>
      <c r="AP5243" s="42"/>
      <c r="AY5243" s="42"/>
      <c r="AZ5243" s="42"/>
      <c r="BA5243" s="42"/>
      <c r="BB5243" s="42"/>
      <c r="BN5243" s="54" t="s">
        <v>4578</v>
      </c>
      <c r="BO5243" s="58" t="str">
        <f t="shared" si="81"/>
        <v>境内资产</v>
      </c>
      <c r="BP5243" s="58" t="str">
        <f>IF(M5243="",VLOOKUP(D5243,Sheet4!$A$1:$B$92,2,0),VLOOKUP(Q5243,Sheet4!$A$1:$B$92,2,0))</f>
        <v>保险资产管理产品</v>
      </c>
    </row>
    <row r="5244" spans="1:68" s="58" customFormat="1" ht="12.75" customHeight="1">
      <c r="A5244" s="64" t="s">
        <v>2240</v>
      </c>
      <c r="B5244" s="54" t="s">
        <v>2241</v>
      </c>
      <c r="C5244" s="252" t="s">
        <v>5552</v>
      </c>
      <c r="D5244" s="252" t="s">
        <v>678</v>
      </c>
      <c r="E5244" s="54" t="s">
        <v>2796</v>
      </c>
      <c r="F5244" s="54" t="s">
        <v>2241</v>
      </c>
      <c r="G5244" s="54">
        <v>261</v>
      </c>
      <c r="H5244" s="323">
        <v>3583.53</v>
      </c>
      <c r="I5244" s="323">
        <v>3656.61</v>
      </c>
      <c r="J5244" s="54"/>
      <c r="K5244" s="42"/>
      <c r="L5244" s="42" t="s">
        <v>4489</v>
      </c>
      <c r="M5244" s="42" t="s">
        <v>3447</v>
      </c>
      <c r="N5244" s="42" t="s">
        <v>2427</v>
      </c>
      <c r="O5244" s="137" t="s">
        <v>3448</v>
      </c>
      <c r="P5244" s="42" t="s">
        <v>64</v>
      </c>
      <c r="Q5244" s="42" t="s">
        <v>65</v>
      </c>
      <c r="R5244" s="42">
        <v>1</v>
      </c>
      <c r="S5244" s="137" t="s">
        <v>2419</v>
      </c>
      <c r="T5244" s="62">
        <v>701989700</v>
      </c>
      <c r="U5244" s="62">
        <v>681313581.63</v>
      </c>
      <c r="Z5244" s="54" t="s">
        <v>68</v>
      </c>
      <c r="AA5244" s="132">
        <v>1.81E-6</v>
      </c>
      <c r="AJ5244" s="42"/>
      <c r="AM5244" s="42"/>
      <c r="AN5244" s="42"/>
      <c r="AO5244" s="42"/>
      <c r="AP5244" s="42"/>
      <c r="AY5244" s="42"/>
      <c r="AZ5244" s="42"/>
      <c r="BA5244" s="42"/>
      <c r="BB5244" s="42"/>
      <c r="BN5244" s="54" t="s">
        <v>4578</v>
      </c>
      <c r="BO5244" s="58" t="str">
        <f t="shared" si="81"/>
        <v>境内资产</v>
      </c>
      <c r="BP5244" s="58" t="str">
        <f>IF(M5244="",VLOOKUP(D5244,Sheet4!$A$1:$B$92,2,0),VLOOKUP(Q5244,Sheet4!$A$1:$B$92,2,0))</f>
        <v>保险资产管理产品</v>
      </c>
    </row>
    <row r="5245" spans="1:68" s="58" customFormat="1" ht="12.75" customHeight="1">
      <c r="A5245" s="64" t="s">
        <v>1761</v>
      </c>
      <c r="B5245" s="54" t="s">
        <v>1762</v>
      </c>
      <c r="C5245" s="252" t="s">
        <v>5552</v>
      </c>
      <c r="D5245" s="252" t="s">
        <v>678</v>
      </c>
      <c r="E5245" s="54" t="s">
        <v>1763</v>
      </c>
      <c r="F5245" s="54" t="s">
        <v>1762</v>
      </c>
      <c r="G5245" s="54">
        <v>254</v>
      </c>
      <c r="H5245" s="323">
        <v>3141.98</v>
      </c>
      <c r="I5245" s="323">
        <v>3876.04</v>
      </c>
      <c r="J5245" s="54"/>
      <c r="K5245" s="42"/>
      <c r="L5245" s="42" t="s">
        <v>4489</v>
      </c>
      <c r="M5245" s="42" t="s">
        <v>3447</v>
      </c>
      <c r="N5245" s="42" t="s">
        <v>2427</v>
      </c>
      <c r="O5245" s="137" t="s">
        <v>3448</v>
      </c>
      <c r="P5245" s="42" t="s">
        <v>64</v>
      </c>
      <c r="Q5245" s="42" t="s">
        <v>65</v>
      </c>
      <c r="R5245" s="42">
        <v>1</v>
      </c>
      <c r="S5245" s="137" t="s">
        <v>2419</v>
      </c>
      <c r="T5245" s="62">
        <v>701989700</v>
      </c>
      <c r="U5245" s="62">
        <v>681313581.63</v>
      </c>
      <c r="Z5245" s="54" t="s">
        <v>68</v>
      </c>
      <c r="AA5245" s="132">
        <v>1.1599322481105901E-6</v>
      </c>
      <c r="AJ5245" s="42"/>
      <c r="AM5245" s="42"/>
      <c r="AN5245" s="42"/>
      <c r="AO5245" s="42"/>
      <c r="AP5245" s="42"/>
      <c r="AY5245" s="42"/>
      <c r="AZ5245" s="42"/>
      <c r="BA5245" s="42"/>
      <c r="BB5245" s="42"/>
      <c r="BN5245" s="54" t="s">
        <v>4578</v>
      </c>
      <c r="BO5245" s="58" t="str">
        <f t="shared" si="81"/>
        <v>境内资产</v>
      </c>
      <c r="BP5245" s="58" t="str">
        <f>IF(M5245="",VLOOKUP(D5245,Sheet4!$A$1:$B$92,2,0),VLOOKUP(Q5245,Sheet4!$A$1:$B$92,2,0))</f>
        <v>保险资产管理产品</v>
      </c>
    </row>
    <row r="5246" spans="1:68" s="58" customFormat="1" ht="12.75" customHeight="1">
      <c r="A5246" s="64" t="s">
        <v>1618</v>
      </c>
      <c r="B5246" s="54" t="s">
        <v>1619</v>
      </c>
      <c r="C5246" s="252" t="s">
        <v>5552</v>
      </c>
      <c r="D5246" s="252" t="s">
        <v>678</v>
      </c>
      <c r="E5246" s="54" t="s">
        <v>1620</v>
      </c>
      <c r="F5246" s="54" t="s">
        <v>1619</v>
      </c>
      <c r="G5246" s="54">
        <v>851</v>
      </c>
      <c r="H5246" s="323">
        <v>10237.530000000001</v>
      </c>
      <c r="I5246" s="323">
        <v>8688.7099999999991</v>
      </c>
      <c r="J5246" s="54"/>
      <c r="K5246" s="42"/>
      <c r="L5246" s="42" t="s">
        <v>4489</v>
      </c>
      <c r="M5246" s="42" t="s">
        <v>3447</v>
      </c>
      <c r="N5246" s="42" t="s">
        <v>2427</v>
      </c>
      <c r="O5246" s="137" t="s">
        <v>3448</v>
      </c>
      <c r="P5246" s="42" t="s">
        <v>64</v>
      </c>
      <c r="Q5246" s="42" t="s">
        <v>65</v>
      </c>
      <c r="R5246" s="42">
        <v>1</v>
      </c>
      <c r="S5246" s="137" t="s">
        <v>2419</v>
      </c>
      <c r="T5246" s="62">
        <v>701989700</v>
      </c>
      <c r="U5246" s="62">
        <v>681313581.63</v>
      </c>
      <c r="Z5246" s="54" t="s">
        <v>68</v>
      </c>
      <c r="AA5246" s="132">
        <v>2.6377405429135899E-6</v>
      </c>
      <c r="AJ5246" s="42"/>
      <c r="AM5246" s="42"/>
      <c r="AN5246" s="42"/>
      <c r="AO5246" s="42"/>
      <c r="AP5246" s="42"/>
      <c r="AY5246" s="42"/>
      <c r="AZ5246" s="42"/>
      <c r="BA5246" s="42"/>
      <c r="BB5246" s="42"/>
      <c r="BN5246" s="54" t="s">
        <v>4578</v>
      </c>
      <c r="BO5246" s="58" t="str">
        <f t="shared" si="81"/>
        <v>境内资产</v>
      </c>
      <c r="BP5246" s="58" t="str">
        <f>IF(M5246="",VLOOKUP(D5246,Sheet4!$A$1:$B$92,2,0),VLOOKUP(Q5246,Sheet4!$A$1:$B$92,2,0))</f>
        <v>保险资产管理产品</v>
      </c>
    </row>
    <row r="5247" spans="1:68" s="58" customFormat="1" ht="12.75" customHeight="1">
      <c r="A5247" s="64" t="s">
        <v>2025</v>
      </c>
      <c r="B5247" s="54" t="s">
        <v>2026</v>
      </c>
      <c r="C5247" s="252" t="s">
        <v>5552</v>
      </c>
      <c r="D5247" s="252" t="s">
        <v>678</v>
      </c>
      <c r="E5247" s="54" t="s">
        <v>2797</v>
      </c>
      <c r="F5247" s="54" t="s">
        <v>2026</v>
      </c>
      <c r="G5247" s="54">
        <v>87</v>
      </c>
      <c r="H5247" s="323">
        <v>1961.85</v>
      </c>
      <c r="I5247" s="323">
        <v>3493.05</v>
      </c>
      <c r="J5247" s="54"/>
      <c r="K5247" s="42"/>
      <c r="L5247" s="42" t="s">
        <v>4489</v>
      </c>
      <c r="M5247" s="42" t="s">
        <v>3447</v>
      </c>
      <c r="N5247" s="42" t="s">
        <v>2427</v>
      </c>
      <c r="O5247" s="137" t="s">
        <v>3448</v>
      </c>
      <c r="P5247" s="42" t="s">
        <v>64</v>
      </c>
      <c r="Q5247" s="42" t="s">
        <v>65</v>
      </c>
      <c r="R5247" s="42">
        <v>1</v>
      </c>
      <c r="S5247" s="137" t="s">
        <v>2419</v>
      </c>
      <c r="T5247" s="62">
        <v>701989700</v>
      </c>
      <c r="U5247" s="62">
        <v>681313581.63</v>
      </c>
      <c r="Z5247" s="54" t="s">
        <v>68</v>
      </c>
      <c r="AA5247" s="132">
        <v>1.3649999931749999E-6</v>
      </c>
      <c r="AJ5247" s="42"/>
      <c r="AM5247" s="42"/>
      <c r="AN5247" s="42"/>
      <c r="AO5247" s="42"/>
      <c r="AP5247" s="42"/>
      <c r="AY5247" s="42"/>
      <c r="AZ5247" s="42"/>
      <c r="BA5247" s="42"/>
      <c r="BB5247" s="42"/>
      <c r="BN5247" s="54" t="s">
        <v>4578</v>
      </c>
      <c r="BO5247" s="58" t="str">
        <f t="shared" si="81"/>
        <v>境内资产</v>
      </c>
      <c r="BP5247" s="58" t="str">
        <f>IF(M5247="",VLOOKUP(D5247,Sheet4!$A$1:$B$92,2,0),VLOOKUP(Q5247,Sheet4!$A$1:$B$92,2,0))</f>
        <v>保险资产管理产品</v>
      </c>
    </row>
    <row r="5248" spans="1:68" s="58" customFormat="1" ht="12.75" customHeight="1">
      <c r="A5248" s="64" t="s">
        <v>2029</v>
      </c>
      <c r="B5248" s="54" t="s">
        <v>2030</v>
      </c>
      <c r="C5248" s="252" t="s">
        <v>5552</v>
      </c>
      <c r="D5248" s="252" t="s">
        <v>678</v>
      </c>
      <c r="E5248" s="54" t="s">
        <v>2798</v>
      </c>
      <c r="F5248" s="54" t="s">
        <v>2030</v>
      </c>
      <c r="G5248" s="54">
        <v>119</v>
      </c>
      <c r="H5248" s="323">
        <v>3805.62</v>
      </c>
      <c r="I5248" s="323">
        <v>2506.14</v>
      </c>
      <c r="J5248" s="54"/>
      <c r="K5248" s="42"/>
      <c r="L5248" s="42" t="s">
        <v>4489</v>
      </c>
      <c r="M5248" s="42" t="s">
        <v>3447</v>
      </c>
      <c r="N5248" s="42" t="s">
        <v>2427</v>
      </c>
      <c r="O5248" s="137" t="s">
        <v>3448</v>
      </c>
      <c r="P5248" s="42" t="s">
        <v>64</v>
      </c>
      <c r="Q5248" s="42" t="s">
        <v>65</v>
      </c>
      <c r="R5248" s="42">
        <v>1</v>
      </c>
      <c r="S5248" s="137" t="s">
        <v>2419</v>
      </c>
      <c r="T5248" s="62">
        <v>701989700</v>
      </c>
      <c r="U5248" s="62">
        <v>681313581.63</v>
      </c>
      <c r="Z5248" s="54" t="s">
        <v>68</v>
      </c>
      <c r="AA5248" s="132">
        <v>8.3750000000000003E-7</v>
      </c>
      <c r="AJ5248" s="42"/>
      <c r="AM5248" s="42"/>
      <c r="AN5248" s="42"/>
      <c r="AO5248" s="42"/>
      <c r="AP5248" s="42"/>
      <c r="AY5248" s="42"/>
      <c r="AZ5248" s="42"/>
      <c r="BA5248" s="42"/>
      <c r="BB5248" s="42"/>
      <c r="BN5248" s="54" t="s">
        <v>4578</v>
      </c>
      <c r="BO5248" s="58" t="str">
        <f t="shared" si="81"/>
        <v>境内资产</v>
      </c>
      <c r="BP5248" s="58" t="str">
        <f>IF(M5248="",VLOOKUP(D5248,Sheet4!$A$1:$B$92,2,0),VLOOKUP(Q5248,Sheet4!$A$1:$B$92,2,0))</f>
        <v>保险资产管理产品</v>
      </c>
    </row>
    <row r="5249" spans="1:68" s="58" customFormat="1" ht="12.75" customHeight="1">
      <c r="A5249" s="64" t="s">
        <v>2031</v>
      </c>
      <c r="B5249" s="54" t="s">
        <v>2032</v>
      </c>
      <c r="C5249" s="252" t="s">
        <v>5552</v>
      </c>
      <c r="D5249" s="252" t="s">
        <v>678</v>
      </c>
      <c r="E5249" s="54" t="s">
        <v>2800</v>
      </c>
      <c r="F5249" s="54" t="s">
        <v>2032</v>
      </c>
      <c r="G5249" s="54">
        <v>210</v>
      </c>
      <c r="H5249" s="323">
        <v>3227.7</v>
      </c>
      <c r="I5249" s="323">
        <v>3078.6</v>
      </c>
      <c r="J5249" s="54"/>
      <c r="K5249" s="42"/>
      <c r="L5249" s="42" t="s">
        <v>4489</v>
      </c>
      <c r="M5249" s="42" t="s">
        <v>3447</v>
      </c>
      <c r="N5249" s="42" t="s">
        <v>2427</v>
      </c>
      <c r="O5249" s="137" t="s">
        <v>3448</v>
      </c>
      <c r="P5249" s="42" t="s">
        <v>64</v>
      </c>
      <c r="Q5249" s="42" t="s">
        <v>65</v>
      </c>
      <c r="R5249" s="42">
        <v>1</v>
      </c>
      <c r="S5249" s="137" t="s">
        <v>2419</v>
      </c>
      <c r="T5249" s="62">
        <v>701989700</v>
      </c>
      <c r="U5249" s="62">
        <v>681313581.63</v>
      </c>
      <c r="Z5249" s="54" t="s">
        <v>68</v>
      </c>
      <c r="AA5249" s="132">
        <v>6.3699999834959103E-7</v>
      </c>
      <c r="AJ5249" s="42"/>
      <c r="AM5249" s="42"/>
      <c r="AN5249" s="42"/>
      <c r="AO5249" s="42"/>
      <c r="AP5249" s="42"/>
      <c r="AY5249" s="42"/>
      <c r="AZ5249" s="42"/>
      <c r="BA5249" s="42"/>
      <c r="BB5249" s="42"/>
      <c r="BN5249" s="54" t="s">
        <v>4578</v>
      </c>
      <c r="BO5249" s="58" t="str">
        <f t="shared" si="81"/>
        <v>境内资产</v>
      </c>
      <c r="BP5249" s="58" t="str">
        <f>IF(M5249="",VLOOKUP(D5249,Sheet4!$A$1:$B$92,2,0),VLOOKUP(Q5249,Sheet4!$A$1:$B$92,2,0))</f>
        <v>保险资产管理产品</v>
      </c>
    </row>
    <row r="5250" spans="1:68" s="58" customFormat="1" ht="12.75" customHeight="1">
      <c r="A5250" s="64" t="s">
        <v>1621</v>
      </c>
      <c r="B5250" s="54" t="s">
        <v>1622</v>
      </c>
      <c r="C5250" s="252" t="s">
        <v>5552</v>
      </c>
      <c r="D5250" s="252" t="s">
        <v>678</v>
      </c>
      <c r="E5250" s="54" t="s">
        <v>1623</v>
      </c>
      <c r="F5250" s="54" t="s">
        <v>1622</v>
      </c>
      <c r="G5250" s="54">
        <v>124</v>
      </c>
      <c r="H5250" s="323">
        <v>3245.08</v>
      </c>
      <c r="I5250" s="323">
        <v>3283.52</v>
      </c>
      <c r="J5250" s="54"/>
      <c r="K5250" s="42"/>
      <c r="L5250" s="42" t="s">
        <v>4489</v>
      </c>
      <c r="M5250" s="42" t="s">
        <v>3447</v>
      </c>
      <c r="N5250" s="42" t="s">
        <v>2427</v>
      </c>
      <c r="O5250" s="137" t="s">
        <v>3448</v>
      </c>
      <c r="P5250" s="42" t="s">
        <v>64</v>
      </c>
      <c r="Q5250" s="42" t="s">
        <v>65</v>
      </c>
      <c r="R5250" s="42">
        <v>1</v>
      </c>
      <c r="S5250" s="137" t="s">
        <v>2419</v>
      </c>
      <c r="T5250" s="62">
        <v>701989700</v>
      </c>
      <c r="U5250" s="62">
        <v>681313581.63</v>
      </c>
      <c r="Z5250" s="54" t="s">
        <v>68</v>
      </c>
      <c r="AA5250" s="132">
        <v>1.0540030369017801E-6</v>
      </c>
      <c r="AJ5250" s="42"/>
      <c r="AM5250" s="42"/>
      <c r="AN5250" s="42"/>
      <c r="AO5250" s="42"/>
      <c r="AP5250" s="42"/>
      <c r="AY5250" s="42"/>
      <c r="AZ5250" s="42"/>
      <c r="BA5250" s="42"/>
      <c r="BB5250" s="42"/>
      <c r="BN5250" s="54" t="s">
        <v>4578</v>
      </c>
      <c r="BO5250" s="58" t="str">
        <f t="shared" si="81"/>
        <v>境内资产</v>
      </c>
      <c r="BP5250" s="58" t="str">
        <f>IF(M5250="",VLOOKUP(D5250,Sheet4!$A$1:$B$92,2,0),VLOOKUP(Q5250,Sheet4!$A$1:$B$92,2,0))</f>
        <v>保险资产管理产品</v>
      </c>
    </row>
    <row r="5251" spans="1:68" s="58" customFormat="1" ht="12.75" customHeight="1">
      <c r="A5251" s="64" t="s">
        <v>2033</v>
      </c>
      <c r="B5251" s="54" t="s">
        <v>2034</v>
      </c>
      <c r="C5251" s="252" t="s">
        <v>5552</v>
      </c>
      <c r="D5251" s="252" t="s">
        <v>678</v>
      </c>
      <c r="E5251" s="54" t="s">
        <v>2801</v>
      </c>
      <c r="F5251" s="54" t="s">
        <v>2034</v>
      </c>
      <c r="G5251" s="54">
        <v>171</v>
      </c>
      <c r="H5251" s="323">
        <v>6564.69</v>
      </c>
      <c r="I5251" s="323">
        <v>4257.8999999999996</v>
      </c>
      <c r="J5251" s="54"/>
      <c r="K5251" s="42"/>
      <c r="L5251" s="42" t="s">
        <v>4489</v>
      </c>
      <c r="M5251" s="42" t="s">
        <v>3447</v>
      </c>
      <c r="N5251" s="42" t="s">
        <v>2427</v>
      </c>
      <c r="O5251" s="137" t="s">
        <v>3448</v>
      </c>
      <c r="P5251" s="42" t="s">
        <v>64</v>
      </c>
      <c r="Q5251" s="42" t="s">
        <v>65</v>
      </c>
      <c r="R5251" s="42">
        <v>1</v>
      </c>
      <c r="S5251" s="137" t="s">
        <v>2419</v>
      </c>
      <c r="T5251" s="62">
        <v>701989700</v>
      </c>
      <c r="U5251" s="62">
        <v>681313581.63</v>
      </c>
      <c r="Z5251" s="54" t="s">
        <v>68</v>
      </c>
      <c r="AA5251" s="132">
        <v>1.2299902617700099E-6</v>
      </c>
      <c r="AJ5251" s="42"/>
      <c r="AM5251" s="42"/>
      <c r="AN5251" s="42"/>
      <c r="AO5251" s="42"/>
      <c r="AP5251" s="42"/>
      <c r="AY5251" s="42"/>
      <c r="AZ5251" s="42"/>
      <c r="BA5251" s="42"/>
      <c r="BB5251" s="42"/>
      <c r="BN5251" s="54" t="s">
        <v>4578</v>
      </c>
      <c r="BO5251" s="58" t="str">
        <f t="shared" ref="BO5251:BO5314" si="82">IF(LEFT(D5251,2)="境外","境外资产","境内资产")</f>
        <v>境内资产</v>
      </c>
      <c r="BP5251" s="58" t="str">
        <f>IF(M5251="",VLOOKUP(D5251,Sheet4!$A$1:$B$92,2,0),VLOOKUP(Q5251,Sheet4!$A$1:$B$92,2,0))</f>
        <v>保险资产管理产品</v>
      </c>
    </row>
    <row r="5252" spans="1:68" s="58" customFormat="1" ht="12.75" customHeight="1">
      <c r="A5252" s="64" t="s">
        <v>2802</v>
      </c>
      <c r="B5252" s="54" t="s">
        <v>2803</v>
      </c>
      <c r="C5252" s="252" t="s">
        <v>5552</v>
      </c>
      <c r="D5252" s="252" t="s">
        <v>678</v>
      </c>
      <c r="E5252" s="54" t="s">
        <v>2804</v>
      </c>
      <c r="F5252" s="54" t="s">
        <v>2803</v>
      </c>
      <c r="G5252" s="54">
        <v>330</v>
      </c>
      <c r="H5252" s="323">
        <v>10170.6</v>
      </c>
      <c r="I5252" s="323">
        <v>7507.5</v>
      </c>
      <c r="J5252" s="54"/>
      <c r="K5252" s="42"/>
      <c r="L5252" s="42" t="s">
        <v>4489</v>
      </c>
      <c r="M5252" s="42" t="s">
        <v>3447</v>
      </c>
      <c r="N5252" s="42" t="s">
        <v>2427</v>
      </c>
      <c r="O5252" s="137" t="s">
        <v>3448</v>
      </c>
      <c r="P5252" s="42" t="s">
        <v>64</v>
      </c>
      <c r="Q5252" s="42" t="s">
        <v>65</v>
      </c>
      <c r="R5252" s="42">
        <v>1</v>
      </c>
      <c r="S5252" s="137" t="s">
        <v>2419</v>
      </c>
      <c r="T5252" s="62">
        <v>701989700</v>
      </c>
      <c r="U5252" s="62">
        <v>681313581.63</v>
      </c>
      <c r="Z5252" s="54" t="s">
        <v>68</v>
      </c>
      <c r="AA5252" s="132">
        <v>2.0756310186592201E-6</v>
      </c>
      <c r="AJ5252" s="42"/>
      <c r="AM5252" s="42"/>
      <c r="AN5252" s="42"/>
      <c r="AO5252" s="42"/>
      <c r="AP5252" s="42"/>
      <c r="AY5252" s="42"/>
      <c r="AZ5252" s="42"/>
      <c r="BA5252" s="42"/>
      <c r="BB5252" s="42"/>
      <c r="BN5252" s="54" t="s">
        <v>4578</v>
      </c>
      <c r="BO5252" s="58" t="str">
        <f t="shared" si="82"/>
        <v>境内资产</v>
      </c>
      <c r="BP5252" s="58" t="str">
        <f>IF(M5252="",VLOOKUP(D5252,Sheet4!$A$1:$B$92,2,0),VLOOKUP(Q5252,Sheet4!$A$1:$B$92,2,0))</f>
        <v>保险资产管理产品</v>
      </c>
    </row>
    <row r="5253" spans="1:68" s="58" customFormat="1" ht="12.75" customHeight="1">
      <c r="A5253" s="64" t="s">
        <v>1624</v>
      </c>
      <c r="B5253" s="54" t="s">
        <v>1625</v>
      </c>
      <c r="C5253" s="252" t="s">
        <v>5552</v>
      </c>
      <c r="D5253" s="252" t="s">
        <v>678</v>
      </c>
      <c r="E5253" s="54" t="s">
        <v>1626</v>
      </c>
      <c r="F5253" s="54" t="s">
        <v>1625</v>
      </c>
      <c r="G5253" s="54">
        <v>166</v>
      </c>
      <c r="H5253" s="323">
        <v>2596.2399999999998</v>
      </c>
      <c r="I5253" s="323">
        <v>3097.56</v>
      </c>
      <c r="J5253" s="54"/>
      <c r="K5253" s="42"/>
      <c r="L5253" s="42" t="s">
        <v>4489</v>
      </c>
      <c r="M5253" s="42" t="s">
        <v>3447</v>
      </c>
      <c r="N5253" s="42" t="s">
        <v>2427</v>
      </c>
      <c r="O5253" s="137" t="s">
        <v>3448</v>
      </c>
      <c r="P5253" s="42" t="s">
        <v>64</v>
      </c>
      <c r="Q5253" s="42" t="s">
        <v>65</v>
      </c>
      <c r="R5253" s="42">
        <v>1</v>
      </c>
      <c r="S5253" s="137" t="s">
        <v>2419</v>
      </c>
      <c r="T5253" s="62">
        <v>701989700</v>
      </c>
      <c r="U5253" s="62">
        <v>681313581.63</v>
      </c>
      <c r="Z5253" s="54" t="s">
        <v>68</v>
      </c>
      <c r="AA5253" s="132">
        <v>1.0766801318098999E-6</v>
      </c>
      <c r="AJ5253" s="42"/>
      <c r="AM5253" s="42"/>
      <c r="AN5253" s="42"/>
      <c r="AO5253" s="42"/>
      <c r="AP5253" s="42"/>
      <c r="AY5253" s="42"/>
      <c r="AZ5253" s="42"/>
      <c r="BA5253" s="42"/>
      <c r="BB5253" s="42"/>
      <c r="BN5253" s="54" t="s">
        <v>4578</v>
      </c>
      <c r="BO5253" s="58" t="str">
        <f t="shared" si="82"/>
        <v>境内资产</v>
      </c>
      <c r="BP5253" s="58" t="str">
        <f>IF(M5253="",VLOOKUP(D5253,Sheet4!$A$1:$B$92,2,0),VLOOKUP(Q5253,Sheet4!$A$1:$B$92,2,0))</f>
        <v>保险资产管理产品</v>
      </c>
    </row>
    <row r="5254" spans="1:68" s="58" customFormat="1" ht="12.75" customHeight="1">
      <c r="A5254" s="64" t="s">
        <v>2037</v>
      </c>
      <c r="B5254" s="54" t="s">
        <v>2038</v>
      </c>
      <c r="C5254" s="252" t="s">
        <v>5552</v>
      </c>
      <c r="D5254" s="252" t="s">
        <v>678</v>
      </c>
      <c r="E5254" s="54" t="s">
        <v>2805</v>
      </c>
      <c r="F5254" s="54" t="s">
        <v>2038</v>
      </c>
      <c r="G5254" s="54">
        <v>99</v>
      </c>
      <c r="H5254" s="323">
        <v>2600.73</v>
      </c>
      <c r="I5254" s="323">
        <v>4153.05</v>
      </c>
      <c r="J5254" s="54"/>
      <c r="K5254" s="42"/>
      <c r="L5254" s="42" t="s">
        <v>4489</v>
      </c>
      <c r="M5254" s="42" t="s">
        <v>3447</v>
      </c>
      <c r="N5254" s="42" t="s">
        <v>2427</v>
      </c>
      <c r="O5254" s="137" t="s">
        <v>3448</v>
      </c>
      <c r="P5254" s="42" t="s">
        <v>64</v>
      </c>
      <c r="Q5254" s="42" t="s">
        <v>65</v>
      </c>
      <c r="R5254" s="42">
        <v>1</v>
      </c>
      <c r="S5254" s="137" t="s">
        <v>2419</v>
      </c>
      <c r="T5254" s="62">
        <v>701989700</v>
      </c>
      <c r="U5254" s="62">
        <v>681313581.63</v>
      </c>
      <c r="Z5254" s="54" t="s">
        <v>68</v>
      </c>
      <c r="AA5254" s="132">
        <v>1.1672159447583201E-6</v>
      </c>
      <c r="AJ5254" s="42"/>
      <c r="AM5254" s="42"/>
      <c r="AN5254" s="42"/>
      <c r="AO5254" s="42"/>
      <c r="AP5254" s="42"/>
      <c r="AY5254" s="42"/>
      <c r="AZ5254" s="42"/>
      <c r="BA5254" s="42"/>
      <c r="BB5254" s="42"/>
      <c r="BN5254" s="54" t="s">
        <v>4578</v>
      </c>
      <c r="BO5254" s="58" t="str">
        <f t="shared" si="82"/>
        <v>境内资产</v>
      </c>
      <c r="BP5254" s="58" t="str">
        <f>IF(M5254="",VLOOKUP(D5254,Sheet4!$A$1:$B$92,2,0),VLOOKUP(Q5254,Sheet4!$A$1:$B$92,2,0))</f>
        <v>保险资产管理产品</v>
      </c>
    </row>
    <row r="5255" spans="1:68" s="58" customFormat="1" ht="12.75" customHeight="1">
      <c r="A5255" s="64" t="s">
        <v>2806</v>
      </c>
      <c r="B5255" s="54" t="s">
        <v>1628</v>
      </c>
      <c r="C5255" s="252" t="s">
        <v>5552</v>
      </c>
      <c r="D5255" s="252" t="s">
        <v>678</v>
      </c>
      <c r="E5255" s="54" t="s">
        <v>1629</v>
      </c>
      <c r="F5255" s="54" t="s">
        <v>1628</v>
      </c>
      <c r="G5255" s="54">
        <v>135</v>
      </c>
      <c r="H5255" s="323">
        <v>11618.1</v>
      </c>
      <c r="I5255" s="323">
        <v>6789.15</v>
      </c>
      <c r="J5255" s="54"/>
      <c r="K5255" s="42"/>
      <c r="L5255" s="42" t="s">
        <v>4489</v>
      </c>
      <c r="M5255" s="42" t="s">
        <v>3447</v>
      </c>
      <c r="N5255" s="42" t="s">
        <v>2427</v>
      </c>
      <c r="O5255" s="137" t="s">
        <v>3448</v>
      </c>
      <c r="P5255" s="42" t="s">
        <v>64</v>
      </c>
      <c r="Q5255" s="42" t="s">
        <v>65</v>
      </c>
      <c r="R5255" s="42">
        <v>1</v>
      </c>
      <c r="S5255" s="137" t="s">
        <v>2419</v>
      </c>
      <c r="T5255" s="62">
        <v>701989700</v>
      </c>
      <c r="U5255" s="62">
        <v>681313581.63</v>
      </c>
      <c r="Z5255" s="54" t="s">
        <v>68</v>
      </c>
      <c r="AA5255" s="132">
        <v>1.15503037729892E-6</v>
      </c>
      <c r="AJ5255" s="42"/>
      <c r="AM5255" s="42"/>
      <c r="AN5255" s="42"/>
      <c r="AO5255" s="42"/>
      <c r="AP5255" s="42"/>
      <c r="AY5255" s="42"/>
      <c r="AZ5255" s="42"/>
      <c r="BA5255" s="42"/>
      <c r="BB5255" s="42"/>
      <c r="BN5255" s="54" t="s">
        <v>4578</v>
      </c>
      <c r="BO5255" s="58" t="str">
        <f t="shared" si="82"/>
        <v>境内资产</v>
      </c>
      <c r="BP5255" s="58" t="str">
        <f>IF(M5255="",VLOOKUP(D5255,Sheet4!$A$1:$B$92,2,0),VLOOKUP(Q5255,Sheet4!$A$1:$B$92,2,0))</f>
        <v>保险资产管理产品</v>
      </c>
    </row>
    <row r="5256" spans="1:68" s="58" customFormat="1" ht="12.75" customHeight="1">
      <c r="A5256" s="64" t="s">
        <v>1630</v>
      </c>
      <c r="B5256" s="54" t="s">
        <v>1631</v>
      </c>
      <c r="C5256" s="252" t="s">
        <v>5552</v>
      </c>
      <c r="D5256" s="252" t="s">
        <v>678</v>
      </c>
      <c r="E5256" s="54" t="s">
        <v>1632</v>
      </c>
      <c r="F5256" s="54" t="s">
        <v>1631</v>
      </c>
      <c r="G5256" s="54">
        <v>180</v>
      </c>
      <c r="H5256" s="323">
        <v>7034.4</v>
      </c>
      <c r="I5256" s="323">
        <v>4910.3999999999996</v>
      </c>
      <c r="J5256" s="54"/>
      <c r="K5256" s="42"/>
      <c r="L5256" s="42" t="s">
        <v>4489</v>
      </c>
      <c r="M5256" s="42" t="s">
        <v>3447</v>
      </c>
      <c r="N5256" s="42" t="s">
        <v>2427</v>
      </c>
      <c r="O5256" s="137" t="s">
        <v>3448</v>
      </c>
      <c r="P5256" s="42" t="s">
        <v>64</v>
      </c>
      <c r="Q5256" s="42" t="s">
        <v>65</v>
      </c>
      <c r="R5256" s="42">
        <v>1</v>
      </c>
      <c r="S5256" s="137" t="s">
        <v>2419</v>
      </c>
      <c r="T5256" s="62">
        <v>701989700</v>
      </c>
      <c r="U5256" s="62">
        <v>681313581.63</v>
      </c>
      <c r="Z5256" s="54" t="s">
        <v>68</v>
      </c>
      <c r="AA5256" s="132">
        <v>1.0333333333333299E-6</v>
      </c>
      <c r="AJ5256" s="42"/>
      <c r="AM5256" s="42"/>
      <c r="AN5256" s="42"/>
      <c r="AO5256" s="42"/>
      <c r="AP5256" s="42"/>
      <c r="AY5256" s="42"/>
      <c r="AZ5256" s="42"/>
      <c r="BA5256" s="42"/>
      <c r="BB5256" s="42"/>
      <c r="BN5256" s="54" t="s">
        <v>4578</v>
      </c>
      <c r="BO5256" s="58" t="str">
        <f t="shared" si="82"/>
        <v>境内资产</v>
      </c>
      <c r="BP5256" s="58" t="str">
        <f>IF(M5256="",VLOOKUP(D5256,Sheet4!$A$1:$B$92,2,0),VLOOKUP(Q5256,Sheet4!$A$1:$B$92,2,0))</f>
        <v>保险资产管理产品</v>
      </c>
    </row>
    <row r="5257" spans="1:68" s="58" customFormat="1" ht="12.75" customHeight="1">
      <c r="A5257" s="64" t="s">
        <v>1764</v>
      </c>
      <c r="B5257" s="54" t="s">
        <v>1765</v>
      </c>
      <c r="C5257" s="252" t="s">
        <v>5552</v>
      </c>
      <c r="D5257" s="252" t="s">
        <v>678</v>
      </c>
      <c r="E5257" s="54" t="s">
        <v>1766</v>
      </c>
      <c r="F5257" s="54" t="s">
        <v>1765</v>
      </c>
      <c r="G5257" s="54">
        <v>189</v>
      </c>
      <c r="H5257" s="323">
        <v>8314.11</v>
      </c>
      <c r="I5257" s="323">
        <v>6044.22</v>
      </c>
      <c r="J5257" s="54"/>
      <c r="K5257" s="42"/>
      <c r="L5257" s="42" t="s">
        <v>4489</v>
      </c>
      <c r="M5257" s="42" t="s">
        <v>3447</v>
      </c>
      <c r="N5257" s="42" t="s">
        <v>2427</v>
      </c>
      <c r="O5257" s="137" t="s">
        <v>3448</v>
      </c>
      <c r="P5257" s="42" t="s">
        <v>64</v>
      </c>
      <c r="Q5257" s="42" t="s">
        <v>65</v>
      </c>
      <c r="R5257" s="42">
        <v>1</v>
      </c>
      <c r="S5257" s="137" t="s">
        <v>2419</v>
      </c>
      <c r="T5257" s="62">
        <v>701989700</v>
      </c>
      <c r="U5257" s="62">
        <v>681313581.63</v>
      </c>
      <c r="Z5257" s="54" t="s">
        <v>68</v>
      </c>
      <c r="AA5257" s="132">
        <v>1.46784794949367E-6</v>
      </c>
      <c r="AJ5257" s="42"/>
      <c r="AM5257" s="42"/>
      <c r="AN5257" s="42"/>
      <c r="AO5257" s="42"/>
      <c r="AP5257" s="42"/>
      <c r="AY5257" s="42"/>
      <c r="AZ5257" s="42"/>
      <c r="BA5257" s="42"/>
      <c r="BB5257" s="42"/>
      <c r="BN5257" s="54" t="s">
        <v>4578</v>
      </c>
      <c r="BO5257" s="58" t="str">
        <f t="shared" si="82"/>
        <v>境内资产</v>
      </c>
      <c r="BP5257" s="58" t="str">
        <f>IF(M5257="",VLOOKUP(D5257,Sheet4!$A$1:$B$92,2,0),VLOOKUP(Q5257,Sheet4!$A$1:$B$92,2,0))</f>
        <v>保险资产管理产品</v>
      </c>
    </row>
    <row r="5258" spans="1:68" s="58" customFormat="1" ht="12.75" customHeight="1">
      <c r="A5258" s="64" t="s">
        <v>2039</v>
      </c>
      <c r="B5258" s="54" t="s">
        <v>2040</v>
      </c>
      <c r="C5258" s="252" t="s">
        <v>5552</v>
      </c>
      <c r="D5258" s="252" t="s">
        <v>678</v>
      </c>
      <c r="E5258" s="54" t="s">
        <v>2807</v>
      </c>
      <c r="F5258" s="54" t="s">
        <v>2040</v>
      </c>
      <c r="G5258" s="54">
        <v>259</v>
      </c>
      <c r="H5258" s="323">
        <v>3159.8</v>
      </c>
      <c r="I5258" s="323">
        <v>4081.84</v>
      </c>
      <c r="J5258" s="54"/>
      <c r="K5258" s="42"/>
      <c r="L5258" s="42" t="s">
        <v>4489</v>
      </c>
      <c r="M5258" s="42" t="s">
        <v>3447</v>
      </c>
      <c r="N5258" s="42" t="s">
        <v>2427</v>
      </c>
      <c r="O5258" s="137" t="s">
        <v>3448</v>
      </c>
      <c r="P5258" s="42" t="s">
        <v>64</v>
      </c>
      <c r="Q5258" s="42" t="s">
        <v>65</v>
      </c>
      <c r="R5258" s="42">
        <v>1</v>
      </c>
      <c r="S5258" s="137" t="s">
        <v>2419</v>
      </c>
      <c r="T5258" s="62">
        <v>701989700</v>
      </c>
      <c r="U5258" s="62">
        <v>681313581.63</v>
      </c>
      <c r="Z5258" s="54" t="s">
        <v>68</v>
      </c>
      <c r="AA5258" s="132">
        <v>1.96810137081839E-6</v>
      </c>
      <c r="AJ5258" s="42"/>
      <c r="AM5258" s="42"/>
      <c r="AN5258" s="42"/>
      <c r="AO5258" s="42"/>
      <c r="AP5258" s="42"/>
      <c r="AY5258" s="42"/>
      <c r="AZ5258" s="42"/>
      <c r="BA5258" s="42"/>
      <c r="BB5258" s="42"/>
      <c r="BN5258" s="54" t="s">
        <v>4578</v>
      </c>
      <c r="BO5258" s="58" t="str">
        <f t="shared" si="82"/>
        <v>境内资产</v>
      </c>
      <c r="BP5258" s="58" t="str">
        <f>IF(M5258="",VLOOKUP(D5258,Sheet4!$A$1:$B$92,2,0),VLOOKUP(Q5258,Sheet4!$A$1:$B$92,2,0))</f>
        <v>保险资产管理产品</v>
      </c>
    </row>
    <row r="5259" spans="1:68" s="58" customFormat="1" ht="12.75" customHeight="1">
      <c r="A5259" s="64" t="s">
        <v>1636</v>
      </c>
      <c r="B5259" s="54" t="s">
        <v>1637</v>
      </c>
      <c r="C5259" s="252" t="s">
        <v>5552</v>
      </c>
      <c r="D5259" s="252" t="s">
        <v>678</v>
      </c>
      <c r="E5259" s="54" t="s">
        <v>1638</v>
      </c>
      <c r="F5259" s="54" t="s">
        <v>1637</v>
      </c>
      <c r="G5259" s="54">
        <v>116</v>
      </c>
      <c r="H5259" s="323">
        <v>4669</v>
      </c>
      <c r="I5259" s="323">
        <v>2831.56</v>
      </c>
      <c r="J5259" s="54"/>
      <c r="K5259" s="42"/>
      <c r="L5259" s="42" t="s">
        <v>4489</v>
      </c>
      <c r="M5259" s="42" t="s">
        <v>3447</v>
      </c>
      <c r="N5259" s="42" t="s">
        <v>2427</v>
      </c>
      <c r="O5259" s="137" t="s">
        <v>3448</v>
      </c>
      <c r="P5259" s="42" t="s">
        <v>64</v>
      </c>
      <c r="Q5259" s="42" t="s">
        <v>65</v>
      </c>
      <c r="R5259" s="42">
        <v>1</v>
      </c>
      <c r="S5259" s="137" t="s">
        <v>2419</v>
      </c>
      <c r="T5259" s="62">
        <v>701989700</v>
      </c>
      <c r="U5259" s="62">
        <v>681313581.63</v>
      </c>
      <c r="Z5259" s="54" t="s">
        <v>68</v>
      </c>
      <c r="AA5259" s="132">
        <v>1.1039398616124899E-6</v>
      </c>
      <c r="AJ5259" s="42"/>
      <c r="AM5259" s="42"/>
      <c r="AN5259" s="42"/>
      <c r="AO5259" s="42"/>
      <c r="AP5259" s="42"/>
      <c r="AY5259" s="42"/>
      <c r="AZ5259" s="42"/>
      <c r="BA5259" s="42"/>
      <c r="BB5259" s="42"/>
      <c r="BN5259" s="54" t="s">
        <v>4578</v>
      </c>
      <c r="BO5259" s="58" t="str">
        <f t="shared" si="82"/>
        <v>境内资产</v>
      </c>
      <c r="BP5259" s="58" t="str">
        <f>IF(M5259="",VLOOKUP(D5259,Sheet4!$A$1:$B$92,2,0),VLOOKUP(Q5259,Sheet4!$A$1:$B$92,2,0))</f>
        <v>保险资产管理产品</v>
      </c>
    </row>
    <row r="5260" spans="1:68" s="58" customFormat="1" ht="12.75" customHeight="1">
      <c r="A5260" s="64" t="s">
        <v>1826</v>
      </c>
      <c r="B5260" s="54" t="s">
        <v>1827</v>
      </c>
      <c r="C5260" s="252" t="s">
        <v>5552</v>
      </c>
      <c r="D5260" s="252" t="s">
        <v>678</v>
      </c>
      <c r="E5260" s="54" t="s">
        <v>1828</v>
      </c>
      <c r="F5260" s="54" t="s">
        <v>1827</v>
      </c>
      <c r="G5260" s="54">
        <v>99</v>
      </c>
      <c r="H5260" s="323">
        <v>2684.88</v>
      </c>
      <c r="I5260" s="323">
        <v>1924.56</v>
      </c>
      <c r="J5260" s="54"/>
      <c r="K5260" s="42"/>
      <c r="L5260" s="42" t="s">
        <v>4489</v>
      </c>
      <c r="M5260" s="42" t="s">
        <v>3447</v>
      </c>
      <c r="N5260" s="42" t="s">
        <v>2427</v>
      </c>
      <c r="O5260" s="137" t="s">
        <v>3448</v>
      </c>
      <c r="P5260" s="42" t="s">
        <v>64</v>
      </c>
      <c r="Q5260" s="42" t="s">
        <v>65</v>
      </c>
      <c r="R5260" s="42">
        <v>1</v>
      </c>
      <c r="S5260" s="137" t="s">
        <v>2419</v>
      </c>
      <c r="T5260" s="62">
        <v>701989700</v>
      </c>
      <c r="U5260" s="62">
        <v>681313581.63</v>
      </c>
      <c r="Z5260" s="54" t="s">
        <v>68</v>
      </c>
      <c r="AA5260" s="132">
        <v>1.2132352941176499E-6</v>
      </c>
      <c r="AJ5260" s="42"/>
      <c r="AM5260" s="42"/>
      <c r="AN5260" s="42"/>
      <c r="AO5260" s="42"/>
      <c r="AP5260" s="42"/>
      <c r="AY5260" s="42"/>
      <c r="AZ5260" s="42"/>
      <c r="BA5260" s="42"/>
      <c r="BB5260" s="42"/>
      <c r="BN5260" s="54" t="s">
        <v>4578</v>
      </c>
      <c r="BO5260" s="58" t="str">
        <f t="shared" si="82"/>
        <v>境内资产</v>
      </c>
      <c r="BP5260" s="58" t="str">
        <f>IF(M5260="",VLOOKUP(D5260,Sheet4!$A$1:$B$92,2,0),VLOOKUP(Q5260,Sheet4!$A$1:$B$92,2,0))</f>
        <v>保险资产管理产品</v>
      </c>
    </row>
    <row r="5261" spans="1:68" s="58" customFormat="1" ht="12.75" customHeight="1">
      <c r="A5261" s="64" t="s">
        <v>2808</v>
      </c>
      <c r="B5261" s="54" t="s">
        <v>2809</v>
      </c>
      <c r="C5261" s="252" t="s">
        <v>5552</v>
      </c>
      <c r="D5261" s="252" t="s">
        <v>678</v>
      </c>
      <c r="E5261" s="54" t="s">
        <v>2810</v>
      </c>
      <c r="F5261" s="54" t="s">
        <v>2809</v>
      </c>
      <c r="G5261" s="54">
        <v>190</v>
      </c>
      <c r="H5261" s="323">
        <v>2257.1999999999998</v>
      </c>
      <c r="I5261" s="323">
        <v>2821.5</v>
      </c>
      <c r="J5261" s="54"/>
      <c r="K5261" s="42"/>
      <c r="L5261" s="42" t="s">
        <v>4489</v>
      </c>
      <c r="M5261" s="42" t="s">
        <v>3447</v>
      </c>
      <c r="N5261" s="42" t="s">
        <v>2427</v>
      </c>
      <c r="O5261" s="137" t="s">
        <v>3448</v>
      </c>
      <c r="P5261" s="42" t="s">
        <v>64</v>
      </c>
      <c r="Q5261" s="42" t="s">
        <v>65</v>
      </c>
      <c r="R5261" s="42">
        <v>1</v>
      </c>
      <c r="S5261" s="137" t="s">
        <v>2419</v>
      </c>
      <c r="T5261" s="62">
        <v>701989700</v>
      </c>
      <c r="U5261" s="62">
        <v>681313581.63</v>
      </c>
      <c r="Z5261" s="54" t="s">
        <v>68</v>
      </c>
      <c r="AA5261" s="132">
        <v>1.5576922837278101E-6</v>
      </c>
      <c r="AJ5261" s="42"/>
      <c r="AM5261" s="42"/>
      <c r="AN5261" s="42"/>
      <c r="AO5261" s="42"/>
      <c r="AP5261" s="42"/>
      <c r="AY5261" s="42"/>
      <c r="AZ5261" s="42"/>
      <c r="BA5261" s="42"/>
      <c r="BB5261" s="42"/>
      <c r="BN5261" s="54" t="s">
        <v>4578</v>
      </c>
      <c r="BO5261" s="58" t="str">
        <f t="shared" si="82"/>
        <v>境内资产</v>
      </c>
      <c r="BP5261" s="58" t="str">
        <f>IF(M5261="",VLOOKUP(D5261,Sheet4!$A$1:$B$92,2,0),VLOOKUP(Q5261,Sheet4!$A$1:$B$92,2,0))</f>
        <v>保险资产管理产品</v>
      </c>
    </row>
    <row r="5262" spans="1:68" s="58" customFormat="1" ht="12.75" customHeight="1">
      <c r="A5262" s="64" t="s">
        <v>2811</v>
      </c>
      <c r="B5262" s="54" t="s">
        <v>2812</v>
      </c>
      <c r="C5262" s="252" t="s">
        <v>5552</v>
      </c>
      <c r="D5262" s="252" t="s">
        <v>678</v>
      </c>
      <c r="E5262" s="54" t="s">
        <v>2813</v>
      </c>
      <c r="F5262" s="54" t="s">
        <v>2812</v>
      </c>
      <c r="G5262" s="54">
        <v>237</v>
      </c>
      <c r="H5262" s="323">
        <v>3081</v>
      </c>
      <c r="I5262" s="323">
        <v>3363.03</v>
      </c>
      <c r="J5262" s="54"/>
      <c r="K5262" s="42"/>
      <c r="L5262" s="42" t="s">
        <v>4489</v>
      </c>
      <c r="M5262" s="42" t="s">
        <v>3447</v>
      </c>
      <c r="N5262" s="42" t="s">
        <v>2427</v>
      </c>
      <c r="O5262" s="137" t="s">
        <v>3448</v>
      </c>
      <c r="P5262" s="42" t="s">
        <v>64</v>
      </c>
      <c r="Q5262" s="42" t="s">
        <v>65</v>
      </c>
      <c r="R5262" s="42">
        <v>1</v>
      </c>
      <c r="S5262" s="137" t="s">
        <v>2419</v>
      </c>
      <c r="T5262" s="62">
        <v>701989700</v>
      </c>
      <c r="U5262" s="62">
        <v>681313581.63</v>
      </c>
      <c r="Z5262" s="54" t="s">
        <v>68</v>
      </c>
      <c r="AA5262" s="132">
        <v>1.5E-6</v>
      </c>
      <c r="AJ5262" s="42"/>
      <c r="AM5262" s="42"/>
      <c r="AN5262" s="42"/>
      <c r="AO5262" s="42"/>
      <c r="AP5262" s="42"/>
      <c r="AY5262" s="42"/>
      <c r="AZ5262" s="42"/>
      <c r="BA5262" s="42"/>
      <c r="BB5262" s="42"/>
      <c r="BN5262" s="54" t="s">
        <v>4578</v>
      </c>
      <c r="BO5262" s="58" t="str">
        <f t="shared" si="82"/>
        <v>境内资产</v>
      </c>
      <c r="BP5262" s="58" t="str">
        <f>IF(M5262="",VLOOKUP(D5262,Sheet4!$A$1:$B$92,2,0),VLOOKUP(Q5262,Sheet4!$A$1:$B$92,2,0))</f>
        <v>保险资产管理产品</v>
      </c>
    </row>
    <row r="5263" spans="1:68" s="58" customFormat="1" ht="12.75" customHeight="1">
      <c r="A5263" s="64" t="s">
        <v>2245</v>
      </c>
      <c r="B5263" s="54" t="s">
        <v>2246</v>
      </c>
      <c r="C5263" s="252" t="s">
        <v>5552</v>
      </c>
      <c r="D5263" s="252" t="s">
        <v>678</v>
      </c>
      <c r="E5263" s="54" t="s">
        <v>2814</v>
      </c>
      <c r="F5263" s="54" t="s">
        <v>2246</v>
      </c>
      <c r="G5263" s="54">
        <v>228</v>
      </c>
      <c r="H5263" s="323">
        <v>15089.04</v>
      </c>
      <c r="I5263" s="323">
        <v>6486.6</v>
      </c>
      <c r="J5263" s="54"/>
      <c r="K5263" s="42"/>
      <c r="L5263" s="42" t="s">
        <v>4489</v>
      </c>
      <c r="M5263" s="42" t="s">
        <v>3447</v>
      </c>
      <c r="N5263" s="42" t="s">
        <v>2427</v>
      </c>
      <c r="O5263" s="137" t="s">
        <v>3448</v>
      </c>
      <c r="P5263" s="42" t="s">
        <v>64</v>
      </c>
      <c r="Q5263" s="42" t="s">
        <v>65</v>
      </c>
      <c r="R5263" s="42">
        <v>1</v>
      </c>
      <c r="S5263" s="137" t="s">
        <v>2419</v>
      </c>
      <c r="T5263" s="62">
        <v>701989700</v>
      </c>
      <c r="U5263" s="62">
        <v>681313581.63</v>
      </c>
      <c r="Z5263" s="54" t="s">
        <v>68</v>
      </c>
      <c r="AA5263" s="132">
        <v>1.43181818181818E-6</v>
      </c>
      <c r="AJ5263" s="42"/>
      <c r="AM5263" s="42"/>
      <c r="AN5263" s="42"/>
      <c r="AO5263" s="42"/>
      <c r="AP5263" s="42"/>
      <c r="AY5263" s="42"/>
      <c r="AZ5263" s="42"/>
      <c r="BA5263" s="42"/>
      <c r="BB5263" s="42"/>
      <c r="BN5263" s="54" t="s">
        <v>4578</v>
      </c>
      <c r="BO5263" s="58" t="str">
        <f t="shared" si="82"/>
        <v>境内资产</v>
      </c>
      <c r="BP5263" s="58" t="str">
        <f>IF(M5263="",VLOOKUP(D5263,Sheet4!$A$1:$B$92,2,0),VLOOKUP(Q5263,Sheet4!$A$1:$B$92,2,0))</f>
        <v>保险资产管理产品</v>
      </c>
    </row>
    <row r="5264" spans="1:68" s="58" customFormat="1" ht="12.75" customHeight="1">
      <c r="A5264" s="64" t="s">
        <v>1829</v>
      </c>
      <c r="B5264" s="54" t="s">
        <v>1830</v>
      </c>
      <c r="C5264" s="252" t="s">
        <v>5552</v>
      </c>
      <c r="D5264" s="252" t="s">
        <v>678</v>
      </c>
      <c r="E5264" s="54" t="s">
        <v>1831</v>
      </c>
      <c r="F5264" s="54" t="s">
        <v>1830</v>
      </c>
      <c r="G5264" s="54">
        <v>343</v>
      </c>
      <c r="H5264" s="323">
        <v>9552.5499999999993</v>
      </c>
      <c r="I5264" s="323">
        <v>7271.6</v>
      </c>
      <c r="J5264" s="54"/>
      <c r="K5264" s="42"/>
      <c r="L5264" s="42" t="s">
        <v>4489</v>
      </c>
      <c r="M5264" s="42" t="s">
        <v>3447</v>
      </c>
      <c r="N5264" s="42" t="s">
        <v>2427</v>
      </c>
      <c r="O5264" s="137" t="s">
        <v>3448</v>
      </c>
      <c r="P5264" s="42" t="s">
        <v>64</v>
      </c>
      <c r="Q5264" s="42" t="s">
        <v>65</v>
      </c>
      <c r="R5264" s="42">
        <v>1</v>
      </c>
      <c r="S5264" s="137" t="s">
        <v>2419</v>
      </c>
      <c r="T5264" s="62">
        <v>701989700</v>
      </c>
      <c r="U5264" s="62">
        <v>681313581.63</v>
      </c>
      <c r="Z5264" s="54" t="s">
        <v>68</v>
      </c>
      <c r="AA5264" s="132">
        <v>6.4748381290467702E-7</v>
      </c>
      <c r="AJ5264" s="42"/>
      <c r="AM5264" s="42"/>
      <c r="AN5264" s="42"/>
      <c r="AO5264" s="42"/>
      <c r="AP5264" s="42"/>
      <c r="AY5264" s="42"/>
      <c r="AZ5264" s="42"/>
      <c r="BA5264" s="42"/>
      <c r="BB5264" s="42"/>
      <c r="BN5264" s="54" t="s">
        <v>4578</v>
      </c>
      <c r="BO5264" s="58" t="str">
        <f t="shared" si="82"/>
        <v>境内资产</v>
      </c>
      <c r="BP5264" s="58" t="str">
        <f>IF(M5264="",VLOOKUP(D5264,Sheet4!$A$1:$B$92,2,0),VLOOKUP(Q5264,Sheet4!$A$1:$B$92,2,0))</f>
        <v>保险资产管理产品</v>
      </c>
    </row>
    <row r="5265" spans="1:68" s="58" customFormat="1" ht="12.75" customHeight="1">
      <c r="A5265" s="64" t="s">
        <v>1639</v>
      </c>
      <c r="B5265" s="54" t="s">
        <v>1640</v>
      </c>
      <c r="C5265" s="252" t="s">
        <v>5552</v>
      </c>
      <c r="D5265" s="252" t="s">
        <v>678</v>
      </c>
      <c r="E5265" s="54" t="s">
        <v>1641</v>
      </c>
      <c r="F5265" s="54" t="s">
        <v>1640</v>
      </c>
      <c r="G5265" s="54">
        <v>153</v>
      </c>
      <c r="H5265" s="323">
        <v>4701.6899999999996</v>
      </c>
      <c r="I5265" s="323">
        <v>3333.87</v>
      </c>
      <c r="J5265" s="54"/>
      <c r="K5265" s="42"/>
      <c r="L5265" s="42" t="s">
        <v>4489</v>
      </c>
      <c r="M5265" s="42" t="s">
        <v>3447</v>
      </c>
      <c r="N5265" s="42" t="s">
        <v>2427</v>
      </c>
      <c r="O5265" s="137" t="s">
        <v>3448</v>
      </c>
      <c r="P5265" s="42" t="s">
        <v>64</v>
      </c>
      <c r="Q5265" s="42" t="s">
        <v>65</v>
      </c>
      <c r="R5265" s="42">
        <v>1</v>
      </c>
      <c r="S5265" s="137" t="s">
        <v>2419</v>
      </c>
      <c r="T5265" s="62">
        <v>701989700</v>
      </c>
      <c r="U5265" s="62">
        <v>681313581.63</v>
      </c>
      <c r="Z5265" s="54" t="s">
        <v>68</v>
      </c>
      <c r="AA5265" s="132">
        <v>1.2888888888888899E-6</v>
      </c>
      <c r="AJ5265" s="42"/>
      <c r="AM5265" s="42"/>
      <c r="AN5265" s="42"/>
      <c r="AO5265" s="42"/>
      <c r="AP5265" s="42"/>
      <c r="AY5265" s="42"/>
      <c r="AZ5265" s="42"/>
      <c r="BA5265" s="42"/>
      <c r="BB5265" s="42"/>
      <c r="BN5265" s="54" t="s">
        <v>4578</v>
      </c>
      <c r="BO5265" s="58" t="str">
        <f t="shared" si="82"/>
        <v>境内资产</v>
      </c>
      <c r="BP5265" s="58" t="str">
        <f>IF(M5265="",VLOOKUP(D5265,Sheet4!$A$1:$B$92,2,0),VLOOKUP(Q5265,Sheet4!$A$1:$B$92,2,0))</f>
        <v>保险资产管理产品</v>
      </c>
    </row>
    <row r="5266" spans="1:68" s="58" customFormat="1" ht="12.75" customHeight="1">
      <c r="A5266" s="64" t="s">
        <v>1642</v>
      </c>
      <c r="B5266" s="54" t="s">
        <v>1643</v>
      </c>
      <c r="C5266" s="252" t="s">
        <v>5552</v>
      </c>
      <c r="D5266" s="252" t="s">
        <v>678</v>
      </c>
      <c r="E5266" s="54" t="s">
        <v>1644</v>
      </c>
      <c r="F5266" s="54" t="s">
        <v>1643</v>
      </c>
      <c r="G5266" s="54">
        <v>231</v>
      </c>
      <c r="H5266" s="323">
        <v>14802.48</v>
      </c>
      <c r="I5266" s="323">
        <v>7567.56</v>
      </c>
      <c r="J5266" s="54"/>
      <c r="K5266" s="42"/>
      <c r="L5266" s="42" t="s">
        <v>4489</v>
      </c>
      <c r="M5266" s="42" t="s">
        <v>3447</v>
      </c>
      <c r="N5266" s="42" t="s">
        <v>2427</v>
      </c>
      <c r="O5266" s="137" t="s">
        <v>3448</v>
      </c>
      <c r="P5266" s="42" t="s">
        <v>64</v>
      </c>
      <c r="Q5266" s="42" t="s">
        <v>65</v>
      </c>
      <c r="R5266" s="42">
        <v>1</v>
      </c>
      <c r="S5266" s="137" t="s">
        <v>2419</v>
      </c>
      <c r="T5266" s="62">
        <v>701989700</v>
      </c>
      <c r="U5266" s="62">
        <v>681313581.63</v>
      </c>
      <c r="Z5266" s="54" t="s">
        <v>68</v>
      </c>
      <c r="AA5266" s="132">
        <v>1.03316889598076E-6</v>
      </c>
      <c r="AJ5266" s="42"/>
      <c r="AM5266" s="42"/>
      <c r="AN5266" s="42"/>
      <c r="AO5266" s="42"/>
      <c r="AP5266" s="42"/>
      <c r="AY5266" s="42"/>
      <c r="AZ5266" s="42"/>
      <c r="BA5266" s="42"/>
      <c r="BB5266" s="42"/>
      <c r="BN5266" s="54" t="s">
        <v>4578</v>
      </c>
      <c r="BO5266" s="58" t="str">
        <f t="shared" si="82"/>
        <v>境内资产</v>
      </c>
      <c r="BP5266" s="58" t="str">
        <f>IF(M5266="",VLOOKUP(D5266,Sheet4!$A$1:$B$92,2,0),VLOOKUP(Q5266,Sheet4!$A$1:$B$92,2,0))</f>
        <v>保险资产管理产品</v>
      </c>
    </row>
    <row r="5267" spans="1:68" s="58" customFormat="1" ht="12.75" customHeight="1">
      <c r="A5267" s="64" t="s">
        <v>2180</v>
      </c>
      <c r="B5267" s="54" t="s">
        <v>2347</v>
      </c>
      <c r="C5267" s="252" t="s">
        <v>5552</v>
      </c>
      <c r="D5267" s="252" t="s">
        <v>678</v>
      </c>
      <c r="E5267" s="54" t="s">
        <v>2815</v>
      </c>
      <c r="F5267" s="54" t="s">
        <v>2347</v>
      </c>
      <c r="G5267" s="54">
        <v>96</v>
      </c>
      <c r="H5267" s="323">
        <v>2088.96</v>
      </c>
      <c r="I5267" s="323">
        <v>2002.56</v>
      </c>
      <c r="J5267" s="54"/>
      <c r="K5267" s="42"/>
      <c r="L5267" s="42" t="s">
        <v>4489</v>
      </c>
      <c r="M5267" s="42" t="s">
        <v>3447</v>
      </c>
      <c r="N5267" s="42" t="s">
        <v>2427</v>
      </c>
      <c r="O5267" s="137" t="s">
        <v>3448</v>
      </c>
      <c r="P5267" s="42" t="s">
        <v>64</v>
      </c>
      <c r="Q5267" s="42" t="s">
        <v>65</v>
      </c>
      <c r="R5267" s="42">
        <v>1</v>
      </c>
      <c r="S5267" s="137" t="s">
        <v>2419</v>
      </c>
      <c r="T5267" s="62">
        <v>701989700</v>
      </c>
      <c r="U5267" s="62">
        <v>681313581.63</v>
      </c>
      <c r="Z5267" s="54" t="s">
        <v>68</v>
      </c>
      <c r="AA5267" s="132">
        <v>1.2384498258348499E-6</v>
      </c>
      <c r="AJ5267" s="42"/>
      <c r="AM5267" s="42"/>
      <c r="AN5267" s="42"/>
      <c r="AO5267" s="42"/>
      <c r="AP5267" s="42"/>
      <c r="AY5267" s="42"/>
      <c r="AZ5267" s="42"/>
      <c r="BA5267" s="42"/>
      <c r="BB5267" s="42"/>
      <c r="BN5267" s="54" t="s">
        <v>4578</v>
      </c>
      <c r="BO5267" s="58" t="str">
        <f t="shared" si="82"/>
        <v>境内资产</v>
      </c>
      <c r="BP5267" s="58" t="str">
        <f>IF(M5267="",VLOOKUP(D5267,Sheet4!$A$1:$B$92,2,0),VLOOKUP(Q5267,Sheet4!$A$1:$B$92,2,0))</f>
        <v>保险资产管理产品</v>
      </c>
    </row>
    <row r="5268" spans="1:68" s="58" customFormat="1" ht="12.75" customHeight="1">
      <c r="A5268" s="64" t="s">
        <v>1767</v>
      </c>
      <c r="B5268" s="54" t="s">
        <v>1768</v>
      </c>
      <c r="C5268" s="252" t="s">
        <v>5552</v>
      </c>
      <c r="D5268" s="252" t="s">
        <v>678</v>
      </c>
      <c r="E5268" s="54" t="s">
        <v>1769</v>
      </c>
      <c r="F5268" s="54" t="s">
        <v>1768</v>
      </c>
      <c r="G5268" s="54">
        <v>195</v>
      </c>
      <c r="H5268" s="323">
        <v>5709.6</v>
      </c>
      <c r="I5268" s="323">
        <v>3320.85</v>
      </c>
      <c r="J5268" s="54"/>
      <c r="K5268" s="42"/>
      <c r="L5268" s="42" t="s">
        <v>4489</v>
      </c>
      <c r="M5268" s="42" t="s">
        <v>3447</v>
      </c>
      <c r="N5268" s="42" t="s">
        <v>2427</v>
      </c>
      <c r="O5268" s="137" t="s">
        <v>3448</v>
      </c>
      <c r="P5268" s="42" t="s">
        <v>64</v>
      </c>
      <c r="Q5268" s="42" t="s">
        <v>65</v>
      </c>
      <c r="R5268" s="42">
        <v>1</v>
      </c>
      <c r="S5268" s="137" t="s">
        <v>2419</v>
      </c>
      <c r="T5268" s="62">
        <v>701989700</v>
      </c>
      <c r="U5268" s="62">
        <v>681313581.63</v>
      </c>
      <c r="Z5268" s="54" t="s">
        <v>68</v>
      </c>
      <c r="AA5268" s="132">
        <v>1.01974958048277E-6</v>
      </c>
      <c r="AJ5268" s="42"/>
      <c r="AM5268" s="42"/>
      <c r="AN5268" s="42"/>
      <c r="AO5268" s="42"/>
      <c r="AP5268" s="42"/>
      <c r="AY5268" s="42"/>
      <c r="AZ5268" s="42"/>
      <c r="BA5268" s="42"/>
      <c r="BB5268" s="42"/>
      <c r="BN5268" s="54" t="s">
        <v>4578</v>
      </c>
      <c r="BO5268" s="58" t="str">
        <f t="shared" si="82"/>
        <v>境内资产</v>
      </c>
      <c r="BP5268" s="58" t="str">
        <f>IF(M5268="",VLOOKUP(D5268,Sheet4!$A$1:$B$92,2,0),VLOOKUP(Q5268,Sheet4!$A$1:$B$92,2,0))</f>
        <v>保险资产管理产品</v>
      </c>
    </row>
    <row r="5269" spans="1:68" s="58" customFormat="1" ht="12.75" customHeight="1">
      <c r="A5269" s="64" t="s">
        <v>1770</v>
      </c>
      <c r="B5269" s="54" t="s">
        <v>1771</v>
      </c>
      <c r="C5269" s="252" t="s">
        <v>5552</v>
      </c>
      <c r="D5269" s="252" t="s">
        <v>678</v>
      </c>
      <c r="E5269" s="54" t="s">
        <v>1772</v>
      </c>
      <c r="F5269" s="54" t="s">
        <v>1771</v>
      </c>
      <c r="G5269" s="54">
        <v>685</v>
      </c>
      <c r="H5269" s="323">
        <v>52443.6</v>
      </c>
      <c r="I5269" s="323">
        <v>33969.15</v>
      </c>
      <c r="J5269" s="54"/>
      <c r="K5269" s="42"/>
      <c r="L5269" s="42" t="s">
        <v>4489</v>
      </c>
      <c r="M5269" s="42" t="s">
        <v>3447</v>
      </c>
      <c r="N5269" s="42" t="s">
        <v>2427</v>
      </c>
      <c r="O5269" s="137" t="s">
        <v>3448</v>
      </c>
      <c r="P5269" s="42" t="s">
        <v>64</v>
      </c>
      <c r="Q5269" s="42" t="s">
        <v>65</v>
      </c>
      <c r="R5269" s="42">
        <v>1</v>
      </c>
      <c r="S5269" s="137" t="s">
        <v>2419</v>
      </c>
      <c r="T5269" s="62">
        <v>701989700</v>
      </c>
      <c r="U5269" s="62">
        <v>681313581.63</v>
      </c>
      <c r="Z5269" s="54" t="s">
        <v>68</v>
      </c>
      <c r="AA5269" s="132">
        <v>1.98439525532835E-6</v>
      </c>
      <c r="AJ5269" s="42"/>
      <c r="AM5269" s="42"/>
      <c r="AN5269" s="42"/>
      <c r="AO5269" s="42"/>
      <c r="AP5269" s="42"/>
      <c r="AY5269" s="42"/>
      <c r="AZ5269" s="42"/>
      <c r="BA5269" s="42"/>
      <c r="BB5269" s="42"/>
      <c r="BN5269" s="54" t="s">
        <v>4578</v>
      </c>
      <c r="BO5269" s="58" t="str">
        <f t="shared" si="82"/>
        <v>境内资产</v>
      </c>
      <c r="BP5269" s="58" t="str">
        <f>IF(M5269="",VLOOKUP(D5269,Sheet4!$A$1:$B$92,2,0),VLOOKUP(Q5269,Sheet4!$A$1:$B$92,2,0))</f>
        <v>保险资产管理产品</v>
      </c>
    </row>
    <row r="5270" spans="1:68" s="58" customFormat="1" ht="12.75" customHeight="1">
      <c r="A5270" s="64" t="s">
        <v>2045</v>
      </c>
      <c r="B5270" s="54" t="s">
        <v>2046</v>
      </c>
      <c r="C5270" s="252" t="s">
        <v>5552</v>
      </c>
      <c r="D5270" s="252" t="s">
        <v>678</v>
      </c>
      <c r="E5270" s="54" t="s">
        <v>2816</v>
      </c>
      <c r="F5270" s="54" t="s">
        <v>2046</v>
      </c>
      <c r="G5270" s="54">
        <v>459</v>
      </c>
      <c r="H5270" s="323">
        <v>11842.2</v>
      </c>
      <c r="I5270" s="323">
        <v>8982.6299999999992</v>
      </c>
      <c r="J5270" s="54"/>
      <c r="K5270" s="42"/>
      <c r="L5270" s="42" t="s">
        <v>4489</v>
      </c>
      <c r="M5270" s="42" t="s">
        <v>3447</v>
      </c>
      <c r="N5270" s="42" t="s">
        <v>2427</v>
      </c>
      <c r="O5270" s="137" t="s">
        <v>3448</v>
      </c>
      <c r="P5270" s="42" t="s">
        <v>64</v>
      </c>
      <c r="Q5270" s="42" t="s">
        <v>65</v>
      </c>
      <c r="R5270" s="42">
        <v>1</v>
      </c>
      <c r="S5270" s="137" t="s">
        <v>2419</v>
      </c>
      <c r="T5270" s="62">
        <v>701989700</v>
      </c>
      <c r="U5270" s="62">
        <v>681313581.63</v>
      </c>
      <c r="Z5270" s="54" t="s">
        <v>68</v>
      </c>
      <c r="AA5270" s="132">
        <v>1.59805065773995E-6</v>
      </c>
      <c r="AJ5270" s="42"/>
      <c r="AM5270" s="42"/>
      <c r="AN5270" s="42"/>
      <c r="AO5270" s="42"/>
      <c r="AP5270" s="42"/>
      <c r="AY5270" s="42"/>
      <c r="AZ5270" s="42"/>
      <c r="BA5270" s="42"/>
      <c r="BB5270" s="42"/>
      <c r="BN5270" s="54" t="s">
        <v>4578</v>
      </c>
      <c r="BO5270" s="58" t="str">
        <f t="shared" si="82"/>
        <v>境内资产</v>
      </c>
      <c r="BP5270" s="58" t="str">
        <f>IF(M5270="",VLOOKUP(D5270,Sheet4!$A$1:$B$92,2,0),VLOOKUP(Q5270,Sheet4!$A$1:$B$92,2,0))</f>
        <v>保险资产管理产品</v>
      </c>
    </row>
    <row r="5271" spans="1:68" s="58" customFormat="1" ht="12.75" customHeight="1">
      <c r="A5271" s="64" t="s">
        <v>2049</v>
      </c>
      <c r="B5271" s="54" t="s">
        <v>2050</v>
      </c>
      <c r="C5271" s="252" t="s">
        <v>5552</v>
      </c>
      <c r="D5271" s="252" t="s">
        <v>678</v>
      </c>
      <c r="E5271" s="54" t="s">
        <v>2817</v>
      </c>
      <c r="F5271" s="54" t="s">
        <v>2050</v>
      </c>
      <c r="G5271" s="129">
        <v>2188</v>
      </c>
      <c r="H5271" s="323">
        <v>8314.4</v>
      </c>
      <c r="I5271" s="323">
        <v>12121.52</v>
      </c>
      <c r="J5271" s="54"/>
      <c r="K5271" s="42"/>
      <c r="L5271" s="42" t="s">
        <v>4489</v>
      </c>
      <c r="M5271" s="42" t="s">
        <v>3447</v>
      </c>
      <c r="N5271" s="42" t="s">
        <v>2427</v>
      </c>
      <c r="O5271" s="137" t="s">
        <v>3448</v>
      </c>
      <c r="P5271" s="42" t="s">
        <v>64</v>
      </c>
      <c r="Q5271" s="42" t="s">
        <v>65</v>
      </c>
      <c r="R5271" s="42">
        <v>1</v>
      </c>
      <c r="S5271" s="137" t="s">
        <v>2419</v>
      </c>
      <c r="T5271" s="62">
        <v>701989700</v>
      </c>
      <c r="U5271" s="62">
        <v>681313581.63</v>
      </c>
      <c r="Z5271" s="54" t="s">
        <v>68</v>
      </c>
      <c r="AA5271" s="132">
        <v>1.2750000000000001E-6</v>
      </c>
      <c r="AJ5271" s="42"/>
      <c r="AM5271" s="42"/>
      <c r="AN5271" s="42"/>
      <c r="AO5271" s="42"/>
      <c r="AP5271" s="42"/>
      <c r="AY5271" s="42"/>
      <c r="AZ5271" s="42"/>
      <c r="BA5271" s="42"/>
      <c r="BB5271" s="42"/>
      <c r="BN5271" s="54" t="s">
        <v>4578</v>
      </c>
      <c r="BO5271" s="58" t="str">
        <f t="shared" si="82"/>
        <v>境内资产</v>
      </c>
      <c r="BP5271" s="58" t="str">
        <f>IF(M5271="",VLOOKUP(D5271,Sheet4!$A$1:$B$92,2,0),VLOOKUP(Q5271,Sheet4!$A$1:$B$92,2,0))</f>
        <v>保险资产管理产品</v>
      </c>
    </row>
    <row r="5272" spans="1:68" s="58" customFormat="1" ht="12.75" customHeight="1">
      <c r="A5272" s="64" t="s">
        <v>2051</v>
      </c>
      <c r="B5272" s="54" t="s">
        <v>2052</v>
      </c>
      <c r="C5272" s="252" t="s">
        <v>5552</v>
      </c>
      <c r="D5272" s="252" t="s">
        <v>678</v>
      </c>
      <c r="E5272" s="54" t="s">
        <v>2818</v>
      </c>
      <c r="F5272" s="54" t="s">
        <v>2052</v>
      </c>
      <c r="G5272" s="54">
        <v>838</v>
      </c>
      <c r="H5272" s="323">
        <v>29899.84</v>
      </c>
      <c r="I5272" s="323">
        <v>22600.86</v>
      </c>
      <c r="J5272" s="54"/>
      <c r="K5272" s="42"/>
      <c r="L5272" s="42" t="s">
        <v>4489</v>
      </c>
      <c r="M5272" s="42" t="s">
        <v>3447</v>
      </c>
      <c r="N5272" s="42" t="s">
        <v>2427</v>
      </c>
      <c r="O5272" s="137" t="s">
        <v>3448</v>
      </c>
      <c r="P5272" s="42" t="s">
        <v>64</v>
      </c>
      <c r="Q5272" s="42" t="s">
        <v>65</v>
      </c>
      <c r="R5272" s="42">
        <v>1</v>
      </c>
      <c r="S5272" s="137" t="s">
        <v>2419</v>
      </c>
      <c r="T5272" s="62">
        <v>701989700</v>
      </c>
      <c r="U5272" s="62">
        <v>681313581.63</v>
      </c>
      <c r="Z5272" s="54" t="s">
        <v>68</v>
      </c>
      <c r="AA5272" s="132">
        <v>1.85096153846154E-6</v>
      </c>
      <c r="AJ5272" s="42"/>
      <c r="AM5272" s="42"/>
      <c r="AN5272" s="42"/>
      <c r="AO5272" s="42"/>
      <c r="AP5272" s="42"/>
      <c r="AY5272" s="42"/>
      <c r="AZ5272" s="42"/>
      <c r="BA5272" s="42"/>
      <c r="BB5272" s="42"/>
      <c r="BN5272" s="54" t="s">
        <v>4578</v>
      </c>
      <c r="BO5272" s="58" t="str">
        <f t="shared" si="82"/>
        <v>境内资产</v>
      </c>
      <c r="BP5272" s="58" t="str">
        <f>IF(M5272="",VLOOKUP(D5272,Sheet4!$A$1:$B$92,2,0),VLOOKUP(Q5272,Sheet4!$A$1:$B$92,2,0))</f>
        <v>保险资产管理产品</v>
      </c>
    </row>
    <row r="5273" spans="1:68" s="58" customFormat="1" ht="12.75" customHeight="1">
      <c r="A5273" s="64" t="s">
        <v>2053</v>
      </c>
      <c r="B5273" s="54" t="s">
        <v>2054</v>
      </c>
      <c r="C5273" s="252" t="s">
        <v>5552</v>
      </c>
      <c r="D5273" s="252" t="s">
        <v>678</v>
      </c>
      <c r="E5273" s="54" t="s">
        <v>2819</v>
      </c>
      <c r="F5273" s="54" t="s">
        <v>2054</v>
      </c>
      <c r="G5273" s="129">
        <v>3118</v>
      </c>
      <c r="H5273" s="323">
        <v>53847.86</v>
      </c>
      <c r="I5273" s="323">
        <v>38164.32</v>
      </c>
      <c r="J5273" s="54"/>
      <c r="K5273" s="42"/>
      <c r="L5273" s="42" t="s">
        <v>4489</v>
      </c>
      <c r="M5273" s="42" t="s">
        <v>3447</v>
      </c>
      <c r="N5273" s="42" t="s">
        <v>2427</v>
      </c>
      <c r="O5273" s="137" t="s">
        <v>3448</v>
      </c>
      <c r="P5273" s="42" t="s">
        <v>64</v>
      </c>
      <c r="Q5273" s="42" t="s">
        <v>65</v>
      </c>
      <c r="R5273" s="42">
        <v>1</v>
      </c>
      <c r="S5273" s="137" t="s">
        <v>2419</v>
      </c>
      <c r="T5273" s="62">
        <v>701989700</v>
      </c>
      <c r="U5273" s="62">
        <v>681313581.63</v>
      </c>
      <c r="Z5273" s="54" t="s">
        <v>68</v>
      </c>
      <c r="AA5273" s="132">
        <v>9.5999999999999991E-7</v>
      </c>
      <c r="AJ5273" s="42"/>
      <c r="AM5273" s="42"/>
      <c r="AN5273" s="42"/>
      <c r="AO5273" s="42"/>
      <c r="AP5273" s="42"/>
      <c r="AY5273" s="42"/>
      <c r="AZ5273" s="42"/>
      <c r="BA5273" s="42"/>
      <c r="BB5273" s="42"/>
      <c r="BN5273" s="54" t="s">
        <v>4578</v>
      </c>
      <c r="BO5273" s="58" t="str">
        <f t="shared" si="82"/>
        <v>境内资产</v>
      </c>
      <c r="BP5273" s="58" t="str">
        <f>IF(M5273="",VLOOKUP(D5273,Sheet4!$A$1:$B$92,2,0),VLOOKUP(Q5273,Sheet4!$A$1:$B$92,2,0))</f>
        <v>保险资产管理产品</v>
      </c>
    </row>
    <row r="5274" spans="1:68" s="58" customFormat="1" ht="12.75" customHeight="1">
      <c r="A5274" s="64" t="s">
        <v>1832</v>
      </c>
      <c r="B5274" s="54" t="s">
        <v>1833</v>
      </c>
      <c r="C5274" s="252" t="s">
        <v>5552</v>
      </c>
      <c r="D5274" s="252" t="s">
        <v>678</v>
      </c>
      <c r="E5274" s="54" t="s">
        <v>1834</v>
      </c>
      <c r="F5274" s="54" t="s">
        <v>1833</v>
      </c>
      <c r="G5274" s="54">
        <v>159</v>
      </c>
      <c r="H5274" s="323">
        <v>11112.51</v>
      </c>
      <c r="I5274" s="323">
        <v>6212.13</v>
      </c>
      <c r="J5274" s="54"/>
      <c r="K5274" s="42"/>
      <c r="L5274" s="42" t="s">
        <v>4489</v>
      </c>
      <c r="M5274" s="42" t="s">
        <v>3447</v>
      </c>
      <c r="N5274" s="42" t="s">
        <v>2427</v>
      </c>
      <c r="O5274" s="137" t="s">
        <v>3448</v>
      </c>
      <c r="P5274" s="42" t="s">
        <v>64</v>
      </c>
      <c r="Q5274" s="42" t="s">
        <v>65</v>
      </c>
      <c r="R5274" s="42">
        <v>1</v>
      </c>
      <c r="S5274" s="137" t="s">
        <v>2419</v>
      </c>
      <c r="T5274" s="62">
        <v>701989700</v>
      </c>
      <c r="U5274" s="62">
        <v>681313581.63</v>
      </c>
      <c r="Z5274" s="54" t="s">
        <v>68</v>
      </c>
      <c r="AA5274" s="132">
        <v>1.4624268786560701E-6</v>
      </c>
      <c r="AJ5274" s="42"/>
      <c r="AM5274" s="42"/>
      <c r="AN5274" s="42"/>
      <c r="AO5274" s="42"/>
      <c r="AP5274" s="42"/>
      <c r="AY5274" s="42"/>
      <c r="AZ5274" s="42"/>
      <c r="BA5274" s="42"/>
      <c r="BB5274" s="42"/>
      <c r="BN5274" s="54" t="s">
        <v>4578</v>
      </c>
      <c r="BO5274" s="58" t="str">
        <f t="shared" si="82"/>
        <v>境内资产</v>
      </c>
      <c r="BP5274" s="58" t="str">
        <f>IF(M5274="",VLOOKUP(D5274,Sheet4!$A$1:$B$92,2,0),VLOOKUP(Q5274,Sheet4!$A$1:$B$92,2,0))</f>
        <v>保险资产管理产品</v>
      </c>
    </row>
    <row r="5275" spans="1:68" s="58" customFormat="1" ht="12.75" customHeight="1">
      <c r="A5275" s="64" t="s">
        <v>2247</v>
      </c>
      <c r="B5275" s="54" t="s">
        <v>2248</v>
      </c>
      <c r="C5275" s="252" t="s">
        <v>5552</v>
      </c>
      <c r="D5275" s="252" t="s">
        <v>678</v>
      </c>
      <c r="E5275" s="54" t="s">
        <v>2820</v>
      </c>
      <c r="F5275" s="54" t="s">
        <v>2248</v>
      </c>
      <c r="G5275" s="54">
        <v>128</v>
      </c>
      <c r="H5275" s="323">
        <v>4349.4399999999996</v>
      </c>
      <c r="I5275" s="323">
        <v>3304.96</v>
      </c>
      <c r="J5275" s="54"/>
      <c r="K5275" s="42"/>
      <c r="L5275" s="42" t="s">
        <v>4489</v>
      </c>
      <c r="M5275" s="42" t="s">
        <v>3447</v>
      </c>
      <c r="N5275" s="42" t="s">
        <v>2427</v>
      </c>
      <c r="O5275" s="137" t="s">
        <v>3448</v>
      </c>
      <c r="P5275" s="42" t="s">
        <v>64</v>
      </c>
      <c r="Q5275" s="42" t="s">
        <v>65</v>
      </c>
      <c r="R5275" s="42">
        <v>1</v>
      </c>
      <c r="S5275" s="137" t="s">
        <v>2419</v>
      </c>
      <c r="T5275" s="62">
        <v>701989700</v>
      </c>
      <c r="U5275" s="62">
        <v>681313581.63</v>
      </c>
      <c r="Z5275" s="54" t="s">
        <v>68</v>
      </c>
      <c r="AA5275" s="132">
        <v>1.6309523809523799E-6</v>
      </c>
      <c r="AJ5275" s="42"/>
      <c r="AM5275" s="42"/>
      <c r="AN5275" s="42"/>
      <c r="AO5275" s="42"/>
      <c r="AP5275" s="42"/>
      <c r="AY5275" s="42"/>
      <c r="AZ5275" s="42"/>
      <c r="BA5275" s="42"/>
      <c r="BB5275" s="42"/>
      <c r="BN5275" s="54" t="s">
        <v>4578</v>
      </c>
      <c r="BO5275" s="58" t="str">
        <f t="shared" si="82"/>
        <v>境内资产</v>
      </c>
      <c r="BP5275" s="58" t="str">
        <f>IF(M5275="",VLOOKUP(D5275,Sheet4!$A$1:$B$92,2,0),VLOOKUP(Q5275,Sheet4!$A$1:$B$92,2,0))</f>
        <v>保险资产管理产品</v>
      </c>
    </row>
    <row r="5276" spans="1:68" s="58" customFormat="1" ht="12.75" customHeight="1">
      <c r="A5276" s="64" t="s">
        <v>2057</v>
      </c>
      <c r="B5276" s="54" t="s">
        <v>2058</v>
      </c>
      <c r="C5276" s="252" t="s">
        <v>5552</v>
      </c>
      <c r="D5276" s="252" t="s">
        <v>678</v>
      </c>
      <c r="E5276" s="54" t="s">
        <v>2821</v>
      </c>
      <c r="F5276" s="54" t="s">
        <v>2058</v>
      </c>
      <c r="G5276" s="54">
        <v>720</v>
      </c>
      <c r="H5276" s="323">
        <v>52473.599999999999</v>
      </c>
      <c r="I5276" s="323">
        <v>28656</v>
      </c>
      <c r="J5276" s="54"/>
      <c r="K5276" s="42"/>
      <c r="L5276" s="42" t="s">
        <v>4489</v>
      </c>
      <c r="M5276" s="42" t="s">
        <v>3447</v>
      </c>
      <c r="N5276" s="42" t="s">
        <v>2427</v>
      </c>
      <c r="O5276" s="137" t="s">
        <v>3448</v>
      </c>
      <c r="P5276" s="42" t="s">
        <v>64</v>
      </c>
      <c r="Q5276" s="42" t="s">
        <v>65</v>
      </c>
      <c r="R5276" s="42">
        <v>1</v>
      </c>
      <c r="S5276" s="137" t="s">
        <v>2419</v>
      </c>
      <c r="T5276" s="62">
        <v>701989700</v>
      </c>
      <c r="U5276" s="62">
        <v>681313581.63</v>
      </c>
      <c r="Z5276" s="54" t="s">
        <v>68</v>
      </c>
      <c r="AA5276" s="132">
        <v>1.9124999999999999E-6</v>
      </c>
      <c r="AJ5276" s="42"/>
      <c r="AM5276" s="42"/>
      <c r="AN5276" s="42"/>
      <c r="AO5276" s="42"/>
      <c r="AP5276" s="42"/>
      <c r="AY5276" s="42"/>
      <c r="AZ5276" s="42"/>
      <c r="BA5276" s="42"/>
      <c r="BB5276" s="42"/>
      <c r="BN5276" s="54" t="s">
        <v>4578</v>
      </c>
      <c r="BO5276" s="58" t="str">
        <f t="shared" si="82"/>
        <v>境内资产</v>
      </c>
      <c r="BP5276" s="58" t="str">
        <f>IF(M5276="",VLOOKUP(D5276,Sheet4!$A$1:$B$92,2,0),VLOOKUP(Q5276,Sheet4!$A$1:$B$92,2,0))</f>
        <v>保险资产管理产品</v>
      </c>
    </row>
    <row r="5277" spans="1:68" s="58" customFormat="1" ht="12.75" customHeight="1">
      <c r="A5277" s="64" t="s">
        <v>2059</v>
      </c>
      <c r="B5277" s="54" t="s">
        <v>2060</v>
      </c>
      <c r="C5277" s="252" t="s">
        <v>5552</v>
      </c>
      <c r="D5277" s="252" t="s">
        <v>678</v>
      </c>
      <c r="E5277" s="54" t="s">
        <v>2822</v>
      </c>
      <c r="F5277" s="54" t="s">
        <v>2060</v>
      </c>
      <c r="G5277" s="54">
        <v>110</v>
      </c>
      <c r="H5277" s="323">
        <v>6235.9</v>
      </c>
      <c r="I5277" s="323">
        <v>3463.9</v>
      </c>
      <c r="J5277" s="54"/>
      <c r="K5277" s="42"/>
      <c r="L5277" s="42" t="s">
        <v>4489</v>
      </c>
      <c r="M5277" s="42" t="s">
        <v>3447</v>
      </c>
      <c r="N5277" s="42" t="s">
        <v>2427</v>
      </c>
      <c r="O5277" s="137" t="s">
        <v>3448</v>
      </c>
      <c r="P5277" s="42" t="s">
        <v>64</v>
      </c>
      <c r="Q5277" s="42" t="s">
        <v>65</v>
      </c>
      <c r="R5277" s="42">
        <v>1</v>
      </c>
      <c r="S5277" s="137" t="s">
        <v>2419</v>
      </c>
      <c r="T5277" s="62">
        <v>701989700</v>
      </c>
      <c r="U5277" s="62">
        <v>681313581.63</v>
      </c>
      <c r="Z5277" s="54" t="s">
        <v>68</v>
      </c>
      <c r="AA5277" s="132">
        <v>1.6545674531155499E-6</v>
      </c>
      <c r="AJ5277" s="42"/>
      <c r="AM5277" s="42"/>
      <c r="AN5277" s="42"/>
      <c r="AO5277" s="42"/>
      <c r="AP5277" s="42"/>
      <c r="AY5277" s="42"/>
      <c r="AZ5277" s="42"/>
      <c r="BA5277" s="42"/>
      <c r="BB5277" s="42"/>
      <c r="BN5277" s="54" t="s">
        <v>4578</v>
      </c>
      <c r="BO5277" s="58" t="str">
        <f t="shared" si="82"/>
        <v>境内资产</v>
      </c>
      <c r="BP5277" s="58" t="str">
        <f>IF(M5277="",VLOOKUP(D5277,Sheet4!$A$1:$B$92,2,0),VLOOKUP(Q5277,Sheet4!$A$1:$B$92,2,0))</f>
        <v>保险资产管理产品</v>
      </c>
    </row>
    <row r="5278" spans="1:68" s="58" customFormat="1" ht="12.75" customHeight="1">
      <c r="A5278" s="64" t="s">
        <v>2127</v>
      </c>
      <c r="B5278" s="54" t="s">
        <v>2823</v>
      </c>
      <c r="C5278" s="252" t="s">
        <v>5552</v>
      </c>
      <c r="D5278" s="252" t="s">
        <v>678</v>
      </c>
      <c r="E5278" s="54" t="s">
        <v>2824</v>
      </c>
      <c r="F5278" s="54" t="s">
        <v>2823</v>
      </c>
      <c r="G5278" s="54">
        <v>163</v>
      </c>
      <c r="H5278" s="323">
        <v>6368.41</v>
      </c>
      <c r="I5278" s="323">
        <v>4396.1099999999997</v>
      </c>
      <c r="J5278" s="54"/>
      <c r="K5278" s="42"/>
      <c r="L5278" s="42" t="s">
        <v>4489</v>
      </c>
      <c r="M5278" s="42" t="s">
        <v>3447</v>
      </c>
      <c r="N5278" s="42" t="s">
        <v>2427</v>
      </c>
      <c r="O5278" s="137" t="s">
        <v>3448</v>
      </c>
      <c r="P5278" s="42" t="s">
        <v>64</v>
      </c>
      <c r="Q5278" s="42" t="s">
        <v>65</v>
      </c>
      <c r="R5278" s="42">
        <v>1</v>
      </c>
      <c r="S5278" s="137" t="s">
        <v>2419</v>
      </c>
      <c r="T5278" s="62">
        <v>701989700</v>
      </c>
      <c r="U5278" s="62">
        <v>681313581.63</v>
      </c>
      <c r="Z5278" s="54" t="s">
        <v>68</v>
      </c>
      <c r="AA5278" s="132">
        <v>2.4403355432250999E-6</v>
      </c>
      <c r="AJ5278" s="42"/>
      <c r="AM5278" s="42"/>
      <c r="AN5278" s="42"/>
      <c r="AO5278" s="42"/>
      <c r="AP5278" s="42"/>
      <c r="AY5278" s="42"/>
      <c r="AZ5278" s="42"/>
      <c r="BA5278" s="42"/>
      <c r="BB5278" s="42"/>
      <c r="BN5278" s="54" t="s">
        <v>4578</v>
      </c>
      <c r="BO5278" s="58" t="str">
        <f t="shared" si="82"/>
        <v>境内资产</v>
      </c>
      <c r="BP5278" s="58" t="str">
        <f>IF(M5278="",VLOOKUP(D5278,Sheet4!$A$1:$B$92,2,0),VLOOKUP(Q5278,Sheet4!$A$1:$B$92,2,0))</f>
        <v>保险资产管理产品</v>
      </c>
    </row>
    <row r="5279" spans="1:68" s="58" customFormat="1" ht="12.75" customHeight="1">
      <c r="A5279" s="64" t="s">
        <v>2061</v>
      </c>
      <c r="B5279" s="54" t="s">
        <v>2062</v>
      </c>
      <c r="C5279" s="252" t="s">
        <v>5552</v>
      </c>
      <c r="D5279" s="252" t="s">
        <v>678</v>
      </c>
      <c r="E5279" s="54" t="s">
        <v>2825</v>
      </c>
      <c r="F5279" s="54" t="s">
        <v>2062</v>
      </c>
      <c r="G5279" s="54">
        <v>867</v>
      </c>
      <c r="H5279" s="323">
        <v>6979.35</v>
      </c>
      <c r="I5279" s="323">
        <v>7534.23</v>
      </c>
      <c r="J5279" s="54"/>
      <c r="K5279" s="42"/>
      <c r="L5279" s="42" t="s">
        <v>4489</v>
      </c>
      <c r="M5279" s="42" t="s">
        <v>3447</v>
      </c>
      <c r="N5279" s="42" t="s">
        <v>2427</v>
      </c>
      <c r="O5279" s="137" t="s">
        <v>3448</v>
      </c>
      <c r="P5279" s="42" t="s">
        <v>64</v>
      </c>
      <c r="Q5279" s="42" t="s">
        <v>65</v>
      </c>
      <c r="R5279" s="42">
        <v>1</v>
      </c>
      <c r="S5279" s="137" t="s">
        <v>2419</v>
      </c>
      <c r="T5279" s="62">
        <v>701989700</v>
      </c>
      <c r="U5279" s="62">
        <v>681313581.63</v>
      </c>
      <c r="Z5279" s="54" t="s">
        <v>68</v>
      </c>
      <c r="AA5279" s="132">
        <v>3.7610875001880501E-6</v>
      </c>
      <c r="AJ5279" s="42"/>
      <c r="AM5279" s="42"/>
      <c r="AN5279" s="42"/>
      <c r="AO5279" s="42"/>
      <c r="AP5279" s="42"/>
      <c r="AY5279" s="42"/>
      <c r="AZ5279" s="42"/>
      <c r="BA5279" s="42"/>
      <c r="BB5279" s="42"/>
      <c r="BN5279" s="54" t="s">
        <v>4578</v>
      </c>
      <c r="BO5279" s="58" t="str">
        <f t="shared" si="82"/>
        <v>境内资产</v>
      </c>
      <c r="BP5279" s="58" t="str">
        <f>IF(M5279="",VLOOKUP(D5279,Sheet4!$A$1:$B$92,2,0),VLOOKUP(Q5279,Sheet4!$A$1:$B$92,2,0))</f>
        <v>保险资产管理产品</v>
      </c>
    </row>
    <row r="5280" spans="1:68" s="58" customFormat="1" ht="12.75" customHeight="1">
      <c r="A5280" s="64" t="s">
        <v>2826</v>
      </c>
      <c r="B5280" s="54" t="s">
        <v>2064</v>
      </c>
      <c r="C5280" s="252" t="s">
        <v>5552</v>
      </c>
      <c r="D5280" s="252" t="s">
        <v>678</v>
      </c>
      <c r="E5280" s="54" t="s">
        <v>2827</v>
      </c>
      <c r="F5280" s="54" t="s">
        <v>2064</v>
      </c>
      <c r="G5280" s="54">
        <v>126</v>
      </c>
      <c r="H5280" s="323">
        <v>6085.8</v>
      </c>
      <c r="I5280" s="323">
        <v>4830.84</v>
      </c>
      <c r="J5280" s="54"/>
      <c r="K5280" s="42"/>
      <c r="L5280" s="42" t="s">
        <v>4489</v>
      </c>
      <c r="M5280" s="42" t="s">
        <v>3447</v>
      </c>
      <c r="N5280" s="42" t="s">
        <v>2427</v>
      </c>
      <c r="O5280" s="137" t="s">
        <v>3448</v>
      </c>
      <c r="P5280" s="42" t="s">
        <v>64</v>
      </c>
      <c r="Q5280" s="42" t="s">
        <v>65</v>
      </c>
      <c r="R5280" s="42">
        <v>1</v>
      </c>
      <c r="S5280" s="137" t="s">
        <v>2419</v>
      </c>
      <c r="T5280" s="62">
        <v>701989700</v>
      </c>
      <c r="U5280" s="62">
        <v>681313581.63</v>
      </c>
      <c r="Z5280" s="54" t="s">
        <v>68</v>
      </c>
      <c r="AA5280" s="132">
        <v>1.7166492302609599E-6</v>
      </c>
      <c r="AJ5280" s="42"/>
      <c r="AM5280" s="42"/>
      <c r="AN5280" s="42"/>
      <c r="AO5280" s="42"/>
      <c r="AP5280" s="42"/>
      <c r="AY5280" s="42"/>
      <c r="AZ5280" s="42"/>
      <c r="BA5280" s="42"/>
      <c r="BB5280" s="42"/>
      <c r="BN5280" s="54" t="s">
        <v>4578</v>
      </c>
      <c r="BO5280" s="58" t="str">
        <f t="shared" si="82"/>
        <v>境内资产</v>
      </c>
      <c r="BP5280" s="58" t="str">
        <f>IF(M5280="",VLOOKUP(D5280,Sheet4!$A$1:$B$92,2,0),VLOOKUP(Q5280,Sheet4!$A$1:$B$92,2,0))</f>
        <v>保险资产管理产品</v>
      </c>
    </row>
    <row r="5281" spans="1:68" s="58" customFormat="1" ht="12.75" customHeight="1">
      <c r="A5281" s="64" t="s">
        <v>2828</v>
      </c>
      <c r="B5281" s="54" t="s">
        <v>2066</v>
      </c>
      <c r="C5281" s="252" t="s">
        <v>5552</v>
      </c>
      <c r="D5281" s="252" t="s">
        <v>678</v>
      </c>
      <c r="E5281" s="54" t="s">
        <v>2829</v>
      </c>
      <c r="F5281" s="54" t="s">
        <v>2066</v>
      </c>
      <c r="G5281" s="54">
        <v>150</v>
      </c>
      <c r="H5281" s="323">
        <v>2758.5</v>
      </c>
      <c r="I5281" s="323">
        <v>4522.5</v>
      </c>
      <c r="J5281" s="54"/>
      <c r="K5281" s="42"/>
      <c r="L5281" s="42" t="s">
        <v>4489</v>
      </c>
      <c r="M5281" s="42" t="s">
        <v>3447</v>
      </c>
      <c r="N5281" s="42" t="s">
        <v>2427</v>
      </c>
      <c r="O5281" s="137" t="s">
        <v>3448</v>
      </c>
      <c r="P5281" s="42" t="s">
        <v>64</v>
      </c>
      <c r="Q5281" s="42" t="s">
        <v>65</v>
      </c>
      <c r="R5281" s="42">
        <v>1</v>
      </c>
      <c r="S5281" s="137" t="s">
        <v>2419</v>
      </c>
      <c r="T5281" s="62">
        <v>701989700</v>
      </c>
      <c r="U5281" s="62">
        <v>681313581.63</v>
      </c>
      <c r="Z5281" s="54" t="s">
        <v>68</v>
      </c>
      <c r="AA5281" s="132">
        <v>1.26315706371246E-6</v>
      </c>
      <c r="AJ5281" s="42"/>
      <c r="AM5281" s="42"/>
      <c r="AN5281" s="42"/>
      <c r="AO5281" s="42"/>
      <c r="AP5281" s="42"/>
      <c r="AY5281" s="42"/>
      <c r="AZ5281" s="42"/>
      <c r="BA5281" s="42"/>
      <c r="BB5281" s="42"/>
      <c r="BN5281" s="54" t="s">
        <v>4578</v>
      </c>
      <c r="BO5281" s="58" t="str">
        <f t="shared" si="82"/>
        <v>境内资产</v>
      </c>
      <c r="BP5281" s="58" t="str">
        <f>IF(M5281="",VLOOKUP(D5281,Sheet4!$A$1:$B$92,2,0),VLOOKUP(Q5281,Sheet4!$A$1:$B$92,2,0))</f>
        <v>保险资产管理产品</v>
      </c>
    </row>
    <row r="5282" spans="1:68" s="58" customFormat="1" ht="12.75" customHeight="1">
      <c r="A5282" s="64" t="s">
        <v>2830</v>
      </c>
      <c r="B5282" s="54" t="s">
        <v>2070</v>
      </c>
      <c r="C5282" s="252" t="s">
        <v>5552</v>
      </c>
      <c r="D5282" s="252" t="s">
        <v>678</v>
      </c>
      <c r="E5282" s="54" t="s">
        <v>2831</v>
      </c>
      <c r="F5282" s="54" t="s">
        <v>2070</v>
      </c>
      <c r="G5282" s="54">
        <v>295</v>
      </c>
      <c r="H5282" s="323">
        <v>8407.5</v>
      </c>
      <c r="I5282" s="323">
        <v>5619.75</v>
      </c>
      <c r="J5282" s="54"/>
      <c r="K5282" s="42"/>
      <c r="L5282" s="42" t="s">
        <v>4489</v>
      </c>
      <c r="M5282" s="42" t="s">
        <v>3447</v>
      </c>
      <c r="N5282" s="42" t="s">
        <v>2427</v>
      </c>
      <c r="O5282" s="137" t="s">
        <v>3448</v>
      </c>
      <c r="P5282" s="42" t="s">
        <v>64</v>
      </c>
      <c r="Q5282" s="42" t="s">
        <v>65</v>
      </c>
      <c r="R5282" s="42">
        <v>1</v>
      </c>
      <c r="S5282" s="137" t="s">
        <v>2419</v>
      </c>
      <c r="T5282" s="62">
        <v>701989700</v>
      </c>
      <c r="U5282" s="62">
        <v>681313581.63</v>
      </c>
      <c r="Z5282" s="54" t="s">
        <v>68</v>
      </c>
      <c r="AA5282" s="132">
        <v>1.69999999905556E-6</v>
      </c>
      <c r="AJ5282" s="42"/>
      <c r="AM5282" s="42"/>
      <c r="AN5282" s="42"/>
      <c r="AO5282" s="42"/>
      <c r="AP5282" s="42"/>
      <c r="AY5282" s="42"/>
      <c r="AZ5282" s="42"/>
      <c r="BA5282" s="42"/>
      <c r="BB5282" s="42"/>
      <c r="BN5282" s="54" t="s">
        <v>4578</v>
      </c>
      <c r="BO5282" s="58" t="str">
        <f t="shared" si="82"/>
        <v>境内资产</v>
      </c>
      <c r="BP5282" s="58" t="str">
        <f>IF(M5282="",VLOOKUP(D5282,Sheet4!$A$1:$B$92,2,0),VLOOKUP(Q5282,Sheet4!$A$1:$B$92,2,0))</f>
        <v>保险资产管理产品</v>
      </c>
    </row>
    <row r="5283" spans="1:68" s="58" customFormat="1" ht="12.75" customHeight="1">
      <c r="A5283" s="64" t="s">
        <v>2071</v>
      </c>
      <c r="B5283" s="54" t="s">
        <v>2072</v>
      </c>
      <c r="C5283" s="252" t="s">
        <v>5552</v>
      </c>
      <c r="D5283" s="252" t="s">
        <v>678</v>
      </c>
      <c r="E5283" s="54" t="s">
        <v>2832</v>
      </c>
      <c r="F5283" s="54" t="s">
        <v>2072</v>
      </c>
      <c r="G5283" s="54">
        <v>144</v>
      </c>
      <c r="H5283" s="323">
        <v>4492.8</v>
      </c>
      <c r="I5283" s="323">
        <v>3299.04</v>
      </c>
      <c r="J5283" s="54"/>
      <c r="K5283" s="42"/>
      <c r="L5283" s="42" t="s">
        <v>4489</v>
      </c>
      <c r="M5283" s="42" t="s">
        <v>3447</v>
      </c>
      <c r="N5283" s="42" t="s">
        <v>2427</v>
      </c>
      <c r="O5283" s="137" t="s">
        <v>3448</v>
      </c>
      <c r="P5283" s="42" t="s">
        <v>64</v>
      </c>
      <c r="Q5283" s="42" t="s">
        <v>65</v>
      </c>
      <c r="R5283" s="42">
        <v>1</v>
      </c>
      <c r="S5283" s="137" t="s">
        <v>2419</v>
      </c>
      <c r="T5283" s="62">
        <v>701989700</v>
      </c>
      <c r="U5283" s="62">
        <v>681313581.63</v>
      </c>
      <c r="Z5283" s="54" t="s">
        <v>68</v>
      </c>
      <c r="AA5283" s="132">
        <v>1.375E-6</v>
      </c>
      <c r="AJ5283" s="42"/>
      <c r="AM5283" s="42"/>
      <c r="AN5283" s="42"/>
      <c r="AO5283" s="42"/>
      <c r="AP5283" s="42"/>
      <c r="AY5283" s="42"/>
      <c r="AZ5283" s="42"/>
      <c r="BA5283" s="42"/>
      <c r="BB5283" s="42"/>
      <c r="BN5283" s="54" t="s">
        <v>4578</v>
      </c>
      <c r="BO5283" s="58" t="str">
        <f t="shared" si="82"/>
        <v>境内资产</v>
      </c>
      <c r="BP5283" s="58" t="str">
        <f>IF(M5283="",VLOOKUP(D5283,Sheet4!$A$1:$B$92,2,0),VLOOKUP(Q5283,Sheet4!$A$1:$B$92,2,0))</f>
        <v>保险资产管理产品</v>
      </c>
    </row>
    <row r="5284" spans="1:68" s="58" customFormat="1" ht="12.75" customHeight="1">
      <c r="A5284" s="64" t="s">
        <v>2073</v>
      </c>
      <c r="B5284" s="54" t="s">
        <v>2074</v>
      </c>
      <c r="C5284" s="252" t="s">
        <v>5552</v>
      </c>
      <c r="D5284" s="252" t="s">
        <v>678</v>
      </c>
      <c r="E5284" s="54" t="s">
        <v>2833</v>
      </c>
      <c r="F5284" s="54" t="s">
        <v>2074</v>
      </c>
      <c r="G5284" s="54">
        <v>135</v>
      </c>
      <c r="H5284" s="323">
        <v>2577.15</v>
      </c>
      <c r="I5284" s="323">
        <v>3626.1</v>
      </c>
      <c r="J5284" s="54"/>
      <c r="K5284" s="42"/>
      <c r="L5284" s="42" t="s">
        <v>4489</v>
      </c>
      <c r="M5284" s="42" t="s">
        <v>3447</v>
      </c>
      <c r="N5284" s="42" t="s">
        <v>2427</v>
      </c>
      <c r="O5284" s="137" t="s">
        <v>3448</v>
      </c>
      <c r="P5284" s="42" t="s">
        <v>64</v>
      </c>
      <c r="Q5284" s="42" t="s">
        <v>65</v>
      </c>
      <c r="R5284" s="42">
        <v>1</v>
      </c>
      <c r="S5284" s="137" t="s">
        <v>2419</v>
      </c>
      <c r="T5284" s="62">
        <v>701989700</v>
      </c>
      <c r="U5284" s="62">
        <v>681313581.63</v>
      </c>
      <c r="Z5284" s="54" t="s">
        <v>68</v>
      </c>
      <c r="AA5284" s="132">
        <v>1.59070947594418E-6</v>
      </c>
      <c r="AJ5284" s="42"/>
      <c r="AM5284" s="42"/>
      <c r="AN5284" s="42"/>
      <c r="AO5284" s="42"/>
      <c r="AP5284" s="42"/>
      <c r="AY5284" s="42"/>
      <c r="AZ5284" s="42"/>
      <c r="BA5284" s="42"/>
      <c r="BB5284" s="42"/>
      <c r="BN5284" s="54" t="s">
        <v>4578</v>
      </c>
      <c r="BO5284" s="58" t="str">
        <f t="shared" si="82"/>
        <v>境内资产</v>
      </c>
      <c r="BP5284" s="58" t="str">
        <f>IF(M5284="",VLOOKUP(D5284,Sheet4!$A$1:$B$92,2,0),VLOOKUP(Q5284,Sheet4!$A$1:$B$92,2,0))</f>
        <v>保险资产管理产品</v>
      </c>
    </row>
    <row r="5285" spans="1:68" s="58" customFormat="1" ht="12.75" customHeight="1">
      <c r="A5285" s="64" t="s">
        <v>2834</v>
      </c>
      <c r="B5285" s="54" t="s">
        <v>2835</v>
      </c>
      <c r="C5285" s="252" t="s">
        <v>5552</v>
      </c>
      <c r="D5285" s="252" t="s">
        <v>672</v>
      </c>
      <c r="E5285" s="54" t="s">
        <v>2836</v>
      </c>
      <c r="F5285" s="54" t="s">
        <v>2835</v>
      </c>
      <c r="G5285" s="129">
        <v>102600</v>
      </c>
      <c r="H5285" s="323">
        <v>434330</v>
      </c>
      <c r="I5285" s="323">
        <v>443232</v>
      </c>
      <c r="J5285" s="54"/>
      <c r="K5285" s="42"/>
      <c r="L5285" s="42" t="s">
        <v>4489</v>
      </c>
      <c r="M5285" s="42" t="s">
        <v>3447</v>
      </c>
      <c r="N5285" s="42" t="s">
        <v>2427</v>
      </c>
      <c r="O5285" s="137" t="s">
        <v>3448</v>
      </c>
      <c r="P5285" s="42" t="s">
        <v>64</v>
      </c>
      <c r="Q5285" s="42" t="s">
        <v>65</v>
      </c>
      <c r="R5285" s="42">
        <v>1</v>
      </c>
      <c r="S5285" s="137" t="s">
        <v>2419</v>
      </c>
      <c r="T5285" s="62">
        <v>701989700</v>
      </c>
      <c r="U5285" s="62">
        <v>681313581.63</v>
      </c>
      <c r="Z5285" s="54" t="s">
        <v>280</v>
      </c>
      <c r="AA5285" s="132">
        <v>1.8062500000000001E-6</v>
      </c>
      <c r="AJ5285" s="42"/>
      <c r="AM5285" s="42"/>
      <c r="AN5285" s="42"/>
      <c r="AO5285" s="42"/>
      <c r="AP5285" s="42"/>
      <c r="AY5285" s="42"/>
      <c r="AZ5285" s="42"/>
      <c r="BA5285" s="42"/>
      <c r="BB5285" s="42"/>
      <c r="BN5285" s="54" t="s">
        <v>4578</v>
      </c>
      <c r="BO5285" s="58" t="str">
        <f t="shared" si="82"/>
        <v>境内资产</v>
      </c>
      <c r="BP5285" s="58" t="str">
        <f>IF(M5285="",VLOOKUP(D5285,Sheet4!$A$1:$B$92,2,0),VLOOKUP(Q5285,Sheet4!$A$1:$B$92,2,0))</f>
        <v>保险资产管理产品</v>
      </c>
    </row>
    <row r="5286" spans="1:68" s="58" customFormat="1" ht="12.75" customHeight="1">
      <c r="A5286" s="64" t="s">
        <v>1954</v>
      </c>
      <c r="B5286" s="54" t="s">
        <v>1390</v>
      </c>
      <c r="C5286" s="252" t="s">
        <v>5552</v>
      </c>
      <c r="D5286" s="252" t="s">
        <v>672</v>
      </c>
      <c r="E5286" s="54" t="s">
        <v>2837</v>
      </c>
      <c r="F5286" s="54" t="s">
        <v>1390</v>
      </c>
      <c r="G5286" s="129">
        <v>56400</v>
      </c>
      <c r="H5286" s="323">
        <v>918297.1</v>
      </c>
      <c r="I5286" s="323">
        <v>1003920</v>
      </c>
      <c r="J5286" s="54"/>
      <c r="K5286" s="42"/>
      <c r="L5286" s="42" t="s">
        <v>4489</v>
      </c>
      <c r="M5286" s="42" t="s">
        <v>3447</v>
      </c>
      <c r="N5286" s="42" t="s">
        <v>2427</v>
      </c>
      <c r="O5286" s="137" t="s">
        <v>3448</v>
      </c>
      <c r="P5286" s="42" t="s">
        <v>64</v>
      </c>
      <c r="Q5286" s="42" t="s">
        <v>65</v>
      </c>
      <c r="R5286" s="42">
        <v>1</v>
      </c>
      <c r="S5286" s="137" t="s">
        <v>2419</v>
      </c>
      <c r="T5286" s="62">
        <v>701989700</v>
      </c>
      <c r="U5286" s="62">
        <v>681313581.63</v>
      </c>
      <c r="Z5286" s="54" t="s">
        <v>280</v>
      </c>
      <c r="AA5286" s="132">
        <v>1.3744954728918899E-6</v>
      </c>
      <c r="AJ5286" s="42"/>
      <c r="AM5286" s="42"/>
      <c r="AN5286" s="42"/>
      <c r="AO5286" s="42"/>
      <c r="AP5286" s="42"/>
      <c r="AY5286" s="42"/>
      <c r="AZ5286" s="42"/>
      <c r="BA5286" s="42"/>
      <c r="BB5286" s="42"/>
      <c r="BN5286" s="54" t="s">
        <v>4578</v>
      </c>
      <c r="BO5286" s="58" t="str">
        <f t="shared" si="82"/>
        <v>境内资产</v>
      </c>
      <c r="BP5286" s="58" t="str">
        <f>IF(M5286="",VLOOKUP(D5286,Sheet4!$A$1:$B$92,2,0),VLOOKUP(Q5286,Sheet4!$A$1:$B$92,2,0))</f>
        <v>保险资产管理产品</v>
      </c>
    </row>
    <row r="5287" spans="1:68" s="58" customFormat="1" ht="12.75" customHeight="1">
      <c r="A5287" s="64" t="s">
        <v>2838</v>
      </c>
      <c r="B5287" s="54" t="s">
        <v>2839</v>
      </c>
      <c r="C5287" s="252" t="s">
        <v>5552</v>
      </c>
      <c r="D5287" s="252" t="s">
        <v>672</v>
      </c>
      <c r="E5287" s="54" t="s">
        <v>2840</v>
      </c>
      <c r="F5287" s="54" t="s">
        <v>2839</v>
      </c>
      <c r="G5287" s="129">
        <v>143300</v>
      </c>
      <c r="H5287" s="323">
        <v>515507</v>
      </c>
      <c r="I5287" s="323">
        <v>500117</v>
      </c>
      <c r="J5287" s="54"/>
      <c r="K5287" s="42"/>
      <c r="L5287" s="42" t="s">
        <v>4489</v>
      </c>
      <c r="M5287" s="42" t="s">
        <v>3447</v>
      </c>
      <c r="N5287" s="42" t="s">
        <v>2427</v>
      </c>
      <c r="O5287" s="137" t="s">
        <v>3448</v>
      </c>
      <c r="P5287" s="42" t="s">
        <v>64</v>
      </c>
      <c r="Q5287" s="42" t="s">
        <v>65</v>
      </c>
      <c r="R5287" s="42">
        <v>1</v>
      </c>
      <c r="S5287" s="137" t="s">
        <v>2419</v>
      </c>
      <c r="T5287" s="62">
        <v>701989700</v>
      </c>
      <c r="U5287" s="62">
        <v>681313581.63</v>
      </c>
      <c r="Z5287" s="54" t="s">
        <v>280</v>
      </c>
      <c r="AA5287" s="132">
        <v>1.2500000000000001E-6</v>
      </c>
      <c r="AJ5287" s="42"/>
      <c r="AM5287" s="42"/>
      <c r="AN5287" s="42"/>
      <c r="AO5287" s="42"/>
      <c r="AP5287" s="42"/>
      <c r="AY5287" s="42"/>
      <c r="AZ5287" s="42"/>
      <c r="BA5287" s="42"/>
      <c r="BB5287" s="42"/>
      <c r="BN5287" s="54" t="s">
        <v>4578</v>
      </c>
      <c r="BO5287" s="58" t="str">
        <f t="shared" si="82"/>
        <v>境内资产</v>
      </c>
      <c r="BP5287" s="58" t="str">
        <f>IF(M5287="",VLOOKUP(D5287,Sheet4!$A$1:$B$92,2,0),VLOOKUP(Q5287,Sheet4!$A$1:$B$92,2,0))</f>
        <v>保险资产管理产品</v>
      </c>
    </row>
    <row r="5288" spans="1:68" s="58" customFormat="1" ht="12.75" customHeight="1">
      <c r="A5288" s="64" t="s">
        <v>2841</v>
      </c>
      <c r="B5288" s="54" t="s">
        <v>2842</v>
      </c>
      <c r="C5288" s="252" t="s">
        <v>5552</v>
      </c>
      <c r="D5288" s="252" t="s">
        <v>672</v>
      </c>
      <c r="E5288" s="54" t="s">
        <v>2843</v>
      </c>
      <c r="F5288" s="54" t="s">
        <v>2842</v>
      </c>
      <c r="G5288" s="129">
        <v>35500</v>
      </c>
      <c r="H5288" s="323">
        <v>316385</v>
      </c>
      <c r="I5288" s="323">
        <v>301750</v>
      </c>
      <c r="J5288" s="54"/>
      <c r="K5288" s="42"/>
      <c r="L5288" s="42" t="s">
        <v>4489</v>
      </c>
      <c r="M5288" s="42" t="s">
        <v>3447</v>
      </c>
      <c r="N5288" s="42" t="s">
        <v>2427</v>
      </c>
      <c r="O5288" s="137" t="s">
        <v>3448</v>
      </c>
      <c r="P5288" s="42" t="s">
        <v>64</v>
      </c>
      <c r="Q5288" s="42" t="s">
        <v>65</v>
      </c>
      <c r="R5288" s="42">
        <v>1</v>
      </c>
      <c r="S5288" s="137" t="s">
        <v>2419</v>
      </c>
      <c r="T5288" s="62">
        <v>701989700</v>
      </c>
      <c r="U5288" s="62">
        <v>681313581.63</v>
      </c>
      <c r="Z5288" s="54" t="s">
        <v>68</v>
      </c>
      <c r="AA5288" s="132">
        <v>7.3748156296092601E-7</v>
      </c>
      <c r="AJ5288" s="42"/>
      <c r="AM5288" s="42"/>
      <c r="AN5288" s="42"/>
      <c r="AO5288" s="42"/>
      <c r="AP5288" s="42"/>
      <c r="AY5288" s="42"/>
      <c r="AZ5288" s="42"/>
      <c r="BA5288" s="42"/>
      <c r="BB5288" s="42"/>
      <c r="BN5288" s="54" t="s">
        <v>4578</v>
      </c>
      <c r="BO5288" s="58" t="str">
        <f t="shared" si="82"/>
        <v>境内资产</v>
      </c>
      <c r="BP5288" s="58" t="str">
        <f>IF(M5288="",VLOOKUP(D5288,Sheet4!$A$1:$B$92,2,0),VLOOKUP(Q5288,Sheet4!$A$1:$B$92,2,0))</f>
        <v>保险资产管理产品</v>
      </c>
    </row>
    <row r="5289" spans="1:68" s="58" customFormat="1" ht="12.75" customHeight="1">
      <c r="A5289" s="64" t="s">
        <v>2844</v>
      </c>
      <c r="B5289" s="54" t="s">
        <v>2845</v>
      </c>
      <c r="C5289" s="252" t="s">
        <v>5552</v>
      </c>
      <c r="D5289" s="252" t="s">
        <v>672</v>
      </c>
      <c r="E5289" s="54" t="s">
        <v>2846</v>
      </c>
      <c r="F5289" s="54" t="s">
        <v>2845</v>
      </c>
      <c r="G5289" s="129">
        <v>59300</v>
      </c>
      <c r="H5289" s="323">
        <v>585698.51</v>
      </c>
      <c r="I5289" s="323">
        <v>537258</v>
      </c>
      <c r="J5289" s="54"/>
      <c r="K5289" s="42"/>
      <c r="L5289" s="42" t="s">
        <v>4489</v>
      </c>
      <c r="M5289" s="42" t="s">
        <v>3447</v>
      </c>
      <c r="N5289" s="42" t="s">
        <v>2427</v>
      </c>
      <c r="O5289" s="137" t="s">
        <v>3448</v>
      </c>
      <c r="P5289" s="42" t="s">
        <v>64</v>
      </c>
      <c r="Q5289" s="42" t="s">
        <v>65</v>
      </c>
      <c r="R5289" s="42">
        <v>1</v>
      </c>
      <c r="S5289" s="137" t="s">
        <v>2419</v>
      </c>
      <c r="T5289" s="62">
        <v>701989700</v>
      </c>
      <c r="U5289" s="62">
        <v>681313581.63</v>
      </c>
      <c r="Z5289" s="54" t="s">
        <v>68</v>
      </c>
      <c r="AA5289" s="132">
        <v>1.44E-6</v>
      </c>
      <c r="AJ5289" s="42"/>
      <c r="AM5289" s="42"/>
      <c r="AN5289" s="42"/>
      <c r="AO5289" s="42"/>
      <c r="AP5289" s="42"/>
      <c r="AY5289" s="42"/>
      <c r="AZ5289" s="42"/>
      <c r="BA5289" s="42"/>
      <c r="BB5289" s="42"/>
      <c r="BN5289" s="54" t="s">
        <v>4578</v>
      </c>
      <c r="BO5289" s="58" t="str">
        <f t="shared" si="82"/>
        <v>境内资产</v>
      </c>
      <c r="BP5289" s="58" t="str">
        <f>IF(M5289="",VLOOKUP(D5289,Sheet4!$A$1:$B$92,2,0),VLOOKUP(Q5289,Sheet4!$A$1:$B$92,2,0))</f>
        <v>保险资产管理产品</v>
      </c>
    </row>
    <row r="5290" spans="1:68" s="58" customFormat="1" ht="12.75" customHeight="1">
      <c r="A5290" s="64" t="s">
        <v>2847</v>
      </c>
      <c r="B5290" s="54" t="s">
        <v>2848</v>
      </c>
      <c r="C5290" s="252" t="s">
        <v>5552</v>
      </c>
      <c r="D5290" s="252" t="s">
        <v>672</v>
      </c>
      <c r="E5290" s="54" t="s">
        <v>2849</v>
      </c>
      <c r="F5290" s="54" t="s">
        <v>2848</v>
      </c>
      <c r="G5290" s="129">
        <v>31200</v>
      </c>
      <c r="H5290" s="323">
        <v>308779</v>
      </c>
      <c r="I5290" s="323">
        <v>324792</v>
      </c>
      <c r="J5290" s="54"/>
      <c r="K5290" s="42"/>
      <c r="L5290" s="42" t="s">
        <v>4489</v>
      </c>
      <c r="M5290" s="42" t="s">
        <v>3447</v>
      </c>
      <c r="N5290" s="42" t="s">
        <v>2427</v>
      </c>
      <c r="O5290" s="137" t="s">
        <v>3448</v>
      </c>
      <c r="P5290" s="42" t="s">
        <v>64</v>
      </c>
      <c r="Q5290" s="42" t="s">
        <v>65</v>
      </c>
      <c r="R5290" s="42">
        <v>1</v>
      </c>
      <c r="S5290" s="137" t="s">
        <v>2419</v>
      </c>
      <c r="T5290" s="62">
        <v>701989700</v>
      </c>
      <c r="U5290" s="62">
        <v>681313581.63</v>
      </c>
      <c r="Z5290" s="54" t="s">
        <v>68</v>
      </c>
      <c r="AA5290" s="132">
        <v>1.249884269975E-6</v>
      </c>
      <c r="AJ5290" s="42"/>
      <c r="AM5290" s="42"/>
      <c r="AN5290" s="42"/>
      <c r="AO5290" s="42"/>
      <c r="AP5290" s="42"/>
      <c r="AY5290" s="42"/>
      <c r="AZ5290" s="42"/>
      <c r="BA5290" s="42"/>
      <c r="BB5290" s="42"/>
      <c r="BN5290" s="54" t="s">
        <v>4578</v>
      </c>
      <c r="BO5290" s="58" t="str">
        <f t="shared" si="82"/>
        <v>境内资产</v>
      </c>
      <c r="BP5290" s="58" t="str">
        <f>IF(M5290="",VLOOKUP(D5290,Sheet4!$A$1:$B$92,2,0),VLOOKUP(Q5290,Sheet4!$A$1:$B$92,2,0))</f>
        <v>保险资产管理产品</v>
      </c>
    </row>
    <row r="5291" spans="1:68" s="58" customFormat="1" ht="12.75" customHeight="1">
      <c r="A5291" s="64" t="s">
        <v>2850</v>
      </c>
      <c r="B5291" s="54" t="s">
        <v>2851</v>
      </c>
      <c r="C5291" s="252" t="s">
        <v>5552</v>
      </c>
      <c r="D5291" s="252" t="s">
        <v>672</v>
      </c>
      <c r="E5291" s="54" t="s">
        <v>2852</v>
      </c>
      <c r="F5291" s="54" t="s">
        <v>2851</v>
      </c>
      <c r="G5291" s="129">
        <v>51400</v>
      </c>
      <c r="H5291" s="323">
        <v>470643.51</v>
      </c>
      <c r="I5291" s="323">
        <v>372136</v>
      </c>
      <c r="J5291" s="54"/>
      <c r="K5291" s="42"/>
      <c r="L5291" s="42" t="s">
        <v>4489</v>
      </c>
      <c r="M5291" s="42" t="s">
        <v>3447</v>
      </c>
      <c r="N5291" s="42" t="s">
        <v>2427</v>
      </c>
      <c r="O5291" s="137" t="s">
        <v>3448</v>
      </c>
      <c r="P5291" s="42" t="s">
        <v>64</v>
      </c>
      <c r="Q5291" s="42" t="s">
        <v>65</v>
      </c>
      <c r="R5291" s="42">
        <v>1</v>
      </c>
      <c r="S5291" s="137" t="s">
        <v>2419</v>
      </c>
      <c r="T5291" s="62">
        <v>701989700</v>
      </c>
      <c r="U5291" s="62">
        <v>681313581.63</v>
      </c>
      <c r="Z5291" s="54" t="s">
        <v>68</v>
      </c>
      <c r="AA5291" s="132">
        <v>8.4743516067933905E-7</v>
      </c>
      <c r="AJ5291" s="42"/>
      <c r="AM5291" s="42"/>
      <c r="AN5291" s="42"/>
      <c r="AO5291" s="42"/>
      <c r="AP5291" s="42"/>
      <c r="AY5291" s="42"/>
      <c r="AZ5291" s="42"/>
      <c r="BA5291" s="42"/>
      <c r="BB5291" s="42"/>
      <c r="BN5291" s="54" t="s">
        <v>4578</v>
      </c>
      <c r="BO5291" s="58" t="str">
        <f t="shared" si="82"/>
        <v>境内资产</v>
      </c>
      <c r="BP5291" s="58" t="str">
        <f>IF(M5291="",VLOOKUP(D5291,Sheet4!$A$1:$B$92,2,0),VLOOKUP(Q5291,Sheet4!$A$1:$B$92,2,0))</f>
        <v>保险资产管理产品</v>
      </c>
    </row>
    <row r="5292" spans="1:68" s="58" customFormat="1" ht="12.75" customHeight="1">
      <c r="A5292" s="64" t="s">
        <v>2853</v>
      </c>
      <c r="B5292" s="54" t="s">
        <v>2854</v>
      </c>
      <c r="C5292" s="252" t="s">
        <v>5552</v>
      </c>
      <c r="D5292" s="252" t="s">
        <v>672</v>
      </c>
      <c r="E5292" s="54" t="s">
        <v>2855</v>
      </c>
      <c r="F5292" s="54" t="s">
        <v>2854</v>
      </c>
      <c r="G5292" s="129">
        <v>22700</v>
      </c>
      <c r="H5292" s="323">
        <v>455679</v>
      </c>
      <c r="I5292" s="323">
        <v>428122</v>
      </c>
      <c r="J5292" s="54"/>
      <c r="K5292" s="42"/>
      <c r="L5292" s="42" t="s">
        <v>4489</v>
      </c>
      <c r="M5292" s="42" t="s">
        <v>3447</v>
      </c>
      <c r="N5292" s="42" t="s">
        <v>2427</v>
      </c>
      <c r="O5292" s="137" t="s">
        <v>3448</v>
      </c>
      <c r="P5292" s="42" t="s">
        <v>64</v>
      </c>
      <c r="Q5292" s="42" t="s">
        <v>65</v>
      </c>
      <c r="R5292" s="42">
        <v>1</v>
      </c>
      <c r="S5292" s="137" t="s">
        <v>2419</v>
      </c>
      <c r="T5292" s="62">
        <v>701989700</v>
      </c>
      <c r="U5292" s="62">
        <v>681313581.63</v>
      </c>
      <c r="Z5292" s="54" t="s">
        <v>68</v>
      </c>
      <c r="AA5292" s="132">
        <v>4.7116677809142803E-6</v>
      </c>
      <c r="AJ5292" s="42"/>
      <c r="AM5292" s="42"/>
      <c r="AN5292" s="42"/>
      <c r="AO5292" s="42"/>
      <c r="AP5292" s="42"/>
      <c r="AY5292" s="42"/>
      <c r="AZ5292" s="42"/>
      <c r="BA5292" s="42"/>
      <c r="BB5292" s="42"/>
      <c r="BN5292" s="54" t="s">
        <v>4578</v>
      </c>
      <c r="BO5292" s="58" t="str">
        <f t="shared" si="82"/>
        <v>境内资产</v>
      </c>
      <c r="BP5292" s="58" t="str">
        <f>IF(M5292="",VLOOKUP(D5292,Sheet4!$A$1:$B$92,2,0),VLOOKUP(Q5292,Sheet4!$A$1:$B$92,2,0))</f>
        <v>保险资产管理产品</v>
      </c>
    </row>
    <row r="5293" spans="1:68" s="58" customFormat="1" ht="12.75" customHeight="1">
      <c r="A5293" s="64" t="s">
        <v>2856</v>
      </c>
      <c r="B5293" s="54" t="s">
        <v>2857</v>
      </c>
      <c r="C5293" s="252" t="s">
        <v>5552</v>
      </c>
      <c r="D5293" s="252" t="s">
        <v>672</v>
      </c>
      <c r="E5293" s="54" t="s">
        <v>2858</v>
      </c>
      <c r="F5293" s="54" t="s">
        <v>2857</v>
      </c>
      <c r="G5293" s="129">
        <v>18900</v>
      </c>
      <c r="H5293" s="323">
        <v>209483</v>
      </c>
      <c r="I5293" s="323">
        <v>161028</v>
      </c>
      <c r="J5293" s="54"/>
      <c r="K5293" s="42"/>
      <c r="L5293" s="42" t="s">
        <v>4489</v>
      </c>
      <c r="M5293" s="42" t="s">
        <v>3447</v>
      </c>
      <c r="N5293" s="42" t="s">
        <v>2427</v>
      </c>
      <c r="O5293" s="137" t="s">
        <v>3448</v>
      </c>
      <c r="P5293" s="42" t="s">
        <v>64</v>
      </c>
      <c r="Q5293" s="42" t="s">
        <v>65</v>
      </c>
      <c r="R5293" s="42">
        <v>1</v>
      </c>
      <c r="S5293" s="137" t="s">
        <v>2419</v>
      </c>
      <c r="T5293" s="62">
        <v>701989700</v>
      </c>
      <c r="U5293" s="62">
        <v>681313581.63</v>
      </c>
      <c r="Z5293" s="54" t="s">
        <v>68</v>
      </c>
      <c r="AA5293" s="132">
        <v>4.6243510836422202E-6</v>
      </c>
      <c r="AJ5293" s="42"/>
      <c r="AM5293" s="42"/>
      <c r="AN5293" s="42"/>
      <c r="AO5293" s="42"/>
      <c r="AP5293" s="42"/>
      <c r="AY5293" s="42"/>
      <c r="AZ5293" s="42"/>
      <c r="BA5293" s="42"/>
      <c r="BB5293" s="42"/>
      <c r="BN5293" s="54" t="s">
        <v>4578</v>
      </c>
      <c r="BO5293" s="58" t="str">
        <f t="shared" si="82"/>
        <v>境内资产</v>
      </c>
      <c r="BP5293" s="58" t="str">
        <f>IF(M5293="",VLOOKUP(D5293,Sheet4!$A$1:$B$92,2,0),VLOOKUP(Q5293,Sheet4!$A$1:$B$92,2,0))</f>
        <v>保险资产管理产品</v>
      </c>
    </row>
    <row r="5294" spans="1:68" s="58" customFormat="1" ht="12.75" customHeight="1">
      <c r="A5294" s="64" t="s">
        <v>2859</v>
      </c>
      <c r="B5294" s="54" t="s">
        <v>2860</v>
      </c>
      <c r="C5294" s="252" t="s">
        <v>5552</v>
      </c>
      <c r="D5294" s="252" t="s">
        <v>672</v>
      </c>
      <c r="E5294" s="54" t="s">
        <v>2861</v>
      </c>
      <c r="F5294" s="54" t="s">
        <v>2860</v>
      </c>
      <c r="G5294" s="129">
        <v>30300</v>
      </c>
      <c r="H5294" s="323">
        <v>301165.38</v>
      </c>
      <c r="I5294" s="323">
        <v>239673</v>
      </c>
      <c r="J5294" s="54"/>
      <c r="K5294" s="42"/>
      <c r="L5294" s="42" t="s">
        <v>4489</v>
      </c>
      <c r="M5294" s="42" t="s">
        <v>3447</v>
      </c>
      <c r="N5294" s="42" t="s">
        <v>2427</v>
      </c>
      <c r="O5294" s="137" t="s">
        <v>3448</v>
      </c>
      <c r="P5294" s="42" t="s">
        <v>64</v>
      </c>
      <c r="Q5294" s="42" t="s">
        <v>65</v>
      </c>
      <c r="R5294" s="42">
        <v>1</v>
      </c>
      <c r="S5294" s="137" t="s">
        <v>2419</v>
      </c>
      <c r="T5294" s="62">
        <v>701989700</v>
      </c>
      <c r="U5294" s="62">
        <v>681313581.63</v>
      </c>
      <c r="Z5294" s="54" t="s">
        <v>280</v>
      </c>
      <c r="AA5294" s="132">
        <v>1.6456398648704901E-5</v>
      </c>
      <c r="AJ5294" s="42"/>
      <c r="AM5294" s="42"/>
      <c r="AN5294" s="42"/>
      <c r="AO5294" s="42"/>
      <c r="AP5294" s="42"/>
      <c r="AY5294" s="42"/>
      <c r="AZ5294" s="42"/>
      <c r="BA5294" s="42"/>
      <c r="BB5294" s="42"/>
      <c r="BN5294" s="54" t="s">
        <v>4578</v>
      </c>
      <c r="BO5294" s="58" t="str">
        <f t="shared" si="82"/>
        <v>境内资产</v>
      </c>
      <c r="BP5294" s="58" t="str">
        <f>IF(M5294="",VLOOKUP(D5294,Sheet4!$A$1:$B$92,2,0),VLOOKUP(Q5294,Sheet4!$A$1:$B$92,2,0))</f>
        <v>保险资产管理产品</v>
      </c>
    </row>
    <row r="5295" spans="1:68" s="58" customFormat="1" ht="12.75" customHeight="1">
      <c r="A5295" s="64" t="s">
        <v>2862</v>
      </c>
      <c r="B5295" s="54" t="s">
        <v>2863</v>
      </c>
      <c r="C5295" s="252" t="s">
        <v>5552</v>
      </c>
      <c r="D5295" s="252" t="s">
        <v>672</v>
      </c>
      <c r="E5295" s="54" t="s">
        <v>2864</v>
      </c>
      <c r="F5295" s="54" t="s">
        <v>2863</v>
      </c>
      <c r="G5295" s="129">
        <v>38800</v>
      </c>
      <c r="H5295" s="323">
        <v>496680</v>
      </c>
      <c r="I5295" s="323">
        <v>423308</v>
      </c>
      <c r="J5295" s="54"/>
      <c r="K5295" s="42"/>
      <c r="L5295" s="42" t="s">
        <v>4489</v>
      </c>
      <c r="M5295" s="42" t="s">
        <v>3447</v>
      </c>
      <c r="N5295" s="42" t="s">
        <v>2427</v>
      </c>
      <c r="O5295" s="137" t="s">
        <v>3448</v>
      </c>
      <c r="P5295" s="42" t="s">
        <v>64</v>
      </c>
      <c r="Q5295" s="42" t="s">
        <v>65</v>
      </c>
      <c r="R5295" s="42">
        <v>1</v>
      </c>
      <c r="S5295" s="137" t="s">
        <v>2419</v>
      </c>
      <c r="T5295" s="62">
        <v>701989700</v>
      </c>
      <c r="U5295" s="62">
        <v>681313581.63</v>
      </c>
      <c r="Z5295" s="54" t="s">
        <v>68</v>
      </c>
      <c r="AA5295" s="132">
        <v>6.5054570313230199E-5</v>
      </c>
      <c r="AJ5295" s="42"/>
      <c r="AM5295" s="42"/>
      <c r="AN5295" s="42"/>
      <c r="AO5295" s="42"/>
      <c r="AP5295" s="42"/>
      <c r="AY5295" s="42"/>
      <c r="AZ5295" s="42"/>
      <c r="BA5295" s="42"/>
      <c r="BB5295" s="42"/>
      <c r="BN5295" s="54" t="s">
        <v>4578</v>
      </c>
      <c r="BO5295" s="58" t="str">
        <f t="shared" si="82"/>
        <v>境内资产</v>
      </c>
      <c r="BP5295" s="58" t="str">
        <f>IF(M5295="",VLOOKUP(D5295,Sheet4!$A$1:$B$92,2,0),VLOOKUP(Q5295,Sheet4!$A$1:$B$92,2,0))</f>
        <v>保险资产管理产品</v>
      </c>
    </row>
    <row r="5296" spans="1:68" s="58" customFormat="1" ht="12.75" customHeight="1">
      <c r="A5296" s="64" t="s">
        <v>2865</v>
      </c>
      <c r="B5296" s="54" t="s">
        <v>2866</v>
      </c>
      <c r="C5296" s="252" t="s">
        <v>5552</v>
      </c>
      <c r="D5296" s="252" t="s">
        <v>672</v>
      </c>
      <c r="E5296" s="54" t="s">
        <v>2867</v>
      </c>
      <c r="F5296" s="54" t="s">
        <v>2866</v>
      </c>
      <c r="G5296" s="129">
        <v>16900</v>
      </c>
      <c r="H5296" s="323">
        <v>213005.02</v>
      </c>
      <c r="I5296" s="323">
        <v>178126</v>
      </c>
      <c r="J5296" s="54"/>
      <c r="K5296" s="42"/>
      <c r="L5296" s="42" t="s">
        <v>4489</v>
      </c>
      <c r="M5296" s="42" t="s">
        <v>3447</v>
      </c>
      <c r="N5296" s="42" t="s">
        <v>2427</v>
      </c>
      <c r="O5296" s="137" t="s">
        <v>3448</v>
      </c>
      <c r="P5296" s="42" t="s">
        <v>64</v>
      </c>
      <c r="Q5296" s="42" t="s">
        <v>65</v>
      </c>
      <c r="R5296" s="42">
        <v>1</v>
      </c>
      <c r="S5296" s="137" t="s">
        <v>2419</v>
      </c>
      <c r="T5296" s="62">
        <v>701989700</v>
      </c>
      <c r="U5296" s="62">
        <v>681313581.63</v>
      </c>
      <c r="Z5296" s="54" t="s">
        <v>68</v>
      </c>
      <c r="AA5296" s="132">
        <v>2.5243598949868901E-5</v>
      </c>
      <c r="AJ5296" s="42"/>
      <c r="AM5296" s="42"/>
      <c r="AN5296" s="42"/>
      <c r="AO5296" s="42"/>
      <c r="AP5296" s="42"/>
      <c r="AY5296" s="42"/>
      <c r="AZ5296" s="42"/>
      <c r="BA5296" s="42"/>
      <c r="BB5296" s="42"/>
      <c r="BN5296" s="54" t="s">
        <v>4578</v>
      </c>
      <c r="BO5296" s="58" t="str">
        <f t="shared" si="82"/>
        <v>境内资产</v>
      </c>
      <c r="BP5296" s="58" t="str">
        <f>IF(M5296="",VLOOKUP(D5296,Sheet4!$A$1:$B$92,2,0),VLOOKUP(Q5296,Sheet4!$A$1:$B$92,2,0))</f>
        <v>保险资产管理产品</v>
      </c>
    </row>
    <row r="5297" spans="1:68" s="58" customFormat="1" ht="12.75" customHeight="1">
      <c r="A5297" s="64" t="s">
        <v>2868</v>
      </c>
      <c r="B5297" s="54" t="s">
        <v>2869</v>
      </c>
      <c r="C5297" s="252" t="s">
        <v>5552</v>
      </c>
      <c r="D5297" s="252" t="s">
        <v>672</v>
      </c>
      <c r="E5297" s="54" t="s">
        <v>2870</v>
      </c>
      <c r="F5297" s="54" t="s">
        <v>2869</v>
      </c>
      <c r="G5297" s="129">
        <v>22800</v>
      </c>
      <c r="H5297" s="323">
        <v>317038.40999999997</v>
      </c>
      <c r="I5297" s="323">
        <v>178524</v>
      </c>
      <c r="J5297" s="54"/>
      <c r="K5297" s="42"/>
      <c r="L5297" s="42" t="s">
        <v>4489</v>
      </c>
      <c r="M5297" s="42" t="s">
        <v>3447</v>
      </c>
      <c r="N5297" s="42" t="s">
        <v>2427</v>
      </c>
      <c r="O5297" s="137" t="s">
        <v>3448</v>
      </c>
      <c r="P5297" s="42" t="s">
        <v>64</v>
      </c>
      <c r="Q5297" s="42" t="s">
        <v>65</v>
      </c>
      <c r="R5297" s="42">
        <v>1</v>
      </c>
      <c r="S5297" s="137" t="s">
        <v>2419</v>
      </c>
      <c r="T5297" s="62">
        <v>701989700</v>
      </c>
      <c r="U5297" s="62">
        <v>681313581.63</v>
      </c>
      <c r="Z5297" s="54" t="s">
        <v>68</v>
      </c>
      <c r="AA5297" s="132">
        <v>2.2713902869685198E-5</v>
      </c>
      <c r="AJ5297" s="42"/>
      <c r="AM5297" s="42"/>
      <c r="AN5297" s="42"/>
      <c r="AO5297" s="42"/>
      <c r="AP5297" s="42"/>
      <c r="AY5297" s="42"/>
      <c r="AZ5297" s="42"/>
      <c r="BA5297" s="42"/>
      <c r="BB5297" s="42"/>
      <c r="BN5297" s="54" t="s">
        <v>4578</v>
      </c>
      <c r="BO5297" s="58" t="str">
        <f t="shared" si="82"/>
        <v>境内资产</v>
      </c>
      <c r="BP5297" s="58" t="str">
        <f>IF(M5297="",VLOOKUP(D5297,Sheet4!$A$1:$B$92,2,0),VLOOKUP(Q5297,Sheet4!$A$1:$B$92,2,0))</f>
        <v>保险资产管理产品</v>
      </c>
    </row>
    <row r="5298" spans="1:68" s="58" customFormat="1" ht="12.75" customHeight="1">
      <c r="A5298" s="64" t="s">
        <v>1957</v>
      </c>
      <c r="B5298" s="54" t="s">
        <v>1958</v>
      </c>
      <c r="C5298" s="252" t="s">
        <v>5552</v>
      </c>
      <c r="D5298" s="252" t="s">
        <v>672</v>
      </c>
      <c r="E5298" s="54" t="s">
        <v>2871</v>
      </c>
      <c r="F5298" s="54" t="s">
        <v>1958</v>
      </c>
      <c r="G5298" s="129">
        <v>34900</v>
      </c>
      <c r="H5298" s="323">
        <v>568903.56999999995</v>
      </c>
      <c r="I5298" s="323">
        <v>587716</v>
      </c>
      <c r="J5298" s="54"/>
      <c r="K5298" s="42"/>
      <c r="L5298" s="42" t="s">
        <v>4489</v>
      </c>
      <c r="M5298" s="42" t="s">
        <v>3447</v>
      </c>
      <c r="N5298" s="42" t="s">
        <v>2427</v>
      </c>
      <c r="O5298" s="137" t="s">
        <v>3448</v>
      </c>
      <c r="P5298" s="42" t="s">
        <v>64</v>
      </c>
      <c r="Q5298" s="42" t="s">
        <v>65</v>
      </c>
      <c r="R5298" s="42">
        <v>1</v>
      </c>
      <c r="S5298" s="137" t="s">
        <v>2419</v>
      </c>
      <c r="T5298" s="62">
        <v>701989700</v>
      </c>
      <c r="U5298" s="62">
        <v>681313581.63</v>
      </c>
      <c r="Z5298" s="54" t="s">
        <v>68</v>
      </c>
      <c r="AA5298" s="132">
        <v>5.9892700422496697E-6</v>
      </c>
      <c r="AJ5298" s="42"/>
      <c r="AM5298" s="42"/>
      <c r="AN5298" s="42"/>
      <c r="AO5298" s="42"/>
      <c r="AP5298" s="42"/>
      <c r="AY5298" s="42"/>
      <c r="AZ5298" s="42"/>
      <c r="BA5298" s="42"/>
      <c r="BB5298" s="42"/>
      <c r="BN5298" s="54" t="s">
        <v>4578</v>
      </c>
      <c r="BO5298" s="58" t="str">
        <f t="shared" si="82"/>
        <v>境内资产</v>
      </c>
      <c r="BP5298" s="58" t="str">
        <f>IF(M5298="",VLOOKUP(D5298,Sheet4!$A$1:$B$92,2,0),VLOOKUP(Q5298,Sheet4!$A$1:$B$92,2,0))</f>
        <v>保险资产管理产品</v>
      </c>
    </row>
    <row r="5299" spans="1:68" s="58" customFormat="1" ht="12.75" customHeight="1">
      <c r="A5299" s="64" t="s">
        <v>2872</v>
      </c>
      <c r="B5299" s="54" t="s">
        <v>2873</v>
      </c>
      <c r="C5299" s="252" t="s">
        <v>5552</v>
      </c>
      <c r="D5299" s="252" t="s">
        <v>672</v>
      </c>
      <c r="E5299" s="54" t="s">
        <v>2874</v>
      </c>
      <c r="F5299" s="54" t="s">
        <v>2873</v>
      </c>
      <c r="G5299" s="129">
        <v>73700</v>
      </c>
      <c r="H5299" s="323">
        <v>519025.19</v>
      </c>
      <c r="I5299" s="323">
        <v>627924</v>
      </c>
      <c r="J5299" s="54"/>
      <c r="K5299" s="42"/>
      <c r="L5299" s="42" t="s">
        <v>4489</v>
      </c>
      <c r="M5299" s="42" t="s">
        <v>3447</v>
      </c>
      <c r="N5299" s="42" t="s">
        <v>2427</v>
      </c>
      <c r="O5299" s="137" t="s">
        <v>3448</v>
      </c>
      <c r="P5299" s="42" t="s">
        <v>64</v>
      </c>
      <c r="Q5299" s="42" t="s">
        <v>65</v>
      </c>
      <c r="R5299" s="42">
        <v>1</v>
      </c>
      <c r="S5299" s="137" t="s">
        <v>2419</v>
      </c>
      <c r="T5299" s="62">
        <v>701989700</v>
      </c>
      <c r="U5299" s="62">
        <v>681313581.63</v>
      </c>
      <c r="Z5299" s="54" t="s">
        <v>68</v>
      </c>
      <c r="AA5299" s="132">
        <v>1.08791466309889E-5</v>
      </c>
      <c r="AJ5299" s="42"/>
      <c r="AM5299" s="42"/>
      <c r="AN5299" s="42"/>
      <c r="AO5299" s="42"/>
      <c r="AP5299" s="42"/>
      <c r="AY5299" s="42"/>
      <c r="AZ5299" s="42"/>
      <c r="BA5299" s="42"/>
      <c r="BB5299" s="42"/>
      <c r="BN5299" s="54" t="s">
        <v>4578</v>
      </c>
      <c r="BO5299" s="58" t="str">
        <f t="shared" si="82"/>
        <v>境内资产</v>
      </c>
      <c r="BP5299" s="58" t="str">
        <f>IF(M5299="",VLOOKUP(D5299,Sheet4!$A$1:$B$92,2,0),VLOOKUP(Q5299,Sheet4!$A$1:$B$92,2,0))</f>
        <v>保险资产管理产品</v>
      </c>
    </row>
    <row r="5300" spans="1:68" s="58" customFormat="1" ht="12.75" customHeight="1">
      <c r="A5300" s="64" t="s">
        <v>2875</v>
      </c>
      <c r="B5300" s="54" t="s">
        <v>2876</v>
      </c>
      <c r="C5300" s="252" t="s">
        <v>5552</v>
      </c>
      <c r="D5300" s="252" t="s">
        <v>672</v>
      </c>
      <c r="E5300" s="54" t="s">
        <v>2877</v>
      </c>
      <c r="F5300" s="54" t="s">
        <v>2876</v>
      </c>
      <c r="G5300" s="129">
        <v>22700</v>
      </c>
      <c r="H5300" s="323">
        <v>293344.07</v>
      </c>
      <c r="I5300" s="323">
        <v>223141</v>
      </c>
      <c r="J5300" s="54"/>
      <c r="K5300" s="42"/>
      <c r="L5300" s="42" t="s">
        <v>4489</v>
      </c>
      <c r="M5300" s="42" t="s">
        <v>3447</v>
      </c>
      <c r="N5300" s="42" t="s">
        <v>2427</v>
      </c>
      <c r="O5300" s="137" t="s">
        <v>3448</v>
      </c>
      <c r="P5300" s="42" t="s">
        <v>64</v>
      </c>
      <c r="Q5300" s="42" t="s">
        <v>65</v>
      </c>
      <c r="R5300" s="42">
        <v>1</v>
      </c>
      <c r="S5300" s="137" t="s">
        <v>2419</v>
      </c>
      <c r="T5300" s="62">
        <v>701989700</v>
      </c>
      <c r="U5300" s="62">
        <v>681313581.63</v>
      </c>
      <c r="Z5300" s="54" t="s">
        <v>68</v>
      </c>
      <c r="AA5300" s="132">
        <v>1.17732891472648E-5</v>
      </c>
      <c r="AJ5300" s="42"/>
      <c r="AM5300" s="42"/>
      <c r="AN5300" s="42"/>
      <c r="AO5300" s="42"/>
      <c r="AP5300" s="42"/>
      <c r="AY5300" s="42"/>
      <c r="AZ5300" s="42"/>
      <c r="BA5300" s="42"/>
      <c r="BB5300" s="42"/>
      <c r="BN5300" s="54" t="s">
        <v>4578</v>
      </c>
      <c r="BO5300" s="58" t="str">
        <f t="shared" si="82"/>
        <v>境内资产</v>
      </c>
      <c r="BP5300" s="58" t="str">
        <f>IF(M5300="",VLOOKUP(D5300,Sheet4!$A$1:$B$92,2,0),VLOOKUP(Q5300,Sheet4!$A$1:$B$92,2,0))</f>
        <v>保险资产管理产品</v>
      </c>
    </row>
    <row r="5301" spans="1:68" s="58" customFormat="1" ht="12.75" customHeight="1">
      <c r="A5301" s="64" t="s">
        <v>2878</v>
      </c>
      <c r="B5301" s="54" t="s">
        <v>2879</v>
      </c>
      <c r="C5301" s="252" t="s">
        <v>5552</v>
      </c>
      <c r="D5301" s="252" t="s">
        <v>672</v>
      </c>
      <c r="E5301" s="54" t="s">
        <v>2880</v>
      </c>
      <c r="F5301" s="54" t="s">
        <v>2879</v>
      </c>
      <c r="G5301" s="129">
        <v>26400</v>
      </c>
      <c r="H5301" s="323">
        <v>274935</v>
      </c>
      <c r="I5301" s="323">
        <v>265320</v>
      </c>
      <c r="J5301" s="54"/>
      <c r="K5301" s="42"/>
      <c r="L5301" s="42" t="s">
        <v>4489</v>
      </c>
      <c r="M5301" s="42" t="s">
        <v>3447</v>
      </c>
      <c r="N5301" s="42" t="s">
        <v>2427</v>
      </c>
      <c r="O5301" s="137" t="s">
        <v>3448</v>
      </c>
      <c r="P5301" s="42" t="s">
        <v>64</v>
      </c>
      <c r="Q5301" s="42" t="s">
        <v>65</v>
      </c>
      <c r="R5301" s="42">
        <v>1</v>
      </c>
      <c r="S5301" s="137" t="s">
        <v>2419</v>
      </c>
      <c r="T5301" s="62">
        <v>701989700</v>
      </c>
      <c r="U5301" s="62">
        <v>681313581.63</v>
      </c>
      <c r="Z5301" s="54" t="s">
        <v>68</v>
      </c>
      <c r="AA5301" s="132">
        <v>1.4371721945653601E-5</v>
      </c>
      <c r="AJ5301" s="42"/>
      <c r="AM5301" s="42"/>
      <c r="AN5301" s="42"/>
      <c r="AO5301" s="42"/>
      <c r="AP5301" s="42"/>
      <c r="AY5301" s="42"/>
      <c r="AZ5301" s="42"/>
      <c r="BA5301" s="42"/>
      <c r="BB5301" s="42"/>
      <c r="BN5301" s="54" t="s">
        <v>4578</v>
      </c>
      <c r="BO5301" s="58" t="str">
        <f t="shared" si="82"/>
        <v>境内资产</v>
      </c>
      <c r="BP5301" s="58" t="str">
        <f>IF(M5301="",VLOOKUP(D5301,Sheet4!$A$1:$B$92,2,0),VLOOKUP(Q5301,Sheet4!$A$1:$B$92,2,0))</f>
        <v>保险资产管理产品</v>
      </c>
    </row>
    <row r="5302" spans="1:68" s="58" customFormat="1" ht="12.75" customHeight="1">
      <c r="A5302" s="64" t="s">
        <v>2881</v>
      </c>
      <c r="B5302" s="54" t="s">
        <v>2882</v>
      </c>
      <c r="C5302" s="252" t="s">
        <v>5552</v>
      </c>
      <c r="D5302" s="252" t="s">
        <v>672</v>
      </c>
      <c r="E5302" s="54" t="s">
        <v>2883</v>
      </c>
      <c r="F5302" s="54" t="s">
        <v>2882</v>
      </c>
      <c r="G5302" s="129">
        <v>60400</v>
      </c>
      <c r="H5302" s="323">
        <v>228405</v>
      </c>
      <c r="I5302" s="323">
        <v>205964</v>
      </c>
      <c r="J5302" s="54"/>
      <c r="K5302" s="42"/>
      <c r="L5302" s="42" t="s">
        <v>4489</v>
      </c>
      <c r="M5302" s="42" t="s">
        <v>3447</v>
      </c>
      <c r="N5302" s="42" t="s">
        <v>2427</v>
      </c>
      <c r="O5302" s="137" t="s">
        <v>3448</v>
      </c>
      <c r="P5302" s="42" t="s">
        <v>64</v>
      </c>
      <c r="Q5302" s="42" t="s">
        <v>65</v>
      </c>
      <c r="R5302" s="42">
        <v>1</v>
      </c>
      <c r="S5302" s="137" t="s">
        <v>2419</v>
      </c>
      <c r="T5302" s="62">
        <v>701989700</v>
      </c>
      <c r="U5302" s="62">
        <v>681313581.63</v>
      </c>
      <c r="Z5302" s="54" t="s">
        <v>68</v>
      </c>
      <c r="AA5302" s="132">
        <v>1.6640235916560701E-5</v>
      </c>
      <c r="AJ5302" s="42"/>
      <c r="AM5302" s="42"/>
      <c r="AN5302" s="42"/>
      <c r="AO5302" s="42"/>
      <c r="AP5302" s="42"/>
      <c r="AY5302" s="42"/>
      <c r="AZ5302" s="42"/>
      <c r="BA5302" s="42"/>
      <c r="BB5302" s="42"/>
      <c r="BN5302" s="54" t="s">
        <v>4578</v>
      </c>
      <c r="BO5302" s="58" t="str">
        <f t="shared" si="82"/>
        <v>境内资产</v>
      </c>
      <c r="BP5302" s="58" t="str">
        <f>IF(M5302="",VLOOKUP(D5302,Sheet4!$A$1:$B$92,2,0),VLOOKUP(Q5302,Sheet4!$A$1:$B$92,2,0))</f>
        <v>保险资产管理产品</v>
      </c>
    </row>
    <row r="5303" spans="1:68" s="58" customFormat="1" ht="12.75" customHeight="1">
      <c r="A5303" s="64" t="s">
        <v>2884</v>
      </c>
      <c r="B5303" s="54" t="s">
        <v>2885</v>
      </c>
      <c r="C5303" s="252" t="s">
        <v>5552</v>
      </c>
      <c r="D5303" s="252" t="s">
        <v>672</v>
      </c>
      <c r="E5303" s="54" t="s">
        <v>2886</v>
      </c>
      <c r="F5303" s="54" t="s">
        <v>2885</v>
      </c>
      <c r="G5303" s="129">
        <v>25900</v>
      </c>
      <c r="H5303" s="323">
        <v>299747</v>
      </c>
      <c r="I5303" s="323">
        <v>284123</v>
      </c>
      <c r="J5303" s="54"/>
      <c r="K5303" s="42"/>
      <c r="L5303" s="42" t="s">
        <v>4489</v>
      </c>
      <c r="M5303" s="42" t="s">
        <v>3447</v>
      </c>
      <c r="N5303" s="42" t="s">
        <v>2427</v>
      </c>
      <c r="O5303" s="137" t="s">
        <v>3448</v>
      </c>
      <c r="P5303" s="42" t="s">
        <v>64</v>
      </c>
      <c r="Q5303" s="42" t="s">
        <v>65</v>
      </c>
      <c r="R5303" s="42">
        <v>1</v>
      </c>
      <c r="S5303" s="137" t="s">
        <v>2419</v>
      </c>
      <c r="T5303" s="62">
        <v>701989700</v>
      </c>
      <c r="U5303" s="62">
        <v>681313581.63</v>
      </c>
      <c r="Z5303" s="54" t="s">
        <v>68</v>
      </c>
      <c r="AA5303" s="132">
        <v>2.0245031638149599E-5</v>
      </c>
      <c r="AJ5303" s="42"/>
      <c r="AM5303" s="42"/>
      <c r="AN5303" s="42"/>
      <c r="AO5303" s="42"/>
      <c r="AP5303" s="42"/>
      <c r="AY5303" s="42"/>
      <c r="AZ5303" s="42"/>
      <c r="BA5303" s="42"/>
      <c r="BB5303" s="42"/>
      <c r="BN5303" s="54" t="s">
        <v>4578</v>
      </c>
      <c r="BO5303" s="58" t="str">
        <f t="shared" si="82"/>
        <v>境内资产</v>
      </c>
      <c r="BP5303" s="58" t="str">
        <f>IF(M5303="",VLOOKUP(D5303,Sheet4!$A$1:$B$92,2,0),VLOOKUP(Q5303,Sheet4!$A$1:$B$92,2,0))</f>
        <v>保险资产管理产品</v>
      </c>
    </row>
    <row r="5304" spans="1:68" s="58" customFormat="1" ht="12.75" customHeight="1">
      <c r="A5304" s="64" t="s">
        <v>2887</v>
      </c>
      <c r="B5304" s="54" t="s">
        <v>2888</v>
      </c>
      <c r="C5304" s="252" t="s">
        <v>5552</v>
      </c>
      <c r="D5304" s="252" t="s">
        <v>672</v>
      </c>
      <c r="E5304" s="54" t="s">
        <v>2889</v>
      </c>
      <c r="F5304" s="54" t="s">
        <v>2888</v>
      </c>
      <c r="G5304" s="129">
        <v>30000</v>
      </c>
      <c r="H5304" s="323">
        <v>212231</v>
      </c>
      <c r="I5304" s="323">
        <v>181500</v>
      </c>
      <c r="J5304" s="54"/>
      <c r="K5304" s="42"/>
      <c r="L5304" s="42" t="s">
        <v>4489</v>
      </c>
      <c r="M5304" s="42" t="s">
        <v>3447</v>
      </c>
      <c r="N5304" s="42" t="s">
        <v>2427</v>
      </c>
      <c r="O5304" s="137" t="s">
        <v>3448</v>
      </c>
      <c r="P5304" s="42" t="s">
        <v>64</v>
      </c>
      <c r="Q5304" s="42" t="s">
        <v>65</v>
      </c>
      <c r="R5304" s="42">
        <v>1</v>
      </c>
      <c r="S5304" s="137" t="s">
        <v>2419</v>
      </c>
      <c r="T5304" s="62">
        <v>701989700</v>
      </c>
      <c r="U5304" s="62">
        <v>681313581.63</v>
      </c>
      <c r="Z5304" s="54" t="s">
        <v>68</v>
      </c>
      <c r="AA5304" s="132">
        <v>1.01582904579108E-5</v>
      </c>
      <c r="AJ5304" s="42"/>
      <c r="AM5304" s="42"/>
      <c r="AN5304" s="42"/>
      <c r="AO5304" s="42"/>
      <c r="AP5304" s="42"/>
      <c r="AY5304" s="42"/>
      <c r="AZ5304" s="42"/>
      <c r="BA5304" s="42"/>
      <c r="BB5304" s="42"/>
      <c r="BN5304" s="54" t="s">
        <v>4578</v>
      </c>
      <c r="BO5304" s="58" t="str">
        <f t="shared" si="82"/>
        <v>境内资产</v>
      </c>
      <c r="BP5304" s="58" t="str">
        <f>IF(M5304="",VLOOKUP(D5304,Sheet4!$A$1:$B$92,2,0),VLOOKUP(Q5304,Sheet4!$A$1:$B$92,2,0))</f>
        <v>保险资产管理产品</v>
      </c>
    </row>
    <row r="5305" spans="1:68" s="58" customFormat="1" ht="12.75" customHeight="1">
      <c r="A5305" s="64" t="s">
        <v>2890</v>
      </c>
      <c r="B5305" s="54" t="s">
        <v>2891</v>
      </c>
      <c r="C5305" s="252" t="s">
        <v>5552</v>
      </c>
      <c r="D5305" s="252" t="s">
        <v>672</v>
      </c>
      <c r="E5305" s="54" t="s">
        <v>2892</v>
      </c>
      <c r="F5305" s="54" t="s">
        <v>2891</v>
      </c>
      <c r="G5305" s="129">
        <v>27300</v>
      </c>
      <c r="H5305" s="323">
        <v>494979</v>
      </c>
      <c r="I5305" s="323">
        <v>428883</v>
      </c>
      <c r="J5305" s="54"/>
      <c r="K5305" s="42"/>
      <c r="L5305" s="42" t="s">
        <v>4489</v>
      </c>
      <c r="M5305" s="42" t="s">
        <v>3447</v>
      </c>
      <c r="N5305" s="42" t="s">
        <v>2427</v>
      </c>
      <c r="O5305" s="137" t="s">
        <v>3448</v>
      </c>
      <c r="P5305" s="42" t="s">
        <v>64</v>
      </c>
      <c r="Q5305" s="42" t="s">
        <v>65</v>
      </c>
      <c r="R5305" s="42">
        <v>1</v>
      </c>
      <c r="S5305" s="137" t="s">
        <v>2419</v>
      </c>
      <c r="T5305" s="62">
        <v>701989700</v>
      </c>
      <c r="U5305" s="62">
        <v>681313581.63</v>
      </c>
      <c r="Z5305" s="54" t="s">
        <v>68</v>
      </c>
      <c r="AA5305" s="132">
        <v>1.12249083981565E-5</v>
      </c>
      <c r="AJ5305" s="42"/>
      <c r="AM5305" s="42"/>
      <c r="AN5305" s="42"/>
      <c r="AO5305" s="42"/>
      <c r="AP5305" s="42"/>
      <c r="AY5305" s="42"/>
      <c r="AZ5305" s="42"/>
      <c r="BA5305" s="42"/>
      <c r="BB5305" s="42"/>
      <c r="BN5305" s="54" t="s">
        <v>4578</v>
      </c>
      <c r="BO5305" s="58" t="str">
        <f t="shared" si="82"/>
        <v>境内资产</v>
      </c>
      <c r="BP5305" s="58" t="str">
        <f>IF(M5305="",VLOOKUP(D5305,Sheet4!$A$1:$B$92,2,0),VLOOKUP(Q5305,Sheet4!$A$1:$B$92,2,0))</f>
        <v>保险资产管理产品</v>
      </c>
    </row>
    <row r="5306" spans="1:68" s="58" customFormat="1" ht="12.75" customHeight="1">
      <c r="A5306" s="64" t="s">
        <v>2893</v>
      </c>
      <c r="B5306" s="54" t="s">
        <v>2894</v>
      </c>
      <c r="C5306" s="252" t="s">
        <v>5552</v>
      </c>
      <c r="D5306" s="252" t="s">
        <v>672</v>
      </c>
      <c r="E5306" s="54" t="s">
        <v>2895</v>
      </c>
      <c r="F5306" s="54" t="s">
        <v>2894</v>
      </c>
      <c r="G5306" s="129">
        <v>50000</v>
      </c>
      <c r="H5306" s="323">
        <v>659117.63</v>
      </c>
      <c r="I5306" s="323">
        <v>691000</v>
      </c>
      <c r="J5306" s="54"/>
      <c r="K5306" s="42"/>
      <c r="L5306" s="42" t="s">
        <v>4489</v>
      </c>
      <c r="M5306" s="42" t="s">
        <v>3447</v>
      </c>
      <c r="N5306" s="42" t="s">
        <v>2427</v>
      </c>
      <c r="O5306" s="137" t="s">
        <v>3448</v>
      </c>
      <c r="P5306" s="42" t="s">
        <v>64</v>
      </c>
      <c r="Q5306" s="42" t="s">
        <v>65</v>
      </c>
      <c r="R5306" s="42">
        <v>1</v>
      </c>
      <c r="S5306" s="137" t="s">
        <v>2419</v>
      </c>
      <c r="T5306" s="62">
        <v>701989700</v>
      </c>
      <c r="U5306" s="62">
        <v>681313581.63</v>
      </c>
      <c r="Z5306" s="54" t="s">
        <v>280</v>
      </c>
      <c r="AA5306" s="132">
        <v>1.22511674685275E-5</v>
      </c>
      <c r="AJ5306" s="42"/>
      <c r="AM5306" s="42"/>
      <c r="AN5306" s="42"/>
      <c r="AO5306" s="42"/>
      <c r="AP5306" s="42"/>
      <c r="AY5306" s="42"/>
      <c r="AZ5306" s="42"/>
      <c r="BA5306" s="42"/>
      <c r="BB5306" s="42"/>
      <c r="BN5306" s="54" t="s">
        <v>4578</v>
      </c>
      <c r="BO5306" s="58" t="str">
        <f t="shared" si="82"/>
        <v>境内资产</v>
      </c>
      <c r="BP5306" s="58" t="str">
        <f>IF(M5306="",VLOOKUP(D5306,Sheet4!$A$1:$B$92,2,0),VLOOKUP(Q5306,Sheet4!$A$1:$B$92,2,0))</f>
        <v>保险资产管理产品</v>
      </c>
    </row>
    <row r="5307" spans="1:68" s="58" customFormat="1" ht="12.75" customHeight="1">
      <c r="A5307" s="64" t="s">
        <v>2896</v>
      </c>
      <c r="B5307" s="54" t="s">
        <v>2897</v>
      </c>
      <c r="C5307" s="252" t="s">
        <v>5552</v>
      </c>
      <c r="D5307" s="252" t="s">
        <v>672</v>
      </c>
      <c r="E5307" s="54" t="s">
        <v>2898</v>
      </c>
      <c r="F5307" s="54" t="s">
        <v>2897</v>
      </c>
      <c r="G5307" s="129">
        <v>64300</v>
      </c>
      <c r="H5307" s="323">
        <v>346113</v>
      </c>
      <c r="I5307" s="323">
        <v>318285</v>
      </c>
      <c r="J5307" s="54"/>
      <c r="K5307" s="42"/>
      <c r="L5307" s="42" t="s">
        <v>4489</v>
      </c>
      <c r="M5307" s="42" t="s">
        <v>3447</v>
      </c>
      <c r="N5307" s="42" t="s">
        <v>2427</v>
      </c>
      <c r="O5307" s="137" t="s">
        <v>3448</v>
      </c>
      <c r="P5307" s="42" t="s">
        <v>64</v>
      </c>
      <c r="Q5307" s="42" t="s">
        <v>65</v>
      </c>
      <c r="R5307" s="42">
        <v>1</v>
      </c>
      <c r="S5307" s="137" t="s">
        <v>2419</v>
      </c>
      <c r="T5307" s="62">
        <v>701989700</v>
      </c>
      <c r="U5307" s="62">
        <v>681313581.63</v>
      </c>
      <c r="Z5307" s="54" t="s">
        <v>68</v>
      </c>
      <c r="AA5307" s="132">
        <v>1.8591549295774598E-5</v>
      </c>
      <c r="AJ5307" s="42"/>
      <c r="AM5307" s="42"/>
      <c r="AN5307" s="42"/>
      <c r="AO5307" s="42"/>
      <c r="AP5307" s="42"/>
      <c r="AY5307" s="42"/>
      <c r="AZ5307" s="42"/>
      <c r="BA5307" s="42"/>
      <c r="BB5307" s="42"/>
      <c r="BN5307" s="54" t="s">
        <v>4578</v>
      </c>
      <c r="BO5307" s="58" t="str">
        <f t="shared" si="82"/>
        <v>境内资产</v>
      </c>
      <c r="BP5307" s="58" t="str">
        <f>IF(M5307="",VLOOKUP(D5307,Sheet4!$A$1:$B$92,2,0),VLOOKUP(Q5307,Sheet4!$A$1:$B$92,2,0))</f>
        <v>保险资产管理产品</v>
      </c>
    </row>
    <row r="5308" spans="1:68" s="58" customFormat="1" ht="12.75" customHeight="1">
      <c r="A5308" s="64" t="s">
        <v>2899</v>
      </c>
      <c r="B5308" s="54" t="s">
        <v>2900</v>
      </c>
      <c r="C5308" s="252" t="s">
        <v>5552</v>
      </c>
      <c r="D5308" s="252" t="s">
        <v>672</v>
      </c>
      <c r="E5308" s="54" t="s">
        <v>2901</v>
      </c>
      <c r="F5308" s="54" t="s">
        <v>2900</v>
      </c>
      <c r="G5308" s="129">
        <v>56700</v>
      </c>
      <c r="H5308" s="323">
        <v>302466</v>
      </c>
      <c r="I5308" s="323">
        <v>266490</v>
      </c>
      <c r="J5308" s="54"/>
      <c r="K5308" s="42"/>
      <c r="L5308" s="42" t="s">
        <v>4489</v>
      </c>
      <c r="M5308" s="42" t="s">
        <v>3447</v>
      </c>
      <c r="N5308" s="42" t="s">
        <v>2427</v>
      </c>
      <c r="O5308" s="137" t="s">
        <v>3448</v>
      </c>
      <c r="P5308" s="42" t="s">
        <v>64</v>
      </c>
      <c r="Q5308" s="42" t="s">
        <v>65</v>
      </c>
      <c r="R5308" s="42">
        <v>1</v>
      </c>
      <c r="S5308" s="137" t="s">
        <v>2419</v>
      </c>
      <c r="T5308" s="62">
        <v>701989700</v>
      </c>
      <c r="U5308" s="62">
        <v>681313581.63</v>
      </c>
      <c r="Z5308" s="54" t="s">
        <v>68</v>
      </c>
      <c r="AA5308" s="132">
        <v>9.8015446669995007E-6</v>
      </c>
      <c r="AJ5308" s="42"/>
      <c r="AM5308" s="42"/>
      <c r="AN5308" s="42"/>
      <c r="AO5308" s="42"/>
      <c r="AP5308" s="42"/>
      <c r="AY5308" s="42"/>
      <c r="AZ5308" s="42"/>
      <c r="BA5308" s="42"/>
      <c r="BB5308" s="42"/>
      <c r="BN5308" s="54" t="s">
        <v>4578</v>
      </c>
      <c r="BO5308" s="58" t="str">
        <f t="shared" si="82"/>
        <v>境内资产</v>
      </c>
      <c r="BP5308" s="58" t="str">
        <f>IF(M5308="",VLOOKUP(D5308,Sheet4!$A$1:$B$92,2,0),VLOOKUP(Q5308,Sheet4!$A$1:$B$92,2,0))</f>
        <v>保险资产管理产品</v>
      </c>
    </row>
    <row r="5309" spans="1:68" s="58" customFormat="1" ht="12.75" customHeight="1">
      <c r="A5309" s="64" t="s">
        <v>2902</v>
      </c>
      <c r="B5309" s="54" t="s">
        <v>2903</v>
      </c>
      <c r="C5309" s="252" t="s">
        <v>5552</v>
      </c>
      <c r="D5309" s="252" t="s">
        <v>672</v>
      </c>
      <c r="E5309" s="54" t="s">
        <v>2904</v>
      </c>
      <c r="F5309" s="54" t="s">
        <v>2903</v>
      </c>
      <c r="G5309" s="129">
        <v>45300</v>
      </c>
      <c r="H5309" s="323">
        <v>165289</v>
      </c>
      <c r="I5309" s="323">
        <v>134088</v>
      </c>
      <c r="J5309" s="54"/>
      <c r="K5309" s="42"/>
      <c r="L5309" s="42" t="s">
        <v>4489</v>
      </c>
      <c r="M5309" s="42" t="s">
        <v>3447</v>
      </c>
      <c r="N5309" s="42" t="s">
        <v>2427</v>
      </c>
      <c r="O5309" s="137" t="s">
        <v>3448</v>
      </c>
      <c r="P5309" s="42" t="s">
        <v>64</v>
      </c>
      <c r="Q5309" s="42" t="s">
        <v>65</v>
      </c>
      <c r="R5309" s="42">
        <v>1</v>
      </c>
      <c r="S5309" s="137" t="s">
        <v>2419</v>
      </c>
      <c r="T5309" s="62">
        <v>701989700</v>
      </c>
      <c r="U5309" s="62">
        <v>681313581.63</v>
      </c>
      <c r="Z5309" s="54" t="s">
        <v>68</v>
      </c>
      <c r="AA5309" s="132">
        <v>1.07692307692308E-5</v>
      </c>
      <c r="AJ5309" s="42"/>
      <c r="AM5309" s="42"/>
      <c r="AN5309" s="42"/>
      <c r="AO5309" s="42"/>
      <c r="AP5309" s="42"/>
      <c r="AY5309" s="42"/>
      <c r="AZ5309" s="42"/>
      <c r="BA5309" s="42"/>
      <c r="BB5309" s="42"/>
      <c r="BN5309" s="54" t="s">
        <v>4578</v>
      </c>
      <c r="BO5309" s="58" t="str">
        <f t="shared" si="82"/>
        <v>境内资产</v>
      </c>
      <c r="BP5309" s="58" t="str">
        <f>IF(M5309="",VLOOKUP(D5309,Sheet4!$A$1:$B$92,2,0),VLOOKUP(Q5309,Sheet4!$A$1:$B$92,2,0))</f>
        <v>保险资产管理产品</v>
      </c>
    </row>
    <row r="5310" spans="1:68" s="58" customFormat="1" ht="12.75" customHeight="1">
      <c r="A5310" s="64" t="s">
        <v>2905</v>
      </c>
      <c r="B5310" s="54" t="s">
        <v>2906</v>
      </c>
      <c r="C5310" s="252" t="s">
        <v>5552</v>
      </c>
      <c r="D5310" s="252" t="s">
        <v>672</v>
      </c>
      <c r="E5310" s="54" t="s">
        <v>2907</v>
      </c>
      <c r="F5310" s="54" t="s">
        <v>2906</v>
      </c>
      <c r="G5310" s="129">
        <v>2500</v>
      </c>
      <c r="H5310" s="323">
        <v>864461.3</v>
      </c>
      <c r="I5310" s="323">
        <v>763750</v>
      </c>
      <c r="J5310" s="54"/>
      <c r="K5310" s="42"/>
      <c r="L5310" s="42" t="s">
        <v>4489</v>
      </c>
      <c r="M5310" s="42" t="s">
        <v>3447</v>
      </c>
      <c r="N5310" s="42" t="s">
        <v>2427</v>
      </c>
      <c r="O5310" s="137" t="s">
        <v>3448</v>
      </c>
      <c r="P5310" s="42" t="s">
        <v>64</v>
      </c>
      <c r="Q5310" s="42" t="s">
        <v>65</v>
      </c>
      <c r="R5310" s="42">
        <v>1</v>
      </c>
      <c r="S5310" s="137" t="s">
        <v>2419</v>
      </c>
      <c r="T5310" s="62">
        <v>701989700</v>
      </c>
      <c r="U5310" s="62">
        <v>681313581.63</v>
      </c>
      <c r="Z5310" s="54" t="s">
        <v>280</v>
      </c>
      <c r="AA5310" s="132">
        <v>3.1240390195639199E-5</v>
      </c>
      <c r="AJ5310" s="42"/>
      <c r="AM5310" s="42"/>
      <c r="AN5310" s="42"/>
      <c r="AO5310" s="42"/>
      <c r="AP5310" s="42"/>
      <c r="AY5310" s="42"/>
      <c r="AZ5310" s="42"/>
      <c r="BA5310" s="42"/>
      <c r="BB5310" s="42"/>
      <c r="BN5310" s="54" t="s">
        <v>4578</v>
      </c>
      <c r="BO5310" s="58" t="str">
        <f t="shared" si="82"/>
        <v>境内资产</v>
      </c>
      <c r="BP5310" s="58" t="str">
        <f>IF(M5310="",VLOOKUP(D5310,Sheet4!$A$1:$B$92,2,0),VLOOKUP(Q5310,Sheet4!$A$1:$B$92,2,0))</f>
        <v>保险资产管理产品</v>
      </c>
    </row>
    <row r="5311" spans="1:68" s="58" customFormat="1" ht="12.75" customHeight="1">
      <c r="A5311" s="64" t="s">
        <v>2110</v>
      </c>
      <c r="B5311" s="54" t="s">
        <v>2908</v>
      </c>
      <c r="C5311" s="252" t="s">
        <v>5552</v>
      </c>
      <c r="D5311" s="252" t="s">
        <v>672</v>
      </c>
      <c r="E5311" s="54" t="s">
        <v>2909</v>
      </c>
      <c r="F5311" s="54" t="s">
        <v>2908</v>
      </c>
      <c r="G5311" s="129">
        <v>17100</v>
      </c>
      <c r="H5311" s="323">
        <v>669041.94999999995</v>
      </c>
      <c r="I5311" s="323">
        <v>678870</v>
      </c>
      <c r="J5311" s="54"/>
      <c r="K5311" s="42"/>
      <c r="L5311" s="42" t="s">
        <v>4489</v>
      </c>
      <c r="M5311" s="42" t="s">
        <v>3447</v>
      </c>
      <c r="N5311" s="42" t="s">
        <v>2427</v>
      </c>
      <c r="O5311" s="137" t="s">
        <v>3448</v>
      </c>
      <c r="P5311" s="42" t="s">
        <v>64</v>
      </c>
      <c r="Q5311" s="42" t="s">
        <v>65</v>
      </c>
      <c r="R5311" s="42">
        <v>1</v>
      </c>
      <c r="S5311" s="137" t="s">
        <v>2419</v>
      </c>
      <c r="T5311" s="62">
        <v>701989700</v>
      </c>
      <c r="U5311" s="62">
        <v>681313581.63</v>
      </c>
      <c r="Z5311" s="54" t="s">
        <v>280</v>
      </c>
      <c r="AA5311" s="132">
        <v>1.4158177592364201E-5</v>
      </c>
      <c r="AJ5311" s="42"/>
      <c r="AM5311" s="42"/>
      <c r="AN5311" s="42"/>
      <c r="AO5311" s="42"/>
      <c r="AP5311" s="42"/>
      <c r="AY5311" s="42"/>
      <c r="AZ5311" s="42"/>
      <c r="BA5311" s="42"/>
      <c r="BB5311" s="42"/>
      <c r="BN5311" s="54" t="s">
        <v>4578</v>
      </c>
      <c r="BO5311" s="58" t="str">
        <f t="shared" si="82"/>
        <v>境内资产</v>
      </c>
      <c r="BP5311" s="58" t="str">
        <f>IF(M5311="",VLOOKUP(D5311,Sheet4!$A$1:$B$92,2,0),VLOOKUP(Q5311,Sheet4!$A$1:$B$92,2,0))</f>
        <v>保险资产管理产品</v>
      </c>
    </row>
    <row r="5312" spans="1:68" s="58" customFormat="1" ht="12.75" customHeight="1">
      <c r="A5312" s="64" t="s">
        <v>2910</v>
      </c>
      <c r="B5312" s="54" t="s">
        <v>2911</v>
      </c>
      <c r="C5312" s="252" t="s">
        <v>5552</v>
      </c>
      <c r="D5312" s="252" t="s">
        <v>672</v>
      </c>
      <c r="E5312" s="54" t="s">
        <v>2912</v>
      </c>
      <c r="F5312" s="54" t="s">
        <v>2911</v>
      </c>
      <c r="G5312" s="129">
        <v>4500</v>
      </c>
      <c r="H5312" s="323">
        <v>233600</v>
      </c>
      <c r="I5312" s="323">
        <v>196650</v>
      </c>
      <c r="J5312" s="54"/>
      <c r="K5312" s="42"/>
      <c r="L5312" s="42" t="s">
        <v>4489</v>
      </c>
      <c r="M5312" s="42" t="s">
        <v>3447</v>
      </c>
      <c r="N5312" s="42" t="s">
        <v>2427</v>
      </c>
      <c r="O5312" s="137" t="s">
        <v>3448</v>
      </c>
      <c r="P5312" s="42" t="s">
        <v>64</v>
      </c>
      <c r="Q5312" s="42" t="s">
        <v>65</v>
      </c>
      <c r="R5312" s="42">
        <v>1</v>
      </c>
      <c r="S5312" s="137" t="s">
        <v>2419</v>
      </c>
      <c r="T5312" s="62">
        <v>701989700</v>
      </c>
      <c r="U5312" s="62">
        <v>681313581.63</v>
      </c>
      <c r="Z5312" s="54" t="s">
        <v>68</v>
      </c>
      <c r="AA5312" s="132">
        <v>1.1075218611547299E-5</v>
      </c>
      <c r="AJ5312" s="42"/>
      <c r="AM5312" s="42"/>
      <c r="AN5312" s="42"/>
      <c r="AO5312" s="42"/>
      <c r="AP5312" s="42"/>
      <c r="AY5312" s="42"/>
      <c r="AZ5312" s="42"/>
      <c r="BA5312" s="42"/>
      <c r="BB5312" s="42"/>
      <c r="BN5312" s="54" t="s">
        <v>4578</v>
      </c>
      <c r="BO5312" s="58" t="str">
        <f t="shared" si="82"/>
        <v>境内资产</v>
      </c>
      <c r="BP5312" s="58" t="str">
        <f>IF(M5312="",VLOOKUP(D5312,Sheet4!$A$1:$B$92,2,0),VLOOKUP(Q5312,Sheet4!$A$1:$B$92,2,0))</f>
        <v>保险资产管理产品</v>
      </c>
    </row>
    <row r="5313" spans="1:68" s="58" customFormat="1" ht="12.75" customHeight="1">
      <c r="A5313" s="64" t="s">
        <v>2913</v>
      </c>
      <c r="B5313" s="54" t="s">
        <v>2313</v>
      </c>
      <c r="C5313" s="252" t="s">
        <v>5552</v>
      </c>
      <c r="D5313" s="252" t="s">
        <v>672</v>
      </c>
      <c r="E5313" s="54" t="s">
        <v>2914</v>
      </c>
      <c r="F5313" s="54" t="s">
        <v>2313</v>
      </c>
      <c r="G5313" s="129">
        <v>11300</v>
      </c>
      <c r="H5313" s="323">
        <v>496588</v>
      </c>
      <c r="I5313" s="323">
        <v>447367</v>
      </c>
      <c r="J5313" s="54"/>
      <c r="K5313" s="42"/>
      <c r="L5313" s="42" t="s">
        <v>4489</v>
      </c>
      <c r="M5313" s="42" t="s">
        <v>3447</v>
      </c>
      <c r="N5313" s="42" t="s">
        <v>2427</v>
      </c>
      <c r="O5313" s="137" t="s">
        <v>3448</v>
      </c>
      <c r="P5313" s="42" t="s">
        <v>64</v>
      </c>
      <c r="Q5313" s="42" t="s">
        <v>65</v>
      </c>
      <c r="R5313" s="42">
        <v>1</v>
      </c>
      <c r="S5313" s="137" t="s">
        <v>2419</v>
      </c>
      <c r="T5313" s="62">
        <v>701989700</v>
      </c>
      <c r="U5313" s="62">
        <v>681313581.63</v>
      </c>
      <c r="Z5313" s="54" t="s">
        <v>68</v>
      </c>
      <c r="AA5313" s="132">
        <v>1.4885619742880299E-5</v>
      </c>
      <c r="AJ5313" s="42"/>
      <c r="AM5313" s="42"/>
      <c r="AN5313" s="42"/>
      <c r="AO5313" s="42"/>
      <c r="AP5313" s="42"/>
      <c r="AY5313" s="42"/>
      <c r="AZ5313" s="42"/>
      <c r="BA5313" s="42"/>
      <c r="BB5313" s="42"/>
      <c r="BN5313" s="54" t="s">
        <v>4578</v>
      </c>
      <c r="BO5313" s="58" t="str">
        <f t="shared" si="82"/>
        <v>境内资产</v>
      </c>
      <c r="BP5313" s="58" t="str">
        <f>IF(M5313="",VLOOKUP(D5313,Sheet4!$A$1:$B$92,2,0),VLOOKUP(Q5313,Sheet4!$A$1:$B$92,2,0))</f>
        <v>保险资产管理产品</v>
      </c>
    </row>
    <row r="5314" spans="1:68" s="58" customFormat="1" ht="12.75" customHeight="1">
      <c r="A5314" s="64" t="s">
        <v>2918</v>
      </c>
      <c r="B5314" s="54" t="s">
        <v>2919</v>
      </c>
      <c r="C5314" s="252" t="s">
        <v>5552</v>
      </c>
      <c r="D5314" s="252" t="s">
        <v>672</v>
      </c>
      <c r="E5314" s="54" t="s">
        <v>2920</v>
      </c>
      <c r="F5314" s="54" t="s">
        <v>2919</v>
      </c>
      <c r="G5314" s="129">
        <v>28300</v>
      </c>
      <c r="H5314" s="323">
        <v>324368</v>
      </c>
      <c r="I5314" s="323">
        <v>281585</v>
      </c>
      <c r="J5314" s="54"/>
      <c r="K5314" s="42"/>
      <c r="L5314" s="42" t="s">
        <v>4489</v>
      </c>
      <c r="M5314" s="42" t="s">
        <v>3447</v>
      </c>
      <c r="N5314" s="42" t="s">
        <v>2427</v>
      </c>
      <c r="O5314" s="137" t="s">
        <v>3448</v>
      </c>
      <c r="P5314" s="42" t="s">
        <v>64</v>
      </c>
      <c r="Q5314" s="42" t="s">
        <v>65</v>
      </c>
      <c r="R5314" s="42">
        <v>1</v>
      </c>
      <c r="S5314" s="137" t="s">
        <v>2419</v>
      </c>
      <c r="T5314" s="62">
        <v>701989700</v>
      </c>
      <c r="U5314" s="62">
        <v>681313581.63</v>
      </c>
      <c r="Z5314" s="54" t="s">
        <v>68</v>
      </c>
      <c r="AA5314" s="132">
        <v>3.7861653259899797E-5</v>
      </c>
      <c r="AJ5314" s="42"/>
      <c r="AM5314" s="42"/>
      <c r="AN5314" s="42"/>
      <c r="AO5314" s="42"/>
      <c r="AP5314" s="42"/>
      <c r="AY5314" s="42"/>
      <c r="AZ5314" s="42"/>
      <c r="BA5314" s="42"/>
      <c r="BB5314" s="42"/>
      <c r="BN5314" s="54" t="s">
        <v>4578</v>
      </c>
      <c r="BO5314" s="58" t="str">
        <f t="shared" si="82"/>
        <v>境内资产</v>
      </c>
      <c r="BP5314" s="58" t="str">
        <f>IF(M5314="",VLOOKUP(D5314,Sheet4!$A$1:$B$92,2,0),VLOOKUP(Q5314,Sheet4!$A$1:$B$92,2,0))</f>
        <v>保险资产管理产品</v>
      </c>
    </row>
    <row r="5315" spans="1:68" s="58" customFormat="1" ht="12.75" customHeight="1">
      <c r="A5315" s="64" t="s">
        <v>2921</v>
      </c>
      <c r="B5315" s="54" t="s">
        <v>2922</v>
      </c>
      <c r="C5315" s="252" t="s">
        <v>5552</v>
      </c>
      <c r="D5315" s="252" t="s">
        <v>672</v>
      </c>
      <c r="E5315" s="54" t="s">
        <v>2923</v>
      </c>
      <c r="F5315" s="54" t="s">
        <v>2922</v>
      </c>
      <c r="G5315" s="129">
        <v>37700</v>
      </c>
      <c r="H5315" s="323">
        <v>297037</v>
      </c>
      <c r="I5315" s="323">
        <v>258622</v>
      </c>
      <c r="J5315" s="54"/>
      <c r="K5315" s="42"/>
      <c r="L5315" s="42" t="s">
        <v>4489</v>
      </c>
      <c r="M5315" s="42" t="s">
        <v>3447</v>
      </c>
      <c r="N5315" s="42" t="s">
        <v>2427</v>
      </c>
      <c r="O5315" s="137" t="s">
        <v>3448</v>
      </c>
      <c r="P5315" s="42" t="s">
        <v>64</v>
      </c>
      <c r="Q5315" s="42" t="s">
        <v>65</v>
      </c>
      <c r="R5315" s="42">
        <v>1</v>
      </c>
      <c r="S5315" s="137" t="s">
        <v>2419</v>
      </c>
      <c r="T5315" s="62">
        <v>701989700</v>
      </c>
      <c r="U5315" s="62">
        <v>681313581.63</v>
      </c>
      <c r="Z5315" s="54" t="s">
        <v>280</v>
      </c>
      <c r="AA5315" s="132">
        <v>2.45587399188772E-5</v>
      </c>
      <c r="AJ5315" s="42"/>
      <c r="AM5315" s="42"/>
      <c r="AN5315" s="42"/>
      <c r="AO5315" s="42"/>
      <c r="AP5315" s="42"/>
      <c r="AY5315" s="42"/>
      <c r="AZ5315" s="42"/>
      <c r="BA5315" s="42"/>
      <c r="BB5315" s="42"/>
      <c r="BN5315" s="54" t="s">
        <v>4578</v>
      </c>
      <c r="BO5315" s="58" t="str">
        <f t="shared" ref="BO5315:BO5378" si="83">IF(LEFT(D5315,2)="境外","境外资产","境内资产")</f>
        <v>境内资产</v>
      </c>
      <c r="BP5315" s="58" t="str">
        <f>IF(M5315="",VLOOKUP(D5315,Sheet4!$A$1:$B$92,2,0),VLOOKUP(Q5315,Sheet4!$A$1:$B$92,2,0))</f>
        <v>保险资产管理产品</v>
      </c>
    </row>
    <row r="5316" spans="1:68" s="58" customFormat="1" ht="12.75" customHeight="1">
      <c r="A5316" s="64" t="s">
        <v>2924</v>
      </c>
      <c r="B5316" s="54" t="s">
        <v>2925</v>
      </c>
      <c r="C5316" s="252" t="s">
        <v>5552</v>
      </c>
      <c r="D5316" s="252" t="s">
        <v>672</v>
      </c>
      <c r="E5316" s="54" t="s">
        <v>2926</v>
      </c>
      <c r="F5316" s="54" t="s">
        <v>2925</v>
      </c>
      <c r="G5316" s="129">
        <v>54600</v>
      </c>
      <c r="H5316" s="323">
        <v>283130</v>
      </c>
      <c r="I5316" s="323">
        <v>266448</v>
      </c>
      <c r="J5316" s="54"/>
      <c r="K5316" s="42"/>
      <c r="L5316" s="42" t="s">
        <v>4489</v>
      </c>
      <c r="M5316" s="42" t="s">
        <v>3447</v>
      </c>
      <c r="N5316" s="42" t="s">
        <v>2427</v>
      </c>
      <c r="O5316" s="137" t="s">
        <v>3448</v>
      </c>
      <c r="P5316" s="42" t="s">
        <v>64</v>
      </c>
      <c r="Q5316" s="42" t="s">
        <v>65</v>
      </c>
      <c r="R5316" s="42">
        <v>1</v>
      </c>
      <c r="S5316" s="137" t="s">
        <v>2419</v>
      </c>
      <c r="T5316" s="62">
        <v>701989700</v>
      </c>
      <c r="U5316" s="62">
        <v>681313581.63</v>
      </c>
      <c r="Z5316" s="54" t="s">
        <v>68</v>
      </c>
      <c r="AA5316" s="132">
        <v>4.1437571455984202E-6</v>
      </c>
      <c r="AJ5316" s="42"/>
      <c r="AM5316" s="42"/>
      <c r="AN5316" s="42"/>
      <c r="AO5316" s="42"/>
      <c r="AP5316" s="42"/>
      <c r="AY5316" s="42"/>
      <c r="AZ5316" s="42"/>
      <c r="BA5316" s="42"/>
      <c r="BB5316" s="42"/>
      <c r="BN5316" s="54" t="s">
        <v>4578</v>
      </c>
      <c r="BO5316" s="58" t="str">
        <f t="shared" si="83"/>
        <v>境内资产</v>
      </c>
      <c r="BP5316" s="58" t="str">
        <f>IF(M5316="",VLOOKUP(D5316,Sheet4!$A$1:$B$92,2,0),VLOOKUP(Q5316,Sheet4!$A$1:$B$92,2,0))</f>
        <v>保险资产管理产品</v>
      </c>
    </row>
    <row r="5317" spans="1:68" s="58" customFormat="1" ht="12.75" customHeight="1">
      <c r="A5317" s="64" t="s">
        <v>2927</v>
      </c>
      <c r="B5317" s="54" t="s">
        <v>2928</v>
      </c>
      <c r="C5317" s="252" t="s">
        <v>5552</v>
      </c>
      <c r="D5317" s="252" t="s">
        <v>672</v>
      </c>
      <c r="E5317" s="54" t="s">
        <v>2929</v>
      </c>
      <c r="F5317" s="54" t="s">
        <v>2928</v>
      </c>
      <c r="G5317" s="129">
        <v>37200</v>
      </c>
      <c r="H5317" s="323">
        <v>254846</v>
      </c>
      <c r="I5317" s="323">
        <v>216876</v>
      </c>
      <c r="J5317" s="54"/>
      <c r="K5317" s="42"/>
      <c r="L5317" s="42" t="s">
        <v>4489</v>
      </c>
      <c r="M5317" s="42" t="s">
        <v>3447</v>
      </c>
      <c r="N5317" s="42" t="s">
        <v>2427</v>
      </c>
      <c r="O5317" s="137" t="s">
        <v>3448</v>
      </c>
      <c r="P5317" s="42" t="s">
        <v>64</v>
      </c>
      <c r="Q5317" s="42" t="s">
        <v>65</v>
      </c>
      <c r="R5317" s="42">
        <v>1</v>
      </c>
      <c r="S5317" s="137" t="s">
        <v>2419</v>
      </c>
      <c r="T5317" s="62">
        <v>701989700</v>
      </c>
      <c r="U5317" s="62">
        <v>681313581.63</v>
      </c>
      <c r="Z5317" s="54" t="s">
        <v>68</v>
      </c>
      <c r="AA5317" s="132">
        <v>3.79869309425124E-6</v>
      </c>
      <c r="AJ5317" s="42"/>
      <c r="AM5317" s="42"/>
      <c r="AN5317" s="42"/>
      <c r="AO5317" s="42"/>
      <c r="AP5317" s="42"/>
      <c r="AY5317" s="42"/>
      <c r="AZ5317" s="42"/>
      <c r="BA5317" s="42"/>
      <c r="BB5317" s="42"/>
      <c r="BN5317" s="54" t="s">
        <v>4578</v>
      </c>
      <c r="BO5317" s="58" t="str">
        <f t="shared" si="83"/>
        <v>境内资产</v>
      </c>
      <c r="BP5317" s="58" t="str">
        <f>IF(M5317="",VLOOKUP(D5317,Sheet4!$A$1:$B$92,2,0),VLOOKUP(Q5317,Sheet4!$A$1:$B$92,2,0))</f>
        <v>保险资产管理产品</v>
      </c>
    </row>
    <row r="5318" spans="1:68" s="58" customFormat="1" ht="12.75" customHeight="1">
      <c r="A5318" s="64" t="s">
        <v>2930</v>
      </c>
      <c r="B5318" s="54" t="s">
        <v>2931</v>
      </c>
      <c r="C5318" s="252" t="s">
        <v>5552</v>
      </c>
      <c r="D5318" s="252" t="s">
        <v>672</v>
      </c>
      <c r="E5318" s="54" t="s">
        <v>2932</v>
      </c>
      <c r="F5318" s="54" t="s">
        <v>2931</v>
      </c>
      <c r="G5318" s="129">
        <v>33800</v>
      </c>
      <c r="H5318" s="323">
        <v>298655</v>
      </c>
      <c r="I5318" s="323">
        <v>269724</v>
      </c>
      <c r="J5318" s="54"/>
      <c r="K5318" s="42"/>
      <c r="L5318" s="42" t="s">
        <v>4489</v>
      </c>
      <c r="M5318" s="42" t="s">
        <v>3447</v>
      </c>
      <c r="N5318" s="42" t="s">
        <v>2427</v>
      </c>
      <c r="O5318" s="137" t="s">
        <v>3448</v>
      </c>
      <c r="P5318" s="42" t="s">
        <v>64</v>
      </c>
      <c r="Q5318" s="42" t="s">
        <v>65</v>
      </c>
      <c r="R5318" s="42">
        <v>1</v>
      </c>
      <c r="S5318" s="137" t="s">
        <v>2419</v>
      </c>
      <c r="T5318" s="62">
        <v>701989700</v>
      </c>
      <c r="U5318" s="62">
        <v>681313581.63</v>
      </c>
      <c r="Z5318" s="54" t="s">
        <v>68</v>
      </c>
      <c r="AA5318" s="132">
        <v>9.4186093582770994E-6</v>
      </c>
      <c r="AJ5318" s="42"/>
      <c r="AM5318" s="42"/>
      <c r="AN5318" s="42"/>
      <c r="AO5318" s="42"/>
      <c r="AP5318" s="42"/>
      <c r="AY5318" s="42"/>
      <c r="AZ5318" s="42"/>
      <c r="BA5318" s="42"/>
      <c r="BB5318" s="42"/>
      <c r="BN5318" s="54" t="s">
        <v>4578</v>
      </c>
      <c r="BO5318" s="58" t="str">
        <f t="shared" si="83"/>
        <v>境内资产</v>
      </c>
      <c r="BP5318" s="58" t="str">
        <f>IF(M5318="",VLOOKUP(D5318,Sheet4!$A$1:$B$92,2,0),VLOOKUP(Q5318,Sheet4!$A$1:$B$92,2,0))</f>
        <v>保险资产管理产品</v>
      </c>
    </row>
    <row r="5319" spans="1:68" s="58" customFormat="1" ht="12.75" customHeight="1">
      <c r="A5319" s="64" t="s">
        <v>2933</v>
      </c>
      <c r="B5319" s="54" t="s">
        <v>2934</v>
      </c>
      <c r="C5319" s="252" t="s">
        <v>5552</v>
      </c>
      <c r="D5319" s="252" t="s">
        <v>672</v>
      </c>
      <c r="E5319" s="54" t="s">
        <v>2935</v>
      </c>
      <c r="F5319" s="54" t="s">
        <v>2934</v>
      </c>
      <c r="G5319" s="129">
        <v>41100</v>
      </c>
      <c r="H5319" s="323">
        <v>341095</v>
      </c>
      <c r="I5319" s="323">
        <v>279069</v>
      </c>
      <c r="J5319" s="54"/>
      <c r="K5319" s="42"/>
      <c r="L5319" s="42" t="s">
        <v>4489</v>
      </c>
      <c r="M5319" s="42" t="s">
        <v>3447</v>
      </c>
      <c r="N5319" s="42" t="s">
        <v>2427</v>
      </c>
      <c r="O5319" s="137" t="s">
        <v>3448</v>
      </c>
      <c r="P5319" s="42" t="s">
        <v>64</v>
      </c>
      <c r="Q5319" s="42" t="s">
        <v>65</v>
      </c>
      <c r="R5319" s="42">
        <v>1</v>
      </c>
      <c r="S5319" s="137" t="s">
        <v>2419</v>
      </c>
      <c r="T5319" s="62">
        <v>701989700</v>
      </c>
      <c r="U5319" s="62">
        <v>681313581.63</v>
      </c>
      <c r="Z5319" s="54" t="s">
        <v>68</v>
      </c>
      <c r="AA5319" s="132">
        <v>7.9798211085822396E-6</v>
      </c>
      <c r="AJ5319" s="42"/>
      <c r="AM5319" s="42"/>
      <c r="AN5319" s="42"/>
      <c r="AO5319" s="42"/>
      <c r="AP5319" s="42"/>
      <c r="AY5319" s="42"/>
      <c r="AZ5319" s="42"/>
      <c r="BA5319" s="42"/>
      <c r="BB5319" s="42"/>
      <c r="BN5319" s="54" t="s">
        <v>4578</v>
      </c>
      <c r="BO5319" s="58" t="str">
        <f t="shared" si="83"/>
        <v>境内资产</v>
      </c>
      <c r="BP5319" s="58" t="str">
        <f>IF(M5319="",VLOOKUP(D5319,Sheet4!$A$1:$B$92,2,0),VLOOKUP(Q5319,Sheet4!$A$1:$B$92,2,0))</f>
        <v>保险资产管理产品</v>
      </c>
    </row>
    <row r="5320" spans="1:68" s="58" customFormat="1" ht="12.75" customHeight="1">
      <c r="A5320" s="64" t="s">
        <v>670</v>
      </c>
      <c r="B5320" s="54" t="s">
        <v>671</v>
      </c>
      <c r="C5320" s="252" t="s">
        <v>5552</v>
      </c>
      <c r="D5320" s="252" t="s">
        <v>672</v>
      </c>
      <c r="E5320" s="54" t="s">
        <v>673</v>
      </c>
      <c r="F5320" s="54" t="s">
        <v>671</v>
      </c>
      <c r="G5320" s="129">
        <v>1700</v>
      </c>
      <c r="H5320" s="323">
        <v>2956266.35</v>
      </c>
      <c r="I5320" s="323">
        <v>3119500</v>
      </c>
      <c r="J5320" s="54"/>
      <c r="K5320" s="42"/>
      <c r="L5320" s="42" t="s">
        <v>4489</v>
      </c>
      <c r="M5320" s="42" t="s">
        <v>3447</v>
      </c>
      <c r="N5320" s="42" t="s">
        <v>2427</v>
      </c>
      <c r="O5320" s="137" t="s">
        <v>3448</v>
      </c>
      <c r="P5320" s="42" t="s">
        <v>64</v>
      </c>
      <c r="Q5320" s="42" t="s">
        <v>65</v>
      </c>
      <c r="R5320" s="42">
        <v>1</v>
      </c>
      <c r="S5320" s="137" t="s">
        <v>2419</v>
      </c>
      <c r="T5320" s="62">
        <v>701989700</v>
      </c>
      <c r="U5320" s="62">
        <v>681313581.63</v>
      </c>
      <c r="Z5320" s="54" t="s">
        <v>280</v>
      </c>
      <c r="AA5320" s="132">
        <v>1.73912422747979E-5</v>
      </c>
      <c r="AJ5320" s="42"/>
      <c r="AM5320" s="42"/>
      <c r="AN5320" s="42"/>
      <c r="AO5320" s="42"/>
      <c r="AP5320" s="42"/>
      <c r="AY5320" s="42"/>
      <c r="AZ5320" s="42"/>
      <c r="BA5320" s="42"/>
      <c r="BB5320" s="42"/>
      <c r="BN5320" s="54" t="s">
        <v>4578</v>
      </c>
      <c r="BO5320" s="58" t="str">
        <f t="shared" si="83"/>
        <v>境内资产</v>
      </c>
      <c r="BP5320" s="58" t="str">
        <f>IF(M5320="",VLOOKUP(D5320,Sheet4!$A$1:$B$92,2,0),VLOOKUP(Q5320,Sheet4!$A$1:$B$92,2,0))</f>
        <v>保险资产管理产品</v>
      </c>
    </row>
    <row r="5321" spans="1:68" s="58" customFormat="1" ht="12.75" customHeight="1">
      <c r="A5321" s="64" t="s">
        <v>2936</v>
      </c>
      <c r="B5321" s="54" t="s">
        <v>2937</v>
      </c>
      <c r="C5321" s="252" t="s">
        <v>5552</v>
      </c>
      <c r="D5321" s="252" t="s">
        <v>672</v>
      </c>
      <c r="E5321" s="54" t="s">
        <v>2938</v>
      </c>
      <c r="F5321" s="54" t="s">
        <v>2937</v>
      </c>
      <c r="G5321" s="129">
        <v>22300</v>
      </c>
      <c r="H5321" s="323">
        <v>352816</v>
      </c>
      <c r="I5321" s="323">
        <v>343420</v>
      </c>
      <c r="J5321" s="54"/>
      <c r="K5321" s="42"/>
      <c r="L5321" s="42" t="s">
        <v>4489</v>
      </c>
      <c r="M5321" s="42" t="s">
        <v>3447</v>
      </c>
      <c r="N5321" s="42" t="s">
        <v>2427</v>
      </c>
      <c r="O5321" s="137" t="s">
        <v>3448</v>
      </c>
      <c r="P5321" s="42" t="s">
        <v>64</v>
      </c>
      <c r="Q5321" s="42" t="s">
        <v>65</v>
      </c>
      <c r="R5321" s="42">
        <v>1</v>
      </c>
      <c r="S5321" s="137" t="s">
        <v>2419</v>
      </c>
      <c r="T5321" s="62">
        <v>701989700</v>
      </c>
      <c r="U5321" s="62">
        <v>681313581.63</v>
      </c>
      <c r="Z5321" s="54" t="s">
        <v>68</v>
      </c>
      <c r="AA5321" s="132">
        <v>7.7775054738557992E-6</v>
      </c>
      <c r="AJ5321" s="42"/>
      <c r="AM5321" s="42"/>
      <c r="AN5321" s="42"/>
      <c r="AO5321" s="42"/>
      <c r="AP5321" s="42"/>
      <c r="AY5321" s="42"/>
      <c r="AZ5321" s="42"/>
      <c r="BA5321" s="42"/>
      <c r="BB5321" s="42"/>
      <c r="BN5321" s="54" t="s">
        <v>4578</v>
      </c>
      <c r="BO5321" s="58" t="str">
        <f t="shared" si="83"/>
        <v>境内资产</v>
      </c>
      <c r="BP5321" s="58" t="str">
        <f>IF(M5321="",VLOOKUP(D5321,Sheet4!$A$1:$B$92,2,0),VLOOKUP(Q5321,Sheet4!$A$1:$B$92,2,0))</f>
        <v>保险资产管理产品</v>
      </c>
    </row>
    <row r="5322" spans="1:68" s="58" customFormat="1" ht="12.75" customHeight="1">
      <c r="A5322" s="64" t="s">
        <v>2939</v>
      </c>
      <c r="B5322" s="54" t="s">
        <v>2940</v>
      </c>
      <c r="C5322" s="252" t="s">
        <v>5552</v>
      </c>
      <c r="D5322" s="252" t="s">
        <v>672</v>
      </c>
      <c r="E5322" s="54" t="s">
        <v>2941</v>
      </c>
      <c r="F5322" s="54" t="s">
        <v>2940</v>
      </c>
      <c r="G5322" s="129">
        <v>14400</v>
      </c>
      <c r="H5322" s="323">
        <v>210825</v>
      </c>
      <c r="I5322" s="323">
        <v>192240</v>
      </c>
      <c r="J5322" s="54"/>
      <c r="K5322" s="42"/>
      <c r="L5322" s="42" t="s">
        <v>4489</v>
      </c>
      <c r="M5322" s="42" t="s">
        <v>3447</v>
      </c>
      <c r="N5322" s="42" t="s">
        <v>2427</v>
      </c>
      <c r="O5322" s="137" t="s">
        <v>3448</v>
      </c>
      <c r="P5322" s="42" t="s">
        <v>64</v>
      </c>
      <c r="Q5322" s="42" t="s">
        <v>65</v>
      </c>
      <c r="R5322" s="42">
        <v>1</v>
      </c>
      <c r="S5322" s="137" t="s">
        <v>2419</v>
      </c>
      <c r="T5322" s="62">
        <v>701989700</v>
      </c>
      <c r="U5322" s="62">
        <v>681313581.63</v>
      </c>
      <c r="Z5322" s="54" t="s">
        <v>68</v>
      </c>
      <c r="AA5322" s="132">
        <v>1.07241942974105E-5</v>
      </c>
      <c r="AJ5322" s="42"/>
      <c r="AM5322" s="42"/>
      <c r="AN5322" s="42"/>
      <c r="AO5322" s="42"/>
      <c r="AP5322" s="42"/>
      <c r="AY5322" s="42"/>
      <c r="AZ5322" s="42"/>
      <c r="BA5322" s="42"/>
      <c r="BB5322" s="42"/>
      <c r="BN5322" s="54" t="s">
        <v>4578</v>
      </c>
      <c r="BO5322" s="58" t="str">
        <f t="shared" si="83"/>
        <v>境内资产</v>
      </c>
      <c r="BP5322" s="58" t="str">
        <f>IF(M5322="",VLOOKUP(D5322,Sheet4!$A$1:$B$92,2,0),VLOOKUP(Q5322,Sheet4!$A$1:$B$92,2,0))</f>
        <v>保险资产管理产品</v>
      </c>
    </row>
    <row r="5323" spans="1:68" s="58" customFormat="1" ht="12.75" customHeight="1">
      <c r="A5323" s="64" t="s">
        <v>2942</v>
      </c>
      <c r="B5323" s="54" t="s">
        <v>2943</v>
      </c>
      <c r="C5323" s="252" t="s">
        <v>5552</v>
      </c>
      <c r="D5323" s="252" t="s">
        <v>672</v>
      </c>
      <c r="E5323" s="54" t="s">
        <v>2944</v>
      </c>
      <c r="F5323" s="54" t="s">
        <v>2943</v>
      </c>
      <c r="G5323" s="129">
        <v>13400</v>
      </c>
      <c r="H5323" s="323">
        <v>522363</v>
      </c>
      <c r="I5323" s="323">
        <v>537340</v>
      </c>
      <c r="J5323" s="54"/>
      <c r="K5323" s="42"/>
      <c r="L5323" s="42" t="s">
        <v>4489</v>
      </c>
      <c r="M5323" s="42" t="s">
        <v>3447</v>
      </c>
      <c r="N5323" s="42" t="s">
        <v>2427</v>
      </c>
      <c r="O5323" s="137" t="s">
        <v>3448</v>
      </c>
      <c r="P5323" s="42" t="s">
        <v>64</v>
      </c>
      <c r="Q5323" s="42" t="s">
        <v>65</v>
      </c>
      <c r="R5323" s="42">
        <v>1</v>
      </c>
      <c r="S5323" s="137" t="s">
        <v>2419</v>
      </c>
      <c r="T5323" s="62">
        <v>701989700</v>
      </c>
      <c r="U5323" s="62">
        <v>681313581.63</v>
      </c>
      <c r="Z5323" s="54" t="s">
        <v>280</v>
      </c>
      <c r="AA5323" s="132">
        <v>1.3453077916532801E-5</v>
      </c>
      <c r="AJ5323" s="42"/>
      <c r="AM5323" s="42"/>
      <c r="AN5323" s="42"/>
      <c r="AO5323" s="42"/>
      <c r="AP5323" s="42"/>
      <c r="AY5323" s="42"/>
      <c r="AZ5323" s="42"/>
      <c r="BA5323" s="42"/>
      <c r="BB5323" s="42"/>
      <c r="BN5323" s="54" t="s">
        <v>4578</v>
      </c>
      <c r="BO5323" s="58" t="str">
        <f t="shared" si="83"/>
        <v>境内资产</v>
      </c>
      <c r="BP5323" s="58" t="str">
        <f>IF(M5323="",VLOOKUP(D5323,Sheet4!$A$1:$B$92,2,0),VLOOKUP(Q5323,Sheet4!$A$1:$B$92,2,0))</f>
        <v>保险资产管理产品</v>
      </c>
    </row>
    <row r="5324" spans="1:68" s="58" customFormat="1" ht="12.75" customHeight="1">
      <c r="A5324" s="64" t="s">
        <v>2945</v>
      </c>
      <c r="B5324" s="54" t="s">
        <v>2946</v>
      </c>
      <c r="C5324" s="252" t="s">
        <v>5552</v>
      </c>
      <c r="D5324" s="252" t="s">
        <v>672</v>
      </c>
      <c r="E5324" s="54" t="s">
        <v>2947</v>
      </c>
      <c r="F5324" s="54" t="s">
        <v>2946</v>
      </c>
      <c r="G5324" s="129">
        <v>18000</v>
      </c>
      <c r="H5324" s="323">
        <v>271358</v>
      </c>
      <c r="I5324" s="323">
        <v>252360</v>
      </c>
      <c r="J5324" s="54"/>
      <c r="K5324" s="42"/>
      <c r="L5324" s="42" t="s">
        <v>4489</v>
      </c>
      <c r="M5324" s="42" t="s">
        <v>3447</v>
      </c>
      <c r="N5324" s="42" t="s">
        <v>2427</v>
      </c>
      <c r="O5324" s="137" t="s">
        <v>3448</v>
      </c>
      <c r="P5324" s="42" t="s">
        <v>64</v>
      </c>
      <c r="Q5324" s="42" t="s">
        <v>65</v>
      </c>
      <c r="R5324" s="42">
        <v>1</v>
      </c>
      <c r="S5324" s="137" t="s">
        <v>2419</v>
      </c>
      <c r="T5324" s="62">
        <v>701989700</v>
      </c>
      <c r="U5324" s="62">
        <v>681313581.63</v>
      </c>
      <c r="Z5324" s="54" t="s">
        <v>68</v>
      </c>
      <c r="AA5324" s="132">
        <v>1.56775419206884E-5</v>
      </c>
      <c r="AJ5324" s="42"/>
      <c r="AM5324" s="42"/>
      <c r="AN5324" s="42"/>
      <c r="AO5324" s="42"/>
      <c r="AP5324" s="42"/>
      <c r="AY5324" s="42"/>
      <c r="AZ5324" s="42"/>
      <c r="BA5324" s="42"/>
      <c r="BB5324" s="42"/>
      <c r="BN5324" s="54" t="s">
        <v>4578</v>
      </c>
      <c r="BO5324" s="58" t="str">
        <f t="shared" si="83"/>
        <v>境内资产</v>
      </c>
      <c r="BP5324" s="58" t="str">
        <f>IF(M5324="",VLOOKUP(D5324,Sheet4!$A$1:$B$92,2,0),VLOOKUP(Q5324,Sheet4!$A$1:$B$92,2,0))</f>
        <v>保险资产管理产品</v>
      </c>
    </row>
    <row r="5325" spans="1:68" s="58" customFormat="1" ht="12.75" customHeight="1">
      <c r="A5325" s="64" t="s">
        <v>2948</v>
      </c>
      <c r="B5325" s="54" t="s">
        <v>2949</v>
      </c>
      <c r="C5325" s="252" t="s">
        <v>5552</v>
      </c>
      <c r="D5325" s="252" t="s">
        <v>672</v>
      </c>
      <c r="E5325" s="54" t="s">
        <v>2950</v>
      </c>
      <c r="F5325" s="54" t="s">
        <v>2949</v>
      </c>
      <c r="G5325" s="129">
        <v>29500</v>
      </c>
      <c r="H5325" s="323">
        <v>172945</v>
      </c>
      <c r="I5325" s="323">
        <v>149270</v>
      </c>
      <c r="J5325" s="54"/>
      <c r="K5325" s="42"/>
      <c r="L5325" s="42" t="s">
        <v>4489</v>
      </c>
      <c r="M5325" s="42" t="s">
        <v>3447</v>
      </c>
      <c r="N5325" s="42" t="s">
        <v>2427</v>
      </c>
      <c r="O5325" s="137" t="s">
        <v>3448</v>
      </c>
      <c r="P5325" s="42" t="s">
        <v>64</v>
      </c>
      <c r="Q5325" s="42" t="s">
        <v>65</v>
      </c>
      <c r="R5325" s="42">
        <v>1</v>
      </c>
      <c r="S5325" s="137" t="s">
        <v>2419</v>
      </c>
      <c r="T5325" s="62">
        <v>701989700</v>
      </c>
      <c r="U5325" s="62">
        <v>681313581.63</v>
      </c>
      <c r="Z5325" s="54" t="s">
        <v>68</v>
      </c>
      <c r="AA5325" s="132">
        <v>1.0798822908754701E-5</v>
      </c>
      <c r="AJ5325" s="42"/>
      <c r="AM5325" s="42"/>
      <c r="AN5325" s="42"/>
      <c r="AO5325" s="42"/>
      <c r="AP5325" s="42"/>
      <c r="AY5325" s="42"/>
      <c r="AZ5325" s="42"/>
      <c r="BA5325" s="42"/>
      <c r="BB5325" s="42"/>
      <c r="BN5325" s="54" t="s">
        <v>4578</v>
      </c>
      <c r="BO5325" s="58" t="str">
        <f t="shared" si="83"/>
        <v>境内资产</v>
      </c>
      <c r="BP5325" s="58" t="str">
        <f>IF(M5325="",VLOOKUP(D5325,Sheet4!$A$1:$B$92,2,0),VLOOKUP(Q5325,Sheet4!$A$1:$B$92,2,0))</f>
        <v>保险资产管理产品</v>
      </c>
    </row>
    <row r="5326" spans="1:68" s="58" customFormat="1" ht="12.75" customHeight="1">
      <c r="A5326" s="64" t="s">
        <v>2951</v>
      </c>
      <c r="B5326" s="54" t="s">
        <v>1248</v>
      </c>
      <c r="C5326" s="252" t="s">
        <v>5552</v>
      </c>
      <c r="D5326" s="252" t="s">
        <v>672</v>
      </c>
      <c r="E5326" s="54" t="s">
        <v>2952</v>
      </c>
      <c r="F5326" s="54" t="s">
        <v>1248</v>
      </c>
      <c r="G5326" s="129">
        <v>29100</v>
      </c>
      <c r="H5326" s="323">
        <v>347703</v>
      </c>
      <c r="I5326" s="323">
        <v>298275</v>
      </c>
      <c r="J5326" s="54"/>
      <c r="K5326" s="42"/>
      <c r="L5326" s="42" t="s">
        <v>4489</v>
      </c>
      <c r="M5326" s="42" t="s">
        <v>3447</v>
      </c>
      <c r="N5326" s="42" t="s">
        <v>2427</v>
      </c>
      <c r="O5326" s="137" t="s">
        <v>3448</v>
      </c>
      <c r="P5326" s="42" t="s">
        <v>64</v>
      </c>
      <c r="Q5326" s="42" t="s">
        <v>65</v>
      </c>
      <c r="R5326" s="42">
        <v>1</v>
      </c>
      <c r="S5326" s="137" t="s">
        <v>2419</v>
      </c>
      <c r="T5326" s="62">
        <v>701989700</v>
      </c>
      <c r="U5326" s="62">
        <v>681313581.63</v>
      </c>
      <c r="Z5326" s="54" t="s">
        <v>68</v>
      </c>
      <c r="AA5326" s="132">
        <v>1.3532900630776499E-6</v>
      </c>
      <c r="AJ5326" s="42"/>
      <c r="AM5326" s="42"/>
      <c r="AN5326" s="42"/>
      <c r="AO5326" s="42"/>
      <c r="AP5326" s="42"/>
      <c r="AY5326" s="42"/>
      <c r="AZ5326" s="42"/>
      <c r="BA5326" s="42"/>
      <c r="BB5326" s="42"/>
      <c r="BN5326" s="54" t="s">
        <v>4578</v>
      </c>
      <c r="BO5326" s="58" t="str">
        <f t="shared" si="83"/>
        <v>境内资产</v>
      </c>
      <c r="BP5326" s="58" t="str">
        <f>IF(M5326="",VLOOKUP(D5326,Sheet4!$A$1:$B$92,2,0),VLOOKUP(Q5326,Sheet4!$A$1:$B$92,2,0))</f>
        <v>保险资产管理产品</v>
      </c>
    </row>
    <row r="5327" spans="1:68" s="58" customFormat="1" ht="12.75" customHeight="1">
      <c r="A5327" s="64" t="s">
        <v>2953</v>
      </c>
      <c r="B5327" s="54" t="s">
        <v>2954</v>
      </c>
      <c r="C5327" s="252" t="s">
        <v>5552</v>
      </c>
      <c r="D5327" s="252" t="s">
        <v>672</v>
      </c>
      <c r="E5327" s="54" t="s">
        <v>2955</v>
      </c>
      <c r="F5327" s="54" t="s">
        <v>2954</v>
      </c>
      <c r="G5327" s="129">
        <v>62200</v>
      </c>
      <c r="H5327" s="323">
        <v>483887.6</v>
      </c>
      <c r="I5327" s="323">
        <v>376310</v>
      </c>
      <c r="J5327" s="54"/>
      <c r="K5327" s="42"/>
      <c r="L5327" s="42" t="s">
        <v>4489</v>
      </c>
      <c r="M5327" s="42" t="s">
        <v>3447</v>
      </c>
      <c r="N5327" s="42" t="s">
        <v>2427</v>
      </c>
      <c r="O5327" s="137" t="s">
        <v>3448</v>
      </c>
      <c r="P5327" s="42" t="s">
        <v>64</v>
      </c>
      <c r="Q5327" s="42" t="s">
        <v>65</v>
      </c>
      <c r="R5327" s="42">
        <v>1</v>
      </c>
      <c r="S5327" s="137" t="s">
        <v>2419</v>
      </c>
      <c r="T5327" s="62">
        <v>701989700</v>
      </c>
      <c r="U5327" s="62">
        <v>681313581.63</v>
      </c>
      <c r="Z5327" s="54" t="s">
        <v>68</v>
      </c>
      <c r="AA5327" s="132">
        <v>6.5339375829737596E-6</v>
      </c>
      <c r="AJ5327" s="42"/>
      <c r="AM5327" s="42"/>
      <c r="AN5327" s="42"/>
      <c r="AO5327" s="42"/>
      <c r="AP5327" s="42"/>
      <c r="AY5327" s="42"/>
      <c r="AZ5327" s="42"/>
      <c r="BA5327" s="42"/>
      <c r="BB5327" s="42"/>
      <c r="BN5327" s="54" t="s">
        <v>4578</v>
      </c>
      <c r="BO5327" s="58" t="str">
        <f t="shared" si="83"/>
        <v>境内资产</v>
      </c>
      <c r="BP5327" s="58" t="str">
        <f>IF(M5327="",VLOOKUP(D5327,Sheet4!$A$1:$B$92,2,0),VLOOKUP(Q5327,Sheet4!$A$1:$B$92,2,0))</f>
        <v>保险资产管理产品</v>
      </c>
    </row>
    <row r="5328" spans="1:68" s="58" customFormat="1" ht="12.75" customHeight="1">
      <c r="A5328" s="64" t="s">
        <v>2956</v>
      </c>
      <c r="B5328" s="54" t="s">
        <v>2368</v>
      </c>
      <c r="C5328" s="252" t="s">
        <v>5552</v>
      </c>
      <c r="D5328" s="252" t="s">
        <v>672</v>
      </c>
      <c r="E5328" s="54" t="s">
        <v>2957</v>
      </c>
      <c r="F5328" s="54" t="s">
        <v>2368</v>
      </c>
      <c r="G5328" s="129">
        <v>133100</v>
      </c>
      <c r="H5328" s="323">
        <v>540443</v>
      </c>
      <c r="I5328" s="323">
        <v>493801</v>
      </c>
      <c r="J5328" s="54"/>
      <c r="K5328" s="42"/>
      <c r="L5328" s="42" t="s">
        <v>4489</v>
      </c>
      <c r="M5328" s="42" t="s">
        <v>3447</v>
      </c>
      <c r="N5328" s="42" t="s">
        <v>2427</v>
      </c>
      <c r="O5328" s="137" t="s">
        <v>3448</v>
      </c>
      <c r="P5328" s="42" t="s">
        <v>64</v>
      </c>
      <c r="Q5328" s="42" t="s">
        <v>65</v>
      </c>
      <c r="R5328" s="42">
        <v>1</v>
      </c>
      <c r="S5328" s="137" t="s">
        <v>2419</v>
      </c>
      <c r="T5328" s="62">
        <v>701989700</v>
      </c>
      <c r="U5328" s="62">
        <v>681313581.63</v>
      </c>
      <c r="Z5328" s="54" t="s">
        <v>68</v>
      </c>
      <c r="AA5328" s="132">
        <v>2.49813961461117E-5</v>
      </c>
      <c r="AJ5328" s="42"/>
      <c r="AM5328" s="42"/>
      <c r="AN5328" s="42"/>
      <c r="AO5328" s="42"/>
      <c r="AP5328" s="42"/>
      <c r="AY5328" s="42"/>
      <c r="AZ5328" s="42"/>
      <c r="BA5328" s="42"/>
      <c r="BB5328" s="42"/>
      <c r="BN5328" s="54" t="s">
        <v>4578</v>
      </c>
      <c r="BO5328" s="58" t="str">
        <f t="shared" si="83"/>
        <v>境内资产</v>
      </c>
      <c r="BP5328" s="58" t="str">
        <f>IF(M5328="",VLOOKUP(D5328,Sheet4!$A$1:$B$92,2,0),VLOOKUP(Q5328,Sheet4!$A$1:$B$92,2,0))</f>
        <v>保险资产管理产品</v>
      </c>
    </row>
    <row r="5329" spans="1:68" s="58" customFormat="1" ht="12.75" customHeight="1">
      <c r="A5329" s="64" t="s">
        <v>2958</v>
      </c>
      <c r="B5329" s="54" t="s">
        <v>2959</v>
      </c>
      <c r="C5329" s="252" t="s">
        <v>5552</v>
      </c>
      <c r="D5329" s="252" t="s">
        <v>672</v>
      </c>
      <c r="E5329" s="54" t="s">
        <v>2960</v>
      </c>
      <c r="F5329" s="54" t="s">
        <v>2959</v>
      </c>
      <c r="G5329" s="129">
        <v>32300</v>
      </c>
      <c r="H5329" s="323">
        <v>386298</v>
      </c>
      <c r="I5329" s="323">
        <v>294576</v>
      </c>
      <c r="J5329" s="54"/>
      <c r="K5329" s="42"/>
      <c r="L5329" s="42" t="s">
        <v>4489</v>
      </c>
      <c r="M5329" s="42" t="s">
        <v>3447</v>
      </c>
      <c r="N5329" s="42" t="s">
        <v>2427</v>
      </c>
      <c r="O5329" s="137" t="s">
        <v>3448</v>
      </c>
      <c r="P5329" s="42" t="s">
        <v>64</v>
      </c>
      <c r="Q5329" s="42" t="s">
        <v>65</v>
      </c>
      <c r="R5329" s="42">
        <v>1</v>
      </c>
      <c r="S5329" s="137" t="s">
        <v>2419</v>
      </c>
      <c r="T5329" s="62">
        <v>701989700</v>
      </c>
      <c r="U5329" s="62">
        <v>681313581.63</v>
      </c>
      <c r="Z5329" s="54" t="s">
        <v>68</v>
      </c>
      <c r="AA5329" s="132">
        <v>2.5286346269604098E-6</v>
      </c>
      <c r="AJ5329" s="42"/>
      <c r="AM5329" s="42"/>
      <c r="AN5329" s="42"/>
      <c r="AO5329" s="42"/>
      <c r="AP5329" s="42"/>
      <c r="AY5329" s="42"/>
      <c r="AZ5329" s="42"/>
      <c r="BA5329" s="42"/>
      <c r="BB5329" s="42"/>
      <c r="BN5329" s="54" t="s">
        <v>4578</v>
      </c>
      <c r="BO5329" s="58" t="str">
        <f t="shared" si="83"/>
        <v>境内资产</v>
      </c>
      <c r="BP5329" s="58" t="str">
        <f>IF(M5329="",VLOOKUP(D5329,Sheet4!$A$1:$B$92,2,0),VLOOKUP(Q5329,Sheet4!$A$1:$B$92,2,0))</f>
        <v>保险资产管理产品</v>
      </c>
    </row>
    <row r="5330" spans="1:68" s="58" customFormat="1" ht="12.75" customHeight="1">
      <c r="A5330" s="64" t="s">
        <v>2961</v>
      </c>
      <c r="B5330" s="54" t="s">
        <v>2962</v>
      </c>
      <c r="C5330" s="252" t="s">
        <v>5552</v>
      </c>
      <c r="D5330" s="252" t="s">
        <v>672</v>
      </c>
      <c r="E5330" s="54" t="s">
        <v>2963</v>
      </c>
      <c r="F5330" s="54" t="s">
        <v>2962</v>
      </c>
      <c r="G5330" s="129">
        <v>38100</v>
      </c>
      <c r="H5330" s="323">
        <v>288233</v>
      </c>
      <c r="I5330" s="323">
        <v>213360</v>
      </c>
      <c r="J5330" s="54"/>
      <c r="K5330" s="42"/>
      <c r="L5330" s="42" t="s">
        <v>4489</v>
      </c>
      <c r="M5330" s="42" t="s">
        <v>3447</v>
      </c>
      <c r="N5330" s="42" t="s">
        <v>2427</v>
      </c>
      <c r="O5330" s="137" t="s">
        <v>3448</v>
      </c>
      <c r="P5330" s="42" t="s">
        <v>64</v>
      </c>
      <c r="Q5330" s="42" t="s">
        <v>65</v>
      </c>
      <c r="R5330" s="42">
        <v>1</v>
      </c>
      <c r="S5330" s="137" t="s">
        <v>2419</v>
      </c>
      <c r="T5330" s="62">
        <v>701989700</v>
      </c>
      <c r="U5330" s="62">
        <v>681313581.63</v>
      </c>
      <c r="Z5330" s="54" t="s">
        <v>68</v>
      </c>
      <c r="AA5330" s="132">
        <v>1.6036879219989501E-5</v>
      </c>
      <c r="AJ5330" s="42"/>
      <c r="AM5330" s="42"/>
      <c r="AN5330" s="42"/>
      <c r="AO5330" s="42"/>
      <c r="AP5330" s="42"/>
      <c r="AY5330" s="42"/>
      <c r="AZ5330" s="42"/>
      <c r="BA5330" s="42"/>
      <c r="BB5330" s="42"/>
      <c r="BN5330" s="54" t="s">
        <v>4578</v>
      </c>
      <c r="BO5330" s="58" t="str">
        <f t="shared" si="83"/>
        <v>境内资产</v>
      </c>
      <c r="BP5330" s="58" t="str">
        <f>IF(M5330="",VLOOKUP(D5330,Sheet4!$A$1:$B$92,2,0),VLOOKUP(Q5330,Sheet4!$A$1:$B$92,2,0))</f>
        <v>保险资产管理产品</v>
      </c>
    </row>
    <row r="5331" spans="1:68" s="58" customFormat="1" ht="12.75" customHeight="1">
      <c r="A5331" s="64" t="s">
        <v>2964</v>
      </c>
      <c r="B5331" s="54" t="s">
        <v>2965</v>
      </c>
      <c r="C5331" s="252" t="s">
        <v>5552</v>
      </c>
      <c r="D5331" s="252" t="s">
        <v>672</v>
      </c>
      <c r="E5331" s="54" t="s">
        <v>2966</v>
      </c>
      <c r="F5331" s="54" t="s">
        <v>2965</v>
      </c>
      <c r="G5331" s="129">
        <v>17300</v>
      </c>
      <c r="H5331" s="323">
        <v>240996</v>
      </c>
      <c r="I5331" s="323">
        <v>206043</v>
      </c>
      <c r="J5331" s="54"/>
      <c r="K5331" s="42"/>
      <c r="L5331" s="42" t="s">
        <v>4489</v>
      </c>
      <c r="M5331" s="42" t="s">
        <v>3447</v>
      </c>
      <c r="N5331" s="42" t="s">
        <v>2427</v>
      </c>
      <c r="O5331" s="137" t="s">
        <v>3448</v>
      </c>
      <c r="P5331" s="42" t="s">
        <v>64</v>
      </c>
      <c r="Q5331" s="42" t="s">
        <v>65</v>
      </c>
      <c r="R5331" s="42">
        <v>1</v>
      </c>
      <c r="S5331" s="137" t="s">
        <v>2419</v>
      </c>
      <c r="T5331" s="62">
        <v>701989700</v>
      </c>
      <c r="U5331" s="62">
        <v>681313581.63</v>
      </c>
      <c r="Z5331" s="54" t="s">
        <v>68</v>
      </c>
      <c r="AA5331" s="132">
        <v>1.3034183648864E-5</v>
      </c>
      <c r="AJ5331" s="42"/>
      <c r="AM5331" s="42"/>
      <c r="AN5331" s="42"/>
      <c r="AO5331" s="42"/>
      <c r="AP5331" s="42"/>
      <c r="AY5331" s="42"/>
      <c r="AZ5331" s="42"/>
      <c r="BA5331" s="42"/>
      <c r="BB5331" s="42"/>
      <c r="BN5331" s="54" t="s">
        <v>4578</v>
      </c>
      <c r="BO5331" s="58" t="str">
        <f t="shared" si="83"/>
        <v>境内资产</v>
      </c>
      <c r="BP5331" s="58" t="str">
        <f>IF(M5331="",VLOOKUP(D5331,Sheet4!$A$1:$B$92,2,0),VLOOKUP(Q5331,Sheet4!$A$1:$B$92,2,0))</f>
        <v>保险资产管理产品</v>
      </c>
    </row>
    <row r="5332" spans="1:68" s="58" customFormat="1" ht="12.75" customHeight="1">
      <c r="A5332" s="64" t="s">
        <v>2967</v>
      </c>
      <c r="B5332" s="54" t="s">
        <v>2968</v>
      </c>
      <c r="C5332" s="252" t="s">
        <v>5552</v>
      </c>
      <c r="D5332" s="252" t="s">
        <v>672</v>
      </c>
      <c r="E5332" s="54" t="s">
        <v>2969</v>
      </c>
      <c r="F5332" s="54" t="s">
        <v>2968</v>
      </c>
      <c r="G5332" s="129">
        <v>59800</v>
      </c>
      <c r="H5332" s="323">
        <v>491825</v>
      </c>
      <c r="I5332" s="323">
        <v>413218</v>
      </c>
      <c r="J5332" s="54"/>
      <c r="K5332" s="42"/>
      <c r="L5332" s="42" t="s">
        <v>4489</v>
      </c>
      <c r="M5332" s="42" t="s">
        <v>3447</v>
      </c>
      <c r="N5332" s="42" t="s">
        <v>2427</v>
      </c>
      <c r="O5332" s="137" t="s">
        <v>3448</v>
      </c>
      <c r="P5332" s="42" t="s">
        <v>64</v>
      </c>
      <c r="Q5332" s="42" t="s">
        <v>65</v>
      </c>
      <c r="R5332" s="42">
        <v>1</v>
      </c>
      <c r="S5332" s="137" t="s">
        <v>2419</v>
      </c>
      <c r="T5332" s="62">
        <v>701989700</v>
      </c>
      <c r="U5332" s="62">
        <v>681313581.63</v>
      </c>
      <c r="Z5332" s="54" t="s">
        <v>68</v>
      </c>
      <c r="AA5332" s="132">
        <v>7.2133306395633403E-6</v>
      </c>
      <c r="AJ5332" s="42"/>
      <c r="AM5332" s="42"/>
      <c r="AN5332" s="42"/>
      <c r="AO5332" s="42"/>
      <c r="AP5332" s="42"/>
      <c r="AY5332" s="42"/>
      <c r="AZ5332" s="42"/>
      <c r="BA5332" s="42"/>
      <c r="BB5332" s="42"/>
      <c r="BN5332" s="54" t="s">
        <v>4578</v>
      </c>
      <c r="BO5332" s="58" t="str">
        <f t="shared" si="83"/>
        <v>境内资产</v>
      </c>
      <c r="BP5332" s="58" t="str">
        <f>IF(M5332="",VLOOKUP(D5332,Sheet4!$A$1:$B$92,2,0),VLOOKUP(Q5332,Sheet4!$A$1:$B$92,2,0))</f>
        <v>保险资产管理产品</v>
      </c>
    </row>
    <row r="5333" spans="1:68" s="58" customFormat="1" ht="12.75" customHeight="1">
      <c r="A5333" s="64" t="s">
        <v>2970</v>
      </c>
      <c r="B5333" s="54" t="s">
        <v>2971</v>
      </c>
      <c r="C5333" s="252" t="s">
        <v>5552</v>
      </c>
      <c r="D5333" s="252" t="s">
        <v>672</v>
      </c>
      <c r="E5333" s="54" t="s">
        <v>2972</v>
      </c>
      <c r="F5333" s="54" t="s">
        <v>2971</v>
      </c>
      <c r="G5333" s="129">
        <v>29900</v>
      </c>
      <c r="H5333" s="323">
        <v>314423.15000000002</v>
      </c>
      <c r="I5333" s="323">
        <v>232024</v>
      </c>
      <c r="J5333" s="54"/>
      <c r="K5333" s="42"/>
      <c r="L5333" s="42" t="s">
        <v>4489</v>
      </c>
      <c r="M5333" s="42" t="s">
        <v>3447</v>
      </c>
      <c r="N5333" s="42" t="s">
        <v>2427</v>
      </c>
      <c r="O5333" s="137" t="s">
        <v>3448</v>
      </c>
      <c r="P5333" s="42" t="s">
        <v>64</v>
      </c>
      <c r="Q5333" s="42" t="s">
        <v>65</v>
      </c>
      <c r="R5333" s="42">
        <v>1</v>
      </c>
      <c r="S5333" s="137" t="s">
        <v>2419</v>
      </c>
      <c r="T5333" s="62">
        <v>701989700</v>
      </c>
      <c r="U5333" s="62">
        <v>681313581.63</v>
      </c>
      <c r="Z5333" s="54" t="s">
        <v>68</v>
      </c>
      <c r="AA5333" s="132">
        <v>2.0637730703745899E-5</v>
      </c>
      <c r="AJ5333" s="42"/>
      <c r="AM5333" s="42"/>
      <c r="AN5333" s="42"/>
      <c r="AO5333" s="42"/>
      <c r="AP5333" s="42"/>
      <c r="AY5333" s="42"/>
      <c r="AZ5333" s="42"/>
      <c r="BA5333" s="42"/>
      <c r="BB5333" s="42"/>
      <c r="BN5333" s="54" t="s">
        <v>4578</v>
      </c>
      <c r="BO5333" s="58" t="str">
        <f t="shared" si="83"/>
        <v>境内资产</v>
      </c>
      <c r="BP5333" s="58" t="str">
        <f>IF(M5333="",VLOOKUP(D5333,Sheet4!$A$1:$B$92,2,0),VLOOKUP(Q5333,Sheet4!$A$1:$B$92,2,0))</f>
        <v>保险资产管理产品</v>
      </c>
    </row>
    <row r="5334" spans="1:68" s="58" customFormat="1" ht="12.75" customHeight="1">
      <c r="A5334" s="64" t="s">
        <v>2973</v>
      </c>
      <c r="B5334" s="54" t="s">
        <v>2974</v>
      </c>
      <c r="C5334" s="252" t="s">
        <v>5552</v>
      </c>
      <c r="D5334" s="252" t="s">
        <v>672</v>
      </c>
      <c r="E5334" s="54" t="s">
        <v>2975</v>
      </c>
      <c r="F5334" s="54" t="s">
        <v>2974</v>
      </c>
      <c r="G5334" s="129">
        <v>10100</v>
      </c>
      <c r="H5334" s="323">
        <v>520465</v>
      </c>
      <c r="I5334" s="323">
        <v>536714</v>
      </c>
      <c r="J5334" s="54"/>
      <c r="K5334" s="42"/>
      <c r="L5334" s="42" t="s">
        <v>4489</v>
      </c>
      <c r="M5334" s="42" t="s">
        <v>3447</v>
      </c>
      <c r="N5334" s="42" t="s">
        <v>2427</v>
      </c>
      <c r="O5334" s="137" t="s">
        <v>3448</v>
      </c>
      <c r="P5334" s="42" t="s">
        <v>64</v>
      </c>
      <c r="Q5334" s="42" t="s">
        <v>65</v>
      </c>
      <c r="R5334" s="42">
        <v>1</v>
      </c>
      <c r="S5334" s="137" t="s">
        <v>2419</v>
      </c>
      <c r="T5334" s="62">
        <v>701989700</v>
      </c>
      <c r="U5334" s="62">
        <v>681313581.63</v>
      </c>
      <c r="Z5334" s="54" t="s">
        <v>68</v>
      </c>
      <c r="AA5334" s="132">
        <v>1.49215671081751E-5</v>
      </c>
      <c r="AJ5334" s="42"/>
      <c r="AM5334" s="42"/>
      <c r="AN5334" s="42"/>
      <c r="AO5334" s="42"/>
      <c r="AP5334" s="42"/>
      <c r="AY5334" s="42"/>
      <c r="AZ5334" s="42"/>
      <c r="BA5334" s="42"/>
      <c r="BB5334" s="42"/>
      <c r="BN5334" s="54" t="s">
        <v>4578</v>
      </c>
      <c r="BO5334" s="58" t="str">
        <f t="shared" si="83"/>
        <v>境内资产</v>
      </c>
      <c r="BP5334" s="58" t="str">
        <f>IF(M5334="",VLOOKUP(D5334,Sheet4!$A$1:$B$92,2,0),VLOOKUP(Q5334,Sheet4!$A$1:$B$92,2,0))</f>
        <v>保险资产管理产品</v>
      </c>
    </row>
    <row r="5335" spans="1:68" s="58" customFormat="1" ht="12.75" customHeight="1">
      <c r="A5335" s="64" t="s">
        <v>2976</v>
      </c>
      <c r="B5335" s="54" t="s">
        <v>2977</v>
      </c>
      <c r="C5335" s="252" t="s">
        <v>5552</v>
      </c>
      <c r="D5335" s="252" t="s">
        <v>672</v>
      </c>
      <c r="E5335" s="54" t="s">
        <v>2978</v>
      </c>
      <c r="F5335" s="54" t="s">
        <v>2977</v>
      </c>
      <c r="G5335" s="129">
        <v>13200</v>
      </c>
      <c r="H5335" s="323">
        <v>541692</v>
      </c>
      <c r="I5335" s="323">
        <v>431508</v>
      </c>
      <c r="J5335" s="54"/>
      <c r="K5335" s="42"/>
      <c r="L5335" s="42" t="s">
        <v>4489</v>
      </c>
      <c r="M5335" s="42" t="s">
        <v>3447</v>
      </c>
      <c r="N5335" s="42" t="s">
        <v>2427</v>
      </c>
      <c r="O5335" s="137" t="s">
        <v>3448</v>
      </c>
      <c r="P5335" s="42" t="s">
        <v>64</v>
      </c>
      <c r="Q5335" s="42" t="s">
        <v>65</v>
      </c>
      <c r="R5335" s="42">
        <v>1</v>
      </c>
      <c r="S5335" s="137" t="s">
        <v>2419</v>
      </c>
      <c r="T5335" s="62">
        <v>701989700</v>
      </c>
      <c r="U5335" s="62">
        <v>681313581.63</v>
      </c>
      <c r="Z5335" s="54" t="s">
        <v>68</v>
      </c>
      <c r="AA5335" s="132">
        <v>2.59986898672589E-5</v>
      </c>
      <c r="AJ5335" s="42"/>
      <c r="AM5335" s="42"/>
      <c r="AN5335" s="42"/>
      <c r="AO5335" s="42"/>
      <c r="AP5335" s="42"/>
      <c r="AY5335" s="42"/>
      <c r="AZ5335" s="42"/>
      <c r="BA5335" s="42"/>
      <c r="BB5335" s="42"/>
      <c r="BN5335" s="54" t="s">
        <v>4578</v>
      </c>
      <c r="BO5335" s="58" t="str">
        <f t="shared" si="83"/>
        <v>境内资产</v>
      </c>
      <c r="BP5335" s="58" t="str">
        <f>IF(M5335="",VLOOKUP(D5335,Sheet4!$A$1:$B$92,2,0),VLOOKUP(Q5335,Sheet4!$A$1:$B$92,2,0))</f>
        <v>保险资产管理产品</v>
      </c>
    </row>
    <row r="5336" spans="1:68" s="58" customFormat="1" ht="12.75" customHeight="1">
      <c r="A5336" s="64" t="s">
        <v>2979</v>
      </c>
      <c r="B5336" s="54" t="s">
        <v>2980</v>
      </c>
      <c r="C5336" s="252" t="s">
        <v>5552</v>
      </c>
      <c r="D5336" s="252" t="s">
        <v>672</v>
      </c>
      <c r="E5336" s="54" t="s">
        <v>2981</v>
      </c>
      <c r="F5336" s="54" t="s">
        <v>2980</v>
      </c>
      <c r="G5336" s="129">
        <v>132500</v>
      </c>
      <c r="H5336" s="323">
        <v>341832</v>
      </c>
      <c r="I5336" s="323">
        <v>397500</v>
      </c>
      <c r="J5336" s="54"/>
      <c r="K5336" s="42"/>
      <c r="L5336" s="42" t="s">
        <v>4489</v>
      </c>
      <c r="M5336" s="42" t="s">
        <v>3447</v>
      </c>
      <c r="N5336" s="42" t="s">
        <v>2427</v>
      </c>
      <c r="O5336" s="137" t="s">
        <v>3448</v>
      </c>
      <c r="P5336" s="42" t="s">
        <v>64</v>
      </c>
      <c r="Q5336" s="42" t="s">
        <v>65</v>
      </c>
      <c r="R5336" s="42">
        <v>1</v>
      </c>
      <c r="S5336" s="137" t="s">
        <v>2419</v>
      </c>
      <c r="T5336" s="62">
        <v>701989700</v>
      </c>
      <c r="U5336" s="62">
        <v>681313581.63</v>
      </c>
      <c r="Z5336" s="54" t="s">
        <v>280</v>
      </c>
      <c r="AA5336" s="132">
        <v>2.16695310440537E-5</v>
      </c>
      <c r="AJ5336" s="42"/>
      <c r="AM5336" s="42"/>
      <c r="AN5336" s="42"/>
      <c r="AO5336" s="42"/>
      <c r="AP5336" s="42"/>
      <c r="AY5336" s="42"/>
      <c r="AZ5336" s="42"/>
      <c r="BA5336" s="42"/>
      <c r="BB5336" s="42"/>
      <c r="BN5336" s="54" t="s">
        <v>4578</v>
      </c>
      <c r="BO5336" s="58" t="str">
        <f t="shared" si="83"/>
        <v>境内资产</v>
      </c>
      <c r="BP5336" s="58" t="str">
        <f>IF(M5336="",VLOOKUP(D5336,Sheet4!$A$1:$B$92,2,0),VLOOKUP(Q5336,Sheet4!$A$1:$B$92,2,0))</f>
        <v>保险资产管理产品</v>
      </c>
    </row>
    <row r="5337" spans="1:68" s="58" customFormat="1" ht="12.75" customHeight="1">
      <c r="A5337" s="64" t="s">
        <v>2982</v>
      </c>
      <c r="B5337" s="54" t="s">
        <v>2983</v>
      </c>
      <c r="C5337" s="252" t="s">
        <v>5552</v>
      </c>
      <c r="D5337" s="252" t="s">
        <v>672</v>
      </c>
      <c r="E5337" s="54" t="s">
        <v>2984</v>
      </c>
      <c r="F5337" s="54" t="s">
        <v>2983</v>
      </c>
      <c r="G5337" s="129">
        <v>11600</v>
      </c>
      <c r="H5337" s="323">
        <v>118078</v>
      </c>
      <c r="I5337" s="323">
        <v>92104</v>
      </c>
      <c r="J5337" s="54"/>
      <c r="K5337" s="42"/>
      <c r="L5337" s="42" t="s">
        <v>4489</v>
      </c>
      <c r="M5337" s="42" t="s">
        <v>3447</v>
      </c>
      <c r="N5337" s="42" t="s">
        <v>2427</v>
      </c>
      <c r="O5337" s="137" t="s">
        <v>3448</v>
      </c>
      <c r="P5337" s="42" t="s">
        <v>64</v>
      </c>
      <c r="Q5337" s="42" t="s">
        <v>65</v>
      </c>
      <c r="R5337" s="42">
        <v>1</v>
      </c>
      <c r="S5337" s="137" t="s">
        <v>2419</v>
      </c>
      <c r="T5337" s="62">
        <v>701989700</v>
      </c>
      <c r="U5337" s="62">
        <v>681313581.63</v>
      </c>
      <c r="Z5337" s="54" t="s">
        <v>68</v>
      </c>
      <c r="AA5337" s="132">
        <v>8.4956794365291408E-6</v>
      </c>
      <c r="AJ5337" s="42"/>
      <c r="AM5337" s="42"/>
      <c r="AN5337" s="42"/>
      <c r="AO5337" s="42"/>
      <c r="AP5337" s="42"/>
      <c r="AY5337" s="42"/>
      <c r="AZ5337" s="42"/>
      <c r="BA5337" s="42"/>
      <c r="BB5337" s="42"/>
      <c r="BN5337" s="54" t="s">
        <v>4578</v>
      </c>
      <c r="BO5337" s="58" t="str">
        <f t="shared" si="83"/>
        <v>境内资产</v>
      </c>
      <c r="BP5337" s="58" t="str">
        <f>IF(M5337="",VLOOKUP(D5337,Sheet4!$A$1:$B$92,2,0),VLOOKUP(Q5337,Sheet4!$A$1:$B$92,2,0))</f>
        <v>保险资产管理产品</v>
      </c>
    </row>
    <row r="5338" spans="1:68" s="58" customFormat="1" ht="12.75" customHeight="1">
      <c r="A5338" s="64" t="s">
        <v>2985</v>
      </c>
      <c r="B5338" s="54" t="s">
        <v>2986</v>
      </c>
      <c r="C5338" s="252" t="s">
        <v>5552</v>
      </c>
      <c r="D5338" s="252" t="s">
        <v>672</v>
      </c>
      <c r="E5338" s="54" t="s">
        <v>2987</v>
      </c>
      <c r="F5338" s="54" t="s">
        <v>2986</v>
      </c>
      <c r="G5338" s="129">
        <v>27400</v>
      </c>
      <c r="H5338" s="323">
        <v>396274</v>
      </c>
      <c r="I5338" s="323">
        <v>333732</v>
      </c>
      <c r="J5338" s="54"/>
      <c r="K5338" s="42"/>
      <c r="L5338" s="42" t="s">
        <v>4489</v>
      </c>
      <c r="M5338" s="42" t="s">
        <v>3447</v>
      </c>
      <c r="N5338" s="42" t="s">
        <v>2427</v>
      </c>
      <c r="O5338" s="137" t="s">
        <v>3448</v>
      </c>
      <c r="P5338" s="42" t="s">
        <v>64</v>
      </c>
      <c r="Q5338" s="42" t="s">
        <v>65</v>
      </c>
      <c r="R5338" s="42">
        <v>1</v>
      </c>
      <c r="S5338" s="137" t="s">
        <v>2419</v>
      </c>
      <c r="T5338" s="62">
        <v>701989700</v>
      </c>
      <c r="U5338" s="62">
        <v>681313581.63</v>
      </c>
      <c r="Z5338" s="54" t="s">
        <v>280</v>
      </c>
      <c r="AA5338" s="132">
        <v>2.7958973066507801E-5</v>
      </c>
      <c r="AJ5338" s="42"/>
      <c r="AM5338" s="42"/>
      <c r="AN5338" s="42"/>
      <c r="AO5338" s="42"/>
      <c r="AP5338" s="42"/>
      <c r="AY5338" s="42"/>
      <c r="AZ5338" s="42"/>
      <c r="BA5338" s="42"/>
      <c r="BB5338" s="42"/>
      <c r="BN5338" s="54" t="s">
        <v>4578</v>
      </c>
      <c r="BO5338" s="58" t="str">
        <f t="shared" si="83"/>
        <v>境内资产</v>
      </c>
      <c r="BP5338" s="58" t="str">
        <f>IF(M5338="",VLOOKUP(D5338,Sheet4!$A$1:$B$92,2,0),VLOOKUP(Q5338,Sheet4!$A$1:$B$92,2,0))</f>
        <v>保险资产管理产品</v>
      </c>
    </row>
    <row r="5339" spans="1:68" s="58" customFormat="1" ht="12.75" customHeight="1">
      <c r="A5339" s="64" t="s">
        <v>2988</v>
      </c>
      <c r="B5339" s="54" t="s">
        <v>2989</v>
      </c>
      <c r="C5339" s="252" t="s">
        <v>5552</v>
      </c>
      <c r="D5339" s="252" t="s">
        <v>672</v>
      </c>
      <c r="E5339" s="54" t="s">
        <v>2990</v>
      </c>
      <c r="F5339" s="54" t="s">
        <v>2989</v>
      </c>
      <c r="G5339" s="129">
        <v>23000</v>
      </c>
      <c r="H5339" s="323">
        <v>495693</v>
      </c>
      <c r="I5339" s="323">
        <v>478400</v>
      </c>
      <c r="J5339" s="54"/>
      <c r="K5339" s="42"/>
      <c r="L5339" s="42" t="s">
        <v>4489</v>
      </c>
      <c r="M5339" s="42" t="s">
        <v>3447</v>
      </c>
      <c r="N5339" s="42" t="s">
        <v>2427</v>
      </c>
      <c r="O5339" s="137" t="s">
        <v>3448</v>
      </c>
      <c r="P5339" s="42" t="s">
        <v>64</v>
      </c>
      <c r="Q5339" s="42" t="s">
        <v>65</v>
      </c>
      <c r="R5339" s="42">
        <v>1</v>
      </c>
      <c r="S5339" s="137" t="s">
        <v>2419</v>
      </c>
      <c r="T5339" s="62">
        <v>701989700</v>
      </c>
      <c r="U5339" s="62">
        <v>681313581.63</v>
      </c>
      <c r="Z5339" s="54" t="s">
        <v>68</v>
      </c>
      <c r="AA5339" s="132">
        <v>4.4066870913616602E-5</v>
      </c>
      <c r="AJ5339" s="42"/>
      <c r="AM5339" s="42"/>
      <c r="AN5339" s="42"/>
      <c r="AO5339" s="42"/>
      <c r="AP5339" s="42"/>
      <c r="AY5339" s="42"/>
      <c r="AZ5339" s="42"/>
      <c r="BA5339" s="42"/>
      <c r="BB5339" s="42"/>
      <c r="BN5339" s="54" t="s">
        <v>4578</v>
      </c>
      <c r="BO5339" s="58" t="str">
        <f t="shared" si="83"/>
        <v>境内资产</v>
      </c>
      <c r="BP5339" s="58" t="str">
        <f>IF(M5339="",VLOOKUP(D5339,Sheet4!$A$1:$B$92,2,0),VLOOKUP(Q5339,Sheet4!$A$1:$B$92,2,0))</f>
        <v>保险资产管理产品</v>
      </c>
    </row>
    <row r="5340" spans="1:68" s="58" customFormat="1" ht="12.75" customHeight="1">
      <c r="A5340" s="64" t="s">
        <v>2991</v>
      </c>
      <c r="B5340" s="54" t="s">
        <v>2992</v>
      </c>
      <c r="C5340" s="252" t="s">
        <v>5552</v>
      </c>
      <c r="D5340" s="252" t="s">
        <v>672</v>
      </c>
      <c r="E5340" s="54" t="s">
        <v>2993</v>
      </c>
      <c r="F5340" s="54" t="s">
        <v>2992</v>
      </c>
      <c r="G5340" s="129">
        <v>18800</v>
      </c>
      <c r="H5340" s="323">
        <v>422710</v>
      </c>
      <c r="I5340" s="323">
        <v>376940</v>
      </c>
      <c r="J5340" s="54"/>
      <c r="K5340" s="42"/>
      <c r="L5340" s="42" t="s">
        <v>4489</v>
      </c>
      <c r="M5340" s="42" t="s">
        <v>3447</v>
      </c>
      <c r="N5340" s="42" t="s">
        <v>2427</v>
      </c>
      <c r="O5340" s="137" t="s">
        <v>3448</v>
      </c>
      <c r="P5340" s="42" t="s">
        <v>64</v>
      </c>
      <c r="Q5340" s="42" t="s">
        <v>65</v>
      </c>
      <c r="R5340" s="42">
        <v>1</v>
      </c>
      <c r="S5340" s="137" t="s">
        <v>2419</v>
      </c>
      <c r="T5340" s="62">
        <v>701989700</v>
      </c>
      <c r="U5340" s="62">
        <v>681313581.63</v>
      </c>
      <c r="Z5340" s="54" t="s">
        <v>68</v>
      </c>
      <c r="AA5340" s="132">
        <v>9.4388636405153295E-6</v>
      </c>
      <c r="AJ5340" s="42"/>
      <c r="AM5340" s="42"/>
      <c r="AN5340" s="42"/>
      <c r="AO5340" s="42"/>
      <c r="AP5340" s="42"/>
      <c r="AY5340" s="42"/>
      <c r="AZ5340" s="42"/>
      <c r="BA5340" s="42"/>
      <c r="BB5340" s="42"/>
      <c r="BN5340" s="54" t="s">
        <v>4578</v>
      </c>
      <c r="BO5340" s="58" t="str">
        <f t="shared" si="83"/>
        <v>境内资产</v>
      </c>
      <c r="BP5340" s="58" t="str">
        <f>IF(M5340="",VLOOKUP(D5340,Sheet4!$A$1:$B$92,2,0),VLOOKUP(Q5340,Sheet4!$A$1:$B$92,2,0))</f>
        <v>保险资产管理产品</v>
      </c>
    </row>
    <row r="5341" spans="1:68" s="58" customFormat="1" ht="12.75" customHeight="1">
      <c r="A5341" s="64" t="s">
        <v>2994</v>
      </c>
      <c r="B5341" s="54" t="s">
        <v>2995</v>
      </c>
      <c r="C5341" s="252" t="s">
        <v>5552</v>
      </c>
      <c r="D5341" s="252" t="s">
        <v>672</v>
      </c>
      <c r="E5341" s="54" t="s">
        <v>2996</v>
      </c>
      <c r="F5341" s="54" t="s">
        <v>2995</v>
      </c>
      <c r="G5341" s="129">
        <v>131200</v>
      </c>
      <c r="H5341" s="323">
        <v>418352</v>
      </c>
      <c r="I5341" s="323">
        <v>464448</v>
      </c>
      <c r="J5341" s="54"/>
      <c r="K5341" s="42"/>
      <c r="L5341" s="42" t="s">
        <v>4489</v>
      </c>
      <c r="M5341" s="42" t="s">
        <v>3447</v>
      </c>
      <c r="N5341" s="42" t="s">
        <v>2427</v>
      </c>
      <c r="O5341" s="137" t="s">
        <v>3448</v>
      </c>
      <c r="P5341" s="42" t="s">
        <v>64</v>
      </c>
      <c r="Q5341" s="42" t="s">
        <v>65</v>
      </c>
      <c r="R5341" s="42">
        <v>1</v>
      </c>
      <c r="S5341" s="137" t="s">
        <v>2419</v>
      </c>
      <c r="T5341" s="62">
        <v>701989700</v>
      </c>
      <c r="U5341" s="62">
        <v>681313581.63</v>
      </c>
      <c r="Z5341" s="54" t="s">
        <v>68</v>
      </c>
      <c r="AA5341" s="132">
        <v>1.25518400980468E-5</v>
      </c>
      <c r="AJ5341" s="42"/>
      <c r="AM5341" s="42"/>
      <c r="AN5341" s="42"/>
      <c r="AO5341" s="42"/>
      <c r="AP5341" s="42"/>
      <c r="AY5341" s="42"/>
      <c r="AZ5341" s="42"/>
      <c r="BA5341" s="42"/>
      <c r="BB5341" s="42"/>
      <c r="BN5341" s="54" t="s">
        <v>4578</v>
      </c>
      <c r="BO5341" s="58" t="str">
        <f t="shared" si="83"/>
        <v>境内资产</v>
      </c>
      <c r="BP5341" s="58" t="str">
        <f>IF(M5341="",VLOOKUP(D5341,Sheet4!$A$1:$B$92,2,0),VLOOKUP(Q5341,Sheet4!$A$1:$B$92,2,0))</f>
        <v>保险资产管理产品</v>
      </c>
    </row>
    <row r="5342" spans="1:68" s="58" customFormat="1" ht="12.75" customHeight="1">
      <c r="A5342" s="64" t="s">
        <v>2997</v>
      </c>
      <c r="B5342" s="54" t="s">
        <v>2998</v>
      </c>
      <c r="C5342" s="252" t="s">
        <v>5552</v>
      </c>
      <c r="D5342" s="252" t="s">
        <v>672</v>
      </c>
      <c r="E5342" s="54" t="s">
        <v>2999</v>
      </c>
      <c r="F5342" s="54" t="s">
        <v>2998</v>
      </c>
      <c r="G5342" s="129">
        <v>37300</v>
      </c>
      <c r="H5342" s="323">
        <v>388657.34</v>
      </c>
      <c r="I5342" s="323">
        <v>358080</v>
      </c>
      <c r="J5342" s="54"/>
      <c r="K5342" s="42"/>
      <c r="L5342" s="42" t="s">
        <v>4489</v>
      </c>
      <c r="M5342" s="42" t="s">
        <v>3447</v>
      </c>
      <c r="N5342" s="42" t="s">
        <v>2427</v>
      </c>
      <c r="O5342" s="137" t="s">
        <v>3448</v>
      </c>
      <c r="P5342" s="42" t="s">
        <v>64</v>
      </c>
      <c r="Q5342" s="42" t="s">
        <v>65</v>
      </c>
      <c r="R5342" s="42">
        <v>1</v>
      </c>
      <c r="S5342" s="137" t="s">
        <v>2419</v>
      </c>
      <c r="T5342" s="62">
        <v>701989700</v>
      </c>
      <c r="U5342" s="62">
        <v>681313581.63</v>
      </c>
      <c r="Z5342" s="54" t="s">
        <v>68</v>
      </c>
      <c r="AA5342" s="132">
        <v>7.4289543520090801E-6</v>
      </c>
      <c r="AJ5342" s="42"/>
      <c r="AM5342" s="42"/>
      <c r="AN5342" s="42"/>
      <c r="AO5342" s="42"/>
      <c r="AP5342" s="42"/>
      <c r="AY5342" s="42"/>
      <c r="AZ5342" s="42"/>
      <c r="BA5342" s="42"/>
      <c r="BB5342" s="42"/>
      <c r="BN5342" s="54" t="s">
        <v>4578</v>
      </c>
      <c r="BO5342" s="58" t="str">
        <f t="shared" si="83"/>
        <v>境内资产</v>
      </c>
      <c r="BP5342" s="58" t="str">
        <f>IF(M5342="",VLOOKUP(D5342,Sheet4!$A$1:$B$92,2,0),VLOOKUP(Q5342,Sheet4!$A$1:$B$92,2,0))</f>
        <v>保险资产管理产品</v>
      </c>
    </row>
    <row r="5343" spans="1:68" s="58" customFormat="1" ht="12.75" customHeight="1">
      <c r="A5343" s="64" t="s">
        <v>3000</v>
      </c>
      <c r="B5343" s="54" t="s">
        <v>3001</v>
      </c>
      <c r="C5343" s="252" t="s">
        <v>5552</v>
      </c>
      <c r="D5343" s="252" t="s">
        <v>672</v>
      </c>
      <c r="E5343" s="54" t="s">
        <v>3002</v>
      </c>
      <c r="F5343" s="54" t="s">
        <v>3001</v>
      </c>
      <c r="G5343" s="129">
        <v>60700</v>
      </c>
      <c r="H5343" s="323">
        <v>319670</v>
      </c>
      <c r="I5343" s="323">
        <v>225804</v>
      </c>
      <c r="J5343" s="54"/>
      <c r="K5343" s="42"/>
      <c r="L5343" s="42" t="s">
        <v>4489</v>
      </c>
      <c r="M5343" s="42" t="s">
        <v>3447</v>
      </c>
      <c r="N5343" s="42" t="s">
        <v>2427</v>
      </c>
      <c r="O5343" s="137" t="s">
        <v>3448</v>
      </c>
      <c r="P5343" s="42" t="s">
        <v>64</v>
      </c>
      <c r="Q5343" s="42" t="s">
        <v>65</v>
      </c>
      <c r="R5343" s="42">
        <v>1</v>
      </c>
      <c r="S5343" s="137" t="s">
        <v>2419</v>
      </c>
      <c r="T5343" s="62">
        <v>701989700</v>
      </c>
      <c r="U5343" s="62">
        <v>681313581.63</v>
      </c>
      <c r="Z5343" s="54" t="s">
        <v>68</v>
      </c>
      <c r="AA5343" s="132">
        <v>7.1098657372218701E-6</v>
      </c>
      <c r="AJ5343" s="42"/>
      <c r="AM5343" s="42"/>
      <c r="AN5343" s="42"/>
      <c r="AO5343" s="42"/>
      <c r="AP5343" s="42"/>
      <c r="AY5343" s="42"/>
      <c r="AZ5343" s="42"/>
      <c r="BA5343" s="42"/>
      <c r="BB5343" s="42"/>
      <c r="BN5343" s="54" t="s">
        <v>4578</v>
      </c>
      <c r="BO5343" s="58" t="str">
        <f t="shared" si="83"/>
        <v>境内资产</v>
      </c>
      <c r="BP5343" s="58" t="str">
        <f>IF(M5343="",VLOOKUP(D5343,Sheet4!$A$1:$B$92,2,0),VLOOKUP(Q5343,Sheet4!$A$1:$B$92,2,0))</f>
        <v>保险资产管理产品</v>
      </c>
    </row>
    <row r="5344" spans="1:68" s="58" customFormat="1" ht="12.75" customHeight="1">
      <c r="A5344" s="64" t="s">
        <v>3003</v>
      </c>
      <c r="B5344" s="54" t="s">
        <v>3004</v>
      </c>
      <c r="C5344" s="252" t="s">
        <v>5552</v>
      </c>
      <c r="D5344" s="252" t="s">
        <v>672</v>
      </c>
      <c r="E5344" s="54" t="s">
        <v>3005</v>
      </c>
      <c r="F5344" s="54" t="s">
        <v>3004</v>
      </c>
      <c r="G5344" s="129">
        <v>10900</v>
      </c>
      <c r="H5344" s="323">
        <v>521560</v>
      </c>
      <c r="I5344" s="323">
        <v>517532</v>
      </c>
      <c r="J5344" s="54"/>
      <c r="K5344" s="42"/>
      <c r="L5344" s="42" t="s">
        <v>4489</v>
      </c>
      <c r="M5344" s="42" t="s">
        <v>3447</v>
      </c>
      <c r="N5344" s="42" t="s">
        <v>2427</v>
      </c>
      <c r="O5344" s="137" t="s">
        <v>3448</v>
      </c>
      <c r="P5344" s="42" t="s">
        <v>64</v>
      </c>
      <c r="Q5344" s="42" t="s">
        <v>65</v>
      </c>
      <c r="R5344" s="42">
        <v>1</v>
      </c>
      <c r="S5344" s="137" t="s">
        <v>2419</v>
      </c>
      <c r="T5344" s="62">
        <v>701989700</v>
      </c>
      <c r="U5344" s="62">
        <v>681313581.63</v>
      </c>
      <c r="Z5344" s="54" t="s">
        <v>68</v>
      </c>
      <c r="AA5344" s="132">
        <v>1.0862295804319601E-5</v>
      </c>
      <c r="AJ5344" s="42"/>
      <c r="AM5344" s="42"/>
      <c r="AN5344" s="42"/>
      <c r="AO5344" s="42"/>
      <c r="AP5344" s="42"/>
      <c r="AY5344" s="42"/>
      <c r="AZ5344" s="42"/>
      <c r="BA5344" s="42"/>
      <c r="BB5344" s="42"/>
      <c r="BN5344" s="54" t="s">
        <v>4578</v>
      </c>
      <c r="BO5344" s="58" t="str">
        <f t="shared" si="83"/>
        <v>境内资产</v>
      </c>
      <c r="BP5344" s="58" t="str">
        <f>IF(M5344="",VLOOKUP(D5344,Sheet4!$A$1:$B$92,2,0),VLOOKUP(Q5344,Sheet4!$A$1:$B$92,2,0))</f>
        <v>保险资产管理产品</v>
      </c>
    </row>
    <row r="5345" spans="1:68" s="58" customFormat="1" ht="12.75" customHeight="1">
      <c r="A5345" s="64" t="s">
        <v>1550</v>
      </c>
      <c r="B5345" s="54" t="s">
        <v>1551</v>
      </c>
      <c r="C5345" s="252" t="s">
        <v>5552</v>
      </c>
      <c r="D5345" s="252" t="s">
        <v>672</v>
      </c>
      <c r="E5345" s="54" t="s">
        <v>1552</v>
      </c>
      <c r="F5345" s="54" t="s">
        <v>1551</v>
      </c>
      <c r="G5345" s="129">
        <v>47500</v>
      </c>
      <c r="H5345" s="323">
        <v>1843870.8</v>
      </c>
      <c r="I5345" s="323">
        <v>1807850</v>
      </c>
      <c r="J5345" s="54"/>
      <c r="K5345" s="42"/>
      <c r="L5345" s="42" t="s">
        <v>4489</v>
      </c>
      <c r="M5345" s="42" t="s">
        <v>3447</v>
      </c>
      <c r="N5345" s="42" t="s">
        <v>2427</v>
      </c>
      <c r="O5345" s="137" t="s">
        <v>3448</v>
      </c>
      <c r="P5345" s="42" t="s">
        <v>64</v>
      </c>
      <c r="Q5345" s="42" t="s">
        <v>65</v>
      </c>
      <c r="R5345" s="42">
        <v>1</v>
      </c>
      <c r="S5345" s="137" t="s">
        <v>2419</v>
      </c>
      <c r="T5345" s="62">
        <v>701989700</v>
      </c>
      <c r="U5345" s="62">
        <v>681313581.63</v>
      </c>
      <c r="Z5345" s="54" t="s">
        <v>280</v>
      </c>
      <c r="AA5345" s="132">
        <v>2.03029293990762E-5</v>
      </c>
      <c r="AJ5345" s="42"/>
      <c r="AM5345" s="42"/>
      <c r="AN5345" s="42"/>
      <c r="AO5345" s="42"/>
      <c r="AP5345" s="42"/>
      <c r="AY5345" s="42"/>
      <c r="AZ5345" s="42"/>
      <c r="BA5345" s="42"/>
      <c r="BB5345" s="42"/>
      <c r="BN5345" s="54" t="s">
        <v>4578</v>
      </c>
      <c r="BO5345" s="58" t="str">
        <f t="shared" si="83"/>
        <v>境内资产</v>
      </c>
      <c r="BP5345" s="58" t="str">
        <f>IF(M5345="",VLOOKUP(D5345,Sheet4!$A$1:$B$92,2,0),VLOOKUP(Q5345,Sheet4!$A$1:$B$92,2,0))</f>
        <v>保险资产管理产品</v>
      </c>
    </row>
    <row r="5346" spans="1:68" s="58" customFormat="1" ht="12.75" customHeight="1">
      <c r="A5346" s="64" t="s">
        <v>3006</v>
      </c>
      <c r="B5346" s="54" t="s">
        <v>3007</v>
      </c>
      <c r="C5346" s="252" t="s">
        <v>5552</v>
      </c>
      <c r="D5346" s="252" t="s">
        <v>672</v>
      </c>
      <c r="E5346" s="54" t="s">
        <v>3008</v>
      </c>
      <c r="F5346" s="54" t="s">
        <v>3007</v>
      </c>
      <c r="G5346" s="129">
        <v>73600</v>
      </c>
      <c r="H5346" s="323">
        <v>369823</v>
      </c>
      <c r="I5346" s="323">
        <v>357696</v>
      </c>
      <c r="J5346" s="54"/>
      <c r="K5346" s="42"/>
      <c r="L5346" s="42" t="s">
        <v>4489</v>
      </c>
      <c r="M5346" s="42" t="s">
        <v>3447</v>
      </c>
      <c r="N5346" s="42" t="s">
        <v>2427</v>
      </c>
      <c r="O5346" s="137" t="s">
        <v>3448</v>
      </c>
      <c r="P5346" s="42" t="s">
        <v>64</v>
      </c>
      <c r="Q5346" s="42" t="s">
        <v>65</v>
      </c>
      <c r="R5346" s="42">
        <v>1</v>
      </c>
      <c r="S5346" s="137" t="s">
        <v>2419</v>
      </c>
      <c r="T5346" s="62">
        <v>701989700</v>
      </c>
      <c r="U5346" s="62">
        <v>681313581.63</v>
      </c>
      <c r="Z5346" s="54" t="s">
        <v>68</v>
      </c>
      <c r="AA5346" s="132">
        <v>1.34955759316244E-5</v>
      </c>
      <c r="AJ5346" s="42"/>
      <c r="AM5346" s="42"/>
      <c r="AN5346" s="42"/>
      <c r="AO5346" s="42"/>
      <c r="AP5346" s="42"/>
      <c r="AY5346" s="42"/>
      <c r="AZ5346" s="42"/>
      <c r="BA5346" s="42"/>
      <c r="BB5346" s="42"/>
      <c r="BN5346" s="54" t="s">
        <v>4578</v>
      </c>
      <c r="BO5346" s="58" t="str">
        <f t="shared" si="83"/>
        <v>境内资产</v>
      </c>
      <c r="BP5346" s="58" t="str">
        <f>IF(M5346="",VLOOKUP(D5346,Sheet4!$A$1:$B$92,2,0),VLOOKUP(Q5346,Sheet4!$A$1:$B$92,2,0))</f>
        <v>保险资产管理产品</v>
      </c>
    </row>
    <row r="5347" spans="1:68" s="58" customFormat="1" ht="12.75" customHeight="1">
      <c r="A5347" s="64" t="s">
        <v>3009</v>
      </c>
      <c r="B5347" s="54" t="s">
        <v>3010</v>
      </c>
      <c r="C5347" s="252" t="s">
        <v>5552</v>
      </c>
      <c r="D5347" s="252" t="s">
        <v>672</v>
      </c>
      <c r="E5347" s="54" t="s">
        <v>3011</v>
      </c>
      <c r="F5347" s="54" t="s">
        <v>3010</v>
      </c>
      <c r="G5347" s="129">
        <v>127300</v>
      </c>
      <c r="H5347" s="323">
        <v>752406.27</v>
      </c>
      <c r="I5347" s="323">
        <v>714153</v>
      </c>
      <c r="J5347" s="54"/>
      <c r="K5347" s="42"/>
      <c r="L5347" s="42" t="s">
        <v>4489</v>
      </c>
      <c r="M5347" s="42" t="s">
        <v>3447</v>
      </c>
      <c r="N5347" s="42" t="s">
        <v>2427</v>
      </c>
      <c r="O5347" s="137" t="s">
        <v>3448</v>
      </c>
      <c r="P5347" s="42" t="s">
        <v>64</v>
      </c>
      <c r="Q5347" s="42" t="s">
        <v>65</v>
      </c>
      <c r="R5347" s="42">
        <v>1</v>
      </c>
      <c r="S5347" s="137" t="s">
        <v>2419</v>
      </c>
      <c r="T5347" s="62">
        <v>701989700</v>
      </c>
      <c r="U5347" s="62">
        <v>681313581.63</v>
      </c>
      <c r="Z5347" s="54" t="s">
        <v>68</v>
      </c>
      <c r="AA5347" s="132">
        <v>2.01014639440997E-5</v>
      </c>
      <c r="AJ5347" s="42"/>
      <c r="AM5347" s="42"/>
      <c r="AN5347" s="42"/>
      <c r="AO5347" s="42"/>
      <c r="AP5347" s="42"/>
      <c r="AY5347" s="42"/>
      <c r="AZ5347" s="42"/>
      <c r="BA5347" s="42"/>
      <c r="BB5347" s="42"/>
      <c r="BN5347" s="54" t="s">
        <v>4578</v>
      </c>
      <c r="BO5347" s="58" t="str">
        <f t="shared" si="83"/>
        <v>境内资产</v>
      </c>
      <c r="BP5347" s="58" t="str">
        <f>IF(M5347="",VLOOKUP(D5347,Sheet4!$A$1:$B$92,2,0),VLOOKUP(Q5347,Sheet4!$A$1:$B$92,2,0))</f>
        <v>保险资产管理产品</v>
      </c>
    </row>
    <row r="5348" spans="1:68" s="58" customFormat="1" ht="12.75" customHeight="1">
      <c r="A5348" s="64" t="s">
        <v>3012</v>
      </c>
      <c r="B5348" s="54" t="s">
        <v>2314</v>
      </c>
      <c r="C5348" s="252" t="s">
        <v>5552</v>
      </c>
      <c r="D5348" s="252" t="s">
        <v>672</v>
      </c>
      <c r="E5348" s="54" t="s">
        <v>3013</v>
      </c>
      <c r="F5348" s="54" t="s">
        <v>2314</v>
      </c>
      <c r="G5348" s="129">
        <v>18000</v>
      </c>
      <c r="H5348" s="323">
        <v>203589</v>
      </c>
      <c r="I5348" s="323">
        <v>174600</v>
      </c>
      <c r="J5348" s="54"/>
      <c r="K5348" s="42"/>
      <c r="L5348" s="42" t="s">
        <v>4489</v>
      </c>
      <c r="M5348" s="42" t="s">
        <v>3447</v>
      </c>
      <c r="N5348" s="42" t="s">
        <v>2427</v>
      </c>
      <c r="O5348" s="137" t="s">
        <v>3448</v>
      </c>
      <c r="P5348" s="42" t="s">
        <v>64</v>
      </c>
      <c r="Q5348" s="42" t="s">
        <v>65</v>
      </c>
      <c r="R5348" s="42">
        <v>1</v>
      </c>
      <c r="S5348" s="137" t="s">
        <v>2419</v>
      </c>
      <c r="T5348" s="62">
        <v>701989700</v>
      </c>
      <c r="U5348" s="62">
        <v>681313581.63</v>
      </c>
      <c r="Z5348" s="54" t="s">
        <v>68</v>
      </c>
      <c r="AA5348" s="132">
        <v>1.8561013203533001E-5</v>
      </c>
      <c r="AJ5348" s="42"/>
      <c r="AM5348" s="42"/>
      <c r="AN5348" s="42"/>
      <c r="AO5348" s="42"/>
      <c r="AP5348" s="42"/>
      <c r="AY5348" s="42"/>
      <c r="AZ5348" s="42"/>
      <c r="BA5348" s="42"/>
      <c r="BB5348" s="42"/>
      <c r="BN5348" s="54" t="s">
        <v>4578</v>
      </c>
      <c r="BO5348" s="58" t="str">
        <f t="shared" si="83"/>
        <v>境内资产</v>
      </c>
      <c r="BP5348" s="58" t="str">
        <f>IF(M5348="",VLOOKUP(D5348,Sheet4!$A$1:$B$92,2,0),VLOOKUP(Q5348,Sheet4!$A$1:$B$92,2,0))</f>
        <v>保险资产管理产品</v>
      </c>
    </row>
    <row r="5349" spans="1:68" s="58" customFormat="1" ht="12.75" customHeight="1">
      <c r="A5349" s="64" t="s">
        <v>1782</v>
      </c>
      <c r="B5349" s="54" t="s">
        <v>1783</v>
      </c>
      <c r="C5349" s="252" t="s">
        <v>5552</v>
      </c>
      <c r="D5349" s="252" t="s">
        <v>672</v>
      </c>
      <c r="E5349" s="54" t="s">
        <v>1784</v>
      </c>
      <c r="F5349" s="54" t="s">
        <v>1783</v>
      </c>
      <c r="G5349" s="129">
        <v>8211</v>
      </c>
      <c r="H5349" s="323">
        <v>472789.38</v>
      </c>
      <c r="I5349" s="323">
        <v>531826.47</v>
      </c>
      <c r="J5349" s="54"/>
      <c r="K5349" s="42"/>
      <c r="L5349" s="42" t="s">
        <v>4489</v>
      </c>
      <c r="M5349" s="42" t="s">
        <v>3447</v>
      </c>
      <c r="N5349" s="42" t="s">
        <v>2427</v>
      </c>
      <c r="O5349" s="137" t="s">
        <v>3448</v>
      </c>
      <c r="P5349" s="42" t="s">
        <v>64</v>
      </c>
      <c r="Q5349" s="42" t="s">
        <v>65</v>
      </c>
      <c r="R5349" s="42">
        <v>1</v>
      </c>
      <c r="S5349" s="137" t="s">
        <v>2419</v>
      </c>
      <c r="T5349" s="62">
        <v>701989700</v>
      </c>
      <c r="U5349" s="62">
        <v>681313581.63</v>
      </c>
      <c r="Z5349" s="54" t="s">
        <v>68</v>
      </c>
      <c r="AA5349" s="132">
        <v>2.7350316487273699E-5</v>
      </c>
      <c r="AJ5349" s="42"/>
      <c r="AM5349" s="42"/>
      <c r="AN5349" s="42"/>
      <c r="AO5349" s="42"/>
      <c r="AP5349" s="42"/>
      <c r="AY5349" s="42"/>
      <c r="AZ5349" s="42"/>
      <c r="BA5349" s="42"/>
      <c r="BB5349" s="42"/>
      <c r="BN5349" s="54" t="s">
        <v>4578</v>
      </c>
      <c r="BO5349" s="58" t="str">
        <f t="shared" si="83"/>
        <v>境内资产</v>
      </c>
      <c r="BP5349" s="58" t="str">
        <f>IF(M5349="",VLOOKUP(D5349,Sheet4!$A$1:$B$92,2,0),VLOOKUP(Q5349,Sheet4!$A$1:$B$92,2,0))</f>
        <v>保险资产管理产品</v>
      </c>
    </row>
    <row r="5350" spans="1:68" s="58" customFormat="1" ht="12.75" customHeight="1">
      <c r="A5350" s="64" t="s">
        <v>3014</v>
      </c>
      <c r="B5350" s="54" t="s">
        <v>3015</v>
      </c>
      <c r="C5350" s="252" t="s">
        <v>5552</v>
      </c>
      <c r="D5350" s="252" t="s">
        <v>672</v>
      </c>
      <c r="E5350" s="54" t="s">
        <v>3016</v>
      </c>
      <c r="F5350" s="54" t="s">
        <v>3015</v>
      </c>
      <c r="G5350" s="129">
        <v>34900</v>
      </c>
      <c r="H5350" s="323">
        <v>339475.44</v>
      </c>
      <c r="I5350" s="323">
        <v>284784</v>
      </c>
      <c r="J5350" s="54"/>
      <c r="K5350" s="42"/>
      <c r="L5350" s="42" t="s">
        <v>4489</v>
      </c>
      <c r="M5350" s="42" t="s">
        <v>3447</v>
      </c>
      <c r="N5350" s="42" t="s">
        <v>2427</v>
      </c>
      <c r="O5350" s="137" t="s">
        <v>3448</v>
      </c>
      <c r="P5350" s="42" t="s">
        <v>64</v>
      </c>
      <c r="Q5350" s="42" t="s">
        <v>65</v>
      </c>
      <c r="R5350" s="42">
        <v>1</v>
      </c>
      <c r="S5350" s="137" t="s">
        <v>2419</v>
      </c>
      <c r="T5350" s="62">
        <v>701989700</v>
      </c>
      <c r="U5350" s="62">
        <v>681313581.63</v>
      </c>
      <c r="Z5350" s="54" t="s">
        <v>68</v>
      </c>
      <c r="AA5350" s="132">
        <v>1.46355568043609E-5</v>
      </c>
      <c r="AJ5350" s="42"/>
      <c r="AM5350" s="42"/>
      <c r="AN5350" s="42"/>
      <c r="AO5350" s="42"/>
      <c r="AP5350" s="42"/>
      <c r="AY5350" s="42"/>
      <c r="AZ5350" s="42"/>
      <c r="BA5350" s="42"/>
      <c r="BB5350" s="42"/>
      <c r="BN5350" s="54" t="s">
        <v>4578</v>
      </c>
      <c r="BO5350" s="58" t="str">
        <f t="shared" si="83"/>
        <v>境内资产</v>
      </c>
      <c r="BP5350" s="58" t="str">
        <f>IF(M5350="",VLOOKUP(D5350,Sheet4!$A$1:$B$92,2,0),VLOOKUP(Q5350,Sheet4!$A$1:$B$92,2,0))</f>
        <v>保险资产管理产品</v>
      </c>
    </row>
    <row r="5351" spans="1:68" s="58" customFormat="1" ht="12.75" customHeight="1">
      <c r="A5351" s="64" t="s">
        <v>3017</v>
      </c>
      <c r="B5351" s="54" t="s">
        <v>3018</v>
      </c>
      <c r="C5351" s="252" t="s">
        <v>5552</v>
      </c>
      <c r="D5351" s="252" t="s">
        <v>672</v>
      </c>
      <c r="E5351" s="54" t="s">
        <v>3019</v>
      </c>
      <c r="F5351" s="54" t="s">
        <v>3018</v>
      </c>
      <c r="G5351" s="129">
        <v>49800</v>
      </c>
      <c r="H5351" s="323">
        <v>480133</v>
      </c>
      <c r="I5351" s="323">
        <v>379974</v>
      </c>
      <c r="J5351" s="54"/>
      <c r="K5351" s="42"/>
      <c r="L5351" s="42" t="s">
        <v>4489</v>
      </c>
      <c r="M5351" s="42" t="s">
        <v>3447</v>
      </c>
      <c r="N5351" s="42" t="s">
        <v>2427</v>
      </c>
      <c r="O5351" s="137" t="s">
        <v>3448</v>
      </c>
      <c r="P5351" s="42" t="s">
        <v>64</v>
      </c>
      <c r="Q5351" s="42" t="s">
        <v>65</v>
      </c>
      <c r="R5351" s="42">
        <v>1</v>
      </c>
      <c r="S5351" s="137" t="s">
        <v>2419</v>
      </c>
      <c r="T5351" s="62">
        <v>701989700</v>
      </c>
      <c r="U5351" s="62">
        <v>681313581.63</v>
      </c>
      <c r="Z5351" s="54" t="s">
        <v>68</v>
      </c>
      <c r="AA5351" s="132">
        <v>7.4217231816944499E-6</v>
      </c>
      <c r="AJ5351" s="42"/>
      <c r="AM5351" s="42"/>
      <c r="AN5351" s="42"/>
      <c r="AO5351" s="42"/>
      <c r="AP5351" s="42"/>
      <c r="AY5351" s="42"/>
      <c r="AZ5351" s="42"/>
      <c r="BA5351" s="42"/>
      <c r="BB5351" s="42"/>
      <c r="BN5351" s="54" t="s">
        <v>4578</v>
      </c>
      <c r="BO5351" s="58" t="str">
        <f t="shared" si="83"/>
        <v>境内资产</v>
      </c>
      <c r="BP5351" s="58" t="str">
        <f>IF(M5351="",VLOOKUP(D5351,Sheet4!$A$1:$B$92,2,0),VLOOKUP(Q5351,Sheet4!$A$1:$B$92,2,0))</f>
        <v>保险资产管理产品</v>
      </c>
    </row>
    <row r="5352" spans="1:68" s="58" customFormat="1" ht="12.75" customHeight="1">
      <c r="A5352" s="64" t="s">
        <v>3020</v>
      </c>
      <c r="B5352" s="54" t="s">
        <v>3021</v>
      </c>
      <c r="C5352" s="252" t="s">
        <v>5552</v>
      </c>
      <c r="D5352" s="252" t="s">
        <v>672</v>
      </c>
      <c r="E5352" s="54" t="s">
        <v>3022</v>
      </c>
      <c r="F5352" s="54" t="s">
        <v>3021</v>
      </c>
      <c r="G5352" s="129">
        <v>33700</v>
      </c>
      <c r="H5352" s="323">
        <v>383819</v>
      </c>
      <c r="I5352" s="323">
        <v>334641</v>
      </c>
      <c r="J5352" s="54"/>
      <c r="K5352" s="42"/>
      <c r="L5352" s="42" t="s">
        <v>4489</v>
      </c>
      <c r="M5352" s="42" t="s">
        <v>3447</v>
      </c>
      <c r="N5352" s="42" t="s">
        <v>2427</v>
      </c>
      <c r="O5352" s="137" t="s">
        <v>3448</v>
      </c>
      <c r="P5352" s="42" t="s">
        <v>64</v>
      </c>
      <c r="Q5352" s="42" t="s">
        <v>65</v>
      </c>
      <c r="R5352" s="42">
        <v>1</v>
      </c>
      <c r="S5352" s="137" t="s">
        <v>2419</v>
      </c>
      <c r="T5352" s="62">
        <v>701989700</v>
      </c>
      <c r="U5352" s="62">
        <v>681313581.63</v>
      </c>
      <c r="Z5352" s="54" t="s">
        <v>68</v>
      </c>
      <c r="AA5352" s="132">
        <v>2.4642994923602E-5</v>
      </c>
      <c r="AJ5352" s="42"/>
      <c r="AM5352" s="42"/>
      <c r="AN5352" s="42"/>
      <c r="AO5352" s="42"/>
      <c r="AP5352" s="42"/>
      <c r="AY5352" s="42"/>
      <c r="AZ5352" s="42"/>
      <c r="BA5352" s="42"/>
      <c r="BB5352" s="42"/>
      <c r="BN5352" s="54" t="s">
        <v>4578</v>
      </c>
      <c r="BO5352" s="58" t="str">
        <f t="shared" si="83"/>
        <v>境内资产</v>
      </c>
      <c r="BP5352" s="58" t="str">
        <f>IF(M5352="",VLOOKUP(D5352,Sheet4!$A$1:$B$92,2,0),VLOOKUP(Q5352,Sheet4!$A$1:$B$92,2,0))</f>
        <v>保险资产管理产品</v>
      </c>
    </row>
    <row r="5353" spans="1:68" s="58" customFormat="1" ht="12.75" customHeight="1">
      <c r="A5353" s="64" t="s">
        <v>3023</v>
      </c>
      <c r="B5353" s="54" t="s">
        <v>3024</v>
      </c>
      <c r="C5353" s="252" t="s">
        <v>5552</v>
      </c>
      <c r="D5353" s="252" t="s">
        <v>672</v>
      </c>
      <c r="E5353" s="54" t="s">
        <v>3025</v>
      </c>
      <c r="F5353" s="54" t="s">
        <v>3024</v>
      </c>
      <c r="G5353" s="129">
        <v>17600</v>
      </c>
      <c r="H5353" s="323">
        <v>276416</v>
      </c>
      <c r="I5353" s="323">
        <v>257136</v>
      </c>
      <c r="J5353" s="54"/>
      <c r="K5353" s="42"/>
      <c r="L5353" s="42" t="s">
        <v>4489</v>
      </c>
      <c r="M5353" s="42" t="s">
        <v>3447</v>
      </c>
      <c r="N5353" s="42" t="s">
        <v>2427</v>
      </c>
      <c r="O5353" s="137" t="s">
        <v>3448</v>
      </c>
      <c r="P5353" s="42" t="s">
        <v>64</v>
      </c>
      <c r="Q5353" s="42" t="s">
        <v>65</v>
      </c>
      <c r="R5353" s="42">
        <v>1</v>
      </c>
      <c r="S5353" s="137" t="s">
        <v>2419</v>
      </c>
      <c r="T5353" s="62">
        <v>701989700</v>
      </c>
      <c r="U5353" s="62">
        <v>681313581.63</v>
      </c>
      <c r="Z5353" s="54" t="s">
        <v>68</v>
      </c>
      <c r="AA5353" s="132">
        <v>6.8379204083725997E-5</v>
      </c>
      <c r="AJ5353" s="42"/>
      <c r="AM5353" s="42"/>
      <c r="AN5353" s="42"/>
      <c r="AO5353" s="42"/>
      <c r="AP5353" s="42"/>
      <c r="AY5353" s="42"/>
      <c r="AZ5353" s="42"/>
      <c r="BA5353" s="42"/>
      <c r="BB5353" s="42"/>
      <c r="BN5353" s="54" t="s">
        <v>4578</v>
      </c>
      <c r="BO5353" s="58" t="str">
        <f t="shared" si="83"/>
        <v>境内资产</v>
      </c>
      <c r="BP5353" s="58" t="str">
        <f>IF(M5353="",VLOOKUP(D5353,Sheet4!$A$1:$B$92,2,0),VLOOKUP(Q5353,Sheet4!$A$1:$B$92,2,0))</f>
        <v>保险资产管理产品</v>
      </c>
    </row>
    <row r="5354" spans="1:68" s="58" customFormat="1" ht="12.75" customHeight="1">
      <c r="A5354" s="64" t="s">
        <v>3026</v>
      </c>
      <c r="B5354" s="54" t="s">
        <v>3027</v>
      </c>
      <c r="C5354" s="252" t="s">
        <v>5552</v>
      </c>
      <c r="D5354" s="252" t="s">
        <v>672</v>
      </c>
      <c r="E5354" s="54" t="s">
        <v>3028</v>
      </c>
      <c r="F5354" s="54" t="s">
        <v>3027</v>
      </c>
      <c r="G5354" s="129">
        <v>20900</v>
      </c>
      <c r="H5354" s="323">
        <v>310420</v>
      </c>
      <c r="I5354" s="323">
        <v>282986</v>
      </c>
      <c r="J5354" s="54"/>
      <c r="K5354" s="42"/>
      <c r="L5354" s="42" t="s">
        <v>4489</v>
      </c>
      <c r="M5354" s="42" t="s">
        <v>3447</v>
      </c>
      <c r="N5354" s="42" t="s">
        <v>2427</v>
      </c>
      <c r="O5354" s="137" t="s">
        <v>3448</v>
      </c>
      <c r="P5354" s="42" t="s">
        <v>64</v>
      </c>
      <c r="Q5354" s="42" t="s">
        <v>65</v>
      </c>
      <c r="R5354" s="42">
        <v>1</v>
      </c>
      <c r="S5354" s="137" t="s">
        <v>2419</v>
      </c>
      <c r="T5354" s="62">
        <v>701989700</v>
      </c>
      <c r="U5354" s="62">
        <v>681313581.63</v>
      </c>
      <c r="Z5354" s="54" t="s">
        <v>280</v>
      </c>
      <c r="AA5354" s="132">
        <v>2.08786259358699E-5</v>
      </c>
      <c r="AJ5354" s="42"/>
      <c r="AM5354" s="42"/>
      <c r="AN5354" s="42"/>
      <c r="AO5354" s="42"/>
      <c r="AP5354" s="42"/>
      <c r="AY5354" s="42"/>
      <c r="AZ5354" s="42"/>
      <c r="BA5354" s="42"/>
      <c r="BB5354" s="42"/>
      <c r="BN5354" s="54" t="s">
        <v>4578</v>
      </c>
      <c r="BO5354" s="58" t="str">
        <f t="shared" si="83"/>
        <v>境内资产</v>
      </c>
      <c r="BP5354" s="58" t="str">
        <f>IF(M5354="",VLOOKUP(D5354,Sheet4!$A$1:$B$92,2,0),VLOOKUP(Q5354,Sheet4!$A$1:$B$92,2,0))</f>
        <v>保险资产管理产品</v>
      </c>
    </row>
    <row r="5355" spans="1:68" s="58" customFormat="1" ht="12.75" customHeight="1">
      <c r="A5355" s="64" t="s">
        <v>3029</v>
      </c>
      <c r="B5355" s="54" t="s">
        <v>3030</v>
      </c>
      <c r="C5355" s="252" t="s">
        <v>5552</v>
      </c>
      <c r="D5355" s="252" t="s">
        <v>672</v>
      </c>
      <c r="E5355" s="54" t="s">
        <v>3031</v>
      </c>
      <c r="F5355" s="54" t="s">
        <v>3030</v>
      </c>
      <c r="G5355" s="129">
        <v>95300</v>
      </c>
      <c r="H5355" s="323">
        <v>298806</v>
      </c>
      <c r="I5355" s="323">
        <v>263028</v>
      </c>
      <c r="J5355" s="54"/>
      <c r="K5355" s="42"/>
      <c r="L5355" s="42" t="s">
        <v>4489</v>
      </c>
      <c r="M5355" s="42" t="s">
        <v>3447</v>
      </c>
      <c r="N5355" s="42" t="s">
        <v>2427</v>
      </c>
      <c r="O5355" s="137" t="s">
        <v>3448</v>
      </c>
      <c r="P5355" s="42" t="s">
        <v>64</v>
      </c>
      <c r="Q5355" s="42" t="s">
        <v>65</v>
      </c>
      <c r="R5355" s="42">
        <v>1</v>
      </c>
      <c r="S5355" s="137" t="s">
        <v>2419</v>
      </c>
      <c r="T5355" s="62">
        <v>701989700</v>
      </c>
      <c r="U5355" s="62">
        <v>681313581.63</v>
      </c>
      <c r="Z5355" s="54" t="s">
        <v>68</v>
      </c>
      <c r="AA5355" s="132">
        <v>3.8408193872563902E-7</v>
      </c>
      <c r="AJ5355" s="42"/>
      <c r="AM5355" s="42"/>
      <c r="AN5355" s="42"/>
      <c r="AO5355" s="42"/>
      <c r="AP5355" s="42"/>
      <c r="AY5355" s="42"/>
      <c r="AZ5355" s="42"/>
      <c r="BA5355" s="42"/>
      <c r="BB5355" s="42"/>
      <c r="BN5355" s="54" t="s">
        <v>4578</v>
      </c>
      <c r="BO5355" s="58" t="str">
        <f t="shared" si="83"/>
        <v>境内资产</v>
      </c>
      <c r="BP5355" s="58" t="str">
        <f>IF(M5355="",VLOOKUP(D5355,Sheet4!$A$1:$B$92,2,0),VLOOKUP(Q5355,Sheet4!$A$1:$B$92,2,0))</f>
        <v>保险资产管理产品</v>
      </c>
    </row>
    <row r="5356" spans="1:68" s="58" customFormat="1" ht="12.75" customHeight="1">
      <c r="A5356" s="64" t="s">
        <v>3032</v>
      </c>
      <c r="B5356" s="54" t="s">
        <v>3033</v>
      </c>
      <c r="C5356" s="252" t="s">
        <v>5552</v>
      </c>
      <c r="D5356" s="252" t="s">
        <v>672</v>
      </c>
      <c r="E5356" s="54" t="s">
        <v>3034</v>
      </c>
      <c r="F5356" s="54" t="s">
        <v>3033</v>
      </c>
      <c r="G5356" s="129">
        <v>16400</v>
      </c>
      <c r="H5356" s="323">
        <v>192409.64</v>
      </c>
      <c r="I5356" s="323">
        <v>209100</v>
      </c>
      <c r="J5356" s="54"/>
      <c r="K5356" s="42"/>
      <c r="L5356" s="42" t="s">
        <v>4489</v>
      </c>
      <c r="M5356" s="42" t="s">
        <v>3447</v>
      </c>
      <c r="N5356" s="42" t="s">
        <v>2427</v>
      </c>
      <c r="O5356" s="137" t="s">
        <v>3448</v>
      </c>
      <c r="P5356" s="42" t="s">
        <v>64</v>
      </c>
      <c r="Q5356" s="42" t="s">
        <v>65</v>
      </c>
      <c r="R5356" s="42">
        <v>1</v>
      </c>
      <c r="S5356" s="137" t="s">
        <v>2419</v>
      </c>
      <c r="T5356" s="62">
        <v>701989700</v>
      </c>
      <c r="U5356" s="62">
        <v>681313581.63</v>
      </c>
      <c r="Z5356" s="54" t="s">
        <v>68</v>
      </c>
      <c r="AA5356" s="132">
        <v>2.0478194391151999E-5</v>
      </c>
      <c r="AJ5356" s="42"/>
      <c r="AM5356" s="42"/>
      <c r="AN5356" s="42"/>
      <c r="AO5356" s="42"/>
      <c r="AP5356" s="42"/>
      <c r="AY5356" s="42"/>
      <c r="AZ5356" s="42"/>
      <c r="BA5356" s="42"/>
      <c r="BB5356" s="42"/>
      <c r="BN5356" s="54" t="s">
        <v>4578</v>
      </c>
      <c r="BO5356" s="58" t="str">
        <f t="shared" si="83"/>
        <v>境内资产</v>
      </c>
      <c r="BP5356" s="58" t="str">
        <f>IF(M5356="",VLOOKUP(D5356,Sheet4!$A$1:$B$92,2,0),VLOOKUP(Q5356,Sheet4!$A$1:$B$92,2,0))</f>
        <v>保险资产管理产品</v>
      </c>
    </row>
    <row r="5357" spans="1:68" s="58" customFormat="1" ht="12.75" customHeight="1">
      <c r="A5357" s="64" t="s">
        <v>3035</v>
      </c>
      <c r="B5357" s="54" t="s">
        <v>3036</v>
      </c>
      <c r="C5357" s="252" t="s">
        <v>5552</v>
      </c>
      <c r="D5357" s="252" t="s">
        <v>672</v>
      </c>
      <c r="E5357" s="54" t="s">
        <v>3037</v>
      </c>
      <c r="F5357" s="54" t="s">
        <v>3036</v>
      </c>
      <c r="G5357" s="129">
        <v>30600</v>
      </c>
      <c r="H5357" s="323">
        <v>165325.70000000001</v>
      </c>
      <c r="I5357" s="323">
        <v>141984</v>
      </c>
      <c r="J5357" s="54"/>
      <c r="K5357" s="42"/>
      <c r="L5357" s="42" t="s">
        <v>4489</v>
      </c>
      <c r="M5357" s="42" t="s">
        <v>3447</v>
      </c>
      <c r="N5357" s="42" t="s">
        <v>2427</v>
      </c>
      <c r="O5357" s="137" t="s">
        <v>3448</v>
      </c>
      <c r="P5357" s="42" t="s">
        <v>64</v>
      </c>
      <c r="Q5357" s="42" t="s">
        <v>65</v>
      </c>
      <c r="R5357" s="42">
        <v>1</v>
      </c>
      <c r="S5357" s="137" t="s">
        <v>2419</v>
      </c>
      <c r="T5357" s="62">
        <v>701989700</v>
      </c>
      <c r="U5357" s="62">
        <v>681313581.63</v>
      </c>
      <c r="Z5357" s="54" t="s">
        <v>68</v>
      </c>
      <c r="AA5357" s="132">
        <v>2.1980621121717999E-5</v>
      </c>
      <c r="AJ5357" s="42"/>
      <c r="AM5357" s="42"/>
      <c r="AN5357" s="42"/>
      <c r="AO5357" s="42"/>
      <c r="AP5357" s="42"/>
      <c r="AY5357" s="42"/>
      <c r="AZ5357" s="42"/>
      <c r="BA5357" s="42"/>
      <c r="BB5357" s="42"/>
      <c r="BN5357" s="54" t="s">
        <v>4578</v>
      </c>
      <c r="BO5357" s="58" t="str">
        <f t="shared" si="83"/>
        <v>境内资产</v>
      </c>
      <c r="BP5357" s="58" t="str">
        <f>IF(M5357="",VLOOKUP(D5357,Sheet4!$A$1:$B$92,2,0),VLOOKUP(Q5357,Sheet4!$A$1:$B$92,2,0))</f>
        <v>保险资产管理产品</v>
      </c>
    </row>
    <row r="5358" spans="1:68" s="58" customFormat="1" ht="12.75" customHeight="1">
      <c r="A5358" s="64" t="s">
        <v>3038</v>
      </c>
      <c r="B5358" s="54" t="s">
        <v>1063</v>
      </c>
      <c r="C5358" s="252" t="s">
        <v>5552</v>
      </c>
      <c r="D5358" s="252" t="s">
        <v>672</v>
      </c>
      <c r="E5358" s="54" t="s">
        <v>3039</v>
      </c>
      <c r="F5358" s="54" t="s">
        <v>1063</v>
      </c>
      <c r="G5358" s="129">
        <v>209500</v>
      </c>
      <c r="H5358" s="323">
        <v>2192389.3199999998</v>
      </c>
      <c r="I5358" s="323">
        <v>2470005</v>
      </c>
      <c r="J5358" s="54"/>
      <c r="K5358" s="42"/>
      <c r="L5358" s="42" t="s">
        <v>4489</v>
      </c>
      <c r="M5358" s="42" t="s">
        <v>3447</v>
      </c>
      <c r="N5358" s="42" t="s">
        <v>2427</v>
      </c>
      <c r="O5358" s="137" t="s">
        <v>3448</v>
      </c>
      <c r="P5358" s="42" t="s">
        <v>64</v>
      </c>
      <c r="Q5358" s="42" t="s">
        <v>65</v>
      </c>
      <c r="R5358" s="42">
        <v>1</v>
      </c>
      <c r="S5358" s="137" t="s">
        <v>2419</v>
      </c>
      <c r="T5358" s="62">
        <v>701989700</v>
      </c>
      <c r="U5358" s="62">
        <v>681313581.63</v>
      </c>
      <c r="Z5358" s="54" t="s">
        <v>280</v>
      </c>
      <c r="AA5358" s="132">
        <v>1.80503481521157E-5</v>
      </c>
      <c r="AJ5358" s="42"/>
      <c r="AM5358" s="42"/>
      <c r="AN5358" s="42"/>
      <c r="AO5358" s="42"/>
      <c r="AP5358" s="42"/>
      <c r="AY5358" s="42"/>
      <c r="AZ5358" s="42"/>
      <c r="BA5358" s="42"/>
      <c r="BB5358" s="42"/>
      <c r="BN5358" s="54" t="s">
        <v>4578</v>
      </c>
      <c r="BO5358" s="58" t="str">
        <f t="shared" si="83"/>
        <v>境内资产</v>
      </c>
      <c r="BP5358" s="58" t="str">
        <f>IF(M5358="",VLOOKUP(D5358,Sheet4!$A$1:$B$92,2,0),VLOOKUP(Q5358,Sheet4!$A$1:$B$92,2,0))</f>
        <v>保险资产管理产品</v>
      </c>
    </row>
    <row r="5359" spans="1:68" s="58" customFormat="1" ht="12.75" customHeight="1">
      <c r="A5359" s="64" t="s">
        <v>2095</v>
      </c>
      <c r="B5359" s="54" t="s">
        <v>1468</v>
      </c>
      <c r="C5359" s="252" t="s">
        <v>5552</v>
      </c>
      <c r="D5359" s="252" t="s">
        <v>672</v>
      </c>
      <c r="E5359" s="54" t="s">
        <v>2202</v>
      </c>
      <c r="F5359" s="54" t="s">
        <v>1468</v>
      </c>
      <c r="G5359" s="129">
        <v>8900</v>
      </c>
      <c r="H5359" s="323">
        <v>606101</v>
      </c>
      <c r="I5359" s="323">
        <v>574762</v>
      </c>
      <c r="J5359" s="54"/>
      <c r="K5359" s="42"/>
      <c r="L5359" s="42" t="s">
        <v>4489</v>
      </c>
      <c r="M5359" s="42" t="s">
        <v>3447</v>
      </c>
      <c r="N5359" s="42" t="s">
        <v>2427</v>
      </c>
      <c r="O5359" s="137" t="s">
        <v>3448</v>
      </c>
      <c r="P5359" s="42" t="s">
        <v>64</v>
      </c>
      <c r="Q5359" s="42" t="s">
        <v>65</v>
      </c>
      <c r="R5359" s="42">
        <v>1</v>
      </c>
      <c r="S5359" s="137" t="s">
        <v>2419</v>
      </c>
      <c r="T5359" s="62">
        <v>701989700</v>
      </c>
      <c r="U5359" s="62">
        <v>681313581.63</v>
      </c>
      <c r="Z5359" s="54" t="s">
        <v>280</v>
      </c>
      <c r="AA5359" s="132">
        <v>7.0938110257311201E-6</v>
      </c>
      <c r="AJ5359" s="42"/>
      <c r="AM5359" s="42"/>
      <c r="AN5359" s="42"/>
      <c r="AO5359" s="42"/>
      <c r="AP5359" s="42"/>
      <c r="AY5359" s="42"/>
      <c r="AZ5359" s="42"/>
      <c r="BA5359" s="42"/>
      <c r="BB5359" s="42"/>
      <c r="BN5359" s="54" t="s">
        <v>4578</v>
      </c>
      <c r="BO5359" s="58" t="str">
        <f t="shared" si="83"/>
        <v>境内资产</v>
      </c>
      <c r="BP5359" s="58" t="str">
        <f>IF(M5359="",VLOOKUP(D5359,Sheet4!$A$1:$B$92,2,0),VLOOKUP(Q5359,Sheet4!$A$1:$B$92,2,0))</f>
        <v>保险资产管理产品</v>
      </c>
    </row>
    <row r="5360" spans="1:68" s="58" customFormat="1" ht="12.75" customHeight="1">
      <c r="A5360" s="64" t="s">
        <v>3449</v>
      </c>
      <c r="B5360" s="54" t="s">
        <v>3450</v>
      </c>
      <c r="C5360" s="252" t="s">
        <v>5552</v>
      </c>
      <c r="D5360" s="252" t="s">
        <v>672</v>
      </c>
      <c r="E5360" s="54" t="s">
        <v>3451</v>
      </c>
      <c r="F5360" s="54" t="s">
        <v>3450</v>
      </c>
      <c r="G5360" s="129">
        <v>25970</v>
      </c>
      <c r="H5360" s="323">
        <v>230248.95999999999</v>
      </c>
      <c r="I5360" s="323">
        <v>176855.7</v>
      </c>
      <c r="J5360" s="54"/>
      <c r="K5360" s="42"/>
      <c r="L5360" s="42" t="s">
        <v>4489</v>
      </c>
      <c r="M5360" s="42" t="s">
        <v>3447</v>
      </c>
      <c r="N5360" s="42" t="s">
        <v>2427</v>
      </c>
      <c r="O5360" s="137" t="s">
        <v>3448</v>
      </c>
      <c r="P5360" s="42" t="s">
        <v>64</v>
      </c>
      <c r="Q5360" s="42" t="s">
        <v>65</v>
      </c>
      <c r="R5360" s="42">
        <v>1</v>
      </c>
      <c r="S5360" s="137" t="s">
        <v>2419</v>
      </c>
      <c r="T5360" s="62">
        <v>701989700</v>
      </c>
      <c r="U5360" s="62">
        <v>681313581.63</v>
      </c>
      <c r="Z5360" s="54" t="s">
        <v>280</v>
      </c>
      <c r="AA5360" s="132">
        <v>2.8499896364013199E-6</v>
      </c>
      <c r="AJ5360" s="42"/>
      <c r="AM5360" s="42"/>
      <c r="AN5360" s="42"/>
      <c r="AO5360" s="42"/>
      <c r="AP5360" s="42"/>
      <c r="AY5360" s="42"/>
      <c r="AZ5360" s="42"/>
      <c r="BA5360" s="42"/>
      <c r="BB5360" s="42"/>
      <c r="BN5360" s="54" t="s">
        <v>4578</v>
      </c>
      <c r="BO5360" s="58" t="str">
        <f t="shared" si="83"/>
        <v>境内资产</v>
      </c>
      <c r="BP5360" s="58" t="str">
        <f>IF(M5360="",VLOOKUP(D5360,Sheet4!$A$1:$B$92,2,0),VLOOKUP(Q5360,Sheet4!$A$1:$B$92,2,0))</f>
        <v>保险资产管理产品</v>
      </c>
    </row>
    <row r="5361" spans="1:68" s="58" customFormat="1" ht="12.75" customHeight="1">
      <c r="A5361" s="64" t="s">
        <v>3040</v>
      </c>
      <c r="B5361" s="54" t="s">
        <v>3041</v>
      </c>
      <c r="C5361" s="252" t="s">
        <v>5552</v>
      </c>
      <c r="D5361" s="252" t="s">
        <v>672</v>
      </c>
      <c r="E5361" s="54" t="s">
        <v>3042</v>
      </c>
      <c r="F5361" s="54" t="s">
        <v>3041</v>
      </c>
      <c r="G5361" s="129">
        <v>41500</v>
      </c>
      <c r="H5361" s="323">
        <v>420548</v>
      </c>
      <c r="I5361" s="323">
        <v>390930</v>
      </c>
      <c r="J5361" s="54"/>
      <c r="K5361" s="42"/>
      <c r="L5361" s="42" t="s">
        <v>4489</v>
      </c>
      <c r="M5361" s="42" t="s">
        <v>3447</v>
      </c>
      <c r="N5361" s="42" t="s">
        <v>2427</v>
      </c>
      <c r="O5361" s="137" t="s">
        <v>3448</v>
      </c>
      <c r="P5361" s="42" t="s">
        <v>64</v>
      </c>
      <c r="Q5361" s="42" t="s">
        <v>65</v>
      </c>
      <c r="R5361" s="42">
        <v>1</v>
      </c>
      <c r="S5361" s="137" t="s">
        <v>2419</v>
      </c>
      <c r="T5361" s="62">
        <v>701989700</v>
      </c>
      <c r="U5361" s="62">
        <v>681313581.63</v>
      </c>
      <c r="Z5361" s="54" t="s">
        <v>280</v>
      </c>
      <c r="AA5361" s="132">
        <v>1.60818677050638E-5</v>
      </c>
      <c r="AJ5361" s="42"/>
      <c r="AM5361" s="42"/>
      <c r="AN5361" s="42"/>
      <c r="AO5361" s="42"/>
      <c r="AP5361" s="42"/>
      <c r="AY5361" s="42"/>
      <c r="AZ5361" s="42"/>
      <c r="BA5361" s="42"/>
      <c r="BB5361" s="42"/>
      <c r="BN5361" s="54" t="s">
        <v>4578</v>
      </c>
      <c r="BO5361" s="58" t="str">
        <f t="shared" si="83"/>
        <v>境内资产</v>
      </c>
      <c r="BP5361" s="58" t="str">
        <f>IF(M5361="",VLOOKUP(D5361,Sheet4!$A$1:$B$92,2,0),VLOOKUP(Q5361,Sheet4!$A$1:$B$92,2,0))</f>
        <v>保险资产管理产品</v>
      </c>
    </row>
    <row r="5362" spans="1:68" s="58" customFormat="1" ht="12.75" customHeight="1">
      <c r="A5362" s="64" t="s">
        <v>3043</v>
      </c>
      <c r="B5362" s="54" t="s">
        <v>3044</v>
      </c>
      <c r="C5362" s="252" t="s">
        <v>5552</v>
      </c>
      <c r="D5362" s="252" t="s">
        <v>672</v>
      </c>
      <c r="E5362" s="54" t="s">
        <v>3045</v>
      </c>
      <c r="F5362" s="54" t="s">
        <v>3044</v>
      </c>
      <c r="G5362" s="129">
        <v>70500</v>
      </c>
      <c r="H5362" s="323">
        <v>572958</v>
      </c>
      <c r="I5362" s="323">
        <v>585855</v>
      </c>
      <c r="J5362" s="54"/>
      <c r="K5362" s="42"/>
      <c r="L5362" s="42" t="s">
        <v>4489</v>
      </c>
      <c r="M5362" s="42" t="s">
        <v>3447</v>
      </c>
      <c r="N5362" s="42" t="s">
        <v>2427</v>
      </c>
      <c r="O5362" s="137" t="s">
        <v>3448</v>
      </c>
      <c r="P5362" s="42" t="s">
        <v>64</v>
      </c>
      <c r="Q5362" s="42" t="s">
        <v>65</v>
      </c>
      <c r="R5362" s="42">
        <v>1</v>
      </c>
      <c r="S5362" s="137" t="s">
        <v>2419</v>
      </c>
      <c r="T5362" s="62">
        <v>701989700</v>
      </c>
      <c r="U5362" s="62">
        <v>681313581.63</v>
      </c>
      <c r="Z5362" s="54" t="s">
        <v>280</v>
      </c>
      <c r="AA5362" s="132">
        <v>9.7986496982732894E-6</v>
      </c>
      <c r="AJ5362" s="42"/>
      <c r="AM5362" s="42"/>
      <c r="AN5362" s="42"/>
      <c r="AO5362" s="42"/>
      <c r="AP5362" s="42"/>
      <c r="AY5362" s="42"/>
      <c r="AZ5362" s="42"/>
      <c r="BA5362" s="42"/>
      <c r="BB5362" s="42"/>
      <c r="BN5362" s="54" t="s">
        <v>4578</v>
      </c>
      <c r="BO5362" s="58" t="str">
        <f t="shared" si="83"/>
        <v>境内资产</v>
      </c>
      <c r="BP5362" s="58" t="str">
        <f>IF(M5362="",VLOOKUP(D5362,Sheet4!$A$1:$B$92,2,0),VLOOKUP(Q5362,Sheet4!$A$1:$B$92,2,0))</f>
        <v>保险资产管理产品</v>
      </c>
    </row>
    <row r="5363" spans="1:68" s="58" customFormat="1" ht="12.75" customHeight="1">
      <c r="A5363" s="64" t="s">
        <v>3046</v>
      </c>
      <c r="B5363" s="54" t="s">
        <v>5546</v>
      </c>
      <c r="C5363" s="252" t="s">
        <v>5552</v>
      </c>
      <c r="D5363" s="252" t="s">
        <v>672</v>
      </c>
      <c r="E5363" s="54" t="s">
        <v>3047</v>
      </c>
      <c r="F5363" s="54" t="s">
        <v>5546</v>
      </c>
      <c r="G5363" s="129">
        <v>25600</v>
      </c>
      <c r="H5363" s="323">
        <v>279143</v>
      </c>
      <c r="I5363" s="323">
        <v>234496</v>
      </c>
      <c r="J5363" s="54"/>
      <c r="K5363" s="42"/>
      <c r="L5363" s="42" t="s">
        <v>4489</v>
      </c>
      <c r="M5363" s="42" t="s">
        <v>3447</v>
      </c>
      <c r="N5363" s="42" t="s">
        <v>2427</v>
      </c>
      <c r="O5363" s="137" t="s">
        <v>3448</v>
      </c>
      <c r="P5363" s="42" t="s">
        <v>64</v>
      </c>
      <c r="Q5363" s="42" t="s">
        <v>65</v>
      </c>
      <c r="R5363" s="42">
        <v>1</v>
      </c>
      <c r="S5363" s="137" t="s">
        <v>2419</v>
      </c>
      <c r="T5363" s="62">
        <v>701989700</v>
      </c>
      <c r="U5363" s="62">
        <v>681313581.63</v>
      </c>
      <c r="Z5363" s="54" t="s">
        <v>68</v>
      </c>
      <c r="AA5363" s="132">
        <v>1.1940097234533001E-5</v>
      </c>
      <c r="AJ5363" s="42"/>
      <c r="AM5363" s="42"/>
      <c r="AN5363" s="42"/>
      <c r="AO5363" s="42"/>
      <c r="AP5363" s="42"/>
      <c r="AY5363" s="42"/>
      <c r="AZ5363" s="42"/>
      <c r="BA5363" s="42"/>
      <c r="BB5363" s="42"/>
      <c r="BN5363" s="54" t="s">
        <v>4578</v>
      </c>
      <c r="BO5363" s="58" t="str">
        <f t="shared" si="83"/>
        <v>境内资产</v>
      </c>
      <c r="BP5363" s="58" t="str">
        <f>IF(M5363="",VLOOKUP(D5363,Sheet4!$A$1:$B$92,2,0),VLOOKUP(Q5363,Sheet4!$A$1:$B$92,2,0))</f>
        <v>保险资产管理产品</v>
      </c>
    </row>
    <row r="5364" spans="1:68" s="58" customFormat="1" ht="12.75" customHeight="1">
      <c r="A5364" s="64" t="s">
        <v>3048</v>
      </c>
      <c r="B5364" s="54" t="s">
        <v>1055</v>
      </c>
      <c r="C5364" s="252" t="s">
        <v>5552</v>
      </c>
      <c r="D5364" s="252" t="s">
        <v>672</v>
      </c>
      <c r="E5364" s="54" t="s">
        <v>3049</v>
      </c>
      <c r="F5364" s="54" t="s">
        <v>1055</v>
      </c>
      <c r="G5364" s="129">
        <v>65800</v>
      </c>
      <c r="H5364" s="323">
        <v>1039354</v>
      </c>
      <c r="I5364" s="323">
        <v>931070</v>
      </c>
      <c r="J5364" s="54"/>
      <c r="K5364" s="42"/>
      <c r="L5364" s="42" t="s">
        <v>4489</v>
      </c>
      <c r="M5364" s="42" t="s">
        <v>3447</v>
      </c>
      <c r="N5364" s="42" t="s">
        <v>2427</v>
      </c>
      <c r="O5364" s="137" t="s">
        <v>3448</v>
      </c>
      <c r="P5364" s="42" t="s">
        <v>64</v>
      </c>
      <c r="Q5364" s="42" t="s">
        <v>65</v>
      </c>
      <c r="R5364" s="42">
        <v>1</v>
      </c>
      <c r="S5364" s="137" t="s">
        <v>2419</v>
      </c>
      <c r="T5364" s="62">
        <v>701989700</v>
      </c>
      <c r="U5364" s="62">
        <v>681313581.63</v>
      </c>
      <c r="Z5364" s="54" t="s">
        <v>280</v>
      </c>
      <c r="AA5364" s="132">
        <v>2.0917735455680599E-5</v>
      </c>
      <c r="AJ5364" s="42"/>
      <c r="AM5364" s="42"/>
      <c r="AN5364" s="42"/>
      <c r="AO5364" s="42"/>
      <c r="AP5364" s="42"/>
      <c r="AY5364" s="42"/>
      <c r="AZ5364" s="42"/>
      <c r="BA5364" s="42"/>
      <c r="BB5364" s="42"/>
      <c r="BN5364" s="54" t="s">
        <v>4578</v>
      </c>
      <c r="BO5364" s="58" t="str">
        <f t="shared" si="83"/>
        <v>境内资产</v>
      </c>
      <c r="BP5364" s="58" t="str">
        <f>IF(M5364="",VLOOKUP(D5364,Sheet4!$A$1:$B$92,2,0),VLOOKUP(Q5364,Sheet4!$A$1:$B$92,2,0))</f>
        <v>保险资产管理产品</v>
      </c>
    </row>
    <row r="5365" spans="1:68" s="58" customFormat="1" ht="12.75" customHeight="1">
      <c r="A5365" s="64" t="s">
        <v>2091</v>
      </c>
      <c r="B5365" s="54" t="s">
        <v>3050</v>
      </c>
      <c r="C5365" s="252" t="s">
        <v>5552</v>
      </c>
      <c r="D5365" s="252" t="s">
        <v>672</v>
      </c>
      <c r="E5365" s="54" t="s">
        <v>3051</v>
      </c>
      <c r="F5365" s="54" t="s">
        <v>3050</v>
      </c>
      <c r="G5365" s="129">
        <v>28700</v>
      </c>
      <c r="H5365" s="323">
        <v>460209</v>
      </c>
      <c r="I5365" s="323">
        <v>498232</v>
      </c>
      <c r="J5365" s="54"/>
      <c r="K5365" s="42"/>
      <c r="L5365" s="42" t="s">
        <v>4489</v>
      </c>
      <c r="M5365" s="42" t="s">
        <v>3447</v>
      </c>
      <c r="N5365" s="42" t="s">
        <v>2427</v>
      </c>
      <c r="O5365" s="137" t="s">
        <v>3448</v>
      </c>
      <c r="P5365" s="42" t="s">
        <v>64</v>
      </c>
      <c r="Q5365" s="42" t="s">
        <v>65</v>
      </c>
      <c r="R5365" s="42">
        <v>1</v>
      </c>
      <c r="S5365" s="137" t="s">
        <v>2419</v>
      </c>
      <c r="T5365" s="62">
        <v>701989700</v>
      </c>
      <c r="U5365" s="62">
        <v>681313581.63</v>
      </c>
      <c r="Z5365" s="54" t="s">
        <v>280</v>
      </c>
      <c r="AA5365" s="132">
        <v>1.6442042781652899E-6</v>
      </c>
      <c r="AJ5365" s="42"/>
      <c r="AM5365" s="42"/>
      <c r="AN5365" s="42"/>
      <c r="AO5365" s="42"/>
      <c r="AP5365" s="42"/>
      <c r="AY5365" s="42"/>
      <c r="AZ5365" s="42"/>
      <c r="BA5365" s="42"/>
      <c r="BB5365" s="42"/>
      <c r="BN5365" s="54" t="s">
        <v>4578</v>
      </c>
      <c r="BO5365" s="58" t="str">
        <f t="shared" si="83"/>
        <v>境内资产</v>
      </c>
      <c r="BP5365" s="58" t="str">
        <f>IF(M5365="",VLOOKUP(D5365,Sheet4!$A$1:$B$92,2,0),VLOOKUP(Q5365,Sheet4!$A$1:$B$92,2,0))</f>
        <v>保险资产管理产品</v>
      </c>
    </row>
    <row r="5366" spans="1:68" s="58" customFormat="1" ht="12.75" customHeight="1">
      <c r="A5366" s="64" t="s">
        <v>3052</v>
      </c>
      <c r="B5366" s="54" t="s">
        <v>3053</v>
      </c>
      <c r="C5366" s="252" t="s">
        <v>5552</v>
      </c>
      <c r="D5366" s="252" t="s">
        <v>672</v>
      </c>
      <c r="E5366" s="54" t="s">
        <v>3054</v>
      </c>
      <c r="F5366" s="54" t="s">
        <v>3053</v>
      </c>
      <c r="G5366" s="129">
        <v>30600</v>
      </c>
      <c r="H5366" s="323">
        <v>1633700.72</v>
      </c>
      <c r="I5366" s="323">
        <v>1335996</v>
      </c>
      <c r="J5366" s="54"/>
      <c r="K5366" s="42"/>
      <c r="L5366" s="42" t="s">
        <v>4489</v>
      </c>
      <c r="M5366" s="42" t="s">
        <v>3447</v>
      </c>
      <c r="N5366" s="42" t="s">
        <v>2427</v>
      </c>
      <c r="O5366" s="137" t="s">
        <v>3448</v>
      </c>
      <c r="P5366" s="42" t="s">
        <v>64</v>
      </c>
      <c r="Q5366" s="42" t="s">
        <v>65</v>
      </c>
      <c r="R5366" s="42">
        <v>1</v>
      </c>
      <c r="S5366" s="137" t="s">
        <v>2419</v>
      </c>
      <c r="T5366" s="62">
        <v>701989700</v>
      </c>
      <c r="U5366" s="62">
        <v>681313581.63</v>
      </c>
      <c r="Z5366" s="54" t="s">
        <v>280</v>
      </c>
      <c r="AA5366" s="132">
        <v>5.5924869776238202E-6</v>
      </c>
      <c r="AJ5366" s="42"/>
      <c r="AM5366" s="42"/>
      <c r="AN5366" s="42"/>
      <c r="AO5366" s="42"/>
      <c r="AP5366" s="42"/>
      <c r="AY5366" s="42"/>
      <c r="AZ5366" s="42"/>
      <c r="BA5366" s="42"/>
      <c r="BB5366" s="42"/>
      <c r="BN5366" s="54" t="s">
        <v>4578</v>
      </c>
      <c r="BO5366" s="58" t="str">
        <f t="shared" si="83"/>
        <v>境内资产</v>
      </c>
      <c r="BP5366" s="58" t="str">
        <f>IF(M5366="",VLOOKUP(D5366,Sheet4!$A$1:$B$92,2,0),VLOOKUP(Q5366,Sheet4!$A$1:$B$92,2,0))</f>
        <v>保险资产管理产品</v>
      </c>
    </row>
    <row r="5367" spans="1:68" s="58" customFormat="1" ht="12.75" customHeight="1">
      <c r="A5367" s="64" t="s">
        <v>3055</v>
      </c>
      <c r="B5367" s="54" t="s">
        <v>3056</v>
      </c>
      <c r="C5367" s="252" t="s">
        <v>5552</v>
      </c>
      <c r="D5367" s="252" t="s">
        <v>672</v>
      </c>
      <c r="E5367" s="54" t="s">
        <v>3057</v>
      </c>
      <c r="F5367" s="54" t="s">
        <v>3056</v>
      </c>
      <c r="G5367" s="129">
        <v>213700</v>
      </c>
      <c r="H5367" s="323">
        <v>993972</v>
      </c>
      <c r="I5367" s="323">
        <v>906088</v>
      </c>
      <c r="J5367" s="54"/>
      <c r="K5367" s="42"/>
      <c r="L5367" s="42" t="s">
        <v>4489</v>
      </c>
      <c r="M5367" s="42" t="s">
        <v>3447</v>
      </c>
      <c r="N5367" s="42" t="s">
        <v>2427</v>
      </c>
      <c r="O5367" s="137" t="s">
        <v>3448</v>
      </c>
      <c r="P5367" s="42" t="s">
        <v>64</v>
      </c>
      <c r="Q5367" s="42" t="s">
        <v>65</v>
      </c>
      <c r="R5367" s="42">
        <v>1</v>
      </c>
      <c r="S5367" s="137" t="s">
        <v>2419</v>
      </c>
      <c r="T5367" s="62">
        <v>701989700</v>
      </c>
      <c r="U5367" s="62">
        <v>681313581.63</v>
      </c>
      <c r="Z5367" s="54" t="s">
        <v>280</v>
      </c>
      <c r="AA5367" s="132">
        <v>2.0890904964313298E-6</v>
      </c>
      <c r="AJ5367" s="42"/>
      <c r="AM5367" s="42"/>
      <c r="AN5367" s="42"/>
      <c r="AO5367" s="42"/>
      <c r="AP5367" s="42"/>
      <c r="AY5367" s="42"/>
      <c r="AZ5367" s="42"/>
      <c r="BA5367" s="42"/>
      <c r="BB5367" s="42"/>
      <c r="BN5367" s="54" t="s">
        <v>4578</v>
      </c>
      <c r="BO5367" s="58" t="str">
        <f t="shared" si="83"/>
        <v>境内资产</v>
      </c>
      <c r="BP5367" s="58" t="str">
        <f>IF(M5367="",VLOOKUP(D5367,Sheet4!$A$1:$B$92,2,0),VLOOKUP(Q5367,Sheet4!$A$1:$B$92,2,0))</f>
        <v>保险资产管理产品</v>
      </c>
    </row>
    <row r="5368" spans="1:68" s="58" customFormat="1" ht="12.75" customHeight="1">
      <c r="A5368" s="64" t="s">
        <v>2206</v>
      </c>
      <c r="B5368" s="54" t="s">
        <v>2207</v>
      </c>
      <c r="C5368" s="252" t="s">
        <v>5552</v>
      </c>
      <c r="D5368" s="252" t="s">
        <v>672</v>
      </c>
      <c r="E5368" s="54" t="s">
        <v>3058</v>
      </c>
      <c r="F5368" s="54" t="s">
        <v>2207</v>
      </c>
      <c r="G5368" s="129">
        <v>101600</v>
      </c>
      <c r="H5368" s="323">
        <v>658166</v>
      </c>
      <c r="I5368" s="323">
        <v>719328</v>
      </c>
      <c r="J5368" s="54"/>
      <c r="K5368" s="42"/>
      <c r="L5368" s="42" t="s">
        <v>4489</v>
      </c>
      <c r="M5368" s="42" t="s">
        <v>3447</v>
      </c>
      <c r="N5368" s="42" t="s">
        <v>2427</v>
      </c>
      <c r="O5368" s="137" t="s">
        <v>3448</v>
      </c>
      <c r="P5368" s="42" t="s">
        <v>64</v>
      </c>
      <c r="Q5368" s="42" t="s">
        <v>65</v>
      </c>
      <c r="R5368" s="42">
        <v>1</v>
      </c>
      <c r="S5368" s="137" t="s">
        <v>2419</v>
      </c>
      <c r="T5368" s="62">
        <v>701989700</v>
      </c>
      <c r="U5368" s="62">
        <v>681313581.63</v>
      </c>
      <c r="Z5368" s="54" t="s">
        <v>280</v>
      </c>
      <c r="AA5368" s="132">
        <v>5.1916333110363104E-6</v>
      </c>
      <c r="AJ5368" s="42"/>
      <c r="AM5368" s="42"/>
      <c r="AN5368" s="42"/>
      <c r="AO5368" s="42"/>
      <c r="AP5368" s="42"/>
      <c r="AY5368" s="42"/>
      <c r="AZ5368" s="42"/>
      <c r="BA5368" s="42"/>
      <c r="BB5368" s="42"/>
      <c r="BN5368" s="54" t="s">
        <v>4578</v>
      </c>
      <c r="BO5368" s="58" t="str">
        <f t="shared" si="83"/>
        <v>境内资产</v>
      </c>
      <c r="BP5368" s="58" t="str">
        <f>IF(M5368="",VLOOKUP(D5368,Sheet4!$A$1:$B$92,2,0),VLOOKUP(Q5368,Sheet4!$A$1:$B$92,2,0))</f>
        <v>保险资产管理产品</v>
      </c>
    </row>
    <row r="5369" spans="1:68" s="58" customFormat="1" ht="12.75" customHeight="1">
      <c r="A5369" s="64" t="s">
        <v>3059</v>
      </c>
      <c r="B5369" s="54" t="s">
        <v>3060</v>
      </c>
      <c r="C5369" s="252" t="s">
        <v>5552</v>
      </c>
      <c r="D5369" s="252" t="s">
        <v>672</v>
      </c>
      <c r="E5369" s="54" t="s">
        <v>3061</v>
      </c>
      <c r="F5369" s="54" t="s">
        <v>3060</v>
      </c>
      <c r="G5369" s="129">
        <v>25000</v>
      </c>
      <c r="H5369" s="323">
        <v>235430</v>
      </c>
      <c r="I5369" s="323">
        <v>214750</v>
      </c>
      <c r="J5369" s="54"/>
      <c r="K5369" s="42"/>
      <c r="L5369" s="42" t="s">
        <v>4489</v>
      </c>
      <c r="M5369" s="42" t="s">
        <v>3447</v>
      </c>
      <c r="N5369" s="42" t="s">
        <v>2427</v>
      </c>
      <c r="O5369" s="137" t="s">
        <v>3448</v>
      </c>
      <c r="P5369" s="42" t="s">
        <v>64</v>
      </c>
      <c r="Q5369" s="42" t="s">
        <v>65</v>
      </c>
      <c r="R5369" s="42">
        <v>1</v>
      </c>
      <c r="S5369" s="137" t="s">
        <v>2419</v>
      </c>
      <c r="T5369" s="62">
        <v>701989700</v>
      </c>
      <c r="U5369" s="62">
        <v>681313581.63</v>
      </c>
      <c r="Z5369" s="54" t="s">
        <v>68</v>
      </c>
      <c r="AA5369" s="132">
        <v>2.2819276244527402E-5</v>
      </c>
      <c r="AJ5369" s="42"/>
      <c r="AM5369" s="42"/>
      <c r="AN5369" s="42"/>
      <c r="AO5369" s="42"/>
      <c r="AP5369" s="42"/>
      <c r="AY5369" s="42"/>
      <c r="AZ5369" s="42"/>
      <c r="BA5369" s="42"/>
      <c r="BB5369" s="42"/>
      <c r="BN5369" s="54" t="s">
        <v>4578</v>
      </c>
      <c r="BO5369" s="58" t="str">
        <f t="shared" si="83"/>
        <v>境内资产</v>
      </c>
      <c r="BP5369" s="58" t="str">
        <f>IF(M5369="",VLOOKUP(D5369,Sheet4!$A$1:$B$92,2,0),VLOOKUP(Q5369,Sheet4!$A$1:$B$92,2,0))</f>
        <v>保险资产管理产品</v>
      </c>
    </row>
    <row r="5370" spans="1:68" s="58" customFormat="1" ht="12.75" customHeight="1">
      <c r="A5370" s="64" t="s">
        <v>3062</v>
      </c>
      <c r="B5370" s="54" t="s">
        <v>3063</v>
      </c>
      <c r="C5370" s="252" t="s">
        <v>5552</v>
      </c>
      <c r="D5370" s="252" t="s">
        <v>672</v>
      </c>
      <c r="E5370" s="54" t="s">
        <v>3064</v>
      </c>
      <c r="F5370" s="54" t="s">
        <v>3063</v>
      </c>
      <c r="G5370" s="129">
        <v>90400</v>
      </c>
      <c r="H5370" s="323">
        <v>681834</v>
      </c>
      <c r="I5370" s="323">
        <v>602968</v>
      </c>
      <c r="J5370" s="54"/>
      <c r="K5370" s="42"/>
      <c r="L5370" s="42" t="s">
        <v>4489</v>
      </c>
      <c r="M5370" s="42" t="s">
        <v>3447</v>
      </c>
      <c r="N5370" s="42" t="s">
        <v>2427</v>
      </c>
      <c r="O5370" s="137" t="s">
        <v>3448</v>
      </c>
      <c r="P5370" s="42" t="s">
        <v>64</v>
      </c>
      <c r="Q5370" s="42" t="s">
        <v>65</v>
      </c>
      <c r="R5370" s="42">
        <v>1</v>
      </c>
      <c r="S5370" s="137" t="s">
        <v>2419</v>
      </c>
      <c r="T5370" s="62">
        <v>701989700</v>
      </c>
      <c r="U5370" s="62">
        <v>681313581.63</v>
      </c>
      <c r="Z5370" s="54" t="s">
        <v>68</v>
      </c>
      <c r="AA5370" s="132">
        <v>7.3877204331841199E-6</v>
      </c>
      <c r="AJ5370" s="42"/>
      <c r="AM5370" s="42"/>
      <c r="AN5370" s="42"/>
      <c r="AO5370" s="42"/>
      <c r="AP5370" s="42"/>
      <c r="AY5370" s="42"/>
      <c r="AZ5370" s="42"/>
      <c r="BA5370" s="42"/>
      <c r="BB5370" s="42"/>
      <c r="BN5370" s="54" t="s">
        <v>4578</v>
      </c>
      <c r="BO5370" s="58" t="str">
        <f t="shared" si="83"/>
        <v>境内资产</v>
      </c>
      <c r="BP5370" s="58" t="str">
        <f>IF(M5370="",VLOOKUP(D5370,Sheet4!$A$1:$B$92,2,0),VLOOKUP(Q5370,Sheet4!$A$1:$B$92,2,0))</f>
        <v>保险资产管理产品</v>
      </c>
    </row>
    <row r="5371" spans="1:68" s="58" customFormat="1" ht="12.75" customHeight="1">
      <c r="A5371" s="64" t="s">
        <v>3065</v>
      </c>
      <c r="B5371" s="54" t="s">
        <v>1071</v>
      </c>
      <c r="C5371" s="252" t="s">
        <v>5552</v>
      </c>
      <c r="D5371" s="252" t="s">
        <v>672</v>
      </c>
      <c r="E5371" s="54" t="s">
        <v>3066</v>
      </c>
      <c r="F5371" s="54" t="s">
        <v>1071</v>
      </c>
      <c r="G5371" s="129">
        <v>26700</v>
      </c>
      <c r="H5371" s="323">
        <v>354632</v>
      </c>
      <c r="I5371" s="323">
        <v>284355</v>
      </c>
      <c r="J5371" s="54"/>
      <c r="K5371" s="42"/>
      <c r="L5371" s="42" t="s">
        <v>4489</v>
      </c>
      <c r="M5371" s="42" t="s">
        <v>3447</v>
      </c>
      <c r="N5371" s="42" t="s">
        <v>2427</v>
      </c>
      <c r="O5371" s="137" t="s">
        <v>3448</v>
      </c>
      <c r="P5371" s="42" t="s">
        <v>64</v>
      </c>
      <c r="Q5371" s="42" t="s">
        <v>65</v>
      </c>
      <c r="R5371" s="42">
        <v>1</v>
      </c>
      <c r="S5371" s="137" t="s">
        <v>2419</v>
      </c>
      <c r="T5371" s="62">
        <v>701989700</v>
      </c>
      <c r="U5371" s="62">
        <v>681313581.63</v>
      </c>
      <c r="Z5371" s="54" t="s">
        <v>68</v>
      </c>
      <c r="AA5371" s="132">
        <v>2.9602888086642601E-6</v>
      </c>
      <c r="AJ5371" s="42"/>
      <c r="AM5371" s="42"/>
      <c r="AN5371" s="42"/>
      <c r="AO5371" s="42"/>
      <c r="AP5371" s="42"/>
      <c r="AY5371" s="42"/>
      <c r="AZ5371" s="42"/>
      <c r="BA5371" s="42"/>
      <c r="BB5371" s="42"/>
      <c r="BN5371" s="54" t="s">
        <v>4578</v>
      </c>
      <c r="BO5371" s="58" t="str">
        <f t="shared" si="83"/>
        <v>境内资产</v>
      </c>
      <c r="BP5371" s="58" t="str">
        <f>IF(M5371="",VLOOKUP(D5371,Sheet4!$A$1:$B$92,2,0),VLOOKUP(Q5371,Sheet4!$A$1:$B$92,2,0))</f>
        <v>保险资产管理产品</v>
      </c>
    </row>
    <row r="5372" spans="1:68" s="58" customFormat="1" ht="12.75" customHeight="1">
      <c r="A5372" s="64" t="s">
        <v>1963</v>
      </c>
      <c r="B5372" s="54" t="s">
        <v>1964</v>
      </c>
      <c r="C5372" s="252" t="s">
        <v>5552</v>
      </c>
      <c r="D5372" s="252" t="s">
        <v>672</v>
      </c>
      <c r="E5372" s="54" t="s">
        <v>3067</v>
      </c>
      <c r="F5372" s="54" t="s">
        <v>1964</v>
      </c>
      <c r="G5372" s="129">
        <v>224300</v>
      </c>
      <c r="H5372" s="323">
        <v>1248383.77</v>
      </c>
      <c r="I5372" s="323">
        <v>1386174</v>
      </c>
      <c r="J5372" s="54"/>
      <c r="K5372" s="42"/>
      <c r="L5372" s="42" t="s">
        <v>4489</v>
      </c>
      <c r="M5372" s="42" t="s">
        <v>3447</v>
      </c>
      <c r="N5372" s="42" t="s">
        <v>2427</v>
      </c>
      <c r="O5372" s="137" t="s">
        <v>3448</v>
      </c>
      <c r="P5372" s="42" t="s">
        <v>64</v>
      </c>
      <c r="Q5372" s="42" t="s">
        <v>65</v>
      </c>
      <c r="R5372" s="42">
        <v>1</v>
      </c>
      <c r="S5372" s="137" t="s">
        <v>2419</v>
      </c>
      <c r="T5372" s="62">
        <v>701989700</v>
      </c>
      <c r="U5372" s="62">
        <v>681313581.63</v>
      </c>
      <c r="Z5372" s="54" t="s">
        <v>280</v>
      </c>
      <c r="AA5372" s="132">
        <v>1.6739385062639599E-6</v>
      </c>
      <c r="AJ5372" s="42"/>
      <c r="AM5372" s="42"/>
      <c r="AN5372" s="42"/>
      <c r="AO5372" s="42"/>
      <c r="AP5372" s="42"/>
      <c r="AY5372" s="42"/>
      <c r="AZ5372" s="42"/>
      <c r="BA5372" s="42"/>
      <c r="BB5372" s="42"/>
      <c r="BN5372" s="54" t="s">
        <v>4578</v>
      </c>
      <c r="BO5372" s="58" t="str">
        <f t="shared" si="83"/>
        <v>境内资产</v>
      </c>
      <c r="BP5372" s="58" t="str">
        <f>IF(M5372="",VLOOKUP(D5372,Sheet4!$A$1:$B$92,2,0),VLOOKUP(Q5372,Sheet4!$A$1:$B$92,2,0))</f>
        <v>保险资产管理产品</v>
      </c>
    </row>
    <row r="5373" spans="1:68" s="58" customFormat="1" ht="12.75" customHeight="1">
      <c r="A5373" s="64" t="s">
        <v>3068</v>
      </c>
      <c r="B5373" s="54" t="s">
        <v>2209</v>
      </c>
      <c r="C5373" s="252" t="s">
        <v>5552</v>
      </c>
      <c r="D5373" s="252" t="s">
        <v>672</v>
      </c>
      <c r="E5373" s="54" t="s">
        <v>2208</v>
      </c>
      <c r="F5373" s="54" t="s">
        <v>2209</v>
      </c>
      <c r="G5373" s="129">
        <v>10200</v>
      </c>
      <c r="H5373" s="323">
        <v>404589.78</v>
      </c>
      <c r="I5373" s="323">
        <v>319260</v>
      </c>
      <c r="J5373" s="54"/>
      <c r="K5373" s="42"/>
      <c r="L5373" s="42" t="s">
        <v>4489</v>
      </c>
      <c r="M5373" s="42" t="s">
        <v>3447</v>
      </c>
      <c r="N5373" s="42" t="s">
        <v>2427</v>
      </c>
      <c r="O5373" s="137" t="s">
        <v>3448</v>
      </c>
      <c r="P5373" s="42" t="s">
        <v>64</v>
      </c>
      <c r="Q5373" s="42" t="s">
        <v>65</v>
      </c>
      <c r="R5373" s="42">
        <v>1</v>
      </c>
      <c r="S5373" s="137" t="s">
        <v>2419</v>
      </c>
      <c r="T5373" s="62">
        <v>701989700</v>
      </c>
      <c r="U5373" s="62">
        <v>681313581.63</v>
      </c>
      <c r="Z5373" s="54" t="s">
        <v>68</v>
      </c>
      <c r="AA5373" s="132">
        <v>4.8322188292557096E-6</v>
      </c>
      <c r="AJ5373" s="42"/>
      <c r="AM5373" s="42"/>
      <c r="AN5373" s="42"/>
      <c r="AO5373" s="42"/>
      <c r="AP5373" s="42"/>
      <c r="AY5373" s="42"/>
      <c r="AZ5373" s="42"/>
      <c r="BA5373" s="42"/>
      <c r="BB5373" s="42"/>
      <c r="BN5373" s="54" t="s">
        <v>4578</v>
      </c>
      <c r="BO5373" s="58" t="str">
        <f t="shared" si="83"/>
        <v>境内资产</v>
      </c>
      <c r="BP5373" s="58" t="str">
        <f>IF(M5373="",VLOOKUP(D5373,Sheet4!$A$1:$B$92,2,0),VLOOKUP(Q5373,Sheet4!$A$1:$B$92,2,0))</f>
        <v>保险资产管理产品</v>
      </c>
    </row>
    <row r="5374" spans="1:68" s="58" customFormat="1" ht="12.75" customHeight="1">
      <c r="A5374" s="64" t="s">
        <v>3069</v>
      </c>
      <c r="B5374" s="54" t="s">
        <v>3070</v>
      </c>
      <c r="C5374" s="252" t="s">
        <v>5552</v>
      </c>
      <c r="D5374" s="252" t="s">
        <v>672</v>
      </c>
      <c r="E5374" s="54" t="s">
        <v>3071</v>
      </c>
      <c r="F5374" s="54" t="s">
        <v>3070</v>
      </c>
      <c r="G5374" s="129">
        <v>45500</v>
      </c>
      <c r="H5374" s="323">
        <v>296740.02</v>
      </c>
      <c r="I5374" s="323">
        <v>235235</v>
      </c>
      <c r="J5374" s="54"/>
      <c r="K5374" s="42"/>
      <c r="L5374" s="42" t="s">
        <v>4489</v>
      </c>
      <c r="M5374" s="42" t="s">
        <v>3447</v>
      </c>
      <c r="N5374" s="42" t="s">
        <v>2427</v>
      </c>
      <c r="O5374" s="137" t="s">
        <v>3448</v>
      </c>
      <c r="P5374" s="42" t="s">
        <v>64</v>
      </c>
      <c r="Q5374" s="42" t="s">
        <v>65</v>
      </c>
      <c r="R5374" s="42">
        <v>1</v>
      </c>
      <c r="S5374" s="137" t="s">
        <v>2419</v>
      </c>
      <c r="T5374" s="62">
        <v>701989700</v>
      </c>
      <c r="U5374" s="62">
        <v>681313581.63</v>
      </c>
      <c r="Z5374" s="54" t="s">
        <v>68</v>
      </c>
      <c r="AA5374" s="132">
        <v>4.1064352974033196E-6</v>
      </c>
      <c r="AJ5374" s="42"/>
      <c r="AM5374" s="42"/>
      <c r="AN5374" s="42"/>
      <c r="AO5374" s="42"/>
      <c r="AP5374" s="42"/>
      <c r="AY5374" s="42"/>
      <c r="AZ5374" s="42"/>
      <c r="BA5374" s="42"/>
      <c r="BB5374" s="42"/>
      <c r="BN5374" s="54" t="s">
        <v>4578</v>
      </c>
      <c r="BO5374" s="58" t="str">
        <f t="shared" si="83"/>
        <v>境内资产</v>
      </c>
      <c r="BP5374" s="58" t="str">
        <f>IF(M5374="",VLOOKUP(D5374,Sheet4!$A$1:$B$92,2,0),VLOOKUP(Q5374,Sheet4!$A$1:$B$92,2,0))</f>
        <v>保险资产管理产品</v>
      </c>
    </row>
    <row r="5375" spans="1:68" s="58" customFormat="1" ht="12.75" customHeight="1">
      <c r="A5375" s="64" t="s">
        <v>3072</v>
      </c>
      <c r="B5375" s="54" t="s">
        <v>3073</v>
      </c>
      <c r="C5375" s="252" t="s">
        <v>5552</v>
      </c>
      <c r="D5375" s="252" t="s">
        <v>672</v>
      </c>
      <c r="E5375" s="54" t="s">
        <v>3074</v>
      </c>
      <c r="F5375" s="54" t="s">
        <v>3073</v>
      </c>
      <c r="G5375" s="129">
        <v>10300</v>
      </c>
      <c r="H5375" s="323">
        <v>558701.05000000005</v>
      </c>
      <c r="I5375" s="323">
        <v>523549</v>
      </c>
      <c r="J5375" s="54"/>
      <c r="K5375" s="42"/>
      <c r="L5375" s="42" t="s">
        <v>4489</v>
      </c>
      <c r="M5375" s="42" t="s">
        <v>3447</v>
      </c>
      <c r="N5375" s="42" t="s">
        <v>2427</v>
      </c>
      <c r="O5375" s="137" t="s">
        <v>3448</v>
      </c>
      <c r="P5375" s="42" t="s">
        <v>64</v>
      </c>
      <c r="Q5375" s="42" t="s">
        <v>65</v>
      </c>
      <c r="R5375" s="42">
        <v>1</v>
      </c>
      <c r="S5375" s="137" t="s">
        <v>2419</v>
      </c>
      <c r="T5375" s="62">
        <v>701989700</v>
      </c>
      <c r="U5375" s="62">
        <v>681313581.63</v>
      </c>
      <c r="Z5375" s="54" t="s">
        <v>68</v>
      </c>
      <c r="AA5375" s="132">
        <v>1.6679009133425401E-5</v>
      </c>
      <c r="AJ5375" s="42"/>
      <c r="AM5375" s="42"/>
      <c r="AN5375" s="42"/>
      <c r="AO5375" s="42"/>
      <c r="AP5375" s="42"/>
      <c r="AY5375" s="42"/>
      <c r="AZ5375" s="42"/>
      <c r="BA5375" s="42"/>
      <c r="BB5375" s="42"/>
      <c r="BN5375" s="54" t="s">
        <v>4578</v>
      </c>
      <c r="BO5375" s="58" t="str">
        <f t="shared" si="83"/>
        <v>境内资产</v>
      </c>
      <c r="BP5375" s="58" t="str">
        <f>IF(M5375="",VLOOKUP(D5375,Sheet4!$A$1:$B$92,2,0),VLOOKUP(Q5375,Sheet4!$A$1:$B$92,2,0))</f>
        <v>保险资产管理产品</v>
      </c>
    </row>
    <row r="5376" spans="1:68" s="58" customFormat="1" ht="12.75" customHeight="1">
      <c r="A5376" s="64" t="s">
        <v>2099</v>
      </c>
      <c r="B5376" s="54" t="s">
        <v>1327</v>
      </c>
      <c r="C5376" s="252" t="s">
        <v>5552</v>
      </c>
      <c r="D5376" s="252" t="s">
        <v>672</v>
      </c>
      <c r="E5376" s="54" t="s">
        <v>3075</v>
      </c>
      <c r="F5376" s="54" t="s">
        <v>1327</v>
      </c>
      <c r="G5376" s="129">
        <v>89800</v>
      </c>
      <c r="H5376" s="323">
        <v>1248008.43</v>
      </c>
      <c r="I5376" s="323">
        <v>1533784</v>
      </c>
      <c r="J5376" s="54"/>
      <c r="K5376" s="42"/>
      <c r="L5376" s="42" t="s">
        <v>4489</v>
      </c>
      <c r="M5376" s="42" t="s">
        <v>3447</v>
      </c>
      <c r="N5376" s="42" t="s">
        <v>2427</v>
      </c>
      <c r="O5376" s="137" t="s">
        <v>3448</v>
      </c>
      <c r="P5376" s="42" t="s">
        <v>64</v>
      </c>
      <c r="Q5376" s="42" t="s">
        <v>65</v>
      </c>
      <c r="R5376" s="42">
        <v>1</v>
      </c>
      <c r="S5376" s="137" t="s">
        <v>2419</v>
      </c>
      <c r="T5376" s="62">
        <v>701989700</v>
      </c>
      <c r="U5376" s="62">
        <v>681313581.63</v>
      </c>
      <c r="Z5376" s="54" t="s">
        <v>280</v>
      </c>
      <c r="AA5376" s="132">
        <v>1.8052911061753901E-5</v>
      </c>
      <c r="AJ5376" s="42"/>
      <c r="AM5376" s="42"/>
      <c r="AN5376" s="42"/>
      <c r="AO5376" s="42"/>
      <c r="AP5376" s="42"/>
      <c r="AY5376" s="42"/>
      <c r="AZ5376" s="42"/>
      <c r="BA5376" s="42"/>
      <c r="BB5376" s="42"/>
      <c r="BN5376" s="54" t="s">
        <v>4578</v>
      </c>
      <c r="BO5376" s="58" t="str">
        <f t="shared" si="83"/>
        <v>境内资产</v>
      </c>
      <c r="BP5376" s="58" t="str">
        <f>IF(M5376="",VLOOKUP(D5376,Sheet4!$A$1:$B$92,2,0),VLOOKUP(Q5376,Sheet4!$A$1:$B$92,2,0))</f>
        <v>保险资产管理产品</v>
      </c>
    </row>
    <row r="5377" spans="1:68" s="58" customFormat="1" ht="12.75" customHeight="1">
      <c r="A5377" s="64" t="s">
        <v>3076</v>
      </c>
      <c r="B5377" s="54" t="s">
        <v>2211</v>
      </c>
      <c r="C5377" s="252" t="s">
        <v>5552</v>
      </c>
      <c r="D5377" s="252" t="s">
        <v>672</v>
      </c>
      <c r="E5377" s="54" t="s">
        <v>2210</v>
      </c>
      <c r="F5377" s="54" t="s">
        <v>2211</v>
      </c>
      <c r="G5377" s="129">
        <v>10600</v>
      </c>
      <c r="H5377" s="323">
        <v>397357</v>
      </c>
      <c r="I5377" s="323">
        <v>328600</v>
      </c>
      <c r="J5377" s="54"/>
      <c r="K5377" s="42"/>
      <c r="L5377" s="42" t="s">
        <v>4489</v>
      </c>
      <c r="M5377" s="42" t="s">
        <v>3447</v>
      </c>
      <c r="N5377" s="42" t="s">
        <v>2427</v>
      </c>
      <c r="O5377" s="137" t="s">
        <v>3448</v>
      </c>
      <c r="P5377" s="42" t="s">
        <v>64</v>
      </c>
      <c r="Q5377" s="42" t="s">
        <v>65</v>
      </c>
      <c r="R5377" s="42">
        <v>1</v>
      </c>
      <c r="S5377" s="137" t="s">
        <v>2419</v>
      </c>
      <c r="T5377" s="62">
        <v>701989700</v>
      </c>
      <c r="U5377" s="62">
        <v>681313581.63</v>
      </c>
      <c r="Z5377" s="54" t="s">
        <v>280</v>
      </c>
      <c r="AA5377" s="132">
        <v>9.9393159309588208E-6</v>
      </c>
      <c r="AJ5377" s="42"/>
      <c r="AM5377" s="42"/>
      <c r="AN5377" s="42"/>
      <c r="AO5377" s="42"/>
      <c r="AP5377" s="42"/>
      <c r="AY5377" s="42"/>
      <c r="AZ5377" s="42"/>
      <c r="BA5377" s="42"/>
      <c r="BB5377" s="42"/>
      <c r="BN5377" s="54" t="s">
        <v>4578</v>
      </c>
      <c r="BO5377" s="58" t="str">
        <f t="shared" si="83"/>
        <v>境内资产</v>
      </c>
      <c r="BP5377" s="58" t="str">
        <f>IF(M5377="",VLOOKUP(D5377,Sheet4!$A$1:$B$92,2,0),VLOOKUP(Q5377,Sheet4!$A$1:$B$92,2,0))</f>
        <v>保险资产管理产品</v>
      </c>
    </row>
    <row r="5378" spans="1:68" s="58" customFormat="1" ht="12.75" customHeight="1">
      <c r="A5378" s="64" t="s">
        <v>1967</v>
      </c>
      <c r="B5378" s="54" t="s">
        <v>1968</v>
      </c>
      <c r="C5378" s="252" t="s">
        <v>5552</v>
      </c>
      <c r="D5378" s="252" t="s">
        <v>672</v>
      </c>
      <c r="E5378" s="54" t="s">
        <v>3077</v>
      </c>
      <c r="F5378" s="54" t="s">
        <v>1968</v>
      </c>
      <c r="G5378" s="129">
        <v>66500</v>
      </c>
      <c r="H5378" s="323">
        <v>730769</v>
      </c>
      <c r="I5378" s="323">
        <v>718200</v>
      </c>
      <c r="J5378" s="54"/>
      <c r="K5378" s="42"/>
      <c r="L5378" s="42" t="s">
        <v>4489</v>
      </c>
      <c r="M5378" s="42" t="s">
        <v>3447</v>
      </c>
      <c r="N5378" s="42" t="s">
        <v>2427</v>
      </c>
      <c r="O5378" s="137" t="s">
        <v>3448</v>
      </c>
      <c r="P5378" s="42" t="s">
        <v>64</v>
      </c>
      <c r="Q5378" s="42" t="s">
        <v>65</v>
      </c>
      <c r="R5378" s="42">
        <v>1</v>
      </c>
      <c r="S5378" s="137" t="s">
        <v>2419</v>
      </c>
      <c r="T5378" s="62">
        <v>701989700</v>
      </c>
      <c r="U5378" s="62">
        <v>681313581.63</v>
      </c>
      <c r="Z5378" s="54" t="s">
        <v>280</v>
      </c>
      <c r="AA5378" s="132">
        <v>5.3480068406393198E-6</v>
      </c>
      <c r="AJ5378" s="42"/>
      <c r="AM5378" s="42"/>
      <c r="AN5378" s="42"/>
      <c r="AO5378" s="42"/>
      <c r="AP5378" s="42"/>
      <c r="AY5378" s="42"/>
      <c r="AZ5378" s="42"/>
      <c r="BA5378" s="42"/>
      <c r="BB5378" s="42"/>
      <c r="BN5378" s="54" t="s">
        <v>4578</v>
      </c>
      <c r="BO5378" s="58" t="str">
        <f t="shared" si="83"/>
        <v>境内资产</v>
      </c>
      <c r="BP5378" s="58" t="str">
        <f>IF(M5378="",VLOOKUP(D5378,Sheet4!$A$1:$B$92,2,0),VLOOKUP(Q5378,Sheet4!$A$1:$B$92,2,0))</f>
        <v>保险资产管理产品</v>
      </c>
    </row>
    <row r="5379" spans="1:68" s="58" customFormat="1" ht="12.75" customHeight="1">
      <c r="A5379" s="64" t="s">
        <v>3078</v>
      </c>
      <c r="B5379" s="54" t="s">
        <v>3079</v>
      </c>
      <c r="C5379" s="252" t="s">
        <v>5552</v>
      </c>
      <c r="D5379" s="252" t="s">
        <v>672</v>
      </c>
      <c r="E5379" s="54" t="s">
        <v>3080</v>
      </c>
      <c r="F5379" s="54" t="s">
        <v>3079</v>
      </c>
      <c r="G5379" s="129">
        <v>34200</v>
      </c>
      <c r="H5379" s="323">
        <v>291106</v>
      </c>
      <c r="I5379" s="323">
        <v>240426</v>
      </c>
      <c r="J5379" s="54"/>
      <c r="K5379" s="42"/>
      <c r="L5379" s="42" t="s">
        <v>4489</v>
      </c>
      <c r="M5379" s="42" t="s">
        <v>3447</v>
      </c>
      <c r="N5379" s="42" t="s">
        <v>2427</v>
      </c>
      <c r="O5379" s="137" t="s">
        <v>3448</v>
      </c>
      <c r="P5379" s="42" t="s">
        <v>64</v>
      </c>
      <c r="Q5379" s="42" t="s">
        <v>65</v>
      </c>
      <c r="R5379" s="42">
        <v>1</v>
      </c>
      <c r="S5379" s="137" t="s">
        <v>2419</v>
      </c>
      <c r="T5379" s="62">
        <v>701989700</v>
      </c>
      <c r="U5379" s="62">
        <v>681313581.63</v>
      </c>
      <c r="Z5379" s="54" t="s">
        <v>68</v>
      </c>
      <c r="AA5379" s="132">
        <v>1.4808409043345E-5</v>
      </c>
      <c r="AJ5379" s="42"/>
      <c r="AM5379" s="42"/>
      <c r="AN5379" s="42"/>
      <c r="AO5379" s="42"/>
      <c r="AP5379" s="42"/>
      <c r="AY5379" s="42"/>
      <c r="AZ5379" s="42"/>
      <c r="BA5379" s="42"/>
      <c r="BB5379" s="42"/>
      <c r="BN5379" s="54" t="s">
        <v>4578</v>
      </c>
      <c r="BO5379" s="58" t="str">
        <f t="shared" ref="BO5379:BO5442" si="84">IF(LEFT(D5379,2)="境外","境外资产","境内资产")</f>
        <v>境内资产</v>
      </c>
      <c r="BP5379" s="58" t="str">
        <f>IF(M5379="",VLOOKUP(D5379,Sheet4!$A$1:$B$92,2,0),VLOOKUP(Q5379,Sheet4!$A$1:$B$92,2,0))</f>
        <v>保险资产管理产品</v>
      </c>
    </row>
    <row r="5380" spans="1:68" s="58" customFormat="1" ht="12.75" customHeight="1">
      <c r="A5380" s="64" t="s">
        <v>3081</v>
      </c>
      <c r="B5380" s="54" t="s">
        <v>3082</v>
      </c>
      <c r="C5380" s="252" t="s">
        <v>5552</v>
      </c>
      <c r="D5380" s="252" t="s">
        <v>672</v>
      </c>
      <c r="E5380" s="54" t="s">
        <v>3083</v>
      </c>
      <c r="F5380" s="54" t="s">
        <v>3082</v>
      </c>
      <c r="G5380" s="129">
        <v>33700</v>
      </c>
      <c r="H5380" s="323">
        <v>228556.07</v>
      </c>
      <c r="I5380" s="323">
        <v>247021</v>
      </c>
      <c r="J5380" s="54"/>
      <c r="K5380" s="42"/>
      <c r="L5380" s="42" t="s">
        <v>4489</v>
      </c>
      <c r="M5380" s="42" t="s">
        <v>3447</v>
      </c>
      <c r="N5380" s="42" t="s">
        <v>2427</v>
      </c>
      <c r="O5380" s="137" t="s">
        <v>3448</v>
      </c>
      <c r="P5380" s="42" t="s">
        <v>64</v>
      </c>
      <c r="Q5380" s="42" t="s">
        <v>65</v>
      </c>
      <c r="R5380" s="42">
        <v>1</v>
      </c>
      <c r="S5380" s="137" t="s">
        <v>2419</v>
      </c>
      <c r="T5380" s="62">
        <v>701989700</v>
      </c>
      <c r="U5380" s="62">
        <v>681313581.63</v>
      </c>
      <c r="Z5380" s="54" t="s">
        <v>68</v>
      </c>
      <c r="AA5380" s="132">
        <v>2.2108453835631001E-5</v>
      </c>
      <c r="AJ5380" s="42"/>
      <c r="AM5380" s="42"/>
      <c r="AN5380" s="42"/>
      <c r="AO5380" s="42"/>
      <c r="AP5380" s="42"/>
      <c r="AY5380" s="42"/>
      <c r="AZ5380" s="42"/>
      <c r="BA5380" s="42"/>
      <c r="BB5380" s="42"/>
      <c r="BN5380" s="54" t="s">
        <v>4578</v>
      </c>
      <c r="BO5380" s="58" t="str">
        <f t="shared" si="84"/>
        <v>境内资产</v>
      </c>
      <c r="BP5380" s="58" t="str">
        <f>IF(M5380="",VLOOKUP(D5380,Sheet4!$A$1:$B$92,2,0),VLOOKUP(Q5380,Sheet4!$A$1:$B$92,2,0))</f>
        <v>保险资产管理产品</v>
      </c>
    </row>
    <row r="5381" spans="1:68" s="58" customFormat="1" ht="12.75" customHeight="1">
      <c r="A5381" s="64" t="s">
        <v>2105</v>
      </c>
      <c r="B5381" s="54" t="s">
        <v>2212</v>
      </c>
      <c r="C5381" s="252" t="s">
        <v>5552</v>
      </c>
      <c r="D5381" s="252" t="s">
        <v>672</v>
      </c>
      <c r="E5381" s="54" t="s">
        <v>3084</v>
      </c>
      <c r="F5381" s="54" t="s">
        <v>2212</v>
      </c>
      <c r="G5381" s="129">
        <v>103900</v>
      </c>
      <c r="H5381" s="323">
        <v>773766.84</v>
      </c>
      <c r="I5381" s="323">
        <v>744963</v>
      </c>
      <c r="J5381" s="54"/>
      <c r="K5381" s="42"/>
      <c r="L5381" s="42" t="s">
        <v>4489</v>
      </c>
      <c r="M5381" s="42" t="s">
        <v>3447</v>
      </c>
      <c r="N5381" s="42" t="s">
        <v>2427</v>
      </c>
      <c r="O5381" s="137" t="s">
        <v>3448</v>
      </c>
      <c r="P5381" s="42" t="s">
        <v>64</v>
      </c>
      <c r="Q5381" s="42" t="s">
        <v>65</v>
      </c>
      <c r="R5381" s="42">
        <v>1</v>
      </c>
      <c r="S5381" s="137" t="s">
        <v>2419</v>
      </c>
      <c r="T5381" s="62">
        <v>701989700</v>
      </c>
      <c r="U5381" s="62">
        <v>681313581.63</v>
      </c>
      <c r="Z5381" s="54" t="s">
        <v>280</v>
      </c>
      <c r="AA5381" s="132">
        <v>9.3462474832687906E-6</v>
      </c>
      <c r="AJ5381" s="42"/>
      <c r="AM5381" s="42"/>
      <c r="AN5381" s="42"/>
      <c r="AO5381" s="42"/>
      <c r="AP5381" s="42"/>
      <c r="AY5381" s="42"/>
      <c r="AZ5381" s="42"/>
      <c r="BA5381" s="42"/>
      <c r="BB5381" s="42"/>
      <c r="BN5381" s="54" t="s">
        <v>4578</v>
      </c>
      <c r="BO5381" s="58" t="str">
        <f t="shared" si="84"/>
        <v>境内资产</v>
      </c>
      <c r="BP5381" s="58" t="str">
        <f>IF(M5381="",VLOOKUP(D5381,Sheet4!$A$1:$B$92,2,0),VLOOKUP(Q5381,Sheet4!$A$1:$B$92,2,0))</f>
        <v>保险资产管理产品</v>
      </c>
    </row>
    <row r="5382" spans="1:68" s="58" customFormat="1" ht="12.75" customHeight="1">
      <c r="A5382" s="64" t="s">
        <v>3085</v>
      </c>
      <c r="B5382" s="54" t="s">
        <v>3086</v>
      </c>
      <c r="C5382" s="252" t="s">
        <v>5552</v>
      </c>
      <c r="D5382" s="252" t="s">
        <v>672</v>
      </c>
      <c r="E5382" s="54" t="s">
        <v>3087</v>
      </c>
      <c r="F5382" s="54" t="s">
        <v>3086</v>
      </c>
      <c r="G5382" s="129">
        <v>127500</v>
      </c>
      <c r="H5382" s="323">
        <v>491954</v>
      </c>
      <c r="I5382" s="323">
        <v>447525</v>
      </c>
      <c r="J5382" s="54"/>
      <c r="K5382" s="42"/>
      <c r="L5382" s="42" t="s">
        <v>4489</v>
      </c>
      <c r="M5382" s="42" t="s">
        <v>3447</v>
      </c>
      <c r="N5382" s="42" t="s">
        <v>2427</v>
      </c>
      <c r="O5382" s="137" t="s">
        <v>3448</v>
      </c>
      <c r="P5382" s="42" t="s">
        <v>64</v>
      </c>
      <c r="Q5382" s="42" t="s">
        <v>65</v>
      </c>
      <c r="R5382" s="42">
        <v>1</v>
      </c>
      <c r="S5382" s="137" t="s">
        <v>2419</v>
      </c>
      <c r="T5382" s="62">
        <v>701989700</v>
      </c>
      <c r="U5382" s="62">
        <v>681313581.63</v>
      </c>
      <c r="Z5382" s="54" t="s">
        <v>280</v>
      </c>
      <c r="AA5382" s="132">
        <v>2.4859842712151699E-5</v>
      </c>
      <c r="AJ5382" s="42"/>
      <c r="AM5382" s="42"/>
      <c r="AN5382" s="42"/>
      <c r="AO5382" s="42"/>
      <c r="AP5382" s="42"/>
      <c r="AY5382" s="42"/>
      <c r="AZ5382" s="42"/>
      <c r="BA5382" s="42"/>
      <c r="BB5382" s="42"/>
      <c r="BN5382" s="54" t="s">
        <v>4578</v>
      </c>
      <c r="BO5382" s="58" t="str">
        <f t="shared" si="84"/>
        <v>境内资产</v>
      </c>
      <c r="BP5382" s="58" t="str">
        <f>IF(M5382="",VLOOKUP(D5382,Sheet4!$A$1:$B$92,2,0),VLOOKUP(Q5382,Sheet4!$A$1:$B$92,2,0))</f>
        <v>保险资产管理产品</v>
      </c>
    </row>
    <row r="5383" spans="1:68" s="58" customFormat="1" ht="12.75" customHeight="1">
      <c r="A5383" s="64" t="s">
        <v>3088</v>
      </c>
      <c r="B5383" s="54" t="s">
        <v>3089</v>
      </c>
      <c r="C5383" s="252" t="s">
        <v>5552</v>
      </c>
      <c r="D5383" s="252" t="s">
        <v>672</v>
      </c>
      <c r="E5383" s="54" t="s">
        <v>3090</v>
      </c>
      <c r="F5383" s="54" t="s">
        <v>3089</v>
      </c>
      <c r="G5383" s="129">
        <v>29100</v>
      </c>
      <c r="H5383" s="323">
        <v>167704</v>
      </c>
      <c r="I5383" s="323">
        <v>152775</v>
      </c>
      <c r="J5383" s="54"/>
      <c r="K5383" s="42"/>
      <c r="L5383" s="42" t="s">
        <v>4489</v>
      </c>
      <c r="M5383" s="42" t="s">
        <v>3447</v>
      </c>
      <c r="N5383" s="42" t="s">
        <v>2427</v>
      </c>
      <c r="O5383" s="137" t="s">
        <v>3448</v>
      </c>
      <c r="P5383" s="42" t="s">
        <v>64</v>
      </c>
      <c r="Q5383" s="42" t="s">
        <v>65</v>
      </c>
      <c r="R5383" s="42">
        <v>1</v>
      </c>
      <c r="S5383" s="137" t="s">
        <v>2419</v>
      </c>
      <c r="T5383" s="62">
        <v>701989700</v>
      </c>
      <c r="U5383" s="62">
        <v>681313581.63</v>
      </c>
      <c r="Z5383" s="54" t="s">
        <v>68</v>
      </c>
      <c r="AA5383" s="132">
        <v>4.93029320991866E-6</v>
      </c>
      <c r="AJ5383" s="42"/>
      <c r="AM5383" s="42"/>
      <c r="AN5383" s="42"/>
      <c r="AO5383" s="42"/>
      <c r="AP5383" s="42"/>
      <c r="AY5383" s="42"/>
      <c r="AZ5383" s="42"/>
      <c r="BA5383" s="42"/>
      <c r="BB5383" s="42"/>
      <c r="BN5383" s="54" t="s">
        <v>4578</v>
      </c>
      <c r="BO5383" s="58" t="str">
        <f t="shared" si="84"/>
        <v>境内资产</v>
      </c>
      <c r="BP5383" s="58" t="str">
        <f>IF(M5383="",VLOOKUP(D5383,Sheet4!$A$1:$B$92,2,0),VLOOKUP(Q5383,Sheet4!$A$1:$B$92,2,0))</f>
        <v>保险资产管理产品</v>
      </c>
    </row>
    <row r="5384" spans="1:68" s="58" customFormat="1" ht="12.75" customHeight="1">
      <c r="A5384" s="64" t="s">
        <v>2128</v>
      </c>
      <c r="B5384" s="54" t="s">
        <v>3091</v>
      </c>
      <c r="C5384" s="252" t="s">
        <v>5552</v>
      </c>
      <c r="D5384" s="252" t="s">
        <v>672</v>
      </c>
      <c r="E5384" s="54" t="s">
        <v>3092</v>
      </c>
      <c r="F5384" s="54" t="s">
        <v>3091</v>
      </c>
      <c r="G5384" s="129">
        <v>13300</v>
      </c>
      <c r="H5384" s="323">
        <v>393426.56</v>
      </c>
      <c r="I5384" s="323">
        <v>326116</v>
      </c>
      <c r="J5384" s="54"/>
      <c r="K5384" s="42"/>
      <c r="L5384" s="42" t="s">
        <v>4489</v>
      </c>
      <c r="M5384" s="42" t="s">
        <v>3447</v>
      </c>
      <c r="N5384" s="42" t="s">
        <v>2427</v>
      </c>
      <c r="O5384" s="137" t="s">
        <v>3448</v>
      </c>
      <c r="P5384" s="42" t="s">
        <v>64</v>
      </c>
      <c r="Q5384" s="42" t="s">
        <v>65</v>
      </c>
      <c r="R5384" s="42">
        <v>1</v>
      </c>
      <c r="S5384" s="137" t="s">
        <v>2419</v>
      </c>
      <c r="T5384" s="62">
        <v>701989700</v>
      </c>
      <c r="U5384" s="62">
        <v>681313581.63</v>
      </c>
      <c r="Z5384" s="54" t="s">
        <v>280</v>
      </c>
      <c r="AA5384" s="132">
        <v>2.525702129772E-6</v>
      </c>
      <c r="AJ5384" s="42"/>
      <c r="AM5384" s="42"/>
      <c r="AN5384" s="42"/>
      <c r="AO5384" s="42"/>
      <c r="AP5384" s="42"/>
      <c r="AY5384" s="42"/>
      <c r="AZ5384" s="42"/>
      <c r="BA5384" s="42"/>
      <c r="BB5384" s="42"/>
      <c r="BN5384" s="54" t="s">
        <v>4578</v>
      </c>
      <c r="BO5384" s="58" t="str">
        <f t="shared" si="84"/>
        <v>境内资产</v>
      </c>
      <c r="BP5384" s="58" t="str">
        <f>IF(M5384="",VLOOKUP(D5384,Sheet4!$A$1:$B$92,2,0),VLOOKUP(Q5384,Sheet4!$A$1:$B$92,2,0))</f>
        <v>保险资产管理产品</v>
      </c>
    </row>
    <row r="5385" spans="1:68" s="58" customFormat="1" ht="12.75" customHeight="1">
      <c r="A5385" s="64" t="s">
        <v>3452</v>
      </c>
      <c r="B5385" s="54" t="s">
        <v>3453</v>
      </c>
      <c r="C5385" s="252" t="s">
        <v>5552</v>
      </c>
      <c r="D5385" s="252" t="s">
        <v>672</v>
      </c>
      <c r="E5385" s="54" t="s">
        <v>3454</v>
      </c>
      <c r="F5385" s="54" t="s">
        <v>3453</v>
      </c>
      <c r="G5385" s="54">
        <v>200</v>
      </c>
      <c r="H5385" s="323">
        <v>13316.18</v>
      </c>
      <c r="I5385" s="323">
        <v>8366</v>
      </c>
      <c r="J5385" s="54"/>
      <c r="K5385" s="42"/>
      <c r="L5385" s="42" t="s">
        <v>4489</v>
      </c>
      <c r="M5385" s="42" t="s">
        <v>3447</v>
      </c>
      <c r="N5385" s="42" t="s">
        <v>2427</v>
      </c>
      <c r="O5385" s="137" t="s">
        <v>3448</v>
      </c>
      <c r="P5385" s="42" t="s">
        <v>64</v>
      </c>
      <c r="Q5385" s="42" t="s">
        <v>65</v>
      </c>
      <c r="R5385" s="42">
        <v>1</v>
      </c>
      <c r="S5385" s="137" t="s">
        <v>2419</v>
      </c>
      <c r="T5385" s="62">
        <v>701989700</v>
      </c>
      <c r="U5385" s="62">
        <v>681313581.63</v>
      </c>
      <c r="Z5385" s="54" t="s">
        <v>68</v>
      </c>
      <c r="AA5385" s="132">
        <v>3.8174901875935401E-5</v>
      </c>
      <c r="AJ5385" s="42"/>
      <c r="AM5385" s="42"/>
      <c r="AN5385" s="42"/>
      <c r="AO5385" s="42"/>
      <c r="AP5385" s="42"/>
      <c r="AY5385" s="42"/>
      <c r="AZ5385" s="42"/>
      <c r="BA5385" s="42"/>
      <c r="BB5385" s="42"/>
      <c r="BN5385" s="54" t="s">
        <v>4578</v>
      </c>
      <c r="BO5385" s="58" t="str">
        <f t="shared" si="84"/>
        <v>境内资产</v>
      </c>
      <c r="BP5385" s="58" t="str">
        <f>IF(M5385="",VLOOKUP(D5385,Sheet4!$A$1:$B$92,2,0),VLOOKUP(Q5385,Sheet4!$A$1:$B$92,2,0))</f>
        <v>保险资产管理产品</v>
      </c>
    </row>
    <row r="5386" spans="1:68" s="58" customFormat="1" ht="12.75" customHeight="1">
      <c r="A5386" s="64" t="s">
        <v>3093</v>
      </c>
      <c r="B5386" s="54" t="s">
        <v>3094</v>
      </c>
      <c r="C5386" s="252" t="s">
        <v>5552</v>
      </c>
      <c r="D5386" s="252" t="s">
        <v>672</v>
      </c>
      <c r="E5386" s="54" t="s">
        <v>3095</v>
      </c>
      <c r="F5386" s="54" t="s">
        <v>3094</v>
      </c>
      <c r="G5386" s="129">
        <v>18500</v>
      </c>
      <c r="H5386" s="323">
        <v>416407.51</v>
      </c>
      <c r="I5386" s="323">
        <v>411255</v>
      </c>
      <c r="J5386" s="54"/>
      <c r="K5386" s="42"/>
      <c r="L5386" s="42" t="s">
        <v>4489</v>
      </c>
      <c r="M5386" s="42" t="s">
        <v>3447</v>
      </c>
      <c r="N5386" s="42" t="s">
        <v>2427</v>
      </c>
      <c r="O5386" s="137" t="s">
        <v>3448</v>
      </c>
      <c r="P5386" s="42" t="s">
        <v>64</v>
      </c>
      <c r="Q5386" s="42" t="s">
        <v>65</v>
      </c>
      <c r="R5386" s="42">
        <v>1</v>
      </c>
      <c r="S5386" s="137" t="s">
        <v>2419</v>
      </c>
      <c r="T5386" s="62">
        <v>701989700</v>
      </c>
      <c r="U5386" s="62">
        <v>681313581.63</v>
      </c>
      <c r="Z5386" s="54" t="s">
        <v>68</v>
      </c>
      <c r="AA5386" s="132">
        <v>1.04444164273749E-5</v>
      </c>
      <c r="AJ5386" s="42"/>
      <c r="AM5386" s="42"/>
      <c r="AN5386" s="42"/>
      <c r="AO5386" s="42"/>
      <c r="AP5386" s="42"/>
      <c r="AY5386" s="42"/>
      <c r="AZ5386" s="42"/>
      <c r="BA5386" s="42"/>
      <c r="BB5386" s="42"/>
      <c r="BN5386" s="54" t="s">
        <v>4578</v>
      </c>
      <c r="BO5386" s="58" t="str">
        <f t="shared" si="84"/>
        <v>境内资产</v>
      </c>
      <c r="BP5386" s="58" t="str">
        <f>IF(M5386="",VLOOKUP(D5386,Sheet4!$A$1:$B$92,2,0),VLOOKUP(Q5386,Sheet4!$A$1:$B$92,2,0))</f>
        <v>保险资产管理产品</v>
      </c>
    </row>
    <row r="5387" spans="1:68" s="58" customFormat="1" ht="12.75" customHeight="1">
      <c r="A5387" s="64" t="s">
        <v>3096</v>
      </c>
      <c r="B5387" s="54" t="s">
        <v>3097</v>
      </c>
      <c r="C5387" s="252" t="s">
        <v>5552</v>
      </c>
      <c r="D5387" s="252" t="s">
        <v>672</v>
      </c>
      <c r="E5387" s="54" t="s">
        <v>3098</v>
      </c>
      <c r="F5387" s="54" t="s">
        <v>3097</v>
      </c>
      <c r="G5387" s="129">
        <v>7800</v>
      </c>
      <c r="H5387" s="323">
        <v>252737</v>
      </c>
      <c r="I5387" s="323">
        <v>194922</v>
      </c>
      <c r="J5387" s="54"/>
      <c r="K5387" s="42"/>
      <c r="L5387" s="42" t="s">
        <v>4489</v>
      </c>
      <c r="M5387" s="42" t="s">
        <v>3447</v>
      </c>
      <c r="N5387" s="42" t="s">
        <v>2427</v>
      </c>
      <c r="O5387" s="137" t="s">
        <v>3448</v>
      </c>
      <c r="P5387" s="42" t="s">
        <v>64</v>
      </c>
      <c r="Q5387" s="42" t="s">
        <v>65</v>
      </c>
      <c r="R5387" s="42">
        <v>1</v>
      </c>
      <c r="S5387" s="137" t="s">
        <v>2419</v>
      </c>
      <c r="T5387" s="62">
        <v>701989700</v>
      </c>
      <c r="U5387" s="62">
        <v>681313581.63</v>
      </c>
      <c r="Z5387" s="54" t="s">
        <v>68</v>
      </c>
      <c r="AA5387" s="132">
        <v>5.5122491732609902E-6</v>
      </c>
      <c r="AJ5387" s="42"/>
      <c r="AM5387" s="42"/>
      <c r="AN5387" s="42"/>
      <c r="AO5387" s="42"/>
      <c r="AP5387" s="42"/>
      <c r="AY5387" s="42"/>
      <c r="AZ5387" s="42"/>
      <c r="BA5387" s="42"/>
      <c r="BB5387" s="42"/>
      <c r="BN5387" s="54" t="s">
        <v>4578</v>
      </c>
      <c r="BO5387" s="58" t="str">
        <f t="shared" si="84"/>
        <v>境内资产</v>
      </c>
      <c r="BP5387" s="58" t="str">
        <f>IF(M5387="",VLOOKUP(D5387,Sheet4!$A$1:$B$92,2,0),VLOOKUP(Q5387,Sheet4!$A$1:$B$92,2,0))</f>
        <v>保险资产管理产品</v>
      </c>
    </row>
    <row r="5388" spans="1:68" s="58" customFormat="1" ht="12.75" customHeight="1">
      <c r="A5388" s="64" t="s">
        <v>3099</v>
      </c>
      <c r="B5388" s="54" t="s">
        <v>3100</v>
      </c>
      <c r="C5388" s="252" t="s">
        <v>5552</v>
      </c>
      <c r="D5388" s="252" t="s">
        <v>672</v>
      </c>
      <c r="E5388" s="54" t="s">
        <v>3101</v>
      </c>
      <c r="F5388" s="54" t="s">
        <v>3100</v>
      </c>
      <c r="G5388" s="129">
        <v>6300</v>
      </c>
      <c r="H5388" s="323">
        <v>256396.73</v>
      </c>
      <c r="I5388" s="323">
        <v>176589</v>
      </c>
      <c r="J5388" s="54"/>
      <c r="K5388" s="42"/>
      <c r="L5388" s="42" t="s">
        <v>4489</v>
      </c>
      <c r="M5388" s="42" t="s">
        <v>3447</v>
      </c>
      <c r="N5388" s="42" t="s">
        <v>2427</v>
      </c>
      <c r="O5388" s="137" t="s">
        <v>3448</v>
      </c>
      <c r="P5388" s="42" t="s">
        <v>64</v>
      </c>
      <c r="Q5388" s="42" t="s">
        <v>65</v>
      </c>
      <c r="R5388" s="42">
        <v>1</v>
      </c>
      <c r="S5388" s="137" t="s">
        <v>2419</v>
      </c>
      <c r="T5388" s="62">
        <v>701989700</v>
      </c>
      <c r="U5388" s="62">
        <v>681313581.63</v>
      </c>
      <c r="Z5388" s="54" t="s">
        <v>68</v>
      </c>
      <c r="AA5388" s="132">
        <v>5.5916061083284697E-6</v>
      </c>
      <c r="AJ5388" s="42"/>
      <c r="AM5388" s="42"/>
      <c r="AN5388" s="42"/>
      <c r="AO5388" s="42"/>
      <c r="AP5388" s="42"/>
      <c r="AY5388" s="42"/>
      <c r="AZ5388" s="42"/>
      <c r="BA5388" s="42"/>
      <c r="BB5388" s="42"/>
      <c r="BN5388" s="54" t="s">
        <v>4578</v>
      </c>
      <c r="BO5388" s="58" t="str">
        <f t="shared" si="84"/>
        <v>境内资产</v>
      </c>
      <c r="BP5388" s="58" t="str">
        <f>IF(M5388="",VLOOKUP(D5388,Sheet4!$A$1:$B$92,2,0),VLOOKUP(Q5388,Sheet4!$A$1:$B$92,2,0))</f>
        <v>保险资产管理产品</v>
      </c>
    </row>
    <row r="5389" spans="1:68" s="58" customFormat="1" ht="12.75" customHeight="1">
      <c r="A5389" s="64" t="s">
        <v>3102</v>
      </c>
      <c r="B5389" s="54" t="s">
        <v>3103</v>
      </c>
      <c r="C5389" s="252" t="s">
        <v>5552</v>
      </c>
      <c r="D5389" s="252" t="s">
        <v>672</v>
      </c>
      <c r="E5389" s="54" t="s">
        <v>3104</v>
      </c>
      <c r="F5389" s="54" t="s">
        <v>3103</v>
      </c>
      <c r="G5389" s="129">
        <v>13400</v>
      </c>
      <c r="H5389" s="323">
        <v>205530</v>
      </c>
      <c r="I5389" s="323">
        <v>165088</v>
      </c>
      <c r="J5389" s="54"/>
      <c r="K5389" s="42"/>
      <c r="L5389" s="42" t="s">
        <v>4489</v>
      </c>
      <c r="M5389" s="42" t="s">
        <v>3447</v>
      </c>
      <c r="N5389" s="42" t="s">
        <v>2427</v>
      </c>
      <c r="O5389" s="137" t="s">
        <v>3448</v>
      </c>
      <c r="P5389" s="42" t="s">
        <v>64</v>
      </c>
      <c r="Q5389" s="42" t="s">
        <v>65</v>
      </c>
      <c r="R5389" s="42">
        <v>1</v>
      </c>
      <c r="S5389" s="137" t="s">
        <v>2419</v>
      </c>
      <c r="T5389" s="62">
        <v>701989700</v>
      </c>
      <c r="U5389" s="62">
        <v>681313581.63</v>
      </c>
      <c r="Z5389" s="54" t="s">
        <v>68</v>
      </c>
      <c r="AA5389" s="132">
        <v>4.5714465250722601E-5</v>
      </c>
      <c r="AJ5389" s="42"/>
      <c r="AM5389" s="42"/>
      <c r="AN5389" s="42"/>
      <c r="AO5389" s="42"/>
      <c r="AP5389" s="42"/>
      <c r="AY5389" s="42"/>
      <c r="AZ5389" s="42"/>
      <c r="BA5389" s="42"/>
      <c r="BB5389" s="42"/>
      <c r="BN5389" s="54" t="s">
        <v>4578</v>
      </c>
      <c r="BO5389" s="58" t="str">
        <f t="shared" si="84"/>
        <v>境内资产</v>
      </c>
      <c r="BP5389" s="58" t="str">
        <f>IF(M5389="",VLOOKUP(D5389,Sheet4!$A$1:$B$92,2,0),VLOOKUP(Q5389,Sheet4!$A$1:$B$92,2,0))</f>
        <v>保险资产管理产品</v>
      </c>
    </row>
    <row r="5390" spans="1:68" s="58" customFormat="1" ht="12.75" customHeight="1">
      <c r="A5390" s="64" t="s">
        <v>3105</v>
      </c>
      <c r="B5390" s="54" t="s">
        <v>3106</v>
      </c>
      <c r="C5390" s="252" t="s">
        <v>5552</v>
      </c>
      <c r="D5390" s="252" t="s">
        <v>672</v>
      </c>
      <c r="E5390" s="54" t="s">
        <v>3107</v>
      </c>
      <c r="F5390" s="54" t="s">
        <v>3106</v>
      </c>
      <c r="G5390" s="129">
        <v>3300</v>
      </c>
      <c r="H5390" s="323">
        <v>337321.89</v>
      </c>
      <c r="I5390" s="323">
        <v>302346</v>
      </c>
      <c r="J5390" s="54"/>
      <c r="K5390" s="42"/>
      <c r="L5390" s="42" t="s">
        <v>4489</v>
      </c>
      <c r="M5390" s="42" t="s">
        <v>3447</v>
      </c>
      <c r="N5390" s="42" t="s">
        <v>2427</v>
      </c>
      <c r="O5390" s="137" t="s">
        <v>3448</v>
      </c>
      <c r="P5390" s="42" t="s">
        <v>64</v>
      </c>
      <c r="Q5390" s="42" t="s">
        <v>65</v>
      </c>
      <c r="R5390" s="42">
        <v>1</v>
      </c>
      <c r="S5390" s="137" t="s">
        <v>2419</v>
      </c>
      <c r="T5390" s="62">
        <v>701989700</v>
      </c>
      <c r="U5390" s="62">
        <v>681313581.63</v>
      </c>
      <c r="Z5390" s="54" t="s">
        <v>68</v>
      </c>
      <c r="AA5390" s="132">
        <v>9.0898592277011997E-6</v>
      </c>
      <c r="AJ5390" s="42"/>
      <c r="AM5390" s="42"/>
      <c r="AN5390" s="42"/>
      <c r="AO5390" s="42"/>
      <c r="AP5390" s="42"/>
      <c r="AY5390" s="42"/>
      <c r="AZ5390" s="42"/>
      <c r="BA5390" s="42"/>
      <c r="BB5390" s="42"/>
      <c r="BN5390" s="54" t="s">
        <v>4578</v>
      </c>
      <c r="BO5390" s="58" t="str">
        <f t="shared" si="84"/>
        <v>境内资产</v>
      </c>
      <c r="BP5390" s="58" t="str">
        <f>IF(M5390="",VLOOKUP(D5390,Sheet4!$A$1:$B$92,2,0),VLOOKUP(Q5390,Sheet4!$A$1:$B$92,2,0))</f>
        <v>保险资产管理产品</v>
      </c>
    </row>
    <row r="5391" spans="1:68" s="58" customFormat="1" ht="12.75" customHeight="1">
      <c r="A5391" s="64" t="s">
        <v>1975</v>
      </c>
      <c r="B5391" s="54" t="s">
        <v>1976</v>
      </c>
      <c r="C5391" s="252" t="s">
        <v>5552</v>
      </c>
      <c r="D5391" s="252" t="s">
        <v>672</v>
      </c>
      <c r="E5391" s="54" t="s">
        <v>3108</v>
      </c>
      <c r="F5391" s="54" t="s">
        <v>1976</v>
      </c>
      <c r="G5391" s="54">
        <v>342</v>
      </c>
      <c r="H5391" s="323">
        <v>4969.26</v>
      </c>
      <c r="I5391" s="323">
        <v>4969.26</v>
      </c>
      <c r="J5391" s="54"/>
      <c r="K5391" s="42"/>
      <c r="L5391" s="42" t="s">
        <v>4489</v>
      </c>
      <c r="M5391" s="42" t="s">
        <v>3447</v>
      </c>
      <c r="N5391" s="42" t="s">
        <v>2427</v>
      </c>
      <c r="O5391" s="137" t="s">
        <v>3448</v>
      </c>
      <c r="P5391" s="42" t="s">
        <v>64</v>
      </c>
      <c r="Q5391" s="42" t="s">
        <v>65</v>
      </c>
      <c r="R5391" s="42">
        <v>1</v>
      </c>
      <c r="S5391" s="137" t="s">
        <v>2419</v>
      </c>
      <c r="T5391" s="62">
        <v>701989700</v>
      </c>
      <c r="U5391" s="62">
        <v>681313581.63</v>
      </c>
      <c r="Z5391" s="54" t="s">
        <v>68</v>
      </c>
      <c r="AA5391" s="132">
        <v>7.6745065857300901E-7</v>
      </c>
      <c r="AJ5391" s="42"/>
      <c r="AM5391" s="42"/>
      <c r="AN5391" s="42"/>
      <c r="AO5391" s="42"/>
      <c r="AP5391" s="42"/>
      <c r="AY5391" s="42"/>
      <c r="AZ5391" s="42"/>
      <c r="BA5391" s="42"/>
      <c r="BB5391" s="42"/>
      <c r="BN5391" s="54" t="s">
        <v>4578</v>
      </c>
      <c r="BO5391" s="58" t="str">
        <f t="shared" si="84"/>
        <v>境内资产</v>
      </c>
      <c r="BP5391" s="58" t="str">
        <f>IF(M5391="",VLOOKUP(D5391,Sheet4!$A$1:$B$92,2,0),VLOOKUP(Q5391,Sheet4!$A$1:$B$92,2,0))</f>
        <v>保险资产管理产品</v>
      </c>
    </row>
    <row r="5392" spans="1:68" s="58" customFormat="1" ht="12.75" customHeight="1">
      <c r="A5392" s="64" t="s">
        <v>3109</v>
      </c>
      <c r="B5392" s="54" t="s">
        <v>3110</v>
      </c>
      <c r="C5392" s="252" t="s">
        <v>5552</v>
      </c>
      <c r="D5392" s="252" t="s">
        <v>672</v>
      </c>
      <c r="E5392" s="54" t="s">
        <v>3111</v>
      </c>
      <c r="F5392" s="54" t="s">
        <v>3110</v>
      </c>
      <c r="G5392" s="129">
        <v>3800</v>
      </c>
      <c r="H5392" s="323">
        <v>691911.72</v>
      </c>
      <c r="I5392" s="323">
        <v>541196</v>
      </c>
      <c r="J5392" s="54"/>
      <c r="K5392" s="42"/>
      <c r="L5392" s="42" t="s">
        <v>4489</v>
      </c>
      <c r="M5392" s="42" t="s">
        <v>3447</v>
      </c>
      <c r="N5392" s="42" t="s">
        <v>2427</v>
      </c>
      <c r="O5392" s="137" t="s">
        <v>3448</v>
      </c>
      <c r="P5392" s="42" t="s">
        <v>64</v>
      </c>
      <c r="Q5392" s="42" t="s">
        <v>65</v>
      </c>
      <c r="R5392" s="42">
        <v>1</v>
      </c>
      <c r="S5392" s="137" t="s">
        <v>2419</v>
      </c>
      <c r="T5392" s="62">
        <v>701989700</v>
      </c>
      <c r="U5392" s="62">
        <v>681313581.63</v>
      </c>
      <c r="Z5392" s="54" t="s">
        <v>68</v>
      </c>
      <c r="AA5392" s="132">
        <v>3.2614978672950802E-5</v>
      </c>
      <c r="AJ5392" s="42"/>
      <c r="AM5392" s="42"/>
      <c r="AN5392" s="42"/>
      <c r="AO5392" s="42"/>
      <c r="AP5392" s="42"/>
      <c r="AY5392" s="42"/>
      <c r="AZ5392" s="42"/>
      <c r="BA5392" s="42"/>
      <c r="BB5392" s="42"/>
      <c r="BN5392" s="54" t="s">
        <v>4578</v>
      </c>
      <c r="BO5392" s="58" t="str">
        <f t="shared" si="84"/>
        <v>境内资产</v>
      </c>
      <c r="BP5392" s="58" t="str">
        <f>IF(M5392="",VLOOKUP(D5392,Sheet4!$A$1:$B$92,2,0),VLOOKUP(Q5392,Sheet4!$A$1:$B$92,2,0))</f>
        <v>保险资产管理产品</v>
      </c>
    </row>
    <row r="5393" spans="1:68" s="58" customFormat="1" ht="12.75" customHeight="1">
      <c r="A5393" s="64" t="s">
        <v>2214</v>
      </c>
      <c r="B5393" s="54" t="s">
        <v>2215</v>
      </c>
      <c r="C5393" s="252" t="s">
        <v>5552</v>
      </c>
      <c r="D5393" s="252" t="s">
        <v>672</v>
      </c>
      <c r="E5393" s="54" t="s">
        <v>3112</v>
      </c>
      <c r="F5393" s="54" t="s">
        <v>2215</v>
      </c>
      <c r="G5393" s="129">
        <v>7620</v>
      </c>
      <c r="H5393" s="323">
        <v>876908.4</v>
      </c>
      <c r="I5393" s="323">
        <v>786993.6</v>
      </c>
      <c r="J5393" s="54"/>
      <c r="K5393" s="42"/>
      <c r="L5393" s="42" t="s">
        <v>4489</v>
      </c>
      <c r="M5393" s="42" t="s">
        <v>3447</v>
      </c>
      <c r="N5393" s="42" t="s">
        <v>2427</v>
      </c>
      <c r="O5393" s="137" t="s">
        <v>3448</v>
      </c>
      <c r="P5393" s="42" t="s">
        <v>64</v>
      </c>
      <c r="Q5393" s="42" t="s">
        <v>65</v>
      </c>
      <c r="R5393" s="42">
        <v>1</v>
      </c>
      <c r="S5393" s="137" t="s">
        <v>2419</v>
      </c>
      <c r="T5393" s="62">
        <v>701989700</v>
      </c>
      <c r="U5393" s="62">
        <v>681313581.63</v>
      </c>
      <c r="Z5393" s="54" t="s">
        <v>280</v>
      </c>
      <c r="AA5393" s="132">
        <v>1.7857592567578399E-5</v>
      </c>
      <c r="AJ5393" s="42"/>
      <c r="AM5393" s="42"/>
      <c r="AN5393" s="42"/>
      <c r="AO5393" s="42"/>
      <c r="AP5393" s="42"/>
      <c r="AY5393" s="42"/>
      <c r="AZ5393" s="42"/>
      <c r="BA5393" s="42"/>
      <c r="BB5393" s="42"/>
      <c r="BN5393" s="54" t="s">
        <v>4578</v>
      </c>
      <c r="BO5393" s="58" t="str">
        <f t="shared" si="84"/>
        <v>境内资产</v>
      </c>
      <c r="BP5393" s="58" t="str">
        <f>IF(M5393="",VLOOKUP(D5393,Sheet4!$A$1:$B$92,2,0),VLOOKUP(Q5393,Sheet4!$A$1:$B$92,2,0))</f>
        <v>保险资产管理产品</v>
      </c>
    </row>
    <row r="5394" spans="1:68" s="58" customFormat="1" ht="12.75" customHeight="1">
      <c r="A5394" s="64" t="s">
        <v>3113</v>
      </c>
      <c r="B5394" s="54" t="s">
        <v>3114</v>
      </c>
      <c r="C5394" s="252" t="s">
        <v>5552</v>
      </c>
      <c r="D5394" s="252" t="s">
        <v>672</v>
      </c>
      <c r="E5394" s="54" t="s">
        <v>3115</v>
      </c>
      <c r="F5394" s="54" t="s">
        <v>3114</v>
      </c>
      <c r="G5394" s="129">
        <v>6300</v>
      </c>
      <c r="H5394" s="323">
        <v>248711</v>
      </c>
      <c r="I5394" s="323">
        <v>206892</v>
      </c>
      <c r="J5394" s="54"/>
      <c r="K5394" s="42"/>
      <c r="L5394" s="42" t="s">
        <v>4489</v>
      </c>
      <c r="M5394" s="42" t="s">
        <v>3447</v>
      </c>
      <c r="N5394" s="42" t="s">
        <v>2427</v>
      </c>
      <c r="O5394" s="137" t="s">
        <v>3448</v>
      </c>
      <c r="P5394" s="42" t="s">
        <v>64</v>
      </c>
      <c r="Q5394" s="42" t="s">
        <v>65</v>
      </c>
      <c r="R5394" s="42">
        <v>1</v>
      </c>
      <c r="S5394" s="137" t="s">
        <v>2419</v>
      </c>
      <c r="T5394" s="62">
        <v>701989700</v>
      </c>
      <c r="U5394" s="62">
        <v>681313581.63</v>
      </c>
      <c r="Z5394" s="54" t="s">
        <v>68</v>
      </c>
      <c r="AA5394" s="132">
        <v>1.16926508115039E-5</v>
      </c>
      <c r="AJ5394" s="42"/>
      <c r="AM5394" s="42"/>
      <c r="AN5394" s="42"/>
      <c r="AO5394" s="42"/>
      <c r="AP5394" s="42"/>
      <c r="AY5394" s="42"/>
      <c r="AZ5394" s="42"/>
      <c r="BA5394" s="42"/>
      <c r="BB5394" s="42"/>
      <c r="BN5394" s="54" t="s">
        <v>4578</v>
      </c>
      <c r="BO5394" s="58" t="str">
        <f t="shared" si="84"/>
        <v>境内资产</v>
      </c>
      <c r="BP5394" s="58" t="str">
        <f>IF(M5394="",VLOOKUP(D5394,Sheet4!$A$1:$B$92,2,0),VLOOKUP(Q5394,Sheet4!$A$1:$B$92,2,0))</f>
        <v>保险资产管理产品</v>
      </c>
    </row>
    <row r="5395" spans="1:68" s="58" customFormat="1" ht="12.75" customHeight="1">
      <c r="A5395" s="64" t="s">
        <v>3116</v>
      </c>
      <c r="B5395" s="54" t="s">
        <v>3117</v>
      </c>
      <c r="C5395" s="252" t="s">
        <v>5552</v>
      </c>
      <c r="D5395" s="252" t="s">
        <v>672</v>
      </c>
      <c r="E5395" s="54" t="s">
        <v>3118</v>
      </c>
      <c r="F5395" s="54" t="s">
        <v>3117</v>
      </c>
      <c r="G5395" s="129">
        <v>7100</v>
      </c>
      <c r="H5395" s="323">
        <v>139471</v>
      </c>
      <c r="I5395" s="323">
        <v>106855</v>
      </c>
      <c r="J5395" s="54"/>
      <c r="K5395" s="42"/>
      <c r="L5395" s="42" t="s">
        <v>4489</v>
      </c>
      <c r="M5395" s="42" t="s">
        <v>3447</v>
      </c>
      <c r="N5395" s="42" t="s">
        <v>2427</v>
      </c>
      <c r="O5395" s="137" t="s">
        <v>3448</v>
      </c>
      <c r="P5395" s="42" t="s">
        <v>64</v>
      </c>
      <c r="Q5395" s="42" t="s">
        <v>65</v>
      </c>
      <c r="R5395" s="42">
        <v>1</v>
      </c>
      <c r="S5395" s="137" t="s">
        <v>2419</v>
      </c>
      <c r="T5395" s="62">
        <v>701989700</v>
      </c>
      <c r="U5395" s="62">
        <v>681313581.63</v>
      </c>
      <c r="Z5395" s="54" t="s">
        <v>68</v>
      </c>
      <c r="AA5395" s="132">
        <v>3.39240506329114E-5</v>
      </c>
      <c r="AJ5395" s="42"/>
      <c r="AM5395" s="42"/>
      <c r="AN5395" s="42"/>
      <c r="AO5395" s="42"/>
      <c r="AP5395" s="42"/>
      <c r="AY5395" s="42"/>
      <c r="AZ5395" s="42"/>
      <c r="BA5395" s="42"/>
      <c r="BB5395" s="42"/>
      <c r="BN5395" s="54" t="s">
        <v>4578</v>
      </c>
      <c r="BO5395" s="58" t="str">
        <f t="shared" si="84"/>
        <v>境内资产</v>
      </c>
      <c r="BP5395" s="58" t="str">
        <f>IF(M5395="",VLOOKUP(D5395,Sheet4!$A$1:$B$92,2,0),VLOOKUP(Q5395,Sheet4!$A$1:$B$92,2,0))</f>
        <v>保险资产管理产品</v>
      </c>
    </row>
    <row r="5396" spans="1:68" s="58" customFormat="1" ht="12.75" customHeight="1">
      <c r="A5396" s="64" t="s">
        <v>3119</v>
      </c>
      <c r="B5396" s="54" t="s">
        <v>3120</v>
      </c>
      <c r="C5396" s="252" t="s">
        <v>5552</v>
      </c>
      <c r="D5396" s="252" t="s">
        <v>672</v>
      </c>
      <c r="E5396" s="54" t="s">
        <v>3121</v>
      </c>
      <c r="F5396" s="54" t="s">
        <v>3120</v>
      </c>
      <c r="G5396" s="129">
        <v>1300</v>
      </c>
      <c r="H5396" s="323">
        <v>414180.03</v>
      </c>
      <c r="I5396" s="323">
        <v>440648</v>
      </c>
      <c r="J5396" s="54"/>
      <c r="K5396" s="42"/>
      <c r="L5396" s="42" t="s">
        <v>4489</v>
      </c>
      <c r="M5396" s="42" t="s">
        <v>3447</v>
      </c>
      <c r="N5396" s="42" t="s">
        <v>2427</v>
      </c>
      <c r="O5396" s="137" t="s">
        <v>3448</v>
      </c>
      <c r="P5396" s="42" t="s">
        <v>64</v>
      </c>
      <c r="Q5396" s="42" t="s">
        <v>65</v>
      </c>
      <c r="R5396" s="42">
        <v>1</v>
      </c>
      <c r="S5396" s="137" t="s">
        <v>2419</v>
      </c>
      <c r="T5396" s="62">
        <v>701989700</v>
      </c>
      <c r="U5396" s="62">
        <v>681313581.63</v>
      </c>
      <c r="Z5396" s="54" t="s">
        <v>68</v>
      </c>
      <c r="AA5396" s="132">
        <v>8.6475088602375794E-6</v>
      </c>
      <c r="AJ5396" s="42"/>
      <c r="AM5396" s="42"/>
      <c r="AN5396" s="42"/>
      <c r="AO5396" s="42"/>
      <c r="AP5396" s="42"/>
      <c r="AY5396" s="42"/>
      <c r="AZ5396" s="42"/>
      <c r="BA5396" s="42"/>
      <c r="BB5396" s="42"/>
      <c r="BN5396" s="54" t="s">
        <v>4578</v>
      </c>
      <c r="BO5396" s="58" t="str">
        <f t="shared" si="84"/>
        <v>境内资产</v>
      </c>
      <c r="BP5396" s="58" t="str">
        <f>IF(M5396="",VLOOKUP(D5396,Sheet4!$A$1:$B$92,2,0),VLOOKUP(Q5396,Sheet4!$A$1:$B$92,2,0))</f>
        <v>保险资产管理产品</v>
      </c>
    </row>
    <row r="5397" spans="1:68" s="58" customFormat="1" ht="12.75" customHeight="1">
      <c r="A5397" s="64" t="s">
        <v>3122</v>
      </c>
      <c r="B5397" s="54" t="s">
        <v>3123</v>
      </c>
      <c r="C5397" s="252" t="s">
        <v>5552</v>
      </c>
      <c r="D5397" s="252" t="s">
        <v>672</v>
      </c>
      <c r="E5397" s="54" t="s">
        <v>3124</v>
      </c>
      <c r="F5397" s="54" t="s">
        <v>3123</v>
      </c>
      <c r="G5397" s="129">
        <v>20400</v>
      </c>
      <c r="H5397" s="323">
        <v>175121</v>
      </c>
      <c r="I5397" s="323">
        <v>208692</v>
      </c>
      <c r="J5397" s="54"/>
      <c r="K5397" s="42"/>
      <c r="L5397" s="42" t="s">
        <v>4489</v>
      </c>
      <c r="M5397" s="42" t="s">
        <v>3447</v>
      </c>
      <c r="N5397" s="42" t="s">
        <v>2427</v>
      </c>
      <c r="O5397" s="137" t="s">
        <v>3448</v>
      </c>
      <c r="P5397" s="42" t="s">
        <v>64</v>
      </c>
      <c r="Q5397" s="42" t="s">
        <v>65</v>
      </c>
      <c r="R5397" s="42">
        <v>1</v>
      </c>
      <c r="S5397" s="137" t="s">
        <v>2419</v>
      </c>
      <c r="T5397" s="62">
        <v>701989700</v>
      </c>
      <c r="U5397" s="62">
        <v>681313581.63</v>
      </c>
      <c r="Z5397" s="54" t="s">
        <v>68</v>
      </c>
      <c r="AA5397" s="132" t="e">
        <v>#DIV/0!</v>
      </c>
      <c r="AJ5397" s="42"/>
      <c r="AM5397" s="42"/>
      <c r="AN5397" s="42"/>
      <c r="AO5397" s="42"/>
      <c r="AP5397" s="42"/>
      <c r="AY5397" s="42"/>
      <c r="AZ5397" s="42"/>
      <c r="BA5397" s="42"/>
      <c r="BB5397" s="42"/>
      <c r="BN5397" s="54" t="s">
        <v>4578</v>
      </c>
      <c r="BO5397" s="58" t="str">
        <f t="shared" si="84"/>
        <v>境内资产</v>
      </c>
      <c r="BP5397" s="58" t="str">
        <f>IF(M5397="",VLOOKUP(D5397,Sheet4!$A$1:$B$92,2,0),VLOOKUP(Q5397,Sheet4!$A$1:$B$92,2,0))</f>
        <v>保险资产管理产品</v>
      </c>
    </row>
    <row r="5398" spans="1:68" s="58" customFormat="1" ht="12.75" customHeight="1">
      <c r="A5398" s="64" t="s">
        <v>3125</v>
      </c>
      <c r="B5398" s="54" t="s">
        <v>3126</v>
      </c>
      <c r="C5398" s="252" t="s">
        <v>5552</v>
      </c>
      <c r="D5398" s="252" t="s">
        <v>672</v>
      </c>
      <c r="E5398" s="54" t="s">
        <v>3127</v>
      </c>
      <c r="F5398" s="54" t="s">
        <v>3126</v>
      </c>
      <c r="G5398" s="129">
        <v>41400</v>
      </c>
      <c r="H5398" s="323">
        <v>285044.36</v>
      </c>
      <c r="I5398" s="323">
        <v>214038</v>
      </c>
      <c r="J5398" s="54"/>
      <c r="K5398" s="42"/>
      <c r="L5398" s="42" t="s">
        <v>4489</v>
      </c>
      <c r="M5398" s="42" t="s">
        <v>3447</v>
      </c>
      <c r="N5398" s="42" t="s">
        <v>2427</v>
      </c>
      <c r="O5398" s="137" t="s">
        <v>3448</v>
      </c>
      <c r="P5398" s="42" t="s">
        <v>64</v>
      </c>
      <c r="Q5398" s="42" t="s">
        <v>65</v>
      </c>
      <c r="R5398" s="42">
        <v>1</v>
      </c>
      <c r="S5398" s="137" t="s">
        <v>2419</v>
      </c>
      <c r="T5398" s="62">
        <v>701989700</v>
      </c>
      <c r="U5398" s="62">
        <v>681313581.63</v>
      </c>
      <c r="Z5398" s="54" t="s">
        <v>68</v>
      </c>
      <c r="AA5398" s="132">
        <v>2.61400450990071E-5</v>
      </c>
      <c r="AJ5398" s="42"/>
      <c r="AM5398" s="42"/>
      <c r="AN5398" s="42"/>
      <c r="AO5398" s="42"/>
      <c r="AP5398" s="42"/>
      <c r="AY5398" s="42"/>
      <c r="AZ5398" s="42"/>
      <c r="BA5398" s="42"/>
      <c r="BB5398" s="42"/>
      <c r="BN5398" s="54" t="s">
        <v>4578</v>
      </c>
      <c r="BO5398" s="58" t="str">
        <f t="shared" si="84"/>
        <v>境内资产</v>
      </c>
      <c r="BP5398" s="58" t="str">
        <f>IF(M5398="",VLOOKUP(D5398,Sheet4!$A$1:$B$92,2,0),VLOOKUP(Q5398,Sheet4!$A$1:$B$92,2,0))</f>
        <v>保险资产管理产品</v>
      </c>
    </row>
    <row r="5399" spans="1:68" s="58" customFormat="1" ht="12.75" customHeight="1">
      <c r="A5399" s="64" t="s">
        <v>3128</v>
      </c>
      <c r="B5399" s="54" t="s">
        <v>3129</v>
      </c>
      <c r="C5399" s="252" t="s">
        <v>5552</v>
      </c>
      <c r="D5399" s="252" t="s">
        <v>672</v>
      </c>
      <c r="E5399" s="54" t="s">
        <v>3130</v>
      </c>
      <c r="F5399" s="54" t="s">
        <v>3129</v>
      </c>
      <c r="G5399" s="129">
        <v>11100</v>
      </c>
      <c r="H5399" s="323">
        <v>228623</v>
      </c>
      <c r="I5399" s="323">
        <v>202908</v>
      </c>
      <c r="J5399" s="54"/>
      <c r="K5399" s="42"/>
      <c r="L5399" s="42" t="s">
        <v>4489</v>
      </c>
      <c r="M5399" s="42" t="s">
        <v>3447</v>
      </c>
      <c r="N5399" s="42" t="s">
        <v>2427</v>
      </c>
      <c r="O5399" s="137" t="s">
        <v>3448</v>
      </c>
      <c r="P5399" s="42" t="s">
        <v>64</v>
      </c>
      <c r="Q5399" s="42" t="s">
        <v>65</v>
      </c>
      <c r="R5399" s="42">
        <v>1</v>
      </c>
      <c r="S5399" s="137" t="s">
        <v>2419</v>
      </c>
      <c r="T5399" s="62">
        <v>701989700</v>
      </c>
      <c r="U5399" s="62">
        <v>681313581.63</v>
      </c>
      <c r="Z5399" s="54" t="s">
        <v>68</v>
      </c>
      <c r="AA5399" s="132">
        <v>2.5779683269722001E-6</v>
      </c>
      <c r="AJ5399" s="42"/>
      <c r="AM5399" s="42"/>
      <c r="AN5399" s="42"/>
      <c r="AO5399" s="42"/>
      <c r="AP5399" s="42"/>
      <c r="AY5399" s="42"/>
      <c r="AZ5399" s="42"/>
      <c r="BA5399" s="42"/>
      <c r="BB5399" s="42"/>
      <c r="BN5399" s="54" t="s">
        <v>4578</v>
      </c>
      <c r="BO5399" s="58" t="str">
        <f t="shared" si="84"/>
        <v>境内资产</v>
      </c>
      <c r="BP5399" s="58" t="str">
        <f>IF(M5399="",VLOOKUP(D5399,Sheet4!$A$1:$B$92,2,0),VLOOKUP(Q5399,Sheet4!$A$1:$B$92,2,0))</f>
        <v>保险资产管理产品</v>
      </c>
    </row>
    <row r="5400" spans="1:68" s="58" customFormat="1" ht="12.75" customHeight="1">
      <c r="A5400" s="64" t="s">
        <v>3131</v>
      </c>
      <c r="B5400" s="54" t="s">
        <v>3132</v>
      </c>
      <c r="C5400" s="252" t="s">
        <v>5552</v>
      </c>
      <c r="D5400" s="252" t="s">
        <v>672</v>
      </c>
      <c r="E5400" s="54" t="s">
        <v>3133</v>
      </c>
      <c r="F5400" s="54" t="s">
        <v>3132</v>
      </c>
      <c r="G5400" s="129">
        <v>4115</v>
      </c>
      <c r="H5400" s="323">
        <v>702833</v>
      </c>
      <c r="I5400" s="323">
        <v>661692</v>
      </c>
      <c r="J5400" s="54"/>
      <c r="K5400" s="42"/>
      <c r="L5400" s="42" t="s">
        <v>4489</v>
      </c>
      <c r="M5400" s="42" t="s">
        <v>3447</v>
      </c>
      <c r="N5400" s="42" t="s">
        <v>2427</v>
      </c>
      <c r="O5400" s="137" t="s">
        <v>3448</v>
      </c>
      <c r="P5400" s="42" t="s">
        <v>64</v>
      </c>
      <c r="Q5400" s="42" t="s">
        <v>65</v>
      </c>
      <c r="R5400" s="42">
        <v>1</v>
      </c>
      <c r="S5400" s="137" t="s">
        <v>2419</v>
      </c>
      <c r="T5400" s="62">
        <v>701989700</v>
      </c>
      <c r="U5400" s="62">
        <v>681313581.63</v>
      </c>
      <c r="Z5400" s="54" t="s">
        <v>280</v>
      </c>
      <c r="AA5400" s="132">
        <v>1.5294361842752101E-5</v>
      </c>
      <c r="AJ5400" s="42"/>
      <c r="AM5400" s="42"/>
      <c r="AN5400" s="42"/>
      <c r="AO5400" s="42"/>
      <c r="AP5400" s="42"/>
      <c r="AY5400" s="42"/>
      <c r="AZ5400" s="42"/>
      <c r="BA5400" s="42"/>
      <c r="BB5400" s="42"/>
      <c r="BN5400" s="54" t="s">
        <v>4578</v>
      </c>
      <c r="BO5400" s="58" t="str">
        <f t="shared" si="84"/>
        <v>境内资产</v>
      </c>
      <c r="BP5400" s="58" t="str">
        <f>IF(M5400="",VLOOKUP(D5400,Sheet4!$A$1:$B$92,2,0),VLOOKUP(Q5400,Sheet4!$A$1:$B$92,2,0))</f>
        <v>保险资产管理产品</v>
      </c>
    </row>
    <row r="5401" spans="1:68" s="58" customFormat="1" ht="12.75" customHeight="1">
      <c r="A5401" s="64" t="s">
        <v>3134</v>
      </c>
      <c r="B5401" s="54" t="s">
        <v>3135</v>
      </c>
      <c r="C5401" s="252" t="s">
        <v>5552</v>
      </c>
      <c r="D5401" s="252" t="s">
        <v>672</v>
      </c>
      <c r="E5401" s="54" t="s">
        <v>3136</v>
      </c>
      <c r="F5401" s="54" t="s">
        <v>3135</v>
      </c>
      <c r="G5401" s="54">
        <v>700</v>
      </c>
      <c r="H5401" s="323">
        <v>244153.41</v>
      </c>
      <c r="I5401" s="323">
        <v>222530</v>
      </c>
      <c r="J5401" s="54"/>
      <c r="K5401" s="42"/>
      <c r="L5401" s="42" t="s">
        <v>4489</v>
      </c>
      <c r="M5401" s="42" t="s">
        <v>3447</v>
      </c>
      <c r="N5401" s="42" t="s">
        <v>2427</v>
      </c>
      <c r="O5401" s="137" t="s">
        <v>3448</v>
      </c>
      <c r="P5401" s="42" t="s">
        <v>64</v>
      </c>
      <c r="Q5401" s="42" t="s">
        <v>65</v>
      </c>
      <c r="R5401" s="42">
        <v>1</v>
      </c>
      <c r="S5401" s="137" t="s">
        <v>2419</v>
      </c>
      <c r="T5401" s="62">
        <v>701989700</v>
      </c>
      <c r="U5401" s="62">
        <v>681313581.63</v>
      </c>
      <c r="Z5401" s="54" t="s">
        <v>68</v>
      </c>
      <c r="AA5401" s="132">
        <v>3.9041091837911002E-5</v>
      </c>
      <c r="AJ5401" s="42"/>
      <c r="AM5401" s="42"/>
      <c r="AN5401" s="42"/>
      <c r="AO5401" s="42"/>
      <c r="AP5401" s="42"/>
      <c r="AY5401" s="42"/>
      <c r="AZ5401" s="42"/>
      <c r="BA5401" s="42"/>
      <c r="BB5401" s="42"/>
      <c r="BN5401" s="54" t="s">
        <v>4578</v>
      </c>
      <c r="BO5401" s="58" t="str">
        <f t="shared" si="84"/>
        <v>境内资产</v>
      </c>
      <c r="BP5401" s="58" t="str">
        <f>IF(M5401="",VLOOKUP(D5401,Sheet4!$A$1:$B$92,2,0),VLOOKUP(Q5401,Sheet4!$A$1:$B$92,2,0))</f>
        <v>保险资产管理产品</v>
      </c>
    </row>
    <row r="5402" spans="1:68" s="58" customFormat="1" ht="12.75" customHeight="1">
      <c r="A5402" s="64" t="s">
        <v>3137</v>
      </c>
      <c r="B5402" s="54" t="s">
        <v>3138</v>
      </c>
      <c r="C5402" s="252" t="s">
        <v>5552</v>
      </c>
      <c r="D5402" s="252" t="s">
        <v>672</v>
      </c>
      <c r="E5402" s="54" t="s">
        <v>3139</v>
      </c>
      <c r="F5402" s="54" t="s">
        <v>3138</v>
      </c>
      <c r="G5402" s="129">
        <v>18200</v>
      </c>
      <c r="H5402" s="323">
        <v>217157</v>
      </c>
      <c r="I5402" s="323">
        <v>197834</v>
      </c>
      <c r="J5402" s="54"/>
      <c r="K5402" s="42"/>
      <c r="L5402" s="42" t="s">
        <v>4489</v>
      </c>
      <c r="M5402" s="42" t="s">
        <v>3447</v>
      </c>
      <c r="N5402" s="42" t="s">
        <v>2427</v>
      </c>
      <c r="O5402" s="137" t="s">
        <v>3448</v>
      </c>
      <c r="P5402" s="42" t="s">
        <v>64</v>
      </c>
      <c r="Q5402" s="42" t="s">
        <v>65</v>
      </c>
      <c r="R5402" s="42">
        <v>1</v>
      </c>
      <c r="S5402" s="137" t="s">
        <v>2419</v>
      </c>
      <c r="T5402" s="62">
        <v>701989700</v>
      </c>
      <c r="U5402" s="62">
        <v>681313581.63</v>
      </c>
      <c r="Z5402" s="54" t="s">
        <v>68</v>
      </c>
      <c r="AA5402" s="132">
        <v>7.6198934551328404E-6</v>
      </c>
      <c r="AJ5402" s="42"/>
      <c r="AM5402" s="42"/>
      <c r="AN5402" s="42"/>
      <c r="AO5402" s="42"/>
      <c r="AP5402" s="42"/>
      <c r="AY5402" s="42"/>
      <c r="AZ5402" s="42"/>
      <c r="BA5402" s="42"/>
      <c r="BB5402" s="42"/>
      <c r="BN5402" s="54" t="s">
        <v>4578</v>
      </c>
      <c r="BO5402" s="58" t="str">
        <f t="shared" si="84"/>
        <v>境内资产</v>
      </c>
      <c r="BP5402" s="58" t="str">
        <f>IF(M5402="",VLOOKUP(D5402,Sheet4!$A$1:$B$92,2,0),VLOOKUP(Q5402,Sheet4!$A$1:$B$92,2,0))</f>
        <v>保险资产管理产品</v>
      </c>
    </row>
    <row r="5403" spans="1:68" s="58" customFormat="1" ht="12.75" customHeight="1">
      <c r="A5403" s="64" t="s">
        <v>3140</v>
      </c>
      <c r="B5403" s="54" t="s">
        <v>3141</v>
      </c>
      <c r="C5403" s="252" t="s">
        <v>5552</v>
      </c>
      <c r="D5403" s="252" t="s">
        <v>672</v>
      </c>
      <c r="E5403" s="54" t="s">
        <v>3142</v>
      </c>
      <c r="F5403" s="54" t="s">
        <v>3141</v>
      </c>
      <c r="G5403" s="129">
        <v>7500</v>
      </c>
      <c r="H5403" s="323">
        <v>203808</v>
      </c>
      <c r="I5403" s="323">
        <v>140100</v>
      </c>
      <c r="J5403" s="54"/>
      <c r="K5403" s="42"/>
      <c r="L5403" s="42" t="s">
        <v>4489</v>
      </c>
      <c r="M5403" s="42" t="s">
        <v>3447</v>
      </c>
      <c r="N5403" s="42" t="s">
        <v>2427</v>
      </c>
      <c r="O5403" s="137" t="s">
        <v>3448</v>
      </c>
      <c r="P5403" s="42" t="s">
        <v>64</v>
      </c>
      <c r="Q5403" s="42" t="s">
        <v>65</v>
      </c>
      <c r="R5403" s="42">
        <v>1</v>
      </c>
      <c r="S5403" s="137" t="s">
        <v>2419</v>
      </c>
      <c r="T5403" s="62">
        <v>701989700</v>
      </c>
      <c r="U5403" s="62">
        <v>681313581.63</v>
      </c>
      <c r="Z5403" s="54" t="s">
        <v>68</v>
      </c>
      <c r="AA5403" s="132">
        <v>2.63931936766384E-5</v>
      </c>
      <c r="AJ5403" s="42"/>
      <c r="AM5403" s="42"/>
      <c r="AN5403" s="42"/>
      <c r="AO5403" s="42"/>
      <c r="AP5403" s="42"/>
      <c r="AY5403" s="42"/>
      <c r="AZ5403" s="42"/>
      <c r="BA5403" s="42"/>
      <c r="BB5403" s="42"/>
      <c r="BN5403" s="54" t="s">
        <v>4578</v>
      </c>
      <c r="BO5403" s="58" t="str">
        <f t="shared" si="84"/>
        <v>境内资产</v>
      </c>
      <c r="BP5403" s="58" t="str">
        <f>IF(M5403="",VLOOKUP(D5403,Sheet4!$A$1:$B$92,2,0),VLOOKUP(Q5403,Sheet4!$A$1:$B$92,2,0))</f>
        <v>保险资产管理产品</v>
      </c>
    </row>
    <row r="5404" spans="1:68" s="58" customFormat="1" ht="12.75" customHeight="1">
      <c r="A5404" s="64" t="s">
        <v>3143</v>
      </c>
      <c r="B5404" s="54" t="s">
        <v>3144</v>
      </c>
      <c r="C5404" s="252" t="s">
        <v>5552</v>
      </c>
      <c r="D5404" s="252" t="s">
        <v>672</v>
      </c>
      <c r="E5404" s="54" t="s">
        <v>3145</v>
      </c>
      <c r="F5404" s="54" t="s">
        <v>3144</v>
      </c>
      <c r="G5404" s="129">
        <v>14900</v>
      </c>
      <c r="H5404" s="323">
        <v>457766.96</v>
      </c>
      <c r="I5404" s="323">
        <v>343147</v>
      </c>
      <c r="J5404" s="54"/>
      <c r="K5404" s="42"/>
      <c r="L5404" s="42" t="s">
        <v>4489</v>
      </c>
      <c r="M5404" s="42" t="s">
        <v>3447</v>
      </c>
      <c r="N5404" s="42" t="s">
        <v>2427</v>
      </c>
      <c r="O5404" s="137" t="s">
        <v>3448</v>
      </c>
      <c r="P5404" s="42" t="s">
        <v>64</v>
      </c>
      <c r="Q5404" s="42" t="s">
        <v>65</v>
      </c>
      <c r="R5404" s="42">
        <v>1</v>
      </c>
      <c r="S5404" s="137" t="s">
        <v>2419</v>
      </c>
      <c r="T5404" s="62">
        <v>701989700</v>
      </c>
      <c r="U5404" s="62">
        <v>681313581.63</v>
      </c>
      <c r="Z5404" s="54" t="s">
        <v>68</v>
      </c>
      <c r="AA5404" s="132">
        <v>5.6880849660412202E-5</v>
      </c>
      <c r="AJ5404" s="42"/>
      <c r="AM5404" s="42"/>
      <c r="AN5404" s="42"/>
      <c r="AO5404" s="42"/>
      <c r="AP5404" s="42"/>
      <c r="AY5404" s="42"/>
      <c r="AZ5404" s="42"/>
      <c r="BA5404" s="42"/>
      <c r="BB5404" s="42"/>
      <c r="BN5404" s="54" t="s">
        <v>4578</v>
      </c>
      <c r="BO5404" s="58" t="str">
        <f t="shared" si="84"/>
        <v>境内资产</v>
      </c>
      <c r="BP5404" s="58" t="str">
        <f>IF(M5404="",VLOOKUP(D5404,Sheet4!$A$1:$B$92,2,0),VLOOKUP(Q5404,Sheet4!$A$1:$B$92,2,0))</f>
        <v>保险资产管理产品</v>
      </c>
    </row>
    <row r="5405" spans="1:68" s="58" customFormat="1" ht="12.75" customHeight="1">
      <c r="A5405" s="64" t="s">
        <v>3146</v>
      </c>
      <c r="B5405" s="54" t="s">
        <v>3147</v>
      </c>
      <c r="C5405" s="252" t="s">
        <v>5552</v>
      </c>
      <c r="D5405" s="252" t="s">
        <v>672</v>
      </c>
      <c r="E5405" s="54" t="s">
        <v>3148</v>
      </c>
      <c r="F5405" s="54" t="s">
        <v>3147</v>
      </c>
      <c r="G5405" s="129">
        <v>3400</v>
      </c>
      <c r="H5405" s="323">
        <v>621836</v>
      </c>
      <c r="I5405" s="323">
        <v>665278</v>
      </c>
      <c r="J5405" s="54"/>
      <c r="K5405" s="42"/>
      <c r="L5405" s="42" t="s">
        <v>4489</v>
      </c>
      <c r="M5405" s="42" t="s">
        <v>3447</v>
      </c>
      <c r="N5405" s="42" t="s">
        <v>2427</v>
      </c>
      <c r="O5405" s="137" t="s">
        <v>3448</v>
      </c>
      <c r="P5405" s="42" t="s">
        <v>64</v>
      </c>
      <c r="Q5405" s="42" t="s">
        <v>65</v>
      </c>
      <c r="R5405" s="42">
        <v>1</v>
      </c>
      <c r="S5405" s="137" t="s">
        <v>2419</v>
      </c>
      <c r="T5405" s="62">
        <v>701989700</v>
      </c>
      <c r="U5405" s="62">
        <v>681313581.63</v>
      </c>
      <c r="Z5405" s="54" t="s">
        <v>68</v>
      </c>
      <c r="AA5405" s="132">
        <v>1.81824425201352E-5</v>
      </c>
      <c r="AJ5405" s="42"/>
      <c r="AM5405" s="42"/>
      <c r="AN5405" s="42"/>
      <c r="AO5405" s="42"/>
      <c r="AP5405" s="42"/>
      <c r="AY5405" s="42"/>
      <c r="AZ5405" s="42"/>
      <c r="BA5405" s="42"/>
      <c r="BB5405" s="42"/>
      <c r="BN5405" s="54" t="s">
        <v>4578</v>
      </c>
      <c r="BO5405" s="58" t="str">
        <f t="shared" si="84"/>
        <v>境内资产</v>
      </c>
      <c r="BP5405" s="58" t="str">
        <f>IF(M5405="",VLOOKUP(D5405,Sheet4!$A$1:$B$92,2,0),VLOOKUP(Q5405,Sheet4!$A$1:$B$92,2,0))</f>
        <v>保险资产管理产品</v>
      </c>
    </row>
    <row r="5406" spans="1:68" s="58" customFormat="1" ht="12.75" customHeight="1">
      <c r="A5406" s="64" t="s">
        <v>3149</v>
      </c>
      <c r="B5406" s="54" t="s">
        <v>3150</v>
      </c>
      <c r="C5406" s="252" t="s">
        <v>5552</v>
      </c>
      <c r="D5406" s="252" t="s">
        <v>672</v>
      </c>
      <c r="E5406" s="54" t="s">
        <v>3151</v>
      </c>
      <c r="F5406" s="54" t="s">
        <v>3150</v>
      </c>
      <c r="G5406" s="129">
        <v>37000</v>
      </c>
      <c r="H5406" s="323">
        <v>349932</v>
      </c>
      <c r="I5406" s="323">
        <v>290080</v>
      </c>
      <c r="J5406" s="54"/>
      <c r="K5406" s="42"/>
      <c r="L5406" s="42" t="s">
        <v>4489</v>
      </c>
      <c r="M5406" s="42" t="s">
        <v>3447</v>
      </c>
      <c r="N5406" s="42" t="s">
        <v>2427</v>
      </c>
      <c r="O5406" s="137" t="s">
        <v>3448</v>
      </c>
      <c r="P5406" s="42" t="s">
        <v>64</v>
      </c>
      <c r="Q5406" s="42" t="s">
        <v>65</v>
      </c>
      <c r="R5406" s="42">
        <v>1</v>
      </c>
      <c r="S5406" s="137" t="s">
        <v>2419</v>
      </c>
      <c r="T5406" s="62">
        <v>701989700</v>
      </c>
      <c r="U5406" s="62">
        <v>681313581.63</v>
      </c>
      <c r="Z5406" s="54" t="s">
        <v>68</v>
      </c>
      <c r="AA5406" s="132">
        <v>4.6750313562248897E-6</v>
      </c>
      <c r="AJ5406" s="42"/>
      <c r="AM5406" s="42"/>
      <c r="AN5406" s="42"/>
      <c r="AO5406" s="42"/>
      <c r="AP5406" s="42"/>
      <c r="AY5406" s="42"/>
      <c r="AZ5406" s="42"/>
      <c r="BA5406" s="42"/>
      <c r="BB5406" s="42"/>
      <c r="BN5406" s="54" t="s">
        <v>4578</v>
      </c>
      <c r="BO5406" s="58" t="str">
        <f t="shared" si="84"/>
        <v>境内资产</v>
      </c>
      <c r="BP5406" s="58" t="str">
        <f>IF(M5406="",VLOOKUP(D5406,Sheet4!$A$1:$B$92,2,0),VLOOKUP(Q5406,Sheet4!$A$1:$B$92,2,0))</f>
        <v>保险资产管理产品</v>
      </c>
    </row>
    <row r="5407" spans="1:68" s="58" customFormat="1" ht="12.75" customHeight="1">
      <c r="A5407" s="64" t="s">
        <v>3152</v>
      </c>
      <c r="B5407" s="54" t="s">
        <v>3153</v>
      </c>
      <c r="C5407" s="252" t="s">
        <v>5552</v>
      </c>
      <c r="D5407" s="252" t="s">
        <v>672</v>
      </c>
      <c r="E5407" s="54" t="s">
        <v>3154</v>
      </c>
      <c r="F5407" s="54" t="s">
        <v>3153</v>
      </c>
      <c r="G5407" s="129">
        <v>5300</v>
      </c>
      <c r="H5407" s="323">
        <v>578925.43000000005</v>
      </c>
      <c r="I5407" s="323">
        <v>469050</v>
      </c>
      <c r="J5407" s="54"/>
      <c r="K5407" s="42"/>
      <c r="L5407" s="42" t="s">
        <v>4489</v>
      </c>
      <c r="M5407" s="42" t="s">
        <v>3447</v>
      </c>
      <c r="N5407" s="42" t="s">
        <v>2427</v>
      </c>
      <c r="O5407" s="137" t="s">
        <v>3448</v>
      </c>
      <c r="P5407" s="42" t="s">
        <v>64</v>
      </c>
      <c r="Q5407" s="42" t="s">
        <v>65</v>
      </c>
      <c r="R5407" s="42">
        <v>1</v>
      </c>
      <c r="S5407" s="137" t="s">
        <v>2419</v>
      </c>
      <c r="T5407" s="62">
        <v>701989700</v>
      </c>
      <c r="U5407" s="62">
        <v>681313581.63</v>
      </c>
      <c r="Z5407" s="54" t="s">
        <v>68</v>
      </c>
      <c r="AA5407" s="132">
        <v>9.7403389821640803E-6</v>
      </c>
      <c r="AJ5407" s="42"/>
      <c r="AM5407" s="42"/>
      <c r="AN5407" s="42"/>
      <c r="AO5407" s="42"/>
      <c r="AP5407" s="42"/>
      <c r="AY5407" s="42"/>
      <c r="AZ5407" s="42"/>
      <c r="BA5407" s="42"/>
      <c r="BB5407" s="42"/>
      <c r="BN5407" s="54" t="s">
        <v>4578</v>
      </c>
      <c r="BO5407" s="58" t="str">
        <f t="shared" si="84"/>
        <v>境内资产</v>
      </c>
      <c r="BP5407" s="58" t="str">
        <f>IF(M5407="",VLOOKUP(D5407,Sheet4!$A$1:$B$92,2,0),VLOOKUP(Q5407,Sheet4!$A$1:$B$92,2,0))</f>
        <v>保险资产管理产品</v>
      </c>
    </row>
    <row r="5408" spans="1:68" s="58" customFormat="1" ht="12.75" customHeight="1">
      <c r="A5408" s="64" t="s">
        <v>3155</v>
      </c>
      <c r="B5408" s="54" t="s">
        <v>3156</v>
      </c>
      <c r="C5408" s="252" t="s">
        <v>5552</v>
      </c>
      <c r="D5408" s="252" t="s">
        <v>672</v>
      </c>
      <c r="E5408" s="54" t="s">
        <v>3157</v>
      </c>
      <c r="F5408" s="54" t="s">
        <v>3156</v>
      </c>
      <c r="G5408" s="129">
        <v>5300</v>
      </c>
      <c r="H5408" s="323">
        <v>352084.72</v>
      </c>
      <c r="I5408" s="323">
        <v>211629</v>
      </c>
      <c r="J5408" s="54"/>
      <c r="K5408" s="42"/>
      <c r="L5408" s="42" t="s">
        <v>4489</v>
      </c>
      <c r="M5408" s="42" t="s">
        <v>3447</v>
      </c>
      <c r="N5408" s="42" t="s">
        <v>2427</v>
      </c>
      <c r="O5408" s="137" t="s">
        <v>3448</v>
      </c>
      <c r="P5408" s="42" t="s">
        <v>64</v>
      </c>
      <c r="Q5408" s="42" t="s">
        <v>65</v>
      </c>
      <c r="R5408" s="42">
        <v>1</v>
      </c>
      <c r="S5408" s="137" t="s">
        <v>2419</v>
      </c>
      <c r="T5408" s="62">
        <v>701989700</v>
      </c>
      <c r="U5408" s="62">
        <v>681313581.63</v>
      </c>
      <c r="Z5408" s="54" t="s">
        <v>68</v>
      </c>
      <c r="AA5408" s="132">
        <v>4.6317191697865302E-5</v>
      </c>
      <c r="AJ5408" s="42"/>
      <c r="AM5408" s="42"/>
      <c r="AN5408" s="42"/>
      <c r="AO5408" s="42"/>
      <c r="AP5408" s="42"/>
      <c r="AY5408" s="42"/>
      <c r="AZ5408" s="42"/>
      <c r="BA5408" s="42"/>
      <c r="BB5408" s="42"/>
      <c r="BN5408" s="54" t="s">
        <v>4578</v>
      </c>
      <c r="BO5408" s="58" t="str">
        <f t="shared" si="84"/>
        <v>境内资产</v>
      </c>
      <c r="BP5408" s="58" t="str">
        <f>IF(M5408="",VLOOKUP(D5408,Sheet4!$A$1:$B$92,2,0),VLOOKUP(Q5408,Sheet4!$A$1:$B$92,2,0))</f>
        <v>保险资产管理产品</v>
      </c>
    </row>
    <row r="5409" spans="1:68" s="58" customFormat="1" ht="12.75" customHeight="1">
      <c r="A5409" s="64" t="s">
        <v>3158</v>
      </c>
      <c r="B5409" s="54" t="s">
        <v>3159</v>
      </c>
      <c r="C5409" s="252" t="s">
        <v>5552</v>
      </c>
      <c r="D5409" s="252" t="s">
        <v>672</v>
      </c>
      <c r="E5409" s="54" t="s">
        <v>3160</v>
      </c>
      <c r="F5409" s="54" t="s">
        <v>3159</v>
      </c>
      <c r="G5409" s="129">
        <v>16500</v>
      </c>
      <c r="H5409" s="323">
        <v>204957.55</v>
      </c>
      <c r="I5409" s="323">
        <v>145860</v>
      </c>
      <c r="J5409" s="54"/>
      <c r="K5409" s="42"/>
      <c r="L5409" s="42" t="s">
        <v>4489</v>
      </c>
      <c r="M5409" s="42" t="s">
        <v>3447</v>
      </c>
      <c r="N5409" s="42" t="s">
        <v>2427</v>
      </c>
      <c r="O5409" s="137" t="s">
        <v>3448</v>
      </c>
      <c r="P5409" s="42" t="s">
        <v>64</v>
      </c>
      <c r="Q5409" s="42" t="s">
        <v>65</v>
      </c>
      <c r="R5409" s="42">
        <v>1</v>
      </c>
      <c r="S5409" s="137" t="s">
        <v>2419</v>
      </c>
      <c r="T5409" s="62">
        <v>701989700</v>
      </c>
      <c r="U5409" s="62">
        <v>681313581.63</v>
      </c>
      <c r="Z5409" s="54" t="s">
        <v>68</v>
      </c>
      <c r="AA5409" s="132">
        <v>2.33284395451265E-5</v>
      </c>
      <c r="AJ5409" s="42"/>
      <c r="AM5409" s="42"/>
      <c r="AN5409" s="42"/>
      <c r="AO5409" s="42"/>
      <c r="AP5409" s="42"/>
      <c r="AY5409" s="42"/>
      <c r="AZ5409" s="42"/>
      <c r="BA5409" s="42"/>
      <c r="BB5409" s="42"/>
      <c r="BN5409" s="54" t="s">
        <v>4578</v>
      </c>
      <c r="BO5409" s="58" t="str">
        <f t="shared" si="84"/>
        <v>境内资产</v>
      </c>
      <c r="BP5409" s="58" t="str">
        <f>IF(M5409="",VLOOKUP(D5409,Sheet4!$A$1:$B$92,2,0),VLOOKUP(Q5409,Sheet4!$A$1:$B$92,2,0))</f>
        <v>保险资产管理产品</v>
      </c>
    </row>
    <row r="5410" spans="1:68" s="58" customFormat="1" ht="12.75" customHeight="1">
      <c r="A5410" s="64" t="s">
        <v>2218</v>
      </c>
      <c r="B5410" s="54" t="s">
        <v>1476</v>
      </c>
      <c r="C5410" s="252" t="s">
        <v>5552</v>
      </c>
      <c r="D5410" s="252" t="s">
        <v>672</v>
      </c>
      <c r="E5410" s="54" t="s">
        <v>3161</v>
      </c>
      <c r="F5410" s="54" t="s">
        <v>1476</v>
      </c>
      <c r="G5410" s="129">
        <v>4700</v>
      </c>
      <c r="H5410" s="323">
        <v>402193.58</v>
      </c>
      <c r="I5410" s="323">
        <v>368339</v>
      </c>
      <c r="J5410" s="54"/>
      <c r="K5410" s="42"/>
      <c r="L5410" s="42" t="s">
        <v>4489</v>
      </c>
      <c r="M5410" s="42" t="s">
        <v>3447</v>
      </c>
      <c r="N5410" s="42" t="s">
        <v>2427</v>
      </c>
      <c r="O5410" s="137" t="s">
        <v>3448</v>
      </c>
      <c r="P5410" s="42" t="s">
        <v>64</v>
      </c>
      <c r="Q5410" s="42" t="s">
        <v>65</v>
      </c>
      <c r="R5410" s="42">
        <v>1</v>
      </c>
      <c r="S5410" s="137" t="s">
        <v>2419</v>
      </c>
      <c r="T5410" s="62">
        <v>701989700</v>
      </c>
      <c r="U5410" s="62">
        <v>681313581.63</v>
      </c>
      <c r="Z5410" s="54" t="s">
        <v>280</v>
      </c>
      <c r="AA5410" s="132">
        <v>1.1433034148478E-5</v>
      </c>
      <c r="AJ5410" s="42"/>
      <c r="AM5410" s="42"/>
      <c r="AN5410" s="42"/>
      <c r="AO5410" s="42"/>
      <c r="AP5410" s="42"/>
      <c r="AY5410" s="42"/>
      <c r="AZ5410" s="42"/>
      <c r="BA5410" s="42"/>
      <c r="BB5410" s="42"/>
      <c r="BN5410" s="54" t="s">
        <v>4578</v>
      </c>
      <c r="BO5410" s="58" t="str">
        <f t="shared" si="84"/>
        <v>境内资产</v>
      </c>
      <c r="BP5410" s="58" t="str">
        <f>IF(M5410="",VLOOKUP(D5410,Sheet4!$A$1:$B$92,2,0),VLOOKUP(Q5410,Sheet4!$A$1:$B$92,2,0))</f>
        <v>保险资产管理产品</v>
      </c>
    </row>
    <row r="5411" spans="1:68" s="58" customFormat="1" ht="12.75" customHeight="1">
      <c r="A5411" s="64" t="s">
        <v>3162</v>
      </c>
      <c r="B5411" s="54" t="s">
        <v>3163</v>
      </c>
      <c r="C5411" s="252" t="s">
        <v>5552</v>
      </c>
      <c r="D5411" s="252" t="s">
        <v>672</v>
      </c>
      <c r="E5411" s="54" t="s">
        <v>3164</v>
      </c>
      <c r="F5411" s="54" t="s">
        <v>3163</v>
      </c>
      <c r="G5411" s="129">
        <v>10100</v>
      </c>
      <c r="H5411" s="323">
        <v>709711.27</v>
      </c>
      <c r="I5411" s="323">
        <v>545400</v>
      </c>
      <c r="J5411" s="54"/>
      <c r="K5411" s="42"/>
      <c r="L5411" s="42" t="s">
        <v>4489</v>
      </c>
      <c r="M5411" s="42" t="s">
        <v>3447</v>
      </c>
      <c r="N5411" s="42" t="s">
        <v>2427</v>
      </c>
      <c r="O5411" s="137" t="s">
        <v>3448</v>
      </c>
      <c r="P5411" s="42" t="s">
        <v>64</v>
      </c>
      <c r="Q5411" s="42" t="s">
        <v>65</v>
      </c>
      <c r="R5411" s="42">
        <v>1</v>
      </c>
      <c r="S5411" s="137" t="s">
        <v>2419</v>
      </c>
      <c r="T5411" s="62">
        <v>701989700</v>
      </c>
      <c r="U5411" s="62">
        <v>681313581.63</v>
      </c>
      <c r="Z5411" s="54" t="s">
        <v>68</v>
      </c>
      <c r="AA5411" s="132">
        <v>1.6914584225142301E-5</v>
      </c>
      <c r="AJ5411" s="42"/>
      <c r="AM5411" s="42"/>
      <c r="AN5411" s="42"/>
      <c r="AO5411" s="42"/>
      <c r="AP5411" s="42"/>
      <c r="AY5411" s="42"/>
      <c r="AZ5411" s="42"/>
      <c r="BA5411" s="42"/>
      <c r="BB5411" s="42"/>
      <c r="BN5411" s="54" t="s">
        <v>4578</v>
      </c>
      <c r="BO5411" s="58" t="str">
        <f t="shared" si="84"/>
        <v>境内资产</v>
      </c>
      <c r="BP5411" s="58" t="str">
        <f>IF(M5411="",VLOOKUP(D5411,Sheet4!$A$1:$B$92,2,0),VLOOKUP(Q5411,Sheet4!$A$1:$B$92,2,0))</f>
        <v>保险资产管理产品</v>
      </c>
    </row>
    <row r="5412" spans="1:68" s="58" customFormat="1" ht="12.75" customHeight="1">
      <c r="A5412" s="64" t="s">
        <v>3168</v>
      </c>
      <c r="B5412" s="54" t="s">
        <v>3169</v>
      </c>
      <c r="C5412" s="252" t="s">
        <v>5552</v>
      </c>
      <c r="D5412" s="252" t="s">
        <v>672</v>
      </c>
      <c r="E5412" s="54" t="s">
        <v>3170</v>
      </c>
      <c r="F5412" s="54" t="s">
        <v>3169</v>
      </c>
      <c r="G5412" s="129">
        <v>7000</v>
      </c>
      <c r="H5412" s="323">
        <v>130424</v>
      </c>
      <c r="I5412" s="323">
        <v>122500</v>
      </c>
      <c r="J5412" s="54"/>
      <c r="K5412" s="42"/>
      <c r="L5412" s="42" t="s">
        <v>4489</v>
      </c>
      <c r="M5412" s="42" t="s">
        <v>3447</v>
      </c>
      <c r="N5412" s="42" t="s">
        <v>2427</v>
      </c>
      <c r="O5412" s="137" t="s">
        <v>3448</v>
      </c>
      <c r="P5412" s="42" t="s">
        <v>64</v>
      </c>
      <c r="Q5412" s="42" t="s">
        <v>65</v>
      </c>
      <c r="R5412" s="42">
        <v>1</v>
      </c>
      <c r="S5412" s="137" t="s">
        <v>2419</v>
      </c>
      <c r="T5412" s="62">
        <v>701989700</v>
      </c>
      <c r="U5412" s="62">
        <v>681313581.63</v>
      </c>
      <c r="Z5412" s="54" t="s">
        <v>68</v>
      </c>
      <c r="AA5412" s="132">
        <v>4.0131884392111003E-5</v>
      </c>
      <c r="AJ5412" s="42"/>
      <c r="AM5412" s="42"/>
      <c r="AN5412" s="42"/>
      <c r="AO5412" s="42"/>
      <c r="AP5412" s="42"/>
      <c r="AY5412" s="42"/>
      <c r="AZ5412" s="42"/>
      <c r="BA5412" s="42"/>
      <c r="BB5412" s="42"/>
      <c r="BN5412" s="54" t="s">
        <v>4578</v>
      </c>
      <c r="BO5412" s="58" t="str">
        <f t="shared" si="84"/>
        <v>境内资产</v>
      </c>
      <c r="BP5412" s="58" t="str">
        <f>IF(M5412="",VLOOKUP(D5412,Sheet4!$A$1:$B$92,2,0),VLOOKUP(Q5412,Sheet4!$A$1:$B$92,2,0))</f>
        <v>保险资产管理产品</v>
      </c>
    </row>
    <row r="5413" spans="1:68" s="58" customFormat="1" ht="12.75" customHeight="1">
      <c r="A5413" s="64" t="s">
        <v>3171</v>
      </c>
      <c r="B5413" s="54" t="s">
        <v>3172</v>
      </c>
      <c r="C5413" s="252" t="s">
        <v>5552</v>
      </c>
      <c r="D5413" s="252" t="s">
        <v>672</v>
      </c>
      <c r="E5413" s="54" t="s">
        <v>3173</v>
      </c>
      <c r="F5413" s="54" t="s">
        <v>3172</v>
      </c>
      <c r="G5413" s="129">
        <v>3800</v>
      </c>
      <c r="H5413" s="323">
        <v>210744.16</v>
      </c>
      <c r="I5413" s="323">
        <v>181336</v>
      </c>
      <c r="J5413" s="54"/>
      <c r="K5413" s="42"/>
      <c r="L5413" s="42" t="s">
        <v>4489</v>
      </c>
      <c r="M5413" s="42" t="s">
        <v>3447</v>
      </c>
      <c r="N5413" s="42" t="s">
        <v>2427</v>
      </c>
      <c r="O5413" s="137" t="s">
        <v>3448</v>
      </c>
      <c r="P5413" s="42" t="s">
        <v>64</v>
      </c>
      <c r="Q5413" s="42" t="s">
        <v>65</v>
      </c>
      <c r="R5413" s="42">
        <v>1</v>
      </c>
      <c r="S5413" s="137" t="s">
        <v>2419</v>
      </c>
      <c r="T5413" s="62">
        <v>701989700</v>
      </c>
      <c r="U5413" s="62">
        <v>681313581.63</v>
      </c>
      <c r="Z5413" s="54" t="s">
        <v>68</v>
      </c>
      <c r="AA5413" s="132">
        <v>1.5411444181368799E-5</v>
      </c>
      <c r="AJ5413" s="42"/>
      <c r="AM5413" s="42"/>
      <c r="AN5413" s="42"/>
      <c r="AO5413" s="42"/>
      <c r="AP5413" s="42"/>
      <c r="AY5413" s="42"/>
      <c r="AZ5413" s="42"/>
      <c r="BA5413" s="42"/>
      <c r="BB5413" s="42"/>
      <c r="BN5413" s="54" t="s">
        <v>4578</v>
      </c>
      <c r="BO5413" s="58" t="str">
        <f t="shared" si="84"/>
        <v>境内资产</v>
      </c>
      <c r="BP5413" s="58" t="str">
        <f>IF(M5413="",VLOOKUP(D5413,Sheet4!$A$1:$B$92,2,0),VLOOKUP(Q5413,Sheet4!$A$1:$B$92,2,0))</f>
        <v>保险资产管理产品</v>
      </c>
    </row>
    <row r="5414" spans="1:68" s="58" customFormat="1" ht="12.75" customHeight="1">
      <c r="A5414" s="64" t="s">
        <v>3174</v>
      </c>
      <c r="B5414" s="54" t="s">
        <v>3175</v>
      </c>
      <c r="C5414" s="252" t="s">
        <v>5552</v>
      </c>
      <c r="D5414" s="252" t="s">
        <v>672</v>
      </c>
      <c r="E5414" s="54" t="s">
        <v>3176</v>
      </c>
      <c r="F5414" s="54" t="s">
        <v>3175</v>
      </c>
      <c r="G5414" s="129">
        <v>11000</v>
      </c>
      <c r="H5414" s="323">
        <v>120706</v>
      </c>
      <c r="I5414" s="323">
        <v>102080</v>
      </c>
      <c r="J5414" s="54"/>
      <c r="K5414" s="42"/>
      <c r="L5414" s="42" t="s">
        <v>4489</v>
      </c>
      <c r="M5414" s="42" t="s">
        <v>3447</v>
      </c>
      <c r="N5414" s="42" t="s">
        <v>2427</v>
      </c>
      <c r="O5414" s="137" t="s">
        <v>3448</v>
      </c>
      <c r="P5414" s="42" t="s">
        <v>64</v>
      </c>
      <c r="Q5414" s="42" t="s">
        <v>65</v>
      </c>
      <c r="R5414" s="42">
        <v>1</v>
      </c>
      <c r="S5414" s="137" t="s">
        <v>2419</v>
      </c>
      <c r="T5414" s="62">
        <v>701989700</v>
      </c>
      <c r="U5414" s="62">
        <v>681313581.63</v>
      </c>
      <c r="Z5414" s="54" t="s">
        <v>68</v>
      </c>
      <c r="AA5414" s="132">
        <v>2.5659596882891501E-5</v>
      </c>
      <c r="AJ5414" s="42"/>
      <c r="AM5414" s="42"/>
      <c r="AN5414" s="42"/>
      <c r="AO5414" s="42"/>
      <c r="AP5414" s="42"/>
      <c r="AY5414" s="42"/>
      <c r="AZ5414" s="42"/>
      <c r="BA5414" s="42"/>
      <c r="BB5414" s="42"/>
      <c r="BN5414" s="54" t="s">
        <v>4578</v>
      </c>
      <c r="BO5414" s="58" t="str">
        <f t="shared" si="84"/>
        <v>境内资产</v>
      </c>
      <c r="BP5414" s="58" t="str">
        <f>IF(M5414="",VLOOKUP(D5414,Sheet4!$A$1:$B$92,2,0),VLOOKUP(Q5414,Sheet4!$A$1:$B$92,2,0))</f>
        <v>保险资产管理产品</v>
      </c>
    </row>
    <row r="5415" spans="1:68" s="58" customFormat="1" ht="12.75" customHeight="1">
      <c r="A5415" s="64" t="s">
        <v>3177</v>
      </c>
      <c r="B5415" s="54" t="s">
        <v>3178</v>
      </c>
      <c r="C5415" s="252" t="s">
        <v>5552</v>
      </c>
      <c r="D5415" s="252" t="s">
        <v>672</v>
      </c>
      <c r="E5415" s="54" t="s">
        <v>3179</v>
      </c>
      <c r="F5415" s="54" t="s">
        <v>3178</v>
      </c>
      <c r="G5415" s="129">
        <v>3900</v>
      </c>
      <c r="H5415" s="323">
        <v>192426</v>
      </c>
      <c r="I5415" s="323">
        <v>164736</v>
      </c>
      <c r="J5415" s="54"/>
      <c r="K5415" s="42"/>
      <c r="L5415" s="42" t="s">
        <v>4489</v>
      </c>
      <c r="M5415" s="42" t="s">
        <v>3447</v>
      </c>
      <c r="N5415" s="42" t="s">
        <v>2427</v>
      </c>
      <c r="O5415" s="137" t="s">
        <v>3448</v>
      </c>
      <c r="P5415" s="42" t="s">
        <v>64</v>
      </c>
      <c r="Q5415" s="42" t="s">
        <v>65</v>
      </c>
      <c r="R5415" s="42">
        <v>1</v>
      </c>
      <c r="S5415" s="137" t="s">
        <v>2419</v>
      </c>
      <c r="T5415" s="62">
        <v>701989700</v>
      </c>
      <c r="U5415" s="62">
        <v>681313581.63</v>
      </c>
      <c r="Z5415" s="54" t="s">
        <v>68</v>
      </c>
      <c r="AA5415" s="132">
        <v>3.9696312431746802E-5</v>
      </c>
      <c r="AJ5415" s="42"/>
      <c r="AM5415" s="42"/>
      <c r="AN5415" s="42"/>
      <c r="AO5415" s="42"/>
      <c r="AP5415" s="42"/>
      <c r="AY5415" s="42"/>
      <c r="AZ5415" s="42"/>
      <c r="BA5415" s="42"/>
      <c r="BB5415" s="42"/>
      <c r="BN5415" s="54" t="s">
        <v>4578</v>
      </c>
      <c r="BO5415" s="58" t="str">
        <f t="shared" si="84"/>
        <v>境内资产</v>
      </c>
      <c r="BP5415" s="58" t="str">
        <f>IF(M5415="",VLOOKUP(D5415,Sheet4!$A$1:$B$92,2,0),VLOOKUP(Q5415,Sheet4!$A$1:$B$92,2,0))</f>
        <v>保险资产管理产品</v>
      </c>
    </row>
    <row r="5416" spans="1:68" s="58" customFormat="1" ht="12.75" customHeight="1">
      <c r="A5416" s="64" t="s">
        <v>3180</v>
      </c>
      <c r="B5416" s="54" t="s">
        <v>1522</v>
      </c>
      <c r="C5416" s="252" t="s">
        <v>5552</v>
      </c>
      <c r="D5416" s="252" t="s">
        <v>672</v>
      </c>
      <c r="E5416" s="54" t="s">
        <v>3181</v>
      </c>
      <c r="F5416" s="54" t="s">
        <v>1522</v>
      </c>
      <c r="G5416" s="129">
        <v>114700</v>
      </c>
      <c r="H5416" s="323">
        <v>602682</v>
      </c>
      <c r="I5416" s="323">
        <v>511562</v>
      </c>
      <c r="J5416" s="54"/>
      <c r="K5416" s="42"/>
      <c r="L5416" s="42" t="s">
        <v>4489</v>
      </c>
      <c r="M5416" s="42" t="s">
        <v>3447</v>
      </c>
      <c r="N5416" s="42" t="s">
        <v>2427</v>
      </c>
      <c r="O5416" s="137" t="s">
        <v>3448</v>
      </c>
      <c r="P5416" s="42" t="s">
        <v>64</v>
      </c>
      <c r="Q5416" s="42" t="s">
        <v>65</v>
      </c>
      <c r="R5416" s="42">
        <v>1</v>
      </c>
      <c r="S5416" s="137" t="s">
        <v>2419</v>
      </c>
      <c r="T5416" s="62">
        <v>701989700</v>
      </c>
      <c r="U5416" s="62">
        <v>681313581.63</v>
      </c>
      <c r="Z5416" s="54" t="s">
        <v>280</v>
      </c>
      <c r="AA5416" s="132">
        <v>3.8484661286870797E-6</v>
      </c>
      <c r="AJ5416" s="42"/>
      <c r="AM5416" s="42"/>
      <c r="AN5416" s="42"/>
      <c r="AO5416" s="42"/>
      <c r="AP5416" s="42"/>
      <c r="AY5416" s="42"/>
      <c r="AZ5416" s="42"/>
      <c r="BA5416" s="42"/>
      <c r="BB5416" s="42"/>
      <c r="BN5416" s="54" t="s">
        <v>4578</v>
      </c>
      <c r="BO5416" s="58" t="str">
        <f t="shared" si="84"/>
        <v>境内资产</v>
      </c>
      <c r="BP5416" s="58" t="str">
        <f>IF(M5416="",VLOOKUP(D5416,Sheet4!$A$1:$B$92,2,0),VLOOKUP(Q5416,Sheet4!$A$1:$B$92,2,0))</f>
        <v>保险资产管理产品</v>
      </c>
    </row>
    <row r="5417" spans="1:68" s="58" customFormat="1" ht="12.75" customHeight="1">
      <c r="A5417" s="64" t="s">
        <v>3182</v>
      </c>
      <c r="B5417" s="54" t="s">
        <v>3183</v>
      </c>
      <c r="C5417" s="252" t="s">
        <v>5552</v>
      </c>
      <c r="D5417" s="252" t="s">
        <v>672</v>
      </c>
      <c r="E5417" s="54" t="s">
        <v>3184</v>
      </c>
      <c r="F5417" s="54" t="s">
        <v>3183</v>
      </c>
      <c r="G5417" s="129">
        <v>3300</v>
      </c>
      <c r="H5417" s="323">
        <v>182022</v>
      </c>
      <c r="I5417" s="323">
        <v>144309</v>
      </c>
      <c r="J5417" s="54"/>
      <c r="K5417" s="42"/>
      <c r="L5417" s="42" t="s">
        <v>4489</v>
      </c>
      <c r="M5417" s="42" t="s">
        <v>3447</v>
      </c>
      <c r="N5417" s="42" t="s">
        <v>2427</v>
      </c>
      <c r="O5417" s="137" t="s">
        <v>3448</v>
      </c>
      <c r="P5417" s="42" t="s">
        <v>64</v>
      </c>
      <c r="Q5417" s="42" t="s">
        <v>65</v>
      </c>
      <c r="R5417" s="42">
        <v>1</v>
      </c>
      <c r="S5417" s="137" t="s">
        <v>2419</v>
      </c>
      <c r="T5417" s="62">
        <v>701989700</v>
      </c>
      <c r="U5417" s="62">
        <v>681313581.63</v>
      </c>
      <c r="Z5417" s="54" t="s">
        <v>68</v>
      </c>
      <c r="AA5417" s="132">
        <v>1.5975344317900999E-5</v>
      </c>
      <c r="AJ5417" s="42"/>
      <c r="AM5417" s="42"/>
      <c r="AN5417" s="42"/>
      <c r="AO5417" s="42"/>
      <c r="AP5417" s="42"/>
      <c r="AY5417" s="42"/>
      <c r="AZ5417" s="42"/>
      <c r="BA5417" s="42"/>
      <c r="BB5417" s="42"/>
      <c r="BN5417" s="54" t="s">
        <v>4578</v>
      </c>
      <c r="BO5417" s="58" t="str">
        <f t="shared" si="84"/>
        <v>境内资产</v>
      </c>
      <c r="BP5417" s="58" t="str">
        <f>IF(M5417="",VLOOKUP(D5417,Sheet4!$A$1:$B$92,2,0),VLOOKUP(Q5417,Sheet4!$A$1:$B$92,2,0))</f>
        <v>保险资产管理产品</v>
      </c>
    </row>
    <row r="5418" spans="1:68" s="58" customFormat="1" ht="12.75" customHeight="1">
      <c r="A5418" s="64" t="s">
        <v>3188</v>
      </c>
      <c r="B5418" s="54" t="s">
        <v>3189</v>
      </c>
      <c r="C5418" s="252" t="s">
        <v>5552</v>
      </c>
      <c r="D5418" s="252" t="s">
        <v>672</v>
      </c>
      <c r="E5418" s="54" t="s">
        <v>3190</v>
      </c>
      <c r="F5418" s="54" t="s">
        <v>3189</v>
      </c>
      <c r="G5418" s="129">
        <v>1600</v>
      </c>
      <c r="H5418" s="323">
        <v>287285.89</v>
      </c>
      <c r="I5418" s="323">
        <v>175968</v>
      </c>
      <c r="J5418" s="54"/>
      <c r="K5418" s="42"/>
      <c r="L5418" s="42" t="s">
        <v>4489</v>
      </c>
      <c r="M5418" s="42" t="s">
        <v>3447</v>
      </c>
      <c r="N5418" s="42" t="s">
        <v>2427</v>
      </c>
      <c r="O5418" s="137" t="s">
        <v>3448</v>
      </c>
      <c r="P5418" s="42" t="s">
        <v>64</v>
      </c>
      <c r="Q5418" s="42" t="s">
        <v>65</v>
      </c>
      <c r="R5418" s="42">
        <v>1</v>
      </c>
      <c r="S5418" s="137" t="s">
        <v>2419</v>
      </c>
      <c r="T5418" s="62">
        <v>701989700</v>
      </c>
      <c r="U5418" s="62">
        <v>681313581.63</v>
      </c>
      <c r="Z5418" s="54" t="s">
        <v>68</v>
      </c>
      <c r="AA5418" s="132">
        <v>2.20839583448466E-5</v>
      </c>
      <c r="AJ5418" s="42"/>
      <c r="AM5418" s="42"/>
      <c r="AN5418" s="42"/>
      <c r="AO5418" s="42"/>
      <c r="AP5418" s="42"/>
      <c r="AY5418" s="42"/>
      <c r="AZ5418" s="42"/>
      <c r="BA5418" s="42"/>
      <c r="BB5418" s="42"/>
      <c r="BN5418" s="54" t="s">
        <v>4578</v>
      </c>
      <c r="BO5418" s="58" t="str">
        <f t="shared" si="84"/>
        <v>境内资产</v>
      </c>
      <c r="BP5418" s="58" t="str">
        <f>IF(M5418="",VLOOKUP(D5418,Sheet4!$A$1:$B$92,2,0),VLOOKUP(Q5418,Sheet4!$A$1:$B$92,2,0))</f>
        <v>保险资产管理产品</v>
      </c>
    </row>
    <row r="5419" spans="1:68" s="58" customFormat="1" ht="12.75" customHeight="1">
      <c r="A5419" s="64" t="s">
        <v>3191</v>
      </c>
      <c r="B5419" s="54" t="s">
        <v>1974</v>
      </c>
      <c r="C5419" s="252" t="s">
        <v>5552</v>
      </c>
      <c r="D5419" s="252" t="s">
        <v>672</v>
      </c>
      <c r="E5419" s="54" t="s">
        <v>3192</v>
      </c>
      <c r="F5419" s="54" t="s">
        <v>1974</v>
      </c>
      <c r="G5419" s="129">
        <v>3400</v>
      </c>
      <c r="H5419" s="323">
        <v>384423.79</v>
      </c>
      <c r="I5419" s="323">
        <v>258774</v>
      </c>
      <c r="J5419" s="54"/>
      <c r="K5419" s="42"/>
      <c r="L5419" s="42" t="s">
        <v>4489</v>
      </c>
      <c r="M5419" s="42" t="s">
        <v>3447</v>
      </c>
      <c r="N5419" s="42" t="s">
        <v>2427</v>
      </c>
      <c r="O5419" s="137" t="s">
        <v>3448</v>
      </c>
      <c r="P5419" s="42" t="s">
        <v>64</v>
      </c>
      <c r="Q5419" s="42" t="s">
        <v>65</v>
      </c>
      <c r="R5419" s="42">
        <v>1</v>
      </c>
      <c r="S5419" s="137" t="s">
        <v>2419</v>
      </c>
      <c r="T5419" s="62">
        <v>701989700</v>
      </c>
      <c r="U5419" s="62">
        <v>681313581.63</v>
      </c>
      <c r="Z5419" s="54" t="s">
        <v>68</v>
      </c>
      <c r="AA5419" s="132">
        <v>2.49155761927631E-5</v>
      </c>
      <c r="AJ5419" s="42"/>
      <c r="AM5419" s="42"/>
      <c r="AN5419" s="42"/>
      <c r="AO5419" s="42"/>
      <c r="AP5419" s="42"/>
      <c r="AY5419" s="42"/>
      <c r="AZ5419" s="42"/>
      <c r="BA5419" s="42"/>
      <c r="BB5419" s="42"/>
      <c r="BN5419" s="54" t="s">
        <v>4578</v>
      </c>
      <c r="BO5419" s="58" t="str">
        <f t="shared" si="84"/>
        <v>境内资产</v>
      </c>
      <c r="BP5419" s="58" t="str">
        <f>IF(M5419="",VLOOKUP(D5419,Sheet4!$A$1:$B$92,2,0),VLOOKUP(Q5419,Sheet4!$A$1:$B$92,2,0))</f>
        <v>保险资产管理产品</v>
      </c>
    </row>
    <row r="5420" spans="1:68" s="58" customFormat="1" ht="12.75" customHeight="1">
      <c r="A5420" s="64" t="s">
        <v>3193</v>
      </c>
      <c r="B5420" s="54" t="s">
        <v>3194</v>
      </c>
      <c r="C5420" s="252" t="s">
        <v>5552</v>
      </c>
      <c r="D5420" s="252" t="s">
        <v>689</v>
      </c>
      <c r="E5420" s="54" t="s">
        <v>3195</v>
      </c>
      <c r="F5420" s="54" t="s">
        <v>3194</v>
      </c>
      <c r="G5420" s="129">
        <v>4500</v>
      </c>
      <c r="H5420" s="323">
        <v>585456.61</v>
      </c>
      <c r="I5420" s="323">
        <v>405405</v>
      </c>
      <c r="J5420" s="54"/>
      <c r="K5420" s="42"/>
      <c r="L5420" s="42" t="s">
        <v>4489</v>
      </c>
      <c r="M5420" s="42" t="s">
        <v>3447</v>
      </c>
      <c r="N5420" s="42" t="s">
        <v>2427</v>
      </c>
      <c r="O5420" s="137" t="s">
        <v>3448</v>
      </c>
      <c r="P5420" s="42" t="s">
        <v>64</v>
      </c>
      <c r="Q5420" s="42" t="s">
        <v>65</v>
      </c>
      <c r="R5420" s="42">
        <v>1</v>
      </c>
      <c r="S5420" s="137" t="s">
        <v>2419</v>
      </c>
      <c r="T5420" s="62">
        <v>701989700</v>
      </c>
      <c r="U5420" s="62">
        <v>681313581.63</v>
      </c>
      <c r="Z5420" s="54" t="s">
        <v>68</v>
      </c>
      <c r="AA5420" s="132">
        <v>5.1556055493063397E-5</v>
      </c>
      <c r="AJ5420" s="42"/>
      <c r="AM5420" s="42"/>
      <c r="AN5420" s="42"/>
      <c r="AO5420" s="42"/>
      <c r="AP5420" s="42"/>
      <c r="AY5420" s="42"/>
      <c r="AZ5420" s="42"/>
      <c r="BA5420" s="42"/>
      <c r="BB5420" s="42"/>
      <c r="BN5420" s="54" t="s">
        <v>4578</v>
      </c>
      <c r="BO5420" s="58" t="str">
        <f t="shared" si="84"/>
        <v>境内资产</v>
      </c>
      <c r="BP5420" s="58" t="str">
        <f>IF(M5420="",VLOOKUP(D5420,Sheet4!$A$1:$B$92,2,0),VLOOKUP(Q5420,Sheet4!$A$1:$B$92,2,0))</f>
        <v>保险资产管理产品</v>
      </c>
    </row>
    <row r="5421" spans="1:68" s="58" customFormat="1" ht="12.75" customHeight="1">
      <c r="A5421" s="64" t="s">
        <v>3196</v>
      </c>
      <c r="B5421" s="54" t="s">
        <v>3197</v>
      </c>
      <c r="C5421" s="252" t="s">
        <v>5552</v>
      </c>
      <c r="D5421" s="252" t="s">
        <v>689</v>
      </c>
      <c r="E5421" s="54" t="s">
        <v>3198</v>
      </c>
      <c r="F5421" s="54" t="s">
        <v>3197</v>
      </c>
      <c r="G5421" s="129">
        <v>2236</v>
      </c>
      <c r="H5421" s="323">
        <v>154465.59</v>
      </c>
      <c r="I5421" s="323">
        <v>101872.16</v>
      </c>
      <c r="J5421" s="54"/>
      <c r="K5421" s="42"/>
      <c r="L5421" s="42" t="s">
        <v>4489</v>
      </c>
      <c r="M5421" s="42" t="s">
        <v>3447</v>
      </c>
      <c r="N5421" s="42" t="s">
        <v>2427</v>
      </c>
      <c r="O5421" s="137" t="s">
        <v>3448</v>
      </c>
      <c r="P5421" s="42" t="s">
        <v>64</v>
      </c>
      <c r="Q5421" s="42" t="s">
        <v>65</v>
      </c>
      <c r="R5421" s="42">
        <v>1</v>
      </c>
      <c r="S5421" s="137" t="s">
        <v>2419</v>
      </c>
      <c r="T5421" s="62">
        <v>701989700</v>
      </c>
      <c r="U5421" s="62">
        <v>681313581.63</v>
      </c>
      <c r="Z5421" s="54" t="s">
        <v>68</v>
      </c>
      <c r="AA5421" s="132">
        <v>1.9977811310903999E-5</v>
      </c>
      <c r="AJ5421" s="42"/>
      <c r="AM5421" s="42"/>
      <c r="AN5421" s="42"/>
      <c r="AO5421" s="42"/>
      <c r="AP5421" s="42"/>
      <c r="AY5421" s="42"/>
      <c r="AZ5421" s="42"/>
      <c r="BA5421" s="42"/>
      <c r="BB5421" s="42"/>
      <c r="BN5421" s="54" t="s">
        <v>4578</v>
      </c>
      <c r="BO5421" s="58" t="str">
        <f t="shared" si="84"/>
        <v>境内资产</v>
      </c>
      <c r="BP5421" s="58" t="str">
        <f>IF(M5421="",VLOOKUP(D5421,Sheet4!$A$1:$B$92,2,0),VLOOKUP(Q5421,Sheet4!$A$1:$B$92,2,0))</f>
        <v>保险资产管理产品</v>
      </c>
    </row>
    <row r="5422" spans="1:68" s="58" customFormat="1" ht="12.75" customHeight="1">
      <c r="A5422" s="64" t="s">
        <v>3455</v>
      </c>
      <c r="B5422" s="54" t="s">
        <v>3456</v>
      </c>
      <c r="C5422" s="252" t="s">
        <v>5552</v>
      </c>
      <c r="D5422" s="252" t="s">
        <v>689</v>
      </c>
      <c r="E5422" s="54" t="s">
        <v>3457</v>
      </c>
      <c r="F5422" s="54" t="s">
        <v>3456</v>
      </c>
      <c r="G5422" s="54">
        <v>148</v>
      </c>
      <c r="H5422" s="323">
        <v>19623.32</v>
      </c>
      <c r="I5422" s="323">
        <v>13386.6</v>
      </c>
      <c r="J5422" s="54"/>
      <c r="K5422" s="42"/>
      <c r="L5422" s="42" t="s">
        <v>4489</v>
      </c>
      <c r="M5422" s="42" t="s">
        <v>3447</v>
      </c>
      <c r="N5422" s="42" t="s">
        <v>2427</v>
      </c>
      <c r="O5422" s="137" t="s">
        <v>3448</v>
      </c>
      <c r="P5422" s="42" t="s">
        <v>64</v>
      </c>
      <c r="Q5422" s="42" t="s">
        <v>65</v>
      </c>
      <c r="R5422" s="42">
        <v>1</v>
      </c>
      <c r="S5422" s="137" t="s">
        <v>2419</v>
      </c>
      <c r="T5422" s="62">
        <v>701989700</v>
      </c>
      <c r="U5422" s="62">
        <v>681313581.63</v>
      </c>
      <c r="Z5422" s="54" t="s">
        <v>68</v>
      </c>
      <c r="AA5422" s="132">
        <v>5.3103718882726096E-6</v>
      </c>
      <c r="AJ5422" s="42"/>
      <c r="AM5422" s="42"/>
      <c r="AN5422" s="42"/>
      <c r="AO5422" s="42"/>
      <c r="AP5422" s="42"/>
      <c r="AY5422" s="42"/>
      <c r="AZ5422" s="42"/>
      <c r="BA5422" s="42"/>
      <c r="BB5422" s="42"/>
      <c r="BN5422" s="54" t="s">
        <v>4578</v>
      </c>
      <c r="BO5422" s="58" t="str">
        <f t="shared" si="84"/>
        <v>境内资产</v>
      </c>
      <c r="BP5422" s="58" t="str">
        <f>IF(M5422="",VLOOKUP(D5422,Sheet4!$A$1:$B$92,2,0),VLOOKUP(Q5422,Sheet4!$A$1:$B$92,2,0))</f>
        <v>保险资产管理产品</v>
      </c>
    </row>
    <row r="5423" spans="1:68" s="58" customFormat="1" ht="12.75" customHeight="1">
      <c r="A5423" s="64" t="s">
        <v>3199</v>
      </c>
      <c r="B5423" s="54" t="s">
        <v>3200</v>
      </c>
      <c r="C5423" s="252" t="s">
        <v>5552</v>
      </c>
      <c r="D5423" s="252" t="s">
        <v>689</v>
      </c>
      <c r="E5423" s="54" t="s">
        <v>3201</v>
      </c>
      <c r="F5423" s="54" t="s">
        <v>3200</v>
      </c>
      <c r="G5423" s="129">
        <v>5600</v>
      </c>
      <c r="H5423" s="323">
        <v>124910.92</v>
      </c>
      <c r="I5423" s="323">
        <v>93520</v>
      </c>
      <c r="J5423" s="54"/>
      <c r="K5423" s="42"/>
      <c r="L5423" s="42" t="s">
        <v>4489</v>
      </c>
      <c r="M5423" s="42" t="s">
        <v>3447</v>
      </c>
      <c r="N5423" s="42" t="s">
        <v>2427</v>
      </c>
      <c r="O5423" s="137" t="s">
        <v>3448</v>
      </c>
      <c r="P5423" s="42" t="s">
        <v>64</v>
      </c>
      <c r="Q5423" s="42" t="s">
        <v>65</v>
      </c>
      <c r="R5423" s="42">
        <v>1</v>
      </c>
      <c r="S5423" s="137" t="s">
        <v>2419</v>
      </c>
      <c r="T5423" s="62">
        <v>701989700</v>
      </c>
      <c r="U5423" s="62">
        <v>681313581.63</v>
      </c>
      <c r="Z5423" s="54" t="s">
        <v>68</v>
      </c>
      <c r="AA5423" s="132">
        <v>1.41557752989442E-5</v>
      </c>
      <c r="AJ5423" s="42"/>
      <c r="AM5423" s="42"/>
      <c r="AN5423" s="42"/>
      <c r="AO5423" s="42"/>
      <c r="AP5423" s="42"/>
      <c r="AY5423" s="42"/>
      <c r="AZ5423" s="42"/>
      <c r="BA5423" s="42"/>
      <c r="BB5423" s="42"/>
      <c r="BN5423" s="54" t="s">
        <v>4578</v>
      </c>
      <c r="BO5423" s="58" t="str">
        <f t="shared" si="84"/>
        <v>境内资产</v>
      </c>
      <c r="BP5423" s="58" t="str">
        <f>IF(M5423="",VLOOKUP(D5423,Sheet4!$A$1:$B$92,2,0),VLOOKUP(Q5423,Sheet4!$A$1:$B$92,2,0))</f>
        <v>保险资产管理产品</v>
      </c>
    </row>
    <row r="5424" spans="1:68" s="58" customFormat="1" ht="12.75" customHeight="1">
      <c r="A5424" s="64" t="s">
        <v>3205</v>
      </c>
      <c r="B5424" s="54" t="s">
        <v>3206</v>
      </c>
      <c r="C5424" s="252" t="s">
        <v>5552</v>
      </c>
      <c r="D5424" s="252" t="s">
        <v>689</v>
      </c>
      <c r="E5424" s="54" t="s">
        <v>3207</v>
      </c>
      <c r="F5424" s="54" t="s">
        <v>3206</v>
      </c>
      <c r="G5424" s="129">
        <v>3900</v>
      </c>
      <c r="H5424" s="323">
        <v>274930.26</v>
      </c>
      <c r="I5424" s="323">
        <v>218010</v>
      </c>
      <c r="J5424" s="54"/>
      <c r="K5424" s="42"/>
      <c r="L5424" s="42" t="s">
        <v>4489</v>
      </c>
      <c r="M5424" s="42" t="s">
        <v>3447</v>
      </c>
      <c r="N5424" s="42" t="s">
        <v>2427</v>
      </c>
      <c r="O5424" s="137" t="s">
        <v>3448</v>
      </c>
      <c r="P5424" s="42" t="s">
        <v>64</v>
      </c>
      <c r="Q5424" s="42" t="s">
        <v>65</v>
      </c>
      <c r="R5424" s="42">
        <v>1</v>
      </c>
      <c r="S5424" s="137" t="s">
        <v>2419</v>
      </c>
      <c r="T5424" s="62">
        <v>701989700</v>
      </c>
      <c r="U5424" s="62">
        <v>681313581.63</v>
      </c>
      <c r="Z5424" s="54" t="s">
        <v>68</v>
      </c>
      <c r="AA5424" s="132">
        <v>2.2962837517832099E-5</v>
      </c>
      <c r="AJ5424" s="42"/>
      <c r="AM5424" s="42"/>
      <c r="AN5424" s="42"/>
      <c r="AO5424" s="42"/>
      <c r="AP5424" s="42"/>
      <c r="AY5424" s="42"/>
      <c r="AZ5424" s="42"/>
      <c r="BA5424" s="42"/>
      <c r="BB5424" s="42"/>
      <c r="BN5424" s="54" t="s">
        <v>4578</v>
      </c>
      <c r="BO5424" s="58" t="str">
        <f t="shared" si="84"/>
        <v>境内资产</v>
      </c>
      <c r="BP5424" s="58" t="str">
        <f>IF(M5424="",VLOOKUP(D5424,Sheet4!$A$1:$B$92,2,0),VLOOKUP(Q5424,Sheet4!$A$1:$B$92,2,0))</f>
        <v>保险资产管理产品</v>
      </c>
    </row>
    <row r="5425" spans="1:68" s="58" customFormat="1" ht="12.75" customHeight="1">
      <c r="A5425" s="64" t="s">
        <v>3208</v>
      </c>
      <c r="B5425" s="54" t="s">
        <v>3209</v>
      </c>
      <c r="C5425" s="252" t="s">
        <v>5552</v>
      </c>
      <c r="D5425" s="252" t="s">
        <v>689</v>
      </c>
      <c r="E5425" s="54" t="s">
        <v>3210</v>
      </c>
      <c r="F5425" s="54" t="s">
        <v>3209</v>
      </c>
      <c r="G5425" s="129">
        <v>2400</v>
      </c>
      <c r="H5425" s="323">
        <v>181072.93</v>
      </c>
      <c r="I5425" s="323">
        <v>148008</v>
      </c>
      <c r="J5425" s="54"/>
      <c r="K5425" s="42"/>
      <c r="L5425" s="42" t="s">
        <v>4489</v>
      </c>
      <c r="M5425" s="42" t="s">
        <v>3447</v>
      </c>
      <c r="N5425" s="42" t="s">
        <v>2427</v>
      </c>
      <c r="O5425" s="137" t="s">
        <v>3448</v>
      </c>
      <c r="P5425" s="42" t="s">
        <v>64</v>
      </c>
      <c r="Q5425" s="42" t="s">
        <v>65</v>
      </c>
      <c r="R5425" s="42">
        <v>1</v>
      </c>
      <c r="S5425" s="137" t="s">
        <v>2419</v>
      </c>
      <c r="T5425" s="62">
        <v>701989700</v>
      </c>
      <c r="U5425" s="62">
        <v>681313581.63</v>
      </c>
      <c r="Z5425" s="54" t="s">
        <v>68</v>
      </c>
      <c r="AA5425" s="132">
        <v>7.43445697453654E-6</v>
      </c>
      <c r="AJ5425" s="42"/>
      <c r="AM5425" s="42"/>
      <c r="AN5425" s="42"/>
      <c r="AO5425" s="42"/>
      <c r="AP5425" s="42"/>
      <c r="AY5425" s="42"/>
      <c r="AZ5425" s="42"/>
      <c r="BA5425" s="42"/>
      <c r="BB5425" s="42"/>
      <c r="BN5425" s="54" t="s">
        <v>4578</v>
      </c>
      <c r="BO5425" s="58" t="str">
        <f t="shared" si="84"/>
        <v>境内资产</v>
      </c>
      <c r="BP5425" s="58" t="str">
        <f>IF(M5425="",VLOOKUP(D5425,Sheet4!$A$1:$B$92,2,0),VLOOKUP(Q5425,Sheet4!$A$1:$B$92,2,0))</f>
        <v>保险资产管理产品</v>
      </c>
    </row>
    <row r="5426" spans="1:68" s="58" customFormat="1" ht="12.75" customHeight="1">
      <c r="A5426" s="64" t="s">
        <v>2291</v>
      </c>
      <c r="B5426" s="54" t="s">
        <v>2342</v>
      </c>
      <c r="C5426" s="252" t="s">
        <v>5552</v>
      </c>
      <c r="D5426" s="252" t="s">
        <v>689</v>
      </c>
      <c r="E5426" s="54" t="s">
        <v>3211</v>
      </c>
      <c r="F5426" s="54" t="s">
        <v>2342</v>
      </c>
      <c r="G5426" s="129">
        <v>3400</v>
      </c>
      <c r="H5426" s="323">
        <v>436150.38</v>
      </c>
      <c r="I5426" s="323">
        <v>350200</v>
      </c>
      <c r="J5426" s="54"/>
      <c r="K5426" s="42"/>
      <c r="L5426" s="42" t="s">
        <v>4489</v>
      </c>
      <c r="M5426" s="42" t="s">
        <v>3447</v>
      </c>
      <c r="N5426" s="42" t="s">
        <v>2427</v>
      </c>
      <c r="O5426" s="137" t="s">
        <v>3448</v>
      </c>
      <c r="P5426" s="42" t="s">
        <v>64</v>
      </c>
      <c r="Q5426" s="42" t="s">
        <v>65</v>
      </c>
      <c r="R5426" s="42">
        <v>1</v>
      </c>
      <c r="S5426" s="137" t="s">
        <v>2419</v>
      </c>
      <c r="T5426" s="62">
        <v>701989700</v>
      </c>
      <c r="U5426" s="62">
        <v>681313581.63</v>
      </c>
      <c r="Z5426" s="54" t="s">
        <v>68</v>
      </c>
      <c r="AA5426" s="132">
        <v>1.00437991780119E-5</v>
      </c>
      <c r="AJ5426" s="42"/>
      <c r="AM5426" s="42"/>
      <c r="AN5426" s="42"/>
      <c r="AO5426" s="42"/>
      <c r="AP5426" s="42"/>
      <c r="AY5426" s="42"/>
      <c r="AZ5426" s="42"/>
      <c r="BA5426" s="42"/>
      <c r="BB5426" s="42"/>
      <c r="BN5426" s="54" t="s">
        <v>4578</v>
      </c>
      <c r="BO5426" s="58" t="str">
        <f t="shared" si="84"/>
        <v>境内资产</v>
      </c>
      <c r="BP5426" s="58" t="str">
        <f>IF(M5426="",VLOOKUP(D5426,Sheet4!$A$1:$B$92,2,0),VLOOKUP(Q5426,Sheet4!$A$1:$B$92,2,0))</f>
        <v>保险资产管理产品</v>
      </c>
    </row>
    <row r="5427" spans="1:68" s="58" customFormat="1" ht="12.75" customHeight="1">
      <c r="A5427" s="64" t="s">
        <v>2219</v>
      </c>
      <c r="B5427" s="54" t="s">
        <v>2220</v>
      </c>
      <c r="C5427" s="252" t="s">
        <v>5552</v>
      </c>
      <c r="D5427" s="252" t="s">
        <v>689</v>
      </c>
      <c r="E5427" s="54" t="s">
        <v>3212</v>
      </c>
      <c r="F5427" s="54" t="s">
        <v>2220</v>
      </c>
      <c r="G5427" s="129">
        <v>2000</v>
      </c>
      <c r="H5427" s="323">
        <v>286275.90000000002</v>
      </c>
      <c r="I5427" s="323">
        <v>226980</v>
      </c>
      <c r="J5427" s="54"/>
      <c r="K5427" s="42"/>
      <c r="L5427" s="42" t="s">
        <v>4489</v>
      </c>
      <c r="M5427" s="42" t="s">
        <v>3447</v>
      </c>
      <c r="N5427" s="42" t="s">
        <v>2427</v>
      </c>
      <c r="O5427" s="137" t="s">
        <v>3448</v>
      </c>
      <c r="P5427" s="42" t="s">
        <v>64</v>
      </c>
      <c r="Q5427" s="42" t="s">
        <v>65</v>
      </c>
      <c r="R5427" s="42">
        <v>1</v>
      </c>
      <c r="S5427" s="137" t="s">
        <v>2419</v>
      </c>
      <c r="T5427" s="62">
        <v>701989700</v>
      </c>
      <c r="U5427" s="62">
        <v>681313581.63</v>
      </c>
      <c r="Z5427" s="54" t="s">
        <v>68</v>
      </c>
      <c r="AA5427" s="132">
        <v>2.2359999999999999E-5</v>
      </c>
      <c r="AJ5427" s="42"/>
      <c r="AM5427" s="42"/>
      <c r="AN5427" s="42"/>
      <c r="AO5427" s="42"/>
      <c r="AP5427" s="42"/>
      <c r="AY5427" s="42"/>
      <c r="AZ5427" s="42"/>
      <c r="BA5427" s="42"/>
      <c r="BB5427" s="42"/>
      <c r="BN5427" s="54" t="s">
        <v>4578</v>
      </c>
      <c r="BO5427" s="58" t="str">
        <f t="shared" si="84"/>
        <v>境内资产</v>
      </c>
      <c r="BP5427" s="58" t="str">
        <f>IF(M5427="",VLOOKUP(D5427,Sheet4!$A$1:$B$92,2,0),VLOOKUP(Q5427,Sheet4!$A$1:$B$92,2,0))</f>
        <v>保险资产管理产品</v>
      </c>
    </row>
    <row r="5428" spans="1:68" s="58" customFormat="1" ht="12.75" customHeight="1">
      <c r="A5428" s="64" t="s">
        <v>3213</v>
      </c>
      <c r="B5428" s="54" t="s">
        <v>3214</v>
      </c>
      <c r="C5428" s="252" t="s">
        <v>5552</v>
      </c>
      <c r="D5428" s="252" t="s">
        <v>689</v>
      </c>
      <c r="E5428" s="54" t="s">
        <v>3215</v>
      </c>
      <c r="F5428" s="54" t="s">
        <v>3214</v>
      </c>
      <c r="G5428" s="129">
        <v>4100</v>
      </c>
      <c r="H5428" s="323">
        <v>345896.87</v>
      </c>
      <c r="I5428" s="323">
        <v>311477</v>
      </c>
      <c r="J5428" s="54"/>
      <c r="K5428" s="42"/>
      <c r="L5428" s="42" t="s">
        <v>4489</v>
      </c>
      <c r="M5428" s="42" t="s">
        <v>3447</v>
      </c>
      <c r="N5428" s="42" t="s">
        <v>2427</v>
      </c>
      <c r="O5428" s="137" t="s">
        <v>3448</v>
      </c>
      <c r="P5428" s="42" t="s">
        <v>64</v>
      </c>
      <c r="Q5428" s="42" t="s">
        <v>65</v>
      </c>
      <c r="R5428" s="42">
        <v>1</v>
      </c>
      <c r="S5428" s="137" t="s">
        <v>2419</v>
      </c>
      <c r="T5428" s="62">
        <v>701989700</v>
      </c>
      <c r="U5428" s="62">
        <v>681313581.63</v>
      </c>
      <c r="Z5428" s="54" t="s">
        <v>68</v>
      </c>
      <c r="AA5428" s="132">
        <v>1.1065650560811699E-6</v>
      </c>
      <c r="AJ5428" s="42"/>
      <c r="AM5428" s="42"/>
      <c r="AN5428" s="42"/>
      <c r="AO5428" s="42"/>
      <c r="AP5428" s="42"/>
      <c r="AY5428" s="42"/>
      <c r="AZ5428" s="42"/>
      <c r="BA5428" s="42"/>
      <c r="BB5428" s="42"/>
      <c r="BN5428" s="54" t="s">
        <v>4578</v>
      </c>
      <c r="BO5428" s="58" t="str">
        <f t="shared" si="84"/>
        <v>境内资产</v>
      </c>
      <c r="BP5428" s="58" t="str">
        <f>IF(M5428="",VLOOKUP(D5428,Sheet4!$A$1:$B$92,2,0),VLOOKUP(Q5428,Sheet4!$A$1:$B$92,2,0))</f>
        <v>保险资产管理产品</v>
      </c>
    </row>
    <row r="5429" spans="1:68" s="58" customFormat="1" ht="12.75" customHeight="1">
      <c r="A5429" s="64" t="s">
        <v>3216</v>
      </c>
      <c r="B5429" s="54" t="s">
        <v>3217</v>
      </c>
      <c r="C5429" s="252" t="s">
        <v>5552</v>
      </c>
      <c r="D5429" s="252" t="s">
        <v>689</v>
      </c>
      <c r="E5429" s="54" t="s">
        <v>3218</v>
      </c>
      <c r="F5429" s="54" t="s">
        <v>3217</v>
      </c>
      <c r="G5429" s="129">
        <v>2100</v>
      </c>
      <c r="H5429" s="323">
        <v>108611.79</v>
      </c>
      <c r="I5429" s="323">
        <v>82908</v>
      </c>
      <c r="J5429" s="54"/>
      <c r="K5429" s="42"/>
      <c r="L5429" s="42" t="s">
        <v>4489</v>
      </c>
      <c r="M5429" s="42" t="s">
        <v>3447</v>
      </c>
      <c r="N5429" s="42" t="s">
        <v>2427</v>
      </c>
      <c r="O5429" s="137" t="s">
        <v>3448</v>
      </c>
      <c r="P5429" s="42" t="s">
        <v>64</v>
      </c>
      <c r="Q5429" s="42" t="s">
        <v>65</v>
      </c>
      <c r="R5429" s="42">
        <v>1</v>
      </c>
      <c r="S5429" s="137" t="s">
        <v>2419</v>
      </c>
      <c r="T5429" s="62">
        <v>701989700</v>
      </c>
      <c r="U5429" s="62">
        <v>681313581.63</v>
      </c>
      <c r="Z5429" s="54" t="s">
        <v>68</v>
      </c>
      <c r="AA5429" s="132">
        <v>3.1072537318034098E-5</v>
      </c>
      <c r="AJ5429" s="42"/>
      <c r="AM5429" s="42"/>
      <c r="AN5429" s="42"/>
      <c r="AO5429" s="42"/>
      <c r="AP5429" s="42"/>
      <c r="AY5429" s="42"/>
      <c r="AZ5429" s="42"/>
      <c r="BA5429" s="42"/>
      <c r="BB5429" s="42"/>
      <c r="BN5429" s="54" t="s">
        <v>4578</v>
      </c>
      <c r="BO5429" s="58" t="str">
        <f t="shared" si="84"/>
        <v>境内资产</v>
      </c>
      <c r="BP5429" s="58" t="str">
        <f>IF(M5429="",VLOOKUP(D5429,Sheet4!$A$1:$B$92,2,0),VLOOKUP(Q5429,Sheet4!$A$1:$B$92,2,0))</f>
        <v>保险资产管理产品</v>
      </c>
    </row>
    <row r="5430" spans="1:68" s="58" customFormat="1" ht="12.75" customHeight="1">
      <c r="A5430" s="64" t="s">
        <v>2292</v>
      </c>
      <c r="B5430" s="54" t="s">
        <v>2343</v>
      </c>
      <c r="C5430" s="252" t="s">
        <v>5552</v>
      </c>
      <c r="D5430" s="252" t="s">
        <v>689</v>
      </c>
      <c r="E5430" s="54" t="s">
        <v>3219</v>
      </c>
      <c r="F5430" s="54" t="s">
        <v>2343</v>
      </c>
      <c r="G5430" s="54">
        <v>800</v>
      </c>
      <c r="H5430" s="323">
        <v>437992</v>
      </c>
      <c r="I5430" s="323">
        <v>446864</v>
      </c>
      <c r="J5430" s="54"/>
      <c r="K5430" s="42"/>
      <c r="L5430" s="42" t="s">
        <v>4489</v>
      </c>
      <c r="M5430" s="42" t="s">
        <v>3447</v>
      </c>
      <c r="N5430" s="42" t="s">
        <v>2427</v>
      </c>
      <c r="O5430" s="137" t="s">
        <v>3448</v>
      </c>
      <c r="P5430" s="42" t="s">
        <v>64</v>
      </c>
      <c r="Q5430" s="42" t="s">
        <v>65</v>
      </c>
      <c r="R5430" s="42">
        <v>1</v>
      </c>
      <c r="S5430" s="137" t="s">
        <v>2419</v>
      </c>
      <c r="T5430" s="62">
        <v>701989700</v>
      </c>
      <c r="U5430" s="62">
        <v>681313581.63</v>
      </c>
      <c r="Z5430" s="54" t="s">
        <v>280</v>
      </c>
      <c r="AA5430" s="132">
        <v>2.11463167825287E-5</v>
      </c>
      <c r="AJ5430" s="42"/>
      <c r="AM5430" s="42"/>
      <c r="AN5430" s="42"/>
      <c r="AO5430" s="42"/>
      <c r="AP5430" s="42"/>
      <c r="AY5430" s="42"/>
      <c r="AZ5430" s="42"/>
      <c r="BA5430" s="42"/>
      <c r="BB5430" s="42"/>
      <c r="BN5430" s="54" t="s">
        <v>4578</v>
      </c>
      <c r="BO5430" s="58" t="str">
        <f t="shared" si="84"/>
        <v>境内资产</v>
      </c>
      <c r="BP5430" s="58" t="str">
        <f>IF(M5430="",VLOOKUP(D5430,Sheet4!$A$1:$B$92,2,0),VLOOKUP(Q5430,Sheet4!$A$1:$B$92,2,0))</f>
        <v>保险资产管理产品</v>
      </c>
    </row>
    <row r="5431" spans="1:68" s="58" customFormat="1" ht="12.75" customHeight="1">
      <c r="A5431" s="64" t="s">
        <v>3220</v>
      </c>
      <c r="B5431" s="54" t="s">
        <v>3221</v>
      </c>
      <c r="C5431" s="252" t="s">
        <v>5552</v>
      </c>
      <c r="D5431" s="252" t="s">
        <v>689</v>
      </c>
      <c r="E5431" s="54" t="s">
        <v>3222</v>
      </c>
      <c r="F5431" s="54" t="s">
        <v>3221</v>
      </c>
      <c r="G5431" s="129">
        <v>3460</v>
      </c>
      <c r="H5431" s="323">
        <v>145001.51</v>
      </c>
      <c r="I5431" s="323">
        <v>123176</v>
      </c>
      <c r="J5431" s="54"/>
      <c r="K5431" s="42"/>
      <c r="L5431" s="42" t="s">
        <v>4489</v>
      </c>
      <c r="M5431" s="42" t="s">
        <v>3447</v>
      </c>
      <c r="N5431" s="42" t="s">
        <v>2427</v>
      </c>
      <c r="O5431" s="137" t="s">
        <v>3448</v>
      </c>
      <c r="P5431" s="42" t="s">
        <v>64</v>
      </c>
      <c r="Q5431" s="42" t="s">
        <v>65</v>
      </c>
      <c r="R5431" s="42">
        <v>1</v>
      </c>
      <c r="S5431" s="137" t="s">
        <v>2419</v>
      </c>
      <c r="T5431" s="62">
        <v>701989700</v>
      </c>
      <c r="U5431" s="62">
        <v>681313581.63</v>
      </c>
      <c r="Z5431" s="54" t="s">
        <v>68</v>
      </c>
      <c r="AA5431" s="132">
        <v>3.0000000000000001E-5</v>
      </c>
      <c r="AJ5431" s="42"/>
      <c r="AM5431" s="42"/>
      <c r="AN5431" s="42"/>
      <c r="AO5431" s="42"/>
      <c r="AP5431" s="42"/>
      <c r="AY5431" s="42"/>
      <c r="AZ5431" s="42"/>
      <c r="BA5431" s="42"/>
      <c r="BB5431" s="42"/>
      <c r="BN5431" s="54" t="s">
        <v>4578</v>
      </c>
      <c r="BO5431" s="58" t="str">
        <f t="shared" si="84"/>
        <v>境内资产</v>
      </c>
      <c r="BP5431" s="58" t="str">
        <f>IF(M5431="",VLOOKUP(D5431,Sheet4!$A$1:$B$92,2,0),VLOOKUP(Q5431,Sheet4!$A$1:$B$92,2,0))</f>
        <v>保险资产管理产品</v>
      </c>
    </row>
    <row r="5432" spans="1:68" s="58" customFormat="1" ht="12.75" customHeight="1">
      <c r="A5432" s="64" t="s">
        <v>3223</v>
      </c>
      <c r="B5432" s="54" t="s">
        <v>3224</v>
      </c>
      <c r="C5432" s="252" t="s">
        <v>5552</v>
      </c>
      <c r="D5432" s="252" t="s">
        <v>689</v>
      </c>
      <c r="E5432" s="54" t="s">
        <v>3225</v>
      </c>
      <c r="F5432" s="54" t="s">
        <v>3224</v>
      </c>
      <c r="G5432" s="129">
        <v>5300</v>
      </c>
      <c r="H5432" s="323">
        <v>134892.69</v>
      </c>
      <c r="I5432" s="323">
        <v>99110</v>
      </c>
      <c r="J5432" s="54"/>
      <c r="K5432" s="42"/>
      <c r="L5432" s="42" t="s">
        <v>4489</v>
      </c>
      <c r="M5432" s="42" t="s">
        <v>3447</v>
      </c>
      <c r="N5432" s="42" t="s">
        <v>2427</v>
      </c>
      <c r="O5432" s="137" t="s">
        <v>3448</v>
      </c>
      <c r="P5432" s="42" t="s">
        <v>64</v>
      </c>
      <c r="Q5432" s="42" t="s">
        <v>65</v>
      </c>
      <c r="R5432" s="42">
        <v>1</v>
      </c>
      <c r="S5432" s="137" t="s">
        <v>2419</v>
      </c>
      <c r="T5432" s="62">
        <v>701989700</v>
      </c>
      <c r="U5432" s="62">
        <v>681313581.63</v>
      </c>
      <c r="Z5432" s="54" t="s">
        <v>68</v>
      </c>
      <c r="AA5432" s="132" t="e">
        <v>#DIV/0!</v>
      </c>
      <c r="AJ5432" s="42"/>
      <c r="AM5432" s="42"/>
      <c r="AN5432" s="42"/>
      <c r="AO5432" s="42"/>
      <c r="AP5432" s="42"/>
      <c r="AY5432" s="42"/>
      <c r="AZ5432" s="42"/>
      <c r="BA5432" s="42"/>
      <c r="BB5432" s="42"/>
      <c r="BN5432" s="54" t="s">
        <v>4578</v>
      </c>
      <c r="BO5432" s="58" t="str">
        <f t="shared" si="84"/>
        <v>境内资产</v>
      </c>
      <c r="BP5432" s="58" t="str">
        <f>IF(M5432="",VLOOKUP(D5432,Sheet4!$A$1:$B$92,2,0),VLOOKUP(Q5432,Sheet4!$A$1:$B$92,2,0))</f>
        <v>保险资产管理产品</v>
      </c>
    </row>
    <row r="5433" spans="1:68" s="58" customFormat="1" ht="12.75" customHeight="1">
      <c r="A5433" s="64" t="s">
        <v>3226</v>
      </c>
      <c r="B5433" s="54" t="s">
        <v>3227</v>
      </c>
      <c r="C5433" s="252" t="s">
        <v>5552</v>
      </c>
      <c r="D5433" s="252" t="s">
        <v>689</v>
      </c>
      <c r="E5433" s="54" t="s">
        <v>3228</v>
      </c>
      <c r="F5433" s="54" t="s">
        <v>3227</v>
      </c>
      <c r="G5433" s="54">
        <v>700</v>
      </c>
      <c r="H5433" s="323">
        <v>298180.02</v>
      </c>
      <c r="I5433" s="323">
        <v>224000</v>
      </c>
      <c r="J5433" s="54"/>
      <c r="K5433" s="42"/>
      <c r="L5433" s="42" t="s">
        <v>4489</v>
      </c>
      <c r="M5433" s="42" t="s">
        <v>3447</v>
      </c>
      <c r="N5433" s="42" t="s">
        <v>2427</v>
      </c>
      <c r="O5433" s="137" t="s">
        <v>3448</v>
      </c>
      <c r="P5433" s="42" t="s">
        <v>64</v>
      </c>
      <c r="Q5433" s="42" t="s">
        <v>65</v>
      </c>
      <c r="R5433" s="42">
        <v>1</v>
      </c>
      <c r="S5433" s="137" t="s">
        <v>2419</v>
      </c>
      <c r="T5433" s="62">
        <v>701989700</v>
      </c>
      <c r="U5433" s="62">
        <v>681313581.63</v>
      </c>
      <c r="Z5433" s="54" t="s">
        <v>68</v>
      </c>
      <c r="AA5433" s="132">
        <v>8.6121819330667596E-6</v>
      </c>
      <c r="AJ5433" s="42"/>
      <c r="AM5433" s="42"/>
      <c r="AN5433" s="42"/>
      <c r="AO5433" s="42"/>
      <c r="AP5433" s="42"/>
      <c r="AY5433" s="42"/>
      <c r="AZ5433" s="42"/>
      <c r="BA5433" s="42"/>
      <c r="BB5433" s="42"/>
      <c r="BN5433" s="54" t="s">
        <v>4578</v>
      </c>
      <c r="BO5433" s="58" t="str">
        <f t="shared" si="84"/>
        <v>境内资产</v>
      </c>
      <c r="BP5433" s="58" t="str">
        <f>IF(M5433="",VLOOKUP(D5433,Sheet4!$A$1:$B$92,2,0),VLOOKUP(Q5433,Sheet4!$A$1:$B$92,2,0))</f>
        <v>保险资产管理产品</v>
      </c>
    </row>
    <row r="5434" spans="1:68" s="58" customFormat="1" ht="12.75" customHeight="1">
      <c r="A5434" s="64" t="s">
        <v>3229</v>
      </c>
      <c r="B5434" s="54" t="s">
        <v>3230</v>
      </c>
      <c r="C5434" s="252" t="s">
        <v>5552</v>
      </c>
      <c r="D5434" s="252" t="s">
        <v>689</v>
      </c>
      <c r="E5434" s="54" t="s">
        <v>3231</v>
      </c>
      <c r="F5434" s="54" t="s">
        <v>3230</v>
      </c>
      <c r="G5434" s="54">
        <v>600</v>
      </c>
      <c r="H5434" s="323">
        <v>238766</v>
      </c>
      <c r="I5434" s="323">
        <v>225612</v>
      </c>
      <c r="J5434" s="54"/>
      <c r="K5434" s="42"/>
      <c r="L5434" s="42" t="s">
        <v>4489</v>
      </c>
      <c r="M5434" s="42" t="s">
        <v>3447</v>
      </c>
      <c r="N5434" s="42" t="s">
        <v>2427</v>
      </c>
      <c r="O5434" s="137" t="s">
        <v>3448</v>
      </c>
      <c r="P5434" s="42" t="s">
        <v>64</v>
      </c>
      <c r="Q5434" s="42" t="s">
        <v>65</v>
      </c>
      <c r="R5434" s="42">
        <v>1</v>
      </c>
      <c r="S5434" s="137" t="s">
        <v>2419</v>
      </c>
      <c r="T5434" s="62">
        <v>701989700</v>
      </c>
      <c r="U5434" s="62">
        <v>681313581.63</v>
      </c>
      <c r="Z5434" s="54" t="s">
        <v>68</v>
      </c>
      <c r="AA5434" s="132">
        <v>8.8353296663741393E-6</v>
      </c>
      <c r="AJ5434" s="42"/>
      <c r="AM5434" s="42"/>
      <c r="AN5434" s="42"/>
      <c r="AO5434" s="42"/>
      <c r="AP5434" s="42"/>
      <c r="AY5434" s="42"/>
      <c r="AZ5434" s="42"/>
      <c r="BA5434" s="42"/>
      <c r="BB5434" s="42"/>
      <c r="BN5434" s="54" t="s">
        <v>4578</v>
      </c>
      <c r="BO5434" s="58" t="str">
        <f t="shared" si="84"/>
        <v>境内资产</v>
      </c>
      <c r="BP5434" s="58" t="str">
        <f>IF(M5434="",VLOOKUP(D5434,Sheet4!$A$1:$B$92,2,0),VLOOKUP(Q5434,Sheet4!$A$1:$B$92,2,0))</f>
        <v>保险资产管理产品</v>
      </c>
    </row>
    <row r="5435" spans="1:68" s="58" customFormat="1" ht="12.75" customHeight="1">
      <c r="A5435" s="64" t="s">
        <v>3232</v>
      </c>
      <c r="B5435" s="54" t="s">
        <v>3233</v>
      </c>
      <c r="C5435" s="252" t="s">
        <v>5552</v>
      </c>
      <c r="D5435" s="252" t="s">
        <v>689</v>
      </c>
      <c r="E5435" s="54" t="s">
        <v>3234</v>
      </c>
      <c r="F5435" s="54" t="s">
        <v>3233</v>
      </c>
      <c r="G5435" s="129">
        <v>7600</v>
      </c>
      <c r="H5435" s="323">
        <v>203325.03</v>
      </c>
      <c r="I5435" s="323">
        <v>173432</v>
      </c>
      <c r="J5435" s="54"/>
      <c r="K5435" s="42"/>
      <c r="L5435" s="42" t="s">
        <v>4489</v>
      </c>
      <c r="M5435" s="42" t="s">
        <v>3447</v>
      </c>
      <c r="N5435" s="42" t="s">
        <v>2427</v>
      </c>
      <c r="O5435" s="137" t="s">
        <v>3448</v>
      </c>
      <c r="P5435" s="42" t="s">
        <v>64</v>
      </c>
      <c r="Q5435" s="42" t="s">
        <v>65</v>
      </c>
      <c r="R5435" s="42">
        <v>1</v>
      </c>
      <c r="S5435" s="137" t="s">
        <v>2419</v>
      </c>
      <c r="T5435" s="62">
        <v>701989700</v>
      </c>
      <c r="U5435" s="62">
        <v>681313581.63</v>
      </c>
      <c r="Z5435" s="54" t="s">
        <v>68</v>
      </c>
      <c r="AA5435" s="132">
        <v>4.0940460872616699E-5</v>
      </c>
      <c r="AJ5435" s="42"/>
      <c r="AM5435" s="42"/>
      <c r="AN5435" s="42"/>
      <c r="AO5435" s="42"/>
      <c r="AP5435" s="42"/>
      <c r="AY5435" s="42"/>
      <c r="AZ5435" s="42"/>
      <c r="BA5435" s="42"/>
      <c r="BB5435" s="42"/>
      <c r="BN5435" s="54" t="s">
        <v>4578</v>
      </c>
      <c r="BO5435" s="58" t="str">
        <f t="shared" si="84"/>
        <v>境内资产</v>
      </c>
      <c r="BP5435" s="58" t="str">
        <f>IF(M5435="",VLOOKUP(D5435,Sheet4!$A$1:$B$92,2,0),VLOOKUP(Q5435,Sheet4!$A$1:$B$92,2,0))</f>
        <v>保险资产管理产品</v>
      </c>
    </row>
    <row r="5436" spans="1:68" s="58" customFormat="1" ht="12.75" customHeight="1">
      <c r="A5436" s="64" t="s">
        <v>1615</v>
      </c>
      <c r="B5436" s="54" t="s">
        <v>1616</v>
      </c>
      <c r="C5436" s="252" t="s">
        <v>5552</v>
      </c>
      <c r="D5436" s="252" t="s">
        <v>689</v>
      </c>
      <c r="E5436" s="54" t="s">
        <v>1617</v>
      </c>
      <c r="F5436" s="54" t="s">
        <v>1616</v>
      </c>
      <c r="G5436" s="129">
        <v>1455</v>
      </c>
      <c r="H5436" s="323">
        <v>49309.95</v>
      </c>
      <c r="I5436" s="323">
        <v>49309.95</v>
      </c>
      <c r="J5436" s="54"/>
      <c r="K5436" s="42"/>
      <c r="L5436" s="42" t="s">
        <v>4489</v>
      </c>
      <c r="M5436" s="42" t="s">
        <v>3447</v>
      </c>
      <c r="N5436" s="42" t="s">
        <v>2427</v>
      </c>
      <c r="O5436" s="137" t="s">
        <v>3448</v>
      </c>
      <c r="P5436" s="42" t="s">
        <v>64</v>
      </c>
      <c r="Q5436" s="42" t="s">
        <v>65</v>
      </c>
      <c r="R5436" s="42">
        <v>1</v>
      </c>
      <c r="S5436" s="137" t="s">
        <v>2419</v>
      </c>
      <c r="T5436" s="62">
        <v>701989700</v>
      </c>
      <c r="U5436" s="62">
        <v>681313581.63</v>
      </c>
      <c r="Z5436" s="54" t="s">
        <v>68</v>
      </c>
      <c r="AA5436" s="132">
        <v>1.19749167406492E-5</v>
      </c>
      <c r="AJ5436" s="42"/>
      <c r="AM5436" s="42"/>
      <c r="AN5436" s="42"/>
      <c r="AO5436" s="42"/>
      <c r="AP5436" s="42"/>
      <c r="AY5436" s="42"/>
      <c r="AZ5436" s="42"/>
      <c r="BA5436" s="42"/>
      <c r="BB5436" s="42"/>
      <c r="BN5436" s="54" t="s">
        <v>4578</v>
      </c>
      <c r="BO5436" s="58" t="str">
        <f t="shared" si="84"/>
        <v>境内资产</v>
      </c>
      <c r="BP5436" s="58" t="str">
        <f>IF(M5436="",VLOOKUP(D5436,Sheet4!$A$1:$B$92,2,0),VLOOKUP(Q5436,Sheet4!$A$1:$B$92,2,0))</f>
        <v>保险资产管理产品</v>
      </c>
    </row>
    <row r="5437" spans="1:68" s="58" customFormat="1" ht="12.75" customHeight="1">
      <c r="A5437" s="64" t="s">
        <v>3458</v>
      </c>
      <c r="B5437" s="54" t="s">
        <v>3459</v>
      </c>
      <c r="C5437" s="252" t="s">
        <v>5552</v>
      </c>
      <c r="D5437" s="252" t="s">
        <v>689</v>
      </c>
      <c r="E5437" s="54" t="s">
        <v>3460</v>
      </c>
      <c r="F5437" s="54" t="s">
        <v>3459</v>
      </c>
      <c r="G5437" s="54">
        <v>500</v>
      </c>
      <c r="H5437" s="323">
        <v>33278.699999999997</v>
      </c>
      <c r="I5437" s="323">
        <v>22500</v>
      </c>
      <c r="J5437" s="54"/>
      <c r="K5437" s="42"/>
      <c r="L5437" s="42" t="s">
        <v>4489</v>
      </c>
      <c r="M5437" s="42" t="s">
        <v>3447</v>
      </c>
      <c r="N5437" s="42" t="s">
        <v>2427</v>
      </c>
      <c r="O5437" s="137" t="s">
        <v>3448</v>
      </c>
      <c r="P5437" s="42" t="s">
        <v>64</v>
      </c>
      <c r="Q5437" s="42" t="s">
        <v>65</v>
      </c>
      <c r="R5437" s="42">
        <v>1</v>
      </c>
      <c r="S5437" s="137" t="s">
        <v>2419</v>
      </c>
      <c r="T5437" s="62">
        <v>701989700</v>
      </c>
      <c r="U5437" s="62">
        <v>681313581.63</v>
      </c>
      <c r="Z5437" s="54" t="s">
        <v>68</v>
      </c>
      <c r="AA5437" s="132">
        <v>3.5864951829949E-5</v>
      </c>
      <c r="AJ5437" s="42"/>
      <c r="AM5437" s="42"/>
      <c r="AN5437" s="42"/>
      <c r="AO5437" s="42"/>
      <c r="AP5437" s="42"/>
      <c r="AY5437" s="42"/>
      <c r="AZ5437" s="42"/>
      <c r="BA5437" s="42"/>
      <c r="BB5437" s="42"/>
      <c r="BN5437" s="54" t="s">
        <v>4578</v>
      </c>
      <c r="BO5437" s="58" t="str">
        <f t="shared" si="84"/>
        <v>境内资产</v>
      </c>
      <c r="BP5437" s="58" t="str">
        <f>IF(M5437="",VLOOKUP(D5437,Sheet4!$A$1:$B$92,2,0),VLOOKUP(Q5437,Sheet4!$A$1:$B$92,2,0))</f>
        <v>保险资产管理产品</v>
      </c>
    </row>
    <row r="5438" spans="1:68" s="58" customFormat="1" ht="12.75" customHeight="1">
      <c r="A5438" s="64" t="s">
        <v>3235</v>
      </c>
      <c r="B5438" s="54" t="s">
        <v>3236</v>
      </c>
      <c r="C5438" s="252" t="s">
        <v>5552</v>
      </c>
      <c r="D5438" s="252" t="s">
        <v>689</v>
      </c>
      <c r="E5438" s="54" t="s">
        <v>3237</v>
      </c>
      <c r="F5438" s="54" t="s">
        <v>3236</v>
      </c>
      <c r="G5438" s="129">
        <v>17800</v>
      </c>
      <c r="H5438" s="323">
        <v>184275.96</v>
      </c>
      <c r="I5438" s="323">
        <v>157174</v>
      </c>
      <c r="J5438" s="54"/>
      <c r="K5438" s="42"/>
      <c r="L5438" s="42" t="s">
        <v>4489</v>
      </c>
      <c r="M5438" s="42" t="s">
        <v>3447</v>
      </c>
      <c r="N5438" s="42" t="s">
        <v>2427</v>
      </c>
      <c r="O5438" s="137" t="s">
        <v>3448</v>
      </c>
      <c r="P5438" s="42" t="s">
        <v>64</v>
      </c>
      <c r="Q5438" s="42" t="s">
        <v>65</v>
      </c>
      <c r="R5438" s="42">
        <v>1</v>
      </c>
      <c r="S5438" s="137" t="s">
        <v>2419</v>
      </c>
      <c r="T5438" s="62">
        <v>701989700</v>
      </c>
      <c r="U5438" s="62">
        <v>681313581.63</v>
      </c>
      <c r="Z5438" s="54" t="s">
        <v>68</v>
      </c>
      <c r="AA5438" s="132">
        <v>2.4738610903659402E-5</v>
      </c>
      <c r="AJ5438" s="42"/>
      <c r="AM5438" s="42"/>
      <c r="AN5438" s="42"/>
      <c r="AO5438" s="42"/>
      <c r="AP5438" s="42"/>
      <c r="AY5438" s="42"/>
      <c r="AZ5438" s="42"/>
      <c r="BA5438" s="42"/>
      <c r="BB5438" s="42"/>
      <c r="BN5438" s="54" t="s">
        <v>4578</v>
      </c>
      <c r="BO5438" s="58" t="str">
        <f t="shared" si="84"/>
        <v>境内资产</v>
      </c>
      <c r="BP5438" s="58" t="str">
        <f>IF(M5438="",VLOOKUP(D5438,Sheet4!$A$1:$B$92,2,0),VLOOKUP(Q5438,Sheet4!$A$1:$B$92,2,0))</f>
        <v>保险资产管理产品</v>
      </c>
    </row>
    <row r="5439" spans="1:68" s="58" customFormat="1" ht="12.75" customHeight="1">
      <c r="A5439" s="64" t="s">
        <v>3238</v>
      </c>
      <c r="B5439" s="54" t="s">
        <v>3239</v>
      </c>
      <c r="C5439" s="252" t="s">
        <v>5552</v>
      </c>
      <c r="D5439" s="252" t="s">
        <v>689</v>
      </c>
      <c r="E5439" s="54" t="s">
        <v>3240</v>
      </c>
      <c r="F5439" s="54" t="s">
        <v>3239</v>
      </c>
      <c r="G5439" s="129">
        <v>8400</v>
      </c>
      <c r="H5439" s="323">
        <v>225802</v>
      </c>
      <c r="I5439" s="323">
        <v>182280</v>
      </c>
      <c r="J5439" s="54"/>
      <c r="K5439" s="42"/>
      <c r="L5439" s="42" t="s">
        <v>4489</v>
      </c>
      <c r="M5439" s="42" t="s">
        <v>3447</v>
      </c>
      <c r="N5439" s="42" t="s">
        <v>2427</v>
      </c>
      <c r="O5439" s="137" t="s">
        <v>3448</v>
      </c>
      <c r="P5439" s="42" t="s">
        <v>64</v>
      </c>
      <c r="Q5439" s="42" t="s">
        <v>65</v>
      </c>
      <c r="R5439" s="42">
        <v>1</v>
      </c>
      <c r="S5439" s="137" t="s">
        <v>2419</v>
      </c>
      <c r="T5439" s="62">
        <v>701989700</v>
      </c>
      <c r="U5439" s="62">
        <v>681313581.63</v>
      </c>
      <c r="Z5439" s="54" t="s">
        <v>68</v>
      </c>
      <c r="AA5439" s="132">
        <v>1.14138956744499E-5</v>
      </c>
      <c r="AJ5439" s="42"/>
      <c r="AM5439" s="42"/>
      <c r="AN5439" s="42"/>
      <c r="AO5439" s="42"/>
      <c r="AP5439" s="42"/>
      <c r="AY5439" s="42"/>
      <c r="AZ5439" s="42"/>
      <c r="BA5439" s="42"/>
      <c r="BB5439" s="42"/>
      <c r="BN5439" s="54" t="s">
        <v>4578</v>
      </c>
      <c r="BO5439" s="58" t="str">
        <f t="shared" si="84"/>
        <v>境内资产</v>
      </c>
      <c r="BP5439" s="58" t="str">
        <f>IF(M5439="",VLOOKUP(D5439,Sheet4!$A$1:$B$92,2,0),VLOOKUP(Q5439,Sheet4!$A$1:$B$92,2,0))</f>
        <v>保险资产管理产品</v>
      </c>
    </row>
    <row r="5440" spans="1:68" s="58" customFormat="1" ht="12.75" customHeight="1">
      <c r="A5440" s="64" t="s">
        <v>3241</v>
      </c>
      <c r="B5440" s="54" t="s">
        <v>3242</v>
      </c>
      <c r="C5440" s="252" t="s">
        <v>5552</v>
      </c>
      <c r="D5440" s="252" t="s">
        <v>689</v>
      </c>
      <c r="E5440" s="54" t="s">
        <v>3243</v>
      </c>
      <c r="F5440" s="54" t="s">
        <v>3242</v>
      </c>
      <c r="G5440" s="129">
        <v>1900</v>
      </c>
      <c r="H5440" s="323">
        <v>252723.93</v>
      </c>
      <c r="I5440" s="323">
        <v>174116</v>
      </c>
      <c r="J5440" s="54"/>
      <c r="K5440" s="42"/>
      <c r="L5440" s="42" t="s">
        <v>4489</v>
      </c>
      <c r="M5440" s="42" t="s">
        <v>3447</v>
      </c>
      <c r="N5440" s="42" t="s">
        <v>2427</v>
      </c>
      <c r="O5440" s="137" t="s">
        <v>3448</v>
      </c>
      <c r="P5440" s="42" t="s">
        <v>64</v>
      </c>
      <c r="Q5440" s="42" t="s">
        <v>65</v>
      </c>
      <c r="R5440" s="42">
        <v>1</v>
      </c>
      <c r="S5440" s="137" t="s">
        <v>2419</v>
      </c>
      <c r="T5440" s="62">
        <v>701989700</v>
      </c>
      <c r="U5440" s="62">
        <v>681313581.63</v>
      </c>
      <c r="Z5440" s="54" t="s">
        <v>68</v>
      </c>
      <c r="AA5440" s="132">
        <v>9.6650188239128296E-6</v>
      </c>
      <c r="AJ5440" s="42"/>
      <c r="AM5440" s="42"/>
      <c r="AN5440" s="42"/>
      <c r="AO5440" s="42"/>
      <c r="AP5440" s="42"/>
      <c r="AY5440" s="42"/>
      <c r="AZ5440" s="42"/>
      <c r="BA5440" s="42"/>
      <c r="BB5440" s="42"/>
      <c r="BN5440" s="54" t="s">
        <v>4578</v>
      </c>
      <c r="BO5440" s="58" t="str">
        <f t="shared" si="84"/>
        <v>境内资产</v>
      </c>
      <c r="BP5440" s="58" t="str">
        <f>IF(M5440="",VLOOKUP(D5440,Sheet4!$A$1:$B$92,2,0),VLOOKUP(Q5440,Sheet4!$A$1:$B$92,2,0))</f>
        <v>保险资产管理产品</v>
      </c>
    </row>
    <row r="5441" spans="1:68" s="58" customFormat="1" ht="12.75" customHeight="1">
      <c r="A5441" s="64" t="s">
        <v>3244</v>
      </c>
      <c r="B5441" s="54" t="s">
        <v>3245</v>
      </c>
      <c r="C5441" s="252" t="s">
        <v>5552</v>
      </c>
      <c r="D5441" s="252" t="s">
        <v>689</v>
      </c>
      <c r="E5441" s="54" t="s">
        <v>3246</v>
      </c>
      <c r="F5441" s="54" t="s">
        <v>3245</v>
      </c>
      <c r="G5441" s="54">
        <v>700</v>
      </c>
      <c r="H5441" s="323">
        <v>219397</v>
      </c>
      <c r="I5441" s="323">
        <v>119945</v>
      </c>
      <c r="J5441" s="54"/>
      <c r="K5441" s="42"/>
      <c r="L5441" s="42" t="s">
        <v>4489</v>
      </c>
      <c r="M5441" s="42" t="s">
        <v>3447</v>
      </c>
      <c r="N5441" s="42" t="s">
        <v>2427</v>
      </c>
      <c r="O5441" s="137" t="s">
        <v>3448</v>
      </c>
      <c r="P5441" s="42" t="s">
        <v>64</v>
      </c>
      <c r="Q5441" s="42" t="s">
        <v>65</v>
      </c>
      <c r="R5441" s="42">
        <v>1</v>
      </c>
      <c r="S5441" s="137" t="s">
        <v>2419</v>
      </c>
      <c r="T5441" s="62">
        <v>701989700</v>
      </c>
      <c r="U5441" s="62">
        <v>681313581.63</v>
      </c>
      <c r="Z5441" s="54" t="s">
        <v>68</v>
      </c>
      <c r="AA5441" s="132">
        <v>1.8682399213372698E-5</v>
      </c>
      <c r="AJ5441" s="42"/>
      <c r="AM5441" s="42"/>
      <c r="AN5441" s="42"/>
      <c r="AO5441" s="42"/>
      <c r="AP5441" s="42"/>
      <c r="AY5441" s="42"/>
      <c r="AZ5441" s="42"/>
      <c r="BA5441" s="42"/>
      <c r="BB5441" s="42"/>
      <c r="BN5441" s="54" t="s">
        <v>4578</v>
      </c>
      <c r="BO5441" s="58" t="str">
        <f t="shared" si="84"/>
        <v>境内资产</v>
      </c>
      <c r="BP5441" s="58" t="str">
        <f>IF(M5441="",VLOOKUP(D5441,Sheet4!$A$1:$B$92,2,0),VLOOKUP(Q5441,Sheet4!$A$1:$B$92,2,0))</f>
        <v>保险资产管理产品</v>
      </c>
    </row>
    <row r="5442" spans="1:68" s="58" customFormat="1" ht="12.75" customHeight="1">
      <c r="A5442" s="64" t="s">
        <v>3247</v>
      </c>
      <c r="B5442" s="54" t="s">
        <v>3248</v>
      </c>
      <c r="C5442" s="252" t="s">
        <v>5552</v>
      </c>
      <c r="D5442" s="252" t="s">
        <v>689</v>
      </c>
      <c r="E5442" s="54" t="s">
        <v>3249</v>
      </c>
      <c r="F5442" s="54" t="s">
        <v>3248</v>
      </c>
      <c r="G5442" s="129">
        <v>4300</v>
      </c>
      <c r="H5442" s="323">
        <v>142109.4</v>
      </c>
      <c r="I5442" s="323">
        <v>98599</v>
      </c>
      <c r="J5442" s="54"/>
      <c r="K5442" s="42"/>
      <c r="L5442" s="42" t="s">
        <v>4489</v>
      </c>
      <c r="M5442" s="42" t="s">
        <v>3447</v>
      </c>
      <c r="N5442" s="42" t="s">
        <v>2427</v>
      </c>
      <c r="O5442" s="137" t="s">
        <v>3448</v>
      </c>
      <c r="P5442" s="42" t="s">
        <v>64</v>
      </c>
      <c r="Q5442" s="42" t="s">
        <v>65</v>
      </c>
      <c r="R5442" s="42">
        <v>1</v>
      </c>
      <c r="S5442" s="137" t="s">
        <v>2419</v>
      </c>
      <c r="T5442" s="62">
        <v>701989700</v>
      </c>
      <c r="U5442" s="62">
        <v>681313581.63</v>
      </c>
      <c r="Z5442" s="54" t="s">
        <v>68</v>
      </c>
      <c r="AA5442" s="132" t="e">
        <v>#DIV/0!</v>
      </c>
      <c r="AJ5442" s="42"/>
      <c r="AM5442" s="42"/>
      <c r="AN5442" s="42"/>
      <c r="AO5442" s="42"/>
      <c r="AP5442" s="42"/>
      <c r="AY5442" s="42"/>
      <c r="AZ5442" s="42"/>
      <c r="BA5442" s="42"/>
      <c r="BB5442" s="42"/>
      <c r="BN5442" s="54" t="s">
        <v>4578</v>
      </c>
      <c r="BO5442" s="58" t="str">
        <f t="shared" si="84"/>
        <v>境内资产</v>
      </c>
      <c r="BP5442" s="58" t="str">
        <f>IF(M5442="",VLOOKUP(D5442,Sheet4!$A$1:$B$92,2,0),VLOOKUP(Q5442,Sheet4!$A$1:$B$92,2,0))</f>
        <v>保险资产管理产品</v>
      </c>
    </row>
    <row r="5443" spans="1:68" s="58" customFormat="1" ht="12.75" customHeight="1">
      <c r="A5443" s="64" t="s">
        <v>2293</v>
      </c>
      <c r="B5443" s="54" t="s">
        <v>2344</v>
      </c>
      <c r="C5443" s="252" t="s">
        <v>5552</v>
      </c>
      <c r="D5443" s="252" t="s">
        <v>689</v>
      </c>
      <c r="E5443" s="54" t="s">
        <v>3250</v>
      </c>
      <c r="F5443" s="54" t="s">
        <v>2344</v>
      </c>
      <c r="G5443" s="129">
        <v>6300</v>
      </c>
      <c r="H5443" s="323">
        <v>416553.5</v>
      </c>
      <c r="I5443" s="323">
        <v>391608</v>
      </c>
      <c r="J5443" s="54"/>
      <c r="K5443" s="42"/>
      <c r="L5443" s="42" t="s">
        <v>4489</v>
      </c>
      <c r="M5443" s="42" t="s">
        <v>3447</v>
      </c>
      <c r="N5443" s="42" t="s">
        <v>2427</v>
      </c>
      <c r="O5443" s="137" t="s">
        <v>3448</v>
      </c>
      <c r="P5443" s="42" t="s">
        <v>64</v>
      </c>
      <c r="Q5443" s="42" t="s">
        <v>65</v>
      </c>
      <c r="R5443" s="42">
        <v>1</v>
      </c>
      <c r="S5443" s="137" t="s">
        <v>2419</v>
      </c>
      <c r="T5443" s="62">
        <v>701989700</v>
      </c>
      <c r="U5443" s="62">
        <v>681313581.63</v>
      </c>
      <c r="Z5443" s="54" t="s">
        <v>68</v>
      </c>
      <c r="AA5443" s="132">
        <v>5.0000000000000004E-6</v>
      </c>
      <c r="AJ5443" s="42"/>
      <c r="AM5443" s="42"/>
      <c r="AN5443" s="42"/>
      <c r="AO5443" s="42"/>
      <c r="AP5443" s="42"/>
      <c r="AY5443" s="42"/>
      <c r="AZ5443" s="42"/>
      <c r="BA5443" s="42"/>
      <c r="BB5443" s="42"/>
      <c r="BN5443" s="54" t="s">
        <v>4578</v>
      </c>
      <c r="BO5443" s="58" t="str">
        <f t="shared" ref="BO5443:BO5506" si="85">IF(LEFT(D5443,2)="境外","境外资产","境内资产")</f>
        <v>境内资产</v>
      </c>
      <c r="BP5443" s="58" t="str">
        <f>IF(M5443="",VLOOKUP(D5443,Sheet4!$A$1:$B$92,2,0),VLOOKUP(Q5443,Sheet4!$A$1:$B$92,2,0))</f>
        <v>保险资产管理产品</v>
      </c>
    </row>
    <row r="5444" spans="1:68" s="58" customFormat="1" ht="12.75" customHeight="1">
      <c r="A5444" s="64" t="s">
        <v>3251</v>
      </c>
      <c r="B5444" s="54" t="s">
        <v>3252</v>
      </c>
      <c r="C5444" s="252" t="s">
        <v>5552</v>
      </c>
      <c r="D5444" s="252" t="s">
        <v>689</v>
      </c>
      <c r="E5444" s="54" t="s">
        <v>3253</v>
      </c>
      <c r="F5444" s="54" t="s">
        <v>3252</v>
      </c>
      <c r="G5444" s="129">
        <v>5800</v>
      </c>
      <c r="H5444" s="323">
        <v>177410.17</v>
      </c>
      <c r="I5444" s="323">
        <v>136300</v>
      </c>
      <c r="J5444" s="54"/>
      <c r="K5444" s="42"/>
      <c r="L5444" s="42" t="s">
        <v>4489</v>
      </c>
      <c r="M5444" s="42" t="s">
        <v>3447</v>
      </c>
      <c r="N5444" s="42" t="s">
        <v>2427</v>
      </c>
      <c r="O5444" s="137" t="s">
        <v>3448</v>
      </c>
      <c r="P5444" s="42" t="s">
        <v>64</v>
      </c>
      <c r="Q5444" s="42" t="s">
        <v>65</v>
      </c>
      <c r="R5444" s="42">
        <v>1</v>
      </c>
      <c r="S5444" s="137" t="s">
        <v>2419</v>
      </c>
      <c r="T5444" s="62">
        <v>701989700</v>
      </c>
      <c r="U5444" s="62">
        <v>681313581.63</v>
      </c>
      <c r="Z5444" s="54" t="s">
        <v>68</v>
      </c>
      <c r="AA5444" s="132" t="e">
        <v>#DIV/0!</v>
      </c>
      <c r="AJ5444" s="42"/>
      <c r="AM5444" s="42"/>
      <c r="AN5444" s="42"/>
      <c r="AO5444" s="42"/>
      <c r="AP5444" s="42"/>
      <c r="AY5444" s="42"/>
      <c r="AZ5444" s="42"/>
      <c r="BA5444" s="42"/>
      <c r="BB5444" s="42"/>
      <c r="BN5444" s="54" t="s">
        <v>4578</v>
      </c>
      <c r="BO5444" s="58" t="str">
        <f t="shared" si="85"/>
        <v>境内资产</v>
      </c>
      <c r="BP5444" s="58" t="str">
        <f>IF(M5444="",VLOOKUP(D5444,Sheet4!$A$1:$B$92,2,0),VLOOKUP(Q5444,Sheet4!$A$1:$B$92,2,0))</f>
        <v>保险资产管理产品</v>
      </c>
    </row>
    <row r="5445" spans="1:68" s="58" customFormat="1" ht="12.75" customHeight="1">
      <c r="A5445" s="64" t="s">
        <v>3461</v>
      </c>
      <c r="B5445" s="54" t="s">
        <v>3462</v>
      </c>
      <c r="C5445" s="252" t="s">
        <v>5552</v>
      </c>
      <c r="D5445" s="252" t="s">
        <v>689</v>
      </c>
      <c r="E5445" s="54" t="s">
        <v>3463</v>
      </c>
      <c r="F5445" s="54" t="s">
        <v>3462</v>
      </c>
      <c r="G5445" s="54">
        <v>110</v>
      </c>
      <c r="H5445" s="323">
        <v>6786.22</v>
      </c>
      <c r="I5445" s="323">
        <v>4878.5</v>
      </c>
      <c r="J5445" s="54"/>
      <c r="K5445" s="42"/>
      <c r="L5445" s="42" t="s">
        <v>4489</v>
      </c>
      <c r="M5445" s="42" t="s">
        <v>3447</v>
      </c>
      <c r="N5445" s="42" t="s">
        <v>2427</v>
      </c>
      <c r="O5445" s="137" t="s">
        <v>3448</v>
      </c>
      <c r="P5445" s="42" t="s">
        <v>64</v>
      </c>
      <c r="Q5445" s="42" t="s">
        <v>65</v>
      </c>
      <c r="R5445" s="42">
        <v>1</v>
      </c>
      <c r="S5445" s="137" t="s">
        <v>2419</v>
      </c>
      <c r="T5445" s="62">
        <v>701989700</v>
      </c>
      <c r="U5445" s="62">
        <v>681313581.63</v>
      </c>
      <c r="Z5445" s="54" t="s">
        <v>68</v>
      </c>
      <c r="AA5445" s="132" t="e">
        <v>#DIV/0!</v>
      </c>
      <c r="AJ5445" s="42"/>
      <c r="AM5445" s="42"/>
      <c r="AN5445" s="42"/>
      <c r="AO5445" s="42"/>
      <c r="AP5445" s="42"/>
      <c r="AY5445" s="42"/>
      <c r="AZ5445" s="42"/>
      <c r="BA5445" s="42"/>
      <c r="BB5445" s="42"/>
      <c r="BN5445" s="54" t="s">
        <v>4578</v>
      </c>
      <c r="BO5445" s="58" t="str">
        <f t="shared" si="85"/>
        <v>境内资产</v>
      </c>
      <c r="BP5445" s="58" t="str">
        <f>IF(M5445="",VLOOKUP(D5445,Sheet4!$A$1:$B$92,2,0),VLOOKUP(Q5445,Sheet4!$A$1:$B$92,2,0))</f>
        <v>保险资产管理产品</v>
      </c>
    </row>
    <row r="5446" spans="1:68" s="58" customFormat="1" ht="12.75" customHeight="1">
      <c r="A5446" s="64" t="s">
        <v>3254</v>
      </c>
      <c r="B5446" s="54" t="s">
        <v>3255</v>
      </c>
      <c r="C5446" s="252" t="s">
        <v>5552</v>
      </c>
      <c r="D5446" s="252" t="s">
        <v>689</v>
      </c>
      <c r="E5446" s="54" t="s">
        <v>3256</v>
      </c>
      <c r="F5446" s="54" t="s">
        <v>3255</v>
      </c>
      <c r="G5446" s="129">
        <v>1000</v>
      </c>
      <c r="H5446" s="323">
        <v>185668.39</v>
      </c>
      <c r="I5446" s="323">
        <v>163770</v>
      </c>
      <c r="J5446" s="54"/>
      <c r="K5446" s="42"/>
      <c r="L5446" s="42" t="s">
        <v>4489</v>
      </c>
      <c r="M5446" s="42" t="s">
        <v>3447</v>
      </c>
      <c r="N5446" s="42" t="s">
        <v>2427</v>
      </c>
      <c r="O5446" s="137" t="s">
        <v>3448</v>
      </c>
      <c r="P5446" s="42" t="s">
        <v>64</v>
      </c>
      <c r="Q5446" s="42" t="s">
        <v>65</v>
      </c>
      <c r="R5446" s="42">
        <v>1</v>
      </c>
      <c r="S5446" s="137" t="s">
        <v>2419</v>
      </c>
      <c r="T5446" s="62">
        <v>701989700</v>
      </c>
      <c r="U5446" s="62">
        <v>681313581.63</v>
      </c>
      <c r="Z5446" s="54" t="s">
        <v>68</v>
      </c>
      <c r="AA5446" s="132">
        <v>3.20789425632443E-5</v>
      </c>
      <c r="AJ5446" s="42"/>
      <c r="AM5446" s="42"/>
      <c r="AN5446" s="42"/>
      <c r="AO5446" s="42"/>
      <c r="AP5446" s="42"/>
      <c r="AY5446" s="42"/>
      <c r="AZ5446" s="42"/>
      <c r="BA5446" s="42"/>
      <c r="BB5446" s="42"/>
      <c r="BN5446" s="54" t="s">
        <v>4578</v>
      </c>
      <c r="BO5446" s="58" t="str">
        <f t="shared" si="85"/>
        <v>境内资产</v>
      </c>
      <c r="BP5446" s="58" t="str">
        <f>IF(M5446="",VLOOKUP(D5446,Sheet4!$A$1:$B$92,2,0),VLOOKUP(Q5446,Sheet4!$A$1:$B$92,2,0))</f>
        <v>保险资产管理产品</v>
      </c>
    </row>
    <row r="5447" spans="1:68" s="58" customFormat="1" ht="12.75" customHeight="1">
      <c r="A5447" s="64" t="s">
        <v>3257</v>
      </c>
      <c r="B5447" s="54" t="s">
        <v>3258</v>
      </c>
      <c r="C5447" s="252" t="s">
        <v>5552</v>
      </c>
      <c r="D5447" s="252" t="s">
        <v>689</v>
      </c>
      <c r="E5447" s="54" t="s">
        <v>3259</v>
      </c>
      <c r="F5447" s="54" t="s">
        <v>3258</v>
      </c>
      <c r="G5447" s="54">
        <v>700</v>
      </c>
      <c r="H5447" s="323">
        <v>277630</v>
      </c>
      <c r="I5447" s="323">
        <v>261891</v>
      </c>
      <c r="J5447" s="54"/>
      <c r="K5447" s="42"/>
      <c r="L5447" s="42" t="s">
        <v>4489</v>
      </c>
      <c r="M5447" s="42" t="s">
        <v>3447</v>
      </c>
      <c r="N5447" s="42" t="s">
        <v>2427</v>
      </c>
      <c r="O5447" s="137" t="s">
        <v>3448</v>
      </c>
      <c r="P5447" s="42" t="s">
        <v>64</v>
      </c>
      <c r="Q5447" s="42" t="s">
        <v>65</v>
      </c>
      <c r="R5447" s="42">
        <v>1</v>
      </c>
      <c r="S5447" s="137" t="s">
        <v>2419</v>
      </c>
      <c r="T5447" s="62">
        <v>701989700</v>
      </c>
      <c r="U5447" s="62">
        <v>681313581.63</v>
      </c>
      <c r="Z5447" s="54" t="s">
        <v>68</v>
      </c>
      <c r="AA5447" s="132" t="e">
        <v>#DIV/0!</v>
      </c>
      <c r="AJ5447" s="42"/>
      <c r="AM5447" s="42"/>
      <c r="AN5447" s="42"/>
      <c r="AO5447" s="42"/>
      <c r="AP5447" s="42"/>
      <c r="AY5447" s="42"/>
      <c r="AZ5447" s="42"/>
      <c r="BA5447" s="42"/>
      <c r="BB5447" s="42"/>
      <c r="BN5447" s="54" t="s">
        <v>4578</v>
      </c>
      <c r="BO5447" s="58" t="str">
        <f t="shared" si="85"/>
        <v>境内资产</v>
      </c>
      <c r="BP5447" s="58" t="str">
        <f>IF(M5447="",VLOOKUP(D5447,Sheet4!$A$1:$B$92,2,0),VLOOKUP(Q5447,Sheet4!$A$1:$B$92,2,0))</f>
        <v>保险资产管理产品</v>
      </c>
    </row>
    <row r="5448" spans="1:68" s="58" customFormat="1" ht="12.75" customHeight="1">
      <c r="A5448" s="64" t="s">
        <v>3260</v>
      </c>
      <c r="B5448" s="54" t="s">
        <v>3261</v>
      </c>
      <c r="C5448" s="252" t="s">
        <v>5552</v>
      </c>
      <c r="D5448" s="252" t="s">
        <v>689</v>
      </c>
      <c r="E5448" s="54" t="s">
        <v>3262</v>
      </c>
      <c r="F5448" s="54" t="s">
        <v>3261</v>
      </c>
      <c r="G5448" s="129">
        <v>1900</v>
      </c>
      <c r="H5448" s="323">
        <v>144675</v>
      </c>
      <c r="I5448" s="323">
        <v>115159</v>
      </c>
      <c r="J5448" s="54"/>
      <c r="K5448" s="42"/>
      <c r="L5448" s="42" t="s">
        <v>4489</v>
      </c>
      <c r="M5448" s="42" t="s">
        <v>3447</v>
      </c>
      <c r="N5448" s="42" t="s">
        <v>2427</v>
      </c>
      <c r="O5448" s="137" t="s">
        <v>3448</v>
      </c>
      <c r="P5448" s="42" t="s">
        <v>64</v>
      </c>
      <c r="Q5448" s="42" t="s">
        <v>65</v>
      </c>
      <c r="R5448" s="42">
        <v>1</v>
      </c>
      <c r="S5448" s="137" t="s">
        <v>2419</v>
      </c>
      <c r="T5448" s="62">
        <v>701989700</v>
      </c>
      <c r="U5448" s="62">
        <v>681313581.63</v>
      </c>
      <c r="Z5448" s="54" t="s">
        <v>68</v>
      </c>
      <c r="AA5448" s="132">
        <v>1.8344709897610899E-5</v>
      </c>
      <c r="AJ5448" s="42"/>
      <c r="AM5448" s="42"/>
      <c r="AN5448" s="42"/>
      <c r="AO5448" s="42"/>
      <c r="AP5448" s="42"/>
      <c r="AY5448" s="42"/>
      <c r="AZ5448" s="42"/>
      <c r="BA5448" s="42"/>
      <c r="BB5448" s="42"/>
      <c r="BN5448" s="54" t="s">
        <v>4578</v>
      </c>
      <c r="BO5448" s="58" t="str">
        <f t="shared" si="85"/>
        <v>境内资产</v>
      </c>
      <c r="BP5448" s="58" t="str">
        <f>IF(M5448="",VLOOKUP(D5448,Sheet4!$A$1:$B$92,2,0),VLOOKUP(Q5448,Sheet4!$A$1:$B$92,2,0))</f>
        <v>保险资产管理产品</v>
      </c>
    </row>
    <row r="5449" spans="1:68" s="58" customFormat="1" ht="12.75" customHeight="1">
      <c r="A5449" s="64" t="s">
        <v>3263</v>
      </c>
      <c r="B5449" s="54" t="s">
        <v>1981</v>
      </c>
      <c r="C5449" s="252" t="s">
        <v>5552</v>
      </c>
      <c r="D5449" s="252" t="s">
        <v>689</v>
      </c>
      <c r="E5449" s="54" t="s">
        <v>3264</v>
      </c>
      <c r="F5449" s="54" t="s">
        <v>1981</v>
      </c>
      <c r="G5449" s="54">
        <v>800</v>
      </c>
      <c r="H5449" s="323">
        <v>145534</v>
      </c>
      <c r="I5449" s="323">
        <v>124064</v>
      </c>
      <c r="J5449" s="54"/>
      <c r="K5449" s="42"/>
      <c r="L5449" s="42" t="s">
        <v>4489</v>
      </c>
      <c r="M5449" s="42" t="s">
        <v>3447</v>
      </c>
      <c r="N5449" s="42" t="s">
        <v>2427</v>
      </c>
      <c r="O5449" s="137" t="s">
        <v>3448</v>
      </c>
      <c r="P5449" s="42" t="s">
        <v>64</v>
      </c>
      <c r="Q5449" s="42" t="s">
        <v>65</v>
      </c>
      <c r="R5449" s="42">
        <v>1</v>
      </c>
      <c r="S5449" s="137" t="s">
        <v>2419</v>
      </c>
      <c r="T5449" s="62">
        <v>701989700</v>
      </c>
      <c r="U5449" s="62">
        <v>681313581.63</v>
      </c>
      <c r="Z5449" s="54" t="s">
        <v>68</v>
      </c>
      <c r="AA5449" s="132">
        <v>3.89245937940605E-5</v>
      </c>
      <c r="AJ5449" s="42"/>
      <c r="AM5449" s="42"/>
      <c r="AN5449" s="42"/>
      <c r="AO5449" s="42"/>
      <c r="AP5449" s="42"/>
      <c r="AY5449" s="42"/>
      <c r="AZ5449" s="42"/>
      <c r="BA5449" s="42"/>
      <c r="BB5449" s="42"/>
      <c r="BN5449" s="54" t="s">
        <v>4578</v>
      </c>
      <c r="BO5449" s="58" t="str">
        <f t="shared" si="85"/>
        <v>境内资产</v>
      </c>
      <c r="BP5449" s="58" t="str">
        <f>IF(M5449="",VLOOKUP(D5449,Sheet4!$A$1:$B$92,2,0),VLOOKUP(Q5449,Sheet4!$A$1:$B$92,2,0))</f>
        <v>保险资产管理产品</v>
      </c>
    </row>
    <row r="5450" spans="1:68" s="58" customFormat="1" ht="12.75" customHeight="1">
      <c r="A5450" s="64" t="s">
        <v>691</v>
      </c>
      <c r="B5450" s="54" t="s">
        <v>692</v>
      </c>
      <c r="C5450" s="252" t="s">
        <v>5552</v>
      </c>
      <c r="D5450" s="252" t="s">
        <v>689</v>
      </c>
      <c r="E5450" s="54" t="s">
        <v>693</v>
      </c>
      <c r="F5450" s="54" t="s">
        <v>692</v>
      </c>
      <c r="G5450" s="129">
        <v>11900</v>
      </c>
      <c r="H5450" s="323">
        <v>539654</v>
      </c>
      <c r="I5450" s="323">
        <v>451129</v>
      </c>
      <c r="J5450" s="54"/>
      <c r="K5450" s="42"/>
      <c r="L5450" s="42" t="s">
        <v>4489</v>
      </c>
      <c r="M5450" s="42" t="s">
        <v>3447</v>
      </c>
      <c r="N5450" s="42" t="s">
        <v>2427</v>
      </c>
      <c r="O5450" s="137" t="s">
        <v>3448</v>
      </c>
      <c r="P5450" s="42" t="s">
        <v>64</v>
      </c>
      <c r="Q5450" s="42" t="s">
        <v>65</v>
      </c>
      <c r="R5450" s="42">
        <v>1</v>
      </c>
      <c r="S5450" s="137" t="s">
        <v>2419</v>
      </c>
      <c r="T5450" s="62">
        <v>701989700</v>
      </c>
      <c r="U5450" s="62">
        <v>681313581.63</v>
      </c>
      <c r="Z5450" s="54" t="s">
        <v>280</v>
      </c>
      <c r="AA5450" s="132">
        <v>3.53469439056676E-5</v>
      </c>
      <c r="AJ5450" s="42"/>
      <c r="AM5450" s="42"/>
      <c r="AN5450" s="42"/>
      <c r="AO5450" s="42"/>
      <c r="AP5450" s="42"/>
      <c r="AY5450" s="42"/>
      <c r="AZ5450" s="42"/>
      <c r="BA5450" s="42"/>
      <c r="BB5450" s="42"/>
      <c r="BN5450" s="54" t="s">
        <v>4578</v>
      </c>
      <c r="BO5450" s="58" t="str">
        <f t="shared" si="85"/>
        <v>境内资产</v>
      </c>
      <c r="BP5450" s="58" t="str">
        <f>IF(M5450="",VLOOKUP(D5450,Sheet4!$A$1:$B$92,2,0),VLOOKUP(Q5450,Sheet4!$A$1:$B$92,2,0))</f>
        <v>保险资产管理产品</v>
      </c>
    </row>
    <row r="5451" spans="1:68" s="58" customFormat="1" ht="12.75" customHeight="1">
      <c r="A5451" s="64" t="s">
        <v>1060</v>
      </c>
      <c r="B5451" s="130" t="s">
        <v>1061</v>
      </c>
      <c r="C5451" s="252" t="s">
        <v>1258</v>
      </c>
      <c r="D5451" s="252" t="s">
        <v>1259</v>
      </c>
      <c r="E5451" s="54" t="s">
        <v>1062</v>
      </c>
      <c r="F5451" s="54" t="s">
        <v>1063</v>
      </c>
      <c r="G5451" s="129">
        <v>50000</v>
      </c>
      <c r="H5451" s="323">
        <v>5944538.4400000004</v>
      </c>
      <c r="I5451" s="323">
        <v>6131002.3300000001</v>
      </c>
      <c r="J5451" s="129" t="s">
        <v>3265</v>
      </c>
      <c r="K5451" s="42"/>
      <c r="L5451" s="42" t="s">
        <v>4489</v>
      </c>
      <c r="M5451" s="42" t="s">
        <v>3447</v>
      </c>
      <c r="N5451" s="42" t="s">
        <v>2427</v>
      </c>
      <c r="O5451" s="137" t="s">
        <v>3448</v>
      </c>
      <c r="P5451" s="42" t="s">
        <v>64</v>
      </c>
      <c r="Q5451" s="42" t="s">
        <v>65</v>
      </c>
      <c r="R5451" s="42">
        <v>1</v>
      </c>
      <c r="S5451" s="137" t="s">
        <v>2419</v>
      </c>
      <c r="T5451" s="62">
        <v>701989700</v>
      </c>
      <c r="U5451" s="62">
        <v>681313581.63</v>
      </c>
      <c r="Z5451" s="54" t="s">
        <v>68</v>
      </c>
      <c r="AA5451" s="132">
        <v>1.375E-6</v>
      </c>
      <c r="AJ5451" s="42"/>
      <c r="AM5451" s="42"/>
      <c r="AN5451" s="42"/>
      <c r="AO5451" s="42"/>
      <c r="AP5451" s="42"/>
      <c r="AY5451" s="108">
        <v>6</v>
      </c>
      <c r="AZ5451" s="54" t="s">
        <v>74</v>
      </c>
      <c r="BA5451" s="67">
        <v>0</v>
      </c>
      <c r="BB5451" s="50" t="s">
        <v>68</v>
      </c>
      <c r="BN5451" s="54" t="s">
        <v>4578</v>
      </c>
      <c r="BO5451" s="58" t="str">
        <f t="shared" si="85"/>
        <v>境内资产</v>
      </c>
      <c r="BP5451" s="58" t="str">
        <f>IF(M5451="",VLOOKUP(D5451,Sheet4!$A$1:$B$92,2,0),VLOOKUP(Q5451,Sheet4!$A$1:$B$92,2,0))</f>
        <v>保险资产管理产品</v>
      </c>
    </row>
    <row r="5452" spans="1:68" s="58" customFormat="1" ht="12.75" customHeight="1">
      <c r="A5452" s="64" t="s">
        <v>1048</v>
      </c>
      <c r="B5452" s="130" t="s">
        <v>1049</v>
      </c>
      <c r="C5452" s="252" t="s">
        <v>1258</v>
      </c>
      <c r="D5452" s="252" t="s">
        <v>1259</v>
      </c>
      <c r="E5452" s="54" t="s">
        <v>1050</v>
      </c>
      <c r="F5452" s="54" t="s">
        <v>1051</v>
      </c>
      <c r="G5452" s="129">
        <v>60160</v>
      </c>
      <c r="H5452" s="323">
        <v>6723365.7599999998</v>
      </c>
      <c r="I5452" s="323">
        <v>6573081.4400000004</v>
      </c>
      <c r="J5452" s="129" t="s">
        <v>3464</v>
      </c>
      <c r="K5452" s="42"/>
      <c r="L5452" s="42" t="s">
        <v>4489</v>
      </c>
      <c r="M5452" s="42" t="s">
        <v>3447</v>
      </c>
      <c r="N5452" s="42" t="s">
        <v>2427</v>
      </c>
      <c r="O5452" s="137" t="s">
        <v>3448</v>
      </c>
      <c r="P5452" s="42" t="s">
        <v>64</v>
      </c>
      <c r="Q5452" s="42" t="s">
        <v>65</v>
      </c>
      <c r="R5452" s="42">
        <v>1</v>
      </c>
      <c r="S5452" s="137" t="s">
        <v>2419</v>
      </c>
      <c r="T5452" s="62">
        <v>701989700</v>
      </c>
      <c r="U5452" s="62">
        <v>681313581.63</v>
      </c>
      <c r="Z5452" s="54" t="s">
        <v>68</v>
      </c>
      <c r="AA5452" s="132">
        <v>1.1901928112354199E-5</v>
      </c>
      <c r="AJ5452" s="42"/>
      <c r="AM5452" s="42"/>
      <c r="AN5452" s="42"/>
      <c r="AO5452" s="42"/>
      <c r="AP5452" s="42"/>
      <c r="AY5452" s="108">
        <v>6</v>
      </c>
      <c r="AZ5452" s="54" t="s">
        <v>74</v>
      </c>
      <c r="BA5452" s="67">
        <v>0</v>
      </c>
      <c r="BB5452" s="50" t="s">
        <v>68</v>
      </c>
      <c r="BN5452" s="54" t="s">
        <v>4578</v>
      </c>
      <c r="BO5452" s="58" t="str">
        <f t="shared" si="85"/>
        <v>境内资产</v>
      </c>
      <c r="BP5452" s="58" t="str">
        <f>IF(M5452="",VLOOKUP(D5452,Sheet4!$A$1:$B$92,2,0),VLOOKUP(Q5452,Sheet4!$A$1:$B$92,2,0))</f>
        <v>保险资产管理产品</v>
      </c>
    </row>
    <row r="5453" spans="1:68" s="58" customFormat="1" ht="12.75" customHeight="1">
      <c r="A5453" s="64" t="s">
        <v>3267</v>
      </c>
      <c r="B5453" s="130" t="s">
        <v>3268</v>
      </c>
      <c r="C5453" s="252" t="s">
        <v>1258</v>
      </c>
      <c r="D5453" s="252" t="s">
        <v>1259</v>
      </c>
      <c r="E5453" s="54" t="s">
        <v>3269</v>
      </c>
      <c r="F5453" s="54" t="s">
        <v>3270</v>
      </c>
      <c r="G5453" s="54">
        <v>430</v>
      </c>
      <c r="H5453" s="323">
        <v>43008.480000000003</v>
      </c>
      <c r="I5453" s="323">
        <v>43008.480000000003</v>
      </c>
      <c r="J5453" s="129" t="s">
        <v>3465</v>
      </c>
      <c r="K5453" s="42"/>
      <c r="L5453" s="42" t="s">
        <v>4489</v>
      </c>
      <c r="M5453" s="42" t="s">
        <v>3447</v>
      </c>
      <c r="N5453" s="42" t="s">
        <v>2427</v>
      </c>
      <c r="O5453" s="137" t="s">
        <v>3448</v>
      </c>
      <c r="P5453" s="42" t="s">
        <v>64</v>
      </c>
      <c r="Q5453" s="42" t="s">
        <v>65</v>
      </c>
      <c r="R5453" s="42">
        <v>1</v>
      </c>
      <c r="S5453" s="137" t="s">
        <v>2419</v>
      </c>
      <c r="T5453" s="62">
        <v>701989700</v>
      </c>
      <c r="U5453" s="62">
        <v>681313581.63</v>
      </c>
      <c r="Z5453" s="54" t="s">
        <v>68</v>
      </c>
      <c r="AA5453" s="132">
        <v>1.4E-5</v>
      </c>
      <c r="AJ5453" s="42"/>
      <c r="AM5453" s="42"/>
      <c r="AN5453" s="42"/>
      <c r="AO5453" s="42"/>
      <c r="AP5453" s="42"/>
      <c r="AY5453" s="108">
        <v>6</v>
      </c>
      <c r="AZ5453" s="54" t="s">
        <v>74</v>
      </c>
      <c r="BA5453" s="67">
        <v>0</v>
      </c>
      <c r="BB5453" s="50" t="s">
        <v>68</v>
      </c>
      <c r="BN5453" s="54" t="s">
        <v>4578</v>
      </c>
      <c r="BO5453" s="58" t="str">
        <f t="shared" si="85"/>
        <v>境内资产</v>
      </c>
      <c r="BP5453" s="58" t="str">
        <f>IF(M5453="",VLOOKUP(D5453,Sheet4!$A$1:$B$92,2,0),VLOOKUP(Q5453,Sheet4!$A$1:$B$92,2,0))</f>
        <v>保险资产管理产品</v>
      </c>
    </row>
    <row r="5454" spans="1:68" s="58" customFormat="1" ht="12.75" customHeight="1">
      <c r="A5454" s="64" t="s">
        <v>3272</v>
      </c>
      <c r="B5454" s="130" t="s">
        <v>3273</v>
      </c>
      <c r="C5454" s="252" t="s">
        <v>1258</v>
      </c>
      <c r="D5454" s="252" t="s">
        <v>1259</v>
      </c>
      <c r="E5454" s="54" t="s">
        <v>3274</v>
      </c>
      <c r="F5454" s="54" t="s">
        <v>3150</v>
      </c>
      <c r="G5454" s="54">
        <v>480</v>
      </c>
      <c r="H5454" s="323">
        <v>48002.76</v>
      </c>
      <c r="I5454" s="323">
        <v>48002.76</v>
      </c>
      <c r="J5454" s="129" t="s">
        <v>3275</v>
      </c>
      <c r="K5454" s="42"/>
      <c r="L5454" s="42" t="s">
        <v>4489</v>
      </c>
      <c r="M5454" s="42" t="s">
        <v>3447</v>
      </c>
      <c r="N5454" s="42" t="s">
        <v>2427</v>
      </c>
      <c r="O5454" s="137" t="s">
        <v>3448</v>
      </c>
      <c r="P5454" s="42" t="s">
        <v>64</v>
      </c>
      <c r="Q5454" s="42" t="s">
        <v>65</v>
      </c>
      <c r="R5454" s="42">
        <v>1</v>
      </c>
      <c r="S5454" s="137" t="s">
        <v>2419</v>
      </c>
      <c r="T5454" s="62">
        <v>701989700</v>
      </c>
      <c r="U5454" s="62">
        <v>681313581.63</v>
      </c>
      <c r="Z5454" s="54" t="s">
        <v>68</v>
      </c>
      <c r="AA5454" s="132">
        <v>1.29076086956522E-5</v>
      </c>
      <c r="AJ5454" s="42"/>
      <c r="AM5454" s="42"/>
      <c r="AN5454" s="42"/>
      <c r="AO5454" s="42"/>
      <c r="AP5454" s="42"/>
      <c r="AY5454" s="108">
        <v>6</v>
      </c>
      <c r="AZ5454" s="54" t="s">
        <v>169</v>
      </c>
      <c r="BA5454" s="67">
        <v>0</v>
      </c>
      <c r="BB5454" s="50" t="s">
        <v>68</v>
      </c>
      <c r="BN5454" s="54" t="s">
        <v>4578</v>
      </c>
      <c r="BO5454" s="58" t="str">
        <f t="shared" si="85"/>
        <v>境内资产</v>
      </c>
      <c r="BP5454" s="58" t="str">
        <f>IF(M5454="",VLOOKUP(D5454,Sheet4!$A$1:$B$92,2,0),VLOOKUP(Q5454,Sheet4!$A$1:$B$92,2,0))</f>
        <v>保险资产管理产品</v>
      </c>
    </row>
    <row r="5455" spans="1:68" s="58" customFormat="1" ht="12.75" customHeight="1">
      <c r="A5455" s="64" t="s">
        <v>3276</v>
      </c>
      <c r="B5455" s="130" t="s">
        <v>3277</v>
      </c>
      <c r="C5455" s="255" t="s">
        <v>71</v>
      </c>
      <c r="D5455" s="245" t="s">
        <v>1154</v>
      </c>
      <c r="E5455" s="54" t="s">
        <v>3278</v>
      </c>
      <c r="F5455" s="54" t="s">
        <v>3279</v>
      </c>
      <c r="G5455" s="129">
        <v>200000</v>
      </c>
      <c r="H5455" s="323">
        <v>20969352.050000001</v>
      </c>
      <c r="I5455" s="323">
        <v>20851052.050000001</v>
      </c>
      <c r="J5455" s="129" t="s">
        <v>3280</v>
      </c>
      <c r="K5455" s="42"/>
      <c r="L5455" s="42" t="s">
        <v>4489</v>
      </c>
      <c r="M5455" s="42" t="s">
        <v>3447</v>
      </c>
      <c r="N5455" s="42" t="s">
        <v>2427</v>
      </c>
      <c r="O5455" s="137" t="s">
        <v>3448</v>
      </c>
      <c r="P5455" s="42" t="s">
        <v>64</v>
      </c>
      <c r="Q5455" s="42" t="s">
        <v>65</v>
      </c>
      <c r="R5455" s="42">
        <v>1</v>
      </c>
      <c r="S5455" s="137" t="s">
        <v>2419</v>
      </c>
      <c r="T5455" s="62">
        <v>701989700</v>
      </c>
      <c r="U5455" s="62">
        <v>681313581.63</v>
      </c>
      <c r="Z5455" s="54" t="s">
        <v>280</v>
      </c>
      <c r="AA5455" s="132">
        <v>1.05263157894737E-5</v>
      </c>
      <c r="AJ5455" s="42"/>
      <c r="AM5455" s="42"/>
      <c r="AN5455" s="42"/>
      <c r="AO5455" s="42"/>
      <c r="AP5455" s="42"/>
      <c r="AY5455" s="54">
        <v>0.34</v>
      </c>
      <c r="AZ5455" s="54" t="s">
        <v>84</v>
      </c>
      <c r="BA5455" s="54">
        <v>0.33389999999999997</v>
      </c>
      <c r="BB5455" s="50" t="s">
        <v>68</v>
      </c>
      <c r="BN5455" s="54" t="s">
        <v>4578</v>
      </c>
      <c r="BO5455" s="58" t="str">
        <f t="shared" si="85"/>
        <v>境内资产</v>
      </c>
      <c r="BP5455" s="58" t="str">
        <f>IF(M5455="",VLOOKUP(D5455,Sheet4!$A$1:$B$92,2,0),VLOOKUP(Q5455,Sheet4!$A$1:$B$92,2,0))</f>
        <v>保险资产管理产品</v>
      </c>
    </row>
    <row r="5456" spans="1:68" s="58" customFormat="1" ht="12.75" customHeight="1">
      <c r="A5456" s="64" t="s">
        <v>3281</v>
      </c>
      <c r="B5456" s="130" t="s">
        <v>3282</v>
      </c>
      <c r="C5456" s="255" t="s">
        <v>71</v>
      </c>
      <c r="D5456" s="245" t="s">
        <v>1154</v>
      </c>
      <c r="E5456" s="54" t="s">
        <v>3283</v>
      </c>
      <c r="F5456" s="54" t="s">
        <v>3284</v>
      </c>
      <c r="G5456" s="129">
        <v>300000</v>
      </c>
      <c r="H5456" s="323">
        <v>30577808.219999999</v>
      </c>
      <c r="I5456" s="323">
        <v>30930308.219999999</v>
      </c>
      <c r="J5456" s="129" t="s">
        <v>3285</v>
      </c>
      <c r="K5456" s="42"/>
      <c r="L5456" s="42" t="s">
        <v>4489</v>
      </c>
      <c r="M5456" s="42" t="s">
        <v>3447</v>
      </c>
      <c r="N5456" s="42" t="s">
        <v>2427</v>
      </c>
      <c r="O5456" s="137" t="s">
        <v>3448</v>
      </c>
      <c r="P5456" s="42" t="s">
        <v>64</v>
      </c>
      <c r="Q5456" s="42" t="s">
        <v>65</v>
      </c>
      <c r="R5456" s="42">
        <v>1</v>
      </c>
      <c r="S5456" s="137" t="s">
        <v>2419</v>
      </c>
      <c r="T5456" s="62">
        <v>701989700</v>
      </c>
      <c r="U5456" s="62">
        <v>681313581.63</v>
      </c>
      <c r="Z5456" s="54" t="s">
        <v>68</v>
      </c>
      <c r="AA5456" s="132">
        <v>1.5047564301220201E-6</v>
      </c>
      <c r="AJ5456" s="42"/>
      <c r="AM5456" s="42"/>
      <c r="AN5456" s="42"/>
      <c r="AO5456" s="42"/>
      <c r="AP5456" s="42"/>
      <c r="AY5456" s="54">
        <v>3.5</v>
      </c>
      <c r="AZ5456" s="54" t="s">
        <v>84</v>
      </c>
      <c r="BA5456" s="54">
        <v>1.4214</v>
      </c>
      <c r="BB5456" s="50" t="s">
        <v>68</v>
      </c>
      <c r="BN5456" s="54" t="s">
        <v>4578</v>
      </c>
      <c r="BO5456" s="58" t="str">
        <f t="shared" si="85"/>
        <v>境内资产</v>
      </c>
      <c r="BP5456" s="58" t="str">
        <f>IF(M5456="",VLOOKUP(D5456,Sheet4!$A$1:$B$92,2,0),VLOOKUP(Q5456,Sheet4!$A$1:$B$92,2,0))</f>
        <v>保险资产管理产品</v>
      </c>
    </row>
    <row r="5457" spans="1:68" s="58" customFormat="1" ht="12.75" customHeight="1">
      <c r="A5457" s="64" t="s">
        <v>3435</v>
      </c>
      <c r="B5457" s="130" t="s">
        <v>3436</v>
      </c>
      <c r="C5457" s="255" t="s">
        <v>71</v>
      </c>
      <c r="D5457" s="245" t="s">
        <v>1154</v>
      </c>
      <c r="E5457" s="54" t="s">
        <v>3437</v>
      </c>
      <c r="F5457" s="54" t="s">
        <v>1421</v>
      </c>
      <c r="G5457" s="129">
        <v>100000</v>
      </c>
      <c r="H5457" s="323">
        <v>10159200</v>
      </c>
      <c r="I5457" s="323">
        <v>10159200</v>
      </c>
      <c r="J5457" s="129" t="s">
        <v>3438</v>
      </c>
      <c r="K5457" s="42"/>
      <c r="L5457" s="42" t="s">
        <v>4489</v>
      </c>
      <c r="M5457" s="42" t="s">
        <v>3447</v>
      </c>
      <c r="N5457" s="42" t="s">
        <v>2427</v>
      </c>
      <c r="O5457" s="137" t="s">
        <v>3448</v>
      </c>
      <c r="P5457" s="42" t="s">
        <v>64</v>
      </c>
      <c r="Q5457" s="42" t="s">
        <v>65</v>
      </c>
      <c r="R5457" s="42">
        <v>1</v>
      </c>
      <c r="S5457" s="137" t="s">
        <v>2419</v>
      </c>
      <c r="T5457" s="62">
        <v>701989700</v>
      </c>
      <c r="U5457" s="62">
        <v>681313581.63</v>
      </c>
      <c r="Z5457" s="54"/>
      <c r="AA5457" s="132"/>
      <c r="AJ5457" s="42"/>
      <c r="AM5457" s="42"/>
      <c r="AN5457" s="42"/>
      <c r="AO5457" s="42"/>
      <c r="AP5457" s="42"/>
      <c r="AY5457" s="54">
        <v>7.61</v>
      </c>
      <c r="AZ5457" s="54" t="s">
        <v>84</v>
      </c>
      <c r="BA5457" s="54">
        <v>1.5226999999999999</v>
      </c>
      <c r="BB5457" s="50" t="s">
        <v>68</v>
      </c>
      <c r="BN5457" s="54" t="s">
        <v>4578</v>
      </c>
      <c r="BO5457" s="58" t="str">
        <f t="shared" si="85"/>
        <v>境内资产</v>
      </c>
      <c r="BP5457" s="58" t="str">
        <f>IF(M5457="",VLOOKUP(D5457,Sheet4!$A$1:$B$92,2,0),VLOOKUP(Q5457,Sheet4!$A$1:$B$92,2,0))</f>
        <v>保险资产管理产品</v>
      </c>
    </row>
    <row r="5458" spans="1:68" s="58" customFormat="1" ht="12.75" customHeight="1">
      <c r="A5458" s="64" t="s">
        <v>3286</v>
      </c>
      <c r="B5458" s="130" t="s">
        <v>3287</v>
      </c>
      <c r="C5458" s="255" t="s">
        <v>71</v>
      </c>
      <c r="D5458" s="245" t="s">
        <v>1154</v>
      </c>
      <c r="E5458" s="54" t="s">
        <v>3288</v>
      </c>
      <c r="F5458" s="54" t="s">
        <v>3289</v>
      </c>
      <c r="G5458" s="129">
        <v>200000</v>
      </c>
      <c r="H5458" s="323">
        <v>20158043.84</v>
      </c>
      <c r="I5458" s="323">
        <v>20464443.84</v>
      </c>
      <c r="J5458" s="129" t="s">
        <v>3290</v>
      </c>
      <c r="K5458" s="42"/>
      <c r="L5458" s="42" t="s">
        <v>4489</v>
      </c>
      <c r="M5458" s="42" t="s">
        <v>3447</v>
      </c>
      <c r="N5458" s="42" t="s">
        <v>2427</v>
      </c>
      <c r="O5458" s="137" t="s">
        <v>3448</v>
      </c>
      <c r="P5458" s="42" t="s">
        <v>64</v>
      </c>
      <c r="Q5458" s="42" t="s">
        <v>65</v>
      </c>
      <c r="R5458" s="42">
        <v>1</v>
      </c>
      <c r="S5458" s="137" t="s">
        <v>2419</v>
      </c>
      <c r="T5458" s="62">
        <v>701989700</v>
      </c>
      <c r="U5458" s="62">
        <v>681313581.63</v>
      </c>
      <c r="Z5458" s="54"/>
      <c r="AA5458" s="132"/>
      <c r="AJ5458" s="42"/>
      <c r="AM5458" s="42"/>
      <c r="AN5458" s="42"/>
      <c r="AO5458" s="42"/>
      <c r="AP5458" s="42"/>
      <c r="AY5458" s="54">
        <v>1.75</v>
      </c>
      <c r="AZ5458" s="54" t="s">
        <v>84</v>
      </c>
      <c r="BA5458" s="54">
        <v>1.6513</v>
      </c>
      <c r="BB5458" s="50" t="s">
        <v>68</v>
      </c>
      <c r="BN5458" s="54" t="s">
        <v>4578</v>
      </c>
      <c r="BO5458" s="58" t="str">
        <f t="shared" si="85"/>
        <v>境内资产</v>
      </c>
      <c r="BP5458" s="58" t="str">
        <f>IF(M5458="",VLOOKUP(D5458,Sheet4!$A$1:$B$92,2,0),VLOOKUP(Q5458,Sheet4!$A$1:$B$92,2,0))</f>
        <v>保险资产管理产品</v>
      </c>
    </row>
    <row r="5459" spans="1:68" s="58" customFormat="1" ht="12.75" customHeight="1">
      <c r="A5459" s="64" t="s">
        <v>3291</v>
      </c>
      <c r="B5459" s="130" t="s">
        <v>3292</v>
      </c>
      <c r="C5459" s="255" t="s">
        <v>71</v>
      </c>
      <c r="D5459" s="245" t="s">
        <v>72</v>
      </c>
      <c r="E5459" s="54" t="s">
        <v>3293</v>
      </c>
      <c r="F5459" s="54" t="s">
        <v>3294</v>
      </c>
      <c r="G5459" s="129">
        <v>200000</v>
      </c>
      <c r="H5459" s="323">
        <v>20408109.59</v>
      </c>
      <c r="I5459" s="323">
        <v>20812109.59</v>
      </c>
      <c r="J5459" s="129" t="s">
        <v>3295</v>
      </c>
      <c r="K5459" s="42"/>
      <c r="L5459" s="42" t="s">
        <v>4489</v>
      </c>
      <c r="M5459" s="42" t="s">
        <v>3447</v>
      </c>
      <c r="N5459" s="42" t="s">
        <v>2427</v>
      </c>
      <c r="O5459" s="137" t="s">
        <v>3448</v>
      </c>
      <c r="P5459" s="42" t="s">
        <v>64</v>
      </c>
      <c r="Q5459" s="42" t="s">
        <v>65</v>
      </c>
      <c r="R5459" s="42">
        <v>1</v>
      </c>
      <c r="S5459" s="137" t="s">
        <v>2419</v>
      </c>
      <c r="T5459" s="62">
        <v>701989700</v>
      </c>
      <c r="U5459" s="62">
        <v>681313581.63</v>
      </c>
      <c r="Z5459" s="54"/>
      <c r="AA5459" s="132"/>
      <c r="AJ5459" s="42"/>
      <c r="AM5459" s="42"/>
      <c r="AN5459" s="42"/>
      <c r="AO5459" s="42"/>
      <c r="AP5459" s="42"/>
      <c r="AY5459" s="54">
        <v>1.47</v>
      </c>
      <c r="AZ5459" s="54" t="s">
        <v>74</v>
      </c>
      <c r="BA5459" s="54">
        <v>1.3927</v>
      </c>
      <c r="BB5459" s="50" t="s">
        <v>68</v>
      </c>
      <c r="BN5459" s="54" t="s">
        <v>4578</v>
      </c>
      <c r="BO5459" s="58" t="str">
        <f t="shared" si="85"/>
        <v>境内资产</v>
      </c>
      <c r="BP5459" s="58" t="str">
        <f>IF(M5459="",VLOOKUP(D5459,Sheet4!$A$1:$B$92,2,0),VLOOKUP(Q5459,Sheet4!$A$1:$B$92,2,0))</f>
        <v>保险资产管理产品</v>
      </c>
    </row>
    <row r="5460" spans="1:68" s="58" customFormat="1" ht="12.75" customHeight="1">
      <c r="A5460" s="64" t="s">
        <v>3296</v>
      </c>
      <c r="B5460" s="130" t="s">
        <v>3297</v>
      </c>
      <c r="C5460" s="255" t="s">
        <v>71</v>
      </c>
      <c r="D5460" s="245" t="s">
        <v>1154</v>
      </c>
      <c r="E5460" s="54" t="s">
        <v>3298</v>
      </c>
      <c r="F5460" s="54" t="s">
        <v>3299</v>
      </c>
      <c r="G5460" s="129">
        <v>600000</v>
      </c>
      <c r="H5460" s="323">
        <v>61250739.729999997</v>
      </c>
      <c r="I5460" s="323">
        <v>61194739.729999997</v>
      </c>
      <c r="J5460" s="129" t="s">
        <v>3300</v>
      </c>
      <c r="K5460" s="42"/>
      <c r="L5460" s="42" t="s">
        <v>4489</v>
      </c>
      <c r="M5460" s="42" t="s">
        <v>3447</v>
      </c>
      <c r="N5460" s="42" t="s">
        <v>2427</v>
      </c>
      <c r="O5460" s="137" t="s">
        <v>3448</v>
      </c>
      <c r="P5460" s="42" t="s">
        <v>64</v>
      </c>
      <c r="Q5460" s="42" t="s">
        <v>65</v>
      </c>
      <c r="R5460" s="42">
        <v>1</v>
      </c>
      <c r="S5460" s="137" t="s">
        <v>2419</v>
      </c>
      <c r="T5460" s="62">
        <v>701989700</v>
      </c>
      <c r="U5460" s="62">
        <v>681313581.63</v>
      </c>
      <c r="Z5460" s="54"/>
      <c r="AA5460" s="132"/>
      <c r="AJ5460" s="42"/>
      <c r="AM5460" s="42"/>
      <c r="AN5460" s="42"/>
      <c r="AO5460" s="42"/>
      <c r="AP5460" s="42"/>
      <c r="AY5460" s="54">
        <v>0.56999999999999995</v>
      </c>
      <c r="AZ5460" s="54" t="s">
        <v>169</v>
      </c>
      <c r="BA5460" s="54">
        <v>0.55369999999999997</v>
      </c>
      <c r="BB5460" s="50" t="s">
        <v>68</v>
      </c>
      <c r="BN5460" s="54" t="s">
        <v>4578</v>
      </c>
      <c r="BO5460" s="58" t="str">
        <f t="shared" si="85"/>
        <v>境内资产</v>
      </c>
      <c r="BP5460" s="58" t="str">
        <f>IF(M5460="",VLOOKUP(D5460,Sheet4!$A$1:$B$92,2,0),VLOOKUP(Q5460,Sheet4!$A$1:$B$92,2,0))</f>
        <v>保险资产管理产品</v>
      </c>
    </row>
    <row r="5461" spans="1:68" s="58" customFormat="1" ht="12.75" customHeight="1">
      <c r="A5461" s="64" t="s">
        <v>3301</v>
      </c>
      <c r="B5461" s="130" t="s">
        <v>3302</v>
      </c>
      <c r="C5461" s="255" t="s">
        <v>71</v>
      </c>
      <c r="D5461" s="245" t="s">
        <v>1154</v>
      </c>
      <c r="E5461" s="54" t="s">
        <v>3303</v>
      </c>
      <c r="F5461" s="54" t="s">
        <v>1386</v>
      </c>
      <c r="G5461" s="129">
        <v>400000</v>
      </c>
      <c r="H5461" s="323">
        <v>38556454.799999997</v>
      </c>
      <c r="I5461" s="323">
        <v>37042454.799999997</v>
      </c>
      <c r="J5461" s="129" t="s">
        <v>3304</v>
      </c>
      <c r="K5461" s="42"/>
      <c r="L5461" s="42" t="s">
        <v>4489</v>
      </c>
      <c r="M5461" s="42" t="s">
        <v>3447</v>
      </c>
      <c r="N5461" s="42" t="s">
        <v>2427</v>
      </c>
      <c r="O5461" s="137" t="s">
        <v>3448</v>
      </c>
      <c r="P5461" s="42" t="s">
        <v>64</v>
      </c>
      <c r="Q5461" s="42" t="s">
        <v>65</v>
      </c>
      <c r="R5461" s="42">
        <v>1</v>
      </c>
      <c r="S5461" s="137" t="s">
        <v>2419</v>
      </c>
      <c r="T5461" s="62">
        <v>701989700</v>
      </c>
      <c r="U5461" s="62">
        <v>681313581.63</v>
      </c>
      <c r="Z5461" s="54"/>
      <c r="AA5461" s="132"/>
      <c r="AJ5461" s="42"/>
      <c r="AM5461" s="42"/>
      <c r="AN5461" s="42"/>
      <c r="AO5461" s="42"/>
      <c r="AP5461" s="42"/>
      <c r="AY5461" s="54">
        <v>2.97</v>
      </c>
      <c r="AZ5461" s="54" t="s">
        <v>169</v>
      </c>
      <c r="BA5461" s="54">
        <v>2.7641</v>
      </c>
      <c r="BB5461" s="50" t="s">
        <v>68</v>
      </c>
      <c r="BN5461" s="54" t="s">
        <v>4578</v>
      </c>
      <c r="BO5461" s="58" t="str">
        <f t="shared" si="85"/>
        <v>境内资产</v>
      </c>
      <c r="BP5461" s="58" t="str">
        <f>IF(M5461="",VLOOKUP(D5461,Sheet4!$A$1:$B$92,2,0),VLOOKUP(Q5461,Sheet4!$A$1:$B$92,2,0))</f>
        <v>保险资产管理产品</v>
      </c>
    </row>
    <row r="5462" spans="1:68" s="58" customFormat="1" ht="12.75" customHeight="1">
      <c r="A5462" s="64" t="s">
        <v>3305</v>
      </c>
      <c r="B5462" s="130" t="s">
        <v>3306</v>
      </c>
      <c r="C5462" s="257" t="s">
        <v>827</v>
      </c>
      <c r="D5462" s="243" t="s">
        <v>830</v>
      </c>
      <c r="E5462" s="54" t="s">
        <v>3307</v>
      </c>
      <c r="F5462" s="54" t="s">
        <v>3308</v>
      </c>
      <c r="G5462" s="129">
        <v>200000</v>
      </c>
      <c r="H5462" s="323">
        <v>20536421.920000002</v>
      </c>
      <c r="I5462" s="323">
        <v>20762421.920000002</v>
      </c>
      <c r="J5462" s="129" t="s">
        <v>3309</v>
      </c>
      <c r="K5462" s="42"/>
      <c r="L5462" s="42" t="s">
        <v>4489</v>
      </c>
      <c r="M5462" s="42" t="s">
        <v>3447</v>
      </c>
      <c r="N5462" s="42" t="s">
        <v>2427</v>
      </c>
      <c r="O5462" s="137" t="s">
        <v>3448</v>
      </c>
      <c r="P5462" s="42" t="s">
        <v>64</v>
      </c>
      <c r="Q5462" s="42" t="s">
        <v>65</v>
      </c>
      <c r="R5462" s="42">
        <v>1</v>
      </c>
      <c r="S5462" s="137" t="s">
        <v>2419</v>
      </c>
      <c r="T5462" s="62">
        <v>701989700</v>
      </c>
      <c r="U5462" s="62">
        <v>681313581.63</v>
      </c>
      <c r="Z5462" s="54"/>
      <c r="AA5462" s="132"/>
      <c r="AJ5462" s="42"/>
      <c r="AM5462" s="42"/>
      <c r="AN5462" s="42"/>
      <c r="AO5462" s="42"/>
      <c r="AP5462" s="42"/>
      <c r="AY5462" s="54">
        <v>1.39</v>
      </c>
      <c r="AZ5462" s="54" t="s">
        <v>84</v>
      </c>
      <c r="BA5462" s="54">
        <v>1.3059000000000001</v>
      </c>
      <c r="BB5462" s="50" t="s">
        <v>68</v>
      </c>
      <c r="BN5462" s="54" t="s">
        <v>4578</v>
      </c>
      <c r="BO5462" s="58" t="str">
        <f t="shared" si="85"/>
        <v>境内资产</v>
      </c>
      <c r="BP5462" s="58" t="str">
        <f>IF(M5462="",VLOOKUP(D5462,Sheet4!$A$1:$B$92,2,0),VLOOKUP(Q5462,Sheet4!$A$1:$B$92,2,0))</f>
        <v>保险资产管理产品</v>
      </c>
    </row>
    <row r="5463" spans="1:68" s="58" customFormat="1" ht="12.75" customHeight="1">
      <c r="A5463" s="64" t="s">
        <v>3310</v>
      </c>
      <c r="B5463" s="130" t="s">
        <v>3311</v>
      </c>
      <c r="C5463" s="255" t="s">
        <v>71</v>
      </c>
      <c r="D5463" s="245" t="s">
        <v>1154</v>
      </c>
      <c r="E5463" s="54" t="s">
        <v>3312</v>
      </c>
      <c r="F5463" s="54" t="s">
        <v>3313</v>
      </c>
      <c r="G5463" s="129">
        <v>300000</v>
      </c>
      <c r="H5463" s="323">
        <v>30773260.280000001</v>
      </c>
      <c r="I5463" s="323">
        <v>30773260.280000001</v>
      </c>
      <c r="J5463" s="129" t="s">
        <v>3314</v>
      </c>
      <c r="K5463" s="42"/>
      <c r="L5463" s="42" t="s">
        <v>4489</v>
      </c>
      <c r="M5463" s="42" t="s">
        <v>3447</v>
      </c>
      <c r="N5463" s="42" t="s">
        <v>2427</v>
      </c>
      <c r="O5463" s="137" t="s">
        <v>3448</v>
      </c>
      <c r="P5463" s="42" t="s">
        <v>64</v>
      </c>
      <c r="Q5463" s="42" t="s">
        <v>65</v>
      </c>
      <c r="R5463" s="42">
        <v>1</v>
      </c>
      <c r="S5463" s="137" t="s">
        <v>2419</v>
      </c>
      <c r="T5463" s="62">
        <v>701989700</v>
      </c>
      <c r="U5463" s="62">
        <v>681313581.63</v>
      </c>
      <c r="Z5463" s="54"/>
      <c r="AA5463" s="132"/>
      <c r="AJ5463" s="42"/>
      <c r="AM5463" s="42"/>
      <c r="AN5463" s="42"/>
      <c r="AO5463" s="42"/>
      <c r="AP5463" s="42"/>
      <c r="AY5463" s="54">
        <v>1.39</v>
      </c>
      <c r="AZ5463" s="54" t="s">
        <v>84</v>
      </c>
      <c r="BA5463" s="54">
        <v>1.3068</v>
      </c>
      <c r="BB5463" s="50" t="s">
        <v>68</v>
      </c>
      <c r="BN5463" s="54" t="s">
        <v>4578</v>
      </c>
      <c r="BO5463" s="58" t="str">
        <f t="shared" si="85"/>
        <v>境内资产</v>
      </c>
      <c r="BP5463" s="58" t="str">
        <f>IF(M5463="",VLOOKUP(D5463,Sheet4!$A$1:$B$92,2,0),VLOOKUP(Q5463,Sheet4!$A$1:$B$92,2,0))</f>
        <v>保险资产管理产品</v>
      </c>
    </row>
    <row r="5464" spans="1:68" s="58" customFormat="1" ht="12.75" customHeight="1">
      <c r="A5464" s="64" t="s">
        <v>3315</v>
      </c>
      <c r="B5464" s="130" t="s">
        <v>3316</v>
      </c>
      <c r="C5464" s="257" t="s">
        <v>827</v>
      </c>
      <c r="D5464" s="243" t="s">
        <v>830</v>
      </c>
      <c r="E5464" s="54" t="s">
        <v>3317</v>
      </c>
      <c r="F5464" s="54" t="s">
        <v>3318</v>
      </c>
      <c r="G5464" s="129">
        <v>300000</v>
      </c>
      <c r="H5464" s="323">
        <v>30831369.859999999</v>
      </c>
      <c r="I5464" s="323">
        <v>31260369.859999999</v>
      </c>
      <c r="J5464" s="129" t="s">
        <v>3319</v>
      </c>
      <c r="K5464" s="42"/>
      <c r="L5464" s="42" t="s">
        <v>4489</v>
      </c>
      <c r="M5464" s="42" t="s">
        <v>3447</v>
      </c>
      <c r="N5464" s="42" t="s">
        <v>2427</v>
      </c>
      <c r="O5464" s="137" t="s">
        <v>3448</v>
      </c>
      <c r="P5464" s="42" t="s">
        <v>64</v>
      </c>
      <c r="Q5464" s="42" t="s">
        <v>65</v>
      </c>
      <c r="R5464" s="42">
        <v>1</v>
      </c>
      <c r="S5464" s="137" t="s">
        <v>2419</v>
      </c>
      <c r="T5464" s="62">
        <v>701989700</v>
      </c>
      <c r="U5464" s="62">
        <v>681313581.63</v>
      </c>
      <c r="Z5464" s="54"/>
      <c r="AA5464" s="132"/>
      <c r="AJ5464" s="42"/>
      <c r="AM5464" s="42"/>
      <c r="AN5464" s="42"/>
      <c r="AO5464" s="42"/>
      <c r="AP5464" s="42"/>
      <c r="AY5464" s="54">
        <v>2.4</v>
      </c>
      <c r="AZ5464" s="54" t="s">
        <v>84</v>
      </c>
      <c r="BA5464" s="54">
        <v>1.3242</v>
      </c>
      <c r="BB5464" s="50" t="s">
        <v>68</v>
      </c>
      <c r="BN5464" s="54" t="s">
        <v>4578</v>
      </c>
      <c r="BO5464" s="58" t="str">
        <f t="shared" si="85"/>
        <v>境内资产</v>
      </c>
      <c r="BP5464" s="58" t="str">
        <f>IF(M5464="",VLOOKUP(D5464,Sheet4!$A$1:$B$92,2,0),VLOOKUP(Q5464,Sheet4!$A$1:$B$92,2,0))</f>
        <v>保险资产管理产品</v>
      </c>
    </row>
    <row r="5465" spans="1:68" s="58" customFormat="1" ht="12.75" customHeight="1">
      <c r="A5465" s="64" t="s">
        <v>3320</v>
      </c>
      <c r="B5465" s="130" t="s">
        <v>3321</v>
      </c>
      <c r="C5465" s="255" t="s">
        <v>71</v>
      </c>
      <c r="D5465" s="245" t="s">
        <v>1154</v>
      </c>
      <c r="E5465" s="54" t="s">
        <v>3322</v>
      </c>
      <c r="F5465" s="54" t="s">
        <v>896</v>
      </c>
      <c r="G5465" s="129">
        <v>300000</v>
      </c>
      <c r="H5465" s="323">
        <v>30781200</v>
      </c>
      <c r="I5465" s="323">
        <v>22381200</v>
      </c>
      <c r="J5465" s="129" t="s">
        <v>3466</v>
      </c>
      <c r="K5465" s="42"/>
      <c r="L5465" s="42" t="s">
        <v>4489</v>
      </c>
      <c r="M5465" s="42" t="s">
        <v>3447</v>
      </c>
      <c r="N5465" s="42" t="s">
        <v>2427</v>
      </c>
      <c r="O5465" s="137" t="s">
        <v>3448</v>
      </c>
      <c r="P5465" s="42" t="s">
        <v>64</v>
      </c>
      <c r="Q5465" s="42" t="s">
        <v>65</v>
      </c>
      <c r="R5465" s="42">
        <v>1</v>
      </c>
      <c r="S5465" s="137" t="s">
        <v>2419</v>
      </c>
      <c r="T5465" s="62">
        <v>701989700</v>
      </c>
      <c r="U5465" s="62">
        <v>681313581.63</v>
      </c>
      <c r="Z5465" s="54"/>
      <c r="AA5465" s="132"/>
      <c r="AJ5465" s="42"/>
      <c r="AM5465" s="42"/>
      <c r="AN5465" s="42"/>
      <c r="AO5465" s="42"/>
      <c r="AP5465" s="42"/>
      <c r="AY5465" s="54">
        <v>3.41</v>
      </c>
      <c r="AZ5465" s="54" t="s">
        <v>169</v>
      </c>
      <c r="BA5465" s="54">
        <v>1.1732</v>
      </c>
      <c r="BB5465" s="50" t="s">
        <v>68</v>
      </c>
      <c r="BN5465" s="54" t="s">
        <v>4578</v>
      </c>
      <c r="BO5465" s="58" t="str">
        <f t="shared" si="85"/>
        <v>境内资产</v>
      </c>
      <c r="BP5465" s="58" t="str">
        <f>IF(M5465="",VLOOKUP(D5465,Sheet4!$A$1:$B$92,2,0),VLOOKUP(Q5465,Sheet4!$A$1:$B$92,2,0))</f>
        <v>保险资产管理产品</v>
      </c>
    </row>
    <row r="5466" spans="1:68" s="58" customFormat="1" ht="12.75" customHeight="1">
      <c r="A5466" s="64" t="s">
        <v>3324</v>
      </c>
      <c r="B5466" s="130" t="s">
        <v>3325</v>
      </c>
      <c r="C5466" s="255" t="s">
        <v>71</v>
      </c>
      <c r="D5466" s="245" t="s">
        <v>1154</v>
      </c>
      <c r="E5466" s="54" t="s">
        <v>3326</v>
      </c>
      <c r="F5466" s="54" t="s">
        <v>2894</v>
      </c>
      <c r="G5466" s="129">
        <v>200000</v>
      </c>
      <c r="H5466" s="323">
        <v>20430712.329999998</v>
      </c>
      <c r="I5466" s="323">
        <v>20570712.329999998</v>
      </c>
      <c r="J5466" s="129" t="s">
        <v>3467</v>
      </c>
      <c r="K5466" s="42"/>
      <c r="L5466" s="42" t="s">
        <v>4489</v>
      </c>
      <c r="M5466" s="42" t="s">
        <v>3447</v>
      </c>
      <c r="N5466" s="42" t="s">
        <v>2427</v>
      </c>
      <c r="O5466" s="137" t="s">
        <v>3448</v>
      </c>
      <c r="P5466" s="42" t="s">
        <v>64</v>
      </c>
      <c r="Q5466" s="42" t="s">
        <v>65</v>
      </c>
      <c r="R5466" s="42">
        <v>1</v>
      </c>
      <c r="S5466" s="137" t="s">
        <v>2419</v>
      </c>
      <c r="T5466" s="62">
        <v>701989700</v>
      </c>
      <c r="U5466" s="62">
        <v>681313581.63</v>
      </c>
      <c r="Z5466" s="54"/>
      <c r="AA5466" s="132"/>
      <c r="AJ5466" s="42"/>
      <c r="AM5466" s="42"/>
      <c r="AN5466" s="42"/>
      <c r="AO5466" s="42"/>
      <c r="AP5466" s="42"/>
      <c r="AY5466" s="54">
        <v>3.46</v>
      </c>
      <c r="AZ5466" s="54" t="s">
        <v>84</v>
      </c>
      <c r="BA5466" s="54">
        <v>1.3640000000000001</v>
      </c>
      <c r="BB5466" s="50" t="s">
        <v>68</v>
      </c>
      <c r="BN5466" s="54" t="s">
        <v>4578</v>
      </c>
      <c r="BO5466" s="58" t="str">
        <f t="shared" si="85"/>
        <v>境内资产</v>
      </c>
      <c r="BP5466" s="58" t="str">
        <f>IF(M5466="",VLOOKUP(D5466,Sheet4!$A$1:$B$92,2,0),VLOOKUP(Q5466,Sheet4!$A$1:$B$92,2,0))</f>
        <v>保险资产管理产品</v>
      </c>
    </row>
    <row r="5467" spans="1:68" s="58" customFormat="1" ht="12.75" customHeight="1">
      <c r="A5467" s="64" t="s">
        <v>3328</v>
      </c>
      <c r="B5467" s="130" t="s">
        <v>3329</v>
      </c>
      <c r="C5467" s="255" t="s">
        <v>71</v>
      </c>
      <c r="D5467" s="245" t="s">
        <v>1154</v>
      </c>
      <c r="E5467" s="54" t="s">
        <v>3330</v>
      </c>
      <c r="F5467" s="54" t="s">
        <v>423</v>
      </c>
      <c r="G5467" s="129">
        <v>500000</v>
      </c>
      <c r="H5467" s="323">
        <v>51013041.100000001</v>
      </c>
      <c r="I5467" s="323">
        <v>51013041.100000001</v>
      </c>
      <c r="J5467" s="129" t="s">
        <v>3331</v>
      </c>
      <c r="K5467" s="42"/>
      <c r="L5467" s="42" t="s">
        <v>4489</v>
      </c>
      <c r="M5467" s="42" t="s">
        <v>3447</v>
      </c>
      <c r="N5467" s="42" t="s">
        <v>2427</v>
      </c>
      <c r="O5467" s="137" t="s">
        <v>3448</v>
      </c>
      <c r="P5467" s="42" t="s">
        <v>64</v>
      </c>
      <c r="Q5467" s="42" t="s">
        <v>65</v>
      </c>
      <c r="R5467" s="42">
        <v>1</v>
      </c>
      <c r="S5467" s="137" t="s">
        <v>2419</v>
      </c>
      <c r="T5467" s="62">
        <v>701989700</v>
      </c>
      <c r="U5467" s="62">
        <v>681313581.63</v>
      </c>
      <c r="Z5467" s="54"/>
      <c r="AA5467" s="132"/>
      <c r="AJ5467" s="42"/>
      <c r="AM5467" s="42"/>
      <c r="AN5467" s="42"/>
      <c r="AO5467" s="42"/>
      <c r="AP5467" s="42"/>
      <c r="AY5467" s="54">
        <v>4.47</v>
      </c>
      <c r="AZ5467" s="54" t="s">
        <v>169</v>
      </c>
      <c r="BA5467" s="54">
        <v>1.3429</v>
      </c>
      <c r="BB5467" s="50" t="s">
        <v>68</v>
      </c>
      <c r="BN5467" s="54" t="s">
        <v>4578</v>
      </c>
      <c r="BO5467" s="58" t="str">
        <f t="shared" si="85"/>
        <v>境内资产</v>
      </c>
      <c r="BP5467" s="58" t="str">
        <f>IF(M5467="",VLOOKUP(D5467,Sheet4!$A$1:$B$92,2,0),VLOOKUP(Q5467,Sheet4!$A$1:$B$92,2,0))</f>
        <v>保险资产管理产品</v>
      </c>
    </row>
    <row r="5468" spans="1:68" s="58" customFormat="1" ht="12.75" customHeight="1">
      <c r="A5468" s="64" t="s">
        <v>3337</v>
      </c>
      <c r="B5468" s="130" t="s">
        <v>3338</v>
      </c>
      <c r="C5468" s="255" t="s">
        <v>71</v>
      </c>
      <c r="D5468" s="245" t="s">
        <v>1154</v>
      </c>
      <c r="E5468" s="54" t="s">
        <v>3339</v>
      </c>
      <c r="F5468" s="54" t="s">
        <v>3299</v>
      </c>
      <c r="G5468" s="129">
        <v>200000</v>
      </c>
      <c r="H5468" s="323">
        <v>20440984.379999999</v>
      </c>
      <c r="I5468" s="323">
        <v>20440984.379999999</v>
      </c>
      <c r="J5468" s="129" t="s">
        <v>3340</v>
      </c>
      <c r="K5468" s="42"/>
      <c r="L5468" s="42" t="s">
        <v>4489</v>
      </c>
      <c r="M5468" s="42" t="s">
        <v>3447</v>
      </c>
      <c r="N5468" s="42" t="s">
        <v>2427</v>
      </c>
      <c r="O5468" s="137" t="s">
        <v>3448</v>
      </c>
      <c r="P5468" s="42" t="s">
        <v>64</v>
      </c>
      <c r="Q5468" s="42" t="s">
        <v>65</v>
      </c>
      <c r="R5468" s="42">
        <v>1</v>
      </c>
      <c r="S5468" s="137" t="s">
        <v>2419</v>
      </c>
      <c r="T5468" s="62">
        <v>701989700</v>
      </c>
      <c r="U5468" s="62">
        <v>681313581.63</v>
      </c>
      <c r="Z5468" s="54"/>
      <c r="AA5468" s="132"/>
      <c r="AJ5468" s="42"/>
      <c r="AM5468" s="42"/>
      <c r="AN5468" s="42"/>
      <c r="AO5468" s="42"/>
      <c r="AP5468" s="42"/>
      <c r="AY5468" s="54">
        <v>3.52</v>
      </c>
      <c r="AZ5468" s="54" t="s">
        <v>169</v>
      </c>
      <c r="BA5468" s="54">
        <v>1.3709</v>
      </c>
      <c r="BB5468" s="50" t="s">
        <v>68</v>
      </c>
      <c r="BN5468" s="54" t="s">
        <v>4578</v>
      </c>
      <c r="BO5468" s="58" t="str">
        <f t="shared" si="85"/>
        <v>境内资产</v>
      </c>
      <c r="BP5468" s="58" t="str">
        <f>IF(M5468="",VLOOKUP(D5468,Sheet4!$A$1:$B$92,2,0),VLOOKUP(Q5468,Sheet4!$A$1:$B$92,2,0))</f>
        <v>保险资产管理产品</v>
      </c>
    </row>
    <row r="5469" spans="1:68" s="58" customFormat="1" ht="12.75" customHeight="1">
      <c r="A5469" s="64" t="s">
        <v>3341</v>
      </c>
      <c r="B5469" s="130" t="s">
        <v>3342</v>
      </c>
      <c r="C5469" s="255" t="s">
        <v>71</v>
      </c>
      <c r="D5469" s="245" t="s">
        <v>1154</v>
      </c>
      <c r="E5469" s="54" t="s">
        <v>3343</v>
      </c>
      <c r="F5469" s="54" t="s">
        <v>3313</v>
      </c>
      <c r="G5469" s="129">
        <v>100000</v>
      </c>
      <c r="H5469" s="323">
        <v>10196261.189999999</v>
      </c>
      <c r="I5469" s="323">
        <v>10255794.52</v>
      </c>
      <c r="J5469" s="129" t="s">
        <v>3468</v>
      </c>
      <c r="K5469" s="42"/>
      <c r="L5469" s="42" t="s">
        <v>4489</v>
      </c>
      <c r="M5469" s="42" t="s">
        <v>3447</v>
      </c>
      <c r="N5469" s="42" t="s">
        <v>2427</v>
      </c>
      <c r="O5469" s="137" t="s">
        <v>3448</v>
      </c>
      <c r="P5469" s="42" t="s">
        <v>64</v>
      </c>
      <c r="Q5469" s="42" t="s">
        <v>65</v>
      </c>
      <c r="R5469" s="42">
        <v>1</v>
      </c>
      <c r="S5469" s="137" t="s">
        <v>2419</v>
      </c>
      <c r="T5469" s="62">
        <v>701989700</v>
      </c>
      <c r="U5469" s="62">
        <v>681313581.63</v>
      </c>
      <c r="Z5469" s="54"/>
      <c r="AA5469" s="132"/>
      <c r="AJ5469" s="42"/>
      <c r="AM5469" s="42"/>
      <c r="AN5469" s="42"/>
      <c r="AO5469" s="42"/>
      <c r="AP5469" s="42"/>
      <c r="AY5469" s="54">
        <v>1.51</v>
      </c>
      <c r="AZ5469" s="54" t="s">
        <v>84</v>
      </c>
      <c r="BA5469" s="54">
        <v>1.4207000000000001</v>
      </c>
      <c r="BB5469" s="50" t="s">
        <v>68</v>
      </c>
      <c r="BN5469" s="54" t="s">
        <v>4578</v>
      </c>
      <c r="BO5469" s="58" t="str">
        <f t="shared" si="85"/>
        <v>境内资产</v>
      </c>
      <c r="BP5469" s="58" t="str">
        <f>IF(M5469="",VLOOKUP(D5469,Sheet4!$A$1:$B$92,2,0),VLOOKUP(Q5469,Sheet4!$A$1:$B$92,2,0))</f>
        <v>保险资产管理产品</v>
      </c>
    </row>
    <row r="5470" spans="1:68" s="58" customFormat="1" ht="12.75" customHeight="1">
      <c r="A5470" s="64" t="s">
        <v>3345</v>
      </c>
      <c r="B5470" s="130" t="s">
        <v>3346</v>
      </c>
      <c r="C5470" s="255" t="s">
        <v>71</v>
      </c>
      <c r="D5470" s="245" t="s">
        <v>1154</v>
      </c>
      <c r="E5470" s="54" t="s">
        <v>3347</v>
      </c>
      <c r="F5470" s="54" t="s">
        <v>896</v>
      </c>
      <c r="G5470" s="129">
        <v>100000</v>
      </c>
      <c r="H5470" s="323">
        <v>10201246.58</v>
      </c>
      <c r="I5470" s="323">
        <v>7500246.5800000001</v>
      </c>
      <c r="J5470" s="129" t="s">
        <v>3348</v>
      </c>
      <c r="K5470" s="42"/>
      <c r="L5470" s="42" t="s">
        <v>4489</v>
      </c>
      <c r="M5470" s="42" t="s">
        <v>3447</v>
      </c>
      <c r="N5470" s="42" t="s">
        <v>2427</v>
      </c>
      <c r="O5470" s="137" t="s">
        <v>3448</v>
      </c>
      <c r="P5470" s="42" t="s">
        <v>64</v>
      </c>
      <c r="Q5470" s="42" t="s">
        <v>65</v>
      </c>
      <c r="R5470" s="42">
        <v>1</v>
      </c>
      <c r="S5470" s="137" t="s">
        <v>2419</v>
      </c>
      <c r="T5470" s="62">
        <v>701989700</v>
      </c>
      <c r="U5470" s="62">
        <v>681313581.63</v>
      </c>
      <c r="Z5470" s="54"/>
      <c r="AA5470" s="132"/>
      <c r="AJ5470" s="42"/>
      <c r="AM5470" s="42"/>
      <c r="AN5470" s="42"/>
      <c r="AO5470" s="42"/>
      <c r="AP5470" s="42"/>
      <c r="AY5470" s="54">
        <v>3.52</v>
      </c>
      <c r="AZ5470" s="54" t="s">
        <v>169</v>
      </c>
      <c r="BA5470" s="54">
        <v>1.276</v>
      </c>
      <c r="BB5470" s="50" t="s">
        <v>68</v>
      </c>
      <c r="BN5470" s="54" t="s">
        <v>4578</v>
      </c>
      <c r="BO5470" s="58" t="str">
        <f t="shared" si="85"/>
        <v>境内资产</v>
      </c>
      <c r="BP5470" s="58" t="str">
        <f>IF(M5470="",VLOOKUP(D5470,Sheet4!$A$1:$B$92,2,0),VLOOKUP(Q5470,Sheet4!$A$1:$B$92,2,0))</f>
        <v>保险资产管理产品</v>
      </c>
    </row>
    <row r="5471" spans="1:68" s="58" customFormat="1" ht="12.75" customHeight="1">
      <c r="A5471" s="64" t="s">
        <v>3349</v>
      </c>
      <c r="B5471" s="130" t="s">
        <v>3350</v>
      </c>
      <c r="C5471" s="255" t="s">
        <v>71</v>
      </c>
      <c r="D5471" s="245" t="s">
        <v>1154</v>
      </c>
      <c r="E5471" s="54" t="s">
        <v>3351</v>
      </c>
      <c r="F5471" s="54" t="s">
        <v>3352</v>
      </c>
      <c r="G5471" s="129">
        <v>300000</v>
      </c>
      <c r="H5471" s="323">
        <v>30578564.390000001</v>
      </c>
      <c r="I5471" s="323">
        <v>30578564.390000001</v>
      </c>
      <c r="J5471" s="129" t="s">
        <v>3469</v>
      </c>
      <c r="K5471" s="42"/>
      <c r="L5471" s="42" t="s">
        <v>4489</v>
      </c>
      <c r="M5471" s="42" t="s">
        <v>3447</v>
      </c>
      <c r="N5471" s="42" t="s">
        <v>2427</v>
      </c>
      <c r="O5471" s="137" t="s">
        <v>3448</v>
      </c>
      <c r="P5471" s="42" t="s">
        <v>64</v>
      </c>
      <c r="Q5471" s="42" t="s">
        <v>65</v>
      </c>
      <c r="R5471" s="42">
        <v>1</v>
      </c>
      <c r="S5471" s="137" t="s">
        <v>2419</v>
      </c>
      <c r="T5471" s="62">
        <v>701989700</v>
      </c>
      <c r="U5471" s="62">
        <v>681313581.63</v>
      </c>
      <c r="Z5471" s="54"/>
      <c r="AA5471" s="132"/>
      <c r="AJ5471" s="42"/>
      <c r="AM5471" s="42"/>
      <c r="AN5471" s="42"/>
      <c r="AO5471" s="42"/>
      <c r="AP5471" s="42"/>
      <c r="AY5471" s="54">
        <v>3.55</v>
      </c>
      <c r="AZ5471" s="54" t="s">
        <v>169</v>
      </c>
      <c r="BA5471" s="54">
        <v>1.4359</v>
      </c>
      <c r="BB5471" s="50" t="s">
        <v>68</v>
      </c>
      <c r="BN5471" s="54" t="s">
        <v>4578</v>
      </c>
      <c r="BO5471" s="58" t="str">
        <f t="shared" si="85"/>
        <v>境内资产</v>
      </c>
      <c r="BP5471" s="58" t="str">
        <f>IF(M5471="",VLOOKUP(D5471,Sheet4!$A$1:$B$92,2,0),VLOOKUP(Q5471,Sheet4!$A$1:$B$92,2,0))</f>
        <v>保险资产管理产品</v>
      </c>
    </row>
    <row r="5472" spans="1:68" s="58" customFormat="1" ht="12.75" customHeight="1">
      <c r="A5472" s="64" t="s">
        <v>3354</v>
      </c>
      <c r="B5472" s="130" t="s">
        <v>3355</v>
      </c>
      <c r="C5472" s="257" t="s">
        <v>827</v>
      </c>
      <c r="D5472" s="252" t="s">
        <v>830</v>
      </c>
      <c r="E5472" s="54" t="s">
        <v>3356</v>
      </c>
      <c r="F5472" s="54" t="s">
        <v>1896</v>
      </c>
      <c r="G5472" s="129">
        <v>200000</v>
      </c>
      <c r="H5472" s="323">
        <v>20513435.620000001</v>
      </c>
      <c r="I5472" s="323">
        <v>20713435.620000001</v>
      </c>
      <c r="J5472" s="129" t="s">
        <v>3357</v>
      </c>
      <c r="K5472" s="42"/>
      <c r="L5472" s="42" t="s">
        <v>4489</v>
      </c>
      <c r="M5472" s="42" t="s">
        <v>3447</v>
      </c>
      <c r="N5472" s="42" t="s">
        <v>2427</v>
      </c>
      <c r="O5472" s="137" t="s">
        <v>3448</v>
      </c>
      <c r="P5472" s="42" t="s">
        <v>64</v>
      </c>
      <c r="Q5472" s="42" t="s">
        <v>65</v>
      </c>
      <c r="R5472" s="42">
        <v>1</v>
      </c>
      <c r="S5472" s="137" t="s">
        <v>2419</v>
      </c>
      <c r="T5472" s="62">
        <v>701989700</v>
      </c>
      <c r="U5472" s="62">
        <v>681313581.63</v>
      </c>
      <c r="Z5472" s="54"/>
      <c r="AA5472" s="132"/>
      <c r="AJ5472" s="42"/>
      <c r="AM5472" s="42"/>
      <c r="AN5472" s="42"/>
      <c r="AO5472" s="42"/>
      <c r="AP5472" s="42"/>
      <c r="AY5472" s="54">
        <v>2.21</v>
      </c>
      <c r="AZ5472" s="54" t="s">
        <v>74</v>
      </c>
      <c r="BA5472" s="54">
        <v>2.0569000000000002</v>
      </c>
      <c r="BB5472" s="50" t="s">
        <v>68</v>
      </c>
      <c r="BN5472" s="54" t="s">
        <v>4578</v>
      </c>
      <c r="BO5472" s="58" t="str">
        <f t="shared" si="85"/>
        <v>境内资产</v>
      </c>
      <c r="BP5472" s="58" t="str">
        <f>IF(M5472="",VLOOKUP(D5472,Sheet4!$A$1:$B$92,2,0),VLOOKUP(Q5472,Sheet4!$A$1:$B$92,2,0))</f>
        <v>保险资产管理产品</v>
      </c>
    </row>
    <row r="5473" spans="1:68" s="58" customFormat="1" ht="12.75" customHeight="1">
      <c r="A5473" s="64" t="s">
        <v>3358</v>
      </c>
      <c r="B5473" s="130" t="s">
        <v>3359</v>
      </c>
      <c r="C5473" s="252" t="s">
        <v>827</v>
      </c>
      <c r="D5473" s="252" t="s">
        <v>830</v>
      </c>
      <c r="E5473" s="54" t="s">
        <v>3360</v>
      </c>
      <c r="F5473" s="54" t="s">
        <v>1896</v>
      </c>
      <c r="G5473" s="129">
        <v>200000</v>
      </c>
      <c r="H5473" s="323">
        <v>20468427.399999999</v>
      </c>
      <c r="I5473" s="323">
        <v>22068427.399999999</v>
      </c>
      <c r="J5473" s="129" t="s">
        <v>3361</v>
      </c>
      <c r="K5473" s="42"/>
      <c r="L5473" s="42" t="s">
        <v>4489</v>
      </c>
      <c r="M5473" s="42" t="s">
        <v>3447</v>
      </c>
      <c r="N5473" s="42" t="s">
        <v>2427</v>
      </c>
      <c r="O5473" s="137" t="s">
        <v>3448</v>
      </c>
      <c r="P5473" s="42" t="s">
        <v>64</v>
      </c>
      <c r="Q5473" s="42" t="s">
        <v>65</v>
      </c>
      <c r="R5473" s="42">
        <v>1</v>
      </c>
      <c r="S5473" s="137" t="s">
        <v>2419</v>
      </c>
      <c r="T5473" s="62">
        <v>701989700</v>
      </c>
      <c r="U5473" s="62">
        <v>681313581.63</v>
      </c>
      <c r="Z5473" s="54"/>
      <c r="AA5473" s="132"/>
      <c r="AJ5473" s="42"/>
      <c r="AM5473" s="42"/>
      <c r="AN5473" s="42"/>
      <c r="AO5473" s="42"/>
      <c r="AP5473" s="42"/>
      <c r="AY5473" s="54">
        <v>2.13</v>
      </c>
      <c r="AZ5473" s="54" t="s">
        <v>74</v>
      </c>
      <c r="BA5473" s="54">
        <v>1.9899</v>
      </c>
      <c r="BB5473" s="50" t="s">
        <v>68</v>
      </c>
      <c r="BN5473" s="54" t="s">
        <v>4578</v>
      </c>
      <c r="BO5473" s="58" t="str">
        <f t="shared" si="85"/>
        <v>境内资产</v>
      </c>
      <c r="BP5473" s="58" t="str">
        <f>IF(M5473="",VLOOKUP(D5473,Sheet4!$A$1:$B$92,2,0),VLOOKUP(Q5473,Sheet4!$A$1:$B$92,2,0))</f>
        <v>保险资产管理产品</v>
      </c>
    </row>
    <row r="5474" spans="1:68" s="58" customFormat="1" ht="12.75" customHeight="1">
      <c r="A5474" s="64" t="s">
        <v>3440</v>
      </c>
      <c r="B5474" s="130" t="s">
        <v>3441</v>
      </c>
      <c r="C5474" s="252" t="s">
        <v>827</v>
      </c>
      <c r="D5474" s="252" t="s">
        <v>830</v>
      </c>
      <c r="E5474" s="54" t="s">
        <v>3442</v>
      </c>
      <c r="F5474" s="54" t="s">
        <v>1669</v>
      </c>
      <c r="G5474" s="129">
        <v>200000</v>
      </c>
      <c r="H5474" s="323">
        <v>20410679.449999999</v>
      </c>
      <c r="I5474" s="323">
        <v>22410679.449999999</v>
      </c>
      <c r="J5474" s="129" t="s">
        <v>3470</v>
      </c>
      <c r="K5474" s="42"/>
      <c r="L5474" s="42" t="s">
        <v>4489</v>
      </c>
      <c r="M5474" s="42" t="s">
        <v>3447</v>
      </c>
      <c r="N5474" s="42" t="s">
        <v>2427</v>
      </c>
      <c r="O5474" s="137" t="s">
        <v>3448</v>
      </c>
      <c r="P5474" s="42" t="s">
        <v>64</v>
      </c>
      <c r="Q5474" s="42" t="s">
        <v>65</v>
      </c>
      <c r="R5474" s="42">
        <v>1</v>
      </c>
      <c r="S5474" s="137" t="s">
        <v>2419</v>
      </c>
      <c r="T5474" s="62">
        <v>701989700</v>
      </c>
      <c r="U5474" s="62">
        <v>681313581.63</v>
      </c>
      <c r="Z5474" s="54"/>
      <c r="AA5474" s="132"/>
      <c r="AJ5474" s="42"/>
      <c r="AM5474" s="42"/>
      <c r="AN5474" s="42"/>
      <c r="AO5474" s="42"/>
      <c r="AP5474" s="42"/>
      <c r="AY5474" s="54">
        <v>2.3199999999999998</v>
      </c>
      <c r="AZ5474" s="54" t="s">
        <v>74</v>
      </c>
      <c r="BA5474" s="54">
        <v>2.1736</v>
      </c>
      <c r="BB5474" s="50" t="s">
        <v>68</v>
      </c>
      <c r="BN5474" s="54" t="s">
        <v>4578</v>
      </c>
      <c r="BO5474" s="58" t="str">
        <f t="shared" si="85"/>
        <v>境内资产</v>
      </c>
      <c r="BP5474" s="58" t="str">
        <f>IF(M5474="",VLOOKUP(D5474,Sheet4!$A$1:$B$92,2,0),VLOOKUP(Q5474,Sheet4!$A$1:$B$92,2,0))</f>
        <v>保险资产管理产品</v>
      </c>
    </row>
    <row r="5475" spans="1:68" s="58" customFormat="1" ht="12.75" customHeight="1">
      <c r="A5475" s="64" t="s">
        <v>3362</v>
      </c>
      <c r="B5475" s="130" t="s">
        <v>3363</v>
      </c>
      <c r="C5475" s="252" t="s">
        <v>827</v>
      </c>
      <c r="D5475" s="252" t="s">
        <v>829</v>
      </c>
      <c r="E5475" s="54" t="s">
        <v>3364</v>
      </c>
      <c r="F5475" s="54" t="s">
        <v>3365</v>
      </c>
      <c r="G5475" s="129">
        <v>200000</v>
      </c>
      <c r="H5475" s="323">
        <v>20940536.030000001</v>
      </c>
      <c r="I5475" s="323">
        <v>21108266.030000001</v>
      </c>
      <c r="J5475" s="129" t="s">
        <v>3366</v>
      </c>
      <c r="K5475" s="42"/>
      <c r="L5475" s="42" t="s">
        <v>4489</v>
      </c>
      <c r="M5475" s="42" t="s">
        <v>3447</v>
      </c>
      <c r="N5475" s="42" t="s">
        <v>2427</v>
      </c>
      <c r="O5475" s="137" t="s">
        <v>3448</v>
      </c>
      <c r="P5475" s="42" t="s">
        <v>64</v>
      </c>
      <c r="Q5475" s="42" t="s">
        <v>65</v>
      </c>
      <c r="R5475" s="42">
        <v>1</v>
      </c>
      <c r="S5475" s="137" t="s">
        <v>2419</v>
      </c>
      <c r="T5475" s="62">
        <v>701989700</v>
      </c>
      <c r="U5475" s="62">
        <v>681313581.63</v>
      </c>
      <c r="Z5475" s="54"/>
      <c r="AA5475" s="132"/>
      <c r="AJ5475" s="42"/>
      <c r="AM5475" s="42"/>
      <c r="AN5475" s="42"/>
      <c r="AO5475" s="42"/>
      <c r="AP5475" s="42"/>
      <c r="AY5475" s="54">
        <v>8.39</v>
      </c>
      <c r="AZ5475" s="54" t="s">
        <v>169</v>
      </c>
      <c r="BA5475" s="54">
        <v>3.0247999999999999</v>
      </c>
      <c r="BB5475" s="50" t="s">
        <v>68</v>
      </c>
      <c r="BN5475" s="54" t="s">
        <v>4578</v>
      </c>
      <c r="BO5475" s="58" t="str">
        <f t="shared" si="85"/>
        <v>境内资产</v>
      </c>
      <c r="BP5475" s="58" t="str">
        <f>IF(M5475="",VLOOKUP(D5475,Sheet4!$A$1:$B$92,2,0),VLOOKUP(Q5475,Sheet4!$A$1:$B$92,2,0))</f>
        <v>保险资产管理产品</v>
      </c>
    </row>
    <row r="5476" spans="1:68" s="58" customFormat="1" ht="12.75" customHeight="1">
      <c r="A5476" s="64" t="s">
        <v>3367</v>
      </c>
      <c r="B5476" s="130" t="s">
        <v>3368</v>
      </c>
      <c r="C5476" s="252" t="s">
        <v>827</v>
      </c>
      <c r="D5476" s="252" t="s">
        <v>829</v>
      </c>
      <c r="E5476" s="54" t="s">
        <v>3369</v>
      </c>
      <c r="F5476" s="54" t="s">
        <v>3370</v>
      </c>
      <c r="G5476" s="129">
        <v>200000</v>
      </c>
      <c r="H5476" s="323">
        <v>21031078.079999998</v>
      </c>
      <c r="I5476" s="323">
        <v>21084978.079999998</v>
      </c>
      <c r="J5476" s="129" t="s">
        <v>3371</v>
      </c>
      <c r="K5476" s="42"/>
      <c r="L5476" s="42" t="s">
        <v>4489</v>
      </c>
      <c r="M5476" s="42" t="s">
        <v>3447</v>
      </c>
      <c r="N5476" s="42" t="s">
        <v>2427</v>
      </c>
      <c r="O5476" s="137" t="s">
        <v>3448</v>
      </c>
      <c r="P5476" s="42" t="s">
        <v>64</v>
      </c>
      <c r="Q5476" s="42" t="s">
        <v>65</v>
      </c>
      <c r="R5476" s="42">
        <v>1</v>
      </c>
      <c r="S5476" s="137" t="s">
        <v>2419</v>
      </c>
      <c r="T5476" s="62">
        <v>701989700</v>
      </c>
      <c r="U5476" s="62">
        <v>681313581.63</v>
      </c>
      <c r="Z5476" s="54"/>
      <c r="AA5476" s="132"/>
      <c r="AJ5476" s="42"/>
      <c r="AM5476" s="42"/>
      <c r="AN5476" s="42"/>
      <c r="AO5476" s="42"/>
      <c r="AP5476" s="42"/>
      <c r="AY5476" s="54">
        <v>8.65</v>
      </c>
      <c r="AZ5476" s="54" t="s">
        <v>169</v>
      </c>
      <c r="BA5476" s="54">
        <v>3.2601</v>
      </c>
      <c r="BB5476" s="50" t="s">
        <v>68</v>
      </c>
      <c r="BN5476" s="54" t="s">
        <v>4578</v>
      </c>
      <c r="BO5476" s="58" t="str">
        <f t="shared" si="85"/>
        <v>境内资产</v>
      </c>
      <c r="BP5476" s="58" t="str">
        <f>IF(M5476="",VLOOKUP(D5476,Sheet4!$A$1:$B$92,2,0),VLOOKUP(Q5476,Sheet4!$A$1:$B$92,2,0))</f>
        <v>保险资产管理产品</v>
      </c>
    </row>
    <row r="5477" spans="1:68" s="58" customFormat="1" ht="12.75" customHeight="1">
      <c r="A5477" s="64" t="s">
        <v>3372</v>
      </c>
      <c r="B5477" s="130" t="s">
        <v>3373</v>
      </c>
      <c r="C5477" s="252" t="s">
        <v>827</v>
      </c>
      <c r="D5477" s="252" t="s">
        <v>829</v>
      </c>
      <c r="E5477" s="54" t="s">
        <v>3374</v>
      </c>
      <c r="F5477" s="54" t="s">
        <v>3365</v>
      </c>
      <c r="G5477" s="129">
        <v>100000</v>
      </c>
      <c r="H5477" s="323">
        <v>10328436.99</v>
      </c>
      <c r="I5477" s="323">
        <v>10405206.99</v>
      </c>
      <c r="J5477" s="129" t="s">
        <v>3375</v>
      </c>
      <c r="K5477" s="42"/>
      <c r="L5477" s="42" t="s">
        <v>4489</v>
      </c>
      <c r="M5477" s="42" t="s">
        <v>3447</v>
      </c>
      <c r="N5477" s="42" t="s">
        <v>2427</v>
      </c>
      <c r="O5477" s="137" t="s">
        <v>3448</v>
      </c>
      <c r="P5477" s="42" t="s">
        <v>64</v>
      </c>
      <c r="Q5477" s="42" t="s">
        <v>65</v>
      </c>
      <c r="R5477" s="42">
        <v>1</v>
      </c>
      <c r="S5477" s="137" t="s">
        <v>2419</v>
      </c>
      <c r="T5477" s="62">
        <v>701989700</v>
      </c>
      <c r="U5477" s="62">
        <v>681313581.63</v>
      </c>
      <c r="Z5477" s="54"/>
      <c r="AA5477" s="132"/>
      <c r="AJ5477" s="42"/>
      <c r="AM5477" s="42"/>
      <c r="AN5477" s="42"/>
      <c r="AO5477" s="42"/>
      <c r="AP5477" s="42"/>
      <c r="AY5477" s="54">
        <v>8.93</v>
      </c>
      <c r="AZ5477" s="54" t="s">
        <v>169</v>
      </c>
      <c r="BA5477" s="54">
        <v>3.5289999999999999</v>
      </c>
      <c r="BB5477" s="50" t="s">
        <v>68</v>
      </c>
      <c r="BN5477" s="54" t="s">
        <v>4578</v>
      </c>
      <c r="BO5477" s="58" t="str">
        <f t="shared" si="85"/>
        <v>境内资产</v>
      </c>
      <c r="BP5477" s="58" t="str">
        <f>IF(M5477="",VLOOKUP(D5477,Sheet4!$A$1:$B$92,2,0),VLOOKUP(Q5477,Sheet4!$A$1:$B$92,2,0))</f>
        <v>保险资产管理产品</v>
      </c>
    </row>
    <row r="5478" spans="1:68" s="58" customFormat="1" ht="12.75" customHeight="1">
      <c r="A5478" s="64" t="s">
        <v>3376</v>
      </c>
      <c r="B5478" s="130" t="s">
        <v>3377</v>
      </c>
      <c r="C5478" s="252" t="s">
        <v>827</v>
      </c>
      <c r="D5478" s="252" t="s">
        <v>829</v>
      </c>
      <c r="E5478" s="54" t="s">
        <v>3378</v>
      </c>
      <c r="F5478" s="54" t="s">
        <v>3379</v>
      </c>
      <c r="G5478" s="129">
        <v>100000</v>
      </c>
      <c r="H5478" s="323">
        <v>10581161.92</v>
      </c>
      <c r="I5478" s="323">
        <v>10682611.92</v>
      </c>
      <c r="J5478" s="129" t="s">
        <v>3380</v>
      </c>
      <c r="K5478" s="42"/>
      <c r="L5478" s="42" t="s">
        <v>4489</v>
      </c>
      <c r="M5478" s="42" t="s">
        <v>3447</v>
      </c>
      <c r="N5478" s="42" t="s">
        <v>2427</v>
      </c>
      <c r="O5478" s="137" t="s">
        <v>3448</v>
      </c>
      <c r="P5478" s="42" t="s">
        <v>64</v>
      </c>
      <c r="Q5478" s="42" t="s">
        <v>65</v>
      </c>
      <c r="R5478" s="42">
        <v>1</v>
      </c>
      <c r="S5478" s="137" t="s">
        <v>2419</v>
      </c>
      <c r="T5478" s="62">
        <v>701989700</v>
      </c>
      <c r="U5478" s="62">
        <v>681313581.63</v>
      </c>
      <c r="Z5478" s="42"/>
      <c r="AA5478" s="42"/>
      <c r="AJ5478" s="42"/>
      <c r="AM5478" s="42"/>
      <c r="AN5478" s="42"/>
      <c r="AO5478" s="42"/>
      <c r="AP5478" s="42"/>
      <c r="AY5478" s="54">
        <v>9.33</v>
      </c>
      <c r="AZ5478" s="54" t="s">
        <v>169</v>
      </c>
      <c r="BA5478" s="54">
        <v>3.7528000000000001</v>
      </c>
      <c r="BB5478" s="50" t="s">
        <v>68</v>
      </c>
      <c r="BN5478" s="54" t="s">
        <v>4578</v>
      </c>
      <c r="BO5478" s="58" t="str">
        <f t="shared" si="85"/>
        <v>境内资产</v>
      </c>
      <c r="BP5478" s="58" t="str">
        <f>IF(M5478="",VLOOKUP(D5478,Sheet4!$A$1:$B$92,2,0),VLOOKUP(Q5478,Sheet4!$A$1:$B$92,2,0))</f>
        <v>保险资产管理产品</v>
      </c>
    </row>
    <row r="5479" spans="1:68" s="58" customFormat="1" ht="12.75" customHeight="1">
      <c r="A5479" s="64" t="s">
        <v>3381</v>
      </c>
      <c r="B5479" s="130" t="s">
        <v>3382</v>
      </c>
      <c r="C5479" s="252" t="s">
        <v>827</v>
      </c>
      <c r="D5479" s="252" t="s">
        <v>829</v>
      </c>
      <c r="E5479" s="54" t="s">
        <v>3383</v>
      </c>
      <c r="F5479" s="54" t="s">
        <v>3384</v>
      </c>
      <c r="G5479" s="129">
        <v>200000</v>
      </c>
      <c r="H5479" s="323">
        <v>20908653.84</v>
      </c>
      <c r="I5479" s="323">
        <v>20950283.84</v>
      </c>
      <c r="J5479" s="129" t="s">
        <v>3471</v>
      </c>
      <c r="K5479" s="42"/>
      <c r="L5479" s="42" t="s">
        <v>4489</v>
      </c>
      <c r="M5479" s="42" t="s">
        <v>3447</v>
      </c>
      <c r="N5479" s="42" t="s">
        <v>2427</v>
      </c>
      <c r="O5479" s="137" t="s">
        <v>3448</v>
      </c>
      <c r="P5479" s="42" t="s">
        <v>64</v>
      </c>
      <c r="Q5479" s="42" t="s">
        <v>65</v>
      </c>
      <c r="R5479" s="42">
        <v>1</v>
      </c>
      <c r="S5479" s="137" t="s">
        <v>2419</v>
      </c>
      <c r="T5479" s="62">
        <v>701989700</v>
      </c>
      <c r="U5479" s="62">
        <v>681313581.63</v>
      </c>
      <c r="Z5479" s="42"/>
      <c r="AA5479" s="42"/>
      <c r="AJ5479" s="42"/>
      <c r="AM5479" s="42"/>
      <c r="AN5479" s="42"/>
      <c r="AO5479" s="42"/>
      <c r="AP5479" s="42"/>
      <c r="AY5479" s="54">
        <v>9.48</v>
      </c>
      <c r="AZ5479" s="54" t="s">
        <v>84</v>
      </c>
      <c r="BA5479" s="54">
        <v>3.9359000000000002</v>
      </c>
      <c r="BB5479" s="50" t="s">
        <v>68</v>
      </c>
      <c r="BN5479" s="54" t="s">
        <v>4578</v>
      </c>
      <c r="BO5479" s="58" t="str">
        <f t="shared" si="85"/>
        <v>境内资产</v>
      </c>
      <c r="BP5479" s="58" t="str">
        <f>IF(M5479="",VLOOKUP(D5479,Sheet4!$A$1:$B$92,2,0),VLOOKUP(Q5479,Sheet4!$A$1:$B$92,2,0))</f>
        <v>保险资产管理产品</v>
      </c>
    </row>
    <row r="5480" spans="1:68" s="58" customFormat="1" ht="12.75" customHeight="1">
      <c r="A5480" s="64" t="s">
        <v>3386</v>
      </c>
      <c r="B5480" s="130" t="s">
        <v>3387</v>
      </c>
      <c r="C5480" s="252" t="s">
        <v>827</v>
      </c>
      <c r="D5480" s="252" t="s">
        <v>829</v>
      </c>
      <c r="E5480" s="54" t="s">
        <v>3388</v>
      </c>
      <c r="F5480" s="54" t="s">
        <v>3389</v>
      </c>
      <c r="G5480" s="129">
        <v>400000</v>
      </c>
      <c r="H5480" s="323">
        <v>40636523.420000002</v>
      </c>
      <c r="I5480" s="323">
        <v>40711953.420000002</v>
      </c>
      <c r="J5480" s="129" t="s">
        <v>3390</v>
      </c>
      <c r="K5480" s="42"/>
      <c r="L5480" s="42" t="s">
        <v>4489</v>
      </c>
      <c r="M5480" s="42" t="s">
        <v>3447</v>
      </c>
      <c r="N5480" s="42" t="s">
        <v>2427</v>
      </c>
      <c r="O5480" s="137" t="s">
        <v>3448</v>
      </c>
      <c r="P5480" s="42" t="s">
        <v>64</v>
      </c>
      <c r="Q5480" s="42" t="s">
        <v>65</v>
      </c>
      <c r="R5480" s="42">
        <v>1</v>
      </c>
      <c r="S5480" s="137" t="s">
        <v>2419</v>
      </c>
      <c r="T5480" s="62">
        <v>701989700</v>
      </c>
      <c r="U5480" s="62">
        <v>681313581.63</v>
      </c>
      <c r="Z5480" s="42"/>
      <c r="AA5480" s="42"/>
      <c r="AJ5480" s="42"/>
      <c r="AM5480" s="42"/>
      <c r="AN5480" s="42"/>
      <c r="AO5480" s="42"/>
      <c r="AP5480" s="42"/>
      <c r="AY5480" s="54">
        <v>9.59</v>
      </c>
      <c r="AZ5480" s="54" t="s">
        <v>84</v>
      </c>
      <c r="BA5480" s="54">
        <v>4.069</v>
      </c>
      <c r="BB5480" s="50" t="s">
        <v>68</v>
      </c>
      <c r="BN5480" s="54" t="s">
        <v>4578</v>
      </c>
      <c r="BO5480" s="58" t="str">
        <f t="shared" si="85"/>
        <v>境内资产</v>
      </c>
      <c r="BP5480" s="58" t="str">
        <f>IF(M5480="",VLOOKUP(D5480,Sheet4!$A$1:$B$92,2,0),VLOOKUP(Q5480,Sheet4!$A$1:$B$92,2,0))</f>
        <v>保险资产管理产品</v>
      </c>
    </row>
    <row r="5481" spans="1:68" s="58" customFormat="1" ht="12.75" customHeight="1">
      <c r="A5481" s="64" t="s">
        <v>3391</v>
      </c>
      <c r="B5481" s="130" t="s">
        <v>3392</v>
      </c>
      <c r="C5481" s="252" t="s">
        <v>827</v>
      </c>
      <c r="D5481" s="252" t="s">
        <v>829</v>
      </c>
      <c r="E5481" s="54" t="s">
        <v>3393</v>
      </c>
      <c r="F5481" s="54" t="s">
        <v>3394</v>
      </c>
      <c r="G5481" s="129">
        <v>100000</v>
      </c>
      <c r="H5481" s="323">
        <v>10284250.68</v>
      </c>
      <c r="I5481" s="323">
        <v>10297690.68</v>
      </c>
      <c r="J5481" s="129" t="s">
        <v>3395</v>
      </c>
      <c r="K5481" s="42"/>
      <c r="L5481" s="42" t="s">
        <v>4489</v>
      </c>
      <c r="M5481" s="42" t="s">
        <v>3447</v>
      </c>
      <c r="N5481" s="42" t="s">
        <v>2427</v>
      </c>
      <c r="O5481" s="137" t="s">
        <v>3448</v>
      </c>
      <c r="P5481" s="42" t="s">
        <v>64</v>
      </c>
      <c r="Q5481" s="42" t="s">
        <v>65</v>
      </c>
      <c r="R5481" s="42">
        <v>1</v>
      </c>
      <c r="S5481" s="137" t="s">
        <v>2419</v>
      </c>
      <c r="T5481" s="62">
        <v>701989700</v>
      </c>
      <c r="U5481" s="62">
        <v>681313581.63</v>
      </c>
      <c r="Z5481" s="42"/>
      <c r="AA5481" s="42"/>
      <c r="AJ5481" s="42"/>
      <c r="AM5481" s="42"/>
      <c r="AN5481" s="42"/>
      <c r="AO5481" s="42"/>
      <c r="AP5481" s="42"/>
      <c r="AY5481" s="54">
        <v>9.65</v>
      </c>
      <c r="AZ5481" s="54" t="s">
        <v>169</v>
      </c>
      <c r="BA5481" s="54">
        <v>4.0928000000000004</v>
      </c>
      <c r="BB5481" s="50" t="s">
        <v>68</v>
      </c>
      <c r="BN5481" s="54" t="s">
        <v>4578</v>
      </c>
      <c r="BO5481" s="58" t="str">
        <f t="shared" si="85"/>
        <v>境内资产</v>
      </c>
      <c r="BP5481" s="58" t="str">
        <f>IF(M5481="",VLOOKUP(D5481,Sheet4!$A$1:$B$92,2,0),VLOOKUP(Q5481,Sheet4!$A$1:$B$92,2,0))</f>
        <v>保险资产管理产品</v>
      </c>
    </row>
    <row r="5482" spans="1:68" s="58" customFormat="1" ht="12.75" customHeight="1">
      <c r="A5482" s="64" t="s">
        <v>3396</v>
      </c>
      <c r="B5482" s="130" t="s">
        <v>3397</v>
      </c>
      <c r="C5482" s="252" t="s">
        <v>827</v>
      </c>
      <c r="D5482" s="252" t="s">
        <v>829</v>
      </c>
      <c r="E5482" s="54" t="s">
        <v>3398</v>
      </c>
      <c r="F5482" s="54" t="s">
        <v>3370</v>
      </c>
      <c r="G5482" s="129">
        <v>200000</v>
      </c>
      <c r="H5482" s="323">
        <v>20769934.25</v>
      </c>
      <c r="I5482" s="323">
        <v>20815794.25</v>
      </c>
      <c r="J5482" s="129" t="s">
        <v>3399</v>
      </c>
      <c r="K5482" s="42"/>
      <c r="L5482" s="42" t="s">
        <v>4489</v>
      </c>
      <c r="M5482" s="42" t="s">
        <v>3447</v>
      </c>
      <c r="N5482" s="42" t="s">
        <v>2427</v>
      </c>
      <c r="O5482" s="137" t="s">
        <v>3448</v>
      </c>
      <c r="P5482" s="42" t="s">
        <v>64</v>
      </c>
      <c r="Q5482" s="42" t="s">
        <v>65</v>
      </c>
      <c r="R5482" s="42">
        <v>1</v>
      </c>
      <c r="S5482" s="137" t="s">
        <v>2419</v>
      </c>
      <c r="T5482" s="62">
        <v>701989700</v>
      </c>
      <c r="U5482" s="62">
        <v>681313581.63</v>
      </c>
      <c r="Z5482" s="42"/>
      <c r="AA5482" s="42"/>
      <c r="AJ5482" s="42"/>
      <c r="AM5482" s="42"/>
      <c r="AN5482" s="42"/>
      <c r="AO5482" s="42"/>
      <c r="AP5482" s="42"/>
      <c r="AY5482" s="54">
        <v>8.92</v>
      </c>
      <c r="AZ5482" s="54" t="s">
        <v>169</v>
      </c>
      <c r="BA5482" s="54">
        <v>3.5238</v>
      </c>
      <c r="BB5482" s="50" t="s">
        <v>68</v>
      </c>
      <c r="BN5482" s="54" t="s">
        <v>4578</v>
      </c>
      <c r="BO5482" s="58" t="str">
        <f t="shared" si="85"/>
        <v>境内资产</v>
      </c>
      <c r="BP5482" s="58" t="str">
        <f>IF(M5482="",VLOOKUP(D5482,Sheet4!$A$1:$B$92,2,0),VLOOKUP(Q5482,Sheet4!$A$1:$B$92,2,0))</f>
        <v>保险资产管理产品</v>
      </c>
    </row>
    <row r="5483" spans="1:68" s="58" customFormat="1" ht="12.75" customHeight="1">
      <c r="A5483" s="64" t="s">
        <v>3472</v>
      </c>
      <c r="B5483" s="130" t="s">
        <v>3473</v>
      </c>
      <c r="C5483" s="252" t="s">
        <v>827</v>
      </c>
      <c r="D5483" s="252" t="s">
        <v>829</v>
      </c>
      <c r="E5483" s="54" t="s">
        <v>3474</v>
      </c>
      <c r="F5483" s="54" t="s">
        <v>2308</v>
      </c>
      <c r="G5483" s="129">
        <v>100000</v>
      </c>
      <c r="H5483" s="323">
        <v>10155687.119999999</v>
      </c>
      <c r="I5483" s="323">
        <v>10153857.119999999</v>
      </c>
      <c r="J5483" s="129" t="s">
        <v>3475</v>
      </c>
      <c r="K5483" s="42"/>
      <c r="L5483" s="42" t="s">
        <v>4489</v>
      </c>
      <c r="M5483" s="42" t="s">
        <v>3447</v>
      </c>
      <c r="N5483" s="42" t="s">
        <v>2427</v>
      </c>
      <c r="O5483" s="137" t="s">
        <v>3448</v>
      </c>
      <c r="P5483" s="42" t="s">
        <v>64</v>
      </c>
      <c r="Q5483" s="42" t="s">
        <v>65</v>
      </c>
      <c r="R5483" s="42">
        <v>1</v>
      </c>
      <c r="S5483" s="137" t="s">
        <v>2419</v>
      </c>
      <c r="T5483" s="62">
        <v>701989700</v>
      </c>
      <c r="U5483" s="62">
        <v>681313581.63</v>
      </c>
      <c r="Z5483" s="42"/>
      <c r="AA5483" s="42"/>
      <c r="AJ5483" s="42"/>
      <c r="AM5483" s="42"/>
      <c r="AN5483" s="42"/>
      <c r="AO5483" s="42"/>
      <c r="AP5483" s="42"/>
      <c r="AY5483" s="54">
        <v>9.6199999999999992</v>
      </c>
      <c r="AZ5483" s="54" t="s">
        <v>84</v>
      </c>
      <c r="BA5483" s="54">
        <v>4.1169000000000002</v>
      </c>
      <c r="BB5483" s="50" t="s">
        <v>68</v>
      </c>
      <c r="BN5483" s="54" t="s">
        <v>4578</v>
      </c>
      <c r="BO5483" s="58" t="str">
        <f t="shared" si="85"/>
        <v>境内资产</v>
      </c>
      <c r="BP5483" s="58" t="str">
        <f>IF(M5483="",VLOOKUP(D5483,Sheet4!$A$1:$B$92,2,0),VLOOKUP(Q5483,Sheet4!$A$1:$B$92,2,0))</f>
        <v>保险资产管理产品</v>
      </c>
    </row>
    <row r="5484" spans="1:68" s="58" customFormat="1" ht="12.75" customHeight="1">
      <c r="A5484" s="64" t="s">
        <v>3476</v>
      </c>
      <c r="B5484" s="130" t="s">
        <v>3477</v>
      </c>
      <c r="C5484" s="252" t="s">
        <v>124</v>
      </c>
      <c r="D5484" s="243" t="s">
        <v>151</v>
      </c>
      <c r="E5484" s="54" t="s">
        <v>3478</v>
      </c>
      <c r="F5484" s="54" t="s">
        <v>3403</v>
      </c>
      <c r="G5484" s="129">
        <v>200000</v>
      </c>
      <c r="H5484" s="323">
        <v>20988506.850000001</v>
      </c>
      <c r="I5484" s="323">
        <v>21139866.850000001</v>
      </c>
      <c r="J5484" s="129" t="s">
        <v>3479</v>
      </c>
      <c r="K5484" s="42"/>
      <c r="L5484" s="42" t="s">
        <v>4489</v>
      </c>
      <c r="M5484" s="42" t="s">
        <v>3447</v>
      </c>
      <c r="N5484" s="42" t="s">
        <v>2427</v>
      </c>
      <c r="O5484" s="137" t="s">
        <v>3448</v>
      </c>
      <c r="P5484" s="42" t="s">
        <v>64</v>
      </c>
      <c r="Q5484" s="42" t="s">
        <v>65</v>
      </c>
      <c r="R5484" s="42">
        <v>1</v>
      </c>
      <c r="S5484" s="137" t="s">
        <v>2419</v>
      </c>
      <c r="T5484" s="62">
        <v>701989700</v>
      </c>
      <c r="U5484" s="62">
        <v>681313581.63</v>
      </c>
      <c r="Z5484" s="42"/>
      <c r="AA5484" s="42"/>
      <c r="AJ5484" s="42"/>
      <c r="AM5484" s="42"/>
      <c r="AN5484" s="42"/>
      <c r="AO5484" s="42"/>
      <c r="AP5484" s="42"/>
      <c r="AY5484" s="54">
        <v>2.2999999999999998</v>
      </c>
      <c r="AZ5484" s="54" t="s">
        <v>84</v>
      </c>
      <c r="BA5484" s="54">
        <v>2.0958000000000001</v>
      </c>
      <c r="BB5484" s="50" t="s">
        <v>68</v>
      </c>
      <c r="BN5484" s="54" t="s">
        <v>4578</v>
      </c>
      <c r="BO5484" s="58" t="str">
        <f t="shared" si="85"/>
        <v>境内资产</v>
      </c>
      <c r="BP5484" s="58" t="str">
        <f>IF(M5484="",VLOOKUP(D5484,Sheet4!$A$1:$B$92,2,0),VLOOKUP(Q5484,Sheet4!$A$1:$B$92,2,0))</f>
        <v>保险资产管理产品</v>
      </c>
    </row>
    <row r="5485" spans="1:68" s="58" customFormat="1" ht="12.75" customHeight="1">
      <c r="A5485" s="64" t="s">
        <v>3405</v>
      </c>
      <c r="B5485" s="130" t="s">
        <v>3406</v>
      </c>
      <c r="C5485" s="252" t="s">
        <v>124</v>
      </c>
      <c r="D5485" s="243" t="s">
        <v>151</v>
      </c>
      <c r="E5485" s="54" t="s">
        <v>3407</v>
      </c>
      <c r="F5485" s="54" t="s">
        <v>3403</v>
      </c>
      <c r="G5485" s="129">
        <v>400000</v>
      </c>
      <c r="H5485" s="323">
        <v>40441863.009999998</v>
      </c>
      <c r="I5485" s="323">
        <v>40768023.009999998</v>
      </c>
      <c r="J5485" s="129" t="s">
        <v>3408</v>
      </c>
      <c r="K5485" s="42"/>
      <c r="L5485" s="42" t="s">
        <v>4489</v>
      </c>
      <c r="M5485" s="42" t="s">
        <v>3447</v>
      </c>
      <c r="N5485" s="42" t="s">
        <v>2427</v>
      </c>
      <c r="O5485" s="137" t="s">
        <v>3448</v>
      </c>
      <c r="P5485" s="42" t="s">
        <v>64</v>
      </c>
      <c r="Q5485" s="42" t="s">
        <v>65</v>
      </c>
      <c r="R5485" s="42">
        <v>1</v>
      </c>
      <c r="S5485" s="137" t="s">
        <v>2419</v>
      </c>
      <c r="T5485" s="62">
        <v>701989700</v>
      </c>
      <c r="U5485" s="62">
        <v>681313581.63</v>
      </c>
      <c r="Z5485" s="42"/>
      <c r="AA5485" s="42"/>
      <c r="AJ5485" s="42"/>
      <c r="AM5485" s="42"/>
      <c r="AN5485" s="42"/>
      <c r="AO5485" s="42"/>
      <c r="AP5485" s="42"/>
      <c r="AY5485" s="54">
        <v>2.72</v>
      </c>
      <c r="AZ5485" s="54" t="s">
        <v>84</v>
      </c>
      <c r="BA5485" s="54">
        <v>2.5175999999999998</v>
      </c>
      <c r="BB5485" s="50" t="s">
        <v>68</v>
      </c>
      <c r="BN5485" s="54" t="s">
        <v>4578</v>
      </c>
      <c r="BO5485" s="58" t="str">
        <f t="shared" si="85"/>
        <v>境内资产</v>
      </c>
      <c r="BP5485" s="58" t="str">
        <f>IF(M5485="",VLOOKUP(D5485,Sheet4!$A$1:$B$92,2,0),VLOOKUP(Q5485,Sheet4!$A$1:$B$92,2,0))</f>
        <v>保险资产管理产品</v>
      </c>
    </row>
    <row r="5486" spans="1:68" s="58" customFormat="1" ht="12.75" customHeight="1">
      <c r="A5486" s="130" t="s">
        <v>3409</v>
      </c>
      <c r="B5486" s="130" t="s">
        <v>3409</v>
      </c>
      <c r="C5486" s="252" t="s">
        <v>3410</v>
      </c>
      <c r="D5486" s="252" t="s">
        <v>5352</v>
      </c>
      <c r="E5486" s="54" t="s">
        <v>3412</v>
      </c>
      <c r="F5486" s="50" t="s">
        <v>5547</v>
      </c>
      <c r="G5486" s="48">
        <v>29</v>
      </c>
      <c r="H5486" s="324">
        <v>33213360</v>
      </c>
      <c r="I5486" s="324">
        <v>33797760</v>
      </c>
      <c r="J5486" s="129"/>
      <c r="K5486" s="42"/>
      <c r="L5486" s="42" t="s">
        <v>4489</v>
      </c>
      <c r="M5486" s="42" t="s">
        <v>3447</v>
      </c>
      <c r="N5486" s="42" t="s">
        <v>2427</v>
      </c>
      <c r="O5486" s="137" t="s">
        <v>3448</v>
      </c>
      <c r="P5486" s="42" t="s">
        <v>64</v>
      </c>
      <c r="Q5486" s="42" t="s">
        <v>65</v>
      </c>
      <c r="R5486" s="42">
        <v>1</v>
      </c>
      <c r="S5486" s="137" t="s">
        <v>2419</v>
      </c>
      <c r="T5486" s="62">
        <v>701989700</v>
      </c>
      <c r="U5486" s="62">
        <v>681313581.63</v>
      </c>
      <c r="Z5486" s="42"/>
      <c r="AA5486" s="42"/>
      <c r="AJ5486" s="42"/>
      <c r="AM5486" s="42" t="s">
        <v>3448</v>
      </c>
      <c r="AN5486" s="50" t="s">
        <v>280</v>
      </c>
      <c r="AO5486" s="92">
        <v>0.61899999999999999</v>
      </c>
      <c r="AP5486" s="42">
        <v>1.6333333333333333</v>
      </c>
      <c r="AY5486" s="54"/>
      <c r="AZ5486" s="54"/>
      <c r="BA5486" s="54"/>
      <c r="BB5486" s="42"/>
      <c r="BN5486" s="54" t="s">
        <v>4578</v>
      </c>
      <c r="BO5486" s="58" t="str">
        <f t="shared" si="85"/>
        <v>境内资产</v>
      </c>
      <c r="BP5486" s="58" t="str">
        <f>IF(M5486="",VLOOKUP(D5486,Sheet4!$A$1:$B$92,2,0),VLOOKUP(Q5486,Sheet4!$A$1:$B$92,2,0))</f>
        <v>保险资产管理产品</v>
      </c>
    </row>
    <row r="5487" spans="1:68" s="58" customFormat="1" ht="12.75" customHeight="1">
      <c r="A5487" s="130" t="s">
        <v>3413</v>
      </c>
      <c r="B5487" s="130" t="s">
        <v>3413</v>
      </c>
      <c r="C5487" s="252" t="s">
        <v>3410</v>
      </c>
      <c r="D5487" s="252" t="s">
        <v>5352</v>
      </c>
      <c r="E5487" s="54" t="s">
        <v>3414</v>
      </c>
      <c r="F5487" s="50" t="s">
        <v>5547</v>
      </c>
      <c r="G5487" s="48">
        <v>30</v>
      </c>
      <c r="H5487" s="324">
        <v>36912330</v>
      </c>
      <c r="I5487" s="324">
        <v>34489800</v>
      </c>
      <c r="J5487" s="129"/>
      <c r="K5487" s="42"/>
      <c r="L5487" s="42" t="s">
        <v>4489</v>
      </c>
      <c r="M5487" s="42" t="s">
        <v>3447</v>
      </c>
      <c r="N5487" s="42" t="s">
        <v>2427</v>
      </c>
      <c r="O5487" s="137" t="s">
        <v>3448</v>
      </c>
      <c r="P5487" s="42" t="s">
        <v>64</v>
      </c>
      <c r="Q5487" s="42" t="s">
        <v>65</v>
      </c>
      <c r="R5487" s="42">
        <v>1</v>
      </c>
      <c r="S5487" s="137" t="s">
        <v>2419</v>
      </c>
      <c r="T5487" s="62">
        <v>701989700</v>
      </c>
      <c r="U5487" s="62">
        <v>681313581.63</v>
      </c>
      <c r="Z5487" s="42"/>
      <c r="AA5487" s="42"/>
      <c r="AJ5487" s="42"/>
      <c r="AM5487" s="42" t="s">
        <v>3448</v>
      </c>
      <c r="AN5487" s="50" t="s">
        <v>280</v>
      </c>
      <c r="AO5487" s="92">
        <v>0.61899999999999999</v>
      </c>
      <c r="AP5487" s="42">
        <v>0.38333333333333336</v>
      </c>
      <c r="AY5487" s="54"/>
      <c r="AZ5487" s="54"/>
      <c r="BA5487" s="54"/>
      <c r="BB5487" s="42"/>
      <c r="BN5487" s="54" t="s">
        <v>4578</v>
      </c>
      <c r="BO5487" s="58" t="str">
        <f t="shared" si="85"/>
        <v>境内资产</v>
      </c>
      <c r="BP5487" s="58" t="str">
        <f>IF(M5487="",VLOOKUP(D5487,Sheet4!$A$1:$B$92,2,0),VLOOKUP(Q5487,Sheet4!$A$1:$B$92,2,0))</f>
        <v>保险资产管理产品</v>
      </c>
    </row>
    <row r="5488" spans="1:68" s="58" customFormat="1" ht="12.75" customHeight="1">
      <c r="A5488" s="137" t="s">
        <v>224</v>
      </c>
      <c r="B5488" s="137" t="s">
        <v>224</v>
      </c>
      <c r="C5488" s="250" t="s">
        <v>222</v>
      </c>
      <c r="D5488" s="250" t="s">
        <v>224</v>
      </c>
      <c r="E5488" s="54" t="s">
        <v>3415</v>
      </c>
      <c r="F5488" s="59" t="s">
        <v>5354</v>
      </c>
      <c r="G5488" s="129">
        <v>32668647.960000001</v>
      </c>
      <c r="H5488" s="323">
        <v>32668647.960000001</v>
      </c>
      <c r="I5488" s="323">
        <v>32668647.960000001</v>
      </c>
      <c r="J5488" s="129"/>
      <c r="K5488" s="42"/>
      <c r="L5488" s="42" t="s">
        <v>4489</v>
      </c>
      <c r="M5488" s="42" t="s">
        <v>3447</v>
      </c>
      <c r="N5488" s="42" t="s">
        <v>2427</v>
      </c>
      <c r="O5488" s="137" t="s">
        <v>3448</v>
      </c>
      <c r="P5488" s="42" t="s">
        <v>64</v>
      </c>
      <c r="Q5488" s="42" t="s">
        <v>65</v>
      </c>
      <c r="R5488" s="42">
        <v>1</v>
      </c>
      <c r="S5488" s="137" t="s">
        <v>2419</v>
      </c>
      <c r="T5488" s="62">
        <v>701989700</v>
      </c>
      <c r="U5488" s="62">
        <v>681313581.63</v>
      </c>
      <c r="Z5488" s="42"/>
      <c r="AA5488" s="42"/>
      <c r="AJ5488" s="42"/>
      <c r="AM5488" s="42"/>
      <c r="AN5488" s="42"/>
      <c r="AO5488" s="42"/>
      <c r="AP5488" s="42"/>
      <c r="AY5488" s="42"/>
      <c r="AZ5488" s="42"/>
      <c r="BA5488" s="42"/>
      <c r="BB5488" s="42"/>
      <c r="BN5488" s="54" t="s">
        <v>4578</v>
      </c>
      <c r="BO5488" s="58" t="str">
        <f t="shared" si="85"/>
        <v>境内资产</v>
      </c>
      <c r="BP5488" s="58" t="str">
        <f>IF(M5488="",VLOOKUP(D5488,Sheet4!$A$1:$B$92,2,0),VLOOKUP(Q5488,Sheet4!$A$1:$B$92,2,0))</f>
        <v>保险资产管理产品</v>
      </c>
    </row>
    <row r="5489" spans="1:68" s="58" customFormat="1" ht="12.75" customHeight="1">
      <c r="A5489" s="137" t="s">
        <v>224</v>
      </c>
      <c r="B5489" s="137" t="s">
        <v>224</v>
      </c>
      <c r="C5489" s="250" t="s">
        <v>222</v>
      </c>
      <c r="D5489" s="250" t="s">
        <v>224</v>
      </c>
      <c r="E5489" s="54" t="s">
        <v>3416</v>
      </c>
      <c r="F5489" s="59" t="s">
        <v>5354</v>
      </c>
      <c r="G5489" s="129">
        <v>16355.54</v>
      </c>
      <c r="H5489" s="323">
        <v>16355.54</v>
      </c>
      <c r="I5489" s="323">
        <v>16355.54</v>
      </c>
      <c r="J5489" s="129"/>
      <c r="K5489" s="42"/>
      <c r="L5489" s="42" t="s">
        <v>4489</v>
      </c>
      <c r="M5489" s="42" t="s">
        <v>3447</v>
      </c>
      <c r="N5489" s="42" t="s">
        <v>2427</v>
      </c>
      <c r="O5489" s="137" t="s">
        <v>3448</v>
      </c>
      <c r="P5489" s="42" t="s">
        <v>64</v>
      </c>
      <c r="Q5489" s="42" t="s">
        <v>65</v>
      </c>
      <c r="R5489" s="42">
        <v>1</v>
      </c>
      <c r="S5489" s="137" t="s">
        <v>2419</v>
      </c>
      <c r="T5489" s="62">
        <v>701989700</v>
      </c>
      <c r="U5489" s="62">
        <v>681313581.63</v>
      </c>
      <c r="Z5489" s="42"/>
      <c r="AA5489" s="42"/>
      <c r="AJ5489" s="42"/>
      <c r="AM5489" s="42"/>
      <c r="AN5489" s="42"/>
      <c r="AO5489" s="42"/>
      <c r="AP5489" s="42"/>
      <c r="AY5489" s="42"/>
      <c r="AZ5489" s="42"/>
      <c r="BA5489" s="42"/>
      <c r="BB5489" s="42"/>
      <c r="BN5489" s="54" t="s">
        <v>4578</v>
      </c>
      <c r="BO5489" s="58" t="str">
        <f t="shared" si="85"/>
        <v>境内资产</v>
      </c>
      <c r="BP5489" s="58" t="str">
        <f>IF(M5489="",VLOOKUP(D5489,Sheet4!$A$1:$B$92,2,0),VLOOKUP(Q5489,Sheet4!$A$1:$B$92,2,0))</f>
        <v>保险资产管理产品</v>
      </c>
    </row>
    <row r="5490" spans="1:68" s="58" customFormat="1" ht="12.75" customHeight="1">
      <c r="A5490" s="137" t="s">
        <v>820</v>
      </c>
      <c r="B5490" s="137" t="s">
        <v>820</v>
      </c>
      <c r="C5490" s="250" t="s">
        <v>222</v>
      </c>
      <c r="D5490" s="250" t="s">
        <v>820</v>
      </c>
      <c r="E5490" s="54" t="s">
        <v>3417</v>
      </c>
      <c r="F5490" s="50" t="s">
        <v>5547</v>
      </c>
      <c r="G5490" s="129">
        <v>70125690</v>
      </c>
      <c r="H5490" s="323">
        <v>70125690</v>
      </c>
      <c r="I5490" s="323">
        <v>70125690</v>
      </c>
      <c r="J5490" s="129"/>
      <c r="K5490" s="42"/>
      <c r="L5490" s="42" t="s">
        <v>4489</v>
      </c>
      <c r="M5490" s="42" t="s">
        <v>3447</v>
      </c>
      <c r="N5490" s="42" t="s">
        <v>2427</v>
      </c>
      <c r="O5490" s="137" t="s">
        <v>3448</v>
      </c>
      <c r="P5490" s="42" t="s">
        <v>64</v>
      </c>
      <c r="Q5490" s="42" t="s">
        <v>65</v>
      </c>
      <c r="R5490" s="42">
        <v>1</v>
      </c>
      <c r="S5490" s="137" t="s">
        <v>2419</v>
      </c>
      <c r="T5490" s="62">
        <v>701989700</v>
      </c>
      <c r="U5490" s="62">
        <v>681313581.63</v>
      </c>
      <c r="Z5490" s="42"/>
      <c r="AA5490" s="42"/>
      <c r="AJ5490" s="42"/>
      <c r="AM5490" s="42"/>
      <c r="AN5490" s="42"/>
      <c r="AO5490" s="42"/>
      <c r="AP5490" s="42"/>
      <c r="AY5490" s="42"/>
      <c r="AZ5490" s="42"/>
      <c r="BA5490" s="42"/>
      <c r="BB5490" s="42"/>
      <c r="BN5490" s="54" t="s">
        <v>4578</v>
      </c>
      <c r="BO5490" s="58" t="str">
        <f t="shared" si="85"/>
        <v>境内资产</v>
      </c>
      <c r="BP5490" s="58" t="str">
        <f>IF(M5490="",VLOOKUP(D5490,Sheet4!$A$1:$B$92,2,0),VLOOKUP(Q5490,Sheet4!$A$1:$B$92,2,0))</f>
        <v>保险资产管理产品</v>
      </c>
    </row>
    <row r="5491" spans="1:68" s="58" customFormat="1" ht="12.75" customHeight="1">
      <c r="A5491" s="137" t="s">
        <v>224</v>
      </c>
      <c r="B5491" s="137" t="s">
        <v>224</v>
      </c>
      <c r="C5491" s="250" t="s">
        <v>222</v>
      </c>
      <c r="D5491" s="250" t="s">
        <v>224</v>
      </c>
      <c r="E5491" s="54" t="s">
        <v>3418</v>
      </c>
      <c r="F5491" s="59" t="s">
        <v>5354</v>
      </c>
      <c r="G5491" s="129">
        <v>8877382.8000000007</v>
      </c>
      <c r="H5491" s="323">
        <v>8877382.8000000007</v>
      </c>
      <c r="I5491" s="323">
        <v>8877382.8000000007</v>
      </c>
      <c r="J5491" s="129"/>
      <c r="K5491" s="42"/>
      <c r="L5491" s="42" t="s">
        <v>4489</v>
      </c>
      <c r="M5491" s="42" t="s">
        <v>3447</v>
      </c>
      <c r="N5491" s="42" t="s">
        <v>2427</v>
      </c>
      <c r="O5491" s="137" t="s">
        <v>3448</v>
      </c>
      <c r="P5491" s="42" t="s">
        <v>64</v>
      </c>
      <c r="Q5491" s="42" t="s">
        <v>65</v>
      </c>
      <c r="R5491" s="42">
        <v>1</v>
      </c>
      <c r="S5491" s="137" t="s">
        <v>2419</v>
      </c>
      <c r="T5491" s="62">
        <v>701989700</v>
      </c>
      <c r="U5491" s="62">
        <v>681313581.63</v>
      </c>
      <c r="Z5491" s="42"/>
      <c r="AA5491" s="42"/>
      <c r="AJ5491" s="42"/>
      <c r="AM5491" s="42"/>
      <c r="AN5491" s="42"/>
      <c r="AO5491" s="42"/>
      <c r="AP5491" s="42"/>
      <c r="AY5491" s="42"/>
      <c r="AZ5491" s="42"/>
      <c r="BA5491" s="42"/>
      <c r="BB5491" s="42"/>
      <c r="BN5491" s="54" t="s">
        <v>4578</v>
      </c>
      <c r="BO5491" s="58" t="str">
        <f t="shared" si="85"/>
        <v>境内资产</v>
      </c>
      <c r="BP5491" s="58" t="str">
        <f>IF(M5491="",VLOOKUP(D5491,Sheet4!$A$1:$B$92,2,0),VLOOKUP(Q5491,Sheet4!$A$1:$B$92,2,0))</f>
        <v>保险资产管理产品</v>
      </c>
    </row>
    <row r="5492" spans="1:68" s="58" customFormat="1" ht="12.75" customHeight="1">
      <c r="A5492" s="137" t="s">
        <v>224</v>
      </c>
      <c r="B5492" s="137" t="s">
        <v>224</v>
      </c>
      <c r="C5492" s="250" t="s">
        <v>222</v>
      </c>
      <c r="D5492" s="250" t="s">
        <v>224</v>
      </c>
      <c r="E5492" s="54" t="s">
        <v>3419</v>
      </c>
      <c r="F5492" s="59" t="s">
        <v>5354</v>
      </c>
      <c r="G5492" s="129">
        <v>12979826.189999999</v>
      </c>
      <c r="H5492" s="323">
        <v>12979826.189999999</v>
      </c>
      <c r="I5492" s="323">
        <v>12979826.189999999</v>
      </c>
      <c r="J5492" s="129"/>
      <c r="K5492" s="42"/>
      <c r="L5492" s="42" t="s">
        <v>4489</v>
      </c>
      <c r="M5492" s="42" t="s">
        <v>3447</v>
      </c>
      <c r="N5492" s="42" t="s">
        <v>2427</v>
      </c>
      <c r="O5492" s="137" t="s">
        <v>3448</v>
      </c>
      <c r="P5492" s="42" t="s">
        <v>64</v>
      </c>
      <c r="Q5492" s="42" t="s">
        <v>65</v>
      </c>
      <c r="R5492" s="42">
        <v>1</v>
      </c>
      <c r="S5492" s="137" t="s">
        <v>2419</v>
      </c>
      <c r="T5492" s="62">
        <v>701989700</v>
      </c>
      <c r="U5492" s="62">
        <v>681313581.63</v>
      </c>
      <c r="Z5492" s="42"/>
      <c r="AA5492" s="42"/>
      <c r="AJ5492" s="42"/>
      <c r="AM5492" s="42"/>
      <c r="AN5492" s="42"/>
      <c r="AO5492" s="42"/>
      <c r="AP5492" s="42"/>
      <c r="AY5492" s="42"/>
      <c r="AZ5492" s="42"/>
      <c r="BA5492" s="42"/>
      <c r="BB5492" s="42"/>
      <c r="BN5492" s="54" t="s">
        <v>4578</v>
      </c>
      <c r="BO5492" s="58" t="str">
        <f t="shared" si="85"/>
        <v>境内资产</v>
      </c>
      <c r="BP5492" s="58" t="str">
        <f>IF(M5492="",VLOOKUP(D5492,Sheet4!$A$1:$B$92,2,0),VLOOKUP(Q5492,Sheet4!$A$1:$B$92,2,0))</f>
        <v>保险资产管理产品</v>
      </c>
    </row>
    <row r="5493" spans="1:68" s="58" customFormat="1" ht="12.75" customHeight="1">
      <c r="A5493" s="64" t="s">
        <v>5548</v>
      </c>
      <c r="B5493" s="64" t="s">
        <v>5548</v>
      </c>
      <c r="C5493" s="250" t="s">
        <v>222</v>
      </c>
      <c r="D5493" s="250" t="s">
        <v>221</v>
      </c>
      <c r="E5493" s="54" t="s">
        <v>3420</v>
      </c>
      <c r="F5493" s="42" t="s">
        <v>1351</v>
      </c>
      <c r="G5493" s="129">
        <v>1379977.45</v>
      </c>
      <c r="H5493" s="323">
        <v>1379977.45</v>
      </c>
      <c r="I5493" s="323">
        <v>1379977.45</v>
      </c>
      <c r="J5493" s="141">
        <v>2248.08</v>
      </c>
      <c r="K5493" s="42"/>
      <c r="L5493" s="42" t="s">
        <v>4489</v>
      </c>
      <c r="M5493" s="42" t="s">
        <v>3447</v>
      </c>
      <c r="N5493" s="42" t="s">
        <v>2427</v>
      </c>
      <c r="O5493" s="137" t="s">
        <v>3448</v>
      </c>
      <c r="P5493" s="42" t="s">
        <v>64</v>
      </c>
      <c r="Q5493" s="42" t="s">
        <v>65</v>
      </c>
      <c r="R5493" s="42">
        <v>1</v>
      </c>
      <c r="S5493" s="137" t="s">
        <v>2419</v>
      </c>
      <c r="T5493" s="62">
        <v>701989700</v>
      </c>
      <c r="U5493" s="62">
        <v>681313581.63</v>
      </c>
      <c r="Z5493" s="42"/>
      <c r="AA5493" s="42"/>
      <c r="AJ5493" s="42"/>
      <c r="AM5493" s="42"/>
      <c r="AN5493" s="42"/>
      <c r="AO5493" s="42"/>
      <c r="AP5493" s="42"/>
      <c r="AY5493" s="42"/>
      <c r="AZ5493" s="42"/>
      <c r="BA5493" s="42"/>
      <c r="BB5493" s="42"/>
      <c r="BN5493" s="54" t="s">
        <v>4578</v>
      </c>
      <c r="BO5493" s="58" t="str">
        <f t="shared" si="85"/>
        <v>境内资产</v>
      </c>
      <c r="BP5493" s="58" t="str">
        <f>IF(M5493="",VLOOKUP(D5493,Sheet4!$A$1:$B$92,2,0),VLOOKUP(Q5493,Sheet4!$A$1:$B$92,2,0))</f>
        <v>保险资产管理产品</v>
      </c>
    </row>
    <row r="5494" spans="1:68" s="58" customFormat="1" ht="12.75" customHeight="1">
      <c r="A5494" s="64" t="s">
        <v>2413</v>
      </c>
      <c r="B5494" s="54" t="s">
        <v>2414</v>
      </c>
      <c r="C5494" s="252" t="s">
        <v>5552</v>
      </c>
      <c r="D5494" s="252" t="s">
        <v>672</v>
      </c>
      <c r="E5494" s="54" t="s">
        <v>2415</v>
      </c>
      <c r="F5494" s="54" t="s">
        <v>2414</v>
      </c>
      <c r="G5494" s="129">
        <v>32900</v>
      </c>
      <c r="H5494" s="323">
        <v>360958</v>
      </c>
      <c r="I5494" s="323">
        <v>302022</v>
      </c>
      <c r="J5494" s="42"/>
      <c r="K5494" s="42"/>
      <c r="L5494" s="42" t="s">
        <v>4489</v>
      </c>
      <c r="M5494" s="42" t="s">
        <v>3481</v>
      </c>
      <c r="N5494" s="42" t="s">
        <v>2431</v>
      </c>
      <c r="O5494" s="137" t="s">
        <v>3482</v>
      </c>
      <c r="P5494" s="42" t="s">
        <v>64</v>
      </c>
      <c r="Q5494" s="42" t="s">
        <v>65</v>
      </c>
      <c r="R5494" s="42">
        <v>1</v>
      </c>
      <c r="S5494" s="137" t="s">
        <v>2419</v>
      </c>
      <c r="T5494" s="62">
        <v>701662950</v>
      </c>
      <c r="U5494" s="62">
        <v>678606518.04999995</v>
      </c>
      <c r="Z5494" s="54" t="s">
        <v>68</v>
      </c>
      <c r="AA5494" s="132">
        <v>2.1081802939470799E-5</v>
      </c>
      <c r="AJ5494" s="42"/>
      <c r="AM5494" s="42"/>
      <c r="AN5494" s="42"/>
      <c r="AO5494" s="42"/>
      <c r="AP5494" s="42"/>
      <c r="AY5494" s="42"/>
      <c r="AZ5494" s="42"/>
      <c r="BA5494" s="42"/>
      <c r="BB5494" s="42"/>
      <c r="BN5494" s="54" t="s">
        <v>4578</v>
      </c>
      <c r="BO5494" s="58" t="str">
        <f t="shared" si="85"/>
        <v>境内资产</v>
      </c>
      <c r="BP5494" s="58" t="str">
        <f>IF(M5494="",VLOOKUP(D5494,Sheet4!$A$1:$B$92,2,0),VLOOKUP(Q5494,Sheet4!$A$1:$B$92,2,0))</f>
        <v>保险资产管理产品</v>
      </c>
    </row>
    <row r="5495" spans="1:68" s="58" customFormat="1" ht="12.75" customHeight="1">
      <c r="A5495" s="64" t="s">
        <v>2420</v>
      </c>
      <c r="B5495" s="54" t="s">
        <v>2421</v>
      </c>
      <c r="C5495" s="252" t="s">
        <v>5552</v>
      </c>
      <c r="D5495" s="252" t="s">
        <v>672</v>
      </c>
      <c r="E5495" s="54" t="s">
        <v>2422</v>
      </c>
      <c r="F5495" s="54" t="s">
        <v>2421</v>
      </c>
      <c r="G5495" s="129">
        <v>91800</v>
      </c>
      <c r="H5495" s="323">
        <v>454482</v>
      </c>
      <c r="I5495" s="323">
        <v>378216</v>
      </c>
      <c r="J5495" s="42"/>
      <c r="K5495" s="42"/>
      <c r="L5495" s="42" t="s">
        <v>4489</v>
      </c>
      <c r="M5495" s="42" t="s">
        <v>3481</v>
      </c>
      <c r="N5495" s="42" t="s">
        <v>2431</v>
      </c>
      <c r="O5495" s="137" t="s">
        <v>3482</v>
      </c>
      <c r="P5495" s="42" t="s">
        <v>64</v>
      </c>
      <c r="Q5495" s="42" t="s">
        <v>65</v>
      </c>
      <c r="R5495" s="42">
        <v>1</v>
      </c>
      <c r="S5495" s="137" t="s">
        <v>2419</v>
      </c>
      <c r="T5495" s="62">
        <v>701662950</v>
      </c>
      <c r="U5495" s="62">
        <v>678606518.04999995</v>
      </c>
      <c r="Z5495" s="54" t="s">
        <v>68</v>
      </c>
      <c r="AA5495" s="132">
        <v>3.6374049370014602E-5</v>
      </c>
      <c r="AJ5495" s="42"/>
      <c r="AM5495" s="42"/>
      <c r="AN5495" s="42"/>
      <c r="AO5495" s="42"/>
      <c r="AP5495" s="42"/>
      <c r="AY5495" s="42"/>
      <c r="AZ5495" s="42"/>
      <c r="BA5495" s="42"/>
      <c r="BB5495" s="42"/>
      <c r="BN5495" s="54" t="s">
        <v>4578</v>
      </c>
      <c r="BO5495" s="58" t="str">
        <f t="shared" si="85"/>
        <v>境内资产</v>
      </c>
      <c r="BP5495" s="58" t="str">
        <f>IF(M5495="",VLOOKUP(D5495,Sheet4!$A$1:$B$92,2,0),VLOOKUP(Q5495,Sheet4!$A$1:$B$92,2,0))</f>
        <v>保险资产管理产品</v>
      </c>
    </row>
    <row r="5496" spans="1:68" s="58" customFormat="1" ht="12.75" customHeight="1">
      <c r="A5496" s="64" t="s">
        <v>2424</v>
      </c>
      <c r="B5496" s="54" t="s">
        <v>2425</v>
      </c>
      <c r="C5496" s="252" t="s">
        <v>5552</v>
      </c>
      <c r="D5496" s="252" t="s">
        <v>672</v>
      </c>
      <c r="E5496" s="54" t="s">
        <v>2426</v>
      </c>
      <c r="F5496" s="54" t="s">
        <v>2425</v>
      </c>
      <c r="G5496" s="129">
        <v>39700</v>
      </c>
      <c r="H5496" s="323">
        <v>541712.56000000006</v>
      </c>
      <c r="I5496" s="323">
        <v>486325</v>
      </c>
      <c r="J5496" s="42"/>
      <c r="K5496" s="42"/>
      <c r="L5496" s="42" t="s">
        <v>4489</v>
      </c>
      <c r="M5496" s="42" t="s">
        <v>3481</v>
      </c>
      <c r="N5496" s="42" t="s">
        <v>2431</v>
      </c>
      <c r="O5496" s="137" t="s">
        <v>3482</v>
      </c>
      <c r="P5496" s="42" t="s">
        <v>64</v>
      </c>
      <c r="Q5496" s="42" t="s">
        <v>65</v>
      </c>
      <c r="R5496" s="42">
        <v>1</v>
      </c>
      <c r="S5496" s="137" t="s">
        <v>2419</v>
      </c>
      <c r="T5496" s="62">
        <v>701662950</v>
      </c>
      <c r="U5496" s="62">
        <v>678606518.04999995</v>
      </c>
      <c r="Z5496" s="54" t="s">
        <v>68</v>
      </c>
      <c r="AA5496" s="132">
        <v>1.10430736925253E-5</v>
      </c>
      <c r="AJ5496" s="42"/>
      <c r="AM5496" s="42"/>
      <c r="AN5496" s="42"/>
      <c r="AO5496" s="42"/>
      <c r="AP5496" s="42"/>
      <c r="AY5496" s="42"/>
      <c r="AZ5496" s="42"/>
      <c r="BA5496" s="42"/>
      <c r="BB5496" s="42"/>
      <c r="BN5496" s="54" t="s">
        <v>4578</v>
      </c>
      <c r="BO5496" s="58" t="str">
        <f t="shared" si="85"/>
        <v>境内资产</v>
      </c>
      <c r="BP5496" s="58" t="str">
        <f>IF(M5496="",VLOOKUP(D5496,Sheet4!$A$1:$B$92,2,0),VLOOKUP(Q5496,Sheet4!$A$1:$B$92,2,0))</f>
        <v>保险资产管理产品</v>
      </c>
    </row>
    <row r="5497" spans="1:68" s="58" customFormat="1" ht="12.75" customHeight="1">
      <c r="A5497" s="64" t="s">
        <v>2428</v>
      </c>
      <c r="B5497" s="54" t="s">
        <v>2429</v>
      </c>
      <c r="C5497" s="252" t="s">
        <v>5552</v>
      </c>
      <c r="D5497" s="252" t="s">
        <v>672</v>
      </c>
      <c r="E5497" s="54" t="s">
        <v>2430</v>
      </c>
      <c r="F5497" s="54" t="s">
        <v>2429</v>
      </c>
      <c r="G5497" s="129">
        <v>23200</v>
      </c>
      <c r="H5497" s="323">
        <v>292851</v>
      </c>
      <c r="I5497" s="323">
        <v>246848</v>
      </c>
      <c r="J5497" s="42"/>
      <c r="K5497" s="42"/>
      <c r="L5497" s="42" t="s">
        <v>4489</v>
      </c>
      <c r="M5497" s="42" t="s">
        <v>3481</v>
      </c>
      <c r="N5497" s="42" t="s">
        <v>2431</v>
      </c>
      <c r="O5497" s="137" t="s">
        <v>3482</v>
      </c>
      <c r="P5497" s="42" t="s">
        <v>64</v>
      </c>
      <c r="Q5497" s="42" t="s">
        <v>65</v>
      </c>
      <c r="R5497" s="42">
        <v>1</v>
      </c>
      <c r="S5497" s="137" t="s">
        <v>2419</v>
      </c>
      <c r="T5497" s="62">
        <v>701662950</v>
      </c>
      <c r="U5497" s="62">
        <v>678606518.04999995</v>
      </c>
      <c r="Z5497" s="54" t="s">
        <v>68</v>
      </c>
      <c r="AA5497" s="132">
        <v>2.2181655246782499E-5</v>
      </c>
      <c r="AJ5497" s="42"/>
      <c r="AM5497" s="42"/>
      <c r="AN5497" s="42"/>
      <c r="AO5497" s="42"/>
      <c r="AP5497" s="42"/>
      <c r="AY5497" s="42"/>
      <c r="AZ5497" s="42"/>
      <c r="BA5497" s="42"/>
      <c r="BB5497" s="42"/>
      <c r="BN5497" s="54" t="s">
        <v>4578</v>
      </c>
      <c r="BO5497" s="58" t="str">
        <f t="shared" si="85"/>
        <v>境内资产</v>
      </c>
      <c r="BP5497" s="58" t="str">
        <f>IF(M5497="",VLOOKUP(D5497,Sheet4!$A$1:$B$92,2,0),VLOOKUP(Q5497,Sheet4!$A$1:$B$92,2,0))</f>
        <v>保险资产管理产品</v>
      </c>
    </row>
    <row r="5498" spans="1:68" s="58" customFormat="1" ht="12.75" customHeight="1">
      <c r="A5498" s="64" t="s">
        <v>2432</v>
      </c>
      <c r="B5498" s="54" t="s">
        <v>2433</v>
      </c>
      <c r="C5498" s="252" t="s">
        <v>5552</v>
      </c>
      <c r="D5498" s="252" t="s">
        <v>672</v>
      </c>
      <c r="E5498" s="54" t="s">
        <v>2434</v>
      </c>
      <c r="F5498" s="54" t="s">
        <v>2433</v>
      </c>
      <c r="G5498" s="129">
        <v>72300</v>
      </c>
      <c r="H5498" s="323">
        <v>467300.57</v>
      </c>
      <c r="I5498" s="323">
        <v>441030</v>
      </c>
      <c r="J5498" s="42"/>
      <c r="K5498" s="42"/>
      <c r="L5498" s="42" t="s">
        <v>4489</v>
      </c>
      <c r="M5498" s="42" t="s">
        <v>3481</v>
      </c>
      <c r="N5498" s="42" t="s">
        <v>2431</v>
      </c>
      <c r="O5498" s="137" t="s">
        <v>3482</v>
      </c>
      <c r="P5498" s="42" t="s">
        <v>64</v>
      </c>
      <c r="Q5498" s="42" t="s">
        <v>65</v>
      </c>
      <c r="R5498" s="42">
        <v>1</v>
      </c>
      <c r="S5498" s="137" t="s">
        <v>2419</v>
      </c>
      <c r="T5498" s="62">
        <v>701662950</v>
      </c>
      <c r="U5498" s="62">
        <v>678606518.04999995</v>
      </c>
      <c r="Z5498" s="54" t="s">
        <v>68</v>
      </c>
      <c r="AA5498" s="132">
        <v>3.8693198829651803E-5</v>
      </c>
      <c r="AJ5498" s="42"/>
      <c r="AM5498" s="42"/>
      <c r="AN5498" s="42"/>
      <c r="AO5498" s="42"/>
      <c r="AP5498" s="42"/>
      <c r="AY5498" s="42"/>
      <c r="AZ5498" s="42"/>
      <c r="BA5498" s="42"/>
      <c r="BB5498" s="42"/>
      <c r="BN5498" s="54" t="s">
        <v>4578</v>
      </c>
      <c r="BO5498" s="58" t="str">
        <f t="shared" si="85"/>
        <v>境内资产</v>
      </c>
      <c r="BP5498" s="58" t="str">
        <f>IF(M5498="",VLOOKUP(D5498,Sheet4!$A$1:$B$92,2,0),VLOOKUP(Q5498,Sheet4!$A$1:$B$92,2,0))</f>
        <v>保险资产管理产品</v>
      </c>
    </row>
    <row r="5499" spans="1:68" s="58" customFormat="1" ht="12.75" customHeight="1">
      <c r="A5499" s="64" t="s">
        <v>2436</v>
      </c>
      <c r="B5499" s="54" t="s">
        <v>2437</v>
      </c>
      <c r="C5499" s="252" t="s">
        <v>5552</v>
      </c>
      <c r="D5499" s="252" t="s">
        <v>672</v>
      </c>
      <c r="E5499" s="54" t="s">
        <v>2438</v>
      </c>
      <c r="F5499" s="54" t="s">
        <v>2437</v>
      </c>
      <c r="G5499" s="129">
        <v>22900</v>
      </c>
      <c r="H5499" s="323">
        <v>1544117.34</v>
      </c>
      <c r="I5499" s="323">
        <v>1220112</v>
      </c>
      <c r="J5499" s="42"/>
      <c r="K5499" s="42"/>
      <c r="L5499" s="42" t="s">
        <v>4489</v>
      </c>
      <c r="M5499" s="42" t="s">
        <v>3481</v>
      </c>
      <c r="N5499" s="42" t="s">
        <v>2431</v>
      </c>
      <c r="O5499" s="137" t="s">
        <v>3482</v>
      </c>
      <c r="P5499" s="42" t="s">
        <v>64</v>
      </c>
      <c r="Q5499" s="42" t="s">
        <v>65</v>
      </c>
      <c r="R5499" s="42">
        <v>1</v>
      </c>
      <c r="S5499" s="137" t="s">
        <v>2419</v>
      </c>
      <c r="T5499" s="62">
        <v>701662950</v>
      </c>
      <c r="U5499" s="62">
        <v>678606518.04999995</v>
      </c>
      <c r="Z5499" s="54" t="s">
        <v>280</v>
      </c>
      <c r="AA5499" s="132">
        <v>3.2740307055527299E-6</v>
      </c>
      <c r="AJ5499" s="42"/>
      <c r="AM5499" s="42"/>
      <c r="AN5499" s="42"/>
      <c r="AO5499" s="42"/>
      <c r="AP5499" s="42"/>
      <c r="AY5499" s="42"/>
      <c r="AZ5499" s="42"/>
      <c r="BA5499" s="42"/>
      <c r="BB5499" s="42"/>
      <c r="BN5499" s="54" t="s">
        <v>4578</v>
      </c>
      <c r="BO5499" s="58" t="str">
        <f t="shared" si="85"/>
        <v>境内资产</v>
      </c>
      <c r="BP5499" s="58" t="str">
        <f>IF(M5499="",VLOOKUP(D5499,Sheet4!$A$1:$B$92,2,0),VLOOKUP(Q5499,Sheet4!$A$1:$B$92,2,0))</f>
        <v>保险资产管理产品</v>
      </c>
    </row>
    <row r="5500" spans="1:68" s="58" customFormat="1" ht="12.75" customHeight="1">
      <c r="A5500" s="64" t="s">
        <v>2440</v>
      </c>
      <c r="B5500" s="54" t="s">
        <v>2441</v>
      </c>
      <c r="C5500" s="252" t="s">
        <v>5552</v>
      </c>
      <c r="D5500" s="252" t="s">
        <v>672</v>
      </c>
      <c r="E5500" s="54" t="s">
        <v>2442</v>
      </c>
      <c r="F5500" s="54" t="s">
        <v>2441</v>
      </c>
      <c r="G5500" s="54">
        <v>400</v>
      </c>
      <c r="H5500" s="323">
        <v>3027.14</v>
      </c>
      <c r="I5500" s="323">
        <v>3200</v>
      </c>
      <c r="J5500" s="42"/>
      <c r="K5500" s="42"/>
      <c r="L5500" s="42" t="s">
        <v>4489</v>
      </c>
      <c r="M5500" s="42" t="s">
        <v>3481</v>
      </c>
      <c r="N5500" s="42" t="s">
        <v>2431</v>
      </c>
      <c r="O5500" s="137" t="s">
        <v>3482</v>
      </c>
      <c r="P5500" s="42" t="s">
        <v>64</v>
      </c>
      <c r="Q5500" s="42" t="s">
        <v>65</v>
      </c>
      <c r="R5500" s="42">
        <v>1</v>
      </c>
      <c r="S5500" s="137" t="s">
        <v>2419</v>
      </c>
      <c r="T5500" s="62">
        <v>701662950</v>
      </c>
      <c r="U5500" s="62">
        <v>678606518.04999995</v>
      </c>
      <c r="Z5500" s="54" t="s">
        <v>68</v>
      </c>
      <c r="AA5500" s="132">
        <v>1.91313768897959E-7</v>
      </c>
      <c r="AJ5500" s="42"/>
      <c r="AM5500" s="42"/>
      <c r="AN5500" s="42"/>
      <c r="AO5500" s="42"/>
      <c r="AP5500" s="42"/>
      <c r="AY5500" s="42"/>
      <c r="AZ5500" s="42"/>
      <c r="BA5500" s="42"/>
      <c r="BB5500" s="42"/>
      <c r="BN5500" s="54" t="s">
        <v>4578</v>
      </c>
      <c r="BO5500" s="58" t="str">
        <f t="shared" si="85"/>
        <v>境内资产</v>
      </c>
      <c r="BP5500" s="58" t="str">
        <f>IF(M5500="",VLOOKUP(D5500,Sheet4!$A$1:$B$92,2,0),VLOOKUP(Q5500,Sheet4!$A$1:$B$92,2,0))</f>
        <v>保险资产管理产品</v>
      </c>
    </row>
    <row r="5501" spans="1:68" s="58" customFormat="1" ht="12.75" customHeight="1">
      <c r="A5501" s="64" t="s">
        <v>2444</v>
      </c>
      <c r="B5501" s="54" t="s">
        <v>2445</v>
      </c>
      <c r="C5501" s="252" t="s">
        <v>5552</v>
      </c>
      <c r="D5501" s="252" t="s">
        <v>672</v>
      </c>
      <c r="E5501" s="54" t="s">
        <v>2446</v>
      </c>
      <c r="F5501" s="54" t="s">
        <v>2445</v>
      </c>
      <c r="G5501" s="129">
        <v>34000</v>
      </c>
      <c r="H5501" s="323">
        <v>724288</v>
      </c>
      <c r="I5501" s="323">
        <v>669460</v>
      </c>
      <c r="J5501" s="42"/>
      <c r="K5501" s="42"/>
      <c r="L5501" s="42" t="s">
        <v>4489</v>
      </c>
      <c r="M5501" s="42" t="s">
        <v>3481</v>
      </c>
      <c r="N5501" s="42" t="s">
        <v>2431</v>
      </c>
      <c r="O5501" s="137" t="s">
        <v>3482</v>
      </c>
      <c r="P5501" s="42" t="s">
        <v>64</v>
      </c>
      <c r="Q5501" s="42" t="s">
        <v>65</v>
      </c>
      <c r="R5501" s="42">
        <v>1</v>
      </c>
      <c r="S5501" s="137" t="s">
        <v>2419</v>
      </c>
      <c r="T5501" s="62">
        <v>701662950</v>
      </c>
      <c r="U5501" s="62">
        <v>678606518.04999995</v>
      </c>
      <c r="Z5501" s="54" t="s">
        <v>68</v>
      </c>
      <c r="AA5501" s="132">
        <v>2.4415482891194298E-5</v>
      </c>
      <c r="AJ5501" s="42"/>
      <c r="AM5501" s="42"/>
      <c r="AN5501" s="42"/>
      <c r="AO5501" s="42"/>
      <c r="AP5501" s="42"/>
      <c r="AY5501" s="42"/>
      <c r="AZ5501" s="42"/>
      <c r="BA5501" s="42"/>
      <c r="BB5501" s="42"/>
      <c r="BN5501" s="54" t="s">
        <v>4578</v>
      </c>
      <c r="BO5501" s="58" t="str">
        <f t="shared" si="85"/>
        <v>境内资产</v>
      </c>
      <c r="BP5501" s="58" t="str">
        <f>IF(M5501="",VLOOKUP(D5501,Sheet4!$A$1:$B$92,2,0),VLOOKUP(Q5501,Sheet4!$A$1:$B$92,2,0))</f>
        <v>保险资产管理产品</v>
      </c>
    </row>
    <row r="5502" spans="1:68" s="58" customFormat="1" ht="12.75" customHeight="1">
      <c r="A5502" s="64" t="s">
        <v>2448</v>
      </c>
      <c r="B5502" s="54" t="s">
        <v>2449</v>
      </c>
      <c r="C5502" s="252" t="s">
        <v>5552</v>
      </c>
      <c r="D5502" s="252" t="s">
        <v>672</v>
      </c>
      <c r="E5502" s="54" t="s">
        <v>2450</v>
      </c>
      <c r="F5502" s="54" t="s">
        <v>2449</v>
      </c>
      <c r="G5502" s="129">
        <v>7200</v>
      </c>
      <c r="H5502" s="323">
        <v>574757</v>
      </c>
      <c r="I5502" s="323">
        <v>531072</v>
      </c>
      <c r="J5502" s="42"/>
      <c r="K5502" s="42"/>
      <c r="L5502" s="42" t="s">
        <v>4489</v>
      </c>
      <c r="M5502" s="42" t="s">
        <v>3481</v>
      </c>
      <c r="N5502" s="42" t="s">
        <v>2431</v>
      </c>
      <c r="O5502" s="137" t="s">
        <v>3482</v>
      </c>
      <c r="P5502" s="42" t="s">
        <v>64</v>
      </c>
      <c r="Q5502" s="42" t="s">
        <v>65</v>
      </c>
      <c r="R5502" s="42">
        <v>1</v>
      </c>
      <c r="S5502" s="137" t="s">
        <v>2419</v>
      </c>
      <c r="T5502" s="62">
        <v>701662950</v>
      </c>
      <c r="U5502" s="62">
        <v>678606518.04999995</v>
      </c>
      <c r="Z5502" s="54" t="s">
        <v>280</v>
      </c>
      <c r="AA5502" s="132">
        <v>5.6117785751455204E-6</v>
      </c>
      <c r="AJ5502" s="42"/>
      <c r="AM5502" s="42"/>
      <c r="AN5502" s="42"/>
      <c r="AO5502" s="42"/>
      <c r="AP5502" s="42"/>
      <c r="AY5502" s="42"/>
      <c r="AZ5502" s="42"/>
      <c r="BA5502" s="42"/>
      <c r="BB5502" s="42"/>
      <c r="BN5502" s="54" t="s">
        <v>4578</v>
      </c>
      <c r="BO5502" s="58" t="str">
        <f t="shared" si="85"/>
        <v>境内资产</v>
      </c>
      <c r="BP5502" s="58" t="str">
        <f>IF(M5502="",VLOOKUP(D5502,Sheet4!$A$1:$B$92,2,0),VLOOKUP(Q5502,Sheet4!$A$1:$B$92,2,0))</f>
        <v>保险资产管理产品</v>
      </c>
    </row>
    <row r="5503" spans="1:68" s="58" customFormat="1" ht="12.75" customHeight="1">
      <c r="A5503" s="64" t="s">
        <v>2451</v>
      </c>
      <c r="B5503" s="54" t="s">
        <v>2452</v>
      </c>
      <c r="C5503" s="252" t="s">
        <v>5552</v>
      </c>
      <c r="D5503" s="252" t="s">
        <v>672</v>
      </c>
      <c r="E5503" s="54" t="s">
        <v>2453</v>
      </c>
      <c r="F5503" s="54" t="s">
        <v>2452</v>
      </c>
      <c r="G5503" s="129">
        <v>97500</v>
      </c>
      <c r="H5503" s="323">
        <v>538183.04</v>
      </c>
      <c r="I5503" s="323">
        <v>473850</v>
      </c>
      <c r="J5503" s="42"/>
      <c r="K5503" s="42"/>
      <c r="L5503" s="42" t="s">
        <v>4489</v>
      </c>
      <c r="M5503" s="42" t="s">
        <v>3481</v>
      </c>
      <c r="N5503" s="42" t="s">
        <v>2431</v>
      </c>
      <c r="O5503" s="137" t="s">
        <v>3482</v>
      </c>
      <c r="P5503" s="42" t="s">
        <v>64</v>
      </c>
      <c r="Q5503" s="42" t="s">
        <v>65</v>
      </c>
      <c r="R5503" s="42">
        <v>1</v>
      </c>
      <c r="S5503" s="137" t="s">
        <v>2419</v>
      </c>
      <c r="T5503" s="62">
        <v>701662950</v>
      </c>
      <c r="U5503" s="62">
        <v>678606518.04999995</v>
      </c>
      <c r="Z5503" s="54" t="s">
        <v>68</v>
      </c>
      <c r="AA5503" s="132">
        <v>3.2649987490768401E-5</v>
      </c>
      <c r="AJ5503" s="42"/>
      <c r="AM5503" s="42"/>
      <c r="AN5503" s="42"/>
      <c r="AO5503" s="42"/>
      <c r="AP5503" s="42"/>
      <c r="AY5503" s="42"/>
      <c r="AZ5503" s="42"/>
      <c r="BA5503" s="42"/>
      <c r="BB5503" s="42"/>
      <c r="BN5503" s="54" t="s">
        <v>4578</v>
      </c>
      <c r="BO5503" s="58" t="str">
        <f t="shared" si="85"/>
        <v>境内资产</v>
      </c>
      <c r="BP5503" s="58" t="str">
        <f>IF(M5503="",VLOOKUP(D5503,Sheet4!$A$1:$B$92,2,0),VLOOKUP(Q5503,Sheet4!$A$1:$B$92,2,0))</f>
        <v>保险资产管理产品</v>
      </c>
    </row>
    <row r="5504" spans="1:68" s="58" customFormat="1" ht="12.75" customHeight="1">
      <c r="A5504" s="64" t="s">
        <v>2454</v>
      </c>
      <c r="B5504" s="54" t="s">
        <v>2455</v>
      </c>
      <c r="C5504" s="252" t="s">
        <v>5552</v>
      </c>
      <c r="D5504" s="252" t="s">
        <v>672</v>
      </c>
      <c r="E5504" s="54" t="s">
        <v>2456</v>
      </c>
      <c r="F5504" s="54" t="s">
        <v>2455</v>
      </c>
      <c r="G5504" s="129">
        <v>98700</v>
      </c>
      <c r="H5504" s="323">
        <v>363360</v>
      </c>
      <c r="I5504" s="323">
        <v>299061</v>
      </c>
      <c r="J5504" s="42"/>
      <c r="K5504" s="42"/>
      <c r="L5504" s="42" t="s">
        <v>4489</v>
      </c>
      <c r="M5504" s="42" t="s">
        <v>3481</v>
      </c>
      <c r="N5504" s="42" t="s">
        <v>2431</v>
      </c>
      <c r="O5504" s="137" t="s">
        <v>3482</v>
      </c>
      <c r="P5504" s="42" t="s">
        <v>64</v>
      </c>
      <c r="Q5504" s="42" t="s">
        <v>65</v>
      </c>
      <c r="R5504" s="42">
        <v>1</v>
      </c>
      <c r="S5504" s="137" t="s">
        <v>2419</v>
      </c>
      <c r="T5504" s="62">
        <v>701662950</v>
      </c>
      <c r="U5504" s="62">
        <v>678606518.04999995</v>
      </c>
      <c r="Z5504" s="54" t="s">
        <v>68</v>
      </c>
      <c r="AA5504" s="132">
        <v>1.14727071245063E-5</v>
      </c>
      <c r="AJ5504" s="42"/>
      <c r="AM5504" s="42"/>
      <c r="AN5504" s="42"/>
      <c r="AO5504" s="42"/>
      <c r="AP5504" s="42"/>
      <c r="AY5504" s="42"/>
      <c r="AZ5504" s="42"/>
      <c r="BA5504" s="42"/>
      <c r="BB5504" s="42"/>
      <c r="BN5504" s="54" t="s">
        <v>4578</v>
      </c>
      <c r="BO5504" s="58" t="str">
        <f t="shared" si="85"/>
        <v>境内资产</v>
      </c>
      <c r="BP5504" s="58" t="str">
        <f>IF(M5504="",VLOOKUP(D5504,Sheet4!$A$1:$B$92,2,0),VLOOKUP(Q5504,Sheet4!$A$1:$B$92,2,0))</f>
        <v>保险资产管理产品</v>
      </c>
    </row>
    <row r="5505" spans="1:68" s="58" customFormat="1" ht="12.75" customHeight="1">
      <c r="A5505" s="64" t="s">
        <v>2457</v>
      </c>
      <c r="B5505" s="54" t="s">
        <v>2458</v>
      </c>
      <c r="C5505" s="252" t="s">
        <v>5552</v>
      </c>
      <c r="D5505" s="252" t="s">
        <v>672</v>
      </c>
      <c r="E5505" s="54" t="s">
        <v>2459</v>
      </c>
      <c r="F5505" s="54" t="s">
        <v>2458</v>
      </c>
      <c r="G5505" s="129">
        <v>48900</v>
      </c>
      <c r="H5505" s="323">
        <v>460457</v>
      </c>
      <c r="I5505" s="323">
        <v>393645</v>
      </c>
      <c r="J5505" s="42"/>
      <c r="K5505" s="42"/>
      <c r="L5505" s="42" t="s">
        <v>4489</v>
      </c>
      <c r="M5505" s="42" t="s">
        <v>3481</v>
      </c>
      <c r="N5505" s="42" t="s">
        <v>2431</v>
      </c>
      <c r="O5505" s="137" t="s">
        <v>3482</v>
      </c>
      <c r="P5505" s="42" t="s">
        <v>64</v>
      </c>
      <c r="Q5505" s="42" t="s">
        <v>65</v>
      </c>
      <c r="R5505" s="42">
        <v>1</v>
      </c>
      <c r="S5505" s="137" t="s">
        <v>2419</v>
      </c>
      <c r="T5505" s="62">
        <v>701662950</v>
      </c>
      <c r="U5505" s="62">
        <v>678606518.04999995</v>
      </c>
      <c r="Z5505" s="54" t="s">
        <v>68</v>
      </c>
      <c r="AA5505" s="132">
        <v>1.33118725983776E-5</v>
      </c>
      <c r="AJ5505" s="42"/>
      <c r="AM5505" s="42"/>
      <c r="AN5505" s="42"/>
      <c r="AO5505" s="42"/>
      <c r="AP5505" s="42"/>
      <c r="AY5505" s="42"/>
      <c r="AZ5505" s="42"/>
      <c r="BA5505" s="42"/>
      <c r="BB5505" s="42"/>
      <c r="BN5505" s="54" t="s">
        <v>4578</v>
      </c>
      <c r="BO5505" s="58" t="str">
        <f t="shared" si="85"/>
        <v>境内资产</v>
      </c>
      <c r="BP5505" s="58" t="str">
        <f>IF(M5505="",VLOOKUP(D5505,Sheet4!$A$1:$B$92,2,0),VLOOKUP(Q5505,Sheet4!$A$1:$B$92,2,0))</f>
        <v>保险资产管理产品</v>
      </c>
    </row>
    <row r="5506" spans="1:68" s="58" customFormat="1" ht="12.75" customHeight="1">
      <c r="A5506" s="64" t="s">
        <v>2460</v>
      </c>
      <c r="B5506" s="54" t="s">
        <v>2461</v>
      </c>
      <c r="C5506" s="252" t="s">
        <v>5552</v>
      </c>
      <c r="D5506" s="252" t="s">
        <v>672</v>
      </c>
      <c r="E5506" s="54" t="s">
        <v>2462</v>
      </c>
      <c r="F5506" s="54" t="s">
        <v>2461</v>
      </c>
      <c r="G5506" s="129">
        <v>131000</v>
      </c>
      <c r="H5506" s="323">
        <v>326954</v>
      </c>
      <c r="I5506" s="323">
        <v>297370</v>
      </c>
      <c r="J5506" s="42"/>
      <c r="K5506" s="42"/>
      <c r="L5506" s="42" t="s">
        <v>4489</v>
      </c>
      <c r="M5506" s="42" t="s">
        <v>3481</v>
      </c>
      <c r="N5506" s="42" t="s">
        <v>2431</v>
      </c>
      <c r="O5506" s="137" t="s">
        <v>3482</v>
      </c>
      <c r="P5506" s="42" t="s">
        <v>64</v>
      </c>
      <c r="Q5506" s="42" t="s">
        <v>65</v>
      </c>
      <c r="R5506" s="42">
        <v>1</v>
      </c>
      <c r="S5506" s="137" t="s">
        <v>2419</v>
      </c>
      <c r="T5506" s="62">
        <v>701662950</v>
      </c>
      <c r="U5506" s="62">
        <v>678606518.04999995</v>
      </c>
      <c r="Z5506" s="54" t="s">
        <v>68</v>
      </c>
      <c r="AA5506" s="132">
        <v>1.2336833775750201E-5</v>
      </c>
      <c r="AJ5506" s="42"/>
      <c r="AM5506" s="42"/>
      <c r="AN5506" s="42"/>
      <c r="AO5506" s="42"/>
      <c r="AP5506" s="42"/>
      <c r="AY5506" s="42"/>
      <c r="AZ5506" s="42"/>
      <c r="BA5506" s="42"/>
      <c r="BB5506" s="42"/>
      <c r="BN5506" s="54" t="s">
        <v>4578</v>
      </c>
      <c r="BO5506" s="58" t="str">
        <f t="shared" si="85"/>
        <v>境内资产</v>
      </c>
      <c r="BP5506" s="58" t="str">
        <f>IF(M5506="",VLOOKUP(D5506,Sheet4!$A$1:$B$92,2,0),VLOOKUP(Q5506,Sheet4!$A$1:$B$92,2,0))</f>
        <v>保险资产管理产品</v>
      </c>
    </row>
    <row r="5507" spans="1:68" s="58" customFormat="1" ht="12.75" customHeight="1">
      <c r="A5507" s="64" t="s">
        <v>2463</v>
      </c>
      <c r="B5507" s="54" t="s">
        <v>2464</v>
      </c>
      <c r="C5507" s="252" t="s">
        <v>5552</v>
      </c>
      <c r="D5507" s="252" t="s">
        <v>672</v>
      </c>
      <c r="E5507" s="54" t="s">
        <v>2465</v>
      </c>
      <c r="F5507" s="54" t="s">
        <v>2464</v>
      </c>
      <c r="G5507" s="129">
        <v>264000</v>
      </c>
      <c r="H5507" s="323">
        <v>1128040</v>
      </c>
      <c r="I5507" s="323">
        <v>987360</v>
      </c>
      <c r="J5507" s="42"/>
      <c r="K5507" s="42"/>
      <c r="L5507" s="42" t="s">
        <v>4489</v>
      </c>
      <c r="M5507" s="42" t="s">
        <v>3481</v>
      </c>
      <c r="N5507" s="42" t="s">
        <v>2431</v>
      </c>
      <c r="O5507" s="137" t="s">
        <v>3482</v>
      </c>
      <c r="P5507" s="42" t="s">
        <v>64</v>
      </c>
      <c r="Q5507" s="42" t="s">
        <v>65</v>
      </c>
      <c r="R5507" s="42">
        <v>1</v>
      </c>
      <c r="S5507" s="137" t="s">
        <v>2419</v>
      </c>
      <c r="T5507" s="62">
        <v>701662950</v>
      </c>
      <c r="U5507" s="62">
        <v>678606518.04999995</v>
      </c>
      <c r="Z5507" s="54" t="s">
        <v>280</v>
      </c>
      <c r="AA5507" s="132">
        <v>6.8668194574815397E-6</v>
      </c>
      <c r="AJ5507" s="42"/>
      <c r="AM5507" s="42"/>
      <c r="AN5507" s="42"/>
      <c r="AO5507" s="42"/>
      <c r="AP5507" s="42"/>
      <c r="AY5507" s="42"/>
      <c r="AZ5507" s="42"/>
      <c r="BA5507" s="42"/>
      <c r="BB5507" s="42"/>
      <c r="BN5507" s="54" t="s">
        <v>4578</v>
      </c>
      <c r="BO5507" s="58" t="str">
        <f t="shared" ref="BO5507:BO5570" si="86">IF(LEFT(D5507,2)="境外","境外资产","境内资产")</f>
        <v>境内资产</v>
      </c>
      <c r="BP5507" s="58" t="str">
        <f>IF(M5507="",VLOOKUP(D5507,Sheet4!$A$1:$B$92,2,0),VLOOKUP(Q5507,Sheet4!$A$1:$B$92,2,0))</f>
        <v>保险资产管理产品</v>
      </c>
    </row>
    <row r="5508" spans="1:68" s="58" customFormat="1" ht="12.75" customHeight="1">
      <c r="A5508" s="64" t="s">
        <v>2466</v>
      </c>
      <c r="B5508" s="54" t="s">
        <v>2467</v>
      </c>
      <c r="C5508" s="252" t="s">
        <v>5552</v>
      </c>
      <c r="D5508" s="252" t="s">
        <v>672</v>
      </c>
      <c r="E5508" s="54" t="s">
        <v>2468</v>
      </c>
      <c r="F5508" s="54" t="s">
        <v>2467</v>
      </c>
      <c r="G5508" s="129">
        <v>92600</v>
      </c>
      <c r="H5508" s="323">
        <v>668173</v>
      </c>
      <c r="I5508" s="323">
        <v>599122</v>
      </c>
      <c r="J5508" s="42"/>
      <c r="K5508" s="42"/>
      <c r="L5508" s="42" t="s">
        <v>4489</v>
      </c>
      <c r="M5508" s="42" t="s">
        <v>3481</v>
      </c>
      <c r="N5508" s="42" t="s">
        <v>2431</v>
      </c>
      <c r="O5508" s="137" t="s">
        <v>3482</v>
      </c>
      <c r="P5508" s="42" t="s">
        <v>64</v>
      </c>
      <c r="Q5508" s="42" t="s">
        <v>65</v>
      </c>
      <c r="R5508" s="42">
        <v>1</v>
      </c>
      <c r="S5508" s="137" t="s">
        <v>2419</v>
      </c>
      <c r="T5508" s="62">
        <v>701662950</v>
      </c>
      <c r="U5508" s="62">
        <v>678606518.04999995</v>
      </c>
      <c r="Z5508" s="54" t="s">
        <v>68</v>
      </c>
      <c r="AA5508" s="132">
        <v>3.2853896574367502E-5</v>
      </c>
      <c r="AJ5508" s="42"/>
      <c r="AM5508" s="42"/>
      <c r="AN5508" s="42"/>
      <c r="AO5508" s="42"/>
      <c r="AP5508" s="42"/>
      <c r="AY5508" s="42"/>
      <c r="AZ5508" s="42"/>
      <c r="BA5508" s="42"/>
      <c r="BB5508" s="42"/>
      <c r="BN5508" s="54" t="s">
        <v>4578</v>
      </c>
      <c r="BO5508" s="58" t="str">
        <f t="shared" si="86"/>
        <v>境内资产</v>
      </c>
      <c r="BP5508" s="58" t="str">
        <f>IF(M5508="",VLOOKUP(D5508,Sheet4!$A$1:$B$92,2,0),VLOOKUP(Q5508,Sheet4!$A$1:$B$92,2,0))</f>
        <v>保险资产管理产品</v>
      </c>
    </row>
    <row r="5509" spans="1:68" s="58" customFormat="1" ht="12.75" customHeight="1">
      <c r="A5509" s="64" t="s">
        <v>2469</v>
      </c>
      <c r="B5509" s="54" t="s">
        <v>2470</v>
      </c>
      <c r="C5509" s="252" t="s">
        <v>5552</v>
      </c>
      <c r="D5509" s="252" t="s">
        <v>672</v>
      </c>
      <c r="E5509" s="54" t="s">
        <v>2471</v>
      </c>
      <c r="F5509" s="54" t="s">
        <v>2470</v>
      </c>
      <c r="G5509" s="129">
        <v>5500</v>
      </c>
      <c r="H5509" s="323">
        <v>620680.42000000004</v>
      </c>
      <c r="I5509" s="323">
        <v>528550</v>
      </c>
      <c r="J5509" s="42"/>
      <c r="K5509" s="42"/>
      <c r="L5509" s="42" t="s">
        <v>4489</v>
      </c>
      <c r="M5509" s="42" t="s">
        <v>3481</v>
      </c>
      <c r="N5509" s="42" t="s">
        <v>2431</v>
      </c>
      <c r="O5509" s="137" t="s">
        <v>3482</v>
      </c>
      <c r="P5509" s="42" t="s">
        <v>64</v>
      </c>
      <c r="Q5509" s="42" t="s">
        <v>65</v>
      </c>
      <c r="R5509" s="42">
        <v>1</v>
      </c>
      <c r="S5509" s="137" t="s">
        <v>2419</v>
      </c>
      <c r="T5509" s="62">
        <v>701662950</v>
      </c>
      <c r="U5509" s="62">
        <v>678606518.04999995</v>
      </c>
      <c r="Z5509" s="54" t="s">
        <v>68</v>
      </c>
      <c r="AA5509" s="132">
        <v>1.06150224747625E-5</v>
      </c>
      <c r="AJ5509" s="42"/>
      <c r="AM5509" s="42"/>
      <c r="AN5509" s="42"/>
      <c r="AO5509" s="42"/>
      <c r="AP5509" s="42"/>
      <c r="AY5509" s="42"/>
      <c r="AZ5509" s="42"/>
      <c r="BA5509" s="42"/>
      <c r="BB5509" s="42"/>
      <c r="BN5509" s="54" t="s">
        <v>4578</v>
      </c>
      <c r="BO5509" s="58" t="str">
        <f t="shared" si="86"/>
        <v>境内资产</v>
      </c>
      <c r="BP5509" s="58" t="str">
        <f>IF(M5509="",VLOOKUP(D5509,Sheet4!$A$1:$B$92,2,0),VLOOKUP(Q5509,Sheet4!$A$1:$B$92,2,0))</f>
        <v>保险资产管理产品</v>
      </c>
    </row>
    <row r="5510" spans="1:68" s="58" customFormat="1" ht="12.75" customHeight="1">
      <c r="A5510" s="64" t="s">
        <v>2472</v>
      </c>
      <c r="B5510" s="54" t="s">
        <v>2473</v>
      </c>
      <c r="C5510" s="252" t="s">
        <v>5552</v>
      </c>
      <c r="D5510" s="252" t="s">
        <v>672</v>
      </c>
      <c r="E5510" s="54" t="s">
        <v>2474</v>
      </c>
      <c r="F5510" s="54" t="s">
        <v>2473</v>
      </c>
      <c r="G5510" s="129">
        <v>16800</v>
      </c>
      <c r="H5510" s="323">
        <v>478158</v>
      </c>
      <c r="I5510" s="323">
        <v>292656</v>
      </c>
      <c r="J5510" s="42"/>
      <c r="K5510" s="42"/>
      <c r="L5510" s="42" t="s">
        <v>4489</v>
      </c>
      <c r="M5510" s="42" t="s">
        <v>3481</v>
      </c>
      <c r="N5510" s="42" t="s">
        <v>2431</v>
      </c>
      <c r="O5510" s="137" t="s">
        <v>3482</v>
      </c>
      <c r="P5510" s="42" t="s">
        <v>64</v>
      </c>
      <c r="Q5510" s="42" t="s">
        <v>65</v>
      </c>
      <c r="R5510" s="42">
        <v>1</v>
      </c>
      <c r="S5510" s="137" t="s">
        <v>2419</v>
      </c>
      <c r="T5510" s="62">
        <v>701662950</v>
      </c>
      <c r="U5510" s="62">
        <v>678606518.04999995</v>
      </c>
      <c r="Z5510" s="54" t="s">
        <v>68</v>
      </c>
      <c r="AA5510" s="132">
        <v>1.42551252597347E-5</v>
      </c>
      <c r="AJ5510" s="42"/>
      <c r="AM5510" s="42"/>
      <c r="AN5510" s="42"/>
      <c r="AO5510" s="42"/>
      <c r="AP5510" s="42"/>
      <c r="AY5510" s="42"/>
      <c r="AZ5510" s="42"/>
      <c r="BA5510" s="42"/>
      <c r="BB5510" s="42"/>
      <c r="BN5510" s="54" t="s">
        <v>4578</v>
      </c>
      <c r="BO5510" s="58" t="str">
        <f t="shared" si="86"/>
        <v>境内资产</v>
      </c>
      <c r="BP5510" s="58" t="str">
        <f>IF(M5510="",VLOOKUP(D5510,Sheet4!$A$1:$B$92,2,0),VLOOKUP(Q5510,Sheet4!$A$1:$B$92,2,0))</f>
        <v>保险资产管理产品</v>
      </c>
    </row>
    <row r="5511" spans="1:68" s="58" customFormat="1" ht="12.75" customHeight="1">
      <c r="A5511" s="64" t="s">
        <v>2475</v>
      </c>
      <c r="B5511" s="54" t="s">
        <v>2476</v>
      </c>
      <c r="C5511" s="252" t="s">
        <v>5552</v>
      </c>
      <c r="D5511" s="252" t="s">
        <v>672</v>
      </c>
      <c r="E5511" s="54" t="s">
        <v>2477</v>
      </c>
      <c r="F5511" s="54" t="s">
        <v>2476</v>
      </c>
      <c r="G5511" s="129">
        <v>33200</v>
      </c>
      <c r="H5511" s="323">
        <v>949255</v>
      </c>
      <c r="I5511" s="323">
        <v>676948</v>
      </c>
      <c r="J5511" s="42"/>
      <c r="K5511" s="42"/>
      <c r="L5511" s="42" t="s">
        <v>4489</v>
      </c>
      <c r="M5511" s="42" t="s">
        <v>3481</v>
      </c>
      <c r="N5511" s="42" t="s">
        <v>2431</v>
      </c>
      <c r="O5511" s="137" t="s">
        <v>3482</v>
      </c>
      <c r="P5511" s="42" t="s">
        <v>64</v>
      </c>
      <c r="Q5511" s="42" t="s">
        <v>65</v>
      </c>
      <c r="R5511" s="42">
        <v>1</v>
      </c>
      <c r="S5511" s="137" t="s">
        <v>2419</v>
      </c>
      <c r="T5511" s="62">
        <v>701662950</v>
      </c>
      <c r="U5511" s="62">
        <v>678606518.04999995</v>
      </c>
      <c r="Z5511" s="54" t="s">
        <v>280</v>
      </c>
      <c r="AA5511" s="132">
        <v>1.19914251009461E-5</v>
      </c>
      <c r="AJ5511" s="42"/>
      <c r="AM5511" s="42"/>
      <c r="AN5511" s="42"/>
      <c r="AO5511" s="42"/>
      <c r="AP5511" s="42"/>
      <c r="AY5511" s="42"/>
      <c r="AZ5511" s="42"/>
      <c r="BA5511" s="42"/>
      <c r="BB5511" s="42"/>
      <c r="BN5511" s="54" t="s">
        <v>4578</v>
      </c>
      <c r="BO5511" s="58" t="str">
        <f t="shared" si="86"/>
        <v>境内资产</v>
      </c>
      <c r="BP5511" s="58" t="str">
        <f>IF(M5511="",VLOOKUP(D5511,Sheet4!$A$1:$B$92,2,0),VLOOKUP(Q5511,Sheet4!$A$1:$B$92,2,0))</f>
        <v>保险资产管理产品</v>
      </c>
    </row>
    <row r="5512" spans="1:68" s="58" customFormat="1" ht="12.75" customHeight="1">
      <c r="A5512" s="64" t="s">
        <v>2478</v>
      </c>
      <c r="B5512" s="54" t="s">
        <v>2479</v>
      </c>
      <c r="C5512" s="252" t="s">
        <v>5552</v>
      </c>
      <c r="D5512" s="252" t="s">
        <v>672</v>
      </c>
      <c r="E5512" s="54" t="s">
        <v>2480</v>
      </c>
      <c r="F5512" s="54" t="s">
        <v>2479</v>
      </c>
      <c r="G5512" s="129">
        <v>94200</v>
      </c>
      <c r="H5512" s="323">
        <v>469765</v>
      </c>
      <c r="I5512" s="323">
        <v>442740</v>
      </c>
      <c r="J5512" s="42"/>
      <c r="K5512" s="42"/>
      <c r="L5512" s="42" t="s">
        <v>4489</v>
      </c>
      <c r="M5512" s="42" t="s">
        <v>3481</v>
      </c>
      <c r="N5512" s="42" t="s">
        <v>2431</v>
      </c>
      <c r="O5512" s="137" t="s">
        <v>3482</v>
      </c>
      <c r="P5512" s="42" t="s">
        <v>64</v>
      </c>
      <c r="Q5512" s="42" t="s">
        <v>65</v>
      </c>
      <c r="R5512" s="42">
        <v>1</v>
      </c>
      <c r="S5512" s="137" t="s">
        <v>2419</v>
      </c>
      <c r="T5512" s="62">
        <v>701662950</v>
      </c>
      <c r="U5512" s="62">
        <v>678606518.04999995</v>
      </c>
      <c r="Z5512" s="54" t="s">
        <v>68</v>
      </c>
      <c r="AA5512" s="132">
        <v>2.3603815661139499E-5</v>
      </c>
      <c r="AJ5512" s="42"/>
      <c r="AM5512" s="42"/>
      <c r="AN5512" s="42"/>
      <c r="AO5512" s="42"/>
      <c r="AP5512" s="42"/>
      <c r="AY5512" s="42"/>
      <c r="AZ5512" s="42"/>
      <c r="BA5512" s="42"/>
      <c r="BB5512" s="42"/>
      <c r="BN5512" s="54" t="s">
        <v>4578</v>
      </c>
      <c r="BO5512" s="58" t="str">
        <f t="shared" si="86"/>
        <v>境内资产</v>
      </c>
      <c r="BP5512" s="58" t="str">
        <f>IF(M5512="",VLOOKUP(D5512,Sheet4!$A$1:$B$92,2,0),VLOOKUP(Q5512,Sheet4!$A$1:$B$92,2,0))</f>
        <v>保险资产管理产品</v>
      </c>
    </row>
    <row r="5513" spans="1:68" s="58" customFormat="1" ht="12.75" customHeight="1">
      <c r="A5513" s="64" t="s">
        <v>2481</v>
      </c>
      <c r="B5513" s="54" t="s">
        <v>2482</v>
      </c>
      <c r="C5513" s="252" t="s">
        <v>5552</v>
      </c>
      <c r="D5513" s="252" t="s">
        <v>672</v>
      </c>
      <c r="E5513" s="54" t="s">
        <v>2483</v>
      </c>
      <c r="F5513" s="54" t="s">
        <v>2482</v>
      </c>
      <c r="G5513" s="129">
        <v>29400</v>
      </c>
      <c r="H5513" s="323">
        <v>349576.2</v>
      </c>
      <c r="I5513" s="323">
        <v>248136</v>
      </c>
      <c r="J5513" s="42"/>
      <c r="K5513" s="42"/>
      <c r="L5513" s="42" t="s">
        <v>4489</v>
      </c>
      <c r="M5513" s="42" t="s">
        <v>3481</v>
      </c>
      <c r="N5513" s="42" t="s">
        <v>2431</v>
      </c>
      <c r="O5513" s="137" t="s">
        <v>3482</v>
      </c>
      <c r="P5513" s="42" t="s">
        <v>64</v>
      </c>
      <c r="Q5513" s="42" t="s">
        <v>65</v>
      </c>
      <c r="R5513" s="42">
        <v>1</v>
      </c>
      <c r="S5513" s="137" t="s">
        <v>2419</v>
      </c>
      <c r="T5513" s="62">
        <v>701662950</v>
      </c>
      <c r="U5513" s="62">
        <v>678606518.04999995</v>
      </c>
      <c r="Z5513" s="54" t="s">
        <v>68</v>
      </c>
      <c r="AA5513" s="132">
        <v>3.9418758129884203E-5</v>
      </c>
      <c r="AJ5513" s="42"/>
      <c r="AM5513" s="42"/>
      <c r="AN5513" s="42"/>
      <c r="AO5513" s="42"/>
      <c r="AP5513" s="42"/>
      <c r="AY5513" s="42"/>
      <c r="AZ5513" s="42"/>
      <c r="BA5513" s="42"/>
      <c r="BB5513" s="42"/>
      <c r="BN5513" s="54" t="s">
        <v>4578</v>
      </c>
      <c r="BO5513" s="58" t="str">
        <f t="shared" si="86"/>
        <v>境内资产</v>
      </c>
      <c r="BP5513" s="58" t="str">
        <f>IF(M5513="",VLOOKUP(D5513,Sheet4!$A$1:$B$92,2,0),VLOOKUP(Q5513,Sheet4!$A$1:$B$92,2,0))</f>
        <v>保险资产管理产品</v>
      </c>
    </row>
    <row r="5514" spans="1:68" s="58" customFormat="1" ht="12.75" customHeight="1">
      <c r="A5514" s="64" t="s">
        <v>2484</v>
      </c>
      <c r="B5514" s="54" t="s">
        <v>2485</v>
      </c>
      <c r="C5514" s="252" t="s">
        <v>5552</v>
      </c>
      <c r="D5514" s="252" t="s">
        <v>672</v>
      </c>
      <c r="E5514" s="54" t="s">
        <v>2486</v>
      </c>
      <c r="F5514" s="54" t="s">
        <v>2485</v>
      </c>
      <c r="G5514" s="129">
        <v>54900</v>
      </c>
      <c r="H5514" s="323">
        <v>441513</v>
      </c>
      <c r="I5514" s="323">
        <v>339831</v>
      </c>
      <c r="J5514" s="42"/>
      <c r="K5514" s="42"/>
      <c r="L5514" s="42" t="s">
        <v>4489</v>
      </c>
      <c r="M5514" s="42" t="s">
        <v>3481</v>
      </c>
      <c r="N5514" s="42" t="s">
        <v>2431</v>
      </c>
      <c r="O5514" s="137" t="s">
        <v>3482</v>
      </c>
      <c r="P5514" s="42" t="s">
        <v>64</v>
      </c>
      <c r="Q5514" s="42" t="s">
        <v>65</v>
      </c>
      <c r="R5514" s="42">
        <v>1</v>
      </c>
      <c r="S5514" s="137" t="s">
        <v>2419</v>
      </c>
      <c r="T5514" s="62">
        <v>701662950</v>
      </c>
      <c r="U5514" s="62">
        <v>678606518.04999995</v>
      </c>
      <c r="Z5514" s="54" t="s">
        <v>68</v>
      </c>
      <c r="AA5514" s="132">
        <v>1.96759512467832E-5</v>
      </c>
      <c r="AJ5514" s="42"/>
      <c r="AM5514" s="42"/>
      <c r="AN5514" s="42"/>
      <c r="AO5514" s="42"/>
      <c r="AP5514" s="42"/>
      <c r="AY5514" s="42"/>
      <c r="AZ5514" s="42"/>
      <c r="BA5514" s="42"/>
      <c r="BB5514" s="42"/>
      <c r="BN5514" s="54" t="s">
        <v>4578</v>
      </c>
      <c r="BO5514" s="58" t="str">
        <f t="shared" si="86"/>
        <v>境内资产</v>
      </c>
      <c r="BP5514" s="58" t="str">
        <f>IF(M5514="",VLOOKUP(D5514,Sheet4!$A$1:$B$92,2,0),VLOOKUP(Q5514,Sheet4!$A$1:$B$92,2,0))</f>
        <v>保险资产管理产品</v>
      </c>
    </row>
    <row r="5515" spans="1:68" s="58" customFormat="1" ht="12.75" customHeight="1">
      <c r="A5515" s="64" t="s">
        <v>2487</v>
      </c>
      <c r="B5515" s="54" t="s">
        <v>2488</v>
      </c>
      <c r="C5515" s="252" t="s">
        <v>5552</v>
      </c>
      <c r="D5515" s="252" t="s">
        <v>672</v>
      </c>
      <c r="E5515" s="54" t="s">
        <v>2489</v>
      </c>
      <c r="F5515" s="54" t="s">
        <v>2488</v>
      </c>
      <c r="G5515" s="129">
        <v>24700</v>
      </c>
      <c r="H5515" s="323">
        <v>346867</v>
      </c>
      <c r="I5515" s="323">
        <v>292942</v>
      </c>
      <c r="J5515" s="42"/>
      <c r="K5515" s="42"/>
      <c r="L5515" s="42" t="s">
        <v>4489</v>
      </c>
      <c r="M5515" s="42" t="s">
        <v>3481</v>
      </c>
      <c r="N5515" s="42" t="s">
        <v>2431</v>
      </c>
      <c r="O5515" s="137" t="s">
        <v>3482</v>
      </c>
      <c r="P5515" s="42" t="s">
        <v>64</v>
      </c>
      <c r="Q5515" s="42" t="s">
        <v>65</v>
      </c>
      <c r="R5515" s="42">
        <v>1</v>
      </c>
      <c r="S5515" s="137" t="s">
        <v>2419</v>
      </c>
      <c r="T5515" s="62">
        <v>701662950</v>
      </c>
      <c r="U5515" s="62">
        <v>678606518.04999995</v>
      </c>
      <c r="Z5515" s="54" t="s">
        <v>68</v>
      </c>
      <c r="AA5515" s="132">
        <v>2.8510671278891101E-6</v>
      </c>
      <c r="AJ5515" s="42"/>
      <c r="AM5515" s="42"/>
      <c r="AN5515" s="42"/>
      <c r="AO5515" s="42"/>
      <c r="AP5515" s="42"/>
      <c r="AY5515" s="42"/>
      <c r="AZ5515" s="42"/>
      <c r="BA5515" s="42"/>
      <c r="BB5515" s="42"/>
      <c r="BN5515" s="54" t="s">
        <v>4578</v>
      </c>
      <c r="BO5515" s="58" t="str">
        <f t="shared" si="86"/>
        <v>境内资产</v>
      </c>
      <c r="BP5515" s="58" t="str">
        <f>IF(M5515="",VLOOKUP(D5515,Sheet4!$A$1:$B$92,2,0),VLOOKUP(Q5515,Sheet4!$A$1:$B$92,2,0))</f>
        <v>保险资产管理产品</v>
      </c>
    </row>
    <row r="5516" spans="1:68" s="58" customFormat="1" ht="12.75" customHeight="1">
      <c r="A5516" s="64" t="s">
        <v>2490</v>
      </c>
      <c r="B5516" s="54" t="s">
        <v>2491</v>
      </c>
      <c r="C5516" s="252" t="s">
        <v>5552</v>
      </c>
      <c r="D5516" s="252" t="s">
        <v>672</v>
      </c>
      <c r="E5516" s="54" t="s">
        <v>2492</v>
      </c>
      <c r="F5516" s="54" t="s">
        <v>2491</v>
      </c>
      <c r="G5516" s="129">
        <v>45200</v>
      </c>
      <c r="H5516" s="323">
        <v>543670.48</v>
      </c>
      <c r="I5516" s="323">
        <v>459232</v>
      </c>
      <c r="J5516" s="42"/>
      <c r="K5516" s="42"/>
      <c r="L5516" s="42" t="s">
        <v>4489</v>
      </c>
      <c r="M5516" s="42" t="s">
        <v>3481</v>
      </c>
      <c r="N5516" s="42" t="s">
        <v>2431</v>
      </c>
      <c r="O5516" s="137" t="s">
        <v>3482</v>
      </c>
      <c r="P5516" s="42" t="s">
        <v>64</v>
      </c>
      <c r="Q5516" s="42" t="s">
        <v>65</v>
      </c>
      <c r="R5516" s="42">
        <v>1</v>
      </c>
      <c r="S5516" s="137" t="s">
        <v>2419</v>
      </c>
      <c r="T5516" s="62">
        <v>701662950</v>
      </c>
      <c r="U5516" s="62">
        <v>678606518.04999995</v>
      </c>
      <c r="Z5516" s="54" t="s">
        <v>68</v>
      </c>
      <c r="AA5516" s="132">
        <v>2.65932636109736E-5</v>
      </c>
      <c r="AJ5516" s="42"/>
      <c r="AM5516" s="42"/>
      <c r="AN5516" s="42"/>
      <c r="AO5516" s="42"/>
      <c r="AP5516" s="42"/>
      <c r="AY5516" s="42"/>
      <c r="AZ5516" s="42"/>
      <c r="BA5516" s="42"/>
      <c r="BB5516" s="42"/>
      <c r="BN5516" s="54" t="s">
        <v>4578</v>
      </c>
      <c r="BO5516" s="58" t="str">
        <f t="shared" si="86"/>
        <v>境内资产</v>
      </c>
      <c r="BP5516" s="58" t="str">
        <f>IF(M5516="",VLOOKUP(D5516,Sheet4!$A$1:$B$92,2,0),VLOOKUP(Q5516,Sheet4!$A$1:$B$92,2,0))</f>
        <v>保险资产管理产品</v>
      </c>
    </row>
    <row r="5517" spans="1:68" s="58" customFormat="1" ht="12.75" customHeight="1">
      <c r="A5517" s="64" t="s">
        <v>2496</v>
      </c>
      <c r="B5517" s="54" t="s">
        <v>2497</v>
      </c>
      <c r="C5517" s="252" t="s">
        <v>5552</v>
      </c>
      <c r="D5517" s="252" t="s">
        <v>672</v>
      </c>
      <c r="E5517" s="54" t="s">
        <v>2498</v>
      </c>
      <c r="F5517" s="54" t="s">
        <v>2497</v>
      </c>
      <c r="G5517" s="129">
        <v>29000</v>
      </c>
      <c r="H5517" s="323">
        <v>607262.31999999995</v>
      </c>
      <c r="I5517" s="323">
        <v>504310</v>
      </c>
      <c r="J5517" s="42"/>
      <c r="K5517" s="42"/>
      <c r="L5517" s="42" t="s">
        <v>4489</v>
      </c>
      <c r="M5517" s="42" t="s">
        <v>3481</v>
      </c>
      <c r="N5517" s="42" t="s">
        <v>2431</v>
      </c>
      <c r="O5517" s="137" t="s">
        <v>3482</v>
      </c>
      <c r="P5517" s="42" t="s">
        <v>64</v>
      </c>
      <c r="Q5517" s="42" t="s">
        <v>65</v>
      </c>
      <c r="R5517" s="42">
        <v>1</v>
      </c>
      <c r="S5517" s="137" t="s">
        <v>2419</v>
      </c>
      <c r="T5517" s="62">
        <v>701662950</v>
      </c>
      <c r="U5517" s="62">
        <v>678606518.04999995</v>
      </c>
      <c r="Z5517" s="54" t="s">
        <v>68</v>
      </c>
      <c r="AA5517" s="132">
        <v>1.73780024483436E-5</v>
      </c>
      <c r="AJ5517" s="42"/>
      <c r="AM5517" s="42"/>
      <c r="AN5517" s="42"/>
      <c r="AO5517" s="42"/>
      <c r="AP5517" s="42"/>
      <c r="AY5517" s="42"/>
      <c r="AZ5517" s="42"/>
      <c r="BA5517" s="42"/>
      <c r="BB5517" s="42"/>
      <c r="BN5517" s="54" t="s">
        <v>4578</v>
      </c>
      <c r="BO5517" s="58" t="str">
        <f t="shared" si="86"/>
        <v>境内资产</v>
      </c>
      <c r="BP5517" s="58" t="str">
        <f>IF(M5517="",VLOOKUP(D5517,Sheet4!$A$1:$B$92,2,0),VLOOKUP(Q5517,Sheet4!$A$1:$B$92,2,0))</f>
        <v>保险资产管理产品</v>
      </c>
    </row>
    <row r="5518" spans="1:68" s="58" customFormat="1" ht="12.75" customHeight="1">
      <c r="A5518" s="64" t="s">
        <v>2499</v>
      </c>
      <c r="B5518" s="54" t="s">
        <v>2500</v>
      </c>
      <c r="C5518" s="252" t="s">
        <v>5552</v>
      </c>
      <c r="D5518" s="252" t="s">
        <v>672</v>
      </c>
      <c r="E5518" s="54" t="s">
        <v>2501</v>
      </c>
      <c r="F5518" s="54" t="s">
        <v>2500</v>
      </c>
      <c r="G5518" s="129">
        <v>25900</v>
      </c>
      <c r="H5518" s="323">
        <v>700492.96</v>
      </c>
      <c r="I5518" s="323">
        <v>590779</v>
      </c>
      <c r="J5518" s="42"/>
      <c r="K5518" s="42"/>
      <c r="L5518" s="42" t="s">
        <v>4489</v>
      </c>
      <c r="M5518" s="42" t="s">
        <v>3481</v>
      </c>
      <c r="N5518" s="42" t="s">
        <v>2431</v>
      </c>
      <c r="O5518" s="137" t="s">
        <v>3482</v>
      </c>
      <c r="P5518" s="42" t="s">
        <v>64</v>
      </c>
      <c r="Q5518" s="42" t="s">
        <v>65</v>
      </c>
      <c r="R5518" s="42">
        <v>1</v>
      </c>
      <c r="S5518" s="137" t="s">
        <v>2419</v>
      </c>
      <c r="T5518" s="62">
        <v>701662950</v>
      </c>
      <c r="U5518" s="62">
        <v>678606518.04999995</v>
      </c>
      <c r="Z5518" s="54" t="s">
        <v>280</v>
      </c>
      <c r="AA5518" s="132">
        <v>1.7816344729788701E-5</v>
      </c>
      <c r="AJ5518" s="42"/>
      <c r="AM5518" s="42"/>
      <c r="AN5518" s="42"/>
      <c r="AO5518" s="42"/>
      <c r="AP5518" s="42"/>
      <c r="AY5518" s="42"/>
      <c r="AZ5518" s="42"/>
      <c r="BA5518" s="42"/>
      <c r="BB5518" s="42"/>
      <c r="BN5518" s="54" t="s">
        <v>4578</v>
      </c>
      <c r="BO5518" s="58" t="str">
        <f t="shared" si="86"/>
        <v>境内资产</v>
      </c>
      <c r="BP5518" s="58" t="str">
        <f>IF(M5518="",VLOOKUP(D5518,Sheet4!$A$1:$B$92,2,0),VLOOKUP(Q5518,Sheet4!$A$1:$B$92,2,0))</f>
        <v>保险资产管理产品</v>
      </c>
    </row>
    <row r="5519" spans="1:68" s="58" customFormat="1" ht="12.75" customHeight="1">
      <c r="A5519" s="64" t="s">
        <v>2118</v>
      </c>
      <c r="B5519" s="54" t="s">
        <v>2502</v>
      </c>
      <c r="C5519" s="252" t="s">
        <v>5552</v>
      </c>
      <c r="D5519" s="252" t="s">
        <v>672</v>
      </c>
      <c r="E5519" s="54" t="s">
        <v>2503</v>
      </c>
      <c r="F5519" s="54" t="s">
        <v>2502</v>
      </c>
      <c r="G5519" s="129">
        <v>39200</v>
      </c>
      <c r="H5519" s="323">
        <v>467867</v>
      </c>
      <c r="I5519" s="323">
        <v>556248</v>
      </c>
      <c r="J5519" s="42"/>
      <c r="K5519" s="42"/>
      <c r="L5519" s="42" t="s">
        <v>4489</v>
      </c>
      <c r="M5519" s="42" t="s">
        <v>3481</v>
      </c>
      <c r="N5519" s="42" t="s">
        <v>2431</v>
      </c>
      <c r="O5519" s="137" t="s">
        <v>3482</v>
      </c>
      <c r="P5519" s="42" t="s">
        <v>64</v>
      </c>
      <c r="Q5519" s="42" t="s">
        <v>65</v>
      </c>
      <c r="R5519" s="42">
        <v>1</v>
      </c>
      <c r="S5519" s="137" t="s">
        <v>2419</v>
      </c>
      <c r="T5519" s="62">
        <v>701662950</v>
      </c>
      <c r="U5519" s="62">
        <v>678606518.04999995</v>
      </c>
      <c r="Z5519" s="54" t="s">
        <v>68</v>
      </c>
      <c r="AA5519" s="132">
        <v>9.5690042377018805E-6</v>
      </c>
      <c r="AJ5519" s="42"/>
      <c r="AM5519" s="42"/>
      <c r="AN5519" s="42"/>
      <c r="AO5519" s="42"/>
      <c r="AP5519" s="42"/>
      <c r="AY5519" s="42"/>
      <c r="AZ5519" s="42"/>
      <c r="BA5519" s="42"/>
      <c r="BB5519" s="42"/>
      <c r="BN5519" s="54" t="s">
        <v>4578</v>
      </c>
      <c r="BO5519" s="58" t="str">
        <f t="shared" si="86"/>
        <v>境内资产</v>
      </c>
      <c r="BP5519" s="58" t="str">
        <f>IF(M5519="",VLOOKUP(D5519,Sheet4!$A$1:$B$92,2,0),VLOOKUP(Q5519,Sheet4!$A$1:$B$92,2,0))</f>
        <v>保险资产管理产品</v>
      </c>
    </row>
    <row r="5520" spans="1:68" s="58" customFormat="1" ht="12.75" customHeight="1">
      <c r="A5520" s="64" t="s">
        <v>2504</v>
      </c>
      <c r="B5520" s="54" t="s">
        <v>2505</v>
      </c>
      <c r="C5520" s="252" t="s">
        <v>5552</v>
      </c>
      <c r="D5520" s="252" t="s">
        <v>672</v>
      </c>
      <c r="E5520" s="54" t="s">
        <v>2506</v>
      </c>
      <c r="F5520" s="54" t="s">
        <v>2505</v>
      </c>
      <c r="G5520" s="129">
        <v>22900</v>
      </c>
      <c r="H5520" s="323">
        <v>456351</v>
      </c>
      <c r="I5520" s="323">
        <v>368232</v>
      </c>
      <c r="J5520" s="42"/>
      <c r="K5520" s="42"/>
      <c r="L5520" s="42" t="s">
        <v>4489</v>
      </c>
      <c r="M5520" s="42" t="s">
        <v>3481</v>
      </c>
      <c r="N5520" s="42" t="s">
        <v>2431</v>
      </c>
      <c r="O5520" s="137" t="s">
        <v>3482</v>
      </c>
      <c r="P5520" s="42" t="s">
        <v>64</v>
      </c>
      <c r="Q5520" s="42" t="s">
        <v>65</v>
      </c>
      <c r="R5520" s="42">
        <v>1</v>
      </c>
      <c r="S5520" s="137" t="s">
        <v>2419</v>
      </c>
      <c r="T5520" s="62">
        <v>701662950</v>
      </c>
      <c r="U5520" s="62">
        <v>678606518.04999995</v>
      </c>
      <c r="Z5520" s="54" t="s">
        <v>68</v>
      </c>
      <c r="AA5520" s="132">
        <v>2.27746776220265E-5</v>
      </c>
      <c r="AJ5520" s="42"/>
      <c r="AM5520" s="42"/>
      <c r="AN5520" s="42"/>
      <c r="AO5520" s="42"/>
      <c r="AP5520" s="42"/>
      <c r="AY5520" s="42"/>
      <c r="AZ5520" s="42"/>
      <c r="BA5520" s="42"/>
      <c r="BB5520" s="42"/>
      <c r="BN5520" s="54" t="s">
        <v>4578</v>
      </c>
      <c r="BO5520" s="58" t="str">
        <f t="shared" si="86"/>
        <v>境内资产</v>
      </c>
      <c r="BP5520" s="58" t="str">
        <f>IF(M5520="",VLOOKUP(D5520,Sheet4!$A$1:$B$92,2,0),VLOOKUP(Q5520,Sheet4!$A$1:$B$92,2,0))</f>
        <v>保险资产管理产品</v>
      </c>
    </row>
    <row r="5521" spans="1:68" s="58" customFormat="1" ht="12.75" customHeight="1">
      <c r="A5521" s="64" t="s">
        <v>2507</v>
      </c>
      <c r="B5521" s="54" t="s">
        <v>1649</v>
      </c>
      <c r="C5521" s="252" t="s">
        <v>5552</v>
      </c>
      <c r="D5521" s="252" t="s">
        <v>672</v>
      </c>
      <c r="E5521" s="54" t="s">
        <v>1650</v>
      </c>
      <c r="F5521" s="54" t="s">
        <v>1649</v>
      </c>
      <c r="G5521" s="54">
        <v>164</v>
      </c>
      <c r="H5521" s="323">
        <v>4995.4399999999996</v>
      </c>
      <c r="I5521" s="323">
        <v>4995.4399999999996</v>
      </c>
      <c r="J5521" s="42"/>
      <c r="K5521" s="42"/>
      <c r="L5521" s="42" t="s">
        <v>4489</v>
      </c>
      <c r="M5521" s="42" t="s">
        <v>3481</v>
      </c>
      <c r="N5521" s="42" t="s">
        <v>2431</v>
      </c>
      <c r="O5521" s="137" t="s">
        <v>3482</v>
      </c>
      <c r="P5521" s="42" t="s">
        <v>64</v>
      </c>
      <c r="Q5521" s="42" t="s">
        <v>65</v>
      </c>
      <c r="R5521" s="42">
        <v>1</v>
      </c>
      <c r="S5521" s="137" t="s">
        <v>2419</v>
      </c>
      <c r="T5521" s="62">
        <v>701662950</v>
      </c>
      <c r="U5521" s="62">
        <v>678606518.04999995</v>
      </c>
      <c r="Z5521" s="54" t="s">
        <v>68</v>
      </c>
      <c r="AA5521" s="132" t="e">
        <v>#DIV/0!</v>
      </c>
      <c r="AJ5521" s="42"/>
      <c r="AM5521" s="42"/>
      <c r="AN5521" s="42"/>
      <c r="AO5521" s="42"/>
      <c r="AP5521" s="42"/>
      <c r="AY5521" s="42"/>
      <c r="AZ5521" s="42"/>
      <c r="BA5521" s="42"/>
      <c r="BB5521" s="42"/>
      <c r="BN5521" s="54" t="s">
        <v>4578</v>
      </c>
      <c r="BO5521" s="58" t="str">
        <f t="shared" si="86"/>
        <v>境内资产</v>
      </c>
      <c r="BP5521" s="58" t="str">
        <f>IF(M5521="",VLOOKUP(D5521,Sheet4!$A$1:$B$92,2,0),VLOOKUP(Q5521,Sheet4!$A$1:$B$92,2,0))</f>
        <v>保险资产管理产品</v>
      </c>
    </row>
    <row r="5522" spans="1:68" s="58" customFormat="1" ht="12.75" customHeight="1">
      <c r="A5522" s="64" t="s">
        <v>1651</v>
      </c>
      <c r="B5522" s="54" t="s">
        <v>1652</v>
      </c>
      <c r="C5522" s="252" t="s">
        <v>5552</v>
      </c>
      <c r="D5522" s="252" t="s">
        <v>672</v>
      </c>
      <c r="E5522" s="54" t="s">
        <v>1653</v>
      </c>
      <c r="F5522" s="54" t="s">
        <v>1652</v>
      </c>
      <c r="G5522" s="54">
        <v>206</v>
      </c>
      <c r="H5522" s="323">
        <v>3067.34</v>
      </c>
      <c r="I5522" s="323">
        <v>3067.34</v>
      </c>
      <c r="J5522" s="42"/>
      <c r="K5522" s="42"/>
      <c r="L5522" s="42" t="s">
        <v>4489</v>
      </c>
      <c r="M5522" s="42" t="s">
        <v>3481</v>
      </c>
      <c r="N5522" s="42" t="s">
        <v>2431</v>
      </c>
      <c r="O5522" s="137" t="s">
        <v>3482</v>
      </c>
      <c r="P5522" s="42" t="s">
        <v>64</v>
      </c>
      <c r="Q5522" s="42" t="s">
        <v>65</v>
      </c>
      <c r="R5522" s="42">
        <v>1</v>
      </c>
      <c r="S5522" s="137" t="s">
        <v>2419</v>
      </c>
      <c r="T5522" s="62">
        <v>701662950</v>
      </c>
      <c r="U5522" s="62">
        <v>678606518.04999995</v>
      </c>
      <c r="Z5522" s="54" t="s">
        <v>68</v>
      </c>
      <c r="AA5522" s="132" t="e">
        <v>#DIV/0!</v>
      </c>
      <c r="AJ5522" s="42"/>
      <c r="AM5522" s="42"/>
      <c r="AN5522" s="42"/>
      <c r="AO5522" s="42"/>
      <c r="AP5522" s="42"/>
      <c r="AY5522" s="42"/>
      <c r="AZ5522" s="42"/>
      <c r="BA5522" s="42"/>
      <c r="BB5522" s="42"/>
      <c r="BN5522" s="54" t="s">
        <v>4578</v>
      </c>
      <c r="BO5522" s="58" t="str">
        <f t="shared" si="86"/>
        <v>境内资产</v>
      </c>
      <c r="BP5522" s="58" t="str">
        <f>IF(M5522="",VLOOKUP(D5522,Sheet4!$A$1:$B$92,2,0),VLOOKUP(Q5522,Sheet4!$A$1:$B$92,2,0))</f>
        <v>保险资产管理产品</v>
      </c>
    </row>
    <row r="5523" spans="1:68" s="58" customFormat="1" ht="12.75" customHeight="1">
      <c r="A5523" s="64" t="s">
        <v>2508</v>
      </c>
      <c r="B5523" s="54" t="s">
        <v>2509</v>
      </c>
      <c r="C5523" s="252" t="s">
        <v>5552</v>
      </c>
      <c r="D5523" s="252" t="s">
        <v>672</v>
      </c>
      <c r="E5523" s="54" t="s">
        <v>2510</v>
      </c>
      <c r="F5523" s="54" t="s">
        <v>2509</v>
      </c>
      <c r="G5523" s="129">
        <v>24800</v>
      </c>
      <c r="H5523" s="323">
        <v>454607</v>
      </c>
      <c r="I5523" s="323">
        <v>449128</v>
      </c>
      <c r="J5523" s="42"/>
      <c r="K5523" s="42"/>
      <c r="L5523" s="42" t="s">
        <v>4489</v>
      </c>
      <c r="M5523" s="42" t="s">
        <v>3481</v>
      </c>
      <c r="N5523" s="42" t="s">
        <v>2431</v>
      </c>
      <c r="O5523" s="137" t="s">
        <v>3482</v>
      </c>
      <c r="P5523" s="42" t="s">
        <v>64</v>
      </c>
      <c r="Q5523" s="42" t="s">
        <v>65</v>
      </c>
      <c r="R5523" s="42">
        <v>1</v>
      </c>
      <c r="S5523" s="137" t="s">
        <v>2419</v>
      </c>
      <c r="T5523" s="62">
        <v>701662950</v>
      </c>
      <c r="U5523" s="62">
        <v>678606518.04999995</v>
      </c>
      <c r="Z5523" s="54" t="s">
        <v>68</v>
      </c>
      <c r="AA5523" s="132">
        <v>2.33885907021713E-5</v>
      </c>
      <c r="AJ5523" s="42"/>
      <c r="AM5523" s="42"/>
      <c r="AN5523" s="42"/>
      <c r="AO5523" s="42"/>
      <c r="AP5523" s="42"/>
      <c r="AY5523" s="42"/>
      <c r="AZ5523" s="42"/>
      <c r="BA5523" s="42"/>
      <c r="BB5523" s="42"/>
      <c r="BN5523" s="54" t="s">
        <v>4578</v>
      </c>
      <c r="BO5523" s="58" t="str">
        <f t="shared" si="86"/>
        <v>境内资产</v>
      </c>
      <c r="BP5523" s="58" t="str">
        <f>IF(M5523="",VLOOKUP(D5523,Sheet4!$A$1:$B$92,2,0),VLOOKUP(Q5523,Sheet4!$A$1:$B$92,2,0))</f>
        <v>保险资产管理产品</v>
      </c>
    </row>
    <row r="5524" spans="1:68" s="58" customFormat="1" ht="12.75" customHeight="1">
      <c r="A5524" s="64" t="s">
        <v>2511</v>
      </c>
      <c r="B5524" s="54" t="s">
        <v>2512</v>
      </c>
      <c r="C5524" s="252" t="s">
        <v>5552</v>
      </c>
      <c r="D5524" s="252" t="s">
        <v>672</v>
      </c>
      <c r="E5524" s="54" t="s">
        <v>2513</v>
      </c>
      <c r="F5524" s="54" t="s">
        <v>2512</v>
      </c>
      <c r="G5524" s="129">
        <v>27700</v>
      </c>
      <c r="H5524" s="323">
        <v>401221</v>
      </c>
      <c r="I5524" s="323">
        <v>322982</v>
      </c>
      <c r="J5524" s="42"/>
      <c r="K5524" s="42"/>
      <c r="L5524" s="42" t="s">
        <v>4489</v>
      </c>
      <c r="M5524" s="42" t="s">
        <v>3481</v>
      </c>
      <c r="N5524" s="42" t="s">
        <v>2431</v>
      </c>
      <c r="O5524" s="137" t="s">
        <v>3482</v>
      </c>
      <c r="P5524" s="42" t="s">
        <v>64</v>
      </c>
      <c r="Q5524" s="42" t="s">
        <v>65</v>
      </c>
      <c r="R5524" s="42">
        <v>1</v>
      </c>
      <c r="S5524" s="137" t="s">
        <v>2419</v>
      </c>
      <c r="T5524" s="62">
        <v>701662950</v>
      </c>
      <c r="U5524" s="62">
        <v>678606518.04999995</v>
      </c>
      <c r="Z5524" s="54" t="s">
        <v>68</v>
      </c>
      <c r="AA5524" s="132">
        <v>2.2445396320659998E-5</v>
      </c>
      <c r="AJ5524" s="42"/>
      <c r="AM5524" s="42"/>
      <c r="AN5524" s="42"/>
      <c r="AO5524" s="42"/>
      <c r="AP5524" s="42"/>
      <c r="AY5524" s="42"/>
      <c r="AZ5524" s="42"/>
      <c r="BA5524" s="42"/>
      <c r="BB5524" s="42"/>
      <c r="BN5524" s="54" t="s">
        <v>4578</v>
      </c>
      <c r="BO5524" s="58" t="str">
        <f t="shared" si="86"/>
        <v>境内资产</v>
      </c>
      <c r="BP5524" s="58" t="str">
        <f>IF(M5524="",VLOOKUP(D5524,Sheet4!$A$1:$B$92,2,0),VLOOKUP(Q5524,Sheet4!$A$1:$B$92,2,0))</f>
        <v>保险资产管理产品</v>
      </c>
    </row>
    <row r="5525" spans="1:68" s="58" customFormat="1" ht="12.75" customHeight="1">
      <c r="A5525" s="64" t="s">
        <v>2514</v>
      </c>
      <c r="B5525" s="54" t="s">
        <v>2515</v>
      </c>
      <c r="C5525" s="252" t="s">
        <v>5552</v>
      </c>
      <c r="D5525" s="252" t="s">
        <v>672</v>
      </c>
      <c r="E5525" s="54" t="s">
        <v>2516</v>
      </c>
      <c r="F5525" s="54" t="s">
        <v>2515</v>
      </c>
      <c r="G5525" s="129">
        <v>19000</v>
      </c>
      <c r="H5525" s="323">
        <v>351335</v>
      </c>
      <c r="I5525" s="323">
        <v>357960</v>
      </c>
      <c r="J5525" s="42"/>
      <c r="K5525" s="42"/>
      <c r="L5525" s="42" t="s">
        <v>4489</v>
      </c>
      <c r="M5525" s="42" t="s">
        <v>3481</v>
      </c>
      <c r="N5525" s="42" t="s">
        <v>2431</v>
      </c>
      <c r="O5525" s="137" t="s">
        <v>3482</v>
      </c>
      <c r="P5525" s="42" t="s">
        <v>64</v>
      </c>
      <c r="Q5525" s="42" t="s">
        <v>65</v>
      </c>
      <c r="R5525" s="42">
        <v>1</v>
      </c>
      <c r="S5525" s="137" t="s">
        <v>2419</v>
      </c>
      <c r="T5525" s="62">
        <v>701662950</v>
      </c>
      <c r="U5525" s="62">
        <v>678606518.04999995</v>
      </c>
      <c r="Z5525" s="54" t="s">
        <v>68</v>
      </c>
      <c r="AA5525" s="132">
        <v>4.4238175337132501E-5</v>
      </c>
      <c r="AJ5525" s="42"/>
      <c r="AM5525" s="42"/>
      <c r="AN5525" s="42"/>
      <c r="AO5525" s="42"/>
      <c r="AP5525" s="42"/>
      <c r="AY5525" s="42"/>
      <c r="AZ5525" s="42"/>
      <c r="BA5525" s="42"/>
      <c r="BB5525" s="42"/>
      <c r="BN5525" s="54" t="s">
        <v>4578</v>
      </c>
      <c r="BO5525" s="58" t="str">
        <f t="shared" si="86"/>
        <v>境内资产</v>
      </c>
      <c r="BP5525" s="58" t="str">
        <f>IF(M5525="",VLOOKUP(D5525,Sheet4!$A$1:$B$92,2,0),VLOOKUP(Q5525,Sheet4!$A$1:$B$92,2,0))</f>
        <v>保险资产管理产品</v>
      </c>
    </row>
    <row r="5526" spans="1:68" s="58" customFormat="1" ht="12.75" customHeight="1">
      <c r="A5526" s="64" t="s">
        <v>2517</v>
      </c>
      <c r="B5526" s="54" t="s">
        <v>2518</v>
      </c>
      <c r="C5526" s="252" t="s">
        <v>5552</v>
      </c>
      <c r="D5526" s="252" t="s">
        <v>672</v>
      </c>
      <c r="E5526" s="54" t="s">
        <v>2519</v>
      </c>
      <c r="F5526" s="54" t="s">
        <v>2518</v>
      </c>
      <c r="G5526" s="129">
        <v>17900</v>
      </c>
      <c r="H5526" s="323">
        <v>314715.78000000003</v>
      </c>
      <c r="I5526" s="323">
        <v>306448</v>
      </c>
      <c r="J5526" s="42"/>
      <c r="K5526" s="42"/>
      <c r="L5526" s="42" t="s">
        <v>4489</v>
      </c>
      <c r="M5526" s="42" t="s">
        <v>3481</v>
      </c>
      <c r="N5526" s="42" t="s">
        <v>2431</v>
      </c>
      <c r="O5526" s="137" t="s">
        <v>3482</v>
      </c>
      <c r="P5526" s="42" t="s">
        <v>64</v>
      </c>
      <c r="Q5526" s="42" t="s">
        <v>65</v>
      </c>
      <c r="R5526" s="42">
        <v>1</v>
      </c>
      <c r="S5526" s="137" t="s">
        <v>2419</v>
      </c>
      <c r="T5526" s="62">
        <v>701662950</v>
      </c>
      <c r="U5526" s="62">
        <v>678606518.04999995</v>
      </c>
      <c r="Z5526" s="54" t="s">
        <v>68</v>
      </c>
      <c r="AA5526" s="132">
        <v>5.86119136304533E-5</v>
      </c>
      <c r="AJ5526" s="42"/>
      <c r="AM5526" s="42"/>
      <c r="AN5526" s="42"/>
      <c r="AO5526" s="42"/>
      <c r="AP5526" s="42"/>
      <c r="AY5526" s="42"/>
      <c r="AZ5526" s="42"/>
      <c r="BA5526" s="42"/>
      <c r="BB5526" s="42"/>
      <c r="BN5526" s="54" t="s">
        <v>4578</v>
      </c>
      <c r="BO5526" s="58" t="str">
        <f t="shared" si="86"/>
        <v>境内资产</v>
      </c>
      <c r="BP5526" s="58" t="str">
        <f>IF(M5526="",VLOOKUP(D5526,Sheet4!$A$1:$B$92,2,0),VLOOKUP(Q5526,Sheet4!$A$1:$B$92,2,0))</f>
        <v>保险资产管理产品</v>
      </c>
    </row>
    <row r="5527" spans="1:68" s="58" customFormat="1" ht="12.75" customHeight="1">
      <c r="A5527" s="64" t="s">
        <v>2520</v>
      </c>
      <c r="B5527" s="54" t="s">
        <v>2521</v>
      </c>
      <c r="C5527" s="252" t="s">
        <v>5552</v>
      </c>
      <c r="D5527" s="252" t="s">
        <v>672</v>
      </c>
      <c r="E5527" s="54" t="s">
        <v>2522</v>
      </c>
      <c r="F5527" s="54" t="s">
        <v>2521</v>
      </c>
      <c r="G5527" s="129">
        <v>21300</v>
      </c>
      <c r="H5527" s="323">
        <v>340812</v>
      </c>
      <c r="I5527" s="323">
        <v>306933</v>
      </c>
      <c r="J5527" s="42"/>
      <c r="K5527" s="42"/>
      <c r="L5527" s="42" t="s">
        <v>4489</v>
      </c>
      <c r="M5527" s="42" t="s">
        <v>3481</v>
      </c>
      <c r="N5527" s="42" t="s">
        <v>2431</v>
      </c>
      <c r="O5527" s="137" t="s">
        <v>3482</v>
      </c>
      <c r="P5527" s="42" t="s">
        <v>64</v>
      </c>
      <c r="Q5527" s="42" t="s">
        <v>65</v>
      </c>
      <c r="R5527" s="42">
        <v>1</v>
      </c>
      <c r="S5527" s="137" t="s">
        <v>2419</v>
      </c>
      <c r="T5527" s="62">
        <v>701662950</v>
      </c>
      <c r="U5527" s="62">
        <v>678606518.04999995</v>
      </c>
      <c r="Z5527" s="54" t="s">
        <v>68</v>
      </c>
      <c r="AA5527" s="132">
        <v>4.2067211530407003E-5</v>
      </c>
      <c r="AJ5527" s="42"/>
      <c r="AM5527" s="42"/>
      <c r="AN5527" s="42"/>
      <c r="AO5527" s="42"/>
      <c r="AP5527" s="42"/>
      <c r="AY5527" s="42"/>
      <c r="AZ5527" s="42"/>
      <c r="BA5527" s="42"/>
      <c r="BB5527" s="42"/>
      <c r="BN5527" s="54" t="s">
        <v>4578</v>
      </c>
      <c r="BO5527" s="58" t="str">
        <f t="shared" si="86"/>
        <v>境内资产</v>
      </c>
      <c r="BP5527" s="58" t="str">
        <f>IF(M5527="",VLOOKUP(D5527,Sheet4!$A$1:$B$92,2,0),VLOOKUP(Q5527,Sheet4!$A$1:$B$92,2,0))</f>
        <v>保险资产管理产品</v>
      </c>
    </row>
    <row r="5528" spans="1:68" s="58" customFormat="1" ht="12.75" customHeight="1">
      <c r="A5528" s="64" t="s">
        <v>2523</v>
      </c>
      <c r="B5528" s="54" t="s">
        <v>2524</v>
      </c>
      <c r="C5528" s="252" t="s">
        <v>5552</v>
      </c>
      <c r="D5528" s="252" t="s">
        <v>672</v>
      </c>
      <c r="E5528" s="54" t="s">
        <v>2525</v>
      </c>
      <c r="F5528" s="54" t="s">
        <v>2524</v>
      </c>
      <c r="G5528" s="129">
        <v>40100</v>
      </c>
      <c r="H5528" s="323">
        <v>295574</v>
      </c>
      <c r="I5528" s="323">
        <v>257041</v>
      </c>
      <c r="J5528" s="42"/>
      <c r="K5528" s="42"/>
      <c r="L5528" s="42" t="s">
        <v>4489</v>
      </c>
      <c r="M5528" s="42" t="s">
        <v>3481</v>
      </c>
      <c r="N5528" s="42" t="s">
        <v>2431</v>
      </c>
      <c r="O5528" s="137" t="s">
        <v>3482</v>
      </c>
      <c r="P5528" s="42" t="s">
        <v>64</v>
      </c>
      <c r="Q5528" s="42" t="s">
        <v>65</v>
      </c>
      <c r="R5528" s="42">
        <v>1</v>
      </c>
      <c r="S5528" s="137" t="s">
        <v>2419</v>
      </c>
      <c r="T5528" s="62">
        <v>701662950</v>
      </c>
      <c r="U5528" s="62">
        <v>678606518.04999995</v>
      </c>
      <c r="Z5528" s="54" t="s">
        <v>68</v>
      </c>
      <c r="AA5528" s="132">
        <v>3.6883315166920901E-5</v>
      </c>
      <c r="AJ5528" s="42"/>
      <c r="AM5528" s="42"/>
      <c r="AN5528" s="42"/>
      <c r="AO5528" s="42"/>
      <c r="AP5528" s="42"/>
      <c r="AY5528" s="42"/>
      <c r="AZ5528" s="42"/>
      <c r="BA5528" s="42"/>
      <c r="BB5528" s="42"/>
      <c r="BN5528" s="54" t="s">
        <v>4578</v>
      </c>
      <c r="BO5528" s="58" t="str">
        <f t="shared" si="86"/>
        <v>境内资产</v>
      </c>
      <c r="BP5528" s="58" t="str">
        <f>IF(M5528="",VLOOKUP(D5528,Sheet4!$A$1:$B$92,2,0),VLOOKUP(Q5528,Sheet4!$A$1:$B$92,2,0))</f>
        <v>保险资产管理产品</v>
      </c>
    </row>
    <row r="5529" spans="1:68" s="58" customFormat="1" ht="12.75" customHeight="1">
      <c r="A5529" s="64" t="s">
        <v>2526</v>
      </c>
      <c r="B5529" s="54" t="s">
        <v>2527</v>
      </c>
      <c r="C5529" s="252" t="s">
        <v>5552</v>
      </c>
      <c r="D5529" s="252" t="s">
        <v>672</v>
      </c>
      <c r="E5529" s="54" t="s">
        <v>2528</v>
      </c>
      <c r="F5529" s="54" t="s">
        <v>2527</v>
      </c>
      <c r="G5529" s="129">
        <v>41500</v>
      </c>
      <c r="H5529" s="323">
        <v>752286.05</v>
      </c>
      <c r="I5529" s="323">
        <v>584735</v>
      </c>
      <c r="J5529" s="42"/>
      <c r="K5529" s="42"/>
      <c r="L5529" s="42" t="s">
        <v>4489</v>
      </c>
      <c r="M5529" s="42" t="s">
        <v>3481</v>
      </c>
      <c r="N5529" s="42" t="s">
        <v>2431</v>
      </c>
      <c r="O5529" s="137" t="s">
        <v>3482</v>
      </c>
      <c r="P5529" s="42" t="s">
        <v>64</v>
      </c>
      <c r="Q5529" s="42" t="s">
        <v>65</v>
      </c>
      <c r="R5529" s="42">
        <v>1</v>
      </c>
      <c r="S5529" s="137" t="s">
        <v>2419</v>
      </c>
      <c r="T5529" s="62">
        <v>701662950</v>
      </c>
      <c r="U5529" s="62">
        <v>678606518.04999995</v>
      </c>
      <c r="Z5529" s="54" t="s">
        <v>280</v>
      </c>
      <c r="AA5529" s="132">
        <v>1.4296708587496299E-5</v>
      </c>
      <c r="AJ5529" s="42"/>
      <c r="AM5529" s="42"/>
      <c r="AN5529" s="42"/>
      <c r="AO5529" s="42"/>
      <c r="AP5529" s="42"/>
      <c r="AY5529" s="42"/>
      <c r="AZ5529" s="42"/>
      <c r="BA5529" s="42"/>
      <c r="BB5529" s="42"/>
      <c r="BN5529" s="54" t="s">
        <v>4578</v>
      </c>
      <c r="BO5529" s="58" t="str">
        <f t="shared" si="86"/>
        <v>境内资产</v>
      </c>
      <c r="BP5529" s="58" t="str">
        <f>IF(M5529="",VLOOKUP(D5529,Sheet4!$A$1:$B$92,2,0),VLOOKUP(Q5529,Sheet4!$A$1:$B$92,2,0))</f>
        <v>保险资产管理产品</v>
      </c>
    </row>
    <row r="5530" spans="1:68" s="58" customFormat="1" ht="12.75" customHeight="1">
      <c r="A5530" s="64" t="s">
        <v>2529</v>
      </c>
      <c r="B5530" s="54" t="s">
        <v>2530</v>
      </c>
      <c r="C5530" s="252" t="s">
        <v>5552</v>
      </c>
      <c r="D5530" s="252" t="s">
        <v>672</v>
      </c>
      <c r="E5530" s="54" t="s">
        <v>2531</v>
      </c>
      <c r="F5530" s="54" t="s">
        <v>2530</v>
      </c>
      <c r="G5530" s="129">
        <v>26300</v>
      </c>
      <c r="H5530" s="323">
        <v>420879</v>
      </c>
      <c r="I5530" s="323">
        <v>385295</v>
      </c>
      <c r="J5530" s="42"/>
      <c r="K5530" s="42"/>
      <c r="L5530" s="42" t="s">
        <v>4489</v>
      </c>
      <c r="M5530" s="42" t="s">
        <v>3481</v>
      </c>
      <c r="N5530" s="42" t="s">
        <v>2431</v>
      </c>
      <c r="O5530" s="137" t="s">
        <v>3482</v>
      </c>
      <c r="P5530" s="42" t="s">
        <v>64</v>
      </c>
      <c r="Q5530" s="42" t="s">
        <v>65</v>
      </c>
      <c r="R5530" s="42">
        <v>1</v>
      </c>
      <c r="S5530" s="137" t="s">
        <v>2419</v>
      </c>
      <c r="T5530" s="62">
        <v>701662950</v>
      </c>
      <c r="U5530" s="62">
        <v>678606518.04999995</v>
      </c>
      <c r="Z5530" s="54" t="s">
        <v>68</v>
      </c>
      <c r="AA5530" s="132">
        <v>1.3686700038175399E-5</v>
      </c>
      <c r="AJ5530" s="42"/>
      <c r="AM5530" s="42"/>
      <c r="AN5530" s="42"/>
      <c r="AO5530" s="42"/>
      <c r="AP5530" s="42"/>
      <c r="AY5530" s="42"/>
      <c r="AZ5530" s="42"/>
      <c r="BA5530" s="42"/>
      <c r="BB5530" s="42"/>
      <c r="BN5530" s="54" t="s">
        <v>4578</v>
      </c>
      <c r="BO5530" s="58" t="str">
        <f t="shared" si="86"/>
        <v>境内资产</v>
      </c>
      <c r="BP5530" s="58" t="str">
        <f>IF(M5530="",VLOOKUP(D5530,Sheet4!$A$1:$B$92,2,0),VLOOKUP(Q5530,Sheet4!$A$1:$B$92,2,0))</f>
        <v>保险资产管理产品</v>
      </c>
    </row>
    <row r="5531" spans="1:68" s="58" customFormat="1" ht="12.75" customHeight="1">
      <c r="A5531" s="64" t="s">
        <v>2532</v>
      </c>
      <c r="B5531" s="54" t="s">
        <v>2533</v>
      </c>
      <c r="C5531" s="252" t="s">
        <v>5552</v>
      </c>
      <c r="D5531" s="252" t="s">
        <v>672</v>
      </c>
      <c r="E5531" s="54" t="s">
        <v>2534</v>
      </c>
      <c r="F5531" s="54" t="s">
        <v>2533</v>
      </c>
      <c r="G5531" s="129">
        <v>32900</v>
      </c>
      <c r="H5531" s="323">
        <v>1407467</v>
      </c>
      <c r="I5531" s="323">
        <v>1265992</v>
      </c>
      <c r="J5531" s="42"/>
      <c r="K5531" s="42"/>
      <c r="L5531" s="42" t="s">
        <v>4489</v>
      </c>
      <c r="M5531" s="42" t="s">
        <v>3481</v>
      </c>
      <c r="N5531" s="42" t="s">
        <v>2431</v>
      </c>
      <c r="O5531" s="137" t="s">
        <v>3482</v>
      </c>
      <c r="P5531" s="42" t="s">
        <v>64</v>
      </c>
      <c r="Q5531" s="42" t="s">
        <v>65</v>
      </c>
      <c r="R5531" s="42">
        <v>1</v>
      </c>
      <c r="S5531" s="137" t="s">
        <v>2419</v>
      </c>
      <c r="T5531" s="62">
        <v>701662950</v>
      </c>
      <c r="U5531" s="62">
        <v>678606518.04999995</v>
      </c>
      <c r="Z5531" s="54" t="s">
        <v>280</v>
      </c>
      <c r="AA5531" s="132">
        <v>1.01802942520234E-5</v>
      </c>
      <c r="AJ5531" s="42"/>
      <c r="AM5531" s="42"/>
      <c r="AN5531" s="42"/>
      <c r="AO5531" s="42"/>
      <c r="AP5531" s="42"/>
      <c r="AY5531" s="42"/>
      <c r="AZ5531" s="42"/>
      <c r="BA5531" s="42"/>
      <c r="BB5531" s="42"/>
      <c r="BN5531" s="54" t="s">
        <v>4578</v>
      </c>
      <c r="BO5531" s="58" t="str">
        <f t="shared" si="86"/>
        <v>境内资产</v>
      </c>
      <c r="BP5531" s="58" t="str">
        <f>IF(M5531="",VLOOKUP(D5531,Sheet4!$A$1:$B$92,2,0),VLOOKUP(Q5531,Sheet4!$A$1:$B$92,2,0))</f>
        <v>保险资产管理产品</v>
      </c>
    </row>
    <row r="5532" spans="1:68" s="58" customFormat="1" ht="12.75" customHeight="1">
      <c r="A5532" s="64" t="s">
        <v>2535</v>
      </c>
      <c r="B5532" s="54" t="s">
        <v>2536</v>
      </c>
      <c r="C5532" s="252" t="s">
        <v>5552</v>
      </c>
      <c r="D5532" s="252" t="s">
        <v>672</v>
      </c>
      <c r="E5532" s="54" t="s">
        <v>2537</v>
      </c>
      <c r="F5532" s="54" t="s">
        <v>2536</v>
      </c>
      <c r="G5532" s="129">
        <v>82900</v>
      </c>
      <c r="H5532" s="323">
        <v>3079578.11</v>
      </c>
      <c r="I5532" s="323">
        <v>3009270</v>
      </c>
      <c r="J5532" s="42"/>
      <c r="K5532" s="42"/>
      <c r="L5532" s="42" t="s">
        <v>4489</v>
      </c>
      <c r="M5532" s="42" t="s">
        <v>3481</v>
      </c>
      <c r="N5532" s="42" t="s">
        <v>2431</v>
      </c>
      <c r="O5532" s="137" t="s">
        <v>3482</v>
      </c>
      <c r="P5532" s="42" t="s">
        <v>64</v>
      </c>
      <c r="Q5532" s="42" t="s">
        <v>65</v>
      </c>
      <c r="R5532" s="42">
        <v>1</v>
      </c>
      <c r="S5532" s="137" t="s">
        <v>2419</v>
      </c>
      <c r="T5532" s="62">
        <v>701662950</v>
      </c>
      <c r="U5532" s="62">
        <v>678606518.04999995</v>
      </c>
      <c r="Z5532" s="54" t="s">
        <v>280</v>
      </c>
      <c r="AA5532" s="132">
        <v>1.25537760608108E-5</v>
      </c>
      <c r="AJ5532" s="42"/>
      <c r="AM5532" s="42"/>
      <c r="AN5532" s="42"/>
      <c r="AO5532" s="42"/>
      <c r="AP5532" s="42"/>
      <c r="AY5532" s="42"/>
      <c r="AZ5532" s="42"/>
      <c r="BA5532" s="42"/>
      <c r="BB5532" s="42"/>
      <c r="BN5532" s="54" t="s">
        <v>4578</v>
      </c>
      <c r="BO5532" s="58" t="str">
        <f t="shared" si="86"/>
        <v>境内资产</v>
      </c>
      <c r="BP5532" s="58" t="str">
        <f>IF(M5532="",VLOOKUP(D5532,Sheet4!$A$1:$B$92,2,0),VLOOKUP(Q5532,Sheet4!$A$1:$B$92,2,0))</f>
        <v>保险资产管理产品</v>
      </c>
    </row>
    <row r="5533" spans="1:68" s="58" customFormat="1" ht="12.75" customHeight="1">
      <c r="A5533" s="64" t="s">
        <v>2538</v>
      </c>
      <c r="B5533" s="54" t="s">
        <v>2539</v>
      </c>
      <c r="C5533" s="252" t="s">
        <v>5552</v>
      </c>
      <c r="D5533" s="252" t="s">
        <v>672</v>
      </c>
      <c r="E5533" s="54" t="s">
        <v>2540</v>
      </c>
      <c r="F5533" s="54" t="s">
        <v>2539</v>
      </c>
      <c r="G5533" s="129">
        <v>24800</v>
      </c>
      <c r="H5533" s="323">
        <v>425187.99</v>
      </c>
      <c r="I5533" s="323">
        <v>319176</v>
      </c>
      <c r="J5533" s="42"/>
      <c r="K5533" s="42"/>
      <c r="L5533" s="42" t="s">
        <v>4489</v>
      </c>
      <c r="M5533" s="42" t="s">
        <v>3481</v>
      </c>
      <c r="N5533" s="42" t="s">
        <v>2431</v>
      </c>
      <c r="O5533" s="137" t="s">
        <v>3482</v>
      </c>
      <c r="P5533" s="42" t="s">
        <v>64</v>
      </c>
      <c r="Q5533" s="42" t="s">
        <v>65</v>
      </c>
      <c r="R5533" s="42">
        <v>1</v>
      </c>
      <c r="S5533" s="137" t="s">
        <v>2419</v>
      </c>
      <c r="T5533" s="62">
        <v>701662950</v>
      </c>
      <c r="U5533" s="62">
        <v>678606518.04999995</v>
      </c>
      <c r="Z5533" s="54" t="s">
        <v>68</v>
      </c>
      <c r="AA5533" s="132">
        <v>1.8660128607051001E-5</v>
      </c>
      <c r="AJ5533" s="42"/>
      <c r="AM5533" s="42"/>
      <c r="AN5533" s="42"/>
      <c r="AO5533" s="42"/>
      <c r="AP5533" s="42"/>
      <c r="AY5533" s="42"/>
      <c r="AZ5533" s="42"/>
      <c r="BA5533" s="42"/>
      <c r="BB5533" s="42"/>
      <c r="BN5533" s="54" t="s">
        <v>4578</v>
      </c>
      <c r="BO5533" s="58" t="str">
        <f t="shared" si="86"/>
        <v>境内资产</v>
      </c>
      <c r="BP5533" s="58" t="str">
        <f>IF(M5533="",VLOOKUP(D5533,Sheet4!$A$1:$B$92,2,0),VLOOKUP(Q5533,Sheet4!$A$1:$B$92,2,0))</f>
        <v>保险资产管理产品</v>
      </c>
    </row>
    <row r="5534" spans="1:68" s="58" customFormat="1" ht="12.75" customHeight="1">
      <c r="A5534" s="64" t="s">
        <v>2541</v>
      </c>
      <c r="B5534" s="54" t="s">
        <v>2542</v>
      </c>
      <c r="C5534" s="252" t="s">
        <v>5552</v>
      </c>
      <c r="D5534" s="252" t="s">
        <v>672</v>
      </c>
      <c r="E5534" s="54" t="s">
        <v>2543</v>
      </c>
      <c r="F5534" s="54" t="s">
        <v>2542</v>
      </c>
      <c r="G5534" s="129">
        <v>28700</v>
      </c>
      <c r="H5534" s="323">
        <v>320401</v>
      </c>
      <c r="I5534" s="323">
        <v>244237</v>
      </c>
      <c r="J5534" s="42"/>
      <c r="K5534" s="42"/>
      <c r="L5534" s="42" t="s">
        <v>4489</v>
      </c>
      <c r="M5534" s="42" t="s">
        <v>3481</v>
      </c>
      <c r="N5534" s="42" t="s">
        <v>2431</v>
      </c>
      <c r="O5534" s="137" t="s">
        <v>3482</v>
      </c>
      <c r="P5534" s="42" t="s">
        <v>64</v>
      </c>
      <c r="Q5534" s="42" t="s">
        <v>65</v>
      </c>
      <c r="R5534" s="42">
        <v>1</v>
      </c>
      <c r="S5534" s="137" t="s">
        <v>2419</v>
      </c>
      <c r="T5534" s="62">
        <v>701662950</v>
      </c>
      <c r="U5534" s="62">
        <v>678606518.04999995</v>
      </c>
      <c r="Z5534" s="54" t="s">
        <v>68</v>
      </c>
      <c r="AA5534" s="132">
        <v>3.1336595255253799E-5</v>
      </c>
      <c r="AJ5534" s="42"/>
      <c r="AM5534" s="42"/>
      <c r="AN5534" s="42"/>
      <c r="AO5534" s="42"/>
      <c r="AP5534" s="42"/>
      <c r="AY5534" s="42"/>
      <c r="AZ5534" s="42"/>
      <c r="BA5534" s="42"/>
      <c r="BB5534" s="42"/>
      <c r="BN5534" s="54" t="s">
        <v>4578</v>
      </c>
      <c r="BO5534" s="58" t="str">
        <f t="shared" si="86"/>
        <v>境内资产</v>
      </c>
      <c r="BP5534" s="58" t="str">
        <f>IF(M5534="",VLOOKUP(D5534,Sheet4!$A$1:$B$92,2,0),VLOOKUP(Q5534,Sheet4!$A$1:$B$92,2,0))</f>
        <v>保险资产管理产品</v>
      </c>
    </row>
    <row r="5535" spans="1:68" s="58" customFormat="1" ht="12.75" customHeight="1">
      <c r="A5535" s="64" t="s">
        <v>2101</v>
      </c>
      <c r="B5535" s="54" t="s">
        <v>2223</v>
      </c>
      <c r="C5535" s="252" t="s">
        <v>5552</v>
      </c>
      <c r="D5535" s="252" t="s">
        <v>672</v>
      </c>
      <c r="E5535" s="54" t="s">
        <v>2544</v>
      </c>
      <c r="F5535" s="54" t="s">
        <v>2223</v>
      </c>
      <c r="G5535" s="129">
        <v>6800</v>
      </c>
      <c r="H5535" s="323">
        <v>541217</v>
      </c>
      <c r="I5535" s="323">
        <v>480080</v>
      </c>
      <c r="J5535" s="42"/>
      <c r="K5535" s="42"/>
      <c r="L5535" s="42" t="s">
        <v>4489</v>
      </c>
      <c r="M5535" s="42" t="s">
        <v>3481</v>
      </c>
      <c r="N5535" s="42" t="s">
        <v>2431</v>
      </c>
      <c r="O5535" s="137" t="s">
        <v>3482</v>
      </c>
      <c r="P5535" s="42" t="s">
        <v>64</v>
      </c>
      <c r="Q5535" s="42" t="s">
        <v>65</v>
      </c>
      <c r="R5535" s="42">
        <v>1</v>
      </c>
      <c r="S5535" s="137" t="s">
        <v>2419</v>
      </c>
      <c r="T5535" s="62">
        <v>701662950</v>
      </c>
      <c r="U5535" s="62">
        <v>678606518.04999995</v>
      </c>
      <c r="Z5535" s="54" t="s">
        <v>280</v>
      </c>
      <c r="AA5535" s="132">
        <v>5.9888339951582003E-6</v>
      </c>
      <c r="AJ5535" s="42"/>
      <c r="AM5535" s="42"/>
      <c r="AN5535" s="42"/>
      <c r="AO5535" s="42"/>
      <c r="AP5535" s="42"/>
      <c r="AY5535" s="42"/>
      <c r="AZ5535" s="42"/>
      <c r="BA5535" s="42"/>
      <c r="BB5535" s="42"/>
      <c r="BN5535" s="54" t="s">
        <v>4578</v>
      </c>
      <c r="BO5535" s="58" t="str">
        <f t="shared" si="86"/>
        <v>境内资产</v>
      </c>
      <c r="BP5535" s="58" t="str">
        <f>IF(M5535="",VLOOKUP(D5535,Sheet4!$A$1:$B$92,2,0),VLOOKUP(Q5535,Sheet4!$A$1:$B$92,2,0))</f>
        <v>保险资产管理产品</v>
      </c>
    </row>
    <row r="5536" spans="1:68" s="58" customFormat="1" ht="12.75" customHeight="1">
      <c r="A5536" s="64" t="s">
        <v>2545</v>
      </c>
      <c r="B5536" s="54" t="s">
        <v>2331</v>
      </c>
      <c r="C5536" s="252" t="s">
        <v>5552</v>
      </c>
      <c r="D5536" s="252" t="s">
        <v>672</v>
      </c>
      <c r="E5536" s="54" t="s">
        <v>2546</v>
      </c>
      <c r="F5536" s="54" t="s">
        <v>2331</v>
      </c>
      <c r="G5536" s="129">
        <v>14300</v>
      </c>
      <c r="H5536" s="323">
        <v>679407.52</v>
      </c>
      <c r="I5536" s="323">
        <v>573001</v>
      </c>
      <c r="J5536" s="42"/>
      <c r="K5536" s="42"/>
      <c r="L5536" s="42" t="s">
        <v>4489</v>
      </c>
      <c r="M5536" s="42" t="s">
        <v>3481</v>
      </c>
      <c r="N5536" s="42" t="s">
        <v>2431</v>
      </c>
      <c r="O5536" s="137" t="s">
        <v>3482</v>
      </c>
      <c r="P5536" s="42" t="s">
        <v>64</v>
      </c>
      <c r="Q5536" s="42" t="s">
        <v>65</v>
      </c>
      <c r="R5536" s="42">
        <v>1</v>
      </c>
      <c r="S5536" s="137" t="s">
        <v>2419</v>
      </c>
      <c r="T5536" s="62">
        <v>701662950</v>
      </c>
      <c r="U5536" s="62">
        <v>678606518.04999995</v>
      </c>
      <c r="Z5536" s="54" t="s">
        <v>68</v>
      </c>
      <c r="AA5536" s="132">
        <v>1.01351062105266E-5</v>
      </c>
      <c r="AJ5536" s="42"/>
      <c r="AM5536" s="42"/>
      <c r="AN5536" s="42"/>
      <c r="AO5536" s="42"/>
      <c r="AP5536" s="42"/>
      <c r="AY5536" s="42"/>
      <c r="AZ5536" s="42"/>
      <c r="BA5536" s="42"/>
      <c r="BB5536" s="42"/>
      <c r="BN5536" s="54" t="s">
        <v>4578</v>
      </c>
      <c r="BO5536" s="58" t="str">
        <f t="shared" si="86"/>
        <v>境内资产</v>
      </c>
      <c r="BP5536" s="58" t="str">
        <f>IF(M5536="",VLOOKUP(D5536,Sheet4!$A$1:$B$92,2,0),VLOOKUP(Q5536,Sheet4!$A$1:$B$92,2,0))</f>
        <v>保险资产管理产品</v>
      </c>
    </row>
    <row r="5537" spans="1:68" s="58" customFormat="1" ht="12.75" customHeight="1">
      <c r="A5537" s="64" t="s">
        <v>2547</v>
      </c>
      <c r="B5537" s="54" t="s">
        <v>2548</v>
      </c>
      <c r="C5537" s="252" t="s">
        <v>5552</v>
      </c>
      <c r="D5537" s="252" t="s">
        <v>672</v>
      </c>
      <c r="E5537" s="54" t="s">
        <v>2549</v>
      </c>
      <c r="F5537" s="54" t="s">
        <v>2548</v>
      </c>
      <c r="G5537" s="129">
        <v>86900</v>
      </c>
      <c r="H5537" s="323">
        <v>458515.31</v>
      </c>
      <c r="I5537" s="323">
        <v>413644</v>
      </c>
      <c r="J5537" s="42"/>
      <c r="K5537" s="42"/>
      <c r="L5537" s="42" t="s">
        <v>4489</v>
      </c>
      <c r="M5537" s="42" t="s">
        <v>3481</v>
      </c>
      <c r="N5537" s="42" t="s">
        <v>2431</v>
      </c>
      <c r="O5537" s="137" t="s">
        <v>3482</v>
      </c>
      <c r="P5537" s="42" t="s">
        <v>64</v>
      </c>
      <c r="Q5537" s="42" t="s">
        <v>65</v>
      </c>
      <c r="R5537" s="42">
        <v>1</v>
      </c>
      <c r="S5537" s="137" t="s">
        <v>2419</v>
      </c>
      <c r="T5537" s="62">
        <v>701662950</v>
      </c>
      <c r="U5537" s="62">
        <v>678606518.04999995</v>
      </c>
      <c r="Z5537" s="54" t="s">
        <v>68</v>
      </c>
      <c r="AA5537" s="132">
        <v>3.3461569426596997E-5</v>
      </c>
      <c r="AJ5537" s="42"/>
      <c r="AM5537" s="42"/>
      <c r="AN5537" s="42"/>
      <c r="AO5537" s="42"/>
      <c r="AP5537" s="42"/>
      <c r="AY5537" s="42"/>
      <c r="AZ5537" s="42"/>
      <c r="BA5537" s="42"/>
      <c r="BB5537" s="42"/>
      <c r="BN5537" s="54" t="s">
        <v>4578</v>
      </c>
      <c r="BO5537" s="58" t="str">
        <f t="shared" si="86"/>
        <v>境内资产</v>
      </c>
      <c r="BP5537" s="58" t="str">
        <f>IF(M5537="",VLOOKUP(D5537,Sheet4!$A$1:$B$92,2,0),VLOOKUP(Q5537,Sheet4!$A$1:$B$92,2,0))</f>
        <v>保险资产管理产品</v>
      </c>
    </row>
    <row r="5538" spans="1:68" s="58" customFormat="1" ht="12.75" customHeight="1">
      <c r="A5538" s="64" t="s">
        <v>2550</v>
      </c>
      <c r="B5538" s="54" t="s">
        <v>2551</v>
      </c>
      <c r="C5538" s="252" t="s">
        <v>5552</v>
      </c>
      <c r="D5538" s="252" t="s">
        <v>672</v>
      </c>
      <c r="E5538" s="54" t="s">
        <v>2552</v>
      </c>
      <c r="F5538" s="54" t="s">
        <v>2551</v>
      </c>
      <c r="G5538" s="129">
        <v>47100</v>
      </c>
      <c r="H5538" s="323">
        <v>479618</v>
      </c>
      <c r="I5538" s="323">
        <v>402234</v>
      </c>
      <c r="J5538" s="42"/>
      <c r="K5538" s="42"/>
      <c r="L5538" s="42" t="s">
        <v>4489</v>
      </c>
      <c r="M5538" s="42" t="s">
        <v>3481</v>
      </c>
      <c r="N5538" s="42" t="s">
        <v>2431</v>
      </c>
      <c r="O5538" s="137" t="s">
        <v>3482</v>
      </c>
      <c r="P5538" s="42" t="s">
        <v>64</v>
      </c>
      <c r="Q5538" s="42" t="s">
        <v>65</v>
      </c>
      <c r="R5538" s="42">
        <v>1</v>
      </c>
      <c r="S5538" s="137" t="s">
        <v>2419</v>
      </c>
      <c r="T5538" s="62">
        <v>701662950</v>
      </c>
      <c r="U5538" s="62">
        <v>678606518.04999995</v>
      </c>
      <c r="Z5538" s="54" t="s">
        <v>68</v>
      </c>
      <c r="AA5538" s="132">
        <v>1.46981512392004E-5</v>
      </c>
      <c r="AJ5538" s="42"/>
      <c r="AM5538" s="42"/>
      <c r="AN5538" s="42"/>
      <c r="AO5538" s="42"/>
      <c r="AP5538" s="42"/>
      <c r="AY5538" s="42"/>
      <c r="AZ5538" s="42"/>
      <c r="BA5538" s="42"/>
      <c r="BB5538" s="42"/>
      <c r="BN5538" s="54" t="s">
        <v>4578</v>
      </c>
      <c r="BO5538" s="58" t="str">
        <f t="shared" si="86"/>
        <v>境内资产</v>
      </c>
      <c r="BP5538" s="58" t="str">
        <f>IF(M5538="",VLOOKUP(D5538,Sheet4!$A$1:$B$92,2,0),VLOOKUP(Q5538,Sheet4!$A$1:$B$92,2,0))</f>
        <v>保险资产管理产品</v>
      </c>
    </row>
    <row r="5539" spans="1:68" s="58" customFormat="1" ht="12.75" customHeight="1">
      <c r="A5539" s="64" t="s">
        <v>2553</v>
      </c>
      <c r="B5539" s="54" t="s">
        <v>2554</v>
      </c>
      <c r="C5539" s="252" t="s">
        <v>5552</v>
      </c>
      <c r="D5539" s="252" t="s">
        <v>672</v>
      </c>
      <c r="E5539" s="54" t="s">
        <v>2555</v>
      </c>
      <c r="F5539" s="54" t="s">
        <v>2554</v>
      </c>
      <c r="G5539" s="129">
        <v>18200</v>
      </c>
      <c r="H5539" s="323">
        <v>810432</v>
      </c>
      <c r="I5539" s="323">
        <v>634998</v>
      </c>
      <c r="J5539" s="42"/>
      <c r="K5539" s="42"/>
      <c r="L5539" s="42" t="s">
        <v>4489</v>
      </c>
      <c r="M5539" s="42" t="s">
        <v>3481</v>
      </c>
      <c r="N5539" s="42" t="s">
        <v>2431</v>
      </c>
      <c r="O5539" s="137" t="s">
        <v>3482</v>
      </c>
      <c r="P5539" s="42" t="s">
        <v>64</v>
      </c>
      <c r="Q5539" s="42" t="s">
        <v>65</v>
      </c>
      <c r="R5539" s="42">
        <v>1</v>
      </c>
      <c r="S5539" s="137" t="s">
        <v>2419</v>
      </c>
      <c r="T5539" s="62">
        <v>701662950</v>
      </c>
      <c r="U5539" s="62">
        <v>678606518.04999995</v>
      </c>
      <c r="Z5539" s="54" t="s">
        <v>280</v>
      </c>
      <c r="AA5539" s="132">
        <v>7.8302294565492299E-6</v>
      </c>
      <c r="AJ5539" s="42"/>
      <c r="AM5539" s="42"/>
      <c r="AN5539" s="42"/>
      <c r="AO5539" s="42"/>
      <c r="AP5539" s="42"/>
      <c r="AY5539" s="42"/>
      <c r="AZ5539" s="42"/>
      <c r="BA5539" s="42"/>
      <c r="BB5539" s="42"/>
      <c r="BN5539" s="54" t="s">
        <v>4578</v>
      </c>
      <c r="BO5539" s="58" t="str">
        <f t="shared" si="86"/>
        <v>境内资产</v>
      </c>
      <c r="BP5539" s="58" t="str">
        <f>IF(M5539="",VLOOKUP(D5539,Sheet4!$A$1:$B$92,2,0),VLOOKUP(Q5539,Sheet4!$A$1:$B$92,2,0))</f>
        <v>保险资产管理产品</v>
      </c>
    </row>
    <row r="5540" spans="1:68" s="58" customFormat="1" ht="12.75" customHeight="1">
      <c r="A5540" s="64" t="s">
        <v>2556</v>
      </c>
      <c r="B5540" s="54" t="s">
        <v>2557</v>
      </c>
      <c r="C5540" s="252" t="s">
        <v>5552</v>
      </c>
      <c r="D5540" s="252" t="s">
        <v>672</v>
      </c>
      <c r="E5540" s="54" t="s">
        <v>2558</v>
      </c>
      <c r="F5540" s="54" t="s">
        <v>2557</v>
      </c>
      <c r="G5540" s="129">
        <v>32100</v>
      </c>
      <c r="H5540" s="323">
        <v>353750</v>
      </c>
      <c r="I5540" s="323">
        <v>298851</v>
      </c>
      <c r="J5540" s="42"/>
      <c r="K5540" s="42"/>
      <c r="L5540" s="42" t="s">
        <v>4489</v>
      </c>
      <c r="M5540" s="42" t="s">
        <v>3481</v>
      </c>
      <c r="N5540" s="42" t="s">
        <v>2431</v>
      </c>
      <c r="O5540" s="137" t="s">
        <v>3482</v>
      </c>
      <c r="P5540" s="42" t="s">
        <v>64</v>
      </c>
      <c r="Q5540" s="42" t="s">
        <v>65</v>
      </c>
      <c r="R5540" s="42">
        <v>1</v>
      </c>
      <c r="S5540" s="137" t="s">
        <v>2419</v>
      </c>
      <c r="T5540" s="62">
        <v>701662950</v>
      </c>
      <c r="U5540" s="62">
        <v>678606518.04999995</v>
      </c>
      <c r="Z5540" s="54" t="s">
        <v>68</v>
      </c>
      <c r="AA5540" s="132">
        <v>2.6923318503891199E-5</v>
      </c>
      <c r="AJ5540" s="42"/>
      <c r="AM5540" s="42"/>
      <c r="AN5540" s="42"/>
      <c r="AO5540" s="42"/>
      <c r="AP5540" s="42"/>
      <c r="AY5540" s="42"/>
      <c r="AZ5540" s="42"/>
      <c r="BA5540" s="42"/>
      <c r="BB5540" s="42"/>
      <c r="BN5540" s="54" t="s">
        <v>4578</v>
      </c>
      <c r="BO5540" s="58" t="str">
        <f t="shared" si="86"/>
        <v>境内资产</v>
      </c>
      <c r="BP5540" s="58" t="str">
        <f>IF(M5540="",VLOOKUP(D5540,Sheet4!$A$1:$B$92,2,0),VLOOKUP(Q5540,Sheet4!$A$1:$B$92,2,0))</f>
        <v>保险资产管理产品</v>
      </c>
    </row>
    <row r="5541" spans="1:68" s="58" customFormat="1" ht="12.75" customHeight="1">
      <c r="A5541" s="64" t="s">
        <v>2559</v>
      </c>
      <c r="B5541" s="54" t="s">
        <v>2560</v>
      </c>
      <c r="C5541" s="252" t="s">
        <v>5552</v>
      </c>
      <c r="D5541" s="252" t="s">
        <v>672</v>
      </c>
      <c r="E5541" s="54" t="s">
        <v>2561</v>
      </c>
      <c r="F5541" s="54" t="s">
        <v>2560</v>
      </c>
      <c r="G5541" s="129">
        <v>26700</v>
      </c>
      <c r="H5541" s="323">
        <v>365755</v>
      </c>
      <c r="I5541" s="323">
        <v>337755</v>
      </c>
      <c r="J5541" s="42"/>
      <c r="K5541" s="42"/>
      <c r="L5541" s="42" t="s">
        <v>4489</v>
      </c>
      <c r="M5541" s="42" t="s">
        <v>3481</v>
      </c>
      <c r="N5541" s="42" t="s">
        <v>2431</v>
      </c>
      <c r="O5541" s="137" t="s">
        <v>3482</v>
      </c>
      <c r="P5541" s="42" t="s">
        <v>64</v>
      </c>
      <c r="Q5541" s="42" t="s">
        <v>65</v>
      </c>
      <c r="R5541" s="42">
        <v>1</v>
      </c>
      <c r="S5541" s="137" t="s">
        <v>2419</v>
      </c>
      <c r="T5541" s="62">
        <v>701662950</v>
      </c>
      <c r="U5541" s="62">
        <v>678606518.04999995</v>
      </c>
      <c r="Z5541" s="54" t="s">
        <v>68</v>
      </c>
      <c r="AA5541" s="132">
        <v>2.8919694855496901E-5</v>
      </c>
      <c r="AJ5541" s="42"/>
      <c r="AM5541" s="42"/>
      <c r="AN5541" s="42"/>
      <c r="AO5541" s="42"/>
      <c r="AP5541" s="42"/>
      <c r="AY5541" s="42"/>
      <c r="AZ5541" s="42"/>
      <c r="BA5541" s="42"/>
      <c r="BB5541" s="42"/>
      <c r="BN5541" s="54" t="s">
        <v>4578</v>
      </c>
      <c r="BO5541" s="58" t="str">
        <f t="shared" si="86"/>
        <v>境内资产</v>
      </c>
      <c r="BP5541" s="58" t="str">
        <f>IF(M5541="",VLOOKUP(D5541,Sheet4!$A$1:$B$92,2,0),VLOOKUP(Q5541,Sheet4!$A$1:$B$92,2,0))</f>
        <v>保险资产管理产品</v>
      </c>
    </row>
    <row r="5542" spans="1:68" s="58" customFormat="1" ht="12.75" customHeight="1">
      <c r="A5542" s="64" t="s">
        <v>2562</v>
      </c>
      <c r="B5542" s="54" t="s">
        <v>2563</v>
      </c>
      <c r="C5542" s="252" t="s">
        <v>5552</v>
      </c>
      <c r="D5542" s="252" t="s">
        <v>672</v>
      </c>
      <c r="E5542" s="54" t="s">
        <v>2564</v>
      </c>
      <c r="F5542" s="54" t="s">
        <v>2563</v>
      </c>
      <c r="G5542" s="129">
        <v>8700</v>
      </c>
      <c r="H5542" s="323">
        <v>377719</v>
      </c>
      <c r="I5542" s="323">
        <v>253083</v>
      </c>
      <c r="J5542" s="42"/>
      <c r="K5542" s="42"/>
      <c r="L5542" s="42" t="s">
        <v>4489</v>
      </c>
      <c r="M5542" s="42" t="s">
        <v>3481</v>
      </c>
      <c r="N5542" s="42" t="s">
        <v>2431</v>
      </c>
      <c r="O5542" s="137" t="s">
        <v>3482</v>
      </c>
      <c r="P5542" s="42" t="s">
        <v>64</v>
      </c>
      <c r="Q5542" s="42" t="s">
        <v>65</v>
      </c>
      <c r="R5542" s="42">
        <v>1</v>
      </c>
      <c r="S5542" s="137" t="s">
        <v>2419</v>
      </c>
      <c r="T5542" s="62">
        <v>701662950</v>
      </c>
      <c r="U5542" s="62">
        <v>678606518.04999995</v>
      </c>
      <c r="Z5542" s="54" t="s">
        <v>68</v>
      </c>
      <c r="AA5542" s="132">
        <v>1.02801080961165E-5</v>
      </c>
      <c r="AJ5542" s="42"/>
      <c r="AM5542" s="42"/>
      <c r="AN5542" s="42"/>
      <c r="AO5542" s="42"/>
      <c r="AP5542" s="42"/>
      <c r="AY5542" s="42"/>
      <c r="AZ5542" s="42"/>
      <c r="BA5542" s="42"/>
      <c r="BB5542" s="42"/>
      <c r="BN5542" s="54" t="s">
        <v>4578</v>
      </c>
      <c r="BO5542" s="58" t="str">
        <f t="shared" si="86"/>
        <v>境内资产</v>
      </c>
      <c r="BP5542" s="58" t="str">
        <f>IF(M5542="",VLOOKUP(D5542,Sheet4!$A$1:$B$92,2,0),VLOOKUP(Q5542,Sheet4!$A$1:$B$92,2,0))</f>
        <v>保险资产管理产品</v>
      </c>
    </row>
    <row r="5543" spans="1:68" s="58" customFormat="1" ht="12.75" customHeight="1">
      <c r="A5543" s="64" t="s">
        <v>2565</v>
      </c>
      <c r="B5543" s="54" t="s">
        <v>2566</v>
      </c>
      <c r="C5543" s="252" t="s">
        <v>5552</v>
      </c>
      <c r="D5543" s="252" t="s">
        <v>672</v>
      </c>
      <c r="E5543" s="54" t="s">
        <v>2567</v>
      </c>
      <c r="F5543" s="54" t="s">
        <v>2566</v>
      </c>
      <c r="G5543" s="129">
        <v>52100</v>
      </c>
      <c r="H5543" s="323">
        <v>349706</v>
      </c>
      <c r="I5543" s="323">
        <v>304785</v>
      </c>
      <c r="J5543" s="42"/>
      <c r="K5543" s="42"/>
      <c r="L5543" s="42" t="s">
        <v>4489</v>
      </c>
      <c r="M5543" s="42" t="s">
        <v>3481</v>
      </c>
      <c r="N5543" s="42" t="s">
        <v>2431</v>
      </c>
      <c r="O5543" s="137" t="s">
        <v>3482</v>
      </c>
      <c r="P5543" s="42" t="s">
        <v>64</v>
      </c>
      <c r="Q5543" s="42" t="s">
        <v>65</v>
      </c>
      <c r="R5543" s="42">
        <v>1</v>
      </c>
      <c r="S5543" s="137" t="s">
        <v>2419</v>
      </c>
      <c r="T5543" s="62">
        <v>701662950</v>
      </c>
      <c r="U5543" s="62">
        <v>678606518.04999995</v>
      </c>
      <c r="Z5543" s="54" t="s">
        <v>68</v>
      </c>
      <c r="AA5543" s="132">
        <v>5.81326954110946E-5</v>
      </c>
      <c r="AJ5543" s="42"/>
      <c r="AM5543" s="42"/>
      <c r="AN5543" s="42"/>
      <c r="AO5543" s="42"/>
      <c r="AP5543" s="42"/>
      <c r="AY5543" s="42"/>
      <c r="AZ5543" s="42"/>
      <c r="BA5543" s="42"/>
      <c r="BB5543" s="42"/>
      <c r="BN5543" s="54" t="s">
        <v>4578</v>
      </c>
      <c r="BO5543" s="58" t="str">
        <f t="shared" si="86"/>
        <v>境内资产</v>
      </c>
      <c r="BP5543" s="58" t="str">
        <f>IF(M5543="",VLOOKUP(D5543,Sheet4!$A$1:$B$92,2,0),VLOOKUP(Q5543,Sheet4!$A$1:$B$92,2,0))</f>
        <v>保险资产管理产品</v>
      </c>
    </row>
    <row r="5544" spans="1:68" s="58" customFormat="1" ht="12.75" customHeight="1">
      <c r="A5544" s="64" t="s">
        <v>2092</v>
      </c>
      <c r="B5544" s="54" t="s">
        <v>2568</v>
      </c>
      <c r="C5544" s="252" t="s">
        <v>5552</v>
      </c>
      <c r="D5544" s="252" t="s">
        <v>672</v>
      </c>
      <c r="E5544" s="54" t="s">
        <v>2569</v>
      </c>
      <c r="F5544" s="54" t="s">
        <v>2568</v>
      </c>
      <c r="G5544" s="129">
        <v>17550</v>
      </c>
      <c r="H5544" s="323">
        <v>820685.71</v>
      </c>
      <c r="I5544" s="323">
        <v>779220</v>
      </c>
      <c r="J5544" s="42"/>
      <c r="K5544" s="42"/>
      <c r="L5544" s="42" t="s">
        <v>4489</v>
      </c>
      <c r="M5544" s="42" t="s">
        <v>3481</v>
      </c>
      <c r="N5544" s="42" t="s">
        <v>2431</v>
      </c>
      <c r="O5544" s="137" t="s">
        <v>3482</v>
      </c>
      <c r="P5544" s="42" t="s">
        <v>64</v>
      </c>
      <c r="Q5544" s="42" t="s">
        <v>65</v>
      </c>
      <c r="R5544" s="42">
        <v>1</v>
      </c>
      <c r="S5544" s="137" t="s">
        <v>2419</v>
      </c>
      <c r="T5544" s="62">
        <v>701662950</v>
      </c>
      <c r="U5544" s="62">
        <v>678606518.04999995</v>
      </c>
      <c r="Z5544" s="54" t="s">
        <v>280</v>
      </c>
      <c r="AA5544" s="132">
        <v>6.9653158762117604E-6</v>
      </c>
      <c r="AJ5544" s="42"/>
      <c r="AM5544" s="42"/>
      <c r="AN5544" s="42"/>
      <c r="AO5544" s="42"/>
      <c r="AP5544" s="42"/>
      <c r="AY5544" s="42"/>
      <c r="AZ5544" s="42"/>
      <c r="BA5544" s="42"/>
      <c r="BB5544" s="42"/>
      <c r="BN5544" s="54" t="s">
        <v>4578</v>
      </c>
      <c r="BO5544" s="58" t="str">
        <f t="shared" si="86"/>
        <v>境内资产</v>
      </c>
      <c r="BP5544" s="58" t="str">
        <f>IF(M5544="",VLOOKUP(D5544,Sheet4!$A$1:$B$92,2,0),VLOOKUP(Q5544,Sheet4!$A$1:$B$92,2,0))</f>
        <v>保险资产管理产品</v>
      </c>
    </row>
    <row r="5545" spans="1:68" s="58" customFormat="1" ht="12.75" customHeight="1">
      <c r="A5545" s="64" t="s">
        <v>2570</v>
      </c>
      <c r="B5545" s="54" t="s">
        <v>2571</v>
      </c>
      <c r="C5545" s="252" t="s">
        <v>5552</v>
      </c>
      <c r="D5545" s="252" t="s">
        <v>672</v>
      </c>
      <c r="E5545" s="54" t="s">
        <v>2572</v>
      </c>
      <c r="F5545" s="54" t="s">
        <v>2571</v>
      </c>
      <c r="G5545" s="129">
        <v>55700</v>
      </c>
      <c r="H5545" s="323">
        <v>382583</v>
      </c>
      <c r="I5545" s="323">
        <v>349239</v>
      </c>
      <c r="J5545" s="42"/>
      <c r="K5545" s="42"/>
      <c r="L5545" s="42" t="s">
        <v>4489</v>
      </c>
      <c r="M5545" s="42" t="s">
        <v>3481</v>
      </c>
      <c r="N5545" s="42" t="s">
        <v>2431</v>
      </c>
      <c r="O5545" s="137" t="s">
        <v>3482</v>
      </c>
      <c r="P5545" s="42" t="s">
        <v>64</v>
      </c>
      <c r="Q5545" s="42" t="s">
        <v>65</v>
      </c>
      <c r="R5545" s="42">
        <v>1</v>
      </c>
      <c r="S5545" s="137" t="s">
        <v>2419</v>
      </c>
      <c r="T5545" s="62">
        <v>701662950</v>
      </c>
      <c r="U5545" s="62">
        <v>678606518.04999995</v>
      </c>
      <c r="Z5545" s="54" t="s">
        <v>68</v>
      </c>
      <c r="AA5545" s="132">
        <v>5.3791005726262103E-5</v>
      </c>
      <c r="AJ5545" s="42"/>
      <c r="AM5545" s="42"/>
      <c r="AN5545" s="42"/>
      <c r="AO5545" s="42"/>
      <c r="AP5545" s="42"/>
      <c r="AY5545" s="42"/>
      <c r="AZ5545" s="42"/>
      <c r="BA5545" s="42"/>
      <c r="BB5545" s="42"/>
      <c r="BN5545" s="54" t="s">
        <v>4578</v>
      </c>
      <c r="BO5545" s="58" t="str">
        <f t="shared" si="86"/>
        <v>境内资产</v>
      </c>
      <c r="BP5545" s="58" t="str">
        <f>IF(M5545="",VLOOKUP(D5545,Sheet4!$A$1:$B$92,2,0),VLOOKUP(Q5545,Sheet4!$A$1:$B$92,2,0))</f>
        <v>保险资产管理产品</v>
      </c>
    </row>
    <row r="5546" spans="1:68" s="58" customFormat="1" ht="12.75" customHeight="1">
      <c r="A5546" s="64" t="s">
        <v>2573</v>
      </c>
      <c r="B5546" s="54" t="s">
        <v>2574</v>
      </c>
      <c r="C5546" s="252" t="s">
        <v>5552</v>
      </c>
      <c r="D5546" s="252" t="s">
        <v>672</v>
      </c>
      <c r="E5546" s="54" t="s">
        <v>2575</v>
      </c>
      <c r="F5546" s="54" t="s">
        <v>2574</v>
      </c>
      <c r="G5546" s="129">
        <v>59200</v>
      </c>
      <c r="H5546" s="323">
        <v>671636.41</v>
      </c>
      <c r="I5546" s="323">
        <v>562400</v>
      </c>
      <c r="J5546" s="42"/>
      <c r="K5546" s="42"/>
      <c r="L5546" s="42" t="s">
        <v>4489</v>
      </c>
      <c r="M5546" s="42" t="s">
        <v>3481</v>
      </c>
      <c r="N5546" s="42" t="s">
        <v>2431</v>
      </c>
      <c r="O5546" s="137" t="s">
        <v>3482</v>
      </c>
      <c r="P5546" s="42" t="s">
        <v>64</v>
      </c>
      <c r="Q5546" s="42" t="s">
        <v>65</v>
      </c>
      <c r="R5546" s="42">
        <v>1</v>
      </c>
      <c r="S5546" s="137" t="s">
        <v>2419</v>
      </c>
      <c r="T5546" s="62">
        <v>701662950</v>
      </c>
      <c r="U5546" s="62">
        <v>678606518.04999995</v>
      </c>
      <c r="Z5546" s="54" t="s">
        <v>68</v>
      </c>
      <c r="AA5546" s="132">
        <v>1.59177482624245E-4</v>
      </c>
      <c r="AJ5546" s="42"/>
      <c r="AM5546" s="42"/>
      <c r="AN5546" s="42"/>
      <c r="AO5546" s="42"/>
      <c r="AP5546" s="42"/>
      <c r="AY5546" s="42"/>
      <c r="AZ5546" s="42"/>
      <c r="BA5546" s="42"/>
      <c r="BB5546" s="42"/>
      <c r="BN5546" s="54" t="s">
        <v>4578</v>
      </c>
      <c r="BO5546" s="58" t="str">
        <f t="shared" si="86"/>
        <v>境内资产</v>
      </c>
      <c r="BP5546" s="58" t="str">
        <f>IF(M5546="",VLOOKUP(D5546,Sheet4!$A$1:$B$92,2,0),VLOOKUP(Q5546,Sheet4!$A$1:$B$92,2,0))</f>
        <v>保险资产管理产品</v>
      </c>
    </row>
    <row r="5547" spans="1:68" s="58" customFormat="1" ht="12.75" customHeight="1">
      <c r="A5547" s="64" t="s">
        <v>2576</v>
      </c>
      <c r="B5547" s="54" t="s">
        <v>2577</v>
      </c>
      <c r="C5547" s="252" t="s">
        <v>5552</v>
      </c>
      <c r="D5547" s="252" t="s">
        <v>672</v>
      </c>
      <c r="E5547" s="54" t="s">
        <v>2578</v>
      </c>
      <c r="F5547" s="54" t="s">
        <v>2577</v>
      </c>
      <c r="G5547" s="129">
        <v>15100</v>
      </c>
      <c r="H5547" s="323">
        <v>370442.33</v>
      </c>
      <c r="I5547" s="323">
        <v>337334</v>
      </c>
      <c r="J5547" s="42"/>
      <c r="K5547" s="42"/>
      <c r="L5547" s="42" t="s">
        <v>4489</v>
      </c>
      <c r="M5547" s="42" t="s">
        <v>3481</v>
      </c>
      <c r="N5547" s="42" t="s">
        <v>2431</v>
      </c>
      <c r="O5547" s="137" t="s">
        <v>3482</v>
      </c>
      <c r="P5547" s="42" t="s">
        <v>64</v>
      </c>
      <c r="Q5547" s="42" t="s">
        <v>65</v>
      </c>
      <c r="R5547" s="42">
        <v>1</v>
      </c>
      <c r="S5547" s="137" t="s">
        <v>2419</v>
      </c>
      <c r="T5547" s="62">
        <v>701662950</v>
      </c>
      <c r="U5547" s="62">
        <v>678606518.04999995</v>
      </c>
      <c r="Z5547" s="54" t="s">
        <v>68</v>
      </c>
      <c r="AA5547" s="132">
        <v>1.3544829598351799E-5</v>
      </c>
      <c r="AJ5547" s="42"/>
      <c r="AM5547" s="42"/>
      <c r="AN5547" s="42"/>
      <c r="AO5547" s="42"/>
      <c r="AP5547" s="42"/>
      <c r="AY5547" s="42"/>
      <c r="AZ5547" s="42"/>
      <c r="BA5547" s="42"/>
      <c r="BB5547" s="42"/>
      <c r="BN5547" s="54" t="s">
        <v>4578</v>
      </c>
      <c r="BO5547" s="58" t="str">
        <f t="shared" si="86"/>
        <v>境内资产</v>
      </c>
      <c r="BP5547" s="58" t="str">
        <f>IF(M5547="",VLOOKUP(D5547,Sheet4!$A$1:$B$92,2,0),VLOOKUP(Q5547,Sheet4!$A$1:$B$92,2,0))</f>
        <v>保险资产管理产品</v>
      </c>
    </row>
    <row r="5548" spans="1:68" s="58" customFormat="1" ht="12.75" customHeight="1">
      <c r="A5548" s="64" t="s">
        <v>2579</v>
      </c>
      <c r="B5548" s="54" t="s">
        <v>2580</v>
      </c>
      <c r="C5548" s="252" t="s">
        <v>5552</v>
      </c>
      <c r="D5548" s="252" t="s">
        <v>672</v>
      </c>
      <c r="E5548" s="54" t="s">
        <v>2581</v>
      </c>
      <c r="F5548" s="54" t="s">
        <v>2580</v>
      </c>
      <c r="G5548" s="129">
        <v>35300</v>
      </c>
      <c r="H5548" s="323">
        <v>681576</v>
      </c>
      <c r="I5548" s="323">
        <v>567624</v>
      </c>
      <c r="J5548" s="42"/>
      <c r="K5548" s="42"/>
      <c r="L5548" s="42" t="s">
        <v>4489</v>
      </c>
      <c r="M5548" s="42" t="s">
        <v>3481</v>
      </c>
      <c r="N5548" s="42" t="s">
        <v>2431</v>
      </c>
      <c r="O5548" s="137" t="s">
        <v>3482</v>
      </c>
      <c r="P5548" s="42" t="s">
        <v>64</v>
      </c>
      <c r="Q5548" s="42" t="s">
        <v>65</v>
      </c>
      <c r="R5548" s="42">
        <v>1</v>
      </c>
      <c r="S5548" s="137" t="s">
        <v>2419</v>
      </c>
      <c r="T5548" s="62">
        <v>701662950</v>
      </c>
      <c r="U5548" s="62">
        <v>678606518.04999995</v>
      </c>
      <c r="Z5548" s="54" t="s">
        <v>68</v>
      </c>
      <c r="AA5548" s="132">
        <v>2.83768126500995E-5</v>
      </c>
      <c r="AJ5548" s="42"/>
      <c r="AM5548" s="42"/>
      <c r="AN5548" s="42"/>
      <c r="AO5548" s="42"/>
      <c r="AP5548" s="42"/>
      <c r="AY5548" s="42"/>
      <c r="AZ5548" s="42"/>
      <c r="BA5548" s="42"/>
      <c r="BB5548" s="42"/>
      <c r="BN5548" s="54" t="s">
        <v>4578</v>
      </c>
      <c r="BO5548" s="58" t="str">
        <f t="shared" si="86"/>
        <v>境内资产</v>
      </c>
      <c r="BP5548" s="58" t="str">
        <f>IF(M5548="",VLOOKUP(D5548,Sheet4!$A$1:$B$92,2,0),VLOOKUP(Q5548,Sheet4!$A$1:$B$92,2,0))</f>
        <v>保险资产管理产品</v>
      </c>
    </row>
    <row r="5549" spans="1:68" s="58" customFormat="1" ht="12.75" customHeight="1">
      <c r="A5549" s="64" t="s">
        <v>2582</v>
      </c>
      <c r="B5549" s="54" t="s">
        <v>2583</v>
      </c>
      <c r="C5549" s="252" t="s">
        <v>5552</v>
      </c>
      <c r="D5549" s="252" t="s">
        <v>672</v>
      </c>
      <c r="E5549" s="54" t="s">
        <v>2584</v>
      </c>
      <c r="F5549" s="54" t="s">
        <v>2583</v>
      </c>
      <c r="G5549" s="129">
        <v>10300</v>
      </c>
      <c r="H5549" s="323">
        <v>1568716.3</v>
      </c>
      <c r="I5549" s="323">
        <v>1489380</v>
      </c>
      <c r="J5549" s="42"/>
      <c r="K5549" s="42"/>
      <c r="L5549" s="42" t="s">
        <v>4489</v>
      </c>
      <c r="M5549" s="42" t="s">
        <v>3481</v>
      </c>
      <c r="N5549" s="42" t="s">
        <v>2431</v>
      </c>
      <c r="O5549" s="137" t="s">
        <v>3482</v>
      </c>
      <c r="P5549" s="42" t="s">
        <v>64</v>
      </c>
      <c r="Q5549" s="42" t="s">
        <v>65</v>
      </c>
      <c r="R5549" s="42">
        <v>1</v>
      </c>
      <c r="S5549" s="137" t="s">
        <v>2419</v>
      </c>
      <c r="T5549" s="62">
        <v>701662950</v>
      </c>
      <c r="U5549" s="62">
        <v>678606518.04999995</v>
      </c>
      <c r="Z5549" s="54" t="s">
        <v>280</v>
      </c>
      <c r="AA5549" s="132">
        <v>6.8348254929700796E-6</v>
      </c>
      <c r="AJ5549" s="42"/>
      <c r="AM5549" s="42"/>
      <c r="AN5549" s="42"/>
      <c r="AO5549" s="42"/>
      <c r="AP5549" s="42"/>
      <c r="AY5549" s="42"/>
      <c r="AZ5549" s="42"/>
      <c r="BA5549" s="42"/>
      <c r="BB5549" s="42"/>
      <c r="BN5549" s="54" t="s">
        <v>4578</v>
      </c>
      <c r="BO5549" s="58" t="str">
        <f t="shared" si="86"/>
        <v>境内资产</v>
      </c>
      <c r="BP5549" s="58" t="str">
        <f>IF(M5549="",VLOOKUP(D5549,Sheet4!$A$1:$B$92,2,0),VLOOKUP(Q5549,Sheet4!$A$1:$B$92,2,0))</f>
        <v>保险资产管理产品</v>
      </c>
    </row>
    <row r="5550" spans="1:68" s="58" customFormat="1" ht="12.75" customHeight="1">
      <c r="A5550" s="64" t="s">
        <v>2585</v>
      </c>
      <c r="B5550" s="54" t="s">
        <v>2586</v>
      </c>
      <c r="C5550" s="252" t="s">
        <v>5552</v>
      </c>
      <c r="D5550" s="252" t="s">
        <v>672</v>
      </c>
      <c r="E5550" s="54" t="s">
        <v>2587</v>
      </c>
      <c r="F5550" s="54" t="s">
        <v>2586</v>
      </c>
      <c r="G5550" s="129">
        <v>68300</v>
      </c>
      <c r="H5550" s="323">
        <v>322933</v>
      </c>
      <c r="I5550" s="323">
        <v>268419</v>
      </c>
      <c r="J5550" s="42"/>
      <c r="K5550" s="42"/>
      <c r="L5550" s="42" t="s">
        <v>4489</v>
      </c>
      <c r="M5550" s="42" t="s">
        <v>3481</v>
      </c>
      <c r="N5550" s="42" t="s">
        <v>2431</v>
      </c>
      <c r="O5550" s="137" t="s">
        <v>3482</v>
      </c>
      <c r="P5550" s="42" t="s">
        <v>64</v>
      </c>
      <c r="Q5550" s="42" t="s">
        <v>65</v>
      </c>
      <c r="R5550" s="42">
        <v>1</v>
      </c>
      <c r="S5550" s="137" t="s">
        <v>2419</v>
      </c>
      <c r="T5550" s="62">
        <v>701662950</v>
      </c>
      <c r="U5550" s="62">
        <v>678606518.04999995</v>
      </c>
      <c r="Z5550" s="54" t="s">
        <v>68</v>
      </c>
      <c r="AA5550" s="132">
        <v>7.6870031752961806E-5</v>
      </c>
      <c r="AJ5550" s="42"/>
      <c r="AM5550" s="42"/>
      <c r="AN5550" s="42"/>
      <c r="AO5550" s="42"/>
      <c r="AP5550" s="42"/>
      <c r="AY5550" s="42"/>
      <c r="AZ5550" s="42"/>
      <c r="BA5550" s="42"/>
      <c r="BB5550" s="42"/>
      <c r="BN5550" s="54" t="s">
        <v>4578</v>
      </c>
      <c r="BO5550" s="58" t="str">
        <f t="shared" si="86"/>
        <v>境内资产</v>
      </c>
      <c r="BP5550" s="58" t="str">
        <f>IF(M5550="",VLOOKUP(D5550,Sheet4!$A$1:$B$92,2,0),VLOOKUP(Q5550,Sheet4!$A$1:$B$92,2,0))</f>
        <v>保险资产管理产品</v>
      </c>
    </row>
    <row r="5551" spans="1:68" s="58" customFormat="1" ht="12.75" customHeight="1">
      <c r="A5551" s="64" t="s">
        <v>2588</v>
      </c>
      <c r="B5551" s="54" t="s">
        <v>2589</v>
      </c>
      <c r="C5551" s="252" t="s">
        <v>5552</v>
      </c>
      <c r="D5551" s="252" t="s">
        <v>672</v>
      </c>
      <c r="E5551" s="54" t="s">
        <v>2590</v>
      </c>
      <c r="F5551" s="54" t="s">
        <v>2589</v>
      </c>
      <c r="G5551" s="129">
        <v>17100</v>
      </c>
      <c r="H5551" s="323">
        <v>353907.12</v>
      </c>
      <c r="I5551" s="323">
        <v>286083</v>
      </c>
      <c r="J5551" s="42"/>
      <c r="K5551" s="42"/>
      <c r="L5551" s="42" t="s">
        <v>4489</v>
      </c>
      <c r="M5551" s="42" t="s">
        <v>3481</v>
      </c>
      <c r="N5551" s="42" t="s">
        <v>2431</v>
      </c>
      <c r="O5551" s="137" t="s">
        <v>3482</v>
      </c>
      <c r="P5551" s="42" t="s">
        <v>64</v>
      </c>
      <c r="Q5551" s="42" t="s">
        <v>65</v>
      </c>
      <c r="R5551" s="42">
        <v>1</v>
      </c>
      <c r="S5551" s="137" t="s">
        <v>2419</v>
      </c>
      <c r="T5551" s="62">
        <v>701662950</v>
      </c>
      <c r="U5551" s="62">
        <v>678606518.04999995</v>
      </c>
      <c r="Z5551" s="54" t="s">
        <v>68</v>
      </c>
      <c r="AA5551" s="132">
        <v>2.9500020659502801E-5</v>
      </c>
      <c r="AJ5551" s="42"/>
      <c r="AM5551" s="42"/>
      <c r="AN5551" s="42"/>
      <c r="AO5551" s="42"/>
      <c r="AP5551" s="42"/>
      <c r="AY5551" s="42"/>
      <c r="AZ5551" s="42"/>
      <c r="BA5551" s="42"/>
      <c r="BB5551" s="42"/>
      <c r="BN5551" s="54" t="s">
        <v>4578</v>
      </c>
      <c r="BO5551" s="58" t="str">
        <f t="shared" si="86"/>
        <v>境内资产</v>
      </c>
      <c r="BP5551" s="58" t="str">
        <f>IF(M5551="",VLOOKUP(D5551,Sheet4!$A$1:$B$92,2,0),VLOOKUP(Q5551,Sheet4!$A$1:$B$92,2,0))</f>
        <v>保险资产管理产品</v>
      </c>
    </row>
    <row r="5552" spans="1:68" s="58" customFormat="1" ht="12.75" customHeight="1">
      <c r="A5552" s="64" t="s">
        <v>2591</v>
      </c>
      <c r="B5552" s="54" t="s">
        <v>2592</v>
      </c>
      <c r="C5552" s="252" t="s">
        <v>5552</v>
      </c>
      <c r="D5552" s="252" t="s">
        <v>672</v>
      </c>
      <c r="E5552" s="54" t="s">
        <v>2593</v>
      </c>
      <c r="F5552" s="54" t="s">
        <v>2592</v>
      </c>
      <c r="G5552" s="129">
        <v>26800</v>
      </c>
      <c r="H5552" s="323">
        <v>550743.87</v>
      </c>
      <c r="I5552" s="323">
        <v>429872</v>
      </c>
      <c r="J5552" s="42"/>
      <c r="K5552" s="42"/>
      <c r="L5552" s="42" t="s">
        <v>4489</v>
      </c>
      <c r="M5552" s="42" t="s">
        <v>3481</v>
      </c>
      <c r="N5552" s="42" t="s">
        <v>2431</v>
      </c>
      <c r="O5552" s="137" t="s">
        <v>3482</v>
      </c>
      <c r="P5552" s="42" t="s">
        <v>64</v>
      </c>
      <c r="Q5552" s="42" t="s">
        <v>65</v>
      </c>
      <c r="R5552" s="42">
        <v>1</v>
      </c>
      <c r="S5552" s="137" t="s">
        <v>2419</v>
      </c>
      <c r="T5552" s="62">
        <v>701662950</v>
      </c>
      <c r="U5552" s="62">
        <v>678606518.04999995</v>
      </c>
      <c r="Z5552" s="54" t="s">
        <v>68</v>
      </c>
      <c r="AA5552" s="132">
        <v>1.5673730690568399E-5</v>
      </c>
      <c r="AJ5552" s="42"/>
      <c r="AM5552" s="42"/>
      <c r="AN5552" s="42"/>
      <c r="AO5552" s="42"/>
      <c r="AP5552" s="42"/>
      <c r="AY5552" s="42"/>
      <c r="AZ5552" s="42"/>
      <c r="BA5552" s="42"/>
      <c r="BB5552" s="42"/>
      <c r="BN5552" s="54" t="s">
        <v>4578</v>
      </c>
      <c r="BO5552" s="58" t="str">
        <f t="shared" si="86"/>
        <v>境内资产</v>
      </c>
      <c r="BP5552" s="58" t="str">
        <f>IF(M5552="",VLOOKUP(D5552,Sheet4!$A$1:$B$92,2,0),VLOOKUP(Q5552,Sheet4!$A$1:$B$92,2,0))</f>
        <v>保险资产管理产品</v>
      </c>
    </row>
    <row r="5553" spans="1:68" s="58" customFormat="1" ht="12.75" customHeight="1">
      <c r="A5553" s="64" t="s">
        <v>2594</v>
      </c>
      <c r="B5553" s="54" t="s">
        <v>2595</v>
      </c>
      <c r="C5553" s="252" t="s">
        <v>5552</v>
      </c>
      <c r="D5553" s="252" t="s">
        <v>672</v>
      </c>
      <c r="E5553" s="54" t="s">
        <v>2596</v>
      </c>
      <c r="F5553" s="54" t="s">
        <v>2595</v>
      </c>
      <c r="G5553" s="129">
        <v>43900</v>
      </c>
      <c r="H5553" s="323">
        <v>641207</v>
      </c>
      <c r="I5553" s="323">
        <v>506606</v>
      </c>
      <c r="J5553" s="42"/>
      <c r="K5553" s="42"/>
      <c r="L5553" s="42" t="s">
        <v>4489</v>
      </c>
      <c r="M5553" s="42" t="s">
        <v>3481</v>
      </c>
      <c r="N5553" s="42" t="s">
        <v>2431</v>
      </c>
      <c r="O5553" s="137" t="s">
        <v>3482</v>
      </c>
      <c r="P5553" s="42" t="s">
        <v>64</v>
      </c>
      <c r="Q5553" s="42" t="s">
        <v>65</v>
      </c>
      <c r="R5553" s="42">
        <v>1</v>
      </c>
      <c r="S5553" s="137" t="s">
        <v>2419</v>
      </c>
      <c r="T5553" s="62">
        <v>701662950</v>
      </c>
      <c r="U5553" s="62">
        <v>678606518.04999995</v>
      </c>
      <c r="Z5553" s="54" t="s">
        <v>68</v>
      </c>
      <c r="AA5553" s="132">
        <v>1.8487735931273699E-5</v>
      </c>
      <c r="AJ5553" s="42"/>
      <c r="AM5553" s="42"/>
      <c r="AN5553" s="42"/>
      <c r="AO5553" s="42"/>
      <c r="AP5553" s="42"/>
      <c r="AY5553" s="42"/>
      <c r="AZ5553" s="42"/>
      <c r="BA5553" s="42"/>
      <c r="BB5553" s="42"/>
      <c r="BN5553" s="54" t="s">
        <v>4578</v>
      </c>
      <c r="BO5553" s="58" t="str">
        <f t="shared" si="86"/>
        <v>境内资产</v>
      </c>
      <c r="BP5553" s="58" t="str">
        <f>IF(M5553="",VLOOKUP(D5553,Sheet4!$A$1:$B$92,2,0),VLOOKUP(Q5553,Sheet4!$A$1:$B$92,2,0))</f>
        <v>保险资产管理产品</v>
      </c>
    </row>
    <row r="5554" spans="1:68" s="58" customFormat="1" ht="12.75" customHeight="1">
      <c r="A5554" s="64" t="s">
        <v>2597</v>
      </c>
      <c r="B5554" s="54" t="s">
        <v>2598</v>
      </c>
      <c r="C5554" s="252" t="s">
        <v>5552</v>
      </c>
      <c r="D5554" s="252" t="s">
        <v>672</v>
      </c>
      <c r="E5554" s="54" t="s">
        <v>2599</v>
      </c>
      <c r="F5554" s="54" t="s">
        <v>2598</v>
      </c>
      <c r="G5554" s="129">
        <v>14000</v>
      </c>
      <c r="H5554" s="323">
        <v>680353</v>
      </c>
      <c r="I5554" s="323">
        <v>585060</v>
      </c>
      <c r="J5554" s="42"/>
      <c r="K5554" s="42"/>
      <c r="L5554" s="42" t="s">
        <v>4489</v>
      </c>
      <c r="M5554" s="42" t="s">
        <v>3481</v>
      </c>
      <c r="N5554" s="42" t="s">
        <v>2431</v>
      </c>
      <c r="O5554" s="137" t="s">
        <v>3482</v>
      </c>
      <c r="P5554" s="42" t="s">
        <v>64</v>
      </c>
      <c r="Q5554" s="42" t="s">
        <v>65</v>
      </c>
      <c r="R5554" s="42">
        <v>1</v>
      </c>
      <c r="S5554" s="137" t="s">
        <v>2419</v>
      </c>
      <c r="T5554" s="62">
        <v>701662950</v>
      </c>
      <c r="U5554" s="62">
        <v>678606518.04999995</v>
      </c>
      <c r="Z5554" s="54" t="s">
        <v>280</v>
      </c>
      <c r="AA5554" s="132">
        <v>1.17608746736556E-5</v>
      </c>
      <c r="AJ5554" s="42"/>
      <c r="AM5554" s="42"/>
      <c r="AN5554" s="42"/>
      <c r="AO5554" s="42"/>
      <c r="AP5554" s="42"/>
      <c r="AY5554" s="42"/>
      <c r="AZ5554" s="42"/>
      <c r="BA5554" s="42"/>
      <c r="BB5554" s="42"/>
      <c r="BN5554" s="54" t="s">
        <v>4578</v>
      </c>
      <c r="BO5554" s="58" t="str">
        <f t="shared" si="86"/>
        <v>境内资产</v>
      </c>
      <c r="BP5554" s="58" t="str">
        <f>IF(M5554="",VLOOKUP(D5554,Sheet4!$A$1:$B$92,2,0),VLOOKUP(Q5554,Sheet4!$A$1:$B$92,2,0))</f>
        <v>保险资产管理产品</v>
      </c>
    </row>
    <row r="5555" spans="1:68" s="58" customFormat="1" ht="12.75" customHeight="1">
      <c r="A5555" s="64" t="s">
        <v>2600</v>
      </c>
      <c r="B5555" s="54" t="s">
        <v>2601</v>
      </c>
      <c r="C5555" s="252" t="s">
        <v>5552</v>
      </c>
      <c r="D5555" s="252" t="s">
        <v>672</v>
      </c>
      <c r="E5555" s="54" t="s">
        <v>2602</v>
      </c>
      <c r="F5555" s="54" t="s">
        <v>2601</v>
      </c>
      <c r="G5555" s="129">
        <v>67200</v>
      </c>
      <c r="H5555" s="323">
        <v>543414</v>
      </c>
      <c r="I5555" s="323">
        <v>465696</v>
      </c>
      <c r="J5555" s="42"/>
      <c r="K5555" s="42"/>
      <c r="L5555" s="42" t="s">
        <v>4489</v>
      </c>
      <c r="M5555" s="42" t="s">
        <v>3481</v>
      </c>
      <c r="N5555" s="42" t="s">
        <v>2431</v>
      </c>
      <c r="O5555" s="137" t="s">
        <v>3482</v>
      </c>
      <c r="P5555" s="42" t="s">
        <v>64</v>
      </c>
      <c r="Q5555" s="42" t="s">
        <v>65</v>
      </c>
      <c r="R5555" s="42">
        <v>1</v>
      </c>
      <c r="S5555" s="137" t="s">
        <v>2419</v>
      </c>
      <c r="T5555" s="62">
        <v>701662950</v>
      </c>
      <c r="U5555" s="62">
        <v>678606518.04999995</v>
      </c>
      <c r="Z5555" s="54" t="s">
        <v>68</v>
      </c>
      <c r="AA5555" s="132">
        <v>2.9165330238828101E-5</v>
      </c>
      <c r="AJ5555" s="42"/>
      <c r="AM5555" s="42"/>
      <c r="AN5555" s="42"/>
      <c r="AO5555" s="42"/>
      <c r="AP5555" s="42"/>
      <c r="AY5555" s="42"/>
      <c r="AZ5555" s="42"/>
      <c r="BA5555" s="42"/>
      <c r="BB5555" s="42"/>
      <c r="BN5555" s="54" t="s">
        <v>4578</v>
      </c>
      <c r="BO5555" s="58" t="str">
        <f t="shared" si="86"/>
        <v>境内资产</v>
      </c>
      <c r="BP5555" s="58" t="str">
        <f>IF(M5555="",VLOOKUP(D5555,Sheet4!$A$1:$B$92,2,0),VLOOKUP(Q5555,Sheet4!$A$1:$B$92,2,0))</f>
        <v>保险资产管理产品</v>
      </c>
    </row>
    <row r="5556" spans="1:68" s="58" customFormat="1" ht="12.75" customHeight="1">
      <c r="A5556" s="64" t="s">
        <v>2603</v>
      </c>
      <c r="B5556" s="54" t="s">
        <v>2604</v>
      </c>
      <c r="C5556" s="252" t="s">
        <v>5552</v>
      </c>
      <c r="D5556" s="252" t="s">
        <v>672</v>
      </c>
      <c r="E5556" s="54" t="s">
        <v>2605</v>
      </c>
      <c r="F5556" s="54" t="s">
        <v>2604</v>
      </c>
      <c r="G5556" s="129">
        <v>36500</v>
      </c>
      <c r="H5556" s="323">
        <v>305860</v>
      </c>
      <c r="I5556" s="323">
        <v>278860</v>
      </c>
      <c r="J5556" s="42"/>
      <c r="K5556" s="42"/>
      <c r="L5556" s="42" t="s">
        <v>4489</v>
      </c>
      <c r="M5556" s="42" t="s">
        <v>3481</v>
      </c>
      <c r="N5556" s="42" t="s">
        <v>2431</v>
      </c>
      <c r="O5556" s="137" t="s">
        <v>3482</v>
      </c>
      <c r="P5556" s="42" t="s">
        <v>64</v>
      </c>
      <c r="Q5556" s="42" t="s">
        <v>65</v>
      </c>
      <c r="R5556" s="42">
        <v>1</v>
      </c>
      <c r="S5556" s="137" t="s">
        <v>2419</v>
      </c>
      <c r="T5556" s="62">
        <v>701662950</v>
      </c>
      <c r="U5556" s="62">
        <v>678606518.04999995</v>
      </c>
      <c r="Z5556" s="54" t="s">
        <v>68</v>
      </c>
      <c r="AA5556" s="132">
        <v>3.1725336810082603E-5</v>
      </c>
      <c r="AJ5556" s="42"/>
      <c r="AM5556" s="42"/>
      <c r="AN5556" s="42"/>
      <c r="AO5556" s="42"/>
      <c r="AP5556" s="42"/>
      <c r="AY5556" s="42"/>
      <c r="AZ5556" s="42"/>
      <c r="BA5556" s="42"/>
      <c r="BB5556" s="42"/>
      <c r="BN5556" s="54" t="s">
        <v>4578</v>
      </c>
      <c r="BO5556" s="58" t="str">
        <f t="shared" si="86"/>
        <v>境内资产</v>
      </c>
      <c r="BP5556" s="58" t="str">
        <f>IF(M5556="",VLOOKUP(D5556,Sheet4!$A$1:$B$92,2,0),VLOOKUP(Q5556,Sheet4!$A$1:$B$92,2,0))</f>
        <v>保险资产管理产品</v>
      </c>
    </row>
    <row r="5557" spans="1:68" s="58" customFormat="1" ht="12.75" customHeight="1">
      <c r="A5557" s="64" t="s">
        <v>2606</v>
      </c>
      <c r="B5557" s="54" t="s">
        <v>2607</v>
      </c>
      <c r="C5557" s="252" t="s">
        <v>5552</v>
      </c>
      <c r="D5557" s="252" t="s">
        <v>672</v>
      </c>
      <c r="E5557" s="54" t="s">
        <v>2608</v>
      </c>
      <c r="F5557" s="54" t="s">
        <v>2607</v>
      </c>
      <c r="G5557" s="129">
        <v>6500</v>
      </c>
      <c r="H5557" s="323">
        <v>857338</v>
      </c>
      <c r="I5557" s="323">
        <v>688025</v>
      </c>
      <c r="J5557" s="42"/>
      <c r="K5557" s="42"/>
      <c r="L5557" s="42" t="s">
        <v>4489</v>
      </c>
      <c r="M5557" s="42" t="s">
        <v>3481</v>
      </c>
      <c r="N5557" s="42" t="s">
        <v>2431</v>
      </c>
      <c r="O5557" s="137" t="s">
        <v>3482</v>
      </c>
      <c r="P5557" s="42" t="s">
        <v>64</v>
      </c>
      <c r="Q5557" s="42" t="s">
        <v>65</v>
      </c>
      <c r="R5557" s="42">
        <v>1</v>
      </c>
      <c r="S5557" s="137" t="s">
        <v>2419</v>
      </c>
      <c r="T5557" s="62">
        <v>701662950</v>
      </c>
      <c r="U5557" s="62">
        <v>678606518.04999995</v>
      </c>
      <c r="Z5557" s="54" t="s">
        <v>280</v>
      </c>
      <c r="AA5557" s="132">
        <v>4.5218055655885501E-6</v>
      </c>
      <c r="AJ5557" s="42"/>
      <c r="AM5557" s="42"/>
      <c r="AN5557" s="42"/>
      <c r="AO5557" s="42"/>
      <c r="AP5557" s="42"/>
      <c r="AY5557" s="42"/>
      <c r="AZ5557" s="42"/>
      <c r="BA5557" s="42"/>
      <c r="BB5557" s="42"/>
      <c r="BN5557" s="54" t="s">
        <v>4578</v>
      </c>
      <c r="BO5557" s="58" t="str">
        <f t="shared" si="86"/>
        <v>境内资产</v>
      </c>
      <c r="BP5557" s="58" t="str">
        <f>IF(M5557="",VLOOKUP(D5557,Sheet4!$A$1:$B$92,2,0),VLOOKUP(Q5557,Sheet4!$A$1:$B$92,2,0))</f>
        <v>保险资产管理产品</v>
      </c>
    </row>
    <row r="5558" spans="1:68" s="58" customFormat="1" ht="12.75" customHeight="1">
      <c r="A5558" s="64" t="s">
        <v>2609</v>
      </c>
      <c r="B5558" s="54" t="s">
        <v>2610</v>
      </c>
      <c r="C5558" s="252" t="s">
        <v>5552</v>
      </c>
      <c r="D5558" s="252" t="s">
        <v>672</v>
      </c>
      <c r="E5558" s="54" t="s">
        <v>2611</v>
      </c>
      <c r="F5558" s="54" t="s">
        <v>2610</v>
      </c>
      <c r="G5558" s="129">
        <v>34200</v>
      </c>
      <c r="H5558" s="323">
        <v>345339.07</v>
      </c>
      <c r="I5558" s="323">
        <v>301986</v>
      </c>
      <c r="J5558" s="42"/>
      <c r="K5558" s="42"/>
      <c r="L5558" s="42" t="s">
        <v>4489</v>
      </c>
      <c r="M5558" s="42" t="s">
        <v>3481</v>
      </c>
      <c r="N5558" s="42" t="s">
        <v>2431</v>
      </c>
      <c r="O5558" s="137" t="s">
        <v>3482</v>
      </c>
      <c r="P5558" s="42" t="s">
        <v>64</v>
      </c>
      <c r="Q5558" s="42" t="s">
        <v>65</v>
      </c>
      <c r="R5558" s="42">
        <v>1</v>
      </c>
      <c r="S5558" s="137" t="s">
        <v>2419</v>
      </c>
      <c r="T5558" s="62">
        <v>701662950</v>
      </c>
      <c r="U5558" s="62">
        <v>678606518.04999995</v>
      </c>
      <c r="Z5558" s="54" t="s">
        <v>68</v>
      </c>
      <c r="AA5558" s="132">
        <v>1.48408599550881E-5</v>
      </c>
      <c r="AJ5558" s="42"/>
      <c r="AM5558" s="42"/>
      <c r="AN5558" s="42"/>
      <c r="AO5558" s="42"/>
      <c r="AP5558" s="42"/>
      <c r="AY5558" s="42"/>
      <c r="AZ5558" s="42"/>
      <c r="BA5558" s="42"/>
      <c r="BB5558" s="42"/>
      <c r="BN5558" s="54" t="s">
        <v>4578</v>
      </c>
      <c r="BO5558" s="58" t="str">
        <f t="shared" si="86"/>
        <v>境内资产</v>
      </c>
      <c r="BP5558" s="58" t="str">
        <f>IF(M5558="",VLOOKUP(D5558,Sheet4!$A$1:$B$92,2,0),VLOOKUP(Q5558,Sheet4!$A$1:$B$92,2,0))</f>
        <v>保险资产管理产品</v>
      </c>
    </row>
    <row r="5559" spans="1:68" s="58" customFormat="1" ht="12.75" customHeight="1">
      <c r="A5559" s="64" t="s">
        <v>2612</v>
      </c>
      <c r="B5559" s="54" t="s">
        <v>2613</v>
      </c>
      <c r="C5559" s="252" t="s">
        <v>5552</v>
      </c>
      <c r="D5559" s="252" t="s">
        <v>672</v>
      </c>
      <c r="E5559" s="54" t="s">
        <v>2614</v>
      </c>
      <c r="F5559" s="54" t="s">
        <v>2613</v>
      </c>
      <c r="G5559" s="129">
        <v>32400</v>
      </c>
      <c r="H5559" s="323">
        <v>1093038</v>
      </c>
      <c r="I5559" s="323">
        <v>1112292</v>
      </c>
      <c r="J5559" s="42"/>
      <c r="K5559" s="42"/>
      <c r="L5559" s="42" t="s">
        <v>4489</v>
      </c>
      <c r="M5559" s="42" t="s">
        <v>3481</v>
      </c>
      <c r="N5559" s="42" t="s">
        <v>2431</v>
      </c>
      <c r="O5559" s="137" t="s">
        <v>3482</v>
      </c>
      <c r="P5559" s="42" t="s">
        <v>64</v>
      </c>
      <c r="Q5559" s="42" t="s">
        <v>65</v>
      </c>
      <c r="R5559" s="42">
        <v>1</v>
      </c>
      <c r="S5559" s="137" t="s">
        <v>2419</v>
      </c>
      <c r="T5559" s="62">
        <v>701662950</v>
      </c>
      <c r="U5559" s="62">
        <v>678606518.04999995</v>
      </c>
      <c r="Z5559" s="54" t="s">
        <v>68</v>
      </c>
      <c r="AA5559" s="132">
        <v>3.65016946215909E-5</v>
      </c>
      <c r="AJ5559" s="42"/>
      <c r="AM5559" s="42"/>
      <c r="AN5559" s="42"/>
      <c r="AO5559" s="42"/>
      <c r="AP5559" s="42"/>
      <c r="AY5559" s="42"/>
      <c r="AZ5559" s="42"/>
      <c r="BA5559" s="42"/>
      <c r="BB5559" s="42"/>
      <c r="BN5559" s="54" t="s">
        <v>4578</v>
      </c>
      <c r="BO5559" s="58" t="str">
        <f t="shared" si="86"/>
        <v>境内资产</v>
      </c>
      <c r="BP5559" s="58" t="str">
        <f>IF(M5559="",VLOOKUP(D5559,Sheet4!$A$1:$B$92,2,0),VLOOKUP(Q5559,Sheet4!$A$1:$B$92,2,0))</f>
        <v>保险资产管理产品</v>
      </c>
    </row>
    <row r="5560" spans="1:68" s="58" customFormat="1" ht="12.75" customHeight="1">
      <c r="A5560" s="64" t="s">
        <v>2615</v>
      </c>
      <c r="B5560" s="54" t="s">
        <v>2616</v>
      </c>
      <c r="C5560" s="252" t="s">
        <v>5552</v>
      </c>
      <c r="D5560" s="252" t="s">
        <v>672</v>
      </c>
      <c r="E5560" s="54" t="s">
        <v>2617</v>
      </c>
      <c r="F5560" s="54" t="s">
        <v>2616</v>
      </c>
      <c r="G5560" s="129">
        <v>31400</v>
      </c>
      <c r="H5560" s="323">
        <v>841246.5</v>
      </c>
      <c r="I5560" s="323">
        <v>689230</v>
      </c>
      <c r="J5560" s="42"/>
      <c r="K5560" s="42"/>
      <c r="L5560" s="42" t="s">
        <v>4489</v>
      </c>
      <c r="M5560" s="42" t="s">
        <v>3481</v>
      </c>
      <c r="N5560" s="42" t="s">
        <v>2431</v>
      </c>
      <c r="O5560" s="137" t="s">
        <v>3482</v>
      </c>
      <c r="P5560" s="42" t="s">
        <v>64</v>
      </c>
      <c r="Q5560" s="42" t="s">
        <v>65</v>
      </c>
      <c r="R5560" s="42">
        <v>1</v>
      </c>
      <c r="S5560" s="137" t="s">
        <v>2419</v>
      </c>
      <c r="T5560" s="62">
        <v>701662950</v>
      </c>
      <c r="U5560" s="62">
        <v>678606518.04999995</v>
      </c>
      <c r="Z5560" s="54" t="s">
        <v>280</v>
      </c>
      <c r="AA5560" s="132">
        <v>1.41577644173259E-5</v>
      </c>
      <c r="AJ5560" s="42"/>
      <c r="AM5560" s="42"/>
      <c r="AN5560" s="42"/>
      <c r="AO5560" s="42"/>
      <c r="AP5560" s="42"/>
      <c r="AY5560" s="42"/>
      <c r="AZ5560" s="42"/>
      <c r="BA5560" s="42"/>
      <c r="BB5560" s="42"/>
      <c r="BN5560" s="54" t="s">
        <v>4578</v>
      </c>
      <c r="BO5560" s="58" t="str">
        <f t="shared" si="86"/>
        <v>境内资产</v>
      </c>
      <c r="BP5560" s="58" t="str">
        <f>IF(M5560="",VLOOKUP(D5560,Sheet4!$A$1:$B$92,2,0),VLOOKUP(Q5560,Sheet4!$A$1:$B$92,2,0))</f>
        <v>保险资产管理产品</v>
      </c>
    </row>
    <row r="5561" spans="1:68" s="58" customFormat="1" ht="12.75" customHeight="1">
      <c r="A5561" s="64" t="s">
        <v>2618</v>
      </c>
      <c r="B5561" s="54" t="s">
        <v>2619</v>
      </c>
      <c r="C5561" s="252" t="s">
        <v>5552</v>
      </c>
      <c r="D5561" s="252" t="s">
        <v>672</v>
      </c>
      <c r="E5561" s="54" t="s">
        <v>2620</v>
      </c>
      <c r="F5561" s="54" t="s">
        <v>2619</v>
      </c>
      <c r="G5561" s="129">
        <v>22200</v>
      </c>
      <c r="H5561" s="323">
        <v>218416</v>
      </c>
      <c r="I5561" s="323">
        <v>155844</v>
      </c>
      <c r="J5561" s="42"/>
      <c r="K5561" s="42"/>
      <c r="L5561" s="42" t="s">
        <v>4489</v>
      </c>
      <c r="M5561" s="42" t="s">
        <v>3481</v>
      </c>
      <c r="N5561" s="42" t="s">
        <v>2431</v>
      </c>
      <c r="O5561" s="137" t="s">
        <v>3482</v>
      </c>
      <c r="P5561" s="42" t="s">
        <v>64</v>
      </c>
      <c r="Q5561" s="42" t="s">
        <v>65</v>
      </c>
      <c r="R5561" s="42">
        <v>1</v>
      </c>
      <c r="S5561" s="137" t="s">
        <v>2419</v>
      </c>
      <c r="T5561" s="62">
        <v>701662950</v>
      </c>
      <c r="U5561" s="62">
        <v>678606518.04999995</v>
      </c>
      <c r="Z5561" s="54" t="s">
        <v>68</v>
      </c>
      <c r="AA5561" s="132">
        <v>6.7079294978480199E-5</v>
      </c>
      <c r="AJ5561" s="42"/>
      <c r="AM5561" s="42"/>
      <c r="AN5561" s="42"/>
      <c r="AO5561" s="42"/>
      <c r="AP5561" s="42"/>
      <c r="AY5561" s="42"/>
      <c r="AZ5561" s="42"/>
      <c r="BA5561" s="42"/>
      <c r="BB5561" s="42"/>
      <c r="BN5561" s="54" t="s">
        <v>4578</v>
      </c>
      <c r="BO5561" s="58" t="str">
        <f t="shared" si="86"/>
        <v>境内资产</v>
      </c>
      <c r="BP5561" s="58" t="str">
        <f>IF(M5561="",VLOOKUP(D5561,Sheet4!$A$1:$B$92,2,0),VLOOKUP(Q5561,Sheet4!$A$1:$B$92,2,0))</f>
        <v>保险资产管理产品</v>
      </c>
    </row>
    <row r="5562" spans="1:68" s="58" customFormat="1" ht="12.75" customHeight="1">
      <c r="A5562" s="64" t="s">
        <v>2621</v>
      </c>
      <c r="B5562" s="54" t="s">
        <v>2622</v>
      </c>
      <c r="C5562" s="252" t="s">
        <v>5552</v>
      </c>
      <c r="D5562" s="252" t="s">
        <v>672</v>
      </c>
      <c r="E5562" s="54" t="s">
        <v>2623</v>
      </c>
      <c r="F5562" s="54" t="s">
        <v>2622</v>
      </c>
      <c r="G5562" s="129">
        <v>5800</v>
      </c>
      <c r="H5562" s="323">
        <v>1361008.9</v>
      </c>
      <c r="I5562" s="323">
        <v>1345484</v>
      </c>
      <c r="J5562" s="42"/>
      <c r="K5562" s="42"/>
      <c r="L5562" s="42" t="s">
        <v>4489</v>
      </c>
      <c r="M5562" s="42" t="s">
        <v>3481</v>
      </c>
      <c r="N5562" s="42" t="s">
        <v>2431</v>
      </c>
      <c r="O5562" s="137" t="s">
        <v>3482</v>
      </c>
      <c r="P5562" s="42" t="s">
        <v>64</v>
      </c>
      <c r="Q5562" s="42" t="s">
        <v>65</v>
      </c>
      <c r="R5562" s="42">
        <v>1</v>
      </c>
      <c r="S5562" s="137" t="s">
        <v>2419</v>
      </c>
      <c r="T5562" s="62">
        <v>701662950</v>
      </c>
      <c r="U5562" s="62">
        <v>678606518.04999995</v>
      </c>
      <c r="Z5562" s="54" t="s">
        <v>280</v>
      </c>
      <c r="AA5562" s="132">
        <v>1.9923446869116299E-6</v>
      </c>
      <c r="AJ5562" s="42"/>
      <c r="AM5562" s="42"/>
      <c r="AN5562" s="42"/>
      <c r="AO5562" s="42"/>
      <c r="AP5562" s="42"/>
      <c r="AY5562" s="42"/>
      <c r="AZ5562" s="42"/>
      <c r="BA5562" s="42"/>
      <c r="BB5562" s="42"/>
      <c r="BN5562" s="54" t="s">
        <v>4578</v>
      </c>
      <c r="BO5562" s="58" t="str">
        <f t="shared" si="86"/>
        <v>境内资产</v>
      </c>
      <c r="BP5562" s="58" t="str">
        <f>IF(M5562="",VLOOKUP(D5562,Sheet4!$A$1:$B$92,2,0),VLOOKUP(Q5562,Sheet4!$A$1:$B$92,2,0))</f>
        <v>保险资产管理产品</v>
      </c>
    </row>
    <row r="5563" spans="1:68" s="58" customFormat="1" ht="12.75" customHeight="1">
      <c r="A5563" s="64" t="s">
        <v>2624</v>
      </c>
      <c r="B5563" s="54" t="s">
        <v>2625</v>
      </c>
      <c r="C5563" s="252" t="s">
        <v>5552</v>
      </c>
      <c r="D5563" s="252" t="s">
        <v>672</v>
      </c>
      <c r="E5563" s="54" t="s">
        <v>2626</v>
      </c>
      <c r="F5563" s="54" t="s">
        <v>2625</v>
      </c>
      <c r="G5563" s="129">
        <v>26800</v>
      </c>
      <c r="H5563" s="323">
        <v>644567.09</v>
      </c>
      <c r="I5563" s="323">
        <v>472752</v>
      </c>
      <c r="J5563" s="42"/>
      <c r="K5563" s="42"/>
      <c r="L5563" s="42" t="s">
        <v>4489</v>
      </c>
      <c r="M5563" s="42" t="s">
        <v>3481</v>
      </c>
      <c r="N5563" s="42" t="s">
        <v>2431</v>
      </c>
      <c r="O5563" s="137" t="s">
        <v>3482</v>
      </c>
      <c r="P5563" s="42" t="s">
        <v>64</v>
      </c>
      <c r="Q5563" s="42" t="s">
        <v>65</v>
      </c>
      <c r="R5563" s="42">
        <v>1</v>
      </c>
      <c r="S5563" s="137" t="s">
        <v>2419</v>
      </c>
      <c r="T5563" s="62">
        <v>701662950</v>
      </c>
      <c r="U5563" s="62">
        <v>678606518.04999995</v>
      </c>
      <c r="Z5563" s="54" t="s">
        <v>280</v>
      </c>
      <c r="AA5563" s="132">
        <v>1.12547810225793E-5</v>
      </c>
      <c r="AJ5563" s="42"/>
      <c r="AM5563" s="42"/>
      <c r="AN5563" s="42"/>
      <c r="AO5563" s="42"/>
      <c r="AP5563" s="42"/>
      <c r="AY5563" s="42"/>
      <c r="AZ5563" s="42"/>
      <c r="BA5563" s="42"/>
      <c r="BB5563" s="42"/>
      <c r="BN5563" s="54" t="s">
        <v>4578</v>
      </c>
      <c r="BO5563" s="58" t="str">
        <f t="shared" si="86"/>
        <v>境内资产</v>
      </c>
      <c r="BP5563" s="58" t="str">
        <f>IF(M5563="",VLOOKUP(D5563,Sheet4!$A$1:$B$92,2,0),VLOOKUP(Q5563,Sheet4!$A$1:$B$92,2,0))</f>
        <v>保险资产管理产品</v>
      </c>
    </row>
    <row r="5564" spans="1:68" s="58" customFormat="1" ht="12.75" customHeight="1">
      <c r="A5564" s="64" t="s">
        <v>2232</v>
      </c>
      <c r="B5564" s="54" t="s">
        <v>2233</v>
      </c>
      <c r="C5564" s="252" t="s">
        <v>5552</v>
      </c>
      <c r="D5564" s="252" t="s">
        <v>672</v>
      </c>
      <c r="E5564" s="54" t="s">
        <v>2627</v>
      </c>
      <c r="F5564" s="54" t="s">
        <v>2233</v>
      </c>
      <c r="G5564" s="129">
        <v>18500</v>
      </c>
      <c r="H5564" s="323">
        <v>750303.84</v>
      </c>
      <c r="I5564" s="323">
        <v>635660</v>
      </c>
      <c r="J5564" s="42"/>
      <c r="K5564" s="42"/>
      <c r="L5564" s="42" t="s">
        <v>4489</v>
      </c>
      <c r="M5564" s="42" t="s">
        <v>3481</v>
      </c>
      <c r="N5564" s="42" t="s">
        <v>2431</v>
      </c>
      <c r="O5564" s="137" t="s">
        <v>3482</v>
      </c>
      <c r="P5564" s="42" t="s">
        <v>64</v>
      </c>
      <c r="Q5564" s="42" t="s">
        <v>65</v>
      </c>
      <c r="R5564" s="42">
        <v>1</v>
      </c>
      <c r="S5564" s="137" t="s">
        <v>2419</v>
      </c>
      <c r="T5564" s="62">
        <v>701662950</v>
      </c>
      <c r="U5564" s="62">
        <v>678606518.04999995</v>
      </c>
      <c r="Z5564" s="54" t="s">
        <v>68</v>
      </c>
      <c r="AA5564" s="132">
        <v>1.0755366674056499E-5</v>
      </c>
      <c r="AJ5564" s="42"/>
      <c r="AM5564" s="42"/>
      <c r="AN5564" s="42"/>
      <c r="AO5564" s="42"/>
      <c r="AP5564" s="42"/>
      <c r="AY5564" s="42"/>
      <c r="AZ5564" s="42"/>
      <c r="BA5564" s="42"/>
      <c r="BB5564" s="42"/>
      <c r="BN5564" s="54" t="s">
        <v>4578</v>
      </c>
      <c r="BO5564" s="58" t="str">
        <f t="shared" si="86"/>
        <v>境内资产</v>
      </c>
      <c r="BP5564" s="58" t="str">
        <f>IF(M5564="",VLOOKUP(D5564,Sheet4!$A$1:$B$92,2,0),VLOOKUP(Q5564,Sheet4!$A$1:$B$92,2,0))</f>
        <v>保险资产管理产品</v>
      </c>
    </row>
    <row r="5565" spans="1:68" s="58" customFormat="1" ht="12.75" customHeight="1">
      <c r="A5565" s="64" t="s">
        <v>2628</v>
      </c>
      <c r="B5565" s="54" t="s">
        <v>2629</v>
      </c>
      <c r="C5565" s="252" t="s">
        <v>5552</v>
      </c>
      <c r="D5565" s="252" t="s">
        <v>672</v>
      </c>
      <c r="E5565" s="54" t="s">
        <v>2630</v>
      </c>
      <c r="F5565" s="54" t="s">
        <v>2629</v>
      </c>
      <c r="G5565" s="129">
        <v>15500</v>
      </c>
      <c r="H5565" s="323">
        <v>419776</v>
      </c>
      <c r="I5565" s="323">
        <v>335265</v>
      </c>
      <c r="J5565" s="42"/>
      <c r="K5565" s="42"/>
      <c r="L5565" s="42" t="s">
        <v>4489</v>
      </c>
      <c r="M5565" s="42" t="s">
        <v>3481</v>
      </c>
      <c r="N5565" s="42" t="s">
        <v>2431</v>
      </c>
      <c r="O5565" s="137" t="s">
        <v>3482</v>
      </c>
      <c r="P5565" s="42" t="s">
        <v>64</v>
      </c>
      <c r="Q5565" s="42" t="s">
        <v>65</v>
      </c>
      <c r="R5565" s="42">
        <v>1</v>
      </c>
      <c r="S5565" s="137" t="s">
        <v>2419</v>
      </c>
      <c r="T5565" s="62">
        <v>701662950</v>
      </c>
      <c r="U5565" s="62">
        <v>678606518.04999995</v>
      </c>
      <c r="Z5565" s="54" t="s">
        <v>68</v>
      </c>
      <c r="AA5565" s="132">
        <v>2.28523238601851E-5</v>
      </c>
      <c r="AJ5565" s="42"/>
      <c r="AM5565" s="42"/>
      <c r="AN5565" s="42"/>
      <c r="AO5565" s="42"/>
      <c r="AP5565" s="42"/>
      <c r="AY5565" s="42"/>
      <c r="AZ5565" s="42"/>
      <c r="BA5565" s="42"/>
      <c r="BB5565" s="42"/>
      <c r="BN5565" s="54" t="s">
        <v>4578</v>
      </c>
      <c r="BO5565" s="58" t="str">
        <f t="shared" si="86"/>
        <v>境内资产</v>
      </c>
      <c r="BP5565" s="58" t="str">
        <f>IF(M5565="",VLOOKUP(D5565,Sheet4!$A$1:$B$92,2,0),VLOOKUP(Q5565,Sheet4!$A$1:$B$92,2,0))</f>
        <v>保险资产管理产品</v>
      </c>
    </row>
    <row r="5566" spans="1:68" s="58" customFormat="1" ht="12.75" customHeight="1">
      <c r="A5566" s="64" t="s">
        <v>2631</v>
      </c>
      <c r="B5566" s="54" t="s">
        <v>2632</v>
      </c>
      <c r="C5566" s="252" t="s">
        <v>5552</v>
      </c>
      <c r="D5566" s="252" t="s">
        <v>672</v>
      </c>
      <c r="E5566" s="54" t="s">
        <v>2633</v>
      </c>
      <c r="F5566" s="54" t="s">
        <v>2632</v>
      </c>
      <c r="G5566" s="129">
        <v>6800</v>
      </c>
      <c r="H5566" s="323">
        <v>622498</v>
      </c>
      <c r="I5566" s="323">
        <v>487424</v>
      </c>
      <c r="J5566" s="42"/>
      <c r="K5566" s="42"/>
      <c r="L5566" s="42" t="s">
        <v>4489</v>
      </c>
      <c r="M5566" s="42" t="s">
        <v>3481</v>
      </c>
      <c r="N5566" s="42" t="s">
        <v>2431</v>
      </c>
      <c r="O5566" s="137" t="s">
        <v>3482</v>
      </c>
      <c r="P5566" s="42" t="s">
        <v>64</v>
      </c>
      <c r="Q5566" s="42" t="s">
        <v>65</v>
      </c>
      <c r="R5566" s="42">
        <v>1</v>
      </c>
      <c r="S5566" s="137" t="s">
        <v>2419</v>
      </c>
      <c r="T5566" s="62">
        <v>701662950</v>
      </c>
      <c r="U5566" s="62">
        <v>678606518.04999995</v>
      </c>
      <c r="Z5566" s="54" t="s">
        <v>280</v>
      </c>
      <c r="AA5566" s="132">
        <v>7.0645736450172897E-6</v>
      </c>
      <c r="AJ5566" s="42"/>
      <c r="AM5566" s="42"/>
      <c r="AN5566" s="42"/>
      <c r="AO5566" s="42"/>
      <c r="AP5566" s="42"/>
      <c r="AY5566" s="42"/>
      <c r="AZ5566" s="42"/>
      <c r="BA5566" s="42"/>
      <c r="BB5566" s="42"/>
      <c r="BN5566" s="54" t="s">
        <v>4578</v>
      </c>
      <c r="BO5566" s="58" t="str">
        <f t="shared" si="86"/>
        <v>境内资产</v>
      </c>
      <c r="BP5566" s="58" t="str">
        <f>IF(M5566="",VLOOKUP(D5566,Sheet4!$A$1:$B$92,2,0),VLOOKUP(Q5566,Sheet4!$A$1:$B$92,2,0))</f>
        <v>保险资产管理产品</v>
      </c>
    </row>
    <row r="5567" spans="1:68" s="58" customFormat="1" ht="12.75" customHeight="1">
      <c r="A5567" s="64" t="s">
        <v>2634</v>
      </c>
      <c r="B5567" s="54" t="s">
        <v>2635</v>
      </c>
      <c r="C5567" s="252" t="s">
        <v>5552</v>
      </c>
      <c r="D5567" s="252" t="s">
        <v>672</v>
      </c>
      <c r="E5567" s="54" t="s">
        <v>2636</v>
      </c>
      <c r="F5567" s="54" t="s">
        <v>2635</v>
      </c>
      <c r="G5567" s="129">
        <v>51400</v>
      </c>
      <c r="H5567" s="323">
        <v>645704</v>
      </c>
      <c r="I5567" s="323">
        <v>534046</v>
      </c>
      <c r="J5567" s="42"/>
      <c r="K5567" s="42"/>
      <c r="L5567" s="42" t="s">
        <v>4489</v>
      </c>
      <c r="M5567" s="42" t="s">
        <v>3481</v>
      </c>
      <c r="N5567" s="42" t="s">
        <v>2431</v>
      </c>
      <c r="O5567" s="137" t="s">
        <v>3482</v>
      </c>
      <c r="P5567" s="42" t="s">
        <v>64</v>
      </c>
      <c r="Q5567" s="42" t="s">
        <v>65</v>
      </c>
      <c r="R5567" s="42">
        <v>1</v>
      </c>
      <c r="S5567" s="137" t="s">
        <v>2419</v>
      </c>
      <c r="T5567" s="62">
        <v>701662950</v>
      </c>
      <c r="U5567" s="62">
        <v>678606518.04999995</v>
      </c>
      <c r="Z5567" s="54" t="s">
        <v>68</v>
      </c>
      <c r="AA5567" s="132">
        <v>2.30418349348216E-5</v>
      </c>
      <c r="AJ5567" s="42"/>
      <c r="AM5567" s="42"/>
      <c r="AN5567" s="42"/>
      <c r="AO5567" s="42"/>
      <c r="AP5567" s="42"/>
      <c r="AY5567" s="42"/>
      <c r="AZ5567" s="42"/>
      <c r="BA5567" s="42"/>
      <c r="BB5567" s="42"/>
      <c r="BN5567" s="54" t="s">
        <v>4578</v>
      </c>
      <c r="BO5567" s="58" t="str">
        <f t="shared" si="86"/>
        <v>境内资产</v>
      </c>
      <c r="BP5567" s="58" t="str">
        <f>IF(M5567="",VLOOKUP(D5567,Sheet4!$A$1:$B$92,2,0),VLOOKUP(Q5567,Sheet4!$A$1:$B$92,2,0))</f>
        <v>保险资产管理产品</v>
      </c>
    </row>
    <row r="5568" spans="1:68" s="58" customFormat="1" ht="12.75" customHeight="1">
      <c r="A5568" s="64" t="s">
        <v>2637</v>
      </c>
      <c r="B5568" s="54" t="s">
        <v>2638</v>
      </c>
      <c r="C5568" s="252" t="s">
        <v>5552</v>
      </c>
      <c r="D5568" s="252" t="s">
        <v>672</v>
      </c>
      <c r="E5568" s="54" t="s">
        <v>2639</v>
      </c>
      <c r="F5568" s="54" t="s">
        <v>2638</v>
      </c>
      <c r="G5568" s="129">
        <v>21400</v>
      </c>
      <c r="H5568" s="323">
        <v>317792</v>
      </c>
      <c r="I5568" s="323">
        <v>231762</v>
      </c>
      <c r="J5568" s="42"/>
      <c r="K5568" s="42"/>
      <c r="L5568" s="42" t="s">
        <v>4489</v>
      </c>
      <c r="M5568" s="42" t="s">
        <v>3481</v>
      </c>
      <c r="N5568" s="42" t="s">
        <v>2431</v>
      </c>
      <c r="O5568" s="137" t="s">
        <v>3482</v>
      </c>
      <c r="P5568" s="42" t="s">
        <v>64</v>
      </c>
      <c r="Q5568" s="42" t="s">
        <v>65</v>
      </c>
      <c r="R5568" s="42">
        <v>1</v>
      </c>
      <c r="S5568" s="137" t="s">
        <v>2419</v>
      </c>
      <c r="T5568" s="62">
        <v>701662950</v>
      </c>
      <c r="U5568" s="62">
        <v>678606518.04999995</v>
      </c>
      <c r="Z5568" s="54" t="s">
        <v>68</v>
      </c>
      <c r="AA5568" s="132">
        <v>7.24304339781482E-5</v>
      </c>
      <c r="AJ5568" s="42"/>
      <c r="AM5568" s="42"/>
      <c r="AN5568" s="42"/>
      <c r="AO5568" s="42"/>
      <c r="AP5568" s="42"/>
      <c r="AY5568" s="42"/>
      <c r="AZ5568" s="42"/>
      <c r="BA5568" s="42"/>
      <c r="BB5568" s="42"/>
      <c r="BN5568" s="54" t="s">
        <v>4578</v>
      </c>
      <c r="BO5568" s="58" t="str">
        <f t="shared" si="86"/>
        <v>境内资产</v>
      </c>
      <c r="BP5568" s="58" t="str">
        <f>IF(M5568="",VLOOKUP(D5568,Sheet4!$A$1:$B$92,2,0),VLOOKUP(Q5568,Sheet4!$A$1:$B$92,2,0))</f>
        <v>保险资产管理产品</v>
      </c>
    </row>
    <row r="5569" spans="1:68" s="58" customFormat="1" ht="12.75" customHeight="1">
      <c r="A5569" s="64" t="s">
        <v>2640</v>
      </c>
      <c r="B5569" s="54" t="s">
        <v>2641</v>
      </c>
      <c r="C5569" s="252" t="s">
        <v>5552</v>
      </c>
      <c r="D5569" s="252" t="s">
        <v>672</v>
      </c>
      <c r="E5569" s="54" t="s">
        <v>2642</v>
      </c>
      <c r="F5569" s="54" t="s">
        <v>2641</v>
      </c>
      <c r="G5569" s="129">
        <v>23800</v>
      </c>
      <c r="H5569" s="323">
        <v>342268</v>
      </c>
      <c r="I5569" s="323">
        <v>284648</v>
      </c>
      <c r="J5569" s="42"/>
      <c r="K5569" s="42"/>
      <c r="L5569" s="42" t="s">
        <v>4489</v>
      </c>
      <c r="M5569" s="42" t="s">
        <v>3481</v>
      </c>
      <c r="N5569" s="42" t="s">
        <v>2431</v>
      </c>
      <c r="O5569" s="137" t="s">
        <v>3482</v>
      </c>
      <c r="P5569" s="42" t="s">
        <v>64</v>
      </c>
      <c r="Q5569" s="42" t="s">
        <v>65</v>
      </c>
      <c r="R5569" s="42">
        <v>1</v>
      </c>
      <c r="S5569" s="137" t="s">
        <v>2419</v>
      </c>
      <c r="T5569" s="62">
        <v>701662950</v>
      </c>
      <c r="U5569" s="62">
        <v>678606518.04999995</v>
      </c>
      <c r="Z5569" s="54" t="s">
        <v>68</v>
      </c>
      <c r="AA5569" s="132">
        <v>4.7348744549928202E-5</v>
      </c>
      <c r="AJ5569" s="42"/>
      <c r="AM5569" s="42"/>
      <c r="AN5569" s="42"/>
      <c r="AO5569" s="42"/>
      <c r="AP5569" s="42"/>
      <c r="AY5569" s="42"/>
      <c r="AZ5569" s="42"/>
      <c r="BA5569" s="42"/>
      <c r="BB5569" s="42"/>
      <c r="BN5569" s="54" t="s">
        <v>4578</v>
      </c>
      <c r="BO5569" s="58" t="str">
        <f t="shared" si="86"/>
        <v>境内资产</v>
      </c>
      <c r="BP5569" s="58" t="str">
        <f>IF(M5569="",VLOOKUP(D5569,Sheet4!$A$1:$B$92,2,0),VLOOKUP(Q5569,Sheet4!$A$1:$B$92,2,0))</f>
        <v>保险资产管理产品</v>
      </c>
    </row>
    <row r="5570" spans="1:68" s="58" customFormat="1" ht="12.75" customHeight="1">
      <c r="A5570" s="64" t="s">
        <v>2112</v>
      </c>
      <c r="B5570" s="54" t="s">
        <v>2643</v>
      </c>
      <c r="C5570" s="252" t="s">
        <v>5552</v>
      </c>
      <c r="D5570" s="252" t="s">
        <v>672</v>
      </c>
      <c r="E5570" s="54" t="s">
        <v>2644</v>
      </c>
      <c r="F5570" s="54" t="s">
        <v>2643</v>
      </c>
      <c r="G5570" s="129">
        <v>2700</v>
      </c>
      <c r="H5570" s="323">
        <v>614550.54</v>
      </c>
      <c r="I5570" s="323">
        <v>512676</v>
      </c>
      <c r="J5570" s="42"/>
      <c r="K5570" s="42"/>
      <c r="L5570" s="42" t="s">
        <v>4489</v>
      </c>
      <c r="M5570" s="42" t="s">
        <v>3481</v>
      </c>
      <c r="N5570" s="42" t="s">
        <v>2431</v>
      </c>
      <c r="O5570" s="137" t="s">
        <v>3482</v>
      </c>
      <c r="P5570" s="42" t="s">
        <v>64</v>
      </c>
      <c r="Q5570" s="42" t="s">
        <v>65</v>
      </c>
      <c r="R5570" s="42">
        <v>1</v>
      </c>
      <c r="S5570" s="137" t="s">
        <v>2419</v>
      </c>
      <c r="T5570" s="62">
        <v>701662950</v>
      </c>
      <c r="U5570" s="62">
        <v>678606518.04999995</v>
      </c>
      <c r="Z5570" s="54" t="s">
        <v>280</v>
      </c>
      <c r="AA5570" s="132">
        <v>3.0255250233913401E-6</v>
      </c>
      <c r="AJ5570" s="42"/>
      <c r="AM5570" s="42"/>
      <c r="AN5570" s="42"/>
      <c r="AO5570" s="42"/>
      <c r="AP5570" s="42"/>
      <c r="AY5570" s="42"/>
      <c r="AZ5570" s="42"/>
      <c r="BA5570" s="42"/>
      <c r="BB5570" s="42"/>
      <c r="BN5570" s="54" t="s">
        <v>4578</v>
      </c>
      <c r="BO5570" s="58" t="str">
        <f t="shared" si="86"/>
        <v>境内资产</v>
      </c>
      <c r="BP5570" s="58" t="str">
        <f>IF(M5570="",VLOOKUP(D5570,Sheet4!$A$1:$B$92,2,0),VLOOKUP(Q5570,Sheet4!$A$1:$B$92,2,0))</f>
        <v>保险资产管理产品</v>
      </c>
    </row>
    <row r="5571" spans="1:68" s="58" customFormat="1" ht="12.75" customHeight="1">
      <c r="A5571" s="64" t="s">
        <v>2645</v>
      </c>
      <c r="B5571" s="54" t="s">
        <v>2646</v>
      </c>
      <c r="C5571" s="252" t="s">
        <v>5552</v>
      </c>
      <c r="D5571" s="252" t="s">
        <v>672</v>
      </c>
      <c r="E5571" s="54" t="s">
        <v>2647</v>
      </c>
      <c r="F5571" s="54" t="s">
        <v>2646</v>
      </c>
      <c r="G5571" s="129">
        <v>2200</v>
      </c>
      <c r="H5571" s="323">
        <v>709463.55</v>
      </c>
      <c r="I5571" s="323">
        <v>558800</v>
      </c>
      <c r="J5571" s="42"/>
      <c r="K5571" s="42"/>
      <c r="L5571" s="42" t="s">
        <v>4489</v>
      </c>
      <c r="M5571" s="42" t="s">
        <v>3481</v>
      </c>
      <c r="N5571" s="42" t="s">
        <v>2431</v>
      </c>
      <c r="O5571" s="137" t="s">
        <v>3482</v>
      </c>
      <c r="P5571" s="42" t="s">
        <v>64</v>
      </c>
      <c r="Q5571" s="42" t="s">
        <v>65</v>
      </c>
      <c r="R5571" s="42">
        <v>1</v>
      </c>
      <c r="S5571" s="137" t="s">
        <v>2419</v>
      </c>
      <c r="T5571" s="62">
        <v>701662950</v>
      </c>
      <c r="U5571" s="62">
        <v>678606518.04999995</v>
      </c>
      <c r="Z5571" s="54" t="s">
        <v>280</v>
      </c>
      <c r="AA5571" s="132">
        <v>8.32255127900249E-6</v>
      </c>
      <c r="AJ5571" s="42"/>
      <c r="AM5571" s="42"/>
      <c r="AN5571" s="42"/>
      <c r="AO5571" s="42"/>
      <c r="AP5571" s="42"/>
      <c r="AY5571" s="42"/>
      <c r="AZ5571" s="42"/>
      <c r="BA5571" s="42"/>
      <c r="BB5571" s="42"/>
      <c r="BN5571" s="54" t="s">
        <v>4578</v>
      </c>
      <c r="BO5571" s="58" t="str">
        <f t="shared" ref="BO5571:BO5634" si="87">IF(LEFT(D5571,2)="境外","境外资产","境内资产")</f>
        <v>境内资产</v>
      </c>
      <c r="BP5571" s="58" t="str">
        <f>IF(M5571="",VLOOKUP(D5571,Sheet4!$A$1:$B$92,2,0),VLOOKUP(Q5571,Sheet4!$A$1:$B$92,2,0))</f>
        <v>保险资产管理产品</v>
      </c>
    </row>
    <row r="5572" spans="1:68" s="58" customFormat="1" ht="12.75" customHeight="1">
      <c r="A5572" s="64" t="s">
        <v>2648</v>
      </c>
      <c r="B5572" s="54" t="s">
        <v>2649</v>
      </c>
      <c r="C5572" s="252" t="s">
        <v>5552</v>
      </c>
      <c r="D5572" s="252" t="s">
        <v>672</v>
      </c>
      <c r="E5572" s="54" t="s">
        <v>2650</v>
      </c>
      <c r="F5572" s="54" t="s">
        <v>2649</v>
      </c>
      <c r="G5572" s="129">
        <v>11200</v>
      </c>
      <c r="H5572" s="323">
        <v>131875</v>
      </c>
      <c r="I5572" s="323">
        <v>95424</v>
      </c>
      <c r="J5572" s="42"/>
      <c r="K5572" s="42"/>
      <c r="L5572" s="42" t="s">
        <v>4489</v>
      </c>
      <c r="M5572" s="42" t="s">
        <v>3481</v>
      </c>
      <c r="N5572" s="42" t="s">
        <v>2431</v>
      </c>
      <c r="O5572" s="137" t="s">
        <v>3482</v>
      </c>
      <c r="P5572" s="42" t="s">
        <v>64</v>
      </c>
      <c r="Q5572" s="42" t="s">
        <v>65</v>
      </c>
      <c r="R5572" s="42">
        <v>1</v>
      </c>
      <c r="S5572" s="137" t="s">
        <v>2419</v>
      </c>
      <c r="T5572" s="62">
        <v>701662950</v>
      </c>
      <c r="U5572" s="62">
        <v>678606518.04999995</v>
      </c>
      <c r="Z5572" s="54" t="s">
        <v>68</v>
      </c>
      <c r="AA5572" s="132">
        <v>5.1012181426535801E-5</v>
      </c>
      <c r="AJ5572" s="42"/>
      <c r="AM5572" s="42"/>
      <c r="AN5572" s="42"/>
      <c r="AO5572" s="42"/>
      <c r="AP5572" s="42"/>
      <c r="AY5572" s="42"/>
      <c r="AZ5572" s="42"/>
      <c r="BA5572" s="42"/>
      <c r="BB5572" s="42"/>
      <c r="BN5572" s="54" t="s">
        <v>4578</v>
      </c>
      <c r="BO5572" s="58" t="str">
        <f t="shared" si="87"/>
        <v>境内资产</v>
      </c>
      <c r="BP5572" s="58" t="str">
        <f>IF(M5572="",VLOOKUP(D5572,Sheet4!$A$1:$B$92,2,0),VLOOKUP(Q5572,Sheet4!$A$1:$B$92,2,0))</f>
        <v>保险资产管理产品</v>
      </c>
    </row>
    <row r="5573" spans="1:68" s="58" customFormat="1" ht="12.75" customHeight="1">
      <c r="A5573" s="64" t="s">
        <v>2651</v>
      </c>
      <c r="B5573" s="54" t="s">
        <v>2652</v>
      </c>
      <c r="C5573" s="252" t="s">
        <v>5552</v>
      </c>
      <c r="D5573" s="252" t="s">
        <v>672</v>
      </c>
      <c r="E5573" s="54" t="s">
        <v>2653</v>
      </c>
      <c r="F5573" s="54" t="s">
        <v>2652</v>
      </c>
      <c r="G5573" s="129">
        <v>16100</v>
      </c>
      <c r="H5573" s="323">
        <v>294572.94</v>
      </c>
      <c r="I5573" s="323">
        <v>211554</v>
      </c>
      <c r="J5573" s="42"/>
      <c r="K5573" s="42"/>
      <c r="L5573" s="42" t="s">
        <v>4489</v>
      </c>
      <c r="M5573" s="42" t="s">
        <v>3481</v>
      </c>
      <c r="N5573" s="42" t="s">
        <v>2431</v>
      </c>
      <c r="O5573" s="137" t="s">
        <v>3482</v>
      </c>
      <c r="P5573" s="42" t="s">
        <v>64</v>
      </c>
      <c r="Q5573" s="42" t="s">
        <v>65</v>
      </c>
      <c r="R5573" s="42">
        <v>1</v>
      </c>
      <c r="S5573" s="137" t="s">
        <v>2419</v>
      </c>
      <c r="T5573" s="62">
        <v>701662950</v>
      </c>
      <c r="U5573" s="62">
        <v>678606518.04999995</v>
      </c>
      <c r="Z5573" s="54" t="s">
        <v>68</v>
      </c>
      <c r="AA5573" s="132">
        <v>7.1552481660943398E-5</v>
      </c>
      <c r="AJ5573" s="42"/>
      <c r="AM5573" s="42"/>
      <c r="AN5573" s="42"/>
      <c r="AO5573" s="42"/>
      <c r="AP5573" s="42"/>
      <c r="AY5573" s="42"/>
      <c r="AZ5573" s="42"/>
      <c r="BA5573" s="42"/>
      <c r="BB5573" s="42"/>
      <c r="BN5573" s="54" t="s">
        <v>4578</v>
      </c>
      <c r="BO5573" s="58" t="str">
        <f t="shared" si="87"/>
        <v>境内资产</v>
      </c>
      <c r="BP5573" s="58" t="str">
        <f>IF(M5573="",VLOOKUP(D5573,Sheet4!$A$1:$B$92,2,0),VLOOKUP(Q5573,Sheet4!$A$1:$B$92,2,0))</f>
        <v>保险资产管理产品</v>
      </c>
    </row>
    <row r="5574" spans="1:68" s="58" customFormat="1" ht="12.75" customHeight="1">
      <c r="A5574" s="64" t="s">
        <v>2654</v>
      </c>
      <c r="B5574" s="54" t="s">
        <v>2655</v>
      </c>
      <c r="C5574" s="252" t="s">
        <v>5552</v>
      </c>
      <c r="D5574" s="252" t="s">
        <v>672</v>
      </c>
      <c r="E5574" s="54" t="s">
        <v>2656</v>
      </c>
      <c r="F5574" s="54" t="s">
        <v>2655</v>
      </c>
      <c r="G5574" s="129">
        <v>1000</v>
      </c>
      <c r="H5574" s="323">
        <v>18947.060000000001</v>
      </c>
      <c r="I5574" s="323">
        <v>15660</v>
      </c>
      <c r="J5574" s="42"/>
      <c r="K5574" s="42"/>
      <c r="L5574" s="42" t="s">
        <v>4489</v>
      </c>
      <c r="M5574" s="42" t="s">
        <v>3481</v>
      </c>
      <c r="N5574" s="42" t="s">
        <v>2431</v>
      </c>
      <c r="O5574" s="137" t="s">
        <v>3482</v>
      </c>
      <c r="P5574" s="42" t="s">
        <v>64</v>
      </c>
      <c r="Q5574" s="42" t="s">
        <v>65</v>
      </c>
      <c r="R5574" s="42">
        <v>1</v>
      </c>
      <c r="S5574" s="137" t="s">
        <v>2419</v>
      </c>
      <c r="T5574" s="62">
        <v>701662950</v>
      </c>
      <c r="U5574" s="62">
        <v>678606518.04999995</v>
      </c>
      <c r="Z5574" s="54" t="s">
        <v>68</v>
      </c>
      <c r="AA5574" s="132">
        <v>9.6153846153846208E-6</v>
      </c>
      <c r="AJ5574" s="42"/>
      <c r="AM5574" s="42"/>
      <c r="AN5574" s="42"/>
      <c r="AO5574" s="42"/>
      <c r="AP5574" s="42"/>
      <c r="AY5574" s="42"/>
      <c r="AZ5574" s="42"/>
      <c r="BA5574" s="42"/>
      <c r="BB5574" s="42"/>
      <c r="BN5574" s="54" t="s">
        <v>4578</v>
      </c>
      <c r="BO5574" s="58" t="str">
        <f t="shared" si="87"/>
        <v>境内资产</v>
      </c>
      <c r="BP5574" s="58" t="str">
        <f>IF(M5574="",VLOOKUP(D5574,Sheet4!$A$1:$B$92,2,0),VLOOKUP(Q5574,Sheet4!$A$1:$B$92,2,0))</f>
        <v>保险资产管理产品</v>
      </c>
    </row>
    <row r="5575" spans="1:68" s="58" customFormat="1" ht="12.75" customHeight="1">
      <c r="A5575" s="64" t="s">
        <v>2657</v>
      </c>
      <c r="B5575" s="54" t="s">
        <v>2658</v>
      </c>
      <c r="C5575" s="252" t="s">
        <v>5552</v>
      </c>
      <c r="D5575" s="252" t="s">
        <v>672</v>
      </c>
      <c r="E5575" s="54" t="s">
        <v>2659</v>
      </c>
      <c r="F5575" s="54" t="s">
        <v>2658</v>
      </c>
      <c r="G5575" s="129">
        <v>9300</v>
      </c>
      <c r="H5575" s="323">
        <v>237701</v>
      </c>
      <c r="I5575" s="323">
        <v>184140</v>
      </c>
      <c r="J5575" s="42"/>
      <c r="K5575" s="42"/>
      <c r="L5575" s="42" t="s">
        <v>4489</v>
      </c>
      <c r="M5575" s="42" t="s">
        <v>3481</v>
      </c>
      <c r="N5575" s="42" t="s">
        <v>2431</v>
      </c>
      <c r="O5575" s="137" t="s">
        <v>3482</v>
      </c>
      <c r="P5575" s="42" t="s">
        <v>64</v>
      </c>
      <c r="Q5575" s="42" t="s">
        <v>65</v>
      </c>
      <c r="R5575" s="42">
        <v>1</v>
      </c>
      <c r="S5575" s="137" t="s">
        <v>2419</v>
      </c>
      <c r="T5575" s="62">
        <v>701662950</v>
      </c>
      <c r="U5575" s="62">
        <v>678606518.04999995</v>
      </c>
      <c r="Z5575" s="54" t="s">
        <v>68</v>
      </c>
      <c r="AA5575" s="132">
        <v>5.3735418172028803E-5</v>
      </c>
      <c r="AJ5575" s="42"/>
      <c r="AM5575" s="42"/>
      <c r="AN5575" s="42"/>
      <c r="AO5575" s="42"/>
      <c r="AP5575" s="42"/>
      <c r="AY5575" s="42"/>
      <c r="AZ5575" s="42"/>
      <c r="BA5575" s="42"/>
      <c r="BB5575" s="42"/>
      <c r="BN5575" s="54" t="s">
        <v>4578</v>
      </c>
      <c r="BO5575" s="58" t="str">
        <f t="shared" si="87"/>
        <v>境内资产</v>
      </c>
      <c r="BP5575" s="58" t="str">
        <f>IF(M5575="",VLOOKUP(D5575,Sheet4!$A$1:$B$92,2,0),VLOOKUP(Q5575,Sheet4!$A$1:$B$92,2,0))</f>
        <v>保险资产管理产品</v>
      </c>
    </row>
    <row r="5576" spans="1:68" s="58" customFormat="1" ht="12.75" customHeight="1">
      <c r="A5576" s="64" t="s">
        <v>2096</v>
      </c>
      <c r="B5576" s="54" t="s">
        <v>2660</v>
      </c>
      <c r="C5576" s="252" t="s">
        <v>5552</v>
      </c>
      <c r="D5576" s="252" t="s">
        <v>672</v>
      </c>
      <c r="E5576" s="54" t="s">
        <v>2661</v>
      </c>
      <c r="F5576" s="54" t="s">
        <v>2660</v>
      </c>
      <c r="G5576" s="129">
        <v>7900</v>
      </c>
      <c r="H5576" s="323">
        <v>940758.52</v>
      </c>
      <c r="I5576" s="323">
        <v>887723</v>
      </c>
      <c r="J5576" s="42"/>
      <c r="K5576" s="42"/>
      <c r="L5576" s="42" t="s">
        <v>4489</v>
      </c>
      <c r="M5576" s="42" t="s">
        <v>3481</v>
      </c>
      <c r="N5576" s="42" t="s">
        <v>2431</v>
      </c>
      <c r="O5576" s="137" t="s">
        <v>3482</v>
      </c>
      <c r="P5576" s="42" t="s">
        <v>64</v>
      </c>
      <c r="Q5576" s="42" t="s">
        <v>65</v>
      </c>
      <c r="R5576" s="42">
        <v>1</v>
      </c>
      <c r="S5576" s="137" t="s">
        <v>2419</v>
      </c>
      <c r="T5576" s="62">
        <v>701662950</v>
      </c>
      <c r="U5576" s="62">
        <v>678606518.04999995</v>
      </c>
      <c r="Z5576" s="54" t="s">
        <v>68</v>
      </c>
      <c r="AA5576" s="132">
        <v>1.42272103502055E-5</v>
      </c>
      <c r="AJ5576" s="42"/>
      <c r="AM5576" s="42"/>
      <c r="AN5576" s="42"/>
      <c r="AO5576" s="42"/>
      <c r="AP5576" s="42"/>
      <c r="AY5576" s="42"/>
      <c r="AZ5576" s="42"/>
      <c r="BA5576" s="42"/>
      <c r="BB5576" s="42"/>
      <c r="BN5576" s="54" t="s">
        <v>4578</v>
      </c>
      <c r="BO5576" s="58" t="str">
        <f t="shared" si="87"/>
        <v>境内资产</v>
      </c>
      <c r="BP5576" s="58" t="str">
        <f>IF(M5576="",VLOOKUP(D5576,Sheet4!$A$1:$B$92,2,0),VLOOKUP(Q5576,Sheet4!$A$1:$B$92,2,0))</f>
        <v>保险资产管理产品</v>
      </c>
    </row>
    <row r="5577" spans="1:68" s="58" customFormat="1" ht="12.75" customHeight="1">
      <c r="A5577" s="64" t="s">
        <v>2662</v>
      </c>
      <c r="B5577" s="54" t="s">
        <v>1047</v>
      </c>
      <c r="C5577" s="252" t="s">
        <v>5552</v>
      </c>
      <c r="D5577" s="252" t="s">
        <v>672</v>
      </c>
      <c r="E5577" s="54" t="s">
        <v>2663</v>
      </c>
      <c r="F5577" s="54" t="s">
        <v>1047</v>
      </c>
      <c r="G5577" s="129">
        <v>160600</v>
      </c>
      <c r="H5577" s="323">
        <v>1178213.3500000001</v>
      </c>
      <c r="I5577" s="323">
        <v>1170774</v>
      </c>
      <c r="J5577" s="42"/>
      <c r="K5577" s="42"/>
      <c r="L5577" s="42" t="s">
        <v>4489</v>
      </c>
      <c r="M5577" s="42" t="s">
        <v>3481</v>
      </c>
      <c r="N5577" s="42" t="s">
        <v>2431</v>
      </c>
      <c r="O5577" s="137" t="s">
        <v>3482</v>
      </c>
      <c r="P5577" s="42" t="s">
        <v>64</v>
      </c>
      <c r="Q5577" s="42" t="s">
        <v>65</v>
      </c>
      <c r="R5577" s="42">
        <v>1</v>
      </c>
      <c r="S5577" s="137" t="s">
        <v>2419</v>
      </c>
      <c r="T5577" s="62">
        <v>701662950</v>
      </c>
      <c r="U5577" s="62">
        <v>678606518.04999995</v>
      </c>
      <c r="Z5577" s="54" t="s">
        <v>68</v>
      </c>
      <c r="AA5577" s="132">
        <v>4.8179254045427497E-5</v>
      </c>
      <c r="AJ5577" s="42"/>
      <c r="AM5577" s="42"/>
      <c r="AN5577" s="42"/>
      <c r="AO5577" s="42"/>
      <c r="AP5577" s="42"/>
      <c r="AY5577" s="42"/>
      <c r="AZ5577" s="42"/>
      <c r="BA5577" s="42"/>
      <c r="BB5577" s="42"/>
      <c r="BN5577" s="54" t="s">
        <v>4578</v>
      </c>
      <c r="BO5577" s="58" t="str">
        <f t="shared" si="87"/>
        <v>境内资产</v>
      </c>
      <c r="BP5577" s="58" t="str">
        <f>IF(M5577="",VLOOKUP(D5577,Sheet4!$A$1:$B$92,2,0),VLOOKUP(Q5577,Sheet4!$A$1:$B$92,2,0))</f>
        <v>保险资产管理产品</v>
      </c>
    </row>
    <row r="5578" spans="1:68" s="58" customFormat="1" ht="12.75" customHeight="1">
      <c r="A5578" s="64" t="s">
        <v>2664</v>
      </c>
      <c r="B5578" s="54" t="s">
        <v>2665</v>
      </c>
      <c r="C5578" s="252" t="s">
        <v>5552</v>
      </c>
      <c r="D5578" s="252" t="s">
        <v>672</v>
      </c>
      <c r="E5578" s="54" t="s">
        <v>2666</v>
      </c>
      <c r="F5578" s="54" t="s">
        <v>2665</v>
      </c>
      <c r="G5578" s="54">
        <v>800</v>
      </c>
      <c r="H5578" s="323">
        <v>21333.97</v>
      </c>
      <c r="I5578" s="323">
        <v>19200</v>
      </c>
      <c r="J5578" s="42"/>
      <c r="K5578" s="42"/>
      <c r="L5578" s="42" t="s">
        <v>4489</v>
      </c>
      <c r="M5578" s="42" t="s">
        <v>3481</v>
      </c>
      <c r="N5578" s="42" t="s">
        <v>2431</v>
      </c>
      <c r="O5578" s="137" t="s">
        <v>3482</v>
      </c>
      <c r="P5578" s="42" t="s">
        <v>64</v>
      </c>
      <c r="Q5578" s="42" t="s">
        <v>65</v>
      </c>
      <c r="R5578" s="42">
        <v>1</v>
      </c>
      <c r="S5578" s="137" t="s">
        <v>2419</v>
      </c>
      <c r="T5578" s="62">
        <v>701662950</v>
      </c>
      <c r="U5578" s="62">
        <v>678606518.04999995</v>
      </c>
      <c r="Z5578" s="54" t="s">
        <v>68</v>
      </c>
      <c r="AA5578" s="132">
        <v>6.2500000000000003E-6</v>
      </c>
      <c r="AJ5578" s="42"/>
      <c r="AM5578" s="42"/>
      <c r="AN5578" s="42"/>
      <c r="AO5578" s="42"/>
      <c r="AP5578" s="42"/>
      <c r="AY5578" s="42"/>
      <c r="AZ5578" s="42"/>
      <c r="BA5578" s="42"/>
      <c r="BB5578" s="42"/>
      <c r="BN5578" s="54" t="s">
        <v>4578</v>
      </c>
      <c r="BO5578" s="58" t="str">
        <f t="shared" si="87"/>
        <v>境内资产</v>
      </c>
      <c r="BP5578" s="58" t="str">
        <f>IF(M5578="",VLOOKUP(D5578,Sheet4!$A$1:$B$92,2,0),VLOOKUP(Q5578,Sheet4!$A$1:$B$92,2,0))</f>
        <v>保险资产管理产品</v>
      </c>
    </row>
    <row r="5579" spans="1:68" s="58" customFormat="1" ht="12.75" customHeight="1">
      <c r="A5579" s="64" t="s">
        <v>2667</v>
      </c>
      <c r="B5579" s="54" t="s">
        <v>2668</v>
      </c>
      <c r="C5579" s="252" t="s">
        <v>5552</v>
      </c>
      <c r="D5579" s="252" t="s">
        <v>672</v>
      </c>
      <c r="E5579" s="54" t="s">
        <v>2669</v>
      </c>
      <c r="F5579" s="54" t="s">
        <v>2668</v>
      </c>
      <c r="G5579" s="129">
        <v>79907</v>
      </c>
      <c r="H5579" s="323">
        <v>529083.39</v>
      </c>
      <c r="I5579" s="323">
        <v>447479.2</v>
      </c>
      <c r="J5579" s="42"/>
      <c r="K5579" s="42"/>
      <c r="L5579" s="42" t="s">
        <v>4489</v>
      </c>
      <c r="M5579" s="42" t="s">
        <v>3481</v>
      </c>
      <c r="N5579" s="42" t="s">
        <v>2431</v>
      </c>
      <c r="O5579" s="137" t="s">
        <v>3482</v>
      </c>
      <c r="P5579" s="42" t="s">
        <v>64</v>
      </c>
      <c r="Q5579" s="42" t="s">
        <v>65</v>
      </c>
      <c r="R5579" s="42">
        <v>1</v>
      </c>
      <c r="S5579" s="137" t="s">
        <v>2419</v>
      </c>
      <c r="T5579" s="62">
        <v>701662950</v>
      </c>
      <c r="U5579" s="62">
        <v>678606518.04999995</v>
      </c>
      <c r="Z5579" s="54" t="s">
        <v>68</v>
      </c>
      <c r="AA5579" s="132">
        <v>2.1095448004894101E-5</v>
      </c>
      <c r="AJ5579" s="42"/>
      <c r="AM5579" s="42"/>
      <c r="AN5579" s="42"/>
      <c r="AO5579" s="42"/>
      <c r="AP5579" s="42"/>
      <c r="AY5579" s="42"/>
      <c r="AZ5579" s="42"/>
      <c r="BA5579" s="42"/>
      <c r="BB5579" s="42"/>
      <c r="BN5579" s="54" t="s">
        <v>4578</v>
      </c>
      <c r="BO5579" s="58" t="str">
        <f t="shared" si="87"/>
        <v>境内资产</v>
      </c>
      <c r="BP5579" s="58" t="str">
        <f>IF(M5579="",VLOOKUP(D5579,Sheet4!$A$1:$B$92,2,0),VLOOKUP(Q5579,Sheet4!$A$1:$B$92,2,0))</f>
        <v>保险资产管理产品</v>
      </c>
    </row>
    <row r="5580" spans="1:68" s="58" customFormat="1" ht="12.75" customHeight="1">
      <c r="A5580" s="64" t="s">
        <v>2670</v>
      </c>
      <c r="B5580" s="54" t="s">
        <v>2671</v>
      </c>
      <c r="C5580" s="252" t="s">
        <v>5552</v>
      </c>
      <c r="D5580" s="252" t="s">
        <v>678</v>
      </c>
      <c r="E5580" s="54" t="s">
        <v>2672</v>
      </c>
      <c r="F5580" s="54" t="s">
        <v>2671</v>
      </c>
      <c r="G5580" s="129">
        <v>56800</v>
      </c>
      <c r="H5580" s="323">
        <v>434596</v>
      </c>
      <c r="I5580" s="323">
        <v>390216</v>
      </c>
      <c r="J5580" s="42"/>
      <c r="K5580" s="42"/>
      <c r="L5580" s="42" t="s">
        <v>4489</v>
      </c>
      <c r="M5580" s="42" t="s">
        <v>3481</v>
      </c>
      <c r="N5580" s="42" t="s">
        <v>2431</v>
      </c>
      <c r="O5580" s="137" t="s">
        <v>3482</v>
      </c>
      <c r="P5580" s="42" t="s">
        <v>64</v>
      </c>
      <c r="Q5580" s="42" t="s">
        <v>65</v>
      </c>
      <c r="R5580" s="42">
        <v>1</v>
      </c>
      <c r="S5580" s="137" t="s">
        <v>2419</v>
      </c>
      <c r="T5580" s="62">
        <v>701662950</v>
      </c>
      <c r="U5580" s="62">
        <v>678606518.04999995</v>
      </c>
      <c r="Z5580" s="54" t="s">
        <v>68</v>
      </c>
      <c r="AA5580" s="132">
        <v>6.4275047521496101E-5</v>
      </c>
      <c r="AJ5580" s="42"/>
      <c r="AM5580" s="42"/>
      <c r="AN5580" s="42"/>
      <c r="AO5580" s="42"/>
      <c r="AP5580" s="42"/>
      <c r="AY5580" s="42"/>
      <c r="AZ5580" s="42"/>
      <c r="BA5580" s="42"/>
      <c r="BB5580" s="42"/>
      <c r="BN5580" s="54" t="s">
        <v>4578</v>
      </c>
      <c r="BO5580" s="58" t="str">
        <f t="shared" si="87"/>
        <v>境内资产</v>
      </c>
      <c r="BP5580" s="58" t="str">
        <f>IF(M5580="",VLOOKUP(D5580,Sheet4!$A$1:$B$92,2,0),VLOOKUP(Q5580,Sheet4!$A$1:$B$92,2,0))</f>
        <v>保险资产管理产品</v>
      </c>
    </row>
    <row r="5581" spans="1:68" s="58" customFormat="1" ht="12.75" customHeight="1">
      <c r="A5581" s="64" t="s">
        <v>2673</v>
      </c>
      <c r="B5581" s="54" t="s">
        <v>2674</v>
      </c>
      <c r="C5581" s="252" t="s">
        <v>5552</v>
      </c>
      <c r="D5581" s="252" t="s">
        <v>678</v>
      </c>
      <c r="E5581" s="54" t="s">
        <v>2675</v>
      </c>
      <c r="F5581" s="54" t="s">
        <v>2674</v>
      </c>
      <c r="G5581" s="129">
        <v>19500</v>
      </c>
      <c r="H5581" s="323">
        <v>570297</v>
      </c>
      <c r="I5581" s="323">
        <v>489060</v>
      </c>
      <c r="J5581" s="42"/>
      <c r="K5581" s="42"/>
      <c r="L5581" s="42" t="s">
        <v>4489</v>
      </c>
      <c r="M5581" s="42" t="s">
        <v>3481</v>
      </c>
      <c r="N5581" s="42" t="s">
        <v>2431</v>
      </c>
      <c r="O5581" s="137" t="s">
        <v>3482</v>
      </c>
      <c r="P5581" s="42" t="s">
        <v>64</v>
      </c>
      <c r="Q5581" s="42" t="s">
        <v>65</v>
      </c>
      <c r="R5581" s="42">
        <v>1</v>
      </c>
      <c r="S5581" s="137" t="s">
        <v>2419</v>
      </c>
      <c r="T5581" s="62">
        <v>701662950</v>
      </c>
      <c r="U5581" s="62">
        <v>678606518.04999995</v>
      </c>
      <c r="Z5581" s="54" t="s">
        <v>68</v>
      </c>
      <c r="AA5581" s="132">
        <v>2.69534787725079E-5</v>
      </c>
      <c r="AJ5581" s="42"/>
      <c r="AM5581" s="42"/>
      <c r="AN5581" s="42"/>
      <c r="AO5581" s="42"/>
      <c r="AP5581" s="42"/>
      <c r="AY5581" s="42"/>
      <c r="AZ5581" s="42"/>
      <c r="BA5581" s="42"/>
      <c r="BB5581" s="42"/>
      <c r="BN5581" s="54" t="s">
        <v>4578</v>
      </c>
      <c r="BO5581" s="58" t="str">
        <f t="shared" si="87"/>
        <v>境内资产</v>
      </c>
      <c r="BP5581" s="58" t="str">
        <f>IF(M5581="",VLOOKUP(D5581,Sheet4!$A$1:$B$92,2,0),VLOOKUP(Q5581,Sheet4!$A$1:$B$92,2,0))</f>
        <v>保险资产管理产品</v>
      </c>
    </row>
    <row r="5582" spans="1:68" s="58" customFormat="1" ht="12.75" customHeight="1">
      <c r="A5582" s="64" t="s">
        <v>2676</v>
      </c>
      <c r="B5582" s="54" t="s">
        <v>2677</v>
      </c>
      <c r="C5582" s="252" t="s">
        <v>5552</v>
      </c>
      <c r="D5582" s="252" t="s">
        <v>678</v>
      </c>
      <c r="E5582" s="54" t="s">
        <v>2678</v>
      </c>
      <c r="F5582" s="54" t="s">
        <v>2677</v>
      </c>
      <c r="G5582" s="129">
        <v>6800</v>
      </c>
      <c r="H5582" s="323">
        <v>547607</v>
      </c>
      <c r="I5582" s="323">
        <v>440640</v>
      </c>
      <c r="J5582" s="42"/>
      <c r="K5582" s="42"/>
      <c r="L5582" s="42" t="s">
        <v>4489</v>
      </c>
      <c r="M5582" s="42" t="s">
        <v>3481</v>
      </c>
      <c r="N5582" s="42" t="s">
        <v>2431</v>
      </c>
      <c r="O5582" s="137" t="s">
        <v>3482</v>
      </c>
      <c r="P5582" s="42" t="s">
        <v>64</v>
      </c>
      <c r="Q5582" s="42" t="s">
        <v>65</v>
      </c>
      <c r="R5582" s="42">
        <v>1</v>
      </c>
      <c r="S5582" s="137" t="s">
        <v>2419</v>
      </c>
      <c r="T5582" s="62">
        <v>701662950</v>
      </c>
      <c r="U5582" s="62">
        <v>678606518.04999995</v>
      </c>
      <c r="Z5582" s="54" t="s">
        <v>68</v>
      </c>
      <c r="AA5582" s="132">
        <v>1.6485955022149601E-5</v>
      </c>
      <c r="AJ5582" s="42"/>
      <c r="AM5582" s="42"/>
      <c r="AN5582" s="42"/>
      <c r="AO5582" s="42"/>
      <c r="AP5582" s="42"/>
      <c r="AY5582" s="42"/>
      <c r="AZ5582" s="42"/>
      <c r="BA5582" s="42"/>
      <c r="BB5582" s="42"/>
      <c r="BN5582" s="54" t="s">
        <v>4578</v>
      </c>
      <c r="BO5582" s="58" t="str">
        <f t="shared" si="87"/>
        <v>境内资产</v>
      </c>
      <c r="BP5582" s="58" t="str">
        <f>IF(M5582="",VLOOKUP(D5582,Sheet4!$A$1:$B$92,2,0),VLOOKUP(Q5582,Sheet4!$A$1:$B$92,2,0))</f>
        <v>保险资产管理产品</v>
      </c>
    </row>
    <row r="5583" spans="1:68" s="58" customFormat="1" ht="12.75" customHeight="1">
      <c r="A5583" s="64" t="s">
        <v>2679</v>
      </c>
      <c r="B5583" s="54" t="s">
        <v>2680</v>
      </c>
      <c r="C5583" s="252" t="s">
        <v>5552</v>
      </c>
      <c r="D5583" s="252" t="s">
        <v>678</v>
      </c>
      <c r="E5583" s="54" t="s">
        <v>2681</v>
      </c>
      <c r="F5583" s="54" t="s">
        <v>2680</v>
      </c>
      <c r="G5583" s="129">
        <v>105620</v>
      </c>
      <c r="H5583" s="323">
        <v>2154887.44</v>
      </c>
      <c r="I5583" s="323">
        <v>2223301</v>
      </c>
      <c r="J5583" s="42"/>
      <c r="K5583" s="42"/>
      <c r="L5583" s="42" t="s">
        <v>4489</v>
      </c>
      <c r="M5583" s="42" t="s">
        <v>3481</v>
      </c>
      <c r="N5583" s="42" t="s">
        <v>2431</v>
      </c>
      <c r="O5583" s="137" t="s">
        <v>3482</v>
      </c>
      <c r="P5583" s="42" t="s">
        <v>64</v>
      </c>
      <c r="Q5583" s="42" t="s">
        <v>65</v>
      </c>
      <c r="R5583" s="42">
        <v>1</v>
      </c>
      <c r="S5583" s="137" t="s">
        <v>2419</v>
      </c>
      <c r="T5583" s="62">
        <v>701662950</v>
      </c>
      <c r="U5583" s="62">
        <v>678606518.04999995</v>
      </c>
      <c r="Z5583" s="54" t="s">
        <v>280</v>
      </c>
      <c r="AA5583" s="132">
        <v>7.9929393670095007E-6</v>
      </c>
      <c r="AJ5583" s="42"/>
      <c r="AM5583" s="42"/>
      <c r="AN5583" s="42"/>
      <c r="AO5583" s="42"/>
      <c r="AP5583" s="42"/>
      <c r="AY5583" s="42"/>
      <c r="AZ5583" s="42"/>
      <c r="BA5583" s="42"/>
      <c r="BB5583" s="42"/>
      <c r="BN5583" s="54" t="s">
        <v>4578</v>
      </c>
      <c r="BO5583" s="58" t="str">
        <f t="shared" si="87"/>
        <v>境内资产</v>
      </c>
      <c r="BP5583" s="58" t="str">
        <f>IF(M5583="",VLOOKUP(D5583,Sheet4!$A$1:$B$92,2,0),VLOOKUP(Q5583,Sheet4!$A$1:$B$92,2,0))</f>
        <v>保险资产管理产品</v>
      </c>
    </row>
    <row r="5584" spans="1:68" s="58" customFormat="1" ht="12.75" customHeight="1">
      <c r="A5584" s="64" t="s">
        <v>2682</v>
      </c>
      <c r="B5584" s="54" t="s">
        <v>2683</v>
      </c>
      <c r="C5584" s="252" t="s">
        <v>5552</v>
      </c>
      <c r="D5584" s="252" t="s">
        <v>678</v>
      </c>
      <c r="E5584" s="54" t="s">
        <v>2684</v>
      </c>
      <c r="F5584" s="54" t="s">
        <v>2683</v>
      </c>
      <c r="G5584" s="129">
        <v>8200</v>
      </c>
      <c r="H5584" s="323">
        <v>1075706</v>
      </c>
      <c r="I5584" s="323">
        <v>768504</v>
      </c>
      <c r="J5584" s="42"/>
      <c r="K5584" s="42"/>
      <c r="L5584" s="42" t="s">
        <v>4489</v>
      </c>
      <c r="M5584" s="42" t="s">
        <v>3481</v>
      </c>
      <c r="N5584" s="42" t="s">
        <v>2431</v>
      </c>
      <c r="O5584" s="137" t="s">
        <v>3482</v>
      </c>
      <c r="P5584" s="42" t="s">
        <v>64</v>
      </c>
      <c r="Q5584" s="42" t="s">
        <v>65</v>
      </c>
      <c r="R5584" s="42">
        <v>1</v>
      </c>
      <c r="S5584" s="137" t="s">
        <v>2419</v>
      </c>
      <c r="T5584" s="62">
        <v>701662950</v>
      </c>
      <c r="U5584" s="62">
        <v>678606518.04999995</v>
      </c>
      <c r="Z5584" s="54" t="s">
        <v>280</v>
      </c>
      <c r="AA5584" s="132">
        <v>5.1250000000000001E-6</v>
      </c>
      <c r="AJ5584" s="42"/>
      <c r="AM5584" s="42"/>
      <c r="AN5584" s="42"/>
      <c r="AO5584" s="42"/>
      <c r="AP5584" s="42"/>
      <c r="AY5584" s="42"/>
      <c r="AZ5584" s="42"/>
      <c r="BA5584" s="42"/>
      <c r="BB5584" s="42"/>
      <c r="BN5584" s="54" t="s">
        <v>4578</v>
      </c>
      <c r="BO5584" s="58" t="str">
        <f t="shared" si="87"/>
        <v>境内资产</v>
      </c>
      <c r="BP5584" s="58" t="str">
        <f>IF(M5584="",VLOOKUP(D5584,Sheet4!$A$1:$B$92,2,0),VLOOKUP(Q5584,Sheet4!$A$1:$B$92,2,0))</f>
        <v>保险资产管理产品</v>
      </c>
    </row>
    <row r="5585" spans="1:68" s="58" customFormat="1" ht="12.75" customHeight="1">
      <c r="A5585" s="64" t="s">
        <v>2685</v>
      </c>
      <c r="B5585" s="54" t="s">
        <v>2686</v>
      </c>
      <c r="C5585" s="252" t="s">
        <v>5552</v>
      </c>
      <c r="D5585" s="252" t="s">
        <v>678</v>
      </c>
      <c r="E5585" s="54" t="s">
        <v>2687</v>
      </c>
      <c r="F5585" s="54" t="s">
        <v>2686</v>
      </c>
      <c r="G5585" s="129">
        <v>49400</v>
      </c>
      <c r="H5585" s="323">
        <v>369854</v>
      </c>
      <c r="I5585" s="323">
        <v>320606</v>
      </c>
      <c r="J5585" s="42"/>
      <c r="K5585" s="42"/>
      <c r="L5585" s="42" t="s">
        <v>4489</v>
      </c>
      <c r="M5585" s="42" t="s">
        <v>3481</v>
      </c>
      <c r="N5585" s="42" t="s">
        <v>2431</v>
      </c>
      <c r="O5585" s="137" t="s">
        <v>3482</v>
      </c>
      <c r="P5585" s="42" t="s">
        <v>64</v>
      </c>
      <c r="Q5585" s="42" t="s">
        <v>65</v>
      </c>
      <c r="R5585" s="42">
        <v>1</v>
      </c>
      <c r="S5585" s="137" t="s">
        <v>2419</v>
      </c>
      <c r="T5585" s="62">
        <v>701662950</v>
      </c>
      <c r="U5585" s="62">
        <v>678606518.04999995</v>
      </c>
      <c r="Z5585" s="54" t="s">
        <v>68</v>
      </c>
      <c r="AA5585" s="132">
        <v>7.9912979230391804E-5</v>
      </c>
      <c r="AJ5585" s="42"/>
      <c r="AM5585" s="42"/>
      <c r="AN5585" s="42"/>
      <c r="AO5585" s="42"/>
      <c r="AP5585" s="42"/>
      <c r="AY5585" s="42"/>
      <c r="AZ5585" s="42"/>
      <c r="BA5585" s="42"/>
      <c r="BB5585" s="42"/>
      <c r="BN5585" s="54" t="s">
        <v>4578</v>
      </c>
      <c r="BO5585" s="58" t="str">
        <f t="shared" si="87"/>
        <v>境内资产</v>
      </c>
      <c r="BP5585" s="58" t="str">
        <f>IF(M5585="",VLOOKUP(D5585,Sheet4!$A$1:$B$92,2,0),VLOOKUP(Q5585,Sheet4!$A$1:$B$92,2,0))</f>
        <v>保险资产管理产品</v>
      </c>
    </row>
    <row r="5586" spans="1:68" s="58" customFormat="1" ht="12.75" customHeight="1">
      <c r="A5586" s="64" t="s">
        <v>2688</v>
      </c>
      <c r="B5586" s="54" t="s">
        <v>2689</v>
      </c>
      <c r="C5586" s="252" t="s">
        <v>5552</v>
      </c>
      <c r="D5586" s="252" t="s">
        <v>678</v>
      </c>
      <c r="E5586" s="54" t="s">
        <v>2690</v>
      </c>
      <c r="F5586" s="54" t="s">
        <v>2689</v>
      </c>
      <c r="G5586" s="129">
        <v>30900</v>
      </c>
      <c r="H5586" s="323">
        <v>223446</v>
      </c>
      <c r="I5586" s="323">
        <v>228660</v>
      </c>
      <c r="J5586" s="42"/>
      <c r="K5586" s="42"/>
      <c r="L5586" s="42" t="s">
        <v>4489</v>
      </c>
      <c r="M5586" s="42" t="s">
        <v>3481</v>
      </c>
      <c r="N5586" s="42" t="s">
        <v>2431</v>
      </c>
      <c r="O5586" s="137" t="s">
        <v>3482</v>
      </c>
      <c r="P5586" s="42" t="s">
        <v>64</v>
      </c>
      <c r="Q5586" s="42" t="s">
        <v>65</v>
      </c>
      <c r="R5586" s="42">
        <v>1</v>
      </c>
      <c r="S5586" s="137" t="s">
        <v>2419</v>
      </c>
      <c r="T5586" s="62">
        <v>701662950</v>
      </c>
      <c r="U5586" s="62">
        <v>678606518.04999995</v>
      </c>
      <c r="Z5586" s="54" t="s">
        <v>68</v>
      </c>
      <c r="AA5586" s="132">
        <v>3.49525101771275E-5</v>
      </c>
      <c r="AJ5586" s="42"/>
      <c r="AM5586" s="42"/>
      <c r="AN5586" s="42"/>
      <c r="AO5586" s="42"/>
      <c r="AP5586" s="42"/>
      <c r="AY5586" s="42"/>
      <c r="AZ5586" s="42"/>
      <c r="BA5586" s="42"/>
      <c r="BB5586" s="42"/>
      <c r="BN5586" s="54" t="s">
        <v>4578</v>
      </c>
      <c r="BO5586" s="58" t="str">
        <f t="shared" si="87"/>
        <v>境内资产</v>
      </c>
      <c r="BP5586" s="58" t="str">
        <f>IF(M5586="",VLOOKUP(D5586,Sheet4!$A$1:$B$92,2,0),VLOOKUP(Q5586,Sheet4!$A$1:$B$92,2,0))</f>
        <v>保险资产管理产品</v>
      </c>
    </row>
    <row r="5587" spans="1:68" s="58" customFormat="1" ht="12.75" customHeight="1">
      <c r="A5587" s="64" t="s">
        <v>2691</v>
      </c>
      <c r="B5587" s="54" t="s">
        <v>2692</v>
      </c>
      <c r="C5587" s="252" t="s">
        <v>5552</v>
      </c>
      <c r="D5587" s="252" t="s">
        <v>678</v>
      </c>
      <c r="E5587" s="54" t="s">
        <v>2693</v>
      </c>
      <c r="F5587" s="54" t="s">
        <v>2692</v>
      </c>
      <c r="G5587" s="129">
        <v>49200</v>
      </c>
      <c r="H5587" s="323">
        <v>297766</v>
      </c>
      <c r="I5587" s="323">
        <v>221400</v>
      </c>
      <c r="J5587" s="42"/>
      <c r="K5587" s="42"/>
      <c r="L5587" s="42" t="s">
        <v>4489</v>
      </c>
      <c r="M5587" s="42" t="s">
        <v>3481</v>
      </c>
      <c r="N5587" s="42" t="s">
        <v>2431</v>
      </c>
      <c r="O5587" s="137" t="s">
        <v>3482</v>
      </c>
      <c r="P5587" s="42" t="s">
        <v>64</v>
      </c>
      <c r="Q5587" s="42" t="s">
        <v>65</v>
      </c>
      <c r="R5587" s="42">
        <v>1</v>
      </c>
      <c r="S5587" s="137" t="s">
        <v>2419</v>
      </c>
      <c r="T5587" s="62">
        <v>701662950</v>
      </c>
      <c r="U5587" s="62">
        <v>678606518.04999995</v>
      </c>
      <c r="Z5587" s="54" t="s">
        <v>68</v>
      </c>
      <c r="AA5587" s="132">
        <v>1.9107086937498401E-5</v>
      </c>
      <c r="AJ5587" s="42"/>
      <c r="AM5587" s="42"/>
      <c r="AN5587" s="42"/>
      <c r="AO5587" s="42"/>
      <c r="AP5587" s="42"/>
      <c r="AY5587" s="42"/>
      <c r="AZ5587" s="42"/>
      <c r="BA5587" s="42"/>
      <c r="BB5587" s="42"/>
      <c r="BN5587" s="54" t="s">
        <v>4578</v>
      </c>
      <c r="BO5587" s="58" t="str">
        <f t="shared" si="87"/>
        <v>境内资产</v>
      </c>
      <c r="BP5587" s="58" t="str">
        <f>IF(M5587="",VLOOKUP(D5587,Sheet4!$A$1:$B$92,2,0),VLOOKUP(Q5587,Sheet4!$A$1:$B$92,2,0))</f>
        <v>保险资产管理产品</v>
      </c>
    </row>
    <row r="5588" spans="1:68" s="58" customFormat="1" ht="12.75" customHeight="1">
      <c r="A5588" s="64" t="s">
        <v>2694</v>
      </c>
      <c r="B5588" s="54" t="s">
        <v>2695</v>
      </c>
      <c r="C5588" s="252" t="s">
        <v>5552</v>
      </c>
      <c r="D5588" s="252" t="s">
        <v>678</v>
      </c>
      <c r="E5588" s="54" t="s">
        <v>2696</v>
      </c>
      <c r="F5588" s="54" t="s">
        <v>2695</v>
      </c>
      <c r="G5588" s="129">
        <v>16600</v>
      </c>
      <c r="H5588" s="323">
        <v>216560</v>
      </c>
      <c r="I5588" s="323">
        <v>183430</v>
      </c>
      <c r="J5588" s="42"/>
      <c r="K5588" s="42"/>
      <c r="L5588" s="42" t="s">
        <v>4489</v>
      </c>
      <c r="M5588" s="42" t="s">
        <v>3481</v>
      </c>
      <c r="N5588" s="42" t="s">
        <v>2431</v>
      </c>
      <c r="O5588" s="137" t="s">
        <v>3482</v>
      </c>
      <c r="P5588" s="42" t="s">
        <v>64</v>
      </c>
      <c r="Q5588" s="42" t="s">
        <v>65</v>
      </c>
      <c r="R5588" s="42">
        <v>1</v>
      </c>
      <c r="S5588" s="137" t="s">
        <v>2419</v>
      </c>
      <c r="T5588" s="62">
        <v>701662950</v>
      </c>
      <c r="U5588" s="62">
        <v>678606518.04999995</v>
      </c>
      <c r="Z5588" s="54" t="s">
        <v>68</v>
      </c>
      <c r="AA5588" s="132">
        <v>2.02385575840534E-5</v>
      </c>
      <c r="AJ5588" s="42"/>
      <c r="AM5588" s="42"/>
      <c r="AN5588" s="42"/>
      <c r="AO5588" s="42"/>
      <c r="AP5588" s="42"/>
      <c r="AY5588" s="42"/>
      <c r="AZ5588" s="42"/>
      <c r="BA5588" s="42"/>
      <c r="BB5588" s="42"/>
      <c r="BN5588" s="54" t="s">
        <v>4578</v>
      </c>
      <c r="BO5588" s="58" t="str">
        <f t="shared" si="87"/>
        <v>境内资产</v>
      </c>
      <c r="BP5588" s="58" t="str">
        <f>IF(M5588="",VLOOKUP(D5588,Sheet4!$A$1:$B$92,2,0),VLOOKUP(Q5588,Sheet4!$A$1:$B$92,2,0))</f>
        <v>保险资产管理产品</v>
      </c>
    </row>
    <row r="5589" spans="1:68" s="58" customFormat="1" ht="12.75" customHeight="1">
      <c r="A5589" s="64" t="s">
        <v>2697</v>
      </c>
      <c r="B5589" s="54" t="s">
        <v>2698</v>
      </c>
      <c r="C5589" s="252" t="s">
        <v>5552</v>
      </c>
      <c r="D5589" s="252" t="s">
        <v>678</v>
      </c>
      <c r="E5589" s="54" t="s">
        <v>2699</v>
      </c>
      <c r="F5589" s="54" t="s">
        <v>2698</v>
      </c>
      <c r="G5589" s="129">
        <v>43500</v>
      </c>
      <c r="H5589" s="323">
        <v>293484</v>
      </c>
      <c r="I5589" s="323">
        <v>231420</v>
      </c>
      <c r="J5589" s="42"/>
      <c r="K5589" s="42"/>
      <c r="L5589" s="42" t="s">
        <v>4489</v>
      </c>
      <c r="M5589" s="42" t="s">
        <v>3481</v>
      </c>
      <c r="N5589" s="42" t="s">
        <v>2431</v>
      </c>
      <c r="O5589" s="137" t="s">
        <v>3482</v>
      </c>
      <c r="P5589" s="42" t="s">
        <v>64</v>
      </c>
      <c r="Q5589" s="42" t="s">
        <v>65</v>
      </c>
      <c r="R5589" s="42">
        <v>1</v>
      </c>
      <c r="S5589" s="137" t="s">
        <v>2419</v>
      </c>
      <c r="T5589" s="62">
        <v>701662950</v>
      </c>
      <c r="U5589" s="62">
        <v>678606518.04999995</v>
      </c>
      <c r="Z5589" s="54" t="s">
        <v>68</v>
      </c>
      <c r="AA5589" s="132">
        <v>3.9759088186532299E-5</v>
      </c>
      <c r="AJ5589" s="42"/>
      <c r="AM5589" s="42"/>
      <c r="AN5589" s="42"/>
      <c r="AO5589" s="42"/>
      <c r="AP5589" s="42"/>
      <c r="AY5589" s="42"/>
      <c r="AZ5589" s="42"/>
      <c r="BA5589" s="42"/>
      <c r="BB5589" s="42"/>
      <c r="BN5589" s="54" t="s">
        <v>4578</v>
      </c>
      <c r="BO5589" s="58" t="str">
        <f t="shared" si="87"/>
        <v>境内资产</v>
      </c>
      <c r="BP5589" s="58" t="str">
        <f>IF(M5589="",VLOOKUP(D5589,Sheet4!$A$1:$B$92,2,0),VLOOKUP(Q5589,Sheet4!$A$1:$B$92,2,0))</f>
        <v>保险资产管理产品</v>
      </c>
    </row>
    <row r="5590" spans="1:68" s="58" customFormat="1" ht="12.75" customHeight="1">
      <c r="A5590" s="64" t="s">
        <v>2703</v>
      </c>
      <c r="B5590" s="54" t="s">
        <v>2704</v>
      </c>
      <c r="C5590" s="252" t="s">
        <v>5552</v>
      </c>
      <c r="D5590" s="252" t="s">
        <v>678</v>
      </c>
      <c r="E5590" s="54" t="s">
        <v>2705</v>
      </c>
      <c r="F5590" s="54" t="s">
        <v>2704</v>
      </c>
      <c r="G5590" s="129">
        <v>11200</v>
      </c>
      <c r="H5590" s="323">
        <v>321531</v>
      </c>
      <c r="I5590" s="323">
        <v>304080</v>
      </c>
      <c r="J5590" s="42"/>
      <c r="K5590" s="42"/>
      <c r="L5590" s="42" t="s">
        <v>4489</v>
      </c>
      <c r="M5590" s="42" t="s">
        <v>3481</v>
      </c>
      <c r="N5590" s="42" t="s">
        <v>2431</v>
      </c>
      <c r="O5590" s="137" t="s">
        <v>3482</v>
      </c>
      <c r="P5590" s="42" t="s">
        <v>64</v>
      </c>
      <c r="Q5590" s="42" t="s">
        <v>65</v>
      </c>
      <c r="R5590" s="42">
        <v>1</v>
      </c>
      <c r="S5590" s="137" t="s">
        <v>2419</v>
      </c>
      <c r="T5590" s="62">
        <v>701662950</v>
      </c>
      <c r="U5590" s="62">
        <v>678606518.04999995</v>
      </c>
      <c r="Z5590" s="54" t="s">
        <v>68</v>
      </c>
      <c r="AA5590" s="132">
        <v>2.18906724388096E-5</v>
      </c>
      <c r="AJ5590" s="42"/>
      <c r="AM5590" s="42"/>
      <c r="AN5590" s="42"/>
      <c r="AO5590" s="42"/>
      <c r="AP5590" s="42"/>
      <c r="AY5590" s="42"/>
      <c r="AZ5590" s="42"/>
      <c r="BA5590" s="42"/>
      <c r="BB5590" s="42"/>
      <c r="BN5590" s="54" t="s">
        <v>4578</v>
      </c>
      <c r="BO5590" s="58" t="str">
        <f t="shared" si="87"/>
        <v>境内资产</v>
      </c>
      <c r="BP5590" s="58" t="str">
        <f>IF(M5590="",VLOOKUP(D5590,Sheet4!$A$1:$B$92,2,0),VLOOKUP(Q5590,Sheet4!$A$1:$B$92,2,0))</f>
        <v>保险资产管理产品</v>
      </c>
    </row>
    <row r="5591" spans="1:68" s="58" customFormat="1" ht="12.75" customHeight="1">
      <c r="A5591" s="64" t="s">
        <v>2706</v>
      </c>
      <c r="B5591" s="54" t="s">
        <v>2707</v>
      </c>
      <c r="C5591" s="252" t="s">
        <v>5552</v>
      </c>
      <c r="D5591" s="252" t="s">
        <v>678</v>
      </c>
      <c r="E5591" s="54" t="s">
        <v>2708</v>
      </c>
      <c r="F5591" s="54" t="s">
        <v>2707</v>
      </c>
      <c r="G5591" s="129">
        <v>6500</v>
      </c>
      <c r="H5591" s="323">
        <v>699021.09</v>
      </c>
      <c r="I5591" s="323">
        <v>561275</v>
      </c>
      <c r="J5591" s="42"/>
      <c r="K5591" s="42"/>
      <c r="L5591" s="42" t="s">
        <v>4489</v>
      </c>
      <c r="M5591" s="42" t="s">
        <v>3481</v>
      </c>
      <c r="N5591" s="42" t="s">
        <v>2431</v>
      </c>
      <c r="O5591" s="137" t="s">
        <v>3482</v>
      </c>
      <c r="P5591" s="42" t="s">
        <v>64</v>
      </c>
      <c r="Q5591" s="42" t="s">
        <v>65</v>
      </c>
      <c r="R5591" s="42">
        <v>1</v>
      </c>
      <c r="S5591" s="137" t="s">
        <v>2419</v>
      </c>
      <c r="T5591" s="62">
        <v>701662950</v>
      </c>
      <c r="U5591" s="62">
        <v>678606518.04999995</v>
      </c>
      <c r="Z5591" s="54" t="s">
        <v>280</v>
      </c>
      <c r="AA5591" s="132">
        <v>7.4503830507847802E-6</v>
      </c>
      <c r="AJ5591" s="42"/>
      <c r="AM5591" s="42"/>
      <c r="AN5591" s="42"/>
      <c r="AO5591" s="42"/>
      <c r="AP5591" s="42"/>
      <c r="AY5591" s="42"/>
      <c r="AZ5591" s="42"/>
      <c r="BA5591" s="42"/>
      <c r="BB5591" s="42"/>
      <c r="BN5591" s="54" t="s">
        <v>4578</v>
      </c>
      <c r="BO5591" s="58" t="str">
        <f t="shared" si="87"/>
        <v>境内资产</v>
      </c>
      <c r="BP5591" s="58" t="str">
        <f>IF(M5591="",VLOOKUP(D5591,Sheet4!$A$1:$B$92,2,0),VLOOKUP(Q5591,Sheet4!$A$1:$B$92,2,0))</f>
        <v>保险资产管理产品</v>
      </c>
    </row>
    <row r="5592" spans="1:68" s="58" customFormat="1" ht="12.75" customHeight="1">
      <c r="A5592" s="64" t="s">
        <v>2709</v>
      </c>
      <c r="B5592" s="54" t="s">
        <v>2710</v>
      </c>
      <c r="C5592" s="252" t="s">
        <v>5552</v>
      </c>
      <c r="D5592" s="252" t="s">
        <v>678</v>
      </c>
      <c r="E5592" s="54" t="s">
        <v>2711</v>
      </c>
      <c r="F5592" s="54" t="s">
        <v>2710</v>
      </c>
      <c r="G5592" s="129">
        <v>24400</v>
      </c>
      <c r="H5592" s="323">
        <v>510235.55</v>
      </c>
      <c r="I5592" s="323">
        <v>356728</v>
      </c>
      <c r="J5592" s="42"/>
      <c r="K5592" s="42"/>
      <c r="L5592" s="42" t="s">
        <v>4489</v>
      </c>
      <c r="M5592" s="42" t="s">
        <v>3481</v>
      </c>
      <c r="N5592" s="42" t="s">
        <v>2431</v>
      </c>
      <c r="O5592" s="137" t="s">
        <v>3482</v>
      </c>
      <c r="P5592" s="42" t="s">
        <v>64</v>
      </c>
      <c r="Q5592" s="42" t="s">
        <v>65</v>
      </c>
      <c r="R5592" s="42">
        <v>1</v>
      </c>
      <c r="S5592" s="137" t="s">
        <v>2419</v>
      </c>
      <c r="T5592" s="62">
        <v>701662950</v>
      </c>
      <c r="U5592" s="62">
        <v>678606518.04999995</v>
      </c>
      <c r="Z5592" s="54" t="s">
        <v>68</v>
      </c>
      <c r="AA5592" s="132">
        <v>4.2430872769803801E-5</v>
      </c>
      <c r="AJ5592" s="42"/>
      <c r="AM5592" s="42"/>
      <c r="AN5592" s="42"/>
      <c r="AO5592" s="42"/>
      <c r="AP5592" s="42"/>
      <c r="AY5592" s="42"/>
      <c r="AZ5592" s="42"/>
      <c r="BA5592" s="42"/>
      <c r="BB5592" s="42"/>
      <c r="BN5592" s="54" t="s">
        <v>4578</v>
      </c>
      <c r="BO5592" s="58" t="str">
        <f t="shared" si="87"/>
        <v>境内资产</v>
      </c>
      <c r="BP5592" s="58" t="str">
        <f>IF(M5592="",VLOOKUP(D5592,Sheet4!$A$1:$B$92,2,0),VLOOKUP(Q5592,Sheet4!$A$1:$B$92,2,0))</f>
        <v>保险资产管理产品</v>
      </c>
    </row>
    <row r="5593" spans="1:68" s="58" customFormat="1" ht="12.75" customHeight="1">
      <c r="A5593" s="64" t="s">
        <v>2234</v>
      </c>
      <c r="B5593" s="54" t="s">
        <v>2235</v>
      </c>
      <c r="C5593" s="252" t="s">
        <v>5552</v>
      </c>
      <c r="D5593" s="252" t="s">
        <v>678</v>
      </c>
      <c r="E5593" s="54" t="s">
        <v>2712</v>
      </c>
      <c r="F5593" s="54" t="s">
        <v>2235</v>
      </c>
      <c r="G5593" s="129">
        <v>5800</v>
      </c>
      <c r="H5593" s="323">
        <v>511472</v>
      </c>
      <c r="I5593" s="323">
        <v>412960</v>
      </c>
      <c r="J5593" s="42"/>
      <c r="K5593" s="42"/>
      <c r="L5593" s="42" t="s">
        <v>4489</v>
      </c>
      <c r="M5593" s="42" t="s">
        <v>3481</v>
      </c>
      <c r="N5593" s="42" t="s">
        <v>2431</v>
      </c>
      <c r="O5593" s="137" t="s">
        <v>3482</v>
      </c>
      <c r="P5593" s="42" t="s">
        <v>64</v>
      </c>
      <c r="Q5593" s="42" t="s">
        <v>65</v>
      </c>
      <c r="R5593" s="42">
        <v>1</v>
      </c>
      <c r="S5593" s="137" t="s">
        <v>2419</v>
      </c>
      <c r="T5593" s="62">
        <v>701662950</v>
      </c>
      <c r="U5593" s="62">
        <v>678606518.04999995</v>
      </c>
      <c r="Z5593" s="54" t="s">
        <v>68</v>
      </c>
      <c r="AA5593" s="132">
        <v>1.0658525611297699E-5</v>
      </c>
      <c r="AJ5593" s="42"/>
      <c r="AM5593" s="42"/>
      <c r="AN5593" s="42"/>
      <c r="AO5593" s="42"/>
      <c r="AP5593" s="42"/>
      <c r="AY5593" s="42"/>
      <c r="AZ5593" s="42"/>
      <c r="BA5593" s="42"/>
      <c r="BB5593" s="42"/>
      <c r="BN5593" s="54" t="s">
        <v>4578</v>
      </c>
      <c r="BO5593" s="58" t="str">
        <f t="shared" si="87"/>
        <v>境内资产</v>
      </c>
      <c r="BP5593" s="58" t="str">
        <f>IF(M5593="",VLOOKUP(D5593,Sheet4!$A$1:$B$92,2,0),VLOOKUP(Q5593,Sheet4!$A$1:$B$92,2,0))</f>
        <v>保险资产管理产品</v>
      </c>
    </row>
    <row r="5594" spans="1:68" s="58" customFormat="1" ht="12.75" customHeight="1">
      <c r="A5594" s="64" t="s">
        <v>2713</v>
      </c>
      <c r="B5594" s="54" t="s">
        <v>2714</v>
      </c>
      <c r="C5594" s="252" t="s">
        <v>5552</v>
      </c>
      <c r="D5594" s="252" t="s">
        <v>678</v>
      </c>
      <c r="E5594" s="54" t="s">
        <v>2715</v>
      </c>
      <c r="F5594" s="54" t="s">
        <v>2714</v>
      </c>
      <c r="G5594" s="129">
        <v>10600</v>
      </c>
      <c r="H5594" s="323">
        <v>728381</v>
      </c>
      <c r="I5594" s="323">
        <v>625188</v>
      </c>
      <c r="J5594" s="42"/>
      <c r="K5594" s="42"/>
      <c r="L5594" s="42" t="s">
        <v>4489</v>
      </c>
      <c r="M5594" s="42" t="s">
        <v>3481</v>
      </c>
      <c r="N5594" s="42" t="s">
        <v>2431</v>
      </c>
      <c r="O5594" s="137" t="s">
        <v>3482</v>
      </c>
      <c r="P5594" s="42" t="s">
        <v>64</v>
      </c>
      <c r="Q5594" s="42" t="s">
        <v>65</v>
      </c>
      <c r="R5594" s="42">
        <v>1</v>
      </c>
      <c r="S5594" s="137" t="s">
        <v>2419</v>
      </c>
      <c r="T5594" s="62">
        <v>701662950</v>
      </c>
      <c r="U5594" s="62">
        <v>678606518.04999995</v>
      </c>
      <c r="Z5594" s="54" t="s">
        <v>68</v>
      </c>
      <c r="AA5594" s="132">
        <v>1.8023972148215599E-5</v>
      </c>
      <c r="AJ5594" s="42"/>
      <c r="AM5594" s="42"/>
      <c r="AN5594" s="42"/>
      <c r="AO5594" s="42"/>
      <c r="AP5594" s="42"/>
      <c r="AY5594" s="42"/>
      <c r="AZ5594" s="42"/>
      <c r="BA5594" s="42"/>
      <c r="BB5594" s="42"/>
      <c r="BN5594" s="54" t="s">
        <v>4578</v>
      </c>
      <c r="BO5594" s="58" t="str">
        <f t="shared" si="87"/>
        <v>境内资产</v>
      </c>
      <c r="BP5594" s="58" t="str">
        <f>IF(M5594="",VLOOKUP(D5594,Sheet4!$A$1:$B$92,2,0),VLOOKUP(Q5594,Sheet4!$A$1:$B$92,2,0))</f>
        <v>保险资产管理产品</v>
      </c>
    </row>
    <row r="5595" spans="1:68" s="58" customFormat="1" ht="12.75" customHeight="1">
      <c r="A5595" s="64" t="s">
        <v>2716</v>
      </c>
      <c r="B5595" s="54" t="s">
        <v>2717</v>
      </c>
      <c r="C5595" s="252" t="s">
        <v>5552</v>
      </c>
      <c r="D5595" s="252" t="s">
        <v>678</v>
      </c>
      <c r="E5595" s="54" t="s">
        <v>2718</v>
      </c>
      <c r="F5595" s="54" t="s">
        <v>2717</v>
      </c>
      <c r="G5595" s="129">
        <v>29900</v>
      </c>
      <c r="H5595" s="323">
        <v>432772</v>
      </c>
      <c r="I5595" s="323">
        <v>369863</v>
      </c>
      <c r="J5595" s="42"/>
      <c r="K5595" s="42"/>
      <c r="L5595" s="42" t="s">
        <v>4489</v>
      </c>
      <c r="M5595" s="42" t="s">
        <v>3481</v>
      </c>
      <c r="N5595" s="42" t="s">
        <v>2431</v>
      </c>
      <c r="O5595" s="137" t="s">
        <v>3482</v>
      </c>
      <c r="P5595" s="42" t="s">
        <v>64</v>
      </c>
      <c r="Q5595" s="42" t="s">
        <v>65</v>
      </c>
      <c r="R5595" s="42">
        <v>1</v>
      </c>
      <c r="S5595" s="137" t="s">
        <v>2419</v>
      </c>
      <c r="T5595" s="62">
        <v>701662950</v>
      </c>
      <c r="U5595" s="62">
        <v>678606518.04999995</v>
      </c>
      <c r="Z5595" s="54" t="s">
        <v>68</v>
      </c>
      <c r="AA5595" s="132">
        <v>5.42642285394282E-5</v>
      </c>
      <c r="AJ5595" s="42"/>
      <c r="AM5595" s="42"/>
      <c r="AN5595" s="42"/>
      <c r="AO5595" s="42"/>
      <c r="AP5595" s="42"/>
      <c r="AY5595" s="42"/>
      <c r="AZ5595" s="42"/>
      <c r="BA5595" s="42"/>
      <c r="BB5595" s="42"/>
      <c r="BN5595" s="54" t="s">
        <v>4578</v>
      </c>
      <c r="BO5595" s="58" t="str">
        <f t="shared" si="87"/>
        <v>境内资产</v>
      </c>
      <c r="BP5595" s="58" t="str">
        <f>IF(M5595="",VLOOKUP(D5595,Sheet4!$A$1:$B$92,2,0),VLOOKUP(Q5595,Sheet4!$A$1:$B$92,2,0))</f>
        <v>保险资产管理产品</v>
      </c>
    </row>
    <row r="5596" spans="1:68" s="58" customFormat="1" ht="12.75" customHeight="1">
      <c r="A5596" s="64" t="s">
        <v>2719</v>
      </c>
      <c r="B5596" s="54" t="s">
        <v>2720</v>
      </c>
      <c r="C5596" s="252" t="s">
        <v>5552</v>
      </c>
      <c r="D5596" s="252" t="s">
        <v>678</v>
      </c>
      <c r="E5596" s="54" t="s">
        <v>2721</v>
      </c>
      <c r="F5596" s="54" t="s">
        <v>2720</v>
      </c>
      <c r="G5596" s="129">
        <v>17700</v>
      </c>
      <c r="H5596" s="323">
        <v>241986.14</v>
      </c>
      <c r="I5596" s="323">
        <v>199656</v>
      </c>
      <c r="J5596" s="42"/>
      <c r="K5596" s="42"/>
      <c r="L5596" s="42" t="s">
        <v>4489</v>
      </c>
      <c r="M5596" s="42" t="s">
        <v>3481</v>
      </c>
      <c r="N5596" s="42" t="s">
        <v>2431</v>
      </c>
      <c r="O5596" s="137" t="s">
        <v>3482</v>
      </c>
      <c r="P5596" s="42" t="s">
        <v>64</v>
      </c>
      <c r="Q5596" s="42" t="s">
        <v>65</v>
      </c>
      <c r="R5596" s="42">
        <v>1</v>
      </c>
      <c r="S5596" s="137" t="s">
        <v>2419</v>
      </c>
      <c r="T5596" s="62">
        <v>701662950</v>
      </c>
      <c r="U5596" s="62">
        <v>678606518.04999995</v>
      </c>
      <c r="Z5596" s="54" t="s">
        <v>68</v>
      </c>
      <c r="AA5596" s="132">
        <v>6.7694665620191295E-5</v>
      </c>
      <c r="AJ5596" s="42"/>
      <c r="AM5596" s="42"/>
      <c r="AN5596" s="42"/>
      <c r="AO5596" s="42"/>
      <c r="AP5596" s="42"/>
      <c r="AY5596" s="42"/>
      <c r="AZ5596" s="42"/>
      <c r="BA5596" s="42"/>
      <c r="BB5596" s="42"/>
      <c r="BN5596" s="54" t="s">
        <v>4578</v>
      </c>
      <c r="BO5596" s="58" t="str">
        <f t="shared" si="87"/>
        <v>境内资产</v>
      </c>
      <c r="BP5596" s="58" t="str">
        <f>IF(M5596="",VLOOKUP(D5596,Sheet4!$A$1:$B$92,2,0),VLOOKUP(Q5596,Sheet4!$A$1:$B$92,2,0))</f>
        <v>保险资产管理产品</v>
      </c>
    </row>
    <row r="5597" spans="1:68" s="58" customFormat="1" ht="12.75" customHeight="1">
      <c r="A5597" s="64" t="s">
        <v>2722</v>
      </c>
      <c r="B5597" s="54" t="s">
        <v>2723</v>
      </c>
      <c r="C5597" s="252" t="s">
        <v>5552</v>
      </c>
      <c r="D5597" s="252" t="s">
        <v>678</v>
      </c>
      <c r="E5597" s="54" t="s">
        <v>2724</v>
      </c>
      <c r="F5597" s="54" t="s">
        <v>2723</v>
      </c>
      <c r="G5597" s="129">
        <v>15500</v>
      </c>
      <c r="H5597" s="323">
        <v>450530</v>
      </c>
      <c r="I5597" s="323">
        <v>407650</v>
      </c>
      <c r="J5597" s="42"/>
      <c r="K5597" s="42"/>
      <c r="L5597" s="42" t="s">
        <v>4489</v>
      </c>
      <c r="M5597" s="42" t="s">
        <v>3481</v>
      </c>
      <c r="N5597" s="42" t="s">
        <v>2431</v>
      </c>
      <c r="O5597" s="137" t="s">
        <v>3482</v>
      </c>
      <c r="P5597" s="42" t="s">
        <v>64</v>
      </c>
      <c r="Q5597" s="42" t="s">
        <v>65</v>
      </c>
      <c r="R5597" s="42">
        <v>1</v>
      </c>
      <c r="S5597" s="137" t="s">
        <v>2419</v>
      </c>
      <c r="T5597" s="62">
        <v>701662950</v>
      </c>
      <c r="U5597" s="62">
        <v>678606518.04999995</v>
      </c>
      <c r="Z5597" s="54" t="s">
        <v>68</v>
      </c>
      <c r="AA5597" s="132">
        <v>5.4465409879090698E-5</v>
      </c>
      <c r="AJ5597" s="42"/>
      <c r="AM5597" s="42"/>
      <c r="AN5597" s="42"/>
      <c r="AO5597" s="42"/>
      <c r="AP5597" s="42"/>
      <c r="AY5597" s="42"/>
      <c r="AZ5597" s="42"/>
      <c r="BA5597" s="42"/>
      <c r="BB5597" s="42"/>
      <c r="BN5597" s="54" t="s">
        <v>4578</v>
      </c>
      <c r="BO5597" s="58" t="str">
        <f t="shared" si="87"/>
        <v>境内资产</v>
      </c>
      <c r="BP5597" s="58" t="str">
        <f>IF(M5597="",VLOOKUP(D5597,Sheet4!$A$1:$B$92,2,0),VLOOKUP(Q5597,Sheet4!$A$1:$B$92,2,0))</f>
        <v>保险资产管理产品</v>
      </c>
    </row>
    <row r="5598" spans="1:68" s="58" customFormat="1" ht="12.75" customHeight="1">
      <c r="A5598" s="64" t="s">
        <v>2725</v>
      </c>
      <c r="B5598" s="54" t="s">
        <v>2726</v>
      </c>
      <c r="C5598" s="252" t="s">
        <v>5552</v>
      </c>
      <c r="D5598" s="252" t="s">
        <v>678</v>
      </c>
      <c r="E5598" s="54" t="s">
        <v>2727</v>
      </c>
      <c r="F5598" s="54" t="s">
        <v>2726</v>
      </c>
      <c r="G5598" s="129">
        <v>15900</v>
      </c>
      <c r="H5598" s="323">
        <v>332223</v>
      </c>
      <c r="I5598" s="323">
        <v>262032</v>
      </c>
      <c r="J5598" s="42"/>
      <c r="K5598" s="42"/>
      <c r="L5598" s="42" t="s">
        <v>4489</v>
      </c>
      <c r="M5598" s="42" t="s">
        <v>3481</v>
      </c>
      <c r="N5598" s="42" t="s">
        <v>2431</v>
      </c>
      <c r="O5598" s="137" t="s">
        <v>3482</v>
      </c>
      <c r="P5598" s="42" t="s">
        <v>64</v>
      </c>
      <c r="Q5598" s="42" t="s">
        <v>65</v>
      </c>
      <c r="R5598" s="42">
        <v>1</v>
      </c>
      <c r="S5598" s="137" t="s">
        <v>2419</v>
      </c>
      <c r="T5598" s="62">
        <v>701662950</v>
      </c>
      <c r="U5598" s="62">
        <v>678606518.04999995</v>
      </c>
      <c r="Z5598" s="54" t="s">
        <v>68</v>
      </c>
      <c r="AA5598" s="132">
        <v>2.5771651674278401E-5</v>
      </c>
      <c r="AJ5598" s="42"/>
      <c r="AM5598" s="42"/>
      <c r="AN5598" s="42"/>
      <c r="AO5598" s="42"/>
      <c r="AP5598" s="42"/>
      <c r="AY5598" s="42"/>
      <c r="AZ5598" s="42"/>
      <c r="BA5598" s="42"/>
      <c r="BB5598" s="42"/>
      <c r="BN5598" s="54" t="s">
        <v>4578</v>
      </c>
      <c r="BO5598" s="58" t="str">
        <f t="shared" si="87"/>
        <v>境内资产</v>
      </c>
      <c r="BP5598" s="58" t="str">
        <f>IF(M5598="",VLOOKUP(D5598,Sheet4!$A$1:$B$92,2,0),VLOOKUP(Q5598,Sheet4!$A$1:$B$92,2,0))</f>
        <v>保险资产管理产品</v>
      </c>
    </row>
    <row r="5599" spans="1:68" s="58" customFormat="1" ht="12.75" customHeight="1">
      <c r="A5599" s="64" t="s">
        <v>2728</v>
      </c>
      <c r="B5599" s="54" t="s">
        <v>2729</v>
      </c>
      <c r="C5599" s="252" t="s">
        <v>5552</v>
      </c>
      <c r="D5599" s="252" t="s">
        <v>678</v>
      </c>
      <c r="E5599" s="54" t="s">
        <v>2730</v>
      </c>
      <c r="F5599" s="54" t="s">
        <v>2729</v>
      </c>
      <c r="G5599" s="129">
        <v>10200</v>
      </c>
      <c r="H5599" s="323">
        <v>438340.47</v>
      </c>
      <c r="I5599" s="323">
        <v>310998</v>
      </c>
      <c r="J5599" s="42"/>
      <c r="K5599" s="42"/>
      <c r="L5599" s="42" t="s">
        <v>4489</v>
      </c>
      <c r="M5599" s="42" t="s">
        <v>3481</v>
      </c>
      <c r="N5599" s="42" t="s">
        <v>2431</v>
      </c>
      <c r="O5599" s="137" t="s">
        <v>3482</v>
      </c>
      <c r="P5599" s="42" t="s">
        <v>64</v>
      </c>
      <c r="Q5599" s="42" t="s">
        <v>65</v>
      </c>
      <c r="R5599" s="42">
        <v>1</v>
      </c>
      <c r="S5599" s="137" t="s">
        <v>2419</v>
      </c>
      <c r="T5599" s="62">
        <v>701662950</v>
      </c>
      <c r="U5599" s="62">
        <v>678606518.04999995</v>
      </c>
      <c r="Z5599" s="54" t="s">
        <v>68</v>
      </c>
      <c r="AA5599" s="132">
        <v>2.3523421567458302E-5</v>
      </c>
      <c r="AJ5599" s="42"/>
      <c r="AM5599" s="42"/>
      <c r="AN5599" s="42"/>
      <c r="AO5599" s="42"/>
      <c r="AP5599" s="42"/>
      <c r="AY5599" s="42"/>
      <c r="AZ5599" s="42"/>
      <c r="BA5599" s="42"/>
      <c r="BB5599" s="42"/>
      <c r="BN5599" s="54" t="s">
        <v>4578</v>
      </c>
      <c r="BO5599" s="58" t="str">
        <f t="shared" si="87"/>
        <v>境内资产</v>
      </c>
      <c r="BP5599" s="58" t="str">
        <f>IF(M5599="",VLOOKUP(D5599,Sheet4!$A$1:$B$92,2,0),VLOOKUP(Q5599,Sheet4!$A$1:$B$92,2,0))</f>
        <v>保险资产管理产品</v>
      </c>
    </row>
    <row r="5600" spans="1:68" s="58" customFormat="1" ht="12.75" customHeight="1">
      <c r="A5600" s="64" t="s">
        <v>2236</v>
      </c>
      <c r="B5600" s="54" t="s">
        <v>2237</v>
      </c>
      <c r="C5600" s="252" t="s">
        <v>5552</v>
      </c>
      <c r="D5600" s="252" t="s">
        <v>678</v>
      </c>
      <c r="E5600" s="54" t="s">
        <v>2731</v>
      </c>
      <c r="F5600" s="54" t="s">
        <v>2237</v>
      </c>
      <c r="G5600" s="129">
        <v>9700</v>
      </c>
      <c r="H5600" s="323">
        <v>634547.39</v>
      </c>
      <c r="I5600" s="323">
        <v>409728</v>
      </c>
      <c r="J5600" s="42"/>
      <c r="K5600" s="42"/>
      <c r="L5600" s="42" t="s">
        <v>4489</v>
      </c>
      <c r="M5600" s="42" t="s">
        <v>3481</v>
      </c>
      <c r="N5600" s="42" t="s">
        <v>2431</v>
      </c>
      <c r="O5600" s="137" t="s">
        <v>3482</v>
      </c>
      <c r="P5600" s="42" t="s">
        <v>64</v>
      </c>
      <c r="Q5600" s="42" t="s">
        <v>65</v>
      </c>
      <c r="R5600" s="42">
        <v>1</v>
      </c>
      <c r="S5600" s="137" t="s">
        <v>2419</v>
      </c>
      <c r="T5600" s="62">
        <v>701662950</v>
      </c>
      <c r="U5600" s="62">
        <v>678606518.04999995</v>
      </c>
      <c r="Z5600" s="54" t="s">
        <v>280</v>
      </c>
      <c r="AA5600" s="132">
        <v>6.2029727972228299E-6</v>
      </c>
      <c r="AJ5600" s="42"/>
      <c r="AM5600" s="42"/>
      <c r="AN5600" s="42"/>
      <c r="AO5600" s="42"/>
      <c r="AP5600" s="42"/>
      <c r="AY5600" s="42"/>
      <c r="AZ5600" s="42"/>
      <c r="BA5600" s="42"/>
      <c r="BB5600" s="42"/>
      <c r="BN5600" s="54" t="s">
        <v>4578</v>
      </c>
      <c r="BO5600" s="58" t="str">
        <f t="shared" si="87"/>
        <v>境内资产</v>
      </c>
      <c r="BP5600" s="58" t="str">
        <f>IF(M5600="",VLOOKUP(D5600,Sheet4!$A$1:$B$92,2,0),VLOOKUP(Q5600,Sheet4!$A$1:$B$92,2,0))</f>
        <v>保险资产管理产品</v>
      </c>
    </row>
    <row r="5601" spans="1:68" s="58" customFormat="1" ht="12.75" customHeight="1">
      <c r="A5601" s="64" t="s">
        <v>2732</v>
      </c>
      <c r="B5601" s="54" t="s">
        <v>2733</v>
      </c>
      <c r="C5601" s="252" t="s">
        <v>5552</v>
      </c>
      <c r="D5601" s="252" t="s">
        <v>678</v>
      </c>
      <c r="E5601" s="54" t="s">
        <v>2734</v>
      </c>
      <c r="F5601" s="54" t="s">
        <v>2733</v>
      </c>
      <c r="G5601" s="129">
        <v>6100</v>
      </c>
      <c r="H5601" s="323">
        <v>546600</v>
      </c>
      <c r="I5601" s="323">
        <v>477935</v>
      </c>
      <c r="J5601" s="42"/>
      <c r="K5601" s="42"/>
      <c r="L5601" s="42" t="s">
        <v>4489</v>
      </c>
      <c r="M5601" s="42" t="s">
        <v>3481</v>
      </c>
      <c r="N5601" s="42" t="s">
        <v>2431</v>
      </c>
      <c r="O5601" s="137" t="s">
        <v>3482</v>
      </c>
      <c r="P5601" s="42" t="s">
        <v>64</v>
      </c>
      <c r="Q5601" s="42" t="s">
        <v>65</v>
      </c>
      <c r="R5601" s="42">
        <v>1</v>
      </c>
      <c r="S5601" s="137" t="s">
        <v>2419</v>
      </c>
      <c r="T5601" s="62">
        <v>701662950</v>
      </c>
      <c r="U5601" s="62">
        <v>678606518.04999995</v>
      </c>
      <c r="Z5601" s="54" t="s">
        <v>68</v>
      </c>
      <c r="AA5601" s="132">
        <v>2.02497846120041E-5</v>
      </c>
      <c r="AJ5601" s="42"/>
      <c r="AM5601" s="42"/>
      <c r="AN5601" s="42"/>
      <c r="AO5601" s="42"/>
      <c r="AP5601" s="42"/>
      <c r="AY5601" s="42"/>
      <c r="AZ5601" s="42"/>
      <c r="BA5601" s="42"/>
      <c r="BB5601" s="42"/>
      <c r="BN5601" s="54" t="s">
        <v>4578</v>
      </c>
      <c r="BO5601" s="58" t="str">
        <f t="shared" si="87"/>
        <v>境内资产</v>
      </c>
      <c r="BP5601" s="58" t="str">
        <f>IF(M5601="",VLOOKUP(D5601,Sheet4!$A$1:$B$92,2,0),VLOOKUP(Q5601,Sheet4!$A$1:$B$92,2,0))</f>
        <v>保险资产管理产品</v>
      </c>
    </row>
    <row r="5602" spans="1:68" s="58" customFormat="1" ht="12.75" customHeight="1">
      <c r="A5602" s="64" t="s">
        <v>2735</v>
      </c>
      <c r="B5602" s="54" t="s">
        <v>2736</v>
      </c>
      <c r="C5602" s="252" t="s">
        <v>5552</v>
      </c>
      <c r="D5602" s="252" t="s">
        <v>678</v>
      </c>
      <c r="E5602" s="54" t="s">
        <v>2737</v>
      </c>
      <c r="F5602" s="54" t="s">
        <v>2736</v>
      </c>
      <c r="G5602" s="129">
        <v>13000</v>
      </c>
      <c r="H5602" s="323">
        <v>271378</v>
      </c>
      <c r="I5602" s="323">
        <v>244530</v>
      </c>
      <c r="J5602" s="42"/>
      <c r="K5602" s="42"/>
      <c r="L5602" s="42" t="s">
        <v>4489</v>
      </c>
      <c r="M5602" s="42" t="s">
        <v>3481</v>
      </c>
      <c r="N5602" s="42" t="s">
        <v>2431</v>
      </c>
      <c r="O5602" s="137" t="s">
        <v>3482</v>
      </c>
      <c r="P5602" s="42" t="s">
        <v>64</v>
      </c>
      <c r="Q5602" s="42" t="s">
        <v>65</v>
      </c>
      <c r="R5602" s="42">
        <v>1</v>
      </c>
      <c r="S5602" s="137" t="s">
        <v>2419</v>
      </c>
      <c r="T5602" s="62">
        <v>701662950</v>
      </c>
      <c r="U5602" s="62">
        <v>678606518.04999995</v>
      </c>
      <c r="Z5602" s="54" t="s">
        <v>68</v>
      </c>
      <c r="AA5602" s="132">
        <v>3.0952380952381E-5</v>
      </c>
      <c r="AJ5602" s="42"/>
      <c r="AM5602" s="42"/>
      <c r="AN5602" s="42"/>
      <c r="AO5602" s="42"/>
      <c r="AP5602" s="42"/>
      <c r="AY5602" s="42"/>
      <c r="AZ5602" s="42"/>
      <c r="BA5602" s="42"/>
      <c r="BB5602" s="42"/>
      <c r="BN5602" s="54" t="s">
        <v>4578</v>
      </c>
      <c r="BO5602" s="58" t="str">
        <f t="shared" si="87"/>
        <v>境内资产</v>
      </c>
      <c r="BP5602" s="58" t="str">
        <f>IF(M5602="",VLOOKUP(D5602,Sheet4!$A$1:$B$92,2,0),VLOOKUP(Q5602,Sheet4!$A$1:$B$92,2,0))</f>
        <v>保险资产管理产品</v>
      </c>
    </row>
    <row r="5603" spans="1:68" s="58" customFormat="1" ht="12.75" customHeight="1">
      <c r="A5603" s="64" t="s">
        <v>2738</v>
      </c>
      <c r="B5603" s="54" t="s">
        <v>2739</v>
      </c>
      <c r="C5603" s="252" t="s">
        <v>5552</v>
      </c>
      <c r="D5603" s="252" t="s">
        <v>678</v>
      </c>
      <c r="E5603" s="54" t="s">
        <v>2740</v>
      </c>
      <c r="F5603" s="54" t="s">
        <v>2739</v>
      </c>
      <c r="G5603" s="129">
        <v>21979</v>
      </c>
      <c r="H5603" s="323">
        <v>528430</v>
      </c>
      <c r="I5603" s="323">
        <v>437382.1</v>
      </c>
      <c r="J5603" s="42"/>
      <c r="K5603" s="42"/>
      <c r="L5603" s="42" t="s">
        <v>4489</v>
      </c>
      <c r="M5603" s="42" t="s">
        <v>3481</v>
      </c>
      <c r="N5603" s="42" t="s">
        <v>2431</v>
      </c>
      <c r="O5603" s="137" t="s">
        <v>3482</v>
      </c>
      <c r="P5603" s="42" t="s">
        <v>64</v>
      </c>
      <c r="Q5603" s="42" t="s">
        <v>65</v>
      </c>
      <c r="R5603" s="42">
        <v>1</v>
      </c>
      <c r="S5603" s="137" t="s">
        <v>2419</v>
      </c>
      <c r="T5603" s="62">
        <v>701662950</v>
      </c>
      <c r="U5603" s="62">
        <v>678606518.04999995</v>
      </c>
      <c r="Z5603" s="54" t="s">
        <v>68</v>
      </c>
      <c r="AA5603" s="132">
        <v>1.9027038603524798E-5</v>
      </c>
      <c r="AJ5603" s="42"/>
      <c r="AM5603" s="42"/>
      <c r="AN5603" s="42"/>
      <c r="AO5603" s="42"/>
      <c r="AP5603" s="42"/>
      <c r="AY5603" s="42"/>
      <c r="AZ5603" s="42"/>
      <c r="BA5603" s="42"/>
      <c r="BB5603" s="42"/>
      <c r="BN5603" s="54" t="s">
        <v>4578</v>
      </c>
      <c r="BO5603" s="58" t="str">
        <f t="shared" si="87"/>
        <v>境内资产</v>
      </c>
      <c r="BP5603" s="58" t="str">
        <f>IF(M5603="",VLOOKUP(D5603,Sheet4!$A$1:$B$92,2,0),VLOOKUP(Q5603,Sheet4!$A$1:$B$92,2,0))</f>
        <v>保险资产管理产品</v>
      </c>
    </row>
    <row r="5604" spans="1:68" s="58" customFormat="1" ht="12.75" customHeight="1">
      <c r="A5604" s="64" t="s">
        <v>2741</v>
      </c>
      <c r="B5604" s="54" t="s">
        <v>2742</v>
      </c>
      <c r="C5604" s="252" t="s">
        <v>5552</v>
      </c>
      <c r="D5604" s="252" t="s">
        <v>678</v>
      </c>
      <c r="E5604" s="54" t="s">
        <v>2743</v>
      </c>
      <c r="F5604" s="54" t="s">
        <v>2742</v>
      </c>
      <c r="G5604" s="129">
        <v>11100</v>
      </c>
      <c r="H5604" s="323">
        <v>463544.25</v>
      </c>
      <c r="I5604" s="323">
        <v>347319</v>
      </c>
      <c r="J5604" s="42"/>
      <c r="K5604" s="42"/>
      <c r="L5604" s="42" t="s">
        <v>4489</v>
      </c>
      <c r="M5604" s="42" t="s">
        <v>3481</v>
      </c>
      <c r="N5604" s="42" t="s">
        <v>2431</v>
      </c>
      <c r="O5604" s="137" t="s">
        <v>3482</v>
      </c>
      <c r="P5604" s="42" t="s">
        <v>64</v>
      </c>
      <c r="Q5604" s="42" t="s">
        <v>65</v>
      </c>
      <c r="R5604" s="42">
        <v>1</v>
      </c>
      <c r="S5604" s="137" t="s">
        <v>2419</v>
      </c>
      <c r="T5604" s="62">
        <v>701662950</v>
      </c>
      <c r="U5604" s="62">
        <v>678606518.04999995</v>
      </c>
      <c r="Z5604" s="54" t="s">
        <v>68</v>
      </c>
      <c r="AA5604" s="132">
        <v>1.83674869085489E-5</v>
      </c>
      <c r="AJ5604" s="42"/>
      <c r="AM5604" s="42"/>
      <c r="AN5604" s="42"/>
      <c r="AO5604" s="42"/>
      <c r="AP5604" s="42"/>
      <c r="AY5604" s="42"/>
      <c r="AZ5604" s="42"/>
      <c r="BA5604" s="42"/>
      <c r="BB5604" s="42"/>
      <c r="BN5604" s="54" t="s">
        <v>4578</v>
      </c>
      <c r="BO5604" s="58" t="str">
        <f t="shared" si="87"/>
        <v>境内资产</v>
      </c>
      <c r="BP5604" s="58" t="str">
        <f>IF(M5604="",VLOOKUP(D5604,Sheet4!$A$1:$B$92,2,0),VLOOKUP(Q5604,Sheet4!$A$1:$B$92,2,0))</f>
        <v>保险资产管理产品</v>
      </c>
    </row>
    <row r="5605" spans="1:68" s="58" customFormat="1" ht="12.75" customHeight="1">
      <c r="A5605" s="64" t="s">
        <v>2747</v>
      </c>
      <c r="B5605" s="54" t="s">
        <v>2748</v>
      </c>
      <c r="C5605" s="252" t="s">
        <v>5552</v>
      </c>
      <c r="D5605" s="252" t="s">
        <v>678</v>
      </c>
      <c r="E5605" s="54" t="s">
        <v>2749</v>
      </c>
      <c r="F5605" s="54" t="s">
        <v>2748</v>
      </c>
      <c r="G5605" s="129">
        <v>2100</v>
      </c>
      <c r="H5605" s="323">
        <v>282361.82</v>
      </c>
      <c r="I5605" s="323">
        <v>232344</v>
      </c>
      <c r="J5605" s="42"/>
      <c r="K5605" s="42"/>
      <c r="L5605" s="42" t="s">
        <v>4489</v>
      </c>
      <c r="M5605" s="42" t="s">
        <v>3481</v>
      </c>
      <c r="N5605" s="42" t="s">
        <v>2431</v>
      </c>
      <c r="O5605" s="137" t="s">
        <v>3482</v>
      </c>
      <c r="P5605" s="42" t="s">
        <v>64</v>
      </c>
      <c r="Q5605" s="42" t="s">
        <v>65</v>
      </c>
      <c r="R5605" s="42">
        <v>1</v>
      </c>
      <c r="S5605" s="137" t="s">
        <v>2419</v>
      </c>
      <c r="T5605" s="62">
        <v>701662950</v>
      </c>
      <c r="U5605" s="62">
        <v>678606518.04999995</v>
      </c>
      <c r="Z5605" s="54" t="s">
        <v>68</v>
      </c>
      <c r="AA5605" s="132">
        <v>1.7466365601972499E-5</v>
      </c>
      <c r="AJ5605" s="42"/>
      <c r="AM5605" s="42"/>
      <c r="AN5605" s="42"/>
      <c r="AO5605" s="42"/>
      <c r="AP5605" s="42"/>
      <c r="AY5605" s="42"/>
      <c r="AZ5605" s="42"/>
      <c r="BA5605" s="42"/>
      <c r="BB5605" s="42"/>
      <c r="BN5605" s="54" t="s">
        <v>4578</v>
      </c>
      <c r="BO5605" s="58" t="str">
        <f t="shared" si="87"/>
        <v>境内资产</v>
      </c>
      <c r="BP5605" s="58" t="str">
        <f>IF(M5605="",VLOOKUP(D5605,Sheet4!$A$1:$B$92,2,0),VLOOKUP(Q5605,Sheet4!$A$1:$B$92,2,0))</f>
        <v>保险资产管理产品</v>
      </c>
    </row>
    <row r="5606" spans="1:68" s="58" customFormat="1" ht="12.75" customHeight="1">
      <c r="A5606" s="64" t="s">
        <v>2750</v>
      </c>
      <c r="B5606" s="54" t="s">
        <v>2751</v>
      </c>
      <c r="C5606" s="252" t="s">
        <v>5552</v>
      </c>
      <c r="D5606" s="252" t="s">
        <v>678</v>
      </c>
      <c r="E5606" s="54" t="s">
        <v>2752</v>
      </c>
      <c r="F5606" s="54" t="s">
        <v>2751</v>
      </c>
      <c r="G5606" s="129">
        <v>10100</v>
      </c>
      <c r="H5606" s="323">
        <v>232066.42</v>
      </c>
      <c r="I5606" s="323">
        <v>193920</v>
      </c>
      <c r="J5606" s="42"/>
      <c r="K5606" s="42"/>
      <c r="L5606" s="42" t="s">
        <v>4489</v>
      </c>
      <c r="M5606" s="42" t="s">
        <v>3481</v>
      </c>
      <c r="N5606" s="42" t="s">
        <v>2431</v>
      </c>
      <c r="O5606" s="137" t="s">
        <v>3482</v>
      </c>
      <c r="P5606" s="42" t="s">
        <v>64</v>
      </c>
      <c r="Q5606" s="42" t="s">
        <v>65</v>
      </c>
      <c r="R5606" s="42">
        <v>1</v>
      </c>
      <c r="S5606" s="137" t="s">
        <v>2419</v>
      </c>
      <c r="T5606" s="62">
        <v>701662950</v>
      </c>
      <c r="U5606" s="62">
        <v>678606518.04999995</v>
      </c>
      <c r="Z5606" s="54" t="s">
        <v>68</v>
      </c>
      <c r="AA5606" s="132">
        <v>4.8145980060690298E-5</v>
      </c>
      <c r="AJ5606" s="42"/>
      <c r="AM5606" s="42"/>
      <c r="AN5606" s="42"/>
      <c r="AO5606" s="42"/>
      <c r="AP5606" s="42"/>
      <c r="AY5606" s="42"/>
      <c r="AZ5606" s="42"/>
      <c r="BA5606" s="42"/>
      <c r="BB5606" s="42"/>
      <c r="BN5606" s="54" t="s">
        <v>4578</v>
      </c>
      <c r="BO5606" s="58" t="str">
        <f t="shared" si="87"/>
        <v>境内资产</v>
      </c>
      <c r="BP5606" s="58" t="str">
        <f>IF(M5606="",VLOOKUP(D5606,Sheet4!$A$1:$B$92,2,0),VLOOKUP(Q5606,Sheet4!$A$1:$B$92,2,0))</f>
        <v>保险资产管理产品</v>
      </c>
    </row>
    <row r="5607" spans="1:68" s="58" customFormat="1" ht="12.75" customHeight="1">
      <c r="A5607" s="64" t="s">
        <v>2753</v>
      </c>
      <c r="B5607" s="54" t="s">
        <v>2754</v>
      </c>
      <c r="C5607" s="252" t="s">
        <v>5552</v>
      </c>
      <c r="D5607" s="252" t="s">
        <v>678</v>
      </c>
      <c r="E5607" s="54" t="s">
        <v>2755</v>
      </c>
      <c r="F5607" s="54" t="s">
        <v>2754</v>
      </c>
      <c r="G5607" s="129">
        <v>11200</v>
      </c>
      <c r="H5607" s="323">
        <v>461445</v>
      </c>
      <c r="I5607" s="323">
        <v>311360</v>
      </c>
      <c r="J5607" s="42"/>
      <c r="K5607" s="42"/>
      <c r="L5607" s="42" t="s">
        <v>4489</v>
      </c>
      <c r="M5607" s="42" t="s">
        <v>3481</v>
      </c>
      <c r="N5607" s="42" t="s">
        <v>2431</v>
      </c>
      <c r="O5607" s="137" t="s">
        <v>3482</v>
      </c>
      <c r="P5607" s="42" t="s">
        <v>64</v>
      </c>
      <c r="Q5607" s="42" t="s">
        <v>65</v>
      </c>
      <c r="R5607" s="42">
        <v>1</v>
      </c>
      <c r="S5607" s="137" t="s">
        <v>2419</v>
      </c>
      <c r="T5607" s="62">
        <v>701662950</v>
      </c>
      <c r="U5607" s="62">
        <v>678606518.04999995</v>
      </c>
      <c r="Z5607" s="54" t="s">
        <v>68</v>
      </c>
      <c r="AA5607" s="132">
        <v>2.7047389194489801E-5</v>
      </c>
      <c r="AJ5607" s="42"/>
      <c r="AM5607" s="42"/>
      <c r="AN5607" s="42"/>
      <c r="AO5607" s="42"/>
      <c r="AP5607" s="42"/>
      <c r="AY5607" s="42"/>
      <c r="AZ5607" s="42"/>
      <c r="BA5607" s="42"/>
      <c r="BB5607" s="42"/>
      <c r="BN5607" s="54" t="s">
        <v>4578</v>
      </c>
      <c r="BO5607" s="58" t="str">
        <f t="shared" si="87"/>
        <v>境内资产</v>
      </c>
      <c r="BP5607" s="58" t="str">
        <f>IF(M5607="",VLOOKUP(D5607,Sheet4!$A$1:$B$92,2,0),VLOOKUP(Q5607,Sheet4!$A$1:$B$92,2,0))</f>
        <v>保险资产管理产品</v>
      </c>
    </row>
    <row r="5608" spans="1:68" s="58" customFormat="1" ht="12.75" customHeight="1">
      <c r="A5608" s="64" t="s">
        <v>2756</v>
      </c>
      <c r="B5608" s="54" t="s">
        <v>2757</v>
      </c>
      <c r="C5608" s="252" t="s">
        <v>5552</v>
      </c>
      <c r="D5608" s="252" t="s">
        <v>678</v>
      </c>
      <c r="E5608" s="54" t="s">
        <v>2758</v>
      </c>
      <c r="F5608" s="54" t="s">
        <v>2757</v>
      </c>
      <c r="G5608" s="129">
        <v>9300</v>
      </c>
      <c r="H5608" s="323">
        <v>304466.71000000002</v>
      </c>
      <c r="I5608" s="323">
        <v>300390</v>
      </c>
      <c r="J5608" s="42"/>
      <c r="K5608" s="42"/>
      <c r="L5608" s="42" t="s">
        <v>4489</v>
      </c>
      <c r="M5608" s="42" t="s">
        <v>3481</v>
      </c>
      <c r="N5608" s="42" t="s">
        <v>2431</v>
      </c>
      <c r="O5608" s="137" t="s">
        <v>3482</v>
      </c>
      <c r="P5608" s="42" t="s">
        <v>64</v>
      </c>
      <c r="Q5608" s="42" t="s">
        <v>65</v>
      </c>
      <c r="R5608" s="42">
        <v>1</v>
      </c>
      <c r="S5608" s="137" t="s">
        <v>2419</v>
      </c>
      <c r="T5608" s="62">
        <v>701662950</v>
      </c>
      <c r="U5608" s="62">
        <v>678606518.04999995</v>
      </c>
      <c r="Z5608" s="54" t="s">
        <v>68</v>
      </c>
      <c r="AA5608" s="132">
        <v>2.1159638469238401E-5</v>
      </c>
      <c r="AJ5608" s="42"/>
      <c r="AM5608" s="42"/>
      <c r="AN5608" s="42"/>
      <c r="AO5608" s="42"/>
      <c r="AP5608" s="42"/>
      <c r="AY5608" s="42"/>
      <c r="AZ5608" s="42"/>
      <c r="BA5608" s="42"/>
      <c r="BB5608" s="42"/>
      <c r="BN5608" s="54" t="s">
        <v>4578</v>
      </c>
      <c r="BO5608" s="58" t="str">
        <f t="shared" si="87"/>
        <v>境内资产</v>
      </c>
      <c r="BP5608" s="58" t="str">
        <f>IF(M5608="",VLOOKUP(D5608,Sheet4!$A$1:$B$92,2,0),VLOOKUP(Q5608,Sheet4!$A$1:$B$92,2,0))</f>
        <v>保险资产管理产品</v>
      </c>
    </row>
    <row r="5609" spans="1:68" s="58" customFormat="1" ht="12.75" customHeight="1">
      <c r="A5609" s="64" t="s">
        <v>2114</v>
      </c>
      <c r="B5609" s="54" t="s">
        <v>2759</v>
      </c>
      <c r="C5609" s="252" t="s">
        <v>5552</v>
      </c>
      <c r="D5609" s="252" t="s">
        <v>678</v>
      </c>
      <c r="E5609" s="54" t="s">
        <v>2760</v>
      </c>
      <c r="F5609" s="54" t="s">
        <v>2759</v>
      </c>
      <c r="G5609" s="129">
        <v>2900</v>
      </c>
      <c r="H5609" s="323">
        <v>871223</v>
      </c>
      <c r="I5609" s="323">
        <v>797674</v>
      </c>
      <c r="J5609" s="42"/>
      <c r="K5609" s="42"/>
      <c r="L5609" s="42" t="s">
        <v>4489</v>
      </c>
      <c r="M5609" s="42" t="s">
        <v>3481</v>
      </c>
      <c r="N5609" s="42" t="s">
        <v>2431</v>
      </c>
      <c r="O5609" s="137" t="s">
        <v>3482</v>
      </c>
      <c r="P5609" s="42" t="s">
        <v>64</v>
      </c>
      <c r="Q5609" s="42" t="s">
        <v>65</v>
      </c>
      <c r="R5609" s="42">
        <v>1</v>
      </c>
      <c r="S5609" s="137" t="s">
        <v>2419</v>
      </c>
      <c r="T5609" s="62">
        <v>701662950</v>
      </c>
      <c r="U5609" s="62">
        <v>678606518.04999995</v>
      </c>
      <c r="Z5609" s="54" t="s">
        <v>68</v>
      </c>
      <c r="AA5609" s="132">
        <v>1.2287051677419999E-5</v>
      </c>
      <c r="AJ5609" s="42"/>
      <c r="AM5609" s="42"/>
      <c r="AN5609" s="42"/>
      <c r="AO5609" s="42"/>
      <c r="AP5609" s="42"/>
      <c r="AY5609" s="42"/>
      <c r="AZ5609" s="42"/>
      <c r="BA5609" s="42"/>
      <c r="BB5609" s="42"/>
      <c r="BN5609" s="54" t="s">
        <v>4578</v>
      </c>
      <c r="BO5609" s="58" t="str">
        <f t="shared" si="87"/>
        <v>境内资产</v>
      </c>
      <c r="BP5609" s="58" t="str">
        <f>IF(M5609="",VLOOKUP(D5609,Sheet4!$A$1:$B$92,2,0),VLOOKUP(Q5609,Sheet4!$A$1:$B$92,2,0))</f>
        <v>保险资产管理产品</v>
      </c>
    </row>
    <row r="5610" spans="1:68" s="58" customFormat="1" ht="12.75" customHeight="1">
      <c r="A5610" s="64" t="s">
        <v>2761</v>
      </c>
      <c r="B5610" s="54" t="s">
        <v>2762</v>
      </c>
      <c r="C5610" s="252" t="s">
        <v>5552</v>
      </c>
      <c r="D5610" s="252" t="s">
        <v>678</v>
      </c>
      <c r="E5610" s="54" t="s">
        <v>2763</v>
      </c>
      <c r="F5610" s="54" t="s">
        <v>2762</v>
      </c>
      <c r="G5610" s="129">
        <v>2400</v>
      </c>
      <c r="H5610" s="323">
        <v>115438.61</v>
      </c>
      <c r="I5610" s="323">
        <v>108360</v>
      </c>
      <c r="J5610" s="42"/>
      <c r="K5610" s="42"/>
      <c r="L5610" s="42" t="s">
        <v>4489</v>
      </c>
      <c r="M5610" s="42" t="s">
        <v>3481</v>
      </c>
      <c r="N5610" s="42" t="s">
        <v>2431</v>
      </c>
      <c r="O5610" s="137" t="s">
        <v>3482</v>
      </c>
      <c r="P5610" s="42" t="s">
        <v>64</v>
      </c>
      <c r="Q5610" s="42" t="s">
        <v>65</v>
      </c>
      <c r="R5610" s="42">
        <v>1</v>
      </c>
      <c r="S5610" s="137" t="s">
        <v>2419</v>
      </c>
      <c r="T5610" s="62">
        <v>701662950</v>
      </c>
      <c r="U5610" s="62">
        <v>678606518.04999995</v>
      </c>
      <c r="Z5610" s="54" t="s">
        <v>68</v>
      </c>
      <c r="AA5610" s="132">
        <v>1.21928224765944E-5</v>
      </c>
      <c r="AJ5610" s="42"/>
      <c r="AM5610" s="42"/>
      <c r="AN5610" s="42"/>
      <c r="AO5610" s="42"/>
      <c r="AP5610" s="42"/>
      <c r="AY5610" s="42"/>
      <c r="AZ5610" s="42"/>
      <c r="BA5610" s="42"/>
      <c r="BB5610" s="42"/>
      <c r="BN5610" s="54" t="s">
        <v>4578</v>
      </c>
      <c r="BO5610" s="58" t="str">
        <f t="shared" si="87"/>
        <v>境内资产</v>
      </c>
      <c r="BP5610" s="58" t="str">
        <f>IF(M5610="",VLOOKUP(D5610,Sheet4!$A$1:$B$92,2,0),VLOOKUP(Q5610,Sheet4!$A$1:$B$92,2,0))</f>
        <v>保险资产管理产品</v>
      </c>
    </row>
    <row r="5611" spans="1:68" s="58" customFormat="1" ht="12.75" customHeight="1">
      <c r="A5611" s="64" t="s">
        <v>2764</v>
      </c>
      <c r="B5611" s="54" t="s">
        <v>2765</v>
      </c>
      <c r="C5611" s="252" t="s">
        <v>5552</v>
      </c>
      <c r="D5611" s="252" t="s">
        <v>678</v>
      </c>
      <c r="E5611" s="54" t="s">
        <v>2766</v>
      </c>
      <c r="F5611" s="54" t="s">
        <v>2765</v>
      </c>
      <c r="G5611" s="129">
        <v>8200</v>
      </c>
      <c r="H5611" s="323">
        <v>424061</v>
      </c>
      <c r="I5611" s="323">
        <v>386384</v>
      </c>
      <c r="J5611" s="42"/>
      <c r="K5611" s="42"/>
      <c r="L5611" s="42" t="s">
        <v>4489</v>
      </c>
      <c r="M5611" s="42" t="s">
        <v>3481</v>
      </c>
      <c r="N5611" s="42" t="s">
        <v>2431</v>
      </c>
      <c r="O5611" s="137" t="s">
        <v>3482</v>
      </c>
      <c r="P5611" s="42" t="s">
        <v>64</v>
      </c>
      <c r="Q5611" s="42" t="s">
        <v>65</v>
      </c>
      <c r="R5611" s="42">
        <v>1</v>
      </c>
      <c r="S5611" s="137" t="s">
        <v>2419</v>
      </c>
      <c r="T5611" s="62">
        <v>701662950</v>
      </c>
      <c r="U5611" s="62">
        <v>678606518.04999995</v>
      </c>
      <c r="Z5611" s="54" t="s">
        <v>68</v>
      </c>
      <c r="AA5611" s="132">
        <v>3.53910041514209E-5</v>
      </c>
      <c r="AJ5611" s="42"/>
      <c r="AM5611" s="42"/>
      <c r="AN5611" s="42"/>
      <c r="AO5611" s="42"/>
      <c r="AP5611" s="42"/>
      <c r="AY5611" s="42"/>
      <c r="AZ5611" s="42"/>
      <c r="BA5611" s="42"/>
      <c r="BB5611" s="42"/>
      <c r="BN5611" s="54" t="s">
        <v>4578</v>
      </c>
      <c r="BO5611" s="58" t="str">
        <f t="shared" si="87"/>
        <v>境内资产</v>
      </c>
      <c r="BP5611" s="58" t="str">
        <f>IF(M5611="",VLOOKUP(D5611,Sheet4!$A$1:$B$92,2,0),VLOOKUP(Q5611,Sheet4!$A$1:$B$92,2,0))</f>
        <v>保险资产管理产品</v>
      </c>
    </row>
    <row r="5612" spans="1:68" s="58" customFormat="1" ht="12.75" customHeight="1">
      <c r="A5612" s="64" t="s">
        <v>2767</v>
      </c>
      <c r="B5612" s="54" t="s">
        <v>2768</v>
      </c>
      <c r="C5612" s="252" t="s">
        <v>5552</v>
      </c>
      <c r="D5612" s="252" t="s">
        <v>678</v>
      </c>
      <c r="E5612" s="54" t="s">
        <v>2769</v>
      </c>
      <c r="F5612" s="54" t="s">
        <v>2768</v>
      </c>
      <c r="G5612" s="129">
        <v>10200</v>
      </c>
      <c r="H5612" s="323">
        <v>493599.68</v>
      </c>
      <c r="I5612" s="323">
        <v>420852</v>
      </c>
      <c r="J5612" s="42"/>
      <c r="K5612" s="42"/>
      <c r="L5612" s="42" t="s">
        <v>4489</v>
      </c>
      <c r="M5612" s="42" t="s">
        <v>3481</v>
      </c>
      <c r="N5612" s="42" t="s">
        <v>2431</v>
      </c>
      <c r="O5612" s="137" t="s">
        <v>3482</v>
      </c>
      <c r="P5612" s="42" t="s">
        <v>64</v>
      </c>
      <c r="Q5612" s="42" t="s">
        <v>65</v>
      </c>
      <c r="R5612" s="42">
        <v>1</v>
      </c>
      <c r="S5612" s="137" t="s">
        <v>2419</v>
      </c>
      <c r="T5612" s="62">
        <v>701662950</v>
      </c>
      <c r="U5612" s="62">
        <v>678606518.04999995</v>
      </c>
      <c r="Z5612" s="54" t="s">
        <v>68</v>
      </c>
      <c r="AA5612" s="132">
        <v>4.1752443719363697E-5</v>
      </c>
      <c r="AJ5612" s="42"/>
      <c r="AM5612" s="42"/>
      <c r="AN5612" s="42"/>
      <c r="AO5612" s="42"/>
      <c r="AP5612" s="42"/>
      <c r="AY5612" s="42"/>
      <c r="AZ5612" s="42"/>
      <c r="BA5612" s="42"/>
      <c r="BB5612" s="42"/>
      <c r="BN5612" s="54" t="s">
        <v>4578</v>
      </c>
      <c r="BO5612" s="58" t="str">
        <f t="shared" si="87"/>
        <v>境内资产</v>
      </c>
      <c r="BP5612" s="58" t="str">
        <f>IF(M5612="",VLOOKUP(D5612,Sheet4!$A$1:$B$92,2,0),VLOOKUP(Q5612,Sheet4!$A$1:$B$92,2,0))</f>
        <v>保险资产管理产品</v>
      </c>
    </row>
    <row r="5613" spans="1:68" s="58" customFormat="1" ht="12.75" customHeight="1">
      <c r="A5613" s="64" t="s">
        <v>2770</v>
      </c>
      <c r="B5613" s="54" t="s">
        <v>2771</v>
      </c>
      <c r="C5613" s="252" t="s">
        <v>5552</v>
      </c>
      <c r="D5613" s="252" t="s">
        <v>678</v>
      </c>
      <c r="E5613" s="54" t="s">
        <v>2772</v>
      </c>
      <c r="F5613" s="54" t="s">
        <v>2771</v>
      </c>
      <c r="G5613" s="129">
        <v>10100</v>
      </c>
      <c r="H5613" s="323">
        <v>286152.51</v>
      </c>
      <c r="I5613" s="323">
        <v>193213</v>
      </c>
      <c r="J5613" s="42"/>
      <c r="K5613" s="42"/>
      <c r="L5613" s="42" t="s">
        <v>4489</v>
      </c>
      <c r="M5613" s="42" t="s">
        <v>3481</v>
      </c>
      <c r="N5613" s="42" t="s">
        <v>2431</v>
      </c>
      <c r="O5613" s="137" t="s">
        <v>3482</v>
      </c>
      <c r="P5613" s="42" t="s">
        <v>64</v>
      </c>
      <c r="Q5613" s="42" t="s">
        <v>65</v>
      </c>
      <c r="R5613" s="42">
        <v>1</v>
      </c>
      <c r="S5613" s="137" t="s">
        <v>2419</v>
      </c>
      <c r="T5613" s="62">
        <v>701662950</v>
      </c>
      <c r="U5613" s="62">
        <v>678606518.04999995</v>
      </c>
      <c r="Z5613" s="54" t="s">
        <v>68</v>
      </c>
      <c r="AA5613" s="132">
        <v>4.3035952980792597E-5</v>
      </c>
      <c r="AJ5613" s="42"/>
      <c r="AM5613" s="42"/>
      <c r="AN5613" s="42"/>
      <c r="AO5613" s="42"/>
      <c r="AP5613" s="42"/>
      <c r="AY5613" s="42"/>
      <c r="AZ5613" s="42"/>
      <c r="BA5613" s="42"/>
      <c r="BB5613" s="42"/>
      <c r="BN5613" s="54" t="s">
        <v>4578</v>
      </c>
      <c r="BO5613" s="58" t="str">
        <f t="shared" si="87"/>
        <v>境内资产</v>
      </c>
      <c r="BP5613" s="58" t="str">
        <f>IF(M5613="",VLOOKUP(D5613,Sheet4!$A$1:$B$92,2,0),VLOOKUP(Q5613,Sheet4!$A$1:$B$92,2,0))</f>
        <v>保险资产管理产品</v>
      </c>
    </row>
    <row r="5614" spans="1:68" s="58" customFormat="1" ht="12.75" customHeight="1">
      <c r="A5614" s="64" t="s">
        <v>1999</v>
      </c>
      <c r="B5614" s="54" t="s">
        <v>2000</v>
      </c>
      <c r="C5614" s="252" t="s">
        <v>5552</v>
      </c>
      <c r="D5614" s="252" t="s">
        <v>678</v>
      </c>
      <c r="E5614" s="54" t="s">
        <v>2773</v>
      </c>
      <c r="F5614" s="54" t="s">
        <v>2000</v>
      </c>
      <c r="G5614" s="129">
        <v>4700</v>
      </c>
      <c r="H5614" s="323">
        <v>2531901.4300000002</v>
      </c>
      <c r="I5614" s="323">
        <v>1821250</v>
      </c>
      <c r="J5614" s="42"/>
      <c r="K5614" s="42"/>
      <c r="L5614" s="42" t="s">
        <v>4489</v>
      </c>
      <c r="M5614" s="42" t="s">
        <v>3481</v>
      </c>
      <c r="N5614" s="42" t="s">
        <v>2431</v>
      </c>
      <c r="O5614" s="137" t="s">
        <v>3482</v>
      </c>
      <c r="P5614" s="42" t="s">
        <v>64</v>
      </c>
      <c r="Q5614" s="42" t="s">
        <v>65</v>
      </c>
      <c r="R5614" s="42">
        <v>1</v>
      </c>
      <c r="S5614" s="137" t="s">
        <v>2419</v>
      </c>
      <c r="T5614" s="62">
        <v>701662950</v>
      </c>
      <c r="U5614" s="62">
        <v>678606518.04999995</v>
      </c>
      <c r="Z5614" s="54" t="s">
        <v>280</v>
      </c>
      <c r="AA5614" s="132">
        <v>2.01643073569003E-6</v>
      </c>
      <c r="AJ5614" s="42"/>
      <c r="AM5614" s="42"/>
      <c r="AN5614" s="42"/>
      <c r="AO5614" s="42"/>
      <c r="AP5614" s="42"/>
      <c r="AY5614" s="42"/>
      <c r="AZ5614" s="42"/>
      <c r="BA5614" s="42"/>
      <c r="BB5614" s="42"/>
      <c r="BN5614" s="54" t="s">
        <v>4578</v>
      </c>
      <c r="BO5614" s="58" t="str">
        <f t="shared" si="87"/>
        <v>境内资产</v>
      </c>
      <c r="BP5614" s="58" t="str">
        <f>IF(M5614="",VLOOKUP(D5614,Sheet4!$A$1:$B$92,2,0),VLOOKUP(Q5614,Sheet4!$A$1:$B$92,2,0))</f>
        <v>保险资产管理产品</v>
      </c>
    </row>
    <row r="5615" spans="1:68" s="58" customFormat="1" ht="12.75" customHeight="1">
      <c r="A5615" s="64" t="s">
        <v>2007</v>
      </c>
      <c r="B5615" s="54" t="s">
        <v>2008</v>
      </c>
      <c r="C5615" s="252" t="s">
        <v>5552</v>
      </c>
      <c r="D5615" s="252" t="s">
        <v>678</v>
      </c>
      <c r="E5615" s="54" t="s">
        <v>2774</v>
      </c>
      <c r="F5615" s="54" t="s">
        <v>2008</v>
      </c>
      <c r="G5615" s="129">
        <v>1640</v>
      </c>
      <c r="H5615" s="323">
        <v>509291.19</v>
      </c>
      <c r="I5615" s="323">
        <v>533344.4</v>
      </c>
      <c r="J5615" s="42"/>
      <c r="K5615" s="42"/>
      <c r="L5615" s="42" t="s">
        <v>4489</v>
      </c>
      <c r="M5615" s="42" t="s">
        <v>3481</v>
      </c>
      <c r="N5615" s="42" t="s">
        <v>2431</v>
      </c>
      <c r="O5615" s="137" t="s">
        <v>3482</v>
      </c>
      <c r="P5615" s="42" t="s">
        <v>64</v>
      </c>
      <c r="Q5615" s="42" t="s">
        <v>65</v>
      </c>
      <c r="R5615" s="42">
        <v>1</v>
      </c>
      <c r="S5615" s="137" t="s">
        <v>2419</v>
      </c>
      <c r="T5615" s="62">
        <v>701662950</v>
      </c>
      <c r="U5615" s="62">
        <v>678606518.04999995</v>
      </c>
      <c r="Z5615" s="54" t="s">
        <v>68</v>
      </c>
      <c r="AA5615" s="132">
        <v>9.4803775578860707E-6</v>
      </c>
      <c r="AJ5615" s="42"/>
      <c r="AM5615" s="42"/>
      <c r="AN5615" s="42"/>
      <c r="AO5615" s="42"/>
      <c r="AP5615" s="42"/>
      <c r="AY5615" s="42"/>
      <c r="AZ5615" s="42"/>
      <c r="BA5615" s="42"/>
      <c r="BB5615" s="42"/>
      <c r="BN5615" s="54" t="s">
        <v>4578</v>
      </c>
      <c r="BO5615" s="58" t="str">
        <f t="shared" si="87"/>
        <v>境内资产</v>
      </c>
      <c r="BP5615" s="58" t="str">
        <f>IF(M5615="",VLOOKUP(D5615,Sheet4!$A$1:$B$92,2,0),VLOOKUP(Q5615,Sheet4!$A$1:$B$92,2,0))</f>
        <v>保险资产管理产品</v>
      </c>
    </row>
    <row r="5616" spans="1:68" s="58" customFormat="1" ht="12.75" customHeight="1">
      <c r="A5616" s="64" t="s">
        <v>2775</v>
      </c>
      <c r="B5616" s="54" t="s">
        <v>2776</v>
      </c>
      <c r="C5616" s="252" t="s">
        <v>5552</v>
      </c>
      <c r="D5616" s="252" t="s">
        <v>678</v>
      </c>
      <c r="E5616" s="54" t="s">
        <v>2777</v>
      </c>
      <c r="F5616" s="54" t="s">
        <v>2776</v>
      </c>
      <c r="G5616" s="129">
        <v>5600</v>
      </c>
      <c r="H5616" s="323">
        <v>692154.33</v>
      </c>
      <c r="I5616" s="323">
        <v>717304</v>
      </c>
      <c r="J5616" s="42"/>
      <c r="K5616" s="42"/>
      <c r="L5616" s="42" t="s">
        <v>4489</v>
      </c>
      <c r="M5616" s="42" t="s">
        <v>3481</v>
      </c>
      <c r="N5616" s="42" t="s">
        <v>2431</v>
      </c>
      <c r="O5616" s="137" t="s">
        <v>3482</v>
      </c>
      <c r="P5616" s="42" t="s">
        <v>64</v>
      </c>
      <c r="Q5616" s="42" t="s">
        <v>65</v>
      </c>
      <c r="R5616" s="42">
        <v>1</v>
      </c>
      <c r="S5616" s="137" t="s">
        <v>2419</v>
      </c>
      <c r="T5616" s="62">
        <v>701662950</v>
      </c>
      <c r="U5616" s="62">
        <v>678606518.04999995</v>
      </c>
      <c r="Z5616" s="54" t="s">
        <v>280</v>
      </c>
      <c r="AA5616" s="132">
        <v>7.0513239604902299E-6</v>
      </c>
      <c r="AJ5616" s="42"/>
      <c r="AM5616" s="42"/>
      <c r="AN5616" s="42"/>
      <c r="AO5616" s="42"/>
      <c r="AP5616" s="42"/>
      <c r="AY5616" s="42"/>
      <c r="AZ5616" s="42"/>
      <c r="BA5616" s="42"/>
      <c r="BB5616" s="42"/>
      <c r="BN5616" s="54" t="s">
        <v>4578</v>
      </c>
      <c r="BO5616" s="58" t="str">
        <f t="shared" si="87"/>
        <v>境内资产</v>
      </c>
      <c r="BP5616" s="58" t="str">
        <f>IF(M5616="",VLOOKUP(D5616,Sheet4!$A$1:$B$92,2,0),VLOOKUP(Q5616,Sheet4!$A$1:$B$92,2,0))</f>
        <v>保险资产管理产品</v>
      </c>
    </row>
    <row r="5617" spans="1:68" s="58" customFormat="1" ht="12.75" customHeight="1">
      <c r="A5617" s="64" t="s">
        <v>1734</v>
      </c>
      <c r="B5617" s="54" t="s">
        <v>1735</v>
      </c>
      <c r="C5617" s="252" t="s">
        <v>5552</v>
      </c>
      <c r="D5617" s="252" t="s">
        <v>678</v>
      </c>
      <c r="E5617" s="54" t="s">
        <v>1736</v>
      </c>
      <c r="F5617" s="54" t="s">
        <v>1735</v>
      </c>
      <c r="G5617" s="54">
        <v>527</v>
      </c>
      <c r="H5617" s="323">
        <v>29285.39</v>
      </c>
      <c r="I5617" s="323">
        <v>13522.82</v>
      </c>
      <c r="J5617" s="42"/>
      <c r="K5617" s="42"/>
      <c r="L5617" s="42" t="s">
        <v>4489</v>
      </c>
      <c r="M5617" s="42" t="s">
        <v>3481</v>
      </c>
      <c r="N5617" s="42" t="s">
        <v>2431</v>
      </c>
      <c r="O5617" s="137" t="s">
        <v>3482</v>
      </c>
      <c r="P5617" s="42" t="s">
        <v>64</v>
      </c>
      <c r="Q5617" s="42" t="s">
        <v>65</v>
      </c>
      <c r="R5617" s="42">
        <v>1</v>
      </c>
      <c r="S5617" s="137" t="s">
        <v>2419</v>
      </c>
      <c r="T5617" s="62">
        <v>701662950</v>
      </c>
      <c r="U5617" s="62">
        <v>678606518.04999995</v>
      </c>
      <c r="Z5617" s="54" t="s">
        <v>68</v>
      </c>
      <c r="AA5617" s="132">
        <v>2.7205286180174602E-6</v>
      </c>
      <c r="AJ5617" s="42"/>
      <c r="AM5617" s="42"/>
      <c r="AN5617" s="42"/>
      <c r="AO5617" s="42"/>
      <c r="AP5617" s="42"/>
      <c r="AY5617" s="42"/>
      <c r="AZ5617" s="42"/>
      <c r="BA5617" s="42"/>
      <c r="BB5617" s="42"/>
      <c r="BN5617" s="54" t="s">
        <v>4578</v>
      </c>
      <c r="BO5617" s="58" t="str">
        <f t="shared" si="87"/>
        <v>境内资产</v>
      </c>
      <c r="BP5617" s="58" t="str">
        <f>IF(M5617="",VLOOKUP(D5617,Sheet4!$A$1:$B$92,2,0),VLOOKUP(Q5617,Sheet4!$A$1:$B$92,2,0))</f>
        <v>保险资产管理产品</v>
      </c>
    </row>
    <row r="5618" spans="1:68" s="58" customFormat="1" ht="12.75" customHeight="1">
      <c r="A5618" s="64" t="s">
        <v>2778</v>
      </c>
      <c r="B5618" s="54" t="s">
        <v>2779</v>
      </c>
      <c r="C5618" s="252" t="s">
        <v>5552</v>
      </c>
      <c r="D5618" s="252" t="s">
        <v>678</v>
      </c>
      <c r="E5618" s="54" t="s">
        <v>2780</v>
      </c>
      <c r="F5618" s="54" t="s">
        <v>2779</v>
      </c>
      <c r="G5618" s="129">
        <v>5300</v>
      </c>
      <c r="H5618" s="323">
        <v>226502.76</v>
      </c>
      <c r="I5618" s="323">
        <v>150785</v>
      </c>
      <c r="J5618" s="42"/>
      <c r="K5618" s="42"/>
      <c r="L5618" s="42" t="s">
        <v>4489</v>
      </c>
      <c r="M5618" s="42" t="s">
        <v>3481</v>
      </c>
      <c r="N5618" s="42" t="s">
        <v>2431</v>
      </c>
      <c r="O5618" s="137" t="s">
        <v>3482</v>
      </c>
      <c r="P5618" s="42" t="s">
        <v>64</v>
      </c>
      <c r="Q5618" s="42" t="s">
        <v>65</v>
      </c>
      <c r="R5618" s="42">
        <v>1</v>
      </c>
      <c r="S5618" s="137" t="s">
        <v>2419</v>
      </c>
      <c r="T5618" s="62">
        <v>701662950</v>
      </c>
      <c r="U5618" s="62">
        <v>678606518.04999995</v>
      </c>
      <c r="Z5618" s="54" t="s">
        <v>68</v>
      </c>
      <c r="AA5618" s="132">
        <v>5.1996080476590203E-5</v>
      </c>
      <c r="AJ5618" s="42"/>
      <c r="AM5618" s="42"/>
      <c r="AN5618" s="42"/>
      <c r="AO5618" s="42"/>
      <c r="AP5618" s="42"/>
      <c r="AY5618" s="42"/>
      <c r="AZ5618" s="42"/>
      <c r="BA5618" s="42"/>
      <c r="BB5618" s="42"/>
      <c r="BN5618" s="54" t="s">
        <v>4578</v>
      </c>
      <c r="BO5618" s="58" t="str">
        <f t="shared" si="87"/>
        <v>境内资产</v>
      </c>
      <c r="BP5618" s="58" t="str">
        <f>IF(M5618="",VLOOKUP(D5618,Sheet4!$A$1:$B$92,2,0),VLOOKUP(Q5618,Sheet4!$A$1:$B$92,2,0))</f>
        <v>保险资产管理产品</v>
      </c>
    </row>
    <row r="5619" spans="1:68" s="58" customFormat="1" ht="12.75" customHeight="1">
      <c r="A5619" s="64" t="s">
        <v>2781</v>
      </c>
      <c r="B5619" s="54" t="s">
        <v>2782</v>
      </c>
      <c r="C5619" s="252" t="s">
        <v>5552</v>
      </c>
      <c r="D5619" s="252" t="s">
        <v>678</v>
      </c>
      <c r="E5619" s="54" t="s">
        <v>2783</v>
      </c>
      <c r="F5619" s="54" t="s">
        <v>2782</v>
      </c>
      <c r="G5619" s="129">
        <v>4500</v>
      </c>
      <c r="H5619" s="323">
        <v>291701.73</v>
      </c>
      <c r="I5619" s="323">
        <v>271710</v>
      </c>
      <c r="J5619" s="42"/>
      <c r="K5619" s="42"/>
      <c r="L5619" s="42" t="s">
        <v>4489</v>
      </c>
      <c r="M5619" s="42" t="s">
        <v>3481</v>
      </c>
      <c r="N5619" s="42" t="s">
        <v>2431</v>
      </c>
      <c r="O5619" s="137" t="s">
        <v>3482</v>
      </c>
      <c r="P5619" s="42" t="s">
        <v>64</v>
      </c>
      <c r="Q5619" s="42" t="s">
        <v>65</v>
      </c>
      <c r="R5619" s="42">
        <v>1</v>
      </c>
      <c r="S5619" s="137" t="s">
        <v>2419</v>
      </c>
      <c r="T5619" s="62">
        <v>701662950</v>
      </c>
      <c r="U5619" s="62">
        <v>678606518.04999995</v>
      </c>
      <c r="Z5619" s="54" t="s">
        <v>68</v>
      </c>
      <c r="AA5619" s="132">
        <v>1.12497187570311E-5</v>
      </c>
      <c r="AJ5619" s="42"/>
      <c r="AM5619" s="42"/>
      <c r="AN5619" s="42"/>
      <c r="AO5619" s="42"/>
      <c r="AP5619" s="42"/>
      <c r="AY5619" s="42"/>
      <c r="AZ5619" s="42"/>
      <c r="BA5619" s="42"/>
      <c r="BB5619" s="42"/>
      <c r="BN5619" s="54" t="s">
        <v>4578</v>
      </c>
      <c r="BO5619" s="58" t="str">
        <f t="shared" si="87"/>
        <v>境内资产</v>
      </c>
      <c r="BP5619" s="58" t="str">
        <f>IF(M5619="",VLOOKUP(D5619,Sheet4!$A$1:$B$92,2,0),VLOOKUP(Q5619,Sheet4!$A$1:$B$92,2,0))</f>
        <v>保险资产管理产品</v>
      </c>
    </row>
    <row r="5620" spans="1:68" s="58" customFormat="1" ht="12.75" customHeight="1">
      <c r="A5620" s="64" t="s">
        <v>2784</v>
      </c>
      <c r="B5620" s="54" t="s">
        <v>2785</v>
      </c>
      <c r="C5620" s="252" t="s">
        <v>5552</v>
      </c>
      <c r="D5620" s="252" t="s">
        <v>678</v>
      </c>
      <c r="E5620" s="54" t="s">
        <v>2786</v>
      </c>
      <c r="F5620" s="54" t="s">
        <v>2785</v>
      </c>
      <c r="G5620" s="129">
        <v>1300</v>
      </c>
      <c r="H5620" s="323">
        <v>590778</v>
      </c>
      <c r="I5620" s="323">
        <v>651430</v>
      </c>
      <c r="J5620" s="42"/>
      <c r="K5620" s="42"/>
      <c r="L5620" s="42" t="s">
        <v>4489</v>
      </c>
      <c r="M5620" s="42" t="s">
        <v>3481</v>
      </c>
      <c r="N5620" s="42" t="s">
        <v>2431</v>
      </c>
      <c r="O5620" s="137" t="s">
        <v>3482</v>
      </c>
      <c r="P5620" s="42" t="s">
        <v>64</v>
      </c>
      <c r="Q5620" s="42" t="s">
        <v>65</v>
      </c>
      <c r="R5620" s="42">
        <v>1</v>
      </c>
      <c r="S5620" s="137" t="s">
        <v>2419</v>
      </c>
      <c r="T5620" s="62">
        <v>701662950</v>
      </c>
      <c r="U5620" s="62">
        <v>678606518.04999995</v>
      </c>
      <c r="Z5620" s="54" t="s">
        <v>280</v>
      </c>
      <c r="AA5620" s="132">
        <v>6.00850434461083E-6</v>
      </c>
      <c r="AJ5620" s="42"/>
      <c r="AM5620" s="42"/>
      <c r="AN5620" s="42"/>
      <c r="AO5620" s="42"/>
      <c r="AP5620" s="42"/>
      <c r="AY5620" s="42"/>
      <c r="AZ5620" s="42"/>
      <c r="BA5620" s="42"/>
      <c r="BB5620" s="42"/>
      <c r="BN5620" s="54" t="s">
        <v>4578</v>
      </c>
      <c r="BO5620" s="58" t="str">
        <f t="shared" si="87"/>
        <v>境内资产</v>
      </c>
      <c r="BP5620" s="58" t="str">
        <f>IF(M5620="",VLOOKUP(D5620,Sheet4!$A$1:$B$92,2,0),VLOOKUP(Q5620,Sheet4!$A$1:$B$92,2,0))</f>
        <v>保险资产管理产品</v>
      </c>
    </row>
    <row r="5621" spans="1:68" s="58" customFormat="1" ht="12.75" customHeight="1">
      <c r="A5621" s="64" t="s">
        <v>2787</v>
      </c>
      <c r="B5621" s="54" t="s">
        <v>2788</v>
      </c>
      <c r="C5621" s="252" t="s">
        <v>5552</v>
      </c>
      <c r="D5621" s="252" t="s">
        <v>678</v>
      </c>
      <c r="E5621" s="54" t="s">
        <v>2789</v>
      </c>
      <c r="F5621" s="54" t="s">
        <v>2788</v>
      </c>
      <c r="G5621" s="129">
        <v>5400</v>
      </c>
      <c r="H5621" s="323">
        <v>316461.33</v>
      </c>
      <c r="I5621" s="323">
        <v>335286</v>
      </c>
      <c r="J5621" s="42"/>
      <c r="K5621" s="42"/>
      <c r="L5621" s="42" t="s">
        <v>4489</v>
      </c>
      <c r="M5621" s="42" t="s">
        <v>3481</v>
      </c>
      <c r="N5621" s="42" t="s">
        <v>2431</v>
      </c>
      <c r="O5621" s="137" t="s">
        <v>3482</v>
      </c>
      <c r="P5621" s="42" t="s">
        <v>64</v>
      </c>
      <c r="Q5621" s="42" t="s">
        <v>65</v>
      </c>
      <c r="R5621" s="42">
        <v>1</v>
      </c>
      <c r="S5621" s="137" t="s">
        <v>2419</v>
      </c>
      <c r="T5621" s="62">
        <v>701662950</v>
      </c>
      <c r="U5621" s="62">
        <v>678606518.04999995</v>
      </c>
      <c r="Z5621" s="54" t="s">
        <v>68</v>
      </c>
      <c r="AA5621" s="132">
        <v>4.9956889055000701E-5</v>
      </c>
      <c r="AJ5621" s="42"/>
      <c r="AM5621" s="42"/>
      <c r="AN5621" s="42"/>
      <c r="AO5621" s="42"/>
      <c r="AP5621" s="42"/>
      <c r="AY5621" s="42"/>
      <c r="AZ5621" s="42"/>
      <c r="BA5621" s="42"/>
      <c r="BB5621" s="42"/>
      <c r="BN5621" s="54" t="s">
        <v>4578</v>
      </c>
      <c r="BO5621" s="58" t="str">
        <f t="shared" si="87"/>
        <v>境内资产</v>
      </c>
      <c r="BP5621" s="58" t="str">
        <f>IF(M5621="",VLOOKUP(D5621,Sheet4!$A$1:$B$92,2,0),VLOOKUP(Q5621,Sheet4!$A$1:$B$92,2,0))</f>
        <v>保险资产管理产品</v>
      </c>
    </row>
    <row r="5622" spans="1:68" s="58" customFormat="1" ht="12.75" customHeight="1">
      <c r="A5622" s="64" t="s">
        <v>2790</v>
      </c>
      <c r="B5622" s="54" t="s">
        <v>2239</v>
      </c>
      <c r="C5622" s="252" t="s">
        <v>5552</v>
      </c>
      <c r="D5622" s="252" t="s">
        <v>678</v>
      </c>
      <c r="E5622" s="54" t="s">
        <v>2791</v>
      </c>
      <c r="F5622" s="54" t="s">
        <v>2239</v>
      </c>
      <c r="G5622" s="54">
        <v>294</v>
      </c>
      <c r="H5622" s="323">
        <v>10731</v>
      </c>
      <c r="I5622" s="323">
        <v>7285.32</v>
      </c>
      <c r="J5622" s="42"/>
      <c r="K5622" s="42"/>
      <c r="L5622" s="42" t="s">
        <v>4489</v>
      </c>
      <c r="M5622" s="42" t="s">
        <v>3481</v>
      </c>
      <c r="N5622" s="42" t="s">
        <v>2431</v>
      </c>
      <c r="O5622" s="137" t="s">
        <v>3482</v>
      </c>
      <c r="P5622" s="42" t="s">
        <v>64</v>
      </c>
      <c r="Q5622" s="42" t="s">
        <v>65</v>
      </c>
      <c r="R5622" s="42">
        <v>1</v>
      </c>
      <c r="S5622" s="137" t="s">
        <v>2419</v>
      </c>
      <c r="T5622" s="62">
        <v>701662950</v>
      </c>
      <c r="U5622" s="62">
        <v>678606518.04999995</v>
      </c>
      <c r="Z5622" s="54" t="s">
        <v>68</v>
      </c>
      <c r="AA5622" s="132">
        <v>1.8375E-6</v>
      </c>
      <c r="AJ5622" s="42"/>
      <c r="AM5622" s="42"/>
      <c r="AN5622" s="42"/>
      <c r="AO5622" s="42"/>
      <c r="AP5622" s="42"/>
      <c r="AY5622" s="42"/>
      <c r="AZ5622" s="42"/>
      <c r="BA5622" s="42"/>
      <c r="BB5622" s="42"/>
      <c r="BN5622" s="54" t="s">
        <v>4578</v>
      </c>
      <c r="BO5622" s="58" t="str">
        <f t="shared" si="87"/>
        <v>境内资产</v>
      </c>
      <c r="BP5622" s="58" t="str">
        <f>IF(M5622="",VLOOKUP(D5622,Sheet4!$A$1:$B$92,2,0),VLOOKUP(Q5622,Sheet4!$A$1:$B$92,2,0))</f>
        <v>保险资产管理产品</v>
      </c>
    </row>
    <row r="5623" spans="1:68" s="58" customFormat="1" ht="12.75" customHeight="1">
      <c r="A5623" s="64" t="s">
        <v>1737</v>
      </c>
      <c r="B5623" s="54" t="s">
        <v>1738</v>
      </c>
      <c r="C5623" s="252" t="s">
        <v>5552</v>
      </c>
      <c r="D5623" s="252" t="s">
        <v>678</v>
      </c>
      <c r="E5623" s="54" t="s">
        <v>1739</v>
      </c>
      <c r="F5623" s="54" t="s">
        <v>1738</v>
      </c>
      <c r="G5623" s="54">
        <v>178</v>
      </c>
      <c r="H5623" s="323">
        <v>6463.18</v>
      </c>
      <c r="I5623" s="323">
        <v>3755.8</v>
      </c>
      <c r="J5623" s="42"/>
      <c r="K5623" s="42"/>
      <c r="L5623" s="42" t="s">
        <v>4489</v>
      </c>
      <c r="M5623" s="42" t="s">
        <v>3481</v>
      </c>
      <c r="N5623" s="42" t="s">
        <v>2431</v>
      </c>
      <c r="O5623" s="137" t="s">
        <v>3482</v>
      </c>
      <c r="P5623" s="42" t="s">
        <v>64</v>
      </c>
      <c r="Q5623" s="42" t="s">
        <v>65</v>
      </c>
      <c r="R5623" s="42">
        <v>1</v>
      </c>
      <c r="S5623" s="137" t="s">
        <v>2419</v>
      </c>
      <c r="T5623" s="62">
        <v>701662950</v>
      </c>
      <c r="U5623" s="62">
        <v>678606518.04999995</v>
      </c>
      <c r="Z5623" s="54" t="s">
        <v>68</v>
      </c>
      <c r="AA5623" s="132">
        <v>1.334999993325E-6</v>
      </c>
      <c r="AJ5623" s="42"/>
      <c r="AM5623" s="42"/>
      <c r="AN5623" s="42"/>
      <c r="AO5623" s="42"/>
      <c r="AP5623" s="42"/>
      <c r="AY5623" s="42"/>
      <c r="AZ5623" s="42"/>
      <c r="BA5623" s="42"/>
      <c r="BB5623" s="42"/>
      <c r="BN5623" s="54" t="s">
        <v>4578</v>
      </c>
      <c r="BO5623" s="58" t="str">
        <f t="shared" si="87"/>
        <v>境内资产</v>
      </c>
      <c r="BP5623" s="58" t="str">
        <f>IF(M5623="",VLOOKUP(D5623,Sheet4!$A$1:$B$92,2,0),VLOOKUP(Q5623,Sheet4!$A$1:$B$92,2,0))</f>
        <v>保险资产管理产品</v>
      </c>
    </row>
    <row r="5624" spans="1:68" s="58" customFormat="1" ht="12.75" customHeight="1">
      <c r="A5624" s="64" t="s">
        <v>1740</v>
      </c>
      <c r="B5624" s="54" t="s">
        <v>1741</v>
      </c>
      <c r="C5624" s="252" t="s">
        <v>5552</v>
      </c>
      <c r="D5624" s="252" t="s">
        <v>678</v>
      </c>
      <c r="E5624" s="54" t="s">
        <v>1742</v>
      </c>
      <c r="F5624" s="54" t="s">
        <v>1741</v>
      </c>
      <c r="G5624" s="54">
        <v>220</v>
      </c>
      <c r="H5624" s="323">
        <v>12777.6</v>
      </c>
      <c r="I5624" s="323">
        <v>7035.6</v>
      </c>
      <c r="J5624" s="42"/>
      <c r="K5624" s="42"/>
      <c r="L5624" s="42" t="s">
        <v>4489</v>
      </c>
      <c r="M5624" s="42" t="s">
        <v>3481</v>
      </c>
      <c r="N5624" s="42" t="s">
        <v>2431</v>
      </c>
      <c r="O5624" s="137" t="s">
        <v>3482</v>
      </c>
      <c r="P5624" s="42" t="s">
        <v>64</v>
      </c>
      <c r="Q5624" s="42" t="s">
        <v>65</v>
      </c>
      <c r="R5624" s="42">
        <v>1</v>
      </c>
      <c r="S5624" s="137" t="s">
        <v>2419</v>
      </c>
      <c r="T5624" s="62">
        <v>701662950</v>
      </c>
      <c r="U5624" s="62">
        <v>678606518.04999995</v>
      </c>
      <c r="Z5624" s="54" t="s">
        <v>68</v>
      </c>
      <c r="AA5624" s="132">
        <v>1.6336633622929099E-6</v>
      </c>
      <c r="AJ5624" s="42"/>
      <c r="AM5624" s="42"/>
      <c r="AN5624" s="42"/>
      <c r="AO5624" s="42"/>
      <c r="AP5624" s="42"/>
      <c r="AY5624" s="42"/>
      <c r="AZ5624" s="42"/>
      <c r="BA5624" s="42"/>
      <c r="BB5624" s="42"/>
      <c r="BN5624" s="54" t="s">
        <v>4578</v>
      </c>
      <c r="BO5624" s="58" t="str">
        <f t="shared" si="87"/>
        <v>境内资产</v>
      </c>
      <c r="BP5624" s="58" t="str">
        <f>IF(M5624="",VLOOKUP(D5624,Sheet4!$A$1:$B$92,2,0),VLOOKUP(Q5624,Sheet4!$A$1:$B$92,2,0))</f>
        <v>保险资产管理产品</v>
      </c>
    </row>
    <row r="5625" spans="1:68" s="58" customFormat="1" ht="12.75" customHeight="1">
      <c r="A5625" s="64" t="s">
        <v>1743</v>
      </c>
      <c r="B5625" s="54" t="s">
        <v>1744</v>
      </c>
      <c r="C5625" s="252" t="s">
        <v>5552</v>
      </c>
      <c r="D5625" s="252" t="s">
        <v>678</v>
      </c>
      <c r="E5625" s="54" t="s">
        <v>1745</v>
      </c>
      <c r="F5625" s="54" t="s">
        <v>1744</v>
      </c>
      <c r="G5625" s="54">
        <v>204</v>
      </c>
      <c r="H5625" s="323">
        <v>16238.4</v>
      </c>
      <c r="I5625" s="323">
        <v>11756.52</v>
      </c>
      <c r="J5625" s="42"/>
      <c r="K5625" s="42"/>
      <c r="L5625" s="42" t="s">
        <v>4489</v>
      </c>
      <c r="M5625" s="42" t="s">
        <v>3481</v>
      </c>
      <c r="N5625" s="42" t="s">
        <v>2431</v>
      </c>
      <c r="O5625" s="137" t="s">
        <v>3482</v>
      </c>
      <c r="P5625" s="42" t="s">
        <v>64</v>
      </c>
      <c r="Q5625" s="42" t="s">
        <v>65</v>
      </c>
      <c r="R5625" s="42">
        <v>1</v>
      </c>
      <c r="S5625" s="137" t="s">
        <v>2419</v>
      </c>
      <c r="T5625" s="62">
        <v>701662950</v>
      </c>
      <c r="U5625" s="62">
        <v>678606518.04999995</v>
      </c>
      <c r="Z5625" s="54" t="s">
        <v>68</v>
      </c>
      <c r="AA5625" s="132">
        <v>1.88597842253936E-6</v>
      </c>
      <c r="AJ5625" s="42"/>
      <c r="AM5625" s="42"/>
      <c r="AN5625" s="42"/>
      <c r="AO5625" s="42"/>
      <c r="AP5625" s="42"/>
      <c r="AY5625" s="42"/>
      <c r="AZ5625" s="42"/>
      <c r="BA5625" s="42"/>
      <c r="BB5625" s="42"/>
      <c r="BN5625" s="54" t="s">
        <v>4578</v>
      </c>
      <c r="BO5625" s="58" t="str">
        <f t="shared" si="87"/>
        <v>境内资产</v>
      </c>
      <c r="BP5625" s="58" t="str">
        <f>IF(M5625="",VLOOKUP(D5625,Sheet4!$A$1:$B$92,2,0),VLOOKUP(Q5625,Sheet4!$A$1:$B$92,2,0))</f>
        <v>保险资产管理产品</v>
      </c>
    </row>
    <row r="5626" spans="1:68" s="58" customFormat="1" ht="12.75" customHeight="1">
      <c r="A5626" s="64" t="s">
        <v>2011</v>
      </c>
      <c r="B5626" s="54" t="s">
        <v>2012</v>
      </c>
      <c r="C5626" s="252" t="s">
        <v>5552</v>
      </c>
      <c r="D5626" s="252" t="s">
        <v>678</v>
      </c>
      <c r="E5626" s="54" t="s">
        <v>2792</v>
      </c>
      <c r="F5626" s="54" t="s">
        <v>2012</v>
      </c>
      <c r="G5626" s="54">
        <v>304</v>
      </c>
      <c r="H5626" s="323">
        <v>8454.24</v>
      </c>
      <c r="I5626" s="323">
        <v>5812.48</v>
      </c>
      <c r="J5626" s="42"/>
      <c r="K5626" s="42"/>
      <c r="L5626" s="42" t="s">
        <v>4489</v>
      </c>
      <c r="M5626" s="42" t="s">
        <v>3481</v>
      </c>
      <c r="N5626" s="42" t="s">
        <v>2431</v>
      </c>
      <c r="O5626" s="137" t="s">
        <v>3482</v>
      </c>
      <c r="P5626" s="42" t="s">
        <v>64</v>
      </c>
      <c r="Q5626" s="42" t="s">
        <v>65</v>
      </c>
      <c r="R5626" s="42">
        <v>1</v>
      </c>
      <c r="S5626" s="137" t="s">
        <v>2419</v>
      </c>
      <c r="T5626" s="62">
        <v>701662950</v>
      </c>
      <c r="U5626" s="62">
        <v>678606518.04999995</v>
      </c>
      <c r="Z5626" s="54" t="s">
        <v>68</v>
      </c>
      <c r="AA5626" s="132">
        <v>1.5200000000000001E-6</v>
      </c>
      <c r="AJ5626" s="42"/>
      <c r="AM5626" s="42"/>
      <c r="AN5626" s="42"/>
      <c r="AO5626" s="42"/>
      <c r="AP5626" s="42"/>
      <c r="AY5626" s="42"/>
      <c r="AZ5626" s="42"/>
      <c r="BA5626" s="42"/>
      <c r="BB5626" s="42"/>
      <c r="BN5626" s="54" t="s">
        <v>4578</v>
      </c>
      <c r="BO5626" s="58" t="str">
        <f t="shared" si="87"/>
        <v>境内资产</v>
      </c>
      <c r="BP5626" s="58" t="str">
        <f>IF(M5626="",VLOOKUP(D5626,Sheet4!$A$1:$B$92,2,0),VLOOKUP(Q5626,Sheet4!$A$1:$B$92,2,0))</f>
        <v>保险资产管理产品</v>
      </c>
    </row>
    <row r="5627" spans="1:68" s="58" customFormat="1" ht="12.75" customHeight="1">
      <c r="A5627" s="64" t="s">
        <v>2013</v>
      </c>
      <c r="B5627" s="54" t="s">
        <v>2014</v>
      </c>
      <c r="C5627" s="252" t="s">
        <v>5552</v>
      </c>
      <c r="D5627" s="252" t="s">
        <v>678</v>
      </c>
      <c r="E5627" s="54" t="s">
        <v>2793</v>
      </c>
      <c r="F5627" s="54" t="s">
        <v>2014</v>
      </c>
      <c r="G5627" s="54">
        <v>154</v>
      </c>
      <c r="H5627" s="323">
        <v>4144.1400000000003</v>
      </c>
      <c r="I5627" s="323">
        <v>4496.8</v>
      </c>
      <c r="J5627" s="42"/>
      <c r="K5627" s="42"/>
      <c r="L5627" s="42" t="s">
        <v>4489</v>
      </c>
      <c r="M5627" s="42" t="s">
        <v>3481</v>
      </c>
      <c r="N5627" s="42" t="s">
        <v>2431</v>
      </c>
      <c r="O5627" s="137" t="s">
        <v>3482</v>
      </c>
      <c r="P5627" s="42" t="s">
        <v>64</v>
      </c>
      <c r="Q5627" s="42" t="s">
        <v>65</v>
      </c>
      <c r="R5627" s="42">
        <v>1</v>
      </c>
      <c r="S5627" s="137" t="s">
        <v>2419</v>
      </c>
      <c r="T5627" s="62">
        <v>701662950</v>
      </c>
      <c r="U5627" s="62">
        <v>678606518.04999995</v>
      </c>
      <c r="Z5627" s="54" t="s">
        <v>68</v>
      </c>
      <c r="AA5627" s="132">
        <v>1.14633314823279E-6</v>
      </c>
      <c r="AJ5627" s="42"/>
      <c r="AM5627" s="42"/>
      <c r="AN5627" s="42"/>
      <c r="AO5627" s="42"/>
      <c r="AP5627" s="42"/>
      <c r="AY5627" s="42"/>
      <c r="AZ5627" s="42"/>
      <c r="BA5627" s="42"/>
      <c r="BB5627" s="42"/>
      <c r="BN5627" s="54" t="s">
        <v>4578</v>
      </c>
      <c r="BO5627" s="58" t="str">
        <f t="shared" si="87"/>
        <v>境内资产</v>
      </c>
      <c r="BP5627" s="58" t="str">
        <f>IF(M5627="",VLOOKUP(D5627,Sheet4!$A$1:$B$92,2,0),VLOOKUP(Q5627,Sheet4!$A$1:$B$92,2,0))</f>
        <v>保险资产管理产品</v>
      </c>
    </row>
    <row r="5628" spans="1:68" s="58" customFormat="1" ht="12.75" customHeight="1">
      <c r="A5628" s="64" t="s">
        <v>2015</v>
      </c>
      <c r="B5628" s="54" t="s">
        <v>2016</v>
      </c>
      <c r="C5628" s="252" t="s">
        <v>5552</v>
      </c>
      <c r="D5628" s="252" t="s">
        <v>678</v>
      </c>
      <c r="E5628" s="54" t="s">
        <v>2794</v>
      </c>
      <c r="F5628" s="54" t="s">
        <v>2016</v>
      </c>
      <c r="G5628" s="54">
        <v>362</v>
      </c>
      <c r="H5628" s="323">
        <v>14436.56</v>
      </c>
      <c r="I5628" s="323">
        <v>8858.14</v>
      </c>
      <c r="J5628" s="42"/>
      <c r="K5628" s="42"/>
      <c r="L5628" s="42" t="s">
        <v>4489</v>
      </c>
      <c r="M5628" s="42" t="s">
        <v>3481</v>
      </c>
      <c r="N5628" s="42" t="s">
        <v>2431</v>
      </c>
      <c r="O5628" s="137" t="s">
        <v>3482</v>
      </c>
      <c r="P5628" s="42" t="s">
        <v>64</v>
      </c>
      <c r="Q5628" s="42" t="s">
        <v>65</v>
      </c>
      <c r="R5628" s="42">
        <v>1</v>
      </c>
      <c r="S5628" s="137" t="s">
        <v>2419</v>
      </c>
      <c r="T5628" s="62">
        <v>701662950</v>
      </c>
      <c r="U5628" s="62">
        <v>678606518.04999995</v>
      </c>
      <c r="Z5628" s="54" t="s">
        <v>68</v>
      </c>
      <c r="AA5628" s="132">
        <v>1.81E-6</v>
      </c>
      <c r="AJ5628" s="42"/>
      <c r="AM5628" s="42"/>
      <c r="AN5628" s="42"/>
      <c r="AO5628" s="42"/>
      <c r="AP5628" s="42"/>
      <c r="AY5628" s="42"/>
      <c r="AZ5628" s="42"/>
      <c r="BA5628" s="42"/>
      <c r="BB5628" s="42"/>
      <c r="BN5628" s="54" t="s">
        <v>4578</v>
      </c>
      <c r="BO5628" s="58" t="str">
        <f t="shared" si="87"/>
        <v>境内资产</v>
      </c>
      <c r="BP5628" s="58" t="str">
        <f>IF(M5628="",VLOOKUP(D5628,Sheet4!$A$1:$B$92,2,0),VLOOKUP(Q5628,Sheet4!$A$1:$B$92,2,0))</f>
        <v>保险资产管理产品</v>
      </c>
    </row>
    <row r="5629" spans="1:68" s="58" customFormat="1" ht="12.75" customHeight="1">
      <c r="A5629" s="64" t="s">
        <v>1746</v>
      </c>
      <c r="B5629" s="54" t="s">
        <v>1747</v>
      </c>
      <c r="C5629" s="252" t="s">
        <v>5552</v>
      </c>
      <c r="D5629" s="252" t="s">
        <v>678</v>
      </c>
      <c r="E5629" s="54" t="s">
        <v>1748</v>
      </c>
      <c r="F5629" s="54" t="s">
        <v>1747</v>
      </c>
      <c r="G5629" s="54">
        <v>141</v>
      </c>
      <c r="H5629" s="323">
        <v>5992.5</v>
      </c>
      <c r="I5629" s="323">
        <v>4764.3900000000003</v>
      </c>
      <c r="J5629" s="42"/>
      <c r="K5629" s="42"/>
      <c r="L5629" s="42" t="s">
        <v>4489</v>
      </c>
      <c r="M5629" s="42" t="s">
        <v>3481</v>
      </c>
      <c r="N5629" s="42" t="s">
        <v>2431</v>
      </c>
      <c r="O5629" s="137" t="s">
        <v>3482</v>
      </c>
      <c r="P5629" s="42" t="s">
        <v>64</v>
      </c>
      <c r="Q5629" s="42" t="s">
        <v>65</v>
      </c>
      <c r="R5629" s="42">
        <v>1</v>
      </c>
      <c r="S5629" s="137" t="s">
        <v>2419</v>
      </c>
      <c r="T5629" s="62">
        <v>701662950</v>
      </c>
      <c r="U5629" s="62">
        <v>678606518.04999995</v>
      </c>
      <c r="Z5629" s="54" t="s">
        <v>68</v>
      </c>
      <c r="AA5629" s="132">
        <v>1.1599322481105901E-6</v>
      </c>
      <c r="AJ5629" s="42"/>
      <c r="AM5629" s="42"/>
      <c r="AN5629" s="42"/>
      <c r="AO5629" s="42"/>
      <c r="AP5629" s="42"/>
      <c r="AY5629" s="42"/>
      <c r="AZ5629" s="42"/>
      <c r="BA5629" s="42"/>
      <c r="BB5629" s="42"/>
      <c r="BN5629" s="54" t="s">
        <v>4578</v>
      </c>
      <c r="BO5629" s="58" t="str">
        <f t="shared" si="87"/>
        <v>境内资产</v>
      </c>
      <c r="BP5629" s="58" t="str">
        <f>IF(M5629="",VLOOKUP(D5629,Sheet4!$A$1:$B$92,2,0),VLOOKUP(Q5629,Sheet4!$A$1:$B$92,2,0))</f>
        <v>保险资产管理产品</v>
      </c>
    </row>
    <row r="5630" spans="1:68" s="58" customFormat="1" ht="12.75" customHeight="1">
      <c r="A5630" s="64" t="s">
        <v>1606</v>
      </c>
      <c r="B5630" s="54" t="s">
        <v>1607</v>
      </c>
      <c r="C5630" s="252" t="s">
        <v>5552</v>
      </c>
      <c r="D5630" s="252" t="s">
        <v>678</v>
      </c>
      <c r="E5630" s="54" t="s">
        <v>1608</v>
      </c>
      <c r="F5630" s="54" t="s">
        <v>1607</v>
      </c>
      <c r="G5630" s="54">
        <v>721</v>
      </c>
      <c r="H5630" s="323">
        <v>25098.01</v>
      </c>
      <c r="I5630" s="323">
        <v>17477.04</v>
      </c>
      <c r="J5630" s="42"/>
      <c r="K5630" s="42"/>
      <c r="L5630" s="42" t="s">
        <v>4489</v>
      </c>
      <c r="M5630" s="42" t="s">
        <v>3481</v>
      </c>
      <c r="N5630" s="42" t="s">
        <v>2431</v>
      </c>
      <c r="O5630" s="137" t="s">
        <v>3482</v>
      </c>
      <c r="P5630" s="42" t="s">
        <v>64</v>
      </c>
      <c r="Q5630" s="42" t="s">
        <v>65</v>
      </c>
      <c r="R5630" s="42">
        <v>1</v>
      </c>
      <c r="S5630" s="137" t="s">
        <v>2419</v>
      </c>
      <c r="T5630" s="62">
        <v>701662950</v>
      </c>
      <c r="U5630" s="62">
        <v>678606518.04999995</v>
      </c>
      <c r="Z5630" s="54" t="s">
        <v>68</v>
      </c>
      <c r="AA5630" s="132">
        <v>2.6377405429135899E-6</v>
      </c>
      <c r="AJ5630" s="42"/>
      <c r="AM5630" s="42"/>
      <c r="AN5630" s="42"/>
      <c r="AO5630" s="42"/>
      <c r="AP5630" s="42"/>
      <c r="AY5630" s="42"/>
      <c r="AZ5630" s="42"/>
      <c r="BA5630" s="42"/>
      <c r="BB5630" s="42"/>
      <c r="BN5630" s="54" t="s">
        <v>4578</v>
      </c>
      <c r="BO5630" s="58" t="str">
        <f t="shared" si="87"/>
        <v>境内资产</v>
      </c>
      <c r="BP5630" s="58" t="str">
        <f>IF(M5630="",VLOOKUP(D5630,Sheet4!$A$1:$B$92,2,0),VLOOKUP(Q5630,Sheet4!$A$1:$B$92,2,0))</f>
        <v>保险资产管理产品</v>
      </c>
    </row>
    <row r="5631" spans="1:68" s="58" customFormat="1" ht="12.75" customHeight="1">
      <c r="A5631" s="64" t="s">
        <v>1749</v>
      </c>
      <c r="B5631" s="54" t="s">
        <v>1750</v>
      </c>
      <c r="C5631" s="252" t="s">
        <v>5552</v>
      </c>
      <c r="D5631" s="252" t="s">
        <v>678</v>
      </c>
      <c r="E5631" s="54" t="s">
        <v>1751</v>
      </c>
      <c r="F5631" s="54" t="s">
        <v>1750</v>
      </c>
      <c r="G5631" s="54">
        <v>91</v>
      </c>
      <c r="H5631" s="323">
        <v>5742.1</v>
      </c>
      <c r="I5631" s="323">
        <v>3306.03</v>
      </c>
      <c r="J5631" s="42"/>
      <c r="K5631" s="42"/>
      <c r="L5631" s="42" t="s">
        <v>4489</v>
      </c>
      <c r="M5631" s="42" t="s">
        <v>3481</v>
      </c>
      <c r="N5631" s="42" t="s">
        <v>2431</v>
      </c>
      <c r="O5631" s="137" t="s">
        <v>3482</v>
      </c>
      <c r="P5631" s="42" t="s">
        <v>64</v>
      </c>
      <c r="Q5631" s="42" t="s">
        <v>65</v>
      </c>
      <c r="R5631" s="42">
        <v>1</v>
      </c>
      <c r="S5631" s="137" t="s">
        <v>2419</v>
      </c>
      <c r="T5631" s="62">
        <v>701662950</v>
      </c>
      <c r="U5631" s="62">
        <v>678606518.04999995</v>
      </c>
      <c r="Z5631" s="54" t="s">
        <v>68</v>
      </c>
      <c r="AA5631" s="132">
        <v>1.3649999931749999E-6</v>
      </c>
      <c r="AJ5631" s="42"/>
      <c r="AM5631" s="42"/>
      <c r="AN5631" s="42"/>
      <c r="AO5631" s="42"/>
      <c r="AP5631" s="42"/>
      <c r="AY5631" s="42"/>
      <c r="AZ5631" s="42"/>
      <c r="BA5631" s="42"/>
      <c r="BB5631" s="42"/>
      <c r="BN5631" s="54" t="s">
        <v>4578</v>
      </c>
      <c r="BO5631" s="58" t="str">
        <f t="shared" si="87"/>
        <v>境内资产</v>
      </c>
      <c r="BP5631" s="58" t="str">
        <f>IF(M5631="",VLOOKUP(D5631,Sheet4!$A$1:$B$92,2,0),VLOOKUP(Q5631,Sheet4!$A$1:$B$92,2,0))</f>
        <v>保险资产管理产品</v>
      </c>
    </row>
    <row r="5632" spans="1:68" s="58" customFormat="1" ht="12.75" customHeight="1">
      <c r="A5632" s="64" t="s">
        <v>2019</v>
      </c>
      <c r="B5632" s="54" t="s">
        <v>2020</v>
      </c>
      <c r="C5632" s="252" t="s">
        <v>5552</v>
      </c>
      <c r="D5632" s="252" t="s">
        <v>678</v>
      </c>
      <c r="E5632" s="54" t="s">
        <v>2795</v>
      </c>
      <c r="F5632" s="54" t="s">
        <v>2020</v>
      </c>
      <c r="G5632" s="54">
        <v>134</v>
      </c>
      <c r="H5632" s="323">
        <v>1404.32</v>
      </c>
      <c r="I5632" s="323">
        <v>3120.86</v>
      </c>
      <c r="J5632" s="42"/>
      <c r="K5632" s="42"/>
      <c r="L5632" s="42" t="s">
        <v>4489</v>
      </c>
      <c r="M5632" s="42" t="s">
        <v>3481</v>
      </c>
      <c r="N5632" s="42" t="s">
        <v>2431</v>
      </c>
      <c r="O5632" s="137" t="s">
        <v>3482</v>
      </c>
      <c r="P5632" s="42" t="s">
        <v>64</v>
      </c>
      <c r="Q5632" s="42" t="s">
        <v>65</v>
      </c>
      <c r="R5632" s="42">
        <v>1</v>
      </c>
      <c r="S5632" s="137" t="s">
        <v>2419</v>
      </c>
      <c r="T5632" s="62">
        <v>701662950</v>
      </c>
      <c r="U5632" s="62">
        <v>678606518.04999995</v>
      </c>
      <c r="Z5632" s="54" t="s">
        <v>68</v>
      </c>
      <c r="AA5632" s="132">
        <v>8.3750000000000003E-7</v>
      </c>
      <c r="AJ5632" s="42"/>
      <c r="AM5632" s="42"/>
      <c r="AN5632" s="42"/>
      <c r="AO5632" s="42"/>
      <c r="AP5632" s="42"/>
      <c r="AY5632" s="42"/>
      <c r="AZ5632" s="42"/>
      <c r="BA5632" s="42"/>
      <c r="BB5632" s="42"/>
      <c r="BN5632" s="54" t="s">
        <v>4578</v>
      </c>
      <c r="BO5632" s="58" t="str">
        <f t="shared" si="87"/>
        <v>境内资产</v>
      </c>
      <c r="BP5632" s="58" t="str">
        <f>IF(M5632="",VLOOKUP(D5632,Sheet4!$A$1:$B$92,2,0),VLOOKUP(Q5632,Sheet4!$A$1:$B$92,2,0))</f>
        <v>保险资产管理产品</v>
      </c>
    </row>
    <row r="5633" spans="1:68" s="58" customFormat="1" ht="12.75" customHeight="1">
      <c r="A5633" s="64" t="s">
        <v>1752</v>
      </c>
      <c r="B5633" s="54" t="s">
        <v>1753</v>
      </c>
      <c r="C5633" s="252" t="s">
        <v>5552</v>
      </c>
      <c r="D5633" s="252" t="s">
        <v>678</v>
      </c>
      <c r="E5633" s="54" t="s">
        <v>1754</v>
      </c>
      <c r="F5633" s="54" t="s">
        <v>1753</v>
      </c>
      <c r="G5633" s="54">
        <v>286</v>
      </c>
      <c r="H5633" s="323">
        <v>3260.4</v>
      </c>
      <c r="I5633" s="323">
        <v>5565.56</v>
      </c>
      <c r="J5633" s="42"/>
      <c r="K5633" s="42"/>
      <c r="L5633" s="42" t="s">
        <v>4489</v>
      </c>
      <c r="M5633" s="42" t="s">
        <v>3481</v>
      </c>
      <c r="N5633" s="42" t="s">
        <v>2431</v>
      </c>
      <c r="O5633" s="137" t="s">
        <v>3482</v>
      </c>
      <c r="P5633" s="42" t="s">
        <v>64</v>
      </c>
      <c r="Q5633" s="42" t="s">
        <v>65</v>
      </c>
      <c r="R5633" s="42">
        <v>1</v>
      </c>
      <c r="S5633" s="137" t="s">
        <v>2419</v>
      </c>
      <c r="T5633" s="62">
        <v>701662950</v>
      </c>
      <c r="U5633" s="62">
        <v>678606518.04999995</v>
      </c>
      <c r="Z5633" s="54" t="s">
        <v>68</v>
      </c>
      <c r="AA5633" s="132">
        <v>6.3699999834959103E-7</v>
      </c>
      <c r="AJ5633" s="42"/>
      <c r="AM5633" s="42"/>
      <c r="AN5633" s="42"/>
      <c r="AO5633" s="42"/>
      <c r="AP5633" s="42"/>
      <c r="AY5633" s="42"/>
      <c r="AZ5633" s="42"/>
      <c r="BA5633" s="42"/>
      <c r="BB5633" s="42"/>
      <c r="BN5633" s="54" t="s">
        <v>4578</v>
      </c>
      <c r="BO5633" s="58" t="str">
        <f t="shared" si="87"/>
        <v>境内资产</v>
      </c>
      <c r="BP5633" s="58" t="str">
        <f>IF(M5633="",VLOOKUP(D5633,Sheet4!$A$1:$B$92,2,0),VLOOKUP(Q5633,Sheet4!$A$1:$B$92,2,0))</f>
        <v>保险资产管理产品</v>
      </c>
    </row>
    <row r="5634" spans="1:68" s="58" customFormat="1" ht="12.75" customHeight="1">
      <c r="A5634" s="64" t="s">
        <v>2240</v>
      </c>
      <c r="B5634" s="54" t="s">
        <v>2241</v>
      </c>
      <c r="C5634" s="252" t="s">
        <v>5552</v>
      </c>
      <c r="D5634" s="252" t="s">
        <v>678</v>
      </c>
      <c r="E5634" s="54" t="s">
        <v>2796</v>
      </c>
      <c r="F5634" s="54" t="s">
        <v>2241</v>
      </c>
      <c r="G5634" s="54">
        <v>261</v>
      </c>
      <c r="H5634" s="323">
        <v>3583.53</v>
      </c>
      <c r="I5634" s="323">
        <v>3656.61</v>
      </c>
      <c r="J5634" s="42"/>
      <c r="K5634" s="42"/>
      <c r="L5634" s="42" t="s">
        <v>4489</v>
      </c>
      <c r="M5634" s="42" t="s">
        <v>3481</v>
      </c>
      <c r="N5634" s="42" t="s">
        <v>2431</v>
      </c>
      <c r="O5634" s="137" t="s">
        <v>3482</v>
      </c>
      <c r="P5634" s="42" t="s">
        <v>64</v>
      </c>
      <c r="Q5634" s="42" t="s">
        <v>65</v>
      </c>
      <c r="R5634" s="42">
        <v>1</v>
      </c>
      <c r="S5634" s="137" t="s">
        <v>2419</v>
      </c>
      <c r="T5634" s="62">
        <v>701662950</v>
      </c>
      <c r="U5634" s="62">
        <v>678606518.04999995</v>
      </c>
      <c r="Z5634" s="54" t="s">
        <v>68</v>
      </c>
      <c r="AA5634" s="132">
        <v>1.0540030369017801E-6</v>
      </c>
      <c r="AJ5634" s="42"/>
      <c r="AM5634" s="42"/>
      <c r="AN5634" s="42"/>
      <c r="AO5634" s="42"/>
      <c r="AP5634" s="42"/>
      <c r="AY5634" s="42"/>
      <c r="AZ5634" s="42"/>
      <c r="BA5634" s="42"/>
      <c r="BB5634" s="42"/>
      <c r="BN5634" s="54" t="s">
        <v>4578</v>
      </c>
      <c r="BO5634" s="58" t="str">
        <f t="shared" si="87"/>
        <v>境内资产</v>
      </c>
      <c r="BP5634" s="58" t="str">
        <f>IF(M5634="",VLOOKUP(D5634,Sheet4!$A$1:$B$92,2,0),VLOOKUP(Q5634,Sheet4!$A$1:$B$92,2,0))</f>
        <v>保险资产管理产品</v>
      </c>
    </row>
    <row r="5635" spans="1:68" s="58" customFormat="1" ht="12.75" customHeight="1">
      <c r="A5635" s="64" t="s">
        <v>1761</v>
      </c>
      <c r="B5635" s="54" t="s">
        <v>1762</v>
      </c>
      <c r="C5635" s="252" t="s">
        <v>5552</v>
      </c>
      <c r="D5635" s="252" t="s">
        <v>678</v>
      </c>
      <c r="E5635" s="54" t="s">
        <v>1763</v>
      </c>
      <c r="F5635" s="54" t="s">
        <v>1762</v>
      </c>
      <c r="G5635" s="54">
        <v>254</v>
      </c>
      <c r="H5635" s="323">
        <v>3141.98</v>
      </c>
      <c r="I5635" s="323">
        <v>3876.04</v>
      </c>
      <c r="J5635" s="42"/>
      <c r="K5635" s="42"/>
      <c r="L5635" s="42" t="s">
        <v>4489</v>
      </c>
      <c r="M5635" s="42" t="s">
        <v>3481</v>
      </c>
      <c r="N5635" s="42" t="s">
        <v>2431</v>
      </c>
      <c r="O5635" s="137" t="s">
        <v>3482</v>
      </c>
      <c r="P5635" s="42" t="s">
        <v>64</v>
      </c>
      <c r="Q5635" s="42" t="s">
        <v>65</v>
      </c>
      <c r="R5635" s="42">
        <v>1</v>
      </c>
      <c r="S5635" s="137" t="s">
        <v>2419</v>
      </c>
      <c r="T5635" s="62">
        <v>701662950</v>
      </c>
      <c r="U5635" s="62">
        <v>678606518.04999995</v>
      </c>
      <c r="Z5635" s="54" t="s">
        <v>68</v>
      </c>
      <c r="AA5635" s="132">
        <v>1.2299902617700099E-6</v>
      </c>
      <c r="AJ5635" s="42"/>
      <c r="AM5635" s="42"/>
      <c r="AN5635" s="42"/>
      <c r="AO5635" s="42"/>
      <c r="AP5635" s="42"/>
      <c r="AY5635" s="42"/>
      <c r="AZ5635" s="42"/>
      <c r="BA5635" s="42"/>
      <c r="BB5635" s="42"/>
      <c r="BN5635" s="54" t="s">
        <v>4578</v>
      </c>
      <c r="BO5635" s="58" t="str">
        <f t="shared" ref="BO5635:BO5698" si="88">IF(LEFT(D5635,2)="境外","境外资产","境内资产")</f>
        <v>境内资产</v>
      </c>
      <c r="BP5635" s="58" t="str">
        <f>IF(M5635="",VLOOKUP(D5635,Sheet4!$A$1:$B$92,2,0),VLOOKUP(Q5635,Sheet4!$A$1:$B$92,2,0))</f>
        <v>保险资产管理产品</v>
      </c>
    </row>
    <row r="5636" spans="1:68" s="58" customFormat="1" ht="12.75" customHeight="1">
      <c r="A5636" s="64" t="s">
        <v>1618</v>
      </c>
      <c r="B5636" s="54" t="s">
        <v>1619</v>
      </c>
      <c r="C5636" s="252" t="s">
        <v>5552</v>
      </c>
      <c r="D5636" s="252" t="s">
        <v>678</v>
      </c>
      <c r="E5636" s="54" t="s">
        <v>1620</v>
      </c>
      <c r="F5636" s="54" t="s">
        <v>1619</v>
      </c>
      <c r="G5636" s="54">
        <v>851</v>
      </c>
      <c r="H5636" s="323">
        <v>10237.530000000001</v>
      </c>
      <c r="I5636" s="323">
        <v>8688.7099999999991</v>
      </c>
      <c r="J5636" s="42"/>
      <c r="K5636" s="42"/>
      <c r="L5636" s="42" t="s">
        <v>4489</v>
      </c>
      <c r="M5636" s="42" t="s">
        <v>3481</v>
      </c>
      <c r="N5636" s="42" t="s">
        <v>2431</v>
      </c>
      <c r="O5636" s="137" t="s">
        <v>3482</v>
      </c>
      <c r="P5636" s="42" t="s">
        <v>64</v>
      </c>
      <c r="Q5636" s="42" t="s">
        <v>65</v>
      </c>
      <c r="R5636" s="42">
        <v>1</v>
      </c>
      <c r="S5636" s="137" t="s">
        <v>2419</v>
      </c>
      <c r="T5636" s="62">
        <v>701662950</v>
      </c>
      <c r="U5636" s="62">
        <v>678606518.04999995</v>
      </c>
      <c r="Z5636" s="54" t="s">
        <v>68</v>
      </c>
      <c r="AA5636" s="132">
        <v>2.0756310186592201E-6</v>
      </c>
      <c r="AJ5636" s="42"/>
      <c r="AM5636" s="42"/>
      <c r="AN5636" s="42"/>
      <c r="AO5636" s="42"/>
      <c r="AP5636" s="42"/>
      <c r="AY5636" s="42"/>
      <c r="AZ5636" s="42"/>
      <c r="BA5636" s="42"/>
      <c r="BB5636" s="42"/>
      <c r="BN5636" s="54" t="s">
        <v>4578</v>
      </c>
      <c r="BO5636" s="58" t="str">
        <f t="shared" si="88"/>
        <v>境内资产</v>
      </c>
      <c r="BP5636" s="58" t="str">
        <f>IF(M5636="",VLOOKUP(D5636,Sheet4!$A$1:$B$92,2,0),VLOOKUP(Q5636,Sheet4!$A$1:$B$92,2,0))</f>
        <v>保险资产管理产品</v>
      </c>
    </row>
    <row r="5637" spans="1:68" s="58" customFormat="1" ht="12.75" customHeight="1">
      <c r="A5637" s="64" t="s">
        <v>2025</v>
      </c>
      <c r="B5637" s="54" t="s">
        <v>2026</v>
      </c>
      <c r="C5637" s="252" t="s">
        <v>5552</v>
      </c>
      <c r="D5637" s="252" t="s">
        <v>678</v>
      </c>
      <c r="E5637" s="54" t="s">
        <v>2797</v>
      </c>
      <c r="F5637" s="54" t="s">
        <v>2026</v>
      </c>
      <c r="G5637" s="54">
        <v>87</v>
      </c>
      <c r="H5637" s="323">
        <v>1961.85</v>
      </c>
      <c r="I5637" s="323">
        <v>3493.05</v>
      </c>
      <c r="J5637" s="42"/>
      <c r="K5637" s="42"/>
      <c r="L5637" s="42" t="s">
        <v>4489</v>
      </c>
      <c r="M5637" s="42" t="s">
        <v>3481</v>
      </c>
      <c r="N5637" s="42" t="s">
        <v>2431</v>
      </c>
      <c r="O5637" s="137" t="s">
        <v>3482</v>
      </c>
      <c r="P5637" s="42" t="s">
        <v>64</v>
      </c>
      <c r="Q5637" s="42" t="s">
        <v>65</v>
      </c>
      <c r="R5637" s="42">
        <v>1</v>
      </c>
      <c r="S5637" s="137" t="s">
        <v>2419</v>
      </c>
      <c r="T5637" s="62">
        <v>701662950</v>
      </c>
      <c r="U5637" s="62">
        <v>678606518.04999995</v>
      </c>
      <c r="Z5637" s="54" t="s">
        <v>68</v>
      </c>
      <c r="AA5637" s="132">
        <v>1.0766801318098999E-6</v>
      </c>
      <c r="AJ5637" s="42"/>
      <c r="AM5637" s="42"/>
      <c r="AN5637" s="42"/>
      <c r="AO5637" s="42"/>
      <c r="AP5637" s="42"/>
      <c r="AY5637" s="42"/>
      <c r="AZ5637" s="42"/>
      <c r="BA5637" s="42"/>
      <c r="BB5637" s="42"/>
      <c r="BN5637" s="54" t="s">
        <v>4578</v>
      </c>
      <c r="BO5637" s="58" t="str">
        <f t="shared" si="88"/>
        <v>境内资产</v>
      </c>
      <c r="BP5637" s="58" t="str">
        <f>IF(M5637="",VLOOKUP(D5637,Sheet4!$A$1:$B$92,2,0),VLOOKUP(Q5637,Sheet4!$A$1:$B$92,2,0))</f>
        <v>保险资产管理产品</v>
      </c>
    </row>
    <row r="5638" spans="1:68" s="58" customFormat="1" ht="12.75" customHeight="1">
      <c r="A5638" s="64" t="s">
        <v>2029</v>
      </c>
      <c r="B5638" s="54" t="s">
        <v>2030</v>
      </c>
      <c r="C5638" s="252" t="s">
        <v>5552</v>
      </c>
      <c r="D5638" s="252" t="s">
        <v>678</v>
      </c>
      <c r="E5638" s="54" t="s">
        <v>2798</v>
      </c>
      <c r="F5638" s="54" t="s">
        <v>2030</v>
      </c>
      <c r="G5638" s="54">
        <v>119</v>
      </c>
      <c r="H5638" s="323">
        <v>3805.62</v>
      </c>
      <c r="I5638" s="323">
        <v>2506.14</v>
      </c>
      <c r="J5638" s="42"/>
      <c r="K5638" s="42"/>
      <c r="L5638" s="42" t="s">
        <v>4489</v>
      </c>
      <c r="M5638" s="42" t="s">
        <v>3481</v>
      </c>
      <c r="N5638" s="42" t="s">
        <v>2431</v>
      </c>
      <c r="O5638" s="137" t="s">
        <v>3482</v>
      </c>
      <c r="P5638" s="42" t="s">
        <v>64</v>
      </c>
      <c r="Q5638" s="42" t="s">
        <v>65</v>
      </c>
      <c r="R5638" s="42">
        <v>1</v>
      </c>
      <c r="S5638" s="137" t="s">
        <v>2419</v>
      </c>
      <c r="T5638" s="62">
        <v>701662950</v>
      </c>
      <c r="U5638" s="62">
        <v>678606518.04999995</v>
      </c>
      <c r="Z5638" s="54" t="s">
        <v>68</v>
      </c>
      <c r="AA5638" s="132">
        <v>1.1672159447583201E-6</v>
      </c>
      <c r="AJ5638" s="42"/>
      <c r="AM5638" s="42"/>
      <c r="AN5638" s="42"/>
      <c r="AO5638" s="42"/>
      <c r="AP5638" s="42"/>
      <c r="AY5638" s="42"/>
      <c r="AZ5638" s="42"/>
      <c r="BA5638" s="42"/>
      <c r="BB5638" s="42"/>
      <c r="BN5638" s="54" t="s">
        <v>4578</v>
      </c>
      <c r="BO5638" s="58" t="str">
        <f t="shared" si="88"/>
        <v>境内资产</v>
      </c>
      <c r="BP5638" s="58" t="str">
        <f>IF(M5638="",VLOOKUP(D5638,Sheet4!$A$1:$B$92,2,0),VLOOKUP(Q5638,Sheet4!$A$1:$B$92,2,0))</f>
        <v>保险资产管理产品</v>
      </c>
    </row>
    <row r="5639" spans="1:68" s="58" customFormat="1" ht="12.75" customHeight="1">
      <c r="A5639" s="64" t="s">
        <v>2031</v>
      </c>
      <c r="B5639" s="54" t="s">
        <v>2032</v>
      </c>
      <c r="C5639" s="252" t="s">
        <v>5552</v>
      </c>
      <c r="D5639" s="252" t="s">
        <v>678</v>
      </c>
      <c r="E5639" s="54" t="s">
        <v>2800</v>
      </c>
      <c r="F5639" s="54" t="s">
        <v>2032</v>
      </c>
      <c r="G5639" s="54">
        <v>210</v>
      </c>
      <c r="H5639" s="323">
        <v>3227.7</v>
      </c>
      <c r="I5639" s="323">
        <v>3078.6</v>
      </c>
      <c r="J5639" s="42"/>
      <c r="K5639" s="42"/>
      <c r="L5639" s="42" t="s">
        <v>4489</v>
      </c>
      <c r="M5639" s="42" t="s">
        <v>3481</v>
      </c>
      <c r="N5639" s="42" t="s">
        <v>2431</v>
      </c>
      <c r="O5639" s="137" t="s">
        <v>3482</v>
      </c>
      <c r="P5639" s="42" t="s">
        <v>64</v>
      </c>
      <c r="Q5639" s="42" t="s">
        <v>65</v>
      </c>
      <c r="R5639" s="42">
        <v>1</v>
      </c>
      <c r="S5639" s="137" t="s">
        <v>2419</v>
      </c>
      <c r="T5639" s="62">
        <v>701662950</v>
      </c>
      <c r="U5639" s="62">
        <v>678606518.04999995</v>
      </c>
      <c r="Z5639" s="54" t="s">
        <v>68</v>
      </c>
      <c r="AA5639" s="132">
        <v>1.15503037729892E-6</v>
      </c>
      <c r="AJ5639" s="42"/>
      <c r="AM5639" s="42"/>
      <c r="AN5639" s="42"/>
      <c r="AO5639" s="42"/>
      <c r="AP5639" s="42"/>
      <c r="AY5639" s="42"/>
      <c r="AZ5639" s="42"/>
      <c r="BA5639" s="42"/>
      <c r="BB5639" s="42"/>
      <c r="BN5639" s="54" t="s">
        <v>4578</v>
      </c>
      <c r="BO5639" s="58" t="str">
        <f t="shared" si="88"/>
        <v>境内资产</v>
      </c>
      <c r="BP5639" s="58" t="str">
        <f>IF(M5639="",VLOOKUP(D5639,Sheet4!$A$1:$B$92,2,0),VLOOKUP(Q5639,Sheet4!$A$1:$B$92,2,0))</f>
        <v>保险资产管理产品</v>
      </c>
    </row>
    <row r="5640" spans="1:68" s="58" customFormat="1" ht="12.75" customHeight="1">
      <c r="A5640" s="64" t="s">
        <v>1621</v>
      </c>
      <c r="B5640" s="54" t="s">
        <v>1622</v>
      </c>
      <c r="C5640" s="252" t="s">
        <v>5552</v>
      </c>
      <c r="D5640" s="252" t="s">
        <v>678</v>
      </c>
      <c r="E5640" s="54" t="s">
        <v>1623</v>
      </c>
      <c r="F5640" s="54" t="s">
        <v>1622</v>
      </c>
      <c r="G5640" s="54">
        <v>124</v>
      </c>
      <c r="H5640" s="323">
        <v>3245.08</v>
      </c>
      <c r="I5640" s="323">
        <v>3283.52</v>
      </c>
      <c r="J5640" s="42"/>
      <c r="K5640" s="42"/>
      <c r="L5640" s="42" t="s">
        <v>4489</v>
      </c>
      <c r="M5640" s="42" t="s">
        <v>3481</v>
      </c>
      <c r="N5640" s="42" t="s">
        <v>2431</v>
      </c>
      <c r="O5640" s="137" t="s">
        <v>3482</v>
      </c>
      <c r="P5640" s="42" t="s">
        <v>64</v>
      </c>
      <c r="Q5640" s="42" t="s">
        <v>65</v>
      </c>
      <c r="R5640" s="42">
        <v>1</v>
      </c>
      <c r="S5640" s="137" t="s">
        <v>2419</v>
      </c>
      <c r="T5640" s="62">
        <v>701662950</v>
      </c>
      <c r="U5640" s="62">
        <v>678606518.04999995</v>
      </c>
      <c r="Z5640" s="54" t="s">
        <v>68</v>
      </c>
      <c r="AA5640" s="132">
        <v>1.0333333333333299E-6</v>
      </c>
      <c r="AJ5640" s="42"/>
      <c r="AM5640" s="42"/>
      <c r="AN5640" s="42"/>
      <c r="AO5640" s="42"/>
      <c r="AP5640" s="42"/>
      <c r="AY5640" s="42"/>
      <c r="AZ5640" s="42"/>
      <c r="BA5640" s="42"/>
      <c r="BB5640" s="42"/>
      <c r="BN5640" s="54" t="s">
        <v>4578</v>
      </c>
      <c r="BO5640" s="58" t="str">
        <f t="shared" si="88"/>
        <v>境内资产</v>
      </c>
      <c r="BP5640" s="58" t="str">
        <f>IF(M5640="",VLOOKUP(D5640,Sheet4!$A$1:$B$92,2,0),VLOOKUP(Q5640,Sheet4!$A$1:$B$92,2,0))</f>
        <v>保险资产管理产品</v>
      </c>
    </row>
    <row r="5641" spans="1:68" s="58" customFormat="1" ht="12.75" customHeight="1">
      <c r="A5641" s="64" t="s">
        <v>2033</v>
      </c>
      <c r="B5641" s="54" t="s">
        <v>2034</v>
      </c>
      <c r="C5641" s="252" t="s">
        <v>5552</v>
      </c>
      <c r="D5641" s="252" t="s">
        <v>678</v>
      </c>
      <c r="E5641" s="54" t="s">
        <v>2801</v>
      </c>
      <c r="F5641" s="54" t="s">
        <v>2034</v>
      </c>
      <c r="G5641" s="54">
        <v>171</v>
      </c>
      <c r="H5641" s="323">
        <v>6564.69</v>
      </c>
      <c r="I5641" s="323">
        <v>4257.8999999999996</v>
      </c>
      <c r="J5641" s="42"/>
      <c r="K5641" s="42"/>
      <c r="L5641" s="42" t="s">
        <v>4489</v>
      </c>
      <c r="M5641" s="42" t="s">
        <v>3481</v>
      </c>
      <c r="N5641" s="42" t="s">
        <v>2431</v>
      </c>
      <c r="O5641" s="137" t="s">
        <v>3482</v>
      </c>
      <c r="P5641" s="42" t="s">
        <v>64</v>
      </c>
      <c r="Q5641" s="42" t="s">
        <v>65</v>
      </c>
      <c r="R5641" s="42">
        <v>1</v>
      </c>
      <c r="S5641" s="137" t="s">
        <v>2419</v>
      </c>
      <c r="T5641" s="62">
        <v>701662950</v>
      </c>
      <c r="U5641" s="62">
        <v>678606518.04999995</v>
      </c>
      <c r="Z5641" s="54" t="s">
        <v>68</v>
      </c>
      <c r="AA5641" s="132">
        <v>1.46784794949367E-6</v>
      </c>
      <c r="AJ5641" s="42"/>
      <c r="AM5641" s="42"/>
      <c r="AN5641" s="42"/>
      <c r="AO5641" s="42"/>
      <c r="AP5641" s="42"/>
      <c r="AY5641" s="42"/>
      <c r="AZ5641" s="42"/>
      <c r="BA5641" s="42"/>
      <c r="BB5641" s="42"/>
      <c r="BN5641" s="54" t="s">
        <v>4578</v>
      </c>
      <c r="BO5641" s="58" t="str">
        <f t="shared" si="88"/>
        <v>境内资产</v>
      </c>
      <c r="BP5641" s="58" t="str">
        <f>IF(M5641="",VLOOKUP(D5641,Sheet4!$A$1:$B$92,2,0),VLOOKUP(Q5641,Sheet4!$A$1:$B$92,2,0))</f>
        <v>保险资产管理产品</v>
      </c>
    </row>
    <row r="5642" spans="1:68" s="58" customFormat="1" ht="12.75" customHeight="1">
      <c r="A5642" s="64" t="s">
        <v>2802</v>
      </c>
      <c r="B5642" s="54" t="s">
        <v>2803</v>
      </c>
      <c r="C5642" s="252" t="s">
        <v>5552</v>
      </c>
      <c r="D5642" s="252" t="s">
        <v>678</v>
      </c>
      <c r="E5642" s="54" t="s">
        <v>2804</v>
      </c>
      <c r="F5642" s="54" t="s">
        <v>2803</v>
      </c>
      <c r="G5642" s="54">
        <v>330</v>
      </c>
      <c r="H5642" s="323">
        <v>10170.6</v>
      </c>
      <c r="I5642" s="323">
        <v>7507.5</v>
      </c>
      <c r="J5642" s="42"/>
      <c r="K5642" s="42"/>
      <c r="L5642" s="42" t="s">
        <v>4489</v>
      </c>
      <c r="M5642" s="42" t="s">
        <v>3481</v>
      </c>
      <c r="N5642" s="42" t="s">
        <v>2431</v>
      </c>
      <c r="O5642" s="137" t="s">
        <v>3482</v>
      </c>
      <c r="P5642" s="42" t="s">
        <v>64</v>
      </c>
      <c r="Q5642" s="42" t="s">
        <v>65</v>
      </c>
      <c r="R5642" s="42">
        <v>1</v>
      </c>
      <c r="S5642" s="137" t="s">
        <v>2419</v>
      </c>
      <c r="T5642" s="62">
        <v>701662950</v>
      </c>
      <c r="U5642" s="62">
        <v>678606518.04999995</v>
      </c>
      <c r="Z5642" s="54" t="s">
        <v>68</v>
      </c>
      <c r="AA5642" s="132">
        <v>1.96810137081839E-6</v>
      </c>
      <c r="AJ5642" s="42"/>
      <c r="AM5642" s="42"/>
      <c r="AN5642" s="42"/>
      <c r="AO5642" s="42"/>
      <c r="AP5642" s="42"/>
      <c r="AY5642" s="42"/>
      <c r="AZ5642" s="42"/>
      <c r="BA5642" s="42"/>
      <c r="BB5642" s="42"/>
      <c r="BN5642" s="54" t="s">
        <v>4578</v>
      </c>
      <c r="BO5642" s="58" t="str">
        <f t="shared" si="88"/>
        <v>境内资产</v>
      </c>
      <c r="BP5642" s="58" t="str">
        <f>IF(M5642="",VLOOKUP(D5642,Sheet4!$A$1:$B$92,2,0),VLOOKUP(Q5642,Sheet4!$A$1:$B$92,2,0))</f>
        <v>保险资产管理产品</v>
      </c>
    </row>
    <row r="5643" spans="1:68" s="58" customFormat="1" ht="12.75" customHeight="1">
      <c r="A5643" s="64" t="s">
        <v>1624</v>
      </c>
      <c r="B5643" s="54" t="s">
        <v>1625</v>
      </c>
      <c r="C5643" s="252" t="s">
        <v>5552</v>
      </c>
      <c r="D5643" s="252" t="s">
        <v>678</v>
      </c>
      <c r="E5643" s="54" t="s">
        <v>1626</v>
      </c>
      <c r="F5643" s="54" t="s">
        <v>1625</v>
      </c>
      <c r="G5643" s="54">
        <v>166</v>
      </c>
      <c r="H5643" s="323">
        <v>2596.2399999999998</v>
      </c>
      <c r="I5643" s="323">
        <v>3097.56</v>
      </c>
      <c r="J5643" s="42"/>
      <c r="K5643" s="42"/>
      <c r="L5643" s="42" t="s">
        <v>4489</v>
      </c>
      <c r="M5643" s="42" t="s">
        <v>3481</v>
      </c>
      <c r="N5643" s="42" t="s">
        <v>2431</v>
      </c>
      <c r="O5643" s="137" t="s">
        <v>3482</v>
      </c>
      <c r="P5643" s="42" t="s">
        <v>64</v>
      </c>
      <c r="Q5643" s="42" t="s">
        <v>65</v>
      </c>
      <c r="R5643" s="42">
        <v>1</v>
      </c>
      <c r="S5643" s="137" t="s">
        <v>2419</v>
      </c>
      <c r="T5643" s="62">
        <v>701662950</v>
      </c>
      <c r="U5643" s="62">
        <v>678606518.04999995</v>
      </c>
      <c r="Z5643" s="54" t="s">
        <v>68</v>
      </c>
      <c r="AA5643" s="132">
        <v>1.1039398616124899E-6</v>
      </c>
      <c r="AJ5643" s="42"/>
      <c r="AM5643" s="42"/>
      <c r="AN5643" s="42"/>
      <c r="AO5643" s="42"/>
      <c r="AP5643" s="42"/>
      <c r="AY5643" s="42"/>
      <c r="AZ5643" s="42"/>
      <c r="BA5643" s="42"/>
      <c r="BB5643" s="42"/>
      <c r="BN5643" s="54" t="s">
        <v>4578</v>
      </c>
      <c r="BO5643" s="58" t="str">
        <f t="shared" si="88"/>
        <v>境内资产</v>
      </c>
      <c r="BP5643" s="58" t="str">
        <f>IF(M5643="",VLOOKUP(D5643,Sheet4!$A$1:$B$92,2,0),VLOOKUP(Q5643,Sheet4!$A$1:$B$92,2,0))</f>
        <v>保险资产管理产品</v>
      </c>
    </row>
    <row r="5644" spans="1:68" s="58" customFormat="1" ht="12.75" customHeight="1">
      <c r="A5644" s="64" t="s">
        <v>2037</v>
      </c>
      <c r="B5644" s="54" t="s">
        <v>2038</v>
      </c>
      <c r="C5644" s="252" t="s">
        <v>5552</v>
      </c>
      <c r="D5644" s="252" t="s">
        <v>678</v>
      </c>
      <c r="E5644" s="54" t="s">
        <v>2805</v>
      </c>
      <c r="F5644" s="54" t="s">
        <v>2038</v>
      </c>
      <c r="G5644" s="54">
        <v>99</v>
      </c>
      <c r="H5644" s="323">
        <v>2600.73</v>
      </c>
      <c r="I5644" s="323">
        <v>4153.05</v>
      </c>
      <c r="J5644" s="42"/>
      <c r="K5644" s="42"/>
      <c r="L5644" s="42" t="s">
        <v>4489</v>
      </c>
      <c r="M5644" s="42" t="s">
        <v>3481</v>
      </c>
      <c r="N5644" s="42" t="s">
        <v>2431</v>
      </c>
      <c r="O5644" s="137" t="s">
        <v>3482</v>
      </c>
      <c r="P5644" s="42" t="s">
        <v>64</v>
      </c>
      <c r="Q5644" s="42" t="s">
        <v>65</v>
      </c>
      <c r="R5644" s="42">
        <v>1</v>
      </c>
      <c r="S5644" s="137" t="s">
        <v>2419</v>
      </c>
      <c r="T5644" s="62">
        <v>701662950</v>
      </c>
      <c r="U5644" s="62">
        <v>678606518.04999995</v>
      </c>
      <c r="Z5644" s="54" t="s">
        <v>68</v>
      </c>
      <c r="AA5644" s="132">
        <v>1.2132352941176499E-6</v>
      </c>
      <c r="AJ5644" s="42"/>
      <c r="AM5644" s="42"/>
      <c r="AN5644" s="42"/>
      <c r="AO5644" s="42"/>
      <c r="AP5644" s="42"/>
      <c r="AY5644" s="42"/>
      <c r="AZ5644" s="42"/>
      <c r="BA5644" s="42"/>
      <c r="BB5644" s="42"/>
      <c r="BN5644" s="54" t="s">
        <v>4578</v>
      </c>
      <c r="BO5644" s="58" t="str">
        <f t="shared" si="88"/>
        <v>境内资产</v>
      </c>
      <c r="BP5644" s="58" t="str">
        <f>IF(M5644="",VLOOKUP(D5644,Sheet4!$A$1:$B$92,2,0),VLOOKUP(Q5644,Sheet4!$A$1:$B$92,2,0))</f>
        <v>保险资产管理产品</v>
      </c>
    </row>
    <row r="5645" spans="1:68" s="58" customFormat="1" ht="12.75" customHeight="1">
      <c r="A5645" s="64" t="s">
        <v>2806</v>
      </c>
      <c r="B5645" s="54" t="s">
        <v>1628</v>
      </c>
      <c r="C5645" s="252" t="s">
        <v>5552</v>
      </c>
      <c r="D5645" s="252" t="s">
        <v>678</v>
      </c>
      <c r="E5645" s="54" t="s">
        <v>1629</v>
      </c>
      <c r="F5645" s="54" t="s">
        <v>1628</v>
      </c>
      <c r="G5645" s="54">
        <v>135</v>
      </c>
      <c r="H5645" s="323">
        <v>11618.1</v>
      </c>
      <c r="I5645" s="323">
        <v>6789.15</v>
      </c>
      <c r="J5645" s="42"/>
      <c r="K5645" s="42"/>
      <c r="L5645" s="42" t="s">
        <v>4489</v>
      </c>
      <c r="M5645" s="42" t="s">
        <v>3481</v>
      </c>
      <c r="N5645" s="42" t="s">
        <v>2431</v>
      </c>
      <c r="O5645" s="137" t="s">
        <v>3482</v>
      </c>
      <c r="P5645" s="42" t="s">
        <v>64</v>
      </c>
      <c r="Q5645" s="42" t="s">
        <v>65</v>
      </c>
      <c r="R5645" s="42">
        <v>1</v>
      </c>
      <c r="S5645" s="137" t="s">
        <v>2419</v>
      </c>
      <c r="T5645" s="62">
        <v>701662950</v>
      </c>
      <c r="U5645" s="62">
        <v>678606518.04999995</v>
      </c>
      <c r="Z5645" s="54" t="s">
        <v>68</v>
      </c>
      <c r="AA5645" s="132">
        <v>1.5576922837278101E-6</v>
      </c>
      <c r="AJ5645" s="42"/>
      <c r="AM5645" s="42"/>
      <c r="AN5645" s="42"/>
      <c r="AO5645" s="42"/>
      <c r="AP5645" s="42"/>
      <c r="AY5645" s="42"/>
      <c r="AZ5645" s="42"/>
      <c r="BA5645" s="42"/>
      <c r="BB5645" s="42"/>
      <c r="BN5645" s="54" t="s">
        <v>4578</v>
      </c>
      <c r="BO5645" s="58" t="str">
        <f t="shared" si="88"/>
        <v>境内资产</v>
      </c>
      <c r="BP5645" s="58" t="str">
        <f>IF(M5645="",VLOOKUP(D5645,Sheet4!$A$1:$B$92,2,0),VLOOKUP(Q5645,Sheet4!$A$1:$B$92,2,0))</f>
        <v>保险资产管理产品</v>
      </c>
    </row>
    <row r="5646" spans="1:68" s="58" customFormat="1" ht="12.75" customHeight="1">
      <c r="A5646" s="64" t="s">
        <v>1630</v>
      </c>
      <c r="B5646" s="54" t="s">
        <v>1631</v>
      </c>
      <c r="C5646" s="252" t="s">
        <v>5552</v>
      </c>
      <c r="D5646" s="252" t="s">
        <v>678</v>
      </c>
      <c r="E5646" s="54" t="s">
        <v>1632</v>
      </c>
      <c r="F5646" s="54" t="s">
        <v>1631</v>
      </c>
      <c r="G5646" s="54">
        <v>180</v>
      </c>
      <c r="H5646" s="323">
        <v>7034.4</v>
      </c>
      <c r="I5646" s="323">
        <v>4910.3999999999996</v>
      </c>
      <c r="J5646" s="42"/>
      <c r="K5646" s="42"/>
      <c r="L5646" s="42" t="s">
        <v>4489</v>
      </c>
      <c r="M5646" s="42" t="s">
        <v>3481</v>
      </c>
      <c r="N5646" s="42" t="s">
        <v>2431</v>
      </c>
      <c r="O5646" s="137" t="s">
        <v>3482</v>
      </c>
      <c r="P5646" s="42" t="s">
        <v>64</v>
      </c>
      <c r="Q5646" s="42" t="s">
        <v>65</v>
      </c>
      <c r="R5646" s="42">
        <v>1</v>
      </c>
      <c r="S5646" s="137" t="s">
        <v>2419</v>
      </c>
      <c r="T5646" s="62">
        <v>701662950</v>
      </c>
      <c r="U5646" s="62">
        <v>678606518.04999995</v>
      </c>
      <c r="Z5646" s="54" t="s">
        <v>68</v>
      </c>
      <c r="AA5646" s="132">
        <v>1.5E-6</v>
      </c>
      <c r="AJ5646" s="42"/>
      <c r="AM5646" s="42"/>
      <c r="AN5646" s="42"/>
      <c r="AO5646" s="42"/>
      <c r="AP5646" s="42"/>
      <c r="AY5646" s="42"/>
      <c r="AZ5646" s="42"/>
      <c r="BA5646" s="42"/>
      <c r="BB5646" s="42"/>
      <c r="BN5646" s="54" t="s">
        <v>4578</v>
      </c>
      <c r="BO5646" s="58" t="str">
        <f t="shared" si="88"/>
        <v>境内资产</v>
      </c>
      <c r="BP5646" s="58" t="str">
        <f>IF(M5646="",VLOOKUP(D5646,Sheet4!$A$1:$B$92,2,0),VLOOKUP(Q5646,Sheet4!$A$1:$B$92,2,0))</f>
        <v>保险资产管理产品</v>
      </c>
    </row>
    <row r="5647" spans="1:68" s="58" customFormat="1" ht="12.75" customHeight="1">
      <c r="A5647" s="64" t="s">
        <v>1764</v>
      </c>
      <c r="B5647" s="54" t="s">
        <v>1765</v>
      </c>
      <c r="C5647" s="252" t="s">
        <v>5552</v>
      </c>
      <c r="D5647" s="252" t="s">
        <v>678</v>
      </c>
      <c r="E5647" s="54" t="s">
        <v>1766</v>
      </c>
      <c r="F5647" s="54" t="s">
        <v>1765</v>
      </c>
      <c r="G5647" s="54">
        <v>189</v>
      </c>
      <c r="H5647" s="323">
        <v>8314.11</v>
      </c>
      <c r="I5647" s="323">
        <v>6044.22</v>
      </c>
      <c r="J5647" s="42"/>
      <c r="K5647" s="42"/>
      <c r="L5647" s="42" t="s">
        <v>4489</v>
      </c>
      <c r="M5647" s="42" t="s">
        <v>3481</v>
      </c>
      <c r="N5647" s="42" t="s">
        <v>2431</v>
      </c>
      <c r="O5647" s="137" t="s">
        <v>3482</v>
      </c>
      <c r="P5647" s="42" t="s">
        <v>64</v>
      </c>
      <c r="Q5647" s="42" t="s">
        <v>65</v>
      </c>
      <c r="R5647" s="42">
        <v>1</v>
      </c>
      <c r="S5647" s="137" t="s">
        <v>2419</v>
      </c>
      <c r="T5647" s="62">
        <v>701662950</v>
      </c>
      <c r="U5647" s="62">
        <v>678606518.04999995</v>
      </c>
      <c r="Z5647" s="54" t="s">
        <v>68</v>
      </c>
      <c r="AA5647" s="132">
        <v>1.43181818181818E-6</v>
      </c>
      <c r="AJ5647" s="42"/>
      <c r="AM5647" s="42"/>
      <c r="AN5647" s="42"/>
      <c r="AO5647" s="42"/>
      <c r="AP5647" s="42"/>
      <c r="AY5647" s="42"/>
      <c r="AZ5647" s="42"/>
      <c r="BA5647" s="42"/>
      <c r="BB5647" s="42"/>
      <c r="BN5647" s="54" t="s">
        <v>4578</v>
      </c>
      <c r="BO5647" s="58" t="str">
        <f t="shared" si="88"/>
        <v>境内资产</v>
      </c>
      <c r="BP5647" s="58" t="str">
        <f>IF(M5647="",VLOOKUP(D5647,Sheet4!$A$1:$B$92,2,0),VLOOKUP(Q5647,Sheet4!$A$1:$B$92,2,0))</f>
        <v>保险资产管理产品</v>
      </c>
    </row>
    <row r="5648" spans="1:68" s="58" customFormat="1" ht="12.75" customHeight="1">
      <c r="A5648" s="64" t="s">
        <v>2039</v>
      </c>
      <c r="B5648" s="54" t="s">
        <v>2040</v>
      </c>
      <c r="C5648" s="252" t="s">
        <v>5552</v>
      </c>
      <c r="D5648" s="252" t="s">
        <v>678</v>
      </c>
      <c r="E5648" s="54" t="s">
        <v>2807</v>
      </c>
      <c r="F5648" s="54" t="s">
        <v>2040</v>
      </c>
      <c r="G5648" s="54">
        <v>259</v>
      </c>
      <c r="H5648" s="323">
        <v>3159.8</v>
      </c>
      <c r="I5648" s="323">
        <v>4081.84</v>
      </c>
      <c r="J5648" s="42"/>
      <c r="K5648" s="42"/>
      <c r="L5648" s="42" t="s">
        <v>4489</v>
      </c>
      <c r="M5648" s="42" t="s">
        <v>3481</v>
      </c>
      <c r="N5648" s="42" t="s">
        <v>2431</v>
      </c>
      <c r="O5648" s="137" t="s">
        <v>3482</v>
      </c>
      <c r="P5648" s="42" t="s">
        <v>64</v>
      </c>
      <c r="Q5648" s="42" t="s">
        <v>65</v>
      </c>
      <c r="R5648" s="42">
        <v>1</v>
      </c>
      <c r="S5648" s="137" t="s">
        <v>2419</v>
      </c>
      <c r="T5648" s="62">
        <v>701662950</v>
      </c>
      <c r="U5648" s="62">
        <v>678606518.04999995</v>
      </c>
      <c r="Z5648" s="54" t="s">
        <v>68</v>
      </c>
      <c r="AA5648" s="132">
        <v>6.4748381290467702E-7</v>
      </c>
      <c r="AJ5648" s="42"/>
      <c r="AM5648" s="42"/>
      <c r="AN5648" s="42"/>
      <c r="AO5648" s="42"/>
      <c r="AP5648" s="42"/>
      <c r="AY5648" s="42"/>
      <c r="AZ5648" s="42"/>
      <c r="BA5648" s="42"/>
      <c r="BB5648" s="42"/>
      <c r="BN5648" s="54" t="s">
        <v>4578</v>
      </c>
      <c r="BO5648" s="58" t="str">
        <f t="shared" si="88"/>
        <v>境内资产</v>
      </c>
      <c r="BP5648" s="58" t="str">
        <f>IF(M5648="",VLOOKUP(D5648,Sheet4!$A$1:$B$92,2,0),VLOOKUP(Q5648,Sheet4!$A$1:$B$92,2,0))</f>
        <v>保险资产管理产品</v>
      </c>
    </row>
    <row r="5649" spans="1:68" s="58" customFormat="1" ht="12.75" customHeight="1">
      <c r="A5649" s="64" t="s">
        <v>1636</v>
      </c>
      <c r="B5649" s="54" t="s">
        <v>1637</v>
      </c>
      <c r="C5649" s="252" t="s">
        <v>5552</v>
      </c>
      <c r="D5649" s="252" t="s">
        <v>678</v>
      </c>
      <c r="E5649" s="54" t="s">
        <v>1638</v>
      </c>
      <c r="F5649" s="54" t="s">
        <v>1637</v>
      </c>
      <c r="G5649" s="54">
        <v>116</v>
      </c>
      <c r="H5649" s="323">
        <v>4669</v>
      </c>
      <c r="I5649" s="323">
        <v>2831.56</v>
      </c>
      <c r="J5649" s="42"/>
      <c r="K5649" s="42"/>
      <c r="L5649" s="42" t="s">
        <v>4489</v>
      </c>
      <c r="M5649" s="42" t="s">
        <v>3481</v>
      </c>
      <c r="N5649" s="42" t="s">
        <v>2431</v>
      </c>
      <c r="O5649" s="137" t="s">
        <v>3482</v>
      </c>
      <c r="P5649" s="42" t="s">
        <v>64</v>
      </c>
      <c r="Q5649" s="42" t="s">
        <v>65</v>
      </c>
      <c r="R5649" s="42">
        <v>1</v>
      </c>
      <c r="S5649" s="137" t="s">
        <v>2419</v>
      </c>
      <c r="T5649" s="62">
        <v>701662950</v>
      </c>
      <c r="U5649" s="62">
        <v>678606518.04999995</v>
      </c>
      <c r="Z5649" s="54" t="s">
        <v>68</v>
      </c>
      <c r="AA5649" s="132">
        <v>1.2888888888888899E-6</v>
      </c>
      <c r="AJ5649" s="42"/>
      <c r="AM5649" s="42"/>
      <c r="AN5649" s="42"/>
      <c r="AO5649" s="42"/>
      <c r="AP5649" s="42"/>
      <c r="AY5649" s="42"/>
      <c r="AZ5649" s="42"/>
      <c r="BA5649" s="42"/>
      <c r="BB5649" s="42"/>
      <c r="BN5649" s="54" t="s">
        <v>4578</v>
      </c>
      <c r="BO5649" s="58" t="str">
        <f t="shared" si="88"/>
        <v>境内资产</v>
      </c>
      <c r="BP5649" s="58" t="str">
        <f>IF(M5649="",VLOOKUP(D5649,Sheet4!$A$1:$B$92,2,0),VLOOKUP(Q5649,Sheet4!$A$1:$B$92,2,0))</f>
        <v>保险资产管理产品</v>
      </c>
    </row>
    <row r="5650" spans="1:68" s="58" customFormat="1" ht="12.75" customHeight="1">
      <c r="A5650" s="64" t="s">
        <v>1826</v>
      </c>
      <c r="B5650" s="54" t="s">
        <v>1827</v>
      </c>
      <c r="C5650" s="252" t="s">
        <v>5552</v>
      </c>
      <c r="D5650" s="252" t="s">
        <v>678</v>
      </c>
      <c r="E5650" s="54" t="s">
        <v>1828</v>
      </c>
      <c r="F5650" s="54" t="s">
        <v>1827</v>
      </c>
      <c r="G5650" s="54">
        <v>99</v>
      </c>
      <c r="H5650" s="323">
        <v>2684.88</v>
      </c>
      <c r="I5650" s="323">
        <v>1924.56</v>
      </c>
      <c r="J5650" s="42"/>
      <c r="K5650" s="42"/>
      <c r="L5650" s="42" t="s">
        <v>4489</v>
      </c>
      <c r="M5650" s="42" t="s">
        <v>3481</v>
      </c>
      <c r="N5650" s="42" t="s">
        <v>2431</v>
      </c>
      <c r="O5650" s="137" t="s">
        <v>3482</v>
      </c>
      <c r="P5650" s="42" t="s">
        <v>64</v>
      </c>
      <c r="Q5650" s="42" t="s">
        <v>65</v>
      </c>
      <c r="R5650" s="42">
        <v>1</v>
      </c>
      <c r="S5650" s="137" t="s">
        <v>2419</v>
      </c>
      <c r="T5650" s="62">
        <v>701662950</v>
      </c>
      <c r="U5650" s="62">
        <v>678606518.04999995</v>
      </c>
      <c r="Z5650" s="54" t="s">
        <v>68</v>
      </c>
      <c r="AA5650" s="132">
        <v>1.03316889598076E-6</v>
      </c>
      <c r="AJ5650" s="42"/>
      <c r="AM5650" s="42"/>
      <c r="AN5650" s="42"/>
      <c r="AO5650" s="42"/>
      <c r="AP5650" s="42"/>
      <c r="AY5650" s="42"/>
      <c r="AZ5650" s="42"/>
      <c r="BA5650" s="42"/>
      <c r="BB5650" s="42"/>
      <c r="BN5650" s="54" t="s">
        <v>4578</v>
      </c>
      <c r="BO5650" s="58" t="str">
        <f t="shared" si="88"/>
        <v>境内资产</v>
      </c>
      <c r="BP5650" s="58" t="str">
        <f>IF(M5650="",VLOOKUP(D5650,Sheet4!$A$1:$B$92,2,0),VLOOKUP(Q5650,Sheet4!$A$1:$B$92,2,0))</f>
        <v>保险资产管理产品</v>
      </c>
    </row>
    <row r="5651" spans="1:68" s="58" customFormat="1" ht="12.75" customHeight="1">
      <c r="A5651" s="64" t="s">
        <v>2808</v>
      </c>
      <c r="B5651" s="54" t="s">
        <v>2809</v>
      </c>
      <c r="C5651" s="252" t="s">
        <v>5552</v>
      </c>
      <c r="D5651" s="252" t="s">
        <v>678</v>
      </c>
      <c r="E5651" s="54" t="s">
        <v>2810</v>
      </c>
      <c r="F5651" s="54" t="s">
        <v>2809</v>
      </c>
      <c r="G5651" s="54">
        <v>190</v>
      </c>
      <c r="H5651" s="323">
        <v>2257.1999999999998</v>
      </c>
      <c r="I5651" s="323">
        <v>2821.5</v>
      </c>
      <c r="J5651" s="42"/>
      <c r="K5651" s="42"/>
      <c r="L5651" s="42" t="s">
        <v>4489</v>
      </c>
      <c r="M5651" s="42" t="s">
        <v>3481</v>
      </c>
      <c r="N5651" s="42" t="s">
        <v>2431</v>
      </c>
      <c r="O5651" s="137" t="s">
        <v>3482</v>
      </c>
      <c r="P5651" s="42" t="s">
        <v>64</v>
      </c>
      <c r="Q5651" s="42" t="s">
        <v>65</v>
      </c>
      <c r="R5651" s="42">
        <v>1</v>
      </c>
      <c r="S5651" s="137" t="s">
        <v>2419</v>
      </c>
      <c r="T5651" s="62">
        <v>701662950</v>
      </c>
      <c r="U5651" s="62">
        <v>678606518.04999995</v>
      </c>
      <c r="Z5651" s="54" t="s">
        <v>68</v>
      </c>
      <c r="AA5651" s="132">
        <v>1.2384498258348499E-6</v>
      </c>
      <c r="AJ5651" s="42"/>
      <c r="AM5651" s="42"/>
      <c r="AN5651" s="42"/>
      <c r="AO5651" s="42"/>
      <c r="AP5651" s="42"/>
      <c r="AY5651" s="42"/>
      <c r="AZ5651" s="42"/>
      <c r="BA5651" s="42"/>
      <c r="BB5651" s="42"/>
      <c r="BN5651" s="54" t="s">
        <v>4578</v>
      </c>
      <c r="BO5651" s="58" t="str">
        <f t="shared" si="88"/>
        <v>境内资产</v>
      </c>
      <c r="BP5651" s="58" t="str">
        <f>IF(M5651="",VLOOKUP(D5651,Sheet4!$A$1:$B$92,2,0),VLOOKUP(Q5651,Sheet4!$A$1:$B$92,2,0))</f>
        <v>保险资产管理产品</v>
      </c>
    </row>
    <row r="5652" spans="1:68" s="58" customFormat="1" ht="12.75" customHeight="1">
      <c r="A5652" s="64" t="s">
        <v>2811</v>
      </c>
      <c r="B5652" s="54" t="s">
        <v>2812</v>
      </c>
      <c r="C5652" s="252" t="s">
        <v>5552</v>
      </c>
      <c r="D5652" s="252" t="s">
        <v>678</v>
      </c>
      <c r="E5652" s="54" t="s">
        <v>2813</v>
      </c>
      <c r="F5652" s="54" t="s">
        <v>2812</v>
      </c>
      <c r="G5652" s="54">
        <v>237</v>
      </c>
      <c r="H5652" s="323">
        <v>3081</v>
      </c>
      <c r="I5652" s="323">
        <v>3363.03</v>
      </c>
      <c r="J5652" s="42"/>
      <c r="K5652" s="42"/>
      <c r="L5652" s="42" t="s">
        <v>4489</v>
      </c>
      <c r="M5652" s="42" t="s">
        <v>3481</v>
      </c>
      <c r="N5652" s="42" t="s">
        <v>2431</v>
      </c>
      <c r="O5652" s="137" t="s">
        <v>3482</v>
      </c>
      <c r="P5652" s="42" t="s">
        <v>64</v>
      </c>
      <c r="Q5652" s="42" t="s">
        <v>65</v>
      </c>
      <c r="R5652" s="42">
        <v>1</v>
      </c>
      <c r="S5652" s="137" t="s">
        <v>2419</v>
      </c>
      <c r="T5652" s="62">
        <v>701662950</v>
      </c>
      <c r="U5652" s="62">
        <v>678606518.04999995</v>
      </c>
      <c r="Z5652" s="54" t="s">
        <v>68</v>
      </c>
      <c r="AA5652" s="132">
        <v>1.01974958048277E-6</v>
      </c>
      <c r="AJ5652" s="42"/>
      <c r="AM5652" s="42"/>
      <c r="AN5652" s="42"/>
      <c r="AO5652" s="42"/>
      <c r="AP5652" s="42"/>
      <c r="AY5652" s="42"/>
      <c r="AZ5652" s="42"/>
      <c r="BA5652" s="42"/>
      <c r="BB5652" s="42"/>
      <c r="BN5652" s="54" t="s">
        <v>4578</v>
      </c>
      <c r="BO5652" s="58" t="str">
        <f t="shared" si="88"/>
        <v>境内资产</v>
      </c>
      <c r="BP5652" s="58" t="str">
        <f>IF(M5652="",VLOOKUP(D5652,Sheet4!$A$1:$B$92,2,0),VLOOKUP(Q5652,Sheet4!$A$1:$B$92,2,0))</f>
        <v>保险资产管理产品</v>
      </c>
    </row>
    <row r="5653" spans="1:68" s="58" customFormat="1" ht="12.75" customHeight="1">
      <c r="A5653" s="64" t="s">
        <v>2245</v>
      </c>
      <c r="B5653" s="54" t="s">
        <v>2246</v>
      </c>
      <c r="C5653" s="252" t="s">
        <v>5552</v>
      </c>
      <c r="D5653" s="252" t="s">
        <v>678</v>
      </c>
      <c r="E5653" s="54" t="s">
        <v>2814</v>
      </c>
      <c r="F5653" s="54" t="s">
        <v>2246</v>
      </c>
      <c r="G5653" s="54">
        <v>228</v>
      </c>
      <c r="H5653" s="323">
        <v>15089.04</v>
      </c>
      <c r="I5653" s="323">
        <v>6486.6</v>
      </c>
      <c r="J5653" s="42"/>
      <c r="K5653" s="42"/>
      <c r="L5653" s="42" t="s">
        <v>4489</v>
      </c>
      <c r="M5653" s="42" t="s">
        <v>3481</v>
      </c>
      <c r="N5653" s="42" t="s">
        <v>2431</v>
      </c>
      <c r="O5653" s="137" t="s">
        <v>3482</v>
      </c>
      <c r="P5653" s="42" t="s">
        <v>64</v>
      </c>
      <c r="Q5653" s="42" t="s">
        <v>65</v>
      </c>
      <c r="R5653" s="42">
        <v>1</v>
      </c>
      <c r="S5653" s="137" t="s">
        <v>2419</v>
      </c>
      <c r="T5653" s="62">
        <v>701662950</v>
      </c>
      <c r="U5653" s="62">
        <v>678606518.04999995</v>
      </c>
      <c r="Z5653" s="54" t="s">
        <v>68</v>
      </c>
      <c r="AA5653" s="132">
        <v>1.98439525532835E-6</v>
      </c>
      <c r="AJ5653" s="42"/>
      <c r="AM5653" s="42"/>
      <c r="AN5653" s="42"/>
      <c r="AO5653" s="42"/>
      <c r="AP5653" s="42"/>
      <c r="AY5653" s="42"/>
      <c r="AZ5653" s="42"/>
      <c r="BA5653" s="42"/>
      <c r="BB5653" s="42"/>
      <c r="BN5653" s="54" t="s">
        <v>4578</v>
      </c>
      <c r="BO5653" s="58" t="str">
        <f t="shared" si="88"/>
        <v>境内资产</v>
      </c>
      <c r="BP5653" s="58" t="str">
        <f>IF(M5653="",VLOOKUP(D5653,Sheet4!$A$1:$B$92,2,0),VLOOKUP(Q5653,Sheet4!$A$1:$B$92,2,0))</f>
        <v>保险资产管理产品</v>
      </c>
    </row>
    <row r="5654" spans="1:68" s="58" customFormat="1" ht="12.75" customHeight="1">
      <c r="A5654" s="64" t="s">
        <v>1829</v>
      </c>
      <c r="B5654" s="54" t="s">
        <v>1830</v>
      </c>
      <c r="C5654" s="252" t="s">
        <v>5552</v>
      </c>
      <c r="D5654" s="252" t="s">
        <v>678</v>
      </c>
      <c r="E5654" s="54" t="s">
        <v>1831</v>
      </c>
      <c r="F5654" s="54" t="s">
        <v>1830</v>
      </c>
      <c r="G5654" s="54">
        <v>343</v>
      </c>
      <c r="H5654" s="323">
        <v>9552.5499999999993</v>
      </c>
      <c r="I5654" s="323">
        <v>7271.6</v>
      </c>
      <c r="J5654" s="42"/>
      <c r="K5654" s="42"/>
      <c r="L5654" s="42" t="s">
        <v>4489</v>
      </c>
      <c r="M5654" s="42" t="s">
        <v>3481</v>
      </c>
      <c r="N5654" s="42" t="s">
        <v>2431</v>
      </c>
      <c r="O5654" s="137" t="s">
        <v>3482</v>
      </c>
      <c r="P5654" s="42" t="s">
        <v>64</v>
      </c>
      <c r="Q5654" s="42" t="s">
        <v>65</v>
      </c>
      <c r="R5654" s="42">
        <v>1</v>
      </c>
      <c r="S5654" s="137" t="s">
        <v>2419</v>
      </c>
      <c r="T5654" s="62">
        <v>701662950</v>
      </c>
      <c r="U5654" s="62">
        <v>678606518.04999995</v>
      </c>
      <c r="Z5654" s="54" t="s">
        <v>68</v>
      </c>
      <c r="AA5654" s="132">
        <v>1.59805065773995E-6</v>
      </c>
      <c r="AJ5654" s="42"/>
      <c r="AM5654" s="42"/>
      <c r="AN5654" s="42"/>
      <c r="AO5654" s="42"/>
      <c r="AP5654" s="42"/>
      <c r="AY5654" s="42"/>
      <c r="AZ5654" s="42"/>
      <c r="BA5654" s="42"/>
      <c r="BB5654" s="42"/>
      <c r="BN5654" s="54" t="s">
        <v>4578</v>
      </c>
      <c r="BO5654" s="58" t="str">
        <f t="shared" si="88"/>
        <v>境内资产</v>
      </c>
      <c r="BP5654" s="58" t="str">
        <f>IF(M5654="",VLOOKUP(D5654,Sheet4!$A$1:$B$92,2,0),VLOOKUP(Q5654,Sheet4!$A$1:$B$92,2,0))</f>
        <v>保险资产管理产品</v>
      </c>
    </row>
    <row r="5655" spans="1:68" s="58" customFormat="1" ht="12.75" customHeight="1">
      <c r="A5655" s="64" t="s">
        <v>1639</v>
      </c>
      <c r="B5655" s="54" t="s">
        <v>1640</v>
      </c>
      <c r="C5655" s="252" t="s">
        <v>5552</v>
      </c>
      <c r="D5655" s="252" t="s">
        <v>678</v>
      </c>
      <c r="E5655" s="54" t="s">
        <v>1641</v>
      </c>
      <c r="F5655" s="54" t="s">
        <v>1640</v>
      </c>
      <c r="G5655" s="54">
        <v>153</v>
      </c>
      <c r="H5655" s="323">
        <v>4701.6899999999996</v>
      </c>
      <c r="I5655" s="323">
        <v>3333.87</v>
      </c>
      <c r="J5655" s="42"/>
      <c r="K5655" s="42"/>
      <c r="L5655" s="42" t="s">
        <v>4489</v>
      </c>
      <c r="M5655" s="42" t="s">
        <v>3481</v>
      </c>
      <c r="N5655" s="42" t="s">
        <v>2431</v>
      </c>
      <c r="O5655" s="137" t="s">
        <v>3482</v>
      </c>
      <c r="P5655" s="42" t="s">
        <v>64</v>
      </c>
      <c r="Q5655" s="42" t="s">
        <v>65</v>
      </c>
      <c r="R5655" s="42">
        <v>1</v>
      </c>
      <c r="S5655" s="137" t="s">
        <v>2419</v>
      </c>
      <c r="T5655" s="62">
        <v>701662950</v>
      </c>
      <c r="U5655" s="62">
        <v>678606518.04999995</v>
      </c>
      <c r="Z5655" s="54" t="s">
        <v>68</v>
      </c>
      <c r="AA5655" s="132">
        <v>1.2750000000000001E-6</v>
      </c>
      <c r="AJ5655" s="42"/>
      <c r="AM5655" s="42"/>
      <c r="AN5655" s="42"/>
      <c r="AO5655" s="42"/>
      <c r="AP5655" s="42"/>
      <c r="AY5655" s="42"/>
      <c r="AZ5655" s="42"/>
      <c r="BA5655" s="42"/>
      <c r="BB5655" s="42"/>
      <c r="BN5655" s="54" t="s">
        <v>4578</v>
      </c>
      <c r="BO5655" s="58" t="str">
        <f t="shared" si="88"/>
        <v>境内资产</v>
      </c>
      <c r="BP5655" s="58" t="str">
        <f>IF(M5655="",VLOOKUP(D5655,Sheet4!$A$1:$B$92,2,0),VLOOKUP(Q5655,Sheet4!$A$1:$B$92,2,0))</f>
        <v>保险资产管理产品</v>
      </c>
    </row>
    <row r="5656" spans="1:68" s="58" customFormat="1" ht="12.75" customHeight="1">
      <c r="A5656" s="64" t="s">
        <v>1642</v>
      </c>
      <c r="B5656" s="54" t="s">
        <v>1643</v>
      </c>
      <c r="C5656" s="252" t="s">
        <v>5552</v>
      </c>
      <c r="D5656" s="252" t="s">
        <v>678</v>
      </c>
      <c r="E5656" s="54" t="s">
        <v>1644</v>
      </c>
      <c r="F5656" s="54" t="s">
        <v>1643</v>
      </c>
      <c r="G5656" s="54">
        <v>231</v>
      </c>
      <c r="H5656" s="323">
        <v>14802.48</v>
      </c>
      <c r="I5656" s="323">
        <v>7567.56</v>
      </c>
      <c r="J5656" s="42"/>
      <c r="K5656" s="42"/>
      <c r="L5656" s="42" t="s">
        <v>4489</v>
      </c>
      <c r="M5656" s="42" t="s">
        <v>3481</v>
      </c>
      <c r="N5656" s="42" t="s">
        <v>2431</v>
      </c>
      <c r="O5656" s="137" t="s">
        <v>3482</v>
      </c>
      <c r="P5656" s="42" t="s">
        <v>64</v>
      </c>
      <c r="Q5656" s="42" t="s">
        <v>65</v>
      </c>
      <c r="R5656" s="42">
        <v>1</v>
      </c>
      <c r="S5656" s="137" t="s">
        <v>2419</v>
      </c>
      <c r="T5656" s="62">
        <v>701662950</v>
      </c>
      <c r="U5656" s="62">
        <v>678606518.04999995</v>
      </c>
      <c r="Z5656" s="54" t="s">
        <v>68</v>
      </c>
      <c r="AA5656" s="132">
        <v>1.85096153846154E-6</v>
      </c>
      <c r="AJ5656" s="42"/>
      <c r="AM5656" s="42"/>
      <c r="AN5656" s="42"/>
      <c r="AO5656" s="42"/>
      <c r="AP5656" s="42"/>
      <c r="AY5656" s="42"/>
      <c r="AZ5656" s="42"/>
      <c r="BA5656" s="42"/>
      <c r="BB5656" s="42"/>
      <c r="BN5656" s="54" t="s">
        <v>4578</v>
      </c>
      <c r="BO5656" s="58" t="str">
        <f t="shared" si="88"/>
        <v>境内资产</v>
      </c>
      <c r="BP5656" s="58" t="str">
        <f>IF(M5656="",VLOOKUP(D5656,Sheet4!$A$1:$B$92,2,0),VLOOKUP(Q5656,Sheet4!$A$1:$B$92,2,0))</f>
        <v>保险资产管理产品</v>
      </c>
    </row>
    <row r="5657" spans="1:68" s="58" customFormat="1" ht="12.75" customHeight="1">
      <c r="A5657" s="64" t="s">
        <v>2180</v>
      </c>
      <c r="B5657" s="54" t="s">
        <v>2347</v>
      </c>
      <c r="C5657" s="252" t="s">
        <v>5552</v>
      </c>
      <c r="D5657" s="252" t="s">
        <v>678</v>
      </c>
      <c r="E5657" s="54" t="s">
        <v>2815</v>
      </c>
      <c r="F5657" s="54" t="s">
        <v>2347</v>
      </c>
      <c r="G5657" s="54">
        <v>96</v>
      </c>
      <c r="H5657" s="323">
        <v>2088.96</v>
      </c>
      <c r="I5657" s="323">
        <v>2002.56</v>
      </c>
      <c r="J5657" s="42"/>
      <c r="K5657" s="42"/>
      <c r="L5657" s="42" t="s">
        <v>4489</v>
      </c>
      <c r="M5657" s="42" t="s">
        <v>3481</v>
      </c>
      <c r="N5657" s="42" t="s">
        <v>2431</v>
      </c>
      <c r="O5657" s="137" t="s">
        <v>3482</v>
      </c>
      <c r="P5657" s="42" t="s">
        <v>64</v>
      </c>
      <c r="Q5657" s="42" t="s">
        <v>65</v>
      </c>
      <c r="R5657" s="42">
        <v>1</v>
      </c>
      <c r="S5657" s="137" t="s">
        <v>2419</v>
      </c>
      <c r="T5657" s="62">
        <v>701662950</v>
      </c>
      <c r="U5657" s="62">
        <v>678606518.04999995</v>
      </c>
      <c r="Z5657" s="54" t="s">
        <v>68</v>
      </c>
      <c r="AA5657" s="132">
        <v>9.5999999999999991E-7</v>
      </c>
      <c r="AJ5657" s="42"/>
      <c r="AM5657" s="42"/>
      <c r="AN5657" s="42"/>
      <c r="AO5657" s="42"/>
      <c r="AP5657" s="42"/>
      <c r="AY5657" s="42"/>
      <c r="AZ5657" s="42"/>
      <c r="BA5657" s="42"/>
      <c r="BB5657" s="42"/>
      <c r="BN5657" s="54" t="s">
        <v>4578</v>
      </c>
      <c r="BO5657" s="58" t="str">
        <f t="shared" si="88"/>
        <v>境内资产</v>
      </c>
      <c r="BP5657" s="58" t="str">
        <f>IF(M5657="",VLOOKUP(D5657,Sheet4!$A$1:$B$92,2,0),VLOOKUP(Q5657,Sheet4!$A$1:$B$92,2,0))</f>
        <v>保险资产管理产品</v>
      </c>
    </row>
    <row r="5658" spans="1:68" s="58" customFormat="1" ht="12.75" customHeight="1">
      <c r="A5658" s="64" t="s">
        <v>1767</v>
      </c>
      <c r="B5658" s="54" t="s">
        <v>1768</v>
      </c>
      <c r="C5658" s="252" t="s">
        <v>5552</v>
      </c>
      <c r="D5658" s="252" t="s">
        <v>678</v>
      </c>
      <c r="E5658" s="54" t="s">
        <v>1769</v>
      </c>
      <c r="F5658" s="54" t="s">
        <v>1768</v>
      </c>
      <c r="G5658" s="54">
        <v>195</v>
      </c>
      <c r="H5658" s="323">
        <v>5709.6</v>
      </c>
      <c r="I5658" s="323">
        <v>3320.85</v>
      </c>
      <c r="J5658" s="42"/>
      <c r="K5658" s="42"/>
      <c r="L5658" s="42" t="s">
        <v>4489</v>
      </c>
      <c r="M5658" s="42" t="s">
        <v>3481</v>
      </c>
      <c r="N5658" s="42" t="s">
        <v>2431</v>
      </c>
      <c r="O5658" s="137" t="s">
        <v>3482</v>
      </c>
      <c r="P5658" s="42" t="s">
        <v>64</v>
      </c>
      <c r="Q5658" s="42" t="s">
        <v>65</v>
      </c>
      <c r="R5658" s="42">
        <v>1</v>
      </c>
      <c r="S5658" s="137" t="s">
        <v>2419</v>
      </c>
      <c r="T5658" s="62">
        <v>701662950</v>
      </c>
      <c r="U5658" s="62">
        <v>678606518.04999995</v>
      </c>
      <c r="Z5658" s="54" t="s">
        <v>68</v>
      </c>
      <c r="AA5658" s="132">
        <v>1.4624268786560701E-6</v>
      </c>
      <c r="AJ5658" s="42"/>
      <c r="AM5658" s="42"/>
      <c r="AN5658" s="42"/>
      <c r="AO5658" s="42"/>
      <c r="AP5658" s="42"/>
      <c r="AY5658" s="42"/>
      <c r="AZ5658" s="42"/>
      <c r="BA5658" s="42"/>
      <c r="BB5658" s="42"/>
      <c r="BN5658" s="54" t="s">
        <v>4578</v>
      </c>
      <c r="BO5658" s="58" t="str">
        <f t="shared" si="88"/>
        <v>境内资产</v>
      </c>
      <c r="BP5658" s="58" t="str">
        <f>IF(M5658="",VLOOKUP(D5658,Sheet4!$A$1:$B$92,2,0),VLOOKUP(Q5658,Sheet4!$A$1:$B$92,2,0))</f>
        <v>保险资产管理产品</v>
      </c>
    </row>
    <row r="5659" spans="1:68" s="58" customFormat="1" ht="12.75" customHeight="1">
      <c r="A5659" s="64" t="s">
        <v>1770</v>
      </c>
      <c r="B5659" s="54" t="s">
        <v>1771</v>
      </c>
      <c r="C5659" s="252" t="s">
        <v>5552</v>
      </c>
      <c r="D5659" s="252" t="s">
        <v>678</v>
      </c>
      <c r="E5659" s="54" t="s">
        <v>1772</v>
      </c>
      <c r="F5659" s="54" t="s">
        <v>1771</v>
      </c>
      <c r="G5659" s="54">
        <v>690</v>
      </c>
      <c r="H5659" s="323">
        <v>52826.400000000001</v>
      </c>
      <c r="I5659" s="323">
        <v>34217.1</v>
      </c>
      <c r="J5659" s="42"/>
      <c r="K5659" s="42"/>
      <c r="L5659" s="42" t="s">
        <v>4489</v>
      </c>
      <c r="M5659" s="42" t="s">
        <v>3481</v>
      </c>
      <c r="N5659" s="42" t="s">
        <v>2431</v>
      </c>
      <c r="O5659" s="137" t="s">
        <v>3482</v>
      </c>
      <c r="P5659" s="42" t="s">
        <v>64</v>
      </c>
      <c r="Q5659" s="42" t="s">
        <v>65</v>
      </c>
      <c r="R5659" s="42">
        <v>1</v>
      </c>
      <c r="S5659" s="137" t="s">
        <v>2419</v>
      </c>
      <c r="T5659" s="62">
        <v>701662950</v>
      </c>
      <c r="U5659" s="62">
        <v>678606518.04999995</v>
      </c>
      <c r="Z5659" s="54" t="s">
        <v>68</v>
      </c>
      <c r="AA5659" s="132">
        <v>1.6428571428571401E-6</v>
      </c>
      <c r="AJ5659" s="42"/>
      <c r="AM5659" s="42"/>
      <c r="AN5659" s="42"/>
      <c r="AO5659" s="42"/>
      <c r="AP5659" s="42"/>
      <c r="AY5659" s="42"/>
      <c r="AZ5659" s="42"/>
      <c r="BA5659" s="42"/>
      <c r="BB5659" s="42"/>
      <c r="BN5659" s="54" t="s">
        <v>4578</v>
      </c>
      <c r="BO5659" s="58" t="str">
        <f t="shared" si="88"/>
        <v>境内资产</v>
      </c>
      <c r="BP5659" s="58" t="str">
        <f>IF(M5659="",VLOOKUP(D5659,Sheet4!$A$1:$B$92,2,0),VLOOKUP(Q5659,Sheet4!$A$1:$B$92,2,0))</f>
        <v>保险资产管理产品</v>
      </c>
    </row>
    <row r="5660" spans="1:68" s="58" customFormat="1" ht="12.75" customHeight="1">
      <c r="A5660" s="64" t="s">
        <v>2045</v>
      </c>
      <c r="B5660" s="54" t="s">
        <v>2046</v>
      </c>
      <c r="C5660" s="252" t="s">
        <v>5552</v>
      </c>
      <c r="D5660" s="252" t="s">
        <v>678</v>
      </c>
      <c r="E5660" s="54" t="s">
        <v>2816</v>
      </c>
      <c r="F5660" s="54" t="s">
        <v>2046</v>
      </c>
      <c r="G5660" s="54">
        <v>459</v>
      </c>
      <c r="H5660" s="323">
        <v>11842.2</v>
      </c>
      <c r="I5660" s="323">
        <v>8982.6299999999992</v>
      </c>
      <c r="J5660" s="42"/>
      <c r="K5660" s="42"/>
      <c r="L5660" s="42" t="s">
        <v>4489</v>
      </c>
      <c r="M5660" s="42" t="s">
        <v>3481</v>
      </c>
      <c r="N5660" s="42" t="s">
        <v>2431</v>
      </c>
      <c r="O5660" s="137" t="s">
        <v>3482</v>
      </c>
      <c r="P5660" s="42" t="s">
        <v>64</v>
      </c>
      <c r="Q5660" s="42" t="s">
        <v>65</v>
      </c>
      <c r="R5660" s="42">
        <v>1</v>
      </c>
      <c r="S5660" s="137" t="s">
        <v>2419</v>
      </c>
      <c r="T5660" s="62">
        <v>701662950</v>
      </c>
      <c r="U5660" s="62">
        <v>678606518.04999995</v>
      </c>
      <c r="Z5660" s="54" t="s">
        <v>68</v>
      </c>
      <c r="AA5660" s="132">
        <v>1.9124999999999999E-6</v>
      </c>
      <c r="AJ5660" s="42"/>
      <c r="AM5660" s="42"/>
      <c r="AN5660" s="42"/>
      <c r="AO5660" s="42"/>
      <c r="AP5660" s="42"/>
      <c r="AY5660" s="42"/>
      <c r="AZ5660" s="42"/>
      <c r="BA5660" s="42"/>
      <c r="BB5660" s="42"/>
      <c r="BN5660" s="54" t="s">
        <v>4578</v>
      </c>
      <c r="BO5660" s="58" t="str">
        <f t="shared" si="88"/>
        <v>境内资产</v>
      </c>
      <c r="BP5660" s="58" t="str">
        <f>IF(M5660="",VLOOKUP(D5660,Sheet4!$A$1:$B$92,2,0),VLOOKUP(Q5660,Sheet4!$A$1:$B$92,2,0))</f>
        <v>保险资产管理产品</v>
      </c>
    </row>
    <row r="5661" spans="1:68" s="58" customFormat="1" ht="12.75" customHeight="1">
      <c r="A5661" s="64" t="s">
        <v>2049</v>
      </c>
      <c r="B5661" s="54" t="s">
        <v>2050</v>
      </c>
      <c r="C5661" s="252" t="s">
        <v>5552</v>
      </c>
      <c r="D5661" s="252" t="s">
        <v>678</v>
      </c>
      <c r="E5661" s="54" t="s">
        <v>2817</v>
      </c>
      <c r="F5661" s="54" t="s">
        <v>2050</v>
      </c>
      <c r="G5661" s="129">
        <v>2188</v>
      </c>
      <c r="H5661" s="323">
        <v>8314.4</v>
      </c>
      <c r="I5661" s="323">
        <v>12121.52</v>
      </c>
      <c r="J5661" s="42"/>
      <c r="K5661" s="42"/>
      <c r="L5661" s="42" t="s">
        <v>4489</v>
      </c>
      <c r="M5661" s="42" t="s">
        <v>3481</v>
      </c>
      <c r="N5661" s="42" t="s">
        <v>2431</v>
      </c>
      <c r="O5661" s="137" t="s">
        <v>3482</v>
      </c>
      <c r="P5661" s="42" t="s">
        <v>64</v>
      </c>
      <c r="Q5661" s="42" t="s">
        <v>65</v>
      </c>
      <c r="R5661" s="42">
        <v>1</v>
      </c>
      <c r="S5661" s="137" t="s">
        <v>2419</v>
      </c>
      <c r="T5661" s="62">
        <v>701662950</v>
      </c>
      <c r="U5661" s="62">
        <v>678606518.04999995</v>
      </c>
      <c r="Z5661" s="54" t="s">
        <v>68</v>
      </c>
      <c r="AA5661" s="132">
        <v>1.6545674531155499E-6</v>
      </c>
      <c r="AJ5661" s="42"/>
      <c r="AM5661" s="42"/>
      <c r="AN5661" s="42"/>
      <c r="AO5661" s="42"/>
      <c r="AP5661" s="42"/>
      <c r="AY5661" s="42"/>
      <c r="AZ5661" s="42"/>
      <c r="BA5661" s="42"/>
      <c r="BB5661" s="42"/>
      <c r="BN5661" s="54" t="s">
        <v>4578</v>
      </c>
      <c r="BO5661" s="58" t="str">
        <f t="shared" si="88"/>
        <v>境内资产</v>
      </c>
      <c r="BP5661" s="58" t="str">
        <f>IF(M5661="",VLOOKUP(D5661,Sheet4!$A$1:$B$92,2,0),VLOOKUP(Q5661,Sheet4!$A$1:$B$92,2,0))</f>
        <v>保险资产管理产品</v>
      </c>
    </row>
    <row r="5662" spans="1:68" s="58" customFormat="1" ht="12.75" customHeight="1">
      <c r="A5662" s="64" t="s">
        <v>2051</v>
      </c>
      <c r="B5662" s="54" t="s">
        <v>2052</v>
      </c>
      <c r="C5662" s="252" t="s">
        <v>5552</v>
      </c>
      <c r="D5662" s="252" t="s">
        <v>678</v>
      </c>
      <c r="E5662" s="54" t="s">
        <v>2818</v>
      </c>
      <c r="F5662" s="54" t="s">
        <v>2052</v>
      </c>
      <c r="G5662" s="54">
        <v>838</v>
      </c>
      <c r="H5662" s="323">
        <v>29899.84</v>
      </c>
      <c r="I5662" s="323">
        <v>22600.86</v>
      </c>
      <c r="J5662" s="42"/>
      <c r="K5662" s="42"/>
      <c r="L5662" s="42" t="s">
        <v>4489</v>
      </c>
      <c r="M5662" s="42" t="s">
        <v>3481</v>
      </c>
      <c r="N5662" s="42" t="s">
        <v>2431</v>
      </c>
      <c r="O5662" s="137" t="s">
        <v>3482</v>
      </c>
      <c r="P5662" s="42" t="s">
        <v>64</v>
      </c>
      <c r="Q5662" s="42" t="s">
        <v>65</v>
      </c>
      <c r="R5662" s="42">
        <v>1</v>
      </c>
      <c r="S5662" s="137" t="s">
        <v>2419</v>
      </c>
      <c r="T5662" s="62">
        <v>701662950</v>
      </c>
      <c r="U5662" s="62">
        <v>678606518.04999995</v>
      </c>
      <c r="Z5662" s="54" t="s">
        <v>68</v>
      </c>
      <c r="AA5662" s="132">
        <v>2.4403355432250999E-6</v>
      </c>
      <c r="AJ5662" s="42"/>
      <c r="AM5662" s="42"/>
      <c r="AN5662" s="42"/>
      <c r="AO5662" s="42"/>
      <c r="AP5662" s="42"/>
      <c r="AY5662" s="42"/>
      <c r="AZ5662" s="42"/>
      <c r="BA5662" s="42"/>
      <c r="BB5662" s="42"/>
      <c r="BN5662" s="54" t="s">
        <v>4578</v>
      </c>
      <c r="BO5662" s="58" t="str">
        <f t="shared" si="88"/>
        <v>境内资产</v>
      </c>
      <c r="BP5662" s="58" t="str">
        <f>IF(M5662="",VLOOKUP(D5662,Sheet4!$A$1:$B$92,2,0),VLOOKUP(Q5662,Sheet4!$A$1:$B$92,2,0))</f>
        <v>保险资产管理产品</v>
      </c>
    </row>
    <row r="5663" spans="1:68" s="58" customFormat="1" ht="12.75" customHeight="1">
      <c r="A5663" s="64" t="s">
        <v>2053</v>
      </c>
      <c r="B5663" s="54" t="s">
        <v>2054</v>
      </c>
      <c r="C5663" s="252" t="s">
        <v>5552</v>
      </c>
      <c r="D5663" s="252" t="s">
        <v>678</v>
      </c>
      <c r="E5663" s="54" t="s">
        <v>2819</v>
      </c>
      <c r="F5663" s="54" t="s">
        <v>2054</v>
      </c>
      <c r="G5663" s="129">
        <v>3158</v>
      </c>
      <c r="H5663" s="323">
        <v>54538.66</v>
      </c>
      <c r="I5663" s="323">
        <v>38653.919999999998</v>
      </c>
      <c r="J5663" s="42"/>
      <c r="K5663" s="42"/>
      <c r="L5663" s="42" t="s">
        <v>4489</v>
      </c>
      <c r="M5663" s="42" t="s">
        <v>3481</v>
      </c>
      <c r="N5663" s="42" t="s">
        <v>2431</v>
      </c>
      <c r="O5663" s="137" t="s">
        <v>3482</v>
      </c>
      <c r="P5663" s="42" t="s">
        <v>64</v>
      </c>
      <c r="Q5663" s="42" t="s">
        <v>65</v>
      </c>
      <c r="R5663" s="42">
        <v>1</v>
      </c>
      <c r="S5663" s="137" t="s">
        <v>2419</v>
      </c>
      <c r="T5663" s="62">
        <v>701662950</v>
      </c>
      <c r="U5663" s="62">
        <v>678606518.04999995</v>
      </c>
      <c r="Z5663" s="54" t="s">
        <v>68</v>
      </c>
      <c r="AA5663" s="132">
        <v>3.8093375001904699E-6</v>
      </c>
      <c r="AJ5663" s="42"/>
      <c r="AM5663" s="42"/>
      <c r="AN5663" s="42"/>
      <c r="AO5663" s="42"/>
      <c r="AP5663" s="42"/>
      <c r="AY5663" s="42"/>
      <c r="AZ5663" s="42"/>
      <c r="BA5663" s="42"/>
      <c r="BB5663" s="42"/>
      <c r="BN5663" s="54" t="s">
        <v>4578</v>
      </c>
      <c r="BO5663" s="58" t="str">
        <f t="shared" si="88"/>
        <v>境内资产</v>
      </c>
      <c r="BP5663" s="58" t="str">
        <f>IF(M5663="",VLOOKUP(D5663,Sheet4!$A$1:$B$92,2,0),VLOOKUP(Q5663,Sheet4!$A$1:$B$92,2,0))</f>
        <v>保险资产管理产品</v>
      </c>
    </row>
    <row r="5664" spans="1:68" s="58" customFormat="1" ht="12.75" customHeight="1">
      <c r="A5664" s="64" t="s">
        <v>1832</v>
      </c>
      <c r="B5664" s="54" t="s">
        <v>1833</v>
      </c>
      <c r="C5664" s="252" t="s">
        <v>5552</v>
      </c>
      <c r="D5664" s="252" t="s">
        <v>678</v>
      </c>
      <c r="E5664" s="54" t="s">
        <v>1834</v>
      </c>
      <c r="F5664" s="54" t="s">
        <v>1833</v>
      </c>
      <c r="G5664" s="54">
        <v>159</v>
      </c>
      <c r="H5664" s="323">
        <v>11112.51</v>
      </c>
      <c r="I5664" s="323">
        <v>6212.13</v>
      </c>
      <c r="J5664" s="42"/>
      <c r="K5664" s="42"/>
      <c r="L5664" s="42" t="s">
        <v>4489</v>
      </c>
      <c r="M5664" s="42" t="s">
        <v>3481</v>
      </c>
      <c r="N5664" s="42" t="s">
        <v>2431</v>
      </c>
      <c r="O5664" s="137" t="s">
        <v>3482</v>
      </c>
      <c r="P5664" s="42" t="s">
        <v>64</v>
      </c>
      <c r="Q5664" s="42" t="s">
        <v>65</v>
      </c>
      <c r="R5664" s="42">
        <v>1</v>
      </c>
      <c r="S5664" s="137" t="s">
        <v>2419</v>
      </c>
      <c r="T5664" s="62">
        <v>701662950</v>
      </c>
      <c r="U5664" s="62">
        <v>678606518.04999995</v>
      </c>
      <c r="Z5664" s="54" t="s">
        <v>68</v>
      </c>
      <c r="AA5664" s="132">
        <v>1.7166492302609599E-6</v>
      </c>
      <c r="AJ5664" s="42"/>
      <c r="AM5664" s="42"/>
      <c r="AN5664" s="42"/>
      <c r="AO5664" s="42"/>
      <c r="AP5664" s="42"/>
      <c r="AY5664" s="42"/>
      <c r="AZ5664" s="42"/>
      <c r="BA5664" s="42"/>
      <c r="BB5664" s="42"/>
      <c r="BN5664" s="54" t="s">
        <v>4578</v>
      </c>
      <c r="BO5664" s="58" t="str">
        <f t="shared" si="88"/>
        <v>境内资产</v>
      </c>
      <c r="BP5664" s="58" t="str">
        <f>IF(M5664="",VLOOKUP(D5664,Sheet4!$A$1:$B$92,2,0),VLOOKUP(Q5664,Sheet4!$A$1:$B$92,2,0))</f>
        <v>保险资产管理产品</v>
      </c>
    </row>
    <row r="5665" spans="1:68" s="58" customFormat="1" ht="12.75" customHeight="1">
      <c r="A5665" s="64" t="s">
        <v>2247</v>
      </c>
      <c r="B5665" s="54" t="s">
        <v>2248</v>
      </c>
      <c r="C5665" s="252" t="s">
        <v>5552</v>
      </c>
      <c r="D5665" s="252" t="s">
        <v>678</v>
      </c>
      <c r="E5665" s="54" t="s">
        <v>2820</v>
      </c>
      <c r="F5665" s="54" t="s">
        <v>2248</v>
      </c>
      <c r="G5665" s="54">
        <v>128</v>
      </c>
      <c r="H5665" s="323">
        <v>4349.4399999999996</v>
      </c>
      <c r="I5665" s="323">
        <v>3304.96</v>
      </c>
      <c r="J5665" s="42"/>
      <c r="K5665" s="42"/>
      <c r="L5665" s="42" t="s">
        <v>4489</v>
      </c>
      <c r="M5665" s="42" t="s">
        <v>3481</v>
      </c>
      <c r="N5665" s="42" t="s">
        <v>2431</v>
      </c>
      <c r="O5665" s="137" t="s">
        <v>3482</v>
      </c>
      <c r="P5665" s="42" t="s">
        <v>64</v>
      </c>
      <c r="Q5665" s="42" t="s">
        <v>65</v>
      </c>
      <c r="R5665" s="42">
        <v>1</v>
      </c>
      <c r="S5665" s="137" t="s">
        <v>2419</v>
      </c>
      <c r="T5665" s="62">
        <v>701662950</v>
      </c>
      <c r="U5665" s="62">
        <v>678606518.04999995</v>
      </c>
      <c r="Z5665" s="54" t="s">
        <v>68</v>
      </c>
      <c r="AA5665" s="132">
        <v>1.26315706371246E-6</v>
      </c>
      <c r="AJ5665" s="42"/>
      <c r="AM5665" s="42"/>
      <c r="AN5665" s="42"/>
      <c r="AO5665" s="42"/>
      <c r="AP5665" s="42"/>
      <c r="AY5665" s="42"/>
      <c r="AZ5665" s="42"/>
      <c r="BA5665" s="42"/>
      <c r="BB5665" s="42"/>
      <c r="BN5665" s="54" t="s">
        <v>4578</v>
      </c>
      <c r="BO5665" s="58" t="str">
        <f t="shared" si="88"/>
        <v>境内资产</v>
      </c>
      <c r="BP5665" s="58" t="str">
        <f>IF(M5665="",VLOOKUP(D5665,Sheet4!$A$1:$B$92,2,0),VLOOKUP(Q5665,Sheet4!$A$1:$B$92,2,0))</f>
        <v>保险资产管理产品</v>
      </c>
    </row>
    <row r="5666" spans="1:68" s="58" customFormat="1" ht="12.75" customHeight="1">
      <c r="A5666" s="64" t="s">
        <v>2057</v>
      </c>
      <c r="B5666" s="54" t="s">
        <v>2058</v>
      </c>
      <c r="C5666" s="252" t="s">
        <v>5552</v>
      </c>
      <c r="D5666" s="252" t="s">
        <v>678</v>
      </c>
      <c r="E5666" s="54" t="s">
        <v>2821</v>
      </c>
      <c r="F5666" s="54" t="s">
        <v>2058</v>
      </c>
      <c r="G5666" s="54">
        <v>725</v>
      </c>
      <c r="H5666" s="323">
        <v>52838</v>
      </c>
      <c r="I5666" s="323">
        <v>28855</v>
      </c>
      <c r="J5666" s="42"/>
      <c r="K5666" s="42"/>
      <c r="L5666" s="42" t="s">
        <v>4489</v>
      </c>
      <c r="M5666" s="42" t="s">
        <v>3481</v>
      </c>
      <c r="N5666" s="42" t="s">
        <v>2431</v>
      </c>
      <c r="O5666" s="137" t="s">
        <v>3482</v>
      </c>
      <c r="P5666" s="42" t="s">
        <v>64</v>
      </c>
      <c r="Q5666" s="42" t="s">
        <v>65</v>
      </c>
      <c r="R5666" s="42">
        <v>1</v>
      </c>
      <c r="S5666" s="137" t="s">
        <v>2419</v>
      </c>
      <c r="T5666" s="62">
        <v>701662950</v>
      </c>
      <c r="U5666" s="62">
        <v>678606518.04999995</v>
      </c>
      <c r="Z5666" s="54" t="s">
        <v>68</v>
      </c>
      <c r="AA5666" s="132">
        <v>1.71180555460455E-6</v>
      </c>
      <c r="AJ5666" s="42"/>
      <c r="AM5666" s="42"/>
      <c r="AN5666" s="42"/>
      <c r="AO5666" s="42"/>
      <c r="AP5666" s="42"/>
      <c r="AY5666" s="42"/>
      <c r="AZ5666" s="42"/>
      <c r="BA5666" s="42"/>
      <c r="BB5666" s="42"/>
      <c r="BN5666" s="54" t="s">
        <v>4578</v>
      </c>
      <c r="BO5666" s="58" t="str">
        <f t="shared" si="88"/>
        <v>境内资产</v>
      </c>
      <c r="BP5666" s="58" t="str">
        <f>IF(M5666="",VLOOKUP(D5666,Sheet4!$A$1:$B$92,2,0),VLOOKUP(Q5666,Sheet4!$A$1:$B$92,2,0))</f>
        <v>保险资产管理产品</v>
      </c>
    </row>
    <row r="5667" spans="1:68" s="58" customFormat="1" ht="12.75" customHeight="1">
      <c r="A5667" s="64" t="s">
        <v>2059</v>
      </c>
      <c r="B5667" s="54" t="s">
        <v>2060</v>
      </c>
      <c r="C5667" s="252" t="s">
        <v>5552</v>
      </c>
      <c r="D5667" s="252" t="s">
        <v>678</v>
      </c>
      <c r="E5667" s="54" t="s">
        <v>2822</v>
      </c>
      <c r="F5667" s="54" t="s">
        <v>2060</v>
      </c>
      <c r="G5667" s="54">
        <v>110</v>
      </c>
      <c r="H5667" s="323">
        <v>6235.9</v>
      </c>
      <c r="I5667" s="323">
        <v>3463.9</v>
      </c>
      <c r="J5667" s="42"/>
      <c r="K5667" s="42"/>
      <c r="L5667" s="42" t="s">
        <v>4489</v>
      </c>
      <c r="M5667" s="42" t="s">
        <v>3481</v>
      </c>
      <c r="N5667" s="42" t="s">
        <v>2431</v>
      </c>
      <c r="O5667" s="137" t="s">
        <v>3482</v>
      </c>
      <c r="P5667" s="42" t="s">
        <v>64</v>
      </c>
      <c r="Q5667" s="42" t="s">
        <v>65</v>
      </c>
      <c r="R5667" s="42">
        <v>1</v>
      </c>
      <c r="S5667" s="137" t="s">
        <v>2419</v>
      </c>
      <c r="T5667" s="62">
        <v>701662950</v>
      </c>
      <c r="U5667" s="62">
        <v>678606518.04999995</v>
      </c>
      <c r="Z5667" s="54" t="s">
        <v>68</v>
      </c>
      <c r="AA5667" s="132">
        <v>1.375E-6</v>
      </c>
      <c r="AJ5667" s="42"/>
      <c r="AM5667" s="42"/>
      <c r="AN5667" s="42"/>
      <c r="AO5667" s="42"/>
      <c r="AP5667" s="42"/>
      <c r="AY5667" s="42"/>
      <c r="AZ5667" s="42"/>
      <c r="BA5667" s="42"/>
      <c r="BB5667" s="42"/>
      <c r="BN5667" s="54" t="s">
        <v>4578</v>
      </c>
      <c r="BO5667" s="58" t="str">
        <f t="shared" si="88"/>
        <v>境内资产</v>
      </c>
      <c r="BP5667" s="58" t="str">
        <f>IF(M5667="",VLOOKUP(D5667,Sheet4!$A$1:$B$92,2,0),VLOOKUP(Q5667,Sheet4!$A$1:$B$92,2,0))</f>
        <v>保险资产管理产品</v>
      </c>
    </row>
    <row r="5668" spans="1:68" s="58" customFormat="1" ht="12.75" customHeight="1">
      <c r="A5668" s="64" t="s">
        <v>2127</v>
      </c>
      <c r="B5668" s="54" t="s">
        <v>2823</v>
      </c>
      <c r="C5668" s="252" t="s">
        <v>5552</v>
      </c>
      <c r="D5668" s="252" t="s">
        <v>678</v>
      </c>
      <c r="E5668" s="54" t="s">
        <v>2824</v>
      </c>
      <c r="F5668" s="54" t="s">
        <v>2823</v>
      </c>
      <c r="G5668" s="54">
        <v>163</v>
      </c>
      <c r="H5668" s="323">
        <v>6368.41</v>
      </c>
      <c r="I5668" s="323">
        <v>4396.1099999999997</v>
      </c>
      <c r="J5668" s="42"/>
      <c r="K5668" s="42"/>
      <c r="L5668" s="42" t="s">
        <v>4489</v>
      </c>
      <c r="M5668" s="42" t="s">
        <v>3481</v>
      </c>
      <c r="N5668" s="42" t="s">
        <v>2431</v>
      </c>
      <c r="O5668" s="137" t="s">
        <v>3482</v>
      </c>
      <c r="P5668" s="42" t="s">
        <v>64</v>
      </c>
      <c r="Q5668" s="42" t="s">
        <v>65</v>
      </c>
      <c r="R5668" s="42">
        <v>1</v>
      </c>
      <c r="S5668" s="137" t="s">
        <v>2419</v>
      </c>
      <c r="T5668" s="62">
        <v>701662950</v>
      </c>
      <c r="U5668" s="62">
        <v>678606518.04999995</v>
      </c>
      <c r="Z5668" s="54" t="s">
        <v>68</v>
      </c>
      <c r="AA5668" s="132">
        <v>1.59070947594418E-6</v>
      </c>
      <c r="AJ5668" s="42"/>
      <c r="AM5668" s="42"/>
      <c r="AN5668" s="42"/>
      <c r="AO5668" s="42"/>
      <c r="AP5668" s="42"/>
      <c r="AY5668" s="42"/>
      <c r="AZ5668" s="42"/>
      <c r="BA5668" s="42"/>
      <c r="BB5668" s="42"/>
      <c r="BN5668" s="54" t="s">
        <v>4578</v>
      </c>
      <c r="BO5668" s="58" t="str">
        <f t="shared" si="88"/>
        <v>境内资产</v>
      </c>
      <c r="BP5668" s="58" t="str">
        <f>IF(M5668="",VLOOKUP(D5668,Sheet4!$A$1:$B$92,2,0),VLOOKUP(Q5668,Sheet4!$A$1:$B$92,2,0))</f>
        <v>保险资产管理产品</v>
      </c>
    </row>
    <row r="5669" spans="1:68" s="58" customFormat="1" ht="12.75" customHeight="1">
      <c r="A5669" s="64" t="s">
        <v>2061</v>
      </c>
      <c r="B5669" s="54" t="s">
        <v>2062</v>
      </c>
      <c r="C5669" s="252" t="s">
        <v>5552</v>
      </c>
      <c r="D5669" s="252" t="s">
        <v>678</v>
      </c>
      <c r="E5669" s="54" t="s">
        <v>2825</v>
      </c>
      <c r="F5669" s="54" t="s">
        <v>2062</v>
      </c>
      <c r="G5669" s="54">
        <v>867</v>
      </c>
      <c r="H5669" s="323">
        <v>6979.35</v>
      </c>
      <c r="I5669" s="323">
        <v>7534.23</v>
      </c>
      <c r="J5669" s="42"/>
      <c r="K5669" s="42"/>
      <c r="L5669" s="42" t="s">
        <v>4489</v>
      </c>
      <c r="M5669" s="42" t="s">
        <v>3481</v>
      </c>
      <c r="N5669" s="42" t="s">
        <v>2431</v>
      </c>
      <c r="O5669" s="137" t="s">
        <v>3482</v>
      </c>
      <c r="P5669" s="42" t="s">
        <v>64</v>
      </c>
      <c r="Q5669" s="42" t="s">
        <v>65</v>
      </c>
      <c r="R5669" s="42">
        <v>1</v>
      </c>
      <c r="S5669" s="137" t="s">
        <v>2419</v>
      </c>
      <c r="T5669" s="62">
        <v>701662950</v>
      </c>
      <c r="U5669" s="62">
        <v>678606518.04999995</v>
      </c>
      <c r="Z5669" s="54" t="s">
        <v>68</v>
      </c>
      <c r="AA5669" s="132">
        <v>1.8062500000000001E-6</v>
      </c>
      <c r="AJ5669" s="42"/>
      <c r="AM5669" s="42"/>
      <c r="AN5669" s="42"/>
      <c r="AO5669" s="42"/>
      <c r="AP5669" s="42"/>
      <c r="AY5669" s="42"/>
      <c r="AZ5669" s="42"/>
      <c r="BA5669" s="42"/>
      <c r="BB5669" s="42"/>
      <c r="BN5669" s="54" t="s">
        <v>4578</v>
      </c>
      <c r="BO5669" s="58" t="str">
        <f t="shared" si="88"/>
        <v>境内资产</v>
      </c>
      <c r="BP5669" s="58" t="str">
        <f>IF(M5669="",VLOOKUP(D5669,Sheet4!$A$1:$B$92,2,0),VLOOKUP(Q5669,Sheet4!$A$1:$B$92,2,0))</f>
        <v>保险资产管理产品</v>
      </c>
    </row>
    <row r="5670" spans="1:68" s="58" customFormat="1" ht="12.75" customHeight="1">
      <c r="A5670" s="64" t="s">
        <v>2826</v>
      </c>
      <c r="B5670" s="54" t="s">
        <v>2064</v>
      </c>
      <c r="C5670" s="252" t="s">
        <v>5552</v>
      </c>
      <c r="D5670" s="252" t="s">
        <v>678</v>
      </c>
      <c r="E5670" s="54" t="s">
        <v>2827</v>
      </c>
      <c r="F5670" s="54" t="s">
        <v>2064</v>
      </c>
      <c r="G5670" s="54">
        <v>126</v>
      </c>
      <c r="H5670" s="323">
        <v>6085.8</v>
      </c>
      <c r="I5670" s="323">
        <v>4830.84</v>
      </c>
      <c r="J5670" s="42"/>
      <c r="K5670" s="42"/>
      <c r="L5670" s="42" t="s">
        <v>4489</v>
      </c>
      <c r="M5670" s="42" t="s">
        <v>3481</v>
      </c>
      <c r="N5670" s="42" t="s">
        <v>2431</v>
      </c>
      <c r="O5670" s="137" t="s">
        <v>3482</v>
      </c>
      <c r="P5670" s="42" t="s">
        <v>64</v>
      </c>
      <c r="Q5670" s="42" t="s">
        <v>65</v>
      </c>
      <c r="R5670" s="42">
        <v>1</v>
      </c>
      <c r="S5670" s="137" t="s">
        <v>2419</v>
      </c>
      <c r="T5670" s="62">
        <v>701662950</v>
      </c>
      <c r="U5670" s="62">
        <v>678606518.04999995</v>
      </c>
      <c r="Z5670" s="54" t="s">
        <v>68</v>
      </c>
      <c r="AA5670" s="132">
        <v>1.3744954728918899E-6</v>
      </c>
      <c r="AJ5670" s="42"/>
      <c r="AM5670" s="42"/>
      <c r="AN5670" s="42"/>
      <c r="AO5670" s="42"/>
      <c r="AP5670" s="42"/>
      <c r="AY5670" s="42"/>
      <c r="AZ5670" s="42"/>
      <c r="BA5670" s="42"/>
      <c r="BB5670" s="42"/>
      <c r="BN5670" s="54" t="s">
        <v>4578</v>
      </c>
      <c r="BO5670" s="58" t="str">
        <f t="shared" si="88"/>
        <v>境内资产</v>
      </c>
      <c r="BP5670" s="58" t="str">
        <f>IF(M5670="",VLOOKUP(D5670,Sheet4!$A$1:$B$92,2,0),VLOOKUP(Q5670,Sheet4!$A$1:$B$92,2,0))</f>
        <v>保险资产管理产品</v>
      </c>
    </row>
    <row r="5671" spans="1:68" s="58" customFormat="1" ht="12.75" customHeight="1">
      <c r="A5671" s="64" t="s">
        <v>2828</v>
      </c>
      <c r="B5671" s="54" t="s">
        <v>2066</v>
      </c>
      <c r="C5671" s="252" t="s">
        <v>5552</v>
      </c>
      <c r="D5671" s="252" t="s">
        <v>678</v>
      </c>
      <c r="E5671" s="54" t="s">
        <v>2829</v>
      </c>
      <c r="F5671" s="54" t="s">
        <v>2066</v>
      </c>
      <c r="G5671" s="54">
        <v>150</v>
      </c>
      <c r="H5671" s="323">
        <v>2758.5</v>
      </c>
      <c r="I5671" s="323">
        <v>4522.5</v>
      </c>
      <c r="J5671" s="42"/>
      <c r="K5671" s="42"/>
      <c r="L5671" s="42" t="s">
        <v>4489</v>
      </c>
      <c r="M5671" s="42" t="s">
        <v>3481</v>
      </c>
      <c r="N5671" s="42" t="s">
        <v>2431</v>
      </c>
      <c r="O5671" s="137" t="s">
        <v>3482</v>
      </c>
      <c r="P5671" s="42" t="s">
        <v>64</v>
      </c>
      <c r="Q5671" s="42" t="s">
        <v>65</v>
      </c>
      <c r="R5671" s="42">
        <v>1</v>
      </c>
      <c r="S5671" s="137" t="s">
        <v>2419</v>
      </c>
      <c r="T5671" s="62">
        <v>701662950</v>
      </c>
      <c r="U5671" s="62">
        <v>678606518.04999995</v>
      </c>
      <c r="Z5671" s="54" t="s">
        <v>68</v>
      </c>
      <c r="AA5671" s="132">
        <v>1.2500000000000001E-6</v>
      </c>
      <c r="AJ5671" s="42"/>
      <c r="AM5671" s="42"/>
      <c r="AN5671" s="42"/>
      <c r="AO5671" s="42"/>
      <c r="AP5671" s="42"/>
      <c r="AY5671" s="42"/>
      <c r="AZ5671" s="42"/>
      <c r="BA5671" s="42"/>
      <c r="BB5671" s="42"/>
      <c r="BN5671" s="54" t="s">
        <v>4578</v>
      </c>
      <c r="BO5671" s="58" t="str">
        <f t="shared" si="88"/>
        <v>境内资产</v>
      </c>
      <c r="BP5671" s="58" t="str">
        <f>IF(M5671="",VLOOKUP(D5671,Sheet4!$A$1:$B$92,2,0),VLOOKUP(Q5671,Sheet4!$A$1:$B$92,2,0))</f>
        <v>保险资产管理产品</v>
      </c>
    </row>
    <row r="5672" spans="1:68" s="58" customFormat="1" ht="12.75" customHeight="1">
      <c r="A5672" s="64" t="s">
        <v>2830</v>
      </c>
      <c r="B5672" s="54" t="s">
        <v>2070</v>
      </c>
      <c r="C5672" s="252" t="s">
        <v>5552</v>
      </c>
      <c r="D5672" s="252" t="s">
        <v>678</v>
      </c>
      <c r="E5672" s="54" t="s">
        <v>2831</v>
      </c>
      <c r="F5672" s="54" t="s">
        <v>2070</v>
      </c>
      <c r="G5672" s="54">
        <v>295</v>
      </c>
      <c r="H5672" s="323">
        <v>8407.5</v>
      </c>
      <c r="I5672" s="323">
        <v>5619.75</v>
      </c>
      <c r="J5672" s="42"/>
      <c r="K5672" s="42"/>
      <c r="L5672" s="42" t="s">
        <v>4489</v>
      </c>
      <c r="M5672" s="42" t="s">
        <v>3481</v>
      </c>
      <c r="N5672" s="42" t="s">
        <v>2431</v>
      </c>
      <c r="O5672" s="137" t="s">
        <v>3482</v>
      </c>
      <c r="P5672" s="42" t="s">
        <v>64</v>
      </c>
      <c r="Q5672" s="42" t="s">
        <v>65</v>
      </c>
      <c r="R5672" s="42">
        <v>1</v>
      </c>
      <c r="S5672" s="137" t="s">
        <v>2419</v>
      </c>
      <c r="T5672" s="62">
        <v>701662950</v>
      </c>
      <c r="U5672" s="62">
        <v>678606518.04999995</v>
      </c>
      <c r="Z5672" s="54" t="s">
        <v>68</v>
      </c>
      <c r="AA5672" s="132">
        <v>7.3748156296092601E-7</v>
      </c>
      <c r="AJ5672" s="42"/>
      <c r="AM5672" s="42"/>
      <c r="AN5672" s="42"/>
      <c r="AO5672" s="42"/>
      <c r="AP5672" s="42"/>
      <c r="AY5672" s="42"/>
      <c r="AZ5672" s="42"/>
      <c r="BA5672" s="42"/>
      <c r="BB5672" s="42"/>
      <c r="BN5672" s="54" t="s">
        <v>4578</v>
      </c>
      <c r="BO5672" s="58" t="str">
        <f t="shared" si="88"/>
        <v>境内资产</v>
      </c>
      <c r="BP5672" s="58" t="str">
        <f>IF(M5672="",VLOOKUP(D5672,Sheet4!$A$1:$B$92,2,0),VLOOKUP(Q5672,Sheet4!$A$1:$B$92,2,0))</f>
        <v>保险资产管理产品</v>
      </c>
    </row>
    <row r="5673" spans="1:68" s="58" customFormat="1" ht="12.75" customHeight="1">
      <c r="A5673" s="64" t="s">
        <v>2071</v>
      </c>
      <c r="B5673" s="54" t="s">
        <v>2072</v>
      </c>
      <c r="C5673" s="252" t="s">
        <v>5552</v>
      </c>
      <c r="D5673" s="252" t="s">
        <v>678</v>
      </c>
      <c r="E5673" s="54" t="s">
        <v>2832</v>
      </c>
      <c r="F5673" s="54" t="s">
        <v>2072</v>
      </c>
      <c r="G5673" s="54">
        <v>144</v>
      </c>
      <c r="H5673" s="323">
        <v>4492.8</v>
      </c>
      <c r="I5673" s="323">
        <v>3299.04</v>
      </c>
      <c r="J5673" s="42"/>
      <c r="K5673" s="42"/>
      <c r="L5673" s="42" t="s">
        <v>4489</v>
      </c>
      <c r="M5673" s="42" t="s">
        <v>3481</v>
      </c>
      <c r="N5673" s="42" t="s">
        <v>2431</v>
      </c>
      <c r="O5673" s="137" t="s">
        <v>3482</v>
      </c>
      <c r="P5673" s="42" t="s">
        <v>64</v>
      </c>
      <c r="Q5673" s="42" t="s">
        <v>65</v>
      </c>
      <c r="R5673" s="42">
        <v>1</v>
      </c>
      <c r="S5673" s="137" t="s">
        <v>2419</v>
      </c>
      <c r="T5673" s="62">
        <v>701662950</v>
      </c>
      <c r="U5673" s="62">
        <v>678606518.04999995</v>
      </c>
      <c r="Z5673" s="54" t="s">
        <v>68</v>
      </c>
      <c r="AA5673" s="132">
        <v>1.44E-6</v>
      </c>
      <c r="AJ5673" s="42"/>
      <c r="AM5673" s="42"/>
      <c r="AN5673" s="42"/>
      <c r="AO5673" s="42"/>
      <c r="AP5673" s="42"/>
      <c r="AY5673" s="42"/>
      <c r="AZ5673" s="42"/>
      <c r="BA5673" s="42"/>
      <c r="BB5673" s="42"/>
      <c r="BN5673" s="54" t="s">
        <v>4578</v>
      </c>
      <c r="BO5673" s="58" t="str">
        <f t="shared" si="88"/>
        <v>境内资产</v>
      </c>
      <c r="BP5673" s="58" t="str">
        <f>IF(M5673="",VLOOKUP(D5673,Sheet4!$A$1:$B$92,2,0),VLOOKUP(Q5673,Sheet4!$A$1:$B$92,2,0))</f>
        <v>保险资产管理产品</v>
      </c>
    </row>
    <row r="5674" spans="1:68" s="58" customFormat="1" ht="12.75" customHeight="1">
      <c r="A5674" s="64" t="s">
        <v>2073</v>
      </c>
      <c r="B5674" s="54" t="s">
        <v>2074</v>
      </c>
      <c r="C5674" s="252" t="s">
        <v>5552</v>
      </c>
      <c r="D5674" s="252" t="s">
        <v>678</v>
      </c>
      <c r="E5674" s="54" t="s">
        <v>2833</v>
      </c>
      <c r="F5674" s="54" t="s">
        <v>2074</v>
      </c>
      <c r="G5674" s="54">
        <v>135</v>
      </c>
      <c r="H5674" s="323">
        <v>2577.15</v>
      </c>
      <c r="I5674" s="323">
        <v>3626.1</v>
      </c>
      <c r="J5674" s="42"/>
      <c r="K5674" s="42"/>
      <c r="L5674" s="42" t="s">
        <v>4489</v>
      </c>
      <c r="M5674" s="42" t="s">
        <v>3481</v>
      </c>
      <c r="N5674" s="42" t="s">
        <v>2431</v>
      </c>
      <c r="O5674" s="137" t="s">
        <v>3482</v>
      </c>
      <c r="P5674" s="42" t="s">
        <v>64</v>
      </c>
      <c r="Q5674" s="42" t="s">
        <v>65</v>
      </c>
      <c r="R5674" s="42">
        <v>1</v>
      </c>
      <c r="S5674" s="137" t="s">
        <v>2419</v>
      </c>
      <c r="T5674" s="62">
        <v>701662950</v>
      </c>
      <c r="U5674" s="62">
        <v>678606518.04999995</v>
      </c>
      <c r="Z5674" s="54" t="s">
        <v>68</v>
      </c>
      <c r="AA5674" s="132">
        <v>1.249884269975E-6</v>
      </c>
      <c r="AJ5674" s="42"/>
      <c r="AM5674" s="42"/>
      <c r="AN5674" s="42"/>
      <c r="AO5674" s="42"/>
      <c r="AP5674" s="42"/>
      <c r="AY5674" s="42"/>
      <c r="AZ5674" s="42"/>
      <c r="BA5674" s="42"/>
      <c r="BB5674" s="42"/>
      <c r="BN5674" s="54" t="s">
        <v>4578</v>
      </c>
      <c r="BO5674" s="58" t="str">
        <f t="shared" si="88"/>
        <v>境内资产</v>
      </c>
      <c r="BP5674" s="58" t="str">
        <f>IF(M5674="",VLOOKUP(D5674,Sheet4!$A$1:$B$92,2,0),VLOOKUP(Q5674,Sheet4!$A$1:$B$92,2,0))</f>
        <v>保险资产管理产品</v>
      </c>
    </row>
    <row r="5675" spans="1:68" s="58" customFormat="1" ht="12.75" customHeight="1">
      <c r="A5675" s="64" t="s">
        <v>2834</v>
      </c>
      <c r="B5675" s="54" t="s">
        <v>2835</v>
      </c>
      <c r="C5675" s="252" t="s">
        <v>5552</v>
      </c>
      <c r="D5675" s="252" t="s">
        <v>672</v>
      </c>
      <c r="E5675" s="54" t="s">
        <v>2836</v>
      </c>
      <c r="F5675" s="54" t="s">
        <v>2835</v>
      </c>
      <c r="G5675" s="129">
        <v>101000</v>
      </c>
      <c r="H5675" s="323">
        <v>428381</v>
      </c>
      <c r="I5675" s="323">
        <v>436320</v>
      </c>
      <c r="J5675" s="42"/>
      <c r="K5675" s="42"/>
      <c r="L5675" s="42" t="s">
        <v>4489</v>
      </c>
      <c r="M5675" s="42" t="s">
        <v>3481</v>
      </c>
      <c r="N5675" s="42" t="s">
        <v>2431</v>
      </c>
      <c r="O5675" s="137" t="s">
        <v>3482</v>
      </c>
      <c r="P5675" s="42" t="s">
        <v>64</v>
      </c>
      <c r="Q5675" s="42" t="s">
        <v>65</v>
      </c>
      <c r="R5675" s="42">
        <v>1</v>
      </c>
      <c r="S5675" s="137" t="s">
        <v>2419</v>
      </c>
      <c r="T5675" s="62">
        <v>701662950</v>
      </c>
      <c r="U5675" s="62">
        <v>678606518.04999995</v>
      </c>
      <c r="Z5675" s="54" t="s">
        <v>280</v>
      </c>
      <c r="AA5675" s="132">
        <v>8.3421979754983695E-7</v>
      </c>
      <c r="AJ5675" s="42"/>
      <c r="AM5675" s="42"/>
      <c r="AN5675" s="42"/>
      <c r="AO5675" s="42"/>
      <c r="AP5675" s="42"/>
      <c r="AY5675" s="42"/>
      <c r="AZ5675" s="42"/>
      <c r="BA5675" s="42"/>
      <c r="BB5675" s="42"/>
      <c r="BN5675" s="54" t="s">
        <v>4578</v>
      </c>
      <c r="BO5675" s="58" t="str">
        <f t="shared" si="88"/>
        <v>境内资产</v>
      </c>
      <c r="BP5675" s="58" t="str">
        <f>IF(M5675="",VLOOKUP(D5675,Sheet4!$A$1:$B$92,2,0),VLOOKUP(Q5675,Sheet4!$A$1:$B$92,2,0))</f>
        <v>保险资产管理产品</v>
      </c>
    </row>
    <row r="5676" spans="1:68" s="58" customFormat="1" ht="12.75" customHeight="1">
      <c r="A5676" s="64" t="s">
        <v>1954</v>
      </c>
      <c r="B5676" s="54" t="s">
        <v>1390</v>
      </c>
      <c r="C5676" s="252" t="s">
        <v>5552</v>
      </c>
      <c r="D5676" s="252" t="s">
        <v>672</v>
      </c>
      <c r="E5676" s="54" t="s">
        <v>2837</v>
      </c>
      <c r="F5676" s="54" t="s">
        <v>1390</v>
      </c>
      <c r="G5676" s="129">
        <v>55500</v>
      </c>
      <c r="H5676" s="323">
        <v>891487.43</v>
      </c>
      <c r="I5676" s="323">
        <v>987900</v>
      </c>
      <c r="J5676" s="42"/>
      <c r="K5676" s="42"/>
      <c r="L5676" s="42" t="s">
        <v>4489</v>
      </c>
      <c r="M5676" s="42" t="s">
        <v>3481</v>
      </c>
      <c r="N5676" s="42" t="s">
        <v>2431</v>
      </c>
      <c r="O5676" s="137" t="s">
        <v>3482</v>
      </c>
      <c r="P5676" s="42" t="s">
        <v>64</v>
      </c>
      <c r="Q5676" s="42" t="s">
        <v>65</v>
      </c>
      <c r="R5676" s="42">
        <v>1</v>
      </c>
      <c r="S5676" s="137" t="s">
        <v>2419</v>
      </c>
      <c r="T5676" s="62">
        <v>701662950</v>
      </c>
      <c r="U5676" s="62">
        <v>678606518.04999995</v>
      </c>
      <c r="Z5676" s="54" t="s">
        <v>280</v>
      </c>
      <c r="AA5676" s="132">
        <v>4.63648159292096E-6</v>
      </c>
      <c r="AJ5676" s="42"/>
      <c r="AM5676" s="42"/>
      <c r="AN5676" s="42"/>
      <c r="AO5676" s="42"/>
      <c r="AP5676" s="42"/>
      <c r="AY5676" s="42"/>
      <c r="AZ5676" s="42"/>
      <c r="BA5676" s="42"/>
      <c r="BB5676" s="42"/>
      <c r="BN5676" s="54" t="s">
        <v>4578</v>
      </c>
      <c r="BO5676" s="58" t="str">
        <f t="shared" si="88"/>
        <v>境内资产</v>
      </c>
      <c r="BP5676" s="58" t="str">
        <f>IF(M5676="",VLOOKUP(D5676,Sheet4!$A$1:$B$92,2,0),VLOOKUP(Q5676,Sheet4!$A$1:$B$92,2,0))</f>
        <v>保险资产管理产品</v>
      </c>
    </row>
    <row r="5677" spans="1:68" s="58" customFormat="1" ht="12.75" customHeight="1">
      <c r="A5677" s="64" t="s">
        <v>2838</v>
      </c>
      <c r="B5677" s="54" t="s">
        <v>2839</v>
      </c>
      <c r="C5677" s="252" t="s">
        <v>5552</v>
      </c>
      <c r="D5677" s="252" t="s">
        <v>672</v>
      </c>
      <c r="E5677" s="54" t="s">
        <v>2840</v>
      </c>
      <c r="F5677" s="54" t="s">
        <v>2839</v>
      </c>
      <c r="G5677" s="129">
        <v>140700</v>
      </c>
      <c r="H5677" s="323">
        <v>505832</v>
      </c>
      <c r="I5677" s="323">
        <v>491043</v>
      </c>
      <c r="J5677" s="42"/>
      <c r="K5677" s="42"/>
      <c r="L5677" s="42" t="s">
        <v>4489</v>
      </c>
      <c r="M5677" s="42" t="s">
        <v>3481</v>
      </c>
      <c r="N5677" s="42" t="s">
        <v>2431</v>
      </c>
      <c r="O5677" s="137" t="s">
        <v>3482</v>
      </c>
      <c r="P5677" s="42" t="s">
        <v>64</v>
      </c>
      <c r="Q5677" s="42" t="s">
        <v>65</v>
      </c>
      <c r="R5677" s="42">
        <v>1</v>
      </c>
      <c r="S5677" s="137" t="s">
        <v>2419</v>
      </c>
      <c r="T5677" s="62">
        <v>701662950</v>
      </c>
      <c r="U5677" s="62">
        <v>678606518.04999995</v>
      </c>
      <c r="Z5677" s="54" t="s">
        <v>280</v>
      </c>
      <c r="AA5677" s="132">
        <v>4.5404479934993798E-6</v>
      </c>
      <c r="AJ5677" s="42"/>
      <c r="AM5677" s="42"/>
      <c r="AN5677" s="42"/>
      <c r="AO5677" s="42"/>
      <c r="AP5677" s="42"/>
      <c r="AY5677" s="42"/>
      <c r="AZ5677" s="42"/>
      <c r="BA5677" s="42"/>
      <c r="BB5677" s="42"/>
      <c r="BN5677" s="54" t="s">
        <v>4578</v>
      </c>
      <c r="BO5677" s="58" t="str">
        <f t="shared" si="88"/>
        <v>境内资产</v>
      </c>
      <c r="BP5677" s="58" t="str">
        <f>IF(M5677="",VLOOKUP(D5677,Sheet4!$A$1:$B$92,2,0),VLOOKUP(Q5677,Sheet4!$A$1:$B$92,2,0))</f>
        <v>保险资产管理产品</v>
      </c>
    </row>
    <row r="5678" spans="1:68" s="58" customFormat="1" ht="12.75" customHeight="1">
      <c r="A5678" s="64" t="s">
        <v>2841</v>
      </c>
      <c r="B5678" s="54" t="s">
        <v>2842</v>
      </c>
      <c r="C5678" s="252" t="s">
        <v>5552</v>
      </c>
      <c r="D5678" s="252" t="s">
        <v>672</v>
      </c>
      <c r="E5678" s="54" t="s">
        <v>2843</v>
      </c>
      <c r="F5678" s="54" t="s">
        <v>2842</v>
      </c>
      <c r="G5678" s="129">
        <v>34900</v>
      </c>
      <c r="H5678" s="323">
        <v>311429</v>
      </c>
      <c r="I5678" s="323">
        <v>296650</v>
      </c>
      <c r="J5678" s="42"/>
      <c r="K5678" s="42"/>
      <c r="L5678" s="42" t="s">
        <v>4489</v>
      </c>
      <c r="M5678" s="42" t="s">
        <v>3481</v>
      </c>
      <c r="N5678" s="42" t="s">
        <v>2431</v>
      </c>
      <c r="O5678" s="137" t="s">
        <v>3482</v>
      </c>
      <c r="P5678" s="42" t="s">
        <v>64</v>
      </c>
      <c r="Q5678" s="42" t="s">
        <v>65</v>
      </c>
      <c r="R5678" s="42">
        <v>1</v>
      </c>
      <c r="S5678" s="137" t="s">
        <v>2419</v>
      </c>
      <c r="T5678" s="62">
        <v>701662950</v>
      </c>
      <c r="U5678" s="62">
        <v>678606518.04999995</v>
      </c>
      <c r="Z5678" s="54" t="s">
        <v>68</v>
      </c>
      <c r="AA5678" s="132">
        <v>1.6178262333515601E-5</v>
      </c>
      <c r="AJ5678" s="42"/>
      <c r="AM5678" s="42"/>
      <c r="AN5678" s="42"/>
      <c r="AO5678" s="42"/>
      <c r="AP5678" s="42"/>
      <c r="AY5678" s="42"/>
      <c r="AZ5678" s="42"/>
      <c r="BA5678" s="42"/>
      <c r="BB5678" s="42"/>
      <c r="BN5678" s="54" t="s">
        <v>4578</v>
      </c>
      <c r="BO5678" s="58" t="str">
        <f t="shared" si="88"/>
        <v>境内资产</v>
      </c>
      <c r="BP5678" s="58" t="str">
        <f>IF(M5678="",VLOOKUP(D5678,Sheet4!$A$1:$B$92,2,0),VLOOKUP(Q5678,Sheet4!$A$1:$B$92,2,0))</f>
        <v>保险资产管理产品</v>
      </c>
    </row>
    <row r="5679" spans="1:68" s="58" customFormat="1" ht="12.75" customHeight="1">
      <c r="A5679" s="64" t="s">
        <v>2844</v>
      </c>
      <c r="B5679" s="54" t="s">
        <v>2845</v>
      </c>
      <c r="C5679" s="252" t="s">
        <v>5552</v>
      </c>
      <c r="D5679" s="252" t="s">
        <v>672</v>
      </c>
      <c r="E5679" s="54" t="s">
        <v>2846</v>
      </c>
      <c r="F5679" s="54" t="s">
        <v>2845</v>
      </c>
      <c r="G5679" s="129">
        <v>58100</v>
      </c>
      <c r="H5679" s="323">
        <v>577022.47</v>
      </c>
      <c r="I5679" s="323">
        <v>526386</v>
      </c>
      <c r="J5679" s="42"/>
      <c r="K5679" s="42"/>
      <c r="L5679" s="42" t="s">
        <v>4489</v>
      </c>
      <c r="M5679" s="42" t="s">
        <v>3481</v>
      </c>
      <c r="N5679" s="42" t="s">
        <v>2431</v>
      </c>
      <c r="O5679" s="137" t="s">
        <v>3482</v>
      </c>
      <c r="P5679" s="42" t="s">
        <v>64</v>
      </c>
      <c r="Q5679" s="42" t="s">
        <v>65</v>
      </c>
      <c r="R5679" s="42">
        <v>1</v>
      </c>
      <c r="S5679" s="137" t="s">
        <v>2419</v>
      </c>
      <c r="T5679" s="62">
        <v>701662950</v>
      </c>
      <c r="U5679" s="62">
        <v>678606518.04999995</v>
      </c>
      <c r="Z5679" s="54" t="s">
        <v>68</v>
      </c>
      <c r="AA5679" s="132">
        <v>6.3738120323754993E-5</v>
      </c>
      <c r="AJ5679" s="42"/>
      <c r="AM5679" s="42"/>
      <c r="AN5679" s="42"/>
      <c r="AO5679" s="42"/>
      <c r="AP5679" s="42"/>
      <c r="AY5679" s="42"/>
      <c r="AZ5679" s="42"/>
      <c r="BA5679" s="42"/>
      <c r="BB5679" s="42"/>
      <c r="BN5679" s="54" t="s">
        <v>4578</v>
      </c>
      <c r="BO5679" s="58" t="str">
        <f t="shared" si="88"/>
        <v>境内资产</v>
      </c>
      <c r="BP5679" s="58" t="str">
        <f>IF(M5679="",VLOOKUP(D5679,Sheet4!$A$1:$B$92,2,0),VLOOKUP(Q5679,Sheet4!$A$1:$B$92,2,0))</f>
        <v>保险资产管理产品</v>
      </c>
    </row>
    <row r="5680" spans="1:68" s="58" customFormat="1" ht="12.75" customHeight="1">
      <c r="A5680" s="64" t="s">
        <v>2847</v>
      </c>
      <c r="B5680" s="54" t="s">
        <v>2848</v>
      </c>
      <c r="C5680" s="252" t="s">
        <v>5552</v>
      </c>
      <c r="D5680" s="252" t="s">
        <v>672</v>
      </c>
      <c r="E5680" s="54" t="s">
        <v>2849</v>
      </c>
      <c r="F5680" s="54" t="s">
        <v>2848</v>
      </c>
      <c r="G5680" s="129">
        <v>30700</v>
      </c>
      <c r="H5680" s="323">
        <v>304701</v>
      </c>
      <c r="I5680" s="323">
        <v>319587</v>
      </c>
      <c r="J5680" s="42"/>
      <c r="K5680" s="42"/>
      <c r="L5680" s="42" t="s">
        <v>4489</v>
      </c>
      <c r="M5680" s="42" t="s">
        <v>3481</v>
      </c>
      <c r="N5680" s="42" t="s">
        <v>2431</v>
      </c>
      <c r="O5680" s="137" t="s">
        <v>3482</v>
      </c>
      <c r="P5680" s="42" t="s">
        <v>64</v>
      </c>
      <c r="Q5680" s="42" t="s">
        <v>65</v>
      </c>
      <c r="R5680" s="42">
        <v>1</v>
      </c>
      <c r="S5680" s="137" t="s">
        <v>2419</v>
      </c>
      <c r="T5680" s="62">
        <v>701662950</v>
      </c>
      <c r="U5680" s="62">
        <v>678606518.04999995</v>
      </c>
      <c r="Z5680" s="54" t="s">
        <v>68</v>
      </c>
      <c r="AA5680" s="132">
        <v>2.4839054094902999E-5</v>
      </c>
      <c r="AJ5680" s="42"/>
      <c r="AM5680" s="42"/>
      <c r="AN5680" s="42"/>
      <c r="AO5680" s="42"/>
      <c r="AP5680" s="42"/>
      <c r="AY5680" s="42"/>
      <c r="AZ5680" s="42"/>
      <c r="BA5680" s="42"/>
      <c r="BB5680" s="42"/>
      <c r="BN5680" s="54" t="s">
        <v>4578</v>
      </c>
      <c r="BO5680" s="58" t="str">
        <f t="shared" si="88"/>
        <v>境内资产</v>
      </c>
      <c r="BP5680" s="58" t="str">
        <f>IF(M5680="",VLOOKUP(D5680,Sheet4!$A$1:$B$92,2,0),VLOOKUP(Q5680,Sheet4!$A$1:$B$92,2,0))</f>
        <v>保险资产管理产品</v>
      </c>
    </row>
    <row r="5681" spans="1:68" s="58" customFormat="1" ht="12.75" customHeight="1">
      <c r="A5681" s="64" t="s">
        <v>2850</v>
      </c>
      <c r="B5681" s="54" t="s">
        <v>2851</v>
      </c>
      <c r="C5681" s="252" t="s">
        <v>5552</v>
      </c>
      <c r="D5681" s="252" t="s">
        <v>672</v>
      </c>
      <c r="E5681" s="54" t="s">
        <v>2852</v>
      </c>
      <c r="F5681" s="54" t="s">
        <v>2851</v>
      </c>
      <c r="G5681" s="129">
        <v>50500</v>
      </c>
      <c r="H5681" s="323">
        <v>462682.25</v>
      </c>
      <c r="I5681" s="323">
        <v>365620</v>
      </c>
      <c r="J5681" s="42"/>
      <c r="K5681" s="42"/>
      <c r="L5681" s="42" t="s">
        <v>4489</v>
      </c>
      <c r="M5681" s="42" t="s">
        <v>3481</v>
      </c>
      <c r="N5681" s="42" t="s">
        <v>2431</v>
      </c>
      <c r="O5681" s="137" t="s">
        <v>3482</v>
      </c>
      <c r="P5681" s="42" t="s">
        <v>64</v>
      </c>
      <c r="Q5681" s="42" t="s">
        <v>65</v>
      </c>
      <c r="R5681" s="42">
        <v>1</v>
      </c>
      <c r="S5681" s="137" t="s">
        <v>2419</v>
      </c>
      <c r="T5681" s="62">
        <v>701662950</v>
      </c>
      <c r="U5681" s="62">
        <v>678606518.04999995</v>
      </c>
      <c r="Z5681" s="54" t="s">
        <v>68</v>
      </c>
      <c r="AA5681" s="132">
        <v>2.23161886171032E-5</v>
      </c>
      <c r="AJ5681" s="42"/>
      <c r="AM5681" s="42"/>
      <c r="AN5681" s="42"/>
      <c r="AO5681" s="42"/>
      <c r="AP5681" s="42"/>
      <c r="AY5681" s="42"/>
      <c r="AZ5681" s="42"/>
      <c r="BA5681" s="42"/>
      <c r="BB5681" s="42"/>
      <c r="BN5681" s="54" t="s">
        <v>4578</v>
      </c>
      <c r="BO5681" s="58" t="str">
        <f t="shared" si="88"/>
        <v>境内资产</v>
      </c>
      <c r="BP5681" s="58" t="str">
        <f>IF(M5681="",VLOOKUP(D5681,Sheet4!$A$1:$B$92,2,0),VLOOKUP(Q5681,Sheet4!$A$1:$B$92,2,0))</f>
        <v>保险资产管理产品</v>
      </c>
    </row>
    <row r="5682" spans="1:68" s="58" customFormat="1" ht="12.75" customHeight="1">
      <c r="A5682" s="64" t="s">
        <v>2853</v>
      </c>
      <c r="B5682" s="54" t="s">
        <v>2854</v>
      </c>
      <c r="C5682" s="252" t="s">
        <v>5552</v>
      </c>
      <c r="D5682" s="252" t="s">
        <v>672</v>
      </c>
      <c r="E5682" s="54" t="s">
        <v>2855</v>
      </c>
      <c r="F5682" s="54" t="s">
        <v>2854</v>
      </c>
      <c r="G5682" s="129">
        <v>22400</v>
      </c>
      <c r="H5682" s="323">
        <v>449898</v>
      </c>
      <c r="I5682" s="323">
        <v>422464</v>
      </c>
      <c r="J5682" s="42"/>
      <c r="K5682" s="42"/>
      <c r="L5682" s="42" t="s">
        <v>4489</v>
      </c>
      <c r="M5682" s="42" t="s">
        <v>3481</v>
      </c>
      <c r="N5682" s="42" t="s">
        <v>2431</v>
      </c>
      <c r="O5682" s="137" t="s">
        <v>3482</v>
      </c>
      <c r="P5682" s="42" t="s">
        <v>64</v>
      </c>
      <c r="Q5682" s="42" t="s">
        <v>65</v>
      </c>
      <c r="R5682" s="42">
        <v>1</v>
      </c>
      <c r="S5682" s="137" t="s">
        <v>2419</v>
      </c>
      <c r="T5682" s="62">
        <v>701662950</v>
      </c>
      <c r="U5682" s="62">
        <v>678606518.04999995</v>
      </c>
      <c r="Z5682" s="54" t="s">
        <v>68</v>
      </c>
      <c r="AA5682" s="132">
        <v>5.91011669367369E-6</v>
      </c>
      <c r="AJ5682" s="42"/>
      <c r="AM5682" s="42"/>
      <c r="AN5682" s="42"/>
      <c r="AO5682" s="42"/>
      <c r="AP5682" s="42"/>
      <c r="AY5682" s="42"/>
      <c r="AZ5682" s="42"/>
      <c r="BA5682" s="42"/>
      <c r="BB5682" s="42"/>
      <c r="BN5682" s="54" t="s">
        <v>4578</v>
      </c>
      <c r="BO5682" s="58" t="str">
        <f t="shared" si="88"/>
        <v>境内资产</v>
      </c>
      <c r="BP5682" s="58" t="str">
        <f>IF(M5682="",VLOOKUP(D5682,Sheet4!$A$1:$B$92,2,0),VLOOKUP(Q5682,Sheet4!$A$1:$B$92,2,0))</f>
        <v>保险资产管理产品</v>
      </c>
    </row>
    <row r="5683" spans="1:68" s="58" customFormat="1" ht="12.75" customHeight="1">
      <c r="A5683" s="64" t="s">
        <v>2856</v>
      </c>
      <c r="B5683" s="54" t="s">
        <v>2857</v>
      </c>
      <c r="C5683" s="252" t="s">
        <v>5552</v>
      </c>
      <c r="D5683" s="252" t="s">
        <v>672</v>
      </c>
      <c r="E5683" s="54" t="s">
        <v>2858</v>
      </c>
      <c r="F5683" s="54" t="s">
        <v>2857</v>
      </c>
      <c r="G5683" s="129">
        <v>18600</v>
      </c>
      <c r="H5683" s="323">
        <v>206277</v>
      </c>
      <c r="I5683" s="323">
        <v>158472</v>
      </c>
      <c r="J5683" s="42"/>
      <c r="K5683" s="42"/>
      <c r="L5683" s="42" t="s">
        <v>4489</v>
      </c>
      <c r="M5683" s="42" t="s">
        <v>3481</v>
      </c>
      <c r="N5683" s="42" t="s">
        <v>2431</v>
      </c>
      <c r="O5683" s="137" t="s">
        <v>3482</v>
      </c>
      <c r="P5683" s="42" t="s">
        <v>64</v>
      </c>
      <c r="Q5683" s="42" t="s">
        <v>65</v>
      </c>
      <c r="R5683" s="42">
        <v>1</v>
      </c>
      <c r="S5683" s="137" t="s">
        <v>2419</v>
      </c>
      <c r="T5683" s="62">
        <v>701662950</v>
      </c>
      <c r="U5683" s="62">
        <v>678606518.04999995</v>
      </c>
      <c r="Z5683" s="54" t="s">
        <v>68</v>
      </c>
      <c r="AA5683" s="132">
        <v>1.07064617638303E-5</v>
      </c>
      <c r="AJ5683" s="42"/>
      <c r="AM5683" s="42"/>
      <c r="AN5683" s="42"/>
      <c r="AO5683" s="42"/>
      <c r="AP5683" s="42"/>
      <c r="AY5683" s="42"/>
      <c r="AZ5683" s="42"/>
      <c r="BA5683" s="42"/>
      <c r="BB5683" s="42"/>
      <c r="BN5683" s="54" t="s">
        <v>4578</v>
      </c>
      <c r="BO5683" s="58" t="str">
        <f t="shared" si="88"/>
        <v>境内资产</v>
      </c>
      <c r="BP5683" s="58" t="str">
        <f>IF(M5683="",VLOOKUP(D5683,Sheet4!$A$1:$B$92,2,0),VLOOKUP(Q5683,Sheet4!$A$1:$B$92,2,0))</f>
        <v>保险资产管理产品</v>
      </c>
    </row>
    <row r="5684" spans="1:68" s="58" customFormat="1" ht="12.75" customHeight="1">
      <c r="A5684" s="64" t="s">
        <v>2859</v>
      </c>
      <c r="B5684" s="54" t="s">
        <v>2860</v>
      </c>
      <c r="C5684" s="252" t="s">
        <v>5552</v>
      </c>
      <c r="D5684" s="252" t="s">
        <v>672</v>
      </c>
      <c r="E5684" s="54" t="s">
        <v>2861</v>
      </c>
      <c r="F5684" s="54" t="s">
        <v>2860</v>
      </c>
      <c r="G5684" s="129">
        <v>29700</v>
      </c>
      <c r="H5684" s="323">
        <v>298207.68</v>
      </c>
      <c r="I5684" s="323">
        <v>234927</v>
      </c>
      <c r="J5684" s="42"/>
      <c r="K5684" s="42"/>
      <c r="L5684" s="42" t="s">
        <v>4489</v>
      </c>
      <c r="M5684" s="42" t="s">
        <v>3481</v>
      </c>
      <c r="N5684" s="42" t="s">
        <v>2431</v>
      </c>
      <c r="O5684" s="137" t="s">
        <v>3482</v>
      </c>
      <c r="P5684" s="42" t="s">
        <v>64</v>
      </c>
      <c r="Q5684" s="42" t="s">
        <v>65</v>
      </c>
      <c r="R5684" s="42">
        <v>1</v>
      </c>
      <c r="S5684" s="137" t="s">
        <v>2419</v>
      </c>
      <c r="T5684" s="62">
        <v>701662950</v>
      </c>
      <c r="U5684" s="62">
        <v>678606518.04999995</v>
      </c>
      <c r="Z5684" s="54" t="s">
        <v>280</v>
      </c>
      <c r="AA5684" s="132">
        <v>1.15401547087051E-5</v>
      </c>
      <c r="AJ5684" s="42"/>
      <c r="AM5684" s="42"/>
      <c r="AN5684" s="42"/>
      <c r="AO5684" s="42"/>
      <c r="AP5684" s="42"/>
      <c r="AY5684" s="42"/>
      <c r="AZ5684" s="42"/>
      <c r="BA5684" s="42"/>
      <c r="BB5684" s="42"/>
      <c r="BN5684" s="54" t="s">
        <v>4578</v>
      </c>
      <c r="BO5684" s="58" t="str">
        <f t="shared" si="88"/>
        <v>境内资产</v>
      </c>
      <c r="BP5684" s="58" t="str">
        <f>IF(M5684="",VLOOKUP(D5684,Sheet4!$A$1:$B$92,2,0),VLOOKUP(Q5684,Sheet4!$A$1:$B$92,2,0))</f>
        <v>保险资产管理产品</v>
      </c>
    </row>
    <row r="5685" spans="1:68" s="58" customFormat="1" ht="12.75" customHeight="1">
      <c r="A5685" s="64" t="s">
        <v>2862</v>
      </c>
      <c r="B5685" s="54" t="s">
        <v>2863</v>
      </c>
      <c r="C5685" s="252" t="s">
        <v>5552</v>
      </c>
      <c r="D5685" s="252" t="s">
        <v>672</v>
      </c>
      <c r="E5685" s="54" t="s">
        <v>2864</v>
      </c>
      <c r="F5685" s="54" t="s">
        <v>2863</v>
      </c>
      <c r="G5685" s="129">
        <v>38100</v>
      </c>
      <c r="H5685" s="323">
        <v>488263</v>
      </c>
      <c r="I5685" s="323">
        <v>415671</v>
      </c>
      <c r="J5685" s="42"/>
      <c r="K5685" s="42"/>
      <c r="L5685" s="42" t="s">
        <v>4489</v>
      </c>
      <c r="M5685" s="42" t="s">
        <v>3481</v>
      </c>
      <c r="N5685" s="42" t="s">
        <v>2431</v>
      </c>
      <c r="O5685" s="137" t="s">
        <v>3482</v>
      </c>
      <c r="P5685" s="42" t="s">
        <v>64</v>
      </c>
      <c r="Q5685" s="42" t="s">
        <v>65</v>
      </c>
      <c r="R5685" s="42">
        <v>1</v>
      </c>
      <c r="S5685" s="137" t="s">
        <v>2419</v>
      </c>
      <c r="T5685" s="62">
        <v>701662950</v>
      </c>
      <c r="U5685" s="62">
        <v>678606518.04999995</v>
      </c>
      <c r="Z5685" s="54" t="s">
        <v>68</v>
      </c>
      <c r="AA5685" s="132">
        <v>1.41124383023042E-5</v>
      </c>
      <c r="AJ5685" s="42"/>
      <c r="AM5685" s="42"/>
      <c r="AN5685" s="42"/>
      <c r="AO5685" s="42"/>
      <c r="AP5685" s="42"/>
      <c r="AY5685" s="42"/>
      <c r="AZ5685" s="42"/>
      <c r="BA5685" s="42"/>
      <c r="BB5685" s="42"/>
      <c r="BN5685" s="54" t="s">
        <v>4578</v>
      </c>
      <c r="BO5685" s="58" t="str">
        <f t="shared" si="88"/>
        <v>境内资产</v>
      </c>
      <c r="BP5685" s="58" t="str">
        <f>IF(M5685="",VLOOKUP(D5685,Sheet4!$A$1:$B$92,2,0),VLOOKUP(Q5685,Sheet4!$A$1:$B$92,2,0))</f>
        <v>保险资产管理产品</v>
      </c>
    </row>
    <row r="5686" spans="1:68" s="58" customFormat="1" ht="12.75" customHeight="1">
      <c r="A5686" s="64" t="s">
        <v>2865</v>
      </c>
      <c r="B5686" s="54" t="s">
        <v>2866</v>
      </c>
      <c r="C5686" s="252" t="s">
        <v>5552</v>
      </c>
      <c r="D5686" s="252" t="s">
        <v>672</v>
      </c>
      <c r="E5686" s="54" t="s">
        <v>2867</v>
      </c>
      <c r="F5686" s="54" t="s">
        <v>2866</v>
      </c>
      <c r="G5686" s="129">
        <v>16600</v>
      </c>
      <c r="H5686" s="323">
        <v>212047.33</v>
      </c>
      <c r="I5686" s="323">
        <v>174964</v>
      </c>
      <c r="J5686" s="42"/>
      <c r="K5686" s="42"/>
      <c r="L5686" s="42" t="s">
        <v>4489</v>
      </c>
      <c r="M5686" s="42" t="s">
        <v>3481</v>
      </c>
      <c r="N5686" s="42" t="s">
        <v>2431</v>
      </c>
      <c r="O5686" s="137" t="s">
        <v>3482</v>
      </c>
      <c r="P5686" s="42" t="s">
        <v>64</v>
      </c>
      <c r="Q5686" s="42" t="s">
        <v>65</v>
      </c>
      <c r="R5686" s="42">
        <v>1</v>
      </c>
      <c r="S5686" s="137" t="s">
        <v>2419</v>
      </c>
      <c r="T5686" s="62">
        <v>701662950</v>
      </c>
      <c r="U5686" s="62">
        <v>678606518.04999995</v>
      </c>
      <c r="Z5686" s="54" t="s">
        <v>68</v>
      </c>
      <c r="AA5686" s="132">
        <v>1.63448471133081E-5</v>
      </c>
      <c r="AJ5686" s="42"/>
      <c r="AM5686" s="42"/>
      <c r="AN5686" s="42"/>
      <c r="AO5686" s="42"/>
      <c r="AP5686" s="42"/>
      <c r="AY5686" s="42"/>
      <c r="AZ5686" s="42"/>
      <c r="BA5686" s="42"/>
      <c r="BB5686" s="42"/>
      <c r="BN5686" s="54" t="s">
        <v>4578</v>
      </c>
      <c r="BO5686" s="58" t="str">
        <f t="shared" si="88"/>
        <v>境内资产</v>
      </c>
      <c r="BP5686" s="58" t="str">
        <f>IF(M5686="",VLOOKUP(D5686,Sheet4!$A$1:$B$92,2,0),VLOOKUP(Q5686,Sheet4!$A$1:$B$92,2,0))</f>
        <v>保险资产管理产品</v>
      </c>
    </row>
    <row r="5687" spans="1:68" s="58" customFormat="1" ht="12.75" customHeight="1">
      <c r="A5687" s="64" t="s">
        <v>2868</v>
      </c>
      <c r="B5687" s="54" t="s">
        <v>2869</v>
      </c>
      <c r="C5687" s="252" t="s">
        <v>5552</v>
      </c>
      <c r="D5687" s="252" t="s">
        <v>672</v>
      </c>
      <c r="E5687" s="54" t="s">
        <v>2870</v>
      </c>
      <c r="F5687" s="54" t="s">
        <v>2869</v>
      </c>
      <c r="G5687" s="129">
        <v>22400</v>
      </c>
      <c r="H5687" s="323">
        <v>315395.5</v>
      </c>
      <c r="I5687" s="323">
        <v>175392</v>
      </c>
      <c r="J5687" s="42"/>
      <c r="K5687" s="42"/>
      <c r="L5687" s="42" t="s">
        <v>4489</v>
      </c>
      <c r="M5687" s="42" t="s">
        <v>3481</v>
      </c>
      <c r="N5687" s="42" t="s">
        <v>2431</v>
      </c>
      <c r="O5687" s="137" t="s">
        <v>3482</v>
      </c>
      <c r="P5687" s="42" t="s">
        <v>64</v>
      </c>
      <c r="Q5687" s="42" t="s">
        <v>65</v>
      </c>
      <c r="R5687" s="42">
        <v>1</v>
      </c>
      <c r="S5687" s="137" t="s">
        <v>2419</v>
      </c>
      <c r="T5687" s="62">
        <v>701662950</v>
      </c>
      <c r="U5687" s="62">
        <v>678606518.04999995</v>
      </c>
      <c r="Z5687" s="54" t="s">
        <v>68</v>
      </c>
      <c r="AA5687" s="132">
        <v>1.9889855644497901E-5</v>
      </c>
      <c r="AJ5687" s="42"/>
      <c r="AM5687" s="42"/>
      <c r="AN5687" s="42"/>
      <c r="AO5687" s="42"/>
      <c r="AP5687" s="42"/>
      <c r="AY5687" s="42"/>
      <c r="AZ5687" s="42"/>
      <c r="BA5687" s="42"/>
      <c r="BB5687" s="42"/>
      <c r="BN5687" s="54" t="s">
        <v>4578</v>
      </c>
      <c r="BO5687" s="58" t="str">
        <f t="shared" si="88"/>
        <v>境内资产</v>
      </c>
      <c r="BP5687" s="58" t="str">
        <f>IF(M5687="",VLOOKUP(D5687,Sheet4!$A$1:$B$92,2,0),VLOOKUP(Q5687,Sheet4!$A$1:$B$92,2,0))</f>
        <v>保险资产管理产品</v>
      </c>
    </row>
    <row r="5688" spans="1:68" s="58" customFormat="1" ht="12.75" customHeight="1">
      <c r="A5688" s="64" t="s">
        <v>1957</v>
      </c>
      <c r="B5688" s="54" t="s">
        <v>1958</v>
      </c>
      <c r="C5688" s="252" t="s">
        <v>5552</v>
      </c>
      <c r="D5688" s="252" t="s">
        <v>672</v>
      </c>
      <c r="E5688" s="54" t="s">
        <v>2871</v>
      </c>
      <c r="F5688" s="54" t="s">
        <v>1958</v>
      </c>
      <c r="G5688" s="129">
        <v>34300</v>
      </c>
      <c r="H5688" s="323">
        <v>562011.63</v>
      </c>
      <c r="I5688" s="323">
        <v>577612</v>
      </c>
      <c r="J5688" s="42"/>
      <c r="K5688" s="42"/>
      <c r="L5688" s="42" t="s">
        <v>4489</v>
      </c>
      <c r="M5688" s="42" t="s">
        <v>3481</v>
      </c>
      <c r="N5688" s="42" t="s">
        <v>2431</v>
      </c>
      <c r="O5688" s="137" t="s">
        <v>3482</v>
      </c>
      <c r="P5688" s="42" t="s">
        <v>64</v>
      </c>
      <c r="Q5688" s="42" t="s">
        <v>65</v>
      </c>
      <c r="R5688" s="42">
        <v>1</v>
      </c>
      <c r="S5688" s="137" t="s">
        <v>2419</v>
      </c>
      <c r="T5688" s="62">
        <v>701662950</v>
      </c>
      <c r="U5688" s="62">
        <v>678606518.04999995</v>
      </c>
      <c r="Z5688" s="54" t="s">
        <v>68</v>
      </c>
      <c r="AA5688" s="132">
        <v>9.98364936121319E-6</v>
      </c>
      <c r="AJ5688" s="42"/>
      <c r="AM5688" s="42"/>
      <c r="AN5688" s="42"/>
      <c r="AO5688" s="42"/>
      <c r="AP5688" s="42"/>
      <c r="AY5688" s="42"/>
      <c r="AZ5688" s="42"/>
      <c r="BA5688" s="42"/>
      <c r="BB5688" s="42"/>
      <c r="BN5688" s="54" t="s">
        <v>4578</v>
      </c>
      <c r="BO5688" s="58" t="str">
        <f t="shared" si="88"/>
        <v>境内资产</v>
      </c>
      <c r="BP5688" s="58" t="str">
        <f>IF(M5688="",VLOOKUP(D5688,Sheet4!$A$1:$B$92,2,0),VLOOKUP(Q5688,Sheet4!$A$1:$B$92,2,0))</f>
        <v>保险资产管理产品</v>
      </c>
    </row>
    <row r="5689" spans="1:68" s="58" customFormat="1" ht="12.75" customHeight="1">
      <c r="A5689" s="64" t="s">
        <v>2872</v>
      </c>
      <c r="B5689" s="54" t="s">
        <v>2873</v>
      </c>
      <c r="C5689" s="252" t="s">
        <v>5552</v>
      </c>
      <c r="D5689" s="252" t="s">
        <v>672</v>
      </c>
      <c r="E5689" s="54" t="s">
        <v>2874</v>
      </c>
      <c r="F5689" s="54" t="s">
        <v>2873</v>
      </c>
      <c r="G5689" s="129">
        <v>72500</v>
      </c>
      <c r="H5689" s="323">
        <v>510156.13</v>
      </c>
      <c r="I5689" s="323">
        <v>617700</v>
      </c>
      <c r="J5689" s="42"/>
      <c r="K5689" s="42"/>
      <c r="L5689" s="42" t="s">
        <v>4489</v>
      </c>
      <c r="M5689" s="42" t="s">
        <v>3481</v>
      </c>
      <c r="N5689" s="42" t="s">
        <v>2431</v>
      </c>
      <c r="O5689" s="137" t="s">
        <v>3482</v>
      </c>
      <c r="P5689" s="42" t="s">
        <v>64</v>
      </c>
      <c r="Q5689" s="42" t="s">
        <v>65</v>
      </c>
      <c r="R5689" s="42">
        <v>1</v>
      </c>
      <c r="S5689" s="137" t="s">
        <v>2419</v>
      </c>
      <c r="T5689" s="62">
        <v>701662950</v>
      </c>
      <c r="U5689" s="62">
        <v>678606518.04999995</v>
      </c>
      <c r="Z5689" s="54" t="s">
        <v>68</v>
      </c>
      <c r="AA5689" s="132">
        <v>1.1042141911347901E-5</v>
      </c>
      <c r="AJ5689" s="42"/>
      <c r="AM5689" s="42"/>
      <c r="AN5689" s="42"/>
      <c r="AO5689" s="42"/>
      <c r="AP5689" s="42"/>
      <c r="AY5689" s="42"/>
      <c r="AZ5689" s="42"/>
      <c r="BA5689" s="42"/>
      <c r="BB5689" s="42"/>
      <c r="BN5689" s="54" t="s">
        <v>4578</v>
      </c>
      <c r="BO5689" s="58" t="str">
        <f t="shared" si="88"/>
        <v>境内资产</v>
      </c>
      <c r="BP5689" s="58" t="str">
        <f>IF(M5689="",VLOOKUP(D5689,Sheet4!$A$1:$B$92,2,0),VLOOKUP(Q5689,Sheet4!$A$1:$B$92,2,0))</f>
        <v>保险资产管理产品</v>
      </c>
    </row>
    <row r="5690" spans="1:68" s="58" customFormat="1" ht="12.75" customHeight="1">
      <c r="A5690" s="64" t="s">
        <v>2875</v>
      </c>
      <c r="B5690" s="54" t="s">
        <v>2876</v>
      </c>
      <c r="C5690" s="252" t="s">
        <v>5552</v>
      </c>
      <c r="D5690" s="252" t="s">
        <v>672</v>
      </c>
      <c r="E5690" s="54" t="s">
        <v>2877</v>
      </c>
      <c r="F5690" s="54" t="s">
        <v>2876</v>
      </c>
      <c r="G5690" s="129">
        <v>22300</v>
      </c>
      <c r="H5690" s="323">
        <v>289743.90000000002</v>
      </c>
      <c r="I5690" s="323">
        <v>219209</v>
      </c>
      <c r="J5690" s="42"/>
      <c r="K5690" s="42"/>
      <c r="L5690" s="42" t="s">
        <v>4489</v>
      </c>
      <c r="M5690" s="42" t="s">
        <v>3481</v>
      </c>
      <c r="N5690" s="42" t="s">
        <v>2431</v>
      </c>
      <c r="O5690" s="137" t="s">
        <v>3482</v>
      </c>
      <c r="P5690" s="42" t="s">
        <v>64</v>
      </c>
      <c r="Q5690" s="42" t="s">
        <v>65</v>
      </c>
      <c r="R5690" s="42">
        <v>1</v>
      </c>
      <c r="S5690" s="137" t="s">
        <v>2419</v>
      </c>
      <c r="T5690" s="62">
        <v>701662950</v>
      </c>
      <c r="U5690" s="62">
        <v>678606518.04999995</v>
      </c>
      <c r="Z5690" s="54" t="s">
        <v>68</v>
      </c>
      <c r="AA5690" s="132">
        <v>1.2035287865557899E-5</v>
      </c>
      <c r="AJ5690" s="42"/>
      <c r="AM5690" s="42"/>
      <c r="AN5690" s="42"/>
      <c r="AO5690" s="42"/>
      <c r="AP5690" s="42"/>
      <c r="AY5690" s="42"/>
      <c r="AZ5690" s="42"/>
      <c r="BA5690" s="42"/>
      <c r="BB5690" s="42"/>
      <c r="BN5690" s="54" t="s">
        <v>4578</v>
      </c>
      <c r="BO5690" s="58" t="str">
        <f t="shared" si="88"/>
        <v>境内资产</v>
      </c>
      <c r="BP5690" s="58" t="str">
        <f>IF(M5690="",VLOOKUP(D5690,Sheet4!$A$1:$B$92,2,0),VLOOKUP(Q5690,Sheet4!$A$1:$B$92,2,0))</f>
        <v>保险资产管理产品</v>
      </c>
    </row>
    <row r="5691" spans="1:68" s="58" customFormat="1" ht="12.75" customHeight="1">
      <c r="A5691" s="64" t="s">
        <v>2878</v>
      </c>
      <c r="B5691" s="54" t="s">
        <v>2879</v>
      </c>
      <c r="C5691" s="252" t="s">
        <v>5552</v>
      </c>
      <c r="D5691" s="252" t="s">
        <v>672</v>
      </c>
      <c r="E5691" s="54" t="s">
        <v>2880</v>
      </c>
      <c r="F5691" s="54" t="s">
        <v>2879</v>
      </c>
      <c r="G5691" s="129">
        <v>25900</v>
      </c>
      <c r="H5691" s="323">
        <v>270438</v>
      </c>
      <c r="I5691" s="323">
        <v>260295</v>
      </c>
      <c r="J5691" s="42"/>
      <c r="K5691" s="42"/>
      <c r="L5691" s="42" t="s">
        <v>4489</v>
      </c>
      <c r="M5691" s="42" t="s">
        <v>3481</v>
      </c>
      <c r="N5691" s="42" t="s">
        <v>2431</v>
      </c>
      <c r="O5691" s="137" t="s">
        <v>3482</v>
      </c>
      <c r="P5691" s="42" t="s">
        <v>64</v>
      </c>
      <c r="Q5691" s="42" t="s">
        <v>65</v>
      </c>
      <c r="R5691" s="42">
        <v>1</v>
      </c>
      <c r="S5691" s="137" t="s">
        <v>2419</v>
      </c>
      <c r="T5691" s="62">
        <v>701662950</v>
      </c>
      <c r="U5691" s="62">
        <v>678606518.04999995</v>
      </c>
      <c r="Z5691" s="54" t="s">
        <v>68</v>
      </c>
      <c r="AA5691" s="132">
        <v>1.8239436619718299E-5</v>
      </c>
      <c r="AJ5691" s="42"/>
      <c r="AM5691" s="42"/>
      <c r="AN5691" s="42"/>
      <c r="AO5691" s="42"/>
      <c r="AP5691" s="42"/>
      <c r="AY5691" s="42"/>
      <c r="AZ5691" s="42"/>
      <c r="BA5691" s="42"/>
      <c r="BB5691" s="42"/>
      <c r="BN5691" s="54" t="s">
        <v>4578</v>
      </c>
      <c r="BO5691" s="58" t="str">
        <f t="shared" si="88"/>
        <v>境内资产</v>
      </c>
      <c r="BP5691" s="58" t="str">
        <f>IF(M5691="",VLOOKUP(D5691,Sheet4!$A$1:$B$92,2,0),VLOOKUP(Q5691,Sheet4!$A$1:$B$92,2,0))</f>
        <v>保险资产管理产品</v>
      </c>
    </row>
    <row r="5692" spans="1:68" s="58" customFormat="1" ht="12.75" customHeight="1">
      <c r="A5692" s="64" t="s">
        <v>2881</v>
      </c>
      <c r="B5692" s="54" t="s">
        <v>2882</v>
      </c>
      <c r="C5692" s="252" t="s">
        <v>5552</v>
      </c>
      <c r="D5692" s="252" t="s">
        <v>672</v>
      </c>
      <c r="E5692" s="54" t="s">
        <v>2883</v>
      </c>
      <c r="F5692" s="54" t="s">
        <v>2882</v>
      </c>
      <c r="G5692" s="129">
        <v>59200</v>
      </c>
      <c r="H5692" s="323">
        <v>224497</v>
      </c>
      <c r="I5692" s="323">
        <v>201872</v>
      </c>
      <c r="J5692" s="42"/>
      <c r="K5692" s="42"/>
      <c r="L5692" s="42" t="s">
        <v>4489</v>
      </c>
      <c r="M5692" s="42" t="s">
        <v>3481</v>
      </c>
      <c r="N5692" s="42" t="s">
        <v>2431</v>
      </c>
      <c r="O5692" s="137" t="s">
        <v>3482</v>
      </c>
      <c r="P5692" s="42" t="s">
        <v>64</v>
      </c>
      <c r="Q5692" s="42" t="s">
        <v>65</v>
      </c>
      <c r="R5692" s="42">
        <v>1</v>
      </c>
      <c r="S5692" s="137" t="s">
        <v>2419</v>
      </c>
      <c r="T5692" s="62">
        <v>701662950</v>
      </c>
      <c r="U5692" s="62">
        <v>678606518.04999995</v>
      </c>
      <c r="Z5692" s="54" t="s">
        <v>68</v>
      </c>
      <c r="AA5692" s="132">
        <v>9.6068119914961996E-6</v>
      </c>
      <c r="AJ5692" s="42"/>
      <c r="AM5692" s="42"/>
      <c r="AN5692" s="42"/>
      <c r="AO5692" s="42"/>
      <c r="AP5692" s="42"/>
      <c r="AY5692" s="42"/>
      <c r="AZ5692" s="42"/>
      <c r="BA5692" s="42"/>
      <c r="BB5692" s="42"/>
      <c r="BN5692" s="54" t="s">
        <v>4578</v>
      </c>
      <c r="BO5692" s="58" t="str">
        <f t="shared" si="88"/>
        <v>境内资产</v>
      </c>
      <c r="BP5692" s="58" t="str">
        <f>IF(M5692="",VLOOKUP(D5692,Sheet4!$A$1:$B$92,2,0),VLOOKUP(Q5692,Sheet4!$A$1:$B$92,2,0))</f>
        <v>保险资产管理产品</v>
      </c>
    </row>
    <row r="5693" spans="1:68" s="58" customFormat="1" ht="12.75" customHeight="1">
      <c r="A5693" s="64" t="s">
        <v>2884</v>
      </c>
      <c r="B5693" s="54" t="s">
        <v>2885</v>
      </c>
      <c r="C5693" s="252" t="s">
        <v>5552</v>
      </c>
      <c r="D5693" s="252" t="s">
        <v>672</v>
      </c>
      <c r="E5693" s="54" t="s">
        <v>2886</v>
      </c>
      <c r="F5693" s="54" t="s">
        <v>2885</v>
      </c>
      <c r="G5693" s="129">
        <v>25300</v>
      </c>
      <c r="H5693" s="323">
        <v>293570</v>
      </c>
      <c r="I5693" s="323">
        <v>277541</v>
      </c>
      <c r="J5693" s="42"/>
      <c r="K5693" s="42"/>
      <c r="L5693" s="42" t="s">
        <v>4489</v>
      </c>
      <c r="M5693" s="42" t="s">
        <v>3481</v>
      </c>
      <c r="N5693" s="42" t="s">
        <v>2431</v>
      </c>
      <c r="O5693" s="137" t="s">
        <v>3482</v>
      </c>
      <c r="P5693" s="42" t="s">
        <v>64</v>
      </c>
      <c r="Q5693" s="42" t="s">
        <v>65</v>
      </c>
      <c r="R5693" s="42">
        <v>1</v>
      </c>
      <c r="S5693" s="137" t="s">
        <v>2419</v>
      </c>
      <c r="T5693" s="62">
        <v>701662950</v>
      </c>
      <c r="U5693" s="62">
        <v>678606518.04999995</v>
      </c>
      <c r="Z5693" s="54" t="s">
        <v>68</v>
      </c>
      <c r="AA5693" s="132">
        <v>1.0519750519750499E-5</v>
      </c>
      <c r="AJ5693" s="42"/>
      <c r="AM5693" s="42"/>
      <c r="AN5693" s="42"/>
      <c r="AO5693" s="42"/>
      <c r="AP5693" s="42"/>
      <c r="AY5693" s="42"/>
      <c r="AZ5693" s="42"/>
      <c r="BA5693" s="42"/>
      <c r="BB5693" s="42"/>
      <c r="BN5693" s="54" t="s">
        <v>4578</v>
      </c>
      <c r="BO5693" s="58" t="str">
        <f t="shared" si="88"/>
        <v>境内资产</v>
      </c>
      <c r="BP5693" s="58" t="str">
        <f>IF(M5693="",VLOOKUP(D5693,Sheet4!$A$1:$B$92,2,0),VLOOKUP(Q5693,Sheet4!$A$1:$B$92,2,0))</f>
        <v>保险资产管理产品</v>
      </c>
    </row>
    <row r="5694" spans="1:68" s="58" customFormat="1" ht="12.75" customHeight="1">
      <c r="A5694" s="64" t="s">
        <v>2887</v>
      </c>
      <c r="B5694" s="54" t="s">
        <v>2888</v>
      </c>
      <c r="C5694" s="252" t="s">
        <v>5552</v>
      </c>
      <c r="D5694" s="252" t="s">
        <v>672</v>
      </c>
      <c r="E5694" s="54" t="s">
        <v>2889</v>
      </c>
      <c r="F5694" s="54" t="s">
        <v>2888</v>
      </c>
      <c r="G5694" s="129">
        <v>29500</v>
      </c>
      <c r="H5694" s="323">
        <v>208794</v>
      </c>
      <c r="I5694" s="323">
        <v>178475</v>
      </c>
      <c r="J5694" s="42"/>
      <c r="K5694" s="42"/>
      <c r="L5694" s="42" t="s">
        <v>4489</v>
      </c>
      <c r="M5694" s="42" t="s">
        <v>3481</v>
      </c>
      <c r="N5694" s="42" t="s">
        <v>2431</v>
      </c>
      <c r="O5694" s="137" t="s">
        <v>3482</v>
      </c>
      <c r="P5694" s="42" t="s">
        <v>64</v>
      </c>
      <c r="Q5694" s="42" t="s">
        <v>65</v>
      </c>
      <c r="R5694" s="42">
        <v>1</v>
      </c>
      <c r="S5694" s="137" t="s">
        <v>2419</v>
      </c>
      <c r="T5694" s="62">
        <v>701662950</v>
      </c>
      <c r="U5694" s="62">
        <v>678606518.04999995</v>
      </c>
      <c r="Z5694" s="54" t="s">
        <v>68</v>
      </c>
      <c r="AA5694" s="132">
        <v>3.0719717025711898E-5</v>
      </c>
      <c r="AJ5694" s="42"/>
      <c r="AM5694" s="42"/>
      <c r="AN5694" s="42"/>
      <c r="AO5694" s="42"/>
      <c r="AP5694" s="42"/>
      <c r="AY5694" s="42"/>
      <c r="AZ5694" s="42"/>
      <c r="BA5694" s="42"/>
      <c r="BB5694" s="42"/>
      <c r="BN5694" s="54" t="s">
        <v>4578</v>
      </c>
      <c r="BO5694" s="58" t="str">
        <f t="shared" si="88"/>
        <v>境内资产</v>
      </c>
      <c r="BP5694" s="58" t="str">
        <f>IF(M5694="",VLOOKUP(D5694,Sheet4!$A$1:$B$92,2,0),VLOOKUP(Q5694,Sheet4!$A$1:$B$92,2,0))</f>
        <v>保险资产管理产品</v>
      </c>
    </row>
    <row r="5695" spans="1:68" s="58" customFormat="1" ht="12.75" customHeight="1">
      <c r="A5695" s="64" t="s">
        <v>2890</v>
      </c>
      <c r="B5695" s="54" t="s">
        <v>2891</v>
      </c>
      <c r="C5695" s="252" t="s">
        <v>5552</v>
      </c>
      <c r="D5695" s="252" t="s">
        <v>672</v>
      </c>
      <c r="E5695" s="54" t="s">
        <v>2892</v>
      </c>
      <c r="F5695" s="54" t="s">
        <v>2891</v>
      </c>
      <c r="G5695" s="129">
        <v>26700</v>
      </c>
      <c r="H5695" s="323">
        <v>484842</v>
      </c>
      <c r="I5695" s="323">
        <v>419457</v>
      </c>
      <c r="J5695" s="42"/>
      <c r="K5695" s="42"/>
      <c r="L5695" s="42" t="s">
        <v>4489</v>
      </c>
      <c r="M5695" s="42" t="s">
        <v>3481</v>
      </c>
      <c r="N5695" s="42" t="s">
        <v>2431</v>
      </c>
      <c r="O5695" s="137" t="s">
        <v>3482</v>
      </c>
      <c r="P5695" s="42" t="s">
        <v>64</v>
      </c>
      <c r="Q5695" s="42" t="s">
        <v>65</v>
      </c>
      <c r="R5695" s="42">
        <v>1</v>
      </c>
      <c r="S5695" s="137" t="s">
        <v>2419</v>
      </c>
      <c r="T5695" s="62">
        <v>701662950</v>
      </c>
      <c r="U5695" s="62">
        <v>678606518.04999995</v>
      </c>
      <c r="Z5695" s="54" t="s">
        <v>68</v>
      </c>
      <c r="AA5695" s="132">
        <v>1.38470088540705E-5</v>
      </c>
      <c r="AJ5695" s="42"/>
      <c r="AM5695" s="42"/>
      <c r="AN5695" s="42"/>
      <c r="AO5695" s="42"/>
      <c r="AP5695" s="42"/>
      <c r="AY5695" s="42"/>
      <c r="AZ5695" s="42"/>
      <c r="BA5695" s="42"/>
      <c r="BB5695" s="42"/>
      <c r="BN5695" s="54" t="s">
        <v>4578</v>
      </c>
      <c r="BO5695" s="58" t="str">
        <f t="shared" si="88"/>
        <v>境内资产</v>
      </c>
      <c r="BP5695" s="58" t="str">
        <f>IF(M5695="",VLOOKUP(D5695,Sheet4!$A$1:$B$92,2,0),VLOOKUP(Q5695,Sheet4!$A$1:$B$92,2,0))</f>
        <v>保险资产管理产品</v>
      </c>
    </row>
    <row r="5696" spans="1:68" s="58" customFormat="1" ht="12.75" customHeight="1">
      <c r="A5696" s="64" t="s">
        <v>2893</v>
      </c>
      <c r="B5696" s="54" t="s">
        <v>2894</v>
      </c>
      <c r="C5696" s="252" t="s">
        <v>5552</v>
      </c>
      <c r="D5696" s="252" t="s">
        <v>672</v>
      </c>
      <c r="E5696" s="54" t="s">
        <v>2895</v>
      </c>
      <c r="F5696" s="54" t="s">
        <v>2894</v>
      </c>
      <c r="G5696" s="129">
        <v>49200</v>
      </c>
      <c r="H5696" s="323">
        <v>648062.91</v>
      </c>
      <c r="I5696" s="323">
        <v>679944</v>
      </c>
      <c r="J5696" s="42"/>
      <c r="K5696" s="42"/>
      <c r="L5696" s="42" t="s">
        <v>4489</v>
      </c>
      <c r="M5696" s="42" t="s">
        <v>3481</v>
      </c>
      <c r="N5696" s="42" t="s">
        <v>2431</v>
      </c>
      <c r="O5696" s="137" t="s">
        <v>3482</v>
      </c>
      <c r="P5696" s="42" t="s">
        <v>64</v>
      </c>
      <c r="Q5696" s="42" t="s">
        <v>65</v>
      </c>
      <c r="R5696" s="42">
        <v>1</v>
      </c>
      <c r="S5696" s="137" t="s">
        <v>2419</v>
      </c>
      <c r="T5696" s="62">
        <v>701662950</v>
      </c>
      <c r="U5696" s="62">
        <v>678606518.04999995</v>
      </c>
      <c r="Z5696" s="54" t="s">
        <v>280</v>
      </c>
      <c r="AA5696" s="132">
        <v>1.0898015113762501E-5</v>
      </c>
      <c r="AJ5696" s="42"/>
      <c r="AM5696" s="42"/>
      <c r="AN5696" s="42"/>
      <c r="AO5696" s="42"/>
      <c r="AP5696" s="42"/>
      <c r="AY5696" s="42"/>
      <c r="AZ5696" s="42"/>
      <c r="BA5696" s="42"/>
      <c r="BB5696" s="42"/>
      <c r="BN5696" s="54" t="s">
        <v>4578</v>
      </c>
      <c r="BO5696" s="58" t="str">
        <f t="shared" si="88"/>
        <v>境内资产</v>
      </c>
      <c r="BP5696" s="58" t="str">
        <f>IF(M5696="",VLOOKUP(D5696,Sheet4!$A$1:$B$92,2,0),VLOOKUP(Q5696,Sheet4!$A$1:$B$92,2,0))</f>
        <v>保险资产管理产品</v>
      </c>
    </row>
    <row r="5697" spans="1:68" s="58" customFormat="1" ht="12.75" customHeight="1">
      <c r="A5697" s="64" t="s">
        <v>2896</v>
      </c>
      <c r="B5697" s="54" t="s">
        <v>2897</v>
      </c>
      <c r="C5697" s="252" t="s">
        <v>5552</v>
      </c>
      <c r="D5697" s="252" t="s">
        <v>672</v>
      </c>
      <c r="E5697" s="54" t="s">
        <v>2898</v>
      </c>
      <c r="F5697" s="54" t="s">
        <v>2897</v>
      </c>
      <c r="G5697" s="129">
        <v>64000</v>
      </c>
      <c r="H5697" s="323">
        <v>344277</v>
      </c>
      <c r="I5697" s="323">
        <v>316800</v>
      </c>
      <c r="J5697" s="42"/>
      <c r="K5697" s="42"/>
      <c r="L5697" s="42" t="s">
        <v>4489</v>
      </c>
      <c r="M5697" s="42" t="s">
        <v>3481</v>
      </c>
      <c r="N5697" s="42" t="s">
        <v>2431</v>
      </c>
      <c r="O5697" s="137" t="s">
        <v>3482</v>
      </c>
      <c r="P5697" s="42" t="s">
        <v>64</v>
      </c>
      <c r="Q5697" s="42" t="s">
        <v>65</v>
      </c>
      <c r="R5697" s="42">
        <v>1</v>
      </c>
      <c r="S5697" s="137" t="s">
        <v>2419</v>
      </c>
      <c r="T5697" s="62">
        <v>701662950</v>
      </c>
      <c r="U5697" s="62">
        <v>678606518.04999995</v>
      </c>
      <c r="Z5697" s="54" t="s">
        <v>68</v>
      </c>
      <c r="AA5697" s="132">
        <v>1.48161689509229E-5</v>
      </c>
      <c r="AJ5697" s="42"/>
      <c r="AM5697" s="42"/>
      <c r="AN5697" s="42"/>
      <c r="AO5697" s="42"/>
      <c r="AP5697" s="42"/>
      <c r="AY5697" s="42"/>
      <c r="AZ5697" s="42"/>
      <c r="BA5697" s="42"/>
      <c r="BB5697" s="42"/>
      <c r="BN5697" s="54" t="s">
        <v>4578</v>
      </c>
      <c r="BO5697" s="58" t="str">
        <f t="shared" si="88"/>
        <v>境内资产</v>
      </c>
      <c r="BP5697" s="58" t="str">
        <f>IF(M5697="",VLOOKUP(D5697,Sheet4!$A$1:$B$92,2,0),VLOOKUP(Q5697,Sheet4!$A$1:$B$92,2,0))</f>
        <v>保险资产管理产品</v>
      </c>
    </row>
    <row r="5698" spans="1:68" s="58" customFormat="1" ht="12.75" customHeight="1">
      <c r="A5698" s="64" t="s">
        <v>2899</v>
      </c>
      <c r="B5698" s="54" t="s">
        <v>2900</v>
      </c>
      <c r="C5698" s="252" t="s">
        <v>5552</v>
      </c>
      <c r="D5698" s="252" t="s">
        <v>672</v>
      </c>
      <c r="E5698" s="54" t="s">
        <v>2901</v>
      </c>
      <c r="F5698" s="54" t="s">
        <v>2900</v>
      </c>
      <c r="G5698" s="129">
        <v>55700</v>
      </c>
      <c r="H5698" s="323">
        <v>297390</v>
      </c>
      <c r="I5698" s="323">
        <v>261790</v>
      </c>
      <c r="J5698" s="42"/>
      <c r="K5698" s="42"/>
      <c r="L5698" s="42" t="s">
        <v>4489</v>
      </c>
      <c r="M5698" s="42" t="s">
        <v>3481</v>
      </c>
      <c r="N5698" s="42" t="s">
        <v>2431</v>
      </c>
      <c r="O5698" s="137" t="s">
        <v>3482</v>
      </c>
      <c r="P5698" s="42" t="s">
        <v>64</v>
      </c>
      <c r="Q5698" s="42" t="s">
        <v>65</v>
      </c>
      <c r="R5698" s="42">
        <v>1</v>
      </c>
      <c r="S5698" s="137" t="s">
        <v>2419</v>
      </c>
      <c r="T5698" s="62">
        <v>701662950</v>
      </c>
      <c r="U5698" s="62">
        <v>678606518.04999995</v>
      </c>
      <c r="Z5698" s="54" t="s">
        <v>68</v>
      </c>
      <c r="AA5698" s="132">
        <v>3.7193899234151999E-5</v>
      </c>
      <c r="AJ5698" s="42"/>
      <c r="AM5698" s="42"/>
      <c r="AN5698" s="42"/>
      <c r="AO5698" s="42"/>
      <c r="AP5698" s="42"/>
      <c r="AY5698" s="42"/>
      <c r="AZ5698" s="42"/>
      <c r="BA5698" s="42"/>
      <c r="BB5698" s="42"/>
      <c r="BN5698" s="54" t="s">
        <v>4578</v>
      </c>
      <c r="BO5698" s="58" t="str">
        <f t="shared" si="88"/>
        <v>境内资产</v>
      </c>
      <c r="BP5698" s="58" t="str">
        <f>IF(M5698="",VLOOKUP(D5698,Sheet4!$A$1:$B$92,2,0),VLOOKUP(Q5698,Sheet4!$A$1:$B$92,2,0))</f>
        <v>保险资产管理产品</v>
      </c>
    </row>
    <row r="5699" spans="1:68" s="58" customFormat="1" ht="12.75" customHeight="1">
      <c r="A5699" s="64" t="s">
        <v>2902</v>
      </c>
      <c r="B5699" s="54" t="s">
        <v>2903</v>
      </c>
      <c r="C5699" s="252" t="s">
        <v>5552</v>
      </c>
      <c r="D5699" s="252" t="s">
        <v>672</v>
      </c>
      <c r="E5699" s="54" t="s">
        <v>2904</v>
      </c>
      <c r="F5699" s="54" t="s">
        <v>2903</v>
      </c>
      <c r="G5699" s="129">
        <v>44500</v>
      </c>
      <c r="H5699" s="323">
        <v>162359</v>
      </c>
      <c r="I5699" s="323">
        <v>131720</v>
      </c>
      <c r="J5699" s="42"/>
      <c r="K5699" s="42"/>
      <c r="L5699" s="42" t="s">
        <v>4489</v>
      </c>
      <c r="M5699" s="42" t="s">
        <v>3481</v>
      </c>
      <c r="N5699" s="42" t="s">
        <v>2431</v>
      </c>
      <c r="O5699" s="137" t="s">
        <v>3482</v>
      </c>
      <c r="P5699" s="42" t="s">
        <v>64</v>
      </c>
      <c r="Q5699" s="42" t="s">
        <v>65</v>
      </c>
      <c r="R5699" s="42">
        <v>1</v>
      </c>
      <c r="S5699" s="137" t="s">
        <v>2419</v>
      </c>
      <c r="T5699" s="62">
        <v>701662950</v>
      </c>
      <c r="U5699" s="62">
        <v>678606518.04999995</v>
      </c>
      <c r="Z5699" s="54" t="s">
        <v>68</v>
      </c>
      <c r="AA5699" s="132">
        <v>2.4125031487638699E-5</v>
      </c>
      <c r="AJ5699" s="42"/>
      <c r="AM5699" s="42"/>
      <c r="AN5699" s="42"/>
      <c r="AO5699" s="42"/>
      <c r="AP5699" s="42"/>
      <c r="AY5699" s="42"/>
      <c r="AZ5699" s="42"/>
      <c r="BA5699" s="42"/>
      <c r="BB5699" s="42"/>
      <c r="BN5699" s="54" t="s">
        <v>4578</v>
      </c>
      <c r="BO5699" s="58" t="str">
        <f t="shared" ref="BO5699:BO5762" si="89">IF(LEFT(D5699,2)="境外","境外资产","境内资产")</f>
        <v>境内资产</v>
      </c>
      <c r="BP5699" s="58" t="str">
        <f>IF(M5699="",VLOOKUP(D5699,Sheet4!$A$1:$B$92,2,0),VLOOKUP(Q5699,Sheet4!$A$1:$B$92,2,0))</f>
        <v>保险资产管理产品</v>
      </c>
    </row>
    <row r="5700" spans="1:68" s="58" customFormat="1" ht="12.75" customHeight="1">
      <c r="A5700" s="64" t="s">
        <v>2905</v>
      </c>
      <c r="B5700" s="54" t="s">
        <v>2906</v>
      </c>
      <c r="C5700" s="252" t="s">
        <v>5552</v>
      </c>
      <c r="D5700" s="252" t="s">
        <v>672</v>
      </c>
      <c r="E5700" s="54" t="s">
        <v>2907</v>
      </c>
      <c r="F5700" s="54" t="s">
        <v>2906</v>
      </c>
      <c r="G5700" s="129">
        <v>2500</v>
      </c>
      <c r="H5700" s="323">
        <v>864357.8</v>
      </c>
      <c r="I5700" s="323">
        <v>763750</v>
      </c>
      <c r="J5700" s="42"/>
      <c r="K5700" s="42"/>
      <c r="L5700" s="42" t="s">
        <v>4489</v>
      </c>
      <c r="M5700" s="42" t="s">
        <v>3481</v>
      </c>
      <c r="N5700" s="42" t="s">
        <v>2431</v>
      </c>
      <c r="O5700" s="137" t="s">
        <v>3482</v>
      </c>
      <c r="P5700" s="42" t="s">
        <v>64</v>
      </c>
      <c r="Q5700" s="42" t="s">
        <v>65</v>
      </c>
      <c r="R5700" s="42">
        <v>1</v>
      </c>
      <c r="S5700" s="137" t="s">
        <v>2419</v>
      </c>
      <c r="T5700" s="62">
        <v>701662950</v>
      </c>
      <c r="U5700" s="62">
        <v>678606518.04999995</v>
      </c>
      <c r="Z5700" s="54" t="s">
        <v>280</v>
      </c>
      <c r="AA5700" s="132">
        <v>4.1437571455984202E-6</v>
      </c>
      <c r="AJ5700" s="42"/>
      <c r="AM5700" s="42"/>
      <c r="AN5700" s="42"/>
      <c r="AO5700" s="42"/>
      <c r="AP5700" s="42"/>
      <c r="AY5700" s="42"/>
      <c r="AZ5700" s="42"/>
      <c r="BA5700" s="42"/>
      <c r="BB5700" s="42"/>
      <c r="BN5700" s="54" t="s">
        <v>4578</v>
      </c>
      <c r="BO5700" s="58" t="str">
        <f t="shared" si="89"/>
        <v>境内资产</v>
      </c>
      <c r="BP5700" s="58" t="str">
        <f>IF(M5700="",VLOOKUP(D5700,Sheet4!$A$1:$B$92,2,0),VLOOKUP(Q5700,Sheet4!$A$1:$B$92,2,0))</f>
        <v>保险资产管理产品</v>
      </c>
    </row>
    <row r="5701" spans="1:68" s="58" customFormat="1" ht="12.75" customHeight="1">
      <c r="A5701" s="64" t="s">
        <v>2110</v>
      </c>
      <c r="B5701" s="54" t="s">
        <v>2908</v>
      </c>
      <c r="C5701" s="252" t="s">
        <v>5552</v>
      </c>
      <c r="D5701" s="252" t="s">
        <v>672</v>
      </c>
      <c r="E5701" s="54" t="s">
        <v>2909</v>
      </c>
      <c r="F5701" s="54" t="s">
        <v>2908</v>
      </c>
      <c r="G5701" s="129">
        <v>16800</v>
      </c>
      <c r="H5701" s="323">
        <v>655959.32999999996</v>
      </c>
      <c r="I5701" s="323">
        <v>666960</v>
      </c>
      <c r="J5701" s="42"/>
      <c r="K5701" s="42"/>
      <c r="L5701" s="42" t="s">
        <v>4489</v>
      </c>
      <c r="M5701" s="42" t="s">
        <v>3481</v>
      </c>
      <c r="N5701" s="42" t="s">
        <v>2431</v>
      </c>
      <c r="O5701" s="137" t="s">
        <v>3482</v>
      </c>
      <c r="P5701" s="42" t="s">
        <v>64</v>
      </c>
      <c r="Q5701" s="42" t="s">
        <v>65</v>
      </c>
      <c r="R5701" s="42">
        <v>1</v>
      </c>
      <c r="S5701" s="137" t="s">
        <v>2419</v>
      </c>
      <c r="T5701" s="62">
        <v>701662950</v>
      </c>
      <c r="U5701" s="62">
        <v>678606518.04999995</v>
      </c>
      <c r="Z5701" s="54" t="s">
        <v>280</v>
      </c>
      <c r="AA5701" s="132">
        <v>3.7320493557556E-6</v>
      </c>
      <c r="AJ5701" s="42"/>
      <c r="AM5701" s="42"/>
      <c r="AN5701" s="42"/>
      <c r="AO5701" s="42"/>
      <c r="AP5701" s="42"/>
      <c r="AY5701" s="42"/>
      <c r="AZ5701" s="42"/>
      <c r="BA5701" s="42"/>
      <c r="BB5701" s="42"/>
      <c r="BN5701" s="54" t="s">
        <v>4578</v>
      </c>
      <c r="BO5701" s="58" t="str">
        <f t="shared" si="89"/>
        <v>境内资产</v>
      </c>
      <c r="BP5701" s="58" t="str">
        <f>IF(M5701="",VLOOKUP(D5701,Sheet4!$A$1:$B$92,2,0),VLOOKUP(Q5701,Sheet4!$A$1:$B$92,2,0))</f>
        <v>保险资产管理产品</v>
      </c>
    </row>
    <row r="5702" spans="1:68" s="58" customFormat="1" ht="12.75" customHeight="1">
      <c r="A5702" s="64" t="s">
        <v>2910</v>
      </c>
      <c r="B5702" s="54" t="s">
        <v>2911</v>
      </c>
      <c r="C5702" s="252" t="s">
        <v>5552</v>
      </c>
      <c r="D5702" s="252" t="s">
        <v>672</v>
      </c>
      <c r="E5702" s="54" t="s">
        <v>2912</v>
      </c>
      <c r="F5702" s="54" t="s">
        <v>2911</v>
      </c>
      <c r="G5702" s="129">
        <v>4500</v>
      </c>
      <c r="H5702" s="323">
        <v>233878</v>
      </c>
      <c r="I5702" s="323">
        <v>196650</v>
      </c>
      <c r="J5702" s="42"/>
      <c r="K5702" s="42"/>
      <c r="L5702" s="42" t="s">
        <v>4489</v>
      </c>
      <c r="M5702" s="42" t="s">
        <v>3481</v>
      </c>
      <c r="N5702" s="42" t="s">
        <v>2431</v>
      </c>
      <c r="O5702" s="137" t="s">
        <v>3482</v>
      </c>
      <c r="P5702" s="42" t="s">
        <v>64</v>
      </c>
      <c r="Q5702" s="42" t="s">
        <v>65</v>
      </c>
      <c r="R5702" s="42">
        <v>1</v>
      </c>
      <c r="S5702" s="137" t="s">
        <v>2419</v>
      </c>
      <c r="T5702" s="62">
        <v>701662950</v>
      </c>
      <c r="U5702" s="62">
        <v>678606518.04999995</v>
      </c>
      <c r="Z5702" s="54" t="s">
        <v>68</v>
      </c>
      <c r="AA5702" s="132">
        <v>9.4186093582770994E-6</v>
      </c>
      <c r="AJ5702" s="42"/>
      <c r="AM5702" s="42"/>
      <c r="AN5702" s="42"/>
      <c r="AO5702" s="42"/>
      <c r="AP5702" s="42"/>
      <c r="AY5702" s="42"/>
      <c r="AZ5702" s="42"/>
      <c r="BA5702" s="42"/>
      <c r="BB5702" s="42"/>
      <c r="BN5702" s="54" t="s">
        <v>4578</v>
      </c>
      <c r="BO5702" s="58" t="str">
        <f t="shared" si="89"/>
        <v>境内资产</v>
      </c>
      <c r="BP5702" s="58" t="str">
        <f>IF(M5702="",VLOOKUP(D5702,Sheet4!$A$1:$B$92,2,0),VLOOKUP(Q5702,Sheet4!$A$1:$B$92,2,0))</f>
        <v>保险资产管理产品</v>
      </c>
    </row>
    <row r="5703" spans="1:68" s="58" customFormat="1" ht="12.75" customHeight="1">
      <c r="A5703" s="64" t="s">
        <v>2913</v>
      </c>
      <c r="B5703" s="54" t="s">
        <v>2313</v>
      </c>
      <c r="C5703" s="252" t="s">
        <v>5552</v>
      </c>
      <c r="D5703" s="252" t="s">
        <v>672</v>
      </c>
      <c r="E5703" s="54" t="s">
        <v>2914</v>
      </c>
      <c r="F5703" s="54" t="s">
        <v>2313</v>
      </c>
      <c r="G5703" s="129">
        <v>11100</v>
      </c>
      <c r="H5703" s="323">
        <v>487459</v>
      </c>
      <c r="I5703" s="323">
        <v>439449</v>
      </c>
      <c r="J5703" s="42"/>
      <c r="K5703" s="42"/>
      <c r="L5703" s="42" t="s">
        <v>4489</v>
      </c>
      <c r="M5703" s="42" t="s">
        <v>3481</v>
      </c>
      <c r="N5703" s="42" t="s">
        <v>2431</v>
      </c>
      <c r="O5703" s="137" t="s">
        <v>3482</v>
      </c>
      <c r="P5703" s="42" t="s">
        <v>64</v>
      </c>
      <c r="Q5703" s="42" t="s">
        <v>65</v>
      </c>
      <c r="R5703" s="42">
        <v>1</v>
      </c>
      <c r="S5703" s="137" t="s">
        <v>2419</v>
      </c>
      <c r="T5703" s="62">
        <v>701662950</v>
      </c>
      <c r="U5703" s="62">
        <v>678606518.04999995</v>
      </c>
      <c r="Z5703" s="54" t="s">
        <v>68</v>
      </c>
      <c r="AA5703" s="132">
        <v>7.8385853367489296E-6</v>
      </c>
      <c r="AJ5703" s="42"/>
      <c r="AM5703" s="42"/>
      <c r="AN5703" s="42"/>
      <c r="AO5703" s="42"/>
      <c r="AP5703" s="42"/>
      <c r="AY5703" s="42"/>
      <c r="AZ5703" s="42"/>
      <c r="BA5703" s="42"/>
      <c r="BB5703" s="42"/>
      <c r="BN5703" s="54" t="s">
        <v>4578</v>
      </c>
      <c r="BO5703" s="58" t="str">
        <f t="shared" si="89"/>
        <v>境内资产</v>
      </c>
      <c r="BP5703" s="58" t="str">
        <f>IF(M5703="",VLOOKUP(D5703,Sheet4!$A$1:$B$92,2,0),VLOOKUP(Q5703,Sheet4!$A$1:$B$92,2,0))</f>
        <v>保险资产管理产品</v>
      </c>
    </row>
    <row r="5704" spans="1:68" s="58" customFormat="1" ht="12.75" customHeight="1">
      <c r="A5704" s="64" t="s">
        <v>2918</v>
      </c>
      <c r="B5704" s="54" t="s">
        <v>2919</v>
      </c>
      <c r="C5704" s="252" t="s">
        <v>5552</v>
      </c>
      <c r="D5704" s="252" t="s">
        <v>672</v>
      </c>
      <c r="E5704" s="54" t="s">
        <v>2920</v>
      </c>
      <c r="F5704" s="54" t="s">
        <v>2919</v>
      </c>
      <c r="G5704" s="129">
        <v>27900</v>
      </c>
      <c r="H5704" s="323">
        <v>319880</v>
      </c>
      <c r="I5704" s="323">
        <v>277605</v>
      </c>
      <c r="J5704" s="42"/>
      <c r="K5704" s="42"/>
      <c r="L5704" s="42" t="s">
        <v>4489</v>
      </c>
      <c r="M5704" s="42" t="s">
        <v>3481</v>
      </c>
      <c r="N5704" s="42" t="s">
        <v>2431</v>
      </c>
      <c r="O5704" s="137" t="s">
        <v>3482</v>
      </c>
      <c r="P5704" s="42" t="s">
        <v>64</v>
      </c>
      <c r="Q5704" s="42" t="s">
        <v>65</v>
      </c>
      <c r="R5704" s="42">
        <v>1</v>
      </c>
      <c r="S5704" s="137" t="s">
        <v>2419</v>
      </c>
      <c r="T5704" s="62">
        <v>701662950</v>
      </c>
      <c r="U5704" s="62">
        <v>678606518.04999995</v>
      </c>
      <c r="Z5704" s="54" t="s">
        <v>68</v>
      </c>
      <c r="AA5704" s="132">
        <v>1.714542966314E-5</v>
      </c>
      <c r="AJ5704" s="42"/>
      <c r="AM5704" s="42"/>
      <c r="AN5704" s="42"/>
      <c r="AO5704" s="42"/>
      <c r="AP5704" s="42"/>
      <c r="AY5704" s="42"/>
      <c r="AZ5704" s="42"/>
      <c r="BA5704" s="42"/>
      <c r="BB5704" s="42"/>
      <c r="BN5704" s="54" t="s">
        <v>4578</v>
      </c>
      <c r="BO5704" s="58" t="str">
        <f t="shared" si="89"/>
        <v>境内资产</v>
      </c>
      <c r="BP5704" s="58" t="str">
        <f>IF(M5704="",VLOOKUP(D5704,Sheet4!$A$1:$B$92,2,0),VLOOKUP(Q5704,Sheet4!$A$1:$B$92,2,0))</f>
        <v>保险资产管理产品</v>
      </c>
    </row>
    <row r="5705" spans="1:68" s="58" customFormat="1" ht="12.75" customHeight="1">
      <c r="A5705" s="64" t="s">
        <v>2921</v>
      </c>
      <c r="B5705" s="54" t="s">
        <v>2922</v>
      </c>
      <c r="C5705" s="252" t="s">
        <v>5552</v>
      </c>
      <c r="D5705" s="252" t="s">
        <v>672</v>
      </c>
      <c r="E5705" s="54" t="s">
        <v>2923</v>
      </c>
      <c r="F5705" s="54" t="s">
        <v>2922</v>
      </c>
      <c r="G5705" s="129">
        <v>36900</v>
      </c>
      <c r="H5705" s="323">
        <v>290810</v>
      </c>
      <c r="I5705" s="323">
        <v>253134</v>
      </c>
      <c r="J5705" s="42"/>
      <c r="K5705" s="42"/>
      <c r="L5705" s="42" t="s">
        <v>4489</v>
      </c>
      <c r="M5705" s="42" t="s">
        <v>3481</v>
      </c>
      <c r="N5705" s="42" t="s">
        <v>2431</v>
      </c>
      <c r="O5705" s="137" t="s">
        <v>3482</v>
      </c>
      <c r="P5705" s="42" t="s">
        <v>64</v>
      </c>
      <c r="Q5705" s="42" t="s">
        <v>65</v>
      </c>
      <c r="R5705" s="42">
        <v>1</v>
      </c>
      <c r="S5705" s="137" t="s">
        <v>2419</v>
      </c>
      <c r="T5705" s="62">
        <v>701662950</v>
      </c>
      <c r="U5705" s="62">
        <v>678606518.04999995</v>
      </c>
      <c r="Z5705" s="54" t="s">
        <v>280</v>
      </c>
      <c r="AA5705" s="132">
        <v>7.6124655699013001E-6</v>
      </c>
      <c r="AJ5705" s="42"/>
      <c r="AM5705" s="42"/>
      <c r="AN5705" s="42"/>
      <c r="AO5705" s="42"/>
      <c r="AP5705" s="42"/>
      <c r="AY5705" s="42"/>
      <c r="AZ5705" s="42"/>
      <c r="BA5705" s="42"/>
      <c r="BB5705" s="42"/>
      <c r="BN5705" s="54" t="s">
        <v>4578</v>
      </c>
      <c r="BO5705" s="58" t="str">
        <f t="shared" si="89"/>
        <v>境内资产</v>
      </c>
      <c r="BP5705" s="58" t="str">
        <f>IF(M5705="",VLOOKUP(D5705,Sheet4!$A$1:$B$92,2,0),VLOOKUP(Q5705,Sheet4!$A$1:$B$92,2,0))</f>
        <v>保险资产管理产品</v>
      </c>
    </row>
    <row r="5706" spans="1:68" s="58" customFormat="1" ht="12.75" customHeight="1">
      <c r="A5706" s="64" t="s">
        <v>2924</v>
      </c>
      <c r="B5706" s="54" t="s">
        <v>2925</v>
      </c>
      <c r="C5706" s="252" t="s">
        <v>5552</v>
      </c>
      <c r="D5706" s="252" t="s">
        <v>672</v>
      </c>
      <c r="E5706" s="54" t="s">
        <v>2926</v>
      </c>
      <c r="F5706" s="54" t="s">
        <v>2925</v>
      </c>
      <c r="G5706" s="129">
        <v>53600</v>
      </c>
      <c r="H5706" s="323">
        <v>278596</v>
      </c>
      <c r="I5706" s="323">
        <v>261568</v>
      </c>
      <c r="J5706" s="42"/>
      <c r="K5706" s="42"/>
      <c r="L5706" s="42" t="s">
        <v>4489</v>
      </c>
      <c r="M5706" s="42" t="s">
        <v>3481</v>
      </c>
      <c r="N5706" s="42" t="s">
        <v>2431</v>
      </c>
      <c r="O5706" s="137" t="s">
        <v>3482</v>
      </c>
      <c r="P5706" s="42" t="s">
        <v>64</v>
      </c>
      <c r="Q5706" s="42" t="s">
        <v>65</v>
      </c>
      <c r="R5706" s="42">
        <v>1</v>
      </c>
      <c r="S5706" s="137" t="s">
        <v>2419</v>
      </c>
      <c r="T5706" s="62">
        <v>701662950</v>
      </c>
      <c r="U5706" s="62">
        <v>678606518.04999995</v>
      </c>
      <c r="Z5706" s="54" t="s">
        <v>68</v>
      </c>
      <c r="AA5706" s="132">
        <v>1.05277804824397E-5</v>
      </c>
      <c r="AJ5706" s="42"/>
      <c r="AM5706" s="42"/>
      <c r="AN5706" s="42"/>
      <c r="AO5706" s="42"/>
      <c r="AP5706" s="42"/>
      <c r="AY5706" s="42"/>
      <c r="AZ5706" s="42"/>
      <c r="BA5706" s="42"/>
      <c r="BB5706" s="42"/>
      <c r="BN5706" s="54" t="s">
        <v>4578</v>
      </c>
      <c r="BO5706" s="58" t="str">
        <f t="shared" si="89"/>
        <v>境内资产</v>
      </c>
      <c r="BP5706" s="58" t="str">
        <f>IF(M5706="",VLOOKUP(D5706,Sheet4!$A$1:$B$92,2,0),VLOOKUP(Q5706,Sheet4!$A$1:$B$92,2,0))</f>
        <v>保险资产管理产品</v>
      </c>
    </row>
    <row r="5707" spans="1:68" s="58" customFormat="1" ht="12.75" customHeight="1">
      <c r="A5707" s="64" t="s">
        <v>2927</v>
      </c>
      <c r="B5707" s="54" t="s">
        <v>2928</v>
      </c>
      <c r="C5707" s="252" t="s">
        <v>5552</v>
      </c>
      <c r="D5707" s="252" t="s">
        <v>672</v>
      </c>
      <c r="E5707" s="54" t="s">
        <v>2929</v>
      </c>
      <c r="F5707" s="54" t="s">
        <v>2928</v>
      </c>
      <c r="G5707" s="129">
        <v>36500</v>
      </c>
      <c r="H5707" s="323">
        <v>250087</v>
      </c>
      <c r="I5707" s="323">
        <v>212795</v>
      </c>
      <c r="J5707" s="42"/>
      <c r="K5707" s="42"/>
      <c r="L5707" s="42" t="s">
        <v>4489</v>
      </c>
      <c r="M5707" s="42" t="s">
        <v>3481</v>
      </c>
      <c r="N5707" s="42" t="s">
        <v>2431</v>
      </c>
      <c r="O5707" s="137" t="s">
        <v>3482</v>
      </c>
      <c r="P5707" s="42" t="s">
        <v>64</v>
      </c>
      <c r="Q5707" s="42" t="s">
        <v>65</v>
      </c>
      <c r="R5707" s="42">
        <v>1</v>
      </c>
      <c r="S5707" s="137" t="s">
        <v>2419</v>
      </c>
      <c r="T5707" s="62">
        <v>701662950</v>
      </c>
      <c r="U5707" s="62">
        <v>678606518.04999995</v>
      </c>
      <c r="Z5707" s="54" t="s">
        <v>68</v>
      </c>
      <c r="AA5707" s="132">
        <v>1.31999286008991E-5</v>
      </c>
      <c r="AJ5707" s="42"/>
      <c r="AM5707" s="42"/>
      <c r="AN5707" s="42"/>
      <c r="AO5707" s="42"/>
      <c r="AP5707" s="42"/>
      <c r="AY5707" s="42"/>
      <c r="AZ5707" s="42"/>
      <c r="BA5707" s="42"/>
      <c r="BB5707" s="42"/>
      <c r="BN5707" s="54" t="s">
        <v>4578</v>
      </c>
      <c r="BO5707" s="58" t="str">
        <f t="shared" si="89"/>
        <v>境内资产</v>
      </c>
      <c r="BP5707" s="58" t="str">
        <f>IF(M5707="",VLOOKUP(D5707,Sheet4!$A$1:$B$92,2,0),VLOOKUP(Q5707,Sheet4!$A$1:$B$92,2,0))</f>
        <v>保险资产管理产品</v>
      </c>
    </row>
    <row r="5708" spans="1:68" s="58" customFormat="1" ht="12.75" customHeight="1">
      <c r="A5708" s="64" t="s">
        <v>2930</v>
      </c>
      <c r="B5708" s="54" t="s">
        <v>2931</v>
      </c>
      <c r="C5708" s="252" t="s">
        <v>5552</v>
      </c>
      <c r="D5708" s="252" t="s">
        <v>672</v>
      </c>
      <c r="E5708" s="54" t="s">
        <v>2932</v>
      </c>
      <c r="F5708" s="54" t="s">
        <v>2931</v>
      </c>
      <c r="G5708" s="129">
        <v>33200</v>
      </c>
      <c r="H5708" s="323">
        <v>293952</v>
      </c>
      <c r="I5708" s="323">
        <v>264936</v>
      </c>
      <c r="J5708" s="42"/>
      <c r="K5708" s="42"/>
      <c r="L5708" s="42" t="s">
        <v>4489</v>
      </c>
      <c r="M5708" s="42" t="s">
        <v>3481</v>
      </c>
      <c r="N5708" s="42" t="s">
        <v>2431</v>
      </c>
      <c r="O5708" s="137" t="s">
        <v>3482</v>
      </c>
      <c r="P5708" s="42" t="s">
        <v>64</v>
      </c>
      <c r="Q5708" s="42" t="s">
        <v>65</v>
      </c>
      <c r="R5708" s="42">
        <v>1</v>
      </c>
      <c r="S5708" s="137" t="s">
        <v>2419</v>
      </c>
      <c r="T5708" s="62">
        <v>701662950</v>
      </c>
      <c r="U5708" s="62">
        <v>678606518.04999995</v>
      </c>
      <c r="Z5708" s="54" t="s">
        <v>68</v>
      </c>
      <c r="AA5708" s="132">
        <v>1.53992423599661E-5</v>
      </c>
      <c r="AJ5708" s="42"/>
      <c r="AM5708" s="42"/>
      <c r="AN5708" s="42"/>
      <c r="AO5708" s="42"/>
      <c r="AP5708" s="42"/>
      <c r="AY5708" s="42"/>
      <c r="AZ5708" s="42"/>
      <c r="BA5708" s="42"/>
      <c r="BB5708" s="42"/>
      <c r="BN5708" s="54" t="s">
        <v>4578</v>
      </c>
      <c r="BO5708" s="58" t="str">
        <f t="shared" si="89"/>
        <v>境内资产</v>
      </c>
      <c r="BP5708" s="58" t="str">
        <f>IF(M5708="",VLOOKUP(D5708,Sheet4!$A$1:$B$92,2,0),VLOOKUP(Q5708,Sheet4!$A$1:$B$92,2,0))</f>
        <v>保险资产管理产品</v>
      </c>
    </row>
    <row r="5709" spans="1:68" s="58" customFormat="1" ht="12.75" customHeight="1">
      <c r="A5709" s="64" t="s">
        <v>2933</v>
      </c>
      <c r="B5709" s="54" t="s">
        <v>2934</v>
      </c>
      <c r="C5709" s="252" t="s">
        <v>5552</v>
      </c>
      <c r="D5709" s="252" t="s">
        <v>672</v>
      </c>
      <c r="E5709" s="54" t="s">
        <v>2935</v>
      </c>
      <c r="F5709" s="54" t="s">
        <v>2934</v>
      </c>
      <c r="G5709" s="129">
        <v>40400</v>
      </c>
      <c r="H5709" s="323">
        <v>335595</v>
      </c>
      <c r="I5709" s="323">
        <v>274316</v>
      </c>
      <c r="J5709" s="42"/>
      <c r="K5709" s="42"/>
      <c r="L5709" s="42" t="s">
        <v>4489</v>
      </c>
      <c r="M5709" s="42" t="s">
        <v>3481</v>
      </c>
      <c r="N5709" s="42" t="s">
        <v>2431</v>
      </c>
      <c r="O5709" s="137" t="s">
        <v>3482</v>
      </c>
      <c r="P5709" s="42" t="s">
        <v>64</v>
      </c>
      <c r="Q5709" s="42" t="s">
        <v>65</v>
      </c>
      <c r="R5709" s="42">
        <v>1</v>
      </c>
      <c r="S5709" s="137" t="s">
        <v>2419</v>
      </c>
      <c r="T5709" s="62">
        <v>701662950</v>
      </c>
      <c r="U5709" s="62">
        <v>678606518.04999995</v>
      </c>
      <c r="Z5709" s="54" t="s">
        <v>68</v>
      </c>
      <c r="AA5709" s="132">
        <v>1.06149013506981E-5</v>
      </c>
      <c r="AJ5709" s="42"/>
      <c r="AM5709" s="42"/>
      <c r="AN5709" s="42"/>
      <c r="AO5709" s="42"/>
      <c r="AP5709" s="42"/>
      <c r="AY5709" s="42"/>
      <c r="AZ5709" s="42"/>
      <c r="BA5709" s="42"/>
      <c r="BB5709" s="42"/>
      <c r="BN5709" s="54" t="s">
        <v>4578</v>
      </c>
      <c r="BO5709" s="58" t="str">
        <f t="shared" si="89"/>
        <v>境内资产</v>
      </c>
      <c r="BP5709" s="58" t="str">
        <f>IF(M5709="",VLOOKUP(D5709,Sheet4!$A$1:$B$92,2,0),VLOOKUP(Q5709,Sheet4!$A$1:$B$92,2,0))</f>
        <v>保险资产管理产品</v>
      </c>
    </row>
    <row r="5710" spans="1:68" s="58" customFormat="1" ht="12.75" customHeight="1">
      <c r="A5710" s="64" t="s">
        <v>670</v>
      </c>
      <c r="B5710" s="54" t="s">
        <v>671</v>
      </c>
      <c r="C5710" s="252" t="s">
        <v>5552</v>
      </c>
      <c r="D5710" s="252" t="s">
        <v>672</v>
      </c>
      <c r="E5710" s="54" t="s">
        <v>673</v>
      </c>
      <c r="F5710" s="54" t="s">
        <v>671</v>
      </c>
      <c r="G5710" s="129">
        <v>1703</v>
      </c>
      <c r="H5710" s="323">
        <v>2958741.04</v>
      </c>
      <c r="I5710" s="323">
        <v>3125005</v>
      </c>
      <c r="J5710" s="42"/>
      <c r="K5710" s="42"/>
      <c r="L5710" s="42" t="s">
        <v>4489</v>
      </c>
      <c r="M5710" s="42" t="s">
        <v>3481</v>
      </c>
      <c r="N5710" s="42" t="s">
        <v>2431</v>
      </c>
      <c r="O5710" s="137" t="s">
        <v>3482</v>
      </c>
      <c r="P5710" s="42" t="s">
        <v>64</v>
      </c>
      <c r="Q5710" s="42" t="s">
        <v>65</v>
      </c>
      <c r="R5710" s="42">
        <v>1</v>
      </c>
      <c r="S5710" s="137" t="s">
        <v>2419</v>
      </c>
      <c r="T5710" s="62">
        <v>701662950</v>
      </c>
      <c r="U5710" s="62">
        <v>678606518.04999995</v>
      </c>
      <c r="Z5710" s="54" t="s">
        <v>280</v>
      </c>
      <c r="AA5710" s="132">
        <v>1.3556782220124899E-6</v>
      </c>
      <c r="AJ5710" s="42"/>
      <c r="AM5710" s="42"/>
      <c r="AN5710" s="42"/>
      <c r="AO5710" s="42"/>
      <c r="AP5710" s="42"/>
      <c r="AY5710" s="42"/>
      <c r="AZ5710" s="42"/>
      <c r="BA5710" s="42"/>
      <c r="BB5710" s="42"/>
      <c r="BN5710" s="54" t="s">
        <v>4578</v>
      </c>
      <c r="BO5710" s="58" t="str">
        <f t="shared" si="89"/>
        <v>境内资产</v>
      </c>
      <c r="BP5710" s="58" t="str">
        <f>IF(M5710="",VLOOKUP(D5710,Sheet4!$A$1:$B$92,2,0),VLOOKUP(Q5710,Sheet4!$A$1:$B$92,2,0))</f>
        <v>保险资产管理产品</v>
      </c>
    </row>
    <row r="5711" spans="1:68" s="58" customFormat="1" ht="12.75" customHeight="1">
      <c r="A5711" s="64" t="s">
        <v>2936</v>
      </c>
      <c r="B5711" s="54" t="s">
        <v>2937</v>
      </c>
      <c r="C5711" s="252" t="s">
        <v>5552</v>
      </c>
      <c r="D5711" s="252" t="s">
        <v>672</v>
      </c>
      <c r="E5711" s="54" t="s">
        <v>2938</v>
      </c>
      <c r="F5711" s="54" t="s">
        <v>2937</v>
      </c>
      <c r="G5711" s="129">
        <v>21900</v>
      </c>
      <c r="H5711" s="323">
        <v>347062</v>
      </c>
      <c r="I5711" s="323">
        <v>337260</v>
      </c>
      <c r="J5711" s="42"/>
      <c r="K5711" s="42"/>
      <c r="L5711" s="42" t="s">
        <v>4489</v>
      </c>
      <c r="M5711" s="42" t="s">
        <v>3481</v>
      </c>
      <c r="N5711" s="42" t="s">
        <v>2431</v>
      </c>
      <c r="O5711" s="137" t="s">
        <v>3482</v>
      </c>
      <c r="P5711" s="42" t="s">
        <v>64</v>
      </c>
      <c r="Q5711" s="42" t="s">
        <v>65</v>
      </c>
      <c r="R5711" s="42">
        <v>1</v>
      </c>
      <c r="S5711" s="137" t="s">
        <v>2419</v>
      </c>
      <c r="T5711" s="62">
        <v>701662950</v>
      </c>
      <c r="U5711" s="62">
        <v>678606518.04999995</v>
      </c>
      <c r="Z5711" s="54" t="s">
        <v>68</v>
      </c>
      <c r="AA5711" s="132">
        <v>6.4167369088396997E-6</v>
      </c>
      <c r="AJ5711" s="42"/>
      <c r="AM5711" s="42"/>
      <c r="AN5711" s="42"/>
      <c r="AO5711" s="42"/>
      <c r="AP5711" s="42"/>
      <c r="AY5711" s="42"/>
      <c r="AZ5711" s="42"/>
      <c r="BA5711" s="42"/>
      <c r="BB5711" s="42"/>
      <c r="BN5711" s="54" t="s">
        <v>4578</v>
      </c>
      <c r="BO5711" s="58" t="str">
        <f t="shared" si="89"/>
        <v>境内资产</v>
      </c>
      <c r="BP5711" s="58" t="str">
        <f>IF(M5711="",VLOOKUP(D5711,Sheet4!$A$1:$B$92,2,0),VLOOKUP(Q5711,Sheet4!$A$1:$B$92,2,0))</f>
        <v>保险资产管理产品</v>
      </c>
    </row>
    <row r="5712" spans="1:68" s="58" customFormat="1" ht="12.75" customHeight="1">
      <c r="A5712" s="64" t="s">
        <v>2939</v>
      </c>
      <c r="B5712" s="54" t="s">
        <v>2940</v>
      </c>
      <c r="C5712" s="252" t="s">
        <v>5552</v>
      </c>
      <c r="D5712" s="252" t="s">
        <v>672</v>
      </c>
      <c r="E5712" s="54" t="s">
        <v>2941</v>
      </c>
      <c r="F5712" s="54" t="s">
        <v>2940</v>
      </c>
      <c r="G5712" s="129">
        <v>14200</v>
      </c>
      <c r="H5712" s="323">
        <v>207231</v>
      </c>
      <c r="I5712" s="323">
        <v>189570</v>
      </c>
      <c r="J5712" s="42"/>
      <c r="K5712" s="42"/>
      <c r="L5712" s="42" t="s">
        <v>4489</v>
      </c>
      <c r="M5712" s="42" t="s">
        <v>3481</v>
      </c>
      <c r="N5712" s="42" t="s">
        <v>2431</v>
      </c>
      <c r="O5712" s="137" t="s">
        <v>3482</v>
      </c>
      <c r="P5712" s="42" t="s">
        <v>64</v>
      </c>
      <c r="Q5712" s="42" t="s">
        <v>65</v>
      </c>
      <c r="R5712" s="42">
        <v>1</v>
      </c>
      <c r="S5712" s="137" t="s">
        <v>2419</v>
      </c>
      <c r="T5712" s="62">
        <v>701662950</v>
      </c>
      <c r="U5712" s="62">
        <v>678606518.04999995</v>
      </c>
      <c r="Z5712" s="54" t="s">
        <v>68</v>
      </c>
      <c r="AA5712" s="132">
        <v>2.4634432310748999E-5</v>
      </c>
      <c r="AJ5712" s="42"/>
      <c r="AM5712" s="42"/>
      <c r="AN5712" s="42"/>
      <c r="AO5712" s="42"/>
      <c r="AP5712" s="42"/>
      <c r="AY5712" s="42"/>
      <c r="AZ5712" s="42"/>
      <c r="BA5712" s="42"/>
      <c r="BB5712" s="42"/>
      <c r="BN5712" s="54" t="s">
        <v>4578</v>
      </c>
      <c r="BO5712" s="58" t="str">
        <f t="shared" si="89"/>
        <v>境内资产</v>
      </c>
      <c r="BP5712" s="58" t="str">
        <f>IF(M5712="",VLOOKUP(D5712,Sheet4!$A$1:$B$92,2,0),VLOOKUP(Q5712,Sheet4!$A$1:$B$92,2,0))</f>
        <v>保险资产管理产品</v>
      </c>
    </row>
    <row r="5713" spans="1:68" s="58" customFormat="1" ht="12.75" customHeight="1">
      <c r="A5713" s="64" t="s">
        <v>2942</v>
      </c>
      <c r="B5713" s="54" t="s">
        <v>2943</v>
      </c>
      <c r="C5713" s="252" t="s">
        <v>5552</v>
      </c>
      <c r="D5713" s="252" t="s">
        <v>672</v>
      </c>
      <c r="E5713" s="54" t="s">
        <v>2944</v>
      </c>
      <c r="F5713" s="54" t="s">
        <v>2943</v>
      </c>
      <c r="G5713" s="129">
        <v>13200</v>
      </c>
      <c r="H5713" s="323">
        <v>515754</v>
      </c>
      <c r="I5713" s="323">
        <v>529320</v>
      </c>
      <c r="J5713" s="42"/>
      <c r="K5713" s="42"/>
      <c r="L5713" s="42" t="s">
        <v>4489</v>
      </c>
      <c r="M5713" s="42" t="s">
        <v>3481</v>
      </c>
      <c r="N5713" s="42" t="s">
        <v>2431</v>
      </c>
      <c r="O5713" s="137" t="s">
        <v>3482</v>
      </c>
      <c r="P5713" s="42" t="s">
        <v>64</v>
      </c>
      <c r="Q5713" s="42" t="s">
        <v>65</v>
      </c>
      <c r="R5713" s="42">
        <v>1</v>
      </c>
      <c r="S5713" s="137" t="s">
        <v>2419</v>
      </c>
      <c r="T5713" s="62">
        <v>701662950</v>
      </c>
      <c r="U5713" s="62">
        <v>678606518.04999995</v>
      </c>
      <c r="Z5713" s="54" t="s">
        <v>280</v>
      </c>
      <c r="AA5713" s="132">
        <v>2.4908938116326398E-6</v>
      </c>
      <c r="AJ5713" s="42"/>
      <c r="AM5713" s="42"/>
      <c r="AN5713" s="42"/>
      <c r="AO5713" s="42"/>
      <c r="AP5713" s="42"/>
      <c r="AY5713" s="42"/>
      <c r="AZ5713" s="42"/>
      <c r="BA5713" s="42"/>
      <c r="BB5713" s="42"/>
      <c r="BN5713" s="54" t="s">
        <v>4578</v>
      </c>
      <c r="BO5713" s="58" t="str">
        <f t="shared" si="89"/>
        <v>境内资产</v>
      </c>
      <c r="BP5713" s="58" t="str">
        <f>IF(M5713="",VLOOKUP(D5713,Sheet4!$A$1:$B$92,2,0),VLOOKUP(Q5713,Sheet4!$A$1:$B$92,2,0))</f>
        <v>保险资产管理产品</v>
      </c>
    </row>
    <row r="5714" spans="1:68" s="58" customFormat="1" ht="12.75" customHeight="1">
      <c r="A5714" s="64" t="s">
        <v>2945</v>
      </c>
      <c r="B5714" s="54" t="s">
        <v>2946</v>
      </c>
      <c r="C5714" s="252" t="s">
        <v>5552</v>
      </c>
      <c r="D5714" s="252" t="s">
        <v>672</v>
      </c>
      <c r="E5714" s="54" t="s">
        <v>2947</v>
      </c>
      <c r="F5714" s="54" t="s">
        <v>2946</v>
      </c>
      <c r="G5714" s="129">
        <v>17700</v>
      </c>
      <c r="H5714" s="323">
        <v>266699</v>
      </c>
      <c r="I5714" s="323">
        <v>248154</v>
      </c>
      <c r="J5714" s="42"/>
      <c r="K5714" s="42"/>
      <c r="L5714" s="42" t="s">
        <v>4489</v>
      </c>
      <c r="M5714" s="42" t="s">
        <v>3481</v>
      </c>
      <c r="N5714" s="42" t="s">
        <v>2431</v>
      </c>
      <c r="O5714" s="137" t="s">
        <v>3482</v>
      </c>
      <c r="P5714" s="42" t="s">
        <v>64</v>
      </c>
      <c r="Q5714" s="42" t="s">
        <v>65</v>
      </c>
      <c r="R5714" s="42">
        <v>1</v>
      </c>
      <c r="S5714" s="137" t="s">
        <v>2419</v>
      </c>
      <c r="T5714" s="62">
        <v>701662950</v>
      </c>
      <c r="U5714" s="62">
        <v>678606518.04999995</v>
      </c>
      <c r="Z5714" s="54" t="s">
        <v>68</v>
      </c>
      <c r="AA5714" s="132">
        <v>1.57695978996563E-5</v>
      </c>
      <c r="AJ5714" s="42"/>
      <c r="AM5714" s="42"/>
      <c r="AN5714" s="42"/>
      <c r="AO5714" s="42"/>
      <c r="AP5714" s="42"/>
      <c r="AY5714" s="42"/>
      <c r="AZ5714" s="42"/>
      <c r="BA5714" s="42"/>
      <c r="BB5714" s="42"/>
      <c r="BN5714" s="54" t="s">
        <v>4578</v>
      </c>
      <c r="BO5714" s="58" t="str">
        <f t="shared" si="89"/>
        <v>境内资产</v>
      </c>
      <c r="BP5714" s="58" t="str">
        <f>IF(M5714="",VLOOKUP(D5714,Sheet4!$A$1:$B$92,2,0),VLOOKUP(Q5714,Sheet4!$A$1:$B$92,2,0))</f>
        <v>保险资产管理产品</v>
      </c>
    </row>
    <row r="5715" spans="1:68" s="58" customFormat="1" ht="12.75" customHeight="1">
      <c r="A5715" s="64" t="s">
        <v>2948</v>
      </c>
      <c r="B5715" s="54" t="s">
        <v>2949</v>
      </c>
      <c r="C5715" s="252" t="s">
        <v>5552</v>
      </c>
      <c r="D5715" s="252" t="s">
        <v>672</v>
      </c>
      <c r="E5715" s="54" t="s">
        <v>2950</v>
      </c>
      <c r="F5715" s="54" t="s">
        <v>2949</v>
      </c>
      <c r="G5715" s="129">
        <v>28900</v>
      </c>
      <c r="H5715" s="323">
        <v>169486</v>
      </c>
      <c r="I5715" s="323">
        <v>146234</v>
      </c>
      <c r="J5715" s="42"/>
      <c r="K5715" s="42"/>
      <c r="L5715" s="42" t="s">
        <v>4489</v>
      </c>
      <c r="M5715" s="42" t="s">
        <v>3481</v>
      </c>
      <c r="N5715" s="42" t="s">
        <v>2431</v>
      </c>
      <c r="O5715" s="137" t="s">
        <v>3482</v>
      </c>
      <c r="P5715" s="42" t="s">
        <v>64</v>
      </c>
      <c r="Q5715" s="42" t="s">
        <v>65</v>
      </c>
      <c r="R5715" s="42">
        <v>1</v>
      </c>
      <c r="S5715" s="137" t="s">
        <v>2419</v>
      </c>
      <c r="T5715" s="62">
        <v>701662950</v>
      </c>
      <c r="U5715" s="62">
        <v>678606518.04999995</v>
      </c>
      <c r="Z5715" s="54" t="s">
        <v>68</v>
      </c>
      <c r="AA5715" s="132">
        <v>1.2769081608548199E-5</v>
      </c>
      <c r="AJ5715" s="42"/>
      <c r="AM5715" s="42"/>
      <c r="AN5715" s="42"/>
      <c r="AO5715" s="42"/>
      <c r="AP5715" s="42"/>
      <c r="AY5715" s="42"/>
      <c r="AZ5715" s="42"/>
      <c r="BA5715" s="42"/>
      <c r="BB5715" s="42"/>
      <c r="BN5715" s="54" t="s">
        <v>4578</v>
      </c>
      <c r="BO5715" s="58" t="str">
        <f t="shared" si="89"/>
        <v>境内资产</v>
      </c>
      <c r="BP5715" s="58" t="str">
        <f>IF(M5715="",VLOOKUP(D5715,Sheet4!$A$1:$B$92,2,0),VLOOKUP(Q5715,Sheet4!$A$1:$B$92,2,0))</f>
        <v>保险资产管理产品</v>
      </c>
    </row>
    <row r="5716" spans="1:68" s="58" customFormat="1" ht="12.75" customHeight="1">
      <c r="A5716" s="64" t="s">
        <v>2951</v>
      </c>
      <c r="B5716" s="54" t="s">
        <v>1248</v>
      </c>
      <c r="C5716" s="252" t="s">
        <v>5552</v>
      </c>
      <c r="D5716" s="252" t="s">
        <v>672</v>
      </c>
      <c r="E5716" s="54" t="s">
        <v>2952</v>
      </c>
      <c r="F5716" s="54" t="s">
        <v>1248</v>
      </c>
      <c r="G5716" s="129">
        <v>28600</v>
      </c>
      <c r="H5716" s="323">
        <v>342301</v>
      </c>
      <c r="I5716" s="323">
        <v>293150</v>
      </c>
      <c r="J5716" s="42"/>
      <c r="K5716" s="42"/>
      <c r="L5716" s="42" t="s">
        <v>4489</v>
      </c>
      <c r="M5716" s="42" t="s">
        <v>3481</v>
      </c>
      <c r="N5716" s="42" t="s">
        <v>2431</v>
      </c>
      <c r="O5716" s="137" t="s">
        <v>3482</v>
      </c>
      <c r="P5716" s="42" t="s">
        <v>64</v>
      </c>
      <c r="Q5716" s="42" t="s">
        <v>65</v>
      </c>
      <c r="R5716" s="42">
        <v>1</v>
      </c>
      <c r="S5716" s="137" t="s">
        <v>2419</v>
      </c>
      <c r="T5716" s="62">
        <v>701662950</v>
      </c>
      <c r="U5716" s="62">
        <v>678606518.04999995</v>
      </c>
      <c r="Z5716" s="54" t="s">
        <v>68</v>
      </c>
      <c r="AA5716" s="132">
        <v>7.0893902505674098E-6</v>
      </c>
      <c r="AJ5716" s="42"/>
      <c r="AM5716" s="42"/>
      <c r="AN5716" s="42"/>
      <c r="AO5716" s="42"/>
      <c r="AP5716" s="42"/>
      <c r="AY5716" s="42"/>
      <c r="AZ5716" s="42"/>
      <c r="BA5716" s="42"/>
      <c r="BB5716" s="42"/>
      <c r="BN5716" s="54" t="s">
        <v>4578</v>
      </c>
      <c r="BO5716" s="58" t="str">
        <f t="shared" si="89"/>
        <v>境内资产</v>
      </c>
      <c r="BP5716" s="58" t="str">
        <f>IF(M5716="",VLOOKUP(D5716,Sheet4!$A$1:$B$92,2,0),VLOOKUP(Q5716,Sheet4!$A$1:$B$92,2,0))</f>
        <v>保险资产管理产品</v>
      </c>
    </row>
    <row r="5717" spans="1:68" s="58" customFormat="1" ht="12.75" customHeight="1">
      <c r="A5717" s="64" t="s">
        <v>2953</v>
      </c>
      <c r="B5717" s="54" t="s">
        <v>2954</v>
      </c>
      <c r="C5717" s="252" t="s">
        <v>5552</v>
      </c>
      <c r="D5717" s="252" t="s">
        <v>672</v>
      </c>
      <c r="E5717" s="54" t="s">
        <v>2955</v>
      </c>
      <c r="F5717" s="54" t="s">
        <v>2954</v>
      </c>
      <c r="G5717" s="129">
        <v>61100</v>
      </c>
      <c r="H5717" s="323">
        <v>473787.99</v>
      </c>
      <c r="I5717" s="323">
        <v>369655</v>
      </c>
      <c r="J5717" s="42"/>
      <c r="K5717" s="42"/>
      <c r="L5717" s="42" t="s">
        <v>4489</v>
      </c>
      <c r="M5717" s="42" t="s">
        <v>3481</v>
      </c>
      <c r="N5717" s="42" t="s">
        <v>2431</v>
      </c>
      <c r="O5717" s="137" t="s">
        <v>3482</v>
      </c>
      <c r="P5717" s="42" t="s">
        <v>64</v>
      </c>
      <c r="Q5717" s="42" t="s">
        <v>65</v>
      </c>
      <c r="R5717" s="42">
        <v>1</v>
      </c>
      <c r="S5717" s="137" t="s">
        <v>2419</v>
      </c>
      <c r="T5717" s="62">
        <v>701662950</v>
      </c>
      <c r="U5717" s="62">
        <v>678606518.04999995</v>
      </c>
      <c r="Z5717" s="54" t="s">
        <v>68</v>
      </c>
      <c r="AA5717" s="132">
        <v>2.0272754758824401E-5</v>
      </c>
      <c r="AJ5717" s="42"/>
      <c r="AM5717" s="42"/>
      <c r="AN5717" s="42"/>
      <c r="AO5717" s="42"/>
      <c r="AP5717" s="42"/>
      <c r="AY5717" s="42"/>
      <c r="AZ5717" s="42"/>
      <c r="BA5717" s="42"/>
      <c r="BB5717" s="42"/>
      <c r="BN5717" s="54" t="s">
        <v>4578</v>
      </c>
      <c r="BO5717" s="58" t="str">
        <f t="shared" si="89"/>
        <v>境内资产</v>
      </c>
      <c r="BP5717" s="58" t="str">
        <f>IF(M5717="",VLOOKUP(D5717,Sheet4!$A$1:$B$92,2,0),VLOOKUP(Q5717,Sheet4!$A$1:$B$92,2,0))</f>
        <v>保险资产管理产品</v>
      </c>
    </row>
    <row r="5718" spans="1:68" s="58" customFormat="1" ht="12.75" customHeight="1">
      <c r="A5718" s="64" t="s">
        <v>2956</v>
      </c>
      <c r="B5718" s="54" t="s">
        <v>2368</v>
      </c>
      <c r="C5718" s="252" t="s">
        <v>5552</v>
      </c>
      <c r="D5718" s="252" t="s">
        <v>672</v>
      </c>
      <c r="E5718" s="54" t="s">
        <v>2957</v>
      </c>
      <c r="F5718" s="54" t="s">
        <v>2368</v>
      </c>
      <c r="G5718" s="129">
        <v>129000</v>
      </c>
      <c r="H5718" s="323">
        <v>524048</v>
      </c>
      <c r="I5718" s="323">
        <v>478590</v>
      </c>
      <c r="J5718" s="42"/>
      <c r="K5718" s="42"/>
      <c r="L5718" s="42" t="s">
        <v>4489</v>
      </c>
      <c r="M5718" s="42" t="s">
        <v>3481</v>
      </c>
      <c r="N5718" s="42" t="s">
        <v>2431</v>
      </c>
      <c r="O5718" s="137" t="s">
        <v>3482</v>
      </c>
      <c r="P5718" s="42" t="s">
        <v>64</v>
      </c>
      <c r="Q5718" s="42" t="s">
        <v>65</v>
      </c>
      <c r="R5718" s="42">
        <v>1</v>
      </c>
      <c r="S5718" s="137" t="s">
        <v>2419</v>
      </c>
      <c r="T5718" s="62">
        <v>701662950</v>
      </c>
      <c r="U5718" s="62">
        <v>678606518.04999995</v>
      </c>
      <c r="Z5718" s="54" t="s">
        <v>68</v>
      </c>
      <c r="AA5718" s="132">
        <v>1.44619245451134E-5</v>
      </c>
      <c r="AJ5718" s="42"/>
      <c r="AM5718" s="42"/>
      <c r="AN5718" s="42"/>
      <c r="AO5718" s="42"/>
      <c r="AP5718" s="42"/>
      <c r="AY5718" s="42"/>
      <c r="AZ5718" s="42"/>
      <c r="BA5718" s="42"/>
      <c r="BB5718" s="42"/>
      <c r="BN5718" s="54" t="s">
        <v>4578</v>
      </c>
      <c r="BO5718" s="58" t="str">
        <f t="shared" si="89"/>
        <v>境内资产</v>
      </c>
      <c r="BP5718" s="58" t="str">
        <f>IF(M5718="",VLOOKUP(D5718,Sheet4!$A$1:$B$92,2,0),VLOOKUP(Q5718,Sheet4!$A$1:$B$92,2,0))</f>
        <v>保险资产管理产品</v>
      </c>
    </row>
    <row r="5719" spans="1:68" s="58" customFormat="1" ht="12.75" customHeight="1">
      <c r="A5719" s="64" t="s">
        <v>2958</v>
      </c>
      <c r="B5719" s="54" t="s">
        <v>2959</v>
      </c>
      <c r="C5719" s="252" t="s">
        <v>5552</v>
      </c>
      <c r="D5719" s="252" t="s">
        <v>672</v>
      </c>
      <c r="E5719" s="54" t="s">
        <v>2960</v>
      </c>
      <c r="F5719" s="54" t="s">
        <v>2959</v>
      </c>
      <c r="G5719" s="129">
        <v>31700</v>
      </c>
      <c r="H5719" s="323">
        <v>379596</v>
      </c>
      <c r="I5719" s="323">
        <v>289104</v>
      </c>
      <c r="J5719" s="42"/>
      <c r="K5719" s="42"/>
      <c r="L5719" s="42" t="s">
        <v>4489</v>
      </c>
      <c r="M5719" s="42" t="s">
        <v>3481</v>
      </c>
      <c r="N5719" s="42" t="s">
        <v>2431</v>
      </c>
      <c r="O5719" s="137" t="s">
        <v>3482</v>
      </c>
      <c r="P5719" s="42" t="s">
        <v>64</v>
      </c>
      <c r="Q5719" s="42" t="s">
        <v>65</v>
      </c>
      <c r="R5719" s="42">
        <v>1</v>
      </c>
      <c r="S5719" s="137" t="s">
        <v>2419</v>
      </c>
      <c r="T5719" s="62">
        <v>701662950</v>
      </c>
      <c r="U5719" s="62">
        <v>678606518.04999995</v>
      </c>
      <c r="Z5719" s="54" t="s">
        <v>68</v>
      </c>
      <c r="AA5719" s="132">
        <v>2.5515742067867101E-5</v>
      </c>
      <c r="AJ5719" s="42"/>
      <c r="AM5719" s="42"/>
      <c r="AN5719" s="42"/>
      <c r="AO5719" s="42"/>
      <c r="AP5719" s="42"/>
      <c r="AY5719" s="42"/>
      <c r="AZ5719" s="42"/>
      <c r="BA5719" s="42"/>
      <c r="BB5719" s="42"/>
      <c r="BN5719" s="54" t="s">
        <v>4578</v>
      </c>
      <c r="BO5719" s="58" t="str">
        <f t="shared" si="89"/>
        <v>境内资产</v>
      </c>
      <c r="BP5719" s="58" t="str">
        <f>IF(M5719="",VLOOKUP(D5719,Sheet4!$A$1:$B$92,2,0),VLOOKUP(Q5719,Sheet4!$A$1:$B$92,2,0))</f>
        <v>保险资产管理产品</v>
      </c>
    </row>
    <row r="5720" spans="1:68" s="58" customFormat="1" ht="12.75" customHeight="1">
      <c r="A5720" s="64" t="s">
        <v>2961</v>
      </c>
      <c r="B5720" s="54" t="s">
        <v>2962</v>
      </c>
      <c r="C5720" s="252" t="s">
        <v>5552</v>
      </c>
      <c r="D5720" s="252" t="s">
        <v>672</v>
      </c>
      <c r="E5720" s="54" t="s">
        <v>2963</v>
      </c>
      <c r="F5720" s="54" t="s">
        <v>2962</v>
      </c>
      <c r="G5720" s="129">
        <v>37400</v>
      </c>
      <c r="H5720" s="323">
        <v>283083</v>
      </c>
      <c r="I5720" s="323">
        <v>209440</v>
      </c>
      <c r="J5720" s="42"/>
      <c r="K5720" s="42"/>
      <c r="L5720" s="42" t="s">
        <v>4489</v>
      </c>
      <c r="M5720" s="42" t="s">
        <v>3481</v>
      </c>
      <c r="N5720" s="42" t="s">
        <v>2431</v>
      </c>
      <c r="O5720" s="137" t="s">
        <v>3482</v>
      </c>
      <c r="P5720" s="42" t="s">
        <v>64</v>
      </c>
      <c r="Q5720" s="42" t="s">
        <v>65</v>
      </c>
      <c r="R5720" s="42">
        <v>1</v>
      </c>
      <c r="S5720" s="137" t="s">
        <v>2419</v>
      </c>
      <c r="T5720" s="62">
        <v>701662950</v>
      </c>
      <c r="U5720" s="62">
        <v>678606518.04999995</v>
      </c>
      <c r="Z5720" s="54" t="s">
        <v>68</v>
      </c>
      <c r="AA5720" s="132">
        <v>2.1271403177102601E-5</v>
      </c>
      <c r="AJ5720" s="42"/>
      <c r="AM5720" s="42"/>
      <c r="AN5720" s="42"/>
      <c r="AO5720" s="42"/>
      <c r="AP5720" s="42"/>
      <c r="AY5720" s="42"/>
      <c r="AZ5720" s="42"/>
      <c r="BA5720" s="42"/>
      <c r="BB5720" s="42"/>
      <c r="BN5720" s="54" t="s">
        <v>4578</v>
      </c>
      <c r="BO5720" s="58" t="str">
        <f t="shared" si="89"/>
        <v>境内资产</v>
      </c>
      <c r="BP5720" s="58" t="str">
        <f>IF(M5720="",VLOOKUP(D5720,Sheet4!$A$1:$B$92,2,0),VLOOKUP(Q5720,Sheet4!$A$1:$B$92,2,0))</f>
        <v>保险资产管理产品</v>
      </c>
    </row>
    <row r="5721" spans="1:68" s="58" customFormat="1" ht="12.75" customHeight="1">
      <c r="A5721" s="64" t="s">
        <v>2964</v>
      </c>
      <c r="B5721" s="54" t="s">
        <v>2965</v>
      </c>
      <c r="C5721" s="252" t="s">
        <v>5552</v>
      </c>
      <c r="D5721" s="252" t="s">
        <v>672</v>
      </c>
      <c r="E5721" s="54" t="s">
        <v>2966</v>
      </c>
      <c r="F5721" s="54" t="s">
        <v>2965</v>
      </c>
      <c r="G5721" s="129">
        <v>17000</v>
      </c>
      <c r="H5721" s="323">
        <v>236939</v>
      </c>
      <c r="I5721" s="323">
        <v>202470</v>
      </c>
      <c r="J5721" s="42"/>
      <c r="K5721" s="42"/>
      <c r="L5721" s="42" t="s">
        <v>4489</v>
      </c>
      <c r="M5721" s="42" t="s">
        <v>3481</v>
      </c>
      <c r="N5721" s="42" t="s">
        <v>2431</v>
      </c>
      <c r="O5721" s="137" t="s">
        <v>3482</v>
      </c>
      <c r="P5721" s="42" t="s">
        <v>64</v>
      </c>
      <c r="Q5721" s="42" t="s">
        <v>65</v>
      </c>
      <c r="R5721" s="42">
        <v>1</v>
      </c>
      <c r="S5721" s="137" t="s">
        <v>2419</v>
      </c>
      <c r="T5721" s="62">
        <v>701662950</v>
      </c>
      <c r="U5721" s="62">
        <v>678606518.04999995</v>
      </c>
      <c r="Z5721" s="54" t="s">
        <v>68</v>
      </c>
      <c r="AA5721" s="132">
        <v>8.3483555156644695E-6</v>
      </c>
      <c r="AJ5721" s="42"/>
      <c r="AM5721" s="42"/>
      <c r="AN5721" s="42"/>
      <c r="AO5721" s="42"/>
      <c r="AP5721" s="42"/>
      <c r="AY5721" s="42"/>
      <c r="AZ5721" s="42"/>
      <c r="BA5721" s="42"/>
      <c r="BB5721" s="42"/>
      <c r="BN5721" s="54" t="s">
        <v>4578</v>
      </c>
      <c r="BO5721" s="58" t="str">
        <f t="shared" si="89"/>
        <v>境内资产</v>
      </c>
      <c r="BP5721" s="58" t="str">
        <f>IF(M5721="",VLOOKUP(D5721,Sheet4!$A$1:$B$92,2,0),VLOOKUP(Q5721,Sheet4!$A$1:$B$92,2,0))</f>
        <v>保险资产管理产品</v>
      </c>
    </row>
    <row r="5722" spans="1:68" s="58" customFormat="1" ht="12.75" customHeight="1">
      <c r="A5722" s="64" t="s">
        <v>2967</v>
      </c>
      <c r="B5722" s="54" t="s">
        <v>2968</v>
      </c>
      <c r="C5722" s="252" t="s">
        <v>5552</v>
      </c>
      <c r="D5722" s="252" t="s">
        <v>672</v>
      </c>
      <c r="E5722" s="54" t="s">
        <v>2969</v>
      </c>
      <c r="F5722" s="54" t="s">
        <v>2968</v>
      </c>
      <c r="G5722" s="129">
        <v>58600</v>
      </c>
      <c r="H5722" s="323">
        <v>482504</v>
      </c>
      <c r="I5722" s="323">
        <v>404926</v>
      </c>
      <c r="J5722" s="42"/>
      <c r="K5722" s="42"/>
      <c r="L5722" s="42" t="s">
        <v>4489</v>
      </c>
      <c r="M5722" s="42" t="s">
        <v>3481</v>
      </c>
      <c r="N5722" s="42" t="s">
        <v>2431</v>
      </c>
      <c r="O5722" s="137" t="s">
        <v>3482</v>
      </c>
      <c r="P5722" s="42" t="s">
        <v>64</v>
      </c>
      <c r="Q5722" s="42" t="s">
        <v>65</v>
      </c>
      <c r="R5722" s="42">
        <v>1</v>
      </c>
      <c r="S5722" s="137" t="s">
        <v>2419</v>
      </c>
      <c r="T5722" s="62">
        <v>701662950</v>
      </c>
      <c r="U5722" s="62">
        <v>678606518.04999995</v>
      </c>
      <c r="Z5722" s="54" t="s">
        <v>68</v>
      </c>
      <c r="AA5722" s="132">
        <v>2.73979234397552E-5</v>
      </c>
      <c r="AJ5722" s="42"/>
      <c r="AM5722" s="42"/>
      <c r="AN5722" s="42"/>
      <c r="AO5722" s="42"/>
      <c r="AP5722" s="42"/>
      <c r="AY5722" s="42"/>
      <c r="AZ5722" s="42"/>
      <c r="BA5722" s="42"/>
      <c r="BB5722" s="42"/>
      <c r="BN5722" s="54" t="s">
        <v>4578</v>
      </c>
      <c r="BO5722" s="58" t="str">
        <f t="shared" si="89"/>
        <v>境内资产</v>
      </c>
      <c r="BP5722" s="58" t="str">
        <f>IF(M5722="",VLOOKUP(D5722,Sheet4!$A$1:$B$92,2,0),VLOOKUP(Q5722,Sheet4!$A$1:$B$92,2,0))</f>
        <v>保险资产管理产品</v>
      </c>
    </row>
    <row r="5723" spans="1:68" s="58" customFormat="1" ht="12.75" customHeight="1">
      <c r="A5723" s="64" t="s">
        <v>2970</v>
      </c>
      <c r="B5723" s="54" t="s">
        <v>2971</v>
      </c>
      <c r="C5723" s="252" t="s">
        <v>5552</v>
      </c>
      <c r="D5723" s="252" t="s">
        <v>672</v>
      </c>
      <c r="E5723" s="54" t="s">
        <v>2972</v>
      </c>
      <c r="F5723" s="54" t="s">
        <v>2971</v>
      </c>
      <c r="G5723" s="129">
        <v>29400</v>
      </c>
      <c r="H5723" s="323">
        <v>310040.82</v>
      </c>
      <c r="I5723" s="323">
        <v>228144</v>
      </c>
      <c r="J5723" s="42"/>
      <c r="K5723" s="42"/>
      <c r="L5723" s="42" t="s">
        <v>4489</v>
      </c>
      <c r="M5723" s="42" t="s">
        <v>3481</v>
      </c>
      <c r="N5723" s="42" t="s">
        <v>2431</v>
      </c>
      <c r="O5723" s="137" t="s">
        <v>3482</v>
      </c>
      <c r="P5723" s="42" t="s">
        <v>64</v>
      </c>
      <c r="Q5723" s="42" t="s">
        <v>65</v>
      </c>
      <c r="R5723" s="42">
        <v>1</v>
      </c>
      <c r="S5723" s="137" t="s">
        <v>2419</v>
      </c>
      <c r="T5723" s="62">
        <v>701662950</v>
      </c>
      <c r="U5723" s="62">
        <v>678606518.04999995</v>
      </c>
      <c r="Z5723" s="54" t="s">
        <v>68</v>
      </c>
      <c r="AA5723" s="132">
        <v>4.3329966717736702E-5</v>
      </c>
      <c r="AJ5723" s="42"/>
      <c r="AM5723" s="42"/>
      <c r="AN5723" s="42"/>
      <c r="AO5723" s="42"/>
      <c r="AP5723" s="42"/>
      <c r="AY5723" s="42"/>
      <c r="AZ5723" s="42"/>
      <c r="BA5723" s="42"/>
      <c r="BB5723" s="42"/>
      <c r="BN5723" s="54" t="s">
        <v>4578</v>
      </c>
      <c r="BO5723" s="58" t="str">
        <f t="shared" si="89"/>
        <v>境内资产</v>
      </c>
      <c r="BP5723" s="58" t="str">
        <f>IF(M5723="",VLOOKUP(D5723,Sheet4!$A$1:$B$92,2,0),VLOOKUP(Q5723,Sheet4!$A$1:$B$92,2,0))</f>
        <v>保险资产管理产品</v>
      </c>
    </row>
    <row r="5724" spans="1:68" s="58" customFormat="1" ht="12.75" customHeight="1">
      <c r="A5724" s="64" t="s">
        <v>2973</v>
      </c>
      <c r="B5724" s="54" t="s">
        <v>2974</v>
      </c>
      <c r="C5724" s="252" t="s">
        <v>5552</v>
      </c>
      <c r="D5724" s="252" t="s">
        <v>672</v>
      </c>
      <c r="E5724" s="54" t="s">
        <v>2975</v>
      </c>
      <c r="F5724" s="54" t="s">
        <v>2974</v>
      </c>
      <c r="G5724" s="129">
        <v>9900</v>
      </c>
      <c r="H5724" s="323">
        <v>509882</v>
      </c>
      <c r="I5724" s="323">
        <v>526086</v>
      </c>
      <c r="J5724" s="42"/>
      <c r="K5724" s="42"/>
      <c r="L5724" s="42" t="s">
        <v>4489</v>
      </c>
      <c r="M5724" s="42" t="s">
        <v>3481</v>
      </c>
      <c r="N5724" s="42" t="s">
        <v>2431</v>
      </c>
      <c r="O5724" s="137" t="s">
        <v>3482</v>
      </c>
      <c r="P5724" s="42" t="s">
        <v>64</v>
      </c>
      <c r="Q5724" s="42" t="s">
        <v>65</v>
      </c>
      <c r="R5724" s="42">
        <v>1</v>
      </c>
      <c r="S5724" s="137" t="s">
        <v>2419</v>
      </c>
      <c r="T5724" s="62">
        <v>701662950</v>
      </c>
      <c r="U5724" s="62">
        <v>678606518.04999995</v>
      </c>
      <c r="Z5724" s="54" t="s">
        <v>68</v>
      </c>
      <c r="AA5724" s="132">
        <v>9.2519554496140406E-6</v>
      </c>
      <c r="AJ5724" s="42"/>
      <c r="AM5724" s="42"/>
      <c r="AN5724" s="42"/>
      <c r="AO5724" s="42"/>
      <c r="AP5724" s="42"/>
      <c r="AY5724" s="42"/>
      <c r="AZ5724" s="42"/>
      <c r="BA5724" s="42"/>
      <c r="BB5724" s="42"/>
      <c r="BN5724" s="54" t="s">
        <v>4578</v>
      </c>
      <c r="BO5724" s="58" t="str">
        <f t="shared" si="89"/>
        <v>境内资产</v>
      </c>
      <c r="BP5724" s="58" t="str">
        <f>IF(M5724="",VLOOKUP(D5724,Sheet4!$A$1:$B$92,2,0),VLOOKUP(Q5724,Sheet4!$A$1:$B$92,2,0))</f>
        <v>保险资产管理产品</v>
      </c>
    </row>
    <row r="5725" spans="1:68" s="58" customFormat="1" ht="12.75" customHeight="1">
      <c r="A5725" s="64" t="s">
        <v>2976</v>
      </c>
      <c r="B5725" s="54" t="s">
        <v>2977</v>
      </c>
      <c r="C5725" s="252" t="s">
        <v>5552</v>
      </c>
      <c r="D5725" s="252" t="s">
        <v>672</v>
      </c>
      <c r="E5725" s="54" t="s">
        <v>2978</v>
      </c>
      <c r="F5725" s="54" t="s">
        <v>2977</v>
      </c>
      <c r="G5725" s="129">
        <v>13000</v>
      </c>
      <c r="H5725" s="323">
        <v>530521</v>
      </c>
      <c r="I5725" s="323">
        <v>424970</v>
      </c>
      <c r="J5725" s="42"/>
      <c r="K5725" s="42"/>
      <c r="L5725" s="42" t="s">
        <v>4489</v>
      </c>
      <c r="M5725" s="42" t="s">
        <v>3481</v>
      </c>
      <c r="N5725" s="42" t="s">
        <v>2431</v>
      </c>
      <c r="O5725" s="137" t="s">
        <v>3482</v>
      </c>
      <c r="P5725" s="42" t="s">
        <v>64</v>
      </c>
      <c r="Q5725" s="42" t="s">
        <v>65</v>
      </c>
      <c r="R5725" s="42">
        <v>1</v>
      </c>
      <c r="S5725" s="137" t="s">
        <v>2419</v>
      </c>
      <c r="T5725" s="62">
        <v>701662950</v>
      </c>
      <c r="U5725" s="62">
        <v>678606518.04999995</v>
      </c>
      <c r="Z5725" s="54" t="s">
        <v>68</v>
      </c>
      <c r="AA5725" s="132">
        <v>1.23616607026218E-5</v>
      </c>
      <c r="AJ5725" s="42"/>
      <c r="AM5725" s="42"/>
      <c r="AN5725" s="42"/>
      <c r="AO5725" s="42"/>
      <c r="AP5725" s="42"/>
      <c r="AY5725" s="42"/>
      <c r="AZ5725" s="42"/>
      <c r="BA5725" s="42"/>
      <c r="BB5725" s="42"/>
      <c r="BN5725" s="54" t="s">
        <v>4578</v>
      </c>
      <c r="BO5725" s="58" t="str">
        <f t="shared" si="89"/>
        <v>境内资产</v>
      </c>
      <c r="BP5725" s="58" t="str">
        <f>IF(M5725="",VLOOKUP(D5725,Sheet4!$A$1:$B$92,2,0),VLOOKUP(Q5725,Sheet4!$A$1:$B$92,2,0))</f>
        <v>保险资产管理产品</v>
      </c>
    </row>
    <row r="5726" spans="1:68" s="58" customFormat="1" ht="12.75" customHeight="1">
      <c r="A5726" s="64" t="s">
        <v>2979</v>
      </c>
      <c r="B5726" s="54" t="s">
        <v>2980</v>
      </c>
      <c r="C5726" s="252" t="s">
        <v>5552</v>
      </c>
      <c r="D5726" s="252" t="s">
        <v>672</v>
      </c>
      <c r="E5726" s="54" t="s">
        <v>2981</v>
      </c>
      <c r="F5726" s="54" t="s">
        <v>2980</v>
      </c>
      <c r="G5726" s="129">
        <v>130100</v>
      </c>
      <c r="H5726" s="323">
        <v>336352</v>
      </c>
      <c r="I5726" s="323">
        <v>390300</v>
      </c>
      <c r="J5726" s="42"/>
      <c r="K5726" s="42"/>
      <c r="L5726" s="42" t="s">
        <v>4489</v>
      </c>
      <c r="M5726" s="42" t="s">
        <v>3481</v>
      </c>
      <c r="N5726" s="42" t="s">
        <v>2431</v>
      </c>
      <c r="O5726" s="137" t="s">
        <v>3482</v>
      </c>
      <c r="P5726" s="42" t="s">
        <v>64</v>
      </c>
      <c r="Q5726" s="42" t="s">
        <v>65</v>
      </c>
      <c r="R5726" s="42">
        <v>1</v>
      </c>
      <c r="S5726" s="137" t="s">
        <v>2419</v>
      </c>
      <c r="T5726" s="62">
        <v>701662950</v>
      </c>
      <c r="U5726" s="62">
        <v>678606518.04999995</v>
      </c>
      <c r="Z5726" s="54" t="s">
        <v>280</v>
      </c>
      <c r="AA5726" s="132">
        <v>7.2943921599726801E-6</v>
      </c>
      <c r="AJ5726" s="42"/>
      <c r="AM5726" s="42"/>
      <c r="AN5726" s="42"/>
      <c r="AO5726" s="42"/>
      <c r="AP5726" s="42"/>
      <c r="AY5726" s="42"/>
      <c r="AZ5726" s="42"/>
      <c r="BA5726" s="42"/>
      <c r="BB5726" s="42"/>
      <c r="BN5726" s="54" t="s">
        <v>4578</v>
      </c>
      <c r="BO5726" s="58" t="str">
        <f t="shared" si="89"/>
        <v>境内资产</v>
      </c>
      <c r="BP5726" s="58" t="str">
        <f>IF(M5726="",VLOOKUP(D5726,Sheet4!$A$1:$B$92,2,0),VLOOKUP(Q5726,Sheet4!$A$1:$B$92,2,0))</f>
        <v>保险资产管理产品</v>
      </c>
    </row>
    <row r="5727" spans="1:68" s="58" customFormat="1" ht="12.75" customHeight="1">
      <c r="A5727" s="64" t="s">
        <v>2982</v>
      </c>
      <c r="B5727" s="54" t="s">
        <v>2983</v>
      </c>
      <c r="C5727" s="252" t="s">
        <v>5552</v>
      </c>
      <c r="D5727" s="252" t="s">
        <v>672</v>
      </c>
      <c r="E5727" s="54" t="s">
        <v>2984</v>
      </c>
      <c r="F5727" s="54" t="s">
        <v>2983</v>
      </c>
      <c r="G5727" s="129">
        <v>11400</v>
      </c>
      <c r="H5727" s="323">
        <v>115925</v>
      </c>
      <c r="I5727" s="323">
        <v>90516</v>
      </c>
      <c r="J5727" s="42"/>
      <c r="K5727" s="42"/>
      <c r="L5727" s="42" t="s">
        <v>4489</v>
      </c>
      <c r="M5727" s="42" t="s">
        <v>3481</v>
      </c>
      <c r="N5727" s="42" t="s">
        <v>2431</v>
      </c>
      <c r="O5727" s="137" t="s">
        <v>3482</v>
      </c>
      <c r="P5727" s="42" t="s">
        <v>64</v>
      </c>
      <c r="Q5727" s="42" t="s">
        <v>65</v>
      </c>
      <c r="R5727" s="42">
        <v>1</v>
      </c>
      <c r="S5727" s="137" t="s">
        <v>2419</v>
      </c>
      <c r="T5727" s="62">
        <v>701662950</v>
      </c>
      <c r="U5727" s="62">
        <v>678606518.04999995</v>
      </c>
      <c r="Z5727" s="54" t="s">
        <v>68</v>
      </c>
      <c r="AA5727" s="132">
        <v>6.9872818452008003E-6</v>
      </c>
      <c r="AJ5727" s="42"/>
      <c r="AM5727" s="42"/>
      <c r="AN5727" s="42"/>
      <c r="AO5727" s="42"/>
      <c r="AP5727" s="42"/>
      <c r="AY5727" s="42"/>
      <c r="AZ5727" s="42"/>
      <c r="BA5727" s="42"/>
      <c r="BB5727" s="42"/>
      <c r="BN5727" s="54" t="s">
        <v>4578</v>
      </c>
      <c r="BO5727" s="58" t="str">
        <f t="shared" si="89"/>
        <v>境内资产</v>
      </c>
      <c r="BP5727" s="58" t="str">
        <f>IF(M5727="",VLOOKUP(D5727,Sheet4!$A$1:$B$92,2,0),VLOOKUP(Q5727,Sheet4!$A$1:$B$92,2,0))</f>
        <v>保险资产管理产品</v>
      </c>
    </row>
    <row r="5728" spans="1:68" s="58" customFormat="1" ht="12.75" customHeight="1">
      <c r="A5728" s="64" t="s">
        <v>2985</v>
      </c>
      <c r="B5728" s="54" t="s">
        <v>2986</v>
      </c>
      <c r="C5728" s="252" t="s">
        <v>5552</v>
      </c>
      <c r="D5728" s="252" t="s">
        <v>672</v>
      </c>
      <c r="E5728" s="54" t="s">
        <v>2987</v>
      </c>
      <c r="F5728" s="54" t="s">
        <v>2986</v>
      </c>
      <c r="G5728" s="129">
        <v>27000</v>
      </c>
      <c r="H5728" s="323">
        <v>390804</v>
      </c>
      <c r="I5728" s="323">
        <v>328860</v>
      </c>
      <c r="J5728" s="42"/>
      <c r="K5728" s="42"/>
      <c r="L5728" s="42" t="s">
        <v>4489</v>
      </c>
      <c r="M5728" s="42" t="s">
        <v>3481</v>
      </c>
      <c r="N5728" s="42" t="s">
        <v>2431</v>
      </c>
      <c r="O5728" s="137" t="s">
        <v>3482</v>
      </c>
      <c r="P5728" s="42" t="s">
        <v>64</v>
      </c>
      <c r="Q5728" s="42" t="s">
        <v>65</v>
      </c>
      <c r="R5728" s="42">
        <v>1</v>
      </c>
      <c r="S5728" s="137" t="s">
        <v>2419</v>
      </c>
      <c r="T5728" s="62">
        <v>701662950</v>
      </c>
      <c r="U5728" s="62">
        <v>678606518.04999995</v>
      </c>
      <c r="Z5728" s="54" t="s">
        <v>280</v>
      </c>
      <c r="AA5728" s="132">
        <v>1.0703722142942701E-5</v>
      </c>
      <c r="AJ5728" s="42"/>
      <c r="AM5728" s="42"/>
      <c r="AN5728" s="42"/>
      <c r="AO5728" s="42"/>
      <c r="AP5728" s="42"/>
      <c r="AY5728" s="42"/>
      <c r="AZ5728" s="42"/>
      <c r="BA5728" s="42"/>
      <c r="BB5728" s="42"/>
      <c r="BN5728" s="54" t="s">
        <v>4578</v>
      </c>
      <c r="BO5728" s="58" t="str">
        <f t="shared" si="89"/>
        <v>境内资产</v>
      </c>
      <c r="BP5728" s="58" t="str">
        <f>IF(M5728="",VLOOKUP(D5728,Sheet4!$A$1:$B$92,2,0),VLOOKUP(Q5728,Sheet4!$A$1:$B$92,2,0))</f>
        <v>保险资产管理产品</v>
      </c>
    </row>
    <row r="5729" spans="1:68" s="58" customFormat="1" ht="12.75" customHeight="1">
      <c r="A5729" s="64" t="s">
        <v>2988</v>
      </c>
      <c r="B5729" s="54" t="s">
        <v>2989</v>
      </c>
      <c r="C5729" s="252" t="s">
        <v>5552</v>
      </c>
      <c r="D5729" s="252" t="s">
        <v>672</v>
      </c>
      <c r="E5729" s="54" t="s">
        <v>2990</v>
      </c>
      <c r="F5729" s="54" t="s">
        <v>2989</v>
      </c>
      <c r="G5729" s="129">
        <v>22500</v>
      </c>
      <c r="H5729" s="323">
        <v>484989</v>
      </c>
      <c r="I5729" s="323">
        <v>468000</v>
      </c>
      <c r="J5729" s="42"/>
      <c r="K5729" s="42"/>
      <c r="L5729" s="42" t="s">
        <v>4489</v>
      </c>
      <c r="M5729" s="42" t="s">
        <v>3481</v>
      </c>
      <c r="N5729" s="42" t="s">
        <v>2431</v>
      </c>
      <c r="O5729" s="137" t="s">
        <v>3482</v>
      </c>
      <c r="P5729" s="42" t="s">
        <v>64</v>
      </c>
      <c r="Q5729" s="42" t="s">
        <v>65</v>
      </c>
      <c r="R5729" s="42">
        <v>1</v>
      </c>
      <c r="S5729" s="137" t="s">
        <v>2419</v>
      </c>
      <c r="T5729" s="62">
        <v>701662950</v>
      </c>
      <c r="U5729" s="62">
        <v>678606518.04999995</v>
      </c>
      <c r="Z5729" s="54" t="s">
        <v>68</v>
      </c>
      <c r="AA5729" s="132">
        <v>1.9861561368661502E-5</v>
      </c>
      <c r="AJ5729" s="42"/>
      <c r="AM5729" s="42"/>
      <c r="AN5729" s="42"/>
      <c r="AO5729" s="42"/>
      <c r="AP5729" s="42"/>
      <c r="AY5729" s="42"/>
      <c r="AZ5729" s="42"/>
      <c r="BA5729" s="42"/>
      <c r="BB5729" s="42"/>
      <c r="BN5729" s="54" t="s">
        <v>4578</v>
      </c>
      <c r="BO5729" s="58" t="str">
        <f t="shared" si="89"/>
        <v>境内资产</v>
      </c>
      <c r="BP5729" s="58" t="str">
        <f>IF(M5729="",VLOOKUP(D5729,Sheet4!$A$1:$B$92,2,0),VLOOKUP(Q5729,Sheet4!$A$1:$B$92,2,0))</f>
        <v>保险资产管理产品</v>
      </c>
    </row>
    <row r="5730" spans="1:68" s="58" customFormat="1" ht="12.75" customHeight="1">
      <c r="A5730" s="64" t="s">
        <v>2991</v>
      </c>
      <c r="B5730" s="54" t="s">
        <v>2992</v>
      </c>
      <c r="C5730" s="252" t="s">
        <v>5552</v>
      </c>
      <c r="D5730" s="252" t="s">
        <v>672</v>
      </c>
      <c r="E5730" s="54" t="s">
        <v>2993</v>
      </c>
      <c r="F5730" s="54" t="s">
        <v>2992</v>
      </c>
      <c r="G5730" s="129">
        <v>18500</v>
      </c>
      <c r="H5730" s="323">
        <v>415782</v>
      </c>
      <c r="I5730" s="323">
        <v>370925</v>
      </c>
      <c r="J5730" s="42"/>
      <c r="K5730" s="42"/>
      <c r="L5730" s="42" t="s">
        <v>4489</v>
      </c>
      <c r="M5730" s="42" t="s">
        <v>3481</v>
      </c>
      <c r="N5730" s="42" t="s">
        <v>2431</v>
      </c>
      <c r="O5730" s="137" t="s">
        <v>3482</v>
      </c>
      <c r="P5730" s="42" t="s">
        <v>64</v>
      </c>
      <c r="Q5730" s="42" t="s">
        <v>65</v>
      </c>
      <c r="R5730" s="42">
        <v>1</v>
      </c>
      <c r="S5730" s="137" t="s">
        <v>2419</v>
      </c>
      <c r="T5730" s="62">
        <v>701662950</v>
      </c>
      <c r="U5730" s="62">
        <v>678606518.04999995</v>
      </c>
      <c r="Z5730" s="54" t="s">
        <v>68</v>
      </c>
      <c r="AA5730" s="132">
        <v>1.3280220996545199E-5</v>
      </c>
      <c r="AJ5730" s="42"/>
      <c r="AM5730" s="42"/>
      <c r="AN5730" s="42"/>
      <c r="AO5730" s="42"/>
      <c r="AP5730" s="42"/>
      <c r="AY5730" s="42"/>
      <c r="AZ5730" s="42"/>
      <c r="BA5730" s="42"/>
      <c r="BB5730" s="42"/>
      <c r="BN5730" s="54" t="s">
        <v>4578</v>
      </c>
      <c r="BO5730" s="58" t="str">
        <f t="shared" si="89"/>
        <v>境内资产</v>
      </c>
      <c r="BP5730" s="58" t="str">
        <f>IF(M5730="",VLOOKUP(D5730,Sheet4!$A$1:$B$92,2,0),VLOOKUP(Q5730,Sheet4!$A$1:$B$92,2,0))</f>
        <v>保险资产管理产品</v>
      </c>
    </row>
    <row r="5731" spans="1:68" s="58" customFormat="1" ht="12.75" customHeight="1">
      <c r="A5731" s="64" t="s">
        <v>2994</v>
      </c>
      <c r="B5731" s="54" t="s">
        <v>2995</v>
      </c>
      <c r="C5731" s="252" t="s">
        <v>5552</v>
      </c>
      <c r="D5731" s="252" t="s">
        <v>672</v>
      </c>
      <c r="E5731" s="54" t="s">
        <v>2996</v>
      </c>
      <c r="F5731" s="54" t="s">
        <v>2995</v>
      </c>
      <c r="G5731" s="129">
        <v>128800</v>
      </c>
      <c r="H5731" s="323">
        <v>411389</v>
      </c>
      <c r="I5731" s="323">
        <v>455952</v>
      </c>
      <c r="J5731" s="42"/>
      <c r="K5731" s="42"/>
      <c r="L5731" s="42" t="s">
        <v>4489</v>
      </c>
      <c r="M5731" s="42" t="s">
        <v>3481</v>
      </c>
      <c r="N5731" s="42" t="s">
        <v>2431</v>
      </c>
      <c r="O5731" s="137" t="s">
        <v>3482</v>
      </c>
      <c r="P5731" s="42" t="s">
        <v>64</v>
      </c>
      <c r="Q5731" s="42" t="s">
        <v>65</v>
      </c>
      <c r="R5731" s="42">
        <v>1</v>
      </c>
      <c r="S5731" s="137" t="s">
        <v>2419</v>
      </c>
      <c r="T5731" s="62">
        <v>701662950</v>
      </c>
      <c r="U5731" s="62">
        <v>678606518.04999995</v>
      </c>
      <c r="Z5731" s="54" t="s">
        <v>68</v>
      </c>
      <c r="AA5731" s="132">
        <v>1.9733754237805101E-5</v>
      </c>
      <c r="AJ5731" s="42"/>
      <c r="AM5731" s="42"/>
      <c r="AN5731" s="42"/>
      <c r="AO5731" s="42"/>
      <c r="AP5731" s="42"/>
      <c r="AY5731" s="42"/>
      <c r="AZ5731" s="42"/>
      <c r="BA5731" s="42"/>
      <c r="BB5731" s="42"/>
      <c r="BN5731" s="54" t="s">
        <v>4578</v>
      </c>
      <c r="BO5731" s="58" t="str">
        <f t="shared" si="89"/>
        <v>境内资产</v>
      </c>
      <c r="BP5731" s="58" t="str">
        <f>IF(M5731="",VLOOKUP(D5731,Sheet4!$A$1:$B$92,2,0),VLOOKUP(Q5731,Sheet4!$A$1:$B$92,2,0))</f>
        <v>保险资产管理产品</v>
      </c>
    </row>
    <row r="5732" spans="1:68" s="58" customFormat="1" ht="12.75" customHeight="1">
      <c r="A5732" s="64" t="s">
        <v>2997</v>
      </c>
      <c r="B5732" s="54" t="s">
        <v>2998</v>
      </c>
      <c r="C5732" s="252" t="s">
        <v>5552</v>
      </c>
      <c r="D5732" s="252" t="s">
        <v>672</v>
      </c>
      <c r="E5732" s="54" t="s">
        <v>2999</v>
      </c>
      <c r="F5732" s="54" t="s">
        <v>2998</v>
      </c>
      <c r="G5732" s="129">
        <v>36700</v>
      </c>
      <c r="H5732" s="323">
        <v>382990.92</v>
      </c>
      <c r="I5732" s="323">
        <v>352320</v>
      </c>
      <c r="J5732" s="42"/>
      <c r="K5732" s="42"/>
      <c r="L5732" s="42" t="s">
        <v>4489</v>
      </c>
      <c r="M5732" s="42" t="s">
        <v>3481</v>
      </c>
      <c r="N5732" s="42" t="s">
        <v>2431</v>
      </c>
      <c r="O5732" s="137" t="s">
        <v>3482</v>
      </c>
      <c r="P5732" s="42" t="s">
        <v>64</v>
      </c>
      <c r="Q5732" s="42" t="s">
        <v>65</v>
      </c>
      <c r="R5732" s="42">
        <v>1</v>
      </c>
      <c r="S5732" s="137" t="s">
        <v>2419</v>
      </c>
      <c r="T5732" s="62">
        <v>701662950</v>
      </c>
      <c r="U5732" s="62">
        <v>678606518.04999995</v>
      </c>
      <c r="Z5732" s="54" t="s">
        <v>68</v>
      </c>
      <c r="AA5732" s="132">
        <v>1.8262444626532501E-5</v>
      </c>
      <c r="AJ5732" s="42"/>
      <c r="AM5732" s="42"/>
      <c r="AN5732" s="42"/>
      <c r="AO5732" s="42"/>
      <c r="AP5732" s="42"/>
      <c r="AY5732" s="42"/>
      <c r="AZ5732" s="42"/>
      <c r="BA5732" s="42"/>
      <c r="BB5732" s="42"/>
      <c r="BN5732" s="54" t="s">
        <v>4578</v>
      </c>
      <c r="BO5732" s="58" t="str">
        <f t="shared" si="89"/>
        <v>境内资产</v>
      </c>
      <c r="BP5732" s="58" t="str">
        <f>IF(M5732="",VLOOKUP(D5732,Sheet4!$A$1:$B$92,2,0),VLOOKUP(Q5732,Sheet4!$A$1:$B$92,2,0))</f>
        <v>保险资产管理产品</v>
      </c>
    </row>
    <row r="5733" spans="1:68" s="58" customFormat="1" ht="12.75" customHeight="1">
      <c r="A5733" s="64" t="s">
        <v>3000</v>
      </c>
      <c r="B5733" s="54" t="s">
        <v>3001</v>
      </c>
      <c r="C5733" s="252" t="s">
        <v>5552</v>
      </c>
      <c r="D5733" s="252" t="s">
        <v>672</v>
      </c>
      <c r="E5733" s="54" t="s">
        <v>3002</v>
      </c>
      <c r="F5733" s="54" t="s">
        <v>3001</v>
      </c>
      <c r="G5733" s="129">
        <v>59700</v>
      </c>
      <c r="H5733" s="323">
        <v>314378</v>
      </c>
      <c r="I5733" s="323">
        <v>222084</v>
      </c>
      <c r="J5733" s="42"/>
      <c r="K5733" s="42"/>
      <c r="L5733" s="42" t="s">
        <v>4489</v>
      </c>
      <c r="M5733" s="42" t="s">
        <v>3481</v>
      </c>
      <c r="N5733" s="42" t="s">
        <v>2431</v>
      </c>
      <c r="O5733" s="137" t="s">
        <v>3482</v>
      </c>
      <c r="P5733" s="42" t="s">
        <v>64</v>
      </c>
      <c r="Q5733" s="42" t="s">
        <v>65</v>
      </c>
      <c r="R5733" s="42">
        <v>1</v>
      </c>
      <c r="S5733" s="137" t="s">
        <v>2419</v>
      </c>
      <c r="T5733" s="62">
        <v>701662950</v>
      </c>
      <c r="U5733" s="62">
        <v>678606518.04999995</v>
      </c>
      <c r="Z5733" s="54" t="s">
        <v>68</v>
      </c>
      <c r="AA5733" s="132">
        <v>2.6899734667054999E-5</v>
      </c>
      <c r="AJ5733" s="42"/>
      <c r="AM5733" s="42"/>
      <c r="AN5733" s="42"/>
      <c r="AO5733" s="42"/>
      <c r="AP5733" s="42"/>
      <c r="AY5733" s="42"/>
      <c r="AZ5733" s="42"/>
      <c r="BA5733" s="42"/>
      <c r="BB5733" s="42"/>
      <c r="BN5733" s="54" t="s">
        <v>4578</v>
      </c>
      <c r="BO5733" s="58" t="str">
        <f t="shared" si="89"/>
        <v>境内资产</v>
      </c>
      <c r="BP5733" s="58" t="str">
        <f>IF(M5733="",VLOOKUP(D5733,Sheet4!$A$1:$B$92,2,0),VLOOKUP(Q5733,Sheet4!$A$1:$B$92,2,0))</f>
        <v>保险资产管理产品</v>
      </c>
    </row>
    <row r="5734" spans="1:68" s="58" customFormat="1" ht="12.75" customHeight="1">
      <c r="A5734" s="64" t="s">
        <v>3003</v>
      </c>
      <c r="B5734" s="54" t="s">
        <v>3004</v>
      </c>
      <c r="C5734" s="252" t="s">
        <v>5552</v>
      </c>
      <c r="D5734" s="252" t="s">
        <v>672</v>
      </c>
      <c r="E5734" s="54" t="s">
        <v>3005</v>
      </c>
      <c r="F5734" s="54" t="s">
        <v>3004</v>
      </c>
      <c r="G5734" s="129">
        <v>10700</v>
      </c>
      <c r="H5734" s="323">
        <v>510856</v>
      </c>
      <c r="I5734" s="323">
        <v>508036</v>
      </c>
      <c r="J5734" s="42"/>
      <c r="K5734" s="42"/>
      <c r="L5734" s="42" t="s">
        <v>4489</v>
      </c>
      <c r="M5734" s="42" t="s">
        <v>3481</v>
      </c>
      <c r="N5734" s="42" t="s">
        <v>2431</v>
      </c>
      <c r="O5734" s="137" t="s">
        <v>3482</v>
      </c>
      <c r="P5734" s="42" t="s">
        <v>64</v>
      </c>
      <c r="Q5734" s="42" t="s">
        <v>65</v>
      </c>
      <c r="R5734" s="42">
        <v>1</v>
      </c>
      <c r="S5734" s="137" t="s">
        <v>2419</v>
      </c>
      <c r="T5734" s="62">
        <v>701662950</v>
      </c>
      <c r="U5734" s="62">
        <v>678606518.04999995</v>
      </c>
      <c r="Z5734" s="54" t="s">
        <v>68</v>
      </c>
      <c r="AA5734" s="132">
        <v>1.4367014477675399E-5</v>
      </c>
      <c r="AJ5734" s="42"/>
      <c r="AM5734" s="42"/>
      <c r="AN5734" s="42"/>
      <c r="AO5734" s="42"/>
      <c r="AP5734" s="42"/>
      <c r="AY5734" s="42"/>
      <c r="AZ5734" s="42"/>
      <c r="BA5734" s="42"/>
      <c r="BB5734" s="42"/>
      <c r="BN5734" s="54" t="s">
        <v>4578</v>
      </c>
      <c r="BO5734" s="58" t="str">
        <f t="shared" si="89"/>
        <v>境内资产</v>
      </c>
      <c r="BP5734" s="58" t="str">
        <f>IF(M5734="",VLOOKUP(D5734,Sheet4!$A$1:$B$92,2,0),VLOOKUP(Q5734,Sheet4!$A$1:$B$92,2,0))</f>
        <v>保险资产管理产品</v>
      </c>
    </row>
    <row r="5735" spans="1:68" s="58" customFormat="1" ht="12.75" customHeight="1">
      <c r="A5735" s="64" t="s">
        <v>1550</v>
      </c>
      <c r="B5735" s="54" t="s">
        <v>1551</v>
      </c>
      <c r="C5735" s="252" t="s">
        <v>5552</v>
      </c>
      <c r="D5735" s="252" t="s">
        <v>672</v>
      </c>
      <c r="E5735" s="54" t="s">
        <v>1552</v>
      </c>
      <c r="F5735" s="54" t="s">
        <v>1551</v>
      </c>
      <c r="G5735" s="129">
        <v>46660</v>
      </c>
      <c r="H5735" s="323">
        <v>1789601.31</v>
      </c>
      <c r="I5735" s="323">
        <v>1775879.6</v>
      </c>
      <c r="J5735" s="42"/>
      <c r="K5735" s="42"/>
      <c r="L5735" s="42" t="s">
        <v>4489</v>
      </c>
      <c r="M5735" s="42" t="s">
        <v>3481</v>
      </c>
      <c r="N5735" s="42" t="s">
        <v>2431</v>
      </c>
      <c r="O5735" s="137" t="s">
        <v>3482</v>
      </c>
      <c r="P5735" s="42" t="s">
        <v>64</v>
      </c>
      <c r="Q5735" s="42" t="s">
        <v>65</v>
      </c>
      <c r="R5735" s="42">
        <v>1</v>
      </c>
      <c r="S5735" s="137" t="s">
        <v>2419</v>
      </c>
      <c r="T5735" s="62">
        <v>701662950</v>
      </c>
      <c r="U5735" s="62">
        <v>678606518.04999995</v>
      </c>
      <c r="Z5735" s="54" t="s">
        <v>280</v>
      </c>
      <c r="AA5735" s="132">
        <v>7.2904758664813301E-6</v>
      </c>
      <c r="AJ5735" s="42"/>
      <c r="AM5735" s="42"/>
      <c r="AN5735" s="42"/>
      <c r="AO5735" s="42"/>
      <c r="AP5735" s="42"/>
      <c r="AY5735" s="42"/>
      <c r="AZ5735" s="42"/>
      <c r="BA5735" s="42"/>
      <c r="BB5735" s="42"/>
      <c r="BN5735" s="54" t="s">
        <v>4578</v>
      </c>
      <c r="BO5735" s="58" t="str">
        <f t="shared" si="89"/>
        <v>境内资产</v>
      </c>
      <c r="BP5735" s="58" t="str">
        <f>IF(M5735="",VLOOKUP(D5735,Sheet4!$A$1:$B$92,2,0),VLOOKUP(Q5735,Sheet4!$A$1:$B$92,2,0))</f>
        <v>保险资产管理产品</v>
      </c>
    </row>
    <row r="5736" spans="1:68" s="58" customFormat="1" ht="12.75" customHeight="1">
      <c r="A5736" s="64" t="s">
        <v>3006</v>
      </c>
      <c r="B5736" s="54" t="s">
        <v>3007</v>
      </c>
      <c r="C5736" s="252" t="s">
        <v>5552</v>
      </c>
      <c r="D5736" s="252" t="s">
        <v>672</v>
      </c>
      <c r="E5736" s="54" t="s">
        <v>3008</v>
      </c>
      <c r="F5736" s="54" t="s">
        <v>3007</v>
      </c>
      <c r="G5736" s="129">
        <v>71300</v>
      </c>
      <c r="H5736" s="323">
        <v>358535</v>
      </c>
      <c r="I5736" s="323">
        <v>346518</v>
      </c>
      <c r="J5736" s="42"/>
      <c r="K5736" s="42"/>
      <c r="L5736" s="42" t="s">
        <v>4489</v>
      </c>
      <c r="M5736" s="42" t="s">
        <v>3481</v>
      </c>
      <c r="N5736" s="42" t="s">
        <v>2431</v>
      </c>
      <c r="O5736" s="137" t="s">
        <v>3482</v>
      </c>
      <c r="P5736" s="42" t="s">
        <v>64</v>
      </c>
      <c r="Q5736" s="42" t="s">
        <v>65</v>
      </c>
      <c r="R5736" s="42">
        <v>1</v>
      </c>
      <c r="S5736" s="137" t="s">
        <v>2419</v>
      </c>
      <c r="T5736" s="62">
        <v>701662950</v>
      </c>
      <c r="U5736" s="62">
        <v>678606518.04999995</v>
      </c>
      <c r="Z5736" s="54" t="s">
        <v>68</v>
      </c>
      <c r="AA5736" s="132">
        <v>2.3872901332239399E-5</v>
      </c>
      <c r="AJ5736" s="42"/>
      <c r="AM5736" s="42"/>
      <c r="AN5736" s="42"/>
      <c r="AO5736" s="42"/>
      <c r="AP5736" s="42"/>
      <c r="AY5736" s="42"/>
      <c r="AZ5736" s="42"/>
      <c r="BA5736" s="42"/>
      <c r="BB5736" s="42"/>
      <c r="BN5736" s="54" t="s">
        <v>4578</v>
      </c>
      <c r="BO5736" s="58" t="str">
        <f t="shared" si="89"/>
        <v>境内资产</v>
      </c>
      <c r="BP5736" s="58" t="str">
        <f>IF(M5736="",VLOOKUP(D5736,Sheet4!$A$1:$B$92,2,0),VLOOKUP(Q5736,Sheet4!$A$1:$B$92,2,0))</f>
        <v>保险资产管理产品</v>
      </c>
    </row>
    <row r="5737" spans="1:68" s="58" customFormat="1" ht="12.75" customHeight="1">
      <c r="A5737" s="64" t="s">
        <v>3009</v>
      </c>
      <c r="B5737" s="54" t="s">
        <v>3010</v>
      </c>
      <c r="C5737" s="252" t="s">
        <v>5552</v>
      </c>
      <c r="D5737" s="252" t="s">
        <v>672</v>
      </c>
      <c r="E5737" s="54" t="s">
        <v>3011</v>
      </c>
      <c r="F5737" s="54" t="s">
        <v>3010</v>
      </c>
      <c r="G5737" s="129">
        <v>124900</v>
      </c>
      <c r="H5737" s="323">
        <v>740809.27</v>
      </c>
      <c r="I5737" s="323">
        <v>700689</v>
      </c>
      <c r="J5737" s="42"/>
      <c r="K5737" s="42"/>
      <c r="L5737" s="42" t="s">
        <v>4489</v>
      </c>
      <c r="M5737" s="42" t="s">
        <v>3481</v>
      </c>
      <c r="N5737" s="42" t="s">
        <v>2431</v>
      </c>
      <c r="O5737" s="137" t="s">
        <v>3482</v>
      </c>
      <c r="P5737" s="42" t="s">
        <v>64</v>
      </c>
      <c r="Q5737" s="42" t="s">
        <v>65</v>
      </c>
      <c r="R5737" s="42">
        <v>1</v>
      </c>
      <c r="S5737" s="137" t="s">
        <v>2419</v>
      </c>
      <c r="T5737" s="62">
        <v>701662950</v>
      </c>
      <c r="U5737" s="62">
        <v>678606518.04999995</v>
      </c>
      <c r="Z5737" s="54" t="s">
        <v>68</v>
      </c>
      <c r="AA5737" s="132">
        <v>6.7090043912469496E-5</v>
      </c>
      <c r="AJ5737" s="42"/>
      <c r="AM5737" s="42"/>
      <c r="AN5737" s="42"/>
      <c r="AO5737" s="42"/>
      <c r="AP5737" s="42"/>
      <c r="AY5737" s="42"/>
      <c r="AZ5737" s="42"/>
      <c r="BA5737" s="42"/>
      <c r="BB5737" s="42"/>
      <c r="BN5737" s="54" t="s">
        <v>4578</v>
      </c>
      <c r="BO5737" s="58" t="str">
        <f t="shared" si="89"/>
        <v>境内资产</v>
      </c>
      <c r="BP5737" s="58" t="str">
        <f>IF(M5737="",VLOOKUP(D5737,Sheet4!$A$1:$B$92,2,0),VLOOKUP(Q5737,Sheet4!$A$1:$B$92,2,0))</f>
        <v>保险资产管理产品</v>
      </c>
    </row>
    <row r="5738" spans="1:68" s="58" customFormat="1" ht="12.75" customHeight="1">
      <c r="A5738" s="64" t="s">
        <v>3012</v>
      </c>
      <c r="B5738" s="54" t="s">
        <v>2314</v>
      </c>
      <c r="C5738" s="252" t="s">
        <v>5552</v>
      </c>
      <c r="D5738" s="252" t="s">
        <v>672</v>
      </c>
      <c r="E5738" s="54" t="s">
        <v>3013</v>
      </c>
      <c r="F5738" s="54" t="s">
        <v>2314</v>
      </c>
      <c r="G5738" s="129">
        <v>17700</v>
      </c>
      <c r="H5738" s="323">
        <v>200424</v>
      </c>
      <c r="I5738" s="323">
        <v>171690</v>
      </c>
      <c r="J5738" s="42"/>
      <c r="K5738" s="42"/>
      <c r="L5738" s="42" t="s">
        <v>4489</v>
      </c>
      <c r="M5738" s="42" t="s">
        <v>3481</v>
      </c>
      <c r="N5738" s="42" t="s">
        <v>2431</v>
      </c>
      <c r="O5738" s="137" t="s">
        <v>3482</v>
      </c>
      <c r="P5738" s="42" t="s">
        <v>64</v>
      </c>
      <c r="Q5738" s="42" t="s">
        <v>65</v>
      </c>
      <c r="R5738" s="42">
        <v>1</v>
      </c>
      <c r="S5738" s="137" t="s">
        <v>2419</v>
      </c>
      <c r="T5738" s="62">
        <v>701662950</v>
      </c>
      <c r="U5738" s="62">
        <v>678606518.04999995</v>
      </c>
      <c r="Z5738" s="54" t="s">
        <v>68</v>
      </c>
      <c r="AA5738" s="132">
        <v>2.0530648836938701E-5</v>
      </c>
      <c r="AJ5738" s="42"/>
      <c r="AM5738" s="42"/>
      <c r="AN5738" s="42"/>
      <c r="AO5738" s="42"/>
      <c r="AP5738" s="42"/>
      <c r="AY5738" s="42"/>
      <c r="AZ5738" s="42"/>
      <c r="BA5738" s="42"/>
      <c r="BB5738" s="42"/>
      <c r="BN5738" s="54" t="s">
        <v>4578</v>
      </c>
      <c r="BO5738" s="58" t="str">
        <f t="shared" si="89"/>
        <v>境内资产</v>
      </c>
      <c r="BP5738" s="58" t="str">
        <f>IF(M5738="",VLOOKUP(D5738,Sheet4!$A$1:$B$92,2,0),VLOOKUP(Q5738,Sheet4!$A$1:$B$92,2,0))</f>
        <v>保险资产管理产品</v>
      </c>
    </row>
    <row r="5739" spans="1:68" s="58" customFormat="1" ht="12.75" customHeight="1">
      <c r="A5739" s="64" t="s">
        <v>1782</v>
      </c>
      <c r="B5739" s="54" t="s">
        <v>1783</v>
      </c>
      <c r="C5739" s="252" t="s">
        <v>5552</v>
      </c>
      <c r="D5739" s="252" t="s">
        <v>672</v>
      </c>
      <c r="E5739" s="54" t="s">
        <v>1784</v>
      </c>
      <c r="F5739" s="54" t="s">
        <v>1783</v>
      </c>
      <c r="G5739" s="129">
        <v>8211</v>
      </c>
      <c r="H5739" s="323">
        <v>472789.38</v>
      </c>
      <c r="I5739" s="323">
        <v>531826.47</v>
      </c>
      <c r="J5739" s="42"/>
      <c r="K5739" s="42"/>
      <c r="L5739" s="42" t="s">
        <v>4489</v>
      </c>
      <c r="M5739" s="42" t="s">
        <v>3481</v>
      </c>
      <c r="N5739" s="42" t="s">
        <v>2431</v>
      </c>
      <c r="O5739" s="137" t="s">
        <v>3482</v>
      </c>
      <c r="P5739" s="42" t="s">
        <v>64</v>
      </c>
      <c r="Q5739" s="42" t="s">
        <v>65</v>
      </c>
      <c r="R5739" s="42">
        <v>1</v>
      </c>
      <c r="S5739" s="137" t="s">
        <v>2419</v>
      </c>
      <c r="T5739" s="62">
        <v>701662950</v>
      </c>
      <c r="U5739" s="62">
        <v>678606518.04999995</v>
      </c>
      <c r="Z5739" s="54" t="s">
        <v>68</v>
      </c>
      <c r="AA5739" s="132">
        <v>3.8408193872563902E-7</v>
      </c>
      <c r="AJ5739" s="42"/>
      <c r="AM5739" s="42"/>
      <c r="AN5739" s="42"/>
      <c r="AO5739" s="42"/>
      <c r="AP5739" s="42"/>
      <c r="AY5739" s="42"/>
      <c r="AZ5739" s="42"/>
      <c r="BA5739" s="42"/>
      <c r="BB5739" s="42"/>
      <c r="BN5739" s="54" t="s">
        <v>4578</v>
      </c>
      <c r="BO5739" s="58" t="str">
        <f t="shared" si="89"/>
        <v>境内资产</v>
      </c>
      <c r="BP5739" s="58" t="str">
        <f>IF(M5739="",VLOOKUP(D5739,Sheet4!$A$1:$B$92,2,0),VLOOKUP(Q5739,Sheet4!$A$1:$B$92,2,0))</f>
        <v>保险资产管理产品</v>
      </c>
    </row>
    <row r="5740" spans="1:68" s="58" customFormat="1" ht="12.75" customHeight="1">
      <c r="A5740" s="64" t="s">
        <v>3014</v>
      </c>
      <c r="B5740" s="54" t="s">
        <v>3015</v>
      </c>
      <c r="C5740" s="252" t="s">
        <v>5552</v>
      </c>
      <c r="D5740" s="252" t="s">
        <v>672</v>
      </c>
      <c r="E5740" s="54" t="s">
        <v>3016</v>
      </c>
      <c r="F5740" s="54" t="s">
        <v>3015</v>
      </c>
      <c r="G5740" s="129">
        <v>34300</v>
      </c>
      <c r="H5740" s="323">
        <v>337911.37</v>
      </c>
      <c r="I5740" s="323">
        <v>279888</v>
      </c>
      <c r="J5740" s="42"/>
      <c r="K5740" s="42"/>
      <c r="L5740" s="42" t="s">
        <v>4489</v>
      </c>
      <c r="M5740" s="42" t="s">
        <v>3481</v>
      </c>
      <c r="N5740" s="42" t="s">
        <v>2431</v>
      </c>
      <c r="O5740" s="137" t="s">
        <v>3482</v>
      </c>
      <c r="P5740" s="42" t="s">
        <v>64</v>
      </c>
      <c r="Q5740" s="42" t="s">
        <v>65</v>
      </c>
      <c r="R5740" s="42">
        <v>1</v>
      </c>
      <c r="S5740" s="137" t="s">
        <v>2419</v>
      </c>
      <c r="T5740" s="62">
        <v>701662950</v>
      </c>
      <c r="U5740" s="62">
        <v>678606518.04999995</v>
      </c>
      <c r="Z5740" s="54" t="s">
        <v>68</v>
      </c>
      <c r="AA5740" s="132">
        <v>2.0126133742593501E-5</v>
      </c>
      <c r="AJ5740" s="42"/>
      <c r="AM5740" s="42"/>
      <c r="AN5740" s="42"/>
      <c r="AO5740" s="42"/>
      <c r="AP5740" s="42"/>
      <c r="AY5740" s="42"/>
      <c r="AZ5740" s="42"/>
      <c r="BA5740" s="42"/>
      <c r="BB5740" s="42"/>
      <c r="BN5740" s="54" t="s">
        <v>4578</v>
      </c>
      <c r="BO5740" s="58" t="str">
        <f t="shared" si="89"/>
        <v>境内资产</v>
      </c>
      <c r="BP5740" s="58" t="str">
        <f>IF(M5740="",VLOOKUP(D5740,Sheet4!$A$1:$B$92,2,0),VLOOKUP(Q5740,Sheet4!$A$1:$B$92,2,0))</f>
        <v>保险资产管理产品</v>
      </c>
    </row>
    <row r="5741" spans="1:68" s="58" customFormat="1" ht="12.75" customHeight="1">
      <c r="A5741" s="64" t="s">
        <v>3017</v>
      </c>
      <c r="B5741" s="54" t="s">
        <v>3018</v>
      </c>
      <c r="C5741" s="252" t="s">
        <v>5552</v>
      </c>
      <c r="D5741" s="252" t="s">
        <v>672</v>
      </c>
      <c r="E5741" s="54" t="s">
        <v>3019</v>
      </c>
      <c r="F5741" s="54" t="s">
        <v>3018</v>
      </c>
      <c r="G5741" s="129">
        <v>49000</v>
      </c>
      <c r="H5741" s="323">
        <v>473006</v>
      </c>
      <c r="I5741" s="323">
        <v>373870</v>
      </c>
      <c r="J5741" s="42"/>
      <c r="K5741" s="42"/>
      <c r="L5741" s="42" t="s">
        <v>4489</v>
      </c>
      <c r="M5741" s="42" t="s">
        <v>3481</v>
      </c>
      <c r="N5741" s="42" t="s">
        <v>2431</v>
      </c>
      <c r="O5741" s="137" t="s">
        <v>3482</v>
      </c>
      <c r="P5741" s="42" t="s">
        <v>64</v>
      </c>
      <c r="Q5741" s="42" t="s">
        <v>65</v>
      </c>
      <c r="R5741" s="42">
        <v>1</v>
      </c>
      <c r="S5741" s="137" t="s">
        <v>2419</v>
      </c>
      <c r="T5741" s="62">
        <v>701662950</v>
      </c>
      <c r="U5741" s="62">
        <v>678606518.04999995</v>
      </c>
      <c r="Z5741" s="54" t="s">
        <v>68</v>
      </c>
      <c r="AA5741" s="132">
        <v>2.1627518774381198E-5</v>
      </c>
      <c r="AJ5741" s="42"/>
      <c r="AM5741" s="42"/>
      <c r="AN5741" s="42"/>
      <c r="AO5741" s="42"/>
      <c r="AP5741" s="42"/>
      <c r="AY5741" s="42"/>
      <c r="AZ5741" s="42"/>
      <c r="BA5741" s="42"/>
      <c r="BB5741" s="42"/>
      <c r="BN5741" s="54" t="s">
        <v>4578</v>
      </c>
      <c r="BO5741" s="58" t="str">
        <f t="shared" si="89"/>
        <v>境内资产</v>
      </c>
      <c r="BP5741" s="58" t="str">
        <f>IF(M5741="",VLOOKUP(D5741,Sheet4!$A$1:$B$92,2,0),VLOOKUP(Q5741,Sheet4!$A$1:$B$92,2,0))</f>
        <v>保险资产管理产品</v>
      </c>
    </row>
    <row r="5742" spans="1:68" s="58" customFormat="1" ht="12.75" customHeight="1">
      <c r="A5742" s="64" t="s">
        <v>3020</v>
      </c>
      <c r="B5742" s="54" t="s">
        <v>3021</v>
      </c>
      <c r="C5742" s="252" t="s">
        <v>5552</v>
      </c>
      <c r="D5742" s="252" t="s">
        <v>672</v>
      </c>
      <c r="E5742" s="54" t="s">
        <v>3022</v>
      </c>
      <c r="F5742" s="54" t="s">
        <v>3021</v>
      </c>
      <c r="G5742" s="129">
        <v>33100</v>
      </c>
      <c r="H5742" s="323">
        <v>376824</v>
      </c>
      <c r="I5742" s="323">
        <v>328683</v>
      </c>
      <c r="J5742" s="42"/>
      <c r="K5742" s="42"/>
      <c r="L5742" s="42" t="s">
        <v>4489</v>
      </c>
      <c r="M5742" s="42" t="s">
        <v>3481</v>
      </c>
      <c r="N5742" s="42" t="s">
        <v>2431</v>
      </c>
      <c r="O5742" s="137" t="s">
        <v>3482</v>
      </c>
      <c r="P5742" s="42" t="s">
        <v>64</v>
      </c>
      <c r="Q5742" s="42" t="s">
        <v>65</v>
      </c>
      <c r="R5742" s="42">
        <v>1</v>
      </c>
      <c r="S5742" s="137" t="s">
        <v>2419</v>
      </c>
      <c r="T5742" s="62">
        <v>701662950</v>
      </c>
      <c r="U5742" s="62">
        <v>678606518.04999995</v>
      </c>
      <c r="Z5742" s="54" t="s">
        <v>68</v>
      </c>
      <c r="AA5742" s="132">
        <v>1.7728976968398501E-5</v>
      </c>
      <c r="AJ5742" s="42"/>
      <c r="AM5742" s="42"/>
      <c r="AN5742" s="42"/>
      <c r="AO5742" s="42"/>
      <c r="AP5742" s="42"/>
      <c r="AY5742" s="42"/>
      <c r="AZ5742" s="42"/>
      <c r="BA5742" s="42"/>
      <c r="BB5742" s="42"/>
      <c r="BN5742" s="54" t="s">
        <v>4578</v>
      </c>
      <c r="BO5742" s="58" t="str">
        <f t="shared" si="89"/>
        <v>境内资产</v>
      </c>
      <c r="BP5742" s="58" t="str">
        <f>IF(M5742="",VLOOKUP(D5742,Sheet4!$A$1:$B$92,2,0),VLOOKUP(Q5742,Sheet4!$A$1:$B$92,2,0))</f>
        <v>保险资产管理产品</v>
      </c>
    </row>
    <row r="5743" spans="1:68" s="58" customFormat="1" ht="12.75" customHeight="1">
      <c r="A5743" s="64" t="s">
        <v>3023</v>
      </c>
      <c r="B5743" s="54" t="s">
        <v>3024</v>
      </c>
      <c r="C5743" s="252" t="s">
        <v>5552</v>
      </c>
      <c r="D5743" s="252" t="s">
        <v>672</v>
      </c>
      <c r="E5743" s="54" t="s">
        <v>3025</v>
      </c>
      <c r="F5743" s="54" t="s">
        <v>3024</v>
      </c>
      <c r="G5743" s="129">
        <v>17300</v>
      </c>
      <c r="H5743" s="323">
        <v>272176</v>
      </c>
      <c r="I5743" s="323">
        <v>252753</v>
      </c>
      <c r="J5743" s="42"/>
      <c r="K5743" s="42"/>
      <c r="L5743" s="42" t="s">
        <v>4489</v>
      </c>
      <c r="M5743" s="42" t="s">
        <v>3481</v>
      </c>
      <c r="N5743" s="42" t="s">
        <v>2431</v>
      </c>
      <c r="O5743" s="137" t="s">
        <v>3482</v>
      </c>
      <c r="P5743" s="42" t="s">
        <v>64</v>
      </c>
      <c r="Q5743" s="42" t="s">
        <v>65</v>
      </c>
      <c r="R5743" s="42">
        <v>1</v>
      </c>
      <c r="S5743" s="137" t="s">
        <v>2419</v>
      </c>
      <c r="T5743" s="62">
        <v>701662950</v>
      </c>
      <c r="U5743" s="62">
        <v>678606518.04999995</v>
      </c>
      <c r="Z5743" s="54" t="s">
        <v>68</v>
      </c>
      <c r="AA5743" s="132">
        <v>6.9728937923379696E-6</v>
      </c>
      <c r="AJ5743" s="42"/>
      <c r="AM5743" s="42"/>
      <c r="AN5743" s="42"/>
      <c r="AO5743" s="42"/>
      <c r="AP5743" s="42"/>
      <c r="AY5743" s="42"/>
      <c r="AZ5743" s="42"/>
      <c r="BA5743" s="42"/>
      <c r="BB5743" s="42"/>
      <c r="BN5743" s="54" t="s">
        <v>4578</v>
      </c>
      <c r="BO5743" s="58" t="str">
        <f t="shared" si="89"/>
        <v>境内资产</v>
      </c>
      <c r="BP5743" s="58" t="str">
        <f>IF(M5743="",VLOOKUP(D5743,Sheet4!$A$1:$B$92,2,0),VLOOKUP(Q5743,Sheet4!$A$1:$B$92,2,0))</f>
        <v>保险资产管理产品</v>
      </c>
    </row>
    <row r="5744" spans="1:68" s="58" customFormat="1" ht="12.75" customHeight="1">
      <c r="A5744" s="64" t="s">
        <v>3026</v>
      </c>
      <c r="B5744" s="54" t="s">
        <v>3027</v>
      </c>
      <c r="C5744" s="252" t="s">
        <v>5552</v>
      </c>
      <c r="D5744" s="252" t="s">
        <v>672</v>
      </c>
      <c r="E5744" s="54" t="s">
        <v>3028</v>
      </c>
      <c r="F5744" s="54" t="s">
        <v>3027</v>
      </c>
      <c r="G5744" s="129">
        <v>20600</v>
      </c>
      <c r="H5744" s="323">
        <v>306372</v>
      </c>
      <c r="I5744" s="323">
        <v>278924</v>
      </c>
      <c r="J5744" s="42"/>
      <c r="K5744" s="42"/>
      <c r="L5744" s="42" t="s">
        <v>4489</v>
      </c>
      <c r="M5744" s="42" t="s">
        <v>3481</v>
      </c>
      <c r="N5744" s="42" t="s">
        <v>2431</v>
      </c>
      <c r="O5744" s="137" t="s">
        <v>3482</v>
      </c>
      <c r="P5744" s="42" t="s">
        <v>64</v>
      </c>
      <c r="Q5744" s="42" t="s">
        <v>65</v>
      </c>
      <c r="R5744" s="42">
        <v>1</v>
      </c>
      <c r="S5744" s="137" t="s">
        <v>2419</v>
      </c>
      <c r="T5744" s="62">
        <v>701662950</v>
      </c>
      <c r="U5744" s="62">
        <v>678606518.04999995</v>
      </c>
      <c r="Z5744" s="54" t="s">
        <v>280</v>
      </c>
      <c r="AA5744" s="132">
        <v>2.8090806942520198E-6</v>
      </c>
      <c r="AJ5744" s="42"/>
      <c r="AM5744" s="42"/>
      <c r="AN5744" s="42"/>
      <c r="AO5744" s="42"/>
      <c r="AP5744" s="42"/>
      <c r="AY5744" s="42"/>
      <c r="AZ5744" s="42"/>
      <c r="BA5744" s="42"/>
      <c r="BB5744" s="42"/>
      <c r="BN5744" s="54" t="s">
        <v>4578</v>
      </c>
      <c r="BO5744" s="58" t="str">
        <f t="shared" si="89"/>
        <v>境内资产</v>
      </c>
      <c r="BP5744" s="58" t="str">
        <f>IF(M5744="",VLOOKUP(D5744,Sheet4!$A$1:$B$92,2,0),VLOOKUP(Q5744,Sheet4!$A$1:$B$92,2,0))</f>
        <v>保险资产管理产品</v>
      </c>
    </row>
    <row r="5745" spans="1:68" s="58" customFormat="1" ht="12.75" customHeight="1">
      <c r="A5745" s="64" t="s">
        <v>3029</v>
      </c>
      <c r="B5745" s="54" t="s">
        <v>3030</v>
      </c>
      <c r="C5745" s="252" t="s">
        <v>5552</v>
      </c>
      <c r="D5745" s="252" t="s">
        <v>672</v>
      </c>
      <c r="E5745" s="54" t="s">
        <v>3031</v>
      </c>
      <c r="F5745" s="54" t="s">
        <v>3030</v>
      </c>
      <c r="G5745" s="129">
        <v>93700</v>
      </c>
      <c r="H5745" s="323">
        <v>294333</v>
      </c>
      <c r="I5745" s="323">
        <v>258612</v>
      </c>
      <c r="J5745" s="42"/>
      <c r="K5745" s="42"/>
      <c r="L5745" s="42" t="s">
        <v>4489</v>
      </c>
      <c r="M5745" s="42" t="s">
        <v>3481</v>
      </c>
      <c r="N5745" s="42" t="s">
        <v>2431</v>
      </c>
      <c r="O5745" s="137" t="s">
        <v>3482</v>
      </c>
      <c r="P5745" s="42" t="s">
        <v>64</v>
      </c>
      <c r="Q5745" s="42" t="s">
        <v>65</v>
      </c>
      <c r="R5745" s="42">
        <v>1</v>
      </c>
      <c r="S5745" s="137" t="s">
        <v>2419</v>
      </c>
      <c r="T5745" s="62">
        <v>701662950</v>
      </c>
      <c r="U5745" s="62">
        <v>678606518.04999995</v>
      </c>
      <c r="Z5745" s="54" t="s">
        <v>68</v>
      </c>
      <c r="AA5745" s="132">
        <v>1.5811867827539101E-5</v>
      </c>
      <c r="AJ5745" s="42"/>
      <c r="AM5745" s="42"/>
      <c r="AN5745" s="42"/>
      <c r="AO5745" s="42"/>
      <c r="AP5745" s="42"/>
      <c r="AY5745" s="42"/>
      <c r="AZ5745" s="42"/>
      <c r="BA5745" s="42"/>
      <c r="BB5745" s="42"/>
      <c r="BN5745" s="54" t="s">
        <v>4578</v>
      </c>
      <c r="BO5745" s="58" t="str">
        <f t="shared" si="89"/>
        <v>境内资产</v>
      </c>
      <c r="BP5745" s="58" t="str">
        <f>IF(M5745="",VLOOKUP(D5745,Sheet4!$A$1:$B$92,2,0),VLOOKUP(Q5745,Sheet4!$A$1:$B$92,2,0))</f>
        <v>保险资产管理产品</v>
      </c>
    </row>
    <row r="5746" spans="1:68" s="58" customFormat="1" ht="12.75" customHeight="1">
      <c r="A5746" s="64" t="s">
        <v>3032</v>
      </c>
      <c r="B5746" s="54" t="s">
        <v>3033</v>
      </c>
      <c r="C5746" s="252" t="s">
        <v>5552</v>
      </c>
      <c r="D5746" s="252" t="s">
        <v>672</v>
      </c>
      <c r="E5746" s="54" t="s">
        <v>3034</v>
      </c>
      <c r="F5746" s="54" t="s">
        <v>3033</v>
      </c>
      <c r="G5746" s="129">
        <v>16200</v>
      </c>
      <c r="H5746" s="323">
        <v>191298.38</v>
      </c>
      <c r="I5746" s="323">
        <v>206550</v>
      </c>
      <c r="J5746" s="42"/>
      <c r="K5746" s="42"/>
      <c r="L5746" s="42" t="s">
        <v>4489</v>
      </c>
      <c r="M5746" s="42" t="s">
        <v>3481</v>
      </c>
      <c r="N5746" s="42" t="s">
        <v>2431</v>
      </c>
      <c r="O5746" s="137" t="s">
        <v>3482</v>
      </c>
      <c r="P5746" s="42" t="s">
        <v>64</v>
      </c>
      <c r="Q5746" s="42" t="s">
        <v>65</v>
      </c>
      <c r="R5746" s="42">
        <v>1</v>
      </c>
      <c r="S5746" s="137" t="s">
        <v>2419</v>
      </c>
      <c r="T5746" s="62">
        <v>701662950</v>
      </c>
      <c r="U5746" s="62">
        <v>678606518.04999995</v>
      </c>
      <c r="Z5746" s="54" t="s">
        <v>68</v>
      </c>
      <c r="AA5746" s="132">
        <v>9.67915397024556E-6</v>
      </c>
      <c r="AJ5746" s="42"/>
      <c r="AM5746" s="42"/>
      <c r="AN5746" s="42"/>
      <c r="AO5746" s="42"/>
      <c r="AP5746" s="42"/>
      <c r="AY5746" s="42"/>
      <c r="AZ5746" s="42"/>
      <c r="BA5746" s="42"/>
      <c r="BB5746" s="42"/>
      <c r="BN5746" s="54" t="s">
        <v>4578</v>
      </c>
      <c r="BO5746" s="58" t="str">
        <f t="shared" si="89"/>
        <v>境内资产</v>
      </c>
      <c r="BP5746" s="58" t="str">
        <f>IF(M5746="",VLOOKUP(D5746,Sheet4!$A$1:$B$92,2,0),VLOOKUP(Q5746,Sheet4!$A$1:$B$92,2,0))</f>
        <v>保险资产管理产品</v>
      </c>
    </row>
    <row r="5747" spans="1:68" s="58" customFormat="1" ht="12.75" customHeight="1">
      <c r="A5747" s="64" t="s">
        <v>3035</v>
      </c>
      <c r="B5747" s="54" t="s">
        <v>3036</v>
      </c>
      <c r="C5747" s="252" t="s">
        <v>5552</v>
      </c>
      <c r="D5747" s="252" t="s">
        <v>672</v>
      </c>
      <c r="E5747" s="54" t="s">
        <v>3037</v>
      </c>
      <c r="F5747" s="54" t="s">
        <v>3036</v>
      </c>
      <c r="G5747" s="129">
        <v>30000</v>
      </c>
      <c r="H5747" s="323">
        <v>162987.13</v>
      </c>
      <c r="I5747" s="323">
        <v>139200</v>
      </c>
      <c r="J5747" s="42"/>
      <c r="K5747" s="42"/>
      <c r="L5747" s="42" t="s">
        <v>4489</v>
      </c>
      <c r="M5747" s="42" t="s">
        <v>3481</v>
      </c>
      <c r="N5747" s="42" t="s">
        <v>2431</v>
      </c>
      <c r="O5747" s="137" t="s">
        <v>3482</v>
      </c>
      <c r="P5747" s="42" t="s">
        <v>64</v>
      </c>
      <c r="Q5747" s="42" t="s">
        <v>65</v>
      </c>
      <c r="R5747" s="42">
        <v>1</v>
      </c>
      <c r="S5747" s="137" t="s">
        <v>2419</v>
      </c>
      <c r="T5747" s="62">
        <v>701662950</v>
      </c>
      <c r="U5747" s="62">
        <v>678606518.04999995</v>
      </c>
      <c r="Z5747" s="54" t="s">
        <v>68</v>
      </c>
      <c r="AA5747" s="132">
        <v>1.17059776809147E-5</v>
      </c>
      <c r="AJ5747" s="42"/>
      <c r="AM5747" s="42"/>
      <c r="AN5747" s="42"/>
      <c r="AO5747" s="42"/>
      <c r="AP5747" s="42"/>
      <c r="AY5747" s="42"/>
      <c r="AZ5747" s="42"/>
      <c r="BA5747" s="42"/>
      <c r="BB5747" s="42"/>
      <c r="BN5747" s="54" t="s">
        <v>4578</v>
      </c>
      <c r="BO5747" s="58" t="str">
        <f t="shared" si="89"/>
        <v>境内资产</v>
      </c>
      <c r="BP5747" s="58" t="str">
        <f>IF(M5747="",VLOOKUP(D5747,Sheet4!$A$1:$B$92,2,0),VLOOKUP(Q5747,Sheet4!$A$1:$B$92,2,0))</f>
        <v>保险资产管理产品</v>
      </c>
    </row>
    <row r="5748" spans="1:68" s="58" customFormat="1" ht="12.75" customHeight="1">
      <c r="A5748" s="64" t="s">
        <v>3038</v>
      </c>
      <c r="B5748" s="54" t="s">
        <v>1063</v>
      </c>
      <c r="C5748" s="252" t="s">
        <v>5552</v>
      </c>
      <c r="D5748" s="252" t="s">
        <v>672</v>
      </c>
      <c r="E5748" s="54" t="s">
        <v>3039</v>
      </c>
      <c r="F5748" s="54" t="s">
        <v>1063</v>
      </c>
      <c r="G5748" s="129">
        <v>205700</v>
      </c>
      <c r="H5748" s="323">
        <v>2137703.81</v>
      </c>
      <c r="I5748" s="323">
        <v>2425203</v>
      </c>
      <c r="J5748" s="42"/>
      <c r="K5748" s="42"/>
      <c r="L5748" s="42" t="s">
        <v>4489</v>
      </c>
      <c r="M5748" s="42" t="s">
        <v>3481</v>
      </c>
      <c r="N5748" s="42" t="s">
        <v>2431</v>
      </c>
      <c r="O5748" s="137" t="s">
        <v>3482</v>
      </c>
      <c r="P5748" s="42" t="s">
        <v>64</v>
      </c>
      <c r="Q5748" s="42" t="s">
        <v>65</v>
      </c>
      <c r="R5748" s="42">
        <v>1</v>
      </c>
      <c r="S5748" s="137" t="s">
        <v>2419</v>
      </c>
      <c r="T5748" s="62">
        <v>701662950</v>
      </c>
      <c r="U5748" s="62">
        <v>678606518.04999995</v>
      </c>
      <c r="Z5748" s="54" t="s">
        <v>280</v>
      </c>
      <c r="AA5748" s="132">
        <v>2.0538320683692101E-5</v>
      </c>
      <c r="AJ5748" s="42"/>
      <c r="AM5748" s="42"/>
      <c r="AN5748" s="42"/>
      <c r="AO5748" s="42"/>
      <c r="AP5748" s="42"/>
      <c r="AY5748" s="42"/>
      <c r="AZ5748" s="42"/>
      <c r="BA5748" s="42"/>
      <c r="BB5748" s="42"/>
      <c r="BN5748" s="54" t="s">
        <v>4578</v>
      </c>
      <c r="BO5748" s="58" t="str">
        <f t="shared" si="89"/>
        <v>境内资产</v>
      </c>
      <c r="BP5748" s="58" t="str">
        <f>IF(M5748="",VLOOKUP(D5748,Sheet4!$A$1:$B$92,2,0),VLOOKUP(Q5748,Sheet4!$A$1:$B$92,2,0))</f>
        <v>保险资产管理产品</v>
      </c>
    </row>
    <row r="5749" spans="1:68" s="58" customFormat="1" ht="12.75" customHeight="1">
      <c r="A5749" s="64" t="s">
        <v>2095</v>
      </c>
      <c r="B5749" s="54" t="s">
        <v>1468</v>
      </c>
      <c r="C5749" s="252" t="s">
        <v>5552</v>
      </c>
      <c r="D5749" s="252" t="s">
        <v>672</v>
      </c>
      <c r="E5749" s="54" t="s">
        <v>2202</v>
      </c>
      <c r="F5749" s="54" t="s">
        <v>1468</v>
      </c>
      <c r="G5749" s="129">
        <v>8800</v>
      </c>
      <c r="H5749" s="323">
        <v>599408</v>
      </c>
      <c r="I5749" s="323">
        <v>568304</v>
      </c>
      <c r="J5749" s="42"/>
      <c r="K5749" s="42"/>
      <c r="L5749" s="42" t="s">
        <v>4489</v>
      </c>
      <c r="M5749" s="42" t="s">
        <v>3481</v>
      </c>
      <c r="N5749" s="42" t="s">
        <v>2431</v>
      </c>
      <c r="O5749" s="137" t="s">
        <v>3482</v>
      </c>
      <c r="P5749" s="42" t="s">
        <v>64</v>
      </c>
      <c r="Q5749" s="42" t="s">
        <v>65</v>
      </c>
      <c r="R5749" s="42">
        <v>1</v>
      </c>
      <c r="S5749" s="137" t="s">
        <v>2419</v>
      </c>
      <c r="T5749" s="62">
        <v>701662950</v>
      </c>
      <c r="U5749" s="62">
        <v>678606518.04999995</v>
      </c>
      <c r="Z5749" s="54" t="s">
        <v>280</v>
      </c>
      <c r="AA5749" s="132">
        <v>1.62573007279265E-6</v>
      </c>
      <c r="AJ5749" s="42"/>
      <c r="AM5749" s="42"/>
      <c r="AN5749" s="42"/>
      <c r="AO5749" s="42"/>
      <c r="AP5749" s="42"/>
      <c r="AY5749" s="42"/>
      <c r="AZ5749" s="42"/>
      <c r="BA5749" s="42"/>
      <c r="BB5749" s="42"/>
      <c r="BN5749" s="54" t="s">
        <v>4578</v>
      </c>
      <c r="BO5749" s="58" t="str">
        <f t="shared" si="89"/>
        <v>境内资产</v>
      </c>
      <c r="BP5749" s="58" t="str">
        <f>IF(M5749="",VLOOKUP(D5749,Sheet4!$A$1:$B$92,2,0),VLOOKUP(Q5749,Sheet4!$A$1:$B$92,2,0))</f>
        <v>保险资产管理产品</v>
      </c>
    </row>
    <row r="5750" spans="1:68" s="58" customFormat="1" ht="12.75" customHeight="1">
      <c r="A5750" s="64" t="s">
        <v>3449</v>
      </c>
      <c r="B5750" s="54" t="s">
        <v>3450</v>
      </c>
      <c r="C5750" s="252" t="s">
        <v>5552</v>
      </c>
      <c r="D5750" s="252" t="s">
        <v>672</v>
      </c>
      <c r="E5750" s="54" t="s">
        <v>3451</v>
      </c>
      <c r="F5750" s="54" t="s">
        <v>3450</v>
      </c>
      <c r="G5750" s="129">
        <v>36450</v>
      </c>
      <c r="H5750" s="323">
        <v>324283.48</v>
      </c>
      <c r="I5750" s="323">
        <v>248224.5</v>
      </c>
      <c r="J5750" s="42"/>
      <c r="K5750" s="42"/>
      <c r="L5750" s="42" t="s">
        <v>4489</v>
      </c>
      <c r="M5750" s="42" t="s">
        <v>3481</v>
      </c>
      <c r="N5750" s="42" t="s">
        <v>2431</v>
      </c>
      <c r="O5750" s="137" t="s">
        <v>3482</v>
      </c>
      <c r="P5750" s="42" t="s">
        <v>64</v>
      </c>
      <c r="Q5750" s="42" t="s">
        <v>65</v>
      </c>
      <c r="R5750" s="42">
        <v>1</v>
      </c>
      <c r="S5750" s="137" t="s">
        <v>2419</v>
      </c>
      <c r="T5750" s="62">
        <v>701662950</v>
      </c>
      <c r="U5750" s="62">
        <v>678606518.04999995</v>
      </c>
      <c r="Z5750" s="54" t="s">
        <v>280</v>
      </c>
      <c r="AA5750" s="132">
        <v>7.8492934283553395E-6</v>
      </c>
      <c r="AJ5750" s="42"/>
      <c r="AM5750" s="42"/>
      <c r="AN5750" s="42"/>
      <c r="AO5750" s="42"/>
      <c r="AP5750" s="42"/>
      <c r="AY5750" s="42"/>
      <c r="AZ5750" s="42"/>
      <c r="BA5750" s="42"/>
      <c r="BB5750" s="42"/>
      <c r="BN5750" s="54" t="s">
        <v>4578</v>
      </c>
      <c r="BO5750" s="58" t="str">
        <f t="shared" si="89"/>
        <v>境内资产</v>
      </c>
      <c r="BP5750" s="58" t="str">
        <f>IF(M5750="",VLOOKUP(D5750,Sheet4!$A$1:$B$92,2,0),VLOOKUP(Q5750,Sheet4!$A$1:$B$92,2,0))</f>
        <v>保险资产管理产品</v>
      </c>
    </row>
    <row r="5751" spans="1:68" s="58" customFormat="1" ht="12.75" customHeight="1">
      <c r="A5751" s="64" t="s">
        <v>3040</v>
      </c>
      <c r="B5751" s="54" t="s">
        <v>3041</v>
      </c>
      <c r="C5751" s="252" t="s">
        <v>5552</v>
      </c>
      <c r="D5751" s="252" t="s">
        <v>672</v>
      </c>
      <c r="E5751" s="54" t="s">
        <v>3042</v>
      </c>
      <c r="F5751" s="54" t="s">
        <v>3041</v>
      </c>
      <c r="G5751" s="129">
        <v>40700</v>
      </c>
      <c r="H5751" s="323">
        <v>412687</v>
      </c>
      <c r="I5751" s="323">
        <v>383394</v>
      </c>
      <c r="J5751" s="42"/>
      <c r="K5751" s="42"/>
      <c r="L5751" s="42" t="s">
        <v>4489</v>
      </c>
      <c r="M5751" s="42" t="s">
        <v>3481</v>
      </c>
      <c r="N5751" s="42" t="s">
        <v>2431</v>
      </c>
      <c r="O5751" s="137" t="s">
        <v>3482</v>
      </c>
      <c r="P5751" s="42" t="s">
        <v>64</v>
      </c>
      <c r="Q5751" s="42" t="s">
        <v>65</v>
      </c>
      <c r="R5751" s="42">
        <v>1</v>
      </c>
      <c r="S5751" s="137" t="s">
        <v>2419</v>
      </c>
      <c r="T5751" s="62">
        <v>701662950</v>
      </c>
      <c r="U5751" s="62">
        <v>678606518.04999995</v>
      </c>
      <c r="Z5751" s="54" t="s">
        <v>280</v>
      </c>
      <c r="AA5751" s="132">
        <v>2.04881887240374E-6</v>
      </c>
      <c r="AJ5751" s="42"/>
      <c r="AM5751" s="42"/>
      <c r="AN5751" s="42"/>
      <c r="AO5751" s="42"/>
      <c r="AP5751" s="42"/>
      <c r="AY5751" s="42"/>
      <c r="AZ5751" s="42"/>
      <c r="BA5751" s="42"/>
      <c r="BB5751" s="42"/>
      <c r="BN5751" s="54" t="s">
        <v>4578</v>
      </c>
      <c r="BO5751" s="58" t="str">
        <f t="shared" si="89"/>
        <v>境内资产</v>
      </c>
      <c r="BP5751" s="58" t="str">
        <f>IF(M5751="",VLOOKUP(D5751,Sheet4!$A$1:$B$92,2,0),VLOOKUP(Q5751,Sheet4!$A$1:$B$92,2,0))</f>
        <v>保险资产管理产品</v>
      </c>
    </row>
    <row r="5752" spans="1:68" s="58" customFormat="1" ht="12.75" customHeight="1">
      <c r="A5752" s="64" t="s">
        <v>3043</v>
      </c>
      <c r="B5752" s="54" t="s">
        <v>3044</v>
      </c>
      <c r="C5752" s="252" t="s">
        <v>5552</v>
      </c>
      <c r="D5752" s="252" t="s">
        <v>672</v>
      </c>
      <c r="E5752" s="54" t="s">
        <v>3045</v>
      </c>
      <c r="F5752" s="54" t="s">
        <v>3044</v>
      </c>
      <c r="G5752" s="129">
        <v>69300</v>
      </c>
      <c r="H5752" s="323">
        <v>564093</v>
      </c>
      <c r="I5752" s="323">
        <v>575883</v>
      </c>
      <c r="J5752" s="42"/>
      <c r="K5752" s="42"/>
      <c r="L5752" s="42" t="s">
        <v>4489</v>
      </c>
      <c r="M5752" s="42" t="s">
        <v>3481</v>
      </c>
      <c r="N5752" s="42" t="s">
        <v>2431</v>
      </c>
      <c r="O5752" s="137" t="s">
        <v>3482</v>
      </c>
      <c r="P5752" s="42" t="s">
        <v>64</v>
      </c>
      <c r="Q5752" s="42" t="s">
        <v>65</v>
      </c>
      <c r="R5752" s="42">
        <v>1</v>
      </c>
      <c r="S5752" s="137" t="s">
        <v>2419</v>
      </c>
      <c r="T5752" s="62">
        <v>701662950</v>
      </c>
      <c r="U5752" s="62">
        <v>678606518.04999995</v>
      </c>
      <c r="Z5752" s="54" t="s">
        <v>280</v>
      </c>
      <c r="AA5752" s="132">
        <v>5.1032650844654801E-6</v>
      </c>
      <c r="AJ5752" s="42"/>
      <c r="AM5752" s="42"/>
      <c r="AN5752" s="42"/>
      <c r="AO5752" s="42"/>
      <c r="AP5752" s="42"/>
      <c r="AY5752" s="42"/>
      <c r="AZ5752" s="42"/>
      <c r="BA5752" s="42"/>
      <c r="BB5752" s="42"/>
      <c r="BN5752" s="54" t="s">
        <v>4578</v>
      </c>
      <c r="BO5752" s="58" t="str">
        <f t="shared" si="89"/>
        <v>境内资产</v>
      </c>
      <c r="BP5752" s="58" t="str">
        <f>IF(M5752="",VLOOKUP(D5752,Sheet4!$A$1:$B$92,2,0),VLOOKUP(Q5752,Sheet4!$A$1:$B$92,2,0))</f>
        <v>保险资产管理产品</v>
      </c>
    </row>
    <row r="5753" spans="1:68" s="58" customFormat="1" ht="12.75" customHeight="1">
      <c r="A5753" s="64" t="s">
        <v>3046</v>
      </c>
      <c r="B5753" s="54" t="s">
        <v>5546</v>
      </c>
      <c r="C5753" s="252" t="s">
        <v>5552</v>
      </c>
      <c r="D5753" s="252" t="s">
        <v>672</v>
      </c>
      <c r="E5753" s="54" t="s">
        <v>3047</v>
      </c>
      <c r="F5753" s="54" t="s">
        <v>5546</v>
      </c>
      <c r="G5753" s="129">
        <v>25100</v>
      </c>
      <c r="H5753" s="323">
        <v>274175</v>
      </c>
      <c r="I5753" s="323">
        <v>229916</v>
      </c>
      <c r="J5753" s="42"/>
      <c r="K5753" s="42"/>
      <c r="L5753" s="42" t="s">
        <v>4489</v>
      </c>
      <c r="M5753" s="42" t="s">
        <v>3481</v>
      </c>
      <c r="N5753" s="42" t="s">
        <v>2431</v>
      </c>
      <c r="O5753" s="137" t="s">
        <v>3482</v>
      </c>
      <c r="P5753" s="42" t="s">
        <v>64</v>
      </c>
      <c r="Q5753" s="42" t="s">
        <v>65</v>
      </c>
      <c r="R5753" s="42">
        <v>1</v>
      </c>
      <c r="S5753" s="137" t="s">
        <v>2419</v>
      </c>
      <c r="T5753" s="62">
        <v>701662950</v>
      </c>
      <c r="U5753" s="62">
        <v>678606518.04999995</v>
      </c>
      <c r="Z5753" s="54" t="s">
        <v>68</v>
      </c>
      <c r="AA5753" s="132">
        <v>2.23735872553765E-5</v>
      </c>
      <c r="AJ5753" s="42"/>
      <c r="AM5753" s="42"/>
      <c r="AN5753" s="42"/>
      <c r="AO5753" s="42"/>
      <c r="AP5753" s="42"/>
      <c r="AY5753" s="42"/>
      <c r="AZ5753" s="42"/>
      <c r="BA5753" s="42"/>
      <c r="BB5753" s="42"/>
      <c r="BN5753" s="54" t="s">
        <v>4578</v>
      </c>
      <c r="BO5753" s="58" t="str">
        <f t="shared" si="89"/>
        <v>境内资产</v>
      </c>
      <c r="BP5753" s="58" t="str">
        <f>IF(M5753="",VLOOKUP(D5753,Sheet4!$A$1:$B$92,2,0),VLOOKUP(Q5753,Sheet4!$A$1:$B$92,2,0))</f>
        <v>保险资产管理产品</v>
      </c>
    </row>
    <row r="5754" spans="1:68" s="58" customFormat="1" ht="12.75" customHeight="1">
      <c r="A5754" s="64" t="s">
        <v>3048</v>
      </c>
      <c r="B5754" s="54" t="s">
        <v>1055</v>
      </c>
      <c r="C5754" s="252" t="s">
        <v>5552</v>
      </c>
      <c r="D5754" s="252" t="s">
        <v>672</v>
      </c>
      <c r="E5754" s="54" t="s">
        <v>3049</v>
      </c>
      <c r="F5754" s="54" t="s">
        <v>1055</v>
      </c>
      <c r="G5754" s="129">
        <v>63700</v>
      </c>
      <c r="H5754" s="323">
        <v>1006624</v>
      </c>
      <c r="I5754" s="323">
        <v>901355</v>
      </c>
      <c r="J5754" s="42"/>
      <c r="K5754" s="42"/>
      <c r="L5754" s="42" t="s">
        <v>4489</v>
      </c>
      <c r="M5754" s="42" t="s">
        <v>3481</v>
      </c>
      <c r="N5754" s="42" t="s">
        <v>2431</v>
      </c>
      <c r="O5754" s="137" t="s">
        <v>3482</v>
      </c>
      <c r="P5754" s="42" t="s">
        <v>64</v>
      </c>
      <c r="Q5754" s="42" t="s">
        <v>65</v>
      </c>
      <c r="R5754" s="42">
        <v>1</v>
      </c>
      <c r="S5754" s="137" t="s">
        <v>2419</v>
      </c>
      <c r="T5754" s="62">
        <v>701662950</v>
      </c>
      <c r="U5754" s="62">
        <v>678606518.04999995</v>
      </c>
      <c r="Z5754" s="54" t="s">
        <v>280</v>
      </c>
      <c r="AA5754" s="132">
        <v>7.1519421214867499E-6</v>
      </c>
      <c r="AJ5754" s="42"/>
      <c r="AM5754" s="42"/>
      <c r="AN5754" s="42"/>
      <c r="AO5754" s="42"/>
      <c r="AP5754" s="42"/>
      <c r="AY5754" s="42"/>
      <c r="AZ5754" s="42"/>
      <c r="BA5754" s="42"/>
      <c r="BB5754" s="42"/>
      <c r="BN5754" s="54" t="s">
        <v>4578</v>
      </c>
      <c r="BO5754" s="58" t="str">
        <f t="shared" si="89"/>
        <v>境内资产</v>
      </c>
      <c r="BP5754" s="58" t="str">
        <f>IF(M5754="",VLOOKUP(D5754,Sheet4!$A$1:$B$92,2,0),VLOOKUP(Q5754,Sheet4!$A$1:$B$92,2,0))</f>
        <v>保险资产管理产品</v>
      </c>
    </row>
    <row r="5755" spans="1:68" s="58" customFormat="1" ht="12.75" customHeight="1">
      <c r="A5755" s="64" t="s">
        <v>2091</v>
      </c>
      <c r="B5755" s="54" t="s">
        <v>3050</v>
      </c>
      <c r="C5755" s="252" t="s">
        <v>5552</v>
      </c>
      <c r="D5755" s="252" t="s">
        <v>672</v>
      </c>
      <c r="E5755" s="54" t="s">
        <v>3051</v>
      </c>
      <c r="F5755" s="54" t="s">
        <v>3050</v>
      </c>
      <c r="G5755" s="129">
        <v>28200</v>
      </c>
      <c r="H5755" s="323">
        <v>452486</v>
      </c>
      <c r="I5755" s="323">
        <v>489552</v>
      </c>
      <c r="J5755" s="42"/>
      <c r="K5755" s="42"/>
      <c r="L5755" s="42" t="s">
        <v>4489</v>
      </c>
      <c r="M5755" s="42" t="s">
        <v>3481</v>
      </c>
      <c r="N5755" s="42" t="s">
        <v>2431</v>
      </c>
      <c r="O5755" s="137" t="s">
        <v>3482</v>
      </c>
      <c r="P5755" s="42" t="s">
        <v>64</v>
      </c>
      <c r="Q5755" s="42" t="s">
        <v>65</v>
      </c>
      <c r="R5755" s="42">
        <v>1</v>
      </c>
      <c r="S5755" s="137" t="s">
        <v>2419</v>
      </c>
      <c r="T5755" s="62">
        <v>701662950</v>
      </c>
      <c r="U5755" s="62">
        <v>678606518.04999995</v>
      </c>
      <c r="Z5755" s="54" t="s">
        <v>280</v>
      </c>
      <c r="AA5755" s="132">
        <v>2.9087158329035602E-6</v>
      </c>
      <c r="AJ5755" s="42"/>
      <c r="AM5755" s="42"/>
      <c r="AN5755" s="42"/>
      <c r="AO5755" s="42"/>
      <c r="AP5755" s="42"/>
      <c r="AY5755" s="42"/>
      <c r="AZ5755" s="42"/>
      <c r="BA5755" s="42"/>
      <c r="BB5755" s="42"/>
      <c r="BN5755" s="54" t="s">
        <v>4578</v>
      </c>
      <c r="BO5755" s="58" t="str">
        <f t="shared" si="89"/>
        <v>境内资产</v>
      </c>
      <c r="BP5755" s="58" t="str">
        <f>IF(M5755="",VLOOKUP(D5755,Sheet4!$A$1:$B$92,2,0),VLOOKUP(Q5755,Sheet4!$A$1:$B$92,2,0))</f>
        <v>保险资产管理产品</v>
      </c>
    </row>
    <row r="5756" spans="1:68" s="58" customFormat="1" ht="12.75" customHeight="1">
      <c r="A5756" s="64" t="s">
        <v>3052</v>
      </c>
      <c r="B5756" s="54" t="s">
        <v>3053</v>
      </c>
      <c r="C5756" s="252" t="s">
        <v>5552</v>
      </c>
      <c r="D5756" s="252" t="s">
        <v>672</v>
      </c>
      <c r="E5756" s="54" t="s">
        <v>3054</v>
      </c>
      <c r="F5756" s="54" t="s">
        <v>3053</v>
      </c>
      <c r="G5756" s="129">
        <v>30100</v>
      </c>
      <c r="H5756" s="323">
        <v>1645843.91</v>
      </c>
      <c r="I5756" s="323">
        <v>1314166</v>
      </c>
      <c r="J5756" s="42"/>
      <c r="K5756" s="42"/>
      <c r="L5756" s="42" t="s">
        <v>4489</v>
      </c>
      <c r="M5756" s="42" t="s">
        <v>3481</v>
      </c>
      <c r="N5756" s="42" t="s">
        <v>2431</v>
      </c>
      <c r="O5756" s="137" t="s">
        <v>3482</v>
      </c>
      <c r="P5756" s="42" t="s">
        <v>64</v>
      </c>
      <c r="Q5756" s="42" t="s">
        <v>65</v>
      </c>
      <c r="R5756" s="42">
        <v>1</v>
      </c>
      <c r="S5756" s="137" t="s">
        <v>2419</v>
      </c>
      <c r="T5756" s="62">
        <v>701662950</v>
      </c>
      <c r="U5756" s="62">
        <v>678606518.04999995</v>
      </c>
      <c r="Z5756" s="54" t="s">
        <v>280</v>
      </c>
      <c r="AA5756" s="132">
        <v>1.6465865698871001E-6</v>
      </c>
      <c r="AJ5756" s="42"/>
      <c r="AM5756" s="42"/>
      <c r="AN5756" s="42"/>
      <c r="AO5756" s="42"/>
      <c r="AP5756" s="42"/>
      <c r="AY5756" s="42"/>
      <c r="AZ5756" s="42"/>
      <c r="BA5756" s="42"/>
      <c r="BB5756" s="42"/>
      <c r="BN5756" s="54" t="s">
        <v>4578</v>
      </c>
      <c r="BO5756" s="58" t="str">
        <f t="shared" si="89"/>
        <v>境内资产</v>
      </c>
      <c r="BP5756" s="58" t="str">
        <f>IF(M5756="",VLOOKUP(D5756,Sheet4!$A$1:$B$92,2,0),VLOOKUP(Q5756,Sheet4!$A$1:$B$92,2,0))</f>
        <v>保险资产管理产品</v>
      </c>
    </row>
    <row r="5757" spans="1:68" s="58" customFormat="1" ht="12.75" customHeight="1">
      <c r="A5757" s="64" t="s">
        <v>3055</v>
      </c>
      <c r="B5757" s="54" t="s">
        <v>3056</v>
      </c>
      <c r="C5757" s="252" t="s">
        <v>5552</v>
      </c>
      <c r="D5757" s="252" t="s">
        <v>672</v>
      </c>
      <c r="E5757" s="54" t="s">
        <v>3057</v>
      </c>
      <c r="F5757" s="54" t="s">
        <v>3056</v>
      </c>
      <c r="G5757" s="129">
        <v>210300</v>
      </c>
      <c r="H5757" s="323">
        <v>978737</v>
      </c>
      <c r="I5757" s="323">
        <v>891672</v>
      </c>
      <c r="J5757" s="42"/>
      <c r="K5757" s="42"/>
      <c r="L5757" s="42" t="s">
        <v>4489</v>
      </c>
      <c r="M5757" s="42" t="s">
        <v>3481</v>
      </c>
      <c r="N5757" s="42" t="s">
        <v>2431</v>
      </c>
      <c r="O5757" s="137" t="s">
        <v>3482</v>
      </c>
      <c r="P5757" s="42" t="s">
        <v>64</v>
      </c>
      <c r="Q5757" s="42" t="s">
        <v>65</v>
      </c>
      <c r="R5757" s="42">
        <v>1</v>
      </c>
      <c r="S5757" s="137" t="s">
        <v>2419</v>
      </c>
      <c r="T5757" s="62">
        <v>701662950</v>
      </c>
      <c r="U5757" s="62">
        <v>678606518.04999995</v>
      </c>
      <c r="Z5757" s="54" t="s">
        <v>280</v>
      </c>
      <c r="AA5757" s="132">
        <v>4.7553374814809402E-6</v>
      </c>
      <c r="AJ5757" s="42"/>
      <c r="AM5757" s="42"/>
      <c r="AN5757" s="42"/>
      <c r="AO5757" s="42"/>
      <c r="AP5757" s="42"/>
      <c r="AY5757" s="42"/>
      <c r="AZ5757" s="42"/>
      <c r="BA5757" s="42"/>
      <c r="BB5757" s="42"/>
      <c r="BN5757" s="54" t="s">
        <v>4578</v>
      </c>
      <c r="BO5757" s="58" t="str">
        <f t="shared" si="89"/>
        <v>境内资产</v>
      </c>
      <c r="BP5757" s="58" t="str">
        <f>IF(M5757="",VLOOKUP(D5757,Sheet4!$A$1:$B$92,2,0),VLOOKUP(Q5757,Sheet4!$A$1:$B$92,2,0))</f>
        <v>保险资产管理产品</v>
      </c>
    </row>
    <row r="5758" spans="1:68" s="58" customFormat="1" ht="12.75" customHeight="1">
      <c r="A5758" s="64" t="s">
        <v>2206</v>
      </c>
      <c r="B5758" s="54" t="s">
        <v>2207</v>
      </c>
      <c r="C5758" s="252" t="s">
        <v>5552</v>
      </c>
      <c r="D5758" s="252" t="s">
        <v>672</v>
      </c>
      <c r="E5758" s="54" t="s">
        <v>3058</v>
      </c>
      <c r="F5758" s="54" t="s">
        <v>2207</v>
      </c>
      <c r="G5758" s="129">
        <v>99900</v>
      </c>
      <c r="H5758" s="323">
        <v>647957</v>
      </c>
      <c r="I5758" s="323">
        <v>707292</v>
      </c>
      <c r="J5758" s="42"/>
      <c r="K5758" s="42"/>
      <c r="L5758" s="42" t="s">
        <v>4489</v>
      </c>
      <c r="M5758" s="42" t="s">
        <v>3481</v>
      </c>
      <c r="N5758" s="42" t="s">
        <v>2431</v>
      </c>
      <c r="O5758" s="137" t="s">
        <v>3482</v>
      </c>
      <c r="P5758" s="42" t="s">
        <v>64</v>
      </c>
      <c r="Q5758" s="42" t="s">
        <v>65</v>
      </c>
      <c r="R5758" s="42">
        <v>1</v>
      </c>
      <c r="S5758" s="137" t="s">
        <v>2419</v>
      </c>
      <c r="T5758" s="62">
        <v>701662950</v>
      </c>
      <c r="U5758" s="62">
        <v>678606518.04999995</v>
      </c>
      <c r="Z5758" s="54" t="s">
        <v>280</v>
      </c>
      <c r="AA5758" s="132">
        <v>4.0377252579782603E-6</v>
      </c>
      <c r="AJ5758" s="42"/>
      <c r="AM5758" s="42"/>
      <c r="AN5758" s="42"/>
      <c r="AO5758" s="42"/>
      <c r="AP5758" s="42"/>
      <c r="AY5758" s="42"/>
      <c r="AZ5758" s="42"/>
      <c r="BA5758" s="42"/>
      <c r="BB5758" s="42"/>
      <c r="BN5758" s="54" t="s">
        <v>4578</v>
      </c>
      <c r="BO5758" s="58" t="str">
        <f t="shared" si="89"/>
        <v>境内资产</v>
      </c>
      <c r="BP5758" s="58" t="str">
        <f>IF(M5758="",VLOOKUP(D5758,Sheet4!$A$1:$B$92,2,0),VLOOKUP(Q5758,Sheet4!$A$1:$B$92,2,0))</f>
        <v>保险资产管理产品</v>
      </c>
    </row>
    <row r="5759" spans="1:68" s="58" customFormat="1" ht="12.75" customHeight="1">
      <c r="A5759" s="64" t="s">
        <v>3059</v>
      </c>
      <c r="B5759" s="54" t="s">
        <v>3060</v>
      </c>
      <c r="C5759" s="252" t="s">
        <v>5552</v>
      </c>
      <c r="D5759" s="252" t="s">
        <v>672</v>
      </c>
      <c r="E5759" s="54" t="s">
        <v>3061</v>
      </c>
      <c r="F5759" s="54" t="s">
        <v>3060</v>
      </c>
      <c r="G5759" s="129">
        <v>24600</v>
      </c>
      <c r="H5759" s="323">
        <v>231813</v>
      </c>
      <c r="I5759" s="323">
        <v>211314</v>
      </c>
      <c r="J5759" s="42"/>
      <c r="K5759" s="42"/>
      <c r="L5759" s="42" t="s">
        <v>4489</v>
      </c>
      <c r="M5759" s="42" t="s">
        <v>3481</v>
      </c>
      <c r="N5759" s="42" t="s">
        <v>2431</v>
      </c>
      <c r="O5759" s="137" t="s">
        <v>3482</v>
      </c>
      <c r="P5759" s="42" t="s">
        <v>64</v>
      </c>
      <c r="Q5759" s="42" t="s">
        <v>65</v>
      </c>
      <c r="R5759" s="42">
        <v>1</v>
      </c>
      <c r="S5759" s="137" t="s">
        <v>2419</v>
      </c>
      <c r="T5759" s="62">
        <v>701662950</v>
      </c>
      <c r="U5759" s="62">
        <v>678606518.04999995</v>
      </c>
      <c r="Z5759" s="54" t="s">
        <v>68</v>
      </c>
      <c r="AA5759" s="132">
        <v>1.6412144987290601E-5</v>
      </c>
      <c r="AJ5759" s="42"/>
      <c r="AM5759" s="42"/>
      <c r="AN5759" s="42"/>
      <c r="AO5759" s="42"/>
      <c r="AP5759" s="42"/>
      <c r="AY5759" s="42"/>
      <c r="AZ5759" s="42"/>
      <c r="BA5759" s="42"/>
      <c r="BB5759" s="42"/>
      <c r="BN5759" s="54" t="s">
        <v>4578</v>
      </c>
      <c r="BO5759" s="58" t="str">
        <f t="shared" si="89"/>
        <v>境内资产</v>
      </c>
      <c r="BP5759" s="58" t="str">
        <f>IF(M5759="",VLOOKUP(D5759,Sheet4!$A$1:$B$92,2,0),VLOOKUP(Q5759,Sheet4!$A$1:$B$92,2,0))</f>
        <v>保险资产管理产品</v>
      </c>
    </row>
    <row r="5760" spans="1:68" s="58" customFormat="1" ht="12.75" customHeight="1">
      <c r="A5760" s="64" t="s">
        <v>3062</v>
      </c>
      <c r="B5760" s="54" t="s">
        <v>3063</v>
      </c>
      <c r="C5760" s="252" t="s">
        <v>5552</v>
      </c>
      <c r="D5760" s="252" t="s">
        <v>672</v>
      </c>
      <c r="E5760" s="54" t="s">
        <v>3064</v>
      </c>
      <c r="F5760" s="54" t="s">
        <v>3063</v>
      </c>
      <c r="G5760" s="129">
        <v>87600</v>
      </c>
      <c r="H5760" s="323">
        <v>661017</v>
      </c>
      <c r="I5760" s="323">
        <v>584292</v>
      </c>
      <c r="J5760" s="42"/>
      <c r="K5760" s="42"/>
      <c r="L5760" s="42" t="s">
        <v>4489</v>
      </c>
      <c r="M5760" s="42" t="s">
        <v>3481</v>
      </c>
      <c r="N5760" s="42" t="s">
        <v>2431</v>
      </c>
      <c r="O5760" s="137" t="s">
        <v>3482</v>
      </c>
      <c r="P5760" s="42" t="s">
        <v>64</v>
      </c>
      <c r="Q5760" s="42" t="s">
        <v>65</v>
      </c>
      <c r="R5760" s="42">
        <v>1</v>
      </c>
      <c r="S5760" s="137" t="s">
        <v>2419</v>
      </c>
      <c r="T5760" s="62">
        <v>701662950</v>
      </c>
      <c r="U5760" s="62">
        <v>678606518.04999995</v>
      </c>
      <c r="Z5760" s="54" t="s">
        <v>68</v>
      </c>
      <c r="AA5760" s="132">
        <v>1.7493750099664199E-5</v>
      </c>
      <c r="AJ5760" s="42"/>
      <c r="AM5760" s="42"/>
      <c r="AN5760" s="42"/>
      <c r="AO5760" s="42"/>
      <c r="AP5760" s="42"/>
      <c r="AY5760" s="42"/>
      <c r="AZ5760" s="42"/>
      <c r="BA5760" s="42"/>
      <c r="BB5760" s="42"/>
      <c r="BN5760" s="54" t="s">
        <v>4578</v>
      </c>
      <c r="BO5760" s="58" t="str">
        <f t="shared" si="89"/>
        <v>境内资产</v>
      </c>
      <c r="BP5760" s="58" t="str">
        <f>IF(M5760="",VLOOKUP(D5760,Sheet4!$A$1:$B$92,2,0),VLOOKUP(Q5760,Sheet4!$A$1:$B$92,2,0))</f>
        <v>保险资产管理产品</v>
      </c>
    </row>
    <row r="5761" spans="1:68" s="58" customFormat="1" ht="12.75" customHeight="1">
      <c r="A5761" s="64" t="s">
        <v>3065</v>
      </c>
      <c r="B5761" s="54" t="s">
        <v>1071</v>
      </c>
      <c r="C5761" s="252" t="s">
        <v>5552</v>
      </c>
      <c r="D5761" s="252" t="s">
        <v>672</v>
      </c>
      <c r="E5761" s="54" t="s">
        <v>3066</v>
      </c>
      <c r="F5761" s="54" t="s">
        <v>1071</v>
      </c>
      <c r="G5761" s="129">
        <v>26100</v>
      </c>
      <c r="H5761" s="323">
        <v>347380</v>
      </c>
      <c r="I5761" s="323">
        <v>277965</v>
      </c>
      <c r="J5761" s="42"/>
      <c r="K5761" s="42"/>
      <c r="L5761" s="42" t="s">
        <v>4489</v>
      </c>
      <c r="M5761" s="42" t="s">
        <v>3481</v>
      </c>
      <c r="N5761" s="42" t="s">
        <v>2431</v>
      </c>
      <c r="O5761" s="137" t="s">
        <v>3482</v>
      </c>
      <c r="P5761" s="42" t="s">
        <v>64</v>
      </c>
      <c r="Q5761" s="42" t="s">
        <v>65</v>
      </c>
      <c r="R5761" s="42">
        <v>1</v>
      </c>
      <c r="S5761" s="137" t="s">
        <v>2419</v>
      </c>
      <c r="T5761" s="62">
        <v>701662950</v>
      </c>
      <c r="U5761" s="62">
        <v>678606518.04999995</v>
      </c>
      <c r="Z5761" s="54" t="s">
        <v>68</v>
      </c>
      <c r="AA5761" s="132">
        <v>9.7159605167799701E-6</v>
      </c>
      <c r="AJ5761" s="42"/>
      <c r="AM5761" s="42"/>
      <c r="AN5761" s="42"/>
      <c r="AO5761" s="42"/>
      <c r="AP5761" s="42"/>
      <c r="AY5761" s="42"/>
      <c r="AZ5761" s="42"/>
      <c r="BA5761" s="42"/>
      <c r="BB5761" s="42"/>
      <c r="BN5761" s="54" t="s">
        <v>4578</v>
      </c>
      <c r="BO5761" s="58" t="str">
        <f t="shared" si="89"/>
        <v>境内资产</v>
      </c>
      <c r="BP5761" s="58" t="str">
        <f>IF(M5761="",VLOOKUP(D5761,Sheet4!$A$1:$B$92,2,0),VLOOKUP(Q5761,Sheet4!$A$1:$B$92,2,0))</f>
        <v>保险资产管理产品</v>
      </c>
    </row>
    <row r="5762" spans="1:68" s="58" customFormat="1" ht="12.75" customHeight="1">
      <c r="A5762" s="64" t="s">
        <v>1963</v>
      </c>
      <c r="B5762" s="54" t="s">
        <v>1964</v>
      </c>
      <c r="C5762" s="252" t="s">
        <v>5552</v>
      </c>
      <c r="D5762" s="252" t="s">
        <v>672</v>
      </c>
      <c r="E5762" s="54" t="s">
        <v>3067</v>
      </c>
      <c r="F5762" s="54" t="s">
        <v>1964</v>
      </c>
      <c r="G5762" s="129">
        <v>220500</v>
      </c>
      <c r="H5762" s="323">
        <v>1232036</v>
      </c>
      <c r="I5762" s="323">
        <v>1362690</v>
      </c>
      <c r="J5762" s="42"/>
      <c r="K5762" s="42"/>
      <c r="L5762" s="42" t="s">
        <v>4489</v>
      </c>
      <c r="M5762" s="42" t="s">
        <v>3481</v>
      </c>
      <c r="N5762" s="42" t="s">
        <v>2431</v>
      </c>
      <c r="O5762" s="137" t="s">
        <v>3482</v>
      </c>
      <c r="P5762" s="42" t="s">
        <v>64</v>
      </c>
      <c r="Q5762" s="42" t="s">
        <v>65</v>
      </c>
      <c r="R5762" s="42">
        <v>1</v>
      </c>
      <c r="S5762" s="137" t="s">
        <v>2419</v>
      </c>
      <c r="T5762" s="62">
        <v>701662950</v>
      </c>
      <c r="U5762" s="62">
        <v>678606518.04999995</v>
      </c>
      <c r="Z5762" s="54" t="s">
        <v>280</v>
      </c>
      <c r="AA5762" s="132">
        <v>5.2574030689298698E-6</v>
      </c>
      <c r="AJ5762" s="42"/>
      <c r="AM5762" s="42"/>
      <c r="AN5762" s="42"/>
      <c r="AO5762" s="42"/>
      <c r="AP5762" s="42"/>
      <c r="AY5762" s="42"/>
      <c r="AZ5762" s="42"/>
      <c r="BA5762" s="42"/>
      <c r="BB5762" s="42"/>
      <c r="BN5762" s="54" t="s">
        <v>4578</v>
      </c>
      <c r="BO5762" s="58" t="str">
        <f t="shared" si="89"/>
        <v>境内资产</v>
      </c>
      <c r="BP5762" s="58" t="str">
        <f>IF(M5762="",VLOOKUP(D5762,Sheet4!$A$1:$B$92,2,0),VLOOKUP(Q5762,Sheet4!$A$1:$B$92,2,0))</f>
        <v>保险资产管理产品</v>
      </c>
    </row>
    <row r="5763" spans="1:68" s="58" customFormat="1" ht="12.75" customHeight="1">
      <c r="A5763" s="64" t="s">
        <v>3068</v>
      </c>
      <c r="B5763" s="54" t="s">
        <v>2209</v>
      </c>
      <c r="C5763" s="252" t="s">
        <v>5552</v>
      </c>
      <c r="D5763" s="252" t="s">
        <v>672</v>
      </c>
      <c r="E5763" s="54" t="s">
        <v>2208</v>
      </c>
      <c r="F5763" s="54" t="s">
        <v>2209</v>
      </c>
      <c r="G5763" s="129">
        <v>10000</v>
      </c>
      <c r="H5763" s="323">
        <v>398221.5</v>
      </c>
      <c r="I5763" s="323">
        <v>313000</v>
      </c>
      <c r="J5763" s="42"/>
      <c r="K5763" s="42"/>
      <c r="L5763" s="42" t="s">
        <v>4489</v>
      </c>
      <c r="M5763" s="42" t="s">
        <v>3481</v>
      </c>
      <c r="N5763" s="42" t="s">
        <v>2431</v>
      </c>
      <c r="O5763" s="137" t="s">
        <v>3482</v>
      </c>
      <c r="P5763" s="42" t="s">
        <v>64</v>
      </c>
      <c r="Q5763" s="42" t="s">
        <v>65</v>
      </c>
      <c r="R5763" s="42">
        <v>1</v>
      </c>
      <c r="S5763" s="137" t="s">
        <v>2419</v>
      </c>
      <c r="T5763" s="62">
        <v>701662950</v>
      </c>
      <c r="U5763" s="62">
        <v>678606518.04999995</v>
      </c>
      <c r="Z5763" s="54" t="s">
        <v>68</v>
      </c>
      <c r="AA5763" s="132">
        <v>1.45180480817108E-5</v>
      </c>
      <c r="AJ5763" s="42"/>
      <c r="AM5763" s="42"/>
      <c r="AN5763" s="42"/>
      <c r="AO5763" s="42"/>
      <c r="AP5763" s="42"/>
      <c r="AY5763" s="42"/>
      <c r="AZ5763" s="42"/>
      <c r="BA5763" s="42"/>
      <c r="BB5763" s="42"/>
      <c r="BN5763" s="54" t="s">
        <v>4578</v>
      </c>
      <c r="BO5763" s="58" t="str">
        <f t="shared" ref="BO5763:BO5826" si="90">IF(LEFT(D5763,2)="境外","境外资产","境内资产")</f>
        <v>境内资产</v>
      </c>
      <c r="BP5763" s="58" t="str">
        <f>IF(M5763="",VLOOKUP(D5763,Sheet4!$A$1:$B$92,2,0),VLOOKUP(Q5763,Sheet4!$A$1:$B$92,2,0))</f>
        <v>保险资产管理产品</v>
      </c>
    </row>
    <row r="5764" spans="1:68" s="58" customFormat="1" ht="12.75" customHeight="1">
      <c r="A5764" s="64" t="s">
        <v>3069</v>
      </c>
      <c r="B5764" s="54" t="s">
        <v>3070</v>
      </c>
      <c r="C5764" s="252" t="s">
        <v>5552</v>
      </c>
      <c r="D5764" s="252" t="s">
        <v>672</v>
      </c>
      <c r="E5764" s="54" t="s">
        <v>3071</v>
      </c>
      <c r="F5764" s="54" t="s">
        <v>3070</v>
      </c>
      <c r="G5764" s="129">
        <v>44600</v>
      </c>
      <c r="H5764" s="323">
        <v>293364.61</v>
      </c>
      <c r="I5764" s="323">
        <v>230582</v>
      </c>
      <c r="J5764" s="42"/>
      <c r="K5764" s="42"/>
      <c r="L5764" s="42" t="s">
        <v>4489</v>
      </c>
      <c r="M5764" s="42" t="s">
        <v>3481</v>
      </c>
      <c r="N5764" s="42" t="s">
        <v>2431</v>
      </c>
      <c r="O5764" s="137" t="s">
        <v>3482</v>
      </c>
      <c r="P5764" s="42" t="s">
        <v>64</v>
      </c>
      <c r="Q5764" s="42" t="s">
        <v>65</v>
      </c>
      <c r="R5764" s="42">
        <v>1</v>
      </c>
      <c r="S5764" s="137" t="s">
        <v>2419</v>
      </c>
      <c r="T5764" s="62">
        <v>701662950</v>
      </c>
      <c r="U5764" s="62">
        <v>678606518.04999995</v>
      </c>
      <c r="Z5764" s="54" t="s">
        <v>68</v>
      </c>
      <c r="AA5764" s="132">
        <v>2.1671143759761399E-5</v>
      </c>
      <c r="AJ5764" s="42"/>
      <c r="AM5764" s="42"/>
      <c r="AN5764" s="42"/>
      <c r="AO5764" s="42"/>
      <c r="AP5764" s="42"/>
      <c r="AY5764" s="42"/>
      <c r="AZ5764" s="42"/>
      <c r="BA5764" s="42"/>
      <c r="BB5764" s="42"/>
      <c r="BN5764" s="54" t="s">
        <v>4578</v>
      </c>
      <c r="BO5764" s="58" t="str">
        <f t="shared" si="90"/>
        <v>境内资产</v>
      </c>
      <c r="BP5764" s="58" t="str">
        <f>IF(M5764="",VLOOKUP(D5764,Sheet4!$A$1:$B$92,2,0),VLOOKUP(Q5764,Sheet4!$A$1:$B$92,2,0))</f>
        <v>保险资产管理产品</v>
      </c>
    </row>
    <row r="5765" spans="1:68" s="58" customFormat="1" ht="12.75" customHeight="1">
      <c r="A5765" s="64" t="s">
        <v>3072</v>
      </c>
      <c r="B5765" s="54" t="s">
        <v>3073</v>
      </c>
      <c r="C5765" s="252" t="s">
        <v>5552</v>
      </c>
      <c r="D5765" s="252" t="s">
        <v>672</v>
      </c>
      <c r="E5765" s="54" t="s">
        <v>3074</v>
      </c>
      <c r="F5765" s="54" t="s">
        <v>3073</v>
      </c>
      <c r="G5765" s="129">
        <v>10100</v>
      </c>
      <c r="H5765" s="323">
        <v>550924.86</v>
      </c>
      <c r="I5765" s="323">
        <v>513383</v>
      </c>
      <c r="J5765" s="42"/>
      <c r="K5765" s="42"/>
      <c r="L5765" s="42" t="s">
        <v>4489</v>
      </c>
      <c r="M5765" s="42" t="s">
        <v>3481</v>
      </c>
      <c r="N5765" s="42" t="s">
        <v>2431</v>
      </c>
      <c r="O5765" s="137" t="s">
        <v>3482</v>
      </c>
      <c r="P5765" s="42" t="s">
        <v>64</v>
      </c>
      <c r="Q5765" s="42" t="s">
        <v>65</v>
      </c>
      <c r="R5765" s="42">
        <v>1</v>
      </c>
      <c r="S5765" s="137" t="s">
        <v>2419</v>
      </c>
      <c r="T5765" s="62">
        <v>701662950</v>
      </c>
      <c r="U5765" s="62">
        <v>678606518.04999995</v>
      </c>
      <c r="Z5765" s="54" t="s">
        <v>68</v>
      </c>
      <c r="AA5765" s="132">
        <v>9.1647669496130903E-6</v>
      </c>
      <c r="AJ5765" s="42"/>
      <c r="AM5765" s="42"/>
      <c r="AN5765" s="42"/>
      <c r="AO5765" s="42"/>
      <c r="AP5765" s="42"/>
      <c r="AY5765" s="42"/>
      <c r="AZ5765" s="42"/>
      <c r="BA5765" s="42"/>
      <c r="BB5765" s="42"/>
      <c r="BN5765" s="54" t="s">
        <v>4578</v>
      </c>
      <c r="BO5765" s="58" t="str">
        <f t="shared" si="90"/>
        <v>境内资产</v>
      </c>
      <c r="BP5765" s="58" t="str">
        <f>IF(M5765="",VLOOKUP(D5765,Sheet4!$A$1:$B$92,2,0),VLOOKUP(Q5765,Sheet4!$A$1:$B$92,2,0))</f>
        <v>保险资产管理产品</v>
      </c>
    </row>
    <row r="5766" spans="1:68" s="58" customFormat="1" ht="12.75" customHeight="1">
      <c r="A5766" s="64" t="s">
        <v>2099</v>
      </c>
      <c r="B5766" s="54" t="s">
        <v>1327</v>
      </c>
      <c r="C5766" s="252" t="s">
        <v>5552</v>
      </c>
      <c r="D5766" s="252" t="s">
        <v>672</v>
      </c>
      <c r="E5766" s="54" t="s">
        <v>3075</v>
      </c>
      <c r="F5766" s="54" t="s">
        <v>1327</v>
      </c>
      <c r="G5766" s="129">
        <v>88200</v>
      </c>
      <c r="H5766" s="323">
        <v>1212512.3899999999</v>
      </c>
      <c r="I5766" s="323">
        <v>1506456</v>
      </c>
      <c r="J5766" s="42"/>
      <c r="K5766" s="42"/>
      <c r="L5766" s="42" t="s">
        <v>4489</v>
      </c>
      <c r="M5766" s="42" t="s">
        <v>3481</v>
      </c>
      <c r="N5766" s="42" t="s">
        <v>2431</v>
      </c>
      <c r="O5766" s="137" t="s">
        <v>3482</v>
      </c>
      <c r="P5766" s="42" t="s">
        <v>64</v>
      </c>
      <c r="Q5766" s="42" t="s">
        <v>65</v>
      </c>
      <c r="R5766" s="42">
        <v>1</v>
      </c>
      <c r="S5766" s="137" t="s">
        <v>2419</v>
      </c>
      <c r="T5766" s="62">
        <v>701662950</v>
      </c>
      <c r="U5766" s="62">
        <v>678606518.04999995</v>
      </c>
      <c r="Z5766" s="54" t="s">
        <v>280</v>
      </c>
      <c r="AA5766" s="132">
        <v>2.4416905648238001E-5</v>
      </c>
      <c r="AJ5766" s="42"/>
      <c r="AM5766" s="42"/>
      <c r="AN5766" s="42"/>
      <c r="AO5766" s="42"/>
      <c r="AP5766" s="42"/>
      <c r="AY5766" s="42"/>
      <c r="AZ5766" s="42"/>
      <c r="BA5766" s="42"/>
      <c r="BB5766" s="42"/>
      <c r="BN5766" s="54" t="s">
        <v>4578</v>
      </c>
      <c r="BO5766" s="58" t="str">
        <f t="shared" si="90"/>
        <v>境内资产</v>
      </c>
      <c r="BP5766" s="58" t="str">
        <f>IF(M5766="",VLOOKUP(D5766,Sheet4!$A$1:$B$92,2,0),VLOOKUP(Q5766,Sheet4!$A$1:$B$92,2,0))</f>
        <v>保险资产管理产品</v>
      </c>
    </row>
    <row r="5767" spans="1:68" s="58" customFormat="1" ht="12.75" customHeight="1">
      <c r="A5767" s="64" t="s">
        <v>3076</v>
      </c>
      <c r="B5767" s="54" t="s">
        <v>2211</v>
      </c>
      <c r="C5767" s="252" t="s">
        <v>5552</v>
      </c>
      <c r="D5767" s="252" t="s">
        <v>672</v>
      </c>
      <c r="E5767" s="54" t="s">
        <v>2210</v>
      </c>
      <c r="F5767" s="54" t="s">
        <v>2211</v>
      </c>
      <c r="G5767" s="129">
        <v>10400</v>
      </c>
      <c r="H5767" s="323">
        <v>390167</v>
      </c>
      <c r="I5767" s="323">
        <v>322400</v>
      </c>
      <c r="J5767" s="42"/>
      <c r="K5767" s="42"/>
      <c r="L5767" s="42" t="s">
        <v>4489</v>
      </c>
      <c r="M5767" s="42" t="s">
        <v>3481</v>
      </c>
      <c r="N5767" s="42" t="s">
        <v>2431</v>
      </c>
      <c r="O5767" s="137" t="s">
        <v>3482</v>
      </c>
      <c r="P5767" s="42" t="s">
        <v>64</v>
      </c>
      <c r="Q5767" s="42" t="s">
        <v>65</v>
      </c>
      <c r="R5767" s="42">
        <v>1</v>
      </c>
      <c r="S5767" s="137" t="s">
        <v>2419</v>
      </c>
      <c r="T5767" s="62">
        <v>701662950</v>
      </c>
      <c r="U5767" s="62">
        <v>678606518.04999995</v>
      </c>
      <c r="Z5767" s="54" t="s">
        <v>280</v>
      </c>
      <c r="AA5767" s="132">
        <v>4.8372688097315096E-6</v>
      </c>
      <c r="AJ5767" s="42"/>
      <c r="AM5767" s="42"/>
      <c r="AN5767" s="42"/>
      <c r="AO5767" s="42"/>
      <c r="AP5767" s="42"/>
      <c r="AY5767" s="42"/>
      <c r="AZ5767" s="42"/>
      <c r="BA5767" s="42"/>
      <c r="BB5767" s="42"/>
      <c r="BN5767" s="54" t="s">
        <v>4578</v>
      </c>
      <c r="BO5767" s="58" t="str">
        <f t="shared" si="90"/>
        <v>境内资产</v>
      </c>
      <c r="BP5767" s="58" t="str">
        <f>IF(M5767="",VLOOKUP(D5767,Sheet4!$A$1:$B$92,2,0),VLOOKUP(Q5767,Sheet4!$A$1:$B$92,2,0))</f>
        <v>保险资产管理产品</v>
      </c>
    </row>
    <row r="5768" spans="1:68" s="58" customFormat="1" ht="12.75" customHeight="1">
      <c r="A5768" s="64" t="s">
        <v>1967</v>
      </c>
      <c r="B5768" s="54" t="s">
        <v>1968</v>
      </c>
      <c r="C5768" s="252" t="s">
        <v>5552</v>
      </c>
      <c r="D5768" s="252" t="s">
        <v>672</v>
      </c>
      <c r="E5768" s="54" t="s">
        <v>3077</v>
      </c>
      <c r="F5768" s="54" t="s">
        <v>1968</v>
      </c>
      <c r="G5768" s="129">
        <v>65400</v>
      </c>
      <c r="H5768" s="323">
        <v>719553</v>
      </c>
      <c r="I5768" s="323">
        <v>706320</v>
      </c>
      <c r="J5768" s="42"/>
      <c r="K5768" s="42"/>
      <c r="L5768" s="42" t="s">
        <v>4489</v>
      </c>
      <c r="M5768" s="42" t="s">
        <v>3481</v>
      </c>
      <c r="N5768" s="42" t="s">
        <v>2431</v>
      </c>
      <c r="O5768" s="137" t="s">
        <v>3482</v>
      </c>
      <c r="P5768" s="42" t="s">
        <v>64</v>
      </c>
      <c r="Q5768" s="42" t="s">
        <v>65</v>
      </c>
      <c r="R5768" s="42">
        <v>1</v>
      </c>
      <c r="S5768" s="137" t="s">
        <v>2419</v>
      </c>
      <c r="T5768" s="62">
        <v>701662950</v>
      </c>
      <c r="U5768" s="62">
        <v>678606518.04999995</v>
      </c>
      <c r="Z5768" s="54" t="s">
        <v>280</v>
      </c>
      <c r="AA5768" s="132">
        <v>2.48392359830209E-6</v>
      </c>
      <c r="AJ5768" s="42"/>
      <c r="AM5768" s="42"/>
      <c r="AN5768" s="42"/>
      <c r="AO5768" s="42"/>
      <c r="AP5768" s="42"/>
      <c r="AY5768" s="42"/>
      <c r="AZ5768" s="42"/>
      <c r="BA5768" s="42"/>
      <c r="BB5768" s="42"/>
      <c r="BN5768" s="54" t="s">
        <v>4578</v>
      </c>
      <c r="BO5768" s="58" t="str">
        <f t="shared" si="90"/>
        <v>境内资产</v>
      </c>
      <c r="BP5768" s="58" t="str">
        <f>IF(M5768="",VLOOKUP(D5768,Sheet4!$A$1:$B$92,2,0),VLOOKUP(Q5768,Sheet4!$A$1:$B$92,2,0))</f>
        <v>保险资产管理产品</v>
      </c>
    </row>
    <row r="5769" spans="1:68" s="58" customFormat="1" ht="12.75" customHeight="1">
      <c r="A5769" s="64" t="s">
        <v>3078</v>
      </c>
      <c r="B5769" s="54" t="s">
        <v>3079</v>
      </c>
      <c r="C5769" s="252" t="s">
        <v>5552</v>
      </c>
      <c r="D5769" s="252" t="s">
        <v>672</v>
      </c>
      <c r="E5769" s="54" t="s">
        <v>3080</v>
      </c>
      <c r="F5769" s="54" t="s">
        <v>3079</v>
      </c>
      <c r="G5769" s="129">
        <v>33600</v>
      </c>
      <c r="H5769" s="323">
        <v>286699</v>
      </c>
      <c r="I5769" s="323">
        <v>236208</v>
      </c>
      <c r="J5769" s="42"/>
      <c r="K5769" s="42"/>
      <c r="L5769" s="42" t="s">
        <v>4489</v>
      </c>
      <c r="M5769" s="42" t="s">
        <v>3481</v>
      </c>
      <c r="N5769" s="42" t="s">
        <v>2431</v>
      </c>
      <c r="O5769" s="137" t="s">
        <v>3482</v>
      </c>
      <c r="P5769" s="42" t="s">
        <v>64</v>
      </c>
      <c r="Q5769" s="42" t="s">
        <v>65</v>
      </c>
      <c r="R5769" s="42">
        <v>1</v>
      </c>
      <c r="S5769" s="137" t="s">
        <v>2419</v>
      </c>
      <c r="T5769" s="62">
        <v>701662950</v>
      </c>
      <c r="U5769" s="62">
        <v>678606518.04999995</v>
      </c>
      <c r="Z5769" s="54" t="s">
        <v>68</v>
      </c>
      <c r="AA5769" s="132">
        <v>3.7505166755305E-5</v>
      </c>
      <c r="AJ5769" s="42"/>
      <c r="AM5769" s="42"/>
      <c r="AN5769" s="42"/>
      <c r="AO5769" s="42"/>
      <c r="AP5769" s="42"/>
      <c r="AY5769" s="42"/>
      <c r="AZ5769" s="42"/>
      <c r="BA5769" s="42"/>
      <c r="BB5769" s="42"/>
      <c r="BN5769" s="54" t="s">
        <v>4578</v>
      </c>
      <c r="BO5769" s="58" t="str">
        <f t="shared" si="90"/>
        <v>境内资产</v>
      </c>
      <c r="BP5769" s="58" t="str">
        <f>IF(M5769="",VLOOKUP(D5769,Sheet4!$A$1:$B$92,2,0),VLOOKUP(Q5769,Sheet4!$A$1:$B$92,2,0))</f>
        <v>保险资产管理产品</v>
      </c>
    </row>
    <row r="5770" spans="1:68" s="58" customFormat="1" ht="12.75" customHeight="1">
      <c r="A5770" s="64" t="s">
        <v>3081</v>
      </c>
      <c r="B5770" s="54" t="s">
        <v>3082</v>
      </c>
      <c r="C5770" s="252" t="s">
        <v>5552</v>
      </c>
      <c r="D5770" s="252" t="s">
        <v>672</v>
      </c>
      <c r="E5770" s="54" t="s">
        <v>3083</v>
      </c>
      <c r="F5770" s="54" t="s">
        <v>3082</v>
      </c>
      <c r="G5770" s="129">
        <v>33100</v>
      </c>
      <c r="H5770" s="323">
        <v>225342.86</v>
      </c>
      <c r="I5770" s="323">
        <v>242623</v>
      </c>
      <c r="J5770" s="42"/>
      <c r="K5770" s="42"/>
      <c r="L5770" s="42" t="s">
        <v>4489</v>
      </c>
      <c r="M5770" s="42" t="s">
        <v>3481</v>
      </c>
      <c r="N5770" s="42" t="s">
        <v>2431</v>
      </c>
      <c r="O5770" s="137" t="s">
        <v>3482</v>
      </c>
      <c r="P5770" s="42" t="s">
        <v>64</v>
      </c>
      <c r="Q5770" s="42" t="s">
        <v>65</v>
      </c>
      <c r="R5770" s="42">
        <v>1</v>
      </c>
      <c r="S5770" s="137" t="s">
        <v>2419</v>
      </c>
      <c r="T5770" s="62">
        <v>701662950</v>
      </c>
      <c r="U5770" s="62">
        <v>678606518.04999995</v>
      </c>
      <c r="Z5770" s="54" t="s">
        <v>68</v>
      </c>
      <c r="AA5770" s="132">
        <v>1.02584624257005E-5</v>
      </c>
      <c r="AJ5770" s="42"/>
      <c r="AM5770" s="42"/>
      <c r="AN5770" s="42"/>
      <c r="AO5770" s="42"/>
      <c r="AP5770" s="42"/>
      <c r="AY5770" s="42"/>
      <c r="AZ5770" s="42"/>
      <c r="BA5770" s="42"/>
      <c r="BB5770" s="42"/>
      <c r="BN5770" s="54" t="s">
        <v>4578</v>
      </c>
      <c r="BO5770" s="58" t="str">
        <f t="shared" si="90"/>
        <v>境内资产</v>
      </c>
      <c r="BP5770" s="58" t="str">
        <f>IF(M5770="",VLOOKUP(D5770,Sheet4!$A$1:$B$92,2,0),VLOOKUP(Q5770,Sheet4!$A$1:$B$92,2,0))</f>
        <v>保险资产管理产品</v>
      </c>
    </row>
    <row r="5771" spans="1:68" s="58" customFormat="1" ht="12.75" customHeight="1">
      <c r="A5771" s="64" t="s">
        <v>2105</v>
      </c>
      <c r="B5771" s="54" t="s">
        <v>2212</v>
      </c>
      <c r="C5771" s="252" t="s">
        <v>5552</v>
      </c>
      <c r="D5771" s="252" t="s">
        <v>672</v>
      </c>
      <c r="E5771" s="54" t="s">
        <v>3084</v>
      </c>
      <c r="F5771" s="54" t="s">
        <v>2212</v>
      </c>
      <c r="G5771" s="129">
        <v>102000</v>
      </c>
      <c r="H5771" s="323">
        <v>759891.34</v>
      </c>
      <c r="I5771" s="323">
        <v>731340</v>
      </c>
      <c r="J5771" s="42"/>
      <c r="K5771" s="42"/>
      <c r="L5771" s="42" t="s">
        <v>4489</v>
      </c>
      <c r="M5771" s="42" t="s">
        <v>3481</v>
      </c>
      <c r="N5771" s="42" t="s">
        <v>2431</v>
      </c>
      <c r="O5771" s="137" t="s">
        <v>3482</v>
      </c>
      <c r="P5771" s="42" t="s">
        <v>64</v>
      </c>
      <c r="Q5771" s="42" t="s">
        <v>65</v>
      </c>
      <c r="R5771" s="42">
        <v>1</v>
      </c>
      <c r="S5771" s="137" t="s">
        <v>2419</v>
      </c>
      <c r="T5771" s="62">
        <v>701662950</v>
      </c>
      <c r="U5771" s="62">
        <v>678606518.04999995</v>
      </c>
      <c r="Z5771" s="54" t="s">
        <v>280</v>
      </c>
      <c r="AA5771" s="132">
        <v>5.4114476965603502E-6</v>
      </c>
      <c r="AJ5771" s="42"/>
      <c r="AM5771" s="42"/>
      <c r="AN5771" s="42"/>
      <c r="AO5771" s="42"/>
      <c r="AP5771" s="42"/>
      <c r="AY5771" s="42"/>
      <c r="AZ5771" s="42"/>
      <c r="BA5771" s="42"/>
      <c r="BB5771" s="42"/>
      <c r="BN5771" s="54" t="s">
        <v>4578</v>
      </c>
      <c r="BO5771" s="58" t="str">
        <f t="shared" si="90"/>
        <v>境内资产</v>
      </c>
      <c r="BP5771" s="58" t="str">
        <f>IF(M5771="",VLOOKUP(D5771,Sheet4!$A$1:$B$92,2,0),VLOOKUP(Q5771,Sheet4!$A$1:$B$92,2,0))</f>
        <v>保险资产管理产品</v>
      </c>
    </row>
    <row r="5772" spans="1:68" s="58" customFormat="1" ht="12.75" customHeight="1">
      <c r="A5772" s="64" t="s">
        <v>3085</v>
      </c>
      <c r="B5772" s="54" t="s">
        <v>3086</v>
      </c>
      <c r="C5772" s="252" t="s">
        <v>5552</v>
      </c>
      <c r="D5772" s="252" t="s">
        <v>672</v>
      </c>
      <c r="E5772" s="54" t="s">
        <v>3087</v>
      </c>
      <c r="F5772" s="54" t="s">
        <v>3086</v>
      </c>
      <c r="G5772" s="129">
        <v>125400</v>
      </c>
      <c r="H5772" s="323">
        <v>483884</v>
      </c>
      <c r="I5772" s="323">
        <v>440154</v>
      </c>
      <c r="J5772" s="42"/>
      <c r="K5772" s="42"/>
      <c r="L5772" s="42" t="s">
        <v>4489</v>
      </c>
      <c r="M5772" s="42" t="s">
        <v>3481</v>
      </c>
      <c r="N5772" s="42" t="s">
        <v>2431</v>
      </c>
      <c r="O5772" s="137" t="s">
        <v>3482</v>
      </c>
      <c r="P5772" s="42" t="s">
        <v>64</v>
      </c>
      <c r="Q5772" s="42" t="s">
        <v>65</v>
      </c>
      <c r="R5772" s="42">
        <v>1</v>
      </c>
      <c r="S5772" s="137" t="s">
        <v>2419</v>
      </c>
      <c r="T5772" s="62">
        <v>701662950</v>
      </c>
      <c r="U5772" s="62">
        <v>678606518.04999995</v>
      </c>
      <c r="Z5772" s="54" t="s">
        <v>280</v>
      </c>
      <c r="AA5772" s="132">
        <v>5.4995090665442399E-6</v>
      </c>
      <c r="AJ5772" s="42"/>
      <c r="AM5772" s="42"/>
      <c r="AN5772" s="42"/>
      <c r="AO5772" s="42"/>
      <c r="AP5772" s="42"/>
      <c r="AY5772" s="42"/>
      <c r="AZ5772" s="42"/>
      <c r="BA5772" s="42"/>
      <c r="BB5772" s="42"/>
      <c r="BN5772" s="54" t="s">
        <v>4578</v>
      </c>
      <c r="BO5772" s="58" t="str">
        <f t="shared" si="90"/>
        <v>境内资产</v>
      </c>
      <c r="BP5772" s="58" t="str">
        <f>IF(M5772="",VLOOKUP(D5772,Sheet4!$A$1:$B$92,2,0),VLOOKUP(Q5772,Sheet4!$A$1:$B$92,2,0))</f>
        <v>保险资产管理产品</v>
      </c>
    </row>
    <row r="5773" spans="1:68" s="58" customFormat="1" ht="12.75" customHeight="1">
      <c r="A5773" s="64" t="s">
        <v>3088</v>
      </c>
      <c r="B5773" s="54" t="s">
        <v>3089</v>
      </c>
      <c r="C5773" s="252" t="s">
        <v>5552</v>
      </c>
      <c r="D5773" s="252" t="s">
        <v>672</v>
      </c>
      <c r="E5773" s="54" t="s">
        <v>3090</v>
      </c>
      <c r="F5773" s="54" t="s">
        <v>3089</v>
      </c>
      <c r="G5773" s="129">
        <v>28600</v>
      </c>
      <c r="H5773" s="323">
        <v>164962</v>
      </c>
      <c r="I5773" s="323">
        <v>150150</v>
      </c>
      <c r="J5773" s="42"/>
      <c r="K5773" s="42"/>
      <c r="L5773" s="42" t="s">
        <v>4489</v>
      </c>
      <c r="M5773" s="42" t="s">
        <v>3481</v>
      </c>
      <c r="N5773" s="42" t="s">
        <v>2431</v>
      </c>
      <c r="O5773" s="137" t="s">
        <v>3482</v>
      </c>
      <c r="P5773" s="42" t="s">
        <v>64</v>
      </c>
      <c r="Q5773" s="42" t="s">
        <v>65</v>
      </c>
      <c r="R5773" s="42">
        <v>1</v>
      </c>
      <c r="S5773" s="137" t="s">
        <v>2419</v>
      </c>
      <c r="T5773" s="62">
        <v>701662950</v>
      </c>
      <c r="U5773" s="62">
        <v>678606518.04999995</v>
      </c>
      <c r="Z5773" s="54" t="s">
        <v>68</v>
      </c>
      <c r="AA5773" s="132">
        <v>4.4928993339198203E-5</v>
      </c>
      <c r="AJ5773" s="42"/>
      <c r="AM5773" s="42"/>
      <c r="AN5773" s="42"/>
      <c r="AO5773" s="42"/>
      <c r="AP5773" s="42"/>
      <c r="AY5773" s="42"/>
      <c r="AZ5773" s="42"/>
      <c r="BA5773" s="42"/>
      <c r="BB5773" s="42"/>
      <c r="BN5773" s="54" t="s">
        <v>4578</v>
      </c>
      <c r="BO5773" s="58" t="str">
        <f t="shared" si="90"/>
        <v>境内资产</v>
      </c>
      <c r="BP5773" s="58" t="str">
        <f>IF(M5773="",VLOOKUP(D5773,Sheet4!$A$1:$B$92,2,0),VLOOKUP(Q5773,Sheet4!$A$1:$B$92,2,0))</f>
        <v>保险资产管理产品</v>
      </c>
    </row>
    <row r="5774" spans="1:68" s="58" customFormat="1" ht="12.75" customHeight="1">
      <c r="A5774" s="64" t="s">
        <v>2128</v>
      </c>
      <c r="B5774" s="54" t="s">
        <v>3091</v>
      </c>
      <c r="C5774" s="252" t="s">
        <v>5552</v>
      </c>
      <c r="D5774" s="252" t="s">
        <v>672</v>
      </c>
      <c r="E5774" s="54" t="s">
        <v>3092</v>
      </c>
      <c r="F5774" s="54" t="s">
        <v>3091</v>
      </c>
      <c r="G5774" s="129">
        <v>13100</v>
      </c>
      <c r="H5774" s="323">
        <v>389332.96</v>
      </c>
      <c r="I5774" s="323">
        <v>321212</v>
      </c>
      <c r="J5774" s="42"/>
      <c r="K5774" s="42"/>
      <c r="L5774" s="42" t="s">
        <v>4489</v>
      </c>
      <c r="M5774" s="42" t="s">
        <v>3481</v>
      </c>
      <c r="N5774" s="42" t="s">
        <v>2431</v>
      </c>
      <c r="O5774" s="137" t="s">
        <v>3482</v>
      </c>
      <c r="P5774" s="42" t="s">
        <v>64</v>
      </c>
      <c r="Q5774" s="42" t="s">
        <v>65</v>
      </c>
      <c r="R5774" s="42">
        <v>1</v>
      </c>
      <c r="S5774" s="137" t="s">
        <v>2419</v>
      </c>
      <c r="T5774" s="62">
        <v>701662950</v>
      </c>
      <c r="U5774" s="62">
        <v>678606518.04999995</v>
      </c>
      <c r="Z5774" s="54" t="s">
        <v>280</v>
      </c>
      <c r="AA5774" s="132">
        <v>8.9531696152545695E-6</v>
      </c>
      <c r="AJ5774" s="42"/>
      <c r="AM5774" s="42"/>
      <c r="AN5774" s="42"/>
      <c r="AO5774" s="42"/>
      <c r="AP5774" s="42"/>
      <c r="AY5774" s="42"/>
      <c r="AZ5774" s="42"/>
      <c r="BA5774" s="42"/>
      <c r="BB5774" s="42"/>
      <c r="BN5774" s="54" t="s">
        <v>4578</v>
      </c>
      <c r="BO5774" s="58" t="str">
        <f t="shared" si="90"/>
        <v>境内资产</v>
      </c>
      <c r="BP5774" s="58" t="str">
        <f>IF(M5774="",VLOOKUP(D5774,Sheet4!$A$1:$B$92,2,0),VLOOKUP(Q5774,Sheet4!$A$1:$B$92,2,0))</f>
        <v>保险资产管理产品</v>
      </c>
    </row>
    <row r="5775" spans="1:68" s="58" customFormat="1" ht="12.75" customHeight="1">
      <c r="A5775" s="64" t="s">
        <v>3093</v>
      </c>
      <c r="B5775" s="54" t="s">
        <v>3094</v>
      </c>
      <c r="C5775" s="252" t="s">
        <v>5552</v>
      </c>
      <c r="D5775" s="252" t="s">
        <v>672</v>
      </c>
      <c r="E5775" s="54" t="s">
        <v>3095</v>
      </c>
      <c r="F5775" s="54" t="s">
        <v>3094</v>
      </c>
      <c r="G5775" s="129">
        <v>18300</v>
      </c>
      <c r="H5775" s="323">
        <v>414772.05</v>
      </c>
      <c r="I5775" s="323">
        <v>406809</v>
      </c>
      <c r="J5775" s="42"/>
      <c r="K5775" s="42"/>
      <c r="L5775" s="42" t="s">
        <v>4489</v>
      </c>
      <c r="M5775" s="42" t="s">
        <v>3481</v>
      </c>
      <c r="N5775" s="42" t="s">
        <v>2431</v>
      </c>
      <c r="O5775" s="137" t="s">
        <v>3482</v>
      </c>
      <c r="P5775" s="42" t="s">
        <v>64</v>
      </c>
      <c r="Q5775" s="42" t="s">
        <v>65</v>
      </c>
      <c r="R5775" s="42">
        <v>1</v>
      </c>
      <c r="S5775" s="137" t="s">
        <v>2419</v>
      </c>
      <c r="T5775" s="62">
        <v>701662950</v>
      </c>
      <c r="U5775" s="62">
        <v>678606518.04999995</v>
      </c>
      <c r="Z5775" s="54" t="s">
        <v>68</v>
      </c>
      <c r="AA5775" s="132">
        <v>3.2262384308919002E-5</v>
      </c>
      <c r="AJ5775" s="42"/>
      <c r="AM5775" s="42"/>
      <c r="AN5775" s="42"/>
      <c r="AO5775" s="42"/>
      <c r="AP5775" s="42"/>
      <c r="AY5775" s="42"/>
      <c r="AZ5775" s="42"/>
      <c r="BA5775" s="42"/>
      <c r="BB5775" s="42"/>
      <c r="BN5775" s="54" t="s">
        <v>4578</v>
      </c>
      <c r="BO5775" s="58" t="str">
        <f t="shared" si="90"/>
        <v>境内资产</v>
      </c>
      <c r="BP5775" s="58" t="str">
        <f>IF(M5775="",VLOOKUP(D5775,Sheet4!$A$1:$B$92,2,0),VLOOKUP(Q5775,Sheet4!$A$1:$B$92,2,0))</f>
        <v>保险资产管理产品</v>
      </c>
    </row>
    <row r="5776" spans="1:68" s="58" customFormat="1" ht="12.75" customHeight="1">
      <c r="A5776" s="64" t="s">
        <v>3096</v>
      </c>
      <c r="B5776" s="54" t="s">
        <v>3097</v>
      </c>
      <c r="C5776" s="252" t="s">
        <v>5552</v>
      </c>
      <c r="D5776" s="252" t="s">
        <v>672</v>
      </c>
      <c r="E5776" s="54" t="s">
        <v>3098</v>
      </c>
      <c r="F5776" s="54" t="s">
        <v>3097</v>
      </c>
      <c r="G5776" s="129">
        <v>7600</v>
      </c>
      <c r="H5776" s="323">
        <v>246328</v>
      </c>
      <c r="I5776" s="323">
        <v>189924</v>
      </c>
      <c r="J5776" s="42"/>
      <c r="K5776" s="42"/>
      <c r="L5776" s="42" t="s">
        <v>4489</v>
      </c>
      <c r="M5776" s="42" t="s">
        <v>3481</v>
      </c>
      <c r="N5776" s="42" t="s">
        <v>2431</v>
      </c>
      <c r="O5776" s="137" t="s">
        <v>3482</v>
      </c>
      <c r="P5776" s="42" t="s">
        <v>64</v>
      </c>
      <c r="Q5776" s="42" t="s">
        <v>65</v>
      </c>
      <c r="R5776" s="42">
        <v>1</v>
      </c>
      <c r="S5776" s="137" t="s">
        <v>2419</v>
      </c>
      <c r="T5776" s="62">
        <v>701662950</v>
      </c>
      <c r="U5776" s="62">
        <v>678606518.04999995</v>
      </c>
      <c r="Z5776" s="54" t="s">
        <v>68</v>
      </c>
      <c r="AA5776" s="132">
        <v>1.7399705578666098E-5</v>
      </c>
      <c r="AJ5776" s="42"/>
      <c r="AM5776" s="42"/>
      <c r="AN5776" s="42"/>
      <c r="AO5776" s="42"/>
      <c r="AP5776" s="42"/>
      <c r="AY5776" s="42"/>
      <c r="AZ5776" s="42"/>
      <c r="BA5776" s="42"/>
      <c r="BB5776" s="42"/>
      <c r="BN5776" s="54" t="s">
        <v>4578</v>
      </c>
      <c r="BO5776" s="58" t="str">
        <f t="shared" si="90"/>
        <v>境内资产</v>
      </c>
      <c r="BP5776" s="58" t="str">
        <f>IF(M5776="",VLOOKUP(D5776,Sheet4!$A$1:$B$92,2,0),VLOOKUP(Q5776,Sheet4!$A$1:$B$92,2,0))</f>
        <v>保险资产管理产品</v>
      </c>
    </row>
    <row r="5777" spans="1:68" s="58" customFormat="1" ht="12.75" customHeight="1">
      <c r="A5777" s="64" t="s">
        <v>3099</v>
      </c>
      <c r="B5777" s="54" t="s">
        <v>3100</v>
      </c>
      <c r="C5777" s="252" t="s">
        <v>5552</v>
      </c>
      <c r="D5777" s="252" t="s">
        <v>672</v>
      </c>
      <c r="E5777" s="54" t="s">
        <v>3101</v>
      </c>
      <c r="F5777" s="54" t="s">
        <v>3100</v>
      </c>
      <c r="G5777" s="129">
        <v>6200</v>
      </c>
      <c r="H5777" s="323">
        <v>254981.89</v>
      </c>
      <c r="I5777" s="323">
        <v>173786</v>
      </c>
      <c r="J5777" s="42"/>
      <c r="K5777" s="42"/>
      <c r="L5777" s="42" t="s">
        <v>4489</v>
      </c>
      <c r="M5777" s="42" t="s">
        <v>3481</v>
      </c>
      <c r="N5777" s="42" t="s">
        <v>2431</v>
      </c>
      <c r="O5777" s="137" t="s">
        <v>3482</v>
      </c>
      <c r="P5777" s="42" t="s">
        <v>64</v>
      </c>
      <c r="Q5777" s="42" t="s">
        <v>65</v>
      </c>
      <c r="R5777" s="42">
        <v>1</v>
      </c>
      <c r="S5777" s="137" t="s">
        <v>2419</v>
      </c>
      <c r="T5777" s="62">
        <v>701662950</v>
      </c>
      <c r="U5777" s="62">
        <v>678606518.04999995</v>
      </c>
      <c r="Z5777" s="54" t="s">
        <v>68</v>
      </c>
      <c r="AA5777" s="132">
        <v>1.15070531795753E-5</v>
      </c>
      <c r="AJ5777" s="42"/>
      <c r="AM5777" s="42"/>
      <c r="AN5777" s="42"/>
      <c r="AO5777" s="42"/>
      <c r="AP5777" s="42"/>
      <c r="AY5777" s="42"/>
      <c r="AZ5777" s="42"/>
      <c r="BA5777" s="42"/>
      <c r="BB5777" s="42"/>
      <c r="BN5777" s="54" t="s">
        <v>4578</v>
      </c>
      <c r="BO5777" s="58" t="str">
        <f t="shared" si="90"/>
        <v>境内资产</v>
      </c>
      <c r="BP5777" s="58" t="str">
        <f>IF(M5777="",VLOOKUP(D5777,Sheet4!$A$1:$B$92,2,0),VLOOKUP(Q5777,Sheet4!$A$1:$B$92,2,0))</f>
        <v>保险资产管理产品</v>
      </c>
    </row>
    <row r="5778" spans="1:68" s="58" customFormat="1" ht="12.75" customHeight="1">
      <c r="A5778" s="64" t="s">
        <v>3102</v>
      </c>
      <c r="B5778" s="54" t="s">
        <v>3103</v>
      </c>
      <c r="C5778" s="252" t="s">
        <v>5552</v>
      </c>
      <c r="D5778" s="252" t="s">
        <v>672</v>
      </c>
      <c r="E5778" s="54" t="s">
        <v>3104</v>
      </c>
      <c r="F5778" s="54" t="s">
        <v>3103</v>
      </c>
      <c r="G5778" s="129">
        <v>13200</v>
      </c>
      <c r="H5778" s="323">
        <v>202075</v>
      </c>
      <c r="I5778" s="323">
        <v>162624</v>
      </c>
      <c r="J5778" s="42"/>
      <c r="K5778" s="42"/>
      <c r="L5778" s="42" t="s">
        <v>4489</v>
      </c>
      <c r="M5778" s="42" t="s">
        <v>3481</v>
      </c>
      <c r="N5778" s="42" t="s">
        <v>2431</v>
      </c>
      <c r="O5778" s="137" t="s">
        <v>3482</v>
      </c>
      <c r="P5778" s="42" t="s">
        <v>64</v>
      </c>
      <c r="Q5778" s="42" t="s">
        <v>65</v>
      </c>
      <c r="R5778" s="42">
        <v>1</v>
      </c>
      <c r="S5778" s="137" t="s">
        <v>2419</v>
      </c>
      <c r="T5778" s="62">
        <v>701662950</v>
      </c>
      <c r="U5778" s="62">
        <v>678606518.04999995</v>
      </c>
      <c r="Z5778" s="54" t="s">
        <v>68</v>
      </c>
      <c r="AA5778" s="132">
        <v>3.34177215189873E-5</v>
      </c>
      <c r="AJ5778" s="42"/>
      <c r="AM5778" s="42"/>
      <c r="AN5778" s="42"/>
      <c r="AO5778" s="42"/>
      <c r="AP5778" s="42"/>
      <c r="AY5778" s="42"/>
      <c r="AZ5778" s="42"/>
      <c r="BA5778" s="42"/>
      <c r="BB5778" s="42"/>
      <c r="BN5778" s="54" t="s">
        <v>4578</v>
      </c>
      <c r="BO5778" s="58" t="str">
        <f t="shared" si="90"/>
        <v>境内资产</v>
      </c>
      <c r="BP5778" s="58" t="str">
        <f>IF(M5778="",VLOOKUP(D5778,Sheet4!$A$1:$B$92,2,0),VLOOKUP(Q5778,Sheet4!$A$1:$B$92,2,0))</f>
        <v>保险资产管理产品</v>
      </c>
    </row>
    <row r="5779" spans="1:68" s="58" customFormat="1" ht="12.75" customHeight="1">
      <c r="A5779" s="64" t="s">
        <v>3105</v>
      </c>
      <c r="B5779" s="54" t="s">
        <v>3106</v>
      </c>
      <c r="C5779" s="252" t="s">
        <v>5552</v>
      </c>
      <c r="D5779" s="252" t="s">
        <v>672</v>
      </c>
      <c r="E5779" s="54" t="s">
        <v>3107</v>
      </c>
      <c r="F5779" s="54" t="s">
        <v>3106</v>
      </c>
      <c r="G5779" s="129">
        <v>3200</v>
      </c>
      <c r="H5779" s="323">
        <v>308542.5</v>
      </c>
      <c r="I5779" s="323">
        <v>293184</v>
      </c>
      <c r="J5779" s="42"/>
      <c r="K5779" s="42"/>
      <c r="L5779" s="42" t="s">
        <v>4489</v>
      </c>
      <c r="M5779" s="42" t="s">
        <v>3481</v>
      </c>
      <c r="N5779" s="42" t="s">
        <v>2431</v>
      </c>
      <c r="O5779" s="137" t="s">
        <v>3482</v>
      </c>
      <c r="P5779" s="42" t="s">
        <v>64</v>
      </c>
      <c r="Q5779" s="42" t="s">
        <v>65</v>
      </c>
      <c r="R5779" s="42">
        <v>1</v>
      </c>
      <c r="S5779" s="137" t="s">
        <v>2419</v>
      </c>
      <c r="T5779" s="62">
        <v>701662950</v>
      </c>
      <c r="U5779" s="62">
        <v>678606518.04999995</v>
      </c>
      <c r="Z5779" s="54" t="s">
        <v>68</v>
      </c>
      <c r="AA5779" s="132">
        <v>8.3854631372000794E-6</v>
      </c>
      <c r="AJ5779" s="42"/>
      <c r="AM5779" s="42"/>
      <c r="AN5779" s="42"/>
      <c r="AO5779" s="42"/>
      <c r="AP5779" s="42"/>
      <c r="AY5779" s="42"/>
      <c r="AZ5779" s="42"/>
      <c r="BA5779" s="42"/>
      <c r="BB5779" s="42"/>
      <c r="BN5779" s="54" t="s">
        <v>4578</v>
      </c>
      <c r="BO5779" s="58" t="str">
        <f t="shared" si="90"/>
        <v>境内资产</v>
      </c>
      <c r="BP5779" s="58" t="str">
        <f>IF(M5779="",VLOOKUP(D5779,Sheet4!$A$1:$B$92,2,0),VLOOKUP(Q5779,Sheet4!$A$1:$B$92,2,0))</f>
        <v>保险资产管理产品</v>
      </c>
    </row>
    <row r="5780" spans="1:68" s="58" customFormat="1" ht="12.75" customHeight="1">
      <c r="A5780" s="64" t="s">
        <v>1556</v>
      </c>
      <c r="B5780" s="54" t="s">
        <v>1557</v>
      </c>
      <c r="C5780" s="252" t="s">
        <v>5552</v>
      </c>
      <c r="D5780" s="252" t="s">
        <v>672</v>
      </c>
      <c r="E5780" s="54" t="s">
        <v>1558</v>
      </c>
      <c r="F5780" s="54" t="s">
        <v>1557</v>
      </c>
      <c r="G5780" s="54">
        <v>363</v>
      </c>
      <c r="H5780" s="323">
        <v>4305.18</v>
      </c>
      <c r="I5780" s="323">
        <v>6200.04</v>
      </c>
      <c r="J5780" s="42"/>
      <c r="K5780" s="42"/>
      <c r="L5780" s="42" t="s">
        <v>4489</v>
      </c>
      <c r="M5780" s="42" t="s">
        <v>3481</v>
      </c>
      <c r="N5780" s="42" t="s">
        <v>2431</v>
      </c>
      <c r="O5780" s="137" t="s">
        <v>3482</v>
      </c>
      <c r="P5780" s="42" t="s">
        <v>64</v>
      </c>
      <c r="Q5780" s="42" t="s">
        <v>65</v>
      </c>
      <c r="R5780" s="42">
        <v>1</v>
      </c>
      <c r="S5780" s="137" t="s">
        <v>2419</v>
      </c>
      <c r="T5780" s="62">
        <v>701662950</v>
      </c>
      <c r="U5780" s="62">
        <v>678606518.04999995</v>
      </c>
      <c r="Z5780" s="54" t="s">
        <v>68</v>
      </c>
      <c r="AA5780" s="132" t="e">
        <v>#DIV/0!</v>
      </c>
      <c r="AJ5780" s="42"/>
      <c r="AM5780" s="42"/>
      <c r="AN5780" s="42"/>
      <c r="AO5780" s="42"/>
      <c r="AP5780" s="42"/>
      <c r="AY5780" s="42"/>
      <c r="AZ5780" s="42"/>
      <c r="BA5780" s="42"/>
      <c r="BB5780" s="42"/>
      <c r="BN5780" s="54" t="s">
        <v>4578</v>
      </c>
      <c r="BO5780" s="58" t="str">
        <f t="shared" si="90"/>
        <v>境内资产</v>
      </c>
      <c r="BP5780" s="58" t="str">
        <f>IF(M5780="",VLOOKUP(D5780,Sheet4!$A$1:$B$92,2,0),VLOOKUP(Q5780,Sheet4!$A$1:$B$92,2,0))</f>
        <v>保险资产管理产品</v>
      </c>
    </row>
    <row r="5781" spans="1:68" s="58" customFormat="1" ht="12.75" customHeight="1">
      <c r="A5781" s="64" t="s">
        <v>1975</v>
      </c>
      <c r="B5781" s="54" t="s">
        <v>1976</v>
      </c>
      <c r="C5781" s="252" t="s">
        <v>5552</v>
      </c>
      <c r="D5781" s="252" t="s">
        <v>672</v>
      </c>
      <c r="E5781" s="54" t="s">
        <v>3108</v>
      </c>
      <c r="F5781" s="54" t="s">
        <v>1976</v>
      </c>
      <c r="G5781" s="54">
        <v>342</v>
      </c>
      <c r="H5781" s="323">
        <v>4969.26</v>
      </c>
      <c r="I5781" s="323">
        <v>4969.26</v>
      </c>
      <c r="J5781" s="42"/>
      <c r="K5781" s="42"/>
      <c r="L5781" s="42" t="s">
        <v>4489</v>
      </c>
      <c r="M5781" s="42" t="s">
        <v>3481</v>
      </c>
      <c r="N5781" s="42" t="s">
        <v>2431</v>
      </c>
      <c r="O5781" s="137" t="s">
        <v>3482</v>
      </c>
      <c r="P5781" s="42" t="s">
        <v>64</v>
      </c>
      <c r="Q5781" s="42" t="s">
        <v>65</v>
      </c>
      <c r="R5781" s="42">
        <v>1</v>
      </c>
      <c r="S5781" s="137" t="s">
        <v>2419</v>
      </c>
      <c r="T5781" s="62">
        <v>701662950</v>
      </c>
      <c r="U5781" s="62">
        <v>678606518.04999995</v>
      </c>
      <c r="Z5781" s="54" t="s">
        <v>68</v>
      </c>
      <c r="AA5781" s="132" t="e">
        <v>#DIV/0!</v>
      </c>
      <c r="AJ5781" s="42"/>
      <c r="AM5781" s="42"/>
      <c r="AN5781" s="42"/>
      <c r="AO5781" s="42"/>
      <c r="AP5781" s="42"/>
      <c r="AY5781" s="42"/>
      <c r="AZ5781" s="42"/>
      <c r="BA5781" s="42"/>
      <c r="BB5781" s="42"/>
      <c r="BN5781" s="54" t="s">
        <v>4578</v>
      </c>
      <c r="BO5781" s="58" t="str">
        <f t="shared" si="90"/>
        <v>境内资产</v>
      </c>
      <c r="BP5781" s="58" t="str">
        <f>IF(M5781="",VLOOKUP(D5781,Sheet4!$A$1:$B$92,2,0),VLOOKUP(Q5781,Sheet4!$A$1:$B$92,2,0))</f>
        <v>保险资产管理产品</v>
      </c>
    </row>
    <row r="5782" spans="1:68" s="58" customFormat="1" ht="12.75" customHeight="1">
      <c r="A5782" s="64" t="s">
        <v>3109</v>
      </c>
      <c r="B5782" s="54" t="s">
        <v>3110</v>
      </c>
      <c r="C5782" s="252" t="s">
        <v>5552</v>
      </c>
      <c r="D5782" s="252" t="s">
        <v>672</v>
      </c>
      <c r="E5782" s="54" t="s">
        <v>3111</v>
      </c>
      <c r="F5782" s="54" t="s">
        <v>3110</v>
      </c>
      <c r="G5782" s="129">
        <v>3700</v>
      </c>
      <c r="H5782" s="323">
        <v>673044</v>
      </c>
      <c r="I5782" s="323">
        <v>526954</v>
      </c>
      <c r="J5782" s="42"/>
      <c r="K5782" s="42"/>
      <c r="L5782" s="42" t="s">
        <v>4489</v>
      </c>
      <c r="M5782" s="42" t="s">
        <v>3481</v>
      </c>
      <c r="N5782" s="42" t="s">
        <v>2431</v>
      </c>
      <c r="O5782" s="137" t="s">
        <v>3482</v>
      </c>
      <c r="P5782" s="42" t="s">
        <v>64</v>
      </c>
      <c r="Q5782" s="42" t="s">
        <v>65</v>
      </c>
      <c r="R5782" s="42">
        <v>1</v>
      </c>
      <c r="S5782" s="137" t="s">
        <v>2419</v>
      </c>
      <c r="T5782" s="62">
        <v>701662950</v>
      </c>
      <c r="U5782" s="62">
        <v>678606518.04999995</v>
      </c>
      <c r="Z5782" s="54" t="s">
        <v>68</v>
      </c>
      <c r="AA5782" s="132">
        <v>2.5452149175349E-5</v>
      </c>
      <c r="AJ5782" s="42"/>
      <c r="AM5782" s="42"/>
      <c r="AN5782" s="42"/>
      <c r="AO5782" s="42"/>
      <c r="AP5782" s="42"/>
      <c r="AY5782" s="42"/>
      <c r="AZ5782" s="42"/>
      <c r="BA5782" s="42"/>
      <c r="BB5782" s="42"/>
      <c r="BN5782" s="54" t="s">
        <v>4578</v>
      </c>
      <c r="BO5782" s="58" t="str">
        <f t="shared" si="90"/>
        <v>境内资产</v>
      </c>
      <c r="BP5782" s="58" t="str">
        <f>IF(M5782="",VLOOKUP(D5782,Sheet4!$A$1:$B$92,2,0),VLOOKUP(Q5782,Sheet4!$A$1:$B$92,2,0))</f>
        <v>保险资产管理产品</v>
      </c>
    </row>
    <row r="5783" spans="1:68" s="58" customFormat="1" ht="12.75" customHeight="1">
      <c r="A5783" s="64" t="s">
        <v>2214</v>
      </c>
      <c r="B5783" s="54" t="s">
        <v>2215</v>
      </c>
      <c r="C5783" s="252" t="s">
        <v>5552</v>
      </c>
      <c r="D5783" s="252" t="s">
        <v>672</v>
      </c>
      <c r="E5783" s="54" t="s">
        <v>3112</v>
      </c>
      <c r="F5783" s="54" t="s">
        <v>2215</v>
      </c>
      <c r="G5783" s="129">
        <v>7480</v>
      </c>
      <c r="H5783" s="323">
        <v>842027.11</v>
      </c>
      <c r="I5783" s="323">
        <v>772534.4</v>
      </c>
      <c r="J5783" s="42"/>
      <c r="K5783" s="42"/>
      <c r="L5783" s="42" t="s">
        <v>4489</v>
      </c>
      <c r="M5783" s="42" t="s">
        <v>3481</v>
      </c>
      <c r="N5783" s="42" t="s">
        <v>2431</v>
      </c>
      <c r="O5783" s="137" t="s">
        <v>3482</v>
      </c>
      <c r="P5783" s="42" t="s">
        <v>64</v>
      </c>
      <c r="Q5783" s="42" t="s">
        <v>65</v>
      </c>
      <c r="R5783" s="42">
        <v>1</v>
      </c>
      <c r="S5783" s="137" t="s">
        <v>2419</v>
      </c>
      <c r="T5783" s="62">
        <v>701662950</v>
      </c>
      <c r="U5783" s="62">
        <v>678606518.04999995</v>
      </c>
      <c r="Z5783" s="54" t="s">
        <v>280</v>
      </c>
      <c r="AA5783" s="132">
        <v>2.5306040794950201E-6</v>
      </c>
      <c r="AJ5783" s="42"/>
      <c r="AM5783" s="42"/>
      <c r="AN5783" s="42"/>
      <c r="AO5783" s="42"/>
      <c r="AP5783" s="42"/>
      <c r="AY5783" s="42"/>
      <c r="AZ5783" s="42"/>
      <c r="BA5783" s="42"/>
      <c r="BB5783" s="42"/>
      <c r="BN5783" s="54" t="s">
        <v>4578</v>
      </c>
      <c r="BO5783" s="58" t="str">
        <f t="shared" si="90"/>
        <v>境内资产</v>
      </c>
      <c r="BP5783" s="58" t="str">
        <f>IF(M5783="",VLOOKUP(D5783,Sheet4!$A$1:$B$92,2,0),VLOOKUP(Q5783,Sheet4!$A$1:$B$92,2,0))</f>
        <v>保险资产管理产品</v>
      </c>
    </row>
    <row r="5784" spans="1:68" s="58" customFormat="1" ht="12.75" customHeight="1">
      <c r="A5784" s="64" t="s">
        <v>3113</v>
      </c>
      <c r="B5784" s="54" t="s">
        <v>3114</v>
      </c>
      <c r="C5784" s="252" t="s">
        <v>5552</v>
      </c>
      <c r="D5784" s="252" t="s">
        <v>672</v>
      </c>
      <c r="E5784" s="54" t="s">
        <v>3115</v>
      </c>
      <c r="F5784" s="54" t="s">
        <v>3114</v>
      </c>
      <c r="G5784" s="129">
        <v>6200</v>
      </c>
      <c r="H5784" s="323">
        <v>244892</v>
      </c>
      <c r="I5784" s="323">
        <v>203608</v>
      </c>
      <c r="J5784" s="42"/>
      <c r="K5784" s="42"/>
      <c r="L5784" s="42" t="s">
        <v>4489</v>
      </c>
      <c r="M5784" s="42" t="s">
        <v>3481</v>
      </c>
      <c r="N5784" s="42" t="s">
        <v>2431</v>
      </c>
      <c r="O5784" s="137" t="s">
        <v>3482</v>
      </c>
      <c r="P5784" s="42" t="s">
        <v>64</v>
      </c>
      <c r="Q5784" s="42" t="s">
        <v>65</v>
      </c>
      <c r="R5784" s="42">
        <v>1</v>
      </c>
      <c r="S5784" s="137" t="s">
        <v>2419</v>
      </c>
      <c r="T5784" s="62">
        <v>701662950</v>
      </c>
      <c r="U5784" s="62">
        <v>678606518.04999995</v>
      </c>
      <c r="Z5784" s="54" t="s">
        <v>68</v>
      </c>
      <c r="AA5784" s="132">
        <v>1.5051594194454499E-5</v>
      </c>
      <c r="AJ5784" s="42"/>
      <c r="AM5784" s="42"/>
      <c r="AN5784" s="42"/>
      <c r="AO5784" s="42"/>
      <c r="AP5784" s="42"/>
      <c r="AY5784" s="42"/>
      <c r="AZ5784" s="42"/>
      <c r="BA5784" s="42"/>
      <c r="BB5784" s="42"/>
      <c r="BN5784" s="54" t="s">
        <v>4578</v>
      </c>
      <c r="BO5784" s="58" t="str">
        <f t="shared" si="90"/>
        <v>境内资产</v>
      </c>
      <c r="BP5784" s="58" t="str">
        <f>IF(M5784="",VLOOKUP(D5784,Sheet4!$A$1:$B$92,2,0),VLOOKUP(Q5784,Sheet4!$A$1:$B$92,2,0))</f>
        <v>保险资产管理产品</v>
      </c>
    </row>
    <row r="5785" spans="1:68" s="58" customFormat="1" ht="12.75" customHeight="1">
      <c r="A5785" s="64" t="s">
        <v>3116</v>
      </c>
      <c r="B5785" s="54" t="s">
        <v>3117</v>
      </c>
      <c r="C5785" s="252" t="s">
        <v>5552</v>
      </c>
      <c r="D5785" s="252" t="s">
        <v>672</v>
      </c>
      <c r="E5785" s="54" t="s">
        <v>3118</v>
      </c>
      <c r="F5785" s="54" t="s">
        <v>3117</v>
      </c>
      <c r="G5785" s="129">
        <v>7000</v>
      </c>
      <c r="H5785" s="323">
        <v>137575</v>
      </c>
      <c r="I5785" s="323">
        <v>105350</v>
      </c>
      <c r="J5785" s="42"/>
      <c r="K5785" s="42"/>
      <c r="L5785" s="42" t="s">
        <v>4489</v>
      </c>
      <c r="M5785" s="42" t="s">
        <v>3481</v>
      </c>
      <c r="N5785" s="42" t="s">
        <v>2431</v>
      </c>
      <c r="O5785" s="137" t="s">
        <v>3482</v>
      </c>
      <c r="P5785" s="42" t="s">
        <v>64</v>
      </c>
      <c r="Q5785" s="42" t="s">
        <v>65</v>
      </c>
      <c r="R5785" s="42">
        <v>1</v>
      </c>
      <c r="S5785" s="137" t="s">
        <v>2419</v>
      </c>
      <c r="T5785" s="62">
        <v>701662950</v>
      </c>
      <c r="U5785" s="62">
        <v>678606518.04999995</v>
      </c>
      <c r="Z5785" s="54" t="s">
        <v>68</v>
      </c>
      <c r="AA5785" s="132">
        <v>3.8491217304982698E-5</v>
      </c>
      <c r="AJ5785" s="42"/>
      <c r="AM5785" s="42"/>
      <c r="AN5785" s="42"/>
      <c r="AO5785" s="42"/>
      <c r="AP5785" s="42"/>
      <c r="AY5785" s="42"/>
      <c r="AZ5785" s="42"/>
      <c r="BA5785" s="42"/>
      <c r="BB5785" s="42"/>
      <c r="BN5785" s="54" t="s">
        <v>4578</v>
      </c>
      <c r="BO5785" s="58" t="str">
        <f t="shared" si="90"/>
        <v>境内资产</v>
      </c>
      <c r="BP5785" s="58" t="str">
        <f>IF(M5785="",VLOOKUP(D5785,Sheet4!$A$1:$B$92,2,0),VLOOKUP(Q5785,Sheet4!$A$1:$B$92,2,0))</f>
        <v>保险资产管理产品</v>
      </c>
    </row>
    <row r="5786" spans="1:68" s="58" customFormat="1" ht="12.75" customHeight="1">
      <c r="A5786" s="64" t="s">
        <v>3119</v>
      </c>
      <c r="B5786" s="54" t="s">
        <v>3120</v>
      </c>
      <c r="C5786" s="252" t="s">
        <v>5552</v>
      </c>
      <c r="D5786" s="252" t="s">
        <v>672</v>
      </c>
      <c r="E5786" s="54" t="s">
        <v>3121</v>
      </c>
      <c r="F5786" s="54" t="s">
        <v>3120</v>
      </c>
      <c r="G5786" s="129">
        <v>1300</v>
      </c>
      <c r="H5786" s="323">
        <v>445459.54</v>
      </c>
      <c r="I5786" s="323">
        <v>440648</v>
      </c>
      <c r="J5786" s="42"/>
      <c r="K5786" s="42"/>
      <c r="L5786" s="42" t="s">
        <v>4489</v>
      </c>
      <c r="M5786" s="42" t="s">
        <v>3481</v>
      </c>
      <c r="N5786" s="42" t="s">
        <v>2431</v>
      </c>
      <c r="O5786" s="137" t="s">
        <v>3482</v>
      </c>
      <c r="P5786" s="42" t="s">
        <v>64</v>
      </c>
      <c r="Q5786" s="42" t="s">
        <v>65</v>
      </c>
      <c r="R5786" s="42">
        <v>1</v>
      </c>
      <c r="S5786" s="137" t="s">
        <v>2419</v>
      </c>
      <c r="T5786" s="62">
        <v>701662950</v>
      </c>
      <c r="U5786" s="62">
        <v>678606518.04999995</v>
      </c>
      <c r="Z5786" s="54" t="s">
        <v>68</v>
      </c>
      <c r="AA5786" s="132">
        <v>7.6198934551328404E-6</v>
      </c>
      <c r="AJ5786" s="42"/>
      <c r="AM5786" s="42"/>
      <c r="AN5786" s="42"/>
      <c r="AO5786" s="42"/>
      <c r="AP5786" s="42"/>
      <c r="AY5786" s="42"/>
      <c r="AZ5786" s="42"/>
      <c r="BA5786" s="42"/>
      <c r="BB5786" s="42"/>
      <c r="BN5786" s="54" t="s">
        <v>4578</v>
      </c>
      <c r="BO5786" s="58" t="str">
        <f t="shared" si="90"/>
        <v>境内资产</v>
      </c>
      <c r="BP5786" s="58" t="str">
        <f>IF(M5786="",VLOOKUP(D5786,Sheet4!$A$1:$B$92,2,0),VLOOKUP(Q5786,Sheet4!$A$1:$B$92,2,0))</f>
        <v>保险资产管理产品</v>
      </c>
    </row>
    <row r="5787" spans="1:68" s="58" customFormat="1" ht="12.75" customHeight="1">
      <c r="A5787" s="64" t="s">
        <v>3122</v>
      </c>
      <c r="B5787" s="54" t="s">
        <v>3123</v>
      </c>
      <c r="C5787" s="252" t="s">
        <v>5552</v>
      </c>
      <c r="D5787" s="252" t="s">
        <v>672</v>
      </c>
      <c r="E5787" s="54" t="s">
        <v>3124</v>
      </c>
      <c r="F5787" s="54" t="s">
        <v>3123</v>
      </c>
      <c r="G5787" s="129">
        <v>20100</v>
      </c>
      <c r="H5787" s="323">
        <v>172618</v>
      </c>
      <c r="I5787" s="323">
        <v>205623</v>
      </c>
      <c r="J5787" s="42"/>
      <c r="K5787" s="42"/>
      <c r="L5787" s="42" t="s">
        <v>4489</v>
      </c>
      <c r="M5787" s="42" t="s">
        <v>3481</v>
      </c>
      <c r="N5787" s="42" t="s">
        <v>2431</v>
      </c>
      <c r="O5787" s="137" t="s">
        <v>3482</v>
      </c>
      <c r="P5787" s="42" t="s">
        <v>64</v>
      </c>
      <c r="Q5787" s="42" t="s">
        <v>65</v>
      </c>
      <c r="R5787" s="42">
        <v>1</v>
      </c>
      <c r="S5787" s="137" t="s">
        <v>2419</v>
      </c>
      <c r="T5787" s="62">
        <v>701662950</v>
      </c>
      <c r="U5787" s="62">
        <v>678606518.04999995</v>
      </c>
      <c r="Z5787" s="54" t="s">
        <v>68</v>
      </c>
      <c r="AA5787" s="132">
        <v>2.6005058475511399E-5</v>
      </c>
      <c r="AJ5787" s="42"/>
      <c r="AM5787" s="42"/>
      <c r="AN5787" s="42"/>
      <c r="AO5787" s="42"/>
      <c r="AP5787" s="42"/>
      <c r="AY5787" s="42"/>
      <c r="AZ5787" s="42"/>
      <c r="BA5787" s="42"/>
      <c r="BB5787" s="42"/>
      <c r="BN5787" s="54" t="s">
        <v>4578</v>
      </c>
      <c r="BO5787" s="58" t="str">
        <f t="shared" si="90"/>
        <v>境内资产</v>
      </c>
      <c r="BP5787" s="58" t="str">
        <f>IF(M5787="",VLOOKUP(D5787,Sheet4!$A$1:$B$92,2,0),VLOOKUP(Q5787,Sheet4!$A$1:$B$92,2,0))</f>
        <v>保险资产管理产品</v>
      </c>
    </row>
    <row r="5788" spans="1:68" s="58" customFormat="1" ht="12.75" customHeight="1">
      <c r="A5788" s="64" t="s">
        <v>3125</v>
      </c>
      <c r="B5788" s="54" t="s">
        <v>3126</v>
      </c>
      <c r="C5788" s="252" t="s">
        <v>5552</v>
      </c>
      <c r="D5788" s="252" t="s">
        <v>672</v>
      </c>
      <c r="E5788" s="54" t="s">
        <v>3127</v>
      </c>
      <c r="F5788" s="54" t="s">
        <v>3126</v>
      </c>
      <c r="G5788" s="129">
        <v>40700</v>
      </c>
      <c r="H5788" s="323">
        <v>283071.23</v>
      </c>
      <c r="I5788" s="323">
        <v>210419</v>
      </c>
      <c r="J5788" s="42"/>
      <c r="K5788" s="42"/>
      <c r="L5788" s="42" t="s">
        <v>4489</v>
      </c>
      <c r="M5788" s="42" t="s">
        <v>3481</v>
      </c>
      <c r="N5788" s="42" t="s">
        <v>2431</v>
      </c>
      <c r="O5788" s="137" t="s">
        <v>3482</v>
      </c>
      <c r="P5788" s="42" t="s">
        <v>64</v>
      </c>
      <c r="Q5788" s="42" t="s">
        <v>65</v>
      </c>
      <c r="R5788" s="42">
        <v>1</v>
      </c>
      <c r="S5788" s="137" t="s">
        <v>2419</v>
      </c>
      <c r="T5788" s="62">
        <v>701662950</v>
      </c>
      <c r="U5788" s="62">
        <v>678606518.04999995</v>
      </c>
      <c r="Z5788" s="54" t="s">
        <v>68</v>
      </c>
      <c r="AA5788" s="132">
        <v>5.5919096163738598E-5</v>
      </c>
      <c r="AJ5788" s="42"/>
      <c r="AM5788" s="42"/>
      <c r="AN5788" s="42"/>
      <c r="AO5788" s="42"/>
      <c r="AP5788" s="42"/>
      <c r="AY5788" s="42"/>
      <c r="AZ5788" s="42"/>
      <c r="BA5788" s="42"/>
      <c r="BB5788" s="42"/>
      <c r="BN5788" s="54" t="s">
        <v>4578</v>
      </c>
      <c r="BO5788" s="58" t="str">
        <f t="shared" si="90"/>
        <v>境内资产</v>
      </c>
      <c r="BP5788" s="58" t="str">
        <f>IF(M5788="",VLOOKUP(D5788,Sheet4!$A$1:$B$92,2,0),VLOOKUP(Q5788,Sheet4!$A$1:$B$92,2,0))</f>
        <v>保险资产管理产品</v>
      </c>
    </row>
    <row r="5789" spans="1:68" s="58" customFormat="1" ht="12.75" customHeight="1">
      <c r="A5789" s="64" t="s">
        <v>3128</v>
      </c>
      <c r="B5789" s="54" t="s">
        <v>3129</v>
      </c>
      <c r="C5789" s="252" t="s">
        <v>5552</v>
      </c>
      <c r="D5789" s="252" t="s">
        <v>672</v>
      </c>
      <c r="E5789" s="54" t="s">
        <v>3130</v>
      </c>
      <c r="F5789" s="54" t="s">
        <v>3129</v>
      </c>
      <c r="G5789" s="129">
        <v>10900</v>
      </c>
      <c r="H5789" s="323">
        <v>224588</v>
      </c>
      <c r="I5789" s="323">
        <v>199252</v>
      </c>
      <c r="J5789" s="42"/>
      <c r="K5789" s="42"/>
      <c r="L5789" s="42" t="s">
        <v>4489</v>
      </c>
      <c r="M5789" s="42" t="s">
        <v>3481</v>
      </c>
      <c r="N5789" s="42" t="s">
        <v>2431</v>
      </c>
      <c r="O5789" s="137" t="s">
        <v>3482</v>
      </c>
      <c r="P5789" s="42" t="s">
        <v>64</v>
      </c>
      <c r="Q5789" s="42" t="s">
        <v>65</v>
      </c>
      <c r="R5789" s="42">
        <v>1</v>
      </c>
      <c r="S5789" s="137" t="s">
        <v>2419</v>
      </c>
      <c r="T5789" s="62">
        <v>701662950</v>
      </c>
      <c r="U5789" s="62">
        <v>678606518.04999995</v>
      </c>
      <c r="Z5789" s="54" t="s">
        <v>68</v>
      </c>
      <c r="AA5789" s="132">
        <v>1.7854830943195801E-5</v>
      </c>
      <c r="AJ5789" s="42"/>
      <c r="AM5789" s="42"/>
      <c r="AN5789" s="42"/>
      <c r="AO5789" s="42"/>
      <c r="AP5789" s="42"/>
      <c r="AY5789" s="42"/>
      <c r="AZ5789" s="42"/>
      <c r="BA5789" s="42"/>
      <c r="BB5789" s="42"/>
      <c r="BN5789" s="54" t="s">
        <v>4578</v>
      </c>
      <c r="BO5789" s="58" t="str">
        <f t="shared" si="90"/>
        <v>境内资产</v>
      </c>
      <c r="BP5789" s="58" t="str">
        <f>IF(M5789="",VLOOKUP(D5789,Sheet4!$A$1:$B$92,2,0),VLOOKUP(Q5789,Sheet4!$A$1:$B$92,2,0))</f>
        <v>保险资产管理产品</v>
      </c>
    </row>
    <row r="5790" spans="1:68" s="58" customFormat="1" ht="12.75" customHeight="1">
      <c r="A5790" s="64" t="s">
        <v>3131</v>
      </c>
      <c r="B5790" s="54" t="s">
        <v>3132</v>
      </c>
      <c r="C5790" s="252" t="s">
        <v>5552</v>
      </c>
      <c r="D5790" s="252" t="s">
        <v>672</v>
      </c>
      <c r="E5790" s="54" t="s">
        <v>3133</v>
      </c>
      <c r="F5790" s="54" t="s">
        <v>3132</v>
      </c>
      <c r="G5790" s="129">
        <v>4115</v>
      </c>
      <c r="H5790" s="323">
        <v>674863.77</v>
      </c>
      <c r="I5790" s="323">
        <v>661692</v>
      </c>
      <c r="J5790" s="42"/>
      <c r="K5790" s="42"/>
      <c r="L5790" s="42" t="s">
        <v>4489</v>
      </c>
      <c r="M5790" s="42" t="s">
        <v>3481</v>
      </c>
      <c r="N5790" s="42" t="s">
        <v>2431</v>
      </c>
      <c r="O5790" s="137" t="s">
        <v>3482</v>
      </c>
      <c r="P5790" s="42" t="s">
        <v>64</v>
      </c>
      <c r="Q5790" s="42" t="s">
        <v>65</v>
      </c>
      <c r="R5790" s="42">
        <v>1</v>
      </c>
      <c r="S5790" s="137" t="s">
        <v>2419</v>
      </c>
      <c r="T5790" s="62">
        <v>701662950</v>
      </c>
      <c r="U5790" s="62">
        <v>678606518.04999995</v>
      </c>
      <c r="Z5790" s="54" t="s">
        <v>280</v>
      </c>
      <c r="AA5790" s="132">
        <v>4.6750313562248897E-6</v>
      </c>
      <c r="AJ5790" s="42"/>
      <c r="AM5790" s="42"/>
      <c r="AN5790" s="42"/>
      <c r="AO5790" s="42"/>
      <c r="AP5790" s="42"/>
      <c r="AY5790" s="42"/>
      <c r="AZ5790" s="42"/>
      <c r="BA5790" s="42"/>
      <c r="BB5790" s="42"/>
      <c r="BN5790" s="54" t="s">
        <v>4578</v>
      </c>
      <c r="BO5790" s="58" t="str">
        <f t="shared" si="90"/>
        <v>境内资产</v>
      </c>
      <c r="BP5790" s="58" t="str">
        <f>IF(M5790="",VLOOKUP(D5790,Sheet4!$A$1:$B$92,2,0),VLOOKUP(Q5790,Sheet4!$A$1:$B$92,2,0))</f>
        <v>保险资产管理产品</v>
      </c>
    </row>
    <row r="5791" spans="1:68" s="58" customFormat="1" ht="12.75" customHeight="1">
      <c r="A5791" s="64" t="s">
        <v>3134</v>
      </c>
      <c r="B5791" s="54" t="s">
        <v>3135</v>
      </c>
      <c r="C5791" s="252" t="s">
        <v>5552</v>
      </c>
      <c r="D5791" s="252" t="s">
        <v>672</v>
      </c>
      <c r="E5791" s="54" t="s">
        <v>3136</v>
      </c>
      <c r="F5791" s="54" t="s">
        <v>3135</v>
      </c>
      <c r="G5791" s="54">
        <v>700</v>
      </c>
      <c r="H5791" s="323">
        <v>243248.26</v>
      </c>
      <c r="I5791" s="323">
        <v>222530</v>
      </c>
      <c r="J5791" s="42"/>
      <c r="K5791" s="42"/>
      <c r="L5791" s="42" t="s">
        <v>4489</v>
      </c>
      <c r="M5791" s="42" t="s">
        <v>3481</v>
      </c>
      <c r="N5791" s="42" t="s">
        <v>2431</v>
      </c>
      <c r="O5791" s="137" t="s">
        <v>3482</v>
      </c>
      <c r="P5791" s="42" t="s">
        <v>64</v>
      </c>
      <c r="Q5791" s="42" t="s">
        <v>65</v>
      </c>
      <c r="R5791" s="42">
        <v>1</v>
      </c>
      <c r="S5791" s="137" t="s">
        <v>2419</v>
      </c>
      <c r="T5791" s="62">
        <v>701662950</v>
      </c>
      <c r="U5791" s="62">
        <v>678606518.04999995</v>
      </c>
      <c r="Z5791" s="54" t="s">
        <v>68</v>
      </c>
      <c r="AA5791" s="132">
        <v>9.7403389821640803E-6</v>
      </c>
      <c r="AJ5791" s="42"/>
      <c r="AM5791" s="42"/>
      <c r="AN5791" s="42"/>
      <c r="AO5791" s="42"/>
      <c r="AP5791" s="42"/>
      <c r="AY5791" s="42"/>
      <c r="AZ5791" s="42"/>
      <c r="BA5791" s="42"/>
      <c r="BB5791" s="42"/>
      <c r="BN5791" s="54" t="s">
        <v>4578</v>
      </c>
      <c r="BO5791" s="58" t="str">
        <f t="shared" si="90"/>
        <v>境内资产</v>
      </c>
      <c r="BP5791" s="58" t="str">
        <f>IF(M5791="",VLOOKUP(D5791,Sheet4!$A$1:$B$92,2,0),VLOOKUP(Q5791,Sheet4!$A$1:$B$92,2,0))</f>
        <v>保险资产管理产品</v>
      </c>
    </row>
    <row r="5792" spans="1:68" s="58" customFormat="1" ht="12.75" customHeight="1">
      <c r="A5792" s="64" t="s">
        <v>3137</v>
      </c>
      <c r="B5792" s="54" t="s">
        <v>3138</v>
      </c>
      <c r="C5792" s="252" t="s">
        <v>5552</v>
      </c>
      <c r="D5792" s="252" t="s">
        <v>672</v>
      </c>
      <c r="E5792" s="54" t="s">
        <v>3139</v>
      </c>
      <c r="F5792" s="54" t="s">
        <v>3138</v>
      </c>
      <c r="G5792" s="129">
        <v>17900</v>
      </c>
      <c r="H5792" s="323">
        <v>213744</v>
      </c>
      <c r="I5792" s="323">
        <v>194573</v>
      </c>
      <c r="J5792" s="42"/>
      <c r="K5792" s="42"/>
      <c r="L5792" s="42" t="s">
        <v>4489</v>
      </c>
      <c r="M5792" s="42" t="s">
        <v>3481</v>
      </c>
      <c r="N5792" s="42" t="s">
        <v>2431</v>
      </c>
      <c r="O5792" s="137" t="s">
        <v>3482</v>
      </c>
      <c r="P5792" s="42" t="s">
        <v>64</v>
      </c>
      <c r="Q5792" s="42" t="s">
        <v>65</v>
      </c>
      <c r="R5792" s="42">
        <v>1</v>
      </c>
      <c r="S5792" s="137" t="s">
        <v>2419</v>
      </c>
      <c r="T5792" s="62">
        <v>701662950</v>
      </c>
      <c r="U5792" s="62">
        <v>678606518.04999995</v>
      </c>
      <c r="Z5792" s="54" t="s">
        <v>68</v>
      </c>
      <c r="AA5792" s="132">
        <v>4.5553721505043301E-5</v>
      </c>
      <c r="AJ5792" s="42"/>
      <c r="AM5792" s="42"/>
      <c r="AN5792" s="42"/>
      <c r="AO5792" s="42"/>
      <c r="AP5792" s="42"/>
      <c r="AY5792" s="42"/>
      <c r="AZ5792" s="42"/>
      <c r="BA5792" s="42"/>
      <c r="BB5792" s="42"/>
      <c r="BN5792" s="54" t="s">
        <v>4578</v>
      </c>
      <c r="BO5792" s="58" t="str">
        <f t="shared" si="90"/>
        <v>境内资产</v>
      </c>
      <c r="BP5792" s="58" t="str">
        <f>IF(M5792="",VLOOKUP(D5792,Sheet4!$A$1:$B$92,2,0),VLOOKUP(Q5792,Sheet4!$A$1:$B$92,2,0))</f>
        <v>保险资产管理产品</v>
      </c>
    </row>
    <row r="5793" spans="1:68" s="58" customFormat="1" ht="12.75" customHeight="1">
      <c r="A5793" s="64" t="s">
        <v>3140</v>
      </c>
      <c r="B5793" s="54" t="s">
        <v>3141</v>
      </c>
      <c r="C5793" s="252" t="s">
        <v>5552</v>
      </c>
      <c r="D5793" s="252" t="s">
        <v>672</v>
      </c>
      <c r="E5793" s="54" t="s">
        <v>3142</v>
      </c>
      <c r="F5793" s="54" t="s">
        <v>3141</v>
      </c>
      <c r="G5793" s="129">
        <v>7400</v>
      </c>
      <c r="H5793" s="323">
        <v>200791</v>
      </c>
      <c r="I5793" s="323">
        <v>138232</v>
      </c>
      <c r="J5793" s="42"/>
      <c r="K5793" s="42"/>
      <c r="L5793" s="42" t="s">
        <v>4489</v>
      </c>
      <c r="M5793" s="42" t="s">
        <v>3481</v>
      </c>
      <c r="N5793" s="42" t="s">
        <v>2431</v>
      </c>
      <c r="O5793" s="137" t="s">
        <v>3482</v>
      </c>
      <c r="P5793" s="42" t="s">
        <v>64</v>
      </c>
      <c r="Q5793" s="42" t="s">
        <v>65</v>
      </c>
      <c r="R5793" s="42">
        <v>1</v>
      </c>
      <c r="S5793" s="137" t="s">
        <v>2419</v>
      </c>
      <c r="T5793" s="62">
        <v>701662950</v>
      </c>
      <c r="U5793" s="62">
        <v>678606518.04999995</v>
      </c>
      <c r="Z5793" s="54" t="s">
        <v>68</v>
      </c>
      <c r="AA5793" s="132">
        <v>2.3017393684524799E-5</v>
      </c>
      <c r="AJ5793" s="42"/>
      <c r="AM5793" s="42"/>
      <c r="AN5793" s="42"/>
      <c r="AO5793" s="42"/>
      <c r="AP5793" s="42"/>
      <c r="AY5793" s="42"/>
      <c r="AZ5793" s="42"/>
      <c r="BA5793" s="42"/>
      <c r="BB5793" s="42"/>
      <c r="BN5793" s="54" t="s">
        <v>4578</v>
      </c>
      <c r="BO5793" s="58" t="str">
        <f t="shared" si="90"/>
        <v>境内资产</v>
      </c>
      <c r="BP5793" s="58" t="str">
        <f>IF(M5793="",VLOOKUP(D5793,Sheet4!$A$1:$B$92,2,0),VLOOKUP(Q5793,Sheet4!$A$1:$B$92,2,0))</f>
        <v>保险资产管理产品</v>
      </c>
    </row>
    <row r="5794" spans="1:68" s="58" customFormat="1" ht="12.75" customHeight="1">
      <c r="A5794" s="64" t="s">
        <v>3143</v>
      </c>
      <c r="B5794" s="54" t="s">
        <v>3144</v>
      </c>
      <c r="C5794" s="252" t="s">
        <v>5552</v>
      </c>
      <c r="D5794" s="252" t="s">
        <v>672</v>
      </c>
      <c r="E5794" s="54" t="s">
        <v>3145</v>
      </c>
      <c r="F5794" s="54" t="s">
        <v>3144</v>
      </c>
      <c r="G5794" s="129">
        <v>14700</v>
      </c>
      <c r="H5794" s="323">
        <v>450019.25</v>
      </c>
      <c r="I5794" s="323">
        <v>338541</v>
      </c>
      <c r="J5794" s="42"/>
      <c r="K5794" s="42"/>
      <c r="L5794" s="42" t="s">
        <v>4489</v>
      </c>
      <c r="M5794" s="42" t="s">
        <v>3481</v>
      </c>
      <c r="N5794" s="42" t="s">
        <v>2431</v>
      </c>
      <c r="O5794" s="137" t="s">
        <v>3482</v>
      </c>
      <c r="P5794" s="42" t="s">
        <v>64</v>
      </c>
      <c r="Q5794" s="42" t="s">
        <v>65</v>
      </c>
      <c r="R5794" s="42">
        <v>1</v>
      </c>
      <c r="S5794" s="137" t="s">
        <v>2419</v>
      </c>
      <c r="T5794" s="62">
        <v>701662950</v>
      </c>
      <c r="U5794" s="62">
        <v>678606518.04999995</v>
      </c>
      <c r="Z5794" s="54" t="s">
        <v>68</v>
      </c>
      <c r="AA5794" s="132">
        <v>1.12795706028608E-5</v>
      </c>
      <c r="AJ5794" s="42"/>
      <c r="AM5794" s="42"/>
      <c r="AN5794" s="42"/>
      <c r="AO5794" s="42"/>
      <c r="AP5794" s="42"/>
      <c r="AY5794" s="42"/>
      <c r="AZ5794" s="42"/>
      <c r="BA5794" s="42"/>
      <c r="BB5794" s="42"/>
      <c r="BN5794" s="54" t="s">
        <v>4578</v>
      </c>
      <c r="BO5794" s="58" t="str">
        <f t="shared" si="90"/>
        <v>境内资产</v>
      </c>
      <c r="BP5794" s="58" t="str">
        <f>IF(M5794="",VLOOKUP(D5794,Sheet4!$A$1:$B$92,2,0),VLOOKUP(Q5794,Sheet4!$A$1:$B$92,2,0))</f>
        <v>保险资产管理产品</v>
      </c>
    </row>
    <row r="5795" spans="1:68" s="58" customFormat="1" ht="12.75" customHeight="1">
      <c r="A5795" s="64" t="s">
        <v>3146</v>
      </c>
      <c r="B5795" s="54" t="s">
        <v>3147</v>
      </c>
      <c r="C5795" s="252" t="s">
        <v>5552</v>
      </c>
      <c r="D5795" s="252" t="s">
        <v>672</v>
      </c>
      <c r="E5795" s="54" t="s">
        <v>3148</v>
      </c>
      <c r="F5795" s="54" t="s">
        <v>3147</v>
      </c>
      <c r="G5795" s="129">
        <v>3400</v>
      </c>
      <c r="H5795" s="323">
        <v>622320</v>
      </c>
      <c r="I5795" s="323">
        <v>665278</v>
      </c>
      <c r="J5795" s="42"/>
      <c r="K5795" s="42"/>
      <c r="L5795" s="42" t="s">
        <v>4489</v>
      </c>
      <c r="M5795" s="42" t="s">
        <v>3481</v>
      </c>
      <c r="N5795" s="42" t="s">
        <v>2431</v>
      </c>
      <c r="O5795" s="137" t="s">
        <v>3482</v>
      </c>
      <c r="P5795" s="42" t="s">
        <v>64</v>
      </c>
      <c r="Q5795" s="42" t="s">
        <v>65</v>
      </c>
      <c r="R5795" s="42">
        <v>1</v>
      </c>
      <c r="S5795" s="137" t="s">
        <v>2419</v>
      </c>
      <c r="T5795" s="62">
        <v>701662950</v>
      </c>
      <c r="U5795" s="62">
        <v>678606518.04999995</v>
      </c>
      <c r="Z5795" s="54" t="s">
        <v>68</v>
      </c>
      <c r="AA5795" s="132">
        <v>1.6914584225142301E-5</v>
      </c>
      <c r="AJ5795" s="42"/>
      <c r="AM5795" s="42"/>
      <c r="AN5795" s="42"/>
      <c r="AO5795" s="42"/>
      <c r="AP5795" s="42"/>
      <c r="AY5795" s="42"/>
      <c r="AZ5795" s="42"/>
      <c r="BA5795" s="42"/>
      <c r="BB5795" s="42"/>
      <c r="BN5795" s="54" t="s">
        <v>4578</v>
      </c>
      <c r="BO5795" s="58" t="str">
        <f t="shared" si="90"/>
        <v>境内资产</v>
      </c>
      <c r="BP5795" s="58" t="str">
        <f>IF(M5795="",VLOOKUP(D5795,Sheet4!$A$1:$B$92,2,0),VLOOKUP(Q5795,Sheet4!$A$1:$B$92,2,0))</f>
        <v>保险资产管理产品</v>
      </c>
    </row>
    <row r="5796" spans="1:68" s="58" customFormat="1" ht="12.75" customHeight="1">
      <c r="A5796" s="64" t="s">
        <v>3149</v>
      </c>
      <c r="B5796" s="54" t="s">
        <v>3150</v>
      </c>
      <c r="C5796" s="252" t="s">
        <v>5552</v>
      </c>
      <c r="D5796" s="252" t="s">
        <v>672</v>
      </c>
      <c r="E5796" s="54" t="s">
        <v>3151</v>
      </c>
      <c r="F5796" s="54" t="s">
        <v>3150</v>
      </c>
      <c r="G5796" s="129">
        <v>36400</v>
      </c>
      <c r="H5796" s="323">
        <v>344498</v>
      </c>
      <c r="I5796" s="323">
        <v>285376</v>
      </c>
      <c r="J5796" s="42"/>
      <c r="K5796" s="42"/>
      <c r="L5796" s="42" t="s">
        <v>4489</v>
      </c>
      <c r="M5796" s="42" t="s">
        <v>3481</v>
      </c>
      <c r="N5796" s="42" t="s">
        <v>2431</v>
      </c>
      <c r="O5796" s="137" t="s">
        <v>3482</v>
      </c>
      <c r="P5796" s="42" t="s">
        <v>64</v>
      </c>
      <c r="Q5796" s="42" t="s">
        <v>65</v>
      </c>
      <c r="R5796" s="42">
        <v>1</v>
      </c>
      <c r="S5796" s="137" t="s">
        <v>2419</v>
      </c>
      <c r="T5796" s="62">
        <v>701662950</v>
      </c>
      <c r="U5796" s="62">
        <v>678606518.04999995</v>
      </c>
      <c r="Z5796" s="54" t="s">
        <v>68</v>
      </c>
      <c r="AA5796" s="132">
        <v>3.9481097077644301E-5</v>
      </c>
      <c r="AJ5796" s="42"/>
      <c r="AM5796" s="42"/>
      <c r="AN5796" s="42"/>
      <c r="AO5796" s="42"/>
      <c r="AP5796" s="42"/>
      <c r="AY5796" s="42"/>
      <c r="AZ5796" s="42"/>
      <c r="BA5796" s="42"/>
      <c r="BB5796" s="42"/>
      <c r="BN5796" s="54" t="s">
        <v>4578</v>
      </c>
      <c r="BO5796" s="58" t="str">
        <f t="shared" si="90"/>
        <v>境内资产</v>
      </c>
      <c r="BP5796" s="58" t="str">
        <f>IF(M5796="",VLOOKUP(D5796,Sheet4!$A$1:$B$92,2,0),VLOOKUP(Q5796,Sheet4!$A$1:$B$92,2,0))</f>
        <v>保险资产管理产品</v>
      </c>
    </row>
    <row r="5797" spans="1:68" s="58" customFormat="1" ht="12.75" customHeight="1">
      <c r="A5797" s="64" t="s">
        <v>3152</v>
      </c>
      <c r="B5797" s="54" t="s">
        <v>3153</v>
      </c>
      <c r="C5797" s="252" t="s">
        <v>5552</v>
      </c>
      <c r="D5797" s="252" t="s">
        <v>672</v>
      </c>
      <c r="E5797" s="54" t="s">
        <v>3154</v>
      </c>
      <c r="F5797" s="54" t="s">
        <v>3153</v>
      </c>
      <c r="G5797" s="129">
        <v>5200</v>
      </c>
      <c r="H5797" s="323">
        <v>571449.14</v>
      </c>
      <c r="I5797" s="323">
        <v>460200</v>
      </c>
      <c r="J5797" s="42"/>
      <c r="K5797" s="42"/>
      <c r="L5797" s="42" t="s">
        <v>4489</v>
      </c>
      <c r="M5797" s="42" t="s">
        <v>3481</v>
      </c>
      <c r="N5797" s="42" t="s">
        <v>2431</v>
      </c>
      <c r="O5797" s="137" t="s">
        <v>3482</v>
      </c>
      <c r="P5797" s="42" t="s">
        <v>64</v>
      </c>
      <c r="Q5797" s="42" t="s">
        <v>65</v>
      </c>
      <c r="R5797" s="42">
        <v>1</v>
      </c>
      <c r="S5797" s="137" t="s">
        <v>2419</v>
      </c>
      <c r="T5797" s="62">
        <v>701662950</v>
      </c>
      <c r="U5797" s="62">
        <v>678606518.04999995</v>
      </c>
      <c r="Z5797" s="54" t="s">
        <v>68</v>
      </c>
      <c r="AA5797" s="132">
        <v>1.51206622156826E-5</v>
      </c>
      <c r="AJ5797" s="42"/>
      <c r="AM5797" s="42"/>
      <c r="AN5797" s="42"/>
      <c r="AO5797" s="42"/>
      <c r="AP5797" s="42"/>
      <c r="AY5797" s="42"/>
      <c r="AZ5797" s="42"/>
      <c r="BA5797" s="42"/>
      <c r="BB5797" s="42"/>
      <c r="BN5797" s="54" t="s">
        <v>4578</v>
      </c>
      <c r="BO5797" s="58" t="str">
        <f t="shared" si="90"/>
        <v>境内资产</v>
      </c>
      <c r="BP5797" s="58" t="str">
        <f>IF(M5797="",VLOOKUP(D5797,Sheet4!$A$1:$B$92,2,0),VLOOKUP(Q5797,Sheet4!$A$1:$B$92,2,0))</f>
        <v>保险资产管理产品</v>
      </c>
    </row>
    <row r="5798" spans="1:68" s="58" customFormat="1" ht="12.75" customHeight="1">
      <c r="A5798" s="64" t="s">
        <v>3155</v>
      </c>
      <c r="B5798" s="54" t="s">
        <v>3156</v>
      </c>
      <c r="C5798" s="252" t="s">
        <v>5552</v>
      </c>
      <c r="D5798" s="252" t="s">
        <v>672</v>
      </c>
      <c r="E5798" s="54" t="s">
        <v>3157</v>
      </c>
      <c r="F5798" s="54" t="s">
        <v>3156</v>
      </c>
      <c r="G5798" s="129">
        <v>5300</v>
      </c>
      <c r="H5798" s="323">
        <v>353717.65</v>
      </c>
      <c r="I5798" s="323">
        <v>211629</v>
      </c>
      <c r="J5798" s="42"/>
      <c r="K5798" s="42"/>
      <c r="L5798" s="42" t="s">
        <v>4489</v>
      </c>
      <c r="M5798" s="42" t="s">
        <v>3481</v>
      </c>
      <c r="N5798" s="42" t="s">
        <v>2431</v>
      </c>
      <c r="O5798" s="137" t="s">
        <v>3482</v>
      </c>
      <c r="P5798" s="42" t="s">
        <v>64</v>
      </c>
      <c r="Q5798" s="42" t="s">
        <v>65</v>
      </c>
      <c r="R5798" s="42">
        <v>1</v>
      </c>
      <c r="S5798" s="137" t="s">
        <v>2419</v>
      </c>
      <c r="T5798" s="62">
        <v>701662950</v>
      </c>
      <c r="U5798" s="62">
        <v>678606518.04999995</v>
      </c>
      <c r="Z5798" s="54" t="s">
        <v>68</v>
      </c>
      <c r="AA5798" s="132">
        <v>2.5659596882891501E-5</v>
      </c>
      <c r="AJ5798" s="42"/>
      <c r="AM5798" s="42"/>
      <c r="AN5798" s="42"/>
      <c r="AO5798" s="42"/>
      <c r="AP5798" s="42"/>
      <c r="AY5798" s="42"/>
      <c r="AZ5798" s="42"/>
      <c r="BA5798" s="42"/>
      <c r="BB5798" s="42"/>
      <c r="BN5798" s="54" t="s">
        <v>4578</v>
      </c>
      <c r="BO5798" s="58" t="str">
        <f t="shared" si="90"/>
        <v>境内资产</v>
      </c>
      <c r="BP5798" s="58" t="str">
        <f>IF(M5798="",VLOOKUP(D5798,Sheet4!$A$1:$B$92,2,0),VLOOKUP(Q5798,Sheet4!$A$1:$B$92,2,0))</f>
        <v>保险资产管理产品</v>
      </c>
    </row>
    <row r="5799" spans="1:68" s="58" customFormat="1" ht="12.75" customHeight="1">
      <c r="A5799" s="64" t="s">
        <v>3158</v>
      </c>
      <c r="B5799" s="54" t="s">
        <v>3159</v>
      </c>
      <c r="C5799" s="252" t="s">
        <v>5552</v>
      </c>
      <c r="D5799" s="252" t="s">
        <v>672</v>
      </c>
      <c r="E5799" s="54" t="s">
        <v>3160</v>
      </c>
      <c r="F5799" s="54" t="s">
        <v>3159</v>
      </c>
      <c r="G5799" s="129">
        <v>16200</v>
      </c>
      <c r="H5799" s="323">
        <v>203669.19</v>
      </c>
      <c r="I5799" s="323">
        <v>143208</v>
      </c>
      <c r="J5799" s="42"/>
      <c r="K5799" s="42"/>
      <c r="L5799" s="42" t="s">
        <v>4489</v>
      </c>
      <c r="M5799" s="42" t="s">
        <v>3481</v>
      </c>
      <c r="N5799" s="42" t="s">
        <v>2431</v>
      </c>
      <c r="O5799" s="137" t="s">
        <v>3482</v>
      </c>
      <c r="P5799" s="42" t="s">
        <v>64</v>
      </c>
      <c r="Q5799" s="42" t="s">
        <v>65</v>
      </c>
      <c r="R5799" s="42">
        <v>1</v>
      </c>
      <c r="S5799" s="137" t="s">
        <v>2419</v>
      </c>
      <c r="T5799" s="62">
        <v>701662950</v>
      </c>
      <c r="U5799" s="62">
        <v>678606518.04999995</v>
      </c>
      <c r="Z5799" s="54" t="s">
        <v>68</v>
      </c>
      <c r="AA5799" s="132">
        <v>3.89745612966242E-5</v>
      </c>
      <c r="AJ5799" s="42"/>
      <c r="AM5799" s="42"/>
      <c r="AN5799" s="42"/>
      <c r="AO5799" s="42"/>
      <c r="AP5799" s="42"/>
      <c r="AY5799" s="42"/>
      <c r="AZ5799" s="42"/>
      <c r="BA5799" s="42"/>
      <c r="BB5799" s="42"/>
      <c r="BN5799" s="54" t="s">
        <v>4578</v>
      </c>
      <c r="BO5799" s="58" t="str">
        <f t="shared" si="90"/>
        <v>境内资产</v>
      </c>
      <c r="BP5799" s="58" t="str">
        <f>IF(M5799="",VLOOKUP(D5799,Sheet4!$A$1:$B$92,2,0),VLOOKUP(Q5799,Sheet4!$A$1:$B$92,2,0))</f>
        <v>保险资产管理产品</v>
      </c>
    </row>
    <row r="5800" spans="1:68" s="58" customFormat="1" ht="12.75" customHeight="1">
      <c r="A5800" s="64" t="s">
        <v>2218</v>
      </c>
      <c r="B5800" s="54" t="s">
        <v>1476</v>
      </c>
      <c r="C5800" s="252" t="s">
        <v>5552</v>
      </c>
      <c r="D5800" s="252" t="s">
        <v>672</v>
      </c>
      <c r="E5800" s="54" t="s">
        <v>3161</v>
      </c>
      <c r="F5800" s="54" t="s">
        <v>1476</v>
      </c>
      <c r="G5800" s="129">
        <v>4500</v>
      </c>
      <c r="H5800" s="323">
        <v>369299.25</v>
      </c>
      <c r="I5800" s="323">
        <v>352665</v>
      </c>
      <c r="J5800" s="42"/>
      <c r="K5800" s="42"/>
      <c r="L5800" s="42" t="s">
        <v>4489</v>
      </c>
      <c r="M5800" s="42" t="s">
        <v>3481</v>
      </c>
      <c r="N5800" s="42" t="s">
        <v>2431</v>
      </c>
      <c r="O5800" s="137" t="s">
        <v>3482</v>
      </c>
      <c r="P5800" s="42" t="s">
        <v>64</v>
      </c>
      <c r="Q5800" s="42" t="s">
        <v>65</v>
      </c>
      <c r="R5800" s="42">
        <v>1</v>
      </c>
      <c r="S5800" s="137" t="s">
        <v>2419</v>
      </c>
      <c r="T5800" s="62">
        <v>701662950</v>
      </c>
      <c r="U5800" s="62">
        <v>678606518.04999995</v>
      </c>
      <c r="Z5800" s="54" t="s">
        <v>280</v>
      </c>
      <c r="AA5800" s="132">
        <v>3.6847016125727302E-6</v>
      </c>
      <c r="AJ5800" s="42"/>
      <c r="AM5800" s="42"/>
      <c r="AN5800" s="42"/>
      <c r="AO5800" s="42"/>
      <c r="AP5800" s="42"/>
      <c r="AY5800" s="42"/>
      <c r="AZ5800" s="42"/>
      <c r="BA5800" s="42"/>
      <c r="BB5800" s="42"/>
      <c r="BN5800" s="54" t="s">
        <v>4578</v>
      </c>
      <c r="BO5800" s="58" t="str">
        <f t="shared" si="90"/>
        <v>境内资产</v>
      </c>
      <c r="BP5800" s="58" t="str">
        <f>IF(M5800="",VLOOKUP(D5800,Sheet4!$A$1:$B$92,2,0),VLOOKUP(Q5800,Sheet4!$A$1:$B$92,2,0))</f>
        <v>保险资产管理产品</v>
      </c>
    </row>
    <row r="5801" spans="1:68" s="58" customFormat="1" ht="12.75" customHeight="1">
      <c r="A5801" s="64" t="s">
        <v>3162</v>
      </c>
      <c r="B5801" s="54" t="s">
        <v>3163</v>
      </c>
      <c r="C5801" s="252" t="s">
        <v>5552</v>
      </c>
      <c r="D5801" s="252" t="s">
        <v>672</v>
      </c>
      <c r="E5801" s="54" t="s">
        <v>3164</v>
      </c>
      <c r="F5801" s="54" t="s">
        <v>3163</v>
      </c>
      <c r="G5801" s="129">
        <v>9900</v>
      </c>
      <c r="H5801" s="323">
        <v>699956</v>
      </c>
      <c r="I5801" s="323">
        <v>534600</v>
      </c>
      <c r="J5801" s="42"/>
      <c r="K5801" s="42"/>
      <c r="L5801" s="42" t="s">
        <v>4489</v>
      </c>
      <c r="M5801" s="42" t="s">
        <v>3481</v>
      </c>
      <c r="N5801" s="42" t="s">
        <v>2431</v>
      </c>
      <c r="O5801" s="137" t="s">
        <v>3482</v>
      </c>
      <c r="P5801" s="42" t="s">
        <v>64</v>
      </c>
      <c r="Q5801" s="42" t="s">
        <v>65</v>
      </c>
      <c r="R5801" s="42">
        <v>1</v>
      </c>
      <c r="S5801" s="137" t="s">
        <v>2419</v>
      </c>
      <c r="T5801" s="62">
        <v>701662950</v>
      </c>
      <c r="U5801" s="62">
        <v>678606518.04999995</v>
      </c>
      <c r="Z5801" s="54" t="s">
        <v>68</v>
      </c>
      <c r="AA5801" s="132">
        <v>1.56590008660614E-5</v>
      </c>
      <c r="AJ5801" s="42"/>
      <c r="AM5801" s="42"/>
      <c r="AN5801" s="42"/>
      <c r="AO5801" s="42"/>
      <c r="AP5801" s="42"/>
      <c r="AY5801" s="42"/>
      <c r="AZ5801" s="42"/>
      <c r="BA5801" s="42"/>
      <c r="BB5801" s="42"/>
      <c r="BN5801" s="54" t="s">
        <v>4578</v>
      </c>
      <c r="BO5801" s="58" t="str">
        <f t="shared" si="90"/>
        <v>境内资产</v>
      </c>
      <c r="BP5801" s="58" t="str">
        <f>IF(M5801="",VLOOKUP(D5801,Sheet4!$A$1:$B$92,2,0),VLOOKUP(Q5801,Sheet4!$A$1:$B$92,2,0))</f>
        <v>保险资产管理产品</v>
      </c>
    </row>
    <row r="5802" spans="1:68" s="58" customFormat="1" ht="12.75" customHeight="1">
      <c r="A5802" s="64" t="s">
        <v>3168</v>
      </c>
      <c r="B5802" s="54" t="s">
        <v>3169</v>
      </c>
      <c r="C5802" s="252" t="s">
        <v>5552</v>
      </c>
      <c r="D5802" s="252" t="s">
        <v>672</v>
      </c>
      <c r="E5802" s="54" t="s">
        <v>3170</v>
      </c>
      <c r="F5802" s="54" t="s">
        <v>3169</v>
      </c>
      <c r="G5802" s="129">
        <v>6900</v>
      </c>
      <c r="H5802" s="323">
        <v>128693</v>
      </c>
      <c r="I5802" s="323">
        <v>120750</v>
      </c>
      <c r="J5802" s="42"/>
      <c r="K5802" s="42"/>
      <c r="L5802" s="42" t="s">
        <v>4489</v>
      </c>
      <c r="M5802" s="42" t="s">
        <v>3481</v>
      </c>
      <c r="N5802" s="42" t="s">
        <v>2431</v>
      </c>
      <c r="O5802" s="137" t="s">
        <v>3482</v>
      </c>
      <c r="P5802" s="42" t="s">
        <v>64</v>
      </c>
      <c r="Q5802" s="42" t="s">
        <v>65</v>
      </c>
      <c r="R5802" s="42">
        <v>1</v>
      </c>
      <c r="S5802" s="137" t="s">
        <v>2419</v>
      </c>
      <c r="T5802" s="62">
        <v>701662950</v>
      </c>
      <c r="U5802" s="62">
        <v>678606518.04999995</v>
      </c>
      <c r="Z5802" s="54" t="s">
        <v>68</v>
      </c>
      <c r="AA5802" s="132">
        <v>2.1768473225634499E-5</v>
      </c>
      <c r="AJ5802" s="42"/>
      <c r="AM5802" s="42"/>
      <c r="AN5802" s="42"/>
      <c r="AO5802" s="42"/>
      <c r="AP5802" s="42"/>
      <c r="AY5802" s="42"/>
      <c r="AZ5802" s="42"/>
      <c r="BA5802" s="42"/>
      <c r="BB5802" s="42"/>
      <c r="BN5802" s="54" t="s">
        <v>4578</v>
      </c>
      <c r="BO5802" s="58" t="str">
        <f t="shared" si="90"/>
        <v>境内资产</v>
      </c>
      <c r="BP5802" s="58" t="str">
        <f>IF(M5802="",VLOOKUP(D5802,Sheet4!$A$1:$B$92,2,0),VLOOKUP(Q5802,Sheet4!$A$1:$B$92,2,0))</f>
        <v>保险资产管理产品</v>
      </c>
    </row>
    <row r="5803" spans="1:68" s="58" customFormat="1" ht="12.75" customHeight="1">
      <c r="A5803" s="64" t="s">
        <v>3171</v>
      </c>
      <c r="B5803" s="54" t="s">
        <v>3172</v>
      </c>
      <c r="C5803" s="252" t="s">
        <v>5552</v>
      </c>
      <c r="D5803" s="252" t="s">
        <v>672</v>
      </c>
      <c r="E5803" s="54" t="s">
        <v>3173</v>
      </c>
      <c r="F5803" s="54" t="s">
        <v>3172</v>
      </c>
      <c r="G5803" s="129">
        <v>3700</v>
      </c>
      <c r="H5803" s="323">
        <v>203904.97</v>
      </c>
      <c r="I5803" s="323">
        <v>176564</v>
      </c>
      <c r="J5803" s="42"/>
      <c r="K5803" s="42"/>
      <c r="L5803" s="42" t="s">
        <v>4489</v>
      </c>
      <c r="M5803" s="42" t="s">
        <v>3481</v>
      </c>
      <c r="N5803" s="42" t="s">
        <v>2431</v>
      </c>
      <c r="O5803" s="137" t="s">
        <v>3482</v>
      </c>
      <c r="P5803" s="42" t="s">
        <v>64</v>
      </c>
      <c r="Q5803" s="42" t="s">
        <v>65</v>
      </c>
      <c r="R5803" s="42">
        <v>1</v>
      </c>
      <c r="S5803" s="137" t="s">
        <v>2419</v>
      </c>
      <c r="T5803" s="62">
        <v>701662950</v>
      </c>
      <c r="U5803" s="62">
        <v>678606518.04999995</v>
      </c>
      <c r="Z5803" s="54" t="s">
        <v>68</v>
      </c>
      <c r="AA5803" s="132">
        <v>2.42599031350588E-5</v>
      </c>
      <c r="AJ5803" s="42"/>
      <c r="AM5803" s="42"/>
      <c r="AN5803" s="42"/>
      <c r="AO5803" s="42"/>
      <c r="AP5803" s="42"/>
      <c r="AY5803" s="42"/>
      <c r="AZ5803" s="42"/>
      <c r="BA5803" s="42"/>
      <c r="BB5803" s="42"/>
      <c r="BN5803" s="54" t="s">
        <v>4578</v>
      </c>
      <c r="BO5803" s="58" t="str">
        <f t="shared" si="90"/>
        <v>境内资产</v>
      </c>
      <c r="BP5803" s="58" t="str">
        <f>IF(M5803="",VLOOKUP(D5803,Sheet4!$A$1:$B$92,2,0),VLOOKUP(Q5803,Sheet4!$A$1:$B$92,2,0))</f>
        <v>保险资产管理产品</v>
      </c>
    </row>
    <row r="5804" spans="1:68" s="58" customFormat="1" ht="12.75" customHeight="1">
      <c r="A5804" s="64" t="s">
        <v>3174</v>
      </c>
      <c r="B5804" s="54" t="s">
        <v>3175</v>
      </c>
      <c r="C5804" s="252" t="s">
        <v>5552</v>
      </c>
      <c r="D5804" s="252" t="s">
        <v>672</v>
      </c>
      <c r="E5804" s="54" t="s">
        <v>3176</v>
      </c>
      <c r="F5804" s="54" t="s">
        <v>3175</v>
      </c>
      <c r="G5804" s="129">
        <v>10900</v>
      </c>
      <c r="H5804" s="323">
        <v>119705</v>
      </c>
      <c r="I5804" s="323">
        <v>101152</v>
      </c>
      <c r="J5804" s="42"/>
      <c r="K5804" s="42"/>
      <c r="L5804" s="42" t="s">
        <v>4489</v>
      </c>
      <c r="M5804" s="42" t="s">
        <v>3481</v>
      </c>
      <c r="N5804" s="42" t="s">
        <v>2431</v>
      </c>
      <c r="O5804" s="137" t="s">
        <v>3482</v>
      </c>
      <c r="P5804" s="42" t="s">
        <v>64</v>
      </c>
      <c r="Q5804" s="42" t="s">
        <v>65</v>
      </c>
      <c r="R5804" s="42">
        <v>1</v>
      </c>
      <c r="S5804" s="137" t="s">
        <v>2419</v>
      </c>
      <c r="T5804" s="62">
        <v>701662950</v>
      </c>
      <c r="U5804" s="62">
        <v>678606518.04999995</v>
      </c>
      <c r="Z5804" s="54" t="s">
        <v>68</v>
      </c>
      <c r="AA5804" s="132">
        <v>5.1087364079490101E-5</v>
      </c>
      <c r="AJ5804" s="42"/>
      <c r="AM5804" s="42"/>
      <c r="AN5804" s="42"/>
      <c r="AO5804" s="42"/>
      <c r="AP5804" s="42"/>
      <c r="AY5804" s="42"/>
      <c r="AZ5804" s="42"/>
      <c r="BA5804" s="42"/>
      <c r="BB5804" s="42"/>
      <c r="BN5804" s="54" t="s">
        <v>4578</v>
      </c>
      <c r="BO5804" s="58" t="str">
        <f t="shared" si="90"/>
        <v>境内资产</v>
      </c>
      <c r="BP5804" s="58" t="str">
        <f>IF(M5804="",VLOOKUP(D5804,Sheet4!$A$1:$B$92,2,0),VLOOKUP(Q5804,Sheet4!$A$1:$B$92,2,0))</f>
        <v>保险资产管理产品</v>
      </c>
    </row>
    <row r="5805" spans="1:68" s="58" customFormat="1" ht="12.75" customHeight="1">
      <c r="A5805" s="64" t="s">
        <v>3177</v>
      </c>
      <c r="B5805" s="54" t="s">
        <v>3178</v>
      </c>
      <c r="C5805" s="252" t="s">
        <v>5552</v>
      </c>
      <c r="D5805" s="252" t="s">
        <v>672</v>
      </c>
      <c r="E5805" s="54" t="s">
        <v>3179</v>
      </c>
      <c r="F5805" s="54" t="s">
        <v>3178</v>
      </c>
      <c r="G5805" s="129">
        <v>3900</v>
      </c>
      <c r="H5805" s="323">
        <v>192964</v>
      </c>
      <c r="I5805" s="323">
        <v>164736</v>
      </c>
      <c r="J5805" s="42"/>
      <c r="K5805" s="42"/>
      <c r="L5805" s="42" t="s">
        <v>4489</v>
      </c>
      <c r="M5805" s="42" t="s">
        <v>3481</v>
      </c>
      <c r="N5805" s="42" t="s">
        <v>2431</v>
      </c>
      <c r="O5805" s="137" t="s">
        <v>3482</v>
      </c>
      <c r="P5805" s="42" t="s">
        <v>64</v>
      </c>
      <c r="Q5805" s="42" t="s">
        <v>65</v>
      </c>
      <c r="R5805" s="42">
        <v>1</v>
      </c>
      <c r="S5805" s="137" t="s">
        <v>2419</v>
      </c>
      <c r="T5805" s="62">
        <v>701662950</v>
      </c>
      <c r="U5805" s="62">
        <v>678606518.04999995</v>
      </c>
      <c r="Z5805" s="54" t="s">
        <v>68</v>
      </c>
      <c r="AA5805" s="132">
        <v>1.9977811310903999E-5</v>
      </c>
      <c r="AJ5805" s="42"/>
      <c r="AM5805" s="42"/>
      <c r="AN5805" s="42"/>
      <c r="AO5805" s="42"/>
      <c r="AP5805" s="42"/>
      <c r="AY5805" s="42"/>
      <c r="AZ5805" s="42"/>
      <c r="BA5805" s="42"/>
      <c r="BB5805" s="42"/>
      <c r="BN5805" s="54" t="s">
        <v>4578</v>
      </c>
      <c r="BO5805" s="58" t="str">
        <f t="shared" si="90"/>
        <v>境内资产</v>
      </c>
      <c r="BP5805" s="58" t="str">
        <f>IF(M5805="",VLOOKUP(D5805,Sheet4!$A$1:$B$92,2,0),VLOOKUP(Q5805,Sheet4!$A$1:$B$92,2,0))</f>
        <v>保险资产管理产品</v>
      </c>
    </row>
    <row r="5806" spans="1:68" s="58" customFormat="1" ht="12.75" customHeight="1">
      <c r="A5806" s="64" t="s">
        <v>3180</v>
      </c>
      <c r="B5806" s="54" t="s">
        <v>1522</v>
      </c>
      <c r="C5806" s="252" t="s">
        <v>5552</v>
      </c>
      <c r="D5806" s="252" t="s">
        <v>672</v>
      </c>
      <c r="E5806" s="54" t="s">
        <v>3181</v>
      </c>
      <c r="F5806" s="54" t="s">
        <v>1522</v>
      </c>
      <c r="G5806" s="129">
        <v>112500</v>
      </c>
      <c r="H5806" s="323">
        <v>591986</v>
      </c>
      <c r="I5806" s="323">
        <v>501750</v>
      </c>
      <c r="J5806" s="42"/>
      <c r="K5806" s="42"/>
      <c r="L5806" s="42" t="s">
        <v>4489</v>
      </c>
      <c r="M5806" s="42" t="s">
        <v>3481</v>
      </c>
      <c r="N5806" s="42" t="s">
        <v>2431</v>
      </c>
      <c r="O5806" s="137" t="s">
        <v>3482</v>
      </c>
      <c r="P5806" s="42" t="s">
        <v>64</v>
      </c>
      <c r="Q5806" s="42" t="s">
        <v>65</v>
      </c>
      <c r="R5806" s="42">
        <v>1</v>
      </c>
      <c r="S5806" s="137" t="s">
        <v>2419</v>
      </c>
      <c r="T5806" s="62">
        <v>701662950</v>
      </c>
      <c r="U5806" s="62">
        <v>678606518.04999995</v>
      </c>
      <c r="Z5806" s="54" t="s">
        <v>280</v>
      </c>
      <c r="AA5806" s="132">
        <v>5.2085164553676397E-6</v>
      </c>
      <c r="AJ5806" s="42"/>
      <c r="AM5806" s="42"/>
      <c r="AN5806" s="42"/>
      <c r="AO5806" s="42"/>
      <c r="AP5806" s="42"/>
      <c r="AY5806" s="42"/>
      <c r="AZ5806" s="42"/>
      <c r="BA5806" s="42"/>
      <c r="BB5806" s="42"/>
      <c r="BN5806" s="54" t="s">
        <v>4578</v>
      </c>
      <c r="BO5806" s="58" t="str">
        <f t="shared" si="90"/>
        <v>境内资产</v>
      </c>
      <c r="BP5806" s="58" t="str">
        <f>IF(M5806="",VLOOKUP(D5806,Sheet4!$A$1:$B$92,2,0),VLOOKUP(Q5806,Sheet4!$A$1:$B$92,2,0))</f>
        <v>保险资产管理产品</v>
      </c>
    </row>
    <row r="5807" spans="1:68" s="58" customFormat="1" ht="12.75" customHeight="1">
      <c r="A5807" s="64" t="s">
        <v>3182</v>
      </c>
      <c r="B5807" s="54" t="s">
        <v>3183</v>
      </c>
      <c r="C5807" s="252" t="s">
        <v>5552</v>
      </c>
      <c r="D5807" s="252" t="s">
        <v>672</v>
      </c>
      <c r="E5807" s="54" t="s">
        <v>3184</v>
      </c>
      <c r="F5807" s="54" t="s">
        <v>3183</v>
      </c>
      <c r="G5807" s="129">
        <v>3300</v>
      </c>
      <c r="H5807" s="323">
        <v>182538</v>
      </c>
      <c r="I5807" s="323">
        <v>144309</v>
      </c>
      <c r="J5807" s="42"/>
      <c r="K5807" s="42"/>
      <c r="L5807" s="42" t="s">
        <v>4489</v>
      </c>
      <c r="M5807" s="42" t="s">
        <v>3481</v>
      </c>
      <c r="N5807" s="42" t="s">
        <v>2431</v>
      </c>
      <c r="O5807" s="137" t="s">
        <v>3482</v>
      </c>
      <c r="P5807" s="42" t="s">
        <v>64</v>
      </c>
      <c r="Q5807" s="42" t="s">
        <v>65</v>
      </c>
      <c r="R5807" s="42">
        <v>1</v>
      </c>
      <c r="S5807" s="137" t="s">
        <v>2419</v>
      </c>
      <c r="T5807" s="62">
        <v>701662950</v>
      </c>
      <c r="U5807" s="62">
        <v>678606518.04999995</v>
      </c>
      <c r="Z5807" s="54" t="s">
        <v>68</v>
      </c>
      <c r="AA5807" s="132">
        <v>1.41557752989442E-5</v>
      </c>
      <c r="AJ5807" s="42"/>
      <c r="AM5807" s="42"/>
      <c r="AN5807" s="42"/>
      <c r="AO5807" s="42"/>
      <c r="AP5807" s="42"/>
      <c r="AY5807" s="42"/>
      <c r="AZ5807" s="42"/>
      <c r="BA5807" s="42"/>
      <c r="BB5807" s="42"/>
      <c r="BN5807" s="54" t="s">
        <v>4578</v>
      </c>
      <c r="BO5807" s="58" t="str">
        <f t="shared" si="90"/>
        <v>境内资产</v>
      </c>
      <c r="BP5807" s="58" t="str">
        <f>IF(M5807="",VLOOKUP(D5807,Sheet4!$A$1:$B$92,2,0),VLOOKUP(Q5807,Sheet4!$A$1:$B$92,2,0))</f>
        <v>保险资产管理产品</v>
      </c>
    </row>
    <row r="5808" spans="1:68" s="58" customFormat="1" ht="12.75" customHeight="1">
      <c r="A5808" s="64" t="s">
        <v>3188</v>
      </c>
      <c r="B5808" s="54" t="s">
        <v>3189</v>
      </c>
      <c r="C5808" s="252" t="s">
        <v>5552</v>
      </c>
      <c r="D5808" s="252" t="s">
        <v>672</v>
      </c>
      <c r="E5808" s="54" t="s">
        <v>3190</v>
      </c>
      <c r="F5808" s="54" t="s">
        <v>3189</v>
      </c>
      <c r="G5808" s="129">
        <v>1600</v>
      </c>
      <c r="H5808" s="323">
        <v>285929.44</v>
      </c>
      <c r="I5808" s="323">
        <v>175968</v>
      </c>
      <c r="J5808" s="42"/>
      <c r="K5808" s="42"/>
      <c r="L5808" s="42" t="s">
        <v>4489</v>
      </c>
      <c r="M5808" s="42" t="s">
        <v>3481</v>
      </c>
      <c r="N5808" s="42" t="s">
        <v>2431</v>
      </c>
      <c r="O5808" s="137" t="s">
        <v>3482</v>
      </c>
      <c r="P5808" s="42" t="s">
        <v>64</v>
      </c>
      <c r="Q5808" s="42" t="s">
        <v>65</v>
      </c>
      <c r="R5808" s="42">
        <v>1</v>
      </c>
      <c r="S5808" s="137" t="s">
        <v>2419</v>
      </c>
      <c r="T5808" s="62">
        <v>701662950</v>
      </c>
      <c r="U5808" s="62">
        <v>678606518.04999995</v>
      </c>
      <c r="Z5808" s="54" t="s">
        <v>68</v>
      </c>
      <c r="AA5808" s="132">
        <v>2.2962837517832099E-5</v>
      </c>
      <c r="AJ5808" s="42"/>
      <c r="AM5808" s="42"/>
      <c r="AN5808" s="42"/>
      <c r="AO5808" s="42"/>
      <c r="AP5808" s="42"/>
      <c r="AY5808" s="42"/>
      <c r="AZ5808" s="42"/>
      <c r="BA5808" s="42"/>
      <c r="BB5808" s="42"/>
      <c r="BN5808" s="54" t="s">
        <v>4578</v>
      </c>
      <c r="BO5808" s="58" t="str">
        <f t="shared" si="90"/>
        <v>境内资产</v>
      </c>
      <c r="BP5808" s="58" t="str">
        <f>IF(M5808="",VLOOKUP(D5808,Sheet4!$A$1:$B$92,2,0),VLOOKUP(Q5808,Sheet4!$A$1:$B$92,2,0))</f>
        <v>保险资产管理产品</v>
      </c>
    </row>
    <row r="5809" spans="1:68" s="58" customFormat="1" ht="12.75" customHeight="1">
      <c r="A5809" s="64" t="s">
        <v>3191</v>
      </c>
      <c r="B5809" s="54" t="s">
        <v>1974</v>
      </c>
      <c r="C5809" s="252" t="s">
        <v>5552</v>
      </c>
      <c r="D5809" s="252" t="s">
        <v>672</v>
      </c>
      <c r="E5809" s="54" t="s">
        <v>3192</v>
      </c>
      <c r="F5809" s="54" t="s">
        <v>1974</v>
      </c>
      <c r="G5809" s="129">
        <v>3300</v>
      </c>
      <c r="H5809" s="323">
        <v>374715.56</v>
      </c>
      <c r="I5809" s="323">
        <v>251163</v>
      </c>
      <c r="J5809" s="42"/>
      <c r="K5809" s="42"/>
      <c r="L5809" s="42" t="s">
        <v>4489</v>
      </c>
      <c r="M5809" s="42" t="s">
        <v>3481</v>
      </c>
      <c r="N5809" s="42" t="s">
        <v>2431</v>
      </c>
      <c r="O5809" s="137" t="s">
        <v>3482</v>
      </c>
      <c r="P5809" s="42" t="s">
        <v>64</v>
      </c>
      <c r="Q5809" s="42" t="s">
        <v>65</v>
      </c>
      <c r="R5809" s="42">
        <v>1</v>
      </c>
      <c r="S5809" s="137" t="s">
        <v>2419</v>
      </c>
      <c r="T5809" s="62">
        <v>701662950</v>
      </c>
      <c r="U5809" s="62">
        <v>678606518.04999995</v>
      </c>
      <c r="Z5809" s="54" t="s">
        <v>68</v>
      </c>
      <c r="AA5809" s="132">
        <v>7.2157964752854599E-6</v>
      </c>
      <c r="AJ5809" s="42"/>
      <c r="AM5809" s="42"/>
      <c r="AN5809" s="42"/>
      <c r="AO5809" s="42"/>
      <c r="AP5809" s="42"/>
      <c r="AY5809" s="42"/>
      <c r="AZ5809" s="42"/>
      <c r="BA5809" s="42"/>
      <c r="BB5809" s="42"/>
      <c r="BN5809" s="54" t="s">
        <v>4578</v>
      </c>
      <c r="BO5809" s="58" t="str">
        <f t="shared" si="90"/>
        <v>境内资产</v>
      </c>
      <c r="BP5809" s="58" t="str">
        <f>IF(M5809="",VLOOKUP(D5809,Sheet4!$A$1:$B$92,2,0),VLOOKUP(Q5809,Sheet4!$A$1:$B$92,2,0))</f>
        <v>保险资产管理产品</v>
      </c>
    </row>
    <row r="5810" spans="1:68" s="58" customFormat="1" ht="12.75" customHeight="1">
      <c r="A5810" s="64" t="s">
        <v>3193</v>
      </c>
      <c r="B5810" s="54" t="s">
        <v>3194</v>
      </c>
      <c r="C5810" s="252" t="s">
        <v>5552</v>
      </c>
      <c r="D5810" s="252" t="s">
        <v>689</v>
      </c>
      <c r="E5810" s="54" t="s">
        <v>3195</v>
      </c>
      <c r="F5810" s="54" t="s">
        <v>3194</v>
      </c>
      <c r="G5810" s="129">
        <v>4450</v>
      </c>
      <c r="H5810" s="323">
        <v>563993.15</v>
      </c>
      <c r="I5810" s="323">
        <v>400900.5</v>
      </c>
      <c r="J5810" s="42"/>
      <c r="K5810" s="42"/>
      <c r="L5810" s="42" t="s">
        <v>4489</v>
      </c>
      <c r="M5810" s="42" t="s">
        <v>3481</v>
      </c>
      <c r="N5810" s="42" t="s">
        <v>2431</v>
      </c>
      <c r="O5810" s="137" t="s">
        <v>3482</v>
      </c>
      <c r="P5810" s="42" t="s">
        <v>64</v>
      </c>
      <c r="Q5810" s="42" t="s">
        <v>65</v>
      </c>
      <c r="R5810" s="42">
        <v>1</v>
      </c>
      <c r="S5810" s="137" t="s">
        <v>2419</v>
      </c>
      <c r="T5810" s="62">
        <v>701662950</v>
      </c>
      <c r="U5810" s="62">
        <v>678606518.04999995</v>
      </c>
      <c r="Z5810" s="54" t="s">
        <v>68</v>
      </c>
      <c r="AA5810" s="132">
        <v>9.9322014093673293E-6</v>
      </c>
      <c r="AJ5810" s="42"/>
      <c r="AM5810" s="42"/>
      <c r="AN5810" s="42"/>
      <c r="AO5810" s="42"/>
      <c r="AP5810" s="42"/>
      <c r="AY5810" s="42"/>
      <c r="AZ5810" s="42"/>
      <c r="BA5810" s="42"/>
      <c r="BB5810" s="42"/>
      <c r="BN5810" s="54" t="s">
        <v>4578</v>
      </c>
      <c r="BO5810" s="58" t="str">
        <f t="shared" si="90"/>
        <v>境内资产</v>
      </c>
      <c r="BP5810" s="58" t="str">
        <f>IF(M5810="",VLOOKUP(D5810,Sheet4!$A$1:$B$92,2,0),VLOOKUP(Q5810,Sheet4!$A$1:$B$92,2,0))</f>
        <v>保险资产管理产品</v>
      </c>
    </row>
    <row r="5811" spans="1:68" s="58" customFormat="1" ht="12.75" customHeight="1">
      <c r="A5811" s="64" t="s">
        <v>3196</v>
      </c>
      <c r="B5811" s="54" t="s">
        <v>3197</v>
      </c>
      <c r="C5811" s="252" t="s">
        <v>5552</v>
      </c>
      <c r="D5811" s="252" t="s">
        <v>689</v>
      </c>
      <c r="E5811" s="54" t="s">
        <v>3198</v>
      </c>
      <c r="F5811" s="54" t="s">
        <v>3197</v>
      </c>
      <c r="G5811" s="129">
        <v>2200</v>
      </c>
      <c r="H5811" s="323">
        <v>151888</v>
      </c>
      <c r="I5811" s="323">
        <v>100232</v>
      </c>
      <c r="J5811" s="42"/>
      <c r="K5811" s="42"/>
      <c r="L5811" s="42" t="s">
        <v>4489</v>
      </c>
      <c r="M5811" s="42" t="s">
        <v>3481</v>
      </c>
      <c r="N5811" s="42" t="s">
        <v>2431</v>
      </c>
      <c r="O5811" s="137" t="s">
        <v>3482</v>
      </c>
      <c r="P5811" s="42" t="s">
        <v>64</v>
      </c>
      <c r="Q5811" s="42" t="s">
        <v>65</v>
      </c>
      <c r="R5811" s="42">
        <v>1</v>
      </c>
      <c r="S5811" s="137" t="s">
        <v>2419</v>
      </c>
      <c r="T5811" s="62">
        <v>701662950</v>
      </c>
      <c r="U5811" s="62">
        <v>678606518.04999995</v>
      </c>
      <c r="Z5811" s="54" t="s">
        <v>68</v>
      </c>
      <c r="AA5811" s="132">
        <v>2.1999999999999999E-5</v>
      </c>
      <c r="AJ5811" s="42"/>
      <c r="AM5811" s="42"/>
      <c r="AN5811" s="42"/>
      <c r="AO5811" s="42"/>
      <c r="AP5811" s="42"/>
      <c r="AY5811" s="42"/>
      <c r="AZ5811" s="42"/>
      <c r="BA5811" s="42"/>
      <c r="BB5811" s="42"/>
      <c r="BN5811" s="54" t="s">
        <v>4578</v>
      </c>
      <c r="BO5811" s="58" t="str">
        <f t="shared" si="90"/>
        <v>境内资产</v>
      </c>
      <c r="BP5811" s="58" t="str">
        <f>IF(M5811="",VLOOKUP(D5811,Sheet4!$A$1:$B$92,2,0),VLOOKUP(Q5811,Sheet4!$A$1:$B$92,2,0))</f>
        <v>保险资产管理产品</v>
      </c>
    </row>
    <row r="5812" spans="1:68" s="58" customFormat="1" ht="12.75" customHeight="1">
      <c r="A5812" s="64" t="s">
        <v>3199</v>
      </c>
      <c r="B5812" s="54" t="s">
        <v>3200</v>
      </c>
      <c r="C5812" s="252" t="s">
        <v>5552</v>
      </c>
      <c r="D5812" s="252" t="s">
        <v>689</v>
      </c>
      <c r="E5812" s="54" t="s">
        <v>3201</v>
      </c>
      <c r="F5812" s="54" t="s">
        <v>3200</v>
      </c>
      <c r="G5812" s="129">
        <v>5500</v>
      </c>
      <c r="H5812" s="323">
        <v>122541.34</v>
      </c>
      <c r="I5812" s="323">
        <v>91850</v>
      </c>
      <c r="J5812" s="42"/>
      <c r="K5812" s="42"/>
      <c r="L5812" s="42" t="s">
        <v>4489</v>
      </c>
      <c r="M5812" s="42" t="s">
        <v>3481</v>
      </c>
      <c r="N5812" s="42" t="s">
        <v>2431</v>
      </c>
      <c r="O5812" s="137" t="s">
        <v>3482</v>
      </c>
      <c r="P5812" s="42" t="s">
        <v>64</v>
      </c>
      <c r="Q5812" s="42" t="s">
        <v>65</v>
      </c>
      <c r="R5812" s="42">
        <v>1</v>
      </c>
      <c r="S5812" s="137" t="s">
        <v>2419</v>
      </c>
      <c r="T5812" s="62">
        <v>701662950</v>
      </c>
      <c r="U5812" s="62">
        <v>678606518.04999995</v>
      </c>
      <c r="Z5812" s="54" t="s">
        <v>68</v>
      </c>
      <c r="AA5812" s="132">
        <v>3.0517670580212099E-5</v>
      </c>
      <c r="AJ5812" s="42"/>
      <c r="AM5812" s="42"/>
      <c r="AN5812" s="42"/>
      <c r="AO5812" s="42"/>
      <c r="AP5812" s="42"/>
      <c r="AY5812" s="42"/>
      <c r="AZ5812" s="42"/>
      <c r="BA5812" s="42"/>
      <c r="BB5812" s="42"/>
      <c r="BN5812" s="54" t="s">
        <v>4578</v>
      </c>
      <c r="BO5812" s="58" t="str">
        <f t="shared" si="90"/>
        <v>境内资产</v>
      </c>
      <c r="BP5812" s="58" t="str">
        <f>IF(M5812="",VLOOKUP(D5812,Sheet4!$A$1:$B$92,2,0),VLOOKUP(Q5812,Sheet4!$A$1:$B$92,2,0))</f>
        <v>保险资产管理产品</v>
      </c>
    </row>
    <row r="5813" spans="1:68" s="58" customFormat="1" ht="12.75" customHeight="1">
      <c r="A5813" s="64" t="s">
        <v>3483</v>
      </c>
      <c r="B5813" s="54" t="s">
        <v>3484</v>
      </c>
      <c r="C5813" s="252" t="s">
        <v>5552</v>
      </c>
      <c r="D5813" s="252" t="s">
        <v>689</v>
      </c>
      <c r="E5813" s="54" t="s">
        <v>3485</v>
      </c>
      <c r="F5813" s="54" t="s">
        <v>3484</v>
      </c>
      <c r="G5813" s="54">
        <v>112</v>
      </c>
      <c r="H5813" s="323">
        <v>17933.66</v>
      </c>
      <c r="I5813" s="323">
        <v>9668.9599999999991</v>
      </c>
      <c r="J5813" s="42"/>
      <c r="K5813" s="42"/>
      <c r="L5813" s="42" t="s">
        <v>4489</v>
      </c>
      <c r="M5813" s="42" t="s">
        <v>3481</v>
      </c>
      <c r="N5813" s="42" t="s">
        <v>2431</v>
      </c>
      <c r="O5813" s="137" t="s">
        <v>3482</v>
      </c>
      <c r="P5813" s="42" t="s">
        <v>64</v>
      </c>
      <c r="Q5813" s="42" t="s">
        <v>65</v>
      </c>
      <c r="R5813" s="42">
        <v>1</v>
      </c>
      <c r="S5813" s="137" t="s">
        <v>2419</v>
      </c>
      <c r="T5813" s="62">
        <v>701662950</v>
      </c>
      <c r="U5813" s="62">
        <v>678606518.04999995</v>
      </c>
      <c r="Z5813" s="54" t="s">
        <v>68</v>
      </c>
      <c r="AA5813" s="132" t="e">
        <v>#DIV/0!</v>
      </c>
      <c r="AJ5813" s="42"/>
      <c r="AM5813" s="42"/>
      <c r="AN5813" s="42"/>
      <c r="AO5813" s="42"/>
      <c r="AP5813" s="42"/>
      <c r="AY5813" s="42"/>
      <c r="AZ5813" s="42"/>
      <c r="BA5813" s="42"/>
      <c r="BB5813" s="42"/>
      <c r="BN5813" s="54" t="s">
        <v>4578</v>
      </c>
      <c r="BO5813" s="58" t="str">
        <f t="shared" si="90"/>
        <v>境内资产</v>
      </c>
      <c r="BP5813" s="58" t="str">
        <f>IF(M5813="",VLOOKUP(D5813,Sheet4!$A$1:$B$92,2,0),VLOOKUP(Q5813,Sheet4!$A$1:$B$92,2,0))</f>
        <v>保险资产管理产品</v>
      </c>
    </row>
    <row r="5814" spans="1:68" s="58" customFormat="1" ht="12.75" customHeight="1">
      <c r="A5814" s="64" t="s">
        <v>3205</v>
      </c>
      <c r="B5814" s="54" t="s">
        <v>3206</v>
      </c>
      <c r="C5814" s="252" t="s">
        <v>5552</v>
      </c>
      <c r="D5814" s="252" t="s">
        <v>689</v>
      </c>
      <c r="E5814" s="54" t="s">
        <v>3207</v>
      </c>
      <c r="F5814" s="54" t="s">
        <v>3206</v>
      </c>
      <c r="G5814" s="129">
        <v>3900</v>
      </c>
      <c r="H5814" s="323">
        <v>274816.65999999997</v>
      </c>
      <c r="I5814" s="323">
        <v>218010</v>
      </c>
      <c r="J5814" s="42"/>
      <c r="K5814" s="42"/>
      <c r="L5814" s="42" t="s">
        <v>4489</v>
      </c>
      <c r="M5814" s="42" t="s">
        <v>3481</v>
      </c>
      <c r="N5814" s="42" t="s">
        <v>2431</v>
      </c>
      <c r="O5814" s="137" t="s">
        <v>3482</v>
      </c>
      <c r="P5814" s="42" t="s">
        <v>64</v>
      </c>
      <c r="Q5814" s="42" t="s">
        <v>65</v>
      </c>
      <c r="R5814" s="42">
        <v>1</v>
      </c>
      <c r="S5814" s="137" t="s">
        <v>2419</v>
      </c>
      <c r="T5814" s="62">
        <v>701662950</v>
      </c>
      <c r="U5814" s="62">
        <v>678606518.04999995</v>
      </c>
      <c r="Z5814" s="54" t="s">
        <v>68</v>
      </c>
      <c r="AA5814" s="132">
        <v>2.11463167825287E-5</v>
      </c>
      <c r="AJ5814" s="42"/>
      <c r="AM5814" s="42"/>
      <c r="AN5814" s="42"/>
      <c r="AO5814" s="42"/>
      <c r="AP5814" s="42"/>
      <c r="AY5814" s="42"/>
      <c r="AZ5814" s="42"/>
      <c r="BA5814" s="42"/>
      <c r="BB5814" s="42"/>
      <c r="BN5814" s="54" t="s">
        <v>4578</v>
      </c>
      <c r="BO5814" s="58" t="str">
        <f t="shared" si="90"/>
        <v>境内资产</v>
      </c>
      <c r="BP5814" s="58" t="str">
        <f>IF(M5814="",VLOOKUP(D5814,Sheet4!$A$1:$B$92,2,0),VLOOKUP(Q5814,Sheet4!$A$1:$B$92,2,0))</f>
        <v>保险资产管理产品</v>
      </c>
    </row>
    <row r="5815" spans="1:68" s="58" customFormat="1" ht="12.75" customHeight="1">
      <c r="A5815" s="64" t="s">
        <v>3208</v>
      </c>
      <c r="B5815" s="54" t="s">
        <v>3209</v>
      </c>
      <c r="C5815" s="252" t="s">
        <v>5552</v>
      </c>
      <c r="D5815" s="252" t="s">
        <v>689</v>
      </c>
      <c r="E5815" s="54" t="s">
        <v>3210</v>
      </c>
      <c r="F5815" s="54" t="s">
        <v>3209</v>
      </c>
      <c r="G5815" s="129">
        <v>2400</v>
      </c>
      <c r="H5815" s="323">
        <v>181408.8</v>
      </c>
      <c r="I5815" s="323">
        <v>148008</v>
      </c>
      <c r="J5815" s="42"/>
      <c r="K5815" s="42"/>
      <c r="L5815" s="42" t="s">
        <v>4489</v>
      </c>
      <c r="M5815" s="42" t="s">
        <v>3481</v>
      </c>
      <c r="N5815" s="42" t="s">
        <v>2431</v>
      </c>
      <c r="O5815" s="137" t="s">
        <v>3482</v>
      </c>
      <c r="P5815" s="42" t="s">
        <v>64</v>
      </c>
      <c r="Q5815" s="42" t="s">
        <v>65</v>
      </c>
      <c r="R5815" s="42">
        <v>1</v>
      </c>
      <c r="S5815" s="137" t="s">
        <v>2419</v>
      </c>
      <c r="T5815" s="62">
        <v>701662950</v>
      </c>
      <c r="U5815" s="62">
        <v>678606518.04999995</v>
      </c>
      <c r="Z5815" s="54" t="s">
        <v>68</v>
      </c>
      <c r="AA5815" s="132">
        <v>3.0000000000000001E-5</v>
      </c>
      <c r="AJ5815" s="42"/>
      <c r="AM5815" s="42"/>
      <c r="AN5815" s="42"/>
      <c r="AO5815" s="42"/>
      <c r="AP5815" s="42"/>
      <c r="AY5815" s="42"/>
      <c r="AZ5815" s="42"/>
      <c r="BA5815" s="42"/>
      <c r="BB5815" s="42"/>
      <c r="BN5815" s="54" t="s">
        <v>4578</v>
      </c>
      <c r="BO5815" s="58" t="str">
        <f t="shared" si="90"/>
        <v>境内资产</v>
      </c>
      <c r="BP5815" s="58" t="str">
        <f>IF(M5815="",VLOOKUP(D5815,Sheet4!$A$1:$B$92,2,0),VLOOKUP(Q5815,Sheet4!$A$1:$B$92,2,0))</f>
        <v>保险资产管理产品</v>
      </c>
    </row>
    <row r="5816" spans="1:68" s="58" customFormat="1" ht="12.75" customHeight="1">
      <c r="A5816" s="64" t="s">
        <v>2291</v>
      </c>
      <c r="B5816" s="54" t="s">
        <v>2342</v>
      </c>
      <c r="C5816" s="252" t="s">
        <v>5552</v>
      </c>
      <c r="D5816" s="252" t="s">
        <v>689</v>
      </c>
      <c r="E5816" s="54" t="s">
        <v>3211</v>
      </c>
      <c r="F5816" s="54" t="s">
        <v>2342</v>
      </c>
      <c r="G5816" s="129">
        <v>3300</v>
      </c>
      <c r="H5816" s="323">
        <v>423710.03</v>
      </c>
      <c r="I5816" s="323">
        <v>339900</v>
      </c>
      <c r="J5816" s="42"/>
      <c r="K5816" s="42"/>
      <c r="L5816" s="42" t="s">
        <v>4489</v>
      </c>
      <c r="M5816" s="42" t="s">
        <v>3481</v>
      </c>
      <c r="N5816" s="42" t="s">
        <v>2431</v>
      </c>
      <c r="O5816" s="137" t="s">
        <v>3482</v>
      </c>
      <c r="P5816" s="42" t="s">
        <v>64</v>
      </c>
      <c r="Q5816" s="42" t="s">
        <v>65</v>
      </c>
      <c r="R5816" s="42">
        <v>1</v>
      </c>
      <c r="S5816" s="137" t="s">
        <v>2419</v>
      </c>
      <c r="T5816" s="62">
        <v>701662950</v>
      </c>
      <c r="U5816" s="62">
        <v>678606518.04999995</v>
      </c>
      <c r="Z5816" s="54" t="s">
        <v>68</v>
      </c>
      <c r="AA5816" s="132" t="e">
        <v>#DIV/0!</v>
      </c>
      <c r="AJ5816" s="42"/>
      <c r="AM5816" s="42"/>
      <c r="AN5816" s="42"/>
      <c r="AO5816" s="42"/>
      <c r="AP5816" s="42"/>
      <c r="AY5816" s="42"/>
      <c r="AZ5816" s="42"/>
      <c r="BA5816" s="42"/>
      <c r="BB5816" s="42"/>
      <c r="BN5816" s="54" t="s">
        <v>4578</v>
      </c>
      <c r="BO5816" s="58" t="str">
        <f t="shared" si="90"/>
        <v>境内资产</v>
      </c>
      <c r="BP5816" s="58" t="str">
        <f>IF(M5816="",VLOOKUP(D5816,Sheet4!$A$1:$B$92,2,0),VLOOKUP(Q5816,Sheet4!$A$1:$B$92,2,0))</f>
        <v>保险资产管理产品</v>
      </c>
    </row>
    <row r="5817" spans="1:68" s="58" customFormat="1" ht="12.75" customHeight="1">
      <c r="A5817" s="64" t="s">
        <v>2219</v>
      </c>
      <c r="B5817" s="54" t="s">
        <v>2220</v>
      </c>
      <c r="C5817" s="252" t="s">
        <v>5552</v>
      </c>
      <c r="D5817" s="252" t="s">
        <v>689</v>
      </c>
      <c r="E5817" s="54" t="s">
        <v>3212</v>
      </c>
      <c r="F5817" s="54" t="s">
        <v>2220</v>
      </c>
      <c r="G5817" s="129">
        <v>2000</v>
      </c>
      <c r="H5817" s="323">
        <v>289987.58</v>
      </c>
      <c r="I5817" s="323">
        <v>226980</v>
      </c>
      <c r="J5817" s="42"/>
      <c r="K5817" s="42"/>
      <c r="L5817" s="42" t="s">
        <v>4489</v>
      </c>
      <c r="M5817" s="42" t="s">
        <v>3481</v>
      </c>
      <c r="N5817" s="42" t="s">
        <v>2431</v>
      </c>
      <c r="O5817" s="137" t="s">
        <v>3482</v>
      </c>
      <c r="P5817" s="42" t="s">
        <v>64</v>
      </c>
      <c r="Q5817" s="42" t="s">
        <v>65</v>
      </c>
      <c r="R5817" s="42">
        <v>1</v>
      </c>
      <c r="S5817" s="137" t="s">
        <v>2419</v>
      </c>
      <c r="T5817" s="62">
        <v>701662950</v>
      </c>
      <c r="U5817" s="62">
        <v>678606518.04999995</v>
      </c>
      <c r="Z5817" s="54" t="s">
        <v>68</v>
      </c>
      <c r="AA5817" s="132">
        <v>8.6121819330667596E-6</v>
      </c>
      <c r="AJ5817" s="42"/>
      <c r="AM5817" s="42"/>
      <c r="AN5817" s="42"/>
      <c r="AO5817" s="42"/>
      <c r="AP5817" s="42"/>
      <c r="AY5817" s="42"/>
      <c r="AZ5817" s="42"/>
      <c r="BA5817" s="42"/>
      <c r="BB5817" s="42"/>
      <c r="BN5817" s="54" t="s">
        <v>4578</v>
      </c>
      <c r="BO5817" s="58" t="str">
        <f t="shared" si="90"/>
        <v>境内资产</v>
      </c>
      <c r="BP5817" s="58" t="str">
        <f>IF(M5817="",VLOOKUP(D5817,Sheet4!$A$1:$B$92,2,0),VLOOKUP(Q5817,Sheet4!$A$1:$B$92,2,0))</f>
        <v>保险资产管理产品</v>
      </c>
    </row>
    <row r="5818" spans="1:68" s="58" customFormat="1" ht="12.75" customHeight="1">
      <c r="A5818" s="64" t="s">
        <v>3213</v>
      </c>
      <c r="B5818" s="54" t="s">
        <v>3214</v>
      </c>
      <c r="C5818" s="252" t="s">
        <v>5552</v>
      </c>
      <c r="D5818" s="252" t="s">
        <v>689</v>
      </c>
      <c r="E5818" s="54" t="s">
        <v>3215</v>
      </c>
      <c r="F5818" s="54" t="s">
        <v>3214</v>
      </c>
      <c r="G5818" s="129">
        <v>4100</v>
      </c>
      <c r="H5818" s="323">
        <v>346544.84</v>
      </c>
      <c r="I5818" s="323">
        <v>311477</v>
      </c>
      <c r="J5818" s="42"/>
      <c r="K5818" s="42"/>
      <c r="L5818" s="42" t="s">
        <v>4489</v>
      </c>
      <c r="M5818" s="42" t="s">
        <v>3481</v>
      </c>
      <c r="N5818" s="42" t="s">
        <v>2431</v>
      </c>
      <c r="O5818" s="137" t="s">
        <v>3482</v>
      </c>
      <c r="P5818" s="42" t="s">
        <v>64</v>
      </c>
      <c r="Q5818" s="42" t="s">
        <v>65</v>
      </c>
      <c r="R5818" s="42">
        <v>1</v>
      </c>
      <c r="S5818" s="137" t="s">
        <v>2419</v>
      </c>
      <c r="T5818" s="62">
        <v>701662950</v>
      </c>
      <c r="U5818" s="62">
        <v>678606518.04999995</v>
      </c>
      <c r="Z5818" s="54" t="s">
        <v>68</v>
      </c>
      <c r="AA5818" s="132">
        <v>8.8353296663741393E-6</v>
      </c>
      <c r="AJ5818" s="42"/>
      <c r="AM5818" s="42"/>
      <c r="AN5818" s="42"/>
      <c r="AO5818" s="42"/>
      <c r="AP5818" s="42"/>
      <c r="AY5818" s="42"/>
      <c r="AZ5818" s="42"/>
      <c r="BA5818" s="42"/>
      <c r="BB5818" s="42"/>
      <c r="BN5818" s="54" t="s">
        <v>4578</v>
      </c>
      <c r="BO5818" s="58" t="str">
        <f t="shared" si="90"/>
        <v>境内资产</v>
      </c>
      <c r="BP5818" s="58" t="str">
        <f>IF(M5818="",VLOOKUP(D5818,Sheet4!$A$1:$B$92,2,0),VLOOKUP(Q5818,Sheet4!$A$1:$B$92,2,0))</f>
        <v>保险资产管理产品</v>
      </c>
    </row>
    <row r="5819" spans="1:68" s="58" customFormat="1" ht="12.75" customHeight="1">
      <c r="A5819" s="64" t="s">
        <v>3216</v>
      </c>
      <c r="B5819" s="54" t="s">
        <v>3217</v>
      </c>
      <c r="C5819" s="252" t="s">
        <v>5552</v>
      </c>
      <c r="D5819" s="252" t="s">
        <v>689</v>
      </c>
      <c r="E5819" s="54" t="s">
        <v>3218</v>
      </c>
      <c r="F5819" s="54" t="s">
        <v>3217</v>
      </c>
      <c r="G5819" s="129">
        <v>2100</v>
      </c>
      <c r="H5819" s="323">
        <v>108438.98</v>
      </c>
      <c r="I5819" s="323">
        <v>82908</v>
      </c>
      <c r="J5819" s="42"/>
      <c r="K5819" s="42"/>
      <c r="L5819" s="42" t="s">
        <v>4489</v>
      </c>
      <c r="M5819" s="42" t="s">
        <v>3481</v>
      </c>
      <c r="N5819" s="42" t="s">
        <v>2431</v>
      </c>
      <c r="O5819" s="137" t="s">
        <v>3482</v>
      </c>
      <c r="P5819" s="42" t="s">
        <v>64</v>
      </c>
      <c r="Q5819" s="42" t="s">
        <v>65</v>
      </c>
      <c r="R5819" s="42">
        <v>1</v>
      </c>
      <c r="S5819" s="137" t="s">
        <v>2419</v>
      </c>
      <c r="T5819" s="62">
        <v>701662950</v>
      </c>
      <c r="U5819" s="62">
        <v>678606518.04999995</v>
      </c>
      <c r="Z5819" s="54" t="s">
        <v>68</v>
      </c>
      <c r="AA5819" s="132">
        <v>4.0940460872616699E-5</v>
      </c>
      <c r="AJ5819" s="42"/>
      <c r="AM5819" s="42"/>
      <c r="AN5819" s="42"/>
      <c r="AO5819" s="42"/>
      <c r="AP5819" s="42"/>
      <c r="AY5819" s="42"/>
      <c r="AZ5819" s="42"/>
      <c r="BA5819" s="42"/>
      <c r="BB5819" s="42"/>
      <c r="BN5819" s="54" t="s">
        <v>4578</v>
      </c>
      <c r="BO5819" s="58" t="str">
        <f t="shared" si="90"/>
        <v>境内资产</v>
      </c>
      <c r="BP5819" s="58" t="str">
        <f>IF(M5819="",VLOOKUP(D5819,Sheet4!$A$1:$B$92,2,0),VLOOKUP(Q5819,Sheet4!$A$1:$B$92,2,0))</f>
        <v>保险资产管理产品</v>
      </c>
    </row>
    <row r="5820" spans="1:68" s="58" customFormat="1" ht="12.75" customHeight="1">
      <c r="A5820" s="64" t="s">
        <v>2292</v>
      </c>
      <c r="B5820" s="54" t="s">
        <v>2343</v>
      </c>
      <c r="C5820" s="252" t="s">
        <v>5552</v>
      </c>
      <c r="D5820" s="252" t="s">
        <v>689</v>
      </c>
      <c r="E5820" s="54" t="s">
        <v>3219</v>
      </c>
      <c r="F5820" s="54" t="s">
        <v>2343</v>
      </c>
      <c r="G5820" s="54">
        <v>700</v>
      </c>
      <c r="H5820" s="323">
        <v>379602</v>
      </c>
      <c r="I5820" s="323">
        <v>391006</v>
      </c>
      <c r="J5820" s="42"/>
      <c r="K5820" s="42"/>
      <c r="L5820" s="42" t="s">
        <v>4489</v>
      </c>
      <c r="M5820" s="42" t="s">
        <v>3481</v>
      </c>
      <c r="N5820" s="42" t="s">
        <v>2431</v>
      </c>
      <c r="O5820" s="137" t="s">
        <v>3482</v>
      </c>
      <c r="P5820" s="42" t="s">
        <v>64</v>
      </c>
      <c r="Q5820" s="42" t="s">
        <v>65</v>
      </c>
      <c r="R5820" s="42">
        <v>1</v>
      </c>
      <c r="S5820" s="137" t="s">
        <v>2419</v>
      </c>
      <c r="T5820" s="62">
        <v>701662950</v>
      </c>
      <c r="U5820" s="62">
        <v>678606518.04999995</v>
      </c>
      <c r="Z5820" s="54" t="s">
        <v>280</v>
      </c>
      <c r="AA5820" s="132">
        <v>1.0478052148068001E-5</v>
      </c>
      <c r="AJ5820" s="42"/>
      <c r="AM5820" s="42"/>
      <c r="AN5820" s="42"/>
      <c r="AO5820" s="42"/>
      <c r="AP5820" s="42"/>
      <c r="AY5820" s="42"/>
      <c r="AZ5820" s="42"/>
      <c r="BA5820" s="42"/>
      <c r="BB5820" s="42"/>
      <c r="BN5820" s="54" t="s">
        <v>4578</v>
      </c>
      <c r="BO5820" s="58" t="str">
        <f t="shared" si="90"/>
        <v>境内资产</v>
      </c>
      <c r="BP5820" s="58" t="str">
        <f>IF(M5820="",VLOOKUP(D5820,Sheet4!$A$1:$B$92,2,0),VLOOKUP(Q5820,Sheet4!$A$1:$B$92,2,0))</f>
        <v>保险资产管理产品</v>
      </c>
    </row>
    <row r="5821" spans="1:68" s="58" customFormat="1" ht="12.75" customHeight="1">
      <c r="A5821" s="64" t="s">
        <v>3220</v>
      </c>
      <c r="B5821" s="54" t="s">
        <v>3221</v>
      </c>
      <c r="C5821" s="252" t="s">
        <v>5552</v>
      </c>
      <c r="D5821" s="252" t="s">
        <v>689</v>
      </c>
      <c r="E5821" s="54" t="s">
        <v>3222</v>
      </c>
      <c r="F5821" s="54" t="s">
        <v>3221</v>
      </c>
      <c r="G5821" s="129">
        <v>3400</v>
      </c>
      <c r="H5821" s="323">
        <v>142198.60999999999</v>
      </c>
      <c r="I5821" s="323">
        <v>121040</v>
      </c>
      <c r="J5821" s="42"/>
      <c r="K5821" s="42"/>
      <c r="L5821" s="42" t="s">
        <v>4489</v>
      </c>
      <c r="M5821" s="42" t="s">
        <v>3481</v>
      </c>
      <c r="N5821" s="42" t="s">
        <v>2431</v>
      </c>
      <c r="O5821" s="137" t="s">
        <v>3482</v>
      </c>
      <c r="P5821" s="42" t="s">
        <v>64</v>
      </c>
      <c r="Q5821" s="42" t="s">
        <v>65</v>
      </c>
      <c r="R5821" s="42">
        <v>1</v>
      </c>
      <c r="S5821" s="137" t="s">
        <v>2419</v>
      </c>
      <c r="T5821" s="62">
        <v>701662950</v>
      </c>
      <c r="U5821" s="62">
        <v>678606518.04999995</v>
      </c>
      <c r="Z5821" s="54" t="s">
        <v>68</v>
      </c>
      <c r="AA5821" s="132">
        <v>3.5243016249082898E-5</v>
      </c>
      <c r="AJ5821" s="42"/>
      <c r="AM5821" s="42"/>
      <c r="AN5821" s="42"/>
      <c r="AO5821" s="42"/>
      <c r="AP5821" s="42"/>
      <c r="AY5821" s="42"/>
      <c r="AZ5821" s="42"/>
      <c r="BA5821" s="42"/>
      <c r="BB5821" s="42"/>
      <c r="BN5821" s="54" t="s">
        <v>4578</v>
      </c>
      <c r="BO5821" s="58" t="str">
        <f t="shared" si="90"/>
        <v>境内资产</v>
      </c>
      <c r="BP5821" s="58" t="str">
        <f>IF(M5821="",VLOOKUP(D5821,Sheet4!$A$1:$B$92,2,0),VLOOKUP(Q5821,Sheet4!$A$1:$B$92,2,0))</f>
        <v>保险资产管理产品</v>
      </c>
    </row>
    <row r="5822" spans="1:68" s="58" customFormat="1" ht="12.75" customHeight="1">
      <c r="A5822" s="64" t="s">
        <v>3223</v>
      </c>
      <c r="B5822" s="54" t="s">
        <v>3224</v>
      </c>
      <c r="C5822" s="252" t="s">
        <v>5552</v>
      </c>
      <c r="D5822" s="252" t="s">
        <v>689</v>
      </c>
      <c r="E5822" s="54" t="s">
        <v>3225</v>
      </c>
      <c r="F5822" s="54" t="s">
        <v>3224</v>
      </c>
      <c r="G5822" s="129">
        <v>5200</v>
      </c>
      <c r="H5822" s="323">
        <v>132555.29999999999</v>
      </c>
      <c r="I5822" s="323">
        <v>97240</v>
      </c>
      <c r="J5822" s="42"/>
      <c r="K5822" s="42"/>
      <c r="L5822" s="42" t="s">
        <v>4489</v>
      </c>
      <c r="M5822" s="42" t="s">
        <v>3481</v>
      </c>
      <c r="N5822" s="42" t="s">
        <v>2431</v>
      </c>
      <c r="O5822" s="137" t="s">
        <v>3482</v>
      </c>
      <c r="P5822" s="42" t="s">
        <v>64</v>
      </c>
      <c r="Q5822" s="42" t="s">
        <v>65</v>
      </c>
      <c r="R5822" s="42">
        <v>1</v>
      </c>
      <c r="S5822" s="137" t="s">
        <v>2419</v>
      </c>
      <c r="T5822" s="62">
        <v>701662950</v>
      </c>
      <c r="U5822" s="62">
        <v>678606518.04999995</v>
      </c>
      <c r="Z5822" s="54" t="s">
        <v>68</v>
      </c>
      <c r="AA5822" s="132">
        <v>2.42718446601942E-5</v>
      </c>
      <c r="AJ5822" s="42"/>
      <c r="AM5822" s="42"/>
      <c r="AN5822" s="42"/>
      <c r="AO5822" s="42"/>
      <c r="AP5822" s="42"/>
      <c r="AY5822" s="42"/>
      <c r="AZ5822" s="42"/>
      <c r="BA5822" s="42"/>
      <c r="BB5822" s="42"/>
      <c r="BN5822" s="54" t="s">
        <v>4578</v>
      </c>
      <c r="BO5822" s="58" t="str">
        <f t="shared" si="90"/>
        <v>境内资产</v>
      </c>
      <c r="BP5822" s="58" t="str">
        <f>IF(M5822="",VLOOKUP(D5822,Sheet4!$A$1:$B$92,2,0),VLOOKUP(Q5822,Sheet4!$A$1:$B$92,2,0))</f>
        <v>保险资产管理产品</v>
      </c>
    </row>
    <row r="5823" spans="1:68" s="58" customFormat="1" ht="12.75" customHeight="1">
      <c r="A5823" s="64" t="s">
        <v>3486</v>
      </c>
      <c r="B5823" s="54" t="s">
        <v>3487</v>
      </c>
      <c r="C5823" s="252" t="s">
        <v>5552</v>
      </c>
      <c r="D5823" s="252" t="s">
        <v>689</v>
      </c>
      <c r="E5823" s="54" t="s">
        <v>3488</v>
      </c>
      <c r="F5823" s="54" t="s">
        <v>3487</v>
      </c>
      <c r="G5823" s="54">
        <v>156</v>
      </c>
      <c r="H5823" s="323">
        <v>48213.69</v>
      </c>
      <c r="I5823" s="323">
        <v>37237.199999999997</v>
      </c>
      <c r="J5823" s="42"/>
      <c r="K5823" s="42"/>
      <c r="L5823" s="42" t="s">
        <v>4489</v>
      </c>
      <c r="M5823" s="42" t="s">
        <v>3481</v>
      </c>
      <c r="N5823" s="42" t="s">
        <v>2431</v>
      </c>
      <c r="O5823" s="137" t="s">
        <v>3482</v>
      </c>
      <c r="P5823" s="42" t="s">
        <v>64</v>
      </c>
      <c r="Q5823" s="42" t="s">
        <v>65</v>
      </c>
      <c r="R5823" s="42">
        <v>1</v>
      </c>
      <c r="S5823" s="137" t="s">
        <v>2419</v>
      </c>
      <c r="T5823" s="62">
        <v>701662950</v>
      </c>
      <c r="U5823" s="62">
        <v>678606518.04999995</v>
      </c>
      <c r="Z5823" s="54" t="s">
        <v>68</v>
      </c>
      <c r="AA5823" s="132">
        <v>1.49998866354722E-6</v>
      </c>
      <c r="AJ5823" s="42"/>
      <c r="AM5823" s="42"/>
      <c r="AN5823" s="42"/>
      <c r="AO5823" s="42"/>
      <c r="AP5823" s="42"/>
      <c r="AY5823" s="42"/>
      <c r="AZ5823" s="42"/>
      <c r="BA5823" s="42"/>
      <c r="BB5823" s="42"/>
      <c r="BN5823" s="54" t="s">
        <v>4578</v>
      </c>
      <c r="BO5823" s="58" t="str">
        <f t="shared" si="90"/>
        <v>境内资产</v>
      </c>
      <c r="BP5823" s="58" t="str">
        <f>IF(M5823="",VLOOKUP(D5823,Sheet4!$A$1:$B$92,2,0),VLOOKUP(Q5823,Sheet4!$A$1:$B$92,2,0))</f>
        <v>保险资产管理产品</v>
      </c>
    </row>
    <row r="5824" spans="1:68" s="58" customFormat="1" ht="12.75" customHeight="1">
      <c r="A5824" s="64" t="s">
        <v>3226</v>
      </c>
      <c r="B5824" s="54" t="s">
        <v>3227</v>
      </c>
      <c r="C5824" s="252" t="s">
        <v>5552</v>
      </c>
      <c r="D5824" s="252" t="s">
        <v>689</v>
      </c>
      <c r="E5824" s="54" t="s">
        <v>3228</v>
      </c>
      <c r="F5824" s="54" t="s">
        <v>3227</v>
      </c>
      <c r="G5824" s="54">
        <v>700</v>
      </c>
      <c r="H5824" s="323">
        <v>300056</v>
      </c>
      <c r="I5824" s="323">
        <v>224000</v>
      </c>
      <c r="J5824" s="42"/>
      <c r="K5824" s="42"/>
      <c r="L5824" s="42" t="s">
        <v>4489</v>
      </c>
      <c r="M5824" s="42" t="s">
        <v>3481</v>
      </c>
      <c r="N5824" s="42" t="s">
        <v>2431</v>
      </c>
      <c r="O5824" s="137" t="s">
        <v>3482</v>
      </c>
      <c r="P5824" s="42" t="s">
        <v>64</v>
      </c>
      <c r="Q5824" s="42" t="s">
        <v>65</v>
      </c>
      <c r="R5824" s="42">
        <v>1</v>
      </c>
      <c r="S5824" s="137" t="s">
        <v>2419</v>
      </c>
      <c r="T5824" s="62">
        <v>701662950</v>
      </c>
      <c r="U5824" s="62">
        <v>678606518.04999995</v>
      </c>
      <c r="Z5824" s="54" t="s">
        <v>68</v>
      </c>
      <c r="AA5824" s="132">
        <v>1.14138956744499E-5</v>
      </c>
      <c r="AJ5824" s="42"/>
      <c r="AM5824" s="42"/>
      <c r="AN5824" s="42"/>
      <c r="AO5824" s="42"/>
      <c r="AP5824" s="42"/>
      <c r="AY5824" s="42"/>
      <c r="AZ5824" s="42"/>
      <c r="BA5824" s="42"/>
      <c r="BB5824" s="42"/>
      <c r="BN5824" s="54" t="s">
        <v>4578</v>
      </c>
      <c r="BO5824" s="58" t="str">
        <f t="shared" si="90"/>
        <v>境内资产</v>
      </c>
      <c r="BP5824" s="58" t="str">
        <f>IF(M5824="",VLOOKUP(D5824,Sheet4!$A$1:$B$92,2,0),VLOOKUP(Q5824,Sheet4!$A$1:$B$92,2,0))</f>
        <v>保险资产管理产品</v>
      </c>
    </row>
    <row r="5825" spans="1:68" s="58" customFormat="1" ht="12.75" customHeight="1">
      <c r="A5825" s="64" t="s">
        <v>3229</v>
      </c>
      <c r="B5825" s="54" t="s">
        <v>3230</v>
      </c>
      <c r="C5825" s="252" t="s">
        <v>5552</v>
      </c>
      <c r="D5825" s="252" t="s">
        <v>689</v>
      </c>
      <c r="E5825" s="54" t="s">
        <v>3231</v>
      </c>
      <c r="F5825" s="54" t="s">
        <v>3230</v>
      </c>
      <c r="G5825" s="54">
        <v>700</v>
      </c>
      <c r="H5825" s="323">
        <v>291844</v>
      </c>
      <c r="I5825" s="323">
        <v>263214</v>
      </c>
      <c r="J5825" s="42"/>
      <c r="K5825" s="42"/>
      <c r="L5825" s="42" t="s">
        <v>4489</v>
      </c>
      <c r="M5825" s="42" t="s">
        <v>3481</v>
      </c>
      <c r="N5825" s="42" t="s">
        <v>2431</v>
      </c>
      <c r="O5825" s="137" t="s">
        <v>3482</v>
      </c>
      <c r="P5825" s="42" t="s">
        <v>64</v>
      </c>
      <c r="Q5825" s="42" t="s">
        <v>65</v>
      </c>
      <c r="R5825" s="42">
        <v>1</v>
      </c>
      <c r="S5825" s="137" t="s">
        <v>2419</v>
      </c>
      <c r="T5825" s="62">
        <v>701662950</v>
      </c>
      <c r="U5825" s="62">
        <v>678606518.04999995</v>
      </c>
      <c r="Z5825" s="54" t="s">
        <v>68</v>
      </c>
      <c r="AA5825" s="132">
        <v>1.1275855294565E-5</v>
      </c>
      <c r="AJ5825" s="42"/>
      <c r="AM5825" s="42"/>
      <c r="AN5825" s="42"/>
      <c r="AO5825" s="42"/>
      <c r="AP5825" s="42"/>
      <c r="AY5825" s="42"/>
      <c r="AZ5825" s="42"/>
      <c r="BA5825" s="42"/>
      <c r="BB5825" s="42"/>
      <c r="BN5825" s="54" t="s">
        <v>4578</v>
      </c>
      <c r="BO5825" s="58" t="str">
        <f t="shared" si="90"/>
        <v>境内资产</v>
      </c>
      <c r="BP5825" s="58" t="str">
        <f>IF(M5825="",VLOOKUP(D5825,Sheet4!$A$1:$B$92,2,0),VLOOKUP(Q5825,Sheet4!$A$1:$B$92,2,0))</f>
        <v>保险资产管理产品</v>
      </c>
    </row>
    <row r="5826" spans="1:68" s="58" customFormat="1" ht="12.75" customHeight="1">
      <c r="A5826" s="64" t="s">
        <v>3489</v>
      </c>
      <c r="B5826" s="54" t="s">
        <v>3490</v>
      </c>
      <c r="C5826" s="252" t="s">
        <v>5552</v>
      </c>
      <c r="D5826" s="252" t="s">
        <v>689</v>
      </c>
      <c r="E5826" s="54" t="s">
        <v>3491</v>
      </c>
      <c r="F5826" s="54" t="s">
        <v>3490</v>
      </c>
      <c r="G5826" s="54">
        <v>40</v>
      </c>
      <c r="H5826" s="323">
        <v>2805.54</v>
      </c>
      <c r="I5826" s="323">
        <v>2032.4</v>
      </c>
      <c r="J5826" s="42"/>
      <c r="K5826" s="42"/>
      <c r="L5826" s="42" t="s">
        <v>4489</v>
      </c>
      <c r="M5826" s="42" t="s">
        <v>3481</v>
      </c>
      <c r="N5826" s="42" t="s">
        <v>2431</v>
      </c>
      <c r="O5826" s="137" t="s">
        <v>3482</v>
      </c>
      <c r="P5826" s="42" t="s">
        <v>64</v>
      </c>
      <c r="Q5826" s="42" t="s">
        <v>65</v>
      </c>
      <c r="R5826" s="42">
        <v>1</v>
      </c>
      <c r="S5826" s="137" t="s">
        <v>2419</v>
      </c>
      <c r="T5826" s="62">
        <v>701662950</v>
      </c>
      <c r="U5826" s="62">
        <v>678606518.04999995</v>
      </c>
      <c r="Z5826" s="54" t="s">
        <v>68</v>
      </c>
      <c r="AA5826" s="132">
        <v>2.4999999999999999E-7</v>
      </c>
      <c r="AJ5826" s="42"/>
      <c r="AM5826" s="42"/>
      <c r="AN5826" s="42"/>
      <c r="AO5826" s="42"/>
      <c r="AP5826" s="42"/>
      <c r="AY5826" s="42"/>
      <c r="AZ5826" s="42"/>
      <c r="BA5826" s="42"/>
      <c r="BB5826" s="42"/>
      <c r="BN5826" s="54" t="s">
        <v>4578</v>
      </c>
      <c r="BO5826" s="58" t="str">
        <f t="shared" si="90"/>
        <v>境内资产</v>
      </c>
      <c r="BP5826" s="58" t="str">
        <f>IF(M5826="",VLOOKUP(D5826,Sheet4!$A$1:$B$92,2,0),VLOOKUP(Q5826,Sheet4!$A$1:$B$92,2,0))</f>
        <v>保险资产管理产品</v>
      </c>
    </row>
    <row r="5827" spans="1:68" s="58" customFormat="1" ht="12.75" customHeight="1">
      <c r="A5827" s="64" t="s">
        <v>3232</v>
      </c>
      <c r="B5827" s="54" t="s">
        <v>3233</v>
      </c>
      <c r="C5827" s="252" t="s">
        <v>5552</v>
      </c>
      <c r="D5827" s="252" t="s">
        <v>689</v>
      </c>
      <c r="E5827" s="54" t="s">
        <v>3234</v>
      </c>
      <c r="F5827" s="54" t="s">
        <v>3233</v>
      </c>
      <c r="G5827" s="129">
        <v>7400</v>
      </c>
      <c r="H5827" s="323">
        <v>197865.11</v>
      </c>
      <c r="I5827" s="323">
        <v>168868</v>
      </c>
      <c r="J5827" s="42"/>
      <c r="K5827" s="42"/>
      <c r="L5827" s="42" t="s">
        <v>4489</v>
      </c>
      <c r="M5827" s="42" t="s">
        <v>3481</v>
      </c>
      <c r="N5827" s="42" t="s">
        <v>2431</v>
      </c>
      <c r="O5827" s="137" t="s">
        <v>3482</v>
      </c>
      <c r="P5827" s="42" t="s">
        <v>64</v>
      </c>
      <c r="Q5827" s="42" t="s">
        <v>65</v>
      </c>
      <c r="R5827" s="42">
        <v>1</v>
      </c>
      <c r="S5827" s="137" t="s">
        <v>2419</v>
      </c>
      <c r="T5827" s="62">
        <v>701662950</v>
      </c>
      <c r="U5827" s="62">
        <v>678606518.04999995</v>
      </c>
      <c r="Z5827" s="54" t="s">
        <v>68</v>
      </c>
      <c r="AA5827" s="132">
        <v>1.8190757128810199E-5</v>
      </c>
      <c r="AJ5827" s="42"/>
      <c r="AM5827" s="42"/>
      <c r="AN5827" s="42"/>
      <c r="AO5827" s="42"/>
      <c r="AP5827" s="42"/>
      <c r="AY5827" s="42"/>
      <c r="AZ5827" s="42"/>
      <c r="BA5827" s="42"/>
      <c r="BB5827" s="42"/>
      <c r="BN5827" s="54" t="s">
        <v>4578</v>
      </c>
      <c r="BO5827" s="58" t="str">
        <f t="shared" ref="BO5827:BO5890" si="91">IF(LEFT(D5827,2)="境外","境外资产","境内资产")</f>
        <v>境内资产</v>
      </c>
      <c r="BP5827" s="58" t="str">
        <f>IF(M5827="",VLOOKUP(D5827,Sheet4!$A$1:$B$92,2,0),VLOOKUP(Q5827,Sheet4!$A$1:$B$92,2,0))</f>
        <v>保险资产管理产品</v>
      </c>
    </row>
    <row r="5828" spans="1:68" s="58" customFormat="1" ht="12.75" customHeight="1">
      <c r="A5828" s="64" t="s">
        <v>1615</v>
      </c>
      <c r="B5828" s="54" t="s">
        <v>1616</v>
      </c>
      <c r="C5828" s="252" t="s">
        <v>5552</v>
      </c>
      <c r="D5828" s="252" t="s">
        <v>689</v>
      </c>
      <c r="E5828" s="54" t="s">
        <v>1617</v>
      </c>
      <c r="F5828" s="54" t="s">
        <v>1616</v>
      </c>
      <c r="G5828" s="129">
        <v>1455</v>
      </c>
      <c r="H5828" s="323">
        <v>49309.95</v>
      </c>
      <c r="I5828" s="323">
        <v>49309.95</v>
      </c>
      <c r="J5828" s="42"/>
      <c r="K5828" s="42"/>
      <c r="L5828" s="42" t="s">
        <v>4489</v>
      </c>
      <c r="M5828" s="42" t="s">
        <v>3481</v>
      </c>
      <c r="N5828" s="42" t="s">
        <v>2431</v>
      </c>
      <c r="O5828" s="137" t="s">
        <v>3482</v>
      </c>
      <c r="P5828" s="42" t="s">
        <v>64</v>
      </c>
      <c r="Q5828" s="42" t="s">
        <v>65</v>
      </c>
      <c r="R5828" s="42">
        <v>1</v>
      </c>
      <c r="S5828" s="137" t="s">
        <v>2419</v>
      </c>
      <c r="T5828" s="62">
        <v>701662950</v>
      </c>
      <c r="U5828" s="62">
        <v>678606518.04999995</v>
      </c>
      <c r="Z5828" s="54" t="s">
        <v>68</v>
      </c>
      <c r="AA5828" s="132" t="e">
        <v>#DIV/0!</v>
      </c>
      <c r="AJ5828" s="42"/>
      <c r="AM5828" s="42"/>
      <c r="AN5828" s="42"/>
      <c r="AO5828" s="42"/>
      <c r="AP5828" s="42"/>
      <c r="AY5828" s="42"/>
      <c r="AZ5828" s="42"/>
      <c r="BA5828" s="42"/>
      <c r="BB5828" s="42"/>
      <c r="BN5828" s="54" t="s">
        <v>4578</v>
      </c>
      <c r="BO5828" s="58" t="str">
        <f t="shared" si="91"/>
        <v>境内资产</v>
      </c>
      <c r="BP5828" s="58" t="str">
        <f>IF(M5828="",VLOOKUP(D5828,Sheet4!$A$1:$B$92,2,0),VLOOKUP(Q5828,Sheet4!$A$1:$B$92,2,0))</f>
        <v>保险资产管理产品</v>
      </c>
    </row>
    <row r="5829" spans="1:68" s="58" customFormat="1" ht="12.75" customHeight="1">
      <c r="A5829" s="64" t="s">
        <v>3458</v>
      </c>
      <c r="B5829" s="54" t="s">
        <v>3459</v>
      </c>
      <c r="C5829" s="252" t="s">
        <v>5552</v>
      </c>
      <c r="D5829" s="252" t="s">
        <v>689</v>
      </c>
      <c r="E5829" s="54" t="s">
        <v>3460</v>
      </c>
      <c r="F5829" s="54" t="s">
        <v>3459</v>
      </c>
      <c r="G5829" s="54">
        <v>400</v>
      </c>
      <c r="H5829" s="323">
        <v>26643.23</v>
      </c>
      <c r="I5829" s="323">
        <v>18000</v>
      </c>
      <c r="J5829" s="42"/>
      <c r="K5829" s="42"/>
      <c r="L5829" s="42" t="s">
        <v>4489</v>
      </c>
      <c r="M5829" s="42" t="s">
        <v>3481</v>
      </c>
      <c r="N5829" s="42" t="s">
        <v>2431</v>
      </c>
      <c r="O5829" s="137" t="s">
        <v>3482</v>
      </c>
      <c r="P5829" s="42" t="s">
        <v>64</v>
      </c>
      <c r="Q5829" s="42" t="s">
        <v>65</v>
      </c>
      <c r="R5829" s="42">
        <v>1</v>
      </c>
      <c r="S5829" s="137" t="s">
        <v>2419</v>
      </c>
      <c r="T5829" s="62">
        <v>701662950</v>
      </c>
      <c r="U5829" s="62">
        <v>678606518.04999995</v>
      </c>
      <c r="Z5829" s="54" t="s">
        <v>68</v>
      </c>
      <c r="AA5829" s="132">
        <v>3.9999999999999998E-6</v>
      </c>
      <c r="AJ5829" s="42"/>
      <c r="AM5829" s="42"/>
      <c r="AN5829" s="42"/>
      <c r="AO5829" s="42"/>
      <c r="AP5829" s="42"/>
      <c r="AY5829" s="42"/>
      <c r="AZ5829" s="42"/>
      <c r="BA5829" s="42"/>
      <c r="BB5829" s="42"/>
      <c r="BN5829" s="54" t="s">
        <v>4578</v>
      </c>
      <c r="BO5829" s="58" t="str">
        <f t="shared" si="91"/>
        <v>境内资产</v>
      </c>
      <c r="BP5829" s="58" t="str">
        <f>IF(M5829="",VLOOKUP(D5829,Sheet4!$A$1:$B$92,2,0),VLOOKUP(Q5829,Sheet4!$A$1:$B$92,2,0))</f>
        <v>保险资产管理产品</v>
      </c>
    </row>
    <row r="5830" spans="1:68" s="58" customFormat="1" ht="12.75" customHeight="1">
      <c r="A5830" s="64" t="s">
        <v>3235</v>
      </c>
      <c r="B5830" s="54" t="s">
        <v>3236</v>
      </c>
      <c r="C5830" s="252" t="s">
        <v>5552</v>
      </c>
      <c r="D5830" s="252" t="s">
        <v>689</v>
      </c>
      <c r="E5830" s="54" t="s">
        <v>3237</v>
      </c>
      <c r="F5830" s="54" t="s">
        <v>3236</v>
      </c>
      <c r="G5830" s="129">
        <v>17400</v>
      </c>
      <c r="H5830" s="323">
        <v>180305</v>
      </c>
      <c r="I5830" s="323">
        <v>153642</v>
      </c>
      <c r="J5830" s="42"/>
      <c r="K5830" s="42"/>
      <c r="L5830" s="42" t="s">
        <v>4489</v>
      </c>
      <c r="M5830" s="42" t="s">
        <v>3481</v>
      </c>
      <c r="N5830" s="42" t="s">
        <v>2431</v>
      </c>
      <c r="O5830" s="137" t="s">
        <v>3482</v>
      </c>
      <c r="P5830" s="42" t="s">
        <v>64</v>
      </c>
      <c r="Q5830" s="42" t="s">
        <v>65</v>
      </c>
      <c r="R5830" s="42">
        <v>1</v>
      </c>
      <c r="S5830" s="137" t="s">
        <v>2419</v>
      </c>
      <c r="T5830" s="62">
        <v>701662950</v>
      </c>
      <c r="U5830" s="62">
        <v>678606518.04999995</v>
      </c>
      <c r="Z5830" s="54" t="s">
        <v>68</v>
      </c>
      <c r="AA5830" s="132" t="e">
        <v>#DIV/0!</v>
      </c>
      <c r="AJ5830" s="42"/>
      <c r="AM5830" s="42"/>
      <c r="AN5830" s="42"/>
      <c r="AO5830" s="42"/>
      <c r="AP5830" s="42"/>
      <c r="AY5830" s="42"/>
      <c r="AZ5830" s="42"/>
      <c r="BA5830" s="42"/>
      <c r="BB5830" s="42"/>
      <c r="BN5830" s="54" t="s">
        <v>4578</v>
      </c>
      <c r="BO5830" s="58" t="str">
        <f t="shared" si="91"/>
        <v>境内资产</v>
      </c>
      <c r="BP5830" s="58" t="str">
        <f>IF(M5830="",VLOOKUP(D5830,Sheet4!$A$1:$B$92,2,0),VLOOKUP(Q5830,Sheet4!$A$1:$B$92,2,0))</f>
        <v>保险资产管理产品</v>
      </c>
    </row>
    <row r="5831" spans="1:68" s="58" customFormat="1" ht="12.75" customHeight="1">
      <c r="A5831" s="64" t="s">
        <v>3238</v>
      </c>
      <c r="B5831" s="54" t="s">
        <v>3239</v>
      </c>
      <c r="C5831" s="252" t="s">
        <v>5552</v>
      </c>
      <c r="D5831" s="252" t="s">
        <v>689</v>
      </c>
      <c r="E5831" s="54" t="s">
        <v>3240</v>
      </c>
      <c r="F5831" s="54" t="s">
        <v>3239</v>
      </c>
      <c r="G5831" s="129">
        <v>8300</v>
      </c>
      <c r="H5831" s="323">
        <v>222997</v>
      </c>
      <c r="I5831" s="323">
        <v>180110</v>
      </c>
      <c r="J5831" s="42"/>
      <c r="K5831" s="42"/>
      <c r="L5831" s="42" t="s">
        <v>4489</v>
      </c>
      <c r="M5831" s="42" t="s">
        <v>3481</v>
      </c>
      <c r="N5831" s="42" t="s">
        <v>2431</v>
      </c>
      <c r="O5831" s="137" t="s">
        <v>3482</v>
      </c>
      <c r="P5831" s="42" t="s">
        <v>64</v>
      </c>
      <c r="Q5831" s="42" t="s">
        <v>65</v>
      </c>
      <c r="R5831" s="42">
        <v>1</v>
      </c>
      <c r="S5831" s="137" t="s">
        <v>2419</v>
      </c>
      <c r="T5831" s="62">
        <v>701662950</v>
      </c>
      <c r="U5831" s="62">
        <v>678606518.04999995</v>
      </c>
      <c r="Z5831" s="54" t="s">
        <v>68</v>
      </c>
      <c r="AA5831" s="132" t="e">
        <v>#DIV/0!</v>
      </c>
      <c r="AJ5831" s="42"/>
      <c r="AM5831" s="42"/>
      <c r="AN5831" s="42"/>
      <c r="AO5831" s="42"/>
      <c r="AP5831" s="42"/>
      <c r="AY5831" s="42"/>
      <c r="AZ5831" s="42"/>
      <c r="BA5831" s="42"/>
      <c r="BB5831" s="42"/>
      <c r="BN5831" s="54" t="s">
        <v>4578</v>
      </c>
      <c r="BO5831" s="58" t="str">
        <f t="shared" si="91"/>
        <v>境内资产</v>
      </c>
      <c r="BP5831" s="58" t="str">
        <f>IF(M5831="",VLOOKUP(D5831,Sheet4!$A$1:$B$92,2,0),VLOOKUP(Q5831,Sheet4!$A$1:$B$92,2,0))</f>
        <v>保险资产管理产品</v>
      </c>
    </row>
    <row r="5832" spans="1:68" s="58" customFormat="1" ht="12.75" customHeight="1">
      <c r="A5832" s="64" t="s">
        <v>3241</v>
      </c>
      <c r="B5832" s="54" t="s">
        <v>3242</v>
      </c>
      <c r="C5832" s="252" t="s">
        <v>5552</v>
      </c>
      <c r="D5832" s="252" t="s">
        <v>689</v>
      </c>
      <c r="E5832" s="54" t="s">
        <v>3243</v>
      </c>
      <c r="F5832" s="54" t="s">
        <v>3242</v>
      </c>
      <c r="G5832" s="129">
        <v>1800</v>
      </c>
      <c r="H5832" s="323">
        <v>235869.19</v>
      </c>
      <c r="I5832" s="323">
        <v>164952</v>
      </c>
      <c r="J5832" s="42"/>
      <c r="K5832" s="42"/>
      <c r="L5832" s="42" t="s">
        <v>4489</v>
      </c>
      <c r="M5832" s="42" t="s">
        <v>3481</v>
      </c>
      <c r="N5832" s="42" t="s">
        <v>2431</v>
      </c>
      <c r="O5832" s="137" t="s">
        <v>3482</v>
      </c>
      <c r="P5832" s="42" t="s">
        <v>64</v>
      </c>
      <c r="Q5832" s="42" t="s">
        <v>65</v>
      </c>
      <c r="R5832" s="42">
        <v>1</v>
      </c>
      <c r="S5832" s="137" t="s">
        <v>2419</v>
      </c>
      <c r="T5832" s="62">
        <v>701662950</v>
      </c>
      <c r="U5832" s="62">
        <v>678606518.04999995</v>
      </c>
      <c r="Z5832" s="54" t="s">
        <v>68</v>
      </c>
      <c r="AA5832" s="132">
        <v>3.0390577165178801E-5</v>
      </c>
      <c r="AJ5832" s="42"/>
      <c r="AM5832" s="42"/>
      <c r="AN5832" s="42"/>
      <c r="AO5832" s="42"/>
      <c r="AP5832" s="42"/>
      <c r="AY5832" s="42"/>
      <c r="AZ5832" s="42"/>
      <c r="BA5832" s="42"/>
      <c r="BB5832" s="42"/>
      <c r="BN5832" s="54" t="s">
        <v>4578</v>
      </c>
      <c r="BO5832" s="58" t="str">
        <f t="shared" si="91"/>
        <v>境内资产</v>
      </c>
      <c r="BP5832" s="58" t="str">
        <f>IF(M5832="",VLOOKUP(D5832,Sheet4!$A$1:$B$92,2,0),VLOOKUP(Q5832,Sheet4!$A$1:$B$92,2,0))</f>
        <v>保险资产管理产品</v>
      </c>
    </row>
    <row r="5833" spans="1:68" s="58" customFormat="1" ht="12.75" customHeight="1">
      <c r="A5833" s="64" t="s">
        <v>3244</v>
      </c>
      <c r="B5833" s="54" t="s">
        <v>3245</v>
      </c>
      <c r="C5833" s="252" t="s">
        <v>5552</v>
      </c>
      <c r="D5833" s="252" t="s">
        <v>689</v>
      </c>
      <c r="E5833" s="54" t="s">
        <v>3246</v>
      </c>
      <c r="F5833" s="54" t="s">
        <v>3245</v>
      </c>
      <c r="G5833" s="54">
        <v>700</v>
      </c>
      <c r="H5833" s="323">
        <v>215493</v>
      </c>
      <c r="I5833" s="323">
        <v>119945</v>
      </c>
      <c r="J5833" s="42"/>
      <c r="K5833" s="42"/>
      <c r="L5833" s="42" t="s">
        <v>4489</v>
      </c>
      <c r="M5833" s="42" t="s">
        <v>3481</v>
      </c>
      <c r="N5833" s="42" t="s">
        <v>2431</v>
      </c>
      <c r="O5833" s="137" t="s">
        <v>3482</v>
      </c>
      <c r="P5833" s="42" t="s">
        <v>64</v>
      </c>
      <c r="Q5833" s="42" t="s">
        <v>65</v>
      </c>
      <c r="R5833" s="42">
        <v>1</v>
      </c>
      <c r="S5833" s="137" t="s">
        <v>2419</v>
      </c>
      <c r="T5833" s="62">
        <v>701662950</v>
      </c>
      <c r="U5833" s="62">
        <v>678606518.04999995</v>
      </c>
      <c r="Z5833" s="54" t="s">
        <v>68</v>
      </c>
      <c r="AA5833" s="132" t="e">
        <v>#DIV/0!</v>
      </c>
      <c r="AJ5833" s="42"/>
      <c r="AM5833" s="42"/>
      <c r="AN5833" s="42"/>
      <c r="AO5833" s="42"/>
      <c r="AP5833" s="42"/>
      <c r="AY5833" s="42"/>
      <c r="AZ5833" s="42"/>
      <c r="BA5833" s="42"/>
      <c r="BB5833" s="42"/>
      <c r="BN5833" s="54" t="s">
        <v>4578</v>
      </c>
      <c r="BO5833" s="58" t="str">
        <f t="shared" si="91"/>
        <v>境内资产</v>
      </c>
      <c r="BP5833" s="58" t="str">
        <f>IF(M5833="",VLOOKUP(D5833,Sheet4!$A$1:$B$92,2,0),VLOOKUP(Q5833,Sheet4!$A$1:$B$92,2,0))</f>
        <v>保险资产管理产品</v>
      </c>
    </row>
    <row r="5834" spans="1:68" s="58" customFormat="1" ht="12.75" customHeight="1">
      <c r="A5834" s="64" t="s">
        <v>3247</v>
      </c>
      <c r="B5834" s="54" t="s">
        <v>3248</v>
      </c>
      <c r="C5834" s="252" t="s">
        <v>5552</v>
      </c>
      <c r="D5834" s="252" t="s">
        <v>689</v>
      </c>
      <c r="E5834" s="54" t="s">
        <v>3249</v>
      </c>
      <c r="F5834" s="54" t="s">
        <v>3248</v>
      </c>
      <c r="G5834" s="129">
        <v>4300</v>
      </c>
      <c r="H5834" s="323">
        <v>142605.42000000001</v>
      </c>
      <c r="I5834" s="323">
        <v>98599</v>
      </c>
      <c r="J5834" s="42"/>
      <c r="K5834" s="42"/>
      <c r="L5834" s="42" t="s">
        <v>4489</v>
      </c>
      <c r="M5834" s="42" t="s">
        <v>3481</v>
      </c>
      <c r="N5834" s="42" t="s">
        <v>2431</v>
      </c>
      <c r="O5834" s="137" t="s">
        <v>3482</v>
      </c>
      <c r="P5834" s="42" t="s">
        <v>64</v>
      </c>
      <c r="Q5834" s="42" t="s">
        <v>65</v>
      </c>
      <c r="R5834" s="42">
        <v>1</v>
      </c>
      <c r="S5834" s="137" t="s">
        <v>2419</v>
      </c>
      <c r="T5834" s="62">
        <v>701662950</v>
      </c>
      <c r="U5834" s="62">
        <v>678606518.04999995</v>
      </c>
      <c r="Z5834" s="54" t="s">
        <v>68</v>
      </c>
      <c r="AA5834" s="132">
        <v>1.8344709897610899E-5</v>
      </c>
      <c r="AJ5834" s="42"/>
      <c r="AM5834" s="42"/>
      <c r="AN5834" s="42"/>
      <c r="AO5834" s="42"/>
      <c r="AP5834" s="42"/>
      <c r="AY5834" s="42"/>
      <c r="AZ5834" s="42"/>
      <c r="BA5834" s="42"/>
      <c r="BB5834" s="42"/>
      <c r="BN5834" s="54" t="s">
        <v>4578</v>
      </c>
      <c r="BO5834" s="58" t="str">
        <f t="shared" si="91"/>
        <v>境内资产</v>
      </c>
      <c r="BP5834" s="58" t="str">
        <f>IF(M5834="",VLOOKUP(D5834,Sheet4!$A$1:$B$92,2,0),VLOOKUP(Q5834,Sheet4!$A$1:$B$92,2,0))</f>
        <v>保险资产管理产品</v>
      </c>
    </row>
    <row r="5835" spans="1:68" s="58" customFormat="1" ht="12.75" customHeight="1">
      <c r="A5835" s="64" t="s">
        <v>2293</v>
      </c>
      <c r="B5835" s="54" t="s">
        <v>2344</v>
      </c>
      <c r="C5835" s="252" t="s">
        <v>5552</v>
      </c>
      <c r="D5835" s="252" t="s">
        <v>689</v>
      </c>
      <c r="E5835" s="54" t="s">
        <v>3250</v>
      </c>
      <c r="F5835" s="54" t="s">
        <v>2344</v>
      </c>
      <c r="G5835" s="129">
        <v>6200</v>
      </c>
      <c r="H5835" s="323">
        <v>405551</v>
      </c>
      <c r="I5835" s="323">
        <v>385392</v>
      </c>
      <c r="J5835" s="42"/>
      <c r="K5835" s="42"/>
      <c r="L5835" s="42" t="s">
        <v>4489</v>
      </c>
      <c r="M5835" s="42" t="s">
        <v>3481</v>
      </c>
      <c r="N5835" s="42" t="s">
        <v>2431</v>
      </c>
      <c r="O5835" s="137" t="s">
        <v>3482</v>
      </c>
      <c r="P5835" s="42" t="s">
        <v>64</v>
      </c>
      <c r="Q5835" s="42" t="s">
        <v>65</v>
      </c>
      <c r="R5835" s="42">
        <v>1</v>
      </c>
      <c r="S5835" s="137" t="s">
        <v>2419</v>
      </c>
      <c r="T5835" s="62">
        <v>701662950</v>
      </c>
      <c r="U5835" s="62">
        <v>678606518.04999995</v>
      </c>
      <c r="Z5835" s="54" t="s">
        <v>68</v>
      </c>
      <c r="AA5835" s="132">
        <v>3.8306743098916699E-5</v>
      </c>
      <c r="AJ5835" s="42"/>
      <c r="AM5835" s="42"/>
      <c r="AN5835" s="42"/>
      <c r="AO5835" s="42"/>
      <c r="AP5835" s="42"/>
      <c r="AY5835" s="42"/>
      <c r="AZ5835" s="42"/>
      <c r="BA5835" s="42"/>
      <c r="BB5835" s="42"/>
      <c r="BN5835" s="54" t="s">
        <v>4578</v>
      </c>
      <c r="BO5835" s="58" t="str">
        <f t="shared" si="91"/>
        <v>境内资产</v>
      </c>
      <c r="BP5835" s="58" t="str">
        <f>IF(M5835="",VLOOKUP(D5835,Sheet4!$A$1:$B$92,2,0),VLOOKUP(Q5835,Sheet4!$A$1:$B$92,2,0))</f>
        <v>保险资产管理产品</v>
      </c>
    </row>
    <row r="5836" spans="1:68" s="58" customFormat="1" ht="12.75" customHeight="1">
      <c r="A5836" s="64" t="s">
        <v>3251</v>
      </c>
      <c r="B5836" s="54" t="s">
        <v>3252</v>
      </c>
      <c r="C5836" s="252" t="s">
        <v>5552</v>
      </c>
      <c r="D5836" s="252" t="s">
        <v>689</v>
      </c>
      <c r="E5836" s="54" t="s">
        <v>3253</v>
      </c>
      <c r="F5836" s="54" t="s">
        <v>3252</v>
      </c>
      <c r="G5836" s="129">
        <v>5700</v>
      </c>
      <c r="H5836" s="323">
        <v>174911.88</v>
      </c>
      <c r="I5836" s="323">
        <v>133950</v>
      </c>
      <c r="J5836" s="42"/>
      <c r="K5836" s="42"/>
      <c r="L5836" s="42" t="s">
        <v>4489</v>
      </c>
      <c r="M5836" s="42" t="s">
        <v>3481</v>
      </c>
      <c r="N5836" s="42" t="s">
        <v>2431</v>
      </c>
      <c r="O5836" s="137" t="s">
        <v>3482</v>
      </c>
      <c r="P5836" s="42" t="s">
        <v>64</v>
      </c>
      <c r="Q5836" s="42" t="s">
        <v>65</v>
      </c>
      <c r="R5836" s="42">
        <v>1</v>
      </c>
      <c r="S5836" s="137" t="s">
        <v>2419</v>
      </c>
      <c r="T5836" s="62">
        <v>701662950</v>
      </c>
      <c r="U5836" s="62">
        <v>678606518.04999995</v>
      </c>
      <c r="Z5836" s="54" t="s">
        <v>68</v>
      </c>
      <c r="AA5836" s="132">
        <v>3.4737513838328497E-5</v>
      </c>
      <c r="AJ5836" s="42"/>
      <c r="AM5836" s="42"/>
      <c r="AN5836" s="42"/>
      <c r="AO5836" s="42"/>
      <c r="AP5836" s="42"/>
      <c r="AY5836" s="42"/>
      <c r="AZ5836" s="42"/>
      <c r="BA5836" s="42"/>
      <c r="BB5836" s="42"/>
      <c r="BN5836" s="54" t="s">
        <v>4578</v>
      </c>
      <c r="BO5836" s="58" t="str">
        <f t="shared" si="91"/>
        <v>境内资产</v>
      </c>
      <c r="BP5836" s="58" t="str">
        <f>IF(M5836="",VLOOKUP(D5836,Sheet4!$A$1:$B$92,2,0),VLOOKUP(Q5836,Sheet4!$A$1:$B$92,2,0))</f>
        <v>保险资产管理产品</v>
      </c>
    </row>
    <row r="5837" spans="1:68" s="58" customFormat="1" ht="12.75" customHeight="1">
      <c r="A5837" s="64" t="s">
        <v>3254</v>
      </c>
      <c r="B5837" s="54" t="s">
        <v>3255</v>
      </c>
      <c r="C5837" s="252" t="s">
        <v>5552</v>
      </c>
      <c r="D5837" s="252" t="s">
        <v>689</v>
      </c>
      <c r="E5837" s="54" t="s">
        <v>3256</v>
      </c>
      <c r="F5837" s="54" t="s">
        <v>3255</v>
      </c>
      <c r="G5837" s="129">
        <v>1000</v>
      </c>
      <c r="H5837" s="323">
        <v>185015.95</v>
      </c>
      <c r="I5837" s="323">
        <v>163770</v>
      </c>
      <c r="J5837" s="42"/>
      <c r="K5837" s="42"/>
      <c r="L5837" s="42" t="s">
        <v>4489</v>
      </c>
      <c r="M5837" s="42" t="s">
        <v>3481</v>
      </c>
      <c r="N5837" s="42" t="s">
        <v>2431</v>
      </c>
      <c r="O5837" s="137" t="s">
        <v>3482</v>
      </c>
      <c r="P5837" s="42" t="s">
        <v>64</v>
      </c>
      <c r="Q5837" s="42" t="s">
        <v>65</v>
      </c>
      <c r="R5837" s="42">
        <v>1</v>
      </c>
      <c r="S5837" s="137" t="s">
        <v>2419</v>
      </c>
      <c r="T5837" s="62">
        <v>701662950</v>
      </c>
      <c r="U5837" s="62">
        <v>678606518.04999995</v>
      </c>
      <c r="Z5837" s="54" t="s">
        <v>68</v>
      </c>
      <c r="AA5837" s="132">
        <v>1.1901928112354199E-5</v>
      </c>
      <c r="AJ5837" s="42"/>
      <c r="AM5837" s="42"/>
      <c r="AN5837" s="42"/>
      <c r="AO5837" s="42"/>
      <c r="AP5837" s="42"/>
      <c r="AY5837" s="42"/>
      <c r="AZ5837" s="42"/>
      <c r="BA5837" s="42"/>
      <c r="BB5837" s="42"/>
      <c r="BN5837" s="54" t="s">
        <v>4578</v>
      </c>
      <c r="BO5837" s="58" t="str">
        <f t="shared" si="91"/>
        <v>境内资产</v>
      </c>
      <c r="BP5837" s="58" t="str">
        <f>IF(M5837="",VLOOKUP(D5837,Sheet4!$A$1:$B$92,2,0),VLOOKUP(Q5837,Sheet4!$A$1:$B$92,2,0))</f>
        <v>保险资产管理产品</v>
      </c>
    </row>
    <row r="5838" spans="1:68" s="58" customFormat="1" ht="12.75" customHeight="1">
      <c r="A5838" s="64" t="s">
        <v>3257</v>
      </c>
      <c r="B5838" s="54" t="s">
        <v>3258</v>
      </c>
      <c r="C5838" s="252" t="s">
        <v>5552</v>
      </c>
      <c r="D5838" s="252" t="s">
        <v>689</v>
      </c>
      <c r="E5838" s="54" t="s">
        <v>3259</v>
      </c>
      <c r="F5838" s="54" t="s">
        <v>3258</v>
      </c>
      <c r="G5838" s="54">
        <v>700</v>
      </c>
      <c r="H5838" s="323">
        <v>280051</v>
      </c>
      <c r="I5838" s="323">
        <v>261891</v>
      </c>
      <c r="J5838" s="129"/>
      <c r="K5838" s="42"/>
      <c r="L5838" s="42" t="s">
        <v>4489</v>
      </c>
      <c r="M5838" s="42" t="s">
        <v>3481</v>
      </c>
      <c r="N5838" s="42" t="s">
        <v>2431</v>
      </c>
      <c r="O5838" s="137" t="s">
        <v>3482</v>
      </c>
      <c r="P5838" s="42" t="s">
        <v>64</v>
      </c>
      <c r="Q5838" s="42" t="s">
        <v>65</v>
      </c>
      <c r="R5838" s="42">
        <v>1</v>
      </c>
      <c r="S5838" s="137" t="s">
        <v>2419</v>
      </c>
      <c r="T5838" s="62">
        <v>701662950</v>
      </c>
      <c r="U5838" s="62">
        <v>678606518.04999995</v>
      </c>
      <c r="Z5838" s="54" t="s">
        <v>68</v>
      </c>
      <c r="AA5838" s="132">
        <v>1.4E-5</v>
      </c>
      <c r="AJ5838" s="42"/>
      <c r="AM5838" s="42"/>
      <c r="AN5838" s="42"/>
      <c r="AO5838" s="42"/>
      <c r="AP5838" s="42"/>
      <c r="AY5838" s="42"/>
      <c r="AZ5838" s="42"/>
      <c r="BA5838" s="42"/>
      <c r="BB5838" s="42"/>
      <c r="BN5838" s="54" t="s">
        <v>4578</v>
      </c>
      <c r="BO5838" s="58" t="str">
        <f t="shared" si="91"/>
        <v>境内资产</v>
      </c>
      <c r="BP5838" s="58" t="str">
        <f>IF(M5838="",VLOOKUP(D5838,Sheet4!$A$1:$B$92,2,0),VLOOKUP(Q5838,Sheet4!$A$1:$B$92,2,0))</f>
        <v>保险资产管理产品</v>
      </c>
    </row>
    <row r="5839" spans="1:68" s="58" customFormat="1" ht="12.75" customHeight="1">
      <c r="A5839" s="64" t="s">
        <v>3260</v>
      </c>
      <c r="B5839" s="54" t="s">
        <v>3261</v>
      </c>
      <c r="C5839" s="252" t="s">
        <v>5552</v>
      </c>
      <c r="D5839" s="252" t="s">
        <v>689</v>
      </c>
      <c r="E5839" s="54" t="s">
        <v>3262</v>
      </c>
      <c r="F5839" s="54" t="s">
        <v>3261</v>
      </c>
      <c r="G5839" s="129">
        <v>1900</v>
      </c>
      <c r="H5839" s="323">
        <v>144795</v>
      </c>
      <c r="I5839" s="323">
        <v>115159</v>
      </c>
      <c r="J5839" s="129"/>
      <c r="K5839" s="42"/>
      <c r="L5839" s="42" t="s">
        <v>4489</v>
      </c>
      <c r="M5839" s="42" t="s">
        <v>3481</v>
      </c>
      <c r="N5839" s="42" t="s">
        <v>2431</v>
      </c>
      <c r="O5839" s="137" t="s">
        <v>3482</v>
      </c>
      <c r="P5839" s="42" t="s">
        <v>64</v>
      </c>
      <c r="Q5839" s="42" t="s">
        <v>65</v>
      </c>
      <c r="R5839" s="42">
        <v>1</v>
      </c>
      <c r="S5839" s="137" t="s">
        <v>2419</v>
      </c>
      <c r="T5839" s="62">
        <v>701662950</v>
      </c>
      <c r="U5839" s="62">
        <v>678606518.04999995</v>
      </c>
      <c r="Z5839" s="54" t="s">
        <v>68</v>
      </c>
      <c r="AA5839" s="132">
        <v>1.29076086956522E-5</v>
      </c>
      <c r="AJ5839" s="42"/>
      <c r="AM5839" s="42"/>
      <c r="AN5839" s="42"/>
      <c r="AO5839" s="42"/>
      <c r="AP5839" s="42"/>
      <c r="AY5839" s="42"/>
      <c r="AZ5839" s="42"/>
      <c r="BA5839" s="42"/>
      <c r="BB5839" s="42"/>
      <c r="BN5839" s="54" t="s">
        <v>4578</v>
      </c>
      <c r="BO5839" s="58" t="str">
        <f t="shared" si="91"/>
        <v>境内资产</v>
      </c>
      <c r="BP5839" s="58" t="str">
        <f>IF(M5839="",VLOOKUP(D5839,Sheet4!$A$1:$B$92,2,0),VLOOKUP(Q5839,Sheet4!$A$1:$B$92,2,0))</f>
        <v>保险资产管理产品</v>
      </c>
    </row>
    <row r="5840" spans="1:68" s="58" customFormat="1" ht="12.75" customHeight="1">
      <c r="A5840" s="64" t="s">
        <v>3263</v>
      </c>
      <c r="B5840" s="54" t="s">
        <v>1981</v>
      </c>
      <c r="C5840" s="252" t="s">
        <v>5552</v>
      </c>
      <c r="D5840" s="252" t="s">
        <v>689</v>
      </c>
      <c r="E5840" s="54" t="s">
        <v>3264</v>
      </c>
      <c r="F5840" s="54" t="s">
        <v>1981</v>
      </c>
      <c r="G5840" s="54">
        <v>800</v>
      </c>
      <c r="H5840" s="323">
        <v>144692</v>
      </c>
      <c r="I5840" s="323">
        <v>124064</v>
      </c>
      <c r="J5840" s="129"/>
      <c r="K5840" s="42"/>
      <c r="L5840" s="42" t="s">
        <v>4489</v>
      </c>
      <c r="M5840" s="42" t="s">
        <v>3481</v>
      </c>
      <c r="N5840" s="42" t="s">
        <v>2431</v>
      </c>
      <c r="O5840" s="137" t="s">
        <v>3482</v>
      </c>
      <c r="P5840" s="42" t="s">
        <v>64</v>
      </c>
      <c r="Q5840" s="42" t="s">
        <v>65</v>
      </c>
      <c r="R5840" s="42">
        <v>1</v>
      </c>
      <c r="S5840" s="137" t="s">
        <v>2419</v>
      </c>
      <c r="T5840" s="62">
        <v>701662950</v>
      </c>
      <c r="U5840" s="62">
        <v>678606518.04999995</v>
      </c>
      <c r="Z5840" s="54" t="s">
        <v>68</v>
      </c>
      <c r="AA5840" s="132">
        <v>1.05263157894737E-5</v>
      </c>
      <c r="AJ5840" s="42"/>
      <c r="AM5840" s="42"/>
      <c r="AN5840" s="42"/>
      <c r="AO5840" s="42"/>
      <c r="AP5840" s="42"/>
      <c r="AY5840" s="42"/>
      <c r="AZ5840" s="42"/>
      <c r="BA5840" s="42"/>
      <c r="BB5840" s="42"/>
      <c r="BN5840" s="54" t="s">
        <v>4578</v>
      </c>
      <c r="BO5840" s="58" t="str">
        <f t="shared" si="91"/>
        <v>境内资产</v>
      </c>
      <c r="BP5840" s="58" t="str">
        <f>IF(M5840="",VLOOKUP(D5840,Sheet4!$A$1:$B$92,2,0),VLOOKUP(Q5840,Sheet4!$A$1:$B$92,2,0))</f>
        <v>保险资产管理产品</v>
      </c>
    </row>
    <row r="5841" spans="1:68" s="58" customFormat="1" ht="12.75" customHeight="1">
      <c r="A5841" s="64" t="s">
        <v>691</v>
      </c>
      <c r="B5841" s="54" t="s">
        <v>692</v>
      </c>
      <c r="C5841" s="252" t="s">
        <v>5552</v>
      </c>
      <c r="D5841" s="252" t="s">
        <v>689</v>
      </c>
      <c r="E5841" s="54" t="s">
        <v>693</v>
      </c>
      <c r="F5841" s="54" t="s">
        <v>692</v>
      </c>
      <c r="G5841" s="129">
        <v>11700</v>
      </c>
      <c r="H5841" s="323">
        <v>530557</v>
      </c>
      <c r="I5841" s="323">
        <v>443547</v>
      </c>
      <c r="J5841" s="129"/>
      <c r="K5841" s="42"/>
      <c r="L5841" s="42" t="s">
        <v>4489</v>
      </c>
      <c r="M5841" s="42" t="s">
        <v>3481</v>
      </c>
      <c r="N5841" s="42" t="s">
        <v>2431</v>
      </c>
      <c r="O5841" s="137" t="s">
        <v>3482</v>
      </c>
      <c r="P5841" s="42" t="s">
        <v>64</v>
      </c>
      <c r="Q5841" s="42" t="s">
        <v>65</v>
      </c>
      <c r="R5841" s="42">
        <v>1</v>
      </c>
      <c r="S5841" s="137" t="s">
        <v>2419</v>
      </c>
      <c r="T5841" s="62">
        <v>701662950</v>
      </c>
      <c r="U5841" s="62">
        <v>678606518.04999995</v>
      </c>
      <c r="Z5841" s="54" t="s">
        <v>280</v>
      </c>
      <c r="AA5841" s="132">
        <v>1.47946640608635E-6</v>
      </c>
      <c r="AJ5841" s="42"/>
      <c r="AM5841" s="42"/>
      <c r="AN5841" s="42"/>
      <c r="AO5841" s="42"/>
      <c r="AP5841" s="42"/>
      <c r="AY5841" s="42"/>
      <c r="AZ5841" s="42"/>
      <c r="BA5841" s="42"/>
      <c r="BB5841" s="42"/>
      <c r="BN5841" s="54" t="s">
        <v>4578</v>
      </c>
      <c r="BO5841" s="58" t="str">
        <f t="shared" si="91"/>
        <v>境内资产</v>
      </c>
      <c r="BP5841" s="58" t="str">
        <f>IF(M5841="",VLOOKUP(D5841,Sheet4!$A$1:$B$92,2,0),VLOOKUP(Q5841,Sheet4!$A$1:$B$92,2,0))</f>
        <v>保险资产管理产品</v>
      </c>
    </row>
    <row r="5842" spans="1:68" s="58" customFormat="1" ht="12.75" customHeight="1">
      <c r="A5842" s="64" t="s">
        <v>1060</v>
      </c>
      <c r="B5842" s="130" t="s">
        <v>1061</v>
      </c>
      <c r="C5842" s="252" t="s">
        <v>1258</v>
      </c>
      <c r="D5842" s="252" t="s">
        <v>1259</v>
      </c>
      <c r="E5842" s="54" t="s">
        <v>1062</v>
      </c>
      <c r="F5842" s="54" t="s">
        <v>1063</v>
      </c>
      <c r="G5842" s="129">
        <v>50000</v>
      </c>
      <c r="H5842" s="323">
        <v>5945081.9400000004</v>
      </c>
      <c r="I5842" s="323">
        <v>6131002.3300000001</v>
      </c>
      <c r="J5842" s="129" t="s">
        <v>3265</v>
      </c>
      <c r="K5842" s="42"/>
      <c r="L5842" s="42" t="s">
        <v>4489</v>
      </c>
      <c r="M5842" s="42" t="s">
        <v>3481</v>
      </c>
      <c r="N5842" s="42" t="s">
        <v>2431</v>
      </c>
      <c r="O5842" s="137" t="s">
        <v>3482</v>
      </c>
      <c r="P5842" s="42" t="s">
        <v>64</v>
      </c>
      <c r="Q5842" s="42" t="s">
        <v>65</v>
      </c>
      <c r="R5842" s="42">
        <v>1</v>
      </c>
      <c r="S5842" s="137" t="s">
        <v>2419</v>
      </c>
      <c r="T5842" s="62">
        <v>701662950</v>
      </c>
      <c r="U5842" s="62">
        <v>678606518.04999995</v>
      </c>
      <c r="Z5842" s="54" t="s">
        <v>68</v>
      </c>
      <c r="AA5842" s="132"/>
      <c r="AJ5842" s="42"/>
      <c r="AM5842" s="42"/>
      <c r="AN5842" s="42"/>
      <c r="AO5842" s="42"/>
      <c r="AP5842" s="42"/>
      <c r="AY5842" s="108">
        <v>6</v>
      </c>
      <c r="AZ5842" s="54" t="s">
        <v>74</v>
      </c>
      <c r="BA5842" s="67">
        <v>0</v>
      </c>
      <c r="BB5842" s="50" t="s">
        <v>68</v>
      </c>
      <c r="BN5842" s="54" t="s">
        <v>4578</v>
      </c>
      <c r="BO5842" s="58" t="str">
        <f t="shared" si="91"/>
        <v>境内资产</v>
      </c>
      <c r="BP5842" s="58" t="str">
        <f>IF(M5842="",VLOOKUP(D5842,Sheet4!$A$1:$B$92,2,0),VLOOKUP(Q5842,Sheet4!$A$1:$B$92,2,0))</f>
        <v>保险资产管理产品</v>
      </c>
    </row>
    <row r="5843" spans="1:68" s="58" customFormat="1" ht="12.75" customHeight="1">
      <c r="A5843" s="64" t="s">
        <v>1048</v>
      </c>
      <c r="B5843" s="130" t="s">
        <v>1049</v>
      </c>
      <c r="C5843" s="252" t="s">
        <v>1258</v>
      </c>
      <c r="D5843" s="252" t="s">
        <v>1259</v>
      </c>
      <c r="E5843" s="54" t="s">
        <v>1050</v>
      </c>
      <c r="F5843" s="54" t="s">
        <v>1051</v>
      </c>
      <c r="G5843" s="129">
        <v>60210</v>
      </c>
      <c r="H5843" s="323">
        <v>6728677.9299999997</v>
      </c>
      <c r="I5843" s="323">
        <v>6578544.4400000004</v>
      </c>
      <c r="J5843" s="129" t="s">
        <v>3492</v>
      </c>
      <c r="K5843" s="42"/>
      <c r="L5843" s="42" t="s">
        <v>4489</v>
      </c>
      <c r="M5843" s="42" t="s">
        <v>3481</v>
      </c>
      <c r="N5843" s="42" t="s">
        <v>2431</v>
      </c>
      <c r="O5843" s="137" t="s">
        <v>3482</v>
      </c>
      <c r="P5843" s="42" t="s">
        <v>64</v>
      </c>
      <c r="Q5843" s="42" t="s">
        <v>65</v>
      </c>
      <c r="R5843" s="42">
        <v>1</v>
      </c>
      <c r="S5843" s="137" t="s">
        <v>2419</v>
      </c>
      <c r="T5843" s="62">
        <v>701662950</v>
      </c>
      <c r="U5843" s="62">
        <v>678606518.04999995</v>
      </c>
      <c r="Z5843" s="54" t="s">
        <v>68</v>
      </c>
      <c r="AA5843" s="132"/>
      <c r="AJ5843" s="42"/>
      <c r="AM5843" s="42"/>
      <c r="AN5843" s="42"/>
      <c r="AO5843" s="42"/>
      <c r="AP5843" s="42"/>
      <c r="AY5843" s="108">
        <v>6</v>
      </c>
      <c r="AZ5843" s="54" t="s">
        <v>74</v>
      </c>
      <c r="BA5843" s="67">
        <v>0</v>
      </c>
      <c r="BB5843" s="50" t="s">
        <v>68</v>
      </c>
      <c r="BN5843" s="54" t="s">
        <v>4578</v>
      </c>
      <c r="BO5843" s="58" t="str">
        <f t="shared" si="91"/>
        <v>境内资产</v>
      </c>
      <c r="BP5843" s="58" t="str">
        <f>IF(M5843="",VLOOKUP(D5843,Sheet4!$A$1:$B$92,2,0),VLOOKUP(Q5843,Sheet4!$A$1:$B$92,2,0))</f>
        <v>保险资产管理产品</v>
      </c>
    </row>
    <row r="5844" spans="1:68" s="58" customFormat="1" ht="12.75" customHeight="1">
      <c r="A5844" s="64" t="s">
        <v>3267</v>
      </c>
      <c r="B5844" s="130" t="s">
        <v>3268</v>
      </c>
      <c r="C5844" s="252" t="s">
        <v>1258</v>
      </c>
      <c r="D5844" s="252" t="s">
        <v>1259</v>
      </c>
      <c r="E5844" s="54" t="s">
        <v>3269</v>
      </c>
      <c r="F5844" s="54" t="s">
        <v>3270</v>
      </c>
      <c r="G5844" s="54">
        <v>420</v>
      </c>
      <c r="H5844" s="323">
        <v>42008.28</v>
      </c>
      <c r="I5844" s="323">
        <v>42008.28</v>
      </c>
      <c r="J5844" s="129" t="s">
        <v>3493</v>
      </c>
      <c r="K5844" s="42"/>
      <c r="L5844" s="42" t="s">
        <v>4489</v>
      </c>
      <c r="M5844" s="42" t="s">
        <v>3481</v>
      </c>
      <c r="N5844" s="42" t="s">
        <v>2431</v>
      </c>
      <c r="O5844" s="137" t="s">
        <v>3482</v>
      </c>
      <c r="P5844" s="42" t="s">
        <v>64</v>
      </c>
      <c r="Q5844" s="42" t="s">
        <v>65</v>
      </c>
      <c r="R5844" s="42">
        <v>1</v>
      </c>
      <c r="S5844" s="137" t="s">
        <v>2419</v>
      </c>
      <c r="T5844" s="62">
        <v>701662950</v>
      </c>
      <c r="U5844" s="62">
        <v>678606518.04999995</v>
      </c>
      <c r="Z5844" s="54" t="s">
        <v>68</v>
      </c>
      <c r="AA5844" s="132"/>
      <c r="AJ5844" s="42"/>
      <c r="AM5844" s="42"/>
      <c r="AN5844" s="42"/>
      <c r="AO5844" s="42"/>
      <c r="AP5844" s="42"/>
      <c r="AY5844" s="108">
        <v>6</v>
      </c>
      <c r="AZ5844" s="54" t="s">
        <v>74</v>
      </c>
      <c r="BA5844" s="67">
        <v>0</v>
      </c>
      <c r="BB5844" s="50" t="s">
        <v>68</v>
      </c>
      <c r="BN5844" s="54" t="s">
        <v>4578</v>
      </c>
      <c r="BO5844" s="58" t="str">
        <f t="shared" si="91"/>
        <v>境内资产</v>
      </c>
      <c r="BP5844" s="58" t="str">
        <f>IF(M5844="",VLOOKUP(D5844,Sheet4!$A$1:$B$92,2,0),VLOOKUP(Q5844,Sheet4!$A$1:$B$92,2,0))</f>
        <v>保险资产管理产品</v>
      </c>
    </row>
    <row r="5845" spans="1:68" s="58" customFormat="1" ht="12.75" customHeight="1">
      <c r="A5845" s="64" t="s">
        <v>3272</v>
      </c>
      <c r="B5845" s="130" t="s">
        <v>3273</v>
      </c>
      <c r="C5845" s="252" t="s">
        <v>1258</v>
      </c>
      <c r="D5845" s="252" t="s">
        <v>1259</v>
      </c>
      <c r="E5845" s="54" t="s">
        <v>3274</v>
      </c>
      <c r="F5845" s="54" t="s">
        <v>3150</v>
      </c>
      <c r="G5845" s="54">
        <v>470</v>
      </c>
      <c r="H5845" s="323">
        <v>47002.7</v>
      </c>
      <c r="I5845" s="323">
        <v>47002.7</v>
      </c>
      <c r="J5845" s="129" t="s">
        <v>3494</v>
      </c>
      <c r="K5845" s="42"/>
      <c r="L5845" s="42" t="s">
        <v>4489</v>
      </c>
      <c r="M5845" s="42" t="s">
        <v>3481</v>
      </c>
      <c r="N5845" s="42" t="s">
        <v>2431</v>
      </c>
      <c r="O5845" s="137" t="s">
        <v>3482</v>
      </c>
      <c r="P5845" s="42" t="s">
        <v>64</v>
      </c>
      <c r="Q5845" s="42" t="s">
        <v>65</v>
      </c>
      <c r="R5845" s="42">
        <v>1</v>
      </c>
      <c r="S5845" s="137" t="s">
        <v>2419</v>
      </c>
      <c r="T5845" s="62">
        <v>701662950</v>
      </c>
      <c r="U5845" s="62">
        <v>678606518.04999995</v>
      </c>
      <c r="Z5845" s="54" t="s">
        <v>68</v>
      </c>
      <c r="AA5845" s="42"/>
      <c r="AJ5845" s="42"/>
      <c r="AM5845" s="42"/>
      <c r="AN5845" s="42"/>
      <c r="AO5845" s="42"/>
      <c r="AP5845" s="42"/>
      <c r="AY5845" s="108">
        <v>6</v>
      </c>
      <c r="AZ5845" s="54" t="s">
        <v>169</v>
      </c>
      <c r="BA5845" s="67">
        <v>0</v>
      </c>
      <c r="BB5845" s="50" t="s">
        <v>68</v>
      </c>
      <c r="BN5845" s="54" t="s">
        <v>4578</v>
      </c>
      <c r="BO5845" s="58" t="str">
        <f t="shared" si="91"/>
        <v>境内资产</v>
      </c>
      <c r="BP5845" s="58" t="str">
        <f>IF(M5845="",VLOOKUP(D5845,Sheet4!$A$1:$B$92,2,0),VLOOKUP(Q5845,Sheet4!$A$1:$B$92,2,0))</f>
        <v>保险资产管理产品</v>
      </c>
    </row>
    <row r="5846" spans="1:68" s="58" customFormat="1" ht="12.75" customHeight="1">
      <c r="A5846" s="64" t="s">
        <v>3276</v>
      </c>
      <c r="B5846" s="130" t="s">
        <v>3277</v>
      </c>
      <c r="C5846" s="255" t="s">
        <v>71</v>
      </c>
      <c r="D5846" s="245" t="s">
        <v>1154</v>
      </c>
      <c r="E5846" s="54" t="s">
        <v>3278</v>
      </c>
      <c r="F5846" s="54" t="s">
        <v>3279</v>
      </c>
      <c r="G5846" s="129">
        <v>200000</v>
      </c>
      <c r="H5846" s="323">
        <v>20969352.050000001</v>
      </c>
      <c r="I5846" s="323">
        <v>20851052.050000001</v>
      </c>
      <c r="J5846" s="129" t="s">
        <v>3280</v>
      </c>
      <c r="K5846" s="42"/>
      <c r="L5846" s="42" t="s">
        <v>4489</v>
      </c>
      <c r="M5846" s="42" t="s">
        <v>3481</v>
      </c>
      <c r="N5846" s="42" t="s">
        <v>2431</v>
      </c>
      <c r="O5846" s="137" t="s">
        <v>3482</v>
      </c>
      <c r="P5846" s="42" t="s">
        <v>64</v>
      </c>
      <c r="Q5846" s="42" t="s">
        <v>65</v>
      </c>
      <c r="R5846" s="42">
        <v>1</v>
      </c>
      <c r="S5846" s="137" t="s">
        <v>2419</v>
      </c>
      <c r="T5846" s="62">
        <v>701662950</v>
      </c>
      <c r="U5846" s="62">
        <v>678606518.04999995</v>
      </c>
      <c r="Z5846" s="54" t="s">
        <v>68</v>
      </c>
      <c r="AA5846" s="42"/>
      <c r="AJ5846" s="42"/>
      <c r="AM5846" s="42"/>
      <c r="AN5846" s="42"/>
      <c r="AO5846" s="42"/>
      <c r="AP5846" s="42"/>
      <c r="AY5846" s="54">
        <v>0.34</v>
      </c>
      <c r="AZ5846" s="54" t="s">
        <v>84</v>
      </c>
      <c r="BA5846" s="54">
        <v>0.33389999999999997</v>
      </c>
      <c r="BB5846" s="50" t="s">
        <v>68</v>
      </c>
      <c r="BN5846" s="54" t="s">
        <v>4578</v>
      </c>
      <c r="BO5846" s="58" t="str">
        <f t="shared" si="91"/>
        <v>境内资产</v>
      </c>
      <c r="BP5846" s="58" t="str">
        <f>IF(M5846="",VLOOKUP(D5846,Sheet4!$A$1:$B$92,2,0),VLOOKUP(Q5846,Sheet4!$A$1:$B$92,2,0))</f>
        <v>保险资产管理产品</v>
      </c>
    </row>
    <row r="5847" spans="1:68" s="58" customFormat="1" ht="12.75" customHeight="1">
      <c r="A5847" s="64" t="s">
        <v>3281</v>
      </c>
      <c r="B5847" s="130" t="s">
        <v>3282</v>
      </c>
      <c r="C5847" s="255" t="s">
        <v>71</v>
      </c>
      <c r="D5847" s="245" t="s">
        <v>1154</v>
      </c>
      <c r="E5847" s="54" t="s">
        <v>3283</v>
      </c>
      <c r="F5847" s="54" t="s">
        <v>3284</v>
      </c>
      <c r="G5847" s="129">
        <v>300000</v>
      </c>
      <c r="H5847" s="323">
        <v>30577808.219999999</v>
      </c>
      <c r="I5847" s="323">
        <v>30930308.219999999</v>
      </c>
      <c r="J5847" s="129" t="s">
        <v>3285</v>
      </c>
      <c r="K5847" s="42"/>
      <c r="L5847" s="42" t="s">
        <v>4489</v>
      </c>
      <c r="M5847" s="42" t="s">
        <v>3481</v>
      </c>
      <c r="N5847" s="42" t="s">
        <v>2431</v>
      </c>
      <c r="O5847" s="137" t="s">
        <v>3482</v>
      </c>
      <c r="P5847" s="42" t="s">
        <v>64</v>
      </c>
      <c r="Q5847" s="42" t="s">
        <v>65</v>
      </c>
      <c r="R5847" s="42">
        <v>1</v>
      </c>
      <c r="S5847" s="137" t="s">
        <v>2419</v>
      </c>
      <c r="T5847" s="62">
        <v>701662950</v>
      </c>
      <c r="U5847" s="62">
        <v>678606518.04999995</v>
      </c>
      <c r="Z5847" s="54" t="s">
        <v>68</v>
      </c>
      <c r="AA5847" s="42"/>
      <c r="AJ5847" s="42"/>
      <c r="AM5847" s="42"/>
      <c r="AN5847" s="42"/>
      <c r="AO5847" s="42"/>
      <c r="AP5847" s="42"/>
      <c r="AY5847" s="54">
        <v>1.5</v>
      </c>
      <c r="AZ5847" s="54" t="s">
        <v>84</v>
      </c>
      <c r="BA5847" s="54">
        <v>1.4214</v>
      </c>
      <c r="BB5847" s="50" t="s">
        <v>68</v>
      </c>
      <c r="BN5847" s="54" t="s">
        <v>4578</v>
      </c>
      <c r="BO5847" s="58" t="str">
        <f t="shared" si="91"/>
        <v>境内资产</v>
      </c>
      <c r="BP5847" s="58" t="str">
        <f>IF(M5847="",VLOOKUP(D5847,Sheet4!$A$1:$B$92,2,0),VLOOKUP(Q5847,Sheet4!$A$1:$B$92,2,0))</f>
        <v>保险资产管理产品</v>
      </c>
    </row>
    <row r="5848" spans="1:68" s="58" customFormat="1" ht="12.75" customHeight="1">
      <c r="A5848" s="64" t="s">
        <v>3435</v>
      </c>
      <c r="B5848" s="130" t="s">
        <v>3436</v>
      </c>
      <c r="C5848" s="255" t="s">
        <v>71</v>
      </c>
      <c r="D5848" s="245" t="s">
        <v>1154</v>
      </c>
      <c r="E5848" s="54" t="s">
        <v>3437</v>
      </c>
      <c r="F5848" s="54" t="s">
        <v>1421</v>
      </c>
      <c r="G5848" s="129">
        <v>100000</v>
      </c>
      <c r="H5848" s="323">
        <v>10159200</v>
      </c>
      <c r="I5848" s="323">
        <v>10159200</v>
      </c>
      <c r="J5848" s="129" t="s">
        <v>3438</v>
      </c>
      <c r="K5848" s="42"/>
      <c r="L5848" s="42" t="s">
        <v>4489</v>
      </c>
      <c r="M5848" s="42" t="s">
        <v>3481</v>
      </c>
      <c r="N5848" s="42" t="s">
        <v>2431</v>
      </c>
      <c r="O5848" s="137" t="s">
        <v>3482</v>
      </c>
      <c r="P5848" s="42" t="s">
        <v>64</v>
      </c>
      <c r="Q5848" s="42" t="s">
        <v>65</v>
      </c>
      <c r="R5848" s="42">
        <v>1</v>
      </c>
      <c r="S5848" s="137" t="s">
        <v>2419</v>
      </c>
      <c r="T5848" s="62">
        <v>701662950</v>
      </c>
      <c r="U5848" s="62">
        <v>678606518.04999995</v>
      </c>
      <c r="Z5848" s="54" t="s">
        <v>68</v>
      </c>
      <c r="AA5848" s="42"/>
      <c r="AJ5848" s="42"/>
      <c r="AM5848" s="42"/>
      <c r="AN5848" s="42"/>
      <c r="AO5848" s="42"/>
      <c r="AP5848" s="42"/>
      <c r="AY5848" s="54">
        <v>1.6</v>
      </c>
      <c r="AZ5848" s="54" t="s">
        <v>84</v>
      </c>
      <c r="BA5848" s="54">
        <v>1.5226999999999999</v>
      </c>
      <c r="BB5848" s="50" t="s">
        <v>68</v>
      </c>
      <c r="BN5848" s="54" t="s">
        <v>4578</v>
      </c>
      <c r="BO5848" s="58" t="str">
        <f t="shared" si="91"/>
        <v>境内资产</v>
      </c>
      <c r="BP5848" s="58" t="str">
        <f>IF(M5848="",VLOOKUP(D5848,Sheet4!$A$1:$B$92,2,0),VLOOKUP(Q5848,Sheet4!$A$1:$B$92,2,0))</f>
        <v>保险资产管理产品</v>
      </c>
    </row>
    <row r="5849" spans="1:68" s="58" customFormat="1" ht="12.75" customHeight="1">
      <c r="A5849" s="64" t="s">
        <v>3286</v>
      </c>
      <c r="B5849" s="130" t="s">
        <v>3287</v>
      </c>
      <c r="C5849" s="255" t="s">
        <v>71</v>
      </c>
      <c r="D5849" s="245" t="s">
        <v>1154</v>
      </c>
      <c r="E5849" s="54" t="s">
        <v>3288</v>
      </c>
      <c r="F5849" s="54" t="s">
        <v>3289</v>
      </c>
      <c r="G5849" s="129">
        <v>200000</v>
      </c>
      <c r="H5849" s="323">
        <v>20158043.84</v>
      </c>
      <c r="I5849" s="323">
        <v>20464443.84</v>
      </c>
      <c r="J5849" s="129" t="s">
        <v>3290</v>
      </c>
      <c r="K5849" s="42"/>
      <c r="L5849" s="42" t="s">
        <v>4489</v>
      </c>
      <c r="M5849" s="42" t="s">
        <v>3481</v>
      </c>
      <c r="N5849" s="42" t="s">
        <v>2431</v>
      </c>
      <c r="O5849" s="137" t="s">
        <v>3482</v>
      </c>
      <c r="P5849" s="42" t="s">
        <v>64</v>
      </c>
      <c r="Q5849" s="42" t="s">
        <v>65</v>
      </c>
      <c r="R5849" s="42">
        <v>1</v>
      </c>
      <c r="S5849" s="137" t="s">
        <v>2419</v>
      </c>
      <c r="T5849" s="62">
        <v>701662950</v>
      </c>
      <c r="U5849" s="62">
        <v>678606518.04999995</v>
      </c>
      <c r="Z5849" s="54" t="s">
        <v>68</v>
      </c>
      <c r="AA5849" s="42"/>
      <c r="AJ5849" s="42"/>
      <c r="AM5849" s="42"/>
      <c r="AN5849" s="42"/>
      <c r="AO5849" s="42"/>
      <c r="AP5849" s="42"/>
      <c r="AY5849" s="54">
        <v>1.75</v>
      </c>
      <c r="AZ5849" s="54" t="s">
        <v>84</v>
      </c>
      <c r="BA5849" s="54">
        <v>1.6513</v>
      </c>
      <c r="BB5849" s="50" t="s">
        <v>68</v>
      </c>
      <c r="BN5849" s="54" t="s">
        <v>4578</v>
      </c>
      <c r="BO5849" s="58" t="str">
        <f t="shared" si="91"/>
        <v>境内资产</v>
      </c>
      <c r="BP5849" s="58" t="str">
        <f>IF(M5849="",VLOOKUP(D5849,Sheet4!$A$1:$B$92,2,0),VLOOKUP(Q5849,Sheet4!$A$1:$B$92,2,0))</f>
        <v>保险资产管理产品</v>
      </c>
    </row>
    <row r="5850" spans="1:68" s="58" customFormat="1" ht="12.75" customHeight="1">
      <c r="A5850" s="64" t="s">
        <v>3291</v>
      </c>
      <c r="B5850" s="130" t="s">
        <v>3292</v>
      </c>
      <c r="C5850" s="255" t="s">
        <v>71</v>
      </c>
      <c r="D5850" s="245" t="s">
        <v>72</v>
      </c>
      <c r="E5850" s="54" t="s">
        <v>3293</v>
      </c>
      <c r="F5850" s="54" t="s">
        <v>3294</v>
      </c>
      <c r="G5850" s="129">
        <v>200000</v>
      </c>
      <c r="H5850" s="323">
        <v>20408109.59</v>
      </c>
      <c r="I5850" s="323">
        <v>20812109.59</v>
      </c>
      <c r="J5850" s="129" t="s">
        <v>3295</v>
      </c>
      <c r="K5850" s="42"/>
      <c r="L5850" s="42" t="s">
        <v>4489</v>
      </c>
      <c r="M5850" s="42" t="s">
        <v>3481</v>
      </c>
      <c r="N5850" s="42" t="s">
        <v>2431</v>
      </c>
      <c r="O5850" s="137" t="s">
        <v>3482</v>
      </c>
      <c r="P5850" s="42" t="s">
        <v>64</v>
      </c>
      <c r="Q5850" s="42" t="s">
        <v>65</v>
      </c>
      <c r="R5850" s="42">
        <v>1</v>
      </c>
      <c r="S5850" s="137" t="s">
        <v>2419</v>
      </c>
      <c r="T5850" s="62">
        <v>701662950</v>
      </c>
      <c r="U5850" s="62">
        <v>678606518.04999995</v>
      </c>
      <c r="Z5850" s="54" t="s">
        <v>68</v>
      </c>
      <c r="AA5850" s="42"/>
      <c r="AJ5850" s="42"/>
      <c r="AM5850" s="42"/>
      <c r="AN5850" s="42"/>
      <c r="AO5850" s="42"/>
      <c r="AP5850" s="42"/>
      <c r="AY5850" s="54">
        <v>1.47</v>
      </c>
      <c r="AZ5850" s="54" t="s">
        <v>74</v>
      </c>
      <c r="BA5850" s="54">
        <v>1.3927</v>
      </c>
      <c r="BB5850" s="50" t="s">
        <v>68</v>
      </c>
      <c r="BN5850" s="54" t="s">
        <v>4578</v>
      </c>
      <c r="BO5850" s="58" t="str">
        <f t="shared" si="91"/>
        <v>境内资产</v>
      </c>
      <c r="BP5850" s="58" t="str">
        <f>IF(M5850="",VLOOKUP(D5850,Sheet4!$A$1:$B$92,2,0),VLOOKUP(Q5850,Sheet4!$A$1:$B$92,2,0))</f>
        <v>保险资产管理产品</v>
      </c>
    </row>
    <row r="5851" spans="1:68" s="58" customFormat="1" ht="12.75" customHeight="1">
      <c r="A5851" s="64" t="s">
        <v>3296</v>
      </c>
      <c r="B5851" s="130" t="s">
        <v>3297</v>
      </c>
      <c r="C5851" s="255" t="s">
        <v>71</v>
      </c>
      <c r="D5851" s="245" t="s">
        <v>1154</v>
      </c>
      <c r="E5851" s="54" t="s">
        <v>3298</v>
      </c>
      <c r="F5851" s="54" t="s">
        <v>3299</v>
      </c>
      <c r="G5851" s="129">
        <v>600000</v>
      </c>
      <c r="H5851" s="323">
        <v>61254739.729999997</v>
      </c>
      <c r="I5851" s="323">
        <v>61194739.729999997</v>
      </c>
      <c r="J5851" s="129" t="s">
        <v>3300</v>
      </c>
      <c r="K5851" s="42"/>
      <c r="L5851" s="42" t="s">
        <v>4489</v>
      </c>
      <c r="M5851" s="42" t="s">
        <v>3481</v>
      </c>
      <c r="N5851" s="42" t="s">
        <v>2431</v>
      </c>
      <c r="O5851" s="137" t="s">
        <v>3482</v>
      </c>
      <c r="P5851" s="42" t="s">
        <v>64</v>
      </c>
      <c r="Q5851" s="42" t="s">
        <v>65</v>
      </c>
      <c r="R5851" s="42">
        <v>1</v>
      </c>
      <c r="S5851" s="137" t="s">
        <v>2419</v>
      </c>
      <c r="T5851" s="62">
        <v>701662950</v>
      </c>
      <c r="U5851" s="62">
        <v>678606518.04999995</v>
      </c>
      <c r="Z5851" s="54" t="s">
        <v>68</v>
      </c>
      <c r="AA5851" s="42"/>
      <c r="AJ5851" s="42"/>
      <c r="AM5851" s="42"/>
      <c r="AN5851" s="42"/>
      <c r="AO5851" s="42"/>
      <c r="AP5851" s="42"/>
      <c r="AY5851" s="54">
        <v>0.56999999999999995</v>
      </c>
      <c r="AZ5851" s="54" t="s">
        <v>169</v>
      </c>
      <c r="BA5851" s="54">
        <v>0.55369999999999997</v>
      </c>
      <c r="BB5851" s="50" t="s">
        <v>68</v>
      </c>
      <c r="BN5851" s="54" t="s">
        <v>4578</v>
      </c>
      <c r="BO5851" s="58" t="str">
        <f t="shared" si="91"/>
        <v>境内资产</v>
      </c>
      <c r="BP5851" s="58" t="str">
        <f>IF(M5851="",VLOOKUP(D5851,Sheet4!$A$1:$B$92,2,0),VLOOKUP(Q5851,Sheet4!$A$1:$B$92,2,0))</f>
        <v>保险资产管理产品</v>
      </c>
    </row>
    <row r="5852" spans="1:68" s="58" customFormat="1" ht="12.75" customHeight="1">
      <c r="A5852" s="64" t="s">
        <v>3301</v>
      </c>
      <c r="B5852" s="130" t="s">
        <v>3302</v>
      </c>
      <c r="C5852" s="255" t="s">
        <v>71</v>
      </c>
      <c r="D5852" s="245" t="s">
        <v>1154</v>
      </c>
      <c r="E5852" s="54" t="s">
        <v>3303</v>
      </c>
      <c r="F5852" s="54" t="s">
        <v>1386</v>
      </c>
      <c r="G5852" s="129">
        <v>400000</v>
      </c>
      <c r="H5852" s="323">
        <v>38556454.799999997</v>
      </c>
      <c r="I5852" s="323">
        <v>37042454.799999997</v>
      </c>
      <c r="J5852" s="129" t="s">
        <v>3304</v>
      </c>
      <c r="K5852" s="42"/>
      <c r="L5852" s="42" t="s">
        <v>4489</v>
      </c>
      <c r="M5852" s="42" t="s">
        <v>3481</v>
      </c>
      <c r="N5852" s="42" t="s">
        <v>2431</v>
      </c>
      <c r="O5852" s="137" t="s">
        <v>3482</v>
      </c>
      <c r="P5852" s="42" t="s">
        <v>64</v>
      </c>
      <c r="Q5852" s="42" t="s">
        <v>65</v>
      </c>
      <c r="R5852" s="42">
        <v>1</v>
      </c>
      <c r="S5852" s="137" t="s">
        <v>2419</v>
      </c>
      <c r="T5852" s="62">
        <v>701662950</v>
      </c>
      <c r="U5852" s="62">
        <v>678606518.04999995</v>
      </c>
      <c r="Z5852" s="54" t="s">
        <v>68</v>
      </c>
      <c r="AA5852" s="42"/>
      <c r="AJ5852" s="42"/>
      <c r="AM5852" s="42"/>
      <c r="AN5852" s="42"/>
      <c r="AO5852" s="42"/>
      <c r="AP5852" s="42"/>
      <c r="AY5852" s="54">
        <v>2.97</v>
      </c>
      <c r="AZ5852" s="54" t="s">
        <v>169</v>
      </c>
      <c r="BA5852" s="54">
        <v>2.7641</v>
      </c>
      <c r="BB5852" s="50" t="s">
        <v>68</v>
      </c>
      <c r="BN5852" s="54" t="s">
        <v>4578</v>
      </c>
      <c r="BO5852" s="58" t="str">
        <f t="shared" si="91"/>
        <v>境内资产</v>
      </c>
      <c r="BP5852" s="58" t="str">
        <f>IF(M5852="",VLOOKUP(D5852,Sheet4!$A$1:$B$92,2,0),VLOOKUP(Q5852,Sheet4!$A$1:$B$92,2,0))</f>
        <v>保险资产管理产品</v>
      </c>
    </row>
    <row r="5853" spans="1:68" s="58" customFormat="1" ht="12.75" customHeight="1">
      <c r="A5853" s="64" t="s">
        <v>3305</v>
      </c>
      <c r="B5853" s="130" t="s">
        <v>3306</v>
      </c>
      <c r="C5853" s="257" t="s">
        <v>827</v>
      </c>
      <c r="D5853" s="243" t="s">
        <v>830</v>
      </c>
      <c r="E5853" s="54" t="s">
        <v>3307</v>
      </c>
      <c r="F5853" s="54" t="s">
        <v>3308</v>
      </c>
      <c r="G5853" s="129">
        <v>200000</v>
      </c>
      <c r="H5853" s="323">
        <v>20536421.920000002</v>
      </c>
      <c r="I5853" s="323">
        <v>20762421.920000002</v>
      </c>
      <c r="J5853" s="129" t="s">
        <v>3309</v>
      </c>
      <c r="K5853" s="42"/>
      <c r="L5853" s="42" t="s">
        <v>4489</v>
      </c>
      <c r="M5853" s="42" t="s">
        <v>3481</v>
      </c>
      <c r="N5853" s="42" t="s">
        <v>2431</v>
      </c>
      <c r="O5853" s="137" t="s">
        <v>3482</v>
      </c>
      <c r="P5853" s="42" t="s">
        <v>64</v>
      </c>
      <c r="Q5853" s="42" t="s">
        <v>65</v>
      </c>
      <c r="R5853" s="42">
        <v>1</v>
      </c>
      <c r="S5853" s="137" t="s">
        <v>2419</v>
      </c>
      <c r="T5853" s="62">
        <v>701662950</v>
      </c>
      <c r="U5853" s="62">
        <v>678606518.04999995</v>
      </c>
      <c r="Z5853" s="54" t="s">
        <v>68</v>
      </c>
      <c r="AA5853" s="42"/>
      <c r="AJ5853" s="42"/>
      <c r="AM5853" s="42"/>
      <c r="AN5853" s="42"/>
      <c r="AO5853" s="42"/>
      <c r="AP5853" s="42"/>
      <c r="AY5853" s="54">
        <v>1.39</v>
      </c>
      <c r="AZ5853" s="54" t="s">
        <v>84</v>
      </c>
      <c r="BA5853" s="54">
        <v>1.3059000000000001</v>
      </c>
      <c r="BB5853" s="50" t="s">
        <v>68</v>
      </c>
      <c r="BN5853" s="54" t="s">
        <v>4578</v>
      </c>
      <c r="BO5853" s="58" t="str">
        <f t="shared" si="91"/>
        <v>境内资产</v>
      </c>
      <c r="BP5853" s="58" t="str">
        <f>IF(M5853="",VLOOKUP(D5853,Sheet4!$A$1:$B$92,2,0),VLOOKUP(Q5853,Sheet4!$A$1:$B$92,2,0))</f>
        <v>保险资产管理产品</v>
      </c>
    </row>
    <row r="5854" spans="1:68" s="58" customFormat="1" ht="12.75" customHeight="1">
      <c r="A5854" s="64" t="s">
        <v>3310</v>
      </c>
      <c r="B5854" s="130" t="s">
        <v>3311</v>
      </c>
      <c r="C5854" s="255" t="s">
        <v>71</v>
      </c>
      <c r="D5854" s="245" t="s">
        <v>1154</v>
      </c>
      <c r="E5854" s="54" t="s">
        <v>3312</v>
      </c>
      <c r="F5854" s="54" t="s">
        <v>3313</v>
      </c>
      <c r="G5854" s="129">
        <v>300000</v>
      </c>
      <c r="H5854" s="323">
        <v>30773260.280000001</v>
      </c>
      <c r="I5854" s="323">
        <v>30773260.280000001</v>
      </c>
      <c r="J5854" s="129" t="s">
        <v>3314</v>
      </c>
      <c r="K5854" s="42"/>
      <c r="L5854" s="42" t="s">
        <v>4489</v>
      </c>
      <c r="M5854" s="42" t="s">
        <v>3481</v>
      </c>
      <c r="N5854" s="42" t="s">
        <v>2431</v>
      </c>
      <c r="O5854" s="137" t="s">
        <v>3482</v>
      </c>
      <c r="P5854" s="42" t="s">
        <v>64</v>
      </c>
      <c r="Q5854" s="42" t="s">
        <v>65</v>
      </c>
      <c r="R5854" s="42">
        <v>1</v>
      </c>
      <c r="S5854" s="137" t="s">
        <v>2419</v>
      </c>
      <c r="T5854" s="62">
        <v>701662950</v>
      </c>
      <c r="U5854" s="62">
        <v>678606518.04999995</v>
      </c>
      <c r="Z5854" s="54" t="s">
        <v>68</v>
      </c>
      <c r="AA5854" s="42"/>
      <c r="AJ5854" s="42"/>
      <c r="AM5854" s="42"/>
      <c r="AN5854" s="42"/>
      <c r="AO5854" s="42"/>
      <c r="AP5854" s="42"/>
      <c r="AY5854" s="54">
        <v>1.39</v>
      </c>
      <c r="AZ5854" s="54" t="s">
        <v>84</v>
      </c>
      <c r="BA5854" s="54">
        <v>1.3068</v>
      </c>
      <c r="BB5854" s="50" t="s">
        <v>68</v>
      </c>
      <c r="BN5854" s="54" t="s">
        <v>4578</v>
      </c>
      <c r="BO5854" s="58" t="str">
        <f t="shared" si="91"/>
        <v>境内资产</v>
      </c>
      <c r="BP5854" s="58" t="str">
        <f>IF(M5854="",VLOOKUP(D5854,Sheet4!$A$1:$B$92,2,0),VLOOKUP(Q5854,Sheet4!$A$1:$B$92,2,0))</f>
        <v>保险资产管理产品</v>
      </c>
    </row>
    <row r="5855" spans="1:68" s="58" customFormat="1" ht="12.75" customHeight="1">
      <c r="A5855" s="64" t="s">
        <v>3315</v>
      </c>
      <c r="B5855" s="130" t="s">
        <v>3316</v>
      </c>
      <c r="C5855" s="257" t="s">
        <v>827</v>
      </c>
      <c r="D5855" s="243" t="s">
        <v>830</v>
      </c>
      <c r="E5855" s="54" t="s">
        <v>3317</v>
      </c>
      <c r="F5855" s="54" t="s">
        <v>3318</v>
      </c>
      <c r="G5855" s="129">
        <v>200000</v>
      </c>
      <c r="H5855" s="323">
        <v>20554246.579999998</v>
      </c>
      <c r="I5855" s="323">
        <v>20840246.579999998</v>
      </c>
      <c r="J5855" s="129" t="s">
        <v>3495</v>
      </c>
      <c r="K5855" s="42"/>
      <c r="L5855" s="42" t="s">
        <v>4489</v>
      </c>
      <c r="M5855" s="42" t="s">
        <v>3481</v>
      </c>
      <c r="N5855" s="42" t="s">
        <v>2431</v>
      </c>
      <c r="O5855" s="137" t="s">
        <v>3482</v>
      </c>
      <c r="P5855" s="42" t="s">
        <v>64</v>
      </c>
      <c r="Q5855" s="42" t="s">
        <v>65</v>
      </c>
      <c r="R5855" s="42">
        <v>1</v>
      </c>
      <c r="S5855" s="137" t="s">
        <v>2419</v>
      </c>
      <c r="T5855" s="62">
        <v>701662950</v>
      </c>
      <c r="U5855" s="62">
        <v>678606518.04999995</v>
      </c>
      <c r="Z5855" s="54" t="s">
        <v>68</v>
      </c>
      <c r="AA5855" s="42"/>
      <c r="AJ5855" s="42"/>
      <c r="AM5855" s="42"/>
      <c r="AN5855" s="42"/>
      <c r="AO5855" s="42"/>
      <c r="AP5855" s="42"/>
      <c r="AY5855" s="54">
        <v>1.4</v>
      </c>
      <c r="AZ5855" s="54" t="s">
        <v>84</v>
      </c>
      <c r="BA5855" s="54">
        <v>1.3242</v>
      </c>
      <c r="BB5855" s="50" t="s">
        <v>68</v>
      </c>
      <c r="BN5855" s="54" t="s">
        <v>4578</v>
      </c>
      <c r="BO5855" s="58" t="str">
        <f t="shared" si="91"/>
        <v>境内资产</v>
      </c>
      <c r="BP5855" s="58" t="str">
        <f>IF(M5855="",VLOOKUP(D5855,Sheet4!$A$1:$B$92,2,0),VLOOKUP(Q5855,Sheet4!$A$1:$B$92,2,0))</f>
        <v>保险资产管理产品</v>
      </c>
    </row>
    <row r="5856" spans="1:68" s="58" customFormat="1" ht="12.75" customHeight="1">
      <c r="A5856" s="64" t="s">
        <v>3320</v>
      </c>
      <c r="B5856" s="130" t="s">
        <v>3321</v>
      </c>
      <c r="C5856" s="255" t="s">
        <v>71</v>
      </c>
      <c r="D5856" s="245" t="s">
        <v>1154</v>
      </c>
      <c r="E5856" s="54" t="s">
        <v>3322</v>
      </c>
      <c r="F5856" s="54" t="s">
        <v>896</v>
      </c>
      <c r="G5856" s="129">
        <v>300000</v>
      </c>
      <c r="H5856" s="323">
        <v>30781200</v>
      </c>
      <c r="I5856" s="323">
        <v>22381200</v>
      </c>
      <c r="J5856" s="129" t="s">
        <v>3466</v>
      </c>
      <c r="K5856" s="42"/>
      <c r="L5856" s="42" t="s">
        <v>4489</v>
      </c>
      <c r="M5856" s="42" t="s">
        <v>3481</v>
      </c>
      <c r="N5856" s="42" t="s">
        <v>2431</v>
      </c>
      <c r="O5856" s="137" t="s">
        <v>3482</v>
      </c>
      <c r="P5856" s="42" t="s">
        <v>64</v>
      </c>
      <c r="Q5856" s="42" t="s">
        <v>65</v>
      </c>
      <c r="R5856" s="42">
        <v>1</v>
      </c>
      <c r="S5856" s="137" t="s">
        <v>2419</v>
      </c>
      <c r="T5856" s="62">
        <v>701662950</v>
      </c>
      <c r="U5856" s="62">
        <v>678606518.04999995</v>
      </c>
      <c r="Z5856" s="54" t="s">
        <v>68</v>
      </c>
      <c r="AA5856" s="42"/>
      <c r="AJ5856" s="42"/>
      <c r="AM5856" s="42"/>
      <c r="AN5856" s="42"/>
      <c r="AO5856" s="42"/>
      <c r="AP5856" s="42"/>
      <c r="AY5856" s="54">
        <v>1.41</v>
      </c>
      <c r="AZ5856" s="54" t="s">
        <v>169</v>
      </c>
      <c r="BA5856" s="54">
        <v>1.1732</v>
      </c>
      <c r="BB5856" s="50" t="s">
        <v>68</v>
      </c>
      <c r="BN5856" s="54" t="s">
        <v>4578</v>
      </c>
      <c r="BO5856" s="58" t="str">
        <f t="shared" si="91"/>
        <v>境内资产</v>
      </c>
      <c r="BP5856" s="58" t="str">
        <f>IF(M5856="",VLOOKUP(D5856,Sheet4!$A$1:$B$92,2,0),VLOOKUP(Q5856,Sheet4!$A$1:$B$92,2,0))</f>
        <v>保险资产管理产品</v>
      </c>
    </row>
    <row r="5857" spans="1:68" s="58" customFormat="1" ht="12.75" customHeight="1">
      <c r="A5857" s="64" t="s">
        <v>3324</v>
      </c>
      <c r="B5857" s="130" t="s">
        <v>3325</v>
      </c>
      <c r="C5857" s="255" t="s">
        <v>71</v>
      </c>
      <c r="D5857" s="245" t="s">
        <v>1154</v>
      </c>
      <c r="E5857" s="54" t="s">
        <v>3326</v>
      </c>
      <c r="F5857" s="54" t="s">
        <v>2894</v>
      </c>
      <c r="G5857" s="129">
        <v>200000</v>
      </c>
      <c r="H5857" s="323">
        <v>20430712.329999998</v>
      </c>
      <c r="I5857" s="323">
        <v>20570712.329999998</v>
      </c>
      <c r="J5857" s="129" t="s">
        <v>3467</v>
      </c>
      <c r="K5857" s="42"/>
      <c r="L5857" s="42" t="s">
        <v>4489</v>
      </c>
      <c r="M5857" s="42" t="s">
        <v>3481</v>
      </c>
      <c r="N5857" s="42" t="s">
        <v>2431</v>
      </c>
      <c r="O5857" s="137" t="s">
        <v>3482</v>
      </c>
      <c r="P5857" s="42" t="s">
        <v>64</v>
      </c>
      <c r="Q5857" s="42" t="s">
        <v>65</v>
      </c>
      <c r="R5857" s="42">
        <v>1</v>
      </c>
      <c r="S5857" s="137" t="s">
        <v>2419</v>
      </c>
      <c r="T5857" s="62">
        <v>701662950</v>
      </c>
      <c r="U5857" s="62">
        <v>678606518.04999995</v>
      </c>
      <c r="Z5857" s="54" t="s">
        <v>68</v>
      </c>
      <c r="AA5857" s="42"/>
      <c r="AJ5857" s="42"/>
      <c r="AM5857" s="42"/>
      <c r="AN5857" s="42"/>
      <c r="AO5857" s="42"/>
      <c r="AP5857" s="42"/>
      <c r="AY5857" s="54">
        <v>1.46</v>
      </c>
      <c r="AZ5857" s="54" t="s">
        <v>84</v>
      </c>
      <c r="BA5857" s="54">
        <v>1.3640000000000001</v>
      </c>
      <c r="BB5857" s="50" t="s">
        <v>68</v>
      </c>
      <c r="BN5857" s="54" t="s">
        <v>4578</v>
      </c>
      <c r="BO5857" s="58" t="str">
        <f t="shared" si="91"/>
        <v>境内资产</v>
      </c>
      <c r="BP5857" s="58" t="str">
        <f>IF(M5857="",VLOOKUP(D5857,Sheet4!$A$1:$B$92,2,0),VLOOKUP(Q5857,Sheet4!$A$1:$B$92,2,0))</f>
        <v>保险资产管理产品</v>
      </c>
    </row>
    <row r="5858" spans="1:68" s="58" customFormat="1" ht="12.75" customHeight="1">
      <c r="A5858" s="64" t="s">
        <v>3328</v>
      </c>
      <c r="B5858" s="130" t="s">
        <v>3329</v>
      </c>
      <c r="C5858" s="255" t="s">
        <v>71</v>
      </c>
      <c r="D5858" s="245" t="s">
        <v>1154</v>
      </c>
      <c r="E5858" s="54" t="s">
        <v>3330</v>
      </c>
      <c r="F5858" s="54" t="s">
        <v>423</v>
      </c>
      <c r="G5858" s="129">
        <v>500000</v>
      </c>
      <c r="H5858" s="323">
        <v>51013041.100000001</v>
      </c>
      <c r="I5858" s="323">
        <v>51013041.100000001</v>
      </c>
      <c r="J5858" s="129" t="s">
        <v>3331</v>
      </c>
      <c r="K5858" s="42"/>
      <c r="L5858" s="42" t="s">
        <v>4489</v>
      </c>
      <c r="M5858" s="42" t="s">
        <v>3481</v>
      </c>
      <c r="N5858" s="42" t="s">
        <v>2431</v>
      </c>
      <c r="O5858" s="137" t="s">
        <v>3482</v>
      </c>
      <c r="P5858" s="42" t="s">
        <v>64</v>
      </c>
      <c r="Q5858" s="42" t="s">
        <v>65</v>
      </c>
      <c r="R5858" s="42">
        <v>1</v>
      </c>
      <c r="S5858" s="137" t="s">
        <v>2419</v>
      </c>
      <c r="T5858" s="62">
        <v>701662950</v>
      </c>
      <c r="U5858" s="62">
        <v>678606518.04999995</v>
      </c>
      <c r="Z5858" s="54" t="s">
        <v>68</v>
      </c>
      <c r="AA5858" s="42"/>
      <c r="AJ5858" s="42"/>
      <c r="AM5858" s="42"/>
      <c r="AN5858" s="42"/>
      <c r="AO5858" s="42"/>
      <c r="AP5858" s="42"/>
      <c r="AY5858" s="54">
        <v>1.47</v>
      </c>
      <c r="AZ5858" s="54" t="s">
        <v>169</v>
      </c>
      <c r="BA5858" s="54">
        <v>1.3429</v>
      </c>
      <c r="BB5858" s="50" t="s">
        <v>68</v>
      </c>
      <c r="BN5858" s="54" t="s">
        <v>4578</v>
      </c>
      <c r="BO5858" s="58" t="str">
        <f t="shared" si="91"/>
        <v>境内资产</v>
      </c>
      <c r="BP5858" s="58" t="str">
        <f>IF(M5858="",VLOOKUP(D5858,Sheet4!$A$1:$B$92,2,0),VLOOKUP(Q5858,Sheet4!$A$1:$B$92,2,0))</f>
        <v>保险资产管理产品</v>
      </c>
    </row>
    <row r="5859" spans="1:68" s="58" customFormat="1" ht="12.75" customHeight="1">
      <c r="A5859" s="64" t="s">
        <v>3337</v>
      </c>
      <c r="B5859" s="130" t="s">
        <v>3338</v>
      </c>
      <c r="C5859" s="255" t="s">
        <v>71</v>
      </c>
      <c r="D5859" s="245" t="s">
        <v>1154</v>
      </c>
      <c r="E5859" s="54" t="s">
        <v>3339</v>
      </c>
      <c r="F5859" s="54" t="s">
        <v>3299</v>
      </c>
      <c r="G5859" s="129">
        <v>200000</v>
      </c>
      <c r="H5859" s="323">
        <v>20440984.379999999</v>
      </c>
      <c r="I5859" s="323">
        <v>20440984.379999999</v>
      </c>
      <c r="J5859" s="129" t="s">
        <v>3340</v>
      </c>
      <c r="K5859" s="42"/>
      <c r="L5859" s="42" t="s">
        <v>4489</v>
      </c>
      <c r="M5859" s="42" t="s">
        <v>3481</v>
      </c>
      <c r="N5859" s="42" t="s">
        <v>2431</v>
      </c>
      <c r="O5859" s="137" t="s">
        <v>3482</v>
      </c>
      <c r="P5859" s="42" t="s">
        <v>64</v>
      </c>
      <c r="Q5859" s="42" t="s">
        <v>65</v>
      </c>
      <c r="R5859" s="42">
        <v>1</v>
      </c>
      <c r="S5859" s="137" t="s">
        <v>2419</v>
      </c>
      <c r="T5859" s="62">
        <v>701662950</v>
      </c>
      <c r="U5859" s="62">
        <v>678606518.04999995</v>
      </c>
      <c r="Z5859" s="54" t="s">
        <v>68</v>
      </c>
      <c r="AA5859" s="42"/>
      <c r="AJ5859" s="42"/>
      <c r="AM5859" s="42"/>
      <c r="AN5859" s="42"/>
      <c r="AO5859" s="42"/>
      <c r="AP5859" s="42"/>
      <c r="AY5859" s="54">
        <v>1.52</v>
      </c>
      <c r="AZ5859" s="54" t="s">
        <v>169</v>
      </c>
      <c r="BA5859" s="54">
        <v>1.3709</v>
      </c>
      <c r="BB5859" s="50" t="s">
        <v>68</v>
      </c>
      <c r="BN5859" s="54" t="s">
        <v>4578</v>
      </c>
      <c r="BO5859" s="58" t="str">
        <f t="shared" si="91"/>
        <v>境内资产</v>
      </c>
      <c r="BP5859" s="58" t="str">
        <f>IF(M5859="",VLOOKUP(D5859,Sheet4!$A$1:$B$92,2,0),VLOOKUP(Q5859,Sheet4!$A$1:$B$92,2,0))</f>
        <v>保险资产管理产品</v>
      </c>
    </row>
    <row r="5860" spans="1:68" s="58" customFormat="1" ht="12.75" customHeight="1">
      <c r="A5860" s="64" t="s">
        <v>3341</v>
      </c>
      <c r="B5860" s="130" t="s">
        <v>3342</v>
      </c>
      <c r="C5860" s="255" t="s">
        <v>71</v>
      </c>
      <c r="D5860" s="245" t="s">
        <v>1154</v>
      </c>
      <c r="E5860" s="54" t="s">
        <v>3343</v>
      </c>
      <c r="F5860" s="54" t="s">
        <v>3313</v>
      </c>
      <c r="G5860" s="129">
        <v>200000</v>
      </c>
      <c r="H5860" s="323">
        <v>20381789.039999999</v>
      </c>
      <c r="I5860" s="323">
        <v>20511589.039999999</v>
      </c>
      <c r="J5860" s="129" t="s">
        <v>3344</v>
      </c>
      <c r="K5860" s="42"/>
      <c r="L5860" s="42" t="s">
        <v>4489</v>
      </c>
      <c r="M5860" s="42" t="s">
        <v>3481</v>
      </c>
      <c r="N5860" s="42" t="s">
        <v>2431</v>
      </c>
      <c r="O5860" s="137" t="s">
        <v>3482</v>
      </c>
      <c r="P5860" s="42" t="s">
        <v>64</v>
      </c>
      <c r="Q5860" s="42" t="s">
        <v>65</v>
      </c>
      <c r="R5860" s="42">
        <v>1</v>
      </c>
      <c r="S5860" s="137" t="s">
        <v>2419</v>
      </c>
      <c r="T5860" s="62">
        <v>701662950</v>
      </c>
      <c r="U5860" s="62">
        <v>678606518.04999995</v>
      </c>
      <c r="Z5860" s="54" t="s">
        <v>68</v>
      </c>
      <c r="AA5860" s="42"/>
      <c r="AJ5860" s="42"/>
      <c r="AM5860" s="42"/>
      <c r="AN5860" s="42"/>
      <c r="AO5860" s="42"/>
      <c r="AP5860" s="42"/>
      <c r="AY5860" s="54">
        <v>1.51</v>
      </c>
      <c r="AZ5860" s="54" t="s">
        <v>84</v>
      </c>
      <c r="BA5860" s="54">
        <v>1.4207000000000001</v>
      </c>
      <c r="BB5860" s="50" t="s">
        <v>68</v>
      </c>
      <c r="BN5860" s="54" t="s">
        <v>4578</v>
      </c>
      <c r="BO5860" s="58" t="str">
        <f t="shared" si="91"/>
        <v>境内资产</v>
      </c>
      <c r="BP5860" s="58" t="str">
        <f>IF(M5860="",VLOOKUP(D5860,Sheet4!$A$1:$B$92,2,0),VLOOKUP(Q5860,Sheet4!$A$1:$B$92,2,0))</f>
        <v>保险资产管理产品</v>
      </c>
    </row>
    <row r="5861" spans="1:68" s="58" customFormat="1" ht="12.75" customHeight="1">
      <c r="A5861" s="64" t="s">
        <v>3345</v>
      </c>
      <c r="B5861" s="130" t="s">
        <v>3346</v>
      </c>
      <c r="C5861" s="255" t="s">
        <v>71</v>
      </c>
      <c r="D5861" s="245" t="s">
        <v>1154</v>
      </c>
      <c r="E5861" s="54" t="s">
        <v>3347</v>
      </c>
      <c r="F5861" s="54" t="s">
        <v>896</v>
      </c>
      <c r="G5861" s="129">
        <v>200000</v>
      </c>
      <c r="H5861" s="323">
        <v>20402493.149999999</v>
      </c>
      <c r="I5861" s="323">
        <v>15000493.15</v>
      </c>
      <c r="J5861" s="129" t="s">
        <v>3496</v>
      </c>
      <c r="K5861" s="42"/>
      <c r="L5861" s="42" t="s">
        <v>4489</v>
      </c>
      <c r="M5861" s="42" t="s">
        <v>3481</v>
      </c>
      <c r="N5861" s="42" t="s">
        <v>2431</v>
      </c>
      <c r="O5861" s="137" t="s">
        <v>3482</v>
      </c>
      <c r="P5861" s="42" t="s">
        <v>64</v>
      </c>
      <c r="Q5861" s="42" t="s">
        <v>65</v>
      </c>
      <c r="R5861" s="42">
        <v>1</v>
      </c>
      <c r="S5861" s="137" t="s">
        <v>2419</v>
      </c>
      <c r="T5861" s="62">
        <v>701662950</v>
      </c>
      <c r="U5861" s="62">
        <v>678606518.04999995</v>
      </c>
      <c r="Z5861" s="54" t="s">
        <v>68</v>
      </c>
      <c r="AA5861" s="42"/>
      <c r="AJ5861" s="42"/>
      <c r="AM5861" s="42"/>
      <c r="AN5861" s="42"/>
      <c r="AO5861" s="42"/>
      <c r="AP5861" s="42"/>
      <c r="AY5861" s="54">
        <v>1.52</v>
      </c>
      <c r="AZ5861" s="54" t="s">
        <v>169</v>
      </c>
      <c r="BA5861" s="54">
        <v>1.276</v>
      </c>
      <c r="BB5861" s="50" t="s">
        <v>68</v>
      </c>
      <c r="BN5861" s="54" t="s">
        <v>4578</v>
      </c>
      <c r="BO5861" s="58" t="str">
        <f t="shared" si="91"/>
        <v>境内资产</v>
      </c>
      <c r="BP5861" s="58" t="str">
        <f>IF(M5861="",VLOOKUP(D5861,Sheet4!$A$1:$B$92,2,0),VLOOKUP(Q5861,Sheet4!$A$1:$B$92,2,0))</f>
        <v>保险资产管理产品</v>
      </c>
    </row>
    <row r="5862" spans="1:68" s="58" customFormat="1" ht="12.75" customHeight="1">
      <c r="A5862" s="64" t="s">
        <v>3349</v>
      </c>
      <c r="B5862" s="130" t="s">
        <v>3350</v>
      </c>
      <c r="C5862" s="255" t="s">
        <v>71</v>
      </c>
      <c r="D5862" s="245" t="s">
        <v>1154</v>
      </c>
      <c r="E5862" s="54" t="s">
        <v>3351</v>
      </c>
      <c r="F5862" s="54" t="s">
        <v>3352</v>
      </c>
      <c r="G5862" s="129">
        <v>300000</v>
      </c>
      <c r="H5862" s="323">
        <v>30578564.390000001</v>
      </c>
      <c r="I5862" s="323">
        <v>30578564.390000001</v>
      </c>
      <c r="J5862" s="129" t="s">
        <v>3469</v>
      </c>
      <c r="K5862" s="42"/>
      <c r="L5862" s="42" t="s">
        <v>4489</v>
      </c>
      <c r="M5862" s="42" t="s">
        <v>3481</v>
      </c>
      <c r="N5862" s="42" t="s">
        <v>2431</v>
      </c>
      <c r="O5862" s="137" t="s">
        <v>3482</v>
      </c>
      <c r="P5862" s="42" t="s">
        <v>64</v>
      </c>
      <c r="Q5862" s="42" t="s">
        <v>65</v>
      </c>
      <c r="R5862" s="42">
        <v>1</v>
      </c>
      <c r="S5862" s="137" t="s">
        <v>2419</v>
      </c>
      <c r="T5862" s="62">
        <v>701662950</v>
      </c>
      <c r="U5862" s="62">
        <v>678606518.04999995</v>
      </c>
      <c r="Z5862" s="54" t="s">
        <v>68</v>
      </c>
      <c r="AA5862" s="42"/>
      <c r="AJ5862" s="42"/>
      <c r="AM5862" s="42"/>
      <c r="AN5862" s="42"/>
      <c r="AO5862" s="42"/>
      <c r="AP5862" s="42"/>
      <c r="AY5862" s="54">
        <v>1.55</v>
      </c>
      <c r="AZ5862" s="54" t="s">
        <v>169</v>
      </c>
      <c r="BA5862" s="54">
        <v>1.4359</v>
      </c>
      <c r="BB5862" s="50" t="s">
        <v>68</v>
      </c>
      <c r="BN5862" s="54" t="s">
        <v>4578</v>
      </c>
      <c r="BO5862" s="58" t="str">
        <f t="shared" si="91"/>
        <v>境内资产</v>
      </c>
      <c r="BP5862" s="58" t="str">
        <f>IF(M5862="",VLOOKUP(D5862,Sheet4!$A$1:$B$92,2,0),VLOOKUP(Q5862,Sheet4!$A$1:$B$92,2,0))</f>
        <v>保险资产管理产品</v>
      </c>
    </row>
    <row r="5863" spans="1:68" s="58" customFormat="1" ht="12.75" customHeight="1">
      <c r="A5863" s="64" t="s">
        <v>3354</v>
      </c>
      <c r="B5863" s="130" t="s">
        <v>3355</v>
      </c>
      <c r="C5863" s="257" t="s">
        <v>827</v>
      </c>
      <c r="D5863" s="252" t="s">
        <v>830</v>
      </c>
      <c r="E5863" s="54" t="s">
        <v>3356</v>
      </c>
      <c r="F5863" s="54" t="s">
        <v>1896</v>
      </c>
      <c r="G5863" s="129">
        <v>200000</v>
      </c>
      <c r="H5863" s="323">
        <v>20513435.620000001</v>
      </c>
      <c r="I5863" s="323">
        <v>20713435.620000001</v>
      </c>
      <c r="J5863" s="129" t="s">
        <v>3357</v>
      </c>
      <c r="K5863" s="42"/>
      <c r="L5863" s="42" t="s">
        <v>4489</v>
      </c>
      <c r="M5863" s="42" t="s">
        <v>3481</v>
      </c>
      <c r="N5863" s="42" t="s">
        <v>2431</v>
      </c>
      <c r="O5863" s="137" t="s">
        <v>3482</v>
      </c>
      <c r="P5863" s="42" t="s">
        <v>64</v>
      </c>
      <c r="Q5863" s="42" t="s">
        <v>65</v>
      </c>
      <c r="R5863" s="42">
        <v>1</v>
      </c>
      <c r="S5863" s="137" t="s">
        <v>2419</v>
      </c>
      <c r="T5863" s="62">
        <v>701662950</v>
      </c>
      <c r="U5863" s="62">
        <v>678606518.04999995</v>
      </c>
      <c r="Z5863" s="54" t="s">
        <v>68</v>
      </c>
      <c r="AA5863" s="42"/>
      <c r="AJ5863" s="42"/>
      <c r="AM5863" s="42"/>
      <c r="AN5863" s="42"/>
      <c r="AO5863" s="42"/>
      <c r="AP5863" s="42"/>
      <c r="AY5863" s="54">
        <v>2.21</v>
      </c>
      <c r="AZ5863" s="54" t="s">
        <v>74</v>
      </c>
      <c r="BA5863" s="54">
        <v>2.0569000000000002</v>
      </c>
      <c r="BB5863" s="50" t="s">
        <v>68</v>
      </c>
      <c r="BN5863" s="54" t="s">
        <v>4578</v>
      </c>
      <c r="BO5863" s="58" t="str">
        <f t="shared" si="91"/>
        <v>境内资产</v>
      </c>
      <c r="BP5863" s="58" t="str">
        <f>IF(M5863="",VLOOKUP(D5863,Sheet4!$A$1:$B$92,2,0),VLOOKUP(Q5863,Sheet4!$A$1:$B$92,2,0))</f>
        <v>保险资产管理产品</v>
      </c>
    </row>
    <row r="5864" spans="1:68" s="58" customFormat="1" ht="12.75" customHeight="1">
      <c r="A5864" s="64" t="s">
        <v>3358</v>
      </c>
      <c r="B5864" s="130" t="s">
        <v>3359</v>
      </c>
      <c r="C5864" s="252" t="s">
        <v>827</v>
      </c>
      <c r="D5864" s="252" t="s">
        <v>830</v>
      </c>
      <c r="E5864" s="54" t="s">
        <v>3360</v>
      </c>
      <c r="F5864" s="54" t="s">
        <v>1896</v>
      </c>
      <c r="G5864" s="129">
        <v>200000</v>
      </c>
      <c r="H5864" s="323">
        <v>20468427.399999999</v>
      </c>
      <c r="I5864" s="323">
        <v>22068427.399999999</v>
      </c>
      <c r="J5864" s="129" t="s">
        <v>3361</v>
      </c>
      <c r="K5864" s="42"/>
      <c r="L5864" s="42" t="s">
        <v>4489</v>
      </c>
      <c r="M5864" s="42" t="s">
        <v>3481</v>
      </c>
      <c r="N5864" s="42" t="s">
        <v>2431</v>
      </c>
      <c r="O5864" s="137" t="s">
        <v>3482</v>
      </c>
      <c r="P5864" s="42" t="s">
        <v>64</v>
      </c>
      <c r="Q5864" s="42" t="s">
        <v>65</v>
      </c>
      <c r="R5864" s="42">
        <v>1</v>
      </c>
      <c r="S5864" s="137" t="s">
        <v>2419</v>
      </c>
      <c r="T5864" s="62">
        <v>701662950</v>
      </c>
      <c r="U5864" s="62">
        <v>678606518.04999995</v>
      </c>
      <c r="Z5864" s="54" t="s">
        <v>68</v>
      </c>
      <c r="AA5864" s="42"/>
      <c r="AJ5864" s="42"/>
      <c r="AM5864" s="42"/>
      <c r="AN5864" s="42"/>
      <c r="AO5864" s="42"/>
      <c r="AP5864" s="42"/>
      <c r="AY5864" s="54">
        <v>2.13</v>
      </c>
      <c r="AZ5864" s="54" t="s">
        <v>74</v>
      </c>
      <c r="BA5864" s="54">
        <v>1.9899</v>
      </c>
      <c r="BB5864" s="50" t="s">
        <v>68</v>
      </c>
      <c r="BN5864" s="54" t="s">
        <v>4578</v>
      </c>
      <c r="BO5864" s="58" t="str">
        <f t="shared" si="91"/>
        <v>境内资产</v>
      </c>
      <c r="BP5864" s="58" t="str">
        <f>IF(M5864="",VLOOKUP(D5864,Sheet4!$A$1:$B$92,2,0),VLOOKUP(Q5864,Sheet4!$A$1:$B$92,2,0))</f>
        <v>保险资产管理产品</v>
      </c>
    </row>
    <row r="5865" spans="1:68" s="58" customFormat="1" ht="12.75" customHeight="1">
      <c r="A5865" s="64" t="s">
        <v>3440</v>
      </c>
      <c r="B5865" s="130" t="s">
        <v>3441</v>
      </c>
      <c r="C5865" s="252" t="s">
        <v>827</v>
      </c>
      <c r="D5865" s="252" t="s">
        <v>830</v>
      </c>
      <c r="E5865" s="54" t="s">
        <v>3442</v>
      </c>
      <c r="F5865" s="54" t="s">
        <v>1669</v>
      </c>
      <c r="G5865" s="129">
        <v>200000</v>
      </c>
      <c r="H5865" s="323">
        <v>20410679.449999999</v>
      </c>
      <c r="I5865" s="323">
        <v>22410679.449999999</v>
      </c>
      <c r="J5865" s="129" t="s">
        <v>3470</v>
      </c>
      <c r="K5865" s="42"/>
      <c r="L5865" s="42" t="s">
        <v>4489</v>
      </c>
      <c r="M5865" s="42" t="s">
        <v>3481</v>
      </c>
      <c r="N5865" s="42" t="s">
        <v>2431</v>
      </c>
      <c r="O5865" s="137" t="s">
        <v>3482</v>
      </c>
      <c r="P5865" s="42" t="s">
        <v>64</v>
      </c>
      <c r="Q5865" s="42" t="s">
        <v>65</v>
      </c>
      <c r="R5865" s="42">
        <v>1</v>
      </c>
      <c r="S5865" s="137" t="s">
        <v>2419</v>
      </c>
      <c r="T5865" s="62">
        <v>701662950</v>
      </c>
      <c r="U5865" s="62">
        <v>678606518.04999995</v>
      </c>
      <c r="Z5865" s="54" t="s">
        <v>68</v>
      </c>
      <c r="AA5865" s="42"/>
      <c r="AJ5865" s="42"/>
      <c r="AM5865" s="42"/>
      <c r="AN5865" s="42"/>
      <c r="AO5865" s="42"/>
      <c r="AP5865" s="42"/>
      <c r="AY5865" s="54">
        <v>2.3199999999999998</v>
      </c>
      <c r="AZ5865" s="54" t="s">
        <v>74</v>
      </c>
      <c r="BA5865" s="54">
        <v>2.1736</v>
      </c>
      <c r="BB5865" s="50" t="s">
        <v>68</v>
      </c>
      <c r="BN5865" s="54" t="s">
        <v>4578</v>
      </c>
      <c r="BO5865" s="58" t="str">
        <f t="shared" si="91"/>
        <v>境内资产</v>
      </c>
      <c r="BP5865" s="58" t="str">
        <f>IF(M5865="",VLOOKUP(D5865,Sheet4!$A$1:$B$92,2,0),VLOOKUP(Q5865,Sheet4!$A$1:$B$92,2,0))</f>
        <v>保险资产管理产品</v>
      </c>
    </row>
    <row r="5866" spans="1:68" s="58" customFormat="1" ht="12.75" customHeight="1">
      <c r="A5866" s="64" t="s">
        <v>3362</v>
      </c>
      <c r="B5866" s="130" t="s">
        <v>3363</v>
      </c>
      <c r="C5866" s="252" t="s">
        <v>827</v>
      </c>
      <c r="D5866" s="252" t="s">
        <v>829</v>
      </c>
      <c r="E5866" s="54" t="s">
        <v>3364</v>
      </c>
      <c r="F5866" s="54" t="s">
        <v>3365</v>
      </c>
      <c r="G5866" s="129">
        <v>200000</v>
      </c>
      <c r="H5866" s="323">
        <v>20940536.030000001</v>
      </c>
      <c r="I5866" s="323">
        <v>21108266.030000001</v>
      </c>
      <c r="J5866" s="129" t="s">
        <v>3366</v>
      </c>
      <c r="K5866" s="42"/>
      <c r="L5866" s="42" t="s">
        <v>4489</v>
      </c>
      <c r="M5866" s="42" t="s">
        <v>3481</v>
      </c>
      <c r="N5866" s="42" t="s">
        <v>2431</v>
      </c>
      <c r="O5866" s="137" t="s">
        <v>3482</v>
      </c>
      <c r="P5866" s="42" t="s">
        <v>64</v>
      </c>
      <c r="Q5866" s="42" t="s">
        <v>65</v>
      </c>
      <c r="R5866" s="42">
        <v>1</v>
      </c>
      <c r="S5866" s="137" t="s">
        <v>2419</v>
      </c>
      <c r="T5866" s="62">
        <v>701662950</v>
      </c>
      <c r="U5866" s="62">
        <v>678606518.04999995</v>
      </c>
      <c r="Z5866" s="54" t="s">
        <v>68</v>
      </c>
      <c r="AA5866" s="42"/>
      <c r="AJ5866" s="42"/>
      <c r="AM5866" s="42"/>
      <c r="AN5866" s="42"/>
      <c r="AO5866" s="42"/>
      <c r="AP5866" s="42"/>
      <c r="AY5866" s="54">
        <v>3.38</v>
      </c>
      <c r="AZ5866" s="54" t="s">
        <v>169</v>
      </c>
      <c r="BA5866" s="54">
        <v>3.0247999999999999</v>
      </c>
      <c r="BB5866" s="50" t="s">
        <v>68</v>
      </c>
      <c r="BN5866" s="54" t="s">
        <v>4578</v>
      </c>
      <c r="BO5866" s="58" t="str">
        <f t="shared" si="91"/>
        <v>境内资产</v>
      </c>
      <c r="BP5866" s="58" t="str">
        <f>IF(M5866="",VLOOKUP(D5866,Sheet4!$A$1:$B$92,2,0),VLOOKUP(Q5866,Sheet4!$A$1:$B$92,2,0))</f>
        <v>保险资产管理产品</v>
      </c>
    </row>
    <row r="5867" spans="1:68" s="58" customFormat="1" ht="12.75" customHeight="1">
      <c r="A5867" s="64" t="s">
        <v>3367</v>
      </c>
      <c r="B5867" s="130" t="s">
        <v>3368</v>
      </c>
      <c r="C5867" s="252" t="s">
        <v>827</v>
      </c>
      <c r="D5867" s="252" t="s">
        <v>829</v>
      </c>
      <c r="E5867" s="54" t="s">
        <v>3369</v>
      </c>
      <c r="F5867" s="54" t="s">
        <v>3370</v>
      </c>
      <c r="G5867" s="129">
        <v>200000</v>
      </c>
      <c r="H5867" s="323">
        <v>21031078.079999998</v>
      </c>
      <c r="I5867" s="323">
        <v>21084978.079999998</v>
      </c>
      <c r="J5867" s="129" t="s">
        <v>3371</v>
      </c>
      <c r="K5867" s="42"/>
      <c r="L5867" s="42" t="s">
        <v>4489</v>
      </c>
      <c r="M5867" s="42" t="s">
        <v>3481</v>
      </c>
      <c r="N5867" s="42" t="s">
        <v>2431</v>
      </c>
      <c r="O5867" s="137" t="s">
        <v>3482</v>
      </c>
      <c r="P5867" s="42" t="s">
        <v>64</v>
      </c>
      <c r="Q5867" s="42" t="s">
        <v>65</v>
      </c>
      <c r="R5867" s="42">
        <v>1</v>
      </c>
      <c r="S5867" s="137" t="s">
        <v>2419</v>
      </c>
      <c r="T5867" s="62">
        <v>701662950</v>
      </c>
      <c r="U5867" s="62">
        <v>678606518.04999995</v>
      </c>
      <c r="Z5867" s="54" t="s">
        <v>68</v>
      </c>
      <c r="AA5867" s="42"/>
      <c r="AJ5867" s="42"/>
      <c r="AM5867" s="42"/>
      <c r="AN5867" s="42"/>
      <c r="AO5867" s="42"/>
      <c r="AP5867" s="42"/>
      <c r="AY5867" s="54">
        <v>3.65</v>
      </c>
      <c r="AZ5867" s="54" t="s">
        <v>169</v>
      </c>
      <c r="BA5867" s="54">
        <v>3.2601</v>
      </c>
      <c r="BB5867" s="50" t="s">
        <v>68</v>
      </c>
      <c r="BN5867" s="54" t="s">
        <v>4578</v>
      </c>
      <c r="BO5867" s="58" t="str">
        <f t="shared" si="91"/>
        <v>境内资产</v>
      </c>
      <c r="BP5867" s="58" t="str">
        <f>IF(M5867="",VLOOKUP(D5867,Sheet4!$A$1:$B$92,2,0),VLOOKUP(Q5867,Sheet4!$A$1:$B$92,2,0))</f>
        <v>保险资产管理产品</v>
      </c>
    </row>
    <row r="5868" spans="1:68" s="58" customFormat="1" ht="12.75" customHeight="1">
      <c r="A5868" s="64" t="s">
        <v>3372</v>
      </c>
      <c r="B5868" s="130" t="s">
        <v>3373</v>
      </c>
      <c r="C5868" s="252" t="s">
        <v>827</v>
      </c>
      <c r="D5868" s="252" t="s">
        <v>829</v>
      </c>
      <c r="E5868" s="54" t="s">
        <v>3374</v>
      </c>
      <c r="F5868" s="54" t="s">
        <v>3365</v>
      </c>
      <c r="G5868" s="129">
        <v>100000</v>
      </c>
      <c r="H5868" s="323">
        <v>10328436.99</v>
      </c>
      <c r="I5868" s="323">
        <v>10405206.99</v>
      </c>
      <c r="J5868" s="129" t="s">
        <v>3375</v>
      </c>
      <c r="K5868" s="42"/>
      <c r="L5868" s="42" t="s">
        <v>4489</v>
      </c>
      <c r="M5868" s="42" t="s">
        <v>3481</v>
      </c>
      <c r="N5868" s="42" t="s">
        <v>2431</v>
      </c>
      <c r="O5868" s="137" t="s">
        <v>3482</v>
      </c>
      <c r="P5868" s="42" t="s">
        <v>64</v>
      </c>
      <c r="Q5868" s="42" t="s">
        <v>65</v>
      </c>
      <c r="R5868" s="42">
        <v>1</v>
      </c>
      <c r="S5868" s="137" t="s">
        <v>2419</v>
      </c>
      <c r="T5868" s="62">
        <v>701662950</v>
      </c>
      <c r="U5868" s="62">
        <v>678606518.04999995</v>
      </c>
      <c r="Z5868" s="42"/>
      <c r="AA5868" s="42"/>
      <c r="AJ5868" s="42"/>
      <c r="AM5868" s="42"/>
      <c r="AN5868" s="42"/>
      <c r="AO5868" s="42"/>
      <c r="AP5868" s="42"/>
      <c r="AY5868" s="54">
        <v>3.93</v>
      </c>
      <c r="AZ5868" s="54" t="s">
        <v>169</v>
      </c>
      <c r="BA5868" s="54">
        <v>3.5289999999999999</v>
      </c>
      <c r="BB5868" s="50" t="s">
        <v>68</v>
      </c>
      <c r="BN5868" s="54" t="s">
        <v>4578</v>
      </c>
      <c r="BO5868" s="58" t="str">
        <f t="shared" si="91"/>
        <v>境内资产</v>
      </c>
      <c r="BP5868" s="58" t="str">
        <f>IF(M5868="",VLOOKUP(D5868,Sheet4!$A$1:$B$92,2,0),VLOOKUP(Q5868,Sheet4!$A$1:$B$92,2,0))</f>
        <v>保险资产管理产品</v>
      </c>
    </row>
    <row r="5869" spans="1:68" s="58" customFormat="1" ht="12.75" customHeight="1">
      <c r="A5869" s="64" t="s">
        <v>3376</v>
      </c>
      <c r="B5869" s="130" t="s">
        <v>3377</v>
      </c>
      <c r="C5869" s="252" t="s">
        <v>827</v>
      </c>
      <c r="D5869" s="252" t="s">
        <v>829</v>
      </c>
      <c r="E5869" s="54" t="s">
        <v>3378</v>
      </c>
      <c r="F5869" s="54" t="s">
        <v>3379</v>
      </c>
      <c r="G5869" s="129">
        <v>100000</v>
      </c>
      <c r="H5869" s="323">
        <v>10581161.92</v>
      </c>
      <c r="I5869" s="323">
        <v>10682611.92</v>
      </c>
      <c r="J5869" s="129" t="s">
        <v>3380</v>
      </c>
      <c r="K5869" s="42"/>
      <c r="L5869" s="42" t="s">
        <v>4489</v>
      </c>
      <c r="M5869" s="42" t="s">
        <v>3481</v>
      </c>
      <c r="N5869" s="42" t="s">
        <v>2431</v>
      </c>
      <c r="O5869" s="137" t="s">
        <v>3482</v>
      </c>
      <c r="P5869" s="42" t="s">
        <v>64</v>
      </c>
      <c r="Q5869" s="42" t="s">
        <v>65</v>
      </c>
      <c r="R5869" s="42">
        <v>1</v>
      </c>
      <c r="S5869" s="137" t="s">
        <v>2419</v>
      </c>
      <c r="T5869" s="62">
        <v>701662950</v>
      </c>
      <c r="U5869" s="62">
        <v>678606518.04999995</v>
      </c>
      <c r="Z5869" s="42"/>
      <c r="AA5869" s="42"/>
      <c r="AJ5869" s="42"/>
      <c r="AM5869" s="42"/>
      <c r="AN5869" s="42"/>
      <c r="AO5869" s="42"/>
      <c r="AP5869" s="42"/>
      <c r="AY5869" s="54">
        <v>4.33</v>
      </c>
      <c r="AZ5869" s="54" t="s">
        <v>169</v>
      </c>
      <c r="BA5869" s="54">
        <v>3.7528000000000001</v>
      </c>
      <c r="BB5869" s="50" t="s">
        <v>68</v>
      </c>
      <c r="BN5869" s="54" t="s">
        <v>4578</v>
      </c>
      <c r="BO5869" s="58" t="str">
        <f t="shared" si="91"/>
        <v>境内资产</v>
      </c>
      <c r="BP5869" s="58" t="str">
        <f>IF(M5869="",VLOOKUP(D5869,Sheet4!$A$1:$B$92,2,0),VLOOKUP(Q5869,Sheet4!$A$1:$B$92,2,0))</f>
        <v>保险资产管理产品</v>
      </c>
    </row>
    <row r="5870" spans="1:68" s="58" customFormat="1" ht="12.75" customHeight="1">
      <c r="A5870" s="64" t="s">
        <v>3381</v>
      </c>
      <c r="B5870" s="130" t="s">
        <v>3382</v>
      </c>
      <c r="C5870" s="252" t="s">
        <v>827</v>
      </c>
      <c r="D5870" s="252" t="s">
        <v>829</v>
      </c>
      <c r="E5870" s="54" t="s">
        <v>3383</v>
      </c>
      <c r="F5870" s="54" t="s">
        <v>3384</v>
      </c>
      <c r="G5870" s="129">
        <v>300000</v>
      </c>
      <c r="H5870" s="323">
        <v>31364035.75</v>
      </c>
      <c r="I5870" s="323">
        <v>31425425.75</v>
      </c>
      <c r="J5870" s="129" t="s">
        <v>3385</v>
      </c>
      <c r="K5870" s="42"/>
      <c r="L5870" s="42" t="s">
        <v>4489</v>
      </c>
      <c r="M5870" s="42" t="s">
        <v>3481</v>
      </c>
      <c r="N5870" s="42" t="s">
        <v>2431</v>
      </c>
      <c r="O5870" s="137" t="s">
        <v>3482</v>
      </c>
      <c r="P5870" s="42" t="s">
        <v>64</v>
      </c>
      <c r="Q5870" s="42" t="s">
        <v>65</v>
      </c>
      <c r="R5870" s="42">
        <v>1</v>
      </c>
      <c r="S5870" s="137" t="s">
        <v>2419</v>
      </c>
      <c r="T5870" s="62">
        <v>701662950</v>
      </c>
      <c r="U5870" s="62">
        <v>678606518.04999995</v>
      </c>
      <c r="Z5870" s="42"/>
      <c r="AA5870" s="42"/>
      <c r="AJ5870" s="42"/>
      <c r="AM5870" s="42"/>
      <c r="AN5870" s="42"/>
      <c r="AO5870" s="42"/>
      <c r="AP5870" s="42"/>
      <c r="AY5870" s="54">
        <v>4.4800000000000004</v>
      </c>
      <c r="AZ5870" s="54" t="s">
        <v>84</v>
      </c>
      <c r="BA5870" s="54">
        <v>3.9359000000000002</v>
      </c>
      <c r="BB5870" s="50" t="s">
        <v>68</v>
      </c>
      <c r="BN5870" s="54" t="s">
        <v>4578</v>
      </c>
      <c r="BO5870" s="58" t="str">
        <f t="shared" si="91"/>
        <v>境内资产</v>
      </c>
      <c r="BP5870" s="58" t="str">
        <f>IF(M5870="",VLOOKUP(D5870,Sheet4!$A$1:$B$92,2,0),VLOOKUP(Q5870,Sheet4!$A$1:$B$92,2,0))</f>
        <v>保险资产管理产品</v>
      </c>
    </row>
    <row r="5871" spans="1:68" s="58" customFormat="1" ht="12.75" customHeight="1">
      <c r="A5871" s="64" t="s">
        <v>3386</v>
      </c>
      <c r="B5871" s="130" t="s">
        <v>3387</v>
      </c>
      <c r="C5871" s="252" t="s">
        <v>827</v>
      </c>
      <c r="D5871" s="252" t="s">
        <v>829</v>
      </c>
      <c r="E5871" s="54" t="s">
        <v>3388</v>
      </c>
      <c r="F5871" s="54" t="s">
        <v>3389</v>
      </c>
      <c r="G5871" s="129">
        <v>400000</v>
      </c>
      <c r="H5871" s="323">
        <v>40636523.420000002</v>
      </c>
      <c r="I5871" s="323">
        <v>40711953.420000002</v>
      </c>
      <c r="J5871" s="129" t="s">
        <v>3390</v>
      </c>
      <c r="K5871" s="42"/>
      <c r="L5871" s="42" t="s">
        <v>4489</v>
      </c>
      <c r="M5871" s="42" t="s">
        <v>3481</v>
      </c>
      <c r="N5871" s="42" t="s">
        <v>2431</v>
      </c>
      <c r="O5871" s="137" t="s">
        <v>3482</v>
      </c>
      <c r="P5871" s="42" t="s">
        <v>64</v>
      </c>
      <c r="Q5871" s="42" t="s">
        <v>65</v>
      </c>
      <c r="R5871" s="42">
        <v>1</v>
      </c>
      <c r="S5871" s="137" t="s">
        <v>2419</v>
      </c>
      <c r="T5871" s="62">
        <v>701662950</v>
      </c>
      <c r="U5871" s="62">
        <v>678606518.04999995</v>
      </c>
      <c r="Z5871" s="42"/>
      <c r="AA5871" s="42"/>
      <c r="AJ5871" s="42"/>
      <c r="AM5871" s="42"/>
      <c r="AN5871" s="42"/>
      <c r="AO5871" s="42"/>
      <c r="AP5871" s="42"/>
      <c r="AY5871" s="54">
        <v>4.58</v>
      </c>
      <c r="AZ5871" s="54" t="s">
        <v>84</v>
      </c>
      <c r="BA5871" s="54">
        <v>4.069</v>
      </c>
      <c r="BB5871" s="50" t="s">
        <v>68</v>
      </c>
      <c r="BN5871" s="54" t="s">
        <v>4578</v>
      </c>
      <c r="BO5871" s="58" t="str">
        <f t="shared" si="91"/>
        <v>境内资产</v>
      </c>
      <c r="BP5871" s="58" t="str">
        <f>IF(M5871="",VLOOKUP(D5871,Sheet4!$A$1:$B$92,2,0),VLOOKUP(Q5871,Sheet4!$A$1:$B$92,2,0))</f>
        <v>保险资产管理产品</v>
      </c>
    </row>
    <row r="5872" spans="1:68" s="58" customFormat="1" ht="12.75" customHeight="1">
      <c r="A5872" s="64" t="s">
        <v>3391</v>
      </c>
      <c r="B5872" s="130" t="s">
        <v>3392</v>
      </c>
      <c r="C5872" s="252" t="s">
        <v>827</v>
      </c>
      <c r="D5872" s="252" t="s">
        <v>829</v>
      </c>
      <c r="E5872" s="54" t="s">
        <v>3393</v>
      </c>
      <c r="F5872" s="54" t="s">
        <v>3394</v>
      </c>
      <c r="G5872" s="129">
        <v>100000</v>
      </c>
      <c r="H5872" s="323">
        <v>10284250.68</v>
      </c>
      <c r="I5872" s="323">
        <v>10297690.68</v>
      </c>
      <c r="J5872" s="129" t="s">
        <v>3395</v>
      </c>
      <c r="K5872" s="42"/>
      <c r="L5872" s="42" t="s">
        <v>4489</v>
      </c>
      <c r="M5872" s="42" t="s">
        <v>3481</v>
      </c>
      <c r="N5872" s="42" t="s">
        <v>2431</v>
      </c>
      <c r="O5872" s="137" t="s">
        <v>3482</v>
      </c>
      <c r="P5872" s="42" t="s">
        <v>64</v>
      </c>
      <c r="Q5872" s="42" t="s">
        <v>65</v>
      </c>
      <c r="R5872" s="42">
        <v>1</v>
      </c>
      <c r="S5872" s="137" t="s">
        <v>2419</v>
      </c>
      <c r="T5872" s="62">
        <v>701662950</v>
      </c>
      <c r="U5872" s="62">
        <v>678606518.04999995</v>
      </c>
      <c r="Z5872" s="42"/>
      <c r="AA5872" s="42"/>
      <c r="AJ5872" s="42"/>
      <c r="AM5872" s="42"/>
      <c r="AN5872" s="42"/>
      <c r="AO5872" s="42"/>
      <c r="AP5872" s="42"/>
      <c r="AY5872" s="54">
        <v>4.6500000000000004</v>
      </c>
      <c r="AZ5872" s="54" t="s">
        <v>169</v>
      </c>
      <c r="BA5872" s="54">
        <v>4.0928000000000004</v>
      </c>
      <c r="BB5872" s="50" t="s">
        <v>68</v>
      </c>
      <c r="BN5872" s="54" t="s">
        <v>4578</v>
      </c>
      <c r="BO5872" s="58" t="str">
        <f t="shared" si="91"/>
        <v>境内资产</v>
      </c>
      <c r="BP5872" s="58" t="str">
        <f>IF(M5872="",VLOOKUP(D5872,Sheet4!$A$1:$B$92,2,0),VLOOKUP(Q5872,Sheet4!$A$1:$B$92,2,0))</f>
        <v>保险资产管理产品</v>
      </c>
    </row>
    <row r="5873" spans="1:68" s="58" customFormat="1" ht="12.75" customHeight="1">
      <c r="A5873" s="64" t="s">
        <v>3396</v>
      </c>
      <c r="B5873" s="130" t="s">
        <v>3397</v>
      </c>
      <c r="C5873" s="252" t="s">
        <v>827</v>
      </c>
      <c r="D5873" s="252" t="s">
        <v>829</v>
      </c>
      <c r="E5873" s="54" t="s">
        <v>3398</v>
      </c>
      <c r="F5873" s="54" t="s">
        <v>3370</v>
      </c>
      <c r="G5873" s="129">
        <v>200000</v>
      </c>
      <c r="H5873" s="323">
        <v>20769934.25</v>
      </c>
      <c r="I5873" s="323">
        <v>20815794.25</v>
      </c>
      <c r="J5873" s="129" t="s">
        <v>3399</v>
      </c>
      <c r="K5873" s="42"/>
      <c r="L5873" s="42" t="s">
        <v>4489</v>
      </c>
      <c r="M5873" s="42" t="s">
        <v>3481</v>
      </c>
      <c r="N5873" s="42" t="s">
        <v>2431</v>
      </c>
      <c r="O5873" s="137" t="s">
        <v>3482</v>
      </c>
      <c r="P5873" s="42" t="s">
        <v>64</v>
      </c>
      <c r="Q5873" s="42" t="s">
        <v>65</v>
      </c>
      <c r="R5873" s="42">
        <v>1</v>
      </c>
      <c r="S5873" s="137" t="s">
        <v>2419</v>
      </c>
      <c r="T5873" s="62">
        <v>701662950</v>
      </c>
      <c r="U5873" s="62">
        <v>678606518.04999995</v>
      </c>
      <c r="Z5873" s="42"/>
      <c r="AA5873" s="42"/>
      <c r="AJ5873" s="42"/>
      <c r="AM5873" s="42"/>
      <c r="AN5873" s="42"/>
      <c r="AO5873" s="42"/>
      <c r="AP5873" s="42"/>
      <c r="AY5873" s="54">
        <v>3.92</v>
      </c>
      <c r="AZ5873" s="54" t="s">
        <v>169</v>
      </c>
      <c r="BA5873" s="54">
        <v>3.5238</v>
      </c>
      <c r="BB5873" s="50" t="s">
        <v>68</v>
      </c>
      <c r="BN5873" s="54" t="s">
        <v>4578</v>
      </c>
      <c r="BO5873" s="58" t="str">
        <f t="shared" si="91"/>
        <v>境内资产</v>
      </c>
      <c r="BP5873" s="58" t="str">
        <f>IF(M5873="",VLOOKUP(D5873,Sheet4!$A$1:$B$92,2,0),VLOOKUP(Q5873,Sheet4!$A$1:$B$92,2,0))</f>
        <v>保险资产管理产品</v>
      </c>
    </row>
    <row r="5874" spans="1:68" s="58" customFormat="1" ht="12.75" customHeight="1">
      <c r="A5874" s="64" t="s">
        <v>3476</v>
      </c>
      <c r="B5874" s="130" t="s">
        <v>3477</v>
      </c>
      <c r="C5874" s="252" t="s">
        <v>124</v>
      </c>
      <c r="D5874" s="243" t="s">
        <v>151</v>
      </c>
      <c r="E5874" s="54" t="s">
        <v>3478</v>
      </c>
      <c r="F5874" s="54" t="s">
        <v>3403</v>
      </c>
      <c r="G5874" s="129">
        <v>100000</v>
      </c>
      <c r="H5874" s="323">
        <v>10494253.42</v>
      </c>
      <c r="I5874" s="323">
        <v>10569933.42</v>
      </c>
      <c r="J5874" s="129" t="s">
        <v>3497</v>
      </c>
      <c r="K5874" s="42"/>
      <c r="L5874" s="42" t="s">
        <v>4489</v>
      </c>
      <c r="M5874" s="42" t="s">
        <v>3481</v>
      </c>
      <c r="N5874" s="42" t="s">
        <v>2431</v>
      </c>
      <c r="O5874" s="137" t="s">
        <v>3482</v>
      </c>
      <c r="P5874" s="42" t="s">
        <v>64</v>
      </c>
      <c r="Q5874" s="42" t="s">
        <v>65</v>
      </c>
      <c r="R5874" s="42">
        <v>1</v>
      </c>
      <c r="S5874" s="137" t="s">
        <v>2419</v>
      </c>
      <c r="T5874" s="62">
        <v>701662950</v>
      </c>
      <c r="U5874" s="62">
        <v>678606518.04999995</v>
      </c>
      <c r="Z5874" s="42"/>
      <c r="AA5874" s="42"/>
      <c r="AJ5874" s="42"/>
      <c r="AM5874" s="42"/>
      <c r="AN5874" s="42"/>
      <c r="AO5874" s="42"/>
      <c r="AP5874" s="42"/>
      <c r="AY5874" s="54">
        <v>2.2999999999999998</v>
      </c>
      <c r="AZ5874" s="54" t="s">
        <v>84</v>
      </c>
      <c r="BA5874" s="54">
        <v>2.0958000000000001</v>
      </c>
      <c r="BB5874" s="50" t="s">
        <v>68</v>
      </c>
      <c r="BN5874" s="54" t="s">
        <v>4578</v>
      </c>
      <c r="BO5874" s="58" t="str">
        <f t="shared" si="91"/>
        <v>境内资产</v>
      </c>
      <c r="BP5874" s="58" t="str">
        <f>IF(M5874="",VLOOKUP(D5874,Sheet4!$A$1:$B$92,2,0),VLOOKUP(Q5874,Sheet4!$A$1:$B$92,2,0))</f>
        <v>保险资产管理产品</v>
      </c>
    </row>
    <row r="5875" spans="1:68" s="58" customFormat="1" ht="12.75" customHeight="1">
      <c r="A5875" s="64" t="s">
        <v>3405</v>
      </c>
      <c r="B5875" s="130" t="s">
        <v>3406</v>
      </c>
      <c r="C5875" s="252" t="s">
        <v>124</v>
      </c>
      <c r="D5875" s="243" t="s">
        <v>151</v>
      </c>
      <c r="E5875" s="54" t="s">
        <v>3407</v>
      </c>
      <c r="F5875" s="54" t="s">
        <v>3403</v>
      </c>
      <c r="G5875" s="129">
        <v>500000</v>
      </c>
      <c r="H5875" s="323">
        <v>50552328.770000003</v>
      </c>
      <c r="I5875" s="323">
        <v>50960028.770000003</v>
      </c>
      <c r="J5875" s="129" t="s">
        <v>3498</v>
      </c>
      <c r="K5875" s="42"/>
      <c r="L5875" s="42" t="s">
        <v>4489</v>
      </c>
      <c r="M5875" s="42" t="s">
        <v>3481</v>
      </c>
      <c r="N5875" s="42" t="s">
        <v>2431</v>
      </c>
      <c r="O5875" s="137" t="s">
        <v>3482</v>
      </c>
      <c r="P5875" s="42" t="s">
        <v>64</v>
      </c>
      <c r="Q5875" s="42" t="s">
        <v>65</v>
      </c>
      <c r="R5875" s="42">
        <v>1</v>
      </c>
      <c r="S5875" s="137" t="s">
        <v>2419</v>
      </c>
      <c r="T5875" s="62">
        <v>701662950</v>
      </c>
      <c r="U5875" s="62">
        <v>678606518.04999995</v>
      </c>
      <c r="Z5875" s="42"/>
      <c r="AA5875" s="42"/>
      <c r="AJ5875" s="42"/>
      <c r="AM5875" s="42"/>
      <c r="AN5875" s="42"/>
      <c r="AO5875" s="42"/>
      <c r="AP5875" s="42"/>
      <c r="AY5875" s="54">
        <v>2.72</v>
      </c>
      <c r="AZ5875" s="54" t="s">
        <v>84</v>
      </c>
      <c r="BA5875" s="54">
        <v>2.5175999999999998</v>
      </c>
      <c r="BB5875" s="50" t="s">
        <v>68</v>
      </c>
      <c r="BN5875" s="54" t="s">
        <v>4578</v>
      </c>
      <c r="BO5875" s="58" t="str">
        <f t="shared" si="91"/>
        <v>境内资产</v>
      </c>
      <c r="BP5875" s="58" t="str">
        <f>IF(M5875="",VLOOKUP(D5875,Sheet4!$A$1:$B$92,2,0),VLOOKUP(Q5875,Sheet4!$A$1:$B$92,2,0))</f>
        <v>保险资产管理产品</v>
      </c>
    </row>
    <row r="5876" spans="1:68" s="58" customFormat="1" ht="12.75" customHeight="1">
      <c r="A5876" s="130" t="s">
        <v>3409</v>
      </c>
      <c r="B5876" s="130" t="s">
        <v>3409</v>
      </c>
      <c r="C5876" s="252" t="s">
        <v>3410</v>
      </c>
      <c r="D5876" s="252" t="s">
        <v>5352</v>
      </c>
      <c r="E5876" s="54" t="s">
        <v>3412</v>
      </c>
      <c r="F5876" s="50" t="s">
        <v>5547</v>
      </c>
      <c r="G5876" s="48">
        <v>29</v>
      </c>
      <c r="H5876" s="324">
        <v>33178560</v>
      </c>
      <c r="I5876" s="324">
        <v>33797760</v>
      </c>
      <c r="J5876" s="129"/>
      <c r="K5876" s="42"/>
      <c r="L5876" s="42" t="s">
        <v>4489</v>
      </c>
      <c r="M5876" s="42" t="s">
        <v>3481</v>
      </c>
      <c r="N5876" s="42" t="s">
        <v>2431</v>
      </c>
      <c r="O5876" s="137" t="s">
        <v>3482</v>
      </c>
      <c r="P5876" s="42" t="s">
        <v>64</v>
      </c>
      <c r="Q5876" s="42" t="s">
        <v>65</v>
      </c>
      <c r="R5876" s="42">
        <v>1</v>
      </c>
      <c r="S5876" s="137" t="s">
        <v>2419</v>
      </c>
      <c r="T5876" s="62">
        <v>701662950</v>
      </c>
      <c r="U5876" s="62">
        <v>678606518.04999995</v>
      </c>
      <c r="Z5876" s="42"/>
      <c r="AA5876" s="42"/>
      <c r="AJ5876" s="42"/>
      <c r="AM5876" s="42" t="s">
        <v>3482</v>
      </c>
      <c r="AN5876" s="50" t="s">
        <v>280</v>
      </c>
      <c r="AO5876" s="92">
        <v>0.60499999999999998</v>
      </c>
      <c r="AP5876" s="42">
        <v>1.6333333333333333</v>
      </c>
      <c r="AY5876" s="42"/>
      <c r="AZ5876" s="42"/>
      <c r="BA5876" s="42"/>
      <c r="BB5876" s="42"/>
      <c r="BN5876" s="54" t="s">
        <v>4578</v>
      </c>
      <c r="BO5876" s="58" t="str">
        <f t="shared" si="91"/>
        <v>境内资产</v>
      </c>
      <c r="BP5876" s="58" t="str">
        <f>IF(M5876="",VLOOKUP(D5876,Sheet4!$A$1:$B$92,2,0),VLOOKUP(Q5876,Sheet4!$A$1:$B$92,2,0))</f>
        <v>保险资产管理产品</v>
      </c>
    </row>
    <row r="5877" spans="1:68" s="58" customFormat="1" ht="12.75" customHeight="1">
      <c r="A5877" s="130" t="s">
        <v>3413</v>
      </c>
      <c r="B5877" s="130" t="s">
        <v>3413</v>
      </c>
      <c r="C5877" s="252" t="s">
        <v>3410</v>
      </c>
      <c r="D5877" s="252" t="s">
        <v>5352</v>
      </c>
      <c r="E5877" s="54" t="s">
        <v>3414</v>
      </c>
      <c r="F5877" s="50" t="s">
        <v>5547</v>
      </c>
      <c r="G5877" s="48">
        <v>28</v>
      </c>
      <c r="H5877" s="324">
        <v>34308435</v>
      </c>
      <c r="I5877" s="324">
        <v>32190480</v>
      </c>
      <c r="J5877" s="129"/>
      <c r="K5877" s="42"/>
      <c r="L5877" s="42" t="s">
        <v>4489</v>
      </c>
      <c r="M5877" s="42" t="s">
        <v>3481</v>
      </c>
      <c r="N5877" s="42" t="s">
        <v>2431</v>
      </c>
      <c r="O5877" s="137" t="s">
        <v>3482</v>
      </c>
      <c r="P5877" s="42" t="s">
        <v>64</v>
      </c>
      <c r="Q5877" s="42" t="s">
        <v>65</v>
      </c>
      <c r="R5877" s="42">
        <v>1</v>
      </c>
      <c r="S5877" s="137" t="s">
        <v>2419</v>
      </c>
      <c r="T5877" s="62">
        <v>701662950</v>
      </c>
      <c r="U5877" s="62">
        <v>678606518.04999995</v>
      </c>
      <c r="Z5877" s="42"/>
      <c r="AA5877" s="42"/>
      <c r="AJ5877" s="42"/>
      <c r="AM5877" s="42" t="s">
        <v>3482</v>
      </c>
      <c r="AN5877" s="50" t="s">
        <v>280</v>
      </c>
      <c r="AO5877" s="92">
        <v>0.60499999999999998</v>
      </c>
      <c r="AP5877" s="42">
        <v>0.38333333333333336</v>
      </c>
      <c r="AY5877" s="42"/>
      <c r="AZ5877" s="42"/>
      <c r="BA5877" s="42"/>
      <c r="BB5877" s="42"/>
      <c r="BN5877" s="54" t="s">
        <v>4578</v>
      </c>
      <c r="BO5877" s="58" t="str">
        <f t="shared" si="91"/>
        <v>境内资产</v>
      </c>
      <c r="BP5877" s="58" t="str">
        <f>IF(M5877="",VLOOKUP(D5877,Sheet4!$A$1:$B$92,2,0),VLOOKUP(Q5877,Sheet4!$A$1:$B$92,2,0))</f>
        <v>保险资产管理产品</v>
      </c>
    </row>
    <row r="5878" spans="1:68" s="58" customFormat="1" ht="12.75" customHeight="1">
      <c r="A5878" s="137" t="s">
        <v>224</v>
      </c>
      <c r="B5878" s="137" t="s">
        <v>224</v>
      </c>
      <c r="C5878" s="250" t="s">
        <v>222</v>
      </c>
      <c r="D5878" s="250" t="s">
        <v>224</v>
      </c>
      <c r="E5878" s="54" t="s">
        <v>3415</v>
      </c>
      <c r="F5878" s="59" t="s">
        <v>5354</v>
      </c>
      <c r="G5878" s="129">
        <v>34047069.039999999</v>
      </c>
      <c r="H5878" s="323">
        <v>34047069.039999999</v>
      </c>
      <c r="I5878" s="323">
        <v>34047069.039999999</v>
      </c>
      <c r="J5878" s="129"/>
      <c r="K5878" s="42"/>
      <c r="L5878" s="42" t="s">
        <v>4489</v>
      </c>
      <c r="M5878" s="42" t="s">
        <v>3481</v>
      </c>
      <c r="N5878" s="42" t="s">
        <v>2431</v>
      </c>
      <c r="O5878" s="137" t="s">
        <v>3482</v>
      </c>
      <c r="P5878" s="42" t="s">
        <v>64</v>
      </c>
      <c r="Q5878" s="42" t="s">
        <v>65</v>
      </c>
      <c r="R5878" s="42">
        <v>1</v>
      </c>
      <c r="S5878" s="137" t="s">
        <v>2419</v>
      </c>
      <c r="T5878" s="62">
        <v>701662950</v>
      </c>
      <c r="U5878" s="62">
        <v>678606518.04999995</v>
      </c>
      <c r="Z5878" s="42"/>
      <c r="AA5878" s="42"/>
      <c r="AJ5878" s="42"/>
      <c r="AM5878" s="42"/>
      <c r="AN5878" s="42"/>
      <c r="AO5878" s="42"/>
      <c r="AP5878" s="42"/>
      <c r="AY5878" s="42"/>
      <c r="AZ5878" s="42"/>
      <c r="BA5878" s="42"/>
      <c r="BB5878" s="42"/>
      <c r="BN5878" s="54" t="s">
        <v>4578</v>
      </c>
      <c r="BO5878" s="58" t="str">
        <f t="shared" si="91"/>
        <v>境内资产</v>
      </c>
      <c r="BP5878" s="58" t="str">
        <f>IF(M5878="",VLOOKUP(D5878,Sheet4!$A$1:$B$92,2,0),VLOOKUP(Q5878,Sheet4!$A$1:$B$92,2,0))</f>
        <v>保险资产管理产品</v>
      </c>
    </row>
    <row r="5879" spans="1:68" s="58" customFormat="1" ht="12.75" customHeight="1">
      <c r="A5879" s="137" t="s">
        <v>224</v>
      </c>
      <c r="B5879" s="137" t="s">
        <v>224</v>
      </c>
      <c r="C5879" s="250" t="s">
        <v>222</v>
      </c>
      <c r="D5879" s="250" t="s">
        <v>224</v>
      </c>
      <c r="E5879" s="54" t="s">
        <v>3416</v>
      </c>
      <c r="F5879" s="59" t="s">
        <v>5354</v>
      </c>
      <c r="G5879" s="129">
        <v>13595.28</v>
      </c>
      <c r="H5879" s="323">
        <v>13595.28</v>
      </c>
      <c r="I5879" s="323">
        <v>13595.28</v>
      </c>
      <c r="J5879" s="129"/>
      <c r="K5879" s="42"/>
      <c r="L5879" s="42" t="s">
        <v>4489</v>
      </c>
      <c r="M5879" s="42" t="s">
        <v>3481</v>
      </c>
      <c r="N5879" s="42" t="s">
        <v>2431</v>
      </c>
      <c r="O5879" s="137" t="s">
        <v>3482</v>
      </c>
      <c r="P5879" s="42" t="s">
        <v>64</v>
      </c>
      <c r="Q5879" s="42" t="s">
        <v>65</v>
      </c>
      <c r="R5879" s="42">
        <v>1</v>
      </c>
      <c r="S5879" s="137" t="s">
        <v>2419</v>
      </c>
      <c r="T5879" s="62">
        <v>701662950</v>
      </c>
      <c r="U5879" s="62">
        <v>678606518.04999995</v>
      </c>
      <c r="Z5879" s="42"/>
      <c r="AA5879" s="42"/>
      <c r="AJ5879" s="42"/>
      <c r="AM5879" s="42"/>
      <c r="AN5879" s="42"/>
      <c r="AO5879" s="42"/>
      <c r="AP5879" s="42"/>
      <c r="AY5879" s="42"/>
      <c r="AZ5879" s="42"/>
      <c r="BA5879" s="42"/>
      <c r="BB5879" s="42"/>
      <c r="BN5879" s="54" t="s">
        <v>4578</v>
      </c>
      <c r="BO5879" s="58" t="str">
        <f t="shared" si="91"/>
        <v>境内资产</v>
      </c>
      <c r="BP5879" s="58" t="str">
        <f>IF(M5879="",VLOOKUP(D5879,Sheet4!$A$1:$B$92,2,0),VLOOKUP(Q5879,Sheet4!$A$1:$B$92,2,0))</f>
        <v>保险资产管理产品</v>
      </c>
    </row>
    <row r="5880" spans="1:68" s="58" customFormat="1" ht="12.75" customHeight="1">
      <c r="A5880" s="137" t="s">
        <v>820</v>
      </c>
      <c r="B5880" s="137" t="s">
        <v>820</v>
      </c>
      <c r="C5880" s="250" t="s">
        <v>222</v>
      </c>
      <c r="D5880" s="250" t="s">
        <v>820</v>
      </c>
      <c r="E5880" s="54" t="s">
        <v>3417</v>
      </c>
      <c r="F5880" s="50" t="s">
        <v>5547</v>
      </c>
      <c r="G5880" s="129">
        <v>67486995</v>
      </c>
      <c r="H5880" s="323">
        <v>67486995</v>
      </c>
      <c r="I5880" s="323">
        <v>67486995</v>
      </c>
      <c r="J5880" s="129"/>
      <c r="K5880" s="42"/>
      <c r="L5880" s="42" t="s">
        <v>4489</v>
      </c>
      <c r="M5880" s="42" t="s">
        <v>3481</v>
      </c>
      <c r="N5880" s="42" t="s">
        <v>2431</v>
      </c>
      <c r="O5880" s="137" t="s">
        <v>3482</v>
      </c>
      <c r="P5880" s="42" t="s">
        <v>64</v>
      </c>
      <c r="Q5880" s="42" t="s">
        <v>65</v>
      </c>
      <c r="R5880" s="42">
        <v>1</v>
      </c>
      <c r="S5880" s="137" t="s">
        <v>2419</v>
      </c>
      <c r="T5880" s="62">
        <v>701662950</v>
      </c>
      <c r="U5880" s="62">
        <v>678606518.04999995</v>
      </c>
      <c r="Z5880" s="42"/>
      <c r="AA5880" s="42"/>
      <c r="AJ5880" s="42"/>
      <c r="AM5880" s="42"/>
      <c r="AN5880" s="42"/>
      <c r="AO5880" s="42"/>
      <c r="AP5880" s="42"/>
      <c r="AY5880" s="42"/>
      <c r="AZ5880" s="42"/>
      <c r="BA5880" s="42"/>
      <c r="BB5880" s="42"/>
      <c r="BN5880" s="54" t="s">
        <v>4578</v>
      </c>
      <c r="BO5880" s="58" t="str">
        <f t="shared" si="91"/>
        <v>境内资产</v>
      </c>
      <c r="BP5880" s="58" t="str">
        <f>IF(M5880="",VLOOKUP(D5880,Sheet4!$A$1:$B$92,2,0),VLOOKUP(Q5880,Sheet4!$A$1:$B$92,2,0))</f>
        <v>保险资产管理产品</v>
      </c>
    </row>
    <row r="5881" spans="1:68" s="58" customFormat="1" ht="12.75" customHeight="1">
      <c r="A5881" s="137" t="s">
        <v>224</v>
      </c>
      <c r="B5881" s="137" t="s">
        <v>224</v>
      </c>
      <c r="C5881" s="250" t="s">
        <v>222</v>
      </c>
      <c r="D5881" s="250" t="s">
        <v>224</v>
      </c>
      <c r="E5881" s="54" t="s">
        <v>3418</v>
      </c>
      <c r="F5881" s="59" t="s">
        <v>5354</v>
      </c>
      <c r="G5881" s="129">
        <v>8578471.1999999993</v>
      </c>
      <c r="H5881" s="323">
        <v>8578471.1999999993</v>
      </c>
      <c r="I5881" s="323">
        <v>8578471.1999999993</v>
      </c>
      <c r="J5881" s="42"/>
      <c r="K5881" s="42"/>
      <c r="L5881" s="42" t="s">
        <v>4489</v>
      </c>
      <c r="M5881" s="42" t="s">
        <v>3481</v>
      </c>
      <c r="N5881" s="42" t="s">
        <v>2431</v>
      </c>
      <c r="O5881" s="137" t="s">
        <v>3482</v>
      </c>
      <c r="P5881" s="42" t="s">
        <v>64</v>
      </c>
      <c r="Q5881" s="42" t="s">
        <v>65</v>
      </c>
      <c r="R5881" s="42">
        <v>1</v>
      </c>
      <c r="S5881" s="137" t="s">
        <v>2419</v>
      </c>
      <c r="T5881" s="62">
        <v>701662950</v>
      </c>
      <c r="U5881" s="62">
        <v>678606518.04999995</v>
      </c>
      <c r="Z5881" s="42"/>
      <c r="AA5881" s="42"/>
      <c r="AJ5881" s="42"/>
      <c r="AM5881" s="42"/>
      <c r="AN5881" s="42"/>
      <c r="AO5881" s="42"/>
      <c r="AP5881" s="42"/>
      <c r="AY5881" s="42"/>
      <c r="AZ5881" s="42"/>
      <c r="BA5881" s="42"/>
      <c r="BB5881" s="42"/>
      <c r="BN5881" s="54" t="s">
        <v>4578</v>
      </c>
      <c r="BO5881" s="58" t="str">
        <f t="shared" si="91"/>
        <v>境内资产</v>
      </c>
      <c r="BP5881" s="58" t="str">
        <f>IF(M5881="",VLOOKUP(D5881,Sheet4!$A$1:$B$92,2,0),VLOOKUP(Q5881,Sheet4!$A$1:$B$92,2,0))</f>
        <v>保险资产管理产品</v>
      </c>
    </row>
    <row r="5882" spans="1:68" s="58" customFormat="1" ht="12.75" customHeight="1">
      <c r="A5882" s="137" t="s">
        <v>224</v>
      </c>
      <c r="B5882" s="137" t="s">
        <v>224</v>
      </c>
      <c r="C5882" s="250" t="s">
        <v>222</v>
      </c>
      <c r="D5882" s="250" t="s">
        <v>224</v>
      </c>
      <c r="E5882" s="54" t="s">
        <v>3419</v>
      </c>
      <c r="F5882" s="59" t="s">
        <v>5354</v>
      </c>
      <c r="G5882" s="129">
        <v>13022126.92</v>
      </c>
      <c r="H5882" s="323">
        <v>13022126.92</v>
      </c>
      <c r="I5882" s="323">
        <v>13022126.92</v>
      </c>
      <c r="J5882" s="42"/>
      <c r="K5882" s="42"/>
      <c r="L5882" s="42" t="s">
        <v>4489</v>
      </c>
      <c r="M5882" s="42" t="s">
        <v>3481</v>
      </c>
      <c r="N5882" s="42" t="s">
        <v>2431</v>
      </c>
      <c r="O5882" s="137" t="s">
        <v>3482</v>
      </c>
      <c r="P5882" s="42" t="s">
        <v>64</v>
      </c>
      <c r="Q5882" s="42" t="s">
        <v>65</v>
      </c>
      <c r="R5882" s="42">
        <v>1</v>
      </c>
      <c r="S5882" s="137" t="s">
        <v>2419</v>
      </c>
      <c r="T5882" s="62">
        <v>701662950</v>
      </c>
      <c r="U5882" s="62">
        <v>678606518.04999995</v>
      </c>
      <c r="Z5882" s="42"/>
      <c r="AA5882" s="42"/>
      <c r="AJ5882" s="42"/>
      <c r="AM5882" s="42"/>
      <c r="AN5882" s="42"/>
      <c r="AO5882" s="42"/>
      <c r="AP5882" s="42"/>
      <c r="AY5882" s="42"/>
      <c r="AZ5882" s="42"/>
      <c r="BA5882" s="42"/>
      <c r="BB5882" s="42"/>
      <c r="BN5882" s="54" t="s">
        <v>4578</v>
      </c>
      <c r="BO5882" s="58" t="str">
        <f t="shared" si="91"/>
        <v>境内资产</v>
      </c>
      <c r="BP5882" s="58" t="str">
        <f>IF(M5882="",VLOOKUP(D5882,Sheet4!$A$1:$B$92,2,0),VLOOKUP(Q5882,Sheet4!$A$1:$B$92,2,0))</f>
        <v>保险资产管理产品</v>
      </c>
    </row>
    <row r="5883" spans="1:68" s="58" customFormat="1" ht="12.75" customHeight="1">
      <c r="A5883" s="64" t="s">
        <v>5548</v>
      </c>
      <c r="B5883" s="64" t="s">
        <v>5548</v>
      </c>
      <c r="C5883" s="250" t="s">
        <v>222</v>
      </c>
      <c r="D5883" s="250" t="s">
        <v>221</v>
      </c>
      <c r="E5883" s="54" t="s">
        <v>3420</v>
      </c>
      <c r="F5883" s="42" t="s">
        <v>1351</v>
      </c>
      <c r="G5883" s="129">
        <v>1088616.52</v>
      </c>
      <c r="H5883" s="323">
        <v>1088616.52</v>
      </c>
      <c r="I5883" s="323">
        <v>1088616.52</v>
      </c>
      <c r="J5883" s="42">
        <v>2171.2600000000002</v>
      </c>
      <c r="K5883" s="42"/>
      <c r="L5883" s="42" t="s">
        <v>4489</v>
      </c>
      <c r="M5883" s="42" t="s">
        <v>3481</v>
      </c>
      <c r="N5883" s="42" t="s">
        <v>2431</v>
      </c>
      <c r="O5883" s="137" t="s">
        <v>3482</v>
      </c>
      <c r="P5883" s="42" t="s">
        <v>64</v>
      </c>
      <c r="Q5883" s="42" t="s">
        <v>65</v>
      </c>
      <c r="R5883" s="42">
        <v>1</v>
      </c>
      <c r="S5883" s="137" t="s">
        <v>2419</v>
      </c>
      <c r="T5883" s="62">
        <v>701662950</v>
      </c>
      <c r="U5883" s="62">
        <v>678606518.04999995</v>
      </c>
      <c r="Z5883" s="42"/>
      <c r="AA5883" s="42"/>
      <c r="AJ5883" s="42"/>
      <c r="AM5883" s="42"/>
      <c r="AN5883" s="42"/>
      <c r="AO5883" s="42"/>
      <c r="AP5883" s="42"/>
      <c r="AY5883" s="42"/>
      <c r="AZ5883" s="42"/>
      <c r="BA5883" s="42"/>
      <c r="BB5883" s="42"/>
      <c r="BN5883" s="54" t="s">
        <v>4578</v>
      </c>
      <c r="BO5883" s="58" t="str">
        <f t="shared" si="91"/>
        <v>境内资产</v>
      </c>
      <c r="BP5883" s="58" t="str">
        <f>IF(M5883="",VLOOKUP(D5883,Sheet4!$A$1:$B$92,2,0),VLOOKUP(Q5883,Sheet4!$A$1:$B$92,2,0))</f>
        <v>保险资产管理产品</v>
      </c>
    </row>
    <row r="5884" spans="1:68" s="58" customFormat="1" ht="12.75" customHeight="1">
      <c r="A5884" s="64" t="s">
        <v>2413</v>
      </c>
      <c r="B5884" s="54" t="s">
        <v>2414</v>
      </c>
      <c r="C5884" s="252" t="s">
        <v>5552</v>
      </c>
      <c r="D5884" s="252" t="s">
        <v>672</v>
      </c>
      <c r="E5884" s="54" t="s">
        <v>2415</v>
      </c>
      <c r="F5884" s="54" t="s">
        <v>2414</v>
      </c>
      <c r="G5884" s="129">
        <v>33400</v>
      </c>
      <c r="H5884" s="323">
        <v>365989</v>
      </c>
      <c r="I5884" s="323">
        <v>306612</v>
      </c>
      <c r="J5884" s="42"/>
      <c r="K5884" s="42"/>
      <c r="L5884" s="42" t="s">
        <v>4489</v>
      </c>
      <c r="M5884" s="42" t="s">
        <v>3499</v>
      </c>
      <c r="N5884" s="42" t="s">
        <v>2435</v>
      </c>
      <c r="O5884" s="137" t="s">
        <v>3500</v>
      </c>
      <c r="P5884" s="42" t="s">
        <v>64</v>
      </c>
      <c r="Q5884" s="42" t="s">
        <v>65</v>
      </c>
      <c r="R5884" s="42">
        <v>1</v>
      </c>
      <c r="S5884" s="137" t="s">
        <v>2419</v>
      </c>
      <c r="T5884" s="62">
        <v>696892400</v>
      </c>
      <c r="U5884" s="62">
        <v>672537379.61000001</v>
      </c>
      <c r="Z5884" s="54" t="s">
        <v>68</v>
      </c>
      <c r="AA5884" s="132">
        <v>2.1402195081408001E-5</v>
      </c>
      <c r="AJ5884" s="42"/>
      <c r="AM5884" s="42"/>
      <c r="AN5884" s="42"/>
      <c r="AO5884" s="42"/>
      <c r="AP5884" s="42"/>
      <c r="AY5884" s="42"/>
      <c r="AZ5884" s="42"/>
      <c r="BA5884" s="42"/>
      <c r="BB5884" s="42"/>
      <c r="BN5884" s="54" t="s">
        <v>4578</v>
      </c>
      <c r="BO5884" s="58" t="str">
        <f t="shared" si="91"/>
        <v>境内资产</v>
      </c>
      <c r="BP5884" s="58" t="str">
        <f>IF(M5884="",VLOOKUP(D5884,Sheet4!$A$1:$B$92,2,0),VLOOKUP(Q5884,Sheet4!$A$1:$B$92,2,0))</f>
        <v>保险资产管理产品</v>
      </c>
    </row>
    <row r="5885" spans="1:68" s="58" customFormat="1" ht="12.75" customHeight="1">
      <c r="A5885" s="64" t="s">
        <v>2420</v>
      </c>
      <c r="B5885" s="54" t="s">
        <v>2421</v>
      </c>
      <c r="C5885" s="252" t="s">
        <v>5552</v>
      </c>
      <c r="D5885" s="252" t="s">
        <v>672</v>
      </c>
      <c r="E5885" s="54" t="s">
        <v>2422</v>
      </c>
      <c r="F5885" s="54" t="s">
        <v>2421</v>
      </c>
      <c r="G5885" s="129">
        <v>89600</v>
      </c>
      <c r="H5885" s="323">
        <v>443522</v>
      </c>
      <c r="I5885" s="323">
        <v>369152</v>
      </c>
      <c r="J5885" s="42"/>
      <c r="K5885" s="42"/>
      <c r="L5885" s="42" t="s">
        <v>4489</v>
      </c>
      <c r="M5885" s="42" t="s">
        <v>3499</v>
      </c>
      <c r="N5885" s="42" t="s">
        <v>2435</v>
      </c>
      <c r="O5885" s="137" t="s">
        <v>3500</v>
      </c>
      <c r="P5885" s="42" t="s">
        <v>64</v>
      </c>
      <c r="Q5885" s="42" t="s">
        <v>65</v>
      </c>
      <c r="R5885" s="42">
        <v>1</v>
      </c>
      <c r="S5885" s="137" t="s">
        <v>2419</v>
      </c>
      <c r="T5885" s="62">
        <v>696892400</v>
      </c>
      <c r="U5885" s="62">
        <v>672537379.61000001</v>
      </c>
      <c r="Z5885" s="54" t="s">
        <v>68</v>
      </c>
      <c r="AA5885" s="132">
        <v>3.5502340125852999E-5</v>
      </c>
      <c r="AJ5885" s="42"/>
      <c r="AM5885" s="42"/>
      <c r="AN5885" s="42"/>
      <c r="AO5885" s="42"/>
      <c r="AP5885" s="42"/>
      <c r="AY5885" s="42"/>
      <c r="AZ5885" s="42"/>
      <c r="BA5885" s="42"/>
      <c r="BB5885" s="42"/>
      <c r="BN5885" s="54" t="s">
        <v>4578</v>
      </c>
      <c r="BO5885" s="58" t="str">
        <f t="shared" si="91"/>
        <v>境内资产</v>
      </c>
      <c r="BP5885" s="58" t="str">
        <f>IF(M5885="",VLOOKUP(D5885,Sheet4!$A$1:$B$92,2,0),VLOOKUP(Q5885,Sheet4!$A$1:$B$92,2,0))</f>
        <v>保险资产管理产品</v>
      </c>
    </row>
    <row r="5886" spans="1:68" s="58" customFormat="1" ht="12.75" customHeight="1">
      <c r="A5886" s="64" t="s">
        <v>2424</v>
      </c>
      <c r="B5886" s="54" t="s">
        <v>2425</v>
      </c>
      <c r="C5886" s="252" t="s">
        <v>5552</v>
      </c>
      <c r="D5886" s="252" t="s">
        <v>672</v>
      </c>
      <c r="E5886" s="54" t="s">
        <v>2426</v>
      </c>
      <c r="F5886" s="54" t="s">
        <v>2425</v>
      </c>
      <c r="G5886" s="129">
        <v>40500</v>
      </c>
      <c r="H5886" s="323">
        <v>551749</v>
      </c>
      <c r="I5886" s="323">
        <v>496125</v>
      </c>
      <c r="J5886" s="42"/>
      <c r="K5886" s="42"/>
      <c r="L5886" s="42" t="s">
        <v>4489</v>
      </c>
      <c r="M5886" s="42" t="s">
        <v>3499</v>
      </c>
      <c r="N5886" s="42" t="s">
        <v>2435</v>
      </c>
      <c r="O5886" s="137" t="s">
        <v>3500</v>
      </c>
      <c r="P5886" s="42" t="s">
        <v>64</v>
      </c>
      <c r="Q5886" s="42" t="s">
        <v>65</v>
      </c>
      <c r="R5886" s="42">
        <v>1</v>
      </c>
      <c r="S5886" s="137" t="s">
        <v>2419</v>
      </c>
      <c r="T5886" s="62">
        <v>696892400</v>
      </c>
      <c r="U5886" s="62">
        <v>672537379.61000001</v>
      </c>
      <c r="Z5886" s="54" t="s">
        <v>68</v>
      </c>
      <c r="AA5886" s="132">
        <v>1.1265604144767601E-5</v>
      </c>
      <c r="AJ5886" s="42"/>
      <c r="AM5886" s="42"/>
      <c r="AN5886" s="42"/>
      <c r="AO5886" s="42"/>
      <c r="AP5886" s="42"/>
      <c r="AY5886" s="42"/>
      <c r="AZ5886" s="42"/>
      <c r="BA5886" s="42"/>
      <c r="BB5886" s="42"/>
      <c r="BN5886" s="54" t="s">
        <v>4578</v>
      </c>
      <c r="BO5886" s="58" t="str">
        <f t="shared" si="91"/>
        <v>境内资产</v>
      </c>
      <c r="BP5886" s="58" t="str">
        <f>IF(M5886="",VLOOKUP(D5886,Sheet4!$A$1:$B$92,2,0),VLOOKUP(Q5886,Sheet4!$A$1:$B$92,2,0))</f>
        <v>保险资产管理产品</v>
      </c>
    </row>
    <row r="5887" spans="1:68" s="58" customFormat="1" ht="12.75" customHeight="1">
      <c r="A5887" s="64" t="s">
        <v>2428</v>
      </c>
      <c r="B5887" s="54" t="s">
        <v>2429</v>
      </c>
      <c r="C5887" s="252" t="s">
        <v>5552</v>
      </c>
      <c r="D5887" s="252" t="s">
        <v>672</v>
      </c>
      <c r="E5887" s="54" t="s">
        <v>2430</v>
      </c>
      <c r="F5887" s="54" t="s">
        <v>2429</v>
      </c>
      <c r="G5887" s="129">
        <v>23500</v>
      </c>
      <c r="H5887" s="323">
        <v>295934</v>
      </c>
      <c r="I5887" s="323">
        <v>250040</v>
      </c>
      <c r="J5887" s="42"/>
      <c r="K5887" s="42"/>
      <c r="L5887" s="42" t="s">
        <v>4489</v>
      </c>
      <c r="M5887" s="42" t="s">
        <v>3499</v>
      </c>
      <c r="N5887" s="42" t="s">
        <v>2435</v>
      </c>
      <c r="O5887" s="137" t="s">
        <v>3500</v>
      </c>
      <c r="P5887" s="42" t="s">
        <v>64</v>
      </c>
      <c r="Q5887" s="42" t="s">
        <v>65</v>
      </c>
      <c r="R5887" s="42">
        <v>1</v>
      </c>
      <c r="S5887" s="137" t="s">
        <v>2419</v>
      </c>
      <c r="T5887" s="62">
        <v>696892400</v>
      </c>
      <c r="U5887" s="62">
        <v>672537379.61000001</v>
      </c>
      <c r="Z5887" s="54" t="s">
        <v>68</v>
      </c>
      <c r="AA5887" s="132">
        <v>2.2468486995663301E-5</v>
      </c>
      <c r="AJ5887" s="42"/>
      <c r="AM5887" s="42"/>
      <c r="AN5887" s="42"/>
      <c r="AO5887" s="42"/>
      <c r="AP5887" s="42"/>
      <c r="AY5887" s="42"/>
      <c r="AZ5887" s="42"/>
      <c r="BA5887" s="42"/>
      <c r="BB5887" s="42"/>
      <c r="BN5887" s="54" t="s">
        <v>4578</v>
      </c>
      <c r="BO5887" s="58" t="str">
        <f t="shared" si="91"/>
        <v>境内资产</v>
      </c>
      <c r="BP5887" s="58" t="str">
        <f>IF(M5887="",VLOOKUP(D5887,Sheet4!$A$1:$B$92,2,0),VLOOKUP(Q5887,Sheet4!$A$1:$B$92,2,0))</f>
        <v>保险资产管理产品</v>
      </c>
    </row>
    <row r="5888" spans="1:68" s="58" customFormat="1" ht="12.75" customHeight="1">
      <c r="A5888" s="64" t="s">
        <v>2432</v>
      </c>
      <c r="B5888" s="54" t="s">
        <v>2433</v>
      </c>
      <c r="C5888" s="252" t="s">
        <v>5552</v>
      </c>
      <c r="D5888" s="252" t="s">
        <v>672</v>
      </c>
      <c r="E5888" s="54" t="s">
        <v>2434</v>
      </c>
      <c r="F5888" s="54" t="s">
        <v>2433</v>
      </c>
      <c r="G5888" s="129">
        <v>73500</v>
      </c>
      <c r="H5888" s="323">
        <v>474475.83</v>
      </c>
      <c r="I5888" s="323">
        <v>448350</v>
      </c>
      <c r="J5888" s="42"/>
      <c r="K5888" s="42"/>
      <c r="L5888" s="42" t="s">
        <v>4489</v>
      </c>
      <c r="M5888" s="42" t="s">
        <v>3499</v>
      </c>
      <c r="N5888" s="42" t="s">
        <v>2435</v>
      </c>
      <c r="O5888" s="137" t="s">
        <v>3500</v>
      </c>
      <c r="P5888" s="42" t="s">
        <v>64</v>
      </c>
      <c r="Q5888" s="42" t="s">
        <v>65</v>
      </c>
      <c r="R5888" s="42">
        <v>1</v>
      </c>
      <c r="S5888" s="137" t="s">
        <v>2419</v>
      </c>
      <c r="T5888" s="62">
        <v>696892400</v>
      </c>
      <c r="U5888" s="62">
        <v>672537379.61000001</v>
      </c>
      <c r="Z5888" s="54" t="s">
        <v>68</v>
      </c>
      <c r="AA5888" s="132">
        <v>3.9335409598608701E-5</v>
      </c>
      <c r="AJ5888" s="42"/>
      <c r="AM5888" s="42"/>
      <c r="AN5888" s="42"/>
      <c r="AO5888" s="42"/>
      <c r="AP5888" s="42"/>
      <c r="AY5888" s="42"/>
      <c r="AZ5888" s="42"/>
      <c r="BA5888" s="42"/>
      <c r="BB5888" s="42"/>
      <c r="BN5888" s="54" t="s">
        <v>4578</v>
      </c>
      <c r="BO5888" s="58" t="str">
        <f t="shared" si="91"/>
        <v>境内资产</v>
      </c>
      <c r="BP5888" s="58" t="str">
        <f>IF(M5888="",VLOOKUP(D5888,Sheet4!$A$1:$B$92,2,0),VLOOKUP(Q5888,Sheet4!$A$1:$B$92,2,0))</f>
        <v>保险资产管理产品</v>
      </c>
    </row>
    <row r="5889" spans="1:68" s="58" customFormat="1" ht="12.75" customHeight="1">
      <c r="A5889" s="64" t="s">
        <v>2436</v>
      </c>
      <c r="B5889" s="54" t="s">
        <v>2437</v>
      </c>
      <c r="C5889" s="252" t="s">
        <v>5552</v>
      </c>
      <c r="D5889" s="252" t="s">
        <v>672</v>
      </c>
      <c r="E5889" s="54" t="s">
        <v>2438</v>
      </c>
      <c r="F5889" s="54" t="s">
        <v>2437</v>
      </c>
      <c r="G5889" s="129">
        <v>23600</v>
      </c>
      <c r="H5889" s="323">
        <v>1604724.62</v>
      </c>
      <c r="I5889" s="323">
        <v>1257408</v>
      </c>
      <c r="J5889" s="42"/>
      <c r="K5889" s="42"/>
      <c r="L5889" s="42" t="s">
        <v>4489</v>
      </c>
      <c r="M5889" s="42" t="s">
        <v>3499</v>
      </c>
      <c r="N5889" s="42" t="s">
        <v>2435</v>
      </c>
      <c r="O5889" s="137" t="s">
        <v>3500</v>
      </c>
      <c r="P5889" s="42" t="s">
        <v>64</v>
      </c>
      <c r="Q5889" s="42" t="s">
        <v>65</v>
      </c>
      <c r="R5889" s="42">
        <v>1</v>
      </c>
      <c r="S5889" s="137" t="s">
        <v>2419</v>
      </c>
      <c r="T5889" s="62">
        <v>696892400</v>
      </c>
      <c r="U5889" s="62">
        <v>672537379.61000001</v>
      </c>
      <c r="Z5889" s="54" t="s">
        <v>280</v>
      </c>
      <c r="AA5889" s="132">
        <v>3.3741102467704998E-6</v>
      </c>
      <c r="AJ5889" s="42"/>
      <c r="AM5889" s="42"/>
      <c r="AN5889" s="42"/>
      <c r="AO5889" s="42"/>
      <c r="AP5889" s="42"/>
      <c r="AY5889" s="42"/>
      <c r="AZ5889" s="42"/>
      <c r="BA5889" s="42"/>
      <c r="BB5889" s="42"/>
      <c r="BN5889" s="54" t="s">
        <v>4578</v>
      </c>
      <c r="BO5889" s="58" t="str">
        <f t="shared" si="91"/>
        <v>境内资产</v>
      </c>
      <c r="BP5889" s="58" t="str">
        <f>IF(M5889="",VLOOKUP(D5889,Sheet4!$A$1:$B$92,2,0),VLOOKUP(Q5889,Sheet4!$A$1:$B$92,2,0))</f>
        <v>保险资产管理产品</v>
      </c>
    </row>
    <row r="5890" spans="1:68" s="58" customFormat="1" ht="12.75" customHeight="1">
      <c r="A5890" s="64" t="s">
        <v>2444</v>
      </c>
      <c r="B5890" s="54" t="s">
        <v>2445</v>
      </c>
      <c r="C5890" s="252" t="s">
        <v>5552</v>
      </c>
      <c r="D5890" s="252" t="s">
        <v>672</v>
      </c>
      <c r="E5890" s="54" t="s">
        <v>2446</v>
      </c>
      <c r="F5890" s="54" t="s">
        <v>2445</v>
      </c>
      <c r="G5890" s="129">
        <v>34500</v>
      </c>
      <c r="H5890" s="323">
        <v>734221</v>
      </c>
      <c r="I5890" s="323">
        <v>679305</v>
      </c>
      <c r="J5890" s="42"/>
      <c r="K5890" s="42"/>
      <c r="L5890" s="42" t="s">
        <v>4489</v>
      </c>
      <c r="M5890" s="42" t="s">
        <v>3499</v>
      </c>
      <c r="N5890" s="42" t="s">
        <v>2435</v>
      </c>
      <c r="O5890" s="137" t="s">
        <v>3500</v>
      </c>
      <c r="P5890" s="42" t="s">
        <v>64</v>
      </c>
      <c r="Q5890" s="42" t="s">
        <v>65</v>
      </c>
      <c r="R5890" s="42">
        <v>1</v>
      </c>
      <c r="S5890" s="137" t="s">
        <v>2419</v>
      </c>
      <c r="T5890" s="62">
        <v>696892400</v>
      </c>
      <c r="U5890" s="62">
        <v>672537379.61000001</v>
      </c>
      <c r="Z5890" s="54" t="s">
        <v>68</v>
      </c>
      <c r="AA5890" s="132">
        <v>2.4774534110182501E-5</v>
      </c>
      <c r="AJ5890" s="42"/>
      <c r="AM5890" s="42"/>
      <c r="AN5890" s="42"/>
      <c r="AO5890" s="42"/>
      <c r="AP5890" s="42"/>
      <c r="AY5890" s="42"/>
      <c r="AZ5890" s="42"/>
      <c r="BA5890" s="42"/>
      <c r="BB5890" s="42"/>
      <c r="BN5890" s="54" t="s">
        <v>4578</v>
      </c>
      <c r="BO5890" s="58" t="str">
        <f t="shared" si="91"/>
        <v>境内资产</v>
      </c>
      <c r="BP5890" s="58" t="str">
        <f>IF(M5890="",VLOOKUP(D5890,Sheet4!$A$1:$B$92,2,0),VLOOKUP(Q5890,Sheet4!$A$1:$B$92,2,0))</f>
        <v>保险资产管理产品</v>
      </c>
    </row>
    <row r="5891" spans="1:68" s="58" customFormat="1" ht="12.75" customHeight="1">
      <c r="A5891" s="64" t="s">
        <v>2448</v>
      </c>
      <c r="B5891" s="54" t="s">
        <v>2449</v>
      </c>
      <c r="C5891" s="252" t="s">
        <v>5552</v>
      </c>
      <c r="D5891" s="252" t="s">
        <v>672</v>
      </c>
      <c r="E5891" s="54" t="s">
        <v>2450</v>
      </c>
      <c r="F5891" s="54" t="s">
        <v>2449</v>
      </c>
      <c r="G5891" s="129">
        <v>7400</v>
      </c>
      <c r="H5891" s="323">
        <v>590030</v>
      </c>
      <c r="I5891" s="323">
        <v>545824</v>
      </c>
      <c r="J5891" s="42"/>
      <c r="K5891" s="42"/>
      <c r="L5891" s="42" t="s">
        <v>4489</v>
      </c>
      <c r="M5891" s="42" t="s">
        <v>3499</v>
      </c>
      <c r="N5891" s="42" t="s">
        <v>2435</v>
      </c>
      <c r="O5891" s="137" t="s">
        <v>3500</v>
      </c>
      <c r="P5891" s="42" t="s">
        <v>64</v>
      </c>
      <c r="Q5891" s="42" t="s">
        <v>65</v>
      </c>
      <c r="R5891" s="42">
        <v>1</v>
      </c>
      <c r="S5891" s="137" t="s">
        <v>2419</v>
      </c>
      <c r="T5891" s="62">
        <v>696892400</v>
      </c>
      <c r="U5891" s="62">
        <v>672537379.61000001</v>
      </c>
      <c r="Z5891" s="54" t="s">
        <v>280</v>
      </c>
      <c r="AA5891" s="132">
        <v>5.7676613133440102E-6</v>
      </c>
      <c r="AJ5891" s="42"/>
      <c r="AM5891" s="42"/>
      <c r="AN5891" s="42"/>
      <c r="AO5891" s="42"/>
      <c r="AP5891" s="42"/>
      <c r="AY5891" s="42"/>
      <c r="AZ5891" s="42"/>
      <c r="BA5891" s="42"/>
      <c r="BB5891" s="42"/>
      <c r="BN5891" s="54" t="s">
        <v>4578</v>
      </c>
      <c r="BO5891" s="58" t="str">
        <f t="shared" ref="BO5891:BO5954" si="92">IF(LEFT(D5891,2)="境外","境外资产","境内资产")</f>
        <v>境内资产</v>
      </c>
      <c r="BP5891" s="58" t="str">
        <f>IF(M5891="",VLOOKUP(D5891,Sheet4!$A$1:$B$92,2,0),VLOOKUP(Q5891,Sheet4!$A$1:$B$92,2,0))</f>
        <v>保险资产管理产品</v>
      </c>
    </row>
    <row r="5892" spans="1:68" s="58" customFormat="1" ht="12.75" customHeight="1">
      <c r="A5892" s="64" t="s">
        <v>2451</v>
      </c>
      <c r="B5892" s="54" t="s">
        <v>2452</v>
      </c>
      <c r="C5892" s="252" t="s">
        <v>5552</v>
      </c>
      <c r="D5892" s="252" t="s">
        <v>672</v>
      </c>
      <c r="E5892" s="54" t="s">
        <v>2453</v>
      </c>
      <c r="F5892" s="54" t="s">
        <v>2452</v>
      </c>
      <c r="G5892" s="129">
        <v>99200</v>
      </c>
      <c r="H5892" s="323">
        <v>552293.64</v>
      </c>
      <c r="I5892" s="323">
        <v>482112</v>
      </c>
      <c r="J5892" s="42"/>
      <c r="K5892" s="42"/>
      <c r="L5892" s="42" t="s">
        <v>4489</v>
      </c>
      <c r="M5892" s="42" t="s">
        <v>3499</v>
      </c>
      <c r="N5892" s="42" t="s">
        <v>2435</v>
      </c>
      <c r="O5892" s="137" t="s">
        <v>3500</v>
      </c>
      <c r="P5892" s="42" t="s">
        <v>64</v>
      </c>
      <c r="Q5892" s="42" t="s">
        <v>65</v>
      </c>
      <c r="R5892" s="42">
        <v>1</v>
      </c>
      <c r="S5892" s="137" t="s">
        <v>2419</v>
      </c>
      <c r="T5892" s="62">
        <v>696892400</v>
      </c>
      <c r="U5892" s="62">
        <v>672537379.61000001</v>
      </c>
      <c r="Z5892" s="54" t="s">
        <v>68</v>
      </c>
      <c r="AA5892" s="132">
        <v>3.3219269323940802E-5</v>
      </c>
      <c r="AJ5892" s="42"/>
      <c r="AM5892" s="42"/>
      <c r="AN5892" s="42"/>
      <c r="AO5892" s="42"/>
      <c r="AP5892" s="42"/>
      <c r="AY5892" s="42"/>
      <c r="AZ5892" s="42"/>
      <c r="BA5892" s="42"/>
      <c r="BB5892" s="42"/>
      <c r="BN5892" s="54" t="s">
        <v>4578</v>
      </c>
      <c r="BO5892" s="58" t="str">
        <f t="shared" si="92"/>
        <v>境内资产</v>
      </c>
      <c r="BP5892" s="58" t="str">
        <f>IF(M5892="",VLOOKUP(D5892,Sheet4!$A$1:$B$92,2,0),VLOOKUP(Q5892,Sheet4!$A$1:$B$92,2,0))</f>
        <v>保险资产管理产品</v>
      </c>
    </row>
    <row r="5893" spans="1:68" s="58" customFormat="1" ht="12.75" customHeight="1">
      <c r="A5893" s="64" t="s">
        <v>2454</v>
      </c>
      <c r="B5893" s="54" t="s">
        <v>2455</v>
      </c>
      <c r="C5893" s="252" t="s">
        <v>5552</v>
      </c>
      <c r="D5893" s="252" t="s">
        <v>672</v>
      </c>
      <c r="E5893" s="54" t="s">
        <v>2456</v>
      </c>
      <c r="F5893" s="54" t="s">
        <v>2455</v>
      </c>
      <c r="G5893" s="129">
        <v>100500</v>
      </c>
      <c r="H5893" s="323">
        <v>370617</v>
      </c>
      <c r="I5893" s="323">
        <v>304515</v>
      </c>
      <c r="J5893" s="42"/>
      <c r="K5893" s="42"/>
      <c r="L5893" s="42" t="s">
        <v>4489</v>
      </c>
      <c r="M5893" s="42" t="s">
        <v>3499</v>
      </c>
      <c r="N5893" s="42" t="s">
        <v>2435</v>
      </c>
      <c r="O5893" s="137" t="s">
        <v>3500</v>
      </c>
      <c r="P5893" s="42" t="s">
        <v>64</v>
      </c>
      <c r="Q5893" s="42" t="s">
        <v>65</v>
      </c>
      <c r="R5893" s="42">
        <v>1</v>
      </c>
      <c r="S5893" s="137" t="s">
        <v>2419</v>
      </c>
      <c r="T5893" s="62">
        <v>696892400</v>
      </c>
      <c r="U5893" s="62">
        <v>672537379.61000001</v>
      </c>
      <c r="Z5893" s="54" t="s">
        <v>68</v>
      </c>
      <c r="AA5893" s="132">
        <v>1.1681935825865101E-5</v>
      </c>
      <c r="AJ5893" s="42"/>
      <c r="AM5893" s="42"/>
      <c r="AN5893" s="42"/>
      <c r="AO5893" s="42"/>
      <c r="AP5893" s="42"/>
      <c r="AY5893" s="42"/>
      <c r="AZ5893" s="42"/>
      <c r="BA5893" s="42"/>
      <c r="BB5893" s="42"/>
      <c r="BN5893" s="54" t="s">
        <v>4578</v>
      </c>
      <c r="BO5893" s="58" t="str">
        <f t="shared" si="92"/>
        <v>境内资产</v>
      </c>
      <c r="BP5893" s="58" t="str">
        <f>IF(M5893="",VLOOKUP(D5893,Sheet4!$A$1:$B$92,2,0),VLOOKUP(Q5893,Sheet4!$A$1:$B$92,2,0))</f>
        <v>保险资产管理产品</v>
      </c>
    </row>
    <row r="5894" spans="1:68" s="58" customFormat="1" ht="12.75" customHeight="1">
      <c r="A5894" s="64" t="s">
        <v>2457</v>
      </c>
      <c r="B5894" s="54" t="s">
        <v>2458</v>
      </c>
      <c r="C5894" s="252" t="s">
        <v>5552</v>
      </c>
      <c r="D5894" s="252" t="s">
        <v>672</v>
      </c>
      <c r="E5894" s="54" t="s">
        <v>2459</v>
      </c>
      <c r="F5894" s="54" t="s">
        <v>2458</v>
      </c>
      <c r="G5894" s="129">
        <v>49800</v>
      </c>
      <c r="H5894" s="323">
        <v>468944</v>
      </c>
      <c r="I5894" s="323">
        <v>400890</v>
      </c>
      <c r="J5894" s="42"/>
      <c r="K5894" s="42"/>
      <c r="L5894" s="42" t="s">
        <v>4489</v>
      </c>
      <c r="M5894" s="42" t="s">
        <v>3499</v>
      </c>
      <c r="N5894" s="42" t="s">
        <v>2435</v>
      </c>
      <c r="O5894" s="137" t="s">
        <v>3500</v>
      </c>
      <c r="P5894" s="42" t="s">
        <v>64</v>
      </c>
      <c r="Q5894" s="42" t="s">
        <v>65</v>
      </c>
      <c r="R5894" s="42">
        <v>1</v>
      </c>
      <c r="S5894" s="137" t="s">
        <v>2419</v>
      </c>
      <c r="T5894" s="62">
        <v>696892400</v>
      </c>
      <c r="U5894" s="62">
        <v>672537379.61000001</v>
      </c>
      <c r="Z5894" s="54" t="s">
        <v>68</v>
      </c>
      <c r="AA5894" s="132">
        <v>1.35568763885318E-5</v>
      </c>
      <c r="AJ5894" s="42"/>
      <c r="AM5894" s="42"/>
      <c r="AN5894" s="42"/>
      <c r="AO5894" s="42"/>
      <c r="AP5894" s="42"/>
      <c r="AY5894" s="42"/>
      <c r="AZ5894" s="42"/>
      <c r="BA5894" s="42"/>
      <c r="BB5894" s="42"/>
      <c r="BN5894" s="54" t="s">
        <v>4578</v>
      </c>
      <c r="BO5894" s="58" t="str">
        <f t="shared" si="92"/>
        <v>境内资产</v>
      </c>
      <c r="BP5894" s="58" t="str">
        <f>IF(M5894="",VLOOKUP(D5894,Sheet4!$A$1:$B$92,2,0),VLOOKUP(Q5894,Sheet4!$A$1:$B$92,2,0))</f>
        <v>保险资产管理产品</v>
      </c>
    </row>
    <row r="5895" spans="1:68" s="58" customFormat="1" ht="12.75" customHeight="1">
      <c r="A5895" s="64" t="s">
        <v>2460</v>
      </c>
      <c r="B5895" s="54" t="s">
        <v>2461</v>
      </c>
      <c r="C5895" s="252" t="s">
        <v>5552</v>
      </c>
      <c r="D5895" s="252" t="s">
        <v>672</v>
      </c>
      <c r="E5895" s="54" t="s">
        <v>2462</v>
      </c>
      <c r="F5895" s="54" t="s">
        <v>2461</v>
      </c>
      <c r="G5895" s="129">
        <v>133300</v>
      </c>
      <c r="H5895" s="323">
        <v>332911</v>
      </c>
      <c r="I5895" s="323">
        <v>302591</v>
      </c>
      <c r="J5895" s="42"/>
      <c r="K5895" s="42"/>
      <c r="L5895" s="42" t="s">
        <v>4489</v>
      </c>
      <c r="M5895" s="42" t="s">
        <v>3499</v>
      </c>
      <c r="N5895" s="42" t="s">
        <v>2435</v>
      </c>
      <c r="O5895" s="137" t="s">
        <v>3500</v>
      </c>
      <c r="P5895" s="42" t="s">
        <v>64</v>
      </c>
      <c r="Q5895" s="42" t="s">
        <v>65</v>
      </c>
      <c r="R5895" s="42">
        <v>1</v>
      </c>
      <c r="S5895" s="137" t="s">
        <v>2419</v>
      </c>
      <c r="T5895" s="62">
        <v>696892400</v>
      </c>
      <c r="U5895" s="62">
        <v>672537379.61000001</v>
      </c>
      <c r="Z5895" s="54" t="s">
        <v>68</v>
      </c>
      <c r="AA5895" s="132">
        <v>1.2553434674103099E-5</v>
      </c>
      <c r="AJ5895" s="42"/>
      <c r="AM5895" s="42"/>
      <c r="AN5895" s="42"/>
      <c r="AO5895" s="42"/>
      <c r="AP5895" s="42"/>
      <c r="AY5895" s="42"/>
      <c r="AZ5895" s="42"/>
      <c r="BA5895" s="42"/>
      <c r="BB5895" s="42"/>
      <c r="BN5895" s="54" t="s">
        <v>4578</v>
      </c>
      <c r="BO5895" s="58" t="str">
        <f t="shared" si="92"/>
        <v>境内资产</v>
      </c>
      <c r="BP5895" s="58" t="str">
        <f>IF(M5895="",VLOOKUP(D5895,Sheet4!$A$1:$B$92,2,0),VLOOKUP(Q5895,Sheet4!$A$1:$B$92,2,0))</f>
        <v>保险资产管理产品</v>
      </c>
    </row>
    <row r="5896" spans="1:68" s="58" customFormat="1" ht="12.75" customHeight="1">
      <c r="A5896" s="64" t="s">
        <v>2463</v>
      </c>
      <c r="B5896" s="54" t="s">
        <v>2464</v>
      </c>
      <c r="C5896" s="252" t="s">
        <v>5552</v>
      </c>
      <c r="D5896" s="252" t="s">
        <v>672</v>
      </c>
      <c r="E5896" s="54" t="s">
        <v>2465</v>
      </c>
      <c r="F5896" s="54" t="s">
        <v>2464</v>
      </c>
      <c r="G5896" s="129">
        <v>268000</v>
      </c>
      <c r="H5896" s="323">
        <v>1129830</v>
      </c>
      <c r="I5896" s="323">
        <v>1002320</v>
      </c>
      <c r="J5896" s="42"/>
      <c r="K5896" s="42"/>
      <c r="L5896" s="42" t="s">
        <v>4489</v>
      </c>
      <c r="M5896" s="42" t="s">
        <v>3499</v>
      </c>
      <c r="N5896" s="42" t="s">
        <v>2435</v>
      </c>
      <c r="O5896" s="137" t="s">
        <v>3500</v>
      </c>
      <c r="P5896" s="42" t="s">
        <v>64</v>
      </c>
      <c r="Q5896" s="42" t="s">
        <v>65</v>
      </c>
      <c r="R5896" s="42">
        <v>1</v>
      </c>
      <c r="S5896" s="137" t="s">
        <v>2419</v>
      </c>
      <c r="T5896" s="62">
        <v>696892400</v>
      </c>
      <c r="U5896" s="62">
        <v>672537379.61000001</v>
      </c>
      <c r="Z5896" s="54" t="s">
        <v>280</v>
      </c>
      <c r="AA5896" s="132">
        <v>6.9708621765342902E-6</v>
      </c>
      <c r="AJ5896" s="42"/>
      <c r="AM5896" s="42"/>
      <c r="AN5896" s="42"/>
      <c r="AO5896" s="42"/>
      <c r="AP5896" s="42"/>
      <c r="AY5896" s="42"/>
      <c r="AZ5896" s="42"/>
      <c r="BA5896" s="42"/>
      <c r="BB5896" s="42"/>
      <c r="BN5896" s="54" t="s">
        <v>4578</v>
      </c>
      <c r="BO5896" s="58" t="str">
        <f t="shared" si="92"/>
        <v>境内资产</v>
      </c>
      <c r="BP5896" s="58" t="str">
        <f>IF(M5896="",VLOOKUP(D5896,Sheet4!$A$1:$B$92,2,0),VLOOKUP(Q5896,Sheet4!$A$1:$B$92,2,0))</f>
        <v>保险资产管理产品</v>
      </c>
    </row>
    <row r="5897" spans="1:68" s="58" customFormat="1" ht="12.75" customHeight="1">
      <c r="A5897" s="64" t="s">
        <v>2466</v>
      </c>
      <c r="B5897" s="54" t="s">
        <v>2467</v>
      </c>
      <c r="C5897" s="252" t="s">
        <v>5552</v>
      </c>
      <c r="D5897" s="252" t="s">
        <v>672</v>
      </c>
      <c r="E5897" s="54" t="s">
        <v>2468</v>
      </c>
      <c r="F5897" s="54" t="s">
        <v>2467</v>
      </c>
      <c r="G5897" s="129">
        <v>94400</v>
      </c>
      <c r="H5897" s="323">
        <v>680003</v>
      </c>
      <c r="I5897" s="323">
        <v>610768</v>
      </c>
      <c r="J5897" s="42"/>
      <c r="K5897" s="42"/>
      <c r="L5897" s="42" t="s">
        <v>4489</v>
      </c>
      <c r="M5897" s="42" t="s">
        <v>3499</v>
      </c>
      <c r="N5897" s="42" t="s">
        <v>2435</v>
      </c>
      <c r="O5897" s="137" t="s">
        <v>3500</v>
      </c>
      <c r="P5897" s="42" t="s">
        <v>64</v>
      </c>
      <c r="Q5897" s="42" t="s">
        <v>65</v>
      </c>
      <c r="R5897" s="42">
        <v>1</v>
      </c>
      <c r="S5897" s="137" t="s">
        <v>2419</v>
      </c>
      <c r="T5897" s="62">
        <v>696892400</v>
      </c>
      <c r="U5897" s="62">
        <v>672537379.61000001</v>
      </c>
      <c r="Z5897" s="54" t="s">
        <v>68</v>
      </c>
      <c r="AA5897" s="132">
        <v>3.3492525233480498E-5</v>
      </c>
      <c r="AJ5897" s="42"/>
      <c r="AM5897" s="42"/>
      <c r="AN5897" s="42"/>
      <c r="AO5897" s="42"/>
      <c r="AP5897" s="42"/>
      <c r="AY5897" s="42"/>
      <c r="AZ5897" s="42"/>
      <c r="BA5897" s="42"/>
      <c r="BB5897" s="42"/>
      <c r="BN5897" s="54" t="s">
        <v>4578</v>
      </c>
      <c r="BO5897" s="58" t="str">
        <f t="shared" si="92"/>
        <v>境内资产</v>
      </c>
      <c r="BP5897" s="58" t="str">
        <f>IF(M5897="",VLOOKUP(D5897,Sheet4!$A$1:$B$92,2,0),VLOOKUP(Q5897,Sheet4!$A$1:$B$92,2,0))</f>
        <v>保险资产管理产品</v>
      </c>
    </row>
    <row r="5898" spans="1:68" s="58" customFormat="1" ht="12.75" customHeight="1">
      <c r="A5898" s="64" t="s">
        <v>2469</v>
      </c>
      <c r="B5898" s="54" t="s">
        <v>2470</v>
      </c>
      <c r="C5898" s="252" t="s">
        <v>5552</v>
      </c>
      <c r="D5898" s="252" t="s">
        <v>672</v>
      </c>
      <c r="E5898" s="54" t="s">
        <v>2471</v>
      </c>
      <c r="F5898" s="54" t="s">
        <v>2470</v>
      </c>
      <c r="G5898" s="129">
        <v>5600</v>
      </c>
      <c r="H5898" s="323">
        <v>631507.96</v>
      </c>
      <c r="I5898" s="323">
        <v>538160</v>
      </c>
      <c r="J5898" s="42"/>
      <c r="K5898" s="42"/>
      <c r="L5898" s="42" t="s">
        <v>4489</v>
      </c>
      <c r="M5898" s="42" t="s">
        <v>3499</v>
      </c>
      <c r="N5898" s="42" t="s">
        <v>2435</v>
      </c>
      <c r="O5898" s="137" t="s">
        <v>3500</v>
      </c>
      <c r="P5898" s="42" t="s">
        <v>64</v>
      </c>
      <c r="Q5898" s="42" t="s">
        <v>65</v>
      </c>
      <c r="R5898" s="42">
        <v>1</v>
      </c>
      <c r="S5898" s="137" t="s">
        <v>2419</v>
      </c>
      <c r="T5898" s="62">
        <v>696892400</v>
      </c>
      <c r="U5898" s="62">
        <v>672537379.61000001</v>
      </c>
      <c r="Z5898" s="54" t="s">
        <v>68</v>
      </c>
      <c r="AA5898" s="132">
        <v>1.08080228833945E-5</v>
      </c>
      <c r="AJ5898" s="42"/>
      <c r="AM5898" s="42"/>
      <c r="AN5898" s="42"/>
      <c r="AO5898" s="42"/>
      <c r="AP5898" s="42"/>
      <c r="AY5898" s="42"/>
      <c r="AZ5898" s="42"/>
      <c r="BA5898" s="42"/>
      <c r="BB5898" s="42"/>
      <c r="BN5898" s="54" t="s">
        <v>4578</v>
      </c>
      <c r="BO5898" s="58" t="str">
        <f t="shared" si="92"/>
        <v>境内资产</v>
      </c>
      <c r="BP5898" s="58" t="str">
        <f>IF(M5898="",VLOOKUP(D5898,Sheet4!$A$1:$B$92,2,0),VLOOKUP(Q5898,Sheet4!$A$1:$B$92,2,0))</f>
        <v>保险资产管理产品</v>
      </c>
    </row>
    <row r="5899" spans="1:68" s="58" customFormat="1" ht="12.75" customHeight="1">
      <c r="A5899" s="64" t="s">
        <v>2472</v>
      </c>
      <c r="B5899" s="54" t="s">
        <v>2473</v>
      </c>
      <c r="C5899" s="252" t="s">
        <v>5552</v>
      </c>
      <c r="D5899" s="252" t="s">
        <v>672</v>
      </c>
      <c r="E5899" s="54" t="s">
        <v>2474</v>
      </c>
      <c r="F5899" s="54" t="s">
        <v>2473</v>
      </c>
      <c r="G5899" s="129">
        <v>17100</v>
      </c>
      <c r="H5899" s="323">
        <v>486555.15</v>
      </c>
      <c r="I5899" s="323">
        <v>297882</v>
      </c>
      <c r="J5899" s="42"/>
      <c r="K5899" s="42"/>
      <c r="L5899" s="42" t="s">
        <v>4489</v>
      </c>
      <c r="M5899" s="42" t="s">
        <v>3499</v>
      </c>
      <c r="N5899" s="42" t="s">
        <v>2435</v>
      </c>
      <c r="O5899" s="137" t="s">
        <v>3500</v>
      </c>
      <c r="P5899" s="42" t="s">
        <v>64</v>
      </c>
      <c r="Q5899" s="42" t="s">
        <v>65</v>
      </c>
      <c r="R5899" s="42">
        <v>1</v>
      </c>
      <c r="S5899" s="137" t="s">
        <v>2419</v>
      </c>
      <c r="T5899" s="62">
        <v>696892400</v>
      </c>
      <c r="U5899" s="62">
        <v>672537379.61000001</v>
      </c>
      <c r="Z5899" s="54" t="s">
        <v>68</v>
      </c>
      <c r="AA5899" s="132">
        <v>1.45096810679443E-5</v>
      </c>
      <c r="AJ5899" s="42"/>
      <c r="AM5899" s="42"/>
      <c r="AN5899" s="42"/>
      <c r="AO5899" s="42"/>
      <c r="AP5899" s="42"/>
      <c r="AY5899" s="42"/>
      <c r="AZ5899" s="42"/>
      <c r="BA5899" s="42"/>
      <c r="BB5899" s="42"/>
      <c r="BN5899" s="54" t="s">
        <v>4578</v>
      </c>
      <c r="BO5899" s="58" t="str">
        <f t="shared" si="92"/>
        <v>境内资产</v>
      </c>
      <c r="BP5899" s="58" t="str">
        <f>IF(M5899="",VLOOKUP(D5899,Sheet4!$A$1:$B$92,2,0),VLOOKUP(Q5899,Sheet4!$A$1:$B$92,2,0))</f>
        <v>保险资产管理产品</v>
      </c>
    </row>
    <row r="5900" spans="1:68" s="58" customFormat="1" ht="12.75" customHeight="1">
      <c r="A5900" s="64" t="s">
        <v>2475</v>
      </c>
      <c r="B5900" s="54" t="s">
        <v>2476</v>
      </c>
      <c r="C5900" s="252" t="s">
        <v>5552</v>
      </c>
      <c r="D5900" s="252" t="s">
        <v>672</v>
      </c>
      <c r="E5900" s="54" t="s">
        <v>2477</v>
      </c>
      <c r="F5900" s="54" t="s">
        <v>2476</v>
      </c>
      <c r="G5900" s="129">
        <v>33700</v>
      </c>
      <c r="H5900" s="323">
        <v>950003</v>
      </c>
      <c r="I5900" s="323">
        <v>687143</v>
      </c>
      <c r="J5900" s="42"/>
      <c r="K5900" s="42"/>
      <c r="L5900" s="42" t="s">
        <v>4489</v>
      </c>
      <c r="M5900" s="42" t="s">
        <v>3499</v>
      </c>
      <c r="N5900" s="42" t="s">
        <v>2435</v>
      </c>
      <c r="O5900" s="137" t="s">
        <v>3500</v>
      </c>
      <c r="P5900" s="42" t="s">
        <v>64</v>
      </c>
      <c r="Q5900" s="42" t="s">
        <v>65</v>
      </c>
      <c r="R5900" s="42">
        <v>1</v>
      </c>
      <c r="S5900" s="137" t="s">
        <v>2419</v>
      </c>
      <c r="T5900" s="62">
        <v>696892400</v>
      </c>
      <c r="U5900" s="62">
        <v>672537379.61000001</v>
      </c>
      <c r="Z5900" s="54" t="s">
        <v>280</v>
      </c>
      <c r="AA5900" s="132">
        <v>1.21720188524663E-5</v>
      </c>
      <c r="AJ5900" s="42"/>
      <c r="AM5900" s="42"/>
      <c r="AN5900" s="42"/>
      <c r="AO5900" s="42"/>
      <c r="AP5900" s="42"/>
      <c r="AY5900" s="42"/>
      <c r="AZ5900" s="42"/>
      <c r="BA5900" s="42"/>
      <c r="BB5900" s="42"/>
      <c r="BN5900" s="54" t="s">
        <v>4578</v>
      </c>
      <c r="BO5900" s="58" t="str">
        <f t="shared" si="92"/>
        <v>境内资产</v>
      </c>
      <c r="BP5900" s="58" t="str">
        <f>IF(M5900="",VLOOKUP(D5900,Sheet4!$A$1:$B$92,2,0),VLOOKUP(Q5900,Sheet4!$A$1:$B$92,2,0))</f>
        <v>保险资产管理产品</v>
      </c>
    </row>
    <row r="5901" spans="1:68" s="58" customFormat="1" ht="12.75" customHeight="1">
      <c r="A5901" s="64" t="s">
        <v>2478</v>
      </c>
      <c r="B5901" s="54" t="s">
        <v>2479</v>
      </c>
      <c r="C5901" s="252" t="s">
        <v>5552</v>
      </c>
      <c r="D5901" s="252" t="s">
        <v>672</v>
      </c>
      <c r="E5901" s="54" t="s">
        <v>2480</v>
      </c>
      <c r="F5901" s="54" t="s">
        <v>2479</v>
      </c>
      <c r="G5901" s="129">
        <v>95900</v>
      </c>
      <c r="H5901" s="323">
        <v>495783</v>
      </c>
      <c r="I5901" s="323">
        <v>450730</v>
      </c>
      <c r="J5901" s="42"/>
      <c r="K5901" s="42"/>
      <c r="L5901" s="42" t="s">
        <v>4489</v>
      </c>
      <c r="M5901" s="42" t="s">
        <v>3499</v>
      </c>
      <c r="N5901" s="42" t="s">
        <v>2435</v>
      </c>
      <c r="O5901" s="137" t="s">
        <v>3500</v>
      </c>
      <c r="P5901" s="42" t="s">
        <v>64</v>
      </c>
      <c r="Q5901" s="42" t="s">
        <v>65</v>
      </c>
      <c r="R5901" s="42">
        <v>1</v>
      </c>
      <c r="S5901" s="137" t="s">
        <v>2419</v>
      </c>
      <c r="T5901" s="62">
        <v>696892400</v>
      </c>
      <c r="U5901" s="62">
        <v>672537379.61000001</v>
      </c>
      <c r="Z5901" s="54" t="s">
        <v>68</v>
      </c>
      <c r="AA5901" s="132">
        <v>2.4029786856722699E-5</v>
      </c>
      <c r="AJ5901" s="42"/>
      <c r="AM5901" s="42"/>
      <c r="AN5901" s="42"/>
      <c r="AO5901" s="42"/>
      <c r="AP5901" s="42"/>
      <c r="AY5901" s="42"/>
      <c r="AZ5901" s="42"/>
      <c r="BA5901" s="42"/>
      <c r="BB5901" s="42"/>
      <c r="BN5901" s="54" t="s">
        <v>4578</v>
      </c>
      <c r="BO5901" s="58" t="str">
        <f t="shared" si="92"/>
        <v>境内资产</v>
      </c>
      <c r="BP5901" s="58" t="str">
        <f>IF(M5901="",VLOOKUP(D5901,Sheet4!$A$1:$B$92,2,0),VLOOKUP(Q5901,Sheet4!$A$1:$B$92,2,0))</f>
        <v>保险资产管理产品</v>
      </c>
    </row>
    <row r="5902" spans="1:68" s="58" customFormat="1" ht="12.75" customHeight="1">
      <c r="A5902" s="64" t="s">
        <v>2481</v>
      </c>
      <c r="B5902" s="54" t="s">
        <v>2482</v>
      </c>
      <c r="C5902" s="252" t="s">
        <v>5552</v>
      </c>
      <c r="D5902" s="252" t="s">
        <v>672</v>
      </c>
      <c r="E5902" s="54" t="s">
        <v>2483</v>
      </c>
      <c r="F5902" s="54" t="s">
        <v>2482</v>
      </c>
      <c r="G5902" s="129">
        <v>29800</v>
      </c>
      <c r="H5902" s="323">
        <v>353814.71</v>
      </c>
      <c r="I5902" s="323">
        <v>251512</v>
      </c>
      <c r="J5902" s="42"/>
      <c r="K5902" s="42"/>
      <c r="L5902" s="42" t="s">
        <v>4489</v>
      </c>
      <c r="M5902" s="42" t="s">
        <v>3499</v>
      </c>
      <c r="N5902" s="42" t="s">
        <v>2435</v>
      </c>
      <c r="O5902" s="137" t="s">
        <v>3500</v>
      </c>
      <c r="P5902" s="42" t="s">
        <v>64</v>
      </c>
      <c r="Q5902" s="42" t="s">
        <v>65</v>
      </c>
      <c r="R5902" s="42">
        <v>1</v>
      </c>
      <c r="S5902" s="137" t="s">
        <v>2419</v>
      </c>
      <c r="T5902" s="62">
        <v>696892400</v>
      </c>
      <c r="U5902" s="62">
        <v>672537379.61000001</v>
      </c>
      <c r="Z5902" s="54" t="s">
        <v>68</v>
      </c>
      <c r="AA5902" s="132">
        <v>3.9955067764304401E-5</v>
      </c>
      <c r="AJ5902" s="42"/>
      <c r="AM5902" s="42"/>
      <c r="AN5902" s="42"/>
      <c r="AO5902" s="42"/>
      <c r="AP5902" s="42"/>
      <c r="AY5902" s="42"/>
      <c r="AZ5902" s="42"/>
      <c r="BA5902" s="42"/>
      <c r="BB5902" s="42"/>
      <c r="BN5902" s="54" t="s">
        <v>4578</v>
      </c>
      <c r="BO5902" s="58" t="str">
        <f t="shared" si="92"/>
        <v>境内资产</v>
      </c>
      <c r="BP5902" s="58" t="str">
        <f>IF(M5902="",VLOOKUP(D5902,Sheet4!$A$1:$B$92,2,0),VLOOKUP(Q5902,Sheet4!$A$1:$B$92,2,0))</f>
        <v>保险资产管理产品</v>
      </c>
    </row>
    <row r="5903" spans="1:68" s="58" customFormat="1" ht="12.75" customHeight="1">
      <c r="A5903" s="64" t="s">
        <v>2484</v>
      </c>
      <c r="B5903" s="54" t="s">
        <v>2485</v>
      </c>
      <c r="C5903" s="252" t="s">
        <v>5552</v>
      </c>
      <c r="D5903" s="252" t="s">
        <v>672</v>
      </c>
      <c r="E5903" s="54" t="s">
        <v>2486</v>
      </c>
      <c r="F5903" s="54" t="s">
        <v>2485</v>
      </c>
      <c r="G5903" s="129">
        <v>55900</v>
      </c>
      <c r="H5903" s="323">
        <v>448327</v>
      </c>
      <c r="I5903" s="323">
        <v>346021</v>
      </c>
      <c r="J5903" s="42"/>
      <c r="K5903" s="42"/>
      <c r="L5903" s="42" t="s">
        <v>4489</v>
      </c>
      <c r="M5903" s="42" t="s">
        <v>3499</v>
      </c>
      <c r="N5903" s="42" t="s">
        <v>2435</v>
      </c>
      <c r="O5903" s="137" t="s">
        <v>3500</v>
      </c>
      <c r="P5903" s="42" t="s">
        <v>64</v>
      </c>
      <c r="Q5903" s="42" t="s">
        <v>65</v>
      </c>
      <c r="R5903" s="42">
        <v>1</v>
      </c>
      <c r="S5903" s="137" t="s">
        <v>2419</v>
      </c>
      <c r="T5903" s="62">
        <v>696892400</v>
      </c>
      <c r="U5903" s="62">
        <v>672537379.61000001</v>
      </c>
      <c r="Z5903" s="54" t="s">
        <v>68</v>
      </c>
      <c r="AA5903" s="132">
        <v>2.00343474443567E-5</v>
      </c>
      <c r="AJ5903" s="42"/>
      <c r="AM5903" s="42"/>
      <c r="AN5903" s="42"/>
      <c r="AO5903" s="42"/>
      <c r="AP5903" s="42"/>
      <c r="AY5903" s="42"/>
      <c r="AZ5903" s="42"/>
      <c r="BA5903" s="42"/>
      <c r="BB5903" s="42"/>
      <c r="BN5903" s="54" t="s">
        <v>4578</v>
      </c>
      <c r="BO5903" s="58" t="str">
        <f t="shared" si="92"/>
        <v>境内资产</v>
      </c>
      <c r="BP5903" s="58" t="str">
        <f>IF(M5903="",VLOOKUP(D5903,Sheet4!$A$1:$B$92,2,0),VLOOKUP(Q5903,Sheet4!$A$1:$B$92,2,0))</f>
        <v>保险资产管理产品</v>
      </c>
    </row>
    <row r="5904" spans="1:68" s="58" customFormat="1" ht="12.75" customHeight="1">
      <c r="A5904" s="64" t="s">
        <v>2487</v>
      </c>
      <c r="B5904" s="54" t="s">
        <v>2488</v>
      </c>
      <c r="C5904" s="252" t="s">
        <v>5552</v>
      </c>
      <c r="D5904" s="252" t="s">
        <v>672</v>
      </c>
      <c r="E5904" s="54" t="s">
        <v>2489</v>
      </c>
      <c r="F5904" s="54" t="s">
        <v>2488</v>
      </c>
      <c r="G5904" s="129">
        <v>25100</v>
      </c>
      <c r="H5904" s="323">
        <v>352247</v>
      </c>
      <c r="I5904" s="323">
        <v>297686</v>
      </c>
      <c r="J5904" s="42"/>
      <c r="K5904" s="42"/>
      <c r="L5904" s="42" t="s">
        <v>4489</v>
      </c>
      <c r="M5904" s="42" t="s">
        <v>3499</v>
      </c>
      <c r="N5904" s="42" t="s">
        <v>2435</v>
      </c>
      <c r="O5904" s="137" t="s">
        <v>3500</v>
      </c>
      <c r="P5904" s="42" t="s">
        <v>64</v>
      </c>
      <c r="Q5904" s="42" t="s">
        <v>65</v>
      </c>
      <c r="R5904" s="42">
        <v>1</v>
      </c>
      <c r="S5904" s="137" t="s">
        <v>2419</v>
      </c>
      <c r="T5904" s="62">
        <v>696892400</v>
      </c>
      <c r="U5904" s="62">
        <v>672537379.61000001</v>
      </c>
      <c r="Z5904" s="54" t="s">
        <v>68</v>
      </c>
      <c r="AA5904" s="132">
        <v>2.8972382554662598E-6</v>
      </c>
      <c r="AJ5904" s="42"/>
      <c r="AM5904" s="42"/>
      <c r="AN5904" s="42"/>
      <c r="AO5904" s="42"/>
      <c r="AP5904" s="42"/>
      <c r="AY5904" s="42"/>
      <c r="AZ5904" s="42"/>
      <c r="BA5904" s="42"/>
      <c r="BB5904" s="42"/>
      <c r="BN5904" s="54" t="s">
        <v>4578</v>
      </c>
      <c r="BO5904" s="58" t="str">
        <f t="shared" si="92"/>
        <v>境内资产</v>
      </c>
      <c r="BP5904" s="58" t="str">
        <f>IF(M5904="",VLOOKUP(D5904,Sheet4!$A$1:$B$92,2,0),VLOOKUP(Q5904,Sheet4!$A$1:$B$92,2,0))</f>
        <v>保险资产管理产品</v>
      </c>
    </row>
    <row r="5905" spans="1:68" s="58" customFormat="1" ht="12.75" customHeight="1">
      <c r="A5905" s="64" t="s">
        <v>2490</v>
      </c>
      <c r="B5905" s="54" t="s">
        <v>2491</v>
      </c>
      <c r="C5905" s="252" t="s">
        <v>5552</v>
      </c>
      <c r="D5905" s="252" t="s">
        <v>672</v>
      </c>
      <c r="E5905" s="54" t="s">
        <v>2492</v>
      </c>
      <c r="F5905" s="54" t="s">
        <v>2491</v>
      </c>
      <c r="G5905" s="129">
        <v>45900</v>
      </c>
      <c r="H5905" s="323">
        <v>552711.1</v>
      </c>
      <c r="I5905" s="323">
        <v>466344</v>
      </c>
      <c r="J5905" s="42"/>
      <c r="K5905" s="42"/>
      <c r="L5905" s="42" t="s">
        <v>4489</v>
      </c>
      <c r="M5905" s="42" t="s">
        <v>3499</v>
      </c>
      <c r="N5905" s="42" t="s">
        <v>2435</v>
      </c>
      <c r="O5905" s="137" t="s">
        <v>3500</v>
      </c>
      <c r="P5905" s="42" t="s">
        <v>64</v>
      </c>
      <c r="Q5905" s="42" t="s">
        <v>65</v>
      </c>
      <c r="R5905" s="42">
        <v>1</v>
      </c>
      <c r="S5905" s="137" t="s">
        <v>2419</v>
      </c>
      <c r="T5905" s="62">
        <v>696892400</v>
      </c>
      <c r="U5905" s="62">
        <v>672537379.61000001</v>
      </c>
      <c r="Z5905" s="54" t="s">
        <v>68</v>
      </c>
      <c r="AA5905" s="132">
        <v>2.70051061890196E-5</v>
      </c>
      <c r="AJ5905" s="42"/>
      <c r="AM5905" s="42"/>
      <c r="AN5905" s="42"/>
      <c r="AO5905" s="42"/>
      <c r="AP5905" s="42"/>
      <c r="AY5905" s="42"/>
      <c r="AZ5905" s="42"/>
      <c r="BA5905" s="42"/>
      <c r="BB5905" s="42"/>
      <c r="BN5905" s="54" t="s">
        <v>4578</v>
      </c>
      <c r="BO5905" s="58" t="str">
        <f t="shared" si="92"/>
        <v>境内资产</v>
      </c>
      <c r="BP5905" s="58" t="str">
        <f>IF(M5905="",VLOOKUP(D5905,Sheet4!$A$1:$B$92,2,0),VLOOKUP(Q5905,Sheet4!$A$1:$B$92,2,0))</f>
        <v>保险资产管理产品</v>
      </c>
    </row>
    <row r="5906" spans="1:68" s="58" customFormat="1" ht="12.75" customHeight="1">
      <c r="A5906" s="64" t="s">
        <v>2496</v>
      </c>
      <c r="B5906" s="54" t="s">
        <v>2497</v>
      </c>
      <c r="C5906" s="252" t="s">
        <v>5552</v>
      </c>
      <c r="D5906" s="252" t="s">
        <v>672</v>
      </c>
      <c r="E5906" s="54" t="s">
        <v>2498</v>
      </c>
      <c r="F5906" s="54" t="s">
        <v>2497</v>
      </c>
      <c r="G5906" s="129">
        <v>29400</v>
      </c>
      <c r="H5906" s="323">
        <v>615812.84</v>
      </c>
      <c r="I5906" s="323">
        <v>511266</v>
      </c>
      <c r="J5906" s="42"/>
      <c r="K5906" s="42"/>
      <c r="L5906" s="42" t="s">
        <v>4489</v>
      </c>
      <c r="M5906" s="42" t="s">
        <v>3499</v>
      </c>
      <c r="N5906" s="42" t="s">
        <v>2435</v>
      </c>
      <c r="O5906" s="137" t="s">
        <v>3500</v>
      </c>
      <c r="P5906" s="42" t="s">
        <v>64</v>
      </c>
      <c r="Q5906" s="42" t="s">
        <v>65</v>
      </c>
      <c r="R5906" s="42">
        <v>1</v>
      </c>
      <c r="S5906" s="137" t="s">
        <v>2419</v>
      </c>
      <c r="T5906" s="62">
        <v>696892400</v>
      </c>
      <c r="U5906" s="62">
        <v>672537379.61000001</v>
      </c>
      <c r="Z5906" s="54" t="s">
        <v>68</v>
      </c>
      <c r="AA5906" s="132">
        <v>1.7617699033838E-5</v>
      </c>
      <c r="AJ5906" s="42"/>
      <c r="AM5906" s="42"/>
      <c r="AN5906" s="42"/>
      <c r="AO5906" s="42"/>
      <c r="AP5906" s="42"/>
      <c r="AY5906" s="42"/>
      <c r="AZ5906" s="42"/>
      <c r="BA5906" s="42"/>
      <c r="BB5906" s="42"/>
      <c r="BN5906" s="54" t="s">
        <v>4578</v>
      </c>
      <c r="BO5906" s="58" t="str">
        <f t="shared" si="92"/>
        <v>境内资产</v>
      </c>
      <c r="BP5906" s="58" t="str">
        <f>IF(M5906="",VLOOKUP(D5906,Sheet4!$A$1:$B$92,2,0),VLOOKUP(Q5906,Sheet4!$A$1:$B$92,2,0))</f>
        <v>保险资产管理产品</v>
      </c>
    </row>
    <row r="5907" spans="1:68" s="58" customFormat="1" ht="12.75" customHeight="1">
      <c r="A5907" s="64" t="s">
        <v>2499</v>
      </c>
      <c r="B5907" s="54" t="s">
        <v>2500</v>
      </c>
      <c r="C5907" s="252" t="s">
        <v>5552</v>
      </c>
      <c r="D5907" s="252" t="s">
        <v>672</v>
      </c>
      <c r="E5907" s="54" t="s">
        <v>2501</v>
      </c>
      <c r="F5907" s="54" t="s">
        <v>2500</v>
      </c>
      <c r="G5907" s="129">
        <v>26300</v>
      </c>
      <c r="H5907" s="323">
        <v>711310</v>
      </c>
      <c r="I5907" s="323">
        <v>599903</v>
      </c>
      <c r="J5907" s="42"/>
      <c r="K5907" s="42"/>
      <c r="L5907" s="42" t="s">
        <v>4489</v>
      </c>
      <c r="M5907" s="42" t="s">
        <v>3499</v>
      </c>
      <c r="N5907" s="42" t="s">
        <v>2435</v>
      </c>
      <c r="O5907" s="137" t="s">
        <v>3500</v>
      </c>
      <c r="P5907" s="42" t="s">
        <v>64</v>
      </c>
      <c r="Q5907" s="42" t="s">
        <v>65</v>
      </c>
      <c r="R5907" s="42">
        <v>1</v>
      </c>
      <c r="S5907" s="137" t="s">
        <v>2419</v>
      </c>
      <c r="T5907" s="62">
        <v>696892400</v>
      </c>
      <c r="U5907" s="62">
        <v>672537379.61000001</v>
      </c>
      <c r="Z5907" s="54" t="s">
        <v>280</v>
      </c>
      <c r="AA5907" s="132">
        <v>1.8091500632951399E-5</v>
      </c>
      <c r="AJ5907" s="42"/>
      <c r="AM5907" s="42"/>
      <c r="AN5907" s="42"/>
      <c r="AO5907" s="42"/>
      <c r="AP5907" s="42"/>
      <c r="AY5907" s="42"/>
      <c r="AZ5907" s="42"/>
      <c r="BA5907" s="42"/>
      <c r="BB5907" s="42"/>
      <c r="BN5907" s="54" t="s">
        <v>4578</v>
      </c>
      <c r="BO5907" s="58" t="str">
        <f t="shared" si="92"/>
        <v>境内资产</v>
      </c>
      <c r="BP5907" s="58" t="str">
        <f>IF(M5907="",VLOOKUP(D5907,Sheet4!$A$1:$B$92,2,0),VLOOKUP(Q5907,Sheet4!$A$1:$B$92,2,0))</f>
        <v>保险资产管理产品</v>
      </c>
    </row>
    <row r="5908" spans="1:68" s="58" customFormat="1" ht="12.75" customHeight="1">
      <c r="A5908" s="64" t="s">
        <v>2118</v>
      </c>
      <c r="B5908" s="54" t="s">
        <v>2502</v>
      </c>
      <c r="C5908" s="252" t="s">
        <v>5552</v>
      </c>
      <c r="D5908" s="252" t="s">
        <v>672</v>
      </c>
      <c r="E5908" s="54" t="s">
        <v>2503</v>
      </c>
      <c r="F5908" s="54" t="s">
        <v>2502</v>
      </c>
      <c r="G5908" s="129">
        <v>40000</v>
      </c>
      <c r="H5908" s="323">
        <v>477856</v>
      </c>
      <c r="I5908" s="323">
        <v>567600</v>
      </c>
      <c r="J5908" s="42"/>
      <c r="K5908" s="42"/>
      <c r="L5908" s="42" t="s">
        <v>4489</v>
      </c>
      <c r="M5908" s="42" t="s">
        <v>3499</v>
      </c>
      <c r="N5908" s="42" t="s">
        <v>2435</v>
      </c>
      <c r="O5908" s="137" t="s">
        <v>3500</v>
      </c>
      <c r="P5908" s="42" t="s">
        <v>64</v>
      </c>
      <c r="Q5908" s="42" t="s">
        <v>65</v>
      </c>
      <c r="R5908" s="42">
        <v>1</v>
      </c>
      <c r="S5908" s="137" t="s">
        <v>2419</v>
      </c>
      <c r="T5908" s="62">
        <v>696892400</v>
      </c>
      <c r="U5908" s="62">
        <v>672537379.61000001</v>
      </c>
      <c r="Z5908" s="54" t="s">
        <v>68</v>
      </c>
      <c r="AA5908" s="132">
        <v>9.7642900384712996E-6</v>
      </c>
      <c r="AJ5908" s="42"/>
      <c r="AM5908" s="42"/>
      <c r="AN5908" s="42"/>
      <c r="AO5908" s="42"/>
      <c r="AP5908" s="42"/>
      <c r="AY5908" s="42"/>
      <c r="AZ5908" s="42"/>
      <c r="BA5908" s="42"/>
      <c r="BB5908" s="42"/>
      <c r="BN5908" s="54" t="s">
        <v>4578</v>
      </c>
      <c r="BO5908" s="58" t="str">
        <f t="shared" si="92"/>
        <v>境内资产</v>
      </c>
      <c r="BP5908" s="58" t="str">
        <f>IF(M5908="",VLOOKUP(D5908,Sheet4!$A$1:$B$92,2,0),VLOOKUP(Q5908,Sheet4!$A$1:$B$92,2,0))</f>
        <v>保险资产管理产品</v>
      </c>
    </row>
    <row r="5909" spans="1:68" s="58" customFormat="1" ht="12.75" customHeight="1">
      <c r="A5909" s="64" t="s">
        <v>2504</v>
      </c>
      <c r="B5909" s="54" t="s">
        <v>2505</v>
      </c>
      <c r="C5909" s="252" t="s">
        <v>5552</v>
      </c>
      <c r="D5909" s="252" t="s">
        <v>672</v>
      </c>
      <c r="E5909" s="54" t="s">
        <v>2506</v>
      </c>
      <c r="F5909" s="54" t="s">
        <v>2505</v>
      </c>
      <c r="G5909" s="129">
        <v>23300</v>
      </c>
      <c r="H5909" s="323">
        <v>436602</v>
      </c>
      <c r="I5909" s="323">
        <v>374664</v>
      </c>
      <c r="J5909" s="42"/>
      <c r="K5909" s="42"/>
      <c r="L5909" s="42" t="s">
        <v>4489</v>
      </c>
      <c r="M5909" s="42" t="s">
        <v>3499</v>
      </c>
      <c r="N5909" s="42" t="s">
        <v>2435</v>
      </c>
      <c r="O5909" s="137" t="s">
        <v>3500</v>
      </c>
      <c r="P5909" s="42" t="s">
        <v>64</v>
      </c>
      <c r="Q5909" s="42" t="s">
        <v>65</v>
      </c>
      <c r="R5909" s="42">
        <v>1</v>
      </c>
      <c r="S5909" s="137" t="s">
        <v>2419</v>
      </c>
      <c r="T5909" s="62">
        <v>696892400</v>
      </c>
      <c r="U5909" s="62">
        <v>672537379.61000001</v>
      </c>
      <c r="Z5909" s="54" t="s">
        <v>68</v>
      </c>
      <c r="AA5909" s="132">
        <v>2.31724885848567E-5</v>
      </c>
      <c r="AJ5909" s="42"/>
      <c r="AM5909" s="42"/>
      <c r="AN5909" s="42"/>
      <c r="AO5909" s="42"/>
      <c r="AP5909" s="42"/>
      <c r="AY5909" s="42"/>
      <c r="AZ5909" s="42"/>
      <c r="BA5909" s="42"/>
      <c r="BB5909" s="42"/>
      <c r="BN5909" s="54" t="s">
        <v>4578</v>
      </c>
      <c r="BO5909" s="58" t="str">
        <f t="shared" si="92"/>
        <v>境内资产</v>
      </c>
      <c r="BP5909" s="58" t="str">
        <f>IF(M5909="",VLOOKUP(D5909,Sheet4!$A$1:$B$92,2,0),VLOOKUP(Q5909,Sheet4!$A$1:$B$92,2,0))</f>
        <v>保险资产管理产品</v>
      </c>
    </row>
    <row r="5910" spans="1:68" s="58" customFormat="1" ht="12.75" customHeight="1">
      <c r="A5910" s="64" t="s">
        <v>2507</v>
      </c>
      <c r="B5910" s="54" t="s">
        <v>1649</v>
      </c>
      <c r="C5910" s="252" t="s">
        <v>5552</v>
      </c>
      <c r="D5910" s="252" t="s">
        <v>672</v>
      </c>
      <c r="E5910" s="54" t="s">
        <v>1650</v>
      </c>
      <c r="F5910" s="54" t="s">
        <v>1649</v>
      </c>
      <c r="G5910" s="54">
        <v>164</v>
      </c>
      <c r="H5910" s="323">
        <v>4995.4399999999996</v>
      </c>
      <c r="I5910" s="323">
        <v>4995.4399999999996</v>
      </c>
      <c r="J5910" s="42"/>
      <c r="K5910" s="42"/>
      <c r="L5910" s="42" t="s">
        <v>4489</v>
      </c>
      <c r="M5910" s="42" t="s">
        <v>3499</v>
      </c>
      <c r="N5910" s="42" t="s">
        <v>2435</v>
      </c>
      <c r="O5910" s="137" t="s">
        <v>3500</v>
      </c>
      <c r="P5910" s="42" t="s">
        <v>64</v>
      </c>
      <c r="Q5910" s="42" t="s">
        <v>65</v>
      </c>
      <c r="R5910" s="42">
        <v>1</v>
      </c>
      <c r="S5910" s="137" t="s">
        <v>2419</v>
      </c>
      <c r="T5910" s="62">
        <v>696892400</v>
      </c>
      <c r="U5910" s="62">
        <v>672537379.61000001</v>
      </c>
      <c r="Z5910" s="54" t="s">
        <v>68</v>
      </c>
      <c r="AA5910" s="132" t="e">
        <v>#DIV/0!</v>
      </c>
      <c r="AJ5910" s="42"/>
      <c r="AM5910" s="42"/>
      <c r="AN5910" s="42"/>
      <c r="AO5910" s="42"/>
      <c r="AP5910" s="42"/>
      <c r="AY5910" s="42"/>
      <c r="AZ5910" s="42"/>
      <c r="BA5910" s="42"/>
      <c r="BB5910" s="42"/>
      <c r="BN5910" s="54" t="s">
        <v>4578</v>
      </c>
      <c r="BO5910" s="58" t="str">
        <f t="shared" si="92"/>
        <v>境内资产</v>
      </c>
      <c r="BP5910" s="58" t="str">
        <f>IF(M5910="",VLOOKUP(D5910,Sheet4!$A$1:$B$92,2,0),VLOOKUP(Q5910,Sheet4!$A$1:$B$92,2,0))</f>
        <v>保险资产管理产品</v>
      </c>
    </row>
    <row r="5911" spans="1:68" s="58" customFormat="1" ht="12.75" customHeight="1">
      <c r="A5911" s="64" t="s">
        <v>1651</v>
      </c>
      <c r="B5911" s="54" t="s">
        <v>1652</v>
      </c>
      <c r="C5911" s="252" t="s">
        <v>5552</v>
      </c>
      <c r="D5911" s="252" t="s">
        <v>672</v>
      </c>
      <c r="E5911" s="54" t="s">
        <v>1653</v>
      </c>
      <c r="F5911" s="54" t="s">
        <v>1652</v>
      </c>
      <c r="G5911" s="54">
        <v>206</v>
      </c>
      <c r="H5911" s="323">
        <v>3067.34</v>
      </c>
      <c r="I5911" s="323">
        <v>3067.34</v>
      </c>
      <c r="J5911" s="42"/>
      <c r="K5911" s="42"/>
      <c r="L5911" s="42" t="s">
        <v>4489</v>
      </c>
      <c r="M5911" s="42" t="s">
        <v>3499</v>
      </c>
      <c r="N5911" s="42" t="s">
        <v>2435</v>
      </c>
      <c r="O5911" s="137" t="s">
        <v>3500</v>
      </c>
      <c r="P5911" s="42" t="s">
        <v>64</v>
      </c>
      <c r="Q5911" s="42" t="s">
        <v>65</v>
      </c>
      <c r="R5911" s="42">
        <v>1</v>
      </c>
      <c r="S5911" s="137" t="s">
        <v>2419</v>
      </c>
      <c r="T5911" s="62">
        <v>696892400</v>
      </c>
      <c r="U5911" s="62">
        <v>672537379.61000001</v>
      </c>
      <c r="Z5911" s="54" t="s">
        <v>68</v>
      </c>
      <c r="AA5911" s="132" t="e">
        <v>#DIV/0!</v>
      </c>
      <c r="AJ5911" s="42"/>
      <c r="AM5911" s="42"/>
      <c r="AN5911" s="42"/>
      <c r="AO5911" s="42"/>
      <c r="AP5911" s="42"/>
      <c r="AY5911" s="42"/>
      <c r="AZ5911" s="42"/>
      <c r="BA5911" s="42"/>
      <c r="BB5911" s="42"/>
      <c r="BN5911" s="54" t="s">
        <v>4578</v>
      </c>
      <c r="BO5911" s="58" t="str">
        <f t="shared" si="92"/>
        <v>境内资产</v>
      </c>
      <c r="BP5911" s="58" t="str">
        <f>IF(M5911="",VLOOKUP(D5911,Sheet4!$A$1:$B$92,2,0),VLOOKUP(Q5911,Sheet4!$A$1:$B$92,2,0))</f>
        <v>保险资产管理产品</v>
      </c>
    </row>
    <row r="5912" spans="1:68" s="58" customFormat="1" ht="12.75" customHeight="1">
      <c r="A5912" s="64" t="s">
        <v>2508</v>
      </c>
      <c r="B5912" s="54" t="s">
        <v>2509</v>
      </c>
      <c r="C5912" s="252" t="s">
        <v>5552</v>
      </c>
      <c r="D5912" s="252" t="s">
        <v>672</v>
      </c>
      <c r="E5912" s="54" t="s">
        <v>2510</v>
      </c>
      <c r="F5912" s="54" t="s">
        <v>2509</v>
      </c>
      <c r="G5912" s="129">
        <v>25400</v>
      </c>
      <c r="H5912" s="323">
        <v>465708</v>
      </c>
      <c r="I5912" s="323">
        <v>459994</v>
      </c>
      <c r="J5912" s="42"/>
      <c r="K5912" s="42"/>
      <c r="L5912" s="42" t="s">
        <v>4489</v>
      </c>
      <c r="M5912" s="42" t="s">
        <v>3499</v>
      </c>
      <c r="N5912" s="42" t="s">
        <v>2435</v>
      </c>
      <c r="O5912" s="137" t="s">
        <v>3500</v>
      </c>
      <c r="P5912" s="42" t="s">
        <v>64</v>
      </c>
      <c r="Q5912" s="42" t="s">
        <v>65</v>
      </c>
      <c r="R5912" s="42">
        <v>1</v>
      </c>
      <c r="S5912" s="137" t="s">
        <v>2419</v>
      </c>
      <c r="T5912" s="62">
        <v>696892400</v>
      </c>
      <c r="U5912" s="62">
        <v>672537379.61000001</v>
      </c>
      <c r="Z5912" s="54" t="s">
        <v>68</v>
      </c>
      <c r="AA5912" s="132">
        <v>2.3954443703030299E-5</v>
      </c>
      <c r="AJ5912" s="42"/>
      <c r="AM5912" s="42"/>
      <c r="AN5912" s="42"/>
      <c r="AO5912" s="42"/>
      <c r="AP5912" s="42"/>
      <c r="AY5912" s="42"/>
      <c r="AZ5912" s="42"/>
      <c r="BA5912" s="42"/>
      <c r="BB5912" s="42"/>
      <c r="BN5912" s="54" t="s">
        <v>4578</v>
      </c>
      <c r="BO5912" s="58" t="str">
        <f t="shared" si="92"/>
        <v>境内资产</v>
      </c>
      <c r="BP5912" s="58" t="str">
        <f>IF(M5912="",VLOOKUP(D5912,Sheet4!$A$1:$B$92,2,0),VLOOKUP(Q5912,Sheet4!$A$1:$B$92,2,0))</f>
        <v>保险资产管理产品</v>
      </c>
    </row>
    <row r="5913" spans="1:68" s="58" customFormat="1" ht="12.75" customHeight="1">
      <c r="A5913" s="64" t="s">
        <v>2511</v>
      </c>
      <c r="B5913" s="54" t="s">
        <v>2512</v>
      </c>
      <c r="C5913" s="252" t="s">
        <v>5552</v>
      </c>
      <c r="D5913" s="252" t="s">
        <v>672</v>
      </c>
      <c r="E5913" s="54" t="s">
        <v>2513</v>
      </c>
      <c r="F5913" s="54" t="s">
        <v>2512</v>
      </c>
      <c r="G5913" s="129">
        <v>28100</v>
      </c>
      <c r="H5913" s="323">
        <v>406687</v>
      </c>
      <c r="I5913" s="323">
        <v>327646</v>
      </c>
      <c r="J5913" s="42"/>
      <c r="K5913" s="42"/>
      <c r="L5913" s="42" t="s">
        <v>4489</v>
      </c>
      <c r="M5913" s="42" t="s">
        <v>3499</v>
      </c>
      <c r="N5913" s="42" t="s">
        <v>2435</v>
      </c>
      <c r="O5913" s="137" t="s">
        <v>3500</v>
      </c>
      <c r="P5913" s="42" t="s">
        <v>64</v>
      </c>
      <c r="Q5913" s="42" t="s">
        <v>65</v>
      </c>
      <c r="R5913" s="42">
        <v>1</v>
      </c>
      <c r="S5913" s="137" t="s">
        <v>2419</v>
      </c>
      <c r="T5913" s="62">
        <v>696892400</v>
      </c>
      <c r="U5913" s="62">
        <v>672537379.61000001</v>
      </c>
      <c r="Z5913" s="54" t="s">
        <v>68</v>
      </c>
      <c r="AA5913" s="132">
        <v>2.2769517567167799E-5</v>
      </c>
      <c r="AJ5913" s="42"/>
      <c r="AM5913" s="42"/>
      <c r="AN5913" s="42"/>
      <c r="AO5913" s="42"/>
      <c r="AP5913" s="42"/>
      <c r="AY5913" s="42"/>
      <c r="AZ5913" s="42"/>
      <c r="BA5913" s="42"/>
      <c r="BB5913" s="42"/>
      <c r="BN5913" s="54" t="s">
        <v>4578</v>
      </c>
      <c r="BO5913" s="58" t="str">
        <f t="shared" si="92"/>
        <v>境内资产</v>
      </c>
      <c r="BP5913" s="58" t="str">
        <f>IF(M5913="",VLOOKUP(D5913,Sheet4!$A$1:$B$92,2,0),VLOOKUP(Q5913,Sheet4!$A$1:$B$92,2,0))</f>
        <v>保险资产管理产品</v>
      </c>
    </row>
    <row r="5914" spans="1:68" s="58" customFormat="1" ht="12.75" customHeight="1">
      <c r="A5914" s="64" t="s">
        <v>2514</v>
      </c>
      <c r="B5914" s="54" t="s">
        <v>2515</v>
      </c>
      <c r="C5914" s="252" t="s">
        <v>5552</v>
      </c>
      <c r="D5914" s="252" t="s">
        <v>672</v>
      </c>
      <c r="E5914" s="54" t="s">
        <v>2516</v>
      </c>
      <c r="F5914" s="54" t="s">
        <v>2515</v>
      </c>
      <c r="G5914" s="129">
        <v>19400</v>
      </c>
      <c r="H5914" s="323">
        <v>359467.12</v>
      </c>
      <c r="I5914" s="323">
        <v>365496</v>
      </c>
      <c r="J5914" s="42"/>
      <c r="K5914" s="42"/>
      <c r="L5914" s="42" t="s">
        <v>4489</v>
      </c>
      <c r="M5914" s="42" t="s">
        <v>3499</v>
      </c>
      <c r="N5914" s="42" t="s">
        <v>2435</v>
      </c>
      <c r="O5914" s="137" t="s">
        <v>3500</v>
      </c>
      <c r="P5914" s="42" t="s">
        <v>64</v>
      </c>
      <c r="Q5914" s="42" t="s">
        <v>65</v>
      </c>
      <c r="R5914" s="42">
        <v>1</v>
      </c>
      <c r="S5914" s="137" t="s">
        <v>2419</v>
      </c>
      <c r="T5914" s="62">
        <v>696892400</v>
      </c>
      <c r="U5914" s="62">
        <v>672537379.61000001</v>
      </c>
      <c r="Z5914" s="54" t="s">
        <v>68</v>
      </c>
      <c r="AA5914" s="132">
        <v>4.5169505344229997E-5</v>
      </c>
      <c r="AJ5914" s="42"/>
      <c r="AM5914" s="42"/>
      <c r="AN5914" s="42"/>
      <c r="AO5914" s="42"/>
      <c r="AP5914" s="42"/>
      <c r="AY5914" s="42"/>
      <c r="AZ5914" s="42"/>
      <c r="BA5914" s="42"/>
      <c r="BB5914" s="42"/>
      <c r="BN5914" s="54" t="s">
        <v>4578</v>
      </c>
      <c r="BO5914" s="58" t="str">
        <f t="shared" si="92"/>
        <v>境内资产</v>
      </c>
      <c r="BP5914" s="58" t="str">
        <f>IF(M5914="",VLOOKUP(D5914,Sheet4!$A$1:$B$92,2,0),VLOOKUP(Q5914,Sheet4!$A$1:$B$92,2,0))</f>
        <v>保险资产管理产品</v>
      </c>
    </row>
    <row r="5915" spans="1:68" s="58" customFormat="1" ht="12.75" customHeight="1">
      <c r="A5915" s="64" t="s">
        <v>2517</v>
      </c>
      <c r="B5915" s="54" t="s">
        <v>2518</v>
      </c>
      <c r="C5915" s="252" t="s">
        <v>5552</v>
      </c>
      <c r="D5915" s="252" t="s">
        <v>672</v>
      </c>
      <c r="E5915" s="54" t="s">
        <v>2519</v>
      </c>
      <c r="F5915" s="54" t="s">
        <v>2518</v>
      </c>
      <c r="G5915" s="129">
        <v>18200</v>
      </c>
      <c r="H5915" s="323">
        <v>319979.38</v>
      </c>
      <c r="I5915" s="323">
        <v>311584</v>
      </c>
      <c r="J5915" s="42"/>
      <c r="K5915" s="42"/>
      <c r="L5915" s="42" t="s">
        <v>4489</v>
      </c>
      <c r="M5915" s="42" t="s">
        <v>3499</v>
      </c>
      <c r="N5915" s="42" t="s">
        <v>2435</v>
      </c>
      <c r="O5915" s="137" t="s">
        <v>3500</v>
      </c>
      <c r="P5915" s="42" t="s">
        <v>64</v>
      </c>
      <c r="Q5915" s="42" t="s">
        <v>65</v>
      </c>
      <c r="R5915" s="42">
        <v>1</v>
      </c>
      <c r="S5915" s="137" t="s">
        <v>2419</v>
      </c>
      <c r="T5915" s="62">
        <v>696892400</v>
      </c>
      <c r="U5915" s="62">
        <v>672537379.61000001</v>
      </c>
      <c r="Z5915" s="54" t="s">
        <v>68</v>
      </c>
      <c r="AA5915" s="132">
        <v>5.9594236205265402E-5</v>
      </c>
      <c r="AJ5915" s="42"/>
      <c r="AM5915" s="42"/>
      <c r="AN5915" s="42"/>
      <c r="AO5915" s="42"/>
      <c r="AP5915" s="42"/>
      <c r="AY5915" s="42"/>
      <c r="AZ5915" s="42"/>
      <c r="BA5915" s="42"/>
      <c r="BB5915" s="42"/>
      <c r="BN5915" s="54" t="s">
        <v>4578</v>
      </c>
      <c r="BO5915" s="58" t="str">
        <f t="shared" si="92"/>
        <v>境内资产</v>
      </c>
      <c r="BP5915" s="58" t="str">
        <f>IF(M5915="",VLOOKUP(D5915,Sheet4!$A$1:$B$92,2,0),VLOOKUP(Q5915,Sheet4!$A$1:$B$92,2,0))</f>
        <v>保险资产管理产品</v>
      </c>
    </row>
    <row r="5916" spans="1:68" s="58" customFormat="1" ht="12.75" customHeight="1">
      <c r="A5916" s="64" t="s">
        <v>2520</v>
      </c>
      <c r="B5916" s="54" t="s">
        <v>2521</v>
      </c>
      <c r="C5916" s="252" t="s">
        <v>5552</v>
      </c>
      <c r="D5916" s="252" t="s">
        <v>672</v>
      </c>
      <c r="E5916" s="54" t="s">
        <v>2522</v>
      </c>
      <c r="F5916" s="54" t="s">
        <v>2521</v>
      </c>
      <c r="G5916" s="129">
        <v>21600</v>
      </c>
      <c r="H5916" s="323">
        <v>353126.2</v>
      </c>
      <c r="I5916" s="323">
        <v>311256</v>
      </c>
      <c r="J5916" s="42"/>
      <c r="K5916" s="42"/>
      <c r="L5916" s="42" t="s">
        <v>4489</v>
      </c>
      <c r="M5916" s="42" t="s">
        <v>3499</v>
      </c>
      <c r="N5916" s="42" t="s">
        <v>2435</v>
      </c>
      <c r="O5916" s="137" t="s">
        <v>3500</v>
      </c>
      <c r="P5916" s="42" t="s">
        <v>64</v>
      </c>
      <c r="Q5916" s="42" t="s">
        <v>65</v>
      </c>
      <c r="R5916" s="42">
        <v>1</v>
      </c>
      <c r="S5916" s="137" t="s">
        <v>2419</v>
      </c>
      <c r="T5916" s="62">
        <v>696892400</v>
      </c>
      <c r="U5916" s="62">
        <v>672537379.61000001</v>
      </c>
      <c r="Z5916" s="54" t="s">
        <v>68</v>
      </c>
      <c r="AA5916" s="132">
        <v>4.2659707467455E-5</v>
      </c>
      <c r="AJ5916" s="42"/>
      <c r="AM5916" s="42"/>
      <c r="AN5916" s="42"/>
      <c r="AO5916" s="42"/>
      <c r="AP5916" s="42"/>
      <c r="AY5916" s="42"/>
      <c r="AZ5916" s="42"/>
      <c r="BA5916" s="42"/>
      <c r="BB5916" s="42"/>
      <c r="BN5916" s="54" t="s">
        <v>4578</v>
      </c>
      <c r="BO5916" s="58" t="str">
        <f t="shared" si="92"/>
        <v>境内资产</v>
      </c>
      <c r="BP5916" s="58" t="str">
        <f>IF(M5916="",VLOOKUP(D5916,Sheet4!$A$1:$B$92,2,0),VLOOKUP(Q5916,Sheet4!$A$1:$B$92,2,0))</f>
        <v>保险资产管理产品</v>
      </c>
    </row>
    <row r="5917" spans="1:68" s="58" customFormat="1" ht="12.75" customHeight="1">
      <c r="A5917" s="64" t="s">
        <v>2523</v>
      </c>
      <c r="B5917" s="54" t="s">
        <v>2524</v>
      </c>
      <c r="C5917" s="252" t="s">
        <v>5552</v>
      </c>
      <c r="D5917" s="252" t="s">
        <v>672</v>
      </c>
      <c r="E5917" s="54" t="s">
        <v>2525</v>
      </c>
      <c r="F5917" s="54" t="s">
        <v>2524</v>
      </c>
      <c r="G5917" s="129">
        <v>40800</v>
      </c>
      <c r="H5917" s="323">
        <v>300803</v>
      </c>
      <c r="I5917" s="323">
        <v>261528</v>
      </c>
      <c r="J5917" s="42"/>
      <c r="K5917" s="42"/>
      <c r="L5917" s="42" t="s">
        <v>4489</v>
      </c>
      <c r="M5917" s="42" t="s">
        <v>3499</v>
      </c>
      <c r="N5917" s="42" t="s">
        <v>2435</v>
      </c>
      <c r="O5917" s="137" t="s">
        <v>3500</v>
      </c>
      <c r="P5917" s="42" t="s">
        <v>64</v>
      </c>
      <c r="Q5917" s="42" t="s">
        <v>65</v>
      </c>
      <c r="R5917" s="42">
        <v>1</v>
      </c>
      <c r="S5917" s="137" t="s">
        <v>2419</v>
      </c>
      <c r="T5917" s="62">
        <v>696892400</v>
      </c>
      <c r="U5917" s="62">
        <v>672537379.61000001</v>
      </c>
      <c r="Z5917" s="54" t="s">
        <v>68</v>
      </c>
      <c r="AA5917" s="132">
        <v>3.7527163561356003E-5</v>
      </c>
      <c r="AJ5917" s="42"/>
      <c r="AM5917" s="42"/>
      <c r="AN5917" s="42"/>
      <c r="AO5917" s="42"/>
      <c r="AP5917" s="42"/>
      <c r="AY5917" s="42"/>
      <c r="AZ5917" s="42"/>
      <c r="BA5917" s="42"/>
      <c r="BB5917" s="42"/>
      <c r="BN5917" s="54" t="s">
        <v>4578</v>
      </c>
      <c r="BO5917" s="58" t="str">
        <f t="shared" si="92"/>
        <v>境内资产</v>
      </c>
      <c r="BP5917" s="58" t="str">
        <f>IF(M5917="",VLOOKUP(D5917,Sheet4!$A$1:$B$92,2,0),VLOOKUP(Q5917,Sheet4!$A$1:$B$92,2,0))</f>
        <v>保险资产管理产品</v>
      </c>
    </row>
    <row r="5918" spans="1:68" s="58" customFormat="1" ht="12.75" customHeight="1">
      <c r="A5918" s="64" t="s">
        <v>2526</v>
      </c>
      <c r="B5918" s="54" t="s">
        <v>2527</v>
      </c>
      <c r="C5918" s="252" t="s">
        <v>5552</v>
      </c>
      <c r="D5918" s="252" t="s">
        <v>672</v>
      </c>
      <c r="E5918" s="54" t="s">
        <v>2528</v>
      </c>
      <c r="F5918" s="54" t="s">
        <v>2527</v>
      </c>
      <c r="G5918" s="129">
        <v>42300</v>
      </c>
      <c r="H5918" s="323">
        <v>770845</v>
      </c>
      <c r="I5918" s="323">
        <v>596007</v>
      </c>
      <c r="J5918" s="42"/>
      <c r="K5918" s="42"/>
      <c r="L5918" s="42" t="s">
        <v>4489</v>
      </c>
      <c r="M5918" s="42" t="s">
        <v>3499</v>
      </c>
      <c r="N5918" s="42" t="s">
        <v>2435</v>
      </c>
      <c r="O5918" s="137" t="s">
        <v>3500</v>
      </c>
      <c r="P5918" s="42" t="s">
        <v>64</v>
      </c>
      <c r="Q5918" s="42" t="s">
        <v>65</v>
      </c>
      <c r="R5918" s="42">
        <v>1</v>
      </c>
      <c r="S5918" s="137" t="s">
        <v>2419</v>
      </c>
      <c r="T5918" s="62">
        <v>696892400</v>
      </c>
      <c r="U5918" s="62">
        <v>672537379.61000001</v>
      </c>
      <c r="Z5918" s="54" t="s">
        <v>280</v>
      </c>
      <c r="AA5918" s="132">
        <v>1.4572307789182899E-5</v>
      </c>
      <c r="AJ5918" s="42"/>
      <c r="AM5918" s="42"/>
      <c r="AN5918" s="42"/>
      <c r="AO5918" s="42"/>
      <c r="AP5918" s="42"/>
      <c r="AY5918" s="42"/>
      <c r="AZ5918" s="42"/>
      <c r="BA5918" s="42"/>
      <c r="BB5918" s="42"/>
      <c r="BN5918" s="54" t="s">
        <v>4578</v>
      </c>
      <c r="BO5918" s="58" t="str">
        <f t="shared" si="92"/>
        <v>境内资产</v>
      </c>
      <c r="BP5918" s="58" t="str">
        <f>IF(M5918="",VLOOKUP(D5918,Sheet4!$A$1:$B$92,2,0),VLOOKUP(Q5918,Sheet4!$A$1:$B$92,2,0))</f>
        <v>保险资产管理产品</v>
      </c>
    </row>
    <row r="5919" spans="1:68" s="58" customFormat="1" ht="12.75" customHeight="1">
      <c r="A5919" s="64" t="s">
        <v>2529</v>
      </c>
      <c r="B5919" s="54" t="s">
        <v>2530</v>
      </c>
      <c r="C5919" s="252" t="s">
        <v>5552</v>
      </c>
      <c r="D5919" s="252" t="s">
        <v>672</v>
      </c>
      <c r="E5919" s="54" t="s">
        <v>2531</v>
      </c>
      <c r="F5919" s="54" t="s">
        <v>2530</v>
      </c>
      <c r="G5919" s="129">
        <v>26700</v>
      </c>
      <c r="H5919" s="323">
        <v>433186</v>
      </c>
      <c r="I5919" s="323">
        <v>391155</v>
      </c>
      <c r="J5919" s="42"/>
      <c r="K5919" s="42"/>
      <c r="L5919" s="42" t="s">
        <v>4489</v>
      </c>
      <c r="M5919" s="42" t="s">
        <v>3499</v>
      </c>
      <c r="N5919" s="42" t="s">
        <v>2435</v>
      </c>
      <c r="O5919" s="137" t="s">
        <v>3500</v>
      </c>
      <c r="P5919" s="42" t="s">
        <v>64</v>
      </c>
      <c r="Q5919" s="42" t="s">
        <v>65</v>
      </c>
      <c r="R5919" s="42">
        <v>1</v>
      </c>
      <c r="S5919" s="137" t="s">
        <v>2419</v>
      </c>
      <c r="T5919" s="62">
        <v>696892400</v>
      </c>
      <c r="U5919" s="62">
        <v>672537379.61000001</v>
      </c>
      <c r="Z5919" s="54" t="s">
        <v>68</v>
      </c>
      <c r="AA5919" s="132">
        <v>1.38948627763986E-5</v>
      </c>
      <c r="AJ5919" s="42"/>
      <c r="AM5919" s="42"/>
      <c r="AN5919" s="42"/>
      <c r="AO5919" s="42"/>
      <c r="AP5919" s="42"/>
      <c r="AY5919" s="42"/>
      <c r="AZ5919" s="42"/>
      <c r="BA5919" s="42"/>
      <c r="BB5919" s="42"/>
      <c r="BN5919" s="54" t="s">
        <v>4578</v>
      </c>
      <c r="BO5919" s="58" t="str">
        <f t="shared" si="92"/>
        <v>境内资产</v>
      </c>
      <c r="BP5919" s="58" t="str">
        <f>IF(M5919="",VLOOKUP(D5919,Sheet4!$A$1:$B$92,2,0),VLOOKUP(Q5919,Sheet4!$A$1:$B$92,2,0))</f>
        <v>保险资产管理产品</v>
      </c>
    </row>
    <row r="5920" spans="1:68" s="58" customFormat="1" ht="12.75" customHeight="1">
      <c r="A5920" s="64" t="s">
        <v>2532</v>
      </c>
      <c r="B5920" s="54" t="s">
        <v>2533</v>
      </c>
      <c r="C5920" s="252" t="s">
        <v>5552</v>
      </c>
      <c r="D5920" s="252" t="s">
        <v>672</v>
      </c>
      <c r="E5920" s="54" t="s">
        <v>2534</v>
      </c>
      <c r="F5920" s="54" t="s">
        <v>2533</v>
      </c>
      <c r="G5920" s="129">
        <v>33400</v>
      </c>
      <c r="H5920" s="323">
        <v>1378862</v>
      </c>
      <c r="I5920" s="323">
        <v>1285232</v>
      </c>
      <c r="J5920" s="42"/>
      <c r="K5920" s="42"/>
      <c r="L5920" s="42" t="s">
        <v>4489</v>
      </c>
      <c r="M5920" s="42" t="s">
        <v>3499</v>
      </c>
      <c r="N5920" s="42" t="s">
        <v>2435</v>
      </c>
      <c r="O5920" s="137" t="s">
        <v>3500</v>
      </c>
      <c r="P5920" s="42" t="s">
        <v>64</v>
      </c>
      <c r="Q5920" s="42" t="s">
        <v>65</v>
      </c>
      <c r="R5920" s="42">
        <v>1</v>
      </c>
      <c r="S5920" s="137" t="s">
        <v>2419</v>
      </c>
      <c r="T5920" s="62">
        <v>696892400</v>
      </c>
      <c r="U5920" s="62">
        <v>672537379.61000001</v>
      </c>
      <c r="Z5920" s="54" t="s">
        <v>280</v>
      </c>
      <c r="AA5920" s="132">
        <v>1.0335009970139299E-5</v>
      </c>
      <c r="AJ5920" s="42"/>
      <c r="AM5920" s="42"/>
      <c r="AN5920" s="42"/>
      <c r="AO5920" s="42"/>
      <c r="AP5920" s="42"/>
      <c r="AY5920" s="42"/>
      <c r="AZ5920" s="42"/>
      <c r="BA5920" s="42"/>
      <c r="BB5920" s="42"/>
      <c r="BN5920" s="54" t="s">
        <v>4578</v>
      </c>
      <c r="BO5920" s="58" t="str">
        <f t="shared" si="92"/>
        <v>境内资产</v>
      </c>
      <c r="BP5920" s="58" t="str">
        <f>IF(M5920="",VLOOKUP(D5920,Sheet4!$A$1:$B$92,2,0),VLOOKUP(Q5920,Sheet4!$A$1:$B$92,2,0))</f>
        <v>保险资产管理产品</v>
      </c>
    </row>
    <row r="5921" spans="1:68" s="58" customFormat="1" ht="12.75" customHeight="1">
      <c r="A5921" s="64" t="s">
        <v>2535</v>
      </c>
      <c r="B5921" s="54" t="s">
        <v>2536</v>
      </c>
      <c r="C5921" s="252" t="s">
        <v>5552</v>
      </c>
      <c r="D5921" s="252" t="s">
        <v>672</v>
      </c>
      <c r="E5921" s="54" t="s">
        <v>2537</v>
      </c>
      <c r="F5921" s="54" t="s">
        <v>2536</v>
      </c>
      <c r="G5921" s="129">
        <v>84400</v>
      </c>
      <c r="H5921" s="323">
        <v>3127469.39</v>
      </c>
      <c r="I5921" s="323">
        <v>3063720</v>
      </c>
      <c r="J5921" s="42"/>
      <c r="K5921" s="42"/>
      <c r="L5921" s="42" t="s">
        <v>4489</v>
      </c>
      <c r="M5921" s="42" t="s">
        <v>3499</v>
      </c>
      <c r="N5921" s="42" t="s">
        <v>2435</v>
      </c>
      <c r="O5921" s="137" t="s">
        <v>3500</v>
      </c>
      <c r="P5921" s="42" t="s">
        <v>64</v>
      </c>
      <c r="Q5921" s="42" t="s">
        <v>65</v>
      </c>
      <c r="R5921" s="42">
        <v>1</v>
      </c>
      <c r="S5921" s="137" t="s">
        <v>2419</v>
      </c>
      <c r="T5921" s="62">
        <v>696892400</v>
      </c>
      <c r="U5921" s="62">
        <v>672537379.61000001</v>
      </c>
      <c r="Z5921" s="54" t="s">
        <v>280</v>
      </c>
      <c r="AA5921" s="132">
        <v>1.2780925205457499E-5</v>
      </c>
      <c r="AJ5921" s="42"/>
      <c r="AM5921" s="42"/>
      <c r="AN5921" s="42"/>
      <c r="AO5921" s="42"/>
      <c r="AP5921" s="42"/>
      <c r="AY5921" s="42"/>
      <c r="AZ5921" s="42"/>
      <c r="BA5921" s="42"/>
      <c r="BB5921" s="42"/>
      <c r="BN5921" s="54" t="s">
        <v>4578</v>
      </c>
      <c r="BO5921" s="58" t="str">
        <f t="shared" si="92"/>
        <v>境内资产</v>
      </c>
      <c r="BP5921" s="58" t="str">
        <f>IF(M5921="",VLOOKUP(D5921,Sheet4!$A$1:$B$92,2,0),VLOOKUP(Q5921,Sheet4!$A$1:$B$92,2,0))</f>
        <v>保险资产管理产品</v>
      </c>
    </row>
    <row r="5922" spans="1:68" s="58" customFormat="1" ht="12.75" customHeight="1">
      <c r="A5922" s="64" t="s">
        <v>2538</v>
      </c>
      <c r="B5922" s="54" t="s">
        <v>2539</v>
      </c>
      <c r="C5922" s="252" t="s">
        <v>5552</v>
      </c>
      <c r="D5922" s="252" t="s">
        <v>672</v>
      </c>
      <c r="E5922" s="54" t="s">
        <v>2540</v>
      </c>
      <c r="F5922" s="54" t="s">
        <v>2539</v>
      </c>
      <c r="G5922" s="129">
        <v>25100</v>
      </c>
      <c r="H5922" s="323">
        <v>430484.08</v>
      </c>
      <c r="I5922" s="323">
        <v>323037</v>
      </c>
      <c r="J5922" s="42"/>
      <c r="K5922" s="42"/>
      <c r="L5922" s="42" t="s">
        <v>4489</v>
      </c>
      <c r="M5922" s="42" t="s">
        <v>3499</v>
      </c>
      <c r="N5922" s="42" t="s">
        <v>2435</v>
      </c>
      <c r="O5922" s="137" t="s">
        <v>3500</v>
      </c>
      <c r="P5922" s="42" t="s">
        <v>64</v>
      </c>
      <c r="Q5922" s="42" t="s">
        <v>65</v>
      </c>
      <c r="R5922" s="42">
        <v>1</v>
      </c>
      <c r="S5922" s="137" t="s">
        <v>2419</v>
      </c>
      <c r="T5922" s="62">
        <v>696892400</v>
      </c>
      <c r="U5922" s="62">
        <v>672537379.61000001</v>
      </c>
      <c r="Z5922" s="54" t="s">
        <v>68</v>
      </c>
      <c r="AA5922" s="132">
        <v>1.8885855969233101E-5</v>
      </c>
      <c r="AJ5922" s="42"/>
      <c r="AM5922" s="42"/>
      <c r="AN5922" s="42"/>
      <c r="AO5922" s="42"/>
      <c r="AP5922" s="42"/>
      <c r="AY5922" s="42"/>
      <c r="AZ5922" s="42"/>
      <c r="BA5922" s="42"/>
      <c r="BB5922" s="42"/>
      <c r="BN5922" s="54" t="s">
        <v>4578</v>
      </c>
      <c r="BO5922" s="58" t="str">
        <f t="shared" si="92"/>
        <v>境内资产</v>
      </c>
      <c r="BP5922" s="58" t="str">
        <f>IF(M5922="",VLOOKUP(D5922,Sheet4!$A$1:$B$92,2,0),VLOOKUP(Q5922,Sheet4!$A$1:$B$92,2,0))</f>
        <v>保险资产管理产品</v>
      </c>
    </row>
    <row r="5923" spans="1:68" s="58" customFormat="1" ht="12.75" customHeight="1">
      <c r="A5923" s="64" t="s">
        <v>2541</v>
      </c>
      <c r="B5923" s="54" t="s">
        <v>2542</v>
      </c>
      <c r="C5923" s="252" t="s">
        <v>5552</v>
      </c>
      <c r="D5923" s="252" t="s">
        <v>672</v>
      </c>
      <c r="E5923" s="54" t="s">
        <v>2543</v>
      </c>
      <c r="F5923" s="54" t="s">
        <v>2542</v>
      </c>
      <c r="G5923" s="129">
        <v>29100</v>
      </c>
      <c r="H5923" s="323">
        <v>324579</v>
      </c>
      <c r="I5923" s="323">
        <v>247641</v>
      </c>
      <c r="J5923" s="42"/>
      <c r="K5923" s="42"/>
      <c r="L5923" s="42" t="s">
        <v>4489</v>
      </c>
      <c r="M5923" s="42" t="s">
        <v>3499</v>
      </c>
      <c r="N5923" s="42" t="s">
        <v>2435</v>
      </c>
      <c r="O5923" s="137" t="s">
        <v>3500</v>
      </c>
      <c r="P5923" s="42" t="s">
        <v>64</v>
      </c>
      <c r="Q5923" s="42" t="s">
        <v>65</v>
      </c>
      <c r="R5923" s="42">
        <v>1</v>
      </c>
      <c r="S5923" s="137" t="s">
        <v>2419</v>
      </c>
      <c r="T5923" s="62">
        <v>696892400</v>
      </c>
      <c r="U5923" s="62">
        <v>672537379.61000001</v>
      </c>
      <c r="Z5923" s="54" t="s">
        <v>68</v>
      </c>
      <c r="AA5923" s="132">
        <v>3.1773342227452501E-5</v>
      </c>
      <c r="AJ5923" s="42"/>
      <c r="AM5923" s="42"/>
      <c r="AN5923" s="42"/>
      <c r="AO5923" s="42"/>
      <c r="AP5923" s="42"/>
      <c r="AY5923" s="42"/>
      <c r="AZ5923" s="42"/>
      <c r="BA5923" s="42"/>
      <c r="BB5923" s="42"/>
      <c r="BN5923" s="54" t="s">
        <v>4578</v>
      </c>
      <c r="BO5923" s="58" t="str">
        <f t="shared" si="92"/>
        <v>境内资产</v>
      </c>
      <c r="BP5923" s="58" t="str">
        <f>IF(M5923="",VLOOKUP(D5923,Sheet4!$A$1:$B$92,2,0),VLOOKUP(Q5923,Sheet4!$A$1:$B$92,2,0))</f>
        <v>保险资产管理产品</v>
      </c>
    </row>
    <row r="5924" spans="1:68" s="58" customFormat="1" ht="12.75" customHeight="1">
      <c r="A5924" s="64" t="s">
        <v>2101</v>
      </c>
      <c r="B5924" s="54" t="s">
        <v>2223</v>
      </c>
      <c r="C5924" s="252" t="s">
        <v>5552</v>
      </c>
      <c r="D5924" s="252" t="s">
        <v>672</v>
      </c>
      <c r="E5924" s="54" t="s">
        <v>2544</v>
      </c>
      <c r="F5924" s="54" t="s">
        <v>2223</v>
      </c>
      <c r="G5924" s="129">
        <v>6900</v>
      </c>
      <c r="H5924" s="323">
        <v>549813.32999999996</v>
      </c>
      <c r="I5924" s="323">
        <v>487140</v>
      </c>
      <c r="J5924" s="42"/>
      <c r="K5924" s="42"/>
      <c r="L5924" s="42" t="s">
        <v>4489</v>
      </c>
      <c r="M5924" s="42" t="s">
        <v>3499</v>
      </c>
      <c r="N5924" s="42" t="s">
        <v>2435</v>
      </c>
      <c r="O5924" s="137" t="s">
        <v>3500</v>
      </c>
      <c r="P5924" s="42" t="s">
        <v>64</v>
      </c>
      <c r="Q5924" s="42" t="s">
        <v>65</v>
      </c>
      <c r="R5924" s="42">
        <v>1</v>
      </c>
      <c r="S5924" s="137" t="s">
        <v>2419</v>
      </c>
      <c r="T5924" s="62">
        <v>696892400</v>
      </c>
      <c r="U5924" s="62">
        <v>672537379.61000001</v>
      </c>
      <c r="Z5924" s="54" t="s">
        <v>280</v>
      </c>
      <c r="AA5924" s="132">
        <v>6.0769050833223004E-6</v>
      </c>
      <c r="AJ5924" s="42"/>
      <c r="AM5924" s="42"/>
      <c r="AN5924" s="42"/>
      <c r="AO5924" s="42"/>
      <c r="AP5924" s="42"/>
      <c r="AY5924" s="42"/>
      <c r="AZ5924" s="42"/>
      <c r="BA5924" s="42"/>
      <c r="BB5924" s="42"/>
      <c r="BN5924" s="54" t="s">
        <v>4578</v>
      </c>
      <c r="BO5924" s="58" t="str">
        <f t="shared" si="92"/>
        <v>境内资产</v>
      </c>
      <c r="BP5924" s="58" t="str">
        <f>IF(M5924="",VLOOKUP(D5924,Sheet4!$A$1:$B$92,2,0),VLOOKUP(Q5924,Sheet4!$A$1:$B$92,2,0))</f>
        <v>保险资产管理产品</v>
      </c>
    </row>
    <row r="5925" spans="1:68" s="58" customFormat="1" ht="12.75" customHeight="1">
      <c r="A5925" s="64" t="s">
        <v>2545</v>
      </c>
      <c r="B5925" s="54" t="s">
        <v>2331</v>
      </c>
      <c r="C5925" s="252" t="s">
        <v>5552</v>
      </c>
      <c r="D5925" s="252" t="s">
        <v>672</v>
      </c>
      <c r="E5925" s="54" t="s">
        <v>2546</v>
      </c>
      <c r="F5925" s="54" t="s">
        <v>2331</v>
      </c>
      <c r="G5925" s="129">
        <v>14500</v>
      </c>
      <c r="H5925" s="323">
        <v>693757.51</v>
      </c>
      <c r="I5925" s="323">
        <v>581015</v>
      </c>
      <c r="J5925" s="42"/>
      <c r="K5925" s="42"/>
      <c r="L5925" s="42" t="s">
        <v>4489</v>
      </c>
      <c r="M5925" s="42" t="s">
        <v>3499</v>
      </c>
      <c r="N5925" s="42" t="s">
        <v>2435</v>
      </c>
      <c r="O5925" s="137" t="s">
        <v>3500</v>
      </c>
      <c r="P5925" s="42" t="s">
        <v>64</v>
      </c>
      <c r="Q5925" s="42" t="s">
        <v>65</v>
      </c>
      <c r="R5925" s="42">
        <v>1</v>
      </c>
      <c r="S5925" s="137" t="s">
        <v>2419</v>
      </c>
      <c r="T5925" s="62">
        <v>696892400</v>
      </c>
      <c r="U5925" s="62">
        <v>672537379.61000001</v>
      </c>
      <c r="Z5925" s="54" t="s">
        <v>68</v>
      </c>
      <c r="AA5925" s="132">
        <v>1.0276855947736799E-5</v>
      </c>
      <c r="AJ5925" s="42"/>
      <c r="AM5925" s="42"/>
      <c r="AN5925" s="42"/>
      <c r="AO5925" s="42"/>
      <c r="AP5925" s="42"/>
      <c r="AY5925" s="42"/>
      <c r="AZ5925" s="42"/>
      <c r="BA5925" s="42"/>
      <c r="BB5925" s="42"/>
      <c r="BN5925" s="54" t="s">
        <v>4578</v>
      </c>
      <c r="BO5925" s="58" t="str">
        <f t="shared" si="92"/>
        <v>境内资产</v>
      </c>
      <c r="BP5925" s="58" t="str">
        <f>IF(M5925="",VLOOKUP(D5925,Sheet4!$A$1:$B$92,2,0),VLOOKUP(Q5925,Sheet4!$A$1:$B$92,2,0))</f>
        <v>保险资产管理产品</v>
      </c>
    </row>
    <row r="5926" spans="1:68" s="58" customFormat="1" ht="12.75" customHeight="1">
      <c r="A5926" s="64" t="s">
        <v>2547</v>
      </c>
      <c r="B5926" s="54" t="s">
        <v>2548</v>
      </c>
      <c r="C5926" s="252" t="s">
        <v>5552</v>
      </c>
      <c r="D5926" s="252" t="s">
        <v>672</v>
      </c>
      <c r="E5926" s="54" t="s">
        <v>2549</v>
      </c>
      <c r="F5926" s="54" t="s">
        <v>2548</v>
      </c>
      <c r="G5926" s="129">
        <v>88500</v>
      </c>
      <c r="H5926" s="323">
        <v>474363.45</v>
      </c>
      <c r="I5926" s="323">
        <v>421260</v>
      </c>
      <c r="J5926" s="42"/>
      <c r="K5926" s="42"/>
      <c r="L5926" s="42" t="s">
        <v>4489</v>
      </c>
      <c r="M5926" s="42" t="s">
        <v>3499</v>
      </c>
      <c r="N5926" s="42" t="s">
        <v>2435</v>
      </c>
      <c r="O5926" s="137" t="s">
        <v>3500</v>
      </c>
      <c r="P5926" s="42" t="s">
        <v>64</v>
      </c>
      <c r="Q5926" s="42" t="s">
        <v>65</v>
      </c>
      <c r="R5926" s="42">
        <v>1</v>
      </c>
      <c r="S5926" s="137" t="s">
        <v>2419</v>
      </c>
      <c r="T5926" s="62">
        <v>696892400</v>
      </c>
      <c r="U5926" s="62">
        <v>672537379.61000001</v>
      </c>
      <c r="Z5926" s="54" t="s">
        <v>68</v>
      </c>
      <c r="AA5926" s="132">
        <v>3.40776627647161E-5</v>
      </c>
      <c r="AJ5926" s="42"/>
      <c r="AM5926" s="42"/>
      <c r="AN5926" s="42"/>
      <c r="AO5926" s="42"/>
      <c r="AP5926" s="42"/>
      <c r="AY5926" s="42"/>
      <c r="AZ5926" s="42"/>
      <c r="BA5926" s="42"/>
      <c r="BB5926" s="42"/>
      <c r="BN5926" s="54" t="s">
        <v>4578</v>
      </c>
      <c r="BO5926" s="58" t="str">
        <f t="shared" si="92"/>
        <v>境内资产</v>
      </c>
      <c r="BP5926" s="58" t="str">
        <f>IF(M5926="",VLOOKUP(D5926,Sheet4!$A$1:$B$92,2,0),VLOOKUP(Q5926,Sheet4!$A$1:$B$92,2,0))</f>
        <v>保险资产管理产品</v>
      </c>
    </row>
    <row r="5927" spans="1:68" s="58" customFormat="1" ht="12.75" customHeight="1">
      <c r="A5927" s="64" t="s">
        <v>2550</v>
      </c>
      <c r="B5927" s="54" t="s">
        <v>2551</v>
      </c>
      <c r="C5927" s="252" t="s">
        <v>5552</v>
      </c>
      <c r="D5927" s="252" t="s">
        <v>672</v>
      </c>
      <c r="E5927" s="54" t="s">
        <v>2552</v>
      </c>
      <c r="F5927" s="54" t="s">
        <v>2551</v>
      </c>
      <c r="G5927" s="129">
        <v>47700</v>
      </c>
      <c r="H5927" s="323">
        <v>484753</v>
      </c>
      <c r="I5927" s="323">
        <v>407358</v>
      </c>
      <c r="J5927" s="42"/>
      <c r="K5927" s="42"/>
      <c r="L5927" s="42" t="s">
        <v>4489</v>
      </c>
      <c r="M5927" s="42" t="s">
        <v>3499</v>
      </c>
      <c r="N5927" s="42" t="s">
        <v>2435</v>
      </c>
      <c r="O5927" s="137" t="s">
        <v>3500</v>
      </c>
      <c r="P5927" s="42" t="s">
        <v>64</v>
      </c>
      <c r="Q5927" s="42" t="s">
        <v>65</v>
      </c>
      <c r="R5927" s="42">
        <v>1</v>
      </c>
      <c r="S5927" s="137" t="s">
        <v>2419</v>
      </c>
      <c r="T5927" s="62">
        <v>696892400</v>
      </c>
      <c r="U5927" s="62">
        <v>672537379.61000001</v>
      </c>
      <c r="Z5927" s="54" t="s">
        <v>68</v>
      </c>
      <c r="AA5927" s="132">
        <v>1.4885388834604299E-5</v>
      </c>
      <c r="AJ5927" s="42"/>
      <c r="AM5927" s="42"/>
      <c r="AN5927" s="42"/>
      <c r="AO5927" s="42"/>
      <c r="AP5927" s="42"/>
      <c r="AY5927" s="42"/>
      <c r="AZ5927" s="42"/>
      <c r="BA5927" s="42"/>
      <c r="BB5927" s="42"/>
      <c r="BN5927" s="54" t="s">
        <v>4578</v>
      </c>
      <c r="BO5927" s="58" t="str">
        <f t="shared" si="92"/>
        <v>境内资产</v>
      </c>
      <c r="BP5927" s="58" t="str">
        <f>IF(M5927="",VLOOKUP(D5927,Sheet4!$A$1:$B$92,2,0),VLOOKUP(Q5927,Sheet4!$A$1:$B$92,2,0))</f>
        <v>保险资产管理产品</v>
      </c>
    </row>
    <row r="5928" spans="1:68" s="58" customFormat="1" ht="12.75" customHeight="1">
      <c r="A5928" s="64" t="s">
        <v>2553</v>
      </c>
      <c r="B5928" s="54" t="s">
        <v>2554</v>
      </c>
      <c r="C5928" s="252" t="s">
        <v>5552</v>
      </c>
      <c r="D5928" s="252" t="s">
        <v>672</v>
      </c>
      <c r="E5928" s="54" t="s">
        <v>2555</v>
      </c>
      <c r="F5928" s="54" t="s">
        <v>2554</v>
      </c>
      <c r="G5928" s="129">
        <v>18500</v>
      </c>
      <c r="H5928" s="323">
        <v>822787</v>
      </c>
      <c r="I5928" s="323">
        <v>645465</v>
      </c>
      <c r="J5928" s="42"/>
      <c r="K5928" s="42"/>
      <c r="L5928" s="42" t="s">
        <v>4489</v>
      </c>
      <c r="M5928" s="42" t="s">
        <v>3499</v>
      </c>
      <c r="N5928" s="42" t="s">
        <v>2435</v>
      </c>
      <c r="O5928" s="137" t="s">
        <v>3500</v>
      </c>
      <c r="P5928" s="42" t="s">
        <v>64</v>
      </c>
      <c r="Q5928" s="42" t="s">
        <v>65</v>
      </c>
      <c r="R5928" s="42">
        <v>1</v>
      </c>
      <c r="S5928" s="137" t="s">
        <v>2419</v>
      </c>
      <c r="T5928" s="62">
        <v>696892400</v>
      </c>
      <c r="U5928" s="62">
        <v>672537379.61000001</v>
      </c>
      <c r="Z5928" s="54" t="s">
        <v>280</v>
      </c>
      <c r="AA5928" s="132">
        <v>7.9592991728659694E-6</v>
      </c>
      <c r="AJ5928" s="42"/>
      <c r="AM5928" s="42"/>
      <c r="AN5928" s="42"/>
      <c r="AO5928" s="42"/>
      <c r="AP5928" s="42"/>
      <c r="AY5928" s="42"/>
      <c r="AZ5928" s="42"/>
      <c r="BA5928" s="42"/>
      <c r="BB5928" s="42"/>
      <c r="BN5928" s="54" t="s">
        <v>4578</v>
      </c>
      <c r="BO5928" s="58" t="str">
        <f t="shared" si="92"/>
        <v>境内资产</v>
      </c>
      <c r="BP5928" s="58" t="str">
        <f>IF(M5928="",VLOOKUP(D5928,Sheet4!$A$1:$B$92,2,0),VLOOKUP(Q5928,Sheet4!$A$1:$B$92,2,0))</f>
        <v>保险资产管理产品</v>
      </c>
    </row>
    <row r="5929" spans="1:68" s="58" customFormat="1" ht="12.75" customHeight="1">
      <c r="A5929" s="64" t="s">
        <v>2556</v>
      </c>
      <c r="B5929" s="54" t="s">
        <v>2557</v>
      </c>
      <c r="C5929" s="252" t="s">
        <v>5552</v>
      </c>
      <c r="D5929" s="252" t="s">
        <v>672</v>
      </c>
      <c r="E5929" s="54" t="s">
        <v>2558</v>
      </c>
      <c r="F5929" s="54" t="s">
        <v>2557</v>
      </c>
      <c r="G5929" s="129">
        <v>32600</v>
      </c>
      <c r="H5929" s="323">
        <v>359588</v>
      </c>
      <c r="I5929" s="323">
        <v>303506</v>
      </c>
      <c r="J5929" s="42"/>
      <c r="K5929" s="42"/>
      <c r="L5929" s="42" t="s">
        <v>4489</v>
      </c>
      <c r="M5929" s="42" t="s">
        <v>3499</v>
      </c>
      <c r="N5929" s="42" t="s">
        <v>2435</v>
      </c>
      <c r="O5929" s="137" t="s">
        <v>3500</v>
      </c>
      <c r="P5929" s="42" t="s">
        <v>64</v>
      </c>
      <c r="Q5929" s="42" t="s">
        <v>65</v>
      </c>
      <c r="R5929" s="42">
        <v>1</v>
      </c>
      <c r="S5929" s="137" t="s">
        <v>2419</v>
      </c>
      <c r="T5929" s="62">
        <v>696892400</v>
      </c>
      <c r="U5929" s="62">
        <v>672537379.61000001</v>
      </c>
      <c r="Z5929" s="54" t="s">
        <v>68</v>
      </c>
      <c r="AA5929" s="132">
        <v>2.7342684835727501E-5</v>
      </c>
      <c r="AJ5929" s="42"/>
      <c r="AM5929" s="42"/>
      <c r="AN5929" s="42"/>
      <c r="AO5929" s="42"/>
      <c r="AP5929" s="42"/>
      <c r="AY5929" s="42"/>
      <c r="AZ5929" s="42"/>
      <c r="BA5929" s="42"/>
      <c r="BB5929" s="42"/>
      <c r="BN5929" s="54" t="s">
        <v>4578</v>
      </c>
      <c r="BO5929" s="58" t="str">
        <f t="shared" si="92"/>
        <v>境内资产</v>
      </c>
      <c r="BP5929" s="58" t="str">
        <f>IF(M5929="",VLOOKUP(D5929,Sheet4!$A$1:$B$92,2,0),VLOOKUP(Q5929,Sheet4!$A$1:$B$92,2,0))</f>
        <v>保险资产管理产品</v>
      </c>
    </row>
    <row r="5930" spans="1:68" s="58" customFormat="1" ht="12.75" customHeight="1">
      <c r="A5930" s="64" t="s">
        <v>2559</v>
      </c>
      <c r="B5930" s="54" t="s">
        <v>2560</v>
      </c>
      <c r="C5930" s="252" t="s">
        <v>5552</v>
      </c>
      <c r="D5930" s="252" t="s">
        <v>672</v>
      </c>
      <c r="E5930" s="54" t="s">
        <v>2561</v>
      </c>
      <c r="F5930" s="54" t="s">
        <v>2560</v>
      </c>
      <c r="G5930" s="129">
        <v>27200</v>
      </c>
      <c r="H5930" s="323">
        <v>372181</v>
      </c>
      <c r="I5930" s="323">
        <v>344080</v>
      </c>
      <c r="J5930" s="42"/>
      <c r="K5930" s="42"/>
      <c r="L5930" s="42" t="s">
        <v>4489</v>
      </c>
      <c r="M5930" s="42" t="s">
        <v>3499</v>
      </c>
      <c r="N5930" s="42" t="s">
        <v>2435</v>
      </c>
      <c r="O5930" s="137" t="s">
        <v>3500</v>
      </c>
      <c r="P5930" s="42" t="s">
        <v>64</v>
      </c>
      <c r="Q5930" s="42" t="s">
        <v>65</v>
      </c>
      <c r="R5930" s="42">
        <v>1</v>
      </c>
      <c r="S5930" s="137" t="s">
        <v>2419</v>
      </c>
      <c r="T5930" s="62">
        <v>696892400</v>
      </c>
      <c r="U5930" s="62">
        <v>672537379.61000001</v>
      </c>
      <c r="Z5930" s="54" t="s">
        <v>68</v>
      </c>
      <c r="AA5930" s="132">
        <v>2.94612621748883E-5</v>
      </c>
      <c r="AJ5930" s="42"/>
      <c r="AM5930" s="42"/>
      <c r="AN5930" s="42"/>
      <c r="AO5930" s="42"/>
      <c r="AP5930" s="42"/>
      <c r="AY5930" s="42"/>
      <c r="AZ5930" s="42"/>
      <c r="BA5930" s="42"/>
      <c r="BB5930" s="42"/>
      <c r="BN5930" s="54" t="s">
        <v>4578</v>
      </c>
      <c r="BO5930" s="58" t="str">
        <f t="shared" si="92"/>
        <v>境内资产</v>
      </c>
      <c r="BP5930" s="58" t="str">
        <f>IF(M5930="",VLOOKUP(D5930,Sheet4!$A$1:$B$92,2,0),VLOOKUP(Q5930,Sheet4!$A$1:$B$92,2,0))</f>
        <v>保险资产管理产品</v>
      </c>
    </row>
    <row r="5931" spans="1:68" s="58" customFormat="1" ht="12.75" customHeight="1">
      <c r="A5931" s="64" t="s">
        <v>2562</v>
      </c>
      <c r="B5931" s="54" t="s">
        <v>2563</v>
      </c>
      <c r="C5931" s="252" t="s">
        <v>5552</v>
      </c>
      <c r="D5931" s="252" t="s">
        <v>672</v>
      </c>
      <c r="E5931" s="54" t="s">
        <v>2564</v>
      </c>
      <c r="F5931" s="54" t="s">
        <v>2563</v>
      </c>
      <c r="G5931" s="129">
        <v>8900</v>
      </c>
      <c r="H5931" s="323">
        <v>385672</v>
      </c>
      <c r="I5931" s="323">
        <v>258901</v>
      </c>
      <c r="J5931" s="42"/>
      <c r="K5931" s="42"/>
      <c r="L5931" s="42" t="s">
        <v>4489</v>
      </c>
      <c r="M5931" s="42" t="s">
        <v>3499</v>
      </c>
      <c r="N5931" s="42" t="s">
        <v>2435</v>
      </c>
      <c r="O5931" s="137" t="s">
        <v>3500</v>
      </c>
      <c r="P5931" s="42" t="s">
        <v>64</v>
      </c>
      <c r="Q5931" s="42" t="s">
        <v>65</v>
      </c>
      <c r="R5931" s="42">
        <v>1</v>
      </c>
      <c r="S5931" s="137" t="s">
        <v>2419</v>
      </c>
      <c r="T5931" s="62">
        <v>696892400</v>
      </c>
      <c r="U5931" s="62">
        <v>672537379.61000001</v>
      </c>
      <c r="Z5931" s="54" t="s">
        <v>68</v>
      </c>
      <c r="AA5931" s="132">
        <v>1.05164324201652E-5</v>
      </c>
      <c r="AJ5931" s="42"/>
      <c r="AM5931" s="42"/>
      <c r="AN5931" s="42"/>
      <c r="AO5931" s="42"/>
      <c r="AP5931" s="42"/>
      <c r="AY5931" s="42"/>
      <c r="AZ5931" s="42"/>
      <c r="BA5931" s="42"/>
      <c r="BB5931" s="42"/>
      <c r="BN5931" s="54" t="s">
        <v>4578</v>
      </c>
      <c r="BO5931" s="58" t="str">
        <f t="shared" si="92"/>
        <v>境内资产</v>
      </c>
      <c r="BP5931" s="58" t="str">
        <f>IF(M5931="",VLOOKUP(D5931,Sheet4!$A$1:$B$92,2,0),VLOOKUP(Q5931,Sheet4!$A$1:$B$92,2,0))</f>
        <v>保险资产管理产品</v>
      </c>
    </row>
    <row r="5932" spans="1:68" s="58" customFormat="1" ht="12.75" customHeight="1">
      <c r="A5932" s="64" t="s">
        <v>2565</v>
      </c>
      <c r="B5932" s="54" t="s">
        <v>2566</v>
      </c>
      <c r="C5932" s="252" t="s">
        <v>5552</v>
      </c>
      <c r="D5932" s="252" t="s">
        <v>672</v>
      </c>
      <c r="E5932" s="54" t="s">
        <v>2567</v>
      </c>
      <c r="F5932" s="54" t="s">
        <v>2566</v>
      </c>
      <c r="G5932" s="129">
        <v>53000</v>
      </c>
      <c r="H5932" s="323">
        <v>355018</v>
      </c>
      <c r="I5932" s="323">
        <v>310050</v>
      </c>
      <c r="J5932" s="42"/>
      <c r="K5932" s="42"/>
      <c r="L5932" s="42" t="s">
        <v>4489</v>
      </c>
      <c r="M5932" s="42" t="s">
        <v>3499</v>
      </c>
      <c r="N5932" s="42" t="s">
        <v>2435</v>
      </c>
      <c r="O5932" s="137" t="s">
        <v>3500</v>
      </c>
      <c r="P5932" s="42" t="s">
        <v>64</v>
      </c>
      <c r="Q5932" s="42" t="s">
        <v>65</v>
      </c>
      <c r="R5932" s="42">
        <v>1</v>
      </c>
      <c r="S5932" s="137" t="s">
        <v>2419</v>
      </c>
      <c r="T5932" s="62">
        <v>696892400</v>
      </c>
      <c r="U5932" s="62">
        <v>672537379.61000001</v>
      </c>
      <c r="Z5932" s="54" t="s">
        <v>68</v>
      </c>
      <c r="AA5932" s="132">
        <v>5.9136907040077098E-5</v>
      </c>
      <c r="AJ5932" s="42"/>
      <c r="AM5932" s="42"/>
      <c r="AN5932" s="42"/>
      <c r="AO5932" s="42"/>
      <c r="AP5932" s="42"/>
      <c r="AY5932" s="42"/>
      <c r="AZ5932" s="42"/>
      <c r="BA5932" s="42"/>
      <c r="BB5932" s="42"/>
      <c r="BN5932" s="54" t="s">
        <v>4578</v>
      </c>
      <c r="BO5932" s="58" t="str">
        <f t="shared" si="92"/>
        <v>境内资产</v>
      </c>
      <c r="BP5932" s="58" t="str">
        <f>IF(M5932="",VLOOKUP(D5932,Sheet4!$A$1:$B$92,2,0),VLOOKUP(Q5932,Sheet4!$A$1:$B$92,2,0))</f>
        <v>保险资产管理产品</v>
      </c>
    </row>
    <row r="5933" spans="1:68" s="58" customFormat="1" ht="12.75" customHeight="1">
      <c r="A5933" s="64" t="s">
        <v>2092</v>
      </c>
      <c r="B5933" s="54" t="s">
        <v>2568</v>
      </c>
      <c r="C5933" s="252" t="s">
        <v>5552</v>
      </c>
      <c r="D5933" s="252" t="s">
        <v>672</v>
      </c>
      <c r="E5933" s="54" t="s">
        <v>2569</v>
      </c>
      <c r="F5933" s="54" t="s">
        <v>2568</v>
      </c>
      <c r="G5933" s="129">
        <v>17800</v>
      </c>
      <c r="H5933" s="323">
        <v>808264.25</v>
      </c>
      <c r="I5933" s="323">
        <v>790320</v>
      </c>
      <c r="J5933" s="42"/>
      <c r="K5933" s="42"/>
      <c r="L5933" s="42" t="s">
        <v>4489</v>
      </c>
      <c r="M5933" s="42" t="s">
        <v>3499</v>
      </c>
      <c r="N5933" s="42" t="s">
        <v>2435</v>
      </c>
      <c r="O5933" s="137" t="s">
        <v>3500</v>
      </c>
      <c r="P5933" s="42" t="s">
        <v>64</v>
      </c>
      <c r="Q5933" s="42" t="s">
        <v>65</v>
      </c>
      <c r="R5933" s="42">
        <v>1</v>
      </c>
      <c r="S5933" s="137" t="s">
        <v>2419</v>
      </c>
      <c r="T5933" s="62">
        <v>696892400</v>
      </c>
      <c r="U5933" s="62">
        <v>672537379.61000001</v>
      </c>
      <c r="Z5933" s="54" t="s">
        <v>280</v>
      </c>
      <c r="AA5933" s="132">
        <v>7.0645369000894199E-6</v>
      </c>
      <c r="AJ5933" s="42"/>
      <c r="AM5933" s="42"/>
      <c r="AN5933" s="42"/>
      <c r="AO5933" s="42"/>
      <c r="AP5933" s="42"/>
      <c r="AY5933" s="42"/>
      <c r="AZ5933" s="42"/>
      <c r="BA5933" s="42"/>
      <c r="BB5933" s="42"/>
      <c r="BN5933" s="54" t="s">
        <v>4578</v>
      </c>
      <c r="BO5933" s="58" t="str">
        <f t="shared" si="92"/>
        <v>境内资产</v>
      </c>
      <c r="BP5933" s="58" t="str">
        <f>IF(M5933="",VLOOKUP(D5933,Sheet4!$A$1:$B$92,2,0),VLOOKUP(Q5933,Sheet4!$A$1:$B$92,2,0))</f>
        <v>保险资产管理产品</v>
      </c>
    </row>
    <row r="5934" spans="1:68" s="58" customFormat="1" ht="12.75" customHeight="1">
      <c r="A5934" s="64" t="s">
        <v>2570</v>
      </c>
      <c r="B5934" s="54" t="s">
        <v>2571</v>
      </c>
      <c r="C5934" s="252" t="s">
        <v>5552</v>
      </c>
      <c r="D5934" s="252" t="s">
        <v>672</v>
      </c>
      <c r="E5934" s="54" t="s">
        <v>2572</v>
      </c>
      <c r="F5934" s="54" t="s">
        <v>2571</v>
      </c>
      <c r="G5934" s="129">
        <v>56800</v>
      </c>
      <c r="H5934" s="323">
        <v>389274</v>
      </c>
      <c r="I5934" s="323">
        <v>356136</v>
      </c>
      <c r="J5934" s="42"/>
      <c r="K5934" s="42"/>
      <c r="L5934" s="42" t="s">
        <v>4489</v>
      </c>
      <c r="M5934" s="42" t="s">
        <v>3499</v>
      </c>
      <c r="N5934" s="42" t="s">
        <v>2435</v>
      </c>
      <c r="O5934" s="137" t="s">
        <v>3500</v>
      </c>
      <c r="P5934" s="42" t="s">
        <v>64</v>
      </c>
      <c r="Q5934" s="42" t="s">
        <v>65</v>
      </c>
      <c r="R5934" s="42">
        <v>1</v>
      </c>
      <c r="S5934" s="137" t="s">
        <v>2419</v>
      </c>
      <c r="T5934" s="62">
        <v>696892400</v>
      </c>
      <c r="U5934" s="62">
        <v>672537379.61000001</v>
      </c>
      <c r="Z5934" s="54" t="s">
        <v>68</v>
      </c>
      <c r="AA5934" s="132">
        <v>5.4853305659814901E-5</v>
      </c>
      <c r="AJ5934" s="42"/>
      <c r="AM5934" s="42"/>
      <c r="AN5934" s="42"/>
      <c r="AO5934" s="42"/>
      <c r="AP5934" s="42"/>
      <c r="AY5934" s="42"/>
      <c r="AZ5934" s="42"/>
      <c r="BA5934" s="42"/>
      <c r="BB5934" s="42"/>
      <c r="BN5934" s="54" t="s">
        <v>4578</v>
      </c>
      <c r="BO5934" s="58" t="str">
        <f t="shared" si="92"/>
        <v>境内资产</v>
      </c>
      <c r="BP5934" s="58" t="str">
        <f>IF(M5934="",VLOOKUP(D5934,Sheet4!$A$1:$B$92,2,0),VLOOKUP(Q5934,Sheet4!$A$1:$B$92,2,0))</f>
        <v>保险资产管理产品</v>
      </c>
    </row>
    <row r="5935" spans="1:68" s="58" customFormat="1" ht="12.75" customHeight="1">
      <c r="A5935" s="64" t="s">
        <v>2573</v>
      </c>
      <c r="B5935" s="54" t="s">
        <v>2574</v>
      </c>
      <c r="C5935" s="252" t="s">
        <v>5552</v>
      </c>
      <c r="D5935" s="252" t="s">
        <v>672</v>
      </c>
      <c r="E5935" s="54" t="s">
        <v>2575</v>
      </c>
      <c r="F5935" s="54" t="s">
        <v>2574</v>
      </c>
      <c r="G5935" s="129">
        <v>60500</v>
      </c>
      <c r="H5935" s="323">
        <v>692061</v>
      </c>
      <c r="I5935" s="323">
        <v>574750</v>
      </c>
      <c r="J5935" s="42"/>
      <c r="K5935" s="42"/>
      <c r="L5935" s="42" t="s">
        <v>4489</v>
      </c>
      <c r="M5935" s="42" t="s">
        <v>3499</v>
      </c>
      <c r="N5935" s="42" t="s">
        <v>2435</v>
      </c>
      <c r="O5935" s="137" t="s">
        <v>3500</v>
      </c>
      <c r="P5935" s="42" t="s">
        <v>64</v>
      </c>
      <c r="Q5935" s="42" t="s">
        <v>65</v>
      </c>
      <c r="R5935" s="42">
        <v>1</v>
      </c>
      <c r="S5935" s="137" t="s">
        <v>2419</v>
      </c>
      <c r="T5935" s="62">
        <v>696892400</v>
      </c>
      <c r="U5935" s="62">
        <v>672537379.61000001</v>
      </c>
      <c r="Z5935" s="54" t="s">
        <v>68</v>
      </c>
      <c r="AA5935" s="132">
        <v>1.6267293410079101E-4</v>
      </c>
      <c r="AJ5935" s="42"/>
      <c r="AM5935" s="42"/>
      <c r="AN5935" s="42"/>
      <c r="AO5935" s="42"/>
      <c r="AP5935" s="42"/>
      <c r="AY5935" s="42"/>
      <c r="AZ5935" s="42"/>
      <c r="BA5935" s="42"/>
      <c r="BB5935" s="42"/>
      <c r="BN5935" s="54" t="s">
        <v>4578</v>
      </c>
      <c r="BO5935" s="58" t="str">
        <f t="shared" si="92"/>
        <v>境内资产</v>
      </c>
      <c r="BP5935" s="58" t="str">
        <f>IF(M5935="",VLOOKUP(D5935,Sheet4!$A$1:$B$92,2,0),VLOOKUP(Q5935,Sheet4!$A$1:$B$92,2,0))</f>
        <v>保险资产管理产品</v>
      </c>
    </row>
    <row r="5936" spans="1:68" s="58" customFormat="1" ht="12.75" customHeight="1">
      <c r="A5936" s="64" t="s">
        <v>2576</v>
      </c>
      <c r="B5936" s="54" t="s">
        <v>2577</v>
      </c>
      <c r="C5936" s="252" t="s">
        <v>5552</v>
      </c>
      <c r="D5936" s="252" t="s">
        <v>672</v>
      </c>
      <c r="E5936" s="54" t="s">
        <v>2578</v>
      </c>
      <c r="F5936" s="54" t="s">
        <v>2577</v>
      </c>
      <c r="G5936" s="129">
        <v>15400</v>
      </c>
      <c r="H5936" s="323">
        <v>375926.69</v>
      </c>
      <c r="I5936" s="323">
        <v>344036</v>
      </c>
      <c r="J5936" s="42"/>
      <c r="K5936" s="42"/>
      <c r="L5936" s="42" t="s">
        <v>4489</v>
      </c>
      <c r="M5936" s="42" t="s">
        <v>3499</v>
      </c>
      <c r="N5936" s="42" t="s">
        <v>2435</v>
      </c>
      <c r="O5936" s="137" t="s">
        <v>3500</v>
      </c>
      <c r="P5936" s="42" t="s">
        <v>64</v>
      </c>
      <c r="Q5936" s="42" t="s">
        <v>65</v>
      </c>
      <c r="R5936" s="42">
        <v>1</v>
      </c>
      <c r="S5936" s="137" t="s">
        <v>2419</v>
      </c>
      <c r="T5936" s="62">
        <v>696892400</v>
      </c>
      <c r="U5936" s="62">
        <v>672537379.61000001</v>
      </c>
      <c r="Z5936" s="54" t="s">
        <v>68</v>
      </c>
      <c r="AA5936" s="132">
        <v>1.38139321731535E-5</v>
      </c>
      <c r="AJ5936" s="42"/>
      <c r="AM5936" s="42"/>
      <c r="AN5936" s="42"/>
      <c r="AO5936" s="42"/>
      <c r="AP5936" s="42"/>
      <c r="AY5936" s="42"/>
      <c r="AZ5936" s="42"/>
      <c r="BA5936" s="42"/>
      <c r="BB5936" s="42"/>
      <c r="BN5936" s="54" t="s">
        <v>4578</v>
      </c>
      <c r="BO5936" s="58" t="str">
        <f t="shared" si="92"/>
        <v>境内资产</v>
      </c>
      <c r="BP5936" s="58" t="str">
        <f>IF(M5936="",VLOOKUP(D5936,Sheet4!$A$1:$B$92,2,0),VLOOKUP(Q5936,Sheet4!$A$1:$B$92,2,0))</f>
        <v>保险资产管理产品</v>
      </c>
    </row>
    <row r="5937" spans="1:68" s="58" customFormat="1" ht="12.75" customHeight="1">
      <c r="A5937" s="64" t="s">
        <v>2579</v>
      </c>
      <c r="B5937" s="54" t="s">
        <v>2580</v>
      </c>
      <c r="C5937" s="252" t="s">
        <v>5552</v>
      </c>
      <c r="D5937" s="252" t="s">
        <v>672</v>
      </c>
      <c r="E5937" s="54" t="s">
        <v>2581</v>
      </c>
      <c r="F5937" s="54" t="s">
        <v>2580</v>
      </c>
      <c r="G5937" s="129">
        <v>36000</v>
      </c>
      <c r="H5937" s="323">
        <v>693927</v>
      </c>
      <c r="I5937" s="323">
        <v>578880</v>
      </c>
      <c r="J5937" s="42"/>
      <c r="K5937" s="42"/>
      <c r="L5937" s="42" t="s">
        <v>4489</v>
      </c>
      <c r="M5937" s="42" t="s">
        <v>3499</v>
      </c>
      <c r="N5937" s="42" t="s">
        <v>2435</v>
      </c>
      <c r="O5937" s="137" t="s">
        <v>3500</v>
      </c>
      <c r="P5937" s="42" t="s">
        <v>64</v>
      </c>
      <c r="Q5937" s="42" t="s">
        <v>65</v>
      </c>
      <c r="R5937" s="42">
        <v>1</v>
      </c>
      <c r="S5937" s="137" t="s">
        <v>2419</v>
      </c>
      <c r="T5937" s="62">
        <v>696892400</v>
      </c>
      <c r="U5937" s="62">
        <v>672537379.61000001</v>
      </c>
      <c r="Z5937" s="54" t="s">
        <v>68</v>
      </c>
      <c r="AA5937" s="132">
        <v>2.89395256488267E-5</v>
      </c>
      <c r="AJ5937" s="42"/>
      <c r="AM5937" s="42"/>
      <c r="AN5937" s="42"/>
      <c r="AO5937" s="42"/>
      <c r="AP5937" s="42"/>
      <c r="AY5937" s="42"/>
      <c r="AZ5937" s="42"/>
      <c r="BA5937" s="42"/>
      <c r="BB5937" s="42"/>
      <c r="BN5937" s="54" t="s">
        <v>4578</v>
      </c>
      <c r="BO5937" s="58" t="str">
        <f t="shared" si="92"/>
        <v>境内资产</v>
      </c>
      <c r="BP5937" s="58" t="str">
        <f>IF(M5937="",VLOOKUP(D5937,Sheet4!$A$1:$B$92,2,0),VLOOKUP(Q5937,Sheet4!$A$1:$B$92,2,0))</f>
        <v>保险资产管理产品</v>
      </c>
    </row>
    <row r="5938" spans="1:68" s="58" customFormat="1" ht="12.75" customHeight="1">
      <c r="A5938" s="64" t="s">
        <v>2582</v>
      </c>
      <c r="B5938" s="54" t="s">
        <v>2583</v>
      </c>
      <c r="C5938" s="252" t="s">
        <v>5552</v>
      </c>
      <c r="D5938" s="252" t="s">
        <v>672</v>
      </c>
      <c r="E5938" s="54" t="s">
        <v>2584</v>
      </c>
      <c r="F5938" s="54" t="s">
        <v>2583</v>
      </c>
      <c r="G5938" s="129">
        <v>10600</v>
      </c>
      <c r="H5938" s="323">
        <v>1605554.4</v>
      </c>
      <c r="I5938" s="323">
        <v>1532760</v>
      </c>
      <c r="J5938" s="42"/>
      <c r="K5938" s="42"/>
      <c r="L5938" s="42" t="s">
        <v>4489</v>
      </c>
      <c r="M5938" s="42" t="s">
        <v>3499</v>
      </c>
      <c r="N5938" s="42" t="s">
        <v>2435</v>
      </c>
      <c r="O5938" s="137" t="s">
        <v>3500</v>
      </c>
      <c r="P5938" s="42" t="s">
        <v>64</v>
      </c>
      <c r="Q5938" s="42" t="s">
        <v>65</v>
      </c>
      <c r="R5938" s="42">
        <v>1</v>
      </c>
      <c r="S5938" s="137" t="s">
        <v>2419</v>
      </c>
      <c r="T5938" s="62">
        <v>696892400</v>
      </c>
      <c r="U5938" s="62">
        <v>672537379.61000001</v>
      </c>
      <c r="Z5938" s="54" t="s">
        <v>280</v>
      </c>
      <c r="AA5938" s="132">
        <v>7.0338980801439697E-6</v>
      </c>
      <c r="AJ5938" s="42"/>
      <c r="AM5938" s="42"/>
      <c r="AN5938" s="42"/>
      <c r="AO5938" s="42"/>
      <c r="AP5938" s="42"/>
      <c r="AY5938" s="42"/>
      <c r="AZ5938" s="42"/>
      <c r="BA5938" s="42"/>
      <c r="BB5938" s="42"/>
      <c r="BN5938" s="54" t="s">
        <v>4578</v>
      </c>
      <c r="BO5938" s="58" t="str">
        <f t="shared" si="92"/>
        <v>境内资产</v>
      </c>
      <c r="BP5938" s="58" t="str">
        <f>IF(M5938="",VLOOKUP(D5938,Sheet4!$A$1:$B$92,2,0),VLOOKUP(Q5938,Sheet4!$A$1:$B$92,2,0))</f>
        <v>保险资产管理产品</v>
      </c>
    </row>
    <row r="5939" spans="1:68" s="58" customFormat="1" ht="12.75" customHeight="1">
      <c r="A5939" s="64" t="s">
        <v>2585</v>
      </c>
      <c r="B5939" s="54" t="s">
        <v>2586</v>
      </c>
      <c r="C5939" s="252" t="s">
        <v>5552</v>
      </c>
      <c r="D5939" s="252" t="s">
        <v>672</v>
      </c>
      <c r="E5939" s="54" t="s">
        <v>2587</v>
      </c>
      <c r="F5939" s="54" t="s">
        <v>2586</v>
      </c>
      <c r="G5939" s="129">
        <v>70200</v>
      </c>
      <c r="H5939" s="323">
        <v>331746</v>
      </c>
      <c r="I5939" s="323">
        <v>275886</v>
      </c>
      <c r="J5939" s="42"/>
      <c r="K5939" s="42"/>
      <c r="L5939" s="42" t="s">
        <v>4489</v>
      </c>
      <c r="M5939" s="42" t="s">
        <v>3499</v>
      </c>
      <c r="N5939" s="42" t="s">
        <v>2435</v>
      </c>
      <c r="O5939" s="137" t="s">
        <v>3500</v>
      </c>
      <c r="P5939" s="42" t="s">
        <v>64</v>
      </c>
      <c r="Q5939" s="42" t="s">
        <v>65</v>
      </c>
      <c r="R5939" s="42">
        <v>1</v>
      </c>
      <c r="S5939" s="137" t="s">
        <v>2419</v>
      </c>
      <c r="T5939" s="62">
        <v>696892400</v>
      </c>
      <c r="U5939" s="62">
        <v>672537379.61000001</v>
      </c>
      <c r="Z5939" s="54" t="s">
        <v>68</v>
      </c>
      <c r="AA5939" s="132">
        <v>7.9008436735840594E-5</v>
      </c>
      <c r="AJ5939" s="42"/>
      <c r="AM5939" s="42"/>
      <c r="AN5939" s="42"/>
      <c r="AO5939" s="42"/>
      <c r="AP5939" s="42"/>
      <c r="AY5939" s="42"/>
      <c r="AZ5939" s="42"/>
      <c r="BA5939" s="42"/>
      <c r="BB5939" s="42"/>
      <c r="BN5939" s="54" t="s">
        <v>4578</v>
      </c>
      <c r="BO5939" s="58" t="str">
        <f t="shared" si="92"/>
        <v>境内资产</v>
      </c>
      <c r="BP5939" s="58" t="str">
        <f>IF(M5939="",VLOOKUP(D5939,Sheet4!$A$1:$B$92,2,0),VLOOKUP(Q5939,Sheet4!$A$1:$B$92,2,0))</f>
        <v>保险资产管理产品</v>
      </c>
    </row>
    <row r="5940" spans="1:68" s="58" customFormat="1" ht="12.75" customHeight="1">
      <c r="A5940" s="64" t="s">
        <v>2588</v>
      </c>
      <c r="B5940" s="54" t="s">
        <v>2589</v>
      </c>
      <c r="C5940" s="252" t="s">
        <v>5552</v>
      </c>
      <c r="D5940" s="252" t="s">
        <v>672</v>
      </c>
      <c r="E5940" s="54" t="s">
        <v>2590</v>
      </c>
      <c r="F5940" s="54" t="s">
        <v>2589</v>
      </c>
      <c r="G5940" s="129">
        <v>17300</v>
      </c>
      <c r="H5940" s="323">
        <v>358600.3</v>
      </c>
      <c r="I5940" s="323">
        <v>289429</v>
      </c>
      <c r="J5940" s="42"/>
      <c r="K5940" s="42"/>
      <c r="L5940" s="42" t="s">
        <v>4489</v>
      </c>
      <c r="M5940" s="42" t="s">
        <v>3499</v>
      </c>
      <c r="N5940" s="42" t="s">
        <v>2435</v>
      </c>
      <c r="O5940" s="137" t="s">
        <v>3500</v>
      </c>
      <c r="P5940" s="42" t="s">
        <v>64</v>
      </c>
      <c r="Q5940" s="42" t="s">
        <v>65</v>
      </c>
      <c r="R5940" s="42">
        <v>1</v>
      </c>
      <c r="S5940" s="137" t="s">
        <v>2419</v>
      </c>
      <c r="T5940" s="62">
        <v>696892400</v>
      </c>
      <c r="U5940" s="62">
        <v>672537379.61000001</v>
      </c>
      <c r="Z5940" s="54" t="s">
        <v>68</v>
      </c>
      <c r="AA5940" s="132">
        <v>2.9845050140900498E-5</v>
      </c>
      <c r="AJ5940" s="42"/>
      <c r="AM5940" s="42"/>
      <c r="AN5940" s="42"/>
      <c r="AO5940" s="42"/>
      <c r="AP5940" s="42"/>
      <c r="AY5940" s="42"/>
      <c r="AZ5940" s="42"/>
      <c r="BA5940" s="42"/>
      <c r="BB5940" s="42"/>
      <c r="BN5940" s="54" t="s">
        <v>4578</v>
      </c>
      <c r="BO5940" s="58" t="str">
        <f t="shared" si="92"/>
        <v>境内资产</v>
      </c>
      <c r="BP5940" s="58" t="str">
        <f>IF(M5940="",VLOOKUP(D5940,Sheet4!$A$1:$B$92,2,0),VLOOKUP(Q5940,Sheet4!$A$1:$B$92,2,0))</f>
        <v>保险资产管理产品</v>
      </c>
    </row>
    <row r="5941" spans="1:68" s="58" customFormat="1" ht="12.75" customHeight="1">
      <c r="A5941" s="64" t="s">
        <v>2591</v>
      </c>
      <c r="B5941" s="54" t="s">
        <v>2592</v>
      </c>
      <c r="C5941" s="252" t="s">
        <v>5552</v>
      </c>
      <c r="D5941" s="252" t="s">
        <v>672</v>
      </c>
      <c r="E5941" s="54" t="s">
        <v>2593</v>
      </c>
      <c r="F5941" s="54" t="s">
        <v>2592</v>
      </c>
      <c r="G5941" s="129">
        <v>27200</v>
      </c>
      <c r="H5941" s="323">
        <v>552769</v>
      </c>
      <c r="I5941" s="323">
        <v>436288</v>
      </c>
      <c r="J5941" s="42"/>
      <c r="K5941" s="42"/>
      <c r="L5941" s="42" t="s">
        <v>4489</v>
      </c>
      <c r="M5941" s="42" t="s">
        <v>3499</v>
      </c>
      <c r="N5941" s="42" t="s">
        <v>2435</v>
      </c>
      <c r="O5941" s="137" t="s">
        <v>3500</v>
      </c>
      <c r="P5941" s="42" t="s">
        <v>64</v>
      </c>
      <c r="Q5941" s="42" t="s">
        <v>65</v>
      </c>
      <c r="R5941" s="42">
        <v>1</v>
      </c>
      <c r="S5941" s="137" t="s">
        <v>2419</v>
      </c>
      <c r="T5941" s="62">
        <v>696892400</v>
      </c>
      <c r="U5941" s="62">
        <v>672537379.61000001</v>
      </c>
      <c r="Z5941" s="54" t="s">
        <v>68</v>
      </c>
      <c r="AA5941" s="132">
        <v>1.5907666969532099E-5</v>
      </c>
      <c r="AJ5941" s="42"/>
      <c r="AM5941" s="42"/>
      <c r="AN5941" s="42"/>
      <c r="AO5941" s="42"/>
      <c r="AP5941" s="42"/>
      <c r="AY5941" s="42"/>
      <c r="AZ5941" s="42"/>
      <c r="BA5941" s="42"/>
      <c r="BB5941" s="42"/>
      <c r="BN5941" s="54" t="s">
        <v>4578</v>
      </c>
      <c r="BO5941" s="58" t="str">
        <f t="shared" si="92"/>
        <v>境内资产</v>
      </c>
      <c r="BP5941" s="58" t="str">
        <f>IF(M5941="",VLOOKUP(D5941,Sheet4!$A$1:$B$92,2,0),VLOOKUP(Q5941,Sheet4!$A$1:$B$92,2,0))</f>
        <v>保险资产管理产品</v>
      </c>
    </row>
    <row r="5942" spans="1:68" s="58" customFormat="1" ht="12.75" customHeight="1">
      <c r="A5942" s="64" t="s">
        <v>2594</v>
      </c>
      <c r="B5942" s="54" t="s">
        <v>2595</v>
      </c>
      <c r="C5942" s="252" t="s">
        <v>5552</v>
      </c>
      <c r="D5942" s="252" t="s">
        <v>672</v>
      </c>
      <c r="E5942" s="54" t="s">
        <v>2596</v>
      </c>
      <c r="F5942" s="54" t="s">
        <v>2595</v>
      </c>
      <c r="G5942" s="129">
        <v>44600</v>
      </c>
      <c r="H5942" s="323">
        <v>650246</v>
      </c>
      <c r="I5942" s="323">
        <v>514684</v>
      </c>
      <c r="J5942" s="42"/>
      <c r="K5942" s="42"/>
      <c r="L5942" s="42" t="s">
        <v>4489</v>
      </c>
      <c r="M5942" s="42" t="s">
        <v>3499</v>
      </c>
      <c r="N5942" s="42" t="s">
        <v>2435</v>
      </c>
      <c r="O5942" s="137" t="s">
        <v>3500</v>
      </c>
      <c r="P5942" s="42" t="s">
        <v>64</v>
      </c>
      <c r="Q5942" s="42" t="s">
        <v>65</v>
      </c>
      <c r="R5942" s="42">
        <v>1</v>
      </c>
      <c r="S5942" s="137" t="s">
        <v>2419</v>
      </c>
      <c r="T5942" s="62">
        <v>696892400</v>
      </c>
      <c r="U5942" s="62">
        <v>672537379.61000001</v>
      </c>
      <c r="Z5942" s="54" t="s">
        <v>68</v>
      </c>
      <c r="AA5942" s="132">
        <v>1.8782528987125399E-5</v>
      </c>
      <c r="AJ5942" s="42"/>
      <c r="AM5942" s="42"/>
      <c r="AN5942" s="42"/>
      <c r="AO5942" s="42"/>
      <c r="AP5942" s="42"/>
      <c r="AY5942" s="42"/>
      <c r="AZ5942" s="42"/>
      <c r="BA5942" s="42"/>
      <c r="BB5942" s="42"/>
      <c r="BN5942" s="54" t="s">
        <v>4578</v>
      </c>
      <c r="BO5942" s="58" t="str">
        <f t="shared" si="92"/>
        <v>境内资产</v>
      </c>
      <c r="BP5942" s="58" t="str">
        <f>IF(M5942="",VLOOKUP(D5942,Sheet4!$A$1:$B$92,2,0),VLOOKUP(Q5942,Sheet4!$A$1:$B$92,2,0))</f>
        <v>保险资产管理产品</v>
      </c>
    </row>
    <row r="5943" spans="1:68" s="58" customFormat="1" ht="12.75" customHeight="1">
      <c r="A5943" s="64" t="s">
        <v>2597</v>
      </c>
      <c r="B5943" s="54" t="s">
        <v>2598</v>
      </c>
      <c r="C5943" s="252" t="s">
        <v>5552</v>
      </c>
      <c r="D5943" s="252" t="s">
        <v>672</v>
      </c>
      <c r="E5943" s="54" t="s">
        <v>2599</v>
      </c>
      <c r="F5943" s="54" t="s">
        <v>2598</v>
      </c>
      <c r="G5943" s="129">
        <v>14200</v>
      </c>
      <c r="H5943" s="323">
        <v>719553</v>
      </c>
      <c r="I5943" s="323">
        <v>593418</v>
      </c>
      <c r="J5943" s="42"/>
      <c r="K5943" s="42"/>
      <c r="L5943" s="42" t="s">
        <v>4489</v>
      </c>
      <c r="M5943" s="42" t="s">
        <v>3499</v>
      </c>
      <c r="N5943" s="42" t="s">
        <v>2435</v>
      </c>
      <c r="O5943" s="137" t="s">
        <v>3500</v>
      </c>
      <c r="P5943" s="42" t="s">
        <v>64</v>
      </c>
      <c r="Q5943" s="42" t="s">
        <v>65</v>
      </c>
      <c r="R5943" s="42">
        <v>1</v>
      </c>
      <c r="S5943" s="137" t="s">
        <v>2419</v>
      </c>
      <c r="T5943" s="62">
        <v>696892400</v>
      </c>
      <c r="U5943" s="62">
        <v>672537379.61000001</v>
      </c>
      <c r="Z5943" s="54" t="s">
        <v>280</v>
      </c>
      <c r="AA5943" s="132">
        <v>1.19288871689935E-5</v>
      </c>
      <c r="AJ5943" s="42"/>
      <c r="AM5943" s="42"/>
      <c r="AN5943" s="42"/>
      <c r="AO5943" s="42"/>
      <c r="AP5943" s="42"/>
      <c r="AY5943" s="42"/>
      <c r="AZ5943" s="42"/>
      <c r="BA5943" s="42"/>
      <c r="BB5943" s="42"/>
      <c r="BN5943" s="54" t="s">
        <v>4578</v>
      </c>
      <c r="BO5943" s="58" t="str">
        <f t="shared" si="92"/>
        <v>境内资产</v>
      </c>
      <c r="BP5943" s="58" t="str">
        <f>IF(M5943="",VLOOKUP(D5943,Sheet4!$A$1:$B$92,2,0),VLOOKUP(Q5943,Sheet4!$A$1:$B$92,2,0))</f>
        <v>保险资产管理产品</v>
      </c>
    </row>
    <row r="5944" spans="1:68" s="58" customFormat="1" ht="12.75" customHeight="1">
      <c r="A5944" s="64" t="s">
        <v>2600</v>
      </c>
      <c r="B5944" s="54" t="s">
        <v>2601</v>
      </c>
      <c r="C5944" s="252" t="s">
        <v>5552</v>
      </c>
      <c r="D5944" s="252" t="s">
        <v>672</v>
      </c>
      <c r="E5944" s="54" t="s">
        <v>2602</v>
      </c>
      <c r="F5944" s="54" t="s">
        <v>2601</v>
      </c>
      <c r="G5944" s="129">
        <v>64200</v>
      </c>
      <c r="H5944" s="323">
        <v>521490</v>
      </c>
      <c r="I5944" s="323">
        <v>444906</v>
      </c>
      <c r="J5944" s="42"/>
      <c r="K5944" s="42"/>
      <c r="L5944" s="42" t="s">
        <v>4489</v>
      </c>
      <c r="M5944" s="42" t="s">
        <v>3499</v>
      </c>
      <c r="N5944" s="42" t="s">
        <v>2435</v>
      </c>
      <c r="O5944" s="137" t="s">
        <v>3500</v>
      </c>
      <c r="P5944" s="42" t="s">
        <v>64</v>
      </c>
      <c r="Q5944" s="42" t="s">
        <v>65</v>
      </c>
      <c r="R5944" s="42">
        <v>1</v>
      </c>
      <c r="S5944" s="137" t="s">
        <v>2419</v>
      </c>
      <c r="T5944" s="62">
        <v>696892400</v>
      </c>
      <c r="U5944" s="62">
        <v>672537379.61000001</v>
      </c>
      <c r="Z5944" s="54" t="s">
        <v>68</v>
      </c>
      <c r="AA5944" s="132">
        <v>2.7863306567451899E-5</v>
      </c>
      <c r="AJ5944" s="42"/>
      <c r="AM5944" s="42"/>
      <c r="AN5944" s="42"/>
      <c r="AO5944" s="42"/>
      <c r="AP5944" s="42"/>
      <c r="AY5944" s="42"/>
      <c r="AZ5944" s="42"/>
      <c r="BA5944" s="42"/>
      <c r="BB5944" s="42"/>
      <c r="BN5944" s="54" t="s">
        <v>4578</v>
      </c>
      <c r="BO5944" s="58" t="str">
        <f t="shared" si="92"/>
        <v>境内资产</v>
      </c>
      <c r="BP5944" s="58" t="str">
        <f>IF(M5944="",VLOOKUP(D5944,Sheet4!$A$1:$B$92,2,0),VLOOKUP(Q5944,Sheet4!$A$1:$B$92,2,0))</f>
        <v>保险资产管理产品</v>
      </c>
    </row>
    <row r="5945" spans="1:68" s="58" customFormat="1" ht="12.75" customHeight="1">
      <c r="A5945" s="64" t="s">
        <v>2603</v>
      </c>
      <c r="B5945" s="54" t="s">
        <v>2604</v>
      </c>
      <c r="C5945" s="252" t="s">
        <v>5552</v>
      </c>
      <c r="D5945" s="252" t="s">
        <v>672</v>
      </c>
      <c r="E5945" s="54" t="s">
        <v>2605</v>
      </c>
      <c r="F5945" s="54" t="s">
        <v>2604</v>
      </c>
      <c r="G5945" s="129">
        <v>37200</v>
      </c>
      <c r="H5945" s="323">
        <v>317874</v>
      </c>
      <c r="I5945" s="323">
        <v>284208</v>
      </c>
      <c r="J5945" s="42"/>
      <c r="K5945" s="42"/>
      <c r="L5945" s="42" t="s">
        <v>4489</v>
      </c>
      <c r="M5945" s="42" t="s">
        <v>3499</v>
      </c>
      <c r="N5945" s="42" t="s">
        <v>2435</v>
      </c>
      <c r="O5945" s="137" t="s">
        <v>3500</v>
      </c>
      <c r="P5945" s="42" t="s">
        <v>64</v>
      </c>
      <c r="Q5945" s="42" t="s">
        <v>65</v>
      </c>
      <c r="R5945" s="42">
        <v>1</v>
      </c>
      <c r="S5945" s="137" t="s">
        <v>2419</v>
      </c>
      <c r="T5945" s="62">
        <v>696892400</v>
      </c>
      <c r="U5945" s="62">
        <v>672537379.61000001</v>
      </c>
      <c r="Z5945" s="54" t="s">
        <v>68</v>
      </c>
      <c r="AA5945" s="132">
        <v>3.2333767926988299E-5</v>
      </c>
      <c r="AJ5945" s="42"/>
      <c r="AM5945" s="42"/>
      <c r="AN5945" s="42"/>
      <c r="AO5945" s="42"/>
      <c r="AP5945" s="42"/>
      <c r="AY5945" s="42"/>
      <c r="AZ5945" s="42"/>
      <c r="BA5945" s="42"/>
      <c r="BB5945" s="42"/>
      <c r="BN5945" s="54" t="s">
        <v>4578</v>
      </c>
      <c r="BO5945" s="58" t="str">
        <f t="shared" si="92"/>
        <v>境内资产</v>
      </c>
      <c r="BP5945" s="58" t="str">
        <f>IF(M5945="",VLOOKUP(D5945,Sheet4!$A$1:$B$92,2,0),VLOOKUP(Q5945,Sheet4!$A$1:$B$92,2,0))</f>
        <v>保险资产管理产品</v>
      </c>
    </row>
    <row r="5946" spans="1:68" s="58" customFormat="1" ht="12.75" customHeight="1">
      <c r="A5946" s="64" t="s">
        <v>2606</v>
      </c>
      <c r="B5946" s="54" t="s">
        <v>2607</v>
      </c>
      <c r="C5946" s="252" t="s">
        <v>5552</v>
      </c>
      <c r="D5946" s="252" t="s">
        <v>672</v>
      </c>
      <c r="E5946" s="54" t="s">
        <v>2608</v>
      </c>
      <c r="F5946" s="54" t="s">
        <v>2607</v>
      </c>
      <c r="G5946" s="129">
        <v>6600</v>
      </c>
      <c r="H5946" s="323">
        <v>873425</v>
      </c>
      <c r="I5946" s="323">
        <v>698610</v>
      </c>
      <c r="J5946" s="42"/>
      <c r="K5946" s="42"/>
      <c r="L5946" s="42" t="s">
        <v>4489</v>
      </c>
      <c r="M5946" s="42" t="s">
        <v>3499</v>
      </c>
      <c r="N5946" s="42" t="s">
        <v>2435</v>
      </c>
      <c r="O5946" s="137" t="s">
        <v>3500</v>
      </c>
      <c r="P5946" s="42" t="s">
        <v>64</v>
      </c>
      <c r="Q5946" s="42" t="s">
        <v>65</v>
      </c>
      <c r="R5946" s="42">
        <v>1</v>
      </c>
      <c r="S5946" s="137" t="s">
        <v>2419</v>
      </c>
      <c r="T5946" s="62">
        <v>696892400</v>
      </c>
      <c r="U5946" s="62">
        <v>672537379.61000001</v>
      </c>
      <c r="Z5946" s="54" t="s">
        <v>280</v>
      </c>
      <c r="AA5946" s="132">
        <v>4.5913718050591499E-6</v>
      </c>
      <c r="AJ5946" s="42"/>
      <c r="AM5946" s="42"/>
      <c r="AN5946" s="42"/>
      <c r="AO5946" s="42"/>
      <c r="AP5946" s="42"/>
      <c r="AY5946" s="42"/>
      <c r="AZ5946" s="42"/>
      <c r="BA5946" s="42"/>
      <c r="BB5946" s="42"/>
      <c r="BN5946" s="54" t="s">
        <v>4578</v>
      </c>
      <c r="BO5946" s="58" t="str">
        <f t="shared" si="92"/>
        <v>境内资产</v>
      </c>
      <c r="BP5946" s="58" t="str">
        <f>IF(M5946="",VLOOKUP(D5946,Sheet4!$A$1:$B$92,2,0),VLOOKUP(Q5946,Sheet4!$A$1:$B$92,2,0))</f>
        <v>保险资产管理产品</v>
      </c>
    </row>
    <row r="5947" spans="1:68" s="58" customFormat="1" ht="12.75" customHeight="1">
      <c r="A5947" s="64" t="s">
        <v>2609</v>
      </c>
      <c r="B5947" s="54" t="s">
        <v>2610</v>
      </c>
      <c r="C5947" s="252" t="s">
        <v>5552</v>
      </c>
      <c r="D5947" s="252" t="s">
        <v>672</v>
      </c>
      <c r="E5947" s="54" t="s">
        <v>2611</v>
      </c>
      <c r="F5947" s="54" t="s">
        <v>2610</v>
      </c>
      <c r="G5947" s="129">
        <v>34800</v>
      </c>
      <c r="H5947" s="323">
        <v>351126</v>
      </c>
      <c r="I5947" s="323">
        <v>307284</v>
      </c>
      <c r="J5947" s="42"/>
      <c r="K5947" s="42"/>
      <c r="L5947" s="42" t="s">
        <v>4489</v>
      </c>
      <c r="M5947" s="42" t="s">
        <v>3499</v>
      </c>
      <c r="N5947" s="42" t="s">
        <v>2435</v>
      </c>
      <c r="O5947" s="137" t="s">
        <v>3500</v>
      </c>
      <c r="P5947" s="42" t="s">
        <v>64</v>
      </c>
      <c r="Q5947" s="42" t="s">
        <v>65</v>
      </c>
      <c r="R5947" s="42">
        <v>1</v>
      </c>
      <c r="S5947" s="137" t="s">
        <v>2419</v>
      </c>
      <c r="T5947" s="62">
        <v>696892400</v>
      </c>
      <c r="U5947" s="62">
        <v>672537379.61000001</v>
      </c>
      <c r="Z5947" s="54" t="s">
        <v>68</v>
      </c>
      <c r="AA5947" s="132">
        <v>1.5101225919212499E-5</v>
      </c>
      <c r="AJ5947" s="42"/>
      <c r="AM5947" s="42"/>
      <c r="AN5947" s="42"/>
      <c r="AO5947" s="42"/>
      <c r="AP5947" s="42"/>
      <c r="AY5947" s="42"/>
      <c r="AZ5947" s="42"/>
      <c r="BA5947" s="42"/>
      <c r="BB5947" s="42"/>
      <c r="BN5947" s="54" t="s">
        <v>4578</v>
      </c>
      <c r="BO5947" s="58" t="str">
        <f t="shared" si="92"/>
        <v>境内资产</v>
      </c>
      <c r="BP5947" s="58" t="str">
        <f>IF(M5947="",VLOOKUP(D5947,Sheet4!$A$1:$B$92,2,0),VLOOKUP(Q5947,Sheet4!$A$1:$B$92,2,0))</f>
        <v>保险资产管理产品</v>
      </c>
    </row>
    <row r="5948" spans="1:68" s="58" customFormat="1" ht="12.75" customHeight="1">
      <c r="A5948" s="64" t="s">
        <v>2612</v>
      </c>
      <c r="B5948" s="54" t="s">
        <v>2613</v>
      </c>
      <c r="C5948" s="252" t="s">
        <v>5552</v>
      </c>
      <c r="D5948" s="252" t="s">
        <v>672</v>
      </c>
      <c r="E5948" s="54" t="s">
        <v>2614</v>
      </c>
      <c r="F5948" s="54" t="s">
        <v>2613</v>
      </c>
      <c r="G5948" s="129">
        <v>33000</v>
      </c>
      <c r="H5948" s="323">
        <v>1114976</v>
      </c>
      <c r="I5948" s="323">
        <v>1132890</v>
      </c>
      <c r="J5948" s="42"/>
      <c r="K5948" s="42"/>
      <c r="L5948" s="42" t="s">
        <v>4489</v>
      </c>
      <c r="M5948" s="42" t="s">
        <v>3499</v>
      </c>
      <c r="N5948" s="42" t="s">
        <v>2435</v>
      </c>
      <c r="O5948" s="137" t="s">
        <v>3500</v>
      </c>
      <c r="P5948" s="42" t="s">
        <v>64</v>
      </c>
      <c r="Q5948" s="42" t="s">
        <v>65</v>
      </c>
      <c r="R5948" s="42">
        <v>1</v>
      </c>
      <c r="S5948" s="137" t="s">
        <v>2419</v>
      </c>
      <c r="T5948" s="62">
        <v>696892400</v>
      </c>
      <c r="U5948" s="62">
        <v>672537379.61000001</v>
      </c>
      <c r="Z5948" s="54" t="s">
        <v>68</v>
      </c>
      <c r="AA5948" s="132">
        <v>3.71776519293981E-5</v>
      </c>
      <c r="AJ5948" s="42"/>
      <c r="AM5948" s="42"/>
      <c r="AN5948" s="42"/>
      <c r="AO5948" s="42"/>
      <c r="AP5948" s="42"/>
      <c r="AY5948" s="42"/>
      <c r="AZ5948" s="42"/>
      <c r="BA5948" s="42"/>
      <c r="BB5948" s="42"/>
      <c r="BN5948" s="54" t="s">
        <v>4578</v>
      </c>
      <c r="BO5948" s="58" t="str">
        <f t="shared" si="92"/>
        <v>境内资产</v>
      </c>
      <c r="BP5948" s="58" t="str">
        <f>IF(M5948="",VLOOKUP(D5948,Sheet4!$A$1:$B$92,2,0),VLOOKUP(Q5948,Sheet4!$A$1:$B$92,2,0))</f>
        <v>保险资产管理产品</v>
      </c>
    </row>
    <row r="5949" spans="1:68" s="58" customFormat="1" ht="12.75" customHeight="1">
      <c r="A5949" s="64" t="s">
        <v>2615</v>
      </c>
      <c r="B5949" s="54" t="s">
        <v>2616</v>
      </c>
      <c r="C5949" s="252" t="s">
        <v>5552</v>
      </c>
      <c r="D5949" s="252" t="s">
        <v>672</v>
      </c>
      <c r="E5949" s="54" t="s">
        <v>2617</v>
      </c>
      <c r="F5949" s="54" t="s">
        <v>2616</v>
      </c>
      <c r="G5949" s="129">
        <v>31800</v>
      </c>
      <c r="H5949" s="323">
        <v>829129.95</v>
      </c>
      <c r="I5949" s="323">
        <v>698010</v>
      </c>
      <c r="J5949" s="42"/>
      <c r="K5949" s="42"/>
      <c r="L5949" s="42" t="s">
        <v>4489</v>
      </c>
      <c r="M5949" s="42" t="s">
        <v>3499</v>
      </c>
      <c r="N5949" s="42" t="s">
        <v>2435</v>
      </c>
      <c r="O5949" s="137" t="s">
        <v>3500</v>
      </c>
      <c r="P5949" s="42" t="s">
        <v>64</v>
      </c>
      <c r="Q5949" s="42" t="s">
        <v>65</v>
      </c>
      <c r="R5949" s="42">
        <v>1</v>
      </c>
      <c r="S5949" s="137" t="s">
        <v>2419</v>
      </c>
      <c r="T5949" s="62">
        <v>696892400</v>
      </c>
      <c r="U5949" s="62">
        <v>672537379.61000001</v>
      </c>
      <c r="Z5949" s="54" t="s">
        <v>280</v>
      </c>
      <c r="AA5949" s="132">
        <v>1.43381181041709E-5</v>
      </c>
      <c r="AJ5949" s="42"/>
      <c r="AM5949" s="42"/>
      <c r="AN5949" s="42"/>
      <c r="AO5949" s="42"/>
      <c r="AP5949" s="42"/>
      <c r="AY5949" s="42"/>
      <c r="AZ5949" s="42"/>
      <c r="BA5949" s="42"/>
      <c r="BB5949" s="42"/>
      <c r="BN5949" s="54" t="s">
        <v>4578</v>
      </c>
      <c r="BO5949" s="58" t="str">
        <f t="shared" si="92"/>
        <v>境内资产</v>
      </c>
      <c r="BP5949" s="58" t="str">
        <f>IF(M5949="",VLOOKUP(D5949,Sheet4!$A$1:$B$92,2,0),VLOOKUP(Q5949,Sheet4!$A$1:$B$92,2,0))</f>
        <v>保险资产管理产品</v>
      </c>
    </row>
    <row r="5950" spans="1:68" s="58" customFormat="1" ht="12.75" customHeight="1">
      <c r="A5950" s="64" t="s">
        <v>2618</v>
      </c>
      <c r="B5950" s="54" t="s">
        <v>2619</v>
      </c>
      <c r="C5950" s="252" t="s">
        <v>5552</v>
      </c>
      <c r="D5950" s="252" t="s">
        <v>672</v>
      </c>
      <c r="E5950" s="54" t="s">
        <v>2620</v>
      </c>
      <c r="F5950" s="54" t="s">
        <v>2619</v>
      </c>
      <c r="G5950" s="129">
        <v>22500</v>
      </c>
      <c r="H5950" s="323">
        <v>220752</v>
      </c>
      <c r="I5950" s="323">
        <v>157950</v>
      </c>
      <c r="J5950" s="42"/>
      <c r="K5950" s="42"/>
      <c r="L5950" s="42" t="s">
        <v>4489</v>
      </c>
      <c r="M5950" s="42" t="s">
        <v>3499</v>
      </c>
      <c r="N5950" s="42" t="s">
        <v>2435</v>
      </c>
      <c r="O5950" s="137" t="s">
        <v>3500</v>
      </c>
      <c r="P5950" s="42" t="s">
        <v>64</v>
      </c>
      <c r="Q5950" s="42" t="s">
        <v>65</v>
      </c>
      <c r="R5950" s="42">
        <v>1</v>
      </c>
      <c r="S5950" s="137" t="s">
        <v>2419</v>
      </c>
      <c r="T5950" s="62">
        <v>696892400</v>
      </c>
      <c r="U5950" s="62">
        <v>672537379.61000001</v>
      </c>
      <c r="Z5950" s="54" t="s">
        <v>68</v>
      </c>
      <c r="AA5950" s="132">
        <v>6.7985771937648901E-5</v>
      </c>
      <c r="AJ5950" s="42"/>
      <c r="AM5950" s="42"/>
      <c r="AN5950" s="42"/>
      <c r="AO5950" s="42"/>
      <c r="AP5950" s="42"/>
      <c r="AY5950" s="42"/>
      <c r="AZ5950" s="42"/>
      <c r="BA5950" s="42"/>
      <c r="BB5950" s="42"/>
      <c r="BN5950" s="54" t="s">
        <v>4578</v>
      </c>
      <c r="BO5950" s="58" t="str">
        <f t="shared" si="92"/>
        <v>境内资产</v>
      </c>
      <c r="BP5950" s="58" t="str">
        <f>IF(M5950="",VLOOKUP(D5950,Sheet4!$A$1:$B$92,2,0),VLOOKUP(Q5950,Sheet4!$A$1:$B$92,2,0))</f>
        <v>保险资产管理产品</v>
      </c>
    </row>
    <row r="5951" spans="1:68" s="58" customFormat="1" ht="12.75" customHeight="1">
      <c r="A5951" s="64" t="s">
        <v>2621</v>
      </c>
      <c r="B5951" s="54" t="s">
        <v>2622</v>
      </c>
      <c r="C5951" s="252" t="s">
        <v>5552</v>
      </c>
      <c r="D5951" s="252" t="s">
        <v>672</v>
      </c>
      <c r="E5951" s="54" t="s">
        <v>2623</v>
      </c>
      <c r="F5951" s="54" t="s">
        <v>2622</v>
      </c>
      <c r="G5951" s="129">
        <v>6100</v>
      </c>
      <c r="H5951" s="323">
        <v>1430697.91</v>
      </c>
      <c r="I5951" s="323">
        <v>1415078</v>
      </c>
      <c r="J5951" s="42"/>
      <c r="K5951" s="42"/>
      <c r="L5951" s="42" t="s">
        <v>4489</v>
      </c>
      <c r="M5951" s="42" t="s">
        <v>3499</v>
      </c>
      <c r="N5951" s="42" t="s">
        <v>2435</v>
      </c>
      <c r="O5951" s="137" t="s">
        <v>3500</v>
      </c>
      <c r="P5951" s="42" t="s">
        <v>64</v>
      </c>
      <c r="Q5951" s="42" t="s">
        <v>65</v>
      </c>
      <c r="R5951" s="42">
        <v>1</v>
      </c>
      <c r="S5951" s="137" t="s">
        <v>2419</v>
      </c>
      <c r="T5951" s="62">
        <v>696892400</v>
      </c>
      <c r="U5951" s="62">
        <v>672537379.61000001</v>
      </c>
      <c r="Z5951" s="54" t="s">
        <v>280</v>
      </c>
      <c r="AA5951" s="132">
        <v>2.0953969983036099E-6</v>
      </c>
      <c r="AJ5951" s="42"/>
      <c r="AM5951" s="42"/>
      <c r="AN5951" s="42"/>
      <c r="AO5951" s="42"/>
      <c r="AP5951" s="42"/>
      <c r="AY5951" s="42"/>
      <c r="AZ5951" s="42"/>
      <c r="BA5951" s="42"/>
      <c r="BB5951" s="42"/>
      <c r="BN5951" s="54" t="s">
        <v>4578</v>
      </c>
      <c r="BO5951" s="58" t="str">
        <f t="shared" si="92"/>
        <v>境内资产</v>
      </c>
      <c r="BP5951" s="58" t="str">
        <f>IF(M5951="",VLOOKUP(D5951,Sheet4!$A$1:$B$92,2,0),VLOOKUP(Q5951,Sheet4!$A$1:$B$92,2,0))</f>
        <v>保险资产管理产品</v>
      </c>
    </row>
    <row r="5952" spans="1:68" s="58" customFormat="1" ht="12.75" customHeight="1">
      <c r="A5952" s="64" t="s">
        <v>2624</v>
      </c>
      <c r="B5952" s="54" t="s">
        <v>2625</v>
      </c>
      <c r="C5952" s="252" t="s">
        <v>5552</v>
      </c>
      <c r="D5952" s="252" t="s">
        <v>672</v>
      </c>
      <c r="E5952" s="54" t="s">
        <v>2626</v>
      </c>
      <c r="F5952" s="54" t="s">
        <v>2625</v>
      </c>
      <c r="G5952" s="129">
        <v>27200</v>
      </c>
      <c r="H5952" s="323">
        <v>653493.94999999995</v>
      </c>
      <c r="I5952" s="323">
        <v>479808</v>
      </c>
      <c r="J5952" s="42"/>
      <c r="K5952" s="42"/>
      <c r="L5952" s="42" t="s">
        <v>4489</v>
      </c>
      <c r="M5952" s="42" t="s">
        <v>3499</v>
      </c>
      <c r="N5952" s="42" t="s">
        <v>2435</v>
      </c>
      <c r="O5952" s="137" t="s">
        <v>3500</v>
      </c>
      <c r="P5952" s="42" t="s">
        <v>64</v>
      </c>
      <c r="Q5952" s="42" t="s">
        <v>65</v>
      </c>
      <c r="R5952" s="42">
        <v>1</v>
      </c>
      <c r="S5952" s="137" t="s">
        <v>2419</v>
      </c>
      <c r="T5952" s="62">
        <v>696892400</v>
      </c>
      <c r="U5952" s="62">
        <v>672537379.61000001</v>
      </c>
      <c r="Z5952" s="54" t="s">
        <v>280</v>
      </c>
      <c r="AA5952" s="132">
        <v>1.1422762828886501E-5</v>
      </c>
      <c r="AJ5952" s="42"/>
      <c r="AM5952" s="42"/>
      <c r="AN5952" s="42"/>
      <c r="AO5952" s="42"/>
      <c r="AP5952" s="42"/>
      <c r="AY5952" s="42"/>
      <c r="AZ5952" s="42"/>
      <c r="BA5952" s="42"/>
      <c r="BB5952" s="42"/>
      <c r="BN5952" s="54" t="s">
        <v>4578</v>
      </c>
      <c r="BO5952" s="58" t="str">
        <f t="shared" si="92"/>
        <v>境内资产</v>
      </c>
      <c r="BP5952" s="58" t="str">
        <f>IF(M5952="",VLOOKUP(D5952,Sheet4!$A$1:$B$92,2,0),VLOOKUP(Q5952,Sheet4!$A$1:$B$92,2,0))</f>
        <v>保险资产管理产品</v>
      </c>
    </row>
    <row r="5953" spans="1:68" s="58" customFormat="1" ht="12.75" customHeight="1">
      <c r="A5953" s="64" t="s">
        <v>2232</v>
      </c>
      <c r="B5953" s="54" t="s">
        <v>2233</v>
      </c>
      <c r="C5953" s="252" t="s">
        <v>5552</v>
      </c>
      <c r="D5953" s="252" t="s">
        <v>672</v>
      </c>
      <c r="E5953" s="54" t="s">
        <v>2627</v>
      </c>
      <c r="F5953" s="54" t="s">
        <v>2233</v>
      </c>
      <c r="G5953" s="129">
        <v>18800</v>
      </c>
      <c r="H5953" s="323">
        <v>759948.83</v>
      </c>
      <c r="I5953" s="323">
        <v>645968</v>
      </c>
      <c r="J5953" s="42"/>
      <c r="K5953" s="42"/>
      <c r="L5953" s="42" t="s">
        <v>4489</v>
      </c>
      <c r="M5953" s="42" t="s">
        <v>3499</v>
      </c>
      <c r="N5953" s="42" t="s">
        <v>2435</v>
      </c>
      <c r="O5953" s="137" t="s">
        <v>3500</v>
      </c>
      <c r="P5953" s="42" t="s">
        <v>64</v>
      </c>
      <c r="Q5953" s="42" t="s">
        <v>65</v>
      </c>
      <c r="R5953" s="42">
        <v>1</v>
      </c>
      <c r="S5953" s="137" t="s">
        <v>2419</v>
      </c>
      <c r="T5953" s="62">
        <v>696892400</v>
      </c>
      <c r="U5953" s="62">
        <v>672537379.61000001</v>
      </c>
      <c r="Z5953" s="54" t="s">
        <v>68</v>
      </c>
      <c r="AA5953" s="132">
        <v>1.0929778025527699E-5</v>
      </c>
      <c r="AJ5953" s="42"/>
      <c r="AM5953" s="42"/>
      <c r="AN5953" s="42"/>
      <c r="AO5953" s="42"/>
      <c r="AP5953" s="42"/>
      <c r="AY5953" s="42"/>
      <c r="AZ5953" s="42"/>
      <c r="BA5953" s="42"/>
      <c r="BB5953" s="42"/>
      <c r="BN5953" s="54" t="s">
        <v>4578</v>
      </c>
      <c r="BO5953" s="58" t="str">
        <f t="shared" si="92"/>
        <v>境内资产</v>
      </c>
      <c r="BP5953" s="58" t="str">
        <f>IF(M5953="",VLOOKUP(D5953,Sheet4!$A$1:$B$92,2,0),VLOOKUP(Q5953,Sheet4!$A$1:$B$92,2,0))</f>
        <v>保险资产管理产品</v>
      </c>
    </row>
    <row r="5954" spans="1:68" s="58" customFormat="1" ht="12.75" customHeight="1">
      <c r="A5954" s="64" t="s">
        <v>2628</v>
      </c>
      <c r="B5954" s="54" t="s">
        <v>2629</v>
      </c>
      <c r="C5954" s="252" t="s">
        <v>5552</v>
      </c>
      <c r="D5954" s="252" t="s">
        <v>672</v>
      </c>
      <c r="E5954" s="54" t="s">
        <v>2630</v>
      </c>
      <c r="F5954" s="54" t="s">
        <v>2629</v>
      </c>
      <c r="G5954" s="129">
        <v>15700</v>
      </c>
      <c r="H5954" s="323">
        <v>396337</v>
      </c>
      <c r="I5954" s="323">
        <v>339591</v>
      </c>
      <c r="J5954" s="42"/>
      <c r="K5954" s="42"/>
      <c r="L5954" s="42" t="s">
        <v>4489</v>
      </c>
      <c r="M5954" s="42" t="s">
        <v>3499</v>
      </c>
      <c r="N5954" s="42" t="s">
        <v>2435</v>
      </c>
      <c r="O5954" s="137" t="s">
        <v>3500</v>
      </c>
      <c r="P5954" s="42" t="s">
        <v>64</v>
      </c>
      <c r="Q5954" s="42" t="s">
        <v>65</v>
      </c>
      <c r="R5954" s="42">
        <v>1</v>
      </c>
      <c r="S5954" s="137" t="s">
        <v>2419</v>
      </c>
      <c r="T5954" s="62">
        <v>696892400</v>
      </c>
      <c r="U5954" s="62">
        <v>672537379.61000001</v>
      </c>
      <c r="Z5954" s="54" t="s">
        <v>68</v>
      </c>
      <c r="AA5954" s="132">
        <v>2.3147192555155201E-5</v>
      </c>
      <c r="AJ5954" s="42"/>
      <c r="AM5954" s="42"/>
      <c r="AN5954" s="42"/>
      <c r="AO5954" s="42"/>
      <c r="AP5954" s="42"/>
      <c r="AY5954" s="42"/>
      <c r="AZ5954" s="42"/>
      <c r="BA5954" s="42"/>
      <c r="BB5954" s="42"/>
      <c r="BN5954" s="54" t="s">
        <v>4578</v>
      </c>
      <c r="BO5954" s="58" t="str">
        <f t="shared" si="92"/>
        <v>境内资产</v>
      </c>
      <c r="BP5954" s="58" t="str">
        <f>IF(M5954="",VLOOKUP(D5954,Sheet4!$A$1:$B$92,2,0),VLOOKUP(Q5954,Sheet4!$A$1:$B$92,2,0))</f>
        <v>保险资产管理产品</v>
      </c>
    </row>
    <row r="5955" spans="1:68" s="58" customFormat="1" ht="12.75" customHeight="1">
      <c r="A5955" s="64" t="s">
        <v>2631</v>
      </c>
      <c r="B5955" s="54" t="s">
        <v>2632</v>
      </c>
      <c r="C5955" s="252" t="s">
        <v>5552</v>
      </c>
      <c r="D5955" s="252" t="s">
        <v>672</v>
      </c>
      <c r="E5955" s="54" t="s">
        <v>2633</v>
      </c>
      <c r="F5955" s="54" t="s">
        <v>2632</v>
      </c>
      <c r="G5955" s="129">
        <v>6900</v>
      </c>
      <c r="H5955" s="323">
        <v>614857.28</v>
      </c>
      <c r="I5955" s="323">
        <v>494592</v>
      </c>
      <c r="J5955" s="42"/>
      <c r="K5955" s="42"/>
      <c r="L5955" s="42" t="s">
        <v>4489</v>
      </c>
      <c r="M5955" s="42" t="s">
        <v>3499</v>
      </c>
      <c r="N5955" s="42" t="s">
        <v>2435</v>
      </c>
      <c r="O5955" s="137" t="s">
        <v>3500</v>
      </c>
      <c r="P5955" s="42" t="s">
        <v>64</v>
      </c>
      <c r="Q5955" s="42" t="s">
        <v>65</v>
      </c>
      <c r="R5955" s="42">
        <v>1</v>
      </c>
      <c r="S5955" s="137" t="s">
        <v>2419</v>
      </c>
      <c r="T5955" s="62">
        <v>696892400</v>
      </c>
      <c r="U5955" s="62">
        <v>672537379.61000001</v>
      </c>
      <c r="Z5955" s="54" t="s">
        <v>280</v>
      </c>
      <c r="AA5955" s="132">
        <v>7.1684644339146102E-6</v>
      </c>
      <c r="AJ5955" s="42"/>
      <c r="AM5955" s="42"/>
      <c r="AN5955" s="42"/>
      <c r="AO5955" s="42"/>
      <c r="AP5955" s="42"/>
      <c r="AY5955" s="42"/>
      <c r="AZ5955" s="42"/>
      <c r="BA5955" s="42"/>
      <c r="BB5955" s="42"/>
      <c r="BN5955" s="54" t="s">
        <v>4578</v>
      </c>
      <c r="BO5955" s="58" t="str">
        <f t="shared" ref="BO5955:BO6018" si="93">IF(LEFT(D5955,2)="境外","境外资产","境内资产")</f>
        <v>境内资产</v>
      </c>
      <c r="BP5955" s="58" t="str">
        <f>IF(M5955="",VLOOKUP(D5955,Sheet4!$A$1:$B$92,2,0),VLOOKUP(Q5955,Sheet4!$A$1:$B$92,2,0))</f>
        <v>保险资产管理产品</v>
      </c>
    </row>
    <row r="5956" spans="1:68" s="58" customFormat="1" ht="12.75" customHeight="1">
      <c r="A5956" s="64" t="s">
        <v>2634</v>
      </c>
      <c r="B5956" s="54" t="s">
        <v>2635</v>
      </c>
      <c r="C5956" s="252" t="s">
        <v>5552</v>
      </c>
      <c r="D5956" s="252" t="s">
        <v>672</v>
      </c>
      <c r="E5956" s="54" t="s">
        <v>2636</v>
      </c>
      <c r="F5956" s="54" t="s">
        <v>2635</v>
      </c>
      <c r="G5956" s="129">
        <v>52800</v>
      </c>
      <c r="H5956" s="323">
        <v>661669</v>
      </c>
      <c r="I5956" s="323">
        <v>548592</v>
      </c>
      <c r="J5956" s="42"/>
      <c r="K5956" s="42"/>
      <c r="L5956" s="42" t="s">
        <v>4489</v>
      </c>
      <c r="M5956" s="42" t="s">
        <v>3499</v>
      </c>
      <c r="N5956" s="42" t="s">
        <v>2435</v>
      </c>
      <c r="O5956" s="137" t="s">
        <v>3500</v>
      </c>
      <c r="P5956" s="42" t="s">
        <v>64</v>
      </c>
      <c r="Q5956" s="42" t="s">
        <v>65</v>
      </c>
      <c r="R5956" s="42">
        <v>1</v>
      </c>
      <c r="S5956" s="137" t="s">
        <v>2419</v>
      </c>
      <c r="T5956" s="62">
        <v>696892400</v>
      </c>
      <c r="U5956" s="62">
        <v>672537379.61000001</v>
      </c>
      <c r="Z5956" s="54" t="s">
        <v>68</v>
      </c>
      <c r="AA5956" s="132">
        <v>2.36694335517233E-5</v>
      </c>
      <c r="AJ5956" s="42"/>
      <c r="AM5956" s="42"/>
      <c r="AN5956" s="42"/>
      <c r="AO5956" s="42"/>
      <c r="AP5956" s="42"/>
      <c r="AY5956" s="42"/>
      <c r="AZ5956" s="42"/>
      <c r="BA5956" s="42"/>
      <c r="BB5956" s="42"/>
      <c r="BN5956" s="54" t="s">
        <v>4578</v>
      </c>
      <c r="BO5956" s="58" t="str">
        <f t="shared" si="93"/>
        <v>境内资产</v>
      </c>
      <c r="BP5956" s="58" t="str">
        <f>IF(M5956="",VLOOKUP(D5956,Sheet4!$A$1:$B$92,2,0),VLOOKUP(Q5956,Sheet4!$A$1:$B$92,2,0))</f>
        <v>保险资产管理产品</v>
      </c>
    </row>
    <row r="5957" spans="1:68" s="58" customFormat="1" ht="12.75" customHeight="1">
      <c r="A5957" s="64" t="s">
        <v>2637</v>
      </c>
      <c r="B5957" s="54" t="s">
        <v>2638</v>
      </c>
      <c r="C5957" s="252" t="s">
        <v>5552</v>
      </c>
      <c r="D5957" s="252" t="s">
        <v>672</v>
      </c>
      <c r="E5957" s="54" t="s">
        <v>2639</v>
      </c>
      <c r="F5957" s="54" t="s">
        <v>2638</v>
      </c>
      <c r="G5957" s="129">
        <v>21700</v>
      </c>
      <c r="H5957" s="323">
        <v>321821</v>
      </c>
      <c r="I5957" s="323">
        <v>235011</v>
      </c>
      <c r="J5957" s="42"/>
      <c r="K5957" s="42"/>
      <c r="L5957" s="42" t="s">
        <v>4489</v>
      </c>
      <c r="M5957" s="42" t="s">
        <v>3499</v>
      </c>
      <c r="N5957" s="42" t="s">
        <v>2435</v>
      </c>
      <c r="O5957" s="137" t="s">
        <v>3500</v>
      </c>
      <c r="P5957" s="42" t="s">
        <v>64</v>
      </c>
      <c r="Q5957" s="42" t="s">
        <v>65</v>
      </c>
      <c r="R5957" s="42">
        <v>1</v>
      </c>
      <c r="S5957" s="137" t="s">
        <v>2419</v>
      </c>
      <c r="T5957" s="62">
        <v>696892400</v>
      </c>
      <c r="U5957" s="62">
        <v>672537379.61000001</v>
      </c>
      <c r="Z5957" s="54" t="s">
        <v>68</v>
      </c>
      <c r="AA5957" s="132">
        <v>7.34458138937297E-5</v>
      </c>
      <c r="AJ5957" s="42"/>
      <c r="AM5957" s="42"/>
      <c r="AN5957" s="42"/>
      <c r="AO5957" s="42"/>
      <c r="AP5957" s="42"/>
      <c r="AY5957" s="42"/>
      <c r="AZ5957" s="42"/>
      <c r="BA5957" s="42"/>
      <c r="BB5957" s="42"/>
      <c r="BN5957" s="54" t="s">
        <v>4578</v>
      </c>
      <c r="BO5957" s="58" t="str">
        <f t="shared" si="93"/>
        <v>境内资产</v>
      </c>
      <c r="BP5957" s="58" t="str">
        <f>IF(M5957="",VLOOKUP(D5957,Sheet4!$A$1:$B$92,2,0),VLOOKUP(Q5957,Sheet4!$A$1:$B$92,2,0))</f>
        <v>保险资产管理产品</v>
      </c>
    </row>
    <row r="5958" spans="1:68" s="58" customFormat="1" ht="12.75" customHeight="1">
      <c r="A5958" s="64" t="s">
        <v>2640</v>
      </c>
      <c r="B5958" s="54" t="s">
        <v>2641</v>
      </c>
      <c r="C5958" s="252" t="s">
        <v>5552</v>
      </c>
      <c r="D5958" s="252" t="s">
        <v>672</v>
      </c>
      <c r="E5958" s="54" t="s">
        <v>2642</v>
      </c>
      <c r="F5958" s="54" t="s">
        <v>2641</v>
      </c>
      <c r="G5958" s="129">
        <v>24500</v>
      </c>
      <c r="H5958" s="323">
        <v>352308</v>
      </c>
      <c r="I5958" s="323">
        <v>293020</v>
      </c>
      <c r="J5958" s="42"/>
      <c r="K5958" s="42"/>
      <c r="L5958" s="42" t="s">
        <v>4489</v>
      </c>
      <c r="M5958" s="42" t="s">
        <v>3499</v>
      </c>
      <c r="N5958" s="42" t="s">
        <v>2435</v>
      </c>
      <c r="O5958" s="137" t="s">
        <v>3500</v>
      </c>
      <c r="P5958" s="42" t="s">
        <v>64</v>
      </c>
      <c r="Q5958" s="42" t="s">
        <v>65</v>
      </c>
      <c r="R5958" s="42">
        <v>1</v>
      </c>
      <c r="S5958" s="137" t="s">
        <v>2419</v>
      </c>
      <c r="T5958" s="62">
        <v>696892400</v>
      </c>
      <c r="U5958" s="62">
        <v>672537379.61000001</v>
      </c>
      <c r="Z5958" s="54" t="s">
        <v>68</v>
      </c>
      <c r="AA5958" s="132">
        <v>4.8741354683749601E-5</v>
      </c>
      <c r="AJ5958" s="42"/>
      <c r="AM5958" s="42"/>
      <c r="AN5958" s="42"/>
      <c r="AO5958" s="42"/>
      <c r="AP5958" s="42"/>
      <c r="AY5958" s="42"/>
      <c r="AZ5958" s="42"/>
      <c r="BA5958" s="42"/>
      <c r="BB5958" s="42"/>
      <c r="BN5958" s="54" t="s">
        <v>4578</v>
      </c>
      <c r="BO5958" s="58" t="str">
        <f t="shared" si="93"/>
        <v>境内资产</v>
      </c>
      <c r="BP5958" s="58" t="str">
        <f>IF(M5958="",VLOOKUP(D5958,Sheet4!$A$1:$B$92,2,0),VLOOKUP(Q5958,Sheet4!$A$1:$B$92,2,0))</f>
        <v>保险资产管理产品</v>
      </c>
    </row>
    <row r="5959" spans="1:68" s="58" customFormat="1" ht="12.75" customHeight="1">
      <c r="A5959" s="64" t="s">
        <v>2112</v>
      </c>
      <c r="B5959" s="54" t="s">
        <v>2643</v>
      </c>
      <c r="C5959" s="252" t="s">
        <v>5552</v>
      </c>
      <c r="D5959" s="252" t="s">
        <v>672</v>
      </c>
      <c r="E5959" s="54" t="s">
        <v>2644</v>
      </c>
      <c r="F5959" s="54" t="s">
        <v>2643</v>
      </c>
      <c r="G5959" s="129">
        <v>2800</v>
      </c>
      <c r="H5959" s="323">
        <v>627756.56999999995</v>
      </c>
      <c r="I5959" s="323">
        <v>531664</v>
      </c>
      <c r="J5959" s="42"/>
      <c r="K5959" s="42"/>
      <c r="L5959" s="42" t="s">
        <v>4489</v>
      </c>
      <c r="M5959" s="42" t="s">
        <v>3499</v>
      </c>
      <c r="N5959" s="42" t="s">
        <v>2435</v>
      </c>
      <c r="O5959" s="137" t="s">
        <v>3500</v>
      </c>
      <c r="P5959" s="42" t="s">
        <v>64</v>
      </c>
      <c r="Q5959" s="42" t="s">
        <v>65</v>
      </c>
      <c r="R5959" s="42">
        <v>1</v>
      </c>
      <c r="S5959" s="137" t="s">
        <v>2419</v>
      </c>
      <c r="T5959" s="62">
        <v>696892400</v>
      </c>
      <c r="U5959" s="62">
        <v>672537379.61000001</v>
      </c>
      <c r="Z5959" s="54" t="s">
        <v>280</v>
      </c>
      <c r="AA5959" s="132">
        <v>3.13758150573917E-6</v>
      </c>
      <c r="AJ5959" s="42"/>
      <c r="AM5959" s="42"/>
      <c r="AN5959" s="42"/>
      <c r="AO5959" s="42"/>
      <c r="AP5959" s="42"/>
      <c r="AY5959" s="42"/>
      <c r="AZ5959" s="42"/>
      <c r="BA5959" s="42"/>
      <c r="BB5959" s="42"/>
      <c r="BN5959" s="54" t="s">
        <v>4578</v>
      </c>
      <c r="BO5959" s="58" t="str">
        <f t="shared" si="93"/>
        <v>境内资产</v>
      </c>
      <c r="BP5959" s="58" t="str">
        <f>IF(M5959="",VLOOKUP(D5959,Sheet4!$A$1:$B$92,2,0),VLOOKUP(Q5959,Sheet4!$A$1:$B$92,2,0))</f>
        <v>保险资产管理产品</v>
      </c>
    </row>
    <row r="5960" spans="1:68" s="58" customFormat="1" ht="12.75" customHeight="1">
      <c r="A5960" s="64" t="s">
        <v>2645</v>
      </c>
      <c r="B5960" s="54" t="s">
        <v>2646</v>
      </c>
      <c r="C5960" s="252" t="s">
        <v>5552</v>
      </c>
      <c r="D5960" s="252" t="s">
        <v>672</v>
      </c>
      <c r="E5960" s="54" t="s">
        <v>2647</v>
      </c>
      <c r="F5960" s="54" t="s">
        <v>2646</v>
      </c>
      <c r="G5960" s="129">
        <v>2200</v>
      </c>
      <c r="H5960" s="323">
        <v>707195.27</v>
      </c>
      <c r="I5960" s="323">
        <v>558800</v>
      </c>
      <c r="J5960" s="42"/>
      <c r="K5960" s="42"/>
      <c r="L5960" s="42" t="s">
        <v>4489</v>
      </c>
      <c r="M5960" s="42" t="s">
        <v>3499</v>
      </c>
      <c r="N5960" s="42" t="s">
        <v>2435</v>
      </c>
      <c r="O5960" s="137" t="s">
        <v>3500</v>
      </c>
      <c r="P5960" s="42" t="s">
        <v>64</v>
      </c>
      <c r="Q5960" s="42" t="s">
        <v>65</v>
      </c>
      <c r="R5960" s="42">
        <v>1</v>
      </c>
      <c r="S5960" s="137" t="s">
        <v>2419</v>
      </c>
      <c r="T5960" s="62">
        <v>696892400</v>
      </c>
      <c r="U5960" s="62">
        <v>672537379.61000001</v>
      </c>
      <c r="Z5960" s="54" t="s">
        <v>280</v>
      </c>
      <c r="AA5960" s="132">
        <v>8.32255127900249E-6</v>
      </c>
      <c r="AJ5960" s="42"/>
      <c r="AM5960" s="42"/>
      <c r="AN5960" s="42"/>
      <c r="AO5960" s="42"/>
      <c r="AP5960" s="42"/>
      <c r="AY5960" s="42"/>
      <c r="AZ5960" s="42"/>
      <c r="BA5960" s="42"/>
      <c r="BB5960" s="42"/>
      <c r="BN5960" s="54" t="s">
        <v>4578</v>
      </c>
      <c r="BO5960" s="58" t="str">
        <f t="shared" si="93"/>
        <v>境内资产</v>
      </c>
      <c r="BP5960" s="58" t="str">
        <f>IF(M5960="",VLOOKUP(D5960,Sheet4!$A$1:$B$92,2,0),VLOOKUP(Q5960,Sheet4!$A$1:$B$92,2,0))</f>
        <v>保险资产管理产品</v>
      </c>
    </row>
    <row r="5961" spans="1:68" s="58" customFormat="1" ht="12.75" customHeight="1">
      <c r="A5961" s="64" t="s">
        <v>3501</v>
      </c>
      <c r="B5961" s="54" t="s">
        <v>3502</v>
      </c>
      <c r="C5961" s="252" t="s">
        <v>5552</v>
      </c>
      <c r="D5961" s="252" t="s">
        <v>672</v>
      </c>
      <c r="E5961" s="54" t="s">
        <v>3503</v>
      </c>
      <c r="F5961" s="54" t="s">
        <v>3502</v>
      </c>
      <c r="G5961" s="54">
        <v>600</v>
      </c>
      <c r="H5961" s="323">
        <v>15434.43</v>
      </c>
      <c r="I5961" s="323">
        <v>12894</v>
      </c>
      <c r="J5961" s="42"/>
      <c r="K5961" s="42"/>
      <c r="L5961" s="42" t="s">
        <v>4489</v>
      </c>
      <c r="M5961" s="42" t="s">
        <v>3499</v>
      </c>
      <c r="N5961" s="42" t="s">
        <v>2435</v>
      </c>
      <c r="O5961" s="137" t="s">
        <v>3500</v>
      </c>
      <c r="P5961" s="42" t="s">
        <v>64</v>
      </c>
      <c r="Q5961" s="42" t="s">
        <v>65</v>
      </c>
      <c r="R5961" s="42">
        <v>1</v>
      </c>
      <c r="S5961" s="137" t="s">
        <v>2419</v>
      </c>
      <c r="T5961" s="62">
        <v>696892400</v>
      </c>
      <c r="U5961" s="62">
        <v>672537379.61000001</v>
      </c>
      <c r="Z5961" s="54" t="s">
        <v>68</v>
      </c>
      <c r="AA5961" s="132">
        <v>1.0513274091407599E-6</v>
      </c>
      <c r="AJ5961" s="42"/>
      <c r="AM5961" s="42"/>
      <c r="AN5961" s="42"/>
      <c r="AO5961" s="42"/>
      <c r="AP5961" s="42"/>
      <c r="AY5961" s="42"/>
      <c r="AZ5961" s="42"/>
      <c r="BA5961" s="42"/>
      <c r="BB5961" s="42"/>
      <c r="BN5961" s="54" t="s">
        <v>4578</v>
      </c>
      <c r="BO5961" s="58" t="str">
        <f t="shared" si="93"/>
        <v>境内资产</v>
      </c>
      <c r="BP5961" s="58" t="str">
        <f>IF(M5961="",VLOOKUP(D5961,Sheet4!$A$1:$B$92,2,0),VLOOKUP(Q5961,Sheet4!$A$1:$B$92,2,0))</f>
        <v>保险资产管理产品</v>
      </c>
    </row>
    <row r="5962" spans="1:68" s="58" customFormat="1" ht="12.75" customHeight="1">
      <c r="A5962" s="64" t="s">
        <v>2648</v>
      </c>
      <c r="B5962" s="54" t="s">
        <v>2649</v>
      </c>
      <c r="C5962" s="252" t="s">
        <v>5552</v>
      </c>
      <c r="D5962" s="252" t="s">
        <v>672</v>
      </c>
      <c r="E5962" s="54" t="s">
        <v>2650</v>
      </c>
      <c r="F5962" s="54" t="s">
        <v>2649</v>
      </c>
      <c r="G5962" s="129">
        <v>11300</v>
      </c>
      <c r="H5962" s="323">
        <v>132630</v>
      </c>
      <c r="I5962" s="323">
        <v>96276</v>
      </c>
      <c r="J5962" s="42"/>
      <c r="K5962" s="42"/>
      <c r="L5962" s="42" t="s">
        <v>4489</v>
      </c>
      <c r="M5962" s="42" t="s">
        <v>3499</v>
      </c>
      <c r="N5962" s="42" t="s">
        <v>2435</v>
      </c>
      <c r="O5962" s="137" t="s">
        <v>3500</v>
      </c>
      <c r="P5962" s="42" t="s">
        <v>64</v>
      </c>
      <c r="Q5962" s="42" t="s">
        <v>65</v>
      </c>
      <c r="R5962" s="42">
        <v>1</v>
      </c>
      <c r="S5962" s="137" t="s">
        <v>2419</v>
      </c>
      <c r="T5962" s="62">
        <v>696892400</v>
      </c>
      <c r="U5962" s="62">
        <v>672537379.61000001</v>
      </c>
      <c r="Z5962" s="54" t="s">
        <v>68</v>
      </c>
      <c r="AA5962" s="132">
        <v>5.1467647332129903E-5</v>
      </c>
      <c r="AJ5962" s="42"/>
      <c r="AM5962" s="42"/>
      <c r="AN5962" s="42"/>
      <c r="AO5962" s="42"/>
      <c r="AP5962" s="42"/>
      <c r="AY5962" s="42"/>
      <c r="AZ5962" s="42"/>
      <c r="BA5962" s="42"/>
      <c r="BB5962" s="42"/>
      <c r="BN5962" s="54" t="s">
        <v>4578</v>
      </c>
      <c r="BO5962" s="58" t="str">
        <f t="shared" si="93"/>
        <v>境内资产</v>
      </c>
      <c r="BP5962" s="58" t="str">
        <f>IF(M5962="",VLOOKUP(D5962,Sheet4!$A$1:$B$92,2,0),VLOOKUP(Q5962,Sheet4!$A$1:$B$92,2,0))</f>
        <v>保险资产管理产品</v>
      </c>
    </row>
    <row r="5963" spans="1:68" s="58" customFormat="1" ht="12.75" customHeight="1">
      <c r="A5963" s="64" t="s">
        <v>2651</v>
      </c>
      <c r="B5963" s="54" t="s">
        <v>2652</v>
      </c>
      <c r="C5963" s="252" t="s">
        <v>5552</v>
      </c>
      <c r="D5963" s="252" t="s">
        <v>672</v>
      </c>
      <c r="E5963" s="54" t="s">
        <v>2653</v>
      </c>
      <c r="F5963" s="54" t="s">
        <v>2652</v>
      </c>
      <c r="G5963" s="129">
        <v>16400</v>
      </c>
      <c r="H5963" s="323">
        <v>321736</v>
      </c>
      <c r="I5963" s="323">
        <v>215496</v>
      </c>
      <c r="J5963" s="42"/>
      <c r="K5963" s="42"/>
      <c r="L5963" s="42" t="s">
        <v>4489</v>
      </c>
      <c r="M5963" s="42" t="s">
        <v>3499</v>
      </c>
      <c r="N5963" s="42" t="s">
        <v>2435</v>
      </c>
      <c r="O5963" s="137" t="s">
        <v>3500</v>
      </c>
      <c r="P5963" s="42" t="s">
        <v>64</v>
      </c>
      <c r="Q5963" s="42" t="s">
        <v>65</v>
      </c>
      <c r="R5963" s="42">
        <v>1</v>
      </c>
      <c r="S5963" s="137" t="s">
        <v>2419</v>
      </c>
      <c r="T5963" s="62">
        <v>696892400</v>
      </c>
      <c r="U5963" s="62">
        <v>672537379.61000001</v>
      </c>
      <c r="Z5963" s="54" t="s">
        <v>68</v>
      </c>
      <c r="AA5963" s="132">
        <v>7.2885757716737394E-5</v>
      </c>
      <c r="AJ5963" s="42"/>
      <c r="AM5963" s="42"/>
      <c r="AN5963" s="42"/>
      <c r="AO5963" s="42"/>
      <c r="AP5963" s="42"/>
      <c r="AY5963" s="42"/>
      <c r="AZ5963" s="42"/>
      <c r="BA5963" s="42"/>
      <c r="BB5963" s="42"/>
      <c r="BN5963" s="54" t="s">
        <v>4578</v>
      </c>
      <c r="BO5963" s="58" t="str">
        <f t="shared" si="93"/>
        <v>境内资产</v>
      </c>
      <c r="BP5963" s="58" t="str">
        <f>IF(M5963="",VLOOKUP(D5963,Sheet4!$A$1:$B$92,2,0),VLOOKUP(Q5963,Sheet4!$A$1:$B$92,2,0))</f>
        <v>保险资产管理产品</v>
      </c>
    </row>
    <row r="5964" spans="1:68" s="58" customFormat="1" ht="12.75" customHeight="1">
      <c r="A5964" s="64" t="s">
        <v>2657</v>
      </c>
      <c r="B5964" s="54" t="s">
        <v>2658</v>
      </c>
      <c r="C5964" s="252" t="s">
        <v>5552</v>
      </c>
      <c r="D5964" s="252" t="s">
        <v>672</v>
      </c>
      <c r="E5964" s="54" t="s">
        <v>2659</v>
      </c>
      <c r="F5964" s="54" t="s">
        <v>2658</v>
      </c>
      <c r="G5964" s="129">
        <v>9500</v>
      </c>
      <c r="H5964" s="323">
        <v>242085</v>
      </c>
      <c r="I5964" s="323">
        <v>188100</v>
      </c>
      <c r="J5964" s="42"/>
      <c r="K5964" s="42"/>
      <c r="L5964" s="42" t="s">
        <v>4489</v>
      </c>
      <c r="M5964" s="42" t="s">
        <v>3499</v>
      </c>
      <c r="N5964" s="42" t="s">
        <v>2435</v>
      </c>
      <c r="O5964" s="137" t="s">
        <v>3500</v>
      </c>
      <c r="P5964" s="42" t="s">
        <v>64</v>
      </c>
      <c r="Q5964" s="42" t="s">
        <v>65</v>
      </c>
      <c r="R5964" s="42">
        <v>1</v>
      </c>
      <c r="S5964" s="137" t="s">
        <v>2419</v>
      </c>
      <c r="T5964" s="62">
        <v>696892400</v>
      </c>
      <c r="U5964" s="62">
        <v>672537379.61000001</v>
      </c>
      <c r="Z5964" s="54" t="s">
        <v>68</v>
      </c>
      <c r="AA5964" s="132">
        <v>5.4891018562825099E-5</v>
      </c>
      <c r="AJ5964" s="42"/>
      <c r="AM5964" s="42"/>
      <c r="AN5964" s="42"/>
      <c r="AO5964" s="42"/>
      <c r="AP5964" s="42"/>
      <c r="AY5964" s="42"/>
      <c r="AZ5964" s="42"/>
      <c r="BA5964" s="42"/>
      <c r="BB5964" s="42"/>
      <c r="BN5964" s="54" t="s">
        <v>4578</v>
      </c>
      <c r="BO5964" s="58" t="str">
        <f t="shared" si="93"/>
        <v>境内资产</v>
      </c>
      <c r="BP5964" s="58" t="str">
        <f>IF(M5964="",VLOOKUP(D5964,Sheet4!$A$1:$B$92,2,0),VLOOKUP(Q5964,Sheet4!$A$1:$B$92,2,0))</f>
        <v>保险资产管理产品</v>
      </c>
    </row>
    <row r="5965" spans="1:68" s="58" customFormat="1" ht="12.75" customHeight="1">
      <c r="A5965" s="64" t="s">
        <v>2096</v>
      </c>
      <c r="B5965" s="54" t="s">
        <v>2660</v>
      </c>
      <c r="C5965" s="252" t="s">
        <v>5552</v>
      </c>
      <c r="D5965" s="252" t="s">
        <v>672</v>
      </c>
      <c r="E5965" s="54" t="s">
        <v>2661</v>
      </c>
      <c r="F5965" s="54" t="s">
        <v>2660</v>
      </c>
      <c r="G5965" s="129">
        <v>8200</v>
      </c>
      <c r="H5965" s="323">
        <v>980071</v>
      </c>
      <c r="I5965" s="323">
        <v>921434</v>
      </c>
      <c r="J5965" s="42"/>
      <c r="K5965" s="42"/>
      <c r="L5965" s="42" t="s">
        <v>4489</v>
      </c>
      <c r="M5965" s="42" t="s">
        <v>3499</v>
      </c>
      <c r="N5965" s="42" t="s">
        <v>2435</v>
      </c>
      <c r="O5965" s="137" t="s">
        <v>3500</v>
      </c>
      <c r="P5965" s="42" t="s">
        <v>64</v>
      </c>
      <c r="Q5965" s="42" t="s">
        <v>65</v>
      </c>
      <c r="R5965" s="42">
        <v>1</v>
      </c>
      <c r="S5965" s="137" t="s">
        <v>2419</v>
      </c>
      <c r="T5965" s="62">
        <v>696892400</v>
      </c>
      <c r="U5965" s="62">
        <v>672537379.61000001</v>
      </c>
      <c r="Z5965" s="54" t="s">
        <v>68</v>
      </c>
      <c r="AA5965" s="132">
        <v>1.4767484160972799E-5</v>
      </c>
      <c r="AJ5965" s="42"/>
      <c r="AM5965" s="42"/>
      <c r="AN5965" s="42"/>
      <c r="AO5965" s="42"/>
      <c r="AP5965" s="42"/>
      <c r="AY5965" s="42"/>
      <c r="AZ5965" s="42"/>
      <c r="BA5965" s="42"/>
      <c r="BB5965" s="42"/>
      <c r="BN5965" s="54" t="s">
        <v>4578</v>
      </c>
      <c r="BO5965" s="58" t="str">
        <f t="shared" si="93"/>
        <v>境内资产</v>
      </c>
      <c r="BP5965" s="58" t="str">
        <f>IF(M5965="",VLOOKUP(D5965,Sheet4!$A$1:$B$92,2,0),VLOOKUP(Q5965,Sheet4!$A$1:$B$92,2,0))</f>
        <v>保险资产管理产品</v>
      </c>
    </row>
    <row r="5966" spans="1:68" s="58" customFormat="1" ht="12.75" customHeight="1">
      <c r="A5966" s="64" t="s">
        <v>2662</v>
      </c>
      <c r="B5966" s="54" t="s">
        <v>1047</v>
      </c>
      <c r="C5966" s="252" t="s">
        <v>5552</v>
      </c>
      <c r="D5966" s="252" t="s">
        <v>672</v>
      </c>
      <c r="E5966" s="54" t="s">
        <v>2663</v>
      </c>
      <c r="F5966" s="54" t="s">
        <v>1047</v>
      </c>
      <c r="G5966" s="129">
        <v>163600</v>
      </c>
      <c r="H5966" s="323">
        <v>1157157.6599999999</v>
      </c>
      <c r="I5966" s="323">
        <v>1192644</v>
      </c>
      <c r="J5966" s="42"/>
      <c r="K5966" s="42"/>
      <c r="L5966" s="42" t="s">
        <v>4489</v>
      </c>
      <c r="M5966" s="42" t="s">
        <v>3499</v>
      </c>
      <c r="N5966" s="42" t="s">
        <v>2435</v>
      </c>
      <c r="O5966" s="137" t="s">
        <v>3500</v>
      </c>
      <c r="P5966" s="42" t="s">
        <v>64</v>
      </c>
      <c r="Q5966" s="42" t="s">
        <v>65</v>
      </c>
      <c r="R5966" s="42">
        <v>1</v>
      </c>
      <c r="S5966" s="137" t="s">
        <v>2419</v>
      </c>
      <c r="T5966" s="62">
        <v>696892400</v>
      </c>
      <c r="U5966" s="62">
        <v>672537379.61000001</v>
      </c>
      <c r="Z5966" s="54" t="s">
        <v>68</v>
      </c>
      <c r="AA5966" s="132">
        <v>4.9079240111033299E-5</v>
      </c>
      <c r="AJ5966" s="42"/>
      <c r="AM5966" s="42"/>
      <c r="AN5966" s="42"/>
      <c r="AO5966" s="42"/>
      <c r="AP5966" s="42"/>
      <c r="AY5966" s="42"/>
      <c r="AZ5966" s="42"/>
      <c r="BA5966" s="42"/>
      <c r="BB5966" s="42"/>
      <c r="BN5966" s="54" t="s">
        <v>4578</v>
      </c>
      <c r="BO5966" s="58" t="str">
        <f t="shared" si="93"/>
        <v>境内资产</v>
      </c>
      <c r="BP5966" s="58" t="str">
        <f>IF(M5966="",VLOOKUP(D5966,Sheet4!$A$1:$B$92,2,0),VLOOKUP(Q5966,Sheet4!$A$1:$B$92,2,0))</f>
        <v>保险资产管理产品</v>
      </c>
    </row>
    <row r="5967" spans="1:68" s="58" customFormat="1" ht="12.75" customHeight="1">
      <c r="A5967" s="64" t="s">
        <v>2664</v>
      </c>
      <c r="B5967" s="54" t="s">
        <v>2665</v>
      </c>
      <c r="C5967" s="252" t="s">
        <v>5552</v>
      </c>
      <c r="D5967" s="252" t="s">
        <v>672</v>
      </c>
      <c r="E5967" s="54" t="s">
        <v>2666</v>
      </c>
      <c r="F5967" s="54" t="s">
        <v>2665</v>
      </c>
      <c r="G5967" s="129">
        <v>1400</v>
      </c>
      <c r="H5967" s="323">
        <v>37022.629999999997</v>
      </c>
      <c r="I5967" s="323">
        <v>33600</v>
      </c>
      <c r="J5967" s="42"/>
      <c r="K5967" s="42"/>
      <c r="L5967" s="42" t="s">
        <v>4489</v>
      </c>
      <c r="M5967" s="42" t="s">
        <v>3499</v>
      </c>
      <c r="N5967" s="42" t="s">
        <v>2435</v>
      </c>
      <c r="O5967" s="137" t="s">
        <v>3500</v>
      </c>
      <c r="P5967" s="42" t="s">
        <v>64</v>
      </c>
      <c r="Q5967" s="42" t="s">
        <v>65</v>
      </c>
      <c r="R5967" s="42">
        <v>1</v>
      </c>
      <c r="S5967" s="137" t="s">
        <v>2419</v>
      </c>
      <c r="T5967" s="62">
        <v>696892400</v>
      </c>
      <c r="U5967" s="62">
        <v>672537379.61000001</v>
      </c>
      <c r="Z5967" s="54" t="s">
        <v>68</v>
      </c>
      <c r="AA5967" s="132">
        <v>1.09375E-5</v>
      </c>
      <c r="AJ5967" s="42"/>
      <c r="AM5967" s="42"/>
      <c r="AN5967" s="42"/>
      <c r="AO5967" s="42"/>
      <c r="AP5967" s="42"/>
      <c r="AY5967" s="42"/>
      <c r="AZ5967" s="42"/>
      <c r="BA5967" s="42"/>
      <c r="BB5967" s="42"/>
      <c r="BN5967" s="54" t="s">
        <v>4578</v>
      </c>
      <c r="BO5967" s="58" t="str">
        <f t="shared" si="93"/>
        <v>境内资产</v>
      </c>
      <c r="BP5967" s="58" t="str">
        <f>IF(M5967="",VLOOKUP(D5967,Sheet4!$A$1:$B$92,2,0),VLOOKUP(Q5967,Sheet4!$A$1:$B$92,2,0))</f>
        <v>保险资产管理产品</v>
      </c>
    </row>
    <row r="5968" spans="1:68" s="58" customFormat="1" ht="12.75" customHeight="1">
      <c r="A5968" s="64" t="s">
        <v>2667</v>
      </c>
      <c r="B5968" s="54" t="s">
        <v>2668</v>
      </c>
      <c r="C5968" s="252" t="s">
        <v>5552</v>
      </c>
      <c r="D5968" s="252" t="s">
        <v>672</v>
      </c>
      <c r="E5968" s="54" t="s">
        <v>2669</v>
      </c>
      <c r="F5968" s="54" t="s">
        <v>2668</v>
      </c>
      <c r="G5968" s="129">
        <v>81300</v>
      </c>
      <c r="H5968" s="323">
        <v>538241</v>
      </c>
      <c r="I5968" s="323">
        <v>455280</v>
      </c>
      <c r="J5968" s="42"/>
      <c r="K5968" s="42"/>
      <c r="L5968" s="42" t="s">
        <v>4489</v>
      </c>
      <c r="M5968" s="42" t="s">
        <v>3499</v>
      </c>
      <c r="N5968" s="42" t="s">
        <v>2435</v>
      </c>
      <c r="O5968" s="137" t="s">
        <v>3500</v>
      </c>
      <c r="P5968" s="42" t="s">
        <v>64</v>
      </c>
      <c r="Q5968" s="42" t="s">
        <v>65</v>
      </c>
      <c r="R5968" s="42">
        <v>1</v>
      </c>
      <c r="S5968" s="137" t="s">
        <v>2419</v>
      </c>
      <c r="T5968" s="62">
        <v>696892400</v>
      </c>
      <c r="U5968" s="62">
        <v>672537379.61000001</v>
      </c>
      <c r="Z5968" s="54" t="s">
        <v>68</v>
      </c>
      <c r="AA5968" s="132">
        <v>2.1463200004979501E-5</v>
      </c>
      <c r="AJ5968" s="42"/>
      <c r="AM5968" s="42"/>
      <c r="AN5968" s="42"/>
      <c r="AO5968" s="42"/>
      <c r="AP5968" s="42"/>
      <c r="AY5968" s="42"/>
      <c r="AZ5968" s="42"/>
      <c r="BA5968" s="42"/>
      <c r="BB5968" s="42"/>
      <c r="BN5968" s="54" t="s">
        <v>4578</v>
      </c>
      <c r="BO5968" s="58" t="str">
        <f t="shared" si="93"/>
        <v>境内资产</v>
      </c>
      <c r="BP5968" s="58" t="str">
        <f>IF(M5968="",VLOOKUP(D5968,Sheet4!$A$1:$B$92,2,0),VLOOKUP(Q5968,Sheet4!$A$1:$B$92,2,0))</f>
        <v>保险资产管理产品</v>
      </c>
    </row>
    <row r="5969" spans="1:68" s="58" customFormat="1" ht="12.75" customHeight="1">
      <c r="A5969" s="64" t="s">
        <v>2670</v>
      </c>
      <c r="B5969" s="54" t="s">
        <v>2671</v>
      </c>
      <c r="C5969" s="252" t="s">
        <v>5552</v>
      </c>
      <c r="D5969" s="252" t="s">
        <v>678</v>
      </c>
      <c r="E5969" s="54" t="s">
        <v>2672</v>
      </c>
      <c r="F5969" s="54" t="s">
        <v>2671</v>
      </c>
      <c r="G5969" s="129">
        <v>58400</v>
      </c>
      <c r="H5969" s="323">
        <v>447531</v>
      </c>
      <c r="I5969" s="323">
        <v>401208</v>
      </c>
      <c r="J5969" s="42"/>
      <c r="K5969" s="42"/>
      <c r="L5969" s="42" t="s">
        <v>4489</v>
      </c>
      <c r="M5969" s="42" t="s">
        <v>3499</v>
      </c>
      <c r="N5969" s="42" t="s">
        <v>2435</v>
      </c>
      <c r="O5969" s="137" t="s">
        <v>3500</v>
      </c>
      <c r="P5969" s="42" t="s">
        <v>64</v>
      </c>
      <c r="Q5969" s="42" t="s">
        <v>65</v>
      </c>
      <c r="R5969" s="42">
        <v>1</v>
      </c>
      <c r="S5969" s="137" t="s">
        <v>2419</v>
      </c>
      <c r="T5969" s="62">
        <v>696892400</v>
      </c>
      <c r="U5969" s="62">
        <v>672537379.61000001</v>
      </c>
      <c r="Z5969" s="54" t="s">
        <v>68</v>
      </c>
      <c r="AA5969" s="132">
        <v>6.60856122404115E-5</v>
      </c>
      <c r="AJ5969" s="42"/>
      <c r="AM5969" s="42"/>
      <c r="AN5969" s="42"/>
      <c r="AO5969" s="42"/>
      <c r="AP5969" s="42"/>
      <c r="AY5969" s="42"/>
      <c r="AZ5969" s="42"/>
      <c r="BA5969" s="42"/>
      <c r="BB5969" s="42"/>
      <c r="BN5969" s="54" t="s">
        <v>4578</v>
      </c>
      <c r="BO5969" s="58" t="str">
        <f t="shared" si="93"/>
        <v>境内资产</v>
      </c>
      <c r="BP5969" s="58" t="str">
        <f>IF(M5969="",VLOOKUP(D5969,Sheet4!$A$1:$B$92,2,0),VLOOKUP(Q5969,Sheet4!$A$1:$B$92,2,0))</f>
        <v>保险资产管理产品</v>
      </c>
    </row>
    <row r="5970" spans="1:68" s="58" customFormat="1" ht="12.75" customHeight="1">
      <c r="A5970" s="64" t="s">
        <v>2673</v>
      </c>
      <c r="B5970" s="54" t="s">
        <v>2674</v>
      </c>
      <c r="C5970" s="252" t="s">
        <v>5552</v>
      </c>
      <c r="D5970" s="252" t="s">
        <v>678</v>
      </c>
      <c r="E5970" s="54" t="s">
        <v>2675</v>
      </c>
      <c r="F5970" s="54" t="s">
        <v>2674</v>
      </c>
      <c r="G5970" s="129">
        <v>19800</v>
      </c>
      <c r="H5970" s="323">
        <v>578254</v>
      </c>
      <c r="I5970" s="323">
        <v>496584</v>
      </c>
      <c r="J5970" s="42"/>
      <c r="K5970" s="42"/>
      <c r="L5970" s="42" t="s">
        <v>4489</v>
      </c>
      <c r="M5970" s="42" t="s">
        <v>3499</v>
      </c>
      <c r="N5970" s="42" t="s">
        <v>2435</v>
      </c>
      <c r="O5970" s="137" t="s">
        <v>3500</v>
      </c>
      <c r="P5970" s="42" t="s">
        <v>64</v>
      </c>
      <c r="Q5970" s="42" t="s">
        <v>65</v>
      </c>
      <c r="R5970" s="42">
        <v>1</v>
      </c>
      <c r="S5970" s="137" t="s">
        <v>2419</v>
      </c>
      <c r="T5970" s="62">
        <v>696892400</v>
      </c>
      <c r="U5970" s="62">
        <v>672537379.61000001</v>
      </c>
      <c r="Z5970" s="54" t="s">
        <v>68</v>
      </c>
      <c r="AA5970" s="132">
        <v>2.7368147676700298E-5</v>
      </c>
      <c r="AJ5970" s="42"/>
      <c r="AM5970" s="42"/>
      <c r="AN5970" s="42"/>
      <c r="AO5970" s="42"/>
      <c r="AP5970" s="42"/>
      <c r="AY5970" s="42"/>
      <c r="AZ5970" s="42"/>
      <c r="BA5970" s="42"/>
      <c r="BB5970" s="42"/>
      <c r="BN5970" s="54" t="s">
        <v>4578</v>
      </c>
      <c r="BO5970" s="58" t="str">
        <f t="shared" si="93"/>
        <v>境内资产</v>
      </c>
      <c r="BP5970" s="58" t="str">
        <f>IF(M5970="",VLOOKUP(D5970,Sheet4!$A$1:$B$92,2,0),VLOOKUP(Q5970,Sheet4!$A$1:$B$92,2,0))</f>
        <v>保险资产管理产品</v>
      </c>
    </row>
    <row r="5971" spans="1:68" s="58" customFormat="1" ht="12.75" customHeight="1">
      <c r="A5971" s="64" t="s">
        <v>2676</v>
      </c>
      <c r="B5971" s="54" t="s">
        <v>2677</v>
      </c>
      <c r="C5971" s="252" t="s">
        <v>5552</v>
      </c>
      <c r="D5971" s="252" t="s">
        <v>678</v>
      </c>
      <c r="E5971" s="54" t="s">
        <v>2678</v>
      </c>
      <c r="F5971" s="54" t="s">
        <v>2677</v>
      </c>
      <c r="G5971" s="129">
        <v>6900</v>
      </c>
      <c r="H5971" s="323">
        <v>550265</v>
      </c>
      <c r="I5971" s="323">
        <v>447120</v>
      </c>
      <c r="J5971" s="42"/>
      <c r="K5971" s="42"/>
      <c r="L5971" s="42" t="s">
        <v>4489</v>
      </c>
      <c r="M5971" s="42" t="s">
        <v>3499</v>
      </c>
      <c r="N5971" s="42" t="s">
        <v>2435</v>
      </c>
      <c r="O5971" s="137" t="s">
        <v>3500</v>
      </c>
      <c r="P5971" s="42" t="s">
        <v>64</v>
      </c>
      <c r="Q5971" s="42" t="s">
        <v>65</v>
      </c>
      <c r="R5971" s="42">
        <v>1</v>
      </c>
      <c r="S5971" s="137" t="s">
        <v>2419</v>
      </c>
      <c r="T5971" s="62">
        <v>696892400</v>
      </c>
      <c r="U5971" s="62">
        <v>672537379.61000001</v>
      </c>
      <c r="Z5971" s="54" t="s">
        <v>68</v>
      </c>
      <c r="AA5971" s="132">
        <v>1.6728395537181201E-5</v>
      </c>
      <c r="AJ5971" s="42"/>
      <c r="AM5971" s="42"/>
      <c r="AN5971" s="42"/>
      <c r="AO5971" s="42"/>
      <c r="AP5971" s="42"/>
      <c r="AY5971" s="42"/>
      <c r="AZ5971" s="42"/>
      <c r="BA5971" s="42"/>
      <c r="BB5971" s="42"/>
      <c r="BN5971" s="54" t="s">
        <v>4578</v>
      </c>
      <c r="BO5971" s="58" t="str">
        <f t="shared" si="93"/>
        <v>境内资产</v>
      </c>
      <c r="BP5971" s="58" t="str">
        <f>IF(M5971="",VLOOKUP(D5971,Sheet4!$A$1:$B$92,2,0),VLOOKUP(Q5971,Sheet4!$A$1:$B$92,2,0))</f>
        <v>保险资产管理产品</v>
      </c>
    </row>
    <row r="5972" spans="1:68" s="58" customFormat="1" ht="12.75" customHeight="1">
      <c r="A5972" s="64" t="s">
        <v>2679</v>
      </c>
      <c r="B5972" s="54" t="s">
        <v>2680</v>
      </c>
      <c r="C5972" s="252" t="s">
        <v>5552</v>
      </c>
      <c r="D5972" s="252" t="s">
        <v>678</v>
      </c>
      <c r="E5972" s="54" t="s">
        <v>2681</v>
      </c>
      <c r="F5972" s="54" t="s">
        <v>2680</v>
      </c>
      <c r="G5972" s="129">
        <v>100876</v>
      </c>
      <c r="H5972" s="323">
        <v>2063213.73</v>
      </c>
      <c r="I5972" s="323">
        <v>2123439.7999999998</v>
      </c>
      <c r="J5972" s="42"/>
      <c r="K5972" s="42"/>
      <c r="L5972" s="42" t="s">
        <v>4489</v>
      </c>
      <c r="M5972" s="42" t="s">
        <v>3499</v>
      </c>
      <c r="N5972" s="42" t="s">
        <v>2435</v>
      </c>
      <c r="O5972" s="137" t="s">
        <v>3500</v>
      </c>
      <c r="P5972" s="42" t="s">
        <v>64</v>
      </c>
      <c r="Q5972" s="42" t="s">
        <v>65</v>
      </c>
      <c r="R5972" s="42">
        <v>1</v>
      </c>
      <c r="S5972" s="137" t="s">
        <v>2419</v>
      </c>
      <c r="T5972" s="62">
        <v>696892400</v>
      </c>
      <c r="U5972" s="62">
        <v>672537379.61000001</v>
      </c>
      <c r="Z5972" s="54" t="s">
        <v>280</v>
      </c>
      <c r="AA5972" s="132">
        <v>7.6339306152854599E-6</v>
      </c>
      <c r="AJ5972" s="42"/>
      <c r="AM5972" s="42"/>
      <c r="AN5972" s="42"/>
      <c r="AO5972" s="42"/>
      <c r="AP5972" s="42"/>
      <c r="AY5972" s="42"/>
      <c r="AZ5972" s="42"/>
      <c r="BA5972" s="42"/>
      <c r="BB5972" s="42"/>
      <c r="BN5972" s="54" t="s">
        <v>4578</v>
      </c>
      <c r="BO5972" s="58" t="str">
        <f t="shared" si="93"/>
        <v>境内资产</v>
      </c>
      <c r="BP5972" s="58" t="str">
        <f>IF(M5972="",VLOOKUP(D5972,Sheet4!$A$1:$B$92,2,0),VLOOKUP(Q5972,Sheet4!$A$1:$B$92,2,0))</f>
        <v>保险资产管理产品</v>
      </c>
    </row>
    <row r="5973" spans="1:68" s="58" customFormat="1" ht="12.75" customHeight="1">
      <c r="A5973" s="64" t="s">
        <v>2682</v>
      </c>
      <c r="B5973" s="54" t="s">
        <v>2683</v>
      </c>
      <c r="C5973" s="252" t="s">
        <v>5552</v>
      </c>
      <c r="D5973" s="252" t="s">
        <v>678</v>
      </c>
      <c r="E5973" s="54" t="s">
        <v>2684</v>
      </c>
      <c r="F5973" s="54" t="s">
        <v>2683</v>
      </c>
      <c r="G5973" s="129">
        <v>8400</v>
      </c>
      <c r="H5973" s="323">
        <v>1099343</v>
      </c>
      <c r="I5973" s="323">
        <v>787248</v>
      </c>
      <c r="J5973" s="42"/>
      <c r="K5973" s="42"/>
      <c r="L5973" s="42" t="s">
        <v>4489</v>
      </c>
      <c r="M5973" s="42" t="s">
        <v>3499</v>
      </c>
      <c r="N5973" s="42" t="s">
        <v>2435</v>
      </c>
      <c r="O5973" s="137" t="s">
        <v>3500</v>
      </c>
      <c r="P5973" s="42" t="s">
        <v>64</v>
      </c>
      <c r="Q5973" s="42" t="s">
        <v>65</v>
      </c>
      <c r="R5973" s="42">
        <v>1</v>
      </c>
      <c r="S5973" s="137" t="s">
        <v>2419</v>
      </c>
      <c r="T5973" s="62">
        <v>696892400</v>
      </c>
      <c r="U5973" s="62">
        <v>672537379.61000001</v>
      </c>
      <c r="Z5973" s="54" t="s">
        <v>280</v>
      </c>
      <c r="AA5973" s="132">
        <v>5.2499999999999997E-6</v>
      </c>
      <c r="AJ5973" s="42"/>
      <c r="AM5973" s="42"/>
      <c r="AN5973" s="42"/>
      <c r="AO5973" s="42"/>
      <c r="AP5973" s="42"/>
      <c r="AY5973" s="42"/>
      <c r="AZ5973" s="42"/>
      <c r="BA5973" s="42"/>
      <c r="BB5973" s="42"/>
      <c r="BN5973" s="54" t="s">
        <v>4578</v>
      </c>
      <c r="BO5973" s="58" t="str">
        <f t="shared" si="93"/>
        <v>境内资产</v>
      </c>
      <c r="BP5973" s="58" t="str">
        <f>IF(M5973="",VLOOKUP(D5973,Sheet4!$A$1:$B$92,2,0),VLOOKUP(Q5973,Sheet4!$A$1:$B$92,2,0))</f>
        <v>保险资产管理产品</v>
      </c>
    </row>
    <row r="5974" spans="1:68" s="58" customFormat="1" ht="12.75" customHeight="1">
      <c r="A5974" s="64" t="s">
        <v>2685</v>
      </c>
      <c r="B5974" s="54" t="s">
        <v>2686</v>
      </c>
      <c r="C5974" s="252" t="s">
        <v>5552</v>
      </c>
      <c r="D5974" s="252" t="s">
        <v>678</v>
      </c>
      <c r="E5974" s="54" t="s">
        <v>2687</v>
      </c>
      <c r="F5974" s="54" t="s">
        <v>2686</v>
      </c>
      <c r="G5974" s="129">
        <v>50700</v>
      </c>
      <c r="H5974" s="323">
        <v>379442</v>
      </c>
      <c r="I5974" s="323">
        <v>329043</v>
      </c>
      <c r="J5974" s="42"/>
      <c r="K5974" s="42"/>
      <c r="L5974" s="42" t="s">
        <v>4489</v>
      </c>
      <c r="M5974" s="42" t="s">
        <v>3499</v>
      </c>
      <c r="N5974" s="42" t="s">
        <v>2435</v>
      </c>
      <c r="O5974" s="137" t="s">
        <v>3500</v>
      </c>
      <c r="P5974" s="42" t="s">
        <v>64</v>
      </c>
      <c r="Q5974" s="42" t="s">
        <v>65</v>
      </c>
      <c r="R5974" s="42">
        <v>1</v>
      </c>
      <c r="S5974" s="137" t="s">
        <v>2419</v>
      </c>
      <c r="T5974" s="62">
        <v>696892400</v>
      </c>
      <c r="U5974" s="62">
        <v>672537379.61000001</v>
      </c>
      <c r="Z5974" s="54" t="s">
        <v>68</v>
      </c>
      <c r="AA5974" s="132">
        <v>8.2015952368033699E-5</v>
      </c>
      <c r="AJ5974" s="42"/>
      <c r="AM5974" s="42"/>
      <c r="AN5974" s="42"/>
      <c r="AO5974" s="42"/>
      <c r="AP5974" s="42"/>
      <c r="AY5974" s="42"/>
      <c r="AZ5974" s="42"/>
      <c r="BA5974" s="42"/>
      <c r="BB5974" s="42"/>
      <c r="BN5974" s="54" t="s">
        <v>4578</v>
      </c>
      <c r="BO5974" s="58" t="str">
        <f t="shared" si="93"/>
        <v>境内资产</v>
      </c>
      <c r="BP5974" s="58" t="str">
        <f>IF(M5974="",VLOOKUP(D5974,Sheet4!$A$1:$B$92,2,0),VLOOKUP(Q5974,Sheet4!$A$1:$B$92,2,0))</f>
        <v>保险资产管理产品</v>
      </c>
    </row>
    <row r="5975" spans="1:68" s="58" customFormat="1" ht="12.75" customHeight="1">
      <c r="A5975" s="64" t="s">
        <v>2688</v>
      </c>
      <c r="B5975" s="54" t="s">
        <v>2689</v>
      </c>
      <c r="C5975" s="252" t="s">
        <v>5552</v>
      </c>
      <c r="D5975" s="252" t="s">
        <v>678</v>
      </c>
      <c r="E5975" s="54" t="s">
        <v>2690</v>
      </c>
      <c r="F5975" s="54" t="s">
        <v>2689</v>
      </c>
      <c r="G5975" s="129">
        <v>31300</v>
      </c>
      <c r="H5975" s="323">
        <v>225950</v>
      </c>
      <c r="I5975" s="323">
        <v>231620</v>
      </c>
      <c r="J5975" s="42"/>
      <c r="K5975" s="42"/>
      <c r="L5975" s="42" t="s">
        <v>4489</v>
      </c>
      <c r="M5975" s="42" t="s">
        <v>3499</v>
      </c>
      <c r="N5975" s="42" t="s">
        <v>2435</v>
      </c>
      <c r="O5975" s="137" t="s">
        <v>3500</v>
      </c>
      <c r="P5975" s="42" t="s">
        <v>64</v>
      </c>
      <c r="Q5975" s="42" t="s">
        <v>65</v>
      </c>
      <c r="R5975" s="42">
        <v>1</v>
      </c>
      <c r="S5975" s="137" t="s">
        <v>2419</v>
      </c>
      <c r="T5975" s="62">
        <v>696892400</v>
      </c>
      <c r="U5975" s="62">
        <v>672537379.61000001</v>
      </c>
      <c r="Z5975" s="54" t="s">
        <v>68</v>
      </c>
      <c r="AA5975" s="132">
        <v>3.54049698557958E-5</v>
      </c>
      <c r="AJ5975" s="42"/>
      <c r="AM5975" s="42"/>
      <c r="AN5975" s="42"/>
      <c r="AO5975" s="42"/>
      <c r="AP5975" s="42"/>
      <c r="AY5975" s="42"/>
      <c r="AZ5975" s="42"/>
      <c r="BA5975" s="42"/>
      <c r="BB5975" s="42"/>
      <c r="BN5975" s="54" t="s">
        <v>4578</v>
      </c>
      <c r="BO5975" s="58" t="str">
        <f t="shared" si="93"/>
        <v>境内资产</v>
      </c>
      <c r="BP5975" s="58" t="str">
        <f>IF(M5975="",VLOOKUP(D5975,Sheet4!$A$1:$B$92,2,0),VLOOKUP(Q5975,Sheet4!$A$1:$B$92,2,0))</f>
        <v>保险资产管理产品</v>
      </c>
    </row>
    <row r="5976" spans="1:68" s="58" customFormat="1" ht="12.75" customHeight="1">
      <c r="A5976" s="64" t="s">
        <v>2691</v>
      </c>
      <c r="B5976" s="54" t="s">
        <v>2692</v>
      </c>
      <c r="C5976" s="252" t="s">
        <v>5552</v>
      </c>
      <c r="D5976" s="252" t="s">
        <v>678</v>
      </c>
      <c r="E5976" s="54" t="s">
        <v>2693</v>
      </c>
      <c r="F5976" s="54" t="s">
        <v>2692</v>
      </c>
      <c r="G5976" s="129">
        <v>50000</v>
      </c>
      <c r="H5976" s="323">
        <v>302471</v>
      </c>
      <c r="I5976" s="323">
        <v>225000</v>
      </c>
      <c r="J5976" s="42"/>
      <c r="K5976" s="42"/>
      <c r="L5976" s="42" t="s">
        <v>4489</v>
      </c>
      <c r="M5976" s="42" t="s">
        <v>3499</v>
      </c>
      <c r="N5976" s="42" t="s">
        <v>2435</v>
      </c>
      <c r="O5976" s="137" t="s">
        <v>3500</v>
      </c>
      <c r="P5976" s="42" t="s">
        <v>64</v>
      </c>
      <c r="Q5976" s="42" t="s">
        <v>65</v>
      </c>
      <c r="R5976" s="42">
        <v>1</v>
      </c>
      <c r="S5976" s="137" t="s">
        <v>2419</v>
      </c>
      <c r="T5976" s="62">
        <v>696892400</v>
      </c>
      <c r="U5976" s="62">
        <v>672537379.61000001</v>
      </c>
      <c r="Z5976" s="54" t="s">
        <v>68</v>
      </c>
      <c r="AA5976" s="132">
        <v>1.9417771277945499E-5</v>
      </c>
      <c r="AJ5976" s="42"/>
      <c r="AM5976" s="42"/>
      <c r="AN5976" s="42"/>
      <c r="AO5976" s="42"/>
      <c r="AP5976" s="42"/>
      <c r="AY5976" s="42"/>
      <c r="AZ5976" s="42"/>
      <c r="BA5976" s="42"/>
      <c r="BB5976" s="42"/>
      <c r="BN5976" s="54" t="s">
        <v>4578</v>
      </c>
      <c r="BO5976" s="58" t="str">
        <f t="shared" si="93"/>
        <v>境内资产</v>
      </c>
      <c r="BP5976" s="58" t="str">
        <f>IF(M5976="",VLOOKUP(D5976,Sheet4!$A$1:$B$92,2,0),VLOOKUP(Q5976,Sheet4!$A$1:$B$92,2,0))</f>
        <v>保险资产管理产品</v>
      </c>
    </row>
    <row r="5977" spans="1:68" s="58" customFormat="1" ht="12.75" customHeight="1">
      <c r="A5977" s="64" t="s">
        <v>2694</v>
      </c>
      <c r="B5977" s="54" t="s">
        <v>2695</v>
      </c>
      <c r="C5977" s="252" t="s">
        <v>5552</v>
      </c>
      <c r="D5977" s="252" t="s">
        <v>678</v>
      </c>
      <c r="E5977" s="54" t="s">
        <v>2696</v>
      </c>
      <c r="F5977" s="54" t="s">
        <v>2695</v>
      </c>
      <c r="G5977" s="129">
        <v>16800</v>
      </c>
      <c r="H5977" s="323">
        <v>218798</v>
      </c>
      <c r="I5977" s="323">
        <v>185640</v>
      </c>
      <c r="J5977" s="42"/>
      <c r="K5977" s="42"/>
      <c r="L5977" s="42" t="s">
        <v>4489</v>
      </c>
      <c r="M5977" s="42" t="s">
        <v>3499</v>
      </c>
      <c r="N5977" s="42" t="s">
        <v>2435</v>
      </c>
      <c r="O5977" s="137" t="s">
        <v>3500</v>
      </c>
      <c r="P5977" s="42" t="s">
        <v>64</v>
      </c>
      <c r="Q5977" s="42" t="s">
        <v>65</v>
      </c>
      <c r="R5977" s="42">
        <v>1</v>
      </c>
      <c r="S5977" s="137" t="s">
        <v>2419</v>
      </c>
      <c r="T5977" s="62">
        <v>696892400</v>
      </c>
      <c r="U5977" s="62">
        <v>672537379.61000001</v>
      </c>
      <c r="Z5977" s="54" t="s">
        <v>68</v>
      </c>
      <c r="AA5977" s="132">
        <v>2.0482395627234801E-5</v>
      </c>
      <c r="AJ5977" s="42"/>
      <c r="AM5977" s="42"/>
      <c r="AN5977" s="42"/>
      <c r="AO5977" s="42"/>
      <c r="AP5977" s="42"/>
      <c r="AY5977" s="42"/>
      <c r="AZ5977" s="42"/>
      <c r="BA5977" s="42"/>
      <c r="BB5977" s="42"/>
      <c r="BN5977" s="54" t="s">
        <v>4578</v>
      </c>
      <c r="BO5977" s="58" t="str">
        <f t="shared" si="93"/>
        <v>境内资产</v>
      </c>
      <c r="BP5977" s="58" t="str">
        <f>IF(M5977="",VLOOKUP(D5977,Sheet4!$A$1:$B$92,2,0),VLOOKUP(Q5977,Sheet4!$A$1:$B$92,2,0))</f>
        <v>保险资产管理产品</v>
      </c>
    </row>
    <row r="5978" spans="1:68" s="58" customFormat="1" ht="12.75" customHeight="1">
      <c r="A5978" s="64" t="s">
        <v>2697</v>
      </c>
      <c r="B5978" s="54" t="s">
        <v>2698</v>
      </c>
      <c r="C5978" s="252" t="s">
        <v>5552</v>
      </c>
      <c r="D5978" s="252" t="s">
        <v>678</v>
      </c>
      <c r="E5978" s="54" t="s">
        <v>2699</v>
      </c>
      <c r="F5978" s="54" t="s">
        <v>2698</v>
      </c>
      <c r="G5978" s="129">
        <v>44100</v>
      </c>
      <c r="H5978" s="323">
        <v>297168</v>
      </c>
      <c r="I5978" s="323">
        <v>234612</v>
      </c>
      <c r="J5978" s="42"/>
      <c r="K5978" s="42"/>
      <c r="L5978" s="42" t="s">
        <v>4489</v>
      </c>
      <c r="M5978" s="42" t="s">
        <v>3499</v>
      </c>
      <c r="N5978" s="42" t="s">
        <v>2435</v>
      </c>
      <c r="O5978" s="137" t="s">
        <v>3500</v>
      </c>
      <c r="P5978" s="42" t="s">
        <v>64</v>
      </c>
      <c r="Q5978" s="42" t="s">
        <v>65</v>
      </c>
      <c r="R5978" s="42">
        <v>1</v>
      </c>
      <c r="S5978" s="137" t="s">
        <v>2419</v>
      </c>
      <c r="T5978" s="62">
        <v>696892400</v>
      </c>
      <c r="U5978" s="62">
        <v>672537379.61000001</v>
      </c>
      <c r="Z5978" s="54" t="s">
        <v>68</v>
      </c>
      <c r="AA5978" s="132">
        <v>4.0307489402898299E-5</v>
      </c>
      <c r="AJ5978" s="42"/>
      <c r="AM5978" s="42"/>
      <c r="AN5978" s="42"/>
      <c r="AO5978" s="42"/>
      <c r="AP5978" s="42"/>
      <c r="AY5978" s="42"/>
      <c r="AZ5978" s="42"/>
      <c r="BA5978" s="42"/>
      <c r="BB5978" s="42"/>
      <c r="BN5978" s="54" t="s">
        <v>4578</v>
      </c>
      <c r="BO5978" s="58" t="str">
        <f t="shared" si="93"/>
        <v>境内资产</v>
      </c>
      <c r="BP5978" s="58" t="str">
        <f>IF(M5978="",VLOOKUP(D5978,Sheet4!$A$1:$B$92,2,0),VLOOKUP(Q5978,Sheet4!$A$1:$B$92,2,0))</f>
        <v>保险资产管理产品</v>
      </c>
    </row>
    <row r="5979" spans="1:68" s="58" customFormat="1" ht="12.75" customHeight="1">
      <c r="A5979" s="64" t="s">
        <v>2703</v>
      </c>
      <c r="B5979" s="54" t="s">
        <v>2704</v>
      </c>
      <c r="C5979" s="252" t="s">
        <v>5552</v>
      </c>
      <c r="D5979" s="252" t="s">
        <v>678</v>
      </c>
      <c r="E5979" s="54" t="s">
        <v>2705</v>
      </c>
      <c r="F5979" s="54" t="s">
        <v>2704</v>
      </c>
      <c r="G5979" s="129">
        <v>11300</v>
      </c>
      <c r="H5979" s="323">
        <v>323890</v>
      </c>
      <c r="I5979" s="323">
        <v>306795</v>
      </c>
      <c r="J5979" s="42"/>
      <c r="K5979" s="42"/>
      <c r="L5979" s="42" t="s">
        <v>4489</v>
      </c>
      <c r="M5979" s="42" t="s">
        <v>3499</v>
      </c>
      <c r="N5979" s="42" t="s">
        <v>2435</v>
      </c>
      <c r="O5979" s="137" t="s">
        <v>3500</v>
      </c>
      <c r="P5979" s="42" t="s">
        <v>64</v>
      </c>
      <c r="Q5979" s="42" t="s">
        <v>65</v>
      </c>
      <c r="R5979" s="42">
        <v>1</v>
      </c>
      <c r="S5979" s="137" t="s">
        <v>2419</v>
      </c>
      <c r="T5979" s="62">
        <v>696892400</v>
      </c>
      <c r="U5979" s="62">
        <v>672537379.61000001</v>
      </c>
      <c r="Z5979" s="54" t="s">
        <v>68</v>
      </c>
      <c r="AA5979" s="132">
        <v>2.2086124871298999E-5</v>
      </c>
      <c r="AJ5979" s="42"/>
      <c r="AM5979" s="42"/>
      <c r="AN5979" s="42"/>
      <c r="AO5979" s="42"/>
      <c r="AP5979" s="42"/>
      <c r="AY5979" s="42"/>
      <c r="AZ5979" s="42"/>
      <c r="BA5979" s="42"/>
      <c r="BB5979" s="42"/>
      <c r="BN5979" s="54" t="s">
        <v>4578</v>
      </c>
      <c r="BO5979" s="58" t="str">
        <f t="shared" si="93"/>
        <v>境内资产</v>
      </c>
      <c r="BP5979" s="58" t="str">
        <f>IF(M5979="",VLOOKUP(D5979,Sheet4!$A$1:$B$92,2,0),VLOOKUP(Q5979,Sheet4!$A$1:$B$92,2,0))</f>
        <v>保险资产管理产品</v>
      </c>
    </row>
    <row r="5980" spans="1:68" s="58" customFormat="1" ht="12.75" customHeight="1">
      <c r="A5980" s="64" t="s">
        <v>2706</v>
      </c>
      <c r="B5980" s="54" t="s">
        <v>2707</v>
      </c>
      <c r="C5980" s="252" t="s">
        <v>5552</v>
      </c>
      <c r="D5980" s="252" t="s">
        <v>678</v>
      </c>
      <c r="E5980" s="54" t="s">
        <v>2708</v>
      </c>
      <c r="F5980" s="54" t="s">
        <v>2707</v>
      </c>
      <c r="G5980" s="129">
        <v>6600</v>
      </c>
      <c r="H5980" s="323">
        <v>711809.03</v>
      </c>
      <c r="I5980" s="323">
        <v>569910</v>
      </c>
      <c r="J5980" s="42"/>
      <c r="K5980" s="42"/>
      <c r="L5980" s="42" t="s">
        <v>4489</v>
      </c>
      <c r="M5980" s="42" t="s">
        <v>3499</v>
      </c>
      <c r="N5980" s="42" t="s">
        <v>2435</v>
      </c>
      <c r="O5980" s="137" t="s">
        <v>3500</v>
      </c>
      <c r="P5980" s="42" t="s">
        <v>64</v>
      </c>
      <c r="Q5980" s="42" t="s">
        <v>65</v>
      </c>
      <c r="R5980" s="42">
        <v>1</v>
      </c>
      <c r="S5980" s="137" t="s">
        <v>2419</v>
      </c>
      <c r="T5980" s="62">
        <v>696892400</v>
      </c>
      <c r="U5980" s="62">
        <v>672537379.61000001</v>
      </c>
      <c r="Z5980" s="54" t="s">
        <v>280</v>
      </c>
      <c r="AA5980" s="132">
        <v>7.5650043284891599E-6</v>
      </c>
      <c r="AJ5980" s="42"/>
      <c r="AM5980" s="42"/>
      <c r="AN5980" s="42"/>
      <c r="AO5980" s="42"/>
      <c r="AP5980" s="42"/>
      <c r="AY5980" s="42"/>
      <c r="AZ5980" s="42"/>
      <c r="BA5980" s="42"/>
      <c r="BB5980" s="42"/>
      <c r="BN5980" s="54" t="s">
        <v>4578</v>
      </c>
      <c r="BO5980" s="58" t="str">
        <f t="shared" si="93"/>
        <v>境内资产</v>
      </c>
      <c r="BP5980" s="58" t="str">
        <f>IF(M5980="",VLOOKUP(D5980,Sheet4!$A$1:$B$92,2,0),VLOOKUP(Q5980,Sheet4!$A$1:$B$92,2,0))</f>
        <v>保险资产管理产品</v>
      </c>
    </row>
    <row r="5981" spans="1:68" s="58" customFormat="1" ht="12.75" customHeight="1">
      <c r="A5981" s="64" t="s">
        <v>2709</v>
      </c>
      <c r="B5981" s="54" t="s">
        <v>2710</v>
      </c>
      <c r="C5981" s="252" t="s">
        <v>5552</v>
      </c>
      <c r="D5981" s="252" t="s">
        <v>678</v>
      </c>
      <c r="E5981" s="54" t="s">
        <v>2711</v>
      </c>
      <c r="F5981" s="54" t="s">
        <v>2710</v>
      </c>
      <c r="G5981" s="129">
        <v>24800</v>
      </c>
      <c r="H5981" s="323">
        <v>516635.78</v>
      </c>
      <c r="I5981" s="323">
        <v>362576</v>
      </c>
      <c r="J5981" s="42"/>
      <c r="K5981" s="42"/>
      <c r="L5981" s="42" t="s">
        <v>4489</v>
      </c>
      <c r="M5981" s="42" t="s">
        <v>3499</v>
      </c>
      <c r="N5981" s="42" t="s">
        <v>2435</v>
      </c>
      <c r="O5981" s="137" t="s">
        <v>3500</v>
      </c>
      <c r="P5981" s="42" t="s">
        <v>64</v>
      </c>
      <c r="Q5981" s="42" t="s">
        <v>65</v>
      </c>
      <c r="R5981" s="42">
        <v>1</v>
      </c>
      <c r="S5981" s="137" t="s">
        <v>2419</v>
      </c>
      <c r="T5981" s="62">
        <v>696892400</v>
      </c>
      <c r="U5981" s="62">
        <v>672537379.61000001</v>
      </c>
      <c r="Z5981" s="54" t="s">
        <v>68</v>
      </c>
      <c r="AA5981" s="132">
        <v>4.3126460847997303E-5</v>
      </c>
      <c r="AJ5981" s="42"/>
      <c r="AM5981" s="42"/>
      <c r="AN5981" s="42"/>
      <c r="AO5981" s="42"/>
      <c r="AP5981" s="42"/>
      <c r="AY5981" s="42"/>
      <c r="AZ5981" s="42"/>
      <c r="BA5981" s="42"/>
      <c r="BB5981" s="42"/>
      <c r="BN5981" s="54" t="s">
        <v>4578</v>
      </c>
      <c r="BO5981" s="58" t="str">
        <f t="shared" si="93"/>
        <v>境内资产</v>
      </c>
      <c r="BP5981" s="58" t="str">
        <f>IF(M5981="",VLOOKUP(D5981,Sheet4!$A$1:$B$92,2,0),VLOOKUP(Q5981,Sheet4!$A$1:$B$92,2,0))</f>
        <v>保险资产管理产品</v>
      </c>
    </row>
    <row r="5982" spans="1:68" s="58" customFormat="1" ht="12.75" customHeight="1">
      <c r="A5982" s="64" t="s">
        <v>2234</v>
      </c>
      <c r="B5982" s="54" t="s">
        <v>2235</v>
      </c>
      <c r="C5982" s="252" t="s">
        <v>5552</v>
      </c>
      <c r="D5982" s="252" t="s">
        <v>678</v>
      </c>
      <c r="E5982" s="54" t="s">
        <v>2712</v>
      </c>
      <c r="F5982" s="54" t="s">
        <v>2235</v>
      </c>
      <c r="G5982" s="129">
        <v>5900</v>
      </c>
      <c r="H5982" s="323">
        <v>518737</v>
      </c>
      <c r="I5982" s="323">
        <v>420080</v>
      </c>
      <c r="J5982" s="42"/>
      <c r="K5982" s="42"/>
      <c r="L5982" s="42" t="s">
        <v>4489</v>
      </c>
      <c r="M5982" s="42" t="s">
        <v>3499</v>
      </c>
      <c r="N5982" s="42" t="s">
        <v>2435</v>
      </c>
      <c r="O5982" s="137" t="s">
        <v>3500</v>
      </c>
      <c r="P5982" s="42" t="s">
        <v>64</v>
      </c>
      <c r="Q5982" s="42" t="s">
        <v>65</v>
      </c>
      <c r="R5982" s="42">
        <v>1</v>
      </c>
      <c r="S5982" s="137" t="s">
        <v>2419</v>
      </c>
      <c r="T5982" s="62">
        <v>696892400</v>
      </c>
      <c r="U5982" s="62">
        <v>672537379.61000001</v>
      </c>
      <c r="Z5982" s="54" t="s">
        <v>68</v>
      </c>
      <c r="AA5982" s="132">
        <v>1.0842293294251099E-5</v>
      </c>
      <c r="AJ5982" s="42"/>
      <c r="AM5982" s="42"/>
      <c r="AN5982" s="42"/>
      <c r="AO5982" s="42"/>
      <c r="AP5982" s="42"/>
      <c r="AY5982" s="42"/>
      <c r="AZ5982" s="42"/>
      <c r="BA5982" s="42"/>
      <c r="BB5982" s="42"/>
      <c r="BN5982" s="54" t="s">
        <v>4578</v>
      </c>
      <c r="BO5982" s="58" t="str">
        <f t="shared" si="93"/>
        <v>境内资产</v>
      </c>
      <c r="BP5982" s="58" t="str">
        <f>IF(M5982="",VLOOKUP(D5982,Sheet4!$A$1:$B$92,2,0),VLOOKUP(Q5982,Sheet4!$A$1:$B$92,2,0))</f>
        <v>保险资产管理产品</v>
      </c>
    </row>
    <row r="5983" spans="1:68" s="58" customFormat="1" ht="12.75" customHeight="1">
      <c r="A5983" s="64" t="s">
        <v>2713</v>
      </c>
      <c r="B5983" s="54" t="s">
        <v>2714</v>
      </c>
      <c r="C5983" s="252" t="s">
        <v>5552</v>
      </c>
      <c r="D5983" s="252" t="s">
        <v>678</v>
      </c>
      <c r="E5983" s="54" t="s">
        <v>2715</v>
      </c>
      <c r="F5983" s="54" t="s">
        <v>2714</v>
      </c>
      <c r="G5983" s="129">
        <v>10800</v>
      </c>
      <c r="H5983" s="323">
        <v>737564</v>
      </c>
      <c r="I5983" s="323">
        <v>636984</v>
      </c>
      <c r="J5983" s="42"/>
      <c r="K5983" s="42"/>
      <c r="L5983" s="42" t="s">
        <v>4489</v>
      </c>
      <c r="M5983" s="42" t="s">
        <v>3499</v>
      </c>
      <c r="N5983" s="42" t="s">
        <v>2435</v>
      </c>
      <c r="O5983" s="137" t="s">
        <v>3500</v>
      </c>
      <c r="P5983" s="42" t="s">
        <v>64</v>
      </c>
      <c r="Q5983" s="42" t="s">
        <v>65</v>
      </c>
      <c r="R5983" s="42">
        <v>1</v>
      </c>
      <c r="S5983" s="137" t="s">
        <v>2419</v>
      </c>
      <c r="T5983" s="62">
        <v>696892400</v>
      </c>
      <c r="U5983" s="62">
        <v>672537379.61000001</v>
      </c>
      <c r="Z5983" s="54" t="s">
        <v>68</v>
      </c>
      <c r="AA5983" s="132">
        <v>1.8364047094408301E-5</v>
      </c>
      <c r="AJ5983" s="42"/>
      <c r="AM5983" s="42"/>
      <c r="AN5983" s="42"/>
      <c r="AO5983" s="42"/>
      <c r="AP5983" s="42"/>
      <c r="AY5983" s="42"/>
      <c r="AZ5983" s="42"/>
      <c r="BA5983" s="42"/>
      <c r="BB5983" s="42"/>
      <c r="BN5983" s="54" t="s">
        <v>4578</v>
      </c>
      <c r="BO5983" s="58" t="str">
        <f t="shared" si="93"/>
        <v>境内资产</v>
      </c>
      <c r="BP5983" s="58" t="str">
        <f>IF(M5983="",VLOOKUP(D5983,Sheet4!$A$1:$B$92,2,0),VLOOKUP(Q5983,Sheet4!$A$1:$B$92,2,0))</f>
        <v>保险资产管理产品</v>
      </c>
    </row>
    <row r="5984" spans="1:68" s="58" customFormat="1" ht="12.75" customHeight="1">
      <c r="A5984" s="64" t="s">
        <v>2716</v>
      </c>
      <c r="B5984" s="54" t="s">
        <v>2717</v>
      </c>
      <c r="C5984" s="252" t="s">
        <v>5552</v>
      </c>
      <c r="D5984" s="252" t="s">
        <v>678</v>
      </c>
      <c r="E5984" s="54" t="s">
        <v>2718</v>
      </c>
      <c r="F5984" s="54" t="s">
        <v>2717</v>
      </c>
      <c r="G5984" s="129">
        <v>30300</v>
      </c>
      <c r="H5984" s="323">
        <v>437668</v>
      </c>
      <c r="I5984" s="323">
        <v>374811</v>
      </c>
      <c r="J5984" s="42"/>
      <c r="K5984" s="42"/>
      <c r="L5984" s="42" t="s">
        <v>4489</v>
      </c>
      <c r="M5984" s="42" t="s">
        <v>3499</v>
      </c>
      <c r="N5984" s="42" t="s">
        <v>2435</v>
      </c>
      <c r="O5984" s="137" t="s">
        <v>3500</v>
      </c>
      <c r="P5984" s="42" t="s">
        <v>64</v>
      </c>
      <c r="Q5984" s="42" t="s">
        <v>65</v>
      </c>
      <c r="R5984" s="42">
        <v>1</v>
      </c>
      <c r="S5984" s="137" t="s">
        <v>2419</v>
      </c>
      <c r="T5984" s="62">
        <v>696892400</v>
      </c>
      <c r="U5984" s="62">
        <v>672537379.61000001</v>
      </c>
      <c r="Z5984" s="54" t="s">
        <v>68</v>
      </c>
      <c r="AA5984" s="132">
        <v>5.4990171396142898E-5</v>
      </c>
      <c r="AJ5984" s="42"/>
      <c r="AM5984" s="42"/>
      <c r="AN5984" s="42"/>
      <c r="AO5984" s="42"/>
      <c r="AP5984" s="42"/>
      <c r="AY5984" s="42"/>
      <c r="AZ5984" s="42"/>
      <c r="BA5984" s="42"/>
      <c r="BB5984" s="42"/>
      <c r="BN5984" s="54" t="s">
        <v>4578</v>
      </c>
      <c r="BO5984" s="58" t="str">
        <f t="shared" si="93"/>
        <v>境内资产</v>
      </c>
      <c r="BP5984" s="58" t="str">
        <f>IF(M5984="",VLOOKUP(D5984,Sheet4!$A$1:$B$92,2,0),VLOOKUP(Q5984,Sheet4!$A$1:$B$92,2,0))</f>
        <v>保险资产管理产品</v>
      </c>
    </row>
    <row r="5985" spans="1:68" s="58" customFormat="1" ht="12.75" customHeight="1">
      <c r="A5985" s="64" t="s">
        <v>2719</v>
      </c>
      <c r="B5985" s="54" t="s">
        <v>2720</v>
      </c>
      <c r="C5985" s="252" t="s">
        <v>5552</v>
      </c>
      <c r="D5985" s="252" t="s">
        <v>678</v>
      </c>
      <c r="E5985" s="54" t="s">
        <v>2721</v>
      </c>
      <c r="F5985" s="54" t="s">
        <v>2720</v>
      </c>
      <c r="G5985" s="129">
        <v>17900</v>
      </c>
      <c r="H5985" s="323">
        <v>240701.42</v>
      </c>
      <c r="I5985" s="323">
        <v>201912</v>
      </c>
      <c r="J5985" s="42"/>
      <c r="K5985" s="42"/>
      <c r="L5985" s="42" t="s">
        <v>4489</v>
      </c>
      <c r="M5985" s="42" t="s">
        <v>3499</v>
      </c>
      <c r="N5985" s="42" t="s">
        <v>2435</v>
      </c>
      <c r="O5985" s="137" t="s">
        <v>3500</v>
      </c>
      <c r="P5985" s="42" t="s">
        <v>64</v>
      </c>
      <c r="Q5985" s="42" t="s">
        <v>65</v>
      </c>
      <c r="R5985" s="42">
        <v>1</v>
      </c>
      <c r="S5985" s="137" t="s">
        <v>2419</v>
      </c>
      <c r="T5985" s="62">
        <v>696892400</v>
      </c>
      <c r="U5985" s="62">
        <v>672537379.61000001</v>
      </c>
      <c r="Z5985" s="54" t="s">
        <v>68</v>
      </c>
      <c r="AA5985" s="132">
        <v>6.8459577096125596E-5</v>
      </c>
      <c r="AJ5985" s="42"/>
      <c r="AM5985" s="42"/>
      <c r="AN5985" s="42"/>
      <c r="AO5985" s="42"/>
      <c r="AP5985" s="42"/>
      <c r="AY5985" s="42"/>
      <c r="AZ5985" s="42"/>
      <c r="BA5985" s="42"/>
      <c r="BB5985" s="42"/>
      <c r="BN5985" s="54" t="s">
        <v>4578</v>
      </c>
      <c r="BO5985" s="58" t="str">
        <f t="shared" si="93"/>
        <v>境内资产</v>
      </c>
      <c r="BP5985" s="58" t="str">
        <f>IF(M5985="",VLOOKUP(D5985,Sheet4!$A$1:$B$92,2,0),VLOOKUP(Q5985,Sheet4!$A$1:$B$92,2,0))</f>
        <v>保险资产管理产品</v>
      </c>
    </row>
    <row r="5986" spans="1:68" s="58" customFormat="1" ht="12.75" customHeight="1">
      <c r="A5986" s="64" t="s">
        <v>2722</v>
      </c>
      <c r="B5986" s="54" t="s">
        <v>2723</v>
      </c>
      <c r="C5986" s="252" t="s">
        <v>5552</v>
      </c>
      <c r="D5986" s="252" t="s">
        <v>678</v>
      </c>
      <c r="E5986" s="54" t="s">
        <v>2724</v>
      </c>
      <c r="F5986" s="54" t="s">
        <v>2723</v>
      </c>
      <c r="G5986" s="129">
        <v>15700</v>
      </c>
      <c r="H5986" s="323">
        <v>457540</v>
      </c>
      <c r="I5986" s="323">
        <v>412910</v>
      </c>
      <c r="J5986" s="42"/>
      <c r="K5986" s="42"/>
      <c r="L5986" s="42" t="s">
        <v>4489</v>
      </c>
      <c r="M5986" s="42" t="s">
        <v>3499</v>
      </c>
      <c r="N5986" s="42" t="s">
        <v>2435</v>
      </c>
      <c r="O5986" s="137" t="s">
        <v>3500</v>
      </c>
      <c r="P5986" s="42" t="s">
        <v>64</v>
      </c>
      <c r="Q5986" s="42" t="s">
        <v>65</v>
      </c>
      <c r="R5986" s="42">
        <v>1</v>
      </c>
      <c r="S5986" s="137" t="s">
        <v>2419</v>
      </c>
      <c r="T5986" s="62">
        <v>696892400</v>
      </c>
      <c r="U5986" s="62">
        <v>672537379.61000001</v>
      </c>
      <c r="Z5986" s="54" t="s">
        <v>68</v>
      </c>
      <c r="AA5986" s="132">
        <v>5.5168189361401503E-5</v>
      </c>
      <c r="AJ5986" s="42"/>
      <c r="AM5986" s="42"/>
      <c r="AN5986" s="42"/>
      <c r="AO5986" s="42"/>
      <c r="AP5986" s="42"/>
      <c r="AY5986" s="42"/>
      <c r="AZ5986" s="42"/>
      <c r="BA5986" s="42"/>
      <c r="BB5986" s="42"/>
      <c r="BN5986" s="54" t="s">
        <v>4578</v>
      </c>
      <c r="BO5986" s="58" t="str">
        <f t="shared" si="93"/>
        <v>境内资产</v>
      </c>
      <c r="BP5986" s="58" t="str">
        <f>IF(M5986="",VLOOKUP(D5986,Sheet4!$A$1:$B$92,2,0),VLOOKUP(Q5986,Sheet4!$A$1:$B$92,2,0))</f>
        <v>保险资产管理产品</v>
      </c>
    </row>
    <row r="5987" spans="1:68" s="58" customFormat="1" ht="12.75" customHeight="1">
      <c r="A5987" s="64" t="s">
        <v>2725</v>
      </c>
      <c r="B5987" s="54" t="s">
        <v>2726</v>
      </c>
      <c r="C5987" s="252" t="s">
        <v>5552</v>
      </c>
      <c r="D5987" s="252" t="s">
        <v>678</v>
      </c>
      <c r="E5987" s="54" t="s">
        <v>2727</v>
      </c>
      <c r="F5987" s="54" t="s">
        <v>2726</v>
      </c>
      <c r="G5987" s="129">
        <v>16400</v>
      </c>
      <c r="H5987" s="323">
        <v>341328</v>
      </c>
      <c r="I5987" s="323">
        <v>270272</v>
      </c>
      <c r="J5987" s="42"/>
      <c r="K5987" s="42"/>
      <c r="L5987" s="42" t="s">
        <v>4489</v>
      </c>
      <c r="M5987" s="42" t="s">
        <v>3499</v>
      </c>
      <c r="N5987" s="42" t="s">
        <v>2435</v>
      </c>
      <c r="O5987" s="137" t="s">
        <v>3500</v>
      </c>
      <c r="P5987" s="42" t="s">
        <v>64</v>
      </c>
      <c r="Q5987" s="42" t="s">
        <v>65</v>
      </c>
      <c r="R5987" s="42">
        <v>1</v>
      </c>
      <c r="S5987" s="137" t="s">
        <v>2419</v>
      </c>
      <c r="T5987" s="62">
        <v>696892400</v>
      </c>
      <c r="U5987" s="62">
        <v>672537379.61000001</v>
      </c>
      <c r="Z5987" s="54" t="s">
        <v>68</v>
      </c>
      <c r="AA5987" s="132">
        <v>2.6582080972211701E-5</v>
      </c>
      <c r="AJ5987" s="42"/>
      <c r="AM5987" s="42"/>
      <c r="AN5987" s="42"/>
      <c r="AO5987" s="42"/>
      <c r="AP5987" s="42"/>
      <c r="AY5987" s="42"/>
      <c r="AZ5987" s="42"/>
      <c r="BA5987" s="42"/>
      <c r="BB5987" s="42"/>
      <c r="BN5987" s="54" t="s">
        <v>4578</v>
      </c>
      <c r="BO5987" s="58" t="str">
        <f t="shared" si="93"/>
        <v>境内资产</v>
      </c>
      <c r="BP5987" s="58" t="str">
        <f>IF(M5987="",VLOOKUP(D5987,Sheet4!$A$1:$B$92,2,0),VLOOKUP(Q5987,Sheet4!$A$1:$B$92,2,0))</f>
        <v>保险资产管理产品</v>
      </c>
    </row>
    <row r="5988" spans="1:68" s="58" customFormat="1" ht="12.75" customHeight="1">
      <c r="A5988" s="64" t="s">
        <v>2728</v>
      </c>
      <c r="B5988" s="54" t="s">
        <v>2729</v>
      </c>
      <c r="C5988" s="252" t="s">
        <v>5552</v>
      </c>
      <c r="D5988" s="252" t="s">
        <v>678</v>
      </c>
      <c r="E5988" s="54" t="s">
        <v>2730</v>
      </c>
      <c r="F5988" s="54" t="s">
        <v>2729</v>
      </c>
      <c r="G5988" s="129">
        <v>10500</v>
      </c>
      <c r="H5988" s="323">
        <v>451297.67</v>
      </c>
      <c r="I5988" s="323">
        <v>320145</v>
      </c>
      <c r="J5988" s="42"/>
      <c r="K5988" s="42"/>
      <c r="L5988" s="42" t="s">
        <v>4489</v>
      </c>
      <c r="M5988" s="42" t="s">
        <v>3499</v>
      </c>
      <c r="N5988" s="42" t="s">
        <v>2435</v>
      </c>
      <c r="O5988" s="137" t="s">
        <v>3500</v>
      </c>
      <c r="P5988" s="42" t="s">
        <v>64</v>
      </c>
      <c r="Q5988" s="42" t="s">
        <v>65</v>
      </c>
      <c r="R5988" s="42">
        <v>1</v>
      </c>
      <c r="S5988" s="137" t="s">
        <v>2419</v>
      </c>
      <c r="T5988" s="62">
        <v>696892400</v>
      </c>
      <c r="U5988" s="62">
        <v>672537379.61000001</v>
      </c>
      <c r="Z5988" s="54" t="s">
        <v>68</v>
      </c>
      <c r="AA5988" s="132">
        <v>2.4215286907677701E-5</v>
      </c>
      <c r="AJ5988" s="42"/>
      <c r="AM5988" s="42"/>
      <c r="AN5988" s="42"/>
      <c r="AO5988" s="42"/>
      <c r="AP5988" s="42"/>
      <c r="AY5988" s="42"/>
      <c r="AZ5988" s="42"/>
      <c r="BA5988" s="42"/>
      <c r="BB5988" s="42"/>
      <c r="BN5988" s="54" t="s">
        <v>4578</v>
      </c>
      <c r="BO5988" s="58" t="str">
        <f t="shared" si="93"/>
        <v>境内资产</v>
      </c>
      <c r="BP5988" s="58" t="str">
        <f>IF(M5988="",VLOOKUP(D5988,Sheet4!$A$1:$B$92,2,0),VLOOKUP(Q5988,Sheet4!$A$1:$B$92,2,0))</f>
        <v>保险资产管理产品</v>
      </c>
    </row>
    <row r="5989" spans="1:68" s="58" customFormat="1" ht="12.75" customHeight="1">
      <c r="A5989" s="64" t="s">
        <v>2236</v>
      </c>
      <c r="B5989" s="54" t="s">
        <v>2237</v>
      </c>
      <c r="C5989" s="252" t="s">
        <v>5552</v>
      </c>
      <c r="D5989" s="252" t="s">
        <v>678</v>
      </c>
      <c r="E5989" s="54" t="s">
        <v>2731</v>
      </c>
      <c r="F5989" s="54" t="s">
        <v>2237</v>
      </c>
      <c r="G5989" s="129">
        <v>9800</v>
      </c>
      <c r="H5989" s="323">
        <v>639287.38</v>
      </c>
      <c r="I5989" s="323">
        <v>413952</v>
      </c>
      <c r="J5989" s="42"/>
      <c r="K5989" s="42"/>
      <c r="L5989" s="42" t="s">
        <v>4489</v>
      </c>
      <c r="M5989" s="42" t="s">
        <v>3499</v>
      </c>
      <c r="N5989" s="42" t="s">
        <v>2435</v>
      </c>
      <c r="O5989" s="137" t="s">
        <v>3500</v>
      </c>
      <c r="P5989" s="42" t="s">
        <v>64</v>
      </c>
      <c r="Q5989" s="42" t="s">
        <v>65</v>
      </c>
      <c r="R5989" s="42">
        <v>1</v>
      </c>
      <c r="S5989" s="137" t="s">
        <v>2419</v>
      </c>
      <c r="T5989" s="62">
        <v>696892400</v>
      </c>
      <c r="U5989" s="62">
        <v>672537379.61000001</v>
      </c>
      <c r="Z5989" s="54" t="s">
        <v>280</v>
      </c>
      <c r="AA5989" s="132">
        <v>6.2669209703900702E-6</v>
      </c>
      <c r="AJ5989" s="42"/>
      <c r="AM5989" s="42"/>
      <c r="AN5989" s="42"/>
      <c r="AO5989" s="42"/>
      <c r="AP5989" s="42"/>
      <c r="AY5989" s="42"/>
      <c r="AZ5989" s="42"/>
      <c r="BA5989" s="42"/>
      <c r="BB5989" s="42"/>
      <c r="BN5989" s="54" t="s">
        <v>4578</v>
      </c>
      <c r="BO5989" s="58" t="str">
        <f t="shared" si="93"/>
        <v>境内资产</v>
      </c>
      <c r="BP5989" s="58" t="str">
        <f>IF(M5989="",VLOOKUP(D5989,Sheet4!$A$1:$B$92,2,0),VLOOKUP(Q5989,Sheet4!$A$1:$B$92,2,0))</f>
        <v>保险资产管理产品</v>
      </c>
    </row>
    <row r="5990" spans="1:68" s="58" customFormat="1" ht="12.75" customHeight="1">
      <c r="A5990" s="64" t="s">
        <v>2732</v>
      </c>
      <c r="B5990" s="54" t="s">
        <v>2733</v>
      </c>
      <c r="C5990" s="252" t="s">
        <v>5552</v>
      </c>
      <c r="D5990" s="252" t="s">
        <v>678</v>
      </c>
      <c r="E5990" s="54" t="s">
        <v>2734</v>
      </c>
      <c r="F5990" s="54" t="s">
        <v>2733</v>
      </c>
      <c r="G5990" s="129">
        <v>6200</v>
      </c>
      <c r="H5990" s="323">
        <v>554248</v>
      </c>
      <c r="I5990" s="323">
        <v>485770</v>
      </c>
      <c r="J5990" s="42"/>
      <c r="K5990" s="42"/>
      <c r="L5990" s="42" t="s">
        <v>4489</v>
      </c>
      <c r="M5990" s="42" t="s">
        <v>3499</v>
      </c>
      <c r="N5990" s="42" t="s">
        <v>2435</v>
      </c>
      <c r="O5990" s="137" t="s">
        <v>3500</v>
      </c>
      <c r="P5990" s="42" t="s">
        <v>64</v>
      </c>
      <c r="Q5990" s="42" t="s">
        <v>65</v>
      </c>
      <c r="R5990" s="42">
        <v>1</v>
      </c>
      <c r="S5990" s="137" t="s">
        <v>2419</v>
      </c>
      <c r="T5990" s="62">
        <v>696892400</v>
      </c>
      <c r="U5990" s="62">
        <v>672537379.61000001</v>
      </c>
      <c r="Z5990" s="54" t="s">
        <v>68</v>
      </c>
      <c r="AA5990" s="132">
        <v>2.0581748294168099E-5</v>
      </c>
      <c r="AJ5990" s="42"/>
      <c r="AM5990" s="42"/>
      <c r="AN5990" s="42"/>
      <c r="AO5990" s="42"/>
      <c r="AP5990" s="42"/>
      <c r="AY5990" s="42"/>
      <c r="AZ5990" s="42"/>
      <c r="BA5990" s="42"/>
      <c r="BB5990" s="42"/>
      <c r="BN5990" s="54" t="s">
        <v>4578</v>
      </c>
      <c r="BO5990" s="58" t="str">
        <f t="shared" si="93"/>
        <v>境内资产</v>
      </c>
      <c r="BP5990" s="58" t="str">
        <f>IF(M5990="",VLOOKUP(D5990,Sheet4!$A$1:$B$92,2,0),VLOOKUP(Q5990,Sheet4!$A$1:$B$92,2,0))</f>
        <v>保险资产管理产品</v>
      </c>
    </row>
    <row r="5991" spans="1:68" s="58" customFormat="1" ht="12.75" customHeight="1">
      <c r="A5991" s="64" t="s">
        <v>2735</v>
      </c>
      <c r="B5991" s="54" t="s">
        <v>2736</v>
      </c>
      <c r="C5991" s="252" t="s">
        <v>5552</v>
      </c>
      <c r="D5991" s="252" t="s">
        <v>678</v>
      </c>
      <c r="E5991" s="54" t="s">
        <v>2737</v>
      </c>
      <c r="F5991" s="54" t="s">
        <v>2736</v>
      </c>
      <c r="G5991" s="129">
        <v>7600</v>
      </c>
      <c r="H5991" s="323">
        <v>159018</v>
      </c>
      <c r="I5991" s="323">
        <v>142956</v>
      </c>
      <c r="J5991" s="42"/>
      <c r="K5991" s="42"/>
      <c r="L5991" s="42" t="s">
        <v>4489</v>
      </c>
      <c r="M5991" s="42" t="s">
        <v>3499</v>
      </c>
      <c r="N5991" s="42" t="s">
        <v>2435</v>
      </c>
      <c r="O5991" s="137" t="s">
        <v>3500</v>
      </c>
      <c r="P5991" s="42" t="s">
        <v>64</v>
      </c>
      <c r="Q5991" s="42" t="s">
        <v>65</v>
      </c>
      <c r="R5991" s="42">
        <v>1</v>
      </c>
      <c r="S5991" s="137" t="s">
        <v>2419</v>
      </c>
      <c r="T5991" s="62">
        <v>696892400</v>
      </c>
      <c r="U5991" s="62">
        <v>672537379.61000001</v>
      </c>
      <c r="Z5991" s="54" t="s">
        <v>68</v>
      </c>
      <c r="AA5991" s="132">
        <v>1.8095238095238101E-5</v>
      </c>
      <c r="AJ5991" s="42"/>
      <c r="AM5991" s="42"/>
      <c r="AN5991" s="42"/>
      <c r="AO5991" s="42"/>
      <c r="AP5991" s="42"/>
      <c r="AY5991" s="42"/>
      <c r="AZ5991" s="42"/>
      <c r="BA5991" s="42"/>
      <c r="BB5991" s="42"/>
      <c r="BN5991" s="54" t="s">
        <v>4578</v>
      </c>
      <c r="BO5991" s="58" t="str">
        <f t="shared" si="93"/>
        <v>境内资产</v>
      </c>
      <c r="BP5991" s="58" t="str">
        <f>IF(M5991="",VLOOKUP(D5991,Sheet4!$A$1:$B$92,2,0),VLOOKUP(Q5991,Sheet4!$A$1:$B$92,2,0))</f>
        <v>保险资产管理产品</v>
      </c>
    </row>
    <row r="5992" spans="1:68" s="58" customFormat="1" ht="12.75" customHeight="1">
      <c r="A5992" s="64" t="s">
        <v>2738</v>
      </c>
      <c r="B5992" s="54" t="s">
        <v>2739</v>
      </c>
      <c r="C5992" s="252" t="s">
        <v>5552</v>
      </c>
      <c r="D5992" s="252" t="s">
        <v>678</v>
      </c>
      <c r="E5992" s="54" t="s">
        <v>2740</v>
      </c>
      <c r="F5992" s="54" t="s">
        <v>2739</v>
      </c>
      <c r="G5992" s="129">
        <v>22278</v>
      </c>
      <c r="H5992" s="323">
        <v>531807</v>
      </c>
      <c r="I5992" s="323">
        <v>443332.2</v>
      </c>
      <c r="J5992" s="42"/>
      <c r="K5992" s="42"/>
      <c r="L5992" s="42" t="s">
        <v>4489</v>
      </c>
      <c r="M5992" s="42" t="s">
        <v>3499</v>
      </c>
      <c r="N5992" s="42" t="s">
        <v>2435</v>
      </c>
      <c r="O5992" s="137" t="s">
        <v>3500</v>
      </c>
      <c r="P5992" s="42" t="s">
        <v>64</v>
      </c>
      <c r="Q5992" s="42" t="s">
        <v>65</v>
      </c>
      <c r="R5992" s="42">
        <v>1</v>
      </c>
      <c r="S5992" s="137" t="s">
        <v>2419</v>
      </c>
      <c r="T5992" s="62">
        <v>696892400</v>
      </c>
      <c r="U5992" s="62">
        <v>672537379.61000001</v>
      </c>
      <c r="Z5992" s="54" t="s">
        <v>68</v>
      </c>
      <c r="AA5992" s="132">
        <v>1.92858804317451E-5</v>
      </c>
      <c r="AJ5992" s="42"/>
      <c r="AM5992" s="42"/>
      <c r="AN5992" s="42"/>
      <c r="AO5992" s="42"/>
      <c r="AP5992" s="42"/>
      <c r="AY5992" s="42"/>
      <c r="AZ5992" s="42"/>
      <c r="BA5992" s="42"/>
      <c r="BB5992" s="42"/>
      <c r="BN5992" s="54" t="s">
        <v>4578</v>
      </c>
      <c r="BO5992" s="58" t="str">
        <f t="shared" si="93"/>
        <v>境内资产</v>
      </c>
      <c r="BP5992" s="58" t="str">
        <f>IF(M5992="",VLOOKUP(D5992,Sheet4!$A$1:$B$92,2,0),VLOOKUP(Q5992,Sheet4!$A$1:$B$92,2,0))</f>
        <v>保险资产管理产品</v>
      </c>
    </row>
    <row r="5993" spans="1:68" s="58" customFormat="1" ht="12.75" customHeight="1">
      <c r="A5993" s="64" t="s">
        <v>2741</v>
      </c>
      <c r="B5993" s="54" t="s">
        <v>2742</v>
      </c>
      <c r="C5993" s="252" t="s">
        <v>5552</v>
      </c>
      <c r="D5993" s="252" t="s">
        <v>678</v>
      </c>
      <c r="E5993" s="54" t="s">
        <v>2743</v>
      </c>
      <c r="F5993" s="54" t="s">
        <v>2742</v>
      </c>
      <c r="G5993" s="129">
        <v>11400</v>
      </c>
      <c r="H5993" s="323">
        <v>482305.48</v>
      </c>
      <c r="I5993" s="323">
        <v>356706</v>
      </c>
      <c r="J5993" s="42"/>
      <c r="K5993" s="42"/>
      <c r="L5993" s="42" t="s">
        <v>4489</v>
      </c>
      <c r="M5993" s="42" t="s">
        <v>3499</v>
      </c>
      <c r="N5993" s="42" t="s">
        <v>2435</v>
      </c>
      <c r="O5993" s="137" t="s">
        <v>3500</v>
      </c>
      <c r="P5993" s="42" t="s">
        <v>64</v>
      </c>
      <c r="Q5993" s="42" t="s">
        <v>65</v>
      </c>
      <c r="R5993" s="42">
        <v>1</v>
      </c>
      <c r="S5993" s="137" t="s">
        <v>2419</v>
      </c>
      <c r="T5993" s="62">
        <v>696892400</v>
      </c>
      <c r="U5993" s="62">
        <v>672537379.61000001</v>
      </c>
      <c r="Z5993" s="54" t="s">
        <v>68</v>
      </c>
      <c r="AA5993" s="132">
        <v>1.8863905473644799E-5</v>
      </c>
      <c r="AJ5993" s="42"/>
      <c r="AM5993" s="42"/>
      <c r="AN5993" s="42"/>
      <c r="AO5993" s="42"/>
      <c r="AP5993" s="42"/>
      <c r="AY5993" s="42"/>
      <c r="AZ5993" s="42"/>
      <c r="BA5993" s="42"/>
      <c r="BB5993" s="42"/>
      <c r="BN5993" s="54" t="s">
        <v>4578</v>
      </c>
      <c r="BO5993" s="58" t="str">
        <f t="shared" si="93"/>
        <v>境内资产</v>
      </c>
      <c r="BP5993" s="58" t="str">
        <f>IF(M5993="",VLOOKUP(D5993,Sheet4!$A$1:$B$92,2,0),VLOOKUP(Q5993,Sheet4!$A$1:$B$92,2,0))</f>
        <v>保险资产管理产品</v>
      </c>
    </row>
    <row r="5994" spans="1:68" s="58" customFormat="1" ht="12.75" customHeight="1">
      <c r="A5994" s="64" t="s">
        <v>2747</v>
      </c>
      <c r="B5994" s="54" t="s">
        <v>2748</v>
      </c>
      <c r="C5994" s="252" t="s">
        <v>5552</v>
      </c>
      <c r="D5994" s="252" t="s">
        <v>678</v>
      </c>
      <c r="E5994" s="54" t="s">
        <v>2749</v>
      </c>
      <c r="F5994" s="54" t="s">
        <v>2748</v>
      </c>
      <c r="G5994" s="129">
        <v>2200</v>
      </c>
      <c r="H5994" s="323">
        <v>294646.46999999997</v>
      </c>
      <c r="I5994" s="323">
        <v>243408</v>
      </c>
      <c r="J5994" s="42"/>
      <c r="K5994" s="42"/>
      <c r="L5994" s="42" t="s">
        <v>4489</v>
      </c>
      <c r="M5994" s="42" t="s">
        <v>3499</v>
      </c>
      <c r="N5994" s="42" t="s">
        <v>2435</v>
      </c>
      <c r="O5994" s="137" t="s">
        <v>3500</v>
      </c>
      <c r="P5994" s="42" t="s">
        <v>64</v>
      </c>
      <c r="Q5994" s="42" t="s">
        <v>65</v>
      </c>
      <c r="R5994" s="42">
        <v>1</v>
      </c>
      <c r="S5994" s="137" t="s">
        <v>2419</v>
      </c>
      <c r="T5994" s="62">
        <v>696892400</v>
      </c>
      <c r="U5994" s="62">
        <v>672537379.61000001</v>
      </c>
      <c r="Z5994" s="54" t="s">
        <v>68</v>
      </c>
      <c r="AA5994" s="132">
        <v>1.8298097297304501E-5</v>
      </c>
      <c r="AJ5994" s="42"/>
      <c r="AM5994" s="42"/>
      <c r="AN5994" s="42"/>
      <c r="AO5994" s="42"/>
      <c r="AP5994" s="42"/>
      <c r="AY5994" s="42"/>
      <c r="AZ5994" s="42"/>
      <c r="BA5994" s="42"/>
      <c r="BB5994" s="42"/>
      <c r="BN5994" s="54" t="s">
        <v>4578</v>
      </c>
      <c r="BO5994" s="58" t="str">
        <f t="shared" si="93"/>
        <v>境内资产</v>
      </c>
      <c r="BP5994" s="58" t="str">
        <f>IF(M5994="",VLOOKUP(D5994,Sheet4!$A$1:$B$92,2,0),VLOOKUP(Q5994,Sheet4!$A$1:$B$92,2,0))</f>
        <v>保险资产管理产品</v>
      </c>
    </row>
    <row r="5995" spans="1:68" s="58" customFormat="1" ht="12.75" customHeight="1">
      <c r="A5995" s="64" t="s">
        <v>2750</v>
      </c>
      <c r="B5995" s="54" t="s">
        <v>2751</v>
      </c>
      <c r="C5995" s="252" t="s">
        <v>5552</v>
      </c>
      <c r="D5995" s="252" t="s">
        <v>678</v>
      </c>
      <c r="E5995" s="54" t="s">
        <v>2752</v>
      </c>
      <c r="F5995" s="54" t="s">
        <v>2751</v>
      </c>
      <c r="G5995" s="129">
        <v>10200</v>
      </c>
      <c r="H5995" s="323">
        <v>220451.26</v>
      </c>
      <c r="I5995" s="323">
        <v>195840</v>
      </c>
      <c r="J5995" s="42"/>
      <c r="K5995" s="42"/>
      <c r="L5995" s="42" t="s">
        <v>4489</v>
      </c>
      <c r="M5995" s="42" t="s">
        <v>3499</v>
      </c>
      <c r="N5995" s="42" t="s">
        <v>2435</v>
      </c>
      <c r="O5995" s="137" t="s">
        <v>3500</v>
      </c>
      <c r="P5995" s="42" t="s">
        <v>64</v>
      </c>
      <c r="Q5995" s="42" t="s">
        <v>65</v>
      </c>
      <c r="R5995" s="42">
        <v>1</v>
      </c>
      <c r="S5995" s="137" t="s">
        <v>2419</v>
      </c>
      <c r="T5995" s="62">
        <v>696892400</v>
      </c>
      <c r="U5995" s="62">
        <v>672537379.61000001</v>
      </c>
      <c r="Z5995" s="54" t="s">
        <v>68</v>
      </c>
      <c r="AA5995" s="132">
        <v>4.8622672932578397E-5</v>
      </c>
      <c r="AJ5995" s="42"/>
      <c r="AM5995" s="42"/>
      <c r="AN5995" s="42"/>
      <c r="AO5995" s="42"/>
      <c r="AP5995" s="42"/>
      <c r="AY5995" s="42"/>
      <c r="AZ5995" s="42"/>
      <c r="BA5995" s="42"/>
      <c r="BB5995" s="42"/>
      <c r="BN5995" s="54" t="s">
        <v>4578</v>
      </c>
      <c r="BO5995" s="58" t="str">
        <f t="shared" si="93"/>
        <v>境内资产</v>
      </c>
      <c r="BP5995" s="58" t="str">
        <f>IF(M5995="",VLOOKUP(D5995,Sheet4!$A$1:$B$92,2,0),VLOOKUP(Q5995,Sheet4!$A$1:$B$92,2,0))</f>
        <v>保险资产管理产品</v>
      </c>
    </row>
    <row r="5996" spans="1:68" s="58" customFormat="1" ht="12.75" customHeight="1">
      <c r="A5996" s="64" t="s">
        <v>2753</v>
      </c>
      <c r="B5996" s="54" t="s">
        <v>2754</v>
      </c>
      <c r="C5996" s="252" t="s">
        <v>5552</v>
      </c>
      <c r="D5996" s="252" t="s">
        <v>678</v>
      </c>
      <c r="E5996" s="54" t="s">
        <v>2755</v>
      </c>
      <c r="F5996" s="54" t="s">
        <v>2754</v>
      </c>
      <c r="G5996" s="129">
        <v>11300</v>
      </c>
      <c r="H5996" s="323">
        <v>460389</v>
      </c>
      <c r="I5996" s="323">
        <v>314140</v>
      </c>
      <c r="J5996" s="42"/>
      <c r="K5996" s="42"/>
      <c r="L5996" s="42" t="s">
        <v>4489</v>
      </c>
      <c r="M5996" s="42" t="s">
        <v>3499</v>
      </c>
      <c r="N5996" s="42" t="s">
        <v>2435</v>
      </c>
      <c r="O5996" s="137" t="s">
        <v>3500</v>
      </c>
      <c r="P5996" s="42" t="s">
        <v>64</v>
      </c>
      <c r="Q5996" s="42" t="s">
        <v>65</v>
      </c>
      <c r="R5996" s="42">
        <v>1</v>
      </c>
      <c r="S5996" s="137" t="s">
        <v>2419</v>
      </c>
      <c r="T5996" s="62">
        <v>696892400</v>
      </c>
      <c r="U5996" s="62">
        <v>672537379.61000001</v>
      </c>
      <c r="Z5996" s="54" t="s">
        <v>68</v>
      </c>
      <c r="AA5996" s="132">
        <v>2.7288883740869099E-5</v>
      </c>
      <c r="AJ5996" s="42"/>
      <c r="AM5996" s="42"/>
      <c r="AN5996" s="42"/>
      <c r="AO5996" s="42"/>
      <c r="AP5996" s="42"/>
      <c r="AY5996" s="42"/>
      <c r="AZ5996" s="42"/>
      <c r="BA5996" s="42"/>
      <c r="BB5996" s="42"/>
      <c r="BN5996" s="54" t="s">
        <v>4578</v>
      </c>
      <c r="BO5996" s="58" t="str">
        <f t="shared" si="93"/>
        <v>境内资产</v>
      </c>
      <c r="BP5996" s="58" t="str">
        <f>IF(M5996="",VLOOKUP(D5996,Sheet4!$A$1:$B$92,2,0),VLOOKUP(Q5996,Sheet4!$A$1:$B$92,2,0))</f>
        <v>保险资产管理产品</v>
      </c>
    </row>
    <row r="5997" spans="1:68" s="58" customFormat="1" ht="12.75" customHeight="1">
      <c r="A5997" s="64" t="s">
        <v>2756</v>
      </c>
      <c r="B5997" s="54" t="s">
        <v>2757</v>
      </c>
      <c r="C5997" s="252" t="s">
        <v>5552</v>
      </c>
      <c r="D5997" s="252" t="s">
        <v>678</v>
      </c>
      <c r="E5997" s="54" t="s">
        <v>2758</v>
      </c>
      <c r="F5997" s="54" t="s">
        <v>2757</v>
      </c>
      <c r="G5997" s="129">
        <v>9500</v>
      </c>
      <c r="H5997" s="323">
        <v>305801.53999999998</v>
      </c>
      <c r="I5997" s="323">
        <v>306850</v>
      </c>
      <c r="J5997" s="42"/>
      <c r="K5997" s="42"/>
      <c r="L5997" s="42" t="s">
        <v>4489</v>
      </c>
      <c r="M5997" s="42" t="s">
        <v>3499</v>
      </c>
      <c r="N5997" s="42" t="s">
        <v>2435</v>
      </c>
      <c r="O5997" s="137" t="s">
        <v>3500</v>
      </c>
      <c r="P5997" s="42" t="s">
        <v>64</v>
      </c>
      <c r="Q5997" s="42" t="s">
        <v>65</v>
      </c>
      <c r="R5997" s="42">
        <v>1</v>
      </c>
      <c r="S5997" s="137" t="s">
        <v>2419</v>
      </c>
      <c r="T5997" s="62">
        <v>696892400</v>
      </c>
      <c r="U5997" s="62">
        <v>672537379.61000001</v>
      </c>
      <c r="Z5997" s="54" t="s">
        <v>68</v>
      </c>
      <c r="AA5997" s="132">
        <v>2.1614684457824199E-5</v>
      </c>
      <c r="AJ5997" s="42"/>
      <c r="AM5997" s="42"/>
      <c r="AN5997" s="42"/>
      <c r="AO5997" s="42"/>
      <c r="AP5997" s="42"/>
      <c r="AY5997" s="42"/>
      <c r="AZ5997" s="42"/>
      <c r="BA5997" s="42"/>
      <c r="BB5997" s="42"/>
      <c r="BN5997" s="54" t="s">
        <v>4578</v>
      </c>
      <c r="BO5997" s="58" t="str">
        <f t="shared" si="93"/>
        <v>境内资产</v>
      </c>
      <c r="BP5997" s="58" t="str">
        <f>IF(M5997="",VLOOKUP(D5997,Sheet4!$A$1:$B$92,2,0),VLOOKUP(Q5997,Sheet4!$A$1:$B$92,2,0))</f>
        <v>保险资产管理产品</v>
      </c>
    </row>
    <row r="5998" spans="1:68" s="58" customFormat="1" ht="12.75" customHeight="1">
      <c r="A5998" s="64" t="s">
        <v>2114</v>
      </c>
      <c r="B5998" s="54" t="s">
        <v>2759</v>
      </c>
      <c r="C5998" s="252" t="s">
        <v>5552</v>
      </c>
      <c r="D5998" s="252" t="s">
        <v>678</v>
      </c>
      <c r="E5998" s="54" t="s">
        <v>2760</v>
      </c>
      <c r="F5998" s="54" t="s">
        <v>2759</v>
      </c>
      <c r="G5998" s="129">
        <v>2900</v>
      </c>
      <c r="H5998" s="323">
        <v>871098</v>
      </c>
      <c r="I5998" s="323">
        <v>797674</v>
      </c>
      <c r="J5998" s="42"/>
      <c r="K5998" s="42"/>
      <c r="L5998" s="42" t="s">
        <v>4489</v>
      </c>
      <c r="M5998" s="42" t="s">
        <v>3499</v>
      </c>
      <c r="N5998" s="42" t="s">
        <v>2435</v>
      </c>
      <c r="O5998" s="137" t="s">
        <v>3500</v>
      </c>
      <c r="P5998" s="42" t="s">
        <v>64</v>
      </c>
      <c r="Q5998" s="42" t="s">
        <v>65</v>
      </c>
      <c r="R5998" s="42">
        <v>1</v>
      </c>
      <c r="S5998" s="137" t="s">
        <v>2419</v>
      </c>
      <c r="T5998" s="62">
        <v>696892400</v>
      </c>
      <c r="U5998" s="62">
        <v>672537379.61000001</v>
      </c>
      <c r="Z5998" s="54" t="s">
        <v>68</v>
      </c>
      <c r="AA5998" s="132">
        <v>1.2287051677419999E-5</v>
      </c>
      <c r="AJ5998" s="42"/>
      <c r="AM5998" s="42"/>
      <c r="AN5998" s="42"/>
      <c r="AO5998" s="42"/>
      <c r="AP5998" s="42"/>
      <c r="AY5998" s="42"/>
      <c r="AZ5998" s="42"/>
      <c r="BA5998" s="42"/>
      <c r="BB5998" s="42"/>
      <c r="BN5998" s="54" t="s">
        <v>4578</v>
      </c>
      <c r="BO5998" s="58" t="str">
        <f t="shared" si="93"/>
        <v>境内资产</v>
      </c>
      <c r="BP5998" s="58" t="str">
        <f>IF(M5998="",VLOOKUP(D5998,Sheet4!$A$1:$B$92,2,0),VLOOKUP(Q5998,Sheet4!$A$1:$B$92,2,0))</f>
        <v>保险资产管理产品</v>
      </c>
    </row>
    <row r="5999" spans="1:68" s="58" customFormat="1" ht="12.75" customHeight="1">
      <c r="A5999" s="64" t="s">
        <v>2761</v>
      </c>
      <c r="B5999" s="54" t="s">
        <v>2762</v>
      </c>
      <c r="C5999" s="252" t="s">
        <v>5552</v>
      </c>
      <c r="D5999" s="252" t="s">
        <v>678</v>
      </c>
      <c r="E5999" s="54" t="s">
        <v>2763</v>
      </c>
      <c r="F5999" s="54" t="s">
        <v>2762</v>
      </c>
      <c r="G5999" s="129">
        <v>3000</v>
      </c>
      <c r="H5999" s="323">
        <v>144887.5</v>
      </c>
      <c r="I5999" s="323">
        <v>135450</v>
      </c>
      <c r="J5999" s="42"/>
      <c r="K5999" s="42"/>
      <c r="L5999" s="42" t="s">
        <v>4489</v>
      </c>
      <c r="M5999" s="42" t="s">
        <v>3499</v>
      </c>
      <c r="N5999" s="42" t="s">
        <v>2435</v>
      </c>
      <c r="O5999" s="137" t="s">
        <v>3500</v>
      </c>
      <c r="P5999" s="42" t="s">
        <v>64</v>
      </c>
      <c r="Q5999" s="42" t="s">
        <v>65</v>
      </c>
      <c r="R5999" s="42">
        <v>1</v>
      </c>
      <c r="S5999" s="137" t="s">
        <v>2419</v>
      </c>
      <c r="T5999" s="62">
        <v>696892400</v>
      </c>
      <c r="U5999" s="62">
        <v>672537379.61000001</v>
      </c>
      <c r="Z5999" s="54" t="s">
        <v>68</v>
      </c>
      <c r="AA5999" s="132">
        <v>1.5241028095743001E-5</v>
      </c>
      <c r="AJ5999" s="42"/>
      <c r="AM5999" s="42"/>
      <c r="AN5999" s="42"/>
      <c r="AO5999" s="42"/>
      <c r="AP5999" s="42"/>
      <c r="AY5999" s="42"/>
      <c r="AZ5999" s="42"/>
      <c r="BA5999" s="42"/>
      <c r="BB5999" s="42"/>
      <c r="BN5999" s="54" t="s">
        <v>4578</v>
      </c>
      <c r="BO5999" s="58" t="str">
        <f t="shared" si="93"/>
        <v>境内资产</v>
      </c>
      <c r="BP5999" s="58" t="str">
        <f>IF(M5999="",VLOOKUP(D5999,Sheet4!$A$1:$B$92,2,0),VLOOKUP(Q5999,Sheet4!$A$1:$B$92,2,0))</f>
        <v>保险资产管理产品</v>
      </c>
    </row>
    <row r="6000" spans="1:68" s="58" customFormat="1" ht="12.75" customHeight="1">
      <c r="A6000" s="64" t="s">
        <v>2764</v>
      </c>
      <c r="B6000" s="54" t="s">
        <v>2765</v>
      </c>
      <c r="C6000" s="252" t="s">
        <v>5552</v>
      </c>
      <c r="D6000" s="252" t="s">
        <v>678</v>
      </c>
      <c r="E6000" s="54" t="s">
        <v>2766</v>
      </c>
      <c r="F6000" s="54" t="s">
        <v>2765</v>
      </c>
      <c r="G6000" s="129">
        <v>8300</v>
      </c>
      <c r="H6000" s="323">
        <v>427773</v>
      </c>
      <c r="I6000" s="323">
        <v>391096</v>
      </c>
      <c r="J6000" s="42"/>
      <c r="K6000" s="42"/>
      <c r="L6000" s="42" t="s">
        <v>4489</v>
      </c>
      <c r="M6000" s="42" t="s">
        <v>3499</v>
      </c>
      <c r="N6000" s="42" t="s">
        <v>2435</v>
      </c>
      <c r="O6000" s="137" t="s">
        <v>3500</v>
      </c>
      <c r="P6000" s="42" t="s">
        <v>64</v>
      </c>
      <c r="Q6000" s="42" t="s">
        <v>65</v>
      </c>
      <c r="R6000" s="42">
        <v>1</v>
      </c>
      <c r="S6000" s="137" t="s">
        <v>2419</v>
      </c>
      <c r="T6000" s="62">
        <v>696892400</v>
      </c>
      <c r="U6000" s="62">
        <v>672537379.61000001</v>
      </c>
      <c r="Z6000" s="54" t="s">
        <v>68</v>
      </c>
      <c r="AA6000" s="132">
        <v>3.5822601763023597E-5</v>
      </c>
      <c r="AJ6000" s="42"/>
      <c r="AM6000" s="42"/>
      <c r="AN6000" s="42"/>
      <c r="AO6000" s="42"/>
      <c r="AP6000" s="42"/>
      <c r="AY6000" s="42"/>
      <c r="AZ6000" s="42"/>
      <c r="BA6000" s="42"/>
      <c r="BB6000" s="42"/>
      <c r="BN6000" s="54" t="s">
        <v>4578</v>
      </c>
      <c r="BO6000" s="58" t="str">
        <f t="shared" si="93"/>
        <v>境内资产</v>
      </c>
      <c r="BP6000" s="58" t="str">
        <f>IF(M6000="",VLOOKUP(D6000,Sheet4!$A$1:$B$92,2,0),VLOOKUP(Q6000,Sheet4!$A$1:$B$92,2,0))</f>
        <v>保险资产管理产品</v>
      </c>
    </row>
    <row r="6001" spans="1:68" s="58" customFormat="1" ht="12.75" customHeight="1">
      <c r="A6001" s="64" t="s">
        <v>2767</v>
      </c>
      <c r="B6001" s="54" t="s">
        <v>2768</v>
      </c>
      <c r="C6001" s="252" t="s">
        <v>5552</v>
      </c>
      <c r="D6001" s="252" t="s">
        <v>678</v>
      </c>
      <c r="E6001" s="54" t="s">
        <v>2769</v>
      </c>
      <c r="F6001" s="54" t="s">
        <v>2768</v>
      </c>
      <c r="G6001" s="129">
        <v>10500</v>
      </c>
      <c r="H6001" s="323">
        <v>505612</v>
      </c>
      <c r="I6001" s="323">
        <v>433230</v>
      </c>
      <c r="J6001" s="42"/>
      <c r="K6001" s="42"/>
      <c r="L6001" s="42" t="s">
        <v>4489</v>
      </c>
      <c r="M6001" s="42" t="s">
        <v>3499</v>
      </c>
      <c r="N6001" s="42" t="s">
        <v>2435</v>
      </c>
      <c r="O6001" s="137" t="s">
        <v>3500</v>
      </c>
      <c r="P6001" s="42" t="s">
        <v>64</v>
      </c>
      <c r="Q6001" s="42" t="s">
        <v>65</v>
      </c>
      <c r="R6001" s="42">
        <v>1</v>
      </c>
      <c r="S6001" s="137" t="s">
        <v>2419</v>
      </c>
      <c r="T6001" s="62">
        <v>696892400</v>
      </c>
      <c r="U6001" s="62">
        <v>672537379.61000001</v>
      </c>
      <c r="Z6001" s="54" t="s">
        <v>68</v>
      </c>
      <c r="AA6001" s="132">
        <v>4.2980456769933202E-5</v>
      </c>
      <c r="AJ6001" s="42"/>
      <c r="AM6001" s="42"/>
      <c r="AN6001" s="42"/>
      <c r="AO6001" s="42"/>
      <c r="AP6001" s="42"/>
      <c r="AY6001" s="42"/>
      <c r="AZ6001" s="42"/>
      <c r="BA6001" s="42"/>
      <c r="BB6001" s="42"/>
      <c r="BN6001" s="54" t="s">
        <v>4578</v>
      </c>
      <c r="BO6001" s="58" t="str">
        <f t="shared" si="93"/>
        <v>境内资产</v>
      </c>
      <c r="BP6001" s="58" t="str">
        <f>IF(M6001="",VLOOKUP(D6001,Sheet4!$A$1:$B$92,2,0),VLOOKUP(Q6001,Sheet4!$A$1:$B$92,2,0))</f>
        <v>保险资产管理产品</v>
      </c>
    </row>
    <row r="6002" spans="1:68" s="58" customFormat="1" ht="12.75" customHeight="1">
      <c r="A6002" s="64" t="s">
        <v>2770</v>
      </c>
      <c r="B6002" s="54" t="s">
        <v>2771</v>
      </c>
      <c r="C6002" s="252" t="s">
        <v>5552</v>
      </c>
      <c r="D6002" s="252" t="s">
        <v>678</v>
      </c>
      <c r="E6002" s="54" t="s">
        <v>2772</v>
      </c>
      <c r="F6002" s="54" t="s">
        <v>2771</v>
      </c>
      <c r="G6002" s="129">
        <v>10300</v>
      </c>
      <c r="H6002" s="323">
        <v>290776.87</v>
      </c>
      <c r="I6002" s="323">
        <v>197039</v>
      </c>
      <c r="J6002" s="42"/>
      <c r="K6002" s="42"/>
      <c r="L6002" s="42" t="s">
        <v>4489</v>
      </c>
      <c r="M6002" s="42" t="s">
        <v>3499</v>
      </c>
      <c r="N6002" s="42" t="s">
        <v>2435</v>
      </c>
      <c r="O6002" s="137" t="s">
        <v>3500</v>
      </c>
      <c r="P6002" s="42" t="s">
        <v>64</v>
      </c>
      <c r="Q6002" s="42" t="s">
        <v>65</v>
      </c>
      <c r="R6002" s="42">
        <v>1</v>
      </c>
      <c r="S6002" s="137" t="s">
        <v>2419</v>
      </c>
      <c r="T6002" s="62">
        <v>696892400</v>
      </c>
      <c r="U6002" s="62">
        <v>672537379.61000001</v>
      </c>
      <c r="Z6002" s="54" t="s">
        <v>68</v>
      </c>
      <c r="AA6002" s="132">
        <v>4.3888150069521199E-5</v>
      </c>
      <c r="AJ6002" s="42"/>
      <c r="AM6002" s="42"/>
      <c r="AN6002" s="42"/>
      <c r="AO6002" s="42"/>
      <c r="AP6002" s="42"/>
      <c r="AY6002" s="42"/>
      <c r="AZ6002" s="42"/>
      <c r="BA6002" s="42"/>
      <c r="BB6002" s="42"/>
      <c r="BN6002" s="54" t="s">
        <v>4578</v>
      </c>
      <c r="BO6002" s="58" t="str">
        <f t="shared" si="93"/>
        <v>境内资产</v>
      </c>
      <c r="BP6002" s="58" t="str">
        <f>IF(M6002="",VLOOKUP(D6002,Sheet4!$A$1:$B$92,2,0),VLOOKUP(Q6002,Sheet4!$A$1:$B$92,2,0))</f>
        <v>保险资产管理产品</v>
      </c>
    </row>
    <row r="6003" spans="1:68" s="58" customFormat="1" ht="12.75" customHeight="1">
      <c r="A6003" s="64" t="s">
        <v>1999</v>
      </c>
      <c r="B6003" s="54" t="s">
        <v>2000</v>
      </c>
      <c r="C6003" s="252" t="s">
        <v>5552</v>
      </c>
      <c r="D6003" s="252" t="s">
        <v>678</v>
      </c>
      <c r="E6003" s="54" t="s">
        <v>2773</v>
      </c>
      <c r="F6003" s="54" t="s">
        <v>2000</v>
      </c>
      <c r="G6003" s="129">
        <v>4700</v>
      </c>
      <c r="H6003" s="323">
        <v>2534373.77</v>
      </c>
      <c r="I6003" s="323">
        <v>1821250</v>
      </c>
      <c r="J6003" s="42"/>
      <c r="K6003" s="42"/>
      <c r="L6003" s="42" t="s">
        <v>4489</v>
      </c>
      <c r="M6003" s="42" t="s">
        <v>3499</v>
      </c>
      <c r="N6003" s="42" t="s">
        <v>2435</v>
      </c>
      <c r="O6003" s="137" t="s">
        <v>3500</v>
      </c>
      <c r="P6003" s="42" t="s">
        <v>64</v>
      </c>
      <c r="Q6003" s="42" t="s">
        <v>65</v>
      </c>
      <c r="R6003" s="42">
        <v>1</v>
      </c>
      <c r="S6003" s="137" t="s">
        <v>2419</v>
      </c>
      <c r="T6003" s="62">
        <v>696892400</v>
      </c>
      <c r="U6003" s="62">
        <v>672537379.61000001</v>
      </c>
      <c r="Z6003" s="54" t="s">
        <v>280</v>
      </c>
      <c r="AA6003" s="132">
        <v>2.01643073569003E-6</v>
      </c>
      <c r="AJ6003" s="42"/>
      <c r="AM6003" s="42"/>
      <c r="AN6003" s="42"/>
      <c r="AO6003" s="42"/>
      <c r="AP6003" s="42"/>
      <c r="AY6003" s="42"/>
      <c r="AZ6003" s="42"/>
      <c r="BA6003" s="42"/>
      <c r="BB6003" s="42"/>
      <c r="BN6003" s="54" t="s">
        <v>4578</v>
      </c>
      <c r="BO6003" s="58" t="str">
        <f t="shared" si="93"/>
        <v>境内资产</v>
      </c>
      <c r="BP6003" s="58" t="str">
        <f>IF(M6003="",VLOOKUP(D6003,Sheet4!$A$1:$B$92,2,0),VLOOKUP(Q6003,Sheet4!$A$1:$B$92,2,0))</f>
        <v>保险资产管理产品</v>
      </c>
    </row>
    <row r="6004" spans="1:68" s="58" customFormat="1" ht="12.75" customHeight="1">
      <c r="A6004" s="64" t="s">
        <v>2007</v>
      </c>
      <c r="B6004" s="54" t="s">
        <v>2008</v>
      </c>
      <c r="C6004" s="252" t="s">
        <v>5552</v>
      </c>
      <c r="D6004" s="252" t="s">
        <v>678</v>
      </c>
      <c r="E6004" s="54" t="s">
        <v>2774</v>
      </c>
      <c r="F6004" s="54" t="s">
        <v>2008</v>
      </c>
      <c r="G6004" s="129">
        <v>1640</v>
      </c>
      <c r="H6004" s="323">
        <v>511346.85</v>
      </c>
      <c r="I6004" s="323">
        <v>533344.4</v>
      </c>
      <c r="J6004" s="42"/>
      <c r="K6004" s="42"/>
      <c r="L6004" s="42" t="s">
        <v>4489</v>
      </c>
      <c r="M6004" s="42" t="s">
        <v>3499</v>
      </c>
      <c r="N6004" s="42" t="s">
        <v>2435</v>
      </c>
      <c r="O6004" s="137" t="s">
        <v>3500</v>
      </c>
      <c r="P6004" s="42" t="s">
        <v>64</v>
      </c>
      <c r="Q6004" s="42" t="s">
        <v>65</v>
      </c>
      <c r="R6004" s="42">
        <v>1</v>
      </c>
      <c r="S6004" s="137" t="s">
        <v>2419</v>
      </c>
      <c r="T6004" s="62">
        <v>696892400</v>
      </c>
      <c r="U6004" s="62">
        <v>672537379.61000001</v>
      </c>
      <c r="Z6004" s="54" t="s">
        <v>68</v>
      </c>
      <c r="AA6004" s="132">
        <v>9.4803775578860707E-6</v>
      </c>
      <c r="AJ6004" s="42"/>
      <c r="AM6004" s="42"/>
      <c r="AN6004" s="42"/>
      <c r="AO6004" s="42"/>
      <c r="AP6004" s="42"/>
      <c r="AY6004" s="42"/>
      <c r="AZ6004" s="42"/>
      <c r="BA6004" s="42"/>
      <c r="BB6004" s="42"/>
      <c r="BN6004" s="54" t="s">
        <v>4578</v>
      </c>
      <c r="BO6004" s="58" t="str">
        <f t="shared" si="93"/>
        <v>境内资产</v>
      </c>
      <c r="BP6004" s="58" t="str">
        <f>IF(M6004="",VLOOKUP(D6004,Sheet4!$A$1:$B$92,2,0),VLOOKUP(Q6004,Sheet4!$A$1:$B$92,2,0))</f>
        <v>保险资产管理产品</v>
      </c>
    </row>
    <row r="6005" spans="1:68" s="58" customFormat="1" ht="12.75" customHeight="1">
      <c r="A6005" s="64" t="s">
        <v>2775</v>
      </c>
      <c r="B6005" s="54" t="s">
        <v>2776</v>
      </c>
      <c r="C6005" s="252" t="s">
        <v>5552</v>
      </c>
      <c r="D6005" s="252" t="s">
        <v>678</v>
      </c>
      <c r="E6005" s="54" t="s">
        <v>2777</v>
      </c>
      <c r="F6005" s="54" t="s">
        <v>2776</v>
      </c>
      <c r="G6005" s="129">
        <v>5700</v>
      </c>
      <c r="H6005" s="323">
        <v>701980.23</v>
      </c>
      <c r="I6005" s="323">
        <v>730113</v>
      </c>
      <c r="J6005" s="42"/>
      <c r="K6005" s="42"/>
      <c r="L6005" s="42" t="s">
        <v>4489</v>
      </c>
      <c r="M6005" s="42" t="s">
        <v>3499</v>
      </c>
      <c r="N6005" s="42" t="s">
        <v>2435</v>
      </c>
      <c r="O6005" s="137" t="s">
        <v>3500</v>
      </c>
      <c r="P6005" s="42" t="s">
        <v>64</v>
      </c>
      <c r="Q6005" s="42" t="s">
        <v>65</v>
      </c>
      <c r="R6005" s="42">
        <v>1</v>
      </c>
      <c r="S6005" s="137" t="s">
        <v>2419</v>
      </c>
      <c r="T6005" s="62">
        <v>696892400</v>
      </c>
      <c r="U6005" s="62">
        <v>672537379.61000001</v>
      </c>
      <c r="Z6005" s="54" t="s">
        <v>280</v>
      </c>
      <c r="AA6005" s="132">
        <v>7.1772404597846998E-6</v>
      </c>
      <c r="AJ6005" s="42"/>
      <c r="AM6005" s="42"/>
      <c r="AN6005" s="42"/>
      <c r="AO6005" s="42"/>
      <c r="AP6005" s="42"/>
      <c r="AY6005" s="42"/>
      <c r="AZ6005" s="42"/>
      <c r="BA6005" s="42"/>
      <c r="BB6005" s="42"/>
      <c r="BN6005" s="54" t="s">
        <v>4578</v>
      </c>
      <c r="BO6005" s="58" t="str">
        <f t="shared" si="93"/>
        <v>境内资产</v>
      </c>
      <c r="BP6005" s="58" t="str">
        <f>IF(M6005="",VLOOKUP(D6005,Sheet4!$A$1:$B$92,2,0),VLOOKUP(Q6005,Sheet4!$A$1:$B$92,2,0))</f>
        <v>保险资产管理产品</v>
      </c>
    </row>
    <row r="6006" spans="1:68" s="58" customFormat="1" ht="12.75" customHeight="1">
      <c r="A6006" s="64" t="s">
        <v>1734</v>
      </c>
      <c r="B6006" s="54" t="s">
        <v>1735</v>
      </c>
      <c r="C6006" s="252" t="s">
        <v>5552</v>
      </c>
      <c r="D6006" s="252" t="s">
        <v>678</v>
      </c>
      <c r="E6006" s="54" t="s">
        <v>1736</v>
      </c>
      <c r="F6006" s="54" t="s">
        <v>1735</v>
      </c>
      <c r="G6006" s="54">
        <v>527</v>
      </c>
      <c r="H6006" s="323">
        <v>29285.39</v>
      </c>
      <c r="I6006" s="323">
        <v>13522.82</v>
      </c>
      <c r="J6006" s="42"/>
      <c r="K6006" s="42"/>
      <c r="L6006" s="42" t="s">
        <v>4489</v>
      </c>
      <c r="M6006" s="42" t="s">
        <v>3499</v>
      </c>
      <c r="N6006" s="42" t="s">
        <v>2435</v>
      </c>
      <c r="O6006" s="137" t="s">
        <v>3500</v>
      </c>
      <c r="P6006" s="42" t="s">
        <v>64</v>
      </c>
      <c r="Q6006" s="42" t="s">
        <v>65</v>
      </c>
      <c r="R6006" s="42">
        <v>1</v>
      </c>
      <c r="S6006" s="137" t="s">
        <v>2419</v>
      </c>
      <c r="T6006" s="62">
        <v>696892400</v>
      </c>
      <c r="U6006" s="62">
        <v>672537379.61000001</v>
      </c>
      <c r="Z6006" s="54" t="s">
        <v>68</v>
      </c>
      <c r="AA6006" s="132">
        <v>2.7205286180174602E-6</v>
      </c>
      <c r="AJ6006" s="42"/>
      <c r="AM6006" s="42"/>
      <c r="AN6006" s="42"/>
      <c r="AO6006" s="42"/>
      <c r="AP6006" s="42"/>
      <c r="AY6006" s="42"/>
      <c r="AZ6006" s="42"/>
      <c r="BA6006" s="42"/>
      <c r="BB6006" s="42"/>
      <c r="BN6006" s="54" t="s">
        <v>4578</v>
      </c>
      <c r="BO6006" s="58" t="str">
        <f t="shared" si="93"/>
        <v>境内资产</v>
      </c>
      <c r="BP6006" s="58" t="str">
        <f>IF(M6006="",VLOOKUP(D6006,Sheet4!$A$1:$B$92,2,0),VLOOKUP(Q6006,Sheet4!$A$1:$B$92,2,0))</f>
        <v>保险资产管理产品</v>
      </c>
    </row>
    <row r="6007" spans="1:68" s="58" customFormat="1" ht="12.75" customHeight="1">
      <c r="A6007" s="64" t="s">
        <v>2778</v>
      </c>
      <c r="B6007" s="54" t="s">
        <v>2779</v>
      </c>
      <c r="C6007" s="252" t="s">
        <v>5552</v>
      </c>
      <c r="D6007" s="252" t="s">
        <v>678</v>
      </c>
      <c r="E6007" s="54" t="s">
        <v>2780</v>
      </c>
      <c r="F6007" s="54" t="s">
        <v>2779</v>
      </c>
      <c r="G6007" s="129">
        <v>5400</v>
      </c>
      <c r="H6007" s="323">
        <v>231357.62</v>
      </c>
      <c r="I6007" s="323">
        <v>153630</v>
      </c>
      <c r="J6007" s="42"/>
      <c r="K6007" s="42"/>
      <c r="L6007" s="42" t="s">
        <v>4489</v>
      </c>
      <c r="M6007" s="42" t="s">
        <v>3499</v>
      </c>
      <c r="N6007" s="42" t="s">
        <v>2435</v>
      </c>
      <c r="O6007" s="137" t="s">
        <v>3500</v>
      </c>
      <c r="P6007" s="42" t="s">
        <v>64</v>
      </c>
      <c r="Q6007" s="42" t="s">
        <v>65</v>
      </c>
      <c r="R6007" s="42">
        <v>1</v>
      </c>
      <c r="S6007" s="137" t="s">
        <v>2419</v>
      </c>
      <c r="T6007" s="62">
        <v>696892400</v>
      </c>
      <c r="U6007" s="62">
        <v>672537379.61000001</v>
      </c>
      <c r="Z6007" s="54" t="s">
        <v>68</v>
      </c>
      <c r="AA6007" s="132">
        <v>5.2977138598790002E-5</v>
      </c>
      <c r="AJ6007" s="42"/>
      <c r="AM6007" s="42"/>
      <c r="AN6007" s="42"/>
      <c r="AO6007" s="42"/>
      <c r="AP6007" s="42"/>
      <c r="AY6007" s="42"/>
      <c r="AZ6007" s="42"/>
      <c r="BA6007" s="42"/>
      <c r="BB6007" s="42"/>
      <c r="BN6007" s="54" t="s">
        <v>4578</v>
      </c>
      <c r="BO6007" s="58" t="str">
        <f t="shared" si="93"/>
        <v>境内资产</v>
      </c>
      <c r="BP6007" s="58" t="str">
        <f>IF(M6007="",VLOOKUP(D6007,Sheet4!$A$1:$B$92,2,0),VLOOKUP(Q6007,Sheet4!$A$1:$B$92,2,0))</f>
        <v>保险资产管理产品</v>
      </c>
    </row>
    <row r="6008" spans="1:68" s="58" customFormat="1" ht="12.75" customHeight="1">
      <c r="A6008" s="64" t="s">
        <v>2781</v>
      </c>
      <c r="B6008" s="54" t="s">
        <v>2782</v>
      </c>
      <c r="C6008" s="252" t="s">
        <v>5552</v>
      </c>
      <c r="D6008" s="252" t="s">
        <v>678</v>
      </c>
      <c r="E6008" s="54" t="s">
        <v>2783</v>
      </c>
      <c r="F6008" s="54" t="s">
        <v>2782</v>
      </c>
      <c r="G6008" s="129">
        <v>4600</v>
      </c>
      <c r="H6008" s="323">
        <v>297568.5</v>
      </c>
      <c r="I6008" s="323">
        <v>277748</v>
      </c>
      <c r="J6008" s="42"/>
      <c r="K6008" s="42"/>
      <c r="L6008" s="42" t="s">
        <v>4489</v>
      </c>
      <c r="M6008" s="42" t="s">
        <v>3499</v>
      </c>
      <c r="N6008" s="42" t="s">
        <v>2435</v>
      </c>
      <c r="O6008" s="137" t="s">
        <v>3500</v>
      </c>
      <c r="P6008" s="42" t="s">
        <v>64</v>
      </c>
      <c r="Q6008" s="42" t="s">
        <v>65</v>
      </c>
      <c r="R6008" s="42">
        <v>1</v>
      </c>
      <c r="S6008" s="137" t="s">
        <v>2419</v>
      </c>
      <c r="T6008" s="62">
        <v>696892400</v>
      </c>
      <c r="U6008" s="62">
        <v>672537379.61000001</v>
      </c>
      <c r="Z6008" s="54" t="s">
        <v>68</v>
      </c>
      <c r="AA6008" s="132">
        <v>1.14997125071873E-5</v>
      </c>
      <c r="AJ6008" s="42"/>
      <c r="AM6008" s="42"/>
      <c r="AN6008" s="42"/>
      <c r="AO6008" s="42"/>
      <c r="AP6008" s="42"/>
      <c r="AY6008" s="42"/>
      <c r="AZ6008" s="42"/>
      <c r="BA6008" s="42"/>
      <c r="BB6008" s="42"/>
      <c r="BN6008" s="54" t="s">
        <v>4578</v>
      </c>
      <c r="BO6008" s="58" t="str">
        <f t="shared" si="93"/>
        <v>境内资产</v>
      </c>
      <c r="BP6008" s="58" t="str">
        <f>IF(M6008="",VLOOKUP(D6008,Sheet4!$A$1:$B$92,2,0),VLOOKUP(Q6008,Sheet4!$A$1:$B$92,2,0))</f>
        <v>保险资产管理产品</v>
      </c>
    </row>
    <row r="6009" spans="1:68" s="58" customFormat="1" ht="12.75" customHeight="1">
      <c r="A6009" s="64" t="s">
        <v>2784</v>
      </c>
      <c r="B6009" s="54" t="s">
        <v>2785</v>
      </c>
      <c r="C6009" s="252" t="s">
        <v>5552</v>
      </c>
      <c r="D6009" s="252" t="s">
        <v>678</v>
      </c>
      <c r="E6009" s="54" t="s">
        <v>2786</v>
      </c>
      <c r="F6009" s="54" t="s">
        <v>2785</v>
      </c>
      <c r="G6009" s="129">
        <v>1300</v>
      </c>
      <c r="H6009" s="323">
        <v>590379.32999999996</v>
      </c>
      <c r="I6009" s="323">
        <v>651430</v>
      </c>
      <c r="J6009" s="42"/>
      <c r="K6009" s="42"/>
      <c r="L6009" s="42" t="s">
        <v>4489</v>
      </c>
      <c r="M6009" s="42" t="s">
        <v>3499</v>
      </c>
      <c r="N6009" s="42" t="s">
        <v>2435</v>
      </c>
      <c r="O6009" s="137" t="s">
        <v>3500</v>
      </c>
      <c r="P6009" s="42" t="s">
        <v>64</v>
      </c>
      <c r="Q6009" s="42" t="s">
        <v>65</v>
      </c>
      <c r="R6009" s="42">
        <v>1</v>
      </c>
      <c r="S6009" s="137" t="s">
        <v>2419</v>
      </c>
      <c r="T6009" s="62">
        <v>696892400</v>
      </c>
      <c r="U6009" s="62">
        <v>672537379.61000001</v>
      </c>
      <c r="Z6009" s="54" t="s">
        <v>280</v>
      </c>
      <c r="AA6009" s="132">
        <v>6.00850434461083E-6</v>
      </c>
      <c r="AJ6009" s="42"/>
      <c r="AM6009" s="42"/>
      <c r="AN6009" s="42"/>
      <c r="AO6009" s="42"/>
      <c r="AP6009" s="42"/>
      <c r="AY6009" s="42"/>
      <c r="AZ6009" s="42"/>
      <c r="BA6009" s="42"/>
      <c r="BB6009" s="42"/>
      <c r="BN6009" s="54" t="s">
        <v>4578</v>
      </c>
      <c r="BO6009" s="58" t="str">
        <f t="shared" si="93"/>
        <v>境内资产</v>
      </c>
      <c r="BP6009" s="58" t="str">
        <f>IF(M6009="",VLOOKUP(D6009,Sheet4!$A$1:$B$92,2,0),VLOOKUP(Q6009,Sheet4!$A$1:$B$92,2,0))</f>
        <v>保险资产管理产品</v>
      </c>
    </row>
    <row r="6010" spans="1:68" s="58" customFormat="1" ht="12.75" customHeight="1">
      <c r="A6010" s="64" t="s">
        <v>2787</v>
      </c>
      <c r="B6010" s="54" t="s">
        <v>2788</v>
      </c>
      <c r="C6010" s="252" t="s">
        <v>5552</v>
      </c>
      <c r="D6010" s="252" t="s">
        <v>678</v>
      </c>
      <c r="E6010" s="54" t="s">
        <v>2789</v>
      </c>
      <c r="F6010" s="54" t="s">
        <v>2788</v>
      </c>
      <c r="G6010" s="129">
        <v>5600</v>
      </c>
      <c r="H6010" s="323">
        <v>328397</v>
      </c>
      <c r="I6010" s="323">
        <v>347704</v>
      </c>
      <c r="J6010" s="42"/>
      <c r="K6010" s="42"/>
      <c r="L6010" s="42" t="s">
        <v>4489</v>
      </c>
      <c r="M6010" s="42" t="s">
        <v>3499</v>
      </c>
      <c r="N6010" s="42" t="s">
        <v>2435</v>
      </c>
      <c r="O6010" s="137" t="s">
        <v>3500</v>
      </c>
      <c r="P6010" s="42" t="s">
        <v>64</v>
      </c>
      <c r="Q6010" s="42" t="s">
        <v>65</v>
      </c>
      <c r="R6010" s="42">
        <v>1</v>
      </c>
      <c r="S6010" s="137" t="s">
        <v>2419</v>
      </c>
      <c r="T6010" s="62">
        <v>696892400</v>
      </c>
      <c r="U6010" s="62">
        <v>672537379.61000001</v>
      </c>
      <c r="Z6010" s="54" t="s">
        <v>68</v>
      </c>
      <c r="AA6010" s="132">
        <v>5.1807144205185899E-5</v>
      </c>
      <c r="AJ6010" s="42"/>
      <c r="AM6010" s="42"/>
      <c r="AN6010" s="42"/>
      <c r="AO6010" s="42"/>
      <c r="AP6010" s="42"/>
      <c r="AY6010" s="42"/>
      <c r="AZ6010" s="42"/>
      <c r="BA6010" s="42"/>
      <c r="BB6010" s="42"/>
      <c r="BN6010" s="54" t="s">
        <v>4578</v>
      </c>
      <c r="BO6010" s="58" t="str">
        <f t="shared" si="93"/>
        <v>境内资产</v>
      </c>
      <c r="BP6010" s="58" t="str">
        <f>IF(M6010="",VLOOKUP(D6010,Sheet4!$A$1:$B$92,2,0),VLOOKUP(Q6010,Sheet4!$A$1:$B$92,2,0))</f>
        <v>保险资产管理产品</v>
      </c>
    </row>
    <row r="6011" spans="1:68" s="58" customFormat="1" ht="12.75" customHeight="1">
      <c r="A6011" s="64" t="s">
        <v>2790</v>
      </c>
      <c r="B6011" s="54" t="s">
        <v>2239</v>
      </c>
      <c r="C6011" s="252" t="s">
        <v>5552</v>
      </c>
      <c r="D6011" s="252" t="s">
        <v>678</v>
      </c>
      <c r="E6011" s="54" t="s">
        <v>2791</v>
      </c>
      <c r="F6011" s="54" t="s">
        <v>2239</v>
      </c>
      <c r="G6011" s="54">
        <v>294</v>
      </c>
      <c r="H6011" s="323">
        <v>10731</v>
      </c>
      <c r="I6011" s="323">
        <v>7285.32</v>
      </c>
      <c r="J6011" s="42"/>
      <c r="K6011" s="42"/>
      <c r="L6011" s="42" t="s">
        <v>4489</v>
      </c>
      <c r="M6011" s="42" t="s">
        <v>3499</v>
      </c>
      <c r="N6011" s="42" t="s">
        <v>2435</v>
      </c>
      <c r="O6011" s="137" t="s">
        <v>3500</v>
      </c>
      <c r="P6011" s="42" t="s">
        <v>64</v>
      </c>
      <c r="Q6011" s="42" t="s">
        <v>65</v>
      </c>
      <c r="R6011" s="42">
        <v>1</v>
      </c>
      <c r="S6011" s="137" t="s">
        <v>2419</v>
      </c>
      <c r="T6011" s="62">
        <v>696892400</v>
      </c>
      <c r="U6011" s="62">
        <v>672537379.61000001</v>
      </c>
      <c r="Z6011" s="54" t="s">
        <v>68</v>
      </c>
      <c r="AA6011" s="132">
        <v>1.8375E-6</v>
      </c>
      <c r="AJ6011" s="42"/>
      <c r="AM6011" s="42"/>
      <c r="AN6011" s="42"/>
      <c r="AO6011" s="42"/>
      <c r="AP6011" s="42"/>
      <c r="AY6011" s="42"/>
      <c r="AZ6011" s="42"/>
      <c r="BA6011" s="42"/>
      <c r="BB6011" s="42"/>
      <c r="BN6011" s="54" t="s">
        <v>4578</v>
      </c>
      <c r="BO6011" s="58" t="str">
        <f t="shared" si="93"/>
        <v>境内资产</v>
      </c>
      <c r="BP6011" s="58" t="str">
        <f>IF(M6011="",VLOOKUP(D6011,Sheet4!$A$1:$B$92,2,0),VLOOKUP(Q6011,Sheet4!$A$1:$B$92,2,0))</f>
        <v>保险资产管理产品</v>
      </c>
    </row>
    <row r="6012" spans="1:68" s="58" customFormat="1" ht="12.75" customHeight="1">
      <c r="A6012" s="64" t="s">
        <v>1737</v>
      </c>
      <c r="B6012" s="54" t="s">
        <v>1738</v>
      </c>
      <c r="C6012" s="252" t="s">
        <v>5552</v>
      </c>
      <c r="D6012" s="252" t="s">
        <v>678</v>
      </c>
      <c r="E6012" s="54" t="s">
        <v>1739</v>
      </c>
      <c r="F6012" s="54" t="s">
        <v>1738</v>
      </c>
      <c r="G6012" s="54">
        <v>178</v>
      </c>
      <c r="H6012" s="323">
        <v>6463.18</v>
      </c>
      <c r="I6012" s="323">
        <v>3755.8</v>
      </c>
      <c r="J6012" s="42"/>
      <c r="K6012" s="42"/>
      <c r="L6012" s="42" t="s">
        <v>4489</v>
      </c>
      <c r="M6012" s="42" t="s">
        <v>3499</v>
      </c>
      <c r="N6012" s="42" t="s">
        <v>2435</v>
      </c>
      <c r="O6012" s="137" t="s">
        <v>3500</v>
      </c>
      <c r="P6012" s="42" t="s">
        <v>64</v>
      </c>
      <c r="Q6012" s="42" t="s">
        <v>65</v>
      </c>
      <c r="R6012" s="42">
        <v>1</v>
      </c>
      <c r="S6012" s="137" t="s">
        <v>2419</v>
      </c>
      <c r="T6012" s="62">
        <v>696892400</v>
      </c>
      <c r="U6012" s="62">
        <v>672537379.61000001</v>
      </c>
      <c r="Z6012" s="54" t="s">
        <v>68</v>
      </c>
      <c r="AA6012" s="132">
        <v>1.334999993325E-6</v>
      </c>
      <c r="AJ6012" s="42"/>
      <c r="AM6012" s="42"/>
      <c r="AN6012" s="42"/>
      <c r="AO6012" s="42"/>
      <c r="AP6012" s="42"/>
      <c r="AY6012" s="42"/>
      <c r="AZ6012" s="42"/>
      <c r="BA6012" s="42"/>
      <c r="BB6012" s="42"/>
      <c r="BN6012" s="54" t="s">
        <v>4578</v>
      </c>
      <c r="BO6012" s="58" t="str">
        <f t="shared" si="93"/>
        <v>境内资产</v>
      </c>
      <c r="BP6012" s="58" t="str">
        <f>IF(M6012="",VLOOKUP(D6012,Sheet4!$A$1:$B$92,2,0),VLOOKUP(Q6012,Sheet4!$A$1:$B$92,2,0))</f>
        <v>保险资产管理产品</v>
      </c>
    </row>
    <row r="6013" spans="1:68" s="58" customFormat="1" ht="12.75" customHeight="1">
      <c r="A6013" s="64" t="s">
        <v>1740</v>
      </c>
      <c r="B6013" s="54" t="s">
        <v>1741</v>
      </c>
      <c r="C6013" s="252" t="s">
        <v>5552</v>
      </c>
      <c r="D6013" s="252" t="s">
        <v>678</v>
      </c>
      <c r="E6013" s="54" t="s">
        <v>1742</v>
      </c>
      <c r="F6013" s="54" t="s">
        <v>1741</v>
      </c>
      <c r="G6013" s="54">
        <v>220</v>
      </c>
      <c r="H6013" s="323">
        <v>12777.6</v>
      </c>
      <c r="I6013" s="323">
        <v>7035.6</v>
      </c>
      <c r="J6013" s="42"/>
      <c r="K6013" s="42"/>
      <c r="L6013" s="42" t="s">
        <v>4489</v>
      </c>
      <c r="M6013" s="42" t="s">
        <v>3499</v>
      </c>
      <c r="N6013" s="42" t="s">
        <v>2435</v>
      </c>
      <c r="O6013" s="137" t="s">
        <v>3500</v>
      </c>
      <c r="P6013" s="42" t="s">
        <v>64</v>
      </c>
      <c r="Q6013" s="42" t="s">
        <v>65</v>
      </c>
      <c r="R6013" s="42">
        <v>1</v>
      </c>
      <c r="S6013" s="137" t="s">
        <v>2419</v>
      </c>
      <c r="T6013" s="62">
        <v>696892400</v>
      </c>
      <c r="U6013" s="62">
        <v>672537379.61000001</v>
      </c>
      <c r="Z6013" s="54" t="s">
        <v>68</v>
      </c>
      <c r="AA6013" s="132">
        <v>1.6336633622929099E-6</v>
      </c>
      <c r="AJ6013" s="42"/>
      <c r="AM6013" s="42"/>
      <c r="AN6013" s="42"/>
      <c r="AO6013" s="42"/>
      <c r="AP6013" s="42"/>
      <c r="AY6013" s="42"/>
      <c r="AZ6013" s="42"/>
      <c r="BA6013" s="42"/>
      <c r="BB6013" s="42"/>
      <c r="BN6013" s="54" t="s">
        <v>4578</v>
      </c>
      <c r="BO6013" s="58" t="str">
        <f t="shared" si="93"/>
        <v>境内资产</v>
      </c>
      <c r="BP6013" s="58" t="str">
        <f>IF(M6013="",VLOOKUP(D6013,Sheet4!$A$1:$B$92,2,0),VLOOKUP(Q6013,Sheet4!$A$1:$B$92,2,0))</f>
        <v>保险资产管理产品</v>
      </c>
    </row>
    <row r="6014" spans="1:68" s="58" customFormat="1" ht="12.75" customHeight="1">
      <c r="A6014" s="64" t="s">
        <v>1743</v>
      </c>
      <c r="B6014" s="54" t="s">
        <v>1744</v>
      </c>
      <c r="C6014" s="252" t="s">
        <v>5552</v>
      </c>
      <c r="D6014" s="252" t="s">
        <v>678</v>
      </c>
      <c r="E6014" s="54" t="s">
        <v>1745</v>
      </c>
      <c r="F6014" s="54" t="s">
        <v>1744</v>
      </c>
      <c r="G6014" s="54">
        <v>204</v>
      </c>
      <c r="H6014" s="323">
        <v>16238.4</v>
      </c>
      <c r="I6014" s="323">
        <v>11756.52</v>
      </c>
      <c r="J6014" s="42"/>
      <c r="K6014" s="42"/>
      <c r="L6014" s="42" t="s">
        <v>4489</v>
      </c>
      <c r="M6014" s="42" t="s">
        <v>3499</v>
      </c>
      <c r="N6014" s="42" t="s">
        <v>2435</v>
      </c>
      <c r="O6014" s="137" t="s">
        <v>3500</v>
      </c>
      <c r="P6014" s="42" t="s">
        <v>64</v>
      </c>
      <c r="Q6014" s="42" t="s">
        <v>65</v>
      </c>
      <c r="R6014" s="42">
        <v>1</v>
      </c>
      <c r="S6014" s="137" t="s">
        <v>2419</v>
      </c>
      <c r="T6014" s="62">
        <v>696892400</v>
      </c>
      <c r="U6014" s="62">
        <v>672537379.61000001</v>
      </c>
      <c r="Z6014" s="54" t="s">
        <v>68</v>
      </c>
      <c r="AA6014" s="132">
        <v>1.88597842253936E-6</v>
      </c>
      <c r="AJ6014" s="42"/>
      <c r="AM6014" s="42"/>
      <c r="AN6014" s="42"/>
      <c r="AO6014" s="42"/>
      <c r="AP6014" s="42"/>
      <c r="AY6014" s="42"/>
      <c r="AZ6014" s="42"/>
      <c r="BA6014" s="42"/>
      <c r="BB6014" s="42"/>
      <c r="BN6014" s="54" t="s">
        <v>4578</v>
      </c>
      <c r="BO6014" s="58" t="str">
        <f t="shared" si="93"/>
        <v>境内资产</v>
      </c>
      <c r="BP6014" s="58" t="str">
        <f>IF(M6014="",VLOOKUP(D6014,Sheet4!$A$1:$B$92,2,0),VLOOKUP(Q6014,Sheet4!$A$1:$B$92,2,0))</f>
        <v>保险资产管理产品</v>
      </c>
    </row>
    <row r="6015" spans="1:68" s="58" customFormat="1" ht="12.75" customHeight="1">
      <c r="A6015" s="64" t="s">
        <v>2011</v>
      </c>
      <c r="B6015" s="54" t="s">
        <v>2012</v>
      </c>
      <c r="C6015" s="252" t="s">
        <v>5552</v>
      </c>
      <c r="D6015" s="252" t="s">
        <v>678</v>
      </c>
      <c r="E6015" s="54" t="s">
        <v>2792</v>
      </c>
      <c r="F6015" s="54" t="s">
        <v>2012</v>
      </c>
      <c r="G6015" s="54">
        <v>304</v>
      </c>
      <c r="H6015" s="323">
        <v>8454.24</v>
      </c>
      <c r="I6015" s="323">
        <v>5812.48</v>
      </c>
      <c r="J6015" s="42"/>
      <c r="K6015" s="42"/>
      <c r="L6015" s="42" t="s">
        <v>4489</v>
      </c>
      <c r="M6015" s="42" t="s">
        <v>3499</v>
      </c>
      <c r="N6015" s="42" t="s">
        <v>2435</v>
      </c>
      <c r="O6015" s="137" t="s">
        <v>3500</v>
      </c>
      <c r="P6015" s="42" t="s">
        <v>64</v>
      </c>
      <c r="Q6015" s="42" t="s">
        <v>65</v>
      </c>
      <c r="R6015" s="42">
        <v>1</v>
      </c>
      <c r="S6015" s="137" t="s">
        <v>2419</v>
      </c>
      <c r="T6015" s="62">
        <v>696892400</v>
      </c>
      <c r="U6015" s="62">
        <v>672537379.61000001</v>
      </c>
      <c r="Z6015" s="54" t="s">
        <v>68</v>
      </c>
      <c r="AA6015" s="132">
        <v>1.5200000000000001E-6</v>
      </c>
      <c r="AJ6015" s="42"/>
      <c r="AM6015" s="42"/>
      <c r="AN6015" s="42"/>
      <c r="AO6015" s="42"/>
      <c r="AP6015" s="42"/>
      <c r="AY6015" s="42"/>
      <c r="AZ6015" s="42"/>
      <c r="BA6015" s="42"/>
      <c r="BB6015" s="42"/>
      <c r="BN6015" s="54" t="s">
        <v>4578</v>
      </c>
      <c r="BO6015" s="58" t="str">
        <f t="shared" si="93"/>
        <v>境内资产</v>
      </c>
      <c r="BP6015" s="58" t="str">
        <f>IF(M6015="",VLOOKUP(D6015,Sheet4!$A$1:$B$92,2,0),VLOOKUP(Q6015,Sheet4!$A$1:$B$92,2,0))</f>
        <v>保险资产管理产品</v>
      </c>
    </row>
    <row r="6016" spans="1:68" s="58" customFormat="1" ht="12.75" customHeight="1">
      <c r="A6016" s="64" t="s">
        <v>2013</v>
      </c>
      <c r="B6016" s="54" t="s">
        <v>2014</v>
      </c>
      <c r="C6016" s="252" t="s">
        <v>5552</v>
      </c>
      <c r="D6016" s="252" t="s">
        <v>678</v>
      </c>
      <c r="E6016" s="54" t="s">
        <v>2793</v>
      </c>
      <c r="F6016" s="54" t="s">
        <v>2014</v>
      </c>
      <c r="G6016" s="54">
        <v>154</v>
      </c>
      <c r="H6016" s="323">
        <v>4144.1400000000003</v>
      </c>
      <c r="I6016" s="323">
        <v>4496.8</v>
      </c>
      <c r="J6016" s="42"/>
      <c r="K6016" s="42"/>
      <c r="L6016" s="42" t="s">
        <v>4489</v>
      </c>
      <c r="M6016" s="42" t="s">
        <v>3499</v>
      </c>
      <c r="N6016" s="42" t="s">
        <v>2435</v>
      </c>
      <c r="O6016" s="137" t="s">
        <v>3500</v>
      </c>
      <c r="P6016" s="42" t="s">
        <v>64</v>
      </c>
      <c r="Q6016" s="42" t="s">
        <v>65</v>
      </c>
      <c r="R6016" s="42">
        <v>1</v>
      </c>
      <c r="S6016" s="137" t="s">
        <v>2419</v>
      </c>
      <c r="T6016" s="62">
        <v>696892400</v>
      </c>
      <c r="U6016" s="62">
        <v>672537379.61000001</v>
      </c>
      <c r="Z6016" s="54" t="s">
        <v>68</v>
      </c>
      <c r="AA6016" s="132">
        <v>1.14633314823279E-6</v>
      </c>
      <c r="AJ6016" s="42"/>
      <c r="AM6016" s="42"/>
      <c r="AN6016" s="42"/>
      <c r="AO6016" s="42"/>
      <c r="AP6016" s="42"/>
      <c r="AY6016" s="42"/>
      <c r="AZ6016" s="42"/>
      <c r="BA6016" s="42"/>
      <c r="BB6016" s="42"/>
      <c r="BN6016" s="54" t="s">
        <v>4578</v>
      </c>
      <c r="BO6016" s="58" t="str">
        <f t="shared" si="93"/>
        <v>境内资产</v>
      </c>
      <c r="BP6016" s="58" t="str">
        <f>IF(M6016="",VLOOKUP(D6016,Sheet4!$A$1:$B$92,2,0),VLOOKUP(Q6016,Sheet4!$A$1:$B$92,2,0))</f>
        <v>保险资产管理产品</v>
      </c>
    </row>
    <row r="6017" spans="1:68" s="58" customFormat="1" ht="12.75" customHeight="1">
      <c r="A6017" s="64" t="s">
        <v>2015</v>
      </c>
      <c r="B6017" s="54" t="s">
        <v>2016</v>
      </c>
      <c r="C6017" s="252" t="s">
        <v>5552</v>
      </c>
      <c r="D6017" s="252" t="s">
        <v>678</v>
      </c>
      <c r="E6017" s="54" t="s">
        <v>2794</v>
      </c>
      <c r="F6017" s="54" t="s">
        <v>2016</v>
      </c>
      <c r="G6017" s="54">
        <v>362</v>
      </c>
      <c r="H6017" s="323">
        <v>14436.56</v>
      </c>
      <c r="I6017" s="323">
        <v>8858.14</v>
      </c>
      <c r="J6017" s="42"/>
      <c r="K6017" s="42"/>
      <c r="L6017" s="42" t="s">
        <v>4489</v>
      </c>
      <c r="M6017" s="42" t="s">
        <v>3499</v>
      </c>
      <c r="N6017" s="42" t="s">
        <v>2435</v>
      </c>
      <c r="O6017" s="137" t="s">
        <v>3500</v>
      </c>
      <c r="P6017" s="42" t="s">
        <v>64</v>
      </c>
      <c r="Q6017" s="42" t="s">
        <v>65</v>
      </c>
      <c r="R6017" s="42">
        <v>1</v>
      </c>
      <c r="S6017" s="137" t="s">
        <v>2419</v>
      </c>
      <c r="T6017" s="62">
        <v>696892400</v>
      </c>
      <c r="U6017" s="62">
        <v>672537379.61000001</v>
      </c>
      <c r="Z6017" s="54" t="s">
        <v>68</v>
      </c>
      <c r="AA6017" s="132">
        <v>1.81E-6</v>
      </c>
      <c r="AJ6017" s="42"/>
      <c r="AM6017" s="42"/>
      <c r="AN6017" s="42"/>
      <c r="AO6017" s="42"/>
      <c r="AP6017" s="42"/>
      <c r="AY6017" s="42"/>
      <c r="AZ6017" s="42"/>
      <c r="BA6017" s="42"/>
      <c r="BB6017" s="42"/>
      <c r="BN6017" s="54" t="s">
        <v>4578</v>
      </c>
      <c r="BO6017" s="58" t="str">
        <f t="shared" si="93"/>
        <v>境内资产</v>
      </c>
      <c r="BP6017" s="58" t="str">
        <f>IF(M6017="",VLOOKUP(D6017,Sheet4!$A$1:$B$92,2,0),VLOOKUP(Q6017,Sheet4!$A$1:$B$92,2,0))</f>
        <v>保险资产管理产品</v>
      </c>
    </row>
    <row r="6018" spans="1:68" s="58" customFormat="1" ht="12.75" customHeight="1">
      <c r="A6018" s="64" t="s">
        <v>1746</v>
      </c>
      <c r="B6018" s="54" t="s">
        <v>1747</v>
      </c>
      <c r="C6018" s="252" t="s">
        <v>5552</v>
      </c>
      <c r="D6018" s="252" t="s">
        <v>678</v>
      </c>
      <c r="E6018" s="54" t="s">
        <v>1748</v>
      </c>
      <c r="F6018" s="54" t="s">
        <v>1747</v>
      </c>
      <c r="G6018" s="54">
        <v>141</v>
      </c>
      <c r="H6018" s="323">
        <v>5992.5</v>
      </c>
      <c r="I6018" s="323">
        <v>4764.3900000000003</v>
      </c>
      <c r="J6018" s="42"/>
      <c r="K6018" s="42"/>
      <c r="L6018" s="42" t="s">
        <v>4489</v>
      </c>
      <c r="M6018" s="42" t="s">
        <v>3499</v>
      </c>
      <c r="N6018" s="42" t="s">
        <v>2435</v>
      </c>
      <c r="O6018" s="137" t="s">
        <v>3500</v>
      </c>
      <c r="P6018" s="42" t="s">
        <v>64</v>
      </c>
      <c r="Q6018" s="42" t="s">
        <v>65</v>
      </c>
      <c r="R6018" s="42">
        <v>1</v>
      </c>
      <c r="S6018" s="137" t="s">
        <v>2419</v>
      </c>
      <c r="T6018" s="62">
        <v>696892400</v>
      </c>
      <c r="U6018" s="62">
        <v>672537379.61000001</v>
      </c>
      <c r="Z6018" s="54" t="s">
        <v>68</v>
      </c>
      <c r="AA6018" s="132">
        <v>1.1599322481105901E-6</v>
      </c>
      <c r="AJ6018" s="42"/>
      <c r="AM6018" s="42"/>
      <c r="AN6018" s="42"/>
      <c r="AO6018" s="42"/>
      <c r="AP6018" s="42"/>
      <c r="AY6018" s="42"/>
      <c r="AZ6018" s="42"/>
      <c r="BA6018" s="42"/>
      <c r="BB6018" s="42"/>
      <c r="BN6018" s="54" t="s">
        <v>4578</v>
      </c>
      <c r="BO6018" s="58" t="str">
        <f t="shared" si="93"/>
        <v>境内资产</v>
      </c>
      <c r="BP6018" s="58" t="str">
        <f>IF(M6018="",VLOOKUP(D6018,Sheet4!$A$1:$B$92,2,0),VLOOKUP(Q6018,Sheet4!$A$1:$B$92,2,0))</f>
        <v>保险资产管理产品</v>
      </c>
    </row>
    <row r="6019" spans="1:68" s="58" customFormat="1" ht="12.75" customHeight="1">
      <c r="A6019" s="64" t="s">
        <v>1606</v>
      </c>
      <c r="B6019" s="54" t="s">
        <v>1607</v>
      </c>
      <c r="C6019" s="252" t="s">
        <v>5552</v>
      </c>
      <c r="D6019" s="252" t="s">
        <v>678</v>
      </c>
      <c r="E6019" s="54" t="s">
        <v>1608</v>
      </c>
      <c r="F6019" s="54" t="s">
        <v>1607</v>
      </c>
      <c r="G6019" s="54">
        <v>721</v>
      </c>
      <c r="H6019" s="323">
        <v>25098.01</v>
      </c>
      <c r="I6019" s="323">
        <v>17477.04</v>
      </c>
      <c r="J6019" s="42"/>
      <c r="K6019" s="42"/>
      <c r="L6019" s="42" t="s">
        <v>4489</v>
      </c>
      <c r="M6019" s="42" t="s">
        <v>3499</v>
      </c>
      <c r="N6019" s="42" t="s">
        <v>2435</v>
      </c>
      <c r="O6019" s="137" t="s">
        <v>3500</v>
      </c>
      <c r="P6019" s="42" t="s">
        <v>64</v>
      </c>
      <c r="Q6019" s="42" t="s">
        <v>65</v>
      </c>
      <c r="R6019" s="42">
        <v>1</v>
      </c>
      <c r="S6019" s="137" t="s">
        <v>2419</v>
      </c>
      <c r="T6019" s="62">
        <v>696892400</v>
      </c>
      <c r="U6019" s="62">
        <v>672537379.61000001</v>
      </c>
      <c r="Z6019" s="54" t="s">
        <v>68</v>
      </c>
      <c r="AA6019" s="132">
        <v>2.6377405429135899E-6</v>
      </c>
      <c r="AJ6019" s="42"/>
      <c r="AM6019" s="42"/>
      <c r="AN6019" s="42"/>
      <c r="AO6019" s="42"/>
      <c r="AP6019" s="42"/>
      <c r="AY6019" s="42"/>
      <c r="AZ6019" s="42"/>
      <c r="BA6019" s="42"/>
      <c r="BB6019" s="42"/>
      <c r="BN6019" s="54" t="s">
        <v>4578</v>
      </c>
      <c r="BO6019" s="58" t="str">
        <f t="shared" ref="BO6019:BO6082" si="94">IF(LEFT(D6019,2)="境外","境外资产","境内资产")</f>
        <v>境内资产</v>
      </c>
      <c r="BP6019" s="58" t="str">
        <f>IF(M6019="",VLOOKUP(D6019,Sheet4!$A$1:$B$92,2,0),VLOOKUP(Q6019,Sheet4!$A$1:$B$92,2,0))</f>
        <v>保险资产管理产品</v>
      </c>
    </row>
    <row r="6020" spans="1:68" s="58" customFormat="1" ht="12.75" customHeight="1">
      <c r="A6020" s="64" t="s">
        <v>1749</v>
      </c>
      <c r="B6020" s="54" t="s">
        <v>1750</v>
      </c>
      <c r="C6020" s="252" t="s">
        <v>5552</v>
      </c>
      <c r="D6020" s="252" t="s">
        <v>678</v>
      </c>
      <c r="E6020" s="54" t="s">
        <v>1751</v>
      </c>
      <c r="F6020" s="54" t="s">
        <v>1750</v>
      </c>
      <c r="G6020" s="54">
        <v>91</v>
      </c>
      <c r="H6020" s="323">
        <v>5742.1</v>
      </c>
      <c r="I6020" s="323">
        <v>3306.03</v>
      </c>
      <c r="J6020" s="42"/>
      <c r="K6020" s="42"/>
      <c r="L6020" s="42" t="s">
        <v>4489</v>
      </c>
      <c r="M6020" s="42" t="s">
        <v>3499</v>
      </c>
      <c r="N6020" s="42" t="s">
        <v>2435</v>
      </c>
      <c r="O6020" s="137" t="s">
        <v>3500</v>
      </c>
      <c r="P6020" s="42" t="s">
        <v>64</v>
      </c>
      <c r="Q6020" s="42" t="s">
        <v>65</v>
      </c>
      <c r="R6020" s="42">
        <v>1</v>
      </c>
      <c r="S6020" s="137" t="s">
        <v>2419</v>
      </c>
      <c r="T6020" s="62">
        <v>696892400</v>
      </c>
      <c r="U6020" s="62">
        <v>672537379.61000001</v>
      </c>
      <c r="Z6020" s="54" t="s">
        <v>68</v>
      </c>
      <c r="AA6020" s="132">
        <v>1.3649999931749999E-6</v>
      </c>
      <c r="AJ6020" s="42"/>
      <c r="AM6020" s="42"/>
      <c r="AN6020" s="42"/>
      <c r="AO6020" s="42"/>
      <c r="AP6020" s="42"/>
      <c r="AY6020" s="42"/>
      <c r="AZ6020" s="42"/>
      <c r="BA6020" s="42"/>
      <c r="BB6020" s="42"/>
      <c r="BN6020" s="54" t="s">
        <v>4578</v>
      </c>
      <c r="BO6020" s="58" t="str">
        <f t="shared" si="94"/>
        <v>境内资产</v>
      </c>
      <c r="BP6020" s="58" t="str">
        <f>IF(M6020="",VLOOKUP(D6020,Sheet4!$A$1:$B$92,2,0),VLOOKUP(Q6020,Sheet4!$A$1:$B$92,2,0))</f>
        <v>保险资产管理产品</v>
      </c>
    </row>
    <row r="6021" spans="1:68" s="58" customFormat="1" ht="12.75" customHeight="1">
      <c r="A6021" s="64" t="s">
        <v>2019</v>
      </c>
      <c r="B6021" s="54" t="s">
        <v>2020</v>
      </c>
      <c r="C6021" s="252" t="s">
        <v>5552</v>
      </c>
      <c r="D6021" s="252" t="s">
        <v>678</v>
      </c>
      <c r="E6021" s="54" t="s">
        <v>2795</v>
      </c>
      <c r="F6021" s="54" t="s">
        <v>2020</v>
      </c>
      <c r="G6021" s="54">
        <v>134</v>
      </c>
      <c r="H6021" s="323">
        <v>1404.32</v>
      </c>
      <c r="I6021" s="323">
        <v>3120.86</v>
      </c>
      <c r="J6021" s="42"/>
      <c r="K6021" s="42"/>
      <c r="L6021" s="42" t="s">
        <v>4489</v>
      </c>
      <c r="M6021" s="42" t="s">
        <v>3499</v>
      </c>
      <c r="N6021" s="42" t="s">
        <v>2435</v>
      </c>
      <c r="O6021" s="137" t="s">
        <v>3500</v>
      </c>
      <c r="P6021" s="42" t="s">
        <v>64</v>
      </c>
      <c r="Q6021" s="42" t="s">
        <v>65</v>
      </c>
      <c r="R6021" s="42">
        <v>1</v>
      </c>
      <c r="S6021" s="137" t="s">
        <v>2419</v>
      </c>
      <c r="T6021" s="62">
        <v>696892400</v>
      </c>
      <c r="U6021" s="62">
        <v>672537379.61000001</v>
      </c>
      <c r="Z6021" s="54" t="s">
        <v>68</v>
      </c>
      <c r="AA6021" s="132">
        <v>8.3750000000000003E-7</v>
      </c>
      <c r="AJ6021" s="42"/>
      <c r="AM6021" s="42"/>
      <c r="AN6021" s="42"/>
      <c r="AO6021" s="42"/>
      <c r="AP6021" s="42"/>
      <c r="AY6021" s="42"/>
      <c r="AZ6021" s="42"/>
      <c r="BA6021" s="42"/>
      <c r="BB6021" s="42"/>
      <c r="BN6021" s="54" t="s">
        <v>4578</v>
      </c>
      <c r="BO6021" s="58" t="str">
        <f t="shared" si="94"/>
        <v>境内资产</v>
      </c>
      <c r="BP6021" s="58" t="str">
        <f>IF(M6021="",VLOOKUP(D6021,Sheet4!$A$1:$B$92,2,0),VLOOKUP(Q6021,Sheet4!$A$1:$B$92,2,0))</f>
        <v>保险资产管理产品</v>
      </c>
    </row>
    <row r="6022" spans="1:68" s="58" customFormat="1" ht="12.75" customHeight="1">
      <c r="A6022" s="64" t="s">
        <v>1752</v>
      </c>
      <c r="B6022" s="54" t="s">
        <v>1753</v>
      </c>
      <c r="C6022" s="252" t="s">
        <v>5552</v>
      </c>
      <c r="D6022" s="252" t="s">
        <v>678</v>
      </c>
      <c r="E6022" s="54" t="s">
        <v>1754</v>
      </c>
      <c r="F6022" s="54" t="s">
        <v>1753</v>
      </c>
      <c r="G6022" s="54">
        <v>286</v>
      </c>
      <c r="H6022" s="323">
        <v>3260.4</v>
      </c>
      <c r="I6022" s="323">
        <v>5565.56</v>
      </c>
      <c r="J6022" s="42"/>
      <c r="K6022" s="42"/>
      <c r="L6022" s="42" t="s">
        <v>4489</v>
      </c>
      <c r="M6022" s="42" t="s">
        <v>3499</v>
      </c>
      <c r="N6022" s="42" t="s">
        <v>2435</v>
      </c>
      <c r="O6022" s="137" t="s">
        <v>3500</v>
      </c>
      <c r="P6022" s="42" t="s">
        <v>64</v>
      </c>
      <c r="Q6022" s="42" t="s">
        <v>65</v>
      </c>
      <c r="R6022" s="42">
        <v>1</v>
      </c>
      <c r="S6022" s="137" t="s">
        <v>2419</v>
      </c>
      <c r="T6022" s="62">
        <v>696892400</v>
      </c>
      <c r="U6022" s="62">
        <v>672537379.61000001</v>
      </c>
      <c r="Z6022" s="54" t="s">
        <v>68</v>
      </c>
      <c r="AA6022" s="132">
        <v>6.3699999834959103E-7</v>
      </c>
      <c r="AJ6022" s="42"/>
      <c r="AM6022" s="42"/>
      <c r="AN6022" s="42"/>
      <c r="AO6022" s="42"/>
      <c r="AP6022" s="42"/>
      <c r="AY6022" s="42"/>
      <c r="AZ6022" s="42"/>
      <c r="BA6022" s="42"/>
      <c r="BB6022" s="42"/>
      <c r="BN6022" s="54" t="s">
        <v>4578</v>
      </c>
      <c r="BO6022" s="58" t="str">
        <f t="shared" si="94"/>
        <v>境内资产</v>
      </c>
      <c r="BP6022" s="58" t="str">
        <f>IF(M6022="",VLOOKUP(D6022,Sheet4!$A$1:$B$92,2,0),VLOOKUP(Q6022,Sheet4!$A$1:$B$92,2,0))</f>
        <v>保险资产管理产品</v>
      </c>
    </row>
    <row r="6023" spans="1:68" s="58" customFormat="1" ht="12.75" customHeight="1">
      <c r="A6023" s="64" t="s">
        <v>2240</v>
      </c>
      <c r="B6023" s="54" t="s">
        <v>2241</v>
      </c>
      <c r="C6023" s="252" t="s">
        <v>5552</v>
      </c>
      <c r="D6023" s="252" t="s">
        <v>678</v>
      </c>
      <c r="E6023" s="54" t="s">
        <v>2796</v>
      </c>
      <c r="F6023" s="54" t="s">
        <v>2241</v>
      </c>
      <c r="G6023" s="54">
        <v>261</v>
      </c>
      <c r="H6023" s="323">
        <v>3583.53</v>
      </c>
      <c r="I6023" s="323">
        <v>3656.61</v>
      </c>
      <c r="J6023" s="42"/>
      <c r="K6023" s="42"/>
      <c r="L6023" s="42" t="s">
        <v>4489</v>
      </c>
      <c r="M6023" s="42" t="s">
        <v>3499</v>
      </c>
      <c r="N6023" s="42" t="s">
        <v>2435</v>
      </c>
      <c r="O6023" s="137" t="s">
        <v>3500</v>
      </c>
      <c r="P6023" s="42" t="s">
        <v>64</v>
      </c>
      <c r="Q6023" s="42" t="s">
        <v>65</v>
      </c>
      <c r="R6023" s="42">
        <v>1</v>
      </c>
      <c r="S6023" s="137" t="s">
        <v>2419</v>
      </c>
      <c r="T6023" s="62">
        <v>696892400</v>
      </c>
      <c r="U6023" s="62">
        <v>672537379.61000001</v>
      </c>
      <c r="Z6023" s="54" t="s">
        <v>68</v>
      </c>
      <c r="AA6023" s="132">
        <v>1.0540030369017801E-6</v>
      </c>
      <c r="AJ6023" s="42"/>
      <c r="AM6023" s="42"/>
      <c r="AN6023" s="42"/>
      <c r="AO6023" s="42"/>
      <c r="AP6023" s="42"/>
      <c r="AY6023" s="42"/>
      <c r="AZ6023" s="42"/>
      <c r="BA6023" s="42"/>
      <c r="BB6023" s="42"/>
      <c r="BN6023" s="54" t="s">
        <v>4578</v>
      </c>
      <c r="BO6023" s="58" t="str">
        <f t="shared" si="94"/>
        <v>境内资产</v>
      </c>
      <c r="BP6023" s="58" t="str">
        <f>IF(M6023="",VLOOKUP(D6023,Sheet4!$A$1:$B$92,2,0),VLOOKUP(Q6023,Sheet4!$A$1:$B$92,2,0))</f>
        <v>保险资产管理产品</v>
      </c>
    </row>
    <row r="6024" spans="1:68" s="58" customFormat="1" ht="12.75" customHeight="1">
      <c r="A6024" s="64" t="s">
        <v>1761</v>
      </c>
      <c r="B6024" s="54" t="s">
        <v>1762</v>
      </c>
      <c r="C6024" s="252" t="s">
        <v>5552</v>
      </c>
      <c r="D6024" s="252" t="s">
        <v>678</v>
      </c>
      <c r="E6024" s="54" t="s">
        <v>1763</v>
      </c>
      <c r="F6024" s="54" t="s">
        <v>1762</v>
      </c>
      <c r="G6024" s="54">
        <v>254</v>
      </c>
      <c r="H6024" s="323">
        <v>3141.98</v>
      </c>
      <c r="I6024" s="323">
        <v>3876.04</v>
      </c>
      <c r="J6024" s="42"/>
      <c r="K6024" s="42"/>
      <c r="L6024" s="42" t="s">
        <v>4489</v>
      </c>
      <c r="M6024" s="42" t="s">
        <v>3499</v>
      </c>
      <c r="N6024" s="42" t="s">
        <v>2435</v>
      </c>
      <c r="O6024" s="137" t="s">
        <v>3500</v>
      </c>
      <c r="P6024" s="42" t="s">
        <v>64</v>
      </c>
      <c r="Q6024" s="42" t="s">
        <v>65</v>
      </c>
      <c r="R6024" s="42">
        <v>1</v>
      </c>
      <c r="S6024" s="137" t="s">
        <v>2419</v>
      </c>
      <c r="T6024" s="62">
        <v>696892400</v>
      </c>
      <c r="U6024" s="62">
        <v>672537379.61000001</v>
      </c>
      <c r="Z6024" s="54" t="s">
        <v>68</v>
      </c>
      <c r="AA6024" s="132">
        <v>1.2299902617700099E-6</v>
      </c>
      <c r="AJ6024" s="42"/>
      <c r="AM6024" s="42"/>
      <c r="AN6024" s="42"/>
      <c r="AO6024" s="42"/>
      <c r="AP6024" s="42"/>
      <c r="AY6024" s="42"/>
      <c r="AZ6024" s="42"/>
      <c r="BA6024" s="42"/>
      <c r="BB6024" s="42"/>
      <c r="BN6024" s="54" t="s">
        <v>4578</v>
      </c>
      <c r="BO6024" s="58" t="str">
        <f t="shared" si="94"/>
        <v>境内资产</v>
      </c>
      <c r="BP6024" s="58" t="str">
        <f>IF(M6024="",VLOOKUP(D6024,Sheet4!$A$1:$B$92,2,0),VLOOKUP(Q6024,Sheet4!$A$1:$B$92,2,0))</f>
        <v>保险资产管理产品</v>
      </c>
    </row>
    <row r="6025" spans="1:68" s="58" customFormat="1" ht="12.75" customHeight="1">
      <c r="A6025" s="64" t="s">
        <v>1618</v>
      </c>
      <c r="B6025" s="54" t="s">
        <v>1619</v>
      </c>
      <c r="C6025" s="252" t="s">
        <v>5552</v>
      </c>
      <c r="D6025" s="252" t="s">
        <v>678</v>
      </c>
      <c r="E6025" s="54" t="s">
        <v>1620</v>
      </c>
      <c r="F6025" s="54" t="s">
        <v>1619</v>
      </c>
      <c r="G6025" s="54">
        <v>851</v>
      </c>
      <c r="H6025" s="323">
        <v>10237.530000000001</v>
      </c>
      <c r="I6025" s="323">
        <v>8688.7099999999991</v>
      </c>
      <c r="J6025" s="42"/>
      <c r="K6025" s="42"/>
      <c r="L6025" s="42" t="s">
        <v>4489</v>
      </c>
      <c r="M6025" s="42" t="s">
        <v>3499</v>
      </c>
      <c r="N6025" s="42" t="s">
        <v>2435</v>
      </c>
      <c r="O6025" s="137" t="s">
        <v>3500</v>
      </c>
      <c r="P6025" s="42" t="s">
        <v>64</v>
      </c>
      <c r="Q6025" s="42" t="s">
        <v>65</v>
      </c>
      <c r="R6025" s="42">
        <v>1</v>
      </c>
      <c r="S6025" s="137" t="s">
        <v>2419</v>
      </c>
      <c r="T6025" s="62">
        <v>696892400</v>
      </c>
      <c r="U6025" s="62">
        <v>672537379.61000001</v>
      </c>
      <c r="Z6025" s="54" t="s">
        <v>68</v>
      </c>
      <c r="AA6025" s="132">
        <v>2.0756310186592201E-6</v>
      </c>
      <c r="AJ6025" s="42"/>
      <c r="AM6025" s="42"/>
      <c r="AN6025" s="42"/>
      <c r="AO6025" s="42"/>
      <c r="AP6025" s="42"/>
      <c r="AY6025" s="42"/>
      <c r="AZ6025" s="42"/>
      <c r="BA6025" s="42"/>
      <c r="BB6025" s="42"/>
      <c r="BN6025" s="54" t="s">
        <v>4578</v>
      </c>
      <c r="BO6025" s="58" t="str">
        <f t="shared" si="94"/>
        <v>境内资产</v>
      </c>
      <c r="BP6025" s="58" t="str">
        <f>IF(M6025="",VLOOKUP(D6025,Sheet4!$A$1:$B$92,2,0),VLOOKUP(Q6025,Sheet4!$A$1:$B$92,2,0))</f>
        <v>保险资产管理产品</v>
      </c>
    </row>
    <row r="6026" spans="1:68" s="58" customFormat="1" ht="12.75" customHeight="1">
      <c r="A6026" s="64" t="s">
        <v>2025</v>
      </c>
      <c r="B6026" s="54" t="s">
        <v>2026</v>
      </c>
      <c r="C6026" s="252" t="s">
        <v>5552</v>
      </c>
      <c r="D6026" s="252" t="s">
        <v>678</v>
      </c>
      <c r="E6026" s="54" t="s">
        <v>2797</v>
      </c>
      <c r="F6026" s="54" t="s">
        <v>2026</v>
      </c>
      <c r="G6026" s="54">
        <v>87</v>
      </c>
      <c r="H6026" s="323">
        <v>1961.85</v>
      </c>
      <c r="I6026" s="323">
        <v>3493.05</v>
      </c>
      <c r="J6026" s="42"/>
      <c r="K6026" s="42"/>
      <c r="L6026" s="42" t="s">
        <v>4489</v>
      </c>
      <c r="M6026" s="42" t="s">
        <v>3499</v>
      </c>
      <c r="N6026" s="42" t="s">
        <v>2435</v>
      </c>
      <c r="O6026" s="137" t="s">
        <v>3500</v>
      </c>
      <c r="P6026" s="42" t="s">
        <v>64</v>
      </c>
      <c r="Q6026" s="42" t="s">
        <v>65</v>
      </c>
      <c r="R6026" s="42">
        <v>1</v>
      </c>
      <c r="S6026" s="137" t="s">
        <v>2419</v>
      </c>
      <c r="T6026" s="62">
        <v>696892400</v>
      </c>
      <c r="U6026" s="62">
        <v>672537379.61000001</v>
      </c>
      <c r="Z6026" s="54" t="s">
        <v>68</v>
      </c>
      <c r="AA6026" s="132">
        <v>1.0766801318098999E-6</v>
      </c>
      <c r="AJ6026" s="42"/>
      <c r="AM6026" s="42"/>
      <c r="AN6026" s="42"/>
      <c r="AO6026" s="42"/>
      <c r="AP6026" s="42"/>
      <c r="AY6026" s="42"/>
      <c r="AZ6026" s="42"/>
      <c r="BA6026" s="42"/>
      <c r="BB6026" s="42"/>
      <c r="BN6026" s="54" t="s">
        <v>4578</v>
      </c>
      <c r="BO6026" s="58" t="str">
        <f t="shared" si="94"/>
        <v>境内资产</v>
      </c>
      <c r="BP6026" s="58" t="str">
        <f>IF(M6026="",VLOOKUP(D6026,Sheet4!$A$1:$B$92,2,0),VLOOKUP(Q6026,Sheet4!$A$1:$B$92,2,0))</f>
        <v>保险资产管理产品</v>
      </c>
    </row>
    <row r="6027" spans="1:68" s="58" customFormat="1" ht="12.75" customHeight="1">
      <c r="A6027" s="64" t="s">
        <v>2029</v>
      </c>
      <c r="B6027" s="54" t="s">
        <v>2030</v>
      </c>
      <c r="C6027" s="252" t="s">
        <v>5552</v>
      </c>
      <c r="D6027" s="252" t="s">
        <v>678</v>
      </c>
      <c r="E6027" s="54" t="s">
        <v>2798</v>
      </c>
      <c r="F6027" s="54" t="s">
        <v>2030</v>
      </c>
      <c r="G6027" s="54">
        <v>119</v>
      </c>
      <c r="H6027" s="323">
        <v>3805.62</v>
      </c>
      <c r="I6027" s="323">
        <v>2506.14</v>
      </c>
      <c r="J6027" s="42"/>
      <c r="K6027" s="42"/>
      <c r="L6027" s="42" t="s">
        <v>4489</v>
      </c>
      <c r="M6027" s="42" t="s">
        <v>3499</v>
      </c>
      <c r="N6027" s="42" t="s">
        <v>2435</v>
      </c>
      <c r="O6027" s="137" t="s">
        <v>3500</v>
      </c>
      <c r="P6027" s="42" t="s">
        <v>64</v>
      </c>
      <c r="Q6027" s="42" t="s">
        <v>65</v>
      </c>
      <c r="R6027" s="42">
        <v>1</v>
      </c>
      <c r="S6027" s="137" t="s">
        <v>2419</v>
      </c>
      <c r="T6027" s="62">
        <v>696892400</v>
      </c>
      <c r="U6027" s="62">
        <v>672537379.61000001</v>
      </c>
      <c r="Z6027" s="54" t="s">
        <v>68</v>
      </c>
      <c r="AA6027" s="132">
        <v>1.1672159447583201E-6</v>
      </c>
      <c r="AJ6027" s="42"/>
      <c r="AM6027" s="42"/>
      <c r="AN6027" s="42"/>
      <c r="AO6027" s="42"/>
      <c r="AP6027" s="42"/>
      <c r="AY6027" s="42"/>
      <c r="AZ6027" s="42"/>
      <c r="BA6027" s="42"/>
      <c r="BB6027" s="42"/>
      <c r="BN6027" s="54" t="s">
        <v>4578</v>
      </c>
      <c r="BO6027" s="58" t="str">
        <f t="shared" si="94"/>
        <v>境内资产</v>
      </c>
      <c r="BP6027" s="58" t="str">
        <f>IF(M6027="",VLOOKUP(D6027,Sheet4!$A$1:$B$92,2,0),VLOOKUP(Q6027,Sheet4!$A$1:$B$92,2,0))</f>
        <v>保险资产管理产品</v>
      </c>
    </row>
    <row r="6028" spans="1:68" s="58" customFormat="1" ht="12.75" customHeight="1">
      <c r="A6028" s="64" t="s">
        <v>2031</v>
      </c>
      <c r="B6028" s="54" t="s">
        <v>2032</v>
      </c>
      <c r="C6028" s="252" t="s">
        <v>5552</v>
      </c>
      <c r="D6028" s="252" t="s">
        <v>678</v>
      </c>
      <c r="E6028" s="54" t="s">
        <v>2800</v>
      </c>
      <c r="F6028" s="54" t="s">
        <v>2032</v>
      </c>
      <c r="G6028" s="54">
        <v>210</v>
      </c>
      <c r="H6028" s="323">
        <v>3227.7</v>
      </c>
      <c r="I6028" s="323">
        <v>3078.6</v>
      </c>
      <c r="J6028" s="42"/>
      <c r="K6028" s="42"/>
      <c r="L6028" s="42" t="s">
        <v>4489</v>
      </c>
      <c r="M6028" s="42" t="s">
        <v>3499</v>
      </c>
      <c r="N6028" s="42" t="s">
        <v>2435</v>
      </c>
      <c r="O6028" s="137" t="s">
        <v>3500</v>
      </c>
      <c r="P6028" s="42" t="s">
        <v>64</v>
      </c>
      <c r="Q6028" s="42" t="s">
        <v>65</v>
      </c>
      <c r="R6028" s="42">
        <v>1</v>
      </c>
      <c r="S6028" s="137" t="s">
        <v>2419</v>
      </c>
      <c r="T6028" s="62">
        <v>696892400</v>
      </c>
      <c r="U6028" s="62">
        <v>672537379.61000001</v>
      </c>
      <c r="Z6028" s="54" t="s">
        <v>68</v>
      </c>
      <c r="AA6028" s="132">
        <v>1.15503037729892E-6</v>
      </c>
      <c r="AJ6028" s="42"/>
      <c r="AM6028" s="42"/>
      <c r="AN6028" s="42"/>
      <c r="AO6028" s="42"/>
      <c r="AP6028" s="42"/>
      <c r="AY6028" s="42"/>
      <c r="AZ6028" s="42"/>
      <c r="BA6028" s="42"/>
      <c r="BB6028" s="42"/>
      <c r="BN6028" s="54" t="s">
        <v>4578</v>
      </c>
      <c r="BO6028" s="58" t="str">
        <f t="shared" si="94"/>
        <v>境内资产</v>
      </c>
      <c r="BP6028" s="58" t="str">
        <f>IF(M6028="",VLOOKUP(D6028,Sheet4!$A$1:$B$92,2,0),VLOOKUP(Q6028,Sheet4!$A$1:$B$92,2,0))</f>
        <v>保险资产管理产品</v>
      </c>
    </row>
    <row r="6029" spans="1:68" s="58" customFormat="1" ht="12.75" customHeight="1">
      <c r="A6029" s="64" t="s">
        <v>1621</v>
      </c>
      <c r="B6029" s="54" t="s">
        <v>1622</v>
      </c>
      <c r="C6029" s="252" t="s">
        <v>5552</v>
      </c>
      <c r="D6029" s="252" t="s">
        <v>678</v>
      </c>
      <c r="E6029" s="54" t="s">
        <v>1623</v>
      </c>
      <c r="F6029" s="54" t="s">
        <v>1622</v>
      </c>
      <c r="G6029" s="54">
        <v>124</v>
      </c>
      <c r="H6029" s="323">
        <v>3245.08</v>
      </c>
      <c r="I6029" s="323">
        <v>3283.52</v>
      </c>
      <c r="J6029" s="42"/>
      <c r="K6029" s="42"/>
      <c r="L6029" s="42" t="s">
        <v>4489</v>
      </c>
      <c r="M6029" s="42" t="s">
        <v>3499</v>
      </c>
      <c r="N6029" s="42" t="s">
        <v>2435</v>
      </c>
      <c r="O6029" s="137" t="s">
        <v>3500</v>
      </c>
      <c r="P6029" s="42" t="s">
        <v>64</v>
      </c>
      <c r="Q6029" s="42" t="s">
        <v>65</v>
      </c>
      <c r="R6029" s="42">
        <v>1</v>
      </c>
      <c r="S6029" s="137" t="s">
        <v>2419</v>
      </c>
      <c r="T6029" s="62">
        <v>696892400</v>
      </c>
      <c r="U6029" s="62">
        <v>672537379.61000001</v>
      </c>
      <c r="Z6029" s="54" t="s">
        <v>68</v>
      </c>
      <c r="AA6029" s="132">
        <v>1.0333333333333299E-6</v>
      </c>
      <c r="AJ6029" s="42"/>
      <c r="AM6029" s="42"/>
      <c r="AN6029" s="42"/>
      <c r="AO6029" s="42"/>
      <c r="AP6029" s="42"/>
      <c r="AY6029" s="42"/>
      <c r="AZ6029" s="42"/>
      <c r="BA6029" s="42"/>
      <c r="BB6029" s="42"/>
      <c r="BN6029" s="54" t="s">
        <v>4578</v>
      </c>
      <c r="BO6029" s="58" t="str">
        <f t="shared" si="94"/>
        <v>境内资产</v>
      </c>
      <c r="BP6029" s="58" t="str">
        <f>IF(M6029="",VLOOKUP(D6029,Sheet4!$A$1:$B$92,2,0),VLOOKUP(Q6029,Sheet4!$A$1:$B$92,2,0))</f>
        <v>保险资产管理产品</v>
      </c>
    </row>
    <row r="6030" spans="1:68" s="58" customFormat="1" ht="12.75" customHeight="1">
      <c r="A6030" s="64" t="s">
        <v>2033</v>
      </c>
      <c r="B6030" s="54" t="s">
        <v>2034</v>
      </c>
      <c r="C6030" s="252" t="s">
        <v>5552</v>
      </c>
      <c r="D6030" s="252" t="s">
        <v>678</v>
      </c>
      <c r="E6030" s="54" t="s">
        <v>2801</v>
      </c>
      <c r="F6030" s="54" t="s">
        <v>2034</v>
      </c>
      <c r="G6030" s="54">
        <v>171</v>
      </c>
      <c r="H6030" s="323">
        <v>6564.69</v>
      </c>
      <c r="I6030" s="323">
        <v>4257.8999999999996</v>
      </c>
      <c r="J6030" s="42"/>
      <c r="K6030" s="42"/>
      <c r="L6030" s="42" t="s">
        <v>4489</v>
      </c>
      <c r="M6030" s="42" t="s">
        <v>3499</v>
      </c>
      <c r="N6030" s="42" t="s">
        <v>2435</v>
      </c>
      <c r="O6030" s="137" t="s">
        <v>3500</v>
      </c>
      <c r="P6030" s="42" t="s">
        <v>64</v>
      </c>
      <c r="Q6030" s="42" t="s">
        <v>65</v>
      </c>
      <c r="R6030" s="42">
        <v>1</v>
      </c>
      <c r="S6030" s="137" t="s">
        <v>2419</v>
      </c>
      <c r="T6030" s="62">
        <v>696892400</v>
      </c>
      <c r="U6030" s="62">
        <v>672537379.61000001</v>
      </c>
      <c r="Z6030" s="54" t="s">
        <v>68</v>
      </c>
      <c r="AA6030" s="132">
        <v>1.46784794949367E-6</v>
      </c>
      <c r="AJ6030" s="42"/>
      <c r="AM6030" s="42"/>
      <c r="AN6030" s="42"/>
      <c r="AO6030" s="42"/>
      <c r="AP6030" s="42"/>
      <c r="AY6030" s="42"/>
      <c r="AZ6030" s="42"/>
      <c r="BA6030" s="42"/>
      <c r="BB6030" s="42"/>
      <c r="BN6030" s="54" t="s">
        <v>4578</v>
      </c>
      <c r="BO6030" s="58" t="str">
        <f t="shared" si="94"/>
        <v>境内资产</v>
      </c>
      <c r="BP6030" s="58" t="str">
        <f>IF(M6030="",VLOOKUP(D6030,Sheet4!$A$1:$B$92,2,0),VLOOKUP(Q6030,Sheet4!$A$1:$B$92,2,0))</f>
        <v>保险资产管理产品</v>
      </c>
    </row>
    <row r="6031" spans="1:68" s="58" customFormat="1" ht="12.75" customHeight="1">
      <c r="A6031" s="64" t="s">
        <v>2802</v>
      </c>
      <c r="B6031" s="54" t="s">
        <v>2803</v>
      </c>
      <c r="C6031" s="252" t="s">
        <v>5552</v>
      </c>
      <c r="D6031" s="252" t="s">
        <v>678</v>
      </c>
      <c r="E6031" s="54" t="s">
        <v>2804</v>
      </c>
      <c r="F6031" s="54" t="s">
        <v>2803</v>
      </c>
      <c r="G6031" s="54">
        <v>330</v>
      </c>
      <c r="H6031" s="323">
        <v>10170.6</v>
      </c>
      <c r="I6031" s="323">
        <v>7507.5</v>
      </c>
      <c r="J6031" s="42"/>
      <c r="K6031" s="42"/>
      <c r="L6031" s="42" t="s">
        <v>4489</v>
      </c>
      <c r="M6031" s="42" t="s">
        <v>3499</v>
      </c>
      <c r="N6031" s="42" t="s">
        <v>2435</v>
      </c>
      <c r="O6031" s="137" t="s">
        <v>3500</v>
      </c>
      <c r="P6031" s="42" t="s">
        <v>64</v>
      </c>
      <c r="Q6031" s="42" t="s">
        <v>65</v>
      </c>
      <c r="R6031" s="42">
        <v>1</v>
      </c>
      <c r="S6031" s="137" t="s">
        <v>2419</v>
      </c>
      <c r="T6031" s="62">
        <v>696892400</v>
      </c>
      <c r="U6031" s="62">
        <v>672537379.61000001</v>
      </c>
      <c r="Z6031" s="54" t="s">
        <v>68</v>
      </c>
      <c r="AA6031" s="132">
        <v>1.96810137081839E-6</v>
      </c>
      <c r="AJ6031" s="42"/>
      <c r="AM6031" s="42"/>
      <c r="AN6031" s="42"/>
      <c r="AO6031" s="42"/>
      <c r="AP6031" s="42"/>
      <c r="AY6031" s="42"/>
      <c r="AZ6031" s="42"/>
      <c r="BA6031" s="42"/>
      <c r="BB6031" s="42"/>
      <c r="BN6031" s="54" t="s">
        <v>4578</v>
      </c>
      <c r="BO6031" s="58" t="str">
        <f t="shared" si="94"/>
        <v>境内资产</v>
      </c>
      <c r="BP6031" s="58" t="str">
        <f>IF(M6031="",VLOOKUP(D6031,Sheet4!$A$1:$B$92,2,0),VLOOKUP(Q6031,Sheet4!$A$1:$B$92,2,0))</f>
        <v>保险资产管理产品</v>
      </c>
    </row>
    <row r="6032" spans="1:68" s="58" customFormat="1" ht="12.75" customHeight="1">
      <c r="A6032" s="64" t="s">
        <v>1624</v>
      </c>
      <c r="B6032" s="54" t="s">
        <v>1625</v>
      </c>
      <c r="C6032" s="252" t="s">
        <v>5552</v>
      </c>
      <c r="D6032" s="252" t="s">
        <v>678</v>
      </c>
      <c r="E6032" s="54" t="s">
        <v>1626</v>
      </c>
      <c r="F6032" s="54" t="s">
        <v>1625</v>
      </c>
      <c r="G6032" s="54">
        <v>166</v>
      </c>
      <c r="H6032" s="323">
        <v>2596.2399999999998</v>
      </c>
      <c r="I6032" s="323">
        <v>3097.56</v>
      </c>
      <c r="J6032" s="42"/>
      <c r="K6032" s="42"/>
      <c r="L6032" s="42" t="s">
        <v>4489</v>
      </c>
      <c r="M6032" s="42" t="s">
        <v>3499</v>
      </c>
      <c r="N6032" s="42" t="s">
        <v>2435</v>
      </c>
      <c r="O6032" s="137" t="s">
        <v>3500</v>
      </c>
      <c r="P6032" s="42" t="s">
        <v>64</v>
      </c>
      <c r="Q6032" s="42" t="s">
        <v>65</v>
      </c>
      <c r="R6032" s="42">
        <v>1</v>
      </c>
      <c r="S6032" s="137" t="s">
        <v>2419</v>
      </c>
      <c r="T6032" s="62">
        <v>696892400</v>
      </c>
      <c r="U6032" s="62">
        <v>672537379.61000001</v>
      </c>
      <c r="Z6032" s="54" t="s">
        <v>68</v>
      </c>
      <c r="AA6032" s="132">
        <v>1.1039398616124899E-6</v>
      </c>
      <c r="AJ6032" s="42"/>
      <c r="AM6032" s="42"/>
      <c r="AN6032" s="42"/>
      <c r="AO6032" s="42"/>
      <c r="AP6032" s="42"/>
      <c r="AY6032" s="42"/>
      <c r="AZ6032" s="42"/>
      <c r="BA6032" s="42"/>
      <c r="BB6032" s="42"/>
      <c r="BN6032" s="54" t="s">
        <v>4578</v>
      </c>
      <c r="BO6032" s="58" t="str">
        <f t="shared" si="94"/>
        <v>境内资产</v>
      </c>
      <c r="BP6032" s="58" t="str">
        <f>IF(M6032="",VLOOKUP(D6032,Sheet4!$A$1:$B$92,2,0),VLOOKUP(Q6032,Sheet4!$A$1:$B$92,2,0))</f>
        <v>保险资产管理产品</v>
      </c>
    </row>
    <row r="6033" spans="1:68" s="58" customFormat="1" ht="12.75" customHeight="1">
      <c r="A6033" s="64" t="s">
        <v>2037</v>
      </c>
      <c r="B6033" s="54" t="s">
        <v>2038</v>
      </c>
      <c r="C6033" s="252" t="s">
        <v>5552</v>
      </c>
      <c r="D6033" s="252" t="s">
        <v>678</v>
      </c>
      <c r="E6033" s="54" t="s">
        <v>2805</v>
      </c>
      <c r="F6033" s="54" t="s">
        <v>2038</v>
      </c>
      <c r="G6033" s="54">
        <v>99</v>
      </c>
      <c r="H6033" s="323">
        <v>2600.73</v>
      </c>
      <c r="I6033" s="323">
        <v>4153.05</v>
      </c>
      <c r="J6033" s="42"/>
      <c r="K6033" s="42"/>
      <c r="L6033" s="42" t="s">
        <v>4489</v>
      </c>
      <c r="M6033" s="42" t="s">
        <v>3499</v>
      </c>
      <c r="N6033" s="42" t="s">
        <v>2435</v>
      </c>
      <c r="O6033" s="137" t="s">
        <v>3500</v>
      </c>
      <c r="P6033" s="42" t="s">
        <v>64</v>
      </c>
      <c r="Q6033" s="42" t="s">
        <v>65</v>
      </c>
      <c r="R6033" s="42">
        <v>1</v>
      </c>
      <c r="S6033" s="137" t="s">
        <v>2419</v>
      </c>
      <c r="T6033" s="62">
        <v>696892400</v>
      </c>
      <c r="U6033" s="62">
        <v>672537379.61000001</v>
      </c>
      <c r="Z6033" s="54" t="s">
        <v>68</v>
      </c>
      <c r="AA6033" s="132">
        <v>1.2132352941176499E-6</v>
      </c>
      <c r="AJ6033" s="42"/>
      <c r="AM6033" s="42"/>
      <c r="AN6033" s="42"/>
      <c r="AO6033" s="42"/>
      <c r="AP6033" s="42"/>
      <c r="AY6033" s="42"/>
      <c r="AZ6033" s="42"/>
      <c r="BA6033" s="42"/>
      <c r="BB6033" s="42"/>
      <c r="BN6033" s="54" t="s">
        <v>4578</v>
      </c>
      <c r="BO6033" s="58" t="str">
        <f t="shared" si="94"/>
        <v>境内资产</v>
      </c>
      <c r="BP6033" s="58" t="str">
        <f>IF(M6033="",VLOOKUP(D6033,Sheet4!$A$1:$B$92,2,0),VLOOKUP(Q6033,Sheet4!$A$1:$B$92,2,0))</f>
        <v>保险资产管理产品</v>
      </c>
    </row>
    <row r="6034" spans="1:68" s="58" customFormat="1" ht="12.75" customHeight="1">
      <c r="A6034" s="64" t="s">
        <v>2806</v>
      </c>
      <c r="B6034" s="54" t="s">
        <v>1628</v>
      </c>
      <c r="C6034" s="252" t="s">
        <v>5552</v>
      </c>
      <c r="D6034" s="252" t="s">
        <v>678</v>
      </c>
      <c r="E6034" s="54" t="s">
        <v>1629</v>
      </c>
      <c r="F6034" s="54" t="s">
        <v>1628</v>
      </c>
      <c r="G6034" s="54">
        <v>135</v>
      </c>
      <c r="H6034" s="323">
        <v>11618.1</v>
      </c>
      <c r="I6034" s="323">
        <v>6789.15</v>
      </c>
      <c r="J6034" s="42"/>
      <c r="K6034" s="42"/>
      <c r="L6034" s="42" t="s">
        <v>4489</v>
      </c>
      <c r="M6034" s="42" t="s">
        <v>3499</v>
      </c>
      <c r="N6034" s="42" t="s">
        <v>2435</v>
      </c>
      <c r="O6034" s="137" t="s">
        <v>3500</v>
      </c>
      <c r="P6034" s="42" t="s">
        <v>64</v>
      </c>
      <c r="Q6034" s="42" t="s">
        <v>65</v>
      </c>
      <c r="R6034" s="42">
        <v>1</v>
      </c>
      <c r="S6034" s="137" t="s">
        <v>2419</v>
      </c>
      <c r="T6034" s="62">
        <v>696892400</v>
      </c>
      <c r="U6034" s="62">
        <v>672537379.61000001</v>
      </c>
      <c r="Z6034" s="54" t="s">
        <v>68</v>
      </c>
      <c r="AA6034" s="132">
        <v>1.5576922837278101E-6</v>
      </c>
      <c r="AJ6034" s="42"/>
      <c r="AM6034" s="42"/>
      <c r="AN6034" s="42"/>
      <c r="AO6034" s="42"/>
      <c r="AP6034" s="42"/>
      <c r="AY6034" s="42"/>
      <c r="AZ6034" s="42"/>
      <c r="BA6034" s="42"/>
      <c r="BB6034" s="42"/>
      <c r="BN6034" s="54" t="s">
        <v>4578</v>
      </c>
      <c r="BO6034" s="58" t="str">
        <f t="shared" si="94"/>
        <v>境内资产</v>
      </c>
      <c r="BP6034" s="58" t="str">
        <f>IF(M6034="",VLOOKUP(D6034,Sheet4!$A$1:$B$92,2,0),VLOOKUP(Q6034,Sheet4!$A$1:$B$92,2,0))</f>
        <v>保险资产管理产品</v>
      </c>
    </row>
    <row r="6035" spans="1:68" s="58" customFormat="1" ht="12.75" customHeight="1">
      <c r="A6035" s="64" t="s">
        <v>1630</v>
      </c>
      <c r="B6035" s="54" t="s">
        <v>1631</v>
      </c>
      <c r="C6035" s="252" t="s">
        <v>5552</v>
      </c>
      <c r="D6035" s="252" t="s">
        <v>678</v>
      </c>
      <c r="E6035" s="54" t="s">
        <v>1632</v>
      </c>
      <c r="F6035" s="54" t="s">
        <v>1631</v>
      </c>
      <c r="G6035" s="54">
        <v>180</v>
      </c>
      <c r="H6035" s="323">
        <v>7034.4</v>
      </c>
      <c r="I6035" s="323">
        <v>4910.3999999999996</v>
      </c>
      <c r="J6035" s="42"/>
      <c r="K6035" s="42"/>
      <c r="L6035" s="42" t="s">
        <v>4489</v>
      </c>
      <c r="M6035" s="42" t="s">
        <v>3499</v>
      </c>
      <c r="N6035" s="42" t="s">
        <v>2435</v>
      </c>
      <c r="O6035" s="137" t="s">
        <v>3500</v>
      </c>
      <c r="P6035" s="42" t="s">
        <v>64</v>
      </c>
      <c r="Q6035" s="42" t="s">
        <v>65</v>
      </c>
      <c r="R6035" s="42">
        <v>1</v>
      </c>
      <c r="S6035" s="137" t="s">
        <v>2419</v>
      </c>
      <c r="T6035" s="62">
        <v>696892400</v>
      </c>
      <c r="U6035" s="62">
        <v>672537379.61000001</v>
      </c>
      <c r="Z6035" s="54" t="s">
        <v>68</v>
      </c>
      <c r="AA6035" s="132">
        <v>1.5E-6</v>
      </c>
      <c r="AJ6035" s="42"/>
      <c r="AM6035" s="42"/>
      <c r="AN6035" s="42"/>
      <c r="AO6035" s="42"/>
      <c r="AP6035" s="42"/>
      <c r="AY6035" s="42"/>
      <c r="AZ6035" s="42"/>
      <c r="BA6035" s="42"/>
      <c r="BB6035" s="42"/>
      <c r="BN6035" s="54" t="s">
        <v>4578</v>
      </c>
      <c r="BO6035" s="58" t="str">
        <f t="shared" si="94"/>
        <v>境内资产</v>
      </c>
      <c r="BP6035" s="58" t="str">
        <f>IF(M6035="",VLOOKUP(D6035,Sheet4!$A$1:$B$92,2,0),VLOOKUP(Q6035,Sheet4!$A$1:$B$92,2,0))</f>
        <v>保险资产管理产品</v>
      </c>
    </row>
    <row r="6036" spans="1:68" s="58" customFormat="1" ht="12.75" customHeight="1">
      <c r="A6036" s="64" t="s">
        <v>1764</v>
      </c>
      <c r="B6036" s="54" t="s">
        <v>1765</v>
      </c>
      <c r="C6036" s="252" t="s">
        <v>5552</v>
      </c>
      <c r="D6036" s="252" t="s">
        <v>678</v>
      </c>
      <c r="E6036" s="54" t="s">
        <v>1766</v>
      </c>
      <c r="F6036" s="54" t="s">
        <v>1765</v>
      </c>
      <c r="G6036" s="54">
        <v>189</v>
      </c>
      <c r="H6036" s="323">
        <v>8314.11</v>
      </c>
      <c r="I6036" s="323">
        <v>6044.22</v>
      </c>
      <c r="J6036" s="42"/>
      <c r="K6036" s="42"/>
      <c r="L6036" s="42" t="s">
        <v>4489</v>
      </c>
      <c r="M6036" s="42" t="s">
        <v>3499</v>
      </c>
      <c r="N6036" s="42" t="s">
        <v>2435</v>
      </c>
      <c r="O6036" s="137" t="s">
        <v>3500</v>
      </c>
      <c r="P6036" s="42" t="s">
        <v>64</v>
      </c>
      <c r="Q6036" s="42" t="s">
        <v>65</v>
      </c>
      <c r="R6036" s="42">
        <v>1</v>
      </c>
      <c r="S6036" s="137" t="s">
        <v>2419</v>
      </c>
      <c r="T6036" s="62">
        <v>696892400</v>
      </c>
      <c r="U6036" s="62">
        <v>672537379.61000001</v>
      </c>
      <c r="Z6036" s="54" t="s">
        <v>68</v>
      </c>
      <c r="AA6036" s="132">
        <v>1.43181818181818E-6</v>
      </c>
      <c r="AJ6036" s="42"/>
      <c r="AM6036" s="42"/>
      <c r="AN6036" s="42"/>
      <c r="AO6036" s="42"/>
      <c r="AP6036" s="42"/>
      <c r="AY6036" s="42"/>
      <c r="AZ6036" s="42"/>
      <c r="BA6036" s="42"/>
      <c r="BB6036" s="42"/>
      <c r="BN6036" s="54" t="s">
        <v>4578</v>
      </c>
      <c r="BO6036" s="58" t="str">
        <f t="shared" si="94"/>
        <v>境内资产</v>
      </c>
      <c r="BP6036" s="58" t="str">
        <f>IF(M6036="",VLOOKUP(D6036,Sheet4!$A$1:$B$92,2,0),VLOOKUP(Q6036,Sheet4!$A$1:$B$92,2,0))</f>
        <v>保险资产管理产品</v>
      </c>
    </row>
    <row r="6037" spans="1:68" s="58" customFormat="1" ht="12.75" customHeight="1">
      <c r="A6037" s="64" t="s">
        <v>2039</v>
      </c>
      <c r="B6037" s="54" t="s">
        <v>2040</v>
      </c>
      <c r="C6037" s="252" t="s">
        <v>5552</v>
      </c>
      <c r="D6037" s="252" t="s">
        <v>678</v>
      </c>
      <c r="E6037" s="54" t="s">
        <v>2807</v>
      </c>
      <c r="F6037" s="54" t="s">
        <v>2040</v>
      </c>
      <c r="G6037" s="54">
        <v>259</v>
      </c>
      <c r="H6037" s="323">
        <v>3159.8</v>
      </c>
      <c r="I6037" s="323">
        <v>4081.84</v>
      </c>
      <c r="J6037" s="42"/>
      <c r="K6037" s="42"/>
      <c r="L6037" s="42" t="s">
        <v>4489</v>
      </c>
      <c r="M6037" s="42" t="s">
        <v>3499</v>
      </c>
      <c r="N6037" s="42" t="s">
        <v>2435</v>
      </c>
      <c r="O6037" s="137" t="s">
        <v>3500</v>
      </c>
      <c r="P6037" s="42" t="s">
        <v>64</v>
      </c>
      <c r="Q6037" s="42" t="s">
        <v>65</v>
      </c>
      <c r="R6037" s="42">
        <v>1</v>
      </c>
      <c r="S6037" s="137" t="s">
        <v>2419</v>
      </c>
      <c r="T6037" s="62">
        <v>696892400</v>
      </c>
      <c r="U6037" s="62">
        <v>672537379.61000001</v>
      </c>
      <c r="Z6037" s="54" t="s">
        <v>68</v>
      </c>
      <c r="AA6037" s="132">
        <v>6.4748381290467702E-7</v>
      </c>
      <c r="AJ6037" s="42"/>
      <c r="AM6037" s="42"/>
      <c r="AN6037" s="42"/>
      <c r="AO6037" s="42"/>
      <c r="AP6037" s="42"/>
      <c r="AY6037" s="42"/>
      <c r="AZ6037" s="42"/>
      <c r="BA6037" s="42"/>
      <c r="BB6037" s="42"/>
      <c r="BN6037" s="54" t="s">
        <v>4578</v>
      </c>
      <c r="BO6037" s="58" t="str">
        <f t="shared" si="94"/>
        <v>境内资产</v>
      </c>
      <c r="BP6037" s="58" t="str">
        <f>IF(M6037="",VLOOKUP(D6037,Sheet4!$A$1:$B$92,2,0),VLOOKUP(Q6037,Sheet4!$A$1:$B$92,2,0))</f>
        <v>保险资产管理产品</v>
      </c>
    </row>
    <row r="6038" spans="1:68" s="58" customFormat="1" ht="12.75" customHeight="1">
      <c r="A6038" s="64" t="s">
        <v>1636</v>
      </c>
      <c r="B6038" s="54" t="s">
        <v>1637</v>
      </c>
      <c r="C6038" s="252" t="s">
        <v>5552</v>
      </c>
      <c r="D6038" s="252" t="s">
        <v>678</v>
      </c>
      <c r="E6038" s="54" t="s">
        <v>1638</v>
      </c>
      <c r="F6038" s="54" t="s">
        <v>1637</v>
      </c>
      <c r="G6038" s="54">
        <v>116</v>
      </c>
      <c r="H6038" s="323">
        <v>4669</v>
      </c>
      <c r="I6038" s="323">
        <v>2831.56</v>
      </c>
      <c r="J6038" s="42"/>
      <c r="K6038" s="42"/>
      <c r="L6038" s="42" t="s">
        <v>4489</v>
      </c>
      <c r="M6038" s="42" t="s">
        <v>3499</v>
      </c>
      <c r="N6038" s="42" t="s">
        <v>2435</v>
      </c>
      <c r="O6038" s="137" t="s">
        <v>3500</v>
      </c>
      <c r="P6038" s="42" t="s">
        <v>64</v>
      </c>
      <c r="Q6038" s="42" t="s">
        <v>65</v>
      </c>
      <c r="R6038" s="42">
        <v>1</v>
      </c>
      <c r="S6038" s="137" t="s">
        <v>2419</v>
      </c>
      <c r="T6038" s="62">
        <v>696892400</v>
      </c>
      <c r="U6038" s="62">
        <v>672537379.61000001</v>
      </c>
      <c r="Z6038" s="54" t="s">
        <v>68</v>
      </c>
      <c r="AA6038" s="132">
        <v>1.2888888888888899E-6</v>
      </c>
      <c r="AJ6038" s="42"/>
      <c r="AM6038" s="42"/>
      <c r="AN6038" s="42"/>
      <c r="AO6038" s="42"/>
      <c r="AP6038" s="42"/>
      <c r="AY6038" s="42"/>
      <c r="AZ6038" s="42"/>
      <c r="BA6038" s="42"/>
      <c r="BB6038" s="42"/>
      <c r="BN6038" s="54" t="s">
        <v>4578</v>
      </c>
      <c r="BO6038" s="58" t="str">
        <f t="shared" si="94"/>
        <v>境内资产</v>
      </c>
      <c r="BP6038" s="58" t="str">
        <f>IF(M6038="",VLOOKUP(D6038,Sheet4!$A$1:$B$92,2,0),VLOOKUP(Q6038,Sheet4!$A$1:$B$92,2,0))</f>
        <v>保险资产管理产品</v>
      </c>
    </row>
    <row r="6039" spans="1:68" s="58" customFormat="1" ht="12.75" customHeight="1">
      <c r="A6039" s="64" t="s">
        <v>1826</v>
      </c>
      <c r="B6039" s="54" t="s">
        <v>1827</v>
      </c>
      <c r="C6039" s="252" t="s">
        <v>5552</v>
      </c>
      <c r="D6039" s="252" t="s">
        <v>678</v>
      </c>
      <c r="E6039" s="54" t="s">
        <v>1828</v>
      </c>
      <c r="F6039" s="54" t="s">
        <v>1827</v>
      </c>
      <c r="G6039" s="54">
        <v>99</v>
      </c>
      <c r="H6039" s="323">
        <v>2684.88</v>
      </c>
      <c r="I6039" s="323">
        <v>1924.56</v>
      </c>
      <c r="J6039" s="42"/>
      <c r="K6039" s="42"/>
      <c r="L6039" s="42" t="s">
        <v>4489</v>
      </c>
      <c r="M6039" s="42" t="s">
        <v>3499</v>
      </c>
      <c r="N6039" s="42" t="s">
        <v>2435</v>
      </c>
      <c r="O6039" s="137" t="s">
        <v>3500</v>
      </c>
      <c r="P6039" s="42" t="s">
        <v>64</v>
      </c>
      <c r="Q6039" s="42" t="s">
        <v>65</v>
      </c>
      <c r="R6039" s="42">
        <v>1</v>
      </c>
      <c r="S6039" s="137" t="s">
        <v>2419</v>
      </c>
      <c r="T6039" s="62">
        <v>696892400</v>
      </c>
      <c r="U6039" s="62">
        <v>672537379.61000001</v>
      </c>
      <c r="Z6039" s="54" t="s">
        <v>68</v>
      </c>
      <c r="AA6039" s="132">
        <v>1.03316889598076E-6</v>
      </c>
      <c r="AJ6039" s="42"/>
      <c r="AM6039" s="42"/>
      <c r="AN6039" s="42"/>
      <c r="AO6039" s="42"/>
      <c r="AP6039" s="42"/>
      <c r="AY6039" s="42"/>
      <c r="AZ6039" s="42"/>
      <c r="BA6039" s="42"/>
      <c r="BB6039" s="42"/>
      <c r="BN6039" s="54" t="s">
        <v>4578</v>
      </c>
      <c r="BO6039" s="58" t="str">
        <f t="shared" si="94"/>
        <v>境内资产</v>
      </c>
      <c r="BP6039" s="58" t="str">
        <f>IF(M6039="",VLOOKUP(D6039,Sheet4!$A$1:$B$92,2,0),VLOOKUP(Q6039,Sheet4!$A$1:$B$92,2,0))</f>
        <v>保险资产管理产品</v>
      </c>
    </row>
    <row r="6040" spans="1:68" s="58" customFormat="1" ht="12.75" customHeight="1">
      <c r="A6040" s="64" t="s">
        <v>2808</v>
      </c>
      <c r="B6040" s="54" t="s">
        <v>2809</v>
      </c>
      <c r="C6040" s="252" t="s">
        <v>5552</v>
      </c>
      <c r="D6040" s="252" t="s">
        <v>678</v>
      </c>
      <c r="E6040" s="54" t="s">
        <v>2810</v>
      </c>
      <c r="F6040" s="54" t="s">
        <v>2809</v>
      </c>
      <c r="G6040" s="54">
        <v>190</v>
      </c>
      <c r="H6040" s="323">
        <v>2257.1999999999998</v>
      </c>
      <c r="I6040" s="323">
        <v>2821.5</v>
      </c>
      <c r="J6040" s="42"/>
      <c r="K6040" s="42"/>
      <c r="L6040" s="42" t="s">
        <v>4489</v>
      </c>
      <c r="M6040" s="42" t="s">
        <v>3499</v>
      </c>
      <c r="N6040" s="42" t="s">
        <v>2435</v>
      </c>
      <c r="O6040" s="137" t="s">
        <v>3500</v>
      </c>
      <c r="P6040" s="42" t="s">
        <v>64</v>
      </c>
      <c r="Q6040" s="42" t="s">
        <v>65</v>
      </c>
      <c r="R6040" s="42">
        <v>1</v>
      </c>
      <c r="S6040" s="137" t="s">
        <v>2419</v>
      </c>
      <c r="T6040" s="62">
        <v>696892400</v>
      </c>
      <c r="U6040" s="62">
        <v>672537379.61000001</v>
      </c>
      <c r="Z6040" s="54" t="s">
        <v>68</v>
      </c>
      <c r="AA6040" s="132">
        <v>1.2384498258348499E-6</v>
      </c>
      <c r="AJ6040" s="42"/>
      <c r="AM6040" s="42"/>
      <c r="AN6040" s="42"/>
      <c r="AO6040" s="42"/>
      <c r="AP6040" s="42"/>
      <c r="AY6040" s="42"/>
      <c r="AZ6040" s="42"/>
      <c r="BA6040" s="42"/>
      <c r="BB6040" s="42"/>
      <c r="BN6040" s="54" t="s">
        <v>4578</v>
      </c>
      <c r="BO6040" s="58" t="str">
        <f t="shared" si="94"/>
        <v>境内资产</v>
      </c>
      <c r="BP6040" s="58" t="str">
        <f>IF(M6040="",VLOOKUP(D6040,Sheet4!$A$1:$B$92,2,0),VLOOKUP(Q6040,Sheet4!$A$1:$B$92,2,0))</f>
        <v>保险资产管理产品</v>
      </c>
    </row>
    <row r="6041" spans="1:68" s="58" customFormat="1" ht="12.75" customHeight="1">
      <c r="A6041" s="64" t="s">
        <v>2811</v>
      </c>
      <c r="B6041" s="54" t="s">
        <v>2812</v>
      </c>
      <c r="C6041" s="252" t="s">
        <v>5552</v>
      </c>
      <c r="D6041" s="252" t="s">
        <v>678</v>
      </c>
      <c r="E6041" s="54" t="s">
        <v>2813</v>
      </c>
      <c r="F6041" s="54" t="s">
        <v>2812</v>
      </c>
      <c r="G6041" s="54">
        <v>237</v>
      </c>
      <c r="H6041" s="323">
        <v>3081</v>
      </c>
      <c r="I6041" s="323">
        <v>3363.03</v>
      </c>
      <c r="J6041" s="42"/>
      <c r="K6041" s="42"/>
      <c r="L6041" s="42" t="s">
        <v>4489</v>
      </c>
      <c r="M6041" s="42" t="s">
        <v>3499</v>
      </c>
      <c r="N6041" s="42" t="s">
        <v>2435</v>
      </c>
      <c r="O6041" s="137" t="s">
        <v>3500</v>
      </c>
      <c r="P6041" s="42" t="s">
        <v>64</v>
      </c>
      <c r="Q6041" s="42" t="s">
        <v>65</v>
      </c>
      <c r="R6041" s="42">
        <v>1</v>
      </c>
      <c r="S6041" s="137" t="s">
        <v>2419</v>
      </c>
      <c r="T6041" s="62">
        <v>696892400</v>
      </c>
      <c r="U6041" s="62">
        <v>672537379.61000001</v>
      </c>
      <c r="Z6041" s="54" t="s">
        <v>68</v>
      </c>
      <c r="AA6041" s="132">
        <v>1.01974958048277E-6</v>
      </c>
      <c r="AJ6041" s="42"/>
      <c r="AM6041" s="42"/>
      <c r="AN6041" s="42"/>
      <c r="AO6041" s="42"/>
      <c r="AP6041" s="42"/>
      <c r="AY6041" s="42"/>
      <c r="AZ6041" s="42"/>
      <c r="BA6041" s="42"/>
      <c r="BB6041" s="42"/>
      <c r="BN6041" s="54" t="s">
        <v>4578</v>
      </c>
      <c r="BO6041" s="58" t="str">
        <f t="shared" si="94"/>
        <v>境内资产</v>
      </c>
      <c r="BP6041" s="58" t="str">
        <f>IF(M6041="",VLOOKUP(D6041,Sheet4!$A$1:$B$92,2,0),VLOOKUP(Q6041,Sheet4!$A$1:$B$92,2,0))</f>
        <v>保险资产管理产品</v>
      </c>
    </row>
    <row r="6042" spans="1:68" s="58" customFormat="1" ht="12.75" customHeight="1">
      <c r="A6042" s="64" t="s">
        <v>2245</v>
      </c>
      <c r="B6042" s="54" t="s">
        <v>2246</v>
      </c>
      <c r="C6042" s="252" t="s">
        <v>5552</v>
      </c>
      <c r="D6042" s="252" t="s">
        <v>678</v>
      </c>
      <c r="E6042" s="54" t="s">
        <v>2814</v>
      </c>
      <c r="F6042" s="54" t="s">
        <v>2246</v>
      </c>
      <c r="G6042" s="54">
        <v>228</v>
      </c>
      <c r="H6042" s="323">
        <v>15089.04</v>
      </c>
      <c r="I6042" s="323">
        <v>6486.6</v>
      </c>
      <c r="J6042" s="42"/>
      <c r="K6042" s="42"/>
      <c r="L6042" s="42" t="s">
        <v>4489</v>
      </c>
      <c r="M6042" s="42" t="s">
        <v>3499</v>
      </c>
      <c r="N6042" s="42" t="s">
        <v>2435</v>
      </c>
      <c r="O6042" s="137" t="s">
        <v>3500</v>
      </c>
      <c r="P6042" s="42" t="s">
        <v>64</v>
      </c>
      <c r="Q6042" s="42" t="s">
        <v>65</v>
      </c>
      <c r="R6042" s="42">
        <v>1</v>
      </c>
      <c r="S6042" s="137" t="s">
        <v>2419</v>
      </c>
      <c r="T6042" s="62">
        <v>696892400</v>
      </c>
      <c r="U6042" s="62">
        <v>672537379.61000001</v>
      </c>
      <c r="Z6042" s="54" t="s">
        <v>68</v>
      </c>
      <c r="AA6042" s="132">
        <v>1.98439525532835E-6</v>
      </c>
      <c r="AJ6042" s="42"/>
      <c r="AM6042" s="42"/>
      <c r="AN6042" s="42"/>
      <c r="AO6042" s="42"/>
      <c r="AP6042" s="42"/>
      <c r="AY6042" s="42"/>
      <c r="AZ6042" s="42"/>
      <c r="BA6042" s="42"/>
      <c r="BB6042" s="42"/>
      <c r="BN6042" s="54" t="s">
        <v>4578</v>
      </c>
      <c r="BO6042" s="58" t="str">
        <f t="shared" si="94"/>
        <v>境内资产</v>
      </c>
      <c r="BP6042" s="58" t="str">
        <f>IF(M6042="",VLOOKUP(D6042,Sheet4!$A$1:$B$92,2,0),VLOOKUP(Q6042,Sheet4!$A$1:$B$92,2,0))</f>
        <v>保险资产管理产品</v>
      </c>
    </row>
    <row r="6043" spans="1:68" s="58" customFormat="1" ht="12.75" customHeight="1">
      <c r="A6043" s="64" t="s">
        <v>1829</v>
      </c>
      <c r="B6043" s="54" t="s">
        <v>1830</v>
      </c>
      <c r="C6043" s="252" t="s">
        <v>5552</v>
      </c>
      <c r="D6043" s="252" t="s">
        <v>678</v>
      </c>
      <c r="E6043" s="54" t="s">
        <v>1831</v>
      </c>
      <c r="F6043" s="54" t="s">
        <v>1830</v>
      </c>
      <c r="G6043" s="54">
        <v>343</v>
      </c>
      <c r="H6043" s="323">
        <v>9552.5499999999993</v>
      </c>
      <c r="I6043" s="323">
        <v>7271.6</v>
      </c>
      <c r="J6043" s="42"/>
      <c r="K6043" s="42"/>
      <c r="L6043" s="42" t="s">
        <v>4489</v>
      </c>
      <c r="M6043" s="42" t="s">
        <v>3499</v>
      </c>
      <c r="N6043" s="42" t="s">
        <v>2435</v>
      </c>
      <c r="O6043" s="137" t="s">
        <v>3500</v>
      </c>
      <c r="P6043" s="42" t="s">
        <v>64</v>
      </c>
      <c r="Q6043" s="42" t="s">
        <v>65</v>
      </c>
      <c r="R6043" s="42">
        <v>1</v>
      </c>
      <c r="S6043" s="137" t="s">
        <v>2419</v>
      </c>
      <c r="T6043" s="62">
        <v>696892400</v>
      </c>
      <c r="U6043" s="62">
        <v>672537379.61000001</v>
      </c>
      <c r="Z6043" s="54" t="s">
        <v>68</v>
      </c>
      <c r="AA6043" s="132">
        <v>1.59805065773995E-6</v>
      </c>
      <c r="AJ6043" s="42"/>
      <c r="AM6043" s="42"/>
      <c r="AN6043" s="42"/>
      <c r="AO6043" s="42"/>
      <c r="AP6043" s="42"/>
      <c r="AY6043" s="42"/>
      <c r="AZ6043" s="42"/>
      <c r="BA6043" s="42"/>
      <c r="BB6043" s="42"/>
      <c r="BN6043" s="54" t="s">
        <v>4578</v>
      </c>
      <c r="BO6043" s="58" t="str">
        <f t="shared" si="94"/>
        <v>境内资产</v>
      </c>
      <c r="BP6043" s="58" t="str">
        <f>IF(M6043="",VLOOKUP(D6043,Sheet4!$A$1:$B$92,2,0),VLOOKUP(Q6043,Sheet4!$A$1:$B$92,2,0))</f>
        <v>保险资产管理产品</v>
      </c>
    </row>
    <row r="6044" spans="1:68" s="58" customFormat="1" ht="12.75" customHeight="1">
      <c r="A6044" s="64" t="s">
        <v>1639</v>
      </c>
      <c r="B6044" s="54" t="s">
        <v>1640</v>
      </c>
      <c r="C6044" s="252" t="s">
        <v>5552</v>
      </c>
      <c r="D6044" s="252" t="s">
        <v>678</v>
      </c>
      <c r="E6044" s="54" t="s">
        <v>1641</v>
      </c>
      <c r="F6044" s="54" t="s">
        <v>1640</v>
      </c>
      <c r="G6044" s="54">
        <v>153</v>
      </c>
      <c r="H6044" s="323">
        <v>4701.6899999999996</v>
      </c>
      <c r="I6044" s="323">
        <v>3333.87</v>
      </c>
      <c r="J6044" s="42"/>
      <c r="K6044" s="42"/>
      <c r="L6044" s="42" t="s">
        <v>4489</v>
      </c>
      <c r="M6044" s="42" t="s">
        <v>3499</v>
      </c>
      <c r="N6044" s="42" t="s">
        <v>2435</v>
      </c>
      <c r="O6044" s="137" t="s">
        <v>3500</v>
      </c>
      <c r="P6044" s="42" t="s">
        <v>64</v>
      </c>
      <c r="Q6044" s="42" t="s">
        <v>65</v>
      </c>
      <c r="R6044" s="42">
        <v>1</v>
      </c>
      <c r="S6044" s="137" t="s">
        <v>2419</v>
      </c>
      <c r="T6044" s="62">
        <v>696892400</v>
      </c>
      <c r="U6044" s="62">
        <v>672537379.61000001</v>
      </c>
      <c r="Z6044" s="54" t="s">
        <v>68</v>
      </c>
      <c r="AA6044" s="132">
        <v>1.2750000000000001E-6</v>
      </c>
      <c r="AJ6044" s="42"/>
      <c r="AM6044" s="42"/>
      <c r="AN6044" s="42"/>
      <c r="AO6044" s="42"/>
      <c r="AP6044" s="42"/>
      <c r="AY6044" s="42"/>
      <c r="AZ6044" s="42"/>
      <c r="BA6044" s="42"/>
      <c r="BB6044" s="42"/>
      <c r="BN6044" s="54" t="s">
        <v>4578</v>
      </c>
      <c r="BO6044" s="58" t="str">
        <f t="shared" si="94"/>
        <v>境内资产</v>
      </c>
      <c r="BP6044" s="58" t="str">
        <f>IF(M6044="",VLOOKUP(D6044,Sheet4!$A$1:$B$92,2,0),VLOOKUP(Q6044,Sheet4!$A$1:$B$92,2,0))</f>
        <v>保险资产管理产品</v>
      </c>
    </row>
    <row r="6045" spans="1:68" s="58" customFormat="1" ht="12.75" customHeight="1">
      <c r="A6045" s="64" t="s">
        <v>1642</v>
      </c>
      <c r="B6045" s="54" t="s">
        <v>1643</v>
      </c>
      <c r="C6045" s="252" t="s">
        <v>5552</v>
      </c>
      <c r="D6045" s="252" t="s">
        <v>678</v>
      </c>
      <c r="E6045" s="54" t="s">
        <v>1644</v>
      </c>
      <c r="F6045" s="54" t="s">
        <v>1643</v>
      </c>
      <c r="G6045" s="54">
        <v>231</v>
      </c>
      <c r="H6045" s="323">
        <v>14802.48</v>
      </c>
      <c r="I6045" s="323">
        <v>7567.56</v>
      </c>
      <c r="J6045" s="42"/>
      <c r="K6045" s="42"/>
      <c r="L6045" s="42" t="s">
        <v>4489</v>
      </c>
      <c r="M6045" s="42" t="s">
        <v>3499</v>
      </c>
      <c r="N6045" s="42" t="s">
        <v>2435</v>
      </c>
      <c r="O6045" s="137" t="s">
        <v>3500</v>
      </c>
      <c r="P6045" s="42" t="s">
        <v>64</v>
      </c>
      <c r="Q6045" s="42" t="s">
        <v>65</v>
      </c>
      <c r="R6045" s="42">
        <v>1</v>
      </c>
      <c r="S6045" s="137" t="s">
        <v>2419</v>
      </c>
      <c r="T6045" s="62">
        <v>696892400</v>
      </c>
      <c r="U6045" s="62">
        <v>672537379.61000001</v>
      </c>
      <c r="Z6045" s="54" t="s">
        <v>68</v>
      </c>
      <c r="AA6045" s="132">
        <v>1.85096153846154E-6</v>
      </c>
      <c r="AJ6045" s="42"/>
      <c r="AM6045" s="42"/>
      <c r="AN6045" s="42"/>
      <c r="AO6045" s="42"/>
      <c r="AP6045" s="42"/>
      <c r="AY6045" s="42"/>
      <c r="AZ6045" s="42"/>
      <c r="BA6045" s="42"/>
      <c r="BB6045" s="42"/>
      <c r="BN6045" s="54" t="s">
        <v>4578</v>
      </c>
      <c r="BO6045" s="58" t="str">
        <f t="shared" si="94"/>
        <v>境内资产</v>
      </c>
      <c r="BP6045" s="58" t="str">
        <f>IF(M6045="",VLOOKUP(D6045,Sheet4!$A$1:$B$92,2,0),VLOOKUP(Q6045,Sheet4!$A$1:$B$92,2,0))</f>
        <v>保险资产管理产品</v>
      </c>
    </row>
    <row r="6046" spans="1:68" s="58" customFormat="1" ht="12.75" customHeight="1">
      <c r="A6046" s="64" t="s">
        <v>2180</v>
      </c>
      <c r="B6046" s="54" t="s">
        <v>2347</v>
      </c>
      <c r="C6046" s="252" t="s">
        <v>5552</v>
      </c>
      <c r="D6046" s="252" t="s">
        <v>678</v>
      </c>
      <c r="E6046" s="54" t="s">
        <v>2815</v>
      </c>
      <c r="F6046" s="54" t="s">
        <v>2347</v>
      </c>
      <c r="G6046" s="54">
        <v>96</v>
      </c>
      <c r="H6046" s="323">
        <v>2088.96</v>
      </c>
      <c r="I6046" s="323">
        <v>2002.56</v>
      </c>
      <c r="J6046" s="42"/>
      <c r="K6046" s="42"/>
      <c r="L6046" s="42" t="s">
        <v>4489</v>
      </c>
      <c r="M6046" s="42" t="s">
        <v>3499</v>
      </c>
      <c r="N6046" s="42" t="s">
        <v>2435</v>
      </c>
      <c r="O6046" s="137" t="s">
        <v>3500</v>
      </c>
      <c r="P6046" s="42" t="s">
        <v>64</v>
      </c>
      <c r="Q6046" s="42" t="s">
        <v>65</v>
      </c>
      <c r="R6046" s="42">
        <v>1</v>
      </c>
      <c r="S6046" s="137" t="s">
        <v>2419</v>
      </c>
      <c r="T6046" s="62">
        <v>696892400</v>
      </c>
      <c r="U6046" s="62">
        <v>672537379.61000001</v>
      </c>
      <c r="Z6046" s="54" t="s">
        <v>68</v>
      </c>
      <c r="AA6046" s="132">
        <v>9.5999999999999991E-7</v>
      </c>
      <c r="AJ6046" s="42"/>
      <c r="AM6046" s="42"/>
      <c r="AN6046" s="42"/>
      <c r="AO6046" s="42"/>
      <c r="AP6046" s="42"/>
      <c r="AY6046" s="42"/>
      <c r="AZ6046" s="42"/>
      <c r="BA6046" s="42"/>
      <c r="BB6046" s="42"/>
      <c r="BN6046" s="54" t="s">
        <v>4578</v>
      </c>
      <c r="BO6046" s="58" t="str">
        <f t="shared" si="94"/>
        <v>境内资产</v>
      </c>
      <c r="BP6046" s="58" t="str">
        <f>IF(M6046="",VLOOKUP(D6046,Sheet4!$A$1:$B$92,2,0),VLOOKUP(Q6046,Sheet4!$A$1:$B$92,2,0))</f>
        <v>保险资产管理产品</v>
      </c>
    </row>
    <row r="6047" spans="1:68" s="58" customFormat="1" ht="12.75" customHeight="1">
      <c r="A6047" s="64" t="s">
        <v>1767</v>
      </c>
      <c r="B6047" s="54" t="s">
        <v>1768</v>
      </c>
      <c r="C6047" s="252" t="s">
        <v>5552</v>
      </c>
      <c r="D6047" s="252" t="s">
        <v>678</v>
      </c>
      <c r="E6047" s="54" t="s">
        <v>1769</v>
      </c>
      <c r="F6047" s="54" t="s">
        <v>1768</v>
      </c>
      <c r="G6047" s="54">
        <v>195</v>
      </c>
      <c r="H6047" s="323">
        <v>5709.6</v>
      </c>
      <c r="I6047" s="323">
        <v>3320.85</v>
      </c>
      <c r="J6047" s="42"/>
      <c r="K6047" s="42"/>
      <c r="L6047" s="42" t="s">
        <v>4489</v>
      </c>
      <c r="M6047" s="42" t="s">
        <v>3499</v>
      </c>
      <c r="N6047" s="42" t="s">
        <v>2435</v>
      </c>
      <c r="O6047" s="137" t="s">
        <v>3500</v>
      </c>
      <c r="P6047" s="42" t="s">
        <v>64</v>
      </c>
      <c r="Q6047" s="42" t="s">
        <v>65</v>
      </c>
      <c r="R6047" s="42">
        <v>1</v>
      </c>
      <c r="S6047" s="137" t="s">
        <v>2419</v>
      </c>
      <c r="T6047" s="62">
        <v>696892400</v>
      </c>
      <c r="U6047" s="62">
        <v>672537379.61000001</v>
      </c>
      <c r="Z6047" s="54" t="s">
        <v>68</v>
      </c>
      <c r="AA6047" s="132">
        <v>1.4624268786560701E-6</v>
      </c>
      <c r="AJ6047" s="42"/>
      <c r="AM6047" s="42"/>
      <c r="AN6047" s="42"/>
      <c r="AO6047" s="42"/>
      <c r="AP6047" s="42"/>
      <c r="AY6047" s="42"/>
      <c r="AZ6047" s="42"/>
      <c r="BA6047" s="42"/>
      <c r="BB6047" s="42"/>
      <c r="BN6047" s="54" t="s">
        <v>4578</v>
      </c>
      <c r="BO6047" s="58" t="str">
        <f t="shared" si="94"/>
        <v>境内资产</v>
      </c>
      <c r="BP6047" s="58" t="str">
        <f>IF(M6047="",VLOOKUP(D6047,Sheet4!$A$1:$B$92,2,0),VLOOKUP(Q6047,Sheet4!$A$1:$B$92,2,0))</f>
        <v>保险资产管理产品</v>
      </c>
    </row>
    <row r="6048" spans="1:68" s="58" customFormat="1" ht="12.75" customHeight="1">
      <c r="A6048" s="64" t="s">
        <v>1770</v>
      </c>
      <c r="B6048" s="54" t="s">
        <v>1771</v>
      </c>
      <c r="C6048" s="252" t="s">
        <v>5552</v>
      </c>
      <c r="D6048" s="252" t="s">
        <v>678</v>
      </c>
      <c r="E6048" s="54" t="s">
        <v>1772</v>
      </c>
      <c r="F6048" s="54" t="s">
        <v>1771</v>
      </c>
      <c r="G6048" s="54">
        <v>674</v>
      </c>
      <c r="H6048" s="323">
        <v>51601.440000000002</v>
      </c>
      <c r="I6048" s="323">
        <v>33423.660000000003</v>
      </c>
      <c r="J6048" s="42"/>
      <c r="K6048" s="42"/>
      <c r="L6048" s="42" t="s">
        <v>4489</v>
      </c>
      <c r="M6048" s="42" t="s">
        <v>3499</v>
      </c>
      <c r="N6048" s="42" t="s">
        <v>2435</v>
      </c>
      <c r="O6048" s="137" t="s">
        <v>3500</v>
      </c>
      <c r="P6048" s="42" t="s">
        <v>64</v>
      </c>
      <c r="Q6048" s="42" t="s">
        <v>65</v>
      </c>
      <c r="R6048" s="42">
        <v>1</v>
      </c>
      <c r="S6048" s="137" t="s">
        <v>2419</v>
      </c>
      <c r="T6048" s="62">
        <v>696892400</v>
      </c>
      <c r="U6048" s="62">
        <v>672537379.61000001</v>
      </c>
      <c r="Z6048" s="54" t="s">
        <v>68</v>
      </c>
      <c r="AA6048" s="132">
        <v>1.6047619047618999E-6</v>
      </c>
      <c r="AJ6048" s="42"/>
      <c r="AM6048" s="42"/>
      <c r="AN6048" s="42"/>
      <c r="AO6048" s="42"/>
      <c r="AP6048" s="42"/>
      <c r="AY6048" s="42"/>
      <c r="AZ6048" s="42"/>
      <c r="BA6048" s="42"/>
      <c r="BB6048" s="42"/>
      <c r="BN6048" s="54" t="s">
        <v>4578</v>
      </c>
      <c r="BO6048" s="58" t="str">
        <f t="shared" si="94"/>
        <v>境内资产</v>
      </c>
      <c r="BP6048" s="58" t="str">
        <f>IF(M6048="",VLOOKUP(D6048,Sheet4!$A$1:$B$92,2,0),VLOOKUP(Q6048,Sheet4!$A$1:$B$92,2,0))</f>
        <v>保险资产管理产品</v>
      </c>
    </row>
    <row r="6049" spans="1:68" s="58" customFormat="1" ht="12.75" customHeight="1">
      <c r="A6049" s="64" t="s">
        <v>2045</v>
      </c>
      <c r="B6049" s="54" t="s">
        <v>2046</v>
      </c>
      <c r="C6049" s="252" t="s">
        <v>5552</v>
      </c>
      <c r="D6049" s="252" t="s">
        <v>678</v>
      </c>
      <c r="E6049" s="54" t="s">
        <v>2816</v>
      </c>
      <c r="F6049" s="54" t="s">
        <v>2046</v>
      </c>
      <c r="G6049" s="54">
        <v>459</v>
      </c>
      <c r="H6049" s="323">
        <v>11842.2</v>
      </c>
      <c r="I6049" s="323">
        <v>8982.6299999999992</v>
      </c>
      <c r="J6049" s="42"/>
      <c r="K6049" s="42"/>
      <c r="L6049" s="42" t="s">
        <v>4489</v>
      </c>
      <c r="M6049" s="42" t="s">
        <v>3499</v>
      </c>
      <c r="N6049" s="42" t="s">
        <v>2435</v>
      </c>
      <c r="O6049" s="137" t="s">
        <v>3500</v>
      </c>
      <c r="P6049" s="42" t="s">
        <v>64</v>
      </c>
      <c r="Q6049" s="42" t="s">
        <v>65</v>
      </c>
      <c r="R6049" s="42">
        <v>1</v>
      </c>
      <c r="S6049" s="137" t="s">
        <v>2419</v>
      </c>
      <c r="T6049" s="62">
        <v>696892400</v>
      </c>
      <c r="U6049" s="62">
        <v>672537379.61000001</v>
      </c>
      <c r="Z6049" s="54" t="s">
        <v>68</v>
      </c>
      <c r="AA6049" s="132">
        <v>1.9124999999999999E-6</v>
      </c>
      <c r="AJ6049" s="42"/>
      <c r="AM6049" s="42"/>
      <c r="AN6049" s="42"/>
      <c r="AO6049" s="42"/>
      <c r="AP6049" s="42"/>
      <c r="AY6049" s="42"/>
      <c r="AZ6049" s="42"/>
      <c r="BA6049" s="42"/>
      <c r="BB6049" s="42"/>
      <c r="BN6049" s="54" t="s">
        <v>4578</v>
      </c>
      <c r="BO6049" s="58" t="str">
        <f t="shared" si="94"/>
        <v>境内资产</v>
      </c>
      <c r="BP6049" s="58" t="str">
        <f>IF(M6049="",VLOOKUP(D6049,Sheet4!$A$1:$B$92,2,0),VLOOKUP(Q6049,Sheet4!$A$1:$B$92,2,0))</f>
        <v>保险资产管理产品</v>
      </c>
    </row>
    <row r="6050" spans="1:68" s="58" customFormat="1" ht="12.75" customHeight="1">
      <c r="A6050" s="64" t="s">
        <v>2049</v>
      </c>
      <c r="B6050" s="54" t="s">
        <v>2050</v>
      </c>
      <c r="C6050" s="252" t="s">
        <v>5552</v>
      </c>
      <c r="D6050" s="252" t="s">
        <v>678</v>
      </c>
      <c r="E6050" s="54" t="s">
        <v>2817</v>
      </c>
      <c r="F6050" s="54" t="s">
        <v>2050</v>
      </c>
      <c r="G6050" s="129">
        <v>2188</v>
      </c>
      <c r="H6050" s="323">
        <v>8314.4</v>
      </c>
      <c r="I6050" s="323">
        <v>12121.52</v>
      </c>
      <c r="J6050" s="42"/>
      <c r="K6050" s="42"/>
      <c r="L6050" s="42" t="s">
        <v>4489</v>
      </c>
      <c r="M6050" s="42" t="s">
        <v>3499</v>
      </c>
      <c r="N6050" s="42" t="s">
        <v>2435</v>
      </c>
      <c r="O6050" s="137" t="s">
        <v>3500</v>
      </c>
      <c r="P6050" s="42" t="s">
        <v>64</v>
      </c>
      <c r="Q6050" s="42" t="s">
        <v>65</v>
      </c>
      <c r="R6050" s="42">
        <v>1</v>
      </c>
      <c r="S6050" s="137" t="s">
        <v>2419</v>
      </c>
      <c r="T6050" s="62">
        <v>696892400</v>
      </c>
      <c r="U6050" s="62">
        <v>672537379.61000001</v>
      </c>
      <c r="Z6050" s="54" t="s">
        <v>68</v>
      </c>
      <c r="AA6050" s="132">
        <v>1.6545674531155499E-6</v>
      </c>
      <c r="AJ6050" s="42"/>
      <c r="AM6050" s="42"/>
      <c r="AN6050" s="42"/>
      <c r="AO6050" s="42"/>
      <c r="AP6050" s="42"/>
      <c r="AY6050" s="42"/>
      <c r="AZ6050" s="42"/>
      <c r="BA6050" s="42"/>
      <c r="BB6050" s="42"/>
      <c r="BN6050" s="54" t="s">
        <v>4578</v>
      </c>
      <c r="BO6050" s="58" t="str">
        <f t="shared" si="94"/>
        <v>境内资产</v>
      </c>
      <c r="BP6050" s="58" t="str">
        <f>IF(M6050="",VLOOKUP(D6050,Sheet4!$A$1:$B$92,2,0),VLOOKUP(Q6050,Sheet4!$A$1:$B$92,2,0))</f>
        <v>保险资产管理产品</v>
      </c>
    </row>
    <row r="6051" spans="1:68" s="58" customFormat="1" ht="12.75" customHeight="1">
      <c r="A6051" s="64" t="s">
        <v>2051</v>
      </c>
      <c r="B6051" s="54" t="s">
        <v>2052</v>
      </c>
      <c r="C6051" s="252" t="s">
        <v>5552</v>
      </c>
      <c r="D6051" s="252" t="s">
        <v>678</v>
      </c>
      <c r="E6051" s="54" t="s">
        <v>2818</v>
      </c>
      <c r="F6051" s="54" t="s">
        <v>2052</v>
      </c>
      <c r="G6051" s="54">
        <v>838</v>
      </c>
      <c r="H6051" s="323">
        <v>29899.84</v>
      </c>
      <c r="I6051" s="323">
        <v>22600.86</v>
      </c>
      <c r="J6051" s="42"/>
      <c r="K6051" s="42"/>
      <c r="L6051" s="42" t="s">
        <v>4489</v>
      </c>
      <c r="M6051" s="42" t="s">
        <v>3499</v>
      </c>
      <c r="N6051" s="42" t="s">
        <v>2435</v>
      </c>
      <c r="O6051" s="137" t="s">
        <v>3500</v>
      </c>
      <c r="P6051" s="42" t="s">
        <v>64</v>
      </c>
      <c r="Q6051" s="42" t="s">
        <v>65</v>
      </c>
      <c r="R6051" s="42">
        <v>1</v>
      </c>
      <c r="S6051" s="137" t="s">
        <v>2419</v>
      </c>
      <c r="T6051" s="62">
        <v>696892400</v>
      </c>
      <c r="U6051" s="62">
        <v>672537379.61000001</v>
      </c>
      <c r="Z6051" s="54" t="s">
        <v>68</v>
      </c>
      <c r="AA6051" s="132">
        <v>2.4403355432250999E-6</v>
      </c>
      <c r="AJ6051" s="42"/>
      <c r="AM6051" s="42"/>
      <c r="AN6051" s="42"/>
      <c r="AO6051" s="42"/>
      <c r="AP6051" s="42"/>
      <c r="AY6051" s="42"/>
      <c r="AZ6051" s="42"/>
      <c r="BA6051" s="42"/>
      <c r="BB6051" s="42"/>
      <c r="BN6051" s="54" t="s">
        <v>4578</v>
      </c>
      <c r="BO6051" s="58" t="str">
        <f t="shared" si="94"/>
        <v>境内资产</v>
      </c>
      <c r="BP6051" s="58" t="str">
        <f>IF(M6051="",VLOOKUP(D6051,Sheet4!$A$1:$B$92,2,0),VLOOKUP(Q6051,Sheet4!$A$1:$B$92,2,0))</f>
        <v>保险资产管理产品</v>
      </c>
    </row>
    <row r="6052" spans="1:68" s="58" customFormat="1" ht="12.75" customHeight="1">
      <c r="A6052" s="64" t="s">
        <v>2053</v>
      </c>
      <c r="B6052" s="54" t="s">
        <v>2054</v>
      </c>
      <c r="C6052" s="252" t="s">
        <v>5552</v>
      </c>
      <c r="D6052" s="252" t="s">
        <v>678</v>
      </c>
      <c r="E6052" s="54" t="s">
        <v>2819</v>
      </c>
      <c r="F6052" s="54" t="s">
        <v>2054</v>
      </c>
      <c r="G6052" s="129">
        <v>3153</v>
      </c>
      <c r="H6052" s="323">
        <v>54452.31</v>
      </c>
      <c r="I6052" s="323">
        <v>38592.720000000001</v>
      </c>
      <c r="J6052" s="42"/>
      <c r="K6052" s="42"/>
      <c r="L6052" s="42" t="s">
        <v>4489</v>
      </c>
      <c r="M6052" s="42" t="s">
        <v>3499</v>
      </c>
      <c r="N6052" s="42" t="s">
        <v>2435</v>
      </c>
      <c r="O6052" s="137" t="s">
        <v>3500</v>
      </c>
      <c r="P6052" s="42" t="s">
        <v>64</v>
      </c>
      <c r="Q6052" s="42" t="s">
        <v>65</v>
      </c>
      <c r="R6052" s="42">
        <v>1</v>
      </c>
      <c r="S6052" s="137" t="s">
        <v>2419</v>
      </c>
      <c r="T6052" s="62">
        <v>696892400</v>
      </c>
      <c r="U6052" s="62">
        <v>672537379.61000001</v>
      </c>
      <c r="Z6052" s="54" t="s">
        <v>68</v>
      </c>
      <c r="AA6052" s="132">
        <v>3.80330625019017E-6</v>
      </c>
      <c r="AJ6052" s="42"/>
      <c r="AM6052" s="42"/>
      <c r="AN6052" s="42"/>
      <c r="AO6052" s="42"/>
      <c r="AP6052" s="42"/>
      <c r="AY6052" s="42"/>
      <c r="AZ6052" s="42"/>
      <c r="BA6052" s="42"/>
      <c r="BB6052" s="42"/>
      <c r="BN6052" s="54" t="s">
        <v>4578</v>
      </c>
      <c r="BO6052" s="58" t="str">
        <f t="shared" si="94"/>
        <v>境内资产</v>
      </c>
      <c r="BP6052" s="58" t="str">
        <f>IF(M6052="",VLOOKUP(D6052,Sheet4!$A$1:$B$92,2,0),VLOOKUP(Q6052,Sheet4!$A$1:$B$92,2,0))</f>
        <v>保险资产管理产品</v>
      </c>
    </row>
    <row r="6053" spans="1:68" s="58" customFormat="1" ht="12.75" customHeight="1">
      <c r="A6053" s="64" t="s">
        <v>1832</v>
      </c>
      <c r="B6053" s="54" t="s">
        <v>1833</v>
      </c>
      <c r="C6053" s="252" t="s">
        <v>5552</v>
      </c>
      <c r="D6053" s="252" t="s">
        <v>678</v>
      </c>
      <c r="E6053" s="54" t="s">
        <v>1834</v>
      </c>
      <c r="F6053" s="54" t="s">
        <v>1833</v>
      </c>
      <c r="G6053" s="54">
        <v>159</v>
      </c>
      <c r="H6053" s="323">
        <v>11112.51</v>
      </c>
      <c r="I6053" s="323">
        <v>6212.13</v>
      </c>
      <c r="J6053" s="42"/>
      <c r="K6053" s="42"/>
      <c r="L6053" s="42" t="s">
        <v>4489</v>
      </c>
      <c r="M6053" s="42" t="s">
        <v>3499</v>
      </c>
      <c r="N6053" s="42" t="s">
        <v>2435</v>
      </c>
      <c r="O6053" s="137" t="s">
        <v>3500</v>
      </c>
      <c r="P6053" s="42" t="s">
        <v>64</v>
      </c>
      <c r="Q6053" s="42" t="s">
        <v>65</v>
      </c>
      <c r="R6053" s="42">
        <v>1</v>
      </c>
      <c r="S6053" s="137" t="s">
        <v>2419</v>
      </c>
      <c r="T6053" s="62">
        <v>696892400</v>
      </c>
      <c r="U6053" s="62">
        <v>672537379.61000001</v>
      </c>
      <c r="Z6053" s="54" t="s">
        <v>68</v>
      </c>
      <c r="AA6053" s="132">
        <v>1.7166492302609599E-6</v>
      </c>
      <c r="AJ6053" s="42"/>
      <c r="AM6053" s="42"/>
      <c r="AN6053" s="42"/>
      <c r="AO6053" s="42"/>
      <c r="AP6053" s="42"/>
      <c r="AY6053" s="42"/>
      <c r="AZ6053" s="42"/>
      <c r="BA6053" s="42"/>
      <c r="BB6053" s="42"/>
      <c r="BN6053" s="54" t="s">
        <v>4578</v>
      </c>
      <c r="BO6053" s="58" t="str">
        <f t="shared" si="94"/>
        <v>境内资产</v>
      </c>
      <c r="BP6053" s="58" t="str">
        <f>IF(M6053="",VLOOKUP(D6053,Sheet4!$A$1:$B$92,2,0),VLOOKUP(Q6053,Sheet4!$A$1:$B$92,2,0))</f>
        <v>保险资产管理产品</v>
      </c>
    </row>
    <row r="6054" spans="1:68" s="58" customFormat="1" ht="12.75" customHeight="1">
      <c r="A6054" s="64" t="s">
        <v>2247</v>
      </c>
      <c r="B6054" s="54" t="s">
        <v>2248</v>
      </c>
      <c r="C6054" s="252" t="s">
        <v>5552</v>
      </c>
      <c r="D6054" s="252" t="s">
        <v>678</v>
      </c>
      <c r="E6054" s="54" t="s">
        <v>2820</v>
      </c>
      <c r="F6054" s="54" t="s">
        <v>2248</v>
      </c>
      <c r="G6054" s="54">
        <v>128</v>
      </c>
      <c r="H6054" s="323">
        <v>4349.4399999999996</v>
      </c>
      <c r="I6054" s="323">
        <v>3304.96</v>
      </c>
      <c r="J6054" s="42"/>
      <c r="K6054" s="42"/>
      <c r="L6054" s="42" t="s">
        <v>4489</v>
      </c>
      <c r="M6054" s="42" t="s">
        <v>3499</v>
      </c>
      <c r="N6054" s="42" t="s">
        <v>2435</v>
      </c>
      <c r="O6054" s="137" t="s">
        <v>3500</v>
      </c>
      <c r="P6054" s="42" t="s">
        <v>64</v>
      </c>
      <c r="Q6054" s="42" t="s">
        <v>65</v>
      </c>
      <c r="R6054" s="42">
        <v>1</v>
      </c>
      <c r="S6054" s="137" t="s">
        <v>2419</v>
      </c>
      <c r="T6054" s="62">
        <v>696892400</v>
      </c>
      <c r="U6054" s="62">
        <v>672537379.61000001</v>
      </c>
      <c r="Z6054" s="54" t="s">
        <v>68</v>
      </c>
      <c r="AA6054" s="132">
        <v>1.26315706371246E-6</v>
      </c>
      <c r="AJ6054" s="42"/>
      <c r="AM6054" s="42"/>
      <c r="AN6054" s="42"/>
      <c r="AO6054" s="42"/>
      <c r="AP6054" s="42"/>
      <c r="AY6054" s="42"/>
      <c r="AZ6054" s="42"/>
      <c r="BA6054" s="42"/>
      <c r="BB6054" s="42"/>
      <c r="BN6054" s="54" t="s">
        <v>4578</v>
      </c>
      <c r="BO6054" s="58" t="str">
        <f t="shared" si="94"/>
        <v>境内资产</v>
      </c>
      <c r="BP6054" s="58" t="str">
        <f>IF(M6054="",VLOOKUP(D6054,Sheet4!$A$1:$B$92,2,0),VLOOKUP(Q6054,Sheet4!$A$1:$B$92,2,0))</f>
        <v>保险资产管理产品</v>
      </c>
    </row>
    <row r="6055" spans="1:68" s="58" customFormat="1" ht="12.75" customHeight="1">
      <c r="A6055" s="64" t="s">
        <v>2057</v>
      </c>
      <c r="B6055" s="54" t="s">
        <v>2058</v>
      </c>
      <c r="C6055" s="252" t="s">
        <v>5552</v>
      </c>
      <c r="D6055" s="252" t="s">
        <v>678</v>
      </c>
      <c r="E6055" s="54" t="s">
        <v>2821</v>
      </c>
      <c r="F6055" s="54" t="s">
        <v>2058</v>
      </c>
      <c r="G6055" s="54">
        <v>708</v>
      </c>
      <c r="H6055" s="323">
        <v>51599.040000000001</v>
      </c>
      <c r="I6055" s="323">
        <v>28178.400000000001</v>
      </c>
      <c r="J6055" s="42"/>
      <c r="K6055" s="42"/>
      <c r="L6055" s="42" t="s">
        <v>4489</v>
      </c>
      <c r="M6055" s="42" t="s">
        <v>3499</v>
      </c>
      <c r="N6055" s="42" t="s">
        <v>2435</v>
      </c>
      <c r="O6055" s="137" t="s">
        <v>3500</v>
      </c>
      <c r="P6055" s="42" t="s">
        <v>64</v>
      </c>
      <c r="Q6055" s="42" t="s">
        <v>65</v>
      </c>
      <c r="R6055" s="42">
        <v>1</v>
      </c>
      <c r="S6055" s="137" t="s">
        <v>2419</v>
      </c>
      <c r="T6055" s="62">
        <v>696892400</v>
      </c>
      <c r="U6055" s="62">
        <v>672537379.61000001</v>
      </c>
      <c r="Z6055" s="54" t="s">
        <v>68</v>
      </c>
      <c r="AA6055" s="132">
        <v>1.67166666573796E-6</v>
      </c>
      <c r="AJ6055" s="42"/>
      <c r="AM6055" s="42"/>
      <c r="AN6055" s="42"/>
      <c r="AO6055" s="42"/>
      <c r="AP6055" s="42"/>
      <c r="AY6055" s="42"/>
      <c r="AZ6055" s="42"/>
      <c r="BA6055" s="42"/>
      <c r="BB6055" s="42"/>
      <c r="BN6055" s="54" t="s">
        <v>4578</v>
      </c>
      <c r="BO6055" s="58" t="str">
        <f t="shared" si="94"/>
        <v>境内资产</v>
      </c>
      <c r="BP6055" s="58" t="str">
        <f>IF(M6055="",VLOOKUP(D6055,Sheet4!$A$1:$B$92,2,0),VLOOKUP(Q6055,Sheet4!$A$1:$B$92,2,0))</f>
        <v>保险资产管理产品</v>
      </c>
    </row>
    <row r="6056" spans="1:68" s="58" customFormat="1" ht="12.75" customHeight="1">
      <c r="A6056" s="64" t="s">
        <v>2059</v>
      </c>
      <c r="B6056" s="54" t="s">
        <v>2060</v>
      </c>
      <c r="C6056" s="252" t="s">
        <v>5552</v>
      </c>
      <c r="D6056" s="252" t="s">
        <v>678</v>
      </c>
      <c r="E6056" s="54" t="s">
        <v>2822</v>
      </c>
      <c r="F6056" s="54" t="s">
        <v>2060</v>
      </c>
      <c r="G6056" s="54">
        <v>110</v>
      </c>
      <c r="H6056" s="323">
        <v>6235.9</v>
      </c>
      <c r="I6056" s="323">
        <v>3463.9</v>
      </c>
      <c r="J6056" s="42"/>
      <c r="K6056" s="42"/>
      <c r="L6056" s="42" t="s">
        <v>4489</v>
      </c>
      <c r="M6056" s="42" t="s">
        <v>3499</v>
      </c>
      <c r="N6056" s="42" t="s">
        <v>2435</v>
      </c>
      <c r="O6056" s="137" t="s">
        <v>3500</v>
      </c>
      <c r="P6056" s="42" t="s">
        <v>64</v>
      </c>
      <c r="Q6056" s="42" t="s">
        <v>65</v>
      </c>
      <c r="R6056" s="42">
        <v>1</v>
      </c>
      <c r="S6056" s="137" t="s">
        <v>2419</v>
      </c>
      <c r="T6056" s="62">
        <v>696892400</v>
      </c>
      <c r="U6056" s="62">
        <v>672537379.61000001</v>
      </c>
      <c r="Z6056" s="54" t="s">
        <v>68</v>
      </c>
      <c r="AA6056" s="132">
        <v>1.375E-6</v>
      </c>
      <c r="AJ6056" s="42"/>
      <c r="AM6056" s="42"/>
      <c r="AN6056" s="42"/>
      <c r="AO6056" s="42"/>
      <c r="AP6056" s="42"/>
      <c r="AY6056" s="42"/>
      <c r="AZ6056" s="42"/>
      <c r="BA6056" s="42"/>
      <c r="BB6056" s="42"/>
      <c r="BN6056" s="54" t="s">
        <v>4578</v>
      </c>
      <c r="BO6056" s="58" t="str">
        <f t="shared" si="94"/>
        <v>境内资产</v>
      </c>
      <c r="BP6056" s="58" t="str">
        <f>IF(M6056="",VLOOKUP(D6056,Sheet4!$A$1:$B$92,2,0),VLOOKUP(Q6056,Sheet4!$A$1:$B$92,2,0))</f>
        <v>保险资产管理产品</v>
      </c>
    </row>
    <row r="6057" spans="1:68" s="58" customFormat="1" ht="12.75" customHeight="1">
      <c r="A6057" s="64" t="s">
        <v>2127</v>
      </c>
      <c r="B6057" s="54" t="s">
        <v>2823</v>
      </c>
      <c r="C6057" s="252" t="s">
        <v>5552</v>
      </c>
      <c r="D6057" s="252" t="s">
        <v>678</v>
      </c>
      <c r="E6057" s="54" t="s">
        <v>2824</v>
      </c>
      <c r="F6057" s="54" t="s">
        <v>2823</v>
      </c>
      <c r="G6057" s="54">
        <v>163</v>
      </c>
      <c r="H6057" s="323">
        <v>6368.41</v>
      </c>
      <c r="I6057" s="323">
        <v>4396.1099999999997</v>
      </c>
      <c r="J6057" s="42"/>
      <c r="K6057" s="42"/>
      <c r="L6057" s="42" t="s">
        <v>4489</v>
      </c>
      <c r="M6057" s="42" t="s">
        <v>3499</v>
      </c>
      <c r="N6057" s="42" t="s">
        <v>2435</v>
      </c>
      <c r="O6057" s="137" t="s">
        <v>3500</v>
      </c>
      <c r="P6057" s="42" t="s">
        <v>64</v>
      </c>
      <c r="Q6057" s="42" t="s">
        <v>65</v>
      </c>
      <c r="R6057" s="42">
        <v>1</v>
      </c>
      <c r="S6057" s="137" t="s">
        <v>2419</v>
      </c>
      <c r="T6057" s="62">
        <v>696892400</v>
      </c>
      <c r="U6057" s="62">
        <v>672537379.61000001</v>
      </c>
      <c r="Z6057" s="54" t="s">
        <v>68</v>
      </c>
      <c r="AA6057" s="132">
        <v>1.59070947594418E-6</v>
      </c>
      <c r="AJ6057" s="42"/>
      <c r="AM6057" s="42"/>
      <c r="AN6057" s="42"/>
      <c r="AO6057" s="42"/>
      <c r="AP6057" s="42"/>
      <c r="AY6057" s="42"/>
      <c r="AZ6057" s="42"/>
      <c r="BA6057" s="42"/>
      <c r="BB6057" s="42"/>
      <c r="BN6057" s="54" t="s">
        <v>4578</v>
      </c>
      <c r="BO6057" s="58" t="str">
        <f t="shared" si="94"/>
        <v>境内资产</v>
      </c>
      <c r="BP6057" s="58" t="str">
        <f>IF(M6057="",VLOOKUP(D6057,Sheet4!$A$1:$B$92,2,0),VLOOKUP(Q6057,Sheet4!$A$1:$B$92,2,0))</f>
        <v>保险资产管理产品</v>
      </c>
    </row>
    <row r="6058" spans="1:68" s="58" customFormat="1" ht="12.75" customHeight="1">
      <c r="A6058" s="64" t="s">
        <v>2061</v>
      </c>
      <c r="B6058" s="54" t="s">
        <v>2062</v>
      </c>
      <c r="C6058" s="252" t="s">
        <v>5552</v>
      </c>
      <c r="D6058" s="252" t="s">
        <v>678</v>
      </c>
      <c r="E6058" s="54" t="s">
        <v>2825</v>
      </c>
      <c r="F6058" s="54" t="s">
        <v>2062</v>
      </c>
      <c r="G6058" s="54">
        <v>867</v>
      </c>
      <c r="H6058" s="323">
        <v>6979.35</v>
      </c>
      <c r="I6058" s="323">
        <v>7534.23</v>
      </c>
      <c r="J6058" s="42"/>
      <c r="K6058" s="42"/>
      <c r="L6058" s="42" t="s">
        <v>4489</v>
      </c>
      <c r="M6058" s="42" t="s">
        <v>3499</v>
      </c>
      <c r="N6058" s="42" t="s">
        <v>2435</v>
      </c>
      <c r="O6058" s="137" t="s">
        <v>3500</v>
      </c>
      <c r="P6058" s="42" t="s">
        <v>64</v>
      </c>
      <c r="Q6058" s="42" t="s">
        <v>65</v>
      </c>
      <c r="R6058" s="42">
        <v>1</v>
      </c>
      <c r="S6058" s="137" t="s">
        <v>2419</v>
      </c>
      <c r="T6058" s="62">
        <v>696892400</v>
      </c>
      <c r="U6058" s="62">
        <v>672537379.61000001</v>
      </c>
      <c r="Z6058" s="54" t="s">
        <v>68</v>
      </c>
      <c r="AA6058" s="132">
        <v>1.8062500000000001E-6</v>
      </c>
      <c r="AJ6058" s="42"/>
      <c r="AM6058" s="42"/>
      <c r="AN6058" s="42"/>
      <c r="AO6058" s="42"/>
      <c r="AP6058" s="42"/>
      <c r="AY6058" s="42"/>
      <c r="AZ6058" s="42"/>
      <c r="BA6058" s="42"/>
      <c r="BB6058" s="42"/>
      <c r="BN6058" s="54" t="s">
        <v>4578</v>
      </c>
      <c r="BO6058" s="58" t="str">
        <f t="shared" si="94"/>
        <v>境内资产</v>
      </c>
      <c r="BP6058" s="58" t="str">
        <f>IF(M6058="",VLOOKUP(D6058,Sheet4!$A$1:$B$92,2,0),VLOOKUP(Q6058,Sheet4!$A$1:$B$92,2,0))</f>
        <v>保险资产管理产品</v>
      </c>
    </row>
    <row r="6059" spans="1:68" s="58" customFormat="1" ht="12.75" customHeight="1">
      <c r="A6059" s="64" t="s">
        <v>2826</v>
      </c>
      <c r="B6059" s="54" t="s">
        <v>2064</v>
      </c>
      <c r="C6059" s="252" t="s">
        <v>5552</v>
      </c>
      <c r="D6059" s="252" t="s">
        <v>678</v>
      </c>
      <c r="E6059" s="54" t="s">
        <v>2827</v>
      </c>
      <c r="F6059" s="54" t="s">
        <v>2064</v>
      </c>
      <c r="G6059" s="54">
        <v>126</v>
      </c>
      <c r="H6059" s="323">
        <v>6085.8</v>
      </c>
      <c r="I6059" s="323">
        <v>4830.84</v>
      </c>
      <c r="J6059" s="42"/>
      <c r="K6059" s="42"/>
      <c r="L6059" s="42" t="s">
        <v>4489</v>
      </c>
      <c r="M6059" s="42" t="s">
        <v>3499</v>
      </c>
      <c r="N6059" s="42" t="s">
        <v>2435</v>
      </c>
      <c r="O6059" s="137" t="s">
        <v>3500</v>
      </c>
      <c r="P6059" s="42" t="s">
        <v>64</v>
      </c>
      <c r="Q6059" s="42" t="s">
        <v>65</v>
      </c>
      <c r="R6059" s="42">
        <v>1</v>
      </c>
      <c r="S6059" s="137" t="s">
        <v>2419</v>
      </c>
      <c r="T6059" s="62">
        <v>696892400</v>
      </c>
      <c r="U6059" s="62">
        <v>672537379.61000001</v>
      </c>
      <c r="Z6059" s="54" t="s">
        <v>68</v>
      </c>
      <c r="AA6059" s="132">
        <v>1.3744954728918899E-6</v>
      </c>
      <c r="AJ6059" s="42"/>
      <c r="AM6059" s="42"/>
      <c r="AN6059" s="42"/>
      <c r="AO6059" s="42"/>
      <c r="AP6059" s="42"/>
      <c r="AY6059" s="42"/>
      <c r="AZ6059" s="42"/>
      <c r="BA6059" s="42"/>
      <c r="BB6059" s="42"/>
      <c r="BN6059" s="54" t="s">
        <v>4578</v>
      </c>
      <c r="BO6059" s="58" t="str">
        <f t="shared" si="94"/>
        <v>境内资产</v>
      </c>
      <c r="BP6059" s="58" t="str">
        <f>IF(M6059="",VLOOKUP(D6059,Sheet4!$A$1:$B$92,2,0),VLOOKUP(Q6059,Sheet4!$A$1:$B$92,2,0))</f>
        <v>保险资产管理产品</v>
      </c>
    </row>
    <row r="6060" spans="1:68" s="58" customFormat="1" ht="12.75" customHeight="1">
      <c r="A6060" s="64" t="s">
        <v>2828</v>
      </c>
      <c r="B6060" s="54" t="s">
        <v>2066</v>
      </c>
      <c r="C6060" s="252" t="s">
        <v>5552</v>
      </c>
      <c r="D6060" s="252" t="s">
        <v>678</v>
      </c>
      <c r="E6060" s="54" t="s">
        <v>2829</v>
      </c>
      <c r="F6060" s="54" t="s">
        <v>2066</v>
      </c>
      <c r="G6060" s="54">
        <v>150</v>
      </c>
      <c r="H6060" s="323">
        <v>2758.5</v>
      </c>
      <c r="I6060" s="323">
        <v>4522.5</v>
      </c>
      <c r="J6060" s="42"/>
      <c r="K6060" s="42"/>
      <c r="L6060" s="42" t="s">
        <v>4489</v>
      </c>
      <c r="M6060" s="42" t="s">
        <v>3499</v>
      </c>
      <c r="N6060" s="42" t="s">
        <v>2435</v>
      </c>
      <c r="O6060" s="137" t="s">
        <v>3500</v>
      </c>
      <c r="P6060" s="42" t="s">
        <v>64</v>
      </c>
      <c r="Q6060" s="42" t="s">
        <v>65</v>
      </c>
      <c r="R6060" s="42">
        <v>1</v>
      </c>
      <c r="S6060" s="137" t="s">
        <v>2419</v>
      </c>
      <c r="T6060" s="62">
        <v>696892400</v>
      </c>
      <c r="U6060" s="62">
        <v>672537379.61000001</v>
      </c>
      <c r="Z6060" s="54" t="s">
        <v>68</v>
      </c>
      <c r="AA6060" s="132">
        <v>1.2500000000000001E-6</v>
      </c>
      <c r="AJ6060" s="42"/>
      <c r="AM6060" s="42"/>
      <c r="AN6060" s="42"/>
      <c r="AO6060" s="42"/>
      <c r="AP6060" s="42"/>
      <c r="AY6060" s="42"/>
      <c r="AZ6060" s="42"/>
      <c r="BA6060" s="42"/>
      <c r="BB6060" s="42"/>
      <c r="BN6060" s="54" t="s">
        <v>4578</v>
      </c>
      <c r="BO6060" s="58" t="str">
        <f t="shared" si="94"/>
        <v>境内资产</v>
      </c>
      <c r="BP6060" s="58" t="str">
        <f>IF(M6060="",VLOOKUP(D6060,Sheet4!$A$1:$B$92,2,0),VLOOKUP(Q6060,Sheet4!$A$1:$B$92,2,0))</f>
        <v>保险资产管理产品</v>
      </c>
    </row>
    <row r="6061" spans="1:68" s="58" customFormat="1" ht="12.75" customHeight="1">
      <c r="A6061" s="64" t="s">
        <v>2830</v>
      </c>
      <c r="B6061" s="54" t="s">
        <v>2070</v>
      </c>
      <c r="C6061" s="252" t="s">
        <v>5552</v>
      </c>
      <c r="D6061" s="252" t="s">
        <v>678</v>
      </c>
      <c r="E6061" s="54" t="s">
        <v>2831</v>
      </c>
      <c r="F6061" s="54" t="s">
        <v>2070</v>
      </c>
      <c r="G6061" s="54">
        <v>295</v>
      </c>
      <c r="H6061" s="323">
        <v>8407.5</v>
      </c>
      <c r="I6061" s="323">
        <v>5619.75</v>
      </c>
      <c r="J6061" s="42"/>
      <c r="K6061" s="42"/>
      <c r="L6061" s="42" t="s">
        <v>4489</v>
      </c>
      <c r="M6061" s="42" t="s">
        <v>3499</v>
      </c>
      <c r="N6061" s="42" t="s">
        <v>2435</v>
      </c>
      <c r="O6061" s="137" t="s">
        <v>3500</v>
      </c>
      <c r="P6061" s="42" t="s">
        <v>64</v>
      </c>
      <c r="Q6061" s="42" t="s">
        <v>65</v>
      </c>
      <c r="R6061" s="42">
        <v>1</v>
      </c>
      <c r="S6061" s="137" t="s">
        <v>2419</v>
      </c>
      <c r="T6061" s="62">
        <v>696892400</v>
      </c>
      <c r="U6061" s="62">
        <v>672537379.61000001</v>
      </c>
      <c r="Z6061" s="54" t="s">
        <v>68</v>
      </c>
      <c r="AA6061" s="132">
        <v>7.3748156296092601E-7</v>
      </c>
      <c r="AJ6061" s="42"/>
      <c r="AM6061" s="42"/>
      <c r="AN6061" s="42"/>
      <c r="AO6061" s="42"/>
      <c r="AP6061" s="42"/>
      <c r="AY6061" s="42"/>
      <c r="AZ6061" s="42"/>
      <c r="BA6061" s="42"/>
      <c r="BB6061" s="42"/>
      <c r="BN6061" s="54" t="s">
        <v>4578</v>
      </c>
      <c r="BO6061" s="58" t="str">
        <f t="shared" si="94"/>
        <v>境内资产</v>
      </c>
      <c r="BP6061" s="58" t="str">
        <f>IF(M6061="",VLOOKUP(D6061,Sheet4!$A$1:$B$92,2,0),VLOOKUP(Q6061,Sheet4!$A$1:$B$92,2,0))</f>
        <v>保险资产管理产品</v>
      </c>
    </row>
    <row r="6062" spans="1:68" s="58" customFormat="1" ht="12.75" customHeight="1">
      <c r="A6062" s="64" t="s">
        <v>2071</v>
      </c>
      <c r="B6062" s="54" t="s">
        <v>2072</v>
      </c>
      <c r="C6062" s="252" t="s">
        <v>5552</v>
      </c>
      <c r="D6062" s="252" t="s">
        <v>678</v>
      </c>
      <c r="E6062" s="54" t="s">
        <v>2832</v>
      </c>
      <c r="F6062" s="54" t="s">
        <v>2072</v>
      </c>
      <c r="G6062" s="54">
        <v>144</v>
      </c>
      <c r="H6062" s="323">
        <v>4492.8</v>
      </c>
      <c r="I6062" s="323">
        <v>3299.04</v>
      </c>
      <c r="J6062" s="42"/>
      <c r="K6062" s="42"/>
      <c r="L6062" s="42" t="s">
        <v>4489</v>
      </c>
      <c r="M6062" s="42" t="s">
        <v>3499</v>
      </c>
      <c r="N6062" s="42" t="s">
        <v>2435</v>
      </c>
      <c r="O6062" s="137" t="s">
        <v>3500</v>
      </c>
      <c r="P6062" s="42" t="s">
        <v>64</v>
      </c>
      <c r="Q6062" s="42" t="s">
        <v>65</v>
      </c>
      <c r="R6062" s="42">
        <v>1</v>
      </c>
      <c r="S6062" s="137" t="s">
        <v>2419</v>
      </c>
      <c r="T6062" s="62">
        <v>696892400</v>
      </c>
      <c r="U6062" s="62">
        <v>672537379.61000001</v>
      </c>
      <c r="Z6062" s="54" t="s">
        <v>68</v>
      </c>
      <c r="AA6062" s="132">
        <v>1.44E-6</v>
      </c>
      <c r="AJ6062" s="42"/>
      <c r="AM6062" s="42"/>
      <c r="AN6062" s="42"/>
      <c r="AO6062" s="42"/>
      <c r="AP6062" s="42"/>
      <c r="AY6062" s="42"/>
      <c r="AZ6062" s="42"/>
      <c r="BA6062" s="42"/>
      <c r="BB6062" s="42"/>
      <c r="BN6062" s="54" t="s">
        <v>4578</v>
      </c>
      <c r="BO6062" s="58" t="str">
        <f t="shared" si="94"/>
        <v>境内资产</v>
      </c>
      <c r="BP6062" s="58" t="str">
        <f>IF(M6062="",VLOOKUP(D6062,Sheet4!$A$1:$B$92,2,0),VLOOKUP(Q6062,Sheet4!$A$1:$B$92,2,0))</f>
        <v>保险资产管理产品</v>
      </c>
    </row>
    <row r="6063" spans="1:68" s="58" customFormat="1" ht="12.75" customHeight="1">
      <c r="A6063" s="64" t="s">
        <v>2073</v>
      </c>
      <c r="B6063" s="54" t="s">
        <v>2074</v>
      </c>
      <c r="C6063" s="252" t="s">
        <v>5552</v>
      </c>
      <c r="D6063" s="252" t="s">
        <v>678</v>
      </c>
      <c r="E6063" s="54" t="s">
        <v>2833</v>
      </c>
      <c r="F6063" s="54" t="s">
        <v>2074</v>
      </c>
      <c r="G6063" s="54">
        <v>135</v>
      </c>
      <c r="H6063" s="323">
        <v>2577.15</v>
      </c>
      <c r="I6063" s="323">
        <v>3626.1</v>
      </c>
      <c r="J6063" s="42"/>
      <c r="K6063" s="42"/>
      <c r="L6063" s="42" t="s">
        <v>4489</v>
      </c>
      <c r="M6063" s="42" t="s">
        <v>3499</v>
      </c>
      <c r="N6063" s="42" t="s">
        <v>2435</v>
      </c>
      <c r="O6063" s="137" t="s">
        <v>3500</v>
      </c>
      <c r="P6063" s="42" t="s">
        <v>64</v>
      </c>
      <c r="Q6063" s="42" t="s">
        <v>65</v>
      </c>
      <c r="R6063" s="42">
        <v>1</v>
      </c>
      <c r="S6063" s="137" t="s">
        <v>2419</v>
      </c>
      <c r="T6063" s="62">
        <v>696892400</v>
      </c>
      <c r="U6063" s="62">
        <v>672537379.61000001</v>
      </c>
      <c r="Z6063" s="54" t="s">
        <v>68</v>
      </c>
      <c r="AA6063" s="132">
        <v>1.249884269975E-6</v>
      </c>
      <c r="AJ6063" s="42"/>
      <c r="AM6063" s="42"/>
      <c r="AN6063" s="42"/>
      <c r="AO6063" s="42"/>
      <c r="AP6063" s="42"/>
      <c r="AY6063" s="42"/>
      <c r="AZ6063" s="42"/>
      <c r="BA6063" s="42"/>
      <c r="BB6063" s="42"/>
      <c r="BN6063" s="54" t="s">
        <v>4578</v>
      </c>
      <c r="BO6063" s="58" t="str">
        <f t="shared" si="94"/>
        <v>境内资产</v>
      </c>
      <c r="BP6063" s="58" t="str">
        <f>IF(M6063="",VLOOKUP(D6063,Sheet4!$A$1:$B$92,2,0),VLOOKUP(Q6063,Sheet4!$A$1:$B$92,2,0))</f>
        <v>保险资产管理产品</v>
      </c>
    </row>
    <row r="6064" spans="1:68" s="58" customFormat="1" ht="12.75" customHeight="1">
      <c r="A6064" s="64" t="s">
        <v>2834</v>
      </c>
      <c r="B6064" s="54" t="s">
        <v>2835</v>
      </c>
      <c r="C6064" s="252" t="s">
        <v>5552</v>
      </c>
      <c r="D6064" s="252" t="s">
        <v>672</v>
      </c>
      <c r="E6064" s="54" t="s">
        <v>2836</v>
      </c>
      <c r="F6064" s="54" t="s">
        <v>2835</v>
      </c>
      <c r="G6064" s="129">
        <v>102200</v>
      </c>
      <c r="H6064" s="323">
        <v>448520</v>
      </c>
      <c r="I6064" s="323">
        <v>441504</v>
      </c>
      <c r="J6064" s="42"/>
      <c r="K6064" s="42"/>
      <c r="L6064" s="42" t="s">
        <v>4489</v>
      </c>
      <c r="M6064" s="42" t="s">
        <v>3499</v>
      </c>
      <c r="N6064" s="42" t="s">
        <v>2435</v>
      </c>
      <c r="O6064" s="137" t="s">
        <v>3500</v>
      </c>
      <c r="P6064" s="42" t="s">
        <v>64</v>
      </c>
      <c r="Q6064" s="42" t="s">
        <v>65</v>
      </c>
      <c r="R6064" s="42">
        <v>1</v>
      </c>
      <c r="S6064" s="137" t="s">
        <v>2419</v>
      </c>
      <c r="T6064" s="62">
        <v>696892400</v>
      </c>
      <c r="U6064" s="62">
        <v>672537379.61000001</v>
      </c>
      <c r="Z6064" s="54" t="s">
        <v>280</v>
      </c>
      <c r="AA6064" s="132">
        <v>8.4413131989696395E-7</v>
      </c>
      <c r="AJ6064" s="42"/>
      <c r="AM6064" s="42"/>
      <c r="AN6064" s="42"/>
      <c r="AO6064" s="42"/>
      <c r="AP6064" s="42"/>
      <c r="AY6064" s="42"/>
      <c r="AZ6064" s="42"/>
      <c r="BA6064" s="42"/>
      <c r="BB6064" s="42"/>
      <c r="BN6064" s="54" t="s">
        <v>4578</v>
      </c>
      <c r="BO6064" s="58" t="str">
        <f t="shared" si="94"/>
        <v>境内资产</v>
      </c>
      <c r="BP6064" s="58" t="str">
        <f>IF(M6064="",VLOOKUP(D6064,Sheet4!$A$1:$B$92,2,0),VLOOKUP(Q6064,Sheet4!$A$1:$B$92,2,0))</f>
        <v>保险资产管理产品</v>
      </c>
    </row>
    <row r="6065" spans="1:68" s="58" customFormat="1" ht="12.75" customHeight="1">
      <c r="A6065" s="64" t="s">
        <v>1954</v>
      </c>
      <c r="B6065" s="54" t="s">
        <v>1390</v>
      </c>
      <c r="C6065" s="252" t="s">
        <v>5552</v>
      </c>
      <c r="D6065" s="252" t="s">
        <v>672</v>
      </c>
      <c r="E6065" s="54" t="s">
        <v>2837</v>
      </c>
      <c r="F6065" s="54" t="s">
        <v>1390</v>
      </c>
      <c r="G6065" s="129">
        <v>56200</v>
      </c>
      <c r="H6065" s="323">
        <v>901238.93</v>
      </c>
      <c r="I6065" s="323">
        <v>1000360</v>
      </c>
      <c r="J6065" s="42"/>
      <c r="K6065" s="42"/>
      <c r="L6065" s="42" t="s">
        <v>4489</v>
      </c>
      <c r="M6065" s="42" t="s">
        <v>3499</v>
      </c>
      <c r="N6065" s="42" t="s">
        <v>2435</v>
      </c>
      <c r="O6065" s="137" t="s">
        <v>3500</v>
      </c>
      <c r="P6065" s="42" t="s">
        <v>64</v>
      </c>
      <c r="Q6065" s="42" t="s">
        <v>65</v>
      </c>
      <c r="R6065" s="42">
        <v>1</v>
      </c>
      <c r="S6065" s="137" t="s">
        <v>2419</v>
      </c>
      <c r="T6065" s="62">
        <v>696892400</v>
      </c>
      <c r="U6065" s="62">
        <v>672537379.61000001</v>
      </c>
      <c r="Z6065" s="54" t="s">
        <v>280</v>
      </c>
      <c r="AA6065" s="132">
        <v>4.6949597391379898E-6</v>
      </c>
      <c r="AJ6065" s="42"/>
      <c r="AM6065" s="42"/>
      <c r="AN6065" s="42"/>
      <c r="AO6065" s="42"/>
      <c r="AP6065" s="42"/>
      <c r="AY6065" s="42"/>
      <c r="AZ6065" s="42"/>
      <c r="BA6065" s="42"/>
      <c r="BB6065" s="42"/>
      <c r="BN6065" s="54" t="s">
        <v>4578</v>
      </c>
      <c r="BO6065" s="58" t="str">
        <f t="shared" si="94"/>
        <v>境内资产</v>
      </c>
      <c r="BP6065" s="58" t="str">
        <f>IF(M6065="",VLOOKUP(D6065,Sheet4!$A$1:$B$92,2,0),VLOOKUP(Q6065,Sheet4!$A$1:$B$92,2,0))</f>
        <v>保险资产管理产品</v>
      </c>
    </row>
    <row r="6066" spans="1:68" s="58" customFormat="1" ht="12.75" customHeight="1">
      <c r="A6066" s="64" t="s">
        <v>2838</v>
      </c>
      <c r="B6066" s="54" t="s">
        <v>2839</v>
      </c>
      <c r="C6066" s="252" t="s">
        <v>5552</v>
      </c>
      <c r="D6066" s="252" t="s">
        <v>672</v>
      </c>
      <c r="E6066" s="54" t="s">
        <v>2840</v>
      </c>
      <c r="F6066" s="54" t="s">
        <v>2839</v>
      </c>
      <c r="G6066" s="129">
        <v>141800</v>
      </c>
      <c r="H6066" s="323">
        <v>509656</v>
      </c>
      <c r="I6066" s="323">
        <v>494882</v>
      </c>
      <c r="J6066" s="42"/>
      <c r="K6066" s="42"/>
      <c r="L6066" s="42" t="s">
        <v>4489</v>
      </c>
      <c r="M6066" s="42" t="s">
        <v>3499</v>
      </c>
      <c r="N6066" s="42" t="s">
        <v>2435</v>
      </c>
      <c r="O6066" s="137" t="s">
        <v>3500</v>
      </c>
      <c r="P6066" s="42" t="s">
        <v>64</v>
      </c>
      <c r="Q6066" s="42" t="s">
        <v>65</v>
      </c>
      <c r="R6066" s="42">
        <v>1</v>
      </c>
      <c r="S6066" s="137" t="s">
        <v>2419</v>
      </c>
      <c r="T6066" s="62">
        <v>696892400</v>
      </c>
      <c r="U6066" s="62">
        <v>672537379.61000001</v>
      </c>
      <c r="Z6066" s="54" t="s">
        <v>280</v>
      </c>
      <c r="AA6066" s="132">
        <v>4.5759454547136596E-6</v>
      </c>
      <c r="AJ6066" s="42"/>
      <c r="AM6066" s="42"/>
      <c r="AN6066" s="42"/>
      <c r="AO6066" s="42"/>
      <c r="AP6066" s="42"/>
      <c r="AY6066" s="42"/>
      <c r="AZ6066" s="42"/>
      <c r="BA6066" s="42"/>
      <c r="BB6066" s="42"/>
      <c r="BN6066" s="54" t="s">
        <v>4578</v>
      </c>
      <c r="BO6066" s="58" t="str">
        <f t="shared" si="94"/>
        <v>境内资产</v>
      </c>
      <c r="BP6066" s="58" t="str">
        <f>IF(M6066="",VLOOKUP(D6066,Sheet4!$A$1:$B$92,2,0),VLOOKUP(Q6066,Sheet4!$A$1:$B$92,2,0))</f>
        <v>保险资产管理产品</v>
      </c>
    </row>
    <row r="6067" spans="1:68" s="58" customFormat="1" ht="12.75" customHeight="1">
      <c r="A6067" s="64" t="s">
        <v>2841</v>
      </c>
      <c r="B6067" s="54" t="s">
        <v>2842</v>
      </c>
      <c r="C6067" s="252" t="s">
        <v>5552</v>
      </c>
      <c r="D6067" s="252" t="s">
        <v>672</v>
      </c>
      <c r="E6067" s="54" t="s">
        <v>2843</v>
      </c>
      <c r="F6067" s="54" t="s">
        <v>2842</v>
      </c>
      <c r="G6067" s="129">
        <v>35200</v>
      </c>
      <c r="H6067" s="323">
        <v>313750</v>
      </c>
      <c r="I6067" s="323">
        <v>299200</v>
      </c>
      <c r="J6067" s="42"/>
      <c r="K6067" s="42"/>
      <c r="L6067" s="42" t="s">
        <v>4489</v>
      </c>
      <c r="M6067" s="42" t="s">
        <v>3499</v>
      </c>
      <c r="N6067" s="42" t="s">
        <v>2435</v>
      </c>
      <c r="O6067" s="137" t="s">
        <v>3500</v>
      </c>
      <c r="P6067" s="42" t="s">
        <v>64</v>
      </c>
      <c r="Q6067" s="42" t="s">
        <v>65</v>
      </c>
      <c r="R6067" s="42">
        <v>1</v>
      </c>
      <c r="S6067" s="137" t="s">
        <v>2419</v>
      </c>
      <c r="T6067" s="62">
        <v>696892400</v>
      </c>
      <c r="U6067" s="62">
        <v>672537379.61000001</v>
      </c>
      <c r="Z6067" s="54" t="s">
        <v>68</v>
      </c>
      <c r="AA6067" s="132">
        <v>1.63173304911102E-5</v>
      </c>
      <c r="AJ6067" s="42"/>
      <c r="AM6067" s="42"/>
      <c r="AN6067" s="42"/>
      <c r="AO6067" s="42"/>
      <c r="AP6067" s="42"/>
      <c r="AY6067" s="42"/>
      <c r="AZ6067" s="42"/>
      <c r="BA6067" s="42"/>
      <c r="BB6067" s="42"/>
      <c r="BN6067" s="54" t="s">
        <v>4578</v>
      </c>
      <c r="BO6067" s="58" t="str">
        <f t="shared" si="94"/>
        <v>境内资产</v>
      </c>
      <c r="BP6067" s="58" t="str">
        <f>IF(M6067="",VLOOKUP(D6067,Sheet4!$A$1:$B$92,2,0),VLOOKUP(Q6067,Sheet4!$A$1:$B$92,2,0))</f>
        <v>保险资产管理产品</v>
      </c>
    </row>
    <row r="6068" spans="1:68" s="58" customFormat="1" ht="12.75" customHeight="1">
      <c r="A6068" s="64" t="s">
        <v>2844</v>
      </c>
      <c r="B6068" s="54" t="s">
        <v>2845</v>
      </c>
      <c r="C6068" s="252" t="s">
        <v>5552</v>
      </c>
      <c r="D6068" s="252" t="s">
        <v>672</v>
      </c>
      <c r="E6068" s="54" t="s">
        <v>2846</v>
      </c>
      <c r="F6068" s="54" t="s">
        <v>2845</v>
      </c>
      <c r="G6068" s="129">
        <v>58800</v>
      </c>
      <c r="H6068" s="323">
        <v>594666</v>
      </c>
      <c r="I6068" s="323">
        <v>532728</v>
      </c>
      <c r="J6068" s="42"/>
      <c r="K6068" s="42"/>
      <c r="L6068" s="42" t="s">
        <v>4489</v>
      </c>
      <c r="M6068" s="42" t="s">
        <v>3499</v>
      </c>
      <c r="N6068" s="42" t="s">
        <v>2435</v>
      </c>
      <c r="O6068" s="137" t="s">
        <v>3500</v>
      </c>
      <c r="P6068" s="42" t="s">
        <v>64</v>
      </c>
      <c r="Q6068" s="42" t="s">
        <v>65</v>
      </c>
      <c r="R6068" s="42">
        <v>1</v>
      </c>
      <c r="S6068" s="137" t="s">
        <v>2419</v>
      </c>
      <c r="T6068" s="62">
        <v>696892400</v>
      </c>
      <c r="U6068" s="62">
        <v>672537379.61000001</v>
      </c>
      <c r="Z6068" s="54" t="s">
        <v>68</v>
      </c>
      <c r="AA6068" s="132">
        <v>6.45060494842822E-5</v>
      </c>
      <c r="AJ6068" s="42"/>
      <c r="AM6068" s="42"/>
      <c r="AN6068" s="42"/>
      <c r="AO6068" s="42"/>
      <c r="AP6068" s="42"/>
      <c r="AY6068" s="42"/>
      <c r="AZ6068" s="42"/>
      <c r="BA6068" s="42"/>
      <c r="BB6068" s="42"/>
      <c r="BN6068" s="54" t="s">
        <v>4578</v>
      </c>
      <c r="BO6068" s="58" t="str">
        <f t="shared" si="94"/>
        <v>境内资产</v>
      </c>
      <c r="BP6068" s="58" t="str">
        <f>IF(M6068="",VLOOKUP(D6068,Sheet4!$A$1:$B$92,2,0),VLOOKUP(Q6068,Sheet4!$A$1:$B$92,2,0))</f>
        <v>保险资产管理产品</v>
      </c>
    </row>
    <row r="6069" spans="1:68" s="58" customFormat="1" ht="12.75" customHeight="1">
      <c r="A6069" s="64" t="s">
        <v>2847</v>
      </c>
      <c r="B6069" s="54" t="s">
        <v>2848</v>
      </c>
      <c r="C6069" s="252" t="s">
        <v>5552</v>
      </c>
      <c r="D6069" s="252" t="s">
        <v>672</v>
      </c>
      <c r="E6069" s="54" t="s">
        <v>2849</v>
      </c>
      <c r="F6069" s="54" t="s">
        <v>2848</v>
      </c>
      <c r="G6069" s="129">
        <v>31100</v>
      </c>
      <c r="H6069" s="323">
        <v>331015</v>
      </c>
      <c r="I6069" s="323">
        <v>323751</v>
      </c>
      <c r="J6069" s="42"/>
      <c r="K6069" s="42"/>
      <c r="L6069" s="42" t="s">
        <v>4489</v>
      </c>
      <c r="M6069" s="42" t="s">
        <v>3499</v>
      </c>
      <c r="N6069" s="42" t="s">
        <v>2435</v>
      </c>
      <c r="O6069" s="137" t="s">
        <v>3500</v>
      </c>
      <c r="P6069" s="42" t="s">
        <v>64</v>
      </c>
      <c r="Q6069" s="42" t="s">
        <v>65</v>
      </c>
      <c r="R6069" s="42">
        <v>1</v>
      </c>
      <c r="S6069" s="137" t="s">
        <v>2419</v>
      </c>
      <c r="T6069" s="62">
        <v>696892400</v>
      </c>
      <c r="U6069" s="62">
        <v>672537379.61000001</v>
      </c>
      <c r="Z6069" s="54" t="s">
        <v>68</v>
      </c>
      <c r="AA6069" s="132">
        <v>2.5162689978875701E-5</v>
      </c>
      <c r="AJ6069" s="42"/>
      <c r="AM6069" s="42"/>
      <c r="AN6069" s="42"/>
      <c r="AO6069" s="42"/>
      <c r="AP6069" s="42"/>
      <c r="AY6069" s="42"/>
      <c r="AZ6069" s="42"/>
      <c r="BA6069" s="42"/>
      <c r="BB6069" s="42"/>
      <c r="BN6069" s="54" t="s">
        <v>4578</v>
      </c>
      <c r="BO6069" s="58" t="str">
        <f t="shared" si="94"/>
        <v>境内资产</v>
      </c>
      <c r="BP6069" s="58" t="str">
        <f>IF(M6069="",VLOOKUP(D6069,Sheet4!$A$1:$B$92,2,0),VLOOKUP(Q6069,Sheet4!$A$1:$B$92,2,0))</f>
        <v>保险资产管理产品</v>
      </c>
    </row>
    <row r="6070" spans="1:68" s="58" customFormat="1" ht="12.75" customHeight="1">
      <c r="A6070" s="64" t="s">
        <v>2850</v>
      </c>
      <c r="B6070" s="54" t="s">
        <v>2851</v>
      </c>
      <c r="C6070" s="252" t="s">
        <v>5552</v>
      </c>
      <c r="D6070" s="252" t="s">
        <v>672</v>
      </c>
      <c r="E6070" s="54" t="s">
        <v>2852</v>
      </c>
      <c r="F6070" s="54" t="s">
        <v>2851</v>
      </c>
      <c r="G6070" s="129">
        <v>51500</v>
      </c>
      <c r="H6070" s="323">
        <v>471961</v>
      </c>
      <c r="I6070" s="323">
        <v>372860</v>
      </c>
      <c r="J6070" s="42"/>
      <c r="K6070" s="42"/>
      <c r="L6070" s="42" t="s">
        <v>4489</v>
      </c>
      <c r="M6070" s="42" t="s">
        <v>3499</v>
      </c>
      <c r="N6070" s="42" t="s">
        <v>2435</v>
      </c>
      <c r="O6070" s="137" t="s">
        <v>3500</v>
      </c>
      <c r="P6070" s="42" t="s">
        <v>64</v>
      </c>
      <c r="Q6070" s="42" t="s">
        <v>65</v>
      </c>
      <c r="R6070" s="42">
        <v>1</v>
      </c>
      <c r="S6070" s="137" t="s">
        <v>2419</v>
      </c>
      <c r="T6070" s="62">
        <v>696892400</v>
      </c>
      <c r="U6070" s="62">
        <v>672537379.61000001</v>
      </c>
      <c r="Z6070" s="54" t="s">
        <v>68</v>
      </c>
      <c r="AA6070" s="132">
        <v>2.27580933421943E-5</v>
      </c>
      <c r="AJ6070" s="42"/>
      <c r="AM6070" s="42"/>
      <c r="AN6070" s="42"/>
      <c r="AO6070" s="42"/>
      <c r="AP6070" s="42"/>
      <c r="AY6070" s="42"/>
      <c r="AZ6070" s="42"/>
      <c r="BA6070" s="42"/>
      <c r="BB6070" s="42"/>
      <c r="BN6070" s="54" t="s">
        <v>4578</v>
      </c>
      <c r="BO6070" s="58" t="str">
        <f t="shared" si="94"/>
        <v>境内资产</v>
      </c>
      <c r="BP6070" s="58" t="str">
        <f>IF(M6070="",VLOOKUP(D6070,Sheet4!$A$1:$B$92,2,0),VLOOKUP(Q6070,Sheet4!$A$1:$B$92,2,0))</f>
        <v>保险资产管理产品</v>
      </c>
    </row>
    <row r="6071" spans="1:68" s="58" customFormat="1" ht="12.75" customHeight="1">
      <c r="A6071" s="64" t="s">
        <v>2853</v>
      </c>
      <c r="B6071" s="54" t="s">
        <v>2854</v>
      </c>
      <c r="C6071" s="252" t="s">
        <v>5552</v>
      </c>
      <c r="D6071" s="252" t="s">
        <v>672</v>
      </c>
      <c r="E6071" s="54" t="s">
        <v>2855</v>
      </c>
      <c r="F6071" s="54" t="s">
        <v>2854</v>
      </c>
      <c r="G6071" s="129">
        <v>22600</v>
      </c>
      <c r="H6071" s="323">
        <v>453592</v>
      </c>
      <c r="I6071" s="323">
        <v>426236</v>
      </c>
      <c r="J6071" s="42"/>
      <c r="K6071" s="42"/>
      <c r="L6071" s="42" t="s">
        <v>4489</v>
      </c>
      <c r="M6071" s="42" t="s">
        <v>3499</v>
      </c>
      <c r="N6071" s="42" t="s">
        <v>2435</v>
      </c>
      <c r="O6071" s="137" t="s">
        <v>3500</v>
      </c>
      <c r="P6071" s="42" t="s">
        <v>64</v>
      </c>
      <c r="Q6071" s="42" t="s">
        <v>65</v>
      </c>
      <c r="R6071" s="42">
        <v>1</v>
      </c>
      <c r="S6071" s="137" t="s">
        <v>2419</v>
      </c>
      <c r="T6071" s="62">
        <v>696892400</v>
      </c>
      <c r="U6071" s="62">
        <v>672537379.61000001</v>
      </c>
      <c r="Z6071" s="54" t="s">
        <v>68</v>
      </c>
      <c r="AA6071" s="132">
        <v>5.9628855927243499E-6</v>
      </c>
      <c r="AJ6071" s="42"/>
      <c r="AM6071" s="42"/>
      <c r="AN6071" s="42"/>
      <c r="AO6071" s="42"/>
      <c r="AP6071" s="42"/>
      <c r="AY6071" s="42"/>
      <c r="AZ6071" s="42"/>
      <c r="BA6071" s="42"/>
      <c r="BB6071" s="42"/>
      <c r="BN6071" s="54" t="s">
        <v>4578</v>
      </c>
      <c r="BO6071" s="58" t="str">
        <f t="shared" si="94"/>
        <v>境内资产</v>
      </c>
      <c r="BP6071" s="58" t="str">
        <f>IF(M6071="",VLOOKUP(D6071,Sheet4!$A$1:$B$92,2,0),VLOOKUP(Q6071,Sheet4!$A$1:$B$92,2,0))</f>
        <v>保险资产管理产品</v>
      </c>
    </row>
    <row r="6072" spans="1:68" s="58" customFormat="1" ht="12.75" customHeight="1">
      <c r="A6072" s="64" t="s">
        <v>2856</v>
      </c>
      <c r="B6072" s="54" t="s">
        <v>2857</v>
      </c>
      <c r="C6072" s="252" t="s">
        <v>5552</v>
      </c>
      <c r="D6072" s="252" t="s">
        <v>672</v>
      </c>
      <c r="E6072" s="54" t="s">
        <v>2858</v>
      </c>
      <c r="F6072" s="54" t="s">
        <v>2857</v>
      </c>
      <c r="G6072" s="129">
        <v>18800</v>
      </c>
      <c r="H6072" s="323">
        <v>208068</v>
      </c>
      <c r="I6072" s="323">
        <v>160176</v>
      </c>
      <c r="J6072" s="42"/>
      <c r="K6072" s="42"/>
      <c r="L6072" s="42" t="s">
        <v>4489</v>
      </c>
      <c r="M6072" s="42" t="s">
        <v>3499</v>
      </c>
      <c r="N6072" s="42" t="s">
        <v>2435</v>
      </c>
      <c r="O6072" s="137" t="s">
        <v>3500</v>
      </c>
      <c r="P6072" s="42" t="s">
        <v>64</v>
      </c>
      <c r="Q6072" s="42" t="s">
        <v>65</v>
      </c>
      <c r="R6072" s="42">
        <v>1</v>
      </c>
      <c r="S6072" s="137" t="s">
        <v>2419</v>
      </c>
      <c r="T6072" s="62">
        <v>696892400</v>
      </c>
      <c r="U6072" s="62">
        <v>672537379.61000001</v>
      </c>
      <c r="Z6072" s="54" t="s">
        <v>68</v>
      </c>
      <c r="AA6072" s="132">
        <v>1.0821585008602699E-5</v>
      </c>
      <c r="AJ6072" s="42"/>
      <c r="AM6072" s="42"/>
      <c r="AN6072" s="42"/>
      <c r="AO6072" s="42"/>
      <c r="AP6072" s="42"/>
      <c r="AY6072" s="42"/>
      <c r="AZ6072" s="42"/>
      <c r="BA6072" s="42"/>
      <c r="BB6072" s="42"/>
      <c r="BN6072" s="54" t="s">
        <v>4578</v>
      </c>
      <c r="BO6072" s="58" t="str">
        <f t="shared" si="94"/>
        <v>境内资产</v>
      </c>
      <c r="BP6072" s="58" t="str">
        <f>IF(M6072="",VLOOKUP(D6072,Sheet4!$A$1:$B$92,2,0),VLOOKUP(Q6072,Sheet4!$A$1:$B$92,2,0))</f>
        <v>保险资产管理产品</v>
      </c>
    </row>
    <row r="6073" spans="1:68" s="58" customFormat="1" ht="12.75" customHeight="1">
      <c r="A6073" s="64" t="s">
        <v>2859</v>
      </c>
      <c r="B6073" s="54" t="s">
        <v>2860</v>
      </c>
      <c r="C6073" s="252" t="s">
        <v>5552</v>
      </c>
      <c r="D6073" s="252" t="s">
        <v>672</v>
      </c>
      <c r="E6073" s="54" t="s">
        <v>2861</v>
      </c>
      <c r="F6073" s="54" t="s">
        <v>2860</v>
      </c>
      <c r="G6073" s="129">
        <v>30000</v>
      </c>
      <c r="H6073" s="323">
        <v>311881.3</v>
      </c>
      <c r="I6073" s="323">
        <v>237300</v>
      </c>
      <c r="J6073" s="42"/>
      <c r="K6073" s="42"/>
      <c r="L6073" s="42" t="s">
        <v>4489</v>
      </c>
      <c r="M6073" s="42" t="s">
        <v>3499</v>
      </c>
      <c r="N6073" s="42" t="s">
        <v>2435</v>
      </c>
      <c r="O6073" s="137" t="s">
        <v>3500</v>
      </c>
      <c r="P6073" s="42" t="s">
        <v>64</v>
      </c>
      <c r="Q6073" s="42" t="s">
        <v>65</v>
      </c>
      <c r="R6073" s="42">
        <v>1</v>
      </c>
      <c r="S6073" s="137" t="s">
        <v>2419</v>
      </c>
      <c r="T6073" s="62">
        <v>696892400</v>
      </c>
      <c r="U6073" s="62">
        <v>672537379.61000001</v>
      </c>
      <c r="Z6073" s="54" t="s">
        <v>280</v>
      </c>
      <c r="AA6073" s="132">
        <v>1.16567219279849E-5</v>
      </c>
      <c r="AJ6073" s="42"/>
      <c r="AM6073" s="42"/>
      <c r="AN6073" s="42"/>
      <c r="AO6073" s="42"/>
      <c r="AP6073" s="42"/>
      <c r="AY6073" s="42"/>
      <c r="AZ6073" s="42"/>
      <c r="BA6073" s="42"/>
      <c r="BB6073" s="42"/>
      <c r="BN6073" s="54" t="s">
        <v>4578</v>
      </c>
      <c r="BO6073" s="58" t="str">
        <f t="shared" si="94"/>
        <v>境内资产</v>
      </c>
      <c r="BP6073" s="58" t="str">
        <f>IF(M6073="",VLOOKUP(D6073,Sheet4!$A$1:$B$92,2,0),VLOOKUP(Q6073,Sheet4!$A$1:$B$92,2,0))</f>
        <v>保险资产管理产品</v>
      </c>
    </row>
    <row r="6074" spans="1:68" s="58" customFormat="1" ht="12.75" customHeight="1">
      <c r="A6074" s="64" t="s">
        <v>2862</v>
      </c>
      <c r="B6074" s="54" t="s">
        <v>2863</v>
      </c>
      <c r="C6074" s="252" t="s">
        <v>5552</v>
      </c>
      <c r="D6074" s="252" t="s">
        <v>672</v>
      </c>
      <c r="E6074" s="54" t="s">
        <v>2864</v>
      </c>
      <c r="F6074" s="54" t="s">
        <v>2863</v>
      </c>
      <c r="G6074" s="129">
        <v>38500</v>
      </c>
      <c r="H6074" s="323">
        <v>492488</v>
      </c>
      <c r="I6074" s="323">
        <v>420035</v>
      </c>
      <c r="J6074" s="42"/>
      <c r="K6074" s="42"/>
      <c r="L6074" s="42" t="s">
        <v>4489</v>
      </c>
      <c r="M6074" s="42" t="s">
        <v>3499</v>
      </c>
      <c r="N6074" s="42" t="s">
        <v>2435</v>
      </c>
      <c r="O6074" s="137" t="s">
        <v>3500</v>
      </c>
      <c r="P6074" s="42" t="s">
        <v>64</v>
      </c>
      <c r="Q6074" s="42" t="s">
        <v>65</v>
      </c>
      <c r="R6074" s="42">
        <v>1</v>
      </c>
      <c r="S6074" s="137" t="s">
        <v>2419</v>
      </c>
      <c r="T6074" s="62">
        <v>696892400</v>
      </c>
      <c r="U6074" s="62">
        <v>672537379.61000001</v>
      </c>
      <c r="Z6074" s="54" t="s">
        <v>68</v>
      </c>
      <c r="AA6074" s="132">
        <v>1.4260600384218101E-5</v>
      </c>
      <c r="AJ6074" s="42"/>
      <c r="AM6074" s="42"/>
      <c r="AN6074" s="42"/>
      <c r="AO6074" s="42"/>
      <c r="AP6074" s="42"/>
      <c r="AY6074" s="42"/>
      <c r="AZ6074" s="42"/>
      <c r="BA6074" s="42"/>
      <c r="BB6074" s="42"/>
      <c r="BN6074" s="54" t="s">
        <v>4578</v>
      </c>
      <c r="BO6074" s="58" t="str">
        <f t="shared" si="94"/>
        <v>境内资产</v>
      </c>
      <c r="BP6074" s="58" t="str">
        <f>IF(M6074="",VLOOKUP(D6074,Sheet4!$A$1:$B$92,2,0),VLOOKUP(Q6074,Sheet4!$A$1:$B$92,2,0))</f>
        <v>保险资产管理产品</v>
      </c>
    </row>
    <row r="6075" spans="1:68" s="58" customFormat="1" ht="12.75" customHeight="1">
      <c r="A6075" s="64" t="s">
        <v>2865</v>
      </c>
      <c r="B6075" s="54" t="s">
        <v>2866</v>
      </c>
      <c r="C6075" s="252" t="s">
        <v>5552</v>
      </c>
      <c r="D6075" s="252" t="s">
        <v>672</v>
      </c>
      <c r="E6075" s="54" t="s">
        <v>2867</v>
      </c>
      <c r="F6075" s="54" t="s">
        <v>2866</v>
      </c>
      <c r="G6075" s="129">
        <v>16800</v>
      </c>
      <c r="H6075" s="323">
        <v>214738.8</v>
      </c>
      <c r="I6075" s="323">
        <v>177072</v>
      </c>
      <c r="J6075" s="42"/>
      <c r="K6075" s="42"/>
      <c r="L6075" s="42" t="s">
        <v>4489</v>
      </c>
      <c r="M6075" s="42" t="s">
        <v>3499</v>
      </c>
      <c r="N6075" s="42" t="s">
        <v>2435</v>
      </c>
      <c r="O6075" s="137" t="s">
        <v>3500</v>
      </c>
      <c r="P6075" s="42" t="s">
        <v>64</v>
      </c>
      <c r="Q6075" s="42" t="s">
        <v>65</v>
      </c>
      <c r="R6075" s="42">
        <v>1</v>
      </c>
      <c r="S6075" s="137" t="s">
        <v>2419</v>
      </c>
      <c r="T6075" s="62">
        <v>696892400</v>
      </c>
      <c r="U6075" s="62">
        <v>672537379.61000001</v>
      </c>
      <c r="Z6075" s="54" t="s">
        <v>68</v>
      </c>
      <c r="AA6075" s="132">
        <v>1.6541772982143201E-5</v>
      </c>
      <c r="AJ6075" s="42"/>
      <c r="AM6075" s="42"/>
      <c r="AN6075" s="42"/>
      <c r="AO6075" s="42"/>
      <c r="AP6075" s="42"/>
      <c r="AY6075" s="42"/>
      <c r="AZ6075" s="42"/>
      <c r="BA6075" s="42"/>
      <c r="BB6075" s="42"/>
      <c r="BN6075" s="54" t="s">
        <v>4578</v>
      </c>
      <c r="BO6075" s="58" t="str">
        <f t="shared" si="94"/>
        <v>境内资产</v>
      </c>
      <c r="BP6075" s="58" t="str">
        <f>IF(M6075="",VLOOKUP(D6075,Sheet4!$A$1:$B$92,2,0),VLOOKUP(Q6075,Sheet4!$A$1:$B$92,2,0))</f>
        <v>保险资产管理产品</v>
      </c>
    </row>
    <row r="6076" spans="1:68" s="58" customFormat="1" ht="12.75" customHeight="1">
      <c r="A6076" s="64" t="s">
        <v>2868</v>
      </c>
      <c r="B6076" s="54" t="s">
        <v>2869</v>
      </c>
      <c r="C6076" s="252" t="s">
        <v>5552</v>
      </c>
      <c r="D6076" s="252" t="s">
        <v>672</v>
      </c>
      <c r="E6076" s="54" t="s">
        <v>2870</v>
      </c>
      <c r="F6076" s="54" t="s">
        <v>2869</v>
      </c>
      <c r="G6076" s="129">
        <v>22600</v>
      </c>
      <c r="H6076" s="323">
        <v>318747</v>
      </c>
      <c r="I6076" s="323">
        <v>176958</v>
      </c>
      <c r="J6076" s="42"/>
      <c r="K6076" s="42"/>
      <c r="L6076" s="42" t="s">
        <v>4489</v>
      </c>
      <c r="M6076" s="42" t="s">
        <v>3499</v>
      </c>
      <c r="N6076" s="42" t="s">
        <v>2435</v>
      </c>
      <c r="O6076" s="137" t="s">
        <v>3500</v>
      </c>
      <c r="P6076" s="42" t="s">
        <v>64</v>
      </c>
      <c r="Q6076" s="42" t="s">
        <v>65</v>
      </c>
      <c r="R6076" s="42">
        <v>1</v>
      </c>
      <c r="S6076" s="137" t="s">
        <v>2419</v>
      </c>
      <c r="T6076" s="62">
        <v>696892400</v>
      </c>
      <c r="U6076" s="62">
        <v>672537379.61000001</v>
      </c>
      <c r="Z6076" s="54" t="s">
        <v>68</v>
      </c>
      <c r="AA6076" s="132">
        <v>2.0067443641323699E-5</v>
      </c>
      <c r="AJ6076" s="42"/>
      <c r="AM6076" s="42"/>
      <c r="AN6076" s="42"/>
      <c r="AO6076" s="42"/>
      <c r="AP6076" s="42"/>
      <c r="AY6076" s="42"/>
      <c r="AZ6076" s="42"/>
      <c r="BA6076" s="42"/>
      <c r="BB6076" s="42"/>
      <c r="BN6076" s="54" t="s">
        <v>4578</v>
      </c>
      <c r="BO6076" s="58" t="str">
        <f t="shared" si="94"/>
        <v>境内资产</v>
      </c>
      <c r="BP6076" s="58" t="str">
        <f>IF(M6076="",VLOOKUP(D6076,Sheet4!$A$1:$B$92,2,0),VLOOKUP(Q6076,Sheet4!$A$1:$B$92,2,0))</f>
        <v>保险资产管理产品</v>
      </c>
    </row>
    <row r="6077" spans="1:68" s="58" customFormat="1" ht="12.75" customHeight="1">
      <c r="A6077" s="64" t="s">
        <v>1957</v>
      </c>
      <c r="B6077" s="54" t="s">
        <v>1958</v>
      </c>
      <c r="C6077" s="252" t="s">
        <v>5552</v>
      </c>
      <c r="D6077" s="252" t="s">
        <v>672</v>
      </c>
      <c r="E6077" s="54" t="s">
        <v>2871</v>
      </c>
      <c r="F6077" s="54" t="s">
        <v>1958</v>
      </c>
      <c r="G6077" s="129">
        <v>34600</v>
      </c>
      <c r="H6077" s="323">
        <v>571503.64</v>
      </c>
      <c r="I6077" s="323">
        <v>582664</v>
      </c>
      <c r="J6077" s="42"/>
      <c r="K6077" s="42"/>
      <c r="L6077" s="42" t="s">
        <v>4489</v>
      </c>
      <c r="M6077" s="42" t="s">
        <v>3499</v>
      </c>
      <c r="N6077" s="42" t="s">
        <v>2435</v>
      </c>
      <c r="O6077" s="137" t="s">
        <v>3500</v>
      </c>
      <c r="P6077" s="42" t="s">
        <v>64</v>
      </c>
      <c r="Q6077" s="42" t="s">
        <v>65</v>
      </c>
      <c r="R6077" s="42">
        <v>1</v>
      </c>
      <c r="S6077" s="137" t="s">
        <v>2419</v>
      </c>
      <c r="T6077" s="62">
        <v>696892400</v>
      </c>
      <c r="U6077" s="62">
        <v>672537379.61000001</v>
      </c>
      <c r="Z6077" s="54" t="s">
        <v>68</v>
      </c>
      <c r="AA6077" s="132">
        <v>1.0070969909561999E-5</v>
      </c>
      <c r="AJ6077" s="42"/>
      <c r="AM6077" s="42"/>
      <c r="AN6077" s="42"/>
      <c r="AO6077" s="42"/>
      <c r="AP6077" s="42"/>
      <c r="AY6077" s="42"/>
      <c r="AZ6077" s="42"/>
      <c r="BA6077" s="42"/>
      <c r="BB6077" s="42"/>
      <c r="BN6077" s="54" t="s">
        <v>4578</v>
      </c>
      <c r="BO6077" s="58" t="str">
        <f t="shared" si="94"/>
        <v>境内资产</v>
      </c>
      <c r="BP6077" s="58" t="str">
        <f>IF(M6077="",VLOOKUP(D6077,Sheet4!$A$1:$B$92,2,0),VLOOKUP(Q6077,Sheet4!$A$1:$B$92,2,0))</f>
        <v>保险资产管理产品</v>
      </c>
    </row>
    <row r="6078" spans="1:68" s="58" customFormat="1" ht="12.75" customHeight="1">
      <c r="A6078" s="64" t="s">
        <v>2872</v>
      </c>
      <c r="B6078" s="54" t="s">
        <v>2873</v>
      </c>
      <c r="C6078" s="252" t="s">
        <v>5552</v>
      </c>
      <c r="D6078" s="252" t="s">
        <v>672</v>
      </c>
      <c r="E6078" s="54" t="s">
        <v>2874</v>
      </c>
      <c r="F6078" s="54" t="s">
        <v>2873</v>
      </c>
      <c r="G6078" s="129">
        <v>73500</v>
      </c>
      <c r="H6078" s="323">
        <v>511934.61</v>
      </c>
      <c r="I6078" s="323">
        <v>626220</v>
      </c>
      <c r="J6078" s="42"/>
      <c r="K6078" s="42"/>
      <c r="L6078" s="42" t="s">
        <v>4489</v>
      </c>
      <c r="M6078" s="42" t="s">
        <v>3499</v>
      </c>
      <c r="N6078" s="42" t="s">
        <v>2435</v>
      </c>
      <c r="O6078" s="137" t="s">
        <v>3500</v>
      </c>
      <c r="P6078" s="42" t="s">
        <v>64</v>
      </c>
      <c r="Q6078" s="42" t="s">
        <v>65</v>
      </c>
      <c r="R6078" s="42">
        <v>1</v>
      </c>
      <c r="S6078" s="137" t="s">
        <v>2419</v>
      </c>
      <c r="T6078" s="62">
        <v>696892400</v>
      </c>
      <c r="U6078" s="62">
        <v>672537379.61000001</v>
      </c>
      <c r="Z6078" s="54" t="s">
        <v>68</v>
      </c>
      <c r="AA6078" s="132">
        <v>1.11944473170217E-5</v>
      </c>
      <c r="AJ6078" s="42"/>
      <c r="AM6078" s="42"/>
      <c r="AN6078" s="42"/>
      <c r="AO6078" s="42"/>
      <c r="AP6078" s="42"/>
      <c r="AY6078" s="42"/>
      <c r="AZ6078" s="42"/>
      <c r="BA6078" s="42"/>
      <c r="BB6078" s="42"/>
      <c r="BN6078" s="54" t="s">
        <v>4578</v>
      </c>
      <c r="BO6078" s="58" t="str">
        <f t="shared" si="94"/>
        <v>境内资产</v>
      </c>
      <c r="BP6078" s="58" t="str">
        <f>IF(M6078="",VLOOKUP(D6078,Sheet4!$A$1:$B$92,2,0),VLOOKUP(Q6078,Sheet4!$A$1:$B$92,2,0))</f>
        <v>保险资产管理产品</v>
      </c>
    </row>
    <row r="6079" spans="1:68" s="58" customFormat="1" ht="12.75" customHeight="1">
      <c r="A6079" s="64" t="s">
        <v>2875</v>
      </c>
      <c r="B6079" s="54" t="s">
        <v>2876</v>
      </c>
      <c r="C6079" s="252" t="s">
        <v>5552</v>
      </c>
      <c r="D6079" s="252" t="s">
        <v>672</v>
      </c>
      <c r="E6079" s="54" t="s">
        <v>2877</v>
      </c>
      <c r="F6079" s="54" t="s">
        <v>2876</v>
      </c>
      <c r="G6079" s="129">
        <v>22500</v>
      </c>
      <c r="H6079" s="323">
        <v>281300.90000000002</v>
      </c>
      <c r="I6079" s="323">
        <v>221175</v>
      </c>
      <c r="J6079" s="42"/>
      <c r="K6079" s="42"/>
      <c r="L6079" s="42" t="s">
        <v>4489</v>
      </c>
      <c r="M6079" s="42" t="s">
        <v>3499</v>
      </c>
      <c r="N6079" s="42" t="s">
        <v>2435</v>
      </c>
      <c r="O6079" s="137" t="s">
        <v>3500</v>
      </c>
      <c r="P6079" s="42" t="s">
        <v>64</v>
      </c>
      <c r="Q6079" s="42" t="s">
        <v>65</v>
      </c>
      <c r="R6079" s="42">
        <v>1</v>
      </c>
      <c r="S6079" s="137" t="s">
        <v>2419</v>
      </c>
      <c r="T6079" s="62">
        <v>696892400</v>
      </c>
      <c r="U6079" s="62">
        <v>672537379.61000001</v>
      </c>
      <c r="Z6079" s="54" t="s">
        <v>68</v>
      </c>
      <c r="AA6079" s="132">
        <v>1.2143227667042699E-5</v>
      </c>
      <c r="AJ6079" s="42"/>
      <c r="AM6079" s="42"/>
      <c r="AN6079" s="42"/>
      <c r="AO6079" s="42"/>
      <c r="AP6079" s="42"/>
      <c r="AY6079" s="42"/>
      <c r="AZ6079" s="42"/>
      <c r="BA6079" s="42"/>
      <c r="BB6079" s="42"/>
      <c r="BN6079" s="54" t="s">
        <v>4578</v>
      </c>
      <c r="BO6079" s="58" t="str">
        <f t="shared" si="94"/>
        <v>境内资产</v>
      </c>
      <c r="BP6079" s="58" t="str">
        <f>IF(M6079="",VLOOKUP(D6079,Sheet4!$A$1:$B$92,2,0),VLOOKUP(Q6079,Sheet4!$A$1:$B$92,2,0))</f>
        <v>保险资产管理产品</v>
      </c>
    </row>
    <row r="6080" spans="1:68" s="58" customFormat="1" ht="12.75" customHeight="1">
      <c r="A6080" s="64" t="s">
        <v>2878</v>
      </c>
      <c r="B6080" s="54" t="s">
        <v>2879</v>
      </c>
      <c r="C6080" s="252" t="s">
        <v>5552</v>
      </c>
      <c r="D6080" s="252" t="s">
        <v>672</v>
      </c>
      <c r="E6080" s="54" t="s">
        <v>2880</v>
      </c>
      <c r="F6080" s="54" t="s">
        <v>2879</v>
      </c>
      <c r="G6080" s="129">
        <v>26200</v>
      </c>
      <c r="H6080" s="323">
        <v>274942</v>
      </c>
      <c r="I6080" s="323">
        <v>263310</v>
      </c>
      <c r="J6080" s="42"/>
      <c r="K6080" s="42"/>
      <c r="L6080" s="42" t="s">
        <v>4489</v>
      </c>
      <c r="M6080" s="42" t="s">
        <v>3499</v>
      </c>
      <c r="N6080" s="42" t="s">
        <v>2435</v>
      </c>
      <c r="O6080" s="137" t="s">
        <v>3500</v>
      </c>
      <c r="P6080" s="42" t="s">
        <v>64</v>
      </c>
      <c r="Q6080" s="42" t="s">
        <v>65</v>
      </c>
      <c r="R6080" s="42">
        <v>1</v>
      </c>
      <c r="S6080" s="137" t="s">
        <v>2419</v>
      </c>
      <c r="T6080" s="62">
        <v>696892400</v>
      </c>
      <c r="U6080" s="62">
        <v>672537379.61000001</v>
      </c>
      <c r="Z6080" s="54" t="s">
        <v>68</v>
      </c>
      <c r="AA6080" s="132">
        <v>1.84507042253521E-5</v>
      </c>
      <c r="AJ6080" s="42"/>
      <c r="AM6080" s="42"/>
      <c r="AN6080" s="42"/>
      <c r="AO6080" s="42"/>
      <c r="AP6080" s="42"/>
      <c r="AY6080" s="42"/>
      <c r="AZ6080" s="42"/>
      <c r="BA6080" s="42"/>
      <c r="BB6080" s="42"/>
      <c r="BN6080" s="54" t="s">
        <v>4578</v>
      </c>
      <c r="BO6080" s="58" t="str">
        <f t="shared" si="94"/>
        <v>境内资产</v>
      </c>
      <c r="BP6080" s="58" t="str">
        <f>IF(M6080="",VLOOKUP(D6080,Sheet4!$A$1:$B$92,2,0),VLOOKUP(Q6080,Sheet4!$A$1:$B$92,2,0))</f>
        <v>保险资产管理产品</v>
      </c>
    </row>
    <row r="6081" spans="1:68" s="58" customFormat="1" ht="12.75" customHeight="1">
      <c r="A6081" s="64" t="s">
        <v>2881</v>
      </c>
      <c r="B6081" s="54" t="s">
        <v>2882</v>
      </c>
      <c r="C6081" s="252" t="s">
        <v>5552</v>
      </c>
      <c r="D6081" s="252" t="s">
        <v>672</v>
      </c>
      <c r="E6081" s="54" t="s">
        <v>2883</v>
      </c>
      <c r="F6081" s="54" t="s">
        <v>2882</v>
      </c>
      <c r="G6081" s="129">
        <v>59900</v>
      </c>
      <c r="H6081" s="323">
        <v>227492</v>
      </c>
      <c r="I6081" s="323">
        <v>204259</v>
      </c>
      <c r="J6081" s="42"/>
      <c r="K6081" s="42"/>
      <c r="L6081" s="42" t="s">
        <v>4489</v>
      </c>
      <c r="M6081" s="42" t="s">
        <v>3499</v>
      </c>
      <c r="N6081" s="42" t="s">
        <v>2435</v>
      </c>
      <c r="O6081" s="137" t="s">
        <v>3500</v>
      </c>
      <c r="P6081" s="42" t="s">
        <v>64</v>
      </c>
      <c r="Q6081" s="42" t="s">
        <v>65</v>
      </c>
      <c r="R6081" s="42">
        <v>1</v>
      </c>
      <c r="S6081" s="137" t="s">
        <v>2419</v>
      </c>
      <c r="T6081" s="62">
        <v>696892400</v>
      </c>
      <c r="U6081" s="62">
        <v>672537379.61000001</v>
      </c>
      <c r="Z6081" s="54" t="s">
        <v>68</v>
      </c>
      <c r="AA6081" s="132">
        <v>9.7204060522064597E-6</v>
      </c>
      <c r="AJ6081" s="42"/>
      <c r="AM6081" s="42"/>
      <c r="AN6081" s="42"/>
      <c r="AO6081" s="42"/>
      <c r="AP6081" s="42"/>
      <c r="AY6081" s="42"/>
      <c r="AZ6081" s="42"/>
      <c r="BA6081" s="42"/>
      <c r="BB6081" s="42"/>
      <c r="BN6081" s="54" t="s">
        <v>4578</v>
      </c>
      <c r="BO6081" s="58" t="str">
        <f t="shared" si="94"/>
        <v>境内资产</v>
      </c>
      <c r="BP6081" s="58" t="str">
        <f>IF(M6081="",VLOOKUP(D6081,Sheet4!$A$1:$B$92,2,0),VLOOKUP(Q6081,Sheet4!$A$1:$B$92,2,0))</f>
        <v>保险资产管理产品</v>
      </c>
    </row>
    <row r="6082" spans="1:68" s="58" customFormat="1" ht="12.75" customHeight="1">
      <c r="A6082" s="64" t="s">
        <v>2884</v>
      </c>
      <c r="B6082" s="54" t="s">
        <v>2885</v>
      </c>
      <c r="C6082" s="252" t="s">
        <v>5552</v>
      </c>
      <c r="D6082" s="252" t="s">
        <v>672</v>
      </c>
      <c r="E6082" s="54" t="s">
        <v>2886</v>
      </c>
      <c r="F6082" s="54" t="s">
        <v>2885</v>
      </c>
      <c r="G6082" s="129">
        <v>25700</v>
      </c>
      <c r="H6082" s="323">
        <v>302579</v>
      </c>
      <c r="I6082" s="323">
        <v>281929</v>
      </c>
      <c r="J6082" s="42"/>
      <c r="K6082" s="42"/>
      <c r="L6082" s="42" t="s">
        <v>4489</v>
      </c>
      <c r="M6082" s="42" t="s">
        <v>3499</v>
      </c>
      <c r="N6082" s="42" t="s">
        <v>2435</v>
      </c>
      <c r="O6082" s="137" t="s">
        <v>3500</v>
      </c>
      <c r="P6082" s="42" t="s">
        <v>64</v>
      </c>
      <c r="Q6082" s="42" t="s">
        <v>65</v>
      </c>
      <c r="R6082" s="42">
        <v>1</v>
      </c>
      <c r="S6082" s="137" t="s">
        <v>2419</v>
      </c>
      <c r="T6082" s="62">
        <v>696892400</v>
      </c>
      <c r="U6082" s="62">
        <v>672537379.61000001</v>
      </c>
      <c r="Z6082" s="54" t="s">
        <v>68</v>
      </c>
      <c r="AA6082" s="132">
        <v>1.0686070686070701E-5</v>
      </c>
      <c r="AJ6082" s="42"/>
      <c r="AM6082" s="42"/>
      <c r="AN6082" s="42"/>
      <c r="AO6082" s="42"/>
      <c r="AP6082" s="42"/>
      <c r="AY6082" s="42"/>
      <c r="AZ6082" s="42"/>
      <c r="BA6082" s="42"/>
      <c r="BB6082" s="42"/>
      <c r="BN6082" s="54" t="s">
        <v>4578</v>
      </c>
      <c r="BO6082" s="58" t="str">
        <f t="shared" si="94"/>
        <v>境内资产</v>
      </c>
      <c r="BP6082" s="58" t="str">
        <f>IF(M6082="",VLOOKUP(D6082,Sheet4!$A$1:$B$92,2,0),VLOOKUP(Q6082,Sheet4!$A$1:$B$92,2,0))</f>
        <v>保险资产管理产品</v>
      </c>
    </row>
    <row r="6083" spans="1:68" s="58" customFormat="1" ht="12.75" customHeight="1">
      <c r="A6083" s="64" t="s">
        <v>2887</v>
      </c>
      <c r="B6083" s="54" t="s">
        <v>2888</v>
      </c>
      <c r="C6083" s="252" t="s">
        <v>5552</v>
      </c>
      <c r="D6083" s="252" t="s">
        <v>672</v>
      </c>
      <c r="E6083" s="54" t="s">
        <v>2889</v>
      </c>
      <c r="F6083" s="54" t="s">
        <v>2888</v>
      </c>
      <c r="G6083" s="129">
        <v>29800</v>
      </c>
      <c r="H6083" s="323">
        <v>210593</v>
      </c>
      <c r="I6083" s="323">
        <v>180290</v>
      </c>
      <c r="J6083" s="42"/>
      <c r="K6083" s="42"/>
      <c r="L6083" s="42" t="s">
        <v>4489</v>
      </c>
      <c r="M6083" s="42" t="s">
        <v>3499</v>
      </c>
      <c r="N6083" s="42" t="s">
        <v>2435</v>
      </c>
      <c r="O6083" s="137" t="s">
        <v>3500</v>
      </c>
      <c r="P6083" s="42" t="s">
        <v>64</v>
      </c>
      <c r="Q6083" s="42" t="s">
        <v>65</v>
      </c>
      <c r="R6083" s="42">
        <v>1</v>
      </c>
      <c r="S6083" s="137" t="s">
        <v>2419</v>
      </c>
      <c r="T6083" s="62">
        <v>696892400</v>
      </c>
      <c r="U6083" s="62">
        <v>672537379.61000001</v>
      </c>
      <c r="Z6083" s="54" t="s">
        <v>68</v>
      </c>
      <c r="AA6083" s="132">
        <v>3.10321209276683E-5</v>
      </c>
      <c r="AJ6083" s="42"/>
      <c r="AM6083" s="42"/>
      <c r="AN6083" s="42"/>
      <c r="AO6083" s="42"/>
      <c r="AP6083" s="42"/>
      <c r="AY6083" s="42"/>
      <c r="AZ6083" s="42"/>
      <c r="BA6083" s="42"/>
      <c r="BB6083" s="42"/>
      <c r="BN6083" s="54" t="s">
        <v>4578</v>
      </c>
      <c r="BO6083" s="58" t="str">
        <f t="shared" ref="BO6083:BO6146" si="95">IF(LEFT(D6083,2)="境外","境外资产","境内资产")</f>
        <v>境内资产</v>
      </c>
      <c r="BP6083" s="58" t="str">
        <f>IF(M6083="",VLOOKUP(D6083,Sheet4!$A$1:$B$92,2,0),VLOOKUP(Q6083,Sheet4!$A$1:$B$92,2,0))</f>
        <v>保险资产管理产品</v>
      </c>
    </row>
    <row r="6084" spans="1:68" s="58" customFormat="1" ht="12.75" customHeight="1">
      <c r="A6084" s="64" t="s">
        <v>2890</v>
      </c>
      <c r="B6084" s="54" t="s">
        <v>2891</v>
      </c>
      <c r="C6084" s="252" t="s">
        <v>5552</v>
      </c>
      <c r="D6084" s="252" t="s">
        <v>672</v>
      </c>
      <c r="E6084" s="54" t="s">
        <v>2892</v>
      </c>
      <c r="F6084" s="54" t="s">
        <v>2891</v>
      </c>
      <c r="G6084" s="129">
        <v>27000</v>
      </c>
      <c r="H6084" s="323">
        <v>488883</v>
      </c>
      <c r="I6084" s="323">
        <v>424170</v>
      </c>
      <c r="J6084" s="42"/>
      <c r="K6084" s="42"/>
      <c r="L6084" s="42" t="s">
        <v>4489</v>
      </c>
      <c r="M6084" s="42" t="s">
        <v>3499</v>
      </c>
      <c r="N6084" s="42" t="s">
        <v>2435</v>
      </c>
      <c r="O6084" s="137" t="s">
        <v>3500</v>
      </c>
      <c r="P6084" s="42" t="s">
        <v>64</v>
      </c>
      <c r="Q6084" s="42" t="s">
        <v>65</v>
      </c>
      <c r="R6084" s="42">
        <v>1</v>
      </c>
      <c r="S6084" s="137" t="s">
        <v>2419</v>
      </c>
      <c r="T6084" s="62">
        <v>696892400</v>
      </c>
      <c r="U6084" s="62">
        <v>672537379.61000001</v>
      </c>
      <c r="Z6084" s="54" t="s">
        <v>68</v>
      </c>
      <c r="AA6084" s="132">
        <v>1.40025932232173E-5</v>
      </c>
      <c r="AJ6084" s="42"/>
      <c r="AM6084" s="42"/>
      <c r="AN6084" s="42"/>
      <c r="AO6084" s="42"/>
      <c r="AP6084" s="42"/>
      <c r="AY6084" s="42"/>
      <c r="AZ6084" s="42"/>
      <c r="BA6084" s="42"/>
      <c r="BB6084" s="42"/>
      <c r="BN6084" s="54" t="s">
        <v>4578</v>
      </c>
      <c r="BO6084" s="58" t="str">
        <f t="shared" si="95"/>
        <v>境内资产</v>
      </c>
      <c r="BP6084" s="58" t="str">
        <f>IF(M6084="",VLOOKUP(D6084,Sheet4!$A$1:$B$92,2,0),VLOOKUP(Q6084,Sheet4!$A$1:$B$92,2,0))</f>
        <v>保险资产管理产品</v>
      </c>
    </row>
    <row r="6085" spans="1:68" s="58" customFormat="1" ht="12.75" customHeight="1">
      <c r="A6085" s="64" t="s">
        <v>2893</v>
      </c>
      <c r="B6085" s="54" t="s">
        <v>2894</v>
      </c>
      <c r="C6085" s="252" t="s">
        <v>5552</v>
      </c>
      <c r="D6085" s="252" t="s">
        <v>672</v>
      </c>
      <c r="E6085" s="54" t="s">
        <v>2895</v>
      </c>
      <c r="F6085" s="54" t="s">
        <v>2894</v>
      </c>
      <c r="G6085" s="129">
        <v>49900</v>
      </c>
      <c r="H6085" s="323">
        <v>659350.49</v>
      </c>
      <c r="I6085" s="323">
        <v>689618</v>
      </c>
      <c r="J6085" s="42"/>
      <c r="K6085" s="42"/>
      <c r="L6085" s="42" t="s">
        <v>4489</v>
      </c>
      <c r="M6085" s="42" t="s">
        <v>3499</v>
      </c>
      <c r="N6085" s="42" t="s">
        <v>2435</v>
      </c>
      <c r="O6085" s="137" t="s">
        <v>3500</v>
      </c>
      <c r="P6085" s="42" t="s">
        <v>64</v>
      </c>
      <c r="Q6085" s="42" t="s">
        <v>65</v>
      </c>
      <c r="R6085" s="42">
        <v>1</v>
      </c>
      <c r="S6085" s="137" t="s">
        <v>2419</v>
      </c>
      <c r="T6085" s="62">
        <v>696892400</v>
      </c>
      <c r="U6085" s="62">
        <v>672537379.61000001</v>
      </c>
      <c r="Z6085" s="54" t="s">
        <v>280</v>
      </c>
      <c r="AA6085" s="132">
        <v>1.10530681743242E-5</v>
      </c>
      <c r="AJ6085" s="42"/>
      <c r="AM6085" s="42"/>
      <c r="AN6085" s="42"/>
      <c r="AO6085" s="42"/>
      <c r="AP6085" s="42"/>
      <c r="AY6085" s="42"/>
      <c r="AZ6085" s="42"/>
      <c r="BA6085" s="42"/>
      <c r="BB6085" s="42"/>
      <c r="BN6085" s="54" t="s">
        <v>4578</v>
      </c>
      <c r="BO6085" s="58" t="str">
        <f t="shared" si="95"/>
        <v>境内资产</v>
      </c>
      <c r="BP6085" s="58" t="str">
        <f>IF(M6085="",VLOOKUP(D6085,Sheet4!$A$1:$B$92,2,0),VLOOKUP(Q6085,Sheet4!$A$1:$B$92,2,0))</f>
        <v>保险资产管理产品</v>
      </c>
    </row>
    <row r="6086" spans="1:68" s="58" customFormat="1" ht="12.75" customHeight="1">
      <c r="A6086" s="64" t="s">
        <v>2896</v>
      </c>
      <c r="B6086" s="54" t="s">
        <v>2897</v>
      </c>
      <c r="C6086" s="252" t="s">
        <v>5552</v>
      </c>
      <c r="D6086" s="252" t="s">
        <v>672</v>
      </c>
      <c r="E6086" s="54" t="s">
        <v>2898</v>
      </c>
      <c r="F6086" s="54" t="s">
        <v>2897</v>
      </c>
      <c r="G6086" s="129">
        <v>61500</v>
      </c>
      <c r="H6086" s="323">
        <v>331103</v>
      </c>
      <c r="I6086" s="323">
        <v>304425</v>
      </c>
      <c r="J6086" s="42"/>
      <c r="K6086" s="42"/>
      <c r="L6086" s="42" t="s">
        <v>4489</v>
      </c>
      <c r="M6086" s="42" t="s">
        <v>3499</v>
      </c>
      <c r="N6086" s="42" t="s">
        <v>2435</v>
      </c>
      <c r="O6086" s="137" t="s">
        <v>3500</v>
      </c>
      <c r="P6086" s="42" t="s">
        <v>64</v>
      </c>
      <c r="Q6086" s="42" t="s">
        <v>65</v>
      </c>
      <c r="R6086" s="42">
        <v>1</v>
      </c>
      <c r="S6086" s="137" t="s">
        <v>2419</v>
      </c>
      <c r="T6086" s="62">
        <v>696892400</v>
      </c>
      <c r="U6086" s="62">
        <v>672537379.61000001</v>
      </c>
      <c r="Z6086" s="54" t="s">
        <v>68</v>
      </c>
      <c r="AA6086" s="132">
        <v>1.4237412351277501E-5</v>
      </c>
      <c r="AJ6086" s="42"/>
      <c r="AM6086" s="42"/>
      <c r="AN6086" s="42"/>
      <c r="AO6086" s="42"/>
      <c r="AP6086" s="42"/>
      <c r="AY6086" s="42"/>
      <c r="AZ6086" s="42"/>
      <c r="BA6086" s="42"/>
      <c r="BB6086" s="42"/>
      <c r="BN6086" s="54" t="s">
        <v>4578</v>
      </c>
      <c r="BO6086" s="58" t="str">
        <f t="shared" si="95"/>
        <v>境内资产</v>
      </c>
      <c r="BP6086" s="58" t="str">
        <f>IF(M6086="",VLOOKUP(D6086,Sheet4!$A$1:$B$92,2,0),VLOOKUP(Q6086,Sheet4!$A$1:$B$92,2,0))</f>
        <v>保险资产管理产品</v>
      </c>
    </row>
    <row r="6087" spans="1:68" s="58" customFormat="1" ht="12.75" customHeight="1">
      <c r="A6087" s="64" t="s">
        <v>2899</v>
      </c>
      <c r="B6087" s="54" t="s">
        <v>2900</v>
      </c>
      <c r="C6087" s="252" t="s">
        <v>5552</v>
      </c>
      <c r="D6087" s="252" t="s">
        <v>672</v>
      </c>
      <c r="E6087" s="54" t="s">
        <v>2901</v>
      </c>
      <c r="F6087" s="54" t="s">
        <v>2900</v>
      </c>
      <c r="G6087" s="129">
        <v>56400</v>
      </c>
      <c r="H6087" s="323">
        <v>300727</v>
      </c>
      <c r="I6087" s="323">
        <v>265080</v>
      </c>
      <c r="J6087" s="42"/>
      <c r="K6087" s="42"/>
      <c r="L6087" s="42" t="s">
        <v>4489</v>
      </c>
      <c r="M6087" s="42" t="s">
        <v>3499</v>
      </c>
      <c r="N6087" s="42" t="s">
        <v>2435</v>
      </c>
      <c r="O6087" s="137" t="s">
        <v>3500</v>
      </c>
      <c r="P6087" s="42" t="s">
        <v>64</v>
      </c>
      <c r="Q6087" s="42" t="s">
        <v>65</v>
      </c>
      <c r="R6087" s="42">
        <v>1</v>
      </c>
      <c r="S6087" s="137" t="s">
        <v>2419</v>
      </c>
      <c r="T6087" s="62">
        <v>696892400</v>
      </c>
      <c r="U6087" s="62">
        <v>672537379.61000001</v>
      </c>
      <c r="Z6087" s="54" t="s">
        <v>68</v>
      </c>
      <c r="AA6087" s="132">
        <v>3.7661327052175399E-5</v>
      </c>
      <c r="AJ6087" s="42"/>
      <c r="AM6087" s="42"/>
      <c r="AN6087" s="42"/>
      <c r="AO6087" s="42"/>
      <c r="AP6087" s="42"/>
      <c r="AY6087" s="42"/>
      <c r="AZ6087" s="42"/>
      <c r="BA6087" s="42"/>
      <c r="BB6087" s="42"/>
      <c r="BN6087" s="54" t="s">
        <v>4578</v>
      </c>
      <c r="BO6087" s="58" t="str">
        <f t="shared" si="95"/>
        <v>境内资产</v>
      </c>
      <c r="BP6087" s="58" t="str">
        <f>IF(M6087="",VLOOKUP(D6087,Sheet4!$A$1:$B$92,2,0),VLOOKUP(Q6087,Sheet4!$A$1:$B$92,2,0))</f>
        <v>保险资产管理产品</v>
      </c>
    </row>
    <row r="6088" spans="1:68" s="58" customFormat="1" ht="12.75" customHeight="1">
      <c r="A6088" s="64" t="s">
        <v>2902</v>
      </c>
      <c r="B6088" s="54" t="s">
        <v>2903</v>
      </c>
      <c r="C6088" s="252" t="s">
        <v>5552</v>
      </c>
      <c r="D6088" s="252" t="s">
        <v>672</v>
      </c>
      <c r="E6088" s="54" t="s">
        <v>2904</v>
      </c>
      <c r="F6088" s="54" t="s">
        <v>2903</v>
      </c>
      <c r="G6088" s="129">
        <v>44900</v>
      </c>
      <c r="H6088" s="323">
        <v>163712</v>
      </c>
      <c r="I6088" s="323">
        <v>132904</v>
      </c>
      <c r="J6088" s="42"/>
      <c r="K6088" s="42"/>
      <c r="L6088" s="42" t="s">
        <v>4489</v>
      </c>
      <c r="M6088" s="42" t="s">
        <v>3499</v>
      </c>
      <c r="N6088" s="42" t="s">
        <v>2435</v>
      </c>
      <c r="O6088" s="137" t="s">
        <v>3500</v>
      </c>
      <c r="P6088" s="42" t="s">
        <v>64</v>
      </c>
      <c r="Q6088" s="42" t="s">
        <v>65</v>
      </c>
      <c r="R6088" s="42">
        <v>1</v>
      </c>
      <c r="S6088" s="137" t="s">
        <v>2419</v>
      </c>
      <c r="T6088" s="62">
        <v>696892400</v>
      </c>
      <c r="U6088" s="62">
        <v>672537379.61000001</v>
      </c>
      <c r="Z6088" s="54" t="s">
        <v>68</v>
      </c>
      <c r="AA6088" s="132">
        <v>2.4341885703257901E-5</v>
      </c>
      <c r="AJ6088" s="42"/>
      <c r="AM6088" s="42"/>
      <c r="AN6088" s="42"/>
      <c r="AO6088" s="42"/>
      <c r="AP6088" s="42"/>
      <c r="AY6088" s="42"/>
      <c r="AZ6088" s="42"/>
      <c r="BA6088" s="42"/>
      <c r="BB6088" s="42"/>
      <c r="BN6088" s="54" t="s">
        <v>4578</v>
      </c>
      <c r="BO6088" s="58" t="str">
        <f t="shared" si="95"/>
        <v>境内资产</v>
      </c>
      <c r="BP6088" s="58" t="str">
        <f>IF(M6088="",VLOOKUP(D6088,Sheet4!$A$1:$B$92,2,0),VLOOKUP(Q6088,Sheet4!$A$1:$B$92,2,0))</f>
        <v>保险资产管理产品</v>
      </c>
    </row>
    <row r="6089" spans="1:68" s="58" customFormat="1" ht="12.75" customHeight="1">
      <c r="A6089" s="64" t="s">
        <v>2905</v>
      </c>
      <c r="B6089" s="54" t="s">
        <v>2906</v>
      </c>
      <c r="C6089" s="252" t="s">
        <v>5552</v>
      </c>
      <c r="D6089" s="252" t="s">
        <v>672</v>
      </c>
      <c r="E6089" s="54" t="s">
        <v>2907</v>
      </c>
      <c r="F6089" s="54" t="s">
        <v>2906</v>
      </c>
      <c r="G6089" s="129">
        <v>2500</v>
      </c>
      <c r="H6089" s="323">
        <v>865072.9</v>
      </c>
      <c r="I6089" s="323">
        <v>763750</v>
      </c>
      <c r="J6089" s="42"/>
      <c r="K6089" s="42"/>
      <c r="L6089" s="42" t="s">
        <v>4489</v>
      </c>
      <c r="M6089" s="42" t="s">
        <v>3499</v>
      </c>
      <c r="N6089" s="42" t="s">
        <v>2435</v>
      </c>
      <c r="O6089" s="137" t="s">
        <v>3500</v>
      </c>
      <c r="P6089" s="42" t="s">
        <v>64</v>
      </c>
      <c r="Q6089" s="42" t="s">
        <v>65</v>
      </c>
      <c r="R6089" s="42">
        <v>1</v>
      </c>
      <c r="S6089" s="137" t="s">
        <v>2419</v>
      </c>
      <c r="T6089" s="62">
        <v>696892400</v>
      </c>
      <c r="U6089" s="62">
        <v>672537379.61000001</v>
      </c>
      <c r="Z6089" s="54" t="s">
        <v>280</v>
      </c>
      <c r="AA6089" s="132">
        <v>4.1437571455984202E-6</v>
      </c>
      <c r="AJ6089" s="42"/>
      <c r="AM6089" s="42"/>
      <c r="AN6089" s="42"/>
      <c r="AO6089" s="42"/>
      <c r="AP6089" s="42"/>
      <c r="AY6089" s="42"/>
      <c r="AZ6089" s="42"/>
      <c r="BA6089" s="42"/>
      <c r="BB6089" s="42"/>
      <c r="BN6089" s="54" t="s">
        <v>4578</v>
      </c>
      <c r="BO6089" s="58" t="str">
        <f t="shared" si="95"/>
        <v>境内资产</v>
      </c>
      <c r="BP6089" s="58" t="str">
        <f>IF(M6089="",VLOOKUP(D6089,Sheet4!$A$1:$B$92,2,0),VLOOKUP(Q6089,Sheet4!$A$1:$B$92,2,0))</f>
        <v>保险资产管理产品</v>
      </c>
    </row>
    <row r="6090" spans="1:68" s="58" customFormat="1" ht="12.75" customHeight="1">
      <c r="A6090" s="64" t="s">
        <v>2110</v>
      </c>
      <c r="B6090" s="54" t="s">
        <v>2908</v>
      </c>
      <c r="C6090" s="252" t="s">
        <v>5552</v>
      </c>
      <c r="D6090" s="252" t="s">
        <v>672</v>
      </c>
      <c r="E6090" s="54" t="s">
        <v>2909</v>
      </c>
      <c r="F6090" s="54" t="s">
        <v>2908</v>
      </c>
      <c r="G6090" s="129">
        <v>16900</v>
      </c>
      <c r="H6090" s="323">
        <v>652844.76</v>
      </c>
      <c r="I6090" s="323">
        <v>670930</v>
      </c>
      <c r="J6090" s="42"/>
      <c r="K6090" s="42"/>
      <c r="L6090" s="42" t="s">
        <v>4489</v>
      </c>
      <c r="M6090" s="42" t="s">
        <v>3499</v>
      </c>
      <c r="N6090" s="42" t="s">
        <v>2435</v>
      </c>
      <c r="O6090" s="137" t="s">
        <v>3500</v>
      </c>
      <c r="P6090" s="42" t="s">
        <v>64</v>
      </c>
      <c r="Q6090" s="42" t="s">
        <v>65</v>
      </c>
      <c r="R6090" s="42">
        <v>1</v>
      </c>
      <c r="S6090" s="137" t="s">
        <v>2419</v>
      </c>
      <c r="T6090" s="62">
        <v>696892400</v>
      </c>
      <c r="U6090" s="62">
        <v>672537379.61000001</v>
      </c>
      <c r="Z6090" s="54" t="s">
        <v>280</v>
      </c>
      <c r="AA6090" s="132">
        <v>3.75426393525415E-6</v>
      </c>
      <c r="AJ6090" s="42"/>
      <c r="AM6090" s="42"/>
      <c r="AN6090" s="42"/>
      <c r="AO6090" s="42"/>
      <c r="AP6090" s="42"/>
      <c r="AY6090" s="42"/>
      <c r="AZ6090" s="42"/>
      <c r="BA6090" s="42"/>
      <c r="BB6090" s="42"/>
      <c r="BN6090" s="54" t="s">
        <v>4578</v>
      </c>
      <c r="BO6090" s="58" t="str">
        <f t="shared" si="95"/>
        <v>境内资产</v>
      </c>
      <c r="BP6090" s="58" t="str">
        <f>IF(M6090="",VLOOKUP(D6090,Sheet4!$A$1:$B$92,2,0),VLOOKUP(Q6090,Sheet4!$A$1:$B$92,2,0))</f>
        <v>保险资产管理产品</v>
      </c>
    </row>
    <row r="6091" spans="1:68" s="58" customFormat="1" ht="12.75" customHeight="1">
      <c r="A6091" s="64" t="s">
        <v>2910</v>
      </c>
      <c r="B6091" s="54" t="s">
        <v>2911</v>
      </c>
      <c r="C6091" s="252" t="s">
        <v>5552</v>
      </c>
      <c r="D6091" s="252" t="s">
        <v>672</v>
      </c>
      <c r="E6091" s="54" t="s">
        <v>2912</v>
      </c>
      <c r="F6091" s="54" t="s">
        <v>2911</v>
      </c>
      <c r="G6091" s="129">
        <v>4500</v>
      </c>
      <c r="H6091" s="323">
        <v>233288</v>
      </c>
      <c r="I6091" s="323">
        <v>196650</v>
      </c>
      <c r="J6091" s="42"/>
      <c r="K6091" s="42"/>
      <c r="L6091" s="42" t="s">
        <v>4489</v>
      </c>
      <c r="M6091" s="42" t="s">
        <v>3499</v>
      </c>
      <c r="N6091" s="42" t="s">
        <v>2435</v>
      </c>
      <c r="O6091" s="137" t="s">
        <v>3500</v>
      </c>
      <c r="P6091" s="42" t="s">
        <v>64</v>
      </c>
      <c r="Q6091" s="42" t="s">
        <v>65</v>
      </c>
      <c r="R6091" s="42">
        <v>1</v>
      </c>
      <c r="S6091" s="137" t="s">
        <v>2419</v>
      </c>
      <c r="T6091" s="62">
        <v>696892400</v>
      </c>
      <c r="U6091" s="62">
        <v>672537379.61000001</v>
      </c>
      <c r="Z6091" s="54" t="s">
        <v>68</v>
      </c>
      <c r="AA6091" s="132">
        <v>9.4186093582770994E-6</v>
      </c>
      <c r="AJ6091" s="42"/>
      <c r="AM6091" s="42"/>
      <c r="AN6091" s="42"/>
      <c r="AO6091" s="42"/>
      <c r="AP6091" s="42"/>
      <c r="AY6091" s="42"/>
      <c r="AZ6091" s="42"/>
      <c r="BA6091" s="42"/>
      <c r="BB6091" s="42"/>
      <c r="BN6091" s="54" t="s">
        <v>4578</v>
      </c>
      <c r="BO6091" s="58" t="str">
        <f t="shared" si="95"/>
        <v>境内资产</v>
      </c>
      <c r="BP6091" s="58" t="str">
        <f>IF(M6091="",VLOOKUP(D6091,Sheet4!$A$1:$B$92,2,0),VLOOKUP(Q6091,Sheet4!$A$1:$B$92,2,0))</f>
        <v>保险资产管理产品</v>
      </c>
    </row>
    <row r="6092" spans="1:68" s="58" customFormat="1" ht="12.75" customHeight="1">
      <c r="A6092" s="64" t="s">
        <v>2913</v>
      </c>
      <c r="B6092" s="54" t="s">
        <v>2313</v>
      </c>
      <c r="C6092" s="252" t="s">
        <v>5552</v>
      </c>
      <c r="D6092" s="252" t="s">
        <v>672</v>
      </c>
      <c r="E6092" s="54" t="s">
        <v>2914</v>
      </c>
      <c r="F6092" s="54" t="s">
        <v>2313</v>
      </c>
      <c r="G6092" s="129">
        <v>11200</v>
      </c>
      <c r="H6092" s="323">
        <v>490379</v>
      </c>
      <c r="I6092" s="323">
        <v>443408</v>
      </c>
      <c r="J6092" s="42"/>
      <c r="K6092" s="42"/>
      <c r="L6092" s="42" t="s">
        <v>4489</v>
      </c>
      <c r="M6092" s="42" t="s">
        <v>3499</v>
      </c>
      <c r="N6092" s="42" t="s">
        <v>2435</v>
      </c>
      <c r="O6092" s="137" t="s">
        <v>3500</v>
      </c>
      <c r="P6092" s="42" t="s">
        <v>64</v>
      </c>
      <c r="Q6092" s="42" t="s">
        <v>65</v>
      </c>
      <c r="R6092" s="42">
        <v>1</v>
      </c>
      <c r="S6092" s="137" t="s">
        <v>2419</v>
      </c>
      <c r="T6092" s="62">
        <v>696892400</v>
      </c>
      <c r="U6092" s="62">
        <v>672537379.61000001</v>
      </c>
      <c r="Z6092" s="54" t="s">
        <v>68</v>
      </c>
      <c r="AA6092" s="132">
        <v>7.9092032226655803E-6</v>
      </c>
      <c r="AJ6092" s="42"/>
      <c r="AM6092" s="42"/>
      <c r="AN6092" s="42"/>
      <c r="AO6092" s="42"/>
      <c r="AP6092" s="42"/>
      <c r="AY6092" s="42"/>
      <c r="AZ6092" s="42"/>
      <c r="BA6092" s="42"/>
      <c r="BB6092" s="42"/>
      <c r="BN6092" s="54" t="s">
        <v>4578</v>
      </c>
      <c r="BO6092" s="58" t="str">
        <f t="shared" si="95"/>
        <v>境内资产</v>
      </c>
      <c r="BP6092" s="58" t="str">
        <f>IF(M6092="",VLOOKUP(D6092,Sheet4!$A$1:$B$92,2,0),VLOOKUP(Q6092,Sheet4!$A$1:$B$92,2,0))</f>
        <v>保险资产管理产品</v>
      </c>
    </row>
    <row r="6093" spans="1:68" s="58" customFormat="1" ht="12.75" customHeight="1">
      <c r="A6093" s="64" t="s">
        <v>2918</v>
      </c>
      <c r="B6093" s="54" t="s">
        <v>2919</v>
      </c>
      <c r="C6093" s="252" t="s">
        <v>5552</v>
      </c>
      <c r="D6093" s="252" t="s">
        <v>672</v>
      </c>
      <c r="E6093" s="54" t="s">
        <v>2920</v>
      </c>
      <c r="F6093" s="54" t="s">
        <v>2919</v>
      </c>
      <c r="G6093" s="129">
        <v>28200</v>
      </c>
      <c r="H6093" s="323">
        <v>323023</v>
      </c>
      <c r="I6093" s="323">
        <v>280590</v>
      </c>
      <c r="J6093" s="42"/>
      <c r="K6093" s="42"/>
      <c r="L6093" s="42" t="s">
        <v>4489</v>
      </c>
      <c r="M6093" s="42" t="s">
        <v>3499</v>
      </c>
      <c r="N6093" s="42" t="s">
        <v>2435</v>
      </c>
      <c r="O6093" s="137" t="s">
        <v>3500</v>
      </c>
      <c r="P6093" s="42" t="s">
        <v>64</v>
      </c>
      <c r="Q6093" s="42" t="s">
        <v>65</v>
      </c>
      <c r="R6093" s="42">
        <v>1</v>
      </c>
      <c r="S6093" s="137" t="s">
        <v>2419</v>
      </c>
      <c r="T6093" s="62">
        <v>696892400</v>
      </c>
      <c r="U6093" s="62">
        <v>672537379.61000001</v>
      </c>
      <c r="Z6093" s="54" t="s">
        <v>68</v>
      </c>
      <c r="AA6093" s="132">
        <v>1.7329789121883401E-5</v>
      </c>
      <c r="AJ6093" s="42"/>
      <c r="AM6093" s="42"/>
      <c r="AN6093" s="42"/>
      <c r="AO6093" s="42"/>
      <c r="AP6093" s="42"/>
      <c r="AY6093" s="42"/>
      <c r="AZ6093" s="42"/>
      <c r="BA6093" s="42"/>
      <c r="BB6093" s="42"/>
      <c r="BN6093" s="54" t="s">
        <v>4578</v>
      </c>
      <c r="BO6093" s="58" t="str">
        <f t="shared" si="95"/>
        <v>境内资产</v>
      </c>
      <c r="BP6093" s="58" t="str">
        <f>IF(M6093="",VLOOKUP(D6093,Sheet4!$A$1:$B$92,2,0),VLOOKUP(Q6093,Sheet4!$A$1:$B$92,2,0))</f>
        <v>保险资产管理产品</v>
      </c>
    </row>
    <row r="6094" spans="1:68" s="58" customFormat="1" ht="12.75" customHeight="1">
      <c r="A6094" s="64" t="s">
        <v>2921</v>
      </c>
      <c r="B6094" s="54" t="s">
        <v>2922</v>
      </c>
      <c r="C6094" s="252" t="s">
        <v>5552</v>
      </c>
      <c r="D6094" s="252" t="s">
        <v>672</v>
      </c>
      <c r="E6094" s="54" t="s">
        <v>2923</v>
      </c>
      <c r="F6094" s="54" t="s">
        <v>2922</v>
      </c>
      <c r="G6094" s="129">
        <v>37300</v>
      </c>
      <c r="H6094" s="323">
        <v>293837</v>
      </c>
      <c r="I6094" s="323">
        <v>255878</v>
      </c>
      <c r="J6094" s="42"/>
      <c r="K6094" s="42"/>
      <c r="L6094" s="42" t="s">
        <v>4489</v>
      </c>
      <c r="M6094" s="42" t="s">
        <v>3499</v>
      </c>
      <c r="N6094" s="42" t="s">
        <v>2435</v>
      </c>
      <c r="O6094" s="137" t="s">
        <v>3500</v>
      </c>
      <c r="P6094" s="42" t="s">
        <v>64</v>
      </c>
      <c r="Q6094" s="42" t="s">
        <v>65</v>
      </c>
      <c r="R6094" s="42">
        <v>1</v>
      </c>
      <c r="S6094" s="137" t="s">
        <v>2419</v>
      </c>
      <c r="T6094" s="62">
        <v>696892400</v>
      </c>
      <c r="U6094" s="62">
        <v>672537379.61000001</v>
      </c>
      <c r="Z6094" s="54" t="s">
        <v>280</v>
      </c>
      <c r="AA6094" s="132">
        <v>7.6949855218785497E-6</v>
      </c>
      <c r="AJ6094" s="42"/>
      <c r="AM6094" s="42"/>
      <c r="AN6094" s="42"/>
      <c r="AO6094" s="42"/>
      <c r="AP6094" s="42"/>
      <c r="AY6094" s="42"/>
      <c r="AZ6094" s="42"/>
      <c r="BA6094" s="42"/>
      <c r="BB6094" s="42"/>
      <c r="BN6094" s="54" t="s">
        <v>4578</v>
      </c>
      <c r="BO6094" s="58" t="str">
        <f t="shared" si="95"/>
        <v>境内资产</v>
      </c>
      <c r="BP6094" s="58" t="str">
        <f>IF(M6094="",VLOOKUP(D6094,Sheet4!$A$1:$B$92,2,0),VLOOKUP(Q6094,Sheet4!$A$1:$B$92,2,0))</f>
        <v>保险资产管理产品</v>
      </c>
    </row>
    <row r="6095" spans="1:68" s="58" customFormat="1" ht="12.75" customHeight="1">
      <c r="A6095" s="64" t="s">
        <v>2924</v>
      </c>
      <c r="B6095" s="54" t="s">
        <v>2925</v>
      </c>
      <c r="C6095" s="252" t="s">
        <v>5552</v>
      </c>
      <c r="D6095" s="252" t="s">
        <v>672</v>
      </c>
      <c r="E6095" s="54" t="s">
        <v>2926</v>
      </c>
      <c r="F6095" s="54" t="s">
        <v>2925</v>
      </c>
      <c r="G6095" s="129">
        <v>54100</v>
      </c>
      <c r="H6095" s="323">
        <v>280982</v>
      </c>
      <c r="I6095" s="323">
        <v>264008</v>
      </c>
      <c r="J6095" s="42"/>
      <c r="K6095" s="42"/>
      <c r="L6095" s="42" t="s">
        <v>4489</v>
      </c>
      <c r="M6095" s="42" t="s">
        <v>3499</v>
      </c>
      <c r="N6095" s="42" t="s">
        <v>2435</v>
      </c>
      <c r="O6095" s="137" t="s">
        <v>3500</v>
      </c>
      <c r="P6095" s="42" t="s">
        <v>64</v>
      </c>
      <c r="Q6095" s="42" t="s">
        <v>65</v>
      </c>
      <c r="R6095" s="42">
        <v>1</v>
      </c>
      <c r="S6095" s="137" t="s">
        <v>2419</v>
      </c>
      <c r="T6095" s="62">
        <v>696892400</v>
      </c>
      <c r="U6095" s="62">
        <v>672537379.61000001</v>
      </c>
      <c r="Z6095" s="54" t="s">
        <v>68</v>
      </c>
      <c r="AA6095" s="132">
        <v>1.0625987389925099E-5</v>
      </c>
      <c r="AJ6095" s="42"/>
      <c r="AM6095" s="42"/>
      <c r="AN6095" s="42"/>
      <c r="AO6095" s="42"/>
      <c r="AP6095" s="42"/>
      <c r="AY6095" s="42"/>
      <c r="AZ6095" s="42"/>
      <c r="BA6095" s="42"/>
      <c r="BB6095" s="42"/>
      <c r="BN6095" s="54" t="s">
        <v>4578</v>
      </c>
      <c r="BO6095" s="58" t="str">
        <f t="shared" si="95"/>
        <v>境内资产</v>
      </c>
      <c r="BP6095" s="58" t="str">
        <f>IF(M6095="",VLOOKUP(D6095,Sheet4!$A$1:$B$92,2,0),VLOOKUP(Q6095,Sheet4!$A$1:$B$92,2,0))</f>
        <v>保险资产管理产品</v>
      </c>
    </row>
    <row r="6096" spans="1:68" s="58" customFormat="1" ht="12.75" customHeight="1">
      <c r="A6096" s="64" t="s">
        <v>2927</v>
      </c>
      <c r="B6096" s="54" t="s">
        <v>2928</v>
      </c>
      <c r="C6096" s="252" t="s">
        <v>5552</v>
      </c>
      <c r="D6096" s="252" t="s">
        <v>672</v>
      </c>
      <c r="E6096" s="54" t="s">
        <v>2929</v>
      </c>
      <c r="F6096" s="54" t="s">
        <v>2928</v>
      </c>
      <c r="G6096" s="129">
        <v>36900</v>
      </c>
      <c r="H6096" s="323">
        <v>252643</v>
      </c>
      <c r="I6096" s="323">
        <v>215127</v>
      </c>
      <c r="J6096" s="42"/>
      <c r="K6096" s="42"/>
      <c r="L6096" s="42" t="s">
        <v>4489</v>
      </c>
      <c r="M6096" s="42" t="s">
        <v>3499</v>
      </c>
      <c r="N6096" s="42" t="s">
        <v>2435</v>
      </c>
      <c r="O6096" s="137" t="s">
        <v>3500</v>
      </c>
      <c r="P6096" s="42" t="s">
        <v>64</v>
      </c>
      <c r="Q6096" s="42" t="s">
        <v>65</v>
      </c>
      <c r="R6096" s="42">
        <v>1</v>
      </c>
      <c r="S6096" s="137" t="s">
        <v>2419</v>
      </c>
      <c r="T6096" s="62">
        <v>696892400</v>
      </c>
      <c r="U6096" s="62">
        <v>672537379.61000001</v>
      </c>
      <c r="Z6096" s="54" t="s">
        <v>68</v>
      </c>
      <c r="AA6096" s="132">
        <v>1.3344585352689799E-5</v>
      </c>
      <c r="AJ6096" s="42"/>
      <c r="AM6096" s="42"/>
      <c r="AN6096" s="42"/>
      <c r="AO6096" s="42"/>
      <c r="AP6096" s="42"/>
      <c r="AY6096" s="42"/>
      <c r="AZ6096" s="42"/>
      <c r="BA6096" s="42"/>
      <c r="BB6096" s="42"/>
      <c r="BN6096" s="54" t="s">
        <v>4578</v>
      </c>
      <c r="BO6096" s="58" t="str">
        <f t="shared" si="95"/>
        <v>境内资产</v>
      </c>
      <c r="BP6096" s="58" t="str">
        <f>IF(M6096="",VLOOKUP(D6096,Sheet4!$A$1:$B$92,2,0),VLOOKUP(Q6096,Sheet4!$A$1:$B$92,2,0))</f>
        <v>保险资产管理产品</v>
      </c>
    </row>
    <row r="6097" spans="1:68" s="58" customFormat="1" ht="12.75" customHeight="1">
      <c r="A6097" s="64" t="s">
        <v>2930</v>
      </c>
      <c r="B6097" s="54" t="s">
        <v>2931</v>
      </c>
      <c r="C6097" s="252" t="s">
        <v>5552</v>
      </c>
      <c r="D6097" s="252" t="s">
        <v>672</v>
      </c>
      <c r="E6097" s="54" t="s">
        <v>2932</v>
      </c>
      <c r="F6097" s="54" t="s">
        <v>2931</v>
      </c>
      <c r="G6097" s="129">
        <v>33500</v>
      </c>
      <c r="H6097" s="323">
        <v>296422</v>
      </c>
      <c r="I6097" s="323">
        <v>267330</v>
      </c>
      <c r="J6097" s="42"/>
      <c r="K6097" s="42"/>
      <c r="L6097" s="42" t="s">
        <v>4489</v>
      </c>
      <c r="M6097" s="42" t="s">
        <v>3499</v>
      </c>
      <c r="N6097" s="42" t="s">
        <v>2435</v>
      </c>
      <c r="O6097" s="137" t="s">
        <v>3500</v>
      </c>
      <c r="P6097" s="42" t="s">
        <v>64</v>
      </c>
      <c r="Q6097" s="42" t="s">
        <v>65</v>
      </c>
      <c r="R6097" s="42">
        <v>1</v>
      </c>
      <c r="S6097" s="137" t="s">
        <v>2419</v>
      </c>
      <c r="T6097" s="62">
        <v>696892400</v>
      </c>
      <c r="U6097" s="62">
        <v>672537379.61000001</v>
      </c>
      <c r="Z6097" s="54" t="s">
        <v>68</v>
      </c>
      <c r="AA6097" s="132">
        <v>1.5538392140327299E-5</v>
      </c>
      <c r="AJ6097" s="42"/>
      <c r="AM6097" s="42"/>
      <c r="AN6097" s="42"/>
      <c r="AO6097" s="42"/>
      <c r="AP6097" s="42"/>
      <c r="AY6097" s="42"/>
      <c r="AZ6097" s="42"/>
      <c r="BA6097" s="42"/>
      <c r="BB6097" s="42"/>
      <c r="BN6097" s="54" t="s">
        <v>4578</v>
      </c>
      <c r="BO6097" s="58" t="str">
        <f t="shared" si="95"/>
        <v>境内资产</v>
      </c>
      <c r="BP6097" s="58" t="str">
        <f>IF(M6097="",VLOOKUP(D6097,Sheet4!$A$1:$B$92,2,0),VLOOKUP(Q6097,Sheet4!$A$1:$B$92,2,0))</f>
        <v>保险资产管理产品</v>
      </c>
    </row>
    <row r="6098" spans="1:68" s="58" customFormat="1" ht="12.75" customHeight="1">
      <c r="A6098" s="64" t="s">
        <v>2933</v>
      </c>
      <c r="B6098" s="54" t="s">
        <v>2934</v>
      </c>
      <c r="C6098" s="252" t="s">
        <v>5552</v>
      </c>
      <c r="D6098" s="252" t="s">
        <v>672</v>
      </c>
      <c r="E6098" s="54" t="s">
        <v>2935</v>
      </c>
      <c r="F6098" s="54" t="s">
        <v>2934</v>
      </c>
      <c r="G6098" s="129">
        <v>40800</v>
      </c>
      <c r="H6098" s="323">
        <v>338773.57</v>
      </c>
      <c r="I6098" s="323">
        <v>277032</v>
      </c>
      <c r="J6098" s="42"/>
      <c r="K6098" s="42"/>
      <c r="L6098" s="42" t="s">
        <v>4489</v>
      </c>
      <c r="M6098" s="42" t="s">
        <v>3499</v>
      </c>
      <c r="N6098" s="42" t="s">
        <v>2435</v>
      </c>
      <c r="O6098" s="137" t="s">
        <v>3500</v>
      </c>
      <c r="P6098" s="42" t="s">
        <v>64</v>
      </c>
      <c r="Q6098" s="42" t="s">
        <v>65</v>
      </c>
      <c r="R6098" s="42">
        <v>1</v>
      </c>
      <c r="S6098" s="137" t="s">
        <v>2419</v>
      </c>
      <c r="T6098" s="62">
        <v>696892400</v>
      </c>
      <c r="U6098" s="62">
        <v>672537379.61000001</v>
      </c>
      <c r="Z6098" s="54" t="s">
        <v>68</v>
      </c>
      <c r="AA6098" s="132">
        <v>1.07199993838733E-5</v>
      </c>
      <c r="AJ6098" s="42"/>
      <c r="AM6098" s="42"/>
      <c r="AN6098" s="42"/>
      <c r="AO6098" s="42"/>
      <c r="AP6098" s="42"/>
      <c r="AY6098" s="42"/>
      <c r="AZ6098" s="42"/>
      <c r="BA6098" s="42"/>
      <c r="BB6098" s="42"/>
      <c r="BN6098" s="54" t="s">
        <v>4578</v>
      </c>
      <c r="BO6098" s="58" t="str">
        <f t="shared" si="95"/>
        <v>境内资产</v>
      </c>
      <c r="BP6098" s="58" t="str">
        <f>IF(M6098="",VLOOKUP(D6098,Sheet4!$A$1:$B$92,2,0),VLOOKUP(Q6098,Sheet4!$A$1:$B$92,2,0))</f>
        <v>保险资产管理产品</v>
      </c>
    </row>
    <row r="6099" spans="1:68" s="58" customFormat="1" ht="12.75" customHeight="1">
      <c r="A6099" s="64" t="s">
        <v>670</v>
      </c>
      <c r="B6099" s="54" t="s">
        <v>671</v>
      </c>
      <c r="C6099" s="252" t="s">
        <v>5552</v>
      </c>
      <c r="D6099" s="252" t="s">
        <v>672</v>
      </c>
      <c r="E6099" s="54" t="s">
        <v>673</v>
      </c>
      <c r="F6099" s="54" t="s">
        <v>671</v>
      </c>
      <c r="G6099" s="129">
        <v>1657</v>
      </c>
      <c r="H6099" s="323">
        <v>2901177.05</v>
      </c>
      <c r="I6099" s="323">
        <v>3040595</v>
      </c>
      <c r="J6099" s="42"/>
      <c r="K6099" s="42"/>
      <c r="L6099" s="42" t="s">
        <v>4489</v>
      </c>
      <c r="M6099" s="42" t="s">
        <v>3499</v>
      </c>
      <c r="N6099" s="42" t="s">
        <v>2435</v>
      </c>
      <c r="O6099" s="137" t="s">
        <v>3500</v>
      </c>
      <c r="P6099" s="42" t="s">
        <v>64</v>
      </c>
      <c r="Q6099" s="42" t="s">
        <v>65</v>
      </c>
      <c r="R6099" s="42">
        <v>1</v>
      </c>
      <c r="S6099" s="137" t="s">
        <v>2419</v>
      </c>
      <c r="T6099" s="62">
        <v>696892400</v>
      </c>
      <c r="U6099" s="62">
        <v>672537379.61000001</v>
      </c>
      <c r="Z6099" s="54" t="s">
        <v>280</v>
      </c>
      <c r="AA6099" s="132">
        <v>1.31905978501156E-6</v>
      </c>
      <c r="AJ6099" s="42"/>
      <c r="AM6099" s="42"/>
      <c r="AN6099" s="42"/>
      <c r="AO6099" s="42"/>
      <c r="AP6099" s="42"/>
      <c r="AY6099" s="42"/>
      <c r="AZ6099" s="42"/>
      <c r="BA6099" s="42"/>
      <c r="BB6099" s="42"/>
      <c r="BN6099" s="54" t="s">
        <v>4578</v>
      </c>
      <c r="BO6099" s="58" t="str">
        <f t="shared" si="95"/>
        <v>境内资产</v>
      </c>
      <c r="BP6099" s="58" t="str">
        <f>IF(M6099="",VLOOKUP(D6099,Sheet4!$A$1:$B$92,2,0),VLOOKUP(Q6099,Sheet4!$A$1:$B$92,2,0))</f>
        <v>保险资产管理产品</v>
      </c>
    </row>
    <row r="6100" spans="1:68" s="58" customFormat="1" ht="12.75" customHeight="1">
      <c r="A6100" s="64" t="s">
        <v>2936</v>
      </c>
      <c r="B6100" s="54" t="s">
        <v>2937</v>
      </c>
      <c r="C6100" s="252" t="s">
        <v>5552</v>
      </c>
      <c r="D6100" s="252" t="s">
        <v>672</v>
      </c>
      <c r="E6100" s="54" t="s">
        <v>2938</v>
      </c>
      <c r="F6100" s="54" t="s">
        <v>2937</v>
      </c>
      <c r="G6100" s="129">
        <v>22100</v>
      </c>
      <c r="H6100" s="323">
        <v>349910</v>
      </c>
      <c r="I6100" s="323">
        <v>340340</v>
      </c>
      <c r="J6100" s="42"/>
      <c r="K6100" s="42"/>
      <c r="L6100" s="42" t="s">
        <v>4489</v>
      </c>
      <c r="M6100" s="42" t="s">
        <v>3499</v>
      </c>
      <c r="N6100" s="42" t="s">
        <v>2435</v>
      </c>
      <c r="O6100" s="137" t="s">
        <v>3500</v>
      </c>
      <c r="P6100" s="42" t="s">
        <v>64</v>
      </c>
      <c r="Q6100" s="42" t="s">
        <v>65</v>
      </c>
      <c r="R6100" s="42">
        <v>1</v>
      </c>
      <c r="S6100" s="137" t="s">
        <v>2419</v>
      </c>
      <c r="T6100" s="62">
        <v>696892400</v>
      </c>
      <c r="U6100" s="62">
        <v>672537379.61000001</v>
      </c>
      <c r="Z6100" s="54" t="s">
        <v>68</v>
      </c>
      <c r="AA6100" s="132">
        <v>6.4753372459067301E-6</v>
      </c>
      <c r="AJ6100" s="42"/>
      <c r="AM6100" s="42"/>
      <c r="AN6100" s="42"/>
      <c r="AO6100" s="42"/>
      <c r="AP6100" s="42"/>
      <c r="AY6100" s="42"/>
      <c r="AZ6100" s="42"/>
      <c r="BA6100" s="42"/>
      <c r="BB6100" s="42"/>
      <c r="BN6100" s="54" t="s">
        <v>4578</v>
      </c>
      <c r="BO6100" s="58" t="str">
        <f t="shared" si="95"/>
        <v>境内资产</v>
      </c>
      <c r="BP6100" s="58" t="str">
        <f>IF(M6100="",VLOOKUP(D6100,Sheet4!$A$1:$B$92,2,0),VLOOKUP(Q6100,Sheet4!$A$1:$B$92,2,0))</f>
        <v>保险资产管理产品</v>
      </c>
    </row>
    <row r="6101" spans="1:68" s="58" customFormat="1" ht="12.75" customHeight="1">
      <c r="A6101" s="64" t="s">
        <v>2939</v>
      </c>
      <c r="B6101" s="54" t="s">
        <v>2940</v>
      </c>
      <c r="C6101" s="252" t="s">
        <v>5552</v>
      </c>
      <c r="D6101" s="252" t="s">
        <v>672</v>
      </c>
      <c r="E6101" s="54" t="s">
        <v>2941</v>
      </c>
      <c r="F6101" s="54" t="s">
        <v>2940</v>
      </c>
      <c r="G6101" s="129">
        <v>14300</v>
      </c>
      <c r="H6101" s="323">
        <v>210498</v>
      </c>
      <c r="I6101" s="323">
        <v>190905</v>
      </c>
      <c r="J6101" s="42"/>
      <c r="K6101" s="42"/>
      <c r="L6101" s="42" t="s">
        <v>4489</v>
      </c>
      <c r="M6101" s="42" t="s">
        <v>3499</v>
      </c>
      <c r="N6101" s="42" t="s">
        <v>2435</v>
      </c>
      <c r="O6101" s="137" t="s">
        <v>3500</v>
      </c>
      <c r="P6101" s="42" t="s">
        <v>64</v>
      </c>
      <c r="Q6101" s="42" t="s">
        <v>65</v>
      </c>
      <c r="R6101" s="42">
        <v>1</v>
      </c>
      <c r="S6101" s="137" t="s">
        <v>2419</v>
      </c>
      <c r="T6101" s="62">
        <v>696892400</v>
      </c>
      <c r="U6101" s="62">
        <v>672537379.61000001</v>
      </c>
      <c r="Z6101" s="54" t="s">
        <v>68</v>
      </c>
      <c r="AA6101" s="132">
        <v>2.4807914228430402E-5</v>
      </c>
      <c r="AJ6101" s="42"/>
      <c r="AM6101" s="42"/>
      <c r="AN6101" s="42"/>
      <c r="AO6101" s="42"/>
      <c r="AP6101" s="42"/>
      <c r="AY6101" s="42"/>
      <c r="AZ6101" s="42"/>
      <c r="BA6101" s="42"/>
      <c r="BB6101" s="42"/>
      <c r="BN6101" s="54" t="s">
        <v>4578</v>
      </c>
      <c r="BO6101" s="58" t="str">
        <f t="shared" si="95"/>
        <v>境内资产</v>
      </c>
      <c r="BP6101" s="58" t="str">
        <f>IF(M6101="",VLOOKUP(D6101,Sheet4!$A$1:$B$92,2,0),VLOOKUP(Q6101,Sheet4!$A$1:$B$92,2,0))</f>
        <v>保险资产管理产品</v>
      </c>
    </row>
    <row r="6102" spans="1:68" s="58" customFormat="1" ht="12.75" customHeight="1">
      <c r="A6102" s="64" t="s">
        <v>2942</v>
      </c>
      <c r="B6102" s="54" t="s">
        <v>2943</v>
      </c>
      <c r="C6102" s="252" t="s">
        <v>5552</v>
      </c>
      <c r="D6102" s="252" t="s">
        <v>672</v>
      </c>
      <c r="E6102" s="54" t="s">
        <v>2944</v>
      </c>
      <c r="F6102" s="54" t="s">
        <v>2943</v>
      </c>
      <c r="G6102" s="129">
        <v>13300</v>
      </c>
      <c r="H6102" s="323">
        <v>541541</v>
      </c>
      <c r="I6102" s="323">
        <v>533330</v>
      </c>
      <c r="J6102" s="42"/>
      <c r="K6102" s="42"/>
      <c r="L6102" s="42" t="s">
        <v>4489</v>
      </c>
      <c r="M6102" s="42" t="s">
        <v>3499</v>
      </c>
      <c r="N6102" s="42" t="s">
        <v>2435</v>
      </c>
      <c r="O6102" s="137" t="s">
        <v>3500</v>
      </c>
      <c r="P6102" s="42" t="s">
        <v>64</v>
      </c>
      <c r="Q6102" s="42" t="s">
        <v>65</v>
      </c>
      <c r="R6102" s="42">
        <v>1</v>
      </c>
      <c r="S6102" s="137" t="s">
        <v>2419</v>
      </c>
      <c r="T6102" s="62">
        <v>696892400</v>
      </c>
      <c r="U6102" s="62">
        <v>672537379.61000001</v>
      </c>
      <c r="Z6102" s="54" t="s">
        <v>280</v>
      </c>
      <c r="AA6102" s="132">
        <v>2.5097642192965301E-6</v>
      </c>
      <c r="AJ6102" s="42"/>
      <c r="AM6102" s="42"/>
      <c r="AN6102" s="42"/>
      <c r="AO6102" s="42"/>
      <c r="AP6102" s="42"/>
      <c r="AY6102" s="42"/>
      <c r="AZ6102" s="42"/>
      <c r="BA6102" s="42"/>
      <c r="BB6102" s="42"/>
      <c r="BN6102" s="54" t="s">
        <v>4578</v>
      </c>
      <c r="BO6102" s="58" t="str">
        <f t="shared" si="95"/>
        <v>境内资产</v>
      </c>
      <c r="BP6102" s="58" t="str">
        <f>IF(M6102="",VLOOKUP(D6102,Sheet4!$A$1:$B$92,2,0),VLOOKUP(Q6102,Sheet4!$A$1:$B$92,2,0))</f>
        <v>保险资产管理产品</v>
      </c>
    </row>
    <row r="6103" spans="1:68" s="58" customFormat="1" ht="12.75" customHeight="1">
      <c r="A6103" s="64" t="s">
        <v>2945</v>
      </c>
      <c r="B6103" s="54" t="s">
        <v>2946</v>
      </c>
      <c r="C6103" s="252" t="s">
        <v>5552</v>
      </c>
      <c r="D6103" s="252" t="s">
        <v>672</v>
      </c>
      <c r="E6103" s="54" t="s">
        <v>2947</v>
      </c>
      <c r="F6103" s="54" t="s">
        <v>2946</v>
      </c>
      <c r="G6103" s="129">
        <v>17900</v>
      </c>
      <c r="H6103" s="323">
        <v>268631</v>
      </c>
      <c r="I6103" s="323">
        <v>250958</v>
      </c>
      <c r="J6103" s="42"/>
      <c r="K6103" s="42"/>
      <c r="L6103" s="42" t="s">
        <v>4489</v>
      </c>
      <c r="M6103" s="42" t="s">
        <v>3499</v>
      </c>
      <c r="N6103" s="42" t="s">
        <v>2435</v>
      </c>
      <c r="O6103" s="137" t="s">
        <v>3500</v>
      </c>
      <c r="P6103" s="42" t="s">
        <v>64</v>
      </c>
      <c r="Q6103" s="42" t="s">
        <v>65</v>
      </c>
      <c r="R6103" s="42">
        <v>1</v>
      </c>
      <c r="S6103" s="137" t="s">
        <v>2419</v>
      </c>
      <c r="T6103" s="62">
        <v>696892400</v>
      </c>
      <c r="U6103" s="62">
        <v>672537379.61000001</v>
      </c>
      <c r="Z6103" s="54" t="s">
        <v>68</v>
      </c>
      <c r="AA6103" s="132">
        <v>1.59477854465451E-5</v>
      </c>
      <c r="AJ6103" s="42"/>
      <c r="AM6103" s="42"/>
      <c r="AN6103" s="42"/>
      <c r="AO6103" s="42"/>
      <c r="AP6103" s="42"/>
      <c r="AY6103" s="42"/>
      <c r="AZ6103" s="42"/>
      <c r="BA6103" s="42"/>
      <c r="BB6103" s="42"/>
      <c r="BN6103" s="54" t="s">
        <v>4578</v>
      </c>
      <c r="BO6103" s="58" t="str">
        <f t="shared" si="95"/>
        <v>境内资产</v>
      </c>
      <c r="BP6103" s="58" t="str">
        <f>IF(M6103="",VLOOKUP(D6103,Sheet4!$A$1:$B$92,2,0),VLOOKUP(Q6103,Sheet4!$A$1:$B$92,2,0))</f>
        <v>保险资产管理产品</v>
      </c>
    </row>
    <row r="6104" spans="1:68" s="58" customFormat="1" ht="12.75" customHeight="1">
      <c r="A6104" s="64" t="s">
        <v>2948</v>
      </c>
      <c r="B6104" s="54" t="s">
        <v>2949</v>
      </c>
      <c r="C6104" s="252" t="s">
        <v>5552</v>
      </c>
      <c r="D6104" s="252" t="s">
        <v>672</v>
      </c>
      <c r="E6104" s="54" t="s">
        <v>2950</v>
      </c>
      <c r="F6104" s="54" t="s">
        <v>2949</v>
      </c>
      <c r="G6104" s="129">
        <v>29200</v>
      </c>
      <c r="H6104" s="323">
        <v>171012</v>
      </c>
      <c r="I6104" s="323">
        <v>147752</v>
      </c>
      <c r="J6104" s="42"/>
      <c r="K6104" s="42"/>
      <c r="L6104" s="42" t="s">
        <v>4489</v>
      </c>
      <c r="M6104" s="42" t="s">
        <v>3499</v>
      </c>
      <c r="N6104" s="42" t="s">
        <v>2435</v>
      </c>
      <c r="O6104" s="137" t="s">
        <v>3500</v>
      </c>
      <c r="P6104" s="42" t="s">
        <v>64</v>
      </c>
      <c r="Q6104" s="42" t="s">
        <v>65</v>
      </c>
      <c r="R6104" s="42">
        <v>1</v>
      </c>
      <c r="S6104" s="137" t="s">
        <v>2419</v>
      </c>
      <c r="T6104" s="62">
        <v>696892400</v>
      </c>
      <c r="U6104" s="62">
        <v>672537379.61000001</v>
      </c>
      <c r="Z6104" s="54" t="s">
        <v>68</v>
      </c>
      <c r="AA6104" s="132">
        <v>1.29016326287061E-5</v>
      </c>
      <c r="AJ6104" s="42"/>
      <c r="AM6104" s="42"/>
      <c r="AN6104" s="42"/>
      <c r="AO6104" s="42"/>
      <c r="AP6104" s="42"/>
      <c r="AY6104" s="42"/>
      <c r="AZ6104" s="42"/>
      <c r="BA6104" s="42"/>
      <c r="BB6104" s="42"/>
      <c r="BN6104" s="54" t="s">
        <v>4578</v>
      </c>
      <c r="BO6104" s="58" t="str">
        <f t="shared" si="95"/>
        <v>境内资产</v>
      </c>
      <c r="BP6104" s="58" t="str">
        <f>IF(M6104="",VLOOKUP(D6104,Sheet4!$A$1:$B$92,2,0),VLOOKUP(Q6104,Sheet4!$A$1:$B$92,2,0))</f>
        <v>保险资产管理产品</v>
      </c>
    </row>
    <row r="6105" spans="1:68" s="58" customFormat="1" ht="12.75" customHeight="1">
      <c r="A6105" s="64" t="s">
        <v>2951</v>
      </c>
      <c r="B6105" s="54" t="s">
        <v>1248</v>
      </c>
      <c r="C6105" s="252" t="s">
        <v>5552</v>
      </c>
      <c r="D6105" s="252" t="s">
        <v>672</v>
      </c>
      <c r="E6105" s="54" t="s">
        <v>2952</v>
      </c>
      <c r="F6105" s="54" t="s">
        <v>1248</v>
      </c>
      <c r="G6105" s="129">
        <v>29000</v>
      </c>
      <c r="H6105" s="323">
        <v>346172</v>
      </c>
      <c r="I6105" s="323">
        <v>297250</v>
      </c>
      <c r="J6105" s="42"/>
      <c r="K6105" s="42"/>
      <c r="L6105" s="42" t="s">
        <v>4489</v>
      </c>
      <c r="M6105" s="42" t="s">
        <v>3499</v>
      </c>
      <c r="N6105" s="42" t="s">
        <v>2435</v>
      </c>
      <c r="O6105" s="137" t="s">
        <v>3500</v>
      </c>
      <c r="P6105" s="42" t="s">
        <v>64</v>
      </c>
      <c r="Q6105" s="42" t="s">
        <v>65</v>
      </c>
      <c r="R6105" s="42">
        <v>1</v>
      </c>
      <c r="S6105" s="137" t="s">
        <v>2419</v>
      </c>
      <c r="T6105" s="62">
        <v>696892400</v>
      </c>
      <c r="U6105" s="62">
        <v>672537379.61000001</v>
      </c>
      <c r="Z6105" s="54" t="s">
        <v>68</v>
      </c>
      <c r="AA6105" s="132">
        <v>7.1885425617641597E-6</v>
      </c>
      <c r="AJ6105" s="42"/>
      <c r="AM6105" s="42"/>
      <c r="AN6105" s="42"/>
      <c r="AO6105" s="42"/>
      <c r="AP6105" s="42"/>
      <c r="AY6105" s="42"/>
      <c r="AZ6105" s="42"/>
      <c r="BA6105" s="42"/>
      <c r="BB6105" s="42"/>
      <c r="BN6105" s="54" t="s">
        <v>4578</v>
      </c>
      <c r="BO6105" s="58" t="str">
        <f t="shared" si="95"/>
        <v>境内资产</v>
      </c>
      <c r="BP6105" s="58" t="str">
        <f>IF(M6105="",VLOOKUP(D6105,Sheet4!$A$1:$B$92,2,0),VLOOKUP(Q6105,Sheet4!$A$1:$B$92,2,0))</f>
        <v>保险资产管理产品</v>
      </c>
    </row>
    <row r="6106" spans="1:68" s="58" customFormat="1" ht="12.75" customHeight="1">
      <c r="A6106" s="64" t="s">
        <v>2953</v>
      </c>
      <c r="B6106" s="54" t="s">
        <v>2954</v>
      </c>
      <c r="C6106" s="252" t="s">
        <v>5552</v>
      </c>
      <c r="D6106" s="252" t="s">
        <v>672</v>
      </c>
      <c r="E6106" s="54" t="s">
        <v>2955</v>
      </c>
      <c r="F6106" s="54" t="s">
        <v>2954</v>
      </c>
      <c r="G6106" s="129">
        <v>61700</v>
      </c>
      <c r="H6106" s="323">
        <v>476315.36</v>
      </c>
      <c r="I6106" s="323">
        <v>373285</v>
      </c>
      <c r="J6106" s="42"/>
      <c r="K6106" s="42"/>
      <c r="L6106" s="42" t="s">
        <v>4489</v>
      </c>
      <c r="M6106" s="42" t="s">
        <v>3499</v>
      </c>
      <c r="N6106" s="42" t="s">
        <v>2435</v>
      </c>
      <c r="O6106" s="137" t="s">
        <v>3500</v>
      </c>
      <c r="P6106" s="42" t="s">
        <v>64</v>
      </c>
      <c r="Q6106" s="42" t="s">
        <v>65</v>
      </c>
      <c r="R6106" s="42">
        <v>1</v>
      </c>
      <c r="S6106" s="137" t="s">
        <v>2419</v>
      </c>
      <c r="T6106" s="62">
        <v>696892400</v>
      </c>
      <c r="U6106" s="62">
        <v>672537379.61000001</v>
      </c>
      <c r="Z6106" s="54" t="s">
        <v>68</v>
      </c>
      <c r="AA6106" s="132">
        <v>2.0471832546963401E-5</v>
      </c>
      <c r="AJ6106" s="42"/>
      <c r="AM6106" s="42"/>
      <c r="AN6106" s="42"/>
      <c r="AO6106" s="42"/>
      <c r="AP6106" s="42"/>
      <c r="AY6106" s="42"/>
      <c r="AZ6106" s="42"/>
      <c r="BA6106" s="42"/>
      <c r="BB6106" s="42"/>
      <c r="BN6106" s="54" t="s">
        <v>4578</v>
      </c>
      <c r="BO6106" s="58" t="str">
        <f t="shared" si="95"/>
        <v>境内资产</v>
      </c>
      <c r="BP6106" s="58" t="str">
        <f>IF(M6106="",VLOOKUP(D6106,Sheet4!$A$1:$B$92,2,0),VLOOKUP(Q6106,Sheet4!$A$1:$B$92,2,0))</f>
        <v>保险资产管理产品</v>
      </c>
    </row>
    <row r="6107" spans="1:68" s="58" customFormat="1" ht="12.75" customHeight="1">
      <c r="A6107" s="64" t="s">
        <v>2956</v>
      </c>
      <c r="B6107" s="54" t="s">
        <v>2368</v>
      </c>
      <c r="C6107" s="252" t="s">
        <v>5552</v>
      </c>
      <c r="D6107" s="252" t="s">
        <v>672</v>
      </c>
      <c r="E6107" s="54" t="s">
        <v>2957</v>
      </c>
      <c r="F6107" s="54" t="s">
        <v>2368</v>
      </c>
      <c r="G6107" s="129">
        <v>122200</v>
      </c>
      <c r="H6107" s="323">
        <v>512878</v>
      </c>
      <c r="I6107" s="323">
        <v>453362</v>
      </c>
      <c r="J6107" s="42"/>
      <c r="K6107" s="42"/>
      <c r="L6107" s="42" t="s">
        <v>4489</v>
      </c>
      <c r="M6107" s="42" t="s">
        <v>3499</v>
      </c>
      <c r="N6107" s="42" t="s">
        <v>2435</v>
      </c>
      <c r="O6107" s="137" t="s">
        <v>3500</v>
      </c>
      <c r="P6107" s="42" t="s">
        <v>64</v>
      </c>
      <c r="Q6107" s="42" t="s">
        <v>65</v>
      </c>
      <c r="R6107" s="42">
        <v>1</v>
      </c>
      <c r="S6107" s="137" t="s">
        <v>2419</v>
      </c>
      <c r="T6107" s="62">
        <v>696892400</v>
      </c>
      <c r="U6107" s="62">
        <v>672537379.61000001</v>
      </c>
      <c r="Z6107" s="54" t="s">
        <v>68</v>
      </c>
      <c r="AA6107" s="132">
        <v>1.36995905380842E-5</v>
      </c>
      <c r="AJ6107" s="42"/>
      <c r="AM6107" s="42"/>
      <c r="AN6107" s="42"/>
      <c r="AO6107" s="42"/>
      <c r="AP6107" s="42"/>
      <c r="AY6107" s="42"/>
      <c r="AZ6107" s="42"/>
      <c r="BA6107" s="42"/>
      <c r="BB6107" s="42"/>
      <c r="BN6107" s="54" t="s">
        <v>4578</v>
      </c>
      <c r="BO6107" s="58" t="str">
        <f t="shared" si="95"/>
        <v>境内资产</v>
      </c>
      <c r="BP6107" s="58" t="str">
        <f>IF(M6107="",VLOOKUP(D6107,Sheet4!$A$1:$B$92,2,0),VLOOKUP(Q6107,Sheet4!$A$1:$B$92,2,0))</f>
        <v>保险资产管理产品</v>
      </c>
    </row>
    <row r="6108" spans="1:68" s="58" customFormat="1" ht="12.75" customHeight="1">
      <c r="A6108" s="64" t="s">
        <v>2958</v>
      </c>
      <c r="B6108" s="54" t="s">
        <v>2959</v>
      </c>
      <c r="C6108" s="252" t="s">
        <v>5552</v>
      </c>
      <c r="D6108" s="252" t="s">
        <v>672</v>
      </c>
      <c r="E6108" s="54" t="s">
        <v>2960</v>
      </c>
      <c r="F6108" s="54" t="s">
        <v>2959</v>
      </c>
      <c r="G6108" s="129">
        <v>32000</v>
      </c>
      <c r="H6108" s="323">
        <v>384563</v>
      </c>
      <c r="I6108" s="323">
        <v>291840</v>
      </c>
      <c r="J6108" s="42"/>
      <c r="K6108" s="42"/>
      <c r="L6108" s="42" t="s">
        <v>4489</v>
      </c>
      <c r="M6108" s="42" t="s">
        <v>3499</v>
      </c>
      <c r="N6108" s="42" t="s">
        <v>2435</v>
      </c>
      <c r="O6108" s="137" t="s">
        <v>3500</v>
      </c>
      <c r="P6108" s="42" t="s">
        <v>64</v>
      </c>
      <c r="Q6108" s="42" t="s">
        <v>65</v>
      </c>
      <c r="R6108" s="42">
        <v>1</v>
      </c>
      <c r="S6108" s="137" t="s">
        <v>2419</v>
      </c>
      <c r="T6108" s="62">
        <v>696892400</v>
      </c>
      <c r="U6108" s="62">
        <v>672537379.61000001</v>
      </c>
      <c r="Z6108" s="54" t="s">
        <v>68</v>
      </c>
      <c r="AA6108" s="132">
        <v>2.5757215967563E-5</v>
      </c>
      <c r="AJ6108" s="42"/>
      <c r="AM6108" s="42"/>
      <c r="AN6108" s="42"/>
      <c r="AO6108" s="42"/>
      <c r="AP6108" s="42"/>
      <c r="AY6108" s="42"/>
      <c r="AZ6108" s="42"/>
      <c r="BA6108" s="42"/>
      <c r="BB6108" s="42"/>
      <c r="BN6108" s="54" t="s">
        <v>4578</v>
      </c>
      <c r="BO6108" s="58" t="str">
        <f t="shared" si="95"/>
        <v>境内资产</v>
      </c>
      <c r="BP6108" s="58" t="str">
        <f>IF(M6108="",VLOOKUP(D6108,Sheet4!$A$1:$B$92,2,0),VLOOKUP(Q6108,Sheet4!$A$1:$B$92,2,0))</f>
        <v>保险资产管理产品</v>
      </c>
    </row>
    <row r="6109" spans="1:68" s="58" customFormat="1" ht="12.75" customHeight="1">
      <c r="A6109" s="64" t="s">
        <v>2961</v>
      </c>
      <c r="B6109" s="54" t="s">
        <v>2962</v>
      </c>
      <c r="C6109" s="252" t="s">
        <v>5552</v>
      </c>
      <c r="D6109" s="252" t="s">
        <v>672</v>
      </c>
      <c r="E6109" s="54" t="s">
        <v>2963</v>
      </c>
      <c r="F6109" s="54" t="s">
        <v>2962</v>
      </c>
      <c r="G6109" s="129">
        <v>37700</v>
      </c>
      <c r="H6109" s="323">
        <v>276933</v>
      </c>
      <c r="I6109" s="323">
        <v>211120</v>
      </c>
      <c r="J6109" s="42"/>
      <c r="K6109" s="42"/>
      <c r="L6109" s="42" t="s">
        <v>4489</v>
      </c>
      <c r="M6109" s="42" t="s">
        <v>3499</v>
      </c>
      <c r="N6109" s="42" t="s">
        <v>2435</v>
      </c>
      <c r="O6109" s="137" t="s">
        <v>3500</v>
      </c>
      <c r="P6109" s="42" t="s">
        <v>64</v>
      </c>
      <c r="Q6109" s="42" t="s">
        <v>65</v>
      </c>
      <c r="R6109" s="42">
        <v>1</v>
      </c>
      <c r="S6109" s="137" t="s">
        <v>2419</v>
      </c>
      <c r="T6109" s="62">
        <v>696892400</v>
      </c>
      <c r="U6109" s="62">
        <v>672537379.61000001</v>
      </c>
      <c r="Z6109" s="54" t="s">
        <v>68</v>
      </c>
      <c r="AA6109" s="132">
        <v>2.1442029405795899E-5</v>
      </c>
      <c r="AJ6109" s="42"/>
      <c r="AM6109" s="42"/>
      <c r="AN6109" s="42"/>
      <c r="AO6109" s="42"/>
      <c r="AP6109" s="42"/>
      <c r="AY6109" s="42"/>
      <c r="AZ6109" s="42"/>
      <c r="BA6109" s="42"/>
      <c r="BB6109" s="42"/>
      <c r="BN6109" s="54" t="s">
        <v>4578</v>
      </c>
      <c r="BO6109" s="58" t="str">
        <f t="shared" si="95"/>
        <v>境内资产</v>
      </c>
      <c r="BP6109" s="58" t="str">
        <f>IF(M6109="",VLOOKUP(D6109,Sheet4!$A$1:$B$92,2,0),VLOOKUP(Q6109,Sheet4!$A$1:$B$92,2,0))</f>
        <v>保险资产管理产品</v>
      </c>
    </row>
    <row r="6110" spans="1:68" s="58" customFormat="1" ht="12.75" customHeight="1">
      <c r="A6110" s="64" t="s">
        <v>2964</v>
      </c>
      <c r="B6110" s="54" t="s">
        <v>2965</v>
      </c>
      <c r="C6110" s="252" t="s">
        <v>5552</v>
      </c>
      <c r="D6110" s="252" t="s">
        <v>672</v>
      </c>
      <c r="E6110" s="54" t="s">
        <v>2966</v>
      </c>
      <c r="F6110" s="54" t="s">
        <v>2965</v>
      </c>
      <c r="G6110" s="129">
        <v>17200</v>
      </c>
      <c r="H6110" s="323">
        <v>239019</v>
      </c>
      <c r="I6110" s="323">
        <v>204852</v>
      </c>
      <c r="J6110" s="42"/>
      <c r="K6110" s="42"/>
      <c r="L6110" s="42" t="s">
        <v>4489</v>
      </c>
      <c r="M6110" s="42" t="s">
        <v>3499</v>
      </c>
      <c r="N6110" s="42" t="s">
        <v>2435</v>
      </c>
      <c r="O6110" s="137" t="s">
        <v>3500</v>
      </c>
      <c r="P6110" s="42" t="s">
        <v>64</v>
      </c>
      <c r="Q6110" s="42" t="s">
        <v>65</v>
      </c>
      <c r="R6110" s="42">
        <v>1</v>
      </c>
      <c r="S6110" s="137" t="s">
        <v>2419</v>
      </c>
      <c r="T6110" s="62">
        <v>696892400</v>
      </c>
      <c r="U6110" s="62">
        <v>672537379.61000001</v>
      </c>
      <c r="Z6110" s="54" t="s">
        <v>68</v>
      </c>
      <c r="AA6110" s="132">
        <v>8.4465714629075803E-6</v>
      </c>
      <c r="AJ6110" s="42"/>
      <c r="AM6110" s="42"/>
      <c r="AN6110" s="42"/>
      <c r="AO6110" s="42"/>
      <c r="AP6110" s="42"/>
      <c r="AY6110" s="42"/>
      <c r="AZ6110" s="42"/>
      <c r="BA6110" s="42"/>
      <c r="BB6110" s="42"/>
      <c r="BN6110" s="54" t="s">
        <v>4578</v>
      </c>
      <c r="BO6110" s="58" t="str">
        <f t="shared" si="95"/>
        <v>境内资产</v>
      </c>
      <c r="BP6110" s="58" t="str">
        <f>IF(M6110="",VLOOKUP(D6110,Sheet4!$A$1:$B$92,2,0),VLOOKUP(Q6110,Sheet4!$A$1:$B$92,2,0))</f>
        <v>保险资产管理产品</v>
      </c>
    </row>
    <row r="6111" spans="1:68" s="58" customFormat="1" ht="12.75" customHeight="1">
      <c r="A6111" s="64" t="s">
        <v>2967</v>
      </c>
      <c r="B6111" s="54" t="s">
        <v>2968</v>
      </c>
      <c r="C6111" s="252" t="s">
        <v>5552</v>
      </c>
      <c r="D6111" s="252" t="s">
        <v>672</v>
      </c>
      <c r="E6111" s="54" t="s">
        <v>2969</v>
      </c>
      <c r="F6111" s="54" t="s">
        <v>2968</v>
      </c>
      <c r="G6111" s="129">
        <v>59300</v>
      </c>
      <c r="H6111" s="323">
        <v>487963</v>
      </c>
      <c r="I6111" s="323">
        <v>409763</v>
      </c>
      <c r="J6111" s="42"/>
      <c r="K6111" s="42"/>
      <c r="L6111" s="42" t="s">
        <v>4489</v>
      </c>
      <c r="M6111" s="42" t="s">
        <v>3499</v>
      </c>
      <c r="N6111" s="42" t="s">
        <v>2435</v>
      </c>
      <c r="O6111" s="137" t="s">
        <v>3500</v>
      </c>
      <c r="P6111" s="42" t="s">
        <v>64</v>
      </c>
      <c r="Q6111" s="42" t="s">
        <v>65</v>
      </c>
      <c r="R6111" s="42">
        <v>1</v>
      </c>
      <c r="S6111" s="137" t="s">
        <v>2419</v>
      </c>
      <c r="T6111" s="62">
        <v>696892400</v>
      </c>
      <c r="U6111" s="62">
        <v>672537379.61000001</v>
      </c>
      <c r="Z6111" s="54" t="s">
        <v>68</v>
      </c>
      <c r="AA6111" s="132">
        <v>2.7725202388694199E-5</v>
      </c>
      <c r="AJ6111" s="42"/>
      <c r="AM6111" s="42"/>
      <c r="AN6111" s="42"/>
      <c r="AO6111" s="42"/>
      <c r="AP6111" s="42"/>
      <c r="AY6111" s="42"/>
      <c r="AZ6111" s="42"/>
      <c r="BA6111" s="42"/>
      <c r="BB6111" s="42"/>
      <c r="BN6111" s="54" t="s">
        <v>4578</v>
      </c>
      <c r="BO6111" s="58" t="str">
        <f t="shared" si="95"/>
        <v>境内资产</v>
      </c>
      <c r="BP6111" s="58" t="str">
        <f>IF(M6111="",VLOOKUP(D6111,Sheet4!$A$1:$B$92,2,0),VLOOKUP(Q6111,Sheet4!$A$1:$B$92,2,0))</f>
        <v>保险资产管理产品</v>
      </c>
    </row>
    <row r="6112" spans="1:68" s="58" customFormat="1" ht="12.75" customHeight="1">
      <c r="A6112" s="64" t="s">
        <v>2970</v>
      </c>
      <c r="B6112" s="54" t="s">
        <v>2971</v>
      </c>
      <c r="C6112" s="252" t="s">
        <v>5552</v>
      </c>
      <c r="D6112" s="252" t="s">
        <v>672</v>
      </c>
      <c r="E6112" s="54" t="s">
        <v>2972</v>
      </c>
      <c r="F6112" s="54" t="s">
        <v>2971</v>
      </c>
      <c r="G6112" s="129">
        <v>30000</v>
      </c>
      <c r="H6112" s="323">
        <v>318802.14</v>
      </c>
      <c r="I6112" s="323">
        <v>232800</v>
      </c>
      <c r="J6112" s="42"/>
      <c r="K6112" s="42"/>
      <c r="L6112" s="42" t="s">
        <v>4489</v>
      </c>
      <c r="M6112" s="42" t="s">
        <v>3499</v>
      </c>
      <c r="N6112" s="42" t="s">
        <v>2435</v>
      </c>
      <c r="O6112" s="137" t="s">
        <v>3500</v>
      </c>
      <c r="P6112" s="42" t="s">
        <v>64</v>
      </c>
      <c r="Q6112" s="42" t="s">
        <v>65</v>
      </c>
      <c r="R6112" s="42">
        <v>1</v>
      </c>
      <c r="S6112" s="137" t="s">
        <v>2419</v>
      </c>
      <c r="T6112" s="62">
        <v>696892400</v>
      </c>
      <c r="U6112" s="62">
        <v>672537379.61000001</v>
      </c>
      <c r="Z6112" s="54" t="s">
        <v>68</v>
      </c>
      <c r="AA6112" s="132">
        <v>4.4214251752792597E-5</v>
      </c>
      <c r="AJ6112" s="42"/>
      <c r="AM6112" s="42"/>
      <c r="AN6112" s="42"/>
      <c r="AO6112" s="42"/>
      <c r="AP6112" s="42"/>
      <c r="AY6112" s="42"/>
      <c r="AZ6112" s="42"/>
      <c r="BA6112" s="42"/>
      <c r="BB6112" s="42"/>
      <c r="BN6112" s="54" t="s">
        <v>4578</v>
      </c>
      <c r="BO6112" s="58" t="str">
        <f t="shared" si="95"/>
        <v>境内资产</v>
      </c>
      <c r="BP6112" s="58" t="str">
        <f>IF(M6112="",VLOOKUP(D6112,Sheet4!$A$1:$B$92,2,0),VLOOKUP(Q6112,Sheet4!$A$1:$B$92,2,0))</f>
        <v>保险资产管理产品</v>
      </c>
    </row>
    <row r="6113" spans="1:68" s="58" customFormat="1" ht="12.75" customHeight="1">
      <c r="A6113" s="64" t="s">
        <v>2973</v>
      </c>
      <c r="B6113" s="54" t="s">
        <v>2974</v>
      </c>
      <c r="C6113" s="252" t="s">
        <v>5552</v>
      </c>
      <c r="D6113" s="252" t="s">
        <v>672</v>
      </c>
      <c r="E6113" s="54" t="s">
        <v>2975</v>
      </c>
      <c r="F6113" s="54" t="s">
        <v>2974</v>
      </c>
      <c r="G6113" s="129">
        <v>10100</v>
      </c>
      <c r="H6113" s="323">
        <v>519806</v>
      </c>
      <c r="I6113" s="323">
        <v>536714</v>
      </c>
      <c r="J6113" s="42"/>
      <c r="K6113" s="42"/>
      <c r="L6113" s="42" t="s">
        <v>4489</v>
      </c>
      <c r="M6113" s="42" t="s">
        <v>3499</v>
      </c>
      <c r="N6113" s="42" t="s">
        <v>2435</v>
      </c>
      <c r="O6113" s="137" t="s">
        <v>3500</v>
      </c>
      <c r="P6113" s="42" t="s">
        <v>64</v>
      </c>
      <c r="Q6113" s="42" t="s">
        <v>65</v>
      </c>
      <c r="R6113" s="42">
        <v>1</v>
      </c>
      <c r="S6113" s="137" t="s">
        <v>2419</v>
      </c>
      <c r="T6113" s="62">
        <v>696892400</v>
      </c>
      <c r="U6113" s="62">
        <v>672537379.61000001</v>
      </c>
      <c r="Z6113" s="54" t="s">
        <v>68</v>
      </c>
      <c r="AA6113" s="132">
        <v>9.4388636405153295E-6</v>
      </c>
      <c r="AJ6113" s="42"/>
      <c r="AM6113" s="42"/>
      <c r="AN6113" s="42"/>
      <c r="AO6113" s="42"/>
      <c r="AP6113" s="42"/>
      <c r="AY6113" s="42"/>
      <c r="AZ6113" s="42"/>
      <c r="BA6113" s="42"/>
      <c r="BB6113" s="42"/>
      <c r="BN6113" s="54" t="s">
        <v>4578</v>
      </c>
      <c r="BO6113" s="58" t="str">
        <f t="shared" si="95"/>
        <v>境内资产</v>
      </c>
      <c r="BP6113" s="58" t="str">
        <f>IF(M6113="",VLOOKUP(D6113,Sheet4!$A$1:$B$92,2,0),VLOOKUP(Q6113,Sheet4!$A$1:$B$92,2,0))</f>
        <v>保险资产管理产品</v>
      </c>
    </row>
    <row r="6114" spans="1:68" s="58" customFormat="1" ht="12.75" customHeight="1">
      <c r="A6114" s="64" t="s">
        <v>2976</v>
      </c>
      <c r="B6114" s="54" t="s">
        <v>2977</v>
      </c>
      <c r="C6114" s="252" t="s">
        <v>5552</v>
      </c>
      <c r="D6114" s="252" t="s">
        <v>672</v>
      </c>
      <c r="E6114" s="54" t="s">
        <v>2978</v>
      </c>
      <c r="F6114" s="54" t="s">
        <v>2977</v>
      </c>
      <c r="G6114" s="129">
        <v>13100</v>
      </c>
      <c r="H6114" s="323">
        <v>511598</v>
      </c>
      <c r="I6114" s="323">
        <v>428239</v>
      </c>
      <c r="J6114" s="42"/>
      <c r="K6114" s="42"/>
      <c r="L6114" s="42" t="s">
        <v>4489</v>
      </c>
      <c r="M6114" s="42" t="s">
        <v>3499</v>
      </c>
      <c r="N6114" s="42" t="s">
        <v>2435</v>
      </c>
      <c r="O6114" s="137" t="s">
        <v>3500</v>
      </c>
      <c r="P6114" s="42" t="s">
        <v>64</v>
      </c>
      <c r="Q6114" s="42" t="s">
        <v>65</v>
      </c>
      <c r="R6114" s="42">
        <v>1</v>
      </c>
      <c r="S6114" s="137" t="s">
        <v>2419</v>
      </c>
      <c r="T6114" s="62">
        <v>696892400</v>
      </c>
      <c r="U6114" s="62">
        <v>672537379.61000001</v>
      </c>
      <c r="Z6114" s="54" t="s">
        <v>68</v>
      </c>
      <c r="AA6114" s="132">
        <v>1.2456750400334301E-5</v>
      </c>
      <c r="AJ6114" s="42"/>
      <c r="AM6114" s="42"/>
      <c r="AN6114" s="42"/>
      <c r="AO6114" s="42"/>
      <c r="AP6114" s="42"/>
      <c r="AY6114" s="42"/>
      <c r="AZ6114" s="42"/>
      <c r="BA6114" s="42"/>
      <c r="BB6114" s="42"/>
      <c r="BN6114" s="54" t="s">
        <v>4578</v>
      </c>
      <c r="BO6114" s="58" t="str">
        <f t="shared" si="95"/>
        <v>境内资产</v>
      </c>
      <c r="BP6114" s="58" t="str">
        <f>IF(M6114="",VLOOKUP(D6114,Sheet4!$A$1:$B$92,2,0),VLOOKUP(Q6114,Sheet4!$A$1:$B$92,2,0))</f>
        <v>保险资产管理产品</v>
      </c>
    </row>
    <row r="6115" spans="1:68" s="58" customFormat="1" ht="12.75" customHeight="1">
      <c r="A6115" s="64" t="s">
        <v>2979</v>
      </c>
      <c r="B6115" s="54" t="s">
        <v>2980</v>
      </c>
      <c r="C6115" s="252" t="s">
        <v>5552</v>
      </c>
      <c r="D6115" s="252" t="s">
        <v>672</v>
      </c>
      <c r="E6115" s="54" t="s">
        <v>2981</v>
      </c>
      <c r="F6115" s="54" t="s">
        <v>2980</v>
      </c>
      <c r="G6115" s="129">
        <v>131600</v>
      </c>
      <c r="H6115" s="323">
        <v>340067</v>
      </c>
      <c r="I6115" s="323">
        <v>394800</v>
      </c>
      <c r="J6115" s="42"/>
      <c r="K6115" s="42"/>
      <c r="L6115" s="42" t="s">
        <v>4489</v>
      </c>
      <c r="M6115" s="42" t="s">
        <v>3499</v>
      </c>
      <c r="N6115" s="42" t="s">
        <v>2435</v>
      </c>
      <c r="O6115" s="137" t="s">
        <v>3500</v>
      </c>
      <c r="P6115" s="42" t="s">
        <v>64</v>
      </c>
      <c r="Q6115" s="42" t="s">
        <v>65</v>
      </c>
      <c r="R6115" s="42">
        <v>1</v>
      </c>
      <c r="S6115" s="137" t="s">
        <v>2419</v>
      </c>
      <c r="T6115" s="62">
        <v>696892400</v>
      </c>
      <c r="U6115" s="62">
        <v>672537379.61000001</v>
      </c>
      <c r="Z6115" s="54" t="s">
        <v>280</v>
      </c>
      <c r="AA6115" s="132">
        <v>7.37849352999543E-6</v>
      </c>
      <c r="AJ6115" s="42"/>
      <c r="AM6115" s="42"/>
      <c r="AN6115" s="42"/>
      <c r="AO6115" s="42"/>
      <c r="AP6115" s="42"/>
      <c r="AY6115" s="42"/>
      <c r="AZ6115" s="42"/>
      <c r="BA6115" s="42"/>
      <c r="BB6115" s="42"/>
      <c r="BN6115" s="54" t="s">
        <v>4578</v>
      </c>
      <c r="BO6115" s="58" t="str">
        <f t="shared" si="95"/>
        <v>境内资产</v>
      </c>
      <c r="BP6115" s="58" t="str">
        <f>IF(M6115="",VLOOKUP(D6115,Sheet4!$A$1:$B$92,2,0),VLOOKUP(Q6115,Sheet4!$A$1:$B$92,2,0))</f>
        <v>保险资产管理产品</v>
      </c>
    </row>
    <row r="6116" spans="1:68" s="58" customFormat="1" ht="12.75" customHeight="1">
      <c r="A6116" s="64" t="s">
        <v>2982</v>
      </c>
      <c r="B6116" s="54" t="s">
        <v>2983</v>
      </c>
      <c r="C6116" s="252" t="s">
        <v>5552</v>
      </c>
      <c r="D6116" s="252" t="s">
        <v>672</v>
      </c>
      <c r="E6116" s="54" t="s">
        <v>2984</v>
      </c>
      <c r="F6116" s="54" t="s">
        <v>2983</v>
      </c>
      <c r="G6116" s="129">
        <v>11500</v>
      </c>
      <c r="H6116" s="323">
        <v>116629</v>
      </c>
      <c r="I6116" s="323">
        <v>91310</v>
      </c>
      <c r="J6116" s="42"/>
      <c r="K6116" s="42"/>
      <c r="L6116" s="42" t="s">
        <v>4489</v>
      </c>
      <c r="M6116" s="42" t="s">
        <v>3499</v>
      </c>
      <c r="N6116" s="42" t="s">
        <v>2435</v>
      </c>
      <c r="O6116" s="137" t="s">
        <v>3500</v>
      </c>
      <c r="P6116" s="42" t="s">
        <v>64</v>
      </c>
      <c r="Q6116" s="42" t="s">
        <v>65</v>
      </c>
      <c r="R6116" s="42">
        <v>1</v>
      </c>
      <c r="S6116" s="137" t="s">
        <v>2419</v>
      </c>
      <c r="T6116" s="62">
        <v>696892400</v>
      </c>
      <c r="U6116" s="62">
        <v>672537379.61000001</v>
      </c>
      <c r="Z6116" s="54" t="s">
        <v>68</v>
      </c>
      <c r="AA6116" s="132">
        <v>7.0485737912113297E-6</v>
      </c>
      <c r="AJ6116" s="42"/>
      <c r="AM6116" s="42"/>
      <c r="AN6116" s="42"/>
      <c r="AO6116" s="42"/>
      <c r="AP6116" s="42"/>
      <c r="AY6116" s="42"/>
      <c r="AZ6116" s="42"/>
      <c r="BA6116" s="42"/>
      <c r="BB6116" s="42"/>
      <c r="BN6116" s="54" t="s">
        <v>4578</v>
      </c>
      <c r="BO6116" s="58" t="str">
        <f t="shared" si="95"/>
        <v>境内资产</v>
      </c>
      <c r="BP6116" s="58" t="str">
        <f>IF(M6116="",VLOOKUP(D6116,Sheet4!$A$1:$B$92,2,0),VLOOKUP(Q6116,Sheet4!$A$1:$B$92,2,0))</f>
        <v>保险资产管理产品</v>
      </c>
    </row>
    <row r="6117" spans="1:68" s="58" customFormat="1" ht="12.75" customHeight="1">
      <c r="A6117" s="64" t="s">
        <v>2985</v>
      </c>
      <c r="B6117" s="54" t="s">
        <v>2986</v>
      </c>
      <c r="C6117" s="252" t="s">
        <v>5552</v>
      </c>
      <c r="D6117" s="252" t="s">
        <v>672</v>
      </c>
      <c r="E6117" s="54" t="s">
        <v>2987</v>
      </c>
      <c r="F6117" s="54" t="s">
        <v>2986</v>
      </c>
      <c r="G6117" s="129">
        <v>27300</v>
      </c>
      <c r="H6117" s="323">
        <v>394901.8</v>
      </c>
      <c r="I6117" s="323">
        <v>332514</v>
      </c>
      <c r="J6117" s="42"/>
      <c r="K6117" s="42"/>
      <c r="L6117" s="42" t="s">
        <v>4489</v>
      </c>
      <c r="M6117" s="42" t="s">
        <v>3499</v>
      </c>
      <c r="N6117" s="42" t="s">
        <v>2435</v>
      </c>
      <c r="O6117" s="137" t="s">
        <v>3500</v>
      </c>
      <c r="P6117" s="42" t="s">
        <v>64</v>
      </c>
      <c r="Q6117" s="42" t="s">
        <v>65</v>
      </c>
      <c r="R6117" s="42">
        <v>1</v>
      </c>
      <c r="S6117" s="137" t="s">
        <v>2419</v>
      </c>
      <c r="T6117" s="62">
        <v>696892400</v>
      </c>
      <c r="U6117" s="62">
        <v>672537379.61000001</v>
      </c>
      <c r="Z6117" s="54" t="s">
        <v>280</v>
      </c>
      <c r="AA6117" s="132">
        <v>1.0822652388975399E-5</v>
      </c>
      <c r="AJ6117" s="42"/>
      <c r="AM6117" s="42"/>
      <c r="AN6117" s="42"/>
      <c r="AO6117" s="42"/>
      <c r="AP6117" s="42"/>
      <c r="AY6117" s="42"/>
      <c r="AZ6117" s="42"/>
      <c r="BA6117" s="42"/>
      <c r="BB6117" s="42"/>
      <c r="BN6117" s="54" t="s">
        <v>4578</v>
      </c>
      <c r="BO6117" s="58" t="str">
        <f t="shared" si="95"/>
        <v>境内资产</v>
      </c>
      <c r="BP6117" s="58" t="str">
        <f>IF(M6117="",VLOOKUP(D6117,Sheet4!$A$1:$B$92,2,0),VLOOKUP(Q6117,Sheet4!$A$1:$B$92,2,0))</f>
        <v>保险资产管理产品</v>
      </c>
    </row>
    <row r="6118" spans="1:68" s="58" customFormat="1" ht="12.75" customHeight="1">
      <c r="A6118" s="64" t="s">
        <v>2988</v>
      </c>
      <c r="B6118" s="54" t="s">
        <v>2989</v>
      </c>
      <c r="C6118" s="252" t="s">
        <v>5552</v>
      </c>
      <c r="D6118" s="252" t="s">
        <v>672</v>
      </c>
      <c r="E6118" s="54" t="s">
        <v>2990</v>
      </c>
      <c r="F6118" s="54" t="s">
        <v>2989</v>
      </c>
      <c r="G6118" s="129">
        <v>23000</v>
      </c>
      <c r="H6118" s="323">
        <v>495307.06</v>
      </c>
      <c r="I6118" s="323">
        <v>478400</v>
      </c>
      <c r="J6118" s="42"/>
      <c r="K6118" s="42"/>
      <c r="L6118" s="42" t="s">
        <v>4489</v>
      </c>
      <c r="M6118" s="42" t="s">
        <v>3499</v>
      </c>
      <c r="N6118" s="42" t="s">
        <v>2435</v>
      </c>
      <c r="O6118" s="137" t="s">
        <v>3500</v>
      </c>
      <c r="P6118" s="42" t="s">
        <v>64</v>
      </c>
      <c r="Q6118" s="42" t="s">
        <v>65</v>
      </c>
      <c r="R6118" s="42">
        <v>1</v>
      </c>
      <c r="S6118" s="137" t="s">
        <v>2419</v>
      </c>
      <c r="T6118" s="62">
        <v>696892400</v>
      </c>
      <c r="U6118" s="62">
        <v>672537379.61000001</v>
      </c>
      <c r="Z6118" s="54" t="s">
        <v>68</v>
      </c>
      <c r="AA6118" s="132">
        <v>2.03029293990762E-5</v>
      </c>
      <c r="AJ6118" s="42"/>
      <c r="AM6118" s="42"/>
      <c r="AN6118" s="42"/>
      <c r="AO6118" s="42"/>
      <c r="AP6118" s="42"/>
      <c r="AY6118" s="42"/>
      <c r="AZ6118" s="42"/>
      <c r="BA6118" s="42"/>
      <c r="BB6118" s="42"/>
      <c r="BN6118" s="54" t="s">
        <v>4578</v>
      </c>
      <c r="BO6118" s="58" t="str">
        <f t="shared" si="95"/>
        <v>境内资产</v>
      </c>
      <c r="BP6118" s="58" t="str">
        <f>IF(M6118="",VLOOKUP(D6118,Sheet4!$A$1:$B$92,2,0),VLOOKUP(Q6118,Sheet4!$A$1:$B$92,2,0))</f>
        <v>保险资产管理产品</v>
      </c>
    </row>
    <row r="6119" spans="1:68" s="58" customFormat="1" ht="12.75" customHeight="1">
      <c r="A6119" s="64" t="s">
        <v>2991</v>
      </c>
      <c r="B6119" s="54" t="s">
        <v>2992</v>
      </c>
      <c r="C6119" s="252" t="s">
        <v>5552</v>
      </c>
      <c r="D6119" s="252" t="s">
        <v>672</v>
      </c>
      <c r="E6119" s="54" t="s">
        <v>2993</v>
      </c>
      <c r="F6119" s="54" t="s">
        <v>2992</v>
      </c>
      <c r="G6119" s="129">
        <v>18700</v>
      </c>
      <c r="H6119" s="323">
        <v>392702</v>
      </c>
      <c r="I6119" s="323">
        <v>374935</v>
      </c>
      <c r="J6119" s="42"/>
      <c r="K6119" s="42"/>
      <c r="L6119" s="42" t="s">
        <v>4489</v>
      </c>
      <c r="M6119" s="42" t="s">
        <v>3499</v>
      </c>
      <c r="N6119" s="42" t="s">
        <v>2435</v>
      </c>
      <c r="O6119" s="137" t="s">
        <v>3500</v>
      </c>
      <c r="P6119" s="42" t="s">
        <v>64</v>
      </c>
      <c r="Q6119" s="42" t="s">
        <v>65</v>
      </c>
      <c r="R6119" s="42">
        <v>1</v>
      </c>
      <c r="S6119" s="137" t="s">
        <v>2419</v>
      </c>
      <c r="T6119" s="62">
        <v>696892400</v>
      </c>
      <c r="U6119" s="62">
        <v>672537379.61000001</v>
      </c>
      <c r="Z6119" s="54" t="s">
        <v>68</v>
      </c>
      <c r="AA6119" s="132">
        <v>1.34237909532647E-5</v>
      </c>
      <c r="AJ6119" s="42"/>
      <c r="AM6119" s="42"/>
      <c r="AN6119" s="42"/>
      <c r="AO6119" s="42"/>
      <c r="AP6119" s="42"/>
      <c r="AY6119" s="42"/>
      <c r="AZ6119" s="42"/>
      <c r="BA6119" s="42"/>
      <c r="BB6119" s="42"/>
      <c r="BN6119" s="54" t="s">
        <v>4578</v>
      </c>
      <c r="BO6119" s="58" t="str">
        <f t="shared" si="95"/>
        <v>境内资产</v>
      </c>
      <c r="BP6119" s="58" t="str">
        <f>IF(M6119="",VLOOKUP(D6119,Sheet4!$A$1:$B$92,2,0),VLOOKUP(Q6119,Sheet4!$A$1:$B$92,2,0))</f>
        <v>保险资产管理产品</v>
      </c>
    </row>
    <row r="6120" spans="1:68" s="58" customFormat="1" ht="12.75" customHeight="1">
      <c r="A6120" s="64" t="s">
        <v>2994</v>
      </c>
      <c r="B6120" s="54" t="s">
        <v>2995</v>
      </c>
      <c r="C6120" s="252" t="s">
        <v>5552</v>
      </c>
      <c r="D6120" s="252" t="s">
        <v>672</v>
      </c>
      <c r="E6120" s="54" t="s">
        <v>2996</v>
      </c>
      <c r="F6120" s="54" t="s">
        <v>2995</v>
      </c>
      <c r="G6120" s="129">
        <v>130100</v>
      </c>
      <c r="H6120" s="323">
        <v>415202</v>
      </c>
      <c r="I6120" s="323">
        <v>460554</v>
      </c>
      <c r="J6120" s="42"/>
      <c r="K6120" s="42"/>
      <c r="L6120" s="42" t="s">
        <v>4489</v>
      </c>
      <c r="M6120" s="42" t="s">
        <v>3499</v>
      </c>
      <c r="N6120" s="42" t="s">
        <v>2435</v>
      </c>
      <c r="O6120" s="137" t="s">
        <v>3500</v>
      </c>
      <c r="P6120" s="42" t="s">
        <v>64</v>
      </c>
      <c r="Q6120" s="42" t="s">
        <v>65</v>
      </c>
      <c r="R6120" s="42">
        <v>1</v>
      </c>
      <c r="S6120" s="137" t="s">
        <v>2419</v>
      </c>
      <c r="T6120" s="62">
        <v>696892400</v>
      </c>
      <c r="U6120" s="62">
        <v>672537379.61000001</v>
      </c>
      <c r="Z6120" s="54" t="s">
        <v>68</v>
      </c>
      <c r="AA6120" s="132">
        <v>1.9932930328714699E-5</v>
      </c>
      <c r="AJ6120" s="42"/>
      <c r="AM6120" s="42"/>
      <c r="AN6120" s="42"/>
      <c r="AO6120" s="42"/>
      <c r="AP6120" s="42"/>
      <c r="AY6120" s="42"/>
      <c r="AZ6120" s="42"/>
      <c r="BA6120" s="42"/>
      <c r="BB6120" s="42"/>
      <c r="BN6120" s="54" t="s">
        <v>4578</v>
      </c>
      <c r="BO6120" s="58" t="str">
        <f t="shared" si="95"/>
        <v>境内资产</v>
      </c>
      <c r="BP6120" s="58" t="str">
        <f>IF(M6120="",VLOOKUP(D6120,Sheet4!$A$1:$B$92,2,0),VLOOKUP(Q6120,Sheet4!$A$1:$B$92,2,0))</f>
        <v>保险资产管理产品</v>
      </c>
    </row>
    <row r="6121" spans="1:68" s="58" customFormat="1" ht="12.75" customHeight="1">
      <c r="A6121" s="64" t="s">
        <v>2997</v>
      </c>
      <c r="B6121" s="54" t="s">
        <v>2998</v>
      </c>
      <c r="C6121" s="252" t="s">
        <v>5552</v>
      </c>
      <c r="D6121" s="252" t="s">
        <v>672</v>
      </c>
      <c r="E6121" s="54" t="s">
        <v>2999</v>
      </c>
      <c r="F6121" s="54" t="s">
        <v>2998</v>
      </c>
      <c r="G6121" s="129">
        <v>36900</v>
      </c>
      <c r="H6121" s="323">
        <v>383678</v>
      </c>
      <c r="I6121" s="323">
        <v>354240</v>
      </c>
      <c r="J6121" s="42"/>
      <c r="K6121" s="42"/>
      <c r="L6121" s="42" t="s">
        <v>4489</v>
      </c>
      <c r="M6121" s="42" t="s">
        <v>3499</v>
      </c>
      <c r="N6121" s="42" t="s">
        <v>2435</v>
      </c>
      <c r="O6121" s="137" t="s">
        <v>3500</v>
      </c>
      <c r="P6121" s="42" t="s">
        <v>64</v>
      </c>
      <c r="Q6121" s="42" t="s">
        <v>65</v>
      </c>
      <c r="R6121" s="42">
        <v>1</v>
      </c>
      <c r="S6121" s="137" t="s">
        <v>2419</v>
      </c>
      <c r="T6121" s="62">
        <v>696892400</v>
      </c>
      <c r="U6121" s="62">
        <v>672537379.61000001</v>
      </c>
      <c r="Z6121" s="54" t="s">
        <v>68</v>
      </c>
      <c r="AA6121" s="132">
        <v>1.8361967485532598E-5</v>
      </c>
      <c r="AJ6121" s="42"/>
      <c r="AM6121" s="42"/>
      <c r="AN6121" s="42"/>
      <c r="AO6121" s="42"/>
      <c r="AP6121" s="42"/>
      <c r="AY6121" s="42"/>
      <c r="AZ6121" s="42"/>
      <c r="BA6121" s="42"/>
      <c r="BB6121" s="42"/>
      <c r="BN6121" s="54" t="s">
        <v>4578</v>
      </c>
      <c r="BO6121" s="58" t="str">
        <f t="shared" si="95"/>
        <v>境内资产</v>
      </c>
      <c r="BP6121" s="58" t="str">
        <f>IF(M6121="",VLOOKUP(D6121,Sheet4!$A$1:$B$92,2,0),VLOOKUP(Q6121,Sheet4!$A$1:$B$92,2,0))</f>
        <v>保险资产管理产品</v>
      </c>
    </row>
    <row r="6122" spans="1:68" s="58" customFormat="1" ht="12.75" customHeight="1">
      <c r="A6122" s="64" t="s">
        <v>3000</v>
      </c>
      <c r="B6122" s="54" t="s">
        <v>3001</v>
      </c>
      <c r="C6122" s="252" t="s">
        <v>5552</v>
      </c>
      <c r="D6122" s="252" t="s">
        <v>672</v>
      </c>
      <c r="E6122" s="54" t="s">
        <v>3002</v>
      </c>
      <c r="F6122" s="54" t="s">
        <v>3001</v>
      </c>
      <c r="G6122" s="129">
        <v>60300</v>
      </c>
      <c r="H6122" s="323">
        <v>314791</v>
      </c>
      <c r="I6122" s="323">
        <v>224316</v>
      </c>
      <c r="J6122" s="42"/>
      <c r="K6122" s="42"/>
      <c r="L6122" s="42" t="s">
        <v>4489</v>
      </c>
      <c r="M6122" s="42" t="s">
        <v>3499</v>
      </c>
      <c r="N6122" s="42" t="s">
        <v>2435</v>
      </c>
      <c r="O6122" s="137" t="s">
        <v>3500</v>
      </c>
      <c r="P6122" s="42" t="s">
        <v>64</v>
      </c>
      <c r="Q6122" s="42" t="s">
        <v>65</v>
      </c>
      <c r="R6122" s="42">
        <v>1</v>
      </c>
      <c r="S6122" s="137" t="s">
        <v>2419</v>
      </c>
      <c r="T6122" s="62">
        <v>696892400</v>
      </c>
      <c r="U6122" s="62">
        <v>672537379.61000001</v>
      </c>
      <c r="Z6122" s="54" t="s">
        <v>68</v>
      </c>
      <c r="AA6122" s="132">
        <v>2.7170083759186201E-5</v>
      </c>
      <c r="AJ6122" s="42"/>
      <c r="AM6122" s="42"/>
      <c r="AN6122" s="42"/>
      <c r="AO6122" s="42"/>
      <c r="AP6122" s="42"/>
      <c r="AY6122" s="42"/>
      <c r="AZ6122" s="42"/>
      <c r="BA6122" s="42"/>
      <c r="BB6122" s="42"/>
      <c r="BN6122" s="54" t="s">
        <v>4578</v>
      </c>
      <c r="BO6122" s="58" t="str">
        <f t="shared" si="95"/>
        <v>境内资产</v>
      </c>
      <c r="BP6122" s="58" t="str">
        <f>IF(M6122="",VLOOKUP(D6122,Sheet4!$A$1:$B$92,2,0),VLOOKUP(Q6122,Sheet4!$A$1:$B$92,2,0))</f>
        <v>保险资产管理产品</v>
      </c>
    </row>
    <row r="6123" spans="1:68" s="58" customFormat="1" ht="12.75" customHeight="1">
      <c r="A6123" s="64" t="s">
        <v>3003</v>
      </c>
      <c r="B6123" s="54" t="s">
        <v>3004</v>
      </c>
      <c r="C6123" s="252" t="s">
        <v>5552</v>
      </c>
      <c r="D6123" s="252" t="s">
        <v>672</v>
      </c>
      <c r="E6123" s="54" t="s">
        <v>3005</v>
      </c>
      <c r="F6123" s="54" t="s">
        <v>3004</v>
      </c>
      <c r="G6123" s="129">
        <v>10900</v>
      </c>
      <c r="H6123" s="323">
        <v>492055</v>
      </c>
      <c r="I6123" s="323">
        <v>517532</v>
      </c>
      <c r="J6123" s="42"/>
      <c r="K6123" s="42"/>
      <c r="L6123" s="42" t="s">
        <v>4489</v>
      </c>
      <c r="M6123" s="42" t="s">
        <v>3499</v>
      </c>
      <c r="N6123" s="42" t="s">
        <v>2435</v>
      </c>
      <c r="O6123" s="137" t="s">
        <v>3500</v>
      </c>
      <c r="P6123" s="42" t="s">
        <v>64</v>
      </c>
      <c r="Q6123" s="42" t="s">
        <v>65</v>
      </c>
      <c r="R6123" s="42">
        <v>1</v>
      </c>
      <c r="S6123" s="137" t="s">
        <v>2419</v>
      </c>
      <c r="T6123" s="62">
        <v>696892400</v>
      </c>
      <c r="U6123" s="62">
        <v>672537379.61000001</v>
      </c>
      <c r="Z6123" s="54" t="s">
        <v>68</v>
      </c>
      <c r="AA6123" s="132">
        <v>1.46355568043609E-5</v>
      </c>
      <c r="AJ6123" s="42"/>
      <c r="AM6123" s="42"/>
      <c r="AN6123" s="42"/>
      <c r="AO6123" s="42"/>
      <c r="AP6123" s="42"/>
      <c r="AY6123" s="42"/>
      <c r="AZ6123" s="42"/>
      <c r="BA6123" s="42"/>
      <c r="BB6123" s="42"/>
      <c r="BN6123" s="54" t="s">
        <v>4578</v>
      </c>
      <c r="BO6123" s="58" t="str">
        <f t="shared" si="95"/>
        <v>境内资产</v>
      </c>
      <c r="BP6123" s="58" t="str">
        <f>IF(M6123="",VLOOKUP(D6123,Sheet4!$A$1:$B$92,2,0),VLOOKUP(Q6123,Sheet4!$A$1:$B$92,2,0))</f>
        <v>保险资产管理产品</v>
      </c>
    </row>
    <row r="6124" spans="1:68" s="58" customFormat="1" ht="12.75" customHeight="1">
      <c r="A6124" s="64" t="s">
        <v>1550</v>
      </c>
      <c r="B6124" s="54" t="s">
        <v>1551</v>
      </c>
      <c r="C6124" s="252" t="s">
        <v>5552</v>
      </c>
      <c r="D6124" s="252" t="s">
        <v>672</v>
      </c>
      <c r="E6124" s="54" t="s">
        <v>1552</v>
      </c>
      <c r="F6124" s="54" t="s">
        <v>1551</v>
      </c>
      <c r="G6124" s="129">
        <v>47300</v>
      </c>
      <c r="H6124" s="323">
        <v>1816319.05</v>
      </c>
      <c r="I6124" s="323">
        <v>1800238</v>
      </c>
      <c r="J6124" s="42"/>
      <c r="K6124" s="42"/>
      <c r="L6124" s="42" t="s">
        <v>4489</v>
      </c>
      <c r="M6124" s="42" t="s">
        <v>3499</v>
      </c>
      <c r="N6124" s="42" t="s">
        <v>2435</v>
      </c>
      <c r="O6124" s="137" t="s">
        <v>3500</v>
      </c>
      <c r="P6124" s="42" t="s">
        <v>64</v>
      </c>
      <c r="Q6124" s="42" t="s">
        <v>65</v>
      </c>
      <c r="R6124" s="42">
        <v>1</v>
      </c>
      <c r="S6124" s="137" t="s">
        <v>2419</v>
      </c>
      <c r="T6124" s="62">
        <v>696892400</v>
      </c>
      <c r="U6124" s="62">
        <v>672537379.61000001</v>
      </c>
      <c r="Z6124" s="54" t="s">
        <v>280</v>
      </c>
      <c r="AA6124" s="132">
        <v>7.3904738209294197E-6</v>
      </c>
      <c r="AJ6124" s="42"/>
      <c r="AM6124" s="42"/>
      <c r="AN6124" s="42"/>
      <c r="AO6124" s="42"/>
      <c r="AP6124" s="42"/>
      <c r="AY6124" s="42"/>
      <c r="AZ6124" s="42"/>
      <c r="BA6124" s="42"/>
      <c r="BB6124" s="42"/>
      <c r="BN6124" s="54" t="s">
        <v>4578</v>
      </c>
      <c r="BO6124" s="58" t="str">
        <f t="shared" si="95"/>
        <v>境内资产</v>
      </c>
      <c r="BP6124" s="58" t="str">
        <f>IF(M6124="",VLOOKUP(D6124,Sheet4!$A$1:$B$92,2,0),VLOOKUP(Q6124,Sheet4!$A$1:$B$92,2,0))</f>
        <v>保险资产管理产品</v>
      </c>
    </row>
    <row r="6125" spans="1:68" s="58" customFormat="1" ht="12.75" customHeight="1">
      <c r="A6125" s="64" t="s">
        <v>3006</v>
      </c>
      <c r="B6125" s="54" t="s">
        <v>3007</v>
      </c>
      <c r="C6125" s="252" t="s">
        <v>5552</v>
      </c>
      <c r="D6125" s="252" t="s">
        <v>672</v>
      </c>
      <c r="E6125" s="54" t="s">
        <v>3008</v>
      </c>
      <c r="F6125" s="54" t="s">
        <v>3007</v>
      </c>
      <c r="G6125" s="129">
        <v>67500</v>
      </c>
      <c r="H6125" s="323">
        <v>339642</v>
      </c>
      <c r="I6125" s="323">
        <v>328050</v>
      </c>
      <c r="J6125" s="42"/>
      <c r="K6125" s="42"/>
      <c r="L6125" s="42" t="s">
        <v>4489</v>
      </c>
      <c r="M6125" s="42" t="s">
        <v>3499</v>
      </c>
      <c r="N6125" s="42" t="s">
        <v>2435</v>
      </c>
      <c r="O6125" s="137" t="s">
        <v>3500</v>
      </c>
      <c r="P6125" s="42" t="s">
        <v>64</v>
      </c>
      <c r="Q6125" s="42" t="s">
        <v>65</v>
      </c>
      <c r="R6125" s="42">
        <v>1</v>
      </c>
      <c r="S6125" s="137" t="s">
        <v>2419</v>
      </c>
      <c r="T6125" s="62">
        <v>696892400</v>
      </c>
      <c r="U6125" s="62">
        <v>672537379.61000001</v>
      </c>
      <c r="Z6125" s="54" t="s">
        <v>68</v>
      </c>
      <c r="AA6125" s="132">
        <v>2.2600572789988201E-5</v>
      </c>
      <c r="AJ6125" s="42"/>
      <c r="AM6125" s="42"/>
      <c r="AN6125" s="42"/>
      <c r="AO6125" s="42"/>
      <c r="AP6125" s="42"/>
      <c r="AY6125" s="42"/>
      <c r="AZ6125" s="42"/>
      <c r="BA6125" s="42"/>
      <c r="BB6125" s="42"/>
      <c r="BN6125" s="54" t="s">
        <v>4578</v>
      </c>
      <c r="BO6125" s="58" t="str">
        <f t="shared" si="95"/>
        <v>境内资产</v>
      </c>
      <c r="BP6125" s="58" t="str">
        <f>IF(M6125="",VLOOKUP(D6125,Sheet4!$A$1:$B$92,2,0),VLOOKUP(Q6125,Sheet4!$A$1:$B$92,2,0))</f>
        <v>保险资产管理产品</v>
      </c>
    </row>
    <row r="6126" spans="1:68" s="58" customFormat="1" ht="12.75" customHeight="1">
      <c r="A6126" s="64" t="s">
        <v>3009</v>
      </c>
      <c r="B6126" s="54" t="s">
        <v>3010</v>
      </c>
      <c r="C6126" s="252" t="s">
        <v>5552</v>
      </c>
      <c r="D6126" s="252" t="s">
        <v>672</v>
      </c>
      <c r="E6126" s="54" t="s">
        <v>3011</v>
      </c>
      <c r="F6126" s="54" t="s">
        <v>3010</v>
      </c>
      <c r="G6126" s="129">
        <v>126100</v>
      </c>
      <c r="H6126" s="323">
        <v>746785.1</v>
      </c>
      <c r="I6126" s="323">
        <v>707421</v>
      </c>
      <c r="J6126" s="42"/>
      <c r="K6126" s="42"/>
      <c r="L6126" s="42" t="s">
        <v>4489</v>
      </c>
      <c r="M6126" s="42" t="s">
        <v>3499</v>
      </c>
      <c r="N6126" s="42" t="s">
        <v>2435</v>
      </c>
      <c r="O6126" s="137" t="s">
        <v>3500</v>
      </c>
      <c r="P6126" s="42" t="s">
        <v>64</v>
      </c>
      <c r="Q6126" s="42" t="s">
        <v>65</v>
      </c>
      <c r="R6126" s="42">
        <v>1</v>
      </c>
      <c r="S6126" s="137" t="s">
        <v>2419</v>
      </c>
      <c r="T6126" s="62">
        <v>696892400</v>
      </c>
      <c r="U6126" s="62">
        <v>672537379.61000001</v>
      </c>
      <c r="Z6126" s="54" t="s">
        <v>68</v>
      </c>
      <c r="AA6126" s="132">
        <v>6.7734623998097794E-5</v>
      </c>
      <c r="AJ6126" s="42"/>
      <c r="AM6126" s="42"/>
      <c r="AN6126" s="42"/>
      <c r="AO6126" s="42"/>
      <c r="AP6126" s="42"/>
      <c r="AY6126" s="42"/>
      <c r="AZ6126" s="42"/>
      <c r="BA6126" s="42"/>
      <c r="BB6126" s="42"/>
      <c r="BN6126" s="54" t="s">
        <v>4578</v>
      </c>
      <c r="BO6126" s="58" t="str">
        <f t="shared" si="95"/>
        <v>境内资产</v>
      </c>
      <c r="BP6126" s="58" t="str">
        <f>IF(M6126="",VLOOKUP(D6126,Sheet4!$A$1:$B$92,2,0),VLOOKUP(Q6126,Sheet4!$A$1:$B$92,2,0))</f>
        <v>保险资产管理产品</v>
      </c>
    </row>
    <row r="6127" spans="1:68" s="58" customFormat="1" ht="12.75" customHeight="1">
      <c r="A6127" s="64" t="s">
        <v>3012</v>
      </c>
      <c r="B6127" s="54" t="s">
        <v>2314</v>
      </c>
      <c r="C6127" s="252" t="s">
        <v>5552</v>
      </c>
      <c r="D6127" s="252" t="s">
        <v>672</v>
      </c>
      <c r="E6127" s="54" t="s">
        <v>3013</v>
      </c>
      <c r="F6127" s="54" t="s">
        <v>2314</v>
      </c>
      <c r="G6127" s="129">
        <v>18100</v>
      </c>
      <c r="H6127" s="323">
        <v>204161</v>
      </c>
      <c r="I6127" s="323">
        <v>175570</v>
      </c>
      <c r="J6127" s="42"/>
      <c r="K6127" s="42"/>
      <c r="L6127" s="42" t="s">
        <v>4489</v>
      </c>
      <c r="M6127" s="42" t="s">
        <v>3499</v>
      </c>
      <c r="N6127" s="42" t="s">
        <v>2435</v>
      </c>
      <c r="O6127" s="137" t="s">
        <v>3500</v>
      </c>
      <c r="P6127" s="42" t="s">
        <v>64</v>
      </c>
      <c r="Q6127" s="42" t="s">
        <v>65</v>
      </c>
      <c r="R6127" s="42">
        <v>1</v>
      </c>
      <c r="S6127" s="137" t="s">
        <v>2419</v>
      </c>
      <c r="T6127" s="62">
        <v>696892400</v>
      </c>
      <c r="U6127" s="62">
        <v>672537379.61000001</v>
      </c>
      <c r="Z6127" s="54" t="s">
        <v>68</v>
      </c>
      <c r="AA6127" s="132">
        <v>2.0994618302180301E-5</v>
      </c>
      <c r="AJ6127" s="42"/>
      <c r="AM6127" s="42"/>
      <c r="AN6127" s="42"/>
      <c r="AO6127" s="42"/>
      <c r="AP6127" s="42"/>
      <c r="AY6127" s="42"/>
      <c r="AZ6127" s="42"/>
      <c r="BA6127" s="42"/>
      <c r="BB6127" s="42"/>
      <c r="BN6127" s="54" t="s">
        <v>4578</v>
      </c>
      <c r="BO6127" s="58" t="str">
        <f t="shared" si="95"/>
        <v>境内资产</v>
      </c>
      <c r="BP6127" s="58" t="str">
        <f>IF(M6127="",VLOOKUP(D6127,Sheet4!$A$1:$B$92,2,0),VLOOKUP(Q6127,Sheet4!$A$1:$B$92,2,0))</f>
        <v>保险资产管理产品</v>
      </c>
    </row>
    <row r="6128" spans="1:68" s="58" customFormat="1" ht="12.75" customHeight="1">
      <c r="A6128" s="64" t="s">
        <v>1782</v>
      </c>
      <c r="B6128" s="54" t="s">
        <v>1783</v>
      </c>
      <c r="C6128" s="252" t="s">
        <v>5552</v>
      </c>
      <c r="D6128" s="252" t="s">
        <v>672</v>
      </c>
      <c r="E6128" s="54" t="s">
        <v>1784</v>
      </c>
      <c r="F6128" s="54" t="s">
        <v>1783</v>
      </c>
      <c r="G6128" s="129">
        <v>8211</v>
      </c>
      <c r="H6128" s="323">
        <v>472789.38</v>
      </c>
      <c r="I6128" s="323">
        <v>531826.47</v>
      </c>
      <c r="J6128" s="42"/>
      <c r="K6128" s="42"/>
      <c r="L6128" s="42" t="s">
        <v>4489</v>
      </c>
      <c r="M6128" s="42" t="s">
        <v>3499</v>
      </c>
      <c r="N6128" s="42" t="s">
        <v>2435</v>
      </c>
      <c r="O6128" s="137" t="s">
        <v>3500</v>
      </c>
      <c r="P6128" s="42" t="s">
        <v>64</v>
      </c>
      <c r="Q6128" s="42" t="s">
        <v>65</v>
      </c>
      <c r="R6128" s="42">
        <v>1</v>
      </c>
      <c r="S6128" s="137" t="s">
        <v>2419</v>
      </c>
      <c r="T6128" s="62">
        <v>696892400</v>
      </c>
      <c r="U6128" s="62">
        <v>672537379.61000001</v>
      </c>
      <c r="Z6128" s="54" t="s">
        <v>68</v>
      </c>
      <c r="AA6128" s="132">
        <v>3.8408193872563902E-7</v>
      </c>
      <c r="AJ6128" s="42"/>
      <c r="AM6128" s="42"/>
      <c r="AN6128" s="42"/>
      <c r="AO6128" s="42"/>
      <c r="AP6128" s="42"/>
      <c r="AY6128" s="42"/>
      <c r="AZ6128" s="42"/>
      <c r="BA6128" s="42"/>
      <c r="BB6128" s="42"/>
      <c r="BN6128" s="54" t="s">
        <v>4578</v>
      </c>
      <c r="BO6128" s="58" t="str">
        <f t="shared" si="95"/>
        <v>境内资产</v>
      </c>
      <c r="BP6128" s="58" t="str">
        <f>IF(M6128="",VLOOKUP(D6128,Sheet4!$A$1:$B$92,2,0),VLOOKUP(Q6128,Sheet4!$A$1:$B$92,2,0))</f>
        <v>保险资产管理产品</v>
      </c>
    </row>
    <row r="6129" spans="1:68" s="58" customFormat="1" ht="12.75" customHeight="1">
      <c r="A6129" s="64" t="s">
        <v>3014</v>
      </c>
      <c r="B6129" s="54" t="s">
        <v>3015</v>
      </c>
      <c r="C6129" s="252" t="s">
        <v>5552</v>
      </c>
      <c r="D6129" s="252" t="s">
        <v>672</v>
      </c>
      <c r="E6129" s="54" t="s">
        <v>3016</v>
      </c>
      <c r="F6129" s="54" t="s">
        <v>3015</v>
      </c>
      <c r="G6129" s="129">
        <v>34700</v>
      </c>
      <c r="H6129" s="323">
        <v>357888</v>
      </c>
      <c r="I6129" s="323">
        <v>283152</v>
      </c>
      <c r="J6129" s="42"/>
      <c r="K6129" s="42"/>
      <c r="L6129" s="42" t="s">
        <v>4489</v>
      </c>
      <c r="M6129" s="42" t="s">
        <v>3499</v>
      </c>
      <c r="N6129" s="42" t="s">
        <v>2435</v>
      </c>
      <c r="O6129" s="137" t="s">
        <v>3500</v>
      </c>
      <c r="P6129" s="42" t="s">
        <v>64</v>
      </c>
      <c r="Q6129" s="42" t="s">
        <v>65</v>
      </c>
      <c r="R6129" s="42">
        <v>1</v>
      </c>
      <c r="S6129" s="137" t="s">
        <v>2419</v>
      </c>
      <c r="T6129" s="62">
        <v>696892400</v>
      </c>
      <c r="U6129" s="62">
        <v>672537379.61000001</v>
      </c>
      <c r="Z6129" s="54" t="s">
        <v>68</v>
      </c>
      <c r="AA6129" s="132">
        <v>2.0360840841632498E-5</v>
      </c>
      <c r="AJ6129" s="42"/>
      <c r="AM6129" s="42"/>
      <c r="AN6129" s="42"/>
      <c r="AO6129" s="42"/>
      <c r="AP6129" s="42"/>
      <c r="AY6129" s="42"/>
      <c r="AZ6129" s="42"/>
      <c r="BA6129" s="42"/>
      <c r="BB6129" s="42"/>
      <c r="BN6129" s="54" t="s">
        <v>4578</v>
      </c>
      <c r="BO6129" s="58" t="str">
        <f t="shared" si="95"/>
        <v>境内资产</v>
      </c>
      <c r="BP6129" s="58" t="str">
        <f>IF(M6129="",VLOOKUP(D6129,Sheet4!$A$1:$B$92,2,0),VLOOKUP(Q6129,Sheet4!$A$1:$B$92,2,0))</f>
        <v>保险资产管理产品</v>
      </c>
    </row>
    <row r="6130" spans="1:68" s="58" customFormat="1" ht="12.75" customHeight="1">
      <c r="A6130" s="64" t="s">
        <v>3017</v>
      </c>
      <c r="B6130" s="54" t="s">
        <v>3018</v>
      </c>
      <c r="C6130" s="252" t="s">
        <v>5552</v>
      </c>
      <c r="D6130" s="252" t="s">
        <v>672</v>
      </c>
      <c r="E6130" s="54" t="s">
        <v>3019</v>
      </c>
      <c r="F6130" s="54" t="s">
        <v>3018</v>
      </c>
      <c r="G6130" s="129">
        <v>49472</v>
      </c>
      <c r="H6130" s="323">
        <v>476455.28</v>
      </c>
      <c r="I6130" s="323">
        <v>377471.36</v>
      </c>
      <c r="J6130" s="42"/>
      <c r="K6130" s="42"/>
      <c r="L6130" s="42" t="s">
        <v>4489</v>
      </c>
      <c r="M6130" s="42" t="s">
        <v>3499</v>
      </c>
      <c r="N6130" s="42" t="s">
        <v>2435</v>
      </c>
      <c r="O6130" s="137" t="s">
        <v>3500</v>
      </c>
      <c r="P6130" s="42" t="s">
        <v>64</v>
      </c>
      <c r="Q6130" s="42" t="s">
        <v>65</v>
      </c>
      <c r="R6130" s="42">
        <v>1</v>
      </c>
      <c r="S6130" s="137" t="s">
        <v>2419</v>
      </c>
      <c r="T6130" s="62">
        <v>696892400</v>
      </c>
      <c r="U6130" s="62">
        <v>672537379.61000001</v>
      </c>
      <c r="Z6130" s="54" t="s">
        <v>68</v>
      </c>
      <c r="AA6130" s="132">
        <v>2.1835849159309898E-5</v>
      </c>
      <c r="AJ6130" s="42"/>
      <c r="AM6130" s="42"/>
      <c r="AN6130" s="42"/>
      <c r="AO6130" s="42"/>
      <c r="AP6130" s="42"/>
      <c r="AY6130" s="42"/>
      <c r="AZ6130" s="42"/>
      <c r="BA6130" s="42"/>
      <c r="BB6130" s="42"/>
      <c r="BN6130" s="54" t="s">
        <v>4578</v>
      </c>
      <c r="BO6130" s="58" t="str">
        <f t="shared" si="95"/>
        <v>境内资产</v>
      </c>
      <c r="BP6130" s="58" t="str">
        <f>IF(M6130="",VLOOKUP(D6130,Sheet4!$A$1:$B$92,2,0),VLOOKUP(Q6130,Sheet4!$A$1:$B$92,2,0))</f>
        <v>保险资产管理产品</v>
      </c>
    </row>
    <row r="6131" spans="1:68" s="58" customFormat="1" ht="12.75" customHeight="1">
      <c r="A6131" s="64" t="s">
        <v>3020</v>
      </c>
      <c r="B6131" s="54" t="s">
        <v>3021</v>
      </c>
      <c r="C6131" s="252" t="s">
        <v>5552</v>
      </c>
      <c r="D6131" s="252" t="s">
        <v>672</v>
      </c>
      <c r="E6131" s="54" t="s">
        <v>3022</v>
      </c>
      <c r="F6131" s="54" t="s">
        <v>3021</v>
      </c>
      <c r="G6131" s="129">
        <v>33800</v>
      </c>
      <c r="H6131" s="323">
        <v>384456</v>
      </c>
      <c r="I6131" s="323">
        <v>335634</v>
      </c>
      <c r="J6131" s="42"/>
      <c r="K6131" s="42"/>
      <c r="L6131" s="42" t="s">
        <v>4489</v>
      </c>
      <c r="M6131" s="42" t="s">
        <v>3499</v>
      </c>
      <c r="N6131" s="42" t="s">
        <v>2435</v>
      </c>
      <c r="O6131" s="137" t="s">
        <v>3500</v>
      </c>
      <c r="P6131" s="42" t="s">
        <v>64</v>
      </c>
      <c r="Q6131" s="42" t="s">
        <v>65</v>
      </c>
      <c r="R6131" s="42">
        <v>1</v>
      </c>
      <c r="S6131" s="137" t="s">
        <v>2419</v>
      </c>
      <c r="T6131" s="62">
        <v>696892400</v>
      </c>
      <c r="U6131" s="62">
        <v>672537379.61000001</v>
      </c>
      <c r="Z6131" s="54" t="s">
        <v>68</v>
      </c>
      <c r="AA6131" s="132">
        <v>1.81039100160686E-5</v>
      </c>
      <c r="AJ6131" s="42"/>
      <c r="AM6131" s="42"/>
      <c r="AN6131" s="42"/>
      <c r="AO6131" s="42"/>
      <c r="AP6131" s="42"/>
      <c r="AY6131" s="42"/>
      <c r="AZ6131" s="42"/>
      <c r="BA6131" s="42"/>
      <c r="BB6131" s="42"/>
      <c r="BN6131" s="54" t="s">
        <v>4578</v>
      </c>
      <c r="BO6131" s="58" t="str">
        <f t="shared" si="95"/>
        <v>境内资产</v>
      </c>
      <c r="BP6131" s="58" t="str">
        <f>IF(M6131="",VLOOKUP(D6131,Sheet4!$A$1:$B$92,2,0),VLOOKUP(Q6131,Sheet4!$A$1:$B$92,2,0))</f>
        <v>保险资产管理产品</v>
      </c>
    </row>
    <row r="6132" spans="1:68" s="58" customFormat="1" ht="12.75" customHeight="1">
      <c r="A6132" s="64" t="s">
        <v>3023</v>
      </c>
      <c r="B6132" s="54" t="s">
        <v>3024</v>
      </c>
      <c r="C6132" s="252" t="s">
        <v>5552</v>
      </c>
      <c r="D6132" s="252" t="s">
        <v>672</v>
      </c>
      <c r="E6132" s="54" t="s">
        <v>3025</v>
      </c>
      <c r="F6132" s="54" t="s">
        <v>3024</v>
      </c>
      <c r="G6132" s="129">
        <v>17500</v>
      </c>
      <c r="H6132" s="323">
        <v>275757</v>
      </c>
      <c r="I6132" s="323">
        <v>255675</v>
      </c>
      <c r="J6132" s="42"/>
      <c r="K6132" s="42"/>
      <c r="L6132" s="42" t="s">
        <v>4489</v>
      </c>
      <c r="M6132" s="42" t="s">
        <v>3499</v>
      </c>
      <c r="N6132" s="42" t="s">
        <v>2435</v>
      </c>
      <c r="O6132" s="137" t="s">
        <v>3500</v>
      </c>
      <c r="P6132" s="42" t="s">
        <v>64</v>
      </c>
      <c r="Q6132" s="42" t="s">
        <v>65</v>
      </c>
      <c r="R6132" s="42">
        <v>1</v>
      </c>
      <c r="S6132" s="137" t="s">
        <v>2419</v>
      </c>
      <c r="T6132" s="62">
        <v>696892400</v>
      </c>
      <c r="U6132" s="62">
        <v>672537379.61000001</v>
      </c>
      <c r="Z6132" s="54" t="s">
        <v>68</v>
      </c>
      <c r="AA6132" s="132">
        <v>7.0535052812667403E-6</v>
      </c>
      <c r="AJ6132" s="42"/>
      <c r="AM6132" s="42"/>
      <c r="AN6132" s="42"/>
      <c r="AO6132" s="42"/>
      <c r="AP6132" s="42"/>
      <c r="AY6132" s="42"/>
      <c r="AZ6132" s="42"/>
      <c r="BA6132" s="42"/>
      <c r="BB6132" s="42"/>
      <c r="BN6132" s="54" t="s">
        <v>4578</v>
      </c>
      <c r="BO6132" s="58" t="str">
        <f t="shared" si="95"/>
        <v>境内资产</v>
      </c>
      <c r="BP6132" s="58" t="str">
        <f>IF(M6132="",VLOOKUP(D6132,Sheet4!$A$1:$B$92,2,0),VLOOKUP(Q6132,Sheet4!$A$1:$B$92,2,0))</f>
        <v>保险资产管理产品</v>
      </c>
    </row>
    <row r="6133" spans="1:68" s="58" customFormat="1" ht="12.75" customHeight="1">
      <c r="A6133" s="64" t="s">
        <v>3026</v>
      </c>
      <c r="B6133" s="54" t="s">
        <v>3027</v>
      </c>
      <c r="C6133" s="252" t="s">
        <v>5552</v>
      </c>
      <c r="D6133" s="252" t="s">
        <v>672</v>
      </c>
      <c r="E6133" s="54" t="s">
        <v>3028</v>
      </c>
      <c r="F6133" s="54" t="s">
        <v>3027</v>
      </c>
      <c r="G6133" s="129">
        <v>20800</v>
      </c>
      <c r="H6133" s="323">
        <v>309523</v>
      </c>
      <c r="I6133" s="323">
        <v>281632</v>
      </c>
      <c r="J6133" s="42"/>
      <c r="K6133" s="42"/>
      <c r="L6133" s="42" t="s">
        <v>4489</v>
      </c>
      <c r="M6133" s="42" t="s">
        <v>3499</v>
      </c>
      <c r="N6133" s="42" t="s">
        <v>2435</v>
      </c>
      <c r="O6133" s="137" t="s">
        <v>3500</v>
      </c>
      <c r="P6133" s="42" t="s">
        <v>64</v>
      </c>
      <c r="Q6133" s="42" t="s">
        <v>65</v>
      </c>
      <c r="R6133" s="42">
        <v>1</v>
      </c>
      <c r="S6133" s="137" t="s">
        <v>2419</v>
      </c>
      <c r="T6133" s="62">
        <v>696892400</v>
      </c>
      <c r="U6133" s="62">
        <v>672537379.61000001</v>
      </c>
      <c r="Z6133" s="54" t="s">
        <v>280</v>
      </c>
      <c r="AA6133" s="132">
        <v>2.8363533223515601E-6</v>
      </c>
      <c r="AJ6133" s="42"/>
      <c r="AM6133" s="42"/>
      <c r="AN6133" s="42"/>
      <c r="AO6133" s="42"/>
      <c r="AP6133" s="42"/>
      <c r="AY6133" s="42"/>
      <c r="AZ6133" s="42"/>
      <c r="BA6133" s="42"/>
      <c r="BB6133" s="42"/>
      <c r="BN6133" s="54" t="s">
        <v>4578</v>
      </c>
      <c r="BO6133" s="58" t="str">
        <f t="shared" si="95"/>
        <v>境内资产</v>
      </c>
      <c r="BP6133" s="58" t="str">
        <f>IF(M6133="",VLOOKUP(D6133,Sheet4!$A$1:$B$92,2,0),VLOOKUP(Q6133,Sheet4!$A$1:$B$92,2,0))</f>
        <v>保险资产管理产品</v>
      </c>
    </row>
    <row r="6134" spans="1:68" s="58" customFormat="1" ht="12.75" customHeight="1">
      <c r="A6134" s="64" t="s">
        <v>3029</v>
      </c>
      <c r="B6134" s="54" t="s">
        <v>3030</v>
      </c>
      <c r="C6134" s="252" t="s">
        <v>5552</v>
      </c>
      <c r="D6134" s="252" t="s">
        <v>672</v>
      </c>
      <c r="E6134" s="54" t="s">
        <v>3031</v>
      </c>
      <c r="F6134" s="54" t="s">
        <v>3030</v>
      </c>
      <c r="G6134" s="129">
        <v>94700</v>
      </c>
      <c r="H6134" s="323">
        <v>296901</v>
      </c>
      <c r="I6134" s="323">
        <v>261372</v>
      </c>
      <c r="J6134" s="42"/>
      <c r="K6134" s="42"/>
      <c r="L6134" s="42" t="s">
        <v>4489</v>
      </c>
      <c r="M6134" s="42" t="s">
        <v>3499</v>
      </c>
      <c r="N6134" s="42" t="s">
        <v>2435</v>
      </c>
      <c r="O6134" s="137" t="s">
        <v>3500</v>
      </c>
      <c r="P6134" s="42" t="s">
        <v>64</v>
      </c>
      <c r="Q6134" s="42" t="s">
        <v>65</v>
      </c>
      <c r="R6134" s="42">
        <v>1</v>
      </c>
      <c r="S6134" s="137" t="s">
        <v>2419</v>
      </c>
      <c r="T6134" s="62">
        <v>696892400</v>
      </c>
      <c r="U6134" s="62">
        <v>672537379.61000001</v>
      </c>
      <c r="Z6134" s="54" t="s">
        <v>68</v>
      </c>
      <c r="AA6134" s="132">
        <v>1.5980617750991999E-5</v>
      </c>
      <c r="AJ6134" s="42"/>
      <c r="AM6134" s="42"/>
      <c r="AN6134" s="42"/>
      <c r="AO6134" s="42"/>
      <c r="AP6134" s="42"/>
      <c r="AY6134" s="42"/>
      <c r="AZ6134" s="42"/>
      <c r="BA6134" s="42"/>
      <c r="BB6134" s="42"/>
      <c r="BN6134" s="54" t="s">
        <v>4578</v>
      </c>
      <c r="BO6134" s="58" t="str">
        <f t="shared" si="95"/>
        <v>境内资产</v>
      </c>
      <c r="BP6134" s="58" t="str">
        <f>IF(M6134="",VLOOKUP(D6134,Sheet4!$A$1:$B$92,2,0),VLOOKUP(Q6134,Sheet4!$A$1:$B$92,2,0))</f>
        <v>保险资产管理产品</v>
      </c>
    </row>
    <row r="6135" spans="1:68" s="58" customFormat="1" ht="12.75" customHeight="1">
      <c r="A6135" s="64" t="s">
        <v>3032</v>
      </c>
      <c r="B6135" s="54" t="s">
        <v>3033</v>
      </c>
      <c r="C6135" s="252" t="s">
        <v>5552</v>
      </c>
      <c r="D6135" s="252" t="s">
        <v>672</v>
      </c>
      <c r="E6135" s="54" t="s">
        <v>3034</v>
      </c>
      <c r="F6135" s="54" t="s">
        <v>3033</v>
      </c>
      <c r="G6135" s="129">
        <v>16400</v>
      </c>
      <c r="H6135" s="323">
        <v>194121.64</v>
      </c>
      <c r="I6135" s="323">
        <v>209100</v>
      </c>
      <c r="J6135" s="42"/>
      <c r="K6135" s="42"/>
      <c r="L6135" s="42" t="s">
        <v>4489</v>
      </c>
      <c r="M6135" s="42" t="s">
        <v>3499</v>
      </c>
      <c r="N6135" s="42" t="s">
        <v>2435</v>
      </c>
      <c r="O6135" s="137" t="s">
        <v>3500</v>
      </c>
      <c r="P6135" s="42" t="s">
        <v>64</v>
      </c>
      <c r="Q6135" s="42" t="s">
        <v>65</v>
      </c>
      <c r="R6135" s="42">
        <v>1</v>
      </c>
      <c r="S6135" s="137" t="s">
        <v>2419</v>
      </c>
      <c r="T6135" s="62">
        <v>696892400</v>
      </c>
      <c r="U6135" s="62">
        <v>672537379.61000001</v>
      </c>
      <c r="Z6135" s="54" t="s">
        <v>68</v>
      </c>
      <c r="AA6135" s="132">
        <v>9.7986496982732894E-6</v>
      </c>
      <c r="AJ6135" s="42"/>
      <c r="AM6135" s="42"/>
      <c r="AN6135" s="42"/>
      <c r="AO6135" s="42"/>
      <c r="AP6135" s="42"/>
      <c r="AY6135" s="42"/>
      <c r="AZ6135" s="42"/>
      <c r="BA6135" s="42"/>
      <c r="BB6135" s="42"/>
      <c r="BN6135" s="54" t="s">
        <v>4578</v>
      </c>
      <c r="BO6135" s="58" t="str">
        <f t="shared" si="95"/>
        <v>境内资产</v>
      </c>
      <c r="BP6135" s="58" t="str">
        <f>IF(M6135="",VLOOKUP(D6135,Sheet4!$A$1:$B$92,2,0),VLOOKUP(Q6135,Sheet4!$A$1:$B$92,2,0))</f>
        <v>保险资产管理产品</v>
      </c>
    </row>
    <row r="6136" spans="1:68" s="58" customFormat="1" ht="12.75" customHeight="1">
      <c r="A6136" s="64" t="s">
        <v>3035</v>
      </c>
      <c r="B6136" s="54" t="s">
        <v>3036</v>
      </c>
      <c r="C6136" s="252" t="s">
        <v>5552</v>
      </c>
      <c r="D6136" s="252" t="s">
        <v>672</v>
      </c>
      <c r="E6136" s="54" t="s">
        <v>3037</v>
      </c>
      <c r="F6136" s="54" t="s">
        <v>3036</v>
      </c>
      <c r="G6136" s="129">
        <v>30300</v>
      </c>
      <c r="H6136" s="323">
        <v>163716.81</v>
      </c>
      <c r="I6136" s="323">
        <v>140592</v>
      </c>
      <c r="J6136" s="42"/>
      <c r="K6136" s="42"/>
      <c r="L6136" s="42" t="s">
        <v>4489</v>
      </c>
      <c r="M6136" s="42" t="s">
        <v>3499</v>
      </c>
      <c r="N6136" s="42" t="s">
        <v>2435</v>
      </c>
      <c r="O6136" s="137" t="s">
        <v>3500</v>
      </c>
      <c r="P6136" s="42" t="s">
        <v>64</v>
      </c>
      <c r="Q6136" s="42" t="s">
        <v>65</v>
      </c>
      <c r="R6136" s="42">
        <v>1</v>
      </c>
      <c r="S6136" s="137" t="s">
        <v>2419</v>
      </c>
      <c r="T6136" s="62">
        <v>696892400</v>
      </c>
      <c r="U6136" s="62">
        <v>672537379.61000001</v>
      </c>
      <c r="Z6136" s="54" t="s">
        <v>68</v>
      </c>
      <c r="AA6136" s="132">
        <v>1.1823037457723901E-5</v>
      </c>
      <c r="AJ6136" s="42"/>
      <c r="AM6136" s="42"/>
      <c r="AN6136" s="42"/>
      <c r="AO6136" s="42"/>
      <c r="AP6136" s="42"/>
      <c r="AY6136" s="42"/>
      <c r="AZ6136" s="42"/>
      <c r="BA6136" s="42"/>
      <c r="BB6136" s="42"/>
      <c r="BN6136" s="54" t="s">
        <v>4578</v>
      </c>
      <c r="BO6136" s="58" t="str">
        <f t="shared" si="95"/>
        <v>境内资产</v>
      </c>
      <c r="BP6136" s="58" t="str">
        <f>IF(M6136="",VLOOKUP(D6136,Sheet4!$A$1:$B$92,2,0),VLOOKUP(Q6136,Sheet4!$A$1:$B$92,2,0))</f>
        <v>保险资产管理产品</v>
      </c>
    </row>
    <row r="6137" spans="1:68" s="58" customFormat="1" ht="12.75" customHeight="1">
      <c r="A6137" s="64" t="s">
        <v>3038</v>
      </c>
      <c r="B6137" s="54" t="s">
        <v>1063</v>
      </c>
      <c r="C6137" s="252" t="s">
        <v>5552</v>
      </c>
      <c r="D6137" s="252" t="s">
        <v>672</v>
      </c>
      <c r="E6137" s="54" t="s">
        <v>3039</v>
      </c>
      <c r="F6137" s="54" t="s">
        <v>1063</v>
      </c>
      <c r="G6137" s="129">
        <v>207700</v>
      </c>
      <c r="H6137" s="323">
        <v>2145254.2999999998</v>
      </c>
      <c r="I6137" s="323">
        <v>2448783</v>
      </c>
      <c r="J6137" s="42"/>
      <c r="K6137" s="42"/>
      <c r="L6137" s="42" t="s">
        <v>4489</v>
      </c>
      <c r="M6137" s="42" t="s">
        <v>3499</v>
      </c>
      <c r="N6137" s="42" t="s">
        <v>2435</v>
      </c>
      <c r="O6137" s="137" t="s">
        <v>3500</v>
      </c>
      <c r="P6137" s="42" t="s">
        <v>64</v>
      </c>
      <c r="Q6137" s="42" t="s">
        <v>65</v>
      </c>
      <c r="R6137" s="42">
        <v>1</v>
      </c>
      <c r="S6137" s="137" t="s">
        <v>2419</v>
      </c>
      <c r="T6137" s="62">
        <v>696892400</v>
      </c>
      <c r="U6137" s="62">
        <v>672537379.61000001</v>
      </c>
      <c r="Z6137" s="54" t="s">
        <v>280</v>
      </c>
      <c r="AA6137" s="132">
        <v>2.07380126689492E-5</v>
      </c>
      <c r="AJ6137" s="42"/>
      <c r="AM6137" s="42"/>
      <c r="AN6137" s="42"/>
      <c r="AO6137" s="42"/>
      <c r="AP6137" s="42"/>
      <c r="AY6137" s="42"/>
      <c r="AZ6137" s="42"/>
      <c r="BA6137" s="42"/>
      <c r="BB6137" s="42"/>
      <c r="BN6137" s="54" t="s">
        <v>4578</v>
      </c>
      <c r="BO6137" s="58" t="str">
        <f t="shared" si="95"/>
        <v>境内资产</v>
      </c>
      <c r="BP6137" s="58" t="str">
        <f>IF(M6137="",VLOOKUP(D6137,Sheet4!$A$1:$B$92,2,0),VLOOKUP(Q6137,Sheet4!$A$1:$B$92,2,0))</f>
        <v>保险资产管理产品</v>
      </c>
    </row>
    <row r="6138" spans="1:68" s="58" customFormat="1" ht="12.75" customHeight="1">
      <c r="A6138" s="64" t="s">
        <v>2095</v>
      </c>
      <c r="B6138" s="54" t="s">
        <v>1468</v>
      </c>
      <c r="C6138" s="252" t="s">
        <v>5552</v>
      </c>
      <c r="D6138" s="252" t="s">
        <v>672</v>
      </c>
      <c r="E6138" s="54" t="s">
        <v>2202</v>
      </c>
      <c r="F6138" s="54" t="s">
        <v>1468</v>
      </c>
      <c r="G6138" s="129">
        <v>8900</v>
      </c>
      <c r="H6138" s="323">
        <v>605994</v>
      </c>
      <c r="I6138" s="323">
        <v>574762</v>
      </c>
      <c r="J6138" s="42"/>
      <c r="K6138" s="42"/>
      <c r="L6138" s="42" t="s">
        <v>4489</v>
      </c>
      <c r="M6138" s="42" t="s">
        <v>3499</v>
      </c>
      <c r="N6138" s="42" t="s">
        <v>2435</v>
      </c>
      <c r="O6138" s="137" t="s">
        <v>3500</v>
      </c>
      <c r="P6138" s="42" t="s">
        <v>64</v>
      </c>
      <c r="Q6138" s="42" t="s">
        <v>65</v>
      </c>
      <c r="R6138" s="42">
        <v>1</v>
      </c>
      <c r="S6138" s="137" t="s">
        <v>2419</v>
      </c>
      <c r="T6138" s="62">
        <v>696892400</v>
      </c>
      <c r="U6138" s="62">
        <v>672537379.61000001</v>
      </c>
      <c r="Z6138" s="54" t="s">
        <v>280</v>
      </c>
      <c r="AA6138" s="132">
        <v>1.6442042781652899E-6</v>
      </c>
      <c r="AJ6138" s="42"/>
      <c r="AM6138" s="42"/>
      <c r="AN6138" s="42"/>
      <c r="AO6138" s="42"/>
      <c r="AP6138" s="42"/>
      <c r="AY6138" s="42"/>
      <c r="AZ6138" s="42"/>
      <c r="BA6138" s="42"/>
      <c r="BB6138" s="42"/>
      <c r="BN6138" s="54" t="s">
        <v>4578</v>
      </c>
      <c r="BO6138" s="58" t="str">
        <f t="shared" si="95"/>
        <v>境内资产</v>
      </c>
      <c r="BP6138" s="58" t="str">
        <f>IF(M6138="",VLOOKUP(D6138,Sheet4!$A$1:$B$92,2,0),VLOOKUP(Q6138,Sheet4!$A$1:$B$92,2,0))</f>
        <v>保险资产管理产品</v>
      </c>
    </row>
    <row r="6139" spans="1:68" s="58" customFormat="1" ht="12.75" customHeight="1">
      <c r="A6139" s="64" t="s">
        <v>3449</v>
      </c>
      <c r="B6139" s="54" t="s">
        <v>3450</v>
      </c>
      <c r="C6139" s="252" t="s">
        <v>5552</v>
      </c>
      <c r="D6139" s="252" t="s">
        <v>672</v>
      </c>
      <c r="E6139" s="54" t="s">
        <v>3451</v>
      </c>
      <c r="F6139" s="54" t="s">
        <v>3450</v>
      </c>
      <c r="G6139" s="129">
        <v>88880</v>
      </c>
      <c r="H6139" s="323">
        <v>789088</v>
      </c>
      <c r="I6139" s="323">
        <v>605272.80000000005</v>
      </c>
      <c r="J6139" s="42"/>
      <c r="K6139" s="42"/>
      <c r="L6139" s="42" t="s">
        <v>4489</v>
      </c>
      <c r="M6139" s="42" t="s">
        <v>3499</v>
      </c>
      <c r="N6139" s="42" t="s">
        <v>2435</v>
      </c>
      <c r="O6139" s="137" t="s">
        <v>3500</v>
      </c>
      <c r="P6139" s="42" t="s">
        <v>64</v>
      </c>
      <c r="Q6139" s="42" t="s">
        <v>65</v>
      </c>
      <c r="R6139" s="42">
        <v>1</v>
      </c>
      <c r="S6139" s="137" t="s">
        <v>2419</v>
      </c>
      <c r="T6139" s="62">
        <v>696892400</v>
      </c>
      <c r="U6139" s="62">
        <v>672537379.61000001</v>
      </c>
      <c r="Z6139" s="54" t="s">
        <v>280</v>
      </c>
      <c r="AA6139" s="132">
        <v>1.9139786005822299E-5</v>
      </c>
      <c r="AJ6139" s="42"/>
      <c r="AM6139" s="42"/>
      <c r="AN6139" s="42"/>
      <c r="AO6139" s="42"/>
      <c r="AP6139" s="42"/>
      <c r="AY6139" s="42"/>
      <c r="AZ6139" s="42"/>
      <c r="BA6139" s="42"/>
      <c r="BB6139" s="42"/>
      <c r="BN6139" s="54" t="s">
        <v>4578</v>
      </c>
      <c r="BO6139" s="58" t="str">
        <f t="shared" si="95"/>
        <v>境内资产</v>
      </c>
      <c r="BP6139" s="58" t="str">
        <f>IF(M6139="",VLOOKUP(D6139,Sheet4!$A$1:$B$92,2,0),VLOOKUP(Q6139,Sheet4!$A$1:$B$92,2,0))</f>
        <v>保险资产管理产品</v>
      </c>
    </row>
    <row r="6140" spans="1:68" s="58" customFormat="1" ht="12.75" customHeight="1">
      <c r="A6140" s="64" t="s">
        <v>3040</v>
      </c>
      <c r="B6140" s="54" t="s">
        <v>3041</v>
      </c>
      <c r="C6140" s="252" t="s">
        <v>5552</v>
      </c>
      <c r="D6140" s="252" t="s">
        <v>672</v>
      </c>
      <c r="E6140" s="54" t="s">
        <v>3042</v>
      </c>
      <c r="F6140" s="54" t="s">
        <v>3041</v>
      </c>
      <c r="G6140" s="129">
        <v>41100</v>
      </c>
      <c r="H6140" s="323">
        <v>416476</v>
      </c>
      <c r="I6140" s="323">
        <v>387162</v>
      </c>
      <c r="J6140" s="42"/>
      <c r="K6140" s="42"/>
      <c r="L6140" s="42" t="s">
        <v>4489</v>
      </c>
      <c r="M6140" s="42" t="s">
        <v>3499</v>
      </c>
      <c r="N6140" s="42" t="s">
        <v>2435</v>
      </c>
      <c r="O6140" s="137" t="s">
        <v>3500</v>
      </c>
      <c r="P6140" s="42" t="s">
        <v>64</v>
      </c>
      <c r="Q6140" s="42" t="s">
        <v>65</v>
      </c>
      <c r="R6140" s="42">
        <v>1</v>
      </c>
      <c r="S6140" s="137" t="s">
        <v>2419</v>
      </c>
      <c r="T6140" s="62">
        <v>696892400</v>
      </c>
      <c r="U6140" s="62">
        <v>672537379.61000001</v>
      </c>
      <c r="Z6140" s="54" t="s">
        <v>280</v>
      </c>
      <c r="AA6140" s="132">
        <v>2.06895468441753E-6</v>
      </c>
      <c r="AJ6140" s="42"/>
      <c r="AM6140" s="42"/>
      <c r="AN6140" s="42"/>
      <c r="AO6140" s="42"/>
      <c r="AP6140" s="42"/>
      <c r="AY6140" s="42"/>
      <c r="AZ6140" s="42"/>
      <c r="BA6140" s="42"/>
      <c r="BB6140" s="42"/>
      <c r="BN6140" s="54" t="s">
        <v>4578</v>
      </c>
      <c r="BO6140" s="58" t="str">
        <f t="shared" si="95"/>
        <v>境内资产</v>
      </c>
      <c r="BP6140" s="58" t="str">
        <f>IF(M6140="",VLOOKUP(D6140,Sheet4!$A$1:$B$92,2,0),VLOOKUP(Q6140,Sheet4!$A$1:$B$92,2,0))</f>
        <v>保险资产管理产品</v>
      </c>
    </row>
    <row r="6141" spans="1:68" s="58" customFormat="1" ht="12.75" customHeight="1">
      <c r="A6141" s="64" t="s">
        <v>3043</v>
      </c>
      <c r="B6141" s="54" t="s">
        <v>3044</v>
      </c>
      <c r="C6141" s="252" t="s">
        <v>5552</v>
      </c>
      <c r="D6141" s="252" t="s">
        <v>672</v>
      </c>
      <c r="E6141" s="54" t="s">
        <v>3045</v>
      </c>
      <c r="F6141" s="54" t="s">
        <v>3044</v>
      </c>
      <c r="G6141" s="129">
        <v>70000</v>
      </c>
      <c r="H6141" s="323">
        <v>569548</v>
      </c>
      <c r="I6141" s="323">
        <v>581700</v>
      </c>
      <c r="J6141" s="42"/>
      <c r="K6141" s="42"/>
      <c r="L6141" s="42" t="s">
        <v>4489</v>
      </c>
      <c r="M6141" s="42" t="s">
        <v>3499</v>
      </c>
      <c r="N6141" s="42" t="s">
        <v>2435</v>
      </c>
      <c r="O6141" s="137" t="s">
        <v>3500</v>
      </c>
      <c r="P6141" s="42" t="s">
        <v>64</v>
      </c>
      <c r="Q6141" s="42" t="s">
        <v>65</v>
      </c>
      <c r="R6141" s="42">
        <v>1</v>
      </c>
      <c r="S6141" s="137" t="s">
        <v>2419</v>
      </c>
      <c r="T6141" s="62">
        <v>696892400</v>
      </c>
      <c r="U6141" s="62">
        <v>672537379.61000001</v>
      </c>
      <c r="Z6141" s="54" t="s">
        <v>280</v>
      </c>
      <c r="AA6141" s="132">
        <v>5.1548132166318E-6</v>
      </c>
      <c r="AJ6141" s="42"/>
      <c r="AM6141" s="42"/>
      <c r="AN6141" s="42"/>
      <c r="AO6141" s="42"/>
      <c r="AP6141" s="42"/>
      <c r="AY6141" s="42"/>
      <c r="AZ6141" s="42"/>
      <c r="BA6141" s="42"/>
      <c r="BB6141" s="42"/>
      <c r="BN6141" s="54" t="s">
        <v>4578</v>
      </c>
      <c r="BO6141" s="58" t="str">
        <f t="shared" si="95"/>
        <v>境内资产</v>
      </c>
      <c r="BP6141" s="58" t="str">
        <f>IF(M6141="",VLOOKUP(D6141,Sheet4!$A$1:$B$92,2,0),VLOOKUP(Q6141,Sheet4!$A$1:$B$92,2,0))</f>
        <v>保险资产管理产品</v>
      </c>
    </row>
    <row r="6142" spans="1:68" s="58" customFormat="1" ht="12.75" customHeight="1">
      <c r="A6142" s="64" t="s">
        <v>3046</v>
      </c>
      <c r="B6142" s="54" t="s">
        <v>5546</v>
      </c>
      <c r="C6142" s="252" t="s">
        <v>5552</v>
      </c>
      <c r="D6142" s="252" t="s">
        <v>672</v>
      </c>
      <c r="E6142" s="54" t="s">
        <v>3047</v>
      </c>
      <c r="F6142" s="54" t="s">
        <v>5546</v>
      </c>
      <c r="G6142" s="129">
        <v>25400</v>
      </c>
      <c r="H6142" s="323">
        <v>275840</v>
      </c>
      <c r="I6142" s="323">
        <v>232664</v>
      </c>
      <c r="J6142" s="42"/>
      <c r="K6142" s="42"/>
      <c r="L6142" s="42" t="s">
        <v>4489</v>
      </c>
      <c r="M6142" s="42" t="s">
        <v>3499</v>
      </c>
      <c r="N6142" s="42" t="s">
        <v>2435</v>
      </c>
      <c r="O6142" s="137" t="s">
        <v>3500</v>
      </c>
      <c r="P6142" s="42" t="s">
        <v>64</v>
      </c>
      <c r="Q6142" s="42" t="s">
        <v>65</v>
      </c>
      <c r="R6142" s="42">
        <v>1</v>
      </c>
      <c r="S6142" s="137" t="s">
        <v>2419</v>
      </c>
      <c r="T6142" s="62">
        <v>696892400</v>
      </c>
      <c r="U6142" s="62">
        <v>672537379.61000001</v>
      </c>
      <c r="Z6142" s="54" t="s">
        <v>68</v>
      </c>
      <c r="AA6142" s="132">
        <v>2.2641000648867E-5</v>
      </c>
      <c r="AJ6142" s="42"/>
      <c r="AM6142" s="42"/>
      <c r="AN6142" s="42"/>
      <c r="AO6142" s="42"/>
      <c r="AP6142" s="42"/>
      <c r="AY6142" s="42"/>
      <c r="AZ6142" s="42"/>
      <c r="BA6142" s="42"/>
      <c r="BB6142" s="42"/>
      <c r="BN6142" s="54" t="s">
        <v>4578</v>
      </c>
      <c r="BO6142" s="58" t="str">
        <f t="shared" si="95"/>
        <v>境内资产</v>
      </c>
      <c r="BP6142" s="58" t="str">
        <f>IF(M6142="",VLOOKUP(D6142,Sheet4!$A$1:$B$92,2,0),VLOOKUP(Q6142,Sheet4!$A$1:$B$92,2,0))</f>
        <v>保险资产管理产品</v>
      </c>
    </row>
    <row r="6143" spans="1:68" s="58" customFormat="1" ht="12.75" customHeight="1">
      <c r="A6143" s="64" t="s">
        <v>3048</v>
      </c>
      <c r="B6143" s="54" t="s">
        <v>1055</v>
      </c>
      <c r="C6143" s="252" t="s">
        <v>5552</v>
      </c>
      <c r="D6143" s="252" t="s">
        <v>672</v>
      </c>
      <c r="E6143" s="54" t="s">
        <v>3049</v>
      </c>
      <c r="F6143" s="54" t="s">
        <v>1055</v>
      </c>
      <c r="G6143" s="129">
        <v>60400</v>
      </c>
      <c r="H6143" s="323">
        <v>954103</v>
      </c>
      <c r="I6143" s="323">
        <v>854660</v>
      </c>
      <c r="J6143" s="42"/>
      <c r="K6143" s="42"/>
      <c r="L6143" s="42" t="s">
        <v>4489</v>
      </c>
      <c r="M6143" s="42" t="s">
        <v>3499</v>
      </c>
      <c r="N6143" s="42" t="s">
        <v>2435</v>
      </c>
      <c r="O6143" s="137" t="s">
        <v>3500</v>
      </c>
      <c r="P6143" s="42" t="s">
        <v>64</v>
      </c>
      <c r="Q6143" s="42" t="s">
        <v>65</v>
      </c>
      <c r="R6143" s="42">
        <v>1</v>
      </c>
      <c r="S6143" s="137" t="s">
        <v>2419</v>
      </c>
      <c r="T6143" s="62">
        <v>696892400</v>
      </c>
      <c r="U6143" s="62">
        <v>672537379.61000001</v>
      </c>
      <c r="Z6143" s="54" t="s">
        <v>280</v>
      </c>
      <c r="AA6143" s="132">
        <v>6.7814333459623202E-6</v>
      </c>
      <c r="AJ6143" s="42"/>
      <c r="AM6143" s="42"/>
      <c r="AN6143" s="42"/>
      <c r="AO6143" s="42"/>
      <c r="AP6143" s="42"/>
      <c r="AY6143" s="42"/>
      <c r="AZ6143" s="42"/>
      <c r="BA6143" s="42"/>
      <c r="BB6143" s="42"/>
      <c r="BN6143" s="54" t="s">
        <v>4578</v>
      </c>
      <c r="BO6143" s="58" t="str">
        <f t="shared" si="95"/>
        <v>境内资产</v>
      </c>
      <c r="BP6143" s="58" t="str">
        <f>IF(M6143="",VLOOKUP(D6143,Sheet4!$A$1:$B$92,2,0),VLOOKUP(Q6143,Sheet4!$A$1:$B$92,2,0))</f>
        <v>保险资产管理产品</v>
      </c>
    </row>
    <row r="6144" spans="1:68" s="58" customFormat="1" ht="12.75" customHeight="1">
      <c r="A6144" s="64" t="s">
        <v>2091</v>
      </c>
      <c r="B6144" s="54" t="s">
        <v>3050</v>
      </c>
      <c r="C6144" s="252" t="s">
        <v>5552</v>
      </c>
      <c r="D6144" s="252" t="s">
        <v>672</v>
      </c>
      <c r="E6144" s="54" t="s">
        <v>3051</v>
      </c>
      <c r="F6144" s="54" t="s">
        <v>3050</v>
      </c>
      <c r="G6144" s="129">
        <v>28500</v>
      </c>
      <c r="H6144" s="323">
        <v>458354</v>
      </c>
      <c r="I6144" s="323">
        <v>494760</v>
      </c>
      <c r="J6144" s="42"/>
      <c r="K6144" s="42"/>
      <c r="L6144" s="42" t="s">
        <v>4489</v>
      </c>
      <c r="M6144" s="42" t="s">
        <v>3499</v>
      </c>
      <c r="N6144" s="42" t="s">
        <v>2435</v>
      </c>
      <c r="O6144" s="137" t="s">
        <v>3500</v>
      </c>
      <c r="P6144" s="42" t="s">
        <v>64</v>
      </c>
      <c r="Q6144" s="42" t="s">
        <v>65</v>
      </c>
      <c r="R6144" s="42">
        <v>1</v>
      </c>
      <c r="S6144" s="137" t="s">
        <v>2419</v>
      </c>
      <c r="T6144" s="62">
        <v>696892400</v>
      </c>
      <c r="U6144" s="62">
        <v>672537379.61000001</v>
      </c>
      <c r="Z6144" s="54" t="s">
        <v>280</v>
      </c>
      <c r="AA6144" s="132">
        <v>2.9396596183599799E-6</v>
      </c>
      <c r="AJ6144" s="42"/>
      <c r="AM6144" s="42"/>
      <c r="AN6144" s="42"/>
      <c r="AO6144" s="42"/>
      <c r="AP6144" s="42"/>
      <c r="AY6144" s="42"/>
      <c r="AZ6144" s="42"/>
      <c r="BA6144" s="42"/>
      <c r="BB6144" s="42"/>
      <c r="BN6144" s="54" t="s">
        <v>4578</v>
      </c>
      <c r="BO6144" s="58" t="str">
        <f t="shared" si="95"/>
        <v>境内资产</v>
      </c>
      <c r="BP6144" s="58" t="str">
        <f>IF(M6144="",VLOOKUP(D6144,Sheet4!$A$1:$B$92,2,0),VLOOKUP(Q6144,Sheet4!$A$1:$B$92,2,0))</f>
        <v>保险资产管理产品</v>
      </c>
    </row>
    <row r="6145" spans="1:68" s="58" customFormat="1" ht="12.75" customHeight="1">
      <c r="A6145" s="64" t="s">
        <v>3052</v>
      </c>
      <c r="B6145" s="54" t="s">
        <v>3053</v>
      </c>
      <c r="C6145" s="252" t="s">
        <v>5552</v>
      </c>
      <c r="D6145" s="252" t="s">
        <v>672</v>
      </c>
      <c r="E6145" s="54" t="s">
        <v>3054</v>
      </c>
      <c r="F6145" s="54" t="s">
        <v>3053</v>
      </c>
      <c r="G6145" s="129">
        <v>30500</v>
      </c>
      <c r="H6145" s="323">
        <v>1660646.35</v>
      </c>
      <c r="I6145" s="323">
        <v>1331630</v>
      </c>
      <c r="J6145" s="42"/>
      <c r="K6145" s="42"/>
      <c r="L6145" s="42" t="s">
        <v>4489</v>
      </c>
      <c r="M6145" s="42" t="s">
        <v>3499</v>
      </c>
      <c r="N6145" s="42" t="s">
        <v>2435</v>
      </c>
      <c r="O6145" s="137" t="s">
        <v>3500</v>
      </c>
      <c r="P6145" s="42" t="s">
        <v>64</v>
      </c>
      <c r="Q6145" s="42" t="s">
        <v>65</v>
      </c>
      <c r="R6145" s="42">
        <v>1</v>
      </c>
      <c r="S6145" s="137" t="s">
        <v>2419</v>
      </c>
      <c r="T6145" s="62">
        <v>696892400</v>
      </c>
      <c r="U6145" s="62">
        <v>672537379.61000001</v>
      </c>
      <c r="Z6145" s="54" t="s">
        <v>280</v>
      </c>
      <c r="AA6145" s="132">
        <v>1.6684681189885899E-6</v>
      </c>
      <c r="AJ6145" s="42"/>
      <c r="AM6145" s="42"/>
      <c r="AN6145" s="42"/>
      <c r="AO6145" s="42"/>
      <c r="AP6145" s="42"/>
      <c r="AY6145" s="42"/>
      <c r="AZ6145" s="42"/>
      <c r="BA6145" s="42"/>
      <c r="BB6145" s="42"/>
      <c r="BN6145" s="54" t="s">
        <v>4578</v>
      </c>
      <c r="BO6145" s="58" t="str">
        <f t="shared" si="95"/>
        <v>境内资产</v>
      </c>
      <c r="BP6145" s="58" t="str">
        <f>IF(M6145="",VLOOKUP(D6145,Sheet4!$A$1:$B$92,2,0),VLOOKUP(Q6145,Sheet4!$A$1:$B$92,2,0))</f>
        <v>保险资产管理产品</v>
      </c>
    </row>
    <row r="6146" spans="1:68" s="58" customFormat="1" ht="12.75" customHeight="1">
      <c r="A6146" s="64" t="s">
        <v>3055</v>
      </c>
      <c r="B6146" s="54" t="s">
        <v>3056</v>
      </c>
      <c r="C6146" s="252" t="s">
        <v>5552</v>
      </c>
      <c r="D6146" s="252" t="s">
        <v>672</v>
      </c>
      <c r="E6146" s="54" t="s">
        <v>3057</v>
      </c>
      <c r="F6146" s="54" t="s">
        <v>3056</v>
      </c>
      <c r="G6146" s="129">
        <v>213100</v>
      </c>
      <c r="H6146" s="323">
        <v>990385</v>
      </c>
      <c r="I6146" s="323">
        <v>903544</v>
      </c>
      <c r="J6146" s="42"/>
      <c r="K6146" s="42"/>
      <c r="L6146" s="42" t="s">
        <v>4489</v>
      </c>
      <c r="M6146" s="42" t="s">
        <v>3499</v>
      </c>
      <c r="N6146" s="42" t="s">
        <v>2435</v>
      </c>
      <c r="O6146" s="137" t="s">
        <v>3500</v>
      </c>
      <c r="P6146" s="42" t="s">
        <v>64</v>
      </c>
      <c r="Q6146" s="42" t="s">
        <v>65</v>
      </c>
      <c r="R6146" s="42">
        <v>1</v>
      </c>
      <c r="S6146" s="137" t="s">
        <v>2419</v>
      </c>
      <c r="T6146" s="62">
        <v>696892400</v>
      </c>
      <c r="U6146" s="62">
        <v>672537379.61000001</v>
      </c>
      <c r="Z6146" s="54" t="s">
        <v>280</v>
      </c>
      <c r="AA6146" s="132">
        <v>4.8186515325895799E-6</v>
      </c>
      <c r="AJ6146" s="42"/>
      <c r="AM6146" s="42"/>
      <c r="AN6146" s="42"/>
      <c r="AO6146" s="42"/>
      <c r="AP6146" s="42"/>
      <c r="AY6146" s="42"/>
      <c r="AZ6146" s="42"/>
      <c r="BA6146" s="42"/>
      <c r="BB6146" s="42"/>
      <c r="BN6146" s="54" t="s">
        <v>4578</v>
      </c>
      <c r="BO6146" s="58" t="str">
        <f t="shared" si="95"/>
        <v>境内资产</v>
      </c>
      <c r="BP6146" s="58" t="str">
        <f>IF(M6146="",VLOOKUP(D6146,Sheet4!$A$1:$B$92,2,0),VLOOKUP(Q6146,Sheet4!$A$1:$B$92,2,0))</f>
        <v>保险资产管理产品</v>
      </c>
    </row>
    <row r="6147" spans="1:68" s="58" customFormat="1" ht="12.75" customHeight="1">
      <c r="A6147" s="64" t="s">
        <v>2206</v>
      </c>
      <c r="B6147" s="54" t="s">
        <v>2207</v>
      </c>
      <c r="C6147" s="252" t="s">
        <v>5552</v>
      </c>
      <c r="D6147" s="252" t="s">
        <v>672</v>
      </c>
      <c r="E6147" s="54" t="s">
        <v>3058</v>
      </c>
      <c r="F6147" s="54" t="s">
        <v>2207</v>
      </c>
      <c r="G6147" s="129">
        <v>100900</v>
      </c>
      <c r="H6147" s="323">
        <v>655152</v>
      </c>
      <c r="I6147" s="323">
        <v>714372</v>
      </c>
      <c r="J6147" s="42"/>
      <c r="K6147" s="42"/>
      <c r="L6147" s="42" t="s">
        <v>4489</v>
      </c>
      <c r="M6147" s="42" t="s">
        <v>3499</v>
      </c>
      <c r="N6147" s="42" t="s">
        <v>2435</v>
      </c>
      <c r="O6147" s="137" t="s">
        <v>3500</v>
      </c>
      <c r="P6147" s="42" t="s">
        <v>64</v>
      </c>
      <c r="Q6147" s="42" t="s">
        <v>65</v>
      </c>
      <c r="R6147" s="42">
        <v>1</v>
      </c>
      <c r="S6147" s="137" t="s">
        <v>2419</v>
      </c>
      <c r="T6147" s="62">
        <v>696892400</v>
      </c>
      <c r="U6147" s="62">
        <v>672537379.61000001</v>
      </c>
      <c r="Z6147" s="54" t="s">
        <v>280</v>
      </c>
      <c r="AA6147" s="132">
        <v>4.0781429282282896E-6</v>
      </c>
      <c r="AJ6147" s="42"/>
      <c r="AM6147" s="42"/>
      <c r="AN6147" s="42"/>
      <c r="AO6147" s="42"/>
      <c r="AP6147" s="42"/>
      <c r="AY6147" s="42"/>
      <c r="AZ6147" s="42"/>
      <c r="BA6147" s="42"/>
      <c r="BB6147" s="42"/>
      <c r="BN6147" s="54" t="s">
        <v>4578</v>
      </c>
      <c r="BO6147" s="58" t="str">
        <f t="shared" ref="BO6147:BO6210" si="96">IF(LEFT(D6147,2)="境外","境外资产","境内资产")</f>
        <v>境内资产</v>
      </c>
      <c r="BP6147" s="58" t="str">
        <f>IF(M6147="",VLOOKUP(D6147,Sheet4!$A$1:$B$92,2,0),VLOOKUP(Q6147,Sheet4!$A$1:$B$92,2,0))</f>
        <v>保险资产管理产品</v>
      </c>
    </row>
    <row r="6148" spans="1:68" s="58" customFormat="1" ht="12.75" customHeight="1">
      <c r="A6148" s="64" t="s">
        <v>3059</v>
      </c>
      <c r="B6148" s="54" t="s">
        <v>3060</v>
      </c>
      <c r="C6148" s="252" t="s">
        <v>5552</v>
      </c>
      <c r="D6148" s="252" t="s">
        <v>672</v>
      </c>
      <c r="E6148" s="54" t="s">
        <v>3061</v>
      </c>
      <c r="F6148" s="54" t="s">
        <v>3060</v>
      </c>
      <c r="G6148" s="129">
        <v>25000</v>
      </c>
      <c r="H6148" s="323">
        <v>235079</v>
      </c>
      <c r="I6148" s="323">
        <v>214750</v>
      </c>
      <c r="J6148" s="42"/>
      <c r="K6148" s="42"/>
      <c r="L6148" s="42" t="s">
        <v>4489</v>
      </c>
      <c r="M6148" s="42" t="s">
        <v>3499</v>
      </c>
      <c r="N6148" s="42" t="s">
        <v>2435</v>
      </c>
      <c r="O6148" s="137" t="s">
        <v>3500</v>
      </c>
      <c r="P6148" s="42" t="s">
        <v>64</v>
      </c>
      <c r="Q6148" s="42" t="s">
        <v>65</v>
      </c>
      <c r="R6148" s="42">
        <v>1</v>
      </c>
      <c r="S6148" s="137" t="s">
        <v>2419</v>
      </c>
      <c r="T6148" s="62">
        <v>696892400</v>
      </c>
      <c r="U6148" s="62">
        <v>672537379.61000001</v>
      </c>
      <c r="Z6148" s="54" t="s">
        <v>68</v>
      </c>
      <c r="AA6148" s="132">
        <v>1.6679009133425401E-5</v>
      </c>
      <c r="AJ6148" s="42"/>
      <c r="AM6148" s="42"/>
      <c r="AN6148" s="42"/>
      <c r="AO6148" s="42"/>
      <c r="AP6148" s="42"/>
      <c r="AY6148" s="42"/>
      <c r="AZ6148" s="42"/>
      <c r="BA6148" s="42"/>
      <c r="BB6148" s="42"/>
      <c r="BN6148" s="54" t="s">
        <v>4578</v>
      </c>
      <c r="BO6148" s="58" t="str">
        <f t="shared" si="96"/>
        <v>境内资产</v>
      </c>
      <c r="BP6148" s="58" t="str">
        <f>IF(M6148="",VLOOKUP(D6148,Sheet4!$A$1:$B$92,2,0),VLOOKUP(Q6148,Sheet4!$A$1:$B$92,2,0))</f>
        <v>保险资产管理产品</v>
      </c>
    </row>
    <row r="6149" spans="1:68" s="58" customFormat="1" ht="12.75" customHeight="1">
      <c r="A6149" s="64" t="s">
        <v>3062</v>
      </c>
      <c r="B6149" s="54" t="s">
        <v>3063</v>
      </c>
      <c r="C6149" s="252" t="s">
        <v>5552</v>
      </c>
      <c r="D6149" s="252" t="s">
        <v>672</v>
      </c>
      <c r="E6149" s="54" t="s">
        <v>3064</v>
      </c>
      <c r="F6149" s="54" t="s">
        <v>3063</v>
      </c>
      <c r="G6149" s="129">
        <v>83000</v>
      </c>
      <c r="H6149" s="323">
        <v>625817</v>
      </c>
      <c r="I6149" s="323">
        <v>553610</v>
      </c>
      <c r="J6149" s="42"/>
      <c r="K6149" s="42"/>
      <c r="L6149" s="42" t="s">
        <v>4489</v>
      </c>
      <c r="M6149" s="42" t="s">
        <v>3499</v>
      </c>
      <c r="N6149" s="42" t="s">
        <v>2435</v>
      </c>
      <c r="O6149" s="137" t="s">
        <v>3500</v>
      </c>
      <c r="P6149" s="42" t="s">
        <v>64</v>
      </c>
      <c r="Q6149" s="42" t="s">
        <v>65</v>
      </c>
      <c r="R6149" s="42">
        <v>1</v>
      </c>
      <c r="S6149" s="137" t="s">
        <v>2419</v>
      </c>
      <c r="T6149" s="62">
        <v>696892400</v>
      </c>
      <c r="U6149" s="62">
        <v>672537379.61000001</v>
      </c>
      <c r="Z6149" s="54" t="s">
        <v>68</v>
      </c>
      <c r="AA6149" s="132">
        <v>1.65751285190882E-5</v>
      </c>
      <c r="AJ6149" s="42"/>
      <c r="AM6149" s="42"/>
      <c r="AN6149" s="42"/>
      <c r="AO6149" s="42"/>
      <c r="AP6149" s="42"/>
      <c r="AY6149" s="42"/>
      <c r="AZ6149" s="42"/>
      <c r="BA6149" s="42"/>
      <c r="BB6149" s="42"/>
      <c r="BN6149" s="54" t="s">
        <v>4578</v>
      </c>
      <c r="BO6149" s="58" t="str">
        <f t="shared" si="96"/>
        <v>境内资产</v>
      </c>
      <c r="BP6149" s="58" t="str">
        <f>IF(M6149="",VLOOKUP(D6149,Sheet4!$A$1:$B$92,2,0),VLOOKUP(Q6149,Sheet4!$A$1:$B$92,2,0))</f>
        <v>保险资产管理产品</v>
      </c>
    </row>
    <row r="6150" spans="1:68" s="58" customFormat="1" ht="12.75" customHeight="1">
      <c r="A6150" s="64" t="s">
        <v>3065</v>
      </c>
      <c r="B6150" s="54" t="s">
        <v>1071</v>
      </c>
      <c r="C6150" s="252" t="s">
        <v>5552</v>
      </c>
      <c r="D6150" s="252" t="s">
        <v>672</v>
      </c>
      <c r="E6150" s="54" t="s">
        <v>3066</v>
      </c>
      <c r="F6150" s="54" t="s">
        <v>1071</v>
      </c>
      <c r="G6150" s="129">
        <v>26400</v>
      </c>
      <c r="H6150" s="323">
        <v>350897</v>
      </c>
      <c r="I6150" s="323">
        <v>281160</v>
      </c>
      <c r="J6150" s="42"/>
      <c r="K6150" s="42"/>
      <c r="L6150" s="42" t="s">
        <v>4489</v>
      </c>
      <c r="M6150" s="42" t="s">
        <v>3499</v>
      </c>
      <c r="N6150" s="42" t="s">
        <v>2435</v>
      </c>
      <c r="O6150" s="137" t="s">
        <v>3500</v>
      </c>
      <c r="P6150" s="42" t="s">
        <v>64</v>
      </c>
      <c r="Q6150" s="42" t="s">
        <v>65</v>
      </c>
      <c r="R6150" s="42">
        <v>1</v>
      </c>
      <c r="S6150" s="137" t="s">
        <v>2419</v>
      </c>
      <c r="T6150" s="62">
        <v>696892400</v>
      </c>
      <c r="U6150" s="62">
        <v>672537379.61000001</v>
      </c>
      <c r="Z6150" s="54" t="s">
        <v>68</v>
      </c>
      <c r="AA6150" s="132">
        <v>9.8276382238693895E-6</v>
      </c>
      <c r="AJ6150" s="42"/>
      <c r="AM6150" s="42"/>
      <c r="AN6150" s="42"/>
      <c r="AO6150" s="42"/>
      <c r="AP6150" s="42"/>
      <c r="AY6150" s="42"/>
      <c r="AZ6150" s="42"/>
      <c r="BA6150" s="42"/>
      <c r="BB6150" s="42"/>
      <c r="BN6150" s="54" t="s">
        <v>4578</v>
      </c>
      <c r="BO6150" s="58" t="str">
        <f t="shared" si="96"/>
        <v>境内资产</v>
      </c>
      <c r="BP6150" s="58" t="str">
        <f>IF(M6150="",VLOOKUP(D6150,Sheet4!$A$1:$B$92,2,0),VLOOKUP(Q6150,Sheet4!$A$1:$B$92,2,0))</f>
        <v>保险资产管理产品</v>
      </c>
    </row>
    <row r="6151" spans="1:68" s="58" customFormat="1" ht="12.75" customHeight="1">
      <c r="A6151" s="64" t="s">
        <v>1963</v>
      </c>
      <c r="B6151" s="54" t="s">
        <v>1964</v>
      </c>
      <c r="C6151" s="252" t="s">
        <v>5552</v>
      </c>
      <c r="D6151" s="252" t="s">
        <v>672</v>
      </c>
      <c r="E6151" s="54" t="s">
        <v>3067</v>
      </c>
      <c r="F6151" s="54" t="s">
        <v>1964</v>
      </c>
      <c r="G6151" s="129">
        <v>222800</v>
      </c>
      <c r="H6151" s="323">
        <v>1269142</v>
      </c>
      <c r="I6151" s="323">
        <v>1376904</v>
      </c>
      <c r="J6151" s="42"/>
      <c r="K6151" s="42"/>
      <c r="L6151" s="42" t="s">
        <v>4489</v>
      </c>
      <c r="M6151" s="42" t="s">
        <v>3499</v>
      </c>
      <c r="N6151" s="42" t="s">
        <v>2435</v>
      </c>
      <c r="O6151" s="137" t="s">
        <v>3500</v>
      </c>
      <c r="P6151" s="42" t="s">
        <v>64</v>
      </c>
      <c r="Q6151" s="42" t="s">
        <v>65</v>
      </c>
      <c r="R6151" s="42">
        <v>1</v>
      </c>
      <c r="S6151" s="137" t="s">
        <v>2419</v>
      </c>
      <c r="T6151" s="62">
        <v>696892400</v>
      </c>
      <c r="U6151" s="62">
        <v>672537379.61000001</v>
      </c>
      <c r="Z6151" s="54" t="s">
        <v>280</v>
      </c>
      <c r="AA6151" s="132">
        <v>5.3122421939119002E-6</v>
      </c>
      <c r="AJ6151" s="42"/>
      <c r="AM6151" s="42"/>
      <c r="AN6151" s="42"/>
      <c r="AO6151" s="42"/>
      <c r="AP6151" s="42"/>
      <c r="AY6151" s="42"/>
      <c r="AZ6151" s="42"/>
      <c r="BA6151" s="42"/>
      <c r="BB6151" s="42"/>
      <c r="BN6151" s="54" t="s">
        <v>4578</v>
      </c>
      <c r="BO6151" s="58" t="str">
        <f t="shared" si="96"/>
        <v>境内资产</v>
      </c>
      <c r="BP6151" s="58" t="str">
        <f>IF(M6151="",VLOOKUP(D6151,Sheet4!$A$1:$B$92,2,0),VLOOKUP(Q6151,Sheet4!$A$1:$B$92,2,0))</f>
        <v>保险资产管理产品</v>
      </c>
    </row>
    <row r="6152" spans="1:68" s="58" customFormat="1" ht="12.75" customHeight="1">
      <c r="A6152" s="64" t="s">
        <v>3068</v>
      </c>
      <c r="B6152" s="54" t="s">
        <v>2209</v>
      </c>
      <c r="C6152" s="252" t="s">
        <v>5552</v>
      </c>
      <c r="D6152" s="252" t="s">
        <v>672</v>
      </c>
      <c r="E6152" s="54" t="s">
        <v>2208</v>
      </c>
      <c r="F6152" s="54" t="s">
        <v>2209</v>
      </c>
      <c r="G6152" s="129">
        <v>10100</v>
      </c>
      <c r="H6152" s="323">
        <v>416489.18</v>
      </c>
      <c r="I6152" s="323">
        <v>316130</v>
      </c>
      <c r="J6152" s="42"/>
      <c r="K6152" s="42"/>
      <c r="L6152" s="42" t="s">
        <v>4489</v>
      </c>
      <c r="M6152" s="42" t="s">
        <v>3499</v>
      </c>
      <c r="N6152" s="42" t="s">
        <v>2435</v>
      </c>
      <c r="O6152" s="137" t="s">
        <v>3500</v>
      </c>
      <c r="P6152" s="42" t="s">
        <v>64</v>
      </c>
      <c r="Q6152" s="42" t="s">
        <v>65</v>
      </c>
      <c r="R6152" s="42">
        <v>1</v>
      </c>
      <c r="S6152" s="137" t="s">
        <v>2419</v>
      </c>
      <c r="T6152" s="62">
        <v>696892400</v>
      </c>
      <c r="U6152" s="62">
        <v>672537379.61000001</v>
      </c>
      <c r="Z6152" s="54" t="s">
        <v>68</v>
      </c>
      <c r="AA6152" s="132">
        <v>1.4663228562527899E-5</v>
      </c>
      <c r="AJ6152" s="42"/>
      <c r="AM6152" s="42"/>
      <c r="AN6152" s="42"/>
      <c r="AO6152" s="42"/>
      <c r="AP6152" s="42"/>
      <c r="AY6152" s="42"/>
      <c r="AZ6152" s="42"/>
      <c r="BA6152" s="42"/>
      <c r="BB6152" s="42"/>
      <c r="BN6152" s="54" t="s">
        <v>4578</v>
      </c>
      <c r="BO6152" s="58" t="str">
        <f t="shared" si="96"/>
        <v>境内资产</v>
      </c>
      <c r="BP6152" s="58" t="str">
        <f>IF(M6152="",VLOOKUP(D6152,Sheet4!$A$1:$B$92,2,0),VLOOKUP(Q6152,Sheet4!$A$1:$B$92,2,0))</f>
        <v>保险资产管理产品</v>
      </c>
    </row>
    <row r="6153" spans="1:68" s="58" customFormat="1" ht="12.75" customHeight="1">
      <c r="A6153" s="64" t="s">
        <v>3069</v>
      </c>
      <c r="B6153" s="54" t="s">
        <v>3070</v>
      </c>
      <c r="C6153" s="252" t="s">
        <v>5552</v>
      </c>
      <c r="D6153" s="252" t="s">
        <v>672</v>
      </c>
      <c r="E6153" s="54" t="s">
        <v>3071</v>
      </c>
      <c r="F6153" s="54" t="s">
        <v>3070</v>
      </c>
      <c r="G6153" s="129">
        <v>45100</v>
      </c>
      <c r="H6153" s="323">
        <v>304621</v>
      </c>
      <c r="I6153" s="323">
        <v>233167</v>
      </c>
      <c r="J6153" s="42"/>
      <c r="K6153" s="42"/>
      <c r="L6153" s="42" t="s">
        <v>4489</v>
      </c>
      <c r="M6153" s="42" t="s">
        <v>3499</v>
      </c>
      <c r="N6153" s="42" t="s">
        <v>2435</v>
      </c>
      <c r="O6153" s="137" t="s">
        <v>3500</v>
      </c>
      <c r="P6153" s="42" t="s">
        <v>64</v>
      </c>
      <c r="Q6153" s="42" t="s">
        <v>65</v>
      </c>
      <c r="R6153" s="42">
        <v>1</v>
      </c>
      <c r="S6153" s="137" t="s">
        <v>2419</v>
      </c>
      <c r="T6153" s="62">
        <v>696892400</v>
      </c>
      <c r="U6153" s="62">
        <v>672537379.61000001</v>
      </c>
      <c r="Z6153" s="54" t="s">
        <v>68</v>
      </c>
      <c r="AA6153" s="132">
        <v>2.1914093801911199E-5</v>
      </c>
      <c r="AJ6153" s="42"/>
      <c r="AM6153" s="42"/>
      <c r="AN6153" s="42"/>
      <c r="AO6153" s="42"/>
      <c r="AP6153" s="42"/>
      <c r="AY6153" s="42"/>
      <c r="AZ6153" s="42"/>
      <c r="BA6153" s="42"/>
      <c r="BB6153" s="42"/>
      <c r="BN6153" s="54" t="s">
        <v>4578</v>
      </c>
      <c r="BO6153" s="58" t="str">
        <f t="shared" si="96"/>
        <v>境内资产</v>
      </c>
      <c r="BP6153" s="58" t="str">
        <f>IF(M6153="",VLOOKUP(D6153,Sheet4!$A$1:$B$92,2,0),VLOOKUP(Q6153,Sheet4!$A$1:$B$92,2,0))</f>
        <v>保险资产管理产品</v>
      </c>
    </row>
    <row r="6154" spans="1:68" s="58" customFormat="1" ht="12.75" customHeight="1">
      <c r="A6154" s="64" t="s">
        <v>3072</v>
      </c>
      <c r="B6154" s="54" t="s">
        <v>3073</v>
      </c>
      <c r="C6154" s="252" t="s">
        <v>5552</v>
      </c>
      <c r="D6154" s="252" t="s">
        <v>672</v>
      </c>
      <c r="E6154" s="54" t="s">
        <v>3074</v>
      </c>
      <c r="F6154" s="54" t="s">
        <v>3073</v>
      </c>
      <c r="G6154" s="129">
        <v>10300</v>
      </c>
      <c r="H6154" s="323">
        <v>570127.96</v>
      </c>
      <c r="I6154" s="323">
        <v>523549</v>
      </c>
      <c r="J6154" s="42"/>
      <c r="K6154" s="42"/>
      <c r="L6154" s="42" t="s">
        <v>4489</v>
      </c>
      <c r="M6154" s="42" t="s">
        <v>3499</v>
      </c>
      <c r="N6154" s="42" t="s">
        <v>2435</v>
      </c>
      <c r="O6154" s="137" t="s">
        <v>3500</v>
      </c>
      <c r="P6154" s="42" t="s">
        <v>64</v>
      </c>
      <c r="Q6154" s="42" t="s">
        <v>65</v>
      </c>
      <c r="R6154" s="42">
        <v>1</v>
      </c>
      <c r="S6154" s="137" t="s">
        <v>2419</v>
      </c>
      <c r="T6154" s="62">
        <v>696892400</v>
      </c>
      <c r="U6154" s="62">
        <v>672537379.61000001</v>
      </c>
      <c r="Z6154" s="54" t="s">
        <v>68</v>
      </c>
      <c r="AA6154" s="132">
        <v>9.3462474832687906E-6</v>
      </c>
      <c r="AJ6154" s="42"/>
      <c r="AM6154" s="42"/>
      <c r="AN6154" s="42"/>
      <c r="AO6154" s="42"/>
      <c r="AP6154" s="42"/>
      <c r="AY6154" s="42"/>
      <c r="AZ6154" s="42"/>
      <c r="BA6154" s="42"/>
      <c r="BB6154" s="42"/>
      <c r="BN6154" s="54" t="s">
        <v>4578</v>
      </c>
      <c r="BO6154" s="58" t="str">
        <f t="shared" si="96"/>
        <v>境内资产</v>
      </c>
      <c r="BP6154" s="58" t="str">
        <f>IF(M6154="",VLOOKUP(D6154,Sheet4!$A$1:$B$92,2,0),VLOOKUP(Q6154,Sheet4!$A$1:$B$92,2,0))</f>
        <v>保险资产管理产品</v>
      </c>
    </row>
    <row r="6155" spans="1:68" s="58" customFormat="1" ht="12.75" customHeight="1">
      <c r="A6155" s="64" t="s">
        <v>2099</v>
      </c>
      <c r="B6155" s="54" t="s">
        <v>1327</v>
      </c>
      <c r="C6155" s="252" t="s">
        <v>5552</v>
      </c>
      <c r="D6155" s="252" t="s">
        <v>672</v>
      </c>
      <c r="E6155" s="54" t="s">
        <v>3075</v>
      </c>
      <c r="F6155" s="54" t="s">
        <v>1327</v>
      </c>
      <c r="G6155" s="129">
        <v>89100</v>
      </c>
      <c r="H6155" s="323">
        <v>1214368.72</v>
      </c>
      <c r="I6155" s="323">
        <v>1521828</v>
      </c>
      <c r="J6155" s="42"/>
      <c r="K6155" s="42"/>
      <c r="L6155" s="42" t="s">
        <v>4489</v>
      </c>
      <c r="M6155" s="42" t="s">
        <v>3499</v>
      </c>
      <c r="N6155" s="42" t="s">
        <v>2435</v>
      </c>
      <c r="O6155" s="137" t="s">
        <v>3500</v>
      </c>
      <c r="P6155" s="42" t="s">
        <v>64</v>
      </c>
      <c r="Q6155" s="42" t="s">
        <v>65</v>
      </c>
      <c r="R6155" s="42">
        <v>1</v>
      </c>
      <c r="S6155" s="137" t="s">
        <v>2419</v>
      </c>
      <c r="T6155" s="62">
        <v>696892400</v>
      </c>
      <c r="U6155" s="62">
        <v>672537379.61000001</v>
      </c>
      <c r="Z6155" s="54" t="s">
        <v>280</v>
      </c>
      <c r="AA6155" s="132">
        <v>2.4666057746689399E-5</v>
      </c>
      <c r="AJ6155" s="42"/>
      <c r="AM6155" s="42"/>
      <c r="AN6155" s="42"/>
      <c r="AO6155" s="42"/>
      <c r="AP6155" s="42"/>
      <c r="AY6155" s="42"/>
      <c r="AZ6155" s="42"/>
      <c r="BA6155" s="42"/>
      <c r="BB6155" s="42"/>
      <c r="BN6155" s="54" t="s">
        <v>4578</v>
      </c>
      <c r="BO6155" s="58" t="str">
        <f t="shared" si="96"/>
        <v>境内资产</v>
      </c>
      <c r="BP6155" s="58" t="str">
        <f>IF(M6155="",VLOOKUP(D6155,Sheet4!$A$1:$B$92,2,0),VLOOKUP(Q6155,Sheet4!$A$1:$B$92,2,0))</f>
        <v>保险资产管理产品</v>
      </c>
    </row>
    <row r="6156" spans="1:68" s="58" customFormat="1" ht="12.75" customHeight="1">
      <c r="A6156" s="64" t="s">
        <v>3076</v>
      </c>
      <c r="B6156" s="54" t="s">
        <v>2211</v>
      </c>
      <c r="C6156" s="252" t="s">
        <v>5552</v>
      </c>
      <c r="D6156" s="252" t="s">
        <v>672</v>
      </c>
      <c r="E6156" s="54" t="s">
        <v>2210</v>
      </c>
      <c r="F6156" s="54" t="s">
        <v>2211</v>
      </c>
      <c r="G6156" s="129">
        <v>10400</v>
      </c>
      <c r="H6156" s="323">
        <v>390163</v>
      </c>
      <c r="I6156" s="323">
        <v>322400</v>
      </c>
      <c r="J6156" s="42"/>
      <c r="K6156" s="42"/>
      <c r="L6156" s="42" t="s">
        <v>4489</v>
      </c>
      <c r="M6156" s="42" t="s">
        <v>3499</v>
      </c>
      <c r="N6156" s="42" t="s">
        <v>2435</v>
      </c>
      <c r="O6156" s="137" t="s">
        <v>3500</v>
      </c>
      <c r="P6156" s="42" t="s">
        <v>64</v>
      </c>
      <c r="Q6156" s="42" t="s">
        <v>65</v>
      </c>
      <c r="R6156" s="42">
        <v>1</v>
      </c>
      <c r="S6156" s="137" t="s">
        <v>2419</v>
      </c>
      <c r="T6156" s="62">
        <v>696892400</v>
      </c>
      <c r="U6156" s="62">
        <v>672537379.61000001</v>
      </c>
      <c r="Z6156" s="54" t="s">
        <v>280</v>
      </c>
      <c r="AA6156" s="132">
        <v>4.8372688097315096E-6</v>
      </c>
      <c r="AJ6156" s="42"/>
      <c r="AM6156" s="42"/>
      <c r="AN6156" s="42"/>
      <c r="AO6156" s="42"/>
      <c r="AP6156" s="42"/>
      <c r="AY6156" s="42"/>
      <c r="AZ6156" s="42"/>
      <c r="BA6156" s="42"/>
      <c r="BB6156" s="42"/>
      <c r="BN6156" s="54" t="s">
        <v>4578</v>
      </c>
      <c r="BO6156" s="58" t="str">
        <f t="shared" si="96"/>
        <v>境内资产</v>
      </c>
      <c r="BP6156" s="58" t="str">
        <f>IF(M6156="",VLOOKUP(D6156,Sheet4!$A$1:$B$92,2,0),VLOOKUP(Q6156,Sheet4!$A$1:$B$92,2,0))</f>
        <v>保险资产管理产品</v>
      </c>
    </row>
    <row r="6157" spans="1:68" s="58" customFormat="1" ht="12.75" customHeight="1">
      <c r="A6157" s="64" t="s">
        <v>1967</v>
      </c>
      <c r="B6157" s="54" t="s">
        <v>1968</v>
      </c>
      <c r="C6157" s="252" t="s">
        <v>5552</v>
      </c>
      <c r="D6157" s="252" t="s">
        <v>672</v>
      </c>
      <c r="E6157" s="54" t="s">
        <v>3077</v>
      </c>
      <c r="F6157" s="54" t="s">
        <v>1968</v>
      </c>
      <c r="G6157" s="129">
        <v>66000</v>
      </c>
      <c r="H6157" s="323">
        <v>740758</v>
      </c>
      <c r="I6157" s="323">
        <v>712800</v>
      </c>
      <c r="J6157" s="42"/>
      <c r="K6157" s="42"/>
      <c r="L6157" s="42" t="s">
        <v>4489</v>
      </c>
      <c r="M6157" s="42" t="s">
        <v>3499</v>
      </c>
      <c r="N6157" s="42" t="s">
        <v>2435</v>
      </c>
      <c r="O6157" s="137" t="s">
        <v>3500</v>
      </c>
      <c r="P6157" s="42" t="s">
        <v>64</v>
      </c>
      <c r="Q6157" s="42" t="s">
        <v>65</v>
      </c>
      <c r="R6157" s="42">
        <v>1</v>
      </c>
      <c r="S6157" s="137" t="s">
        <v>2419</v>
      </c>
      <c r="T6157" s="62">
        <v>696892400</v>
      </c>
      <c r="U6157" s="62">
        <v>672537379.61000001</v>
      </c>
      <c r="Z6157" s="54" t="s">
        <v>280</v>
      </c>
      <c r="AA6157" s="132">
        <v>2.5067118881947701E-6</v>
      </c>
      <c r="AJ6157" s="42"/>
      <c r="AM6157" s="42"/>
      <c r="AN6157" s="42"/>
      <c r="AO6157" s="42"/>
      <c r="AP6157" s="42"/>
      <c r="AY6157" s="42"/>
      <c r="AZ6157" s="42"/>
      <c r="BA6157" s="42"/>
      <c r="BB6157" s="42"/>
      <c r="BN6157" s="54" t="s">
        <v>4578</v>
      </c>
      <c r="BO6157" s="58" t="str">
        <f t="shared" si="96"/>
        <v>境内资产</v>
      </c>
      <c r="BP6157" s="58" t="str">
        <f>IF(M6157="",VLOOKUP(D6157,Sheet4!$A$1:$B$92,2,0),VLOOKUP(Q6157,Sheet4!$A$1:$B$92,2,0))</f>
        <v>保险资产管理产品</v>
      </c>
    </row>
    <row r="6158" spans="1:68" s="58" customFormat="1" ht="12.75" customHeight="1">
      <c r="A6158" s="64" t="s">
        <v>3078</v>
      </c>
      <c r="B6158" s="54" t="s">
        <v>3079</v>
      </c>
      <c r="C6158" s="252" t="s">
        <v>5552</v>
      </c>
      <c r="D6158" s="252" t="s">
        <v>672</v>
      </c>
      <c r="E6158" s="54" t="s">
        <v>3080</v>
      </c>
      <c r="F6158" s="54" t="s">
        <v>3079</v>
      </c>
      <c r="G6158" s="129">
        <v>34200</v>
      </c>
      <c r="H6158" s="323">
        <v>301402</v>
      </c>
      <c r="I6158" s="323">
        <v>240426</v>
      </c>
      <c r="J6158" s="42"/>
      <c r="K6158" s="42"/>
      <c r="L6158" s="42" t="s">
        <v>4489</v>
      </c>
      <c r="M6158" s="42" t="s">
        <v>3499</v>
      </c>
      <c r="N6158" s="42" t="s">
        <v>2435</v>
      </c>
      <c r="O6158" s="137" t="s">
        <v>3500</v>
      </c>
      <c r="P6158" s="42" t="s">
        <v>64</v>
      </c>
      <c r="Q6158" s="42" t="s">
        <v>65</v>
      </c>
      <c r="R6158" s="42">
        <v>1</v>
      </c>
      <c r="S6158" s="137" t="s">
        <v>2419</v>
      </c>
      <c r="T6158" s="62">
        <v>696892400</v>
      </c>
      <c r="U6158" s="62">
        <v>672537379.61000001</v>
      </c>
      <c r="Z6158" s="54" t="s">
        <v>68</v>
      </c>
      <c r="AA6158" s="132">
        <v>3.8174901875935401E-5</v>
      </c>
      <c r="AJ6158" s="42"/>
      <c r="AM6158" s="42"/>
      <c r="AN6158" s="42"/>
      <c r="AO6158" s="42"/>
      <c r="AP6158" s="42"/>
      <c r="AY6158" s="42"/>
      <c r="AZ6158" s="42"/>
      <c r="BA6158" s="42"/>
      <c r="BB6158" s="42"/>
      <c r="BN6158" s="54" t="s">
        <v>4578</v>
      </c>
      <c r="BO6158" s="58" t="str">
        <f t="shared" si="96"/>
        <v>境内资产</v>
      </c>
      <c r="BP6158" s="58" t="str">
        <f>IF(M6158="",VLOOKUP(D6158,Sheet4!$A$1:$B$92,2,0),VLOOKUP(Q6158,Sheet4!$A$1:$B$92,2,0))</f>
        <v>保险资产管理产品</v>
      </c>
    </row>
    <row r="6159" spans="1:68" s="58" customFormat="1" ht="12.75" customHeight="1">
      <c r="A6159" s="64" t="s">
        <v>3081</v>
      </c>
      <c r="B6159" s="54" t="s">
        <v>3082</v>
      </c>
      <c r="C6159" s="252" t="s">
        <v>5552</v>
      </c>
      <c r="D6159" s="252" t="s">
        <v>672</v>
      </c>
      <c r="E6159" s="54" t="s">
        <v>3083</v>
      </c>
      <c r="F6159" s="54" t="s">
        <v>3082</v>
      </c>
      <c r="G6159" s="129">
        <v>33500</v>
      </c>
      <c r="H6159" s="323">
        <v>230339</v>
      </c>
      <c r="I6159" s="323">
        <v>245555</v>
      </c>
      <c r="J6159" s="42"/>
      <c r="K6159" s="42"/>
      <c r="L6159" s="42" t="s">
        <v>4489</v>
      </c>
      <c r="M6159" s="42" t="s">
        <v>3499</v>
      </c>
      <c r="N6159" s="42" t="s">
        <v>2435</v>
      </c>
      <c r="O6159" s="137" t="s">
        <v>3500</v>
      </c>
      <c r="P6159" s="42" t="s">
        <v>64</v>
      </c>
      <c r="Q6159" s="42" t="s">
        <v>65</v>
      </c>
      <c r="R6159" s="42">
        <v>1</v>
      </c>
      <c r="S6159" s="137" t="s">
        <v>2419</v>
      </c>
      <c r="T6159" s="62">
        <v>696892400</v>
      </c>
      <c r="U6159" s="62">
        <v>672537379.61000001</v>
      </c>
      <c r="Z6159" s="54" t="s">
        <v>68</v>
      </c>
      <c r="AA6159" s="132">
        <v>1.03824317601501E-5</v>
      </c>
      <c r="AJ6159" s="42"/>
      <c r="AM6159" s="42"/>
      <c r="AN6159" s="42"/>
      <c r="AO6159" s="42"/>
      <c r="AP6159" s="42"/>
      <c r="AY6159" s="42"/>
      <c r="AZ6159" s="42"/>
      <c r="BA6159" s="42"/>
      <c r="BB6159" s="42"/>
      <c r="BN6159" s="54" t="s">
        <v>4578</v>
      </c>
      <c r="BO6159" s="58" t="str">
        <f t="shared" si="96"/>
        <v>境内资产</v>
      </c>
      <c r="BP6159" s="58" t="str">
        <f>IF(M6159="",VLOOKUP(D6159,Sheet4!$A$1:$B$92,2,0),VLOOKUP(Q6159,Sheet4!$A$1:$B$92,2,0))</f>
        <v>保险资产管理产品</v>
      </c>
    </row>
    <row r="6160" spans="1:68" s="58" customFormat="1" ht="12.75" customHeight="1">
      <c r="A6160" s="64" t="s">
        <v>2105</v>
      </c>
      <c r="B6160" s="54" t="s">
        <v>2212</v>
      </c>
      <c r="C6160" s="252" t="s">
        <v>5552</v>
      </c>
      <c r="D6160" s="252" t="s">
        <v>672</v>
      </c>
      <c r="E6160" s="54" t="s">
        <v>3084</v>
      </c>
      <c r="F6160" s="54" t="s">
        <v>2212</v>
      </c>
      <c r="G6160" s="129">
        <v>103000</v>
      </c>
      <c r="H6160" s="323">
        <v>769120.51</v>
      </c>
      <c r="I6160" s="323">
        <v>738510</v>
      </c>
      <c r="J6160" s="42"/>
      <c r="K6160" s="42"/>
      <c r="L6160" s="42" t="s">
        <v>4489</v>
      </c>
      <c r="M6160" s="42" t="s">
        <v>3499</v>
      </c>
      <c r="N6160" s="42" t="s">
        <v>2435</v>
      </c>
      <c r="O6160" s="137" t="s">
        <v>3500</v>
      </c>
      <c r="P6160" s="42" t="s">
        <v>64</v>
      </c>
      <c r="Q6160" s="42" t="s">
        <v>65</v>
      </c>
      <c r="R6160" s="42">
        <v>1</v>
      </c>
      <c r="S6160" s="137" t="s">
        <v>2419</v>
      </c>
      <c r="T6160" s="62">
        <v>696892400</v>
      </c>
      <c r="U6160" s="62">
        <v>672537379.61000001</v>
      </c>
      <c r="Z6160" s="54" t="s">
        <v>280</v>
      </c>
      <c r="AA6160" s="132">
        <v>5.4645011053501601E-6</v>
      </c>
      <c r="AJ6160" s="42"/>
      <c r="AM6160" s="42"/>
      <c r="AN6160" s="42"/>
      <c r="AO6160" s="42"/>
      <c r="AP6160" s="42"/>
      <c r="AY6160" s="42"/>
      <c r="AZ6160" s="42"/>
      <c r="BA6160" s="42"/>
      <c r="BB6160" s="42"/>
      <c r="BN6160" s="54" t="s">
        <v>4578</v>
      </c>
      <c r="BO6160" s="58" t="str">
        <f t="shared" si="96"/>
        <v>境内资产</v>
      </c>
      <c r="BP6160" s="58" t="str">
        <f>IF(M6160="",VLOOKUP(D6160,Sheet4!$A$1:$B$92,2,0),VLOOKUP(Q6160,Sheet4!$A$1:$B$92,2,0))</f>
        <v>保险资产管理产品</v>
      </c>
    </row>
    <row r="6161" spans="1:68" s="58" customFormat="1" ht="12.75" customHeight="1">
      <c r="A6161" s="64" t="s">
        <v>3085</v>
      </c>
      <c r="B6161" s="54" t="s">
        <v>3086</v>
      </c>
      <c r="C6161" s="252" t="s">
        <v>5552</v>
      </c>
      <c r="D6161" s="252" t="s">
        <v>672</v>
      </c>
      <c r="E6161" s="54" t="s">
        <v>3087</v>
      </c>
      <c r="F6161" s="54" t="s">
        <v>3086</v>
      </c>
      <c r="G6161" s="129">
        <v>126700</v>
      </c>
      <c r="H6161" s="323">
        <v>489166</v>
      </c>
      <c r="I6161" s="323">
        <v>444717</v>
      </c>
      <c r="J6161" s="42"/>
      <c r="K6161" s="42"/>
      <c r="L6161" s="42" t="s">
        <v>4489</v>
      </c>
      <c r="M6161" s="42" t="s">
        <v>3499</v>
      </c>
      <c r="N6161" s="42" t="s">
        <v>2435</v>
      </c>
      <c r="O6161" s="137" t="s">
        <v>3500</v>
      </c>
      <c r="P6161" s="42" t="s">
        <v>64</v>
      </c>
      <c r="Q6161" s="42" t="s">
        <v>65</v>
      </c>
      <c r="R6161" s="42">
        <v>1</v>
      </c>
      <c r="S6161" s="137" t="s">
        <v>2419</v>
      </c>
      <c r="T6161" s="62">
        <v>696892400</v>
      </c>
      <c r="U6161" s="62">
        <v>672537379.61000001</v>
      </c>
      <c r="Z6161" s="54" t="s">
        <v>280</v>
      </c>
      <c r="AA6161" s="132">
        <v>5.5565215209821002E-6</v>
      </c>
      <c r="AJ6161" s="42"/>
      <c r="AM6161" s="42"/>
      <c r="AN6161" s="42"/>
      <c r="AO6161" s="42"/>
      <c r="AP6161" s="42"/>
      <c r="AY6161" s="42"/>
      <c r="AZ6161" s="42"/>
      <c r="BA6161" s="42"/>
      <c r="BB6161" s="42"/>
      <c r="BN6161" s="54" t="s">
        <v>4578</v>
      </c>
      <c r="BO6161" s="58" t="str">
        <f t="shared" si="96"/>
        <v>境内资产</v>
      </c>
      <c r="BP6161" s="58" t="str">
        <f>IF(M6161="",VLOOKUP(D6161,Sheet4!$A$1:$B$92,2,0),VLOOKUP(Q6161,Sheet4!$A$1:$B$92,2,0))</f>
        <v>保险资产管理产品</v>
      </c>
    </row>
    <row r="6162" spans="1:68" s="58" customFormat="1" ht="12.75" customHeight="1">
      <c r="A6162" s="64" t="s">
        <v>3088</v>
      </c>
      <c r="B6162" s="54" t="s">
        <v>3089</v>
      </c>
      <c r="C6162" s="252" t="s">
        <v>5552</v>
      </c>
      <c r="D6162" s="252" t="s">
        <v>672</v>
      </c>
      <c r="E6162" s="54" t="s">
        <v>3090</v>
      </c>
      <c r="F6162" s="54" t="s">
        <v>3089</v>
      </c>
      <c r="G6162" s="129">
        <v>28900</v>
      </c>
      <c r="H6162" s="323">
        <v>166523</v>
      </c>
      <c r="I6162" s="323">
        <v>151725</v>
      </c>
      <c r="J6162" s="42"/>
      <c r="K6162" s="42"/>
      <c r="L6162" s="42" t="s">
        <v>4489</v>
      </c>
      <c r="M6162" s="42" t="s">
        <v>3499</v>
      </c>
      <c r="N6162" s="42" t="s">
        <v>2435</v>
      </c>
      <c r="O6162" s="137" t="s">
        <v>3500</v>
      </c>
      <c r="P6162" s="42" t="s">
        <v>64</v>
      </c>
      <c r="Q6162" s="42" t="s">
        <v>65</v>
      </c>
      <c r="R6162" s="42">
        <v>1</v>
      </c>
      <c r="S6162" s="137" t="s">
        <v>2419</v>
      </c>
      <c r="T6162" s="62">
        <v>696892400</v>
      </c>
      <c r="U6162" s="62">
        <v>672537379.61000001</v>
      </c>
      <c r="Z6162" s="54" t="s">
        <v>68</v>
      </c>
      <c r="AA6162" s="132">
        <v>4.54002764861129E-5</v>
      </c>
      <c r="AJ6162" s="42"/>
      <c r="AM6162" s="42"/>
      <c r="AN6162" s="42"/>
      <c r="AO6162" s="42"/>
      <c r="AP6162" s="42"/>
      <c r="AY6162" s="42"/>
      <c r="AZ6162" s="42"/>
      <c r="BA6162" s="42"/>
      <c r="BB6162" s="42"/>
      <c r="BN6162" s="54" t="s">
        <v>4578</v>
      </c>
      <c r="BO6162" s="58" t="str">
        <f t="shared" si="96"/>
        <v>境内资产</v>
      </c>
      <c r="BP6162" s="58" t="str">
        <f>IF(M6162="",VLOOKUP(D6162,Sheet4!$A$1:$B$92,2,0),VLOOKUP(Q6162,Sheet4!$A$1:$B$92,2,0))</f>
        <v>保险资产管理产品</v>
      </c>
    </row>
    <row r="6163" spans="1:68" s="58" customFormat="1" ht="12.75" customHeight="1">
      <c r="A6163" s="64" t="s">
        <v>2128</v>
      </c>
      <c r="B6163" s="54" t="s">
        <v>3091</v>
      </c>
      <c r="C6163" s="252" t="s">
        <v>5552</v>
      </c>
      <c r="D6163" s="252" t="s">
        <v>672</v>
      </c>
      <c r="E6163" s="54" t="s">
        <v>3092</v>
      </c>
      <c r="F6163" s="54" t="s">
        <v>3091</v>
      </c>
      <c r="G6163" s="129">
        <v>13200</v>
      </c>
      <c r="H6163" s="323">
        <v>398111.96</v>
      </c>
      <c r="I6163" s="323">
        <v>323664</v>
      </c>
      <c r="J6163" s="42"/>
      <c r="K6163" s="42"/>
      <c r="L6163" s="42" t="s">
        <v>4489</v>
      </c>
      <c r="M6163" s="42" t="s">
        <v>3499</v>
      </c>
      <c r="N6163" s="42" t="s">
        <v>2435</v>
      </c>
      <c r="O6163" s="137" t="s">
        <v>3500</v>
      </c>
      <c r="P6163" s="42" t="s">
        <v>64</v>
      </c>
      <c r="Q6163" s="42" t="s">
        <v>65</v>
      </c>
      <c r="R6163" s="42">
        <v>1</v>
      </c>
      <c r="S6163" s="137" t="s">
        <v>2419</v>
      </c>
      <c r="T6163" s="62">
        <v>696892400</v>
      </c>
      <c r="U6163" s="62">
        <v>672537379.61000001</v>
      </c>
      <c r="Z6163" s="54" t="s">
        <v>280</v>
      </c>
      <c r="AA6163" s="132">
        <v>9.0215144214778905E-6</v>
      </c>
      <c r="AJ6163" s="42"/>
      <c r="AM6163" s="42"/>
      <c r="AN6163" s="42"/>
      <c r="AO6163" s="42"/>
      <c r="AP6163" s="42"/>
      <c r="AY6163" s="42"/>
      <c r="AZ6163" s="42"/>
      <c r="BA6163" s="42"/>
      <c r="BB6163" s="42"/>
      <c r="BN6163" s="54" t="s">
        <v>4578</v>
      </c>
      <c r="BO6163" s="58" t="str">
        <f t="shared" si="96"/>
        <v>境内资产</v>
      </c>
      <c r="BP6163" s="58" t="str">
        <f>IF(M6163="",VLOOKUP(D6163,Sheet4!$A$1:$B$92,2,0),VLOOKUP(Q6163,Sheet4!$A$1:$B$92,2,0))</f>
        <v>保险资产管理产品</v>
      </c>
    </row>
    <row r="6164" spans="1:68" s="58" customFormat="1" ht="12.75" customHeight="1">
      <c r="A6164" s="64" t="s">
        <v>3452</v>
      </c>
      <c r="B6164" s="54" t="s">
        <v>3453</v>
      </c>
      <c r="C6164" s="252" t="s">
        <v>5552</v>
      </c>
      <c r="D6164" s="252" t="s">
        <v>672</v>
      </c>
      <c r="E6164" s="54" t="s">
        <v>3454</v>
      </c>
      <c r="F6164" s="54" t="s">
        <v>3453</v>
      </c>
      <c r="G6164" s="54">
        <v>500</v>
      </c>
      <c r="H6164" s="323">
        <v>33136.6</v>
      </c>
      <c r="I6164" s="323">
        <v>20915</v>
      </c>
      <c r="J6164" s="42"/>
      <c r="K6164" s="42"/>
      <c r="L6164" s="42" t="s">
        <v>4489</v>
      </c>
      <c r="M6164" s="42" t="s">
        <v>3499</v>
      </c>
      <c r="N6164" s="42" t="s">
        <v>2435</v>
      </c>
      <c r="O6164" s="137" t="s">
        <v>3500</v>
      </c>
      <c r="P6164" s="42" t="s">
        <v>64</v>
      </c>
      <c r="Q6164" s="42" t="s">
        <v>65</v>
      </c>
      <c r="R6164" s="42">
        <v>1</v>
      </c>
      <c r="S6164" s="137" t="s">
        <v>2419</v>
      </c>
      <c r="T6164" s="62">
        <v>696892400</v>
      </c>
      <c r="U6164" s="62">
        <v>672537379.61000001</v>
      </c>
      <c r="Z6164" s="54" t="s">
        <v>68</v>
      </c>
      <c r="AA6164" s="132">
        <v>1.91862664643252E-6</v>
      </c>
      <c r="AJ6164" s="42"/>
      <c r="AM6164" s="42"/>
      <c r="AN6164" s="42"/>
      <c r="AO6164" s="42"/>
      <c r="AP6164" s="42"/>
      <c r="AY6164" s="42"/>
      <c r="AZ6164" s="42"/>
      <c r="BA6164" s="42"/>
      <c r="BB6164" s="42"/>
      <c r="BN6164" s="54" t="s">
        <v>4578</v>
      </c>
      <c r="BO6164" s="58" t="str">
        <f t="shared" si="96"/>
        <v>境内资产</v>
      </c>
      <c r="BP6164" s="58" t="str">
        <f>IF(M6164="",VLOOKUP(D6164,Sheet4!$A$1:$B$92,2,0),VLOOKUP(Q6164,Sheet4!$A$1:$B$92,2,0))</f>
        <v>保险资产管理产品</v>
      </c>
    </row>
    <row r="6165" spans="1:68" s="58" customFormat="1" ht="12.75" customHeight="1">
      <c r="A6165" s="64" t="s">
        <v>3093</v>
      </c>
      <c r="B6165" s="54" t="s">
        <v>3094</v>
      </c>
      <c r="C6165" s="252" t="s">
        <v>5552</v>
      </c>
      <c r="D6165" s="252" t="s">
        <v>672</v>
      </c>
      <c r="E6165" s="54" t="s">
        <v>3095</v>
      </c>
      <c r="F6165" s="54" t="s">
        <v>3094</v>
      </c>
      <c r="G6165" s="129">
        <v>18400</v>
      </c>
      <c r="H6165" s="323">
        <v>421650</v>
      </c>
      <c r="I6165" s="323">
        <v>409032</v>
      </c>
      <c r="J6165" s="42"/>
      <c r="K6165" s="42"/>
      <c r="L6165" s="42" t="s">
        <v>4489</v>
      </c>
      <c r="M6165" s="42" t="s">
        <v>3499</v>
      </c>
      <c r="N6165" s="42" t="s">
        <v>2435</v>
      </c>
      <c r="O6165" s="137" t="s">
        <v>3500</v>
      </c>
      <c r="P6165" s="42" t="s">
        <v>64</v>
      </c>
      <c r="Q6165" s="42" t="s">
        <v>65</v>
      </c>
      <c r="R6165" s="42">
        <v>1</v>
      </c>
      <c r="S6165" s="137" t="s">
        <v>2419</v>
      </c>
      <c r="T6165" s="62">
        <v>696892400</v>
      </c>
      <c r="U6165" s="62">
        <v>672537379.61000001</v>
      </c>
      <c r="Z6165" s="54" t="s">
        <v>68</v>
      </c>
      <c r="AA6165" s="132">
        <v>3.2438681490934902E-5</v>
      </c>
      <c r="AJ6165" s="42"/>
      <c r="AM6165" s="42"/>
      <c r="AN6165" s="42"/>
      <c r="AO6165" s="42"/>
      <c r="AP6165" s="42"/>
      <c r="AY6165" s="42"/>
      <c r="AZ6165" s="42"/>
      <c r="BA6165" s="42"/>
      <c r="BB6165" s="42"/>
      <c r="BN6165" s="54" t="s">
        <v>4578</v>
      </c>
      <c r="BO6165" s="58" t="str">
        <f t="shared" si="96"/>
        <v>境内资产</v>
      </c>
      <c r="BP6165" s="58" t="str">
        <f>IF(M6165="",VLOOKUP(D6165,Sheet4!$A$1:$B$92,2,0),VLOOKUP(Q6165,Sheet4!$A$1:$B$92,2,0))</f>
        <v>保险资产管理产品</v>
      </c>
    </row>
    <row r="6166" spans="1:68" s="58" customFormat="1" ht="12.75" customHeight="1">
      <c r="A6166" s="64" t="s">
        <v>3096</v>
      </c>
      <c r="B6166" s="54" t="s">
        <v>3097</v>
      </c>
      <c r="C6166" s="252" t="s">
        <v>5552</v>
      </c>
      <c r="D6166" s="252" t="s">
        <v>672</v>
      </c>
      <c r="E6166" s="54" t="s">
        <v>3098</v>
      </c>
      <c r="F6166" s="54" t="s">
        <v>3097</v>
      </c>
      <c r="G6166" s="129">
        <v>7700</v>
      </c>
      <c r="H6166" s="323">
        <v>248974</v>
      </c>
      <c r="I6166" s="323">
        <v>192423</v>
      </c>
      <c r="J6166" s="42"/>
      <c r="K6166" s="42"/>
      <c r="L6166" s="42" t="s">
        <v>4489</v>
      </c>
      <c r="M6166" s="42" t="s">
        <v>3499</v>
      </c>
      <c r="N6166" s="42" t="s">
        <v>2435</v>
      </c>
      <c r="O6166" s="137" t="s">
        <v>3500</v>
      </c>
      <c r="P6166" s="42" t="s">
        <v>64</v>
      </c>
      <c r="Q6166" s="42" t="s">
        <v>65</v>
      </c>
      <c r="R6166" s="42">
        <v>1</v>
      </c>
      <c r="S6166" s="137" t="s">
        <v>2419</v>
      </c>
      <c r="T6166" s="62">
        <v>696892400</v>
      </c>
      <c r="U6166" s="62">
        <v>672537379.61000001</v>
      </c>
      <c r="Z6166" s="54" t="s">
        <v>68</v>
      </c>
      <c r="AA6166" s="132">
        <v>1.7628649073122301E-5</v>
      </c>
      <c r="AJ6166" s="42"/>
      <c r="AM6166" s="42"/>
      <c r="AN6166" s="42"/>
      <c r="AO6166" s="42"/>
      <c r="AP6166" s="42"/>
      <c r="AY6166" s="42"/>
      <c r="AZ6166" s="42"/>
      <c r="BA6166" s="42"/>
      <c r="BB6166" s="42"/>
      <c r="BN6166" s="54" t="s">
        <v>4578</v>
      </c>
      <c r="BO6166" s="58" t="str">
        <f t="shared" si="96"/>
        <v>境内资产</v>
      </c>
      <c r="BP6166" s="58" t="str">
        <f>IF(M6166="",VLOOKUP(D6166,Sheet4!$A$1:$B$92,2,0),VLOOKUP(Q6166,Sheet4!$A$1:$B$92,2,0))</f>
        <v>保险资产管理产品</v>
      </c>
    </row>
    <row r="6167" spans="1:68" s="58" customFormat="1" ht="12.75" customHeight="1">
      <c r="A6167" s="64" t="s">
        <v>3099</v>
      </c>
      <c r="B6167" s="54" t="s">
        <v>3100</v>
      </c>
      <c r="C6167" s="252" t="s">
        <v>5552</v>
      </c>
      <c r="D6167" s="252" t="s">
        <v>672</v>
      </c>
      <c r="E6167" s="54" t="s">
        <v>3101</v>
      </c>
      <c r="F6167" s="54" t="s">
        <v>3100</v>
      </c>
      <c r="G6167" s="129">
        <v>6300</v>
      </c>
      <c r="H6167" s="323">
        <v>270527</v>
      </c>
      <c r="I6167" s="323">
        <v>176589</v>
      </c>
      <c r="J6167" s="42"/>
      <c r="K6167" s="42"/>
      <c r="L6167" s="42" t="s">
        <v>4489</v>
      </c>
      <c r="M6167" s="42" t="s">
        <v>3499</v>
      </c>
      <c r="N6167" s="42" t="s">
        <v>2435</v>
      </c>
      <c r="O6167" s="137" t="s">
        <v>3500</v>
      </c>
      <c r="P6167" s="42" t="s">
        <v>64</v>
      </c>
      <c r="Q6167" s="42" t="s">
        <v>65</v>
      </c>
      <c r="R6167" s="42">
        <v>1</v>
      </c>
      <c r="S6167" s="137" t="s">
        <v>2419</v>
      </c>
      <c r="T6167" s="62">
        <v>696892400</v>
      </c>
      <c r="U6167" s="62">
        <v>672537379.61000001</v>
      </c>
      <c r="Z6167" s="54" t="s">
        <v>68</v>
      </c>
      <c r="AA6167" s="132">
        <v>1.16926508115039E-5</v>
      </c>
      <c r="AJ6167" s="42"/>
      <c r="AM6167" s="42"/>
      <c r="AN6167" s="42"/>
      <c r="AO6167" s="42"/>
      <c r="AP6167" s="42"/>
      <c r="AY6167" s="42"/>
      <c r="AZ6167" s="42"/>
      <c r="BA6167" s="42"/>
      <c r="BB6167" s="42"/>
      <c r="BN6167" s="54" t="s">
        <v>4578</v>
      </c>
      <c r="BO6167" s="58" t="str">
        <f t="shared" si="96"/>
        <v>境内资产</v>
      </c>
      <c r="BP6167" s="58" t="str">
        <f>IF(M6167="",VLOOKUP(D6167,Sheet4!$A$1:$B$92,2,0),VLOOKUP(Q6167,Sheet4!$A$1:$B$92,2,0))</f>
        <v>保险资产管理产品</v>
      </c>
    </row>
    <row r="6168" spans="1:68" s="58" customFormat="1" ht="12.75" customHeight="1">
      <c r="A6168" s="64" t="s">
        <v>3102</v>
      </c>
      <c r="B6168" s="54" t="s">
        <v>3103</v>
      </c>
      <c r="C6168" s="252" t="s">
        <v>5552</v>
      </c>
      <c r="D6168" s="252" t="s">
        <v>672</v>
      </c>
      <c r="E6168" s="54" t="s">
        <v>3104</v>
      </c>
      <c r="F6168" s="54" t="s">
        <v>3103</v>
      </c>
      <c r="G6168" s="129">
        <v>13300</v>
      </c>
      <c r="H6168" s="323">
        <v>190198</v>
      </c>
      <c r="I6168" s="323">
        <v>163856</v>
      </c>
      <c r="J6168" s="42"/>
      <c r="K6168" s="42"/>
      <c r="L6168" s="42" t="s">
        <v>4489</v>
      </c>
      <c r="M6168" s="42" t="s">
        <v>3499</v>
      </c>
      <c r="N6168" s="42" t="s">
        <v>2435</v>
      </c>
      <c r="O6168" s="137" t="s">
        <v>3500</v>
      </c>
      <c r="P6168" s="42" t="s">
        <v>64</v>
      </c>
      <c r="Q6168" s="42" t="s">
        <v>65</v>
      </c>
      <c r="R6168" s="42">
        <v>1</v>
      </c>
      <c r="S6168" s="137" t="s">
        <v>2419</v>
      </c>
      <c r="T6168" s="62">
        <v>696892400</v>
      </c>
      <c r="U6168" s="62">
        <v>672537379.61000001</v>
      </c>
      <c r="Z6168" s="54" t="s">
        <v>68</v>
      </c>
      <c r="AA6168" s="132">
        <v>3.3670886075949397E-5</v>
      </c>
      <c r="AJ6168" s="42"/>
      <c r="AM6168" s="42"/>
      <c r="AN6168" s="42"/>
      <c r="AO6168" s="42"/>
      <c r="AP6168" s="42"/>
      <c r="AY6168" s="42"/>
      <c r="AZ6168" s="42"/>
      <c r="BA6168" s="42"/>
      <c r="BB6168" s="42"/>
      <c r="BN6168" s="54" t="s">
        <v>4578</v>
      </c>
      <c r="BO6168" s="58" t="str">
        <f t="shared" si="96"/>
        <v>境内资产</v>
      </c>
      <c r="BP6168" s="58" t="str">
        <f>IF(M6168="",VLOOKUP(D6168,Sheet4!$A$1:$B$92,2,0),VLOOKUP(Q6168,Sheet4!$A$1:$B$92,2,0))</f>
        <v>保险资产管理产品</v>
      </c>
    </row>
    <row r="6169" spans="1:68" s="58" customFormat="1" ht="12.75" customHeight="1">
      <c r="A6169" s="64" t="s">
        <v>3105</v>
      </c>
      <c r="B6169" s="54" t="s">
        <v>3106</v>
      </c>
      <c r="C6169" s="252" t="s">
        <v>5552</v>
      </c>
      <c r="D6169" s="252" t="s">
        <v>672</v>
      </c>
      <c r="E6169" s="54" t="s">
        <v>3107</v>
      </c>
      <c r="F6169" s="54" t="s">
        <v>3106</v>
      </c>
      <c r="G6169" s="129">
        <v>3300</v>
      </c>
      <c r="H6169" s="323">
        <v>319275.65000000002</v>
      </c>
      <c r="I6169" s="323">
        <v>302346</v>
      </c>
      <c r="J6169" s="42"/>
      <c r="K6169" s="42"/>
      <c r="L6169" s="42" t="s">
        <v>4489</v>
      </c>
      <c r="M6169" s="42" t="s">
        <v>3499</v>
      </c>
      <c r="N6169" s="42" t="s">
        <v>2435</v>
      </c>
      <c r="O6169" s="137" t="s">
        <v>3500</v>
      </c>
      <c r="P6169" s="42" t="s">
        <v>64</v>
      </c>
      <c r="Q6169" s="42" t="s">
        <v>65</v>
      </c>
      <c r="R6169" s="42">
        <v>1</v>
      </c>
      <c r="S6169" s="137" t="s">
        <v>2419</v>
      </c>
      <c r="T6169" s="62">
        <v>696892400</v>
      </c>
      <c r="U6169" s="62">
        <v>672537379.61000001</v>
      </c>
      <c r="Z6169" s="54" t="s">
        <v>68</v>
      </c>
      <c r="AA6169" s="132">
        <v>8.6475088602375794E-6</v>
      </c>
      <c r="AJ6169" s="42"/>
      <c r="AM6169" s="42"/>
      <c r="AN6169" s="42"/>
      <c r="AO6169" s="42"/>
      <c r="AP6169" s="42"/>
      <c r="AY6169" s="42"/>
      <c r="AZ6169" s="42"/>
      <c r="BA6169" s="42"/>
      <c r="BB6169" s="42"/>
      <c r="BN6169" s="54" t="s">
        <v>4578</v>
      </c>
      <c r="BO6169" s="58" t="str">
        <f t="shared" si="96"/>
        <v>境内资产</v>
      </c>
      <c r="BP6169" s="58" t="str">
        <f>IF(M6169="",VLOOKUP(D6169,Sheet4!$A$1:$B$92,2,0),VLOOKUP(Q6169,Sheet4!$A$1:$B$92,2,0))</f>
        <v>保险资产管理产品</v>
      </c>
    </row>
    <row r="6170" spans="1:68" s="58" customFormat="1" ht="12.75" customHeight="1">
      <c r="A6170" s="64" t="s">
        <v>1556</v>
      </c>
      <c r="B6170" s="54" t="s">
        <v>1557</v>
      </c>
      <c r="C6170" s="252" t="s">
        <v>5552</v>
      </c>
      <c r="D6170" s="252" t="s">
        <v>672</v>
      </c>
      <c r="E6170" s="54" t="s">
        <v>1558</v>
      </c>
      <c r="F6170" s="54" t="s">
        <v>1557</v>
      </c>
      <c r="G6170" s="54">
        <v>363</v>
      </c>
      <c r="H6170" s="323">
        <v>4305.18</v>
      </c>
      <c r="I6170" s="323">
        <v>6200.04</v>
      </c>
      <c r="J6170" s="42"/>
      <c r="K6170" s="42"/>
      <c r="L6170" s="42" t="s">
        <v>4489</v>
      </c>
      <c r="M6170" s="42" t="s">
        <v>3499</v>
      </c>
      <c r="N6170" s="42" t="s">
        <v>2435</v>
      </c>
      <c r="O6170" s="137" t="s">
        <v>3500</v>
      </c>
      <c r="P6170" s="42" t="s">
        <v>64</v>
      </c>
      <c r="Q6170" s="42" t="s">
        <v>65</v>
      </c>
      <c r="R6170" s="42">
        <v>1</v>
      </c>
      <c r="S6170" s="137" t="s">
        <v>2419</v>
      </c>
      <c r="T6170" s="62">
        <v>696892400</v>
      </c>
      <c r="U6170" s="62">
        <v>672537379.61000001</v>
      </c>
      <c r="Z6170" s="54" t="s">
        <v>68</v>
      </c>
      <c r="AA6170" s="132" t="e">
        <v>#DIV/0!</v>
      </c>
      <c r="AJ6170" s="42"/>
      <c r="AM6170" s="42"/>
      <c r="AN6170" s="42"/>
      <c r="AO6170" s="42"/>
      <c r="AP6170" s="42"/>
      <c r="AY6170" s="42"/>
      <c r="AZ6170" s="42"/>
      <c r="BA6170" s="42"/>
      <c r="BB6170" s="42"/>
      <c r="BN6170" s="54" t="s">
        <v>4578</v>
      </c>
      <c r="BO6170" s="58" t="str">
        <f t="shared" si="96"/>
        <v>境内资产</v>
      </c>
      <c r="BP6170" s="58" t="str">
        <f>IF(M6170="",VLOOKUP(D6170,Sheet4!$A$1:$B$92,2,0),VLOOKUP(Q6170,Sheet4!$A$1:$B$92,2,0))</f>
        <v>保险资产管理产品</v>
      </c>
    </row>
    <row r="6171" spans="1:68" s="58" customFormat="1" ht="12.75" customHeight="1">
      <c r="A6171" s="64" t="s">
        <v>1975</v>
      </c>
      <c r="B6171" s="54" t="s">
        <v>1976</v>
      </c>
      <c r="C6171" s="252" t="s">
        <v>5552</v>
      </c>
      <c r="D6171" s="252" t="s">
        <v>672</v>
      </c>
      <c r="E6171" s="54" t="s">
        <v>3108</v>
      </c>
      <c r="F6171" s="54" t="s">
        <v>1976</v>
      </c>
      <c r="G6171" s="54">
        <v>342</v>
      </c>
      <c r="H6171" s="323">
        <v>4969.26</v>
      </c>
      <c r="I6171" s="323">
        <v>4969.26</v>
      </c>
      <c r="J6171" s="42"/>
      <c r="K6171" s="42"/>
      <c r="L6171" s="42" t="s">
        <v>4489</v>
      </c>
      <c r="M6171" s="42" t="s">
        <v>3499</v>
      </c>
      <c r="N6171" s="42" t="s">
        <v>2435</v>
      </c>
      <c r="O6171" s="137" t="s">
        <v>3500</v>
      </c>
      <c r="P6171" s="42" t="s">
        <v>64</v>
      </c>
      <c r="Q6171" s="42" t="s">
        <v>65</v>
      </c>
      <c r="R6171" s="42">
        <v>1</v>
      </c>
      <c r="S6171" s="137" t="s">
        <v>2419</v>
      </c>
      <c r="T6171" s="62">
        <v>696892400</v>
      </c>
      <c r="U6171" s="62">
        <v>672537379.61000001</v>
      </c>
      <c r="Z6171" s="54" t="s">
        <v>68</v>
      </c>
      <c r="AA6171" s="132" t="e">
        <v>#DIV/0!</v>
      </c>
      <c r="AJ6171" s="42"/>
      <c r="AM6171" s="42"/>
      <c r="AN6171" s="42"/>
      <c r="AO6171" s="42"/>
      <c r="AP6171" s="42"/>
      <c r="AY6171" s="42"/>
      <c r="AZ6171" s="42"/>
      <c r="BA6171" s="42"/>
      <c r="BB6171" s="42"/>
      <c r="BN6171" s="54" t="s">
        <v>4578</v>
      </c>
      <c r="BO6171" s="58" t="str">
        <f t="shared" si="96"/>
        <v>境内资产</v>
      </c>
      <c r="BP6171" s="58" t="str">
        <f>IF(M6171="",VLOOKUP(D6171,Sheet4!$A$1:$B$92,2,0),VLOOKUP(Q6171,Sheet4!$A$1:$B$92,2,0))</f>
        <v>保险资产管理产品</v>
      </c>
    </row>
    <row r="6172" spans="1:68" s="58" customFormat="1" ht="12.75" customHeight="1">
      <c r="A6172" s="64" t="s">
        <v>3109</v>
      </c>
      <c r="B6172" s="54" t="s">
        <v>3110</v>
      </c>
      <c r="C6172" s="252" t="s">
        <v>5552</v>
      </c>
      <c r="D6172" s="252" t="s">
        <v>672</v>
      </c>
      <c r="E6172" s="54" t="s">
        <v>3111</v>
      </c>
      <c r="F6172" s="54" t="s">
        <v>3110</v>
      </c>
      <c r="G6172" s="129">
        <v>3800</v>
      </c>
      <c r="H6172" s="323">
        <v>690947</v>
      </c>
      <c r="I6172" s="323">
        <v>541196</v>
      </c>
      <c r="J6172" s="42"/>
      <c r="K6172" s="42"/>
      <c r="L6172" s="42" t="s">
        <v>4489</v>
      </c>
      <c r="M6172" s="42" t="s">
        <v>3499</v>
      </c>
      <c r="N6172" s="42" t="s">
        <v>2435</v>
      </c>
      <c r="O6172" s="137" t="s">
        <v>3500</v>
      </c>
      <c r="P6172" s="42" t="s">
        <v>64</v>
      </c>
      <c r="Q6172" s="42" t="s">
        <v>65</v>
      </c>
      <c r="R6172" s="42">
        <v>1</v>
      </c>
      <c r="S6172" s="137" t="s">
        <v>2419</v>
      </c>
      <c r="T6172" s="62">
        <v>696892400</v>
      </c>
      <c r="U6172" s="62">
        <v>672537379.61000001</v>
      </c>
      <c r="Z6172" s="54" t="s">
        <v>68</v>
      </c>
      <c r="AA6172" s="132">
        <v>2.61400450990071E-5</v>
      </c>
      <c r="AJ6172" s="42"/>
      <c r="AM6172" s="42"/>
      <c r="AN6172" s="42"/>
      <c r="AO6172" s="42"/>
      <c r="AP6172" s="42"/>
      <c r="AY6172" s="42"/>
      <c r="AZ6172" s="42"/>
      <c r="BA6172" s="42"/>
      <c r="BB6172" s="42"/>
      <c r="BN6172" s="54" t="s">
        <v>4578</v>
      </c>
      <c r="BO6172" s="58" t="str">
        <f t="shared" si="96"/>
        <v>境内资产</v>
      </c>
      <c r="BP6172" s="58" t="str">
        <f>IF(M6172="",VLOOKUP(D6172,Sheet4!$A$1:$B$92,2,0),VLOOKUP(Q6172,Sheet4!$A$1:$B$92,2,0))</f>
        <v>保险资产管理产品</v>
      </c>
    </row>
    <row r="6173" spans="1:68" s="58" customFormat="1" ht="12.75" customHeight="1">
      <c r="A6173" s="64" t="s">
        <v>2214</v>
      </c>
      <c r="B6173" s="54" t="s">
        <v>2215</v>
      </c>
      <c r="C6173" s="252" t="s">
        <v>5552</v>
      </c>
      <c r="D6173" s="252" t="s">
        <v>672</v>
      </c>
      <c r="E6173" s="54" t="s">
        <v>3112</v>
      </c>
      <c r="F6173" s="54" t="s">
        <v>2215</v>
      </c>
      <c r="G6173" s="129">
        <v>7560</v>
      </c>
      <c r="H6173" s="323">
        <v>872060.06</v>
      </c>
      <c r="I6173" s="323">
        <v>780796.8</v>
      </c>
      <c r="J6173" s="42"/>
      <c r="K6173" s="42"/>
      <c r="L6173" s="42" t="s">
        <v>4489</v>
      </c>
      <c r="M6173" s="42" t="s">
        <v>3499</v>
      </c>
      <c r="N6173" s="42" t="s">
        <v>2435</v>
      </c>
      <c r="O6173" s="137" t="s">
        <v>3500</v>
      </c>
      <c r="P6173" s="42" t="s">
        <v>64</v>
      </c>
      <c r="Q6173" s="42" t="s">
        <v>65</v>
      </c>
      <c r="R6173" s="42">
        <v>1</v>
      </c>
      <c r="S6173" s="137" t="s">
        <v>2419</v>
      </c>
      <c r="T6173" s="62">
        <v>696892400</v>
      </c>
      <c r="U6173" s="62">
        <v>672537379.61000001</v>
      </c>
      <c r="Z6173" s="54" t="s">
        <v>280</v>
      </c>
      <c r="AA6173" s="132">
        <v>2.5576693637676901E-6</v>
      </c>
      <c r="AJ6173" s="42"/>
      <c r="AM6173" s="42"/>
      <c r="AN6173" s="42"/>
      <c r="AO6173" s="42"/>
      <c r="AP6173" s="42"/>
      <c r="AY6173" s="42"/>
      <c r="AZ6173" s="42"/>
      <c r="BA6173" s="42"/>
      <c r="BB6173" s="42"/>
      <c r="BN6173" s="54" t="s">
        <v>4578</v>
      </c>
      <c r="BO6173" s="58" t="str">
        <f t="shared" si="96"/>
        <v>境内资产</v>
      </c>
      <c r="BP6173" s="58" t="str">
        <f>IF(M6173="",VLOOKUP(D6173,Sheet4!$A$1:$B$92,2,0),VLOOKUP(Q6173,Sheet4!$A$1:$B$92,2,0))</f>
        <v>保险资产管理产品</v>
      </c>
    </row>
    <row r="6174" spans="1:68" s="58" customFormat="1" ht="12.75" customHeight="1">
      <c r="A6174" s="64" t="s">
        <v>3113</v>
      </c>
      <c r="B6174" s="54" t="s">
        <v>3114</v>
      </c>
      <c r="C6174" s="252" t="s">
        <v>5552</v>
      </c>
      <c r="D6174" s="252" t="s">
        <v>672</v>
      </c>
      <c r="E6174" s="54" t="s">
        <v>3115</v>
      </c>
      <c r="F6174" s="54" t="s">
        <v>3114</v>
      </c>
      <c r="G6174" s="129">
        <v>6300</v>
      </c>
      <c r="H6174" s="323">
        <v>249024</v>
      </c>
      <c r="I6174" s="323">
        <v>206892</v>
      </c>
      <c r="J6174" s="42"/>
      <c r="K6174" s="42"/>
      <c r="L6174" s="42" t="s">
        <v>4489</v>
      </c>
      <c r="M6174" s="42" t="s">
        <v>3499</v>
      </c>
      <c r="N6174" s="42" t="s">
        <v>2435</v>
      </c>
      <c r="O6174" s="137" t="s">
        <v>3500</v>
      </c>
      <c r="P6174" s="42" t="s">
        <v>64</v>
      </c>
      <c r="Q6174" s="42" t="s">
        <v>65</v>
      </c>
      <c r="R6174" s="42">
        <v>1</v>
      </c>
      <c r="S6174" s="137" t="s">
        <v>2419</v>
      </c>
      <c r="T6174" s="62">
        <v>696892400</v>
      </c>
      <c r="U6174" s="62">
        <v>672537379.61000001</v>
      </c>
      <c r="Z6174" s="54" t="s">
        <v>68</v>
      </c>
      <c r="AA6174" s="132">
        <v>1.5294361842752101E-5</v>
      </c>
      <c r="AJ6174" s="42"/>
      <c r="AM6174" s="42"/>
      <c r="AN6174" s="42"/>
      <c r="AO6174" s="42"/>
      <c r="AP6174" s="42"/>
      <c r="AY6174" s="42"/>
      <c r="AZ6174" s="42"/>
      <c r="BA6174" s="42"/>
      <c r="BB6174" s="42"/>
      <c r="BN6174" s="54" t="s">
        <v>4578</v>
      </c>
      <c r="BO6174" s="58" t="str">
        <f t="shared" si="96"/>
        <v>境内资产</v>
      </c>
      <c r="BP6174" s="58" t="str">
        <f>IF(M6174="",VLOOKUP(D6174,Sheet4!$A$1:$B$92,2,0),VLOOKUP(Q6174,Sheet4!$A$1:$B$92,2,0))</f>
        <v>保险资产管理产品</v>
      </c>
    </row>
    <row r="6175" spans="1:68" s="58" customFormat="1" ht="12.75" customHeight="1">
      <c r="A6175" s="64" t="s">
        <v>3116</v>
      </c>
      <c r="B6175" s="54" t="s">
        <v>3117</v>
      </c>
      <c r="C6175" s="252" t="s">
        <v>5552</v>
      </c>
      <c r="D6175" s="252" t="s">
        <v>672</v>
      </c>
      <c r="E6175" s="54" t="s">
        <v>3118</v>
      </c>
      <c r="F6175" s="54" t="s">
        <v>3117</v>
      </c>
      <c r="G6175" s="129">
        <v>7100</v>
      </c>
      <c r="H6175" s="323">
        <v>139237</v>
      </c>
      <c r="I6175" s="323">
        <v>106855</v>
      </c>
      <c r="J6175" s="42"/>
      <c r="K6175" s="42"/>
      <c r="L6175" s="42" t="s">
        <v>4489</v>
      </c>
      <c r="M6175" s="42" t="s">
        <v>3499</v>
      </c>
      <c r="N6175" s="42" t="s">
        <v>2435</v>
      </c>
      <c r="O6175" s="137" t="s">
        <v>3500</v>
      </c>
      <c r="P6175" s="42" t="s">
        <v>64</v>
      </c>
      <c r="Q6175" s="42" t="s">
        <v>65</v>
      </c>
      <c r="R6175" s="42">
        <v>1</v>
      </c>
      <c r="S6175" s="137" t="s">
        <v>2419</v>
      </c>
      <c r="T6175" s="62">
        <v>696892400</v>
      </c>
      <c r="U6175" s="62">
        <v>672537379.61000001</v>
      </c>
      <c r="Z6175" s="54" t="s">
        <v>68</v>
      </c>
      <c r="AA6175" s="132">
        <v>3.9041091837911002E-5</v>
      </c>
      <c r="AJ6175" s="42"/>
      <c r="AM6175" s="42"/>
      <c r="AN6175" s="42"/>
      <c r="AO6175" s="42"/>
      <c r="AP6175" s="42"/>
      <c r="AY6175" s="42"/>
      <c r="AZ6175" s="42"/>
      <c r="BA6175" s="42"/>
      <c r="BB6175" s="42"/>
      <c r="BN6175" s="54" t="s">
        <v>4578</v>
      </c>
      <c r="BO6175" s="58" t="str">
        <f t="shared" si="96"/>
        <v>境内资产</v>
      </c>
      <c r="BP6175" s="58" t="str">
        <f>IF(M6175="",VLOOKUP(D6175,Sheet4!$A$1:$B$92,2,0),VLOOKUP(Q6175,Sheet4!$A$1:$B$92,2,0))</f>
        <v>保险资产管理产品</v>
      </c>
    </row>
    <row r="6176" spans="1:68" s="58" customFormat="1" ht="12.75" customHeight="1">
      <c r="A6176" s="64" t="s">
        <v>3119</v>
      </c>
      <c r="B6176" s="54" t="s">
        <v>3120</v>
      </c>
      <c r="C6176" s="252" t="s">
        <v>5552</v>
      </c>
      <c r="D6176" s="252" t="s">
        <v>672</v>
      </c>
      <c r="E6176" s="54" t="s">
        <v>3121</v>
      </c>
      <c r="F6176" s="54" t="s">
        <v>3120</v>
      </c>
      <c r="G6176" s="129">
        <v>1300</v>
      </c>
      <c r="H6176" s="323">
        <v>449093.56</v>
      </c>
      <c r="I6176" s="323">
        <v>440648</v>
      </c>
      <c r="J6176" s="42"/>
      <c r="K6176" s="42"/>
      <c r="L6176" s="42" t="s">
        <v>4489</v>
      </c>
      <c r="M6176" s="42" t="s">
        <v>3499</v>
      </c>
      <c r="N6176" s="42" t="s">
        <v>2435</v>
      </c>
      <c r="O6176" s="137" t="s">
        <v>3500</v>
      </c>
      <c r="P6176" s="42" t="s">
        <v>64</v>
      </c>
      <c r="Q6176" s="42" t="s">
        <v>65</v>
      </c>
      <c r="R6176" s="42">
        <v>1</v>
      </c>
      <c r="S6176" s="137" t="s">
        <v>2419</v>
      </c>
      <c r="T6176" s="62">
        <v>696892400</v>
      </c>
      <c r="U6176" s="62">
        <v>672537379.61000001</v>
      </c>
      <c r="Z6176" s="54" t="s">
        <v>68</v>
      </c>
      <c r="AA6176" s="132">
        <v>7.6198934551328404E-6</v>
      </c>
      <c r="AJ6176" s="42"/>
      <c r="AM6176" s="42"/>
      <c r="AN6176" s="42"/>
      <c r="AO6176" s="42"/>
      <c r="AP6176" s="42"/>
      <c r="AY6176" s="42"/>
      <c r="AZ6176" s="42"/>
      <c r="BA6176" s="42"/>
      <c r="BB6176" s="42"/>
      <c r="BN6176" s="54" t="s">
        <v>4578</v>
      </c>
      <c r="BO6176" s="58" t="str">
        <f t="shared" si="96"/>
        <v>境内资产</v>
      </c>
      <c r="BP6176" s="58" t="str">
        <f>IF(M6176="",VLOOKUP(D6176,Sheet4!$A$1:$B$92,2,0),VLOOKUP(Q6176,Sheet4!$A$1:$B$92,2,0))</f>
        <v>保险资产管理产品</v>
      </c>
    </row>
    <row r="6177" spans="1:68" s="58" customFormat="1" ht="12.75" customHeight="1">
      <c r="A6177" s="64" t="s">
        <v>3122</v>
      </c>
      <c r="B6177" s="54" t="s">
        <v>3123</v>
      </c>
      <c r="C6177" s="252" t="s">
        <v>5552</v>
      </c>
      <c r="D6177" s="252" t="s">
        <v>672</v>
      </c>
      <c r="E6177" s="54" t="s">
        <v>3124</v>
      </c>
      <c r="F6177" s="54" t="s">
        <v>3123</v>
      </c>
      <c r="G6177" s="129">
        <v>20300</v>
      </c>
      <c r="H6177" s="323">
        <v>174163</v>
      </c>
      <c r="I6177" s="323">
        <v>207669</v>
      </c>
      <c r="J6177" s="42"/>
      <c r="K6177" s="42"/>
      <c r="L6177" s="42" t="s">
        <v>4489</v>
      </c>
      <c r="M6177" s="42" t="s">
        <v>3499</v>
      </c>
      <c r="N6177" s="42" t="s">
        <v>2435</v>
      </c>
      <c r="O6177" s="137" t="s">
        <v>3500</v>
      </c>
      <c r="P6177" s="42" t="s">
        <v>64</v>
      </c>
      <c r="Q6177" s="42" t="s">
        <v>65</v>
      </c>
      <c r="R6177" s="42">
        <v>1</v>
      </c>
      <c r="S6177" s="137" t="s">
        <v>2419</v>
      </c>
      <c r="T6177" s="62">
        <v>696892400</v>
      </c>
      <c r="U6177" s="62">
        <v>672537379.61000001</v>
      </c>
      <c r="Z6177" s="54" t="s">
        <v>68</v>
      </c>
      <c r="AA6177" s="132">
        <v>2.62638152762628E-5</v>
      </c>
      <c r="AJ6177" s="42"/>
      <c r="AM6177" s="42"/>
      <c r="AN6177" s="42"/>
      <c r="AO6177" s="42"/>
      <c r="AP6177" s="42"/>
      <c r="AY6177" s="42"/>
      <c r="AZ6177" s="42"/>
      <c r="BA6177" s="42"/>
      <c r="BB6177" s="42"/>
      <c r="BN6177" s="54" t="s">
        <v>4578</v>
      </c>
      <c r="BO6177" s="58" t="str">
        <f t="shared" si="96"/>
        <v>境内资产</v>
      </c>
      <c r="BP6177" s="58" t="str">
        <f>IF(M6177="",VLOOKUP(D6177,Sheet4!$A$1:$B$92,2,0),VLOOKUP(Q6177,Sheet4!$A$1:$B$92,2,0))</f>
        <v>保险资产管理产品</v>
      </c>
    </row>
    <row r="6178" spans="1:68" s="58" customFormat="1" ht="12.75" customHeight="1">
      <c r="A6178" s="64" t="s">
        <v>3125</v>
      </c>
      <c r="B6178" s="54" t="s">
        <v>3126</v>
      </c>
      <c r="C6178" s="252" t="s">
        <v>5552</v>
      </c>
      <c r="D6178" s="252" t="s">
        <v>672</v>
      </c>
      <c r="E6178" s="54" t="s">
        <v>3127</v>
      </c>
      <c r="F6178" s="54" t="s">
        <v>3126</v>
      </c>
      <c r="G6178" s="129">
        <v>41500</v>
      </c>
      <c r="H6178" s="323">
        <v>299520</v>
      </c>
      <c r="I6178" s="323">
        <v>214555</v>
      </c>
      <c r="J6178" s="42"/>
      <c r="K6178" s="42"/>
      <c r="L6178" s="42" t="s">
        <v>4489</v>
      </c>
      <c r="M6178" s="42" t="s">
        <v>3499</v>
      </c>
      <c r="N6178" s="42" t="s">
        <v>2435</v>
      </c>
      <c r="O6178" s="137" t="s">
        <v>3500</v>
      </c>
      <c r="P6178" s="42" t="s">
        <v>64</v>
      </c>
      <c r="Q6178" s="42" t="s">
        <v>65</v>
      </c>
      <c r="R6178" s="42">
        <v>1</v>
      </c>
      <c r="S6178" s="137" t="s">
        <v>2419</v>
      </c>
      <c r="T6178" s="62">
        <v>696892400</v>
      </c>
      <c r="U6178" s="62">
        <v>672537379.61000001</v>
      </c>
      <c r="Z6178" s="54" t="s">
        <v>68</v>
      </c>
      <c r="AA6178" s="132">
        <v>5.7018243017079898E-5</v>
      </c>
      <c r="AJ6178" s="42"/>
      <c r="AM6178" s="42"/>
      <c r="AN6178" s="42"/>
      <c r="AO6178" s="42"/>
      <c r="AP6178" s="42"/>
      <c r="AY6178" s="42"/>
      <c r="AZ6178" s="42"/>
      <c r="BA6178" s="42"/>
      <c r="BB6178" s="42"/>
      <c r="BN6178" s="54" t="s">
        <v>4578</v>
      </c>
      <c r="BO6178" s="58" t="str">
        <f t="shared" si="96"/>
        <v>境内资产</v>
      </c>
      <c r="BP6178" s="58" t="str">
        <f>IF(M6178="",VLOOKUP(D6178,Sheet4!$A$1:$B$92,2,0),VLOOKUP(Q6178,Sheet4!$A$1:$B$92,2,0))</f>
        <v>保险资产管理产品</v>
      </c>
    </row>
    <row r="6179" spans="1:68" s="58" customFormat="1" ht="12.75" customHeight="1">
      <c r="A6179" s="64" t="s">
        <v>3128</v>
      </c>
      <c r="B6179" s="54" t="s">
        <v>3129</v>
      </c>
      <c r="C6179" s="252" t="s">
        <v>5552</v>
      </c>
      <c r="D6179" s="252" t="s">
        <v>672</v>
      </c>
      <c r="E6179" s="54" t="s">
        <v>3130</v>
      </c>
      <c r="F6179" s="54" t="s">
        <v>3129</v>
      </c>
      <c r="G6179" s="129">
        <v>11000</v>
      </c>
      <c r="H6179" s="323">
        <v>226568</v>
      </c>
      <c r="I6179" s="323">
        <v>201080</v>
      </c>
      <c r="J6179" s="42"/>
      <c r="K6179" s="42"/>
      <c r="L6179" s="42" t="s">
        <v>4489</v>
      </c>
      <c r="M6179" s="42" t="s">
        <v>3499</v>
      </c>
      <c r="N6179" s="42" t="s">
        <v>2435</v>
      </c>
      <c r="O6179" s="137" t="s">
        <v>3500</v>
      </c>
      <c r="P6179" s="42" t="s">
        <v>64</v>
      </c>
      <c r="Q6179" s="42" t="s">
        <v>65</v>
      </c>
      <c r="R6179" s="42">
        <v>1</v>
      </c>
      <c r="S6179" s="137" t="s">
        <v>2419</v>
      </c>
      <c r="T6179" s="62">
        <v>696892400</v>
      </c>
      <c r="U6179" s="62">
        <v>672537379.61000001</v>
      </c>
      <c r="Z6179" s="54" t="s">
        <v>68</v>
      </c>
      <c r="AA6179" s="132">
        <v>1.80186367316655E-5</v>
      </c>
      <c r="AJ6179" s="42"/>
      <c r="AM6179" s="42"/>
      <c r="AN6179" s="42"/>
      <c r="AO6179" s="42"/>
      <c r="AP6179" s="42"/>
      <c r="AY6179" s="42"/>
      <c r="AZ6179" s="42"/>
      <c r="BA6179" s="42"/>
      <c r="BB6179" s="42"/>
      <c r="BN6179" s="54" t="s">
        <v>4578</v>
      </c>
      <c r="BO6179" s="58" t="str">
        <f t="shared" si="96"/>
        <v>境内资产</v>
      </c>
      <c r="BP6179" s="58" t="str">
        <f>IF(M6179="",VLOOKUP(D6179,Sheet4!$A$1:$B$92,2,0),VLOOKUP(Q6179,Sheet4!$A$1:$B$92,2,0))</f>
        <v>保险资产管理产品</v>
      </c>
    </row>
    <row r="6180" spans="1:68" s="58" customFormat="1" ht="12.75" customHeight="1">
      <c r="A6180" s="64" t="s">
        <v>3131</v>
      </c>
      <c r="B6180" s="54" t="s">
        <v>3132</v>
      </c>
      <c r="C6180" s="252" t="s">
        <v>5552</v>
      </c>
      <c r="D6180" s="252" t="s">
        <v>672</v>
      </c>
      <c r="E6180" s="54" t="s">
        <v>3133</v>
      </c>
      <c r="F6180" s="54" t="s">
        <v>3132</v>
      </c>
      <c r="G6180" s="129">
        <v>4115</v>
      </c>
      <c r="H6180" s="323">
        <v>668249.07999999996</v>
      </c>
      <c r="I6180" s="323">
        <v>661692</v>
      </c>
      <c r="J6180" s="42"/>
      <c r="K6180" s="42"/>
      <c r="L6180" s="42" t="s">
        <v>4489</v>
      </c>
      <c r="M6180" s="42" t="s">
        <v>3499</v>
      </c>
      <c r="N6180" s="42" t="s">
        <v>2435</v>
      </c>
      <c r="O6180" s="137" t="s">
        <v>3500</v>
      </c>
      <c r="P6180" s="42" t="s">
        <v>64</v>
      </c>
      <c r="Q6180" s="42" t="s">
        <v>65</v>
      </c>
      <c r="R6180" s="42">
        <v>1</v>
      </c>
      <c r="S6180" s="137" t="s">
        <v>2419</v>
      </c>
      <c r="T6180" s="62">
        <v>696892400</v>
      </c>
      <c r="U6180" s="62">
        <v>672537379.61000001</v>
      </c>
      <c r="Z6180" s="54" t="s">
        <v>280</v>
      </c>
      <c r="AA6180" s="132">
        <v>4.6750313562248897E-6</v>
      </c>
      <c r="AJ6180" s="42"/>
      <c r="AM6180" s="42"/>
      <c r="AN6180" s="42"/>
      <c r="AO6180" s="42"/>
      <c r="AP6180" s="42"/>
      <c r="AY6180" s="42"/>
      <c r="AZ6180" s="42"/>
      <c r="BA6180" s="42"/>
      <c r="BB6180" s="42"/>
      <c r="BN6180" s="54" t="s">
        <v>4578</v>
      </c>
      <c r="BO6180" s="58" t="str">
        <f t="shared" si="96"/>
        <v>境内资产</v>
      </c>
      <c r="BP6180" s="58" t="str">
        <f>IF(M6180="",VLOOKUP(D6180,Sheet4!$A$1:$B$92,2,0),VLOOKUP(Q6180,Sheet4!$A$1:$B$92,2,0))</f>
        <v>保险资产管理产品</v>
      </c>
    </row>
    <row r="6181" spans="1:68" s="58" customFormat="1" ht="12.75" customHeight="1">
      <c r="A6181" s="64" t="s">
        <v>3134</v>
      </c>
      <c r="B6181" s="54" t="s">
        <v>3135</v>
      </c>
      <c r="C6181" s="252" t="s">
        <v>5552</v>
      </c>
      <c r="D6181" s="252" t="s">
        <v>672</v>
      </c>
      <c r="E6181" s="54" t="s">
        <v>3136</v>
      </c>
      <c r="F6181" s="54" t="s">
        <v>3135</v>
      </c>
      <c r="G6181" s="54">
        <v>700</v>
      </c>
      <c r="H6181" s="323">
        <v>243073.35</v>
      </c>
      <c r="I6181" s="323">
        <v>222530</v>
      </c>
      <c r="J6181" s="42"/>
      <c r="K6181" s="42"/>
      <c r="L6181" s="42" t="s">
        <v>4489</v>
      </c>
      <c r="M6181" s="42" t="s">
        <v>3499</v>
      </c>
      <c r="N6181" s="42" t="s">
        <v>2435</v>
      </c>
      <c r="O6181" s="137" t="s">
        <v>3500</v>
      </c>
      <c r="P6181" s="42" t="s">
        <v>64</v>
      </c>
      <c r="Q6181" s="42" t="s">
        <v>65</v>
      </c>
      <c r="R6181" s="42">
        <v>1</v>
      </c>
      <c r="S6181" s="137" t="s">
        <v>2419</v>
      </c>
      <c r="T6181" s="62">
        <v>696892400</v>
      </c>
      <c r="U6181" s="62">
        <v>672537379.61000001</v>
      </c>
      <c r="Z6181" s="54" t="s">
        <v>68</v>
      </c>
      <c r="AA6181" s="132">
        <v>9.7403389821640803E-6</v>
      </c>
      <c r="AJ6181" s="42"/>
      <c r="AM6181" s="42"/>
      <c r="AN6181" s="42"/>
      <c r="AO6181" s="42"/>
      <c r="AP6181" s="42"/>
      <c r="AY6181" s="42"/>
      <c r="AZ6181" s="42"/>
      <c r="BA6181" s="42"/>
      <c r="BB6181" s="42"/>
      <c r="BN6181" s="54" t="s">
        <v>4578</v>
      </c>
      <c r="BO6181" s="58" t="str">
        <f t="shared" si="96"/>
        <v>境内资产</v>
      </c>
      <c r="BP6181" s="58" t="str">
        <f>IF(M6181="",VLOOKUP(D6181,Sheet4!$A$1:$B$92,2,0),VLOOKUP(Q6181,Sheet4!$A$1:$B$92,2,0))</f>
        <v>保险资产管理产品</v>
      </c>
    </row>
    <row r="6182" spans="1:68" s="58" customFormat="1" ht="12.75" customHeight="1">
      <c r="A6182" s="64" t="s">
        <v>3137</v>
      </c>
      <c r="B6182" s="54" t="s">
        <v>3138</v>
      </c>
      <c r="C6182" s="252" t="s">
        <v>5552</v>
      </c>
      <c r="D6182" s="252" t="s">
        <v>672</v>
      </c>
      <c r="E6182" s="54" t="s">
        <v>3139</v>
      </c>
      <c r="F6182" s="54" t="s">
        <v>3138</v>
      </c>
      <c r="G6182" s="129">
        <v>18200</v>
      </c>
      <c r="H6182" s="323">
        <v>217357</v>
      </c>
      <c r="I6182" s="323">
        <v>197834</v>
      </c>
      <c r="J6182" s="42"/>
      <c r="K6182" s="42"/>
      <c r="L6182" s="42" t="s">
        <v>4489</v>
      </c>
      <c r="M6182" s="42" t="s">
        <v>3499</v>
      </c>
      <c r="N6182" s="42" t="s">
        <v>2435</v>
      </c>
      <c r="O6182" s="137" t="s">
        <v>3500</v>
      </c>
      <c r="P6182" s="42" t="s">
        <v>64</v>
      </c>
      <c r="Q6182" s="42" t="s">
        <v>65</v>
      </c>
      <c r="R6182" s="42">
        <v>1</v>
      </c>
      <c r="S6182" s="137" t="s">
        <v>2419</v>
      </c>
      <c r="T6182" s="62">
        <v>696892400</v>
      </c>
      <c r="U6182" s="62">
        <v>672537379.61000001</v>
      </c>
      <c r="Z6182" s="54" t="s">
        <v>68</v>
      </c>
      <c r="AA6182" s="132">
        <v>4.6317191697865302E-5</v>
      </c>
      <c r="AJ6182" s="42"/>
      <c r="AM6182" s="42"/>
      <c r="AN6182" s="42"/>
      <c r="AO6182" s="42"/>
      <c r="AP6182" s="42"/>
      <c r="AY6182" s="42"/>
      <c r="AZ6182" s="42"/>
      <c r="BA6182" s="42"/>
      <c r="BB6182" s="42"/>
      <c r="BN6182" s="54" t="s">
        <v>4578</v>
      </c>
      <c r="BO6182" s="58" t="str">
        <f t="shared" si="96"/>
        <v>境内资产</v>
      </c>
      <c r="BP6182" s="58" t="str">
        <f>IF(M6182="",VLOOKUP(D6182,Sheet4!$A$1:$B$92,2,0),VLOOKUP(Q6182,Sheet4!$A$1:$B$92,2,0))</f>
        <v>保险资产管理产品</v>
      </c>
    </row>
    <row r="6183" spans="1:68" s="58" customFormat="1" ht="12.75" customHeight="1">
      <c r="A6183" s="64" t="s">
        <v>3140</v>
      </c>
      <c r="B6183" s="54" t="s">
        <v>3141</v>
      </c>
      <c r="C6183" s="252" t="s">
        <v>5552</v>
      </c>
      <c r="D6183" s="252" t="s">
        <v>672</v>
      </c>
      <c r="E6183" s="54" t="s">
        <v>3142</v>
      </c>
      <c r="F6183" s="54" t="s">
        <v>3141</v>
      </c>
      <c r="G6183" s="129">
        <v>7351</v>
      </c>
      <c r="H6183" s="323">
        <v>199625.17</v>
      </c>
      <c r="I6183" s="323">
        <v>137316.68</v>
      </c>
      <c r="J6183" s="42"/>
      <c r="K6183" s="42"/>
      <c r="L6183" s="42" t="s">
        <v>4489</v>
      </c>
      <c r="M6183" s="42" t="s">
        <v>3499</v>
      </c>
      <c r="N6183" s="42" t="s">
        <v>2435</v>
      </c>
      <c r="O6183" s="137" t="s">
        <v>3500</v>
      </c>
      <c r="P6183" s="42" t="s">
        <v>64</v>
      </c>
      <c r="Q6183" s="42" t="s">
        <v>65</v>
      </c>
      <c r="R6183" s="42">
        <v>1</v>
      </c>
      <c r="S6183" s="137" t="s">
        <v>2419</v>
      </c>
      <c r="T6183" s="62">
        <v>696892400</v>
      </c>
      <c r="U6183" s="62">
        <v>672537379.61000001</v>
      </c>
      <c r="Z6183" s="54" t="s">
        <v>68</v>
      </c>
      <c r="AA6183" s="132">
        <v>2.2864981212830001E-5</v>
      </c>
      <c r="AJ6183" s="42"/>
      <c r="AM6183" s="42"/>
      <c r="AN6183" s="42"/>
      <c r="AO6183" s="42"/>
      <c r="AP6183" s="42"/>
      <c r="AY6183" s="42"/>
      <c r="AZ6183" s="42"/>
      <c r="BA6183" s="42"/>
      <c r="BB6183" s="42"/>
      <c r="BN6183" s="54" t="s">
        <v>4578</v>
      </c>
      <c r="BO6183" s="58" t="str">
        <f t="shared" si="96"/>
        <v>境内资产</v>
      </c>
      <c r="BP6183" s="58" t="str">
        <f>IF(M6183="",VLOOKUP(D6183,Sheet4!$A$1:$B$92,2,0),VLOOKUP(Q6183,Sheet4!$A$1:$B$92,2,0))</f>
        <v>保险资产管理产品</v>
      </c>
    </row>
    <row r="6184" spans="1:68" s="58" customFormat="1" ht="12.75" customHeight="1">
      <c r="A6184" s="64" t="s">
        <v>3143</v>
      </c>
      <c r="B6184" s="54" t="s">
        <v>3144</v>
      </c>
      <c r="C6184" s="252" t="s">
        <v>5552</v>
      </c>
      <c r="D6184" s="252" t="s">
        <v>672</v>
      </c>
      <c r="E6184" s="54" t="s">
        <v>3145</v>
      </c>
      <c r="F6184" s="54" t="s">
        <v>3144</v>
      </c>
      <c r="G6184" s="129">
        <v>14800</v>
      </c>
      <c r="H6184" s="323">
        <v>453072.46</v>
      </c>
      <c r="I6184" s="323">
        <v>340844</v>
      </c>
      <c r="J6184" s="42"/>
      <c r="K6184" s="42"/>
      <c r="L6184" s="42" t="s">
        <v>4489</v>
      </c>
      <c r="M6184" s="42" t="s">
        <v>3499</v>
      </c>
      <c r="N6184" s="42" t="s">
        <v>2435</v>
      </c>
      <c r="O6184" s="137" t="s">
        <v>3500</v>
      </c>
      <c r="P6184" s="42" t="s">
        <v>64</v>
      </c>
      <c r="Q6184" s="42" t="s">
        <v>65</v>
      </c>
      <c r="R6184" s="42">
        <v>1</v>
      </c>
      <c r="S6184" s="137" t="s">
        <v>2419</v>
      </c>
      <c r="T6184" s="62">
        <v>696892400</v>
      </c>
      <c r="U6184" s="62">
        <v>672537379.61000001</v>
      </c>
      <c r="Z6184" s="54" t="s">
        <v>68</v>
      </c>
      <c r="AA6184" s="132">
        <v>1.1356302375669401E-5</v>
      </c>
      <c r="AJ6184" s="42"/>
      <c r="AM6184" s="42"/>
      <c r="AN6184" s="42"/>
      <c r="AO6184" s="42"/>
      <c r="AP6184" s="42"/>
      <c r="AY6184" s="42"/>
      <c r="AZ6184" s="42"/>
      <c r="BA6184" s="42"/>
      <c r="BB6184" s="42"/>
      <c r="BN6184" s="54" t="s">
        <v>4578</v>
      </c>
      <c r="BO6184" s="58" t="str">
        <f t="shared" si="96"/>
        <v>境内资产</v>
      </c>
      <c r="BP6184" s="58" t="str">
        <f>IF(M6184="",VLOOKUP(D6184,Sheet4!$A$1:$B$92,2,0),VLOOKUP(Q6184,Sheet4!$A$1:$B$92,2,0))</f>
        <v>保险资产管理产品</v>
      </c>
    </row>
    <row r="6185" spans="1:68" s="58" customFormat="1" ht="12.75" customHeight="1">
      <c r="A6185" s="64" t="s">
        <v>3146</v>
      </c>
      <c r="B6185" s="54" t="s">
        <v>3147</v>
      </c>
      <c r="C6185" s="252" t="s">
        <v>5552</v>
      </c>
      <c r="D6185" s="252" t="s">
        <v>672</v>
      </c>
      <c r="E6185" s="54" t="s">
        <v>3148</v>
      </c>
      <c r="F6185" s="54" t="s">
        <v>3147</v>
      </c>
      <c r="G6185" s="129">
        <v>3500</v>
      </c>
      <c r="H6185" s="323">
        <v>641280</v>
      </c>
      <c r="I6185" s="323">
        <v>684845</v>
      </c>
      <c r="J6185" s="42"/>
      <c r="K6185" s="42"/>
      <c r="L6185" s="42" t="s">
        <v>4489</v>
      </c>
      <c r="M6185" s="42" t="s">
        <v>3499</v>
      </c>
      <c r="N6185" s="42" t="s">
        <v>2435</v>
      </c>
      <c r="O6185" s="137" t="s">
        <v>3500</v>
      </c>
      <c r="P6185" s="42" t="s">
        <v>64</v>
      </c>
      <c r="Q6185" s="42" t="s">
        <v>65</v>
      </c>
      <c r="R6185" s="42">
        <v>1</v>
      </c>
      <c r="S6185" s="137" t="s">
        <v>2419</v>
      </c>
      <c r="T6185" s="62">
        <v>696892400</v>
      </c>
      <c r="U6185" s="62">
        <v>672537379.61000001</v>
      </c>
      <c r="Z6185" s="54" t="s">
        <v>68</v>
      </c>
      <c r="AA6185" s="132">
        <v>1.7412071996470101E-5</v>
      </c>
      <c r="AJ6185" s="42"/>
      <c r="AM6185" s="42"/>
      <c r="AN6185" s="42"/>
      <c r="AO6185" s="42"/>
      <c r="AP6185" s="42"/>
      <c r="AY6185" s="42"/>
      <c r="AZ6185" s="42"/>
      <c r="BA6185" s="42"/>
      <c r="BB6185" s="42"/>
      <c r="BN6185" s="54" t="s">
        <v>4578</v>
      </c>
      <c r="BO6185" s="58" t="str">
        <f t="shared" si="96"/>
        <v>境内资产</v>
      </c>
      <c r="BP6185" s="58" t="str">
        <f>IF(M6185="",VLOOKUP(D6185,Sheet4!$A$1:$B$92,2,0),VLOOKUP(Q6185,Sheet4!$A$1:$B$92,2,0))</f>
        <v>保险资产管理产品</v>
      </c>
    </row>
    <row r="6186" spans="1:68" s="58" customFormat="1" ht="12.75" customHeight="1">
      <c r="A6186" s="64" t="s">
        <v>3149</v>
      </c>
      <c r="B6186" s="54" t="s">
        <v>3150</v>
      </c>
      <c r="C6186" s="252" t="s">
        <v>5552</v>
      </c>
      <c r="D6186" s="252" t="s">
        <v>672</v>
      </c>
      <c r="E6186" s="54" t="s">
        <v>3151</v>
      </c>
      <c r="F6186" s="54" t="s">
        <v>3150</v>
      </c>
      <c r="G6186" s="129">
        <v>36800</v>
      </c>
      <c r="H6186" s="323">
        <v>347668</v>
      </c>
      <c r="I6186" s="323">
        <v>288512</v>
      </c>
      <c r="J6186" s="42"/>
      <c r="K6186" s="42"/>
      <c r="L6186" s="42" t="s">
        <v>4489</v>
      </c>
      <c r="M6186" s="42" t="s">
        <v>3499</v>
      </c>
      <c r="N6186" s="42" t="s">
        <v>2435</v>
      </c>
      <c r="O6186" s="137" t="s">
        <v>3500</v>
      </c>
      <c r="P6186" s="42" t="s">
        <v>64</v>
      </c>
      <c r="Q6186" s="42" t="s">
        <v>65</v>
      </c>
      <c r="R6186" s="42">
        <v>1</v>
      </c>
      <c r="S6186" s="137" t="s">
        <v>2419</v>
      </c>
      <c r="T6186" s="62">
        <v>696892400</v>
      </c>
      <c r="U6186" s="62">
        <v>672537379.61000001</v>
      </c>
      <c r="Z6186" s="54" t="s">
        <v>68</v>
      </c>
      <c r="AA6186" s="132">
        <v>3.9914955287288798E-5</v>
      </c>
      <c r="AJ6186" s="42"/>
      <c r="AM6186" s="42"/>
      <c r="AN6186" s="42"/>
      <c r="AO6186" s="42"/>
      <c r="AP6186" s="42"/>
      <c r="AY6186" s="42"/>
      <c r="AZ6186" s="42"/>
      <c r="BA6186" s="42"/>
      <c r="BB6186" s="42"/>
      <c r="BN6186" s="54" t="s">
        <v>4578</v>
      </c>
      <c r="BO6186" s="58" t="str">
        <f t="shared" si="96"/>
        <v>境内资产</v>
      </c>
      <c r="BP6186" s="58" t="str">
        <f>IF(M6186="",VLOOKUP(D6186,Sheet4!$A$1:$B$92,2,0),VLOOKUP(Q6186,Sheet4!$A$1:$B$92,2,0))</f>
        <v>保险资产管理产品</v>
      </c>
    </row>
    <row r="6187" spans="1:68" s="58" customFormat="1" ht="12.75" customHeight="1">
      <c r="A6187" s="64" t="s">
        <v>3152</v>
      </c>
      <c r="B6187" s="54" t="s">
        <v>3153</v>
      </c>
      <c r="C6187" s="252" t="s">
        <v>5552</v>
      </c>
      <c r="D6187" s="252" t="s">
        <v>672</v>
      </c>
      <c r="E6187" s="54" t="s">
        <v>3154</v>
      </c>
      <c r="F6187" s="54" t="s">
        <v>3153</v>
      </c>
      <c r="G6187" s="129">
        <v>5300</v>
      </c>
      <c r="H6187" s="323">
        <v>595489</v>
      </c>
      <c r="I6187" s="323">
        <v>469050</v>
      </c>
      <c r="J6187" s="42"/>
      <c r="K6187" s="42"/>
      <c r="L6187" s="42" t="s">
        <v>4489</v>
      </c>
      <c r="M6187" s="42" t="s">
        <v>3499</v>
      </c>
      <c r="N6187" s="42" t="s">
        <v>2435</v>
      </c>
      <c r="O6187" s="137" t="s">
        <v>3500</v>
      </c>
      <c r="P6187" s="42" t="s">
        <v>64</v>
      </c>
      <c r="Q6187" s="42" t="s">
        <v>65</v>
      </c>
      <c r="R6187" s="42">
        <v>1</v>
      </c>
      <c r="S6187" s="137" t="s">
        <v>2419</v>
      </c>
      <c r="T6187" s="62">
        <v>696892400</v>
      </c>
      <c r="U6187" s="62">
        <v>672537379.61000001</v>
      </c>
      <c r="Z6187" s="54" t="s">
        <v>68</v>
      </c>
      <c r="AA6187" s="132">
        <v>1.5411444181368799E-5</v>
      </c>
      <c r="AJ6187" s="42"/>
      <c r="AM6187" s="42"/>
      <c r="AN6187" s="42"/>
      <c r="AO6187" s="42"/>
      <c r="AP6187" s="42"/>
      <c r="AY6187" s="42"/>
      <c r="AZ6187" s="42"/>
      <c r="BA6187" s="42"/>
      <c r="BB6187" s="42"/>
      <c r="BN6187" s="54" t="s">
        <v>4578</v>
      </c>
      <c r="BO6187" s="58" t="str">
        <f t="shared" si="96"/>
        <v>境内资产</v>
      </c>
      <c r="BP6187" s="58" t="str">
        <f>IF(M6187="",VLOOKUP(D6187,Sheet4!$A$1:$B$92,2,0),VLOOKUP(Q6187,Sheet4!$A$1:$B$92,2,0))</f>
        <v>保险资产管理产品</v>
      </c>
    </row>
    <row r="6188" spans="1:68" s="58" customFormat="1" ht="12.75" customHeight="1">
      <c r="A6188" s="64" t="s">
        <v>3155</v>
      </c>
      <c r="B6188" s="54" t="s">
        <v>3156</v>
      </c>
      <c r="C6188" s="252" t="s">
        <v>5552</v>
      </c>
      <c r="D6188" s="252" t="s">
        <v>672</v>
      </c>
      <c r="E6188" s="54" t="s">
        <v>3157</v>
      </c>
      <c r="F6188" s="54" t="s">
        <v>3156</v>
      </c>
      <c r="G6188" s="129">
        <v>5300</v>
      </c>
      <c r="H6188" s="323">
        <v>363673.74</v>
      </c>
      <c r="I6188" s="323">
        <v>211629</v>
      </c>
      <c r="J6188" s="42"/>
      <c r="K6188" s="42"/>
      <c r="L6188" s="42" t="s">
        <v>4489</v>
      </c>
      <c r="M6188" s="42" t="s">
        <v>3499</v>
      </c>
      <c r="N6188" s="42" t="s">
        <v>2435</v>
      </c>
      <c r="O6188" s="137" t="s">
        <v>3500</v>
      </c>
      <c r="P6188" s="42" t="s">
        <v>64</v>
      </c>
      <c r="Q6188" s="42" t="s">
        <v>65</v>
      </c>
      <c r="R6188" s="42">
        <v>1</v>
      </c>
      <c r="S6188" s="137" t="s">
        <v>2419</v>
      </c>
      <c r="T6188" s="62">
        <v>696892400</v>
      </c>
      <c r="U6188" s="62">
        <v>672537379.61000001</v>
      </c>
      <c r="Z6188" s="54" t="s">
        <v>68</v>
      </c>
      <c r="AA6188" s="132">
        <v>2.5659596882891501E-5</v>
      </c>
      <c r="AJ6188" s="42"/>
      <c r="AM6188" s="42"/>
      <c r="AN6188" s="42"/>
      <c r="AO6188" s="42"/>
      <c r="AP6188" s="42"/>
      <c r="AY6188" s="42"/>
      <c r="AZ6188" s="42"/>
      <c r="BA6188" s="42"/>
      <c r="BB6188" s="42"/>
      <c r="BN6188" s="54" t="s">
        <v>4578</v>
      </c>
      <c r="BO6188" s="58" t="str">
        <f t="shared" si="96"/>
        <v>境内资产</v>
      </c>
      <c r="BP6188" s="58" t="str">
        <f>IF(M6188="",VLOOKUP(D6188,Sheet4!$A$1:$B$92,2,0),VLOOKUP(Q6188,Sheet4!$A$1:$B$92,2,0))</f>
        <v>保险资产管理产品</v>
      </c>
    </row>
    <row r="6189" spans="1:68" s="58" customFormat="1" ht="12.75" customHeight="1">
      <c r="A6189" s="64" t="s">
        <v>3158</v>
      </c>
      <c r="B6189" s="54" t="s">
        <v>3159</v>
      </c>
      <c r="C6189" s="252" t="s">
        <v>5552</v>
      </c>
      <c r="D6189" s="252" t="s">
        <v>672</v>
      </c>
      <c r="E6189" s="54" t="s">
        <v>3160</v>
      </c>
      <c r="F6189" s="54" t="s">
        <v>3159</v>
      </c>
      <c r="G6189" s="129">
        <v>16300</v>
      </c>
      <c r="H6189" s="323">
        <v>205218.57</v>
      </c>
      <c r="I6189" s="323">
        <v>144092</v>
      </c>
      <c r="J6189" s="42"/>
      <c r="K6189" s="42"/>
      <c r="L6189" s="42" t="s">
        <v>4489</v>
      </c>
      <c r="M6189" s="42" t="s">
        <v>3499</v>
      </c>
      <c r="N6189" s="42" t="s">
        <v>2435</v>
      </c>
      <c r="O6189" s="137" t="s">
        <v>3500</v>
      </c>
      <c r="P6189" s="42" t="s">
        <v>64</v>
      </c>
      <c r="Q6189" s="42" t="s">
        <v>65</v>
      </c>
      <c r="R6189" s="42">
        <v>1</v>
      </c>
      <c r="S6189" s="137" t="s">
        <v>2419</v>
      </c>
      <c r="T6189" s="62">
        <v>696892400</v>
      </c>
      <c r="U6189" s="62">
        <v>672537379.61000001</v>
      </c>
      <c r="Z6189" s="54" t="s">
        <v>68</v>
      </c>
      <c r="AA6189" s="132">
        <v>3.92151450083317E-5</v>
      </c>
      <c r="AJ6189" s="42"/>
      <c r="AM6189" s="42"/>
      <c r="AN6189" s="42"/>
      <c r="AO6189" s="42"/>
      <c r="AP6189" s="42"/>
      <c r="AY6189" s="42"/>
      <c r="AZ6189" s="42"/>
      <c r="BA6189" s="42"/>
      <c r="BB6189" s="42"/>
      <c r="BN6189" s="54" t="s">
        <v>4578</v>
      </c>
      <c r="BO6189" s="58" t="str">
        <f t="shared" si="96"/>
        <v>境内资产</v>
      </c>
      <c r="BP6189" s="58" t="str">
        <f>IF(M6189="",VLOOKUP(D6189,Sheet4!$A$1:$B$92,2,0),VLOOKUP(Q6189,Sheet4!$A$1:$B$92,2,0))</f>
        <v>保险资产管理产品</v>
      </c>
    </row>
    <row r="6190" spans="1:68" s="58" customFormat="1" ht="12.75" customHeight="1">
      <c r="A6190" s="64" t="s">
        <v>2218</v>
      </c>
      <c r="B6190" s="54" t="s">
        <v>1476</v>
      </c>
      <c r="C6190" s="252" t="s">
        <v>5552</v>
      </c>
      <c r="D6190" s="252" t="s">
        <v>672</v>
      </c>
      <c r="E6190" s="54" t="s">
        <v>3161</v>
      </c>
      <c r="F6190" s="54" t="s">
        <v>1476</v>
      </c>
      <c r="G6190" s="129">
        <v>4500</v>
      </c>
      <c r="H6190" s="323">
        <v>400344.54</v>
      </c>
      <c r="I6190" s="323">
        <v>352665</v>
      </c>
      <c r="J6190" s="42"/>
      <c r="K6190" s="42"/>
      <c r="L6190" s="42" t="s">
        <v>4489</v>
      </c>
      <c r="M6190" s="42" t="s">
        <v>3499</v>
      </c>
      <c r="N6190" s="42" t="s">
        <v>2435</v>
      </c>
      <c r="O6190" s="137" t="s">
        <v>3500</v>
      </c>
      <c r="P6190" s="42" t="s">
        <v>64</v>
      </c>
      <c r="Q6190" s="42" t="s">
        <v>65</v>
      </c>
      <c r="R6190" s="42">
        <v>1</v>
      </c>
      <c r="S6190" s="137" t="s">
        <v>2419</v>
      </c>
      <c r="T6190" s="62">
        <v>696892400</v>
      </c>
      <c r="U6190" s="62">
        <v>672537379.61000001</v>
      </c>
      <c r="Z6190" s="54" t="s">
        <v>280</v>
      </c>
      <c r="AA6190" s="132">
        <v>3.6847016125727302E-6</v>
      </c>
      <c r="AJ6190" s="42"/>
      <c r="AM6190" s="42"/>
      <c r="AN6190" s="42"/>
      <c r="AO6190" s="42"/>
      <c r="AP6190" s="42"/>
      <c r="AY6190" s="42"/>
      <c r="AZ6190" s="42"/>
      <c r="BA6190" s="42"/>
      <c r="BB6190" s="42"/>
      <c r="BN6190" s="54" t="s">
        <v>4578</v>
      </c>
      <c r="BO6190" s="58" t="str">
        <f t="shared" si="96"/>
        <v>境内资产</v>
      </c>
      <c r="BP6190" s="58" t="str">
        <f>IF(M6190="",VLOOKUP(D6190,Sheet4!$A$1:$B$92,2,0),VLOOKUP(Q6190,Sheet4!$A$1:$B$92,2,0))</f>
        <v>保险资产管理产品</v>
      </c>
    </row>
    <row r="6191" spans="1:68" s="58" customFormat="1" ht="12.75" customHeight="1">
      <c r="A6191" s="64" t="s">
        <v>3162</v>
      </c>
      <c r="B6191" s="54" t="s">
        <v>3163</v>
      </c>
      <c r="C6191" s="252" t="s">
        <v>5552</v>
      </c>
      <c r="D6191" s="252" t="s">
        <v>672</v>
      </c>
      <c r="E6191" s="54" t="s">
        <v>3164</v>
      </c>
      <c r="F6191" s="54" t="s">
        <v>3163</v>
      </c>
      <c r="G6191" s="129">
        <v>10100</v>
      </c>
      <c r="H6191" s="323">
        <v>711860</v>
      </c>
      <c r="I6191" s="323">
        <v>545400</v>
      </c>
      <c r="J6191" s="42"/>
      <c r="K6191" s="42"/>
      <c r="L6191" s="42" t="s">
        <v>4489</v>
      </c>
      <c r="M6191" s="42" t="s">
        <v>3499</v>
      </c>
      <c r="N6191" s="42" t="s">
        <v>2435</v>
      </c>
      <c r="O6191" s="137" t="s">
        <v>3500</v>
      </c>
      <c r="P6191" s="42" t="s">
        <v>64</v>
      </c>
      <c r="Q6191" s="42" t="s">
        <v>65</v>
      </c>
      <c r="R6191" s="42">
        <v>1</v>
      </c>
      <c r="S6191" s="137" t="s">
        <v>2419</v>
      </c>
      <c r="T6191" s="62">
        <v>696892400</v>
      </c>
      <c r="U6191" s="62">
        <v>672537379.61000001</v>
      </c>
      <c r="Z6191" s="54" t="s">
        <v>68</v>
      </c>
      <c r="AA6191" s="132">
        <v>1.5975344317900999E-5</v>
      </c>
      <c r="AJ6191" s="42"/>
      <c r="AM6191" s="42"/>
      <c r="AN6191" s="42"/>
      <c r="AO6191" s="42"/>
      <c r="AP6191" s="42"/>
      <c r="AY6191" s="42"/>
      <c r="AZ6191" s="42"/>
      <c r="BA6191" s="42"/>
      <c r="BB6191" s="42"/>
      <c r="BN6191" s="54" t="s">
        <v>4578</v>
      </c>
      <c r="BO6191" s="58" t="str">
        <f t="shared" si="96"/>
        <v>境内资产</v>
      </c>
      <c r="BP6191" s="58" t="str">
        <f>IF(M6191="",VLOOKUP(D6191,Sheet4!$A$1:$B$92,2,0),VLOOKUP(Q6191,Sheet4!$A$1:$B$92,2,0))</f>
        <v>保险资产管理产品</v>
      </c>
    </row>
    <row r="6192" spans="1:68" s="58" customFormat="1" ht="12.75" customHeight="1">
      <c r="A6192" s="64" t="s">
        <v>3168</v>
      </c>
      <c r="B6192" s="54" t="s">
        <v>3169</v>
      </c>
      <c r="C6192" s="252" t="s">
        <v>5552</v>
      </c>
      <c r="D6192" s="252" t="s">
        <v>672</v>
      </c>
      <c r="E6192" s="54" t="s">
        <v>3170</v>
      </c>
      <c r="F6192" s="54" t="s">
        <v>3169</v>
      </c>
      <c r="G6192" s="129">
        <v>7000</v>
      </c>
      <c r="H6192" s="323">
        <v>130572</v>
      </c>
      <c r="I6192" s="323">
        <v>122500</v>
      </c>
      <c r="J6192" s="42"/>
      <c r="K6192" s="42"/>
      <c r="L6192" s="42" t="s">
        <v>4489</v>
      </c>
      <c r="M6192" s="42" t="s">
        <v>3499</v>
      </c>
      <c r="N6192" s="42" t="s">
        <v>2435</v>
      </c>
      <c r="O6192" s="137" t="s">
        <v>3500</v>
      </c>
      <c r="P6192" s="42" t="s">
        <v>64</v>
      </c>
      <c r="Q6192" s="42" t="s">
        <v>65</v>
      </c>
      <c r="R6192" s="42">
        <v>1</v>
      </c>
      <c r="S6192" s="137" t="s">
        <v>2419</v>
      </c>
      <c r="T6192" s="62">
        <v>696892400</v>
      </c>
      <c r="U6192" s="62">
        <v>672537379.61000001</v>
      </c>
      <c r="Z6192" s="54" t="s">
        <v>68</v>
      </c>
      <c r="AA6192" s="132">
        <v>2.20839583448466E-5</v>
      </c>
      <c r="AJ6192" s="42"/>
      <c r="AM6192" s="42"/>
      <c r="AN6192" s="42"/>
      <c r="AO6192" s="42"/>
      <c r="AP6192" s="42"/>
      <c r="AY6192" s="42"/>
      <c r="AZ6192" s="42"/>
      <c r="BA6192" s="42"/>
      <c r="BB6192" s="42"/>
      <c r="BN6192" s="54" t="s">
        <v>4578</v>
      </c>
      <c r="BO6192" s="58" t="str">
        <f t="shared" si="96"/>
        <v>境内资产</v>
      </c>
      <c r="BP6192" s="58" t="str">
        <f>IF(M6192="",VLOOKUP(D6192,Sheet4!$A$1:$B$92,2,0),VLOOKUP(Q6192,Sheet4!$A$1:$B$92,2,0))</f>
        <v>保险资产管理产品</v>
      </c>
    </row>
    <row r="6193" spans="1:68" s="58" customFormat="1" ht="12.75" customHeight="1">
      <c r="A6193" s="64" t="s">
        <v>3171</v>
      </c>
      <c r="B6193" s="54" t="s">
        <v>3172</v>
      </c>
      <c r="C6193" s="252" t="s">
        <v>5552</v>
      </c>
      <c r="D6193" s="252" t="s">
        <v>672</v>
      </c>
      <c r="E6193" s="54" t="s">
        <v>3173</v>
      </c>
      <c r="F6193" s="54" t="s">
        <v>3172</v>
      </c>
      <c r="G6193" s="129">
        <v>3700</v>
      </c>
      <c r="H6193" s="323">
        <v>197676</v>
      </c>
      <c r="I6193" s="323">
        <v>176564</v>
      </c>
      <c r="J6193" s="42"/>
      <c r="K6193" s="42"/>
      <c r="L6193" s="42" t="s">
        <v>4489</v>
      </c>
      <c r="M6193" s="42" t="s">
        <v>3499</v>
      </c>
      <c r="N6193" s="42" t="s">
        <v>2435</v>
      </c>
      <c r="O6193" s="137" t="s">
        <v>3500</v>
      </c>
      <c r="P6193" s="42" t="s">
        <v>64</v>
      </c>
      <c r="Q6193" s="42" t="s">
        <v>65</v>
      </c>
      <c r="R6193" s="42">
        <v>1</v>
      </c>
      <c r="S6193" s="137" t="s">
        <v>2419</v>
      </c>
      <c r="T6193" s="62">
        <v>696892400</v>
      </c>
      <c r="U6193" s="62">
        <v>672537379.61000001</v>
      </c>
      <c r="Z6193" s="54" t="s">
        <v>68</v>
      </c>
      <c r="AA6193" s="132">
        <v>2.42599031350588E-5</v>
      </c>
      <c r="AJ6193" s="42"/>
      <c r="AM6193" s="42"/>
      <c r="AN6193" s="42"/>
      <c r="AO6193" s="42"/>
      <c r="AP6193" s="42"/>
      <c r="AY6193" s="42"/>
      <c r="AZ6193" s="42"/>
      <c r="BA6193" s="42"/>
      <c r="BB6193" s="42"/>
      <c r="BN6193" s="54" t="s">
        <v>4578</v>
      </c>
      <c r="BO6193" s="58" t="str">
        <f t="shared" si="96"/>
        <v>境内资产</v>
      </c>
      <c r="BP6193" s="58" t="str">
        <f>IF(M6193="",VLOOKUP(D6193,Sheet4!$A$1:$B$92,2,0),VLOOKUP(Q6193,Sheet4!$A$1:$B$92,2,0))</f>
        <v>保险资产管理产品</v>
      </c>
    </row>
    <row r="6194" spans="1:68" s="58" customFormat="1" ht="12.75" customHeight="1">
      <c r="A6194" s="64" t="s">
        <v>3174</v>
      </c>
      <c r="B6194" s="54" t="s">
        <v>3175</v>
      </c>
      <c r="C6194" s="252" t="s">
        <v>5552</v>
      </c>
      <c r="D6194" s="252" t="s">
        <v>672</v>
      </c>
      <c r="E6194" s="54" t="s">
        <v>3176</v>
      </c>
      <c r="F6194" s="54" t="s">
        <v>3175</v>
      </c>
      <c r="G6194" s="129">
        <v>11000</v>
      </c>
      <c r="H6194" s="323">
        <v>120272</v>
      </c>
      <c r="I6194" s="323">
        <v>102080</v>
      </c>
      <c r="J6194" s="42"/>
      <c r="K6194" s="42"/>
      <c r="L6194" s="42" t="s">
        <v>4489</v>
      </c>
      <c r="M6194" s="42" t="s">
        <v>3499</v>
      </c>
      <c r="N6194" s="42" t="s">
        <v>2435</v>
      </c>
      <c r="O6194" s="137" t="s">
        <v>3500</v>
      </c>
      <c r="P6194" s="42" t="s">
        <v>64</v>
      </c>
      <c r="Q6194" s="42" t="s">
        <v>65</v>
      </c>
      <c r="R6194" s="42">
        <v>1</v>
      </c>
      <c r="S6194" s="137" t="s">
        <v>2419</v>
      </c>
      <c r="T6194" s="62">
        <v>696892400</v>
      </c>
      <c r="U6194" s="62">
        <v>672537379.61000001</v>
      </c>
      <c r="Z6194" s="54" t="s">
        <v>68</v>
      </c>
      <c r="AA6194" s="132">
        <v>5.1556055493063397E-5</v>
      </c>
      <c r="AJ6194" s="42"/>
      <c r="AM6194" s="42"/>
      <c r="AN6194" s="42"/>
      <c r="AO6194" s="42"/>
      <c r="AP6194" s="42"/>
      <c r="AY6194" s="42"/>
      <c r="AZ6194" s="42"/>
      <c r="BA6194" s="42"/>
      <c r="BB6194" s="42"/>
      <c r="BN6194" s="54" t="s">
        <v>4578</v>
      </c>
      <c r="BO6194" s="58" t="str">
        <f t="shared" si="96"/>
        <v>境内资产</v>
      </c>
      <c r="BP6194" s="58" t="str">
        <f>IF(M6194="",VLOOKUP(D6194,Sheet4!$A$1:$B$92,2,0),VLOOKUP(Q6194,Sheet4!$A$1:$B$92,2,0))</f>
        <v>保险资产管理产品</v>
      </c>
    </row>
    <row r="6195" spans="1:68" s="58" customFormat="1" ht="12.75" customHeight="1">
      <c r="A6195" s="64" t="s">
        <v>3177</v>
      </c>
      <c r="B6195" s="54" t="s">
        <v>3178</v>
      </c>
      <c r="C6195" s="252" t="s">
        <v>5552</v>
      </c>
      <c r="D6195" s="252" t="s">
        <v>672</v>
      </c>
      <c r="E6195" s="54" t="s">
        <v>3179</v>
      </c>
      <c r="F6195" s="54" t="s">
        <v>3178</v>
      </c>
      <c r="G6195" s="129">
        <v>3900</v>
      </c>
      <c r="H6195" s="323">
        <v>193671</v>
      </c>
      <c r="I6195" s="323">
        <v>164736</v>
      </c>
      <c r="J6195" s="42"/>
      <c r="K6195" s="42"/>
      <c r="L6195" s="42" t="s">
        <v>4489</v>
      </c>
      <c r="M6195" s="42" t="s">
        <v>3499</v>
      </c>
      <c r="N6195" s="42" t="s">
        <v>2435</v>
      </c>
      <c r="O6195" s="137" t="s">
        <v>3500</v>
      </c>
      <c r="P6195" s="42" t="s">
        <v>64</v>
      </c>
      <c r="Q6195" s="42" t="s">
        <v>65</v>
      </c>
      <c r="R6195" s="42">
        <v>1</v>
      </c>
      <c r="S6195" s="137" t="s">
        <v>2419</v>
      </c>
      <c r="T6195" s="62">
        <v>696892400</v>
      </c>
      <c r="U6195" s="62">
        <v>672537379.61000001</v>
      </c>
      <c r="Z6195" s="54" t="s">
        <v>68</v>
      </c>
      <c r="AA6195" s="132">
        <v>1.9977811310903999E-5</v>
      </c>
      <c r="AJ6195" s="42"/>
      <c r="AM6195" s="42"/>
      <c r="AN6195" s="42"/>
      <c r="AO6195" s="42"/>
      <c r="AP6195" s="42"/>
      <c r="AY6195" s="42"/>
      <c r="AZ6195" s="42"/>
      <c r="BA6195" s="42"/>
      <c r="BB6195" s="42"/>
      <c r="BN6195" s="54" t="s">
        <v>4578</v>
      </c>
      <c r="BO6195" s="58" t="str">
        <f t="shared" si="96"/>
        <v>境内资产</v>
      </c>
      <c r="BP6195" s="58" t="str">
        <f>IF(M6195="",VLOOKUP(D6195,Sheet4!$A$1:$B$92,2,0),VLOOKUP(Q6195,Sheet4!$A$1:$B$92,2,0))</f>
        <v>保险资产管理产品</v>
      </c>
    </row>
    <row r="6196" spans="1:68" s="58" customFormat="1" ht="12.75" customHeight="1">
      <c r="A6196" s="64" t="s">
        <v>3180</v>
      </c>
      <c r="B6196" s="54" t="s">
        <v>1522</v>
      </c>
      <c r="C6196" s="252" t="s">
        <v>5552</v>
      </c>
      <c r="D6196" s="252" t="s">
        <v>672</v>
      </c>
      <c r="E6196" s="54" t="s">
        <v>3181</v>
      </c>
      <c r="F6196" s="54" t="s">
        <v>1522</v>
      </c>
      <c r="G6196" s="129">
        <v>113700</v>
      </c>
      <c r="H6196" s="323">
        <v>597985</v>
      </c>
      <c r="I6196" s="323">
        <v>507102</v>
      </c>
      <c r="J6196" s="42"/>
      <c r="K6196" s="42"/>
      <c r="L6196" s="42" t="s">
        <v>4489</v>
      </c>
      <c r="M6196" s="42" t="s">
        <v>3499</v>
      </c>
      <c r="N6196" s="42" t="s">
        <v>2435</v>
      </c>
      <c r="O6196" s="137" t="s">
        <v>3500</v>
      </c>
      <c r="P6196" s="42" t="s">
        <v>64</v>
      </c>
      <c r="Q6196" s="42" t="s">
        <v>65</v>
      </c>
      <c r="R6196" s="42">
        <v>1</v>
      </c>
      <c r="S6196" s="137" t="s">
        <v>2419</v>
      </c>
      <c r="T6196" s="62">
        <v>696892400</v>
      </c>
      <c r="U6196" s="62">
        <v>672537379.61000001</v>
      </c>
      <c r="Z6196" s="54" t="s">
        <v>280</v>
      </c>
      <c r="AA6196" s="132">
        <v>5.2640739642248899E-6</v>
      </c>
      <c r="AJ6196" s="42"/>
      <c r="AM6196" s="42"/>
      <c r="AN6196" s="42"/>
      <c r="AO6196" s="42"/>
      <c r="AP6196" s="42"/>
      <c r="AY6196" s="42"/>
      <c r="AZ6196" s="42"/>
      <c r="BA6196" s="42"/>
      <c r="BB6196" s="42"/>
      <c r="BN6196" s="54" t="s">
        <v>4578</v>
      </c>
      <c r="BO6196" s="58" t="str">
        <f t="shared" si="96"/>
        <v>境内资产</v>
      </c>
      <c r="BP6196" s="58" t="str">
        <f>IF(M6196="",VLOOKUP(D6196,Sheet4!$A$1:$B$92,2,0),VLOOKUP(Q6196,Sheet4!$A$1:$B$92,2,0))</f>
        <v>保险资产管理产品</v>
      </c>
    </row>
    <row r="6197" spans="1:68" s="58" customFormat="1" ht="12.75" customHeight="1">
      <c r="A6197" s="64" t="s">
        <v>3182</v>
      </c>
      <c r="B6197" s="54" t="s">
        <v>3183</v>
      </c>
      <c r="C6197" s="252" t="s">
        <v>5552</v>
      </c>
      <c r="D6197" s="252" t="s">
        <v>672</v>
      </c>
      <c r="E6197" s="54" t="s">
        <v>3184</v>
      </c>
      <c r="F6197" s="54" t="s">
        <v>3183</v>
      </c>
      <c r="G6197" s="129">
        <v>3300</v>
      </c>
      <c r="H6197" s="323">
        <v>182250</v>
      </c>
      <c r="I6197" s="323">
        <v>144309</v>
      </c>
      <c r="J6197" s="42"/>
      <c r="K6197" s="42"/>
      <c r="L6197" s="42" t="s">
        <v>4489</v>
      </c>
      <c r="M6197" s="42" t="s">
        <v>3499</v>
      </c>
      <c r="N6197" s="42" t="s">
        <v>2435</v>
      </c>
      <c r="O6197" s="137" t="s">
        <v>3500</v>
      </c>
      <c r="P6197" s="42" t="s">
        <v>64</v>
      </c>
      <c r="Q6197" s="42" t="s">
        <v>65</v>
      </c>
      <c r="R6197" s="42">
        <v>1</v>
      </c>
      <c r="S6197" s="137" t="s">
        <v>2419</v>
      </c>
      <c r="T6197" s="62">
        <v>696892400</v>
      </c>
      <c r="U6197" s="62">
        <v>672537379.61000001</v>
      </c>
      <c r="Z6197" s="54" t="s">
        <v>68</v>
      </c>
      <c r="AA6197" s="132">
        <v>1.41557752989442E-5</v>
      </c>
      <c r="AJ6197" s="42"/>
      <c r="AM6197" s="42"/>
      <c r="AN6197" s="42"/>
      <c r="AO6197" s="42"/>
      <c r="AP6197" s="42"/>
      <c r="AY6197" s="42"/>
      <c r="AZ6197" s="42"/>
      <c r="BA6197" s="42"/>
      <c r="BB6197" s="42"/>
      <c r="BN6197" s="54" t="s">
        <v>4578</v>
      </c>
      <c r="BO6197" s="58" t="str">
        <f t="shared" si="96"/>
        <v>境内资产</v>
      </c>
      <c r="BP6197" s="58" t="str">
        <f>IF(M6197="",VLOOKUP(D6197,Sheet4!$A$1:$B$92,2,0),VLOOKUP(Q6197,Sheet4!$A$1:$B$92,2,0))</f>
        <v>保险资产管理产品</v>
      </c>
    </row>
    <row r="6198" spans="1:68" s="58" customFormat="1" ht="12.75" customHeight="1">
      <c r="A6198" s="64" t="s">
        <v>3188</v>
      </c>
      <c r="B6198" s="54" t="s">
        <v>3189</v>
      </c>
      <c r="C6198" s="252" t="s">
        <v>5552</v>
      </c>
      <c r="D6198" s="252" t="s">
        <v>672</v>
      </c>
      <c r="E6198" s="54" t="s">
        <v>3190</v>
      </c>
      <c r="F6198" s="54" t="s">
        <v>3189</v>
      </c>
      <c r="G6198" s="129">
        <v>1600</v>
      </c>
      <c r="H6198" s="323">
        <v>281045</v>
      </c>
      <c r="I6198" s="323">
        <v>175968</v>
      </c>
      <c r="J6198" s="42"/>
      <c r="K6198" s="42"/>
      <c r="L6198" s="42" t="s">
        <v>4489</v>
      </c>
      <c r="M6198" s="42" t="s">
        <v>3499</v>
      </c>
      <c r="N6198" s="42" t="s">
        <v>2435</v>
      </c>
      <c r="O6198" s="137" t="s">
        <v>3500</v>
      </c>
      <c r="P6198" s="42" t="s">
        <v>64</v>
      </c>
      <c r="Q6198" s="42" t="s">
        <v>65</v>
      </c>
      <c r="R6198" s="42">
        <v>1</v>
      </c>
      <c r="S6198" s="137" t="s">
        <v>2419</v>
      </c>
      <c r="T6198" s="62">
        <v>696892400</v>
      </c>
      <c r="U6198" s="62">
        <v>672537379.61000001</v>
      </c>
      <c r="Z6198" s="54" t="s">
        <v>68</v>
      </c>
      <c r="AA6198" s="132">
        <v>2.2962837517832099E-5</v>
      </c>
      <c r="AJ6198" s="42"/>
      <c r="AM6198" s="42"/>
      <c r="AN6198" s="42"/>
      <c r="AO6198" s="42"/>
      <c r="AP6198" s="42"/>
      <c r="AY6198" s="42"/>
      <c r="AZ6198" s="42"/>
      <c r="BA6198" s="42"/>
      <c r="BB6198" s="42"/>
      <c r="BN6198" s="54" t="s">
        <v>4578</v>
      </c>
      <c r="BO6198" s="58" t="str">
        <f t="shared" si="96"/>
        <v>境内资产</v>
      </c>
      <c r="BP6198" s="58" t="str">
        <f>IF(M6198="",VLOOKUP(D6198,Sheet4!$A$1:$B$92,2,0),VLOOKUP(Q6198,Sheet4!$A$1:$B$92,2,0))</f>
        <v>保险资产管理产品</v>
      </c>
    </row>
    <row r="6199" spans="1:68" s="58" customFormat="1" ht="12.75" customHeight="1">
      <c r="A6199" s="64" t="s">
        <v>3191</v>
      </c>
      <c r="B6199" s="54" t="s">
        <v>1974</v>
      </c>
      <c r="C6199" s="252" t="s">
        <v>5552</v>
      </c>
      <c r="D6199" s="252" t="s">
        <v>672</v>
      </c>
      <c r="E6199" s="54" t="s">
        <v>3192</v>
      </c>
      <c r="F6199" s="54" t="s">
        <v>1974</v>
      </c>
      <c r="G6199" s="129">
        <v>3300</v>
      </c>
      <c r="H6199" s="323">
        <v>372276.28</v>
      </c>
      <c r="I6199" s="323">
        <v>251163</v>
      </c>
      <c r="J6199" s="42"/>
      <c r="K6199" s="42"/>
      <c r="L6199" s="42" t="s">
        <v>4489</v>
      </c>
      <c r="M6199" s="42" t="s">
        <v>3499</v>
      </c>
      <c r="N6199" s="42" t="s">
        <v>2435</v>
      </c>
      <c r="O6199" s="137" t="s">
        <v>3500</v>
      </c>
      <c r="P6199" s="42" t="s">
        <v>64</v>
      </c>
      <c r="Q6199" s="42" t="s">
        <v>65</v>
      </c>
      <c r="R6199" s="42">
        <v>1</v>
      </c>
      <c r="S6199" s="137" t="s">
        <v>2419</v>
      </c>
      <c r="T6199" s="62">
        <v>696892400</v>
      </c>
      <c r="U6199" s="62">
        <v>672537379.61000001</v>
      </c>
      <c r="Z6199" s="54" t="s">
        <v>68</v>
      </c>
      <c r="AA6199" s="132">
        <v>7.2157964752854599E-6</v>
      </c>
      <c r="AJ6199" s="42"/>
      <c r="AM6199" s="42"/>
      <c r="AN6199" s="42"/>
      <c r="AO6199" s="42"/>
      <c r="AP6199" s="42"/>
      <c r="AY6199" s="42"/>
      <c r="AZ6199" s="42"/>
      <c r="BA6199" s="42"/>
      <c r="BB6199" s="42"/>
      <c r="BN6199" s="54" t="s">
        <v>4578</v>
      </c>
      <c r="BO6199" s="58" t="str">
        <f t="shared" si="96"/>
        <v>境内资产</v>
      </c>
      <c r="BP6199" s="58" t="str">
        <f>IF(M6199="",VLOOKUP(D6199,Sheet4!$A$1:$B$92,2,0),VLOOKUP(Q6199,Sheet4!$A$1:$B$92,2,0))</f>
        <v>保险资产管理产品</v>
      </c>
    </row>
    <row r="6200" spans="1:68" s="58" customFormat="1" ht="12.75" customHeight="1">
      <c r="A6200" s="64" t="s">
        <v>3193</v>
      </c>
      <c r="B6200" s="54" t="s">
        <v>3194</v>
      </c>
      <c r="C6200" s="252" t="s">
        <v>5552</v>
      </c>
      <c r="D6200" s="252" t="s">
        <v>689</v>
      </c>
      <c r="E6200" s="54" t="s">
        <v>3195</v>
      </c>
      <c r="F6200" s="54" t="s">
        <v>3194</v>
      </c>
      <c r="G6200" s="129">
        <v>4600</v>
      </c>
      <c r="H6200" s="323">
        <v>586672.53</v>
      </c>
      <c r="I6200" s="323">
        <v>414414</v>
      </c>
      <c r="J6200" s="42"/>
      <c r="K6200" s="42"/>
      <c r="L6200" s="42" t="s">
        <v>4489</v>
      </c>
      <c r="M6200" s="42" t="s">
        <v>3499</v>
      </c>
      <c r="N6200" s="42" t="s">
        <v>2435</v>
      </c>
      <c r="O6200" s="137" t="s">
        <v>3500</v>
      </c>
      <c r="P6200" s="42" t="s">
        <v>64</v>
      </c>
      <c r="Q6200" s="42" t="s">
        <v>65</v>
      </c>
      <c r="R6200" s="42">
        <v>1</v>
      </c>
      <c r="S6200" s="137" t="s">
        <v>2419</v>
      </c>
      <c r="T6200" s="62">
        <v>696892400</v>
      </c>
      <c r="U6200" s="62">
        <v>672537379.61000001</v>
      </c>
      <c r="Z6200" s="54" t="s">
        <v>68</v>
      </c>
      <c r="AA6200" s="132">
        <v>1.02669947153011E-5</v>
      </c>
      <c r="AJ6200" s="42"/>
      <c r="AM6200" s="42"/>
      <c r="AN6200" s="42"/>
      <c r="AO6200" s="42"/>
      <c r="AP6200" s="42"/>
      <c r="AY6200" s="42"/>
      <c r="AZ6200" s="42"/>
      <c r="BA6200" s="42"/>
      <c r="BB6200" s="42"/>
      <c r="BN6200" s="54" t="s">
        <v>4578</v>
      </c>
      <c r="BO6200" s="58" t="str">
        <f t="shared" si="96"/>
        <v>境内资产</v>
      </c>
      <c r="BP6200" s="58" t="str">
        <f>IF(M6200="",VLOOKUP(D6200,Sheet4!$A$1:$B$92,2,0),VLOOKUP(Q6200,Sheet4!$A$1:$B$92,2,0))</f>
        <v>保险资产管理产品</v>
      </c>
    </row>
    <row r="6201" spans="1:68" s="58" customFormat="1" ht="12.75" customHeight="1">
      <c r="A6201" s="64" t="s">
        <v>3196</v>
      </c>
      <c r="B6201" s="54" t="s">
        <v>3197</v>
      </c>
      <c r="C6201" s="252" t="s">
        <v>5552</v>
      </c>
      <c r="D6201" s="252" t="s">
        <v>689</v>
      </c>
      <c r="E6201" s="54" t="s">
        <v>3198</v>
      </c>
      <c r="F6201" s="54" t="s">
        <v>3197</v>
      </c>
      <c r="G6201" s="129">
        <v>2200</v>
      </c>
      <c r="H6201" s="323">
        <v>131648</v>
      </c>
      <c r="I6201" s="323">
        <v>100232</v>
      </c>
      <c r="J6201" s="42"/>
      <c r="K6201" s="42"/>
      <c r="L6201" s="42" t="s">
        <v>4489</v>
      </c>
      <c r="M6201" s="42" t="s">
        <v>3499</v>
      </c>
      <c r="N6201" s="42" t="s">
        <v>2435</v>
      </c>
      <c r="O6201" s="137" t="s">
        <v>3500</v>
      </c>
      <c r="P6201" s="42" t="s">
        <v>64</v>
      </c>
      <c r="Q6201" s="42" t="s">
        <v>65</v>
      </c>
      <c r="R6201" s="42">
        <v>1</v>
      </c>
      <c r="S6201" s="137" t="s">
        <v>2419</v>
      </c>
      <c r="T6201" s="62">
        <v>696892400</v>
      </c>
      <c r="U6201" s="62">
        <v>672537379.61000001</v>
      </c>
      <c r="Z6201" s="54" t="s">
        <v>68</v>
      </c>
      <c r="AA6201" s="132">
        <v>2.1999999999999999E-5</v>
      </c>
      <c r="AJ6201" s="42"/>
      <c r="AM6201" s="42"/>
      <c r="AN6201" s="42"/>
      <c r="AO6201" s="42"/>
      <c r="AP6201" s="42"/>
      <c r="AY6201" s="42"/>
      <c r="AZ6201" s="42"/>
      <c r="BA6201" s="42"/>
      <c r="BB6201" s="42"/>
      <c r="BN6201" s="54" t="s">
        <v>4578</v>
      </c>
      <c r="BO6201" s="58" t="str">
        <f t="shared" si="96"/>
        <v>境内资产</v>
      </c>
      <c r="BP6201" s="58" t="str">
        <f>IF(M6201="",VLOOKUP(D6201,Sheet4!$A$1:$B$92,2,0),VLOOKUP(Q6201,Sheet4!$A$1:$B$92,2,0))</f>
        <v>保险资产管理产品</v>
      </c>
    </row>
    <row r="6202" spans="1:68" s="58" customFormat="1" ht="12.75" customHeight="1">
      <c r="A6202" s="64" t="s">
        <v>3199</v>
      </c>
      <c r="B6202" s="54" t="s">
        <v>3200</v>
      </c>
      <c r="C6202" s="252" t="s">
        <v>5552</v>
      </c>
      <c r="D6202" s="252" t="s">
        <v>689</v>
      </c>
      <c r="E6202" s="54" t="s">
        <v>3201</v>
      </c>
      <c r="F6202" s="54" t="s">
        <v>3200</v>
      </c>
      <c r="G6202" s="129">
        <v>5500</v>
      </c>
      <c r="H6202" s="323">
        <v>122354.44</v>
      </c>
      <c r="I6202" s="323">
        <v>91850</v>
      </c>
      <c r="J6202" s="42"/>
      <c r="K6202" s="42"/>
      <c r="L6202" s="42" t="s">
        <v>4489</v>
      </c>
      <c r="M6202" s="42" t="s">
        <v>3499</v>
      </c>
      <c r="N6202" s="42" t="s">
        <v>2435</v>
      </c>
      <c r="O6202" s="137" t="s">
        <v>3500</v>
      </c>
      <c r="P6202" s="42" t="s">
        <v>64</v>
      </c>
      <c r="Q6202" s="42" t="s">
        <v>65</v>
      </c>
      <c r="R6202" s="42">
        <v>1</v>
      </c>
      <c r="S6202" s="137" t="s">
        <v>2419</v>
      </c>
      <c r="T6202" s="62">
        <v>696892400</v>
      </c>
      <c r="U6202" s="62">
        <v>672537379.61000001</v>
      </c>
      <c r="Z6202" s="54" t="s">
        <v>68</v>
      </c>
      <c r="AA6202" s="132">
        <v>3.0517670580212099E-5</v>
      </c>
      <c r="AJ6202" s="42"/>
      <c r="AM6202" s="42"/>
      <c r="AN6202" s="42"/>
      <c r="AO6202" s="42"/>
      <c r="AP6202" s="42"/>
      <c r="AY6202" s="42"/>
      <c r="AZ6202" s="42"/>
      <c r="BA6202" s="42"/>
      <c r="BB6202" s="42"/>
      <c r="BN6202" s="54" t="s">
        <v>4578</v>
      </c>
      <c r="BO6202" s="58" t="str">
        <f t="shared" si="96"/>
        <v>境内资产</v>
      </c>
      <c r="BP6202" s="58" t="str">
        <f>IF(M6202="",VLOOKUP(D6202,Sheet4!$A$1:$B$92,2,0),VLOOKUP(Q6202,Sheet4!$A$1:$B$92,2,0))</f>
        <v>保险资产管理产品</v>
      </c>
    </row>
    <row r="6203" spans="1:68" s="58" customFormat="1" ht="12.75" customHeight="1">
      <c r="A6203" s="64" t="s">
        <v>3504</v>
      </c>
      <c r="B6203" s="54" t="s">
        <v>3505</v>
      </c>
      <c r="C6203" s="252" t="s">
        <v>5552</v>
      </c>
      <c r="D6203" s="252" t="s">
        <v>689</v>
      </c>
      <c r="E6203" s="54" t="s">
        <v>3506</v>
      </c>
      <c r="F6203" s="54" t="s">
        <v>3505</v>
      </c>
      <c r="G6203" s="54">
        <v>190</v>
      </c>
      <c r="H6203" s="323">
        <v>31087.8</v>
      </c>
      <c r="I6203" s="323">
        <v>19659.3</v>
      </c>
      <c r="J6203" s="42"/>
      <c r="K6203" s="42"/>
      <c r="L6203" s="42" t="s">
        <v>4489</v>
      </c>
      <c r="M6203" s="42" t="s">
        <v>3499</v>
      </c>
      <c r="N6203" s="42" t="s">
        <v>2435</v>
      </c>
      <c r="O6203" s="137" t="s">
        <v>3500</v>
      </c>
      <c r="P6203" s="42" t="s">
        <v>64</v>
      </c>
      <c r="Q6203" s="42" t="s">
        <v>65</v>
      </c>
      <c r="R6203" s="42">
        <v>1</v>
      </c>
      <c r="S6203" s="137" t="s">
        <v>2419</v>
      </c>
      <c r="T6203" s="62">
        <v>696892400</v>
      </c>
      <c r="U6203" s="62">
        <v>672537379.61000001</v>
      </c>
      <c r="Z6203" s="54" t="s">
        <v>68</v>
      </c>
      <c r="AA6203" s="132">
        <v>2.2577118684348098E-6</v>
      </c>
      <c r="AJ6203" s="42"/>
      <c r="AM6203" s="42"/>
      <c r="AN6203" s="42"/>
      <c r="AO6203" s="42"/>
      <c r="AP6203" s="42"/>
      <c r="AY6203" s="42"/>
      <c r="AZ6203" s="42"/>
      <c r="BA6203" s="42"/>
      <c r="BB6203" s="42"/>
      <c r="BN6203" s="54" t="s">
        <v>4578</v>
      </c>
      <c r="BO6203" s="58" t="str">
        <f t="shared" si="96"/>
        <v>境内资产</v>
      </c>
      <c r="BP6203" s="58" t="str">
        <f>IF(M6203="",VLOOKUP(D6203,Sheet4!$A$1:$B$92,2,0),VLOOKUP(Q6203,Sheet4!$A$1:$B$92,2,0))</f>
        <v>保险资产管理产品</v>
      </c>
    </row>
    <row r="6204" spans="1:68" s="58" customFormat="1" ht="12.75" customHeight="1">
      <c r="A6204" s="64" t="s">
        <v>3205</v>
      </c>
      <c r="B6204" s="54" t="s">
        <v>3206</v>
      </c>
      <c r="C6204" s="252" t="s">
        <v>5552</v>
      </c>
      <c r="D6204" s="252" t="s">
        <v>689</v>
      </c>
      <c r="E6204" s="54" t="s">
        <v>3207</v>
      </c>
      <c r="F6204" s="54" t="s">
        <v>3206</v>
      </c>
      <c r="G6204" s="129">
        <v>3900</v>
      </c>
      <c r="H6204" s="323">
        <v>275380.18</v>
      </c>
      <c r="I6204" s="323">
        <v>218010</v>
      </c>
      <c r="J6204" s="42"/>
      <c r="K6204" s="42"/>
      <c r="L6204" s="42" t="s">
        <v>4489</v>
      </c>
      <c r="M6204" s="42" t="s">
        <v>3499</v>
      </c>
      <c r="N6204" s="42" t="s">
        <v>2435</v>
      </c>
      <c r="O6204" s="137" t="s">
        <v>3500</v>
      </c>
      <c r="P6204" s="42" t="s">
        <v>64</v>
      </c>
      <c r="Q6204" s="42" t="s">
        <v>65</v>
      </c>
      <c r="R6204" s="42">
        <v>1</v>
      </c>
      <c r="S6204" s="137" t="s">
        <v>2419</v>
      </c>
      <c r="T6204" s="62">
        <v>696892400</v>
      </c>
      <c r="U6204" s="62">
        <v>672537379.61000001</v>
      </c>
      <c r="Z6204" s="54" t="s">
        <v>68</v>
      </c>
      <c r="AA6204" s="132">
        <v>2.11463167825287E-5</v>
      </c>
      <c r="AJ6204" s="42"/>
      <c r="AM6204" s="42"/>
      <c r="AN6204" s="42"/>
      <c r="AO6204" s="42"/>
      <c r="AP6204" s="42"/>
      <c r="AY6204" s="42"/>
      <c r="AZ6204" s="42"/>
      <c r="BA6204" s="42"/>
      <c r="BB6204" s="42"/>
      <c r="BN6204" s="54" t="s">
        <v>4578</v>
      </c>
      <c r="BO6204" s="58" t="str">
        <f t="shared" si="96"/>
        <v>境内资产</v>
      </c>
      <c r="BP6204" s="58" t="str">
        <f>IF(M6204="",VLOOKUP(D6204,Sheet4!$A$1:$B$92,2,0),VLOOKUP(Q6204,Sheet4!$A$1:$B$92,2,0))</f>
        <v>保险资产管理产品</v>
      </c>
    </row>
    <row r="6205" spans="1:68" s="58" customFormat="1" ht="12.75" customHeight="1">
      <c r="A6205" s="64" t="s">
        <v>3208</v>
      </c>
      <c r="B6205" s="54" t="s">
        <v>3209</v>
      </c>
      <c r="C6205" s="252" t="s">
        <v>5552</v>
      </c>
      <c r="D6205" s="252" t="s">
        <v>689</v>
      </c>
      <c r="E6205" s="54" t="s">
        <v>3210</v>
      </c>
      <c r="F6205" s="54" t="s">
        <v>3209</v>
      </c>
      <c r="G6205" s="129">
        <v>2400</v>
      </c>
      <c r="H6205" s="323">
        <v>170114.97</v>
      </c>
      <c r="I6205" s="323">
        <v>148008</v>
      </c>
      <c r="J6205" s="42"/>
      <c r="K6205" s="42"/>
      <c r="L6205" s="42" t="s">
        <v>4489</v>
      </c>
      <c r="M6205" s="42" t="s">
        <v>3499</v>
      </c>
      <c r="N6205" s="42" t="s">
        <v>2435</v>
      </c>
      <c r="O6205" s="137" t="s">
        <v>3500</v>
      </c>
      <c r="P6205" s="42" t="s">
        <v>64</v>
      </c>
      <c r="Q6205" s="42" t="s">
        <v>65</v>
      </c>
      <c r="R6205" s="42">
        <v>1</v>
      </c>
      <c r="S6205" s="137" t="s">
        <v>2419</v>
      </c>
      <c r="T6205" s="62">
        <v>696892400</v>
      </c>
      <c r="U6205" s="62">
        <v>672537379.61000001</v>
      </c>
      <c r="Z6205" s="54" t="s">
        <v>68</v>
      </c>
      <c r="AA6205" s="132">
        <v>3.0000000000000001E-5</v>
      </c>
      <c r="AJ6205" s="42"/>
      <c r="AM6205" s="42"/>
      <c r="AN6205" s="42"/>
      <c r="AO6205" s="42"/>
      <c r="AP6205" s="42"/>
      <c r="AY6205" s="42"/>
      <c r="AZ6205" s="42"/>
      <c r="BA6205" s="42"/>
      <c r="BB6205" s="42"/>
      <c r="BN6205" s="54" t="s">
        <v>4578</v>
      </c>
      <c r="BO6205" s="58" t="str">
        <f t="shared" si="96"/>
        <v>境内资产</v>
      </c>
      <c r="BP6205" s="58" t="str">
        <f>IF(M6205="",VLOOKUP(D6205,Sheet4!$A$1:$B$92,2,0),VLOOKUP(Q6205,Sheet4!$A$1:$B$92,2,0))</f>
        <v>保险资产管理产品</v>
      </c>
    </row>
    <row r="6206" spans="1:68" s="58" customFormat="1" ht="12.75" customHeight="1">
      <c r="A6206" s="64" t="s">
        <v>2291</v>
      </c>
      <c r="B6206" s="54" t="s">
        <v>2342</v>
      </c>
      <c r="C6206" s="252" t="s">
        <v>5552</v>
      </c>
      <c r="D6206" s="252" t="s">
        <v>689</v>
      </c>
      <c r="E6206" s="54" t="s">
        <v>3211</v>
      </c>
      <c r="F6206" s="54" t="s">
        <v>2342</v>
      </c>
      <c r="G6206" s="129">
        <v>3300</v>
      </c>
      <c r="H6206" s="323">
        <v>423817.69</v>
      </c>
      <c r="I6206" s="323">
        <v>339900</v>
      </c>
      <c r="J6206" s="42"/>
      <c r="K6206" s="42"/>
      <c r="L6206" s="42" t="s">
        <v>4489</v>
      </c>
      <c r="M6206" s="42" t="s">
        <v>3499</v>
      </c>
      <c r="N6206" s="42" t="s">
        <v>2435</v>
      </c>
      <c r="O6206" s="137" t="s">
        <v>3500</v>
      </c>
      <c r="P6206" s="42" t="s">
        <v>64</v>
      </c>
      <c r="Q6206" s="42" t="s">
        <v>65</v>
      </c>
      <c r="R6206" s="42">
        <v>1</v>
      </c>
      <c r="S6206" s="137" t="s">
        <v>2419</v>
      </c>
      <c r="T6206" s="62">
        <v>696892400</v>
      </c>
      <c r="U6206" s="62">
        <v>672537379.61000001</v>
      </c>
      <c r="Z6206" s="54" t="s">
        <v>68</v>
      </c>
      <c r="AA6206" s="132" t="e">
        <v>#DIV/0!</v>
      </c>
      <c r="AJ6206" s="42"/>
      <c r="AM6206" s="42"/>
      <c r="AN6206" s="42"/>
      <c r="AO6206" s="42"/>
      <c r="AP6206" s="42"/>
      <c r="AY6206" s="42"/>
      <c r="AZ6206" s="42"/>
      <c r="BA6206" s="42"/>
      <c r="BB6206" s="42"/>
      <c r="BN6206" s="54" t="s">
        <v>4578</v>
      </c>
      <c r="BO6206" s="58" t="str">
        <f t="shared" si="96"/>
        <v>境内资产</v>
      </c>
      <c r="BP6206" s="58" t="str">
        <f>IF(M6206="",VLOOKUP(D6206,Sheet4!$A$1:$B$92,2,0),VLOOKUP(Q6206,Sheet4!$A$1:$B$92,2,0))</f>
        <v>保险资产管理产品</v>
      </c>
    </row>
    <row r="6207" spans="1:68" s="58" customFormat="1" ht="12.75" customHeight="1">
      <c r="A6207" s="64" t="s">
        <v>2219</v>
      </c>
      <c r="B6207" s="54" t="s">
        <v>2220</v>
      </c>
      <c r="C6207" s="252" t="s">
        <v>5552</v>
      </c>
      <c r="D6207" s="252" t="s">
        <v>689</v>
      </c>
      <c r="E6207" s="54" t="s">
        <v>3212</v>
      </c>
      <c r="F6207" s="54" t="s">
        <v>2220</v>
      </c>
      <c r="G6207" s="129">
        <v>2000</v>
      </c>
      <c r="H6207" s="323">
        <v>305568.36</v>
      </c>
      <c r="I6207" s="323">
        <v>226980</v>
      </c>
      <c r="J6207" s="42"/>
      <c r="K6207" s="42"/>
      <c r="L6207" s="42" t="s">
        <v>4489</v>
      </c>
      <c r="M6207" s="42" t="s">
        <v>3499</v>
      </c>
      <c r="N6207" s="42" t="s">
        <v>2435</v>
      </c>
      <c r="O6207" s="137" t="s">
        <v>3500</v>
      </c>
      <c r="P6207" s="42" t="s">
        <v>64</v>
      </c>
      <c r="Q6207" s="42" t="s">
        <v>65</v>
      </c>
      <c r="R6207" s="42">
        <v>1</v>
      </c>
      <c r="S6207" s="137" t="s">
        <v>2419</v>
      </c>
      <c r="T6207" s="62">
        <v>696892400</v>
      </c>
      <c r="U6207" s="62">
        <v>672537379.61000001</v>
      </c>
      <c r="Z6207" s="54" t="s">
        <v>68</v>
      </c>
      <c r="AA6207" s="132">
        <v>8.6121819330667596E-6</v>
      </c>
      <c r="AJ6207" s="42"/>
      <c r="AM6207" s="42"/>
      <c r="AN6207" s="42"/>
      <c r="AO6207" s="42"/>
      <c r="AP6207" s="42"/>
      <c r="AY6207" s="42"/>
      <c r="AZ6207" s="42"/>
      <c r="BA6207" s="42"/>
      <c r="BB6207" s="42"/>
      <c r="BN6207" s="54" t="s">
        <v>4578</v>
      </c>
      <c r="BO6207" s="58" t="str">
        <f t="shared" si="96"/>
        <v>境内资产</v>
      </c>
      <c r="BP6207" s="58" t="str">
        <f>IF(M6207="",VLOOKUP(D6207,Sheet4!$A$1:$B$92,2,0),VLOOKUP(Q6207,Sheet4!$A$1:$B$92,2,0))</f>
        <v>保险资产管理产品</v>
      </c>
    </row>
    <row r="6208" spans="1:68" s="58" customFormat="1" ht="12.75" customHeight="1">
      <c r="A6208" s="64" t="s">
        <v>3213</v>
      </c>
      <c r="B6208" s="54" t="s">
        <v>3214</v>
      </c>
      <c r="C6208" s="252" t="s">
        <v>5552</v>
      </c>
      <c r="D6208" s="252" t="s">
        <v>689</v>
      </c>
      <c r="E6208" s="54" t="s">
        <v>3215</v>
      </c>
      <c r="F6208" s="54" t="s">
        <v>3214</v>
      </c>
      <c r="G6208" s="129">
        <v>4100</v>
      </c>
      <c r="H6208" s="323">
        <v>349217</v>
      </c>
      <c r="I6208" s="323">
        <v>311477</v>
      </c>
      <c r="J6208" s="42"/>
      <c r="K6208" s="42"/>
      <c r="L6208" s="42" t="s">
        <v>4489</v>
      </c>
      <c r="M6208" s="42" t="s">
        <v>3499</v>
      </c>
      <c r="N6208" s="42" t="s">
        <v>2435</v>
      </c>
      <c r="O6208" s="137" t="s">
        <v>3500</v>
      </c>
      <c r="P6208" s="42" t="s">
        <v>64</v>
      </c>
      <c r="Q6208" s="42" t="s">
        <v>65</v>
      </c>
      <c r="R6208" s="42">
        <v>1</v>
      </c>
      <c r="S6208" s="137" t="s">
        <v>2419</v>
      </c>
      <c r="T6208" s="62">
        <v>696892400</v>
      </c>
      <c r="U6208" s="62">
        <v>672537379.61000001</v>
      </c>
      <c r="Z6208" s="54" t="s">
        <v>68</v>
      </c>
      <c r="AA6208" s="132">
        <v>8.8353296663741393E-6</v>
      </c>
      <c r="AJ6208" s="42"/>
      <c r="AM6208" s="42"/>
      <c r="AN6208" s="42"/>
      <c r="AO6208" s="42"/>
      <c r="AP6208" s="42"/>
      <c r="AY6208" s="42"/>
      <c r="AZ6208" s="42"/>
      <c r="BA6208" s="42"/>
      <c r="BB6208" s="42"/>
      <c r="BN6208" s="54" t="s">
        <v>4578</v>
      </c>
      <c r="BO6208" s="58" t="str">
        <f t="shared" si="96"/>
        <v>境内资产</v>
      </c>
      <c r="BP6208" s="58" t="str">
        <f>IF(M6208="",VLOOKUP(D6208,Sheet4!$A$1:$B$92,2,0),VLOOKUP(Q6208,Sheet4!$A$1:$B$92,2,0))</f>
        <v>保险资产管理产品</v>
      </c>
    </row>
    <row r="6209" spans="1:68" s="58" customFormat="1" ht="12.75" customHeight="1">
      <c r="A6209" s="64" t="s">
        <v>3216</v>
      </c>
      <c r="B6209" s="54" t="s">
        <v>3217</v>
      </c>
      <c r="C6209" s="252" t="s">
        <v>5552</v>
      </c>
      <c r="D6209" s="252" t="s">
        <v>689</v>
      </c>
      <c r="E6209" s="54" t="s">
        <v>3218</v>
      </c>
      <c r="F6209" s="54" t="s">
        <v>3217</v>
      </c>
      <c r="G6209" s="129">
        <v>2100</v>
      </c>
      <c r="H6209" s="323">
        <v>111285.5</v>
      </c>
      <c r="I6209" s="323">
        <v>82908</v>
      </c>
      <c r="J6209" s="42"/>
      <c r="K6209" s="42"/>
      <c r="L6209" s="42" t="s">
        <v>4489</v>
      </c>
      <c r="M6209" s="42" t="s">
        <v>3499</v>
      </c>
      <c r="N6209" s="42" t="s">
        <v>2435</v>
      </c>
      <c r="O6209" s="137" t="s">
        <v>3500</v>
      </c>
      <c r="P6209" s="42" t="s">
        <v>64</v>
      </c>
      <c r="Q6209" s="42" t="s">
        <v>65</v>
      </c>
      <c r="R6209" s="42">
        <v>1</v>
      </c>
      <c r="S6209" s="137" t="s">
        <v>2419</v>
      </c>
      <c r="T6209" s="62">
        <v>696892400</v>
      </c>
      <c r="U6209" s="62">
        <v>672537379.61000001</v>
      </c>
      <c r="Z6209" s="54" t="s">
        <v>68</v>
      </c>
      <c r="AA6209" s="132">
        <v>4.0940460872616699E-5</v>
      </c>
      <c r="AJ6209" s="42"/>
      <c r="AM6209" s="42"/>
      <c r="AN6209" s="42"/>
      <c r="AO6209" s="42"/>
      <c r="AP6209" s="42"/>
      <c r="AY6209" s="42"/>
      <c r="AZ6209" s="42"/>
      <c r="BA6209" s="42"/>
      <c r="BB6209" s="42"/>
      <c r="BN6209" s="54" t="s">
        <v>4578</v>
      </c>
      <c r="BO6209" s="58" t="str">
        <f t="shared" si="96"/>
        <v>境内资产</v>
      </c>
      <c r="BP6209" s="58" t="str">
        <f>IF(M6209="",VLOOKUP(D6209,Sheet4!$A$1:$B$92,2,0),VLOOKUP(Q6209,Sheet4!$A$1:$B$92,2,0))</f>
        <v>保险资产管理产品</v>
      </c>
    </row>
    <row r="6210" spans="1:68" s="58" customFormat="1" ht="12.75" customHeight="1">
      <c r="A6210" s="64" t="s">
        <v>2292</v>
      </c>
      <c r="B6210" s="54" t="s">
        <v>2343</v>
      </c>
      <c r="C6210" s="252" t="s">
        <v>5552</v>
      </c>
      <c r="D6210" s="252" t="s">
        <v>689</v>
      </c>
      <c r="E6210" s="54" t="s">
        <v>3219</v>
      </c>
      <c r="F6210" s="54" t="s">
        <v>2343</v>
      </c>
      <c r="G6210" s="54">
        <v>800</v>
      </c>
      <c r="H6210" s="323">
        <v>433226</v>
      </c>
      <c r="I6210" s="323">
        <v>446864</v>
      </c>
      <c r="J6210" s="42"/>
      <c r="K6210" s="42"/>
      <c r="L6210" s="42" t="s">
        <v>4489</v>
      </c>
      <c r="M6210" s="42" t="s">
        <v>3499</v>
      </c>
      <c r="N6210" s="42" t="s">
        <v>2435</v>
      </c>
      <c r="O6210" s="137" t="s">
        <v>3500</v>
      </c>
      <c r="P6210" s="42" t="s">
        <v>64</v>
      </c>
      <c r="Q6210" s="42" t="s">
        <v>65</v>
      </c>
      <c r="R6210" s="42">
        <v>1</v>
      </c>
      <c r="S6210" s="137" t="s">
        <v>2419</v>
      </c>
      <c r="T6210" s="62">
        <v>696892400</v>
      </c>
      <c r="U6210" s="62">
        <v>672537379.61000001</v>
      </c>
      <c r="Z6210" s="54" t="s">
        <v>280</v>
      </c>
      <c r="AA6210" s="132">
        <v>1.19749167406492E-5</v>
      </c>
      <c r="AJ6210" s="42"/>
      <c r="AM6210" s="42"/>
      <c r="AN6210" s="42"/>
      <c r="AO6210" s="42"/>
      <c r="AP6210" s="42"/>
      <c r="AY6210" s="42"/>
      <c r="AZ6210" s="42"/>
      <c r="BA6210" s="42"/>
      <c r="BB6210" s="42"/>
      <c r="BN6210" s="54" t="s">
        <v>4578</v>
      </c>
      <c r="BO6210" s="58" t="str">
        <f t="shared" si="96"/>
        <v>境内资产</v>
      </c>
      <c r="BP6210" s="58" t="str">
        <f>IF(M6210="",VLOOKUP(D6210,Sheet4!$A$1:$B$92,2,0),VLOOKUP(Q6210,Sheet4!$A$1:$B$92,2,0))</f>
        <v>保险资产管理产品</v>
      </c>
    </row>
    <row r="6211" spans="1:68" s="58" customFormat="1" ht="12.75" customHeight="1">
      <c r="A6211" s="64" t="s">
        <v>3220</v>
      </c>
      <c r="B6211" s="54" t="s">
        <v>3221</v>
      </c>
      <c r="C6211" s="252" t="s">
        <v>5552</v>
      </c>
      <c r="D6211" s="252" t="s">
        <v>689</v>
      </c>
      <c r="E6211" s="54" t="s">
        <v>3222</v>
      </c>
      <c r="F6211" s="54" t="s">
        <v>3221</v>
      </c>
      <c r="G6211" s="129">
        <v>3400</v>
      </c>
      <c r="H6211" s="323">
        <v>140444</v>
      </c>
      <c r="I6211" s="323">
        <v>121040</v>
      </c>
      <c r="J6211" s="42"/>
      <c r="K6211" s="42"/>
      <c r="L6211" s="42" t="s">
        <v>4489</v>
      </c>
      <c r="M6211" s="42" t="s">
        <v>3499</v>
      </c>
      <c r="N6211" s="42" t="s">
        <v>2435</v>
      </c>
      <c r="O6211" s="137" t="s">
        <v>3500</v>
      </c>
      <c r="P6211" s="42" t="s">
        <v>64</v>
      </c>
      <c r="Q6211" s="42" t="s">
        <v>65</v>
      </c>
      <c r="R6211" s="42">
        <v>1</v>
      </c>
      <c r="S6211" s="137" t="s">
        <v>2419</v>
      </c>
      <c r="T6211" s="62">
        <v>696892400</v>
      </c>
      <c r="U6211" s="62">
        <v>672537379.61000001</v>
      </c>
      <c r="Z6211" s="54" t="s">
        <v>68</v>
      </c>
      <c r="AA6211" s="132">
        <v>3.5243016249082898E-5</v>
      </c>
      <c r="AJ6211" s="42"/>
      <c r="AM6211" s="42"/>
      <c r="AN6211" s="42"/>
      <c r="AO6211" s="42"/>
      <c r="AP6211" s="42"/>
      <c r="AY6211" s="42"/>
      <c r="AZ6211" s="42"/>
      <c r="BA6211" s="42"/>
      <c r="BB6211" s="42"/>
      <c r="BN6211" s="54" t="s">
        <v>4578</v>
      </c>
      <c r="BO6211" s="58" t="str">
        <f t="shared" ref="BO6211:BO6274" si="97">IF(LEFT(D6211,2)="境外","境外资产","境内资产")</f>
        <v>境内资产</v>
      </c>
      <c r="BP6211" s="58" t="str">
        <f>IF(M6211="",VLOOKUP(D6211,Sheet4!$A$1:$B$92,2,0),VLOOKUP(Q6211,Sheet4!$A$1:$B$92,2,0))</f>
        <v>保险资产管理产品</v>
      </c>
    </row>
    <row r="6212" spans="1:68" s="58" customFormat="1" ht="12.75" customHeight="1">
      <c r="A6212" s="64" t="s">
        <v>3223</v>
      </c>
      <c r="B6212" s="54" t="s">
        <v>3224</v>
      </c>
      <c r="C6212" s="252" t="s">
        <v>5552</v>
      </c>
      <c r="D6212" s="252" t="s">
        <v>689</v>
      </c>
      <c r="E6212" s="54" t="s">
        <v>3225</v>
      </c>
      <c r="F6212" s="54" t="s">
        <v>3224</v>
      </c>
      <c r="G6212" s="129">
        <v>5200</v>
      </c>
      <c r="H6212" s="323">
        <v>132225</v>
      </c>
      <c r="I6212" s="323">
        <v>97240</v>
      </c>
      <c r="J6212" s="42"/>
      <c r="K6212" s="42"/>
      <c r="L6212" s="42" t="s">
        <v>4489</v>
      </c>
      <c r="M6212" s="42" t="s">
        <v>3499</v>
      </c>
      <c r="N6212" s="42" t="s">
        <v>2435</v>
      </c>
      <c r="O6212" s="137" t="s">
        <v>3500</v>
      </c>
      <c r="P6212" s="42" t="s">
        <v>64</v>
      </c>
      <c r="Q6212" s="42" t="s">
        <v>65</v>
      </c>
      <c r="R6212" s="42">
        <v>1</v>
      </c>
      <c r="S6212" s="137" t="s">
        <v>2419</v>
      </c>
      <c r="T6212" s="62">
        <v>696892400</v>
      </c>
      <c r="U6212" s="62">
        <v>672537379.61000001</v>
      </c>
      <c r="Z6212" s="54" t="s">
        <v>68</v>
      </c>
      <c r="AA6212" s="132">
        <v>2.42718446601942E-5</v>
      </c>
      <c r="AJ6212" s="42"/>
      <c r="AM6212" s="42"/>
      <c r="AN6212" s="42"/>
      <c r="AO6212" s="42"/>
      <c r="AP6212" s="42"/>
      <c r="AY6212" s="42"/>
      <c r="AZ6212" s="42"/>
      <c r="BA6212" s="42"/>
      <c r="BB6212" s="42"/>
      <c r="BN6212" s="54" t="s">
        <v>4578</v>
      </c>
      <c r="BO6212" s="58" t="str">
        <f t="shared" si="97"/>
        <v>境内资产</v>
      </c>
      <c r="BP6212" s="58" t="str">
        <f>IF(M6212="",VLOOKUP(D6212,Sheet4!$A$1:$B$92,2,0),VLOOKUP(Q6212,Sheet4!$A$1:$B$92,2,0))</f>
        <v>保险资产管理产品</v>
      </c>
    </row>
    <row r="6213" spans="1:68" s="58" customFormat="1" ht="12.75" customHeight="1">
      <c r="A6213" s="64" t="s">
        <v>3226</v>
      </c>
      <c r="B6213" s="54" t="s">
        <v>3227</v>
      </c>
      <c r="C6213" s="252" t="s">
        <v>5552</v>
      </c>
      <c r="D6213" s="252" t="s">
        <v>689</v>
      </c>
      <c r="E6213" s="54" t="s">
        <v>3228</v>
      </c>
      <c r="F6213" s="54" t="s">
        <v>3227</v>
      </c>
      <c r="G6213" s="54">
        <v>700</v>
      </c>
      <c r="H6213" s="323">
        <v>303155</v>
      </c>
      <c r="I6213" s="323">
        <v>224000</v>
      </c>
      <c r="J6213" s="42"/>
      <c r="K6213" s="42"/>
      <c r="L6213" s="42" t="s">
        <v>4489</v>
      </c>
      <c r="M6213" s="42" t="s">
        <v>3499</v>
      </c>
      <c r="N6213" s="42" t="s">
        <v>2435</v>
      </c>
      <c r="O6213" s="137" t="s">
        <v>3500</v>
      </c>
      <c r="P6213" s="42" t="s">
        <v>64</v>
      </c>
      <c r="Q6213" s="42" t="s">
        <v>65</v>
      </c>
      <c r="R6213" s="42">
        <v>1</v>
      </c>
      <c r="S6213" s="137" t="s">
        <v>2419</v>
      </c>
      <c r="T6213" s="62">
        <v>696892400</v>
      </c>
      <c r="U6213" s="62">
        <v>672537379.61000001</v>
      </c>
      <c r="Z6213" s="54" t="s">
        <v>68</v>
      </c>
      <c r="AA6213" s="132">
        <v>1.14138956744499E-5</v>
      </c>
      <c r="AJ6213" s="42"/>
      <c r="AM6213" s="42"/>
      <c r="AN6213" s="42"/>
      <c r="AO6213" s="42"/>
      <c r="AP6213" s="42"/>
      <c r="AY6213" s="42"/>
      <c r="AZ6213" s="42"/>
      <c r="BA6213" s="42"/>
      <c r="BB6213" s="42"/>
      <c r="BN6213" s="54" t="s">
        <v>4578</v>
      </c>
      <c r="BO6213" s="58" t="str">
        <f t="shared" si="97"/>
        <v>境内资产</v>
      </c>
      <c r="BP6213" s="58" t="str">
        <f>IF(M6213="",VLOOKUP(D6213,Sheet4!$A$1:$B$92,2,0),VLOOKUP(Q6213,Sheet4!$A$1:$B$92,2,0))</f>
        <v>保险资产管理产品</v>
      </c>
    </row>
    <row r="6214" spans="1:68" s="58" customFormat="1" ht="12.75" customHeight="1">
      <c r="A6214" s="64" t="s">
        <v>3229</v>
      </c>
      <c r="B6214" s="54" t="s">
        <v>3230</v>
      </c>
      <c r="C6214" s="252" t="s">
        <v>5552</v>
      </c>
      <c r="D6214" s="252" t="s">
        <v>689</v>
      </c>
      <c r="E6214" s="54" t="s">
        <v>3231</v>
      </c>
      <c r="F6214" s="54" t="s">
        <v>3230</v>
      </c>
      <c r="G6214" s="54">
        <v>600</v>
      </c>
      <c r="H6214" s="323">
        <v>240200</v>
      </c>
      <c r="I6214" s="323">
        <v>225612</v>
      </c>
      <c r="J6214" s="42"/>
      <c r="K6214" s="42"/>
      <c r="L6214" s="42" t="s">
        <v>4489</v>
      </c>
      <c r="M6214" s="42" t="s">
        <v>3499</v>
      </c>
      <c r="N6214" s="42" t="s">
        <v>2435</v>
      </c>
      <c r="O6214" s="137" t="s">
        <v>3500</v>
      </c>
      <c r="P6214" s="42" t="s">
        <v>64</v>
      </c>
      <c r="Q6214" s="42" t="s">
        <v>65</v>
      </c>
      <c r="R6214" s="42">
        <v>1</v>
      </c>
      <c r="S6214" s="137" t="s">
        <v>2419</v>
      </c>
      <c r="T6214" s="62">
        <v>696892400</v>
      </c>
      <c r="U6214" s="62">
        <v>672537379.61000001</v>
      </c>
      <c r="Z6214" s="54" t="s">
        <v>68</v>
      </c>
      <c r="AA6214" s="132">
        <v>9.6650188239128296E-6</v>
      </c>
      <c r="AJ6214" s="42"/>
      <c r="AM6214" s="42"/>
      <c r="AN6214" s="42"/>
      <c r="AO6214" s="42"/>
      <c r="AP6214" s="42"/>
      <c r="AY6214" s="42"/>
      <c r="AZ6214" s="42"/>
      <c r="BA6214" s="42"/>
      <c r="BB6214" s="42"/>
      <c r="BN6214" s="54" t="s">
        <v>4578</v>
      </c>
      <c r="BO6214" s="58" t="str">
        <f t="shared" si="97"/>
        <v>境内资产</v>
      </c>
      <c r="BP6214" s="58" t="str">
        <f>IF(M6214="",VLOOKUP(D6214,Sheet4!$A$1:$B$92,2,0),VLOOKUP(Q6214,Sheet4!$A$1:$B$92,2,0))</f>
        <v>保险资产管理产品</v>
      </c>
    </row>
    <row r="6215" spans="1:68" s="58" customFormat="1" ht="12.75" customHeight="1">
      <c r="A6215" s="64" t="s">
        <v>3232</v>
      </c>
      <c r="B6215" s="54" t="s">
        <v>3233</v>
      </c>
      <c r="C6215" s="252" t="s">
        <v>5552</v>
      </c>
      <c r="D6215" s="252" t="s">
        <v>689</v>
      </c>
      <c r="E6215" s="54" t="s">
        <v>3234</v>
      </c>
      <c r="F6215" s="54" t="s">
        <v>3233</v>
      </c>
      <c r="G6215" s="129">
        <v>7500</v>
      </c>
      <c r="H6215" s="323">
        <v>206576</v>
      </c>
      <c r="I6215" s="323">
        <v>171150</v>
      </c>
      <c r="J6215" s="42"/>
      <c r="K6215" s="42"/>
      <c r="L6215" s="42" t="s">
        <v>4489</v>
      </c>
      <c r="M6215" s="42" t="s">
        <v>3499</v>
      </c>
      <c r="N6215" s="42" t="s">
        <v>2435</v>
      </c>
      <c r="O6215" s="137" t="s">
        <v>3500</v>
      </c>
      <c r="P6215" s="42" t="s">
        <v>64</v>
      </c>
      <c r="Q6215" s="42" t="s">
        <v>65</v>
      </c>
      <c r="R6215" s="42">
        <v>1</v>
      </c>
      <c r="S6215" s="137" t="s">
        <v>2419</v>
      </c>
      <c r="T6215" s="62">
        <v>696892400</v>
      </c>
      <c r="U6215" s="62">
        <v>672537379.61000001</v>
      </c>
      <c r="Z6215" s="54" t="s">
        <v>68</v>
      </c>
      <c r="AA6215" s="132">
        <v>1.8436578171091401E-5</v>
      </c>
      <c r="AJ6215" s="42"/>
      <c r="AM6215" s="42"/>
      <c r="AN6215" s="42"/>
      <c r="AO6215" s="42"/>
      <c r="AP6215" s="42"/>
      <c r="AY6215" s="42"/>
      <c r="AZ6215" s="42"/>
      <c r="BA6215" s="42"/>
      <c r="BB6215" s="42"/>
      <c r="BN6215" s="54" t="s">
        <v>4578</v>
      </c>
      <c r="BO6215" s="58" t="str">
        <f t="shared" si="97"/>
        <v>境内资产</v>
      </c>
      <c r="BP6215" s="58" t="str">
        <f>IF(M6215="",VLOOKUP(D6215,Sheet4!$A$1:$B$92,2,0),VLOOKUP(Q6215,Sheet4!$A$1:$B$92,2,0))</f>
        <v>保险资产管理产品</v>
      </c>
    </row>
    <row r="6216" spans="1:68" s="58" customFormat="1" ht="12.75" customHeight="1">
      <c r="A6216" s="64" t="s">
        <v>1615</v>
      </c>
      <c r="B6216" s="54" t="s">
        <v>1616</v>
      </c>
      <c r="C6216" s="252" t="s">
        <v>5552</v>
      </c>
      <c r="D6216" s="252" t="s">
        <v>689</v>
      </c>
      <c r="E6216" s="54" t="s">
        <v>1617</v>
      </c>
      <c r="F6216" s="54" t="s">
        <v>1616</v>
      </c>
      <c r="G6216" s="129">
        <v>1455</v>
      </c>
      <c r="H6216" s="323">
        <v>49309.95</v>
      </c>
      <c r="I6216" s="323">
        <v>49309.95</v>
      </c>
      <c r="J6216" s="42"/>
      <c r="K6216" s="42"/>
      <c r="L6216" s="42" t="s">
        <v>4489</v>
      </c>
      <c r="M6216" s="42" t="s">
        <v>3499</v>
      </c>
      <c r="N6216" s="42" t="s">
        <v>2435</v>
      </c>
      <c r="O6216" s="137" t="s">
        <v>3500</v>
      </c>
      <c r="P6216" s="42" t="s">
        <v>64</v>
      </c>
      <c r="Q6216" s="42" t="s">
        <v>65</v>
      </c>
      <c r="R6216" s="42">
        <v>1</v>
      </c>
      <c r="S6216" s="137" t="s">
        <v>2419</v>
      </c>
      <c r="T6216" s="62">
        <v>696892400</v>
      </c>
      <c r="U6216" s="62">
        <v>672537379.61000001</v>
      </c>
      <c r="Z6216" s="54" t="s">
        <v>68</v>
      </c>
      <c r="AA6216" s="132" t="e">
        <v>#DIV/0!</v>
      </c>
      <c r="AJ6216" s="42"/>
      <c r="AM6216" s="42"/>
      <c r="AN6216" s="42"/>
      <c r="AO6216" s="42"/>
      <c r="AP6216" s="42"/>
      <c r="AY6216" s="42"/>
      <c r="AZ6216" s="42"/>
      <c r="BA6216" s="42"/>
      <c r="BB6216" s="42"/>
      <c r="BN6216" s="54" t="s">
        <v>4578</v>
      </c>
      <c r="BO6216" s="58" t="str">
        <f t="shared" si="97"/>
        <v>境内资产</v>
      </c>
      <c r="BP6216" s="58" t="str">
        <f>IF(M6216="",VLOOKUP(D6216,Sheet4!$A$1:$B$92,2,0),VLOOKUP(Q6216,Sheet4!$A$1:$B$92,2,0))</f>
        <v>保险资产管理产品</v>
      </c>
    </row>
    <row r="6217" spans="1:68" s="58" customFormat="1" ht="12.75" customHeight="1">
      <c r="A6217" s="64" t="s">
        <v>3458</v>
      </c>
      <c r="B6217" s="54" t="s">
        <v>3459</v>
      </c>
      <c r="C6217" s="252" t="s">
        <v>5552</v>
      </c>
      <c r="D6217" s="252" t="s">
        <v>689</v>
      </c>
      <c r="E6217" s="54" t="s">
        <v>3460</v>
      </c>
      <c r="F6217" s="54" t="s">
        <v>3459</v>
      </c>
      <c r="G6217" s="54">
        <v>400</v>
      </c>
      <c r="H6217" s="323">
        <v>26636.560000000001</v>
      </c>
      <c r="I6217" s="323">
        <v>18000</v>
      </c>
      <c r="J6217" s="42"/>
      <c r="K6217" s="42"/>
      <c r="L6217" s="42" t="s">
        <v>4489</v>
      </c>
      <c r="M6217" s="42" t="s">
        <v>3499</v>
      </c>
      <c r="N6217" s="42" t="s">
        <v>2435</v>
      </c>
      <c r="O6217" s="137" t="s">
        <v>3500</v>
      </c>
      <c r="P6217" s="42" t="s">
        <v>64</v>
      </c>
      <c r="Q6217" s="42" t="s">
        <v>65</v>
      </c>
      <c r="R6217" s="42">
        <v>1</v>
      </c>
      <c r="S6217" s="137" t="s">
        <v>2419</v>
      </c>
      <c r="T6217" s="62">
        <v>696892400</v>
      </c>
      <c r="U6217" s="62">
        <v>672537379.61000001</v>
      </c>
      <c r="Z6217" s="54" t="s">
        <v>68</v>
      </c>
      <c r="AA6217" s="132">
        <v>3.9999999999999998E-6</v>
      </c>
      <c r="AJ6217" s="42"/>
      <c r="AM6217" s="42"/>
      <c r="AN6217" s="42"/>
      <c r="AO6217" s="42"/>
      <c r="AP6217" s="42"/>
      <c r="AY6217" s="42"/>
      <c r="AZ6217" s="42"/>
      <c r="BA6217" s="42"/>
      <c r="BB6217" s="42"/>
      <c r="BN6217" s="54" t="s">
        <v>4578</v>
      </c>
      <c r="BO6217" s="58" t="str">
        <f t="shared" si="97"/>
        <v>境内资产</v>
      </c>
      <c r="BP6217" s="58" t="str">
        <f>IF(M6217="",VLOOKUP(D6217,Sheet4!$A$1:$B$92,2,0),VLOOKUP(Q6217,Sheet4!$A$1:$B$92,2,0))</f>
        <v>保险资产管理产品</v>
      </c>
    </row>
    <row r="6218" spans="1:68" s="58" customFormat="1" ht="12.75" customHeight="1">
      <c r="A6218" s="64" t="s">
        <v>3235</v>
      </c>
      <c r="B6218" s="54" t="s">
        <v>3236</v>
      </c>
      <c r="C6218" s="252" t="s">
        <v>5552</v>
      </c>
      <c r="D6218" s="252" t="s">
        <v>689</v>
      </c>
      <c r="E6218" s="54" t="s">
        <v>3237</v>
      </c>
      <c r="F6218" s="54" t="s">
        <v>3236</v>
      </c>
      <c r="G6218" s="129">
        <v>17500</v>
      </c>
      <c r="H6218" s="323">
        <v>180839.82</v>
      </c>
      <c r="I6218" s="323">
        <v>154525</v>
      </c>
      <c r="J6218" s="42"/>
      <c r="K6218" s="42"/>
      <c r="L6218" s="42" t="s">
        <v>4489</v>
      </c>
      <c r="M6218" s="42" t="s">
        <v>3499</v>
      </c>
      <c r="N6218" s="42" t="s">
        <v>2435</v>
      </c>
      <c r="O6218" s="137" t="s">
        <v>3500</v>
      </c>
      <c r="P6218" s="42" t="s">
        <v>64</v>
      </c>
      <c r="Q6218" s="42" t="s">
        <v>65</v>
      </c>
      <c r="R6218" s="42">
        <v>1</v>
      </c>
      <c r="S6218" s="137" t="s">
        <v>2419</v>
      </c>
      <c r="T6218" s="62">
        <v>696892400</v>
      </c>
      <c r="U6218" s="62">
        <v>672537379.61000001</v>
      </c>
      <c r="Z6218" s="54" t="s">
        <v>68</v>
      </c>
      <c r="AA6218" s="132" t="e">
        <v>#DIV/0!</v>
      </c>
      <c r="AJ6218" s="42"/>
      <c r="AM6218" s="42"/>
      <c r="AN6218" s="42"/>
      <c r="AO6218" s="42"/>
      <c r="AP6218" s="42"/>
      <c r="AY6218" s="42"/>
      <c r="AZ6218" s="42"/>
      <c r="BA6218" s="42"/>
      <c r="BB6218" s="42"/>
      <c r="BN6218" s="54" t="s">
        <v>4578</v>
      </c>
      <c r="BO6218" s="58" t="str">
        <f t="shared" si="97"/>
        <v>境内资产</v>
      </c>
      <c r="BP6218" s="58" t="str">
        <f>IF(M6218="",VLOOKUP(D6218,Sheet4!$A$1:$B$92,2,0),VLOOKUP(Q6218,Sheet4!$A$1:$B$92,2,0))</f>
        <v>保险资产管理产品</v>
      </c>
    </row>
    <row r="6219" spans="1:68" s="58" customFormat="1" ht="12.75" customHeight="1">
      <c r="A6219" s="64" t="s">
        <v>3238</v>
      </c>
      <c r="B6219" s="54" t="s">
        <v>3239</v>
      </c>
      <c r="C6219" s="252" t="s">
        <v>5552</v>
      </c>
      <c r="D6219" s="252" t="s">
        <v>689</v>
      </c>
      <c r="E6219" s="54" t="s">
        <v>3240</v>
      </c>
      <c r="F6219" s="54" t="s">
        <v>3239</v>
      </c>
      <c r="G6219" s="129">
        <v>8400</v>
      </c>
      <c r="H6219" s="323">
        <v>225608</v>
      </c>
      <c r="I6219" s="323">
        <v>182280</v>
      </c>
      <c r="J6219" s="42"/>
      <c r="K6219" s="42"/>
      <c r="L6219" s="42" t="s">
        <v>4489</v>
      </c>
      <c r="M6219" s="42" t="s">
        <v>3499</v>
      </c>
      <c r="N6219" s="42" t="s">
        <v>2435</v>
      </c>
      <c r="O6219" s="137" t="s">
        <v>3500</v>
      </c>
      <c r="P6219" s="42" t="s">
        <v>64</v>
      </c>
      <c r="Q6219" s="42" t="s">
        <v>65</v>
      </c>
      <c r="R6219" s="42">
        <v>1</v>
      </c>
      <c r="S6219" s="137" t="s">
        <v>2419</v>
      </c>
      <c r="T6219" s="62">
        <v>696892400</v>
      </c>
      <c r="U6219" s="62">
        <v>672537379.61000001</v>
      </c>
      <c r="Z6219" s="54" t="s">
        <v>68</v>
      </c>
      <c r="AA6219" s="132" t="e">
        <v>#DIV/0!</v>
      </c>
      <c r="AJ6219" s="42"/>
      <c r="AM6219" s="42"/>
      <c r="AN6219" s="42"/>
      <c r="AO6219" s="42"/>
      <c r="AP6219" s="42"/>
      <c r="AY6219" s="42"/>
      <c r="AZ6219" s="42"/>
      <c r="BA6219" s="42"/>
      <c r="BB6219" s="42"/>
      <c r="BN6219" s="54" t="s">
        <v>4578</v>
      </c>
      <c r="BO6219" s="58" t="str">
        <f t="shared" si="97"/>
        <v>境内资产</v>
      </c>
      <c r="BP6219" s="58" t="str">
        <f>IF(M6219="",VLOOKUP(D6219,Sheet4!$A$1:$B$92,2,0),VLOOKUP(Q6219,Sheet4!$A$1:$B$92,2,0))</f>
        <v>保险资产管理产品</v>
      </c>
    </row>
    <row r="6220" spans="1:68" s="58" customFormat="1" ht="12.75" customHeight="1">
      <c r="A6220" s="64" t="s">
        <v>3507</v>
      </c>
      <c r="B6220" s="54" t="s">
        <v>3508</v>
      </c>
      <c r="C6220" s="252" t="s">
        <v>5552</v>
      </c>
      <c r="D6220" s="252" t="s">
        <v>689</v>
      </c>
      <c r="E6220" s="54" t="s">
        <v>3509</v>
      </c>
      <c r="F6220" s="54" t="s">
        <v>3508</v>
      </c>
      <c r="G6220" s="54">
        <v>5</v>
      </c>
      <c r="H6220" s="323">
        <v>170.31</v>
      </c>
      <c r="I6220" s="323">
        <v>95.55</v>
      </c>
      <c r="J6220" s="42"/>
      <c r="K6220" s="42"/>
      <c r="L6220" s="42" t="s">
        <v>4489</v>
      </c>
      <c r="M6220" s="42" t="s">
        <v>3499</v>
      </c>
      <c r="N6220" s="42" t="s">
        <v>2435</v>
      </c>
      <c r="O6220" s="137" t="s">
        <v>3500</v>
      </c>
      <c r="P6220" s="42" t="s">
        <v>64</v>
      </c>
      <c r="Q6220" s="42" t="s">
        <v>65</v>
      </c>
      <c r="R6220" s="42">
        <v>1</v>
      </c>
      <c r="S6220" s="137" t="s">
        <v>2419</v>
      </c>
      <c r="T6220" s="62">
        <v>696892400</v>
      </c>
      <c r="U6220" s="62">
        <v>672537379.61000001</v>
      </c>
      <c r="Z6220" s="54" t="s">
        <v>68</v>
      </c>
      <c r="AA6220" s="132">
        <v>2.77777777777778E-8</v>
      </c>
      <c r="AJ6220" s="42"/>
      <c r="AM6220" s="42"/>
      <c r="AN6220" s="42"/>
      <c r="AO6220" s="42"/>
      <c r="AP6220" s="42"/>
      <c r="AY6220" s="42"/>
      <c r="AZ6220" s="42"/>
      <c r="BA6220" s="42"/>
      <c r="BB6220" s="42"/>
      <c r="BN6220" s="54" t="s">
        <v>4578</v>
      </c>
      <c r="BO6220" s="58" t="str">
        <f t="shared" si="97"/>
        <v>境内资产</v>
      </c>
      <c r="BP6220" s="58" t="str">
        <f>IF(M6220="",VLOOKUP(D6220,Sheet4!$A$1:$B$92,2,0),VLOOKUP(Q6220,Sheet4!$A$1:$B$92,2,0))</f>
        <v>保险资产管理产品</v>
      </c>
    </row>
    <row r="6221" spans="1:68" s="58" customFormat="1" ht="12.75" customHeight="1">
      <c r="A6221" s="64" t="s">
        <v>3241</v>
      </c>
      <c r="B6221" s="54" t="s">
        <v>3242</v>
      </c>
      <c r="C6221" s="252" t="s">
        <v>5552</v>
      </c>
      <c r="D6221" s="252" t="s">
        <v>689</v>
      </c>
      <c r="E6221" s="54" t="s">
        <v>3243</v>
      </c>
      <c r="F6221" s="54" t="s">
        <v>3242</v>
      </c>
      <c r="G6221" s="129">
        <v>1900</v>
      </c>
      <c r="H6221" s="323">
        <v>248031.67</v>
      </c>
      <c r="I6221" s="323">
        <v>174116</v>
      </c>
      <c r="J6221" s="42"/>
      <c r="K6221" s="42"/>
      <c r="L6221" s="42" t="s">
        <v>4489</v>
      </c>
      <c r="M6221" s="42" t="s">
        <v>3499</v>
      </c>
      <c r="N6221" s="42" t="s">
        <v>2435</v>
      </c>
      <c r="O6221" s="137" t="s">
        <v>3500</v>
      </c>
      <c r="P6221" s="42" t="s">
        <v>64</v>
      </c>
      <c r="Q6221" s="42" t="s">
        <v>65</v>
      </c>
      <c r="R6221" s="42">
        <v>1</v>
      </c>
      <c r="S6221" s="137" t="s">
        <v>2419</v>
      </c>
      <c r="T6221" s="62">
        <v>696892400</v>
      </c>
      <c r="U6221" s="62">
        <v>672537379.61000001</v>
      </c>
      <c r="Z6221" s="54" t="s">
        <v>68</v>
      </c>
      <c r="AA6221" s="132">
        <v>3.20789425632443E-5</v>
      </c>
      <c r="AJ6221" s="42"/>
      <c r="AM6221" s="42"/>
      <c r="AN6221" s="42"/>
      <c r="AO6221" s="42"/>
      <c r="AP6221" s="42"/>
      <c r="AY6221" s="42"/>
      <c r="AZ6221" s="42"/>
      <c r="BA6221" s="42"/>
      <c r="BB6221" s="42"/>
      <c r="BN6221" s="54" t="s">
        <v>4578</v>
      </c>
      <c r="BO6221" s="58" t="str">
        <f t="shared" si="97"/>
        <v>境内资产</v>
      </c>
      <c r="BP6221" s="58" t="str">
        <f>IF(M6221="",VLOOKUP(D6221,Sheet4!$A$1:$B$92,2,0),VLOOKUP(Q6221,Sheet4!$A$1:$B$92,2,0))</f>
        <v>保险资产管理产品</v>
      </c>
    </row>
    <row r="6222" spans="1:68" s="58" customFormat="1" ht="12.75" customHeight="1">
      <c r="A6222" s="64" t="s">
        <v>3244</v>
      </c>
      <c r="B6222" s="54" t="s">
        <v>3245</v>
      </c>
      <c r="C6222" s="252" t="s">
        <v>5552</v>
      </c>
      <c r="D6222" s="252" t="s">
        <v>689</v>
      </c>
      <c r="E6222" s="54" t="s">
        <v>3246</v>
      </c>
      <c r="F6222" s="54" t="s">
        <v>3245</v>
      </c>
      <c r="G6222" s="54">
        <v>700</v>
      </c>
      <c r="H6222" s="323">
        <v>214207</v>
      </c>
      <c r="I6222" s="323">
        <v>119945</v>
      </c>
      <c r="J6222" s="42"/>
      <c r="K6222" s="42"/>
      <c r="L6222" s="42" t="s">
        <v>4489</v>
      </c>
      <c r="M6222" s="42" t="s">
        <v>3499</v>
      </c>
      <c r="N6222" s="42" t="s">
        <v>2435</v>
      </c>
      <c r="O6222" s="137" t="s">
        <v>3500</v>
      </c>
      <c r="P6222" s="42" t="s">
        <v>64</v>
      </c>
      <c r="Q6222" s="42" t="s">
        <v>65</v>
      </c>
      <c r="R6222" s="42">
        <v>1</v>
      </c>
      <c r="S6222" s="137" t="s">
        <v>2419</v>
      </c>
      <c r="T6222" s="62">
        <v>696892400</v>
      </c>
      <c r="U6222" s="62">
        <v>672537379.61000001</v>
      </c>
      <c r="Z6222" s="54" t="s">
        <v>68</v>
      </c>
      <c r="AA6222" s="132" t="e">
        <v>#DIV/0!</v>
      </c>
      <c r="AJ6222" s="42"/>
      <c r="AM6222" s="42"/>
      <c r="AN6222" s="42"/>
      <c r="AO6222" s="42"/>
      <c r="AP6222" s="42"/>
      <c r="AY6222" s="42"/>
      <c r="AZ6222" s="42"/>
      <c r="BA6222" s="42"/>
      <c r="BB6222" s="42"/>
      <c r="BN6222" s="54" t="s">
        <v>4578</v>
      </c>
      <c r="BO6222" s="58" t="str">
        <f t="shared" si="97"/>
        <v>境内资产</v>
      </c>
      <c r="BP6222" s="58" t="str">
        <f>IF(M6222="",VLOOKUP(D6222,Sheet4!$A$1:$B$92,2,0),VLOOKUP(Q6222,Sheet4!$A$1:$B$92,2,0))</f>
        <v>保险资产管理产品</v>
      </c>
    </row>
    <row r="6223" spans="1:68" s="58" customFormat="1" ht="12.75" customHeight="1">
      <c r="A6223" s="64" t="s">
        <v>3247</v>
      </c>
      <c r="B6223" s="54" t="s">
        <v>3248</v>
      </c>
      <c r="C6223" s="252" t="s">
        <v>5552</v>
      </c>
      <c r="D6223" s="252" t="s">
        <v>689</v>
      </c>
      <c r="E6223" s="54" t="s">
        <v>3249</v>
      </c>
      <c r="F6223" s="54" t="s">
        <v>3248</v>
      </c>
      <c r="G6223" s="129">
        <v>4300</v>
      </c>
      <c r="H6223" s="323">
        <v>139520</v>
      </c>
      <c r="I6223" s="323">
        <v>98599</v>
      </c>
      <c r="J6223" s="42"/>
      <c r="K6223" s="42"/>
      <c r="L6223" s="42" t="s">
        <v>4489</v>
      </c>
      <c r="M6223" s="42" t="s">
        <v>3499</v>
      </c>
      <c r="N6223" s="42" t="s">
        <v>2435</v>
      </c>
      <c r="O6223" s="137" t="s">
        <v>3500</v>
      </c>
      <c r="P6223" s="42" t="s">
        <v>64</v>
      </c>
      <c r="Q6223" s="42" t="s">
        <v>65</v>
      </c>
      <c r="R6223" s="42">
        <v>1</v>
      </c>
      <c r="S6223" s="137" t="s">
        <v>2419</v>
      </c>
      <c r="T6223" s="62">
        <v>696892400</v>
      </c>
      <c r="U6223" s="62">
        <v>672537379.61000001</v>
      </c>
      <c r="Z6223" s="54" t="s">
        <v>68</v>
      </c>
      <c r="AA6223" s="132">
        <v>1.8344709897610899E-5</v>
      </c>
      <c r="AJ6223" s="42"/>
      <c r="AM6223" s="42"/>
      <c r="AN6223" s="42"/>
      <c r="AO6223" s="42"/>
      <c r="AP6223" s="42"/>
      <c r="AY6223" s="42"/>
      <c r="AZ6223" s="42"/>
      <c r="BA6223" s="42"/>
      <c r="BB6223" s="42"/>
      <c r="BN6223" s="54" t="s">
        <v>4578</v>
      </c>
      <c r="BO6223" s="58" t="str">
        <f t="shared" si="97"/>
        <v>境内资产</v>
      </c>
      <c r="BP6223" s="58" t="str">
        <f>IF(M6223="",VLOOKUP(D6223,Sheet4!$A$1:$B$92,2,0),VLOOKUP(Q6223,Sheet4!$A$1:$B$92,2,0))</f>
        <v>保险资产管理产品</v>
      </c>
    </row>
    <row r="6224" spans="1:68" s="58" customFormat="1" ht="12.75" customHeight="1">
      <c r="A6224" s="64" t="s">
        <v>3430</v>
      </c>
      <c r="B6224" s="54" t="s">
        <v>3431</v>
      </c>
      <c r="C6224" s="252" t="s">
        <v>5552</v>
      </c>
      <c r="D6224" s="252" t="s">
        <v>689</v>
      </c>
      <c r="E6224" s="54" t="s">
        <v>3432</v>
      </c>
      <c r="F6224" s="54" t="s">
        <v>3431</v>
      </c>
      <c r="G6224" s="54">
        <v>195</v>
      </c>
      <c r="H6224" s="323">
        <v>120550.95</v>
      </c>
      <c r="I6224" s="323">
        <v>96135</v>
      </c>
      <c r="J6224" s="42"/>
      <c r="K6224" s="42"/>
      <c r="L6224" s="42" t="s">
        <v>4489</v>
      </c>
      <c r="M6224" s="42" t="s">
        <v>3499</v>
      </c>
      <c r="N6224" s="42" t="s">
        <v>2435</v>
      </c>
      <c r="O6224" s="137" t="s">
        <v>3500</v>
      </c>
      <c r="P6224" s="42" t="s">
        <v>64</v>
      </c>
      <c r="Q6224" s="42" t="s">
        <v>65</v>
      </c>
      <c r="R6224" s="42">
        <v>1</v>
      </c>
      <c r="S6224" s="137" t="s">
        <v>2419</v>
      </c>
      <c r="T6224" s="62">
        <v>696892400</v>
      </c>
      <c r="U6224" s="62">
        <v>672537379.61000001</v>
      </c>
      <c r="Z6224" s="54" t="s">
        <v>68</v>
      </c>
      <c r="AA6224" s="132">
        <v>2.4303351290061801E-6</v>
      </c>
      <c r="AJ6224" s="42"/>
      <c r="AM6224" s="42"/>
      <c r="AN6224" s="42"/>
      <c r="AO6224" s="42"/>
      <c r="AP6224" s="42"/>
      <c r="AY6224" s="42"/>
      <c r="AZ6224" s="42"/>
      <c r="BA6224" s="42"/>
      <c r="BB6224" s="42"/>
      <c r="BN6224" s="54" t="s">
        <v>4578</v>
      </c>
      <c r="BO6224" s="58" t="str">
        <f t="shared" si="97"/>
        <v>境内资产</v>
      </c>
      <c r="BP6224" s="58" t="str">
        <f>IF(M6224="",VLOOKUP(D6224,Sheet4!$A$1:$B$92,2,0),VLOOKUP(Q6224,Sheet4!$A$1:$B$92,2,0))</f>
        <v>保险资产管理产品</v>
      </c>
    </row>
    <row r="6225" spans="1:68" s="58" customFormat="1" ht="12.75" customHeight="1">
      <c r="A6225" s="64" t="s">
        <v>2293</v>
      </c>
      <c r="B6225" s="54" t="s">
        <v>2344</v>
      </c>
      <c r="C6225" s="252" t="s">
        <v>5552</v>
      </c>
      <c r="D6225" s="252" t="s">
        <v>689</v>
      </c>
      <c r="E6225" s="54" t="s">
        <v>3250</v>
      </c>
      <c r="F6225" s="54" t="s">
        <v>2344</v>
      </c>
      <c r="G6225" s="129">
        <v>6300</v>
      </c>
      <c r="H6225" s="323">
        <v>404519.82</v>
      </c>
      <c r="I6225" s="323">
        <v>391608</v>
      </c>
      <c r="J6225" s="42"/>
      <c r="K6225" s="42"/>
      <c r="L6225" s="42" t="s">
        <v>4489</v>
      </c>
      <c r="M6225" s="42" t="s">
        <v>3499</v>
      </c>
      <c r="N6225" s="42" t="s">
        <v>2435</v>
      </c>
      <c r="O6225" s="137" t="s">
        <v>3500</v>
      </c>
      <c r="P6225" s="42" t="s">
        <v>64</v>
      </c>
      <c r="Q6225" s="42" t="s">
        <v>65</v>
      </c>
      <c r="R6225" s="42">
        <v>1</v>
      </c>
      <c r="S6225" s="137" t="s">
        <v>2419</v>
      </c>
      <c r="T6225" s="62">
        <v>696892400</v>
      </c>
      <c r="U6225" s="62">
        <v>672537379.61000001</v>
      </c>
      <c r="Z6225" s="54" t="s">
        <v>68</v>
      </c>
      <c r="AA6225" s="132">
        <v>3.89245937940605E-5</v>
      </c>
      <c r="AJ6225" s="42"/>
      <c r="AM6225" s="42"/>
      <c r="AN6225" s="42"/>
      <c r="AO6225" s="42"/>
      <c r="AP6225" s="42"/>
      <c r="AY6225" s="42"/>
      <c r="AZ6225" s="42"/>
      <c r="BA6225" s="42"/>
      <c r="BB6225" s="42"/>
      <c r="BN6225" s="54" t="s">
        <v>4578</v>
      </c>
      <c r="BO6225" s="58" t="str">
        <f t="shared" si="97"/>
        <v>境内资产</v>
      </c>
      <c r="BP6225" s="58" t="str">
        <f>IF(M6225="",VLOOKUP(D6225,Sheet4!$A$1:$B$92,2,0),VLOOKUP(Q6225,Sheet4!$A$1:$B$92,2,0))</f>
        <v>保险资产管理产品</v>
      </c>
    </row>
    <row r="6226" spans="1:68" s="58" customFormat="1" ht="12.75" customHeight="1">
      <c r="A6226" s="64" t="s">
        <v>3251</v>
      </c>
      <c r="B6226" s="54" t="s">
        <v>3252</v>
      </c>
      <c r="C6226" s="252" t="s">
        <v>5552</v>
      </c>
      <c r="D6226" s="252" t="s">
        <v>689</v>
      </c>
      <c r="E6226" s="54" t="s">
        <v>3253</v>
      </c>
      <c r="F6226" s="54" t="s">
        <v>3252</v>
      </c>
      <c r="G6226" s="129">
        <v>5800</v>
      </c>
      <c r="H6226" s="323">
        <v>183307.11</v>
      </c>
      <c r="I6226" s="323">
        <v>136300</v>
      </c>
      <c r="J6226" s="42"/>
      <c r="K6226" s="42"/>
      <c r="L6226" s="42" t="s">
        <v>4489</v>
      </c>
      <c r="M6226" s="42" t="s">
        <v>3499</v>
      </c>
      <c r="N6226" s="42" t="s">
        <v>2435</v>
      </c>
      <c r="O6226" s="137" t="s">
        <v>3500</v>
      </c>
      <c r="P6226" s="42" t="s">
        <v>64</v>
      </c>
      <c r="Q6226" s="42" t="s">
        <v>65</v>
      </c>
      <c r="R6226" s="42">
        <v>1</v>
      </c>
      <c r="S6226" s="137" t="s">
        <v>2419</v>
      </c>
      <c r="T6226" s="62">
        <v>696892400</v>
      </c>
      <c r="U6226" s="62">
        <v>672537379.61000001</v>
      </c>
      <c r="Z6226" s="54" t="s">
        <v>68</v>
      </c>
      <c r="AA6226" s="132">
        <v>3.53469439056676E-5</v>
      </c>
      <c r="AJ6226" s="42"/>
      <c r="AM6226" s="42"/>
      <c r="AN6226" s="42"/>
      <c r="AO6226" s="42"/>
      <c r="AP6226" s="42"/>
      <c r="AY6226" s="42"/>
      <c r="AZ6226" s="42"/>
      <c r="BA6226" s="42"/>
      <c r="BB6226" s="42"/>
      <c r="BN6226" s="54" t="s">
        <v>4578</v>
      </c>
      <c r="BO6226" s="58" t="str">
        <f t="shared" si="97"/>
        <v>境内资产</v>
      </c>
      <c r="BP6226" s="58" t="str">
        <f>IF(M6226="",VLOOKUP(D6226,Sheet4!$A$1:$B$92,2,0),VLOOKUP(Q6226,Sheet4!$A$1:$B$92,2,0))</f>
        <v>保险资产管理产品</v>
      </c>
    </row>
    <row r="6227" spans="1:68" s="58" customFormat="1" ht="12.75" customHeight="1">
      <c r="A6227" s="64" t="s">
        <v>3254</v>
      </c>
      <c r="B6227" s="54" t="s">
        <v>3255</v>
      </c>
      <c r="C6227" s="252" t="s">
        <v>5552</v>
      </c>
      <c r="D6227" s="252" t="s">
        <v>689</v>
      </c>
      <c r="E6227" s="54" t="s">
        <v>3256</v>
      </c>
      <c r="F6227" s="54" t="s">
        <v>3255</v>
      </c>
      <c r="G6227" s="129">
        <v>1000</v>
      </c>
      <c r="H6227" s="323">
        <v>184948</v>
      </c>
      <c r="I6227" s="323">
        <v>163770</v>
      </c>
      <c r="J6227" s="42"/>
      <c r="K6227" s="42"/>
      <c r="L6227" s="42" t="s">
        <v>4489</v>
      </c>
      <c r="M6227" s="42" t="s">
        <v>3499</v>
      </c>
      <c r="N6227" s="42" t="s">
        <v>2435</v>
      </c>
      <c r="O6227" s="137" t="s">
        <v>3500</v>
      </c>
      <c r="P6227" s="42" t="s">
        <v>64</v>
      </c>
      <c r="Q6227" s="42" t="s">
        <v>65</v>
      </c>
      <c r="R6227" s="42">
        <v>1</v>
      </c>
      <c r="S6227" s="137" t="s">
        <v>2419</v>
      </c>
      <c r="T6227" s="62">
        <v>696892400</v>
      </c>
      <c r="U6227" s="62">
        <v>672537379.61000001</v>
      </c>
      <c r="Z6227" s="54" t="s">
        <v>68</v>
      </c>
      <c r="AA6227" s="132">
        <v>1.1901928112354199E-5</v>
      </c>
      <c r="AJ6227" s="42"/>
      <c r="AM6227" s="42"/>
      <c r="AN6227" s="42"/>
      <c r="AO6227" s="42"/>
      <c r="AP6227" s="42"/>
      <c r="AY6227" s="42"/>
      <c r="AZ6227" s="42"/>
      <c r="BA6227" s="42"/>
      <c r="BB6227" s="42"/>
      <c r="BN6227" s="54" t="s">
        <v>4578</v>
      </c>
      <c r="BO6227" s="58" t="str">
        <f t="shared" si="97"/>
        <v>境内资产</v>
      </c>
      <c r="BP6227" s="58" t="str">
        <f>IF(M6227="",VLOOKUP(D6227,Sheet4!$A$1:$B$92,2,0),VLOOKUP(Q6227,Sheet4!$A$1:$B$92,2,0))</f>
        <v>保险资产管理产品</v>
      </c>
    </row>
    <row r="6228" spans="1:68" s="58" customFormat="1" ht="12.75" customHeight="1">
      <c r="A6228" s="64" t="s">
        <v>3257</v>
      </c>
      <c r="B6228" s="54" t="s">
        <v>3258</v>
      </c>
      <c r="C6228" s="252" t="s">
        <v>5552</v>
      </c>
      <c r="D6228" s="252" t="s">
        <v>689</v>
      </c>
      <c r="E6228" s="54" t="s">
        <v>3259</v>
      </c>
      <c r="F6228" s="54" t="s">
        <v>3258</v>
      </c>
      <c r="G6228" s="54">
        <v>700</v>
      </c>
      <c r="H6228" s="323">
        <v>275128</v>
      </c>
      <c r="I6228" s="323">
        <v>261891</v>
      </c>
      <c r="J6228" s="42"/>
      <c r="K6228" s="42"/>
      <c r="L6228" s="42" t="s">
        <v>4489</v>
      </c>
      <c r="M6228" s="42" t="s">
        <v>3499</v>
      </c>
      <c r="N6228" s="42" t="s">
        <v>2435</v>
      </c>
      <c r="O6228" s="137" t="s">
        <v>3500</v>
      </c>
      <c r="P6228" s="42" t="s">
        <v>64</v>
      </c>
      <c r="Q6228" s="42" t="s">
        <v>65</v>
      </c>
      <c r="R6228" s="42">
        <v>1</v>
      </c>
      <c r="S6228" s="137" t="s">
        <v>2419</v>
      </c>
      <c r="T6228" s="62">
        <v>696892400</v>
      </c>
      <c r="U6228" s="62">
        <v>672537379.61000001</v>
      </c>
      <c r="Z6228" s="54" t="s">
        <v>68</v>
      </c>
      <c r="AA6228" s="132">
        <v>1.4E-5</v>
      </c>
      <c r="AJ6228" s="42"/>
      <c r="AM6228" s="42"/>
      <c r="AN6228" s="42"/>
      <c r="AO6228" s="42"/>
      <c r="AP6228" s="42"/>
      <c r="AY6228" s="42"/>
      <c r="AZ6228" s="42"/>
      <c r="BA6228" s="42"/>
      <c r="BB6228" s="42"/>
      <c r="BN6228" s="54" t="s">
        <v>4578</v>
      </c>
      <c r="BO6228" s="58" t="str">
        <f t="shared" si="97"/>
        <v>境内资产</v>
      </c>
      <c r="BP6228" s="58" t="str">
        <f>IF(M6228="",VLOOKUP(D6228,Sheet4!$A$1:$B$92,2,0),VLOOKUP(Q6228,Sheet4!$A$1:$B$92,2,0))</f>
        <v>保险资产管理产品</v>
      </c>
    </row>
    <row r="6229" spans="1:68" s="58" customFormat="1" ht="12.75" customHeight="1">
      <c r="A6229" s="64" t="s">
        <v>3260</v>
      </c>
      <c r="B6229" s="54" t="s">
        <v>3261</v>
      </c>
      <c r="C6229" s="252" t="s">
        <v>5552</v>
      </c>
      <c r="D6229" s="252" t="s">
        <v>689</v>
      </c>
      <c r="E6229" s="54" t="s">
        <v>3262</v>
      </c>
      <c r="F6229" s="54" t="s">
        <v>3261</v>
      </c>
      <c r="G6229" s="129">
        <v>1900</v>
      </c>
      <c r="H6229" s="323">
        <v>144187</v>
      </c>
      <c r="I6229" s="323">
        <v>115159</v>
      </c>
      <c r="J6229" s="42"/>
      <c r="K6229" s="42"/>
      <c r="L6229" s="42" t="s">
        <v>4489</v>
      </c>
      <c r="M6229" s="42" t="s">
        <v>3499</v>
      </c>
      <c r="N6229" s="42" t="s">
        <v>2435</v>
      </c>
      <c r="O6229" s="137" t="s">
        <v>3500</v>
      </c>
      <c r="P6229" s="42" t="s">
        <v>64</v>
      </c>
      <c r="Q6229" s="42" t="s">
        <v>65</v>
      </c>
      <c r="R6229" s="42">
        <v>1</v>
      </c>
      <c r="S6229" s="137" t="s">
        <v>2419</v>
      </c>
      <c r="T6229" s="62">
        <v>696892400</v>
      </c>
      <c r="U6229" s="62">
        <v>672537379.61000001</v>
      </c>
      <c r="Z6229" s="54" t="s">
        <v>68</v>
      </c>
      <c r="AA6229" s="132">
        <v>1.29076086956522E-5</v>
      </c>
      <c r="AJ6229" s="42"/>
      <c r="AM6229" s="42"/>
      <c r="AN6229" s="42"/>
      <c r="AO6229" s="42"/>
      <c r="AP6229" s="42"/>
      <c r="AY6229" s="42"/>
      <c r="AZ6229" s="42"/>
      <c r="BA6229" s="42"/>
      <c r="BB6229" s="42"/>
      <c r="BN6229" s="54" t="s">
        <v>4578</v>
      </c>
      <c r="BO6229" s="58" t="str">
        <f t="shared" si="97"/>
        <v>境内资产</v>
      </c>
      <c r="BP6229" s="58" t="str">
        <f>IF(M6229="",VLOOKUP(D6229,Sheet4!$A$1:$B$92,2,0),VLOOKUP(Q6229,Sheet4!$A$1:$B$92,2,0))</f>
        <v>保险资产管理产品</v>
      </c>
    </row>
    <row r="6230" spans="1:68" s="58" customFormat="1" ht="12.75" customHeight="1">
      <c r="A6230" s="64" t="s">
        <v>2294</v>
      </c>
      <c r="B6230" s="54" t="s">
        <v>2345</v>
      </c>
      <c r="C6230" s="252" t="s">
        <v>5552</v>
      </c>
      <c r="D6230" s="252" t="s">
        <v>689</v>
      </c>
      <c r="E6230" s="54" t="s">
        <v>3510</v>
      </c>
      <c r="F6230" s="54" t="s">
        <v>2345</v>
      </c>
      <c r="G6230" s="54">
        <v>3</v>
      </c>
      <c r="H6230" s="323">
        <v>241.4</v>
      </c>
      <c r="I6230" s="323">
        <v>184.68</v>
      </c>
      <c r="J6230" s="129"/>
      <c r="K6230" s="42"/>
      <c r="L6230" s="42" t="s">
        <v>4489</v>
      </c>
      <c r="M6230" s="42" t="s">
        <v>3499</v>
      </c>
      <c r="N6230" s="42" t="s">
        <v>2435</v>
      </c>
      <c r="O6230" s="137" t="s">
        <v>3500</v>
      </c>
      <c r="P6230" s="42" t="s">
        <v>64</v>
      </c>
      <c r="Q6230" s="42" t="s">
        <v>65</v>
      </c>
      <c r="R6230" s="42">
        <v>1</v>
      </c>
      <c r="S6230" s="137" t="s">
        <v>2419</v>
      </c>
      <c r="T6230" s="62">
        <v>696892400</v>
      </c>
      <c r="U6230" s="62">
        <v>672537379.61000001</v>
      </c>
      <c r="Z6230" s="54" t="s">
        <v>68</v>
      </c>
      <c r="AA6230" s="132">
        <v>6.0383677889308699E-9</v>
      </c>
      <c r="AJ6230" s="42"/>
      <c r="AM6230" s="42"/>
      <c r="AN6230" s="42"/>
      <c r="AO6230" s="42"/>
      <c r="AP6230" s="42"/>
      <c r="AY6230" s="42"/>
      <c r="AZ6230" s="42"/>
      <c r="BA6230" s="42"/>
      <c r="BB6230" s="42"/>
      <c r="BN6230" s="54" t="s">
        <v>4578</v>
      </c>
      <c r="BO6230" s="58" t="str">
        <f t="shared" si="97"/>
        <v>境内资产</v>
      </c>
      <c r="BP6230" s="58" t="str">
        <f>IF(M6230="",VLOOKUP(D6230,Sheet4!$A$1:$B$92,2,0),VLOOKUP(Q6230,Sheet4!$A$1:$B$92,2,0))</f>
        <v>保险资产管理产品</v>
      </c>
    </row>
    <row r="6231" spans="1:68" s="58" customFormat="1" ht="12.75" customHeight="1">
      <c r="A6231" s="64" t="s">
        <v>3263</v>
      </c>
      <c r="B6231" s="54" t="s">
        <v>1981</v>
      </c>
      <c r="C6231" s="252" t="s">
        <v>5552</v>
      </c>
      <c r="D6231" s="252" t="s">
        <v>689</v>
      </c>
      <c r="E6231" s="54" t="s">
        <v>3264</v>
      </c>
      <c r="F6231" s="54" t="s">
        <v>1981</v>
      </c>
      <c r="G6231" s="54">
        <v>800</v>
      </c>
      <c r="H6231" s="323">
        <v>143384</v>
      </c>
      <c r="I6231" s="323">
        <v>124064</v>
      </c>
      <c r="J6231" s="129"/>
      <c r="K6231" s="42"/>
      <c r="L6231" s="42" t="s">
        <v>4489</v>
      </c>
      <c r="M6231" s="42" t="s">
        <v>3499</v>
      </c>
      <c r="N6231" s="42" t="s">
        <v>2435</v>
      </c>
      <c r="O6231" s="137" t="s">
        <v>3500</v>
      </c>
      <c r="P6231" s="42" t="s">
        <v>64</v>
      </c>
      <c r="Q6231" s="42" t="s">
        <v>65</v>
      </c>
      <c r="R6231" s="42">
        <v>1</v>
      </c>
      <c r="S6231" s="137" t="s">
        <v>2419</v>
      </c>
      <c r="T6231" s="62">
        <v>696892400</v>
      </c>
      <c r="U6231" s="62">
        <v>672537379.61000001</v>
      </c>
      <c r="Z6231" s="54" t="s">
        <v>68</v>
      </c>
      <c r="AA6231" s="132">
        <v>1.05263157894737E-5</v>
      </c>
      <c r="AJ6231" s="42"/>
      <c r="AM6231" s="42"/>
      <c r="AN6231" s="42"/>
      <c r="AO6231" s="42"/>
      <c r="AP6231" s="42"/>
      <c r="AY6231" s="42"/>
      <c r="AZ6231" s="42"/>
      <c r="BA6231" s="42"/>
      <c r="BB6231" s="42"/>
      <c r="BN6231" s="54" t="s">
        <v>4578</v>
      </c>
      <c r="BO6231" s="58" t="str">
        <f t="shared" si="97"/>
        <v>境内资产</v>
      </c>
      <c r="BP6231" s="58" t="str">
        <f>IF(M6231="",VLOOKUP(D6231,Sheet4!$A$1:$B$92,2,0),VLOOKUP(Q6231,Sheet4!$A$1:$B$92,2,0))</f>
        <v>保险资产管理产品</v>
      </c>
    </row>
    <row r="6232" spans="1:68" s="58" customFormat="1" ht="12.75" customHeight="1">
      <c r="A6232" s="64" t="s">
        <v>691</v>
      </c>
      <c r="B6232" s="54" t="s">
        <v>692</v>
      </c>
      <c r="C6232" s="252" t="s">
        <v>5552</v>
      </c>
      <c r="D6232" s="252" t="s">
        <v>689</v>
      </c>
      <c r="E6232" s="54" t="s">
        <v>693</v>
      </c>
      <c r="F6232" s="54" t="s">
        <v>692</v>
      </c>
      <c r="G6232" s="129">
        <v>11800</v>
      </c>
      <c r="H6232" s="323">
        <v>534972.27</v>
      </c>
      <c r="I6232" s="323">
        <v>447338</v>
      </c>
      <c r="J6232" s="129"/>
      <c r="K6232" s="42"/>
      <c r="L6232" s="42" t="s">
        <v>4489</v>
      </c>
      <c r="M6232" s="42" t="s">
        <v>3499</v>
      </c>
      <c r="N6232" s="42" t="s">
        <v>2435</v>
      </c>
      <c r="O6232" s="137" t="s">
        <v>3500</v>
      </c>
      <c r="P6232" s="42" t="s">
        <v>64</v>
      </c>
      <c r="Q6232" s="42" t="s">
        <v>65</v>
      </c>
      <c r="R6232" s="42">
        <v>1</v>
      </c>
      <c r="S6232" s="137" t="s">
        <v>2419</v>
      </c>
      <c r="T6232" s="62">
        <v>696892400</v>
      </c>
      <c r="U6232" s="62">
        <v>672537379.61000001</v>
      </c>
      <c r="Z6232" s="54" t="s">
        <v>280</v>
      </c>
      <c r="AA6232" s="132">
        <v>1.49211141810418E-6</v>
      </c>
      <c r="AJ6232" s="42"/>
      <c r="AM6232" s="42"/>
      <c r="AN6232" s="42"/>
      <c r="AO6232" s="42"/>
      <c r="AP6232" s="42"/>
      <c r="AY6232" s="42"/>
      <c r="AZ6232" s="42"/>
      <c r="BA6232" s="42"/>
      <c r="BB6232" s="42"/>
      <c r="BN6232" s="54" t="s">
        <v>4578</v>
      </c>
      <c r="BO6232" s="58" t="str">
        <f t="shared" si="97"/>
        <v>境内资产</v>
      </c>
      <c r="BP6232" s="58" t="str">
        <f>IF(M6232="",VLOOKUP(D6232,Sheet4!$A$1:$B$92,2,0),VLOOKUP(Q6232,Sheet4!$A$1:$B$92,2,0))</f>
        <v>保险资产管理产品</v>
      </c>
    </row>
    <row r="6233" spans="1:68" s="58" customFormat="1" ht="12.75" customHeight="1">
      <c r="A6233" s="64" t="s">
        <v>1060</v>
      </c>
      <c r="B6233" s="130" t="s">
        <v>1061</v>
      </c>
      <c r="C6233" s="252" t="s">
        <v>1258</v>
      </c>
      <c r="D6233" s="252" t="s">
        <v>1259</v>
      </c>
      <c r="E6233" s="54" t="s">
        <v>1062</v>
      </c>
      <c r="F6233" s="54" t="s">
        <v>1063</v>
      </c>
      <c r="G6233" s="129">
        <v>50000</v>
      </c>
      <c r="H6233" s="323">
        <v>5946271.1399999997</v>
      </c>
      <c r="I6233" s="323">
        <v>6131002.3300000001</v>
      </c>
      <c r="J6233" s="129" t="s">
        <v>3265</v>
      </c>
      <c r="K6233" s="42"/>
      <c r="L6233" s="42" t="s">
        <v>4489</v>
      </c>
      <c r="M6233" s="42" t="s">
        <v>3499</v>
      </c>
      <c r="N6233" s="42" t="s">
        <v>2435</v>
      </c>
      <c r="O6233" s="137" t="s">
        <v>3500</v>
      </c>
      <c r="P6233" s="42" t="s">
        <v>64</v>
      </c>
      <c r="Q6233" s="42" t="s">
        <v>65</v>
      </c>
      <c r="R6233" s="42">
        <v>1</v>
      </c>
      <c r="S6233" s="137" t="s">
        <v>2419</v>
      </c>
      <c r="T6233" s="62">
        <v>696892400</v>
      </c>
      <c r="U6233" s="62">
        <v>672537379.61000001</v>
      </c>
      <c r="Z6233" s="54"/>
      <c r="AA6233" s="132"/>
      <c r="AJ6233" s="42"/>
      <c r="AM6233" s="42"/>
      <c r="AN6233" s="42"/>
      <c r="AO6233" s="42"/>
      <c r="AP6233" s="42"/>
      <c r="AY6233" s="108">
        <v>6</v>
      </c>
      <c r="AZ6233" s="54" t="s">
        <v>74</v>
      </c>
      <c r="BA6233" s="67">
        <v>0</v>
      </c>
      <c r="BB6233" s="50" t="s">
        <v>68</v>
      </c>
      <c r="BN6233" s="54" t="s">
        <v>4578</v>
      </c>
      <c r="BO6233" s="58" t="str">
        <f t="shared" si="97"/>
        <v>境内资产</v>
      </c>
      <c r="BP6233" s="58" t="str">
        <f>IF(M6233="",VLOOKUP(D6233,Sheet4!$A$1:$B$92,2,0),VLOOKUP(Q6233,Sheet4!$A$1:$B$92,2,0))</f>
        <v>保险资产管理产品</v>
      </c>
    </row>
    <row r="6234" spans="1:68" s="58" customFormat="1" ht="12.75" customHeight="1">
      <c r="A6234" s="64" t="s">
        <v>1048</v>
      </c>
      <c r="B6234" s="130" t="s">
        <v>1049</v>
      </c>
      <c r="C6234" s="252" t="s">
        <v>1258</v>
      </c>
      <c r="D6234" s="252" t="s">
        <v>1259</v>
      </c>
      <c r="E6234" s="54" t="s">
        <v>1050</v>
      </c>
      <c r="F6234" s="54" t="s">
        <v>1051</v>
      </c>
      <c r="G6234" s="129">
        <v>60040</v>
      </c>
      <c r="H6234" s="323">
        <v>6711717.1699999999</v>
      </c>
      <c r="I6234" s="323">
        <v>6559970.2300000004</v>
      </c>
      <c r="J6234" s="129" t="s">
        <v>3511</v>
      </c>
      <c r="K6234" s="42"/>
      <c r="L6234" s="42" t="s">
        <v>4489</v>
      </c>
      <c r="M6234" s="42" t="s">
        <v>3499</v>
      </c>
      <c r="N6234" s="42" t="s">
        <v>2435</v>
      </c>
      <c r="O6234" s="137" t="s">
        <v>3500</v>
      </c>
      <c r="P6234" s="42" t="s">
        <v>64</v>
      </c>
      <c r="Q6234" s="42" t="s">
        <v>65</v>
      </c>
      <c r="R6234" s="42">
        <v>1</v>
      </c>
      <c r="S6234" s="137" t="s">
        <v>2419</v>
      </c>
      <c r="T6234" s="62">
        <v>696892400</v>
      </c>
      <c r="U6234" s="62">
        <v>672537379.61000001</v>
      </c>
      <c r="Z6234" s="54"/>
      <c r="AA6234" s="132"/>
      <c r="AJ6234" s="42"/>
      <c r="AM6234" s="42"/>
      <c r="AN6234" s="42"/>
      <c r="AO6234" s="42"/>
      <c r="AP6234" s="42"/>
      <c r="AY6234" s="108">
        <v>6</v>
      </c>
      <c r="AZ6234" s="54" t="s">
        <v>74</v>
      </c>
      <c r="BA6234" s="67">
        <v>0</v>
      </c>
      <c r="BB6234" s="50" t="s">
        <v>68</v>
      </c>
      <c r="BN6234" s="54" t="s">
        <v>4578</v>
      </c>
      <c r="BO6234" s="58" t="str">
        <f t="shared" si="97"/>
        <v>境内资产</v>
      </c>
      <c r="BP6234" s="58" t="str">
        <f>IF(M6234="",VLOOKUP(D6234,Sheet4!$A$1:$B$92,2,0),VLOOKUP(Q6234,Sheet4!$A$1:$B$92,2,0))</f>
        <v>保险资产管理产品</v>
      </c>
    </row>
    <row r="6235" spans="1:68" s="58" customFormat="1" ht="12.75" customHeight="1">
      <c r="A6235" s="64" t="s">
        <v>3267</v>
      </c>
      <c r="B6235" s="130" t="s">
        <v>3268</v>
      </c>
      <c r="C6235" s="252" t="s">
        <v>1258</v>
      </c>
      <c r="D6235" s="252" t="s">
        <v>1259</v>
      </c>
      <c r="E6235" s="54" t="s">
        <v>3269</v>
      </c>
      <c r="F6235" s="54" t="s">
        <v>3270</v>
      </c>
      <c r="G6235" s="54">
        <v>490</v>
      </c>
      <c r="H6235" s="323">
        <v>49009.67</v>
      </c>
      <c r="I6235" s="323">
        <v>49009.67</v>
      </c>
      <c r="J6235" s="129" t="s">
        <v>3512</v>
      </c>
      <c r="K6235" s="42"/>
      <c r="L6235" s="42" t="s">
        <v>4489</v>
      </c>
      <c r="M6235" s="42" t="s">
        <v>3499</v>
      </c>
      <c r="N6235" s="42" t="s">
        <v>2435</v>
      </c>
      <c r="O6235" s="137" t="s">
        <v>3500</v>
      </c>
      <c r="P6235" s="42" t="s">
        <v>64</v>
      </c>
      <c r="Q6235" s="42" t="s">
        <v>65</v>
      </c>
      <c r="R6235" s="42">
        <v>1</v>
      </c>
      <c r="S6235" s="137" t="s">
        <v>2419</v>
      </c>
      <c r="T6235" s="62">
        <v>696892400</v>
      </c>
      <c r="U6235" s="62">
        <v>672537379.61000001</v>
      </c>
      <c r="Z6235" s="42"/>
      <c r="AA6235" s="132"/>
      <c r="AJ6235" s="42"/>
      <c r="AM6235" s="42"/>
      <c r="AN6235" s="42"/>
      <c r="AO6235" s="42"/>
      <c r="AP6235" s="42"/>
      <c r="AY6235" s="108">
        <v>6</v>
      </c>
      <c r="AZ6235" s="54" t="s">
        <v>74</v>
      </c>
      <c r="BA6235" s="67">
        <v>0</v>
      </c>
      <c r="BB6235" s="50" t="s">
        <v>68</v>
      </c>
      <c r="BN6235" s="54" t="s">
        <v>4578</v>
      </c>
      <c r="BO6235" s="58" t="str">
        <f t="shared" si="97"/>
        <v>境内资产</v>
      </c>
      <c r="BP6235" s="58" t="str">
        <f>IF(M6235="",VLOOKUP(D6235,Sheet4!$A$1:$B$92,2,0),VLOOKUP(Q6235,Sheet4!$A$1:$B$92,2,0))</f>
        <v>保险资产管理产品</v>
      </c>
    </row>
    <row r="6236" spans="1:68" s="58" customFormat="1" ht="12.75" customHeight="1">
      <c r="A6236" s="64" t="s">
        <v>3272</v>
      </c>
      <c r="B6236" s="130" t="s">
        <v>3273</v>
      </c>
      <c r="C6236" s="252" t="s">
        <v>1258</v>
      </c>
      <c r="D6236" s="252" t="s">
        <v>1259</v>
      </c>
      <c r="E6236" s="54" t="s">
        <v>3274</v>
      </c>
      <c r="F6236" s="54" t="s">
        <v>3150</v>
      </c>
      <c r="G6236" s="54">
        <v>480</v>
      </c>
      <c r="H6236" s="323">
        <v>48002.76</v>
      </c>
      <c r="I6236" s="323">
        <v>48002.76</v>
      </c>
      <c r="J6236" s="129" t="s">
        <v>3275</v>
      </c>
      <c r="K6236" s="42"/>
      <c r="L6236" s="42" t="s">
        <v>4489</v>
      </c>
      <c r="M6236" s="42" t="s">
        <v>3499</v>
      </c>
      <c r="N6236" s="42" t="s">
        <v>2435</v>
      </c>
      <c r="O6236" s="137" t="s">
        <v>3500</v>
      </c>
      <c r="P6236" s="42" t="s">
        <v>64</v>
      </c>
      <c r="Q6236" s="42" t="s">
        <v>65</v>
      </c>
      <c r="R6236" s="42">
        <v>1</v>
      </c>
      <c r="S6236" s="137" t="s">
        <v>2419</v>
      </c>
      <c r="T6236" s="62">
        <v>696892400</v>
      </c>
      <c r="U6236" s="62">
        <v>672537379.61000001</v>
      </c>
      <c r="Z6236" s="42"/>
      <c r="AA6236" s="132"/>
      <c r="AJ6236" s="42"/>
      <c r="AM6236" s="42"/>
      <c r="AN6236" s="42"/>
      <c r="AO6236" s="42"/>
      <c r="AP6236" s="42"/>
      <c r="AY6236" s="108">
        <v>6</v>
      </c>
      <c r="AZ6236" s="54" t="s">
        <v>169</v>
      </c>
      <c r="BA6236" s="67">
        <v>0</v>
      </c>
      <c r="BB6236" s="50" t="s">
        <v>68</v>
      </c>
      <c r="BN6236" s="54" t="s">
        <v>4578</v>
      </c>
      <c r="BO6236" s="58" t="str">
        <f t="shared" si="97"/>
        <v>境内资产</v>
      </c>
      <c r="BP6236" s="58" t="str">
        <f>IF(M6236="",VLOOKUP(D6236,Sheet4!$A$1:$B$92,2,0),VLOOKUP(Q6236,Sheet4!$A$1:$B$92,2,0))</f>
        <v>保险资产管理产品</v>
      </c>
    </row>
    <row r="6237" spans="1:68" s="58" customFormat="1" ht="12.75" customHeight="1">
      <c r="A6237" s="64" t="s">
        <v>3276</v>
      </c>
      <c r="B6237" s="130" t="s">
        <v>3277</v>
      </c>
      <c r="C6237" s="255" t="s">
        <v>71</v>
      </c>
      <c r="D6237" s="245" t="s">
        <v>1154</v>
      </c>
      <c r="E6237" s="54" t="s">
        <v>3278</v>
      </c>
      <c r="F6237" s="54" t="s">
        <v>3279</v>
      </c>
      <c r="G6237" s="129">
        <v>200000</v>
      </c>
      <c r="H6237" s="323">
        <v>20969352.050000001</v>
      </c>
      <c r="I6237" s="323">
        <v>20851052.050000001</v>
      </c>
      <c r="J6237" s="129" t="s">
        <v>3280</v>
      </c>
      <c r="K6237" s="42"/>
      <c r="L6237" s="42" t="s">
        <v>4489</v>
      </c>
      <c r="M6237" s="42" t="s">
        <v>3499</v>
      </c>
      <c r="N6237" s="42" t="s">
        <v>2435</v>
      </c>
      <c r="O6237" s="137" t="s">
        <v>3500</v>
      </c>
      <c r="P6237" s="42" t="s">
        <v>64</v>
      </c>
      <c r="Q6237" s="42" t="s">
        <v>65</v>
      </c>
      <c r="R6237" s="42">
        <v>1</v>
      </c>
      <c r="S6237" s="137" t="s">
        <v>2419</v>
      </c>
      <c r="T6237" s="62">
        <v>696892400</v>
      </c>
      <c r="U6237" s="62">
        <v>672537379.61000001</v>
      </c>
      <c r="Z6237" s="42"/>
      <c r="AA6237" s="132"/>
      <c r="AJ6237" s="42"/>
      <c r="AM6237" s="42"/>
      <c r="AN6237" s="42"/>
      <c r="AO6237" s="42"/>
      <c r="AP6237" s="42"/>
      <c r="AY6237" s="54">
        <v>0.34</v>
      </c>
      <c r="AZ6237" s="54" t="s">
        <v>84</v>
      </c>
      <c r="BA6237" s="54">
        <v>0.33389999999999997</v>
      </c>
      <c r="BB6237" s="50" t="s">
        <v>68</v>
      </c>
      <c r="BN6237" s="54" t="s">
        <v>4578</v>
      </c>
      <c r="BO6237" s="58" t="str">
        <f t="shared" si="97"/>
        <v>境内资产</v>
      </c>
      <c r="BP6237" s="58" t="str">
        <f>IF(M6237="",VLOOKUP(D6237,Sheet4!$A$1:$B$92,2,0),VLOOKUP(Q6237,Sheet4!$A$1:$B$92,2,0))</f>
        <v>保险资产管理产品</v>
      </c>
    </row>
    <row r="6238" spans="1:68" s="58" customFormat="1" ht="12.75" customHeight="1">
      <c r="A6238" s="64" t="s">
        <v>3281</v>
      </c>
      <c r="B6238" s="130" t="s">
        <v>3282</v>
      </c>
      <c r="C6238" s="255" t="s">
        <v>71</v>
      </c>
      <c r="D6238" s="245" t="s">
        <v>1154</v>
      </c>
      <c r="E6238" s="54" t="s">
        <v>3283</v>
      </c>
      <c r="F6238" s="54" t="s">
        <v>3284</v>
      </c>
      <c r="G6238" s="129">
        <v>200000</v>
      </c>
      <c r="H6238" s="323">
        <v>20385205.48</v>
      </c>
      <c r="I6238" s="323">
        <v>20620205.48</v>
      </c>
      <c r="J6238" s="129" t="s">
        <v>3513</v>
      </c>
      <c r="K6238" s="42"/>
      <c r="L6238" s="42" t="s">
        <v>4489</v>
      </c>
      <c r="M6238" s="42" t="s">
        <v>3499</v>
      </c>
      <c r="N6238" s="42" t="s">
        <v>2435</v>
      </c>
      <c r="O6238" s="137" t="s">
        <v>3500</v>
      </c>
      <c r="P6238" s="42" t="s">
        <v>64</v>
      </c>
      <c r="Q6238" s="42" t="s">
        <v>65</v>
      </c>
      <c r="R6238" s="42">
        <v>1</v>
      </c>
      <c r="S6238" s="137" t="s">
        <v>2419</v>
      </c>
      <c r="T6238" s="62">
        <v>696892400</v>
      </c>
      <c r="U6238" s="62">
        <v>672537379.61000001</v>
      </c>
      <c r="Z6238" s="42"/>
      <c r="AA6238" s="132"/>
      <c r="AJ6238" s="42"/>
      <c r="AM6238" s="42"/>
      <c r="AN6238" s="42"/>
      <c r="AO6238" s="42"/>
      <c r="AP6238" s="42"/>
      <c r="AY6238" s="54">
        <v>1.5</v>
      </c>
      <c r="AZ6238" s="54" t="s">
        <v>84</v>
      </c>
      <c r="BA6238" s="54">
        <v>1.4214</v>
      </c>
      <c r="BB6238" s="50" t="s">
        <v>68</v>
      </c>
      <c r="BN6238" s="54" t="s">
        <v>4578</v>
      </c>
      <c r="BO6238" s="58" t="str">
        <f t="shared" si="97"/>
        <v>境内资产</v>
      </c>
      <c r="BP6238" s="58" t="str">
        <f>IF(M6238="",VLOOKUP(D6238,Sheet4!$A$1:$B$92,2,0),VLOOKUP(Q6238,Sheet4!$A$1:$B$92,2,0))</f>
        <v>保险资产管理产品</v>
      </c>
    </row>
    <row r="6239" spans="1:68" s="58" customFormat="1" ht="12.75" customHeight="1">
      <c r="A6239" s="64" t="s">
        <v>3435</v>
      </c>
      <c r="B6239" s="130" t="s">
        <v>3436</v>
      </c>
      <c r="C6239" s="255" t="s">
        <v>71</v>
      </c>
      <c r="D6239" s="245" t="s">
        <v>1154</v>
      </c>
      <c r="E6239" s="54" t="s">
        <v>3437</v>
      </c>
      <c r="F6239" s="54" t="s">
        <v>1421</v>
      </c>
      <c r="G6239" s="129">
        <v>200000</v>
      </c>
      <c r="H6239" s="323">
        <v>20318400</v>
      </c>
      <c r="I6239" s="323">
        <v>20318400</v>
      </c>
      <c r="J6239" s="129" t="s">
        <v>3514</v>
      </c>
      <c r="K6239" s="42"/>
      <c r="L6239" s="42" t="s">
        <v>4489</v>
      </c>
      <c r="M6239" s="42" t="s">
        <v>3499</v>
      </c>
      <c r="N6239" s="42" t="s">
        <v>2435</v>
      </c>
      <c r="O6239" s="137" t="s">
        <v>3500</v>
      </c>
      <c r="P6239" s="42" t="s">
        <v>64</v>
      </c>
      <c r="Q6239" s="42" t="s">
        <v>65</v>
      </c>
      <c r="R6239" s="42">
        <v>1</v>
      </c>
      <c r="S6239" s="137" t="s">
        <v>2419</v>
      </c>
      <c r="T6239" s="62">
        <v>696892400</v>
      </c>
      <c r="U6239" s="62">
        <v>672537379.61000001</v>
      </c>
      <c r="Z6239" s="42"/>
      <c r="AA6239" s="132"/>
      <c r="AJ6239" s="42"/>
      <c r="AM6239" s="42"/>
      <c r="AN6239" s="42"/>
      <c r="AO6239" s="42"/>
      <c r="AP6239" s="42"/>
      <c r="AY6239" s="54">
        <v>1.6</v>
      </c>
      <c r="AZ6239" s="54" t="s">
        <v>84</v>
      </c>
      <c r="BA6239" s="54">
        <v>1.5226999999999999</v>
      </c>
      <c r="BB6239" s="50" t="s">
        <v>68</v>
      </c>
      <c r="BN6239" s="54" t="s">
        <v>4578</v>
      </c>
      <c r="BO6239" s="58" t="str">
        <f t="shared" si="97"/>
        <v>境内资产</v>
      </c>
      <c r="BP6239" s="58" t="str">
        <f>IF(M6239="",VLOOKUP(D6239,Sheet4!$A$1:$B$92,2,0),VLOOKUP(Q6239,Sheet4!$A$1:$B$92,2,0))</f>
        <v>保险资产管理产品</v>
      </c>
    </row>
    <row r="6240" spans="1:68" s="58" customFormat="1" ht="12.75" customHeight="1">
      <c r="A6240" s="64" t="s">
        <v>3286</v>
      </c>
      <c r="B6240" s="130" t="s">
        <v>3287</v>
      </c>
      <c r="C6240" s="255" t="s">
        <v>71</v>
      </c>
      <c r="D6240" s="245" t="s">
        <v>1154</v>
      </c>
      <c r="E6240" s="54" t="s">
        <v>3288</v>
      </c>
      <c r="F6240" s="54" t="s">
        <v>3289</v>
      </c>
      <c r="G6240" s="129">
        <v>200000</v>
      </c>
      <c r="H6240" s="323">
        <v>20125043.84</v>
      </c>
      <c r="I6240" s="323">
        <v>20464443.84</v>
      </c>
      <c r="J6240" s="129" t="s">
        <v>3290</v>
      </c>
      <c r="K6240" s="42"/>
      <c r="L6240" s="42" t="s">
        <v>4489</v>
      </c>
      <c r="M6240" s="42" t="s">
        <v>3499</v>
      </c>
      <c r="N6240" s="42" t="s">
        <v>2435</v>
      </c>
      <c r="O6240" s="137" t="s">
        <v>3500</v>
      </c>
      <c r="P6240" s="42" t="s">
        <v>64</v>
      </c>
      <c r="Q6240" s="42" t="s">
        <v>65</v>
      </c>
      <c r="R6240" s="42">
        <v>1</v>
      </c>
      <c r="S6240" s="137" t="s">
        <v>2419</v>
      </c>
      <c r="T6240" s="62">
        <v>696892400</v>
      </c>
      <c r="U6240" s="62">
        <v>672537379.61000001</v>
      </c>
      <c r="Z6240" s="42"/>
      <c r="AA6240" s="132"/>
      <c r="AJ6240" s="42"/>
      <c r="AM6240" s="42"/>
      <c r="AN6240" s="42"/>
      <c r="AO6240" s="42"/>
      <c r="AP6240" s="42"/>
      <c r="AY6240" s="54">
        <v>1.75</v>
      </c>
      <c r="AZ6240" s="54" t="s">
        <v>84</v>
      </c>
      <c r="BA6240" s="54">
        <v>1.6513</v>
      </c>
      <c r="BB6240" s="50" t="s">
        <v>68</v>
      </c>
      <c r="BN6240" s="54" t="s">
        <v>4578</v>
      </c>
      <c r="BO6240" s="58" t="str">
        <f t="shared" si="97"/>
        <v>境内资产</v>
      </c>
      <c r="BP6240" s="58" t="str">
        <f>IF(M6240="",VLOOKUP(D6240,Sheet4!$A$1:$B$92,2,0),VLOOKUP(Q6240,Sheet4!$A$1:$B$92,2,0))</f>
        <v>保险资产管理产品</v>
      </c>
    </row>
    <row r="6241" spans="1:68" s="58" customFormat="1" ht="12.75" customHeight="1">
      <c r="A6241" s="64" t="s">
        <v>3291</v>
      </c>
      <c r="B6241" s="130" t="s">
        <v>3292</v>
      </c>
      <c r="C6241" s="255" t="s">
        <v>71</v>
      </c>
      <c r="D6241" s="245" t="s">
        <v>72</v>
      </c>
      <c r="E6241" s="54" t="s">
        <v>3293</v>
      </c>
      <c r="F6241" s="54" t="s">
        <v>3294</v>
      </c>
      <c r="G6241" s="129">
        <v>200000</v>
      </c>
      <c r="H6241" s="323">
        <v>20408109.59</v>
      </c>
      <c r="I6241" s="323">
        <v>20812109.59</v>
      </c>
      <c r="J6241" s="129" t="s">
        <v>3295</v>
      </c>
      <c r="K6241" s="42"/>
      <c r="L6241" s="42" t="s">
        <v>4489</v>
      </c>
      <c r="M6241" s="42" t="s">
        <v>3499</v>
      </c>
      <c r="N6241" s="42" t="s">
        <v>2435</v>
      </c>
      <c r="O6241" s="137" t="s">
        <v>3500</v>
      </c>
      <c r="P6241" s="42" t="s">
        <v>64</v>
      </c>
      <c r="Q6241" s="42" t="s">
        <v>65</v>
      </c>
      <c r="R6241" s="42">
        <v>1</v>
      </c>
      <c r="S6241" s="137" t="s">
        <v>2419</v>
      </c>
      <c r="T6241" s="62">
        <v>696892400</v>
      </c>
      <c r="U6241" s="62">
        <v>672537379.61000001</v>
      </c>
      <c r="Z6241" s="42"/>
      <c r="AA6241" s="132"/>
      <c r="AJ6241" s="42"/>
      <c r="AM6241" s="42"/>
      <c r="AN6241" s="42"/>
      <c r="AO6241" s="42"/>
      <c r="AP6241" s="42"/>
      <c r="AY6241" s="54">
        <v>1.47</v>
      </c>
      <c r="AZ6241" s="54" t="s">
        <v>74</v>
      </c>
      <c r="BA6241" s="54">
        <v>1.3927</v>
      </c>
      <c r="BB6241" s="50" t="s">
        <v>68</v>
      </c>
      <c r="BN6241" s="54" t="s">
        <v>4578</v>
      </c>
      <c r="BO6241" s="58" t="str">
        <f t="shared" si="97"/>
        <v>境内资产</v>
      </c>
      <c r="BP6241" s="58" t="str">
        <f>IF(M6241="",VLOOKUP(D6241,Sheet4!$A$1:$B$92,2,0),VLOOKUP(Q6241,Sheet4!$A$1:$B$92,2,0))</f>
        <v>保险资产管理产品</v>
      </c>
    </row>
    <row r="6242" spans="1:68" s="58" customFormat="1" ht="12.75" customHeight="1">
      <c r="A6242" s="64" t="s">
        <v>3296</v>
      </c>
      <c r="B6242" s="130" t="s">
        <v>3297</v>
      </c>
      <c r="C6242" s="255" t="s">
        <v>71</v>
      </c>
      <c r="D6242" s="245" t="s">
        <v>1154</v>
      </c>
      <c r="E6242" s="54" t="s">
        <v>3298</v>
      </c>
      <c r="F6242" s="54" t="s">
        <v>3299</v>
      </c>
      <c r="G6242" s="129">
        <v>600000</v>
      </c>
      <c r="H6242" s="323">
        <v>61254739.729999997</v>
      </c>
      <c r="I6242" s="323">
        <v>61194739.729999997</v>
      </c>
      <c r="J6242" s="129" t="s">
        <v>3515</v>
      </c>
      <c r="K6242" s="42"/>
      <c r="L6242" s="42" t="s">
        <v>4489</v>
      </c>
      <c r="M6242" s="42" t="s">
        <v>3499</v>
      </c>
      <c r="N6242" s="42" t="s">
        <v>2435</v>
      </c>
      <c r="O6242" s="137" t="s">
        <v>3500</v>
      </c>
      <c r="P6242" s="42" t="s">
        <v>64</v>
      </c>
      <c r="Q6242" s="42" t="s">
        <v>65</v>
      </c>
      <c r="R6242" s="42">
        <v>1</v>
      </c>
      <c r="S6242" s="137" t="s">
        <v>2419</v>
      </c>
      <c r="T6242" s="62">
        <v>696892400</v>
      </c>
      <c r="U6242" s="62">
        <v>672537379.61000001</v>
      </c>
      <c r="Z6242" s="42"/>
      <c r="AA6242" s="132"/>
      <c r="AJ6242" s="42"/>
      <c r="AM6242" s="42"/>
      <c r="AN6242" s="42"/>
      <c r="AO6242" s="42"/>
      <c r="AP6242" s="42"/>
      <c r="AY6242" s="54">
        <v>0.56999999999999995</v>
      </c>
      <c r="AZ6242" s="54" t="s">
        <v>169</v>
      </c>
      <c r="BA6242" s="54">
        <v>0.55369999999999997</v>
      </c>
      <c r="BB6242" s="50" t="s">
        <v>68</v>
      </c>
      <c r="BN6242" s="54" t="s">
        <v>4578</v>
      </c>
      <c r="BO6242" s="58" t="str">
        <f t="shared" si="97"/>
        <v>境内资产</v>
      </c>
      <c r="BP6242" s="58" t="str">
        <f>IF(M6242="",VLOOKUP(D6242,Sheet4!$A$1:$B$92,2,0),VLOOKUP(Q6242,Sheet4!$A$1:$B$92,2,0))</f>
        <v>保险资产管理产品</v>
      </c>
    </row>
    <row r="6243" spans="1:68" s="58" customFormat="1" ht="12.75" customHeight="1">
      <c r="A6243" s="64" t="s">
        <v>3516</v>
      </c>
      <c r="B6243" s="130" t="s">
        <v>3517</v>
      </c>
      <c r="C6243" s="255" t="s">
        <v>71</v>
      </c>
      <c r="D6243" s="245" t="s">
        <v>1154</v>
      </c>
      <c r="E6243" s="54" t="s">
        <v>3518</v>
      </c>
      <c r="F6243" s="54" t="s">
        <v>1386</v>
      </c>
      <c r="G6243" s="129">
        <v>400000</v>
      </c>
      <c r="H6243" s="323">
        <v>39709123.289999999</v>
      </c>
      <c r="I6243" s="323">
        <v>38256723.289999999</v>
      </c>
      <c r="J6243" s="129" t="s">
        <v>3519</v>
      </c>
      <c r="K6243" s="42"/>
      <c r="L6243" s="42" t="s">
        <v>4489</v>
      </c>
      <c r="M6243" s="42" t="s">
        <v>3499</v>
      </c>
      <c r="N6243" s="42" t="s">
        <v>2435</v>
      </c>
      <c r="O6243" s="137" t="s">
        <v>3500</v>
      </c>
      <c r="P6243" s="42" t="s">
        <v>64</v>
      </c>
      <c r="Q6243" s="42" t="s">
        <v>65</v>
      </c>
      <c r="R6243" s="42">
        <v>1</v>
      </c>
      <c r="S6243" s="137" t="s">
        <v>2419</v>
      </c>
      <c r="T6243" s="62">
        <v>696892400</v>
      </c>
      <c r="U6243" s="62">
        <v>672537379.61000001</v>
      </c>
      <c r="Z6243" s="42"/>
      <c r="AA6243" s="132"/>
      <c r="AJ6243" s="42"/>
      <c r="AM6243" s="42"/>
      <c r="AN6243" s="42"/>
      <c r="AO6243" s="42"/>
      <c r="AP6243" s="42"/>
      <c r="AY6243" s="54">
        <v>3.01</v>
      </c>
      <c r="AZ6243" s="54" t="s">
        <v>169</v>
      </c>
      <c r="BA6243" s="54">
        <v>2.7164000000000001</v>
      </c>
      <c r="BB6243" s="50" t="s">
        <v>68</v>
      </c>
      <c r="BN6243" s="54" t="s">
        <v>4578</v>
      </c>
      <c r="BO6243" s="58" t="str">
        <f t="shared" si="97"/>
        <v>境内资产</v>
      </c>
      <c r="BP6243" s="58" t="str">
        <f>IF(M6243="",VLOOKUP(D6243,Sheet4!$A$1:$B$92,2,0),VLOOKUP(Q6243,Sheet4!$A$1:$B$92,2,0))</f>
        <v>保险资产管理产品</v>
      </c>
    </row>
    <row r="6244" spans="1:68" s="58" customFormat="1" ht="12.75" customHeight="1">
      <c r="A6244" s="64" t="s">
        <v>3305</v>
      </c>
      <c r="B6244" s="130" t="s">
        <v>3306</v>
      </c>
      <c r="C6244" s="257" t="s">
        <v>827</v>
      </c>
      <c r="D6244" s="243" t="s">
        <v>830</v>
      </c>
      <c r="E6244" s="54" t="s">
        <v>3307</v>
      </c>
      <c r="F6244" s="54" t="s">
        <v>3308</v>
      </c>
      <c r="G6244" s="129">
        <v>200000</v>
      </c>
      <c r="H6244" s="323">
        <v>20536421.920000002</v>
      </c>
      <c r="I6244" s="323">
        <v>20762421.920000002</v>
      </c>
      <c r="J6244" s="129" t="s">
        <v>3520</v>
      </c>
      <c r="K6244" s="42"/>
      <c r="L6244" s="42" t="s">
        <v>4489</v>
      </c>
      <c r="M6244" s="42" t="s">
        <v>3499</v>
      </c>
      <c r="N6244" s="42" t="s">
        <v>2435</v>
      </c>
      <c r="O6244" s="137" t="s">
        <v>3500</v>
      </c>
      <c r="P6244" s="42" t="s">
        <v>64</v>
      </c>
      <c r="Q6244" s="42" t="s">
        <v>65</v>
      </c>
      <c r="R6244" s="42">
        <v>1</v>
      </c>
      <c r="S6244" s="137" t="s">
        <v>2419</v>
      </c>
      <c r="T6244" s="62">
        <v>696892400</v>
      </c>
      <c r="U6244" s="62">
        <v>672537379.61000001</v>
      </c>
      <c r="Z6244" s="42"/>
      <c r="AA6244" s="132"/>
      <c r="AJ6244" s="42"/>
      <c r="AM6244" s="42"/>
      <c r="AN6244" s="42"/>
      <c r="AO6244" s="42"/>
      <c r="AP6244" s="42"/>
      <c r="AY6244" s="54">
        <v>1.39</v>
      </c>
      <c r="AZ6244" s="54" t="s">
        <v>84</v>
      </c>
      <c r="BA6244" s="54">
        <v>1.3059000000000001</v>
      </c>
      <c r="BB6244" s="50" t="s">
        <v>68</v>
      </c>
      <c r="BN6244" s="54" t="s">
        <v>4578</v>
      </c>
      <c r="BO6244" s="58" t="str">
        <f t="shared" si="97"/>
        <v>境内资产</v>
      </c>
      <c r="BP6244" s="58" t="str">
        <f>IF(M6244="",VLOOKUP(D6244,Sheet4!$A$1:$B$92,2,0),VLOOKUP(Q6244,Sheet4!$A$1:$B$92,2,0))</f>
        <v>保险资产管理产品</v>
      </c>
    </row>
    <row r="6245" spans="1:68" s="58" customFormat="1" ht="12.75" customHeight="1">
      <c r="A6245" s="64" t="s">
        <v>3310</v>
      </c>
      <c r="B6245" s="130" t="s">
        <v>3311</v>
      </c>
      <c r="C6245" s="255" t="s">
        <v>71</v>
      </c>
      <c r="D6245" s="245" t="s">
        <v>1154</v>
      </c>
      <c r="E6245" s="54" t="s">
        <v>3312</v>
      </c>
      <c r="F6245" s="54" t="s">
        <v>3313</v>
      </c>
      <c r="G6245" s="129">
        <v>300000</v>
      </c>
      <c r="H6245" s="323">
        <v>30773260.280000001</v>
      </c>
      <c r="I6245" s="323">
        <v>30773260.280000001</v>
      </c>
      <c r="J6245" s="129" t="s">
        <v>3521</v>
      </c>
      <c r="K6245" s="42"/>
      <c r="L6245" s="42" t="s">
        <v>4489</v>
      </c>
      <c r="M6245" s="42" t="s">
        <v>3499</v>
      </c>
      <c r="N6245" s="42" t="s">
        <v>2435</v>
      </c>
      <c r="O6245" s="137" t="s">
        <v>3500</v>
      </c>
      <c r="P6245" s="42" t="s">
        <v>64</v>
      </c>
      <c r="Q6245" s="42" t="s">
        <v>65</v>
      </c>
      <c r="R6245" s="42">
        <v>1</v>
      </c>
      <c r="S6245" s="137" t="s">
        <v>2419</v>
      </c>
      <c r="T6245" s="62">
        <v>696892400</v>
      </c>
      <c r="U6245" s="62">
        <v>672537379.61000001</v>
      </c>
      <c r="Z6245" s="42"/>
      <c r="AA6245" s="132"/>
      <c r="AJ6245" s="42"/>
      <c r="AM6245" s="42"/>
      <c r="AN6245" s="42"/>
      <c r="AO6245" s="42"/>
      <c r="AP6245" s="42"/>
      <c r="AY6245" s="54">
        <v>1.39</v>
      </c>
      <c r="AZ6245" s="54" t="s">
        <v>84</v>
      </c>
      <c r="BA6245" s="54">
        <v>1.3068</v>
      </c>
      <c r="BB6245" s="50" t="s">
        <v>68</v>
      </c>
      <c r="BN6245" s="54" t="s">
        <v>4578</v>
      </c>
      <c r="BO6245" s="58" t="str">
        <f t="shared" si="97"/>
        <v>境内资产</v>
      </c>
      <c r="BP6245" s="58" t="str">
        <f>IF(M6245="",VLOOKUP(D6245,Sheet4!$A$1:$B$92,2,0),VLOOKUP(Q6245,Sheet4!$A$1:$B$92,2,0))</f>
        <v>保险资产管理产品</v>
      </c>
    </row>
    <row r="6246" spans="1:68" s="58" customFormat="1" ht="12.75" customHeight="1">
      <c r="A6246" s="64" t="s">
        <v>3315</v>
      </c>
      <c r="B6246" s="130" t="s">
        <v>3316</v>
      </c>
      <c r="C6246" s="257" t="s">
        <v>827</v>
      </c>
      <c r="D6246" s="243" t="s">
        <v>830</v>
      </c>
      <c r="E6246" s="54" t="s">
        <v>3317</v>
      </c>
      <c r="F6246" s="54" t="s">
        <v>3318</v>
      </c>
      <c r="G6246" s="129">
        <v>300000</v>
      </c>
      <c r="H6246" s="323">
        <v>30831369.859999999</v>
      </c>
      <c r="I6246" s="323">
        <v>31260369.859999999</v>
      </c>
      <c r="J6246" s="129" t="s">
        <v>3522</v>
      </c>
      <c r="K6246" s="42"/>
      <c r="L6246" s="42" t="s">
        <v>4489</v>
      </c>
      <c r="M6246" s="42" t="s">
        <v>3499</v>
      </c>
      <c r="N6246" s="42" t="s">
        <v>2435</v>
      </c>
      <c r="O6246" s="137" t="s">
        <v>3500</v>
      </c>
      <c r="P6246" s="42" t="s">
        <v>64</v>
      </c>
      <c r="Q6246" s="42" t="s">
        <v>65</v>
      </c>
      <c r="R6246" s="42">
        <v>1</v>
      </c>
      <c r="S6246" s="137" t="s">
        <v>2419</v>
      </c>
      <c r="T6246" s="62">
        <v>696892400</v>
      </c>
      <c r="U6246" s="62">
        <v>672537379.61000001</v>
      </c>
      <c r="Z6246" s="42"/>
      <c r="AA6246" s="132"/>
      <c r="AJ6246" s="42"/>
      <c r="AM6246" s="42"/>
      <c r="AN6246" s="42"/>
      <c r="AO6246" s="42"/>
      <c r="AP6246" s="42"/>
      <c r="AY6246" s="54">
        <v>1.4</v>
      </c>
      <c r="AZ6246" s="54" t="s">
        <v>84</v>
      </c>
      <c r="BA6246" s="54">
        <v>1.3242</v>
      </c>
      <c r="BB6246" s="50" t="s">
        <v>68</v>
      </c>
      <c r="BN6246" s="54" t="s">
        <v>4578</v>
      </c>
      <c r="BO6246" s="58" t="str">
        <f t="shared" si="97"/>
        <v>境内资产</v>
      </c>
      <c r="BP6246" s="58" t="str">
        <f>IF(M6246="",VLOOKUP(D6246,Sheet4!$A$1:$B$92,2,0),VLOOKUP(Q6246,Sheet4!$A$1:$B$92,2,0))</f>
        <v>保险资产管理产品</v>
      </c>
    </row>
    <row r="6247" spans="1:68" s="58" customFormat="1" ht="12.75" customHeight="1">
      <c r="A6247" s="64" t="s">
        <v>3320</v>
      </c>
      <c r="B6247" s="130" t="s">
        <v>3321</v>
      </c>
      <c r="C6247" s="255" t="s">
        <v>71</v>
      </c>
      <c r="D6247" s="245" t="s">
        <v>1154</v>
      </c>
      <c r="E6247" s="54" t="s">
        <v>3322</v>
      </c>
      <c r="F6247" s="54" t="s">
        <v>896</v>
      </c>
      <c r="G6247" s="129">
        <v>300000</v>
      </c>
      <c r="H6247" s="323">
        <v>30781200</v>
      </c>
      <c r="I6247" s="323">
        <v>22381200</v>
      </c>
      <c r="J6247" s="129" t="s">
        <v>3523</v>
      </c>
      <c r="K6247" s="42"/>
      <c r="L6247" s="42" t="s">
        <v>4489</v>
      </c>
      <c r="M6247" s="42" t="s">
        <v>3499</v>
      </c>
      <c r="N6247" s="42" t="s">
        <v>2435</v>
      </c>
      <c r="O6247" s="137" t="s">
        <v>3500</v>
      </c>
      <c r="P6247" s="42" t="s">
        <v>64</v>
      </c>
      <c r="Q6247" s="42" t="s">
        <v>65</v>
      </c>
      <c r="R6247" s="42">
        <v>1</v>
      </c>
      <c r="S6247" s="137" t="s">
        <v>2419</v>
      </c>
      <c r="T6247" s="62">
        <v>696892400</v>
      </c>
      <c r="U6247" s="62">
        <v>672537379.61000001</v>
      </c>
      <c r="Z6247" s="42"/>
      <c r="AA6247" s="132"/>
      <c r="AJ6247" s="42"/>
      <c r="AM6247" s="42"/>
      <c r="AN6247" s="42"/>
      <c r="AO6247" s="42"/>
      <c r="AP6247" s="42"/>
      <c r="AY6247" s="54">
        <v>1.41</v>
      </c>
      <c r="AZ6247" s="54" t="s">
        <v>169</v>
      </c>
      <c r="BA6247" s="54">
        <v>1.1732</v>
      </c>
      <c r="BB6247" s="50" t="s">
        <v>68</v>
      </c>
      <c r="BN6247" s="54" t="s">
        <v>4578</v>
      </c>
      <c r="BO6247" s="58" t="str">
        <f t="shared" si="97"/>
        <v>境内资产</v>
      </c>
      <c r="BP6247" s="58" t="str">
        <f>IF(M6247="",VLOOKUP(D6247,Sheet4!$A$1:$B$92,2,0),VLOOKUP(Q6247,Sheet4!$A$1:$B$92,2,0))</f>
        <v>保险资产管理产品</v>
      </c>
    </row>
    <row r="6248" spans="1:68" s="58" customFormat="1" ht="12.75" customHeight="1">
      <c r="A6248" s="64" t="s">
        <v>3324</v>
      </c>
      <c r="B6248" s="130" t="s">
        <v>3325</v>
      </c>
      <c r="C6248" s="255" t="s">
        <v>71</v>
      </c>
      <c r="D6248" s="245" t="s">
        <v>1154</v>
      </c>
      <c r="E6248" s="54" t="s">
        <v>3326</v>
      </c>
      <c r="F6248" s="54" t="s">
        <v>2894</v>
      </c>
      <c r="G6248" s="129">
        <v>300000</v>
      </c>
      <c r="H6248" s="323">
        <v>30646068.489999998</v>
      </c>
      <c r="I6248" s="323">
        <v>30856068.489999998</v>
      </c>
      <c r="J6248" s="129" t="s">
        <v>3524</v>
      </c>
      <c r="K6248" s="42"/>
      <c r="L6248" s="42" t="s">
        <v>4489</v>
      </c>
      <c r="M6248" s="42" t="s">
        <v>3499</v>
      </c>
      <c r="N6248" s="42" t="s">
        <v>2435</v>
      </c>
      <c r="O6248" s="137" t="s">
        <v>3500</v>
      </c>
      <c r="P6248" s="42" t="s">
        <v>64</v>
      </c>
      <c r="Q6248" s="42" t="s">
        <v>65</v>
      </c>
      <c r="R6248" s="42">
        <v>1</v>
      </c>
      <c r="S6248" s="137" t="s">
        <v>2419</v>
      </c>
      <c r="T6248" s="62">
        <v>696892400</v>
      </c>
      <c r="U6248" s="62">
        <v>672537379.61000001</v>
      </c>
      <c r="Z6248" s="42"/>
      <c r="AA6248" s="132"/>
      <c r="AJ6248" s="42"/>
      <c r="AM6248" s="42"/>
      <c r="AN6248" s="42"/>
      <c r="AO6248" s="42"/>
      <c r="AP6248" s="42"/>
      <c r="AY6248" s="54">
        <v>1.46</v>
      </c>
      <c r="AZ6248" s="54" t="s">
        <v>84</v>
      </c>
      <c r="BA6248" s="54">
        <v>1.3640000000000001</v>
      </c>
      <c r="BB6248" s="50" t="s">
        <v>68</v>
      </c>
      <c r="BN6248" s="54" t="s">
        <v>4578</v>
      </c>
      <c r="BO6248" s="58" t="str">
        <f t="shared" si="97"/>
        <v>境内资产</v>
      </c>
      <c r="BP6248" s="58" t="str">
        <f>IF(M6248="",VLOOKUP(D6248,Sheet4!$A$1:$B$92,2,0),VLOOKUP(Q6248,Sheet4!$A$1:$B$92,2,0))</f>
        <v>保险资产管理产品</v>
      </c>
    </row>
    <row r="6249" spans="1:68" s="58" customFormat="1" ht="12.75" customHeight="1">
      <c r="A6249" s="64" t="s">
        <v>3328</v>
      </c>
      <c r="B6249" s="130" t="s">
        <v>3329</v>
      </c>
      <c r="C6249" s="255" t="s">
        <v>71</v>
      </c>
      <c r="D6249" s="245" t="s">
        <v>1154</v>
      </c>
      <c r="E6249" s="54" t="s">
        <v>3330</v>
      </c>
      <c r="F6249" s="54" t="s">
        <v>423</v>
      </c>
      <c r="G6249" s="129">
        <v>500000</v>
      </c>
      <c r="H6249" s="323">
        <v>51044041.100000001</v>
      </c>
      <c r="I6249" s="323">
        <v>51044041.100000001</v>
      </c>
      <c r="J6249" s="129" t="s">
        <v>3525</v>
      </c>
      <c r="K6249" s="42"/>
      <c r="L6249" s="42" t="s">
        <v>4489</v>
      </c>
      <c r="M6249" s="42" t="s">
        <v>3499</v>
      </c>
      <c r="N6249" s="42" t="s">
        <v>2435</v>
      </c>
      <c r="O6249" s="137" t="s">
        <v>3500</v>
      </c>
      <c r="P6249" s="42" t="s">
        <v>64</v>
      </c>
      <c r="Q6249" s="42" t="s">
        <v>65</v>
      </c>
      <c r="R6249" s="42">
        <v>1</v>
      </c>
      <c r="S6249" s="137" t="s">
        <v>2419</v>
      </c>
      <c r="T6249" s="62">
        <v>696892400</v>
      </c>
      <c r="U6249" s="62">
        <v>672537379.61000001</v>
      </c>
      <c r="Z6249" s="42"/>
      <c r="AA6249" s="132"/>
      <c r="AJ6249" s="42"/>
      <c r="AM6249" s="42"/>
      <c r="AN6249" s="42"/>
      <c r="AO6249" s="42"/>
      <c r="AP6249" s="42"/>
      <c r="AY6249" s="54">
        <v>1.47</v>
      </c>
      <c r="AZ6249" s="54" t="s">
        <v>169</v>
      </c>
      <c r="BA6249" s="54">
        <v>1.3429</v>
      </c>
      <c r="BB6249" s="50" t="s">
        <v>68</v>
      </c>
      <c r="BN6249" s="54" t="s">
        <v>4578</v>
      </c>
      <c r="BO6249" s="58" t="str">
        <f t="shared" si="97"/>
        <v>境内资产</v>
      </c>
      <c r="BP6249" s="58" t="str">
        <f>IF(M6249="",VLOOKUP(D6249,Sheet4!$A$1:$B$92,2,0),VLOOKUP(Q6249,Sheet4!$A$1:$B$92,2,0))</f>
        <v>保险资产管理产品</v>
      </c>
    </row>
    <row r="6250" spans="1:68" s="58" customFormat="1" ht="12.75" customHeight="1">
      <c r="A6250" s="64" t="s">
        <v>3337</v>
      </c>
      <c r="B6250" s="130" t="s">
        <v>3338</v>
      </c>
      <c r="C6250" s="255" t="s">
        <v>71</v>
      </c>
      <c r="D6250" s="245" t="s">
        <v>1154</v>
      </c>
      <c r="E6250" s="54" t="s">
        <v>3339</v>
      </c>
      <c r="F6250" s="54" t="s">
        <v>3299</v>
      </c>
      <c r="G6250" s="129">
        <v>200000</v>
      </c>
      <c r="H6250" s="323">
        <v>20440984.379999999</v>
      </c>
      <c r="I6250" s="323">
        <v>20440984.379999999</v>
      </c>
      <c r="J6250" s="129" t="s">
        <v>3526</v>
      </c>
      <c r="K6250" s="42"/>
      <c r="L6250" s="42" t="s">
        <v>4489</v>
      </c>
      <c r="M6250" s="42" t="s">
        <v>3499</v>
      </c>
      <c r="N6250" s="42" t="s">
        <v>2435</v>
      </c>
      <c r="O6250" s="137" t="s">
        <v>3500</v>
      </c>
      <c r="P6250" s="42" t="s">
        <v>64</v>
      </c>
      <c r="Q6250" s="42" t="s">
        <v>65</v>
      </c>
      <c r="R6250" s="42">
        <v>1</v>
      </c>
      <c r="S6250" s="137" t="s">
        <v>2419</v>
      </c>
      <c r="T6250" s="62">
        <v>696892400</v>
      </c>
      <c r="U6250" s="62">
        <v>672537379.61000001</v>
      </c>
      <c r="Z6250" s="42"/>
      <c r="AA6250" s="132"/>
      <c r="AJ6250" s="42"/>
      <c r="AM6250" s="42"/>
      <c r="AN6250" s="42"/>
      <c r="AO6250" s="42"/>
      <c r="AP6250" s="42"/>
      <c r="AY6250" s="54">
        <v>1.52</v>
      </c>
      <c r="AZ6250" s="54" t="s">
        <v>169</v>
      </c>
      <c r="BA6250" s="54">
        <v>1.3709</v>
      </c>
      <c r="BB6250" s="50" t="s">
        <v>68</v>
      </c>
      <c r="BN6250" s="54" t="s">
        <v>4578</v>
      </c>
      <c r="BO6250" s="58" t="str">
        <f t="shared" si="97"/>
        <v>境内资产</v>
      </c>
      <c r="BP6250" s="58" t="str">
        <f>IF(M6250="",VLOOKUP(D6250,Sheet4!$A$1:$B$92,2,0),VLOOKUP(Q6250,Sheet4!$A$1:$B$92,2,0))</f>
        <v>保险资产管理产品</v>
      </c>
    </row>
    <row r="6251" spans="1:68" s="58" customFormat="1" ht="12.75" customHeight="1">
      <c r="A6251" s="64" t="s">
        <v>3341</v>
      </c>
      <c r="B6251" s="130" t="s">
        <v>3342</v>
      </c>
      <c r="C6251" s="255" t="s">
        <v>71</v>
      </c>
      <c r="D6251" s="245" t="s">
        <v>1154</v>
      </c>
      <c r="E6251" s="54" t="s">
        <v>3343</v>
      </c>
      <c r="F6251" s="54" t="s">
        <v>3313</v>
      </c>
      <c r="G6251" s="129">
        <v>200000</v>
      </c>
      <c r="H6251" s="323">
        <v>20392522.370000001</v>
      </c>
      <c r="I6251" s="323">
        <v>20511589.039999999</v>
      </c>
      <c r="J6251" s="129" t="s">
        <v>3527</v>
      </c>
      <c r="K6251" s="42"/>
      <c r="L6251" s="42" t="s">
        <v>4489</v>
      </c>
      <c r="M6251" s="42" t="s">
        <v>3499</v>
      </c>
      <c r="N6251" s="42" t="s">
        <v>2435</v>
      </c>
      <c r="O6251" s="137" t="s">
        <v>3500</v>
      </c>
      <c r="P6251" s="42" t="s">
        <v>64</v>
      </c>
      <c r="Q6251" s="42" t="s">
        <v>65</v>
      </c>
      <c r="R6251" s="42">
        <v>1</v>
      </c>
      <c r="S6251" s="137" t="s">
        <v>2419</v>
      </c>
      <c r="T6251" s="62">
        <v>696892400</v>
      </c>
      <c r="U6251" s="62">
        <v>672537379.61000001</v>
      </c>
      <c r="Z6251" s="42"/>
      <c r="AA6251" s="132"/>
      <c r="AJ6251" s="42"/>
      <c r="AM6251" s="42"/>
      <c r="AN6251" s="42"/>
      <c r="AO6251" s="42"/>
      <c r="AP6251" s="42"/>
      <c r="AY6251" s="54">
        <v>1.51</v>
      </c>
      <c r="AZ6251" s="54" t="s">
        <v>84</v>
      </c>
      <c r="BA6251" s="54">
        <v>1.4207000000000001</v>
      </c>
      <c r="BB6251" s="50" t="s">
        <v>68</v>
      </c>
      <c r="BN6251" s="54" t="s">
        <v>4578</v>
      </c>
      <c r="BO6251" s="58" t="str">
        <f t="shared" si="97"/>
        <v>境内资产</v>
      </c>
      <c r="BP6251" s="58" t="str">
        <f>IF(M6251="",VLOOKUP(D6251,Sheet4!$A$1:$B$92,2,0),VLOOKUP(Q6251,Sheet4!$A$1:$B$92,2,0))</f>
        <v>保险资产管理产品</v>
      </c>
    </row>
    <row r="6252" spans="1:68" s="58" customFormat="1" ht="12.75" customHeight="1">
      <c r="A6252" s="64" t="s">
        <v>3345</v>
      </c>
      <c r="B6252" s="130" t="s">
        <v>3346</v>
      </c>
      <c r="C6252" s="255" t="s">
        <v>71</v>
      </c>
      <c r="D6252" s="245" t="s">
        <v>1154</v>
      </c>
      <c r="E6252" s="54" t="s">
        <v>3347</v>
      </c>
      <c r="F6252" s="54" t="s">
        <v>896</v>
      </c>
      <c r="G6252" s="129">
        <v>200000</v>
      </c>
      <c r="H6252" s="323">
        <v>20402493.149999999</v>
      </c>
      <c r="I6252" s="323">
        <v>15000493.15</v>
      </c>
      <c r="J6252" s="129" t="s">
        <v>3528</v>
      </c>
      <c r="K6252" s="42"/>
      <c r="L6252" s="42" t="s">
        <v>4489</v>
      </c>
      <c r="M6252" s="42" t="s">
        <v>3499</v>
      </c>
      <c r="N6252" s="42" t="s">
        <v>2435</v>
      </c>
      <c r="O6252" s="137" t="s">
        <v>3500</v>
      </c>
      <c r="P6252" s="42" t="s">
        <v>64</v>
      </c>
      <c r="Q6252" s="42" t="s">
        <v>65</v>
      </c>
      <c r="R6252" s="42">
        <v>1</v>
      </c>
      <c r="S6252" s="137" t="s">
        <v>2419</v>
      </c>
      <c r="T6252" s="62">
        <v>696892400</v>
      </c>
      <c r="U6252" s="62">
        <v>672537379.61000001</v>
      </c>
      <c r="Z6252" s="42"/>
      <c r="AA6252" s="132"/>
      <c r="AJ6252" s="42"/>
      <c r="AM6252" s="42"/>
      <c r="AN6252" s="42"/>
      <c r="AO6252" s="42"/>
      <c r="AP6252" s="42"/>
      <c r="AY6252" s="54">
        <v>1.52</v>
      </c>
      <c r="AZ6252" s="54" t="s">
        <v>169</v>
      </c>
      <c r="BA6252" s="54">
        <v>1.276</v>
      </c>
      <c r="BB6252" s="50" t="s">
        <v>68</v>
      </c>
      <c r="BN6252" s="54" t="s">
        <v>4578</v>
      </c>
      <c r="BO6252" s="58" t="str">
        <f t="shared" si="97"/>
        <v>境内资产</v>
      </c>
      <c r="BP6252" s="58" t="str">
        <f>IF(M6252="",VLOOKUP(D6252,Sheet4!$A$1:$B$92,2,0),VLOOKUP(Q6252,Sheet4!$A$1:$B$92,2,0))</f>
        <v>保险资产管理产品</v>
      </c>
    </row>
    <row r="6253" spans="1:68" s="58" customFormat="1" ht="12.75" customHeight="1">
      <c r="A6253" s="64" t="s">
        <v>3349</v>
      </c>
      <c r="B6253" s="130" t="s">
        <v>3350</v>
      </c>
      <c r="C6253" s="255" t="s">
        <v>71</v>
      </c>
      <c r="D6253" s="245" t="s">
        <v>1154</v>
      </c>
      <c r="E6253" s="54" t="s">
        <v>3351</v>
      </c>
      <c r="F6253" s="54" t="s">
        <v>3352</v>
      </c>
      <c r="G6253" s="129">
        <v>300000</v>
      </c>
      <c r="H6253" s="323">
        <v>30578564.390000001</v>
      </c>
      <c r="I6253" s="323">
        <v>30578564.390000001</v>
      </c>
      <c r="J6253" s="129" t="s">
        <v>3529</v>
      </c>
      <c r="K6253" s="42"/>
      <c r="L6253" s="42" t="s">
        <v>4489</v>
      </c>
      <c r="M6253" s="42" t="s">
        <v>3499</v>
      </c>
      <c r="N6253" s="42" t="s">
        <v>2435</v>
      </c>
      <c r="O6253" s="137" t="s">
        <v>3500</v>
      </c>
      <c r="P6253" s="42" t="s">
        <v>64</v>
      </c>
      <c r="Q6253" s="42" t="s">
        <v>65</v>
      </c>
      <c r="R6253" s="42">
        <v>1</v>
      </c>
      <c r="S6253" s="137" t="s">
        <v>2419</v>
      </c>
      <c r="T6253" s="62">
        <v>696892400</v>
      </c>
      <c r="U6253" s="62">
        <v>672537379.61000001</v>
      </c>
      <c r="Z6253" s="42"/>
      <c r="AA6253" s="132"/>
      <c r="AJ6253" s="42"/>
      <c r="AM6253" s="42"/>
      <c r="AN6253" s="42"/>
      <c r="AO6253" s="42"/>
      <c r="AP6253" s="42"/>
      <c r="AY6253" s="54">
        <v>1.55</v>
      </c>
      <c r="AZ6253" s="54" t="s">
        <v>169</v>
      </c>
      <c r="BA6253" s="54">
        <v>1.4359</v>
      </c>
      <c r="BB6253" s="50" t="s">
        <v>68</v>
      </c>
      <c r="BN6253" s="54" t="s">
        <v>4578</v>
      </c>
      <c r="BO6253" s="58" t="str">
        <f t="shared" si="97"/>
        <v>境内资产</v>
      </c>
      <c r="BP6253" s="58" t="str">
        <f>IF(M6253="",VLOOKUP(D6253,Sheet4!$A$1:$B$92,2,0),VLOOKUP(Q6253,Sheet4!$A$1:$B$92,2,0))</f>
        <v>保险资产管理产品</v>
      </c>
    </row>
    <row r="6254" spans="1:68" s="58" customFormat="1" ht="12.75" customHeight="1">
      <c r="A6254" s="64" t="s">
        <v>3530</v>
      </c>
      <c r="B6254" s="130" t="s">
        <v>3531</v>
      </c>
      <c r="C6254" s="252" t="s">
        <v>827</v>
      </c>
      <c r="D6254" s="252" t="s">
        <v>830</v>
      </c>
      <c r="E6254" s="54" t="s">
        <v>3532</v>
      </c>
      <c r="F6254" s="54" t="s">
        <v>1669</v>
      </c>
      <c r="G6254" s="129">
        <v>100000</v>
      </c>
      <c r="H6254" s="323">
        <v>10091682.189999999</v>
      </c>
      <c r="I6254" s="323">
        <v>10191682.189999999</v>
      </c>
      <c r="J6254" s="129" t="s">
        <v>3533</v>
      </c>
      <c r="K6254" s="42"/>
      <c r="L6254" s="42" t="s">
        <v>4489</v>
      </c>
      <c r="M6254" s="42" t="s">
        <v>3499</v>
      </c>
      <c r="N6254" s="42" t="s">
        <v>2435</v>
      </c>
      <c r="O6254" s="137" t="s">
        <v>3500</v>
      </c>
      <c r="P6254" s="42" t="s">
        <v>64</v>
      </c>
      <c r="Q6254" s="42" t="s">
        <v>65</v>
      </c>
      <c r="R6254" s="42">
        <v>1</v>
      </c>
      <c r="S6254" s="137" t="s">
        <v>2419</v>
      </c>
      <c r="T6254" s="62">
        <v>696892400</v>
      </c>
      <c r="U6254" s="62">
        <v>672537379.61000001</v>
      </c>
      <c r="Z6254" s="42"/>
      <c r="AA6254" s="132"/>
      <c r="AJ6254" s="42"/>
      <c r="AM6254" s="42"/>
      <c r="AN6254" s="42"/>
      <c r="AO6254" s="42"/>
      <c r="AP6254" s="42"/>
      <c r="AY6254" s="54">
        <v>1.75</v>
      </c>
      <c r="AZ6254" s="54" t="s">
        <v>74</v>
      </c>
      <c r="BA6254" s="54">
        <v>1.6675</v>
      </c>
      <c r="BB6254" s="50" t="s">
        <v>68</v>
      </c>
      <c r="BN6254" s="54" t="s">
        <v>4578</v>
      </c>
      <c r="BO6254" s="58" t="str">
        <f t="shared" si="97"/>
        <v>境内资产</v>
      </c>
      <c r="BP6254" s="58" t="str">
        <f>IF(M6254="",VLOOKUP(D6254,Sheet4!$A$1:$B$92,2,0),VLOOKUP(Q6254,Sheet4!$A$1:$B$92,2,0))</f>
        <v>保险资产管理产品</v>
      </c>
    </row>
    <row r="6255" spans="1:68" s="58" customFormat="1" ht="12.75" customHeight="1">
      <c r="A6255" s="64" t="s">
        <v>3534</v>
      </c>
      <c r="B6255" s="130" t="s">
        <v>3535</v>
      </c>
      <c r="C6255" s="252" t="s">
        <v>827</v>
      </c>
      <c r="D6255" s="252" t="s">
        <v>830</v>
      </c>
      <c r="E6255" s="54" t="s">
        <v>3536</v>
      </c>
      <c r="F6255" s="54" t="s">
        <v>3537</v>
      </c>
      <c r="G6255" s="129">
        <v>100000</v>
      </c>
      <c r="H6255" s="323">
        <v>10095287.67</v>
      </c>
      <c r="I6255" s="323">
        <v>10268287.67</v>
      </c>
      <c r="J6255" s="129" t="s">
        <v>3538</v>
      </c>
      <c r="K6255" s="42"/>
      <c r="L6255" s="42" t="s">
        <v>4489</v>
      </c>
      <c r="M6255" s="42" t="s">
        <v>3499</v>
      </c>
      <c r="N6255" s="42" t="s">
        <v>2435</v>
      </c>
      <c r="O6255" s="137" t="s">
        <v>3500</v>
      </c>
      <c r="P6255" s="42" t="s">
        <v>64</v>
      </c>
      <c r="Q6255" s="42" t="s">
        <v>65</v>
      </c>
      <c r="R6255" s="42">
        <v>1</v>
      </c>
      <c r="S6255" s="137" t="s">
        <v>2419</v>
      </c>
      <c r="T6255" s="62">
        <v>696892400</v>
      </c>
      <c r="U6255" s="62">
        <v>672537379.61000001</v>
      </c>
      <c r="Z6255" s="42"/>
      <c r="AA6255" s="132"/>
      <c r="AJ6255" s="42"/>
      <c r="AM6255" s="42"/>
      <c r="AN6255" s="42"/>
      <c r="AO6255" s="42"/>
      <c r="AP6255" s="42"/>
      <c r="AY6255" s="54">
        <v>1.75</v>
      </c>
      <c r="AZ6255" s="54" t="s">
        <v>3421</v>
      </c>
      <c r="BA6255" s="54">
        <v>1.6654</v>
      </c>
      <c r="BB6255" s="50" t="s">
        <v>68</v>
      </c>
      <c r="BN6255" s="54" t="s">
        <v>4578</v>
      </c>
      <c r="BO6255" s="58" t="str">
        <f t="shared" si="97"/>
        <v>境内资产</v>
      </c>
      <c r="BP6255" s="58" t="str">
        <f>IF(M6255="",VLOOKUP(D6255,Sheet4!$A$1:$B$92,2,0),VLOOKUP(Q6255,Sheet4!$A$1:$B$92,2,0))</f>
        <v>保险资产管理产品</v>
      </c>
    </row>
    <row r="6256" spans="1:68" s="58" customFormat="1" ht="12.75" customHeight="1">
      <c r="A6256" s="64" t="s">
        <v>3354</v>
      </c>
      <c r="B6256" s="130" t="s">
        <v>3355</v>
      </c>
      <c r="C6256" s="252" t="s">
        <v>827</v>
      </c>
      <c r="D6256" s="252" t="s">
        <v>830</v>
      </c>
      <c r="E6256" s="54" t="s">
        <v>3356</v>
      </c>
      <c r="F6256" s="54" t="s">
        <v>1896</v>
      </c>
      <c r="G6256" s="129">
        <v>200000</v>
      </c>
      <c r="H6256" s="323">
        <v>20513435.620000001</v>
      </c>
      <c r="I6256" s="323">
        <v>20713435.620000001</v>
      </c>
      <c r="J6256" s="129" t="s">
        <v>3539</v>
      </c>
      <c r="K6256" s="42"/>
      <c r="L6256" s="42" t="s">
        <v>4489</v>
      </c>
      <c r="M6256" s="42" t="s">
        <v>3499</v>
      </c>
      <c r="N6256" s="42" t="s">
        <v>2435</v>
      </c>
      <c r="O6256" s="137" t="s">
        <v>3500</v>
      </c>
      <c r="P6256" s="42" t="s">
        <v>64</v>
      </c>
      <c r="Q6256" s="42" t="s">
        <v>65</v>
      </c>
      <c r="R6256" s="42">
        <v>1</v>
      </c>
      <c r="S6256" s="137" t="s">
        <v>2419</v>
      </c>
      <c r="T6256" s="62">
        <v>696892400</v>
      </c>
      <c r="U6256" s="62">
        <v>672537379.61000001</v>
      </c>
      <c r="Z6256" s="42"/>
      <c r="AA6256" s="132"/>
      <c r="AJ6256" s="42"/>
      <c r="AM6256" s="42"/>
      <c r="AN6256" s="42"/>
      <c r="AO6256" s="42"/>
      <c r="AP6256" s="42"/>
      <c r="AY6256" s="54">
        <v>2.21</v>
      </c>
      <c r="AZ6256" s="54" t="s">
        <v>74</v>
      </c>
      <c r="BA6256" s="54">
        <v>2.0569000000000002</v>
      </c>
      <c r="BB6256" s="50" t="s">
        <v>68</v>
      </c>
      <c r="BN6256" s="54" t="s">
        <v>4578</v>
      </c>
      <c r="BO6256" s="58" t="str">
        <f t="shared" si="97"/>
        <v>境内资产</v>
      </c>
      <c r="BP6256" s="58" t="str">
        <f>IF(M6256="",VLOOKUP(D6256,Sheet4!$A$1:$B$92,2,0),VLOOKUP(Q6256,Sheet4!$A$1:$B$92,2,0))</f>
        <v>保险资产管理产品</v>
      </c>
    </row>
    <row r="6257" spans="1:68" s="58" customFormat="1" ht="12.75" customHeight="1">
      <c r="A6257" s="64" t="s">
        <v>3362</v>
      </c>
      <c r="B6257" s="130" t="s">
        <v>3363</v>
      </c>
      <c r="C6257" s="252" t="s">
        <v>827</v>
      </c>
      <c r="D6257" s="252" t="s">
        <v>829</v>
      </c>
      <c r="E6257" s="54" t="s">
        <v>3364</v>
      </c>
      <c r="F6257" s="54" t="s">
        <v>3365</v>
      </c>
      <c r="G6257" s="129">
        <v>300000</v>
      </c>
      <c r="H6257" s="323">
        <v>31412429.039999999</v>
      </c>
      <c r="I6257" s="323">
        <v>31662399.039999999</v>
      </c>
      <c r="J6257" s="129" t="s">
        <v>3540</v>
      </c>
      <c r="K6257" s="42"/>
      <c r="L6257" s="42" t="s">
        <v>4489</v>
      </c>
      <c r="M6257" s="42" t="s">
        <v>3499</v>
      </c>
      <c r="N6257" s="42" t="s">
        <v>2435</v>
      </c>
      <c r="O6257" s="137" t="s">
        <v>3500</v>
      </c>
      <c r="P6257" s="42" t="s">
        <v>64</v>
      </c>
      <c r="Q6257" s="42" t="s">
        <v>65</v>
      </c>
      <c r="R6257" s="42">
        <v>1</v>
      </c>
      <c r="S6257" s="137" t="s">
        <v>2419</v>
      </c>
      <c r="T6257" s="62">
        <v>696892400</v>
      </c>
      <c r="U6257" s="62">
        <v>672537379.61000001</v>
      </c>
      <c r="Z6257" s="42"/>
      <c r="AA6257" s="132"/>
      <c r="AJ6257" s="42"/>
      <c r="AM6257" s="42"/>
      <c r="AN6257" s="42"/>
      <c r="AO6257" s="42"/>
      <c r="AP6257" s="42"/>
      <c r="AY6257" s="54">
        <v>3.38</v>
      </c>
      <c r="AZ6257" s="54" t="s">
        <v>169</v>
      </c>
      <c r="BA6257" s="54">
        <v>3.0247999999999999</v>
      </c>
      <c r="BB6257" s="50" t="s">
        <v>68</v>
      </c>
      <c r="BN6257" s="54" t="s">
        <v>4578</v>
      </c>
      <c r="BO6257" s="58" t="str">
        <f t="shared" si="97"/>
        <v>境内资产</v>
      </c>
      <c r="BP6257" s="58" t="str">
        <f>IF(M6257="",VLOOKUP(D6257,Sheet4!$A$1:$B$92,2,0),VLOOKUP(Q6257,Sheet4!$A$1:$B$92,2,0))</f>
        <v>保险资产管理产品</v>
      </c>
    </row>
    <row r="6258" spans="1:68" s="58" customFormat="1" ht="12.75" customHeight="1">
      <c r="A6258" s="64" t="s">
        <v>3367</v>
      </c>
      <c r="B6258" s="130" t="s">
        <v>3368</v>
      </c>
      <c r="C6258" s="252" t="s">
        <v>827</v>
      </c>
      <c r="D6258" s="252" t="s">
        <v>829</v>
      </c>
      <c r="E6258" s="54" t="s">
        <v>3369</v>
      </c>
      <c r="F6258" s="54" t="s">
        <v>3370</v>
      </c>
      <c r="G6258" s="129">
        <v>200000</v>
      </c>
      <c r="H6258" s="323">
        <v>21031078.079999998</v>
      </c>
      <c r="I6258" s="323">
        <v>21084978.079999998</v>
      </c>
      <c r="J6258" s="129" t="s">
        <v>3371</v>
      </c>
      <c r="K6258" s="42"/>
      <c r="L6258" s="42" t="s">
        <v>4489</v>
      </c>
      <c r="M6258" s="42" t="s">
        <v>3499</v>
      </c>
      <c r="N6258" s="42" t="s">
        <v>2435</v>
      </c>
      <c r="O6258" s="137" t="s">
        <v>3500</v>
      </c>
      <c r="P6258" s="42" t="s">
        <v>64</v>
      </c>
      <c r="Q6258" s="42" t="s">
        <v>65</v>
      </c>
      <c r="R6258" s="42">
        <v>1</v>
      </c>
      <c r="S6258" s="137" t="s">
        <v>2419</v>
      </c>
      <c r="T6258" s="62">
        <v>696892400</v>
      </c>
      <c r="U6258" s="62">
        <v>672537379.61000001</v>
      </c>
      <c r="Z6258" s="42"/>
      <c r="AA6258" s="132"/>
      <c r="AJ6258" s="42"/>
      <c r="AM6258" s="42"/>
      <c r="AN6258" s="42"/>
      <c r="AO6258" s="42"/>
      <c r="AP6258" s="42"/>
      <c r="AY6258" s="54">
        <v>3.65</v>
      </c>
      <c r="AZ6258" s="54" t="s">
        <v>169</v>
      </c>
      <c r="BA6258" s="54">
        <v>3.2601</v>
      </c>
      <c r="BB6258" s="50" t="s">
        <v>68</v>
      </c>
      <c r="BN6258" s="54" t="s">
        <v>4578</v>
      </c>
      <c r="BO6258" s="58" t="str">
        <f t="shared" si="97"/>
        <v>境内资产</v>
      </c>
      <c r="BP6258" s="58" t="str">
        <f>IF(M6258="",VLOOKUP(D6258,Sheet4!$A$1:$B$92,2,0),VLOOKUP(Q6258,Sheet4!$A$1:$B$92,2,0))</f>
        <v>保险资产管理产品</v>
      </c>
    </row>
    <row r="6259" spans="1:68" s="58" customFormat="1" ht="12.75" customHeight="1">
      <c r="A6259" s="64" t="s">
        <v>3372</v>
      </c>
      <c r="B6259" s="130" t="s">
        <v>3373</v>
      </c>
      <c r="C6259" s="252" t="s">
        <v>827</v>
      </c>
      <c r="D6259" s="252" t="s">
        <v>829</v>
      </c>
      <c r="E6259" s="54" t="s">
        <v>3374</v>
      </c>
      <c r="F6259" s="54" t="s">
        <v>3365</v>
      </c>
      <c r="G6259" s="129">
        <v>100000</v>
      </c>
      <c r="H6259" s="323">
        <v>10328436.99</v>
      </c>
      <c r="I6259" s="323">
        <v>10405206.99</v>
      </c>
      <c r="J6259" s="129" t="s">
        <v>3375</v>
      </c>
      <c r="K6259" s="42"/>
      <c r="L6259" s="42" t="s">
        <v>4489</v>
      </c>
      <c r="M6259" s="42" t="s">
        <v>3499</v>
      </c>
      <c r="N6259" s="42" t="s">
        <v>2435</v>
      </c>
      <c r="O6259" s="137" t="s">
        <v>3500</v>
      </c>
      <c r="P6259" s="42" t="s">
        <v>64</v>
      </c>
      <c r="Q6259" s="42" t="s">
        <v>65</v>
      </c>
      <c r="R6259" s="42">
        <v>1</v>
      </c>
      <c r="S6259" s="137" t="s">
        <v>2419</v>
      </c>
      <c r="T6259" s="62">
        <v>696892400</v>
      </c>
      <c r="U6259" s="62">
        <v>672537379.61000001</v>
      </c>
      <c r="Z6259" s="42"/>
      <c r="AA6259" s="132"/>
      <c r="AJ6259" s="42"/>
      <c r="AM6259" s="42"/>
      <c r="AN6259" s="42"/>
      <c r="AO6259" s="42"/>
      <c r="AP6259" s="42"/>
      <c r="AY6259" s="54">
        <v>3.93</v>
      </c>
      <c r="AZ6259" s="54" t="s">
        <v>169</v>
      </c>
      <c r="BA6259" s="54">
        <v>3.5289999999999999</v>
      </c>
      <c r="BB6259" s="50" t="s">
        <v>68</v>
      </c>
      <c r="BN6259" s="54" t="s">
        <v>4578</v>
      </c>
      <c r="BO6259" s="58" t="str">
        <f t="shared" si="97"/>
        <v>境内资产</v>
      </c>
      <c r="BP6259" s="58" t="str">
        <f>IF(M6259="",VLOOKUP(D6259,Sheet4!$A$1:$B$92,2,0),VLOOKUP(Q6259,Sheet4!$A$1:$B$92,2,0))</f>
        <v>保险资产管理产品</v>
      </c>
    </row>
    <row r="6260" spans="1:68" s="58" customFormat="1" ht="12.75" customHeight="1">
      <c r="A6260" s="64" t="s">
        <v>3376</v>
      </c>
      <c r="B6260" s="130" t="s">
        <v>3377</v>
      </c>
      <c r="C6260" s="252" t="s">
        <v>827</v>
      </c>
      <c r="D6260" s="252" t="s">
        <v>829</v>
      </c>
      <c r="E6260" s="54" t="s">
        <v>3378</v>
      </c>
      <c r="F6260" s="54" t="s">
        <v>3379</v>
      </c>
      <c r="G6260" s="129">
        <v>100000</v>
      </c>
      <c r="H6260" s="323">
        <v>10581161.92</v>
      </c>
      <c r="I6260" s="323">
        <v>10682611.92</v>
      </c>
      <c r="J6260" s="129" t="s">
        <v>3380</v>
      </c>
      <c r="K6260" s="42"/>
      <c r="L6260" s="42" t="s">
        <v>4489</v>
      </c>
      <c r="M6260" s="42" t="s">
        <v>3499</v>
      </c>
      <c r="N6260" s="42" t="s">
        <v>2435</v>
      </c>
      <c r="O6260" s="137" t="s">
        <v>3500</v>
      </c>
      <c r="P6260" s="42" t="s">
        <v>64</v>
      </c>
      <c r="Q6260" s="42" t="s">
        <v>65</v>
      </c>
      <c r="R6260" s="42">
        <v>1</v>
      </c>
      <c r="S6260" s="137" t="s">
        <v>2419</v>
      </c>
      <c r="T6260" s="62">
        <v>696892400</v>
      </c>
      <c r="U6260" s="62">
        <v>672537379.61000001</v>
      </c>
      <c r="Z6260" s="42"/>
      <c r="AA6260" s="132"/>
      <c r="AJ6260" s="42"/>
      <c r="AM6260" s="42"/>
      <c r="AN6260" s="42"/>
      <c r="AO6260" s="42"/>
      <c r="AP6260" s="42"/>
      <c r="AY6260" s="54">
        <v>4.33</v>
      </c>
      <c r="AZ6260" s="54" t="s">
        <v>169</v>
      </c>
      <c r="BA6260" s="54">
        <v>3.7528000000000001</v>
      </c>
      <c r="BB6260" s="50" t="s">
        <v>68</v>
      </c>
      <c r="BN6260" s="54" t="s">
        <v>4578</v>
      </c>
      <c r="BO6260" s="58" t="str">
        <f t="shared" si="97"/>
        <v>境内资产</v>
      </c>
      <c r="BP6260" s="58" t="str">
        <f>IF(M6260="",VLOOKUP(D6260,Sheet4!$A$1:$B$92,2,0),VLOOKUP(Q6260,Sheet4!$A$1:$B$92,2,0))</f>
        <v>保险资产管理产品</v>
      </c>
    </row>
    <row r="6261" spans="1:68" s="58" customFormat="1" ht="12.75" customHeight="1">
      <c r="A6261" s="64" t="s">
        <v>3381</v>
      </c>
      <c r="B6261" s="130" t="s">
        <v>3382</v>
      </c>
      <c r="C6261" s="252" t="s">
        <v>827</v>
      </c>
      <c r="D6261" s="252" t="s">
        <v>829</v>
      </c>
      <c r="E6261" s="54" t="s">
        <v>3383</v>
      </c>
      <c r="F6261" s="54" t="s">
        <v>3384</v>
      </c>
      <c r="G6261" s="129">
        <v>300000</v>
      </c>
      <c r="H6261" s="323">
        <v>31364035.75</v>
      </c>
      <c r="I6261" s="323">
        <v>31425425.75</v>
      </c>
      <c r="J6261" s="129" t="s">
        <v>3385</v>
      </c>
      <c r="K6261" s="42"/>
      <c r="L6261" s="42" t="s">
        <v>4489</v>
      </c>
      <c r="M6261" s="42" t="s">
        <v>3499</v>
      </c>
      <c r="N6261" s="42" t="s">
        <v>2435</v>
      </c>
      <c r="O6261" s="137" t="s">
        <v>3500</v>
      </c>
      <c r="P6261" s="42" t="s">
        <v>64</v>
      </c>
      <c r="Q6261" s="42" t="s">
        <v>65</v>
      </c>
      <c r="R6261" s="42">
        <v>1</v>
      </c>
      <c r="S6261" s="137" t="s">
        <v>2419</v>
      </c>
      <c r="T6261" s="62">
        <v>696892400</v>
      </c>
      <c r="U6261" s="62">
        <v>672537379.61000001</v>
      </c>
      <c r="Z6261" s="42"/>
      <c r="AA6261" s="132"/>
      <c r="AJ6261" s="42"/>
      <c r="AM6261" s="42"/>
      <c r="AN6261" s="42"/>
      <c r="AO6261" s="42"/>
      <c r="AP6261" s="42"/>
      <c r="AY6261" s="54">
        <v>4.4800000000000004</v>
      </c>
      <c r="AZ6261" s="54" t="s">
        <v>84</v>
      </c>
      <c r="BA6261" s="54">
        <v>3.9359000000000002</v>
      </c>
      <c r="BB6261" s="50" t="s">
        <v>68</v>
      </c>
      <c r="BN6261" s="54" t="s">
        <v>4578</v>
      </c>
      <c r="BO6261" s="58" t="str">
        <f t="shared" si="97"/>
        <v>境内资产</v>
      </c>
      <c r="BP6261" s="58" t="str">
        <f>IF(M6261="",VLOOKUP(D6261,Sheet4!$A$1:$B$92,2,0),VLOOKUP(Q6261,Sheet4!$A$1:$B$92,2,0))</f>
        <v>保险资产管理产品</v>
      </c>
    </row>
    <row r="6262" spans="1:68" s="58" customFormat="1" ht="12.75" customHeight="1">
      <c r="A6262" s="64" t="s">
        <v>3386</v>
      </c>
      <c r="B6262" s="130" t="s">
        <v>3387</v>
      </c>
      <c r="C6262" s="252" t="s">
        <v>827</v>
      </c>
      <c r="D6262" s="252" t="s">
        <v>829</v>
      </c>
      <c r="E6262" s="54" t="s">
        <v>3388</v>
      </c>
      <c r="F6262" s="54" t="s">
        <v>3389</v>
      </c>
      <c r="G6262" s="129">
        <v>400000</v>
      </c>
      <c r="H6262" s="323">
        <v>40636523.420000002</v>
      </c>
      <c r="I6262" s="323">
        <v>40711953.420000002</v>
      </c>
      <c r="J6262" s="129" t="s">
        <v>3390</v>
      </c>
      <c r="K6262" s="42"/>
      <c r="L6262" s="42" t="s">
        <v>4489</v>
      </c>
      <c r="M6262" s="42" t="s">
        <v>3499</v>
      </c>
      <c r="N6262" s="42" t="s">
        <v>2435</v>
      </c>
      <c r="O6262" s="137" t="s">
        <v>3500</v>
      </c>
      <c r="P6262" s="42" t="s">
        <v>64</v>
      </c>
      <c r="Q6262" s="42" t="s">
        <v>65</v>
      </c>
      <c r="R6262" s="42">
        <v>1</v>
      </c>
      <c r="S6262" s="137" t="s">
        <v>2419</v>
      </c>
      <c r="T6262" s="62">
        <v>696892400</v>
      </c>
      <c r="U6262" s="62">
        <v>672537379.61000001</v>
      </c>
      <c r="Z6262" s="42"/>
      <c r="AA6262" s="132"/>
      <c r="AJ6262" s="42"/>
      <c r="AM6262" s="42"/>
      <c r="AN6262" s="42"/>
      <c r="AO6262" s="42"/>
      <c r="AP6262" s="42"/>
      <c r="AY6262" s="54">
        <v>4.58</v>
      </c>
      <c r="AZ6262" s="54" t="s">
        <v>84</v>
      </c>
      <c r="BA6262" s="54">
        <v>4.069</v>
      </c>
      <c r="BB6262" s="50" t="s">
        <v>68</v>
      </c>
      <c r="BN6262" s="54" t="s">
        <v>4578</v>
      </c>
      <c r="BO6262" s="58" t="str">
        <f t="shared" si="97"/>
        <v>境内资产</v>
      </c>
      <c r="BP6262" s="58" t="str">
        <f>IF(M6262="",VLOOKUP(D6262,Sheet4!$A$1:$B$92,2,0),VLOOKUP(Q6262,Sheet4!$A$1:$B$92,2,0))</f>
        <v>保险资产管理产品</v>
      </c>
    </row>
    <row r="6263" spans="1:68" s="58" customFormat="1" ht="12.75" customHeight="1">
      <c r="A6263" s="64" t="s">
        <v>3396</v>
      </c>
      <c r="B6263" s="130" t="s">
        <v>3397</v>
      </c>
      <c r="C6263" s="252" t="s">
        <v>827</v>
      </c>
      <c r="D6263" s="252" t="s">
        <v>829</v>
      </c>
      <c r="E6263" s="54" t="s">
        <v>3398</v>
      </c>
      <c r="F6263" s="54" t="s">
        <v>3370</v>
      </c>
      <c r="G6263" s="129">
        <v>200000</v>
      </c>
      <c r="H6263" s="323">
        <v>20769934.25</v>
      </c>
      <c r="I6263" s="323">
        <v>20815794.25</v>
      </c>
      <c r="J6263" s="129" t="s">
        <v>3399</v>
      </c>
      <c r="K6263" s="42"/>
      <c r="L6263" s="42" t="s">
        <v>4489</v>
      </c>
      <c r="M6263" s="42" t="s">
        <v>3499</v>
      </c>
      <c r="N6263" s="42" t="s">
        <v>2435</v>
      </c>
      <c r="O6263" s="137" t="s">
        <v>3500</v>
      </c>
      <c r="P6263" s="42" t="s">
        <v>64</v>
      </c>
      <c r="Q6263" s="42" t="s">
        <v>65</v>
      </c>
      <c r="R6263" s="42">
        <v>1</v>
      </c>
      <c r="S6263" s="137" t="s">
        <v>2419</v>
      </c>
      <c r="T6263" s="62">
        <v>696892400</v>
      </c>
      <c r="U6263" s="62">
        <v>672537379.61000001</v>
      </c>
      <c r="Z6263" s="42"/>
      <c r="AA6263" s="132"/>
      <c r="AJ6263" s="42"/>
      <c r="AM6263" s="42"/>
      <c r="AN6263" s="42"/>
      <c r="AO6263" s="42"/>
      <c r="AP6263" s="42"/>
      <c r="AY6263" s="54">
        <v>3.92</v>
      </c>
      <c r="AZ6263" s="54" t="s">
        <v>169</v>
      </c>
      <c r="BA6263" s="54">
        <v>3.5238</v>
      </c>
      <c r="BB6263" s="50" t="s">
        <v>68</v>
      </c>
      <c r="BN6263" s="54" t="s">
        <v>4578</v>
      </c>
      <c r="BO6263" s="58" t="str">
        <f t="shared" si="97"/>
        <v>境内资产</v>
      </c>
      <c r="BP6263" s="58" t="str">
        <f>IF(M6263="",VLOOKUP(D6263,Sheet4!$A$1:$B$92,2,0),VLOOKUP(Q6263,Sheet4!$A$1:$B$92,2,0))</f>
        <v>保险资产管理产品</v>
      </c>
    </row>
    <row r="6264" spans="1:68" s="58" customFormat="1" ht="12.75" customHeight="1">
      <c r="A6264" s="64" t="s">
        <v>3541</v>
      </c>
      <c r="B6264" s="130" t="s">
        <v>3542</v>
      </c>
      <c r="C6264" s="252" t="s">
        <v>124</v>
      </c>
      <c r="D6264" s="243" t="s">
        <v>151</v>
      </c>
      <c r="E6264" s="54" t="s">
        <v>3543</v>
      </c>
      <c r="F6264" s="54" t="s">
        <v>3403</v>
      </c>
      <c r="G6264" s="129">
        <v>100000</v>
      </c>
      <c r="H6264" s="323">
        <v>10667341.1</v>
      </c>
      <c r="I6264" s="323">
        <v>10731031.1</v>
      </c>
      <c r="J6264" s="129" t="s">
        <v>3544</v>
      </c>
      <c r="K6264" s="42"/>
      <c r="L6264" s="42" t="s">
        <v>4489</v>
      </c>
      <c r="M6264" s="42" t="s">
        <v>3499</v>
      </c>
      <c r="N6264" s="42" t="s">
        <v>2435</v>
      </c>
      <c r="O6264" s="137" t="s">
        <v>3500</v>
      </c>
      <c r="P6264" s="42" t="s">
        <v>64</v>
      </c>
      <c r="Q6264" s="42" t="s">
        <v>65</v>
      </c>
      <c r="R6264" s="42">
        <v>1</v>
      </c>
      <c r="S6264" s="137" t="s">
        <v>2419</v>
      </c>
      <c r="T6264" s="62">
        <v>696892400</v>
      </c>
      <c r="U6264" s="62">
        <v>672537379.61000001</v>
      </c>
      <c r="Z6264" s="42"/>
      <c r="AA6264" s="132"/>
      <c r="AJ6264" s="42"/>
      <c r="AM6264" s="42"/>
      <c r="AN6264" s="42"/>
      <c r="AO6264" s="42"/>
      <c r="AP6264" s="42"/>
      <c r="AY6264" s="54">
        <v>2.23</v>
      </c>
      <c r="AZ6264" s="54" t="s">
        <v>84</v>
      </c>
      <c r="BA6264" s="54">
        <v>2.0192999999999999</v>
      </c>
      <c r="BB6264" s="50" t="s">
        <v>68</v>
      </c>
      <c r="BN6264" s="54" t="s">
        <v>4578</v>
      </c>
      <c r="BO6264" s="58" t="str">
        <f t="shared" si="97"/>
        <v>境内资产</v>
      </c>
      <c r="BP6264" s="58" t="str">
        <f>IF(M6264="",VLOOKUP(D6264,Sheet4!$A$1:$B$92,2,0),VLOOKUP(Q6264,Sheet4!$A$1:$B$92,2,0))</f>
        <v>保险资产管理产品</v>
      </c>
    </row>
    <row r="6265" spans="1:68" s="58" customFormat="1" ht="12.75" customHeight="1">
      <c r="A6265" s="64" t="s">
        <v>3405</v>
      </c>
      <c r="B6265" s="130" t="s">
        <v>3406</v>
      </c>
      <c r="C6265" s="252" t="s">
        <v>124</v>
      </c>
      <c r="D6265" s="243" t="s">
        <v>151</v>
      </c>
      <c r="E6265" s="54" t="s">
        <v>3407</v>
      </c>
      <c r="F6265" s="54" t="s">
        <v>3403</v>
      </c>
      <c r="G6265" s="129">
        <v>500000</v>
      </c>
      <c r="H6265" s="323">
        <v>50552328.770000003</v>
      </c>
      <c r="I6265" s="323">
        <v>50960028.770000003</v>
      </c>
      <c r="J6265" s="129" t="s">
        <v>3498</v>
      </c>
      <c r="K6265" s="42"/>
      <c r="L6265" s="42" t="s">
        <v>4489</v>
      </c>
      <c r="M6265" s="42" t="s">
        <v>3499</v>
      </c>
      <c r="N6265" s="42" t="s">
        <v>2435</v>
      </c>
      <c r="O6265" s="137" t="s">
        <v>3500</v>
      </c>
      <c r="P6265" s="42" t="s">
        <v>64</v>
      </c>
      <c r="Q6265" s="42" t="s">
        <v>65</v>
      </c>
      <c r="R6265" s="42">
        <v>1</v>
      </c>
      <c r="S6265" s="137" t="s">
        <v>2419</v>
      </c>
      <c r="T6265" s="62">
        <v>696892400</v>
      </c>
      <c r="U6265" s="62">
        <v>672537379.61000001</v>
      </c>
      <c r="Z6265" s="42"/>
      <c r="AA6265" s="132"/>
      <c r="AJ6265" s="42"/>
      <c r="AM6265" s="42"/>
      <c r="AN6265" s="42"/>
      <c r="AO6265" s="42"/>
      <c r="AP6265" s="42"/>
      <c r="AY6265" s="54">
        <v>2.72</v>
      </c>
      <c r="AZ6265" s="54" t="s">
        <v>84</v>
      </c>
      <c r="BA6265" s="54">
        <v>2.5175999999999998</v>
      </c>
      <c r="BB6265" s="50" t="s">
        <v>68</v>
      </c>
      <c r="BN6265" s="54" t="s">
        <v>4578</v>
      </c>
      <c r="BO6265" s="58" t="str">
        <f t="shared" si="97"/>
        <v>境内资产</v>
      </c>
      <c r="BP6265" s="58" t="str">
        <f>IF(M6265="",VLOOKUP(D6265,Sheet4!$A$1:$B$92,2,0),VLOOKUP(Q6265,Sheet4!$A$1:$B$92,2,0))</f>
        <v>保险资产管理产品</v>
      </c>
    </row>
    <row r="6266" spans="1:68" s="58" customFormat="1" ht="12.75" customHeight="1">
      <c r="A6266" s="130" t="s">
        <v>3409</v>
      </c>
      <c r="B6266" s="130" t="s">
        <v>3409</v>
      </c>
      <c r="C6266" s="252" t="s">
        <v>3410</v>
      </c>
      <c r="D6266" s="252" t="s">
        <v>5352</v>
      </c>
      <c r="E6266" s="131" t="s">
        <v>3412</v>
      </c>
      <c r="F6266" s="50" t="s">
        <v>5547</v>
      </c>
      <c r="G6266" s="48">
        <v>29</v>
      </c>
      <c r="H6266" s="324">
        <v>33202620</v>
      </c>
      <c r="I6266" s="324">
        <v>33797760</v>
      </c>
      <c r="J6266" s="42"/>
      <c r="K6266" s="42"/>
      <c r="L6266" s="42" t="s">
        <v>4489</v>
      </c>
      <c r="M6266" s="42" t="s">
        <v>3499</v>
      </c>
      <c r="N6266" s="42" t="s">
        <v>2435</v>
      </c>
      <c r="O6266" s="137" t="s">
        <v>3500</v>
      </c>
      <c r="P6266" s="42" t="s">
        <v>64</v>
      </c>
      <c r="Q6266" s="42" t="s">
        <v>65</v>
      </c>
      <c r="R6266" s="42">
        <v>1</v>
      </c>
      <c r="S6266" s="137" t="s">
        <v>2419</v>
      </c>
      <c r="T6266" s="62">
        <v>696892400</v>
      </c>
      <c r="U6266" s="62">
        <v>672537379.61000001</v>
      </c>
      <c r="Z6266" s="42"/>
      <c r="AA6266" s="42"/>
      <c r="AJ6266" s="42"/>
      <c r="AM6266" s="42" t="s">
        <v>3500</v>
      </c>
      <c r="AN6266" s="50" t="s">
        <v>280</v>
      </c>
      <c r="AO6266" s="92">
        <v>0.61099999999999999</v>
      </c>
      <c r="AP6266" s="42">
        <v>1.6333333333333333</v>
      </c>
      <c r="BN6266" s="54" t="s">
        <v>4578</v>
      </c>
      <c r="BO6266" s="58" t="str">
        <f t="shared" si="97"/>
        <v>境内资产</v>
      </c>
      <c r="BP6266" s="58" t="str">
        <f>IF(M6266="",VLOOKUP(D6266,Sheet4!$A$1:$B$92,2,0),VLOOKUP(Q6266,Sheet4!$A$1:$B$92,2,0))</f>
        <v>保险资产管理产品</v>
      </c>
    </row>
    <row r="6267" spans="1:68" s="58" customFormat="1" ht="12.75" customHeight="1">
      <c r="A6267" s="130" t="s">
        <v>3413</v>
      </c>
      <c r="B6267" s="130" t="s">
        <v>3413</v>
      </c>
      <c r="C6267" s="252" t="s">
        <v>3410</v>
      </c>
      <c r="D6267" s="252" t="s">
        <v>5352</v>
      </c>
      <c r="E6267" s="131" t="s">
        <v>3414</v>
      </c>
      <c r="F6267" s="50" t="s">
        <v>5547</v>
      </c>
      <c r="G6267" s="48">
        <v>30</v>
      </c>
      <c r="H6267" s="324">
        <v>36734452.939999998</v>
      </c>
      <c r="I6267" s="324">
        <v>34489800</v>
      </c>
      <c r="J6267" s="42"/>
      <c r="K6267" s="42"/>
      <c r="L6267" s="42" t="s">
        <v>4489</v>
      </c>
      <c r="M6267" s="42" t="s">
        <v>3499</v>
      </c>
      <c r="N6267" s="42" t="s">
        <v>2435</v>
      </c>
      <c r="O6267" s="137" t="s">
        <v>3500</v>
      </c>
      <c r="P6267" s="42" t="s">
        <v>64</v>
      </c>
      <c r="Q6267" s="42" t="s">
        <v>65</v>
      </c>
      <c r="R6267" s="42">
        <v>1</v>
      </c>
      <c r="S6267" s="137" t="s">
        <v>2419</v>
      </c>
      <c r="T6267" s="62">
        <v>696892400</v>
      </c>
      <c r="U6267" s="62">
        <v>672537379.61000001</v>
      </c>
      <c r="Z6267" s="42"/>
      <c r="AA6267" s="42"/>
      <c r="AJ6267" s="42"/>
      <c r="AM6267" s="42" t="s">
        <v>3500</v>
      </c>
      <c r="AN6267" s="50" t="s">
        <v>280</v>
      </c>
      <c r="AO6267" s="92">
        <v>0.61099999999999999</v>
      </c>
      <c r="AP6267" s="42">
        <v>0.38333333333333336</v>
      </c>
      <c r="BN6267" s="54" t="s">
        <v>4578</v>
      </c>
      <c r="BO6267" s="58" t="str">
        <f t="shared" si="97"/>
        <v>境内资产</v>
      </c>
      <c r="BP6267" s="58" t="str">
        <f>IF(M6267="",VLOOKUP(D6267,Sheet4!$A$1:$B$92,2,0),VLOOKUP(Q6267,Sheet4!$A$1:$B$92,2,0))</f>
        <v>保险资产管理产品</v>
      </c>
    </row>
    <row r="6268" spans="1:68" s="58" customFormat="1" ht="12.75" customHeight="1">
      <c r="A6268" s="137" t="s">
        <v>224</v>
      </c>
      <c r="B6268" s="137" t="s">
        <v>224</v>
      </c>
      <c r="C6268" s="250" t="s">
        <v>222</v>
      </c>
      <c r="D6268" s="250" t="s">
        <v>224</v>
      </c>
      <c r="E6268" s="54" t="s">
        <v>3415</v>
      </c>
      <c r="F6268" s="59" t="s">
        <v>5354</v>
      </c>
      <c r="G6268" s="129">
        <v>32779790.609999999</v>
      </c>
      <c r="H6268" s="323">
        <v>32779790.609999999</v>
      </c>
      <c r="I6268" s="323">
        <v>32779790.609999999</v>
      </c>
      <c r="J6268" s="129"/>
      <c r="K6268" s="42"/>
      <c r="L6268" s="42" t="s">
        <v>4489</v>
      </c>
      <c r="M6268" s="42" t="s">
        <v>3499</v>
      </c>
      <c r="N6268" s="42" t="s">
        <v>2435</v>
      </c>
      <c r="O6268" s="137" t="s">
        <v>3500</v>
      </c>
      <c r="P6268" s="42" t="s">
        <v>64</v>
      </c>
      <c r="Q6268" s="42" t="s">
        <v>65</v>
      </c>
      <c r="R6268" s="42">
        <v>1</v>
      </c>
      <c r="S6268" s="137" t="s">
        <v>2419</v>
      </c>
      <c r="T6268" s="62">
        <v>696892400</v>
      </c>
      <c r="U6268" s="62">
        <v>672537379.61000001</v>
      </c>
      <c r="Z6268" s="42"/>
      <c r="AA6268" s="42"/>
      <c r="AJ6268" s="42"/>
      <c r="AM6268" s="42"/>
      <c r="AN6268" s="42"/>
      <c r="AO6268" s="42"/>
      <c r="AP6268" s="42"/>
      <c r="BN6268" s="54" t="s">
        <v>4578</v>
      </c>
      <c r="BO6268" s="58" t="str">
        <f t="shared" si="97"/>
        <v>境内资产</v>
      </c>
      <c r="BP6268" s="58" t="str">
        <f>IF(M6268="",VLOOKUP(D6268,Sheet4!$A$1:$B$92,2,0),VLOOKUP(Q6268,Sheet4!$A$1:$B$92,2,0))</f>
        <v>保险资产管理产品</v>
      </c>
    </row>
    <row r="6269" spans="1:68" s="58" customFormat="1" ht="12.75" customHeight="1">
      <c r="A6269" s="137" t="s">
        <v>224</v>
      </c>
      <c r="B6269" s="137" t="s">
        <v>224</v>
      </c>
      <c r="C6269" s="250" t="s">
        <v>222</v>
      </c>
      <c r="D6269" s="250" t="s">
        <v>224</v>
      </c>
      <c r="E6269" s="54" t="s">
        <v>3416</v>
      </c>
      <c r="F6269" s="59" t="s">
        <v>5354</v>
      </c>
      <c r="G6269" s="129">
        <v>13950.92</v>
      </c>
      <c r="H6269" s="323">
        <v>13950.92</v>
      </c>
      <c r="I6269" s="323">
        <v>13950.92</v>
      </c>
      <c r="J6269" s="129"/>
      <c r="K6269" s="42"/>
      <c r="L6269" s="42" t="s">
        <v>4489</v>
      </c>
      <c r="M6269" s="42" t="s">
        <v>3499</v>
      </c>
      <c r="N6269" s="42" t="s">
        <v>2435</v>
      </c>
      <c r="O6269" s="137" t="s">
        <v>3500</v>
      </c>
      <c r="P6269" s="42" t="s">
        <v>64</v>
      </c>
      <c r="Q6269" s="42" t="s">
        <v>65</v>
      </c>
      <c r="R6269" s="42">
        <v>1</v>
      </c>
      <c r="S6269" s="137" t="s">
        <v>2419</v>
      </c>
      <c r="T6269" s="62">
        <v>696892400</v>
      </c>
      <c r="U6269" s="62">
        <v>672537379.61000001</v>
      </c>
      <c r="Z6269" s="42"/>
      <c r="AA6269" s="42"/>
      <c r="AJ6269" s="42"/>
      <c r="AM6269" s="42"/>
      <c r="AN6269" s="42"/>
      <c r="AO6269" s="42"/>
      <c r="AP6269" s="42"/>
      <c r="BN6269" s="54" t="s">
        <v>4578</v>
      </c>
      <c r="BO6269" s="58" t="str">
        <f t="shared" si="97"/>
        <v>境内资产</v>
      </c>
      <c r="BP6269" s="58" t="str">
        <f>IF(M6269="",VLOOKUP(D6269,Sheet4!$A$1:$B$92,2,0),VLOOKUP(Q6269,Sheet4!$A$1:$B$92,2,0))</f>
        <v>保险资产管理产品</v>
      </c>
    </row>
    <row r="6270" spans="1:68" s="58" customFormat="1" ht="12.75" customHeight="1">
      <c r="A6270" s="137" t="s">
        <v>820</v>
      </c>
      <c r="B6270" s="137" t="s">
        <v>820</v>
      </c>
      <c r="C6270" s="250" t="s">
        <v>222</v>
      </c>
      <c r="D6270" s="250" t="s">
        <v>820</v>
      </c>
      <c r="E6270" s="54" t="s">
        <v>3417</v>
      </c>
      <c r="F6270" s="50" t="s">
        <v>5547</v>
      </c>
      <c r="G6270" s="129">
        <v>69937072.939999998</v>
      </c>
      <c r="H6270" s="323">
        <v>69937072.939999998</v>
      </c>
      <c r="I6270" s="323">
        <v>69937072.939999998</v>
      </c>
      <c r="J6270" s="129"/>
      <c r="K6270" s="42"/>
      <c r="L6270" s="42" t="s">
        <v>4489</v>
      </c>
      <c r="M6270" s="42" t="s">
        <v>3499</v>
      </c>
      <c r="N6270" s="42" t="s">
        <v>2435</v>
      </c>
      <c r="O6270" s="137" t="s">
        <v>3500</v>
      </c>
      <c r="P6270" s="42" t="s">
        <v>64</v>
      </c>
      <c r="Q6270" s="42" t="s">
        <v>65</v>
      </c>
      <c r="R6270" s="42">
        <v>1</v>
      </c>
      <c r="S6270" s="137" t="s">
        <v>2419</v>
      </c>
      <c r="T6270" s="62">
        <v>696892400</v>
      </c>
      <c r="U6270" s="62">
        <v>672537379.61000001</v>
      </c>
      <c r="Z6270" s="42"/>
      <c r="AA6270" s="42"/>
      <c r="AJ6270" s="42"/>
      <c r="AM6270" s="42"/>
      <c r="AN6270" s="42"/>
      <c r="AO6270" s="42"/>
      <c r="AP6270" s="42"/>
      <c r="BN6270" s="54" t="s">
        <v>4578</v>
      </c>
      <c r="BO6270" s="58" t="str">
        <f t="shared" si="97"/>
        <v>境内资产</v>
      </c>
      <c r="BP6270" s="58" t="str">
        <f>IF(M6270="",VLOOKUP(D6270,Sheet4!$A$1:$B$92,2,0),VLOOKUP(Q6270,Sheet4!$A$1:$B$92,2,0))</f>
        <v>保险资产管理产品</v>
      </c>
    </row>
    <row r="6271" spans="1:68" s="58" customFormat="1" ht="12.75" customHeight="1">
      <c r="A6271" s="137" t="s">
        <v>224</v>
      </c>
      <c r="B6271" s="137" t="s">
        <v>224</v>
      </c>
      <c r="C6271" s="250" t="s">
        <v>222</v>
      </c>
      <c r="D6271" s="250" t="s">
        <v>224</v>
      </c>
      <c r="E6271" s="54" t="s">
        <v>3418</v>
      </c>
      <c r="F6271" s="59" t="s">
        <v>5354</v>
      </c>
      <c r="G6271" s="129">
        <v>8877382.8000000007</v>
      </c>
      <c r="H6271" s="323">
        <v>8877382.8000000007</v>
      </c>
      <c r="I6271" s="323">
        <v>8877382.8000000007</v>
      </c>
      <c r="J6271" s="129"/>
      <c r="K6271" s="42"/>
      <c r="L6271" s="42" t="s">
        <v>4489</v>
      </c>
      <c r="M6271" s="42" t="s">
        <v>3499</v>
      </c>
      <c r="N6271" s="42" t="s">
        <v>2435</v>
      </c>
      <c r="O6271" s="137" t="s">
        <v>3500</v>
      </c>
      <c r="P6271" s="42" t="s">
        <v>64</v>
      </c>
      <c r="Q6271" s="42" t="s">
        <v>65</v>
      </c>
      <c r="R6271" s="42">
        <v>1</v>
      </c>
      <c r="S6271" s="137" t="s">
        <v>2419</v>
      </c>
      <c r="T6271" s="62">
        <v>696892400</v>
      </c>
      <c r="U6271" s="62">
        <v>672537379.61000001</v>
      </c>
      <c r="Z6271" s="42"/>
      <c r="AA6271" s="42"/>
      <c r="AJ6271" s="42"/>
      <c r="AM6271" s="42"/>
      <c r="AN6271" s="42"/>
      <c r="AO6271" s="42"/>
      <c r="AP6271" s="42"/>
      <c r="BN6271" s="54" t="s">
        <v>4578</v>
      </c>
      <c r="BO6271" s="58" t="str">
        <f t="shared" si="97"/>
        <v>境内资产</v>
      </c>
      <c r="BP6271" s="58" t="str">
        <f>IF(M6271="",VLOOKUP(D6271,Sheet4!$A$1:$B$92,2,0),VLOOKUP(Q6271,Sheet4!$A$1:$B$92,2,0))</f>
        <v>保险资产管理产品</v>
      </c>
    </row>
    <row r="6272" spans="1:68" s="58" customFormat="1" ht="12.75" customHeight="1">
      <c r="A6272" s="137" t="s">
        <v>224</v>
      </c>
      <c r="B6272" s="137" t="s">
        <v>224</v>
      </c>
      <c r="C6272" s="250" t="s">
        <v>222</v>
      </c>
      <c r="D6272" s="250" t="s">
        <v>224</v>
      </c>
      <c r="E6272" s="54" t="s">
        <v>3419</v>
      </c>
      <c r="F6272" s="59" t="s">
        <v>5354</v>
      </c>
      <c r="G6272" s="129">
        <v>12864263.07</v>
      </c>
      <c r="H6272" s="323">
        <v>12864263.07</v>
      </c>
      <c r="I6272" s="323">
        <v>12864263.07</v>
      </c>
      <c r="J6272" s="42"/>
      <c r="K6272" s="42"/>
      <c r="L6272" s="42" t="s">
        <v>4489</v>
      </c>
      <c r="M6272" s="42" t="s">
        <v>3499</v>
      </c>
      <c r="N6272" s="42" t="s">
        <v>2435</v>
      </c>
      <c r="O6272" s="137" t="s">
        <v>3500</v>
      </c>
      <c r="P6272" s="42" t="s">
        <v>64</v>
      </c>
      <c r="Q6272" s="42" t="s">
        <v>65</v>
      </c>
      <c r="R6272" s="42">
        <v>1</v>
      </c>
      <c r="S6272" s="137" t="s">
        <v>2419</v>
      </c>
      <c r="T6272" s="62">
        <v>696892400</v>
      </c>
      <c r="U6272" s="62">
        <v>672537379.61000001</v>
      </c>
      <c r="Z6272" s="42"/>
      <c r="AA6272" s="42"/>
      <c r="AJ6272" s="42"/>
      <c r="AM6272" s="42"/>
      <c r="AN6272" s="42"/>
      <c r="AO6272" s="42"/>
      <c r="AP6272" s="42"/>
      <c r="BN6272" s="54" t="s">
        <v>4578</v>
      </c>
      <c r="BO6272" s="58" t="str">
        <f t="shared" si="97"/>
        <v>境内资产</v>
      </c>
      <c r="BP6272" s="58" t="str">
        <f>IF(M6272="",VLOOKUP(D6272,Sheet4!$A$1:$B$92,2,0),VLOOKUP(Q6272,Sheet4!$A$1:$B$92,2,0))</f>
        <v>保险资产管理产品</v>
      </c>
    </row>
    <row r="6273" spans="1:68" s="58" customFormat="1" ht="12.75" customHeight="1">
      <c r="A6273" s="64" t="s">
        <v>5548</v>
      </c>
      <c r="B6273" s="64" t="s">
        <v>5548</v>
      </c>
      <c r="C6273" s="250" t="s">
        <v>222</v>
      </c>
      <c r="D6273" s="250" t="s">
        <v>221</v>
      </c>
      <c r="E6273" s="54" t="s">
        <v>3420</v>
      </c>
      <c r="F6273" s="42" t="s">
        <v>1351</v>
      </c>
      <c r="G6273" s="129">
        <v>1254704.05</v>
      </c>
      <c r="H6273" s="323">
        <v>1254704.05</v>
      </c>
      <c r="I6273" s="323">
        <v>1254704.05</v>
      </c>
      <c r="J6273" s="102">
        <v>2101.91</v>
      </c>
      <c r="K6273" s="42"/>
      <c r="L6273" s="42" t="s">
        <v>4489</v>
      </c>
      <c r="M6273" s="42" t="s">
        <v>3499</v>
      </c>
      <c r="N6273" s="42" t="s">
        <v>2435</v>
      </c>
      <c r="O6273" s="137" t="s">
        <v>3500</v>
      </c>
      <c r="P6273" s="42" t="s">
        <v>64</v>
      </c>
      <c r="Q6273" s="42" t="s">
        <v>65</v>
      </c>
      <c r="R6273" s="42">
        <v>1</v>
      </c>
      <c r="S6273" s="137" t="s">
        <v>2419</v>
      </c>
      <c r="T6273" s="62">
        <v>696892400</v>
      </c>
      <c r="U6273" s="62">
        <v>672537379.61000001</v>
      </c>
      <c r="Z6273" s="42"/>
      <c r="AA6273" s="42"/>
      <c r="AJ6273" s="42"/>
      <c r="AM6273" s="42"/>
      <c r="AN6273" s="42"/>
      <c r="AO6273" s="42"/>
      <c r="AP6273" s="42"/>
      <c r="BN6273" s="54" t="s">
        <v>4578</v>
      </c>
      <c r="BO6273" s="58" t="str">
        <f t="shared" si="97"/>
        <v>境内资产</v>
      </c>
      <c r="BP6273" s="58" t="str">
        <f>IF(M6273="",VLOOKUP(D6273,Sheet4!$A$1:$B$92,2,0),VLOOKUP(Q6273,Sheet4!$A$1:$B$92,2,0))</f>
        <v>保险资产管理产品</v>
      </c>
    </row>
    <row r="6274" spans="1:68" s="58" customFormat="1" ht="12.75" customHeight="1">
      <c r="A6274" s="64" t="s">
        <v>683</v>
      </c>
      <c r="B6274" s="54" t="s">
        <v>684</v>
      </c>
      <c r="C6274" s="253" t="s">
        <v>685</v>
      </c>
      <c r="D6274" s="254" t="s">
        <v>685</v>
      </c>
      <c r="E6274" s="54" t="s">
        <v>686</v>
      </c>
      <c r="F6274" s="54" t="s">
        <v>684</v>
      </c>
      <c r="G6274" s="129">
        <v>252700</v>
      </c>
      <c r="H6274" s="323">
        <v>20868929.27</v>
      </c>
      <c r="I6274" s="323">
        <v>3977762.83</v>
      </c>
      <c r="J6274" s="42"/>
      <c r="K6274" s="42"/>
      <c r="L6274" s="42" t="s">
        <v>4489</v>
      </c>
      <c r="M6274" s="42" t="s">
        <v>3545</v>
      </c>
      <c r="N6274" s="42" t="s">
        <v>2439</v>
      </c>
      <c r="O6274" s="137" t="s">
        <v>3546</v>
      </c>
      <c r="P6274" s="42" t="s">
        <v>64</v>
      </c>
      <c r="Q6274" s="42" t="s">
        <v>65</v>
      </c>
      <c r="R6274" s="42">
        <v>1</v>
      </c>
      <c r="S6274" s="137" t="s">
        <v>2419</v>
      </c>
      <c r="T6274" s="62">
        <v>685129400</v>
      </c>
      <c r="U6274" s="62">
        <v>667213675.62</v>
      </c>
      <c r="Z6274" s="54" t="s">
        <v>68</v>
      </c>
      <c r="AA6274" s="132">
        <v>0</v>
      </c>
      <c r="AJ6274" s="42"/>
      <c r="AM6274" s="42"/>
      <c r="AN6274" s="42"/>
      <c r="AO6274" s="42"/>
      <c r="AP6274" s="42"/>
      <c r="AY6274" s="42"/>
      <c r="AZ6274" s="42"/>
      <c r="BA6274" s="42"/>
      <c r="BB6274" s="42"/>
      <c r="BN6274" s="54" t="s">
        <v>4578</v>
      </c>
      <c r="BO6274" s="58" t="str">
        <f t="shared" si="97"/>
        <v>境外资产</v>
      </c>
      <c r="BP6274" s="58" t="str">
        <f>IF(M6274="",VLOOKUP(D6274,Sheet4!$A$1:$B$92,2,0),VLOOKUP(Q6274,Sheet4!$A$1:$B$92,2,0))</f>
        <v>保险资产管理产品</v>
      </c>
    </row>
    <row r="6275" spans="1:68" s="58" customFormat="1" ht="12.75" customHeight="1">
      <c r="A6275" s="64" t="s">
        <v>2277</v>
      </c>
      <c r="B6275" s="54" t="s">
        <v>2326</v>
      </c>
      <c r="C6275" s="252" t="s">
        <v>5552</v>
      </c>
      <c r="D6275" s="252" t="s">
        <v>672</v>
      </c>
      <c r="E6275" s="54" t="s">
        <v>3547</v>
      </c>
      <c r="F6275" s="54" t="s">
        <v>2326</v>
      </c>
      <c r="G6275" s="129">
        <v>208300</v>
      </c>
      <c r="H6275" s="323">
        <v>3818815.96</v>
      </c>
      <c r="I6275" s="323">
        <v>3259895</v>
      </c>
      <c r="J6275" s="42"/>
      <c r="K6275" s="42"/>
      <c r="L6275" s="42" t="s">
        <v>4489</v>
      </c>
      <c r="M6275" s="42" t="s">
        <v>3545</v>
      </c>
      <c r="N6275" s="42" t="s">
        <v>2439</v>
      </c>
      <c r="O6275" s="137" t="s">
        <v>3546</v>
      </c>
      <c r="P6275" s="42" t="s">
        <v>64</v>
      </c>
      <c r="Q6275" s="42" t="s">
        <v>65</v>
      </c>
      <c r="R6275" s="42">
        <v>1</v>
      </c>
      <c r="S6275" s="137" t="s">
        <v>2419</v>
      </c>
      <c r="T6275" s="62">
        <v>685129400</v>
      </c>
      <c r="U6275" s="62">
        <v>667213675.62</v>
      </c>
      <c r="Z6275" s="54" t="s">
        <v>280</v>
      </c>
      <c r="AA6275" s="132">
        <v>1.0733838918349501E-5</v>
      </c>
      <c r="AJ6275" s="42"/>
      <c r="AM6275" s="42"/>
      <c r="AN6275" s="42"/>
      <c r="AO6275" s="42"/>
      <c r="AP6275" s="42"/>
      <c r="AY6275" s="42"/>
      <c r="AZ6275" s="42"/>
      <c r="BA6275" s="42"/>
      <c r="BB6275" s="42"/>
      <c r="BN6275" s="54" t="s">
        <v>4578</v>
      </c>
      <c r="BO6275" s="58" t="str">
        <f t="shared" ref="BO6275:BO6338" si="98">IF(LEFT(D6275,2)="境外","境外资产","境内资产")</f>
        <v>境内资产</v>
      </c>
      <c r="BP6275" s="58" t="str">
        <f>IF(M6275="",VLOOKUP(D6275,Sheet4!$A$1:$B$92,2,0),VLOOKUP(Q6275,Sheet4!$A$1:$B$92,2,0))</f>
        <v>保险资产管理产品</v>
      </c>
    </row>
    <row r="6276" spans="1:68" s="58" customFormat="1" ht="12.75" customHeight="1">
      <c r="A6276" s="64" t="s">
        <v>3548</v>
      </c>
      <c r="B6276" s="54" t="s">
        <v>1578</v>
      </c>
      <c r="C6276" s="252" t="s">
        <v>5552</v>
      </c>
      <c r="D6276" s="252" t="s">
        <v>672</v>
      </c>
      <c r="E6276" s="54" t="s">
        <v>1579</v>
      </c>
      <c r="F6276" s="54" t="s">
        <v>1578</v>
      </c>
      <c r="G6276" s="129">
        <v>68100</v>
      </c>
      <c r="H6276" s="323">
        <v>1736559.13</v>
      </c>
      <c r="I6276" s="323">
        <v>1273470</v>
      </c>
      <c r="J6276" s="42"/>
      <c r="K6276" s="42"/>
      <c r="L6276" s="42" t="s">
        <v>4489</v>
      </c>
      <c r="M6276" s="42" t="s">
        <v>3545</v>
      </c>
      <c r="N6276" s="42" t="s">
        <v>2439</v>
      </c>
      <c r="O6276" s="137" t="s">
        <v>3546</v>
      </c>
      <c r="P6276" s="42" t="s">
        <v>64</v>
      </c>
      <c r="Q6276" s="42" t="s">
        <v>65</v>
      </c>
      <c r="R6276" s="42">
        <v>1</v>
      </c>
      <c r="S6276" s="137" t="s">
        <v>2419</v>
      </c>
      <c r="T6276" s="62">
        <v>685129400</v>
      </c>
      <c r="U6276" s="62">
        <v>667213675.62</v>
      </c>
      <c r="Z6276" s="54" t="s">
        <v>280</v>
      </c>
      <c r="AA6276" s="132">
        <v>5.8578713323507903E-6</v>
      </c>
      <c r="AJ6276" s="42"/>
      <c r="AM6276" s="42"/>
      <c r="AN6276" s="42"/>
      <c r="AO6276" s="42"/>
      <c r="AP6276" s="42"/>
      <c r="AY6276" s="42"/>
      <c r="AZ6276" s="42"/>
      <c r="BA6276" s="42"/>
      <c r="BB6276" s="42"/>
      <c r="BN6276" s="54" t="s">
        <v>4578</v>
      </c>
      <c r="BO6276" s="58" t="str">
        <f t="shared" si="98"/>
        <v>境内资产</v>
      </c>
      <c r="BP6276" s="58" t="str">
        <f>IF(M6276="",VLOOKUP(D6276,Sheet4!$A$1:$B$92,2,0),VLOOKUP(Q6276,Sheet4!$A$1:$B$92,2,0))</f>
        <v>保险资产管理产品</v>
      </c>
    </row>
    <row r="6277" spans="1:68" s="58" customFormat="1" ht="12.75" customHeight="1">
      <c r="A6277" s="64" t="s">
        <v>3549</v>
      </c>
      <c r="B6277" s="54" t="s">
        <v>3550</v>
      </c>
      <c r="C6277" s="252" t="s">
        <v>5552</v>
      </c>
      <c r="D6277" s="252" t="s">
        <v>672</v>
      </c>
      <c r="E6277" s="54" t="s">
        <v>3551</v>
      </c>
      <c r="F6277" s="54" t="s">
        <v>3550</v>
      </c>
      <c r="G6277" s="129">
        <v>29902</v>
      </c>
      <c r="H6277" s="323">
        <v>933662.58</v>
      </c>
      <c r="I6277" s="323">
        <v>708976.42</v>
      </c>
      <c r="J6277" s="42"/>
      <c r="K6277" s="42"/>
      <c r="L6277" s="42" t="s">
        <v>4489</v>
      </c>
      <c r="M6277" s="42" t="s">
        <v>3545</v>
      </c>
      <c r="N6277" s="42" t="s">
        <v>2439</v>
      </c>
      <c r="O6277" s="137" t="s">
        <v>3546</v>
      </c>
      <c r="P6277" s="42" t="s">
        <v>64</v>
      </c>
      <c r="Q6277" s="42" t="s">
        <v>65</v>
      </c>
      <c r="R6277" s="42">
        <v>1</v>
      </c>
      <c r="S6277" s="137" t="s">
        <v>2419</v>
      </c>
      <c r="T6277" s="62">
        <v>685129400</v>
      </c>
      <c r="U6277" s="62">
        <v>667213675.62</v>
      </c>
      <c r="Z6277" s="54" t="s">
        <v>280</v>
      </c>
      <c r="AA6277" s="132">
        <v>6.31659846720376E-6</v>
      </c>
      <c r="AJ6277" s="42"/>
      <c r="AM6277" s="42"/>
      <c r="AN6277" s="42"/>
      <c r="AO6277" s="42"/>
      <c r="AP6277" s="42"/>
      <c r="AY6277" s="42"/>
      <c r="AZ6277" s="42"/>
      <c r="BA6277" s="42"/>
      <c r="BB6277" s="42"/>
      <c r="BN6277" s="54" t="s">
        <v>4578</v>
      </c>
      <c r="BO6277" s="58" t="str">
        <f t="shared" si="98"/>
        <v>境内资产</v>
      </c>
      <c r="BP6277" s="58" t="str">
        <f>IF(M6277="",VLOOKUP(D6277,Sheet4!$A$1:$B$92,2,0),VLOOKUP(Q6277,Sheet4!$A$1:$B$92,2,0))</f>
        <v>保险资产管理产品</v>
      </c>
    </row>
    <row r="6278" spans="1:68" s="58" customFormat="1" ht="12.75" customHeight="1">
      <c r="A6278" s="64" t="s">
        <v>3552</v>
      </c>
      <c r="B6278" s="54" t="s">
        <v>3553</v>
      </c>
      <c r="C6278" s="252" t="s">
        <v>5552</v>
      </c>
      <c r="D6278" s="252" t="s">
        <v>672</v>
      </c>
      <c r="E6278" s="54" t="s">
        <v>3554</v>
      </c>
      <c r="F6278" s="54" t="s">
        <v>3553</v>
      </c>
      <c r="G6278" s="129">
        <v>17900</v>
      </c>
      <c r="H6278" s="323">
        <v>251077.39</v>
      </c>
      <c r="I6278" s="323">
        <v>152150</v>
      </c>
      <c r="J6278" s="42"/>
      <c r="K6278" s="42"/>
      <c r="L6278" s="42" t="s">
        <v>4489</v>
      </c>
      <c r="M6278" s="42" t="s">
        <v>3545</v>
      </c>
      <c r="N6278" s="42" t="s">
        <v>2439</v>
      </c>
      <c r="O6278" s="137" t="s">
        <v>3546</v>
      </c>
      <c r="P6278" s="42" t="s">
        <v>64</v>
      </c>
      <c r="Q6278" s="42" t="s">
        <v>65</v>
      </c>
      <c r="R6278" s="42">
        <v>1</v>
      </c>
      <c r="S6278" s="137" t="s">
        <v>2419</v>
      </c>
      <c r="T6278" s="62">
        <v>685129400</v>
      </c>
      <c r="U6278" s="62">
        <v>667213675.62</v>
      </c>
      <c r="Z6278" s="54" t="s">
        <v>280</v>
      </c>
      <c r="AA6278" s="132">
        <v>5.5490126685623896E-6</v>
      </c>
      <c r="AJ6278" s="42"/>
      <c r="AM6278" s="42"/>
      <c r="AN6278" s="42"/>
      <c r="AO6278" s="42"/>
      <c r="AP6278" s="42"/>
      <c r="AY6278" s="42"/>
      <c r="AZ6278" s="42"/>
      <c r="BA6278" s="42"/>
      <c r="BB6278" s="42"/>
      <c r="BN6278" s="54" t="s">
        <v>4578</v>
      </c>
      <c r="BO6278" s="58" t="str">
        <f t="shared" si="98"/>
        <v>境内资产</v>
      </c>
      <c r="BP6278" s="58" t="str">
        <f>IF(M6278="",VLOOKUP(D6278,Sheet4!$A$1:$B$92,2,0),VLOOKUP(Q6278,Sheet4!$A$1:$B$92,2,0))</f>
        <v>保险资产管理产品</v>
      </c>
    </row>
    <row r="6279" spans="1:68" s="58" customFormat="1" ht="12.75" customHeight="1">
      <c r="A6279" s="64" t="s">
        <v>3555</v>
      </c>
      <c r="B6279" s="54" t="s">
        <v>3556</v>
      </c>
      <c r="C6279" s="252" t="s">
        <v>5552</v>
      </c>
      <c r="D6279" s="252" t="s">
        <v>672</v>
      </c>
      <c r="E6279" s="54" t="s">
        <v>3557</v>
      </c>
      <c r="F6279" s="54" t="s">
        <v>3556</v>
      </c>
      <c r="G6279" s="129">
        <v>34000</v>
      </c>
      <c r="H6279" s="323">
        <v>258937.05</v>
      </c>
      <c r="I6279" s="323">
        <v>201620</v>
      </c>
      <c r="J6279" s="42"/>
      <c r="K6279" s="42"/>
      <c r="L6279" s="42" t="s">
        <v>4489</v>
      </c>
      <c r="M6279" s="42" t="s">
        <v>3545</v>
      </c>
      <c r="N6279" s="42" t="s">
        <v>2439</v>
      </c>
      <c r="O6279" s="137" t="s">
        <v>3546</v>
      </c>
      <c r="P6279" s="42" t="s">
        <v>64</v>
      </c>
      <c r="Q6279" s="42" t="s">
        <v>65</v>
      </c>
      <c r="R6279" s="42">
        <v>1</v>
      </c>
      <c r="S6279" s="137" t="s">
        <v>2419</v>
      </c>
      <c r="T6279" s="62">
        <v>685129400</v>
      </c>
      <c r="U6279" s="62">
        <v>667213675.62</v>
      </c>
      <c r="Z6279" s="54" t="s">
        <v>280</v>
      </c>
      <c r="AA6279" s="132">
        <v>4.1454345661890497E-6</v>
      </c>
      <c r="AJ6279" s="42"/>
      <c r="AM6279" s="42"/>
      <c r="AN6279" s="42"/>
      <c r="AO6279" s="42"/>
      <c r="AP6279" s="42"/>
      <c r="AY6279" s="42"/>
      <c r="AZ6279" s="42"/>
      <c r="BA6279" s="42"/>
      <c r="BB6279" s="42"/>
      <c r="BN6279" s="54" t="s">
        <v>4578</v>
      </c>
      <c r="BO6279" s="58" t="str">
        <f t="shared" si="98"/>
        <v>境内资产</v>
      </c>
      <c r="BP6279" s="58" t="str">
        <f>IF(M6279="",VLOOKUP(D6279,Sheet4!$A$1:$B$92,2,0),VLOOKUP(Q6279,Sheet4!$A$1:$B$92,2,0))</f>
        <v>保险资产管理产品</v>
      </c>
    </row>
    <row r="6280" spans="1:68" s="58" customFormat="1" ht="12.75" customHeight="1">
      <c r="A6280" s="64" t="s">
        <v>3558</v>
      </c>
      <c r="B6280" s="54" t="s">
        <v>3559</v>
      </c>
      <c r="C6280" s="252" t="s">
        <v>5552</v>
      </c>
      <c r="D6280" s="252" t="s">
        <v>672</v>
      </c>
      <c r="E6280" s="54" t="s">
        <v>3560</v>
      </c>
      <c r="F6280" s="54" t="s">
        <v>3559</v>
      </c>
      <c r="G6280" s="129">
        <v>125400</v>
      </c>
      <c r="H6280" s="323">
        <v>875516.78</v>
      </c>
      <c r="I6280" s="323">
        <v>511632</v>
      </c>
      <c r="J6280" s="42"/>
      <c r="K6280" s="42"/>
      <c r="L6280" s="42" t="s">
        <v>4489</v>
      </c>
      <c r="M6280" s="42" t="s">
        <v>3545</v>
      </c>
      <c r="N6280" s="42" t="s">
        <v>2439</v>
      </c>
      <c r="O6280" s="137" t="s">
        <v>3546</v>
      </c>
      <c r="P6280" s="42" t="s">
        <v>64</v>
      </c>
      <c r="Q6280" s="42" t="s">
        <v>65</v>
      </c>
      <c r="R6280" s="42">
        <v>1</v>
      </c>
      <c r="S6280" s="137" t="s">
        <v>2419</v>
      </c>
      <c r="T6280" s="62">
        <v>685129400</v>
      </c>
      <c r="U6280" s="62">
        <v>667213675.62</v>
      </c>
      <c r="Z6280" s="54" t="s">
        <v>280</v>
      </c>
      <c r="AA6280" s="132">
        <v>8.9375807776492692E-6</v>
      </c>
      <c r="AJ6280" s="42"/>
      <c r="AM6280" s="42"/>
      <c r="AN6280" s="42"/>
      <c r="AO6280" s="42"/>
      <c r="AP6280" s="42"/>
      <c r="AY6280" s="42"/>
      <c r="AZ6280" s="42"/>
      <c r="BA6280" s="42"/>
      <c r="BB6280" s="42"/>
      <c r="BN6280" s="54" t="s">
        <v>4578</v>
      </c>
      <c r="BO6280" s="58" t="str">
        <f t="shared" si="98"/>
        <v>境内资产</v>
      </c>
      <c r="BP6280" s="58" t="str">
        <f>IF(M6280="",VLOOKUP(D6280,Sheet4!$A$1:$B$92,2,0),VLOOKUP(Q6280,Sheet4!$A$1:$B$92,2,0))</f>
        <v>保险资产管理产品</v>
      </c>
    </row>
    <row r="6281" spans="1:68" s="58" customFormat="1" ht="12.75" customHeight="1">
      <c r="A6281" s="64" t="s">
        <v>3561</v>
      </c>
      <c r="B6281" s="54" t="s">
        <v>3562</v>
      </c>
      <c r="C6281" s="252" t="s">
        <v>5552</v>
      </c>
      <c r="D6281" s="252" t="s">
        <v>672</v>
      </c>
      <c r="E6281" s="54" t="s">
        <v>3563</v>
      </c>
      <c r="F6281" s="54" t="s">
        <v>3562</v>
      </c>
      <c r="G6281" s="129">
        <v>50300</v>
      </c>
      <c r="H6281" s="323">
        <v>476267.08</v>
      </c>
      <c r="I6281" s="323">
        <v>282183</v>
      </c>
      <c r="J6281" s="42"/>
      <c r="K6281" s="42"/>
      <c r="L6281" s="42" t="s">
        <v>4489</v>
      </c>
      <c r="M6281" s="42" t="s">
        <v>3545</v>
      </c>
      <c r="N6281" s="42" t="s">
        <v>2439</v>
      </c>
      <c r="O6281" s="137" t="s">
        <v>3546</v>
      </c>
      <c r="P6281" s="42" t="s">
        <v>64</v>
      </c>
      <c r="Q6281" s="42" t="s">
        <v>65</v>
      </c>
      <c r="R6281" s="42">
        <v>1</v>
      </c>
      <c r="S6281" s="137" t="s">
        <v>2419</v>
      </c>
      <c r="T6281" s="62">
        <v>685129400</v>
      </c>
      <c r="U6281" s="62">
        <v>667213675.62</v>
      </c>
      <c r="Z6281" s="54" t="s">
        <v>280</v>
      </c>
      <c r="AA6281" s="132">
        <v>5.7962716066205097E-6</v>
      </c>
      <c r="AJ6281" s="42"/>
      <c r="AM6281" s="42"/>
      <c r="AN6281" s="42"/>
      <c r="AO6281" s="42"/>
      <c r="AP6281" s="42"/>
      <c r="AY6281" s="42"/>
      <c r="AZ6281" s="42"/>
      <c r="BA6281" s="42"/>
      <c r="BB6281" s="42"/>
      <c r="BN6281" s="54" t="s">
        <v>4578</v>
      </c>
      <c r="BO6281" s="58" t="str">
        <f t="shared" si="98"/>
        <v>境内资产</v>
      </c>
      <c r="BP6281" s="58" t="str">
        <f>IF(M6281="",VLOOKUP(D6281,Sheet4!$A$1:$B$92,2,0),VLOOKUP(Q6281,Sheet4!$A$1:$B$92,2,0))</f>
        <v>保险资产管理产品</v>
      </c>
    </row>
    <row r="6282" spans="1:68" s="58" customFormat="1" ht="12.75" customHeight="1">
      <c r="A6282" s="64" t="s">
        <v>3564</v>
      </c>
      <c r="B6282" s="54" t="s">
        <v>3565</v>
      </c>
      <c r="C6282" s="252" t="s">
        <v>5552</v>
      </c>
      <c r="D6282" s="252" t="s">
        <v>672</v>
      </c>
      <c r="E6282" s="54" t="s">
        <v>3566</v>
      </c>
      <c r="F6282" s="54" t="s">
        <v>3565</v>
      </c>
      <c r="G6282" s="129">
        <v>139800</v>
      </c>
      <c r="H6282" s="323">
        <v>663672.02</v>
      </c>
      <c r="I6282" s="323">
        <v>553608</v>
      </c>
      <c r="J6282" s="42"/>
      <c r="K6282" s="42"/>
      <c r="L6282" s="42" t="s">
        <v>4489</v>
      </c>
      <c r="M6282" s="42" t="s">
        <v>3545</v>
      </c>
      <c r="N6282" s="42" t="s">
        <v>2439</v>
      </c>
      <c r="O6282" s="137" t="s">
        <v>3546</v>
      </c>
      <c r="P6282" s="42" t="s">
        <v>64</v>
      </c>
      <c r="Q6282" s="42" t="s">
        <v>65</v>
      </c>
      <c r="R6282" s="42">
        <v>1</v>
      </c>
      <c r="S6282" s="137" t="s">
        <v>2419</v>
      </c>
      <c r="T6282" s="62">
        <v>685129400</v>
      </c>
      <c r="U6282" s="62">
        <v>667213675.62</v>
      </c>
      <c r="Z6282" s="54" t="s">
        <v>280</v>
      </c>
      <c r="AA6282" s="132">
        <v>5.5830794539107398E-6</v>
      </c>
      <c r="AJ6282" s="42"/>
      <c r="AM6282" s="42"/>
      <c r="AN6282" s="42"/>
      <c r="AO6282" s="42"/>
      <c r="AP6282" s="42"/>
      <c r="AY6282" s="42"/>
      <c r="AZ6282" s="42"/>
      <c r="BA6282" s="42"/>
      <c r="BB6282" s="42"/>
      <c r="BN6282" s="54" t="s">
        <v>4578</v>
      </c>
      <c r="BO6282" s="58" t="str">
        <f t="shared" si="98"/>
        <v>境内资产</v>
      </c>
      <c r="BP6282" s="58" t="str">
        <f>IF(M6282="",VLOOKUP(D6282,Sheet4!$A$1:$B$92,2,0),VLOOKUP(Q6282,Sheet4!$A$1:$B$92,2,0))</f>
        <v>保险资产管理产品</v>
      </c>
    </row>
    <row r="6283" spans="1:68" s="58" customFormat="1" ht="12.75" customHeight="1">
      <c r="A6283" s="64" t="s">
        <v>3567</v>
      </c>
      <c r="B6283" s="54" t="s">
        <v>3568</v>
      </c>
      <c r="C6283" s="252" t="s">
        <v>5552</v>
      </c>
      <c r="D6283" s="252" t="s">
        <v>672</v>
      </c>
      <c r="E6283" s="54" t="s">
        <v>3569</v>
      </c>
      <c r="F6283" s="54" t="s">
        <v>3568</v>
      </c>
      <c r="G6283" s="129">
        <v>16800</v>
      </c>
      <c r="H6283" s="323">
        <v>310545.81</v>
      </c>
      <c r="I6283" s="323">
        <v>196896</v>
      </c>
      <c r="J6283" s="42"/>
      <c r="K6283" s="42"/>
      <c r="L6283" s="42" t="s">
        <v>4489</v>
      </c>
      <c r="M6283" s="42" t="s">
        <v>3545</v>
      </c>
      <c r="N6283" s="42" t="s">
        <v>2439</v>
      </c>
      <c r="O6283" s="137" t="s">
        <v>3546</v>
      </c>
      <c r="P6283" s="42" t="s">
        <v>64</v>
      </c>
      <c r="Q6283" s="42" t="s">
        <v>65</v>
      </c>
      <c r="R6283" s="42">
        <v>1</v>
      </c>
      <c r="S6283" s="137" t="s">
        <v>2419</v>
      </c>
      <c r="T6283" s="62">
        <v>685129400</v>
      </c>
      <c r="U6283" s="62">
        <v>667213675.62</v>
      </c>
      <c r="Z6283" s="54" t="s">
        <v>280</v>
      </c>
      <c r="AA6283" s="132">
        <v>2.8251881766067898E-6</v>
      </c>
      <c r="AJ6283" s="42"/>
      <c r="AM6283" s="42"/>
      <c r="AN6283" s="42"/>
      <c r="AO6283" s="42"/>
      <c r="AP6283" s="42"/>
      <c r="AY6283" s="42"/>
      <c r="AZ6283" s="42"/>
      <c r="BA6283" s="42"/>
      <c r="BB6283" s="42"/>
      <c r="BN6283" s="54" t="s">
        <v>4578</v>
      </c>
      <c r="BO6283" s="58" t="str">
        <f t="shared" si="98"/>
        <v>境内资产</v>
      </c>
      <c r="BP6283" s="58" t="str">
        <f>IF(M6283="",VLOOKUP(D6283,Sheet4!$A$1:$B$92,2,0),VLOOKUP(Q6283,Sheet4!$A$1:$B$92,2,0))</f>
        <v>保险资产管理产品</v>
      </c>
    </row>
    <row r="6284" spans="1:68" s="58" customFormat="1" ht="12.75" customHeight="1">
      <c r="A6284" s="64" t="s">
        <v>2436</v>
      </c>
      <c r="B6284" s="54" t="s">
        <v>2437</v>
      </c>
      <c r="C6284" s="252" t="s">
        <v>5552</v>
      </c>
      <c r="D6284" s="252" t="s">
        <v>672</v>
      </c>
      <c r="E6284" s="54" t="s">
        <v>2438</v>
      </c>
      <c r="F6284" s="54" t="s">
        <v>2437</v>
      </c>
      <c r="G6284" s="129">
        <v>43100</v>
      </c>
      <c r="H6284" s="323">
        <v>3064475.65</v>
      </c>
      <c r="I6284" s="323">
        <v>2296368</v>
      </c>
      <c r="J6284" s="42"/>
      <c r="K6284" s="42"/>
      <c r="L6284" s="42" t="s">
        <v>4489</v>
      </c>
      <c r="M6284" s="42" t="s">
        <v>3545</v>
      </c>
      <c r="N6284" s="42" t="s">
        <v>2439</v>
      </c>
      <c r="O6284" s="137" t="s">
        <v>3546</v>
      </c>
      <c r="P6284" s="42" t="s">
        <v>64</v>
      </c>
      <c r="Q6284" s="42" t="s">
        <v>65</v>
      </c>
      <c r="R6284" s="42">
        <v>1</v>
      </c>
      <c r="S6284" s="137" t="s">
        <v>2419</v>
      </c>
      <c r="T6284" s="62">
        <v>685129400</v>
      </c>
      <c r="U6284" s="62">
        <v>667213675.62</v>
      </c>
      <c r="Z6284" s="54" t="s">
        <v>280</v>
      </c>
      <c r="AA6284" s="132">
        <v>6.1620403235512104E-6</v>
      </c>
      <c r="AJ6284" s="42"/>
      <c r="AM6284" s="42"/>
      <c r="AN6284" s="42"/>
      <c r="AO6284" s="42"/>
      <c r="AP6284" s="42"/>
      <c r="AY6284" s="42"/>
      <c r="AZ6284" s="42"/>
      <c r="BA6284" s="42"/>
      <c r="BB6284" s="42"/>
      <c r="BN6284" s="54" t="s">
        <v>4578</v>
      </c>
      <c r="BO6284" s="58" t="str">
        <f t="shared" si="98"/>
        <v>境内资产</v>
      </c>
      <c r="BP6284" s="58" t="str">
        <f>IF(M6284="",VLOOKUP(D6284,Sheet4!$A$1:$B$92,2,0),VLOOKUP(Q6284,Sheet4!$A$1:$B$92,2,0))</f>
        <v>保险资产管理产品</v>
      </c>
    </row>
    <row r="6285" spans="1:68" s="58" customFormat="1" ht="12.75" customHeight="1">
      <c r="A6285" s="64" t="s">
        <v>3570</v>
      </c>
      <c r="B6285" s="54" t="s">
        <v>3571</v>
      </c>
      <c r="C6285" s="252" t="s">
        <v>5552</v>
      </c>
      <c r="D6285" s="252" t="s">
        <v>672</v>
      </c>
      <c r="E6285" s="54" t="s">
        <v>3572</v>
      </c>
      <c r="F6285" s="54" t="s">
        <v>3571</v>
      </c>
      <c r="G6285" s="129">
        <v>48900</v>
      </c>
      <c r="H6285" s="323">
        <v>814197.07</v>
      </c>
      <c r="I6285" s="323">
        <v>530565</v>
      </c>
      <c r="J6285" s="42"/>
      <c r="K6285" s="42"/>
      <c r="L6285" s="42" t="s">
        <v>4489</v>
      </c>
      <c r="M6285" s="42" t="s">
        <v>3545</v>
      </c>
      <c r="N6285" s="42" t="s">
        <v>2439</v>
      </c>
      <c r="O6285" s="137" t="s">
        <v>3546</v>
      </c>
      <c r="P6285" s="42" t="s">
        <v>64</v>
      </c>
      <c r="Q6285" s="42" t="s">
        <v>65</v>
      </c>
      <c r="R6285" s="42">
        <v>1</v>
      </c>
      <c r="S6285" s="137" t="s">
        <v>2419</v>
      </c>
      <c r="T6285" s="62">
        <v>685129400</v>
      </c>
      <c r="U6285" s="62">
        <v>667213675.62</v>
      </c>
      <c r="Z6285" s="54" t="s">
        <v>280</v>
      </c>
      <c r="AA6285" s="132">
        <v>5.6035846672452402E-6</v>
      </c>
      <c r="AJ6285" s="42"/>
      <c r="AM6285" s="42"/>
      <c r="AN6285" s="42"/>
      <c r="AO6285" s="42"/>
      <c r="AP6285" s="42"/>
      <c r="AY6285" s="42"/>
      <c r="AZ6285" s="42"/>
      <c r="BA6285" s="42"/>
      <c r="BB6285" s="42"/>
      <c r="BN6285" s="54" t="s">
        <v>4578</v>
      </c>
      <c r="BO6285" s="58" t="str">
        <f t="shared" si="98"/>
        <v>境内资产</v>
      </c>
      <c r="BP6285" s="58" t="str">
        <f>IF(M6285="",VLOOKUP(D6285,Sheet4!$A$1:$B$92,2,0),VLOOKUP(Q6285,Sheet4!$A$1:$B$92,2,0))</f>
        <v>保险资产管理产品</v>
      </c>
    </row>
    <row r="6286" spans="1:68" s="58" customFormat="1" ht="12.75" customHeight="1">
      <c r="A6286" s="64" t="s">
        <v>3573</v>
      </c>
      <c r="B6286" s="54" t="s">
        <v>3574</v>
      </c>
      <c r="C6286" s="252" t="s">
        <v>5552</v>
      </c>
      <c r="D6286" s="252" t="s">
        <v>672</v>
      </c>
      <c r="E6286" s="54" t="s">
        <v>3575</v>
      </c>
      <c r="F6286" s="54" t="s">
        <v>3574</v>
      </c>
      <c r="G6286" s="129">
        <v>47600</v>
      </c>
      <c r="H6286" s="323">
        <v>267053.33</v>
      </c>
      <c r="I6286" s="323">
        <v>231336</v>
      </c>
      <c r="J6286" s="42"/>
      <c r="K6286" s="42"/>
      <c r="L6286" s="42" t="s">
        <v>4489</v>
      </c>
      <c r="M6286" s="42" t="s">
        <v>3545</v>
      </c>
      <c r="N6286" s="42" t="s">
        <v>2439</v>
      </c>
      <c r="O6286" s="137" t="s">
        <v>3546</v>
      </c>
      <c r="P6286" s="42" t="s">
        <v>64</v>
      </c>
      <c r="Q6286" s="42" t="s">
        <v>65</v>
      </c>
      <c r="R6286" s="42">
        <v>1</v>
      </c>
      <c r="S6286" s="137" t="s">
        <v>2419</v>
      </c>
      <c r="T6286" s="62">
        <v>685129400</v>
      </c>
      <c r="U6286" s="62">
        <v>667213675.62</v>
      </c>
      <c r="Z6286" s="54" t="s">
        <v>280</v>
      </c>
      <c r="AA6286" s="132">
        <v>6.0763358093776297E-6</v>
      </c>
      <c r="AJ6286" s="42"/>
      <c r="AM6286" s="42"/>
      <c r="AN6286" s="42"/>
      <c r="AO6286" s="42"/>
      <c r="AP6286" s="42"/>
      <c r="AY6286" s="42"/>
      <c r="AZ6286" s="42"/>
      <c r="BA6286" s="42"/>
      <c r="BB6286" s="42"/>
      <c r="BN6286" s="54" t="s">
        <v>4578</v>
      </c>
      <c r="BO6286" s="58" t="str">
        <f t="shared" si="98"/>
        <v>境内资产</v>
      </c>
      <c r="BP6286" s="58" t="str">
        <f>IF(M6286="",VLOOKUP(D6286,Sheet4!$A$1:$B$92,2,0),VLOOKUP(Q6286,Sheet4!$A$1:$B$92,2,0))</f>
        <v>保险资产管理产品</v>
      </c>
    </row>
    <row r="6287" spans="1:68" s="58" customFormat="1" ht="12.75" customHeight="1">
      <c r="A6287" s="64" t="s">
        <v>2448</v>
      </c>
      <c r="B6287" s="54" t="s">
        <v>2449</v>
      </c>
      <c r="C6287" s="252" t="s">
        <v>5552</v>
      </c>
      <c r="D6287" s="252" t="s">
        <v>672</v>
      </c>
      <c r="E6287" s="54" t="s">
        <v>2450</v>
      </c>
      <c r="F6287" s="54" t="s">
        <v>2449</v>
      </c>
      <c r="G6287" s="129">
        <v>4400</v>
      </c>
      <c r="H6287" s="323">
        <v>438020.57</v>
      </c>
      <c r="I6287" s="323">
        <v>324544</v>
      </c>
      <c r="J6287" s="42"/>
      <c r="K6287" s="42"/>
      <c r="L6287" s="42" t="s">
        <v>4489</v>
      </c>
      <c r="M6287" s="42" t="s">
        <v>3545</v>
      </c>
      <c r="N6287" s="42" t="s">
        <v>2439</v>
      </c>
      <c r="O6287" s="137" t="s">
        <v>3546</v>
      </c>
      <c r="P6287" s="42" t="s">
        <v>64</v>
      </c>
      <c r="Q6287" s="42" t="s">
        <v>65</v>
      </c>
      <c r="R6287" s="42">
        <v>1</v>
      </c>
      <c r="S6287" s="137" t="s">
        <v>2419</v>
      </c>
      <c r="T6287" s="62">
        <v>685129400</v>
      </c>
      <c r="U6287" s="62">
        <v>667213675.62</v>
      </c>
      <c r="Z6287" s="54" t="s">
        <v>280</v>
      </c>
      <c r="AA6287" s="132">
        <v>3.4294202403667101E-6</v>
      </c>
      <c r="AJ6287" s="42"/>
      <c r="AM6287" s="42"/>
      <c r="AN6287" s="42"/>
      <c r="AO6287" s="42"/>
      <c r="AP6287" s="42"/>
      <c r="AY6287" s="42"/>
      <c r="AZ6287" s="42"/>
      <c r="BA6287" s="42"/>
      <c r="BB6287" s="42"/>
      <c r="BN6287" s="54" t="s">
        <v>4578</v>
      </c>
      <c r="BO6287" s="58" t="str">
        <f t="shared" si="98"/>
        <v>境内资产</v>
      </c>
      <c r="BP6287" s="58" t="str">
        <f>IF(M6287="",VLOOKUP(D6287,Sheet4!$A$1:$B$92,2,0),VLOOKUP(Q6287,Sheet4!$A$1:$B$92,2,0))</f>
        <v>保险资产管理产品</v>
      </c>
    </row>
    <row r="6288" spans="1:68" s="58" customFormat="1" ht="12.75" customHeight="1">
      <c r="A6288" s="64" t="s">
        <v>1580</v>
      </c>
      <c r="B6288" s="54" t="s">
        <v>1581</v>
      </c>
      <c r="C6288" s="252" t="s">
        <v>5552</v>
      </c>
      <c r="D6288" s="252" t="s">
        <v>672</v>
      </c>
      <c r="E6288" s="54" t="s">
        <v>1582</v>
      </c>
      <c r="F6288" s="54" t="s">
        <v>1581</v>
      </c>
      <c r="G6288" s="129">
        <v>9000</v>
      </c>
      <c r="H6288" s="323">
        <v>1800891.12</v>
      </c>
      <c r="I6288" s="323">
        <v>1926000</v>
      </c>
      <c r="J6288" s="42"/>
      <c r="K6288" s="42"/>
      <c r="L6288" s="42" t="s">
        <v>4489</v>
      </c>
      <c r="M6288" s="42" t="s">
        <v>3545</v>
      </c>
      <c r="N6288" s="42" t="s">
        <v>2439</v>
      </c>
      <c r="O6288" s="137" t="s">
        <v>3546</v>
      </c>
      <c r="P6288" s="42" t="s">
        <v>64</v>
      </c>
      <c r="Q6288" s="42" t="s">
        <v>65</v>
      </c>
      <c r="R6288" s="42">
        <v>1</v>
      </c>
      <c r="S6288" s="137" t="s">
        <v>2419</v>
      </c>
      <c r="T6288" s="62">
        <v>685129400</v>
      </c>
      <c r="U6288" s="62">
        <v>667213675.62</v>
      </c>
      <c r="Z6288" s="54" t="s">
        <v>280</v>
      </c>
      <c r="AA6288" s="132">
        <v>6.1157296814754804E-6</v>
      </c>
      <c r="AJ6288" s="42"/>
      <c r="AM6288" s="42"/>
      <c r="AN6288" s="42"/>
      <c r="AO6288" s="42"/>
      <c r="AP6288" s="42"/>
      <c r="AY6288" s="42"/>
      <c r="AZ6288" s="42"/>
      <c r="BA6288" s="42"/>
      <c r="BB6288" s="42"/>
      <c r="BN6288" s="54" t="s">
        <v>4578</v>
      </c>
      <c r="BO6288" s="58" t="str">
        <f t="shared" si="98"/>
        <v>境内资产</v>
      </c>
      <c r="BP6288" s="58" t="str">
        <f>IF(M6288="",VLOOKUP(D6288,Sheet4!$A$1:$B$92,2,0),VLOOKUP(Q6288,Sheet4!$A$1:$B$92,2,0))</f>
        <v>保险资产管理产品</v>
      </c>
    </row>
    <row r="6289" spans="1:68" s="58" customFormat="1" ht="12.75" customHeight="1">
      <c r="A6289" s="64" t="s">
        <v>1583</v>
      </c>
      <c r="B6289" s="54" t="s">
        <v>1584</v>
      </c>
      <c r="C6289" s="252" t="s">
        <v>5552</v>
      </c>
      <c r="D6289" s="252" t="s">
        <v>672</v>
      </c>
      <c r="E6289" s="54" t="s">
        <v>1585</v>
      </c>
      <c r="F6289" s="54" t="s">
        <v>1584</v>
      </c>
      <c r="G6289" s="129">
        <v>1400</v>
      </c>
      <c r="H6289" s="323">
        <v>294475.56</v>
      </c>
      <c r="I6289" s="323">
        <v>277200</v>
      </c>
      <c r="J6289" s="42"/>
      <c r="K6289" s="42"/>
      <c r="L6289" s="42" t="s">
        <v>4489</v>
      </c>
      <c r="M6289" s="42" t="s">
        <v>3545</v>
      </c>
      <c r="N6289" s="42" t="s">
        <v>2439</v>
      </c>
      <c r="O6289" s="137" t="s">
        <v>3546</v>
      </c>
      <c r="P6289" s="42" t="s">
        <v>64</v>
      </c>
      <c r="Q6289" s="42" t="s">
        <v>65</v>
      </c>
      <c r="R6289" s="42">
        <v>1</v>
      </c>
      <c r="S6289" s="137" t="s">
        <v>2419</v>
      </c>
      <c r="T6289" s="62">
        <v>685129400</v>
      </c>
      <c r="U6289" s="62">
        <v>667213675.62</v>
      </c>
      <c r="Z6289" s="54" t="s">
        <v>280</v>
      </c>
      <c r="AA6289" s="132">
        <v>2.6485054861899399E-6</v>
      </c>
      <c r="AJ6289" s="42"/>
      <c r="AM6289" s="42"/>
      <c r="AN6289" s="42"/>
      <c r="AO6289" s="42"/>
      <c r="AP6289" s="42"/>
      <c r="AY6289" s="42"/>
      <c r="AZ6289" s="42"/>
      <c r="BA6289" s="42"/>
      <c r="BB6289" s="42"/>
      <c r="BN6289" s="54" t="s">
        <v>4578</v>
      </c>
      <c r="BO6289" s="58" t="str">
        <f t="shared" si="98"/>
        <v>境内资产</v>
      </c>
      <c r="BP6289" s="58" t="str">
        <f>IF(M6289="",VLOOKUP(D6289,Sheet4!$A$1:$B$92,2,0),VLOOKUP(Q6289,Sheet4!$A$1:$B$92,2,0))</f>
        <v>保险资产管理产品</v>
      </c>
    </row>
    <row r="6290" spans="1:68" s="58" customFormat="1" ht="12.75" customHeight="1">
      <c r="A6290" s="64" t="s">
        <v>3576</v>
      </c>
      <c r="B6290" s="54" t="s">
        <v>3577</v>
      </c>
      <c r="C6290" s="252" t="s">
        <v>5552</v>
      </c>
      <c r="D6290" s="252" t="s">
        <v>672</v>
      </c>
      <c r="E6290" s="54" t="s">
        <v>3578</v>
      </c>
      <c r="F6290" s="54" t="s">
        <v>3577</v>
      </c>
      <c r="G6290" s="129">
        <v>31456</v>
      </c>
      <c r="H6290" s="323">
        <v>537192.25</v>
      </c>
      <c r="I6290" s="323">
        <v>299461.12</v>
      </c>
      <c r="J6290" s="42"/>
      <c r="K6290" s="42"/>
      <c r="L6290" s="42" t="s">
        <v>4489</v>
      </c>
      <c r="M6290" s="42" t="s">
        <v>3545</v>
      </c>
      <c r="N6290" s="42" t="s">
        <v>2439</v>
      </c>
      <c r="O6290" s="137" t="s">
        <v>3546</v>
      </c>
      <c r="P6290" s="42" t="s">
        <v>64</v>
      </c>
      <c r="Q6290" s="42" t="s">
        <v>65</v>
      </c>
      <c r="R6290" s="42">
        <v>1</v>
      </c>
      <c r="S6290" s="137" t="s">
        <v>2419</v>
      </c>
      <c r="T6290" s="62">
        <v>685129400</v>
      </c>
      <c r="U6290" s="62">
        <v>667213675.62</v>
      </c>
      <c r="Z6290" s="54" t="s">
        <v>280</v>
      </c>
      <c r="AA6290" s="132">
        <v>4.1215104496926099E-6</v>
      </c>
      <c r="AJ6290" s="42"/>
      <c r="AM6290" s="42"/>
      <c r="AN6290" s="42"/>
      <c r="AO6290" s="42"/>
      <c r="AP6290" s="42"/>
      <c r="AY6290" s="42"/>
      <c r="AZ6290" s="42"/>
      <c r="BA6290" s="42"/>
      <c r="BB6290" s="42"/>
      <c r="BN6290" s="54" t="s">
        <v>4578</v>
      </c>
      <c r="BO6290" s="58" t="str">
        <f t="shared" si="98"/>
        <v>境内资产</v>
      </c>
      <c r="BP6290" s="58" t="str">
        <f>IF(M6290="",VLOOKUP(D6290,Sheet4!$A$1:$B$92,2,0),VLOOKUP(Q6290,Sheet4!$A$1:$B$92,2,0))</f>
        <v>保险资产管理产品</v>
      </c>
    </row>
    <row r="6291" spans="1:68" s="58" customFormat="1" ht="12.75" customHeight="1">
      <c r="A6291" s="64" t="s">
        <v>3579</v>
      </c>
      <c r="B6291" s="54" t="s">
        <v>3580</v>
      </c>
      <c r="C6291" s="252" t="s">
        <v>5552</v>
      </c>
      <c r="D6291" s="252" t="s">
        <v>672</v>
      </c>
      <c r="E6291" s="54" t="s">
        <v>3581</v>
      </c>
      <c r="F6291" s="54" t="s">
        <v>3580</v>
      </c>
      <c r="G6291" s="129">
        <v>41500</v>
      </c>
      <c r="H6291" s="323">
        <v>2087876.79</v>
      </c>
      <c r="I6291" s="323">
        <v>1257865</v>
      </c>
      <c r="J6291" s="42"/>
      <c r="K6291" s="42"/>
      <c r="L6291" s="42" t="s">
        <v>4489</v>
      </c>
      <c r="M6291" s="42" t="s">
        <v>3545</v>
      </c>
      <c r="N6291" s="42" t="s">
        <v>2439</v>
      </c>
      <c r="O6291" s="137" t="s">
        <v>3546</v>
      </c>
      <c r="P6291" s="42" t="s">
        <v>64</v>
      </c>
      <c r="Q6291" s="42" t="s">
        <v>65</v>
      </c>
      <c r="R6291" s="42">
        <v>1</v>
      </c>
      <c r="S6291" s="137" t="s">
        <v>2419</v>
      </c>
      <c r="T6291" s="62">
        <v>685129400</v>
      </c>
      <c r="U6291" s="62">
        <v>667213675.62</v>
      </c>
      <c r="Z6291" s="54" t="s">
        <v>280</v>
      </c>
      <c r="AA6291" s="132">
        <v>7.0166907154864404E-6</v>
      </c>
      <c r="AJ6291" s="42"/>
      <c r="AM6291" s="42"/>
      <c r="AN6291" s="42"/>
      <c r="AO6291" s="42"/>
      <c r="AP6291" s="42"/>
      <c r="AY6291" s="42"/>
      <c r="AZ6291" s="42"/>
      <c r="BA6291" s="42"/>
      <c r="BB6291" s="42"/>
      <c r="BN6291" s="54" t="s">
        <v>4578</v>
      </c>
      <c r="BO6291" s="58" t="str">
        <f t="shared" si="98"/>
        <v>境内资产</v>
      </c>
      <c r="BP6291" s="58" t="str">
        <f>IF(M6291="",VLOOKUP(D6291,Sheet4!$A$1:$B$92,2,0),VLOOKUP(Q6291,Sheet4!$A$1:$B$92,2,0))</f>
        <v>保险资产管理产品</v>
      </c>
    </row>
    <row r="6292" spans="1:68" s="58" customFormat="1" ht="12.75" customHeight="1">
      <c r="A6292" s="64" t="s">
        <v>3582</v>
      </c>
      <c r="B6292" s="54" t="s">
        <v>3583</v>
      </c>
      <c r="C6292" s="252" t="s">
        <v>5552</v>
      </c>
      <c r="D6292" s="252" t="s">
        <v>672</v>
      </c>
      <c r="E6292" s="54" t="s">
        <v>3584</v>
      </c>
      <c r="F6292" s="54" t="s">
        <v>3583</v>
      </c>
      <c r="G6292" s="129">
        <v>2400</v>
      </c>
      <c r="H6292" s="323">
        <v>898302.23</v>
      </c>
      <c r="I6292" s="323">
        <v>369336</v>
      </c>
      <c r="J6292" s="42"/>
      <c r="K6292" s="42"/>
      <c r="L6292" s="42" t="s">
        <v>4489</v>
      </c>
      <c r="M6292" s="42" t="s">
        <v>3545</v>
      </c>
      <c r="N6292" s="42" t="s">
        <v>2439</v>
      </c>
      <c r="O6292" s="137" t="s">
        <v>3546</v>
      </c>
      <c r="P6292" s="42" t="s">
        <v>64</v>
      </c>
      <c r="Q6292" s="42" t="s">
        <v>65</v>
      </c>
      <c r="R6292" s="42">
        <v>1</v>
      </c>
      <c r="S6292" s="137" t="s">
        <v>2419</v>
      </c>
      <c r="T6292" s="62">
        <v>685129400</v>
      </c>
      <c r="U6292" s="62">
        <v>667213675.62</v>
      </c>
      <c r="Z6292" s="54" t="s">
        <v>280</v>
      </c>
      <c r="AA6292" s="132">
        <v>5.9300214476521497E-6</v>
      </c>
      <c r="AJ6292" s="42"/>
      <c r="AM6292" s="42"/>
      <c r="AN6292" s="42"/>
      <c r="AO6292" s="42"/>
      <c r="AP6292" s="42"/>
      <c r="AY6292" s="42"/>
      <c r="AZ6292" s="42"/>
      <c r="BA6292" s="42"/>
      <c r="BB6292" s="42"/>
      <c r="BN6292" s="54" t="s">
        <v>4578</v>
      </c>
      <c r="BO6292" s="58" t="str">
        <f t="shared" si="98"/>
        <v>境内资产</v>
      </c>
      <c r="BP6292" s="58" t="str">
        <f>IF(M6292="",VLOOKUP(D6292,Sheet4!$A$1:$B$92,2,0),VLOOKUP(Q6292,Sheet4!$A$1:$B$92,2,0))</f>
        <v>保险资产管理产品</v>
      </c>
    </row>
    <row r="6293" spans="1:68" s="58" customFormat="1" ht="12.75" customHeight="1">
      <c r="A6293" s="64" t="s">
        <v>1984</v>
      </c>
      <c r="B6293" s="54" t="s">
        <v>1985</v>
      </c>
      <c r="C6293" s="252" t="s">
        <v>5552</v>
      </c>
      <c r="D6293" s="252" t="s">
        <v>672</v>
      </c>
      <c r="E6293" s="54" t="s">
        <v>3585</v>
      </c>
      <c r="F6293" s="54" t="s">
        <v>1985</v>
      </c>
      <c r="G6293" s="129">
        <v>10000</v>
      </c>
      <c r="H6293" s="323">
        <v>209169.42</v>
      </c>
      <c r="I6293" s="323">
        <v>170300</v>
      </c>
      <c r="J6293" s="42"/>
      <c r="K6293" s="42"/>
      <c r="L6293" s="42" t="s">
        <v>4489</v>
      </c>
      <c r="M6293" s="42" t="s">
        <v>3545</v>
      </c>
      <c r="N6293" s="42" t="s">
        <v>2439</v>
      </c>
      <c r="O6293" s="137" t="s">
        <v>3546</v>
      </c>
      <c r="P6293" s="42" t="s">
        <v>64</v>
      </c>
      <c r="Q6293" s="42" t="s">
        <v>65</v>
      </c>
      <c r="R6293" s="42">
        <v>1</v>
      </c>
      <c r="S6293" s="137" t="s">
        <v>2419</v>
      </c>
      <c r="T6293" s="62">
        <v>685129400</v>
      </c>
      <c r="U6293" s="62">
        <v>667213675.62</v>
      </c>
      <c r="Z6293" s="54" t="s">
        <v>280</v>
      </c>
      <c r="AA6293" s="132">
        <v>1.98131876629788E-6</v>
      </c>
      <c r="AJ6293" s="42"/>
      <c r="AM6293" s="42"/>
      <c r="AN6293" s="42"/>
      <c r="AO6293" s="42"/>
      <c r="AP6293" s="42"/>
      <c r="AY6293" s="42"/>
      <c r="AZ6293" s="42"/>
      <c r="BA6293" s="42"/>
      <c r="BB6293" s="42"/>
      <c r="BN6293" s="54" t="s">
        <v>4578</v>
      </c>
      <c r="BO6293" s="58" t="str">
        <f t="shared" si="98"/>
        <v>境内资产</v>
      </c>
      <c r="BP6293" s="58" t="str">
        <f>IF(M6293="",VLOOKUP(D6293,Sheet4!$A$1:$B$92,2,0),VLOOKUP(Q6293,Sheet4!$A$1:$B$92,2,0))</f>
        <v>保险资产管理产品</v>
      </c>
    </row>
    <row r="6294" spans="1:68" s="58" customFormat="1" ht="12.75" customHeight="1">
      <c r="A6294" s="64" t="s">
        <v>2463</v>
      </c>
      <c r="B6294" s="54" t="s">
        <v>2464</v>
      </c>
      <c r="C6294" s="252" t="s">
        <v>5552</v>
      </c>
      <c r="D6294" s="252" t="s">
        <v>672</v>
      </c>
      <c r="E6294" s="54" t="s">
        <v>2465</v>
      </c>
      <c r="F6294" s="54" t="s">
        <v>2464</v>
      </c>
      <c r="G6294" s="129">
        <v>284400</v>
      </c>
      <c r="H6294" s="323">
        <v>1507188.34</v>
      </c>
      <c r="I6294" s="323">
        <v>1063656</v>
      </c>
      <c r="J6294" s="42"/>
      <c r="K6294" s="42"/>
      <c r="L6294" s="42" t="s">
        <v>4489</v>
      </c>
      <c r="M6294" s="42" t="s">
        <v>3545</v>
      </c>
      <c r="N6294" s="42" t="s">
        <v>2439</v>
      </c>
      <c r="O6294" s="137" t="s">
        <v>3546</v>
      </c>
      <c r="P6294" s="42" t="s">
        <v>64</v>
      </c>
      <c r="Q6294" s="42" t="s">
        <v>65</v>
      </c>
      <c r="R6294" s="42">
        <v>1</v>
      </c>
      <c r="S6294" s="137" t="s">
        <v>2419</v>
      </c>
      <c r="T6294" s="62">
        <v>685129400</v>
      </c>
      <c r="U6294" s="62">
        <v>667213675.62</v>
      </c>
      <c r="Z6294" s="54" t="s">
        <v>280</v>
      </c>
      <c r="AA6294" s="132">
        <v>7.3974373246505704E-6</v>
      </c>
      <c r="AJ6294" s="42"/>
      <c r="AM6294" s="42"/>
      <c r="AN6294" s="42"/>
      <c r="AO6294" s="42"/>
      <c r="AP6294" s="42"/>
      <c r="AY6294" s="42"/>
      <c r="AZ6294" s="42"/>
      <c r="BA6294" s="42"/>
      <c r="BB6294" s="42"/>
      <c r="BN6294" s="54" t="s">
        <v>4578</v>
      </c>
      <c r="BO6294" s="58" t="str">
        <f t="shared" si="98"/>
        <v>境内资产</v>
      </c>
      <c r="BP6294" s="58" t="str">
        <f>IF(M6294="",VLOOKUP(D6294,Sheet4!$A$1:$B$92,2,0),VLOOKUP(Q6294,Sheet4!$A$1:$B$92,2,0))</f>
        <v>保险资产管理产品</v>
      </c>
    </row>
    <row r="6295" spans="1:68" s="58" customFormat="1" ht="12.75" customHeight="1">
      <c r="A6295" s="64" t="s">
        <v>2475</v>
      </c>
      <c r="B6295" s="54" t="s">
        <v>2476</v>
      </c>
      <c r="C6295" s="252" t="s">
        <v>5552</v>
      </c>
      <c r="D6295" s="252" t="s">
        <v>672</v>
      </c>
      <c r="E6295" s="54" t="s">
        <v>2477</v>
      </c>
      <c r="F6295" s="54" t="s">
        <v>2476</v>
      </c>
      <c r="G6295" s="129">
        <v>12700</v>
      </c>
      <c r="H6295" s="323">
        <v>356571.8</v>
      </c>
      <c r="I6295" s="323">
        <v>258953</v>
      </c>
      <c r="J6295" s="42"/>
      <c r="K6295" s="42"/>
      <c r="L6295" s="42" t="s">
        <v>4489</v>
      </c>
      <c r="M6295" s="42" t="s">
        <v>3545</v>
      </c>
      <c r="N6295" s="42" t="s">
        <v>2439</v>
      </c>
      <c r="O6295" s="137" t="s">
        <v>3546</v>
      </c>
      <c r="P6295" s="42" t="s">
        <v>64</v>
      </c>
      <c r="Q6295" s="42" t="s">
        <v>65</v>
      </c>
      <c r="R6295" s="42">
        <v>1</v>
      </c>
      <c r="S6295" s="137" t="s">
        <v>2419</v>
      </c>
      <c r="T6295" s="62">
        <v>685129400</v>
      </c>
      <c r="U6295" s="62">
        <v>667213675.62</v>
      </c>
      <c r="Z6295" s="54" t="s">
        <v>280</v>
      </c>
      <c r="AA6295" s="132">
        <v>4.5870812886149099E-6</v>
      </c>
      <c r="AJ6295" s="42"/>
      <c r="AM6295" s="42"/>
      <c r="AN6295" s="42"/>
      <c r="AO6295" s="42"/>
      <c r="AP6295" s="42"/>
      <c r="AY6295" s="42"/>
      <c r="AZ6295" s="42"/>
      <c r="BA6295" s="42"/>
      <c r="BB6295" s="42"/>
      <c r="BN6295" s="54" t="s">
        <v>4578</v>
      </c>
      <c r="BO6295" s="58" t="str">
        <f t="shared" si="98"/>
        <v>境内资产</v>
      </c>
      <c r="BP6295" s="58" t="str">
        <f>IF(M6295="",VLOOKUP(D6295,Sheet4!$A$1:$B$92,2,0),VLOOKUP(Q6295,Sheet4!$A$1:$B$92,2,0))</f>
        <v>保险资产管理产品</v>
      </c>
    </row>
    <row r="6296" spans="1:68" s="58" customFormat="1" ht="12.75" customHeight="1">
      <c r="A6296" s="64" t="s">
        <v>3586</v>
      </c>
      <c r="B6296" s="54" t="s">
        <v>3587</v>
      </c>
      <c r="C6296" s="252" t="s">
        <v>5552</v>
      </c>
      <c r="D6296" s="252" t="s">
        <v>672</v>
      </c>
      <c r="E6296" s="54" t="s">
        <v>3588</v>
      </c>
      <c r="F6296" s="54" t="s">
        <v>3587</v>
      </c>
      <c r="G6296" s="129">
        <v>37400</v>
      </c>
      <c r="H6296" s="323">
        <v>770824.9</v>
      </c>
      <c r="I6296" s="323">
        <v>562870</v>
      </c>
      <c r="J6296" s="42"/>
      <c r="K6296" s="42"/>
      <c r="L6296" s="42" t="s">
        <v>4489</v>
      </c>
      <c r="M6296" s="42" t="s">
        <v>3545</v>
      </c>
      <c r="N6296" s="42" t="s">
        <v>2439</v>
      </c>
      <c r="O6296" s="137" t="s">
        <v>3546</v>
      </c>
      <c r="P6296" s="42" t="s">
        <v>64</v>
      </c>
      <c r="Q6296" s="42" t="s">
        <v>65</v>
      </c>
      <c r="R6296" s="42">
        <v>1</v>
      </c>
      <c r="S6296" s="137" t="s">
        <v>2419</v>
      </c>
      <c r="T6296" s="62">
        <v>685129400</v>
      </c>
      <c r="U6296" s="62">
        <v>667213675.62</v>
      </c>
      <c r="Z6296" s="54" t="s">
        <v>280</v>
      </c>
      <c r="AA6296" s="132">
        <v>4.9074360050557702E-6</v>
      </c>
      <c r="AJ6296" s="42"/>
      <c r="AM6296" s="42"/>
      <c r="AN6296" s="42"/>
      <c r="AO6296" s="42"/>
      <c r="AP6296" s="42"/>
      <c r="AY6296" s="42"/>
      <c r="AZ6296" s="42"/>
      <c r="BA6296" s="42"/>
      <c r="BB6296" s="42"/>
      <c r="BN6296" s="54" t="s">
        <v>4578</v>
      </c>
      <c r="BO6296" s="58" t="str">
        <f t="shared" si="98"/>
        <v>境内资产</v>
      </c>
      <c r="BP6296" s="58" t="str">
        <f>IF(M6296="",VLOOKUP(D6296,Sheet4!$A$1:$B$92,2,0),VLOOKUP(Q6296,Sheet4!$A$1:$B$92,2,0))</f>
        <v>保险资产管理产品</v>
      </c>
    </row>
    <row r="6297" spans="1:68" s="58" customFormat="1" ht="12.75" customHeight="1">
      <c r="A6297" s="64" t="s">
        <v>3589</v>
      </c>
      <c r="B6297" s="54" t="s">
        <v>3590</v>
      </c>
      <c r="C6297" s="252" t="s">
        <v>5552</v>
      </c>
      <c r="D6297" s="252" t="s">
        <v>672</v>
      </c>
      <c r="E6297" s="54" t="s">
        <v>3591</v>
      </c>
      <c r="F6297" s="54" t="s">
        <v>3590</v>
      </c>
      <c r="G6297" s="129">
        <v>46800</v>
      </c>
      <c r="H6297" s="323">
        <v>347992.17</v>
      </c>
      <c r="I6297" s="323">
        <v>249912</v>
      </c>
      <c r="J6297" s="42"/>
      <c r="K6297" s="42"/>
      <c r="L6297" s="42" t="s">
        <v>4489</v>
      </c>
      <c r="M6297" s="42" t="s">
        <v>3545</v>
      </c>
      <c r="N6297" s="42" t="s">
        <v>2439</v>
      </c>
      <c r="O6297" s="137" t="s">
        <v>3546</v>
      </c>
      <c r="P6297" s="42" t="s">
        <v>64</v>
      </c>
      <c r="Q6297" s="42" t="s">
        <v>65</v>
      </c>
      <c r="R6297" s="42">
        <v>1</v>
      </c>
      <c r="S6297" s="137" t="s">
        <v>2419</v>
      </c>
      <c r="T6297" s="62">
        <v>685129400</v>
      </c>
      <c r="U6297" s="62">
        <v>667213675.62</v>
      </c>
      <c r="Z6297" s="54" t="s">
        <v>280</v>
      </c>
      <c r="AA6297" s="132">
        <v>8.4629947630776796E-6</v>
      </c>
      <c r="AJ6297" s="42"/>
      <c r="AM6297" s="42"/>
      <c r="AN6297" s="42"/>
      <c r="AO6297" s="42"/>
      <c r="AP6297" s="42"/>
      <c r="AY6297" s="42"/>
      <c r="AZ6297" s="42"/>
      <c r="BA6297" s="42"/>
      <c r="BB6297" s="42"/>
      <c r="BN6297" s="54" t="s">
        <v>4578</v>
      </c>
      <c r="BO6297" s="58" t="str">
        <f t="shared" si="98"/>
        <v>境内资产</v>
      </c>
      <c r="BP6297" s="58" t="str">
        <f>IF(M6297="",VLOOKUP(D6297,Sheet4!$A$1:$B$92,2,0),VLOOKUP(Q6297,Sheet4!$A$1:$B$92,2,0))</f>
        <v>保险资产管理产品</v>
      </c>
    </row>
    <row r="6298" spans="1:68" s="58" customFormat="1" ht="12.75" customHeight="1">
      <c r="A6298" s="64" t="s">
        <v>3592</v>
      </c>
      <c r="B6298" s="54" t="s">
        <v>3593</v>
      </c>
      <c r="C6298" s="252" t="s">
        <v>5552</v>
      </c>
      <c r="D6298" s="252" t="s">
        <v>672</v>
      </c>
      <c r="E6298" s="54" t="s">
        <v>3594</v>
      </c>
      <c r="F6298" s="54" t="s">
        <v>3593</v>
      </c>
      <c r="G6298" s="129">
        <v>11500</v>
      </c>
      <c r="H6298" s="323">
        <v>428392.7</v>
      </c>
      <c r="I6298" s="323">
        <v>326485</v>
      </c>
      <c r="J6298" s="42"/>
      <c r="K6298" s="42"/>
      <c r="L6298" s="42" t="s">
        <v>4489</v>
      </c>
      <c r="M6298" s="42" t="s">
        <v>3545</v>
      </c>
      <c r="N6298" s="42" t="s">
        <v>2439</v>
      </c>
      <c r="O6298" s="137" t="s">
        <v>3546</v>
      </c>
      <c r="P6298" s="42" t="s">
        <v>64</v>
      </c>
      <c r="Q6298" s="42" t="s">
        <v>65</v>
      </c>
      <c r="R6298" s="42">
        <v>1</v>
      </c>
      <c r="S6298" s="137" t="s">
        <v>2419</v>
      </c>
      <c r="T6298" s="62">
        <v>685129400</v>
      </c>
      <c r="U6298" s="62">
        <v>667213675.62</v>
      </c>
      <c r="Z6298" s="54" t="s">
        <v>280</v>
      </c>
      <c r="AA6298" s="132">
        <v>6.8067159643287397E-6</v>
      </c>
      <c r="AJ6298" s="42"/>
      <c r="AM6298" s="42"/>
      <c r="AN6298" s="42"/>
      <c r="AO6298" s="42"/>
      <c r="AP6298" s="42"/>
      <c r="AY6298" s="42"/>
      <c r="AZ6298" s="42"/>
      <c r="BA6298" s="42"/>
      <c r="BB6298" s="42"/>
      <c r="BN6298" s="54" t="s">
        <v>4578</v>
      </c>
      <c r="BO6298" s="58" t="str">
        <f t="shared" si="98"/>
        <v>境内资产</v>
      </c>
      <c r="BP6298" s="58" t="str">
        <f>IF(M6298="",VLOOKUP(D6298,Sheet4!$A$1:$B$92,2,0),VLOOKUP(Q6298,Sheet4!$A$1:$B$92,2,0))</f>
        <v>保险资产管理产品</v>
      </c>
    </row>
    <row r="6299" spans="1:68" s="58" customFormat="1" ht="12.75" customHeight="1">
      <c r="A6299" s="64" t="s">
        <v>3595</v>
      </c>
      <c r="B6299" s="54" t="s">
        <v>3596</v>
      </c>
      <c r="C6299" s="252" t="s">
        <v>5552</v>
      </c>
      <c r="D6299" s="252" t="s">
        <v>672</v>
      </c>
      <c r="E6299" s="54" t="s">
        <v>3597</v>
      </c>
      <c r="F6299" s="54" t="s">
        <v>3596</v>
      </c>
      <c r="G6299" s="129">
        <v>13100</v>
      </c>
      <c r="H6299" s="323">
        <v>132061</v>
      </c>
      <c r="I6299" s="323">
        <v>100477</v>
      </c>
      <c r="J6299" s="42"/>
      <c r="K6299" s="42"/>
      <c r="L6299" s="42" t="s">
        <v>4489</v>
      </c>
      <c r="M6299" s="42" t="s">
        <v>3545</v>
      </c>
      <c r="N6299" s="42" t="s">
        <v>2439</v>
      </c>
      <c r="O6299" s="137" t="s">
        <v>3546</v>
      </c>
      <c r="P6299" s="42" t="s">
        <v>64</v>
      </c>
      <c r="Q6299" s="42" t="s">
        <v>65</v>
      </c>
      <c r="R6299" s="42">
        <v>1</v>
      </c>
      <c r="S6299" s="137" t="s">
        <v>2419</v>
      </c>
      <c r="T6299" s="62">
        <v>685129400</v>
      </c>
      <c r="U6299" s="62">
        <v>667213675.62</v>
      </c>
      <c r="Z6299" s="54" t="s">
        <v>280</v>
      </c>
      <c r="AA6299" s="132">
        <v>2.8147136650671899E-6</v>
      </c>
      <c r="AJ6299" s="42"/>
      <c r="AM6299" s="42"/>
      <c r="AN6299" s="42"/>
      <c r="AO6299" s="42"/>
      <c r="AP6299" s="42"/>
      <c r="AY6299" s="42"/>
      <c r="AZ6299" s="42"/>
      <c r="BA6299" s="42"/>
      <c r="BB6299" s="42"/>
      <c r="BN6299" s="54" t="s">
        <v>4578</v>
      </c>
      <c r="BO6299" s="58" t="str">
        <f t="shared" si="98"/>
        <v>境内资产</v>
      </c>
      <c r="BP6299" s="58" t="str">
        <f>IF(M6299="",VLOOKUP(D6299,Sheet4!$A$1:$B$92,2,0),VLOOKUP(Q6299,Sheet4!$A$1:$B$92,2,0))</f>
        <v>保险资产管理产品</v>
      </c>
    </row>
    <row r="6300" spans="1:68" s="58" customFormat="1" ht="12.75" customHeight="1">
      <c r="A6300" s="64" t="s">
        <v>3598</v>
      </c>
      <c r="B6300" s="54" t="s">
        <v>3599</v>
      </c>
      <c r="C6300" s="252" t="s">
        <v>5552</v>
      </c>
      <c r="D6300" s="252" t="s">
        <v>672</v>
      </c>
      <c r="E6300" s="54" t="s">
        <v>3600</v>
      </c>
      <c r="F6300" s="54" t="s">
        <v>3599</v>
      </c>
      <c r="G6300" s="129">
        <v>21900</v>
      </c>
      <c r="H6300" s="323">
        <v>4698142.33</v>
      </c>
      <c r="I6300" s="323">
        <v>3632115</v>
      </c>
      <c r="J6300" s="42"/>
      <c r="K6300" s="42"/>
      <c r="L6300" s="42" t="s">
        <v>4489</v>
      </c>
      <c r="M6300" s="42" t="s">
        <v>3545</v>
      </c>
      <c r="N6300" s="42" t="s">
        <v>2439</v>
      </c>
      <c r="O6300" s="137" t="s">
        <v>3546</v>
      </c>
      <c r="P6300" s="42" t="s">
        <v>64</v>
      </c>
      <c r="Q6300" s="42" t="s">
        <v>65</v>
      </c>
      <c r="R6300" s="42">
        <v>1</v>
      </c>
      <c r="S6300" s="137" t="s">
        <v>2419</v>
      </c>
      <c r="T6300" s="62">
        <v>685129400</v>
      </c>
      <c r="U6300" s="62">
        <v>667213675.62</v>
      </c>
      <c r="Z6300" s="54" t="s">
        <v>280</v>
      </c>
      <c r="AA6300" s="132">
        <v>5.6419916621642498E-6</v>
      </c>
      <c r="AJ6300" s="42"/>
      <c r="AM6300" s="42"/>
      <c r="AN6300" s="42"/>
      <c r="AO6300" s="42"/>
      <c r="AP6300" s="42"/>
      <c r="AY6300" s="42"/>
      <c r="AZ6300" s="42"/>
      <c r="BA6300" s="42"/>
      <c r="BB6300" s="42"/>
      <c r="BN6300" s="54" t="s">
        <v>4578</v>
      </c>
      <c r="BO6300" s="58" t="str">
        <f t="shared" si="98"/>
        <v>境内资产</v>
      </c>
      <c r="BP6300" s="58" t="str">
        <f>IF(M6300="",VLOOKUP(D6300,Sheet4!$A$1:$B$92,2,0),VLOOKUP(Q6300,Sheet4!$A$1:$B$92,2,0))</f>
        <v>保险资产管理产品</v>
      </c>
    </row>
    <row r="6301" spans="1:68" s="58" customFormat="1" ht="12.75" customHeight="1">
      <c r="A6301" s="64" t="s">
        <v>3601</v>
      </c>
      <c r="B6301" s="54" t="s">
        <v>3602</v>
      </c>
      <c r="C6301" s="252" t="s">
        <v>5552</v>
      </c>
      <c r="D6301" s="252" t="s">
        <v>672</v>
      </c>
      <c r="E6301" s="54" t="s">
        <v>3603</v>
      </c>
      <c r="F6301" s="54" t="s">
        <v>3602</v>
      </c>
      <c r="G6301" s="129">
        <v>12600</v>
      </c>
      <c r="H6301" s="323">
        <v>486971.84</v>
      </c>
      <c r="I6301" s="323">
        <v>400554</v>
      </c>
      <c r="J6301" s="42"/>
      <c r="K6301" s="42"/>
      <c r="L6301" s="42" t="s">
        <v>4489</v>
      </c>
      <c r="M6301" s="42" t="s">
        <v>3545</v>
      </c>
      <c r="N6301" s="42" t="s">
        <v>2439</v>
      </c>
      <c r="O6301" s="137" t="s">
        <v>3546</v>
      </c>
      <c r="P6301" s="42" t="s">
        <v>64</v>
      </c>
      <c r="Q6301" s="42" t="s">
        <v>65</v>
      </c>
      <c r="R6301" s="42">
        <v>1</v>
      </c>
      <c r="S6301" s="137" t="s">
        <v>2419</v>
      </c>
      <c r="T6301" s="62">
        <v>685129400</v>
      </c>
      <c r="U6301" s="62">
        <v>667213675.62</v>
      </c>
      <c r="Z6301" s="54" t="s">
        <v>280</v>
      </c>
      <c r="AA6301" s="132">
        <v>3.63671921304243E-6</v>
      </c>
      <c r="AJ6301" s="42"/>
      <c r="AM6301" s="42"/>
      <c r="AN6301" s="42"/>
      <c r="AO6301" s="42"/>
      <c r="AP6301" s="42"/>
      <c r="AY6301" s="42"/>
      <c r="AZ6301" s="42"/>
      <c r="BA6301" s="42"/>
      <c r="BB6301" s="42"/>
      <c r="BN6301" s="54" t="s">
        <v>4578</v>
      </c>
      <c r="BO6301" s="58" t="str">
        <f t="shared" si="98"/>
        <v>境内资产</v>
      </c>
      <c r="BP6301" s="58" t="str">
        <f>IF(M6301="",VLOOKUP(D6301,Sheet4!$A$1:$B$92,2,0),VLOOKUP(Q6301,Sheet4!$A$1:$B$92,2,0))</f>
        <v>保险资产管理产品</v>
      </c>
    </row>
    <row r="6302" spans="1:68" s="58" customFormat="1" ht="12.75" customHeight="1">
      <c r="A6302" s="64" t="s">
        <v>3604</v>
      </c>
      <c r="B6302" s="54" t="s">
        <v>3605</v>
      </c>
      <c r="C6302" s="252" t="s">
        <v>5552</v>
      </c>
      <c r="D6302" s="252" t="s">
        <v>672</v>
      </c>
      <c r="E6302" s="54" t="s">
        <v>3606</v>
      </c>
      <c r="F6302" s="54" t="s">
        <v>3605</v>
      </c>
      <c r="G6302" s="129">
        <v>13600</v>
      </c>
      <c r="H6302" s="323">
        <v>285693.03999999998</v>
      </c>
      <c r="I6302" s="323">
        <v>214336</v>
      </c>
      <c r="J6302" s="42"/>
      <c r="K6302" s="42"/>
      <c r="L6302" s="42" t="s">
        <v>4489</v>
      </c>
      <c r="M6302" s="42" t="s">
        <v>3545</v>
      </c>
      <c r="N6302" s="42" t="s">
        <v>2439</v>
      </c>
      <c r="O6302" s="137" t="s">
        <v>3546</v>
      </c>
      <c r="P6302" s="42" t="s">
        <v>64</v>
      </c>
      <c r="Q6302" s="42" t="s">
        <v>65</v>
      </c>
      <c r="R6302" s="42">
        <v>1</v>
      </c>
      <c r="S6302" s="137" t="s">
        <v>2419</v>
      </c>
      <c r="T6302" s="62">
        <v>685129400</v>
      </c>
      <c r="U6302" s="62">
        <v>667213675.62</v>
      </c>
      <c r="Z6302" s="54" t="s">
        <v>280</v>
      </c>
      <c r="AA6302" s="132">
        <v>4.7551119546110999E-6</v>
      </c>
      <c r="AJ6302" s="42"/>
      <c r="AM6302" s="42"/>
      <c r="AN6302" s="42"/>
      <c r="AO6302" s="42"/>
      <c r="AP6302" s="42"/>
      <c r="AY6302" s="42"/>
      <c r="AZ6302" s="42"/>
      <c r="BA6302" s="42"/>
      <c r="BB6302" s="42"/>
      <c r="BN6302" s="54" t="s">
        <v>4578</v>
      </c>
      <c r="BO6302" s="58" t="str">
        <f t="shared" si="98"/>
        <v>境内资产</v>
      </c>
      <c r="BP6302" s="58" t="str">
        <f>IF(M6302="",VLOOKUP(D6302,Sheet4!$A$1:$B$92,2,0),VLOOKUP(Q6302,Sheet4!$A$1:$B$92,2,0))</f>
        <v>保险资产管理产品</v>
      </c>
    </row>
    <row r="6303" spans="1:68" s="58" customFormat="1" ht="12.75" customHeight="1">
      <c r="A6303" s="64" t="s">
        <v>3607</v>
      </c>
      <c r="B6303" s="54" t="s">
        <v>3608</v>
      </c>
      <c r="C6303" s="252" t="s">
        <v>5552</v>
      </c>
      <c r="D6303" s="252" t="s">
        <v>672</v>
      </c>
      <c r="E6303" s="54" t="s">
        <v>3609</v>
      </c>
      <c r="F6303" s="54" t="s">
        <v>3608</v>
      </c>
      <c r="G6303" s="129">
        <v>7200</v>
      </c>
      <c r="H6303" s="323">
        <v>262237.36</v>
      </c>
      <c r="I6303" s="323">
        <v>232920</v>
      </c>
      <c r="J6303" s="42"/>
      <c r="K6303" s="42"/>
      <c r="L6303" s="42" t="s">
        <v>4489</v>
      </c>
      <c r="M6303" s="42" t="s">
        <v>3545</v>
      </c>
      <c r="N6303" s="42" t="s">
        <v>2439</v>
      </c>
      <c r="O6303" s="137" t="s">
        <v>3546</v>
      </c>
      <c r="P6303" s="42" t="s">
        <v>64</v>
      </c>
      <c r="Q6303" s="42" t="s">
        <v>65</v>
      </c>
      <c r="R6303" s="42">
        <v>1</v>
      </c>
      <c r="S6303" s="137" t="s">
        <v>2419</v>
      </c>
      <c r="T6303" s="62">
        <v>685129400</v>
      </c>
      <c r="U6303" s="62">
        <v>667213675.62</v>
      </c>
      <c r="Z6303" s="54" t="s">
        <v>280</v>
      </c>
      <c r="AA6303" s="132">
        <v>4.1147335195590103E-6</v>
      </c>
      <c r="AJ6303" s="42"/>
      <c r="AM6303" s="42"/>
      <c r="AN6303" s="42"/>
      <c r="AO6303" s="42"/>
      <c r="AP6303" s="42"/>
      <c r="AY6303" s="42"/>
      <c r="AZ6303" s="42"/>
      <c r="BA6303" s="42"/>
      <c r="BB6303" s="42"/>
      <c r="BN6303" s="54" t="s">
        <v>4578</v>
      </c>
      <c r="BO6303" s="58" t="str">
        <f t="shared" si="98"/>
        <v>境内资产</v>
      </c>
      <c r="BP6303" s="58" t="str">
        <f>IF(M6303="",VLOOKUP(D6303,Sheet4!$A$1:$B$92,2,0),VLOOKUP(Q6303,Sheet4!$A$1:$B$92,2,0))</f>
        <v>保险资产管理产品</v>
      </c>
    </row>
    <row r="6304" spans="1:68" s="58" customFormat="1" ht="12.75" customHeight="1">
      <c r="A6304" s="64" t="s">
        <v>2499</v>
      </c>
      <c r="B6304" s="54" t="s">
        <v>2500</v>
      </c>
      <c r="C6304" s="252" t="s">
        <v>5552</v>
      </c>
      <c r="D6304" s="252" t="s">
        <v>672</v>
      </c>
      <c r="E6304" s="54" t="s">
        <v>2501</v>
      </c>
      <c r="F6304" s="54" t="s">
        <v>2500</v>
      </c>
      <c r="G6304" s="129">
        <v>9600</v>
      </c>
      <c r="H6304" s="323">
        <v>275584.18</v>
      </c>
      <c r="I6304" s="323">
        <v>218976</v>
      </c>
      <c r="J6304" s="42"/>
      <c r="K6304" s="42"/>
      <c r="L6304" s="42" t="s">
        <v>4489</v>
      </c>
      <c r="M6304" s="42" t="s">
        <v>3545</v>
      </c>
      <c r="N6304" s="42" t="s">
        <v>2439</v>
      </c>
      <c r="O6304" s="137" t="s">
        <v>3546</v>
      </c>
      <c r="P6304" s="42" t="s">
        <v>64</v>
      </c>
      <c r="Q6304" s="42" t="s">
        <v>65</v>
      </c>
      <c r="R6304" s="42">
        <v>1</v>
      </c>
      <c r="S6304" s="137" t="s">
        <v>2419</v>
      </c>
      <c r="T6304" s="62">
        <v>685129400</v>
      </c>
      <c r="U6304" s="62">
        <v>667213675.62</v>
      </c>
      <c r="Z6304" s="54" t="s">
        <v>280</v>
      </c>
      <c r="AA6304" s="132">
        <v>6.60374167590623E-6</v>
      </c>
      <c r="AJ6304" s="42"/>
      <c r="AM6304" s="42"/>
      <c r="AN6304" s="42"/>
      <c r="AO6304" s="42"/>
      <c r="AP6304" s="42"/>
      <c r="AY6304" s="42"/>
      <c r="AZ6304" s="42"/>
      <c r="BA6304" s="42"/>
      <c r="BB6304" s="42"/>
      <c r="BN6304" s="54" t="s">
        <v>4578</v>
      </c>
      <c r="BO6304" s="58" t="str">
        <f t="shared" si="98"/>
        <v>境内资产</v>
      </c>
      <c r="BP6304" s="58" t="str">
        <f>IF(M6304="",VLOOKUP(D6304,Sheet4!$A$1:$B$92,2,0),VLOOKUP(Q6304,Sheet4!$A$1:$B$92,2,0))</f>
        <v>保险资产管理产品</v>
      </c>
    </row>
    <row r="6305" spans="1:68" s="58" customFormat="1" ht="12.75" customHeight="1">
      <c r="A6305" s="64" t="s">
        <v>2507</v>
      </c>
      <c r="B6305" s="54" t="s">
        <v>1649</v>
      </c>
      <c r="C6305" s="252" t="s">
        <v>5552</v>
      </c>
      <c r="D6305" s="252" t="s">
        <v>672</v>
      </c>
      <c r="E6305" s="54" t="s">
        <v>1650</v>
      </c>
      <c r="F6305" s="54" t="s">
        <v>1649</v>
      </c>
      <c r="G6305" s="54">
        <v>164</v>
      </c>
      <c r="H6305" s="323">
        <v>4995.4399999999996</v>
      </c>
      <c r="I6305" s="323">
        <v>4995.4399999999996</v>
      </c>
      <c r="J6305" s="42"/>
      <c r="K6305" s="42"/>
      <c r="L6305" s="42" t="s">
        <v>4489</v>
      </c>
      <c r="M6305" s="42" t="s">
        <v>3545</v>
      </c>
      <c r="N6305" s="42" t="s">
        <v>2439</v>
      </c>
      <c r="O6305" s="137" t="s">
        <v>3546</v>
      </c>
      <c r="P6305" s="42" t="s">
        <v>64</v>
      </c>
      <c r="Q6305" s="42" t="s">
        <v>65</v>
      </c>
      <c r="R6305" s="42">
        <v>1</v>
      </c>
      <c r="S6305" s="137" t="s">
        <v>2419</v>
      </c>
      <c r="T6305" s="62">
        <v>685129400</v>
      </c>
      <c r="U6305" s="62">
        <v>667213675.62</v>
      </c>
      <c r="Z6305" s="54" t="s">
        <v>68</v>
      </c>
      <c r="AA6305" s="132" t="e">
        <v>#DIV/0!</v>
      </c>
      <c r="AJ6305" s="42"/>
      <c r="AM6305" s="42"/>
      <c r="AN6305" s="42"/>
      <c r="AO6305" s="42"/>
      <c r="AP6305" s="42"/>
      <c r="AY6305" s="42"/>
      <c r="AZ6305" s="42"/>
      <c r="BA6305" s="42"/>
      <c r="BB6305" s="42"/>
      <c r="BN6305" s="54" t="s">
        <v>4578</v>
      </c>
      <c r="BO6305" s="58" t="str">
        <f t="shared" si="98"/>
        <v>境内资产</v>
      </c>
      <c r="BP6305" s="58" t="str">
        <f>IF(M6305="",VLOOKUP(D6305,Sheet4!$A$1:$B$92,2,0),VLOOKUP(Q6305,Sheet4!$A$1:$B$92,2,0))</f>
        <v>保险资产管理产品</v>
      </c>
    </row>
    <row r="6306" spans="1:68" s="58" customFormat="1" ht="12.75" customHeight="1">
      <c r="A6306" s="64" t="s">
        <v>1651</v>
      </c>
      <c r="B6306" s="54" t="s">
        <v>1652</v>
      </c>
      <c r="C6306" s="252" t="s">
        <v>5552</v>
      </c>
      <c r="D6306" s="252" t="s">
        <v>672</v>
      </c>
      <c r="E6306" s="54" t="s">
        <v>1653</v>
      </c>
      <c r="F6306" s="54" t="s">
        <v>1652</v>
      </c>
      <c r="G6306" s="54">
        <v>206</v>
      </c>
      <c r="H6306" s="323">
        <v>3067.34</v>
      </c>
      <c r="I6306" s="323">
        <v>3067.34</v>
      </c>
      <c r="J6306" s="42"/>
      <c r="K6306" s="42"/>
      <c r="L6306" s="42" t="s">
        <v>4489</v>
      </c>
      <c r="M6306" s="42" t="s">
        <v>3545</v>
      </c>
      <c r="N6306" s="42" t="s">
        <v>2439</v>
      </c>
      <c r="O6306" s="137" t="s">
        <v>3546</v>
      </c>
      <c r="P6306" s="42" t="s">
        <v>64</v>
      </c>
      <c r="Q6306" s="42" t="s">
        <v>65</v>
      </c>
      <c r="R6306" s="42">
        <v>1</v>
      </c>
      <c r="S6306" s="137" t="s">
        <v>2419</v>
      </c>
      <c r="T6306" s="62">
        <v>685129400</v>
      </c>
      <c r="U6306" s="62">
        <v>667213675.62</v>
      </c>
      <c r="Z6306" s="54" t="s">
        <v>68</v>
      </c>
      <c r="AA6306" s="132" t="e">
        <v>#DIV/0!</v>
      </c>
      <c r="AJ6306" s="42"/>
      <c r="AM6306" s="42"/>
      <c r="AN6306" s="42"/>
      <c r="AO6306" s="42"/>
      <c r="AP6306" s="42"/>
      <c r="AY6306" s="42"/>
      <c r="AZ6306" s="42"/>
      <c r="BA6306" s="42"/>
      <c r="BB6306" s="42"/>
      <c r="BN6306" s="54" t="s">
        <v>4578</v>
      </c>
      <c r="BO6306" s="58" t="str">
        <f t="shared" si="98"/>
        <v>境内资产</v>
      </c>
      <c r="BP6306" s="58" t="str">
        <f>IF(M6306="",VLOOKUP(D6306,Sheet4!$A$1:$B$92,2,0),VLOOKUP(Q6306,Sheet4!$A$1:$B$92,2,0))</f>
        <v>保险资产管理产品</v>
      </c>
    </row>
    <row r="6307" spans="1:68" s="58" customFormat="1" ht="12.75" customHeight="1">
      <c r="A6307" s="64" t="s">
        <v>3610</v>
      </c>
      <c r="B6307" s="54" t="s">
        <v>3611</v>
      </c>
      <c r="C6307" s="252" t="s">
        <v>5552</v>
      </c>
      <c r="D6307" s="252" t="s">
        <v>672</v>
      </c>
      <c r="E6307" s="54" t="s">
        <v>3612</v>
      </c>
      <c r="F6307" s="54" t="s">
        <v>3611</v>
      </c>
      <c r="G6307" s="129">
        <v>30800</v>
      </c>
      <c r="H6307" s="323">
        <v>434133.39</v>
      </c>
      <c r="I6307" s="323">
        <v>486640</v>
      </c>
      <c r="J6307" s="42"/>
      <c r="K6307" s="42"/>
      <c r="L6307" s="42" t="s">
        <v>4489</v>
      </c>
      <c r="M6307" s="42" t="s">
        <v>3545</v>
      </c>
      <c r="N6307" s="42" t="s">
        <v>2439</v>
      </c>
      <c r="O6307" s="137" t="s">
        <v>3546</v>
      </c>
      <c r="P6307" s="42" t="s">
        <v>64</v>
      </c>
      <c r="Q6307" s="42" t="s">
        <v>65</v>
      </c>
      <c r="R6307" s="42">
        <v>1</v>
      </c>
      <c r="S6307" s="137" t="s">
        <v>2419</v>
      </c>
      <c r="T6307" s="62">
        <v>685129400</v>
      </c>
      <c r="U6307" s="62">
        <v>667213675.62</v>
      </c>
      <c r="Z6307" s="54" t="s">
        <v>280</v>
      </c>
      <c r="AA6307" s="132">
        <v>3.8872973586721096E-6</v>
      </c>
      <c r="AJ6307" s="42"/>
      <c r="AM6307" s="42"/>
      <c r="AN6307" s="42"/>
      <c r="AO6307" s="42"/>
      <c r="AP6307" s="42"/>
      <c r="AY6307" s="42"/>
      <c r="AZ6307" s="42"/>
      <c r="BA6307" s="42"/>
      <c r="BB6307" s="42"/>
      <c r="BN6307" s="54" t="s">
        <v>4578</v>
      </c>
      <c r="BO6307" s="58" t="str">
        <f t="shared" si="98"/>
        <v>境内资产</v>
      </c>
      <c r="BP6307" s="58" t="str">
        <f>IF(M6307="",VLOOKUP(D6307,Sheet4!$A$1:$B$92,2,0),VLOOKUP(Q6307,Sheet4!$A$1:$B$92,2,0))</f>
        <v>保险资产管理产品</v>
      </c>
    </row>
    <row r="6308" spans="1:68" s="58" customFormat="1" ht="12.75" customHeight="1">
      <c r="A6308" s="64" t="s">
        <v>3613</v>
      </c>
      <c r="B6308" s="54" t="s">
        <v>3614</v>
      </c>
      <c r="C6308" s="252" t="s">
        <v>5552</v>
      </c>
      <c r="D6308" s="252" t="s">
        <v>672</v>
      </c>
      <c r="E6308" s="54" t="s">
        <v>3615</v>
      </c>
      <c r="F6308" s="54" t="s">
        <v>3614</v>
      </c>
      <c r="G6308" s="129">
        <v>12600</v>
      </c>
      <c r="H6308" s="323">
        <v>377891.6</v>
      </c>
      <c r="I6308" s="323">
        <v>330498</v>
      </c>
      <c r="J6308" s="42"/>
      <c r="K6308" s="42"/>
      <c r="L6308" s="42" t="s">
        <v>4489</v>
      </c>
      <c r="M6308" s="42" t="s">
        <v>3545</v>
      </c>
      <c r="N6308" s="42" t="s">
        <v>2439</v>
      </c>
      <c r="O6308" s="137" t="s">
        <v>3546</v>
      </c>
      <c r="P6308" s="42" t="s">
        <v>64</v>
      </c>
      <c r="Q6308" s="42" t="s">
        <v>65</v>
      </c>
      <c r="R6308" s="42">
        <v>1</v>
      </c>
      <c r="S6308" s="137" t="s">
        <v>2419</v>
      </c>
      <c r="T6308" s="62">
        <v>685129400</v>
      </c>
      <c r="U6308" s="62">
        <v>667213675.62</v>
      </c>
      <c r="Z6308" s="54" t="s">
        <v>280</v>
      </c>
      <c r="AA6308" s="132">
        <v>4.8867614049913798E-6</v>
      </c>
      <c r="AJ6308" s="42"/>
      <c r="AM6308" s="42"/>
      <c r="AN6308" s="42"/>
      <c r="AO6308" s="42"/>
      <c r="AP6308" s="42"/>
      <c r="AY6308" s="42"/>
      <c r="AZ6308" s="42"/>
      <c r="BA6308" s="42"/>
      <c r="BB6308" s="42"/>
      <c r="BN6308" s="54" t="s">
        <v>4578</v>
      </c>
      <c r="BO6308" s="58" t="str">
        <f t="shared" si="98"/>
        <v>境内资产</v>
      </c>
      <c r="BP6308" s="58" t="str">
        <f>IF(M6308="",VLOOKUP(D6308,Sheet4!$A$1:$B$92,2,0),VLOOKUP(Q6308,Sheet4!$A$1:$B$92,2,0))</f>
        <v>保险资产管理产品</v>
      </c>
    </row>
    <row r="6309" spans="1:68" s="58" customFormat="1" ht="12.75" customHeight="1">
      <c r="A6309" s="64" t="s">
        <v>3616</v>
      </c>
      <c r="B6309" s="54" t="s">
        <v>3617</v>
      </c>
      <c r="C6309" s="252" t="s">
        <v>5552</v>
      </c>
      <c r="D6309" s="252" t="s">
        <v>672</v>
      </c>
      <c r="E6309" s="54" t="s">
        <v>3618</v>
      </c>
      <c r="F6309" s="54" t="s">
        <v>3617</v>
      </c>
      <c r="G6309" s="129">
        <v>9300</v>
      </c>
      <c r="H6309" s="323">
        <v>356972.12</v>
      </c>
      <c r="I6309" s="323">
        <v>144522</v>
      </c>
      <c r="J6309" s="42"/>
      <c r="K6309" s="42"/>
      <c r="L6309" s="42" t="s">
        <v>4489</v>
      </c>
      <c r="M6309" s="42" t="s">
        <v>3545</v>
      </c>
      <c r="N6309" s="42" t="s">
        <v>2439</v>
      </c>
      <c r="O6309" s="137" t="s">
        <v>3546</v>
      </c>
      <c r="P6309" s="42" t="s">
        <v>64</v>
      </c>
      <c r="Q6309" s="42" t="s">
        <v>65</v>
      </c>
      <c r="R6309" s="42">
        <v>1</v>
      </c>
      <c r="S6309" s="137" t="s">
        <v>2419</v>
      </c>
      <c r="T6309" s="62">
        <v>685129400</v>
      </c>
      <c r="U6309" s="62">
        <v>667213675.62</v>
      </c>
      <c r="Z6309" s="54" t="s">
        <v>280</v>
      </c>
      <c r="AA6309" s="132">
        <v>5.09765929594136E-6</v>
      </c>
      <c r="AJ6309" s="42"/>
      <c r="AM6309" s="42"/>
      <c r="AN6309" s="42"/>
      <c r="AO6309" s="42"/>
      <c r="AP6309" s="42"/>
      <c r="AY6309" s="42"/>
      <c r="AZ6309" s="42"/>
      <c r="BA6309" s="42"/>
      <c r="BB6309" s="42"/>
      <c r="BN6309" s="54" t="s">
        <v>4578</v>
      </c>
      <c r="BO6309" s="58" t="str">
        <f t="shared" si="98"/>
        <v>境内资产</v>
      </c>
      <c r="BP6309" s="58" t="str">
        <f>IF(M6309="",VLOOKUP(D6309,Sheet4!$A$1:$B$92,2,0),VLOOKUP(Q6309,Sheet4!$A$1:$B$92,2,0))</f>
        <v>保险资产管理产品</v>
      </c>
    </row>
    <row r="6310" spans="1:68" s="58" customFormat="1" ht="12.75" customHeight="1">
      <c r="A6310" s="64" t="s">
        <v>3619</v>
      </c>
      <c r="B6310" s="54" t="s">
        <v>3620</v>
      </c>
      <c r="C6310" s="252" t="s">
        <v>5552</v>
      </c>
      <c r="D6310" s="252" t="s">
        <v>672</v>
      </c>
      <c r="E6310" s="54" t="s">
        <v>3621</v>
      </c>
      <c r="F6310" s="54" t="s">
        <v>3620</v>
      </c>
      <c r="G6310" s="129">
        <v>8300</v>
      </c>
      <c r="H6310" s="323">
        <v>325674.76</v>
      </c>
      <c r="I6310" s="323">
        <v>225760</v>
      </c>
      <c r="J6310" s="42"/>
      <c r="K6310" s="42"/>
      <c r="L6310" s="42" t="s">
        <v>4489</v>
      </c>
      <c r="M6310" s="42" t="s">
        <v>3545</v>
      </c>
      <c r="N6310" s="42" t="s">
        <v>2439</v>
      </c>
      <c r="O6310" s="137" t="s">
        <v>3546</v>
      </c>
      <c r="P6310" s="42" t="s">
        <v>64</v>
      </c>
      <c r="Q6310" s="42" t="s">
        <v>65</v>
      </c>
      <c r="R6310" s="42">
        <v>1</v>
      </c>
      <c r="S6310" s="137" t="s">
        <v>2419</v>
      </c>
      <c r="T6310" s="62">
        <v>685129400</v>
      </c>
      <c r="U6310" s="62">
        <v>667213675.62</v>
      </c>
      <c r="Z6310" s="54" t="s">
        <v>280</v>
      </c>
      <c r="AA6310" s="132">
        <v>7.8917009818030002E-6</v>
      </c>
      <c r="AJ6310" s="42"/>
      <c r="AM6310" s="42"/>
      <c r="AN6310" s="42"/>
      <c r="AO6310" s="42"/>
      <c r="AP6310" s="42"/>
      <c r="AY6310" s="42"/>
      <c r="AZ6310" s="42"/>
      <c r="BA6310" s="42"/>
      <c r="BB6310" s="42"/>
      <c r="BN6310" s="54" t="s">
        <v>4578</v>
      </c>
      <c r="BO6310" s="58" t="str">
        <f t="shared" si="98"/>
        <v>境内资产</v>
      </c>
      <c r="BP6310" s="58" t="str">
        <f>IF(M6310="",VLOOKUP(D6310,Sheet4!$A$1:$B$92,2,0),VLOOKUP(Q6310,Sheet4!$A$1:$B$92,2,0))</f>
        <v>保险资产管理产品</v>
      </c>
    </row>
    <row r="6311" spans="1:68" s="58" customFormat="1" ht="12.75" customHeight="1">
      <c r="A6311" s="64" t="s">
        <v>3622</v>
      </c>
      <c r="B6311" s="54" t="s">
        <v>3623</v>
      </c>
      <c r="C6311" s="252" t="s">
        <v>5552</v>
      </c>
      <c r="D6311" s="252" t="s">
        <v>672</v>
      </c>
      <c r="E6311" s="54" t="s">
        <v>3624</v>
      </c>
      <c r="F6311" s="54" t="s">
        <v>3623</v>
      </c>
      <c r="G6311" s="129">
        <v>91600</v>
      </c>
      <c r="H6311" s="323">
        <v>840703.19</v>
      </c>
      <c r="I6311" s="323">
        <v>485480</v>
      </c>
      <c r="J6311" s="42"/>
      <c r="K6311" s="42"/>
      <c r="L6311" s="42" t="s">
        <v>4489</v>
      </c>
      <c r="M6311" s="42" t="s">
        <v>3545</v>
      </c>
      <c r="N6311" s="42" t="s">
        <v>2439</v>
      </c>
      <c r="O6311" s="137" t="s">
        <v>3546</v>
      </c>
      <c r="P6311" s="42" t="s">
        <v>64</v>
      </c>
      <c r="Q6311" s="42" t="s">
        <v>65</v>
      </c>
      <c r="R6311" s="42">
        <v>1</v>
      </c>
      <c r="S6311" s="137" t="s">
        <v>2419</v>
      </c>
      <c r="T6311" s="62">
        <v>685129400</v>
      </c>
      <c r="U6311" s="62">
        <v>667213675.62</v>
      </c>
      <c r="Z6311" s="54" t="s">
        <v>280</v>
      </c>
      <c r="AA6311" s="132">
        <v>6.34252411252106E-6</v>
      </c>
      <c r="AJ6311" s="42"/>
      <c r="AM6311" s="42"/>
      <c r="AN6311" s="42"/>
      <c r="AO6311" s="42"/>
      <c r="AP6311" s="42"/>
      <c r="AY6311" s="42"/>
      <c r="AZ6311" s="42"/>
      <c r="BA6311" s="42"/>
      <c r="BB6311" s="42"/>
      <c r="BN6311" s="54" t="s">
        <v>4578</v>
      </c>
      <c r="BO6311" s="58" t="str">
        <f t="shared" si="98"/>
        <v>境内资产</v>
      </c>
      <c r="BP6311" s="58" t="str">
        <f>IF(M6311="",VLOOKUP(D6311,Sheet4!$A$1:$B$92,2,0),VLOOKUP(Q6311,Sheet4!$A$1:$B$92,2,0))</f>
        <v>保险资产管理产品</v>
      </c>
    </row>
    <row r="6312" spans="1:68" s="58" customFormat="1" ht="12.75" customHeight="1">
      <c r="A6312" s="64" t="s">
        <v>3625</v>
      </c>
      <c r="B6312" s="54" t="s">
        <v>3626</v>
      </c>
      <c r="C6312" s="252" t="s">
        <v>5552</v>
      </c>
      <c r="D6312" s="252" t="s">
        <v>672</v>
      </c>
      <c r="E6312" s="54" t="s">
        <v>3627</v>
      </c>
      <c r="F6312" s="54" t="s">
        <v>3626</v>
      </c>
      <c r="G6312" s="129">
        <v>3400</v>
      </c>
      <c r="H6312" s="323">
        <v>208879.66</v>
      </c>
      <c r="I6312" s="323">
        <v>176528</v>
      </c>
      <c r="J6312" s="42"/>
      <c r="K6312" s="42"/>
      <c r="L6312" s="42" t="s">
        <v>4489</v>
      </c>
      <c r="M6312" s="42" t="s">
        <v>3545</v>
      </c>
      <c r="N6312" s="42" t="s">
        <v>2439</v>
      </c>
      <c r="O6312" s="137" t="s">
        <v>3546</v>
      </c>
      <c r="P6312" s="42" t="s">
        <v>64</v>
      </c>
      <c r="Q6312" s="42" t="s">
        <v>65</v>
      </c>
      <c r="R6312" s="42">
        <v>1</v>
      </c>
      <c r="S6312" s="137" t="s">
        <v>2419</v>
      </c>
      <c r="T6312" s="62">
        <v>685129400</v>
      </c>
      <c r="U6312" s="62">
        <v>667213675.62</v>
      </c>
      <c r="Z6312" s="54" t="s">
        <v>280</v>
      </c>
      <c r="AA6312" s="132">
        <v>4.2043903738078497E-6</v>
      </c>
      <c r="AJ6312" s="42"/>
      <c r="AM6312" s="42"/>
      <c r="AN6312" s="42"/>
      <c r="AO6312" s="42"/>
      <c r="AP6312" s="42"/>
      <c r="AY6312" s="42"/>
      <c r="AZ6312" s="42"/>
      <c r="BA6312" s="42"/>
      <c r="BB6312" s="42"/>
      <c r="BN6312" s="54" t="s">
        <v>4578</v>
      </c>
      <c r="BO6312" s="58" t="str">
        <f t="shared" si="98"/>
        <v>境内资产</v>
      </c>
      <c r="BP6312" s="58" t="str">
        <f>IF(M6312="",VLOOKUP(D6312,Sheet4!$A$1:$B$92,2,0),VLOOKUP(Q6312,Sheet4!$A$1:$B$92,2,0))</f>
        <v>保险资产管理产品</v>
      </c>
    </row>
    <row r="6313" spans="1:68" s="58" customFormat="1" ht="12.75" customHeight="1">
      <c r="A6313" s="64" t="s">
        <v>2100</v>
      </c>
      <c r="B6313" s="54" t="s">
        <v>1059</v>
      </c>
      <c r="C6313" s="252" t="s">
        <v>5552</v>
      </c>
      <c r="D6313" s="252" t="s">
        <v>672</v>
      </c>
      <c r="E6313" s="54" t="s">
        <v>3628</v>
      </c>
      <c r="F6313" s="54" t="s">
        <v>1059</v>
      </c>
      <c r="G6313" s="129">
        <v>4300</v>
      </c>
      <c r="H6313" s="323">
        <v>566216.32999999996</v>
      </c>
      <c r="I6313" s="323">
        <v>752199</v>
      </c>
      <c r="J6313" s="42"/>
      <c r="K6313" s="42"/>
      <c r="L6313" s="42" t="s">
        <v>4489</v>
      </c>
      <c r="M6313" s="42" t="s">
        <v>3545</v>
      </c>
      <c r="N6313" s="42" t="s">
        <v>2439</v>
      </c>
      <c r="O6313" s="137" t="s">
        <v>3546</v>
      </c>
      <c r="P6313" s="42" t="s">
        <v>64</v>
      </c>
      <c r="Q6313" s="42" t="s">
        <v>65</v>
      </c>
      <c r="R6313" s="42">
        <v>1</v>
      </c>
      <c r="S6313" s="137" t="s">
        <v>2419</v>
      </c>
      <c r="T6313" s="62">
        <v>685129400</v>
      </c>
      <c r="U6313" s="62">
        <v>667213675.62</v>
      </c>
      <c r="Z6313" s="54" t="s">
        <v>280</v>
      </c>
      <c r="AA6313" s="132">
        <v>7.0856530298907402E-6</v>
      </c>
      <c r="AJ6313" s="42"/>
      <c r="AM6313" s="42"/>
      <c r="AN6313" s="42"/>
      <c r="AO6313" s="42"/>
      <c r="AP6313" s="42"/>
      <c r="AY6313" s="42"/>
      <c r="AZ6313" s="42"/>
      <c r="BA6313" s="42"/>
      <c r="BB6313" s="42"/>
      <c r="BN6313" s="54" t="s">
        <v>4578</v>
      </c>
      <c r="BO6313" s="58" t="str">
        <f t="shared" si="98"/>
        <v>境内资产</v>
      </c>
      <c r="BP6313" s="58" t="str">
        <f>IF(M6313="",VLOOKUP(D6313,Sheet4!$A$1:$B$92,2,0),VLOOKUP(Q6313,Sheet4!$A$1:$B$92,2,0))</f>
        <v>保险资产管理产品</v>
      </c>
    </row>
    <row r="6314" spans="1:68" s="58" customFormat="1" ht="12.75" customHeight="1">
      <c r="A6314" s="64" t="s">
        <v>3629</v>
      </c>
      <c r="B6314" s="54" t="s">
        <v>3630</v>
      </c>
      <c r="C6314" s="252" t="s">
        <v>5552</v>
      </c>
      <c r="D6314" s="252" t="s">
        <v>672</v>
      </c>
      <c r="E6314" s="54" t="s">
        <v>3631</v>
      </c>
      <c r="F6314" s="54" t="s">
        <v>3630</v>
      </c>
      <c r="G6314" s="129">
        <v>17600</v>
      </c>
      <c r="H6314" s="323">
        <v>398192.85</v>
      </c>
      <c r="I6314" s="323">
        <v>290400</v>
      </c>
      <c r="J6314" s="42"/>
      <c r="K6314" s="42"/>
      <c r="L6314" s="42" t="s">
        <v>4489</v>
      </c>
      <c r="M6314" s="42" t="s">
        <v>3545</v>
      </c>
      <c r="N6314" s="42" t="s">
        <v>2439</v>
      </c>
      <c r="O6314" s="137" t="s">
        <v>3546</v>
      </c>
      <c r="P6314" s="42" t="s">
        <v>64</v>
      </c>
      <c r="Q6314" s="42" t="s">
        <v>65</v>
      </c>
      <c r="R6314" s="42">
        <v>1</v>
      </c>
      <c r="S6314" s="137" t="s">
        <v>2419</v>
      </c>
      <c r="T6314" s="62">
        <v>685129400</v>
      </c>
      <c r="U6314" s="62">
        <v>667213675.62</v>
      </c>
      <c r="Z6314" s="54" t="s">
        <v>280</v>
      </c>
      <c r="AA6314" s="132">
        <v>4.9010065404310997E-6</v>
      </c>
      <c r="AJ6314" s="42"/>
      <c r="AM6314" s="42"/>
      <c r="AN6314" s="42"/>
      <c r="AO6314" s="42"/>
      <c r="AP6314" s="42"/>
      <c r="AY6314" s="42"/>
      <c r="AZ6314" s="42"/>
      <c r="BA6314" s="42"/>
      <c r="BB6314" s="42"/>
      <c r="BN6314" s="54" t="s">
        <v>4578</v>
      </c>
      <c r="BO6314" s="58" t="str">
        <f t="shared" si="98"/>
        <v>境内资产</v>
      </c>
      <c r="BP6314" s="58" t="str">
        <f>IF(M6314="",VLOOKUP(D6314,Sheet4!$A$1:$B$92,2,0),VLOOKUP(Q6314,Sheet4!$A$1:$B$92,2,0))</f>
        <v>保险资产管理产品</v>
      </c>
    </row>
    <row r="6315" spans="1:68" s="58" customFormat="1" ht="12.75" customHeight="1">
      <c r="A6315" s="64" t="s">
        <v>3632</v>
      </c>
      <c r="B6315" s="54" t="s">
        <v>3633</v>
      </c>
      <c r="C6315" s="252" t="s">
        <v>5552</v>
      </c>
      <c r="D6315" s="252" t="s">
        <v>672</v>
      </c>
      <c r="E6315" s="54" t="s">
        <v>3634</v>
      </c>
      <c r="F6315" s="54" t="s">
        <v>3633</v>
      </c>
      <c r="G6315" s="129">
        <v>16100</v>
      </c>
      <c r="H6315" s="323">
        <v>161366.19</v>
      </c>
      <c r="I6315" s="323">
        <v>123648</v>
      </c>
      <c r="J6315" s="42"/>
      <c r="K6315" s="42"/>
      <c r="L6315" s="42" t="s">
        <v>4489</v>
      </c>
      <c r="M6315" s="42" t="s">
        <v>3545</v>
      </c>
      <c r="N6315" s="42" t="s">
        <v>2439</v>
      </c>
      <c r="O6315" s="137" t="s">
        <v>3546</v>
      </c>
      <c r="P6315" s="42" t="s">
        <v>64</v>
      </c>
      <c r="Q6315" s="42" t="s">
        <v>65</v>
      </c>
      <c r="R6315" s="42">
        <v>1</v>
      </c>
      <c r="S6315" s="137" t="s">
        <v>2419</v>
      </c>
      <c r="T6315" s="62">
        <v>685129400</v>
      </c>
      <c r="U6315" s="62">
        <v>667213675.62</v>
      </c>
      <c r="Z6315" s="54" t="s">
        <v>280</v>
      </c>
      <c r="AA6315" s="132">
        <v>3.24430379542495E-6</v>
      </c>
      <c r="AJ6315" s="42"/>
      <c r="AM6315" s="42"/>
      <c r="AN6315" s="42"/>
      <c r="AO6315" s="42"/>
      <c r="AP6315" s="42"/>
      <c r="AY6315" s="42"/>
      <c r="AZ6315" s="42"/>
      <c r="BA6315" s="42"/>
      <c r="BB6315" s="42"/>
      <c r="BN6315" s="54" t="s">
        <v>4578</v>
      </c>
      <c r="BO6315" s="58" t="str">
        <f t="shared" si="98"/>
        <v>境内资产</v>
      </c>
      <c r="BP6315" s="58" t="str">
        <f>IF(M6315="",VLOOKUP(D6315,Sheet4!$A$1:$B$92,2,0),VLOOKUP(Q6315,Sheet4!$A$1:$B$92,2,0))</f>
        <v>保险资产管理产品</v>
      </c>
    </row>
    <row r="6316" spans="1:68" s="58" customFormat="1" ht="12.75" customHeight="1">
      <c r="A6316" s="64" t="s">
        <v>2526</v>
      </c>
      <c r="B6316" s="54" t="s">
        <v>2527</v>
      </c>
      <c r="C6316" s="252" t="s">
        <v>5552</v>
      </c>
      <c r="D6316" s="252" t="s">
        <v>672</v>
      </c>
      <c r="E6316" s="54" t="s">
        <v>2528</v>
      </c>
      <c r="F6316" s="54" t="s">
        <v>2527</v>
      </c>
      <c r="G6316" s="129">
        <v>11600</v>
      </c>
      <c r="H6316" s="323">
        <v>199398.2</v>
      </c>
      <c r="I6316" s="323">
        <v>163444</v>
      </c>
      <c r="J6316" s="42"/>
      <c r="K6316" s="42"/>
      <c r="L6316" s="42" t="s">
        <v>4489</v>
      </c>
      <c r="M6316" s="42" t="s">
        <v>3545</v>
      </c>
      <c r="N6316" s="42" t="s">
        <v>2439</v>
      </c>
      <c r="O6316" s="137" t="s">
        <v>3546</v>
      </c>
      <c r="P6316" s="42" t="s">
        <v>64</v>
      </c>
      <c r="Q6316" s="42" t="s">
        <v>65</v>
      </c>
      <c r="R6316" s="42">
        <v>1</v>
      </c>
      <c r="S6316" s="137" t="s">
        <v>2419</v>
      </c>
      <c r="T6316" s="62">
        <v>685129400</v>
      </c>
      <c r="U6316" s="62">
        <v>667213675.62</v>
      </c>
      <c r="Z6316" s="54" t="s">
        <v>280</v>
      </c>
      <c r="AA6316" s="132">
        <v>3.9961884244567798E-6</v>
      </c>
      <c r="AJ6316" s="42"/>
      <c r="AM6316" s="42"/>
      <c r="AN6316" s="42"/>
      <c r="AO6316" s="42"/>
      <c r="AP6316" s="42"/>
      <c r="AY6316" s="42"/>
      <c r="AZ6316" s="42"/>
      <c r="BA6316" s="42"/>
      <c r="BB6316" s="42"/>
      <c r="BN6316" s="54" t="s">
        <v>4578</v>
      </c>
      <c r="BO6316" s="58" t="str">
        <f t="shared" si="98"/>
        <v>境内资产</v>
      </c>
      <c r="BP6316" s="58" t="str">
        <f>IF(M6316="",VLOOKUP(D6316,Sheet4!$A$1:$B$92,2,0),VLOOKUP(Q6316,Sheet4!$A$1:$B$92,2,0))</f>
        <v>保险资产管理产品</v>
      </c>
    </row>
    <row r="6317" spans="1:68" s="58" customFormat="1" ht="12.75" customHeight="1">
      <c r="A6317" s="64" t="s">
        <v>2532</v>
      </c>
      <c r="B6317" s="54" t="s">
        <v>2533</v>
      </c>
      <c r="C6317" s="252" t="s">
        <v>5552</v>
      </c>
      <c r="D6317" s="252" t="s">
        <v>672</v>
      </c>
      <c r="E6317" s="54" t="s">
        <v>2534</v>
      </c>
      <c r="F6317" s="54" t="s">
        <v>2533</v>
      </c>
      <c r="G6317" s="129">
        <v>22000</v>
      </c>
      <c r="H6317" s="323">
        <v>652465.31000000006</v>
      </c>
      <c r="I6317" s="323">
        <v>846560</v>
      </c>
      <c r="J6317" s="42"/>
      <c r="K6317" s="42"/>
      <c r="L6317" s="42" t="s">
        <v>4489</v>
      </c>
      <c r="M6317" s="42" t="s">
        <v>3545</v>
      </c>
      <c r="N6317" s="42" t="s">
        <v>2439</v>
      </c>
      <c r="O6317" s="137" t="s">
        <v>3546</v>
      </c>
      <c r="P6317" s="42" t="s">
        <v>64</v>
      </c>
      <c r="Q6317" s="42" t="s">
        <v>65</v>
      </c>
      <c r="R6317" s="42">
        <v>1</v>
      </c>
      <c r="S6317" s="137" t="s">
        <v>2419</v>
      </c>
      <c r="T6317" s="62">
        <v>685129400</v>
      </c>
      <c r="U6317" s="62">
        <v>667213675.62</v>
      </c>
      <c r="Z6317" s="54" t="s">
        <v>280</v>
      </c>
      <c r="AA6317" s="132">
        <v>6.8074915970977099E-6</v>
      </c>
      <c r="AJ6317" s="42"/>
      <c r="AM6317" s="42"/>
      <c r="AN6317" s="42"/>
      <c r="AO6317" s="42"/>
      <c r="AP6317" s="42"/>
      <c r="AY6317" s="42"/>
      <c r="AZ6317" s="42"/>
      <c r="BA6317" s="42"/>
      <c r="BB6317" s="42"/>
      <c r="BN6317" s="54" t="s">
        <v>4578</v>
      </c>
      <c r="BO6317" s="58" t="str">
        <f t="shared" si="98"/>
        <v>境内资产</v>
      </c>
      <c r="BP6317" s="58" t="str">
        <f>IF(M6317="",VLOOKUP(D6317,Sheet4!$A$1:$B$92,2,0),VLOOKUP(Q6317,Sheet4!$A$1:$B$92,2,0))</f>
        <v>保险资产管理产品</v>
      </c>
    </row>
    <row r="6318" spans="1:68" s="58" customFormat="1" ht="12.75" customHeight="1">
      <c r="A6318" s="64" t="s">
        <v>2535</v>
      </c>
      <c r="B6318" s="54" t="s">
        <v>2536</v>
      </c>
      <c r="C6318" s="252" t="s">
        <v>5552</v>
      </c>
      <c r="D6318" s="252" t="s">
        <v>672</v>
      </c>
      <c r="E6318" s="54" t="s">
        <v>2537</v>
      </c>
      <c r="F6318" s="54" t="s">
        <v>2536</v>
      </c>
      <c r="G6318" s="129">
        <v>86900</v>
      </c>
      <c r="H6318" s="323">
        <v>3015957.11</v>
      </c>
      <c r="I6318" s="323">
        <v>3154470</v>
      </c>
      <c r="J6318" s="42"/>
      <c r="K6318" s="42"/>
      <c r="L6318" s="42" t="s">
        <v>4489</v>
      </c>
      <c r="M6318" s="42" t="s">
        <v>3545</v>
      </c>
      <c r="N6318" s="42" t="s">
        <v>2439</v>
      </c>
      <c r="O6318" s="137" t="s">
        <v>3546</v>
      </c>
      <c r="P6318" s="42" t="s">
        <v>64</v>
      </c>
      <c r="Q6318" s="42" t="s">
        <v>65</v>
      </c>
      <c r="R6318" s="42">
        <v>1</v>
      </c>
      <c r="S6318" s="137" t="s">
        <v>2419</v>
      </c>
      <c r="T6318" s="62">
        <v>685129400</v>
      </c>
      <c r="U6318" s="62">
        <v>667213675.62</v>
      </c>
      <c r="Z6318" s="54" t="s">
        <v>280</v>
      </c>
      <c r="AA6318" s="132">
        <v>1.31595071132021E-5</v>
      </c>
      <c r="AJ6318" s="42"/>
      <c r="AM6318" s="42"/>
      <c r="AN6318" s="42"/>
      <c r="AO6318" s="42"/>
      <c r="AP6318" s="42"/>
      <c r="AY6318" s="42"/>
      <c r="AZ6318" s="42"/>
      <c r="BA6318" s="42"/>
      <c r="BB6318" s="42"/>
      <c r="BN6318" s="54" t="s">
        <v>4578</v>
      </c>
      <c r="BO6318" s="58" t="str">
        <f t="shared" si="98"/>
        <v>境内资产</v>
      </c>
      <c r="BP6318" s="58" t="str">
        <f>IF(M6318="",VLOOKUP(D6318,Sheet4!$A$1:$B$92,2,0),VLOOKUP(Q6318,Sheet4!$A$1:$B$92,2,0))</f>
        <v>保险资产管理产品</v>
      </c>
    </row>
    <row r="6319" spans="1:68" s="58" customFormat="1" ht="12.75" customHeight="1">
      <c r="A6319" s="64" t="s">
        <v>2101</v>
      </c>
      <c r="B6319" s="54" t="s">
        <v>2223</v>
      </c>
      <c r="C6319" s="252" t="s">
        <v>5552</v>
      </c>
      <c r="D6319" s="252" t="s">
        <v>672</v>
      </c>
      <c r="E6319" s="54" t="s">
        <v>2544</v>
      </c>
      <c r="F6319" s="54" t="s">
        <v>2223</v>
      </c>
      <c r="G6319" s="129">
        <v>5400</v>
      </c>
      <c r="H6319" s="323">
        <v>385663.28</v>
      </c>
      <c r="I6319" s="323">
        <v>381240</v>
      </c>
      <c r="J6319" s="42"/>
      <c r="K6319" s="42"/>
      <c r="L6319" s="42" t="s">
        <v>4489</v>
      </c>
      <c r="M6319" s="42" t="s">
        <v>3545</v>
      </c>
      <c r="N6319" s="42" t="s">
        <v>2439</v>
      </c>
      <c r="O6319" s="137" t="s">
        <v>3546</v>
      </c>
      <c r="P6319" s="42" t="s">
        <v>64</v>
      </c>
      <c r="Q6319" s="42" t="s">
        <v>65</v>
      </c>
      <c r="R6319" s="42">
        <v>1</v>
      </c>
      <c r="S6319" s="137" t="s">
        <v>2419</v>
      </c>
      <c r="T6319" s="62">
        <v>685129400</v>
      </c>
      <c r="U6319" s="62">
        <v>667213675.62</v>
      </c>
      <c r="Z6319" s="54" t="s">
        <v>280</v>
      </c>
      <c r="AA6319" s="132">
        <v>4.7558387608609296E-6</v>
      </c>
      <c r="AJ6319" s="42"/>
      <c r="AM6319" s="42"/>
      <c r="AN6319" s="42"/>
      <c r="AO6319" s="42"/>
      <c r="AP6319" s="42"/>
      <c r="AY6319" s="42"/>
      <c r="AZ6319" s="42"/>
      <c r="BA6319" s="42"/>
      <c r="BB6319" s="42"/>
      <c r="BN6319" s="54" t="s">
        <v>4578</v>
      </c>
      <c r="BO6319" s="58" t="str">
        <f t="shared" si="98"/>
        <v>境内资产</v>
      </c>
      <c r="BP6319" s="58" t="str">
        <f>IF(M6319="",VLOOKUP(D6319,Sheet4!$A$1:$B$92,2,0),VLOOKUP(Q6319,Sheet4!$A$1:$B$92,2,0))</f>
        <v>保险资产管理产品</v>
      </c>
    </row>
    <row r="6320" spans="1:68" s="58" customFormat="1" ht="12.75" customHeight="1">
      <c r="A6320" s="64" t="s">
        <v>2553</v>
      </c>
      <c r="B6320" s="54" t="s">
        <v>2554</v>
      </c>
      <c r="C6320" s="252" t="s">
        <v>5552</v>
      </c>
      <c r="D6320" s="252" t="s">
        <v>672</v>
      </c>
      <c r="E6320" s="54" t="s">
        <v>2555</v>
      </c>
      <c r="F6320" s="54" t="s">
        <v>2554</v>
      </c>
      <c r="G6320" s="129">
        <v>17600</v>
      </c>
      <c r="H6320" s="323">
        <v>761507.55</v>
      </c>
      <c r="I6320" s="323">
        <v>614064</v>
      </c>
      <c r="J6320" s="42"/>
      <c r="K6320" s="42"/>
      <c r="L6320" s="42" t="s">
        <v>4489</v>
      </c>
      <c r="M6320" s="42" t="s">
        <v>3545</v>
      </c>
      <c r="N6320" s="42" t="s">
        <v>2439</v>
      </c>
      <c r="O6320" s="137" t="s">
        <v>3546</v>
      </c>
      <c r="P6320" s="42" t="s">
        <v>64</v>
      </c>
      <c r="Q6320" s="42" t="s">
        <v>65</v>
      </c>
      <c r="R6320" s="42">
        <v>1</v>
      </c>
      <c r="S6320" s="137" t="s">
        <v>2419</v>
      </c>
      <c r="T6320" s="62">
        <v>685129400</v>
      </c>
      <c r="U6320" s="62">
        <v>667213675.62</v>
      </c>
      <c r="Z6320" s="54" t="s">
        <v>280</v>
      </c>
      <c r="AA6320" s="132">
        <v>7.5720900239157398E-6</v>
      </c>
      <c r="AJ6320" s="42"/>
      <c r="AM6320" s="42"/>
      <c r="AN6320" s="42"/>
      <c r="AO6320" s="42"/>
      <c r="AP6320" s="42"/>
      <c r="AY6320" s="42"/>
      <c r="AZ6320" s="42"/>
      <c r="BA6320" s="42"/>
      <c r="BB6320" s="42"/>
      <c r="BN6320" s="54" t="s">
        <v>4578</v>
      </c>
      <c r="BO6320" s="58" t="str">
        <f t="shared" si="98"/>
        <v>境内资产</v>
      </c>
      <c r="BP6320" s="58" t="str">
        <f>IF(M6320="",VLOOKUP(D6320,Sheet4!$A$1:$B$92,2,0),VLOOKUP(Q6320,Sheet4!$A$1:$B$92,2,0))</f>
        <v>保险资产管理产品</v>
      </c>
    </row>
    <row r="6321" spans="1:68" s="58" customFormat="1" ht="12.75" customHeight="1">
      <c r="A6321" s="64" t="s">
        <v>3635</v>
      </c>
      <c r="B6321" s="54" t="s">
        <v>3636</v>
      </c>
      <c r="C6321" s="252" t="s">
        <v>5552</v>
      </c>
      <c r="D6321" s="252" t="s">
        <v>672</v>
      </c>
      <c r="E6321" s="54" t="s">
        <v>3637</v>
      </c>
      <c r="F6321" s="54" t="s">
        <v>3636</v>
      </c>
      <c r="G6321" s="129">
        <v>16600</v>
      </c>
      <c r="H6321" s="323">
        <v>343478.65</v>
      </c>
      <c r="I6321" s="323">
        <v>267592</v>
      </c>
      <c r="J6321" s="42"/>
      <c r="K6321" s="42"/>
      <c r="L6321" s="42" t="s">
        <v>4489</v>
      </c>
      <c r="M6321" s="42" t="s">
        <v>3545</v>
      </c>
      <c r="N6321" s="42" t="s">
        <v>2439</v>
      </c>
      <c r="O6321" s="137" t="s">
        <v>3546</v>
      </c>
      <c r="P6321" s="42" t="s">
        <v>64</v>
      </c>
      <c r="Q6321" s="42" t="s">
        <v>65</v>
      </c>
      <c r="R6321" s="42">
        <v>1</v>
      </c>
      <c r="S6321" s="137" t="s">
        <v>2419</v>
      </c>
      <c r="T6321" s="62">
        <v>685129400</v>
      </c>
      <c r="U6321" s="62">
        <v>667213675.62</v>
      </c>
      <c r="Z6321" s="54" t="s">
        <v>280</v>
      </c>
      <c r="AA6321" s="132">
        <v>5.5434024989785396E-6</v>
      </c>
      <c r="AJ6321" s="42"/>
      <c r="AM6321" s="42"/>
      <c r="AN6321" s="42"/>
      <c r="AO6321" s="42"/>
      <c r="AP6321" s="42"/>
      <c r="AY6321" s="42"/>
      <c r="AZ6321" s="42"/>
      <c r="BA6321" s="42"/>
      <c r="BB6321" s="42"/>
      <c r="BN6321" s="54" t="s">
        <v>4578</v>
      </c>
      <c r="BO6321" s="58" t="str">
        <f t="shared" si="98"/>
        <v>境内资产</v>
      </c>
      <c r="BP6321" s="58" t="str">
        <f>IF(M6321="",VLOOKUP(D6321,Sheet4!$A$1:$B$92,2,0),VLOOKUP(Q6321,Sheet4!$A$1:$B$92,2,0))</f>
        <v>保险资产管理产品</v>
      </c>
    </row>
    <row r="6322" spans="1:68" s="58" customFormat="1" ht="12.75" customHeight="1">
      <c r="A6322" s="64" t="s">
        <v>1988</v>
      </c>
      <c r="B6322" s="54" t="s">
        <v>1989</v>
      </c>
      <c r="C6322" s="252" t="s">
        <v>5552</v>
      </c>
      <c r="D6322" s="252" t="s">
        <v>672</v>
      </c>
      <c r="E6322" s="54" t="s">
        <v>3638</v>
      </c>
      <c r="F6322" s="54" t="s">
        <v>1989</v>
      </c>
      <c r="G6322" s="129">
        <v>24700</v>
      </c>
      <c r="H6322" s="323">
        <v>919837.43</v>
      </c>
      <c r="I6322" s="323">
        <v>825721</v>
      </c>
      <c r="J6322" s="42"/>
      <c r="K6322" s="42"/>
      <c r="L6322" s="42" t="s">
        <v>4489</v>
      </c>
      <c r="M6322" s="42" t="s">
        <v>3545</v>
      </c>
      <c r="N6322" s="42" t="s">
        <v>2439</v>
      </c>
      <c r="O6322" s="137" t="s">
        <v>3546</v>
      </c>
      <c r="P6322" s="42" t="s">
        <v>64</v>
      </c>
      <c r="Q6322" s="42" t="s">
        <v>65</v>
      </c>
      <c r="R6322" s="42">
        <v>1</v>
      </c>
      <c r="S6322" s="137" t="s">
        <v>2419</v>
      </c>
      <c r="T6322" s="62">
        <v>685129400</v>
      </c>
      <c r="U6322" s="62">
        <v>667213675.62</v>
      </c>
      <c r="Z6322" s="54" t="s">
        <v>280</v>
      </c>
      <c r="AA6322" s="132">
        <v>7.2299996808613697E-6</v>
      </c>
      <c r="AJ6322" s="42"/>
      <c r="AM6322" s="42"/>
      <c r="AN6322" s="42"/>
      <c r="AO6322" s="42"/>
      <c r="AP6322" s="42"/>
      <c r="AY6322" s="42"/>
      <c r="AZ6322" s="42"/>
      <c r="BA6322" s="42"/>
      <c r="BB6322" s="42"/>
      <c r="BN6322" s="54" t="s">
        <v>4578</v>
      </c>
      <c r="BO6322" s="58" t="str">
        <f t="shared" si="98"/>
        <v>境内资产</v>
      </c>
      <c r="BP6322" s="58" t="str">
        <f>IF(M6322="",VLOOKUP(D6322,Sheet4!$A$1:$B$92,2,0),VLOOKUP(Q6322,Sheet4!$A$1:$B$92,2,0))</f>
        <v>保险资产管理产品</v>
      </c>
    </row>
    <row r="6323" spans="1:68" s="58" customFormat="1" ht="12.75" customHeight="1">
      <c r="A6323" s="64" t="s">
        <v>3639</v>
      </c>
      <c r="B6323" s="54" t="s">
        <v>3640</v>
      </c>
      <c r="C6323" s="252" t="s">
        <v>5552</v>
      </c>
      <c r="D6323" s="252" t="s">
        <v>672</v>
      </c>
      <c r="E6323" s="54" t="s">
        <v>3641</v>
      </c>
      <c r="F6323" s="54" t="s">
        <v>3640</v>
      </c>
      <c r="G6323" s="129">
        <v>35800</v>
      </c>
      <c r="H6323" s="323">
        <v>265494.08</v>
      </c>
      <c r="I6323" s="323">
        <v>181864</v>
      </c>
      <c r="J6323" s="42"/>
      <c r="K6323" s="42"/>
      <c r="L6323" s="42" t="s">
        <v>4489</v>
      </c>
      <c r="M6323" s="42" t="s">
        <v>3545</v>
      </c>
      <c r="N6323" s="42" t="s">
        <v>2439</v>
      </c>
      <c r="O6323" s="137" t="s">
        <v>3546</v>
      </c>
      <c r="P6323" s="42" t="s">
        <v>64</v>
      </c>
      <c r="Q6323" s="42" t="s">
        <v>65</v>
      </c>
      <c r="R6323" s="42">
        <v>1</v>
      </c>
      <c r="S6323" s="137" t="s">
        <v>2419</v>
      </c>
      <c r="T6323" s="62">
        <v>685129400</v>
      </c>
      <c r="U6323" s="62">
        <v>667213675.62</v>
      </c>
      <c r="Z6323" s="54" t="s">
        <v>280</v>
      </c>
      <c r="AA6323" s="132">
        <v>5.3109518492375798E-6</v>
      </c>
      <c r="AJ6323" s="42"/>
      <c r="AM6323" s="42"/>
      <c r="AN6323" s="42"/>
      <c r="AO6323" s="42"/>
      <c r="AP6323" s="42"/>
      <c r="AY6323" s="42"/>
      <c r="AZ6323" s="42"/>
      <c r="BA6323" s="42"/>
      <c r="BB6323" s="42"/>
      <c r="BN6323" s="54" t="s">
        <v>4578</v>
      </c>
      <c r="BO6323" s="58" t="str">
        <f t="shared" si="98"/>
        <v>境内资产</v>
      </c>
      <c r="BP6323" s="58" t="str">
        <f>IF(M6323="",VLOOKUP(D6323,Sheet4!$A$1:$B$92,2,0),VLOOKUP(Q6323,Sheet4!$A$1:$B$92,2,0))</f>
        <v>保险资产管理产品</v>
      </c>
    </row>
    <row r="6324" spans="1:68" s="58" customFormat="1" ht="12.75" customHeight="1">
      <c r="A6324" s="64" t="s">
        <v>2092</v>
      </c>
      <c r="B6324" s="54" t="s">
        <v>2568</v>
      </c>
      <c r="C6324" s="252" t="s">
        <v>5552</v>
      </c>
      <c r="D6324" s="252" t="s">
        <v>672</v>
      </c>
      <c r="E6324" s="54" t="s">
        <v>2569</v>
      </c>
      <c r="F6324" s="54" t="s">
        <v>2568</v>
      </c>
      <c r="G6324" s="129">
        <v>22550</v>
      </c>
      <c r="H6324" s="323">
        <v>934272.37</v>
      </c>
      <c r="I6324" s="323">
        <v>1001220</v>
      </c>
      <c r="J6324" s="42"/>
      <c r="K6324" s="42"/>
      <c r="L6324" s="42" t="s">
        <v>4489</v>
      </c>
      <c r="M6324" s="42" t="s">
        <v>3545</v>
      </c>
      <c r="N6324" s="42" t="s">
        <v>2439</v>
      </c>
      <c r="O6324" s="137" t="s">
        <v>3546</v>
      </c>
      <c r="P6324" s="42" t="s">
        <v>64</v>
      </c>
      <c r="Q6324" s="42" t="s">
        <v>65</v>
      </c>
      <c r="R6324" s="42">
        <v>1</v>
      </c>
      <c r="S6324" s="137" t="s">
        <v>2419</v>
      </c>
      <c r="T6324" s="62">
        <v>685129400</v>
      </c>
      <c r="U6324" s="62">
        <v>667213675.62</v>
      </c>
      <c r="Z6324" s="54" t="s">
        <v>280</v>
      </c>
      <c r="AA6324" s="132">
        <v>8.9497363537649708E-6</v>
      </c>
      <c r="AJ6324" s="42"/>
      <c r="AM6324" s="42"/>
      <c r="AN6324" s="42"/>
      <c r="AO6324" s="42"/>
      <c r="AP6324" s="42"/>
      <c r="AY6324" s="42"/>
      <c r="AZ6324" s="42"/>
      <c r="BA6324" s="42"/>
      <c r="BB6324" s="42"/>
      <c r="BN6324" s="54" t="s">
        <v>4578</v>
      </c>
      <c r="BO6324" s="58" t="str">
        <f t="shared" si="98"/>
        <v>境内资产</v>
      </c>
      <c r="BP6324" s="58" t="str">
        <f>IF(M6324="",VLOOKUP(D6324,Sheet4!$A$1:$B$92,2,0),VLOOKUP(Q6324,Sheet4!$A$1:$B$92,2,0))</f>
        <v>保险资产管理产品</v>
      </c>
    </row>
    <row r="6325" spans="1:68" s="58" customFormat="1" ht="12.75" customHeight="1">
      <c r="A6325" s="64" t="s">
        <v>2582</v>
      </c>
      <c r="B6325" s="54" t="s">
        <v>2583</v>
      </c>
      <c r="C6325" s="252" t="s">
        <v>5552</v>
      </c>
      <c r="D6325" s="252" t="s">
        <v>672</v>
      </c>
      <c r="E6325" s="54" t="s">
        <v>2584</v>
      </c>
      <c r="F6325" s="54" t="s">
        <v>2583</v>
      </c>
      <c r="G6325" s="129">
        <v>7000</v>
      </c>
      <c r="H6325" s="323">
        <v>1211458.8</v>
      </c>
      <c r="I6325" s="323">
        <v>1012200</v>
      </c>
      <c r="J6325" s="42"/>
      <c r="K6325" s="42"/>
      <c r="L6325" s="42" t="s">
        <v>4489</v>
      </c>
      <c r="M6325" s="42" t="s">
        <v>3545</v>
      </c>
      <c r="N6325" s="42" t="s">
        <v>2439</v>
      </c>
      <c r="O6325" s="137" t="s">
        <v>3546</v>
      </c>
      <c r="P6325" s="42" t="s">
        <v>64</v>
      </c>
      <c r="Q6325" s="42" t="s">
        <v>65</v>
      </c>
      <c r="R6325" s="42">
        <v>1</v>
      </c>
      <c r="S6325" s="137" t="s">
        <v>2419</v>
      </c>
      <c r="T6325" s="62">
        <v>685129400</v>
      </c>
      <c r="U6325" s="62">
        <v>667213675.62</v>
      </c>
      <c r="Z6325" s="54" t="s">
        <v>280</v>
      </c>
      <c r="AA6325" s="132">
        <v>4.6450270340573399E-6</v>
      </c>
      <c r="AJ6325" s="42"/>
      <c r="AM6325" s="42"/>
      <c r="AN6325" s="42"/>
      <c r="AO6325" s="42"/>
      <c r="AP6325" s="42"/>
      <c r="AY6325" s="42"/>
      <c r="AZ6325" s="42"/>
      <c r="BA6325" s="42"/>
      <c r="BB6325" s="42"/>
      <c r="BN6325" s="54" t="s">
        <v>4578</v>
      </c>
      <c r="BO6325" s="58" t="str">
        <f t="shared" si="98"/>
        <v>境内资产</v>
      </c>
      <c r="BP6325" s="58" t="str">
        <f>IF(M6325="",VLOOKUP(D6325,Sheet4!$A$1:$B$92,2,0),VLOOKUP(Q6325,Sheet4!$A$1:$B$92,2,0))</f>
        <v>保险资产管理产品</v>
      </c>
    </row>
    <row r="6326" spans="1:68" s="58" customFormat="1" ht="12.75" customHeight="1">
      <c r="A6326" s="64" t="s">
        <v>2224</v>
      </c>
      <c r="B6326" s="54" t="s">
        <v>2225</v>
      </c>
      <c r="C6326" s="252" t="s">
        <v>5552</v>
      </c>
      <c r="D6326" s="252" t="s">
        <v>672</v>
      </c>
      <c r="E6326" s="54" t="s">
        <v>3642</v>
      </c>
      <c r="F6326" s="54" t="s">
        <v>2225</v>
      </c>
      <c r="G6326" s="129">
        <v>9600</v>
      </c>
      <c r="H6326" s="323">
        <v>663069.56999999995</v>
      </c>
      <c r="I6326" s="323">
        <v>591552</v>
      </c>
      <c r="J6326" s="42"/>
      <c r="K6326" s="42"/>
      <c r="L6326" s="42" t="s">
        <v>4489</v>
      </c>
      <c r="M6326" s="42" t="s">
        <v>3545</v>
      </c>
      <c r="N6326" s="42" t="s">
        <v>2439</v>
      </c>
      <c r="O6326" s="137" t="s">
        <v>3546</v>
      </c>
      <c r="P6326" s="42" t="s">
        <v>64</v>
      </c>
      <c r="Q6326" s="42" t="s">
        <v>65</v>
      </c>
      <c r="R6326" s="42">
        <v>1</v>
      </c>
      <c r="S6326" s="137" t="s">
        <v>2419</v>
      </c>
      <c r="T6326" s="62">
        <v>685129400</v>
      </c>
      <c r="U6326" s="62">
        <v>667213675.62</v>
      </c>
      <c r="Z6326" s="54" t="s">
        <v>280</v>
      </c>
      <c r="AA6326" s="132">
        <v>5.77909043583101E-6</v>
      </c>
      <c r="AJ6326" s="42"/>
      <c r="AM6326" s="42"/>
      <c r="AN6326" s="42"/>
      <c r="AO6326" s="42"/>
      <c r="AP6326" s="42"/>
      <c r="AY6326" s="42"/>
      <c r="AZ6326" s="42"/>
      <c r="BA6326" s="42"/>
      <c r="BB6326" s="42"/>
      <c r="BN6326" s="54" t="s">
        <v>4578</v>
      </c>
      <c r="BO6326" s="58" t="str">
        <f t="shared" si="98"/>
        <v>境内资产</v>
      </c>
      <c r="BP6326" s="58" t="str">
        <f>IF(M6326="",VLOOKUP(D6326,Sheet4!$A$1:$B$92,2,0),VLOOKUP(Q6326,Sheet4!$A$1:$B$92,2,0))</f>
        <v>保险资产管理产品</v>
      </c>
    </row>
    <row r="6327" spans="1:68" s="58" customFormat="1" ht="12.75" customHeight="1">
      <c r="A6327" s="64" t="s">
        <v>3643</v>
      </c>
      <c r="B6327" s="54" t="s">
        <v>3644</v>
      </c>
      <c r="C6327" s="252" t="s">
        <v>5552</v>
      </c>
      <c r="D6327" s="252" t="s">
        <v>672</v>
      </c>
      <c r="E6327" s="54" t="s">
        <v>3645</v>
      </c>
      <c r="F6327" s="54" t="s">
        <v>3644</v>
      </c>
      <c r="G6327" s="129">
        <v>18800</v>
      </c>
      <c r="H6327" s="323">
        <v>1137366.26</v>
      </c>
      <c r="I6327" s="323">
        <v>893000</v>
      </c>
      <c r="J6327" s="42"/>
      <c r="K6327" s="42"/>
      <c r="L6327" s="42" t="s">
        <v>4489</v>
      </c>
      <c r="M6327" s="42" t="s">
        <v>3545</v>
      </c>
      <c r="N6327" s="42" t="s">
        <v>2439</v>
      </c>
      <c r="O6327" s="137" t="s">
        <v>3546</v>
      </c>
      <c r="P6327" s="42" t="s">
        <v>64</v>
      </c>
      <c r="Q6327" s="42" t="s">
        <v>65</v>
      </c>
      <c r="R6327" s="42">
        <v>1</v>
      </c>
      <c r="S6327" s="137" t="s">
        <v>2419</v>
      </c>
      <c r="T6327" s="62">
        <v>685129400</v>
      </c>
      <c r="U6327" s="62">
        <v>667213675.62</v>
      </c>
      <c r="Z6327" s="54" t="s">
        <v>280</v>
      </c>
      <c r="AA6327" s="132">
        <v>3.8404949514842004E-6</v>
      </c>
      <c r="AJ6327" s="42"/>
      <c r="AM6327" s="42"/>
      <c r="AN6327" s="42"/>
      <c r="AO6327" s="42"/>
      <c r="AP6327" s="42"/>
      <c r="AY6327" s="42"/>
      <c r="AZ6327" s="42"/>
      <c r="BA6327" s="42"/>
      <c r="BB6327" s="42"/>
      <c r="BN6327" s="54" t="s">
        <v>4578</v>
      </c>
      <c r="BO6327" s="58" t="str">
        <f t="shared" si="98"/>
        <v>境内资产</v>
      </c>
      <c r="BP6327" s="58" t="str">
        <f>IF(M6327="",VLOOKUP(D6327,Sheet4!$A$1:$B$92,2,0),VLOOKUP(Q6327,Sheet4!$A$1:$B$92,2,0))</f>
        <v>保险资产管理产品</v>
      </c>
    </row>
    <row r="6328" spans="1:68" s="58" customFormat="1" ht="12.75" customHeight="1">
      <c r="A6328" s="64" t="s">
        <v>2097</v>
      </c>
      <c r="B6328" s="54" t="s">
        <v>3646</v>
      </c>
      <c r="C6328" s="252" t="s">
        <v>5552</v>
      </c>
      <c r="D6328" s="252" t="s">
        <v>672</v>
      </c>
      <c r="E6328" s="54" t="s">
        <v>3647</v>
      </c>
      <c r="F6328" s="54" t="s">
        <v>3646</v>
      </c>
      <c r="G6328" s="129">
        <v>2300</v>
      </c>
      <c r="H6328" s="323">
        <v>425497.33</v>
      </c>
      <c r="I6328" s="323">
        <v>546756</v>
      </c>
      <c r="J6328" s="42"/>
      <c r="K6328" s="42"/>
      <c r="L6328" s="42" t="s">
        <v>4489</v>
      </c>
      <c r="M6328" s="42" t="s">
        <v>3545</v>
      </c>
      <c r="N6328" s="42" t="s">
        <v>2439</v>
      </c>
      <c r="O6328" s="137" t="s">
        <v>3546</v>
      </c>
      <c r="P6328" s="42" t="s">
        <v>64</v>
      </c>
      <c r="Q6328" s="42" t="s">
        <v>65</v>
      </c>
      <c r="R6328" s="42">
        <v>1</v>
      </c>
      <c r="S6328" s="137" t="s">
        <v>2419</v>
      </c>
      <c r="T6328" s="62">
        <v>685129400</v>
      </c>
      <c r="U6328" s="62">
        <v>667213675.62</v>
      </c>
      <c r="Z6328" s="54" t="s">
        <v>280</v>
      </c>
      <c r="AA6328" s="132">
        <v>4.3741313854649203E-6</v>
      </c>
      <c r="AJ6328" s="42"/>
      <c r="AM6328" s="42"/>
      <c r="AN6328" s="42"/>
      <c r="AO6328" s="42"/>
      <c r="AP6328" s="42"/>
      <c r="AY6328" s="42"/>
      <c r="AZ6328" s="42"/>
      <c r="BA6328" s="42"/>
      <c r="BB6328" s="42"/>
      <c r="BN6328" s="54" t="s">
        <v>4578</v>
      </c>
      <c r="BO6328" s="58" t="str">
        <f t="shared" si="98"/>
        <v>境内资产</v>
      </c>
      <c r="BP6328" s="58" t="str">
        <f>IF(M6328="",VLOOKUP(D6328,Sheet4!$A$1:$B$92,2,0),VLOOKUP(Q6328,Sheet4!$A$1:$B$92,2,0))</f>
        <v>保险资产管理产品</v>
      </c>
    </row>
    <row r="6329" spans="1:68" s="58" customFormat="1" ht="12.75" customHeight="1">
      <c r="A6329" s="64" t="s">
        <v>2597</v>
      </c>
      <c r="B6329" s="54" t="s">
        <v>2598</v>
      </c>
      <c r="C6329" s="252" t="s">
        <v>5552</v>
      </c>
      <c r="D6329" s="252" t="s">
        <v>672</v>
      </c>
      <c r="E6329" s="54" t="s">
        <v>2599</v>
      </c>
      <c r="F6329" s="54" t="s">
        <v>2598</v>
      </c>
      <c r="G6329" s="129">
        <v>9800</v>
      </c>
      <c r="H6329" s="323">
        <v>646568.19999999995</v>
      </c>
      <c r="I6329" s="323">
        <v>409542</v>
      </c>
      <c r="J6329" s="42"/>
      <c r="K6329" s="42"/>
      <c r="L6329" s="42" t="s">
        <v>4489</v>
      </c>
      <c r="M6329" s="42" t="s">
        <v>3545</v>
      </c>
      <c r="N6329" s="42" t="s">
        <v>2439</v>
      </c>
      <c r="O6329" s="137" t="s">
        <v>3546</v>
      </c>
      <c r="P6329" s="42" t="s">
        <v>64</v>
      </c>
      <c r="Q6329" s="42" t="s">
        <v>65</v>
      </c>
      <c r="R6329" s="42">
        <v>1</v>
      </c>
      <c r="S6329" s="137" t="s">
        <v>2419</v>
      </c>
      <c r="T6329" s="62">
        <v>685129400</v>
      </c>
      <c r="U6329" s="62">
        <v>667213675.62</v>
      </c>
      <c r="Z6329" s="54" t="s">
        <v>280</v>
      </c>
      <c r="AA6329" s="132">
        <v>8.2326122715588993E-6</v>
      </c>
      <c r="AJ6329" s="42"/>
      <c r="AM6329" s="42"/>
      <c r="AN6329" s="42"/>
      <c r="AO6329" s="42"/>
      <c r="AP6329" s="42"/>
      <c r="AY6329" s="42"/>
      <c r="AZ6329" s="42"/>
      <c r="BA6329" s="42"/>
      <c r="BB6329" s="42"/>
      <c r="BN6329" s="54" t="s">
        <v>4578</v>
      </c>
      <c r="BO6329" s="58" t="str">
        <f t="shared" si="98"/>
        <v>境内资产</v>
      </c>
      <c r="BP6329" s="58" t="str">
        <f>IF(M6329="",VLOOKUP(D6329,Sheet4!$A$1:$B$92,2,0),VLOOKUP(Q6329,Sheet4!$A$1:$B$92,2,0))</f>
        <v>保险资产管理产品</v>
      </c>
    </row>
    <row r="6330" spans="1:68" s="58" customFormat="1" ht="12.75" customHeight="1">
      <c r="A6330" s="64" t="s">
        <v>3648</v>
      </c>
      <c r="B6330" s="54" t="s">
        <v>3649</v>
      </c>
      <c r="C6330" s="252" t="s">
        <v>5552</v>
      </c>
      <c r="D6330" s="252" t="s">
        <v>672</v>
      </c>
      <c r="E6330" s="54" t="s">
        <v>3650</v>
      </c>
      <c r="F6330" s="54" t="s">
        <v>3649</v>
      </c>
      <c r="G6330" s="129">
        <v>7626</v>
      </c>
      <c r="H6330" s="323">
        <v>177039.08</v>
      </c>
      <c r="I6330" s="323">
        <v>112330.98</v>
      </c>
      <c r="J6330" s="42"/>
      <c r="K6330" s="42"/>
      <c r="L6330" s="42" t="s">
        <v>4489</v>
      </c>
      <c r="M6330" s="42" t="s">
        <v>3545</v>
      </c>
      <c r="N6330" s="42" t="s">
        <v>2439</v>
      </c>
      <c r="O6330" s="137" t="s">
        <v>3546</v>
      </c>
      <c r="P6330" s="42" t="s">
        <v>64</v>
      </c>
      <c r="Q6330" s="42" t="s">
        <v>65</v>
      </c>
      <c r="R6330" s="42">
        <v>1</v>
      </c>
      <c r="S6330" s="137" t="s">
        <v>2419</v>
      </c>
      <c r="T6330" s="62">
        <v>685129400</v>
      </c>
      <c r="U6330" s="62">
        <v>667213675.62</v>
      </c>
      <c r="Z6330" s="54" t="s">
        <v>280</v>
      </c>
      <c r="AA6330" s="132">
        <v>3.2498659818084499E-6</v>
      </c>
      <c r="AJ6330" s="42"/>
      <c r="AM6330" s="42"/>
      <c r="AN6330" s="42"/>
      <c r="AO6330" s="42"/>
      <c r="AP6330" s="42"/>
      <c r="AY6330" s="42"/>
      <c r="AZ6330" s="42"/>
      <c r="BA6330" s="42"/>
      <c r="BB6330" s="42"/>
      <c r="BN6330" s="54" t="s">
        <v>4578</v>
      </c>
      <c r="BO6330" s="58" t="str">
        <f t="shared" si="98"/>
        <v>境内资产</v>
      </c>
      <c r="BP6330" s="58" t="str">
        <f>IF(M6330="",VLOOKUP(D6330,Sheet4!$A$1:$B$92,2,0),VLOOKUP(Q6330,Sheet4!$A$1:$B$92,2,0))</f>
        <v>保险资产管理产品</v>
      </c>
    </row>
    <row r="6331" spans="1:68" s="58" customFormat="1" ht="12.75" customHeight="1">
      <c r="A6331" s="64" t="s">
        <v>2102</v>
      </c>
      <c r="B6331" s="54" t="s">
        <v>2332</v>
      </c>
      <c r="C6331" s="252" t="s">
        <v>5552</v>
      </c>
      <c r="D6331" s="252" t="s">
        <v>672</v>
      </c>
      <c r="E6331" s="54" t="s">
        <v>3651</v>
      </c>
      <c r="F6331" s="54" t="s">
        <v>2332</v>
      </c>
      <c r="G6331" s="129">
        <v>28500</v>
      </c>
      <c r="H6331" s="323">
        <v>1384655.18</v>
      </c>
      <c r="I6331" s="323">
        <v>1164795</v>
      </c>
      <c r="J6331" s="42"/>
      <c r="K6331" s="42"/>
      <c r="L6331" s="42" t="s">
        <v>4489</v>
      </c>
      <c r="M6331" s="42" t="s">
        <v>3545</v>
      </c>
      <c r="N6331" s="42" t="s">
        <v>2439</v>
      </c>
      <c r="O6331" s="137" t="s">
        <v>3546</v>
      </c>
      <c r="P6331" s="42" t="s">
        <v>64</v>
      </c>
      <c r="Q6331" s="42" t="s">
        <v>65</v>
      </c>
      <c r="R6331" s="42">
        <v>1</v>
      </c>
      <c r="S6331" s="137" t="s">
        <v>2419</v>
      </c>
      <c r="T6331" s="62">
        <v>685129400</v>
      </c>
      <c r="U6331" s="62">
        <v>667213675.62</v>
      </c>
      <c r="Z6331" s="54" t="s">
        <v>280</v>
      </c>
      <c r="AA6331" s="132">
        <v>3.0212413240254499E-6</v>
      </c>
      <c r="AJ6331" s="42"/>
      <c r="AM6331" s="42"/>
      <c r="AN6331" s="42"/>
      <c r="AO6331" s="42"/>
      <c r="AP6331" s="42"/>
      <c r="AY6331" s="42"/>
      <c r="AZ6331" s="42"/>
      <c r="BA6331" s="42"/>
      <c r="BB6331" s="42"/>
      <c r="BN6331" s="54" t="s">
        <v>4578</v>
      </c>
      <c r="BO6331" s="58" t="str">
        <f t="shared" si="98"/>
        <v>境内资产</v>
      </c>
      <c r="BP6331" s="58" t="str">
        <f>IF(M6331="",VLOOKUP(D6331,Sheet4!$A$1:$B$92,2,0),VLOOKUP(Q6331,Sheet4!$A$1:$B$92,2,0))</f>
        <v>保险资产管理产品</v>
      </c>
    </row>
    <row r="6332" spans="1:68" s="58" customFormat="1" ht="12.75" customHeight="1">
      <c r="A6332" s="64" t="s">
        <v>3652</v>
      </c>
      <c r="B6332" s="54" t="s">
        <v>3653</v>
      </c>
      <c r="C6332" s="252" t="s">
        <v>5552</v>
      </c>
      <c r="D6332" s="252" t="s">
        <v>672</v>
      </c>
      <c r="E6332" s="54" t="s">
        <v>3654</v>
      </c>
      <c r="F6332" s="54" t="s">
        <v>3653</v>
      </c>
      <c r="G6332" s="129">
        <v>6300</v>
      </c>
      <c r="H6332" s="323">
        <v>547667</v>
      </c>
      <c r="I6332" s="323">
        <v>496944</v>
      </c>
      <c r="J6332" s="42"/>
      <c r="K6332" s="42"/>
      <c r="L6332" s="42" t="s">
        <v>4489</v>
      </c>
      <c r="M6332" s="42" t="s">
        <v>3545</v>
      </c>
      <c r="N6332" s="42" t="s">
        <v>2439</v>
      </c>
      <c r="O6332" s="137" t="s">
        <v>3546</v>
      </c>
      <c r="P6332" s="42" t="s">
        <v>64</v>
      </c>
      <c r="Q6332" s="42" t="s">
        <v>65</v>
      </c>
      <c r="R6332" s="42">
        <v>1</v>
      </c>
      <c r="S6332" s="137" t="s">
        <v>2419</v>
      </c>
      <c r="T6332" s="62">
        <v>685129400</v>
      </c>
      <c r="U6332" s="62">
        <v>667213675.62</v>
      </c>
      <c r="Z6332" s="54" t="s">
        <v>280</v>
      </c>
      <c r="AA6332" s="132">
        <v>3.9373023351187101E-6</v>
      </c>
      <c r="AJ6332" s="42"/>
      <c r="AM6332" s="42"/>
      <c r="AN6332" s="42"/>
      <c r="AO6332" s="42"/>
      <c r="AP6332" s="42"/>
      <c r="AY6332" s="42"/>
      <c r="AZ6332" s="42"/>
      <c r="BA6332" s="42"/>
      <c r="BB6332" s="42"/>
      <c r="BN6332" s="54" t="s">
        <v>4578</v>
      </c>
      <c r="BO6332" s="58" t="str">
        <f t="shared" si="98"/>
        <v>境内资产</v>
      </c>
      <c r="BP6332" s="58" t="str">
        <f>IF(M6332="",VLOOKUP(D6332,Sheet4!$A$1:$B$92,2,0),VLOOKUP(Q6332,Sheet4!$A$1:$B$92,2,0))</f>
        <v>保险资产管理产品</v>
      </c>
    </row>
    <row r="6333" spans="1:68" s="58" customFormat="1" ht="12.75" customHeight="1">
      <c r="A6333" s="64" t="s">
        <v>2606</v>
      </c>
      <c r="B6333" s="54" t="s">
        <v>2607</v>
      </c>
      <c r="C6333" s="252" t="s">
        <v>5552</v>
      </c>
      <c r="D6333" s="252" t="s">
        <v>672</v>
      </c>
      <c r="E6333" s="54" t="s">
        <v>2608</v>
      </c>
      <c r="F6333" s="54" t="s">
        <v>2607</v>
      </c>
      <c r="G6333" s="129">
        <v>9400</v>
      </c>
      <c r="H6333" s="323">
        <v>847332.3</v>
      </c>
      <c r="I6333" s="323">
        <v>994990</v>
      </c>
      <c r="J6333" s="42"/>
      <c r="K6333" s="42"/>
      <c r="L6333" s="42" t="s">
        <v>4489</v>
      </c>
      <c r="M6333" s="42" t="s">
        <v>3545</v>
      </c>
      <c r="N6333" s="42" t="s">
        <v>2439</v>
      </c>
      <c r="O6333" s="137" t="s">
        <v>3546</v>
      </c>
      <c r="P6333" s="42" t="s">
        <v>64</v>
      </c>
      <c r="Q6333" s="42" t="s">
        <v>65</v>
      </c>
      <c r="R6333" s="42">
        <v>1</v>
      </c>
      <c r="S6333" s="137" t="s">
        <v>2419</v>
      </c>
      <c r="T6333" s="62">
        <v>685129400</v>
      </c>
      <c r="U6333" s="62">
        <v>667213675.62</v>
      </c>
      <c r="Z6333" s="54" t="s">
        <v>280</v>
      </c>
      <c r="AA6333" s="132">
        <v>6.5392265102357503E-6</v>
      </c>
      <c r="AJ6333" s="42"/>
      <c r="AM6333" s="42"/>
      <c r="AN6333" s="42"/>
      <c r="AO6333" s="42"/>
      <c r="AP6333" s="42"/>
      <c r="AY6333" s="42"/>
      <c r="AZ6333" s="42"/>
      <c r="BA6333" s="42"/>
      <c r="BB6333" s="42"/>
      <c r="BN6333" s="54" t="s">
        <v>4578</v>
      </c>
      <c r="BO6333" s="58" t="str">
        <f t="shared" si="98"/>
        <v>境内资产</v>
      </c>
      <c r="BP6333" s="58" t="str">
        <f>IF(M6333="",VLOOKUP(D6333,Sheet4!$A$1:$B$92,2,0),VLOOKUP(Q6333,Sheet4!$A$1:$B$92,2,0))</f>
        <v>保险资产管理产品</v>
      </c>
    </row>
    <row r="6334" spans="1:68" s="58" customFormat="1" ht="12.75" customHeight="1">
      <c r="A6334" s="64" t="s">
        <v>3655</v>
      </c>
      <c r="B6334" s="54" t="s">
        <v>3656</v>
      </c>
      <c r="C6334" s="252" t="s">
        <v>5552</v>
      </c>
      <c r="D6334" s="252" t="s">
        <v>672</v>
      </c>
      <c r="E6334" s="54" t="s">
        <v>3657</v>
      </c>
      <c r="F6334" s="54" t="s">
        <v>3656</v>
      </c>
      <c r="G6334" s="129">
        <v>12000</v>
      </c>
      <c r="H6334" s="323">
        <v>1098609.43</v>
      </c>
      <c r="I6334" s="323">
        <v>833760</v>
      </c>
      <c r="J6334" s="42"/>
      <c r="K6334" s="42"/>
      <c r="L6334" s="42" t="s">
        <v>4489</v>
      </c>
      <c r="M6334" s="42" t="s">
        <v>3545</v>
      </c>
      <c r="N6334" s="42" t="s">
        <v>2439</v>
      </c>
      <c r="O6334" s="137" t="s">
        <v>3546</v>
      </c>
      <c r="P6334" s="42" t="s">
        <v>64</v>
      </c>
      <c r="Q6334" s="42" t="s">
        <v>65</v>
      </c>
      <c r="R6334" s="42">
        <v>1</v>
      </c>
      <c r="S6334" s="137" t="s">
        <v>2419</v>
      </c>
      <c r="T6334" s="62">
        <v>685129400</v>
      </c>
      <c r="U6334" s="62">
        <v>667213675.62</v>
      </c>
      <c r="Z6334" s="54" t="s">
        <v>280</v>
      </c>
      <c r="AA6334" s="132">
        <v>8.1240302027802001E-6</v>
      </c>
      <c r="AJ6334" s="42"/>
      <c r="AM6334" s="42"/>
      <c r="AN6334" s="42"/>
      <c r="AO6334" s="42"/>
      <c r="AP6334" s="42"/>
      <c r="AY6334" s="42"/>
      <c r="AZ6334" s="42"/>
      <c r="BA6334" s="42"/>
      <c r="BB6334" s="42"/>
      <c r="BN6334" s="54" t="s">
        <v>4578</v>
      </c>
      <c r="BO6334" s="58" t="str">
        <f t="shared" si="98"/>
        <v>境内资产</v>
      </c>
      <c r="BP6334" s="58" t="str">
        <f>IF(M6334="",VLOOKUP(D6334,Sheet4!$A$1:$B$92,2,0),VLOOKUP(Q6334,Sheet4!$A$1:$B$92,2,0))</f>
        <v>保险资产管理产品</v>
      </c>
    </row>
    <row r="6335" spans="1:68" s="58" customFormat="1" ht="12.75" customHeight="1">
      <c r="A6335" s="64" t="s">
        <v>2226</v>
      </c>
      <c r="B6335" s="54" t="s">
        <v>2227</v>
      </c>
      <c r="C6335" s="252" t="s">
        <v>5552</v>
      </c>
      <c r="D6335" s="252" t="s">
        <v>672</v>
      </c>
      <c r="E6335" s="54" t="s">
        <v>3658</v>
      </c>
      <c r="F6335" s="54" t="s">
        <v>2227</v>
      </c>
      <c r="G6335" s="129">
        <v>45600</v>
      </c>
      <c r="H6335" s="323">
        <v>2236832.98</v>
      </c>
      <c r="I6335" s="323">
        <v>1340184</v>
      </c>
      <c r="J6335" s="42"/>
      <c r="K6335" s="42"/>
      <c r="L6335" s="42" t="s">
        <v>4489</v>
      </c>
      <c r="M6335" s="42" t="s">
        <v>3545</v>
      </c>
      <c r="N6335" s="42" t="s">
        <v>2439</v>
      </c>
      <c r="O6335" s="137" t="s">
        <v>3546</v>
      </c>
      <c r="P6335" s="42" t="s">
        <v>64</v>
      </c>
      <c r="Q6335" s="42" t="s">
        <v>65</v>
      </c>
      <c r="R6335" s="42">
        <v>1</v>
      </c>
      <c r="S6335" s="137" t="s">
        <v>2419</v>
      </c>
      <c r="T6335" s="62">
        <v>685129400</v>
      </c>
      <c r="U6335" s="62">
        <v>667213675.62</v>
      </c>
      <c r="Z6335" s="54" t="s">
        <v>280</v>
      </c>
      <c r="AA6335" s="132">
        <v>6.4367673026720699E-6</v>
      </c>
      <c r="AJ6335" s="42"/>
      <c r="AM6335" s="42"/>
      <c r="AN6335" s="42"/>
      <c r="AO6335" s="42"/>
      <c r="AP6335" s="42"/>
      <c r="AY6335" s="42"/>
      <c r="AZ6335" s="42"/>
      <c r="BA6335" s="42"/>
      <c r="BB6335" s="42"/>
      <c r="BN6335" s="54" t="s">
        <v>4578</v>
      </c>
      <c r="BO6335" s="58" t="str">
        <f t="shared" si="98"/>
        <v>境内资产</v>
      </c>
      <c r="BP6335" s="58" t="str">
        <f>IF(M6335="",VLOOKUP(D6335,Sheet4!$A$1:$B$92,2,0),VLOOKUP(Q6335,Sheet4!$A$1:$B$92,2,0))</f>
        <v>保险资产管理产品</v>
      </c>
    </row>
    <row r="6336" spans="1:68" s="58" customFormat="1" ht="12.75" customHeight="1">
      <c r="A6336" s="64" t="s">
        <v>2615</v>
      </c>
      <c r="B6336" s="54" t="s">
        <v>2616</v>
      </c>
      <c r="C6336" s="252" t="s">
        <v>5552</v>
      </c>
      <c r="D6336" s="252" t="s">
        <v>672</v>
      </c>
      <c r="E6336" s="54" t="s">
        <v>2617</v>
      </c>
      <c r="F6336" s="54" t="s">
        <v>2616</v>
      </c>
      <c r="G6336" s="129">
        <v>13700</v>
      </c>
      <c r="H6336" s="323">
        <v>423054.26</v>
      </c>
      <c r="I6336" s="323">
        <v>300715</v>
      </c>
      <c r="J6336" s="42"/>
      <c r="K6336" s="42"/>
      <c r="L6336" s="42" t="s">
        <v>4489</v>
      </c>
      <c r="M6336" s="42" t="s">
        <v>3545</v>
      </c>
      <c r="N6336" s="42" t="s">
        <v>2439</v>
      </c>
      <c r="O6336" s="137" t="s">
        <v>3546</v>
      </c>
      <c r="P6336" s="42" t="s">
        <v>64</v>
      </c>
      <c r="Q6336" s="42" t="s">
        <v>65</v>
      </c>
      <c r="R6336" s="42">
        <v>1</v>
      </c>
      <c r="S6336" s="137" t="s">
        <v>2419</v>
      </c>
      <c r="T6336" s="62">
        <v>685129400</v>
      </c>
      <c r="U6336" s="62">
        <v>667213675.62</v>
      </c>
      <c r="Z6336" s="54" t="s">
        <v>280</v>
      </c>
      <c r="AA6336" s="132">
        <v>6.1771137744383903E-6</v>
      </c>
      <c r="AJ6336" s="42"/>
      <c r="AM6336" s="42"/>
      <c r="AN6336" s="42"/>
      <c r="AO6336" s="42"/>
      <c r="AP6336" s="42"/>
      <c r="AY6336" s="42"/>
      <c r="AZ6336" s="42"/>
      <c r="BA6336" s="42"/>
      <c r="BB6336" s="42"/>
      <c r="BN6336" s="54" t="s">
        <v>4578</v>
      </c>
      <c r="BO6336" s="58" t="str">
        <f t="shared" si="98"/>
        <v>境内资产</v>
      </c>
      <c r="BP6336" s="58" t="str">
        <f>IF(M6336="",VLOOKUP(D6336,Sheet4!$A$1:$B$92,2,0),VLOOKUP(Q6336,Sheet4!$A$1:$B$92,2,0))</f>
        <v>保险资产管理产品</v>
      </c>
    </row>
    <row r="6337" spans="1:68" s="58" customFormat="1" ht="12.75" customHeight="1">
      <c r="A6337" s="64" t="s">
        <v>3659</v>
      </c>
      <c r="B6337" s="54" t="s">
        <v>3660</v>
      </c>
      <c r="C6337" s="252" t="s">
        <v>5552</v>
      </c>
      <c r="D6337" s="252" t="s">
        <v>672</v>
      </c>
      <c r="E6337" s="54" t="s">
        <v>3661</v>
      </c>
      <c r="F6337" s="54" t="s">
        <v>3660</v>
      </c>
      <c r="G6337" s="129">
        <v>4600</v>
      </c>
      <c r="H6337" s="323">
        <v>228085.13</v>
      </c>
      <c r="I6337" s="323">
        <v>135102</v>
      </c>
      <c r="J6337" s="42"/>
      <c r="K6337" s="42"/>
      <c r="L6337" s="42" t="s">
        <v>4489</v>
      </c>
      <c r="M6337" s="42" t="s">
        <v>3545</v>
      </c>
      <c r="N6337" s="42" t="s">
        <v>2439</v>
      </c>
      <c r="O6337" s="137" t="s">
        <v>3546</v>
      </c>
      <c r="P6337" s="42" t="s">
        <v>64</v>
      </c>
      <c r="Q6337" s="42" t="s">
        <v>65</v>
      </c>
      <c r="R6337" s="42">
        <v>1</v>
      </c>
      <c r="S6337" s="137" t="s">
        <v>2419</v>
      </c>
      <c r="T6337" s="62">
        <v>685129400</v>
      </c>
      <c r="U6337" s="62">
        <v>667213675.62</v>
      </c>
      <c r="Z6337" s="54" t="s">
        <v>280</v>
      </c>
      <c r="AA6337" s="132">
        <v>6.12484482106476E-6</v>
      </c>
      <c r="AJ6337" s="42"/>
      <c r="AM6337" s="42"/>
      <c r="AN6337" s="42"/>
      <c r="AO6337" s="42"/>
      <c r="AP6337" s="42"/>
      <c r="AY6337" s="42"/>
      <c r="AZ6337" s="42"/>
      <c r="BA6337" s="42"/>
      <c r="BB6337" s="42"/>
      <c r="BN6337" s="54" t="s">
        <v>4578</v>
      </c>
      <c r="BO6337" s="58" t="str">
        <f t="shared" si="98"/>
        <v>境内资产</v>
      </c>
      <c r="BP6337" s="58" t="str">
        <f>IF(M6337="",VLOOKUP(D6337,Sheet4!$A$1:$B$92,2,0),VLOOKUP(Q6337,Sheet4!$A$1:$B$92,2,0))</f>
        <v>保险资产管理产品</v>
      </c>
    </row>
    <row r="6338" spans="1:68" s="58" customFormat="1" ht="12.75" customHeight="1">
      <c r="A6338" s="64" t="s">
        <v>2621</v>
      </c>
      <c r="B6338" s="54" t="s">
        <v>2622</v>
      </c>
      <c r="C6338" s="252" t="s">
        <v>5552</v>
      </c>
      <c r="D6338" s="252" t="s">
        <v>672</v>
      </c>
      <c r="E6338" s="54" t="s">
        <v>2623</v>
      </c>
      <c r="F6338" s="54" t="s">
        <v>2622</v>
      </c>
      <c r="G6338" s="129">
        <v>7500</v>
      </c>
      <c r="H6338" s="323">
        <v>1320042.26</v>
      </c>
      <c r="I6338" s="323">
        <v>1739850</v>
      </c>
      <c r="J6338" s="42"/>
      <c r="K6338" s="42"/>
      <c r="L6338" s="42" t="s">
        <v>4489</v>
      </c>
      <c r="M6338" s="42" t="s">
        <v>3545</v>
      </c>
      <c r="N6338" s="42" t="s">
        <v>2439</v>
      </c>
      <c r="O6338" s="137" t="s">
        <v>3546</v>
      </c>
      <c r="P6338" s="42" t="s">
        <v>64</v>
      </c>
      <c r="Q6338" s="42" t="s">
        <v>65</v>
      </c>
      <c r="R6338" s="42">
        <v>1</v>
      </c>
      <c r="S6338" s="137" t="s">
        <v>2419</v>
      </c>
      <c r="T6338" s="62">
        <v>685129400</v>
      </c>
      <c r="U6338" s="62">
        <v>667213675.62</v>
      </c>
      <c r="Z6338" s="54" t="s">
        <v>280</v>
      </c>
      <c r="AA6338" s="132">
        <v>2.57630778479952E-6</v>
      </c>
      <c r="AJ6338" s="42"/>
      <c r="AM6338" s="42"/>
      <c r="AN6338" s="42"/>
      <c r="AO6338" s="42"/>
      <c r="AP6338" s="42"/>
      <c r="AY6338" s="42"/>
      <c r="AZ6338" s="42"/>
      <c r="BA6338" s="42"/>
      <c r="BB6338" s="42"/>
      <c r="BN6338" s="54" t="s">
        <v>4578</v>
      </c>
      <c r="BO6338" s="58" t="str">
        <f t="shared" si="98"/>
        <v>境内资产</v>
      </c>
      <c r="BP6338" s="58" t="str">
        <f>IF(M6338="",VLOOKUP(D6338,Sheet4!$A$1:$B$92,2,0),VLOOKUP(Q6338,Sheet4!$A$1:$B$92,2,0))</f>
        <v>保险资产管理产品</v>
      </c>
    </row>
    <row r="6339" spans="1:68" s="58" customFormat="1" ht="12.75" customHeight="1">
      <c r="A6339" s="64" t="s">
        <v>3662</v>
      </c>
      <c r="B6339" s="54" t="s">
        <v>3663</v>
      </c>
      <c r="C6339" s="252" t="s">
        <v>5552</v>
      </c>
      <c r="D6339" s="252" t="s">
        <v>672</v>
      </c>
      <c r="E6339" s="54" t="s">
        <v>3664</v>
      </c>
      <c r="F6339" s="54" t="s">
        <v>3663</v>
      </c>
      <c r="G6339" s="129">
        <v>25200</v>
      </c>
      <c r="H6339" s="323">
        <v>260180.69</v>
      </c>
      <c r="I6339" s="323">
        <v>101556</v>
      </c>
      <c r="J6339" s="42"/>
      <c r="K6339" s="42"/>
      <c r="L6339" s="42" t="s">
        <v>4489</v>
      </c>
      <c r="M6339" s="42" t="s">
        <v>3545</v>
      </c>
      <c r="N6339" s="42" t="s">
        <v>2439</v>
      </c>
      <c r="O6339" s="137" t="s">
        <v>3546</v>
      </c>
      <c r="P6339" s="42" t="s">
        <v>64</v>
      </c>
      <c r="Q6339" s="42" t="s">
        <v>65</v>
      </c>
      <c r="R6339" s="42">
        <v>1</v>
      </c>
      <c r="S6339" s="137" t="s">
        <v>2419</v>
      </c>
      <c r="T6339" s="62">
        <v>685129400</v>
      </c>
      <c r="U6339" s="62">
        <v>667213675.62</v>
      </c>
      <c r="Z6339" s="54" t="s">
        <v>280</v>
      </c>
      <c r="AA6339" s="132">
        <v>3.5637948970004702E-6</v>
      </c>
      <c r="AJ6339" s="42"/>
      <c r="AM6339" s="42"/>
      <c r="AN6339" s="42"/>
      <c r="AO6339" s="42"/>
      <c r="AP6339" s="42"/>
      <c r="AY6339" s="42"/>
      <c r="AZ6339" s="42"/>
      <c r="BA6339" s="42"/>
      <c r="BB6339" s="42"/>
      <c r="BN6339" s="54" t="s">
        <v>4578</v>
      </c>
      <c r="BO6339" s="58" t="str">
        <f t="shared" ref="BO6339:BO6402" si="99">IF(LEFT(D6339,2)="境外","境外资产","境内资产")</f>
        <v>境内资产</v>
      </c>
      <c r="BP6339" s="58" t="str">
        <f>IF(M6339="",VLOOKUP(D6339,Sheet4!$A$1:$B$92,2,0),VLOOKUP(Q6339,Sheet4!$A$1:$B$92,2,0))</f>
        <v>保险资产管理产品</v>
      </c>
    </row>
    <row r="6340" spans="1:68" s="58" customFormat="1" ht="12.75" customHeight="1">
      <c r="A6340" s="64" t="s">
        <v>2624</v>
      </c>
      <c r="B6340" s="54" t="s">
        <v>2625</v>
      </c>
      <c r="C6340" s="252" t="s">
        <v>5552</v>
      </c>
      <c r="D6340" s="252" t="s">
        <v>672</v>
      </c>
      <c r="E6340" s="54" t="s">
        <v>2626</v>
      </c>
      <c r="F6340" s="54" t="s">
        <v>2625</v>
      </c>
      <c r="G6340" s="129">
        <v>15300</v>
      </c>
      <c r="H6340" s="323">
        <v>400302.36</v>
      </c>
      <c r="I6340" s="323">
        <v>269892</v>
      </c>
      <c r="J6340" s="42"/>
      <c r="K6340" s="42"/>
      <c r="L6340" s="42" t="s">
        <v>4489</v>
      </c>
      <c r="M6340" s="42" t="s">
        <v>3545</v>
      </c>
      <c r="N6340" s="42" t="s">
        <v>2439</v>
      </c>
      <c r="O6340" s="137" t="s">
        <v>3546</v>
      </c>
      <c r="P6340" s="42" t="s">
        <v>64</v>
      </c>
      <c r="Q6340" s="42" t="s">
        <v>65</v>
      </c>
      <c r="R6340" s="42">
        <v>1</v>
      </c>
      <c r="S6340" s="137" t="s">
        <v>2419</v>
      </c>
      <c r="T6340" s="62">
        <v>685129400</v>
      </c>
      <c r="U6340" s="62">
        <v>667213675.62</v>
      </c>
      <c r="Z6340" s="54" t="s">
        <v>280</v>
      </c>
      <c r="AA6340" s="132">
        <v>6.4253040912486303E-6</v>
      </c>
      <c r="AJ6340" s="42"/>
      <c r="AM6340" s="42"/>
      <c r="AN6340" s="42"/>
      <c r="AO6340" s="42"/>
      <c r="AP6340" s="42"/>
      <c r="AY6340" s="42"/>
      <c r="AZ6340" s="42"/>
      <c r="BA6340" s="42"/>
      <c r="BB6340" s="42"/>
      <c r="BN6340" s="54" t="s">
        <v>4578</v>
      </c>
      <c r="BO6340" s="58" t="str">
        <f t="shared" si="99"/>
        <v>境内资产</v>
      </c>
      <c r="BP6340" s="58" t="str">
        <f>IF(M6340="",VLOOKUP(D6340,Sheet4!$A$1:$B$92,2,0),VLOOKUP(Q6340,Sheet4!$A$1:$B$92,2,0))</f>
        <v>保险资产管理产品</v>
      </c>
    </row>
    <row r="6341" spans="1:68" s="58" customFormat="1" ht="12.75" customHeight="1">
      <c r="A6341" s="64" t="s">
        <v>3665</v>
      </c>
      <c r="B6341" s="54" t="s">
        <v>3666</v>
      </c>
      <c r="C6341" s="252" t="s">
        <v>5552</v>
      </c>
      <c r="D6341" s="252" t="s">
        <v>672</v>
      </c>
      <c r="E6341" s="54" t="s">
        <v>3667</v>
      </c>
      <c r="F6341" s="54" t="s">
        <v>3666</v>
      </c>
      <c r="G6341" s="129">
        <v>40500</v>
      </c>
      <c r="H6341" s="323">
        <v>293448.09999999998</v>
      </c>
      <c r="I6341" s="323">
        <v>178200</v>
      </c>
      <c r="J6341" s="42"/>
      <c r="K6341" s="42"/>
      <c r="L6341" s="42" t="s">
        <v>4489</v>
      </c>
      <c r="M6341" s="42" t="s">
        <v>3545</v>
      </c>
      <c r="N6341" s="42" t="s">
        <v>2439</v>
      </c>
      <c r="O6341" s="137" t="s">
        <v>3546</v>
      </c>
      <c r="P6341" s="42" t="s">
        <v>64</v>
      </c>
      <c r="Q6341" s="42" t="s">
        <v>65</v>
      </c>
      <c r="R6341" s="42">
        <v>1</v>
      </c>
      <c r="S6341" s="137" t="s">
        <v>2419</v>
      </c>
      <c r="T6341" s="62">
        <v>685129400</v>
      </c>
      <c r="U6341" s="62">
        <v>667213675.62</v>
      </c>
      <c r="Z6341" s="54" t="s">
        <v>280</v>
      </c>
      <c r="AA6341" s="132">
        <v>5.43437643937511E-6</v>
      </c>
      <c r="AJ6341" s="42"/>
      <c r="AM6341" s="42"/>
      <c r="AN6341" s="42"/>
      <c r="AO6341" s="42"/>
      <c r="AP6341" s="42"/>
      <c r="AY6341" s="42"/>
      <c r="AZ6341" s="42"/>
      <c r="BA6341" s="42"/>
      <c r="BB6341" s="42"/>
      <c r="BN6341" s="54" t="s">
        <v>4578</v>
      </c>
      <c r="BO6341" s="58" t="str">
        <f t="shared" si="99"/>
        <v>境内资产</v>
      </c>
      <c r="BP6341" s="58" t="str">
        <f>IF(M6341="",VLOOKUP(D6341,Sheet4!$A$1:$B$92,2,0),VLOOKUP(Q6341,Sheet4!$A$1:$B$92,2,0))</f>
        <v>保险资产管理产品</v>
      </c>
    </row>
    <row r="6342" spans="1:68" s="58" customFormat="1" ht="12.75" customHeight="1">
      <c r="A6342" s="64" t="s">
        <v>3668</v>
      </c>
      <c r="B6342" s="54" t="s">
        <v>3669</v>
      </c>
      <c r="C6342" s="252" t="s">
        <v>5552</v>
      </c>
      <c r="D6342" s="252" t="s">
        <v>672</v>
      </c>
      <c r="E6342" s="54" t="s">
        <v>3670</v>
      </c>
      <c r="F6342" s="54" t="s">
        <v>3669</v>
      </c>
      <c r="G6342" s="129">
        <v>12300</v>
      </c>
      <c r="H6342" s="323">
        <v>296285.03999999998</v>
      </c>
      <c r="I6342" s="323">
        <v>179457</v>
      </c>
      <c r="J6342" s="42"/>
      <c r="K6342" s="42"/>
      <c r="L6342" s="42" t="s">
        <v>4489</v>
      </c>
      <c r="M6342" s="42" t="s">
        <v>3545</v>
      </c>
      <c r="N6342" s="42" t="s">
        <v>2439</v>
      </c>
      <c r="O6342" s="137" t="s">
        <v>3546</v>
      </c>
      <c r="P6342" s="42" t="s">
        <v>64</v>
      </c>
      <c r="Q6342" s="42" t="s">
        <v>65</v>
      </c>
      <c r="R6342" s="42">
        <v>1</v>
      </c>
      <c r="S6342" s="137" t="s">
        <v>2419</v>
      </c>
      <c r="T6342" s="62">
        <v>685129400</v>
      </c>
      <c r="U6342" s="62">
        <v>667213675.62</v>
      </c>
      <c r="Z6342" s="54" t="s">
        <v>280</v>
      </c>
      <c r="AA6342" s="132">
        <v>6.3403094476377897E-6</v>
      </c>
      <c r="AJ6342" s="42"/>
      <c r="AM6342" s="42"/>
      <c r="AN6342" s="42"/>
      <c r="AO6342" s="42"/>
      <c r="AP6342" s="42"/>
      <c r="AY6342" s="42"/>
      <c r="AZ6342" s="42"/>
      <c r="BA6342" s="42"/>
      <c r="BB6342" s="42"/>
      <c r="BN6342" s="54" t="s">
        <v>4578</v>
      </c>
      <c r="BO6342" s="58" t="str">
        <f t="shared" si="99"/>
        <v>境内资产</v>
      </c>
      <c r="BP6342" s="58" t="str">
        <f>IF(M6342="",VLOOKUP(D6342,Sheet4!$A$1:$B$92,2,0),VLOOKUP(Q6342,Sheet4!$A$1:$B$92,2,0))</f>
        <v>保险资产管理产品</v>
      </c>
    </row>
    <row r="6343" spans="1:68" s="58" customFormat="1" ht="12.75" customHeight="1">
      <c r="A6343" s="64" t="s">
        <v>2631</v>
      </c>
      <c r="B6343" s="54" t="s">
        <v>2632</v>
      </c>
      <c r="C6343" s="252" t="s">
        <v>5552</v>
      </c>
      <c r="D6343" s="252" t="s">
        <v>672</v>
      </c>
      <c r="E6343" s="54" t="s">
        <v>2633</v>
      </c>
      <c r="F6343" s="54" t="s">
        <v>2632</v>
      </c>
      <c r="G6343" s="129">
        <v>8300</v>
      </c>
      <c r="H6343" s="323">
        <v>832949.19</v>
      </c>
      <c r="I6343" s="323">
        <v>594944</v>
      </c>
      <c r="J6343" s="42"/>
      <c r="K6343" s="42"/>
      <c r="L6343" s="42" t="s">
        <v>4489</v>
      </c>
      <c r="M6343" s="42" t="s">
        <v>3545</v>
      </c>
      <c r="N6343" s="42" t="s">
        <v>2439</v>
      </c>
      <c r="O6343" s="137" t="s">
        <v>3546</v>
      </c>
      <c r="P6343" s="42" t="s">
        <v>64</v>
      </c>
      <c r="Q6343" s="42" t="s">
        <v>65</v>
      </c>
      <c r="R6343" s="42">
        <v>1</v>
      </c>
      <c r="S6343" s="137" t="s">
        <v>2419</v>
      </c>
      <c r="T6343" s="62">
        <v>685129400</v>
      </c>
      <c r="U6343" s="62">
        <v>667213675.62</v>
      </c>
      <c r="Z6343" s="54" t="s">
        <v>280</v>
      </c>
      <c r="AA6343" s="132">
        <v>8.6229354784769899E-6</v>
      </c>
      <c r="AJ6343" s="42"/>
      <c r="AM6343" s="42"/>
      <c r="AN6343" s="42"/>
      <c r="AO6343" s="42"/>
      <c r="AP6343" s="42"/>
      <c r="AY6343" s="42"/>
      <c r="AZ6343" s="42"/>
      <c r="BA6343" s="42"/>
      <c r="BB6343" s="42"/>
      <c r="BN6343" s="54" t="s">
        <v>4578</v>
      </c>
      <c r="BO6343" s="58" t="str">
        <f t="shared" si="99"/>
        <v>境内资产</v>
      </c>
      <c r="BP6343" s="58" t="str">
        <f>IF(M6343="",VLOOKUP(D6343,Sheet4!$A$1:$B$92,2,0),VLOOKUP(Q6343,Sheet4!$A$1:$B$92,2,0))</f>
        <v>保险资产管理产品</v>
      </c>
    </row>
    <row r="6344" spans="1:68" s="58" customFormat="1" ht="12.75" customHeight="1">
      <c r="A6344" s="64" t="s">
        <v>3671</v>
      </c>
      <c r="B6344" s="54" t="s">
        <v>3672</v>
      </c>
      <c r="C6344" s="252" t="s">
        <v>5552</v>
      </c>
      <c r="D6344" s="252" t="s">
        <v>672</v>
      </c>
      <c r="E6344" s="54" t="s">
        <v>3673</v>
      </c>
      <c r="F6344" s="54" t="s">
        <v>3672</v>
      </c>
      <c r="G6344" s="129">
        <v>28720</v>
      </c>
      <c r="H6344" s="323">
        <v>1683231.33</v>
      </c>
      <c r="I6344" s="323">
        <v>1542264</v>
      </c>
      <c r="J6344" s="42"/>
      <c r="K6344" s="42"/>
      <c r="L6344" s="42" t="s">
        <v>4489</v>
      </c>
      <c r="M6344" s="42" t="s">
        <v>3545</v>
      </c>
      <c r="N6344" s="42" t="s">
        <v>2439</v>
      </c>
      <c r="O6344" s="137" t="s">
        <v>3546</v>
      </c>
      <c r="P6344" s="42" t="s">
        <v>64</v>
      </c>
      <c r="Q6344" s="42" t="s">
        <v>65</v>
      </c>
      <c r="R6344" s="42">
        <v>1</v>
      </c>
      <c r="S6344" s="137" t="s">
        <v>2419</v>
      </c>
      <c r="T6344" s="62">
        <v>685129400</v>
      </c>
      <c r="U6344" s="62">
        <v>667213675.62</v>
      </c>
      <c r="Z6344" s="54" t="s">
        <v>280</v>
      </c>
      <c r="AA6344" s="132">
        <v>5.3963852315029902E-6</v>
      </c>
      <c r="AJ6344" s="42"/>
      <c r="AM6344" s="42"/>
      <c r="AN6344" s="42"/>
      <c r="AO6344" s="42"/>
      <c r="AP6344" s="42"/>
      <c r="AY6344" s="42"/>
      <c r="AZ6344" s="42"/>
      <c r="BA6344" s="42"/>
      <c r="BB6344" s="42"/>
      <c r="BN6344" s="54" t="s">
        <v>4578</v>
      </c>
      <c r="BO6344" s="58" t="str">
        <f t="shared" si="99"/>
        <v>境内资产</v>
      </c>
      <c r="BP6344" s="58" t="str">
        <f>IF(M6344="",VLOOKUP(D6344,Sheet4!$A$1:$B$92,2,0),VLOOKUP(Q6344,Sheet4!$A$1:$B$92,2,0))</f>
        <v>保险资产管理产品</v>
      </c>
    </row>
    <row r="6345" spans="1:68" s="58" customFormat="1" ht="12.75" customHeight="1">
      <c r="A6345" s="64" t="s">
        <v>3674</v>
      </c>
      <c r="B6345" s="54" t="s">
        <v>3675</v>
      </c>
      <c r="C6345" s="252" t="s">
        <v>5552</v>
      </c>
      <c r="D6345" s="252" t="s">
        <v>672</v>
      </c>
      <c r="E6345" s="54" t="s">
        <v>3676</v>
      </c>
      <c r="F6345" s="54" t="s">
        <v>3675</v>
      </c>
      <c r="G6345" s="129">
        <v>1000</v>
      </c>
      <c r="H6345" s="323">
        <v>153969</v>
      </c>
      <c r="I6345" s="323">
        <v>70620</v>
      </c>
      <c r="J6345" s="42"/>
      <c r="K6345" s="42"/>
      <c r="L6345" s="42" t="s">
        <v>4489</v>
      </c>
      <c r="M6345" s="42" t="s">
        <v>3545</v>
      </c>
      <c r="N6345" s="42" t="s">
        <v>2439</v>
      </c>
      <c r="O6345" s="137" t="s">
        <v>3546</v>
      </c>
      <c r="P6345" s="42" t="s">
        <v>64</v>
      </c>
      <c r="Q6345" s="42" t="s">
        <v>65</v>
      </c>
      <c r="R6345" s="42">
        <v>1</v>
      </c>
      <c r="S6345" s="137" t="s">
        <v>2419</v>
      </c>
      <c r="T6345" s="62">
        <v>685129400</v>
      </c>
      <c r="U6345" s="62">
        <v>667213675.62</v>
      </c>
      <c r="Z6345" s="54" t="s">
        <v>280</v>
      </c>
      <c r="AA6345" s="132">
        <v>3.1100329663494399E-6</v>
      </c>
      <c r="AJ6345" s="42"/>
      <c r="AM6345" s="42"/>
      <c r="AN6345" s="42"/>
      <c r="AO6345" s="42"/>
      <c r="AP6345" s="42"/>
      <c r="AY6345" s="42"/>
      <c r="AZ6345" s="42"/>
      <c r="BA6345" s="42"/>
      <c r="BB6345" s="42"/>
      <c r="BN6345" s="54" t="s">
        <v>4578</v>
      </c>
      <c r="BO6345" s="58" t="str">
        <f t="shared" si="99"/>
        <v>境内资产</v>
      </c>
      <c r="BP6345" s="58" t="str">
        <f>IF(M6345="",VLOOKUP(D6345,Sheet4!$A$1:$B$92,2,0),VLOOKUP(Q6345,Sheet4!$A$1:$B$92,2,0))</f>
        <v>保险资产管理产品</v>
      </c>
    </row>
    <row r="6346" spans="1:68" s="58" customFormat="1" ht="12.75" customHeight="1">
      <c r="A6346" s="64" t="s">
        <v>2112</v>
      </c>
      <c r="B6346" s="54" t="s">
        <v>2643</v>
      </c>
      <c r="C6346" s="252" t="s">
        <v>5552</v>
      </c>
      <c r="D6346" s="252" t="s">
        <v>672</v>
      </c>
      <c r="E6346" s="54" t="s">
        <v>2644</v>
      </c>
      <c r="F6346" s="54" t="s">
        <v>2643</v>
      </c>
      <c r="G6346" s="129">
        <v>6000</v>
      </c>
      <c r="H6346" s="323">
        <v>888984.09</v>
      </c>
      <c r="I6346" s="323">
        <v>1139280</v>
      </c>
      <c r="J6346" s="42"/>
      <c r="K6346" s="42"/>
      <c r="L6346" s="42" t="s">
        <v>4489</v>
      </c>
      <c r="M6346" s="42" t="s">
        <v>3545</v>
      </c>
      <c r="N6346" s="42" t="s">
        <v>2439</v>
      </c>
      <c r="O6346" s="137" t="s">
        <v>3546</v>
      </c>
      <c r="P6346" s="42" t="s">
        <v>64</v>
      </c>
      <c r="Q6346" s="42" t="s">
        <v>65</v>
      </c>
      <c r="R6346" s="42">
        <v>1</v>
      </c>
      <c r="S6346" s="137" t="s">
        <v>2419</v>
      </c>
      <c r="T6346" s="62">
        <v>685129400</v>
      </c>
      <c r="U6346" s="62">
        <v>667213675.62</v>
      </c>
      <c r="Z6346" s="54" t="s">
        <v>280</v>
      </c>
      <c r="AA6346" s="132">
        <v>6.7233889408696504E-6</v>
      </c>
      <c r="AJ6346" s="42"/>
      <c r="AM6346" s="42"/>
      <c r="AN6346" s="42"/>
      <c r="AO6346" s="42"/>
      <c r="AP6346" s="42"/>
      <c r="AY6346" s="42"/>
      <c r="AZ6346" s="42"/>
      <c r="BA6346" s="42"/>
      <c r="BB6346" s="42"/>
      <c r="BN6346" s="54" t="s">
        <v>4578</v>
      </c>
      <c r="BO6346" s="58" t="str">
        <f t="shared" si="99"/>
        <v>境内资产</v>
      </c>
      <c r="BP6346" s="58" t="str">
        <f>IF(M6346="",VLOOKUP(D6346,Sheet4!$A$1:$B$92,2,0),VLOOKUP(Q6346,Sheet4!$A$1:$B$92,2,0))</f>
        <v>保险资产管理产品</v>
      </c>
    </row>
    <row r="6347" spans="1:68" s="58" customFormat="1" ht="12.75" customHeight="1">
      <c r="A6347" s="64" t="s">
        <v>2645</v>
      </c>
      <c r="B6347" s="54" t="s">
        <v>2646</v>
      </c>
      <c r="C6347" s="252" t="s">
        <v>5552</v>
      </c>
      <c r="D6347" s="252" t="s">
        <v>672</v>
      </c>
      <c r="E6347" s="54" t="s">
        <v>2647</v>
      </c>
      <c r="F6347" s="54" t="s">
        <v>2646</v>
      </c>
      <c r="G6347" s="129">
        <v>1400</v>
      </c>
      <c r="H6347" s="323">
        <v>401501.42</v>
      </c>
      <c r="I6347" s="323">
        <v>355600</v>
      </c>
      <c r="J6347" s="42"/>
      <c r="K6347" s="42"/>
      <c r="L6347" s="42" t="s">
        <v>4489</v>
      </c>
      <c r="M6347" s="42" t="s">
        <v>3545</v>
      </c>
      <c r="N6347" s="42" t="s">
        <v>2439</v>
      </c>
      <c r="O6347" s="137" t="s">
        <v>3546</v>
      </c>
      <c r="P6347" s="42" t="s">
        <v>64</v>
      </c>
      <c r="Q6347" s="42" t="s">
        <v>65</v>
      </c>
      <c r="R6347" s="42">
        <v>1</v>
      </c>
      <c r="S6347" s="137" t="s">
        <v>2419</v>
      </c>
      <c r="T6347" s="62">
        <v>685129400</v>
      </c>
      <c r="U6347" s="62">
        <v>667213675.62</v>
      </c>
      <c r="Z6347" s="54" t="s">
        <v>280</v>
      </c>
      <c r="AA6347" s="132">
        <v>5.2961689957288597E-6</v>
      </c>
      <c r="AJ6347" s="42"/>
      <c r="AM6347" s="42"/>
      <c r="AN6347" s="42"/>
      <c r="AO6347" s="42"/>
      <c r="AP6347" s="42"/>
      <c r="AY6347" s="42"/>
      <c r="AZ6347" s="42"/>
      <c r="BA6347" s="42"/>
      <c r="BB6347" s="42"/>
      <c r="BN6347" s="54" t="s">
        <v>4578</v>
      </c>
      <c r="BO6347" s="58" t="str">
        <f t="shared" si="99"/>
        <v>境内资产</v>
      </c>
      <c r="BP6347" s="58" t="str">
        <f>IF(M6347="",VLOOKUP(D6347,Sheet4!$A$1:$B$92,2,0),VLOOKUP(Q6347,Sheet4!$A$1:$B$92,2,0))</f>
        <v>保险资产管理产品</v>
      </c>
    </row>
    <row r="6348" spans="1:68" s="58" customFormat="1" ht="12.75" customHeight="1">
      <c r="A6348" s="64" t="s">
        <v>2282</v>
      </c>
      <c r="B6348" s="54" t="s">
        <v>2333</v>
      </c>
      <c r="C6348" s="252" t="s">
        <v>5552</v>
      </c>
      <c r="D6348" s="252" t="s">
        <v>672</v>
      </c>
      <c r="E6348" s="54" t="s">
        <v>3677</v>
      </c>
      <c r="F6348" s="54" t="s">
        <v>2333</v>
      </c>
      <c r="G6348" s="129">
        <v>3200</v>
      </c>
      <c r="H6348" s="323">
        <v>326830.07</v>
      </c>
      <c r="I6348" s="323">
        <v>238400</v>
      </c>
      <c r="J6348" s="42"/>
      <c r="K6348" s="42"/>
      <c r="L6348" s="42" t="s">
        <v>4489</v>
      </c>
      <c r="M6348" s="42" t="s">
        <v>3545</v>
      </c>
      <c r="N6348" s="42" t="s">
        <v>2439</v>
      </c>
      <c r="O6348" s="137" t="s">
        <v>3546</v>
      </c>
      <c r="P6348" s="42" t="s">
        <v>64</v>
      </c>
      <c r="Q6348" s="42" t="s">
        <v>65</v>
      </c>
      <c r="R6348" s="42">
        <v>1</v>
      </c>
      <c r="S6348" s="137" t="s">
        <v>2419</v>
      </c>
      <c r="T6348" s="62">
        <v>685129400</v>
      </c>
      <c r="U6348" s="62">
        <v>667213675.62</v>
      </c>
      <c r="Z6348" s="54" t="s">
        <v>280</v>
      </c>
      <c r="AA6348" s="132">
        <v>4.8008422645677398E-6</v>
      </c>
      <c r="AJ6348" s="42"/>
      <c r="AM6348" s="42"/>
      <c r="AN6348" s="42"/>
      <c r="AO6348" s="42"/>
      <c r="AP6348" s="42"/>
      <c r="AY6348" s="42"/>
      <c r="AZ6348" s="42"/>
      <c r="BA6348" s="42"/>
      <c r="BB6348" s="42"/>
      <c r="BN6348" s="54" t="s">
        <v>4578</v>
      </c>
      <c r="BO6348" s="58" t="str">
        <f t="shared" si="99"/>
        <v>境内资产</v>
      </c>
      <c r="BP6348" s="58" t="str">
        <f>IF(M6348="",VLOOKUP(D6348,Sheet4!$A$1:$B$92,2,0),VLOOKUP(Q6348,Sheet4!$A$1:$B$92,2,0))</f>
        <v>保险资产管理产品</v>
      </c>
    </row>
    <row r="6349" spans="1:68" s="58" customFormat="1" ht="12.75" customHeight="1">
      <c r="A6349" s="64" t="s">
        <v>3678</v>
      </c>
      <c r="B6349" s="54" t="s">
        <v>3679</v>
      </c>
      <c r="C6349" s="252" t="s">
        <v>5552</v>
      </c>
      <c r="D6349" s="252" t="s">
        <v>672</v>
      </c>
      <c r="E6349" s="54" t="s">
        <v>3680</v>
      </c>
      <c r="F6349" s="54" t="s">
        <v>3679</v>
      </c>
      <c r="G6349" s="129">
        <v>1600</v>
      </c>
      <c r="H6349" s="323">
        <v>137424.69</v>
      </c>
      <c r="I6349" s="323">
        <v>147328</v>
      </c>
      <c r="J6349" s="42"/>
      <c r="K6349" s="42"/>
      <c r="L6349" s="42" t="s">
        <v>4489</v>
      </c>
      <c r="M6349" s="42" t="s">
        <v>3545</v>
      </c>
      <c r="N6349" s="42" t="s">
        <v>2439</v>
      </c>
      <c r="O6349" s="137" t="s">
        <v>3546</v>
      </c>
      <c r="P6349" s="42" t="s">
        <v>64</v>
      </c>
      <c r="Q6349" s="42" t="s">
        <v>65</v>
      </c>
      <c r="R6349" s="42">
        <v>1</v>
      </c>
      <c r="S6349" s="137" t="s">
        <v>2419</v>
      </c>
      <c r="T6349" s="62">
        <v>685129400</v>
      </c>
      <c r="U6349" s="62">
        <v>667213675.62</v>
      </c>
      <c r="Z6349" s="54" t="s">
        <v>280</v>
      </c>
      <c r="AA6349" s="132">
        <v>3.1196360478164599E-6</v>
      </c>
      <c r="AJ6349" s="42"/>
      <c r="AM6349" s="42"/>
      <c r="AN6349" s="42"/>
      <c r="AO6349" s="42"/>
      <c r="AP6349" s="42"/>
      <c r="AY6349" s="42"/>
      <c r="AZ6349" s="42"/>
      <c r="BA6349" s="42"/>
      <c r="BB6349" s="42"/>
      <c r="BN6349" s="54" t="s">
        <v>4578</v>
      </c>
      <c r="BO6349" s="58" t="str">
        <f t="shared" si="99"/>
        <v>境内资产</v>
      </c>
      <c r="BP6349" s="58" t="str">
        <f>IF(M6349="",VLOOKUP(D6349,Sheet4!$A$1:$B$92,2,0),VLOOKUP(Q6349,Sheet4!$A$1:$B$92,2,0))</f>
        <v>保险资产管理产品</v>
      </c>
    </row>
    <row r="6350" spans="1:68" s="58" customFormat="1" ht="12.75" customHeight="1">
      <c r="A6350" s="64" t="s">
        <v>3681</v>
      </c>
      <c r="B6350" s="54" t="s">
        <v>3682</v>
      </c>
      <c r="C6350" s="252" t="s">
        <v>5552</v>
      </c>
      <c r="D6350" s="252" t="s">
        <v>672</v>
      </c>
      <c r="E6350" s="54" t="s">
        <v>3683</v>
      </c>
      <c r="F6350" s="54" t="s">
        <v>3682</v>
      </c>
      <c r="G6350" s="129">
        <v>5200</v>
      </c>
      <c r="H6350" s="323">
        <v>234175.21</v>
      </c>
      <c r="I6350" s="323">
        <v>147940</v>
      </c>
      <c r="J6350" s="42"/>
      <c r="K6350" s="42"/>
      <c r="L6350" s="42" t="s">
        <v>4489</v>
      </c>
      <c r="M6350" s="42" t="s">
        <v>3545</v>
      </c>
      <c r="N6350" s="42" t="s">
        <v>2439</v>
      </c>
      <c r="O6350" s="137" t="s">
        <v>3546</v>
      </c>
      <c r="P6350" s="42" t="s">
        <v>64</v>
      </c>
      <c r="Q6350" s="42" t="s">
        <v>65</v>
      </c>
      <c r="R6350" s="42">
        <v>1</v>
      </c>
      <c r="S6350" s="137" t="s">
        <v>2419</v>
      </c>
      <c r="T6350" s="62">
        <v>685129400</v>
      </c>
      <c r="U6350" s="62">
        <v>667213675.62</v>
      </c>
      <c r="Z6350" s="54" t="s">
        <v>280</v>
      </c>
      <c r="AA6350" s="132">
        <v>2.23995441355052E-6</v>
      </c>
      <c r="AJ6350" s="42"/>
      <c r="AM6350" s="42"/>
      <c r="AN6350" s="42"/>
      <c r="AO6350" s="42"/>
      <c r="AP6350" s="42"/>
      <c r="AY6350" s="42"/>
      <c r="AZ6350" s="42"/>
      <c r="BA6350" s="42"/>
      <c r="BB6350" s="42"/>
      <c r="BN6350" s="54" t="s">
        <v>4578</v>
      </c>
      <c r="BO6350" s="58" t="str">
        <f t="shared" si="99"/>
        <v>境内资产</v>
      </c>
      <c r="BP6350" s="58" t="str">
        <f>IF(M6350="",VLOOKUP(D6350,Sheet4!$A$1:$B$92,2,0),VLOOKUP(Q6350,Sheet4!$A$1:$B$92,2,0))</f>
        <v>保险资产管理产品</v>
      </c>
    </row>
    <row r="6351" spans="1:68" s="58" customFormat="1" ht="12.75" customHeight="1">
      <c r="A6351" s="64" t="s">
        <v>3684</v>
      </c>
      <c r="B6351" s="54" t="s">
        <v>3685</v>
      </c>
      <c r="C6351" s="252" t="s">
        <v>5552</v>
      </c>
      <c r="D6351" s="252" t="s">
        <v>672</v>
      </c>
      <c r="E6351" s="54" t="s">
        <v>3686</v>
      </c>
      <c r="F6351" s="54" t="s">
        <v>3685</v>
      </c>
      <c r="G6351" s="129">
        <v>118100</v>
      </c>
      <c r="H6351" s="323">
        <v>334876.21999999997</v>
      </c>
      <c r="I6351" s="323">
        <v>329499</v>
      </c>
      <c r="J6351" s="42"/>
      <c r="K6351" s="42"/>
      <c r="L6351" s="42" t="s">
        <v>4489</v>
      </c>
      <c r="M6351" s="42" t="s">
        <v>3545</v>
      </c>
      <c r="N6351" s="42" t="s">
        <v>2439</v>
      </c>
      <c r="O6351" s="137" t="s">
        <v>3546</v>
      </c>
      <c r="P6351" s="42" t="s">
        <v>64</v>
      </c>
      <c r="Q6351" s="42" t="s">
        <v>65</v>
      </c>
      <c r="R6351" s="42">
        <v>1</v>
      </c>
      <c r="S6351" s="137" t="s">
        <v>2419</v>
      </c>
      <c r="T6351" s="62">
        <v>685129400</v>
      </c>
      <c r="U6351" s="62">
        <v>667213675.62</v>
      </c>
      <c r="Z6351" s="54" t="s">
        <v>280</v>
      </c>
      <c r="AA6351" s="132">
        <v>2.3386781819827099E-6</v>
      </c>
      <c r="AJ6351" s="42"/>
      <c r="AM6351" s="42"/>
      <c r="AN6351" s="42"/>
      <c r="AO6351" s="42"/>
      <c r="AP6351" s="42"/>
      <c r="AY6351" s="42"/>
      <c r="AZ6351" s="42"/>
      <c r="BA6351" s="42"/>
      <c r="BB6351" s="42"/>
      <c r="BN6351" s="54" t="s">
        <v>4578</v>
      </c>
      <c r="BO6351" s="58" t="str">
        <f t="shared" si="99"/>
        <v>境内资产</v>
      </c>
      <c r="BP6351" s="58" t="str">
        <f>IF(M6351="",VLOOKUP(D6351,Sheet4!$A$1:$B$92,2,0),VLOOKUP(Q6351,Sheet4!$A$1:$B$92,2,0))</f>
        <v>保险资产管理产品</v>
      </c>
    </row>
    <row r="6352" spans="1:68" s="58" customFormat="1" ht="12.75" customHeight="1">
      <c r="A6352" s="64" t="s">
        <v>3687</v>
      </c>
      <c r="B6352" s="54" t="s">
        <v>1515</v>
      </c>
      <c r="C6352" s="252" t="s">
        <v>5552</v>
      </c>
      <c r="D6352" s="252" t="s">
        <v>672</v>
      </c>
      <c r="E6352" s="54" t="s">
        <v>3688</v>
      </c>
      <c r="F6352" s="54" t="s">
        <v>1515</v>
      </c>
      <c r="G6352" s="129">
        <v>10691</v>
      </c>
      <c r="H6352" s="323">
        <v>273238.83</v>
      </c>
      <c r="I6352" s="323">
        <v>171697.46</v>
      </c>
      <c r="J6352" s="42"/>
      <c r="K6352" s="42"/>
      <c r="L6352" s="42" t="s">
        <v>4489</v>
      </c>
      <c r="M6352" s="42" t="s">
        <v>3545</v>
      </c>
      <c r="N6352" s="42" t="s">
        <v>2439</v>
      </c>
      <c r="O6352" s="137" t="s">
        <v>3546</v>
      </c>
      <c r="P6352" s="42" t="s">
        <v>64</v>
      </c>
      <c r="Q6352" s="42" t="s">
        <v>65</v>
      </c>
      <c r="R6352" s="42">
        <v>1</v>
      </c>
      <c r="S6352" s="137" t="s">
        <v>2419</v>
      </c>
      <c r="T6352" s="62">
        <v>685129400</v>
      </c>
      <c r="U6352" s="62">
        <v>667213675.62</v>
      </c>
      <c r="Z6352" s="54" t="s">
        <v>280</v>
      </c>
      <c r="AA6352" s="132">
        <v>5.9243414647961303E-6</v>
      </c>
      <c r="AJ6352" s="42"/>
      <c r="AM6352" s="42"/>
      <c r="AN6352" s="42"/>
      <c r="AO6352" s="42"/>
      <c r="AP6352" s="42"/>
      <c r="AY6352" s="42"/>
      <c r="AZ6352" s="42"/>
      <c r="BA6352" s="42"/>
      <c r="BB6352" s="42"/>
      <c r="BN6352" s="54" t="s">
        <v>4578</v>
      </c>
      <c r="BO6352" s="58" t="str">
        <f t="shared" si="99"/>
        <v>境内资产</v>
      </c>
      <c r="BP6352" s="58" t="str">
        <f>IF(M6352="",VLOOKUP(D6352,Sheet4!$A$1:$B$92,2,0),VLOOKUP(Q6352,Sheet4!$A$1:$B$92,2,0))</f>
        <v>保险资产管理产品</v>
      </c>
    </row>
    <row r="6353" spans="1:68" s="58" customFormat="1" ht="12.75" customHeight="1">
      <c r="A6353" s="64" t="s">
        <v>3689</v>
      </c>
      <c r="B6353" s="54" t="s">
        <v>3690</v>
      </c>
      <c r="C6353" s="252" t="s">
        <v>5552</v>
      </c>
      <c r="D6353" s="252" t="s">
        <v>672</v>
      </c>
      <c r="E6353" s="54" t="s">
        <v>3691</v>
      </c>
      <c r="F6353" s="54" t="s">
        <v>3690</v>
      </c>
      <c r="G6353" s="129">
        <v>12500</v>
      </c>
      <c r="H6353" s="323">
        <v>783968.37</v>
      </c>
      <c r="I6353" s="323">
        <v>785625</v>
      </c>
      <c r="J6353" s="42"/>
      <c r="K6353" s="42"/>
      <c r="L6353" s="42" t="s">
        <v>4489</v>
      </c>
      <c r="M6353" s="42" t="s">
        <v>3545</v>
      </c>
      <c r="N6353" s="42" t="s">
        <v>2439</v>
      </c>
      <c r="O6353" s="137" t="s">
        <v>3546</v>
      </c>
      <c r="P6353" s="42" t="s">
        <v>64</v>
      </c>
      <c r="Q6353" s="42" t="s">
        <v>65</v>
      </c>
      <c r="R6353" s="42">
        <v>1</v>
      </c>
      <c r="S6353" s="137" t="s">
        <v>2419</v>
      </c>
      <c r="T6353" s="62">
        <v>685129400</v>
      </c>
      <c r="U6353" s="62">
        <v>667213675.62</v>
      </c>
      <c r="Z6353" s="54" t="s">
        <v>280</v>
      </c>
      <c r="AA6353" s="132">
        <v>6.58314441056225E-6</v>
      </c>
      <c r="AJ6353" s="42"/>
      <c r="AM6353" s="42"/>
      <c r="AN6353" s="42"/>
      <c r="AO6353" s="42"/>
      <c r="AP6353" s="42"/>
      <c r="AY6353" s="42"/>
      <c r="AZ6353" s="42"/>
      <c r="BA6353" s="42"/>
      <c r="BB6353" s="42"/>
      <c r="BN6353" s="54" t="s">
        <v>4578</v>
      </c>
      <c r="BO6353" s="58" t="str">
        <f t="shared" si="99"/>
        <v>境内资产</v>
      </c>
      <c r="BP6353" s="58" t="str">
        <f>IF(M6353="",VLOOKUP(D6353,Sheet4!$A$1:$B$92,2,0),VLOOKUP(Q6353,Sheet4!$A$1:$B$92,2,0))</f>
        <v>保险资产管理产品</v>
      </c>
    </row>
    <row r="6354" spans="1:68" s="58" customFormat="1" ht="12.75" customHeight="1">
      <c r="A6354" s="64" t="s">
        <v>3692</v>
      </c>
      <c r="B6354" s="54" t="s">
        <v>3693</v>
      </c>
      <c r="C6354" s="252" t="s">
        <v>5552</v>
      </c>
      <c r="D6354" s="252" t="s">
        <v>672</v>
      </c>
      <c r="E6354" s="54" t="s">
        <v>3694</v>
      </c>
      <c r="F6354" s="54" t="s">
        <v>3693</v>
      </c>
      <c r="G6354" s="129">
        <v>22404</v>
      </c>
      <c r="H6354" s="323">
        <v>1024181.78</v>
      </c>
      <c r="I6354" s="323">
        <v>791085.24</v>
      </c>
      <c r="J6354" s="42"/>
      <c r="K6354" s="42"/>
      <c r="L6354" s="42" t="s">
        <v>4489</v>
      </c>
      <c r="M6354" s="42" t="s">
        <v>3545</v>
      </c>
      <c r="N6354" s="42" t="s">
        <v>2439</v>
      </c>
      <c r="O6354" s="137" t="s">
        <v>3546</v>
      </c>
      <c r="P6354" s="42" t="s">
        <v>64</v>
      </c>
      <c r="Q6354" s="42" t="s">
        <v>65</v>
      </c>
      <c r="R6354" s="42">
        <v>1</v>
      </c>
      <c r="S6354" s="137" t="s">
        <v>2419</v>
      </c>
      <c r="T6354" s="62">
        <v>685129400</v>
      </c>
      <c r="U6354" s="62">
        <v>667213675.62</v>
      </c>
      <c r="Z6354" s="54" t="s">
        <v>280</v>
      </c>
      <c r="AA6354" s="132">
        <v>4.1442014478640099E-6</v>
      </c>
      <c r="AJ6354" s="42"/>
      <c r="AM6354" s="42"/>
      <c r="AN6354" s="42"/>
      <c r="AO6354" s="42"/>
      <c r="AP6354" s="42"/>
      <c r="AY6354" s="42"/>
      <c r="AZ6354" s="42"/>
      <c r="BA6354" s="42"/>
      <c r="BB6354" s="42"/>
      <c r="BN6354" s="54" t="s">
        <v>4578</v>
      </c>
      <c r="BO6354" s="58" t="str">
        <f t="shared" si="99"/>
        <v>境内资产</v>
      </c>
      <c r="BP6354" s="58" t="str">
        <f>IF(M6354="",VLOOKUP(D6354,Sheet4!$A$1:$B$92,2,0),VLOOKUP(Q6354,Sheet4!$A$1:$B$92,2,0))</f>
        <v>保险资产管理产品</v>
      </c>
    </row>
    <row r="6355" spans="1:68" s="58" customFormat="1" ht="12.75" customHeight="1">
      <c r="A6355" s="64" t="s">
        <v>3695</v>
      </c>
      <c r="B6355" s="54" t="s">
        <v>3696</v>
      </c>
      <c r="C6355" s="252" t="s">
        <v>5552</v>
      </c>
      <c r="D6355" s="252" t="s">
        <v>672</v>
      </c>
      <c r="E6355" s="54" t="s">
        <v>3697</v>
      </c>
      <c r="F6355" s="54" t="s">
        <v>3696</v>
      </c>
      <c r="G6355" s="129">
        <v>2700</v>
      </c>
      <c r="H6355" s="323">
        <v>303358.81</v>
      </c>
      <c r="I6355" s="323">
        <v>196020</v>
      </c>
      <c r="J6355" s="42"/>
      <c r="K6355" s="42"/>
      <c r="L6355" s="42" t="s">
        <v>4489</v>
      </c>
      <c r="M6355" s="42" t="s">
        <v>3545</v>
      </c>
      <c r="N6355" s="42" t="s">
        <v>2439</v>
      </c>
      <c r="O6355" s="137" t="s">
        <v>3546</v>
      </c>
      <c r="P6355" s="42" t="s">
        <v>64</v>
      </c>
      <c r="Q6355" s="42" t="s">
        <v>65</v>
      </c>
      <c r="R6355" s="42">
        <v>1</v>
      </c>
      <c r="S6355" s="137" t="s">
        <v>2419</v>
      </c>
      <c r="T6355" s="62">
        <v>685129400</v>
      </c>
      <c r="U6355" s="62">
        <v>667213675.62</v>
      </c>
      <c r="Z6355" s="54" t="s">
        <v>280</v>
      </c>
      <c r="AA6355" s="132">
        <v>5.02232142857143E-6</v>
      </c>
      <c r="AJ6355" s="42"/>
      <c r="AM6355" s="42"/>
      <c r="AN6355" s="42"/>
      <c r="AO6355" s="42"/>
      <c r="AP6355" s="42"/>
      <c r="AY6355" s="42"/>
      <c r="AZ6355" s="42"/>
      <c r="BA6355" s="42"/>
      <c r="BB6355" s="42"/>
      <c r="BN6355" s="54" t="s">
        <v>4578</v>
      </c>
      <c r="BO6355" s="58" t="str">
        <f t="shared" si="99"/>
        <v>境内资产</v>
      </c>
      <c r="BP6355" s="58" t="str">
        <f>IF(M6355="",VLOOKUP(D6355,Sheet4!$A$1:$B$92,2,0),VLOOKUP(Q6355,Sheet4!$A$1:$B$92,2,0))</f>
        <v>保险资产管理产品</v>
      </c>
    </row>
    <row r="6356" spans="1:68" s="58" customFormat="1" ht="12.75" customHeight="1">
      <c r="A6356" s="64" t="s">
        <v>2679</v>
      </c>
      <c r="B6356" s="54" t="s">
        <v>2680</v>
      </c>
      <c r="C6356" s="252" t="s">
        <v>5552</v>
      </c>
      <c r="D6356" s="252" t="s">
        <v>672</v>
      </c>
      <c r="E6356" s="54" t="s">
        <v>2681</v>
      </c>
      <c r="F6356" s="54" t="s">
        <v>2680</v>
      </c>
      <c r="G6356" s="129">
        <v>123048</v>
      </c>
      <c r="H6356" s="323">
        <v>2343354.9</v>
      </c>
      <c r="I6356" s="323">
        <v>2590160.4</v>
      </c>
      <c r="J6356" s="42"/>
      <c r="K6356" s="42"/>
      <c r="L6356" s="42" t="s">
        <v>4489</v>
      </c>
      <c r="M6356" s="42" t="s">
        <v>3545</v>
      </c>
      <c r="N6356" s="42" t="s">
        <v>2439</v>
      </c>
      <c r="O6356" s="137" t="s">
        <v>3546</v>
      </c>
      <c r="P6356" s="42" t="s">
        <v>64</v>
      </c>
      <c r="Q6356" s="42" t="s">
        <v>65</v>
      </c>
      <c r="R6356" s="42">
        <v>1</v>
      </c>
      <c r="S6356" s="137" t="s">
        <v>2419</v>
      </c>
      <c r="T6356" s="62">
        <v>685129400</v>
      </c>
      <c r="U6356" s="62">
        <v>667213675.62</v>
      </c>
      <c r="Z6356" s="54" t="s">
        <v>280</v>
      </c>
      <c r="AA6356" s="132">
        <v>9.3118273360328102E-6</v>
      </c>
      <c r="AJ6356" s="42"/>
      <c r="AM6356" s="42"/>
      <c r="AN6356" s="42"/>
      <c r="AO6356" s="42"/>
      <c r="AP6356" s="42"/>
      <c r="AY6356" s="42"/>
      <c r="AZ6356" s="42"/>
      <c r="BA6356" s="42"/>
      <c r="BB6356" s="42"/>
      <c r="BN6356" s="54" t="s">
        <v>4578</v>
      </c>
      <c r="BO6356" s="58" t="str">
        <f t="shared" si="99"/>
        <v>境内资产</v>
      </c>
      <c r="BP6356" s="58" t="str">
        <f>IF(M6356="",VLOOKUP(D6356,Sheet4!$A$1:$B$92,2,0),VLOOKUP(Q6356,Sheet4!$A$1:$B$92,2,0))</f>
        <v>保险资产管理产品</v>
      </c>
    </row>
    <row r="6357" spans="1:68" s="58" customFormat="1" ht="12.75" customHeight="1">
      <c r="A6357" s="64" t="s">
        <v>2682</v>
      </c>
      <c r="B6357" s="54" t="s">
        <v>2683</v>
      </c>
      <c r="C6357" s="252" t="s">
        <v>5552</v>
      </c>
      <c r="D6357" s="252" t="s">
        <v>672</v>
      </c>
      <c r="E6357" s="54" t="s">
        <v>2684</v>
      </c>
      <c r="F6357" s="54" t="s">
        <v>2683</v>
      </c>
      <c r="G6357" s="129">
        <v>6900</v>
      </c>
      <c r="H6357" s="323">
        <v>1020461.5</v>
      </c>
      <c r="I6357" s="323">
        <v>646668</v>
      </c>
      <c r="J6357" s="42"/>
      <c r="K6357" s="42"/>
      <c r="L6357" s="42" t="s">
        <v>4489</v>
      </c>
      <c r="M6357" s="42" t="s">
        <v>3545</v>
      </c>
      <c r="N6357" s="42" t="s">
        <v>2439</v>
      </c>
      <c r="O6357" s="137" t="s">
        <v>3546</v>
      </c>
      <c r="P6357" s="42" t="s">
        <v>64</v>
      </c>
      <c r="Q6357" s="42" t="s">
        <v>65</v>
      </c>
      <c r="R6357" s="42">
        <v>1</v>
      </c>
      <c r="S6357" s="137" t="s">
        <v>2419</v>
      </c>
      <c r="T6357" s="62">
        <v>685129400</v>
      </c>
      <c r="U6357" s="62">
        <v>667213675.62</v>
      </c>
      <c r="Z6357" s="54" t="s">
        <v>280</v>
      </c>
      <c r="AA6357" s="132">
        <v>4.3124999999999998E-6</v>
      </c>
      <c r="AJ6357" s="42"/>
      <c r="AM6357" s="42"/>
      <c r="AN6357" s="42"/>
      <c r="AO6357" s="42"/>
      <c r="AP6357" s="42"/>
      <c r="AY6357" s="42"/>
      <c r="AZ6357" s="42"/>
      <c r="BA6357" s="42"/>
      <c r="BB6357" s="42"/>
      <c r="BN6357" s="54" t="s">
        <v>4578</v>
      </c>
      <c r="BO6357" s="58" t="str">
        <f t="shared" si="99"/>
        <v>境内资产</v>
      </c>
      <c r="BP6357" s="58" t="str">
        <f>IF(M6357="",VLOOKUP(D6357,Sheet4!$A$1:$B$92,2,0),VLOOKUP(Q6357,Sheet4!$A$1:$B$92,2,0))</f>
        <v>保险资产管理产品</v>
      </c>
    </row>
    <row r="6358" spans="1:68" s="58" customFormat="1" ht="12.75" customHeight="1">
      <c r="A6358" s="64" t="s">
        <v>3698</v>
      </c>
      <c r="B6358" s="54" t="s">
        <v>3699</v>
      </c>
      <c r="C6358" s="252" t="s">
        <v>5552</v>
      </c>
      <c r="D6358" s="252" t="s">
        <v>672</v>
      </c>
      <c r="E6358" s="54" t="s">
        <v>3700</v>
      </c>
      <c r="F6358" s="54" t="s">
        <v>3699</v>
      </c>
      <c r="G6358" s="129">
        <v>16650</v>
      </c>
      <c r="H6358" s="323">
        <v>910128.43</v>
      </c>
      <c r="I6358" s="323">
        <v>931068</v>
      </c>
      <c r="J6358" s="42"/>
      <c r="K6358" s="42"/>
      <c r="L6358" s="42" t="s">
        <v>4489</v>
      </c>
      <c r="M6358" s="42" t="s">
        <v>3545</v>
      </c>
      <c r="N6358" s="42" t="s">
        <v>2439</v>
      </c>
      <c r="O6358" s="137" t="s">
        <v>3546</v>
      </c>
      <c r="P6358" s="42" t="s">
        <v>64</v>
      </c>
      <c r="Q6358" s="42" t="s">
        <v>65</v>
      </c>
      <c r="R6358" s="42">
        <v>1</v>
      </c>
      <c r="S6358" s="137" t="s">
        <v>2419</v>
      </c>
      <c r="T6358" s="62">
        <v>685129400</v>
      </c>
      <c r="U6358" s="62">
        <v>667213675.62</v>
      </c>
      <c r="Z6358" s="54" t="s">
        <v>280</v>
      </c>
      <c r="AA6358" s="132">
        <v>6.3183712854204098E-6</v>
      </c>
      <c r="AJ6358" s="42"/>
      <c r="AM6358" s="42"/>
      <c r="AN6358" s="42"/>
      <c r="AO6358" s="42"/>
      <c r="AP6358" s="42"/>
      <c r="AY6358" s="42"/>
      <c r="AZ6358" s="42"/>
      <c r="BA6358" s="42"/>
      <c r="BB6358" s="42"/>
      <c r="BN6358" s="54" t="s">
        <v>4578</v>
      </c>
      <c r="BO6358" s="58" t="str">
        <f t="shared" si="99"/>
        <v>境内资产</v>
      </c>
      <c r="BP6358" s="58" t="str">
        <f>IF(M6358="",VLOOKUP(D6358,Sheet4!$A$1:$B$92,2,0),VLOOKUP(Q6358,Sheet4!$A$1:$B$92,2,0))</f>
        <v>保险资产管理产品</v>
      </c>
    </row>
    <row r="6359" spans="1:68" s="58" customFormat="1" ht="12.75" customHeight="1">
      <c r="A6359" s="64" t="s">
        <v>3701</v>
      </c>
      <c r="B6359" s="54" t="s">
        <v>3702</v>
      </c>
      <c r="C6359" s="252" t="s">
        <v>5552</v>
      </c>
      <c r="D6359" s="252" t="s">
        <v>678</v>
      </c>
      <c r="E6359" s="54" t="s">
        <v>3703</v>
      </c>
      <c r="F6359" s="54" t="s">
        <v>3702</v>
      </c>
      <c r="G6359" s="129">
        <v>14000</v>
      </c>
      <c r="H6359" s="323">
        <v>638752.98</v>
      </c>
      <c r="I6359" s="323">
        <v>697620</v>
      </c>
      <c r="J6359" s="42"/>
      <c r="K6359" s="42"/>
      <c r="L6359" s="42" t="s">
        <v>4489</v>
      </c>
      <c r="M6359" s="42" t="s">
        <v>3545</v>
      </c>
      <c r="N6359" s="42" t="s">
        <v>2439</v>
      </c>
      <c r="O6359" s="137" t="s">
        <v>3546</v>
      </c>
      <c r="P6359" s="42" t="s">
        <v>64</v>
      </c>
      <c r="Q6359" s="42" t="s">
        <v>65</v>
      </c>
      <c r="R6359" s="42">
        <v>1</v>
      </c>
      <c r="S6359" s="137" t="s">
        <v>2419</v>
      </c>
      <c r="T6359" s="62">
        <v>685129400</v>
      </c>
      <c r="U6359" s="62">
        <v>667213675.62</v>
      </c>
      <c r="Z6359" s="54" t="s">
        <v>280</v>
      </c>
      <c r="AA6359" s="132">
        <v>8.7414121962695501E-6</v>
      </c>
      <c r="AJ6359" s="42"/>
      <c r="AM6359" s="42"/>
      <c r="AN6359" s="42"/>
      <c r="AO6359" s="42"/>
      <c r="AP6359" s="42"/>
      <c r="AY6359" s="42"/>
      <c r="AZ6359" s="42"/>
      <c r="BA6359" s="42"/>
      <c r="BB6359" s="42"/>
      <c r="BN6359" s="54" t="s">
        <v>4578</v>
      </c>
      <c r="BO6359" s="58" t="str">
        <f t="shared" si="99"/>
        <v>境内资产</v>
      </c>
      <c r="BP6359" s="58" t="str">
        <f>IF(M6359="",VLOOKUP(D6359,Sheet4!$A$1:$B$92,2,0),VLOOKUP(Q6359,Sheet4!$A$1:$B$92,2,0))</f>
        <v>保险资产管理产品</v>
      </c>
    </row>
    <row r="6360" spans="1:68" s="58" customFormat="1" ht="12.75" customHeight="1">
      <c r="A6360" s="64" t="s">
        <v>1722</v>
      </c>
      <c r="B6360" s="54" t="s">
        <v>1723</v>
      </c>
      <c r="C6360" s="252" t="s">
        <v>5552</v>
      </c>
      <c r="D6360" s="252" t="s">
        <v>678</v>
      </c>
      <c r="E6360" s="54" t="s">
        <v>1724</v>
      </c>
      <c r="F6360" s="54" t="s">
        <v>1723</v>
      </c>
      <c r="G6360" s="129">
        <v>13100</v>
      </c>
      <c r="H6360" s="323">
        <v>224873.28</v>
      </c>
      <c r="I6360" s="323">
        <v>157200</v>
      </c>
      <c r="J6360" s="42"/>
      <c r="K6360" s="42"/>
      <c r="L6360" s="42" t="s">
        <v>4489</v>
      </c>
      <c r="M6360" s="42" t="s">
        <v>3545</v>
      </c>
      <c r="N6360" s="42" t="s">
        <v>2439</v>
      </c>
      <c r="O6360" s="137" t="s">
        <v>3546</v>
      </c>
      <c r="P6360" s="42" t="s">
        <v>64</v>
      </c>
      <c r="Q6360" s="42" t="s">
        <v>65</v>
      </c>
      <c r="R6360" s="42">
        <v>1</v>
      </c>
      <c r="S6360" s="137" t="s">
        <v>2419</v>
      </c>
      <c r="T6360" s="62">
        <v>685129400</v>
      </c>
      <c r="U6360" s="62">
        <v>667213675.62</v>
      </c>
      <c r="Z6360" s="54" t="s">
        <v>280</v>
      </c>
      <c r="AA6360" s="132">
        <v>5.0101464261570003E-6</v>
      </c>
      <c r="AJ6360" s="42"/>
      <c r="AM6360" s="42"/>
      <c r="AN6360" s="42"/>
      <c r="AO6360" s="42"/>
      <c r="AP6360" s="42"/>
      <c r="AY6360" s="42"/>
      <c r="AZ6360" s="42"/>
      <c r="BA6360" s="42"/>
      <c r="BB6360" s="42"/>
      <c r="BN6360" s="54" t="s">
        <v>4578</v>
      </c>
      <c r="BO6360" s="58" t="str">
        <f t="shared" si="99"/>
        <v>境内资产</v>
      </c>
      <c r="BP6360" s="58" t="str">
        <f>IF(M6360="",VLOOKUP(D6360,Sheet4!$A$1:$B$92,2,0),VLOOKUP(Q6360,Sheet4!$A$1:$B$92,2,0))</f>
        <v>保险资产管理产品</v>
      </c>
    </row>
    <row r="6361" spans="1:68" s="58" customFormat="1" ht="12.75" customHeight="1">
      <c r="A6361" s="64" t="s">
        <v>3704</v>
      </c>
      <c r="B6361" s="54" t="s">
        <v>3705</v>
      </c>
      <c r="C6361" s="252" t="s">
        <v>5552</v>
      </c>
      <c r="D6361" s="252" t="s">
        <v>678</v>
      </c>
      <c r="E6361" s="54" t="s">
        <v>3706</v>
      </c>
      <c r="F6361" s="54" t="s">
        <v>3705</v>
      </c>
      <c r="G6361" s="129">
        <v>9200</v>
      </c>
      <c r="H6361" s="323">
        <v>1034865.39</v>
      </c>
      <c r="I6361" s="323">
        <v>560832</v>
      </c>
      <c r="J6361" s="42"/>
      <c r="K6361" s="42"/>
      <c r="L6361" s="42" t="s">
        <v>4489</v>
      </c>
      <c r="M6361" s="42" t="s">
        <v>3545</v>
      </c>
      <c r="N6361" s="42" t="s">
        <v>2439</v>
      </c>
      <c r="O6361" s="137" t="s">
        <v>3546</v>
      </c>
      <c r="P6361" s="42" t="s">
        <v>64</v>
      </c>
      <c r="Q6361" s="42" t="s">
        <v>65</v>
      </c>
      <c r="R6361" s="42">
        <v>1</v>
      </c>
      <c r="S6361" s="137" t="s">
        <v>2419</v>
      </c>
      <c r="T6361" s="62">
        <v>685129400</v>
      </c>
      <c r="U6361" s="62">
        <v>667213675.62</v>
      </c>
      <c r="Z6361" s="54" t="s">
        <v>280</v>
      </c>
      <c r="AA6361" s="132">
        <v>6.1943852605346098E-6</v>
      </c>
      <c r="AJ6361" s="42"/>
      <c r="AM6361" s="42"/>
      <c r="AN6361" s="42"/>
      <c r="AO6361" s="42"/>
      <c r="AP6361" s="42"/>
      <c r="AY6361" s="42"/>
      <c r="AZ6361" s="42"/>
      <c r="BA6361" s="42"/>
      <c r="BB6361" s="42"/>
      <c r="BN6361" s="54" t="s">
        <v>4578</v>
      </c>
      <c r="BO6361" s="58" t="str">
        <f t="shared" si="99"/>
        <v>境内资产</v>
      </c>
      <c r="BP6361" s="58" t="str">
        <f>IF(M6361="",VLOOKUP(D6361,Sheet4!$A$1:$B$92,2,0),VLOOKUP(Q6361,Sheet4!$A$1:$B$92,2,0))</f>
        <v>保险资产管理产品</v>
      </c>
    </row>
    <row r="6362" spans="1:68" s="58" customFormat="1" ht="12.75" customHeight="1">
      <c r="A6362" s="64" t="s">
        <v>3707</v>
      </c>
      <c r="B6362" s="54" t="s">
        <v>3708</v>
      </c>
      <c r="C6362" s="252" t="s">
        <v>5552</v>
      </c>
      <c r="D6362" s="252" t="s">
        <v>678</v>
      </c>
      <c r="E6362" s="54" t="s">
        <v>3709</v>
      </c>
      <c r="F6362" s="54" t="s">
        <v>3708</v>
      </c>
      <c r="G6362" s="129">
        <v>5900</v>
      </c>
      <c r="H6362" s="323">
        <v>348884</v>
      </c>
      <c r="I6362" s="323">
        <v>286681</v>
      </c>
      <c r="J6362" s="42"/>
      <c r="K6362" s="42"/>
      <c r="L6362" s="42" t="s">
        <v>4489</v>
      </c>
      <c r="M6362" s="42" t="s">
        <v>3545</v>
      </c>
      <c r="N6362" s="42" t="s">
        <v>2439</v>
      </c>
      <c r="O6362" s="137" t="s">
        <v>3546</v>
      </c>
      <c r="P6362" s="42" t="s">
        <v>64</v>
      </c>
      <c r="Q6362" s="42" t="s">
        <v>65</v>
      </c>
      <c r="R6362" s="42">
        <v>1</v>
      </c>
      <c r="S6362" s="137" t="s">
        <v>2419</v>
      </c>
      <c r="T6362" s="62">
        <v>685129400</v>
      </c>
      <c r="U6362" s="62">
        <v>667213675.62</v>
      </c>
      <c r="Z6362" s="54" t="s">
        <v>280</v>
      </c>
      <c r="AA6362" s="132">
        <v>4.5861764213423903E-6</v>
      </c>
      <c r="AJ6362" s="42"/>
      <c r="AM6362" s="42"/>
      <c r="AN6362" s="42"/>
      <c r="AO6362" s="42"/>
      <c r="AP6362" s="42"/>
      <c r="AY6362" s="42"/>
      <c r="AZ6362" s="42"/>
      <c r="BA6362" s="42"/>
      <c r="BB6362" s="42"/>
      <c r="BN6362" s="54" t="s">
        <v>4578</v>
      </c>
      <c r="BO6362" s="58" t="str">
        <f t="shared" si="99"/>
        <v>境内资产</v>
      </c>
      <c r="BP6362" s="58" t="str">
        <f>IF(M6362="",VLOOKUP(D6362,Sheet4!$A$1:$B$92,2,0),VLOOKUP(Q6362,Sheet4!$A$1:$B$92,2,0))</f>
        <v>保险资产管理产品</v>
      </c>
    </row>
    <row r="6363" spans="1:68" s="58" customFormat="1" ht="12.75" customHeight="1">
      <c r="A6363" s="64" t="s">
        <v>2706</v>
      </c>
      <c r="B6363" s="54" t="s">
        <v>2707</v>
      </c>
      <c r="C6363" s="252" t="s">
        <v>5552</v>
      </c>
      <c r="D6363" s="252" t="s">
        <v>678</v>
      </c>
      <c r="E6363" s="54" t="s">
        <v>2708</v>
      </c>
      <c r="F6363" s="54" t="s">
        <v>2707</v>
      </c>
      <c r="G6363" s="129">
        <v>5100</v>
      </c>
      <c r="H6363" s="323">
        <v>556123.18000000005</v>
      </c>
      <c r="I6363" s="323">
        <v>440385</v>
      </c>
      <c r="J6363" s="42"/>
      <c r="K6363" s="42"/>
      <c r="L6363" s="42" t="s">
        <v>4489</v>
      </c>
      <c r="M6363" s="42" t="s">
        <v>3545</v>
      </c>
      <c r="N6363" s="42" t="s">
        <v>2439</v>
      </c>
      <c r="O6363" s="137" t="s">
        <v>3546</v>
      </c>
      <c r="P6363" s="42" t="s">
        <v>64</v>
      </c>
      <c r="Q6363" s="42" t="s">
        <v>65</v>
      </c>
      <c r="R6363" s="42">
        <v>1</v>
      </c>
      <c r="S6363" s="137" t="s">
        <v>2419</v>
      </c>
      <c r="T6363" s="62">
        <v>685129400</v>
      </c>
      <c r="U6363" s="62">
        <v>667213675.62</v>
      </c>
      <c r="Z6363" s="54" t="s">
        <v>280</v>
      </c>
      <c r="AA6363" s="132">
        <v>5.8456851629234404E-6</v>
      </c>
      <c r="AJ6363" s="42"/>
      <c r="AM6363" s="42"/>
      <c r="AN6363" s="42"/>
      <c r="AO6363" s="42"/>
      <c r="AP6363" s="42"/>
      <c r="AY6363" s="42"/>
      <c r="AZ6363" s="42"/>
      <c r="BA6363" s="42"/>
      <c r="BB6363" s="42"/>
      <c r="BN6363" s="54" t="s">
        <v>4578</v>
      </c>
      <c r="BO6363" s="58" t="str">
        <f t="shared" si="99"/>
        <v>境内资产</v>
      </c>
      <c r="BP6363" s="58" t="str">
        <f>IF(M6363="",VLOOKUP(D6363,Sheet4!$A$1:$B$92,2,0),VLOOKUP(Q6363,Sheet4!$A$1:$B$92,2,0))</f>
        <v>保险资产管理产品</v>
      </c>
    </row>
    <row r="6364" spans="1:68" s="58" customFormat="1" ht="12.75" customHeight="1">
      <c r="A6364" s="64" t="s">
        <v>1996</v>
      </c>
      <c r="B6364" s="54" t="s">
        <v>1997</v>
      </c>
      <c r="C6364" s="252" t="s">
        <v>5552</v>
      </c>
      <c r="D6364" s="252" t="s">
        <v>678</v>
      </c>
      <c r="E6364" s="54" t="s">
        <v>3710</v>
      </c>
      <c r="F6364" s="54" t="s">
        <v>1997</v>
      </c>
      <c r="G6364" s="129">
        <v>11300</v>
      </c>
      <c r="H6364" s="323">
        <v>379357.69</v>
      </c>
      <c r="I6364" s="323">
        <v>278545</v>
      </c>
      <c r="J6364" s="42"/>
      <c r="K6364" s="42"/>
      <c r="L6364" s="42" t="s">
        <v>4489</v>
      </c>
      <c r="M6364" s="42" t="s">
        <v>3545</v>
      </c>
      <c r="N6364" s="42" t="s">
        <v>2439</v>
      </c>
      <c r="O6364" s="137" t="s">
        <v>3546</v>
      </c>
      <c r="P6364" s="42" t="s">
        <v>64</v>
      </c>
      <c r="Q6364" s="42" t="s">
        <v>65</v>
      </c>
      <c r="R6364" s="42">
        <v>1</v>
      </c>
      <c r="S6364" s="137" t="s">
        <v>2419</v>
      </c>
      <c r="T6364" s="62">
        <v>685129400</v>
      </c>
      <c r="U6364" s="62">
        <v>667213675.62</v>
      </c>
      <c r="Z6364" s="54" t="s">
        <v>280</v>
      </c>
      <c r="AA6364" s="132">
        <v>5.8961729721047502E-6</v>
      </c>
      <c r="AJ6364" s="42"/>
      <c r="AM6364" s="42"/>
      <c r="AN6364" s="42"/>
      <c r="AO6364" s="42"/>
      <c r="AP6364" s="42"/>
      <c r="AY6364" s="42"/>
      <c r="AZ6364" s="42"/>
      <c r="BA6364" s="42"/>
      <c r="BB6364" s="42"/>
      <c r="BN6364" s="54" t="s">
        <v>4578</v>
      </c>
      <c r="BO6364" s="58" t="str">
        <f t="shared" si="99"/>
        <v>境内资产</v>
      </c>
      <c r="BP6364" s="58" t="str">
        <f>IF(M6364="",VLOOKUP(D6364,Sheet4!$A$1:$B$92,2,0),VLOOKUP(Q6364,Sheet4!$A$1:$B$92,2,0))</f>
        <v>保险资产管理产品</v>
      </c>
    </row>
    <row r="6365" spans="1:68" s="58" customFormat="1" ht="12.75" customHeight="1">
      <c r="A6365" s="64" t="s">
        <v>3711</v>
      </c>
      <c r="B6365" s="54" t="s">
        <v>3712</v>
      </c>
      <c r="C6365" s="252" t="s">
        <v>5552</v>
      </c>
      <c r="D6365" s="252" t="s">
        <v>678</v>
      </c>
      <c r="E6365" s="54" t="s">
        <v>3713</v>
      </c>
      <c r="F6365" s="54" t="s">
        <v>3712</v>
      </c>
      <c r="G6365" s="129">
        <v>4512</v>
      </c>
      <c r="H6365" s="323">
        <v>288696.02</v>
      </c>
      <c r="I6365" s="323">
        <v>142895.04000000001</v>
      </c>
      <c r="J6365" s="42"/>
      <c r="K6365" s="42"/>
      <c r="L6365" s="42" t="s">
        <v>4489</v>
      </c>
      <c r="M6365" s="42" t="s">
        <v>3545</v>
      </c>
      <c r="N6365" s="42" t="s">
        <v>2439</v>
      </c>
      <c r="O6365" s="137" t="s">
        <v>3546</v>
      </c>
      <c r="P6365" s="42" t="s">
        <v>64</v>
      </c>
      <c r="Q6365" s="42" t="s">
        <v>65</v>
      </c>
      <c r="R6365" s="42">
        <v>1</v>
      </c>
      <c r="S6365" s="137" t="s">
        <v>2419</v>
      </c>
      <c r="T6365" s="62">
        <v>685129400</v>
      </c>
      <c r="U6365" s="62">
        <v>667213675.62</v>
      </c>
      <c r="Z6365" s="54" t="s">
        <v>280</v>
      </c>
      <c r="AA6365" s="132">
        <v>2.4119045256894699E-6</v>
      </c>
      <c r="AJ6365" s="42"/>
      <c r="AM6365" s="42"/>
      <c r="AN6365" s="42"/>
      <c r="AO6365" s="42"/>
      <c r="AP6365" s="42"/>
      <c r="AY6365" s="42"/>
      <c r="AZ6365" s="42"/>
      <c r="BA6365" s="42"/>
      <c r="BB6365" s="42"/>
      <c r="BN6365" s="54" t="s">
        <v>4578</v>
      </c>
      <c r="BO6365" s="58" t="str">
        <f t="shared" si="99"/>
        <v>境内资产</v>
      </c>
      <c r="BP6365" s="58" t="str">
        <f>IF(M6365="",VLOOKUP(D6365,Sheet4!$A$1:$B$92,2,0),VLOOKUP(Q6365,Sheet4!$A$1:$B$92,2,0))</f>
        <v>保险资产管理产品</v>
      </c>
    </row>
    <row r="6366" spans="1:68" s="58" customFormat="1" ht="12.75" customHeight="1">
      <c r="A6366" s="64" t="s">
        <v>2236</v>
      </c>
      <c r="B6366" s="54" t="s">
        <v>2237</v>
      </c>
      <c r="C6366" s="252" t="s">
        <v>5552</v>
      </c>
      <c r="D6366" s="252" t="s">
        <v>678</v>
      </c>
      <c r="E6366" s="54" t="s">
        <v>2731</v>
      </c>
      <c r="F6366" s="54" t="s">
        <v>2237</v>
      </c>
      <c r="G6366" s="129">
        <v>6400</v>
      </c>
      <c r="H6366" s="323">
        <v>416180</v>
      </c>
      <c r="I6366" s="323">
        <v>270336</v>
      </c>
      <c r="J6366" s="42"/>
      <c r="K6366" s="42"/>
      <c r="L6366" s="42" t="s">
        <v>4489</v>
      </c>
      <c r="M6366" s="42" t="s">
        <v>3545</v>
      </c>
      <c r="N6366" s="42" t="s">
        <v>2439</v>
      </c>
      <c r="O6366" s="137" t="s">
        <v>3546</v>
      </c>
      <c r="P6366" s="42" t="s">
        <v>64</v>
      </c>
      <c r="Q6366" s="42" t="s">
        <v>65</v>
      </c>
      <c r="R6366" s="42">
        <v>1</v>
      </c>
      <c r="S6366" s="137" t="s">
        <v>2419</v>
      </c>
      <c r="T6366" s="62">
        <v>685129400</v>
      </c>
      <c r="U6366" s="62">
        <v>667213675.62</v>
      </c>
      <c r="Z6366" s="54" t="s">
        <v>280</v>
      </c>
      <c r="AA6366" s="132">
        <v>4.0926830827037201E-6</v>
      </c>
      <c r="AJ6366" s="42"/>
      <c r="AM6366" s="42"/>
      <c r="AN6366" s="42"/>
      <c r="AO6366" s="42"/>
      <c r="AP6366" s="42"/>
      <c r="AY6366" s="42"/>
      <c r="AZ6366" s="42"/>
      <c r="BA6366" s="42"/>
      <c r="BB6366" s="42"/>
      <c r="BN6366" s="54" t="s">
        <v>4578</v>
      </c>
      <c r="BO6366" s="58" t="str">
        <f t="shared" si="99"/>
        <v>境内资产</v>
      </c>
      <c r="BP6366" s="58" t="str">
        <f>IF(M6366="",VLOOKUP(D6366,Sheet4!$A$1:$B$92,2,0),VLOOKUP(Q6366,Sheet4!$A$1:$B$92,2,0))</f>
        <v>保险资产管理产品</v>
      </c>
    </row>
    <row r="6367" spans="1:68" s="58" customFormat="1" ht="12.75" customHeight="1">
      <c r="A6367" s="64" t="s">
        <v>1600</v>
      </c>
      <c r="B6367" s="54" t="s">
        <v>1601</v>
      </c>
      <c r="C6367" s="252" t="s">
        <v>5552</v>
      </c>
      <c r="D6367" s="252" t="s">
        <v>678</v>
      </c>
      <c r="E6367" s="54" t="s">
        <v>1602</v>
      </c>
      <c r="F6367" s="54" t="s">
        <v>1601</v>
      </c>
      <c r="G6367" s="129">
        <v>4100</v>
      </c>
      <c r="H6367" s="323">
        <v>265623.05</v>
      </c>
      <c r="I6367" s="323">
        <v>160515</v>
      </c>
      <c r="J6367" s="42"/>
      <c r="K6367" s="42"/>
      <c r="L6367" s="42" t="s">
        <v>4489</v>
      </c>
      <c r="M6367" s="42" t="s">
        <v>3545</v>
      </c>
      <c r="N6367" s="42" t="s">
        <v>2439</v>
      </c>
      <c r="O6367" s="137" t="s">
        <v>3546</v>
      </c>
      <c r="P6367" s="42" t="s">
        <v>64</v>
      </c>
      <c r="Q6367" s="42" t="s">
        <v>65</v>
      </c>
      <c r="R6367" s="42">
        <v>1</v>
      </c>
      <c r="S6367" s="137" t="s">
        <v>2419</v>
      </c>
      <c r="T6367" s="62">
        <v>685129400</v>
      </c>
      <c r="U6367" s="62">
        <v>667213675.62</v>
      </c>
      <c r="Z6367" s="54" t="s">
        <v>280</v>
      </c>
      <c r="AA6367" s="132">
        <v>5.0900230287291197E-6</v>
      </c>
      <c r="AJ6367" s="42"/>
      <c r="AM6367" s="42"/>
      <c r="AN6367" s="42"/>
      <c r="AO6367" s="42"/>
      <c r="AP6367" s="42"/>
      <c r="AY6367" s="42"/>
      <c r="AZ6367" s="42"/>
      <c r="BA6367" s="42"/>
      <c r="BB6367" s="42"/>
      <c r="BN6367" s="54" t="s">
        <v>4578</v>
      </c>
      <c r="BO6367" s="58" t="str">
        <f t="shared" si="99"/>
        <v>境内资产</v>
      </c>
      <c r="BP6367" s="58" t="str">
        <f>IF(M6367="",VLOOKUP(D6367,Sheet4!$A$1:$B$92,2,0),VLOOKUP(Q6367,Sheet4!$A$1:$B$92,2,0))</f>
        <v>保险资产管理产品</v>
      </c>
    </row>
    <row r="6368" spans="1:68" s="58" customFormat="1" ht="12.75" customHeight="1">
      <c r="A6368" s="64" t="s">
        <v>3714</v>
      </c>
      <c r="B6368" s="54" t="s">
        <v>3715</v>
      </c>
      <c r="C6368" s="252" t="s">
        <v>5552</v>
      </c>
      <c r="D6368" s="252" t="s">
        <v>678</v>
      </c>
      <c r="E6368" s="54" t="s">
        <v>3716</v>
      </c>
      <c r="F6368" s="54" t="s">
        <v>3715</v>
      </c>
      <c r="G6368" s="129">
        <v>2300</v>
      </c>
      <c r="H6368" s="323">
        <v>188624.14</v>
      </c>
      <c r="I6368" s="323">
        <v>93357</v>
      </c>
      <c r="J6368" s="42"/>
      <c r="K6368" s="42"/>
      <c r="L6368" s="42" t="s">
        <v>4489</v>
      </c>
      <c r="M6368" s="42" t="s">
        <v>3545</v>
      </c>
      <c r="N6368" s="42" t="s">
        <v>2439</v>
      </c>
      <c r="O6368" s="137" t="s">
        <v>3546</v>
      </c>
      <c r="P6368" s="42" t="s">
        <v>64</v>
      </c>
      <c r="Q6368" s="42" t="s">
        <v>65</v>
      </c>
      <c r="R6368" s="42">
        <v>1</v>
      </c>
      <c r="S6368" s="137" t="s">
        <v>2419</v>
      </c>
      <c r="T6368" s="62">
        <v>685129400</v>
      </c>
      <c r="U6368" s="62">
        <v>667213675.62</v>
      </c>
      <c r="Z6368" s="54" t="s">
        <v>280</v>
      </c>
      <c r="AA6368" s="132">
        <v>5.5369830299197802E-6</v>
      </c>
      <c r="AJ6368" s="42"/>
      <c r="AM6368" s="42"/>
      <c r="AN6368" s="42"/>
      <c r="AO6368" s="42"/>
      <c r="AP6368" s="42"/>
      <c r="AY6368" s="42"/>
      <c r="AZ6368" s="42"/>
      <c r="BA6368" s="42"/>
      <c r="BB6368" s="42"/>
      <c r="BN6368" s="54" t="s">
        <v>4578</v>
      </c>
      <c r="BO6368" s="58" t="str">
        <f t="shared" si="99"/>
        <v>境内资产</v>
      </c>
      <c r="BP6368" s="58" t="str">
        <f>IF(M6368="",VLOOKUP(D6368,Sheet4!$A$1:$B$92,2,0),VLOOKUP(Q6368,Sheet4!$A$1:$B$92,2,0))</f>
        <v>保险资产管理产品</v>
      </c>
    </row>
    <row r="6369" spans="1:68" s="58" customFormat="1" ht="12.75" customHeight="1">
      <c r="A6369" s="64" t="s">
        <v>3717</v>
      </c>
      <c r="B6369" s="54" t="s">
        <v>3718</v>
      </c>
      <c r="C6369" s="252" t="s">
        <v>5552</v>
      </c>
      <c r="D6369" s="252" t="s">
        <v>678</v>
      </c>
      <c r="E6369" s="54" t="s">
        <v>3719</v>
      </c>
      <c r="F6369" s="54" t="s">
        <v>3718</v>
      </c>
      <c r="G6369" s="129">
        <v>4200</v>
      </c>
      <c r="H6369" s="323">
        <v>348582.95</v>
      </c>
      <c r="I6369" s="323">
        <v>148680</v>
      </c>
      <c r="J6369" s="42"/>
      <c r="K6369" s="42"/>
      <c r="L6369" s="42" t="s">
        <v>4489</v>
      </c>
      <c r="M6369" s="42" t="s">
        <v>3545</v>
      </c>
      <c r="N6369" s="42" t="s">
        <v>2439</v>
      </c>
      <c r="O6369" s="137" t="s">
        <v>3546</v>
      </c>
      <c r="P6369" s="42" t="s">
        <v>64</v>
      </c>
      <c r="Q6369" s="42" t="s">
        <v>65</v>
      </c>
      <c r="R6369" s="42">
        <v>1</v>
      </c>
      <c r="S6369" s="137" t="s">
        <v>2419</v>
      </c>
      <c r="T6369" s="62">
        <v>685129400</v>
      </c>
      <c r="U6369" s="62">
        <v>667213675.62</v>
      </c>
      <c r="Z6369" s="54" t="s">
        <v>280</v>
      </c>
      <c r="AA6369" s="132">
        <v>4.9301762034410399E-6</v>
      </c>
      <c r="AJ6369" s="42"/>
      <c r="AM6369" s="42"/>
      <c r="AN6369" s="42"/>
      <c r="AO6369" s="42"/>
      <c r="AP6369" s="42"/>
      <c r="AY6369" s="42"/>
      <c r="AZ6369" s="42"/>
      <c r="BA6369" s="42"/>
      <c r="BB6369" s="42"/>
      <c r="BN6369" s="54" t="s">
        <v>4578</v>
      </c>
      <c r="BO6369" s="58" t="str">
        <f t="shared" si="99"/>
        <v>境内资产</v>
      </c>
      <c r="BP6369" s="58" t="str">
        <f>IF(M6369="",VLOOKUP(D6369,Sheet4!$A$1:$B$92,2,0),VLOOKUP(Q6369,Sheet4!$A$1:$B$92,2,0))</f>
        <v>保险资产管理产品</v>
      </c>
    </row>
    <row r="6370" spans="1:68" s="58" customFormat="1" ht="12.75" customHeight="1">
      <c r="A6370" s="64" t="s">
        <v>680</v>
      </c>
      <c r="B6370" s="54" t="s">
        <v>681</v>
      </c>
      <c r="C6370" s="252" t="s">
        <v>5552</v>
      </c>
      <c r="D6370" s="252" t="s">
        <v>678</v>
      </c>
      <c r="E6370" s="54" t="s">
        <v>682</v>
      </c>
      <c r="F6370" s="54" t="s">
        <v>681</v>
      </c>
      <c r="G6370" s="129">
        <v>3200</v>
      </c>
      <c r="H6370" s="323">
        <v>370174.7</v>
      </c>
      <c r="I6370" s="323">
        <v>197280</v>
      </c>
      <c r="J6370" s="42"/>
      <c r="K6370" s="42"/>
      <c r="L6370" s="42" t="s">
        <v>4489</v>
      </c>
      <c r="M6370" s="42" t="s">
        <v>3545</v>
      </c>
      <c r="N6370" s="42" t="s">
        <v>2439</v>
      </c>
      <c r="O6370" s="137" t="s">
        <v>3546</v>
      </c>
      <c r="P6370" s="42" t="s">
        <v>64</v>
      </c>
      <c r="Q6370" s="42" t="s">
        <v>65</v>
      </c>
      <c r="R6370" s="42">
        <v>1</v>
      </c>
      <c r="S6370" s="137" t="s">
        <v>2419</v>
      </c>
      <c r="T6370" s="62">
        <v>685129400</v>
      </c>
      <c r="U6370" s="62">
        <v>667213675.62</v>
      </c>
      <c r="Z6370" s="54" t="s">
        <v>280</v>
      </c>
      <c r="AA6370" s="132">
        <v>4.5694421109152398E-6</v>
      </c>
      <c r="AJ6370" s="42"/>
      <c r="AM6370" s="42"/>
      <c r="AN6370" s="42"/>
      <c r="AO6370" s="42"/>
      <c r="AP6370" s="42"/>
      <c r="AY6370" s="42"/>
      <c r="AZ6370" s="42"/>
      <c r="BA6370" s="42"/>
      <c r="BB6370" s="42"/>
      <c r="BN6370" s="54" t="s">
        <v>4578</v>
      </c>
      <c r="BO6370" s="58" t="str">
        <f t="shared" si="99"/>
        <v>境内资产</v>
      </c>
      <c r="BP6370" s="58" t="str">
        <f>IF(M6370="",VLOOKUP(D6370,Sheet4!$A$1:$B$92,2,0),VLOOKUP(Q6370,Sheet4!$A$1:$B$92,2,0))</f>
        <v>保险资产管理产品</v>
      </c>
    </row>
    <row r="6371" spans="1:68" s="58" customFormat="1" ht="12.75" customHeight="1">
      <c r="A6371" s="64" t="s">
        <v>3720</v>
      </c>
      <c r="B6371" s="54" t="s">
        <v>3721</v>
      </c>
      <c r="C6371" s="252" t="s">
        <v>5552</v>
      </c>
      <c r="D6371" s="252" t="s">
        <v>678</v>
      </c>
      <c r="E6371" s="54" t="s">
        <v>3722</v>
      </c>
      <c r="F6371" s="54" t="s">
        <v>3721</v>
      </c>
      <c r="G6371" s="129">
        <v>3050</v>
      </c>
      <c r="H6371" s="323">
        <v>221474.89</v>
      </c>
      <c r="I6371" s="323">
        <v>227804.5</v>
      </c>
      <c r="J6371" s="42"/>
      <c r="K6371" s="42"/>
      <c r="L6371" s="42" t="s">
        <v>4489</v>
      </c>
      <c r="M6371" s="42" t="s">
        <v>3545</v>
      </c>
      <c r="N6371" s="42" t="s">
        <v>2439</v>
      </c>
      <c r="O6371" s="137" t="s">
        <v>3546</v>
      </c>
      <c r="P6371" s="42" t="s">
        <v>64</v>
      </c>
      <c r="Q6371" s="42" t="s">
        <v>65</v>
      </c>
      <c r="R6371" s="42">
        <v>1</v>
      </c>
      <c r="S6371" s="137" t="s">
        <v>2419</v>
      </c>
      <c r="T6371" s="62">
        <v>685129400</v>
      </c>
      <c r="U6371" s="62">
        <v>667213675.62</v>
      </c>
      <c r="Z6371" s="54" t="s">
        <v>280</v>
      </c>
      <c r="AA6371" s="132">
        <v>3.3802077267315101E-6</v>
      </c>
      <c r="AJ6371" s="42"/>
      <c r="AM6371" s="42"/>
      <c r="AN6371" s="42"/>
      <c r="AO6371" s="42"/>
      <c r="AP6371" s="42"/>
      <c r="AY6371" s="42"/>
      <c r="AZ6371" s="42"/>
      <c r="BA6371" s="42"/>
      <c r="BB6371" s="42"/>
      <c r="BN6371" s="54" t="s">
        <v>4578</v>
      </c>
      <c r="BO6371" s="58" t="str">
        <f t="shared" si="99"/>
        <v>境内资产</v>
      </c>
      <c r="BP6371" s="58" t="str">
        <f>IF(M6371="",VLOOKUP(D6371,Sheet4!$A$1:$B$92,2,0),VLOOKUP(Q6371,Sheet4!$A$1:$B$92,2,0))</f>
        <v>保险资产管理产品</v>
      </c>
    </row>
    <row r="6372" spans="1:68" s="58" customFormat="1" ht="12.75" customHeight="1">
      <c r="A6372" s="64" t="s">
        <v>3723</v>
      </c>
      <c r="B6372" s="54" t="s">
        <v>3724</v>
      </c>
      <c r="C6372" s="252" t="s">
        <v>5552</v>
      </c>
      <c r="D6372" s="252" t="s">
        <v>678</v>
      </c>
      <c r="E6372" s="54" t="s">
        <v>3725</v>
      </c>
      <c r="F6372" s="54" t="s">
        <v>3724</v>
      </c>
      <c r="G6372" s="129">
        <v>2100</v>
      </c>
      <c r="H6372" s="323">
        <v>238927.64</v>
      </c>
      <c r="I6372" s="323">
        <v>128100</v>
      </c>
      <c r="J6372" s="42"/>
      <c r="K6372" s="42"/>
      <c r="L6372" s="42" t="s">
        <v>4489</v>
      </c>
      <c r="M6372" s="42" t="s">
        <v>3545</v>
      </c>
      <c r="N6372" s="42" t="s">
        <v>2439</v>
      </c>
      <c r="O6372" s="137" t="s">
        <v>3546</v>
      </c>
      <c r="P6372" s="42" t="s">
        <v>64</v>
      </c>
      <c r="Q6372" s="42" t="s">
        <v>65</v>
      </c>
      <c r="R6372" s="42">
        <v>1</v>
      </c>
      <c r="S6372" s="137" t="s">
        <v>2419</v>
      </c>
      <c r="T6372" s="62">
        <v>685129400</v>
      </c>
      <c r="U6372" s="62">
        <v>667213675.62</v>
      </c>
      <c r="Z6372" s="54" t="s">
        <v>280</v>
      </c>
      <c r="AA6372" s="132">
        <v>5.0735137035907098E-6</v>
      </c>
      <c r="AJ6372" s="42"/>
      <c r="AM6372" s="42"/>
      <c r="AN6372" s="42"/>
      <c r="AO6372" s="42"/>
      <c r="AP6372" s="42"/>
      <c r="AY6372" s="42"/>
      <c r="AZ6372" s="42"/>
      <c r="BA6372" s="42"/>
      <c r="BB6372" s="42"/>
      <c r="BN6372" s="54" t="s">
        <v>4578</v>
      </c>
      <c r="BO6372" s="58" t="str">
        <f t="shared" si="99"/>
        <v>境内资产</v>
      </c>
      <c r="BP6372" s="58" t="str">
        <f>IF(M6372="",VLOOKUP(D6372,Sheet4!$A$1:$B$92,2,0),VLOOKUP(Q6372,Sheet4!$A$1:$B$92,2,0))</f>
        <v>保险资产管理产品</v>
      </c>
    </row>
    <row r="6373" spans="1:68" s="58" customFormat="1" ht="12.75" customHeight="1">
      <c r="A6373" s="64" t="s">
        <v>3726</v>
      </c>
      <c r="B6373" s="54" t="s">
        <v>3727</v>
      </c>
      <c r="C6373" s="252" t="s">
        <v>5552</v>
      </c>
      <c r="D6373" s="252" t="s">
        <v>678</v>
      </c>
      <c r="E6373" s="54" t="s">
        <v>3728</v>
      </c>
      <c r="F6373" s="54" t="s">
        <v>3727</v>
      </c>
      <c r="G6373" s="129">
        <v>3350</v>
      </c>
      <c r="H6373" s="323">
        <v>229595</v>
      </c>
      <c r="I6373" s="323">
        <v>119260</v>
      </c>
      <c r="J6373" s="42"/>
      <c r="K6373" s="42"/>
      <c r="L6373" s="42" t="s">
        <v>4489</v>
      </c>
      <c r="M6373" s="42" t="s">
        <v>3545</v>
      </c>
      <c r="N6373" s="42" t="s">
        <v>2439</v>
      </c>
      <c r="O6373" s="137" t="s">
        <v>3546</v>
      </c>
      <c r="P6373" s="42" t="s">
        <v>64</v>
      </c>
      <c r="Q6373" s="42" t="s">
        <v>65</v>
      </c>
      <c r="R6373" s="42">
        <v>1</v>
      </c>
      <c r="S6373" s="137" t="s">
        <v>2419</v>
      </c>
      <c r="T6373" s="62">
        <v>685129400</v>
      </c>
      <c r="U6373" s="62">
        <v>667213675.62</v>
      </c>
      <c r="Z6373" s="54" t="s">
        <v>280</v>
      </c>
      <c r="AA6373" s="132">
        <v>6.0955193094870498E-6</v>
      </c>
      <c r="AJ6373" s="42"/>
      <c r="AM6373" s="42"/>
      <c r="AN6373" s="42"/>
      <c r="AO6373" s="42"/>
      <c r="AP6373" s="42"/>
      <c r="AY6373" s="42"/>
      <c r="AZ6373" s="42"/>
      <c r="BA6373" s="42"/>
      <c r="BB6373" s="42"/>
      <c r="BN6373" s="54" t="s">
        <v>4578</v>
      </c>
      <c r="BO6373" s="58" t="str">
        <f t="shared" si="99"/>
        <v>境内资产</v>
      </c>
      <c r="BP6373" s="58" t="str">
        <f>IF(M6373="",VLOOKUP(D6373,Sheet4!$A$1:$B$92,2,0),VLOOKUP(Q6373,Sheet4!$A$1:$B$92,2,0))</f>
        <v>保险资产管理产品</v>
      </c>
    </row>
    <row r="6374" spans="1:68" s="58" customFormat="1" ht="12.75" customHeight="1">
      <c r="A6374" s="64" t="s">
        <v>1999</v>
      </c>
      <c r="B6374" s="54" t="s">
        <v>2000</v>
      </c>
      <c r="C6374" s="252" t="s">
        <v>5552</v>
      </c>
      <c r="D6374" s="252" t="s">
        <v>678</v>
      </c>
      <c r="E6374" s="54" t="s">
        <v>2773</v>
      </c>
      <c r="F6374" s="54" t="s">
        <v>2000</v>
      </c>
      <c r="G6374" s="129">
        <v>12568</v>
      </c>
      <c r="H6374" s="323">
        <v>6466934.04</v>
      </c>
      <c r="I6374" s="323">
        <v>4870100</v>
      </c>
      <c r="J6374" s="42"/>
      <c r="K6374" s="42"/>
      <c r="L6374" s="42" t="s">
        <v>4489</v>
      </c>
      <c r="M6374" s="42" t="s">
        <v>3545</v>
      </c>
      <c r="N6374" s="42" t="s">
        <v>2439</v>
      </c>
      <c r="O6374" s="137" t="s">
        <v>3546</v>
      </c>
      <c r="P6374" s="42" t="s">
        <v>64</v>
      </c>
      <c r="Q6374" s="42" t="s">
        <v>65</v>
      </c>
      <c r="R6374" s="42">
        <v>1</v>
      </c>
      <c r="S6374" s="137" t="s">
        <v>2419</v>
      </c>
      <c r="T6374" s="62">
        <v>685129400</v>
      </c>
      <c r="U6374" s="62">
        <v>667213675.62</v>
      </c>
      <c r="Z6374" s="54" t="s">
        <v>280</v>
      </c>
      <c r="AA6374" s="132">
        <v>5.3920215927983698E-6</v>
      </c>
      <c r="AJ6374" s="42"/>
      <c r="AM6374" s="42"/>
      <c r="AN6374" s="42"/>
      <c r="AO6374" s="42"/>
      <c r="AP6374" s="42"/>
      <c r="AY6374" s="42"/>
      <c r="AZ6374" s="42"/>
      <c r="BA6374" s="42"/>
      <c r="BB6374" s="42"/>
      <c r="BN6374" s="54" t="s">
        <v>4578</v>
      </c>
      <c r="BO6374" s="58" t="str">
        <f t="shared" si="99"/>
        <v>境内资产</v>
      </c>
      <c r="BP6374" s="58" t="str">
        <f>IF(M6374="",VLOOKUP(D6374,Sheet4!$A$1:$B$92,2,0),VLOOKUP(Q6374,Sheet4!$A$1:$B$92,2,0))</f>
        <v>保险资产管理产品</v>
      </c>
    </row>
    <row r="6375" spans="1:68" s="58" customFormat="1" ht="12.75" customHeight="1">
      <c r="A6375" s="64" t="s">
        <v>2775</v>
      </c>
      <c r="B6375" s="54" t="s">
        <v>2776</v>
      </c>
      <c r="C6375" s="252" t="s">
        <v>5552</v>
      </c>
      <c r="D6375" s="252" t="s">
        <v>678</v>
      </c>
      <c r="E6375" s="54" t="s">
        <v>2777</v>
      </c>
      <c r="F6375" s="54" t="s">
        <v>2776</v>
      </c>
      <c r="G6375" s="129">
        <v>2300</v>
      </c>
      <c r="H6375" s="323">
        <v>288794</v>
      </c>
      <c r="I6375" s="323">
        <v>294607</v>
      </c>
      <c r="J6375" s="42"/>
      <c r="K6375" s="42"/>
      <c r="L6375" s="42" t="s">
        <v>4489</v>
      </c>
      <c r="M6375" s="42" t="s">
        <v>3545</v>
      </c>
      <c r="N6375" s="42" t="s">
        <v>2439</v>
      </c>
      <c r="O6375" s="137" t="s">
        <v>3546</v>
      </c>
      <c r="P6375" s="42" t="s">
        <v>64</v>
      </c>
      <c r="Q6375" s="42" t="s">
        <v>65</v>
      </c>
      <c r="R6375" s="42">
        <v>1</v>
      </c>
      <c r="S6375" s="137" t="s">
        <v>2419</v>
      </c>
      <c r="T6375" s="62">
        <v>685129400</v>
      </c>
      <c r="U6375" s="62">
        <v>667213675.62</v>
      </c>
      <c r="Z6375" s="54" t="s">
        <v>280</v>
      </c>
      <c r="AA6375" s="132">
        <v>2.8960794837727701E-6</v>
      </c>
      <c r="AJ6375" s="42"/>
      <c r="AM6375" s="42"/>
      <c r="AN6375" s="42"/>
      <c r="AO6375" s="42"/>
      <c r="AP6375" s="42"/>
      <c r="AY6375" s="42"/>
      <c r="AZ6375" s="42"/>
      <c r="BA6375" s="42"/>
      <c r="BB6375" s="42"/>
      <c r="BN6375" s="54" t="s">
        <v>4578</v>
      </c>
      <c r="BO6375" s="58" t="str">
        <f t="shared" si="99"/>
        <v>境内资产</v>
      </c>
      <c r="BP6375" s="58" t="str">
        <f>IF(M6375="",VLOOKUP(D6375,Sheet4!$A$1:$B$92,2,0),VLOOKUP(Q6375,Sheet4!$A$1:$B$92,2,0))</f>
        <v>保险资产管理产品</v>
      </c>
    </row>
    <row r="6376" spans="1:68" s="58" customFormat="1" ht="12.75" customHeight="1">
      <c r="A6376" s="64" t="s">
        <v>2115</v>
      </c>
      <c r="B6376" s="54" t="s">
        <v>3729</v>
      </c>
      <c r="C6376" s="252" t="s">
        <v>5552</v>
      </c>
      <c r="D6376" s="252" t="s">
        <v>678</v>
      </c>
      <c r="E6376" s="54" t="s">
        <v>3730</v>
      </c>
      <c r="F6376" s="54" t="s">
        <v>3729</v>
      </c>
      <c r="G6376" s="129">
        <v>4100</v>
      </c>
      <c r="H6376" s="323">
        <v>1365534</v>
      </c>
      <c r="I6376" s="323">
        <v>1307900</v>
      </c>
      <c r="J6376" s="42"/>
      <c r="K6376" s="42"/>
      <c r="L6376" s="42" t="s">
        <v>4489</v>
      </c>
      <c r="M6376" s="42" t="s">
        <v>3545</v>
      </c>
      <c r="N6376" s="42" t="s">
        <v>2439</v>
      </c>
      <c r="O6376" s="137" t="s">
        <v>3546</v>
      </c>
      <c r="P6376" s="42" t="s">
        <v>64</v>
      </c>
      <c r="Q6376" s="42" t="s">
        <v>65</v>
      </c>
      <c r="R6376" s="42">
        <v>1</v>
      </c>
      <c r="S6376" s="137" t="s">
        <v>2419</v>
      </c>
      <c r="T6376" s="62">
        <v>685129400</v>
      </c>
      <c r="U6376" s="62">
        <v>667213675.62</v>
      </c>
      <c r="Z6376" s="54" t="s">
        <v>280</v>
      </c>
      <c r="AA6376" s="132">
        <v>3.3816067484083299E-6</v>
      </c>
      <c r="AJ6376" s="42"/>
      <c r="AM6376" s="42"/>
      <c r="AN6376" s="42"/>
      <c r="AO6376" s="42"/>
      <c r="AP6376" s="42"/>
      <c r="AY6376" s="42"/>
      <c r="AZ6376" s="42"/>
      <c r="BA6376" s="42"/>
      <c r="BB6376" s="42"/>
      <c r="BN6376" s="54" t="s">
        <v>4578</v>
      </c>
      <c r="BO6376" s="58" t="str">
        <f t="shared" si="99"/>
        <v>境内资产</v>
      </c>
      <c r="BP6376" s="58" t="str">
        <f>IF(M6376="",VLOOKUP(D6376,Sheet4!$A$1:$B$92,2,0),VLOOKUP(Q6376,Sheet4!$A$1:$B$92,2,0))</f>
        <v>保险资产管理产品</v>
      </c>
    </row>
    <row r="6377" spans="1:68" s="58" customFormat="1" ht="12.75" customHeight="1">
      <c r="A6377" s="64" t="s">
        <v>3731</v>
      </c>
      <c r="B6377" s="54" t="s">
        <v>2002</v>
      </c>
      <c r="C6377" s="252" t="s">
        <v>5552</v>
      </c>
      <c r="D6377" s="252" t="s">
        <v>678</v>
      </c>
      <c r="E6377" s="54" t="s">
        <v>3732</v>
      </c>
      <c r="F6377" s="54" t="s">
        <v>2002</v>
      </c>
      <c r="G6377" s="129">
        <v>1900</v>
      </c>
      <c r="H6377" s="323">
        <v>552112</v>
      </c>
      <c r="I6377" s="323">
        <v>348270</v>
      </c>
      <c r="J6377" s="42"/>
      <c r="K6377" s="42"/>
      <c r="L6377" s="42" t="s">
        <v>4489</v>
      </c>
      <c r="M6377" s="42" t="s">
        <v>3545</v>
      </c>
      <c r="N6377" s="42" t="s">
        <v>2439</v>
      </c>
      <c r="O6377" s="137" t="s">
        <v>3546</v>
      </c>
      <c r="P6377" s="42" t="s">
        <v>64</v>
      </c>
      <c r="Q6377" s="42" t="s">
        <v>65</v>
      </c>
      <c r="R6377" s="42">
        <v>1</v>
      </c>
      <c r="S6377" s="137" t="s">
        <v>2419</v>
      </c>
      <c r="T6377" s="62">
        <v>685129400</v>
      </c>
      <c r="U6377" s="62">
        <v>667213675.62</v>
      </c>
      <c r="Z6377" s="54" t="s">
        <v>280</v>
      </c>
      <c r="AA6377" s="132">
        <v>5.6956000521345198E-6</v>
      </c>
      <c r="AJ6377" s="42"/>
      <c r="AM6377" s="42"/>
      <c r="AN6377" s="42"/>
      <c r="AO6377" s="42"/>
      <c r="AP6377" s="42"/>
      <c r="AY6377" s="42"/>
      <c r="AZ6377" s="42"/>
      <c r="BA6377" s="42"/>
      <c r="BB6377" s="42"/>
      <c r="BN6377" s="54" t="s">
        <v>4578</v>
      </c>
      <c r="BO6377" s="58" t="str">
        <f t="shared" si="99"/>
        <v>境内资产</v>
      </c>
      <c r="BP6377" s="58" t="str">
        <f>IF(M6377="",VLOOKUP(D6377,Sheet4!$A$1:$B$92,2,0),VLOOKUP(Q6377,Sheet4!$A$1:$B$92,2,0))</f>
        <v>保险资产管理产品</v>
      </c>
    </row>
    <row r="6378" spans="1:68" s="58" customFormat="1" ht="12.75" customHeight="1">
      <c r="A6378" s="64" t="s">
        <v>1734</v>
      </c>
      <c r="B6378" s="54" t="s">
        <v>1735</v>
      </c>
      <c r="C6378" s="252" t="s">
        <v>5552</v>
      </c>
      <c r="D6378" s="252" t="s">
        <v>678</v>
      </c>
      <c r="E6378" s="54" t="s">
        <v>1736</v>
      </c>
      <c r="F6378" s="54" t="s">
        <v>1735</v>
      </c>
      <c r="G6378" s="54">
        <v>527</v>
      </c>
      <c r="H6378" s="323">
        <v>29285.39</v>
      </c>
      <c r="I6378" s="323">
        <v>13522.82</v>
      </c>
      <c r="J6378" s="42"/>
      <c r="K6378" s="42"/>
      <c r="L6378" s="42" t="s">
        <v>4489</v>
      </c>
      <c r="M6378" s="42" t="s">
        <v>3545</v>
      </c>
      <c r="N6378" s="42" t="s">
        <v>2439</v>
      </c>
      <c r="O6378" s="137" t="s">
        <v>3546</v>
      </c>
      <c r="P6378" s="42" t="s">
        <v>64</v>
      </c>
      <c r="Q6378" s="42" t="s">
        <v>65</v>
      </c>
      <c r="R6378" s="42">
        <v>1</v>
      </c>
      <c r="S6378" s="137" t="s">
        <v>2419</v>
      </c>
      <c r="T6378" s="62">
        <v>685129400</v>
      </c>
      <c r="U6378" s="62">
        <v>667213675.62</v>
      </c>
      <c r="Z6378" s="54" t="s">
        <v>68</v>
      </c>
      <c r="AA6378" s="132">
        <v>2.7205286180174602E-6</v>
      </c>
      <c r="AJ6378" s="42"/>
      <c r="AM6378" s="42"/>
      <c r="AN6378" s="42"/>
      <c r="AO6378" s="42"/>
      <c r="AP6378" s="42"/>
      <c r="AY6378" s="42"/>
      <c r="AZ6378" s="42"/>
      <c r="BA6378" s="42"/>
      <c r="BB6378" s="42"/>
      <c r="BN6378" s="54" t="s">
        <v>4578</v>
      </c>
      <c r="BO6378" s="58" t="str">
        <f t="shared" si="99"/>
        <v>境内资产</v>
      </c>
      <c r="BP6378" s="58" t="str">
        <f>IF(M6378="",VLOOKUP(D6378,Sheet4!$A$1:$B$92,2,0),VLOOKUP(Q6378,Sheet4!$A$1:$B$92,2,0))</f>
        <v>保险资产管理产品</v>
      </c>
    </row>
    <row r="6379" spans="1:68" s="58" customFormat="1" ht="12.75" customHeight="1">
      <c r="A6379" s="64" t="s">
        <v>3733</v>
      </c>
      <c r="B6379" s="54" t="s">
        <v>3734</v>
      </c>
      <c r="C6379" s="252" t="s">
        <v>5552</v>
      </c>
      <c r="D6379" s="252" t="s">
        <v>678</v>
      </c>
      <c r="E6379" s="54" t="s">
        <v>3735</v>
      </c>
      <c r="F6379" s="54" t="s">
        <v>3734</v>
      </c>
      <c r="G6379" s="129">
        <v>1100</v>
      </c>
      <c r="H6379" s="323">
        <v>102689</v>
      </c>
      <c r="I6379" s="323">
        <v>57607</v>
      </c>
      <c r="J6379" s="42"/>
      <c r="K6379" s="42"/>
      <c r="L6379" s="42" t="s">
        <v>4489</v>
      </c>
      <c r="M6379" s="42" t="s">
        <v>3545</v>
      </c>
      <c r="N6379" s="42" t="s">
        <v>2439</v>
      </c>
      <c r="O6379" s="137" t="s">
        <v>3546</v>
      </c>
      <c r="P6379" s="42" t="s">
        <v>64</v>
      </c>
      <c r="Q6379" s="42" t="s">
        <v>65</v>
      </c>
      <c r="R6379" s="42">
        <v>1</v>
      </c>
      <c r="S6379" s="137" t="s">
        <v>2419</v>
      </c>
      <c r="T6379" s="62">
        <v>685129400</v>
      </c>
      <c r="U6379" s="62">
        <v>667213675.62</v>
      </c>
      <c r="Z6379" s="54" t="s">
        <v>280</v>
      </c>
      <c r="AA6379" s="132">
        <v>2.7065117222824099E-6</v>
      </c>
      <c r="AJ6379" s="42"/>
      <c r="AM6379" s="42"/>
      <c r="AN6379" s="42"/>
      <c r="AO6379" s="42"/>
      <c r="AP6379" s="42"/>
      <c r="AY6379" s="42"/>
      <c r="AZ6379" s="42"/>
      <c r="BA6379" s="42"/>
      <c r="BB6379" s="42"/>
      <c r="BN6379" s="54" t="s">
        <v>4578</v>
      </c>
      <c r="BO6379" s="58" t="str">
        <f t="shared" si="99"/>
        <v>境内资产</v>
      </c>
      <c r="BP6379" s="58" t="str">
        <f>IF(M6379="",VLOOKUP(D6379,Sheet4!$A$1:$B$92,2,0),VLOOKUP(Q6379,Sheet4!$A$1:$B$92,2,0))</f>
        <v>保险资产管理产品</v>
      </c>
    </row>
    <row r="6380" spans="1:68" s="58" customFormat="1" ht="12.75" customHeight="1">
      <c r="A6380" s="64" t="s">
        <v>3736</v>
      </c>
      <c r="B6380" s="54" t="s">
        <v>3737</v>
      </c>
      <c r="C6380" s="252" t="s">
        <v>5552</v>
      </c>
      <c r="D6380" s="252" t="s">
        <v>678</v>
      </c>
      <c r="E6380" s="54" t="s">
        <v>3738</v>
      </c>
      <c r="F6380" s="54" t="s">
        <v>3737</v>
      </c>
      <c r="G6380" s="54">
        <v>800</v>
      </c>
      <c r="H6380" s="323">
        <v>64648</v>
      </c>
      <c r="I6380" s="323">
        <v>43624</v>
      </c>
      <c r="J6380" s="42"/>
      <c r="K6380" s="42"/>
      <c r="L6380" s="42" t="s">
        <v>4489</v>
      </c>
      <c r="M6380" s="42" t="s">
        <v>3545</v>
      </c>
      <c r="N6380" s="42" t="s">
        <v>2439</v>
      </c>
      <c r="O6380" s="137" t="s">
        <v>3546</v>
      </c>
      <c r="P6380" s="42" t="s">
        <v>64</v>
      </c>
      <c r="Q6380" s="42" t="s">
        <v>65</v>
      </c>
      <c r="R6380" s="42">
        <v>1</v>
      </c>
      <c r="S6380" s="137" t="s">
        <v>2419</v>
      </c>
      <c r="T6380" s="62">
        <v>685129400</v>
      </c>
      <c r="U6380" s="62">
        <v>667213675.62</v>
      </c>
      <c r="Z6380" s="54" t="s">
        <v>280</v>
      </c>
      <c r="AA6380" s="132">
        <v>1.87576653785747E-6</v>
      </c>
      <c r="AJ6380" s="42"/>
      <c r="AM6380" s="42"/>
      <c r="AN6380" s="42"/>
      <c r="AO6380" s="42"/>
      <c r="AP6380" s="42"/>
      <c r="AY6380" s="42"/>
      <c r="AZ6380" s="42"/>
      <c r="BA6380" s="42"/>
      <c r="BB6380" s="42"/>
      <c r="BN6380" s="54" t="s">
        <v>4578</v>
      </c>
      <c r="BO6380" s="58" t="str">
        <f t="shared" si="99"/>
        <v>境内资产</v>
      </c>
      <c r="BP6380" s="58" t="str">
        <f>IF(M6380="",VLOOKUP(D6380,Sheet4!$A$1:$B$92,2,0),VLOOKUP(Q6380,Sheet4!$A$1:$B$92,2,0))</f>
        <v>保险资产管理产品</v>
      </c>
    </row>
    <row r="6381" spans="1:68" s="58" customFormat="1" ht="12.75" customHeight="1">
      <c r="A6381" s="64" t="s">
        <v>2784</v>
      </c>
      <c r="B6381" s="54" t="s">
        <v>2785</v>
      </c>
      <c r="C6381" s="252" t="s">
        <v>5552</v>
      </c>
      <c r="D6381" s="252" t="s">
        <v>678</v>
      </c>
      <c r="E6381" s="54" t="s">
        <v>2786</v>
      </c>
      <c r="F6381" s="54" t="s">
        <v>2785</v>
      </c>
      <c r="G6381" s="54">
        <v>900</v>
      </c>
      <c r="H6381" s="323">
        <v>443530</v>
      </c>
      <c r="I6381" s="323">
        <v>450990</v>
      </c>
      <c r="J6381" s="42"/>
      <c r="K6381" s="42"/>
      <c r="L6381" s="42" t="s">
        <v>4489</v>
      </c>
      <c r="M6381" s="42" t="s">
        <v>3545</v>
      </c>
      <c r="N6381" s="42" t="s">
        <v>2439</v>
      </c>
      <c r="O6381" s="137" t="s">
        <v>3546</v>
      </c>
      <c r="P6381" s="42" t="s">
        <v>64</v>
      </c>
      <c r="Q6381" s="42" t="s">
        <v>65</v>
      </c>
      <c r="R6381" s="42">
        <v>1</v>
      </c>
      <c r="S6381" s="137" t="s">
        <v>2419</v>
      </c>
      <c r="T6381" s="62">
        <v>685129400</v>
      </c>
      <c r="U6381" s="62">
        <v>667213675.62</v>
      </c>
      <c r="Z6381" s="54" t="s">
        <v>280</v>
      </c>
      <c r="AA6381" s="132">
        <v>4.15973377703827E-6</v>
      </c>
      <c r="AJ6381" s="42"/>
      <c r="AM6381" s="42"/>
      <c r="AN6381" s="42"/>
      <c r="AO6381" s="42"/>
      <c r="AP6381" s="42"/>
      <c r="AY6381" s="42"/>
      <c r="AZ6381" s="42"/>
      <c r="BA6381" s="42"/>
      <c r="BB6381" s="42"/>
      <c r="BN6381" s="54" t="s">
        <v>4578</v>
      </c>
      <c r="BO6381" s="58" t="str">
        <f t="shared" si="99"/>
        <v>境内资产</v>
      </c>
      <c r="BP6381" s="58" t="str">
        <f>IF(M6381="",VLOOKUP(D6381,Sheet4!$A$1:$B$92,2,0),VLOOKUP(Q6381,Sheet4!$A$1:$B$92,2,0))</f>
        <v>保险资产管理产品</v>
      </c>
    </row>
    <row r="6382" spans="1:68" s="58" customFormat="1" ht="12.75" customHeight="1">
      <c r="A6382" s="64" t="s">
        <v>3739</v>
      </c>
      <c r="B6382" s="54" t="s">
        <v>3740</v>
      </c>
      <c r="C6382" s="252" t="s">
        <v>5552</v>
      </c>
      <c r="D6382" s="252" t="s">
        <v>678</v>
      </c>
      <c r="E6382" s="54" t="s">
        <v>3741</v>
      </c>
      <c r="F6382" s="54" t="s">
        <v>3740</v>
      </c>
      <c r="G6382" s="129">
        <v>6900</v>
      </c>
      <c r="H6382" s="323">
        <v>414536.55</v>
      </c>
      <c r="I6382" s="323">
        <v>320298</v>
      </c>
      <c r="J6382" s="42"/>
      <c r="K6382" s="42"/>
      <c r="L6382" s="42" t="s">
        <v>4489</v>
      </c>
      <c r="M6382" s="42" t="s">
        <v>3545</v>
      </c>
      <c r="N6382" s="42" t="s">
        <v>2439</v>
      </c>
      <c r="O6382" s="137" t="s">
        <v>3546</v>
      </c>
      <c r="P6382" s="42" t="s">
        <v>64</v>
      </c>
      <c r="Q6382" s="42" t="s">
        <v>65</v>
      </c>
      <c r="R6382" s="42">
        <v>1</v>
      </c>
      <c r="S6382" s="137" t="s">
        <v>2419</v>
      </c>
      <c r="T6382" s="62">
        <v>685129400</v>
      </c>
      <c r="U6382" s="62">
        <v>667213675.62</v>
      </c>
      <c r="Z6382" s="54" t="s">
        <v>280</v>
      </c>
      <c r="AA6382" s="132">
        <v>1.2726890165338301E-6</v>
      </c>
      <c r="AJ6382" s="42"/>
      <c r="AM6382" s="42"/>
      <c r="AN6382" s="42"/>
      <c r="AO6382" s="42"/>
      <c r="AP6382" s="42"/>
      <c r="AY6382" s="42"/>
      <c r="AZ6382" s="42"/>
      <c r="BA6382" s="42"/>
      <c r="BB6382" s="42"/>
      <c r="BN6382" s="54" t="s">
        <v>4578</v>
      </c>
      <c r="BO6382" s="58" t="str">
        <f t="shared" si="99"/>
        <v>境内资产</v>
      </c>
      <c r="BP6382" s="58" t="str">
        <f>IF(M6382="",VLOOKUP(D6382,Sheet4!$A$1:$B$92,2,0),VLOOKUP(Q6382,Sheet4!$A$1:$B$92,2,0))</f>
        <v>保险资产管理产品</v>
      </c>
    </row>
    <row r="6383" spans="1:68" s="58" customFormat="1" ht="12.75" customHeight="1">
      <c r="A6383" s="64" t="s">
        <v>2790</v>
      </c>
      <c r="B6383" s="54" t="s">
        <v>2239</v>
      </c>
      <c r="C6383" s="252" t="s">
        <v>5552</v>
      </c>
      <c r="D6383" s="252" t="s">
        <v>678</v>
      </c>
      <c r="E6383" s="54" t="s">
        <v>2791</v>
      </c>
      <c r="F6383" s="54" t="s">
        <v>2239</v>
      </c>
      <c r="G6383" s="54">
        <v>294</v>
      </c>
      <c r="H6383" s="323">
        <v>10731</v>
      </c>
      <c r="I6383" s="323">
        <v>7285.32</v>
      </c>
      <c r="J6383" s="42"/>
      <c r="K6383" s="42"/>
      <c r="L6383" s="42" t="s">
        <v>4489</v>
      </c>
      <c r="M6383" s="42" t="s">
        <v>3545</v>
      </c>
      <c r="N6383" s="42" t="s">
        <v>2439</v>
      </c>
      <c r="O6383" s="137" t="s">
        <v>3546</v>
      </c>
      <c r="P6383" s="42" t="s">
        <v>64</v>
      </c>
      <c r="Q6383" s="42" t="s">
        <v>65</v>
      </c>
      <c r="R6383" s="42">
        <v>1</v>
      </c>
      <c r="S6383" s="137" t="s">
        <v>2419</v>
      </c>
      <c r="T6383" s="62">
        <v>685129400</v>
      </c>
      <c r="U6383" s="62">
        <v>667213675.62</v>
      </c>
      <c r="Z6383" s="54" t="s">
        <v>68</v>
      </c>
      <c r="AA6383" s="132">
        <v>1.8375E-6</v>
      </c>
      <c r="AJ6383" s="42"/>
      <c r="AM6383" s="42"/>
      <c r="AN6383" s="42"/>
      <c r="AO6383" s="42"/>
      <c r="AP6383" s="42"/>
      <c r="AY6383" s="42"/>
      <c r="AZ6383" s="42"/>
      <c r="BA6383" s="42"/>
      <c r="BB6383" s="42"/>
      <c r="BN6383" s="54" t="s">
        <v>4578</v>
      </c>
      <c r="BO6383" s="58" t="str">
        <f t="shared" si="99"/>
        <v>境内资产</v>
      </c>
      <c r="BP6383" s="58" t="str">
        <f>IF(M6383="",VLOOKUP(D6383,Sheet4!$A$1:$B$92,2,0),VLOOKUP(Q6383,Sheet4!$A$1:$B$92,2,0))</f>
        <v>保险资产管理产品</v>
      </c>
    </row>
    <row r="6384" spans="1:68" s="58" customFormat="1" ht="12.75" customHeight="1">
      <c r="A6384" s="64" t="s">
        <v>1737</v>
      </c>
      <c r="B6384" s="54" t="s">
        <v>1738</v>
      </c>
      <c r="C6384" s="252" t="s">
        <v>5552</v>
      </c>
      <c r="D6384" s="252" t="s">
        <v>678</v>
      </c>
      <c r="E6384" s="54" t="s">
        <v>1739</v>
      </c>
      <c r="F6384" s="54" t="s">
        <v>1738</v>
      </c>
      <c r="G6384" s="54">
        <v>178</v>
      </c>
      <c r="H6384" s="323">
        <v>6463.18</v>
      </c>
      <c r="I6384" s="323">
        <v>3755.8</v>
      </c>
      <c r="J6384" s="42"/>
      <c r="K6384" s="42"/>
      <c r="L6384" s="42" t="s">
        <v>4489</v>
      </c>
      <c r="M6384" s="42" t="s">
        <v>3545</v>
      </c>
      <c r="N6384" s="42" t="s">
        <v>2439</v>
      </c>
      <c r="O6384" s="137" t="s">
        <v>3546</v>
      </c>
      <c r="P6384" s="42" t="s">
        <v>64</v>
      </c>
      <c r="Q6384" s="42" t="s">
        <v>65</v>
      </c>
      <c r="R6384" s="42">
        <v>1</v>
      </c>
      <c r="S6384" s="137" t="s">
        <v>2419</v>
      </c>
      <c r="T6384" s="62">
        <v>685129400</v>
      </c>
      <c r="U6384" s="62">
        <v>667213675.62</v>
      </c>
      <c r="Z6384" s="54" t="s">
        <v>68</v>
      </c>
      <c r="AA6384" s="132">
        <v>1.334999993325E-6</v>
      </c>
      <c r="AJ6384" s="42"/>
      <c r="AM6384" s="42"/>
      <c r="AN6384" s="42"/>
      <c r="AO6384" s="42"/>
      <c r="AP6384" s="42"/>
      <c r="AY6384" s="42"/>
      <c r="AZ6384" s="42"/>
      <c r="BA6384" s="42"/>
      <c r="BB6384" s="42"/>
      <c r="BN6384" s="54" t="s">
        <v>4578</v>
      </c>
      <c r="BO6384" s="58" t="str">
        <f t="shared" si="99"/>
        <v>境内资产</v>
      </c>
      <c r="BP6384" s="58" t="str">
        <f>IF(M6384="",VLOOKUP(D6384,Sheet4!$A$1:$B$92,2,0),VLOOKUP(Q6384,Sheet4!$A$1:$B$92,2,0))</f>
        <v>保险资产管理产品</v>
      </c>
    </row>
    <row r="6385" spans="1:68" s="58" customFormat="1" ht="12.75" customHeight="1">
      <c r="A6385" s="64" t="s">
        <v>1740</v>
      </c>
      <c r="B6385" s="54" t="s">
        <v>1741</v>
      </c>
      <c r="C6385" s="252" t="s">
        <v>5552</v>
      </c>
      <c r="D6385" s="252" t="s">
        <v>678</v>
      </c>
      <c r="E6385" s="54" t="s">
        <v>1742</v>
      </c>
      <c r="F6385" s="54" t="s">
        <v>1741</v>
      </c>
      <c r="G6385" s="54">
        <v>220</v>
      </c>
      <c r="H6385" s="323">
        <v>12777.6</v>
      </c>
      <c r="I6385" s="323">
        <v>7035.6</v>
      </c>
      <c r="J6385" s="42"/>
      <c r="K6385" s="42"/>
      <c r="L6385" s="42" t="s">
        <v>4489</v>
      </c>
      <c r="M6385" s="42" t="s">
        <v>3545</v>
      </c>
      <c r="N6385" s="42" t="s">
        <v>2439</v>
      </c>
      <c r="O6385" s="137" t="s">
        <v>3546</v>
      </c>
      <c r="P6385" s="42" t="s">
        <v>64</v>
      </c>
      <c r="Q6385" s="42" t="s">
        <v>65</v>
      </c>
      <c r="R6385" s="42">
        <v>1</v>
      </c>
      <c r="S6385" s="137" t="s">
        <v>2419</v>
      </c>
      <c r="T6385" s="62">
        <v>685129400</v>
      </c>
      <c r="U6385" s="62">
        <v>667213675.62</v>
      </c>
      <c r="Z6385" s="54" t="s">
        <v>68</v>
      </c>
      <c r="AA6385" s="132">
        <v>1.6336633622929099E-6</v>
      </c>
      <c r="AJ6385" s="42"/>
      <c r="AM6385" s="42"/>
      <c r="AN6385" s="42"/>
      <c r="AO6385" s="42"/>
      <c r="AP6385" s="42"/>
      <c r="AY6385" s="42"/>
      <c r="AZ6385" s="42"/>
      <c r="BA6385" s="42"/>
      <c r="BB6385" s="42"/>
      <c r="BN6385" s="54" t="s">
        <v>4578</v>
      </c>
      <c r="BO6385" s="58" t="str">
        <f t="shared" si="99"/>
        <v>境内资产</v>
      </c>
      <c r="BP6385" s="58" t="str">
        <f>IF(M6385="",VLOOKUP(D6385,Sheet4!$A$1:$B$92,2,0),VLOOKUP(Q6385,Sheet4!$A$1:$B$92,2,0))</f>
        <v>保险资产管理产品</v>
      </c>
    </row>
    <row r="6386" spans="1:68" s="58" customFormat="1" ht="12.75" customHeight="1">
      <c r="A6386" s="64" t="s">
        <v>1743</v>
      </c>
      <c r="B6386" s="54" t="s">
        <v>1744</v>
      </c>
      <c r="C6386" s="252" t="s">
        <v>5552</v>
      </c>
      <c r="D6386" s="252" t="s">
        <v>678</v>
      </c>
      <c r="E6386" s="54" t="s">
        <v>1745</v>
      </c>
      <c r="F6386" s="54" t="s">
        <v>1744</v>
      </c>
      <c r="G6386" s="54">
        <v>204</v>
      </c>
      <c r="H6386" s="323">
        <v>16238.4</v>
      </c>
      <c r="I6386" s="323">
        <v>11756.52</v>
      </c>
      <c r="J6386" s="42"/>
      <c r="K6386" s="42"/>
      <c r="L6386" s="42" t="s">
        <v>4489</v>
      </c>
      <c r="M6386" s="42" t="s">
        <v>3545</v>
      </c>
      <c r="N6386" s="42" t="s">
        <v>2439</v>
      </c>
      <c r="O6386" s="137" t="s">
        <v>3546</v>
      </c>
      <c r="P6386" s="42" t="s">
        <v>64</v>
      </c>
      <c r="Q6386" s="42" t="s">
        <v>65</v>
      </c>
      <c r="R6386" s="42">
        <v>1</v>
      </c>
      <c r="S6386" s="137" t="s">
        <v>2419</v>
      </c>
      <c r="T6386" s="62">
        <v>685129400</v>
      </c>
      <c r="U6386" s="62">
        <v>667213675.62</v>
      </c>
      <c r="Z6386" s="54" t="s">
        <v>68</v>
      </c>
      <c r="AA6386" s="132">
        <v>1.88597842253936E-6</v>
      </c>
      <c r="AJ6386" s="42"/>
      <c r="AM6386" s="42"/>
      <c r="AN6386" s="42"/>
      <c r="AO6386" s="42"/>
      <c r="AP6386" s="42"/>
      <c r="AY6386" s="42"/>
      <c r="AZ6386" s="42"/>
      <c r="BA6386" s="42"/>
      <c r="BB6386" s="42"/>
      <c r="BN6386" s="54" t="s">
        <v>4578</v>
      </c>
      <c r="BO6386" s="58" t="str">
        <f t="shared" si="99"/>
        <v>境内资产</v>
      </c>
      <c r="BP6386" s="58" t="str">
        <f>IF(M6386="",VLOOKUP(D6386,Sheet4!$A$1:$B$92,2,0),VLOOKUP(Q6386,Sheet4!$A$1:$B$92,2,0))</f>
        <v>保险资产管理产品</v>
      </c>
    </row>
    <row r="6387" spans="1:68" s="58" customFormat="1" ht="12.75" customHeight="1">
      <c r="A6387" s="64" t="s">
        <v>2011</v>
      </c>
      <c r="B6387" s="54" t="s">
        <v>2012</v>
      </c>
      <c r="C6387" s="252" t="s">
        <v>5552</v>
      </c>
      <c r="D6387" s="252" t="s">
        <v>678</v>
      </c>
      <c r="E6387" s="54" t="s">
        <v>2792</v>
      </c>
      <c r="F6387" s="54" t="s">
        <v>2012</v>
      </c>
      <c r="G6387" s="54">
        <v>304</v>
      </c>
      <c r="H6387" s="323">
        <v>8454.24</v>
      </c>
      <c r="I6387" s="323">
        <v>5812.48</v>
      </c>
      <c r="J6387" s="42"/>
      <c r="K6387" s="42"/>
      <c r="L6387" s="42" t="s">
        <v>4489</v>
      </c>
      <c r="M6387" s="42" t="s">
        <v>3545</v>
      </c>
      <c r="N6387" s="42" t="s">
        <v>2439</v>
      </c>
      <c r="O6387" s="137" t="s">
        <v>3546</v>
      </c>
      <c r="P6387" s="42" t="s">
        <v>64</v>
      </c>
      <c r="Q6387" s="42" t="s">
        <v>65</v>
      </c>
      <c r="R6387" s="42">
        <v>1</v>
      </c>
      <c r="S6387" s="137" t="s">
        <v>2419</v>
      </c>
      <c r="T6387" s="62">
        <v>685129400</v>
      </c>
      <c r="U6387" s="62">
        <v>667213675.62</v>
      </c>
      <c r="Z6387" s="54" t="s">
        <v>68</v>
      </c>
      <c r="AA6387" s="132">
        <v>1.5200000000000001E-6</v>
      </c>
      <c r="AJ6387" s="42"/>
      <c r="AM6387" s="42"/>
      <c r="AN6387" s="42"/>
      <c r="AO6387" s="42"/>
      <c r="AP6387" s="42"/>
      <c r="AY6387" s="42"/>
      <c r="AZ6387" s="42"/>
      <c r="BA6387" s="42"/>
      <c r="BB6387" s="42"/>
      <c r="BN6387" s="54" t="s">
        <v>4578</v>
      </c>
      <c r="BO6387" s="58" t="str">
        <f t="shared" si="99"/>
        <v>境内资产</v>
      </c>
      <c r="BP6387" s="58" t="str">
        <f>IF(M6387="",VLOOKUP(D6387,Sheet4!$A$1:$B$92,2,0),VLOOKUP(Q6387,Sheet4!$A$1:$B$92,2,0))</f>
        <v>保险资产管理产品</v>
      </c>
    </row>
    <row r="6388" spans="1:68" s="58" customFormat="1" ht="12.75" customHeight="1">
      <c r="A6388" s="64" t="s">
        <v>2013</v>
      </c>
      <c r="B6388" s="54" t="s">
        <v>2014</v>
      </c>
      <c r="C6388" s="252" t="s">
        <v>5552</v>
      </c>
      <c r="D6388" s="252" t="s">
        <v>678</v>
      </c>
      <c r="E6388" s="54" t="s">
        <v>2793</v>
      </c>
      <c r="F6388" s="54" t="s">
        <v>2014</v>
      </c>
      <c r="G6388" s="54">
        <v>154</v>
      </c>
      <c r="H6388" s="323">
        <v>4144.1400000000003</v>
      </c>
      <c r="I6388" s="323">
        <v>4496.8</v>
      </c>
      <c r="J6388" s="42"/>
      <c r="K6388" s="42"/>
      <c r="L6388" s="42" t="s">
        <v>4489</v>
      </c>
      <c r="M6388" s="42" t="s">
        <v>3545</v>
      </c>
      <c r="N6388" s="42" t="s">
        <v>2439</v>
      </c>
      <c r="O6388" s="137" t="s">
        <v>3546</v>
      </c>
      <c r="P6388" s="42" t="s">
        <v>64</v>
      </c>
      <c r="Q6388" s="42" t="s">
        <v>65</v>
      </c>
      <c r="R6388" s="42">
        <v>1</v>
      </c>
      <c r="S6388" s="137" t="s">
        <v>2419</v>
      </c>
      <c r="T6388" s="62">
        <v>685129400</v>
      </c>
      <c r="U6388" s="62">
        <v>667213675.62</v>
      </c>
      <c r="Z6388" s="54" t="s">
        <v>68</v>
      </c>
      <c r="AA6388" s="132">
        <v>1.14633314823279E-6</v>
      </c>
      <c r="AJ6388" s="42"/>
      <c r="AM6388" s="42"/>
      <c r="AN6388" s="42"/>
      <c r="AO6388" s="42"/>
      <c r="AP6388" s="42"/>
      <c r="AY6388" s="42"/>
      <c r="AZ6388" s="42"/>
      <c r="BA6388" s="42"/>
      <c r="BB6388" s="42"/>
      <c r="BN6388" s="54" t="s">
        <v>4578</v>
      </c>
      <c r="BO6388" s="58" t="str">
        <f t="shared" si="99"/>
        <v>境内资产</v>
      </c>
      <c r="BP6388" s="58" t="str">
        <f>IF(M6388="",VLOOKUP(D6388,Sheet4!$A$1:$B$92,2,0),VLOOKUP(Q6388,Sheet4!$A$1:$B$92,2,0))</f>
        <v>保险资产管理产品</v>
      </c>
    </row>
    <row r="6389" spans="1:68" s="58" customFormat="1" ht="12.75" customHeight="1">
      <c r="A6389" s="64" t="s">
        <v>2015</v>
      </c>
      <c r="B6389" s="54" t="s">
        <v>2016</v>
      </c>
      <c r="C6389" s="252" t="s">
        <v>5552</v>
      </c>
      <c r="D6389" s="252" t="s">
        <v>678</v>
      </c>
      <c r="E6389" s="54" t="s">
        <v>2794</v>
      </c>
      <c r="F6389" s="54" t="s">
        <v>2016</v>
      </c>
      <c r="G6389" s="54">
        <v>362</v>
      </c>
      <c r="H6389" s="323">
        <v>14436.56</v>
      </c>
      <c r="I6389" s="323">
        <v>8858.14</v>
      </c>
      <c r="J6389" s="42"/>
      <c r="K6389" s="42"/>
      <c r="L6389" s="42" t="s">
        <v>4489</v>
      </c>
      <c r="M6389" s="42" t="s">
        <v>3545</v>
      </c>
      <c r="N6389" s="42" t="s">
        <v>2439</v>
      </c>
      <c r="O6389" s="137" t="s">
        <v>3546</v>
      </c>
      <c r="P6389" s="42" t="s">
        <v>64</v>
      </c>
      <c r="Q6389" s="42" t="s">
        <v>65</v>
      </c>
      <c r="R6389" s="42">
        <v>1</v>
      </c>
      <c r="S6389" s="137" t="s">
        <v>2419</v>
      </c>
      <c r="T6389" s="62">
        <v>685129400</v>
      </c>
      <c r="U6389" s="62">
        <v>667213675.62</v>
      </c>
      <c r="Z6389" s="54" t="s">
        <v>68</v>
      </c>
      <c r="AA6389" s="132">
        <v>1.81E-6</v>
      </c>
      <c r="AJ6389" s="42"/>
      <c r="AM6389" s="42"/>
      <c r="AN6389" s="42"/>
      <c r="AO6389" s="42"/>
      <c r="AP6389" s="42"/>
      <c r="AY6389" s="42"/>
      <c r="AZ6389" s="42"/>
      <c r="BA6389" s="42"/>
      <c r="BB6389" s="42"/>
      <c r="BN6389" s="54" t="s">
        <v>4578</v>
      </c>
      <c r="BO6389" s="58" t="str">
        <f t="shared" si="99"/>
        <v>境内资产</v>
      </c>
      <c r="BP6389" s="58" t="str">
        <f>IF(M6389="",VLOOKUP(D6389,Sheet4!$A$1:$B$92,2,0),VLOOKUP(Q6389,Sheet4!$A$1:$B$92,2,0))</f>
        <v>保险资产管理产品</v>
      </c>
    </row>
    <row r="6390" spans="1:68" s="58" customFormat="1" ht="12.75" customHeight="1">
      <c r="A6390" s="64" t="s">
        <v>1746</v>
      </c>
      <c r="B6390" s="54" t="s">
        <v>1747</v>
      </c>
      <c r="C6390" s="252" t="s">
        <v>5552</v>
      </c>
      <c r="D6390" s="252" t="s">
        <v>678</v>
      </c>
      <c r="E6390" s="54" t="s">
        <v>1748</v>
      </c>
      <c r="F6390" s="54" t="s">
        <v>1747</v>
      </c>
      <c r="G6390" s="54">
        <v>141</v>
      </c>
      <c r="H6390" s="323">
        <v>5992.5</v>
      </c>
      <c r="I6390" s="323">
        <v>4764.3900000000003</v>
      </c>
      <c r="J6390" s="42"/>
      <c r="K6390" s="42"/>
      <c r="L6390" s="42" t="s">
        <v>4489</v>
      </c>
      <c r="M6390" s="42" t="s">
        <v>3545</v>
      </c>
      <c r="N6390" s="42" t="s">
        <v>2439</v>
      </c>
      <c r="O6390" s="137" t="s">
        <v>3546</v>
      </c>
      <c r="P6390" s="42" t="s">
        <v>64</v>
      </c>
      <c r="Q6390" s="42" t="s">
        <v>65</v>
      </c>
      <c r="R6390" s="42">
        <v>1</v>
      </c>
      <c r="S6390" s="137" t="s">
        <v>2419</v>
      </c>
      <c r="T6390" s="62">
        <v>685129400</v>
      </c>
      <c r="U6390" s="62">
        <v>667213675.62</v>
      </c>
      <c r="Z6390" s="54" t="s">
        <v>68</v>
      </c>
      <c r="AA6390" s="132">
        <v>1.1599322481105901E-6</v>
      </c>
      <c r="AJ6390" s="42"/>
      <c r="AM6390" s="42"/>
      <c r="AN6390" s="42"/>
      <c r="AO6390" s="42"/>
      <c r="AP6390" s="42"/>
      <c r="AY6390" s="42"/>
      <c r="AZ6390" s="42"/>
      <c r="BA6390" s="42"/>
      <c r="BB6390" s="42"/>
      <c r="BN6390" s="54" t="s">
        <v>4578</v>
      </c>
      <c r="BO6390" s="58" t="str">
        <f t="shared" si="99"/>
        <v>境内资产</v>
      </c>
      <c r="BP6390" s="58" t="str">
        <f>IF(M6390="",VLOOKUP(D6390,Sheet4!$A$1:$B$92,2,0),VLOOKUP(Q6390,Sheet4!$A$1:$B$92,2,0))</f>
        <v>保险资产管理产品</v>
      </c>
    </row>
    <row r="6391" spans="1:68" s="58" customFormat="1" ht="12.75" customHeight="1">
      <c r="A6391" s="64" t="s">
        <v>1606</v>
      </c>
      <c r="B6391" s="54" t="s">
        <v>1607</v>
      </c>
      <c r="C6391" s="252" t="s">
        <v>5552</v>
      </c>
      <c r="D6391" s="252" t="s">
        <v>678</v>
      </c>
      <c r="E6391" s="54" t="s">
        <v>1608</v>
      </c>
      <c r="F6391" s="54" t="s">
        <v>1607</v>
      </c>
      <c r="G6391" s="54">
        <v>721</v>
      </c>
      <c r="H6391" s="323">
        <v>25098.01</v>
      </c>
      <c r="I6391" s="323">
        <v>17477.04</v>
      </c>
      <c r="J6391" s="42"/>
      <c r="K6391" s="42"/>
      <c r="L6391" s="42" t="s">
        <v>4489</v>
      </c>
      <c r="M6391" s="42" t="s">
        <v>3545</v>
      </c>
      <c r="N6391" s="42" t="s">
        <v>2439</v>
      </c>
      <c r="O6391" s="137" t="s">
        <v>3546</v>
      </c>
      <c r="P6391" s="42" t="s">
        <v>64</v>
      </c>
      <c r="Q6391" s="42" t="s">
        <v>65</v>
      </c>
      <c r="R6391" s="42">
        <v>1</v>
      </c>
      <c r="S6391" s="137" t="s">
        <v>2419</v>
      </c>
      <c r="T6391" s="62">
        <v>685129400</v>
      </c>
      <c r="U6391" s="62">
        <v>667213675.62</v>
      </c>
      <c r="Z6391" s="54" t="s">
        <v>68</v>
      </c>
      <c r="AA6391" s="132">
        <v>2.6377405429135899E-6</v>
      </c>
      <c r="AJ6391" s="42"/>
      <c r="AM6391" s="42"/>
      <c r="AN6391" s="42"/>
      <c r="AO6391" s="42"/>
      <c r="AP6391" s="42"/>
      <c r="AY6391" s="42"/>
      <c r="AZ6391" s="42"/>
      <c r="BA6391" s="42"/>
      <c r="BB6391" s="42"/>
      <c r="BN6391" s="54" t="s">
        <v>4578</v>
      </c>
      <c r="BO6391" s="58" t="str">
        <f t="shared" si="99"/>
        <v>境内资产</v>
      </c>
      <c r="BP6391" s="58" t="str">
        <f>IF(M6391="",VLOOKUP(D6391,Sheet4!$A$1:$B$92,2,0),VLOOKUP(Q6391,Sheet4!$A$1:$B$92,2,0))</f>
        <v>保险资产管理产品</v>
      </c>
    </row>
    <row r="6392" spans="1:68" s="58" customFormat="1" ht="12.75" customHeight="1">
      <c r="A6392" s="64" t="s">
        <v>1749</v>
      </c>
      <c r="B6392" s="54" t="s">
        <v>1750</v>
      </c>
      <c r="C6392" s="252" t="s">
        <v>5552</v>
      </c>
      <c r="D6392" s="252" t="s">
        <v>678</v>
      </c>
      <c r="E6392" s="54" t="s">
        <v>1751</v>
      </c>
      <c r="F6392" s="54" t="s">
        <v>1750</v>
      </c>
      <c r="G6392" s="54">
        <v>91</v>
      </c>
      <c r="H6392" s="323">
        <v>5742.1</v>
      </c>
      <c r="I6392" s="323">
        <v>3306.03</v>
      </c>
      <c r="J6392" s="42"/>
      <c r="K6392" s="42"/>
      <c r="L6392" s="42" t="s">
        <v>4489</v>
      </c>
      <c r="M6392" s="42" t="s">
        <v>3545</v>
      </c>
      <c r="N6392" s="42" t="s">
        <v>2439</v>
      </c>
      <c r="O6392" s="137" t="s">
        <v>3546</v>
      </c>
      <c r="P6392" s="42" t="s">
        <v>64</v>
      </c>
      <c r="Q6392" s="42" t="s">
        <v>65</v>
      </c>
      <c r="R6392" s="42">
        <v>1</v>
      </c>
      <c r="S6392" s="137" t="s">
        <v>2419</v>
      </c>
      <c r="T6392" s="62">
        <v>685129400</v>
      </c>
      <c r="U6392" s="62">
        <v>667213675.62</v>
      </c>
      <c r="Z6392" s="54" t="s">
        <v>68</v>
      </c>
      <c r="AA6392" s="132">
        <v>1.3649999931749999E-6</v>
      </c>
      <c r="AJ6392" s="42"/>
      <c r="AM6392" s="42"/>
      <c r="AN6392" s="42"/>
      <c r="AO6392" s="42"/>
      <c r="AP6392" s="42"/>
      <c r="AY6392" s="42"/>
      <c r="AZ6392" s="42"/>
      <c r="BA6392" s="42"/>
      <c r="BB6392" s="42"/>
      <c r="BN6392" s="54" t="s">
        <v>4578</v>
      </c>
      <c r="BO6392" s="58" t="str">
        <f t="shared" si="99"/>
        <v>境内资产</v>
      </c>
      <c r="BP6392" s="58" t="str">
        <f>IF(M6392="",VLOOKUP(D6392,Sheet4!$A$1:$B$92,2,0),VLOOKUP(Q6392,Sheet4!$A$1:$B$92,2,0))</f>
        <v>保险资产管理产品</v>
      </c>
    </row>
    <row r="6393" spans="1:68" s="58" customFormat="1" ht="12.75" customHeight="1">
      <c r="A6393" s="64" t="s">
        <v>2019</v>
      </c>
      <c r="B6393" s="54" t="s">
        <v>2020</v>
      </c>
      <c r="C6393" s="252" t="s">
        <v>5552</v>
      </c>
      <c r="D6393" s="252" t="s">
        <v>678</v>
      </c>
      <c r="E6393" s="54" t="s">
        <v>2795</v>
      </c>
      <c r="F6393" s="54" t="s">
        <v>2020</v>
      </c>
      <c r="G6393" s="54">
        <v>134</v>
      </c>
      <c r="H6393" s="323">
        <v>1404.32</v>
      </c>
      <c r="I6393" s="323">
        <v>3120.86</v>
      </c>
      <c r="J6393" s="42"/>
      <c r="K6393" s="42"/>
      <c r="L6393" s="42" t="s">
        <v>4489</v>
      </c>
      <c r="M6393" s="42" t="s">
        <v>3545</v>
      </c>
      <c r="N6393" s="42" t="s">
        <v>2439</v>
      </c>
      <c r="O6393" s="137" t="s">
        <v>3546</v>
      </c>
      <c r="P6393" s="42" t="s">
        <v>64</v>
      </c>
      <c r="Q6393" s="42" t="s">
        <v>65</v>
      </c>
      <c r="R6393" s="42">
        <v>1</v>
      </c>
      <c r="S6393" s="137" t="s">
        <v>2419</v>
      </c>
      <c r="T6393" s="62">
        <v>685129400</v>
      </c>
      <c r="U6393" s="62">
        <v>667213675.62</v>
      </c>
      <c r="Z6393" s="54" t="s">
        <v>68</v>
      </c>
      <c r="AA6393" s="132">
        <v>8.3750000000000003E-7</v>
      </c>
      <c r="AJ6393" s="42"/>
      <c r="AM6393" s="42"/>
      <c r="AN6393" s="42"/>
      <c r="AO6393" s="42"/>
      <c r="AP6393" s="42"/>
      <c r="AY6393" s="42"/>
      <c r="AZ6393" s="42"/>
      <c r="BA6393" s="42"/>
      <c r="BB6393" s="42"/>
      <c r="BN6393" s="54" t="s">
        <v>4578</v>
      </c>
      <c r="BO6393" s="58" t="str">
        <f t="shared" si="99"/>
        <v>境内资产</v>
      </c>
      <c r="BP6393" s="58" t="str">
        <f>IF(M6393="",VLOOKUP(D6393,Sheet4!$A$1:$B$92,2,0),VLOOKUP(Q6393,Sheet4!$A$1:$B$92,2,0))</f>
        <v>保险资产管理产品</v>
      </c>
    </row>
    <row r="6394" spans="1:68" s="58" customFormat="1" ht="12.75" customHeight="1">
      <c r="A6394" s="64" t="s">
        <v>1752</v>
      </c>
      <c r="B6394" s="54" t="s">
        <v>1753</v>
      </c>
      <c r="C6394" s="252" t="s">
        <v>5552</v>
      </c>
      <c r="D6394" s="252" t="s">
        <v>678</v>
      </c>
      <c r="E6394" s="54" t="s">
        <v>1754</v>
      </c>
      <c r="F6394" s="54" t="s">
        <v>1753</v>
      </c>
      <c r="G6394" s="54">
        <v>286</v>
      </c>
      <c r="H6394" s="323">
        <v>3260.4</v>
      </c>
      <c r="I6394" s="323">
        <v>5565.56</v>
      </c>
      <c r="J6394" s="42"/>
      <c r="K6394" s="42"/>
      <c r="L6394" s="42" t="s">
        <v>4489</v>
      </c>
      <c r="M6394" s="42" t="s">
        <v>3545</v>
      </c>
      <c r="N6394" s="42" t="s">
        <v>2439</v>
      </c>
      <c r="O6394" s="137" t="s">
        <v>3546</v>
      </c>
      <c r="P6394" s="42" t="s">
        <v>64</v>
      </c>
      <c r="Q6394" s="42" t="s">
        <v>65</v>
      </c>
      <c r="R6394" s="42">
        <v>1</v>
      </c>
      <c r="S6394" s="137" t="s">
        <v>2419</v>
      </c>
      <c r="T6394" s="62">
        <v>685129400</v>
      </c>
      <c r="U6394" s="62">
        <v>667213675.62</v>
      </c>
      <c r="Z6394" s="54" t="s">
        <v>68</v>
      </c>
      <c r="AA6394" s="132">
        <v>6.3699999834959103E-7</v>
      </c>
      <c r="AJ6394" s="42"/>
      <c r="AM6394" s="42"/>
      <c r="AN6394" s="42"/>
      <c r="AO6394" s="42"/>
      <c r="AP6394" s="42"/>
      <c r="AY6394" s="42"/>
      <c r="AZ6394" s="42"/>
      <c r="BA6394" s="42"/>
      <c r="BB6394" s="42"/>
      <c r="BN6394" s="54" t="s">
        <v>4578</v>
      </c>
      <c r="BO6394" s="58" t="str">
        <f t="shared" si="99"/>
        <v>境内资产</v>
      </c>
      <c r="BP6394" s="58" t="str">
        <f>IF(M6394="",VLOOKUP(D6394,Sheet4!$A$1:$B$92,2,0),VLOOKUP(Q6394,Sheet4!$A$1:$B$92,2,0))</f>
        <v>保险资产管理产品</v>
      </c>
    </row>
    <row r="6395" spans="1:68" s="58" customFormat="1" ht="12.75" customHeight="1">
      <c r="A6395" s="64" t="s">
        <v>2240</v>
      </c>
      <c r="B6395" s="54" t="s">
        <v>2241</v>
      </c>
      <c r="C6395" s="252" t="s">
        <v>5552</v>
      </c>
      <c r="D6395" s="252" t="s">
        <v>678</v>
      </c>
      <c r="E6395" s="54" t="s">
        <v>2796</v>
      </c>
      <c r="F6395" s="54" t="s">
        <v>2241</v>
      </c>
      <c r="G6395" s="54">
        <v>261</v>
      </c>
      <c r="H6395" s="323">
        <v>3583.53</v>
      </c>
      <c r="I6395" s="323">
        <v>3656.61</v>
      </c>
      <c r="J6395" s="42"/>
      <c r="K6395" s="42"/>
      <c r="L6395" s="42" t="s">
        <v>4489</v>
      </c>
      <c r="M6395" s="42" t="s">
        <v>3545</v>
      </c>
      <c r="N6395" s="42" t="s">
        <v>2439</v>
      </c>
      <c r="O6395" s="137" t="s">
        <v>3546</v>
      </c>
      <c r="P6395" s="42" t="s">
        <v>64</v>
      </c>
      <c r="Q6395" s="42" t="s">
        <v>65</v>
      </c>
      <c r="R6395" s="42">
        <v>1</v>
      </c>
      <c r="S6395" s="137" t="s">
        <v>2419</v>
      </c>
      <c r="T6395" s="62">
        <v>685129400</v>
      </c>
      <c r="U6395" s="62">
        <v>667213675.62</v>
      </c>
      <c r="Z6395" s="54" t="s">
        <v>68</v>
      </c>
      <c r="AA6395" s="132">
        <v>1.0540030369017801E-6</v>
      </c>
      <c r="AJ6395" s="42"/>
      <c r="AM6395" s="42"/>
      <c r="AN6395" s="42"/>
      <c r="AO6395" s="42"/>
      <c r="AP6395" s="42"/>
      <c r="AY6395" s="42"/>
      <c r="AZ6395" s="42"/>
      <c r="BA6395" s="42"/>
      <c r="BB6395" s="42"/>
      <c r="BN6395" s="54" t="s">
        <v>4578</v>
      </c>
      <c r="BO6395" s="58" t="str">
        <f t="shared" si="99"/>
        <v>境内资产</v>
      </c>
      <c r="BP6395" s="58" t="str">
        <f>IF(M6395="",VLOOKUP(D6395,Sheet4!$A$1:$B$92,2,0),VLOOKUP(Q6395,Sheet4!$A$1:$B$92,2,0))</f>
        <v>保险资产管理产品</v>
      </c>
    </row>
    <row r="6396" spans="1:68" s="58" customFormat="1" ht="12.75" customHeight="1">
      <c r="A6396" s="64" t="s">
        <v>1761</v>
      </c>
      <c r="B6396" s="54" t="s">
        <v>1762</v>
      </c>
      <c r="C6396" s="252" t="s">
        <v>5552</v>
      </c>
      <c r="D6396" s="252" t="s">
        <v>678</v>
      </c>
      <c r="E6396" s="54" t="s">
        <v>1763</v>
      </c>
      <c r="F6396" s="54" t="s">
        <v>1762</v>
      </c>
      <c r="G6396" s="54">
        <v>254</v>
      </c>
      <c r="H6396" s="323">
        <v>3141.98</v>
      </c>
      <c r="I6396" s="323">
        <v>3876.04</v>
      </c>
      <c r="J6396" s="42"/>
      <c r="K6396" s="42"/>
      <c r="L6396" s="42" t="s">
        <v>4489</v>
      </c>
      <c r="M6396" s="42" t="s">
        <v>3545</v>
      </c>
      <c r="N6396" s="42" t="s">
        <v>2439</v>
      </c>
      <c r="O6396" s="137" t="s">
        <v>3546</v>
      </c>
      <c r="P6396" s="42" t="s">
        <v>64</v>
      </c>
      <c r="Q6396" s="42" t="s">
        <v>65</v>
      </c>
      <c r="R6396" s="42">
        <v>1</v>
      </c>
      <c r="S6396" s="137" t="s">
        <v>2419</v>
      </c>
      <c r="T6396" s="62">
        <v>685129400</v>
      </c>
      <c r="U6396" s="62">
        <v>667213675.62</v>
      </c>
      <c r="Z6396" s="54" t="s">
        <v>68</v>
      </c>
      <c r="AA6396" s="132">
        <v>1.2299902617700099E-6</v>
      </c>
      <c r="AJ6396" s="42"/>
      <c r="AM6396" s="42"/>
      <c r="AN6396" s="42"/>
      <c r="AO6396" s="42"/>
      <c r="AP6396" s="42"/>
      <c r="AY6396" s="42"/>
      <c r="AZ6396" s="42"/>
      <c r="BA6396" s="42"/>
      <c r="BB6396" s="42"/>
      <c r="BN6396" s="54" t="s">
        <v>4578</v>
      </c>
      <c r="BO6396" s="58" t="str">
        <f t="shared" si="99"/>
        <v>境内资产</v>
      </c>
      <c r="BP6396" s="58" t="str">
        <f>IF(M6396="",VLOOKUP(D6396,Sheet4!$A$1:$B$92,2,0),VLOOKUP(Q6396,Sheet4!$A$1:$B$92,2,0))</f>
        <v>保险资产管理产品</v>
      </c>
    </row>
    <row r="6397" spans="1:68" s="58" customFormat="1" ht="12.75" customHeight="1">
      <c r="A6397" s="64" t="s">
        <v>1618</v>
      </c>
      <c r="B6397" s="54" t="s">
        <v>1619</v>
      </c>
      <c r="C6397" s="252" t="s">
        <v>5552</v>
      </c>
      <c r="D6397" s="252" t="s">
        <v>678</v>
      </c>
      <c r="E6397" s="54" t="s">
        <v>1620</v>
      </c>
      <c r="F6397" s="54" t="s">
        <v>1619</v>
      </c>
      <c r="G6397" s="54">
        <v>851</v>
      </c>
      <c r="H6397" s="323">
        <v>10237.530000000001</v>
      </c>
      <c r="I6397" s="323">
        <v>8688.7099999999991</v>
      </c>
      <c r="J6397" s="42"/>
      <c r="K6397" s="42"/>
      <c r="L6397" s="42" t="s">
        <v>4489</v>
      </c>
      <c r="M6397" s="42" t="s">
        <v>3545</v>
      </c>
      <c r="N6397" s="42" t="s">
        <v>2439</v>
      </c>
      <c r="O6397" s="137" t="s">
        <v>3546</v>
      </c>
      <c r="P6397" s="42" t="s">
        <v>64</v>
      </c>
      <c r="Q6397" s="42" t="s">
        <v>65</v>
      </c>
      <c r="R6397" s="42">
        <v>1</v>
      </c>
      <c r="S6397" s="137" t="s">
        <v>2419</v>
      </c>
      <c r="T6397" s="62">
        <v>685129400</v>
      </c>
      <c r="U6397" s="62">
        <v>667213675.62</v>
      </c>
      <c r="Z6397" s="54" t="s">
        <v>68</v>
      </c>
      <c r="AA6397" s="132">
        <v>2.0756310186592201E-6</v>
      </c>
      <c r="AJ6397" s="42"/>
      <c r="AM6397" s="42"/>
      <c r="AN6397" s="42"/>
      <c r="AO6397" s="42"/>
      <c r="AP6397" s="42"/>
      <c r="AY6397" s="42"/>
      <c r="AZ6397" s="42"/>
      <c r="BA6397" s="42"/>
      <c r="BB6397" s="42"/>
      <c r="BN6397" s="54" t="s">
        <v>4578</v>
      </c>
      <c r="BO6397" s="58" t="str">
        <f t="shared" si="99"/>
        <v>境内资产</v>
      </c>
      <c r="BP6397" s="58" t="str">
        <f>IF(M6397="",VLOOKUP(D6397,Sheet4!$A$1:$B$92,2,0),VLOOKUP(Q6397,Sheet4!$A$1:$B$92,2,0))</f>
        <v>保险资产管理产品</v>
      </c>
    </row>
    <row r="6398" spans="1:68" s="58" customFormat="1" ht="12.75" customHeight="1">
      <c r="A6398" s="64" t="s">
        <v>2025</v>
      </c>
      <c r="B6398" s="54" t="s">
        <v>2026</v>
      </c>
      <c r="C6398" s="252" t="s">
        <v>5552</v>
      </c>
      <c r="D6398" s="252" t="s">
        <v>678</v>
      </c>
      <c r="E6398" s="54" t="s">
        <v>2797</v>
      </c>
      <c r="F6398" s="54" t="s">
        <v>2026</v>
      </c>
      <c r="G6398" s="54">
        <v>87</v>
      </c>
      <c r="H6398" s="323">
        <v>1961.85</v>
      </c>
      <c r="I6398" s="323">
        <v>3493.05</v>
      </c>
      <c r="J6398" s="42"/>
      <c r="K6398" s="42"/>
      <c r="L6398" s="42" t="s">
        <v>4489</v>
      </c>
      <c r="M6398" s="42" t="s">
        <v>3545</v>
      </c>
      <c r="N6398" s="42" t="s">
        <v>2439</v>
      </c>
      <c r="O6398" s="137" t="s">
        <v>3546</v>
      </c>
      <c r="P6398" s="42" t="s">
        <v>64</v>
      </c>
      <c r="Q6398" s="42" t="s">
        <v>65</v>
      </c>
      <c r="R6398" s="42">
        <v>1</v>
      </c>
      <c r="S6398" s="137" t="s">
        <v>2419</v>
      </c>
      <c r="T6398" s="62">
        <v>685129400</v>
      </c>
      <c r="U6398" s="62">
        <v>667213675.62</v>
      </c>
      <c r="Z6398" s="54" t="s">
        <v>68</v>
      </c>
      <c r="AA6398" s="132">
        <v>1.0766801318098999E-6</v>
      </c>
      <c r="AJ6398" s="42"/>
      <c r="AM6398" s="42"/>
      <c r="AN6398" s="42"/>
      <c r="AO6398" s="42"/>
      <c r="AP6398" s="42"/>
      <c r="AY6398" s="42"/>
      <c r="AZ6398" s="42"/>
      <c r="BA6398" s="42"/>
      <c r="BB6398" s="42"/>
      <c r="BN6398" s="54" t="s">
        <v>4578</v>
      </c>
      <c r="BO6398" s="58" t="str">
        <f t="shared" si="99"/>
        <v>境内资产</v>
      </c>
      <c r="BP6398" s="58" t="str">
        <f>IF(M6398="",VLOOKUP(D6398,Sheet4!$A$1:$B$92,2,0),VLOOKUP(Q6398,Sheet4!$A$1:$B$92,2,0))</f>
        <v>保险资产管理产品</v>
      </c>
    </row>
    <row r="6399" spans="1:68" s="58" customFormat="1" ht="12.75" customHeight="1">
      <c r="A6399" s="64" t="s">
        <v>2029</v>
      </c>
      <c r="B6399" s="54" t="s">
        <v>2030</v>
      </c>
      <c r="C6399" s="252" t="s">
        <v>5552</v>
      </c>
      <c r="D6399" s="252" t="s">
        <v>678</v>
      </c>
      <c r="E6399" s="54" t="s">
        <v>2798</v>
      </c>
      <c r="F6399" s="54" t="s">
        <v>2030</v>
      </c>
      <c r="G6399" s="54">
        <v>119</v>
      </c>
      <c r="H6399" s="323">
        <v>3805.62</v>
      </c>
      <c r="I6399" s="323">
        <v>2506.14</v>
      </c>
      <c r="J6399" s="42"/>
      <c r="K6399" s="42"/>
      <c r="L6399" s="42" t="s">
        <v>4489</v>
      </c>
      <c r="M6399" s="42" t="s">
        <v>3545</v>
      </c>
      <c r="N6399" s="42" t="s">
        <v>2439</v>
      </c>
      <c r="O6399" s="137" t="s">
        <v>3546</v>
      </c>
      <c r="P6399" s="42" t="s">
        <v>64</v>
      </c>
      <c r="Q6399" s="42" t="s">
        <v>65</v>
      </c>
      <c r="R6399" s="42">
        <v>1</v>
      </c>
      <c r="S6399" s="137" t="s">
        <v>2419</v>
      </c>
      <c r="T6399" s="62">
        <v>685129400</v>
      </c>
      <c r="U6399" s="62">
        <v>667213675.62</v>
      </c>
      <c r="Z6399" s="54" t="s">
        <v>68</v>
      </c>
      <c r="AA6399" s="132">
        <v>1.1672159447583201E-6</v>
      </c>
      <c r="AJ6399" s="42"/>
      <c r="AM6399" s="42"/>
      <c r="AN6399" s="42"/>
      <c r="AO6399" s="42"/>
      <c r="AP6399" s="42"/>
      <c r="AY6399" s="42"/>
      <c r="AZ6399" s="42"/>
      <c r="BA6399" s="42"/>
      <c r="BB6399" s="42"/>
      <c r="BN6399" s="54" t="s">
        <v>4578</v>
      </c>
      <c r="BO6399" s="58" t="str">
        <f t="shared" si="99"/>
        <v>境内资产</v>
      </c>
      <c r="BP6399" s="58" t="str">
        <f>IF(M6399="",VLOOKUP(D6399,Sheet4!$A$1:$B$92,2,0),VLOOKUP(Q6399,Sheet4!$A$1:$B$92,2,0))</f>
        <v>保险资产管理产品</v>
      </c>
    </row>
    <row r="6400" spans="1:68" s="58" customFormat="1" ht="12.75" customHeight="1">
      <c r="A6400" s="64" t="s">
        <v>2031</v>
      </c>
      <c r="B6400" s="54" t="s">
        <v>2032</v>
      </c>
      <c r="C6400" s="252" t="s">
        <v>5552</v>
      </c>
      <c r="D6400" s="252" t="s">
        <v>678</v>
      </c>
      <c r="E6400" s="54" t="s">
        <v>2800</v>
      </c>
      <c r="F6400" s="54" t="s">
        <v>2032</v>
      </c>
      <c r="G6400" s="54">
        <v>210</v>
      </c>
      <c r="H6400" s="323">
        <v>3227.7</v>
      </c>
      <c r="I6400" s="323">
        <v>3078.6</v>
      </c>
      <c r="J6400" s="42"/>
      <c r="K6400" s="42"/>
      <c r="L6400" s="42" t="s">
        <v>4489</v>
      </c>
      <c r="M6400" s="42" t="s">
        <v>3545</v>
      </c>
      <c r="N6400" s="42" t="s">
        <v>2439</v>
      </c>
      <c r="O6400" s="137" t="s">
        <v>3546</v>
      </c>
      <c r="P6400" s="42" t="s">
        <v>64</v>
      </c>
      <c r="Q6400" s="42" t="s">
        <v>65</v>
      </c>
      <c r="R6400" s="42">
        <v>1</v>
      </c>
      <c r="S6400" s="137" t="s">
        <v>2419</v>
      </c>
      <c r="T6400" s="62">
        <v>685129400</v>
      </c>
      <c r="U6400" s="62">
        <v>667213675.62</v>
      </c>
      <c r="Z6400" s="54" t="s">
        <v>68</v>
      </c>
      <c r="AA6400" s="132">
        <v>1.15503037729892E-6</v>
      </c>
      <c r="AJ6400" s="42"/>
      <c r="AM6400" s="42"/>
      <c r="AN6400" s="42"/>
      <c r="AO6400" s="42"/>
      <c r="AP6400" s="42"/>
      <c r="AY6400" s="42"/>
      <c r="AZ6400" s="42"/>
      <c r="BA6400" s="42"/>
      <c r="BB6400" s="42"/>
      <c r="BN6400" s="54" t="s">
        <v>4578</v>
      </c>
      <c r="BO6400" s="58" t="str">
        <f t="shared" si="99"/>
        <v>境内资产</v>
      </c>
      <c r="BP6400" s="58" t="str">
        <f>IF(M6400="",VLOOKUP(D6400,Sheet4!$A$1:$B$92,2,0),VLOOKUP(Q6400,Sheet4!$A$1:$B$92,2,0))</f>
        <v>保险资产管理产品</v>
      </c>
    </row>
    <row r="6401" spans="1:68" s="58" customFormat="1" ht="12.75" customHeight="1">
      <c r="A6401" s="64" t="s">
        <v>1621</v>
      </c>
      <c r="B6401" s="54" t="s">
        <v>1622</v>
      </c>
      <c r="C6401" s="252" t="s">
        <v>5552</v>
      </c>
      <c r="D6401" s="252" t="s">
        <v>678</v>
      </c>
      <c r="E6401" s="54" t="s">
        <v>1623</v>
      </c>
      <c r="F6401" s="54" t="s">
        <v>1622</v>
      </c>
      <c r="G6401" s="54">
        <v>124</v>
      </c>
      <c r="H6401" s="323">
        <v>3245.08</v>
      </c>
      <c r="I6401" s="323">
        <v>3283.52</v>
      </c>
      <c r="J6401" s="42"/>
      <c r="K6401" s="42"/>
      <c r="L6401" s="42" t="s">
        <v>4489</v>
      </c>
      <c r="M6401" s="42" t="s">
        <v>3545</v>
      </c>
      <c r="N6401" s="42" t="s">
        <v>2439</v>
      </c>
      <c r="O6401" s="137" t="s">
        <v>3546</v>
      </c>
      <c r="P6401" s="42" t="s">
        <v>64</v>
      </c>
      <c r="Q6401" s="42" t="s">
        <v>65</v>
      </c>
      <c r="R6401" s="42">
        <v>1</v>
      </c>
      <c r="S6401" s="137" t="s">
        <v>2419</v>
      </c>
      <c r="T6401" s="62">
        <v>685129400</v>
      </c>
      <c r="U6401" s="62">
        <v>667213675.62</v>
      </c>
      <c r="Z6401" s="54" t="s">
        <v>68</v>
      </c>
      <c r="AA6401" s="132">
        <v>1.0333333333333299E-6</v>
      </c>
      <c r="AJ6401" s="42"/>
      <c r="AM6401" s="42"/>
      <c r="AN6401" s="42"/>
      <c r="AO6401" s="42"/>
      <c r="AP6401" s="42"/>
      <c r="AY6401" s="42"/>
      <c r="AZ6401" s="42"/>
      <c r="BA6401" s="42"/>
      <c r="BB6401" s="42"/>
      <c r="BN6401" s="54" t="s">
        <v>4578</v>
      </c>
      <c r="BO6401" s="58" t="str">
        <f t="shared" si="99"/>
        <v>境内资产</v>
      </c>
      <c r="BP6401" s="58" t="str">
        <f>IF(M6401="",VLOOKUP(D6401,Sheet4!$A$1:$B$92,2,0),VLOOKUP(Q6401,Sheet4!$A$1:$B$92,2,0))</f>
        <v>保险资产管理产品</v>
      </c>
    </row>
    <row r="6402" spans="1:68" s="58" customFormat="1" ht="12.75" customHeight="1">
      <c r="A6402" s="64" t="s">
        <v>2033</v>
      </c>
      <c r="B6402" s="54" t="s">
        <v>2034</v>
      </c>
      <c r="C6402" s="252" t="s">
        <v>5552</v>
      </c>
      <c r="D6402" s="252" t="s">
        <v>678</v>
      </c>
      <c r="E6402" s="54" t="s">
        <v>2801</v>
      </c>
      <c r="F6402" s="54" t="s">
        <v>2034</v>
      </c>
      <c r="G6402" s="54">
        <v>171</v>
      </c>
      <c r="H6402" s="323">
        <v>6564.69</v>
      </c>
      <c r="I6402" s="323">
        <v>4257.8999999999996</v>
      </c>
      <c r="J6402" s="42"/>
      <c r="K6402" s="42"/>
      <c r="L6402" s="42" t="s">
        <v>4489</v>
      </c>
      <c r="M6402" s="42" t="s">
        <v>3545</v>
      </c>
      <c r="N6402" s="42" t="s">
        <v>2439</v>
      </c>
      <c r="O6402" s="137" t="s">
        <v>3546</v>
      </c>
      <c r="P6402" s="42" t="s">
        <v>64</v>
      </c>
      <c r="Q6402" s="42" t="s">
        <v>65</v>
      </c>
      <c r="R6402" s="42">
        <v>1</v>
      </c>
      <c r="S6402" s="137" t="s">
        <v>2419</v>
      </c>
      <c r="T6402" s="62">
        <v>685129400</v>
      </c>
      <c r="U6402" s="62">
        <v>667213675.62</v>
      </c>
      <c r="Z6402" s="54" t="s">
        <v>68</v>
      </c>
      <c r="AA6402" s="132">
        <v>1.46784794949367E-6</v>
      </c>
      <c r="AJ6402" s="42"/>
      <c r="AM6402" s="42"/>
      <c r="AN6402" s="42"/>
      <c r="AO6402" s="42"/>
      <c r="AP6402" s="42"/>
      <c r="AY6402" s="42"/>
      <c r="AZ6402" s="42"/>
      <c r="BA6402" s="42"/>
      <c r="BB6402" s="42"/>
      <c r="BN6402" s="54" t="s">
        <v>4578</v>
      </c>
      <c r="BO6402" s="58" t="str">
        <f t="shared" si="99"/>
        <v>境内资产</v>
      </c>
      <c r="BP6402" s="58" t="str">
        <f>IF(M6402="",VLOOKUP(D6402,Sheet4!$A$1:$B$92,2,0),VLOOKUP(Q6402,Sheet4!$A$1:$B$92,2,0))</f>
        <v>保险资产管理产品</v>
      </c>
    </row>
    <row r="6403" spans="1:68" s="58" customFormat="1" ht="12.75" customHeight="1">
      <c r="A6403" s="64" t="s">
        <v>2802</v>
      </c>
      <c r="B6403" s="54" t="s">
        <v>2803</v>
      </c>
      <c r="C6403" s="252" t="s">
        <v>5552</v>
      </c>
      <c r="D6403" s="252" t="s">
        <v>678</v>
      </c>
      <c r="E6403" s="54" t="s">
        <v>2804</v>
      </c>
      <c r="F6403" s="54" t="s">
        <v>2803</v>
      </c>
      <c r="G6403" s="54">
        <v>330</v>
      </c>
      <c r="H6403" s="323">
        <v>10170.6</v>
      </c>
      <c r="I6403" s="323">
        <v>7507.5</v>
      </c>
      <c r="J6403" s="42"/>
      <c r="K6403" s="42"/>
      <c r="L6403" s="42" t="s">
        <v>4489</v>
      </c>
      <c r="M6403" s="42" t="s">
        <v>3545</v>
      </c>
      <c r="N6403" s="42" t="s">
        <v>2439</v>
      </c>
      <c r="O6403" s="137" t="s">
        <v>3546</v>
      </c>
      <c r="P6403" s="42" t="s">
        <v>64</v>
      </c>
      <c r="Q6403" s="42" t="s">
        <v>65</v>
      </c>
      <c r="R6403" s="42">
        <v>1</v>
      </c>
      <c r="S6403" s="137" t="s">
        <v>2419</v>
      </c>
      <c r="T6403" s="62">
        <v>685129400</v>
      </c>
      <c r="U6403" s="62">
        <v>667213675.62</v>
      </c>
      <c r="Z6403" s="54" t="s">
        <v>68</v>
      </c>
      <c r="AA6403" s="132">
        <v>1.96810137081839E-6</v>
      </c>
      <c r="AJ6403" s="42"/>
      <c r="AM6403" s="42"/>
      <c r="AN6403" s="42"/>
      <c r="AO6403" s="42"/>
      <c r="AP6403" s="42"/>
      <c r="AY6403" s="42"/>
      <c r="AZ6403" s="42"/>
      <c r="BA6403" s="42"/>
      <c r="BB6403" s="42"/>
      <c r="BN6403" s="54" t="s">
        <v>4578</v>
      </c>
      <c r="BO6403" s="58" t="str">
        <f t="shared" ref="BO6403:BO6466" si="100">IF(LEFT(D6403,2)="境外","境外资产","境内资产")</f>
        <v>境内资产</v>
      </c>
      <c r="BP6403" s="58" t="str">
        <f>IF(M6403="",VLOOKUP(D6403,Sheet4!$A$1:$B$92,2,0),VLOOKUP(Q6403,Sheet4!$A$1:$B$92,2,0))</f>
        <v>保险资产管理产品</v>
      </c>
    </row>
    <row r="6404" spans="1:68" s="58" customFormat="1" ht="12.75" customHeight="1">
      <c r="A6404" s="64" t="s">
        <v>1624</v>
      </c>
      <c r="B6404" s="54" t="s">
        <v>1625</v>
      </c>
      <c r="C6404" s="252" t="s">
        <v>5552</v>
      </c>
      <c r="D6404" s="252" t="s">
        <v>678</v>
      </c>
      <c r="E6404" s="54" t="s">
        <v>1626</v>
      </c>
      <c r="F6404" s="54" t="s">
        <v>1625</v>
      </c>
      <c r="G6404" s="54">
        <v>166</v>
      </c>
      <c r="H6404" s="323">
        <v>2596.2399999999998</v>
      </c>
      <c r="I6404" s="323">
        <v>3097.56</v>
      </c>
      <c r="J6404" s="42"/>
      <c r="K6404" s="42"/>
      <c r="L6404" s="42" t="s">
        <v>4489</v>
      </c>
      <c r="M6404" s="42" t="s">
        <v>3545</v>
      </c>
      <c r="N6404" s="42" t="s">
        <v>2439</v>
      </c>
      <c r="O6404" s="137" t="s">
        <v>3546</v>
      </c>
      <c r="P6404" s="42" t="s">
        <v>64</v>
      </c>
      <c r="Q6404" s="42" t="s">
        <v>65</v>
      </c>
      <c r="R6404" s="42">
        <v>1</v>
      </c>
      <c r="S6404" s="137" t="s">
        <v>2419</v>
      </c>
      <c r="T6404" s="62">
        <v>685129400</v>
      </c>
      <c r="U6404" s="62">
        <v>667213675.62</v>
      </c>
      <c r="Z6404" s="54" t="s">
        <v>68</v>
      </c>
      <c r="AA6404" s="132">
        <v>1.1039398616124899E-6</v>
      </c>
      <c r="AJ6404" s="42"/>
      <c r="AM6404" s="42"/>
      <c r="AN6404" s="42"/>
      <c r="AO6404" s="42"/>
      <c r="AP6404" s="42"/>
      <c r="AY6404" s="42"/>
      <c r="AZ6404" s="42"/>
      <c r="BA6404" s="42"/>
      <c r="BB6404" s="42"/>
      <c r="BN6404" s="54" t="s">
        <v>4578</v>
      </c>
      <c r="BO6404" s="58" t="str">
        <f t="shared" si="100"/>
        <v>境内资产</v>
      </c>
      <c r="BP6404" s="58" t="str">
        <f>IF(M6404="",VLOOKUP(D6404,Sheet4!$A$1:$B$92,2,0),VLOOKUP(Q6404,Sheet4!$A$1:$B$92,2,0))</f>
        <v>保险资产管理产品</v>
      </c>
    </row>
    <row r="6405" spans="1:68" s="58" customFormat="1" ht="12.75" customHeight="1">
      <c r="A6405" s="64" t="s">
        <v>2037</v>
      </c>
      <c r="B6405" s="54" t="s">
        <v>2038</v>
      </c>
      <c r="C6405" s="252" t="s">
        <v>5552</v>
      </c>
      <c r="D6405" s="252" t="s">
        <v>678</v>
      </c>
      <c r="E6405" s="54" t="s">
        <v>2805</v>
      </c>
      <c r="F6405" s="54" t="s">
        <v>2038</v>
      </c>
      <c r="G6405" s="54">
        <v>99</v>
      </c>
      <c r="H6405" s="323">
        <v>2600.73</v>
      </c>
      <c r="I6405" s="323">
        <v>4153.05</v>
      </c>
      <c r="J6405" s="42"/>
      <c r="K6405" s="42"/>
      <c r="L6405" s="42" t="s">
        <v>4489</v>
      </c>
      <c r="M6405" s="42" t="s">
        <v>3545</v>
      </c>
      <c r="N6405" s="42" t="s">
        <v>2439</v>
      </c>
      <c r="O6405" s="137" t="s">
        <v>3546</v>
      </c>
      <c r="P6405" s="42" t="s">
        <v>64</v>
      </c>
      <c r="Q6405" s="42" t="s">
        <v>65</v>
      </c>
      <c r="R6405" s="42">
        <v>1</v>
      </c>
      <c r="S6405" s="137" t="s">
        <v>2419</v>
      </c>
      <c r="T6405" s="62">
        <v>685129400</v>
      </c>
      <c r="U6405" s="62">
        <v>667213675.62</v>
      </c>
      <c r="Z6405" s="54" t="s">
        <v>68</v>
      </c>
      <c r="AA6405" s="132">
        <v>1.2132352941176499E-6</v>
      </c>
      <c r="AJ6405" s="42"/>
      <c r="AM6405" s="42"/>
      <c r="AN6405" s="42"/>
      <c r="AO6405" s="42"/>
      <c r="AP6405" s="42"/>
      <c r="AY6405" s="42"/>
      <c r="AZ6405" s="42"/>
      <c r="BA6405" s="42"/>
      <c r="BB6405" s="42"/>
      <c r="BN6405" s="54" t="s">
        <v>4578</v>
      </c>
      <c r="BO6405" s="58" t="str">
        <f t="shared" si="100"/>
        <v>境内资产</v>
      </c>
      <c r="BP6405" s="58" t="str">
        <f>IF(M6405="",VLOOKUP(D6405,Sheet4!$A$1:$B$92,2,0),VLOOKUP(Q6405,Sheet4!$A$1:$B$92,2,0))</f>
        <v>保险资产管理产品</v>
      </c>
    </row>
    <row r="6406" spans="1:68" s="58" customFormat="1" ht="12.75" customHeight="1">
      <c r="A6406" s="64" t="s">
        <v>2806</v>
      </c>
      <c r="B6406" s="54" t="s">
        <v>1628</v>
      </c>
      <c r="C6406" s="252" t="s">
        <v>5552</v>
      </c>
      <c r="D6406" s="252" t="s">
        <v>678</v>
      </c>
      <c r="E6406" s="54" t="s">
        <v>1629</v>
      </c>
      <c r="F6406" s="54" t="s">
        <v>1628</v>
      </c>
      <c r="G6406" s="54">
        <v>135</v>
      </c>
      <c r="H6406" s="323">
        <v>11618.1</v>
      </c>
      <c r="I6406" s="323">
        <v>6789.15</v>
      </c>
      <c r="J6406" s="42"/>
      <c r="K6406" s="42"/>
      <c r="L6406" s="42" t="s">
        <v>4489</v>
      </c>
      <c r="M6406" s="42" t="s">
        <v>3545</v>
      </c>
      <c r="N6406" s="42" t="s">
        <v>2439</v>
      </c>
      <c r="O6406" s="137" t="s">
        <v>3546</v>
      </c>
      <c r="P6406" s="42" t="s">
        <v>64</v>
      </c>
      <c r="Q6406" s="42" t="s">
        <v>65</v>
      </c>
      <c r="R6406" s="42">
        <v>1</v>
      </c>
      <c r="S6406" s="137" t="s">
        <v>2419</v>
      </c>
      <c r="T6406" s="62">
        <v>685129400</v>
      </c>
      <c r="U6406" s="62">
        <v>667213675.62</v>
      </c>
      <c r="Z6406" s="54" t="s">
        <v>68</v>
      </c>
      <c r="AA6406" s="132">
        <v>1.5576922837278101E-6</v>
      </c>
      <c r="AJ6406" s="42"/>
      <c r="AM6406" s="42"/>
      <c r="AN6406" s="42"/>
      <c r="AO6406" s="42"/>
      <c r="AP6406" s="42"/>
      <c r="AY6406" s="42"/>
      <c r="AZ6406" s="42"/>
      <c r="BA6406" s="42"/>
      <c r="BB6406" s="42"/>
      <c r="BN6406" s="54" t="s">
        <v>4578</v>
      </c>
      <c r="BO6406" s="58" t="str">
        <f t="shared" si="100"/>
        <v>境内资产</v>
      </c>
      <c r="BP6406" s="58" t="str">
        <f>IF(M6406="",VLOOKUP(D6406,Sheet4!$A$1:$B$92,2,0),VLOOKUP(Q6406,Sheet4!$A$1:$B$92,2,0))</f>
        <v>保险资产管理产品</v>
      </c>
    </row>
    <row r="6407" spans="1:68" s="58" customFormat="1" ht="12.75" customHeight="1">
      <c r="A6407" s="64" t="s">
        <v>1630</v>
      </c>
      <c r="B6407" s="54" t="s">
        <v>1631</v>
      </c>
      <c r="C6407" s="252" t="s">
        <v>5552</v>
      </c>
      <c r="D6407" s="252" t="s">
        <v>678</v>
      </c>
      <c r="E6407" s="54" t="s">
        <v>1632</v>
      </c>
      <c r="F6407" s="54" t="s">
        <v>1631</v>
      </c>
      <c r="G6407" s="54">
        <v>180</v>
      </c>
      <c r="H6407" s="323">
        <v>7034.4</v>
      </c>
      <c r="I6407" s="323">
        <v>4910.3999999999996</v>
      </c>
      <c r="J6407" s="42"/>
      <c r="K6407" s="42"/>
      <c r="L6407" s="42" t="s">
        <v>4489</v>
      </c>
      <c r="M6407" s="42" t="s">
        <v>3545</v>
      </c>
      <c r="N6407" s="42" t="s">
        <v>2439</v>
      </c>
      <c r="O6407" s="137" t="s">
        <v>3546</v>
      </c>
      <c r="P6407" s="42" t="s">
        <v>64</v>
      </c>
      <c r="Q6407" s="42" t="s">
        <v>65</v>
      </c>
      <c r="R6407" s="42">
        <v>1</v>
      </c>
      <c r="S6407" s="137" t="s">
        <v>2419</v>
      </c>
      <c r="T6407" s="62">
        <v>685129400</v>
      </c>
      <c r="U6407" s="62">
        <v>667213675.62</v>
      </c>
      <c r="Z6407" s="54" t="s">
        <v>68</v>
      </c>
      <c r="AA6407" s="132">
        <v>1.5E-6</v>
      </c>
      <c r="AJ6407" s="42"/>
      <c r="AM6407" s="42"/>
      <c r="AN6407" s="42"/>
      <c r="AO6407" s="42"/>
      <c r="AP6407" s="42"/>
      <c r="AY6407" s="42"/>
      <c r="AZ6407" s="42"/>
      <c r="BA6407" s="42"/>
      <c r="BB6407" s="42"/>
      <c r="BN6407" s="54" t="s">
        <v>4578</v>
      </c>
      <c r="BO6407" s="58" t="str">
        <f t="shared" si="100"/>
        <v>境内资产</v>
      </c>
      <c r="BP6407" s="58" t="str">
        <f>IF(M6407="",VLOOKUP(D6407,Sheet4!$A$1:$B$92,2,0),VLOOKUP(Q6407,Sheet4!$A$1:$B$92,2,0))</f>
        <v>保险资产管理产品</v>
      </c>
    </row>
    <row r="6408" spans="1:68" s="58" customFormat="1" ht="12.75" customHeight="1">
      <c r="A6408" s="64" t="s">
        <v>1764</v>
      </c>
      <c r="B6408" s="54" t="s">
        <v>1765</v>
      </c>
      <c r="C6408" s="252" t="s">
        <v>5552</v>
      </c>
      <c r="D6408" s="252" t="s">
        <v>678</v>
      </c>
      <c r="E6408" s="54" t="s">
        <v>1766</v>
      </c>
      <c r="F6408" s="54" t="s">
        <v>1765</v>
      </c>
      <c r="G6408" s="54">
        <v>189</v>
      </c>
      <c r="H6408" s="323">
        <v>8314.11</v>
      </c>
      <c r="I6408" s="323">
        <v>6044.22</v>
      </c>
      <c r="J6408" s="42"/>
      <c r="K6408" s="42"/>
      <c r="L6408" s="42" t="s">
        <v>4489</v>
      </c>
      <c r="M6408" s="42" t="s">
        <v>3545</v>
      </c>
      <c r="N6408" s="42" t="s">
        <v>2439</v>
      </c>
      <c r="O6408" s="137" t="s">
        <v>3546</v>
      </c>
      <c r="P6408" s="42" t="s">
        <v>64</v>
      </c>
      <c r="Q6408" s="42" t="s">
        <v>65</v>
      </c>
      <c r="R6408" s="42">
        <v>1</v>
      </c>
      <c r="S6408" s="137" t="s">
        <v>2419</v>
      </c>
      <c r="T6408" s="62">
        <v>685129400</v>
      </c>
      <c r="U6408" s="62">
        <v>667213675.62</v>
      </c>
      <c r="Z6408" s="54" t="s">
        <v>68</v>
      </c>
      <c r="AA6408" s="132">
        <v>1.43181818181818E-6</v>
      </c>
      <c r="AJ6408" s="42"/>
      <c r="AM6408" s="42"/>
      <c r="AN6408" s="42"/>
      <c r="AO6408" s="42"/>
      <c r="AP6408" s="42"/>
      <c r="AY6408" s="42"/>
      <c r="AZ6408" s="42"/>
      <c r="BA6408" s="42"/>
      <c r="BB6408" s="42"/>
      <c r="BN6408" s="54" t="s">
        <v>4578</v>
      </c>
      <c r="BO6408" s="58" t="str">
        <f t="shared" si="100"/>
        <v>境内资产</v>
      </c>
      <c r="BP6408" s="58" t="str">
        <f>IF(M6408="",VLOOKUP(D6408,Sheet4!$A$1:$B$92,2,0),VLOOKUP(Q6408,Sheet4!$A$1:$B$92,2,0))</f>
        <v>保险资产管理产品</v>
      </c>
    </row>
    <row r="6409" spans="1:68" s="58" customFormat="1" ht="12.75" customHeight="1">
      <c r="A6409" s="64" t="s">
        <v>2039</v>
      </c>
      <c r="B6409" s="54" t="s">
        <v>2040</v>
      </c>
      <c r="C6409" s="252" t="s">
        <v>5552</v>
      </c>
      <c r="D6409" s="252" t="s">
        <v>678</v>
      </c>
      <c r="E6409" s="54" t="s">
        <v>2807</v>
      </c>
      <c r="F6409" s="54" t="s">
        <v>2040</v>
      </c>
      <c r="G6409" s="54">
        <v>259</v>
      </c>
      <c r="H6409" s="323">
        <v>3159.8</v>
      </c>
      <c r="I6409" s="323">
        <v>4081.84</v>
      </c>
      <c r="J6409" s="42"/>
      <c r="K6409" s="42"/>
      <c r="L6409" s="42" t="s">
        <v>4489</v>
      </c>
      <c r="M6409" s="42" t="s">
        <v>3545</v>
      </c>
      <c r="N6409" s="42" t="s">
        <v>2439</v>
      </c>
      <c r="O6409" s="137" t="s">
        <v>3546</v>
      </c>
      <c r="P6409" s="42" t="s">
        <v>64</v>
      </c>
      <c r="Q6409" s="42" t="s">
        <v>65</v>
      </c>
      <c r="R6409" s="42">
        <v>1</v>
      </c>
      <c r="S6409" s="137" t="s">
        <v>2419</v>
      </c>
      <c r="T6409" s="62">
        <v>685129400</v>
      </c>
      <c r="U6409" s="62">
        <v>667213675.62</v>
      </c>
      <c r="Z6409" s="54" t="s">
        <v>68</v>
      </c>
      <c r="AA6409" s="132">
        <v>6.4748381290467702E-7</v>
      </c>
      <c r="AJ6409" s="42"/>
      <c r="AM6409" s="42"/>
      <c r="AN6409" s="42"/>
      <c r="AO6409" s="42"/>
      <c r="AP6409" s="42"/>
      <c r="AY6409" s="42"/>
      <c r="AZ6409" s="42"/>
      <c r="BA6409" s="42"/>
      <c r="BB6409" s="42"/>
      <c r="BN6409" s="54" t="s">
        <v>4578</v>
      </c>
      <c r="BO6409" s="58" t="str">
        <f t="shared" si="100"/>
        <v>境内资产</v>
      </c>
      <c r="BP6409" s="58" t="str">
        <f>IF(M6409="",VLOOKUP(D6409,Sheet4!$A$1:$B$92,2,0),VLOOKUP(Q6409,Sheet4!$A$1:$B$92,2,0))</f>
        <v>保险资产管理产品</v>
      </c>
    </row>
    <row r="6410" spans="1:68" s="58" customFormat="1" ht="12.75" customHeight="1">
      <c r="A6410" s="64" t="s">
        <v>1636</v>
      </c>
      <c r="B6410" s="54" t="s">
        <v>1637</v>
      </c>
      <c r="C6410" s="252" t="s">
        <v>5552</v>
      </c>
      <c r="D6410" s="252" t="s">
        <v>678</v>
      </c>
      <c r="E6410" s="54" t="s">
        <v>1638</v>
      </c>
      <c r="F6410" s="54" t="s">
        <v>1637</v>
      </c>
      <c r="G6410" s="54">
        <v>116</v>
      </c>
      <c r="H6410" s="323">
        <v>4669</v>
      </c>
      <c r="I6410" s="323">
        <v>2831.56</v>
      </c>
      <c r="J6410" s="42"/>
      <c r="K6410" s="42"/>
      <c r="L6410" s="42" t="s">
        <v>4489</v>
      </c>
      <c r="M6410" s="42" t="s">
        <v>3545</v>
      </c>
      <c r="N6410" s="42" t="s">
        <v>2439</v>
      </c>
      <c r="O6410" s="137" t="s">
        <v>3546</v>
      </c>
      <c r="P6410" s="42" t="s">
        <v>64</v>
      </c>
      <c r="Q6410" s="42" t="s">
        <v>65</v>
      </c>
      <c r="R6410" s="42">
        <v>1</v>
      </c>
      <c r="S6410" s="137" t="s">
        <v>2419</v>
      </c>
      <c r="T6410" s="62">
        <v>685129400</v>
      </c>
      <c r="U6410" s="62">
        <v>667213675.62</v>
      </c>
      <c r="Z6410" s="54" t="s">
        <v>68</v>
      </c>
      <c r="AA6410" s="132">
        <v>1.2888888888888899E-6</v>
      </c>
      <c r="AJ6410" s="42"/>
      <c r="AM6410" s="42"/>
      <c r="AN6410" s="42"/>
      <c r="AO6410" s="42"/>
      <c r="AP6410" s="42"/>
      <c r="AY6410" s="42"/>
      <c r="AZ6410" s="42"/>
      <c r="BA6410" s="42"/>
      <c r="BB6410" s="42"/>
      <c r="BN6410" s="54" t="s">
        <v>4578</v>
      </c>
      <c r="BO6410" s="58" t="str">
        <f t="shared" si="100"/>
        <v>境内资产</v>
      </c>
      <c r="BP6410" s="58" t="str">
        <f>IF(M6410="",VLOOKUP(D6410,Sheet4!$A$1:$B$92,2,0),VLOOKUP(Q6410,Sheet4!$A$1:$B$92,2,0))</f>
        <v>保险资产管理产品</v>
      </c>
    </row>
    <row r="6411" spans="1:68" s="58" customFormat="1" ht="12.75" customHeight="1">
      <c r="A6411" s="64" t="s">
        <v>1826</v>
      </c>
      <c r="B6411" s="54" t="s">
        <v>1827</v>
      </c>
      <c r="C6411" s="252" t="s">
        <v>5552</v>
      </c>
      <c r="D6411" s="252" t="s">
        <v>678</v>
      </c>
      <c r="E6411" s="54" t="s">
        <v>1828</v>
      </c>
      <c r="F6411" s="54" t="s">
        <v>1827</v>
      </c>
      <c r="G6411" s="54">
        <v>99</v>
      </c>
      <c r="H6411" s="323">
        <v>2684.88</v>
      </c>
      <c r="I6411" s="323">
        <v>1924.56</v>
      </c>
      <c r="J6411" s="42"/>
      <c r="K6411" s="42"/>
      <c r="L6411" s="42" t="s">
        <v>4489</v>
      </c>
      <c r="M6411" s="42" t="s">
        <v>3545</v>
      </c>
      <c r="N6411" s="42" t="s">
        <v>2439</v>
      </c>
      <c r="O6411" s="137" t="s">
        <v>3546</v>
      </c>
      <c r="P6411" s="42" t="s">
        <v>64</v>
      </c>
      <c r="Q6411" s="42" t="s">
        <v>65</v>
      </c>
      <c r="R6411" s="42">
        <v>1</v>
      </c>
      <c r="S6411" s="137" t="s">
        <v>2419</v>
      </c>
      <c r="T6411" s="62">
        <v>685129400</v>
      </c>
      <c r="U6411" s="62">
        <v>667213675.62</v>
      </c>
      <c r="Z6411" s="54" t="s">
        <v>68</v>
      </c>
      <c r="AA6411" s="132">
        <v>1.03316889598076E-6</v>
      </c>
      <c r="AJ6411" s="42"/>
      <c r="AM6411" s="42"/>
      <c r="AN6411" s="42"/>
      <c r="AO6411" s="42"/>
      <c r="AP6411" s="42"/>
      <c r="AY6411" s="42"/>
      <c r="AZ6411" s="42"/>
      <c r="BA6411" s="42"/>
      <c r="BB6411" s="42"/>
      <c r="BN6411" s="54" t="s">
        <v>4578</v>
      </c>
      <c r="BO6411" s="58" t="str">
        <f t="shared" si="100"/>
        <v>境内资产</v>
      </c>
      <c r="BP6411" s="58" t="str">
        <f>IF(M6411="",VLOOKUP(D6411,Sheet4!$A$1:$B$92,2,0),VLOOKUP(Q6411,Sheet4!$A$1:$B$92,2,0))</f>
        <v>保险资产管理产品</v>
      </c>
    </row>
    <row r="6412" spans="1:68" s="58" customFormat="1" ht="12.75" customHeight="1">
      <c r="A6412" s="64" t="s">
        <v>2808</v>
      </c>
      <c r="B6412" s="54" t="s">
        <v>2809</v>
      </c>
      <c r="C6412" s="252" t="s">
        <v>5552</v>
      </c>
      <c r="D6412" s="252" t="s">
        <v>678</v>
      </c>
      <c r="E6412" s="54" t="s">
        <v>2810</v>
      </c>
      <c r="F6412" s="54" t="s">
        <v>2809</v>
      </c>
      <c r="G6412" s="54">
        <v>190</v>
      </c>
      <c r="H6412" s="323">
        <v>2257.1999999999998</v>
      </c>
      <c r="I6412" s="323">
        <v>2821.5</v>
      </c>
      <c r="J6412" s="42"/>
      <c r="K6412" s="42"/>
      <c r="L6412" s="42" t="s">
        <v>4489</v>
      </c>
      <c r="M6412" s="42" t="s">
        <v>3545</v>
      </c>
      <c r="N6412" s="42" t="s">
        <v>2439</v>
      </c>
      <c r="O6412" s="137" t="s">
        <v>3546</v>
      </c>
      <c r="P6412" s="42" t="s">
        <v>64</v>
      </c>
      <c r="Q6412" s="42" t="s">
        <v>65</v>
      </c>
      <c r="R6412" s="42">
        <v>1</v>
      </c>
      <c r="S6412" s="137" t="s">
        <v>2419</v>
      </c>
      <c r="T6412" s="62">
        <v>685129400</v>
      </c>
      <c r="U6412" s="62">
        <v>667213675.62</v>
      </c>
      <c r="Z6412" s="54" t="s">
        <v>68</v>
      </c>
      <c r="AA6412" s="132">
        <v>1.2384498258348499E-6</v>
      </c>
      <c r="AJ6412" s="42"/>
      <c r="AM6412" s="42"/>
      <c r="AN6412" s="42"/>
      <c r="AO6412" s="42"/>
      <c r="AP6412" s="42"/>
      <c r="AY6412" s="42"/>
      <c r="AZ6412" s="42"/>
      <c r="BA6412" s="42"/>
      <c r="BB6412" s="42"/>
      <c r="BN6412" s="54" t="s">
        <v>4578</v>
      </c>
      <c r="BO6412" s="58" t="str">
        <f t="shared" si="100"/>
        <v>境内资产</v>
      </c>
      <c r="BP6412" s="58" t="str">
        <f>IF(M6412="",VLOOKUP(D6412,Sheet4!$A$1:$B$92,2,0),VLOOKUP(Q6412,Sheet4!$A$1:$B$92,2,0))</f>
        <v>保险资产管理产品</v>
      </c>
    </row>
    <row r="6413" spans="1:68" s="58" customFormat="1" ht="12.75" customHeight="1">
      <c r="A6413" s="64" t="s">
        <v>2811</v>
      </c>
      <c r="B6413" s="54" t="s">
        <v>2812</v>
      </c>
      <c r="C6413" s="252" t="s">
        <v>5552</v>
      </c>
      <c r="D6413" s="252" t="s">
        <v>678</v>
      </c>
      <c r="E6413" s="54" t="s">
        <v>2813</v>
      </c>
      <c r="F6413" s="54" t="s">
        <v>2812</v>
      </c>
      <c r="G6413" s="54">
        <v>237</v>
      </c>
      <c r="H6413" s="323">
        <v>3081</v>
      </c>
      <c r="I6413" s="323">
        <v>3363.03</v>
      </c>
      <c r="J6413" s="42"/>
      <c r="K6413" s="42"/>
      <c r="L6413" s="42" t="s">
        <v>4489</v>
      </c>
      <c r="M6413" s="42" t="s">
        <v>3545</v>
      </c>
      <c r="N6413" s="42" t="s">
        <v>2439</v>
      </c>
      <c r="O6413" s="137" t="s">
        <v>3546</v>
      </c>
      <c r="P6413" s="42" t="s">
        <v>64</v>
      </c>
      <c r="Q6413" s="42" t="s">
        <v>65</v>
      </c>
      <c r="R6413" s="42">
        <v>1</v>
      </c>
      <c r="S6413" s="137" t="s">
        <v>2419</v>
      </c>
      <c r="T6413" s="62">
        <v>685129400</v>
      </c>
      <c r="U6413" s="62">
        <v>667213675.62</v>
      </c>
      <c r="Z6413" s="54" t="s">
        <v>68</v>
      </c>
      <c r="AA6413" s="132">
        <v>1.01974958048277E-6</v>
      </c>
      <c r="AJ6413" s="42"/>
      <c r="AM6413" s="42"/>
      <c r="AN6413" s="42"/>
      <c r="AO6413" s="42"/>
      <c r="AP6413" s="42"/>
      <c r="AY6413" s="42"/>
      <c r="AZ6413" s="42"/>
      <c r="BA6413" s="42"/>
      <c r="BB6413" s="42"/>
      <c r="BN6413" s="54" t="s">
        <v>4578</v>
      </c>
      <c r="BO6413" s="58" t="str">
        <f t="shared" si="100"/>
        <v>境内资产</v>
      </c>
      <c r="BP6413" s="58" t="str">
        <f>IF(M6413="",VLOOKUP(D6413,Sheet4!$A$1:$B$92,2,0),VLOOKUP(Q6413,Sheet4!$A$1:$B$92,2,0))</f>
        <v>保险资产管理产品</v>
      </c>
    </row>
    <row r="6414" spans="1:68" s="58" customFormat="1" ht="12.75" customHeight="1">
      <c r="A6414" s="64" t="s">
        <v>2245</v>
      </c>
      <c r="B6414" s="54" t="s">
        <v>2246</v>
      </c>
      <c r="C6414" s="252" t="s">
        <v>5552</v>
      </c>
      <c r="D6414" s="252" t="s">
        <v>678</v>
      </c>
      <c r="E6414" s="54" t="s">
        <v>2814</v>
      </c>
      <c r="F6414" s="54" t="s">
        <v>2246</v>
      </c>
      <c r="G6414" s="54">
        <v>228</v>
      </c>
      <c r="H6414" s="323">
        <v>15089.04</v>
      </c>
      <c r="I6414" s="323">
        <v>6486.6</v>
      </c>
      <c r="J6414" s="42"/>
      <c r="K6414" s="42"/>
      <c r="L6414" s="42" t="s">
        <v>4489</v>
      </c>
      <c r="M6414" s="42" t="s">
        <v>3545</v>
      </c>
      <c r="N6414" s="42" t="s">
        <v>2439</v>
      </c>
      <c r="O6414" s="137" t="s">
        <v>3546</v>
      </c>
      <c r="P6414" s="42" t="s">
        <v>64</v>
      </c>
      <c r="Q6414" s="42" t="s">
        <v>65</v>
      </c>
      <c r="R6414" s="42">
        <v>1</v>
      </c>
      <c r="S6414" s="137" t="s">
        <v>2419</v>
      </c>
      <c r="T6414" s="62">
        <v>685129400</v>
      </c>
      <c r="U6414" s="62">
        <v>667213675.62</v>
      </c>
      <c r="Z6414" s="54" t="s">
        <v>68</v>
      </c>
      <c r="AA6414" s="132">
        <v>1.98439525532835E-6</v>
      </c>
      <c r="AJ6414" s="42"/>
      <c r="AM6414" s="42"/>
      <c r="AN6414" s="42"/>
      <c r="AO6414" s="42"/>
      <c r="AP6414" s="42"/>
      <c r="AY6414" s="42"/>
      <c r="AZ6414" s="42"/>
      <c r="BA6414" s="42"/>
      <c r="BB6414" s="42"/>
      <c r="BN6414" s="54" t="s">
        <v>4578</v>
      </c>
      <c r="BO6414" s="58" t="str">
        <f t="shared" si="100"/>
        <v>境内资产</v>
      </c>
      <c r="BP6414" s="58" t="str">
        <f>IF(M6414="",VLOOKUP(D6414,Sheet4!$A$1:$B$92,2,0),VLOOKUP(Q6414,Sheet4!$A$1:$B$92,2,0))</f>
        <v>保险资产管理产品</v>
      </c>
    </row>
    <row r="6415" spans="1:68" s="58" customFormat="1" ht="12.75" customHeight="1">
      <c r="A6415" s="64" t="s">
        <v>1829</v>
      </c>
      <c r="B6415" s="54" t="s">
        <v>1830</v>
      </c>
      <c r="C6415" s="252" t="s">
        <v>5552</v>
      </c>
      <c r="D6415" s="252" t="s">
        <v>678</v>
      </c>
      <c r="E6415" s="54" t="s">
        <v>1831</v>
      </c>
      <c r="F6415" s="54" t="s">
        <v>1830</v>
      </c>
      <c r="G6415" s="54">
        <v>343</v>
      </c>
      <c r="H6415" s="323">
        <v>9552.5499999999993</v>
      </c>
      <c r="I6415" s="323">
        <v>7271.6</v>
      </c>
      <c r="J6415" s="42"/>
      <c r="K6415" s="42"/>
      <c r="L6415" s="42" t="s">
        <v>4489</v>
      </c>
      <c r="M6415" s="42" t="s">
        <v>3545</v>
      </c>
      <c r="N6415" s="42" t="s">
        <v>2439</v>
      </c>
      <c r="O6415" s="137" t="s">
        <v>3546</v>
      </c>
      <c r="P6415" s="42" t="s">
        <v>64</v>
      </c>
      <c r="Q6415" s="42" t="s">
        <v>65</v>
      </c>
      <c r="R6415" s="42">
        <v>1</v>
      </c>
      <c r="S6415" s="137" t="s">
        <v>2419</v>
      </c>
      <c r="T6415" s="62">
        <v>685129400</v>
      </c>
      <c r="U6415" s="62">
        <v>667213675.62</v>
      </c>
      <c r="Z6415" s="54" t="s">
        <v>68</v>
      </c>
      <c r="AA6415" s="132">
        <v>1.59805065773995E-6</v>
      </c>
      <c r="AJ6415" s="42"/>
      <c r="AM6415" s="42"/>
      <c r="AN6415" s="42"/>
      <c r="AO6415" s="42"/>
      <c r="AP6415" s="42"/>
      <c r="AY6415" s="42"/>
      <c r="AZ6415" s="42"/>
      <c r="BA6415" s="42"/>
      <c r="BB6415" s="42"/>
      <c r="BN6415" s="54" t="s">
        <v>4578</v>
      </c>
      <c r="BO6415" s="58" t="str">
        <f t="shared" si="100"/>
        <v>境内资产</v>
      </c>
      <c r="BP6415" s="58" t="str">
        <f>IF(M6415="",VLOOKUP(D6415,Sheet4!$A$1:$B$92,2,0),VLOOKUP(Q6415,Sheet4!$A$1:$B$92,2,0))</f>
        <v>保险资产管理产品</v>
      </c>
    </row>
    <row r="6416" spans="1:68" s="58" customFormat="1" ht="12.75" customHeight="1">
      <c r="A6416" s="64" t="s">
        <v>1639</v>
      </c>
      <c r="B6416" s="54" t="s">
        <v>1640</v>
      </c>
      <c r="C6416" s="252" t="s">
        <v>5552</v>
      </c>
      <c r="D6416" s="252" t="s">
        <v>678</v>
      </c>
      <c r="E6416" s="54" t="s">
        <v>1641</v>
      </c>
      <c r="F6416" s="54" t="s">
        <v>1640</v>
      </c>
      <c r="G6416" s="54">
        <v>153</v>
      </c>
      <c r="H6416" s="323">
        <v>4701.6899999999996</v>
      </c>
      <c r="I6416" s="323">
        <v>3333.87</v>
      </c>
      <c r="J6416" s="42"/>
      <c r="K6416" s="42"/>
      <c r="L6416" s="42" t="s">
        <v>4489</v>
      </c>
      <c r="M6416" s="42" t="s">
        <v>3545</v>
      </c>
      <c r="N6416" s="42" t="s">
        <v>2439</v>
      </c>
      <c r="O6416" s="137" t="s">
        <v>3546</v>
      </c>
      <c r="P6416" s="42" t="s">
        <v>64</v>
      </c>
      <c r="Q6416" s="42" t="s">
        <v>65</v>
      </c>
      <c r="R6416" s="42">
        <v>1</v>
      </c>
      <c r="S6416" s="137" t="s">
        <v>2419</v>
      </c>
      <c r="T6416" s="62">
        <v>685129400</v>
      </c>
      <c r="U6416" s="62">
        <v>667213675.62</v>
      </c>
      <c r="Z6416" s="54" t="s">
        <v>68</v>
      </c>
      <c r="AA6416" s="132">
        <v>1.2750000000000001E-6</v>
      </c>
      <c r="AJ6416" s="42"/>
      <c r="AM6416" s="42"/>
      <c r="AN6416" s="42"/>
      <c r="AO6416" s="42"/>
      <c r="AP6416" s="42"/>
      <c r="AY6416" s="42"/>
      <c r="AZ6416" s="42"/>
      <c r="BA6416" s="42"/>
      <c r="BB6416" s="42"/>
      <c r="BN6416" s="54" t="s">
        <v>4578</v>
      </c>
      <c r="BO6416" s="58" t="str">
        <f t="shared" si="100"/>
        <v>境内资产</v>
      </c>
      <c r="BP6416" s="58" t="str">
        <f>IF(M6416="",VLOOKUP(D6416,Sheet4!$A$1:$B$92,2,0),VLOOKUP(Q6416,Sheet4!$A$1:$B$92,2,0))</f>
        <v>保险资产管理产品</v>
      </c>
    </row>
    <row r="6417" spans="1:68" s="58" customFormat="1" ht="12.75" customHeight="1">
      <c r="A6417" s="64" t="s">
        <v>1642</v>
      </c>
      <c r="B6417" s="54" t="s">
        <v>1643</v>
      </c>
      <c r="C6417" s="252" t="s">
        <v>5552</v>
      </c>
      <c r="D6417" s="252" t="s">
        <v>678</v>
      </c>
      <c r="E6417" s="54" t="s">
        <v>1644</v>
      </c>
      <c r="F6417" s="54" t="s">
        <v>1643</v>
      </c>
      <c r="G6417" s="54">
        <v>231</v>
      </c>
      <c r="H6417" s="323">
        <v>14802.48</v>
      </c>
      <c r="I6417" s="323">
        <v>7567.56</v>
      </c>
      <c r="J6417" s="42"/>
      <c r="K6417" s="42"/>
      <c r="L6417" s="42" t="s">
        <v>4489</v>
      </c>
      <c r="M6417" s="42" t="s">
        <v>3545</v>
      </c>
      <c r="N6417" s="42" t="s">
        <v>2439</v>
      </c>
      <c r="O6417" s="137" t="s">
        <v>3546</v>
      </c>
      <c r="P6417" s="42" t="s">
        <v>64</v>
      </c>
      <c r="Q6417" s="42" t="s">
        <v>65</v>
      </c>
      <c r="R6417" s="42">
        <v>1</v>
      </c>
      <c r="S6417" s="137" t="s">
        <v>2419</v>
      </c>
      <c r="T6417" s="62">
        <v>685129400</v>
      </c>
      <c r="U6417" s="62">
        <v>667213675.62</v>
      </c>
      <c r="Z6417" s="54" t="s">
        <v>68</v>
      </c>
      <c r="AA6417" s="132">
        <v>1.85096153846154E-6</v>
      </c>
      <c r="AJ6417" s="42"/>
      <c r="AM6417" s="42"/>
      <c r="AN6417" s="42"/>
      <c r="AO6417" s="42"/>
      <c r="AP6417" s="42"/>
      <c r="AY6417" s="42"/>
      <c r="AZ6417" s="42"/>
      <c r="BA6417" s="42"/>
      <c r="BB6417" s="42"/>
      <c r="BN6417" s="54" t="s">
        <v>4578</v>
      </c>
      <c r="BO6417" s="58" t="str">
        <f t="shared" si="100"/>
        <v>境内资产</v>
      </c>
      <c r="BP6417" s="58" t="str">
        <f>IF(M6417="",VLOOKUP(D6417,Sheet4!$A$1:$B$92,2,0),VLOOKUP(Q6417,Sheet4!$A$1:$B$92,2,0))</f>
        <v>保险资产管理产品</v>
      </c>
    </row>
    <row r="6418" spans="1:68" s="58" customFormat="1" ht="12.75" customHeight="1">
      <c r="A6418" s="64" t="s">
        <v>2180</v>
      </c>
      <c r="B6418" s="54" t="s">
        <v>2347</v>
      </c>
      <c r="C6418" s="252" t="s">
        <v>5552</v>
      </c>
      <c r="D6418" s="252" t="s">
        <v>678</v>
      </c>
      <c r="E6418" s="54" t="s">
        <v>2815</v>
      </c>
      <c r="F6418" s="54" t="s">
        <v>2347</v>
      </c>
      <c r="G6418" s="54">
        <v>96</v>
      </c>
      <c r="H6418" s="323">
        <v>2088.96</v>
      </c>
      <c r="I6418" s="323">
        <v>2002.56</v>
      </c>
      <c r="J6418" s="42"/>
      <c r="K6418" s="42"/>
      <c r="L6418" s="42" t="s">
        <v>4489</v>
      </c>
      <c r="M6418" s="42" t="s">
        <v>3545</v>
      </c>
      <c r="N6418" s="42" t="s">
        <v>2439</v>
      </c>
      <c r="O6418" s="137" t="s">
        <v>3546</v>
      </c>
      <c r="P6418" s="42" t="s">
        <v>64</v>
      </c>
      <c r="Q6418" s="42" t="s">
        <v>65</v>
      </c>
      <c r="R6418" s="42">
        <v>1</v>
      </c>
      <c r="S6418" s="137" t="s">
        <v>2419</v>
      </c>
      <c r="T6418" s="62">
        <v>685129400</v>
      </c>
      <c r="U6418" s="62">
        <v>667213675.62</v>
      </c>
      <c r="Z6418" s="54" t="s">
        <v>68</v>
      </c>
      <c r="AA6418" s="132">
        <v>9.5999999999999991E-7</v>
      </c>
      <c r="AJ6418" s="42"/>
      <c r="AM6418" s="42"/>
      <c r="AN6418" s="42"/>
      <c r="AO6418" s="42"/>
      <c r="AP6418" s="42"/>
      <c r="AY6418" s="42"/>
      <c r="AZ6418" s="42"/>
      <c r="BA6418" s="42"/>
      <c r="BB6418" s="42"/>
      <c r="BN6418" s="54" t="s">
        <v>4578</v>
      </c>
      <c r="BO6418" s="58" t="str">
        <f t="shared" si="100"/>
        <v>境内资产</v>
      </c>
      <c r="BP6418" s="58" t="str">
        <f>IF(M6418="",VLOOKUP(D6418,Sheet4!$A$1:$B$92,2,0),VLOOKUP(Q6418,Sheet4!$A$1:$B$92,2,0))</f>
        <v>保险资产管理产品</v>
      </c>
    </row>
    <row r="6419" spans="1:68" s="58" customFormat="1" ht="12.75" customHeight="1">
      <c r="A6419" s="64" t="s">
        <v>1767</v>
      </c>
      <c r="B6419" s="54" t="s">
        <v>1768</v>
      </c>
      <c r="C6419" s="252" t="s">
        <v>5552</v>
      </c>
      <c r="D6419" s="252" t="s">
        <v>678</v>
      </c>
      <c r="E6419" s="54" t="s">
        <v>1769</v>
      </c>
      <c r="F6419" s="54" t="s">
        <v>1768</v>
      </c>
      <c r="G6419" s="54">
        <v>195</v>
      </c>
      <c r="H6419" s="323">
        <v>5709.6</v>
      </c>
      <c r="I6419" s="323">
        <v>3320.85</v>
      </c>
      <c r="J6419" s="42"/>
      <c r="K6419" s="42"/>
      <c r="L6419" s="42" t="s">
        <v>4489</v>
      </c>
      <c r="M6419" s="42" t="s">
        <v>3545</v>
      </c>
      <c r="N6419" s="42" t="s">
        <v>2439</v>
      </c>
      <c r="O6419" s="137" t="s">
        <v>3546</v>
      </c>
      <c r="P6419" s="42" t="s">
        <v>64</v>
      </c>
      <c r="Q6419" s="42" t="s">
        <v>65</v>
      </c>
      <c r="R6419" s="42">
        <v>1</v>
      </c>
      <c r="S6419" s="137" t="s">
        <v>2419</v>
      </c>
      <c r="T6419" s="62">
        <v>685129400</v>
      </c>
      <c r="U6419" s="62">
        <v>667213675.62</v>
      </c>
      <c r="Z6419" s="54" t="s">
        <v>68</v>
      </c>
      <c r="AA6419" s="132">
        <v>1.4624268786560701E-6</v>
      </c>
      <c r="AJ6419" s="42"/>
      <c r="AM6419" s="42"/>
      <c r="AN6419" s="42"/>
      <c r="AO6419" s="42"/>
      <c r="AP6419" s="42"/>
      <c r="AY6419" s="42"/>
      <c r="AZ6419" s="42"/>
      <c r="BA6419" s="42"/>
      <c r="BB6419" s="42"/>
      <c r="BN6419" s="54" t="s">
        <v>4578</v>
      </c>
      <c r="BO6419" s="58" t="str">
        <f t="shared" si="100"/>
        <v>境内资产</v>
      </c>
      <c r="BP6419" s="58" t="str">
        <f>IF(M6419="",VLOOKUP(D6419,Sheet4!$A$1:$B$92,2,0),VLOOKUP(Q6419,Sheet4!$A$1:$B$92,2,0))</f>
        <v>保险资产管理产品</v>
      </c>
    </row>
    <row r="6420" spans="1:68" s="58" customFormat="1" ht="12.75" customHeight="1">
      <c r="A6420" s="64" t="s">
        <v>1770</v>
      </c>
      <c r="B6420" s="54" t="s">
        <v>1771</v>
      </c>
      <c r="C6420" s="252" t="s">
        <v>5552</v>
      </c>
      <c r="D6420" s="252" t="s">
        <v>678</v>
      </c>
      <c r="E6420" s="54" t="s">
        <v>1772</v>
      </c>
      <c r="F6420" s="54" t="s">
        <v>1771</v>
      </c>
      <c r="G6420" s="54">
        <v>668</v>
      </c>
      <c r="H6420" s="323">
        <v>51142.080000000002</v>
      </c>
      <c r="I6420" s="323">
        <v>33126.120000000003</v>
      </c>
      <c r="J6420" s="42"/>
      <c r="K6420" s="42"/>
      <c r="L6420" s="42" t="s">
        <v>4489</v>
      </c>
      <c r="M6420" s="42" t="s">
        <v>3545</v>
      </c>
      <c r="N6420" s="42" t="s">
        <v>2439</v>
      </c>
      <c r="O6420" s="137" t="s">
        <v>3546</v>
      </c>
      <c r="P6420" s="42" t="s">
        <v>64</v>
      </c>
      <c r="Q6420" s="42" t="s">
        <v>65</v>
      </c>
      <c r="R6420" s="42">
        <v>1</v>
      </c>
      <c r="S6420" s="137" t="s">
        <v>2419</v>
      </c>
      <c r="T6420" s="62">
        <v>685129400</v>
      </c>
      <c r="U6420" s="62">
        <v>667213675.62</v>
      </c>
      <c r="Z6420" s="54" t="s">
        <v>68</v>
      </c>
      <c r="AA6420" s="132">
        <v>1.5904761904761899E-6</v>
      </c>
      <c r="AJ6420" s="42"/>
      <c r="AM6420" s="42"/>
      <c r="AN6420" s="42"/>
      <c r="AO6420" s="42"/>
      <c r="AP6420" s="42"/>
      <c r="AY6420" s="42"/>
      <c r="AZ6420" s="42"/>
      <c r="BA6420" s="42"/>
      <c r="BB6420" s="42"/>
      <c r="BN6420" s="54" t="s">
        <v>4578</v>
      </c>
      <c r="BO6420" s="58" t="str">
        <f t="shared" si="100"/>
        <v>境内资产</v>
      </c>
      <c r="BP6420" s="58" t="str">
        <f>IF(M6420="",VLOOKUP(D6420,Sheet4!$A$1:$B$92,2,0),VLOOKUP(Q6420,Sheet4!$A$1:$B$92,2,0))</f>
        <v>保险资产管理产品</v>
      </c>
    </row>
    <row r="6421" spans="1:68" s="58" customFormat="1" ht="12.75" customHeight="1">
      <c r="A6421" s="64" t="s">
        <v>2045</v>
      </c>
      <c r="B6421" s="54" t="s">
        <v>2046</v>
      </c>
      <c r="C6421" s="252" t="s">
        <v>5552</v>
      </c>
      <c r="D6421" s="252" t="s">
        <v>678</v>
      </c>
      <c r="E6421" s="54" t="s">
        <v>2816</v>
      </c>
      <c r="F6421" s="54" t="s">
        <v>2046</v>
      </c>
      <c r="G6421" s="54">
        <v>459</v>
      </c>
      <c r="H6421" s="323">
        <v>11842.2</v>
      </c>
      <c r="I6421" s="323">
        <v>8982.6299999999992</v>
      </c>
      <c r="J6421" s="42"/>
      <c r="K6421" s="42"/>
      <c r="L6421" s="42" t="s">
        <v>4489</v>
      </c>
      <c r="M6421" s="42" t="s">
        <v>3545</v>
      </c>
      <c r="N6421" s="42" t="s">
        <v>2439</v>
      </c>
      <c r="O6421" s="137" t="s">
        <v>3546</v>
      </c>
      <c r="P6421" s="42" t="s">
        <v>64</v>
      </c>
      <c r="Q6421" s="42" t="s">
        <v>65</v>
      </c>
      <c r="R6421" s="42">
        <v>1</v>
      </c>
      <c r="S6421" s="137" t="s">
        <v>2419</v>
      </c>
      <c r="T6421" s="62">
        <v>685129400</v>
      </c>
      <c r="U6421" s="62">
        <v>667213675.62</v>
      </c>
      <c r="Z6421" s="54" t="s">
        <v>68</v>
      </c>
      <c r="AA6421" s="132">
        <v>1.9124999999999999E-6</v>
      </c>
      <c r="AJ6421" s="42"/>
      <c r="AM6421" s="42"/>
      <c r="AN6421" s="42"/>
      <c r="AO6421" s="42"/>
      <c r="AP6421" s="42"/>
      <c r="AY6421" s="42"/>
      <c r="AZ6421" s="42"/>
      <c r="BA6421" s="42"/>
      <c r="BB6421" s="42"/>
      <c r="BN6421" s="54" t="s">
        <v>4578</v>
      </c>
      <c r="BO6421" s="58" t="str">
        <f t="shared" si="100"/>
        <v>境内资产</v>
      </c>
      <c r="BP6421" s="58" t="str">
        <f>IF(M6421="",VLOOKUP(D6421,Sheet4!$A$1:$B$92,2,0),VLOOKUP(Q6421,Sheet4!$A$1:$B$92,2,0))</f>
        <v>保险资产管理产品</v>
      </c>
    </row>
    <row r="6422" spans="1:68" s="58" customFormat="1" ht="12.75" customHeight="1">
      <c r="A6422" s="64" t="s">
        <v>2049</v>
      </c>
      <c r="B6422" s="54" t="s">
        <v>2050</v>
      </c>
      <c r="C6422" s="252" t="s">
        <v>5552</v>
      </c>
      <c r="D6422" s="252" t="s">
        <v>678</v>
      </c>
      <c r="E6422" s="54" t="s">
        <v>2817</v>
      </c>
      <c r="F6422" s="54" t="s">
        <v>2050</v>
      </c>
      <c r="G6422" s="129">
        <v>2188</v>
      </c>
      <c r="H6422" s="323">
        <v>8314.4</v>
      </c>
      <c r="I6422" s="323">
        <v>12121.52</v>
      </c>
      <c r="J6422" s="42"/>
      <c r="K6422" s="42"/>
      <c r="L6422" s="42" t="s">
        <v>4489</v>
      </c>
      <c r="M6422" s="42" t="s">
        <v>3545</v>
      </c>
      <c r="N6422" s="42" t="s">
        <v>2439</v>
      </c>
      <c r="O6422" s="137" t="s">
        <v>3546</v>
      </c>
      <c r="P6422" s="42" t="s">
        <v>64</v>
      </c>
      <c r="Q6422" s="42" t="s">
        <v>65</v>
      </c>
      <c r="R6422" s="42">
        <v>1</v>
      </c>
      <c r="S6422" s="137" t="s">
        <v>2419</v>
      </c>
      <c r="T6422" s="62">
        <v>685129400</v>
      </c>
      <c r="U6422" s="62">
        <v>667213675.62</v>
      </c>
      <c r="Z6422" s="54" t="s">
        <v>68</v>
      </c>
      <c r="AA6422" s="132">
        <v>1.6545674531155499E-6</v>
      </c>
      <c r="AJ6422" s="42"/>
      <c r="AM6422" s="42"/>
      <c r="AN6422" s="42"/>
      <c r="AO6422" s="42"/>
      <c r="AP6422" s="42"/>
      <c r="AY6422" s="42"/>
      <c r="AZ6422" s="42"/>
      <c r="BA6422" s="42"/>
      <c r="BB6422" s="42"/>
      <c r="BN6422" s="54" t="s">
        <v>4578</v>
      </c>
      <c r="BO6422" s="58" t="str">
        <f t="shared" si="100"/>
        <v>境内资产</v>
      </c>
      <c r="BP6422" s="58" t="str">
        <f>IF(M6422="",VLOOKUP(D6422,Sheet4!$A$1:$B$92,2,0),VLOOKUP(Q6422,Sheet4!$A$1:$B$92,2,0))</f>
        <v>保险资产管理产品</v>
      </c>
    </row>
    <row r="6423" spans="1:68" s="58" customFormat="1" ht="12.75" customHeight="1">
      <c r="A6423" s="64" t="s">
        <v>2053</v>
      </c>
      <c r="B6423" s="54" t="s">
        <v>2054</v>
      </c>
      <c r="C6423" s="252" t="s">
        <v>5552</v>
      </c>
      <c r="D6423" s="252" t="s">
        <v>678</v>
      </c>
      <c r="E6423" s="54" t="s">
        <v>2819</v>
      </c>
      <c r="F6423" s="54" t="s">
        <v>2054</v>
      </c>
      <c r="G6423" s="129">
        <v>3124</v>
      </c>
      <c r="H6423" s="323">
        <v>53951.48</v>
      </c>
      <c r="I6423" s="323">
        <v>38237.760000000002</v>
      </c>
      <c r="J6423" s="42"/>
      <c r="K6423" s="42"/>
      <c r="L6423" s="42" t="s">
        <v>4489</v>
      </c>
      <c r="M6423" s="42" t="s">
        <v>3545</v>
      </c>
      <c r="N6423" s="42" t="s">
        <v>2439</v>
      </c>
      <c r="O6423" s="137" t="s">
        <v>3546</v>
      </c>
      <c r="P6423" s="42" t="s">
        <v>64</v>
      </c>
      <c r="Q6423" s="42" t="s">
        <v>65</v>
      </c>
      <c r="R6423" s="42">
        <v>1</v>
      </c>
      <c r="S6423" s="137" t="s">
        <v>2419</v>
      </c>
      <c r="T6423" s="62">
        <v>685129400</v>
      </c>
      <c r="U6423" s="62">
        <v>667213675.62</v>
      </c>
      <c r="Z6423" s="54" t="s">
        <v>68</v>
      </c>
      <c r="AA6423" s="132">
        <v>3.76832500018842E-6</v>
      </c>
      <c r="AJ6423" s="42"/>
      <c r="AM6423" s="42"/>
      <c r="AN6423" s="42"/>
      <c r="AO6423" s="42"/>
      <c r="AP6423" s="42"/>
      <c r="AY6423" s="42"/>
      <c r="AZ6423" s="42"/>
      <c r="BA6423" s="42"/>
      <c r="BB6423" s="42"/>
      <c r="BN6423" s="54" t="s">
        <v>4578</v>
      </c>
      <c r="BO6423" s="58" t="str">
        <f t="shared" si="100"/>
        <v>境内资产</v>
      </c>
      <c r="BP6423" s="58" t="str">
        <f>IF(M6423="",VLOOKUP(D6423,Sheet4!$A$1:$B$92,2,0),VLOOKUP(Q6423,Sheet4!$A$1:$B$92,2,0))</f>
        <v>保险资产管理产品</v>
      </c>
    </row>
    <row r="6424" spans="1:68" s="58" customFormat="1" ht="12.75" customHeight="1">
      <c r="A6424" s="64" t="s">
        <v>1832</v>
      </c>
      <c r="B6424" s="54" t="s">
        <v>1833</v>
      </c>
      <c r="C6424" s="252" t="s">
        <v>5552</v>
      </c>
      <c r="D6424" s="252" t="s">
        <v>678</v>
      </c>
      <c r="E6424" s="54" t="s">
        <v>1834</v>
      </c>
      <c r="F6424" s="54" t="s">
        <v>1833</v>
      </c>
      <c r="G6424" s="54">
        <v>159</v>
      </c>
      <c r="H6424" s="323">
        <v>11112.51</v>
      </c>
      <c r="I6424" s="323">
        <v>6212.13</v>
      </c>
      <c r="J6424" s="42"/>
      <c r="K6424" s="42"/>
      <c r="L6424" s="42" t="s">
        <v>4489</v>
      </c>
      <c r="M6424" s="42" t="s">
        <v>3545</v>
      </c>
      <c r="N6424" s="42" t="s">
        <v>2439</v>
      </c>
      <c r="O6424" s="137" t="s">
        <v>3546</v>
      </c>
      <c r="P6424" s="42" t="s">
        <v>64</v>
      </c>
      <c r="Q6424" s="42" t="s">
        <v>65</v>
      </c>
      <c r="R6424" s="42">
        <v>1</v>
      </c>
      <c r="S6424" s="137" t="s">
        <v>2419</v>
      </c>
      <c r="T6424" s="62">
        <v>685129400</v>
      </c>
      <c r="U6424" s="62">
        <v>667213675.62</v>
      </c>
      <c r="Z6424" s="54" t="s">
        <v>68</v>
      </c>
      <c r="AA6424" s="132">
        <v>1.7166492302609599E-6</v>
      </c>
      <c r="AJ6424" s="42"/>
      <c r="AM6424" s="42"/>
      <c r="AN6424" s="42"/>
      <c r="AO6424" s="42"/>
      <c r="AP6424" s="42"/>
      <c r="AY6424" s="42"/>
      <c r="AZ6424" s="42"/>
      <c r="BA6424" s="42"/>
      <c r="BB6424" s="42"/>
      <c r="BN6424" s="54" t="s">
        <v>4578</v>
      </c>
      <c r="BO6424" s="58" t="str">
        <f t="shared" si="100"/>
        <v>境内资产</v>
      </c>
      <c r="BP6424" s="58" t="str">
        <f>IF(M6424="",VLOOKUP(D6424,Sheet4!$A$1:$B$92,2,0),VLOOKUP(Q6424,Sheet4!$A$1:$B$92,2,0))</f>
        <v>保险资产管理产品</v>
      </c>
    </row>
    <row r="6425" spans="1:68" s="58" customFormat="1" ht="12.75" customHeight="1">
      <c r="A6425" s="64" t="s">
        <v>2247</v>
      </c>
      <c r="B6425" s="54" t="s">
        <v>2248</v>
      </c>
      <c r="C6425" s="252" t="s">
        <v>5552</v>
      </c>
      <c r="D6425" s="252" t="s">
        <v>678</v>
      </c>
      <c r="E6425" s="54" t="s">
        <v>2820</v>
      </c>
      <c r="F6425" s="54" t="s">
        <v>2248</v>
      </c>
      <c r="G6425" s="54">
        <v>128</v>
      </c>
      <c r="H6425" s="323">
        <v>4349.4399999999996</v>
      </c>
      <c r="I6425" s="323">
        <v>3304.96</v>
      </c>
      <c r="J6425" s="42"/>
      <c r="K6425" s="42"/>
      <c r="L6425" s="42" t="s">
        <v>4489</v>
      </c>
      <c r="M6425" s="42" t="s">
        <v>3545</v>
      </c>
      <c r="N6425" s="42" t="s">
        <v>2439</v>
      </c>
      <c r="O6425" s="137" t="s">
        <v>3546</v>
      </c>
      <c r="P6425" s="42" t="s">
        <v>64</v>
      </c>
      <c r="Q6425" s="42" t="s">
        <v>65</v>
      </c>
      <c r="R6425" s="42">
        <v>1</v>
      </c>
      <c r="S6425" s="137" t="s">
        <v>2419</v>
      </c>
      <c r="T6425" s="62">
        <v>685129400</v>
      </c>
      <c r="U6425" s="62">
        <v>667213675.62</v>
      </c>
      <c r="Z6425" s="54" t="s">
        <v>68</v>
      </c>
      <c r="AA6425" s="132">
        <v>1.26315706371246E-6</v>
      </c>
      <c r="AJ6425" s="42"/>
      <c r="AM6425" s="42"/>
      <c r="AN6425" s="42"/>
      <c r="AO6425" s="42"/>
      <c r="AP6425" s="42"/>
      <c r="AY6425" s="42"/>
      <c r="AZ6425" s="42"/>
      <c r="BA6425" s="42"/>
      <c r="BB6425" s="42"/>
      <c r="BN6425" s="54" t="s">
        <v>4578</v>
      </c>
      <c r="BO6425" s="58" t="str">
        <f t="shared" si="100"/>
        <v>境内资产</v>
      </c>
      <c r="BP6425" s="58" t="str">
        <f>IF(M6425="",VLOOKUP(D6425,Sheet4!$A$1:$B$92,2,0),VLOOKUP(Q6425,Sheet4!$A$1:$B$92,2,0))</f>
        <v>保险资产管理产品</v>
      </c>
    </row>
    <row r="6426" spans="1:68" s="58" customFormat="1" ht="12.75" customHeight="1">
      <c r="A6426" s="64" t="s">
        <v>2057</v>
      </c>
      <c r="B6426" s="54" t="s">
        <v>2058</v>
      </c>
      <c r="C6426" s="252" t="s">
        <v>5552</v>
      </c>
      <c r="D6426" s="252" t="s">
        <v>678</v>
      </c>
      <c r="E6426" s="54" t="s">
        <v>2821</v>
      </c>
      <c r="F6426" s="54" t="s">
        <v>2058</v>
      </c>
      <c r="G6426" s="54">
        <v>691</v>
      </c>
      <c r="H6426" s="323">
        <v>50360.08</v>
      </c>
      <c r="I6426" s="323">
        <v>27501.8</v>
      </c>
      <c r="J6426" s="42"/>
      <c r="K6426" s="42"/>
      <c r="L6426" s="42" t="s">
        <v>4489</v>
      </c>
      <c r="M6426" s="42" t="s">
        <v>3545</v>
      </c>
      <c r="N6426" s="42" t="s">
        <v>2439</v>
      </c>
      <c r="O6426" s="137" t="s">
        <v>3546</v>
      </c>
      <c r="P6426" s="42" t="s">
        <v>64</v>
      </c>
      <c r="Q6426" s="42" t="s">
        <v>65</v>
      </c>
      <c r="R6426" s="42">
        <v>1</v>
      </c>
      <c r="S6426" s="137" t="s">
        <v>2419</v>
      </c>
      <c r="T6426" s="62">
        <v>685129400</v>
      </c>
      <c r="U6426" s="62">
        <v>667213675.62</v>
      </c>
      <c r="Z6426" s="54" t="s">
        <v>68</v>
      </c>
      <c r="AA6426" s="132">
        <v>1.63152777687137E-6</v>
      </c>
      <c r="AJ6426" s="42"/>
      <c r="AM6426" s="42"/>
      <c r="AN6426" s="42"/>
      <c r="AO6426" s="42"/>
      <c r="AP6426" s="42"/>
      <c r="AY6426" s="42"/>
      <c r="AZ6426" s="42"/>
      <c r="BA6426" s="42"/>
      <c r="BB6426" s="42"/>
      <c r="BN6426" s="54" t="s">
        <v>4578</v>
      </c>
      <c r="BO6426" s="58" t="str">
        <f t="shared" si="100"/>
        <v>境内资产</v>
      </c>
      <c r="BP6426" s="58" t="str">
        <f>IF(M6426="",VLOOKUP(D6426,Sheet4!$A$1:$B$92,2,0),VLOOKUP(Q6426,Sheet4!$A$1:$B$92,2,0))</f>
        <v>保险资产管理产品</v>
      </c>
    </row>
    <row r="6427" spans="1:68" s="58" customFormat="1" ht="12.75" customHeight="1">
      <c r="A6427" s="64" t="s">
        <v>2127</v>
      </c>
      <c r="B6427" s="54" t="s">
        <v>2823</v>
      </c>
      <c r="C6427" s="252" t="s">
        <v>5552</v>
      </c>
      <c r="D6427" s="252" t="s">
        <v>678</v>
      </c>
      <c r="E6427" s="54" t="s">
        <v>2824</v>
      </c>
      <c r="F6427" s="54" t="s">
        <v>2823</v>
      </c>
      <c r="G6427" s="54">
        <v>163</v>
      </c>
      <c r="H6427" s="323">
        <v>6368.41</v>
      </c>
      <c r="I6427" s="323">
        <v>4396.1099999999997</v>
      </c>
      <c r="J6427" s="42"/>
      <c r="K6427" s="42"/>
      <c r="L6427" s="42" t="s">
        <v>4489</v>
      </c>
      <c r="M6427" s="42" t="s">
        <v>3545</v>
      </c>
      <c r="N6427" s="42" t="s">
        <v>2439</v>
      </c>
      <c r="O6427" s="137" t="s">
        <v>3546</v>
      </c>
      <c r="P6427" s="42" t="s">
        <v>64</v>
      </c>
      <c r="Q6427" s="42" t="s">
        <v>65</v>
      </c>
      <c r="R6427" s="42">
        <v>1</v>
      </c>
      <c r="S6427" s="137" t="s">
        <v>2419</v>
      </c>
      <c r="T6427" s="62">
        <v>685129400</v>
      </c>
      <c r="U6427" s="62">
        <v>667213675.62</v>
      </c>
      <c r="Z6427" s="54" t="s">
        <v>68</v>
      </c>
      <c r="AA6427" s="132">
        <v>1.59070947594418E-6</v>
      </c>
      <c r="AJ6427" s="42"/>
      <c r="AM6427" s="42"/>
      <c r="AN6427" s="42"/>
      <c r="AO6427" s="42"/>
      <c r="AP6427" s="42"/>
      <c r="AY6427" s="42"/>
      <c r="AZ6427" s="42"/>
      <c r="BA6427" s="42"/>
      <c r="BB6427" s="42"/>
      <c r="BN6427" s="54" t="s">
        <v>4578</v>
      </c>
      <c r="BO6427" s="58" t="str">
        <f t="shared" si="100"/>
        <v>境内资产</v>
      </c>
      <c r="BP6427" s="58" t="str">
        <f>IF(M6427="",VLOOKUP(D6427,Sheet4!$A$1:$B$92,2,0),VLOOKUP(Q6427,Sheet4!$A$1:$B$92,2,0))</f>
        <v>保险资产管理产品</v>
      </c>
    </row>
    <row r="6428" spans="1:68" s="58" customFormat="1" ht="12.75" customHeight="1">
      <c r="A6428" s="64" t="s">
        <v>2061</v>
      </c>
      <c r="B6428" s="54" t="s">
        <v>2062</v>
      </c>
      <c r="C6428" s="252" t="s">
        <v>5552</v>
      </c>
      <c r="D6428" s="252" t="s">
        <v>678</v>
      </c>
      <c r="E6428" s="54" t="s">
        <v>2825</v>
      </c>
      <c r="F6428" s="54" t="s">
        <v>2062</v>
      </c>
      <c r="G6428" s="54">
        <v>867</v>
      </c>
      <c r="H6428" s="323">
        <v>6979.35</v>
      </c>
      <c r="I6428" s="323">
        <v>7534.23</v>
      </c>
      <c r="J6428" s="42"/>
      <c r="K6428" s="42"/>
      <c r="L6428" s="42" t="s">
        <v>4489</v>
      </c>
      <c r="M6428" s="42" t="s">
        <v>3545</v>
      </c>
      <c r="N6428" s="42" t="s">
        <v>2439</v>
      </c>
      <c r="O6428" s="137" t="s">
        <v>3546</v>
      </c>
      <c r="P6428" s="42" t="s">
        <v>64</v>
      </c>
      <c r="Q6428" s="42" t="s">
        <v>65</v>
      </c>
      <c r="R6428" s="42">
        <v>1</v>
      </c>
      <c r="S6428" s="137" t="s">
        <v>2419</v>
      </c>
      <c r="T6428" s="62">
        <v>685129400</v>
      </c>
      <c r="U6428" s="62">
        <v>667213675.62</v>
      </c>
      <c r="Z6428" s="54" t="s">
        <v>68</v>
      </c>
      <c r="AA6428" s="132">
        <v>1.8062500000000001E-6</v>
      </c>
      <c r="AJ6428" s="42"/>
      <c r="AM6428" s="42"/>
      <c r="AN6428" s="42"/>
      <c r="AO6428" s="42"/>
      <c r="AP6428" s="42"/>
      <c r="AY6428" s="42"/>
      <c r="AZ6428" s="42"/>
      <c r="BA6428" s="42"/>
      <c r="BB6428" s="42"/>
      <c r="BN6428" s="54" t="s">
        <v>4578</v>
      </c>
      <c r="BO6428" s="58" t="str">
        <f t="shared" si="100"/>
        <v>境内资产</v>
      </c>
      <c r="BP6428" s="58" t="str">
        <f>IF(M6428="",VLOOKUP(D6428,Sheet4!$A$1:$B$92,2,0),VLOOKUP(Q6428,Sheet4!$A$1:$B$92,2,0))</f>
        <v>保险资产管理产品</v>
      </c>
    </row>
    <row r="6429" spans="1:68" s="58" customFormat="1" ht="12.75" customHeight="1">
      <c r="A6429" s="64" t="s">
        <v>2828</v>
      </c>
      <c r="B6429" s="54" t="s">
        <v>2066</v>
      </c>
      <c r="C6429" s="252" t="s">
        <v>5552</v>
      </c>
      <c r="D6429" s="252" t="s">
        <v>678</v>
      </c>
      <c r="E6429" s="54" t="s">
        <v>2829</v>
      </c>
      <c r="F6429" s="54" t="s">
        <v>2066</v>
      </c>
      <c r="G6429" s="54">
        <v>150</v>
      </c>
      <c r="H6429" s="323">
        <v>2758.5</v>
      </c>
      <c r="I6429" s="323">
        <v>4522.5</v>
      </c>
      <c r="J6429" s="42"/>
      <c r="K6429" s="42"/>
      <c r="L6429" s="42" t="s">
        <v>4489</v>
      </c>
      <c r="M6429" s="42" t="s">
        <v>3545</v>
      </c>
      <c r="N6429" s="42" t="s">
        <v>2439</v>
      </c>
      <c r="O6429" s="137" t="s">
        <v>3546</v>
      </c>
      <c r="P6429" s="42" t="s">
        <v>64</v>
      </c>
      <c r="Q6429" s="42" t="s">
        <v>65</v>
      </c>
      <c r="R6429" s="42">
        <v>1</v>
      </c>
      <c r="S6429" s="137" t="s">
        <v>2419</v>
      </c>
      <c r="T6429" s="62">
        <v>685129400</v>
      </c>
      <c r="U6429" s="62">
        <v>667213675.62</v>
      </c>
      <c r="Z6429" s="54" t="s">
        <v>68</v>
      </c>
      <c r="AA6429" s="132">
        <v>1.2500000000000001E-6</v>
      </c>
      <c r="AJ6429" s="42"/>
      <c r="AM6429" s="42"/>
      <c r="AN6429" s="42"/>
      <c r="AO6429" s="42"/>
      <c r="AP6429" s="42"/>
      <c r="AY6429" s="42"/>
      <c r="AZ6429" s="42"/>
      <c r="BA6429" s="42"/>
      <c r="BB6429" s="42"/>
      <c r="BN6429" s="54" t="s">
        <v>4578</v>
      </c>
      <c r="BO6429" s="58" t="str">
        <f t="shared" si="100"/>
        <v>境内资产</v>
      </c>
      <c r="BP6429" s="58" t="str">
        <f>IF(M6429="",VLOOKUP(D6429,Sheet4!$A$1:$B$92,2,0),VLOOKUP(Q6429,Sheet4!$A$1:$B$92,2,0))</f>
        <v>保险资产管理产品</v>
      </c>
    </row>
    <row r="6430" spans="1:68" s="58" customFormat="1" ht="12.75" customHeight="1">
      <c r="A6430" s="64" t="s">
        <v>2830</v>
      </c>
      <c r="B6430" s="54" t="s">
        <v>2070</v>
      </c>
      <c r="C6430" s="252" t="s">
        <v>5552</v>
      </c>
      <c r="D6430" s="252" t="s">
        <v>678</v>
      </c>
      <c r="E6430" s="54" t="s">
        <v>2831</v>
      </c>
      <c r="F6430" s="54" t="s">
        <v>2070</v>
      </c>
      <c r="G6430" s="54">
        <v>295</v>
      </c>
      <c r="H6430" s="323">
        <v>8407.5</v>
      </c>
      <c r="I6430" s="323">
        <v>5619.75</v>
      </c>
      <c r="J6430" s="42"/>
      <c r="K6430" s="42"/>
      <c r="L6430" s="42" t="s">
        <v>4489</v>
      </c>
      <c r="M6430" s="42" t="s">
        <v>3545</v>
      </c>
      <c r="N6430" s="42" t="s">
        <v>2439</v>
      </c>
      <c r="O6430" s="137" t="s">
        <v>3546</v>
      </c>
      <c r="P6430" s="42" t="s">
        <v>64</v>
      </c>
      <c r="Q6430" s="42" t="s">
        <v>65</v>
      </c>
      <c r="R6430" s="42">
        <v>1</v>
      </c>
      <c r="S6430" s="137" t="s">
        <v>2419</v>
      </c>
      <c r="T6430" s="62">
        <v>685129400</v>
      </c>
      <c r="U6430" s="62">
        <v>667213675.62</v>
      </c>
      <c r="Z6430" s="54" t="s">
        <v>68</v>
      </c>
      <c r="AA6430" s="132">
        <v>7.3748156296092601E-7</v>
      </c>
      <c r="AJ6430" s="42"/>
      <c r="AM6430" s="42"/>
      <c r="AN6430" s="42"/>
      <c r="AO6430" s="42"/>
      <c r="AP6430" s="42"/>
      <c r="AY6430" s="42"/>
      <c r="AZ6430" s="42"/>
      <c r="BA6430" s="42"/>
      <c r="BB6430" s="42"/>
      <c r="BN6430" s="54" t="s">
        <v>4578</v>
      </c>
      <c r="BO6430" s="58" t="str">
        <f t="shared" si="100"/>
        <v>境内资产</v>
      </c>
      <c r="BP6430" s="58" t="str">
        <f>IF(M6430="",VLOOKUP(D6430,Sheet4!$A$1:$B$92,2,0),VLOOKUP(Q6430,Sheet4!$A$1:$B$92,2,0))</f>
        <v>保险资产管理产品</v>
      </c>
    </row>
    <row r="6431" spans="1:68" s="58" customFormat="1" ht="12.75" customHeight="1">
      <c r="A6431" s="64" t="s">
        <v>2071</v>
      </c>
      <c r="B6431" s="54" t="s">
        <v>2072</v>
      </c>
      <c r="C6431" s="252" t="s">
        <v>5552</v>
      </c>
      <c r="D6431" s="252" t="s">
        <v>678</v>
      </c>
      <c r="E6431" s="54" t="s">
        <v>2832</v>
      </c>
      <c r="F6431" s="54" t="s">
        <v>2072</v>
      </c>
      <c r="G6431" s="54">
        <v>144</v>
      </c>
      <c r="H6431" s="323">
        <v>4492.8</v>
      </c>
      <c r="I6431" s="323">
        <v>3299.04</v>
      </c>
      <c r="J6431" s="42"/>
      <c r="K6431" s="42"/>
      <c r="L6431" s="42" t="s">
        <v>4489</v>
      </c>
      <c r="M6431" s="42" t="s">
        <v>3545</v>
      </c>
      <c r="N6431" s="42" t="s">
        <v>2439</v>
      </c>
      <c r="O6431" s="137" t="s">
        <v>3546</v>
      </c>
      <c r="P6431" s="42" t="s">
        <v>64</v>
      </c>
      <c r="Q6431" s="42" t="s">
        <v>65</v>
      </c>
      <c r="R6431" s="42">
        <v>1</v>
      </c>
      <c r="S6431" s="137" t="s">
        <v>2419</v>
      </c>
      <c r="T6431" s="62">
        <v>685129400</v>
      </c>
      <c r="U6431" s="62">
        <v>667213675.62</v>
      </c>
      <c r="Z6431" s="54" t="s">
        <v>68</v>
      </c>
      <c r="AA6431" s="132">
        <v>1.44E-6</v>
      </c>
      <c r="AJ6431" s="42"/>
      <c r="AM6431" s="42"/>
      <c r="AN6431" s="42"/>
      <c r="AO6431" s="42"/>
      <c r="AP6431" s="42"/>
      <c r="AY6431" s="42"/>
      <c r="AZ6431" s="42"/>
      <c r="BA6431" s="42"/>
      <c r="BB6431" s="42"/>
      <c r="BN6431" s="54" t="s">
        <v>4578</v>
      </c>
      <c r="BO6431" s="58" t="str">
        <f t="shared" si="100"/>
        <v>境内资产</v>
      </c>
      <c r="BP6431" s="58" t="str">
        <f>IF(M6431="",VLOOKUP(D6431,Sheet4!$A$1:$B$92,2,0),VLOOKUP(Q6431,Sheet4!$A$1:$B$92,2,0))</f>
        <v>保险资产管理产品</v>
      </c>
    </row>
    <row r="6432" spans="1:68" s="58" customFormat="1" ht="12.75" customHeight="1">
      <c r="A6432" s="64" t="s">
        <v>2073</v>
      </c>
      <c r="B6432" s="54" t="s">
        <v>2074</v>
      </c>
      <c r="C6432" s="252" t="s">
        <v>5552</v>
      </c>
      <c r="D6432" s="252" t="s">
        <v>678</v>
      </c>
      <c r="E6432" s="54" t="s">
        <v>2833</v>
      </c>
      <c r="F6432" s="54" t="s">
        <v>2074</v>
      </c>
      <c r="G6432" s="54">
        <v>135</v>
      </c>
      <c r="H6432" s="323">
        <v>2577.15</v>
      </c>
      <c r="I6432" s="323">
        <v>3626.1</v>
      </c>
      <c r="J6432" s="42"/>
      <c r="K6432" s="42"/>
      <c r="L6432" s="42" t="s">
        <v>4489</v>
      </c>
      <c r="M6432" s="42" t="s">
        <v>3545</v>
      </c>
      <c r="N6432" s="42" t="s">
        <v>2439</v>
      </c>
      <c r="O6432" s="137" t="s">
        <v>3546</v>
      </c>
      <c r="P6432" s="42" t="s">
        <v>64</v>
      </c>
      <c r="Q6432" s="42" t="s">
        <v>65</v>
      </c>
      <c r="R6432" s="42">
        <v>1</v>
      </c>
      <c r="S6432" s="137" t="s">
        <v>2419</v>
      </c>
      <c r="T6432" s="62">
        <v>685129400</v>
      </c>
      <c r="U6432" s="62">
        <v>667213675.62</v>
      </c>
      <c r="Z6432" s="54" t="s">
        <v>68</v>
      </c>
      <c r="AA6432" s="132">
        <v>1.249884269975E-6</v>
      </c>
      <c r="AJ6432" s="42"/>
      <c r="AM6432" s="42"/>
      <c r="AN6432" s="42"/>
      <c r="AO6432" s="42"/>
      <c r="AP6432" s="42"/>
      <c r="AY6432" s="42"/>
      <c r="AZ6432" s="42"/>
      <c r="BA6432" s="42"/>
      <c r="BB6432" s="42"/>
      <c r="BN6432" s="54" t="s">
        <v>4578</v>
      </c>
      <c r="BO6432" s="58" t="str">
        <f t="shared" si="100"/>
        <v>境内资产</v>
      </c>
      <c r="BP6432" s="58" t="str">
        <f>IF(M6432="",VLOOKUP(D6432,Sheet4!$A$1:$B$92,2,0),VLOOKUP(Q6432,Sheet4!$A$1:$B$92,2,0))</f>
        <v>保险资产管理产品</v>
      </c>
    </row>
    <row r="6433" spans="1:68" s="58" customFormat="1" ht="12.75" customHeight="1">
      <c r="A6433" s="64" t="s">
        <v>3742</v>
      </c>
      <c r="B6433" s="54" t="s">
        <v>3743</v>
      </c>
      <c r="C6433" s="252" t="s">
        <v>5552</v>
      </c>
      <c r="D6433" s="252" t="s">
        <v>678</v>
      </c>
      <c r="E6433" s="54" t="s">
        <v>3744</v>
      </c>
      <c r="F6433" s="54" t="s">
        <v>3743</v>
      </c>
      <c r="G6433" s="129">
        <v>88300</v>
      </c>
      <c r="H6433" s="323">
        <v>162965.17000000001</v>
      </c>
      <c r="I6433" s="323">
        <v>160706</v>
      </c>
      <c r="J6433" s="42"/>
      <c r="K6433" s="42"/>
      <c r="L6433" s="42" t="s">
        <v>4489</v>
      </c>
      <c r="M6433" s="42" t="s">
        <v>3545</v>
      </c>
      <c r="N6433" s="42" t="s">
        <v>2439</v>
      </c>
      <c r="O6433" s="137" t="s">
        <v>3546</v>
      </c>
      <c r="P6433" s="42" t="s">
        <v>64</v>
      </c>
      <c r="Q6433" s="42" t="s">
        <v>65</v>
      </c>
      <c r="R6433" s="42">
        <v>1</v>
      </c>
      <c r="S6433" s="137" t="s">
        <v>2419</v>
      </c>
      <c r="T6433" s="62">
        <v>685129400</v>
      </c>
      <c r="U6433" s="62">
        <v>667213675.62</v>
      </c>
      <c r="Z6433" s="54" t="s">
        <v>280</v>
      </c>
      <c r="AA6433" s="132">
        <v>1.9370393059019601E-6</v>
      </c>
      <c r="AJ6433" s="42"/>
      <c r="AM6433" s="42"/>
      <c r="AN6433" s="42"/>
      <c r="AO6433" s="42"/>
      <c r="AP6433" s="42"/>
      <c r="AY6433" s="42"/>
      <c r="AZ6433" s="42"/>
      <c r="BA6433" s="42"/>
      <c r="BB6433" s="42"/>
      <c r="BN6433" s="54" t="s">
        <v>4578</v>
      </c>
      <c r="BO6433" s="58" t="str">
        <f t="shared" si="100"/>
        <v>境内资产</v>
      </c>
      <c r="BP6433" s="58" t="str">
        <f>IF(M6433="",VLOOKUP(D6433,Sheet4!$A$1:$B$92,2,0),VLOOKUP(Q6433,Sheet4!$A$1:$B$92,2,0))</f>
        <v>保险资产管理产品</v>
      </c>
    </row>
    <row r="6434" spans="1:68" s="58" customFormat="1" ht="12.75" customHeight="1">
      <c r="A6434" s="64" t="s">
        <v>3745</v>
      </c>
      <c r="B6434" s="54" t="s">
        <v>3746</v>
      </c>
      <c r="C6434" s="252" t="s">
        <v>5552</v>
      </c>
      <c r="D6434" s="252" t="s">
        <v>678</v>
      </c>
      <c r="E6434" s="54" t="s">
        <v>3747</v>
      </c>
      <c r="F6434" s="54" t="s">
        <v>3746</v>
      </c>
      <c r="G6434" s="129">
        <v>12200</v>
      </c>
      <c r="H6434" s="323">
        <v>61654.2</v>
      </c>
      <c r="I6434" s="323">
        <v>71004</v>
      </c>
      <c r="J6434" s="42"/>
      <c r="K6434" s="42"/>
      <c r="L6434" s="42" t="s">
        <v>4489</v>
      </c>
      <c r="M6434" s="42" t="s">
        <v>3545</v>
      </c>
      <c r="N6434" s="42" t="s">
        <v>2439</v>
      </c>
      <c r="O6434" s="137" t="s">
        <v>3546</v>
      </c>
      <c r="P6434" s="42" t="s">
        <v>64</v>
      </c>
      <c r="Q6434" s="42" t="s">
        <v>65</v>
      </c>
      <c r="R6434" s="42">
        <v>1</v>
      </c>
      <c r="S6434" s="137" t="s">
        <v>2419</v>
      </c>
      <c r="T6434" s="62">
        <v>685129400</v>
      </c>
      <c r="U6434" s="62">
        <v>667213675.62</v>
      </c>
      <c r="Z6434" s="54" t="s">
        <v>280</v>
      </c>
      <c r="AA6434" s="132">
        <v>5.2408470458897005E-7</v>
      </c>
      <c r="AJ6434" s="42"/>
      <c r="AM6434" s="42"/>
      <c r="AN6434" s="42"/>
      <c r="AO6434" s="42"/>
      <c r="AP6434" s="42"/>
      <c r="AY6434" s="42"/>
      <c r="AZ6434" s="42"/>
      <c r="BA6434" s="42"/>
      <c r="BB6434" s="42"/>
      <c r="BN6434" s="54" t="s">
        <v>4578</v>
      </c>
      <c r="BO6434" s="58" t="str">
        <f t="shared" si="100"/>
        <v>境内资产</v>
      </c>
      <c r="BP6434" s="58" t="str">
        <f>IF(M6434="",VLOOKUP(D6434,Sheet4!$A$1:$B$92,2,0),VLOOKUP(Q6434,Sheet4!$A$1:$B$92,2,0))</f>
        <v>保险资产管理产品</v>
      </c>
    </row>
    <row r="6435" spans="1:68" s="58" customFormat="1" ht="12.75" customHeight="1">
      <c r="A6435" s="64" t="s">
        <v>3748</v>
      </c>
      <c r="B6435" s="54" t="s">
        <v>3749</v>
      </c>
      <c r="C6435" s="252" t="s">
        <v>5552</v>
      </c>
      <c r="D6435" s="252" t="s">
        <v>678</v>
      </c>
      <c r="E6435" s="54" t="s">
        <v>3750</v>
      </c>
      <c r="F6435" s="54" t="s">
        <v>3749</v>
      </c>
      <c r="G6435" s="129">
        <v>36000</v>
      </c>
      <c r="H6435" s="323">
        <v>234611.49</v>
      </c>
      <c r="I6435" s="323">
        <v>227520</v>
      </c>
      <c r="J6435" s="42"/>
      <c r="K6435" s="42"/>
      <c r="L6435" s="42" t="s">
        <v>4489</v>
      </c>
      <c r="M6435" s="42" t="s">
        <v>3545</v>
      </c>
      <c r="N6435" s="42" t="s">
        <v>2439</v>
      </c>
      <c r="O6435" s="137" t="s">
        <v>3546</v>
      </c>
      <c r="P6435" s="42" t="s">
        <v>64</v>
      </c>
      <c r="Q6435" s="42" t="s">
        <v>65</v>
      </c>
      <c r="R6435" s="42">
        <v>1</v>
      </c>
      <c r="S6435" s="137" t="s">
        <v>2419</v>
      </c>
      <c r="T6435" s="62">
        <v>685129400</v>
      </c>
      <c r="U6435" s="62">
        <v>667213675.62</v>
      </c>
      <c r="Z6435" s="54" t="s">
        <v>280</v>
      </c>
      <c r="AA6435" s="132">
        <v>1.6166397822838901E-6</v>
      </c>
      <c r="AJ6435" s="42"/>
      <c r="AM6435" s="42"/>
      <c r="AN6435" s="42"/>
      <c r="AO6435" s="42"/>
      <c r="AP6435" s="42"/>
      <c r="AY6435" s="42"/>
      <c r="AZ6435" s="42"/>
      <c r="BA6435" s="42"/>
      <c r="BB6435" s="42"/>
      <c r="BN6435" s="54" t="s">
        <v>4578</v>
      </c>
      <c r="BO6435" s="58" t="str">
        <f t="shared" si="100"/>
        <v>境内资产</v>
      </c>
      <c r="BP6435" s="58" t="str">
        <f>IF(M6435="",VLOOKUP(D6435,Sheet4!$A$1:$B$92,2,0),VLOOKUP(Q6435,Sheet4!$A$1:$B$92,2,0))</f>
        <v>保险资产管理产品</v>
      </c>
    </row>
    <row r="6436" spans="1:68" s="58" customFormat="1" ht="12.75" customHeight="1">
      <c r="A6436" s="64" t="s">
        <v>3751</v>
      </c>
      <c r="B6436" s="54" t="s">
        <v>3752</v>
      </c>
      <c r="C6436" s="252" t="s">
        <v>5552</v>
      </c>
      <c r="D6436" s="252" t="s">
        <v>678</v>
      </c>
      <c r="E6436" s="54" t="s">
        <v>3753</v>
      </c>
      <c r="F6436" s="54" t="s">
        <v>3752</v>
      </c>
      <c r="G6436" s="129">
        <v>12100</v>
      </c>
      <c r="H6436" s="323">
        <v>61226.27</v>
      </c>
      <c r="I6436" s="323">
        <v>75020</v>
      </c>
      <c r="J6436" s="42"/>
      <c r="K6436" s="42"/>
      <c r="L6436" s="42" t="s">
        <v>4489</v>
      </c>
      <c r="M6436" s="42" t="s">
        <v>3545</v>
      </c>
      <c r="N6436" s="42" t="s">
        <v>2439</v>
      </c>
      <c r="O6436" s="137" t="s">
        <v>3546</v>
      </c>
      <c r="P6436" s="42" t="s">
        <v>64</v>
      </c>
      <c r="Q6436" s="42" t="s">
        <v>65</v>
      </c>
      <c r="R6436" s="42">
        <v>1</v>
      </c>
      <c r="S6436" s="137" t="s">
        <v>2419</v>
      </c>
      <c r="T6436" s="62">
        <v>685129400</v>
      </c>
      <c r="U6436" s="62">
        <v>667213675.62</v>
      </c>
      <c r="Z6436" s="54" t="s">
        <v>280</v>
      </c>
      <c r="AA6436" s="132">
        <v>6.7222222222222199E-7</v>
      </c>
      <c r="AJ6436" s="42"/>
      <c r="AM6436" s="42"/>
      <c r="AN6436" s="42"/>
      <c r="AO6436" s="42"/>
      <c r="AP6436" s="42"/>
      <c r="AY6436" s="42"/>
      <c r="AZ6436" s="42"/>
      <c r="BA6436" s="42"/>
      <c r="BB6436" s="42"/>
      <c r="BN6436" s="54" t="s">
        <v>4578</v>
      </c>
      <c r="BO6436" s="58" t="str">
        <f t="shared" si="100"/>
        <v>境内资产</v>
      </c>
      <c r="BP6436" s="58" t="str">
        <f>IF(M6436="",VLOOKUP(D6436,Sheet4!$A$1:$B$92,2,0),VLOOKUP(Q6436,Sheet4!$A$1:$B$92,2,0))</f>
        <v>保险资产管理产品</v>
      </c>
    </row>
    <row r="6437" spans="1:68" s="58" customFormat="1" ht="12.75" customHeight="1">
      <c r="A6437" s="64" t="s">
        <v>2834</v>
      </c>
      <c r="B6437" s="54" t="s">
        <v>2835</v>
      </c>
      <c r="C6437" s="252" t="s">
        <v>5552</v>
      </c>
      <c r="D6437" s="252" t="s">
        <v>678</v>
      </c>
      <c r="E6437" s="54" t="s">
        <v>2836</v>
      </c>
      <c r="F6437" s="54" t="s">
        <v>2835</v>
      </c>
      <c r="G6437" s="129">
        <v>85700</v>
      </c>
      <c r="H6437" s="323">
        <v>355590.91</v>
      </c>
      <c r="I6437" s="323">
        <v>370224</v>
      </c>
      <c r="J6437" s="42"/>
      <c r="K6437" s="42"/>
      <c r="L6437" s="42" t="s">
        <v>4489</v>
      </c>
      <c r="M6437" s="42" t="s">
        <v>3545</v>
      </c>
      <c r="N6437" s="42" t="s">
        <v>2439</v>
      </c>
      <c r="O6437" s="137" t="s">
        <v>3546</v>
      </c>
      <c r="P6437" s="42" t="s">
        <v>64</v>
      </c>
      <c r="Q6437" s="42" t="s">
        <v>65</v>
      </c>
      <c r="R6437" s="42">
        <v>1</v>
      </c>
      <c r="S6437" s="137" t="s">
        <v>2419</v>
      </c>
      <c r="T6437" s="62">
        <v>685129400</v>
      </c>
      <c r="U6437" s="62">
        <v>667213675.62</v>
      </c>
      <c r="Z6437" s="54" t="s">
        <v>280</v>
      </c>
      <c r="AA6437" s="132">
        <v>7.0784788762397104E-7</v>
      </c>
      <c r="AJ6437" s="42"/>
      <c r="AM6437" s="42"/>
      <c r="AN6437" s="42"/>
      <c r="AO6437" s="42"/>
      <c r="AP6437" s="42"/>
      <c r="AY6437" s="42"/>
      <c r="AZ6437" s="42"/>
      <c r="BA6437" s="42"/>
      <c r="BB6437" s="42"/>
      <c r="BN6437" s="54" t="s">
        <v>4578</v>
      </c>
      <c r="BO6437" s="58" t="str">
        <f t="shared" si="100"/>
        <v>境内资产</v>
      </c>
      <c r="BP6437" s="58" t="str">
        <f>IF(M6437="",VLOOKUP(D6437,Sheet4!$A$1:$B$92,2,0),VLOOKUP(Q6437,Sheet4!$A$1:$B$92,2,0))</f>
        <v>保险资产管理产品</v>
      </c>
    </row>
    <row r="6438" spans="1:68" s="58" customFormat="1" ht="12.75" customHeight="1">
      <c r="A6438" s="64" t="s">
        <v>3754</v>
      </c>
      <c r="B6438" s="54" t="s">
        <v>1669</v>
      </c>
      <c r="C6438" s="252" t="s">
        <v>5552</v>
      </c>
      <c r="D6438" s="252" t="s">
        <v>678</v>
      </c>
      <c r="E6438" s="54" t="s">
        <v>3755</v>
      </c>
      <c r="F6438" s="54" t="s">
        <v>1669</v>
      </c>
      <c r="G6438" s="129">
        <v>41990</v>
      </c>
      <c r="H6438" s="323">
        <v>1088035.0900000001</v>
      </c>
      <c r="I6438" s="323">
        <v>788152.3</v>
      </c>
      <c r="J6438" s="42"/>
      <c r="K6438" s="42"/>
      <c r="L6438" s="42" t="s">
        <v>4489</v>
      </c>
      <c r="M6438" s="42" t="s">
        <v>3545</v>
      </c>
      <c r="N6438" s="42" t="s">
        <v>2439</v>
      </c>
      <c r="O6438" s="137" t="s">
        <v>3546</v>
      </c>
      <c r="P6438" s="42" t="s">
        <v>64</v>
      </c>
      <c r="Q6438" s="42" t="s">
        <v>65</v>
      </c>
      <c r="R6438" s="42">
        <v>1</v>
      </c>
      <c r="S6438" s="137" t="s">
        <v>2419</v>
      </c>
      <c r="T6438" s="62">
        <v>685129400</v>
      </c>
      <c r="U6438" s="62">
        <v>667213675.62</v>
      </c>
      <c r="Z6438" s="54" t="s">
        <v>280</v>
      </c>
      <c r="AA6438" s="132">
        <v>2.8332287927349901E-6</v>
      </c>
      <c r="AJ6438" s="42"/>
      <c r="AM6438" s="42"/>
      <c r="AN6438" s="42"/>
      <c r="AO6438" s="42"/>
      <c r="AP6438" s="42"/>
      <c r="AY6438" s="42"/>
      <c r="AZ6438" s="42"/>
      <c r="BA6438" s="42"/>
      <c r="BB6438" s="42"/>
      <c r="BN6438" s="54" t="s">
        <v>4578</v>
      </c>
      <c r="BO6438" s="58" t="str">
        <f t="shared" si="100"/>
        <v>境内资产</v>
      </c>
      <c r="BP6438" s="58" t="str">
        <f>IF(M6438="",VLOOKUP(D6438,Sheet4!$A$1:$B$92,2,0),VLOOKUP(Q6438,Sheet4!$A$1:$B$92,2,0))</f>
        <v>保险资产管理产品</v>
      </c>
    </row>
    <row r="6439" spans="1:68" s="58" customFormat="1" ht="12.75" customHeight="1">
      <c r="A6439" s="64" t="s">
        <v>3756</v>
      </c>
      <c r="B6439" s="54" t="s">
        <v>3757</v>
      </c>
      <c r="C6439" s="252" t="s">
        <v>5552</v>
      </c>
      <c r="D6439" s="252" t="s">
        <v>678</v>
      </c>
      <c r="E6439" s="54" t="s">
        <v>3758</v>
      </c>
      <c r="F6439" s="54" t="s">
        <v>3757</v>
      </c>
      <c r="G6439" s="129">
        <v>19700</v>
      </c>
      <c r="H6439" s="323">
        <v>576428.48</v>
      </c>
      <c r="I6439" s="323">
        <v>310866</v>
      </c>
      <c r="J6439" s="42"/>
      <c r="K6439" s="42"/>
      <c r="L6439" s="42" t="s">
        <v>4489</v>
      </c>
      <c r="M6439" s="42" t="s">
        <v>3545</v>
      </c>
      <c r="N6439" s="42" t="s">
        <v>2439</v>
      </c>
      <c r="O6439" s="137" t="s">
        <v>3546</v>
      </c>
      <c r="P6439" s="42" t="s">
        <v>64</v>
      </c>
      <c r="Q6439" s="42" t="s">
        <v>65</v>
      </c>
      <c r="R6439" s="42">
        <v>1</v>
      </c>
      <c r="S6439" s="137" t="s">
        <v>2419</v>
      </c>
      <c r="T6439" s="62">
        <v>685129400</v>
      </c>
      <c r="U6439" s="62">
        <v>667213675.62</v>
      </c>
      <c r="Z6439" s="54" t="s">
        <v>280</v>
      </c>
      <c r="AA6439" s="132">
        <v>2.3194791687564701E-6</v>
      </c>
      <c r="AJ6439" s="42"/>
      <c r="AM6439" s="42"/>
      <c r="AN6439" s="42"/>
      <c r="AO6439" s="42"/>
      <c r="AP6439" s="42"/>
      <c r="AY6439" s="42"/>
      <c r="AZ6439" s="42"/>
      <c r="BA6439" s="42"/>
      <c r="BB6439" s="42"/>
      <c r="BN6439" s="54" t="s">
        <v>4578</v>
      </c>
      <c r="BO6439" s="58" t="str">
        <f t="shared" si="100"/>
        <v>境内资产</v>
      </c>
      <c r="BP6439" s="58" t="str">
        <f>IF(M6439="",VLOOKUP(D6439,Sheet4!$A$1:$B$92,2,0),VLOOKUP(Q6439,Sheet4!$A$1:$B$92,2,0))</f>
        <v>保险资产管理产品</v>
      </c>
    </row>
    <row r="6440" spans="1:68" s="58" customFormat="1" ht="12.75" customHeight="1">
      <c r="A6440" s="64" t="s">
        <v>1954</v>
      </c>
      <c r="B6440" s="54" t="s">
        <v>1390</v>
      </c>
      <c r="C6440" s="252" t="s">
        <v>5552</v>
      </c>
      <c r="D6440" s="252" t="s">
        <v>678</v>
      </c>
      <c r="E6440" s="54" t="s">
        <v>2837</v>
      </c>
      <c r="F6440" s="54" t="s">
        <v>1390</v>
      </c>
      <c r="G6440" s="129">
        <v>26900</v>
      </c>
      <c r="H6440" s="323">
        <v>432283.83</v>
      </c>
      <c r="I6440" s="323">
        <v>478820</v>
      </c>
      <c r="J6440" s="42"/>
      <c r="K6440" s="42"/>
      <c r="L6440" s="42" t="s">
        <v>4489</v>
      </c>
      <c r="M6440" s="42" t="s">
        <v>3545</v>
      </c>
      <c r="N6440" s="42" t="s">
        <v>2439</v>
      </c>
      <c r="O6440" s="137" t="s">
        <v>3546</v>
      </c>
      <c r="P6440" s="42" t="s">
        <v>64</v>
      </c>
      <c r="Q6440" s="42" t="s">
        <v>65</v>
      </c>
      <c r="R6440" s="42">
        <v>1</v>
      </c>
      <c r="S6440" s="137" t="s">
        <v>2419</v>
      </c>
      <c r="T6440" s="62">
        <v>685129400</v>
      </c>
      <c r="U6440" s="62">
        <v>667213675.62</v>
      </c>
      <c r="Z6440" s="54" t="s">
        <v>280</v>
      </c>
      <c r="AA6440" s="132">
        <v>2.2472316189112401E-6</v>
      </c>
      <c r="AJ6440" s="42"/>
      <c r="AM6440" s="42"/>
      <c r="AN6440" s="42"/>
      <c r="AO6440" s="42"/>
      <c r="AP6440" s="42"/>
      <c r="AY6440" s="42"/>
      <c r="AZ6440" s="42"/>
      <c r="BA6440" s="42"/>
      <c r="BB6440" s="42"/>
      <c r="BN6440" s="54" t="s">
        <v>4578</v>
      </c>
      <c r="BO6440" s="58" t="str">
        <f t="shared" si="100"/>
        <v>境内资产</v>
      </c>
      <c r="BP6440" s="58" t="str">
        <f>IF(M6440="",VLOOKUP(D6440,Sheet4!$A$1:$B$92,2,0),VLOOKUP(Q6440,Sheet4!$A$1:$B$92,2,0))</f>
        <v>保险资产管理产品</v>
      </c>
    </row>
    <row r="6441" spans="1:68" s="58" customFormat="1" ht="12.75" customHeight="1">
      <c r="A6441" s="64" t="s">
        <v>2838</v>
      </c>
      <c r="B6441" s="54" t="s">
        <v>2839</v>
      </c>
      <c r="C6441" s="252" t="s">
        <v>5552</v>
      </c>
      <c r="D6441" s="252" t="s">
        <v>678</v>
      </c>
      <c r="E6441" s="54" t="s">
        <v>2840</v>
      </c>
      <c r="F6441" s="54" t="s">
        <v>2839</v>
      </c>
      <c r="G6441" s="129">
        <v>46500</v>
      </c>
      <c r="H6441" s="323">
        <v>194051.96</v>
      </c>
      <c r="I6441" s="323">
        <v>162285</v>
      </c>
      <c r="J6441" s="42"/>
      <c r="K6441" s="42"/>
      <c r="L6441" s="42" t="s">
        <v>4489</v>
      </c>
      <c r="M6441" s="42" t="s">
        <v>3545</v>
      </c>
      <c r="N6441" s="42" t="s">
        <v>2439</v>
      </c>
      <c r="O6441" s="137" t="s">
        <v>3546</v>
      </c>
      <c r="P6441" s="42" t="s">
        <v>64</v>
      </c>
      <c r="Q6441" s="42" t="s">
        <v>65</v>
      </c>
      <c r="R6441" s="42">
        <v>1</v>
      </c>
      <c r="S6441" s="137" t="s">
        <v>2419</v>
      </c>
      <c r="T6441" s="62">
        <v>685129400</v>
      </c>
      <c r="U6441" s="62">
        <v>667213675.62</v>
      </c>
      <c r="Z6441" s="54" t="s">
        <v>280</v>
      </c>
      <c r="AA6441" s="132">
        <v>1.5005744967855101E-6</v>
      </c>
      <c r="AJ6441" s="42"/>
      <c r="AM6441" s="42"/>
      <c r="AN6441" s="42"/>
      <c r="AO6441" s="42"/>
      <c r="AP6441" s="42"/>
      <c r="AY6441" s="42"/>
      <c r="AZ6441" s="42"/>
      <c r="BA6441" s="42"/>
      <c r="BB6441" s="42"/>
      <c r="BN6441" s="54" t="s">
        <v>4578</v>
      </c>
      <c r="BO6441" s="58" t="str">
        <f t="shared" si="100"/>
        <v>境内资产</v>
      </c>
      <c r="BP6441" s="58" t="str">
        <f>IF(M6441="",VLOOKUP(D6441,Sheet4!$A$1:$B$92,2,0),VLOOKUP(Q6441,Sheet4!$A$1:$B$92,2,0))</f>
        <v>保险资产管理产品</v>
      </c>
    </row>
    <row r="6442" spans="1:68" s="58" customFormat="1" ht="12.75" customHeight="1">
      <c r="A6442" s="64" t="s">
        <v>3759</v>
      </c>
      <c r="B6442" s="54" t="s">
        <v>3760</v>
      </c>
      <c r="C6442" s="252" t="s">
        <v>5552</v>
      </c>
      <c r="D6442" s="252" t="s">
        <v>678</v>
      </c>
      <c r="E6442" s="54" t="s">
        <v>3761</v>
      </c>
      <c r="F6442" s="54" t="s">
        <v>3760</v>
      </c>
      <c r="G6442" s="129">
        <v>10816</v>
      </c>
      <c r="H6442" s="323">
        <v>95859.71</v>
      </c>
      <c r="I6442" s="323">
        <v>65544.960000000006</v>
      </c>
      <c r="J6442" s="42"/>
      <c r="K6442" s="42"/>
      <c r="L6442" s="42" t="s">
        <v>4489</v>
      </c>
      <c r="M6442" s="42" t="s">
        <v>3545</v>
      </c>
      <c r="N6442" s="42" t="s">
        <v>2439</v>
      </c>
      <c r="O6442" s="137" t="s">
        <v>3546</v>
      </c>
      <c r="P6442" s="42" t="s">
        <v>64</v>
      </c>
      <c r="Q6442" s="42" t="s">
        <v>65</v>
      </c>
      <c r="R6442" s="42">
        <v>1</v>
      </c>
      <c r="S6442" s="137" t="s">
        <v>2419</v>
      </c>
      <c r="T6442" s="62">
        <v>685129400</v>
      </c>
      <c r="U6442" s="62">
        <v>667213675.62</v>
      </c>
      <c r="Z6442" s="54" t="s">
        <v>280</v>
      </c>
      <c r="AA6442" s="132">
        <v>1.6833448170957999E-6</v>
      </c>
      <c r="AJ6442" s="42"/>
      <c r="AM6442" s="42"/>
      <c r="AN6442" s="42"/>
      <c r="AO6442" s="42"/>
      <c r="AP6442" s="42"/>
      <c r="AY6442" s="42"/>
      <c r="AZ6442" s="42"/>
      <c r="BA6442" s="42"/>
      <c r="BB6442" s="42"/>
      <c r="BN6442" s="54" t="s">
        <v>4578</v>
      </c>
      <c r="BO6442" s="58" t="str">
        <f t="shared" si="100"/>
        <v>境内资产</v>
      </c>
      <c r="BP6442" s="58" t="str">
        <f>IF(M6442="",VLOOKUP(D6442,Sheet4!$A$1:$B$92,2,0),VLOOKUP(Q6442,Sheet4!$A$1:$B$92,2,0))</f>
        <v>保险资产管理产品</v>
      </c>
    </row>
    <row r="6443" spans="1:68" s="58" customFormat="1" ht="12.75" customHeight="1">
      <c r="A6443" s="64" t="s">
        <v>3762</v>
      </c>
      <c r="B6443" s="54" t="s">
        <v>1932</v>
      </c>
      <c r="C6443" s="252" t="s">
        <v>5552</v>
      </c>
      <c r="D6443" s="252" t="s">
        <v>678</v>
      </c>
      <c r="E6443" s="54" t="s">
        <v>3763</v>
      </c>
      <c r="F6443" s="54" t="s">
        <v>1932</v>
      </c>
      <c r="G6443" s="129">
        <v>3200</v>
      </c>
      <c r="H6443" s="323">
        <v>76192.929999999993</v>
      </c>
      <c r="I6443" s="323">
        <v>45440</v>
      </c>
      <c r="J6443" s="42"/>
      <c r="K6443" s="42"/>
      <c r="L6443" s="42" t="s">
        <v>4489</v>
      </c>
      <c r="M6443" s="42" t="s">
        <v>3545</v>
      </c>
      <c r="N6443" s="42" t="s">
        <v>2439</v>
      </c>
      <c r="O6443" s="137" t="s">
        <v>3546</v>
      </c>
      <c r="P6443" s="42" t="s">
        <v>64</v>
      </c>
      <c r="Q6443" s="42" t="s">
        <v>65</v>
      </c>
      <c r="R6443" s="42">
        <v>1</v>
      </c>
      <c r="S6443" s="137" t="s">
        <v>2419</v>
      </c>
      <c r="T6443" s="62">
        <v>685129400</v>
      </c>
      <c r="U6443" s="62">
        <v>667213675.62</v>
      </c>
      <c r="Z6443" s="54" t="s">
        <v>280</v>
      </c>
      <c r="AA6443" s="132">
        <v>1.9594973034096202E-6</v>
      </c>
      <c r="AJ6443" s="42"/>
      <c r="AM6443" s="42"/>
      <c r="AN6443" s="42"/>
      <c r="AO6443" s="42"/>
      <c r="AP6443" s="42"/>
      <c r="AY6443" s="42"/>
      <c r="AZ6443" s="42"/>
      <c r="BA6443" s="42"/>
      <c r="BB6443" s="42"/>
      <c r="BN6443" s="54" t="s">
        <v>4578</v>
      </c>
      <c r="BO6443" s="58" t="str">
        <f t="shared" si="100"/>
        <v>境内资产</v>
      </c>
      <c r="BP6443" s="58" t="str">
        <f>IF(M6443="",VLOOKUP(D6443,Sheet4!$A$1:$B$92,2,0),VLOOKUP(Q6443,Sheet4!$A$1:$B$92,2,0))</f>
        <v>保险资产管理产品</v>
      </c>
    </row>
    <row r="6444" spans="1:68" s="58" customFormat="1" ht="12.75" customHeight="1">
      <c r="A6444" s="64" t="s">
        <v>3764</v>
      </c>
      <c r="B6444" s="54" t="s">
        <v>3765</v>
      </c>
      <c r="C6444" s="252" t="s">
        <v>5552</v>
      </c>
      <c r="D6444" s="252" t="s">
        <v>678</v>
      </c>
      <c r="E6444" s="54" t="s">
        <v>3766</v>
      </c>
      <c r="F6444" s="54" t="s">
        <v>3765</v>
      </c>
      <c r="G6444" s="129">
        <v>2200</v>
      </c>
      <c r="H6444" s="323">
        <v>73213.41</v>
      </c>
      <c r="I6444" s="323">
        <v>78078</v>
      </c>
      <c r="J6444" s="42"/>
      <c r="K6444" s="42"/>
      <c r="L6444" s="42" t="s">
        <v>4489</v>
      </c>
      <c r="M6444" s="42" t="s">
        <v>3545</v>
      </c>
      <c r="N6444" s="42" t="s">
        <v>2439</v>
      </c>
      <c r="O6444" s="137" t="s">
        <v>3546</v>
      </c>
      <c r="P6444" s="42" t="s">
        <v>64</v>
      </c>
      <c r="Q6444" s="42" t="s">
        <v>65</v>
      </c>
      <c r="R6444" s="42">
        <v>1</v>
      </c>
      <c r="S6444" s="137" t="s">
        <v>2419</v>
      </c>
      <c r="T6444" s="62">
        <v>685129400</v>
      </c>
      <c r="U6444" s="62">
        <v>667213675.62</v>
      </c>
      <c r="Z6444" s="54" t="s">
        <v>280</v>
      </c>
      <c r="AA6444" s="132">
        <v>1.604117902485E-6</v>
      </c>
      <c r="AJ6444" s="42"/>
      <c r="AM6444" s="42"/>
      <c r="AN6444" s="42"/>
      <c r="AO6444" s="42"/>
      <c r="AP6444" s="42"/>
      <c r="AY6444" s="42"/>
      <c r="AZ6444" s="42"/>
      <c r="BA6444" s="42"/>
      <c r="BB6444" s="42"/>
      <c r="BN6444" s="54" t="s">
        <v>4578</v>
      </c>
      <c r="BO6444" s="58" t="str">
        <f t="shared" si="100"/>
        <v>境内资产</v>
      </c>
      <c r="BP6444" s="58" t="str">
        <f>IF(M6444="",VLOOKUP(D6444,Sheet4!$A$1:$B$92,2,0),VLOOKUP(Q6444,Sheet4!$A$1:$B$92,2,0))</f>
        <v>保险资产管理产品</v>
      </c>
    </row>
    <row r="6445" spans="1:68" s="58" customFormat="1" ht="12.75" customHeight="1">
      <c r="A6445" s="64" t="s">
        <v>3767</v>
      </c>
      <c r="B6445" s="54" t="s">
        <v>3768</v>
      </c>
      <c r="C6445" s="252" t="s">
        <v>5552</v>
      </c>
      <c r="D6445" s="252" t="s">
        <v>678</v>
      </c>
      <c r="E6445" s="54" t="s">
        <v>3769</v>
      </c>
      <c r="F6445" s="54" t="s">
        <v>3768</v>
      </c>
      <c r="G6445" s="129">
        <v>12500</v>
      </c>
      <c r="H6445" s="323">
        <v>270696.63</v>
      </c>
      <c r="I6445" s="323">
        <v>192875</v>
      </c>
      <c r="J6445" s="42"/>
      <c r="K6445" s="42"/>
      <c r="L6445" s="42" t="s">
        <v>4489</v>
      </c>
      <c r="M6445" s="42" t="s">
        <v>3545</v>
      </c>
      <c r="N6445" s="42" t="s">
        <v>2439</v>
      </c>
      <c r="O6445" s="137" t="s">
        <v>3546</v>
      </c>
      <c r="P6445" s="42" t="s">
        <v>64</v>
      </c>
      <c r="Q6445" s="42" t="s">
        <v>65</v>
      </c>
      <c r="R6445" s="42">
        <v>1</v>
      </c>
      <c r="S6445" s="137" t="s">
        <v>2419</v>
      </c>
      <c r="T6445" s="62">
        <v>685129400</v>
      </c>
      <c r="U6445" s="62">
        <v>667213675.62</v>
      </c>
      <c r="Z6445" s="54" t="s">
        <v>280</v>
      </c>
      <c r="AA6445" s="132">
        <v>1.0698884182940901E-6</v>
      </c>
      <c r="AJ6445" s="42"/>
      <c r="AM6445" s="42"/>
      <c r="AN6445" s="42"/>
      <c r="AO6445" s="42"/>
      <c r="AP6445" s="42"/>
      <c r="AY6445" s="42"/>
      <c r="AZ6445" s="42"/>
      <c r="BA6445" s="42"/>
      <c r="BB6445" s="42"/>
      <c r="BN6445" s="54" t="s">
        <v>4578</v>
      </c>
      <c r="BO6445" s="58" t="str">
        <f t="shared" si="100"/>
        <v>境内资产</v>
      </c>
      <c r="BP6445" s="58" t="str">
        <f>IF(M6445="",VLOOKUP(D6445,Sheet4!$A$1:$B$92,2,0),VLOOKUP(Q6445,Sheet4!$A$1:$B$92,2,0))</f>
        <v>保险资产管理产品</v>
      </c>
    </row>
    <row r="6446" spans="1:68" s="58" customFormat="1" ht="12.75" customHeight="1">
      <c r="A6446" s="64" t="s">
        <v>3770</v>
      </c>
      <c r="B6446" s="54" t="s">
        <v>3771</v>
      </c>
      <c r="C6446" s="252" t="s">
        <v>5552</v>
      </c>
      <c r="D6446" s="252" t="s">
        <v>678</v>
      </c>
      <c r="E6446" s="54" t="s">
        <v>3772</v>
      </c>
      <c r="F6446" s="54" t="s">
        <v>3771</v>
      </c>
      <c r="G6446" s="129">
        <v>10300</v>
      </c>
      <c r="H6446" s="323">
        <v>139379.35</v>
      </c>
      <c r="I6446" s="323">
        <v>81679</v>
      </c>
      <c r="J6446" s="42"/>
      <c r="K6446" s="42"/>
      <c r="L6446" s="42" t="s">
        <v>4489</v>
      </c>
      <c r="M6446" s="42" t="s">
        <v>3545</v>
      </c>
      <c r="N6446" s="42" t="s">
        <v>2439</v>
      </c>
      <c r="O6446" s="137" t="s">
        <v>3546</v>
      </c>
      <c r="P6446" s="42" t="s">
        <v>64</v>
      </c>
      <c r="Q6446" s="42" t="s">
        <v>65</v>
      </c>
      <c r="R6446" s="42">
        <v>1</v>
      </c>
      <c r="S6446" s="137" t="s">
        <v>2419</v>
      </c>
      <c r="T6446" s="62">
        <v>685129400</v>
      </c>
      <c r="U6446" s="62">
        <v>667213675.62</v>
      </c>
      <c r="Z6446" s="54" t="s">
        <v>280</v>
      </c>
      <c r="AA6446" s="132">
        <v>3.4056799950796899E-6</v>
      </c>
      <c r="AJ6446" s="42"/>
      <c r="AM6446" s="42"/>
      <c r="AN6446" s="42"/>
      <c r="AO6446" s="42"/>
      <c r="AP6446" s="42"/>
      <c r="AY6446" s="42"/>
      <c r="AZ6446" s="42"/>
      <c r="BA6446" s="42"/>
      <c r="BB6446" s="42"/>
      <c r="BN6446" s="54" t="s">
        <v>4578</v>
      </c>
      <c r="BO6446" s="58" t="str">
        <f t="shared" si="100"/>
        <v>境内资产</v>
      </c>
      <c r="BP6446" s="58" t="str">
        <f>IF(M6446="",VLOOKUP(D6446,Sheet4!$A$1:$B$92,2,0),VLOOKUP(Q6446,Sheet4!$A$1:$B$92,2,0))</f>
        <v>保险资产管理产品</v>
      </c>
    </row>
    <row r="6447" spans="1:68" s="58" customFormat="1" ht="12.75" customHeight="1">
      <c r="A6447" s="64" t="s">
        <v>3773</v>
      </c>
      <c r="B6447" s="54" t="s">
        <v>3774</v>
      </c>
      <c r="C6447" s="252" t="s">
        <v>5552</v>
      </c>
      <c r="D6447" s="252" t="s">
        <v>678</v>
      </c>
      <c r="E6447" s="54" t="s">
        <v>3775</v>
      </c>
      <c r="F6447" s="54" t="s">
        <v>3774</v>
      </c>
      <c r="G6447" s="129">
        <v>10200</v>
      </c>
      <c r="H6447" s="323">
        <v>260035.02</v>
      </c>
      <c r="I6447" s="323">
        <v>303858</v>
      </c>
      <c r="J6447" s="42"/>
      <c r="K6447" s="42"/>
      <c r="L6447" s="42" t="s">
        <v>4489</v>
      </c>
      <c r="M6447" s="42" t="s">
        <v>3545</v>
      </c>
      <c r="N6447" s="42" t="s">
        <v>2439</v>
      </c>
      <c r="O6447" s="137" t="s">
        <v>3546</v>
      </c>
      <c r="P6447" s="42" t="s">
        <v>64</v>
      </c>
      <c r="Q6447" s="42" t="s">
        <v>65</v>
      </c>
      <c r="R6447" s="42">
        <v>1</v>
      </c>
      <c r="S6447" s="137" t="s">
        <v>2419</v>
      </c>
      <c r="T6447" s="62">
        <v>685129400</v>
      </c>
      <c r="U6447" s="62">
        <v>667213675.62</v>
      </c>
      <c r="Z6447" s="54" t="s">
        <v>280</v>
      </c>
      <c r="AA6447" s="132">
        <v>2.80754602311106E-6</v>
      </c>
      <c r="AJ6447" s="42"/>
      <c r="AM6447" s="42"/>
      <c r="AN6447" s="42"/>
      <c r="AO6447" s="42"/>
      <c r="AP6447" s="42"/>
      <c r="AY6447" s="42"/>
      <c r="AZ6447" s="42"/>
      <c r="BA6447" s="42"/>
      <c r="BB6447" s="42"/>
      <c r="BN6447" s="54" t="s">
        <v>4578</v>
      </c>
      <c r="BO6447" s="58" t="str">
        <f t="shared" si="100"/>
        <v>境内资产</v>
      </c>
      <c r="BP6447" s="58" t="str">
        <f>IF(M6447="",VLOOKUP(D6447,Sheet4!$A$1:$B$92,2,0),VLOOKUP(Q6447,Sheet4!$A$1:$B$92,2,0))</f>
        <v>保险资产管理产品</v>
      </c>
    </row>
    <row r="6448" spans="1:68" s="58" customFormat="1" ht="12.75" customHeight="1">
      <c r="A6448" s="64" t="s">
        <v>3776</v>
      </c>
      <c r="B6448" s="54" t="s">
        <v>3777</v>
      </c>
      <c r="C6448" s="252" t="s">
        <v>5552</v>
      </c>
      <c r="D6448" s="252" t="s">
        <v>678</v>
      </c>
      <c r="E6448" s="54" t="s">
        <v>3778</v>
      </c>
      <c r="F6448" s="54" t="s">
        <v>3777</v>
      </c>
      <c r="G6448" s="54">
        <v>900</v>
      </c>
      <c r="H6448" s="323">
        <v>145450</v>
      </c>
      <c r="I6448" s="323">
        <v>113760</v>
      </c>
      <c r="J6448" s="42"/>
      <c r="K6448" s="42"/>
      <c r="L6448" s="42" t="s">
        <v>4489</v>
      </c>
      <c r="M6448" s="42" t="s">
        <v>3545</v>
      </c>
      <c r="N6448" s="42" t="s">
        <v>2439</v>
      </c>
      <c r="O6448" s="137" t="s">
        <v>3546</v>
      </c>
      <c r="P6448" s="42" t="s">
        <v>64</v>
      </c>
      <c r="Q6448" s="42" t="s">
        <v>65</v>
      </c>
      <c r="R6448" s="42">
        <v>1</v>
      </c>
      <c r="S6448" s="137" t="s">
        <v>2419</v>
      </c>
      <c r="T6448" s="62">
        <v>685129400</v>
      </c>
      <c r="U6448" s="62">
        <v>667213675.62</v>
      </c>
      <c r="Z6448" s="54" t="s">
        <v>280</v>
      </c>
      <c r="AA6448" s="132">
        <v>1.85961479468041E-6</v>
      </c>
      <c r="AJ6448" s="42"/>
      <c r="AM6448" s="42"/>
      <c r="AN6448" s="42"/>
      <c r="AO6448" s="42"/>
      <c r="AP6448" s="42"/>
      <c r="AY6448" s="42"/>
      <c r="AZ6448" s="42"/>
      <c r="BA6448" s="42"/>
      <c r="BB6448" s="42"/>
      <c r="BN6448" s="54" t="s">
        <v>4578</v>
      </c>
      <c r="BO6448" s="58" t="str">
        <f t="shared" si="100"/>
        <v>境内资产</v>
      </c>
      <c r="BP6448" s="58" t="str">
        <f>IF(M6448="",VLOOKUP(D6448,Sheet4!$A$1:$B$92,2,0),VLOOKUP(Q6448,Sheet4!$A$1:$B$92,2,0))</f>
        <v>保险资产管理产品</v>
      </c>
    </row>
    <row r="6449" spans="1:68" s="58" customFormat="1" ht="12.75" customHeight="1">
      <c r="A6449" s="64" t="s">
        <v>2859</v>
      </c>
      <c r="B6449" s="54" t="s">
        <v>2860</v>
      </c>
      <c r="C6449" s="252" t="s">
        <v>5552</v>
      </c>
      <c r="D6449" s="252" t="s">
        <v>678</v>
      </c>
      <c r="E6449" s="54" t="s">
        <v>2861</v>
      </c>
      <c r="F6449" s="54" t="s">
        <v>2860</v>
      </c>
      <c r="G6449" s="129">
        <v>7800</v>
      </c>
      <c r="H6449" s="323">
        <v>129615.25</v>
      </c>
      <c r="I6449" s="323">
        <v>61698</v>
      </c>
      <c r="J6449" s="42"/>
      <c r="K6449" s="42"/>
      <c r="L6449" s="42" t="s">
        <v>4489</v>
      </c>
      <c r="M6449" s="42" t="s">
        <v>3545</v>
      </c>
      <c r="N6449" s="42" t="s">
        <v>2439</v>
      </c>
      <c r="O6449" s="137" t="s">
        <v>3546</v>
      </c>
      <c r="P6449" s="42" t="s">
        <v>64</v>
      </c>
      <c r="Q6449" s="42" t="s">
        <v>65</v>
      </c>
      <c r="R6449" s="42">
        <v>1</v>
      </c>
      <c r="S6449" s="137" t="s">
        <v>2419</v>
      </c>
      <c r="T6449" s="62">
        <v>685129400</v>
      </c>
      <c r="U6449" s="62">
        <v>667213675.62</v>
      </c>
      <c r="Z6449" s="54" t="s">
        <v>280</v>
      </c>
      <c r="AA6449" s="132">
        <v>3.03074770127608E-6</v>
      </c>
      <c r="AJ6449" s="42"/>
      <c r="AM6449" s="42"/>
      <c r="AN6449" s="42"/>
      <c r="AO6449" s="42"/>
      <c r="AP6449" s="42"/>
      <c r="AY6449" s="42"/>
      <c r="AZ6449" s="42"/>
      <c r="BA6449" s="42"/>
      <c r="BB6449" s="42"/>
      <c r="BN6449" s="54" t="s">
        <v>4578</v>
      </c>
      <c r="BO6449" s="58" t="str">
        <f t="shared" si="100"/>
        <v>境内资产</v>
      </c>
      <c r="BP6449" s="58" t="str">
        <f>IF(M6449="",VLOOKUP(D6449,Sheet4!$A$1:$B$92,2,0),VLOOKUP(Q6449,Sheet4!$A$1:$B$92,2,0))</f>
        <v>保险资产管理产品</v>
      </c>
    </row>
    <row r="6450" spans="1:68" s="58" customFormat="1" ht="12.75" customHeight="1">
      <c r="A6450" s="64" t="s">
        <v>3779</v>
      </c>
      <c r="B6450" s="54" t="s">
        <v>3780</v>
      </c>
      <c r="C6450" s="252" t="s">
        <v>5552</v>
      </c>
      <c r="D6450" s="252" t="s">
        <v>678</v>
      </c>
      <c r="E6450" s="54" t="s">
        <v>3781</v>
      </c>
      <c r="F6450" s="54" t="s">
        <v>3780</v>
      </c>
      <c r="G6450" s="129">
        <v>6100</v>
      </c>
      <c r="H6450" s="323">
        <v>111814.72</v>
      </c>
      <c r="I6450" s="323">
        <v>93086</v>
      </c>
      <c r="J6450" s="42"/>
      <c r="K6450" s="42"/>
      <c r="L6450" s="42" t="s">
        <v>4489</v>
      </c>
      <c r="M6450" s="42" t="s">
        <v>3545</v>
      </c>
      <c r="N6450" s="42" t="s">
        <v>2439</v>
      </c>
      <c r="O6450" s="137" t="s">
        <v>3546</v>
      </c>
      <c r="P6450" s="42" t="s">
        <v>64</v>
      </c>
      <c r="Q6450" s="42" t="s">
        <v>65</v>
      </c>
      <c r="R6450" s="42">
        <v>1</v>
      </c>
      <c r="S6450" s="137" t="s">
        <v>2419</v>
      </c>
      <c r="T6450" s="62">
        <v>685129400</v>
      </c>
      <c r="U6450" s="62">
        <v>667213675.62</v>
      </c>
      <c r="Z6450" s="54" t="s">
        <v>280</v>
      </c>
      <c r="AA6450" s="132">
        <v>1.3639121672064001E-6</v>
      </c>
      <c r="AJ6450" s="42"/>
      <c r="AM6450" s="42"/>
      <c r="AN6450" s="42"/>
      <c r="AO6450" s="42"/>
      <c r="AP6450" s="42"/>
      <c r="AY6450" s="42"/>
      <c r="AZ6450" s="42"/>
      <c r="BA6450" s="42"/>
      <c r="BB6450" s="42"/>
      <c r="BN6450" s="54" t="s">
        <v>4578</v>
      </c>
      <c r="BO6450" s="58" t="str">
        <f t="shared" si="100"/>
        <v>境内资产</v>
      </c>
      <c r="BP6450" s="58" t="str">
        <f>IF(M6450="",VLOOKUP(D6450,Sheet4!$A$1:$B$92,2,0),VLOOKUP(Q6450,Sheet4!$A$1:$B$92,2,0))</f>
        <v>保险资产管理产品</v>
      </c>
    </row>
    <row r="6451" spans="1:68" s="58" customFormat="1" ht="12.75" customHeight="1">
      <c r="A6451" s="64" t="s">
        <v>3782</v>
      </c>
      <c r="B6451" s="54" t="s">
        <v>3783</v>
      </c>
      <c r="C6451" s="252" t="s">
        <v>5552</v>
      </c>
      <c r="D6451" s="252" t="s">
        <v>678</v>
      </c>
      <c r="E6451" s="54" t="s">
        <v>3784</v>
      </c>
      <c r="F6451" s="54" t="s">
        <v>3783</v>
      </c>
      <c r="G6451" s="129">
        <v>2200</v>
      </c>
      <c r="H6451" s="323">
        <v>77876.98</v>
      </c>
      <c r="I6451" s="323">
        <v>42108</v>
      </c>
      <c r="J6451" s="42"/>
      <c r="K6451" s="42"/>
      <c r="L6451" s="42" t="s">
        <v>4489</v>
      </c>
      <c r="M6451" s="42" t="s">
        <v>3545</v>
      </c>
      <c r="N6451" s="42" t="s">
        <v>2439</v>
      </c>
      <c r="O6451" s="137" t="s">
        <v>3546</v>
      </c>
      <c r="P6451" s="42" t="s">
        <v>64</v>
      </c>
      <c r="Q6451" s="42" t="s">
        <v>65</v>
      </c>
      <c r="R6451" s="42">
        <v>1</v>
      </c>
      <c r="S6451" s="137" t="s">
        <v>2419</v>
      </c>
      <c r="T6451" s="62">
        <v>685129400</v>
      </c>
      <c r="U6451" s="62">
        <v>667213675.62</v>
      </c>
      <c r="Z6451" s="54" t="s">
        <v>280</v>
      </c>
      <c r="AA6451" s="132">
        <v>1.6021269079460801E-6</v>
      </c>
      <c r="AJ6451" s="42"/>
      <c r="AM6451" s="42"/>
      <c r="AN6451" s="42"/>
      <c r="AO6451" s="42"/>
      <c r="AP6451" s="42"/>
      <c r="AY6451" s="42"/>
      <c r="AZ6451" s="42"/>
      <c r="BA6451" s="42"/>
      <c r="BB6451" s="42"/>
      <c r="BN6451" s="54" t="s">
        <v>4578</v>
      </c>
      <c r="BO6451" s="58" t="str">
        <f t="shared" si="100"/>
        <v>境内资产</v>
      </c>
      <c r="BP6451" s="58" t="str">
        <f>IF(M6451="",VLOOKUP(D6451,Sheet4!$A$1:$B$92,2,0),VLOOKUP(Q6451,Sheet4!$A$1:$B$92,2,0))</f>
        <v>保险资产管理产品</v>
      </c>
    </row>
    <row r="6452" spans="1:68" s="58" customFormat="1" ht="12.75" customHeight="1">
      <c r="A6452" s="64" t="s">
        <v>1544</v>
      </c>
      <c r="B6452" s="54" t="s">
        <v>1545</v>
      </c>
      <c r="C6452" s="252" t="s">
        <v>5552</v>
      </c>
      <c r="D6452" s="252" t="s">
        <v>678</v>
      </c>
      <c r="E6452" s="54" t="s">
        <v>1546</v>
      </c>
      <c r="F6452" s="54" t="s">
        <v>1545</v>
      </c>
      <c r="G6452" s="129">
        <v>10087</v>
      </c>
      <c r="H6452" s="323">
        <v>155632.92000000001</v>
      </c>
      <c r="I6452" s="323">
        <v>157256.32999999999</v>
      </c>
      <c r="J6452" s="42"/>
      <c r="K6452" s="42"/>
      <c r="L6452" s="42" t="s">
        <v>4489</v>
      </c>
      <c r="M6452" s="42" t="s">
        <v>3545</v>
      </c>
      <c r="N6452" s="42" t="s">
        <v>2439</v>
      </c>
      <c r="O6452" s="137" t="s">
        <v>3546</v>
      </c>
      <c r="P6452" s="42" t="s">
        <v>64</v>
      </c>
      <c r="Q6452" s="42" t="s">
        <v>65</v>
      </c>
      <c r="R6452" s="42">
        <v>1</v>
      </c>
      <c r="S6452" s="137" t="s">
        <v>2419</v>
      </c>
      <c r="T6452" s="62">
        <v>685129400</v>
      </c>
      <c r="U6452" s="62">
        <v>667213675.62</v>
      </c>
      <c r="Z6452" s="54" t="s">
        <v>280</v>
      </c>
      <c r="AA6452" s="132">
        <v>2.5197740385548998E-6</v>
      </c>
      <c r="AJ6452" s="42"/>
      <c r="AM6452" s="42"/>
      <c r="AN6452" s="42"/>
      <c r="AO6452" s="42"/>
      <c r="AP6452" s="42"/>
      <c r="AY6452" s="42"/>
      <c r="AZ6452" s="42"/>
      <c r="BA6452" s="42"/>
      <c r="BB6452" s="42"/>
      <c r="BN6452" s="54" t="s">
        <v>4578</v>
      </c>
      <c r="BO6452" s="58" t="str">
        <f t="shared" si="100"/>
        <v>境内资产</v>
      </c>
      <c r="BP6452" s="58" t="str">
        <f>IF(M6452="",VLOOKUP(D6452,Sheet4!$A$1:$B$92,2,0),VLOOKUP(Q6452,Sheet4!$A$1:$B$92,2,0))</f>
        <v>保险资产管理产品</v>
      </c>
    </row>
    <row r="6453" spans="1:68" s="58" customFormat="1" ht="12.75" customHeight="1">
      <c r="A6453" s="64" t="s">
        <v>3785</v>
      </c>
      <c r="B6453" s="54" t="s">
        <v>3786</v>
      </c>
      <c r="C6453" s="252" t="s">
        <v>5552</v>
      </c>
      <c r="D6453" s="252" t="s">
        <v>678</v>
      </c>
      <c r="E6453" s="54" t="s">
        <v>3787</v>
      </c>
      <c r="F6453" s="54" t="s">
        <v>3786</v>
      </c>
      <c r="G6453" s="129">
        <v>4200</v>
      </c>
      <c r="H6453" s="323">
        <v>100111.34</v>
      </c>
      <c r="I6453" s="323">
        <v>68250</v>
      </c>
      <c r="J6453" s="42"/>
      <c r="K6453" s="42"/>
      <c r="L6453" s="42" t="s">
        <v>4489</v>
      </c>
      <c r="M6453" s="42" t="s">
        <v>3545</v>
      </c>
      <c r="N6453" s="42" t="s">
        <v>2439</v>
      </c>
      <c r="O6453" s="137" t="s">
        <v>3546</v>
      </c>
      <c r="P6453" s="42" t="s">
        <v>64</v>
      </c>
      <c r="Q6453" s="42" t="s">
        <v>65</v>
      </c>
      <c r="R6453" s="42">
        <v>1</v>
      </c>
      <c r="S6453" s="137" t="s">
        <v>2419</v>
      </c>
      <c r="T6453" s="62">
        <v>685129400</v>
      </c>
      <c r="U6453" s="62">
        <v>667213675.62</v>
      </c>
      <c r="Z6453" s="54" t="s">
        <v>280</v>
      </c>
      <c r="AA6453" s="132">
        <v>1.81446318976926E-6</v>
      </c>
      <c r="AJ6453" s="42"/>
      <c r="AM6453" s="42"/>
      <c r="AN6453" s="42"/>
      <c r="AO6453" s="42"/>
      <c r="AP6453" s="42"/>
      <c r="AY6453" s="42"/>
      <c r="AZ6453" s="42"/>
      <c r="BA6453" s="42"/>
      <c r="BB6453" s="42"/>
      <c r="BN6453" s="54" t="s">
        <v>4578</v>
      </c>
      <c r="BO6453" s="58" t="str">
        <f t="shared" si="100"/>
        <v>境内资产</v>
      </c>
      <c r="BP6453" s="58" t="str">
        <f>IF(M6453="",VLOOKUP(D6453,Sheet4!$A$1:$B$92,2,0),VLOOKUP(Q6453,Sheet4!$A$1:$B$92,2,0))</f>
        <v>保险资产管理产品</v>
      </c>
    </row>
    <row r="6454" spans="1:68" s="58" customFormat="1" ht="12.75" customHeight="1">
      <c r="A6454" s="64" t="s">
        <v>3788</v>
      </c>
      <c r="B6454" s="54" t="s">
        <v>1540</v>
      </c>
      <c r="C6454" s="252" t="s">
        <v>5552</v>
      </c>
      <c r="D6454" s="252" t="s">
        <v>672</v>
      </c>
      <c r="E6454" s="54" t="s">
        <v>3789</v>
      </c>
      <c r="F6454" s="54" t="s">
        <v>1540</v>
      </c>
      <c r="G6454" s="129">
        <v>3500</v>
      </c>
      <c r="H6454" s="323">
        <v>167468.01</v>
      </c>
      <c r="I6454" s="323">
        <v>148820</v>
      </c>
      <c r="J6454" s="42"/>
      <c r="K6454" s="42"/>
      <c r="L6454" s="42" t="s">
        <v>4489</v>
      </c>
      <c r="M6454" s="42" t="s">
        <v>3545</v>
      </c>
      <c r="N6454" s="42" t="s">
        <v>2439</v>
      </c>
      <c r="O6454" s="137" t="s">
        <v>3546</v>
      </c>
      <c r="P6454" s="42" t="s">
        <v>64</v>
      </c>
      <c r="Q6454" s="42" t="s">
        <v>65</v>
      </c>
      <c r="R6454" s="42">
        <v>1</v>
      </c>
      <c r="S6454" s="137" t="s">
        <v>2419</v>
      </c>
      <c r="T6454" s="62">
        <v>685129400</v>
      </c>
      <c r="U6454" s="62">
        <v>667213675.62</v>
      </c>
      <c r="Z6454" s="54" t="s">
        <v>280</v>
      </c>
      <c r="AA6454" s="132">
        <v>1.36564126068439E-6</v>
      </c>
      <c r="AJ6454" s="42"/>
      <c r="AM6454" s="42"/>
      <c r="AN6454" s="42"/>
      <c r="AO6454" s="42"/>
      <c r="AP6454" s="42"/>
      <c r="AY6454" s="42"/>
      <c r="AZ6454" s="42"/>
      <c r="BA6454" s="42"/>
      <c r="BB6454" s="42"/>
      <c r="BN6454" s="54" t="s">
        <v>4578</v>
      </c>
      <c r="BO6454" s="58" t="str">
        <f t="shared" si="100"/>
        <v>境内资产</v>
      </c>
      <c r="BP6454" s="58" t="str">
        <f>IF(M6454="",VLOOKUP(D6454,Sheet4!$A$1:$B$92,2,0),VLOOKUP(Q6454,Sheet4!$A$1:$B$92,2,0))</f>
        <v>保险资产管理产品</v>
      </c>
    </row>
    <row r="6455" spans="1:68" s="58" customFormat="1" ht="12.75" customHeight="1">
      <c r="A6455" s="64" t="s">
        <v>3790</v>
      </c>
      <c r="B6455" s="54" t="s">
        <v>3791</v>
      </c>
      <c r="C6455" s="252" t="s">
        <v>5552</v>
      </c>
      <c r="D6455" s="252" t="s">
        <v>672</v>
      </c>
      <c r="E6455" s="54" t="s">
        <v>3792</v>
      </c>
      <c r="F6455" s="54" t="s">
        <v>3791</v>
      </c>
      <c r="G6455" s="129">
        <v>13322</v>
      </c>
      <c r="H6455" s="323">
        <v>828980.24</v>
      </c>
      <c r="I6455" s="323">
        <v>379010.9</v>
      </c>
      <c r="J6455" s="42"/>
      <c r="K6455" s="42"/>
      <c r="L6455" s="42" t="s">
        <v>4489</v>
      </c>
      <c r="M6455" s="42" t="s">
        <v>3545</v>
      </c>
      <c r="N6455" s="42" t="s">
        <v>2439</v>
      </c>
      <c r="O6455" s="137" t="s">
        <v>3546</v>
      </c>
      <c r="P6455" s="42" t="s">
        <v>64</v>
      </c>
      <c r="Q6455" s="42" t="s">
        <v>65</v>
      </c>
      <c r="R6455" s="42">
        <v>1</v>
      </c>
      <c r="S6455" s="137" t="s">
        <v>2419</v>
      </c>
      <c r="T6455" s="62">
        <v>685129400</v>
      </c>
      <c r="U6455" s="62">
        <v>667213675.62</v>
      </c>
      <c r="Z6455" s="54" t="s">
        <v>280</v>
      </c>
      <c r="AA6455" s="132">
        <v>2.08841436760397E-6</v>
      </c>
      <c r="AJ6455" s="42"/>
      <c r="AM6455" s="42"/>
      <c r="AN6455" s="42"/>
      <c r="AO6455" s="42"/>
      <c r="AP6455" s="42"/>
      <c r="AY6455" s="42"/>
      <c r="AZ6455" s="42"/>
      <c r="BA6455" s="42"/>
      <c r="BB6455" s="42"/>
      <c r="BN6455" s="54" t="s">
        <v>4578</v>
      </c>
      <c r="BO6455" s="58" t="str">
        <f t="shared" si="100"/>
        <v>境内资产</v>
      </c>
      <c r="BP6455" s="58" t="str">
        <f>IF(M6455="",VLOOKUP(D6455,Sheet4!$A$1:$B$92,2,0),VLOOKUP(Q6455,Sheet4!$A$1:$B$92,2,0))</f>
        <v>保险资产管理产品</v>
      </c>
    </row>
    <row r="6456" spans="1:68" s="58" customFormat="1" ht="12.75" customHeight="1">
      <c r="A6456" s="64" t="s">
        <v>3793</v>
      </c>
      <c r="B6456" s="54" t="s">
        <v>3794</v>
      </c>
      <c r="C6456" s="252" t="s">
        <v>5552</v>
      </c>
      <c r="D6456" s="252" t="s">
        <v>672</v>
      </c>
      <c r="E6456" s="54" t="s">
        <v>3795</v>
      </c>
      <c r="F6456" s="54" t="s">
        <v>3794</v>
      </c>
      <c r="G6456" s="129">
        <v>6200</v>
      </c>
      <c r="H6456" s="323">
        <v>540088.81999999995</v>
      </c>
      <c r="I6456" s="323">
        <v>495814</v>
      </c>
      <c r="J6456" s="42"/>
      <c r="K6456" s="42"/>
      <c r="L6456" s="42" t="s">
        <v>4489</v>
      </c>
      <c r="M6456" s="42" t="s">
        <v>3545</v>
      </c>
      <c r="N6456" s="42" t="s">
        <v>2439</v>
      </c>
      <c r="O6456" s="137" t="s">
        <v>3546</v>
      </c>
      <c r="P6456" s="42" t="s">
        <v>64</v>
      </c>
      <c r="Q6456" s="42" t="s">
        <v>65</v>
      </c>
      <c r="R6456" s="42">
        <v>1</v>
      </c>
      <c r="S6456" s="137" t="s">
        <v>2419</v>
      </c>
      <c r="T6456" s="62">
        <v>685129400</v>
      </c>
      <c r="U6456" s="62">
        <v>667213675.62</v>
      </c>
      <c r="Z6456" s="54" t="s">
        <v>280</v>
      </c>
      <c r="AA6456" s="132">
        <v>1.9746816347084401E-6</v>
      </c>
      <c r="AJ6456" s="42"/>
      <c r="AM6456" s="42"/>
      <c r="AN6456" s="42"/>
      <c r="AO6456" s="42"/>
      <c r="AP6456" s="42"/>
      <c r="AY6456" s="42"/>
      <c r="AZ6456" s="42"/>
      <c r="BA6456" s="42"/>
      <c r="BB6456" s="42"/>
      <c r="BN6456" s="54" t="s">
        <v>4578</v>
      </c>
      <c r="BO6456" s="58" t="str">
        <f t="shared" si="100"/>
        <v>境内资产</v>
      </c>
      <c r="BP6456" s="58" t="str">
        <f>IF(M6456="",VLOOKUP(D6456,Sheet4!$A$1:$B$92,2,0),VLOOKUP(Q6456,Sheet4!$A$1:$B$92,2,0))</f>
        <v>保险资产管理产品</v>
      </c>
    </row>
    <row r="6457" spans="1:68" s="58" customFormat="1" ht="12.75" customHeight="1">
      <c r="A6457" s="64" t="s">
        <v>3796</v>
      </c>
      <c r="B6457" s="54" t="s">
        <v>3797</v>
      </c>
      <c r="C6457" s="252" t="s">
        <v>5552</v>
      </c>
      <c r="D6457" s="252" t="s">
        <v>672</v>
      </c>
      <c r="E6457" s="54" t="s">
        <v>3798</v>
      </c>
      <c r="F6457" s="54" t="s">
        <v>3797</v>
      </c>
      <c r="G6457" s="129">
        <v>2200</v>
      </c>
      <c r="H6457" s="323">
        <v>68040.47</v>
      </c>
      <c r="I6457" s="323">
        <v>63074</v>
      </c>
      <c r="J6457" s="42"/>
      <c r="K6457" s="42"/>
      <c r="L6457" s="42" t="s">
        <v>4489</v>
      </c>
      <c r="M6457" s="42" t="s">
        <v>3545</v>
      </c>
      <c r="N6457" s="42" t="s">
        <v>2439</v>
      </c>
      <c r="O6457" s="137" t="s">
        <v>3546</v>
      </c>
      <c r="P6457" s="42" t="s">
        <v>64</v>
      </c>
      <c r="Q6457" s="42" t="s">
        <v>65</v>
      </c>
      <c r="R6457" s="42">
        <v>1</v>
      </c>
      <c r="S6457" s="137" t="s">
        <v>2419</v>
      </c>
      <c r="T6457" s="62">
        <v>685129400</v>
      </c>
      <c r="U6457" s="62">
        <v>667213675.62</v>
      </c>
      <c r="Z6457" s="54" t="s">
        <v>280</v>
      </c>
      <c r="AA6457" s="132">
        <v>1.3531875062739099E-6</v>
      </c>
      <c r="AJ6457" s="42"/>
      <c r="AM6457" s="42"/>
      <c r="AN6457" s="42"/>
      <c r="AO6457" s="42"/>
      <c r="AP6457" s="42"/>
      <c r="AY6457" s="42"/>
      <c r="AZ6457" s="42"/>
      <c r="BA6457" s="42"/>
      <c r="BB6457" s="42"/>
      <c r="BN6457" s="54" t="s">
        <v>4578</v>
      </c>
      <c r="BO6457" s="58" t="str">
        <f t="shared" si="100"/>
        <v>境内资产</v>
      </c>
      <c r="BP6457" s="58" t="str">
        <f>IF(M6457="",VLOOKUP(D6457,Sheet4!$A$1:$B$92,2,0),VLOOKUP(Q6457,Sheet4!$A$1:$B$92,2,0))</f>
        <v>保险资产管理产品</v>
      </c>
    </row>
    <row r="6458" spans="1:68" s="58" customFormat="1" ht="12.75" customHeight="1">
      <c r="A6458" s="64" t="s">
        <v>3799</v>
      </c>
      <c r="B6458" s="54" t="s">
        <v>1899</v>
      </c>
      <c r="C6458" s="252" t="s">
        <v>5552</v>
      </c>
      <c r="D6458" s="252" t="s">
        <v>672</v>
      </c>
      <c r="E6458" s="54" t="s">
        <v>3800</v>
      </c>
      <c r="F6458" s="54" t="s">
        <v>1899</v>
      </c>
      <c r="G6458" s="129">
        <v>11100</v>
      </c>
      <c r="H6458" s="323">
        <v>149417.04999999999</v>
      </c>
      <c r="I6458" s="323">
        <v>109668</v>
      </c>
      <c r="J6458" s="42"/>
      <c r="K6458" s="42"/>
      <c r="L6458" s="42" t="s">
        <v>4489</v>
      </c>
      <c r="M6458" s="42" t="s">
        <v>3545</v>
      </c>
      <c r="N6458" s="42" t="s">
        <v>2439</v>
      </c>
      <c r="O6458" s="137" t="s">
        <v>3546</v>
      </c>
      <c r="P6458" s="42" t="s">
        <v>64</v>
      </c>
      <c r="Q6458" s="42" t="s">
        <v>65</v>
      </c>
      <c r="R6458" s="42">
        <v>1</v>
      </c>
      <c r="S6458" s="137" t="s">
        <v>2419</v>
      </c>
      <c r="T6458" s="62">
        <v>685129400</v>
      </c>
      <c r="U6458" s="62">
        <v>667213675.62</v>
      </c>
      <c r="Z6458" s="54" t="s">
        <v>280</v>
      </c>
      <c r="AA6458" s="132">
        <v>3.4118867910388999E-6</v>
      </c>
      <c r="AJ6458" s="42"/>
      <c r="AM6458" s="42"/>
      <c r="AN6458" s="42"/>
      <c r="AO6458" s="42"/>
      <c r="AP6458" s="42"/>
      <c r="AY6458" s="42"/>
      <c r="AZ6458" s="42"/>
      <c r="BA6458" s="42"/>
      <c r="BB6458" s="42"/>
      <c r="BN6458" s="54" t="s">
        <v>4578</v>
      </c>
      <c r="BO6458" s="58" t="str">
        <f t="shared" si="100"/>
        <v>境内资产</v>
      </c>
      <c r="BP6458" s="58" t="str">
        <f>IF(M6458="",VLOOKUP(D6458,Sheet4!$A$1:$B$92,2,0),VLOOKUP(Q6458,Sheet4!$A$1:$B$92,2,0))</f>
        <v>保险资产管理产品</v>
      </c>
    </row>
    <row r="6459" spans="1:68" s="58" customFormat="1" ht="12.75" customHeight="1">
      <c r="A6459" s="64" t="s">
        <v>3801</v>
      </c>
      <c r="B6459" s="54" t="s">
        <v>3802</v>
      </c>
      <c r="C6459" s="252" t="s">
        <v>5552</v>
      </c>
      <c r="D6459" s="252" t="s">
        <v>672</v>
      </c>
      <c r="E6459" s="54" t="s">
        <v>3803</v>
      </c>
      <c r="F6459" s="54" t="s">
        <v>3802</v>
      </c>
      <c r="G6459" s="129">
        <v>2700</v>
      </c>
      <c r="H6459" s="323">
        <v>54674.43</v>
      </c>
      <c r="I6459" s="323">
        <v>45981</v>
      </c>
      <c r="J6459" s="42"/>
      <c r="K6459" s="42"/>
      <c r="L6459" s="42" t="s">
        <v>4489</v>
      </c>
      <c r="M6459" s="42" t="s">
        <v>3545</v>
      </c>
      <c r="N6459" s="42" t="s">
        <v>2439</v>
      </c>
      <c r="O6459" s="137" t="s">
        <v>3546</v>
      </c>
      <c r="P6459" s="42" t="s">
        <v>64</v>
      </c>
      <c r="Q6459" s="42" t="s">
        <v>65</v>
      </c>
      <c r="R6459" s="42">
        <v>1</v>
      </c>
      <c r="S6459" s="137" t="s">
        <v>2419</v>
      </c>
      <c r="T6459" s="62">
        <v>685129400</v>
      </c>
      <c r="U6459" s="62">
        <v>667213675.62</v>
      </c>
      <c r="Z6459" s="54" t="s">
        <v>280</v>
      </c>
      <c r="AA6459" s="132">
        <v>7.79731733037338E-7</v>
      </c>
      <c r="AJ6459" s="42"/>
      <c r="AM6459" s="42"/>
      <c r="AN6459" s="42"/>
      <c r="AO6459" s="42"/>
      <c r="AP6459" s="42"/>
      <c r="AY6459" s="42"/>
      <c r="AZ6459" s="42"/>
      <c r="BA6459" s="42"/>
      <c r="BB6459" s="42"/>
      <c r="BN6459" s="54" t="s">
        <v>4578</v>
      </c>
      <c r="BO6459" s="58" t="str">
        <f t="shared" si="100"/>
        <v>境内资产</v>
      </c>
      <c r="BP6459" s="58" t="str">
        <f>IF(M6459="",VLOOKUP(D6459,Sheet4!$A$1:$B$92,2,0),VLOOKUP(Q6459,Sheet4!$A$1:$B$92,2,0))</f>
        <v>保险资产管理产品</v>
      </c>
    </row>
    <row r="6460" spans="1:68" s="58" customFormat="1" ht="12.75" customHeight="1">
      <c r="A6460" s="64" t="s">
        <v>2893</v>
      </c>
      <c r="B6460" s="54" t="s">
        <v>2894</v>
      </c>
      <c r="C6460" s="252" t="s">
        <v>5552</v>
      </c>
      <c r="D6460" s="252" t="s">
        <v>672</v>
      </c>
      <c r="E6460" s="54" t="s">
        <v>2895</v>
      </c>
      <c r="F6460" s="54" t="s">
        <v>2894</v>
      </c>
      <c r="G6460" s="129">
        <v>15700</v>
      </c>
      <c r="H6460" s="323">
        <v>220772.81</v>
      </c>
      <c r="I6460" s="323">
        <v>216974</v>
      </c>
      <c r="J6460" s="42"/>
      <c r="K6460" s="42"/>
      <c r="L6460" s="42" t="s">
        <v>4489</v>
      </c>
      <c r="M6460" s="42" t="s">
        <v>3545</v>
      </c>
      <c r="N6460" s="42" t="s">
        <v>2439</v>
      </c>
      <c r="O6460" s="137" t="s">
        <v>3546</v>
      </c>
      <c r="P6460" s="42" t="s">
        <v>64</v>
      </c>
      <c r="Q6460" s="42" t="s">
        <v>65</v>
      </c>
      <c r="R6460" s="42">
        <v>1</v>
      </c>
      <c r="S6460" s="137" t="s">
        <v>2419</v>
      </c>
      <c r="T6460" s="62">
        <v>685129400</v>
      </c>
      <c r="U6460" s="62">
        <v>667213675.62</v>
      </c>
      <c r="Z6460" s="54" t="s">
        <v>280</v>
      </c>
      <c r="AA6460" s="132">
        <v>3.47761864402585E-6</v>
      </c>
      <c r="AJ6460" s="42"/>
      <c r="AM6460" s="42"/>
      <c r="AN6460" s="42"/>
      <c r="AO6460" s="42"/>
      <c r="AP6460" s="42"/>
      <c r="AY6460" s="42"/>
      <c r="AZ6460" s="42"/>
      <c r="BA6460" s="42"/>
      <c r="BB6460" s="42"/>
      <c r="BN6460" s="54" t="s">
        <v>4578</v>
      </c>
      <c r="BO6460" s="58" t="str">
        <f t="shared" si="100"/>
        <v>境内资产</v>
      </c>
      <c r="BP6460" s="58" t="str">
        <f>IF(M6460="",VLOOKUP(D6460,Sheet4!$A$1:$B$92,2,0),VLOOKUP(Q6460,Sheet4!$A$1:$B$92,2,0))</f>
        <v>保险资产管理产品</v>
      </c>
    </row>
    <row r="6461" spans="1:68" s="58" customFormat="1" ht="12.75" customHeight="1">
      <c r="A6461" s="64" t="s">
        <v>3804</v>
      </c>
      <c r="B6461" s="54" t="s">
        <v>3805</v>
      </c>
      <c r="C6461" s="252" t="s">
        <v>5552</v>
      </c>
      <c r="D6461" s="252" t="s">
        <v>672</v>
      </c>
      <c r="E6461" s="54" t="s">
        <v>3806</v>
      </c>
      <c r="F6461" s="54" t="s">
        <v>3805</v>
      </c>
      <c r="G6461" s="129">
        <v>8240</v>
      </c>
      <c r="H6461" s="323">
        <v>199700.12</v>
      </c>
      <c r="I6461" s="323">
        <v>240855.2</v>
      </c>
      <c r="J6461" s="42"/>
      <c r="K6461" s="42"/>
      <c r="L6461" s="42" t="s">
        <v>4489</v>
      </c>
      <c r="M6461" s="42" t="s">
        <v>3545</v>
      </c>
      <c r="N6461" s="42" t="s">
        <v>2439</v>
      </c>
      <c r="O6461" s="137" t="s">
        <v>3546</v>
      </c>
      <c r="P6461" s="42" t="s">
        <v>64</v>
      </c>
      <c r="Q6461" s="42" t="s">
        <v>65</v>
      </c>
      <c r="R6461" s="42">
        <v>1</v>
      </c>
      <c r="S6461" s="137" t="s">
        <v>2419</v>
      </c>
      <c r="T6461" s="62">
        <v>685129400</v>
      </c>
      <c r="U6461" s="62">
        <v>667213675.62</v>
      </c>
      <c r="Z6461" s="54" t="s">
        <v>280</v>
      </c>
      <c r="AA6461" s="132">
        <v>1.47700451694456E-6</v>
      </c>
      <c r="AJ6461" s="42"/>
      <c r="AM6461" s="42"/>
      <c r="AN6461" s="42"/>
      <c r="AO6461" s="42"/>
      <c r="AP6461" s="42"/>
      <c r="AY6461" s="42"/>
      <c r="AZ6461" s="42"/>
      <c r="BA6461" s="42"/>
      <c r="BB6461" s="42"/>
      <c r="BN6461" s="54" t="s">
        <v>4578</v>
      </c>
      <c r="BO6461" s="58" t="str">
        <f t="shared" si="100"/>
        <v>境内资产</v>
      </c>
      <c r="BP6461" s="58" t="str">
        <f>IF(M6461="",VLOOKUP(D6461,Sheet4!$A$1:$B$92,2,0),VLOOKUP(Q6461,Sheet4!$A$1:$B$92,2,0))</f>
        <v>保险资产管理产品</v>
      </c>
    </row>
    <row r="6462" spans="1:68" s="58" customFormat="1" ht="12.75" customHeight="1">
      <c r="A6462" s="64" t="s">
        <v>2117</v>
      </c>
      <c r="B6462" s="54" t="s">
        <v>2199</v>
      </c>
      <c r="C6462" s="252" t="s">
        <v>5552</v>
      </c>
      <c r="D6462" s="252" t="s">
        <v>672</v>
      </c>
      <c r="E6462" s="54" t="s">
        <v>3807</v>
      </c>
      <c r="F6462" s="54" t="s">
        <v>2199</v>
      </c>
      <c r="G6462" s="129">
        <v>6200</v>
      </c>
      <c r="H6462" s="323">
        <v>212110.33</v>
      </c>
      <c r="I6462" s="323">
        <v>182714</v>
      </c>
      <c r="J6462" s="42"/>
      <c r="K6462" s="42"/>
      <c r="L6462" s="42" t="s">
        <v>4489</v>
      </c>
      <c r="M6462" s="42" t="s">
        <v>3545</v>
      </c>
      <c r="N6462" s="42" t="s">
        <v>2439</v>
      </c>
      <c r="O6462" s="137" t="s">
        <v>3546</v>
      </c>
      <c r="P6462" s="42" t="s">
        <v>64</v>
      </c>
      <c r="Q6462" s="42" t="s">
        <v>65</v>
      </c>
      <c r="R6462" s="42">
        <v>1</v>
      </c>
      <c r="S6462" s="137" t="s">
        <v>2419</v>
      </c>
      <c r="T6462" s="62">
        <v>685129400</v>
      </c>
      <c r="U6462" s="62">
        <v>667213675.62</v>
      </c>
      <c r="Z6462" s="54" t="s">
        <v>280</v>
      </c>
      <c r="AA6462" s="132">
        <v>2.9211111543671099E-6</v>
      </c>
      <c r="AJ6462" s="42"/>
      <c r="AM6462" s="42"/>
      <c r="AN6462" s="42"/>
      <c r="AO6462" s="42"/>
      <c r="AP6462" s="42"/>
      <c r="AY6462" s="42"/>
      <c r="AZ6462" s="42"/>
      <c r="BA6462" s="42"/>
      <c r="BB6462" s="42"/>
      <c r="BN6462" s="54" t="s">
        <v>4578</v>
      </c>
      <c r="BO6462" s="58" t="str">
        <f t="shared" si="100"/>
        <v>境内资产</v>
      </c>
      <c r="BP6462" s="58" t="str">
        <f>IF(M6462="",VLOOKUP(D6462,Sheet4!$A$1:$B$92,2,0),VLOOKUP(Q6462,Sheet4!$A$1:$B$92,2,0))</f>
        <v>保险资产管理产品</v>
      </c>
    </row>
    <row r="6463" spans="1:68" s="58" customFormat="1" ht="12.75" customHeight="1">
      <c r="A6463" s="64" t="s">
        <v>2905</v>
      </c>
      <c r="B6463" s="54" t="s">
        <v>2906</v>
      </c>
      <c r="C6463" s="252" t="s">
        <v>5552</v>
      </c>
      <c r="D6463" s="252" t="s">
        <v>672</v>
      </c>
      <c r="E6463" s="54" t="s">
        <v>2907</v>
      </c>
      <c r="F6463" s="54" t="s">
        <v>2906</v>
      </c>
      <c r="G6463" s="54">
        <v>900</v>
      </c>
      <c r="H6463" s="323">
        <v>282583.40000000002</v>
      </c>
      <c r="I6463" s="323">
        <v>274950</v>
      </c>
      <c r="J6463" s="42"/>
      <c r="K6463" s="42"/>
      <c r="L6463" s="42" t="s">
        <v>4489</v>
      </c>
      <c r="M6463" s="42" t="s">
        <v>3545</v>
      </c>
      <c r="N6463" s="42" t="s">
        <v>2439</v>
      </c>
      <c r="O6463" s="137" t="s">
        <v>3546</v>
      </c>
      <c r="P6463" s="42" t="s">
        <v>64</v>
      </c>
      <c r="Q6463" s="42" t="s">
        <v>65</v>
      </c>
      <c r="R6463" s="42">
        <v>1</v>
      </c>
      <c r="S6463" s="137" t="s">
        <v>2419</v>
      </c>
      <c r="T6463" s="62">
        <v>685129400</v>
      </c>
      <c r="U6463" s="62">
        <v>667213675.62</v>
      </c>
      <c r="Z6463" s="54" t="s">
        <v>280</v>
      </c>
      <c r="AA6463" s="132">
        <v>1.49175257241543E-6</v>
      </c>
      <c r="AJ6463" s="42"/>
      <c r="AM6463" s="42"/>
      <c r="AN6463" s="42"/>
      <c r="AO6463" s="42"/>
      <c r="AP6463" s="42"/>
      <c r="AY6463" s="42"/>
      <c r="AZ6463" s="42"/>
      <c r="BA6463" s="42"/>
      <c r="BB6463" s="42"/>
      <c r="BN6463" s="54" t="s">
        <v>4578</v>
      </c>
      <c r="BO6463" s="58" t="str">
        <f t="shared" si="100"/>
        <v>境内资产</v>
      </c>
      <c r="BP6463" s="58" t="str">
        <f>IF(M6463="",VLOOKUP(D6463,Sheet4!$A$1:$B$92,2,0),VLOOKUP(Q6463,Sheet4!$A$1:$B$92,2,0))</f>
        <v>保险资产管理产品</v>
      </c>
    </row>
    <row r="6464" spans="1:68" s="58" customFormat="1" ht="12.75" customHeight="1">
      <c r="A6464" s="64" t="s">
        <v>2110</v>
      </c>
      <c r="B6464" s="54" t="s">
        <v>2908</v>
      </c>
      <c r="C6464" s="252" t="s">
        <v>5552</v>
      </c>
      <c r="D6464" s="252" t="s">
        <v>672</v>
      </c>
      <c r="E6464" s="54" t="s">
        <v>2909</v>
      </c>
      <c r="F6464" s="54" t="s">
        <v>2908</v>
      </c>
      <c r="G6464" s="129">
        <v>5800</v>
      </c>
      <c r="H6464" s="323">
        <v>206567.31</v>
      </c>
      <c r="I6464" s="323">
        <v>230260</v>
      </c>
      <c r="J6464" s="42"/>
      <c r="K6464" s="42"/>
      <c r="L6464" s="42" t="s">
        <v>4489</v>
      </c>
      <c r="M6464" s="42" t="s">
        <v>3545</v>
      </c>
      <c r="N6464" s="42" t="s">
        <v>2439</v>
      </c>
      <c r="O6464" s="137" t="s">
        <v>3546</v>
      </c>
      <c r="P6464" s="42" t="s">
        <v>64</v>
      </c>
      <c r="Q6464" s="42" t="s">
        <v>65</v>
      </c>
      <c r="R6464" s="42">
        <v>1</v>
      </c>
      <c r="S6464" s="137" t="s">
        <v>2419</v>
      </c>
      <c r="T6464" s="62">
        <v>685129400</v>
      </c>
      <c r="U6464" s="62">
        <v>667213675.62</v>
      </c>
      <c r="Z6464" s="54" t="s">
        <v>280</v>
      </c>
      <c r="AA6464" s="132">
        <v>1.28844561091562E-6</v>
      </c>
      <c r="AJ6464" s="42"/>
      <c r="AM6464" s="42"/>
      <c r="AN6464" s="42"/>
      <c r="AO6464" s="42"/>
      <c r="AP6464" s="42"/>
      <c r="AY6464" s="42"/>
      <c r="AZ6464" s="42"/>
      <c r="BA6464" s="42"/>
      <c r="BB6464" s="42"/>
      <c r="BN6464" s="54" t="s">
        <v>4578</v>
      </c>
      <c r="BO6464" s="58" t="str">
        <f t="shared" si="100"/>
        <v>境内资产</v>
      </c>
      <c r="BP6464" s="58" t="str">
        <f>IF(M6464="",VLOOKUP(D6464,Sheet4!$A$1:$B$92,2,0),VLOOKUP(Q6464,Sheet4!$A$1:$B$92,2,0))</f>
        <v>保险资产管理产品</v>
      </c>
    </row>
    <row r="6465" spans="1:68" s="58" customFormat="1" ht="12.75" customHeight="1">
      <c r="A6465" s="64" t="s">
        <v>2921</v>
      </c>
      <c r="B6465" s="54" t="s">
        <v>2922</v>
      </c>
      <c r="C6465" s="252" t="s">
        <v>5552</v>
      </c>
      <c r="D6465" s="252" t="s">
        <v>672</v>
      </c>
      <c r="E6465" s="54" t="s">
        <v>2923</v>
      </c>
      <c r="F6465" s="54" t="s">
        <v>2922</v>
      </c>
      <c r="G6465" s="129">
        <v>11600</v>
      </c>
      <c r="H6465" s="323">
        <v>102080.54</v>
      </c>
      <c r="I6465" s="323">
        <v>79576</v>
      </c>
      <c r="J6465" s="42"/>
      <c r="K6465" s="42"/>
      <c r="L6465" s="42" t="s">
        <v>4489</v>
      </c>
      <c r="M6465" s="42" t="s">
        <v>3545</v>
      </c>
      <c r="N6465" s="42" t="s">
        <v>2439</v>
      </c>
      <c r="O6465" s="137" t="s">
        <v>3546</v>
      </c>
      <c r="P6465" s="42" t="s">
        <v>64</v>
      </c>
      <c r="Q6465" s="42" t="s">
        <v>65</v>
      </c>
      <c r="R6465" s="42">
        <v>1</v>
      </c>
      <c r="S6465" s="137" t="s">
        <v>2419</v>
      </c>
      <c r="T6465" s="62">
        <v>685129400</v>
      </c>
      <c r="U6465" s="62">
        <v>667213675.62</v>
      </c>
      <c r="Z6465" s="54" t="s">
        <v>280</v>
      </c>
      <c r="AA6465" s="132">
        <v>2.3930786073402502E-6</v>
      </c>
      <c r="AJ6465" s="42"/>
      <c r="AM6465" s="42"/>
      <c r="AN6465" s="42"/>
      <c r="AO6465" s="42"/>
      <c r="AP6465" s="42"/>
      <c r="AY6465" s="42"/>
      <c r="AZ6465" s="42"/>
      <c r="BA6465" s="42"/>
      <c r="BB6465" s="42"/>
      <c r="BN6465" s="54" t="s">
        <v>4578</v>
      </c>
      <c r="BO6465" s="58" t="str">
        <f t="shared" si="100"/>
        <v>境内资产</v>
      </c>
      <c r="BP6465" s="58" t="str">
        <f>IF(M6465="",VLOOKUP(D6465,Sheet4!$A$1:$B$92,2,0),VLOOKUP(Q6465,Sheet4!$A$1:$B$92,2,0))</f>
        <v>保险资产管理产品</v>
      </c>
    </row>
    <row r="6466" spans="1:68" s="58" customFormat="1" ht="12.75" customHeight="1">
      <c r="A6466" s="64" t="s">
        <v>670</v>
      </c>
      <c r="B6466" s="54" t="s">
        <v>671</v>
      </c>
      <c r="C6466" s="252" t="s">
        <v>5552</v>
      </c>
      <c r="D6466" s="252" t="s">
        <v>672</v>
      </c>
      <c r="E6466" s="54" t="s">
        <v>673</v>
      </c>
      <c r="F6466" s="54" t="s">
        <v>671</v>
      </c>
      <c r="G6466" s="129">
        <v>9200</v>
      </c>
      <c r="H6466" s="323">
        <v>16985738.870000001</v>
      </c>
      <c r="I6466" s="323">
        <v>16882000</v>
      </c>
      <c r="J6466" s="42"/>
      <c r="K6466" s="42"/>
      <c r="L6466" s="42" t="s">
        <v>4489</v>
      </c>
      <c r="M6466" s="42" t="s">
        <v>3545</v>
      </c>
      <c r="N6466" s="42" t="s">
        <v>2439</v>
      </c>
      <c r="O6466" s="137" t="s">
        <v>3546</v>
      </c>
      <c r="P6466" s="42" t="s">
        <v>64</v>
      </c>
      <c r="Q6466" s="42" t="s">
        <v>65</v>
      </c>
      <c r="R6466" s="42">
        <v>1</v>
      </c>
      <c r="S6466" s="137" t="s">
        <v>2419</v>
      </c>
      <c r="T6466" s="62">
        <v>685129400</v>
      </c>
      <c r="U6466" s="62">
        <v>667213675.62</v>
      </c>
      <c r="Z6466" s="54" t="s">
        <v>280</v>
      </c>
      <c r="AA6466" s="132">
        <v>7.3236874001849097E-6</v>
      </c>
      <c r="AJ6466" s="42"/>
      <c r="AM6466" s="42"/>
      <c r="AN6466" s="42"/>
      <c r="AO6466" s="42"/>
      <c r="AP6466" s="42"/>
      <c r="AY6466" s="42"/>
      <c r="AZ6466" s="42"/>
      <c r="BA6466" s="42"/>
      <c r="BB6466" s="42"/>
      <c r="BN6466" s="54" t="s">
        <v>4578</v>
      </c>
      <c r="BO6466" s="58" t="str">
        <f t="shared" si="100"/>
        <v>境内资产</v>
      </c>
      <c r="BP6466" s="58" t="str">
        <f>IF(M6466="",VLOOKUP(D6466,Sheet4!$A$1:$B$92,2,0),VLOOKUP(Q6466,Sheet4!$A$1:$B$92,2,0))</f>
        <v>保险资产管理产品</v>
      </c>
    </row>
    <row r="6467" spans="1:68" s="58" customFormat="1" ht="12.75" customHeight="1">
      <c r="A6467" s="64" t="s">
        <v>3808</v>
      </c>
      <c r="B6467" s="54" t="s">
        <v>3809</v>
      </c>
      <c r="C6467" s="252" t="s">
        <v>5552</v>
      </c>
      <c r="D6467" s="252" t="s">
        <v>672</v>
      </c>
      <c r="E6467" s="54" t="s">
        <v>3810</v>
      </c>
      <c r="F6467" s="54" t="s">
        <v>3809</v>
      </c>
      <c r="G6467" s="129">
        <v>5000</v>
      </c>
      <c r="H6467" s="323">
        <v>165606.53</v>
      </c>
      <c r="I6467" s="323">
        <v>104250</v>
      </c>
      <c r="J6467" s="42"/>
      <c r="K6467" s="42"/>
      <c r="L6467" s="42" t="s">
        <v>4489</v>
      </c>
      <c r="M6467" s="42" t="s">
        <v>3545</v>
      </c>
      <c r="N6467" s="42" t="s">
        <v>2439</v>
      </c>
      <c r="O6467" s="137" t="s">
        <v>3546</v>
      </c>
      <c r="P6467" s="42" t="s">
        <v>64</v>
      </c>
      <c r="Q6467" s="42" t="s">
        <v>65</v>
      </c>
      <c r="R6467" s="42">
        <v>1</v>
      </c>
      <c r="S6467" s="137" t="s">
        <v>2419</v>
      </c>
      <c r="T6467" s="62">
        <v>685129400</v>
      </c>
      <c r="U6467" s="62">
        <v>667213675.62</v>
      </c>
      <c r="Z6467" s="54" t="s">
        <v>280</v>
      </c>
      <c r="AA6467" s="132">
        <v>2.8096943445910301E-6</v>
      </c>
      <c r="AJ6467" s="42"/>
      <c r="AM6467" s="42"/>
      <c r="AN6467" s="42"/>
      <c r="AO6467" s="42"/>
      <c r="AP6467" s="42"/>
      <c r="AY6467" s="42"/>
      <c r="AZ6467" s="42"/>
      <c r="BA6467" s="42"/>
      <c r="BB6467" s="42"/>
      <c r="BN6467" s="54" t="s">
        <v>4578</v>
      </c>
      <c r="BO6467" s="58" t="str">
        <f t="shared" ref="BO6467:BO6530" si="101">IF(LEFT(D6467,2)="境外","境外资产","境内资产")</f>
        <v>境内资产</v>
      </c>
      <c r="BP6467" s="58" t="str">
        <f>IF(M6467="",VLOOKUP(D6467,Sheet4!$A$1:$B$92,2,0),VLOOKUP(Q6467,Sheet4!$A$1:$B$92,2,0))</f>
        <v>保险资产管理产品</v>
      </c>
    </row>
    <row r="6468" spans="1:68" s="58" customFormat="1" ht="12.75" customHeight="1">
      <c r="A6468" s="64" t="s">
        <v>2942</v>
      </c>
      <c r="B6468" s="54" t="s">
        <v>2943</v>
      </c>
      <c r="C6468" s="252" t="s">
        <v>5552</v>
      </c>
      <c r="D6468" s="252" t="s">
        <v>672</v>
      </c>
      <c r="E6468" s="54" t="s">
        <v>2944</v>
      </c>
      <c r="F6468" s="54" t="s">
        <v>2943</v>
      </c>
      <c r="G6468" s="129">
        <v>8900</v>
      </c>
      <c r="H6468" s="323">
        <v>439102.54</v>
      </c>
      <c r="I6468" s="323">
        <v>356890</v>
      </c>
      <c r="J6468" s="42"/>
      <c r="K6468" s="42"/>
      <c r="L6468" s="42" t="s">
        <v>4489</v>
      </c>
      <c r="M6468" s="42" t="s">
        <v>3545</v>
      </c>
      <c r="N6468" s="42" t="s">
        <v>2439</v>
      </c>
      <c r="O6468" s="137" t="s">
        <v>3546</v>
      </c>
      <c r="P6468" s="42" t="s">
        <v>64</v>
      </c>
      <c r="Q6468" s="42" t="s">
        <v>65</v>
      </c>
      <c r="R6468" s="42">
        <v>1</v>
      </c>
      <c r="S6468" s="137" t="s">
        <v>2419</v>
      </c>
      <c r="T6468" s="62">
        <v>685129400</v>
      </c>
      <c r="U6468" s="62">
        <v>667213675.62</v>
      </c>
      <c r="Z6468" s="54" t="s">
        <v>280</v>
      </c>
      <c r="AA6468" s="132">
        <v>1.6794662820856499E-6</v>
      </c>
      <c r="AJ6468" s="42"/>
      <c r="AM6468" s="42"/>
      <c r="AN6468" s="42"/>
      <c r="AO6468" s="42"/>
      <c r="AP6468" s="42"/>
      <c r="AY6468" s="42"/>
      <c r="AZ6468" s="42"/>
      <c r="BA6468" s="42"/>
      <c r="BB6468" s="42"/>
      <c r="BN6468" s="54" t="s">
        <v>4578</v>
      </c>
      <c r="BO6468" s="58" t="str">
        <f t="shared" si="101"/>
        <v>境内资产</v>
      </c>
      <c r="BP6468" s="58" t="str">
        <f>IF(M6468="",VLOOKUP(D6468,Sheet4!$A$1:$B$92,2,0),VLOOKUP(Q6468,Sheet4!$A$1:$B$92,2,0))</f>
        <v>保险资产管理产品</v>
      </c>
    </row>
    <row r="6469" spans="1:68" s="58" customFormat="1" ht="12.75" customHeight="1">
      <c r="A6469" s="64" t="s">
        <v>3811</v>
      </c>
      <c r="B6469" s="54" t="s">
        <v>3812</v>
      </c>
      <c r="C6469" s="252" t="s">
        <v>5552</v>
      </c>
      <c r="D6469" s="252" t="s">
        <v>672</v>
      </c>
      <c r="E6469" s="54" t="s">
        <v>3813</v>
      </c>
      <c r="F6469" s="54" t="s">
        <v>3812</v>
      </c>
      <c r="G6469" s="129">
        <v>6100</v>
      </c>
      <c r="H6469" s="323">
        <v>226448.4</v>
      </c>
      <c r="I6469" s="323">
        <v>107970</v>
      </c>
      <c r="J6469" s="42"/>
      <c r="K6469" s="42"/>
      <c r="L6469" s="42" t="s">
        <v>4489</v>
      </c>
      <c r="M6469" s="42" t="s">
        <v>3545</v>
      </c>
      <c r="N6469" s="42" t="s">
        <v>2439</v>
      </c>
      <c r="O6469" s="137" t="s">
        <v>3546</v>
      </c>
      <c r="P6469" s="42" t="s">
        <v>64</v>
      </c>
      <c r="Q6469" s="42" t="s">
        <v>65</v>
      </c>
      <c r="R6469" s="42">
        <v>1</v>
      </c>
      <c r="S6469" s="137" t="s">
        <v>2419</v>
      </c>
      <c r="T6469" s="62">
        <v>685129400</v>
      </c>
      <c r="U6469" s="62">
        <v>667213675.62</v>
      </c>
      <c r="Z6469" s="54" t="s">
        <v>280</v>
      </c>
      <c r="AA6469" s="132">
        <v>1.77593445382515E-6</v>
      </c>
      <c r="AJ6469" s="42"/>
      <c r="AM6469" s="42"/>
      <c r="AN6469" s="42"/>
      <c r="AO6469" s="42"/>
      <c r="AP6469" s="42"/>
      <c r="AY6469" s="42"/>
      <c r="AZ6469" s="42"/>
      <c r="BA6469" s="42"/>
      <c r="BB6469" s="42"/>
      <c r="BN6469" s="54" t="s">
        <v>4578</v>
      </c>
      <c r="BO6469" s="58" t="str">
        <f t="shared" si="101"/>
        <v>境内资产</v>
      </c>
      <c r="BP6469" s="58" t="str">
        <f>IF(M6469="",VLOOKUP(D6469,Sheet4!$A$1:$B$92,2,0),VLOOKUP(Q6469,Sheet4!$A$1:$B$92,2,0))</f>
        <v>保险资产管理产品</v>
      </c>
    </row>
    <row r="6470" spans="1:68" s="58" customFormat="1" ht="12.75" customHeight="1">
      <c r="A6470" s="64" t="s">
        <v>3814</v>
      </c>
      <c r="B6470" s="54" t="s">
        <v>3815</v>
      </c>
      <c r="C6470" s="252" t="s">
        <v>5552</v>
      </c>
      <c r="D6470" s="252" t="s">
        <v>672</v>
      </c>
      <c r="E6470" s="54" t="s">
        <v>3816</v>
      </c>
      <c r="F6470" s="54" t="s">
        <v>3815</v>
      </c>
      <c r="G6470" s="129">
        <v>1300</v>
      </c>
      <c r="H6470" s="323">
        <v>130289.29</v>
      </c>
      <c r="I6470" s="323">
        <v>107770</v>
      </c>
      <c r="J6470" s="42"/>
      <c r="K6470" s="42"/>
      <c r="L6470" s="42" t="s">
        <v>4489</v>
      </c>
      <c r="M6470" s="42" t="s">
        <v>3545</v>
      </c>
      <c r="N6470" s="42" t="s">
        <v>2439</v>
      </c>
      <c r="O6470" s="137" t="s">
        <v>3546</v>
      </c>
      <c r="P6470" s="42" t="s">
        <v>64</v>
      </c>
      <c r="Q6470" s="42" t="s">
        <v>65</v>
      </c>
      <c r="R6470" s="42">
        <v>1</v>
      </c>
      <c r="S6470" s="137" t="s">
        <v>2419</v>
      </c>
      <c r="T6470" s="62">
        <v>685129400</v>
      </c>
      <c r="U6470" s="62">
        <v>667213675.62</v>
      </c>
      <c r="Z6470" s="54" t="s">
        <v>280</v>
      </c>
      <c r="AA6470" s="132">
        <v>9.5283133585913203E-7</v>
      </c>
      <c r="AJ6470" s="42"/>
      <c r="AM6470" s="42"/>
      <c r="AN6470" s="42"/>
      <c r="AO6470" s="42"/>
      <c r="AP6470" s="42"/>
      <c r="AY6470" s="42"/>
      <c r="AZ6470" s="42"/>
      <c r="BA6470" s="42"/>
      <c r="BB6470" s="42"/>
      <c r="BN6470" s="54" t="s">
        <v>4578</v>
      </c>
      <c r="BO6470" s="58" t="str">
        <f t="shared" si="101"/>
        <v>境内资产</v>
      </c>
      <c r="BP6470" s="58" t="str">
        <f>IF(M6470="",VLOOKUP(D6470,Sheet4!$A$1:$B$92,2,0),VLOOKUP(Q6470,Sheet4!$A$1:$B$92,2,0))</f>
        <v>保险资产管理产品</v>
      </c>
    </row>
    <row r="6471" spans="1:68" s="58" customFormat="1" ht="12.75" customHeight="1">
      <c r="A6471" s="64" t="s">
        <v>3817</v>
      </c>
      <c r="B6471" s="54" t="s">
        <v>3818</v>
      </c>
      <c r="C6471" s="252" t="s">
        <v>5552</v>
      </c>
      <c r="D6471" s="252" t="s">
        <v>672</v>
      </c>
      <c r="E6471" s="54" t="s">
        <v>3819</v>
      </c>
      <c r="F6471" s="54" t="s">
        <v>3818</v>
      </c>
      <c r="G6471" s="129">
        <v>11430</v>
      </c>
      <c r="H6471" s="323">
        <v>58522.15</v>
      </c>
      <c r="I6471" s="323">
        <v>51777.9</v>
      </c>
      <c r="J6471" s="42"/>
      <c r="K6471" s="42"/>
      <c r="L6471" s="42" t="s">
        <v>4489</v>
      </c>
      <c r="M6471" s="42" t="s">
        <v>3545</v>
      </c>
      <c r="N6471" s="42" t="s">
        <v>2439</v>
      </c>
      <c r="O6471" s="137" t="s">
        <v>3546</v>
      </c>
      <c r="P6471" s="42" t="s">
        <v>64</v>
      </c>
      <c r="Q6471" s="42" t="s">
        <v>65</v>
      </c>
      <c r="R6471" s="42">
        <v>1</v>
      </c>
      <c r="S6471" s="137" t="s">
        <v>2419</v>
      </c>
      <c r="T6471" s="62">
        <v>685129400</v>
      </c>
      <c r="U6471" s="62">
        <v>667213675.62</v>
      </c>
      <c r="Z6471" s="54" t="s">
        <v>280</v>
      </c>
      <c r="AA6471" s="132">
        <v>8.9460685174625895E-7</v>
      </c>
      <c r="AJ6471" s="42"/>
      <c r="AM6471" s="42"/>
      <c r="AN6471" s="42"/>
      <c r="AO6471" s="42"/>
      <c r="AP6471" s="42"/>
      <c r="AY6471" s="42"/>
      <c r="AZ6471" s="42"/>
      <c r="BA6471" s="42"/>
      <c r="BB6471" s="42"/>
      <c r="BN6471" s="54" t="s">
        <v>4578</v>
      </c>
      <c r="BO6471" s="58" t="str">
        <f t="shared" si="101"/>
        <v>境内资产</v>
      </c>
      <c r="BP6471" s="58" t="str">
        <f>IF(M6471="",VLOOKUP(D6471,Sheet4!$A$1:$B$92,2,0),VLOOKUP(Q6471,Sheet4!$A$1:$B$92,2,0))</f>
        <v>保险资产管理产品</v>
      </c>
    </row>
    <row r="6472" spans="1:68" s="58" customFormat="1" ht="12.75" customHeight="1">
      <c r="A6472" s="64" t="s">
        <v>3820</v>
      </c>
      <c r="B6472" s="54" t="s">
        <v>3821</v>
      </c>
      <c r="C6472" s="252" t="s">
        <v>5552</v>
      </c>
      <c r="D6472" s="252" t="s">
        <v>672</v>
      </c>
      <c r="E6472" s="54" t="s">
        <v>3822</v>
      </c>
      <c r="F6472" s="54" t="s">
        <v>3821</v>
      </c>
      <c r="G6472" s="129">
        <v>4100</v>
      </c>
      <c r="H6472" s="323">
        <v>39764.92</v>
      </c>
      <c r="I6472" s="323">
        <v>34809</v>
      </c>
      <c r="J6472" s="42"/>
      <c r="K6472" s="42"/>
      <c r="L6472" s="42" t="s">
        <v>4489</v>
      </c>
      <c r="M6472" s="42" t="s">
        <v>3545</v>
      </c>
      <c r="N6472" s="42" t="s">
        <v>2439</v>
      </c>
      <c r="O6472" s="137" t="s">
        <v>3546</v>
      </c>
      <c r="P6472" s="42" t="s">
        <v>64</v>
      </c>
      <c r="Q6472" s="42" t="s">
        <v>65</v>
      </c>
      <c r="R6472" s="42">
        <v>1</v>
      </c>
      <c r="S6472" s="137" t="s">
        <v>2419</v>
      </c>
      <c r="T6472" s="62">
        <v>685129400</v>
      </c>
      <c r="U6472" s="62">
        <v>667213675.62</v>
      </c>
      <c r="Z6472" s="54" t="s">
        <v>280</v>
      </c>
      <c r="AA6472" s="132">
        <v>1.05388082032049E-6</v>
      </c>
      <c r="AJ6472" s="42"/>
      <c r="AM6472" s="42"/>
      <c r="AN6472" s="42"/>
      <c r="AO6472" s="42"/>
      <c r="AP6472" s="42"/>
      <c r="AY6472" s="42"/>
      <c r="AZ6472" s="42"/>
      <c r="BA6472" s="42"/>
      <c r="BB6472" s="42"/>
      <c r="BN6472" s="54" t="s">
        <v>4578</v>
      </c>
      <c r="BO6472" s="58" t="str">
        <f t="shared" si="101"/>
        <v>境内资产</v>
      </c>
      <c r="BP6472" s="58" t="str">
        <f>IF(M6472="",VLOOKUP(D6472,Sheet4!$A$1:$B$92,2,0),VLOOKUP(Q6472,Sheet4!$A$1:$B$92,2,0))</f>
        <v>保险资产管理产品</v>
      </c>
    </row>
    <row r="6473" spans="1:68" s="58" customFormat="1" ht="12.75" customHeight="1">
      <c r="A6473" s="64" t="s">
        <v>3823</v>
      </c>
      <c r="B6473" s="54" t="s">
        <v>3824</v>
      </c>
      <c r="C6473" s="252" t="s">
        <v>5552</v>
      </c>
      <c r="D6473" s="252" t="s">
        <v>672</v>
      </c>
      <c r="E6473" s="54" t="s">
        <v>3825</v>
      </c>
      <c r="F6473" s="54" t="s">
        <v>3824</v>
      </c>
      <c r="G6473" s="129">
        <v>4700</v>
      </c>
      <c r="H6473" s="323">
        <v>193508.44</v>
      </c>
      <c r="I6473" s="323">
        <v>160693</v>
      </c>
      <c r="J6473" s="42"/>
      <c r="K6473" s="42"/>
      <c r="L6473" s="42" t="s">
        <v>4489</v>
      </c>
      <c r="M6473" s="42" t="s">
        <v>3545</v>
      </c>
      <c r="N6473" s="42" t="s">
        <v>2439</v>
      </c>
      <c r="O6473" s="137" t="s">
        <v>3546</v>
      </c>
      <c r="P6473" s="42" t="s">
        <v>64</v>
      </c>
      <c r="Q6473" s="42" t="s">
        <v>65</v>
      </c>
      <c r="R6473" s="42">
        <v>1</v>
      </c>
      <c r="S6473" s="137" t="s">
        <v>2419</v>
      </c>
      <c r="T6473" s="62">
        <v>685129400</v>
      </c>
      <c r="U6473" s="62">
        <v>667213675.62</v>
      </c>
      <c r="Z6473" s="54" t="s">
        <v>280</v>
      </c>
      <c r="AA6473" s="132">
        <v>1.80094325069487E-6</v>
      </c>
      <c r="AJ6473" s="42"/>
      <c r="AM6473" s="42"/>
      <c r="AN6473" s="42"/>
      <c r="AO6473" s="42"/>
      <c r="AP6473" s="42"/>
      <c r="AY6473" s="42"/>
      <c r="AZ6473" s="42"/>
      <c r="BA6473" s="42"/>
      <c r="BB6473" s="42"/>
      <c r="BN6473" s="54" t="s">
        <v>4578</v>
      </c>
      <c r="BO6473" s="58" t="str">
        <f t="shared" si="101"/>
        <v>境内资产</v>
      </c>
      <c r="BP6473" s="58" t="str">
        <f>IF(M6473="",VLOOKUP(D6473,Sheet4!$A$1:$B$92,2,0),VLOOKUP(Q6473,Sheet4!$A$1:$B$92,2,0))</f>
        <v>保险资产管理产品</v>
      </c>
    </row>
    <row r="6474" spans="1:68" s="58" customFormat="1" ht="12.75" customHeight="1">
      <c r="A6474" s="64" t="s">
        <v>3826</v>
      </c>
      <c r="B6474" s="54" t="s">
        <v>3827</v>
      </c>
      <c r="C6474" s="252" t="s">
        <v>5552</v>
      </c>
      <c r="D6474" s="252" t="s">
        <v>672</v>
      </c>
      <c r="E6474" s="54" t="s">
        <v>3828</v>
      </c>
      <c r="F6474" s="54" t="s">
        <v>3827</v>
      </c>
      <c r="G6474" s="129">
        <v>12000</v>
      </c>
      <c r="H6474" s="323">
        <v>347711.53</v>
      </c>
      <c r="I6474" s="323">
        <v>294360</v>
      </c>
      <c r="J6474" s="42"/>
      <c r="K6474" s="42"/>
      <c r="L6474" s="42" t="s">
        <v>4489</v>
      </c>
      <c r="M6474" s="42" t="s">
        <v>3545</v>
      </c>
      <c r="N6474" s="42" t="s">
        <v>2439</v>
      </c>
      <c r="O6474" s="137" t="s">
        <v>3546</v>
      </c>
      <c r="P6474" s="42" t="s">
        <v>64</v>
      </c>
      <c r="Q6474" s="42" t="s">
        <v>65</v>
      </c>
      <c r="R6474" s="42">
        <v>1</v>
      </c>
      <c r="S6474" s="137" t="s">
        <v>2419</v>
      </c>
      <c r="T6474" s="62">
        <v>685129400</v>
      </c>
      <c r="U6474" s="62">
        <v>667213675.62</v>
      </c>
      <c r="Z6474" s="54" t="s">
        <v>280</v>
      </c>
      <c r="AA6474" s="132">
        <v>1.2703086810630701E-6</v>
      </c>
      <c r="AJ6474" s="42"/>
      <c r="AM6474" s="42"/>
      <c r="AN6474" s="42"/>
      <c r="AO6474" s="42"/>
      <c r="AP6474" s="42"/>
      <c r="AY6474" s="42"/>
      <c r="AZ6474" s="42"/>
      <c r="BA6474" s="42"/>
      <c r="BB6474" s="42"/>
      <c r="BN6474" s="54" t="s">
        <v>4578</v>
      </c>
      <c r="BO6474" s="58" t="str">
        <f t="shared" si="101"/>
        <v>境内资产</v>
      </c>
      <c r="BP6474" s="58" t="str">
        <f>IF(M6474="",VLOOKUP(D6474,Sheet4!$A$1:$B$92,2,0),VLOOKUP(Q6474,Sheet4!$A$1:$B$92,2,0))</f>
        <v>保险资产管理产品</v>
      </c>
    </row>
    <row r="6475" spans="1:68" s="58" customFormat="1" ht="12.75" customHeight="1">
      <c r="A6475" s="64" t="s">
        <v>3829</v>
      </c>
      <c r="B6475" s="54" t="s">
        <v>3830</v>
      </c>
      <c r="C6475" s="252" t="s">
        <v>5552</v>
      </c>
      <c r="D6475" s="252" t="s">
        <v>672</v>
      </c>
      <c r="E6475" s="54" t="s">
        <v>3831</v>
      </c>
      <c r="F6475" s="54" t="s">
        <v>3830</v>
      </c>
      <c r="G6475" s="129">
        <v>4400</v>
      </c>
      <c r="H6475" s="323">
        <v>118195.06</v>
      </c>
      <c r="I6475" s="323">
        <v>82632</v>
      </c>
      <c r="J6475" s="42"/>
      <c r="K6475" s="42"/>
      <c r="L6475" s="42" t="s">
        <v>4489</v>
      </c>
      <c r="M6475" s="42" t="s">
        <v>3545</v>
      </c>
      <c r="N6475" s="42" t="s">
        <v>2439</v>
      </c>
      <c r="O6475" s="137" t="s">
        <v>3546</v>
      </c>
      <c r="P6475" s="42" t="s">
        <v>64</v>
      </c>
      <c r="Q6475" s="42" t="s">
        <v>65</v>
      </c>
      <c r="R6475" s="42">
        <v>1</v>
      </c>
      <c r="S6475" s="137" t="s">
        <v>2419</v>
      </c>
      <c r="T6475" s="62">
        <v>685129400</v>
      </c>
      <c r="U6475" s="62">
        <v>667213675.62</v>
      </c>
      <c r="Z6475" s="54" t="s">
        <v>280</v>
      </c>
      <c r="AA6475" s="132">
        <v>1.3956185261792299E-6</v>
      </c>
      <c r="AJ6475" s="42"/>
      <c r="AM6475" s="42"/>
      <c r="AN6475" s="42"/>
      <c r="AO6475" s="42"/>
      <c r="AP6475" s="42"/>
      <c r="AY6475" s="42"/>
      <c r="AZ6475" s="42"/>
      <c r="BA6475" s="42"/>
      <c r="BB6475" s="42"/>
      <c r="BN6475" s="54" t="s">
        <v>4578</v>
      </c>
      <c r="BO6475" s="58" t="str">
        <f t="shared" si="101"/>
        <v>境内资产</v>
      </c>
      <c r="BP6475" s="58" t="str">
        <f>IF(M6475="",VLOOKUP(D6475,Sheet4!$A$1:$B$92,2,0),VLOOKUP(Q6475,Sheet4!$A$1:$B$92,2,0))</f>
        <v>保险资产管理产品</v>
      </c>
    </row>
    <row r="6476" spans="1:68" s="58" customFormat="1" ht="12.75" customHeight="1">
      <c r="A6476" s="64" t="s">
        <v>2200</v>
      </c>
      <c r="B6476" s="54" t="s">
        <v>1464</v>
      </c>
      <c r="C6476" s="252" t="s">
        <v>5552</v>
      </c>
      <c r="D6476" s="252" t="s">
        <v>672</v>
      </c>
      <c r="E6476" s="54" t="s">
        <v>2201</v>
      </c>
      <c r="F6476" s="54" t="s">
        <v>1464</v>
      </c>
      <c r="G6476" s="129">
        <v>2400</v>
      </c>
      <c r="H6476" s="323">
        <v>274871.43</v>
      </c>
      <c r="I6476" s="323">
        <v>150480</v>
      </c>
      <c r="J6476" s="42"/>
      <c r="K6476" s="42"/>
      <c r="L6476" s="42" t="s">
        <v>4489</v>
      </c>
      <c r="M6476" s="42" t="s">
        <v>3545</v>
      </c>
      <c r="N6476" s="42" t="s">
        <v>2439</v>
      </c>
      <c r="O6476" s="137" t="s">
        <v>3546</v>
      </c>
      <c r="P6476" s="42" t="s">
        <v>64</v>
      </c>
      <c r="Q6476" s="42" t="s">
        <v>65</v>
      </c>
      <c r="R6476" s="42">
        <v>1</v>
      </c>
      <c r="S6476" s="137" t="s">
        <v>2419</v>
      </c>
      <c r="T6476" s="62">
        <v>685129400</v>
      </c>
      <c r="U6476" s="62">
        <v>667213675.62</v>
      </c>
      <c r="Z6476" s="54" t="s">
        <v>280</v>
      </c>
      <c r="AA6476" s="132">
        <v>1.9256398061617299E-6</v>
      </c>
      <c r="AJ6476" s="42"/>
      <c r="AM6476" s="42"/>
      <c r="AN6476" s="42"/>
      <c r="AO6476" s="42"/>
      <c r="AP6476" s="42"/>
      <c r="AY6476" s="42"/>
      <c r="AZ6476" s="42"/>
      <c r="BA6476" s="42"/>
      <c r="BB6476" s="42"/>
      <c r="BN6476" s="54" t="s">
        <v>4578</v>
      </c>
      <c r="BO6476" s="58" t="str">
        <f t="shared" si="101"/>
        <v>境内资产</v>
      </c>
      <c r="BP6476" s="58" t="str">
        <f>IF(M6476="",VLOOKUP(D6476,Sheet4!$A$1:$B$92,2,0),VLOOKUP(Q6476,Sheet4!$A$1:$B$92,2,0))</f>
        <v>保险资产管理产品</v>
      </c>
    </row>
    <row r="6477" spans="1:68" s="58" customFormat="1" ht="12.75" customHeight="1">
      <c r="A6477" s="64" t="s">
        <v>3832</v>
      </c>
      <c r="B6477" s="54" t="s">
        <v>3833</v>
      </c>
      <c r="C6477" s="252" t="s">
        <v>5552</v>
      </c>
      <c r="D6477" s="252" t="s">
        <v>672</v>
      </c>
      <c r="E6477" s="54" t="s">
        <v>3834</v>
      </c>
      <c r="F6477" s="54" t="s">
        <v>3833</v>
      </c>
      <c r="G6477" s="129">
        <v>2465</v>
      </c>
      <c r="H6477" s="323">
        <v>127852.78</v>
      </c>
      <c r="I6477" s="323">
        <v>116767.05</v>
      </c>
      <c r="J6477" s="42"/>
      <c r="K6477" s="42"/>
      <c r="L6477" s="42" t="s">
        <v>4489</v>
      </c>
      <c r="M6477" s="42" t="s">
        <v>3545</v>
      </c>
      <c r="N6477" s="42" t="s">
        <v>2439</v>
      </c>
      <c r="O6477" s="137" t="s">
        <v>3546</v>
      </c>
      <c r="P6477" s="42" t="s">
        <v>64</v>
      </c>
      <c r="Q6477" s="42" t="s">
        <v>65</v>
      </c>
      <c r="R6477" s="42">
        <v>1</v>
      </c>
      <c r="S6477" s="137" t="s">
        <v>2419</v>
      </c>
      <c r="T6477" s="62">
        <v>685129400</v>
      </c>
      <c r="U6477" s="62">
        <v>667213675.62</v>
      </c>
      <c r="Z6477" s="54" t="s">
        <v>280</v>
      </c>
      <c r="AA6477" s="132">
        <v>1.25730345452785E-6</v>
      </c>
      <c r="AJ6477" s="42"/>
      <c r="AM6477" s="42"/>
      <c r="AN6477" s="42"/>
      <c r="AO6477" s="42"/>
      <c r="AP6477" s="42"/>
      <c r="AY6477" s="42"/>
      <c r="AZ6477" s="42"/>
      <c r="BA6477" s="42"/>
      <c r="BB6477" s="42"/>
      <c r="BN6477" s="54" t="s">
        <v>4578</v>
      </c>
      <c r="BO6477" s="58" t="str">
        <f t="shared" si="101"/>
        <v>境内资产</v>
      </c>
      <c r="BP6477" s="58" t="str">
        <f>IF(M6477="",VLOOKUP(D6477,Sheet4!$A$1:$B$92,2,0),VLOOKUP(Q6477,Sheet4!$A$1:$B$92,2,0))</f>
        <v>保险资产管理产品</v>
      </c>
    </row>
    <row r="6478" spans="1:68" s="58" customFormat="1" ht="12.75" customHeight="1">
      <c r="A6478" s="64" t="s">
        <v>3835</v>
      </c>
      <c r="B6478" s="54" t="s">
        <v>3836</v>
      </c>
      <c r="C6478" s="252" t="s">
        <v>5552</v>
      </c>
      <c r="D6478" s="252" t="s">
        <v>672</v>
      </c>
      <c r="E6478" s="54" t="s">
        <v>3837</v>
      </c>
      <c r="F6478" s="54" t="s">
        <v>3836</v>
      </c>
      <c r="G6478" s="54">
        <v>800</v>
      </c>
      <c r="H6478" s="323">
        <v>215822.43</v>
      </c>
      <c r="I6478" s="323">
        <v>94328</v>
      </c>
      <c r="J6478" s="42"/>
      <c r="K6478" s="42"/>
      <c r="L6478" s="42" t="s">
        <v>4489</v>
      </c>
      <c r="M6478" s="42" t="s">
        <v>3545</v>
      </c>
      <c r="N6478" s="42" t="s">
        <v>2439</v>
      </c>
      <c r="O6478" s="137" t="s">
        <v>3546</v>
      </c>
      <c r="P6478" s="42" t="s">
        <v>64</v>
      </c>
      <c r="Q6478" s="42" t="s">
        <v>65</v>
      </c>
      <c r="R6478" s="42">
        <v>1</v>
      </c>
      <c r="S6478" s="137" t="s">
        <v>2419</v>
      </c>
      <c r="T6478" s="62">
        <v>685129400</v>
      </c>
      <c r="U6478" s="62">
        <v>667213675.62</v>
      </c>
      <c r="Z6478" s="54" t="s">
        <v>280</v>
      </c>
      <c r="AA6478" s="132">
        <v>2.4950099800399198E-6</v>
      </c>
      <c r="AJ6478" s="42"/>
      <c r="AM6478" s="42"/>
      <c r="AN6478" s="42"/>
      <c r="AO6478" s="42"/>
      <c r="AP6478" s="42"/>
      <c r="AY6478" s="42"/>
      <c r="AZ6478" s="42"/>
      <c r="BA6478" s="42"/>
      <c r="BB6478" s="42"/>
      <c r="BN6478" s="54" t="s">
        <v>4578</v>
      </c>
      <c r="BO6478" s="58" t="str">
        <f t="shared" si="101"/>
        <v>境内资产</v>
      </c>
      <c r="BP6478" s="58" t="str">
        <f>IF(M6478="",VLOOKUP(D6478,Sheet4!$A$1:$B$92,2,0),VLOOKUP(Q6478,Sheet4!$A$1:$B$92,2,0))</f>
        <v>保险资产管理产品</v>
      </c>
    </row>
    <row r="6479" spans="1:68" s="58" customFormat="1" ht="12.75" customHeight="1">
      <c r="A6479" s="64" t="s">
        <v>2979</v>
      </c>
      <c r="B6479" s="54" t="s">
        <v>2980</v>
      </c>
      <c r="C6479" s="252" t="s">
        <v>5552</v>
      </c>
      <c r="D6479" s="252" t="s">
        <v>672</v>
      </c>
      <c r="E6479" s="54" t="s">
        <v>2981</v>
      </c>
      <c r="F6479" s="54" t="s">
        <v>2980</v>
      </c>
      <c r="G6479" s="129">
        <v>44300</v>
      </c>
      <c r="H6479" s="323">
        <v>100370.34</v>
      </c>
      <c r="I6479" s="323">
        <v>132900</v>
      </c>
      <c r="J6479" s="42"/>
      <c r="K6479" s="42"/>
      <c r="L6479" s="42" t="s">
        <v>4489</v>
      </c>
      <c r="M6479" s="42" t="s">
        <v>3545</v>
      </c>
      <c r="N6479" s="42" t="s">
        <v>2439</v>
      </c>
      <c r="O6479" s="137" t="s">
        <v>3546</v>
      </c>
      <c r="P6479" s="42" t="s">
        <v>64</v>
      </c>
      <c r="Q6479" s="42" t="s">
        <v>65</v>
      </c>
      <c r="R6479" s="42">
        <v>1</v>
      </c>
      <c r="S6479" s="137" t="s">
        <v>2419</v>
      </c>
      <c r="T6479" s="62">
        <v>685129400</v>
      </c>
      <c r="U6479" s="62">
        <v>667213675.62</v>
      </c>
      <c r="Z6479" s="54" t="s">
        <v>280</v>
      </c>
      <c r="AA6479" s="132">
        <v>2.4837937946717098E-6</v>
      </c>
      <c r="AJ6479" s="42"/>
      <c r="AM6479" s="42"/>
      <c r="AN6479" s="42"/>
      <c r="AO6479" s="42"/>
      <c r="AP6479" s="42"/>
      <c r="AY6479" s="42"/>
      <c r="AZ6479" s="42"/>
      <c r="BA6479" s="42"/>
      <c r="BB6479" s="42"/>
      <c r="BN6479" s="54" t="s">
        <v>4578</v>
      </c>
      <c r="BO6479" s="58" t="str">
        <f t="shared" si="101"/>
        <v>境内资产</v>
      </c>
      <c r="BP6479" s="58" t="str">
        <f>IF(M6479="",VLOOKUP(D6479,Sheet4!$A$1:$B$92,2,0),VLOOKUP(Q6479,Sheet4!$A$1:$B$92,2,0))</f>
        <v>保险资产管理产品</v>
      </c>
    </row>
    <row r="6480" spans="1:68" s="58" customFormat="1" ht="12.75" customHeight="1">
      <c r="A6480" s="64" t="s">
        <v>1547</v>
      </c>
      <c r="B6480" s="54" t="s">
        <v>1548</v>
      </c>
      <c r="C6480" s="252" t="s">
        <v>5552</v>
      </c>
      <c r="D6480" s="252" t="s">
        <v>672</v>
      </c>
      <c r="E6480" s="54" t="s">
        <v>1549</v>
      </c>
      <c r="F6480" s="54" t="s">
        <v>1548</v>
      </c>
      <c r="G6480" s="129">
        <v>1580</v>
      </c>
      <c r="H6480" s="323">
        <v>420732</v>
      </c>
      <c r="I6480" s="323">
        <v>429760</v>
      </c>
      <c r="J6480" s="42"/>
      <c r="K6480" s="42"/>
      <c r="L6480" s="42" t="s">
        <v>4489</v>
      </c>
      <c r="M6480" s="42" t="s">
        <v>3545</v>
      </c>
      <c r="N6480" s="42" t="s">
        <v>2439</v>
      </c>
      <c r="O6480" s="137" t="s">
        <v>3546</v>
      </c>
      <c r="P6480" s="42" t="s">
        <v>64</v>
      </c>
      <c r="Q6480" s="42" t="s">
        <v>65</v>
      </c>
      <c r="R6480" s="42">
        <v>1</v>
      </c>
      <c r="S6480" s="137" t="s">
        <v>2419</v>
      </c>
      <c r="T6480" s="62">
        <v>685129400</v>
      </c>
      <c r="U6480" s="62">
        <v>667213675.62</v>
      </c>
      <c r="Z6480" s="54" t="s">
        <v>280</v>
      </c>
      <c r="AA6480" s="132">
        <v>1.2949605678442101E-6</v>
      </c>
      <c r="AJ6480" s="42"/>
      <c r="AM6480" s="42"/>
      <c r="AN6480" s="42"/>
      <c r="AO6480" s="42"/>
      <c r="AP6480" s="42"/>
      <c r="AY6480" s="42"/>
      <c r="AZ6480" s="42"/>
      <c r="BA6480" s="42"/>
      <c r="BB6480" s="42"/>
      <c r="BN6480" s="54" t="s">
        <v>4578</v>
      </c>
      <c r="BO6480" s="58" t="str">
        <f t="shared" si="101"/>
        <v>境内资产</v>
      </c>
      <c r="BP6480" s="58" t="str">
        <f>IF(M6480="",VLOOKUP(D6480,Sheet4!$A$1:$B$92,2,0),VLOOKUP(Q6480,Sheet4!$A$1:$B$92,2,0))</f>
        <v>保险资产管理产品</v>
      </c>
    </row>
    <row r="6481" spans="1:68" s="58" customFormat="1" ht="12.75" customHeight="1">
      <c r="A6481" s="64" t="s">
        <v>3838</v>
      </c>
      <c r="B6481" s="54" t="s">
        <v>3839</v>
      </c>
      <c r="C6481" s="252" t="s">
        <v>5552</v>
      </c>
      <c r="D6481" s="252" t="s">
        <v>672</v>
      </c>
      <c r="E6481" s="54" t="s">
        <v>3840</v>
      </c>
      <c r="F6481" s="54" t="s">
        <v>3839</v>
      </c>
      <c r="G6481" s="129">
        <v>1280</v>
      </c>
      <c r="H6481" s="323">
        <v>64739.92</v>
      </c>
      <c r="I6481" s="323">
        <v>58931.199999999997</v>
      </c>
      <c r="J6481" s="42"/>
      <c r="K6481" s="42"/>
      <c r="L6481" s="42" t="s">
        <v>4489</v>
      </c>
      <c r="M6481" s="42" t="s">
        <v>3545</v>
      </c>
      <c r="N6481" s="42" t="s">
        <v>2439</v>
      </c>
      <c r="O6481" s="137" t="s">
        <v>3546</v>
      </c>
      <c r="P6481" s="42" t="s">
        <v>64</v>
      </c>
      <c r="Q6481" s="42" t="s">
        <v>65</v>
      </c>
      <c r="R6481" s="42">
        <v>1</v>
      </c>
      <c r="S6481" s="137" t="s">
        <v>2419</v>
      </c>
      <c r="T6481" s="62">
        <v>685129400</v>
      </c>
      <c r="U6481" s="62">
        <v>667213675.62</v>
      </c>
      <c r="Z6481" s="54" t="s">
        <v>280</v>
      </c>
      <c r="AA6481" s="132">
        <v>8.4202851447466502E-7</v>
      </c>
      <c r="AJ6481" s="42"/>
      <c r="AM6481" s="42"/>
      <c r="AN6481" s="42"/>
      <c r="AO6481" s="42"/>
      <c r="AP6481" s="42"/>
      <c r="AY6481" s="42"/>
      <c r="AZ6481" s="42"/>
      <c r="BA6481" s="42"/>
      <c r="BB6481" s="42"/>
      <c r="BN6481" s="54" t="s">
        <v>4578</v>
      </c>
      <c r="BO6481" s="58" t="str">
        <f t="shared" si="101"/>
        <v>境内资产</v>
      </c>
      <c r="BP6481" s="58" t="str">
        <f>IF(M6481="",VLOOKUP(D6481,Sheet4!$A$1:$B$92,2,0),VLOOKUP(Q6481,Sheet4!$A$1:$B$92,2,0))</f>
        <v>保险资产管理产品</v>
      </c>
    </row>
    <row r="6482" spans="1:68" s="58" customFormat="1" ht="12.75" customHeight="1">
      <c r="A6482" s="64" t="s">
        <v>2985</v>
      </c>
      <c r="B6482" s="54" t="s">
        <v>2986</v>
      </c>
      <c r="C6482" s="252" t="s">
        <v>5552</v>
      </c>
      <c r="D6482" s="252" t="s">
        <v>672</v>
      </c>
      <c r="E6482" s="54" t="s">
        <v>2987</v>
      </c>
      <c r="F6482" s="54" t="s">
        <v>2986</v>
      </c>
      <c r="G6482" s="129">
        <v>3020</v>
      </c>
      <c r="H6482" s="323">
        <v>48894.25</v>
      </c>
      <c r="I6482" s="323">
        <v>36783.599999999999</v>
      </c>
      <c r="J6482" s="42"/>
      <c r="K6482" s="42"/>
      <c r="L6482" s="42" t="s">
        <v>4489</v>
      </c>
      <c r="M6482" s="42" t="s">
        <v>3545</v>
      </c>
      <c r="N6482" s="42" t="s">
        <v>2439</v>
      </c>
      <c r="O6482" s="137" t="s">
        <v>3546</v>
      </c>
      <c r="P6482" s="42" t="s">
        <v>64</v>
      </c>
      <c r="Q6482" s="42" t="s">
        <v>65</v>
      </c>
      <c r="R6482" s="42">
        <v>1</v>
      </c>
      <c r="S6482" s="137" t="s">
        <v>2419</v>
      </c>
      <c r="T6482" s="62">
        <v>685129400</v>
      </c>
      <c r="U6482" s="62">
        <v>667213675.62</v>
      </c>
      <c r="Z6482" s="54" t="s">
        <v>280</v>
      </c>
      <c r="AA6482" s="132">
        <v>1.19723114339581E-6</v>
      </c>
      <c r="AJ6482" s="42"/>
      <c r="AM6482" s="42"/>
      <c r="AN6482" s="42"/>
      <c r="AO6482" s="42"/>
      <c r="AP6482" s="42"/>
      <c r="AY6482" s="42"/>
      <c r="AZ6482" s="42"/>
      <c r="BA6482" s="42"/>
      <c r="BB6482" s="42"/>
      <c r="BN6482" s="54" t="s">
        <v>4578</v>
      </c>
      <c r="BO6482" s="58" t="str">
        <f t="shared" si="101"/>
        <v>境内资产</v>
      </c>
      <c r="BP6482" s="58" t="str">
        <f>IF(M6482="",VLOOKUP(D6482,Sheet4!$A$1:$B$92,2,0),VLOOKUP(Q6482,Sheet4!$A$1:$B$92,2,0))</f>
        <v>保险资产管理产品</v>
      </c>
    </row>
    <row r="6483" spans="1:68" s="58" customFormat="1" ht="12.75" customHeight="1">
      <c r="A6483" s="64" t="s">
        <v>1700</v>
      </c>
      <c r="B6483" s="54" t="s">
        <v>1701</v>
      </c>
      <c r="C6483" s="252" t="s">
        <v>5552</v>
      </c>
      <c r="D6483" s="252" t="s">
        <v>672</v>
      </c>
      <c r="E6483" s="54" t="s">
        <v>1702</v>
      </c>
      <c r="F6483" s="54" t="s">
        <v>1701</v>
      </c>
      <c r="G6483" s="129">
        <v>2400</v>
      </c>
      <c r="H6483" s="323">
        <v>121557.93</v>
      </c>
      <c r="I6483" s="323">
        <v>58464</v>
      </c>
      <c r="J6483" s="42"/>
      <c r="K6483" s="42"/>
      <c r="L6483" s="42" t="s">
        <v>4489</v>
      </c>
      <c r="M6483" s="42" t="s">
        <v>3545</v>
      </c>
      <c r="N6483" s="42" t="s">
        <v>2439</v>
      </c>
      <c r="O6483" s="137" t="s">
        <v>3546</v>
      </c>
      <c r="P6483" s="42" t="s">
        <v>64</v>
      </c>
      <c r="Q6483" s="42" t="s">
        <v>65</v>
      </c>
      <c r="R6483" s="42">
        <v>1</v>
      </c>
      <c r="S6483" s="137" t="s">
        <v>2419</v>
      </c>
      <c r="T6483" s="62">
        <v>685129400</v>
      </c>
      <c r="U6483" s="62">
        <v>667213675.62</v>
      </c>
      <c r="Z6483" s="54" t="s">
        <v>280</v>
      </c>
      <c r="AA6483" s="132">
        <v>3.0126637546878098E-6</v>
      </c>
      <c r="AJ6483" s="42"/>
      <c r="AM6483" s="42"/>
      <c r="AN6483" s="42"/>
      <c r="AO6483" s="42"/>
      <c r="AP6483" s="42"/>
      <c r="AY6483" s="42"/>
      <c r="AZ6483" s="42"/>
      <c r="BA6483" s="42"/>
      <c r="BB6483" s="42"/>
      <c r="BN6483" s="54" t="s">
        <v>4578</v>
      </c>
      <c r="BO6483" s="58" t="str">
        <f t="shared" si="101"/>
        <v>境内资产</v>
      </c>
      <c r="BP6483" s="58" t="str">
        <f>IF(M6483="",VLOOKUP(D6483,Sheet4!$A$1:$B$92,2,0),VLOOKUP(Q6483,Sheet4!$A$1:$B$92,2,0))</f>
        <v>保险资产管理产品</v>
      </c>
    </row>
    <row r="6484" spans="1:68" s="58" customFormat="1" ht="12.75" customHeight="1">
      <c r="A6484" s="64" t="s">
        <v>3841</v>
      </c>
      <c r="B6484" s="54" t="s">
        <v>3842</v>
      </c>
      <c r="C6484" s="252" t="s">
        <v>5552</v>
      </c>
      <c r="D6484" s="252" t="s">
        <v>672</v>
      </c>
      <c r="E6484" s="54" t="s">
        <v>3843</v>
      </c>
      <c r="F6484" s="54" t="s">
        <v>3842</v>
      </c>
      <c r="G6484" s="129">
        <v>17000</v>
      </c>
      <c r="H6484" s="323">
        <v>157135.95000000001</v>
      </c>
      <c r="I6484" s="323">
        <v>161670</v>
      </c>
      <c r="J6484" s="42"/>
      <c r="K6484" s="42"/>
      <c r="L6484" s="42" t="s">
        <v>4489</v>
      </c>
      <c r="M6484" s="42" t="s">
        <v>3545</v>
      </c>
      <c r="N6484" s="42" t="s">
        <v>2439</v>
      </c>
      <c r="O6484" s="137" t="s">
        <v>3546</v>
      </c>
      <c r="P6484" s="42" t="s">
        <v>64</v>
      </c>
      <c r="Q6484" s="42" t="s">
        <v>65</v>
      </c>
      <c r="R6484" s="42">
        <v>1</v>
      </c>
      <c r="S6484" s="137" t="s">
        <v>2419</v>
      </c>
      <c r="T6484" s="62">
        <v>685129400</v>
      </c>
      <c r="U6484" s="62">
        <v>667213675.62</v>
      </c>
      <c r="Z6484" s="54" t="s">
        <v>280</v>
      </c>
      <c r="AA6484" s="132">
        <v>2.2805996719909798E-6</v>
      </c>
      <c r="AJ6484" s="42"/>
      <c r="AM6484" s="42"/>
      <c r="AN6484" s="42"/>
      <c r="AO6484" s="42"/>
      <c r="AP6484" s="42"/>
      <c r="AY6484" s="42"/>
      <c r="AZ6484" s="42"/>
      <c r="BA6484" s="42"/>
      <c r="BB6484" s="42"/>
      <c r="BN6484" s="54" t="s">
        <v>4578</v>
      </c>
      <c r="BO6484" s="58" t="str">
        <f t="shared" si="101"/>
        <v>境内资产</v>
      </c>
      <c r="BP6484" s="58" t="str">
        <f>IF(M6484="",VLOOKUP(D6484,Sheet4!$A$1:$B$92,2,0),VLOOKUP(Q6484,Sheet4!$A$1:$B$92,2,0))</f>
        <v>保险资产管理产品</v>
      </c>
    </row>
    <row r="6485" spans="1:68" s="58" customFormat="1" ht="12.75" customHeight="1">
      <c r="A6485" s="64" t="s">
        <v>1550</v>
      </c>
      <c r="B6485" s="54" t="s">
        <v>1551</v>
      </c>
      <c r="C6485" s="252" t="s">
        <v>5552</v>
      </c>
      <c r="D6485" s="252" t="s">
        <v>672</v>
      </c>
      <c r="E6485" s="54" t="s">
        <v>1552</v>
      </c>
      <c r="F6485" s="54" t="s">
        <v>1551</v>
      </c>
      <c r="G6485" s="129">
        <v>24300</v>
      </c>
      <c r="H6485" s="323">
        <v>943744.44</v>
      </c>
      <c r="I6485" s="323">
        <v>924858</v>
      </c>
      <c r="J6485" s="42"/>
      <c r="K6485" s="42"/>
      <c r="L6485" s="42" t="s">
        <v>4489</v>
      </c>
      <c r="M6485" s="42" t="s">
        <v>3545</v>
      </c>
      <c r="N6485" s="42" t="s">
        <v>2439</v>
      </c>
      <c r="O6485" s="137" t="s">
        <v>3546</v>
      </c>
      <c r="P6485" s="42" t="s">
        <v>64</v>
      </c>
      <c r="Q6485" s="42" t="s">
        <v>65</v>
      </c>
      <c r="R6485" s="42">
        <v>1</v>
      </c>
      <c r="S6485" s="137" t="s">
        <v>2419</v>
      </c>
      <c r="T6485" s="62">
        <v>685129400</v>
      </c>
      <c r="U6485" s="62">
        <v>667213675.62</v>
      </c>
      <c r="Z6485" s="54" t="s">
        <v>280</v>
      </c>
      <c r="AA6485" s="132">
        <v>3.7967973329510599E-6</v>
      </c>
      <c r="AJ6485" s="42"/>
      <c r="AM6485" s="42"/>
      <c r="AN6485" s="42"/>
      <c r="AO6485" s="42"/>
      <c r="AP6485" s="42"/>
      <c r="AY6485" s="42"/>
      <c r="AZ6485" s="42"/>
      <c r="BA6485" s="42"/>
      <c r="BB6485" s="42"/>
      <c r="BN6485" s="54" t="s">
        <v>4578</v>
      </c>
      <c r="BO6485" s="58" t="str">
        <f t="shared" si="101"/>
        <v>境内资产</v>
      </c>
      <c r="BP6485" s="58" t="str">
        <f>IF(M6485="",VLOOKUP(D6485,Sheet4!$A$1:$B$92,2,0),VLOOKUP(Q6485,Sheet4!$A$1:$B$92,2,0))</f>
        <v>保险资产管理产品</v>
      </c>
    </row>
    <row r="6486" spans="1:68" s="58" customFormat="1" ht="12.75" customHeight="1">
      <c r="A6486" s="64" t="s">
        <v>3844</v>
      </c>
      <c r="B6486" s="54" t="s">
        <v>3845</v>
      </c>
      <c r="C6486" s="252" t="s">
        <v>5552</v>
      </c>
      <c r="D6486" s="252" t="s">
        <v>672</v>
      </c>
      <c r="E6486" s="54" t="s">
        <v>3846</v>
      </c>
      <c r="F6486" s="54" t="s">
        <v>3845</v>
      </c>
      <c r="G6486" s="129">
        <v>4000</v>
      </c>
      <c r="H6486" s="323">
        <v>213171.79</v>
      </c>
      <c r="I6486" s="323">
        <v>141320</v>
      </c>
      <c r="J6486" s="42"/>
      <c r="K6486" s="42"/>
      <c r="L6486" s="42" t="s">
        <v>4489</v>
      </c>
      <c r="M6486" s="42" t="s">
        <v>3545</v>
      </c>
      <c r="N6486" s="42" t="s">
        <v>2439</v>
      </c>
      <c r="O6486" s="137" t="s">
        <v>3546</v>
      </c>
      <c r="P6486" s="42" t="s">
        <v>64</v>
      </c>
      <c r="Q6486" s="42" t="s">
        <v>65</v>
      </c>
      <c r="R6486" s="42">
        <v>1</v>
      </c>
      <c r="S6486" s="137" t="s">
        <v>2419</v>
      </c>
      <c r="T6486" s="62">
        <v>685129400</v>
      </c>
      <c r="U6486" s="62">
        <v>667213675.62</v>
      </c>
      <c r="Z6486" s="54" t="s">
        <v>280</v>
      </c>
      <c r="AA6486" s="132">
        <v>1.50060348382251E-6</v>
      </c>
      <c r="AJ6486" s="42"/>
      <c r="AM6486" s="42"/>
      <c r="AN6486" s="42"/>
      <c r="AO6486" s="42"/>
      <c r="AP6486" s="42"/>
      <c r="AY6486" s="42"/>
      <c r="AZ6486" s="42"/>
      <c r="BA6486" s="42"/>
      <c r="BB6486" s="42"/>
      <c r="BN6486" s="54" t="s">
        <v>4578</v>
      </c>
      <c r="BO6486" s="58" t="str">
        <f t="shared" si="101"/>
        <v>境内资产</v>
      </c>
      <c r="BP6486" s="58" t="str">
        <f>IF(M6486="",VLOOKUP(D6486,Sheet4!$A$1:$B$92,2,0),VLOOKUP(Q6486,Sheet4!$A$1:$B$92,2,0))</f>
        <v>保险资产管理产品</v>
      </c>
    </row>
    <row r="6487" spans="1:68" s="58" customFormat="1" ht="12.75" customHeight="1">
      <c r="A6487" s="64" t="s">
        <v>1703</v>
      </c>
      <c r="B6487" s="54" t="s">
        <v>1240</v>
      </c>
      <c r="C6487" s="252" t="s">
        <v>5552</v>
      </c>
      <c r="D6487" s="252" t="s">
        <v>672</v>
      </c>
      <c r="E6487" s="54" t="s">
        <v>1704</v>
      </c>
      <c r="F6487" s="54" t="s">
        <v>1240</v>
      </c>
      <c r="G6487" s="129">
        <v>63300</v>
      </c>
      <c r="H6487" s="323">
        <v>1317132.3600000001</v>
      </c>
      <c r="I6487" s="323">
        <v>1456533</v>
      </c>
      <c r="J6487" s="42"/>
      <c r="K6487" s="42"/>
      <c r="L6487" s="42" t="s">
        <v>4489</v>
      </c>
      <c r="M6487" s="42" t="s">
        <v>3545</v>
      </c>
      <c r="N6487" s="42" t="s">
        <v>2439</v>
      </c>
      <c r="O6487" s="137" t="s">
        <v>3546</v>
      </c>
      <c r="P6487" s="42" t="s">
        <v>64</v>
      </c>
      <c r="Q6487" s="42" t="s">
        <v>65</v>
      </c>
      <c r="R6487" s="42">
        <v>1</v>
      </c>
      <c r="S6487" s="137" t="s">
        <v>2419</v>
      </c>
      <c r="T6487" s="62">
        <v>685129400</v>
      </c>
      <c r="U6487" s="62">
        <v>667213675.62</v>
      </c>
      <c r="Z6487" s="54" t="s">
        <v>280</v>
      </c>
      <c r="AA6487" s="132">
        <v>2.7834135881246499E-6</v>
      </c>
      <c r="AJ6487" s="42"/>
      <c r="AM6487" s="42"/>
      <c r="AN6487" s="42"/>
      <c r="AO6487" s="42"/>
      <c r="AP6487" s="42"/>
      <c r="AY6487" s="42"/>
      <c r="AZ6487" s="42"/>
      <c r="BA6487" s="42"/>
      <c r="BB6487" s="42"/>
      <c r="BN6487" s="54" t="s">
        <v>4578</v>
      </c>
      <c r="BO6487" s="58" t="str">
        <f t="shared" si="101"/>
        <v>境内资产</v>
      </c>
      <c r="BP6487" s="58" t="str">
        <f>IF(M6487="",VLOOKUP(D6487,Sheet4!$A$1:$B$92,2,0),VLOOKUP(Q6487,Sheet4!$A$1:$B$92,2,0))</f>
        <v>保险资产管理产品</v>
      </c>
    </row>
    <row r="6488" spans="1:68" s="58" customFormat="1" ht="12.75" customHeight="1">
      <c r="A6488" s="64" t="s">
        <v>3847</v>
      </c>
      <c r="B6488" s="54" t="s">
        <v>3848</v>
      </c>
      <c r="C6488" s="252" t="s">
        <v>5552</v>
      </c>
      <c r="D6488" s="252" t="s">
        <v>672</v>
      </c>
      <c r="E6488" s="54" t="s">
        <v>3849</v>
      </c>
      <c r="F6488" s="54" t="s">
        <v>3848</v>
      </c>
      <c r="G6488" s="129">
        <v>56500</v>
      </c>
      <c r="H6488" s="323">
        <v>388209</v>
      </c>
      <c r="I6488" s="323">
        <v>314705</v>
      </c>
      <c r="J6488" s="42"/>
      <c r="K6488" s="42"/>
      <c r="L6488" s="42" t="s">
        <v>4489</v>
      </c>
      <c r="M6488" s="42" t="s">
        <v>3545</v>
      </c>
      <c r="N6488" s="42" t="s">
        <v>2439</v>
      </c>
      <c r="O6488" s="137" t="s">
        <v>3546</v>
      </c>
      <c r="P6488" s="42" t="s">
        <v>64</v>
      </c>
      <c r="Q6488" s="42" t="s">
        <v>65</v>
      </c>
      <c r="R6488" s="42">
        <v>1</v>
      </c>
      <c r="S6488" s="137" t="s">
        <v>2419</v>
      </c>
      <c r="T6488" s="62">
        <v>685129400</v>
      </c>
      <c r="U6488" s="62">
        <v>667213675.62</v>
      </c>
      <c r="Z6488" s="54" t="s">
        <v>280</v>
      </c>
      <c r="AA6488" s="132">
        <v>1.9740784285636898E-6</v>
      </c>
      <c r="AJ6488" s="42"/>
      <c r="AM6488" s="42"/>
      <c r="AN6488" s="42"/>
      <c r="AO6488" s="42"/>
      <c r="AP6488" s="42"/>
      <c r="AY6488" s="42"/>
      <c r="AZ6488" s="42"/>
      <c r="BA6488" s="42"/>
      <c r="BB6488" s="42"/>
      <c r="BN6488" s="54" t="s">
        <v>4578</v>
      </c>
      <c r="BO6488" s="58" t="str">
        <f t="shared" si="101"/>
        <v>境内资产</v>
      </c>
      <c r="BP6488" s="58" t="str">
        <f>IF(M6488="",VLOOKUP(D6488,Sheet4!$A$1:$B$92,2,0),VLOOKUP(Q6488,Sheet4!$A$1:$B$92,2,0))</f>
        <v>保险资产管理产品</v>
      </c>
    </row>
    <row r="6489" spans="1:68" s="58" customFormat="1" ht="12.75" customHeight="1">
      <c r="A6489" s="64" t="s">
        <v>3850</v>
      </c>
      <c r="B6489" s="54" t="s">
        <v>3537</v>
      </c>
      <c r="C6489" s="252" t="s">
        <v>5552</v>
      </c>
      <c r="D6489" s="252" t="s">
        <v>672</v>
      </c>
      <c r="E6489" s="54" t="s">
        <v>3851</v>
      </c>
      <c r="F6489" s="54" t="s">
        <v>3537</v>
      </c>
      <c r="G6489" s="129">
        <v>10400</v>
      </c>
      <c r="H6489" s="323">
        <v>123303.17</v>
      </c>
      <c r="I6489" s="323">
        <v>73112</v>
      </c>
      <c r="J6489" s="42"/>
      <c r="K6489" s="42"/>
      <c r="L6489" s="42" t="s">
        <v>4489</v>
      </c>
      <c r="M6489" s="42" t="s">
        <v>3545</v>
      </c>
      <c r="N6489" s="42" t="s">
        <v>2439</v>
      </c>
      <c r="O6489" s="137" t="s">
        <v>3546</v>
      </c>
      <c r="P6489" s="42" t="s">
        <v>64</v>
      </c>
      <c r="Q6489" s="42" t="s">
        <v>65</v>
      </c>
      <c r="R6489" s="42">
        <v>1</v>
      </c>
      <c r="S6489" s="137" t="s">
        <v>2419</v>
      </c>
      <c r="T6489" s="62">
        <v>685129400</v>
      </c>
      <c r="U6489" s="62">
        <v>667213675.62</v>
      </c>
      <c r="Z6489" s="54" t="s">
        <v>280</v>
      </c>
      <c r="AA6489" s="132">
        <v>1.4924032892777401E-6</v>
      </c>
      <c r="AJ6489" s="42"/>
      <c r="AM6489" s="42"/>
      <c r="AN6489" s="42"/>
      <c r="AO6489" s="42"/>
      <c r="AP6489" s="42"/>
      <c r="AY6489" s="42"/>
      <c r="AZ6489" s="42"/>
      <c r="BA6489" s="42"/>
      <c r="BB6489" s="42"/>
      <c r="BN6489" s="54" t="s">
        <v>4578</v>
      </c>
      <c r="BO6489" s="58" t="str">
        <f t="shared" si="101"/>
        <v>境内资产</v>
      </c>
      <c r="BP6489" s="58" t="str">
        <f>IF(M6489="",VLOOKUP(D6489,Sheet4!$A$1:$B$92,2,0),VLOOKUP(Q6489,Sheet4!$A$1:$B$92,2,0))</f>
        <v>保险资产管理产品</v>
      </c>
    </row>
    <row r="6490" spans="1:68" s="58" customFormat="1" ht="12.75" customHeight="1">
      <c r="A6490" s="64" t="s">
        <v>3852</v>
      </c>
      <c r="B6490" s="54" t="s">
        <v>1043</v>
      </c>
      <c r="C6490" s="252" t="s">
        <v>5552</v>
      </c>
      <c r="D6490" s="252" t="s">
        <v>672</v>
      </c>
      <c r="E6490" s="54" t="s">
        <v>3853</v>
      </c>
      <c r="F6490" s="54" t="s">
        <v>1043</v>
      </c>
      <c r="G6490" s="129">
        <v>97850</v>
      </c>
      <c r="H6490" s="323">
        <v>578686.75</v>
      </c>
      <c r="I6490" s="323">
        <v>723111.5</v>
      </c>
      <c r="J6490" s="42"/>
      <c r="K6490" s="42"/>
      <c r="L6490" s="42" t="s">
        <v>4489</v>
      </c>
      <c r="M6490" s="42" t="s">
        <v>3545</v>
      </c>
      <c r="N6490" s="42" t="s">
        <v>2439</v>
      </c>
      <c r="O6490" s="137" t="s">
        <v>3546</v>
      </c>
      <c r="P6490" s="42" t="s">
        <v>64</v>
      </c>
      <c r="Q6490" s="42" t="s">
        <v>65</v>
      </c>
      <c r="R6490" s="42">
        <v>1</v>
      </c>
      <c r="S6490" s="137" t="s">
        <v>2419</v>
      </c>
      <c r="T6490" s="62">
        <v>685129400</v>
      </c>
      <c r="U6490" s="62">
        <v>667213675.62</v>
      </c>
      <c r="Z6490" s="54" t="s">
        <v>280</v>
      </c>
      <c r="AA6490" s="132">
        <v>6.62507969922637E-6</v>
      </c>
      <c r="AJ6490" s="42"/>
      <c r="AM6490" s="42"/>
      <c r="AN6490" s="42"/>
      <c r="AO6490" s="42"/>
      <c r="AP6490" s="42"/>
      <c r="AY6490" s="42"/>
      <c r="AZ6490" s="42"/>
      <c r="BA6490" s="42"/>
      <c r="BB6490" s="42"/>
      <c r="BN6490" s="54" t="s">
        <v>4578</v>
      </c>
      <c r="BO6490" s="58" t="str">
        <f t="shared" si="101"/>
        <v>境内资产</v>
      </c>
      <c r="BP6490" s="58" t="str">
        <f>IF(M6490="",VLOOKUP(D6490,Sheet4!$A$1:$B$92,2,0),VLOOKUP(Q6490,Sheet4!$A$1:$B$92,2,0))</f>
        <v>保险资产管理产品</v>
      </c>
    </row>
    <row r="6491" spans="1:68" s="58" customFormat="1" ht="12.75" customHeight="1">
      <c r="A6491" s="64" t="s">
        <v>3854</v>
      </c>
      <c r="B6491" s="54" t="s">
        <v>1011</v>
      </c>
      <c r="C6491" s="252" t="s">
        <v>5552</v>
      </c>
      <c r="D6491" s="252" t="s">
        <v>672</v>
      </c>
      <c r="E6491" s="54" t="s">
        <v>3855</v>
      </c>
      <c r="F6491" s="54" t="s">
        <v>1011</v>
      </c>
      <c r="G6491" s="129">
        <v>25600</v>
      </c>
      <c r="H6491" s="323">
        <v>330395.28999999998</v>
      </c>
      <c r="I6491" s="323">
        <v>390400</v>
      </c>
      <c r="J6491" s="42"/>
      <c r="K6491" s="42"/>
      <c r="L6491" s="42" t="s">
        <v>4489</v>
      </c>
      <c r="M6491" s="42" t="s">
        <v>3545</v>
      </c>
      <c r="N6491" s="42" t="s">
        <v>2439</v>
      </c>
      <c r="O6491" s="137" t="s">
        <v>3546</v>
      </c>
      <c r="P6491" s="42" t="s">
        <v>64</v>
      </c>
      <c r="Q6491" s="42" t="s">
        <v>65</v>
      </c>
      <c r="R6491" s="42">
        <v>1</v>
      </c>
      <c r="S6491" s="137" t="s">
        <v>2419</v>
      </c>
      <c r="T6491" s="62">
        <v>685129400</v>
      </c>
      <c r="U6491" s="62">
        <v>667213675.62</v>
      </c>
      <c r="Z6491" s="54" t="s">
        <v>280</v>
      </c>
      <c r="AA6491" s="132">
        <v>4.3168390930520004E-6</v>
      </c>
      <c r="AJ6491" s="42"/>
      <c r="AM6491" s="42"/>
      <c r="AN6491" s="42"/>
      <c r="AO6491" s="42"/>
      <c r="AP6491" s="42"/>
      <c r="AY6491" s="42"/>
      <c r="AZ6491" s="42"/>
      <c r="BA6491" s="42"/>
      <c r="BB6491" s="42"/>
      <c r="BN6491" s="54" t="s">
        <v>4578</v>
      </c>
      <c r="BO6491" s="58" t="str">
        <f t="shared" si="101"/>
        <v>境内资产</v>
      </c>
      <c r="BP6491" s="58" t="str">
        <f>IF(M6491="",VLOOKUP(D6491,Sheet4!$A$1:$B$92,2,0),VLOOKUP(Q6491,Sheet4!$A$1:$B$92,2,0))</f>
        <v>保险资产管理产品</v>
      </c>
    </row>
    <row r="6492" spans="1:68" s="58" customFormat="1" ht="12.75" customHeight="1">
      <c r="A6492" s="64" t="s">
        <v>1782</v>
      </c>
      <c r="B6492" s="54" t="s">
        <v>1783</v>
      </c>
      <c r="C6492" s="252" t="s">
        <v>5552</v>
      </c>
      <c r="D6492" s="252" t="s">
        <v>672</v>
      </c>
      <c r="E6492" s="54" t="s">
        <v>1784</v>
      </c>
      <c r="F6492" s="54" t="s">
        <v>1783</v>
      </c>
      <c r="G6492" s="129">
        <v>8211</v>
      </c>
      <c r="H6492" s="323">
        <v>472789.38</v>
      </c>
      <c r="I6492" s="323">
        <v>531826.47</v>
      </c>
      <c r="J6492" s="42"/>
      <c r="K6492" s="42"/>
      <c r="L6492" s="42" t="s">
        <v>4489</v>
      </c>
      <c r="M6492" s="42" t="s">
        <v>3545</v>
      </c>
      <c r="N6492" s="42" t="s">
        <v>2439</v>
      </c>
      <c r="O6492" s="137" t="s">
        <v>3546</v>
      </c>
      <c r="P6492" s="42" t="s">
        <v>64</v>
      </c>
      <c r="Q6492" s="42" t="s">
        <v>65</v>
      </c>
      <c r="R6492" s="42">
        <v>1</v>
      </c>
      <c r="S6492" s="137" t="s">
        <v>2419</v>
      </c>
      <c r="T6492" s="62">
        <v>685129400</v>
      </c>
      <c r="U6492" s="62">
        <v>667213675.62</v>
      </c>
      <c r="Z6492" s="54" t="s">
        <v>68</v>
      </c>
      <c r="AA6492" s="132">
        <v>3.8408193872563902E-7</v>
      </c>
      <c r="AJ6492" s="42"/>
      <c r="AM6492" s="42"/>
      <c r="AN6492" s="42"/>
      <c r="AO6492" s="42"/>
      <c r="AP6492" s="42"/>
      <c r="AY6492" s="42"/>
      <c r="AZ6492" s="42"/>
      <c r="BA6492" s="42"/>
      <c r="BB6492" s="42"/>
      <c r="BN6492" s="54" t="s">
        <v>4578</v>
      </c>
      <c r="BO6492" s="58" t="str">
        <f t="shared" si="101"/>
        <v>境内资产</v>
      </c>
      <c r="BP6492" s="58" t="str">
        <f>IF(M6492="",VLOOKUP(D6492,Sheet4!$A$1:$B$92,2,0),VLOOKUP(Q6492,Sheet4!$A$1:$B$92,2,0))</f>
        <v>保险资产管理产品</v>
      </c>
    </row>
    <row r="6493" spans="1:68" s="58" customFormat="1" ht="12.75" customHeight="1">
      <c r="A6493" s="64" t="s">
        <v>3856</v>
      </c>
      <c r="B6493" s="54" t="s">
        <v>3857</v>
      </c>
      <c r="C6493" s="252" t="s">
        <v>5552</v>
      </c>
      <c r="D6493" s="252" t="s">
        <v>672</v>
      </c>
      <c r="E6493" s="54" t="s">
        <v>3858</v>
      </c>
      <c r="F6493" s="54" t="s">
        <v>3857</v>
      </c>
      <c r="G6493" s="129">
        <v>20100</v>
      </c>
      <c r="H6493" s="323">
        <v>242074.43</v>
      </c>
      <c r="I6493" s="323">
        <v>185322</v>
      </c>
      <c r="J6493" s="42"/>
      <c r="K6493" s="42"/>
      <c r="L6493" s="42" t="s">
        <v>4489</v>
      </c>
      <c r="M6493" s="42" t="s">
        <v>3545</v>
      </c>
      <c r="N6493" s="42" t="s">
        <v>2439</v>
      </c>
      <c r="O6493" s="137" t="s">
        <v>3546</v>
      </c>
      <c r="P6493" s="42" t="s">
        <v>64</v>
      </c>
      <c r="Q6493" s="42" t="s">
        <v>65</v>
      </c>
      <c r="R6493" s="42">
        <v>1</v>
      </c>
      <c r="S6493" s="137" t="s">
        <v>2419</v>
      </c>
      <c r="T6493" s="62">
        <v>685129400</v>
      </c>
      <c r="U6493" s="62">
        <v>667213675.62</v>
      </c>
      <c r="Z6493" s="54" t="s">
        <v>280</v>
      </c>
      <c r="AA6493" s="132">
        <v>2.8740333476774598E-6</v>
      </c>
      <c r="AJ6493" s="42"/>
      <c r="AM6493" s="42"/>
      <c r="AN6493" s="42"/>
      <c r="AO6493" s="42"/>
      <c r="AP6493" s="42"/>
      <c r="AY6493" s="42"/>
      <c r="AZ6493" s="42"/>
      <c r="BA6493" s="42"/>
      <c r="BB6493" s="42"/>
      <c r="BN6493" s="54" t="s">
        <v>4578</v>
      </c>
      <c r="BO6493" s="58" t="str">
        <f t="shared" si="101"/>
        <v>境内资产</v>
      </c>
      <c r="BP6493" s="58" t="str">
        <f>IF(M6493="",VLOOKUP(D6493,Sheet4!$A$1:$B$92,2,0),VLOOKUP(Q6493,Sheet4!$A$1:$B$92,2,0))</f>
        <v>保险资产管理产品</v>
      </c>
    </row>
    <row r="6494" spans="1:68" s="58" customFormat="1" ht="12.75" customHeight="1">
      <c r="A6494" s="64" t="s">
        <v>3026</v>
      </c>
      <c r="B6494" s="54" t="s">
        <v>3027</v>
      </c>
      <c r="C6494" s="252" t="s">
        <v>5552</v>
      </c>
      <c r="D6494" s="252" t="s">
        <v>672</v>
      </c>
      <c r="E6494" s="54" t="s">
        <v>3028</v>
      </c>
      <c r="F6494" s="54" t="s">
        <v>3027</v>
      </c>
      <c r="G6494" s="129">
        <v>8700</v>
      </c>
      <c r="H6494" s="323">
        <v>122496.88</v>
      </c>
      <c r="I6494" s="323">
        <v>117798</v>
      </c>
      <c r="J6494" s="42"/>
      <c r="K6494" s="42"/>
      <c r="L6494" s="42" t="s">
        <v>4489</v>
      </c>
      <c r="M6494" s="42" t="s">
        <v>3545</v>
      </c>
      <c r="N6494" s="42" t="s">
        <v>2439</v>
      </c>
      <c r="O6494" s="137" t="s">
        <v>3546</v>
      </c>
      <c r="P6494" s="42" t="s">
        <v>64</v>
      </c>
      <c r="Q6494" s="42" t="s">
        <v>65</v>
      </c>
      <c r="R6494" s="42">
        <v>1</v>
      </c>
      <c r="S6494" s="137" t="s">
        <v>2419</v>
      </c>
      <c r="T6494" s="62">
        <v>685129400</v>
      </c>
      <c r="U6494" s="62">
        <v>667213675.62</v>
      </c>
      <c r="Z6494" s="54" t="s">
        <v>280</v>
      </c>
      <c r="AA6494" s="132">
        <v>1.18635932232974E-6</v>
      </c>
      <c r="AJ6494" s="42"/>
      <c r="AM6494" s="42"/>
      <c r="AN6494" s="42"/>
      <c r="AO6494" s="42"/>
      <c r="AP6494" s="42"/>
      <c r="AY6494" s="42"/>
      <c r="AZ6494" s="42"/>
      <c r="BA6494" s="42"/>
      <c r="BB6494" s="42"/>
      <c r="BN6494" s="54" t="s">
        <v>4578</v>
      </c>
      <c r="BO6494" s="58" t="str">
        <f t="shared" si="101"/>
        <v>境内资产</v>
      </c>
      <c r="BP6494" s="58" t="str">
        <f>IF(M6494="",VLOOKUP(D6494,Sheet4!$A$1:$B$92,2,0),VLOOKUP(Q6494,Sheet4!$A$1:$B$92,2,0))</f>
        <v>保险资产管理产品</v>
      </c>
    </row>
    <row r="6495" spans="1:68" s="58" customFormat="1" ht="12.75" customHeight="1">
      <c r="A6495" s="64" t="s">
        <v>3859</v>
      </c>
      <c r="B6495" s="54" t="s">
        <v>1896</v>
      </c>
      <c r="C6495" s="252" t="s">
        <v>5552</v>
      </c>
      <c r="D6495" s="252" t="s">
        <v>672</v>
      </c>
      <c r="E6495" s="54" t="s">
        <v>3860</v>
      </c>
      <c r="F6495" s="54" t="s">
        <v>1896</v>
      </c>
      <c r="G6495" s="129">
        <v>14100</v>
      </c>
      <c r="H6495" s="323">
        <v>234309</v>
      </c>
      <c r="I6495" s="323">
        <v>172161</v>
      </c>
      <c r="J6495" s="42"/>
      <c r="K6495" s="42"/>
      <c r="L6495" s="42" t="s">
        <v>4489</v>
      </c>
      <c r="M6495" s="42" t="s">
        <v>3545</v>
      </c>
      <c r="N6495" s="42" t="s">
        <v>2439</v>
      </c>
      <c r="O6495" s="137" t="s">
        <v>3546</v>
      </c>
      <c r="P6495" s="42" t="s">
        <v>64</v>
      </c>
      <c r="Q6495" s="42" t="s">
        <v>65</v>
      </c>
      <c r="R6495" s="42">
        <v>1</v>
      </c>
      <c r="S6495" s="137" t="s">
        <v>2419</v>
      </c>
      <c r="T6495" s="62">
        <v>685129400</v>
      </c>
      <c r="U6495" s="62">
        <v>667213675.62</v>
      </c>
      <c r="Z6495" s="54" t="s">
        <v>280</v>
      </c>
      <c r="AA6495" s="132">
        <v>1.6213369215710301E-6</v>
      </c>
      <c r="AJ6495" s="42"/>
      <c r="AM6495" s="42"/>
      <c r="AN6495" s="42"/>
      <c r="AO6495" s="42"/>
      <c r="AP6495" s="42"/>
      <c r="AY6495" s="42"/>
      <c r="AZ6495" s="42"/>
      <c r="BA6495" s="42"/>
      <c r="BB6495" s="42"/>
      <c r="BN6495" s="54" t="s">
        <v>4578</v>
      </c>
      <c r="BO6495" s="58" t="str">
        <f t="shared" si="101"/>
        <v>境内资产</v>
      </c>
      <c r="BP6495" s="58" t="str">
        <f>IF(M6495="",VLOOKUP(D6495,Sheet4!$A$1:$B$92,2,0),VLOOKUP(Q6495,Sheet4!$A$1:$B$92,2,0))</f>
        <v>保险资产管理产品</v>
      </c>
    </row>
    <row r="6496" spans="1:68" s="58" customFormat="1" ht="12.75" customHeight="1">
      <c r="A6496" s="64" t="s">
        <v>1705</v>
      </c>
      <c r="B6496" s="54" t="s">
        <v>1275</v>
      </c>
      <c r="C6496" s="252" t="s">
        <v>5552</v>
      </c>
      <c r="D6496" s="252" t="s">
        <v>672</v>
      </c>
      <c r="E6496" s="54" t="s">
        <v>1706</v>
      </c>
      <c r="F6496" s="54" t="s">
        <v>1275</v>
      </c>
      <c r="G6496" s="129">
        <v>19300</v>
      </c>
      <c r="H6496" s="323">
        <v>129070.97</v>
      </c>
      <c r="I6496" s="323">
        <v>131240</v>
      </c>
      <c r="J6496" s="42"/>
      <c r="K6496" s="42"/>
      <c r="L6496" s="42" t="s">
        <v>4489</v>
      </c>
      <c r="M6496" s="42" t="s">
        <v>3545</v>
      </c>
      <c r="N6496" s="42" t="s">
        <v>2439</v>
      </c>
      <c r="O6496" s="137" t="s">
        <v>3546</v>
      </c>
      <c r="P6496" s="42" t="s">
        <v>64</v>
      </c>
      <c r="Q6496" s="42" t="s">
        <v>65</v>
      </c>
      <c r="R6496" s="42">
        <v>1</v>
      </c>
      <c r="S6496" s="137" t="s">
        <v>2419</v>
      </c>
      <c r="T6496" s="62">
        <v>685129400</v>
      </c>
      <c r="U6496" s="62">
        <v>667213675.62</v>
      </c>
      <c r="Z6496" s="54" t="s">
        <v>280</v>
      </c>
      <c r="AA6496" s="132">
        <v>1.2981842786643E-6</v>
      </c>
      <c r="AJ6496" s="42"/>
      <c r="AM6496" s="42"/>
      <c r="AN6496" s="42"/>
      <c r="AO6496" s="42"/>
      <c r="AP6496" s="42"/>
      <c r="AY6496" s="42"/>
      <c r="AZ6496" s="42"/>
      <c r="BA6496" s="42"/>
      <c r="BB6496" s="42"/>
      <c r="BN6496" s="54" t="s">
        <v>4578</v>
      </c>
      <c r="BO6496" s="58" t="str">
        <f t="shared" si="101"/>
        <v>境内资产</v>
      </c>
      <c r="BP6496" s="58" t="str">
        <f>IF(M6496="",VLOOKUP(D6496,Sheet4!$A$1:$B$92,2,0),VLOOKUP(Q6496,Sheet4!$A$1:$B$92,2,0))</f>
        <v>保险资产管理产品</v>
      </c>
    </row>
    <row r="6497" spans="1:68" s="58" customFormat="1" ht="12.75" customHeight="1">
      <c r="A6497" s="64" t="s">
        <v>3038</v>
      </c>
      <c r="B6497" s="54" t="s">
        <v>1063</v>
      </c>
      <c r="C6497" s="252" t="s">
        <v>5552</v>
      </c>
      <c r="D6497" s="252" t="s">
        <v>672</v>
      </c>
      <c r="E6497" s="54" t="s">
        <v>3039</v>
      </c>
      <c r="F6497" s="54" t="s">
        <v>1063</v>
      </c>
      <c r="G6497" s="129">
        <v>43700</v>
      </c>
      <c r="H6497" s="323">
        <v>392777.85</v>
      </c>
      <c r="I6497" s="323">
        <v>515223</v>
      </c>
      <c r="J6497" s="42"/>
      <c r="K6497" s="42"/>
      <c r="L6497" s="42" t="s">
        <v>4489</v>
      </c>
      <c r="M6497" s="42" t="s">
        <v>3545</v>
      </c>
      <c r="N6497" s="42" t="s">
        <v>2439</v>
      </c>
      <c r="O6497" s="137" t="s">
        <v>3546</v>
      </c>
      <c r="P6497" s="42" t="s">
        <v>64</v>
      </c>
      <c r="Q6497" s="42" t="s">
        <v>65</v>
      </c>
      <c r="R6497" s="42">
        <v>1</v>
      </c>
      <c r="S6497" s="137" t="s">
        <v>2419</v>
      </c>
      <c r="T6497" s="62">
        <v>685129400</v>
      </c>
      <c r="U6497" s="62">
        <v>667213675.62</v>
      </c>
      <c r="Z6497" s="54" t="s">
        <v>280</v>
      </c>
      <c r="AA6497" s="132">
        <v>4.3632698778674999E-6</v>
      </c>
      <c r="AJ6497" s="42"/>
      <c r="AM6497" s="42"/>
      <c r="AN6497" s="42"/>
      <c r="AO6497" s="42"/>
      <c r="AP6497" s="42"/>
      <c r="AY6497" s="42"/>
      <c r="AZ6497" s="42"/>
      <c r="BA6497" s="42"/>
      <c r="BB6497" s="42"/>
      <c r="BN6497" s="54" t="s">
        <v>4578</v>
      </c>
      <c r="BO6497" s="58" t="str">
        <f t="shared" si="101"/>
        <v>境内资产</v>
      </c>
      <c r="BP6497" s="58" t="str">
        <f>IF(M6497="",VLOOKUP(D6497,Sheet4!$A$1:$B$92,2,0),VLOOKUP(Q6497,Sheet4!$A$1:$B$92,2,0))</f>
        <v>保险资产管理产品</v>
      </c>
    </row>
    <row r="6498" spans="1:68" s="58" customFormat="1" ht="12.75" customHeight="1">
      <c r="A6498" s="64" t="s">
        <v>2095</v>
      </c>
      <c r="B6498" s="54" t="s">
        <v>1468</v>
      </c>
      <c r="C6498" s="252" t="s">
        <v>5552</v>
      </c>
      <c r="D6498" s="252" t="s">
        <v>672</v>
      </c>
      <c r="E6498" s="54" t="s">
        <v>2202</v>
      </c>
      <c r="F6498" s="54" t="s">
        <v>1468</v>
      </c>
      <c r="G6498" s="129">
        <v>10480</v>
      </c>
      <c r="H6498" s="323">
        <v>689054.33</v>
      </c>
      <c r="I6498" s="323">
        <v>676798.4</v>
      </c>
      <c r="J6498" s="42"/>
      <c r="K6498" s="42"/>
      <c r="L6498" s="42" t="s">
        <v>4489</v>
      </c>
      <c r="M6498" s="42" t="s">
        <v>3545</v>
      </c>
      <c r="N6498" s="42" t="s">
        <v>2439</v>
      </c>
      <c r="O6498" s="137" t="s">
        <v>3546</v>
      </c>
      <c r="P6498" s="42" t="s">
        <v>64</v>
      </c>
      <c r="Q6498" s="42" t="s">
        <v>65</v>
      </c>
      <c r="R6498" s="42">
        <v>1</v>
      </c>
      <c r="S6498" s="137" t="s">
        <v>2419</v>
      </c>
      <c r="T6498" s="62">
        <v>685129400</v>
      </c>
      <c r="U6498" s="62">
        <v>667213675.62</v>
      </c>
      <c r="Z6498" s="54" t="s">
        <v>280</v>
      </c>
      <c r="AA6498" s="132">
        <v>1.9360967230530599E-6</v>
      </c>
      <c r="AJ6498" s="42"/>
      <c r="AM6498" s="42"/>
      <c r="AN6498" s="42"/>
      <c r="AO6498" s="42"/>
      <c r="AP6498" s="42"/>
      <c r="AY6498" s="42"/>
      <c r="AZ6498" s="42"/>
      <c r="BA6498" s="42"/>
      <c r="BB6498" s="42"/>
      <c r="BN6498" s="54" t="s">
        <v>4578</v>
      </c>
      <c r="BO6498" s="58" t="str">
        <f t="shared" si="101"/>
        <v>境内资产</v>
      </c>
      <c r="BP6498" s="58" t="str">
        <f>IF(M6498="",VLOOKUP(D6498,Sheet4!$A$1:$B$92,2,0),VLOOKUP(Q6498,Sheet4!$A$1:$B$92,2,0))</f>
        <v>保险资产管理产品</v>
      </c>
    </row>
    <row r="6499" spans="1:68" s="58" customFormat="1" ht="12.75" customHeight="1">
      <c r="A6499" s="64" t="s">
        <v>3861</v>
      </c>
      <c r="B6499" s="54" t="s">
        <v>3862</v>
      </c>
      <c r="C6499" s="252" t="s">
        <v>5552</v>
      </c>
      <c r="D6499" s="252" t="s">
        <v>672</v>
      </c>
      <c r="E6499" s="54" t="s">
        <v>3863</v>
      </c>
      <c r="F6499" s="54" t="s">
        <v>3862</v>
      </c>
      <c r="G6499" s="129">
        <v>1100</v>
      </c>
      <c r="H6499" s="323">
        <v>58550.75</v>
      </c>
      <c r="I6499" s="323">
        <v>50523</v>
      </c>
      <c r="J6499" s="42"/>
      <c r="K6499" s="42"/>
      <c r="L6499" s="42" t="s">
        <v>4489</v>
      </c>
      <c r="M6499" s="42" t="s">
        <v>3545</v>
      </c>
      <c r="N6499" s="42" t="s">
        <v>2439</v>
      </c>
      <c r="O6499" s="137" t="s">
        <v>3546</v>
      </c>
      <c r="P6499" s="42" t="s">
        <v>64</v>
      </c>
      <c r="Q6499" s="42" t="s">
        <v>65</v>
      </c>
      <c r="R6499" s="42">
        <v>1</v>
      </c>
      <c r="S6499" s="137" t="s">
        <v>2419</v>
      </c>
      <c r="T6499" s="62">
        <v>685129400</v>
      </c>
      <c r="U6499" s="62">
        <v>667213675.62</v>
      </c>
      <c r="Z6499" s="54" t="s">
        <v>280</v>
      </c>
      <c r="AA6499" s="132">
        <v>1.2002670533089099E-6</v>
      </c>
      <c r="AJ6499" s="42"/>
      <c r="AM6499" s="42"/>
      <c r="AN6499" s="42"/>
      <c r="AO6499" s="42"/>
      <c r="AP6499" s="42"/>
      <c r="AY6499" s="42"/>
      <c r="AZ6499" s="42"/>
      <c r="BA6499" s="42"/>
      <c r="BB6499" s="42"/>
      <c r="BN6499" s="54" t="s">
        <v>4578</v>
      </c>
      <c r="BO6499" s="58" t="str">
        <f t="shared" si="101"/>
        <v>境内资产</v>
      </c>
      <c r="BP6499" s="58" t="str">
        <f>IF(M6499="",VLOOKUP(D6499,Sheet4!$A$1:$B$92,2,0),VLOOKUP(Q6499,Sheet4!$A$1:$B$92,2,0))</f>
        <v>保险资产管理产品</v>
      </c>
    </row>
    <row r="6500" spans="1:68" s="58" customFormat="1" ht="12.75" customHeight="1">
      <c r="A6500" s="64" t="s">
        <v>3864</v>
      </c>
      <c r="B6500" s="54" t="s">
        <v>3865</v>
      </c>
      <c r="C6500" s="252" t="s">
        <v>5552</v>
      </c>
      <c r="D6500" s="252" t="s">
        <v>672</v>
      </c>
      <c r="E6500" s="54" t="s">
        <v>3866</v>
      </c>
      <c r="F6500" s="54" t="s">
        <v>3865</v>
      </c>
      <c r="G6500" s="129">
        <v>4900</v>
      </c>
      <c r="H6500" s="323">
        <v>159634.67000000001</v>
      </c>
      <c r="I6500" s="323">
        <v>99813</v>
      </c>
      <c r="J6500" s="42"/>
      <c r="K6500" s="42"/>
      <c r="L6500" s="42" t="s">
        <v>4489</v>
      </c>
      <c r="M6500" s="42" t="s">
        <v>3545</v>
      </c>
      <c r="N6500" s="42" t="s">
        <v>2439</v>
      </c>
      <c r="O6500" s="137" t="s">
        <v>3546</v>
      </c>
      <c r="P6500" s="42" t="s">
        <v>64</v>
      </c>
      <c r="Q6500" s="42" t="s">
        <v>65</v>
      </c>
      <c r="R6500" s="42">
        <v>1</v>
      </c>
      <c r="S6500" s="137" t="s">
        <v>2419</v>
      </c>
      <c r="T6500" s="62">
        <v>685129400</v>
      </c>
      <c r="U6500" s="62">
        <v>667213675.62</v>
      </c>
      <c r="Z6500" s="54" t="s">
        <v>280</v>
      </c>
      <c r="AA6500" s="132">
        <v>6.3171236309247798E-7</v>
      </c>
      <c r="AJ6500" s="42"/>
      <c r="AM6500" s="42"/>
      <c r="AN6500" s="42"/>
      <c r="AO6500" s="42"/>
      <c r="AP6500" s="42"/>
      <c r="AY6500" s="42"/>
      <c r="AZ6500" s="42"/>
      <c r="BA6500" s="42"/>
      <c r="BB6500" s="42"/>
      <c r="BN6500" s="54" t="s">
        <v>4578</v>
      </c>
      <c r="BO6500" s="58" t="str">
        <f t="shared" si="101"/>
        <v>境内资产</v>
      </c>
      <c r="BP6500" s="58" t="str">
        <f>IF(M6500="",VLOOKUP(D6500,Sheet4!$A$1:$B$92,2,0),VLOOKUP(Q6500,Sheet4!$A$1:$B$92,2,0))</f>
        <v>保险资产管理产品</v>
      </c>
    </row>
    <row r="6501" spans="1:68" s="58" customFormat="1" ht="12.75" customHeight="1">
      <c r="A6501" s="64" t="s">
        <v>2203</v>
      </c>
      <c r="B6501" s="54" t="s">
        <v>2205</v>
      </c>
      <c r="C6501" s="252" t="s">
        <v>5552</v>
      </c>
      <c r="D6501" s="252" t="s">
        <v>672</v>
      </c>
      <c r="E6501" s="54" t="s">
        <v>2204</v>
      </c>
      <c r="F6501" s="54" t="s">
        <v>2205</v>
      </c>
      <c r="G6501" s="129">
        <v>17800</v>
      </c>
      <c r="H6501" s="323">
        <v>366402.67</v>
      </c>
      <c r="I6501" s="323">
        <v>555538</v>
      </c>
      <c r="J6501" s="42"/>
      <c r="K6501" s="42"/>
      <c r="L6501" s="42" t="s">
        <v>4489</v>
      </c>
      <c r="M6501" s="42" t="s">
        <v>3545</v>
      </c>
      <c r="N6501" s="42" t="s">
        <v>2439</v>
      </c>
      <c r="O6501" s="137" t="s">
        <v>3546</v>
      </c>
      <c r="P6501" s="42" t="s">
        <v>64</v>
      </c>
      <c r="Q6501" s="42" t="s">
        <v>65</v>
      </c>
      <c r="R6501" s="42">
        <v>1</v>
      </c>
      <c r="S6501" s="137" t="s">
        <v>2419</v>
      </c>
      <c r="T6501" s="62">
        <v>685129400</v>
      </c>
      <c r="U6501" s="62">
        <v>667213675.62</v>
      </c>
      <c r="Z6501" s="54" t="s">
        <v>280</v>
      </c>
      <c r="AA6501" s="132">
        <v>8.9588958011543002E-7</v>
      </c>
      <c r="AJ6501" s="42"/>
      <c r="AM6501" s="42"/>
      <c r="AN6501" s="42"/>
      <c r="AO6501" s="42"/>
      <c r="AP6501" s="42"/>
      <c r="AY6501" s="42"/>
      <c r="AZ6501" s="42"/>
      <c r="BA6501" s="42"/>
      <c r="BB6501" s="42"/>
      <c r="BN6501" s="54" t="s">
        <v>4578</v>
      </c>
      <c r="BO6501" s="58" t="str">
        <f t="shared" si="101"/>
        <v>境内资产</v>
      </c>
      <c r="BP6501" s="58" t="str">
        <f>IF(M6501="",VLOOKUP(D6501,Sheet4!$A$1:$B$92,2,0),VLOOKUP(Q6501,Sheet4!$A$1:$B$92,2,0))</f>
        <v>保险资产管理产品</v>
      </c>
    </row>
    <row r="6502" spans="1:68" s="58" customFormat="1" ht="12.75" customHeight="1">
      <c r="A6502" s="64" t="s">
        <v>3867</v>
      </c>
      <c r="B6502" s="54" t="s">
        <v>3868</v>
      </c>
      <c r="C6502" s="252" t="s">
        <v>5552</v>
      </c>
      <c r="D6502" s="252" t="s">
        <v>672</v>
      </c>
      <c r="E6502" s="54" t="s">
        <v>3869</v>
      </c>
      <c r="F6502" s="54" t="s">
        <v>3868</v>
      </c>
      <c r="G6502" s="129">
        <v>1400</v>
      </c>
      <c r="H6502" s="323">
        <v>110882.51</v>
      </c>
      <c r="I6502" s="323">
        <v>62188</v>
      </c>
      <c r="J6502" s="42"/>
      <c r="K6502" s="42"/>
      <c r="L6502" s="42" t="s">
        <v>4489</v>
      </c>
      <c r="M6502" s="42" t="s">
        <v>3545</v>
      </c>
      <c r="N6502" s="42" t="s">
        <v>2439</v>
      </c>
      <c r="O6502" s="137" t="s">
        <v>3546</v>
      </c>
      <c r="P6502" s="42" t="s">
        <v>64</v>
      </c>
      <c r="Q6502" s="42" t="s">
        <v>65</v>
      </c>
      <c r="R6502" s="42">
        <v>1</v>
      </c>
      <c r="S6502" s="137" t="s">
        <v>2419</v>
      </c>
      <c r="T6502" s="62">
        <v>685129400</v>
      </c>
      <c r="U6502" s="62">
        <v>667213675.62</v>
      </c>
      <c r="Z6502" s="54" t="s">
        <v>280</v>
      </c>
      <c r="AA6502" s="132">
        <v>1.0725010725010699E-6</v>
      </c>
      <c r="AJ6502" s="42"/>
      <c r="AM6502" s="42"/>
      <c r="AN6502" s="42"/>
      <c r="AO6502" s="42"/>
      <c r="AP6502" s="42"/>
      <c r="AY6502" s="42"/>
      <c r="AZ6502" s="42"/>
      <c r="BA6502" s="42"/>
      <c r="BB6502" s="42"/>
      <c r="BN6502" s="54" t="s">
        <v>4578</v>
      </c>
      <c r="BO6502" s="58" t="str">
        <f t="shared" si="101"/>
        <v>境内资产</v>
      </c>
      <c r="BP6502" s="58" t="str">
        <f>IF(M6502="",VLOOKUP(D6502,Sheet4!$A$1:$B$92,2,0),VLOOKUP(Q6502,Sheet4!$A$1:$B$92,2,0))</f>
        <v>保险资产管理产品</v>
      </c>
    </row>
    <row r="6503" spans="1:68" s="58" customFormat="1" ht="12.75" customHeight="1">
      <c r="A6503" s="64" t="s">
        <v>3449</v>
      </c>
      <c r="B6503" s="54" t="s">
        <v>3450</v>
      </c>
      <c r="C6503" s="252" t="s">
        <v>5552</v>
      </c>
      <c r="D6503" s="252" t="s">
        <v>672</v>
      </c>
      <c r="E6503" s="54" t="s">
        <v>3451</v>
      </c>
      <c r="F6503" s="54" t="s">
        <v>3450</v>
      </c>
      <c r="G6503" s="129">
        <v>14570</v>
      </c>
      <c r="H6503" s="323">
        <v>150156.84</v>
      </c>
      <c r="I6503" s="323">
        <v>99221.7</v>
      </c>
      <c r="J6503" s="42"/>
      <c r="K6503" s="42"/>
      <c r="L6503" s="42" t="s">
        <v>4489</v>
      </c>
      <c r="M6503" s="42" t="s">
        <v>3545</v>
      </c>
      <c r="N6503" s="42" t="s">
        <v>2439</v>
      </c>
      <c r="O6503" s="137" t="s">
        <v>3546</v>
      </c>
      <c r="P6503" s="42" t="s">
        <v>64</v>
      </c>
      <c r="Q6503" s="42" t="s">
        <v>65</v>
      </c>
      <c r="R6503" s="42">
        <v>1</v>
      </c>
      <c r="S6503" s="137" t="s">
        <v>2419</v>
      </c>
      <c r="T6503" s="62">
        <v>685129400</v>
      </c>
      <c r="U6503" s="62">
        <v>667213675.62</v>
      </c>
      <c r="Z6503" s="54" t="s">
        <v>280</v>
      </c>
      <c r="AA6503" s="132">
        <v>3.1375639300723498E-6</v>
      </c>
      <c r="AJ6503" s="42"/>
      <c r="AM6503" s="42"/>
      <c r="AN6503" s="42"/>
      <c r="AO6503" s="42"/>
      <c r="AP6503" s="42"/>
      <c r="AY6503" s="42"/>
      <c r="AZ6503" s="42"/>
      <c r="BA6503" s="42"/>
      <c r="BB6503" s="42"/>
      <c r="BN6503" s="54" t="s">
        <v>4578</v>
      </c>
      <c r="BO6503" s="58" t="str">
        <f t="shared" si="101"/>
        <v>境内资产</v>
      </c>
      <c r="BP6503" s="58" t="str">
        <f>IF(M6503="",VLOOKUP(D6503,Sheet4!$A$1:$B$92,2,0),VLOOKUP(Q6503,Sheet4!$A$1:$B$92,2,0))</f>
        <v>保险资产管理产品</v>
      </c>
    </row>
    <row r="6504" spans="1:68" s="58" customFormat="1" ht="12.75" customHeight="1">
      <c r="A6504" s="64" t="s">
        <v>3040</v>
      </c>
      <c r="B6504" s="54" t="s">
        <v>3041</v>
      </c>
      <c r="C6504" s="252" t="s">
        <v>5552</v>
      </c>
      <c r="D6504" s="252" t="s">
        <v>672</v>
      </c>
      <c r="E6504" s="54" t="s">
        <v>3042</v>
      </c>
      <c r="F6504" s="54" t="s">
        <v>3041</v>
      </c>
      <c r="G6504" s="129">
        <v>12500</v>
      </c>
      <c r="H6504" s="323">
        <v>155062.03</v>
      </c>
      <c r="I6504" s="323">
        <v>117750</v>
      </c>
      <c r="J6504" s="42"/>
      <c r="K6504" s="42"/>
      <c r="L6504" s="42" t="s">
        <v>4489</v>
      </c>
      <c r="M6504" s="42" t="s">
        <v>3545</v>
      </c>
      <c r="N6504" s="42" t="s">
        <v>2439</v>
      </c>
      <c r="O6504" s="137" t="s">
        <v>3546</v>
      </c>
      <c r="P6504" s="42" t="s">
        <v>64</v>
      </c>
      <c r="Q6504" s="42" t="s">
        <v>65</v>
      </c>
      <c r="R6504" s="42">
        <v>1</v>
      </c>
      <c r="S6504" s="137" t="s">
        <v>2419</v>
      </c>
      <c r="T6504" s="62">
        <v>685129400</v>
      </c>
      <c r="U6504" s="62">
        <v>667213675.62</v>
      </c>
      <c r="Z6504" s="54" t="s">
        <v>280</v>
      </c>
      <c r="AA6504" s="132">
        <v>6.2924412543112402E-7</v>
      </c>
      <c r="AJ6504" s="42"/>
      <c r="AM6504" s="42"/>
      <c r="AN6504" s="42"/>
      <c r="AO6504" s="42"/>
      <c r="AP6504" s="42"/>
      <c r="AY6504" s="42"/>
      <c r="AZ6504" s="42"/>
      <c r="BA6504" s="42"/>
      <c r="BB6504" s="42"/>
      <c r="BN6504" s="54" t="s">
        <v>4578</v>
      </c>
      <c r="BO6504" s="58" t="str">
        <f t="shared" si="101"/>
        <v>境内资产</v>
      </c>
      <c r="BP6504" s="58" t="str">
        <f>IF(M6504="",VLOOKUP(D6504,Sheet4!$A$1:$B$92,2,0),VLOOKUP(Q6504,Sheet4!$A$1:$B$92,2,0))</f>
        <v>保险资产管理产品</v>
      </c>
    </row>
    <row r="6505" spans="1:68" s="58" customFormat="1" ht="12.75" customHeight="1">
      <c r="A6505" s="64" t="s">
        <v>3870</v>
      </c>
      <c r="B6505" s="54" t="s">
        <v>3871</v>
      </c>
      <c r="C6505" s="252" t="s">
        <v>5552</v>
      </c>
      <c r="D6505" s="252" t="s">
        <v>672</v>
      </c>
      <c r="E6505" s="54" t="s">
        <v>3872</v>
      </c>
      <c r="F6505" s="54" t="s">
        <v>3871</v>
      </c>
      <c r="G6505" s="129">
        <v>2700</v>
      </c>
      <c r="H6505" s="323">
        <v>93988.35</v>
      </c>
      <c r="I6505" s="323">
        <v>69795</v>
      </c>
      <c r="J6505" s="42"/>
      <c r="K6505" s="42"/>
      <c r="L6505" s="42" t="s">
        <v>4489</v>
      </c>
      <c r="M6505" s="42" t="s">
        <v>3545</v>
      </c>
      <c r="N6505" s="42" t="s">
        <v>2439</v>
      </c>
      <c r="O6505" s="137" t="s">
        <v>3546</v>
      </c>
      <c r="P6505" s="42" t="s">
        <v>64</v>
      </c>
      <c r="Q6505" s="42" t="s">
        <v>65</v>
      </c>
      <c r="R6505" s="42">
        <v>1</v>
      </c>
      <c r="S6505" s="137" t="s">
        <v>2419</v>
      </c>
      <c r="T6505" s="62">
        <v>685129400</v>
      </c>
      <c r="U6505" s="62">
        <v>667213675.62</v>
      </c>
      <c r="Z6505" s="54" t="s">
        <v>280</v>
      </c>
      <c r="AA6505" s="132">
        <v>1.19279754964076E-6</v>
      </c>
      <c r="AJ6505" s="42"/>
      <c r="AM6505" s="42"/>
      <c r="AN6505" s="42"/>
      <c r="AO6505" s="42"/>
      <c r="AP6505" s="42"/>
      <c r="AY6505" s="42"/>
      <c r="AZ6505" s="42"/>
      <c r="BA6505" s="42"/>
      <c r="BB6505" s="42"/>
      <c r="BN6505" s="54" t="s">
        <v>4578</v>
      </c>
      <c r="BO6505" s="58" t="str">
        <f t="shared" si="101"/>
        <v>境内资产</v>
      </c>
      <c r="BP6505" s="58" t="str">
        <f>IF(M6505="",VLOOKUP(D6505,Sheet4!$A$1:$B$92,2,0),VLOOKUP(Q6505,Sheet4!$A$1:$B$92,2,0))</f>
        <v>保险资产管理产品</v>
      </c>
    </row>
    <row r="6506" spans="1:68" s="58" customFormat="1" ht="12.75" customHeight="1">
      <c r="A6506" s="64" t="s">
        <v>3873</v>
      </c>
      <c r="B6506" s="54" t="s">
        <v>3874</v>
      </c>
      <c r="C6506" s="252" t="s">
        <v>5552</v>
      </c>
      <c r="D6506" s="252" t="s">
        <v>672</v>
      </c>
      <c r="E6506" s="54" t="s">
        <v>3875</v>
      </c>
      <c r="F6506" s="54" t="s">
        <v>3874</v>
      </c>
      <c r="G6506" s="129">
        <v>31100</v>
      </c>
      <c r="H6506" s="323">
        <v>139050.87</v>
      </c>
      <c r="I6506" s="323">
        <v>89257</v>
      </c>
      <c r="J6506" s="42"/>
      <c r="K6506" s="42"/>
      <c r="L6506" s="42" t="s">
        <v>4489</v>
      </c>
      <c r="M6506" s="42" t="s">
        <v>3545</v>
      </c>
      <c r="N6506" s="42" t="s">
        <v>2439</v>
      </c>
      <c r="O6506" s="137" t="s">
        <v>3546</v>
      </c>
      <c r="P6506" s="42" t="s">
        <v>64</v>
      </c>
      <c r="Q6506" s="42" t="s">
        <v>65</v>
      </c>
      <c r="R6506" s="42">
        <v>1</v>
      </c>
      <c r="S6506" s="137" t="s">
        <v>2419</v>
      </c>
      <c r="T6506" s="62">
        <v>685129400</v>
      </c>
      <c r="U6506" s="62">
        <v>667213675.62</v>
      </c>
      <c r="Z6506" s="54" t="s">
        <v>280</v>
      </c>
      <c r="AA6506" s="132">
        <v>3.5888380362822502E-6</v>
      </c>
      <c r="AJ6506" s="42"/>
      <c r="AM6506" s="42"/>
      <c r="AN6506" s="42"/>
      <c r="AO6506" s="42"/>
      <c r="AP6506" s="42"/>
      <c r="AY6506" s="42"/>
      <c r="AZ6506" s="42"/>
      <c r="BA6506" s="42"/>
      <c r="BB6506" s="42"/>
      <c r="BN6506" s="54" t="s">
        <v>4578</v>
      </c>
      <c r="BO6506" s="58" t="str">
        <f t="shared" si="101"/>
        <v>境内资产</v>
      </c>
      <c r="BP6506" s="58" t="str">
        <f>IF(M6506="",VLOOKUP(D6506,Sheet4!$A$1:$B$92,2,0),VLOOKUP(Q6506,Sheet4!$A$1:$B$92,2,0))</f>
        <v>保险资产管理产品</v>
      </c>
    </row>
    <row r="6507" spans="1:68" s="58" customFormat="1" ht="12.75" customHeight="1">
      <c r="A6507" s="64" t="s">
        <v>2093</v>
      </c>
      <c r="B6507" s="54" t="s">
        <v>1051</v>
      </c>
      <c r="C6507" s="252" t="s">
        <v>5552</v>
      </c>
      <c r="D6507" s="252" t="s">
        <v>672</v>
      </c>
      <c r="E6507" s="54" t="s">
        <v>3876</v>
      </c>
      <c r="F6507" s="54" t="s">
        <v>1051</v>
      </c>
      <c r="G6507" s="129">
        <v>135900</v>
      </c>
      <c r="H6507" s="323">
        <v>2770818.04</v>
      </c>
      <c r="I6507" s="323">
        <v>2860695</v>
      </c>
      <c r="J6507" s="42"/>
      <c r="K6507" s="42"/>
      <c r="L6507" s="42" t="s">
        <v>4489</v>
      </c>
      <c r="M6507" s="42" t="s">
        <v>3545</v>
      </c>
      <c r="N6507" s="42" t="s">
        <v>2439</v>
      </c>
      <c r="O6507" s="137" t="s">
        <v>3546</v>
      </c>
      <c r="P6507" s="42" t="s">
        <v>64</v>
      </c>
      <c r="Q6507" s="42" t="s">
        <v>65</v>
      </c>
      <c r="R6507" s="42">
        <v>1</v>
      </c>
      <c r="S6507" s="137" t="s">
        <v>2419</v>
      </c>
      <c r="T6507" s="62">
        <v>685129400</v>
      </c>
      <c r="U6507" s="62">
        <v>667213675.62</v>
      </c>
      <c r="Z6507" s="54" t="s">
        <v>280</v>
      </c>
      <c r="AA6507" s="132">
        <v>6.5417710672295696E-6</v>
      </c>
      <c r="AJ6507" s="42"/>
      <c r="AM6507" s="42"/>
      <c r="AN6507" s="42"/>
      <c r="AO6507" s="42"/>
      <c r="AP6507" s="42"/>
      <c r="AY6507" s="42"/>
      <c r="AZ6507" s="42"/>
      <c r="BA6507" s="42"/>
      <c r="BB6507" s="42"/>
      <c r="BN6507" s="54" t="s">
        <v>4578</v>
      </c>
      <c r="BO6507" s="58" t="str">
        <f t="shared" si="101"/>
        <v>境内资产</v>
      </c>
      <c r="BP6507" s="58" t="str">
        <f>IF(M6507="",VLOOKUP(D6507,Sheet4!$A$1:$B$92,2,0),VLOOKUP(Q6507,Sheet4!$A$1:$B$92,2,0))</f>
        <v>保险资产管理产品</v>
      </c>
    </row>
    <row r="6508" spans="1:68" s="58" customFormat="1" ht="12.75" customHeight="1">
      <c r="A6508" s="64" t="s">
        <v>3043</v>
      </c>
      <c r="B6508" s="54" t="s">
        <v>3044</v>
      </c>
      <c r="C6508" s="252" t="s">
        <v>5552</v>
      </c>
      <c r="D6508" s="252" t="s">
        <v>672</v>
      </c>
      <c r="E6508" s="54" t="s">
        <v>3045</v>
      </c>
      <c r="F6508" s="54" t="s">
        <v>3044</v>
      </c>
      <c r="G6508" s="129">
        <v>15400</v>
      </c>
      <c r="H6508" s="323">
        <v>126423.49</v>
      </c>
      <c r="I6508" s="323">
        <v>127974</v>
      </c>
      <c r="J6508" s="42"/>
      <c r="K6508" s="42"/>
      <c r="L6508" s="42" t="s">
        <v>4489</v>
      </c>
      <c r="M6508" s="42" t="s">
        <v>3545</v>
      </c>
      <c r="N6508" s="42" t="s">
        <v>2439</v>
      </c>
      <c r="O6508" s="137" t="s">
        <v>3546</v>
      </c>
      <c r="P6508" s="42" t="s">
        <v>64</v>
      </c>
      <c r="Q6508" s="42" t="s">
        <v>65</v>
      </c>
      <c r="R6508" s="42">
        <v>1</v>
      </c>
      <c r="S6508" s="137" t="s">
        <v>2419</v>
      </c>
      <c r="T6508" s="62">
        <v>685129400</v>
      </c>
      <c r="U6508" s="62">
        <v>667213675.62</v>
      </c>
      <c r="Z6508" s="54" t="s">
        <v>280</v>
      </c>
      <c r="AA6508" s="132">
        <v>1.1340589076590001E-6</v>
      </c>
      <c r="AJ6508" s="42"/>
      <c r="AM6508" s="42"/>
      <c r="AN6508" s="42"/>
      <c r="AO6508" s="42"/>
      <c r="AP6508" s="42"/>
      <c r="AY6508" s="42"/>
      <c r="AZ6508" s="42"/>
      <c r="BA6508" s="42"/>
      <c r="BB6508" s="42"/>
      <c r="BN6508" s="54" t="s">
        <v>4578</v>
      </c>
      <c r="BO6508" s="58" t="str">
        <f t="shared" si="101"/>
        <v>境内资产</v>
      </c>
      <c r="BP6508" s="58" t="str">
        <f>IF(M6508="",VLOOKUP(D6508,Sheet4!$A$1:$B$92,2,0),VLOOKUP(Q6508,Sheet4!$A$1:$B$92,2,0))</f>
        <v>保险资产管理产品</v>
      </c>
    </row>
    <row r="6509" spans="1:68" s="58" customFormat="1" ht="12.75" customHeight="1">
      <c r="A6509" s="64" t="s">
        <v>3048</v>
      </c>
      <c r="B6509" s="54" t="s">
        <v>1055</v>
      </c>
      <c r="C6509" s="252" t="s">
        <v>5552</v>
      </c>
      <c r="D6509" s="252" t="s">
        <v>672</v>
      </c>
      <c r="E6509" s="54" t="s">
        <v>3049</v>
      </c>
      <c r="F6509" s="54" t="s">
        <v>1055</v>
      </c>
      <c r="G6509" s="129">
        <v>19600</v>
      </c>
      <c r="H6509" s="323">
        <v>352606.71999999997</v>
      </c>
      <c r="I6509" s="323">
        <v>277340</v>
      </c>
      <c r="J6509" s="42"/>
      <c r="K6509" s="42"/>
      <c r="L6509" s="42" t="s">
        <v>4489</v>
      </c>
      <c r="M6509" s="42" t="s">
        <v>3545</v>
      </c>
      <c r="N6509" s="42" t="s">
        <v>2439</v>
      </c>
      <c r="O6509" s="137" t="s">
        <v>3546</v>
      </c>
      <c r="P6509" s="42" t="s">
        <v>64</v>
      </c>
      <c r="Q6509" s="42" t="s">
        <v>65</v>
      </c>
      <c r="R6509" s="42">
        <v>1</v>
      </c>
      <c r="S6509" s="137" t="s">
        <v>2419</v>
      </c>
      <c r="T6509" s="62">
        <v>685129400</v>
      </c>
      <c r="U6509" s="62">
        <v>667213675.62</v>
      </c>
      <c r="Z6509" s="54" t="s">
        <v>280</v>
      </c>
      <c r="AA6509" s="132">
        <v>2.2005975758420799E-6</v>
      </c>
      <c r="AJ6509" s="42"/>
      <c r="AM6509" s="42"/>
      <c r="AN6509" s="42"/>
      <c r="AO6509" s="42"/>
      <c r="AP6509" s="42"/>
      <c r="AY6509" s="42"/>
      <c r="AZ6509" s="42"/>
      <c r="BA6509" s="42"/>
      <c r="BB6509" s="42"/>
      <c r="BN6509" s="54" t="s">
        <v>4578</v>
      </c>
      <c r="BO6509" s="58" t="str">
        <f t="shared" si="101"/>
        <v>境内资产</v>
      </c>
      <c r="BP6509" s="58" t="str">
        <f>IF(M6509="",VLOOKUP(D6509,Sheet4!$A$1:$B$92,2,0),VLOOKUP(Q6509,Sheet4!$A$1:$B$92,2,0))</f>
        <v>保险资产管理产品</v>
      </c>
    </row>
    <row r="6510" spans="1:68" s="58" customFormat="1" ht="12.75" customHeight="1">
      <c r="A6510" s="64" t="s">
        <v>3877</v>
      </c>
      <c r="B6510" s="54" t="s">
        <v>3878</v>
      </c>
      <c r="C6510" s="252" t="s">
        <v>5552</v>
      </c>
      <c r="D6510" s="252" t="s">
        <v>672</v>
      </c>
      <c r="E6510" s="54" t="s">
        <v>3879</v>
      </c>
      <c r="F6510" s="54" t="s">
        <v>3878</v>
      </c>
      <c r="G6510" s="129">
        <v>14000</v>
      </c>
      <c r="H6510" s="323">
        <v>69966.09</v>
      </c>
      <c r="I6510" s="323">
        <v>57680</v>
      </c>
      <c r="J6510" s="42"/>
      <c r="K6510" s="42"/>
      <c r="L6510" s="42" t="s">
        <v>4489</v>
      </c>
      <c r="M6510" s="42" t="s">
        <v>3545</v>
      </c>
      <c r="N6510" s="42" t="s">
        <v>2439</v>
      </c>
      <c r="O6510" s="137" t="s">
        <v>3546</v>
      </c>
      <c r="P6510" s="42" t="s">
        <v>64</v>
      </c>
      <c r="Q6510" s="42" t="s">
        <v>65</v>
      </c>
      <c r="R6510" s="42">
        <v>1</v>
      </c>
      <c r="S6510" s="137" t="s">
        <v>2419</v>
      </c>
      <c r="T6510" s="62">
        <v>685129400</v>
      </c>
      <c r="U6510" s="62">
        <v>667213675.62</v>
      </c>
      <c r="Z6510" s="54" t="s">
        <v>280</v>
      </c>
      <c r="AA6510" s="132">
        <v>1.65915751922858E-6</v>
      </c>
      <c r="AJ6510" s="42"/>
      <c r="AM6510" s="42"/>
      <c r="AN6510" s="42"/>
      <c r="AO6510" s="42"/>
      <c r="AP6510" s="42"/>
      <c r="AY6510" s="42"/>
      <c r="AZ6510" s="42"/>
      <c r="BA6510" s="42"/>
      <c r="BB6510" s="42"/>
      <c r="BN6510" s="54" t="s">
        <v>4578</v>
      </c>
      <c r="BO6510" s="58" t="str">
        <f t="shared" si="101"/>
        <v>境内资产</v>
      </c>
      <c r="BP6510" s="58" t="str">
        <f>IF(M6510="",VLOOKUP(D6510,Sheet4!$A$1:$B$92,2,0),VLOOKUP(Q6510,Sheet4!$A$1:$B$92,2,0))</f>
        <v>保险资产管理产品</v>
      </c>
    </row>
    <row r="6511" spans="1:68" s="58" customFormat="1" ht="12.75" customHeight="1">
      <c r="A6511" s="64" t="s">
        <v>2091</v>
      </c>
      <c r="B6511" s="54" t="s">
        <v>3050</v>
      </c>
      <c r="C6511" s="252" t="s">
        <v>5552</v>
      </c>
      <c r="D6511" s="252" t="s">
        <v>672</v>
      </c>
      <c r="E6511" s="54" t="s">
        <v>3051</v>
      </c>
      <c r="F6511" s="54" t="s">
        <v>3050</v>
      </c>
      <c r="G6511" s="129">
        <v>22500</v>
      </c>
      <c r="H6511" s="323">
        <v>246263.41</v>
      </c>
      <c r="I6511" s="323">
        <v>390600</v>
      </c>
      <c r="J6511" s="42"/>
      <c r="K6511" s="42"/>
      <c r="L6511" s="42" t="s">
        <v>4489</v>
      </c>
      <c r="M6511" s="42" t="s">
        <v>3545</v>
      </c>
      <c r="N6511" s="42" t="s">
        <v>2439</v>
      </c>
      <c r="O6511" s="137" t="s">
        <v>3546</v>
      </c>
      <c r="P6511" s="42" t="s">
        <v>64</v>
      </c>
      <c r="Q6511" s="42" t="s">
        <v>65</v>
      </c>
      <c r="R6511" s="42">
        <v>1</v>
      </c>
      <c r="S6511" s="137" t="s">
        <v>2419</v>
      </c>
      <c r="T6511" s="62">
        <v>685129400</v>
      </c>
      <c r="U6511" s="62">
        <v>667213675.62</v>
      </c>
      <c r="Z6511" s="54" t="s">
        <v>280</v>
      </c>
      <c r="AA6511" s="132">
        <v>2.32078390923156E-6</v>
      </c>
      <c r="AJ6511" s="42"/>
      <c r="AM6511" s="42"/>
      <c r="AN6511" s="42"/>
      <c r="AO6511" s="42"/>
      <c r="AP6511" s="42"/>
      <c r="AY6511" s="42"/>
      <c r="AZ6511" s="42"/>
      <c r="BA6511" s="42"/>
      <c r="BB6511" s="42"/>
      <c r="BN6511" s="54" t="s">
        <v>4578</v>
      </c>
      <c r="BO6511" s="58" t="str">
        <f t="shared" si="101"/>
        <v>境内资产</v>
      </c>
      <c r="BP6511" s="58" t="str">
        <f>IF(M6511="",VLOOKUP(D6511,Sheet4!$A$1:$B$92,2,0),VLOOKUP(Q6511,Sheet4!$A$1:$B$92,2,0))</f>
        <v>保险资产管理产品</v>
      </c>
    </row>
    <row r="6512" spans="1:68" s="58" customFormat="1" ht="12.75" customHeight="1">
      <c r="A6512" s="64" t="s">
        <v>3880</v>
      </c>
      <c r="B6512" s="54" t="s">
        <v>1271</v>
      </c>
      <c r="C6512" s="252" t="s">
        <v>5552</v>
      </c>
      <c r="D6512" s="252" t="s">
        <v>672</v>
      </c>
      <c r="E6512" s="54" t="s">
        <v>3881</v>
      </c>
      <c r="F6512" s="54" t="s">
        <v>1271</v>
      </c>
      <c r="G6512" s="129">
        <v>79300</v>
      </c>
      <c r="H6512" s="323">
        <v>594943.85</v>
      </c>
      <c r="I6512" s="323">
        <v>508313</v>
      </c>
      <c r="J6512" s="42"/>
      <c r="K6512" s="42"/>
      <c r="L6512" s="42" t="s">
        <v>4489</v>
      </c>
      <c r="M6512" s="42" t="s">
        <v>3545</v>
      </c>
      <c r="N6512" s="42" t="s">
        <v>2439</v>
      </c>
      <c r="O6512" s="137" t="s">
        <v>3546</v>
      </c>
      <c r="P6512" s="42" t="s">
        <v>64</v>
      </c>
      <c r="Q6512" s="42" t="s">
        <v>65</v>
      </c>
      <c r="R6512" s="42">
        <v>1</v>
      </c>
      <c r="S6512" s="137" t="s">
        <v>2419</v>
      </c>
      <c r="T6512" s="62">
        <v>685129400</v>
      </c>
      <c r="U6512" s="62">
        <v>667213675.62</v>
      </c>
      <c r="Z6512" s="54" t="s">
        <v>280</v>
      </c>
      <c r="AA6512" s="132">
        <v>5.5818934413285803E-6</v>
      </c>
      <c r="AJ6512" s="42"/>
      <c r="AM6512" s="42"/>
      <c r="AN6512" s="42"/>
      <c r="AO6512" s="42"/>
      <c r="AP6512" s="42"/>
      <c r="AY6512" s="42"/>
      <c r="AZ6512" s="42"/>
      <c r="BA6512" s="42"/>
      <c r="BB6512" s="42"/>
      <c r="BN6512" s="54" t="s">
        <v>4578</v>
      </c>
      <c r="BO6512" s="58" t="str">
        <f t="shared" si="101"/>
        <v>境内资产</v>
      </c>
      <c r="BP6512" s="58" t="str">
        <f>IF(M6512="",VLOOKUP(D6512,Sheet4!$A$1:$B$92,2,0),VLOOKUP(Q6512,Sheet4!$A$1:$B$92,2,0))</f>
        <v>保险资产管理产品</v>
      </c>
    </row>
    <row r="6513" spans="1:68" s="58" customFormat="1" ht="12.75" customHeight="1">
      <c r="A6513" s="64" t="s">
        <v>3882</v>
      </c>
      <c r="B6513" s="54" t="s">
        <v>1279</v>
      </c>
      <c r="C6513" s="252" t="s">
        <v>5552</v>
      </c>
      <c r="D6513" s="252" t="s">
        <v>672</v>
      </c>
      <c r="E6513" s="54" t="s">
        <v>3883</v>
      </c>
      <c r="F6513" s="54" t="s">
        <v>1279</v>
      </c>
      <c r="G6513" s="129">
        <v>1700</v>
      </c>
      <c r="H6513" s="323">
        <v>31052.12</v>
      </c>
      <c r="I6513" s="323">
        <v>19397</v>
      </c>
      <c r="J6513" s="42"/>
      <c r="K6513" s="42"/>
      <c r="L6513" s="42" t="s">
        <v>4489</v>
      </c>
      <c r="M6513" s="42" t="s">
        <v>3545</v>
      </c>
      <c r="N6513" s="42" t="s">
        <v>2439</v>
      </c>
      <c r="O6513" s="137" t="s">
        <v>3546</v>
      </c>
      <c r="P6513" s="42" t="s">
        <v>64</v>
      </c>
      <c r="Q6513" s="42" t="s">
        <v>65</v>
      </c>
      <c r="R6513" s="42">
        <v>1</v>
      </c>
      <c r="S6513" s="137" t="s">
        <v>2419</v>
      </c>
      <c r="T6513" s="62">
        <v>685129400</v>
      </c>
      <c r="U6513" s="62">
        <v>667213675.62</v>
      </c>
      <c r="Z6513" s="54" t="s">
        <v>280</v>
      </c>
      <c r="AA6513" s="132">
        <v>7.6909411303909905E-7</v>
      </c>
      <c r="AJ6513" s="42"/>
      <c r="AM6513" s="42"/>
      <c r="AN6513" s="42"/>
      <c r="AO6513" s="42"/>
      <c r="AP6513" s="42"/>
      <c r="AY6513" s="42"/>
      <c r="AZ6513" s="42"/>
      <c r="BA6513" s="42"/>
      <c r="BB6513" s="42"/>
      <c r="BN6513" s="54" t="s">
        <v>4578</v>
      </c>
      <c r="BO6513" s="58" t="str">
        <f t="shared" si="101"/>
        <v>境内资产</v>
      </c>
      <c r="BP6513" s="58" t="str">
        <f>IF(M6513="",VLOOKUP(D6513,Sheet4!$A$1:$B$92,2,0),VLOOKUP(Q6513,Sheet4!$A$1:$B$92,2,0))</f>
        <v>保险资产管理产品</v>
      </c>
    </row>
    <row r="6514" spans="1:68" s="58" customFormat="1" ht="12.75" customHeight="1">
      <c r="A6514" s="64" t="s">
        <v>3884</v>
      </c>
      <c r="B6514" s="54" t="s">
        <v>3885</v>
      </c>
      <c r="C6514" s="252" t="s">
        <v>5552</v>
      </c>
      <c r="D6514" s="252" t="s">
        <v>672</v>
      </c>
      <c r="E6514" s="54" t="s">
        <v>3886</v>
      </c>
      <c r="F6514" s="54" t="s">
        <v>3885</v>
      </c>
      <c r="G6514" s="129">
        <v>3660</v>
      </c>
      <c r="H6514" s="323">
        <v>49026.69</v>
      </c>
      <c r="I6514" s="323">
        <v>31476</v>
      </c>
      <c r="J6514" s="42"/>
      <c r="K6514" s="42"/>
      <c r="L6514" s="42" t="s">
        <v>4489</v>
      </c>
      <c r="M6514" s="42" t="s">
        <v>3545</v>
      </c>
      <c r="N6514" s="42" t="s">
        <v>2439</v>
      </c>
      <c r="O6514" s="137" t="s">
        <v>3546</v>
      </c>
      <c r="P6514" s="42" t="s">
        <v>64</v>
      </c>
      <c r="Q6514" s="42" t="s">
        <v>65</v>
      </c>
      <c r="R6514" s="42">
        <v>1</v>
      </c>
      <c r="S6514" s="137" t="s">
        <v>2419</v>
      </c>
      <c r="T6514" s="62">
        <v>685129400</v>
      </c>
      <c r="U6514" s="62">
        <v>667213675.62</v>
      </c>
      <c r="Z6514" s="54" t="s">
        <v>280</v>
      </c>
      <c r="AA6514" s="132">
        <v>7.7595181301249201E-7</v>
      </c>
      <c r="AJ6514" s="42"/>
      <c r="AM6514" s="42"/>
      <c r="AN6514" s="42"/>
      <c r="AO6514" s="42"/>
      <c r="AP6514" s="42"/>
      <c r="AY6514" s="42"/>
      <c r="AZ6514" s="42"/>
      <c r="BA6514" s="42"/>
      <c r="BB6514" s="42"/>
      <c r="BN6514" s="54" t="s">
        <v>4578</v>
      </c>
      <c r="BO6514" s="58" t="str">
        <f t="shared" si="101"/>
        <v>境内资产</v>
      </c>
      <c r="BP6514" s="58" t="str">
        <f>IF(M6514="",VLOOKUP(D6514,Sheet4!$A$1:$B$92,2,0),VLOOKUP(Q6514,Sheet4!$A$1:$B$92,2,0))</f>
        <v>保险资产管理产品</v>
      </c>
    </row>
    <row r="6515" spans="1:68" s="58" customFormat="1" ht="12.75" customHeight="1">
      <c r="A6515" s="64" t="s">
        <v>3887</v>
      </c>
      <c r="B6515" s="54" t="s">
        <v>3888</v>
      </c>
      <c r="C6515" s="252" t="s">
        <v>5552</v>
      </c>
      <c r="D6515" s="252" t="s">
        <v>672</v>
      </c>
      <c r="E6515" s="54" t="s">
        <v>3889</v>
      </c>
      <c r="F6515" s="54" t="s">
        <v>3888</v>
      </c>
      <c r="G6515" s="129">
        <v>5500</v>
      </c>
      <c r="H6515" s="323">
        <v>72148.94</v>
      </c>
      <c r="I6515" s="323">
        <v>63855</v>
      </c>
      <c r="J6515" s="42"/>
      <c r="K6515" s="42"/>
      <c r="L6515" s="42" t="s">
        <v>4489</v>
      </c>
      <c r="M6515" s="42" t="s">
        <v>3545</v>
      </c>
      <c r="N6515" s="42" t="s">
        <v>2439</v>
      </c>
      <c r="O6515" s="137" t="s">
        <v>3546</v>
      </c>
      <c r="P6515" s="42" t="s">
        <v>64</v>
      </c>
      <c r="Q6515" s="42" t="s">
        <v>65</v>
      </c>
      <c r="R6515" s="42">
        <v>1</v>
      </c>
      <c r="S6515" s="137" t="s">
        <v>2419</v>
      </c>
      <c r="T6515" s="62">
        <v>685129400</v>
      </c>
      <c r="U6515" s="62">
        <v>667213675.62</v>
      </c>
      <c r="Z6515" s="54" t="s">
        <v>280</v>
      </c>
      <c r="AA6515" s="132">
        <v>5.2561374771243496E-7</v>
      </c>
      <c r="AJ6515" s="42"/>
      <c r="AM6515" s="42"/>
      <c r="AN6515" s="42"/>
      <c r="AO6515" s="42"/>
      <c r="AP6515" s="42"/>
      <c r="AY6515" s="42"/>
      <c r="AZ6515" s="42"/>
      <c r="BA6515" s="42"/>
      <c r="BB6515" s="42"/>
      <c r="BN6515" s="54" t="s">
        <v>4578</v>
      </c>
      <c r="BO6515" s="58" t="str">
        <f t="shared" si="101"/>
        <v>境内资产</v>
      </c>
      <c r="BP6515" s="58" t="str">
        <f>IF(M6515="",VLOOKUP(D6515,Sheet4!$A$1:$B$92,2,0),VLOOKUP(Q6515,Sheet4!$A$1:$B$92,2,0))</f>
        <v>保险资产管理产品</v>
      </c>
    </row>
    <row r="6516" spans="1:68" s="58" customFormat="1" ht="12.75" customHeight="1">
      <c r="A6516" s="64" t="s">
        <v>1707</v>
      </c>
      <c r="B6516" s="54" t="s">
        <v>1347</v>
      </c>
      <c r="C6516" s="252" t="s">
        <v>5552</v>
      </c>
      <c r="D6516" s="252" t="s">
        <v>672</v>
      </c>
      <c r="E6516" s="54" t="s">
        <v>1708</v>
      </c>
      <c r="F6516" s="54" t="s">
        <v>1347</v>
      </c>
      <c r="G6516" s="129">
        <v>499000</v>
      </c>
      <c r="H6516" s="323">
        <v>1568519.35</v>
      </c>
      <c r="I6516" s="323">
        <v>1526940</v>
      </c>
      <c r="J6516" s="42"/>
      <c r="K6516" s="42"/>
      <c r="L6516" s="42" t="s">
        <v>4489</v>
      </c>
      <c r="M6516" s="42" t="s">
        <v>3545</v>
      </c>
      <c r="N6516" s="42" t="s">
        <v>2439</v>
      </c>
      <c r="O6516" s="137" t="s">
        <v>3546</v>
      </c>
      <c r="P6516" s="42" t="s">
        <v>64</v>
      </c>
      <c r="Q6516" s="42" t="s">
        <v>65</v>
      </c>
      <c r="R6516" s="42">
        <v>1</v>
      </c>
      <c r="S6516" s="137" t="s">
        <v>2419</v>
      </c>
      <c r="T6516" s="62">
        <v>685129400</v>
      </c>
      <c r="U6516" s="62">
        <v>667213675.62</v>
      </c>
      <c r="Z6516" s="54" t="s">
        <v>280</v>
      </c>
      <c r="AA6516" s="132">
        <v>1.4257834000635401E-6</v>
      </c>
      <c r="AJ6516" s="42"/>
      <c r="AM6516" s="42"/>
      <c r="AN6516" s="42"/>
      <c r="AO6516" s="42"/>
      <c r="AP6516" s="42"/>
      <c r="AY6516" s="42"/>
      <c r="AZ6516" s="42"/>
      <c r="BA6516" s="42"/>
      <c r="BB6516" s="42"/>
      <c r="BN6516" s="54" t="s">
        <v>4578</v>
      </c>
      <c r="BO6516" s="58" t="str">
        <f t="shared" si="101"/>
        <v>境内资产</v>
      </c>
      <c r="BP6516" s="58" t="str">
        <f>IF(M6516="",VLOOKUP(D6516,Sheet4!$A$1:$B$92,2,0),VLOOKUP(Q6516,Sheet4!$A$1:$B$92,2,0))</f>
        <v>保险资产管理产品</v>
      </c>
    </row>
    <row r="6517" spans="1:68" s="58" customFormat="1" ht="12.75" customHeight="1">
      <c r="A6517" s="64" t="s">
        <v>3052</v>
      </c>
      <c r="B6517" s="54" t="s">
        <v>3053</v>
      </c>
      <c r="C6517" s="252" t="s">
        <v>5552</v>
      </c>
      <c r="D6517" s="252" t="s">
        <v>672</v>
      </c>
      <c r="E6517" s="54" t="s">
        <v>3054</v>
      </c>
      <c r="F6517" s="54" t="s">
        <v>3053</v>
      </c>
      <c r="G6517" s="129">
        <v>66700</v>
      </c>
      <c r="H6517" s="323">
        <v>4882119.0199999996</v>
      </c>
      <c r="I6517" s="323">
        <v>2912122</v>
      </c>
      <c r="J6517" s="42"/>
      <c r="K6517" s="42"/>
      <c r="L6517" s="42" t="s">
        <v>4489</v>
      </c>
      <c r="M6517" s="42" t="s">
        <v>3545</v>
      </c>
      <c r="N6517" s="42" t="s">
        <v>2439</v>
      </c>
      <c r="O6517" s="137" t="s">
        <v>3546</v>
      </c>
      <c r="P6517" s="42" t="s">
        <v>64</v>
      </c>
      <c r="Q6517" s="42" t="s">
        <v>65</v>
      </c>
      <c r="R6517" s="42">
        <v>1</v>
      </c>
      <c r="S6517" s="137" t="s">
        <v>2419</v>
      </c>
      <c r="T6517" s="62">
        <v>685129400</v>
      </c>
      <c r="U6517" s="62">
        <v>667213675.62</v>
      </c>
      <c r="Z6517" s="54" t="s">
        <v>280</v>
      </c>
      <c r="AA6517" s="132">
        <v>3.6487483126733999E-6</v>
      </c>
      <c r="AJ6517" s="42"/>
      <c r="AM6517" s="42"/>
      <c r="AN6517" s="42"/>
      <c r="AO6517" s="42"/>
      <c r="AP6517" s="42"/>
      <c r="AY6517" s="42"/>
      <c r="AZ6517" s="42"/>
      <c r="BA6517" s="42"/>
      <c r="BB6517" s="42"/>
      <c r="BN6517" s="54" t="s">
        <v>4578</v>
      </c>
      <c r="BO6517" s="58" t="str">
        <f t="shared" si="101"/>
        <v>境内资产</v>
      </c>
      <c r="BP6517" s="58" t="str">
        <f>IF(M6517="",VLOOKUP(D6517,Sheet4!$A$1:$B$92,2,0),VLOOKUP(Q6517,Sheet4!$A$1:$B$92,2,0))</f>
        <v>保险资产管理产品</v>
      </c>
    </row>
    <row r="6518" spans="1:68" s="58" customFormat="1" ht="12.75" customHeight="1">
      <c r="A6518" s="64" t="s">
        <v>3055</v>
      </c>
      <c r="B6518" s="54" t="s">
        <v>3056</v>
      </c>
      <c r="C6518" s="252" t="s">
        <v>5552</v>
      </c>
      <c r="D6518" s="252" t="s">
        <v>672</v>
      </c>
      <c r="E6518" s="54" t="s">
        <v>3057</v>
      </c>
      <c r="F6518" s="54" t="s">
        <v>3056</v>
      </c>
      <c r="G6518" s="129">
        <v>197500</v>
      </c>
      <c r="H6518" s="323">
        <v>948031.26</v>
      </c>
      <c r="I6518" s="323">
        <v>837400</v>
      </c>
      <c r="J6518" s="42"/>
      <c r="K6518" s="42"/>
      <c r="L6518" s="42" t="s">
        <v>4489</v>
      </c>
      <c r="M6518" s="42" t="s">
        <v>3545</v>
      </c>
      <c r="N6518" s="42" t="s">
        <v>2439</v>
      </c>
      <c r="O6518" s="137" t="s">
        <v>3546</v>
      </c>
      <c r="P6518" s="42" t="s">
        <v>64</v>
      </c>
      <c r="Q6518" s="42" t="s">
        <v>65</v>
      </c>
      <c r="R6518" s="42">
        <v>1</v>
      </c>
      <c r="S6518" s="137" t="s">
        <v>2419</v>
      </c>
      <c r="T6518" s="62">
        <v>685129400</v>
      </c>
      <c r="U6518" s="62">
        <v>667213675.62</v>
      </c>
      <c r="Z6518" s="54" t="s">
        <v>280</v>
      </c>
      <c r="AA6518" s="132">
        <v>4.4659018192700204E-6</v>
      </c>
      <c r="AJ6518" s="42"/>
      <c r="AM6518" s="42"/>
      <c r="AN6518" s="42"/>
      <c r="AO6518" s="42"/>
      <c r="AP6518" s="42"/>
      <c r="AY6518" s="42"/>
      <c r="AZ6518" s="42"/>
      <c r="BA6518" s="42"/>
      <c r="BB6518" s="42"/>
      <c r="BN6518" s="54" t="s">
        <v>4578</v>
      </c>
      <c r="BO6518" s="58" t="str">
        <f t="shared" si="101"/>
        <v>境内资产</v>
      </c>
      <c r="BP6518" s="58" t="str">
        <f>IF(M6518="",VLOOKUP(D6518,Sheet4!$A$1:$B$92,2,0),VLOOKUP(Q6518,Sheet4!$A$1:$B$92,2,0))</f>
        <v>保险资产管理产品</v>
      </c>
    </row>
    <row r="6519" spans="1:68" s="58" customFormat="1" ht="12.75" customHeight="1">
      <c r="A6519" s="64" t="s">
        <v>3890</v>
      </c>
      <c r="B6519" s="54" t="s">
        <v>3891</v>
      </c>
      <c r="C6519" s="252" t="s">
        <v>5552</v>
      </c>
      <c r="D6519" s="252" t="s">
        <v>672</v>
      </c>
      <c r="E6519" s="54" t="s">
        <v>3892</v>
      </c>
      <c r="F6519" s="54" t="s">
        <v>3891</v>
      </c>
      <c r="G6519" s="129">
        <v>9300</v>
      </c>
      <c r="H6519" s="323">
        <v>127595.78</v>
      </c>
      <c r="I6519" s="323">
        <v>73191</v>
      </c>
      <c r="J6519" s="42"/>
      <c r="K6519" s="42"/>
      <c r="L6519" s="42" t="s">
        <v>4489</v>
      </c>
      <c r="M6519" s="42" t="s">
        <v>3545</v>
      </c>
      <c r="N6519" s="42" t="s">
        <v>2439</v>
      </c>
      <c r="O6519" s="137" t="s">
        <v>3546</v>
      </c>
      <c r="P6519" s="42" t="s">
        <v>64</v>
      </c>
      <c r="Q6519" s="42" t="s">
        <v>65</v>
      </c>
      <c r="R6519" s="42">
        <v>1</v>
      </c>
      <c r="S6519" s="137" t="s">
        <v>2419</v>
      </c>
      <c r="T6519" s="62">
        <v>685129400</v>
      </c>
      <c r="U6519" s="62">
        <v>667213675.62</v>
      </c>
      <c r="Z6519" s="54" t="s">
        <v>280</v>
      </c>
      <c r="AA6519" s="132">
        <v>1.3015433566630501E-6</v>
      </c>
      <c r="AJ6519" s="42"/>
      <c r="AM6519" s="42"/>
      <c r="AN6519" s="42"/>
      <c r="AO6519" s="42"/>
      <c r="AP6519" s="42"/>
      <c r="AY6519" s="42"/>
      <c r="AZ6519" s="42"/>
      <c r="BA6519" s="42"/>
      <c r="BB6519" s="42"/>
      <c r="BN6519" s="54" t="s">
        <v>4578</v>
      </c>
      <c r="BO6519" s="58" t="str">
        <f t="shared" si="101"/>
        <v>境内资产</v>
      </c>
      <c r="BP6519" s="58" t="str">
        <f>IF(M6519="",VLOOKUP(D6519,Sheet4!$A$1:$B$92,2,0),VLOOKUP(Q6519,Sheet4!$A$1:$B$92,2,0))</f>
        <v>保险资产管理产品</v>
      </c>
    </row>
    <row r="6520" spans="1:68" s="58" customFormat="1" ht="12.75" customHeight="1">
      <c r="A6520" s="64" t="s">
        <v>3893</v>
      </c>
      <c r="B6520" s="54" t="s">
        <v>1908</v>
      </c>
      <c r="C6520" s="252" t="s">
        <v>5552</v>
      </c>
      <c r="D6520" s="252" t="s">
        <v>672</v>
      </c>
      <c r="E6520" s="54" t="s">
        <v>3894</v>
      </c>
      <c r="F6520" s="54" t="s">
        <v>1908</v>
      </c>
      <c r="G6520" s="129">
        <v>22300</v>
      </c>
      <c r="H6520" s="323">
        <v>195860.72</v>
      </c>
      <c r="I6520" s="323">
        <v>138483</v>
      </c>
      <c r="J6520" s="42"/>
      <c r="K6520" s="42"/>
      <c r="L6520" s="42" t="s">
        <v>4489</v>
      </c>
      <c r="M6520" s="42" t="s">
        <v>3545</v>
      </c>
      <c r="N6520" s="42" t="s">
        <v>2439</v>
      </c>
      <c r="O6520" s="137" t="s">
        <v>3546</v>
      </c>
      <c r="P6520" s="42" t="s">
        <v>64</v>
      </c>
      <c r="Q6520" s="42" t="s">
        <v>65</v>
      </c>
      <c r="R6520" s="42">
        <v>1</v>
      </c>
      <c r="S6520" s="137" t="s">
        <v>2419</v>
      </c>
      <c r="T6520" s="62">
        <v>685129400</v>
      </c>
      <c r="U6520" s="62">
        <v>667213675.62</v>
      </c>
      <c r="Z6520" s="54" t="s">
        <v>280</v>
      </c>
      <c r="AA6520" s="132">
        <v>3.3300124428349E-6</v>
      </c>
      <c r="AJ6520" s="42"/>
      <c r="AM6520" s="42"/>
      <c r="AN6520" s="42"/>
      <c r="AO6520" s="42"/>
      <c r="AP6520" s="42"/>
      <c r="AY6520" s="42"/>
      <c r="AZ6520" s="42"/>
      <c r="BA6520" s="42"/>
      <c r="BB6520" s="42"/>
      <c r="BN6520" s="54" t="s">
        <v>4578</v>
      </c>
      <c r="BO6520" s="58" t="str">
        <f t="shared" si="101"/>
        <v>境内资产</v>
      </c>
      <c r="BP6520" s="58" t="str">
        <f>IF(M6520="",VLOOKUP(D6520,Sheet4!$A$1:$B$92,2,0),VLOOKUP(Q6520,Sheet4!$A$1:$B$92,2,0))</f>
        <v>保险资产管理产品</v>
      </c>
    </row>
    <row r="6521" spans="1:68" s="58" customFormat="1" ht="12.75" customHeight="1">
      <c r="A6521" s="64" t="s">
        <v>2206</v>
      </c>
      <c r="B6521" s="54" t="s">
        <v>2207</v>
      </c>
      <c r="C6521" s="252" t="s">
        <v>5552</v>
      </c>
      <c r="D6521" s="252" t="s">
        <v>672</v>
      </c>
      <c r="E6521" s="54" t="s">
        <v>3058</v>
      </c>
      <c r="F6521" s="54" t="s">
        <v>2207</v>
      </c>
      <c r="G6521" s="129">
        <v>30600</v>
      </c>
      <c r="H6521" s="323">
        <v>177022.03</v>
      </c>
      <c r="I6521" s="323">
        <v>216648</v>
      </c>
      <c r="J6521" s="42"/>
      <c r="K6521" s="42"/>
      <c r="L6521" s="42" t="s">
        <v>4489</v>
      </c>
      <c r="M6521" s="42" t="s">
        <v>3545</v>
      </c>
      <c r="N6521" s="42" t="s">
        <v>2439</v>
      </c>
      <c r="O6521" s="137" t="s">
        <v>3546</v>
      </c>
      <c r="P6521" s="42" t="s">
        <v>64</v>
      </c>
      <c r="Q6521" s="42" t="s">
        <v>65</v>
      </c>
      <c r="R6521" s="42">
        <v>1</v>
      </c>
      <c r="S6521" s="137" t="s">
        <v>2419</v>
      </c>
      <c r="T6521" s="62">
        <v>685129400</v>
      </c>
      <c r="U6521" s="62">
        <v>667213675.62</v>
      </c>
      <c r="Z6521" s="54" t="s">
        <v>280</v>
      </c>
      <c r="AA6521" s="132">
        <v>1.2367807096510001E-6</v>
      </c>
      <c r="AJ6521" s="42"/>
      <c r="AM6521" s="42"/>
      <c r="AN6521" s="42"/>
      <c r="AO6521" s="42"/>
      <c r="AP6521" s="42"/>
      <c r="AY6521" s="42"/>
      <c r="AZ6521" s="42"/>
      <c r="BA6521" s="42"/>
      <c r="BB6521" s="42"/>
      <c r="BN6521" s="54" t="s">
        <v>4578</v>
      </c>
      <c r="BO6521" s="58" t="str">
        <f t="shared" si="101"/>
        <v>境内资产</v>
      </c>
      <c r="BP6521" s="58" t="str">
        <f>IF(M6521="",VLOOKUP(D6521,Sheet4!$A$1:$B$92,2,0),VLOOKUP(Q6521,Sheet4!$A$1:$B$92,2,0))</f>
        <v>保险资产管理产品</v>
      </c>
    </row>
    <row r="6522" spans="1:68" s="58" customFormat="1" ht="12.75" customHeight="1">
      <c r="A6522" s="64" t="s">
        <v>1709</v>
      </c>
      <c r="B6522" s="54" t="s">
        <v>1351</v>
      </c>
      <c r="C6522" s="252" t="s">
        <v>5552</v>
      </c>
      <c r="D6522" s="252" t="s">
        <v>672</v>
      </c>
      <c r="E6522" s="54" t="s">
        <v>1710</v>
      </c>
      <c r="F6522" s="54" t="s">
        <v>1351</v>
      </c>
      <c r="G6522" s="129">
        <v>304500</v>
      </c>
      <c r="H6522" s="323">
        <v>1469935.41</v>
      </c>
      <c r="I6522" s="323">
        <v>1452465</v>
      </c>
      <c r="J6522" s="42"/>
      <c r="K6522" s="42"/>
      <c r="L6522" s="42" t="s">
        <v>4489</v>
      </c>
      <c r="M6522" s="42" t="s">
        <v>3545</v>
      </c>
      <c r="N6522" s="42" t="s">
        <v>2439</v>
      </c>
      <c r="O6522" s="137" t="s">
        <v>3546</v>
      </c>
      <c r="P6522" s="42" t="s">
        <v>64</v>
      </c>
      <c r="Q6522" s="42" t="s">
        <v>65</v>
      </c>
      <c r="R6522" s="42">
        <v>1</v>
      </c>
      <c r="S6522" s="137" t="s">
        <v>2419</v>
      </c>
      <c r="T6522" s="62">
        <v>685129400</v>
      </c>
      <c r="U6522" s="62">
        <v>667213675.62</v>
      </c>
      <c r="Z6522" s="54" t="s">
        <v>280</v>
      </c>
      <c r="AA6522" s="132">
        <v>8.5436210488291696E-7</v>
      </c>
      <c r="AJ6522" s="42"/>
      <c r="AM6522" s="42"/>
      <c r="AN6522" s="42"/>
      <c r="AO6522" s="42"/>
      <c r="AP6522" s="42"/>
      <c r="AY6522" s="42"/>
      <c r="AZ6522" s="42"/>
      <c r="BA6522" s="42"/>
      <c r="BB6522" s="42"/>
      <c r="BN6522" s="54" t="s">
        <v>4578</v>
      </c>
      <c r="BO6522" s="58" t="str">
        <f t="shared" si="101"/>
        <v>境内资产</v>
      </c>
      <c r="BP6522" s="58" t="str">
        <f>IF(M6522="",VLOOKUP(D6522,Sheet4!$A$1:$B$92,2,0),VLOOKUP(Q6522,Sheet4!$A$1:$B$92,2,0))</f>
        <v>保险资产管理产品</v>
      </c>
    </row>
    <row r="6523" spans="1:68" s="58" customFormat="1" ht="12.75" customHeight="1">
      <c r="A6523" s="64" t="s">
        <v>3895</v>
      </c>
      <c r="B6523" s="54" t="s">
        <v>3896</v>
      </c>
      <c r="C6523" s="252" t="s">
        <v>5552</v>
      </c>
      <c r="D6523" s="252" t="s">
        <v>672</v>
      </c>
      <c r="E6523" s="54" t="s">
        <v>3897</v>
      </c>
      <c r="F6523" s="54" t="s">
        <v>3896</v>
      </c>
      <c r="G6523" s="129">
        <v>33800</v>
      </c>
      <c r="H6523" s="323">
        <v>161386.13</v>
      </c>
      <c r="I6523" s="323">
        <v>157170</v>
      </c>
      <c r="J6523" s="42"/>
      <c r="K6523" s="42"/>
      <c r="L6523" s="42" t="s">
        <v>4489</v>
      </c>
      <c r="M6523" s="42" t="s">
        <v>3545</v>
      </c>
      <c r="N6523" s="42" t="s">
        <v>2439</v>
      </c>
      <c r="O6523" s="137" t="s">
        <v>3546</v>
      </c>
      <c r="P6523" s="42" t="s">
        <v>64</v>
      </c>
      <c r="Q6523" s="42" t="s">
        <v>65</v>
      </c>
      <c r="R6523" s="42">
        <v>1</v>
      </c>
      <c r="S6523" s="137" t="s">
        <v>2419</v>
      </c>
      <c r="T6523" s="62">
        <v>685129400</v>
      </c>
      <c r="U6523" s="62">
        <v>667213675.62</v>
      </c>
      <c r="Z6523" s="54" t="s">
        <v>280</v>
      </c>
      <c r="AA6523" s="132">
        <v>1.9855871106314399E-6</v>
      </c>
      <c r="AJ6523" s="42"/>
      <c r="AM6523" s="42"/>
      <c r="AN6523" s="42"/>
      <c r="AO6523" s="42"/>
      <c r="AP6523" s="42"/>
      <c r="AY6523" s="42"/>
      <c r="AZ6523" s="42"/>
      <c r="BA6523" s="42"/>
      <c r="BB6523" s="42"/>
      <c r="BN6523" s="54" t="s">
        <v>4578</v>
      </c>
      <c r="BO6523" s="58" t="str">
        <f t="shared" si="101"/>
        <v>境内资产</v>
      </c>
      <c r="BP6523" s="58" t="str">
        <f>IF(M6523="",VLOOKUP(D6523,Sheet4!$A$1:$B$92,2,0),VLOOKUP(Q6523,Sheet4!$A$1:$B$92,2,0))</f>
        <v>保险资产管理产品</v>
      </c>
    </row>
    <row r="6524" spans="1:68" s="58" customFormat="1" ht="12.75" customHeight="1">
      <c r="A6524" s="64" t="s">
        <v>3898</v>
      </c>
      <c r="B6524" s="54" t="s">
        <v>3899</v>
      </c>
      <c r="C6524" s="252" t="s">
        <v>5552</v>
      </c>
      <c r="D6524" s="252" t="s">
        <v>672</v>
      </c>
      <c r="E6524" s="54" t="s">
        <v>3900</v>
      </c>
      <c r="F6524" s="54" t="s">
        <v>3899</v>
      </c>
      <c r="G6524" s="129">
        <v>3000</v>
      </c>
      <c r="H6524" s="323">
        <v>58851.6</v>
      </c>
      <c r="I6524" s="323">
        <v>51300</v>
      </c>
      <c r="J6524" s="42"/>
      <c r="K6524" s="42"/>
      <c r="L6524" s="42" t="s">
        <v>4489</v>
      </c>
      <c r="M6524" s="42" t="s">
        <v>3545</v>
      </c>
      <c r="N6524" s="42" t="s">
        <v>2439</v>
      </c>
      <c r="O6524" s="137" t="s">
        <v>3546</v>
      </c>
      <c r="P6524" s="42" t="s">
        <v>64</v>
      </c>
      <c r="Q6524" s="42" t="s">
        <v>65</v>
      </c>
      <c r="R6524" s="42">
        <v>1</v>
      </c>
      <c r="S6524" s="137" t="s">
        <v>2419</v>
      </c>
      <c r="T6524" s="62">
        <v>685129400</v>
      </c>
      <c r="U6524" s="62">
        <v>667213675.62</v>
      </c>
      <c r="Z6524" s="54" t="s">
        <v>280</v>
      </c>
      <c r="AA6524" s="132">
        <v>8.1179654046458598E-7</v>
      </c>
      <c r="AJ6524" s="42"/>
      <c r="AM6524" s="42"/>
      <c r="AN6524" s="42"/>
      <c r="AO6524" s="42"/>
      <c r="AP6524" s="42"/>
      <c r="AY6524" s="42"/>
      <c r="AZ6524" s="42"/>
      <c r="BA6524" s="42"/>
      <c r="BB6524" s="42"/>
      <c r="BN6524" s="54" t="s">
        <v>4578</v>
      </c>
      <c r="BO6524" s="58" t="str">
        <f t="shared" si="101"/>
        <v>境内资产</v>
      </c>
      <c r="BP6524" s="58" t="str">
        <f>IF(M6524="",VLOOKUP(D6524,Sheet4!$A$1:$B$92,2,0),VLOOKUP(Q6524,Sheet4!$A$1:$B$92,2,0))</f>
        <v>保险资产管理产品</v>
      </c>
    </row>
    <row r="6525" spans="1:68" s="58" customFormat="1" ht="12.75" customHeight="1">
      <c r="A6525" s="64" t="s">
        <v>3901</v>
      </c>
      <c r="B6525" s="54" t="s">
        <v>3902</v>
      </c>
      <c r="C6525" s="252" t="s">
        <v>5552</v>
      </c>
      <c r="D6525" s="252" t="s">
        <v>672</v>
      </c>
      <c r="E6525" s="54" t="s">
        <v>3903</v>
      </c>
      <c r="F6525" s="54" t="s">
        <v>3902</v>
      </c>
      <c r="G6525" s="129">
        <v>22000</v>
      </c>
      <c r="H6525" s="323">
        <v>68798.58</v>
      </c>
      <c r="I6525" s="323">
        <v>75680</v>
      </c>
      <c r="J6525" s="42"/>
      <c r="K6525" s="42"/>
      <c r="L6525" s="42" t="s">
        <v>4489</v>
      </c>
      <c r="M6525" s="42" t="s">
        <v>3545</v>
      </c>
      <c r="N6525" s="42" t="s">
        <v>2439</v>
      </c>
      <c r="O6525" s="137" t="s">
        <v>3546</v>
      </c>
      <c r="P6525" s="42" t="s">
        <v>64</v>
      </c>
      <c r="Q6525" s="42" t="s">
        <v>65</v>
      </c>
      <c r="R6525" s="42">
        <v>1</v>
      </c>
      <c r="S6525" s="137" t="s">
        <v>2419</v>
      </c>
      <c r="T6525" s="62">
        <v>685129400</v>
      </c>
      <c r="U6525" s="62">
        <v>667213675.62</v>
      </c>
      <c r="Z6525" s="54" t="s">
        <v>280</v>
      </c>
      <c r="AA6525" s="132">
        <v>1.0615906333507499E-6</v>
      </c>
      <c r="AJ6525" s="42"/>
      <c r="AM6525" s="42"/>
      <c r="AN6525" s="42"/>
      <c r="AO6525" s="42"/>
      <c r="AP6525" s="42"/>
      <c r="AY6525" s="42"/>
      <c r="AZ6525" s="42"/>
      <c r="BA6525" s="42"/>
      <c r="BB6525" s="42"/>
      <c r="BN6525" s="54" t="s">
        <v>4578</v>
      </c>
      <c r="BO6525" s="58" t="str">
        <f t="shared" si="101"/>
        <v>境内资产</v>
      </c>
      <c r="BP6525" s="58" t="str">
        <f>IF(M6525="",VLOOKUP(D6525,Sheet4!$A$1:$B$92,2,0),VLOOKUP(Q6525,Sheet4!$A$1:$B$92,2,0))</f>
        <v>保险资产管理产品</v>
      </c>
    </row>
    <row r="6526" spans="1:68" s="58" customFormat="1" ht="12.75" customHeight="1">
      <c r="A6526" s="64" t="s">
        <v>3904</v>
      </c>
      <c r="B6526" s="54" t="s">
        <v>3905</v>
      </c>
      <c r="C6526" s="252" t="s">
        <v>5552</v>
      </c>
      <c r="D6526" s="252" t="s">
        <v>672</v>
      </c>
      <c r="E6526" s="54" t="s">
        <v>3906</v>
      </c>
      <c r="F6526" s="54" t="s">
        <v>3905</v>
      </c>
      <c r="G6526" s="129">
        <v>3200</v>
      </c>
      <c r="H6526" s="323">
        <v>105632.81</v>
      </c>
      <c r="I6526" s="323">
        <v>73536</v>
      </c>
      <c r="J6526" s="42"/>
      <c r="K6526" s="42"/>
      <c r="L6526" s="42" t="s">
        <v>4489</v>
      </c>
      <c r="M6526" s="42" t="s">
        <v>3545</v>
      </c>
      <c r="N6526" s="42" t="s">
        <v>2439</v>
      </c>
      <c r="O6526" s="137" t="s">
        <v>3546</v>
      </c>
      <c r="P6526" s="42" t="s">
        <v>64</v>
      </c>
      <c r="Q6526" s="42" t="s">
        <v>65</v>
      </c>
      <c r="R6526" s="42">
        <v>1</v>
      </c>
      <c r="S6526" s="137" t="s">
        <v>2419</v>
      </c>
      <c r="T6526" s="62">
        <v>685129400</v>
      </c>
      <c r="U6526" s="62">
        <v>667213675.62</v>
      </c>
      <c r="Z6526" s="54" t="s">
        <v>280</v>
      </c>
      <c r="AA6526" s="132">
        <v>3.4648313152017298E-7</v>
      </c>
      <c r="AJ6526" s="42"/>
      <c r="AM6526" s="42"/>
      <c r="AN6526" s="42"/>
      <c r="AO6526" s="42"/>
      <c r="AP6526" s="42"/>
      <c r="AY6526" s="42"/>
      <c r="AZ6526" s="42"/>
      <c r="BA6526" s="42"/>
      <c r="BB6526" s="42"/>
      <c r="BN6526" s="54" t="s">
        <v>4578</v>
      </c>
      <c r="BO6526" s="58" t="str">
        <f t="shared" si="101"/>
        <v>境内资产</v>
      </c>
      <c r="BP6526" s="58" t="str">
        <f>IF(M6526="",VLOOKUP(D6526,Sheet4!$A$1:$B$92,2,0),VLOOKUP(Q6526,Sheet4!$A$1:$B$92,2,0))</f>
        <v>保险资产管理产品</v>
      </c>
    </row>
    <row r="6527" spans="1:68" s="58" customFormat="1" ht="12.75" customHeight="1">
      <c r="A6527" s="64" t="s">
        <v>1963</v>
      </c>
      <c r="B6527" s="54" t="s">
        <v>1964</v>
      </c>
      <c r="C6527" s="252" t="s">
        <v>5552</v>
      </c>
      <c r="D6527" s="252" t="s">
        <v>672</v>
      </c>
      <c r="E6527" s="54" t="s">
        <v>3067</v>
      </c>
      <c r="F6527" s="54" t="s">
        <v>1964</v>
      </c>
      <c r="G6527" s="129">
        <v>58800</v>
      </c>
      <c r="H6527" s="323">
        <v>311569.36</v>
      </c>
      <c r="I6527" s="323">
        <v>363384</v>
      </c>
      <c r="J6527" s="42"/>
      <c r="K6527" s="42"/>
      <c r="L6527" s="42" t="s">
        <v>4489</v>
      </c>
      <c r="M6527" s="42" t="s">
        <v>3545</v>
      </c>
      <c r="N6527" s="42" t="s">
        <v>2439</v>
      </c>
      <c r="O6527" s="137" t="s">
        <v>3546</v>
      </c>
      <c r="P6527" s="42" t="s">
        <v>64</v>
      </c>
      <c r="Q6527" s="42" t="s">
        <v>65</v>
      </c>
      <c r="R6527" s="42">
        <v>1</v>
      </c>
      <c r="S6527" s="137" t="s">
        <v>2419</v>
      </c>
      <c r="T6527" s="62">
        <v>685129400</v>
      </c>
      <c r="U6527" s="62">
        <v>667213675.62</v>
      </c>
      <c r="Z6527" s="54" t="s">
        <v>280</v>
      </c>
      <c r="AA6527" s="132">
        <v>1.4019741517146301E-6</v>
      </c>
      <c r="AJ6527" s="42"/>
      <c r="AM6527" s="42"/>
      <c r="AN6527" s="42"/>
      <c r="AO6527" s="42"/>
      <c r="AP6527" s="42"/>
      <c r="AY6527" s="42"/>
      <c r="AZ6527" s="42"/>
      <c r="BA6527" s="42"/>
      <c r="BB6527" s="42"/>
      <c r="BN6527" s="54" t="s">
        <v>4578</v>
      </c>
      <c r="BO6527" s="58" t="str">
        <f t="shared" si="101"/>
        <v>境内资产</v>
      </c>
      <c r="BP6527" s="58" t="str">
        <f>IF(M6527="",VLOOKUP(D6527,Sheet4!$A$1:$B$92,2,0),VLOOKUP(Q6527,Sheet4!$A$1:$B$92,2,0))</f>
        <v>保险资产管理产品</v>
      </c>
    </row>
    <row r="6528" spans="1:68" s="58" customFormat="1" ht="12.75" customHeight="1">
      <c r="A6528" s="64" t="s">
        <v>2094</v>
      </c>
      <c r="B6528" s="54" t="s">
        <v>3907</v>
      </c>
      <c r="C6528" s="252" t="s">
        <v>5552</v>
      </c>
      <c r="D6528" s="252" t="s">
        <v>672</v>
      </c>
      <c r="E6528" s="54" t="s">
        <v>3908</v>
      </c>
      <c r="F6528" s="54" t="s">
        <v>3907</v>
      </c>
      <c r="G6528" s="129">
        <v>19600</v>
      </c>
      <c r="H6528" s="323">
        <v>97175.54</v>
      </c>
      <c r="I6528" s="323">
        <v>149156</v>
      </c>
      <c r="J6528" s="42"/>
      <c r="K6528" s="42"/>
      <c r="L6528" s="42" t="s">
        <v>4489</v>
      </c>
      <c r="M6528" s="42" t="s">
        <v>3545</v>
      </c>
      <c r="N6528" s="42" t="s">
        <v>2439</v>
      </c>
      <c r="O6528" s="137" t="s">
        <v>3546</v>
      </c>
      <c r="P6528" s="42" t="s">
        <v>64</v>
      </c>
      <c r="Q6528" s="42" t="s">
        <v>65</v>
      </c>
      <c r="R6528" s="42">
        <v>1</v>
      </c>
      <c r="S6528" s="137" t="s">
        <v>2419</v>
      </c>
      <c r="T6528" s="62">
        <v>685129400</v>
      </c>
      <c r="U6528" s="62">
        <v>667213675.62</v>
      </c>
      <c r="Z6528" s="54" t="s">
        <v>280</v>
      </c>
      <c r="AA6528" s="132">
        <v>1.28112655270433E-6</v>
      </c>
      <c r="AJ6528" s="42"/>
      <c r="AM6528" s="42"/>
      <c r="AN6528" s="42"/>
      <c r="AO6528" s="42"/>
      <c r="AP6528" s="42"/>
      <c r="AY6528" s="42"/>
      <c r="AZ6528" s="42"/>
      <c r="BA6528" s="42"/>
      <c r="BB6528" s="42"/>
      <c r="BN6528" s="54" t="s">
        <v>4578</v>
      </c>
      <c r="BO6528" s="58" t="str">
        <f t="shared" si="101"/>
        <v>境内资产</v>
      </c>
      <c r="BP6528" s="58" t="str">
        <f>IF(M6528="",VLOOKUP(D6528,Sheet4!$A$1:$B$92,2,0),VLOOKUP(Q6528,Sheet4!$A$1:$B$92,2,0))</f>
        <v>保险资产管理产品</v>
      </c>
    </row>
    <row r="6529" spans="1:68" s="58" customFormat="1" ht="12.75" customHeight="1">
      <c r="A6529" s="64" t="s">
        <v>3909</v>
      </c>
      <c r="B6529" s="54" t="s">
        <v>1894</v>
      </c>
      <c r="C6529" s="252" t="s">
        <v>5552</v>
      </c>
      <c r="D6529" s="252" t="s">
        <v>672</v>
      </c>
      <c r="E6529" s="54" t="s">
        <v>3910</v>
      </c>
      <c r="F6529" s="54" t="s">
        <v>1894</v>
      </c>
      <c r="G6529" s="129">
        <v>24600</v>
      </c>
      <c r="H6529" s="323">
        <v>420477.98</v>
      </c>
      <c r="I6529" s="323">
        <v>316356</v>
      </c>
      <c r="J6529" s="42"/>
      <c r="K6529" s="42"/>
      <c r="L6529" s="42" t="s">
        <v>4489</v>
      </c>
      <c r="M6529" s="42" t="s">
        <v>3545</v>
      </c>
      <c r="N6529" s="42" t="s">
        <v>2439</v>
      </c>
      <c r="O6529" s="137" t="s">
        <v>3546</v>
      </c>
      <c r="P6529" s="42" t="s">
        <v>64</v>
      </c>
      <c r="Q6529" s="42" t="s">
        <v>65</v>
      </c>
      <c r="R6529" s="42">
        <v>1</v>
      </c>
      <c r="S6529" s="137" t="s">
        <v>2419</v>
      </c>
      <c r="T6529" s="62">
        <v>685129400</v>
      </c>
      <c r="U6529" s="62">
        <v>667213675.62</v>
      </c>
      <c r="Z6529" s="54" t="s">
        <v>280</v>
      </c>
      <c r="AA6529" s="132">
        <v>2.71025102873858E-6</v>
      </c>
      <c r="AJ6529" s="42"/>
      <c r="AM6529" s="42"/>
      <c r="AN6529" s="42"/>
      <c r="AO6529" s="42"/>
      <c r="AP6529" s="42"/>
      <c r="AY6529" s="42"/>
      <c r="AZ6529" s="42"/>
      <c r="BA6529" s="42"/>
      <c r="BB6529" s="42"/>
      <c r="BN6529" s="54" t="s">
        <v>4578</v>
      </c>
      <c r="BO6529" s="58" t="str">
        <f t="shared" si="101"/>
        <v>境内资产</v>
      </c>
      <c r="BP6529" s="58" t="str">
        <f>IF(M6529="",VLOOKUP(D6529,Sheet4!$A$1:$B$92,2,0),VLOOKUP(Q6529,Sheet4!$A$1:$B$92,2,0))</f>
        <v>保险资产管理产品</v>
      </c>
    </row>
    <row r="6530" spans="1:68" s="58" customFormat="1" ht="12.75" customHeight="1">
      <c r="A6530" s="64" t="s">
        <v>3911</v>
      </c>
      <c r="B6530" s="54" t="s">
        <v>3912</v>
      </c>
      <c r="C6530" s="252" t="s">
        <v>5552</v>
      </c>
      <c r="D6530" s="252" t="s">
        <v>672</v>
      </c>
      <c r="E6530" s="54" t="s">
        <v>3913</v>
      </c>
      <c r="F6530" s="54" t="s">
        <v>3912</v>
      </c>
      <c r="G6530" s="129">
        <v>6100</v>
      </c>
      <c r="H6530" s="323">
        <v>98877.75</v>
      </c>
      <c r="I6530" s="323">
        <v>75274</v>
      </c>
      <c r="J6530" s="42"/>
      <c r="K6530" s="42"/>
      <c r="L6530" s="42" t="s">
        <v>4489</v>
      </c>
      <c r="M6530" s="42" t="s">
        <v>3545</v>
      </c>
      <c r="N6530" s="42" t="s">
        <v>2439</v>
      </c>
      <c r="O6530" s="137" t="s">
        <v>3546</v>
      </c>
      <c r="P6530" s="42" t="s">
        <v>64</v>
      </c>
      <c r="Q6530" s="42" t="s">
        <v>65</v>
      </c>
      <c r="R6530" s="42">
        <v>1</v>
      </c>
      <c r="S6530" s="137" t="s">
        <v>2419</v>
      </c>
      <c r="T6530" s="62">
        <v>685129400</v>
      </c>
      <c r="U6530" s="62">
        <v>667213675.62</v>
      </c>
      <c r="Z6530" s="54" t="s">
        <v>280</v>
      </c>
      <c r="AA6530" s="132">
        <v>2.1958243340532798E-6</v>
      </c>
      <c r="AJ6530" s="42"/>
      <c r="AM6530" s="42"/>
      <c r="AN6530" s="42"/>
      <c r="AO6530" s="42"/>
      <c r="AP6530" s="42"/>
      <c r="AY6530" s="42"/>
      <c r="AZ6530" s="42"/>
      <c r="BA6530" s="42"/>
      <c r="BB6530" s="42"/>
      <c r="BN6530" s="54" t="s">
        <v>4578</v>
      </c>
      <c r="BO6530" s="58" t="str">
        <f t="shared" si="101"/>
        <v>境内资产</v>
      </c>
      <c r="BP6530" s="58" t="str">
        <f>IF(M6530="",VLOOKUP(D6530,Sheet4!$A$1:$B$92,2,0),VLOOKUP(Q6530,Sheet4!$A$1:$B$92,2,0))</f>
        <v>保险资产管理产品</v>
      </c>
    </row>
    <row r="6531" spans="1:68" s="58" customFormat="1" ht="12.75" customHeight="1">
      <c r="A6531" s="64" t="s">
        <v>3914</v>
      </c>
      <c r="B6531" s="54" t="s">
        <v>3915</v>
      </c>
      <c r="C6531" s="252" t="s">
        <v>5552</v>
      </c>
      <c r="D6531" s="252" t="s">
        <v>672</v>
      </c>
      <c r="E6531" s="54" t="s">
        <v>3916</v>
      </c>
      <c r="F6531" s="54" t="s">
        <v>3915</v>
      </c>
      <c r="G6531" s="129">
        <v>1400</v>
      </c>
      <c r="H6531" s="323">
        <v>23129.69</v>
      </c>
      <c r="I6531" s="323">
        <v>12978</v>
      </c>
      <c r="J6531" s="42"/>
      <c r="K6531" s="42"/>
      <c r="L6531" s="42" t="s">
        <v>4489</v>
      </c>
      <c r="M6531" s="42" t="s">
        <v>3545</v>
      </c>
      <c r="N6531" s="42" t="s">
        <v>2439</v>
      </c>
      <c r="O6531" s="137" t="s">
        <v>3546</v>
      </c>
      <c r="P6531" s="42" t="s">
        <v>64</v>
      </c>
      <c r="Q6531" s="42" t="s">
        <v>65</v>
      </c>
      <c r="R6531" s="42">
        <v>1</v>
      </c>
      <c r="S6531" s="137" t="s">
        <v>2419</v>
      </c>
      <c r="T6531" s="62">
        <v>685129400</v>
      </c>
      <c r="U6531" s="62">
        <v>667213675.62</v>
      </c>
      <c r="Z6531" s="54" t="s">
        <v>280</v>
      </c>
      <c r="AA6531" s="132">
        <v>3.4999999999999998E-7</v>
      </c>
      <c r="AJ6531" s="42"/>
      <c r="AM6531" s="42"/>
      <c r="AN6531" s="42"/>
      <c r="AO6531" s="42"/>
      <c r="AP6531" s="42"/>
      <c r="AY6531" s="42"/>
      <c r="AZ6531" s="42"/>
      <c r="BA6531" s="42"/>
      <c r="BB6531" s="42"/>
      <c r="BN6531" s="54" t="s">
        <v>4578</v>
      </c>
      <c r="BO6531" s="58" t="str">
        <f t="shared" ref="BO6531:BO6594" si="102">IF(LEFT(D6531,2)="境外","境外资产","境内资产")</f>
        <v>境内资产</v>
      </c>
      <c r="BP6531" s="58" t="str">
        <f>IF(M6531="",VLOOKUP(D6531,Sheet4!$A$1:$B$92,2,0),VLOOKUP(Q6531,Sheet4!$A$1:$B$92,2,0))</f>
        <v>保险资产管理产品</v>
      </c>
    </row>
    <row r="6532" spans="1:68" s="58" customFormat="1" ht="12.75" customHeight="1">
      <c r="A6532" s="64" t="s">
        <v>3917</v>
      </c>
      <c r="B6532" s="54" t="s">
        <v>3918</v>
      </c>
      <c r="C6532" s="252" t="s">
        <v>5552</v>
      </c>
      <c r="D6532" s="252" t="s">
        <v>672</v>
      </c>
      <c r="E6532" s="54" t="s">
        <v>3919</v>
      </c>
      <c r="F6532" s="54" t="s">
        <v>3918</v>
      </c>
      <c r="G6532" s="129">
        <v>34000</v>
      </c>
      <c r="H6532" s="323">
        <v>191352.07</v>
      </c>
      <c r="I6532" s="323">
        <v>168300</v>
      </c>
      <c r="J6532" s="42"/>
      <c r="K6532" s="42"/>
      <c r="L6532" s="42" t="s">
        <v>4489</v>
      </c>
      <c r="M6532" s="42" t="s">
        <v>3545</v>
      </c>
      <c r="N6532" s="42" t="s">
        <v>2439</v>
      </c>
      <c r="O6532" s="137" t="s">
        <v>3546</v>
      </c>
      <c r="P6532" s="42" t="s">
        <v>64</v>
      </c>
      <c r="Q6532" s="42" t="s">
        <v>65</v>
      </c>
      <c r="R6532" s="42">
        <v>1</v>
      </c>
      <c r="S6532" s="137" t="s">
        <v>2419</v>
      </c>
      <c r="T6532" s="62">
        <v>685129400</v>
      </c>
      <c r="U6532" s="62">
        <v>667213675.62</v>
      </c>
      <c r="Z6532" s="54" t="s">
        <v>280</v>
      </c>
      <c r="AA6532" s="132">
        <v>1.1847158791980401E-6</v>
      </c>
      <c r="AJ6532" s="42"/>
      <c r="AM6532" s="42"/>
      <c r="AN6532" s="42"/>
      <c r="AO6532" s="42"/>
      <c r="AP6532" s="42"/>
      <c r="AY6532" s="42"/>
      <c r="AZ6532" s="42"/>
      <c r="BA6532" s="42"/>
      <c r="BB6532" s="42"/>
      <c r="BN6532" s="54" t="s">
        <v>4578</v>
      </c>
      <c r="BO6532" s="58" t="str">
        <f t="shared" si="102"/>
        <v>境内资产</v>
      </c>
      <c r="BP6532" s="58" t="str">
        <f>IF(M6532="",VLOOKUP(D6532,Sheet4!$A$1:$B$92,2,0),VLOOKUP(Q6532,Sheet4!$A$1:$B$92,2,0))</f>
        <v>保险资产管理产品</v>
      </c>
    </row>
    <row r="6533" spans="1:68" s="58" customFormat="1" ht="12.75" customHeight="1">
      <c r="A6533" s="64" t="s">
        <v>3920</v>
      </c>
      <c r="B6533" s="54" t="s">
        <v>3921</v>
      </c>
      <c r="C6533" s="252" t="s">
        <v>5552</v>
      </c>
      <c r="D6533" s="252" t="s">
        <v>672</v>
      </c>
      <c r="E6533" s="54" t="s">
        <v>3922</v>
      </c>
      <c r="F6533" s="54" t="s">
        <v>3921</v>
      </c>
      <c r="G6533" s="129">
        <v>8200</v>
      </c>
      <c r="H6533" s="323">
        <v>136079.38</v>
      </c>
      <c r="I6533" s="323">
        <v>88150</v>
      </c>
      <c r="J6533" s="42"/>
      <c r="K6533" s="42"/>
      <c r="L6533" s="42" t="s">
        <v>4489</v>
      </c>
      <c r="M6533" s="42" t="s">
        <v>3545</v>
      </c>
      <c r="N6533" s="42" t="s">
        <v>2439</v>
      </c>
      <c r="O6533" s="137" t="s">
        <v>3546</v>
      </c>
      <c r="P6533" s="42" t="s">
        <v>64</v>
      </c>
      <c r="Q6533" s="42" t="s">
        <v>65</v>
      </c>
      <c r="R6533" s="42">
        <v>1</v>
      </c>
      <c r="S6533" s="137" t="s">
        <v>2419</v>
      </c>
      <c r="T6533" s="62">
        <v>685129400</v>
      </c>
      <c r="U6533" s="62">
        <v>667213675.62</v>
      </c>
      <c r="Z6533" s="54" t="s">
        <v>280</v>
      </c>
      <c r="AA6533" s="132">
        <v>1.7784380114670501E-6</v>
      </c>
      <c r="AJ6533" s="42"/>
      <c r="AM6533" s="42"/>
      <c r="AN6533" s="42"/>
      <c r="AO6533" s="42"/>
      <c r="AP6533" s="42"/>
      <c r="AY6533" s="42"/>
      <c r="AZ6533" s="42"/>
      <c r="BA6533" s="42"/>
      <c r="BB6533" s="42"/>
      <c r="BN6533" s="54" t="s">
        <v>4578</v>
      </c>
      <c r="BO6533" s="58" t="str">
        <f t="shared" si="102"/>
        <v>境内资产</v>
      </c>
      <c r="BP6533" s="58" t="str">
        <f>IF(M6533="",VLOOKUP(D6533,Sheet4!$A$1:$B$92,2,0),VLOOKUP(Q6533,Sheet4!$A$1:$B$92,2,0))</f>
        <v>保险资产管理产品</v>
      </c>
    </row>
    <row r="6534" spans="1:68" s="58" customFormat="1" ht="12.75" customHeight="1">
      <c r="A6534" s="64" t="s">
        <v>1711</v>
      </c>
      <c r="B6534" s="54" t="s">
        <v>1712</v>
      </c>
      <c r="C6534" s="252" t="s">
        <v>5552</v>
      </c>
      <c r="D6534" s="252" t="s">
        <v>672</v>
      </c>
      <c r="E6534" s="54" t="s">
        <v>1713</v>
      </c>
      <c r="F6534" s="54" t="s">
        <v>1712</v>
      </c>
      <c r="G6534" s="54">
        <v>600</v>
      </c>
      <c r="H6534" s="323">
        <v>114681</v>
      </c>
      <c r="I6534" s="323">
        <v>73062</v>
      </c>
      <c r="J6534" s="42"/>
      <c r="K6534" s="42"/>
      <c r="L6534" s="42" t="s">
        <v>4489</v>
      </c>
      <c r="M6534" s="42" t="s">
        <v>3545</v>
      </c>
      <c r="N6534" s="42" t="s">
        <v>2439</v>
      </c>
      <c r="O6534" s="137" t="s">
        <v>3546</v>
      </c>
      <c r="P6534" s="42" t="s">
        <v>64</v>
      </c>
      <c r="Q6534" s="42" t="s">
        <v>65</v>
      </c>
      <c r="R6534" s="42">
        <v>1</v>
      </c>
      <c r="S6534" s="137" t="s">
        <v>2419</v>
      </c>
      <c r="T6534" s="62">
        <v>685129400</v>
      </c>
      <c r="U6534" s="62">
        <v>667213675.62</v>
      </c>
      <c r="Z6534" s="54" t="s">
        <v>280</v>
      </c>
      <c r="AA6534" s="132">
        <v>2.1002563016273802E-6</v>
      </c>
      <c r="AJ6534" s="42"/>
      <c r="AM6534" s="42"/>
      <c r="AN6534" s="42"/>
      <c r="AO6534" s="42"/>
      <c r="AP6534" s="42"/>
      <c r="AY6534" s="42"/>
      <c r="AZ6534" s="42"/>
      <c r="BA6534" s="42"/>
      <c r="BB6534" s="42"/>
      <c r="BN6534" s="54" t="s">
        <v>4578</v>
      </c>
      <c r="BO6534" s="58" t="str">
        <f t="shared" si="102"/>
        <v>境内资产</v>
      </c>
      <c r="BP6534" s="58" t="str">
        <f>IF(M6534="",VLOOKUP(D6534,Sheet4!$A$1:$B$92,2,0),VLOOKUP(Q6534,Sheet4!$A$1:$B$92,2,0))</f>
        <v>保险资产管理产品</v>
      </c>
    </row>
    <row r="6535" spans="1:68" s="58" customFormat="1" ht="12.75" customHeight="1">
      <c r="A6535" s="64" t="s">
        <v>2113</v>
      </c>
      <c r="B6535" s="54" t="s">
        <v>3923</v>
      </c>
      <c r="C6535" s="252" t="s">
        <v>5552</v>
      </c>
      <c r="D6535" s="252" t="s">
        <v>672</v>
      </c>
      <c r="E6535" s="54" t="s">
        <v>3924</v>
      </c>
      <c r="F6535" s="54" t="s">
        <v>3923</v>
      </c>
      <c r="G6535" s="129">
        <v>7800</v>
      </c>
      <c r="H6535" s="323">
        <v>63583.08</v>
      </c>
      <c r="I6535" s="323">
        <v>83304</v>
      </c>
      <c r="J6535" s="42"/>
      <c r="K6535" s="42"/>
      <c r="L6535" s="42" t="s">
        <v>4489</v>
      </c>
      <c r="M6535" s="42" t="s">
        <v>3545</v>
      </c>
      <c r="N6535" s="42" t="s">
        <v>2439</v>
      </c>
      <c r="O6535" s="137" t="s">
        <v>3546</v>
      </c>
      <c r="P6535" s="42" t="s">
        <v>64</v>
      </c>
      <c r="Q6535" s="42" t="s">
        <v>65</v>
      </c>
      <c r="R6535" s="42">
        <v>1</v>
      </c>
      <c r="S6535" s="137" t="s">
        <v>2419</v>
      </c>
      <c r="T6535" s="62">
        <v>685129400</v>
      </c>
      <c r="U6535" s="62">
        <v>667213675.62</v>
      </c>
      <c r="Z6535" s="54" t="s">
        <v>280</v>
      </c>
      <c r="AA6535" s="132">
        <v>4.8250273649803198E-7</v>
      </c>
      <c r="AJ6535" s="42"/>
      <c r="AM6535" s="42"/>
      <c r="AN6535" s="42"/>
      <c r="AO6535" s="42"/>
      <c r="AP6535" s="42"/>
      <c r="AY6535" s="42"/>
      <c r="AZ6535" s="42"/>
      <c r="BA6535" s="42"/>
      <c r="BB6535" s="42"/>
      <c r="BN6535" s="54" t="s">
        <v>4578</v>
      </c>
      <c r="BO6535" s="58" t="str">
        <f t="shared" si="102"/>
        <v>境内资产</v>
      </c>
      <c r="BP6535" s="58" t="str">
        <f>IF(M6535="",VLOOKUP(D6535,Sheet4!$A$1:$B$92,2,0),VLOOKUP(Q6535,Sheet4!$A$1:$B$92,2,0))</f>
        <v>保险资产管理产品</v>
      </c>
    </row>
    <row r="6536" spans="1:68" s="58" customFormat="1" ht="12.75" customHeight="1">
      <c r="A6536" s="64" t="s">
        <v>3925</v>
      </c>
      <c r="B6536" s="54" t="s">
        <v>3926</v>
      </c>
      <c r="C6536" s="252" t="s">
        <v>5552</v>
      </c>
      <c r="D6536" s="252" t="s">
        <v>672</v>
      </c>
      <c r="E6536" s="54" t="s">
        <v>3927</v>
      </c>
      <c r="F6536" s="54" t="s">
        <v>3926</v>
      </c>
      <c r="G6536" s="129">
        <v>3600</v>
      </c>
      <c r="H6536" s="323">
        <v>51837.47</v>
      </c>
      <c r="I6536" s="323">
        <v>43128</v>
      </c>
      <c r="J6536" s="42"/>
      <c r="K6536" s="42"/>
      <c r="L6536" s="42" t="s">
        <v>4489</v>
      </c>
      <c r="M6536" s="42" t="s">
        <v>3545</v>
      </c>
      <c r="N6536" s="42" t="s">
        <v>2439</v>
      </c>
      <c r="O6536" s="137" t="s">
        <v>3546</v>
      </c>
      <c r="P6536" s="42" t="s">
        <v>64</v>
      </c>
      <c r="Q6536" s="42" t="s">
        <v>65</v>
      </c>
      <c r="R6536" s="42">
        <v>1</v>
      </c>
      <c r="S6536" s="137" t="s">
        <v>2419</v>
      </c>
      <c r="T6536" s="62">
        <v>685129400</v>
      </c>
      <c r="U6536" s="62">
        <v>667213675.62</v>
      </c>
      <c r="Z6536" s="54" t="s">
        <v>280</v>
      </c>
      <c r="AA6536" s="132">
        <v>7.54465176402341E-7</v>
      </c>
      <c r="AJ6536" s="42"/>
      <c r="AM6536" s="42"/>
      <c r="AN6536" s="42"/>
      <c r="AO6536" s="42"/>
      <c r="AP6536" s="42"/>
      <c r="AY6536" s="42"/>
      <c r="AZ6536" s="42"/>
      <c r="BA6536" s="42"/>
      <c r="BB6536" s="42"/>
      <c r="BN6536" s="54" t="s">
        <v>4578</v>
      </c>
      <c r="BO6536" s="58" t="str">
        <f t="shared" si="102"/>
        <v>境内资产</v>
      </c>
      <c r="BP6536" s="58" t="str">
        <f>IF(M6536="",VLOOKUP(D6536,Sheet4!$A$1:$B$92,2,0),VLOOKUP(Q6536,Sheet4!$A$1:$B$92,2,0))</f>
        <v>保险资产管理产品</v>
      </c>
    </row>
    <row r="6537" spans="1:68" s="58" customFormat="1" ht="12.75" customHeight="1">
      <c r="A6537" s="64" t="s">
        <v>1714</v>
      </c>
      <c r="B6537" s="54" t="s">
        <v>1715</v>
      </c>
      <c r="C6537" s="252" t="s">
        <v>5552</v>
      </c>
      <c r="D6537" s="252" t="s">
        <v>672</v>
      </c>
      <c r="E6537" s="54" t="s">
        <v>1716</v>
      </c>
      <c r="F6537" s="54" t="s">
        <v>1715</v>
      </c>
      <c r="G6537" s="129">
        <v>79500</v>
      </c>
      <c r="H6537" s="323">
        <v>438814.97</v>
      </c>
      <c r="I6537" s="323">
        <v>362520</v>
      </c>
      <c r="J6537" s="42"/>
      <c r="K6537" s="42"/>
      <c r="L6537" s="42" t="s">
        <v>4489</v>
      </c>
      <c r="M6537" s="42" t="s">
        <v>3545</v>
      </c>
      <c r="N6537" s="42" t="s">
        <v>2439</v>
      </c>
      <c r="O6537" s="137" t="s">
        <v>3546</v>
      </c>
      <c r="P6537" s="42" t="s">
        <v>64</v>
      </c>
      <c r="Q6537" s="42" t="s">
        <v>65</v>
      </c>
      <c r="R6537" s="42">
        <v>1</v>
      </c>
      <c r="S6537" s="137" t="s">
        <v>2419</v>
      </c>
      <c r="T6537" s="62">
        <v>685129400</v>
      </c>
      <c r="U6537" s="62">
        <v>667213675.62</v>
      </c>
      <c r="Z6537" s="54" t="s">
        <v>280</v>
      </c>
      <c r="AA6537" s="132">
        <v>1.61893079151896E-6</v>
      </c>
      <c r="AJ6537" s="42"/>
      <c r="AM6537" s="42"/>
      <c r="AN6537" s="42"/>
      <c r="AO6537" s="42"/>
      <c r="AP6537" s="42"/>
      <c r="AY6537" s="42"/>
      <c r="AZ6537" s="42"/>
      <c r="BA6537" s="42"/>
      <c r="BB6537" s="42"/>
      <c r="BN6537" s="54" t="s">
        <v>4578</v>
      </c>
      <c r="BO6537" s="58" t="str">
        <f t="shared" si="102"/>
        <v>境内资产</v>
      </c>
      <c r="BP6537" s="58" t="str">
        <f>IF(M6537="",VLOOKUP(D6537,Sheet4!$A$1:$B$92,2,0),VLOOKUP(Q6537,Sheet4!$A$1:$B$92,2,0))</f>
        <v>保险资产管理产品</v>
      </c>
    </row>
    <row r="6538" spans="1:68" s="58" customFormat="1" ht="12.75" customHeight="1">
      <c r="A6538" s="64" t="s">
        <v>3928</v>
      </c>
      <c r="B6538" s="54" t="s">
        <v>3929</v>
      </c>
      <c r="C6538" s="252" t="s">
        <v>5552</v>
      </c>
      <c r="D6538" s="252" t="s">
        <v>672</v>
      </c>
      <c r="E6538" s="54" t="s">
        <v>3930</v>
      </c>
      <c r="F6538" s="54" t="s">
        <v>3929</v>
      </c>
      <c r="G6538" s="129">
        <v>148100</v>
      </c>
      <c r="H6538" s="323">
        <v>589891.75</v>
      </c>
      <c r="I6538" s="323">
        <v>472439</v>
      </c>
      <c r="J6538" s="42"/>
      <c r="K6538" s="42"/>
      <c r="L6538" s="42" t="s">
        <v>4489</v>
      </c>
      <c r="M6538" s="42" t="s">
        <v>3545</v>
      </c>
      <c r="N6538" s="42" t="s">
        <v>2439</v>
      </c>
      <c r="O6538" s="137" t="s">
        <v>3546</v>
      </c>
      <c r="P6538" s="42" t="s">
        <v>64</v>
      </c>
      <c r="Q6538" s="42" t="s">
        <v>65</v>
      </c>
      <c r="R6538" s="42">
        <v>1</v>
      </c>
      <c r="S6538" s="137" t="s">
        <v>2419</v>
      </c>
      <c r="T6538" s="62">
        <v>685129400</v>
      </c>
      <c r="U6538" s="62">
        <v>667213675.62</v>
      </c>
      <c r="Z6538" s="54" t="s">
        <v>280</v>
      </c>
      <c r="AA6538" s="132">
        <v>2.7409723364369099E-6</v>
      </c>
      <c r="AJ6538" s="42"/>
      <c r="AM6538" s="42"/>
      <c r="AN6538" s="42"/>
      <c r="AO6538" s="42"/>
      <c r="AP6538" s="42"/>
      <c r="AY6538" s="42"/>
      <c r="AZ6538" s="42"/>
      <c r="BA6538" s="42"/>
      <c r="BB6538" s="42"/>
      <c r="BN6538" s="54" t="s">
        <v>4578</v>
      </c>
      <c r="BO6538" s="58" t="str">
        <f t="shared" si="102"/>
        <v>境内资产</v>
      </c>
      <c r="BP6538" s="58" t="str">
        <f>IF(M6538="",VLOOKUP(D6538,Sheet4!$A$1:$B$92,2,0),VLOOKUP(Q6538,Sheet4!$A$1:$B$92,2,0))</f>
        <v>保险资产管理产品</v>
      </c>
    </row>
    <row r="6539" spans="1:68" s="58" customFormat="1" ht="12.75" customHeight="1">
      <c r="A6539" s="64" t="s">
        <v>2099</v>
      </c>
      <c r="B6539" s="54" t="s">
        <v>1327</v>
      </c>
      <c r="C6539" s="252" t="s">
        <v>5552</v>
      </c>
      <c r="D6539" s="252" t="s">
        <v>672</v>
      </c>
      <c r="E6539" s="54" t="s">
        <v>3075</v>
      </c>
      <c r="F6539" s="54" t="s">
        <v>1327</v>
      </c>
      <c r="G6539" s="129">
        <v>16900</v>
      </c>
      <c r="H6539" s="323">
        <v>198292.27</v>
      </c>
      <c r="I6539" s="323">
        <v>288652</v>
      </c>
      <c r="J6539" s="42"/>
      <c r="K6539" s="42"/>
      <c r="L6539" s="42" t="s">
        <v>4489</v>
      </c>
      <c r="M6539" s="42" t="s">
        <v>3545</v>
      </c>
      <c r="N6539" s="42" t="s">
        <v>2439</v>
      </c>
      <c r="O6539" s="137" t="s">
        <v>3546</v>
      </c>
      <c r="P6539" s="42" t="s">
        <v>64</v>
      </c>
      <c r="Q6539" s="42" t="s">
        <v>65</v>
      </c>
      <c r="R6539" s="42">
        <v>1</v>
      </c>
      <c r="S6539" s="137" t="s">
        <v>2419</v>
      </c>
      <c r="T6539" s="62">
        <v>685129400</v>
      </c>
      <c r="U6539" s="62">
        <v>667213675.62</v>
      </c>
      <c r="Z6539" s="54" t="s">
        <v>280</v>
      </c>
      <c r="AA6539" s="132">
        <v>4.6785227375875596E-6</v>
      </c>
      <c r="AJ6539" s="42"/>
      <c r="AM6539" s="42"/>
      <c r="AN6539" s="42"/>
      <c r="AO6539" s="42"/>
      <c r="AP6539" s="42"/>
      <c r="AY6539" s="42"/>
      <c r="AZ6539" s="42"/>
      <c r="BA6539" s="42"/>
      <c r="BB6539" s="42"/>
      <c r="BN6539" s="54" t="s">
        <v>4578</v>
      </c>
      <c r="BO6539" s="58" t="str">
        <f t="shared" si="102"/>
        <v>境内资产</v>
      </c>
      <c r="BP6539" s="58" t="str">
        <f>IF(M6539="",VLOOKUP(D6539,Sheet4!$A$1:$B$92,2,0),VLOOKUP(Q6539,Sheet4!$A$1:$B$92,2,0))</f>
        <v>保险资产管理产品</v>
      </c>
    </row>
    <row r="6540" spans="1:68" s="58" customFormat="1" ht="12.75" customHeight="1">
      <c r="A6540" s="64" t="s">
        <v>3931</v>
      </c>
      <c r="B6540" s="54" t="s">
        <v>3932</v>
      </c>
      <c r="C6540" s="252" t="s">
        <v>5552</v>
      </c>
      <c r="D6540" s="252" t="s">
        <v>672</v>
      </c>
      <c r="E6540" s="54" t="s">
        <v>3933</v>
      </c>
      <c r="F6540" s="54" t="s">
        <v>3932</v>
      </c>
      <c r="G6540" s="129">
        <v>99300</v>
      </c>
      <c r="H6540" s="323">
        <v>458423.38</v>
      </c>
      <c r="I6540" s="323">
        <v>514374</v>
      </c>
      <c r="J6540" s="42"/>
      <c r="K6540" s="42"/>
      <c r="L6540" s="42" t="s">
        <v>4489</v>
      </c>
      <c r="M6540" s="42" t="s">
        <v>3545</v>
      </c>
      <c r="N6540" s="42" t="s">
        <v>2439</v>
      </c>
      <c r="O6540" s="137" t="s">
        <v>3546</v>
      </c>
      <c r="P6540" s="42" t="s">
        <v>64</v>
      </c>
      <c r="Q6540" s="42" t="s">
        <v>65</v>
      </c>
      <c r="R6540" s="42">
        <v>1</v>
      </c>
      <c r="S6540" s="137" t="s">
        <v>2419</v>
      </c>
      <c r="T6540" s="62">
        <v>685129400</v>
      </c>
      <c r="U6540" s="62">
        <v>667213675.62</v>
      </c>
      <c r="Z6540" s="54" t="s">
        <v>280</v>
      </c>
      <c r="AA6540" s="132">
        <v>5.4256075551484605E-7</v>
      </c>
      <c r="AJ6540" s="42"/>
      <c r="AM6540" s="42"/>
      <c r="AN6540" s="42"/>
      <c r="AO6540" s="42"/>
      <c r="AP6540" s="42"/>
      <c r="AY6540" s="42"/>
      <c r="AZ6540" s="42"/>
      <c r="BA6540" s="42"/>
      <c r="BB6540" s="42"/>
      <c r="BN6540" s="54" t="s">
        <v>4578</v>
      </c>
      <c r="BO6540" s="58" t="str">
        <f t="shared" si="102"/>
        <v>境内资产</v>
      </c>
      <c r="BP6540" s="58" t="str">
        <f>IF(M6540="",VLOOKUP(D6540,Sheet4!$A$1:$B$92,2,0),VLOOKUP(Q6540,Sheet4!$A$1:$B$92,2,0))</f>
        <v>保险资产管理产品</v>
      </c>
    </row>
    <row r="6541" spans="1:68" s="58" customFormat="1" ht="12.75" customHeight="1">
      <c r="A6541" s="64" t="s">
        <v>3934</v>
      </c>
      <c r="B6541" s="54" t="s">
        <v>3935</v>
      </c>
      <c r="C6541" s="252" t="s">
        <v>5552</v>
      </c>
      <c r="D6541" s="252" t="s">
        <v>672</v>
      </c>
      <c r="E6541" s="54" t="s">
        <v>3936</v>
      </c>
      <c r="F6541" s="54" t="s">
        <v>3935</v>
      </c>
      <c r="G6541" s="129">
        <v>2300</v>
      </c>
      <c r="H6541" s="323">
        <v>115679.05</v>
      </c>
      <c r="I6541" s="323">
        <v>91080</v>
      </c>
      <c r="J6541" s="42"/>
      <c r="K6541" s="42"/>
      <c r="L6541" s="42" t="s">
        <v>4489</v>
      </c>
      <c r="M6541" s="42" t="s">
        <v>3545</v>
      </c>
      <c r="N6541" s="42" t="s">
        <v>2439</v>
      </c>
      <c r="O6541" s="137" t="s">
        <v>3546</v>
      </c>
      <c r="P6541" s="42" t="s">
        <v>64</v>
      </c>
      <c r="Q6541" s="42" t="s">
        <v>65</v>
      </c>
      <c r="R6541" s="42">
        <v>1</v>
      </c>
      <c r="S6541" s="137" t="s">
        <v>2419</v>
      </c>
      <c r="T6541" s="62">
        <v>685129400</v>
      </c>
      <c r="U6541" s="62">
        <v>667213675.62</v>
      </c>
      <c r="Z6541" s="54" t="s">
        <v>280</v>
      </c>
      <c r="AA6541" s="132">
        <v>1.07131549075146E-6</v>
      </c>
      <c r="AJ6541" s="42"/>
      <c r="AM6541" s="42"/>
      <c r="AN6541" s="42"/>
      <c r="AO6541" s="42"/>
      <c r="AP6541" s="42"/>
      <c r="AY6541" s="42"/>
      <c r="AZ6541" s="42"/>
      <c r="BA6541" s="42"/>
      <c r="BB6541" s="42"/>
      <c r="BN6541" s="54" t="s">
        <v>4578</v>
      </c>
      <c r="BO6541" s="58" t="str">
        <f t="shared" si="102"/>
        <v>境内资产</v>
      </c>
      <c r="BP6541" s="58" t="str">
        <f>IF(M6541="",VLOOKUP(D6541,Sheet4!$A$1:$B$92,2,0),VLOOKUP(Q6541,Sheet4!$A$1:$B$92,2,0))</f>
        <v>保险资产管理产品</v>
      </c>
    </row>
    <row r="6542" spans="1:68" s="58" customFormat="1" ht="12.75" customHeight="1">
      <c r="A6542" s="64" t="s">
        <v>3937</v>
      </c>
      <c r="B6542" s="54" t="s">
        <v>3938</v>
      </c>
      <c r="C6542" s="252" t="s">
        <v>5552</v>
      </c>
      <c r="D6542" s="252" t="s">
        <v>672</v>
      </c>
      <c r="E6542" s="54" t="s">
        <v>3939</v>
      </c>
      <c r="F6542" s="54" t="s">
        <v>3938</v>
      </c>
      <c r="G6542" s="129">
        <v>37200</v>
      </c>
      <c r="H6542" s="323">
        <v>102067.3</v>
      </c>
      <c r="I6542" s="323">
        <v>88908</v>
      </c>
      <c r="J6542" s="42"/>
      <c r="K6542" s="42"/>
      <c r="L6542" s="42" t="s">
        <v>4489</v>
      </c>
      <c r="M6542" s="42" t="s">
        <v>3545</v>
      </c>
      <c r="N6542" s="42" t="s">
        <v>2439</v>
      </c>
      <c r="O6542" s="137" t="s">
        <v>3546</v>
      </c>
      <c r="P6542" s="42" t="s">
        <v>64</v>
      </c>
      <c r="Q6542" s="42" t="s">
        <v>65</v>
      </c>
      <c r="R6542" s="42">
        <v>1</v>
      </c>
      <c r="S6542" s="137" t="s">
        <v>2419</v>
      </c>
      <c r="T6542" s="62">
        <v>685129400</v>
      </c>
      <c r="U6542" s="62">
        <v>667213675.62</v>
      </c>
      <c r="Z6542" s="54" t="s">
        <v>280</v>
      </c>
      <c r="AA6542" s="132">
        <v>8.9227540696125095E-7</v>
      </c>
      <c r="AJ6542" s="42"/>
      <c r="AM6542" s="42"/>
      <c r="AN6542" s="42"/>
      <c r="AO6542" s="42"/>
      <c r="AP6542" s="42"/>
      <c r="AY6542" s="42"/>
      <c r="AZ6542" s="42"/>
      <c r="BA6542" s="42"/>
      <c r="BB6542" s="42"/>
      <c r="BN6542" s="54" t="s">
        <v>4578</v>
      </c>
      <c r="BO6542" s="58" t="str">
        <f t="shared" si="102"/>
        <v>境内资产</v>
      </c>
      <c r="BP6542" s="58" t="str">
        <f>IF(M6542="",VLOOKUP(D6542,Sheet4!$A$1:$B$92,2,0),VLOOKUP(Q6542,Sheet4!$A$1:$B$92,2,0))</f>
        <v>保险资产管理产品</v>
      </c>
    </row>
    <row r="6543" spans="1:68" s="58" customFormat="1" ht="12.75" customHeight="1">
      <c r="A6543" s="64" t="s">
        <v>3076</v>
      </c>
      <c r="B6543" s="54" t="s">
        <v>2211</v>
      </c>
      <c r="C6543" s="252" t="s">
        <v>5552</v>
      </c>
      <c r="D6543" s="252" t="s">
        <v>672</v>
      </c>
      <c r="E6543" s="54" t="s">
        <v>2210</v>
      </c>
      <c r="F6543" s="54" t="s">
        <v>2211</v>
      </c>
      <c r="G6543" s="129">
        <v>3397</v>
      </c>
      <c r="H6543" s="323">
        <v>121725</v>
      </c>
      <c r="I6543" s="323">
        <v>105307</v>
      </c>
      <c r="J6543" s="42"/>
      <c r="K6543" s="42"/>
      <c r="L6543" s="42" t="s">
        <v>4489</v>
      </c>
      <c r="M6543" s="42" t="s">
        <v>3545</v>
      </c>
      <c r="N6543" s="42" t="s">
        <v>2439</v>
      </c>
      <c r="O6543" s="137" t="s">
        <v>3546</v>
      </c>
      <c r="P6543" s="42" t="s">
        <v>64</v>
      </c>
      <c r="Q6543" s="42" t="s">
        <v>65</v>
      </c>
      <c r="R6543" s="42">
        <v>1</v>
      </c>
      <c r="S6543" s="137" t="s">
        <v>2419</v>
      </c>
      <c r="T6543" s="62">
        <v>685129400</v>
      </c>
      <c r="U6543" s="62">
        <v>667213675.62</v>
      </c>
      <c r="Z6543" s="54" t="s">
        <v>280</v>
      </c>
      <c r="AA6543" s="132">
        <v>1.5800194371786501E-6</v>
      </c>
      <c r="AJ6543" s="42"/>
      <c r="AM6543" s="42"/>
      <c r="AN6543" s="42"/>
      <c r="AO6543" s="42"/>
      <c r="AP6543" s="42"/>
      <c r="AY6543" s="42"/>
      <c r="AZ6543" s="42"/>
      <c r="BA6543" s="42"/>
      <c r="BB6543" s="42"/>
      <c r="BN6543" s="54" t="s">
        <v>4578</v>
      </c>
      <c r="BO6543" s="58" t="str">
        <f t="shared" si="102"/>
        <v>境内资产</v>
      </c>
      <c r="BP6543" s="58" t="str">
        <f>IF(M6543="",VLOOKUP(D6543,Sheet4!$A$1:$B$92,2,0),VLOOKUP(Q6543,Sheet4!$A$1:$B$92,2,0))</f>
        <v>保险资产管理产品</v>
      </c>
    </row>
    <row r="6544" spans="1:68" s="58" customFormat="1" ht="12.75" customHeight="1">
      <c r="A6544" s="64" t="s">
        <v>3940</v>
      </c>
      <c r="B6544" s="54" t="s">
        <v>3941</v>
      </c>
      <c r="C6544" s="252" t="s">
        <v>5552</v>
      </c>
      <c r="D6544" s="252" t="s">
        <v>672</v>
      </c>
      <c r="E6544" s="54" t="s">
        <v>3942</v>
      </c>
      <c r="F6544" s="54" t="s">
        <v>3941</v>
      </c>
      <c r="G6544" s="129">
        <v>8103</v>
      </c>
      <c r="H6544" s="323">
        <v>111597.6</v>
      </c>
      <c r="I6544" s="323">
        <v>70982.28</v>
      </c>
      <c r="J6544" s="42"/>
      <c r="K6544" s="42"/>
      <c r="L6544" s="42" t="s">
        <v>4489</v>
      </c>
      <c r="M6544" s="42" t="s">
        <v>3545</v>
      </c>
      <c r="N6544" s="42" t="s">
        <v>2439</v>
      </c>
      <c r="O6544" s="137" t="s">
        <v>3546</v>
      </c>
      <c r="P6544" s="42" t="s">
        <v>64</v>
      </c>
      <c r="Q6544" s="42" t="s">
        <v>65</v>
      </c>
      <c r="R6544" s="42">
        <v>1</v>
      </c>
      <c r="S6544" s="137" t="s">
        <v>2419</v>
      </c>
      <c r="T6544" s="62">
        <v>685129400</v>
      </c>
      <c r="U6544" s="62">
        <v>667213675.62</v>
      </c>
      <c r="Z6544" s="54" t="s">
        <v>280</v>
      </c>
      <c r="AA6544" s="132">
        <v>2.0893881696038998E-6</v>
      </c>
      <c r="AJ6544" s="42"/>
      <c r="AM6544" s="42"/>
      <c r="AN6544" s="42"/>
      <c r="AO6544" s="42"/>
      <c r="AP6544" s="42"/>
      <c r="AY6544" s="42"/>
      <c r="AZ6544" s="42"/>
      <c r="BA6544" s="42"/>
      <c r="BB6544" s="42"/>
      <c r="BN6544" s="54" t="s">
        <v>4578</v>
      </c>
      <c r="BO6544" s="58" t="str">
        <f t="shared" si="102"/>
        <v>境内资产</v>
      </c>
      <c r="BP6544" s="58" t="str">
        <f>IF(M6544="",VLOOKUP(D6544,Sheet4!$A$1:$B$92,2,0),VLOOKUP(Q6544,Sheet4!$A$1:$B$92,2,0))</f>
        <v>保险资产管理产品</v>
      </c>
    </row>
    <row r="6545" spans="1:68" s="58" customFormat="1" ht="12.75" customHeight="1">
      <c r="A6545" s="64" t="s">
        <v>3943</v>
      </c>
      <c r="B6545" s="54" t="s">
        <v>3270</v>
      </c>
      <c r="C6545" s="252" t="s">
        <v>5552</v>
      </c>
      <c r="D6545" s="252" t="s">
        <v>672</v>
      </c>
      <c r="E6545" s="54" t="s">
        <v>3944</v>
      </c>
      <c r="F6545" s="54" t="s">
        <v>3270</v>
      </c>
      <c r="G6545" s="129">
        <v>6000</v>
      </c>
      <c r="H6545" s="323">
        <v>70581.899999999994</v>
      </c>
      <c r="I6545" s="323">
        <v>54060</v>
      </c>
      <c r="J6545" s="42"/>
      <c r="K6545" s="42"/>
      <c r="L6545" s="42" t="s">
        <v>4489</v>
      </c>
      <c r="M6545" s="42" t="s">
        <v>3545</v>
      </c>
      <c r="N6545" s="42" t="s">
        <v>2439</v>
      </c>
      <c r="O6545" s="137" t="s">
        <v>3546</v>
      </c>
      <c r="P6545" s="42" t="s">
        <v>64</v>
      </c>
      <c r="Q6545" s="42" t="s">
        <v>65</v>
      </c>
      <c r="R6545" s="42">
        <v>1</v>
      </c>
      <c r="S6545" s="137" t="s">
        <v>2419</v>
      </c>
      <c r="T6545" s="62">
        <v>685129400</v>
      </c>
      <c r="U6545" s="62">
        <v>667213675.62</v>
      </c>
      <c r="Z6545" s="54" t="s">
        <v>280</v>
      </c>
      <c r="AA6545" s="132">
        <v>5.9187598381632198E-7</v>
      </c>
      <c r="AJ6545" s="42"/>
      <c r="AM6545" s="42"/>
      <c r="AN6545" s="42"/>
      <c r="AO6545" s="42"/>
      <c r="AP6545" s="42"/>
      <c r="AY6545" s="42"/>
      <c r="AZ6545" s="42"/>
      <c r="BA6545" s="42"/>
      <c r="BB6545" s="42"/>
      <c r="BN6545" s="54" t="s">
        <v>4578</v>
      </c>
      <c r="BO6545" s="58" t="str">
        <f t="shared" si="102"/>
        <v>境内资产</v>
      </c>
      <c r="BP6545" s="58" t="str">
        <f>IF(M6545="",VLOOKUP(D6545,Sheet4!$A$1:$B$92,2,0),VLOOKUP(Q6545,Sheet4!$A$1:$B$92,2,0))</f>
        <v>保险资产管理产品</v>
      </c>
    </row>
    <row r="6546" spans="1:68" s="58" customFormat="1" ht="12.75" customHeight="1">
      <c r="A6546" s="64" t="s">
        <v>1965</v>
      </c>
      <c r="B6546" s="54" t="s">
        <v>1966</v>
      </c>
      <c r="C6546" s="252" t="s">
        <v>5552</v>
      </c>
      <c r="D6546" s="252" t="s">
        <v>672</v>
      </c>
      <c r="E6546" s="54" t="s">
        <v>3945</v>
      </c>
      <c r="F6546" s="54" t="s">
        <v>1966</v>
      </c>
      <c r="G6546" s="129">
        <v>3000</v>
      </c>
      <c r="H6546" s="323">
        <v>663178.79</v>
      </c>
      <c r="I6546" s="323">
        <v>544740</v>
      </c>
      <c r="J6546" s="42"/>
      <c r="K6546" s="42"/>
      <c r="L6546" s="42" t="s">
        <v>4489</v>
      </c>
      <c r="M6546" s="42" t="s">
        <v>3545</v>
      </c>
      <c r="N6546" s="42" t="s">
        <v>2439</v>
      </c>
      <c r="O6546" s="137" t="s">
        <v>3546</v>
      </c>
      <c r="P6546" s="42" t="s">
        <v>64</v>
      </c>
      <c r="Q6546" s="42" t="s">
        <v>65</v>
      </c>
      <c r="R6546" s="42">
        <v>1</v>
      </c>
      <c r="S6546" s="137" t="s">
        <v>2419</v>
      </c>
      <c r="T6546" s="62">
        <v>685129400</v>
      </c>
      <c r="U6546" s="62">
        <v>667213675.62</v>
      </c>
      <c r="Z6546" s="54" t="s">
        <v>280</v>
      </c>
      <c r="AA6546" s="132">
        <v>1.53651092287382E-6</v>
      </c>
      <c r="AJ6546" s="42"/>
      <c r="AM6546" s="42"/>
      <c r="AN6546" s="42"/>
      <c r="AO6546" s="42"/>
      <c r="AP6546" s="42"/>
      <c r="AY6546" s="42"/>
      <c r="AZ6546" s="42"/>
      <c r="BA6546" s="42"/>
      <c r="BB6546" s="42"/>
      <c r="BN6546" s="54" t="s">
        <v>4578</v>
      </c>
      <c r="BO6546" s="58" t="str">
        <f t="shared" si="102"/>
        <v>境内资产</v>
      </c>
      <c r="BP6546" s="58" t="str">
        <f>IF(M6546="",VLOOKUP(D6546,Sheet4!$A$1:$B$92,2,0),VLOOKUP(Q6546,Sheet4!$A$1:$B$92,2,0))</f>
        <v>保险资产管理产品</v>
      </c>
    </row>
    <row r="6547" spans="1:68" s="58" customFormat="1" ht="12.75" customHeight="1">
      <c r="A6547" s="64" t="s">
        <v>3946</v>
      </c>
      <c r="B6547" s="54" t="s">
        <v>3947</v>
      </c>
      <c r="C6547" s="252" t="s">
        <v>5552</v>
      </c>
      <c r="D6547" s="252" t="s">
        <v>672</v>
      </c>
      <c r="E6547" s="54" t="s">
        <v>3948</v>
      </c>
      <c r="F6547" s="54" t="s">
        <v>3947</v>
      </c>
      <c r="G6547" s="129">
        <v>10200</v>
      </c>
      <c r="H6547" s="323">
        <v>68233</v>
      </c>
      <c r="I6547" s="323">
        <v>96492</v>
      </c>
      <c r="J6547" s="42"/>
      <c r="K6547" s="42"/>
      <c r="L6547" s="42" t="s">
        <v>4489</v>
      </c>
      <c r="M6547" s="42" t="s">
        <v>3545</v>
      </c>
      <c r="N6547" s="42" t="s">
        <v>2439</v>
      </c>
      <c r="O6547" s="137" t="s">
        <v>3546</v>
      </c>
      <c r="P6547" s="42" t="s">
        <v>64</v>
      </c>
      <c r="Q6547" s="42" t="s">
        <v>65</v>
      </c>
      <c r="R6547" s="42">
        <v>1</v>
      </c>
      <c r="S6547" s="137" t="s">
        <v>2419</v>
      </c>
      <c r="T6547" s="62">
        <v>685129400</v>
      </c>
      <c r="U6547" s="62">
        <v>667213675.62</v>
      </c>
      <c r="Z6547" s="54" t="s">
        <v>280</v>
      </c>
      <c r="AA6547" s="132">
        <v>7.6930831504478801E-7</v>
      </c>
      <c r="AJ6547" s="42"/>
      <c r="AM6547" s="42"/>
      <c r="AN6547" s="42"/>
      <c r="AO6547" s="42"/>
      <c r="AP6547" s="42"/>
      <c r="AY6547" s="42"/>
      <c r="AZ6547" s="42"/>
      <c r="BA6547" s="42"/>
      <c r="BB6547" s="42"/>
      <c r="BN6547" s="54" t="s">
        <v>4578</v>
      </c>
      <c r="BO6547" s="58" t="str">
        <f t="shared" si="102"/>
        <v>境内资产</v>
      </c>
      <c r="BP6547" s="58" t="str">
        <f>IF(M6547="",VLOOKUP(D6547,Sheet4!$A$1:$B$92,2,0),VLOOKUP(Q6547,Sheet4!$A$1:$B$92,2,0))</f>
        <v>保险资产管理产品</v>
      </c>
    </row>
    <row r="6548" spans="1:68" s="58" customFormat="1" ht="12.75" customHeight="1">
      <c r="A6548" s="64" t="s">
        <v>1967</v>
      </c>
      <c r="B6548" s="54" t="s">
        <v>1968</v>
      </c>
      <c r="C6548" s="252" t="s">
        <v>5552</v>
      </c>
      <c r="D6548" s="252" t="s">
        <v>672</v>
      </c>
      <c r="E6548" s="54" t="s">
        <v>3077</v>
      </c>
      <c r="F6548" s="54" t="s">
        <v>1968</v>
      </c>
      <c r="G6548" s="129">
        <v>63728</v>
      </c>
      <c r="H6548" s="323">
        <v>584499.09</v>
      </c>
      <c r="I6548" s="323">
        <v>688262.4</v>
      </c>
      <c r="J6548" s="42"/>
      <c r="K6548" s="42"/>
      <c r="L6548" s="42" t="s">
        <v>4489</v>
      </c>
      <c r="M6548" s="42" t="s">
        <v>3545</v>
      </c>
      <c r="N6548" s="42" t="s">
        <v>2439</v>
      </c>
      <c r="O6548" s="137" t="s">
        <v>3546</v>
      </c>
      <c r="P6548" s="42" t="s">
        <v>64</v>
      </c>
      <c r="Q6548" s="42" t="s">
        <v>65</v>
      </c>
      <c r="R6548" s="42">
        <v>1</v>
      </c>
      <c r="S6548" s="137" t="s">
        <v>2419</v>
      </c>
      <c r="T6548" s="62">
        <v>685129400</v>
      </c>
      <c r="U6548" s="62">
        <v>667213675.62</v>
      </c>
      <c r="Z6548" s="54" t="s">
        <v>280</v>
      </c>
      <c r="AA6548" s="132">
        <v>2.4204202304678202E-6</v>
      </c>
      <c r="AJ6548" s="42"/>
      <c r="AM6548" s="42"/>
      <c r="AN6548" s="42"/>
      <c r="AO6548" s="42"/>
      <c r="AP6548" s="42"/>
      <c r="AY6548" s="42"/>
      <c r="AZ6548" s="42"/>
      <c r="BA6548" s="42"/>
      <c r="BB6548" s="42"/>
      <c r="BN6548" s="54" t="s">
        <v>4578</v>
      </c>
      <c r="BO6548" s="58" t="str">
        <f t="shared" si="102"/>
        <v>境内资产</v>
      </c>
      <c r="BP6548" s="58" t="str">
        <f>IF(M6548="",VLOOKUP(D6548,Sheet4!$A$1:$B$92,2,0),VLOOKUP(Q6548,Sheet4!$A$1:$B$92,2,0))</f>
        <v>保险资产管理产品</v>
      </c>
    </row>
    <row r="6549" spans="1:68" s="58" customFormat="1" ht="12.75" customHeight="1">
      <c r="A6549" s="64" t="s">
        <v>3949</v>
      </c>
      <c r="B6549" s="54" t="s">
        <v>3950</v>
      </c>
      <c r="C6549" s="252" t="s">
        <v>5552</v>
      </c>
      <c r="D6549" s="252" t="s">
        <v>672</v>
      </c>
      <c r="E6549" s="54" t="s">
        <v>3951</v>
      </c>
      <c r="F6549" s="54" t="s">
        <v>3950</v>
      </c>
      <c r="G6549" s="129">
        <v>18600</v>
      </c>
      <c r="H6549" s="323">
        <v>163207.03</v>
      </c>
      <c r="I6549" s="323">
        <v>109554</v>
      </c>
      <c r="J6549" s="42"/>
      <c r="K6549" s="42"/>
      <c r="L6549" s="42" t="s">
        <v>4489</v>
      </c>
      <c r="M6549" s="42" t="s">
        <v>3545</v>
      </c>
      <c r="N6549" s="42" t="s">
        <v>2439</v>
      </c>
      <c r="O6549" s="137" t="s">
        <v>3546</v>
      </c>
      <c r="P6549" s="42" t="s">
        <v>64</v>
      </c>
      <c r="Q6549" s="42" t="s">
        <v>65</v>
      </c>
      <c r="R6549" s="42">
        <v>1</v>
      </c>
      <c r="S6549" s="137" t="s">
        <v>2419</v>
      </c>
      <c r="T6549" s="62">
        <v>685129400</v>
      </c>
      <c r="U6549" s="62">
        <v>667213675.62</v>
      </c>
      <c r="Z6549" s="54" t="s">
        <v>280</v>
      </c>
      <c r="AA6549" s="132">
        <v>2.2594473886457799E-6</v>
      </c>
      <c r="AJ6549" s="42"/>
      <c r="AM6549" s="42"/>
      <c r="AN6549" s="42"/>
      <c r="AO6549" s="42"/>
      <c r="AP6549" s="42"/>
      <c r="AY6549" s="42"/>
      <c r="AZ6549" s="42"/>
      <c r="BA6549" s="42"/>
      <c r="BB6549" s="42"/>
      <c r="BN6549" s="54" t="s">
        <v>4578</v>
      </c>
      <c r="BO6549" s="58" t="str">
        <f t="shared" si="102"/>
        <v>境内资产</v>
      </c>
      <c r="BP6549" s="58" t="str">
        <f>IF(M6549="",VLOOKUP(D6549,Sheet4!$A$1:$B$92,2,0),VLOOKUP(Q6549,Sheet4!$A$1:$B$92,2,0))</f>
        <v>保险资产管理产品</v>
      </c>
    </row>
    <row r="6550" spans="1:68" s="58" customFormat="1" ht="12.75" customHeight="1">
      <c r="A6550" s="64" t="s">
        <v>3952</v>
      </c>
      <c r="B6550" s="54" t="s">
        <v>3389</v>
      </c>
      <c r="C6550" s="252" t="s">
        <v>5552</v>
      </c>
      <c r="D6550" s="252" t="s">
        <v>672</v>
      </c>
      <c r="E6550" s="54" t="s">
        <v>3953</v>
      </c>
      <c r="F6550" s="54" t="s">
        <v>3389</v>
      </c>
      <c r="G6550" s="129">
        <v>22100</v>
      </c>
      <c r="H6550" s="323">
        <v>76740</v>
      </c>
      <c r="I6550" s="323">
        <v>71825</v>
      </c>
      <c r="J6550" s="42"/>
      <c r="K6550" s="42"/>
      <c r="L6550" s="42" t="s">
        <v>4489</v>
      </c>
      <c r="M6550" s="42" t="s">
        <v>3545</v>
      </c>
      <c r="N6550" s="42" t="s">
        <v>2439</v>
      </c>
      <c r="O6550" s="137" t="s">
        <v>3546</v>
      </c>
      <c r="P6550" s="42" t="s">
        <v>64</v>
      </c>
      <c r="Q6550" s="42" t="s">
        <v>65</v>
      </c>
      <c r="R6550" s="42">
        <v>1</v>
      </c>
      <c r="S6550" s="137" t="s">
        <v>2419</v>
      </c>
      <c r="T6550" s="62">
        <v>685129400</v>
      </c>
      <c r="U6550" s="62">
        <v>667213675.62</v>
      </c>
      <c r="Z6550" s="54" t="s">
        <v>280</v>
      </c>
      <c r="AA6550" s="132">
        <v>1.03908576207922E-6</v>
      </c>
      <c r="AJ6550" s="42"/>
      <c r="AM6550" s="42"/>
      <c r="AN6550" s="42"/>
      <c r="AO6550" s="42"/>
      <c r="AP6550" s="42"/>
      <c r="AY6550" s="42"/>
      <c r="AZ6550" s="42"/>
      <c r="BA6550" s="42"/>
      <c r="BB6550" s="42"/>
      <c r="BN6550" s="54" t="s">
        <v>4578</v>
      </c>
      <c r="BO6550" s="58" t="str">
        <f t="shared" si="102"/>
        <v>境内资产</v>
      </c>
      <c r="BP6550" s="58" t="str">
        <f>IF(M6550="",VLOOKUP(D6550,Sheet4!$A$1:$B$92,2,0),VLOOKUP(Q6550,Sheet4!$A$1:$B$92,2,0))</f>
        <v>保险资产管理产品</v>
      </c>
    </row>
    <row r="6551" spans="1:68" s="58" customFormat="1" ht="12.75" customHeight="1">
      <c r="A6551" s="64" t="s">
        <v>3954</v>
      </c>
      <c r="B6551" s="54" t="s">
        <v>3955</v>
      </c>
      <c r="C6551" s="252" t="s">
        <v>5552</v>
      </c>
      <c r="D6551" s="252" t="s">
        <v>672</v>
      </c>
      <c r="E6551" s="54" t="s">
        <v>3956</v>
      </c>
      <c r="F6551" s="54" t="s">
        <v>3955</v>
      </c>
      <c r="G6551" s="129">
        <v>19470</v>
      </c>
      <c r="H6551" s="323">
        <v>214461.05</v>
      </c>
      <c r="I6551" s="323">
        <v>273748.2</v>
      </c>
      <c r="J6551" s="42"/>
      <c r="K6551" s="42"/>
      <c r="L6551" s="42" t="s">
        <v>4489</v>
      </c>
      <c r="M6551" s="42" t="s">
        <v>3545</v>
      </c>
      <c r="N6551" s="42" t="s">
        <v>2439</v>
      </c>
      <c r="O6551" s="137" t="s">
        <v>3546</v>
      </c>
      <c r="P6551" s="42" t="s">
        <v>64</v>
      </c>
      <c r="Q6551" s="42" t="s">
        <v>65</v>
      </c>
      <c r="R6551" s="42">
        <v>1</v>
      </c>
      <c r="S6551" s="137" t="s">
        <v>2419</v>
      </c>
      <c r="T6551" s="62">
        <v>685129400</v>
      </c>
      <c r="U6551" s="62">
        <v>667213675.62</v>
      </c>
      <c r="Z6551" s="54" t="s">
        <v>280</v>
      </c>
      <c r="AA6551" s="132">
        <v>1.21579713656832E-6</v>
      </c>
      <c r="AJ6551" s="42"/>
      <c r="AM6551" s="42"/>
      <c r="AN6551" s="42"/>
      <c r="AO6551" s="42"/>
      <c r="AP6551" s="42"/>
      <c r="AY6551" s="42"/>
      <c r="AZ6551" s="42"/>
      <c r="BA6551" s="42"/>
      <c r="BB6551" s="42"/>
      <c r="BN6551" s="54" t="s">
        <v>4578</v>
      </c>
      <c r="BO6551" s="58" t="str">
        <f t="shared" si="102"/>
        <v>境内资产</v>
      </c>
      <c r="BP6551" s="58" t="str">
        <f>IF(M6551="",VLOOKUP(D6551,Sheet4!$A$1:$B$92,2,0),VLOOKUP(Q6551,Sheet4!$A$1:$B$92,2,0))</f>
        <v>保险资产管理产品</v>
      </c>
    </row>
    <row r="6552" spans="1:68" s="58" customFormat="1" ht="12.75" customHeight="1">
      <c r="A6552" s="64" t="s">
        <v>3957</v>
      </c>
      <c r="B6552" s="54" t="s">
        <v>3958</v>
      </c>
      <c r="C6552" s="252" t="s">
        <v>5552</v>
      </c>
      <c r="D6552" s="252" t="s">
        <v>672</v>
      </c>
      <c r="E6552" s="54" t="s">
        <v>3959</v>
      </c>
      <c r="F6552" s="54" t="s">
        <v>3958</v>
      </c>
      <c r="G6552" s="129">
        <v>76400</v>
      </c>
      <c r="H6552" s="323">
        <v>502337.84</v>
      </c>
      <c r="I6552" s="323">
        <v>462220</v>
      </c>
      <c r="J6552" s="42"/>
      <c r="K6552" s="42"/>
      <c r="L6552" s="42" t="s">
        <v>4489</v>
      </c>
      <c r="M6552" s="42" t="s">
        <v>3545</v>
      </c>
      <c r="N6552" s="42" t="s">
        <v>2439</v>
      </c>
      <c r="O6552" s="137" t="s">
        <v>3546</v>
      </c>
      <c r="P6552" s="42" t="s">
        <v>64</v>
      </c>
      <c r="Q6552" s="42" t="s">
        <v>65</v>
      </c>
      <c r="R6552" s="42">
        <v>1</v>
      </c>
      <c r="S6552" s="137" t="s">
        <v>2419</v>
      </c>
      <c r="T6552" s="62">
        <v>685129400</v>
      </c>
      <c r="U6552" s="62">
        <v>667213675.62</v>
      </c>
      <c r="Z6552" s="54" t="s">
        <v>280</v>
      </c>
      <c r="AA6552" s="132">
        <v>3.0558658171030998E-7</v>
      </c>
      <c r="AJ6552" s="42"/>
      <c r="AM6552" s="42"/>
      <c r="AN6552" s="42"/>
      <c r="AO6552" s="42"/>
      <c r="AP6552" s="42"/>
      <c r="AY6552" s="42"/>
      <c r="AZ6552" s="42"/>
      <c r="BA6552" s="42"/>
      <c r="BB6552" s="42"/>
      <c r="BN6552" s="54" t="s">
        <v>4578</v>
      </c>
      <c r="BO6552" s="58" t="str">
        <f t="shared" si="102"/>
        <v>境内资产</v>
      </c>
      <c r="BP6552" s="58" t="str">
        <f>IF(M6552="",VLOOKUP(D6552,Sheet4!$A$1:$B$92,2,0),VLOOKUP(Q6552,Sheet4!$A$1:$B$92,2,0))</f>
        <v>保险资产管理产品</v>
      </c>
    </row>
    <row r="6553" spans="1:68" s="58" customFormat="1" ht="12.75" customHeight="1">
      <c r="A6553" s="64" t="s">
        <v>3960</v>
      </c>
      <c r="B6553" s="54" t="s">
        <v>3961</v>
      </c>
      <c r="C6553" s="252" t="s">
        <v>5552</v>
      </c>
      <c r="D6553" s="252" t="s">
        <v>672</v>
      </c>
      <c r="E6553" s="54" t="s">
        <v>3962</v>
      </c>
      <c r="F6553" s="54" t="s">
        <v>3961</v>
      </c>
      <c r="G6553" s="129">
        <v>2100</v>
      </c>
      <c r="H6553" s="323">
        <v>66170.06</v>
      </c>
      <c r="I6553" s="323">
        <v>37926</v>
      </c>
      <c r="J6553" s="42"/>
      <c r="K6553" s="42"/>
      <c r="L6553" s="42" t="s">
        <v>4489</v>
      </c>
      <c r="M6553" s="42" t="s">
        <v>3545</v>
      </c>
      <c r="N6553" s="42" t="s">
        <v>2439</v>
      </c>
      <c r="O6553" s="137" t="s">
        <v>3546</v>
      </c>
      <c r="P6553" s="42" t="s">
        <v>64</v>
      </c>
      <c r="Q6553" s="42" t="s">
        <v>65</v>
      </c>
      <c r="R6553" s="42">
        <v>1</v>
      </c>
      <c r="S6553" s="137" t="s">
        <v>2419</v>
      </c>
      <c r="T6553" s="62">
        <v>685129400</v>
      </c>
      <c r="U6553" s="62">
        <v>667213675.62</v>
      </c>
      <c r="Z6553" s="54" t="s">
        <v>280</v>
      </c>
      <c r="AA6553" s="132">
        <v>1.4148589305504599E-6</v>
      </c>
      <c r="AJ6553" s="42"/>
      <c r="AM6553" s="42"/>
      <c r="AN6553" s="42"/>
      <c r="AO6553" s="42"/>
      <c r="AP6553" s="42"/>
      <c r="AY6553" s="42"/>
      <c r="AZ6553" s="42"/>
      <c r="BA6553" s="42"/>
      <c r="BB6553" s="42"/>
      <c r="BN6553" s="54" t="s">
        <v>4578</v>
      </c>
      <c r="BO6553" s="58" t="str">
        <f t="shared" si="102"/>
        <v>境内资产</v>
      </c>
      <c r="BP6553" s="58" t="str">
        <f>IF(M6553="",VLOOKUP(D6553,Sheet4!$A$1:$B$92,2,0),VLOOKUP(Q6553,Sheet4!$A$1:$B$92,2,0))</f>
        <v>保险资产管理产品</v>
      </c>
    </row>
    <row r="6554" spans="1:68" s="58" customFormat="1" ht="12.75" customHeight="1">
      <c r="A6554" s="64" t="s">
        <v>2105</v>
      </c>
      <c r="B6554" s="54" t="s">
        <v>2212</v>
      </c>
      <c r="C6554" s="252" t="s">
        <v>5552</v>
      </c>
      <c r="D6554" s="252" t="s">
        <v>672</v>
      </c>
      <c r="E6554" s="54" t="s">
        <v>3084</v>
      </c>
      <c r="F6554" s="54" t="s">
        <v>2212</v>
      </c>
      <c r="G6554" s="129">
        <v>41100</v>
      </c>
      <c r="H6554" s="323">
        <v>233290.74</v>
      </c>
      <c r="I6554" s="323">
        <v>294687</v>
      </c>
      <c r="J6554" s="42"/>
      <c r="K6554" s="42"/>
      <c r="L6554" s="42" t="s">
        <v>4489</v>
      </c>
      <c r="M6554" s="42" t="s">
        <v>3545</v>
      </c>
      <c r="N6554" s="42" t="s">
        <v>2439</v>
      </c>
      <c r="O6554" s="137" t="s">
        <v>3546</v>
      </c>
      <c r="P6554" s="42" t="s">
        <v>64</v>
      </c>
      <c r="Q6554" s="42" t="s">
        <v>65</v>
      </c>
      <c r="R6554" s="42">
        <v>1</v>
      </c>
      <c r="S6554" s="137" t="s">
        <v>2419</v>
      </c>
      <c r="T6554" s="62">
        <v>685129400</v>
      </c>
      <c r="U6554" s="62">
        <v>667213675.62</v>
      </c>
      <c r="Z6554" s="54" t="s">
        <v>280</v>
      </c>
      <c r="AA6554" s="132">
        <v>2.1804951012610802E-6</v>
      </c>
      <c r="AJ6554" s="42"/>
      <c r="AM6554" s="42"/>
      <c r="AN6554" s="42"/>
      <c r="AO6554" s="42"/>
      <c r="AP6554" s="42"/>
      <c r="AY6554" s="42"/>
      <c r="AZ6554" s="42"/>
      <c r="BA6554" s="42"/>
      <c r="BB6554" s="42"/>
      <c r="BN6554" s="54" t="s">
        <v>4578</v>
      </c>
      <c r="BO6554" s="58" t="str">
        <f t="shared" si="102"/>
        <v>境内资产</v>
      </c>
      <c r="BP6554" s="58" t="str">
        <f>IF(M6554="",VLOOKUP(D6554,Sheet4!$A$1:$B$92,2,0),VLOOKUP(Q6554,Sheet4!$A$1:$B$92,2,0))</f>
        <v>保险资产管理产品</v>
      </c>
    </row>
    <row r="6555" spans="1:68" s="58" customFormat="1" ht="12.75" customHeight="1">
      <c r="A6555" s="64" t="s">
        <v>3085</v>
      </c>
      <c r="B6555" s="54" t="s">
        <v>3086</v>
      </c>
      <c r="C6555" s="252" t="s">
        <v>5552</v>
      </c>
      <c r="D6555" s="252" t="s">
        <v>672</v>
      </c>
      <c r="E6555" s="54" t="s">
        <v>3087</v>
      </c>
      <c r="F6555" s="54" t="s">
        <v>3086</v>
      </c>
      <c r="G6555" s="129">
        <v>37500</v>
      </c>
      <c r="H6555" s="323">
        <v>152826.42000000001</v>
      </c>
      <c r="I6555" s="323">
        <v>131625</v>
      </c>
      <c r="J6555" s="42"/>
      <c r="K6555" s="42"/>
      <c r="L6555" s="42" t="s">
        <v>4489</v>
      </c>
      <c r="M6555" s="42" t="s">
        <v>3545</v>
      </c>
      <c r="N6555" s="42" t="s">
        <v>2439</v>
      </c>
      <c r="O6555" s="137" t="s">
        <v>3546</v>
      </c>
      <c r="P6555" s="42" t="s">
        <v>64</v>
      </c>
      <c r="Q6555" s="42" t="s">
        <v>65</v>
      </c>
      <c r="R6555" s="42">
        <v>1</v>
      </c>
      <c r="S6555" s="137" t="s">
        <v>2419</v>
      </c>
      <c r="T6555" s="62">
        <v>685129400</v>
      </c>
      <c r="U6555" s="62">
        <v>667213675.62</v>
      </c>
      <c r="Z6555" s="54" t="s">
        <v>280</v>
      </c>
      <c r="AA6555" s="132">
        <v>1.6445900318613199E-6</v>
      </c>
      <c r="AJ6555" s="42"/>
      <c r="AM6555" s="42"/>
      <c r="AN6555" s="42"/>
      <c r="AO6555" s="42"/>
      <c r="AP6555" s="42"/>
      <c r="AY6555" s="42"/>
      <c r="AZ6555" s="42"/>
      <c r="BA6555" s="42"/>
      <c r="BB6555" s="42"/>
      <c r="BN6555" s="54" t="s">
        <v>4578</v>
      </c>
      <c r="BO6555" s="58" t="str">
        <f t="shared" si="102"/>
        <v>境内资产</v>
      </c>
      <c r="BP6555" s="58" t="str">
        <f>IF(M6555="",VLOOKUP(D6555,Sheet4!$A$1:$B$92,2,0),VLOOKUP(Q6555,Sheet4!$A$1:$B$92,2,0))</f>
        <v>保险资产管理产品</v>
      </c>
    </row>
    <row r="6556" spans="1:68" s="58" customFormat="1" ht="12.75" customHeight="1">
      <c r="A6556" s="64" t="s">
        <v>3963</v>
      </c>
      <c r="B6556" s="54" t="s">
        <v>3964</v>
      </c>
      <c r="C6556" s="252" t="s">
        <v>5552</v>
      </c>
      <c r="D6556" s="252" t="s">
        <v>672</v>
      </c>
      <c r="E6556" s="54" t="s">
        <v>3965</v>
      </c>
      <c r="F6556" s="54" t="s">
        <v>3964</v>
      </c>
      <c r="G6556" s="129">
        <v>9100</v>
      </c>
      <c r="H6556" s="323">
        <v>95872.5</v>
      </c>
      <c r="I6556" s="323">
        <v>66157</v>
      </c>
      <c r="J6556" s="42"/>
      <c r="K6556" s="42"/>
      <c r="L6556" s="42" t="s">
        <v>4489</v>
      </c>
      <c r="M6556" s="42" t="s">
        <v>3545</v>
      </c>
      <c r="N6556" s="42" t="s">
        <v>2439</v>
      </c>
      <c r="O6556" s="137" t="s">
        <v>3546</v>
      </c>
      <c r="P6556" s="42" t="s">
        <v>64</v>
      </c>
      <c r="Q6556" s="42" t="s">
        <v>65</v>
      </c>
      <c r="R6556" s="42">
        <v>1</v>
      </c>
      <c r="S6556" s="137" t="s">
        <v>2419</v>
      </c>
      <c r="T6556" s="62">
        <v>685129400</v>
      </c>
      <c r="U6556" s="62">
        <v>667213675.62</v>
      </c>
      <c r="Z6556" s="54" t="s">
        <v>280</v>
      </c>
      <c r="AA6556" s="132">
        <v>2.4685590792841502E-6</v>
      </c>
      <c r="AJ6556" s="42"/>
      <c r="AM6556" s="42"/>
      <c r="AN6556" s="42"/>
      <c r="AO6556" s="42"/>
      <c r="AP6556" s="42"/>
      <c r="AY6556" s="42"/>
      <c r="AZ6556" s="42"/>
      <c r="BA6556" s="42"/>
      <c r="BB6556" s="42"/>
      <c r="BN6556" s="54" t="s">
        <v>4578</v>
      </c>
      <c r="BO6556" s="58" t="str">
        <f t="shared" si="102"/>
        <v>境内资产</v>
      </c>
      <c r="BP6556" s="58" t="str">
        <f>IF(M6556="",VLOOKUP(D6556,Sheet4!$A$1:$B$92,2,0),VLOOKUP(Q6556,Sheet4!$A$1:$B$92,2,0))</f>
        <v>保险资产管理产品</v>
      </c>
    </row>
    <row r="6557" spans="1:68" s="58" customFormat="1" ht="12.75" customHeight="1">
      <c r="A6557" s="64" t="s">
        <v>2128</v>
      </c>
      <c r="B6557" s="54" t="s">
        <v>3091</v>
      </c>
      <c r="C6557" s="252" t="s">
        <v>5552</v>
      </c>
      <c r="D6557" s="252" t="s">
        <v>672</v>
      </c>
      <c r="E6557" s="54" t="s">
        <v>3092</v>
      </c>
      <c r="F6557" s="54" t="s">
        <v>3091</v>
      </c>
      <c r="G6557" s="129">
        <v>4200</v>
      </c>
      <c r="H6557" s="323">
        <v>137026.89000000001</v>
      </c>
      <c r="I6557" s="323">
        <v>102984</v>
      </c>
      <c r="J6557" s="42"/>
      <c r="K6557" s="42"/>
      <c r="L6557" s="42" t="s">
        <v>4489</v>
      </c>
      <c r="M6557" s="42" t="s">
        <v>3545</v>
      </c>
      <c r="N6557" s="42" t="s">
        <v>2439</v>
      </c>
      <c r="O6557" s="137" t="s">
        <v>3546</v>
      </c>
      <c r="P6557" s="42" t="s">
        <v>64</v>
      </c>
      <c r="Q6557" s="42" t="s">
        <v>65</v>
      </c>
      <c r="R6557" s="42">
        <v>1</v>
      </c>
      <c r="S6557" s="137" t="s">
        <v>2419</v>
      </c>
      <c r="T6557" s="62">
        <v>685129400</v>
      </c>
      <c r="U6557" s="62">
        <v>667213675.62</v>
      </c>
      <c r="Z6557" s="54" t="s">
        <v>280</v>
      </c>
      <c r="AA6557" s="132">
        <v>2.8704818613793302E-6</v>
      </c>
      <c r="AJ6557" s="42"/>
      <c r="AM6557" s="42"/>
      <c r="AN6557" s="42"/>
      <c r="AO6557" s="42"/>
      <c r="AP6557" s="42"/>
      <c r="AY6557" s="42"/>
      <c r="AZ6557" s="42"/>
      <c r="BA6557" s="42"/>
      <c r="BB6557" s="42"/>
      <c r="BN6557" s="54" t="s">
        <v>4578</v>
      </c>
      <c r="BO6557" s="58" t="str">
        <f t="shared" si="102"/>
        <v>境内资产</v>
      </c>
      <c r="BP6557" s="58" t="str">
        <f>IF(M6557="",VLOOKUP(D6557,Sheet4!$A$1:$B$92,2,0),VLOOKUP(Q6557,Sheet4!$A$1:$B$92,2,0))</f>
        <v>保险资产管理产品</v>
      </c>
    </row>
    <row r="6558" spans="1:68" s="58" customFormat="1" ht="12.75" customHeight="1">
      <c r="A6558" s="64" t="s">
        <v>3966</v>
      </c>
      <c r="B6558" s="54" t="s">
        <v>3967</v>
      </c>
      <c r="C6558" s="252" t="s">
        <v>5552</v>
      </c>
      <c r="D6558" s="252" t="s">
        <v>672</v>
      </c>
      <c r="E6558" s="54" t="s">
        <v>3968</v>
      </c>
      <c r="F6558" s="54" t="s">
        <v>3967</v>
      </c>
      <c r="G6558" s="54">
        <v>700</v>
      </c>
      <c r="H6558" s="323">
        <v>66259.520000000004</v>
      </c>
      <c r="I6558" s="323">
        <v>28035</v>
      </c>
      <c r="J6558" s="42"/>
      <c r="K6558" s="42"/>
      <c r="L6558" s="42" t="s">
        <v>4489</v>
      </c>
      <c r="M6558" s="42" t="s">
        <v>3545</v>
      </c>
      <c r="N6558" s="42" t="s">
        <v>2439</v>
      </c>
      <c r="O6558" s="137" t="s">
        <v>3546</v>
      </c>
      <c r="P6558" s="42" t="s">
        <v>64</v>
      </c>
      <c r="Q6558" s="42" t="s">
        <v>65</v>
      </c>
      <c r="R6558" s="42">
        <v>1</v>
      </c>
      <c r="S6558" s="137" t="s">
        <v>2419</v>
      </c>
      <c r="T6558" s="62">
        <v>685129400</v>
      </c>
      <c r="U6558" s="62">
        <v>667213675.62</v>
      </c>
      <c r="Z6558" s="54" t="s">
        <v>280</v>
      </c>
      <c r="AA6558" s="132">
        <v>1.2465719272002E-6</v>
      </c>
      <c r="AJ6558" s="42"/>
      <c r="AM6558" s="42"/>
      <c r="AN6558" s="42"/>
      <c r="AO6558" s="42"/>
      <c r="AP6558" s="42"/>
      <c r="AY6558" s="42"/>
      <c r="AZ6558" s="42"/>
      <c r="BA6558" s="42"/>
      <c r="BB6558" s="42"/>
      <c r="BN6558" s="54" t="s">
        <v>4578</v>
      </c>
      <c r="BO6558" s="58" t="str">
        <f t="shared" si="102"/>
        <v>境内资产</v>
      </c>
      <c r="BP6558" s="58" t="str">
        <f>IF(M6558="",VLOOKUP(D6558,Sheet4!$A$1:$B$92,2,0),VLOOKUP(Q6558,Sheet4!$A$1:$B$92,2,0))</f>
        <v>保险资产管理产品</v>
      </c>
    </row>
    <row r="6559" spans="1:68" s="58" customFormat="1" ht="12.75" customHeight="1">
      <c r="A6559" s="64" t="s">
        <v>3969</v>
      </c>
      <c r="B6559" s="54" t="s">
        <v>3970</v>
      </c>
      <c r="C6559" s="252" t="s">
        <v>5552</v>
      </c>
      <c r="D6559" s="252" t="s">
        <v>672</v>
      </c>
      <c r="E6559" s="54" t="s">
        <v>3971</v>
      </c>
      <c r="F6559" s="54" t="s">
        <v>3970</v>
      </c>
      <c r="G6559" s="54">
        <v>900</v>
      </c>
      <c r="H6559" s="323">
        <v>113055.49</v>
      </c>
      <c r="I6559" s="323">
        <v>46215</v>
      </c>
      <c r="J6559" s="42"/>
      <c r="K6559" s="42"/>
      <c r="L6559" s="42" t="s">
        <v>4489</v>
      </c>
      <c r="M6559" s="42" t="s">
        <v>3545</v>
      </c>
      <c r="N6559" s="42" t="s">
        <v>2439</v>
      </c>
      <c r="O6559" s="137" t="s">
        <v>3546</v>
      </c>
      <c r="P6559" s="42" t="s">
        <v>64</v>
      </c>
      <c r="Q6559" s="42" t="s">
        <v>65</v>
      </c>
      <c r="R6559" s="42">
        <v>1</v>
      </c>
      <c r="S6559" s="137" t="s">
        <v>2419</v>
      </c>
      <c r="T6559" s="62">
        <v>685129400</v>
      </c>
      <c r="U6559" s="62">
        <v>667213675.62</v>
      </c>
      <c r="Z6559" s="54" t="s">
        <v>280</v>
      </c>
      <c r="AA6559" s="132">
        <v>1.96213267077781E-6</v>
      </c>
      <c r="AJ6559" s="42"/>
      <c r="AM6559" s="42"/>
      <c r="AN6559" s="42"/>
      <c r="AO6559" s="42"/>
      <c r="AP6559" s="42"/>
      <c r="AY6559" s="42"/>
      <c r="AZ6559" s="42"/>
      <c r="BA6559" s="42"/>
      <c r="BB6559" s="42"/>
      <c r="BN6559" s="54" t="s">
        <v>4578</v>
      </c>
      <c r="BO6559" s="58" t="str">
        <f t="shared" si="102"/>
        <v>境内资产</v>
      </c>
      <c r="BP6559" s="58" t="str">
        <f>IF(M6559="",VLOOKUP(D6559,Sheet4!$A$1:$B$92,2,0),VLOOKUP(Q6559,Sheet4!$A$1:$B$92,2,0))</f>
        <v>保险资产管理产品</v>
      </c>
    </row>
    <row r="6560" spans="1:68" s="58" customFormat="1" ht="12.75" customHeight="1">
      <c r="A6560" s="64" t="s">
        <v>1975</v>
      </c>
      <c r="B6560" s="54" t="s">
        <v>1976</v>
      </c>
      <c r="C6560" s="252" t="s">
        <v>5552</v>
      </c>
      <c r="D6560" s="252" t="s">
        <v>672</v>
      </c>
      <c r="E6560" s="54" t="s">
        <v>3108</v>
      </c>
      <c r="F6560" s="54" t="s">
        <v>1976</v>
      </c>
      <c r="G6560" s="54">
        <v>342</v>
      </c>
      <c r="H6560" s="323">
        <v>4969.26</v>
      </c>
      <c r="I6560" s="323">
        <v>4969.26</v>
      </c>
      <c r="J6560" s="42"/>
      <c r="K6560" s="42"/>
      <c r="L6560" s="42" t="s">
        <v>4489</v>
      </c>
      <c r="M6560" s="42" t="s">
        <v>3545</v>
      </c>
      <c r="N6560" s="42" t="s">
        <v>2439</v>
      </c>
      <c r="O6560" s="137" t="s">
        <v>3546</v>
      </c>
      <c r="P6560" s="42" t="s">
        <v>64</v>
      </c>
      <c r="Q6560" s="42" t="s">
        <v>65</v>
      </c>
      <c r="R6560" s="42">
        <v>1</v>
      </c>
      <c r="S6560" s="137" t="s">
        <v>2419</v>
      </c>
      <c r="T6560" s="62">
        <v>685129400</v>
      </c>
      <c r="U6560" s="62">
        <v>667213675.62</v>
      </c>
      <c r="Z6560" s="54" t="s">
        <v>68</v>
      </c>
      <c r="AA6560" s="132" t="e">
        <v>#DIV/0!</v>
      </c>
      <c r="AJ6560" s="42"/>
      <c r="AM6560" s="42"/>
      <c r="AN6560" s="42"/>
      <c r="AO6560" s="42"/>
      <c r="AP6560" s="42"/>
      <c r="AY6560" s="42"/>
      <c r="AZ6560" s="42"/>
      <c r="BA6560" s="42"/>
      <c r="BB6560" s="42"/>
      <c r="BN6560" s="54" t="s">
        <v>4578</v>
      </c>
      <c r="BO6560" s="58" t="str">
        <f t="shared" si="102"/>
        <v>境内资产</v>
      </c>
      <c r="BP6560" s="58" t="str">
        <f>IF(M6560="",VLOOKUP(D6560,Sheet4!$A$1:$B$92,2,0),VLOOKUP(Q6560,Sheet4!$A$1:$B$92,2,0))</f>
        <v>保险资产管理产品</v>
      </c>
    </row>
    <row r="6561" spans="1:68" s="58" customFormat="1" ht="12.75" customHeight="1">
      <c r="A6561" s="64" t="s">
        <v>3972</v>
      </c>
      <c r="B6561" s="54" t="s">
        <v>3973</v>
      </c>
      <c r="C6561" s="252" t="s">
        <v>5552</v>
      </c>
      <c r="D6561" s="252" t="s">
        <v>672</v>
      </c>
      <c r="E6561" s="54" t="s">
        <v>3974</v>
      </c>
      <c r="F6561" s="54" t="s">
        <v>3973</v>
      </c>
      <c r="G6561" s="129">
        <v>1300</v>
      </c>
      <c r="H6561" s="323">
        <v>55382</v>
      </c>
      <c r="I6561" s="323">
        <v>31928</v>
      </c>
      <c r="J6561" s="42"/>
      <c r="K6561" s="42"/>
      <c r="L6561" s="42" t="s">
        <v>4489</v>
      </c>
      <c r="M6561" s="42" t="s">
        <v>3545</v>
      </c>
      <c r="N6561" s="42" t="s">
        <v>2439</v>
      </c>
      <c r="O6561" s="137" t="s">
        <v>3546</v>
      </c>
      <c r="P6561" s="42" t="s">
        <v>64</v>
      </c>
      <c r="Q6561" s="42" t="s">
        <v>65</v>
      </c>
      <c r="R6561" s="42">
        <v>1</v>
      </c>
      <c r="S6561" s="137" t="s">
        <v>2419</v>
      </c>
      <c r="T6561" s="62">
        <v>685129400</v>
      </c>
      <c r="U6561" s="62">
        <v>667213675.62</v>
      </c>
      <c r="Z6561" s="54" t="s">
        <v>280</v>
      </c>
      <c r="AA6561" s="132">
        <v>1.64363523426816E-6</v>
      </c>
      <c r="AJ6561" s="42"/>
      <c r="AM6561" s="42"/>
      <c r="AN6561" s="42"/>
      <c r="AO6561" s="42"/>
      <c r="AP6561" s="42"/>
      <c r="AY6561" s="42"/>
      <c r="AZ6561" s="42"/>
      <c r="BA6561" s="42"/>
      <c r="BB6561" s="42"/>
      <c r="BN6561" s="54" t="s">
        <v>4578</v>
      </c>
      <c r="BO6561" s="58" t="str">
        <f t="shared" si="102"/>
        <v>境内资产</v>
      </c>
      <c r="BP6561" s="58" t="str">
        <f>IF(M6561="",VLOOKUP(D6561,Sheet4!$A$1:$B$92,2,0),VLOOKUP(Q6561,Sheet4!$A$1:$B$92,2,0))</f>
        <v>保险资产管理产品</v>
      </c>
    </row>
    <row r="6562" spans="1:68" s="58" customFormat="1" ht="12.75" customHeight="1">
      <c r="A6562" s="64" t="s">
        <v>2214</v>
      </c>
      <c r="B6562" s="54" t="s">
        <v>2215</v>
      </c>
      <c r="C6562" s="252" t="s">
        <v>5552</v>
      </c>
      <c r="D6562" s="252" t="s">
        <v>672</v>
      </c>
      <c r="E6562" s="54" t="s">
        <v>3112</v>
      </c>
      <c r="F6562" s="54" t="s">
        <v>2215</v>
      </c>
      <c r="G6562" s="129">
        <v>7447</v>
      </c>
      <c r="H6562" s="323">
        <v>784173.24</v>
      </c>
      <c r="I6562" s="323">
        <v>769126.16</v>
      </c>
      <c r="J6562" s="42"/>
      <c r="K6562" s="42"/>
      <c r="L6562" s="42" t="s">
        <v>4489</v>
      </c>
      <c r="M6562" s="42" t="s">
        <v>3545</v>
      </c>
      <c r="N6562" s="42" t="s">
        <v>2439</v>
      </c>
      <c r="O6562" s="137" t="s">
        <v>3546</v>
      </c>
      <c r="P6562" s="42" t="s">
        <v>64</v>
      </c>
      <c r="Q6562" s="42" t="s">
        <v>65</v>
      </c>
      <c r="R6562" s="42">
        <v>1</v>
      </c>
      <c r="S6562" s="137" t="s">
        <v>2419</v>
      </c>
      <c r="T6562" s="62">
        <v>685129400</v>
      </c>
      <c r="U6562" s="62">
        <v>667213675.62</v>
      </c>
      <c r="Z6562" s="54" t="s">
        <v>280</v>
      </c>
      <c r="AA6562" s="132">
        <v>2.51943964973254E-6</v>
      </c>
      <c r="AJ6562" s="42"/>
      <c r="AM6562" s="42"/>
      <c r="AN6562" s="42"/>
      <c r="AO6562" s="42"/>
      <c r="AP6562" s="42"/>
      <c r="AY6562" s="42"/>
      <c r="AZ6562" s="42"/>
      <c r="BA6562" s="42"/>
      <c r="BB6562" s="42"/>
      <c r="BN6562" s="54" t="s">
        <v>4578</v>
      </c>
      <c r="BO6562" s="58" t="str">
        <f t="shared" si="102"/>
        <v>境内资产</v>
      </c>
      <c r="BP6562" s="58" t="str">
        <f>IF(M6562="",VLOOKUP(D6562,Sheet4!$A$1:$B$92,2,0),VLOOKUP(Q6562,Sheet4!$A$1:$B$92,2,0))</f>
        <v>保险资产管理产品</v>
      </c>
    </row>
    <row r="6563" spans="1:68" s="58" customFormat="1" ht="12.75" customHeight="1">
      <c r="A6563" s="64" t="s">
        <v>1969</v>
      </c>
      <c r="B6563" s="54" t="s">
        <v>1970</v>
      </c>
      <c r="C6563" s="252" t="s">
        <v>5552</v>
      </c>
      <c r="D6563" s="252" t="s">
        <v>672</v>
      </c>
      <c r="E6563" s="54" t="s">
        <v>3975</v>
      </c>
      <c r="F6563" s="54" t="s">
        <v>1970</v>
      </c>
      <c r="G6563" s="54">
        <v>800</v>
      </c>
      <c r="H6563" s="323">
        <v>97737</v>
      </c>
      <c r="I6563" s="323">
        <v>62160</v>
      </c>
      <c r="J6563" s="42"/>
      <c r="K6563" s="42"/>
      <c r="L6563" s="42" t="s">
        <v>4489</v>
      </c>
      <c r="M6563" s="42" t="s">
        <v>3545</v>
      </c>
      <c r="N6563" s="42" t="s">
        <v>2439</v>
      </c>
      <c r="O6563" s="137" t="s">
        <v>3546</v>
      </c>
      <c r="P6563" s="42" t="s">
        <v>64</v>
      </c>
      <c r="Q6563" s="42" t="s">
        <v>65</v>
      </c>
      <c r="R6563" s="42">
        <v>1</v>
      </c>
      <c r="S6563" s="137" t="s">
        <v>2419</v>
      </c>
      <c r="T6563" s="62">
        <v>685129400</v>
      </c>
      <c r="U6563" s="62">
        <v>667213675.62</v>
      </c>
      <c r="Z6563" s="54" t="s">
        <v>280</v>
      </c>
      <c r="AA6563" s="132">
        <v>7.4476413797795701E-7</v>
      </c>
      <c r="AJ6563" s="42"/>
      <c r="AM6563" s="42"/>
      <c r="AN6563" s="42"/>
      <c r="AO6563" s="42"/>
      <c r="AP6563" s="42"/>
      <c r="AY6563" s="42"/>
      <c r="AZ6563" s="42"/>
      <c r="BA6563" s="42"/>
      <c r="BB6563" s="42"/>
      <c r="BN6563" s="54" t="s">
        <v>4578</v>
      </c>
      <c r="BO6563" s="58" t="str">
        <f t="shared" si="102"/>
        <v>境内资产</v>
      </c>
      <c r="BP6563" s="58" t="str">
        <f>IF(M6563="",VLOOKUP(D6563,Sheet4!$A$1:$B$92,2,0),VLOOKUP(Q6563,Sheet4!$A$1:$B$92,2,0))</f>
        <v>保险资产管理产品</v>
      </c>
    </row>
    <row r="6564" spans="1:68" s="58" customFormat="1" ht="12.75" customHeight="1">
      <c r="A6564" s="64" t="s">
        <v>3976</v>
      </c>
      <c r="B6564" s="54" t="s">
        <v>3977</v>
      </c>
      <c r="C6564" s="252" t="s">
        <v>5552</v>
      </c>
      <c r="D6564" s="252" t="s">
        <v>672</v>
      </c>
      <c r="E6564" s="54" t="s">
        <v>3978</v>
      </c>
      <c r="F6564" s="54" t="s">
        <v>3977</v>
      </c>
      <c r="G6564" s="129">
        <v>4708</v>
      </c>
      <c r="H6564" s="323">
        <v>538078.43000000005</v>
      </c>
      <c r="I6564" s="323">
        <v>427863.03999999998</v>
      </c>
      <c r="J6564" s="42"/>
      <c r="K6564" s="42"/>
      <c r="L6564" s="42" t="s">
        <v>4489</v>
      </c>
      <c r="M6564" s="42" t="s">
        <v>3545</v>
      </c>
      <c r="N6564" s="42" t="s">
        <v>2439</v>
      </c>
      <c r="O6564" s="137" t="s">
        <v>3546</v>
      </c>
      <c r="P6564" s="42" t="s">
        <v>64</v>
      </c>
      <c r="Q6564" s="42" t="s">
        <v>65</v>
      </c>
      <c r="R6564" s="42">
        <v>1</v>
      </c>
      <c r="S6564" s="137" t="s">
        <v>2419</v>
      </c>
      <c r="T6564" s="62">
        <v>685129400</v>
      </c>
      <c r="U6564" s="62">
        <v>667213675.62</v>
      </c>
      <c r="Z6564" s="54" t="s">
        <v>280</v>
      </c>
      <c r="AA6564" s="132">
        <v>1.11760590432244E-6</v>
      </c>
      <c r="AJ6564" s="42"/>
      <c r="AM6564" s="42"/>
      <c r="AN6564" s="42"/>
      <c r="AO6564" s="42"/>
      <c r="AP6564" s="42"/>
      <c r="AY6564" s="42"/>
      <c r="AZ6564" s="42"/>
      <c r="BA6564" s="42"/>
      <c r="BB6564" s="42"/>
      <c r="BN6564" s="54" t="s">
        <v>4578</v>
      </c>
      <c r="BO6564" s="58" t="str">
        <f t="shared" si="102"/>
        <v>境内资产</v>
      </c>
      <c r="BP6564" s="58" t="str">
        <f>IF(M6564="",VLOOKUP(D6564,Sheet4!$A$1:$B$92,2,0),VLOOKUP(Q6564,Sheet4!$A$1:$B$92,2,0))</f>
        <v>保险资产管理产品</v>
      </c>
    </row>
    <row r="6565" spans="1:68" s="58" customFormat="1" ht="12.75" customHeight="1">
      <c r="A6565" s="64" t="s">
        <v>3979</v>
      </c>
      <c r="B6565" s="54" t="s">
        <v>3980</v>
      </c>
      <c r="C6565" s="252" t="s">
        <v>5552</v>
      </c>
      <c r="D6565" s="252" t="s">
        <v>672</v>
      </c>
      <c r="E6565" s="54" t="s">
        <v>3981</v>
      </c>
      <c r="F6565" s="54" t="s">
        <v>3980</v>
      </c>
      <c r="G6565" s="54">
        <v>700</v>
      </c>
      <c r="H6565" s="323">
        <v>39008</v>
      </c>
      <c r="I6565" s="323">
        <v>23674</v>
      </c>
      <c r="J6565" s="42"/>
      <c r="K6565" s="42"/>
      <c r="L6565" s="42" t="s">
        <v>4489</v>
      </c>
      <c r="M6565" s="42" t="s">
        <v>3545</v>
      </c>
      <c r="N6565" s="42" t="s">
        <v>2439</v>
      </c>
      <c r="O6565" s="137" t="s">
        <v>3546</v>
      </c>
      <c r="P6565" s="42" t="s">
        <v>64</v>
      </c>
      <c r="Q6565" s="42" t="s">
        <v>65</v>
      </c>
      <c r="R6565" s="42">
        <v>1</v>
      </c>
      <c r="S6565" s="137" t="s">
        <v>2419</v>
      </c>
      <c r="T6565" s="62">
        <v>685129400</v>
      </c>
      <c r="U6565" s="62">
        <v>667213675.62</v>
      </c>
      <c r="Z6565" s="54" t="s">
        <v>280</v>
      </c>
      <c r="AA6565" s="132">
        <v>1.38244876503176E-6</v>
      </c>
      <c r="AJ6565" s="42"/>
      <c r="AM6565" s="42"/>
      <c r="AN6565" s="42"/>
      <c r="AO6565" s="42"/>
      <c r="AP6565" s="42"/>
      <c r="AY6565" s="42"/>
      <c r="AZ6565" s="42"/>
      <c r="BA6565" s="42"/>
      <c r="BB6565" s="42"/>
      <c r="BN6565" s="54" t="s">
        <v>4578</v>
      </c>
      <c r="BO6565" s="58" t="str">
        <f t="shared" si="102"/>
        <v>境内资产</v>
      </c>
      <c r="BP6565" s="58" t="str">
        <f>IF(M6565="",VLOOKUP(D6565,Sheet4!$A$1:$B$92,2,0),VLOOKUP(Q6565,Sheet4!$A$1:$B$92,2,0))</f>
        <v>保险资产管理产品</v>
      </c>
    </row>
    <row r="6566" spans="1:68" s="58" customFormat="1" ht="12.75" customHeight="1">
      <c r="A6566" s="64" t="s">
        <v>3982</v>
      </c>
      <c r="B6566" s="54" t="s">
        <v>3983</v>
      </c>
      <c r="C6566" s="252" t="s">
        <v>5552</v>
      </c>
      <c r="D6566" s="252" t="s">
        <v>672</v>
      </c>
      <c r="E6566" s="54" t="s">
        <v>3984</v>
      </c>
      <c r="F6566" s="54" t="s">
        <v>3983</v>
      </c>
      <c r="G6566" s="129">
        <v>3100</v>
      </c>
      <c r="H6566" s="323">
        <v>155275.85999999999</v>
      </c>
      <c r="I6566" s="323">
        <v>141112</v>
      </c>
      <c r="J6566" s="42"/>
      <c r="K6566" s="42"/>
      <c r="L6566" s="42" t="s">
        <v>4489</v>
      </c>
      <c r="M6566" s="42" t="s">
        <v>3545</v>
      </c>
      <c r="N6566" s="42" t="s">
        <v>2439</v>
      </c>
      <c r="O6566" s="137" t="s">
        <v>3546</v>
      </c>
      <c r="P6566" s="42" t="s">
        <v>64</v>
      </c>
      <c r="Q6566" s="42" t="s">
        <v>65</v>
      </c>
      <c r="R6566" s="42">
        <v>1</v>
      </c>
      <c r="S6566" s="137" t="s">
        <v>2419</v>
      </c>
      <c r="T6566" s="62">
        <v>685129400</v>
      </c>
      <c r="U6566" s="62">
        <v>667213675.62</v>
      </c>
      <c r="Z6566" s="54" t="s">
        <v>280</v>
      </c>
      <c r="AA6566" s="132">
        <v>2.4711040255081698E-6</v>
      </c>
      <c r="AJ6566" s="42"/>
      <c r="AM6566" s="42"/>
      <c r="AN6566" s="42"/>
      <c r="AO6566" s="42"/>
      <c r="AP6566" s="42"/>
      <c r="AY6566" s="42"/>
      <c r="AZ6566" s="42"/>
      <c r="BA6566" s="42"/>
      <c r="BB6566" s="42"/>
      <c r="BN6566" s="54" t="s">
        <v>4578</v>
      </c>
      <c r="BO6566" s="58" t="str">
        <f t="shared" si="102"/>
        <v>境内资产</v>
      </c>
      <c r="BP6566" s="58" t="str">
        <f>IF(M6566="",VLOOKUP(D6566,Sheet4!$A$1:$B$92,2,0),VLOOKUP(Q6566,Sheet4!$A$1:$B$92,2,0))</f>
        <v>保险资产管理产品</v>
      </c>
    </row>
    <row r="6567" spans="1:68" s="58" customFormat="1" ht="12.75" customHeight="1">
      <c r="A6567" s="64" t="s">
        <v>3131</v>
      </c>
      <c r="B6567" s="54" t="s">
        <v>3132</v>
      </c>
      <c r="C6567" s="252" t="s">
        <v>5552</v>
      </c>
      <c r="D6567" s="252" t="s">
        <v>672</v>
      </c>
      <c r="E6567" s="54" t="s">
        <v>3133</v>
      </c>
      <c r="F6567" s="54" t="s">
        <v>3132</v>
      </c>
      <c r="G6567" s="54">
        <v>928</v>
      </c>
      <c r="H6567" s="323">
        <v>151163</v>
      </c>
      <c r="I6567" s="323">
        <v>149222.39999999999</v>
      </c>
      <c r="J6567" s="42"/>
      <c r="K6567" s="42"/>
      <c r="L6567" s="42" t="s">
        <v>4489</v>
      </c>
      <c r="M6567" s="42" t="s">
        <v>3545</v>
      </c>
      <c r="N6567" s="42" t="s">
        <v>2439</v>
      </c>
      <c r="O6567" s="137" t="s">
        <v>3546</v>
      </c>
      <c r="P6567" s="42" t="s">
        <v>64</v>
      </c>
      <c r="Q6567" s="42" t="s">
        <v>65</v>
      </c>
      <c r="R6567" s="42">
        <v>1</v>
      </c>
      <c r="S6567" s="137" t="s">
        <v>2419</v>
      </c>
      <c r="T6567" s="62">
        <v>685129400</v>
      </c>
      <c r="U6567" s="62">
        <v>667213675.62</v>
      </c>
      <c r="Z6567" s="54" t="s">
        <v>280</v>
      </c>
      <c r="AA6567" s="132">
        <v>1.05429625724829E-6</v>
      </c>
      <c r="AJ6567" s="42"/>
      <c r="AM6567" s="42"/>
      <c r="AN6567" s="42"/>
      <c r="AO6567" s="42"/>
      <c r="AP6567" s="42"/>
      <c r="AY6567" s="42"/>
      <c r="AZ6567" s="42"/>
      <c r="BA6567" s="42"/>
      <c r="BB6567" s="42"/>
      <c r="BN6567" s="54" t="s">
        <v>4578</v>
      </c>
      <c r="BO6567" s="58" t="str">
        <f t="shared" si="102"/>
        <v>境内资产</v>
      </c>
      <c r="BP6567" s="58" t="str">
        <f>IF(M6567="",VLOOKUP(D6567,Sheet4!$A$1:$B$92,2,0),VLOOKUP(Q6567,Sheet4!$A$1:$B$92,2,0))</f>
        <v>保险资产管理产品</v>
      </c>
    </row>
    <row r="6568" spans="1:68" s="58" customFormat="1" ht="12.75" customHeight="1">
      <c r="A6568" s="64" t="s">
        <v>3985</v>
      </c>
      <c r="B6568" s="54" t="s">
        <v>3986</v>
      </c>
      <c r="C6568" s="252" t="s">
        <v>5552</v>
      </c>
      <c r="D6568" s="252" t="s">
        <v>672</v>
      </c>
      <c r="E6568" s="54" t="s">
        <v>3987</v>
      </c>
      <c r="F6568" s="54" t="s">
        <v>3986</v>
      </c>
      <c r="G6568" s="54">
        <v>700</v>
      </c>
      <c r="H6568" s="323">
        <v>96923</v>
      </c>
      <c r="I6568" s="323">
        <v>72450</v>
      </c>
      <c r="J6568" s="42"/>
      <c r="K6568" s="42"/>
      <c r="L6568" s="42" t="s">
        <v>4489</v>
      </c>
      <c r="M6568" s="42" t="s">
        <v>3545</v>
      </c>
      <c r="N6568" s="42" t="s">
        <v>2439</v>
      </c>
      <c r="O6568" s="137" t="s">
        <v>3546</v>
      </c>
      <c r="P6568" s="42" t="s">
        <v>64</v>
      </c>
      <c r="Q6568" s="42" t="s">
        <v>65</v>
      </c>
      <c r="R6568" s="42">
        <v>1</v>
      </c>
      <c r="S6568" s="137" t="s">
        <v>2419</v>
      </c>
      <c r="T6568" s="62">
        <v>685129400</v>
      </c>
      <c r="U6568" s="62">
        <v>667213675.62</v>
      </c>
      <c r="Z6568" s="54" t="s">
        <v>280</v>
      </c>
      <c r="AA6568" s="132">
        <v>1.21967820097465E-6</v>
      </c>
      <c r="AJ6568" s="42"/>
      <c r="AM6568" s="42"/>
      <c r="AN6568" s="42"/>
      <c r="AO6568" s="42"/>
      <c r="AP6568" s="42"/>
      <c r="AY6568" s="42"/>
      <c r="AZ6568" s="42"/>
      <c r="BA6568" s="42"/>
      <c r="BB6568" s="42"/>
      <c r="BN6568" s="54" t="s">
        <v>4578</v>
      </c>
      <c r="BO6568" s="58" t="str">
        <f t="shared" si="102"/>
        <v>境内资产</v>
      </c>
      <c r="BP6568" s="58" t="str">
        <f>IF(M6568="",VLOOKUP(D6568,Sheet4!$A$1:$B$92,2,0),VLOOKUP(Q6568,Sheet4!$A$1:$B$92,2,0))</f>
        <v>保险资产管理产品</v>
      </c>
    </row>
    <row r="6569" spans="1:68" s="58" customFormat="1" ht="12.75" customHeight="1">
      <c r="A6569" s="64" t="s">
        <v>2216</v>
      </c>
      <c r="B6569" s="54" t="s">
        <v>2217</v>
      </c>
      <c r="C6569" s="252" t="s">
        <v>5552</v>
      </c>
      <c r="D6569" s="252" t="s">
        <v>672</v>
      </c>
      <c r="E6569" s="54" t="s">
        <v>3988</v>
      </c>
      <c r="F6569" s="54" t="s">
        <v>2217</v>
      </c>
      <c r="G6569" s="129">
        <v>1900</v>
      </c>
      <c r="H6569" s="323">
        <v>507301.44</v>
      </c>
      <c r="I6569" s="323">
        <v>276108</v>
      </c>
      <c r="J6569" s="42"/>
      <c r="K6569" s="42"/>
      <c r="L6569" s="42" t="s">
        <v>4489</v>
      </c>
      <c r="M6569" s="42" t="s">
        <v>3545</v>
      </c>
      <c r="N6569" s="42" t="s">
        <v>2439</v>
      </c>
      <c r="O6569" s="137" t="s">
        <v>3546</v>
      </c>
      <c r="P6569" s="42" t="s">
        <v>64</v>
      </c>
      <c r="Q6569" s="42" t="s">
        <v>65</v>
      </c>
      <c r="R6569" s="42">
        <v>1</v>
      </c>
      <c r="S6569" s="137" t="s">
        <v>2419</v>
      </c>
      <c r="T6569" s="62">
        <v>685129400</v>
      </c>
      <c r="U6569" s="62">
        <v>667213675.62</v>
      </c>
      <c r="Z6569" s="54" t="s">
        <v>280</v>
      </c>
      <c r="AA6569" s="132">
        <v>2.1667009438756001E-6</v>
      </c>
      <c r="AJ6569" s="42"/>
      <c r="AM6569" s="42"/>
      <c r="AN6569" s="42"/>
      <c r="AO6569" s="42"/>
      <c r="AP6569" s="42"/>
      <c r="AY6569" s="42"/>
      <c r="AZ6569" s="42"/>
      <c r="BA6569" s="42"/>
      <c r="BB6569" s="42"/>
      <c r="BN6569" s="54" t="s">
        <v>4578</v>
      </c>
      <c r="BO6569" s="58" t="str">
        <f t="shared" si="102"/>
        <v>境内资产</v>
      </c>
      <c r="BP6569" s="58" t="str">
        <f>IF(M6569="",VLOOKUP(D6569,Sheet4!$A$1:$B$92,2,0),VLOOKUP(Q6569,Sheet4!$A$1:$B$92,2,0))</f>
        <v>保险资产管理产品</v>
      </c>
    </row>
    <row r="6570" spans="1:68" s="58" customFormat="1" ht="12.75" customHeight="1">
      <c r="A6570" s="64" t="s">
        <v>3989</v>
      </c>
      <c r="B6570" s="54" t="s">
        <v>3990</v>
      </c>
      <c r="C6570" s="252" t="s">
        <v>5552</v>
      </c>
      <c r="D6570" s="252" t="s">
        <v>672</v>
      </c>
      <c r="E6570" s="54" t="s">
        <v>3991</v>
      </c>
      <c r="F6570" s="54" t="s">
        <v>3990</v>
      </c>
      <c r="G6570" s="129">
        <v>1400</v>
      </c>
      <c r="H6570" s="323">
        <v>99225</v>
      </c>
      <c r="I6570" s="323">
        <v>59150</v>
      </c>
      <c r="J6570" s="42"/>
      <c r="K6570" s="42"/>
      <c r="L6570" s="42" t="s">
        <v>4489</v>
      </c>
      <c r="M6570" s="42" t="s">
        <v>3545</v>
      </c>
      <c r="N6570" s="42" t="s">
        <v>2439</v>
      </c>
      <c r="O6570" s="137" t="s">
        <v>3546</v>
      </c>
      <c r="P6570" s="42" t="s">
        <v>64</v>
      </c>
      <c r="Q6570" s="42" t="s">
        <v>65</v>
      </c>
      <c r="R6570" s="42">
        <v>1</v>
      </c>
      <c r="S6570" s="137" t="s">
        <v>2419</v>
      </c>
      <c r="T6570" s="62">
        <v>685129400</v>
      </c>
      <c r="U6570" s="62">
        <v>667213675.62</v>
      </c>
      <c r="Z6570" s="54" t="s">
        <v>280</v>
      </c>
      <c r="AA6570" s="132">
        <v>2.2774856093614899E-6</v>
      </c>
      <c r="AJ6570" s="42"/>
      <c r="AM6570" s="42"/>
      <c r="AN6570" s="42"/>
      <c r="AO6570" s="42"/>
      <c r="AP6570" s="42"/>
      <c r="AY6570" s="42"/>
      <c r="AZ6570" s="42"/>
      <c r="BA6570" s="42"/>
      <c r="BB6570" s="42"/>
      <c r="BN6570" s="54" t="s">
        <v>4578</v>
      </c>
      <c r="BO6570" s="58" t="str">
        <f t="shared" si="102"/>
        <v>境内资产</v>
      </c>
      <c r="BP6570" s="58" t="str">
        <f>IF(M6570="",VLOOKUP(D6570,Sheet4!$A$1:$B$92,2,0),VLOOKUP(Q6570,Sheet4!$A$1:$B$92,2,0))</f>
        <v>保险资产管理产品</v>
      </c>
    </row>
    <row r="6571" spans="1:68" s="58" customFormat="1" ht="12.75" customHeight="1">
      <c r="A6571" s="64" t="s">
        <v>3992</v>
      </c>
      <c r="B6571" s="54" t="s">
        <v>3993</v>
      </c>
      <c r="C6571" s="252" t="s">
        <v>5552</v>
      </c>
      <c r="D6571" s="252" t="s">
        <v>672</v>
      </c>
      <c r="E6571" s="54" t="s">
        <v>3994</v>
      </c>
      <c r="F6571" s="54" t="s">
        <v>3993</v>
      </c>
      <c r="G6571" s="54">
        <v>780</v>
      </c>
      <c r="H6571" s="323">
        <v>75568.17</v>
      </c>
      <c r="I6571" s="323">
        <v>34538.400000000001</v>
      </c>
      <c r="J6571" s="42"/>
      <c r="K6571" s="42"/>
      <c r="L6571" s="42" t="s">
        <v>4489</v>
      </c>
      <c r="M6571" s="42" t="s">
        <v>3545</v>
      </c>
      <c r="N6571" s="42" t="s">
        <v>2439</v>
      </c>
      <c r="O6571" s="137" t="s">
        <v>3546</v>
      </c>
      <c r="P6571" s="42" t="s">
        <v>64</v>
      </c>
      <c r="Q6571" s="42" t="s">
        <v>65</v>
      </c>
      <c r="R6571" s="42">
        <v>1</v>
      </c>
      <c r="S6571" s="137" t="s">
        <v>2419</v>
      </c>
      <c r="T6571" s="62">
        <v>685129400</v>
      </c>
      <c r="U6571" s="62">
        <v>667213675.62</v>
      </c>
      <c r="Z6571" s="54" t="s">
        <v>280</v>
      </c>
      <c r="AA6571" s="132">
        <v>1.3304398971934299E-6</v>
      </c>
      <c r="AJ6571" s="42"/>
      <c r="AM6571" s="42"/>
      <c r="AN6571" s="42"/>
      <c r="AO6571" s="42"/>
      <c r="AP6571" s="42"/>
      <c r="AY6571" s="42"/>
      <c r="AZ6571" s="42"/>
      <c r="BA6571" s="42"/>
      <c r="BB6571" s="42"/>
      <c r="BN6571" s="54" t="s">
        <v>4578</v>
      </c>
      <c r="BO6571" s="58" t="str">
        <f t="shared" si="102"/>
        <v>境内资产</v>
      </c>
      <c r="BP6571" s="58" t="str">
        <f>IF(M6571="",VLOOKUP(D6571,Sheet4!$A$1:$B$92,2,0),VLOOKUP(Q6571,Sheet4!$A$1:$B$92,2,0))</f>
        <v>保险资产管理产品</v>
      </c>
    </row>
    <row r="6572" spans="1:68" s="58" customFormat="1" ht="12.75" customHeight="1">
      <c r="A6572" s="64" t="s">
        <v>3995</v>
      </c>
      <c r="B6572" s="54" t="s">
        <v>3996</v>
      </c>
      <c r="C6572" s="252" t="s">
        <v>5552</v>
      </c>
      <c r="D6572" s="252" t="s">
        <v>672</v>
      </c>
      <c r="E6572" s="54" t="s">
        <v>3997</v>
      </c>
      <c r="F6572" s="54" t="s">
        <v>3996</v>
      </c>
      <c r="G6572" s="129">
        <v>1300</v>
      </c>
      <c r="H6572" s="323">
        <v>198630</v>
      </c>
      <c r="I6572" s="323">
        <v>150059</v>
      </c>
      <c r="J6572" s="42"/>
      <c r="K6572" s="42"/>
      <c r="L6572" s="42" t="s">
        <v>4489</v>
      </c>
      <c r="M6572" s="42" t="s">
        <v>3545</v>
      </c>
      <c r="N6572" s="42" t="s">
        <v>2439</v>
      </c>
      <c r="O6572" s="137" t="s">
        <v>3546</v>
      </c>
      <c r="P6572" s="42" t="s">
        <v>64</v>
      </c>
      <c r="Q6572" s="42" t="s">
        <v>65</v>
      </c>
      <c r="R6572" s="42">
        <v>1</v>
      </c>
      <c r="S6572" s="137" t="s">
        <v>2419</v>
      </c>
      <c r="T6572" s="62">
        <v>685129400</v>
      </c>
      <c r="U6572" s="62">
        <v>667213675.62</v>
      </c>
      <c r="Z6572" s="54" t="s">
        <v>280</v>
      </c>
      <c r="AA6572" s="132">
        <v>1.8721641959890999E-6</v>
      </c>
      <c r="AJ6572" s="42"/>
      <c r="AM6572" s="42"/>
      <c r="AN6572" s="42"/>
      <c r="AO6572" s="42"/>
      <c r="AP6572" s="42"/>
      <c r="AY6572" s="42"/>
      <c r="AZ6572" s="42"/>
      <c r="BA6572" s="42"/>
      <c r="BB6572" s="42"/>
      <c r="BN6572" s="54" t="s">
        <v>4578</v>
      </c>
      <c r="BO6572" s="58" t="str">
        <f t="shared" si="102"/>
        <v>境内资产</v>
      </c>
      <c r="BP6572" s="58" t="str">
        <f>IF(M6572="",VLOOKUP(D6572,Sheet4!$A$1:$B$92,2,0),VLOOKUP(Q6572,Sheet4!$A$1:$B$92,2,0))</f>
        <v>保险资产管理产品</v>
      </c>
    </row>
    <row r="6573" spans="1:68" s="58" customFormat="1" ht="12.75" customHeight="1">
      <c r="A6573" s="64" t="s">
        <v>2218</v>
      </c>
      <c r="B6573" s="54" t="s">
        <v>1476</v>
      </c>
      <c r="C6573" s="252" t="s">
        <v>5552</v>
      </c>
      <c r="D6573" s="252" t="s">
        <v>672</v>
      </c>
      <c r="E6573" s="54" t="s">
        <v>3161</v>
      </c>
      <c r="F6573" s="54" t="s">
        <v>1476</v>
      </c>
      <c r="G6573" s="129">
        <v>4000</v>
      </c>
      <c r="H6573" s="323">
        <v>345153.78</v>
      </c>
      <c r="I6573" s="323">
        <v>313480</v>
      </c>
      <c r="J6573" s="42"/>
      <c r="K6573" s="42"/>
      <c r="L6573" s="42" t="s">
        <v>4489</v>
      </c>
      <c r="M6573" s="42" t="s">
        <v>3545</v>
      </c>
      <c r="N6573" s="42" t="s">
        <v>2439</v>
      </c>
      <c r="O6573" s="137" t="s">
        <v>3546</v>
      </c>
      <c r="P6573" s="42" t="s">
        <v>64</v>
      </c>
      <c r="Q6573" s="42" t="s">
        <v>65</v>
      </c>
      <c r="R6573" s="42">
        <v>1</v>
      </c>
      <c r="S6573" s="137" t="s">
        <v>2419</v>
      </c>
      <c r="T6573" s="62">
        <v>685129400</v>
      </c>
      <c r="U6573" s="62">
        <v>667213675.62</v>
      </c>
      <c r="Z6573" s="54" t="s">
        <v>280</v>
      </c>
      <c r="AA6573" s="132">
        <v>3.2752903222868702E-6</v>
      </c>
      <c r="AJ6573" s="42"/>
      <c r="AM6573" s="42"/>
      <c r="AN6573" s="42"/>
      <c r="AO6573" s="42"/>
      <c r="AP6573" s="42"/>
      <c r="AY6573" s="42"/>
      <c r="AZ6573" s="42"/>
      <c r="BA6573" s="42"/>
      <c r="BB6573" s="42"/>
      <c r="BN6573" s="54" t="s">
        <v>4578</v>
      </c>
      <c r="BO6573" s="58" t="str">
        <f t="shared" si="102"/>
        <v>境内资产</v>
      </c>
      <c r="BP6573" s="58" t="str">
        <f>IF(M6573="",VLOOKUP(D6573,Sheet4!$A$1:$B$92,2,0),VLOOKUP(Q6573,Sheet4!$A$1:$B$92,2,0))</f>
        <v>保险资产管理产品</v>
      </c>
    </row>
    <row r="6574" spans="1:68" s="58" customFormat="1" ht="12.75" customHeight="1">
      <c r="A6574" s="64" t="s">
        <v>3998</v>
      </c>
      <c r="B6574" s="54" t="s">
        <v>3999</v>
      </c>
      <c r="C6574" s="252" t="s">
        <v>5552</v>
      </c>
      <c r="D6574" s="252" t="s">
        <v>672</v>
      </c>
      <c r="E6574" s="54" t="s">
        <v>4000</v>
      </c>
      <c r="F6574" s="54" t="s">
        <v>3999</v>
      </c>
      <c r="G6574" s="129">
        <v>1300</v>
      </c>
      <c r="H6574" s="323">
        <v>146925.04</v>
      </c>
      <c r="I6574" s="323">
        <v>119574</v>
      </c>
      <c r="J6574" s="42"/>
      <c r="K6574" s="42"/>
      <c r="L6574" s="42" t="s">
        <v>4489</v>
      </c>
      <c r="M6574" s="42" t="s">
        <v>3545</v>
      </c>
      <c r="N6574" s="42" t="s">
        <v>2439</v>
      </c>
      <c r="O6574" s="137" t="s">
        <v>3546</v>
      </c>
      <c r="P6574" s="42" t="s">
        <v>64</v>
      </c>
      <c r="Q6574" s="42" t="s">
        <v>65</v>
      </c>
      <c r="R6574" s="42">
        <v>1</v>
      </c>
      <c r="S6574" s="137" t="s">
        <v>2419</v>
      </c>
      <c r="T6574" s="62">
        <v>685129400</v>
      </c>
      <c r="U6574" s="62">
        <v>667213675.62</v>
      </c>
      <c r="Z6574" s="54" t="s">
        <v>280</v>
      </c>
      <c r="AA6574" s="132">
        <v>1.3668330113656499E-6</v>
      </c>
      <c r="AJ6574" s="42"/>
      <c r="AM6574" s="42"/>
      <c r="AN6574" s="42"/>
      <c r="AO6574" s="42"/>
      <c r="AP6574" s="42"/>
      <c r="AY6574" s="42"/>
      <c r="AZ6574" s="42"/>
      <c r="BA6574" s="42"/>
      <c r="BB6574" s="42"/>
      <c r="BN6574" s="54" t="s">
        <v>4578</v>
      </c>
      <c r="BO6574" s="58" t="str">
        <f t="shared" si="102"/>
        <v>境内资产</v>
      </c>
      <c r="BP6574" s="58" t="str">
        <f>IF(M6574="",VLOOKUP(D6574,Sheet4!$A$1:$B$92,2,0),VLOOKUP(Q6574,Sheet4!$A$1:$B$92,2,0))</f>
        <v>保险资产管理产品</v>
      </c>
    </row>
    <row r="6575" spans="1:68" s="58" customFormat="1" ht="12.75" customHeight="1">
      <c r="A6575" s="64" t="s">
        <v>4001</v>
      </c>
      <c r="B6575" s="54" t="s">
        <v>4002</v>
      </c>
      <c r="C6575" s="252" t="s">
        <v>5552</v>
      </c>
      <c r="D6575" s="252" t="s">
        <v>672</v>
      </c>
      <c r="E6575" s="54" t="s">
        <v>4003</v>
      </c>
      <c r="F6575" s="54" t="s">
        <v>4002</v>
      </c>
      <c r="G6575" s="54">
        <v>600</v>
      </c>
      <c r="H6575" s="323">
        <v>74273.31</v>
      </c>
      <c r="I6575" s="323">
        <v>67020</v>
      </c>
      <c r="J6575" s="42"/>
      <c r="K6575" s="42"/>
      <c r="L6575" s="42" t="s">
        <v>4489</v>
      </c>
      <c r="M6575" s="42" t="s">
        <v>3545</v>
      </c>
      <c r="N6575" s="42" t="s">
        <v>2439</v>
      </c>
      <c r="O6575" s="137" t="s">
        <v>3546</v>
      </c>
      <c r="P6575" s="42" t="s">
        <v>64</v>
      </c>
      <c r="Q6575" s="42" t="s">
        <v>65</v>
      </c>
      <c r="R6575" s="42">
        <v>1</v>
      </c>
      <c r="S6575" s="137" t="s">
        <v>2419</v>
      </c>
      <c r="T6575" s="62">
        <v>685129400</v>
      </c>
      <c r="U6575" s="62">
        <v>667213675.62</v>
      </c>
      <c r="Z6575" s="54" t="s">
        <v>280</v>
      </c>
      <c r="AA6575" s="132">
        <v>9.8497591934155597E-7</v>
      </c>
      <c r="AJ6575" s="42"/>
      <c r="AM6575" s="42"/>
      <c r="AN6575" s="42"/>
      <c r="AO6575" s="42"/>
      <c r="AP6575" s="42"/>
      <c r="AY6575" s="42"/>
      <c r="AZ6575" s="42"/>
      <c r="BA6575" s="42"/>
      <c r="BB6575" s="42"/>
      <c r="BN6575" s="54" t="s">
        <v>4578</v>
      </c>
      <c r="BO6575" s="58" t="str">
        <f t="shared" si="102"/>
        <v>境内资产</v>
      </c>
      <c r="BP6575" s="58" t="str">
        <f>IF(M6575="",VLOOKUP(D6575,Sheet4!$A$1:$B$92,2,0),VLOOKUP(Q6575,Sheet4!$A$1:$B$92,2,0))</f>
        <v>保险资产管理产品</v>
      </c>
    </row>
    <row r="6576" spans="1:68" s="58" customFormat="1" ht="12.75" customHeight="1">
      <c r="A6576" s="64" t="s">
        <v>4004</v>
      </c>
      <c r="B6576" s="54" t="s">
        <v>4005</v>
      </c>
      <c r="C6576" s="252" t="s">
        <v>5552</v>
      </c>
      <c r="D6576" s="252" t="s">
        <v>672</v>
      </c>
      <c r="E6576" s="54" t="s">
        <v>4006</v>
      </c>
      <c r="F6576" s="54" t="s">
        <v>4005</v>
      </c>
      <c r="G6576" s="54">
        <v>900</v>
      </c>
      <c r="H6576" s="323">
        <v>102068.37</v>
      </c>
      <c r="I6576" s="323">
        <v>75123</v>
      </c>
      <c r="J6576" s="42"/>
      <c r="K6576" s="42"/>
      <c r="L6576" s="42" t="s">
        <v>4489</v>
      </c>
      <c r="M6576" s="42" t="s">
        <v>3545</v>
      </c>
      <c r="N6576" s="42" t="s">
        <v>2439</v>
      </c>
      <c r="O6576" s="137" t="s">
        <v>3546</v>
      </c>
      <c r="P6576" s="42" t="s">
        <v>64</v>
      </c>
      <c r="Q6576" s="42" t="s">
        <v>65</v>
      </c>
      <c r="R6576" s="42">
        <v>1</v>
      </c>
      <c r="S6576" s="137" t="s">
        <v>2419</v>
      </c>
      <c r="T6576" s="62">
        <v>685129400</v>
      </c>
      <c r="U6576" s="62">
        <v>667213675.62</v>
      </c>
      <c r="Z6576" s="54" t="s">
        <v>280</v>
      </c>
      <c r="AA6576" s="132">
        <v>1.9321959175813202E-6</v>
      </c>
      <c r="AJ6576" s="42"/>
      <c r="AM6576" s="42"/>
      <c r="AN6576" s="42"/>
      <c r="AO6576" s="42"/>
      <c r="AP6576" s="42"/>
      <c r="AY6576" s="42"/>
      <c r="AZ6576" s="42"/>
      <c r="BA6576" s="42"/>
      <c r="BB6576" s="42"/>
      <c r="BN6576" s="54" t="s">
        <v>4578</v>
      </c>
      <c r="BO6576" s="58" t="str">
        <f t="shared" si="102"/>
        <v>境内资产</v>
      </c>
      <c r="BP6576" s="58" t="str">
        <f>IF(M6576="",VLOOKUP(D6576,Sheet4!$A$1:$B$92,2,0),VLOOKUP(Q6576,Sheet4!$A$1:$B$92,2,0))</f>
        <v>保险资产管理产品</v>
      </c>
    </row>
    <row r="6577" spans="1:68" s="58" customFormat="1" ht="12.75" customHeight="1">
      <c r="A6577" s="64" t="s">
        <v>4007</v>
      </c>
      <c r="B6577" s="54" t="s">
        <v>4008</v>
      </c>
      <c r="C6577" s="252" t="s">
        <v>5552</v>
      </c>
      <c r="D6577" s="252" t="s">
        <v>672</v>
      </c>
      <c r="E6577" s="54" t="s">
        <v>4009</v>
      </c>
      <c r="F6577" s="54" t="s">
        <v>4008</v>
      </c>
      <c r="G6577" s="129">
        <v>1100</v>
      </c>
      <c r="H6577" s="323">
        <v>82091.16</v>
      </c>
      <c r="I6577" s="323">
        <v>52800</v>
      </c>
      <c r="J6577" s="42"/>
      <c r="K6577" s="42"/>
      <c r="L6577" s="42" t="s">
        <v>4489</v>
      </c>
      <c r="M6577" s="42" t="s">
        <v>3545</v>
      </c>
      <c r="N6577" s="42" t="s">
        <v>2439</v>
      </c>
      <c r="O6577" s="137" t="s">
        <v>3546</v>
      </c>
      <c r="P6577" s="42" t="s">
        <v>64</v>
      </c>
      <c r="Q6577" s="42" t="s">
        <v>65</v>
      </c>
      <c r="R6577" s="42">
        <v>1</v>
      </c>
      <c r="S6577" s="137" t="s">
        <v>2419</v>
      </c>
      <c r="T6577" s="62">
        <v>685129400</v>
      </c>
      <c r="U6577" s="62">
        <v>667213675.62</v>
      </c>
      <c r="Z6577" s="54" t="s">
        <v>280</v>
      </c>
      <c r="AA6577" s="132">
        <v>1.18566987744992E-6</v>
      </c>
      <c r="AJ6577" s="42"/>
      <c r="AM6577" s="42"/>
      <c r="AN6577" s="42"/>
      <c r="AO6577" s="42"/>
      <c r="AP6577" s="42"/>
      <c r="AY6577" s="42"/>
      <c r="AZ6577" s="42"/>
      <c r="BA6577" s="42"/>
      <c r="BB6577" s="42"/>
      <c r="BN6577" s="54" t="s">
        <v>4578</v>
      </c>
      <c r="BO6577" s="58" t="str">
        <f t="shared" si="102"/>
        <v>境内资产</v>
      </c>
      <c r="BP6577" s="58" t="str">
        <f>IF(M6577="",VLOOKUP(D6577,Sheet4!$A$1:$B$92,2,0),VLOOKUP(Q6577,Sheet4!$A$1:$B$92,2,0))</f>
        <v>保险资产管理产品</v>
      </c>
    </row>
    <row r="6578" spans="1:68" s="58" customFormat="1" ht="12.75" customHeight="1">
      <c r="A6578" s="64" t="s">
        <v>4010</v>
      </c>
      <c r="B6578" s="54" t="s">
        <v>4011</v>
      </c>
      <c r="C6578" s="252" t="s">
        <v>5552</v>
      </c>
      <c r="D6578" s="252" t="s">
        <v>672</v>
      </c>
      <c r="E6578" s="54" t="s">
        <v>4012</v>
      </c>
      <c r="F6578" s="54" t="s">
        <v>4011</v>
      </c>
      <c r="G6578" s="129">
        <v>1400</v>
      </c>
      <c r="H6578" s="323">
        <v>69621</v>
      </c>
      <c r="I6578" s="323">
        <v>46830</v>
      </c>
      <c r="J6578" s="42"/>
      <c r="K6578" s="42"/>
      <c r="L6578" s="42" t="s">
        <v>4489</v>
      </c>
      <c r="M6578" s="42" t="s">
        <v>3545</v>
      </c>
      <c r="N6578" s="42" t="s">
        <v>2439</v>
      </c>
      <c r="O6578" s="137" t="s">
        <v>3546</v>
      </c>
      <c r="P6578" s="42" t="s">
        <v>64</v>
      </c>
      <c r="Q6578" s="42" t="s">
        <v>65</v>
      </c>
      <c r="R6578" s="42">
        <v>1</v>
      </c>
      <c r="S6578" s="137" t="s">
        <v>2419</v>
      </c>
      <c r="T6578" s="62">
        <v>685129400</v>
      </c>
      <c r="U6578" s="62">
        <v>667213675.62</v>
      </c>
      <c r="Z6578" s="54" t="s">
        <v>280</v>
      </c>
      <c r="AA6578" s="132">
        <v>1.9477845161537699E-6</v>
      </c>
      <c r="AJ6578" s="42"/>
      <c r="AM6578" s="42"/>
      <c r="AN6578" s="42"/>
      <c r="AO6578" s="42"/>
      <c r="AP6578" s="42"/>
      <c r="AY6578" s="42"/>
      <c r="AZ6578" s="42"/>
      <c r="BA6578" s="42"/>
      <c r="BB6578" s="42"/>
      <c r="BN6578" s="54" t="s">
        <v>4578</v>
      </c>
      <c r="BO6578" s="58" t="str">
        <f t="shared" si="102"/>
        <v>境内资产</v>
      </c>
      <c r="BP6578" s="58" t="str">
        <f>IF(M6578="",VLOOKUP(D6578,Sheet4!$A$1:$B$92,2,0),VLOOKUP(Q6578,Sheet4!$A$1:$B$92,2,0))</f>
        <v>保险资产管理产品</v>
      </c>
    </row>
    <row r="6579" spans="1:68" s="58" customFormat="1" ht="12.75" customHeight="1">
      <c r="A6579" s="64" t="s">
        <v>2107</v>
      </c>
      <c r="B6579" s="54" t="s">
        <v>4013</v>
      </c>
      <c r="C6579" s="252" t="s">
        <v>5552</v>
      </c>
      <c r="D6579" s="252" t="s">
        <v>672</v>
      </c>
      <c r="E6579" s="54" t="s">
        <v>4014</v>
      </c>
      <c r="F6579" s="54" t="s">
        <v>4013</v>
      </c>
      <c r="G6579" s="129">
        <v>1820</v>
      </c>
      <c r="H6579" s="323">
        <v>272041.53999999998</v>
      </c>
      <c r="I6579" s="323">
        <v>215779.20000000001</v>
      </c>
      <c r="J6579" s="42"/>
      <c r="K6579" s="42"/>
      <c r="L6579" s="42" t="s">
        <v>4489</v>
      </c>
      <c r="M6579" s="42" t="s">
        <v>3545</v>
      </c>
      <c r="N6579" s="42" t="s">
        <v>2439</v>
      </c>
      <c r="O6579" s="137" t="s">
        <v>3546</v>
      </c>
      <c r="P6579" s="42" t="s">
        <v>64</v>
      </c>
      <c r="Q6579" s="42" t="s">
        <v>65</v>
      </c>
      <c r="R6579" s="42">
        <v>1</v>
      </c>
      <c r="S6579" s="137" t="s">
        <v>2419</v>
      </c>
      <c r="T6579" s="62">
        <v>685129400</v>
      </c>
      <c r="U6579" s="62">
        <v>667213675.62</v>
      </c>
      <c r="Z6579" s="54" t="s">
        <v>280</v>
      </c>
      <c r="AA6579" s="132">
        <v>2.7267261480701399E-6</v>
      </c>
      <c r="AJ6579" s="42"/>
      <c r="AM6579" s="42"/>
      <c r="AN6579" s="42"/>
      <c r="AO6579" s="42"/>
      <c r="AP6579" s="42"/>
      <c r="AY6579" s="42"/>
      <c r="AZ6579" s="42"/>
      <c r="BA6579" s="42"/>
      <c r="BB6579" s="42"/>
      <c r="BN6579" s="54" t="s">
        <v>4578</v>
      </c>
      <c r="BO6579" s="58" t="str">
        <f t="shared" si="102"/>
        <v>境内资产</v>
      </c>
      <c r="BP6579" s="58" t="str">
        <f>IF(M6579="",VLOOKUP(D6579,Sheet4!$A$1:$B$92,2,0),VLOOKUP(Q6579,Sheet4!$A$1:$B$92,2,0))</f>
        <v>保险资产管理产品</v>
      </c>
    </row>
    <row r="6580" spans="1:68" s="58" customFormat="1" ht="12.75" customHeight="1">
      <c r="A6580" s="64" t="s">
        <v>3180</v>
      </c>
      <c r="B6580" s="54" t="s">
        <v>1522</v>
      </c>
      <c r="C6580" s="252" t="s">
        <v>5552</v>
      </c>
      <c r="D6580" s="252" t="s">
        <v>672</v>
      </c>
      <c r="E6580" s="54" t="s">
        <v>3181</v>
      </c>
      <c r="F6580" s="54" t="s">
        <v>1522</v>
      </c>
      <c r="G6580" s="129">
        <v>30600</v>
      </c>
      <c r="H6580" s="323">
        <v>170396.71</v>
      </c>
      <c r="I6580" s="323">
        <v>136476</v>
      </c>
      <c r="J6580" s="42"/>
      <c r="K6580" s="42"/>
      <c r="L6580" s="42" t="s">
        <v>4489</v>
      </c>
      <c r="M6580" s="42" t="s">
        <v>3545</v>
      </c>
      <c r="N6580" s="42" t="s">
        <v>2439</v>
      </c>
      <c r="O6580" s="137" t="s">
        <v>3546</v>
      </c>
      <c r="P6580" s="42" t="s">
        <v>64</v>
      </c>
      <c r="Q6580" s="42" t="s">
        <v>65</v>
      </c>
      <c r="R6580" s="42">
        <v>1</v>
      </c>
      <c r="S6580" s="137" t="s">
        <v>2419</v>
      </c>
      <c r="T6580" s="62">
        <v>685129400</v>
      </c>
      <c r="U6580" s="62">
        <v>667213675.62</v>
      </c>
      <c r="Z6580" s="54" t="s">
        <v>280</v>
      </c>
      <c r="AA6580" s="132">
        <v>1.41671647586E-6</v>
      </c>
      <c r="AJ6580" s="42"/>
      <c r="AM6580" s="42"/>
      <c r="AN6580" s="42"/>
      <c r="AO6580" s="42"/>
      <c r="AP6580" s="42"/>
      <c r="AY6580" s="42"/>
      <c r="AZ6580" s="42"/>
      <c r="BA6580" s="42"/>
      <c r="BB6580" s="42"/>
      <c r="BN6580" s="54" t="s">
        <v>4578</v>
      </c>
      <c r="BO6580" s="58" t="str">
        <f t="shared" si="102"/>
        <v>境内资产</v>
      </c>
      <c r="BP6580" s="58" t="str">
        <f>IF(M6580="",VLOOKUP(D6580,Sheet4!$A$1:$B$92,2,0),VLOOKUP(Q6580,Sheet4!$A$1:$B$92,2,0))</f>
        <v>保险资产管理产品</v>
      </c>
    </row>
    <row r="6581" spans="1:68" s="58" customFormat="1" ht="12.75" customHeight="1">
      <c r="A6581" s="64" t="s">
        <v>4015</v>
      </c>
      <c r="B6581" s="54" t="s">
        <v>4016</v>
      </c>
      <c r="C6581" s="252" t="s">
        <v>5552</v>
      </c>
      <c r="D6581" s="252" t="s">
        <v>672</v>
      </c>
      <c r="E6581" s="54" t="s">
        <v>4017</v>
      </c>
      <c r="F6581" s="54" t="s">
        <v>4016</v>
      </c>
      <c r="G6581" s="54">
        <v>100</v>
      </c>
      <c r="H6581" s="323">
        <v>17281</v>
      </c>
      <c r="I6581" s="323">
        <v>11994</v>
      </c>
      <c r="J6581" s="42"/>
      <c r="K6581" s="42"/>
      <c r="L6581" s="42" t="s">
        <v>4489</v>
      </c>
      <c r="M6581" s="42" t="s">
        <v>3545</v>
      </c>
      <c r="N6581" s="42" t="s">
        <v>2439</v>
      </c>
      <c r="O6581" s="137" t="s">
        <v>3546</v>
      </c>
      <c r="P6581" s="42" t="s">
        <v>64</v>
      </c>
      <c r="Q6581" s="42" t="s">
        <v>65</v>
      </c>
      <c r="R6581" s="42">
        <v>1</v>
      </c>
      <c r="S6581" s="137" t="s">
        <v>2419</v>
      </c>
      <c r="T6581" s="62">
        <v>685129400</v>
      </c>
      <c r="U6581" s="62">
        <v>667213675.62</v>
      </c>
      <c r="Z6581" s="54" t="s">
        <v>280</v>
      </c>
      <c r="AA6581" s="132">
        <v>2.49993750156246E-7</v>
      </c>
      <c r="AJ6581" s="42"/>
      <c r="AM6581" s="42"/>
      <c r="AN6581" s="42"/>
      <c r="AO6581" s="42"/>
      <c r="AP6581" s="42"/>
      <c r="AY6581" s="42"/>
      <c r="AZ6581" s="42"/>
      <c r="BA6581" s="42"/>
      <c r="BB6581" s="42"/>
      <c r="BN6581" s="54" t="s">
        <v>4578</v>
      </c>
      <c r="BO6581" s="58" t="str">
        <f t="shared" si="102"/>
        <v>境内资产</v>
      </c>
      <c r="BP6581" s="58" t="str">
        <f>IF(M6581="",VLOOKUP(D6581,Sheet4!$A$1:$B$92,2,0),VLOOKUP(Q6581,Sheet4!$A$1:$B$92,2,0))</f>
        <v>保险资产管理产品</v>
      </c>
    </row>
    <row r="6582" spans="1:68" s="58" customFormat="1" ht="12.75" customHeight="1">
      <c r="A6582" s="64" t="s">
        <v>4018</v>
      </c>
      <c r="B6582" s="54" t="s">
        <v>4019</v>
      </c>
      <c r="C6582" s="252" t="s">
        <v>5552</v>
      </c>
      <c r="D6582" s="252" t="s">
        <v>672</v>
      </c>
      <c r="E6582" s="54" t="s">
        <v>4020</v>
      </c>
      <c r="F6582" s="54" t="s">
        <v>4019</v>
      </c>
      <c r="G6582" s="129">
        <v>1700</v>
      </c>
      <c r="H6582" s="323">
        <v>142210.68</v>
      </c>
      <c r="I6582" s="323">
        <v>97988</v>
      </c>
      <c r="J6582" s="42"/>
      <c r="K6582" s="42"/>
      <c r="L6582" s="42" t="s">
        <v>4489</v>
      </c>
      <c r="M6582" s="42" t="s">
        <v>3545</v>
      </c>
      <c r="N6582" s="42" t="s">
        <v>2439</v>
      </c>
      <c r="O6582" s="137" t="s">
        <v>3546</v>
      </c>
      <c r="P6582" s="42" t="s">
        <v>64</v>
      </c>
      <c r="Q6582" s="42" t="s">
        <v>65</v>
      </c>
      <c r="R6582" s="42">
        <v>1</v>
      </c>
      <c r="S6582" s="137" t="s">
        <v>2419</v>
      </c>
      <c r="T6582" s="62">
        <v>685129400</v>
      </c>
      <c r="U6582" s="62">
        <v>667213675.62</v>
      </c>
      <c r="Z6582" s="54" t="s">
        <v>280</v>
      </c>
      <c r="AA6582" s="132">
        <v>1.50067427369579E-6</v>
      </c>
      <c r="AJ6582" s="42"/>
      <c r="AM6582" s="42"/>
      <c r="AN6582" s="42"/>
      <c r="AO6582" s="42"/>
      <c r="AP6582" s="42"/>
      <c r="AY6582" s="42"/>
      <c r="AZ6582" s="42"/>
      <c r="BA6582" s="42"/>
      <c r="BB6582" s="42"/>
      <c r="BN6582" s="54" t="s">
        <v>4578</v>
      </c>
      <c r="BO6582" s="58" t="str">
        <f t="shared" si="102"/>
        <v>境内资产</v>
      </c>
      <c r="BP6582" s="58" t="str">
        <f>IF(M6582="",VLOOKUP(D6582,Sheet4!$A$1:$B$92,2,0),VLOOKUP(Q6582,Sheet4!$A$1:$B$92,2,0))</f>
        <v>保险资产管理产品</v>
      </c>
    </row>
    <row r="6583" spans="1:68" s="58" customFormat="1" ht="12.75" customHeight="1">
      <c r="A6583" s="64" t="s">
        <v>4021</v>
      </c>
      <c r="B6583" s="54" t="s">
        <v>4022</v>
      </c>
      <c r="C6583" s="252" t="s">
        <v>5552</v>
      </c>
      <c r="D6583" s="252" t="s">
        <v>672</v>
      </c>
      <c r="E6583" s="54" t="s">
        <v>4023</v>
      </c>
      <c r="F6583" s="54" t="s">
        <v>4022</v>
      </c>
      <c r="G6583" s="129">
        <v>7000</v>
      </c>
      <c r="H6583" s="323">
        <v>38836.44</v>
      </c>
      <c r="I6583" s="323">
        <v>29540</v>
      </c>
      <c r="J6583" s="42"/>
      <c r="K6583" s="42"/>
      <c r="L6583" s="42" t="s">
        <v>4489</v>
      </c>
      <c r="M6583" s="42" t="s">
        <v>3545</v>
      </c>
      <c r="N6583" s="42" t="s">
        <v>2439</v>
      </c>
      <c r="O6583" s="137" t="s">
        <v>3546</v>
      </c>
      <c r="P6583" s="42" t="s">
        <v>64</v>
      </c>
      <c r="Q6583" s="42" t="s">
        <v>65</v>
      </c>
      <c r="R6583" s="42">
        <v>1</v>
      </c>
      <c r="S6583" s="137" t="s">
        <v>2419</v>
      </c>
      <c r="T6583" s="62">
        <v>685129400</v>
      </c>
      <c r="U6583" s="62">
        <v>667213675.62</v>
      </c>
      <c r="Z6583" s="54" t="s">
        <v>280</v>
      </c>
      <c r="AA6583" s="132">
        <v>6.6101224204115304E-7</v>
      </c>
      <c r="AJ6583" s="42"/>
      <c r="AM6583" s="42"/>
      <c r="AN6583" s="42"/>
      <c r="AO6583" s="42"/>
      <c r="AP6583" s="42"/>
      <c r="AY6583" s="42"/>
      <c r="AZ6583" s="42"/>
      <c r="BA6583" s="42"/>
      <c r="BB6583" s="42"/>
      <c r="BN6583" s="54" t="s">
        <v>4578</v>
      </c>
      <c r="BO6583" s="58" t="str">
        <f t="shared" si="102"/>
        <v>境内资产</v>
      </c>
      <c r="BP6583" s="58" t="str">
        <f>IF(M6583="",VLOOKUP(D6583,Sheet4!$A$1:$B$92,2,0),VLOOKUP(Q6583,Sheet4!$A$1:$B$92,2,0))</f>
        <v>保险资产管理产品</v>
      </c>
    </row>
    <row r="6584" spans="1:68" s="58" customFormat="1" ht="12.75" customHeight="1">
      <c r="A6584" s="64" t="s">
        <v>687</v>
      </c>
      <c r="B6584" s="54" t="s">
        <v>4024</v>
      </c>
      <c r="C6584" s="252" t="s">
        <v>5552</v>
      </c>
      <c r="D6584" s="252" t="s">
        <v>672</v>
      </c>
      <c r="E6584" s="54" t="s">
        <v>690</v>
      </c>
      <c r="F6584" s="54" t="s">
        <v>4024</v>
      </c>
      <c r="G6584" s="129">
        <v>29411</v>
      </c>
      <c r="H6584" s="323">
        <v>3220889.56</v>
      </c>
      <c r="I6584" s="323">
        <v>2941394.11</v>
      </c>
      <c r="J6584" s="42"/>
      <c r="K6584" s="42"/>
      <c r="L6584" s="42" t="s">
        <v>4489</v>
      </c>
      <c r="M6584" s="42" t="s">
        <v>3545</v>
      </c>
      <c r="N6584" s="42" t="s">
        <v>2439</v>
      </c>
      <c r="O6584" s="137" t="s">
        <v>3546</v>
      </c>
      <c r="P6584" s="42" t="s">
        <v>64</v>
      </c>
      <c r="Q6584" s="42" t="s">
        <v>65</v>
      </c>
      <c r="R6584" s="42">
        <v>1</v>
      </c>
      <c r="S6584" s="137" t="s">
        <v>2419</v>
      </c>
      <c r="T6584" s="62">
        <v>685129400</v>
      </c>
      <c r="U6584" s="62">
        <v>667213675.62</v>
      </c>
      <c r="Z6584" s="54" t="s">
        <v>280</v>
      </c>
      <c r="AA6584" s="132">
        <v>4.7726188151819202E-5</v>
      </c>
      <c r="AJ6584" s="42"/>
      <c r="AM6584" s="42"/>
      <c r="AN6584" s="42"/>
      <c r="AO6584" s="42"/>
      <c r="AP6584" s="42"/>
      <c r="AY6584" s="42"/>
      <c r="AZ6584" s="42"/>
      <c r="BA6584" s="42"/>
      <c r="BB6584" s="42"/>
      <c r="BN6584" s="54" t="s">
        <v>4578</v>
      </c>
      <c r="BO6584" s="58" t="str">
        <f t="shared" si="102"/>
        <v>境内资产</v>
      </c>
      <c r="BP6584" s="58" t="str">
        <f>IF(M6584="",VLOOKUP(D6584,Sheet4!$A$1:$B$92,2,0),VLOOKUP(Q6584,Sheet4!$A$1:$B$92,2,0))</f>
        <v>保险资产管理产品</v>
      </c>
    </row>
    <row r="6585" spans="1:68" s="58" customFormat="1" ht="12.75" customHeight="1">
      <c r="A6585" s="64" t="s">
        <v>3202</v>
      </c>
      <c r="B6585" s="54" t="s">
        <v>3203</v>
      </c>
      <c r="C6585" s="252" t="s">
        <v>5552</v>
      </c>
      <c r="D6585" s="252" t="s">
        <v>672</v>
      </c>
      <c r="E6585" s="54" t="s">
        <v>3204</v>
      </c>
      <c r="F6585" s="54" t="s">
        <v>3203</v>
      </c>
      <c r="G6585" s="54">
        <v>500</v>
      </c>
      <c r="H6585" s="323">
        <v>78144.81</v>
      </c>
      <c r="I6585" s="323">
        <v>39755</v>
      </c>
      <c r="J6585" s="42"/>
      <c r="K6585" s="42"/>
      <c r="L6585" s="42" t="s">
        <v>4489</v>
      </c>
      <c r="M6585" s="42" t="s">
        <v>3545</v>
      </c>
      <c r="N6585" s="42" t="s">
        <v>2439</v>
      </c>
      <c r="O6585" s="137" t="s">
        <v>3546</v>
      </c>
      <c r="P6585" s="42" t="s">
        <v>64</v>
      </c>
      <c r="Q6585" s="42" t="s">
        <v>65</v>
      </c>
      <c r="R6585" s="42">
        <v>1</v>
      </c>
      <c r="S6585" s="137" t="s">
        <v>2419</v>
      </c>
      <c r="T6585" s="62">
        <v>685129400</v>
      </c>
      <c r="U6585" s="62">
        <v>667213675.62</v>
      </c>
      <c r="Z6585" s="54" t="s">
        <v>280</v>
      </c>
      <c r="AA6585" s="132">
        <v>6.2368173171968595E-7</v>
      </c>
      <c r="AJ6585" s="42"/>
      <c r="AM6585" s="42"/>
      <c r="AN6585" s="42"/>
      <c r="AO6585" s="42"/>
      <c r="AP6585" s="42"/>
      <c r="AY6585" s="42"/>
      <c r="AZ6585" s="42"/>
      <c r="BA6585" s="42"/>
      <c r="BB6585" s="42"/>
      <c r="BN6585" s="54" t="s">
        <v>4578</v>
      </c>
      <c r="BO6585" s="58" t="str">
        <f t="shared" si="102"/>
        <v>境内资产</v>
      </c>
      <c r="BP6585" s="58" t="str">
        <f>IF(M6585="",VLOOKUP(D6585,Sheet4!$A$1:$B$92,2,0),VLOOKUP(Q6585,Sheet4!$A$1:$B$92,2,0))</f>
        <v>保险资产管理产品</v>
      </c>
    </row>
    <row r="6586" spans="1:68" s="58" customFormat="1" ht="12.75" customHeight="1">
      <c r="A6586" s="64" t="s">
        <v>1565</v>
      </c>
      <c r="B6586" s="54" t="s">
        <v>1566</v>
      </c>
      <c r="C6586" s="252" t="s">
        <v>5552</v>
      </c>
      <c r="D6586" s="252" t="s">
        <v>672</v>
      </c>
      <c r="E6586" s="54" t="s">
        <v>1567</v>
      </c>
      <c r="F6586" s="54" t="s">
        <v>1566</v>
      </c>
      <c r="G6586" s="54">
        <v>400</v>
      </c>
      <c r="H6586" s="323">
        <v>162496</v>
      </c>
      <c r="I6586" s="323">
        <v>63596</v>
      </c>
      <c r="J6586" s="42"/>
      <c r="K6586" s="42"/>
      <c r="L6586" s="42" t="s">
        <v>4489</v>
      </c>
      <c r="M6586" s="42" t="s">
        <v>3545</v>
      </c>
      <c r="N6586" s="42" t="s">
        <v>2439</v>
      </c>
      <c r="O6586" s="137" t="s">
        <v>3546</v>
      </c>
      <c r="P6586" s="42" t="s">
        <v>64</v>
      </c>
      <c r="Q6586" s="42" t="s">
        <v>65</v>
      </c>
      <c r="R6586" s="42">
        <v>1</v>
      </c>
      <c r="S6586" s="137" t="s">
        <v>2419</v>
      </c>
      <c r="T6586" s="62">
        <v>685129400</v>
      </c>
      <c r="U6586" s="62">
        <v>667213675.62</v>
      </c>
      <c r="Z6586" s="54" t="s">
        <v>280</v>
      </c>
      <c r="AA6586" s="132">
        <v>8.6767895878524896E-7</v>
      </c>
      <c r="AJ6586" s="42"/>
      <c r="AM6586" s="42"/>
      <c r="AN6586" s="42"/>
      <c r="AO6586" s="42"/>
      <c r="AP6586" s="42"/>
      <c r="AY6586" s="42"/>
      <c r="AZ6586" s="42"/>
      <c r="BA6586" s="42"/>
      <c r="BB6586" s="42"/>
      <c r="BN6586" s="54" t="s">
        <v>4578</v>
      </c>
      <c r="BO6586" s="58" t="str">
        <f t="shared" si="102"/>
        <v>境内资产</v>
      </c>
      <c r="BP6586" s="58" t="str">
        <f>IF(M6586="",VLOOKUP(D6586,Sheet4!$A$1:$B$92,2,0),VLOOKUP(Q6586,Sheet4!$A$1:$B$92,2,0))</f>
        <v>保险资产管理产品</v>
      </c>
    </row>
    <row r="6587" spans="1:68" s="58" customFormat="1" ht="12.75" customHeight="1">
      <c r="A6587" s="64" t="s">
        <v>4025</v>
      </c>
      <c r="B6587" s="54" t="s">
        <v>4026</v>
      </c>
      <c r="C6587" s="252" t="s">
        <v>5552</v>
      </c>
      <c r="D6587" s="252" t="s">
        <v>672</v>
      </c>
      <c r="E6587" s="54" t="s">
        <v>4027</v>
      </c>
      <c r="F6587" s="54" t="s">
        <v>4026</v>
      </c>
      <c r="G6587" s="129">
        <v>2400</v>
      </c>
      <c r="H6587" s="323">
        <v>64167</v>
      </c>
      <c r="I6587" s="323">
        <v>48192</v>
      </c>
      <c r="J6587" s="42"/>
      <c r="K6587" s="42"/>
      <c r="L6587" s="42" t="s">
        <v>4489</v>
      </c>
      <c r="M6587" s="42" t="s">
        <v>3545</v>
      </c>
      <c r="N6587" s="42" t="s">
        <v>2439</v>
      </c>
      <c r="O6587" s="137" t="s">
        <v>3546</v>
      </c>
      <c r="P6587" s="42" t="s">
        <v>64</v>
      </c>
      <c r="Q6587" s="42" t="s">
        <v>65</v>
      </c>
      <c r="R6587" s="42">
        <v>1</v>
      </c>
      <c r="S6587" s="137" t="s">
        <v>2419</v>
      </c>
      <c r="T6587" s="62">
        <v>685129400</v>
      </c>
      <c r="U6587" s="62">
        <v>667213675.62</v>
      </c>
      <c r="Z6587" s="54" t="s">
        <v>280</v>
      </c>
      <c r="AA6587" s="132">
        <v>8.8225615281112402E-7</v>
      </c>
      <c r="AJ6587" s="42"/>
      <c r="AM6587" s="42"/>
      <c r="AN6587" s="42"/>
      <c r="AO6587" s="42"/>
      <c r="AP6587" s="42"/>
      <c r="AY6587" s="42"/>
      <c r="AZ6587" s="42"/>
      <c r="BA6587" s="42"/>
      <c r="BB6587" s="42"/>
      <c r="BN6587" s="54" t="s">
        <v>4578</v>
      </c>
      <c r="BO6587" s="58" t="str">
        <f t="shared" si="102"/>
        <v>境内资产</v>
      </c>
      <c r="BP6587" s="58" t="str">
        <f>IF(M6587="",VLOOKUP(D6587,Sheet4!$A$1:$B$92,2,0),VLOOKUP(Q6587,Sheet4!$A$1:$B$92,2,0))</f>
        <v>保险资产管理产品</v>
      </c>
    </row>
    <row r="6588" spans="1:68" s="58" customFormat="1" ht="12.75" customHeight="1">
      <c r="A6588" s="64" t="s">
        <v>1615</v>
      </c>
      <c r="B6588" s="54" t="s">
        <v>1616</v>
      </c>
      <c r="C6588" s="252" t="s">
        <v>5552</v>
      </c>
      <c r="D6588" s="252" t="s">
        <v>672</v>
      </c>
      <c r="E6588" s="54" t="s">
        <v>1617</v>
      </c>
      <c r="F6588" s="54" t="s">
        <v>1616</v>
      </c>
      <c r="G6588" s="129">
        <v>1455</v>
      </c>
      <c r="H6588" s="323">
        <v>49309.95</v>
      </c>
      <c r="I6588" s="323">
        <v>49309.95</v>
      </c>
      <c r="J6588" s="42"/>
      <c r="K6588" s="42"/>
      <c r="L6588" s="42" t="s">
        <v>4489</v>
      </c>
      <c r="M6588" s="42" t="s">
        <v>3545</v>
      </c>
      <c r="N6588" s="42" t="s">
        <v>2439</v>
      </c>
      <c r="O6588" s="137" t="s">
        <v>3546</v>
      </c>
      <c r="P6588" s="42" t="s">
        <v>64</v>
      </c>
      <c r="Q6588" s="42" t="s">
        <v>65</v>
      </c>
      <c r="R6588" s="42">
        <v>1</v>
      </c>
      <c r="S6588" s="137" t="s">
        <v>2419</v>
      </c>
      <c r="T6588" s="62">
        <v>685129400</v>
      </c>
      <c r="U6588" s="62">
        <v>667213675.62</v>
      </c>
      <c r="Z6588" s="54" t="s">
        <v>68</v>
      </c>
      <c r="AA6588" s="132" t="e">
        <v>#DIV/0!</v>
      </c>
      <c r="AJ6588" s="42"/>
      <c r="AM6588" s="42"/>
      <c r="AN6588" s="42"/>
      <c r="AO6588" s="42"/>
      <c r="AP6588" s="42"/>
      <c r="AY6588" s="42"/>
      <c r="AZ6588" s="42"/>
      <c r="BA6588" s="42"/>
      <c r="BB6588" s="42"/>
      <c r="BN6588" s="54" t="s">
        <v>4578</v>
      </c>
      <c r="BO6588" s="58" t="str">
        <f t="shared" si="102"/>
        <v>境内资产</v>
      </c>
      <c r="BP6588" s="58" t="str">
        <f>IF(M6588="",VLOOKUP(D6588,Sheet4!$A$1:$B$92,2,0),VLOOKUP(Q6588,Sheet4!$A$1:$B$92,2,0))</f>
        <v>保险资产管理产品</v>
      </c>
    </row>
    <row r="6589" spans="1:68" s="58" customFormat="1" ht="12.75" customHeight="1">
      <c r="A6589" s="64" t="s">
        <v>4028</v>
      </c>
      <c r="B6589" s="54" t="s">
        <v>4029</v>
      </c>
      <c r="C6589" s="252" t="s">
        <v>5552</v>
      </c>
      <c r="D6589" s="252" t="s">
        <v>672</v>
      </c>
      <c r="E6589" s="54" t="s">
        <v>4030</v>
      </c>
      <c r="F6589" s="54" t="s">
        <v>4029</v>
      </c>
      <c r="G6589" s="54">
        <v>200</v>
      </c>
      <c r="H6589" s="323">
        <v>55962</v>
      </c>
      <c r="I6589" s="323">
        <v>26000</v>
      </c>
      <c r="J6589" s="42"/>
      <c r="K6589" s="42"/>
      <c r="L6589" s="42" t="s">
        <v>4489</v>
      </c>
      <c r="M6589" s="42" t="s">
        <v>3545</v>
      </c>
      <c r="N6589" s="42" t="s">
        <v>2439</v>
      </c>
      <c r="O6589" s="137" t="s">
        <v>3546</v>
      </c>
      <c r="P6589" s="42" t="s">
        <v>64</v>
      </c>
      <c r="Q6589" s="42" t="s">
        <v>65</v>
      </c>
      <c r="R6589" s="42">
        <v>1</v>
      </c>
      <c r="S6589" s="137" t="s">
        <v>2419</v>
      </c>
      <c r="T6589" s="62">
        <v>685129400</v>
      </c>
      <c r="U6589" s="62">
        <v>667213675.62</v>
      </c>
      <c r="Z6589" s="54" t="s">
        <v>280</v>
      </c>
      <c r="AA6589" s="132">
        <v>4.1572671117100098E-7</v>
      </c>
      <c r="AJ6589" s="42"/>
      <c r="AM6589" s="42"/>
      <c r="AN6589" s="42"/>
      <c r="AO6589" s="42"/>
      <c r="AP6589" s="42"/>
      <c r="AY6589" s="42"/>
      <c r="AZ6589" s="42"/>
      <c r="BA6589" s="42"/>
      <c r="BB6589" s="42"/>
      <c r="BN6589" s="54" t="s">
        <v>4578</v>
      </c>
      <c r="BO6589" s="58" t="str">
        <f t="shared" si="102"/>
        <v>境内资产</v>
      </c>
      <c r="BP6589" s="58" t="str">
        <f>IF(M6589="",VLOOKUP(D6589,Sheet4!$A$1:$B$92,2,0),VLOOKUP(Q6589,Sheet4!$A$1:$B$92,2,0))</f>
        <v>保险资产管理产品</v>
      </c>
    </row>
    <row r="6590" spans="1:68" s="58" customFormat="1" ht="12.75" customHeight="1">
      <c r="A6590" s="64" t="s">
        <v>4031</v>
      </c>
      <c r="B6590" s="54" t="s">
        <v>4032</v>
      </c>
      <c r="C6590" s="252" t="s">
        <v>5552</v>
      </c>
      <c r="D6590" s="252" t="s">
        <v>689</v>
      </c>
      <c r="E6590" s="54" t="s">
        <v>4033</v>
      </c>
      <c r="F6590" s="54" t="s">
        <v>4032</v>
      </c>
      <c r="G6590" s="54">
        <v>700</v>
      </c>
      <c r="H6590" s="323">
        <v>53466</v>
      </c>
      <c r="I6590" s="323">
        <v>32424</v>
      </c>
      <c r="J6590" s="42"/>
      <c r="K6590" s="42"/>
      <c r="L6590" s="42" t="s">
        <v>4489</v>
      </c>
      <c r="M6590" s="42" t="s">
        <v>3545</v>
      </c>
      <c r="N6590" s="42" t="s">
        <v>2439</v>
      </c>
      <c r="O6590" s="137" t="s">
        <v>3546</v>
      </c>
      <c r="P6590" s="42" t="s">
        <v>64</v>
      </c>
      <c r="Q6590" s="42" t="s">
        <v>65</v>
      </c>
      <c r="R6590" s="42">
        <v>1</v>
      </c>
      <c r="S6590" s="137" t="s">
        <v>2419</v>
      </c>
      <c r="T6590" s="62">
        <v>685129400</v>
      </c>
      <c r="U6590" s="62">
        <v>667213675.62</v>
      </c>
      <c r="Z6590" s="54" t="s">
        <v>280</v>
      </c>
      <c r="AA6590" s="132">
        <v>5.3026612819939196E-7</v>
      </c>
      <c r="AJ6590" s="42"/>
      <c r="AM6590" s="42"/>
      <c r="AN6590" s="42"/>
      <c r="AO6590" s="42"/>
      <c r="AP6590" s="42"/>
      <c r="AY6590" s="42"/>
      <c r="AZ6590" s="42"/>
      <c r="BA6590" s="42"/>
      <c r="BB6590" s="42"/>
      <c r="BN6590" s="54" t="s">
        <v>4578</v>
      </c>
      <c r="BO6590" s="58" t="str">
        <f t="shared" si="102"/>
        <v>境内资产</v>
      </c>
      <c r="BP6590" s="58" t="str">
        <f>IF(M6590="",VLOOKUP(D6590,Sheet4!$A$1:$B$92,2,0),VLOOKUP(Q6590,Sheet4!$A$1:$B$92,2,0))</f>
        <v>保险资产管理产品</v>
      </c>
    </row>
    <row r="6591" spans="1:68" s="58" customFormat="1" ht="12.75" customHeight="1">
      <c r="A6591" s="64" t="s">
        <v>2152</v>
      </c>
      <c r="B6591" s="54" t="s">
        <v>4034</v>
      </c>
      <c r="C6591" s="252" t="s">
        <v>5552</v>
      </c>
      <c r="D6591" s="252" t="s">
        <v>689</v>
      </c>
      <c r="E6591" s="54" t="s">
        <v>4035</v>
      </c>
      <c r="F6591" s="54" t="s">
        <v>4034</v>
      </c>
      <c r="G6591" s="129">
        <v>2800</v>
      </c>
      <c r="H6591" s="323">
        <v>192114.5</v>
      </c>
      <c r="I6591" s="323">
        <v>136080</v>
      </c>
      <c r="J6591" s="42"/>
      <c r="K6591" s="42"/>
      <c r="L6591" s="42" t="s">
        <v>4489</v>
      </c>
      <c r="M6591" s="42" t="s">
        <v>3545</v>
      </c>
      <c r="N6591" s="42" t="s">
        <v>2439</v>
      </c>
      <c r="O6591" s="137" t="s">
        <v>3546</v>
      </c>
      <c r="P6591" s="42" t="s">
        <v>64</v>
      </c>
      <c r="Q6591" s="42" t="s">
        <v>65</v>
      </c>
      <c r="R6591" s="42">
        <v>1</v>
      </c>
      <c r="S6591" s="137" t="s">
        <v>2419</v>
      </c>
      <c r="T6591" s="62">
        <v>685129400</v>
      </c>
      <c r="U6591" s="62">
        <v>667213675.62</v>
      </c>
      <c r="Z6591" s="54" t="s">
        <v>280</v>
      </c>
      <c r="AA6591" s="132">
        <v>1.2917587455175399E-6</v>
      </c>
      <c r="AJ6591" s="42"/>
      <c r="AM6591" s="42"/>
      <c r="AN6591" s="42"/>
      <c r="AO6591" s="42"/>
      <c r="AP6591" s="42"/>
      <c r="AY6591" s="42"/>
      <c r="AZ6591" s="42"/>
      <c r="BA6591" s="42"/>
      <c r="BB6591" s="42"/>
      <c r="BN6591" s="54" t="s">
        <v>4578</v>
      </c>
      <c r="BO6591" s="58" t="str">
        <f t="shared" si="102"/>
        <v>境内资产</v>
      </c>
      <c r="BP6591" s="58" t="str">
        <f>IF(M6591="",VLOOKUP(D6591,Sheet4!$A$1:$B$92,2,0),VLOOKUP(Q6591,Sheet4!$A$1:$B$92,2,0))</f>
        <v>保险资产管理产品</v>
      </c>
    </row>
    <row r="6592" spans="1:68" s="58" customFormat="1" ht="12.75" customHeight="1">
      <c r="A6592" s="64" t="s">
        <v>691</v>
      </c>
      <c r="B6592" s="54" t="s">
        <v>692</v>
      </c>
      <c r="C6592" s="252" t="s">
        <v>5552</v>
      </c>
      <c r="D6592" s="252" t="s">
        <v>689</v>
      </c>
      <c r="E6592" s="54" t="s">
        <v>693</v>
      </c>
      <c r="F6592" s="54" t="s">
        <v>692</v>
      </c>
      <c r="G6592" s="129">
        <v>150369</v>
      </c>
      <c r="H6592" s="323">
        <v>8308974.7699999996</v>
      </c>
      <c r="I6592" s="323">
        <v>5700488.79</v>
      </c>
      <c r="J6592" s="129"/>
      <c r="K6592" s="42"/>
      <c r="L6592" s="42" t="s">
        <v>4489</v>
      </c>
      <c r="M6592" s="42" t="s">
        <v>3545</v>
      </c>
      <c r="N6592" s="42" t="s">
        <v>2439</v>
      </c>
      <c r="O6592" s="137" t="s">
        <v>3546</v>
      </c>
      <c r="P6592" s="42" t="s">
        <v>64</v>
      </c>
      <c r="Q6592" s="42" t="s">
        <v>65</v>
      </c>
      <c r="R6592" s="42">
        <v>1</v>
      </c>
      <c r="S6592" s="137" t="s">
        <v>2419</v>
      </c>
      <c r="T6592" s="62">
        <v>685129400</v>
      </c>
      <c r="U6592" s="62">
        <v>667213675.62</v>
      </c>
      <c r="Z6592" s="54" t="s">
        <v>280</v>
      </c>
      <c r="AA6592" s="132">
        <v>1.9014178121093898E-5</v>
      </c>
      <c r="AJ6592" s="42"/>
      <c r="AM6592" s="42"/>
      <c r="AN6592" s="42"/>
      <c r="AO6592" s="42"/>
      <c r="AP6592" s="42"/>
      <c r="AY6592" s="42"/>
      <c r="AZ6592" s="42"/>
      <c r="BA6592" s="42"/>
      <c r="BB6592" s="42"/>
      <c r="BN6592" s="54" t="s">
        <v>4578</v>
      </c>
      <c r="BO6592" s="58" t="str">
        <f t="shared" si="102"/>
        <v>境内资产</v>
      </c>
      <c r="BP6592" s="58" t="str">
        <f>IF(M6592="",VLOOKUP(D6592,Sheet4!$A$1:$B$92,2,0),VLOOKUP(Q6592,Sheet4!$A$1:$B$92,2,0))</f>
        <v>保险资产管理产品</v>
      </c>
    </row>
    <row r="6593" spans="1:68" s="58" customFormat="1" ht="12.75" customHeight="1">
      <c r="A6593" s="64" t="s">
        <v>1060</v>
      </c>
      <c r="B6593" s="130" t="s">
        <v>1061</v>
      </c>
      <c r="C6593" s="252" t="s">
        <v>1258</v>
      </c>
      <c r="D6593" s="252" t="s">
        <v>1259</v>
      </c>
      <c r="E6593" s="54" t="s">
        <v>1062</v>
      </c>
      <c r="F6593" s="54" t="s">
        <v>1063</v>
      </c>
      <c r="G6593" s="129">
        <v>50000</v>
      </c>
      <c r="H6593" s="323">
        <v>5945202.2400000002</v>
      </c>
      <c r="I6593" s="323">
        <v>6131002.3300000001</v>
      </c>
      <c r="J6593" s="129" t="s">
        <v>3265</v>
      </c>
      <c r="K6593" s="42"/>
      <c r="L6593" s="42" t="s">
        <v>4489</v>
      </c>
      <c r="M6593" s="42" t="s">
        <v>3545</v>
      </c>
      <c r="N6593" s="42" t="s">
        <v>2439</v>
      </c>
      <c r="O6593" s="137" t="s">
        <v>3546</v>
      </c>
      <c r="P6593" s="42" t="s">
        <v>64</v>
      </c>
      <c r="Q6593" s="42" t="s">
        <v>65</v>
      </c>
      <c r="R6593" s="42">
        <v>1</v>
      </c>
      <c r="S6593" s="137" t="s">
        <v>2419</v>
      </c>
      <c r="T6593" s="62">
        <v>685129400</v>
      </c>
      <c r="U6593" s="62">
        <v>667213675.62</v>
      </c>
      <c r="Z6593" s="54"/>
      <c r="AA6593" s="132"/>
      <c r="AJ6593" s="42"/>
      <c r="AM6593" s="42"/>
      <c r="AN6593" s="42"/>
      <c r="AO6593" s="42"/>
      <c r="AP6593" s="42"/>
      <c r="AY6593" s="108">
        <v>6</v>
      </c>
      <c r="AZ6593" s="54" t="s">
        <v>74</v>
      </c>
      <c r="BA6593" s="67">
        <v>0</v>
      </c>
      <c r="BB6593" s="50" t="s">
        <v>68</v>
      </c>
      <c r="BN6593" s="54" t="s">
        <v>4578</v>
      </c>
      <c r="BO6593" s="58" t="str">
        <f t="shared" si="102"/>
        <v>境内资产</v>
      </c>
      <c r="BP6593" s="58" t="str">
        <f>IF(M6593="",VLOOKUP(D6593,Sheet4!$A$1:$B$92,2,0),VLOOKUP(Q6593,Sheet4!$A$1:$B$92,2,0))</f>
        <v>保险资产管理产品</v>
      </c>
    </row>
    <row r="6594" spans="1:68" s="58" customFormat="1" ht="12.75" customHeight="1">
      <c r="A6594" s="64" t="s">
        <v>1048</v>
      </c>
      <c r="B6594" s="130" t="s">
        <v>1049</v>
      </c>
      <c r="C6594" s="252" t="s">
        <v>1258</v>
      </c>
      <c r="D6594" s="252" t="s">
        <v>1259</v>
      </c>
      <c r="E6594" s="54" t="s">
        <v>1050</v>
      </c>
      <c r="F6594" s="54" t="s">
        <v>1051</v>
      </c>
      <c r="G6594" s="129">
        <v>58350</v>
      </c>
      <c r="H6594" s="323">
        <v>6542570.3700000001</v>
      </c>
      <c r="I6594" s="323">
        <v>6375320.8399999999</v>
      </c>
      <c r="J6594" s="129" t="s">
        <v>4036</v>
      </c>
      <c r="K6594" s="42"/>
      <c r="L6594" s="42" t="s">
        <v>4489</v>
      </c>
      <c r="M6594" s="42" t="s">
        <v>3545</v>
      </c>
      <c r="N6594" s="42" t="s">
        <v>2439</v>
      </c>
      <c r="O6594" s="137" t="s">
        <v>3546</v>
      </c>
      <c r="P6594" s="42" t="s">
        <v>64</v>
      </c>
      <c r="Q6594" s="42" t="s">
        <v>65</v>
      </c>
      <c r="R6594" s="42">
        <v>1</v>
      </c>
      <c r="S6594" s="137" t="s">
        <v>2419</v>
      </c>
      <c r="T6594" s="62">
        <v>685129400</v>
      </c>
      <c r="U6594" s="62">
        <v>667213675.62</v>
      </c>
      <c r="Z6594" s="42"/>
      <c r="AA6594" s="42"/>
      <c r="AJ6594" s="42"/>
      <c r="AM6594" s="42"/>
      <c r="AN6594" s="42"/>
      <c r="AO6594" s="42"/>
      <c r="AP6594" s="42"/>
      <c r="AY6594" s="108">
        <v>6</v>
      </c>
      <c r="AZ6594" s="54" t="s">
        <v>74</v>
      </c>
      <c r="BA6594" s="67">
        <v>0</v>
      </c>
      <c r="BB6594" s="50" t="s">
        <v>68</v>
      </c>
      <c r="BN6594" s="54" t="s">
        <v>4578</v>
      </c>
      <c r="BO6594" s="58" t="str">
        <f t="shared" si="102"/>
        <v>境内资产</v>
      </c>
      <c r="BP6594" s="58" t="str">
        <f>IF(M6594="",VLOOKUP(D6594,Sheet4!$A$1:$B$92,2,0),VLOOKUP(Q6594,Sheet4!$A$1:$B$92,2,0))</f>
        <v>保险资产管理产品</v>
      </c>
    </row>
    <row r="6595" spans="1:68" s="58" customFormat="1" ht="12.75" customHeight="1">
      <c r="A6595" s="64" t="s">
        <v>3267</v>
      </c>
      <c r="B6595" s="130" t="s">
        <v>3268</v>
      </c>
      <c r="C6595" s="252" t="s">
        <v>1258</v>
      </c>
      <c r="D6595" s="252" t="s">
        <v>1259</v>
      </c>
      <c r="E6595" s="54" t="s">
        <v>3269</v>
      </c>
      <c r="F6595" s="54" t="s">
        <v>3270</v>
      </c>
      <c r="G6595" s="54">
        <v>70</v>
      </c>
      <c r="H6595" s="323">
        <v>7001.38</v>
      </c>
      <c r="I6595" s="323">
        <v>7001.38</v>
      </c>
      <c r="J6595" s="129" t="s">
        <v>4037</v>
      </c>
      <c r="K6595" s="42"/>
      <c r="L6595" s="42" t="s">
        <v>4489</v>
      </c>
      <c r="M6595" s="42" t="s">
        <v>3545</v>
      </c>
      <c r="N6595" s="42" t="s">
        <v>2439</v>
      </c>
      <c r="O6595" s="137" t="s">
        <v>3546</v>
      </c>
      <c r="P6595" s="42" t="s">
        <v>64</v>
      </c>
      <c r="Q6595" s="42" t="s">
        <v>65</v>
      </c>
      <c r="R6595" s="42">
        <v>1</v>
      </c>
      <c r="S6595" s="137" t="s">
        <v>2419</v>
      </c>
      <c r="T6595" s="62">
        <v>685129400</v>
      </c>
      <c r="U6595" s="62">
        <v>667213675.62</v>
      </c>
      <c r="Z6595" s="42"/>
      <c r="AA6595" s="42"/>
      <c r="AJ6595" s="42"/>
      <c r="AM6595" s="42"/>
      <c r="AN6595" s="42"/>
      <c r="AO6595" s="42"/>
      <c r="AP6595" s="42"/>
      <c r="AY6595" s="108">
        <v>6</v>
      </c>
      <c r="AZ6595" s="54" t="s">
        <v>74</v>
      </c>
      <c r="BA6595" s="67">
        <v>0</v>
      </c>
      <c r="BB6595" s="50" t="s">
        <v>68</v>
      </c>
      <c r="BN6595" s="54" t="s">
        <v>4578</v>
      </c>
      <c r="BO6595" s="58" t="str">
        <f t="shared" ref="BO6595:BO6658" si="103">IF(LEFT(D6595,2)="境外","境外资产","境内资产")</f>
        <v>境内资产</v>
      </c>
      <c r="BP6595" s="58" t="str">
        <f>IF(M6595="",VLOOKUP(D6595,Sheet4!$A$1:$B$92,2,0),VLOOKUP(Q6595,Sheet4!$A$1:$B$92,2,0))</f>
        <v>保险资产管理产品</v>
      </c>
    </row>
    <row r="6596" spans="1:68" s="58" customFormat="1" ht="12.75" customHeight="1">
      <c r="A6596" s="64" t="s">
        <v>3281</v>
      </c>
      <c r="B6596" s="130" t="s">
        <v>3282</v>
      </c>
      <c r="C6596" s="255" t="s">
        <v>71</v>
      </c>
      <c r="D6596" s="245" t="s">
        <v>1154</v>
      </c>
      <c r="E6596" s="54" t="s">
        <v>3283</v>
      </c>
      <c r="F6596" s="54" t="s">
        <v>3284</v>
      </c>
      <c r="G6596" s="129">
        <v>500000</v>
      </c>
      <c r="H6596" s="323">
        <v>50914013.700000003</v>
      </c>
      <c r="I6596" s="323">
        <v>51550513.700000003</v>
      </c>
      <c r="J6596" s="129" t="s">
        <v>4038</v>
      </c>
      <c r="K6596" s="42"/>
      <c r="L6596" s="42" t="s">
        <v>4489</v>
      </c>
      <c r="M6596" s="42" t="s">
        <v>3545</v>
      </c>
      <c r="N6596" s="42" t="s">
        <v>2439</v>
      </c>
      <c r="O6596" s="137" t="s">
        <v>3546</v>
      </c>
      <c r="P6596" s="42" t="s">
        <v>64</v>
      </c>
      <c r="Q6596" s="42" t="s">
        <v>65</v>
      </c>
      <c r="R6596" s="42">
        <v>1</v>
      </c>
      <c r="S6596" s="137" t="s">
        <v>2419</v>
      </c>
      <c r="T6596" s="62">
        <v>685129400</v>
      </c>
      <c r="U6596" s="62">
        <v>667213675.62</v>
      </c>
      <c r="Z6596" s="42"/>
      <c r="AA6596" s="42"/>
      <c r="AJ6596" s="42"/>
      <c r="AM6596" s="42"/>
      <c r="AN6596" s="42"/>
      <c r="AO6596" s="42"/>
      <c r="AP6596" s="42"/>
      <c r="AY6596" s="54">
        <v>1.5</v>
      </c>
      <c r="AZ6596" s="54" t="s">
        <v>84</v>
      </c>
      <c r="BA6596" s="54">
        <v>1.4214</v>
      </c>
      <c r="BB6596" s="50" t="s">
        <v>68</v>
      </c>
      <c r="BN6596" s="54" t="s">
        <v>4578</v>
      </c>
      <c r="BO6596" s="58" t="str">
        <f t="shared" si="103"/>
        <v>境内资产</v>
      </c>
      <c r="BP6596" s="58" t="str">
        <f>IF(M6596="",VLOOKUP(D6596,Sheet4!$A$1:$B$92,2,0),VLOOKUP(Q6596,Sheet4!$A$1:$B$92,2,0))</f>
        <v>保险资产管理产品</v>
      </c>
    </row>
    <row r="6597" spans="1:68" s="58" customFormat="1" ht="12.75" customHeight="1">
      <c r="A6597" s="64" t="s">
        <v>3286</v>
      </c>
      <c r="B6597" s="130" t="s">
        <v>3287</v>
      </c>
      <c r="C6597" s="255" t="s">
        <v>71</v>
      </c>
      <c r="D6597" s="245" t="s">
        <v>1154</v>
      </c>
      <c r="E6597" s="54" t="s">
        <v>3288</v>
      </c>
      <c r="F6597" s="54" t="s">
        <v>3289</v>
      </c>
      <c r="G6597" s="129">
        <v>200000</v>
      </c>
      <c r="H6597" s="323">
        <v>20159343.84</v>
      </c>
      <c r="I6597" s="323">
        <v>20464443.84</v>
      </c>
      <c r="J6597" s="129" t="s">
        <v>3290</v>
      </c>
      <c r="K6597" s="42"/>
      <c r="L6597" s="42" t="s">
        <v>4489</v>
      </c>
      <c r="M6597" s="42" t="s">
        <v>3545</v>
      </c>
      <c r="N6597" s="42" t="s">
        <v>2439</v>
      </c>
      <c r="O6597" s="137" t="s">
        <v>3546</v>
      </c>
      <c r="P6597" s="42" t="s">
        <v>64</v>
      </c>
      <c r="Q6597" s="42" t="s">
        <v>65</v>
      </c>
      <c r="R6597" s="42">
        <v>1</v>
      </c>
      <c r="S6597" s="137" t="s">
        <v>2419</v>
      </c>
      <c r="T6597" s="62">
        <v>685129400</v>
      </c>
      <c r="U6597" s="62">
        <v>667213675.62</v>
      </c>
      <c r="Z6597" s="42"/>
      <c r="AA6597" s="42"/>
      <c r="AJ6597" s="42"/>
      <c r="AM6597" s="42"/>
      <c r="AN6597" s="42"/>
      <c r="AO6597" s="42"/>
      <c r="AP6597" s="42"/>
      <c r="AY6597" s="54">
        <v>1.75</v>
      </c>
      <c r="AZ6597" s="54" t="s">
        <v>84</v>
      </c>
      <c r="BA6597" s="54">
        <v>1.6513</v>
      </c>
      <c r="BB6597" s="50" t="s">
        <v>68</v>
      </c>
      <c r="BN6597" s="54" t="s">
        <v>4578</v>
      </c>
      <c r="BO6597" s="58" t="str">
        <f t="shared" si="103"/>
        <v>境内资产</v>
      </c>
      <c r="BP6597" s="58" t="str">
        <f>IF(M6597="",VLOOKUP(D6597,Sheet4!$A$1:$B$92,2,0),VLOOKUP(Q6597,Sheet4!$A$1:$B$92,2,0))</f>
        <v>保险资产管理产品</v>
      </c>
    </row>
    <row r="6598" spans="1:68" s="58" customFormat="1" ht="12.75" customHeight="1">
      <c r="A6598" s="64" t="s">
        <v>3291</v>
      </c>
      <c r="B6598" s="130" t="s">
        <v>3292</v>
      </c>
      <c r="C6598" s="255" t="s">
        <v>71</v>
      </c>
      <c r="D6598" s="245" t="s">
        <v>72</v>
      </c>
      <c r="E6598" s="54" t="s">
        <v>3293</v>
      </c>
      <c r="F6598" s="54" t="s">
        <v>3294</v>
      </c>
      <c r="G6598" s="129">
        <v>200000</v>
      </c>
      <c r="H6598" s="323">
        <v>20408109.59</v>
      </c>
      <c r="I6598" s="323">
        <v>20812109.59</v>
      </c>
      <c r="J6598" s="129" t="s">
        <v>3295</v>
      </c>
      <c r="K6598" s="42"/>
      <c r="L6598" s="42" t="s">
        <v>4489</v>
      </c>
      <c r="M6598" s="42" t="s">
        <v>3545</v>
      </c>
      <c r="N6598" s="42" t="s">
        <v>2439</v>
      </c>
      <c r="O6598" s="137" t="s">
        <v>3546</v>
      </c>
      <c r="P6598" s="42" t="s">
        <v>64</v>
      </c>
      <c r="Q6598" s="42" t="s">
        <v>65</v>
      </c>
      <c r="R6598" s="42">
        <v>1</v>
      </c>
      <c r="S6598" s="137" t="s">
        <v>2419</v>
      </c>
      <c r="T6598" s="62">
        <v>685129400</v>
      </c>
      <c r="U6598" s="62">
        <v>667213675.62</v>
      </c>
      <c r="Z6598" s="42"/>
      <c r="AA6598" s="42"/>
      <c r="AJ6598" s="42"/>
      <c r="AM6598" s="42"/>
      <c r="AN6598" s="42"/>
      <c r="AO6598" s="42"/>
      <c r="AP6598" s="42"/>
      <c r="AY6598" s="54">
        <v>1.47</v>
      </c>
      <c r="AZ6598" s="54" t="s">
        <v>74</v>
      </c>
      <c r="BA6598" s="54">
        <v>1.3927</v>
      </c>
      <c r="BB6598" s="50" t="s">
        <v>68</v>
      </c>
      <c r="BN6598" s="54" t="s">
        <v>4578</v>
      </c>
      <c r="BO6598" s="58" t="str">
        <f t="shared" si="103"/>
        <v>境内资产</v>
      </c>
      <c r="BP6598" s="58" t="str">
        <f>IF(M6598="",VLOOKUP(D6598,Sheet4!$A$1:$B$92,2,0),VLOOKUP(Q6598,Sheet4!$A$1:$B$92,2,0))</f>
        <v>保险资产管理产品</v>
      </c>
    </row>
    <row r="6599" spans="1:68" s="58" customFormat="1" ht="12.75" customHeight="1">
      <c r="A6599" s="64" t="s">
        <v>3296</v>
      </c>
      <c r="B6599" s="130" t="s">
        <v>3297</v>
      </c>
      <c r="C6599" s="255" t="s">
        <v>71</v>
      </c>
      <c r="D6599" s="245" t="s">
        <v>1154</v>
      </c>
      <c r="E6599" s="54" t="s">
        <v>3298</v>
      </c>
      <c r="F6599" s="54" t="s">
        <v>3299</v>
      </c>
      <c r="G6599" s="129">
        <v>600000</v>
      </c>
      <c r="H6599" s="323">
        <v>61254739.729999997</v>
      </c>
      <c r="I6599" s="323">
        <v>61194739.729999997</v>
      </c>
      <c r="J6599" s="129" t="s">
        <v>3300</v>
      </c>
      <c r="K6599" s="42"/>
      <c r="L6599" s="42" t="s">
        <v>4489</v>
      </c>
      <c r="M6599" s="42" t="s">
        <v>3545</v>
      </c>
      <c r="N6599" s="42" t="s">
        <v>2439</v>
      </c>
      <c r="O6599" s="137" t="s">
        <v>3546</v>
      </c>
      <c r="P6599" s="42" t="s">
        <v>64</v>
      </c>
      <c r="Q6599" s="42" t="s">
        <v>65</v>
      </c>
      <c r="R6599" s="42">
        <v>1</v>
      </c>
      <c r="S6599" s="137" t="s">
        <v>2419</v>
      </c>
      <c r="T6599" s="62">
        <v>685129400</v>
      </c>
      <c r="U6599" s="62">
        <v>667213675.62</v>
      </c>
      <c r="Z6599" s="42"/>
      <c r="AA6599" s="42"/>
      <c r="AJ6599" s="42"/>
      <c r="AM6599" s="42"/>
      <c r="AN6599" s="42"/>
      <c r="AO6599" s="42"/>
      <c r="AP6599" s="42"/>
      <c r="AY6599" s="54">
        <v>0.56999999999999995</v>
      </c>
      <c r="AZ6599" s="54" t="s">
        <v>169</v>
      </c>
      <c r="BA6599" s="54">
        <v>0.55369999999999997</v>
      </c>
      <c r="BB6599" s="50" t="s">
        <v>68</v>
      </c>
      <c r="BN6599" s="54" t="s">
        <v>4578</v>
      </c>
      <c r="BO6599" s="58" t="str">
        <f t="shared" si="103"/>
        <v>境内资产</v>
      </c>
      <c r="BP6599" s="58" t="str">
        <f>IF(M6599="",VLOOKUP(D6599,Sheet4!$A$1:$B$92,2,0),VLOOKUP(Q6599,Sheet4!$A$1:$B$92,2,0))</f>
        <v>保险资产管理产品</v>
      </c>
    </row>
    <row r="6600" spans="1:68" s="58" customFormat="1" ht="12.75" customHeight="1">
      <c r="A6600" s="64" t="s">
        <v>3516</v>
      </c>
      <c r="B6600" s="130" t="s">
        <v>3517</v>
      </c>
      <c r="C6600" s="255" t="s">
        <v>71</v>
      </c>
      <c r="D6600" s="245" t="s">
        <v>1154</v>
      </c>
      <c r="E6600" s="54" t="s">
        <v>3518</v>
      </c>
      <c r="F6600" s="54" t="s">
        <v>1386</v>
      </c>
      <c r="G6600" s="129">
        <v>500000</v>
      </c>
      <c r="H6600" s="323">
        <v>49636404.109999999</v>
      </c>
      <c r="I6600" s="323">
        <v>47820904.109999999</v>
      </c>
      <c r="J6600" s="129" t="s">
        <v>4039</v>
      </c>
      <c r="K6600" s="42"/>
      <c r="L6600" s="42" t="s">
        <v>4489</v>
      </c>
      <c r="M6600" s="42" t="s">
        <v>3545</v>
      </c>
      <c r="N6600" s="42" t="s">
        <v>2439</v>
      </c>
      <c r="O6600" s="137" t="s">
        <v>3546</v>
      </c>
      <c r="P6600" s="42" t="s">
        <v>64</v>
      </c>
      <c r="Q6600" s="42" t="s">
        <v>65</v>
      </c>
      <c r="R6600" s="42">
        <v>1</v>
      </c>
      <c r="S6600" s="137" t="s">
        <v>2419</v>
      </c>
      <c r="T6600" s="62">
        <v>685129400</v>
      </c>
      <c r="U6600" s="62">
        <v>667213675.62</v>
      </c>
      <c r="Z6600" s="42"/>
      <c r="AA6600" s="42"/>
      <c r="AJ6600" s="42"/>
      <c r="AM6600" s="42"/>
      <c r="AN6600" s="42"/>
      <c r="AO6600" s="42"/>
      <c r="AP6600" s="42"/>
      <c r="AY6600" s="54">
        <v>3.01</v>
      </c>
      <c r="AZ6600" s="54" t="s">
        <v>169</v>
      </c>
      <c r="BA6600" s="54">
        <v>2.7164000000000001</v>
      </c>
      <c r="BB6600" s="50" t="s">
        <v>68</v>
      </c>
      <c r="BN6600" s="54" t="s">
        <v>4578</v>
      </c>
      <c r="BO6600" s="58" t="str">
        <f t="shared" si="103"/>
        <v>境内资产</v>
      </c>
      <c r="BP6600" s="58" t="str">
        <f>IF(M6600="",VLOOKUP(D6600,Sheet4!$A$1:$B$92,2,0),VLOOKUP(Q6600,Sheet4!$A$1:$B$92,2,0))</f>
        <v>保险资产管理产品</v>
      </c>
    </row>
    <row r="6601" spans="1:68" s="58" customFormat="1" ht="12.75" customHeight="1">
      <c r="A6601" s="64" t="s">
        <v>3305</v>
      </c>
      <c r="B6601" s="130" t="s">
        <v>3306</v>
      </c>
      <c r="C6601" s="257" t="s">
        <v>827</v>
      </c>
      <c r="D6601" s="243" t="s">
        <v>830</v>
      </c>
      <c r="E6601" s="54" t="s">
        <v>3307</v>
      </c>
      <c r="F6601" s="54" t="s">
        <v>3308</v>
      </c>
      <c r="G6601" s="129">
        <v>200000</v>
      </c>
      <c r="H6601" s="323">
        <v>20536421.920000002</v>
      </c>
      <c r="I6601" s="323">
        <v>20762421.920000002</v>
      </c>
      <c r="J6601" s="129" t="s">
        <v>3309</v>
      </c>
      <c r="K6601" s="42"/>
      <c r="L6601" s="42" t="s">
        <v>4489</v>
      </c>
      <c r="M6601" s="42" t="s">
        <v>3545</v>
      </c>
      <c r="N6601" s="42" t="s">
        <v>2439</v>
      </c>
      <c r="O6601" s="137" t="s">
        <v>3546</v>
      </c>
      <c r="P6601" s="42" t="s">
        <v>64</v>
      </c>
      <c r="Q6601" s="42" t="s">
        <v>65</v>
      </c>
      <c r="R6601" s="42">
        <v>1</v>
      </c>
      <c r="S6601" s="137" t="s">
        <v>2419</v>
      </c>
      <c r="T6601" s="62">
        <v>685129400</v>
      </c>
      <c r="U6601" s="62">
        <v>667213675.62</v>
      </c>
      <c r="Z6601" s="42"/>
      <c r="AA6601" s="42"/>
      <c r="AJ6601" s="42"/>
      <c r="AM6601" s="42"/>
      <c r="AN6601" s="42"/>
      <c r="AO6601" s="42"/>
      <c r="AP6601" s="42"/>
      <c r="AY6601" s="54">
        <v>1.39</v>
      </c>
      <c r="AZ6601" s="54" t="s">
        <v>84</v>
      </c>
      <c r="BA6601" s="54">
        <v>1.3059000000000001</v>
      </c>
      <c r="BB6601" s="50" t="s">
        <v>68</v>
      </c>
      <c r="BN6601" s="54" t="s">
        <v>4578</v>
      </c>
      <c r="BO6601" s="58" t="str">
        <f t="shared" si="103"/>
        <v>境内资产</v>
      </c>
      <c r="BP6601" s="58" t="str">
        <f>IF(M6601="",VLOOKUP(D6601,Sheet4!$A$1:$B$92,2,0),VLOOKUP(Q6601,Sheet4!$A$1:$B$92,2,0))</f>
        <v>保险资产管理产品</v>
      </c>
    </row>
    <row r="6602" spans="1:68" s="58" customFormat="1" ht="12.75" customHeight="1">
      <c r="A6602" s="64" t="s">
        <v>3310</v>
      </c>
      <c r="B6602" s="130" t="s">
        <v>3311</v>
      </c>
      <c r="C6602" s="255" t="s">
        <v>71</v>
      </c>
      <c r="D6602" s="245" t="s">
        <v>1154</v>
      </c>
      <c r="E6602" s="54" t="s">
        <v>3312</v>
      </c>
      <c r="F6602" s="54" t="s">
        <v>3313</v>
      </c>
      <c r="G6602" s="129">
        <v>300000</v>
      </c>
      <c r="H6602" s="323">
        <v>30773260.280000001</v>
      </c>
      <c r="I6602" s="323">
        <v>30773260.280000001</v>
      </c>
      <c r="J6602" s="129" t="s">
        <v>3314</v>
      </c>
      <c r="K6602" s="42"/>
      <c r="L6602" s="42" t="s">
        <v>4489</v>
      </c>
      <c r="M6602" s="42" t="s">
        <v>3545</v>
      </c>
      <c r="N6602" s="42" t="s">
        <v>2439</v>
      </c>
      <c r="O6602" s="137" t="s">
        <v>3546</v>
      </c>
      <c r="P6602" s="42" t="s">
        <v>64</v>
      </c>
      <c r="Q6602" s="42" t="s">
        <v>65</v>
      </c>
      <c r="R6602" s="42">
        <v>1</v>
      </c>
      <c r="S6602" s="137" t="s">
        <v>2419</v>
      </c>
      <c r="T6602" s="62">
        <v>685129400</v>
      </c>
      <c r="U6602" s="62">
        <v>667213675.62</v>
      </c>
      <c r="Z6602" s="42"/>
      <c r="AA6602" s="42"/>
      <c r="AJ6602" s="42"/>
      <c r="AM6602" s="42"/>
      <c r="AN6602" s="42"/>
      <c r="AO6602" s="42"/>
      <c r="AP6602" s="42"/>
      <c r="AY6602" s="54">
        <v>1.39</v>
      </c>
      <c r="AZ6602" s="54" t="s">
        <v>84</v>
      </c>
      <c r="BA6602" s="54">
        <v>1.3068</v>
      </c>
      <c r="BB6602" s="50" t="s">
        <v>68</v>
      </c>
      <c r="BN6602" s="54" t="s">
        <v>4578</v>
      </c>
      <c r="BO6602" s="58" t="str">
        <f t="shared" si="103"/>
        <v>境内资产</v>
      </c>
      <c r="BP6602" s="58" t="str">
        <f>IF(M6602="",VLOOKUP(D6602,Sheet4!$A$1:$B$92,2,0),VLOOKUP(Q6602,Sheet4!$A$1:$B$92,2,0))</f>
        <v>保险资产管理产品</v>
      </c>
    </row>
    <row r="6603" spans="1:68" s="58" customFormat="1" ht="12.75" customHeight="1">
      <c r="A6603" s="64" t="s">
        <v>3315</v>
      </c>
      <c r="B6603" s="130" t="s">
        <v>3316</v>
      </c>
      <c r="C6603" s="257" t="s">
        <v>827</v>
      </c>
      <c r="D6603" s="243" t="s">
        <v>830</v>
      </c>
      <c r="E6603" s="54" t="s">
        <v>3317</v>
      </c>
      <c r="F6603" s="54" t="s">
        <v>3318</v>
      </c>
      <c r="G6603" s="129">
        <v>300000</v>
      </c>
      <c r="H6603" s="323">
        <v>30831369.859999999</v>
      </c>
      <c r="I6603" s="323">
        <v>31260369.859999999</v>
      </c>
      <c r="J6603" s="129" t="s">
        <v>3319</v>
      </c>
      <c r="K6603" s="42"/>
      <c r="L6603" s="42" t="s">
        <v>4489</v>
      </c>
      <c r="M6603" s="42" t="s">
        <v>3545</v>
      </c>
      <c r="N6603" s="42" t="s">
        <v>2439</v>
      </c>
      <c r="O6603" s="137" t="s">
        <v>3546</v>
      </c>
      <c r="P6603" s="42" t="s">
        <v>64</v>
      </c>
      <c r="Q6603" s="42" t="s">
        <v>65</v>
      </c>
      <c r="R6603" s="42">
        <v>1</v>
      </c>
      <c r="S6603" s="137" t="s">
        <v>2419</v>
      </c>
      <c r="T6603" s="62">
        <v>685129400</v>
      </c>
      <c r="U6603" s="62">
        <v>667213675.62</v>
      </c>
      <c r="Z6603" s="42"/>
      <c r="AA6603" s="42"/>
      <c r="AJ6603" s="42"/>
      <c r="AM6603" s="42"/>
      <c r="AN6603" s="42"/>
      <c r="AO6603" s="42"/>
      <c r="AP6603" s="42"/>
      <c r="AY6603" s="54">
        <v>1.4</v>
      </c>
      <c r="AZ6603" s="54" t="s">
        <v>84</v>
      </c>
      <c r="BA6603" s="54">
        <v>1.3242</v>
      </c>
      <c r="BB6603" s="50" t="s">
        <v>68</v>
      </c>
      <c r="BN6603" s="54" t="s">
        <v>4578</v>
      </c>
      <c r="BO6603" s="58" t="str">
        <f t="shared" si="103"/>
        <v>境内资产</v>
      </c>
      <c r="BP6603" s="58" t="str">
        <f>IF(M6603="",VLOOKUP(D6603,Sheet4!$A$1:$B$92,2,0),VLOOKUP(Q6603,Sheet4!$A$1:$B$92,2,0))</f>
        <v>保险资产管理产品</v>
      </c>
    </row>
    <row r="6604" spans="1:68" s="58" customFormat="1" ht="12.75" customHeight="1">
      <c r="A6604" s="64" t="s">
        <v>3320</v>
      </c>
      <c r="B6604" s="130" t="s">
        <v>3321</v>
      </c>
      <c r="C6604" s="255" t="s">
        <v>71</v>
      </c>
      <c r="D6604" s="245" t="s">
        <v>1154</v>
      </c>
      <c r="E6604" s="54" t="s">
        <v>3322</v>
      </c>
      <c r="F6604" s="54" t="s">
        <v>896</v>
      </c>
      <c r="G6604" s="129">
        <v>300000</v>
      </c>
      <c r="H6604" s="323">
        <v>30781200</v>
      </c>
      <c r="I6604" s="323">
        <v>22381200</v>
      </c>
      <c r="J6604" s="129" t="s">
        <v>3466</v>
      </c>
      <c r="K6604" s="42"/>
      <c r="L6604" s="42" t="s">
        <v>4489</v>
      </c>
      <c r="M6604" s="42" t="s">
        <v>3545</v>
      </c>
      <c r="N6604" s="42" t="s">
        <v>2439</v>
      </c>
      <c r="O6604" s="137" t="s">
        <v>3546</v>
      </c>
      <c r="P6604" s="42" t="s">
        <v>64</v>
      </c>
      <c r="Q6604" s="42" t="s">
        <v>65</v>
      </c>
      <c r="R6604" s="42">
        <v>1</v>
      </c>
      <c r="S6604" s="137" t="s">
        <v>2419</v>
      </c>
      <c r="T6604" s="62">
        <v>685129400</v>
      </c>
      <c r="U6604" s="62">
        <v>667213675.62</v>
      </c>
      <c r="Z6604" s="42"/>
      <c r="AA6604" s="42"/>
      <c r="AJ6604" s="42"/>
      <c r="AM6604" s="42"/>
      <c r="AN6604" s="42"/>
      <c r="AO6604" s="42"/>
      <c r="AP6604" s="42"/>
      <c r="AY6604" s="54">
        <v>1.41</v>
      </c>
      <c r="AZ6604" s="54" t="s">
        <v>169</v>
      </c>
      <c r="BA6604" s="54">
        <v>1.1732</v>
      </c>
      <c r="BB6604" s="50" t="s">
        <v>68</v>
      </c>
      <c r="BN6604" s="54" t="s">
        <v>4578</v>
      </c>
      <c r="BO6604" s="58" t="str">
        <f t="shared" si="103"/>
        <v>境内资产</v>
      </c>
      <c r="BP6604" s="58" t="str">
        <f>IF(M6604="",VLOOKUP(D6604,Sheet4!$A$1:$B$92,2,0),VLOOKUP(Q6604,Sheet4!$A$1:$B$92,2,0))</f>
        <v>保险资产管理产品</v>
      </c>
    </row>
    <row r="6605" spans="1:68" s="58" customFormat="1" ht="12.75" customHeight="1">
      <c r="A6605" s="64" t="s">
        <v>3324</v>
      </c>
      <c r="B6605" s="130" t="s">
        <v>3325</v>
      </c>
      <c r="C6605" s="255" t="s">
        <v>71</v>
      </c>
      <c r="D6605" s="245" t="s">
        <v>1154</v>
      </c>
      <c r="E6605" s="54" t="s">
        <v>3326</v>
      </c>
      <c r="F6605" s="54" t="s">
        <v>2894</v>
      </c>
      <c r="G6605" s="129">
        <v>300000</v>
      </c>
      <c r="H6605" s="323">
        <v>30646068.489999998</v>
      </c>
      <c r="I6605" s="323">
        <v>30856068.489999998</v>
      </c>
      <c r="J6605" s="129" t="s">
        <v>3327</v>
      </c>
      <c r="K6605" s="42"/>
      <c r="L6605" s="42" t="s">
        <v>4489</v>
      </c>
      <c r="M6605" s="42" t="s">
        <v>3545</v>
      </c>
      <c r="N6605" s="42" t="s">
        <v>2439</v>
      </c>
      <c r="O6605" s="137" t="s">
        <v>3546</v>
      </c>
      <c r="P6605" s="42" t="s">
        <v>64</v>
      </c>
      <c r="Q6605" s="42" t="s">
        <v>65</v>
      </c>
      <c r="R6605" s="42">
        <v>1</v>
      </c>
      <c r="S6605" s="137" t="s">
        <v>2419</v>
      </c>
      <c r="T6605" s="62">
        <v>685129400</v>
      </c>
      <c r="U6605" s="62">
        <v>667213675.62</v>
      </c>
      <c r="Z6605" s="42"/>
      <c r="AA6605" s="42"/>
      <c r="AJ6605" s="42"/>
      <c r="AM6605" s="42"/>
      <c r="AN6605" s="42"/>
      <c r="AO6605" s="42"/>
      <c r="AP6605" s="42"/>
      <c r="AY6605" s="54">
        <v>1.46</v>
      </c>
      <c r="AZ6605" s="54" t="s">
        <v>84</v>
      </c>
      <c r="BA6605" s="54">
        <v>1.3640000000000001</v>
      </c>
      <c r="BB6605" s="50" t="s">
        <v>68</v>
      </c>
      <c r="BN6605" s="54" t="s">
        <v>4578</v>
      </c>
      <c r="BO6605" s="58" t="str">
        <f t="shared" si="103"/>
        <v>境内资产</v>
      </c>
      <c r="BP6605" s="58" t="str">
        <f>IF(M6605="",VLOOKUP(D6605,Sheet4!$A$1:$B$92,2,0),VLOOKUP(Q6605,Sheet4!$A$1:$B$92,2,0))</f>
        <v>保险资产管理产品</v>
      </c>
    </row>
    <row r="6606" spans="1:68" s="58" customFormat="1" ht="12.75" customHeight="1">
      <c r="A6606" s="64" t="s">
        <v>4040</v>
      </c>
      <c r="B6606" s="130" t="s">
        <v>4041</v>
      </c>
      <c r="C6606" s="255" t="s">
        <v>71</v>
      </c>
      <c r="D6606" s="245" t="s">
        <v>1154</v>
      </c>
      <c r="E6606" s="54" t="s">
        <v>4042</v>
      </c>
      <c r="F6606" s="54" t="s">
        <v>3279</v>
      </c>
      <c r="G6606" s="129">
        <v>100000</v>
      </c>
      <c r="H6606" s="323">
        <v>10200926.710000001</v>
      </c>
      <c r="I6606" s="323">
        <v>10200926.710000001</v>
      </c>
      <c r="J6606" s="129" t="s">
        <v>4043</v>
      </c>
      <c r="K6606" s="42"/>
      <c r="L6606" s="42" t="s">
        <v>4489</v>
      </c>
      <c r="M6606" s="42" t="s">
        <v>3545</v>
      </c>
      <c r="N6606" s="42" t="s">
        <v>2439</v>
      </c>
      <c r="O6606" s="137" t="s">
        <v>3546</v>
      </c>
      <c r="P6606" s="42" t="s">
        <v>64</v>
      </c>
      <c r="Q6606" s="42" t="s">
        <v>65</v>
      </c>
      <c r="R6606" s="42">
        <v>1</v>
      </c>
      <c r="S6606" s="137" t="s">
        <v>2419</v>
      </c>
      <c r="T6606" s="62">
        <v>685129400</v>
      </c>
      <c r="U6606" s="62">
        <v>667213675.62</v>
      </c>
      <c r="Z6606" s="42"/>
      <c r="AA6606" s="42"/>
      <c r="AJ6606" s="42"/>
      <c r="AM6606" s="42"/>
      <c r="AN6606" s="42"/>
      <c r="AO6606" s="42"/>
      <c r="AP6606" s="42"/>
      <c r="AY6606" s="54">
        <v>0.48</v>
      </c>
      <c r="AZ6606" s="54" t="s">
        <v>84</v>
      </c>
      <c r="BA6606" s="54">
        <v>0.47049999999999997</v>
      </c>
      <c r="BB6606" s="50" t="s">
        <v>68</v>
      </c>
      <c r="BN6606" s="54" t="s">
        <v>4578</v>
      </c>
      <c r="BO6606" s="58" t="str">
        <f t="shared" si="103"/>
        <v>境内资产</v>
      </c>
      <c r="BP6606" s="58" t="str">
        <f>IF(M6606="",VLOOKUP(D6606,Sheet4!$A$1:$B$92,2,0),VLOOKUP(Q6606,Sheet4!$A$1:$B$92,2,0))</f>
        <v>保险资产管理产品</v>
      </c>
    </row>
    <row r="6607" spans="1:68" s="58" customFormat="1" ht="12.75" customHeight="1">
      <c r="A6607" s="64" t="s">
        <v>3328</v>
      </c>
      <c r="B6607" s="130" t="s">
        <v>3329</v>
      </c>
      <c r="C6607" s="255" t="s">
        <v>71</v>
      </c>
      <c r="D6607" s="245" t="s">
        <v>1154</v>
      </c>
      <c r="E6607" s="54" t="s">
        <v>3330</v>
      </c>
      <c r="F6607" s="54" t="s">
        <v>423</v>
      </c>
      <c r="G6607" s="129">
        <v>500000</v>
      </c>
      <c r="H6607" s="323">
        <v>51044041.100000001</v>
      </c>
      <c r="I6607" s="323">
        <v>51044041.100000001</v>
      </c>
      <c r="J6607" s="129" t="s">
        <v>3331</v>
      </c>
      <c r="K6607" s="42"/>
      <c r="L6607" s="42" t="s">
        <v>4489</v>
      </c>
      <c r="M6607" s="42" t="s">
        <v>3545</v>
      </c>
      <c r="N6607" s="42" t="s">
        <v>2439</v>
      </c>
      <c r="O6607" s="137" t="s">
        <v>3546</v>
      </c>
      <c r="P6607" s="42" t="s">
        <v>64</v>
      </c>
      <c r="Q6607" s="42" t="s">
        <v>65</v>
      </c>
      <c r="R6607" s="42">
        <v>1</v>
      </c>
      <c r="S6607" s="137" t="s">
        <v>2419</v>
      </c>
      <c r="T6607" s="62">
        <v>685129400</v>
      </c>
      <c r="U6607" s="62">
        <v>667213675.62</v>
      </c>
      <c r="Z6607" s="42"/>
      <c r="AA6607" s="42"/>
      <c r="AJ6607" s="42"/>
      <c r="AM6607" s="42"/>
      <c r="AN6607" s="42"/>
      <c r="AO6607" s="42"/>
      <c r="AP6607" s="42"/>
      <c r="AY6607" s="54">
        <v>1.47</v>
      </c>
      <c r="AZ6607" s="54" t="s">
        <v>169</v>
      </c>
      <c r="BA6607" s="54">
        <v>1.3429</v>
      </c>
      <c r="BB6607" s="50" t="s">
        <v>68</v>
      </c>
      <c r="BN6607" s="54" t="s">
        <v>4578</v>
      </c>
      <c r="BO6607" s="58" t="str">
        <f t="shared" si="103"/>
        <v>境内资产</v>
      </c>
      <c r="BP6607" s="58" t="str">
        <f>IF(M6607="",VLOOKUP(D6607,Sheet4!$A$1:$B$92,2,0),VLOOKUP(Q6607,Sheet4!$A$1:$B$92,2,0))</f>
        <v>保险资产管理产品</v>
      </c>
    </row>
    <row r="6608" spans="1:68" s="58" customFormat="1" ht="12.75" customHeight="1">
      <c r="A6608" s="64" t="s">
        <v>3337</v>
      </c>
      <c r="B6608" s="130" t="s">
        <v>3338</v>
      </c>
      <c r="C6608" s="255" t="s">
        <v>71</v>
      </c>
      <c r="D6608" s="245" t="s">
        <v>1154</v>
      </c>
      <c r="E6608" s="54" t="s">
        <v>3339</v>
      </c>
      <c r="F6608" s="54" t="s">
        <v>3299</v>
      </c>
      <c r="G6608" s="129">
        <v>200000</v>
      </c>
      <c r="H6608" s="323">
        <v>20440984.379999999</v>
      </c>
      <c r="I6608" s="323">
        <v>20440984.379999999</v>
      </c>
      <c r="J6608" s="129" t="s">
        <v>3340</v>
      </c>
      <c r="K6608" s="42"/>
      <c r="L6608" s="42" t="s">
        <v>4489</v>
      </c>
      <c r="M6608" s="42" t="s">
        <v>3545</v>
      </c>
      <c r="N6608" s="42" t="s">
        <v>2439</v>
      </c>
      <c r="O6608" s="137" t="s">
        <v>3546</v>
      </c>
      <c r="P6608" s="42" t="s">
        <v>64</v>
      </c>
      <c r="Q6608" s="42" t="s">
        <v>65</v>
      </c>
      <c r="R6608" s="42">
        <v>1</v>
      </c>
      <c r="S6608" s="137" t="s">
        <v>2419</v>
      </c>
      <c r="T6608" s="62">
        <v>685129400</v>
      </c>
      <c r="U6608" s="62">
        <v>667213675.62</v>
      </c>
      <c r="Z6608" s="42"/>
      <c r="AA6608" s="42"/>
      <c r="AJ6608" s="42"/>
      <c r="AM6608" s="42"/>
      <c r="AN6608" s="42"/>
      <c r="AO6608" s="42"/>
      <c r="AP6608" s="42"/>
      <c r="AY6608" s="54">
        <v>1.52</v>
      </c>
      <c r="AZ6608" s="54" t="s">
        <v>169</v>
      </c>
      <c r="BA6608" s="54">
        <v>1.3709</v>
      </c>
      <c r="BB6608" s="50" t="s">
        <v>68</v>
      </c>
      <c r="BN6608" s="54" t="s">
        <v>4578</v>
      </c>
      <c r="BO6608" s="58" t="str">
        <f t="shared" si="103"/>
        <v>境内资产</v>
      </c>
      <c r="BP6608" s="58" t="str">
        <f>IF(M6608="",VLOOKUP(D6608,Sheet4!$A$1:$B$92,2,0),VLOOKUP(Q6608,Sheet4!$A$1:$B$92,2,0))</f>
        <v>保险资产管理产品</v>
      </c>
    </row>
    <row r="6609" spans="1:68" s="58" customFormat="1" ht="12.75" customHeight="1">
      <c r="A6609" s="64" t="s">
        <v>3341</v>
      </c>
      <c r="B6609" s="130" t="s">
        <v>3342</v>
      </c>
      <c r="C6609" s="255" t="s">
        <v>71</v>
      </c>
      <c r="D6609" s="245" t="s">
        <v>1154</v>
      </c>
      <c r="E6609" s="54" t="s">
        <v>3343</v>
      </c>
      <c r="F6609" s="54" t="s">
        <v>3313</v>
      </c>
      <c r="G6609" s="129">
        <v>100000</v>
      </c>
      <c r="H6609" s="323">
        <v>10205794.52</v>
      </c>
      <c r="I6609" s="323">
        <v>10255794.52</v>
      </c>
      <c r="J6609" s="129" t="s">
        <v>3468</v>
      </c>
      <c r="K6609" s="42"/>
      <c r="L6609" s="42" t="s">
        <v>4489</v>
      </c>
      <c r="M6609" s="42" t="s">
        <v>3545</v>
      </c>
      <c r="N6609" s="42" t="s">
        <v>2439</v>
      </c>
      <c r="O6609" s="137" t="s">
        <v>3546</v>
      </c>
      <c r="P6609" s="42" t="s">
        <v>64</v>
      </c>
      <c r="Q6609" s="42" t="s">
        <v>65</v>
      </c>
      <c r="R6609" s="42">
        <v>1</v>
      </c>
      <c r="S6609" s="137" t="s">
        <v>2419</v>
      </c>
      <c r="T6609" s="62">
        <v>685129400</v>
      </c>
      <c r="U6609" s="62">
        <v>667213675.62</v>
      </c>
      <c r="Z6609" s="42"/>
      <c r="AA6609" s="42"/>
      <c r="AJ6609" s="42"/>
      <c r="AM6609" s="42"/>
      <c r="AN6609" s="42"/>
      <c r="AO6609" s="42"/>
      <c r="AP6609" s="42"/>
      <c r="AY6609" s="54">
        <v>1.51</v>
      </c>
      <c r="AZ6609" s="54" t="s">
        <v>84</v>
      </c>
      <c r="BA6609" s="54">
        <v>1.4207000000000001</v>
      </c>
      <c r="BB6609" s="50" t="s">
        <v>68</v>
      </c>
      <c r="BN6609" s="54" t="s">
        <v>4578</v>
      </c>
      <c r="BO6609" s="58" t="str">
        <f t="shared" si="103"/>
        <v>境内资产</v>
      </c>
      <c r="BP6609" s="58" t="str">
        <f>IF(M6609="",VLOOKUP(D6609,Sheet4!$A$1:$B$92,2,0),VLOOKUP(Q6609,Sheet4!$A$1:$B$92,2,0))</f>
        <v>保险资产管理产品</v>
      </c>
    </row>
    <row r="6610" spans="1:68" s="58" customFormat="1" ht="12.75" customHeight="1">
      <c r="A6610" s="64" t="s">
        <v>3345</v>
      </c>
      <c r="B6610" s="130" t="s">
        <v>3346</v>
      </c>
      <c r="C6610" s="255" t="s">
        <v>71</v>
      </c>
      <c r="D6610" s="245" t="s">
        <v>1154</v>
      </c>
      <c r="E6610" s="54" t="s">
        <v>3347</v>
      </c>
      <c r="F6610" s="54" t="s">
        <v>896</v>
      </c>
      <c r="G6610" s="129">
        <v>200000</v>
      </c>
      <c r="H6610" s="323">
        <v>20402493.149999999</v>
      </c>
      <c r="I6610" s="323">
        <v>15000493.15</v>
      </c>
      <c r="J6610" s="129" t="s">
        <v>3496</v>
      </c>
      <c r="K6610" s="42"/>
      <c r="L6610" s="42" t="s">
        <v>4489</v>
      </c>
      <c r="M6610" s="42" t="s">
        <v>3545</v>
      </c>
      <c r="N6610" s="42" t="s">
        <v>2439</v>
      </c>
      <c r="O6610" s="137" t="s">
        <v>3546</v>
      </c>
      <c r="P6610" s="42" t="s">
        <v>64</v>
      </c>
      <c r="Q6610" s="42" t="s">
        <v>65</v>
      </c>
      <c r="R6610" s="42">
        <v>1</v>
      </c>
      <c r="S6610" s="137" t="s">
        <v>2419</v>
      </c>
      <c r="T6610" s="62">
        <v>685129400</v>
      </c>
      <c r="U6610" s="62">
        <v>667213675.62</v>
      </c>
      <c r="Z6610" s="42"/>
      <c r="AA6610" s="42"/>
      <c r="AJ6610" s="42"/>
      <c r="AM6610" s="42"/>
      <c r="AN6610" s="42"/>
      <c r="AO6610" s="42"/>
      <c r="AP6610" s="42"/>
      <c r="AY6610" s="54">
        <v>1.52</v>
      </c>
      <c r="AZ6610" s="54" t="s">
        <v>169</v>
      </c>
      <c r="BA6610" s="54">
        <v>1.276</v>
      </c>
      <c r="BB6610" s="50" t="s">
        <v>68</v>
      </c>
      <c r="BN6610" s="54" t="s">
        <v>4578</v>
      </c>
      <c r="BO6610" s="58" t="str">
        <f t="shared" si="103"/>
        <v>境内资产</v>
      </c>
      <c r="BP6610" s="58" t="str">
        <f>IF(M6610="",VLOOKUP(D6610,Sheet4!$A$1:$B$92,2,0),VLOOKUP(Q6610,Sheet4!$A$1:$B$92,2,0))</f>
        <v>保险资产管理产品</v>
      </c>
    </row>
    <row r="6611" spans="1:68" s="58" customFormat="1" ht="12.75" customHeight="1">
      <c r="A6611" s="64" t="s">
        <v>3349</v>
      </c>
      <c r="B6611" s="130" t="s">
        <v>3350</v>
      </c>
      <c r="C6611" s="255" t="s">
        <v>71</v>
      </c>
      <c r="D6611" s="245" t="s">
        <v>1154</v>
      </c>
      <c r="E6611" s="54" t="s">
        <v>3351</v>
      </c>
      <c r="F6611" s="54" t="s">
        <v>3352</v>
      </c>
      <c r="G6611" s="129">
        <v>300000</v>
      </c>
      <c r="H6611" s="323">
        <v>30578564.390000001</v>
      </c>
      <c r="I6611" s="323">
        <v>30578564.390000001</v>
      </c>
      <c r="J6611" s="129" t="s">
        <v>3469</v>
      </c>
      <c r="K6611" s="42"/>
      <c r="L6611" s="42" t="s">
        <v>4489</v>
      </c>
      <c r="M6611" s="42" t="s">
        <v>3545</v>
      </c>
      <c r="N6611" s="42" t="s">
        <v>2439</v>
      </c>
      <c r="O6611" s="137" t="s">
        <v>3546</v>
      </c>
      <c r="P6611" s="42" t="s">
        <v>64</v>
      </c>
      <c r="Q6611" s="42" t="s">
        <v>65</v>
      </c>
      <c r="R6611" s="42">
        <v>1</v>
      </c>
      <c r="S6611" s="137" t="s">
        <v>2419</v>
      </c>
      <c r="T6611" s="62">
        <v>685129400</v>
      </c>
      <c r="U6611" s="62">
        <v>667213675.62</v>
      </c>
      <c r="Z6611" s="42"/>
      <c r="AA6611" s="42"/>
      <c r="AJ6611" s="42"/>
      <c r="AM6611" s="42"/>
      <c r="AN6611" s="42"/>
      <c r="AO6611" s="42"/>
      <c r="AP6611" s="42"/>
      <c r="AY6611" s="54">
        <v>1.55</v>
      </c>
      <c r="AZ6611" s="54" t="s">
        <v>169</v>
      </c>
      <c r="BA6611" s="54">
        <v>1.4359</v>
      </c>
      <c r="BB6611" s="50" t="s">
        <v>68</v>
      </c>
      <c r="BN6611" s="54" t="s">
        <v>4578</v>
      </c>
      <c r="BO6611" s="58" t="str">
        <f t="shared" si="103"/>
        <v>境内资产</v>
      </c>
      <c r="BP6611" s="58" t="str">
        <f>IF(M6611="",VLOOKUP(D6611,Sheet4!$A$1:$B$92,2,0),VLOOKUP(Q6611,Sheet4!$A$1:$B$92,2,0))</f>
        <v>保险资产管理产品</v>
      </c>
    </row>
    <row r="6612" spans="1:68" s="58" customFormat="1" ht="12.75" customHeight="1">
      <c r="A6612" s="64" t="s">
        <v>3530</v>
      </c>
      <c r="B6612" s="130" t="s">
        <v>3531</v>
      </c>
      <c r="C6612" s="257" t="s">
        <v>827</v>
      </c>
      <c r="D6612" s="243" t="s">
        <v>830</v>
      </c>
      <c r="E6612" s="54" t="s">
        <v>3532</v>
      </c>
      <c r="F6612" s="54" t="s">
        <v>1669</v>
      </c>
      <c r="G6612" s="129">
        <v>100000</v>
      </c>
      <c r="H6612" s="323">
        <v>10091682.189999999</v>
      </c>
      <c r="I6612" s="323">
        <v>10191682.189999999</v>
      </c>
      <c r="J6612" s="129" t="s">
        <v>4044</v>
      </c>
      <c r="K6612" s="42"/>
      <c r="L6612" s="42" t="s">
        <v>4489</v>
      </c>
      <c r="M6612" s="42" t="s">
        <v>3545</v>
      </c>
      <c r="N6612" s="42" t="s">
        <v>2439</v>
      </c>
      <c r="O6612" s="137" t="s">
        <v>3546</v>
      </c>
      <c r="P6612" s="42" t="s">
        <v>64</v>
      </c>
      <c r="Q6612" s="42" t="s">
        <v>65</v>
      </c>
      <c r="R6612" s="42">
        <v>1</v>
      </c>
      <c r="S6612" s="137" t="s">
        <v>2419</v>
      </c>
      <c r="T6612" s="62">
        <v>685129400</v>
      </c>
      <c r="U6612" s="62">
        <v>667213675.62</v>
      </c>
      <c r="Z6612" s="42"/>
      <c r="AA6612" s="42"/>
      <c r="AJ6612" s="42"/>
      <c r="AM6612" s="42"/>
      <c r="AN6612" s="42"/>
      <c r="AO6612" s="42"/>
      <c r="AP6612" s="42"/>
      <c r="AY6612" s="54">
        <v>1.75</v>
      </c>
      <c r="AZ6612" s="54" t="s">
        <v>74</v>
      </c>
      <c r="BA6612" s="54">
        <v>1.6675</v>
      </c>
      <c r="BB6612" s="50" t="s">
        <v>68</v>
      </c>
      <c r="BN6612" s="54" t="s">
        <v>4578</v>
      </c>
      <c r="BO6612" s="58" t="str">
        <f t="shared" si="103"/>
        <v>境内资产</v>
      </c>
      <c r="BP6612" s="58" t="str">
        <f>IF(M6612="",VLOOKUP(D6612,Sheet4!$A$1:$B$92,2,0),VLOOKUP(Q6612,Sheet4!$A$1:$B$92,2,0))</f>
        <v>保险资产管理产品</v>
      </c>
    </row>
    <row r="6613" spans="1:68" s="58" customFormat="1" ht="12.75" customHeight="1">
      <c r="A6613" s="64" t="s">
        <v>3534</v>
      </c>
      <c r="B6613" s="130" t="s">
        <v>3535</v>
      </c>
      <c r="C6613" s="257" t="s">
        <v>827</v>
      </c>
      <c r="D6613" s="243" t="s">
        <v>830</v>
      </c>
      <c r="E6613" s="54" t="s">
        <v>3536</v>
      </c>
      <c r="F6613" s="54" t="s">
        <v>3537</v>
      </c>
      <c r="G6613" s="129">
        <v>100000</v>
      </c>
      <c r="H6613" s="323">
        <v>10095287.67</v>
      </c>
      <c r="I6613" s="323">
        <v>10268287.67</v>
      </c>
      <c r="J6613" s="129" t="s">
        <v>4045</v>
      </c>
      <c r="K6613" s="42"/>
      <c r="L6613" s="42" t="s">
        <v>4489</v>
      </c>
      <c r="M6613" s="42" t="s">
        <v>3545</v>
      </c>
      <c r="N6613" s="42" t="s">
        <v>2439</v>
      </c>
      <c r="O6613" s="137" t="s">
        <v>3546</v>
      </c>
      <c r="P6613" s="42" t="s">
        <v>64</v>
      </c>
      <c r="Q6613" s="42" t="s">
        <v>65</v>
      </c>
      <c r="R6613" s="42">
        <v>1</v>
      </c>
      <c r="S6613" s="137" t="s">
        <v>2419</v>
      </c>
      <c r="T6613" s="62">
        <v>685129400</v>
      </c>
      <c r="U6613" s="62">
        <v>667213675.62</v>
      </c>
      <c r="Z6613" s="42"/>
      <c r="AA6613" s="42"/>
      <c r="AJ6613" s="42"/>
      <c r="AM6613" s="42"/>
      <c r="AN6613" s="42"/>
      <c r="AO6613" s="42"/>
      <c r="AP6613" s="42"/>
      <c r="AY6613" s="54">
        <v>1.75</v>
      </c>
      <c r="AZ6613" s="54" t="s">
        <v>3421</v>
      </c>
      <c r="BA6613" s="54">
        <v>1.6654</v>
      </c>
      <c r="BB6613" s="50" t="s">
        <v>68</v>
      </c>
      <c r="BN6613" s="54" t="s">
        <v>4578</v>
      </c>
      <c r="BO6613" s="58" t="str">
        <f t="shared" si="103"/>
        <v>境内资产</v>
      </c>
      <c r="BP6613" s="58" t="str">
        <f>IF(M6613="",VLOOKUP(D6613,Sheet4!$A$1:$B$92,2,0),VLOOKUP(Q6613,Sheet4!$A$1:$B$92,2,0))</f>
        <v>保险资产管理产品</v>
      </c>
    </row>
    <row r="6614" spans="1:68" s="58" customFormat="1" ht="12.75" customHeight="1">
      <c r="A6614" s="64" t="s">
        <v>3362</v>
      </c>
      <c r="B6614" s="130" t="s">
        <v>3363</v>
      </c>
      <c r="C6614" s="252" t="s">
        <v>827</v>
      </c>
      <c r="D6614" s="252" t="s">
        <v>829</v>
      </c>
      <c r="E6614" s="54" t="s">
        <v>3364</v>
      </c>
      <c r="F6614" s="54" t="s">
        <v>3365</v>
      </c>
      <c r="G6614" s="129">
        <v>200000</v>
      </c>
      <c r="H6614" s="323">
        <v>20943786.030000001</v>
      </c>
      <c r="I6614" s="323">
        <v>21108266.030000001</v>
      </c>
      <c r="J6614" s="129" t="s">
        <v>3366</v>
      </c>
      <c r="K6614" s="42"/>
      <c r="L6614" s="42" t="s">
        <v>4489</v>
      </c>
      <c r="M6614" s="42" t="s">
        <v>3545</v>
      </c>
      <c r="N6614" s="42" t="s">
        <v>2439</v>
      </c>
      <c r="O6614" s="137" t="s">
        <v>3546</v>
      </c>
      <c r="P6614" s="42" t="s">
        <v>64</v>
      </c>
      <c r="Q6614" s="42" t="s">
        <v>65</v>
      </c>
      <c r="R6614" s="42">
        <v>1</v>
      </c>
      <c r="S6614" s="137" t="s">
        <v>2419</v>
      </c>
      <c r="T6614" s="62">
        <v>685129400</v>
      </c>
      <c r="U6614" s="62">
        <v>667213675.62</v>
      </c>
      <c r="Z6614" s="42"/>
      <c r="AA6614" s="42"/>
      <c r="AJ6614" s="42"/>
      <c r="AM6614" s="42"/>
      <c r="AN6614" s="42"/>
      <c r="AO6614" s="42"/>
      <c r="AP6614" s="42"/>
      <c r="AY6614" s="54">
        <v>3.38</v>
      </c>
      <c r="AZ6614" s="54" t="s">
        <v>169</v>
      </c>
      <c r="BA6614" s="54">
        <v>3.0247999999999999</v>
      </c>
      <c r="BB6614" s="50" t="s">
        <v>68</v>
      </c>
      <c r="BN6614" s="54" t="s">
        <v>4578</v>
      </c>
      <c r="BO6614" s="58" t="str">
        <f t="shared" si="103"/>
        <v>境内资产</v>
      </c>
      <c r="BP6614" s="58" t="str">
        <f>IF(M6614="",VLOOKUP(D6614,Sheet4!$A$1:$B$92,2,0),VLOOKUP(Q6614,Sheet4!$A$1:$B$92,2,0))</f>
        <v>保险资产管理产品</v>
      </c>
    </row>
    <row r="6615" spans="1:68" s="58" customFormat="1" ht="12.75" customHeight="1">
      <c r="A6615" s="64" t="s">
        <v>3367</v>
      </c>
      <c r="B6615" s="130" t="s">
        <v>3368</v>
      </c>
      <c r="C6615" s="252" t="s">
        <v>827</v>
      </c>
      <c r="D6615" s="252" t="s">
        <v>829</v>
      </c>
      <c r="E6615" s="54" t="s">
        <v>3369</v>
      </c>
      <c r="F6615" s="54" t="s">
        <v>3370</v>
      </c>
      <c r="G6615" s="129">
        <v>400000</v>
      </c>
      <c r="H6615" s="323">
        <v>42127496.159999996</v>
      </c>
      <c r="I6615" s="323">
        <v>42169956.159999996</v>
      </c>
      <c r="J6615" s="129" t="s">
        <v>4046</v>
      </c>
      <c r="K6615" s="42"/>
      <c r="L6615" s="42" t="s">
        <v>4489</v>
      </c>
      <c r="M6615" s="42" t="s">
        <v>3545</v>
      </c>
      <c r="N6615" s="42" t="s">
        <v>2439</v>
      </c>
      <c r="O6615" s="137" t="s">
        <v>3546</v>
      </c>
      <c r="P6615" s="42" t="s">
        <v>64</v>
      </c>
      <c r="Q6615" s="42" t="s">
        <v>65</v>
      </c>
      <c r="R6615" s="42">
        <v>1</v>
      </c>
      <c r="S6615" s="137" t="s">
        <v>2419</v>
      </c>
      <c r="T6615" s="62">
        <v>685129400</v>
      </c>
      <c r="U6615" s="62">
        <v>667213675.62</v>
      </c>
      <c r="Z6615" s="42"/>
      <c r="AA6615" s="42"/>
      <c r="AJ6615" s="42"/>
      <c r="AM6615" s="42"/>
      <c r="AN6615" s="42"/>
      <c r="AO6615" s="42"/>
      <c r="AP6615" s="42"/>
      <c r="AY6615" s="54">
        <v>3.65</v>
      </c>
      <c r="AZ6615" s="54" t="s">
        <v>169</v>
      </c>
      <c r="BA6615" s="54">
        <v>3.2601</v>
      </c>
      <c r="BB6615" s="50" t="s">
        <v>68</v>
      </c>
      <c r="BN6615" s="54" t="s">
        <v>4578</v>
      </c>
      <c r="BO6615" s="58" t="str">
        <f t="shared" si="103"/>
        <v>境内资产</v>
      </c>
      <c r="BP6615" s="58" t="str">
        <f>IF(M6615="",VLOOKUP(D6615,Sheet4!$A$1:$B$92,2,0),VLOOKUP(Q6615,Sheet4!$A$1:$B$92,2,0))</f>
        <v>保险资产管理产品</v>
      </c>
    </row>
    <row r="6616" spans="1:68" s="58" customFormat="1" ht="12.75" customHeight="1">
      <c r="A6616" s="64" t="s">
        <v>3376</v>
      </c>
      <c r="B6616" s="130" t="s">
        <v>3377</v>
      </c>
      <c r="C6616" s="252" t="s">
        <v>827</v>
      </c>
      <c r="D6616" s="252" t="s">
        <v>829</v>
      </c>
      <c r="E6616" s="54" t="s">
        <v>3378</v>
      </c>
      <c r="F6616" s="54" t="s">
        <v>3379</v>
      </c>
      <c r="G6616" s="129">
        <v>100000</v>
      </c>
      <c r="H6616" s="323">
        <v>10581161.92</v>
      </c>
      <c r="I6616" s="323">
        <v>10682611.92</v>
      </c>
      <c r="J6616" s="129" t="s">
        <v>3380</v>
      </c>
      <c r="K6616" s="42"/>
      <c r="L6616" s="42" t="s">
        <v>4489</v>
      </c>
      <c r="M6616" s="42" t="s">
        <v>3545</v>
      </c>
      <c r="N6616" s="42" t="s">
        <v>2439</v>
      </c>
      <c r="O6616" s="137" t="s">
        <v>3546</v>
      </c>
      <c r="P6616" s="42" t="s">
        <v>64</v>
      </c>
      <c r="Q6616" s="42" t="s">
        <v>65</v>
      </c>
      <c r="R6616" s="42">
        <v>1</v>
      </c>
      <c r="S6616" s="137" t="s">
        <v>2419</v>
      </c>
      <c r="T6616" s="62">
        <v>685129400</v>
      </c>
      <c r="U6616" s="62">
        <v>667213675.62</v>
      </c>
      <c r="Z6616" s="42"/>
      <c r="AA6616" s="42"/>
      <c r="AJ6616" s="42"/>
      <c r="AM6616" s="42"/>
      <c r="AN6616" s="42"/>
      <c r="AO6616" s="42"/>
      <c r="AP6616" s="42"/>
      <c r="AY6616" s="54">
        <v>4.33</v>
      </c>
      <c r="AZ6616" s="54" t="s">
        <v>169</v>
      </c>
      <c r="BA6616" s="54">
        <v>3.7528000000000001</v>
      </c>
      <c r="BB6616" s="50" t="s">
        <v>68</v>
      </c>
      <c r="BN6616" s="54" t="s">
        <v>4578</v>
      </c>
      <c r="BO6616" s="58" t="str">
        <f t="shared" si="103"/>
        <v>境内资产</v>
      </c>
      <c r="BP6616" s="58" t="str">
        <f>IF(M6616="",VLOOKUP(D6616,Sheet4!$A$1:$B$92,2,0),VLOOKUP(Q6616,Sheet4!$A$1:$B$92,2,0))</f>
        <v>保险资产管理产品</v>
      </c>
    </row>
    <row r="6617" spans="1:68" s="58" customFormat="1" ht="12.75" customHeight="1">
      <c r="A6617" s="64" t="s">
        <v>3381</v>
      </c>
      <c r="B6617" s="130" t="s">
        <v>3382</v>
      </c>
      <c r="C6617" s="252" t="s">
        <v>827</v>
      </c>
      <c r="D6617" s="252" t="s">
        <v>829</v>
      </c>
      <c r="E6617" s="54" t="s">
        <v>3383</v>
      </c>
      <c r="F6617" s="54" t="s">
        <v>3384</v>
      </c>
      <c r="G6617" s="129">
        <v>200000</v>
      </c>
      <c r="H6617" s="323">
        <v>20908653.84</v>
      </c>
      <c r="I6617" s="323">
        <v>20950283.84</v>
      </c>
      <c r="J6617" s="129" t="s">
        <v>3471</v>
      </c>
      <c r="K6617" s="42"/>
      <c r="L6617" s="42" t="s">
        <v>4489</v>
      </c>
      <c r="M6617" s="42" t="s">
        <v>3545</v>
      </c>
      <c r="N6617" s="42" t="s">
        <v>2439</v>
      </c>
      <c r="O6617" s="137" t="s">
        <v>3546</v>
      </c>
      <c r="P6617" s="42" t="s">
        <v>64</v>
      </c>
      <c r="Q6617" s="42" t="s">
        <v>65</v>
      </c>
      <c r="R6617" s="42">
        <v>1</v>
      </c>
      <c r="S6617" s="137" t="s">
        <v>2419</v>
      </c>
      <c r="T6617" s="62">
        <v>685129400</v>
      </c>
      <c r="U6617" s="62">
        <v>667213675.62</v>
      </c>
      <c r="Z6617" s="42"/>
      <c r="AA6617" s="42"/>
      <c r="AJ6617" s="42"/>
      <c r="AM6617" s="42"/>
      <c r="AN6617" s="42"/>
      <c r="AO6617" s="42"/>
      <c r="AP6617" s="42"/>
      <c r="AY6617" s="54">
        <v>4.4800000000000004</v>
      </c>
      <c r="AZ6617" s="54" t="s">
        <v>84</v>
      </c>
      <c r="BA6617" s="54">
        <v>3.9359000000000002</v>
      </c>
      <c r="BB6617" s="50" t="s">
        <v>68</v>
      </c>
      <c r="BN6617" s="54" t="s">
        <v>4578</v>
      </c>
      <c r="BO6617" s="58" t="str">
        <f t="shared" si="103"/>
        <v>境内资产</v>
      </c>
      <c r="BP6617" s="58" t="str">
        <f>IF(M6617="",VLOOKUP(D6617,Sheet4!$A$1:$B$92,2,0),VLOOKUP(Q6617,Sheet4!$A$1:$B$92,2,0))</f>
        <v>保险资产管理产品</v>
      </c>
    </row>
    <row r="6618" spans="1:68" s="58" customFormat="1" ht="12.75" customHeight="1">
      <c r="A6618" s="64" t="s">
        <v>3386</v>
      </c>
      <c r="B6618" s="130" t="s">
        <v>3387</v>
      </c>
      <c r="C6618" s="252" t="s">
        <v>827</v>
      </c>
      <c r="D6618" s="252" t="s">
        <v>829</v>
      </c>
      <c r="E6618" s="54" t="s">
        <v>3388</v>
      </c>
      <c r="F6618" s="54" t="s">
        <v>3389</v>
      </c>
      <c r="G6618" s="129">
        <v>400000</v>
      </c>
      <c r="H6618" s="323">
        <v>40670133.420000002</v>
      </c>
      <c r="I6618" s="323">
        <v>40711953.420000002</v>
      </c>
      <c r="J6618" s="129" t="s">
        <v>3390</v>
      </c>
      <c r="K6618" s="42"/>
      <c r="L6618" s="42" t="s">
        <v>4489</v>
      </c>
      <c r="M6618" s="42" t="s">
        <v>3545</v>
      </c>
      <c r="N6618" s="42" t="s">
        <v>2439</v>
      </c>
      <c r="O6618" s="137" t="s">
        <v>3546</v>
      </c>
      <c r="P6618" s="42" t="s">
        <v>64</v>
      </c>
      <c r="Q6618" s="42" t="s">
        <v>65</v>
      </c>
      <c r="R6618" s="42">
        <v>1</v>
      </c>
      <c r="S6618" s="137" t="s">
        <v>2419</v>
      </c>
      <c r="T6618" s="62">
        <v>685129400</v>
      </c>
      <c r="U6618" s="62">
        <v>667213675.62</v>
      </c>
      <c r="Z6618" s="42"/>
      <c r="AA6618" s="42"/>
      <c r="AJ6618" s="42"/>
      <c r="AM6618" s="42"/>
      <c r="AN6618" s="42"/>
      <c r="AO6618" s="42"/>
      <c r="AP6618" s="42"/>
      <c r="AY6618" s="54">
        <v>4.58</v>
      </c>
      <c r="AZ6618" s="54" t="s">
        <v>84</v>
      </c>
      <c r="BA6618" s="54">
        <v>4.069</v>
      </c>
      <c r="BB6618" s="50" t="s">
        <v>68</v>
      </c>
      <c r="BN6618" s="54" t="s">
        <v>4578</v>
      </c>
      <c r="BO6618" s="58" t="str">
        <f t="shared" si="103"/>
        <v>境内资产</v>
      </c>
      <c r="BP6618" s="58" t="str">
        <f>IF(M6618="",VLOOKUP(D6618,Sheet4!$A$1:$B$92,2,0),VLOOKUP(Q6618,Sheet4!$A$1:$B$92,2,0))</f>
        <v>保险资产管理产品</v>
      </c>
    </row>
    <row r="6619" spans="1:68" s="58" customFormat="1" ht="12.75" customHeight="1">
      <c r="A6619" s="64" t="s">
        <v>3396</v>
      </c>
      <c r="B6619" s="130" t="s">
        <v>3397</v>
      </c>
      <c r="C6619" s="252" t="s">
        <v>827</v>
      </c>
      <c r="D6619" s="252" t="s">
        <v>829</v>
      </c>
      <c r="E6619" s="54" t="s">
        <v>3398</v>
      </c>
      <c r="F6619" s="54" t="s">
        <v>3370</v>
      </c>
      <c r="G6619" s="129">
        <v>200000</v>
      </c>
      <c r="H6619" s="323">
        <v>20769934.25</v>
      </c>
      <c r="I6619" s="323">
        <v>20815794.25</v>
      </c>
      <c r="J6619" s="129" t="s">
        <v>3399</v>
      </c>
      <c r="K6619" s="42"/>
      <c r="L6619" s="42" t="s">
        <v>4489</v>
      </c>
      <c r="M6619" s="42" t="s">
        <v>3545</v>
      </c>
      <c r="N6619" s="42" t="s">
        <v>2439</v>
      </c>
      <c r="O6619" s="137" t="s">
        <v>3546</v>
      </c>
      <c r="P6619" s="42" t="s">
        <v>64</v>
      </c>
      <c r="Q6619" s="42" t="s">
        <v>65</v>
      </c>
      <c r="R6619" s="42">
        <v>1</v>
      </c>
      <c r="S6619" s="137" t="s">
        <v>2419</v>
      </c>
      <c r="T6619" s="62">
        <v>685129400</v>
      </c>
      <c r="U6619" s="62">
        <v>667213675.62</v>
      </c>
      <c r="Z6619" s="42"/>
      <c r="AA6619" s="42"/>
      <c r="AJ6619" s="42"/>
      <c r="AM6619" s="42"/>
      <c r="AN6619" s="42"/>
      <c r="AO6619" s="42"/>
      <c r="AP6619" s="42"/>
      <c r="AY6619" s="54">
        <v>3.92</v>
      </c>
      <c r="AZ6619" s="54" t="s">
        <v>169</v>
      </c>
      <c r="BA6619" s="54">
        <v>3.5238</v>
      </c>
      <c r="BB6619" s="50" t="s">
        <v>68</v>
      </c>
      <c r="BN6619" s="54" t="s">
        <v>4578</v>
      </c>
      <c r="BO6619" s="58" t="str">
        <f t="shared" si="103"/>
        <v>境内资产</v>
      </c>
      <c r="BP6619" s="58" t="str">
        <f>IF(M6619="",VLOOKUP(D6619,Sheet4!$A$1:$B$92,2,0),VLOOKUP(Q6619,Sheet4!$A$1:$B$92,2,0))</f>
        <v>保险资产管理产品</v>
      </c>
    </row>
    <row r="6620" spans="1:68" s="58" customFormat="1" ht="12.75" customHeight="1">
      <c r="A6620" s="64" t="s">
        <v>3472</v>
      </c>
      <c r="B6620" s="130" t="s">
        <v>3473</v>
      </c>
      <c r="C6620" s="252" t="s">
        <v>827</v>
      </c>
      <c r="D6620" s="252" t="s">
        <v>829</v>
      </c>
      <c r="E6620" s="54" t="s">
        <v>3474</v>
      </c>
      <c r="F6620" s="54" t="s">
        <v>2308</v>
      </c>
      <c r="G6620" s="129">
        <v>100000</v>
      </c>
      <c r="H6620" s="323">
        <v>10155687.119999999</v>
      </c>
      <c r="I6620" s="323">
        <v>10153857.119999999</v>
      </c>
      <c r="J6620" s="129" t="s">
        <v>3475</v>
      </c>
      <c r="K6620" s="42"/>
      <c r="L6620" s="42" t="s">
        <v>4489</v>
      </c>
      <c r="M6620" s="42" t="s">
        <v>3545</v>
      </c>
      <c r="N6620" s="42" t="s">
        <v>2439</v>
      </c>
      <c r="O6620" s="137" t="s">
        <v>3546</v>
      </c>
      <c r="P6620" s="42" t="s">
        <v>64</v>
      </c>
      <c r="Q6620" s="42" t="s">
        <v>65</v>
      </c>
      <c r="R6620" s="42">
        <v>1</v>
      </c>
      <c r="S6620" s="137" t="s">
        <v>2419</v>
      </c>
      <c r="T6620" s="62">
        <v>685129400</v>
      </c>
      <c r="U6620" s="62">
        <v>667213675.62</v>
      </c>
      <c r="Z6620" s="42"/>
      <c r="AA6620" s="42"/>
      <c r="AJ6620" s="42"/>
      <c r="AM6620" s="42"/>
      <c r="AN6620" s="42"/>
      <c r="AO6620" s="42"/>
      <c r="AP6620" s="42"/>
      <c r="AY6620" s="54">
        <v>4.62</v>
      </c>
      <c r="AZ6620" s="54" t="s">
        <v>84</v>
      </c>
      <c r="BA6620" s="54">
        <v>4.1169000000000002</v>
      </c>
      <c r="BB6620" s="50" t="s">
        <v>68</v>
      </c>
      <c r="BN6620" s="54" t="s">
        <v>4578</v>
      </c>
      <c r="BO6620" s="58" t="str">
        <f t="shared" si="103"/>
        <v>境内资产</v>
      </c>
      <c r="BP6620" s="58" t="str">
        <f>IF(M6620="",VLOOKUP(D6620,Sheet4!$A$1:$B$92,2,0),VLOOKUP(Q6620,Sheet4!$A$1:$B$92,2,0))</f>
        <v>保险资产管理产品</v>
      </c>
    </row>
    <row r="6621" spans="1:68" s="58" customFormat="1" ht="12.75" customHeight="1">
      <c r="A6621" s="64" t="s">
        <v>3405</v>
      </c>
      <c r="B6621" s="130" t="s">
        <v>3406</v>
      </c>
      <c r="C6621" s="252" t="s">
        <v>124</v>
      </c>
      <c r="D6621" s="243" t="s">
        <v>151</v>
      </c>
      <c r="E6621" s="54" t="s">
        <v>3407</v>
      </c>
      <c r="F6621" s="54" t="s">
        <v>3403</v>
      </c>
      <c r="G6621" s="129">
        <v>500000</v>
      </c>
      <c r="H6621" s="323">
        <v>50552328.770000003</v>
      </c>
      <c r="I6621" s="323">
        <v>50960028.770000003</v>
      </c>
      <c r="J6621" s="129" t="s">
        <v>3498</v>
      </c>
      <c r="K6621" s="42"/>
      <c r="L6621" s="42" t="s">
        <v>4489</v>
      </c>
      <c r="M6621" s="42" t="s">
        <v>3545</v>
      </c>
      <c r="N6621" s="42" t="s">
        <v>2439</v>
      </c>
      <c r="O6621" s="137" t="s">
        <v>3546</v>
      </c>
      <c r="P6621" s="42" t="s">
        <v>64</v>
      </c>
      <c r="Q6621" s="42" t="s">
        <v>65</v>
      </c>
      <c r="R6621" s="42">
        <v>1</v>
      </c>
      <c r="S6621" s="137" t="s">
        <v>2419</v>
      </c>
      <c r="T6621" s="62">
        <v>685129400</v>
      </c>
      <c r="U6621" s="62">
        <v>667213675.62</v>
      </c>
      <c r="Z6621" s="42"/>
      <c r="AA6621" s="42"/>
      <c r="AJ6621" s="42"/>
      <c r="AM6621" s="42"/>
      <c r="AN6621" s="42"/>
      <c r="AO6621" s="42"/>
      <c r="AP6621" s="42"/>
      <c r="AY6621" s="54">
        <v>2.72</v>
      </c>
      <c r="AZ6621" s="54" t="s">
        <v>84</v>
      </c>
      <c r="BA6621" s="54">
        <v>2.5175999999999998</v>
      </c>
      <c r="BB6621" s="50" t="s">
        <v>68</v>
      </c>
      <c r="BN6621" s="54" t="s">
        <v>4578</v>
      </c>
      <c r="BO6621" s="58" t="str">
        <f t="shared" si="103"/>
        <v>境内资产</v>
      </c>
      <c r="BP6621" s="58" t="str">
        <f>IF(M6621="",VLOOKUP(D6621,Sheet4!$A$1:$B$92,2,0),VLOOKUP(Q6621,Sheet4!$A$1:$B$92,2,0))</f>
        <v>保险资产管理产品</v>
      </c>
    </row>
    <row r="6622" spans="1:68" s="58" customFormat="1" ht="12.75" customHeight="1">
      <c r="A6622" s="64" t="s">
        <v>4047</v>
      </c>
      <c r="B6622" s="130" t="s">
        <v>3409</v>
      </c>
      <c r="C6622" s="252" t="s">
        <v>3410</v>
      </c>
      <c r="D6622" s="252" t="s">
        <v>5352</v>
      </c>
      <c r="E6622" s="54" t="s">
        <v>3412</v>
      </c>
      <c r="F6622" s="50" t="s">
        <v>5547</v>
      </c>
      <c r="G6622" s="48">
        <v>36</v>
      </c>
      <c r="H6622" s="324">
        <v>41943325.340000004</v>
      </c>
      <c r="I6622" s="324">
        <v>41955840</v>
      </c>
      <c r="J6622" s="129"/>
      <c r="K6622" s="42"/>
      <c r="L6622" s="42" t="s">
        <v>4489</v>
      </c>
      <c r="M6622" s="42" t="s">
        <v>3545</v>
      </c>
      <c r="N6622" s="42" t="s">
        <v>2439</v>
      </c>
      <c r="O6622" s="137" t="s">
        <v>3546</v>
      </c>
      <c r="P6622" s="42" t="s">
        <v>64</v>
      </c>
      <c r="Q6622" s="42" t="s">
        <v>65</v>
      </c>
      <c r="R6622" s="42">
        <v>1</v>
      </c>
      <c r="S6622" s="137" t="s">
        <v>2419</v>
      </c>
      <c r="T6622" s="62">
        <v>685129400</v>
      </c>
      <c r="U6622" s="62">
        <v>667213675.62</v>
      </c>
      <c r="Z6622" s="42"/>
      <c r="AA6622" s="42"/>
      <c r="AJ6622" s="42"/>
      <c r="AM6622" s="50" t="s">
        <v>3546</v>
      </c>
      <c r="AN6622" s="50" t="s">
        <v>280</v>
      </c>
      <c r="AO6622" s="92">
        <v>0.61699999999999999</v>
      </c>
      <c r="AP6622" s="42">
        <v>1.6333333333333333</v>
      </c>
      <c r="AY6622" s="42"/>
      <c r="AZ6622" s="42"/>
      <c r="BA6622" s="42"/>
      <c r="BB6622" s="42"/>
      <c r="BN6622" s="54" t="s">
        <v>4578</v>
      </c>
      <c r="BO6622" s="58" t="str">
        <f t="shared" si="103"/>
        <v>境内资产</v>
      </c>
      <c r="BP6622" s="58" t="str">
        <f>IF(M6622="",VLOOKUP(D6622,Sheet4!$A$1:$B$92,2,0),VLOOKUP(Q6622,Sheet4!$A$1:$B$92,2,0))</f>
        <v>保险资产管理产品</v>
      </c>
    </row>
    <row r="6623" spans="1:68" s="58" customFormat="1" ht="12.75" customHeight="1">
      <c r="A6623" s="64" t="s">
        <v>4048</v>
      </c>
      <c r="B6623" s="130" t="s">
        <v>3413</v>
      </c>
      <c r="C6623" s="252" t="s">
        <v>3410</v>
      </c>
      <c r="D6623" s="252" t="s">
        <v>5352</v>
      </c>
      <c r="E6623" s="54" t="s">
        <v>3414</v>
      </c>
      <c r="F6623" s="50" t="s">
        <v>5547</v>
      </c>
      <c r="G6623" s="48">
        <v>29</v>
      </c>
      <c r="H6623" s="324">
        <v>35405640</v>
      </c>
      <c r="I6623" s="324">
        <v>33340140</v>
      </c>
      <c r="J6623" s="129"/>
      <c r="K6623" s="42"/>
      <c r="L6623" s="42" t="s">
        <v>4489</v>
      </c>
      <c r="M6623" s="42" t="s">
        <v>3545</v>
      </c>
      <c r="N6623" s="42" t="s">
        <v>2439</v>
      </c>
      <c r="O6623" s="137" t="s">
        <v>3546</v>
      </c>
      <c r="P6623" s="42" t="s">
        <v>64</v>
      </c>
      <c r="Q6623" s="42" t="s">
        <v>65</v>
      </c>
      <c r="R6623" s="42">
        <v>1</v>
      </c>
      <c r="S6623" s="137" t="s">
        <v>2419</v>
      </c>
      <c r="T6623" s="62">
        <v>685129400</v>
      </c>
      <c r="U6623" s="62">
        <v>667213675.62</v>
      </c>
      <c r="Z6623" s="42"/>
      <c r="AA6623" s="42"/>
      <c r="AJ6623" s="42"/>
      <c r="AM6623" s="50" t="s">
        <v>3546</v>
      </c>
      <c r="AN6623" s="50" t="s">
        <v>280</v>
      </c>
      <c r="AO6623" s="92">
        <v>0.61699999999999999</v>
      </c>
      <c r="AP6623" s="42">
        <v>0.38333333333333336</v>
      </c>
      <c r="AY6623" s="42"/>
      <c r="AZ6623" s="42"/>
      <c r="BA6623" s="42"/>
      <c r="BB6623" s="42"/>
      <c r="BN6623" s="54" t="s">
        <v>4578</v>
      </c>
      <c r="BO6623" s="58" t="str">
        <f t="shared" si="103"/>
        <v>境内资产</v>
      </c>
      <c r="BP6623" s="58" t="str">
        <f>IF(M6623="",VLOOKUP(D6623,Sheet4!$A$1:$B$92,2,0),VLOOKUP(Q6623,Sheet4!$A$1:$B$92,2,0))</f>
        <v>保险资产管理产品</v>
      </c>
    </row>
    <row r="6624" spans="1:68" s="58" customFormat="1" ht="12.75" customHeight="1">
      <c r="A6624" s="137" t="s">
        <v>224</v>
      </c>
      <c r="B6624" s="137" t="s">
        <v>224</v>
      </c>
      <c r="C6624" s="250" t="s">
        <v>222</v>
      </c>
      <c r="D6624" s="250" t="s">
        <v>224</v>
      </c>
      <c r="E6624" s="54" t="s">
        <v>3415</v>
      </c>
      <c r="F6624" s="59" t="s">
        <v>5354</v>
      </c>
      <c r="G6624" s="129">
        <v>30071908.370000001</v>
      </c>
      <c r="H6624" s="323">
        <v>30071908.370000001</v>
      </c>
      <c r="I6624" s="323">
        <v>30071908.370000001</v>
      </c>
      <c r="J6624" s="42"/>
      <c r="K6624" s="42"/>
      <c r="L6624" s="42" t="s">
        <v>4489</v>
      </c>
      <c r="M6624" s="42" t="s">
        <v>3545</v>
      </c>
      <c r="N6624" s="42" t="s">
        <v>2439</v>
      </c>
      <c r="O6624" s="137" t="s">
        <v>3546</v>
      </c>
      <c r="P6624" s="42" t="s">
        <v>64</v>
      </c>
      <c r="Q6624" s="42" t="s">
        <v>65</v>
      </c>
      <c r="R6624" s="42">
        <v>1</v>
      </c>
      <c r="S6624" s="137" t="s">
        <v>2419</v>
      </c>
      <c r="T6624" s="62">
        <v>685129400</v>
      </c>
      <c r="U6624" s="62">
        <v>667213675.62</v>
      </c>
      <c r="Z6624" s="42"/>
      <c r="AA6624" s="42"/>
      <c r="AJ6624" s="42"/>
      <c r="AM6624" s="42"/>
      <c r="AN6624" s="42"/>
      <c r="AO6624" s="42"/>
      <c r="AP6624" s="42"/>
      <c r="AY6624" s="42"/>
      <c r="AZ6624" s="42"/>
      <c r="BA6624" s="42"/>
      <c r="BB6624" s="42"/>
      <c r="BN6624" s="54" t="s">
        <v>4578</v>
      </c>
      <c r="BO6624" s="58" t="str">
        <f t="shared" si="103"/>
        <v>境内资产</v>
      </c>
      <c r="BP6624" s="58" t="str">
        <f>IF(M6624="",VLOOKUP(D6624,Sheet4!$A$1:$B$92,2,0),VLOOKUP(Q6624,Sheet4!$A$1:$B$92,2,0))</f>
        <v>保险资产管理产品</v>
      </c>
    </row>
    <row r="6625" spans="1:68" s="58" customFormat="1" ht="12.75" customHeight="1">
      <c r="A6625" s="137" t="s">
        <v>224</v>
      </c>
      <c r="B6625" s="137" t="s">
        <v>224</v>
      </c>
      <c r="C6625" s="250" t="s">
        <v>222</v>
      </c>
      <c r="D6625" s="250" t="s">
        <v>224</v>
      </c>
      <c r="E6625" s="54" t="s">
        <v>3416</v>
      </c>
      <c r="F6625" s="59" t="s">
        <v>5354</v>
      </c>
      <c r="G6625" s="129">
        <v>14865.08</v>
      </c>
      <c r="H6625" s="323">
        <v>14865.08</v>
      </c>
      <c r="I6625" s="323">
        <v>14865.08</v>
      </c>
      <c r="J6625" s="42"/>
      <c r="K6625" s="42"/>
      <c r="L6625" s="42" t="s">
        <v>4489</v>
      </c>
      <c r="M6625" s="42" t="s">
        <v>3545</v>
      </c>
      <c r="N6625" s="42" t="s">
        <v>2439</v>
      </c>
      <c r="O6625" s="137" t="s">
        <v>3546</v>
      </c>
      <c r="P6625" s="42" t="s">
        <v>64</v>
      </c>
      <c r="Q6625" s="42" t="s">
        <v>65</v>
      </c>
      <c r="R6625" s="42">
        <v>1</v>
      </c>
      <c r="S6625" s="137" t="s">
        <v>2419</v>
      </c>
      <c r="T6625" s="62">
        <v>685129400</v>
      </c>
      <c r="U6625" s="62">
        <v>667213675.62</v>
      </c>
      <c r="Z6625" s="42"/>
      <c r="AA6625" s="42"/>
      <c r="AJ6625" s="42"/>
      <c r="AM6625" s="42"/>
      <c r="AN6625" s="42"/>
      <c r="AO6625" s="42"/>
      <c r="AP6625" s="42"/>
      <c r="AY6625" s="42"/>
      <c r="AZ6625" s="42"/>
      <c r="BA6625" s="42"/>
      <c r="BB6625" s="42"/>
      <c r="BN6625" s="54" t="s">
        <v>4578</v>
      </c>
      <c r="BO6625" s="58" t="str">
        <f t="shared" si="103"/>
        <v>境内资产</v>
      </c>
      <c r="BP6625" s="58" t="str">
        <f>IF(M6625="",VLOOKUP(D6625,Sheet4!$A$1:$B$92,2,0),VLOOKUP(Q6625,Sheet4!$A$1:$B$92,2,0))</f>
        <v>保险资产管理产品</v>
      </c>
    </row>
    <row r="6626" spans="1:68" s="58" customFormat="1" ht="12.75" customHeight="1">
      <c r="A6626" s="137" t="s">
        <v>820</v>
      </c>
      <c r="B6626" s="137" t="s">
        <v>820</v>
      </c>
      <c r="C6626" s="250" t="s">
        <v>222</v>
      </c>
      <c r="D6626" s="250" t="s">
        <v>820</v>
      </c>
      <c r="E6626" s="54" t="s">
        <v>3417</v>
      </c>
      <c r="F6626" s="50" t="s">
        <v>5547</v>
      </c>
      <c r="G6626" s="129">
        <v>77348965.340000004</v>
      </c>
      <c r="H6626" s="323">
        <v>77348965.340000004</v>
      </c>
      <c r="I6626" s="323">
        <v>77348965.340000004</v>
      </c>
      <c r="J6626" s="42"/>
      <c r="K6626" s="42"/>
      <c r="L6626" s="42" t="s">
        <v>4489</v>
      </c>
      <c r="M6626" s="42" t="s">
        <v>3545</v>
      </c>
      <c r="N6626" s="42" t="s">
        <v>2439</v>
      </c>
      <c r="O6626" s="137" t="s">
        <v>3546</v>
      </c>
      <c r="P6626" s="42" t="s">
        <v>64</v>
      </c>
      <c r="Q6626" s="42" t="s">
        <v>65</v>
      </c>
      <c r="R6626" s="42">
        <v>1</v>
      </c>
      <c r="S6626" s="137" t="s">
        <v>2419</v>
      </c>
      <c r="T6626" s="62">
        <v>685129400</v>
      </c>
      <c r="U6626" s="62">
        <v>667213675.62</v>
      </c>
      <c r="Z6626" s="42"/>
      <c r="AA6626" s="42"/>
      <c r="AJ6626" s="42"/>
      <c r="AM6626" s="42"/>
      <c r="AN6626" s="42"/>
      <c r="AO6626" s="42"/>
      <c r="AP6626" s="42"/>
      <c r="AY6626" s="42"/>
      <c r="AZ6626" s="42"/>
      <c r="BA6626" s="42"/>
      <c r="BB6626" s="42"/>
      <c r="BN6626" s="54" t="s">
        <v>4578</v>
      </c>
      <c r="BO6626" s="58" t="str">
        <f t="shared" si="103"/>
        <v>境内资产</v>
      </c>
      <c r="BP6626" s="58" t="str">
        <f>IF(M6626="",VLOOKUP(D6626,Sheet4!$A$1:$B$92,2,0),VLOOKUP(Q6626,Sheet4!$A$1:$B$92,2,0))</f>
        <v>保险资产管理产品</v>
      </c>
    </row>
    <row r="6627" spans="1:68" s="58" customFormat="1" ht="12.75" customHeight="1">
      <c r="A6627" s="137" t="s">
        <v>224</v>
      </c>
      <c r="B6627" s="137" t="s">
        <v>224</v>
      </c>
      <c r="C6627" s="250" t="s">
        <v>222</v>
      </c>
      <c r="D6627" s="250" t="s">
        <v>224</v>
      </c>
      <c r="E6627" s="54" t="s">
        <v>3418</v>
      </c>
      <c r="F6627" s="59" t="s">
        <v>5354</v>
      </c>
      <c r="G6627" s="129">
        <v>9788477.4000000004</v>
      </c>
      <c r="H6627" s="323">
        <v>9788477.4000000004</v>
      </c>
      <c r="I6627" s="323">
        <v>9788477.4000000004</v>
      </c>
      <c r="J6627" s="42"/>
      <c r="K6627" s="42"/>
      <c r="L6627" s="42" t="s">
        <v>4489</v>
      </c>
      <c r="M6627" s="42" t="s">
        <v>3545</v>
      </c>
      <c r="N6627" s="42" t="s">
        <v>2439</v>
      </c>
      <c r="O6627" s="137" t="s">
        <v>3546</v>
      </c>
      <c r="P6627" s="42" t="s">
        <v>64</v>
      </c>
      <c r="Q6627" s="42" t="s">
        <v>65</v>
      </c>
      <c r="R6627" s="42">
        <v>1</v>
      </c>
      <c r="S6627" s="137" t="s">
        <v>2419</v>
      </c>
      <c r="T6627" s="62">
        <v>685129400</v>
      </c>
      <c r="U6627" s="62">
        <v>667213675.62</v>
      </c>
      <c r="Z6627" s="42"/>
      <c r="AA6627" s="42"/>
      <c r="AJ6627" s="42"/>
      <c r="AM6627" s="42"/>
      <c r="AN6627" s="42"/>
      <c r="AO6627" s="42"/>
      <c r="AP6627" s="42"/>
      <c r="AY6627" s="42"/>
      <c r="AZ6627" s="42"/>
      <c r="BA6627" s="42"/>
      <c r="BB6627" s="42"/>
      <c r="BN6627" s="54" t="s">
        <v>4578</v>
      </c>
      <c r="BO6627" s="58" t="str">
        <f t="shared" si="103"/>
        <v>境内资产</v>
      </c>
      <c r="BP6627" s="58" t="str">
        <f>IF(M6627="",VLOOKUP(D6627,Sheet4!$A$1:$B$92,2,0),VLOOKUP(Q6627,Sheet4!$A$1:$B$92,2,0))</f>
        <v>保险资产管理产品</v>
      </c>
    </row>
    <row r="6628" spans="1:68" s="58" customFormat="1" ht="12.75" customHeight="1">
      <c r="A6628" s="137" t="s">
        <v>224</v>
      </c>
      <c r="B6628" s="137" t="s">
        <v>224</v>
      </c>
      <c r="C6628" s="250" t="s">
        <v>222</v>
      </c>
      <c r="D6628" s="250" t="s">
        <v>224</v>
      </c>
      <c r="E6628" s="54" t="s">
        <v>3419</v>
      </c>
      <c r="F6628" s="59" t="s">
        <v>5354</v>
      </c>
      <c r="G6628" s="129">
        <v>11720430.539999999</v>
      </c>
      <c r="H6628" s="323">
        <v>11720430.539999999</v>
      </c>
      <c r="I6628" s="323">
        <v>11720430.539999999</v>
      </c>
      <c r="J6628" s="42"/>
      <c r="K6628" s="42"/>
      <c r="L6628" s="42" t="s">
        <v>4489</v>
      </c>
      <c r="M6628" s="42" t="s">
        <v>3545</v>
      </c>
      <c r="N6628" s="42" t="s">
        <v>2439</v>
      </c>
      <c r="O6628" s="137" t="s">
        <v>3546</v>
      </c>
      <c r="P6628" s="42" t="s">
        <v>64</v>
      </c>
      <c r="Q6628" s="42" t="s">
        <v>65</v>
      </c>
      <c r="R6628" s="42">
        <v>1</v>
      </c>
      <c r="S6628" s="137" t="s">
        <v>2419</v>
      </c>
      <c r="T6628" s="62">
        <v>685129400</v>
      </c>
      <c r="U6628" s="62">
        <v>667213675.62</v>
      </c>
      <c r="Z6628" s="42"/>
      <c r="AA6628" s="42"/>
      <c r="AJ6628" s="42"/>
      <c r="AM6628" s="42"/>
      <c r="AN6628" s="42"/>
      <c r="AO6628" s="42"/>
      <c r="AP6628" s="42"/>
      <c r="AY6628" s="42"/>
      <c r="AZ6628" s="42"/>
      <c r="BA6628" s="42"/>
      <c r="BB6628" s="42"/>
      <c r="BN6628" s="54" t="s">
        <v>4578</v>
      </c>
      <c r="BO6628" s="58" t="str">
        <f t="shared" si="103"/>
        <v>境内资产</v>
      </c>
      <c r="BP6628" s="58" t="str">
        <f>IF(M6628="",VLOOKUP(D6628,Sheet4!$A$1:$B$92,2,0),VLOOKUP(Q6628,Sheet4!$A$1:$B$92,2,0))</f>
        <v>保险资产管理产品</v>
      </c>
    </row>
    <row r="6629" spans="1:68" s="58" customFormat="1" ht="12.75" customHeight="1">
      <c r="A6629" s="64" t="s">
        <v>5548</v>
      </c>
      <c r="B6629" s="64" t="s">
        <v>5548</v>
      </c>
      <c r="C6629" s="250" t="s">
        <v>222</v>
      </c>
      <c r="D6629" s="250" t="s">
        <v>221</v>
      </c>
      <c r="E6629" s="54" t="s">
        <v>3420</v>
      </c>
      <c r="F6629" s="42" t="s">
        <v>1351</v>
      </c>
      <c r="G6629" s="129">
        <v>1123521.55</v>
      </c>
      <c r="H6629" s="323">
        <v>1123521.55</v>
      </c>
      <c r="I6629" s="323">
        <v>1123521.55</v>
      </c>
      <c r="J6629" s="102">
        <v>2414.9499999999998</v>
      </c>
      <c r="K6629" s="42"/>
      <c r="L6629" s="42" t="s">
        <v>4489</v>
      </c>
      <c r="M6629" s="42" t="s">
        <v>3545</v>
      </c>
      <c r="N6629" s="42" t="s">
        <v>2439</v>
      </c>
      <c r="O6629" s="137" t="s">
        <v>3546</v>
      </c>
      <c r="P6629" s="42" t="s">
        <v>64</v>
      </c>
      <c r="Q6629" s="42" t="s">
        <v>65</v>
      </c>
      <c r="R6629" s="42">
        <v>1</v>
      </c>
      <c r="S6629" s="137" t="s">
        <v>2419</v>
      </c>
      <c r="T6629" s="62">
        <v>685129400</v>
      </c>
      <c r="U6629" s="62">
        <v>667213675.62</v>
      </c>
      <c r="Z6629" s="42"/>
      <c r="AA6629" s="42"/>
      <c r="AJ6629" s="42"/>
      <c r="AM6629" s="42"/>
      <c r="AN6629" s="42"/>
      <c r="AO6629" s="42"/>
      <c r="AP6629" s="42"/>
      <c r="BN6629" s="54" t="s">
        <v>4578</v>
      </c>
      <c r="BO6629" s="58" t="str">
        <f t="shared" si="103"/>
        <v>境内资产</v>
      </c>
      <c r="BP6629" s="58" t="str">
        <f>IF(M6629="",VLOOKUP(D6629,Sheet4!$A$1:$B$92,2,0),VLOOKUP(Q6629,Sheet4!$A$1:$B$92,2,0))</f>
        <v>保险资产管理产品</v>
      </c>
    </row>
    <row r="6630" spans="1:68" s="58" customFormat="1" ht="12.75" customHeight="1">
      <c r="A6630" s="64" t="s">
        <v>683</v>
      </c>
      <c r="B6630" s="54" t="s">
        <v>684</v>
      </c>
      <c r="C6630" s="253" t="s">
        <v>685</v>
      </c>
      <c r="D6630" s="254" t="s">
        <v>685</v>
      </c>
      <c r="E6630" s="54" t="s">
        <v>686</v>
      </c>
      <c r="F6630" s="54" t="s">
        <v>684</v>
      </c>
      <c r="G6630" s="129">
        <v>251500</v>
      </c>
      <c r="H6630" s="323">
        <v>20283363.629999999</v>
      </c>
      <c r="I6630" s="323">
        <v>3958873.57</v>
      </c>
      <c r="J6630" s="42"/>
      <c r="K6630" s="42"/>
      <c r="L6630" s="42" t="s">
        <v>4489</v>
      </c>
      <c r="M6630" s="42" t="s">
        <v>4049</v>
      </c>
      <c r="N6630" s="42" t="s">
        <v>2443</v>
      </c>
      <c r="O6630" s="137" t="s">
        <v>4050</v>
      </c>
      <c r="P6630" s="42" t="s">
        <v>64</v>
      </c>
      <c r="Q6630" s="42" t="s">
        <v>65</v>
      </c>
      <c r="R6630" s="42">
        <v>1</v>
      </c>
      <c r="S6630" s="137" t="s">
        <v>2419</v>
      </c>
      <c r="T6630" s="62">
        <v>691081800</v>
      </c>
      <c r="U6630" s="62">
        <v>673786686.64999998</v>
      </c>
      <c r="Z6630" s="54" t="s">
        <v>68</v>
      </c>
      <c r="AA6630" s="132">
        <v>2.2276350752878699E-4</v>
      </c>
      <c r="AJ6630" s="42"/>
      <c r="AM6630" s="42"/>
      <c r="AN6630" s="42"/>
      <c r="AO6630" s="42"/>
      <c r="AP6630" s="42"/>
      <c r="AY6630" s="42"/>
      <c r="AZ6630" s="42"/>
      <c r="BA6630" s="42"/>
      <c r="BB6630" s="42"/>
      <c r="BN6630" s="54" t="s">
        <v>4578</v>
      </c>
      <c r="BO6630" s="58" t="str">
        <f t="shared" si="103"/>
        <v>境外资产</v>
      </c>
      <c r="BP6630" s="58" t="str">
        <f>IF(M6630="",VLOOKUP(D6630,Sheet4!$A$1:$B$92,2,0),VLOOKUP(Q6630,Sheet4!$A$1:$B$92,2,0))</f>
        <v>保险资产管理产品</v>
      </c>
    </row>
    <row r="6631" spans="1:68" s="58" customFormat="1" ht="12.75" customHeight="1">
      <c r="A6631" s="64" t="s">
        <v>2277</v>
      </c>
      <c r="B6631" s="54" t="s">
        <v>2326</v>
      </c>
      <c r="C6631" s="252" t="s">
        <v>5552</v>
      </c>
      <c r="D6631" s="252" t="s">
        <v>672</v>
      </c>
      <c r="E6631" s="54" t="s">
        <v>3547</v>
      </c>
      <c r="F6631" s="54" t="s">
        <v>2326</v>
      </c>
      <c r="G6631" s="129">
        <v>180608</v>
      </c>
      <c r="H6631" s="323">
        <v>3289388.53</v>
      </c>
      <c r="I6631" s="323">
        <v>2826515.2</v>
      </c>
      <c r="J6631" s="42"/>
      <c r="K6631" s="42"/>
      <c r="L6631" s="42" t="s">
        <v>4489</v>
      </c>
      <c r="M6631" s="42" t="s">
        <v>4049</v>
      </c>
      <c r="N6631" s="42" t="s">
        <v>2443</v>
      </c>
      <c r="O6631" s="137" t="s">
        <v>4050</v>
      </c>
      <c r="P6631" s="42" t="s">
        <v>64</v>
      </c>
      <c r="Q6631" s="42" t="s">
        <v>65</v>
      </c>
      <c r="R6631" s="42">
        <v>1</v>
      </c>
      <c r="S6631" s="137" t="s">
        <v>2419</v>
      </c>
      <c r="T6631" s="62">
        <v>691081800</v>
      </c>
      <c r="U6631" s="62">
        <v>673786686.64999998</v>
      </c>
      <c r="Z6631" s="54" t="s">
        <v>280</v>
      </c>
      <c r="AA6631" s="132">
        <v>9.3068515572024707E-6</v>
      </c>
      <c r="AJ6631" s="42"/>
      <c r="AM6631" s="42"/>
      <c r="AN6631" s="42"/>
      <c r="AO6631" s="42"/>
      <c r="AP6631" s="42"/>
      <c r="AY6631" s="42"/>
      <c r="AZ6631" s="42"/>
      <c r="BA6631" s="42"/>
      <c r="BB6631" s="42"/>
      <c r="BN6631" s="54" t="s">
        <v>4578</v>
      </c>
      <c r="BO6631" s="58" t="str">
        <f t="shared" si="103"/>
        <v>境内资产</v>
      </c>
      <c r="BP6631" s="58" t="str">
        <f>IF(M6631="",VLOOKUP(D6631,Sheet4!$A$1:$B$92,2,0),VLOOKUP(Q6631,Sheet4!$A$1:$B$92,2,0))</f>
        <v>保险资产管理产品</v>
      </c>
    </row>
    <row r="6632" spans="1:68" s="58" customFormat="1" ht="12.75" customHeight="1">
      <c r="A6632" s="64" t="s">
        <v>3548</v>
      </c>
      <c r="B6632" s="54" t="s">
        <v>1578</v>
      </c>
      <c r="C6632" s="252" t="s">
        <v>5552</v>
      </c>
      <c r="D6632" s="252" t="s">
        <v>672</v>
      </c>
      <c r="E6632" s="54" t="s">
        <v>1579</v>
      </c>
      <c r="F6632" s="54" t="s">
        <v>1578</v>
      </c>
      <c r="G6632" s="129">
        <v>67301</v>
      </c>
      <c r="H6632" s="323">
        <v>1739457.94</v>
      </c>
      <c r="I6632" s="323">
        <v>1258528.7</v>
      </c>
      <c r="J6632" s="42"/>
      <c r="K6632" s="42"/>
      <c r="L6632" s="42" t="s">
        <v>4489</v>
      </c>
      <c r="M6632" s="42" t="s">
        <v>4049</v>
      </c>
      <c r="N6632" s="42" t="s">
        <v>2443</v>
      </c>
      <c r="O6632" s="137" t="s">
        <v>4050</v>
      </c>
      <c r="P6632" s="42" t="s">
        <v>64</v>
      </c>
      <c r="Q6632" s="42" t="s">
        <v>65</v>
      </c>
      <c r="R6632" s="42">
        <v>1</v>
      </c>
      <c r="S6632" s="137" t="s">
        <v>2419</v>
      </c>
      <c r="T6632" s="62">
        <v>691081800</v>
      </c>
      <c r="U6632" s="62">
        <v>673786686.64999998</v>
      </c>
      <c r="Z6632" s="54" t="s">
        <v>280</v>
      </c>
      <c r="AA6632" s="132">
        <v>5.78914241613129E-6</v>
      </c>
      <c r="AJ6632" s="42"/>
      <c r="AM6632" s="42"/>
      <c r="AN6632" s="42"/>
      <c r="AO6632" s="42"/>
      <c r="AP6632" s="42"/>
      <c r="AY6632" s="42"/>
      <c r="AZ6632" s="42"/>
      <c r="BA6632" s="42"/>
      <c r="BB6632" s="42"/>
      <c r="BN6632" s="54" t="s">
        <v>4578</v>
      </c>
      <c r="BO6632" s="58" t="str">
        <f t="shared" si="103"/>
        <v>境内资产</v>
      </c>
      <c r="BP6632" s="58" t="str">
        <f>IF(M6632="",VLOOKUP(D6632,Sheet4!$A$1:$B$92,2,0),VLOOKUP(Q6632,Sheet4!$A$1:$B$92,2,0))</f>
        <v>保险资产管理产品</v>
      </c>
    </row>
    <row r="6633" spans="1:68" s="58" customFormat="1" ht="12.75" customHeight="1">
      <c r="A6633" s="64" t="s">
        <v>3549</v>
      </c>
      <c r="B6633" s="54" t="s">
        <v>3550</v>
      </c>
      <c r="C6633" s="252" t="s">
        <v>5552</v>
      </c>
      <c r="D6633" s="252" t="s">
        <v>672</v>
      </c>
      <c r="E6633" s="54" t="s">
        <v>3551</v>
      </c>
      <c r="F6633" s="54" t="s">
        <v>3550</v>
      </c>
      <c r="G6633" s="129">
        <v>31300</v>
      </c>
      <c r="H6633" s="323">
        <v>981588.88</v>
      </c>
      <c r="I6633" s="323">
        <v>742123</v>
      </c>
      <c r="J6633" s="42"/>
      <c r="K6633" s="42"/>
      <c r="L6633" s="42" t="s">
        <v>4489</v>
      </c>
      <c r="M6633" s="42" t="s">
        <v>4049</v>
      </c>
      <c r="N6633" s="42" t="s">
        <v>2443</v>
      </c>
      <c r="O6633" s="137" t="s">
        <v>4050</v>
      </c>
      <c r="P6633" s="42" t="s">
        <v>64</v>
      </c>
      <c r="Q6633" s="42" t="s">
        <v>65</v>
      </c>
      <c r="R6633" s="42">
        <v>1</v>
      </c>
      <c r="S6633" s="137" t="s">
        <v>2419</v>
      </c>
      <c r="T6633" s="62">
        <v>691081800</v>
      </c>
      <c r="U6633" s="62">
        <v>673786686.64999998</v>
      </c>
      <c r="Z6633" s="54" t="s">
        <v>280</v>
      </c>
      <c r="AA6633" s="132">
        <v>6.6119166618780601E-6</v>
      </c>
      <c r="AJ6633" s="42"/>
      <c r="AM6633" s="42"/>
      <c r="AN6633" s="42"/>
      <c r="AO6633" s="42"/>
      <c r="AP6633" s="42"/>
      <c r="AY6633" s="42"/>
      <c r="AZ6633" s="42"/>
      <c r="BA6633" s="42"/>
      <c r="BB6633" s="42"/>
      <c r="BN6633" s="54" t="s">
        <v>4578</v>
      </c>
      <c r="BO6633" s="58" t="str">
        <f t="shared" si="103"/>
        <v>境内资产</v>
      </c>
      <c r="BP6633" s="58" t="str">
        <f>IF(M6633="",VLOOKUP(D6633,Sheet4!$A$1:$B$92,2,0),VLOOKUP(Q6633,Sheet4!$A$1:$B$92,2,0))</f>
        <v>保险资产管理产品</v>
      </c>
    </row>
    <row r="6634" spans="1:68" s="58" customFormat="1" ht="12.75" customHeight="1">
      <c r="A6634" s="64" t="s">
        <v>3552</v>
      </c>
      <c r="B6634" s="54" t="s">
        <v>3553</v>
      </c>
      <c r="C6634" s="252" t="s">
        <v>5552</v>
      </c>
      <c r="D6634" s="252" t="s">
        <v>672</v>
      </c>
      <c r="E6634" s="54" t="s">
        <v>3554</v>
      </c>
      <c r="F6634" s="54" t="s">
        <v>3553</v>
      </c>
      <c r="G6634" s="129">
        <v>18700</v>
      </c>
      <c r="H6634" s="323">
        <v>258887.39</v>
      </c>
      <c r="I6634" s="323">
        <v>158950</v>
      </c>
      <c r="J6634" s="42"/>
      <c r="K6634" s="42"/>
      <c r="L6634" s="42" t="s">
        <v>4489</v>
      </c>
      <c r="M6634" s="42" t="s">
        <v>4049</v>
      </c>
      <c r="N6634" s="42" t="s">
        <v>2443</v>
      </c>
      <c r="O6634" s="137" t="s">
        <v>4050</v>
      </c>
      <c r="P6634" s="42" t="s">
        <v>64</v>
      </c>
      <c r="Q6634" s="42" t="s">
        <v>65</v>
      </c>
      <c r="R6634" s="42">
        <v>1</v>
      </c>
      <c r="S6634" s="137" t="s">
        <v>2419</v>
      </c>
      <c r="T6634" s="62">
        <v>691081800</v>
      </c>
      <c r="U6634" s="62">
        <v>673786686.64999998</v>
      </c>
      <c r="Z6634" s="54" t="s">
        <v>280</v>
      </c>
      <c r="AA6634" s="132">
        <v>5.79701323475513E-6</v>
      </c>
      <c r="AJ6634" s="42"/>
      <c r="AM6634" s="42"/>
      <c r="AN6634" s="42"/>
      <c r="AO6634" s="42"/>
      <c r="AP6634" s="42"/>
      <c r="AY6634" s="42"/>
      <c r="AZ6634" s="42"/>
      <c r="BA6634" s="42"/>
      <c r="BB6634" s="42"/>
      <c r="BN6634" s="54" t="s">
        <v>4578</v>
      </c>
      <c r="BO6634" s="58" t="str">
        <f t="shared" si="103"/>
        <v>境内资产</v>
      </c>
      <c r="BP6634" s="58" t="str">
        <f>IF(M6634="",VLOOKUP(D6634,Sheet4!$A$1:$B$92,2,0),VLOOKUP(Q6634,Sheet4!$A$1:$B$92,2,0))</f>
        <v>保险资产管理产品</v>
      </c>
    </row>
    <row r="6635" spans="1:68" s="58" customFormat="1" ht="12.75" customHeight="1">
      <c r="A6635" s="64" t="s">
        <v>3555</v>
      </c>
      <c r="B6635" s="54" t="s">
        <v>3556</v>
      </c>
      <c r="C6635" s="252" t="s">
        <v>5552</v>
      </c>
      <c r="D6635" s="252" t="s">
        <v>672</v>
      </c>
      <c r="E6635" s="54" t="s">
        <v>3557</v>
      </c>
      <c r="F6635" s="54" t="s">
        <v>3556</v>
      </c>
      <c r="G6635" s="129">
        <v>35500</v>
      </c>
      <c r="H6635" s="323">
        <v>283359.01</v>
      </c>
      <c r="I6635" s="323">
        <v>210515</v>
      </c>
      <c r="J6635" s="42"/>
      <c r="K6635" s="42"/>
      <c r="L6635" s="42" t="s">
        <v>4489</v>
      </c>
      <c r="M6635" s="42" t="s">
        <v>4049</v>
      </c>
      <c r="N6635" s="42" t="s">
        <v>2443</v>
      </c>
      <c r="O6635" s="137" t="s">
        <v>4050</v>
      </c>
      <c r="P6635" s="42" t="s">
        <v>64</v>
      </c>
      <c r="Q6635" s="42" t="s">
        <v>65</v>
      </c>
      <c r="R6635" s="42">
        <v>1</v>
      </c>
      <c r="S6635" s="137" t="s">
        <v>2419</v>
      </c>
      <c r="T6635" s="62">
        <v>691081800</v>
      </c>
      <c r="U6635" s="62">
        <v>673786686.64999998</v>
      </c>
      <c r="Z6635" s="54" t="s">
        <v>280</v>
      </c>
      <c r="AA6635" s="132">
        <v>4.32832138528562E-6</v>
      </c>
      <c r="AJ6635" s="42"/>
      <c r="AM6635" s="42"/>
      <c r="AN6635" s="42"/>
      <c r="AO6635" s="42"/>
      <c r="AP6635" s="42"/>
      <c r="AY6635" s="42"/>
      <c r="AZ6635" s="42"/>
      <c r="BA6635" s="42"/>
      <c r="BB6635" s="42"/>
      <c r="BN6635" s="54" t="s">
        <v>4578</v>
      </c>
      <c r="BO6635" s="58" t="str">
        <f t="shared" si="103"/>
        <v>境内资产</v>
      </c>
      <c r="BP6635" s="58" t="str">
        <f>IF(M6635="",VLOOKUP(D6635,Sheet4!$A$1:$B$92,2,0),VLOOKUP(Q6635,Sheet4!$A$1:$B$92,2,0))</f>
        <v>保险资产管理产品</v>
      </c>
    </row>
    <row r="6636" spans="1:68" s="58" customFormat="1" ht="12.75" customHeight="1">
      <c r="A6636" s="64" t="s">
        <v>3558</v>
      </c>
      <c r="B6636" s="54" t="s">
        <v>3559</v>
      </c>
      <c r="C6636" s="252" t="s">
        <v>5552</v>
      </c>
      <c r="D6636" s="252" t="s">
        <v>672</v>
      </c>
      <c r="E6636" s="54" t="s">
        <v>3560</v>
      </c>
      <c r="F6636" s="54" t="s">
        <v>3559</v>
      </c>
      <c r="G6636" s="129">
        <v>132200</v>
      </c>
      <c r="H6636" s="323">
        <v>928468.14</v>
      </c>
      <c r="I6636" s="323">
        <v>539376</v>
      </c>
      <c r="J6636" s="42"/>
      <c r="K6636" s="42"/>
      <c r="L6636" s="42" t="s">
        <v>4489</v>
      </c>
      <c r="M6636" s="42" t="s">
        <v>4049</v>
      </c>
      <c r="N6636" s="42" t="s">
        <v>2443</v>
      </c>
      <c r="O6636" s="137" t="s">
        <v>4050</v>
      </c>
      <c r="P6636" s="42" t="s">
        <v>64</v>
      </c>
      <c r="Q6636" s="42" t="s">
        <v>65</v>
      </c>
      <c r="R6636" s="42">
        <v>1</v>
      </c>
      <c r="S6636" s="137" t="s">
        <v>2419</v>
      </c>
      <c r="T6636" s="62">
        <v>691081800</v>
      </c>
      <c r="U6636" s="62">
        <v>673786686.64999998</v>
      </c>
      <c r="Z6636" s="54" t="s">
        <v>280</v>
      </c>
      <c r="AA6636" s="132">
        <v>9.4222342807434908E-6</v>
      </c>
      <c r="AJ6636" s="42"/>
      <c r="AM6636" s="42"/>
      <c r="AN6636" s="42"/>
      <c r="AO6636" s="42"/>
      <c r="AP6636" s="42"/>
      <c r="AY6636" s="42"/>
      <c r="AZ6636" s="42"/>
      <c r="BA6636" s="42"/>
      <c r="BB6636" s="42"/>
      <c r="BN6636" s="54" t="s">
        <v>4578</v>
      </c>
      <c r="BO6636" s="58" t="str">
        <f t="shared" si="103"/>
        <v>境内资产</v>
      </c>
      <c r="BP6636" s="58" t="str">
        <f>IF(M6636="",VLOOKUP(D6636,Sheet4!$A$1:$B$92,2,0),VLOOKUP(Q6636,Sheet4!$A$1:$B$92,2,0))</f>
        <v>保险资产管理产品</v>
      </c>
    </row>
    <row r="6637" spans="1:68" s="58" customFormat="1" ht="12.75" customHeight="1">
      <c r="A6637" s="64" t="s">
        <v>3561</v>
      </c>
      <c r="B6637" s="54" t="s">
        <v>3562</v>
      </c>
      <c r="C6637" s="252" t="s">
        <v>5552</v>
      </c>
      <c r="D6637" s="252" t="s">
        <v>672</v>
      </c>
      <c r="E6637" s="54" t="s">
        <v>3563</v>
      </c>
      <c r="F6637" s="54" t="s">
        <v>3562</v>
      </c>
      <c r="G6637" s="129">
        <v>51800</v>
      </c>
      <c r="H6637" s="323">
        <v>497155.12</v>
      </c>
      <c r="I6637" s="323">
        <v>290598</v>
      </c>
      <c r="J6637" s="42"/>
      <c r="K6637" s="42"/>
      <c r="L6637" s="42" t="s">
        <v>4489</v>
      </c>
      <c r="M6637" s="42" t="s">
        <v>4049</v>
      </c>
      <c r="N6637" s="42" t="s">
        <v>2443</v>
      </c>
      <c r="O6637" s="137" t="s">
        <v>4050</v>
      </c>
      <c r="P6637" s="42" t="s">
        <v>64</v>
      </c>
      <c r="Q6637" s="42" t="s">
        <v>65</v>
      </c>
      <c r="R6637" s="42">
        <v>1</v>
      </c>
      <c r="S6637" s="137" t="s">
        <v>2419</v>
      </c>
      <c r="T6637" s="62">
        <v>691081800</v>
      </c>
      <c r="U6637" s="62">
        <v>673786686.64999998</v>
      </c>
      <c r="Z6637" s="54" t="s">
        <v>280</v>
      </c>
      <c r="AA6637" s="132">
        <v>5.9691226485674402E-6</v>
      </c>
      <c r="AJ6637" s="42"/>
      <c r="AM6637" s="42"/>
      <c r="AN6637" s="42"/>
      <c r="AO6637" s="42"/>
      <c r="AP6637" s="42"/>
      <c r="AY6637" s="42"/>
      <c r="AZ6637" s="42"/>
      <c r="BA6637" s="42"/>
      <c r="BB6637" s="42"/>
      <c r="BN6637" s="54" t="s">
        <v>4578</v>
      </c>
      <c r="BO6637" s="58" t="str">
        <f t="shared" si="103"/>
        <v>境内资产</v>
      </c>
      <c r="BP6637" s="58" t="str">
        <f>IF(M6637="",VLOOKUP(D6637,Sheet4!$A$1:$B$92,2,0),VLOOKUP(Q6637,Sheet4!$A$1:$B$92,2,0))</f>
        <v>保险资产管理产品</v>
      </c>
    </row>
    <row r="6638" spans="1:68" s="58" customFormat="1" ht="12.75" customHeight="1">
      <c r="A6638" s="64" t="s">
        <v>3564</v>
      </c>
      <c r="B6638" s="54" t="s">
        <v>3565</v>
      </c>
      <c r="C6638" s="252" t="s">
        <v>5552</v>
      </c>
      <c r="D6638" s="252" t="s">
        <v>672</v>
      </c>
      <c r="E6638" s="54" t="s">
        <v>3566</v>
      </c>
      <c r="F6638" s="54" t="s">
        <v>3565</v>
      </c>
      <c r="G6638" s="129">
        <v>132200</v>
      </c>
      <c r="H6638" s="323">
        <v>655583.87</v>
      </c>
      <c r="I6638" s="323">
        <v>523512</v>
      </c>
      <c r="J6638" s="42"/>
      <c r="K6638" s="42"/>
      <c r="L6638" s="42" t="s">
        <v>4489</v>
      </c>
      <c r="M6638" s="42" t="s">
        <v>4049</v>
      </c>
      <c r="N6638" s="42" t="s">
        <v>2443</v>
      </c>
      <c r="O6638" s="137" t="s">
        <v>4050</v>
      </c>
      <c r="P6638" s="42" t="s">
        <v>64</v>
      </c>
      <c r="Q6638" s="42" t="s">
        <v>65</v>
      </c>
      <c r="R6638" s="42">
        <v>1</v>
      </c>
      <c r="S6638" s="137" t="s">
        <v>2419</v>
      </c>
      <c r="T6638" s="62">
        <v>691081800</v>
      </c>
      <c r="U6638" s="62">
        <v>673786686.64999998</v>
      </c>
      <c r="Z6638" s="54" t="s">
        <v>280</v>
      </c>
      <c r="AA6638" s="132">
        <v>5.2795644049141597E-6</v>
      </c>
      <c r="AJ6638" s="42"/>
      <c r="AM6638" s="42"/>
      <c r="AN6638" s="42"/>
      <c r="AO6638" s="42"/>
      <c r="AP6638" s="42"/>
      <c r="AY6638" s="42"/>
      <c r="AZ6638" s="42"/>
      <c r="BA6638" s="42"/>
      <c r="BB6638" s="42"/>
      <c r="BN6638" s="54" t="s">
        <v>4578</v>
      </c>
      <c r="BO6638" s="58" t="str">
        <f t="shared" si="103"/>
        <v>境内资产</v>
      </c>
      <c r="BP6638" s="58" t="str">
        <f>IF(M6638="",VLOOKUP(D6638,Sheet4!$A$1:$B$92,2,0),VLOOKUP(Q6638,Sheet4!$A$1:$B$92,2,0))</f>
        <v>保险资产管理产品</v>
      </c>
    </row>
    <row r="6639" spans="1:68" s="58" customFormat="1" ht="12.75" customHeight="1">
      <c r="A6639" s="64" t="s">
        <v>3567</v>
      </c>
      <c r="B6639" s="54" t="s">
        <v>3568</v>
      </c>
      <c r="C6639" s="252" t="s">
        <v>5552</v>
      </c>
      <c r="D6639" s="252" t="s">
        <v>672</v>
      </c>
      <c r="E6639" s="54" t="s">
        <v>3569</v>
      </c>
      <c r="F6639" s="54" t="s">
        <v>3568</v>
      </c>
      <c r="G6639" s="129">
        <v>15700</v>
      </c>
      <c r="H6639" s="323">
        <v>294905</v>
      </c>
      <c r="I6639" s="323">
        <v>184004</v>
      </c>
      <c r="J6639" s="42"/>
      <c r="K6639" s="42"/>
      <c r="L6639" s="42" t="s">
        <v>4489</v>
      </c>
      <c r="M6639" s="42" t="s">
        <v>4049</v>
      </c>
      <c r="N6639" s="42" t="s">
        <v>2443</v>
      </c>
      <c r="O6639" s="137" t="s">
        <v>4050</v>
      </c>
      <c r="P6639" s="42" t="s">
        <v>64</v>
      </c>
      <c r="Q6639" s="42" t="s">
        <v>65</v>
      </c>
      <c r="R6639" s="42">
        <v>1</v>
      </c>
      <c r="S6639" s="137" t="s">
        <v>2419</v>
      </c>
      <c r="T6639" s="62">
        <v>691081800</v>
      </c>
      <c r="U6639" s="62">
        <v>673786686.64999998</v>
      </c>
      <c r="Z6639" s="54" t="s">
        <v>280</v>
      </c>
      <c r="AA6639" s="132">
        <v>2.6402056174242001E-6</v>
      </c>
      <c r="AJ6639" s="42"/>
      <c r="AM6639" s="42"/>
      <c r="AN6639" s="42"/>
      <c r="AO6639" s="42"/>
      <c r="AP6639" s="42"/>
      <c r="AY6639" s="42"/>
      <c r="AZ6639" s="42"/>
      <c r="BA6639" s="42"/>
      <c r="BB6639" s="42"/>
      <c r="BN6639" s="54" t="s">
        <v>4578</v>
      </c>
      <c r="BO6639" s="58" t="str">
        <f t="shared" si="103"/>
        <v>境内资产</v>
      </c>
      <c r="BP6639" s="58" t="str">
        <f>IF(M6639="",VLOOKUP(D6639,Sheet4!$A$1:$B$92,2,0),VLOOKUP(Q6639,Sheet4!$A$1:$B$92,2,0))</f>
        <v>保险资产管理产品</v>
      </c>
    </row>
    <row r="6640" spans="1:68" s="58" customFormat="1" ht="12.75" customHeight="1">
      <c r="A6640" s="64" t="s">
        <v>2436</v>
      </c>
      <c r="B6640" s="54" t="s">
        <v>2437</v>
      </c>
      <c r="C6640" s="252" t="s">
        <v>5552</v>
      </c>
      <c r="D6640" s="252" t="s">
        <v>672</v>
      </c>
      <c r="E6640" s="54" t="s">
        <v>2438</v>
      </c>
      <c r="F6640" s="54" t="s">
        <v>2437</v>
      </c>
      <c r="G6640" s="129">
        <v>44600</v>
      </c>
      <c r="H6640" s="323">
        <v>3225646.76</v>
      </c>
      <c r="I6640" s="323">
        <v>2376288</v>
      </c>
      <c r="J6640" s="42"/>
      <c r="K6640" s="42"/>
      <c r="L6640" s="42" t="s">
        <v>4489</v>
      </c>
      <c r="M6640" s="42" t="s">
        <v>4049</v>
      </c>
      <c r="N6640" s="42" t="s">
        <v>2443</v>
      </c>
      <c r="O6640" s="137" t="s">
        <v>4050</v>
      </c>
      <c r="P6640" s="42" t="s">
        <v>64</v>
      </c>
      <c r="Q6640" s="42" t="s">
        <v>65</v>
      </c>
      <c r="R6640" s="42">
        <v>1</v>
      </c>
      <c r="S6640" s="137" t="s">
        <v>2419</v>
      </c>
      <c r="T6640" s="62">
        <v>691081800</v>
      </c>
      <c r="U6640" s="62">
        <v>673786686.64999998</v>
      </c>
      <c r="Z6640" s="54" t="s">
        <v>280</v>
      </c>
      <c r="AA6640" s="132">
        <v>6.3764964833035697E-6</v>
      </c>
      <c r="AJ6640" s="42"/>
      <c r="AM6640" s="42"/>
      <c r="AN6640" s="42"/>
      <c r="AO6640" s="42"/>
      <c r="AP6640" s="42"/>
      <c r="AY6640" s="42"/>
      <c r="AZ6640" s="42"/>
      <c r="BA6640" s="42"/>
      <c r="BB6640" s="42"/>
      <c r="BN6640" s="54" t="s">
        <v>4578</v>
      </c>
      <c r="BO6640" s="58" t="str">
        <f t="shared" si="103"/>
        <v>境内资产</v>
      </c>
      <c r="BP6640" s="58" t="str">
        <f>IF(M6640="",VLOOKUP(D6640,Sheet4!$A$1:$B$92,2,0),VLOOKUP(Q6640,Sheet4!$A$1:$B$92,2,0))</f>
        <v>保险资产管理产品</v>
      </c>
    </row>
    <row r="6641" spans="1:68" s="58" customFormat="1" ht="12.75" customHeight="1">
      <c r="A6641" s="64" t="s">
        <v>3570</v>
      </c>
      <c r="B6641" s="54" t="s">
        <v>3571</v>
      </c>
      <c r="C6641" s="252" t="s">
        <v>5552</v>
      </c>
      <c r="D6641" s="252" t="s">
        <v>672</v>
      </c>
      <c r="E6641" s="54" t="s">
        <v>3572</v>
      </c>
      <c r="F6641" s="54" t="s">
        <v>3571</v>
      </c>
      <c r="G6641" s="129">
        <v>50400</v>
      </c>
      <c r="H6641" s="323">
        <v>838498.25</v>
      </c>
      <c r="I6641" s="323">
        <v>546840</v>
      </c>
      <c r="J6641" s="42"/>
      <c r="K6641" s="42"/>
      <c r="L6641" s="42" t="s">
        <v>4489</v>
      </c>
      <c r="M6641" s="42" t="s">
        <v>4049</v>
      </c>
      <c r="N6641" s="42" t="s">
        <v>2443</v>
      </c>
      <c r="O6641" s="137" t="s">
        <v>4050</v>
      </c>
      <c r="P6641" s="42" t="s">
        <v>64</v>
      </c>
      <c r="Q6641" s="42" t="s">
        <v>65</v>
      </c>
      <c r="R6641" s="42">
        <v>1</v>
      </c>
      <c r="S6641" s="137" t="s">
        <v>2419</v>
      </c>
      <c r="T6641" s="62">
        <v>691081800</v>
      </c>
      <c r="U6641" s="62">
        <v>673786686.64999998</v>
      </c>
      <c r="Z6641" s="54" t="s">
        <v>280</v>
      </c>
      <c r="AA6641" s="132">
        <v>5.7754737674674896E-6</v>
      </c>
      <c r="AJ6641" s="42"/>
      <c r="AM6641" s="42"/>
      <c r="AN6641" s="42"/>
      <c r="AO6641" s="42"/>
      <c r="AP6641" s="42"/>
      <c r="AY6641" s="42"/>
      <c r="AZ6641" s="42"/>
      <c r="BA6641" s="42"/>
      <c r="BB6641" s="42"/>
      <c r="BN6641" s="54" t="s">
        <v>4578</v>
      </c>
      <c r="BO6641" s="58" t="str">
        <f t="shared" si="103"/>
        <v>境内资产</v>
      </c>
      <c r="BP6641" s="58" t="str">
        <f>IF(M6641="",VLOOKUP(D6641,Sheet4!$A$1:$B$92,2,0),VLOOKUP(Q6641,Sheet4!$A$1:$B$92,2,0))</f>
        <v>保险资产管理产品</v>
      </c>
    </row>
    <row r="6642" spans="1:68" s="58" customFormat="1" ht="12.75" customHeight="1">
      <c r="A6642" s="64" t="s">
        <v>3573</v>
      </c>
      <c r="B6642" s="54" t="s">
        <v>3574</v>
      </c>
      <c r="C6642" s="252" t="s">
        <v>5552</v>
      </c>
      <c r="D6642" s="252" t="s">
        <v>672</v>
      </c>
      <c r="E6642" s="54" t="s">
        <v>3575</v>
      </c>
      <c r="F6642" s="54" t="s">
        <v>3574</v>
      </c>
      <c r="G6642" s="129">
        <v>48900</v>
      </c>
      <c r="H6642" s="323">
        <v>276509.76</v>
      </c>
      <c r="I6642" s="323">
        <v>237654</v>
      </c>
      <c r="J6642" s="42"/>
      <c r="K6642" s="42"/>
      <c r="L6642" s="42" t="s">
        <v>4489</v>
      </c>
      <c r="M6642" s="42" t="s">
        <v>4049</v>
      </c>
      <c r="N6642" s="42" t="s">
        <v>2443</v>
      </c>
      <c r="O6642" s="137" t="s">
        <v>4050</v>
      </c>
      <c r="P6642" s="42" t="s">
        <v>64</v>
      </c>
      <c r="Q6642" s="42" t="s">
        <v>65</v>
      </c>
      <c r="R6642" s="42">
        <v>1</v>
      </c>
      <c r="S6642" s="137" t="s">
        <v>2419</v>
      </c>
      <c r="T6642" s="62">
        <v>691081800</v>
      </c>
      <c r="U6642" s="62">
        <v>673786686.64999998</v>
      </c>
      <c r="Z6642" s="54" t="s">
        <v>280</v>
      </c>
      <c r="AA6642" s="132">
        <v>6.2422861571127299E-6</v>
      </c>
      <c r="AJ6642" s="42"/>
      <c r="AM6642" s="42"/>
      <c r="AN6642" s="42"/>
      <c r="AO6642" s="42"/>
      <c r="AP6642" s="42"/>
      <c r="AY6642" s="42"/>
      <c r="AZ6642" s="42"/>
      <c r="BA6642" s="42"/>
      <c r="BB6642" s="42"/>
      <c r="BN6642" s="54" t="s">
        <v>4578</v>
      </c>
      <c r="BO6642" s="58" t="str">
        <f t="shared" si="103"/>
        <v>境内资产</v>
      </c>
      <c r="BP6642" s="58" t="str">
        <f>IF(M6642="",VLOOKUP(D6642,Sheet4!$A$1:$B$92,2,0),VLOOKUP(Q6642,Sheet4!$A$1:$B$92,2,0))</f>
        <v>保险资产管理产品</v>
      </c>
    </row>
    <row r="6643" spans="1:68" s="58" customFormat="1" ht="12.75" customHeight="1">
      <c r="A6643" s="64" t="s">
        <v>2448</v>
      </c>
      <c r="B6643" s="54" t="s">
        <v>2449</v>
      </c>
      <c r="C6643" s="252" t="s">
        <v>5552</v>
      </c>
      <c r="D6643" s="252" t="s">
        <v>672</v>
      </c>
      <c r="E6643" s="54" t="s">
        <v>2450</v>
      </c>
      <c r="F6643" s="54" t="s">
        <v>2449</v>
      </c>
      <c r="G6643" s="129">
        <v>4600</v>
      </c>
      <c r="H6643" s="323">
        <v>469886.18</v>
      </c>
      <c r="I6643" s="323">
        <v>339296</v>
      </c>
      <c r="J6643" s="42"/>
      <c r="K6643" s="42"/>
      <c r="L6643" s="42" t="s">
        <v>4489</v>
      </c>
      <c r="M6643" s="42" t="s">
        <v>4049</v>
      </c>
      <c r="N6643" s="42" t="s">
        <v>2443</v>
      </c>
      <c r="O6643" s="137" t="s">
        <v>4050</v>
      </c>
      <c r="P6643" s="42" t="s">
        <v>64</v>
      </c>
      <c r="Q6643" s="42" t="s">
        <v>65</v>
      </c>
      <c r="R6643" s="42">
        <v>1</v>
      </c>
      <c r="S6643" s="137" t="s">
        <v>2419</v>
      </c>
      <c r="T6643" s="62">
        <v>691081800</v>
      </c>
      <c r="U6643" s="62">
        <v>673786686.64999998</v>
      </c>
      <c r="Z6643" s="54" t="s">
        <v>280</v>
      </c>
      <c r="AA6643" s="132">
        <v>3.5853029785651999E-6</v>
      </c>
      <c r="AJ6643" s="42"/>
      <c r="AM6643" s="42"/>
      <c r="AN6643" s="42"/>
      <c r="AO6643" s="42"/>
      <c r="AP6643" s="42"/>
      <c r="AY6643" s="42"/>
      <c r="AZ6643" s="42"/>
      <c r="BA6643" s="42"/>
      <c r="BB6643" s="42"/>
      <c r="BN6643" s="54" t="s">
        <v>4578</v>
      </c>
      <c r="BO6643" s="58" t="str">
        <f t="shared" si="103"/>
        <v>境内资产</v>
      </c>
      <c r="BP6643" s="58" t="str">
        <f>IF(M6643="",VLOOKUP(D6643,Sheet4!$A$1:$B$92,2,0),VLOOKUP(Q6643,Sheet4!$A$1:$B$92,2,0))</f>
        <v>保险资产管理产品</v>
      </c>
    </row>
    <row r="6644" spans="1:68" s="58" customFormat="1" ht="12.75" customHeight="1">
      <c r="A6644" s="64" t="s">
        <v>1580</v>
      </c>
      <c r="B6644" s="54" t="s">
        <v>1581</v>
      </c>
      <c r="C6644" s="252" t="s">
        <v>5552</v>
      </c>
      <c r="D6644" s="252" t="s">
        <v>672</v>
      </c>
      <c r="E6644" s="54" t="s">
        <v>1582</v>
      </c>
      <c r="F6644" s="54" t="s">
        <v>1581</v>
      </c>
      <c r="G6644" s="129">
        <v>8600</v>
      </c>
      <c r="H6644" s="323">
        <v>1711922.49</v>
      </c>
      <c r="I6644" s="323">
        <v>1840400</v>
      </c>
      <c r="J6644" s="42"/>
      <c r="K6644" s="42"/>
      <c r="L6644" s="42" t="s">
        <v>4489</v>
      </c>
      <c r="M6644" s="42" t="s">
        <v>4049</v>
      </c>
      <c r="N6644" s="42" t="s">
        <v>2443</v>
      </c>
      <c r="O6644" s="137" t="s">
        <v>4050</v>
      </c>
      <c r="P6644" s="42" t="s">
        <v>64</v>
      </c>
      <c r="Q6644" s="42" t="s">
        <v>65</v>
      </c>
      <c r="R6644" s="42">
        <v>1</v>
      </c>
      <c r="S6644" s="137" t="s">
        <v>2419</v>
      </c>
      <c r="T6644" s="62">
        <v>691081800</v>
      </c>
      <c r="U6644" s="62">
        <v>673786686.64999998</v>
      </c>
      <c r="Z6644" s="54" t="s">
        <v>280</v>
      </c>
      <c r="AA6644" s="132">
        <v>5.8439194734099096E-6</v>
      </c>
      <c r="AJ6644" s="42"/>
      <c r="AM6644" s="42"/>
      <c r="AN6644" s="42"/>
      <c r="AO6644" s="42"/>
      <c r="AP6644" s="42"/>
      <c r="AY6644" s="42"/>
      <c r="AZ6644" s="42"/>
      <c r="BA6644" s="42"/>
      <c r="BB6644" s="42"/>
      <c r="BN6644" s="54" t="s">
        <v>4578</v>
      </c>
      <c r="BO6644" s="58" t="str">
        <f t="shared" si="103"/>
        <v>境内资产</v>
      </c>
      <c r="BP6644" s="58" t="str">
        <f>IF(M6644="",VLOOKUP(D6644,Sheet4!$A$1:$B$92,2,0),VLOOKUP(Q6644,Sheet4!$A$1:$B$92,2,0))</f>
        <v>保险资产管理产品</v>
      </c>
    </row>
    <row r="6645" spans="1:68" s="58" customFormat="1" ht="12.75" customHeight="1">
      <c r="A6645" s="64" t="s">
        <v>1583</v>
      </c>
      <c r="B6645" s="54" t="s">
        <v>1584</v>
      </c>
      <c r="C6645" s="252" t="s">
        <v>5552</v>
      </c>
      <c r="D6645" s="252" t="s">
        <v>672</v>
      </c>
      <c r="E6645" s="54" t="s">
        <v>1585</v>
      </c>
      <c r="F6645" s="54" t="s">
        <v>1584</v>
      </c>
      <c r="G6645" s="129">
        <v>1200</v>
      </c>
      <c r="H6645" s="323">
        <v>258121.28</v>
      </c>
      <c r="I6645" s="323">
        <v>237600</v>
      </c>
      <c r="J6645" s="42"/>
      <c r="K6645" s="42"/>
      <c r="L6645" s="42" t="s">
        <v>4489</v>
      </c>
      <c r="M6645" s="42" t="s">
        <v>4049</v>
      </c>
      <c r="N6645" s="42" t="s">
        <v>2443</v>
      </c>
      <c r="O6645" s="137" t="s">
        <v>4050</v>
      </c>
      <c r="P6645" s="42" t="s">
        <v>64</v>
      </c>
      <c r="Q6645" s="42" t="s">
        <v>65</v>
      </c>
      <c r="R6645" s="42">
        <v>1</v>
      </c>
      <c r="S6645" s="137" t="s">
        <v>2419</v>
      </c>
      <c r="T6645" s="62">
        <v>691081800</v>
      </c>
      <c r="U6645" s="62">
        <v>673786686.64999998</v>
      </c>
      <c r="Z6645" s="54" t="s">
        <v>280</v>
      </c>
      <c r="AA6645" s="132">
        <v>2.2701475595913699E-6</v>
      </c>
      <c r="AJ6645" s="42"/>
      <c r="AM6645" s="42"/>
      <c r="AN6645" s="42"/>
      <c r="AO6645" s="42"/>
      <c r="AP6645" s="42"/>
      <c r="AY6645" s="42"/>
      <c r="AZ6645" s="42"/>
      <c r="BA6645" s="42"/>
      <c r="BB6645" s="42"/>
      <c r="BN6645" s="54" t="s">
        <v>4578</v>
      </c>
      <c r="BO6645" s="58" t="str">
        <f t="shared" si="103"/>
        <v>境内资产</v>
      </c>
      <c r="BP6645" s="58" t="str">
        <f>IF(M6645="",VLOOKUP(D6645,Sheet4!$A$1:$B$92,2,0),VLOOKUP(Q6645,Sheet4!$A$1:$B$92,2,0))</f>
        <v>保险资产管理产品</v>
      </c>
    </row>
    <row r="6646" spans="1:68" s="58" customFormat="1" ht="12.75" customHeight="1">
      <c r="A6646" s="64" t="s">
        <v>3576</v>
      </c>
      <c r="B6646" s="54" t="s">
        <v>3577</v>
      </c>
      <c r="C6646" s="252" t="s">
        <v>5552</v>
      </c>
      <c r="D6646" s="252" t="s">
        <v>672</v>
      </c>
      <c r="E6646" s="54" t="s">
        <v>3578</v>
      </c>
      <c r="F6646" s="54" t="s">
        <v>3577</v>
      </c>
      <c r="G6646" s="129">
        <v>32680</v>
      </c>
      <c r="H6646" s="323">
        <v>516687.47</v>
      </c>
      <c r="I6646" s="323">
        <v>311113.59999999998</v>
      </c>
      <c r="J6646" s="42"/>
      <c r="K6646" s="42"/>
      <c r="L6646" s="42" t="s">
        <v>4489</v>
      </c>
      <c r="M6646" s="42" t="s">
        <v>4049</v>
      </c>
      <c r="N6646" s="42" t="s">
        <v>2443</v>
      </c>
      <c r="O6646" s="137" t="s">
        <v>4050</v>
      </c>
      <c r="P6646" s="42" t="s">
        <v>64</v>
      </c>
      <c r="Q6646" s="42" t="s">
        <v>65</v>
      </c>
      <c r="R6646" s="42">
        <v>1</v>
      </c>
      <c r="S6646" s="137" t="s">
        <v>2419</v>
      </c>
      <c r="T6646" s="62">
        <v>691081800</v>
      </c>
      <c r="U6646" s="62">
        <v>673786686.64999998</v>
      </c>
      <c r="Z6646" s="54" t="s">
        <v>280</v>
      </c>
      <c r="AA6646" s="132">
        <v>4.2818845846882799E-6</v>
      </c>
      <c r="AJ6646" s="42"/>
      <c r="AM6646" s="42"/>
      <c r="AN6646" s="42"/>
      <c r="AO6646" s="42"/>
      <c r="AP6646" s="42"/>
      <c r="AY6646" s="42"/>
      <c r="AZ6646" s="42"/>
      <c r="BA6646" s="42"/>
      <c r="BB6646" s="42"/>
      <c r="BN6646" s="54" t="s">
        <v>4578</v>
      </c>
      <c r="BO6646" s="58" t="str">
        <f t="shared" si="103"/>
        <v>境内资产</v>
      </c>
      <c r="BP6646" s="58" t="str">
        <f>IF(M6646="",VLOOKUP(D6646,Sheet4!$A$1:$B$92,2,0),VLOOKUP(Q6646,Sheet4!$A$1:$B$92,2,0))</f>
        <v>保险资产管理产品</v>
      </c>
    </row>
    <row r="6647" spans="1:68" s="58" customFormat="1" ht="12.75" customHeight="1">
      <c r="A6647" s="64" t="s">
        <v>3579</v>
      </c>
      <c r="B6647" s="54" t="s">
        <v>3580</v>
      </c>
      <c r="C6647" s="252" t="s">
        <v>5552</v>
      </c>
      <c r="D6647" s="252" t="s">
        <v>672</v>
      </c>
      <c r="E6647" s="54" t="s">
        <v>3581</v>
      </c>
      <c r="F6647" s="54" t="s">
        <v>3580</v>
      </c>
      <c r="G6647" s="129">
        <v>43200</v>
      </c>
      <c r="H6647" s="323">
        <v>2206815.0299999998</v>
      </c>
      <c r="I6647" s="323">
        <v>1309392</v>
      </c>
      <c r="J6647" s="42"/>
      <c r="K6647" s="42"/>
      <c r="L6647" s="42" t="s">
        <v>4489</v>
      </c>
      <c r="M6647" s="42" t="s">
        <v>4049</v>
      </c>
      <c r="N6647" s="42" t="s">
        <v>2443</v>
      </c>
      <c r="O6647" s="137" t="s">
        <v>4050</v>
      </c>
      <c r="P6647" s="42" t="s">
        <v>64</v>
      </c>
      <c r="Q6647" s="42" t="s">
        <v>65</v>
      </c>
      <c r="R6647" s="42">
        <v>1</v>
      </c>
      <c r="S6647" s="137" t="s">
        <v>2419</v>
      </c>
      <c r="T6647" s="62">
        <v>691081800</v>
      </c>
      <c r="U6647" s="62">
        <v>673786686.64999998</v>
      </c>
      <c r="Z6647" s="54" t="s">
        <v>280</v>
      </c>
      <c r="AA6647" s="132">
        <v>7.3041214194943199E-6</v>
      </c>
      <c r="AJ6647" s="42"/>
      <c r="AM6647" s="42"/>
      <c r="AN6647" s="42"/>
      <c r="AO6647" s="42"/>
      <c r="AP6647" s="42"/>
      <c r="AY6647" s="42"/>
      <c r="AZ6647" s="42"/>
      <c r="BA6647" s="42"/>
      <c r="BB6647" s="42"/>
      <c r="BN6647" s="54" t="s">
        <v>4578</v>
      </c>
      <c r="BO6647" s="58" t="str">
        <f t="shared" si="103"/>
        <v>境内资产</v>
      </c>
      <c r="BP6647" s="58" t="str">
        <f>IF(M6647="",VLOOKUP(D6647,Sheet4!$A$1:$B$92,2,0),VLOOKUP(Q6647,Sheet4!$A$1:$B$92,2,0))</f>
        <v>保险资产管理产品</v>
      </c>
    </row>
    <row r="6648" spans="1:68" s="58" customFormat="1" ht="12.75" customHeight="1">
      <c r="A6648" s="64" t="s">
        <v>3582</v>
      </c>
      <c r="B6648" s="54" t="s">
        <v>3583</v>
      </c>
      <c r="C6648" s="252" t="s">
        <v>5552</v>
      </c>
      <c r="D6648" s="252" t="s">
        <v>672</v>
      </c>
      <c r="E6648" s="54" t="s">
        <v>3584</v>
      </c>
      <c r="F6648" s="54" t="s">
        <v>3583</v>
      </c>
      <c r="G6648" s="129">
        <v>2600</v>
      </c>
      <c r="H6648" s="323">
        <v>985366.35</v>
      </c>
      <c r="I6648" s="323">
        <v>400114</v>
      </c>
      <c r="J6648" s="42"/>
      <c r="K6648" s="42"/>
      <c r="L6648" s="42" t="s">
        <v>4489</v>
      </c>
      <c r="M6648" s="42" t="s">
        <v>4049</v>
      </c>
      <c r="N6648" s="42" t="s">
        <v>2443</v>
      </c>
      <c r="O6648" s="137" t="s">
        <v>4050</v>
      </c>
      <c r="P6648" s="42" t="s">
        <v>64</v>
      </c>
      <c r="Q6648" s="42" t="s">
        <v>65</v>
      </c>
      <c r="R6648" s="42">
        <v>1</v>
      </c>
      <c r="S6648" s="137" t="s">
        <v>2419</v>
      </c>
      <c r="T6648" s="62">
        <v>691081800</v>
      </c>
      <c r="U6648" s="62">
        <v>673786686.64999998</v>
      </c>
      <c r="Z6648" s="54" t="s">
        <v>280</v>
      </c>
      <c r="AA6648" s="132">
        <v>6.4241899016231697E-6</v>
      </c>
      <c r="AJ6648" s="42"/>
      <c r="AM6648" s="42"/>
      <c r="AN6648" s="42"/>
      <c r="AO6648" s="42"/>
      <c r="AP6648" s="42"/>
      <c r="AY6648" s="42"/>
      <c r="AZ6648" s="42"/>
      <c r="BA6648" s="42"/>
      <c r="BB6648" s="42"/>
      <c r="BN6648" s="54" t="s">
        <v>4578</v>
      </c>
      <c r="BO6648" s="58" t="str">
        <f t="shared" si="103"/>
        <v>境内资产</v>
      </c>
      <c r="BP6648" s="58" t="str">
        <f>IF(M6648="",VLOOKUP(D6648,Sheet4!$A$1:$B$92,2,0),VLOOKUP(Q6648,Sheet4!$A$1:$B$92,2,0))</f>
        <v>保险资产管理产品</v>
      </c>
    </row>
    <row r="6649" spans="1:68" s="58" customFormat="1" ht="12.75" customHeight="1">
      <c r="A6649" s="64" t="s">
        <v>1984</v>
      </c>
      <c r="B6649" s="54" t="s">
        <v>1985</v>
      </c>
      <c r="C6649" s="252" t="s">
        <v>5552</v>
      </c>
      <c r="D6649" s="252" t="s">
        <v>672</v>
      </c>
      <c r="E6649" s="54" t="s">
        <v>3585</v>
      </c>
      <c r="F6649" s="54" t="s">
        <v>1985</v>
      </c>
      <c r="G6649" s="129">
        <v>9429</v>
      </c>
      <c r="H6649" s="323">
        <v>207674.21</v>
      </c>
      <c r="I6649" s="323">
        <v>160575.87</v>
      </c>
      <c r="J6649" s="42"/>
      <c r="K6649" s="42"/>
      <c r="L6649" s="42" t="s">
        <v>4489</v>
      </c>
      <c r="M6649" s="42" t="s">
        <v>4049</v>
      </c>
      <c r="N6649" s="42" t="s">
        <v>2443</v>
      </c>
      <c r="O6649" s="137" t="s">
        <v>4050</v>
      </c>
      <c r="P6649" s="42" t="s">
        <v>64</v>
      </c>
      <c r="Q6649" s="42" t="s">
        <v>65</v>
      </c>
      <c r="R6649" s="42">
        <v>1</v>
      </c>
      <c r="S6649" s="137" t="s">
        <v>2419</v>
      </c>
      <c r="T6649" s="62">
        <v>691081800</v>
      </c>
      <c r="U6649" s="62">
        <v>673786686.64999998</v>
      </c>
      <c r="Z6649" s="54" t="s">
        <v>280</v>
      </c>
      <c r="AA6649" s="132">
        <v>1.86818546474227E-6</v>
      </c>
      <c r="AJ6649" s="42"/>
      <c r="AM6649" s="42"/>
      <c r="AN6649" s="42"/>
      <c r="AO6649" s="42"/>
      <c r="AP6649" s="42"/>
      <c r="AY6649" s="42"/>
      <c r="AZ6649" s="42"/>
      <c r="BA6649" s="42"/>
      <c r="BB6649" s="42"/>
      <c r="BN6649" s="54" t="s">
        <v>4578</v>
      </c>
      <c r="BO6649" s="58" t="str">
        <f t="shared" si="103"/>
        <v>境内资产</v>
      </c>
      <c r="BP6649" s="58" t="str">
        <f>IF(M6649="",VLOOKUP(D6649,Sheet4!$A$1:$B$92,2,0),VLOOKUP(Q6649,Sheet4!$A$1:$B$92,2,0))</f>
        <v>保险资产管理产品</v>
      </c>
    </row>
    <row r="6650" spans="1:68" s="58" customFormat="1" ht="12.75" customHeight="1">
      <c r="A6650" s="64" t="s">
        <v>2463</v>
      </c>
      <c r="B6650" s="54" t="s">
        <v>2464</v>
      </c>
      <c r="C6650" s="252" t="s">
        <v>5552</v>
      </c>
      <c r="D6650" s="252" t="s">
        <v>672</v>
      </c>
      <c r="E6650" s="54" t="s">
        <v>2465</v>
      </c>
      <c r="F6650" s="54" t="s">
        <v>2464</v>
      </c>
      <c r="G6650" s="129">
        <v>299600</v>
      </c>
      <c r="H6650" s="323">
        <v>1768633.68</v>
      </c>
      <c r="I6650" s="323">
        <v>1120504</v>
      </c>
      <c r="J6650" s="42"/>
      <c r="K6650" s="42"/>
      <c r="L6650" s="42" t="s">
        <v>4489</v>
      </c>
      <c r="M6650" s="42" t="s">
        <v>4049</v>
      </c>
      <c r="N6650" s="42" t="s">
        <v>2443</v>
      </c>
      <c r="O6650" s="137" t="s">
        <v>4050</v>
      </c>
      <c r="P6650" s="42" t="s">
        <v>64</v>
      </c>
      <c r="Q6650" s="42" t="s">
        <v>65</v>
      </c>
      <c r="R6650" s="42">
        <v>1</v>
      </c>
      <c r="S6650" s="137" t="s">
        <v>2419</v>
      </c>
      <c r="T6650" s="62">
        <v>691081800</v>
      </c>
      <c r="U6650" s="62">
        <v>673786686.64999998</v>
      </c>
      <c r="Z6650" s="54" t="s">
        <v>280</v>
      </c>
      <c r="AA6650" s="132">
        <v>7.7927996570510194E-6</v>
      </c>
      <c r="AJ6650" s="42"/>
      <c r="AM6650" s="42"/>
      <c r="AN6650" s="42"/>
      <c r="AO6650" s="42"/>
      <c r="AP6650" s="42"/>
      <c r="AY6650" s="42"/>
      <c r="AZ6650" s="42"/>
      <c r="BA6650" s="42"/>
      <c r="BB6650" s="42"/>
      <c r="BN6650" s="54" t="s">
        <v>4578</v>
      </c>
      <c r="BO6650" s="58" t="str">
        <f t="shared" si="103"/>
        <v>境内资产</v>
      </c>
      <c r="BP6650" s="58" t="str">
        <f>IF(M6650="",VLOOKUP(D6650,Sheet4!$A$1:$B$92,2,0),VLOOKUP(Q6650,Sheet4!$A$1:$B$92,2,0))</f>
        <v>保险资产管理产品</v>
      </c>
    </row>
    <row r="6651" spans="1:68" s="58" customFormat="1" ht="12.75" customHeight="1">
      <c r="A6651" s="64" t="s">
        <v>2475</v>
      </c>
      <c r="B6651" s="54" t="s">
        <v>2476</v>
      </c>
      <c r="C6651" s="252" t="s">
        <v>5552</v>
      </c>
      <c r="D6651" s="252" t="s">
        <v>672</v>
      </c>
      <c r="E6651" s="54" t="s">
        <v>2477</v>
      </c>
      <c r="F6651" s="54" t="s">
        <v>2476</v>
      </c>
      <c r="G6651" s="129">
        <v>13200</v>
      </c>
      <c r="H6651" s="323">
        <v>370034</v>
      </c>
      <c r="I6651" s="323">
        <v>269148</v>
      </c>
      <c r="J6651" s="42"/>
      <c r="K6651" s="42"/>
      <c r="L6651" s="42" t="s">
        <v>4489</v>
      </c>
      <c r="M6651" s="42" t="s">
        <v>4049</v>
      </c>
      <c r="N6651" s="42" t="s">
        <v>2443</v>
      </c>
      <c r="O6651" s="137" t="s">
        <v>4050</v>
      </c>
      <c r="P6651" s="42" t="s">
        <v>64</v>
      </c>
      <c r="Q6651" s="42" t="s">
        <v>65</v>
      </c>
      <c r="R6651" s="42">
        <v>1</v>
      </c>
      <c r="S6651" s="137" t="s">
        <v>2419</v>
      </c>
      <c r="T6651" s="62">
        <v>691081800</v>
      </c>
      <c r="U6651" s="62">
        <v>673786686.64999998</v>
      </c>
      <c r="Z6651" s="54" t="s">
        <v>280</v>
      </c>
      <c r="AA6651" s="132">
        <v>4.7676750401351799E-6</v>
      </c>
      <c r="AJ6651" s="42"/>
      <c r="AM6651" s="42"/>
      <c r="AN6651" s="42"/>
      <c r="AO6651" s="42"/>
      <c r="AP6651" s="42"/>
      <c r="AY6651" s="42"/>
      <c r="AZ6651" s="42"/>
      <c r="BA6651" s="42"/>
      <c r="BB6651" s="42"/>
      <c r="BN6651" s="54" t="s">
        <v>4578</v>
      </c>
      <c r="BO6651" s="58" t="str">
        <f t="shared" si="103"/>
        <v>境内资产</v>
      </c>
      <c r="BP6651" s="58" t="str">
        <f>IF(M6651="",VLOOKUP(D6651,Sheet4!$A$1:$B$92,2,0),VLOOKUP(Q6651,Sheet4!$A$1:$B$92,2,0))</f>
        <v>保险资产管理产品</v>
      </c>
    </row>
    <row r="6652" spans="1:68" s="58" customFormat="1" ht="12.75" customHeight="1">
      <c r="A6652" s="64" t="s">
        <v>3586</v>
      </c>
      <c r="B6652" s="54" t="s">
        <v>3587</v>
      </c>
      <c r="C6652" s="252" t="s">
        <v>5552</v>
      </c>
      <c r="D6652" s="252" t="s">
        <v>672</v>
      </c>
      <c r="E6652" s="54" t="s">
        <v>3588</v>
      </c>
      <c r="F6652" s="54" t="s">
        <v>3587</v>
      </c>
      <c r="G6652" s="129">
        <v>35200</v>
      </c>
      <c r="H6652" s="323">
        <v>736123</v>
      </c>
      <c r="I6652" s="323">
        <v>529760</v>
      </c>
      <c r="J6652" s="42"/>
      <c r="K6652" s="42"/>
      <c r="L6652" s="42" t="s">
        <v>4489</v>
      </c>
      <c r="M6652" s="42" t="s">
        <v>4049</v>
      </c>
      <c r="N6652" s="42" t="s">
        <v>2443</v>
      </c>
      <c r="O6652" s="137" t="s">
        <v>4050</v>
      </c>
      <c r="P6652" s="42" t="s">
        <v>64</v>
      </c>
      <c r="Q6652" s="42" t="s">
        <v>65</v>
      </c>
      <c r="R6652" s="42">
        <v>1</v>
      </c>
      <c r="S6652" s="137" t="s">
        <v>2419</v>
      </c>
      <c r="T6652" s="62">
        <v>691081800</v>
      </c>
      <c r="U6652" s="62">
        <v>673786686.64999998</v>
      </c>
      <c r="Z6652" s="54" t="s">
        <v>280</v>
      </c>
      <c r="AA6652" s="132">
        <v>4.6187632988760203E-6</v>
      </c>
      <c r="AJ6652" s="42"/>
      <c r="AM6652" s="42"/>
      <c r="AN6652" s="42"/>
      <c r="AO6652" s="42"/>
      <c r="AP6652" s="42"/>
      <c r="AY6652" s="42"/>
      <c r="AZ6652" s="42"/>
      <c r="BA6652" s="42"/>
      <c r="BB6652" s="42"/>
      <c r="BN6652" s="54" t="s">
        <v>4578</v>
      </c>
      <c r="BO6652" s="58" t="str">
        <f t="shared" si="103"/>
        <v>境内资产</v>
      </c>
      <c r="BP6652" s="58" t="str">
        <f>IF(M6652="",VLOOKUP(D6652,Sheet4!$A$1:$B$92,2,0),VLOOKUP(Q6652,Sheet4!$A$1:$B$92,2,0))</f>
        <v>保险资产管理产品</v>
      </c>
    </row>
    <row r="6653" spans="1:68" s="58" customFormat="1" ht="12.75" customHeight="1">
      <c r="A6653" s="64" t="s">
        <v>3589</v>
      </c>
      <c r="B6653" s="54" t="s">
        <v>3590</v>
      </c>
      <c r="C6653" s="252" t="s">
        <v>5552</v>
      </c>
      <c r="D6653" s="252" t="s">
        <v>672</v>
      </c>
      <c r="E6653" s="54" t="s">
        <v>3591</v>
      </c>
      <c r="F6653" s="54" t="s">
        <v>3590</v>
      </c>
      <c r="G6653" s="129">
        <v>44100</v>
      </c>
      <c r="H6653" s="323">
        <v>331983.90000000002</v>
      </c>
      <c r="I6653" s="323">
        <v>235494</v>
      </c>
      <c r="J6653" s="42"/>
      <c r="K6653" s="42"/>
      <c r="L6653" s="42" t="s">
        <v>4489</v>
      </c>
      <c r="M6653" s="42" t="s">
        <v>4049</v>
      </c>
      <c r="N6653" s="42" t="s">
        <v>2443</v>
      </c>
      <c r="O6653" s="137" t="s">
        <v>4050</v>
      </c>
      <c r="P6653" s="42" t="s">
        <v>64</v>
      </c>
      <c r="Q6653" s="42" t="s">
        <v>65</v>
      </c>
      <c r="R6653" s="42">
        <v>1</v>
      </c>
      <c r="S6653" s="137" t="s">
        <v>2419</v>
      </c>
      <c r="T6653" s="62">
        <v>691081800</v>
      </c>
      <c r="U6653" s="62">
        <v>673786686.64999998</v>
      </c>
      <c r="Z6653" s="54" t="s">
        <v>280</v>
      </c>
      <c r="AA6653" s="132">
        <v>7.9747450652078199E-6</v>
      </c>
      <c r="AJ6653" s="42"/>
      <c r="AM6653" s="42"/>
      <c r="AN6653" s="42"/>
      <c r="AO6653" s="42"/>
      <c r="AP6653" s="42"/>
      <c r="AY6653" s="42"/>
      <c r="AZ6653" s="42"/>
      <c r="BA6653" s="42"/>
      <c r="BB6653" s="42"/>
      <c r="BN6653" s="54" t="s">
        <v>4578</v>
      </c>
      <c r="BO6653" s="58" t="str">
        <f t="shared" si="103"/>
        <v>境内资产</v>
      </c>
      <c r="BP6653" s="58" t="str">
        <f>IF(M6653="",VLOOKUP(D6653,Sheet4!$A$1:$B$92,2,0),VLOOKUP(Q6653,Sheet4!$A$1:$B$92,2,0))</f>
        <v>保险资产管理产品</v>
      </c>
    </row>
    <row r="6654" spans="1:68" s="58" customFormat="1" ht="12.75" customHeight="1">
      <c r="A6654" s="64" t="s">
        <v>3592</v>
      </c>
      <c r="B6654" s="54" t="s">
        <v>3593</v>
      </c>
      <c r="C6654" s="252" t="s">
        <v>5552</v>
      </c>
      <c r="D6654" s="252" t="s">
        <v>672</v>
      </c>
      <c r="E6654" s="54" t="s">
        <v>3594</v>
      </c>
      <c r="F6654" s="54" t="s">
        <v>3593</v>
      </c>
      <c r="G6654" s="129">
        <v>10800</v>
      </c>
      <c r="H6654" s="323">
        <v>394920.32</v>
      </c>
      <c r="I6654" s="323">
        <v>306612</v>
      </c>
      <c r="J6654" s="42"/>
      <c r="K6654" s="42"/>
      <c r="L6654" s="42" t="s">
        <v>4489</v>
      </c>
      <c r="M6654" s="42" t="s">
        <v>4049</v>
      </c>
      <c r="N6654" s="42" t="s">
        <v>2443</v>
      </c>
      <c r="O6654" s="137" t="s">
        <v>4050</v>
      </c>
      <c r="P6654" s="42" t="s">
        <v>64</v>
      </c>
      <c r="Q6654" s="42" t="s">
        <v>65</v>
      </c>
      <c r="R6654" s="42">
        <v>1</v>
      </c>
      <c r="S6654" s="137" t="s">
        <v>2419</v>
      </c>
      <c r="T6654" s="62">
        <v>691081800</v>
      </c>
      <c r="U6654" s="62">
        <v>673786686.64999998</v>
      </c>
      <c r="Z6654" s="54" t="s">
        <v>280</v>
      </c>
      <c r="AA6654" s="132">
        <v>6.3923941230217704E-6</v>
      </c>
      <c r="AJ6654" s="42"/>
      <c r="AM6654" s="42"/>
      <c r="AN6654" s="42"/>
      <c r="AO6654" s="42"/>
      <c r="AP6654" s="42"/>
      <c r="AY6654" s="42"/>
      <c r="AZ6654" s="42"/>
      <c r="BA6654" s="42"/>
      <c r="BB6654" s="42"/>
      <c r="BN6654" s="54" t="s">
        <v>4578</v>
      </c>
      <c r="BO6654" s="58" t="str">
        <f t="shared" si="103"/>
        <v>境内资产</v>
      </c>
      <c r="BP6654" s="58" t="str">
        <f>IF(M6654="",VLOOKUP(D6654,Sheet4!$A$1:$B$92,2,0),VLOOKUP(Q6654,Sheet4!$A$1:$B$92,2,0))</f>
        <v>保险资产管理产品</v>
      </c>
    </row>
    <row r="6655" spans="1:68" s="58" customFormat="1" ht="12.75" customHeight="1">
      <c r="A6655" s="64" t="s">
        <v>3595</v>
      </c>
      <c r="B6655" s="54" t="s">
        <v>3596</v>
      </c>
      <c r="C6655" s="252" t="s">
        <v>5552</v>
      </c>
      <c r="D6655" s="252" t="s">
        <v>672</v>
      </c>
      <c r="E6655" s="54" t="s">
        <v>3597</v>
      </c>
      <c r="F6655" s="54" t="s">
        <v>3596</v>
      </c>
      <c r="G6655" s="129">
        <v>13500</v>
      </c>
      <c r="H6655" s="323">
        <v>136735</v>
      </c>
      <c r="I6655" s="323">
        <v>103545</v>
      </c>
      <c r="J6655" s="42"/>
      <c r="K6655" s="42"/>
      <c r="L6655" s="42" t="s">
        <v>4489</v>
      </c>
      <c r="M6655" s="42" t="s">
        <v>4049</v>
      </c>
      <c r="N6655" s="42" t="s">
        <v>2443</v>
      </c>
      <c r="O6655" s="137" t="s">
        <v>4050</v>
      </c>
      <c r="P6655" s="42" t="s">
        <v>64</v>
      </c>
      <c r="Q6655" s="42" t="s">
        <v>65</v>
      </c>
      <c r="R6655" s="42">
        <v>1</v>
      </c>
      <c r="S6655" s="137" t="s">
        <v>2419</v>
      </c>
      <c r="T6655" s="62">
        <v>691081800</v>
      </c>
      <c r="U6655" s="62">
        <v>673786686.64999998</v>
      </c>
      <c r="Z6655" s="54" t="s">
        <v>280</v>
      </c>
      <c r="AA6655" s="132">
        <v>2.9006591204890899E-6</v>
      </c>
      <c r="AJ6655" s="42"/>
      <c r="AM6655" s="42"/>
      <c r="AN6655" s="42"/>
      <c r="AO6655" s="42"/>
      <c r="AP6655" s="42"/>
      <c r="AY6655" s="42"/>
      <c r="AZ6655" s="42"/>
      <c r="BA6655" s="42"/>
      <c r="BB6655" s="42"/>
      <c r="BN6655" s="54" t="s">
        <v>4578</v>
      </c>
      <c r="BO6655" s="58" t="str">
        <f t="shared" si="103"/>
        <v>境内资产</v>
      </c>
      <c r="BP6655" s="58" t="str">
        <f>IF(M6655="",VLOOKUP(D6655,Sheet4!$A$1:$B$92,2,0),VLOOKUP(Q6655,Sheet4!$A$1:$B$92,2,0))</f>
        <v>保险资产管理产品</v>
      </c>
    </row>
    <row r="6656" spans="1:68" s="58" customFormat="1" ht="12.75" customHeight="1">
      <c r="A6656" s="64" t="s">
        <v>3598</v>
      </c>
      <c r="B6656" s="54" t="s">
        <v>3599</v>
      </c>
      <c r="C6656" s="252" t="s">
        <v>5552</v>
      </c>
      <c r="D6656" s="252" t="s">
        <v>672</v>
      </c>
      <c r="E6656" s="54" t="s">
        <v>3600</v>
      </c>
      <c r="F6656" s="54" t="s">
        <v>3599</v>
      </c>
      <c r="G6656" s="129">
        <v>20600</v>
      </c>
      <c r="H6656" s="323">
        <v>4496492.5</v>
      </c>
      <c r="I6656" s="323">
        <v>3416510</v>
      </c>
      <c r="J6656" s="42"/>
      <c r="K6656" s="42"/>
      <c r="L6656" s="42" t="s">
        <v>4489</v>
      </c>
      <c r="M6656" s="42" t="s">
        <v>4049</v>
      </c>
      <c r="N6656" s="42" t="s">
        <v>2443</v>
      </c>
      <c r="O6656" s="137" t="s">
        <v>4050</v>
      </c>
      <c r="P6656" s="42" t="s">
        <v>64</v>
      </c>
      <c r="Q6656" s="42" t="s">
        <v>65</v>
      </c>
      <c r="R6656" s="42">
        <v>1</v>
      </c>
      <c r="S6656" s="137" t="s">
        <v>2419</v>
      </c>
      <c r="T6656" s="62">
        <v>691081800</v>
      </c>
      <c r="U6656" s="62">
        <v>673786686.64999998</v>
      </c>
      <c r="Z6656" s="54" t="s">
        <v>280</v>
      </c>
      <c r="AA6656" s="132">
        <v>5.3070789150951398E-6</v>
      </c>
      <c r="AJ6656" s="42"/>
      <c r="AM6656" s="42"/>
      <c r="AN6656" s="42"/>
      <c r="AO6656" s="42"/>
      <c r="AP6656" s="42"/>
      <c r="AY6656" s="42"/>
      <c r="AZ6656" s="42"/>
      <c r="BA6656" s="42"/>
      <c r="BB6656" s="42"/>
      <c r="BN6656" s="54" t="s">
        <v>4578</v>
      </c>
      <c r="BO6656" s="58" t="str">
        <f t="shared" si="103"/>
        <v>境内资产</v>
      </c>
      <c r="BP6656" s="58" t="str">
        <f>IF(M6656="",VLOOKUP(D6656,Sheet4!$A$1:$B$92,2,0),VLOOKUP(Q6656,Sheet4!$A$1:$B$92,2,0))</f>
        <v>保险资产管理产品</v>
      </c>
    </row>
    <row r="6657" spans="1:68" s="58" customFormat="1" ht="12.75" customHeight="1">
      <c r="A6657" s="64" t="s">
        <v>3601</v>
      </c>
      <c r="B6657" s="54" t="s">
        <v>3602</v>
      </c>
      <c r="C6657" s="252" t="s">
        <v>5552</v>
      </c>
      <c r="D6657" s="252" t="s">
        <v>672</v>
      </c>
      <c r="E6657" s="54" t="s">
        <v>3603</v>
      </c>
      <c r="F6657" s="54" t="s">
        <v>3602</v>
      </c>
      <c r="G6657" s="129">
        <v>12000</v>
      </c>
      <c r="H6657" s="323">
        <v>492024.71</v>
      </c>
      <c r="I6657" s="323">
        <v>381480</v>
      </c>
      <c r="J6657" s="42"/>
      <c r="K6657" s="42"/>
      <c r="L6657" s="42" t="s">
        <v>4489</v>
      </c>
      <c r="M6657" s="42" t="s">
        <v>4049</v>
      </c>
      <c r="N6657" s="42" t="s">
        <v>2443</v>
      </c>
      <c r="O6657" s="137" t="s">
        <v>4050</v>
      </c>
      <c r="P6657" s="42" t="s">
        <v>64</v>
      </c>
      <c r="Q6657" s="42" t="s">
        <v>65</v>
      </c>
      <c r="R6657" s="42">
        <v>1</v>
      </c>
      <c r="S6657" s="137" t="s">
        <v>2419</v>
      </c>
      <c r="T6657" s="62">
        <v>691081800</v>
      </c>
      <c r="U6657" s="62">
        <v>673786686.64999998</v>
      </c>
      <c r="Z6657" s="54" t="s">
        <v>280</v>
      </c>
      <c r="AA6657" s="132">
        <v>3.46354210765946E-6</v>
      </c>
      <c r="AJ6657" s="42"/>
      <c r="AM6657" s="42"/>
      <c r="AN6657" s="42"/>
      <c r="AO6657" s="42"/>
      <c r="AP6657" s="42"/>
      <c r="AY6657" s="42"/>
      <c r="AZ6657" s="42"/>
      <c r="BA6657" s="42"/>
      <c r="BB6657" s="42"/>
      <c r="BN6657" s="54" t="s">
        <v>4578</v>
      </c>
      <c r="BO6657" s="58" t="str">
        <f t="shared" si="103"/>
        <v>境内资产</v>
      </c>
      <c r="BP6657" s="58" t="str">
        <f>IF(M6657="",VLOOKUP(D6657,Sheet4!$A$1:$B$92,2,0),VLOOKUP(Q6657,Sheet4!$A$1:$B$92,2,0))</f>
        <v>保险资产管理产品</v>
      </c>
    </row>
    <row r="6658" spans="1:68" s="58" customFormat="1" ht="12.75" customHeight="1">
      <c r="A6658" s="64" t="s">
        <v>3604</v>
      </c>
      <c r="B6658" s="54" t="s">
        <v>3605</v>
      </c>
      <c r="C6658" s="252" t="s">
        <v>5552</v>
      </c>
      <c r="D6658" s="252" t="s">
        <v>672</v>
      </c>
      <c r="E6658" s="54" t="s">
        <v>3606</v>
      </c>
      <c r="F6658" s="54" t="s">
        <v>3605</v>
      </c>
      <c r="G6658" s="129">
        <v>14300</v>
      </c>
      <c r="H6658" s="323">
        <v>293615.92</v>
      </c>
      <c r="I6658" s="323">
        <v>225368</v>
      </c>
      <c r="J6658" s="42"/>
      <c r="K6658" s="42"/>
      <c r="L6658" s="42" t="s">
        <v>4489</v>
      </c>
      <c r="M6658" s="42" t="s">
        <v>4049</v>
      </c>
      <c r="N6658" s="42" t="s">
        <v>2443</v>
      </c>
      <c r="O6658" s="137" t="s">
        <v>4050</v>
      </c>
      <c r="P6658" s="42" t="s">
        <v>64</v>
      </c>
      <c r="Q6658" s="42" t="s">
        <v>65</v>
      </c>
      <c r="R6658" s="42">
        <v>1</v>
      </c>
      <c r="S6658" s="137" t="s">
        <v>2419</v>
      </c>
      <c r="T6658" s="62">
        <v>691081800</v>
      </c>
      <c r="U6658" s="62">
        <v>673786686.64999998</v>
      </c>
      <c r="Z6658" s="54" t="s">
        <v>280</v>
      </c>
      <c r="AA6658" s="132">
        <v>4.9998603640396098E-6</v>
      </c>
      <c r="AJ6658" s="42"/>
      <c r="AM6658" s="42"/>
      <c r="AN6658" s="42"/>
      <c r="AO6658" s="42"/>
      <c r="AP6658" s="42"/>
      <c r="AY6658" s="42"/>
      <c r="AZ6658" s="42"/>
      <c r="BA6658" s="42"/>
      <c r="BB6658" s="42"/>
      <c r="BN6658" s="54" t="s">
        <v>4578</v>
      </c>
      <c r="BO6658" s="58" t="str">
        <f t="shared" si="103"/>
        <v>境内资产</v>
      </c>
      <c r="BP6658" s="58" t="str">
        <f>IF(M6658="",VLOOKUP(D6658,Sheet4!$A$1:$B$92,2,0),VLOOKUP(Q6658,Sheet4!$A$1:$B$92,2,0))</f>
        <v>保险资产管理产品</v>
      </c>
    </row>
    <row r="6659" spans="1:68" s="58" customFormat="1" ht="12.75" customHeight="1">
      <c r="A6659" s="64" t="s">
        <v>3607</v>
      </c>
      <c r="B6659" s="54" t="s">
        <v>3608</v>
      </c>
      <c r="C6659" s="252" t="s">
        <v>5552</v>
      </c>
      <c r="D6659" s="252" t="s">
        <v>672</v>
      </c>
      <c r="E6659" s="54" t="s">
        <v>3609</v>
      </c>
      <c r="F6659" s="54" t="s">
        <v>3608</v>
      </c>
      <c r="G6659" s="129">
        <v>7300</v>
      </c>
      <c r="H6659" s="323">
        <v>230089.32</v>
      </c>
      <c r="I6659" s="323">
        <v>236155</v>
      </c>
      <c r="J6659" s="42"/>
      <c r="K6659" s="42"/>
      <c r="L6659" s="42" t="s">
        <v>4489</v>
      </c>
      <c r="M6659" s="42" t="s">
        <v>4049</v>
      </c>
      <c r="N6659" s="42" t="s">
        <v>2443</v>
      </c>
      <c r="O6659" s="137" t="s">
        <v>4050</v>
      </c>
      <c r="P6659" s="42" t="s">
        <v>64</v>
      </c>
      <c r="Q6659" s="42" t="s">
        <v>65</v>
      </c>
      <c r="R6659" s="42">
        <v>1</v>
      </c>
      <c r="S6659" s="137" t="s">
        <v>2419</v>
      </c>
      <c r="T6659" s="62">
        <v>691081800</v>
      </c>
      <c r="U6659" s="62">
        <v>673786686.64999998</v>
      </c>
      <c r="Z6659" s="54" t="s">
        <v>280</v>
      </c>
      <c r="AA6659" s="132">
        <v>4.1718825962195499E-6</v>
      </c>
      <c r="AJ6659" s="42"/>
      <c r="AM6659" s="42"/>
      <c r="AN6659" s="42"/>
      <c r="AO6659" s="42"/>
      <c r="AP6659" s="42"/>
      <c r="AY6659" s="42"/>
      <c r="AZ6659" s="42"/>
      <c r="BA6659" s="42"/>
      <c r="BB6659" s="42"/>
      <c r="BN6659" s="54" t="s">
        <v>4578</v>
      </c>
      <c r="BO6659" s="58" t="str">
        <f t="shared" ref="BO6659:BO6722" si="104">IF(LEFT(D6659,2)="境外","境外资产","境内资产")</f>
        <v>境内资产</v>
      </c>
      <c r="BP6659" s="58" t="str">
        <f>IF(M6659="",VLOOKUP(D6659,Sheet4!$A$1:$B$92,2,0),VLOOKUP(Q6659,Sheet4!$A$1:$B$92,2,0))</f>
        <v>保险资产管理产品</v>
      </c>
    </row>
    <row r="6660" spans="1:68" s="58" customFormat="1" ht="12.75" customHeight="1">
      <c r="A6660" s="64" t="s">
        <v>2499</v>
      </c>
      <c r="B6660" s="54" t="s">
        <v>2500</v>
      </c>
      <c r="C6660" s="252" t="s">
        <v>5552</v>
      </c>
      <c r="D6660" s="252" t="s">
        <v>672</v>
      </c>
      <c r="E6660" s="54" t="s">
        <v>2501</v>
      </c>
      <c r="F6660" s="54" t="s">
        <v>2500</v>
      </c>
      <c r="G6660" s="129">
        <v>10200</v>
      </c>
      <c r="H6660" s="323">
        <v>293396.96999999997</v>
      </c>
      <c r="I6660" s="323">
        <v>232662</v>
      </c>
      <c r="J6660" s="42"/>
      <c r="K6660" s="42"/>
      <c r="L6660" s="42" t="s">
        <v>4489</v>
      </c>
      <c r="M6660" s="42" t="s">
        <v>4049</v>
      </c>
      <c r="N6660" s="42" t="s">
        <v>2443</v>
      </c>
      <c r="O6660" s="137" t="s">
        <v>4050</v>
      </c>
      <c r="P6660" s="42" t="s">
        <v>64</v>
      </c>
      <c r="Q6660" s="42" t="s">
        <v>65</v>
      </c>
      <c r="R6660" s="42">
        <v>1</v>
      </c>
      <c r="S6660" s="137" t="s">
        <v>2419</v>
      </c>
      <c r="T6660" s="62">
        <v>691081800</v>
      </c>
      <c r="U6660" s="62">
        <v>673786686.64999998</v>
      </c>
      <c r="Z6660" s="54" t="s">
        <v>280</v>
      </c>
      <c r="AA6660" s="132">
        <v>7.0164755306503701E-6</v>
      </c>
      <c r="AJ6660" s="42"/>
      <c r="AM6660" s="42"/>
      <c r="AN6660" s="42"/>
      <c r="AO6660" s="42"/>
      <c r="AP6660" s="42"/>
      <c r="AY6660" s="42"/>
      <c r="AZ6660" s="42"/>
      <c r="BA6660" s="42"/>
      <c r="BB6660" s="42"/>
      <c r="BN6660" s="54" t="s">
        <v>4578</v>
      </c>
      <c r="BO6660" s="58" t="str">
        <f t="shared" si="104"/>
        <v>境内资产</v>
      </c>
      <c r="BP6660" s="58" t="str">
        <f>IF(M6660="",VLOOKUP(D6660,Sheet4!$A$1:$B$92,2,0),VLOOKUP(Q6660,Sheet4!$A$1:$B$92,2,0))</f>
        <v>保险资产管理产品</v>
      </c>
    </row>
    <row r="6661" spans="1:68" s="58" customFormat="1" ht="12.75" customHeight="1">
      <c r="A6661" s="64" t="s">
        <v>2507</v>
      </c>
      <c r="B6661" s="54" t="s">
        <v>1649</v>
      </c>
      <c r="C6661" s="252" t="s">
        <v>5552</v>
      </c>
      <c r="D6661" s="252" t="s">
        <v>672</v>
      </c>
      <c r="E6661" s="54" t="s">
        <v>1650</v>
      </c>
      <c r="F6661" s="54" t="s">
        <v>1649</v>
      </c>
      <c r="G6661" s="54">
        <v>164</v>
      </c>
      <c r="H6661" s="323">
        <v>4995.4399999999996</v>
      </c>
      <c r="I6661" s="323">
        <v>4995.4399999999996</v>
      </c>
      <c r="J6661" s="42"/>
      <c r="K6661" s="42"/>
      <c r="L6661" s="42" t="s">
        <v>4489</v>
      </c>
      <c r="M6661" s="42" t="s">
        <v>4049</v>
      </c>
      <c r="N6661" s="42" t="s">
        <v>2443</v>
      </c>
      <c r="O6661" s="137" t="s">
        <v>4050</v>
      </c>
      <c r="P6661" s="42" t="s">
        <v>64</v>
      </c>
      <c r="Q6661" s="42" t="s">
        <v>65</v>
      </c>
      <c r="R6661" s="42">
        <v>1</v>
      </c>
      <c r="S6661" s="137" t="s">
        <v>2419</v>
      </c>
      <c r="T6661" s="62">
        <v>691081800</v>
      </c>
      <c r="U6661" s="62">
        <v>673786686.64999998</v>
      </c>
      <c r="Z6661" s="54" t="s">
        <v>68</v>
      </c>
      <c r="AA6661" s="132" t="e">
        <v>#DIV/0!</v>
      </c>
      <c r="AJ6661" s="42"/>
      <c r="AM6661" s="42"/>
      <c r="AN6661" s="42"/>
      <c r="AO6661" s="42"/>
      <c r="AP6661" s="42"/>
      <c r="AY6661" s="42"/>
      <c r="AZ6661" s="42"/>
      <c r="BA6661" s="42"/>
      <c r="BB6661" s="42"/>
      <c r="BN6661" s="54" t="s">
        <v>4578</v>
      </c>
      <c r="BO6661" s="58" t="str">
        <f t="shared" si="104"/>
        <v>境内资产</v>
      </c>
      <c r="BP6661" s="58" t="str">
        <f>IF(M6661="",VLOOKUP(D6661,Sheet4!$A$1:$B$92,2,0),VLOOKUP(Q6661,Sheet4!$A$1:$B$92,2,0))</f>
        <v>保险资产管理产品</v>
      </c>
    </row>
    <row r="6662" spans="1:68" s="58" customFormat="1" ht="12.75" customHeight="1">
      <c r="A6662" s="64" t="s">
        <v>1651</v>
      </c>
      <c r="B6662" s="54" t="s">
        <v>1652</v>
      </c>
      <c r="C6662" s="252" t="s">
        <v>5552</v>
      </c>
      <c r="D6662" s="252" t="s">
        <v>672</v>
      </c>
      <c r="E6662" s="54" t="s">
        <v>1653</v>
      </c>
      <c r="F6662" s="54" t="s">
        <v>1652</v>
      </c>
      <c r="G6662" s="54">
        <v>206</v>
      </c>
      <c r="H6662" s="323">
        <v>3067.34</v>
      </c>
      <c r="I6662" s="323">
        <v>3067.34</v>
      </c>
      <c r="J6662" s="42"/>
      <c r="K6662" s="42"/>
      <c r="L6662" s="42" t="s">
        <v>4489</v>
      </c>
      <c r="M6662" s="42" t="s">
        <v>4049</v>
      </c>
      <c r="N6662" s="42" t="s">
        <v>2443</v>
      </c>
      <c r="O6662" s="137" t="s">
        <v>4050</v>
      </c>
      <c r="P6662" s="42" t="s">
        <v>64</v>
      </c>
      <c r="Q6662" s="42" t="s">
        <v>65</v>
      </c>
      <c r="R6662" s="42">
        <v>1</v>
      </c>
      <c r="S6662" s="137" t="s">
        <v>2419</v>
      </c>
      <c r="T6662" s="62">
        <v>691081800</v>
      </c>
      <c r="U6662" s="62">
        <v>673786686.64999998</v>
      </c>
      <c r="Z6662" s="54" t="s">
        <v>68</v>
      </c>
      <c r="AA6662" s="132" t="e">
        <v>#DIV/0!</v>
      </c>
      <c r="AJ6662" s="42"/>
      <c r="AM6662" s="42"/>
      <c r="AN6662" s="42"/>
      <c r="AO6662" s="42"/>
      <c r="AP6662" s="42"/>
      <c r="AY6662" s="42"/>
      <c r="AZ6662" s="42"/>
      <c r="BA6662" s="42"/>
      <c r="BB6662" s="42"/>
      <c r="BN6662" s="54" t="s">
        <v>4578</v>
      </c>
      <c r="BO6662" s="58" t="str">
        <f t="shared" si="104"/>
        <v>境内资产</v>
      </c>
      <c r="BP6662" s="58" t="str">
        <f>IF(M6662="",VLOOKUP(D6662,Sheet4!$A$1:$B$92,2,0),VLOOKUP(Q6662,Sheet4!$A$1:$B$92,2,0))</f>
        <v>保险资产管理产品</v>
      </c>
    </row>
    <row r="6663" spans="1:68" s="58" customFormat="1" ht="12.75" customHeight="1">
      <c r="A6663" s="64" t="s">
        <v>3610</v>
      </c>
      <c r="B6663" s="54" t="s">
        <v>3611</v>
      </c>
      <c r="C6663" s="252" t="s">
        <v>5552</v>
      </c>
      <c r="D6663" s="252" t="s">
        <v>672</v>
      </c>
      <c r="E6663" s="54" t="s">
        <v>3612</v>
      </c>
      <c r="F6663" s="54" t="s">
        <v>3611</v>
      </c>
      <c r="G6663" s="129">
        <v>30300</v>
      </c>
      <c r="H6663" s="323">
        <v>412465.76</v>
      </c>
      <c r="I6663" s="323">
        <v>478740</v>
      </c>
      <c r="J6663" s="42"/>
      <c r="K6663" s="42"/>
      <c r="L6663" s="42" t="s">
        <v>4489</v>
      </c>
      <c r="M6663" s="42" t="s">
        <v>4049</v>
      </c>
      <c r="N6663" s="42" t="s">
        <v>2443</v>
      </c>
      <c r="O6663" s="137" t="s">
        <v>4050</v>
      </c>
      <c r="P6663" s="42" t="s">
        <v>64</v>
      </c>
      <c r="Q6663" s="42" t="s">
        <v>65</v>
      </c>
      <c r="R6663" s="42">
        <v>1</v>
      </c>
      <c r="S6663" s="137" t="s">
        <v>2419</v>
      </c>
      <c r="T6663" s="62">
        <v>691081800</v>
      </c>
      <c r="U6663" s="62">
        <v>673786686.64999998</v>
      </c>
      <c r="Z6663" s="54" t="s">
        <v>280</v>
      </c>
      <c r="AA6663" s="132">
        <v>3.8241918820702899E-6</v>
      </c>
      <c r="AJ6663" s="42"/>
      <c r="AM6663" s="42"/>
      <c r="AN6663" s="42"/>
      <c r="AO6663" s="42"/>
      <c r="AP6663" s="42"/>
      <c r="AY6663" s="42"/>
      <c r="AZ6663" s="42"/>
      <c r="BA6663" s="42"/>
      <c r="BB6663" s="42"/>
      <c r="BN6663" s="54" t="s">
        <v>4578</v>
      </c>
      <c r="BO6663" s="58" t="str">
        <f t="shared" si="104"/>
        <v>境内资产</v>
      </c>
      <c r="BP6663" s="58" t="str">
        <f>IF(M6663="",VLOOKUP(D6663,Sheet4!$A$1:$B$92,2,0),VLOOKUP(Q6663,Sheet4!$A$1:$B$92,2,0))</f>
        <v>保险资产管理产品</v>
      </c>
    </row>
    <row r="6664" spans="1:68" s="58" customFormat="1" ht="12.75" customHeight="1">
      <c r="A6664" s="64" t="s">
        <v>3613</v>
      </c>
      <c r="B6664" s="54" t="s">
        <v>3614</v>
      </c>
      <c r="C6664" s="252" t="s">
        <v>5552</v>
      </c>
      <c r="D6664" s="252" t="s">
        <v>672</v>
      </c>
      <c r="E6664" s="54" t="s">
        <v>3615</v>
      </c>
      <c r="F6664" s="54" t="s">
        <v>3614</v>
      </c>
      <c r="G6664" s="129">
        <v>12800</v>
      </c>
      <c r="H6664" s="323">
        <v>378077.62</v>
      </c>
      <c r="I6664" s="323">
        <v>335744</v>
      </c>
      <c r="J6664" s="42"/>
      <c r="K6664" s="42"/>
      <c r="L6664" s="42" t="s">
        <v>4489</v>
      </c>
      <c r="M6664" s="42" t="s">
        <v>4049</v>
      </c>
      <c r="N6664" s="42" t="s">
        <v>2443</v>
      </c>
      <c r="O6664" s="137" t="s">
        <v>4050</v>
      </c>
      <c r="P6664" s="42" t="s">
        <v>64</v>
      </c>
      <c r="Q6664" s="42" t="s">
        <v>65</v>
      </c>
      <c r="R6664" s="42">
        <v>1</v>
      </c>
      <c r="S6664" s="137" t="s">
        <v>2419</v>
      </c>
      <c r="T6664" s="62">
        <v>691081800</v>
      </c>
      <c r="U6664" s="62">
        <v>673786686.64999998</v>
      </c>
      <c r="Z6664" s="54" t="s">
        <v>280</v>
      </c>
      <c r="AA6664" s="132">
        <v>4.9643290463404502E-6</v>
      </c>
      <c r="AJ6664" s="42"/>
      <c r="AM6664" s="42"/>
      <c r="AN6664" s="42"/>
      <c r="AO6664" s="42"/>
      <c r="AP6664" s="42"/>
      <c r="AY6664" s="42"/>
      <c r="AZ6664" s="42"/>
      <c r="BA6664" s="42"/>
      <c r="BB6664" s="42"/>
      <c r="BN6664" s="54" t="s">
        <v>4578</v>
      </c>
      <c r="BO6664" s="58" t="str">
        <f t="shared" si="104"/>
        <v>境内资产</v>
      </c>
      <c r="BP6664" s="58" t="str">
        <f>IF(M6664="",VLOOKUP(D6664,Sheet4!$A$1:$B$92,2,0),VLOOKUP(Q6664,Sheet4!$A$1:$B$92,2,0))</f>
        <v>保险资产管理产品</v>
      </c>
    </row>
    <row r="6665" spans="1:68" s="58" customFormat="1" ht="12.75" customHeight="1">
      <c r="A6665" s="64" t="s">
        <v>3616</v>
      </c>
      <c r="B6665" s="54" t="s">
        <v>3617</v>
      </c>
      <c r="C6665" s="252" t="s">
        <v>5552</v>
      </c>
      <c r="D6665" s="252" t="s">
        <v>672</v>
      </c>
      <c r="E6665" s="54" t="s">
        <v>3618</v>
      </c>
      <c r="F6665" s="54" t="s">
        <v>3617</v>
      </c>
      <c r="G6665" s="129">
        <v>9500</v>
      </c>
      <c r="H6665" s="323">
        <v>371771.13</v>
      </c>
      <c r="I6665" s="323">
        <v>147630</v>
      </c>
      <c r="J6665" s="42"/>
      <c r="K6665" s="42"/>
      <c r="L6665" s="42" t="s">
        <v>4489</v>
      </c>
      <c r="M6665" s="42" t="s">
        <v>4049</v>
      </c>
      <c r="N6665" s="42" t="s">
        <v>2443</v>
      </c>
      <c r="O6665" s="137" t="s">
        <v>4050</v>
      </c>
      <c r="P6665" s="42" t="s">
        <v>64</v>
      </c>
      <c r="Q6665" s="42" t="s">
        <v>65</v>
      </c>
      <c r="R6665" s="42">
        <v>1</v>
      </c>
      <c r="S6665" s="137" t="s">
        <v>2419</v>
      </c>
      <c r="T6665" s="62">
        <v>691081800</v>
      </c>
      <c r="U6665" s="62">
        <v>673786686.64999998</v>
      </c>
      <c r="Z6665" s="54" t="s">
        <v>280</v>
      </c>
      <c r="AA6665" s="132">
        <v>5.2072863775745104E-6</v>
      </c>
      <c r="AJ6665" s="42"/>
      <c r="AM6665" s="42"/>
      <c r="AN6665" s="42"/>
      <c r="AO6665" s="42"/>
      <c r="AP6665" s="42"/>
      <c r="AY6665" s="42"/>
      <c r="AZ6665" s="42"/>
      <c r="BA6665" s="42"/>
      <c r="BB6665" s="42"/>
      <c r="BN6665" s="54" t="s">
        <v>4578</v>
      </c>
      <c r="BO6665" s="58" t="str">
        <f t="shared" si="104"/>
        <v>境内资产</v>
      </c>
      <c r="BP6665" s="58" t="str">
        <f>IF(M6665="",VLOOKUP(D6665,Sheet4!$A$1:$B$92,2,0),VLOOKUP(Q6665,Sheet4!$A$1:$B$92,2,0))</f>
        <v>保险资产管理产品</v>
      </c>
    </row>
    <row r="6666" spans="1:68" s="58" customFormat="1" ht="12.75" customHeight="1">
      <c r="A6666" s="64" t="s">
        <v>3619</v>
      </c>
      <c r="B6666" s="54" t="s">
        <v>3620</v>
      </c>
      <c r="C6666" s="252" t="s">
        <v>5552</v>
      </c>
      <c r="D6666" s="252" t="s">
        <v>672</v>
      </c>
      <c r="E6666" s="54" t="s">
        <v>3621</v>
      </c>
      <c r="F6666" s="54" t="s">
        <v>3620</v>
      </c>
      <c r="G6666" s="129">
        <v>8800</v>
      </c>
      <c r="H6666" s="323">
        <v>359112.25</v>
      </c>
      <c r="I6666" s="323">
        <v>239360</v>
      </c>
      <c r="J6666" s="42"/>
      <c r="K6666" s="42"/>
      <c r="L6666" s="42" t="s">
        <v>4489</v>
      </c>
      <c r="M6666" s="42" t="s">
        <v>4049</v>
      </c>
      <c r="N6666" s="42" t="s">
        <v>2443</v>
      </c>
      <c r="O6666" s="137" t="s">
        <v>4050</v>
      </c>
      <c r="P6666" s="42" t="s">
        <v>64</v>
      </c>
      <c r="Q6666" s="42" t="s">
        <v>65</v>
      </c>
      <c r="R6666" s="42">
        <v>1</v>
      </c>
      <c r="S6666" s="137" t="s">
        <v>2419</v>
      </c>
      <c r="T6666" s="62">
        <v>691081800</v>
      </c>
      <c r="U6666" s="62">
        <v>673786686.64999998</v>
      </c>
      <c r="Z6666" s="54" t="s">
        <v>280</v>
      </c>
      <c r="AA6666" s="132">
        <v>8.3671046554055894E-6</v>
      </c>
      <c r="AJ6666" s="42"/>
      <c r="AM6666" s="42"/>
      <c r="AN6666" s="42"/>
      <c r="AO6666" s="42"/>
      <c r="AP6666" s="42"/>
      <c r="AY6666" s="42"/>
      <c r="AZ6666" s="42"/>
      <c r="BA6666" s="42"/>
      <c r="BB6666" s="42"/>
      <c r="BN6666" s="54" t="s">
        <v>4578</v>
      </c>
      <c r="BO6666" s="58" t="str">
        <f t="shared" si="104"/>
        <v>境内资产</v>
      </c>
      <c r="BP6666" s="58" t="str">
        <f>IF(M6666="",VLOOKUP(D6666,Sheet4!$A$1:$B$92,2,0),VLOOKUP(Q6666,Sheet4!$A$1:$B$92,2,0))</f>
        <v>保险资产管理产品</v>
      </c>
    </row>
    <row r="6667" spans="1:68" s="58" customFormat="1" ht="12.75" customHeight="1">
      <c r="A6667" s="64" t="s">
        <v>3622</v>
      </c>
      <c r="B6667" s="54" t="s">
        <v>3623</v>
      </c>
      <c r="C6667" s="252" t="s">
        <v>5552</v>
      </c>
      <c r="D6667" s="252" t="s">
        <v>672</v>
      </c>
      <c r="E6667" s="54" t="s">
        <v>3624</v>
      </c>
      <c r="F6667" s="54" t="s">
        <v>3623</v>
      </c>
      <c r="G6667" s="129">
        <v>95300</v>
      </c>
      <c r="H6667" s="323">
        <v>859848.97</v>
      </c>
      <c r="I6667" s="323">
        <v>505090</v>
      </c>
      <c r="J6667" s="42"/>
      <c r="K6667" s="42"/>
      <c r="L6667" s="42" t="s">
        <v>4489</v>
      </c>
      <c r="M6667" s="42" t="s">
        <v>4049</v>
      </c>
      <c r="N6667" s="42" t="s">
        <v>2443</v>
      </c>
      <c r="O6667" s="137" t="s">
        <v>4050</v>
      </c>
      <c r="P6667" s="42" t="s">
        <v>64</v>
      </c>
      <c r="Q6667" s="42" t="s">
        <v>65</v>
      </c>
      <c r="R6667" s="42">
        <v>1</v>
      </c>
      <c r="S6667" s="137" t="s">
        <v>2419</v>
      </c>
      <c r="T6667" s="62">
        <v>691081800</v>
      </c>
      <c r="U6667" s="62">
        <v>673786686.64999998</v>
      </c>
      <c r="Z6667" s="54" t="s">
        <v>280</v>
      </c>
      <c r="AA6667" s="132">
        <v>6.5987177720879598E-6</v>
      </c>
      <c r="AJ6667" s="42"/>
      <c r="AM6667" s="42"/>
      <c r="AN6667" s="42"/>
      <c r="AO6667" s="42"/>
      <c r="AP6667" s="42"/>
      <c r="AY6667" s="42"/>
      <c r="AZ6667" s="42"/>
      <c r="BA6667" s="42"/>
      <c r="BB6667" s="42"/>
      <c r="BN6667" s="54" t="s">
        <v>4578</v>
      </c>
      <c r="BO6667" s="58" t="str">
        <f t="shared" si="104"/>
        <v>境内资产</v>
      </c>
      <c r="BP6667" s="58" t="str">
        <f>IF(M6667="",VLOOKUP(D6667,Sheet4!$A$1:$B$92,2,0),VLOOKUP(Q6667,Sheet4!$A$1:$B$92,2,0))</f>
        <v>保险资产管理产品</v>
      </c>
    </row>
    <row r="6668" spans="1:68" s="58" customFormat="1" ht="12.75" customHeight="1">
      <c r="A6668" s="64" t="s">
        <v>3625</v>
      </c>
      <c r="B6668" s="54" t="s">
        <v>3626</v>
      </c>
      <c r="C6668" s="252" t="s">
        <v>5552</v>
      </c>
      <c r="D6668" s="252" t="s">
        <v>672</v>
      </c>
      <c r="E6668" s="54" t="s">
        <v>3627</v>
      </c>
      <c r="F6668" s="54" t="s">
        <v>3626</v>
      </c>
      <c r="G6668" s="129">
        <v>3500</v>
      </c>
      <c r="H6668" s="323">
        <v>215320.54</v>
      </c>
      <c r="I6668" s="323">
        <v>181720</v>
      </c>
      <c r="J6668" s="42"/>
      <c r="K6668" s="42"/>
      <c r="L6668" s="42" t="s">
        <v>4489</v>
      </c>
      <c r="M6668" s="42" t="s">
        <v>4049</v>
      </c>
      <c r="N6668" s="42" t="s">
        <v>2443</v>
      </c>
      <c r="O6668" s="137" t="s">
        <v>4050</v>
      </c>
      <c r="P6668" s="42" t="s">
        <v>64</v>
      </c>
      <c r="Q6668" s="42" t="s">
        <v>65</v>
      </c>
      <c r="R6668" s="42">
        <v>1</v>
      </c>
      <c r="S6668" s="137" t="s">
        <v>2419</v>
      </c>
      <c r="T6668" s="62">
        <v>691081800</v>
      </c>
      <c r="U6668" s="62">
        <v>673786686.64999998</v>
      </c>
      <c r="Z6668" s="54" t="s">
        <v>280</v>
      </c>
      <c r="AA6668" s="132">
        <v>4.3280489142139598E-6</v>
      </c>
      <c r="AJ6668" s="42"/>
      <c r="AM6668" s="42"/>
      <c r="AN6668" s="42"/>
      <c r="AO6668" s="42"/>
      <c r="AP6668" s="42"/>
      <c r="AY6668" s="42"/>
      <c r="AZ6668" s="42"/>
      <c r="BA6668" s="42"/>
      <c r="BB6668" s="42"/>
      <c r="BN6668" s="54" t="s">
        <v>4578</v>
      </c>
      <c r="BO6668" s="58" t="str">
        <f t="shared" si="104"/>
        <v>境内资产</v>
      </c>
      <c r="BP6668" s="58" t="str">
        <f>IF(M6668="",VLOOKUP(D6668,Sheet4!$A$1:$B$92,2,0),VLOOKUP(Q6668,Sheet4!$A$1:$B$92,2,0))</f>
        <v>保险资产管理产品</v>
      </c>
    </row>
    <row r="6669" spans="1:68" s="58" customFormat="1" ht="12.75" customHeight="1">
      <c r="A6669" s="64" t="s">
        <v>2100</v>
      </c>
      <c r="B6669" s="54" t="s">
        <v>1059</v>
      </c>
      <c r="C6669" s="252" t="s">
        <v>5552</v>
      </c>
      <c r="D6669" s="252" t="s">
        <v>672</v>
      </c>
      <c r="E6669" s="54" t="s">
        <v>3628</v>
      </c>
      <c r="F6669" s="54" t="s">
        <v>1059</v>
      </c>
      <c r="G6669" s="129">
        <v>4500</v>
      </c>
      <c r="H6669" s="323">
        <v>575950.14</v>
      </c>
      <c r="I6669" s="323">
        <v>787185</v>
      </c>
      <c r="J6669" s="42"/>
      <c r="K6669" s="42"/>
      <c r="L6669" s="42" t="s">
        <v>4489</v>
      </c>
      <c r="M6669" s="42" t="s">
        <v>4049</v>
      </c>
      <c r="N6669" s="42" t="s">
        <v>2443</v>
      </c>
      <c r="O6669" s="137" t="s">
        <v>4050</v>
      </c>
      <c r="P6669" s="42" t="s">
        <v>64</v>
      </c>
      <c r="Q6669" s="42" t="s">
        <v>65</v>
      </c>
      <c r="R6669" s="42">
        <v>1</v>
      </c>
      <c r="S6669" s="137" t="s">
        <v>2419</v>
      </c>
      <c r="T6669" s="62">
        <v>691081800</v>
      </c>
      <c r="U6669" s="62">
        <v>673786686.64999998</v>
      </c>
      <c r="Z6669" s="54" t="s">
        <v>280</v>
      </c>
      <c r="AA6669" s="132">
        <v>7.4152182870949597E-6</v>
      </c>
      <c r="AJ6669" s="42"/>
      <c r="AM6669" s="42"/>
      <c r="AN6669" s="42"/>
      <c r="AO6669" s="42"/>
      <c r="AP6669" s="42"/>
      <c r="AY6669" s="42"/>
      <c r="AZ6669" s="42"/>
      <c r="BA6669" s="42"/>
      <c r="BB6669" s="42"/>
      <c r="BN6669" s="54" t="s">
        <v>4578</v>
      </c>
      <c r="BO6669" s="58" t="str">
        <f t="shared" si="104"/>
        <v>境内资产</v>
      </c>
      <c r="BP6669" s="58" t="str">
        <f>IF(M6669="",VLOOKUP(D6669,Sheet4!$A$1:$B$92,2,0),VLOOKUP(Q6669,Sheet4!$A$1:$B$92,2,0))</f>
        <v>保险资产管理产品</v>
      </c>
    </row>
    <row r="6670" spans="1:68" s="58" customFormat="1" ht="12.75" customHeight="1">
      <c r="A6670" s="64" t="s">
        <v>3629</v>
      </c>
      <c r="B6670" s="54" t="s">
        <v>3630</v>
      </c>
      <c r="C6670" s="252" t="s">
        <v>5552</v>
      </c>
      <c r="D6670" s="252" t="s">
        <v>672</v>
      </c>
      <c r="E6670" s="54" t="s">
        <v>3631</v>
      </c>
      <c r="F6670" s="54" t="s">
        <v>3630</v>
      </c>
      <c r="G6670" s="129">
        <v>18000</v>
      </c>
      <c r="H6670" s="323">
        <v>377469.45</v>
      </c>
      <c r="I6670" s="323">
        <v>297000</v>
      </c>
      <c r="J6670" s="42"/>
      <c r="K6670" s="42"/>
      <c r="L6670" s="42" t="s">
        <v>4489</v>
      </c>
      <c r="M6670" s="42" t="s">
        <v>4049</v>
      </c>
      <c r="N6670" s="42" t="s">
        <v>2443</v>
      </c>
      <c r="O6670" s="137" t="s">
        <v>4050</v>
      </c>
      <c r="P6670" s="42" t="s">
        <v>64</v>
      </c>
      <c r="Q6670" s="42" t="s">
        <v>65</v>
      </c>
      <c r="R6670" s="42">
        <v>1</v>
      </c>
      <c r="S6670" s="137" t="s">
        <v>2419</v>
      </c>
      <c r="T6670" s="62">
        <v>691081800</v>
      </c>
      <c r="U6670" s="62">
        <v>673786686.64999998</v>
      </c>
      <c r="Z6670" s="54" t="s">
        <v>280</v>
      </c>
      <c r="AA6670" s="132">
        <v>5.0123930527136196E-6</v>
      </c>
      <c r="AJ6670" s="42"/>
      <c r="AM6670" s="42"/>
      <c r="AN6670" s="42"/>
      <c r="AO6670" s="42"/>
      <c r="AP6670" s="42"/>
      <c r="AY6670" s="42"/>
      <c r="AZ6670" s="42"/>
      <c r="BA6670" s="42"/>
      <c r="BB6670" s="42"/>
      <c r="BN6670" s="54" t="s">
        <v>4578</v>
      </c>
      <c r="BO6670" s="58" t="str">
        <f t="shared" si="104"/>
        <v>境内资产</v>
      </c>
      <c r="BP6670" s="58" t="str">
        <f>IF(M6670="",VLOOKUP(D6670,Sheet4!$A$1:$B$92,2,0),VLOOKUP(Q6670,Sheet4!$A$1:$B$92,2,0))</f>
        <v>保险资产管理产品</v>
      </c>
    </row>
    <row r="6671" spans="1:68" s="58" customFormat="1" ht="12.75" customHeight="1">
      <c r="A6671" s="64" t="s">
        <v>3632</v>
      </c>
      <c r="B6671" s="54" t="s">
        <v>3633</v>
      </c>
      <c r="C6671" s="252" t="s">
        <v>5552</v>
      </c>
      <c r="D6671" s="252" t="s">
        <v>672</v>
      </c>
      <c r="E6671" s="54" t="s">
        <v>3634</v>
      </c>
      <c r="F6671" s="54" t="s">
        <v>3633</v>
      </c>
      <c r="G6671" s="129">
        <v>15300</v>
      </c>
      <c r="H6671" s="323">
        <v>154402</v>
      </c>
      <c r="I6671" s="323">
        <v>117504</v>
      </c>
      <c r="J6671" s="42"/>
      <c r="K6671" s="42"/>
      <c r="L6671" s="42" t="s">
        <v>4489</v>
      </c>
      <c r="M6671" s="42" t="s">
        <v>4049</v>
      </c>
      <c r="N6671" s="42" t="s">
        <v>2443</v>
      </c>
      <c r="O6671" s="137" t="s">
        <v>4050</v>
      </c>
      <c r="P6671" s="42" t="s">
        <v>64</v>
      </c>
      <c r="Q6671" s="42" t="s">
        <v>65</v>
      </c>
      <c r="R6671" s="42">
        <v>1</v>
      </c>
      <c r="S6671" s="137" t="s">
        <v>2419</v>
      </c>
      <c r="T6671" s="62">
        <v>691081800</v>
      </c>
      <c r="U6671" s="62">
        <v>673786686.64999998</v>
      </c>
      <c r="Z6671" s="54" t="s">
        <v>280</v>
      </c>
      <c r="AA6671" s="132">
        <v>3.0830961534162499E-6</v>
      </c>
      <c r="AJ6671" s="42"/>
      <c r="AM6671" s="42"/>
      <c r="AN6671" s="42"/>
      <c r="AO6671" s="42"/>
      <c r="AP6671" s="42"/>
      <c r="AY6671" s="42"/>
      <c r="AZ6671" s="42"/>
      <c r="BA6671" s="42"/>
      <c r="BB6671" s="42"/>
      <c r="BN6671" s="54" t="s">
        <v>4578</v>
      </c>
      <c r="BO6671" s="58" t="str">
        <f t="shared" si="104"/>
        <v>境内资产</v>
      </c>
      <c r="BP6671" s="58" t="str">
        <f>IF(M6671="",VLOOKUP(D6671,Sheet4!$A$1:$B$92,2,0),VLOOKUP(Q6671,Sheet4!$A$1:$B$92,2,0))</f>
        <v>保险资产管理产品</v>
      </c>
    </row>
    <row r="6672" spans="1:68" s="58" customFormat="1" ht="12.75" customHeight="1">
      <c r="A6672" s="64" t="s">
        <v>2526</v>
      </c>
      <c r="B6672" s="54" t="s">
        <v>2527</v>
      </c>
      <c r="C6672" s="252" t="s">
        <v>5552</v>
      </c>
      <c r="D6672" s="252" t="s">
        <v>672</v>
      </c>
      <c r="E6672" s="54" t="s">
        <v>2528</v>
      </c>
      <c r="F6672" s="54" t="s">
        <v>2527</v>
      </c>
      <c r="G6672" s="129">
        <v>11900</v>
      </c>
      <c r="H6672" s="323">
        <v>199078.62</v>
      </c>
      <c r="I6672" s="323">
        <v>167671</v>
      </c>
      <c r="J6672" s="42"/>
      <c r="K6672" s="42"/>
      <c r="L6672" s="42" t="s">
        <v>4489</v>
      </c>
      <c r="M6672" s="42" t="s">
        <v>4049</v>
      </c>
      <c r="N6672" s="42" t="s">
        <v>2443</v>
      </c>
      <c r="O6672" s="137" t="s">
        <v>4050</v>
      </c>
      <c r="P6672" s="42" t="s">
        <v>64</v>
      </c>
      <c r="Q6672" s="42" t="s">
        <v>65</v>
      </c>
      <c r="R6672" s="42">
        <v>1</v>
      </c>
      <c r="S6672" s="137" t="s">
        <v>2419</v>
      </c>
      <c r="T6672" s="62">
        <v>691081800</v>
      </c>
      <c r="U6672" s="62">
        <v>673786686.64999998</v>
      </c>
      <c r="Z6672" s="54" t="s">
        <v>280</v>
      </c>
      <c r="AA6672" s="132">
        <v>4.0995381250892904E-6</v>
      </c>
      <c r="AJ6672" s="42"/>
      <c r="AM6672" s="42"/>
      <c r="AN6672" s="42"/>
      <c r="AO6672" s="42"/>
      <c r="AP6672" s="42"/>
      <c r="AY6672" s="42"/>
      <c r="AZ6672" s="42"/>
      <c r="BA6672" s="42"/>
      <c r="BB6672" s="42"/>
      <c r="BN6672" s="54" t="s">
        <v>4578</v>
      </c>
      <c r="BO6672" s="58" t="str">
        <f t="shared" si="104"/>
        <v>境内资产</v>
      </c>
      <c r="BP6672" s="58" t="str">
        <f>IF(M6672="",VLOOKUP(D6672,Sheet4!$A$1:$B$92,2,0),VLOOKUP(Q6672,Sheet4!$A$1:$B$92,2,0))</f>
        <v>保险资产管理产品</v>
      </c>
    </row>
    <row r="6673" spans="1:68" s="58" customFormat="1" ht="12.75" customHeight="1">
      <c r="A6673" s="64" t="s">
        <v>2532</v>
      </c>
      <c r="B6673" s="54" t="s">
        <v>2533</v>
      </c>
      <c r="C6673" s="252" t="s">
        <v>5552</v>
      </c>
      <c r="D6673" s="252" t="s">
        <v>672</v>
      </c>
      <c r="E6673" s="54" t="s">
        <v>2534</v>
      </c>
      <c r="F6673" s="54" t="s">
        <v>2533</v>
      </c>
      <c r="G6673" s="129">
        <v>23100</v>
      </c>
      <c r="H6673" s="323">
        <v>680854.79</v>
      </c>
      <c r="I6673" s="323">
        <v>888888</v>
      </c>
      <c r="J6673" s="42"/>
      <c r="K6673" s="42"/>
      <c r="L6673" s="42" t="s">
        <v>4489</v>
      </c>
      <c r="M6673" s="42" t="s">
        <v>4049</v>
      </c>
      <c r="N6673" s="42" t="s">
        <v>2443</v>
      </c>
      <c r="O6673" s="137" t="s">
        <v>4050</v>
      </c>
      <c r="P6673" s="42" t="s">
        <v>64</v>
      </c>
      <c r="Q6673" s="42" t="s">
        <v>65</v>
      </c>
      <c r="R6673" s="42">
        <v>1</v>
      </c>
      <c r="S6673" s="137" t="s">
        <v>2419</v>
      </c>
      <c r="T6673" s="62">
        <v>691081800</v>
      </c>
      <c r="U6673" s="62">
        <v>673786686.64999998</v>
      </c>
      <c r="Z6673" s="54" t="s">
        <v>280</v>
      </c>
      <c r="AA6673" s="132">
        <v>7.1478661769526003E-6</v>
      </c>
      <c r="AJ6673" s="42"/>
      <c r="AM6673" s="42"/>
      <c r="AN6673" s="42"/>
      <c r="AO6673" s="42"/>
      <c r="AP6673" s="42"/>
      <c r="AY6673" s="42"/>
      <c r="AZ6673" s="42"/>
      <c r="BA6673" s="42"/>
      <c r="BB6673" s="42"/>
      <c r="BN6673" s="54" t="s">
        <v>4578</v>
      </c>
      <c r="BO6673" s="58" t="str">
        <f t="shared" si="104"/>
        <v>境内资产</v>
      </c>
      <c r="BP6673" s="58" t="str">
        <f>IF(M6673="",VLOOKUP(D6673,Sheet4!$A$1:$B$92,2,0),VLOOKUP(Q6673,Sheet4!$A$1:$B$92,2,0))</f>
        <v>保险资产管理产品</v>
      </c>
    </row>
    <row r="6674" spans="1:68" s="58" customFormat="1" ht="12.75" customHeight="1">
      <c r="A6674" s="64" t="s">
        <v>2535</v>
      </c>
      <c r="B6674" s="54" t="s">
        <v>2536</v>
      </c>
      <c r="C6674" s="252" t="s">
        <v>5552</v>
      </c>
      <c r="D6674" s="252" t="s">
        <v>672</v>
      </c>
      <c r="E6674" s="54" t="s">
        <v>2537</v>
      </c>
      <c r="F6674" s="54" t="s">
        <v>2536</v>
      </c>
      <c r="G6674" s="129">
        <v>75250</v>
      </c>
      <c r="H6674" s="323">
        <v>2605715.84</v>
      </c>
      <c r="I6674" s="323">
        <v>2731575</v>
      </c>
      <c r="J6674" s="42"/>
      <c r="K6674" s="42"/>
      <c r="L6674" s="42" t="s">
        <v>4489</v>
      </c>
      <c r="M6674" s="42" t="s">
        <v>4049</v>
      </c>
      <c r="N6674" s="42" t="s">
        <v>2443</v>
      </c>
      <c r="O6674" s="137" t="s">
        <v>4050</v>
      </c>
      <c r="P6674" s="42" t="s">
        <v>64</v>
      </c>
      <c r="Q6674" s="42" t="s">
        <v>65</v>
      </c>
      <c r="R6674" s="42">
        <v>1</v>
      </c>
      <c r="S6674" s="137" t="s">
        <v>2419</v>
      </c>
      <c r="T6674" s="62">
        <v>691081800</v>
      </c>
      <c r="U6674" s="62">
        <v>673786686.64999998</v>
      </c>
      <c r="Z6674" s="54" t="s">
        <v>280</v>
      </c>
      <c r="AA6674" s="132">
        <v>1.13953154231123E-5</v>
      </c>
      <c r="AJ6674" s="42"/>
      <c r="AM6674" s="42"/>
      <c r="AN6674" s="42"/>
      <c r="AO6674" s="42"/>
      <c r="AP6674" s="42"/>
      <c r="AY6674" s="42"/>
      <c r="AZ6674" s="42"/>
      <c r="BA6674" s="42"/>
      <c r="BB6674" s="42"/>
      <c r="BN6674" s="54" t="s">
        <v>4578</v>
      </c>
      <c r="BO6674" s="58" t="str">
        <f t="shared" si="104"/>
        <v>境内资产</v>
      </c>
      <c r="BP6674" s="58" t="str">
        <f>IF(M6674="",VLOOKUP(D6674,Sheet4!$A$1:$B$92,2,0),VLOOKUP(Q6674,Sheet4!$A$1:$B$92,2,0))</f>
        <v>保险资产管理产品</v>
      </c>
    </row>
    <row r="6675" spans="1:68" s="58" customFormat="1" ht="12.75" customHeight="1">
      <c r="A6675" s="64" t="s">
        <v>2101</v>
      </c>
      <c r="B6675" s="54" t="s">
        <v>2223</v>
      </c>
      <c r="C6675" s="252" t="s">
        <v>5552</v>
      </c>
      <c r="D6675" s="252" t="s">
        <v>672</v>
      </c>
      <c r="E6675" s="54" t="s">
        <v>2544</v>
      </c>
      <c r="F6675" s="54" t="s">
        <v>2223</v>
      </c>
      <c r="G6675" s="129">
        <v>5600</v>
      </c>
      <c r="H6675" s="323">
        <v>401494.01</v>
      </c>
      <c r="I6675" s="323">
        <v>395360</v>
      </c>
      <c r="J6675" s="42"/>
      <c r="K6675" s="42"/>
      <c r="L6675" s="42" t="s">
        <v>4489</v>
      </c>
      <c r="M6675" s="42" t="s">
        <v>4049</v>
      </c>
      <c r="N6675" s="42" t="s">
        <v>2443</v>
      </c>
      <c r="O6675" s="137" t="s">
        <v>4050</v>
      </c>
      <c r="P6675" s="42" t="s">
        <v>64</v>
      </c>
      <c r="Q6675" s="42" t="s">
        <v>65</v>
      </c>
      <c r="R6675" s="42">
        <v>1</v>
      </c>
      <c r="S6675" s="137" t="s">
        <v>2419</v>
      </c>
      <c r="T6675" s="62">
        <v>691081800</v>
      </c>
      <c r="U6675" s="62">
        <v>673786686.64999998</v>
      </c>
      <c r="Z6675" s="54" t="s">
        <v>280</v>
      </c>
      <c r="AA6675" s="132">
        <v>4.9319809371891096E-6</v>
      </c>
      <c r="AJ6675" s="42"/>
      <c r="AM6675" s="42"/>
      <c r="AN6675" s="42"/>
      <c r="AO6675" s="42"/>
      <c r="AP6675" s="42"/>
      <c r="AY6675" s="42"/>
      <c r="AZ6675" s="42"/>
      <c r="BA6675" s="42"/>
      <c r="BB6675" s="42"/>
      <c r="BN6675" s="54" t="s">
        <v>4578</v>
      </c>
      <c r="BO6675" s="58" t="str">
        <f t="shared" si="104"/>
        <v>境内资产</v>
      </c>
      <c r="BP6675" s="58" t="str">
        <f>IF(M6675="",VLOOKUP(D6675,Sheet4!$A$1:$B$92,2,0),VLOOKUP(Q6675,Sheet4!$A$1:$B$92,2,0))</f>
        <v>保险资产管理产品</v>
      </c>
    </row>
    <row r="6676" spans="1:68" s="58" customFormat="1" ht="12.75" customHeight="1">
      <c r="A6676" s="64" t="s">
        <v>2553</v>
      </c>
      <c r="B6676" s="54" t="s">
        <v>2554</v>
      </c>
      <c r="C6676" s="252" t="s">
        <v>5552</v>
      </c>
      <c r="D6676" s="252" t="s">
        <v>672</v>
      </c>
      <c r="E6676" s="54" t="s">
        <v>2555</v>
      </c>
      <c r="F6676" s="54" t="s">
        <v>2554</v>
      </c>
      <c r="G6676" s="129">
        <v>18600</v>
      </c>
      <c r="H6676" s="323">
        <v>807229.56</v>
      </c>
      <c r="I6676" s="323">
        <v>648954</v>
      </c>
      <c r="J6676" s="42"/>
      <c r="K6676" s="42"/>
      <c r="L6676" s="42" t="s">
        <v>4489</v>
      </c>
      <c r="M6676" s="42" t="s">
        <v>4049</v>
      </c>
      <c r="N6676" s="42" t="s">
        <v>2443</v>
      </c>
      <c r="O6676" s="137" t="s">
        <v>4050</v>
      </c>
      <c r="P6676" s="42" t="s">
        <v>64</v>
      </c>
      <c r="Q6676" s="42" t="s">
        <v>65</v>
      </c>
      <c r="R6676" s="42">
        <v>1</v>
      </c>
      <c r="S6676" s="137" t="s">
        <v>2419</v>
      </c>
      <c r="T6676" s="62">
        <v>691081800</v>
      </c>
      <c r="U6676" s="62">
        <v>673786686.64999998</v>
      </c>
      <c r="Z6676" s="54" t="s">
        <v>280</v>
      </c>
      <c r="AA6676" s="132">
        <v>8.0023224116382204E-6</v>
      </c>
      <c r="AJ6676" s="42"/>
      <c r="AM6676" s="42"/>
      <c r="AN6676" s="42"/>
      <c r="AO6676" s="42"/>
      <c r="AP6676" s="42"/>
      <c r="AY6676" s="42"/>
      <c r="AZ6676" s="42"/>
      <c r="BA6676" s="42"/>
      <c r="BB6676" s="42"/>
      <c r="BN6676" s="54" t="s">
        <v>4578</v>
      </c>
      <c r="BO6676" s="58" t="str">
        <f t="shared" si="104"/>
        <v>境内资产</v>
      </c>
      <c r="BP6676" s="58" t="str">
        <f>IF(M6676="",VLOOKUP(D6676,Sheet4!$A$1:$B$92,2,0),VLOOKUP(Q6676,Sheet4!$A$1:$B$92,2,0))</f>
        <v>保险资产管理产品</v>
      </c>
    </row>
    <row r="6677" spans="1:68" s="58" customFormat="1" ht="12.75" customHeight="1">
      <c r="A6677" s="64" t="s">
        <v>3635</v>
      </c>
      <c r="B6677" s="54" t="s">
        <v>3636</v>
      </c>
      <c r="C6677" s="252" t="s">
        <v>5552</v>
      </c>
      <c r="D6677" s="252" t="s">
        <v>672</v>
      </c>
      <c r="E6677" s="54" t="s">
        <v>3637</v>
      </c>
      <c r="F6677" s="54" t="s">
        <v>3636</v>
      </c>
      <c r="G6677" s="129">
        <v>17500</v>
      </c>
      <c r="H6677" s="323">
        <v>357321.26</v>
      </c>
      <c r="I6677" s="323">
        <v>282100</v>
      </c>
      <c r="J6677" s="42"/>
      <c r="K6677" s="42"/>
      <c r="L6677" s="42" t="s">
        <v>4489</v>
      </c>
      <c r="M6677" s="42" t="s">
        <v>4049</v>
      </c>
      <c r="N6677" s="42" t="s">
        <v>2443</v>
      </c>
      <c r="O6677" s="137" t="s">
        <v>4050</v>
      </c>
      <c r="P6677" s="42" t="s">
        <v>64</v>
      </c>
      <c r="Q6677" s="42" t="s">
        <v>65</v>
      </c>
      <c r="R6677" s="42">
        <v>1</v>
      </c>
      <c r="S6677" s="137" t="s">
        <v>2419</v>
      </c>
      <c r="T6677" s="62">
        <v>691081800</v>
      </c>
      <c r="U6677" s="62">
        <v>673786686.64999998</v>
      </c>
      <c r="Z6677" s="54" t="s">
        <v>280</v>
      </c>
      <c r="AA6677" s="132">
        <v>5.8439484175978501E-6</v>
      </c>
      <c r="AJ6677" s="42"/>
      <c r="AM6677" s="42"/>
      <c r="AN6677" s="42"/>
      <c r="AO6677" s="42"/>
      <c r="AP6677" s="42"/>
      <c r="AY6677" s="42"/>
      <c r="AZ6677" s="42"/>
      <c r="BA6677" s="42"/>
      <c r="BB6677" s="42"/>
      <c r="BN6677" s="54" t="s">
        <v>4578</v>
      </c>
      <c r="BO6677" s="58" t="str">
        <f t="shared" si="104"/>
        <v>境内资产</v>
      </c>
      <c r="BP6677" s="58" t="str">
        <f>IF(M6677="",VLOOKUP(D6677,Sheet4!$A$1:$B$92,2,0),VLOOKUP(Q6677,Sheet4!$A$1:$B$92,2,0))</f>
        <v>保险资产管理产品</v>
      </c>
    </row>
    <row r="6678" spans="1:68" s="58" customFormat="1" ht="12.75" customHeight="1">
      <c r="A6678" s="64" t="s">
        <v>1988</v>
      </c>
      <c r="B6678" s="54" t="s">
        <v>1989</v>
      </c>
      <c r="C6678" s="252" t="s">
        <v>5552</v>
      </c>
      <c r="D6678" s="252" t="s">
        <v>672</v>
      </c>
      <c r="E6678" s="54" t="s">
        <v>3638</v>
      </c>
      <c r="F6678" s="54" t="s">
        <v>1989</v>
      </c>
      <c r="G6678" s="129">
        <v>25914</v>
      </c>
      <c r="H6678" s="323">
        <v>990211.14</v>
      </c>
      <c r="I6678" s="323">
        <v>866305.02</v>
      </c>
      <c r="J6678" s="42"/>
      <c r="K6678" s="42"/>
      <c r="L6678" s="42" t="s">
        <v>4489</v>
      </c>
      <c r="M6678" s="42" t="s">
        <v>4049</v>
      </c>
      <c r="N6678" s="42" t="s">
        <v>2443</v>
      </c>
      <c r="O6678" s="137" t="s">
        <v>4050</v>
      </c>
      <c r="P6678" s="42" t="s">
        <v>64</v>
      </c>
      <c r="Q6678" s="42" t="s">
        <v>65</v>
      </c>
      <c r="R6678" s="42">
        <v>1</v>
      </c>
      <c r="S6678" s="137" t="s">
        <v>2419</v>
      </c>
      <c r="T6678" s="62">
        <v>691081800</v>
      </c>
      <c r="U6678" s="62">
        <v>673786686.64999998</v>
      </c>
      <c r="Z6678" s="54" t="s">
        <v>280</v>
      </c>
      <c r="AA6678" s="132">
        <v>7.5853527016130203E-6</v>
      </c>
      <c r="AJ6678" s="42"/>
      <c r="AM6678" s="42"/>
      <c r="AN6678" s="42"/>
      <c r="AO6678" s="42"/>
      <c r="AP6678" s="42"/>
      <c r="AY6678" s="42"/>
      <c r="AZ6678" s="42"/>
      <c r="BA6678" s="42"/>
      <c r="BB6678" s="42"/>
      <c r="BN6678" s="54" t="s">
        <v>4578</v>
      </c>
      <c r="BO6678" s="58" t="str">
        <f t="shared" si="104"/>
        <v>境内资产</v>
      </c>
      <c r="BP6678" s="58" t="str">
        <f>IF(M6678="",VLOOKUP(D6678,Sheet4!$A$1:$B$92,2,0),VLOOKUP(Q6678,Sheet4!$A$1:$B$92,2,0))</f>
        <v>保险资产管理产品</v>
      </c>
    </row>
    <row r="6679" spans="1:68" s="58" customFormat="1" ht="12.75" customHeight="1">
      <c r="A6679" s="64" t="s">
        <v>3639</v>
      </c>
      <c r="B6679" s="54" t="s">
        <v>3640</v>
      </c>
      <c r="C6679" s="252" t="s">
        <v>5552</v>
      </c>
      <c r="D6679" s="252" t="s">
        <v>672</v>
      </c>
      <c r="E6679" s="54" t="s">
        <v>3641</v>
      </c>
      <c r="F6679" s="54" t="s">
        <v>3640</v>
      </c>
      <c r="G6679" s="129">
        <v>36500</v>
      </c>
      <c r="H6679" s="323">
        <v>259720.41</v>
      </c>
      <c r="I6679" s="323">
        <v>185420</v>
      </c>
      <c r="J6679" s="42"/>
      <c r="K6679" s="42"/>
      <c r="L6679" s="42" t="s">
        <v>4489</v>
      </c>
      <c r="M6679" s="42" t="s">
        <v>4049</v>
      </c>
      <c r="N6679" s="42" t="s">
        <v>2443</v>
      </c>
      <c r="O6679" s="137" t="s">
        <v>4050</v>
      </c>
      <c r="P6679" s="42" t="s">
        <v>64</v>
      </c>
      <c r="Q6679" s="42" t="s">
        <v>65</v>
      </c>
      <c r="R6679" s="42">
        <v>1</v>
      </c>
      <c r="S6679" s="137" t="s">
        <v>2419</v>
      </c>
      <c r="T6679" s="62">
        <v>691081800</v>
      </c>
      <c r="U6679" s="62">
        <v>673786686.64999998</v>
      </c>
      <c r="Z6679" s="54" t="s">
        <v>280</v>
      </c>
      <c r="AA6679" s="132">
        <v>5.4147972764573098E-6</v>
      </c>
      <c r="AJ6679" s="42"/>
      <c r="AM6679" s="42"/>
      <c r="AN6679" s="42"/>
      <c r="AO6679" s="42"/>
      <c r="AP6679" s="42"/>
      <c r="AY6679" s="42"/>
      <c r="AZ6679" s="42"/>
      <c r="BA6679" s="42"/>
      <c r="BB6679" s="42"/>
      <c r="BN6679" s="54" t="s">
        <v>4578</v>
      </c>
      <c r="BO6679" s="58" t="str">
        <f t="shared" si="104"/>
        <v>境内资产</v>
      </c>
      <c r="BP6679" s="58" t="str">
        <f>IF(M6679="",VLOOKUP(D6679,Sheet4!$A$1:$B$92,2,0),VLOOKUP(Q6679,Sheet4!$A$1:$B$92,2,0))</f>
        <v>保险资产管理产品</v>
      </c>
    </row>
    <row r="6680" spans="1:68" s="58" customFormat="1" ht="12.75" customHeight="1">
      <c r="A6680" s="64" t="s">
        <v>2092</v>
      </c>
      <c r="B6680" s="54" t="s">
        <v>2568</v>
      </c>
      <c r="C6680" s="252" t="s">
        <v>5552</v>
      </c>
      <c r="D6680" s="252" t="s">
        <v>672</v>
      </c>
      <c r="E6680" s="54" t="s">
        <v>2569</v>
      </c>
      <c r="F6680" s="54" t="s">
        <v>2568</v>
      </c>
      <c r="G6680" s="129">
        <v>21250</v>
      </c>
      <c r="H6680" s="323">
        <v>858234.02</v>
      </c>
      <c r="I6680" s="323">
        <v>943500</v>
      </c>
      <c r="J6680" s="42"/>
      <c r="K6680" s="42"/>
      <c r="L6680" s="42" t="s">
        <v>4489</v>
      </c>
      <c r="M6680" s="42" t="s">
        <v>4049</v>
      </c>
      <c r="N6680" s="42" t="s">
        <v>2443</v>
      </c>
      <c r="O6680" s="137" t="s">
        <v>4050</v>
      </c>
      <c r="P6680" s="42" t="s">
        <v>64</v>
      </c>
      <c r="Q6680" s="42" t="s">
        <v>65</v>
      </c>
      <c r="R6680" s="42">
        <v>1</v>
      </c>
      <c r="S6680" s="137" t="s">
        <v>2419</v>
      </c>
      <c r="T6680" s="62">
        <v>691081800</v>
      </c>
      <c r="U6680" s="62">
        <v>673786686.64999998</v>
      </c>
      <c r="Z6680" s="54" t="s">
        <v>280</v>
      </c>
      <c r="AA6680" s="132">
        <v>8.43378702960114E-6</v>
      </c>
      <c r="AJ6680" s="42"/>
      <c r="AM6680" s="42"/>
      <c r="AN6680" s="42"/>
      <c r="AO6680" s="42"/>
      <c r="AP6680" s="42"/>
      <c r="AY6680" s="42"/>
      <c r="AZ6680" s="42"/>
      <c r="BA6680" s="42"/>
      <c r="BB6680" s="42"/>
      <c r="BN6680" s="54" t="s">
        <v>4578</v>
      </c>
      <c r="BO6680" s="58" t="str">
        <f t="shared" si="104"/>
        <v>境内资产</v>
      </c>
      <c r="BP6680" s="58" t="str">
        <f>IF(M6680="",VLOOKUP(D6680,Sheet4!$A$1:$B$92,2,0),VLOOKUP(Q6680,Sheet4!$A$1:$B$92,2,0))</f>
        <v>保险资产管理产品</v>
      </c>
    </row>
    <row r="6681" spans="1:68" s="58" customFormat="1" ht="12.75" customHeight="1">
      <c r="A6681" s="64" t="s">
        <v>2582</v>
      </c>
      <c r="B6681" s="54" t="s">
        <v>2583</v>
      </c>
      <c r="C6681" s="252" t="s">
        <v>5552</v>
      </c>
      <c r="D6681" s="252" t="s">
        <v>672</v>
      </c>
      <c r="E6681" s="54" t="s">
        <v>2584</v>
      </c>
      <c r="F6681" s="54" t="s">
        <v>2583</v>
      </c>
      <c r="G6681" s="129">
        <v>6500</v>
      </c>
      <c r="H6681" s="323">
        <v>1054231.3700000001</v>
      </c>
      <c r="I6681" s="323">
        <v>939900</v>
      </c>
      <c r="J6681" s="42"/>
      <c r="K6681" s="42"/>
      <c r="L6681" s="42" t="s">
        <v>4489</v>
      </c>
      <c r="M6681" s="42" t="s">
        <v>4049</v>
      </c>
      <c r="N6681" s="42" t="s">
        <v>2443</v>
      </c>
      <c r="O6681" s="137" t="s">
        <v>4050</v>
      </c>
      <c r="P6681" s="42" t="s">
        <v>64</v>
      </c>
      <c r="Q6681" s="42" t="s">
        <v>65</v>
      </c>
      <c r="R6681" s="42">
        <v>1</v>
      </c>
      <c r="S6681" s="137" t="s">
        <v>2419</v>
      </c>
      <c r="T6681" s="62">
        <v>691081800</v>
      </c>
      <c r="U6681" s="62">
        <v>673786686.64999998</v>
      </c>
      <c r="Z6681" s="54" t="s">
        <v>280</v>
      </c>
      <c r="AA6681" s="132">
        <v>4.3132393887675302E-6</v>
      </c>
      <c r="AJ6681" s="42"/>
      <c r="AM6681" s="42"/>
      <c r="AN6681" s="42"/>
      <c r="AO6681" s="42"/>
      <c r="AP6681" s="42"/>
      <c r="AY6681" s="42"/>
      <c r="AZ6681" s="42"/>
      <c r="BA6681" s="42"/>
      <c r="BB6681" s="42"/>
      <c r="BN6681" s="54" t="s">
        <v>4578</v>
      </c>
      <c r="BO6681" s="58" t="str">
        <f t="shared" si="104"/>
        <v>境内资产</v>
      </c>
      <c r="BP6681" s="58" t="str">
        <f>IF(M6681="",VLOOKUP(D6681,Sheet4!$A$1:$B$92,2,0),VLOOKUP(Q6681,Sheet4!$A$1:$B$92,2,0))</f>
        <v>保险资产管理产品</v>
      </c>
    </row>
    <row r="6682" spans="1:68" s="58" customFormat="1" ht="12.75" customHeight="1">
      <c r="A6682" s="64" t="s">
        <v>2224</v>
      </c>
      <c r="B6682" s="54" t="s">
        <v>2225</v>
      </c>
      <c r="C6682" s="252" t="s">
        <v>5552</v>
      </c>
      <c r="D6682" s="252" t="s">
        <v>672</v>
      </c>
      <c r="E6682" s="54" t="s">
        <v>3642</v>
      </c>
      <c r="F6682" s="54" t="s">
        <v>2225</v>
      </c>
      <c r="G6682" s="129">
        <v>9100</v>
      </c>
      <c r="H6682" s="323">
        <v>608103.94999999995</v>
      </c>
      <c r="I6682" s="323">
        <v>560742</v>
      </c>
      <c r="J6682" s="42"/>
      <c r="K6682" s="42"/>
      <c r="L6682" s="42" t="s">
        <v>4489</v>
      </c>
      <c r="M6682" s="42" t="s">
        <v>4049</v>
      </c>
      <c r="N6682" s="42" t="s">
        <v>2443</v>
      </c>
      <c r="O6682" s="137" t="s">
        <v>4050</v>
      </c>
      <c r="P6682" s="42" t="s">
        <v>64</v>
      </c>
      <c r="Q6682" s="42" t="s">
        <v>65</v>
      </c>
      <c r="R6682" s="42">
        <v>1</v>
      </c>
      <c r="S6682" s="137" t="s">
        <v>2419</v>
      </c>
      <c r="T6682" s="62">
        <v>691081800</v>
      </c>
      <c r="U6682" s="62">
        <v>673786686.64999998</v>
      </c>
      <c r="Z6682" s="54" t="s">
        <v>280</v>
      </c>
      <c r="AA6682" s="132">
        <v>5.4780961422981504E-6</v>
      </c>
      <c r="AJ6682" s="42"/>
      <c r="AM6682" s="42"/>
      <c r="AN6682" s="42"/>
      <c r="AO6682" s="42"/>
      <c r="AP6682" s="42"/>
      <c r="AY6682" s="42"/>
      <c r="AZ6682" s="42"/>
      <c r="BA6682" s="42"/>
      <c r="BB6682" s="42"/>
      <c r="BN6682" s="54" t="s">
        <v>4578</v>
      </c>
      <c r="BO6682" s="58" t="str">
        <f t="shared" si="104"/>
        <v>境内资产</v>
      </c>
      <c r="BP6682" s="58" t="str">
        <f>IF(M6682="",VLOOKUP(D6682,Sheet4!$A$1:$B$92,2,0),VLOOKUP(Q6682,Sheet4!$A$1:$B$92,2,0))</f>
        <v>保险资产管理产品</v>
      </c>
    </row>
    <row r="6683" spans="1:68" s="58" customFormat="1" ht="12.75" customHeight="1">
      <c r="A6683" s="64" t="s">
        <v>3643</v>
      </c>
      <c r="B6683" s="54" t="s">
        <v>3644</v>
      </c>
      <c r="C6683" s="252" t="s">
        <v>5552</v>
      </c>
      <c r="D6683" s="252" t="s">
        <v>672</v>
      </c>
      <c r="E6683" s="54" t="s">
        <v>3645</v>
      </c>
      <c r="F6683" s="54" t="s">
        <v>3644</v>
      </c>
      <c r="G6683" s="129">
        <v>19200</v>
      </c>
      <c r="H6683" s="323">
        <v>1167764.6000000001</v>
      </c>
      <c r="I6683" s="323">
        <v>912000</v>
      </c>
      <c r="J6683" s="42"/>
      <c r="K6683" s="42"/>
      <c r="L6683" s="42" t="s">
        <v>4489</v>
      </c>
      <c r="M6683" s="42" t="s">
        <v>4049</v>
      </c>
      <c r="N6683" s="42" t="s">
        <v>2443</v>
      </c>
      <c r="O6683" s="137" t="s">
        <v>4050</v>
      </c>
      <c r="P6683" s="42" t="s">
        <v>64</v>
      </c>
      <c r="Q6683" s="42" t="s">
        <v>65</v>
      </c>
      <c r="R6683" s="42">
        <v>1</v>
      </c>
      <c r="S6683" s="137" t="s">
        <v>2419</v>
      </c>
      <c r="T6683" s="62">
        <v>691081800</v>
      </c>
      <c r="U6683" s="62">
        <v>673786686.64999998</v>
      </c>
      <c r="Z6683" s="54" t="s">
        <v>280</v>
      </c>
      <c r="AA6683" s="132">
        <v>3.9222076100264204E-6</v>
      </c>
      <c r="AJ6683" s="42"/>
      <c r="AM6683" s="42"/>
      <c r="AN6683" s="42"/>
      <c r="AO6683" s="42"/>
      <c r="AP6683" s="42"/>
      <c r="AY6683" s="42"/>
      <c r="AZ6683" s="42"/>
      <c r="BA6683" s="42"/>
      <c r="BB6683" s="42"/>
      <c r="BN6683" s="54" t="s">
        <v>4578</v>
      </c>
      <c r="BO6683" s="58" t="str">
        <f t="shared" si="104"/>
        <v>境内资产</v>
      </c>
      <c r="BP6683" s="58" t="str">
        <f>IF(M6683="",VLOOKUP(D6683,Sheet4!$A$1:$B$92,2,0),VLOOKUP(Q6683,Sheet4!$A$1:$B$92,2,0))</f>
        <v>保险资产管理产品</v>
      </c>
    </row>
    <row r="6684" spans="1:68" s="58" customFormat="1" ht="12.75" customHeight="1">
      <c r="A6684" s="64" t="s">
        <v>2097</v>
      </c>
      <c r="B6684" s="54" t="s">
        <v>3646</v>
      </c>
      <c r="C6684" s="252" t="s">
        <v>5552</v>
      </c>
      <c r="D6684" s="252" t="s">
        <v>672</v>
      </c>
      <c r="E6684" s="54" t="s">
        <v>3647</v>
      </c>
      <c r="F6684" s="54" t="s">
        <v>3646</v>
      </c>
      <c r="G6684" s="129">
        <v>2400</v>
      </c>
      <c r="H6684" s="323">
        <v>445305.89</v>
      </c>
      <c r="I6684" s="323">
        <v>570528</v>
      </c>
      <c r="J6684" s="42"/>
      <c r="K6684" s="42"/>
      <c r="L6684" s="42" t="s">
        <v>4489</v>
      </c>
      <c r="M6684" s="42" t="s">
        <v>4049</v>
      </c>
      <c r="N6684" s="42" t="s">
        <v>2443</v>
      </c>
      <c r="O6684" s="137" t="s">
        <v>4050</v>
      </c>
      <c r="P6684" s="42" t="s">
        <v>64</v>
      </c>
      <c r="Q6684" s="42" t="s">
        <v>65</v>
      </c>
      <c r="R6684" s="42">
        <v>1</v>
      </c>
      <c r="S6684" s="137" t="s">
        <v>2419</v>
      </c>
      <c r="T6684" s="62">
        <v>691081800</v>
      </c>
      <c r="U6684" s="62">
        <v>673786686.64999998</v>
      </c>
      <c r="Z6684" s="54" t="s">
        <v>280</v>
      </c>
      <c r="AA6684" s="132">
        <v>4.5643110109199197E-6</v>
      </c>
      <c r="AJ6684" s="42"/>
      <c r="AM6684" s="42"/>
      <c r="AN6684" s="42"/>
      <c r="AO6684" s="42"/>
      <c r="AP6684" s="42"/>
      <c r="AY6684" s="42"/>
      <c r="AZ6684" s="42"/>
      <c r="BA6684" s="42"/>
      <c r="BB6684" s="42"/>
      <c r="BN6684" s="54" t="s">
        <v>4578</v>
      </c>
      <c r="BO6684" s="58" t="str">
        <f t="shared" si="104"/>
        <v>境内资产</v>
      </c>
      <c r="BP6684" s="58" t="str">
        <f>IF(M6684="",VLOOKUP(D6684,Sheet4!$A$1:$B$92,2,0),VLOOKUP(Q6684,Sheet4!$A$1:$B$92,2,0))</f>
        <v>保险资产管理产品</v>
      </c>
    </row>
    <row r="6685" spans="1:68" s="58" customFormat="1" ht="12.75" customHeight="1">
      <c r="A6685" s="64" t="s">
        <v>2597</v>
      </c>
      <c r="B6685" s="54" t="s">
        <v>2598</v>
      </c>
      <c r="C6685" s="252" t="s">
        <v>5552</v>
      </c>
      <c r="D6685" s="252" t="s">
        <v>672</v>
      </c>
      <c r="E6685" s="54" t="s">
        <v>2599</v>
      </c>
      <c r="F6685" s="54" t="s">
        <v>2598</v>
      </c>
      <c r="G6685" s="129">
        <v>10470</v>
      </c>
      <c r="H6685" s="323">
        <v>703882.3</v>
      </c>
      <c r="I6685" s="323">
        <v>437541.3</v>
      </c>
      <c r="J6685" s="42"/>
      <c r="K6685" s="42"/>
      <c r="L6685" s="42" t="s">
        <v>4489</v>
      </c>
      <c r="M6685" s="42" t="s">
        <v>4049</v>
      </c>
      <c r="N6685" s="42" t="s">
        <v>2443</v>
      </c>
      <c r="O6685" s="137" t="s">
        <v>4050</v>
      </c>
      <c r="P6685" s="42" t="s">
        <v>64</v>
      </c>
      <c r="Q6685" s="42" t="s">
        <v>65</v>
      </c>
      <c r="R6685" s="42">
        <v>1</v>
      </c>
      <c r="S6685" s="137" t="s">
        <v>2419</v>
      </c>
      <c r="T6685" s="62">
        <v>691081800</v>
      </c>
      <c r="U6685" s="62">
        <v>673786686.64999998</v>
      </c>
      <c r="Z6685" s="54" t="s">
        <v>280</v>
      </c>
      <c r="AA6685" s="132">
        <v>8.7954541309409902E-6</v>
      </c>
      <c r="AJ6685" s="42"/>
      <c r="AM6685" s="42"/>
      <c r="AN6685" s="42"/>
      <c r="AO6685" s="42"/>
      <c r="AP6685" s="42"/>
      <c r="AY6685" s="42"/>
      <c r="AZ6685" s="42"/>
      <c r="BA6685" s="42"/>
      <c r="BB6685" s="42"/>
      <c r="BN6685" s="54" t="s">
        <v>4578</v>
      </c>
      <c r="BO6685" s="58" t="str">
        <f t="shared" si="104"/>
        <v>境内资产</v>
      </c>
      <c r="BP6685" s="58" t="str">
        <f>IF(M6685="",VLOOKUP(D6685,Sheet4!$A$1:$B$92,2,0),VLOOKUP(Q6685,Sheet4!$A$1:$B$92,2,0))</f>
        <v>保险资产管理产品</v>
      </c>
    </row>
    <row r="6686" spans="1:68" s="58" customFormat="1" ht="12.75" customHeight="1">
      <c r="A6686" s="64" t="s">
        <v>3648</v>
      </c>
      <c r="B6686" s="54" t="s">
        <v>3649</v>
      </c>
      <c r="C6686" s="252" t="s">
        <v>5552</v>
      </c>
      <c r="D6686" s="252" t="s">
        <v>672</v>
      </c>
      <c r="E6686" s="54" t="s">
        <v>3650</v>
      </c>
      <c r="F6686" s="54" t="s">
        <v>3649</v>
      </c>
      <c r="G6686" s="129">
        <v>8120</v>
      </c>
      <c r="H6686" s="323">
        <v>204295.33</v>
      </c>
      <c r="I6686" s="323">
        <v>119607.6</v>
      </c>
      <c r="J6686" s="42"/>
      <c r="K6686" s="42"/>
      <c r="L6686" s="42" t="s">
        <v>4489</v>
      </c>
      <c r="M6686" s="42" t="s">
        <v>4049</v>
      </c>
      <c r="N6686" s="42" t="s">
        <v>2443</v>
      </c>
      <c r="O6686" s="137" t="s">
        <v>4050</v>
      </c>
      <c r="P6686" s="42" t="s">
        <v>64</v>
      </c>
      <c r="Q6686" s="42" t="s">
        <v>65</v>
      </c>
      <c r="R6686" s="42">
        <v>1</v>
      </c>
      <c r="S6686" s="137" t="s">
        <v>2419</v>
      </c>
      <c r="T6686" s="62">
        <v>691081800</v>
      </c>
      <c r="U6686" s="62">
        <v>673786686.64999998</v>
      </c>
      <c r="Z6686" s="54" t="s">
        <v>280</v>
      </c>
      <c r="AA6686" s="132">
        <v>3.4603870669138001E-6</v>
      </c>
      <c r="AJ6686" s="42"/>
      <c r="AM6686" s="42"/>
      <c r="AN6686" s="42"/>
      <c r="AO6686" s="42"/>
      <c r="AP6686" s="42"/>
      <c r="AY6686" s="42"/>
      <c r="AZ6686" s="42"/>
      <c r="BA6686" s="42"/>
      <c r="BB6686" s="42"/>
      <c r="BN6686" s="54" t="s">
        <v>4578</v>
      </c>
      <c r="BO6686" s="58" t="str">
        <f t="shared" si="104"/>
        <v>境内资产</v>
      </c>
      <c r="BP6686" s="58" t="str">
        <f>IF(M6686="",VLOOKUP(D6686,Sheet4!$A$1:$B$92,2,0),VLOOKUP(Q6686,Sheet4!$A$1:$B$92,2,0))</f>
        <v>保险资产管理产品</v>
      </c>
    </row>
    <row r="6687" spans="1:68" s="58" customFormat="1" ht="12.75" customHeight="1">
      <c r="A6687" s="64" t="s">
        <v>2102</v>
      </c>
      <c r="B6687" s="54" t="s">
        <v>2332</v>
      </c>
      <c r="C6687" s="252" t="s">
        <v>5552</v>
      </c>
      <c r="D6687" s="252" t="s">
        <v>672</v>
      </c>
      <c r="E6687" s="54" t="s">
        <v>3651</v>
      </c>
      <c r="F6687" s="54" t="s">
        <v>2332</v>
      </c>
      <c r="G6687" s="129">
        <v>30000</v>
      </c>
      <c r="H6687" s="323">
        <v>1512570.65</v>
      </c>
      <c r="I6687" s="323">
        <v>1226100</v>
      </c>
      <c r="J6687" s="42"/>
      <c r="K6687" s="42"/>
      <c r="L6687" s="42" t="s">
        <v>4489</v>
      </c>
      <c r="M6687" s="42" t="s">
        <v>4049</v>
      </c>
      <c r="N6687" s="42" t="s">
        <v>2443</v>
      </c>
      <c r="O6687" s="137" t="s">
        <v>4050</v>
      </c>
      <c r="P6687" s="42" t="s">
        <v>64</v>
      </c>
      <c r="Q6687" s="42" t="s">
        <v>65</v>
      </c>
      <c r="R6687" s="42">
        <v>1</v>
      </c>
      <c r="S6687" s="137" t="s">
        <v>2419</v>
      </c>
      <c r="T6687" s="62">
        <v>691081800</v>
      </c>
      <c r="U6687" s="62">
        <v>673786686.64999998</v>
      </c>
      <c r="Z6687" s="54" t="s">
        <v>280</v>
      </c>
      <c r="AA6687" s="132">
        <v>3.1802540252899498E-6</v>
      </c>
      <c r="AJ6687" s="42"/>
      <c r="AM6687" s="42"/>
      <c r="AN6687" s="42"/>
      <c r="AO6687" s="42"/>
      <c r="AP6687" s="42"/>
      <c r="AY6687" s="42"/>
      <c r="AZ6687" s="42"/>
      <c r="BA6687" s="42"/>
      <c r="BB6687" s="42"/>
      <c r="BN6687" s="54" t="s">
        <v>4578</v>
      </c>
      <c r="BO6687" s="58" t="str">
        <f t="shared" si="104"/>
        <v>境内资产</v>
      </c>
      <c r="BP6687" s="58" t="str">
        <f>IF(M6687="",VLOOKUP(D6687,Sheet4!$A$1:$B$92,2,0),VLOOKUP(Q6687,Sheet4!$A$1:$B$92,2,0))</f>
        <v>保险资产管理产品</v>
      </c>
    </row>
    <row r="6688" spans="1:68" s="58" customFormat="1" ht="12.75" customHeight="1">
      <c r="A6688" s="64" t="s">
        <v>3652</v>
      </c>
      <c r="B6688" s="54" t="s">
        <v>3653</v>
      </c>
      <c r="C6688" s="252" t="s">
        <v>5552</v>
      </c>
      <c r="D6688" s="252" t="s">
        <v>672</v>
      </c>
      <c r="E6688" s="54" t="s">
        <v>3654</v>
      </c>
      <c r="F6688" s="54" t="s">
        <v>3653</v>
      </c>
      <c r="G6688" s="129">
        <v>6700</v>
      </c>
      <c r="H6688" s="323">
        <v>583234</v>
      </c>
      <c r="I6688" s="323">
        <v>528496</v>
      </c>
      <c r="J6688" s="42"/>
      <c r="K6688" s="42"/>
      <c r="L6688" s="42" t="s">
        <v>4489</v>
      </c>
      <c r="M6688" s="42" t="s">
        <v>4049</v>
      </c>
      <c r="N6688" s="42" t="s">
        <v>2443</v>
      </c>
      <c r="O6688" s="137" t="s">
        <v>4050</v>
      </c>
      <c r="P6688" s="42" t="s">
        <v>64</v>
      </c>
      <c r="Q6688" s="42" t="s">
        <v>65</v>
      </c>
      <c r="R6688" s="42">
        <v>1</v>
      </c>
      <c r="S6688" s="137" t="s">
        <v>2419</v>
      </c>
      <c r="T6688" s="62">
        <v>691081800</v>
      </c>
      <c r="U6688" s="62">
        <v>673786686.64999998</v>
      </c>
      <c r="Z6688" s="54" t="s">
        <v>280</v>
      </c>
      <c r="AA6688" s="132">
        <v>4.1872897849675097E-6</v>
      </c>
      <c r="AJ6688" s="42"/>
      <c r="AM6688" s="42"/>
      <c r="AN6688" s="42"/>
      <c r="AO6688" s="42"/>
      <c r="AP6688" s="42"/>
      <c r="AY6688" s="42"/>
      <c r="AZ6688" s="42"/>
      <c r="BA6688" s="42"/>
      <c r="BB6688" s="42"/>
      <c r="BN6688" s="54" t="s">
        <v>4578</v>
      </c>
      <c r="BO6688" s="58" t="str">
        <f t="shared" si="104"/>
        <v>境内资产</v>
      </c>
      <c r="BP6688" s="58" t="str">
        <f>IF(M6688="",VLOOKUP(D6688,Sheet4!$A$1:$B$92,2,0),VLOOKUP(Q6688,Sheet4!$A$1:$B$92,2,0))</f>
        <v>保险资产管理产品</v>
      </c>
    </row>
    <row r="6689" spans="1:68" s="58" customFormat="1" ht="12.75" customHeight="1">
      <c r="A6689" s="64" t="s">
        <v>2606</v>
      </c>
      <c r="B6689" s="54" t="s">
        <v>2607</v>
      </c>
      <c r="C6689" s="252" t="s">
        <v>5552</v>
      </c>
      <c r="D6689" s="252" t="s">
        <v>672</v>
      </c>
      <c r="E6689" s="54" t="s">
        <v>2608</v>
      </c>
      <c r="F6689" s="54" t="s">
        <v>2607</v>
      </c>
      <c r="G6689" s="129">
        <v>8800</v>
      </c>
      <c r="H6689" s="323">
        <v>781184.87</v>
      </c>
      <c r="I6689" s="323">
        <v>931480</v>
      </c>
      <c r="J6689" s="42"/>
      <c r="K6689" s="42"/>
      <c r="L6689" s="42" t="s">
        <v>4489</v>
      </c>
      <c r="M6689" s="42" t="s">
        <v>4049</v>
      </c>
      <c r="N6689" s="42" t="s">
        <v>2443</v>
      </c>
      <c r="O6689" s="137" t="s">
        <v>4050</v>
      </c>
      <c r="P6689" s="42" t="s">
        <v>64</v>
      </c>
      <c r="Q6689" s="42" t="s">
        <v>65</v>
      </c>
      <c r="R6689" s="42">
        <v>1</v>
      </c>
      <c r="S6689" s="137" t="s">
        <v>2419</v>
      </c>
      <c r="T6689" s="62">
        <v>691081800</v>
      </c>
      <c r="U6689" s="62">
        <v>673786686.64999998</v>
      </c>
      <c r="Z6689" s="54" t="s">
        <v>280</v>
      </c>
      <c r="AA6689" s="132">
        <v>6.1218290734122004E-6</v>
      </c>
      <c r="AJ6689" s="42"/>
      <c r="AM6689" s="42"/>
      <c r="AN6689" s="42"/>
      <c r="AO6689" s="42"/>
      <c r="AP6689" s="42"/>
      <c r="AY6689" s="42"/>
      <c r="AZ6689" s="42"/>
      <c r="BA6689" s="42"/>
      <c r="BB6689" s="42"/>
      <c r="BN6689" s="54" t="s">
        <v>4578</v>
      </c>
      <c r="BO6689" s="58" t="str">
        <f t="shared" si="104"/>
        <v>境内资产</v>
      </c>
      <c r="BP6689" s="58" t="str">
        <f>IF(M6689="",VLOOKUP(D6689,Sheet4!$A$1:$B$92,2,0),VLOOKUP(Q6689,Sheet4!$A$1:$B$92,2,0))</f>
        <v>保险资产管理产品</v>
      </c>
    </row>
    <row r="6690" spans="1:68" s="58" customFormat="1" ht="12.75" customHeight="1">
      <c r="A6690" s="64" t="s">
        <v>3655</v>
      </c>
      <c r="B6690" s="54" t="s">
        <v>3656</v>
      </c>
      <c r="C6690" s="252" t="s">
        <v>5552</v>
      </c>
      <c r="D6690" s="252" t="s">
        <v>672</v>
      </c>
      <c r="E6690" s="54" t="s">
        <v>3657</v>
      </c>
      <c r="F6690" s="54" t="s">
        <v>3656</v>
      </c>
      <c r="G6690" s="129">
        <v>11500</v>
      </c>
      <c r="H6690" s="323">
        <v>1061055</v>
      </c>
      <c r="I6690" s="323">
        <v>799020</v>
      </c>
      <c r="J6690" s="42"/>
      <c r="K6690" s="42"/>
      <c r="L6690" s="42" t="s">
        <v>4489</v>
      </c>
      <c r="M6690" s="42" t="s">
        <v>4049</v>
      </c>
      <c r="N6690" s="42" t="s">
        <v>2443</v>
      </c>
      <c r="O6690" s="137" t="s">
        <v>4050</v>
      </c>
      <c r="P6690" s="42" t="s">
        <v>64</v>
      </c>
      <c r="Q6690" s="42" t="s">
        <v>65</v>
      </c>
      <c r="R6690" s="42">
        <v>1</v>
      </c>
      <c r="S6690" s="137" t="s">
        <v>2419</v>
      </c>
      <c r="T6690" s="62">
        <v>691081800</v>
      </c>
      <c r="U6690" s="62">
        <v>673786686.64999998</v>
      </c>
      <c r="Z6690" s="54" t="s">
        <v>280</v>
      </c>
      <c r="AA6690" s="132">
        <v>7.7855289443310292E-6</v>
      </c>
      <c r="AJ6690" s="42"/>
      <c r="AM6690" s="42"/>
      <c r="AN6690" s="42"/>
      <c r="AO6690" s="42"/>
      <c r="AP6690" s="42"/>
      <c r="AY6690" s="42"/>
      <c r="AZ6690" s="42"/>
      <c r="BA6690" s="42"/>
      <c r="BB6690" s="42"/>
      <c r="BN6690" s="54" t="s">
        <v>4578</v>
      </c>
      <c r="BO6690" s="58" t="str">
        <f t="shared" si="104"/>
        <v>境内资产</v>
      </c>
      <c r="BP6690" s="58" t="str">
        <f>IF(M6690="",VLOOKUP(D6690,Sheet4!$A$1:$B$92,2,0),VLOOKUP(Q6690,Sheet4!$A$1:$B$92,2,0))</f>
        <v>保险资产管理产品</v>
      </c>
    </row>
    <row r="6691" spans="1:68" s="58" customFormat="1" ht="12.75" customHeight="1">
      <c r="A6691" s="64" t="s">
        <v>2226</v>
      </c>
      <c r="B6691" s="54" t="s">
        <v>2227</v>
      </c>
      <c r="C6691" s="252" t="s">
        <v>5552</v>
      </c>
      <c r="D6691" s="252" t="s">
        <v>672</v>
      </c>
      <c r="E6691" s="54" t="s">
        <v>3658</v>
      </c>
      <c r="F6691" s="54" t="s">
        <v>2227</v>
      </c>
      <c r="G6691" s="129">
        <v>48000</v>
      </c>
      <c r="H6691" s="323">
        <v>2041078.09</v>
      </c>
      <c r="I6691" s="323">
        <v>1410720</v>
      </c>
      <c r="J6691" s="42"/>
      <c r="K6691" s="42"/>
      <c r="L6691" s="42" t="s">
        <v>4489</v>
      </c>
      <c r="M6691" s="42" t="s">
        <v>4049</v>
      </c>
      <c r="N6691" s="42" t="s">
        <v>2443</v>
      </c>
      <c r="O6691" s="137" t="s">
        <v>4050</v>
      </c>
      <c r="P6691" s="42" t="s">
        <v>64</v>
      </c>
      <c r="Q6691" s="42" t="s">
        <v>65</v>
      </c>
      <c r="R6691" s="42">
        <v>1</v>
      </c>
      <c r="S6691" s="137" t="s">
        <v>2419</v>
      </c>
      <c r="T6691" s="62">
        <v>691081800</v>
      </c>
      <c r="U6691" s="62">
        <v>673786686.64999998</v>
      </c>
      <c r="Z6691" s="54" t="s">
        <v>280</v>
      </c>
      <c r="AA6691" s="132">
        <v>6.7755445291284896E-6</v>
      </c>
      <c r="AJ6691" s="42"/>
      <c r="AM6691" s="42"/>
      <c r="AN6691" s="42"/>
      <c r="AO6691" s="42"/>
      <c r="AP6691" s="42"/>
      <c r="AY6691" s="42"/>
      <c r="AZ6691" s="42"/>
      <c r="BA6691" s="42"/>
      <c r="BB6691" s="42"/>
      <c r="BN6691" s="54" t="s">
        <v>4578</v>
      </c>
      <c r="BO6691" s="58" t="str">
        <f t="shared" si="104"/>
        <v>境内资产</v>
      </c>
      <c r="BP6691" s="58" t="str">
        <f>IF(M6691="",VLOOKUP(D6691,Sheet4!$A$1:$B$92,2,0),VLOOKUP(Q6691,Sheet4!$A$1:$B$92,2,0))</f>
        <v>保险资产管理产品</v>
      </c>
    </row>
    <row r="6692" spans="1:68" s="58" customFormat="1" ht="12.75" customHeight="1">
      <c r="A6692" s="64" t="s">
        <v>2615</v>
      </c>
      <c r="B6692" s="54" t="s">
        <v>2616</v>
      </c>
      <c r="C6692" s="252" t="s">
        <v>5552</v>
      </c>
      <c r="D6692" s="252" t="s">
        <v>672</v>
      </c>
      <c r="E6692" s="54" t="s">
        <v>2617</v>
      </c>
      <c r="F6692" s="54" t="s">
        <v>2616</v>
      </c>
      <c r="G6692" s="129">
        <v>14576</v>
      </c>
      <c r="H6692" s="323">
        <v>401569.05</v>
      </c>
      <c r="I6692" s="323">
        <v>319943.2</v>
      </c>
      <c r="J6692" s="42"/>
      <c r="K6692" s="42"/>
      <c r="L6692" s="42" t="s">
        <v>4489</v>
      </c>
      <c r="M6692" s="42" t="s">
        <v>4049</v>
      </c>
      <c r="N6692" s="42" t="s">
        <v>2443</v>
      </c>
      <c r="O6692" s="137" t="s">
        <v>4050</v>
      </c>
      <c r="P6692" s="42" t="s">
        <v>64</v>
      </c>
      <c r="Q6692" s="42" t="s">
        <v>65</v>
      </c>
      <c r="R6692" s="42">
        <v>1</v>
      </c>
      <c r="S6692" s="137" t="s">
        <v>2419</v>
      </c>
      <c r="T6692" s="62">
        <v>691081800</v>
      </c>
      <c r="U6692" s="62">
        <v>673786686.64999998</v>
      </c>
      <c r="Z6692" s="54" t="s">
        <v>280</v>
      </c>
      <c r="AA6692" s="132">
        <v>6.57208834862876E-6</v>
      </c>
      <c r="AJ6692" s="42"/>
      <c r="AM6692" s="42"/>
      <c r="AN6692" s="42"/>
      <c r="AO6692" s="42"/>
      <c r="AP6692" s="42"/>
      <c r="AY6692" s="42"/>
      <c r="AZ6692" s="42"/>
      <c r="BA6692" s="42"/>
      <c r="BB6692" s="42"/>
      <c r="BN6692" s="54" t="s">
        <v>4578</v>
      </c>
      <c r="BO6692" s="58" t="str">
        <f t="shared" si="104"/>
        <v>境内资产</v>
      </c>
      <c r="BP6692" s="58" t="str">
        <f>IF(M6692="",VLOOKUP(D6692,Sheet4!$A$1:$B$92,2,0),VLOOKUP(Q6692,Sheet4!$A$1:$B$92,2,0))</f>
        <v>保险资产管理产品</v>
      </c>
    </row>
    <row r="6693" spans="1:68" s="58" customFormat="1" ht="12.75" customHeight="1">
      <c r="A6693" s="64" t="s">
        <v>3659</v>
      </c>
      <c r="B6693" s="54" t="s">
        <v>3660</v>
      </c>
      <c r="C6693" s="252" t="s">
        <v>5552</v>
      </c>
      <c r="D6693" s="252" t="s">
        <v>672</v>
      </c>
      <c r="E6693" s="54" t="s">
        <v>3661</v>
      </c>
      <c r="F6693" s="54" t="s">
        <v>3660</v>
      </c>
      <c r="G6693" s="129">
        <v>4200</v>
      </c>
      <c r="H6693" s="323">
        <v>215799</v>
      </c>
      <c r="I6693" s="323">
        <v>123354</v>
      </c>
      <c r="J6693" s="42"/>
      <c r="K6693" s="42"/>
      <c r="L6693" s="42" t="s">
        <v>4489</v>
      </c>
      <c r="M6693" s="42" t="s">
        <v>4049</v>
      </c>
      <c r="N6693" s="42" t="s">
        <v>2443</v>
      </c>
      <c r="O6693" s="137" t="s">
        <v>4050</v>
      </c>
      <c r="P6693" s="42" t="s">
        <v>64</v>
      </c>
      <c r="Q6693" s="42" t="s">
        <v>65</v>
      </c>
      <c r="R6693" s="42">
        <v>1</v>
      </c>
      <c r="S6693" s="137" t="s">
        <v>2419</v>
      </c>
      <c r="T6693" s="62">
        <v>691081800</v>
      </c>
      <c r="U6693" s="62">
        <v>673786686.64999998</v>
      </c>
      <c r="Z6693" s="54" t="s">
        <v>280</v>
      </c>
      <c r="AA6693" s="132">
        <v>5.5922496192330401E-6</v>
      </c>
      <c r="AJ6693" s="42"/>
      <c r="AM6693" s="42"/>
      <c r="AN6693" s="42"/>
      <c r="AO6693" s="42"/>
      <c r="AP6693" s="42"/>
      <c r="AY6693" s="42"/>
      <c r="AZ6693" s="42"/>
      <c r="BA6693" s="42"/>
      <c r="BB6693" s="42"/>
      <c r="BN6693" s="54" t="s">
        <v>4578</v>
      </c>
      <c r="BO6693" s="58" t="str">
        <f t="shared" si="104"/>
        <v>境内资产</v>
      </c>
      <c r="BP6693" s="58" t="str">
        <f>IF(M6693="",VLOOKUP(D6693,Sheet4!$A$1:$B$92,2,0),VLOOKUP(Q6693,Sheet4!$A$1:$B$92,2,0))</f>
        <v>保险资产管理产品</v>
      </c>
    </row>
    <row r="6694" spans="1:68" s="58" customFormat="1" ht="12.75" customHeight="1">
      <c r="A6694" s="64" t="s">
        <v>2621</v>
      </c>
      <c r="B6694" s="54" t="s">
        <v>2622</v>
      </c>
      <c r="C6694" s="252" t="s">
        <v>5552</v>
      </c>
      <c r="D6694" s="252" t="s">
        <v>672</v>
      </c>
      <c r="E6694" s="54" t="s">
        <v>2623</v>
      </c>
      <c r="F6694" s="54" t="s">
        <v>2622</v>
      </c>
      <c r="G6694" s="129">
        <v>7800</v>
      </c>
      <c r="H6694" s="323">
        <v>1425240.05</v>
      </c>
      <c r="I6694" s="323">
        <v>1809444</v>
      </c>
      <c r="J6694" s="42"/>
      <c r="K6694" s="42"/>
      <c r="L6694" s="42" t="s">
        <v>4489</v>
      </c>
      <c r="M6694" s="42" t="s">
        <v>4049</v>
      </c>
      <c r="N6694" s="42" t="s">
        <v>2443</v>
      </c>
      <c r="O6694" s="137" t="s">
        <v>4050</v>
      </c>
      <c r="P6694" s="42" t="s">
        <v>64</v>
      </c>
      <c r="Q6694" s="42" t="s">
        <v>65</v>
      </c>
      <c r="R6694" s="42">
        <v>1</v>
      </c>
      <c r="S6694" s="137" t="s">
        <v>2419</v>
      </c>
      <c r="T6694" s="62">
        <v>691081800</v>
      </c>
      <c r="U6694" s="62">
        <v>673786686.64999998</v>
      </c>
      <c r="Z6694" s="54" t="s">
        <v>280</v>
      </c>
      <c r="AA6694" s="132">
        <v>2.6793600961915E-6</v>
      </c>
      <c r="AJ6694" s="42"/>
      <c r="AM6694" s="42"/>
      <c r="AN6694" s="42"/>
      <c r="AO6694" s="42"/>
      <c r="AP6694" s="42"/>
      <c r="AY6694" s="42"/>
      <c r="AZ6694" s="42"/>
      <c r="BA6694" s="42"/>
      <c r="BB6694" s="42"/>
      <c r="BN6694" s="54" t="s">
        <v>4578</v>
      </c>
      <c r="BO6694" s="58" t="str">
        <f t="shared" si="104"/>
        <v>境内资产</v>
      </c>
      <c r="BP6694" s="58" t="str">
        <f>IF(M6694="",VLOOKUP(D6694,Sheet4!$A$1:$B$92,2,0),VLOOKUP(Q6694,Sheet4!$A$1:$B$92,2,0))</f>
        <v>保险资产管理产品</v>
      </c>
    </row>
    <row r="6695" spans="1:68" s="58" customFormat="1" ht="12.75" customHeight="1">
      <c r="A6695" s="64" t="s">
        <v>3662</v>
      </c>
      <c r="B6695" s="54" t="s">
        <v>3663</v>
      </c>
      <c r="C6695" s="252" t="s">
        <v>5552</v>
      </c>
      <c r="D6695" s="252" t="s">
        <v>672</v>
      </c>
      <c r="E6695" s="54" t="s">
        <v>3664</v>
      </c>
      <c r="F6695" s="54" t="s">
        <v>3663</v>
      </c>
      <c r="G6695" s="129">
        <v>26500</v>
      </c>
      <c r="H6695" s="323">
        <v>271222.65000000002</v>
      </c>
      <c r="I6695" s="323">
        <v>106795</v>
      </c>
      <c r="J6695" s="42"/>
      <c r="K6695" s="42"/>
      <c r="L6695" s="42" t="s">
        <v>4489</v>
      </c>
      <c r="M6695" s="42" t="s">
        <v>4049</v>
      </c>
      <c r="N6695" s="42" t="s">
        <v>2443</v>
      </c>
      <c r="O6695" s="137" t="s">
        <v>4050</v>
      </c>
      <c r="P6695" s="42" t="s">
        <v>64</v>
      </c>
      <c r="Q6695" s="42" t="s">
        <v>65</v>
      </c>
      <c r="R6695" s="42">
        <v>1</v>
      </c>
      <c r="S6695" s="137" t="s">
        <v>2419</v>
      </c>
      <c r="T6695" s="62">
        <v>691081800</v>
      </c>
      <c r="U6695" s="62">
        <v>673786686.64999998</v>
      </c>
      <c r="Z6695" s="54" t="s">
        <v>280</v>
      </c>
      <c r="AA6695" s="132">
        <v>3.7476414591473198E-6</v>
      </c>
      <c r="AJ6695" s="42"/>
      <c r="AM6695" s="42"/>
      <c r="AN6695" s="42"/>
      <c r="AO6695" s="42"/>
      <c r="AP6695" s="42"/>
      <c r="AY6695" s="42"/>
      <c r="AZ6695" s="42"/>
      <c r="BA6695" s="42"/>
      <c r="BB6695" s="42"/>
      <c r="BN6695" s="54" t="s">
        <v>4578</v>
      </c>
      <c r="BO6695" s="58" t="str">
        <f t="shared" si="104"/>
        <v>境内资产</v>
      </c>
      <c r="BP6695" s="58" t="str">
        <f>IF(M6695="",VLOOKUP(D6695,Sheet4!$A$1:$B$92,2,0),VLOOKUP(Q6695,Sheet4!$A$1:$B$92,2,0))</f>
        <v>保险资产管理产品</v>
      </c>
    </row>
    <row r="6696" spans="1:68" s="58" customFormat="1" ht="12.75" customHeight="1">
      <c r="A6696" s="64" t="s">
        <v>2624</v>
      </c>
      <c r="B6696" s="54" t="s">
        <v>2625</v>
      </c>
      <c r="C6696" s="252" t="s">
        <v>5552</v>
      </c>
      <c r="D6696" s="252" t="s">
        <v>672</v>
      </c>
      <c r="E6696" s="54" t="s">
        <v>2626</v>
      </c>
      <c r="F6696" s="54" t="s">
        <v>2625</v>
      </c>
      <c r="G6696" s="129">
        <v>14500</v>
      </c>
      <c r="H6696" s="323">
        <v>385446.89</v>
      </c>
      <c r="I6696" s="323">
        <v>255780</v>
      </c>
      <c r="J6696" s="42"/>
      <c r="K6696" s="42"/>
      <c r="L6696" s="42" t="s">
        <v>4489</v>
      </c>
      <c r="M6696" s="42" t="s">
        <v>4049</v>
      </c>
      <c r="N6696" s="42" t="s">
        <v>2443</v>
      </c>
      <c r="O6696" s="137" t="s">
        <v>4050</v>
      </c>
      <c r="P6696" s="42" t="s">
        <v>64</v>
      </c>
      <c r="Q6696" s="42" t="s">
        <v>65</v>
      </c>
      <c r="R6696" s="42">
        <v>1</v>
      </c>
      <c r="S6696" s="137" t="s">
        <v>2419</v>
      </c>
      <c r="T6696" s="62">
        <v>691081800</v>
      </c>
      <c r="U6696" s="62">
        <v>673786686.64999998</v>
      </c>
      <c r="Z6696" s="54" t="s">
        <v>280</v>
      </c>
      <c r="AA6696" s="132">
        <v>6.0893404786343201E-6</v>
      </c>
      <c r="AJ6696" s="42"/>
      <c r="AM6696" s="42"/>
      <c r="AN6696" s="42"/>
      <c r="AO6696" s="42"/>
      <c r="AP6696" s="42"/>
      <c r="AY6696" s="42"/>
      <c r="AZ6696" s="42"/>
      <c r="BA6696" s="42"/>
      <c r="BB6696" s="42"/>
      <c r="BN6696" s="54" t="s">
        <v>4578</v>
      </c>
      <c r="BO6696" s="58" t="str">
        <f t="shared" si="104"/>
        <v>境内资产</v>
      </c>
      <c r="BP6696" s="58" t="str">
        <f>IF(M6696="",VLOOKUP(D6696,Sheet4!$A$1:$B$92,2,0),VLOOKUP(Q6696,Sheet4!$A$1:$B$92,2,0))</f>
        <v>保险资产管理产品</v>
      </c>
    </row>
    <row r="6697" spans="1:68" s="58" customFormat="1" ht="12.75" customHeight="1">
      <c r="A6697" s="64" t="s">
        <v>3665</v>
      </c>
      <c r="B6697" s="54" t="s">
        <v>3666</v>
      </c>
      <c r="C6697" s="252" t="s">
        <v>5552</v>
      </c>
      <c r="D6697" s="252" t="s">
        <v>672</v>
      </c>
      <c r="E6697" s="54" t="s">
        <v>3667</v>
      </c>
      <c r="F6697" s="54" t="s">
        <v>3666</v>
      </c>
      <c r="G6697" s="129">
        <v>42900</v>
      </c>
      <c r="H6697" s="323">
        <v>318951.75</v>
      </c>
      <c r="I6697" s="323">
        <v>188760</v>
      </c>
      <c r="J6697" s="42"/>
      <c r="K6697" s="42"/>
      <c r="L6697" s="42" t="s">
        <v>4489</v>
      </c>
      <c r="M6697" s="42" t="s">
        <v>4049</v>
      </c>
      <c r="N6697" s="42" t="s">
        <v>2443</v>
      </c>
      <c r="O6697" s="137" t="s">
        <v>4050</v>
      </c>
      <c r="P6697" s="42" t="s">
        <v>64</v>
      </c>
      <c r="Q6697" s="42" t="s">
        <v>65</v>
      </c>
      <c r="R6697" s="42">
        <v>1</v>
      </c>
      <c r="S6697" s="137" t="s">
        <v>2419</v>
      </c>
      <c r="T6697" s="62">
        <v>691081800</v>
      </c>
      <c r="U6697" s="62">
        <v>673786686.64999998</v>
      </c>
      <c r="Z6697" s="54" t="s">
        <v>280</v>
      </c>
      <c r="AA6697" s="132">
        <v>5.7564135617084499E-6</v>
      </c>
      <c r="AJ6697" s="42"/>
      <c r="AM6697" s="42"/>
      <c r="AN6697" s="42"/>
      <c r="AO6697" s="42"/>
      <c r="AP6697" s="42"/>
      <c r="AY6697" s="42"/>
      <c r="AZ6697" s="42"/>
      <c r="BA6697" s="42"/>
      <c r="BB6697" s="42"/>
      <c r="BN6697" s="54" t="s">
        <v>4578</v>
      </c>
      <c r="BO6697" s="58" t="str">
        <f t="shared" si="104"/>
        <v>境内资产</v>
      </c>
      <c r="BP6697" s="58" t="str">
        <f>IF(M6697="",VLOOKUP(D6697,Sheet4!$A$1:$B$92,2,0),VLOOKUP(Q6697,Sheet4!$A$1:$B$92,2,0))</f>
        <v>保险资产管理产品</v>
      </c>
    </row>
    <row r="6698" spans="1:68" s="58" customFormat="1" ht="12.75" customHeight="1">
      <c r="A6698" s="64" t="s">
        <v>3668</v>
      </c>
      <c r="B6698" s="54" t="s">
        <v>3669</v>
      </c>
      <c r="C6698" s="252" t="s">
        <v>5552</v>
      </c>
      <c r="D6698" s="252" t="s">
        <v>672</v>
      </c>
      <c r="E6698" s="54" t="s">
        <v>3670</v>
      </c>
      <c r="F6698" s="54" t="s">
        <v>3669</v>
      </c>
      <c r="G6698" s="129">
        <v>13100</v>
      </c>
      <c r="H6698" s="323">
        <v>306113.94</v>
      </c>
      <c r="I6698" s="323">
        <v>191129</v>
      </c>
      <c r="J6698" s="42"/>
      <c r="K6698" s="42"/>
      <c r="L6698" s="42" t="s">
        <v>4489</v>
      </c>
      <c r="M6698" s="42" t="s">
        <v>4049</v>
      </c>
      <c r="N6698" s="42" t="s">
        <v>2443</v>
      </c>
      <c r="O6698" s="137" t="s">
        <v>4050</v>
      </c>
      <c r="P6698" s="42" t="s">
        <v>64</v>
      </c>
      <c r="Q6698" s="42" t="s">
        <v>65</v>
      </c>
      <c r="R6698" s="42">
        <v>1</v>
      </c>
      <c r="S6698" s="137" t="s">
        <v>2419</v>
      </c>
      <c r="T6698" s="62">
        <v>691081800</v>
      </c>
      <c r="U6698" s="62">
        <v>673786686.64999998</v>
      </c>
      <c r="Z6698" s="54" t="s">
        <v>280</v>
      </c>
      <c r="AA6698" s="132">
        <v>6.7526872978906498E-6</v>
      </c>
      <c r="AJ6698" s="42"/>
      <c r="AM6698" s="42"/>
      <c r="AN6698" s="42"/>
      <c r="AO6698" s="42"/>
      <c r="AP6698" s="42"/>
      <c r="AY6698" s="42"/>
      <c r="AZ6698" s="42"/>
      <c r="BA6698" s="42"/>
      <c r="BB6698" s="42"/>
      <c r="BN6698" s="54" t="s">
        <v>4578</v>
      </c>
      <c r="BO6698" s="58" t="str">
        <f t="shared" si="104"/>
        <v>境内资产</v>
      </c>
      <c r="BP6698" s="58" t="str">
        <f>IF(M6698="",VLOOKUP(D6698,Sheet4!$A$1:$B$92,2,0),VLOOKUP(Q6698,Sheet4!$A$1:$B$92,2,0))</f>
        <v>保险资产管理产品</v>
      </c>
    </row>
    <row r="6699" spans="1:68" s="58" customFormat="1" ht="12.75" customHeight="1">
      <c r="A6699" s="64" t="s">
        <v>2631</v>
      </c>
      <c r="B6699" s="54" t="s">
        <v>2632</v>
      </c>
      <c r="C6699" s="252" t="s">
        <v>5552</v>
      </c>
      <c r="D6699" s="252" t="s">
        <v>672</v>
      </c>
      <c r="E6699" s="54" t="s">
        <v>2633</v>
      </c>
      <c r="F6699" s="54" t="s">
        <v>2632</v>
      </c>
      <c r="G6699" s="129">
        <v>8400</v>
      </c>
      <c r="H6699" s="323">
        <v>842118</v>
      </c>
      <c r="I6699" s="323">
        <v>602112</v>
      </c>
      <c r="J6699" s="42"/>
      <c r="K6699" s="42"/>
      <c r="L6699" s="42" t="s">
        <v>4489</v>
      </c>
      <c r="M6699" s="42" t="s">
        <v>4049</v>
      </c>
      <c r="N6699" s="42" t="s">
        <v>2443</v>
      </c>
      <c r="O6699" s="137" t="s">
        <v>4050</v>
      </c>
      <c r="P6699" s="42" t="s">
        <v>64</v>
      </c>
      <c r="Q6699" s="42" t="s">
        <v>65</v>
      </c>
      <c r="R6699" s="42">
        <v>1</v>
      </c>
      <c r="S6699" s="137" t="s">
        <v>2419</v>
      </c>
      <c r="T6699" s="62">
        <v>691081800</v>
      </c>
      <c r="U6699" s="62">
        <v>673786686.64999998</v>
      </c>
      <c r="Z6699" s="54" t="s">
        <v>280</v>
      </c>
      <c r="AA6699" s="132">
        <v>8.7268262673743103E-6</v>
      </c>
      <c r="AJ6699" s="42"/>
      <c r="AM6699" s="42"/>
      <c r="AN6699" s="42"/>
      <c r="AO6699" s="42"/>
      <c r="AP6699" s="42"/>
      <c r="AY6699" s="42"/>
      <c r="AZ6699" s="42"/>
      <c r="BA6699" s="42"/>
      <c r="BB6699" s="42"/>
      <c r="BN6699" s="54" t="s">
        <v>4578</v>
      </c>
      <c r="BO6699" s="58" t="str">
        <f t="shared" si="104"/>
        <v>境内资产</v>
      </c>
      <c r="BP6699" s="58" t="str">
        <f>IF(M6699="",VLOOKUP(D6699,Sheet4!$A$1:$B$92,2,0),VLOOKUP(Q6699,Sheet4!$A$1:$B$92,2,0))</f>
        <v>保险资产管理产品</v>
      </c>
    </row>
    <row r="6700" spans="1:68" s="58" customFormat="1" ht="12.75" customHeight="1">
      <c r="A6700" s="64" t="s">
        <v>3671</v>
      </c>
      <c r="B6700" s="54" t="s">
        <v>3672</v>
      </c>
      <c r="C6700" s="252" t="s">
        <v>5552</v>
      </c>
      <c r="D6700" s="252" t="s">
        <v>672</v>
      </c>
      <c r="E6700" s="54" t="s">
        <v>3673</v>
      </c>
      <c r="F6700" s="54" t="s">
        <v>3672</v>
      </c>
      <c r="G6700" s="129">
        <v>27048</v>
      </c>
      <c r="H6700" s="323">
        <v>1637328.3</v>
      </c>
      <c r="I6700" s="323">
        <v>1452477.6</v>
      </c>
      <c r="J6700" s="42"/>
      <c r="K6700" s="42"/>
      <c r="L6700" s="42" t="s">
        <v>4489</v>
      </c>
      <c r="M6700" s="42" t="s">
        <v>4049</v>
      </c>
      <c r="N6700" s="42" t="s">
        <v>2443</v>
      </c>
      <c r="O6700" s="137" t="s">
        <v>4050</v>
      </c>
      <c r="P6700" s="42" t="s">
        <v>64</v>
      </c>
      <c r="Q6700" s="42" t="s">
        <v>65</v>
      </c>
      <c r="R6700" s="42">
        <v>1</v>
      </c>
      <c r="S6700" s="137" t="s">
        <v>2419</v>
      </c>
      <c r="T6700" s="62">
        <v>691081800</v>
      </c>
      <c r="U6700" s="62">
        <v>673786686.64999998</v>
      </c>
      <c r="Z6700" s="54" t="s">
        <v>280</v>
      </c>
      <c r="AA6700" s="132">
        <v>5.0822224144043502E-6</v>
      </c>
      <c r="AJ6700" s="42"/>
      <c r="AM6700" s="42"/>
      <c r="AN6700" s="42"/>
      <c r="AO6700" s="42"/>
      <c r="AP6700" s="42"/>
      <c r="AY6700" s="42"/>
      <c r="AZ6700" s="42"/>
      <c r="BA6700" s="42"/>
      <c r="BB6700" s="42"/>
      <c r="BN6700" s="54" t="s">
        <v>4578</v>
      </c>
      <c r="BO6700" s="58" t="str">
        <f t="shared" si="104"/>
        <v>境内资产</v>
      </c>
      <c r="BP6700" s="58" t="str">
        <f>IF(M6700="",VLOOKUP(D6700,Sheet4!$A$1:$B$92,2,0),VLOOKUP(Q6700,Sheet4!$A$1:$B$92,2,0))</f>
        <v>保险资产管理产品</v>
      </c>
    </row>
    <row r="6701" spans="1:68" s="58" customFormat="1" ht="12.75" customHeight="1">
      <c r="A6701" s="64" t="s">
        <v>3674</v>
      </c>
      <c r="B6701" s="54" t="s">
        <v>3675</v>
      </c>
      <c r="C6701" s="252" t="s">
        <v>5552</v>
      </c>
      <c r="D6701" s="252" t="s">
        <v>672</v>
      </c>
      <c r="E6701" s="54" t="s">
        <v>3676</v>
      </c>
      <c r="F6701" s="54" t="s">
        <v>3675</v>
      </c>
      <c r="G6701" s="129">
        <v>1200</v>
      </c>
      <c r="H6701" s="323">
        <v>179038</v>
      </c>
      <c r="I6701" s="323">
        <v>84744</v>
      </c>
      <c r="J6701" s="42"/>
      <c r="K6701" s="42"/>
      <c r="L6701" s="42" t="s">
        <v>4489</v>
      </c>
      <c r="M6701" s="42" t="s">
        <v>4049</v>
      </c>
      <c r="N6701" s="42" t="s">
        <v>2443</v>
      </c>
      <c r="O6701" s="137" t="s">
        <v>4050</v>
      </c>
      <c r="P6701" s="42" t="s">
        <v>64</v>
      </c>
      <c r="Q6701" s="42" t="s">
        <v>65</v>
      </c>
      <c r="R6701" s="42">
        <v>1</v>
      </c>
      <c r="S6701" s="137" t="s">
        <v>2419</v>
      </c>
      <c r="T6701" s="62">
        <v>691081800</v>
      </c>
      <c r="U6701" s="62">
        <v>673786686.64999998</v>
      </c>
      <c r="Z6701" s="54" t="s">
        <v>280</v>
      </c>
      <c r="AA6701" s="132">
        <v>3.7320395596193302E-6</v>
      </c>
      <c r="AJ6701" s="42"/>
      <c r="AM6701" s="42"/>
      <c r="AN6701" s="42"/>
      <c r="AO6701" s="42"/>
      <c r="AP6701" s="42"/>
      <c r="AY6701" s="42"/>
      <c r="AZ6701" s="42"/>
      <c r="BA6701" s="42"/>
      <c r="BB6701" s="42"/>
      <c r="BN6701" s="54" t="s">
        <v>4578</v>
      </c>
      <c r="BO6701" s="58" t="str">
        <f t="shared" si="104"/>
        <v>境内资产</v>
      </c>
      <c r="BP6701" s="58" t="str">
        <f>IF(M6701="",VLOOKUP(D6701,Sheet4!$A$1:$B$92,2,0),VLOOKUP(Q6701,Sheet4!$A$1:$B$92,2,0))</f>
        <v>保险资产管理产品</v>
      </c>
    </row>
    <row r="6702" spans="1:68" s="58" customFormat="1" ht="12.75" customHeight="1">
      <c r="A6702" s="64" t="s">
        <v>2112</v>
      </c>
      <c r="B6702" s="54" t="s">
        <v>2643</v>
      </c>
      <c r="C6702" s="252" t="s">
        <v>5552</v>
      </c>
      <c r="D6702" s="252" t="s">
        <v>672</v>
      </c>
      <c r="E6702" s="54" t="s">
        <v>2644</v>
      </c>
      <c r="F6702" s="54" t="s">
        <v>2643</v>
      </c>
      <c r="G6702" s="129">
        <v>5600</v>
      </c>
      <c r="H6702" s="323">
        <v>803433.15</v>
      </c>
      <c r="I6702" s="323">
        <v>1063328</v>
      </c>
      <c r="J6702" s="42"/>
      <c r="K6702" s="42"/>
      <c r="L6702" s="42" t="s">
        <v>4489</v>
      </c>
      <c r="M6702" s="42" t="s">
        <v>4049</v>
      </c>
      <c r="N6702" s="42" t="s">
        <v>2443</v>
      </c>
      <c r="O6702" s="137" t="s">
        <v>4050</v>
      </c>
      <c r="P6702" s="42" t="s">
        <v>64</v>
      </c>
      <c r="Q6702" s="42" t="s">
        <v>65</v>
      </c>
      <c r="R6702" s="42">
        <v>1</v>
      </c>
      <c r="S6702" s="137" t="s">
        <v>2419</v>
      </c>
      <c r="T6702" s="62">
        <v>691081800</v>
      </c>
      <c r="U6702" s="62">
        <v>673786686.64999998</v>
      </c>
      <c r="Z6702" s="54" t="s">
        <v>280</v>
      </c>
      <c r="AA6702" s="132">
        <v>6.2751630114783401E-6</v>
      </c>
      <c r="AJ6702" s="42"/>
      <c r="AM6702" s="42"/>
      <c r="AN6702" s="42"/>
      <c r="AO6702" s="42"/>
      <c r="AP6702" s="42"/>
      <c r="AY6702" s="42"/>
      <c r="AZ6702" s="42"/>
      <c r="BA6702" s="42"/>
      <c r="BB6702" s="42"/>
      <c r="BN6702" s="54" t="s">
        <v>4578</v>
      </c>
      <c r="BO6702" s="58" t="str">
        <f t="shared" si="104"/>
        <v>境内资产</v>
      </c>
      <c r="BP6702" s="58" t="str">
        <f>IF(M6702="",VLOOKUP(D6702,Sheet4!$A$1:$B$92,2,0),VLOOKUP(Q6702,Sheet4!$A$1:$B$92,2,0))</f>
        <v>保险资产管理产品</v>
      </c>
    </row>
    <row r="6703" spans="1:68" s="58" customFormat="1" ht="12.75" customHeight="1">
      <c r="A6703" s="64" t="s">
        <v>2645</v>
      </c>
      <c r="B6703" s="54" t="s">
        <v>2646</v>
      </c>
      <c r="C6703" s="252" t="s">
        <v>5552</v>
      </c>
      <c r="D6703" s="252" t="s">
        <v>672</v>
      </c>
      <c r="E6703" s="54" t="s">
        <v>2647</v>
      </c>
      <c r="F6703" s="54" t="s">
        <v>2646</v>
      </c>
      <c r="G6703" s="129">
        <v>1300</v>
      </c>
      <c r="H6703" s="323">
        <v>379078.62</v>
      </c>
      <c r="I6703" s="323">
        <v>330200</v>
      </c>
      <c r="J6703" s="42"/>
      <c r="K6703" s="42"/>
      <c r="L6703" s="42" t="s">
        <v>4489</v>
      </c>
      <c r="M6703" s="42" t="s">
        <v>4049</v>
      </c>
      <c r="N6703" s="42" t="s">
        <v>2443</v>
      </c>
      <c r="O6703" s="137" t="s">
        <v>4050</v>
      </c>
      <c r="P6703" s="42" t="s">
        <v>64</v>
      </c>
      <c r="Q6703" s="42" t="s">
        <v>65</v>
      </c>
      <c r="R6703" s="42">
        <v>1</v>
      </c>
      <c r="S6703" s="137" t="s">
        <v>2419</v>
      </c>
      <c r="T6703" s="62">
        <v>691081800</v>
      </c>
      <c r="U6703" s="62">
        <v>673786686.64999998</v>
      </c>
      <c r="Z6703" s="54" t="s">
        <v>280</v>
      </c>
      <c r="AA6703" s="132">
        <v>4.9178712103196502E-6</v>
      </c>
      <c r="AJ6703" s="42"/>
      <c r="AM6703" s="42"/>
      <c r="AN6703" s="42"/>
      <c r="AO6703" s="42"/>
      <c r="AP6703" s="42"/>
      <c r="AY6703" s="42"/>
      <c r="AZ6703" s="42"/>
      <c r="BA6703" s="42"/>
      <c r="BB6703" s="42"/>
      <c r="BN6703" s="54" t="s">
        <v>4578</v>
      </c>
      <c r="BO6703" s="58" t="str">
        <f t="shared" si="104"/>
        <v>境内资产</v>
      </c>
      <c r="BP6703" s="58" t="str">
        <f>IF(M6703="",VLOOKUP(D6703,Sheet4!$A$1:$B$92,2,0),VLOOKUP(Q6703,Sheet4!$A$1:$B$92,2,0))</f>
        <v>保险资产管理产品</v>
      </c>
    </row>
    <row r="6704" spans="1:68" s="58" customFormat="1" ht="12.75" customHeight="1">
      <c r="A6704" s="64" t="s">
        <v>2282</v>
      </c>
      <c r="B6704" s="54" t="s">
        <v>2333</v>
      </c>
      <c r="C6704" s="252" t="s">
        <v>5552</v>
      </c>
      <c r="D6704" s="252" t="s">
        <v>672</v>
      </c>
      <c r="E6704" s="54" t="s">
        <v>3677</v>
      </c>
      <c r="F6704" s="54" t="s">
        <v>2333</v>
      </c>
      <c r="G6704" s="129">
        <v>3500</v>
      </c>
      <c r="H6704" s="323">
        <v>348646.94</v>
      </c>
      <c r="I6704" s="323">
        <v>260750</v>
      </c>
      <c r="J6704" s="42"/>
      <c r="K6704" s="42"/>
      <c r="L6704" s="42" t="s">
        <v>4489</v>
      </c>
      <c r="M6704" s="42" t="s">
        <v>4049</v>
      </c>
      <c r="N6704" s="42" t="s">
        <v>2443</v>
      </c>
      <c r="O6704" s="137" t="s">
        <v>4050</v>
      </c>
      <c r="P6704" s="42" t="s">
        <v>64</v>
      </c>
      <c r="Q6704" s="42" t="s">
        <v>65</v>
      </c>
      <c r="R6704" s="42">
        <v>1</v>
      </c>
      <c r="S6704" s="137" t="s">
        <v>2419</v>
      </c>
      <c r="T6704" s="62">
        <v>691081800</v>
      </c>
      <c r="U6704" s="62">
        <v>673786686.64999998</v>
      </c>
      <c r="Z6704" s="54" t="s">
        <v>280</v>
      </c>
      <c r="AA6704" s="132">
        <v>5.2509212268709596E-6</v>
      </c>
      <c r="AJ6704" s="42"/>
      <c r="AM6704" s="42"/>
      <c r="AN6704" s="42"/>
      <c r="AO6704" s="42"/>
      <c r="AP6704" s="42"/>
      <c r="AY6704" s="42"/>
      <c r="AZ6704" s="42"/>
      <c r="BA6704" s="42"/>
      <c r="BB6704" s="42"/>
      <c r="BN6704" s="54" t="s">
        <v>4578</v>
      </c>
      <c r="BO6704" s="58" t="str">
        <f t="shared" si="104"/>
        <v>境内资产</v>
      </c>
      <c r="BP6704" s="58" t="str">
        <f>IF(M6704="",VLOOKUP(D6704,Sheet4!$A$1:$B$92,2,0),VLOOKUP(Q6704,Sheet4!$A$1:$B$92,2,0))</f>
        <v>保险资产管理产品</v>
      </c>
    </row>
    <row r="6705" spans="1:68" s="58" customFormat="1" ht="12.75" customHeight="1">
      <c r="A6705" s="64" t="s">
        <v>3678</v>
      </c>
      <c r="B6705" s="54" t="s">
        <v>3679</v>
      </c>
      <c r="C6705" s="252" t="s">
        <v>5552</v>
      </c>
      <c r="D6705" s="252" t="s">
        <v>672</v>
      </c>
      <c r="E6705" s="54" t="s">
        <v>3680</v>
      </c>
      <c r="F6705" s="54" t="s">
        <v>3679</v>
      </c>
      <c r="G6705" s="129">
        <v>1800</v>
      </c>
      <c r="H6705" s="323">
        <v>203424.37</v>
      </c>
      <c r="I6705" s="323">
        <v>165744</v>
      </c>
      <c r="J6705" s="42"/>
      <c r="K6705" s="42"/>
      <c r="L6705" s="42" t="s">
        <v>4489</v>
      </c>
      <c r="M6705" s="42" t="s">
        <v>4049</v>
      </c>
      <c r="N6705" s="42" t="s">
        <v>2443</v>
      </c>
      <c r="O6705" s="137" t="s">
        <v>4050</v>
      </c>
      <c r="P6705" s="42" t="s">
        <v>64</v>
      </c>
      <c r="Q6705" s="42" t="s">
        <v>65</v>
      </c>
      <c r="R6705" s="42">
        <v>1</v>
      </c>
      <c r="S6705" s="137" t="s">
        <v>2419</v>
      </c>
      <c r="T6705" s="62">
        <v>691081800</v>
      </c>
      <c r="U6705" s="62">
        <v>673786686.64999998</v>
      </c>
      <c r="Z6705" s="54" t="s">
        <v>280</v>
      </c>
      <c r="AA6705" s="132">
        <v>3.5095905537935201E-6</v>
      </c>
      <c r="AJ6705" s="42"/>
      <c r="AM6705" s="42"/>
      <c r="AN6705" s="42"/>
      <c r="AO6705" s="42"/>
      <c r="AP6705" s="42"/>
      <c r="AY6705" s="42"/>
      <c r="AZ6705" s="42"/>
      <c r="BA6705" s="42"/>
      <c r="BB6705" s="42"/>
      <c r="BN6705" s="54" t="s">
        <v>4578</v>
      </c>
      <c r="BO6705" s="58" t="str">
        <f t="shared" si="104"/>
        <v>境内资产</v>
      </c>
      <c r="BP6705" s="58" t="str">
        <f>IF(M6705="",VLOOKUP(D6705,Sheet4!$A$1:$B$92,2,0),VLOOKUP(Q6705,Sheet4!$A$1:$B$92,2,0))</f>
        <v>保险资产管理产品</v>
      </c>
    </row>
    <row r="6706" spans="1:68" s="58" customFormat="1" ht="12.75" customHeight="1">
      <c r="A6706" s="64" t="s">
        <v>3681</v>
      </c>
      <c r="B6706" s="54" t="s">
        <v>3682</v>
      </c>
      <c r="C6706" s="252" t="s">
        <v>5552</v>
      </c>
      <c r="D6706" s="252" t="s">
        <v>672</v>
      </c>
      <c r="E6706" s="54" t="s">
        <v>3683</v>
      </c>
      <c r="F6706" s="54" t="s">
        <v>3682</v>
      </c>
      <c r="G6706" s="129">
        <v>5600</v>
      </c>
      <c r="H6706" s="323">
        <v>200149.47</v>
      </c>
      <c r="I6706" s="323">
        <v>159320</v>
      </c>
      <c r="J6706" s="42"/>
      <c r="K6706" s="42"/>
      <c r="L6706" s="42" t="s">
        <v>4489</v>
      </c>
      <c r="M6706" s="42" t="s">
        <v>4049</v>
      </c>
      <c r="N6706" s="42" t="s">
        <v>2443</v>
      </c>
      <c r="O6706" s="137" t="s">
        <v>4050</v>
      </c>
      <c r="P6706" s="42" t="s">
        <v>64</v>
      </c>
      <c r="Q6706" s="42" t="s">
        <v>65</v>
      </c>
      <c r="R6706" s="42">
        <v>1</v>
      </c>
      <c r="S6706" s="137" t="s">
        <v>2419</v>
      </c>
      <c r="T6706" s="62">
        <v>691081800</v>
      </c>
      <c r="U6706" s="62">
        <v>673786686.64999998</v>
      </c>
      <c r="Z6706" s="54" t="s">
        <v>280</v>
      </c>
      <c r="AA6706" s="132">
        <v>2.4122585992082499E-6</v>
      </c>
      <c r="AJ6706" s="42"/>
      <c r="AM6706" s="42"/>
      <c r="AN6706" s="42"/>
      <c r="AO6706" s="42"/>
      <c r="AP6706" s="42"/>
      <c r="AY6706" s="42"/>
      <c r="AZ6706" s="42"/>
      <c r="BA6706" s="42"/>
      <c r="BB6706" s="42"/>
      <c r="BN6706" s="54" t="s">
        <v>4578</v>
      </c>
      <c r="BO6706" s="58" t="str">
        <f t="shared" si="104"/>
        <v>境内资产</v>
      </c>
      <c r="BP6706" s="58" t="str">
        <f>IF(M6706="",VLOOKUP(D6706,Sheet4!$A$1:$B$92,2,0),VLOOKUP(Q6706,Sheet4!$A$1:$B$92,2,0))</f>
        <v>保险资产管理产品</v>
      </c>
    </row>
    <row r="6707" spans="1:68" s="58" customFormat="1" ht="12.75" customHeight="1">
      <c r="A6707" s="64" t="s">
        <v>3684</v>
      </c>
      <c r="B6707" s="54" t="s">
        <v>3685</v>
      </c>
      <c r="C6707" s="252" t="s">
        <v>5552</v>
      </c>
      <c r="D6707" s="252" t="s">
        <v>672</v>
      </c>
      <c r="E6707" s="54" t="s">
        <v>3686</v>
      </c>
      <c r="F6707" s="54" t="s">
        <v>3685</v>
      </c>
      <c r="G6707" s="129">
        <v>90200</v>
      </c>
      <c r="H6707" s="323">
        <v>253647.27</v>
      </c>
      <c r="I6707" s="323">
        <v>251658</v>
      </c>
      <c r="J6707" s="42"/>
      <c r="K6707" s="42"/>
      <c r="L6707" s="42" t="s">
        <v>4489</v>
      </c>
      <c r="M6707" s="42" t="s">
        <v>4049</v>
      </c>
      <c r="N6707" s="42" t="s">
        <v>2443</v>
      </c>
      <c r="O6707" s="137" t="s">
        <v>4050</v>
      </c>
      <c r="P6707" s="42" t="s">
        <v>64</v>
      </c>
      <c r="Q6707" s="42" t="s">
        <v>65</v>
      </c>
      <c r="R6707" s="42">
        <v>1</v>
      </c>
      <c r="S6707" s="137" t="s">
        <v>2419</v>
      </c>
      <c r="T6707" s="62">
        <v>691081800</v>
      </c>
      <c r="U6707" s="62">
        <v>673786686.64999998</v>
      </c>
      <c r="Z6707" s="54" t="s">
        <v>280</v>
      </c>
      <c r="AA6707" s="132">
        <v>1.7861877393297301E-6</v>
      </c>
      <c r="AJ6707" s="42"/>
      <c r="AM6707" s="42"/>
      <c r="AN6707" s="42"/>
      <c r="AO6707" s="42"/>
      <c r="AP6707" s="42"/>
      <c r="AY6707" s="42"/>
      <c r="AZ6707" s="42"/>
      <c r="BA6707" s="42"/>
      <c r="BB6707" s="42"/>
      <c r="BN6707" s="54" t="s">
        <v>4578</v>
      </c>
      <c r="BO6707" s="58" t="str">
        <f t="shared" si="104"/>
        <v>境内资产</v>
      </c>
      <c r="BP6707" s="58" t="str">
        <f>IF(M6707="",VLOOKUP(D6707,Sheet4!$A$1:$B$92,2,0),VLOOKUP(Q6707,Sheet4!$A$1:$B$92,2,0))</f>
        <v>保险资产管理产品</v>
      </c>
    </row>
    <row r="6708" spans="1:68" s="58" customFormat="1" ht="12.75" customHeight="1">
      <c r="A6708" s="64" t="s">
        <v>3687</v>
      </c>
      <c r="B6708" s="54" t="s">
        <v>1515</v>
      </c>
      <c r="C6708" s="252" t="s">
        <v>5552</v>
      </c>
      <c r="D6708" s="252" t="s">
        <v>678</v>
      </c>
      <c r="E6708" s="54" t="s">
        <v>3688</v>
      </c>
      <c r="F6708" s="54" t="s">
        <v>1515</v>
      </c>
      <c r="G6708" s="129">
        <v>10900</v>
      </c>
      <c r="H6708" s="323">
        <v>289417.40999999997</v>
      </c>
      <c r="I6708" s="323">
        <v>175054</v>
      </c>
      <c r="J6708" s="42"/>
      <c r="K6708" s="42"/>
      <c r="L6708" s="42" t="s">
        <v>4489</v>
      </c>
      <c r="M6708" s="42" t="s">
        <v>4049</v>
      </c>
      <c r="N6708" s="42" t="s">
        <v>2443</v>
      </c>
      <c r="O6708" s="137" t="s">
        <v>4050</v>
      </c>
      <c r="P6708" s="42" t="s">
        <v>64</v>
      </c>
      <c r="Q6708" s="42" t="s">
        <v>65</v>
      </c>
      <c r="R6708" s="42">
        <v>1</v>
      </c>
      <c r="S6708" s="137" t="s">
        <v>2419</v>
      </c>
      <c r="T6708" s="62">
        <v>691081800</v>
      </c>
      <c r="U6708" s="62">
        <v>673786686.64999998</v>
      </c>
      <c r="Z6708" s="54" t="s">
        <v>280</v>
      </c>
      <c r="AA6708" s="132">
        <v>6.0401573254398798E-6</v>
      </c>
      <c r="AJ6708" s="42"/>
      <c r="AM6708" s="42"/>
      <c r="AN6708" s="42"/>
      <c r="AO6708" s="42"/>
      <c r="AP6708" s="42"/>
      <c r="AY6708" s="42"/>
      <c r="AZ6708" s="42"/>
      <c r="BA6708" s="42"/>
      <c r="BB6708" s="42"/>
      <c r="BN6708" s="54" t="s">
        <v>4578</v>
      </c>
      <c r="BO6708" s="58" t="str">
        <f t="shared" si="104"/>
        <v>境内资产</v>
      </c>
      <c r="BP6708" s="58" t="str">
        <f>IF(M6708="",VLOOKUP(D6708,Sheet4!$A$1:$B$92,2,0),VLOOKUP(Q6708,Sheet4!$A$1:$B$92,2,0))</f>
        <v>保险资产管理产品</v>
      </c>
    </row>
    <row r="6709" spans="1:68" s="58" customFormat="1" ht="12.75" customHeight="1">
      <c r="A6709" s="64" t="s">
        <v>3689</v>
      </c>
      <c r="B6709" s="54" t="s">
        <v>3690</v>
      </c>
      <c r="C6709" s="252" t="s">
        <v>5552</v>
      </c>
      <c r="D6709" s="252" t="s">
        <v>678</v>
      </c>
      <c r="E6709" s="54" t="s">
        <v>3691</v>
      </c>
      <c r="F6709" s="54" t="s">
        <v>3690</v>
      </c>
      <c r="G6709" s="129">
        <v>12900</v>
      </c>
      <c r="H6709" s="323">
        <v>839214.94</v>
      </c>
      <c r="I6709" s="323">
        <v>810765</v>
      </c>
      <c r="J6709" s="42"/>
      <c r="K6709" s="42"/>
      <c r="L6709" s="42" t="s">
        <v>4489</v>
      </c>
      <c r="M6709" s="42" t="s">
        <v>4049</v>
      </c>
      <c r="N6709" s="42" t="s">
        <v>2443</v>
      </c>
      <c r="O6709" s="137" t="s">
        <v>4050</v>
      </c>
      <c r="P6709" s="42" t="s">
        <v>64</v>
      </c>
      <c r="Q6709" s="42" t="s">
        <v>65</v>
      </c>
      <c r="R6709" s="42">
        <v>1</v>
      </c>
      <c r="S6709" s="137" t="s">
        <v>2419</v>
      </c>
      <c r="T6709" s="62">
        <v>691081800</v>
      </c>
      <c r="U6709" s="62">
        <v>673786686.64999998</v>
      </c>
      <c r="Z6709" s="54" t="s">
        <v>280</v>
      </c>
      <c r="AA6709" s="132">
        <v>6.7938050317002398E-6</v>
      </c>
      <c r="AJ6709" s="42"/>
      <c r="AM6709" s="42"/>
      <c r="AN6709" s="42"/>
      <c r="AO6709" s="42"/>
      <c r="AP6709" s="42"/>
      <c r="AY6709" s="42"/>
      <c r="AZ6709" s="42"/>
      <c r="BA6709" s="42"/>
      <c r="BB6709" s="42"/>
      <c r="BN6709" s="54" t="s">
        <v>4578</v>
      </c>
      <c r="BO6709" s="58" t="str">
        <f t="shared" si="104"/>
        <v>境内资产</v>
      </c>
      <c r="BP6709" s="58" t="str">
        <f>IF(M6709="",VLOOKUP(D6709,Sheet4!$A$1:$B$92,2,0),VLOOKUP(Q6709,Sheet4!$A$1:$B$92,2,0))</f>
        <v>保险资产管理产品</v>
      </c>
    </row>
    <row r="6710" spans="1:68" s="58" customFormat="1" ht="12.75" customHeight="1">
      <c r="A6710" s="64" t="s">
        <v>3692</v>
      </c>
      <c r="B6710" s="54" t="s">
        <v>3693</v>
      </c>
      <c r="C6710" s="252" t="s">
        <v>5552</v>
      </c>
      <c r="D6710" s="252" t="s">
        <v>678</v>
      </c>
      <c r="E6710" s="54" t="s">
        <v>3694</v>
      </c>
      <c r="F6710" s="54" t="s">
        <v>3693</v>
      </c>
      <c r="G6710" s="129">
        <v>22920</v>
      </c>
      <c r="H6710" s="323">
        <v>1100911.6100000001</v>
      </c>
      <c r="I6710" s="323">
        <v>809305.2</v>
      </c>
      <c r="J6710" s="42"/>
      <c r="K6710" s="42"/>
      <c r="L6710" s="42" t="s">
        <v>4489</v>
      </c>
      <c r="M6710" s="42" t="s">
        <v>4049</v>
      </c>
      <c r="N6710" s="42" t="s">
        <v>2443</v>
      </c>
      <c r="O6710" s="137" t="s">
        <v>4050</v>
      </c>
      <c r="P6710" s="42" t="s">
        <v>64</v>
      </c>
      <c r="Q6710" s="42" t="s">
        <v>65</v>
      </c>
      <c r="R6710" s="42">
        <v>1</v>
      </c>
      <c r="S6710" s="137" t="s">
        <v>2419</v>
      </c>
      <c r="T6710" s="62">
        <v>691081800</v>
      </c>
      <c r="U6710" s="62">
        <v>673786686.64999998</v>
      </c>
      <c r="Z6710" s="54" t="s">
        <v>280</v>
      </c>
      <c r="AA6710" s="132">
        <v>4.2396490441458299E-6</v>
      </c>
      <c r="AJ6710" s="42"/>
      <c r="AM6710" s="42"/>
      <c r="AN6710" s="42"/>
      <c r="AO6710" s="42"/>
      <c r="AP6710" s="42"/>
      <c r="AY6710" s="42"/>
      <c r="AZ6710" s="42"/>
      <c r="BA6710" s="42"/>
      <c r="BB6710" s="42"/>
      <c r="BN6710" s="54" t="s">
        <v>4578</v>
      </c>
      <c r="BO6710" s="58" t="str">
        <f t="shared" si="104"/>
        <v>境内资产</v>
      </c>
      <c r="BP6710" s="58" t="str">
        <f>IF(M6710="",VLOOKUP(D6710,Sheet4!$A$1:$B$92,2,0),VLOOKUP(Q6710,Sheet4!$A$1:$B$92,2,0))</f>
        <v>保险资产管理产品</v>
      </c>
    </row>
    <row r="6711" spans="1:68" s="58" customFormat="1" ht="12.75" customHeight="1">
      <c r="A6711" s="64" t="s">
        <v>3695</v>
      </c>
      <c r="B6711" s="54" t="s">
        <v>3696</v>
      </c>
      <c r="C6711" s="252" t="s">
        <v>5552</v>
      </c>
      <c r="D6711" s="252" t="s">
        <v>678</v>
      </c>
      <c r="E6711" s="54" t="s">
        <v>3697</v>
      </c>
      <c r="F6711" s="54" t="s">
        <v>3696</v>
      </c>
      <c r="G6711" s="129">
        <v>2400</v>
      </c>
      <c r="H6711" s="323">
        <v>301261.53999999998</v>
      </c>
      <c r="I6711" s="323">
        <v>174240</v>
      </c>
      <c r="J6711" s="42"/>
      <c r="K6711" s="42"/>
      <c r="L6711" s="42" t="s">
        <v>4489</v>
      </c>
      <c r="M6711" s="42" t="s">
        <v>4049</v>
      </c>
      <c r="N6711" s="42" t="s">
        <v>2443</v>
      </c>
      <c r="O6711" s="137" t="s">
        <v>4050</v>
      </c>
      <c r="P6711" s="42" t="s">
        <v>64</v>
      </c>
      <c r="Q6711" s="42" t="s">
        <v>65</v>
      </c>
      <c r="R6711" s="42">
        <v>1</v>
      </c>
      <c r="S6711" s="137" t="s">
        <v>2419</v>
      </c>
      <c r="T6711" s="62">
        <v>691081800</v>
      </c>
      <c r="U6711" s="62">
        <v>673786686.64999998</v>
      </c>
      <c r="Z6711" s="54" t="s">
        <v>280</v>
      </c>
      <c r="AA6711" s="132">
        <v>4.4642857142857104E-6</v>
      </c>
      <c r="AJ6711" s="42"/>
      <c r="AM6711" s="42"/>
      <c r="AN6711" s="42"/>
      <c r="AO6711" s="42"/>
      <c r="AP6711" s="42"/>
      <c r="AY6711" s="42"/>
      <c r="AZ6711" s="42"/>
      <c r="BA6711" s="42"/>
      <c r="BB6711" s="42"/>
      <c r="BN6711" s="54" t="s">
        <v>4578</v>
      </c>
      <c r="BO6711" s="58" t="str">
        <f t="shared" si="104"/>
        <v>境内资产</v>
      </c>
      <c r="BP6711" s="58" t="str">
        <f>IF(M6711="",VLOOKUP(D6711,Sheet4!$A$1:$B$92,2,0),VLOOKUP(Q6711,Sheet4!$A$1:$B$92,2,0))</f>
        <v>保险资产管理产品</v>
      </c>
    </row>
    <row r="6712" spans="1:68" s="58" customFormat="1" ht="12.75" customHeight="1">
      <c r="A6712" s="64" t="s">
        <v>2679</v>
      </c>
      <c r="B6712" s="54" t="s">
        <v>2680</v>
      </c>
      <c r="C6712" s="252" t="s">
        <v>5552</v>
      </c>
      <c r="D6712" s="252" t="s">
        <v>678</v>
      </c>
      <c r="E6712" s="54" t="s">
        <v>2681</v>
      </c>
      <c r="F6712" s="54" t="s">
        <v>2680</v>
      </c>
      <c r="G6712" s="129">
        <v>116112</v>
      </c>
      <c r="H6712" s="323">
        <v>2253615.34</v>
      </c>
      <c r="I6712" s="323">
        <v>2444157.6</v>
      </c>
      <c r="J6712" s="42"/>
      <c r="K6712" s="42"/>
      <c r="L6712" s="42" t="s">
        <v>4489</v>
      </c>
      <c r="M6712" s="42" t="s">
        <v>4049</v>
      </c>
      <c r="N6712" s="42" t="s">
        <v>2443</v>
      </c>
      <c r="O6712" s="137" t="s">
        <v>4050</v>
      </c>
      <c r="P6712" s="42" t="s">
        <v>64</v>
      </c>
      <c r="Q6712" s="42" t="s">
        <v>65</v>
      </c>
      <c r="R6712" s="42">
        <v>1</v>
      </c>
      <c r="S6712" s="137" t="s">
        <v>2419</v>
      </c>
      <c r="T6712" s="62">
        <v>691081800</v>
      </c>
      <c r="U6712" s="62">
        <v>673786686.64999998</v>
      </c>
      <c r="Z6712" s="54" t="s">
        <v>280</v>
      </c>
      <c r="AA6712" s="132">
        <v>8.7869359570366092E-6</v>
      </c>
      <c r="AJ6712" s="42"/>
      <c r="AM6712" s="42"/>
      <c r="AN6712" s="42"/>
      <c r="AO6712" s="42"/>
      <c r="AP6712" s="42"/>
      <c r="AY6712" s="42"/>
      <c r="AZ6712" s="42"/>
      <c r="BA6712" s="42"/>
      <c r="BB6712" s="42"/>
      <c r="BN6712" s="54" t="s">
        <v>4578</v>
      </c>
      <c r="BO6712" s="58" t="str">
        <f t="shared" si="104"/>
        <v>境内资产</v>
      </c>
      <c r="BP6712" s="58" t="str">
        <f>IF(M6712="",VLOOKUP(D6712,Sheet4!$A$1:$B$92,2,0),VLOOKUP(Q6712,Sheet4!$A$1:$B$92,2,0))</f>
        <v>保险资产管理产品</v>
      </c>
    </row>
    <row r="6713" spans="1:68" s="58" customFormat="1" ht="12.75" customHeight="1">
      <c r="A6713" s="64" t="s">
        <v>2682</v>
      </c>
      <c r="B6713" s="54" t="s">
        <v>2683</v>
      </c>
      <c r="C6713" s="252" t="s">
        <v>5552</v>
      </c>
      <c r="D6713" s="252" t="s">
        <v>678</v>
      </c>
      <c r="E6713" s="54" t="s">
        <v>2684</v>
      </c>
      <c r="F6713" s="54" t="s">
        <v>2683</v>
      </c>
      <c r="G6713" s="129">
        <v>7100</v>
      </c>
      <c r="H6713" s="323">
        <v>980326.2</v>
      </c>
      <c r="I6713" s="323">
        <v>665412</v>
      </c>
      <c r="J6713" s="42"/>
      <c r="K6713" s="42"/>
      <c r="L6713" s="42" t="s">
        <v>4489</v>
      </c>
      <c r="M6713" s="42" t="s">
        <v>4049</v>
      </c>
      <c r="N6713" s="42" t="s">
        <v>2443</v>
      </c>
      <c r="O6713" s="137" t="s">
        <v>4050</v>
      </c>
      <c r="P6713" s="42" t="s">
        <v>64</v>
      </c>
      <c r="Q6713" s="42" t="s">
        <v>65</v>
      </c>
      <c r="R6713" s="42">
        <v>1</v>
      </c>
      <c r="S6713" s="137" t="s">
        <v>2419</v>
      </c>
      <c r="T6713" s="62">
        <v>691081800</v>
      </c>
      <c r="U6713" s="62">
        <v>673786686.64999998</v>
      </c>
      <c r="Z6713" s="54" t="s">
        <v>280</v>
      </c>
      <c r="AA6713" s="132">
        <v>4.4375000000000003E-6</v>
      </c>
      <c r="AJ6713" s="42"/>
      <c r="AM6713" s="42"/>
      <c r="AN6713" s="42"/>
      <c r="AO6713" s="42"/>
      <c r="AP6713" s="42"/>
      <c r="AY6713" s="42"/>
      <c r="AZ6713" s="42"/>
      <c r="BA6713" s="42"/>
      <c r="BB6713" s="42"/>
      <c r="BN6713" s="54" t="s">
        <v>4578</v>
      </c>
      <c r="BO6713" s="58" t="str">
        <f t="shared" si="104"/>
        <v>境内资产</v>
      </c>
      <c r="BP6713" s="58" t="str">
        <f>IF(M6713="",VLOOKUP(D6713,Sheet4!$A$1:$B$92,2,0),VLOOKUP(Q6713,Sheet4!$A$1:$B$92,2,0))</f>
        <v>保险资产管理产品</v>
      </c>
    </row>
    <row r="6714" spans="1:68" s="58" customFormat="1" ht="12.75" customHeight="1">
      <c r="A6714" s="64" t="s">
        <v>3698</v>
      </c>
      <c r="B6714" s="54" t="s">
        <v>3699</v>
      </c>
      <c r="C6714" s="252" t="s">
        <v>5552</v>
      </c>
      <c r="D6714" s="252" t="s">
        <v>678</v>
      </c>
      <c r="E6714" s="54" t="s">
        <v>3700</v>
      </c>
      <c r="F6714" s="54" t="s">
        <v>3699</v>
      </c>
      <c r="G6714" s="129">
        <v>17250</v>
      </c>
      <c r="H6714" s="323">
        <v>950261.49</v>
      </c>
      <c r="I6714" s="323">
        <v>964620</v>
      </c>
      <c r="J6714" s="42"/>
      <c r="K6714" s="42"/>
      <c r="L6714" s="42" t="s">
        <v>4489</v>
      </c>
      <c r="M6714" s="42" t="s">
        <v>4049</v>
      </c>
      <c r="N6714" s="42" t="s">
        <v>2443</v>
      </c>
      <c r="O6714" s="137" t="s">
        <v>4050</v>
      </c>
      <c r="P6714" s="42" t="s">
        <v>64</v>
      </c>
      <c r="Q6714" s="42" t="s">
        <v>65</v>
      </c>
      <c r="R6714" s="42">
        <v>1</v>
      </c>
      <c r="S6714" s="137" t="s">
        <v>2419</v>
      </c>
      <c r="T6714" s="62">
        <v>691081800</v>
      </c>
      <c r="U6714" s="62">
        <v>673786686.64999998</v>
      </c>
      <c r="Z6714" s="54" t="s">
        <v>280</v>
      </c>
      <c r="AA6714" s="132">
        <v>6.5460603407508799E-6</v>
      </c>
      <c r="AJ6714" s="42"/>
      <c r="AM6714" s="42"/>
      <c r="AN6714" s="42"/>
      <c r="AO6714" s="42"/>
      <c r="AP6714" s="42"/>
      <c r="AY6714" s="42"/>
      <c r="AZ6714" s="42"/>
      <c r="BA6714" s="42"/>
      <c r="BB6714" s="42"/>
      <c r="BN6714" s="54" t="s">
        <v>4578</v>
      </c>
      <c r="BO6714" s="58" t="str">
        <f t="shared" si="104"/>
        <v>境内资产</v>
      </c>
      <c r="BP6714" s="58" t="str">
        <f>IF(M6714="",VLOOKUP(D6714,Sheet4!$A$1:$B$92,2,0),VLOOKUP(Q6714,Sheet4!$A$1:$B$92,2,0))</f>
        <v>保险资产管理产品</v>
      </c>
    </row>
    <row r="6715" spans="1:68" s="58" customFormat="1" ht="12.75" customHeight="1">
      <c r="A6715" s="64" t="s">
        <v>3701</v>
      </c>
      <c r="B6715" s="54" t="s">
        <v>3702</v>
      </c>
      <c r="C6715" s="252" t="s">
        <v>5552</v>
      </c>
      <c r="D6715" s="252" t="s">
        <v>678</v>
      </c>
      <c r="E6715" s="54" t="s">
        <v>3703</v>
      </c>
      <c r="F6715" s="54" t="s">
        <v>3702</v>
      </c>
      <c r="G6715" s="129">
        <v>14300</v>
      </c>
      <c r="H6715" s="323">
        <v>640733.24</v>
      </c>
      <c r="I6715" s="323">
        <v>712569</v>
      </c>
      <c r="J6715" s="42"/>
      <c r="K6715" s="42"/>
      <c r="L6715" s="42" t="s">
        <v>4489</v>
      </c>
      <c r="M6715" s="42" t="s">
        <v>4049</v>
      </c>
      <c r="N6715" s="42" t="s">
        <v>2443</v>
      </c>
      <c r="O6715" s="137" t="s">
        <v>4050</v>
      </c>
      <c r="P6715" s="42" t="s">
        <v>64</v>
      </c>
      <c r="Q6715" s="42" t="s">
        <v>65</v>
      </c>
      <c r="R6715" s="42">
        <v>1</v>
      </c>
      <c r="S6715" s="137" t="s">
        <v>2419</v>
      </c>
      <c r="T6715" s="62">
        <v>691081800</v>
      </c>
      <c r="U6715" s="62">
        <v>673786686.64999998</v>
      </c>
      <c r="Z6715" s="54" t="s">
        <v>280</v>
      </c>
      <c r="AA6715" s="132">
        <v>8.9287281719038997E-6</v>
      </c>
      <c r="AJ6715" s="42"/>
      <c r="AM6715" s="42"/>
      <c r="AN6715" s="42"/>
      <c r="AO6715" s="42"/>
      <c r="AP6715" s="42"/>
      <c r="AY6715" s="42"/>
      <c r="AZ6715" s="42"/>
      <c r="BA6715" s="42"/>
      <c r="BB6715" s="42"/>
      <c r="BN6715" s="54" t="s">
        <v>4578</v>
      </c>
      <c r="BO6715" s="58" t="str">
        <f t="shared" si="104"/>
        <v>境内资产</v>
      </c>
      <c r="BP6715" s="58" t="str">
        <f>IF(M6715="",VLOOKUP(D6715,Sheet4!$A$1:$B$92,2,0),VLOOKUP(Q6715,Sheet4!$A$1:$B$92,2,0))</f>
        <v>保险资产管理产品</v>
      </c>
    </row>
    <row r="6716" spans="1:68" s="58" customFormat="1" ht="12.75" customHeight="1">
      <c r="A6716" s="64" t="s">
        <v>1722</v>
      </c>
      <c r="B6716" s="54" t="s">
        <v>1723</v>
      </c>
      <c r="C6716" s="252" t="s">
        <v>5552</v>
      </c>
      <c r="D6716" s="252" t="s">
        <v>678</v>
      </c>
      <c r="E6716" s="54" t="s">
        <v>1724</v>
      </c>
      <c r="F6716" s="54" t="s">
        <v>1723</v>
      </c>
      <c r="G6716" s="129">
        <v>13500</v>
      </c>
      <c r="H6716" s="323">
        <v>228278.8</v>
      </c>
      <c r="I6716" s="323">
        <v>162000</v>
      </c>
      <c r="J6716" s="42"/>
      <c r="K6716" s="42"/>
      <c r="L6716" s="42" t="s">
        <v>4489</v>
      </c>
      <c r="M6716" s="42" t="s">
        <v>4049</v>
      </c>
      <c r="N6716" s="42" t="s">
        <v>2443</v>
      </c>
      <c r="O6716" s="137" t="s">
        <v>4050</v>
      </c>
      <c r="P6716" s="42" t="s">
        <v>64</v>
      </c>
      <c r="Q6716" s="42" t="s">
        <v>65</v>
      </c>
      <c r="R6716" s="42">
        <v>1</v>
      </c>
      <c r="S6716" s="137" t="s">
        <v>2419</v>
      </c>
      <c r="T6716" s="62">
        <v>691081800</v>
      </c>
      <c r="U6716" s="62">
        <v>673786686.64999998</v>
      </c>
      <c r="Z6716" s="54" t="s">
        <v>280</v>
      </c>
      <c r="AA6716" s="132">
        <v>5.1631279964213304E-6</v>
      </c>
      <c r="AJ6716" s="42"/>
      <c r="AM6716" s="42"/>
      <c r="AN6716" s="42"/>
      <c r="AO6716" s="42"/>
      <c r="AP6716" s="42"/>
      <c r="AY6716" s="42"/>
      <c r="AZ6716" s="42"/>
      <c r="BA6716" s="42"/>
      <c r="BB6716" s="42"/>
      <c r="BN6716" s="54" t="s">
        <v>4578</v>
      </c>
      <c r="BO6716" s="58" t="str">
        <f t="shared" si="104"/>
        <v>境内资产</v>
      </c>
      <c r="BP6716" s="58" t="str">
        <f>IF(M6716="",VLOOKUP(D6716,Sheet4!$A$1:$B$92,2,0),VLOOKUP(Q6716,Sheet4!$A$1:$B$92,2,0))</f>
        <v>保险资产管理产品</v>
      </c>
    </row>
    <row r="6717" spans="1:68" s="58" customFormat="1" ht="12.75" customHeight="1">
      <c r="A6717" s="64" t="s">
        <v>3704</v>
      </c>
      <c r="B6717" s="54" t="s">
        <v>3705</v>
      </c>
      <c r="C6717" s="252" t="s">
        <v>5552</v>
      </c>
      <c r="D6717" s="252" t="s">
        <v>678</v>
      </c>
      <c r="E6717" s="54" t="s">
        <v>3706</v>
      </c>
      <c r="F6717" s="54" t="s">
        <v>3705</v>
      </c>
      <c r="G6717" s="129">
        <v>9300</v>
      </c>
      <c r="H6717" s="323">
        <v>1045756.98</v>
      </c>
      <c r="I6717" s="323">
        <v>566928</v>
      </c>
      <c r="J6717" s="42"/>
      <c r="K6717" s="42"/>
      <c r="L6717" s="42" t="s">
        <v>4489</v>
      </c>
      <c r="M6717" s="42" t="s">
        <v>4049</v>
      </c>
      <c r="N6717" s="42" t="s">
        <v>2443</v>
      </c>
      <c r="O6717" s="137" t="s">
        <v>4050</v>
      </c>
      <c r="P6717" s="42" t="s">
        <v>64</v>
      </c>
      <c r="Q6717" s="42" t="s">
        <v>65</v>
      </c>
      <c r="R6717" s="42">
        <v>1</v>
      </c>
      <c r="S6717" s="137" t="s">
        <v>2419</v>
      </c>
      <c r="T6717" s="62">
        <v>691081800</v>
      </c>
      <c r="U6717" s="62">
        <v>673786686.64999998</v>
      </c>
      <c r="Z6717" s="54" t="s">
        <v>280</v>
      </c>
      <c r="AA6717" s="132">
        <v>6.2617155351056299E-6</v>
      </c>
      <c r="AJ6717" s="42"/>
      <c r="AM6717" s="42"/>
      <c r="AN6717" s="42"/>
      <c r="AO6717" s="42"/>
      <c r="AP6717" s="42"/>
      <c r="AY6717" s="42"/>
      <c r="AZ6717" s="42"/>
      <c r="BA6717" s="42"/>
      <c r="BB6717" s="42"/>
      <c r="BN6717" s="54" t="s">
        <v>4578</v>
      </c>
      <c r="BO6717" s="58" t="str">
        <f t="shared" si="104"/>
        <v>境内资产</v>
      </c>
      <c r="BP6717" s="58" t="str">
        <f>IF(M6717="",VLOOKUP(D6717,Sheet4!$A$1:$B$92,2,0),VLOOKUP(Q6717,Sheet4!$A$1:$B$92,2,0))</f>
        <v>保险资产管理产品</v>
      </c>
    </row>
    <row r="6718" spans="1:68" s="58" customFormat="1" ht="12.75" customHeight="1">
      <c r="A6718" s="64" t="s">
        <v>3707</v>
      </c>
      <c r="B6718" s="54" t="s">
        <v>3708</v>
      </c>
      <c r="C6718" s="252" t="s">
        <v>5552</v>
      </c>
      <c r="D6718" s="252" t="s">
        <v>678</v>
      </c>
      <c r="E6718" s="54" t="s">
        <v>3709</v>
      </c>
      <c r="F6718" s="54" t="s">
        <v>3708</v>
      </c>
      <c r="G6718" s="129">
        <v>6300</v>
      </c>
      <c r="H6718" s="323">
        <v>372589</v>
      </c>
      <c r="I6718" s="323">
        <v>306117</v>
      </c>
      <c r="J6718" s="42"/>
      <c r="K6718" s="42"/>
      <c r="L6718" s="42" t="s">
        <v>4489</v>
      </c>
      <c r="M6718" s="42" t="s">
        <v>4049</v>
      </c>
      <c r="N6718" s="42" t="s">
        <v>2443</v>
      </c>
      <c r="O6718" s="137" t="s">
        <v>4050</v>
      </c>
      <c r="P6718" s="42" t="s">
        <v>64</v>
      </c>
      <c r="Q6718" s="42" t="s">
        <v>65</v>
      </c>
      <c r="R6718" s="42">
        <v>1</v>
      </c>
      <c r="S6718" s="137" t="s">
        <v>2419</v>
      </c>
      <c r="T6718" s="62">
        <v>691081800</v>
      </c>
      <c r="U6718" s="62">
        <v>673786686.64999998</v>
      </c>
      <c r="Z6718" s="54" t="s">
        <v>280</v>
      </c>
      <c r="AA6718" s="132">
        <v>4.8971036363486601E-6</v>
      </c>
      <c r="AJ6718" s="42"/>
      <c r="AM6718" s="42"/>
      <c r="AN6718" s="42"/>
      <c r="AO6718" s="42"/>
      <c r="AP6718" s="42"/>
      <c r="AY6718" s="42"/>
      <c r="AZ6718" s="42"/>
      <c r="BA6718" s="42"/>
      <c r="BB6718" s="42"/>
      <c r="BN6718" s="54" t="s">
        <v>4578</v>
      </c>
      <c r="BO6718" s="58" t="str">
        <f t="shared" si="104"/>
        <v>境内资产</v>
      </c>
      <c r="BP6718" s="58" t="str">
        <f>IF(M6718="",VLOOKUP(D6718,Sheet4!$A$1:$B$92,2,0),VLOOKUP(Q6718,Sheet4!$A$1:$B$92,2,0))</f>
        <v>保险资产管理产品</v>
      </c>
    </row>
    <row r="6719" spans="1:68" s="58" customFormat="1" ht="12.75" customHeight="1">
      <c r="A6719" s="64" t="s">
        <v>2706</v>
      </c>
      <c r="B6719" s="54" t="s">
        <v>2707</v>
      </c>
      <c r="C6719" s="252" t="s">
        <v>5552</v>
      </c>
      <c r="D6719" s="252" t="s">
        <v>678</v>
      </c>
      <c r="E6719" s="54" t="s">
        <v>2708</v>
      </c>
      <c r="F6719" s="54" t="s">
        <v>2707</v>
      </c>
      <c r="G6719" s="129">
        <v>5224</v>
      </c>
      <c r="H6719" s="323">
        <v>651504.99</v>
      </c>
      <c r="I6719" s="323">
        <v>451092.4</v>
      </c>
      <c r="J6719" s="42"/>
      <c r="K6719" s="42"/>
      <c r="L6719" s="42" t="s">
        <v>4489</v>
      </c>
      <c r="M6719" s="42" t="s">
        <v>4049</v>
      </c>
      <c r="N6719" s="42" t="s">
        <v>2443</v>
      </c>
      <c r="O6719" s="137" t="s">
        <v>4050</v>
      </c>
      <c r="P6719" s="42" t="s">
        <v>64</v>
      </c>
      <c r="Q6719" s="42" t="s">
        <v>65</v>
      </c>
      <c r="R6719" s="42">
        <v>1</v>
      </c>
      <c r="S6719" s="137" t="s">
        <v>2419</v>
      </c>
      <c r="T6719" s="62">
        <v>691081800</v>
      </c>
      <c r="U6719" s="62">
        <v>673786686.64999998</v>
      </c>
      <c r="Z6719" s="54" t="s">
        <v>280</v>
      </c>
      <c r="AA6719" s="132">
        <v>5.9878155472768699E-6</v>
      </c>
      <c r="AJ6719" s="42"/>
      <c r="AM6719" s="42"/>
      <c r="AN6719" s="42"/>
      <c r="AO6719" s="42"/>
      <c r="AP6719" s="42"/>
      <c r="AY6719" s="42"/>
      <c r="AZ6719" s="42"/>
      <c r="BA6719" s="42"/>
      <c r="BB6719" s="42"/>
      <c r="BN6719" s="54" t="s">
        <v>4578</v>
      </c>
      <c r="BO6719" s="58" t="str">
        <f t="shared" si="104"/>
        <v>境内资产</v>
      </c>
      <c r="BP6719" s="58" t="str">
        <f>IF(M6719="",VLOOKUP(D6719,Sheet4!$A$1:$B$92,2,0),VLOOKUP(Q6719,Sheet4!$A$1:$B$92,2,0))</f>
        <v>保险资产管理产品</v>
      </c>
    </row>
    <row r="6720" spans="1:68" s="58" customFormat="1" ht="12.75" customHeight="1">
      <c r="A6720" s="64" t="s">
        <v>1996</v>
      </c>
      <c r="B6720" s="54" t="s">
        <v>1997</v>
      </c>
      <c r="C6720" s="252" t="s">
        <v>5552</v>
      </c>
      <c r="D6720" s="252" t="s">
        <v>678</v>
      </c>
      <c r="E6720" s="54" t="s">
        <v>3710</v>
      </c>
      <c r="F6720" s="54" t="s">
        <v>1997</v>
      </c>
      <c r="G6720" s="129">
        <v>12000</v>
      </c>
      <c r="H6720" s="323">
        <v>424452.39</v>
      </c>
      <c r="I6720" s="323">
        <v>295800</v>
      </c>
      <c r="J6720" s="42"/>
      <c r="K6720" s="42"/>
      <c r="L6720" s="42" t="s">
        <v>4489</v>
      </c>
      <c r="M6720" s="42" t="s">
        <v>4049</v>
      </c>
      <c r="N6720" s="42" t="s">
        <v>2443</v>
      </c>
      <c r="O6720" s="137" t="s">
        <v>4050</v>
      </c>
      <c r="P6720" s="42" t="s">
        <v>64</v>
      </c>
      <c r="Q6720" s="42" t="s">
        <v>65</v>
      </c>
      <c r="R6720" s="42">
        <v>1</v>
      </c>
      <c r="S6720" s="137" t="s">
        <v>2419</v>
      </c>
      <c r="T6720" s="62">
        <v>691081800</v>
      </c>
      <c r="U6720" s="62">
        <v>673786686.64999998</v>
      </c>
      <c r="Z6720" s="54" t="s">
        <v>280</v>
      </c>
      <c r="AA6720" s="132">
        <v>6.2614226252439803E-6</v>
      </c>
      <c r="AJ6720" s="42"/>
      <c r="AM6720" s="42"/>
      <c r="AN6720" s="42"/>
      <c r="AO6720" s="42"/>
      <c r="AP6720" s="42"/>
      <c r="AY6720" s="42"/>
      <c r="AZ6720" s="42"/>
      <c r="BA6720" s="42"/>
      <c r="BB6720" s="42"/>
      <c r="BN6720" s="54" t="s">
        <v>4578</v>
      </c>
      <c r="BO6720" s="58" t="str">
        <f t="shared" si="104"/>
        <v>境内资产</v>
      </c>
      <c r="BP6720" s="58" t="str">
        <f>IF(M6720="",VLOOKUP(D6720,Sheet4!$A$1:$B$92,2,0),VLOOKUP(Q6720,Sheet4!$A$1:$B$92,2,0))</f>
        <v>保险资产管理产品</v>
      </c>
    </row>
    <row r="6721" spans="1:68" s="58" customFormat="1" ht="12.75" customHeight="1">
      <c r="A6721" s="64" t="s">
        <v>3711</v>
      </c>
      <c r="B6721" s="54" t="s">
        <v>3712</v>
      </c>
      <c r="C6721" s="252" t="s">
        <v>5552</v>
      </c>
      <c r="D6721" s="252" t="s">
        <v>678</v>
      </c>
      <c r="E6721" s="54" t="s">
        <v>3713</v>
      </c>
      <c r="F6721" s="54" t="s">
        <v>3712</v>
      </c>
      <c r="G6721" s="129">
        <v>4700</v>
      </c>
      <c r="H6721" s="323">
        <v>294812.39</v>
      </c>
      <c r="I6721" s="323">
        <v>148849</v>
      </c>
      <c r="J6721" s="42"/>
      <c r="K6721" s="42"/>
      <c r="L6721" s="42" t="s">
        <v>4489</v>
      </c>
      <c r="M6721" s="42" t="s">
        <v>4049</v>
      </c>
      <c r="N6721" s="42" t="s">
        <v>2443</v>
      </c>
      <c r="O6721" s="137" t="s">
        <v>4050</v>
      </c>
      <c r="P6721" s="42" t="s">
        <v>64</v>
      </c>
      <c r="Q6721" s="42" t="s">
        <v>65</v>
      </c>
      <c r="R6721" s="42">
        <v>1</v>
      </c>
      <c r="S6721" s="137" t="s">
        <v>2419</v>
      </c>
      <c r="T6721" s="62">
        <v>691081800</v>
      </c>
      <c r="U6721" s="62">
        <v>673786686.64999998</v>
      </c>
      <c r="Z6721" s="54" t="s">
        <v>280</v>
      </c>
      <c r="AA6721" s="132">
        <v>2.5124005475931999E-6</v>
      </c>
      <c r="AJ6721" s="42"/>
      <c r="AM6721" s="42"/>
      <c r="AN6721" s="42"/>
      <c r="AO6721" s="42"/>
      <c r="AP6721" s="42"/>
      <c r="AY6721" s="42"/>
      <c r="AZ6721" s="42"/>
      <c r="BA6721" s="42"/>
      <c r="BB6721" s="42"/>
      <c r="BN6721" s="54" t="s">
        <v>4578</v>
      </c>
      <c r="BO6721" s="58" t="str">
        <f t="shared" si="104"/>
        <v>境内资产</v>
      </c>
      <c r="BP6721" s="58" t="str">
        <f>IF(M6721="",VLOOKUP(D6721,Sheet4!$A$1:$B$92,2,0),VLOOKUP(Q6721,Sheet4!$A$1:$B$92,2,0))</f>
        <v>保险资产管理产品</v>
      </c>
    </row>
    <row r="6722" spans="1:68" s="58" customFormat="1" ht="12.75" customHeight="1">
      <c r="A6722" s="64" t="s">
        <v>2236</v>
      </c>
      <c r="B6722" s="54" t="s">
        <v>2237</v>
      </c>
      <c r="C6722" s="252" t="s">
        <v>5552</v>
      </c>
      <c r="D6722" s="252" t="s">
        <v>678</v>
      </c>
      <c r="E6722" s="54" t="s">
        <v>2731</v>
      </c>
      <c r="F6722" s="54" t="s">
        <v>2237</v>
      </c>
      <c r="G6722" s="129">
        <v>6500</v>
      </c>
      <c r="H6722" s="323">
        <v>425836.1</v>
      </c>
      <c r="I6722" s="323">
        <v>274560</v>
      </c>
      <c r="J6722" s="42"/>
      <c r="K6722" s="42"/>
      <c r="L6722" s="42" t="s">
        <v>4489</v>
      </c>
      <c r="M6722" s="42" t="s">
        <v>4049</v>
      </c>
      <c r="N6722" s="42" t="s">
        <v>2443</v>
      </c>
      <c r="O6722" s="137" t="s">
        <v>4050</v>
      </c>
      <c r="P6722" s="42" t="s">
        <v>64</v>
      </c>
      <c r="Q6722" s="42" t="s">
        <v>65</v>
      </c>
      <c r="R6722" s="42">
        <v>1</v>
      </c>
      <c r="S6722" s="137" t="s">
        <v>2419</v>
      </c>
      <c r="T6722" s="62">
        <v>691081800</v>
      </c>
      <c r="U6722" s="62">
        <v>673786686.64999998</v>
      </c>
      <c r="Z6722" s="54" t="s">
        <v>280</v>
      </c>
      <c r="AA6722" s="132">
        <v>4.1566312558709698E-6</v>
      </c>
      <c r="AJ6722" s="42"/>
      <c r="AM6722" s="42"/>
      <c r="AN6722" s="42"/>
      <c r="AO6722" s="42"/>
      <c r="AP6722" s="42"/>
      <c r="AY6722" s="42"/>
      <c r="AZ6722" s="42"/>
      <c r="BA6722" s="42"/>
      <c r="BB6722" s="42"/>
      <c r="BN6722" s="54" t="s">
        <v>4578</v>
      </c>
      <c r="BO6722" s="58" t="str">
        <f t="shared" si="104"/>
        <v>境内资产</v>
      </c>
      <c r="BP6722" s="58" t="str">
        <f>IF(M6722="",VLOOKUP(D6722,Sheet4!$A$1:$B$92,2,0),VLOOKUP(Q6722,Sheet4!$A$1:$B$92,2,0))</f>
        <v>保险资产管理产品</v>
      </c>
    </row>
    <row r="6723" spans="1:68" s="58" customFormat="1" ht="12.75" customHeight="1">
      <c r="A6723" s="64" t="s">
        <v>1600</v>
      </c>
      <c r="B6723" s="54" t="s">
        <v>1601</v>
      </c>
      <c r="C6723" s="252" t="s">
        <v>5552</v>
      </c>
      <c r="D6723" s="252" t="s">
        <v>678</v>
      </c>
      <c r="E6723" s="54" t="s">
        <v>1602</v>
      </c>
      <c r="F6723" s="54" t="s">
        <v>1601</v>
      </c>
      <c r="G6723" s="129">
        <v>4300</v>
      </c>
      <c r="H6723" s="323">
        <v>318713.53000000003</v>
      </c>
      <c r="I6723" s="323">
        <v>168345</v>
      </c>
      <c r="J6723" s="42"/>
      <c r="K6723" s="42"/>
      <c r="L6723" s="42" t="s">
        <v>4489</v>
      </c>
      <c r="M6723" s="42" t="s">
        <v>4049</v>
      </c>
      <c r="N6723" s="42" t="s">
        <v>2443</v>
      </c>
      <c r="O6723" s="137" t="s">
        <v>4050</v>
      </c>
      <c r="P6723" s="42" t="s">
        <v>64</v>
      </c>
      <c r="Q6723" s="42" t="s">
        <v>65</v>
      </c>
      <c r="R6723" s="42">
        <v>1</v>
      </c>
      <c r="S6723" s="137" t="s">
        <v>2419</v>
      </c>
      <c r="T6723" s="62">
        <v>691081800</v>
      </c>
      <c r="U6723" s="62">
        <v>673786686.64999998</v>
      </c>
      <c r="Z6723" s="54" t="s">
        <v>280</v>
      </c>
      <c r="AA6723" s="132">
        <v>5.33831683500858E-6</v>
      </c>
      <c r="AJ6723" s="42"/>
      <c r="AM6723" s="42"/>
      <c r="AN6723" s="42"/>
      <c r="AO6723" s="42"/>
      <c r="AP6723" s="42"/>
      <c r="AY6723" s="42"/>
      <c r="AZ6723" s="42"/>
      <c r="BA6723" s="42"/>
      <c r="BB6723" s="42"/>
      <c r="BN6723" s="54" t="s">
        <v>4578</v>
      </c>
      <c r="BO6723" s="58" t="str">
        <f t="shared" ref="BO6723:BO6786" si="105">IF(LEFT(D6723,2)="境外","境外资产","境内资产")</f>
        <v>境内资产</v>
      </c>
      <c r="BP6723" s="58" t="str">
        <f>IF(M6723="",VLOOKUP(D6723,Sheet4!$A$1:$B$92,2,0),VLOOKUP(Q6723,Sheet4!$A$1:$B$92,2,0))</f>
        <v>保险资产管理产品</v>
      </c>
    </row>
    <row r="6724" spans="1:68" s="58" customFormat="1" ht="12.75" customHeight="1">
      <c r="A6724" s="64" t="s">
        <v>3714</v>
      </c>
      <c r="B6724" s="54" t="s">
        <v>3715</v>
      </c>
      <c r="C6724" s="252" t="s">
        <v>5552</v>
      </c>
      <c r="D6724" s="252" t="s">
        <v>678</v>
      </c>
      <c r="E6724" s="54" t="s">
        <v>3716</v>
      </c>
      <c r="F6724" s="54" t="s">
        <v>3715</v>
      </c>
      <c r="G6724" s="129">
        <v>2200</v>
      </c>
      <c r="H6724" s="323">
        <v>188578</v>
      </c>
      <c r="I6724" s="323">
        <v>89298</v>
      </c>
      <c r="J6724" s="42"/>
      <c r="K6724" s="42"/>
      <c r="L6724" s="42" t="s">
        <v>4489</v>
      </c>
      <c r="M6724" s="42" t="s">
        <v>4049</v>
      </c>
      <c r="N6724" s="42" t="s">
        <v>2443</v>
      </c>
      <c r="O6724" s="137" t="s">
        <v>4050</v>
      </c>
      <c r="P6724" s="42" t="s">
        <v>64</v>
      </c>
      <c r="Q6724" s="42" t="s">
        <v>65</v>
      </c>
      <c r="R6724" s="42">
        <v>1</v>
      </c>
      <c r="S6724" s="137" t="s">
        <v>2419</v>
      </c>
      <c r="T6724" s="62">
        <v>691081800</v>
      </c>
      <c r="U6724" s="62">
        <v>673786686.64999998</v>
      </c>
      <c r="Z6724" s="54" t="s">
        <v>280</v>
      </c>
      <c r="AA6724" s="132">
        <v>5.2962446373145798E-6</v>
      </c>
      <c r="AJ6724" s="42"/>
      <c r="AM6724" s="42"/>
      <c r="AN6724" s="42"/>
      <c r="AO6724" s="42"/>
      <c r="AP6724" s="42"/>
      <c r="AY6724" s="42"/>
      <c r="AZ6724" s="42"/>
      <c r="BA6724" s="42"/>
      <c r="BB6724" s="42"/>
      <c r="BN6724" s="54" t="s">
        <v>4578</v>
      </c>
      <c r="BO6724" s="58" t="str">
        <f t="shared" si="105"/>
        <v>境内资产</v>
      </c>
      <c r="BP6724" s="58" t="str">
        <f>IF(M6724="",VLOOKUP(D6724,Sheet4!$A$1:$B$92,2,0),VLOOKUP(Q6724,Sheet4!$A$1:$B$92,2,0))</f>
        <v>保险资产管理产品</v>
      </c>
    </row>
    <row r="6725" spans="1:68" s="58" customFormat="1" ht="12.75" customHeight="1">
      <c r="A6725" s="64" t="s">
        <v>3717</v>
      </c>
      <c r="B6725" s="54" t="s">
        <v>3718</v>
      </c>
      <c r="C6725" s="252" t="s">
        <v>5552</v>
      </c>
      <c r="D6725" s="252" t="s">
        <v>678</v>
      </c>
      <c r="E6725" s="54" t="s">
        <v>3719</v>
      </c>
      <c r="F6725" s="54" t="s">
        <v>3718</v>
      </c>
      <c r="G6725" s="129">
        <v>4400</v>
      </c>
      <c r="H6725" s="323">
        <v>375504.87</v>
      </c>
      <c r="I6725" s="323">
        <v>155760</v>
      </c>
      <c r="J6725" s="42"/>
      <c r="K6725" s="42"/>
      <c r="L6725" s="42" t="s">
        <v>4489</v>
      </c>
      <c r="M6725" s="42" t="s">
        <v>4049</v>
      </c>
      <c r="N6725" s="42" t="s">
        <v>2443</v>
      </c>
      <c r="O6725" s="137" t="s">
        <v>4050</v>
      </c>
      <c r="P6725" s="42" t="s">
        <v>64</v>
      </c>
      <c r="Q6725" s="42" t="s">
        <v>65</v>
      </c>
      <c r="R6725" s="42">
        <v>1</v>
      </c>
      <c r="S6725" s="137" t="s">
        <v>2419</v>
      </c>
      <c r="T6725" s="62">
        <v>691081800</v>
      </c>
      <c r="U6725" s="62">
        <v>673786686.64999998</v>
      </c>
      <c r="Z6725" s="54" t="s">
        <v>280</v>
      </c>
      <c r="AA6725" s="132">
        <v>5.1649464988429996E-6</v>
      </c>
      <c r="AJ6725" s="42"/>
      <c r="AM6725" s="42"/>
      <c r="AN6725" s="42"/>
      <c r="AO6725" s="42"/>
      <c r="AP6725" s="42"/>
      <c r="AY6725" s="42"/>
      <c r="AZ6725" s="42"/>
      <c r="BA6725" s="42"/>
      <c r="BB6725" s="42"/>
      <c r="BN6725" s="54" t="s">
        <v>4578</v>
      </c>
      <c r="BO6725" s="58" t="str">
        <f t="shared" si="105"/>
        <v>境内资产</v>
      </c>
      <c r="BP6725" s="58" t="str">
        <f>IF(M6725="",VLOOKUP(D6725,Sheet4!$A$1:$B$92,2,0),VLOOKUP(Q6725,Sheet4!$A$1:$B$92,2,0))</f>
        <v>保险资产管理产品</v>
      </c>
    </row>
    <row r="6726" spans="1:68" s="58" customFormat="1" ht="12.75" customHeight="1">
      <c r="A6726" s="64" t="s">
        <v>680</v>
      </c>
      <c r="B6726" s="54" t="s">
        <v>681</v>
      </c>
      <c r="C6726" s="252" t="s">
        <v>5552</v>
      </c>
      <c r="D6726" s="252" t="s">
        <v>678</v>
      </c>
      <c r="E6726" s="54" t="s">
        <v>682</v>
      </c>
      <c r="F6726" s="54" t="s">
        <v>681</v>
      </c>
      <c r="G6726" s="129">
        <v>3300</v>
      </c>
      <c r="H6726" s="323">
        <v>385976.9</v>
      </c>
      <c r="I6726" s="323">
        <v>203445</v>
      </c>
      <c r="J6726" s="42"/>
      <c r="K6726" s="42"/>
      <c r="L6726" s="42" t="s">
        <v>4489</v>
      </c>
      <c r="M6726" s="42" t="s">
        <v>4049</v>
      </c>
      <c r="N6726" s="42" t="s">
        <v>2443</v>
      </c>
      <c r="O6726" s="137" t="s">
        <v>4050</v>
      </c>
      <c r="P6726" s="42" t="s">
        <v>64</v>
      </c>
      <c r="Q6726" s="42" t="s">
        <v>65</v>
      </c>
      <c r="R6726" s="42">
        <v>1</v>
      </c>
      <c r="S6726" s="137" t="s">
        <v>2419</v>
      </c>
      <c r="T6726" s="62">
        <v>691081800</v>
      </c>
      <c r="U6726" s="62">
        <v>673786686.64999998</v>
      </c>
      <c r="Z6726" s="54" t="s">
        <v>280</v>
      </c>
      <c r="AA6726" s="132">
        <v>4.71223717688134E-6</v>
      </c>
      <c r="AJ6726" s="42"/>
      <c r="AM6726" s="42"/>
      <c r="AN6726" s="42"/>
      <c r="AO6726" s="42"/>
      <c r="AP6726" s="42"/>
      <c r="AY6726" s="42"/>
      <c r="AZ6726" s="42"/>
      <c r="BA6726" s="42"/>
      <c r="BB6726" s="42"/>
      <c r="BN6726" s="54" t="s">
        <v>4578</v>
      </c>
      <c r="BO6726" s="58" t="str">
        <f t="shared" si="105"/>
        <v>境内资产</v>
      </c>
      <c r="BP6726" s="58" t="str">
        <f>IF(M6726="",VLOOKUP(D6726,Sheet4!$A$1:$B$92,2,0),VLOOKUP(Q6726,Sheet4!$A$1:$B$92,2,0))</f>
        <v>保险资产管理产品</v>
      </c>
    </row>
    <row r="6727" spans="1:68" s="58" customFormat="1" ht="12.75" customHeight="1">
      <c r="A6727" s="64" t="s">
        <v>3720</v>
      </c>
      <c r="B6727" s="54" t="s">
        <v>3721</v>
      </c>
      <c r="C6727" s="252" t="s">
        <v>5552</v>
      </c>
      <c r="D6727" s="252" t="s">
        <v>678</v>
      </c>
      <c r="E6727" s="54" t="s">
        <v>3722</v>
      </c>
      <c r="F6727" s="54" t="s">
        <v>3721</v>
      </c>
      <c r="G6727" s="129">
        <v>3200</v>
      </c>
      <c r="H6727" s="323">
        <v>232200.17</v>
      </c>
      <c r="I6727" s="323">
        <v>239008</v>
      </c>
      <c r="J6727" s="42"/>
      <c r="K6727" s="42"/>
      <c r="L6727" s="42" t="s">
        <v>4489</v>
      </c>
      <c r="M6727" s="42" t="s">
        <v>4049</v>
      </c>
      <c r="N6727" s="42" t="s">
        <v>2443</v>
      </c>
      <c r="O6727" s="137" t="s">
        <v>4050</v>
      </c>
      <c r="P6727" s="42" t="s">
        <v>64</v>
      </c>
      <c r="Q6727" s="42" t="s">
        <v>65</v>
      </c>
      <c r="R6727" s="42">
        <v>1</v>
      </c>
      <c r="S6727" s="137" t="s">
        <v>2419</v>
      </c>
      <c r="T6727" s="62">
        <v>691081800</v>
      </c>
      <c r="U6727" s="62">
        <v>673786686.64999998</v>
      </c>
      <c r="Z6727" s="54" t="s">
        <v>280</v>
      </c>
      <c r="AA6727" s="132">
        <v>3.54644745099699E-6</v>
      </c>
      <c r="AJ6727" s="42"/>
      <c r="AM6727" s="42"/>
      <c r="AN6727" s="42"/>
      <c r="AO6727" s="42"/>
      <c r="AP6727" s="42"/>
      <c r="AY6727" s="42"/>
      <c r="AZ6727" s="42"/>
      <c r="BA6727" s="42"/>
      <c r="BB6727" s="42"/>
      <c r="BN6727" s="54" t="s">
        <v>4578</v>
      </c>
      <c r="BO6727" s="58" t="str">
        <f t="shared" si="105"/>
        <v>境内资产</v>
      </c>
      <c r="BP6727" s="58" t="str">
        <f>IF(M6727="",VLOOKUP(D6727,Sheet4!$A$1:$B$92,2,0),VLOOKUP(Q6727,Sheet4!$A$1:$B$92,2,0))</f>
        <v>保险资产管理产品</v>
      </c>
    </row>
    <row r="6728" spans="1:68" s="58" customFormat="1" ht="12.75" customHeight="1">
      <c r="A6728" s="64" t="s">
        <v>3723</v>
      </c>
      <c r="B6728" s="54" t="s">
        <v>3724</v>
      </c>
      <c r="C6728" s="252" t="s">
        <v>5552</v>
      </c>
      <c r="D6728" s="252" t="s">
        <v>678</v>
      </c>
      <c r="E6728" s="54" t="s">
        <v>3725</v>
      </c>
      <c r="F6728" s="54" t="s">
        <v>3724</v>
      </c>
      <c r="G6728" s="129">
        <v>2100</v>
      </c>
      <c r="H6728" s="323">
        <v>244914.13</v>
      </c>
      <c r="I6728" s="323">
        <v>128100</v>
      </c>
      <c r="J6728" s="42"/>
      <c r="K6728" s="42"/>
      <c r="L6728" s="42" t="s">
        <v>4489</v>
      </c>
      <c r="M6728" s="42" t="s">
        <v>4049</v>
      </c>
      <c r="N6728" s="42" t="s">
        <v>2443</v>
      </c>
      <c r="O6728" s="137" t="s">
        <v>4050</v>
      </c>
      <c r="P6728" s="42" t="s">
        <v>64</v>
      </c>
      <c r="Q6728" s="42" t="s">
        <v>65</v>
      </c>
      <c r="R6728" s="42">
        <v>1</v>
      </c>
      <c r="S6728" s="137" t="s">
        <v>2419</v>
      </c>
      <c r="T6728" s="62">
        <v>691081800</v>
      </c>
      <c r="U6728" s="62">
        <v>673786686.64999998</v>
      </c>
      <c r="Z6728" s="54" t="s">
        <v>280</v>
      </c>
      <c r="AA6728" s="132">
        <v>5.0735137035907098E-6</v>
      </c>
      <c r="AJ6728" s="42"/>
      <c r="AM6728" s="42"/>
      <c r="AN6728" s="42"/>
      <c r="AO6728" s="42"/>
      <c r="AP6728" s="42"/>
      <c r="AY6728" s="42"/>
      <c r="AZ6728" s="42"/>
      <c r="BA6728" s="42"/>
      <c r="BB6728" s="42"/>
      <c r="BN6728" s="54" t="s">
        <v>4578</v>
      </c>
      <c r="BO6728" s="58" t="str">
        <f t="shared" si="105"/>
        <v>境内资产</v>
      </c>
      <c r="BP6728" s="58" t="str">
        <f>IF(M6728="",VLOOKUP(D6728,Sheet4!$A$1:$B$92,2,0),VLOOKUP(Q6728,Sheet4!$A$1:$B$92,2,0))</f>
        <v>保险资产管理产品</v>
      </c>
    </row>
    <row r="6729" spans="1:68" s="58" customFormat="1" ht="12.75" customHeight="1">
      <c r="A6729" s="64" t="s">
        <v>3726</v>
      </c>
      <c r="B6729" s="54" t="s">
        <v>3727</v>
      </c>
      <c r="C6729" s="252" t="s">
        <v>5552</v>
      </c>
      <c r="D6729" s="252" t="s">
        <v>678</v>
      </c>
      <c r="E6729" s="54" t="s">
        <v>3728</v>
      </c>
      <c r="F6729" s="54" t="s">
        <v>3727</v>
      </c>
      <c r="G6729" s="129">
        <v>3450</v>
      </c>
      <c r="H6729" s="323">
        <v>236443</v>
      </c>
      <c r="I6729" s="323">
        <v>122820</v>
      </c>
      <c r="J6729" s="42"/>
      <c r="K6729" s="42"/>
      <c r="L6729" s="42" t="s">
        <v>4489</v>
      </c>
      <c r="M6729" s="42" t="s">
        <v>4049</v>
      </c>
      <c r="N6729" s="42" t="s">
        <v>2443</v>
      </c>
      <c r="O6729" s="137" t="s">
        <v>4050</v>
      </c>
      <c r="P6729" s="42" t="s">
        <v>64</v>
      </c>
      <c r="Q6729" s="42" t="s">
        <v>65</v>
      </c>
      <c r="R6729" s="42">
        <v>1</v>
      </c>
      <c r="S6729" s="137" t="s">
        <v>2419</v>
      </c>
      <c r="T6729" s="62">
        <v>691081800</v>
      </c>
      <c r="U6729" s="62">
        <v>673786686.64999998</v>
      </c>
      <c r="Z6729" s="54" t="s">
        <v>280</v>
      </c>
      <c r="AA6729" s="132">
        <v>6.2774751097702501E-6</v>
      </c>
      <c r="AJ6729" s="42"/>
      <c r="AM6729" s="42"/>
      <c r="AN6729" s="42"/>
      <c r="AO6729" s="42"/>
      <c r="AP6729" s="42"/>
      <c r="AY6729" s="42"/>
      <c r="AZ6729" s="42"/>
      <c r="BA6729" s="42"/>
      <c r="BB6729" s="42"/>
      <c r="BN6729" s="54" t="s">
        <v>4578</v>
      </c>
      <c r="BO6729" s="58" t="str">
        <f t="shared" si="105"/>
        <v>境内资产</v>
      </c>
      <c r="BP6729" s="58" t="str">
        <f>IF(M6729="",VLOOKUP(D6729,Sheet4!$A$1:$B$92,2,0),VLOOKUP(Q6729,Sheet4!$A$1:$B$92,2,0))</f>
        <v>保险资产管理产品</v>
      </c>
    </row>
    <row r="6730" spans="1:68" s="58" customFormat="1" ht="12.75" customHeight="1">
      <c r="A6730" s="64" t="s">
        <v>1999</v>
      </c>
      <c r="B6730" s="54" t="s">
        <v>2000</v>
      </c>
      <c r="C6730" s="252" t="s">
        <v>5552</v>
      </c>
      <c r="D6730" s="252" t="s">
        <v>678</v>
      </c>
      <c r="E6730" s="54" t="s">
        <v>2773</v>
      </c>
      <c r="F6730" s="54" t="s">
        <v>2000</v>
      </c>
      <c r="G6730" s="129">
        <v>13000</v>
      </c>
      <c r="H6730" s="323">
        <v>6700504</v>
      </c>
      <c r="I6730" s="323">
        <v>5037500</v>
      </c>
      <c r="J6730" s="42"/>
      <c r="K6730" s="42"/>
      <c r="L6730" s="42" t="s">
        <v>4489</v>
      </c>
      <c r="M6730" s="42" t="s">
        <v>4049</v>
      </c>
      <c r="N6730" s="42" t="s">
        <v>2443</v>
      </c>
      <c r="O6730" s="137" t="s">
        <v>4050</v>
      </c>
      <c r="P6730" s="42" t="s">
        <v>64</v>
      </c>
      <c r="Q6730" s="42" t="s">
        <v>65</v>
      </c>
      <c r="R6730" s="42">
        <v>1</v>
      </c>
      <c r="S6730" s="137" t="s">
        <v>2419</v>
      </c>
      <c r="T6730" s="62">
        <v>691081800</v>
      </c>
      <c r="U6730" s="62">
        <v>673786686.64999998</v>
      </c>
      <c r="Z6730" s="54" t="s">
        <v>280</v>
      </c>
      <c r="AA6730" s="132">
        <v>5.5773616093554202E-6</v>
      </c>
      <c r="AJ6730" s="42"/>
      <c r="AM6730" s="42"/>
      <c r="AN6730" s="42"/>
      <c r="AO6730" s="42"/>
      <c r="AP6730" s="42"/>
      <c r="AY6730" s="42"/>
      <c r="AZ6730" s="42"/>
      <c r="BA6730" s="42"/>
      <c r="BB6730" s="42"/>
      <c r="BN6730" s="54" t="s">
        <v>4578</v>
      </c>
      <c r="BO6730" s="58" t="str">
        <f t="shared" si="105"/>
        <v>境内资产</v>
      </c>
      <c r="BP6730" s="58" t="str">
        <f>IF(M6730="",VLOOKUP(D6730,Sheet4!$A$1:$B$92,2,0),VLOOKUP(Q6730,Sheet4!$A$1:$B$92,2,0))</f>
        <v>保险资产管理产品</v>
      </c>
    </row>
    <row r="6731" spans="1:68" s="58" customFormat="1" ht="12.75" customHeight="1">
      <c r="A6731" s="64" t="s">
        <v>2775</v>
      </c>
      <c r="B6731" s="54" t="s">
        <v>2776</v>
      </c>
      <c r="C6731" s="252" t="s">
        <v>5552</v>
      </c>
      <c r="D6731" s="252" t="s">
        <v>678</v>
      </c>
      <c r="E6731" s="54" t="s">
        <v>2777</v>
      </c>
      <c r="F6731" s="54" t="s">
        <v>2776</v>
      </c>
      <c r="G6731" s="129">
        <v>2200</v>
      </c>
      <c r="H6731" s="323">
        <v>279120</v>
      </c>
      <c r="I6731" s="323">
        <v>281798</v>
      </c>
      <c r="J6731" s="42"/>
      <c r="K6731" s="42"/>
      <c r="L6731" s="42" t="s">
        <v>4489</v>
      </c>
      <c r="M6731" s="42" t="s">
        <v>4049</v>
      </c>
      <c r="N6731" s="42" t="s">
        <v>2443</v>
      </c>
      <c r="O6731" s="137" t="s">
        <v>4050</v>
      </c>
      <c r="P6731" s="42" t="s">
        <v>64</v>
      </c>
      <c r="Q6731" s="42" t="s">
        <v>65</v>
      </c>
      <c r="R6731" s="42">
        <v>1</v>
      </c>
      <c r="S6731" s="137" t="s">
        <v>2419</v>
      </c>
      <c r="T6731" s="62">
        <v>691081800</v>
      </c>
      <c r="U6731" s="62">
        <v>673786686.64999998</v>
      </c>
      <c r="Z6731" s="54" t="s">
        <v>280</v>
      </c>
      <c r="AA6731" s="132">
        <v>2.7701629844783099E-6</v>
      </c>
      <c r="AJ6731" s="42"/>
      <c r="AM6731" s="42"/>
      <c r="AN6731" s="42"/>
      <c r="AO6731" s="42"/>
      <c r="AP6731" s="42"/>
      <c r="AY6731" s="42"/>
      <c r="AZ6731" s="42"/>
      <c r="BA6731" s="42"/>
      <c r="BB6731" s="42"/>
      <c r="BN6731" s="54" t="s">
        <v>4578</v>
      </c>
      <c r="BO6731" s="58" t="str">
        <f t="shared" si="105"/>
        <v>境内资产</v>
      </c>
      <c r="BP6731" s="58" t="str">
        <f>IF(M6731="",VLOOKUP(D6731,Sheet4!$A$1:$B$92,2,0),VLOOKUP(Q6731,Sheet4!$A$1:$B$92,2,0))</f>
        <v>保险资产管理产品</v>
      </c>
    </row>
    <row r="6732" spans="1:68" s="58" customFormat="1" ht="12.75" customHeight="1">
      <c r="A6732" s="64" t="s">
        <v>2115</v>
      </c>
      <c r="B6732" s="54" t="s">
        <v>3729</v>
      </c>
      <c r="C6732" s="252" t="s">
        <v>5552</v>
      </c>
      <c r="D6732" s="252" t="s">
        <v>678</v>
      </c>
      <c r="E6732" s="54" t="s">
        <v>3730</v>
      </c>
      <c r="F6732" s="54" t="s">
        <v>3729</v>
      </c>
      <c r="G6732" s="129">
        <v>4200</v>
      </c>
      <c r="H6732" s="323">
        <v>1402790</v>
      </c>
      <c r="I6732" s="323">
        <v>1339800</v>
      </c>
      <c r="J6732" s="42"/>
      <c r="K6732" s="42"/>
      <c r="L6732" s="42" t="s">
        <v>4489</v>
      </c>
      <c r="M6732" s="42" t="s">
        <v>4049</v>
      </c>
      <c r="N6732" s="42" t="s">
        <v>2443</v>
      </c>
      <c r="O6732" s="137" t="s">
        <v>4050</v>
      </c>
      <c r="P6732" s="42" t="s">
        <v>64</v>
      </c>
      <c r="Q6732" s="42" t="s">
        <v>65</v>
      </c>
      <c r="R6732" s="42">
        <v>1</v>
      </c>
      <c r="S6732" s="137" t="s">
        <v>2419</v>
      </c>
      <c r="T6732" s="62">
        <v>691081800</v>
      </c>
      <c r="U6732" s="62">
        <v>673786686.64999998</v>
      </c>
      <c r="Z6732" s="54" t="s">
        <v>280</v>
      </c>
      <c r="AA6732" s="132">
        <v>3.4640849617841399E-6</v>
      </c>
      <c r="AJ6732" s="42"/>
      <c r="AM6732" s="42"/>
      <c r="AN6732" s="42"/>
      <c r="AO6732" s="42"/>
      <c r="AP6732" s="42"/>
      <c r="AY6732" s="42"/>
      <c r="AZ6732" s="42"/>
      <c r="BA6732" s="42"/>
      <c r="BB6732" s="42"/>
      <c r="BN6732" s="54" t="s">
        <v>4578</v>
      </c>
      <c r="BO6732" s="58" t="str">
        <f t="shared" si="105"/>
        <v>境内资产</v>
      </c>
      <c r="BP6732" s="58" t="str">
        <f>IF(M6732="",VLOOKUP(D6732,Sheet4!$A$1:$B$92,2,0),VLOOKUP(Q6732,Sheet4!$A$1:$B$92,2,0))</f>
        <v>保险资产管理产品</v>
      </c>
    </row>
    <row r="6733" spans="1:68" s="58" customFormat="1" ht="12.75" customHeight="1">
      <c r="A6733" s="64" t="s">
        <v>3731</v>
      </c>
      <c r="B6733" s="54" t="s">
        <v>2002</v>
      </c>
      <c r="C6733" s="252" t="s">
        <v>5552</v>
      </c>
      <c r="D6733" s="252" t="s">
        <v>678</v>
      </c>
      <c r="E6733" s="54" t="s">
        <v>3732</v>
      </c>
      <c r="F6733" s="54" t="s">
        <v>2002</v>
      </c>
      <c r="G6733" s="129">
        <v>2100</v>
      </c>
      <c r="H6733" s="323">
        <v>614753</v>
      </c>
      <c r="I6733" s="323">
        <v>384930</v>
      </c>
      <c r="J6733" s="42"/>
      <c r="K6733" s="42"/>
      <c r="L6733" s="42" t="s">
        <v>4489</v>
      </c>
      <c r="M6733" s="42" t="s">
        <v>4049</v>
      </c>
      <c r="N6733" s="42" t="s">
        <v>2443</v>
      </c>
      <c r="O6733" s="137" t="s">
        <v>4050</v>
      </c>
      <c r="P6733" s="42" t="s">
        <v>64</v>
      </c>
      <c r="Q6733" s="42" t="s">
        <v>65</v>
      </c>
      <c r="R6733" s="42">
        <v>1</v>
      </c>
      <c r="S6733" s="137" t="s">
        <v>2419</v>
      </c>
      <c r="T6733" s="62">
        <v>691081800</v>
      </c>
      <c r="U6733" s="62">
        <v>673786686.64999998</v>
      </c>
      <c r="Z6733" s="54" t="s">
        <v>280</v>
      </c>
      <c r="AA6733" s="132">
        <v>6.2951368997276303E-6</v>
      </c>
      <c r="AJ6733" s="42"/>
      <c r="AM6733" s="42"/>
      <c r="AN6733" s="42"/>
      <c r="AO6733" s="42"/>
      <c r="AP6733" s="42"/>
      <c r="AY6733" s="42"/>
      <c r="AZ6733" s="42"/>
      <c r="BA6733" s="42"/>
      <c r="BB6733" s="42"/>
      <c r="BN6733" s="54" t="s">
        <v>4578</v>
      </c>
      <c r="BO6733" s="58" t="str">
        <f t="shared" si="105"/>
        <v>境内资产</v>
      </c>
      <c r="BP6733" s="58" t="str">
        <f>IF(M6733="",VLOOKUP(D6733,Sheet4!$A$1:$B$92,2,0),VLOOKUP(Q6733,Sheet4!$A$1:$B$92,2,0))</f>
        <v>保险资产管理产品</v>
      </c>
    </row>
    <row r="6734" spans="1:68" s="58" customFormat="1" ht="12.75" customHeight="1">
      <c r="A6734" s="64" t="s">
        <v>1734</v>
      </c>
      <c r="B6734" s="54" t="s">
        <v>1735</v>
      </c>
      <c r="C6734" s="252" t="s">
        <v>5552</v>
      </c>
      <c r="D6734" s="252" t="s">
        <v>678</v>
      </c>
      <c r="E6734" s="54" t="s">
        <v>1736</v>
      </c>
      <c r="F6734" s="54" t="s">
        <v>1735</v>
      </c>
      <c r="G6734" s="54">
        <v>527</v>
      </c>
      <c r="H6734" s="323">
        <v>29285.39</v>
      </c>
      <c r="I6734" s="323">
        <v>13522.82</v>
      </c>
      <c r="J6734" s="42"/>
      <c r="K6734" s="42"/>
      <c r="L6734" s="42" t="s">
        <v>4489</v>
      </c>
      <c r="M6734" s="42" t="s">
        <v>4049</v>
      </c>
      <c r="N6734" s="42" t="s">
        <v>2443</v>
      </c>
      <c r="O6734" s="137" t="s">
        <v>4050</v>
      </c>
      <c r="P6734" s="42" t="s">
        <v>64</v>
      </c>
      <c r="Q6734" s="42" t="s">
        <v>65</v>
      </c>
      <c r="R6734" s="42">
        <v>1</v>
      </c>
      <c r="S6734" s="137" t="s">
        <v>2419</v>
      </c>
      <c r="T6734" s="62">
        <v>691081800</v>
      </c>
      <c r="U6734" s="62">
        <v>673786686.64999998</v>
      </c>
      <c r="Z6734" s="54" t="s">
        <v>68</v>
      </c>
      <c r="AA6734" s="132">
        <v>2.7205286180174602E-6</v>
      </c>
      <c r="AJ6734" s="42"/>
      <c r="AM6734" s="42"/>
      <c r="AN6734" s="42"/>
      <c r="AO6734" s="42"/>
      <c r="AP6734" s="42"/>
      <c r="AY6734" s="42"/>
      <c r="AZ6734" s="42"/>
      <c r="BA6734" s="42"/>
      <c r="BB6734" s="42"/>
      <c r="BN6734" s="54" t="s">
        <v>4578</v>
      </c>
      <c r="BO6734" s="58" t="str">
        <f t="shared" si="105"/>
        <v>境内资产</v>
      </c>
      <c r="BP6734" s="58" t="str">
        <f>IF(M6734="",VLOOKUP(D6734,Sheet4!$A$1:$B$92,2,0),VLOOKUP(Q6734,Sheet4!$A$1:$B$92,2,0))</f>
        <v>保险资产管理产品</v>
      </c>
    </row>
    <row r="6735" spans="1:68" s="58" customFormat="1" ht="12.75" customHeight="1">
      <c r="A6735" s="64" t="s">
        <v>3733</v>
      </c>
      <c r="B6735" s="54" t="s">
        <v>3734</v>
      </c>
      <c r="C6735" s="252" t="s">
        <v>5552</v>
      </c>
      <c r="D6735" s="252" t="s">
        <v>678</v>
      </c>
      <c r="E6735" s="54" t="s">
        <v>3735</v>
      </c>
      <c r="F6735" s="54" t="s">
        <v>3734</v>
      </c>
      <c r="G6735" s="129">
        <v>1200</v>
      </c>
      <c r="H6735" s="323">
        <v>112929</v>
      </c>
      <c r="I6735" s="323">
        <v>62844</v>
      </c>
      <c r="J6735" s="42"/>
      <c r="K6735" s="42"/>
      <c r="L6735" s="42" t="s">
        <v>4489</v>
      </c>
      <c r="M6735" s="42" t="s">
        <v>4049</v>
      </c>
      <c r="N6735" s="42" t="s">
        <v>2443</v>
      </c>
      <c r="O6735" s="137" t="s">
        <v>4050</v>
      </c>
      <c r="P6735" s="42" t="s">
        <v>64</v>
      </c>
      <c r="Q6735" s="42" t="s">
        <v>65</v>
      </c>
      <c r="R6735" s="42">
        <v>1</v>
      </c>
      <c r="S6735" s="137" t="s">
        <v>2419</v>
      </c>
      <c r="T6735" s="62">
        <v>691081800</v>
      </c>
      <c r="U6735" s="62">
        <v>673786686.64999998</v>
      </c>
      <c r="Z6735" s="54" t="s">
        <v>280</v>
      </c>
      <c r="AA6735" s="132">
        <v>2.9525582424899E-6</v>
      </c>
      <c r="AJ6735" s="42"/>
      <c r="AM6735" s="42"/>
      <c r="AN6735" s="42"/>
      <c r="AO6735" s="42"/>
      <c r="AP6735" s="42"/>
      <c r="AY6735" s="42"/>
      <c r="AZ6735" s="42"/>
      <c r="BA6735" s="42"/>
      <c r="BB6735" s="42"/>
      <c r="BN6735" s="54" t="s">
        <v>4578</v>
      </c>
      <c r="BO6735" s="58" t="str">
        <f t="shared" si="105"/>
        <v>境内资产</v>
      </c>
      <c r="BP6735" s="58" t="str">
        <f>IF(M6735="",VLOOKUP(D6735,Sheet4!$A$1:$B$92,2,0),VLOOKUP(Q6735,Sheet4!$A$1:$B$92,2,0))</f>
        <v>保险资产管理产品</v>
      </c>
    </row>
    <row r="6736" spans="1:68" s="58" customFormat="1" ht="12.75" customHeight="1">
      <c r="A6736" s="64" t="s">
        <v>3736</v>
      </c>
      <c r="B6736" s="54" t="s">
        <v>3737</v>
      </c>
      <c r="C6736" s="252" t="s">
        <v>5552</v>
      </c>
      <c r="D6736" s="252" t="s">
        <v>678</v>
      </c>
      <c r="E6736" s="54" t="s">
        <v>3738</v>
      </c>
      <c r="F6736" s="54" t="s">
        <v>3737</v>
      </c>
      <c r="G6736" s="54">
        <v>800</v>
      </c>
      <c r="H6736" s="323">
        <v>64766</v>
      </c>
      <c r="I6736" s="323">
        <v>43624</v>
      </c>
      <c r="J6736" s="42"/>
      <c r="K6736" s="42"/>
      <c r="L6736" s="42" t="s">
        <v>4489</v>
      </c>
      <c r="M6736" s="42" t="s">
        <v>4049</v>
      </c>
      <c r="N6736" s="42" t="s">
        <v>2443</v>
      </c>
      <c r="O6736" s="137" t="s">
        <v>4050</v>
      </c>
      <c r="P6736" s="42" t="s">
        <v>64</v>
      </c>
      <c r="Q6736" s="42" t="s">
        <v>65</v>
      </c>
      <c r="R6736" s="42">
        <v>1</v>
      </c>
      <c r="S6736" s="137" t="s">
        <v>2419</v>
      </c>
      <c r="T6736" s="62">
        <v>691081800</v>
      </c>
      <c r="U6736" s="62">
        <v>673786686.64999998</v>
      </c>
      <c r="Z6736" s="54" t="s">
        <v>280</v>
      </c>
      <c r="AA6736" s="132">
        <v>1.87576653785747E-6</v>
      </c>
      <c r="AJ6736" s="42"/>
      <c r="AM6736" s="42"/>
      <c r="AN6736" s="42"/>
      <c r="AO6736" s="42"/>
      <c r="AP6736" s="42"/>
      <c r="AY6736" s="42"/>
      <c r="AZ6736" s="42"/>
      <c r="BA6736" s="42"/>
      <c r="BB6736" s="42"/>
      <c r="BN6736" s="54" t="s">
        <v>4578</v>
      </c>
      <c r="BO6736" s="58" t="str">
        <f t="shared" si="105"/>
        <v>境内资产</v>
      </c>
      <c r="BP6736" s="58" t="str">
        <f>IF(M6736="",VLOOKUP(D6736,Sheet4!$A$1:$B$92,2,0),VLOOKUP(Q6736,Sheet4!$A$1:$B$92,2,0))</f>
        <v>保险资产管理产品</v>
      </c>
    </row>
    <row r="6737" spans="1:68" s="58" customFormat="1" ht="12.75" customHeight="1">
      <c r="A6737" s="64" t="s">
        <v>2784</v>
      </c>
      <c r="B6737" s="54" t="s">
        <v>2785</v>
      </c>
      <c r="C6737" s="252" t="s">
        <v>5552</v>
      </c>
      <c r="D6737" s="252" t="s">
        <v>678</v>
      </c>
      <c r="E6737" s="54" t="s">
        <v>2786</v>
      </c>
      <c r="F6737" s="54" t="s">
        <v>2785</v>
      </c>
      <c r="G6737" s="129">
        <v>1000</v>
      </c>
      <c r="H6737" s="323">
        <v>491032</v>
      </c>
      <c r="I6737" s="323">
        <v>501100</v>
      </c>
      <c r="J6737" s="42"/>
      <c r="K6737" s="42"/>
      <c r="L6737" s="42" t="s">
        <v>4489</v>
      </c>
      <c r="M6737" s="42" t="s">
        <v>4049</v>
      </c>
      <c r="N6737" s="42" t="s">
        <v>2443</v>
      </c>
      <c r="O6737" s="137" t="s">
        <v>4050</v>
      </c>
      <c r="P6737" s="42" t="s">
        <v>64</v>
      </c>
      <c r="Q6737" s="42" t="s">
        <v>65</v>
      </c>
      <c r="R6737" s="42">
        <v>1</v>
      </c>
      <c r="S6737" s="137" t="s">
        <v>2419</v>
      </c>
      <c r="T6737" s="62">
        <v>691081800</v>
      </c>
      <c r="U6737" s="62">
        <v>673786686.64999998</v>
      </c>
      <c r="Z6737" s="54" t="s">
        <v>280</v>
      </c>
      <c r="AA6737" s="132">
        <v>4.6219264189314098E-6</v>
      </c>
      <c r="AJ6737" s="42"/>
      <c r="AM6737" s="42"/>
      <c r="AN6737" s="42"/>
      <c r="AO6737" s="42"/>
      <c r="AP6737" s="42"/>
      <c r="AY6737" s="42"/>
      <c r="AZ6737" s="42"/>
      <c r="BA6737" s="42"/>
      <c r="BB6737" s="42"/>
      <c r="BN6737" s="54" t="s">
        <v>4578</v>
      </c>
      <c r="BO6737" s="58" t="str">
        <f t="shared" si="105"/>
        <v>境内资产</v>
      </c>
      <c r="BP6737" s="58" t="str">
        <f>IF(M6737="",VLOOKUP(D6737,Sheet4!$A$1:$B$92,2,0),VLOOKUP(Q6737,Sheet4!$A$1:$B$92,2,0))</f>
        <v>保险资产管理产品</v>
      </c>
    </row>
    <row r="6738" spans="1:68" s="58" customFormat="1" ht="12.75" customHeight="1">
      <c r="A6738" s="64" t="s">
        <v>3739</v>
      </c>
      <c r="B6738" s="54" t="s">
        <v>3740</v>
      </c>
      <c r="C6738" s="252" t="s">
        <v>5552</v>
      </c>
      <c r="D6738" s="252" t="s">
        <v>678</v>
      </c>
      <c r="E6738" s="54" t="s">
        <v>3741</v>
      </c>
      <c r="F6738" s="54" t="s">
        <v>3740</v>
      </c>
      <c r="G6738" s="129">
        <v>6300</v>
      </c>
      <c r="H6738" s="323">
        <v>385442</v>
      </c>
      <c r="I6738" s="323">
        <v>292446</v>
      </c>
      <c r="J6738" s="42"/>
      <c r="K6738" s="42"/>
      <c r="L6738" s="42" t="s">
        <v>4489</v>
      </c>
      <c r="M6738" s="42" t="s">
        <v>4049</v>
      </c>
      <c r="N6738" s="42" t="s">
        <v>2443</v>
      </c>
      <c r="O6738" s="137" t="s">
        <v>4050</v>
      </c>
      <c r="P6738" s="42" t="s">
        <v>64</v>
      </c>
      <c r="Q6738" s="42" t="s">
        <v>65</v>
      </c>
      <c r="R6738" s="42">
        <v>1</v>
      </c>
      <c r="S6738" s="137" t="s">
        <v>2419</v>
      </c>
      <c r="T6738" s="62">
        <v>691081800</v>
      </c>
      <c r="U6738" s="62">
        <v>673786686.64999998</v>
      </c>
      <c r="Z6738" s="54" t="s">
        <v>280</v>
      </c>
      <c r="AA6738" s="132">
        <v>1.16202040640046E-6</v>
      </c>
      <c r="AJ6738" s="42"/>
      <c r="AM6738" s="42"/>
      <c r="AN6738" s="42"/>
      <c r="AO6738" s="42"/>
      <c r="AP6738" s="42"/>
      <c r="AY6738" s="42"/>
      <c r="AZ6738" s="42"/>
      <c r="BA6738" s="42"/>
      <c r="BB6738" s="42"/>
      <c r="BN6738" s="54" t="s">
        <v>4578</v>
      </c>
      <c r="BO6738" s="58" t="str">
        <f t="shared" si="105"/>
        <v>境内资产</v>
      </c>
      <c r="BP6738" s="58" t="str">
        <f>IF(M6738="",VLOOKUP(D6738,Sheet4!$A$1:$B$92,2,0),VLOOKUP(Q6738,Sheet4!$A$1:$B$92,2,0))</f>
        <v>保险资产管理产品</v>
      </c>
    </row>
    <row r="6739" spans="1:68" s="58" customFormat="1" ht="12.75" customHeight="1">
      <c r="A6739" s="64" t="s">
        <v>2790</v>
      </c>
      <c r="B6739" s="54" t="s">
        <v>2239</v>
      </c>
      <c r="C6739" s="252" t="s">
        <v>5552</v>
      </c>
      <c r="D6739" s="252" t="s">
        <v>678</v>
      </c>
      <c r="E6739" s="54" t="s">
        <v>2791</v>
      </c>
      <c r="F6739" s="54" t="s">
        <v>2239</v>
      </c>
      <c r="G6739" s="54">
        <v>294</v>
      </c>
      <c r="H6739" s="323">
        <v>10731</v>
      </c>
      <c r="I6739" s="323">
        <v>7285.32</v>
      </c>
      <c r="J6739" s="42"/>
      <c r="K6739" s="42"/>
      <c r="L6739" s="42" t="s">
        <v>4489</v>
      </c>
      <c r="M6739" s="42" t="s">
        <v>4049</v>
      </c>
      <c r="N6739" s="42" t="s">
        <v>2443</v>
      </c>
      <c r="O6739" s="137" t="s">
        <v>4050</v>
      </c>
      <c r="P6739" s="42" t="s">
        <v>64</v>
      </c>
      <c r="Q6739" s="42" t="s">
        <v>65</v>
      </c>
      <c r="R6739" s="42">
        <v>1</v>
      </c>
      <c r="S6739" s="137" t="s">
        <v>2419</v>
      </c>
      <c r="T6739" s="62">
        <v>691081800</v>
      </c>
      <c r="U6739" s="62">
        <v>673786686.64999998</v>
      </c>
      <c r="Z6739" s="54" t="s">
        <v>68</v>
      </c>
      <c r="AA6739" s="132">
        <v>1.8375E-6</v>
      </c>
      <c r="AJ6739" s="42"/>
      <c r="AM6739" s="42"/>
      <c r="AN6739" s="42"/>
      <c r="AO6739" s="42"/>
      <c r="AP6739" s="42"/>
      <c r="AY6739" s="42"/>
      <c r="AZ6739" s="42"/>
      <c r="BA6739" s="42"/>
      <c r="BB6739" s="42"/>
      <c r="BN6739" s="54" t="s">
        <v>4578</v>
      </c>
      <c r="BO6739" s="58" t="str">
        <f t="shared" si="105"/>
        <v>境内资产</v>
      </c>
      <c r="BP6739" s="58" t="str">
        <f>IF(M6739="",VLOOKUP(D6739,Sheet4!$A$1:$B$92,2,0),VLOOKUP(Q6739,Sheet4!$A$1:$B$92,2,0))</f>
        <v>保险资产管理产品</v>
      </c>
    </row>
    <row r="6740" spans="1:68" s="58" customFormat="1" ht="12.75" customHeight="1">
      <c r="A6740" s="64" t="s">
        <v>1737</v>
      </c>
      <c r="B6740" s="54" t="s">
        <v>1738</v>
      </c>
      <c r="C6740" s="252" t="s">
        <v>5552</v>
      </c>
      <c r="D6740" s="252" t="s">
        <v>678</v>
      </c>
      <c r="E6740" s="54" t="s">
        <v>1739</v>
      </c>
      <c r="F6740" s="54" t="s">
        <v>1738</v>
      </c>
      <c r="G6740" s="54">
        <v>178</v>
      </c>
      <c r="H6740" s="323">
        <v>6463.18</v>
      </c>
      <c r="I6740" s="323">
        <v>3755.8</v>
      </c>
      <c r="J6740" s="42"/>
      <c r="K6740" s="42"/>
      <c r="L6740" s="42" t="s">
        <v>4489</v>
      </c>
      <c r="M6740" s="42" t="s">
        <v>4049</v>
      </c>
      <c r="N6740" s="42" t="s">
        <v>2443</v>
      </c>
      <c r="O6740" s="137" t="s">
        <v>4050</v>
      </c>
      <c r="P6740" s="42" t="s">
        <v>64</v>
      </c>
      <c r="Q6740" s="42" t="s">
        <v>65</v>
      </c>
      <c r="R6740" s="42">
        <v>1</v>
      </c>
      <c r="S6740" s="137" t="s">
        <v>2419</v>
      </c>
      <c r="T6740" s="62">
        <v>691081800</v>
      </c>
      <c r="U6740" s="62">
        <v>673786686.64999998</v>
      </c>
      <c r="Z6740" s="54" t="s">
        <v>68</v>
      </c>
      <c r="AA6740" s="132">
        <v>1.334999993325E-6</v>
      </c>
      <c r="AJ6740" s="42"/>
      <c r="AM6740" s="42"/>
      <c r="AN6740" s="42"/>
      <c r="AO6740" s="42"/>
      <c r="AP6740" s="42"/>
      <c r="AY6740" s="42"/>
      <c r="AZ6740" s="42"/>
      <c r="BA6740" s="42"/>
      <c r="BB6740" s="42"/>
      <c r="BN6740" s="54" t="s">
        <v>4578</v>
      </c>
      <c r="BO6740" s="58" t="str">
        <f t="shared" si="105"/>
        <v>境内资产</v>
      </c>
      <c r="BP6740" s="58" t="str">
        <f>IF(M6740="",VLOOKUP(D6740,Sheet4!$A$1:$B$92,2,0),VLOOKUP(Q6740,Sheet4!$A$1:$B$92,2,0))</f>
        <v>保险资产管理产品</v>
      </c>
    </row>
    <row r="6741" spans="1:68" s="58" customFormat="1" ht="12.75" customHeight="1">
      <c r="A6741" s="64" t="s">
        <v>1740</v>
      </c>
      <c r="B6741" s="54" t="s">
        <v>1741</v>
      </c>
      <c r="C6741" s="252" t="s">
        <v>5552</v>
      </c>
      <c r="D6741" s="252" t="s">
        <v>678</v>
      </c>
      <c r="E6741" s="54" t="s">
        <v>1742</v>
      </c>
      <c r="F6741" s="54" t="s">
        <v>1741</v>
      </c>
      <c r="G6741" s="54">
        <v>220</v>
      </c>
      <c r="H6741" s="323">
        <v>12777.6</v>
      </c>
      <c r="I6741" s="323">
        <v>7035.6</v>
      </c>
      <c r="J6741" s="42"/>
      <c r="K6741" s="42"/>
      <c r="L6741" s="42" t="s">
        <v>4489</v>
      </c>
      <c r="M6741" s="42" t="s">
        <v>4049</v>
      </c>
      <c r="N6741" s="42" t="s">
        <v>2443</v>
      </c>
      <c r="O6741" s="137" t="s">
        <v>4050</v>
      </c>
      <c r="P6741" s="42" t="s">
        <v>64</v>
      </c>
      <c r="Q6741" s="42" t="s">
        <v>65</v>
      </c>
      <c r="R6741" s="42">
        <v>1</v>
      </c>
      <c r="S6741" s="137" t="s">
        <v>2419</v>
      </c>
      <c r="T6741" s="62">
        <v>691081800</v>
      </c>
      <c r="U6741" s="62">
        <v>673786686.64999998</v>
      </c>
      <c r="Z6741" s="54" t="s">
        <v>68</v>
      </c>
      <c r="AA6741" s="132">
        <v>1.6336633622929099E-6</v>
      </c>
      <c r="AJ6741" s="42"/>
      <c r="AM6741" s="42"/>
      <c r="AN6741" s="42"/>
      <c r="AO6741" s="42"/>
      <c r="AP6741" s="42"/>
      <c r="AY6741" s="42"/>
      <c r="AZ6741" s="42"/>
      <c r="BA6741" s="42"/>
      <c r="BB6741" s="42"/>
      <c r="BN6741" s="54" t="s">
        <v>4578</v>
      </c>
      <c r="BO6741" s="58" t="str">
        <f t="shared" si="105"/>
        <v>境内资产</v>
      </c>
      <c r="BP6741" s="58" t="str">
        <f>IF(M6741="",VLOOKUP(D6741,Sheet4!$A$1:$B$92,2,0),VLOOKUP(Q6741,Sheet4!$A$1:$B$92,2,0))</f>
        <v>保险资产管理产品</v>
      </c>
    </row>
    <row r="6742" spans="1:68" s="58" customFormat="1" ht="12.75" customHeight="1">
      <c r="A6742" s="64" t="s">
        <v>1743</v>
      </c>
      <c r="B6742" s="54" t="s">
        <v>1744</v>
      </c>
      <c r="C6742" s="252" t="s">
        <v>5552</v>
      </c>
      <c r="D6742" s="252" t="s">
        <v>678</v>
      </c>
      <c r="E6742" s="54" t="s">
        <v>1745</v>
      </c>
      <c r="F6742" s="54" t="s">
        <v>1744</v>
      </c>
      <c r="G6742" s="54">
        <v>204</v>
      </c>
      <c r="H6742" s="323">
        <v>16238.4</v>
      </c>
      <c r="I6742" s="323">
        <v>11756.52</v>
      </c>
      <c r="J6742" s="42"/>
      <c r="K6742" s="42"/>
      <c r="L6742" s="42" t="s">
        <v>4489</v>
      </c>
      <c r="M6742" s="42" t="s">
        <v>4049</v>
      </c>
      <c r="N6742" s="42" t="s">
        <v>2443</v>
      </c>
      <c r="O6742" s="137" t="s">
        <v>4050</v>
      </c>
      <c r="P6742" s="42" t="s">
        <v>64</v>
      </c>
      <c r="Q6742" s="42" t="s">
        <v>65</v>
      </c>
      <c r="R6742" s="42">
        <v>1</v>
      </c>
      <c r="S6742" s="137" t="s">
        <v>2419</v>
      </c>
      <c r="T6742" s="62">
        <v>691081800</v>
      </c>
      <c r="U6742" s="62">
        <v>673786686.64999998</v>
      </c>
      <c r="Z6742" s="54" t="s">
        <v>68</v>
      </c>
      <c r="AA6742" s="132">
        <v>1.88597842253936E-6</v>
      </c>
      <c r="AJ6742" s="42"/>
      <c r="AM6742" s="42"/>
      <c r="AN6742" s="42"/>
      <c r="AO6742" s="42"/>
      <c r="AP6742" s="42"/>
      <c r="AY6742" s="42"/>
      <c r="AZ6742" s="42"/>
      <c r="BA6742" s="42"/>
      <c r="BB6742" s="42"/>
      <c r="BN6742" s="54" t="s">
        <v>4578</v>
      </c>
      <c r="BO6742" s="58" t="str">
        <f t="shared" si="105"/>
        <v>境内资产</v>
      </c>
      <c r="BP6742" s="58" t="str">
        <f>IF(M6742="",VLOOKUP(D6742,Sheet4!$A$1:$B$92,2,0),VLOOKUP(Q6742,Sheet4!$A$1:$B$92,2,0))</f>
        <v>保险资产管理产品</v>
      </c>
    </row>
    <row r="6743" spans="1:68" s="58" customFormat="1" ht="12.75" customHeight="1">
      <c r="A6743" s="64" t="s">
        <v>2011</v>
      </c>
      <c r="B6743" s="54" t="s">
        <v>2012</v>
      </c>
      <c r="C6743" s="252" t="s">
        <v>5552</v>
      </c>
      <c r="D6743" s="252" t="s">
        <v>678</v>
      </c>
      <c r="E6743" s="54" t="s">
        <v>2792</v>
      </c>
      <c r="F6743" s="54" t="s">
        <v>2012</v>
      </c>
      <c r="G6743" s="54">
        <v>304</v>
      </c>
      <c r="H6743" s="323">
        <v>8454.24</v>
      </c>
      <c r="I6743" s="323">
        <v>5812.48</v>
      </c>
      <c r="J6743" s="42"/>
      <c r="K6743" s="42"/>
      <c r="L6743" s="42" t="s">
        <v>4489</v>
      </c>
      <c r="M6743" s="42" t="s">
        <v>4049</v>
      </c>
      <c r="N6743" s="42" t="s">
        <v>2443</v>
      </c>
      <c r="O6743" s="137" t="s">
        <v>4050</v>
      </c>
      <c r="P6743" s="42" t="s">
        <v>64</v>
      </c>
      <c r="Q6743" s="42" t="s">
        <v>65</v>
      </c>
      <c r="R6743" s="42">
        <v>1</v>
      </c>
      <c r="S6743" s="137" t="s">
        <v>2419</v>
      </c>
      <c r="T6743" s="62">
        <v>691081800</v>
      </c>
      <c r="U6743" s="62">
        <v>673786686.64999998</v>
      </c>
      <c r="Z6743" s="54" t="s">
        <v>68</v>
      </c>
      <c r="AA6743" s="132">
        <v>1.5200000000000001E-6</v>
      </c>
      <c r="AJ6743" s="42"/>
      <c r="AM6743" s="42"/>
      <c r="AN6743" s="42"/>
      <c r="AO6743" s="42"/>
      <c r="AP6743" s="42"/>
      <c r="AY6743" s="42"/>
      <c r="AZ6743" s="42"/>
      <c r="BA6743" s="42"/>
      <c r="BB6743" s="42"/>
      <c r="BN6743" s="54" t="s">
        <v>4578</v>
      </c>
      <c r="BO6743" s="58" t="str">
        <f t="shared" si="105"/>
        <v>境内资产</v>
      </c>
      <c r="BP6743" s="58" t="str">
        <f>IF(M6743="",VLOOKUP(D6743,Sheet4!$A$1:$B$92,2,0),VLOOKUP(Q6743,Sheet4!$A$1:$B$92,2,0))</f>
        <v>保险资产管理产品</v>
      </c>
    </row>
    <row r="6744" spans="1:68" s="58" customFormat="1" ht="12.75" customHeight="1">
      <c r="A6744" s="64" t="s">
        <v>2013</v>
      </c>
      <c r="B6744" s="54" t="s">
        <v>2014</v>
      </c>
      <c r="C6744" s="252" t="s">
        <v>5552</v>
      </c>
      <c r="D6744" s="252" t="s">
        <v>678</v>
      </c>
      <c r="E6744" s="54" t="s">
        <v>2793</v>
      </c>
      <c r="F6744" s="54" t="s">
        <v>2014</v>
      </c>
      <c r="G6744" s="54">
        <v>154</v>
      </c>
      <c r="H6744" s="323">
        <v>4144.1400000000003</v>
      </c>
      <c r="I6744" s="323">
        <v>4496.8</v>
      </c>
      <c r="J6744" s="42"/>
      <c r="K6744" s="42"/>
      <c r="L6744" s="42" t="s">
        <v>4489</v>
      </c>
      <c r="M6744" s="42" t="s">
        <v>4049</v>
      </c>
      <c r="N6744" s="42" t="s">
        <v>2443</v>
      </c>
      <c r="O6744" s="137" t="s">
        <v>4050</v>
      </c>
      <c r="P6744" s="42" t="s">
        <v>64</v>
      </c>
      <c r="Q6744" s="42" t="s">
        <v>65</v>
      </c>
      <c r="R6744" s="42">
        <v>1</v>
      </c>
      <c r="S6744" s="137" t="s">
        <v>2419</v>
      </c>
      <c r="T6744" s="62">
        <v>691081800</v>
      </c>
      <c r="U6744" s="62">
        <v>673786686.64999998</v>
      </c>
      <c r="Z6744" s="54" t="s">
        <v>68</v>
      </c>
      <c r="AA6744" s="132">
        <v>1.14633314823279E-6</v>
      </c>
      <c r="AJ6744" s="42"/>
      <c r="AM6744" s="42"/>
      <c r="AN6744" s="42"/>
      <c r="AO6744" s="42"/>
      <c r="AP6744" s="42"/>
      <c r="AY6744" s="42"/>
      <c r="AZ6744" s="42"/>
      <c r="BA6744" s="42"/>
      <c r="BB6744" s="42"/>
      <c r="BN6744" s="54" t="s">
        <v>4578</v>
      </c>
      <c r="BO6744" s="58" t="str">
        <f t="shared" si="105"/>
        <v>境内资产</v>
      </c>
      <c r="BP6744" s="58" t="str">
        <f>IF(M6744="",VLOOKUP(D6744,Sheet4!$A$1:$B$92,2,0),VLOOKUP(Q6744,Sheet4!$A$1:$B$92,2,0))</f>
        <v>保险资产管理产品</v>
      </c>
    </row>
    <row r="6745" spans="1:68" s="58" customFormat="1" ht="12.75" customHeight="1">
      <c r="A6745" s="64" t="s">
        <v>2015</v>
      </c>
      <c r="B6745" s="54" t="s">
        <v>2016</v>
      </c>
      <c r="C6745" s="252" t="s">
        <v>5552</v>
      </c>
      <c r="D6745" s="252" t="s">
        <v>678</v>
      </c>
      <c r="E6745" s="54" t="s">
        <v>2794</v>
      </c>
      <c r="F6745" s="54" t="s">
        <v>2016</v>
      </c>
      <c r="G6745" s="54">
        <v>362</v>
      </c>
      <c r="H6745" s="323">
        <v>14436.56</v>
      </c>
      <c r="I6745" s="323">
        <v>8858.14</v>
      </c>
      <c r="J6745" s="42"/>
      <c r="K6745" s="42"/>
      <c r="L6745" s="42" t="s">
        <v>4489</v>
      </c>
      <c r="M6745" s="42" t="s">
        <v>4049</v>
      </c>
      <c r="N6745" s="42" t="s">
        <v>2443</v>
      </c>
      <c r="O6745" s="137" t="s">
        <v>4050</v>
      </c>
      <c r="P6745" s="42" t="s">
        <v>64</v>
      </c>
      <c r="Q6745" s="42" t="s">
        <v>65</v>
      </c>
      <c r="R6745" s="42">
        <v>1</v>
      </c>
      <c r="S6745" s="137" t="s">
        <v>2419</v>
      </c>
      <c r="T6745" s="62">
        <v>691081800</v>
      </c>
      <c r="U6745" s="62">
        <v>673786686.64999998</v>
      </c>
      <c r="Z6745" s="54" t="s">
        <v>68</v>
      </c>
      <c r="AA6745" s="132">
        <v>1.81E-6</v>
      </c>
      <c r="AJ6745" s="42"/>
      <c r="AM6745" s="42"/>
      <c r="AN6745" s="42"/>
      <c r="AO6745" s="42"/>
      <c r="AP6745" s="42"/>
      <c r="AY6745" s="42"/>
      <c r="AZ6745" s="42"/>
      <c r="BA6745" s="42"/>
      <c r="BB6745" s="42"/>
      <c r="BN6745" s="54" t="s">
        <v>4578</v>
      </c>
      <c r="BO6745" s="58" t="str">
        <f t="shared" si="105"/>
        <v>境内资产</v>
      </c>
      <c r="BP6745" s="58" t="str">
        <f>IF(M6745="",VLOOKUP(D6745,Sheet4!$A$1:$B$92,2,0),VLOOKUP(Q6745,Sheet4!$A$1:$B$92,2,0))</f>
        <v>保险资产管理产品</v>
      </c>
    </row>
    <row r="6746" spans="1:68" s="58" customFormat="1" ht="12.75" customHeight="1">
      <c r="A6746" s="64" t="s">
        <v>1746</v>
      </c>
      <c r="B6746" s="54" t="s">
        <v>1747</v>
      </c>
      <c r="C6746" s="252" t="s">
        <v>5552</v>
      </c>
      <c r="D6746" s="252" t="s">
        <v>678</v>
      </c>
      <c r="E6746" s="54" t="s">
        <v>1748</v>
      </c>
      <c r="F6746" s="54" t="s">
        <v>1747</v>
      </c>
      <c r="G6746" s="54">
        <v>141</v>
      </c>
      <c r="H6746" s="323">
        <v>5992.5</v>
      </c>
      <c r="I6746" s="323">
        <v>4764.3900000000003</v>
      </c>
      <c r="J6746" s="42"/>
      <c r="K6746" s="42"/>
      <c r="L6746" s="42" t="s">
        <v>4489</v>
      </c>
      <c r="M6746" s="42" t="s">
        <v>4049</v>
      </c>
      <c r="N6746" s="42" t="s">
        <v>2443</v>
      </c>
      <c r="O6746" s="137" t="s">
        <v>4050</v>
      </c>
      <c r="P6746" s="42" t="s">
        <v>64</v>
      </c>
      <c r="Q6746" s="42" t="s">
        <v>65</v>
      </c>
      <c r="R6746" s="42">
        <v>1</v>
      </c>
      <c r="S6746" s="137" t="s">
        <v>2419</v>
      </c>
      <c r="T6746" s="62">
        <v>691081800</v>
      </c>
      <c r="U6746" s="62">
        <v>673786686.64999998</v>
      </c>
      <c r="Z6746" s="54" t="s">
        <v>68</v>
      </c>
      <c r="AA6746" s="132">
        <v>1.1599322481105901E-6</v>
      </c>
      <c r="AJ6746" s="42"/>
      <c r="AM6746" s="42"/>
      <c r="AN6746" s="42"/>
      <c r="AO6746" s="42"/>
      <c r="AP6746" s="42"/>
      <c r="AY6746" s="42"/>
      <c r="AZ6746" s="42"/>
      <c r="BA6746" s="42"/>
      <c r="BB6746" s="42"/>
      <c r="BN6746" s="54" t="s">
        <v>4578</v>
      </c>
      <c r="BO6746" s="58" t="str">
        <f t="shared" si="105"/>
        <v>境内资产</v>
      </c>
      <c r="BP6746" s="58" t="str">
        <f>IF(M6746="",VLOOKUP(D6746,Sheet4!$A$1:$B$92,2,0),VLOOKUP(Q6746,Sheet4!$A$1:$B$92,2,0))</f>
        <v>保险资产管理产品</v>
      </c>
    </row>
    <row r="6747" spans="1:68" s="58" customFormat="1" ht="12.75" customHeight="1">
      <c r="A6747" s="64" t="s">
        <v>1606</v>
      </c>
      <c r="B6747" s="54" t="s">
        <v>1607</v>
      </c>
      <c r="C6747" s="252" t="s">
        <v>5552</v>
      </c>
      <c r="D6747" s="252" t="s">
        <v>678</v>
      </c>
      <c r="E6747" s="54" t="s">
        <v>1608</v>
      </c>
      <c r="F6747" s="54" t="s">
        <v>1607</v>
      </c>
      <c r="G6747" s="54">
        <v>721</v>
      </c>
      <c r="H6747" s="323">
        <v>25098.01</v>
      </c>
      <c r="I6747" s="323">
        <v>17477.04</v>
      </c>
      <c r="J6747" s="42"/>
      <c r="K6747" s="42"/>
      <c r="L6747" s="42" t="s">
        <v>4489</v>
      </c>
      <c r="M6747" s="42" t="s">
        <v>4049</v>
      </c>
      <c r="N6747" s="42" t="s">
        <v>2443</v>
      </c>
      <c r="O6747" s="137" t="s">
        <v>4050</v>
      </c>
      <c r="P6747" s="42" t="s">
        <v>64</v>
      </c>
      <c r="Q6747" s="42" t="s">
        <v>65</v>
      </c>
      <c r="R6747" s="42">
        <v>1</v>
      </c>
      <c r="S6747" s="137" t="s">
        <v>2419</v>
      </c>
      <c r="T6747" s="62">
        <v>691081800</v>
      </c>
      <c r="U6747" s="62">
        <v>673786686.64999998</v>
      </c>
      <c r="Z6747" s="54" t="s">
        <v>68</v>
      </c>
      <c r="AA6747" s="132">
        <v>2.6377405429135899E-6</v>
      </c>
      <c r="AJ6747" s="42"/>
      <c r="AM6747" s="42"/>
      <c r="AN6747" s="42"/>
      <c r="AO6747" s="42"/>
      <c r="AP6747" s="42"/>
      <c r="AY6747" s="42"/>
      <c r="AZ6747" s="42"/>
      <c r="BA6747" s="42"/>
      <c r="BB6747" s="42"/>
      <c r="BN6747" s="54" t="s">
        <v>4578</v>
      </c>
      <c r="BO6747" s="58" t="str">
        <f t="shared" si="105"/>
        <v>境内资产</v>
      </c>
      <c r="BP6747" s="58" t="str">
        <f>IF(M6747="",VLOOKUP(D6747,Sheet4!$A$1:$B$92,2,0),VLOOKUP(Q6747,Sheet4!$A$1:$B$92,2,0))</f>
        <v>保险资产管理产品</v>
      </c>
    </row>
    <row r="6748" spans="1:68" s="58" customFormat="1" ht="12.75" customHeight="1">
      <c r="A6748" s="64" t="s">
        <v>1749</v>
      </c>
      <c r="B6748" s="54" t="s">
        <v>1750</v>
      </c>
      <c r="C6748" s="252" t="s">
        <v>5552</v>
      </c>
      <c r="D6748" s="252" t="s">
        <v>678</v>
      </c>
      <c r="E6748" s="54" t="s">
        <v>1751</v>
      </c>
      <c r="F6748" s="54" t="s">
        <v>1750</v>
      </c>
      <c r="G6748" s="54">
        <v>91</v>
      </c>
      <c r="H6748" s="323">
        <v>5742.1</v>
      </c>
      <c r="I6748" s="323">
        <v>3306.03</v>
      </c>
      <c r="J6748" s="42"/>
      <c r="K6748" s="42"/>
      <c r="L6748" s="42" t="s">
        <v>4489</v>
      </c>
      <c r="M6748" s="42" t="s">
        <v>4049</v>
      </c>
      <c r="N6748" s="42" t="s">
        <v>2443</v>
      </c>
      <c r="O6748" s="137" t="s">
        <v>4050</v>
      </c>
      <c r="P6748" s="42" t="s">
        <v>64</v>
      </c>
      <c r="Q6748" s="42" t="s">
        <v>65</v>
      </c>
      <c r="R6748" s="42">
        <v>1</v>
      </c>
      <c r="S6748" s="137" t="s">
        <v>2419</v>
      </c>
      <c r="T6748" s="62">
        <v>691081800</v>
      </c>
      <c r="U6748" s="62">
        <v>673786686.64999998</v>
      </c>
      <c r="Z6748" s="54" t="s">
        <v>68</v>
      </c>
      <c r="AA6748" s="132">
        <v>1.3649999931749999E-6</v>
      </c>
      <c r="AJ6748" s="42"/>
      <c r="AM6748" s="42"/>
      <c r="AN6748" s="42"/>
      <c r="AO6748" s="42"/>
      <c r="AP6748" s="42"/>
      <c r="AY6748" s="42"/>
      <c r="AZ6748" s="42"/>
      <c r="BA6748" s="42"/>
      <c r="BB6748" s="42"/>
      <c r="BN6748" s="54" t="s">
        <v>4578</v>
      </c>
      <c r="BO6748" s="58" t="str">
        <f t="shared" si="105"/>
        <v>境内资产</v>
      </c>
      <c r="BP6748" s="58" t="str">
        <f>IF(M6748="",VLOOKUP(D6748,Sheet4!$A$1:$B$92,2,0),VLOOKUP(Q6748,Sheet4!$A$1:$B$92,2,0))</f>
        <v>保险资产管理产品</v>
      </c>
    </row>
    <row r="6749" spans="1:68" s="58" customFormat="1" ht="12.75" customHeight="1">
      <c r="A6749" s="64" t="s">
        <v>2019</v>
      </c>
      <c r="B6749" s="54" t="s">
        <v>2020</v>
      </c>
      <c r="C6749" s="252" t="s">
        <v>5552</v>
      </c>
      <c r="D6749" s="252" t="s">
        <v>678</v>
      </c>
      <c r="E6749" s="54" t="s">
        <v>2795</v>
      </c>
      <c r="F6749" s="54" t="s">
        <v>2020</v>
      </c>
      <c r="G6749" s="54">
        <v>134</v>
      </c>
      <c r="H6749" s="323">
        <v>1404.32</v>
      </c>
      <c r="I6749" s="323">
        <v>3120.86</v>
      </c>
      <c r="J6749" s="42"/>
      <c r="K6749" s="42"/>
      <c r="L6749" s="42" t="s">
        <v>4489</v>
      </c>
      <c r="M6749" s="42" t="s">
        <v>4049</v>
      </c>
      <c r="N6749" s="42" t="s">
        <v>2443</v>
      </c>
      <c r="O6749" s="137" t="s">
        <v>4050</v>
      </c>
      <c r="P6749" s="42" t="s">
        <v>64</v>
      </c>
      <c r="Q6749" s="42" t="s">
        <v>65</v>
      </c>
      <c r="R6749" s="42">
        <v>1</v>
      </c>
      <c r="S6749" s="137" t="s">
        <v>2419</v>
      </c>
      <c r="T6749" s="62">
        <v>691081800</v>
      </c>
      <c r="U6749" s="62">
        <v>673786686.64999998</v>
      </c>
      <c r="Z6749" s="54" t="s">
        <v>68</v>
      </c>
      <c r="AA6749" s="132">
        <v>8.3750000000000003E-7</v>
      </c>
      <c r="AJ6749" s="42"/>
      <c r="AM6749" s="42"/>
      <c r="AN6749" s="42"/>
      <c r="AO6749" s="42"/>
      <c r="AP6749" s="42"/>
      <c r="AY6749" s="42"/>
      <c r="AZ6749" s="42"/>
      <c r="BA6749" s="42"/>
      <c r="BB6749" s="42"/>
      <c r="BN6749" s="54" t="s">
        <v>4578</v>
      </c>
      <c r="BO6749" s="58" t="str">
        <f t="shared" si="105"/>
        <v>境内资产</v>
      </c>
      <c r="BP6749" s="58" t="str">
        <f>IF(M6749="",VLOOKUP(D6749,Sheet4!$A$1:$B$92,2,0),VLOOKUP(Q6749,Sheet4!$A$1:$B$92,2,0))</f>
        <v>保险资产管理产品</v>
      </c>
    </row>
    <row r="6750" spans="1:68" s="58" customFormat="1" ht="12.75" customHeight="1">
      <c r="A6750" s="64" t="s">
        <v>1752</v>
      </c>
      <c r="B6750" s="54" t="s">
        <v>1753</v>
      </c>
      <c r="C6750" s="252" t="s">
        <v>5552</v>
      </c>
      <c r="D6750" s="252" t="s">
        <v>678</v>
      </c>
      <c r="E6750" s="54" t="s">
        <v>1754</v>
      </c>
      <c r="F6750" s="54" t="s">
        <v>1753</v>
      </c>
      <c r="G6750" s="54">
        <v>286</v>
      </c>
      <c r="H6750" s="323">
        <v>3260.4</v>
      </c>
      <c r="I6750" s="323">
        <v>5565.56</v>
      </c>
      <c r="J6750" s="42"/>
      <c r="K6750" s="42"/>
      <c r="L6750" s="42" t="s">
        <v>4489</v>
      </c>
      <c r="M6750" s="42" t="s">
        <v>4049</v>
      </c>
      <c r="N6750" s="42" t="s">
        <v>2443</v>
      </c>
      <c r="O6750" s="137" t="s">
        <v>4050</v>
      </c>
      <c r="P6750" s="42" t="s">
        <v>64</v>
      </c>
      <c r="Q6750" s="42" t="s">
        <v>65</v>
      </c>
      <c r="R6750" s="42">
        <v>1</v>
      </c>
      <c r="S6750" s="137" t="s">
        <v>2419</v>
      </c>
      <c r="T6750" s="62">
        <v>691081800</v>
      </c>
      <c r="U6750" s="62">
        <v>673786686.64999998</v>
      </c>
      <c r="Z6750" s="54" t="s">
        <v>68</v>
      </c>
      <c r="AA6750" s="132">
        <v>6.3699999834959103E-7</v>
      </c>
      <c r="AJ6750" s="42"/>
      <c r="AM6750" s="42"/>
      <c r="AN6750" s="42"/>
      <c r="AO6750" s="42"/>
      <c r="AP6750" s="42"/>
      <c r="AY6750" s="42"/>
      <c r="AZ6750" s="42"/>
      <c r="BA6750" s="42"/>
      <c r="BB6750" s="42"/>
      <c r="BN6750" s="54" t="s">
        <v>4578</v>
      </c>
      <c r="BO6750" s="58" t="str">
        <f t="shared" si="105"/>
        <v>境内资产</v>
      </c>
      <c r="BP6750" s="58" t="str">
        <f>IF(M6750="",VLOOKUP(D6750,Sheet4!$A$1:$B$92,2,0),VLOOKUP(Q6750,Sheet4!$A$1:$B$92,2,0))</f>
        <v>保险资产管理产品</v>
      </c>
    </row>
    <row r="6751" spans="1:68" s="58" customFormat="1" ht="12.75" customHeight="1">
      <c r="A6751" s="64" t="s">
        <v>2240</v>
      </c>
      <c r="B6751" s="54" t="s">
        <v>2241</v>
      </c>
      <c r="C6751" s="252" t="s">
        <v>5552</v>
      </c>
      <c r="D6751" s="252" t="s">
        <v>678</v>
      </c>
      <c r="E6751" s="54" t="s">
        <v>2796</v>
      </c>
      <c r="F6751" s="54" t="s">
        <v>2241</v>
      </c>
      <c r="G6751" s="54">
        <v>261</v>
      </c>
      <c r="H6751" s="323">
        <v>3583.53</v>
      </c>
      <c r="I6751" s="323">
        <v>3656.61</v>
      </c>
      <c r="J6751" s="42"/>
      <c r="K6751" s="42"/>
      <c r="L6751" s="42" t="s">
        <v>4489</v>
      </c>
      <c r="M6751" s="42" t="s">
        <v>4049</v>
      </c>
      <c r="N6751" s="42" t="s">
        <v>2443</v>
      </c>
      <c r="O6751" s="137" t="s">
        <v>4050</v>
      </c>
      <c r="P6751" s="42" t="s">
        <v>64</v>
      </c>
      <c r="Q6751" s="42" t="s">
        <v>65</v>
      </c>
      <c r="R6751" s="42">
        <v>1</v>
      </c>
      <c r="S6751" s="137" t="s">
        <v>2419</v>
      </c>
      <c r="T6751" s="62">
        <v>691081800</v>
      </c>
      <c r="U6751" s="62">
        <v>673786686.64999998</v>
      </c>
      <c r="Z6751" s="54" t="s">
        <v>68</v>
      </c>
      <c r="AA6751" s="132">
        <v>1.0540030369017801E-6</v>
      </c>
      <c r="AJ6751" s="42"/>
      <c r="AM6751" s="42"/>
      <c r="AN6751" s="42"/>
      <c r="AO6751" s="42"/>
      <c r="AP6751" s="42"/>
      <c r="AY6751" s="42"/>
      <c r="AZ6751" s="42"/>
      <c r="BA6751" s="42"/>
      <c r="BB6751" s="42"/>
      <c r="BN6751" s="54" t="s">
        <v>4578</v>
      </c>
      <c r="BO6751" s="58" t="str">
        <f t="shared" si="105"/>
        <v>境内资产</v>
      </c>
      <c r="BP6751" s="58" t="str">
        <f>IF(M6751="",VLOOKUP(D6751,Sheet4!$A$1:$B$92,2,0),VLOOKUP(Q6751,Sheet4!$A$1:$B$92,2,0))</f>
        <v>保险资产管理产品</v>
      </c>
    </row>
    <row r="6752" spans="1:68" s="58" customFormat="1" ht="12.75" customHeight="1">
      <c r="A6752" s="64" t="s">
        <v>1761</v>
      </c>
      <c r="B6752" s="54" t="s">
        <v>1762</v>
      </c>
      <c r="C6752" s="252" t="s">
        <v>5552</v>
      </c>
      <c r="D6752" s="252" t="s">
        <v>678</v>
      </c>
      <c r="E6752" s="54" t="s">
        <v>1763</v>
      </c>
      <c r="F6752" s="54" t="s">
        <v>1762</v>
      </c>
      <c r="G6752" s="54">
        <v>254</v>
      </c>
      <c r="H6752" s="323">
        <v>3141.98</v>
      </c>
      <c r="I6752" s="323">
        <v>3876.04</v>
      </c>
      <c r="J6752" s="42"/>
      <c r="K6752" s="42"/>
      <c r="L6752" s="42" t="s">
        <v>4489</v>
      </c>
      <c r="M6752" s="42" t="s">
        <v>4049</v>
      </c>
      <c r="N6752" s="42" t="s">
        <v>2443</v>
      </c>
      <c r="O6752" s="137" t="s">
        <v>4050</v>
      </c>
      <c r="P6752" s="42" t="s">
        <v>64</v>
      </c>
      <c r="Q6752" s="42" t="s">
        <v>65</v>
      </c>
      <c r="R6752" s="42">
        <v>1</v>
      </c>
      <c r="S6752" s="137" t="s">
        <v>2419</v>
      </c>
      <c r="T6752" s="62">
        <v>691081800</v>
      </c>
      <c r="U6752" s="62">
        <v>673786686.64999998</v>
      </c>
      <c r="Z6752" s="54" t="s">
        <v>68</v>
      </c>
      <c r="AA6752" s="132">
        <v>1.2299902617700099E-6</v>
      </c>
      <c r="AJ6752" s="42"/>
      <c r="AM6752" s="42"/>
      <c r="AN6752" s="42"/>
      <c r="AO6752" s="42"/>
      <c r="AP6752" s="42"/>
      <c r="AY6752" s="42"/>
      <c r="AZ6752" s="42"/>
      <c r="BA6752" s="42"/>
      <c r="BB6752" s="42"/>
      <c r="BN6752" s="54" t="s">
        <v>4578</v>
      </c>
      <c r="BO6752" s="58" t="str">
        <f t="shared" si="105"/>
        <v>境内资产</v>
      </c>
      <c r="BP6752" s="58" t="str">
        <f>IF(M6752="",VLOOKUP(D6752,Sheet4!$A$1:$B$92,2,0),VLOOKUP(Q6752,Sheet4!$A$1:$B$92,2,0))</f>
        <v>保险资产管理产品</v>
      </c>
    </row>
    <row r="6753" spans="1:68" s="58" customFormat="1" ht="12.75" customHeight="1">
      <c r="A6753" s="64" t="s">
        <v>1618</v>
      </c>
      <c r="B6753" s="54" t="s">
        <v>1619</v>
      </c>
      <c r="C6753" s="252" t="s">
        <v>5552</v>
      </c>
      <c r="D6753" s="252" t="s">
        <v>678</v>
      </c>
      <c r="E6753" s="54" t="s">
        <v>1620</v>
      </c>
      <c r="F6753" s="54" t="s">
        <v>1619</v>
      </c>
      <c r="G6753" s="54">
        <v>851</v>
      </c>
      <c r="H6753" s="323">
        <v>10237.530000000001</v>
      </c>
      <c r="I6753" s="323">
        <v>8688.7099999999991</v>
      </c>
      <c r="J6753" s="42"/>
      <c r="K6753" s="42"/>
      <c r="L6753" s="42" t="s">
        <v>4489</v>
      </c>
      <c r="M6753" s="42" t="s">
        <v>4049</v>
      </c>
      <c r="N6753" s="42" t="s">
        <v>2443</v>
      </c>
      <c r="O6753" s="137" t="s">
        <v>4050</v>
      </c>
      <c r="P6753" s="42" t="s">
        <v>64</v>
      </c>
      <c r="Q6753" s="42" t="s">
        <v>65</v>
      </c>
      <c r="R6753" s="42">
        <v>1</v>
      </c>
      <c r="S6753" s="137" t="s">
        <v>2419</v>
      </c>
      <c r="T6753" s="62">
        <v>691081800</v>
      </c>
      <c r="U6753" s="62">
        <v>673786686.64999998</v>
      </c>
      <c r="Z6753" s="54" t="s">
        <v>68</v>
      </c>
      <c r="AA6753" s="132">
        <v>2.0756310186592201E-6</v>
      </c>
      <c r="AJ6753" s="42"/>
      <c r="AM6753" s="42"/>
      <c r="AN6753" s="42"/>
      <c r="AO6753" s="42"/>
      <c r="AP6753" s="42"/>
      <c r="AY6753" s="42"/>
      <c r="AZ6753" s="42"/>
      <c r="BA6753" s="42"/>
      <c r="BB6753" s="42"/>
      <c r="BN6753" s="54" t="s">
        <v>4578</v>
      </c>
      <c r="BO6753" s="58" t="str">
        <f t="shared" si="105"/>
        <v>境内资产</v>
      </c>
      <c r="BP6753" s="58" t="str">
        <f>IF(M6753="",VLOOKUP(D6753,Sheet4!$A$1:$B$92,2,0),VLOOKUP(Q6753,Sheet4!$A$1:$B$92,2,0))</f>
        <v>保险资产管理产品</v>
      </c>
    </row>
    <row r="6754" spans="1:68" s="58" customFormat="1" ht="12.75" customHeight="1">
      <c r="A6754" s="64" t="s">
        <v>2025</v>
      </c>
      <c r="B6754" s="54" t="s">
        <v>2026</v>
      </c>
      <c r="C6754" s="252" t="s">
        <v>5552</v>
      </c>
      <c r="D6754" s="252" t="s">
        <v>678</v>
      </c>
      <c r="E6754" s="54" t="s">
        <v>2797</v>
      </c>
      <c r="F6754" s="54" t="s">
        <v>2026</v>
      </c>
      <c r="G6754" s="54">
        <v>87</v>
      </c>
      <c r="H6754" s="323">
        <v>1961.85</v>
      </c>
      <c r="I6754" s="323">
        <v>3493.05</v>
      </c>
      <c r="J6754" s="42"/>
      <c r="K6754" s="42"/>
      <c r="L6754" s="42" t="s">
        <v>4489</v>
      </c>
      <c r="M6754" s="42" t="s">
        <v>4049</v>
      </c>
      <c r="N6754" s="42" t="s">
        <v>2443</v>
      </c>
      <c r="O6754" s="137" t="s">
        <v>4050</v>
      </c>
      <c r="P6754" s="42" t="s">
        <v>64</v>
      </c>
      <c r="Q6754" s="42" t="s">
        <v>65</v>
      </c>
      <c r="R6754" s="42">
        <v>1</v>
      </c>
      <c r="S6754" s="137" t="s">
        <v>2419</v>
      </c>
      <c r="T6754" s="62">
        <v>691081800</v>
      </c>
      <c r="U6754" s="62">
        <v>673786686.64999998</v>
      </c>
      <c r="Z6754" s="54" t="s">
        <v>68</v>
      </c>
      <c r="AA6754" s="132">
        <v>1.0766801318098999E-6</v>
      </c>
      <c r="AJ6754" s="42"/>
      <c r="AM6754" s="42"/>
      <c r="AN6754" s="42"/>
      <c r="AO6754" s="42"/>
      <c r="AP6754" s="42"/>
      <c r="AY6754" s="42"/>
      <c r="AZ6754" s="42"/>
      <c r="BA6754" s="42"/>
      <c r="BB6754" s="42"/>
      <c r="BN6754" s="54" t="s">
        <v>4578</v>
      </c>
      <c r="BO6754" s="58" t="str">
        <f t="shared" si="105"/>
        <v>境内资产</v>
      </c>
      <c r="BP6754" s="58" t="str">
        <f>IF(M6754="",VLOOKUP(D6754,Sheet4!$A$1:$B$92,2,0),VLOOKUP(Q6754,Sheet4!$A$1:$B$92,2,0))</f>
        <v>保险资产管理产品</v>
      </c>
    </row>
    <row r="6755" spans="1:68" s="58" customFormat="1" ht="12.75" customHeight="1">
      <c r="A6755" s="64" t="s">
        <v>2029</v>
      </c>
      <c r="B6755" s="54" t="s">
        <v>2030</v>
      </c>
      <c r="C6755" s="252" t="s">
        <v>5552</v>
      </c>
      <c r="D6755" s="252" t="s">
        <v>678</v>
      </c>
      <c r="E6755" s="54" t="s">
        <v>2798</v>
      </c>
      <c r="F6755" s="54" t="s">
        <v>2030</v>
      </c>
      <c r="G6755" s="54">
        <v>119</v>
      </c>
      <c r="H6755" s="323">
        <v>3805.62</v>
      </c>
      <c r="I6755" s="323">
        <v>2506.14</v>
      </c>
      <c r="J6755" s="42"/>
      <c r="K6755" s="42"/>
      <c r="L6755" s="42" t="s">
        <v>4489</v>
      </c>
      <c r="M6755" s="42" t="s">
        <v>4049</v>
      </c>
      <c r="N6755" s="42" t="s">
        <v>2443</v>
      </c>
      <c r="O6755" s="137" t="s">
        <v>4050</v>
      </c>
      <c r="P6755" s="42" t="s">
        <v>64</v>
      </c>
      <c r="Q6755" s="42" t="s">
        <v>65</v>
      </c>
      <c r="R6755" s="42">
        <v>1</v>
      </c>
      <c r="S6755" s="137" t="s">
        <v>2419</v>
      </c>
      <c r="T6755" s="62">
        <v>691081800</v>
      </c>
      <c r="U6755" s="62">
        <v>673786686.64999998</v>
      </c>
      <c r="Z6755" s="54" t="s">
        <v>68</v>
      </c>
      <c r="AA6755" s="132">
        <v>1.1672159447583201E-6</v>
      </c>
      <c r="AJ6755" s="42"/>
      <c r="AM6755" s="42"/>
      <c r="AN6755" s="42"/>
      <c r="AO6755" s="42"/>
      <c r="AP6755" s="42"/>
      <c r="AY6755" s="42"/>
      <c r="AZ6755" s="42"/>
      <c r="BA6755" s="42"/>
      <c r="BB6755" s="42"/>
      <c r="BN6755" s="54" t="s">
        <v>4578</v>
      </c>
      <c r="BO6755" s="58" t="str">
        <f t="shared" si="105"/>
        <v>境内资产</v>
      </c>
      <c r="BP6755" s="58" t="str">
        <f>IF(M6755="",VLOOKUP(D6755,Sheet4!$A$1:$B$92,2,0),VLOOKUP(Q6755,Sheet4!$A$1:$B$92,2,0))</f>
        <v>保险资产管理产品</v>
      </c>
    </row>
    <row r="6756" spans="1:68" s="58" customFormat="1" ht="12.75" customHeight="1">
      <c r="A6756" s="64" t="s">
        <v>2031</v>
      </c>
      <c r="B6756" s="54" t="s">
        <v>2032</v>
      </c>
      <c r="C6756" s="252" t="s">
        <v>5552</v>
      </c>
      <c r="D6756" s="252" t="s">
        <v>678</v>
      </c>
      <c r="E6756" s="54" t="s">
        <v>2800</v>
      </c>
      <c r="F6756" s="54" t="s">
        <v>2032</v>
      </c>
      <c r="G6756" s="54">
        <v>210</v>
      </c>
      <c r="H6756" s="323">
        <v>3227.7</v>
      </c>
      <c r="I6756" s="323">
        <v>3078.6</v>
      </c>
      <c r="J6756" s="42"/>
      <c r="K6756" s="42"/>
      <c r="L6756" s="42" t="s">
        <v>4489</v>
      </c>
      <c r="M6756" s="42" t="s">
        <v>4049</v>
      </c>
      <c r="N6756" s="42" t="s">
        <v>2443</v>
      </c>
      <c r="O6756" s="137" t="s">
        <v>4050</v>
      </c>
      <c r="P6756" s="42" t="s">
        <v>64</v>
      </c>
      <c r="Q6756" s="42" t="s">
        <v>65</v>
      </c>
      <c r="R6756" s="42">
        <v>1</v>
      </c>
      <c r="S6756" s="137" t="s">
        <v>2419</v>
      </c>
      <c r="T6756" s="62">
        <v>691081800</v>
      </c>
      <c r="U6756" s="62">
        <v>673786686.64999998</v>
      </c>
      <c r="Z6756" s="54" t="s">
        <v>68</v>
      </c>
      <c r="AA6756" s="132">
        <v>1.15503037729892E-6</v>
      </c>
      <c r="AJ6756" s="42"/>
      <c r="AM6756" s="42"/>
      <c r="AN6756" s="42"/>
      <c r="AO6756" s="42"/>
      <c r="AP6756" s="42"/>
      <c r="AY6756" s="42"/>
      <c r="AZ6756" s="42"/>
      <c r="BA6756" s="42"/>
      <c r="BB6756" s="42"/>
      <c r="BN6756" s="54" t="s">
        <v>4578</v>
      </c>
      <c r="BO6756" s="58" t="str">
        <f t="shared" si="105"/>
        <v>境内资产</v>
      </c>
      <c r="BP6756" s="58" t="str">
        <f>IF(M6756="",VLOOKUP(D6756,Sheet4!$A$1:$B$92,2,0),VLOOKUP(Q6756,Sheet4!$A$1:$B$92,2,0))</f>
        <v>保险资产管理产品</v>
      </c>
    </row>
    <row r="6757" spans="1:68" s="58" customFormat="1" ht="12.75" customHeight="1">
      <c r="A6757" s="64" t="s">
        <v>1621</v>
      </c>
      <c r="B6757" s="54" t="s">
        <v>1622</v>
      </c>
      <c r="C6757" s="252" t="s">
        <v>5552</v>
      </c>
      <c r="D6757" s="252" t="s">
        <v>678</v>
      </c>
      <c r="E6757" s="54" t="s">
        <v>1623</v>
      </c>
      <c r="F6757" s="54" t="s">
        <v>1622</v>
      </c>
      <c r="G6757" s="54">
        <v>124</v>
      </c>
      <c r="H6757" s="323">
        <v>3245.08</v>
      </c>
      <c r="I6757" s="323">
        <v>3283.52</v>
      </c>
      <c r="J6757" s="42"/>
      <c r="K6757" s="42"/>
      <c r="L6757" s="42" t="s">
        <v>4489</v>
      </c>
      <c r="M6757" s="42" t="s">
        <v>4049</v>
      </c>
      <c r="N6757" s="42" t="s">
        <v>2443</v>
      </c>
      <c r="O6757" s="137" t="s">
        <v>4050</v>
      </c>
      <c r="P6757" s="42" t="s">
        <v>64</v>
      </c>
      <c r="Q6757" s="42" t="s">
        <v>65</v>
      </c>
      <c r="R6757" s="42">
        <v>1</v>
      </c>
      <c r="S6757" s="137" t="s">
        <v>2419</v>
      </c>
      <c r="T6757" s="62">
        <v>691081800</v>
      </c>
      <c r="U6757" s="62">
        <v>673786686.64999998</v>
      </c>
      <c r="Z6757" s="54" t="s">
        <v>68</v>
      </c>
      <c r="AA6757" s="132">
        <v>1.0333333333333299E-6</v>
      </c>
      <c r="AJ6757" s="42"/>
      <c r="AM6757" s="42"/>
      <c r="AN6757" s="42"/>
      <c r="AO6757" s="42"/>
      <c r="AP6757" s="42"/>
      <c r="AY6757" s="42"/>
      <c r="AZ6757" s="42"/>
      <c r="BA6757" s="42"/>
      <c r="BB6757" s="42"/>
      <c r="BN6757" s="54" t="s">
        <v>4578</v>
      </c>
      <c r="BO6757" s="58" t="str">
        <f t="shared" si="105"/>
        <v>境内资产</v>
      </c>
      <c r="BP6757" s="58" t="str">
        <f>IF(M6757="",VLOOKUP(D6757,Sheet4!$A$1:$B$92,2,0),VLOOKUP(Q6757,Sheet4!$A$1:$B$92,2,0))</f>
        <v>保险资产管理产品</v>
      </c>
    </row>
    <row r="6758" spans="1:68" s="58" customFormat="1" ht="12.75" customHeight="1">
      <c r="A6758" s="64" t="s">
        <v>2033</v>
      </c>
      <c r="B6758" s="54" t="s">
        <v>2034</v>
      </c>
      <c r="C6758" s="252" t="s">
        <v>5552</v>
      </c>
      <c r="D6758" s="252" t="s">
        <v>678</v>
      </c>
      <c r="E6758" s="54" t="s">
        <v>2801</v>
      </c>
      <c r="F6758" s="54" t="s">
        <v>2034</v>
      </c>
      <c r="G6758" s="54">
        <v>171</v>
      </c>
      <c r="H6758" s="323">
        <v>6564.69</v>
      </c>
      <c r="I6758" s="323">
        <v>4257.8999999999996</v>
      </c>
      <c r="J6758" s="42"/>
      <c r="K6758" s="42"/>
      <c r="L6758" s="42" t="s">
        <v>4489</v>
      </c>
      <c r="M6758" s="42" t="s">
        <v>4049</v>
      </c>
      <c r="N6758" s="42" t="s">
        <v>2443</v>
      </c>
      <c r="O6758" s="137" t="s">
        <v>4050</v>
      </c>
      <c r="P6758" s="42" t="s">
        <v>64</v>
      </c>
      <c r="Q6758" s="42" t="s">
        <v>65</v>
      </c>
      <c r="R6758" s="42">
        <v>1</v>
      </c>
      <c r="S6758" s="137" t="s">
        <v>2419</v>
      </c>
      <c r="T6758" s="62">
        <v>691081800</v>
      </c>
      <c r="U6758" s="62">
        <v>673786686.64999998</v>
      </c>
      <c r="Z6758" s="54" t="s">
        <v>68</v>
      </c>
      <c r="AA6758" s="132">
        <v>1.46784794949367E-6</v>
      </c>
      <c r="AJ6758" s="42"/>
      <c r="AM6758" s="42"/>
      <c r="AN6758" s="42"/>
      <c r="AO6758" s="42"/>
      <c r="AP6758" s="42"/>
      <c r="AY6758" s="42"/>
      <c r="AZ6758" s="42"/>
      <c r="BA6758" s="42"/>
      <c r="BB6758" s="42"/>
      <c r="BN6758" s="54" t="s">
        <v>4578</v>
      </c>
      <c r="BO6758" s="58" t="str">
        <f t="shared" si="105"/>
        <v>境内资产</v>
      </c>
      <c r="BP6758" s="58" t="str">
        <f>IF(M6758="",VLOOKUP(D6758,Sheet4!$A$1:$B$92,2,0),VLOOKUP(Q6758,Sheet4!$A$1:$B$92,2,0))</f>
        <v>保险资产管理产品</v>
      </c>
    </row>
    <row r="6759" spans="1:68" s="58" customFormat="1" ht="12.75" customHeight="1">
      <c r="A6759" s="64" t="s">
        <v>2802</v>
      </c>
      <c r="B6759" s="54" t="s">
        <v>2803</v>
      </c>
      <c r="C6759" s="252" t="s">
        <v>5552</v>
      </c>
      <c r="D6759" s="252" t="s">
        <v>678</v>
      </c>
      <c r="E6759" s="54" t="s">
        <v>2804</v>
      </c>
      <c r="F6759" s="54" t="s">
        <v>2803</v>
      </c>
      <c r="G6759" s="54">
        <v>330</v>
      </c>
      <c r="H6759" s="323">
        <v>10170.6</v>
      </c>
      <c r="I6759" s="323">
        <v>7507.5</v>
      </c>
      <c r="J6759" s="42"/>
      <c r="K6759" s="42"/>
      <c r="L6759" s="42" t="s">
        <v>4489</v>
      </c>
      <c r="M6759" s="42" t="s">
        <v>4049</v>
      </c>
      <c r="N6759" s="42" t="s">
        <v>2443</v>
      </c>
      <c r="O6759" s="137" t="s">
        <v>4050</v>
      </c>
      <c r="P6759" s="42" t="s">
        <v>64</v>
      </c>
      <c r="Q6759" s="42" t="s">
        <v>65</v>
      </c>
      <c r="R6759" s="42">
        <v>1</v>
      </c>
      <c r="S6759" s="137" t="s">
        <v>2419</v>
      </c>
      <c r="T6759" s="62">
        <v>691081800</v>
      </c>
      <c r="U6759" s="62">
        <v>673786686.64999998</v>
      </c>
      <c r="Z6759" s="54" t="s">
        <v>68</v>
      </c>
      <c r="AA6759" s="132">
        <v>1.96810137081839E-6</v>
      </c>
      <c r="AJ6759" s="42"/>
      <c r="AM6759" s="42"/>
      <c r="AN6759" s="42"/>
      <c r="AO6759" s="42"/>
      <c r="AP6759" s="42"/>
      <c r="AY6759" s="42"/>
      <c r="AZ6759" s="42"/>
      <c r="BA6759" s="42"/>
      <c r="BB6759" s="42"/>
      <c r="BN6759" s="54" t="s">
        <v>4578</v>
      </c>
      <c r="BO6759" s="58" t="str">
        <f t="shared" si="105"/>
        <v>境内资产</v>
      </c>
      <c r="BP6759" s="58" t="str">
        <f>IF(M6759="",VLOOKUP(D6759,Sheet4!$A$1:$B$92,2,0),VLOOKUP(Q6759,Sheet4!$A$1:$B$92,2,0))</f>
        <v>保险资产管理产品</v>
      </c>
    </row>
    <row r="6760" spans="1:68" s="58" customFormat="1" ht="12.75" customHeight="1">
      <c r="A6760" s="64" t="s">
        <v>1624</v>
      </c>
      <c r="B6760" s="54" t="s">
        <v>1625</v>
      </c>
      <c r="C6760" s="252" t="s">
        <v>5552</v>
      </c>
      <c r="D6760" s="252" t="s">
        <v>678</v>
      </c>
      <c r="E6760" s="54" t="s">
        <v>1626</v>
      </c>
      <c r="F6760" s="54" t="s">
        <v>1625</v>
      </c>
      <c r="G6760" s="54">
        <v>166</v>
      </c>
      <c r="H6760" s="323">
        <v>2596.2399999999998</v>
      </c>
      <c r="I6760" s="323">
        <v>3097.56</v>
      </c>
      <c r="J6760" s="42"/>
      <c r="K6760" s="42"/>
      <c r="L6760" s="42" t="s">
        <v>4489</v>
      </c>
      <c r="M6760" s="42" t="s">
        <v>4049</v>
      </c>
      <c r="N6760" s="42" t="s">
        <v>2443</v>
      </c>
      <c r="O6760" s="137" t="s">
        <v>4050</v>
      </c>
      <c r="P6760" s="42" t="s">
        <v>64</v>
      </c>
      <c r="Q6760" s="42" t="s">
        <v>65</v>
      </c>
      <c r="R6760" s="42">
        <v>1</v>
      </c>
      <c r="S6760" s="137" t="s">
        <v>2419</v>
      </c>
      <c r="T6760" s="62">
        <v>691081800</v>
      </c>
      <c r="U6760" s="62">
        <v>673786686.64999998</v>
      </c>
      <c r="Z6760" s="54" t="s">
        <v>68</v>
      </c>
      <c r="AA6760" s="132">
        <v>1.1039398616124899E-6</v>
      </c>
      <c r="AJ6760" s="42"/>
      <c r="AM6760" s="42"/>
      <c r="AN6760" s="42"/>
      <c r="AO6760" s="42"/>
      <c r="AP6760" s="42"/>
      <c r="AY6760" s="42"/>
      <c r="AZ6760" s="42"/>
      <c r="BA6760" s="42"/>
      <c r="BB6760" s="42"/>
      <c r="BN6760" s="54" t="s">
        <v>4578</v>
      </c>
      <c r="BO6760" s="58" t="str">
        <f t="shared" si="105"/>
        <v>境内资产</v>
      </c>
      <c r="BP6760" s="58" t="str">
        <f>IF(M6760="",VLOOKUP(D6760,Sheet4!$A$1:$B$92,2,0),VLOOKUP(Q6760,Sheet4!$A$1:$B$92,2,0))</f>
        <v>保险资产管理产品</v>
      </c>
    </row>
    <row r="6761" spans="1:68" s="58" customFormat="1" ht="12.75" customHeight="1">
      <c r="A6761" s="64" t="s">
        <v>2037</v>
      </c>
      <c r="B6761" s="54" t="s">
        <v>2038</v>
      </c>
      <c r="C6761" s="252" t="s">
        <v>5552</v>
      </c>
      <c r="D6761" s="252" t="s">
        <v>678</v>
      </c>
      <c r="E6761" s="54" t="s">
        <v>2805</v>
      </c>
      <c r="F6761" s="54" t="s">
        <v>2038</v>
      </c>
      <c r="G6761" s="54">
        <v>99</v>
      </c>
      <c r="H6761" s="323">
        <v>2600.73</v>
      </c>
      <c r="I6761" s="323">
        <v>4153.05</v>
      </c>
      <c r="J6761" s="42"/>
      <c r="K6761" s="42"/>
      <c r="L6761" s="42" t="s">
        <v>4489</v>
      </c>
      <c r="M6761" s="42" t="s">
        <v>4049</v>
      </c>
      <c r="N6761" s="42" t="s">
        <v>2443</v>
      </c>
      <c r="O6761" s="137" t="s">
        <v>4050</v>
      </c>
      <c r="P6761" s="42" t="s">
        <v>64</v>
      </c>
      <c r="Q6761" s="42" t="s">
        <v>65</v>
      </c>
      <c r="R6761" s="42">
        <v>1</v>
      </c>
      <c r="S6761" s="137" t="s">
        <v>2419</v>
      </c>
      <c r="T6761" s="62">
        <v>691081800</v>
      </c>
      <c r="U6761" s="62">
        <v>673786686.64999998</v>
      </c>
      <c r="Z6761" s="54" t="s">
        <v>68</v>
      </c>
      <c r="AA6761" s="132">
        <v>1.2132352941176499E-6</v>
      </c>
      <c r="AJ6761" s="42"/>
      <c r="AM6761" s="42"/>
      <c r="AN6761" s="42"/>
      <c r="AO6761" s="42"/>
      <c r="AP6761" s="42"/>
      <c r="AY6761" s="42"/>
      <c r="AZ6761" s="42"/>
      <c r="BA6761" s="42"/>
      <c r="BB6761" s="42"/>
      <c r="BN6761" s="54" t="s">
        <v>4578</v>
      </c>
      <c r="BO6761" s="58" t="str">
        <f t="shared" si="105"/>
        <v>境内资产</v>
      </c>
      <c r="BP6761" s="58" t="str">
        <f>IF(M6761="",VLOOKUP(D6761,Sheet4!$A$1:$B$92,2,0),VLOOKUP(Q6761,Sheet4!$A$1:$B$92,2,0))</f>
        <v>保险资产管理产品</v>
      </c>
    </row>
    <row r="6762" spans="1:68" s="58" customFormat="1" ht="12.75" customHeight="1">
      <c r="A6762" s="64" t="s">
        <v>2806</v>
      </c>
      <c r="B6762" s="54" t="s">
        <v>1628</v>
      </c>
      <c r="C6762" s="252" t="s">
        <v>5552</v>
      </c>
      <c r="D6762" s="252" t="s">
        <v>678</v>
      </c>
      <c r="E6762" s="54" t="s">
        <v>1629</v>
      </c>
      <c r="F6762" s="54" t="s">
        <v>1628</v>
      </c>
      <c r="G6762" s="54">
        <v>135</v>
      </c>
      <c r="H6762" s="323">
        <v>11618.1</v>
      </c>
      <c r="I6762" s="323">
        <v>6789.15</v>
      </c>
      <c r="J6762" s="42"/>
      <c r="K6762" s="42"/>
      <c r="L6762" s="42" t="s">
        <v>4489</v>
      </c>
      <c r="M6762" s="42" t="s">
        <v>4049</v>
      </c>
      <c r="N6762" s="42" t="s">
        <v>2443</v>
      </c>
      <c r="O6762" s="137" t="s">
        <v>4050</v>
      </c>
      <c r="P6762" s="42" t="s">
        <v>64</v>
      </c>
      <c r="Q6762" s="42" t="s">
        <v>65</v>
      </c>
      <c r="R6762" s="42">
        <v>1</v>
      </c>
      <c r="S6762" s="137" t="s">
        <v>2419</v>
      </c>
      <c r="T6762" s="62">
        <v>691081800</v>
      </c>
      <c r="U6762" s="62">
        <v>673786686.64999998</v>
      </c>
      <c r="Z6762" s="54" t="s">
        <v>68</v>
      </c>
      <c r="AA6762" s="132">
        <v>1.5576922837278101E-6</v>
      </c>
      <c r="AJ6762" s="42"/>
      <c r="AM6762" s="42"/>
      <c r="AN6762" s="42"/>
      <c r="AO6762" s="42"/>
      <c r="AP6762" s="42"/>
      <c r="AY6762" s="42"/>
      <c r="AZ6762" s="42"/>
      <c r="BA6762" s="42"/>
      <c r="BB6762" s="42"/>
      <c r="BN6762" s="54" t="s">
        <v>4578</v>
      </c>
      <c r="BO6762" s="58" t="str">
        <f t="shared" si="105"/>
        <v>境内资产</v>
      </c>
      <c r="BP6762" s="58" t="str">
        <f>IF(M6762="",VLOOKUP(D6762,Sheet4!$A$1:$B$92,2,0),VLOOKUP(Q6762,Sheet4!$A$1:$B$92,2,0))</f>
        <v>保险资产管理产品</v>
      </c>
    </row>
    <row r="6763" spans="1:68" s="58" customFormat="1" ht="12.75" customHeight="1">
      <c r="A6763" s="64" t="s">
        <v>1630</v>
      </c>
      <c r="B6763" s="54" t="s">
        <v>1631</v>
      </c>
      <c r="C6763" s="252" t="s">
        <v>5552</v>
      </c>
      <c r="D6763" s="252" t="s">
        <v>678</v>
      </c>
      <c r="E6763" s="54" t="s">
        <v>1632</v>
      </c>
      <c r="F6763" s="54" t="s">
        <v>1631</v>
      </c>
      <c r="G6763" s="54">
        <v>180</v>
      </c>
      <c r="H6763" s="323">
        <v>7034.4</v>
      </c>
      <c r="I6763" s="323">
        <v>4910.3999999999996</v>
      </c>
      <c r="J6763" s="42"/>
      <c r="K6763" s="42"/>
      <c r="L6763" s="42" t="s">
        <v>4489</v>
      </c>
      <c r="M6763" s="42" t="s">
        <v>4049</v>
      </c>
      <c r="N6763" s="42" t="s">
        <v>2443</v>
      </c>
      <c r="O6763" s="137" t="s">
        <v>4050</v>
      </c>
      <c r="P6763" s="42" t="s">
        <v>64</v>
      </c>
      <c r="Q6763" s="42" t="s">
        <v>65</v>
      </c>
      <c r="R6763" s="42">
        <v>1</v>
      </c>
      <c r="S6763" s="137" t="s">
        <v>2419</v>
      </c>
      <c r="T6763" s="62">
        <v>691081800</v>
      </c>
      <c r="U6763" s="62">
        <v>673786686.64999998</v>
      </c>
      <c r="Z6763" s="54" t="s">
        <v>68</v>
      </c>
      <c r="AA6763" s="132">
        <v>1.5E-6</v>
      </c>
      <c r="AJ6763" s="42"/>
      <c r="AM6763" s="42"/>
      <c r="AN6763" s="42"/>
      <c r="AO6763" s="42"/>
      <c r="AP6763" s="42"/>
      <c r="AY6763" s="42"/>
      <c r="AZ6763" s="42"/>
      <c r="BA6763" s="42"/>
      <c r="BB6763" s="42"/>
      <c r="BN6763" s="54" t="s">
        <v>4578</v>
      </c>
      <c r="BO6763" s="58" t="str">
        <f t="shared" si="105"/>
        <v>境内资产</v>
      </c>
      <c r="BP6763" s="58" t="str">
        <f>IF(M6763="",VLOOKUP(D6763,Sheet4!$A$1:$B$92,2,0),VLOOKUP(Q6763,Sheet4!$A$1:$B$92,2,0))</f>
        <v>保险资产管理产品</v>
      </c>
    </row>
    <row r="6764" spans="1:68" s="58" customFormat="1" ht="12.75" customHeight="1">
      <c r="A6764" s="64" t="s">
        <v>1764</v>
      </c>
      <c r="B6764" s="54" t="s">
        <v>1765</v>
      </c>
      <c r="C6764" s="252" t="s">
        <v>5552</v>
      </c>
      <c r="D6764" s="252" t="s">
        <v>678</v>
      </c>
      <c r="E6764" s="54" t="s">
        <v>1766</v>
      </c>
      <c r="F6764" s="54" t="s">
        <v>1765</v>
      </c>
      <c r="G6764" s="54">
        <v>189</v>
      </c>
      <c r="H6764" s="323">
        <v>8314.11</v>
      </c>
      <c r="I6764" s="323">
        <v>6044.22</v>
      </c>
      <c r="J6764" s="42"/>
      <c r="K6764" s="42"/>
      <c r="L6764" s="42" t="s">
        <v>4489</v>
      </c>
      <c r="M6764" s="42" t="s">
        <v>4049</v>
      </c>
      <c r="N6764" s="42" t="s">
        <v>2443</v>
      </c>
      <c r="O6764" s="137" t="s">
        <v>4050</v>
      </c>
      <c r="P6764" s="42" t="s">
        <v>64</v>
      </c>
      <c r="Q6764" s="42" t="s">
        <v>65</v>
      </c>
      <c r="R6764" s="42">
        <v>1</v>
      </c>
      <c r="S6764" s="137" t="s">
        <v>2419</v>
      </c>
      <c r="T6764" s="62">
        <v>691081800</v>
      </c>
      <c r="U6764" s="62">
        <v>673786686.64999998</v>
      </c>
      <c r="Z6764" s="54" t="s">
        <v>68</v>
      </c>
      <c r="AA6764" s="132">
        <v>1.43181818181818E-6</v>
      </c>
      <c r="AJ6764" s="42"/>
      <c r="AM6764" s="42"/>
      <c r="AN6764" s="42"/>
      <c r="AO6764" s="42"/>
      <c r="AP6764" s="42"/>
      <c r="AY6764" s="42"/>
      <c r="AZ6764" s="42"/>
      <c r="BA6764" s="42"/>
      <c r="BB6764" s="42"/>
      <c r="BN6764" s="54" t="s">
        <v>4578</v>
      </c>
      <c r="BO6764" s="58" t="str">
        <f t="shared" si="105"/>
        <v>境内资产</v>
      </c>
      <c r="BP6764" s="58" t="str">
        <f>IF(M6764="",VLOOKUP(D6764,Sheet4!$A$1:$B$92,2,0),VLOOKUP(Q6764,Sheet4!$A$1:$B$92,2,0))</f>
        <v>保险资产管理产品</v>
      </c>
    </row>
    <row r="6765" spans="1:68" s="58" customFormat="1" ht="12.75" customHeight="1">
      <c r="A6765" s="64" t="s">
        <v>2039</v>
      </c>
      <c r="B6765" s="54" t="s">
        <v>2040</v>
      </c>
      <c r="C6765" s="252" t="s">
        <v>5552</v>
      </c>
      <c r="D6765" s="252" t="s">
        <v>678</v>
      </c>
      <c r="E6765" s="54" t="s">
        <v>2807</v>
      </c>
      <c r="F6765" s="54" t="s">
        <v>2040</v>
      </c>
      <c r="G6765" s="54">
        <v>259</v>
      </c>
      <c r="H6765" s="323">
        <v>3159.8</v>
      </c>
      <c r="I6765" s="323">
        <v>4081.84</v>
      </c>
      <c r="J6765" s="42"/>
      <c r="K6765" s="42"/>
      <c r="L6765" s="42" t="s">
        <v>4489</v>
      </c>
      <c r="M6765" s="42" t="s">
        <v>4049</v>
      </c>
      <c r="N6765" s="42" t="s">
        <v>2443</v>
      </c>
      <c r="O6765" s="137" t="s">
        <v>4050</v>
      </c>
      <c r="P6765" s="42" t="s">
        <v>64</v>
      </c>
      <c r="Q6765" s="42" t="s">
        <v>65</v>
      </c>
      <c r="R6765" s="42">
        <v>1</v>
      </c>
      <c r="S6765" s="137" t="s">
        <v>2419</v>
      </c>
      <c r="T6765" s="62">
        <v>691081800</v>
      </c>
      <c r="U6765" s="62">
        <v>673786686.64999998</v>
      </c>
      <c r="Z6765" s="54" t="s">
        <v>68</v>
      </c>
      <c r="AA6765" s="132">
        <v>6.4748381290467702E-7</v>
      </c>
      <c r="AJ6765" s="42"/>
      <c r="AM6765" s="42"/>
      <c r="AN6765" s="42"/>
      <c r="AO6765" s="42"/>
      <c r="AP6765" s="42"/>
      <c r="AY6765" s="42"/>
      <c r="AZ6765" s="42"/>
      <c r="BA6765" s="42"/>
      <c r="BB6765" s="42"/>
      <c r="BN6765" s="54" t="s">
        <v>4578</v>
      </c>
      <c r="BO6765" s="58" t="str">
        <f t="shared" si="105"/>
        <v>境内资产</v>
      </c>
      <c r="BP6765" s="58" t="str">
        <f>IF(M6765="",VLOOKUP(D6765,Sheet4!$A$1:$B$92,2,0),VLOOKUP(Q6765,Sheet4!$A$1:$B$92,2,0))</f>
        <v>保险资产管理产品</v>
      </c>
    </row>
    <row r="6766" spans="1:68" s="58" customFormat="1" ht="12.75" customHeight="1">
      <c r="A6766" s="64" t="s">
        <v>1636</v>
      </c>
      <c r="B6766" s="54" t="s">
        <v>1637</v>
      </c>
      <c r="C6766" s="252" t="s">
        <v>5552</v>
      </c>
      <c r="D6766" s="252" t="s">
        <v>678</v>
      </c>
      <c r="E6766" s="54" t="s">
        <v>1638</v>
      </c>
      <c r="F6766" s="54" t="s">
        <v>1637</v>
      </c>
      <c r="G6766" s="54">
        <v>116</v>
      </c>
      <c r="H6766" s="323">
        <v>4669</v>
      </c>
      <c r="I6766" s="323">
        <v>2831.56</v>
      </c>
      <c r="J6766" s="42"/>
      <c r="K6766" s="42"/>
      <c r="L6766" s="42" t="s">
        <v>4489</v>
      </c>
      <c r="M6766" s="42" t="s">
        <v>4049</v>
      </c>
      <c r="N6766" s="42" t="s">
        <v>2443</v>
      </c>
      <c r="O6766" s="137" t="s">
        <v>4050</v>
      </c>
      <c r="P6766" s="42" t="s">
        <v>64</v>
      </c>
      <c r="Q6766" s="42" t="s">
        <v>65</v>
      </c>
      <c r="R6766" s="42">
        <v>1</v>
      </c>
      <c r="S6766" s="137" t="s">
        <v>2419</v>
      </c>
      <c r="T6766" s="62">
        <v>691081800</v>
      </c>
      <c r="U6766" s="62">
        <v>673786686.64999998</v>
      </c>
      <c r="Z6766" s="54" t="s">
        <v>68</v>
      </c>
      <c r="AA6766" s="132">
        <v>1.2888888888888899E-6</v>
      </c>
      <c r="AJ6766" s="42"/>
      <c r="AM6766" s="42"/>
      <c r="AN6766" s="42"/>
      <c r="AO6766" s="42"/>
      <c r="AP6766" s="42"/>
      <c r="AY6766" s="42"/>
      <c r="AZ6766" s="42"/>
      <c r="BA6766" s="42"/>
      <c r="BB6766" s="42"/>
      <c r="BN6766" s="54" t="s">
        <v>4578</v>
      </c>
      <c r="BO6766" s="58" t="str">
        <f t="shared" si="105"/>
        <v>境内资产</v>
      </c>
      <c r="BP6766" s="58" t="str">
        <f>IF(M6766="",VLOOKUP(D6766,Sheet4!$A$1:$B$92,2,0),VLOOKUP(Q6766,Sheet4!$A$1:$B$92,2,0))</f>
        <v>保险资产管理产品</v>
      </c>
    </row>
    <row r="6767" spans="1:68" s="58" customFormat="1" ht="12.75" customHeight="1">
      <c r="A6767" s="64" t="s">
        <v>1826</v>
      </c>
      <c r="B6767" s="54" t="s">
        <v>1827</v>
      </c>
      <c r="C6767" s="252" t="s">
        <v>5552</v>
      </c>
      <c r="D6767" s="252" t="s">
        <v>678</v>
      </c>
      <c r="E6767" s="54" t="s">
        <v>1828</v>
      </c>
      <c r="F6767" s="54" t="s">
        <v>1827</v>
      </c>
      <c r="G6767" s="54">
        <v>99</v>
      </c>
      <c r="H6767" s="323">
        <v>2684.88</v>
      </c>
      <c r="I6767" s="323">
        <v>1924.56</v>
      </c>
      <c r="J6767" s="42"/>
      <c r="K6767" s="42"/>
      <c r="L6767" s="42" t="s">
        <v>4489</v>
      </c>
      <c r="M6767" s="42" t="s">
        <v>4049</v>
      </c>
      <c r="N6767" s="42" t="s">
        <v>2443</v>
      </c>
      <c r="O6767" s="137" t="s">
        <v>4050</v>
      </c>
      <c r="P6767" s="42" t="s">
        <v>64</v>
      </c>
      <c r="Q6767" s="42" t="s">
        <v>65</v>
      </c>
      <c r="R6767" s="42">
        <v>1</v>
      </c>
      <c r="S6767" s="137" t="s">
        <v>2419</v>
      </c>
      <c r="T6767" s="62">
        <v>691081800</v>
      </c>
      <c r="U6767" s="62">
        <v>673786686.64999998</v>
      </c>
      <c r="Z6767" s="54" t="s">
        <v>68</v>
      </c>
      <c r="AA6767" s="132">
        <v>1.03316889598076E-6</v>
      </c>
      <c r="AJ6767" s="42"/>
      <c r="AM6767" s="42"/>
      <c r="AN6767" s="42"/>
      <c r="AO6767" s="42"/>
      <c r="AP6767" s="42"/>
      <c r="AY6767" s="42"/>
      <c r="AZ6767" s="42"/>
      <c r="BA6767" s="42"/>
      <c r="BB6767" s="42"/>
      <c r="BN6767" s="54" t="s">
        <v>4578</v>
      </c>
      <c r="BO6767" s="58" t="str">
        <f t="shared" si="105"/>
        <v>境内资产</v>
      </c>
      <c r="BP6767" s="58" t="str">
        <f>IF(M6767="",VLOOKUP(D6767,Sheet4!$A$1:$B$92,2,0),VLOOKUP(Q6767,Sheet4!$A$1:$B$92,2,0))</f>
        <v>保险资产管理产品</v>
      </c>
    </row>
    <row r="6768" spans="1:68" s="58" customFormat="1" ht="12.75" customHeight="1">
      <c r="A6768" s="64" t="s">
        <v>2808</v>
      </c>
      <c r="B6768" s="54" t="s">
        <v>2809</v>
      </c>
      <c r="C6768" s="252" t="s">
        <v>5552</v>
      </c>
      <c r="D6768" s="252" t="s">
        <v>678</v>
      </c>
      <c r="E6768" s="54" t="s">
        <v>2810</v>
      </c>
      <c r="F6768" s="54" t="s">
        <v>2809</v>
      </c>
      <c r="G6768" s="54">
        <v>190</v>
      </c>
      <c r="H6768" s="323">
        <v>2257.1999999999998</v>
      </c>
      <c r="I6768" s="323">
        <v>2821.5</v>
      </c>
      <c r="J6768" s="42"/>
      <c r="K6768" s="42"/>
      <c r="L6768" s="42" t="s">
        <v>4489</v>
      </c>
      <c r="M6768" s="42" t="s">
        <v>4049</v>
      </c>
      <c r="N6768" s="42" t="s">
        <v>2443</v>
      </c>
      <c r="O6768" s="137" t="s">
        <v>4050</v>
      </c>
      <c r="P6768" s="42" t="s">
        <v>64</v>
      </c>
      <c r="Q6768" s="42" t="s">
        <v>65</v>
      </c>
      <c r="R6768" s="42">
        <v>1</v>
      </c>
      <c r="S6768" s="137" t="s">
        <v>2419</v>
      </c>
      <c r="T6768" s="62">
        <v>691081800</v>
      </c>
      <c r="U6768" s="62">
        <v>673786686.64999998</v>
      </c>
      <c r="Z6768" s="54" t="s">
        <v>68</v>
      </c>
      <c r="AA6768" s="132">
        <v>1.2384498258348499E-6</v>
      </c>
      <c r="AJ6768" s="42"/>
      <c r="AM6768" s="42"/>
      <c r="AN6768" s="42"/>
      <c r="AO6768" s="42"/>
      <c r="AP6768" s="42"/>
      <c r="AY6768" s="42"/>
      <c r="AZ6768" s="42"/>
      <c r="BA6768" s="42"/>
      <c r="BB6768" s="42"/>
      <c r="BN6768" s="54" t="s">
        <v>4578</v>
      </c>
      <c r="BO6768" s="58" t="str">
        <f t="shared" si="105"/>
        <v>境内资产</v>
      </c>
      <c r="BP6768" s="58" t="str">
        <f>IF(M6768="",VLOOKUP(D6768,Sheet4!$A$1:$B$92,2,0),VLOOKUP(Q6768,Sheet4!$A$1:$B$92,2,0))</f>
        <v>保险资产管理产品</v>
      </c>
    </row>
    <row r="6769" spans="1:68" s="58" customFormat="1" ht="12.75" customHeight="1">
      <c r="A6769" s="64" t="s">
        <v>2811</v>
      </c>
      <c r="B6769" s="54" t="s">
        <v>2812</v>
      </c>
      <c r="C6769" s="252" t="s">
        <v>5552</v>
      </c>
      <c r="D6769" s="252" t="s">
        <v>678</v>
      </c>
      <c r="E6769" s="54" t="s">
        <v>2813</v>
      </c>
      <c r="F6769" s="54" t="s">
        <v>2812</v>
      </c>
      <c r="G6769" s="54">
        <v>237</v>
      </c>
      <c r="H6769" s="323">
        <v>3081</v>
      </c>
      <c r="I6769" s="323">
        <v>3363.03</v>
      </c>
      <c r="J6769" s="42"/>
      <c r="K6769" s="42"/>
      <c r="L6769" s="42" t="s">
        <v>4489</v>
      </c>
      <c r="M6769" s="42" t="s">
        <v>4049</v>
      </c>
      <c r="N6769" s="42" t="s">
        <v>2443</v>
      </c>
      <c r="O6769" s="137" t="s">
        <v>4050</v>
      </c>
      <c r="P6769" s="42" t="s">
        <v>64</v>
      </c>
      <c r="Q6769" s="42" t="s">
        <v>65</v>
      </c>
      <c r="R6769" s="42">
        <v>1</v>
      </c>
      <c r="S6769" s="137" t="s">
        <v>2419</v>
      </c>
      <c r="T6769" s="62">
        <v>691081800</v>
      </c>
      <c r="U6769" s="62">
        <v>673786686.64999998</v>
      </c>
      <c r="Z6769" s="54" t="s">
        <v>68</v>
      </c>
      <c r="AA6769" s="132">
        <v>1.01974958048277E-6</v>
      </c>
      <c r="AJ6769" s="42"/>
      <c r="AM6769" s="42"/>
      <c r="AN6769" s="42"/>
      <c r="AO6769" s="42"/>
      <c r="AP6769" s="42"/>
      <c r="AY6769" s="42"/>
      <c r="AZ6769" s="42"/>
      <c r="BA6769" s="42"/>
      <c r="BB6769" s="42"/>
      <c r="BN6769" s="54" t="s">
        <v>4578</v>
      </c>
      <c r="BO6769" s="58" t="str">
        <f t="shared" si="105"/>
        <v>境内资产</v>
      </c>
      <c r="BP6769" s="58" t="str">
        <f>IF(M6769="",VLOOKUP(D6769,Sheet4!$A$1:$B$92,2,0),VLOOKUP(Q6769,Sheet4!$A$1:$B$92,2,0))</f>
        <v>保险资产管理产品</v>
      </c>
    </row>
    <row r="6770" spans="1:68" s="58" customFormat="1" ht="12.75" customHeight="1">
      <c r="A6770" s="64" t="s">
        <v>2245</v>
      </c>
      <c r="B6770" s="54" t="s">
        <v>2246</v>
      </c>
      <c r="C6770" s="252" t="s">
        <v>5552</v>
      </c>
      <c r="D6770" s="252" t="s">
        <v>678</v>
      </c>
      <c r="E6770" s="54" t="s">
        <v>2814</v>
      </c>
      <c r="F6770" s="54" t="s">
        <v>2246</v>
      </c>
      <c r="G6770" s="54">
        <v>228</v>
      </c>
      <c r="H6770" s="323">
        <v>15089.04</v>
      </c>
      <c r="I6770" s="323">
        <v>6486.6</v>
      </c>
      <c r="J6770" s="42"/>
      <c r="K6770" s="42"/>
      <c r="L6770" s="42" t="s">
        <v>4489</v>
      </c>
      <c r="M6770" s="42" t="s">
        <v>4049</v>
      </c>
      <c r="N6770" s="42" t="s">
        <v>2443</v>
      </c>
      <c r="O6770" s="137" t="s">
        <v>4050</v>
      </c>
      <c r="P6770" s="42" t="s">
        <v>64</v>
      </c>
      <c r="Q6770" s="42" t="s">
        <v>65</v>
      </c>
      <c r="R6770" s="42">
        <v>1</v>
      </c>
      <c r="S6770" s="137" t="s">
        <v>2419</v>
      </c>
      <c r="T6770" s="62">
        <v>691081800</v>
      </c>
      <c r="U6770" s="62">
        <v>673786686.64999998</v>
      </c>
      <c r="Z6770" s="54" t="s">
        <v>68</v>
      </c>
      <c r="AA6770" s="132">
        <v>1.98439525532835E-6</v>
      </c>
      <c r="AJ6770" s="42"/>
      <c r="AM6770" s="42"/>
      <c r="AN6770" s="42"/>
      <c r="AO6770" s="42"/>
      <c r="AP6770" s="42"/>
      <c r="AY6770" s="42"/>
      <c r="AZ6770" s="42"/>
      <c r="BA6770" s="42"/>
      <c r="BB6770" s="42"/>
      <c r="BN6770" s="54" t="s">
        <v>4578</v>
      </c>
      <c r="BO6770" s="58" t="str">
        <f t="shared" si="105"/>
        <v>境内资产</v>
      </c>
      <c r="BP6770" s="58" t="str">
        <f>IF(M6770="",VLOOKUP(D6770,Sheet4!$A$1:$B$92,2,0),VLOOKUP(Q6770,Sheet4!$A$1:$B$92,2,0))</f>
        <v>保险资产管理产品</v>
      </c>
    </row>
    <row r="6771" spans="1:68" s="58" customFormat="1" ht="12.75" customHeight="1">
      <c r="A6771" s="64" t="s">
        <v>1829</v>
      </c>
      <c r="B6771" s="54" t="s">
        <v>1830</v>
      </c>
      <c r="C6771" s="252" t="s">
        <v>5552</v>
      </c>
      <c r="D6771" s="252" t="s">
        <v>678</v>
      </c>
      <c r="E6771" s="54" t="s">
        <v>1831</v>
      </c>
      <c r="F6771" s="54" t="s">
        <v>1830</v>
      </c>
      <c r="G6771" s="54">
        <v>343</v>
      </c>
      <c r="H6771" s="323">
        <v>9552.5499999999993</v>
      </c>
      <c r="I6771" s="323">
        <v>7271.6</v>
      </c>
      <c r="J6771" s="42"/>
      <c r="K6771" s="42"/>
      <c r="L6771" s="42" t="s">
        <v>4489</v>
      </c>
      <c r="M6771" s="42" t="s">
        <v>4049</v>
      </c>
      <c r="N6771" s="42" t="s">
        <v>2443</v>
      </c>
      <c r="O6771" s="137" t="s">
        <v>4050</v>
      </c>
      <c r="P6771" s="42" t="s">
        <v>64</v>
      </c>
      <c r="Q6771" s="42" t="s">
        <v>65</v>
      </c>
      <c r="R6771" s="42">
        <v>1</v>
      </c>
      <c r="S6771" s="137" t="s">
        <v>2419</v>
      </c>
      <c r="T6771" s="62">
        <v>691081800</v>
      </c>
      <c r="U6771" s="62">
        <v>673786686.64999998</v>
      </c>
      <c r="Z6771" s="54" t="s">
        <v>68</v>
      </c>
      <c r="AA6771" s="132">
        <v>1.59805065773995E-6</v>
      </c>
      <c r="AJ6771" s="42"/>
      <c r="AM6771" s="42"/>
      <c r="AN6771" s="42"/>
      <c r="AO6771" s="42"/>
      <c r="AP6771" s="42"/>
      <c r="AY6771" s="42"/>
      <c r="AZ6771" s="42"/>
      <c r="BA6771" s="42"/>
      <c r="BB6771" s="42"/>
      <c r="BN6771" s="54" t="s">
        <v>4578</v>
      </c>
      <c r="BO6771" s="58" t="str">
        <f t="shared" si="105"/>
        <v>境内资产</v>
      </c>
      <c r="BP6771" s="58" t="str">
        <f>IF(M6771="",VLOOKUP(D6771,Sheet4!$A$1:$B$92,2,0),VLOOKUP(Q6771,Sheet4!$A$1:$B$92,2,0))</f>
        <v>保险资产管理产品</v>
      </c>
    </row>
    <row r="6772" spans="1:68" s="58" customFormat="1" ht="12.75" customHeight="1">
      <c r="A6772" s="64" t="s">
        <v>1639</v>
      </c>
      <c r="B6772" s="54" t="s">
        <v>1640</v>
      </c>
      <c r="C6772" s="252" t="s">
        <v>5552</v>
      </c>
      <c r="D6772" s="252" t="s">
        <v>678</v>
      </c>
      <c r="E6772" s="54" t="s">
        <v>1641</v>
      </c>
      <c r="F6772" s="54" t="s">
        <v>1640</v>
      </c>
      <c r="G6772" s="54">
        <v>153</v>
      </c>
      <c r="H6772" s="323">
        <v>4701.6899999999996</v>
      </c>
      <c r="I6772" s="323">
        <v>3333.87</v>
      </c>
      <c r="J6772" s="42"/>
      <c r="K6772" s="42"/>
      <c r="L6772" s="42" t="s">
        <v>4489</v>
      </c>
      <c r="M6772" s="42" t="s">
        <v>4049</v>
      </c>
      <c r="N6772" s="42" t="s">
        <v>2443</v>
      </c>
      <c r="O6772" s="137" t="s">
        <v>4050</v>
      </c>
      <c r="P6772" s="42" t="s">
        <v>64</v>
      </c>
      <c r="Q6772" s="42" t="s">
        <v>65</v>
      </c>
      <c r="R6772" s="42">
        <v>1</v>
      </c>
      <c r="S6772" s="137" t="s">
        <v>2419</v>
      </c>
      <c r="T6772" s="62">
        <v>691081800</v>
      </c>
      <c r="U6772" s="62">
        <v>673786686.64999998</v>
      </c>
      <c r="Z6772" s="54" t="s">
        <v>68</v>
      </c>
      <c r="AA6772" s="132">
        <v>1.2750000000000001E-6</v>
      </c>
      <c r="AJ6772" s="42"/>
      <c r="AM6772" s="42"/>
      <c r="AN6772" s="42"/>
      <c r="AO6772" s="42"/>
      <c r="AP6772" s="42"/>
      <c r="AY6772" s="42"/>
      <c r="AZ6772" s="42"/>
      <c r="BA6772" s="42"/>
      <c r="BB6772" s="42"/>
      <c r="BN6772" s="54" t="s">
        <v>4578</v>
      </c>
      <c r="BO6772" s="58" t="str">
        <f t="shared" si="105"/>
        <v>境内资产</v>
      </c>
      <c r="BP6772" s="58" t="str">
        <f>IF(M6772="",VLOOKUP(D6772,Sheet4!$A$1:$B$92,2,0),VLOOKUP(Q6772,Sheet4!$A$1:$B$92,2,0))</f>
        <v>保险资产管理产品</v>
      </c>
    </row>
    <row r="6773" spans="1:68" s="58" customFormat="1" ht="12.75" customHeight="1">
      <c r="A6773" s="64" t="s">
        <v>1642</v>
      </c>
      <c r="B6773" s="54" t="s">
        <v>1643</v>
      </c>
      <c r="C6773" s="252" t="s">
        <v>5552</v>
      </c>
      <c r="D6773" s="252" t="s">
        <v>678</v>
      </c>
      <c r="E6773" s="54" t="s">
        <v>1644</v>
      </c>
      <c r="F6773" s="54" t="s">
        <v>1643</v>
      </c>
      <c r="G6773" s="54">
        <v>231</v>
      </c>
      <c r="H6773" s="323">
        <v>14802.48</v>
      </c>
      <c r="I6773" s="323">
        <v>7567.56</v>
      </c>
      <c r="J6773" s="42"/>
      <c r="K6773" s="42"/>
      <c r="L6773" s="42" t="s">
        <v>4489</v>
      </c>
      <c r="M6773" s="42" t="s">
        <v>4049</v>
      </c>
      <c r="N6773" s="42" t="s">
        <v>2443</v>
      </c>
      <c r="O6773" s="137" t="s">
        <v>4050</v>
      </c>
      <c r="P6773" s="42" t="s">
        <v>64</v>
      </c>
      <c r="Q6773" s="42" t="s">
        <v>65</v>
      </c>
      <c r="R6773" s="42">
        <v>1</v>
      </c>
      <c r="S6773" s="137" t="s">
        <v>2419</v>
      </c>
      <c r="T6773" s="62">
        <v>691081800</v>
      </c>
      <c r="U6773" s="62">
        <v>673786686.64999998</v>
      </c>
      <c r="Z6773" s="54" t="s">
        <v>68</v>
      </c>
      <c r="AA6773" s="132">
        <v>1.85096153846154E-6</v>
      </c>
      <c r="AJ6773" s="42"/>
      <c r="AM6773" s="42"/>
      <c r="AN6773" s="42"/>
      <c r="AO6773" s="42"/>
      <c r="AP6773" s="42"/>
      <c r="AY6773" s="42"/>
      <c r="AZ6773" s="42"/>
      <c r="BA6773" s="42"/>
      <c r="BB6773" s="42"/>
      <c r="BN6773" s="54" t="s">
        <v>4578</v>
      </c>
      <c r="BO6773" s="58" t="str">
        <f t="shared" si="105"/>
        <v>境内资产</v>
      </c>
      <c r="BP6773" s="58" t="str">
        <f>IF(M6773="",VLOOKUP(D6773,Sheet4!$A$1:$B$92,2,0),VLOOKUP(Q6773,Sheet4!$A$1:$B$92,2,0))</f>
        <v>保险资产管理产品</v>
      </c>
    </row>
    <row r="6774" spans="1:68" s="58" customFormat="1" ht="12.75" customHeight="1">
      <c r="A6774" s="64" t="s">
        <v>2180</v>
      </c>
      <c r="B6774" s="54" t="s">
        <v>2347</v>
      </c>
      <c r="C6774" s="252" t="s">
        <v>5552</v>
      </c>
      <c r="D6774" s="252" t="s">
        <v>678</v>
      </c>
      <c r="E6774" s="54" t="s">
        <v>2815</v>
      </c>
      <c r="F6774" s="54" t="s">
        <v>2347</v>
      </c>
      <c r="G6774" s="54">
        <v>96</v>
      </c>
      <c r="H6774" s="323">
        <v>2088.96</v>
      </c>
      <c r="I6774" s="323">
        <v>2002.56</v>
      </c>
      <c r="J6774" s="42"/>
      <c r="K6774" s="42"/>
      <c r="L6774" s="42" t="s">
        <v>4489</v>
      </c>
      <c r="M6774" s="42" t="s">
        <v>4049</v>
      </c>
      <c r="N6774" s="42" t="s">
        <v>2443</v>
      </c>
      <c r="O6774" s="137" t="s">
        <v>4050</v>
      </c>
      <c r="P6774" s="42" t="s">
        <v>64</v>
      </c>
      <c r="Q6774" s="42" t="s">
        <v>65</v>
      </c>
      <c r="R6774" s="42">
        <v>1</v>
      </c>
      <c r="S6774" s="137" t="s">
        <v>2419</v>
      </c>
      <c r="T6774" s="62">
        <v>691081800</v>
      </c>
      <c r="U6774" s="62">
        <v>673786686.64999998</v>
      </c>
      <c r="Z6774" s="54" t="s">
        <v>68</v>
      </c>
      <c r="AA6774" s="132">
        <v>9.5999999999999991E-7</v>
      </c>
      <c r="AJ6774" s="42"/>
      <c r="AM6774" s="42"/>
      <c r="AN6774" s="42"/>
      <c r="AO6774" s="42"/>
      <c r="AP6774" s="42"/>
      <c r="AY6774" s="42"/>
      <c r="AZ6774" s="42"/>
      <c r="BA6774" s="42"/>
      <c r="BB6774" s="42"/>
      <c r="BN6774" s="54" t="s">
        <v>4578</v>
      </c>
      <c r="BO6774" s="58" t="str">
        <f t="shared" si="105"/>
        <v>境内资产</v>
      </c>
      <c r="BP6774" s="58" t="str">
        <f>IF(M6774="",VLOOKUP(D6774,Sheet4!$A$1:$B$92,2,0),VLOOKUP(Q6774,Sheet4!$A$1:$B$92,2,0))</f>
        <v>保险资产管理产品</v>
      </c>
    </row>
    <row r="6775" spans="1:68" s="58" customFormat="1" ht="12.75" customHeight="1">
      <c r="A6775" s="64" t="s">
        <v>1767</v>
      </c>
      <c r="B6775" s="54" t="s">
        <v>1768</v>
      </c>
      <c r="C6775" s="252" t="s">
        <v>5552</v>
      </c>
      <c r="D6775" s="252" t="s">
        <v>678</v>
      </c>
      <c r="E6775" s="54" t="s">
        <v>1769</v>
      </c>
      <c r="F6775" s="54" t="s">
        <v>1768</v>
      </c>
      <c r="G6775" s="54">
        <v>195</v>
      </c>
      <c r="H6775" s="323">
        <v>5709.6</v>
      </c>
      <c r="I6775" s="323">
        <v>3320.85</v>
      </c>
      <c r="J6775" s="42"/>
      <c r="K6775" s="42"/>
      <c r="L6775" s="42" t="s">
        <v>4489</v>
      </c>
      <c r="M6775" s="42" t="s">
        <v>4049</v>
      </c>
      <c r="N6775" s="42" t="s">
        <v>2443</v>
      </c>
      <c r="O6775" s="137" t="s">
        <v>4050</v>
      </c>
      <c r="P6775" s="42" t="s">
        <v>64</v>
      </c>
      <c r="Q6775" s="42" t="s">
        <v>65</v>
      </c>
      <c r="R6775" s="42">
        <v>1</v>
      </c>
      <c r="S6775" s="137" t="s">
        <v>2419</v>
      </c>
      <c r="T6775" s="62">
        <v>691081800</v>
      </c>
      <c r="U6775" s="62">
        <v>673786686.64999998</v>
      </c>
      <c r="Z6775" s="54" t="s">
        <v>68</v>
      </c>
      <c r="AA6775" s="132">
        <v>1.4624268786560701E-6</v>
      </c>
      <c r="AJ6775" s="42"/>
      <c r="AM6775" s="42"/>
      <c r="AN6775" s="42"/>
      <c r="AO6775" s="42"/>
      <c r="AP6775" s="42"/>
      <c r="AY6775" s="42"/>
      <c r="AZ6775" s="42"/>
      <c r="BA6775" s="42"/>
      <c r="BB6775" s="42"/>
      <c r="BN6775" s="54" t="s">
        <v>4578</v>
      </c>
      <c r="BO6775" s="58" t="str">
        <f t="shared" si="105"/>
        <v>境内资产</v>
      </c>
      <c r="BP6775" s="58" t="str">
        <f>IF(M6775="",VLOOKUP(D6775,Sheet4!$A$1:$B$92,2,0),VLOOKUP(Q6775,Sheet4!$A$1:$B$92,2,0))</f>
        <v>保险资产管理产品</v>
      </c>
    </row>
    <row r="6776" spans="1:68" s="58" customFormat="1" ht="12.75" customHeight="1">
      <c r="A6776" s="64" t="s">
        <v>1770</v>
      </c>
      <c r="B6776" s="54" t="s">
        <v>1771</v>
      </c>
      <c r="C6776" s="252" t="s">
        <v>5552</v>
      </c>
      <c r="D6776" s="252" t="s">
        <v>678</v>
      </c>
      <c r="E6776" s="54" t="s">
        <v>1772</v>
      </c>
      <c r="F6776" s="54" t="s">
        <v>1771</v>
      </c>
      <c r="G6776" s="54">
        <v>685</v>
      </c>
      <c r="H6776" s="323">
        <v>52443.6</v>
      </c>
      <c r="I6776" s="323">
        <v>33969.15</v>
      </c>
      <c r="J6776" s="42"/>
      <c r="K6776" s="42"/>
      <c r="L6776" s="42" t="s">
        <v>4489</v>
      </c>
      <c r="M6776" s="42" t="s">
        <v>4049</v>
      </c>
      <c r="N6776" s="42" t="s">
        <v>2443</v>
      </c>
      <c r="O6776" s="137" t="s">
        <v>4050</v>
      </c>
      <c r="P6776" s="42" t="s">
        <v>64</v>
      </c>
      <c r="Q6776" s="42" t="s">
        <v>65</v>
      </c>
      <c r="R6776" s="42">
        <v>1</v>
      </c>
      <c r="S6776" s="137" t="s">
        <v>2419</v>
      </c>
      <c r="T6776" s="62">
        <v>691081800</v>
      </c>
      <c r="U6776" s="62">
        <v>673786686.64999998</v>
      </c>
      <c r="Z6776" s="54" t="s">
        <v>68</v>
      </c>
      <c r="AA6776" s="132">
        <v>1.6309523809523799E-6</v>
      </c>
      <c r="AJ6776" s="42"/>
      <c r="AM6776" s="42"/>
      <c r="AN6776" s="42"/>
      <c r="AO6776" s="42"/>
      <c r="AP6776" s="42"/>
      <c r="AY6776" s="42"/>
      <c r="AZ6776" s="42"/>
      <c r="BA6776" s="42"/>
      <c r="BB6776" s="42"/>
      <c r="BN6776" s="54" t="s">
        <v>4578</v>
      </c>
      <c r="BO6776" s="58" t="str">
        <f t="shared" si="105"/>
        <v>境内资产</v>
      </c>
      <c r="BP6776" s="58" t="str">
        <f>IF(M6776="",VLOOKUP(D6776,Sheet4!$A$1:$B$92,2,0),VLOOKUP(Q6776,Sheet4!$A$1:$B$92,2,0))</f>
        <v>保险资产管理产品</v>
      </c>
    </row>
    <row r="6777" spans="1:68" s="58" customFormat="1" ht="12.75" customHeight="1">
      <c r="A6777" s="64" t="s">
        <v>2045</v>
      </c>
      <c r="B6777" s="54" t="s">
        <v>2046</v>
      </c>
      <c r="C6777" s="252" t="s">
        <v>5552</v>
      </c>
      <c r="D6777" s="252" t="s">
        <v>678</v>
      </c>
      <c r="E6777" s="54" t="s">
        <v>2816</v>
      </c>
      <c r="F6777" s="54" t="s">
        <v>2046</v>
      </c>
      <c r="G6777" s="54">
        <v>459</v>
      </c>
      <c r="H6777" s="323">
        <v>11842.2</v>
      </c>
      <c r="I6777" s="323">
        <v>8982.6299999999992</v>
      </c>
      <c r="J6777" s="42"/>
      <c r="K6777" s="42"/>
      <c r="L6777" s="42" t="s">
        <v>4489</v>
      </c>
      <c r="M6777" s="42" t="s">
        <v>4049</v>
      </c>
      <c r="N6777" s="42" t="s">
        <v>2443</v>
      </c>
      <c r="O6777" s="137" t="s">
        <v>4050</v>
      </c>
      <c r="P6777" s="42" t="s">
        <v>64</v>
      </c>
      <c r="Q6777" s="42" t="s">
        <v>65</v>
      </c>
      <c r="R6777" s="42">
        <v>1</v>
      </c>
      <c r="S6777" s="137" t="s">
        <v>2419</v>
      </c>
      <c r="T6777" s="62">
        <v>691081800</v>
      </c>
      <c r="U6777" s="62">
        <v>673786686.64999998</v>
      </c>
      <c r="Z6777" s="54" t="s">
        <v>68</v>
      </c>
      <c r="AA6777" s="132">
        <v>1.9124999999999999E-6</v>
      </c>
      <c r="AJ6777" s="42"/>
      <c r="AM6777" s="42"/>
      <c r="AN6777" s="42"/>
      <c r="AO6777" s="42"/>
      <c r="AP6777" s="42"/>
      <c r="AY6777" s="42"/>
      <c r="AZ6777" s="42"/>
      <c r="BA6777" s="42"/>
      <c r="BB6777" s="42"/>
      <c r="BN6777" s="54" t="s">
        <v>4578</v>
      </c>
      <c r="BO6777" s="58" t="str">
        <f t="shared" si="105"/>
        <v>境内资产</v>
      </c>
      <c r="BP6777" s="58" t="str">
        <f>IF(M6777="",VLOOKUP(D6777,Sheet4!$A$1:$B$92,2,0),VLOOKUP(Q6777,Sheet4!$A$1:$B$92,2,0))</f>
        <v>保险资产管理产品</v>
      </c>
    </row>
    <row r="6778" spans="1:68" s="58" customFormat="1" ht="12.75" customHeight="1">
      <c r="A6778" s="64" t="s">
        <v>2049</v>
      </c>
      <c r="B6778" s="54" t="s">
        <v>2050</v>
      </c>
      <c r="C6778" s="252" t="s">
        <v>5552</v>
      </c>
      <c r="D6778" s="252" t="s">
        <v>678</v>
      </c>
      <c r="E6778" s="54" t="s">
        <v>2817</v>
      </c>
      <c r="F6778" s="54" t="s">
        <v>2050</v>
      </c>
      <c r="G6778" s="129">
        <v>2188</v>
      </c>
      <c r="H6778" s="323">
        <v>8314.4</v>
      </c>
      <c r="I6778" s="323">
        <v>12121.52</v>
      </c>
      <c r="J6778" s="42"/>
      <c r="K6778" s="42"/>
      <c r="L6778" s="42" t="s">
        <v>4489</v>
      </c>
      <c r="M6778" s="42" t="s">
        <v>4049</v>
      </c>
      <c r="N6778" s="42" t="s">
        <v>2443</v>
      </c>
      <c r="O6778" s="137" t="s">
        <v>4050</v>
      </c>
      <c r="P6778" s="42" t="s">
        <v>64</v>
      </c>
      <c r="Q6778" s="42" t="s">
        <v>65</v>
      </c>
      <c r="R6778" s="42">
        <v>1</v>
      </c>
      <c r="S6778" s="137" t="s">
        <v>2419</v>
      </c>
      <c r="T6778" s="62">
        <v>691081800</v>
      </c>
      <c r="U6778" s="62">
        <v>673786686.64999998</v>
      </c>
      <c r="Z6778" s="54" t="s">
        <v>68</v>
      </c>
      <c r="AA6778" s="132">
        <v>1.6545674531155499E-6</v>
      </c>
      <c r="AJ6778" s="42"/>
      <c r="AM6778" s="42"/>
      <c r="AN6778" s="42"/>
      <c r="AO6778" s="42"/>
      <c r="AP6778" s="42"/>
      <c r="AY6778" s="42"/>
      <c r="AZ6778" s="42"/>
      <c r="BA6778" s="42"/>
      <c r="BB6778" s="42"/>
      <c r="BN6778" s="54" t="s">
        <v>4578</v>
      </c>
      <c r="BO6778" s="58" t="str">
        <f t="shared" si="105"/>
        <v>境内资产</v>
      </c>
      <c r="BP6778" s="58" t="str">
        <f>IF(M6778="",VLOOKUP(D6778,Sheet4!$A$1:$B$92,2,0),VLOOKUP(Q6778,Sheet4!$A$1:$B$92,2,0))</f>
        <v>保险资产管理产品</v>
      </c>
    </row>
    <row r="6779" spans="1:68" s="58" customFormat="1" ht="12.75" customHeight="1">
      <c r="A6779" s="64" t="s">
        <v>2051</v>
      </c>
      <c r="B6779" s="54" t="s">
        <v>2052</v>
      </c>
      <c r="C6779" s="252" t="s">
        <v>5552</v>
      </c>
      <c r="D6779" s="252" t="s">
        <v>678</v>
      </c>
      <c r="E6779" s="54" t="s">
        <v>2818</v>
      </c>
      <c r="F6779" s="54" t="s">
        <v>2052</v>
      </c>
      <c r="G6779" s="54">
        <v>838</v>
      </c>
      <c r="H6779" s="323">
        <v>29899.84</v>
      </c>
      <c r="I6779" s="323">
        <v>22600.86</v>
      </c>
      <c r="J6779" s="42"/>
      <c r="K6779" s="42"/>
      <c r="L6779" s="42" t="s">
        <v>4489</v>
      </c>
      <c r="M6779" s="42" t="s">
        <v>4049</v>
      </c>
      <c r="N6779" s="42" t="s">
        <v>2443</v>
      </c>
      <c r="O6779" s="137" t="s">
        <v>4050</v>
      </c>
      <c r="P6779" s="42" t="s">
        <v>64</v>
      </c>
      <c r="Q6779" s="42" t="s">
        <v>65</v>
      </c>
      <c r="R6779" s="42">
        <v>1</v>
      </c>
      <c r="S6779" s="137" t="s">
        <v>2419</v>
      </c>
      <c r="T6779" s="62">
        <v>691081800</v>
      </c>
      <c r="U6779" s="62">
        <v>673786686.64999998</v>
      </c>
      <c r="Z6779" s="54" t="s">
        <v>68</v>
      </c>
      <c r="AA6779" s="132">
        <v>2.4403355432250999E-6</v>
      </c>
      <c r="AJ6779" s="42"/>
      <c r="AM6779" s="42"/>
      <c r="AN6779" s="42"/>
      <c r="AO6779" s="42"/>
      <c r="AP6779" s="42"/>
      <c r="AY6779" s="42"/>
      <c r="AZ6779" s="42"/>
      <c r="BA6779" s="42"/>
      <c r="BB6779" s="42"/>
      <c r="BN6779" s="54" t="s">
        <v>4578</v>
      </c>
      <c r="BO6779" s="58" t="str">
        <f t="shared" si="105"/>
        <v>境内资产</v>
      </c>
      <c r="BP6779" s="58" t="str">
        <f>IF(M6779="",VLOOKUP(D6779,Sheet4!$A$1:$B$92,2,0),VLOOKUP(Q6779,Sheet4!$A$1:$B$92,2,0))</f>
        <v>保险资产管理产品</v>
      </c>
    </row>
    <row r="6780" spans="1:68" s="58" customFormat="1" ht="12.75" customHeight="1">
      <c r="A6780" s="64" t="s">
        <v>2053</v>
      </c>
      <c r="B6780" s="54" t="s">
        <v>2054</v>
      </c>
      <c r="C6780" s="252" t="s">
        <v>5552</v>
      </c>
      <c r="D6780" s="252" t="s">
        <v>678</v>
      </c>
      <c r="E6780" s="54" t="s">
        <v>2819</v>
      </c>
      <c r="F6780" s="54" t="s">
        <v>2054</v>
      </c>
      <c r="G6780" s="129">
        <v>3255</v>
      </c>
      <c r="H6780" s="323">
        <v>56213.85</v>
      </c>
      <c r="I6780" s="323">
        <v>39841.199999999997</v>
      </c>
      <c r="J6780" s="42"/>
      <c r="K6780" s="42"/>
      <c r="L6780" s="42" t="s">
        <v>4489</v>
      </c>
      <c r="M6780" s="42" t="s">
        <v>4049</v>
      </c>
      <c r="N6780" s="42" t="s">
        <v>2443</v>
      </c>
      <c r="O6780" s="137" t="s">
        <v>4050</v>
      </c>
      <c r="P6780" s="42" t="s">
        <v>64</v>
      </c>
      <c r="Q6780" s="42" t="s">
        <v>65</v>
      </c>
      <c r="R6780" s="42">
        <v>1</v>
      </c>
      <c r="S6780" s="137" t="s">
        <v>2419</v>
      </c>
      <c r="T6780" s="62">
        <v>691081800</v>
      </c>
      <c r="U6780" s="62">
        <v>673786686.64999998</v>
      </c>
      <c r="Z6780" s="54" t="s">
        <v>68</v>
      </c>
      <c r="AA6780" s="132">
        <v>3.9263437501963199E-6</v>
      </c>
      <c r="AJ6780" s="42"/>
      <c r="AM6780" s="42"/>
      <c r="AN6780" s="42"/>
      <c r="AO6780" s="42"/>
      <c r="AP6780" s="42"/>
      <c r="AY6780" s="42"/>
      <c r="AZ6780" s="42"/>
      <c r="BA6780" s="42"/>
      <c r="BB6780" s="42"/>
      <c r="BN6780" s="54" t="s">
        <v>4578</v>
      </c>
      <c r="BO6780" s="58" t="str">
        <f t="shared" si="105"/>
        <v>境内资产</v>
      </c>
      <c r="BP6780" s="58" t="str">
        <f>IF(M6780="",VLOOKUP(D6780,Sheet4!$A$1:$B$92,2,0),VLOOKUP(Q6780,Sheet4!$A$1:$B$92,2,0))</f>
        <v>保险资产管理产品</v>
      </c>
    </row>
    <row r="6781" spans="1:68" s="58" customFormat="1" ht="12.75" customHeight="1">
      <c r="A6781" s="64" t="s">
        <v>1832</v>
      </c>
      <c r="B6781" s="54" t="s">
        <v>1833</v>
      </c>
      <c r="C6781" s="252" t="s">
        <v>5552</v>
      </c>
      <c r="D6781" s="252" t="s">
        <v>678</v>
      </c>
      <c r="E6781" s="54" t="s">
        <v>1834</v>
      </c>
      <c r="F6781" s="54" t="s">
        <v>1833</v>
      </c>
      <c r="G6781" s="54">
        <v>159</v>
      </c>
      <c r="H6781" s="323">
        <v>11112.51</v>
      </c>
      <c r="I6781" s="323">
        <v>6212.13</v>
      </c>
      <c r="J6781" s="42"/>
      <c r="K6781" s="42"/>
      <c r="L6781" s="42" t="s">
        <v>4489</v>
      </c>
      <c r="M6781" s="42" t="s">
        <v>4049</v>
      </c>
      <c r="N6781" s="42" t="s">
        <v>2443</v>
      </c>
      <c r="O6781" s="137" t="s">
        <v>4050</v>
      </c>
      <c r="P6781" s="42" t="s">
        <v>64</v>
      </c>
      <c r="Q6781" s="42" t="s">
        <v>65</v>
      </c>
      <c r="R6781" s="42">
        <v>1</v>
      </c>
      <c r="S6781" s="137" t="s">
        <v>2419</v>
      </c>
      <c r="T6781" s="62">
        <v>691081800</v>
      </c>
      <c r="U6781" s="62">
        <v>673786686.64999998</v>
      </c>
      <c r="Z6781" s="54" t="s">
        <v>68</v>
      </c>
      <c r="AA6781" s="132">
        <v>1.7166492302609599E-6</v>
      </c>
      <c r="AJ6781" s="42"/>
      <c r="AM6781" s="42"/>
      <c r="AN6781" s="42"/>
      <c r="AO6781" s="42"/>
      <c r="AP6781" s="42"/>
      <c r="AY6781" s="42"/>
      <c r="AZ6781" s="42"/>
      <c r="BA6781" s="42"/>
      <c r="BB6781" s="42"/>
      <c r="BN6781" s="54" t="s">
        <v>4578</v>
      </c>
      <c r="BO6781" s="58" t="str">
        <f t="shared" si="105"/>
        <v>境内资产</v>
      </c>
      <c r="BP6781" s="58" t="str">
        <f>IF(M6781="",VLOOKUP(D6781,Sheet4!$A$1:$B$92,2,0),VLOOKUP(Q6781,Sheet4!$A$1:$B$92,2,0))</f>
        <v>保险资产管理产品</v>
      </c>
    </row>
    <row r="6782" spans="1:68" s="58" customFormat="1" ht="12.75" customHeight="1">
      <c r="A6782" s="64" t="s">
        <v>2247</v>
      </c>
      <c r="B6782" s="54" t="s">
        <v>2248</v>
      </c>
      <c r="C6782" s="252" t="s">
        <v>5552</v>
      </c>
      <c r="D6782" s="252" t="s">
        <v>678</v>
      </c>
      <c r="E6782" s="54" t="s">
        <v>2820</v>
      </c>
      <c r="F6782" s="54" t="s">
        <v>2248</v>
      </c>
      <c r="G6782" s="54">
        <v>128</v>
      </c>
      <c r="H6782" s="323">
        <v>4349.4399999999996</v>
      </c>
      <c r="I6782" s="323">
        <v>3304.96</v>
      </c>
      <c r="J6782" s="42"/>
      <c r="K6782" s="42"/>
      <c r="L6782" s="42" t="s">
        <v>4489</v>
      </c>
      <c r="M6782" s="42" t="s">
        <v>4049</v>
      </c>
      <c r="N6782" s="42" t="s">
        <v>2443</v>
      </c>
      <c r="O6782" s="137" t="s">
        <v>4050</v>
      </c>
      <c r="P6782" s="42" t="s">
        <v>64</v>
      </c>
      <c r="Q6782" s="42" t="s">
        <v>65</v>
      </c>
      <c r="R6782" s="42">
        <v>1</v>
      </c>
      <c r="S6782" s="137" t="s">
        <v>2419</v>
      </c>
      <c r="T6782" s="62">
        <v>691081800</v>
      </c>
      <c r="U6782" s="62">
        <v>673786686.64999998</v>
      </c>
      <c r="Z6782" s="54" t="s">
        <v>68</v>
      </c>
      <c r="AA6782" s="132">
        <v>1.26315706371246E-6</v>
      </c>
      <c r="AJ6782" s="42"/>
      <c r="AM6782" s="42"/>
      <c r="AN6782" s="42"/>
      <c r="AO6782" s="42"/>
      <c r="AP6782" s="42"/>
      <c r="AY6782" s="42"/>
      <c r="AZ6782" s="42"/>
      <c r="BA6782" s="42"/>
      <c r="BB6782" s="42"/>
      <c r="BN6782" s="54" t="s">
        <v>4578</v>
      </c>
      <c r="BO6782" s="58" t="str">
        <f t="shared" si="105"/>
        <v>境内资产</v>
      </c>
      <c r="BP6782" s="58" t="str">
        <f>IF(M6782="",VLOOKUP(D6782,Sheet4!$A$1:$B$92,2,0),VLOOKUP(Q6782,Sheet4!$A$1:$B$92,2,0))</f>
        <v>保险资产管理产品</v>
      </c>
    </row>
    <row r="6783" spans="1:68" s="58" customFormat="1" ht="12.75" customHeight="1">
      <c r="A6783" s="64" t="s">
        <v>2057</v>
      </c>
      <c r="B6783" s="54" t="s">
        <v>2058</v>
      </c>
      <c r="C6783" s="252" t="s">
        <v>5552</v>
      </c>
      <c r="D6783" s="252" t="s">
        <v>678</v>
      </c>
      <c r="E6783" s="54" t="s">
        <v>2821</v>
      </c>
      <c r="F6783" s="54" t="s">
        <v>2058</v>
      </c>
      <c r="G6783" s="54">
        <v>708</v>
      </c>
      <c r="H6783" s="323">
        <v>51599.040000000001</v>
      </c>
      <c r="I6783" s="323">
        <v>28178.400000000001</v>
      </c>
      <c r="J6783" s="42"/>
      <c r="K6783" s="42"/>
      <c r="L6783" s="42" t="s">
        <v>4489</v>
      </c>
      <c r="M6783" s="42" t="s">
        <v>4049</v>
      </c>
      <c r="N6783" s="42" t="s">
        <v>2443</v>
      </c>
      <c r="O6783" s="137" t="s">
        <v>4050</v>
      </c>
      <c r="P6783" s="42" t="s">
        <v>64</v>
      </c>
      <c r="Q6783" s="42" t="s">
        <v>65</v>
      </c>
      <c r="R6783" s="42">
        <v>1</v>
      </c>
      <c r="S6783" s="137" t="s">
        <v>2419</v>
      </c>
      <c r="T6783" s="62">
        <v>691081800</v>
      </c>
      <c r="U6783" s="62">
        <v>673786686.64999998</v>
      </c>
      <c r="Z6783" s="54" t="s">
        <v>68</v>
      </c>
      <c r="AA6783" s="132">
        <v>1.67166666573796E-6</v>
      </c>
      <c r="AJ6783" s="42"/>
      <c r="AM6783" s="42"/>
      <c r="AN6783" s="42"/>
      <c r="AO6783" s="42"/>
      <c r="AP6783" s="42"/>
      <c r="AY6783" s="42"/>
      <c r="AZ6783" s="42"/>
      <c r="BA6783" s="42"/>
      <c r="BB6783" s="42"/>
      <c r="BN6783" s="54" t="s">
        <v>4578</v>
      </c>
      <c r="BO6783" s="58" t="str">
        <f t="shared" si="105"/>
        <v>境内资产</v>
      </c>
      <c r="BP6783" s="58" t="str">
        <f>IF(M6783="",VLOOKUP(D6783,Sheet4!$A$1:$B$92,2,0),VLOOKUP(Q6783,Sheet4!$A$1:$B$92,2,0))</f>
        <v>保险资产管理产品</v>
      </c>
    </row>
    <row r="6784" spans="1:68" s="58" customFormat="1" ht="12.75" customHeight="1">
      <c r="A6784" s="64" t="s">
        <v>2059</v>
      </c>
      <c r="B6784" s="54" t="s">
        <v>2060</v>
      </c>
      <c r="C6784" s="252" t="s">
        <v>5552</v>
      </c>
      <c r="D6784" s="252" t="s">
        <v>678</v>
      </c>
      <c r="E6784" s="54" t="s">
        <v>2822</v>
      </c>
      <c r="F6784" s="54" t="s">
        <v>2060</v>
      </c>
      <c r="G6784" s="54">
        <v>110</v>
      </c>
      <c r="H6784" s="323">
        <v>6235.9</v>
      </c>
      <c r="I6784" s="323">
        <v>3463.9</v>
      </c>
      <c r="J6784" s="42"/>
      <c r="K6784" s="42"/>
      <c r="L6784" s="42" t="s">
        <v>4489</v>
      </c>
      <c r="M6784" s="42" t="s">
        <v>4049</v>
      </c>
      <c r="N6784" s="42" t="s">
        <v>2443</v>
      </c>
      <c r="O6784" s="137" t="s">
        <v>4050</v>
      </c>
      <c r="P6784" s="42" t="s">
        <v>64</v>
      </c>
      <c r="Q6784" s="42" t="s">
        <v>65</v>
      </c>
      <c r="R6784" s="42">
        <v>1</v>
      </c>
      <c r="S6784" s="137" t="s">
        <v>2419</v>
      </c>
      <c r="T6784" s="62">
        <v>691081800</v>
      </c>
      <c r="U6784" s="62">
        <v>673786686.64999998</v>
      </c>
      <c r="Z6784" s="54" t="s">
        <v>68</v>
      </c>
      <c r="AA6784" s="132">
        <v>1.375E-6</v>
      </c>
      <c r="AJ6784" s="42"/>
      <c r="AM6784" s="42"/>
      <c r="AN6784" s="42"/>
      <c r="AO6784" s="42"/>
      <c r="AP6784" s="42"/>
      <c r="AY6784" s="42"/>
      <c r="AZ6784" s="42"/>
      <c r="BA6784" s="42"/>
      <c r="BB6784" s="42"/>
      <c r="BN6784" s="54" t="s">
        <v>4578</v>
      </c>
      <c r="BO6784" s="58" t="str">
        <f t="shared" si="105"/>
        <v>境内资产</v>
      </c>
      <c r="BP6784" s="58" t="str">
        <f>IF(M6784="",VLOOKUP(D6784,Sheet4!$A$1:$B$92,2,0),VLOOKUP(Q6784,Sheet4!$A$1:$B$92,2,0))</f>
        <v>保险资产管理产品</v>
      </c>
    </row>
    <row r="6785" spans="1:68" s="58" customFormat="1" ht="12.75" customHeight="1">
      <c r="A6785" s="64" t="s">
        <v>2127</v>
      </c>
      <c r="B6785" s="54" t="s">
        <v>2823</v>
      </c>
      <c r="C6785" s="252" t="s">
        <v>5552</v>
      </c>
      <c r="D6785" s="252" t="s">
        <v>678</v>
      </c>
      <c r="E6785" s="54" t="s">
        <v>2824</v>
      </c>
      <c r="F6785" s="54" t="s">
        <v>2823</v>
      </c>
      <c r="G6785" s="54">
        <v>163</v>
      </c>
      <c r="H6785" s="323">
        <v>6368.41</v>
      </c>
      <c r="I6785" s="323">
        <v>4396.1099999999997</v>
      </c>
      <c r="J6785" s="42"/>
      <c r="K6785" s="42"/>
      <c r="L6785" s="42" t="s">
        <v>4489</v>
      </c>
      <c r="M6785" s="42" t="s">
        <v>4049</v>
      </c>
      <c r="N6785" s="42" t="s">
        <v>2443</v>
      </c>
      <c r="O6785" s="137" t="s">
        <v>4050</v>
      </c>
      <c r="P6785" s="42" t="s">
        <v>64</v>
      </c>
      <c r="Q6785" s="42" t="s">
        <v>65</v>
      </c>
      <c r="R6785" s="42">
        <v>1</v>
      </c>
      <c r="S6785" s="137" t="s">
        <v>2419</v>
      </c>
      <c r="T6785" s="62">
        <v>691081800</v>
      </c>
      <c r="U6785" s="62">
        <v>673786686.64999998</v>
      </c>
      <c r="Z6785" s="54" t="s">
        <v>68</v>
      </c>
      <c r="AA6785" s="132">
        <v>1.59070947594418E-6</v>
      </c>
      <c r="AJ6785" s="42"/>
      <c r="AM6785" s="42"/>
      <c r="AN6785" s="42"/>
      <c r="AO6785" s="42"/>
      <c r="AP6785" s="42"/>
      <c r="AY6785" s="42"/>
      <c r="AZ6785" s="42"/>
      <c r="BA6785" s="42"/>
      <c r="BB6785" s="42"/>
      <c r="BN6785" s="54" t="s">
        <v>4578</v>
      </c>
      <c r="BO6785" s="58" t="str">
        <f t="shared" si="105"/>
        <v>境内资产</v>
      </c>
      <c r="BP6785" s="58" t="str">
        <f>IF(M6785="",VLOOKUP(D6785,Sheet4!$A$1:$B$92,2,0),VLOOKUP(Q6785,Sheet4!$A$1:$B$92,2,0))</f>
        <v>保险资产管理产品</v>
      </c>
    </row>
    <row r="6786" spans="1:68" s="58" customFormat="1" ht="12.75" customHeight="1">
      <c r="A6786" s="64" t="s">
        <v>2061</v>
      </c>
      <c r="B6786" s="54" t="s">
        <v>2062</v>
      </c>
      <c r="C6786" s="252" t="s">
        <v>5552</v>
      </c>
      <c r="D6786" s="252" t="s">
        <v>678</v>
      </c>
      <c r="E6786" s="54" t="s">
        <v>2825</v>
      </c>
      <c r="F6786" s="54" t="s">
        <v>2062</v>
      </c>
      <c r="G6786" s="54">
        <v>867</v>
      </c>
      <c r="H6786" s="323">
        <v>6979.35</v>
      </c>
      <c r="I6786" s="323">
        <v>7534.23</v>
      </c>
      <c r="J6786" s="42"/>
      <c r="K6786" s="42"/>
      <c r="L6786" s="42" t="s">
        <v>4489</v>
      </c>
      <c r="M6786" s="42" t="s">
        <v>4049</v>
      </c>
      <c r="N6786" s="42" t="s">
        <v>2443</v>
      </c>
      <c r="O6786" s="137" t="s">
        <v>4050</v>
      </c>
      <c r="P6786" s="42" t="s">
        <v>64</v>
      </c>
      <c r="Q6786" s="42" t="s">
        <v>65</v>
      </c>
      <c r="R6786" s="42">
        <v>1</v>
      </c>
      <c r="S6786" s="137" t="s">
        <v>2419</v>
      </c>
      <c r="T6786" s="62">
        <v>691081800</v>
      </c>
      <c r="U6786" s="62">
        <v>673786686.64999998</v>
      </c>
      <c r="Z6786" s="54" t="s">
        <v>68</v>
      </c>
      <c r="AA6786" s="132">
        <v>1.8062500000000001E-6</v>
      </c>
      <c r="AJ6786" s="42"/>
      <c r="AM6786" s="42"/>
      <c r="AN6786" s="42"/>
      <c r="AO6786" s="42"/>
      <c r="AP6786" s="42"/>
      <c r="AY6786" s="42"/>
      <c r="AZ6786" s="42"/>
      <c r="BA6786" s="42"/>
      <c r="BB6786" s="42"/>
      <c r="BN6786" s="54" t="s">
        <v>4578</v>
      </c>
      <c r="BO6786" s="58" t="str">
        <f t="shared" si="105"/>
        <v>境内资产</v>
      </c>
      <c r="BP6786" s="58" t="str">
        <f>IF(M6786="",VLOOKUP(D6786,Sheet4!$A$1:$B$92,2,0),VLOOKUP(Q6786,Sheet4!$A$1:$B$92,2,0))</f>
        <v>保险资产管理产品</v>
      </c>
    </row>
    <row r="6787" spans="1:68" s="58" customFormat="1" ht="12.75" customHeight="1">
      <c r="A6787" s="64" t="s">
        <v>2826</v>
      </c>
      <c r="B6787" s="54" t="s">
        <v>2064</v>
      </c>
      <c r="C6787" s="252" t="s">
        <v>5552</v>
      </c>
      <c r="D6787" s="252" t="s">
        <v>678</v>
      </c>
      <c r="E6787" s="54" t="s">
        <v>2827</v>
      </c>
      <c r="F6787" s="54" t="s">
        <v>2064</v>
      </c>
      <c r="G6787" s="54">
        <v>126</v>
      </c>
      <c r="H6787" s="323">
        <v>6085.8</v>
      </c>
      <c r="I6787" s="323">
        <v>4830.84</v>
      </c>
      <c r="J6787" s="42"/>
      <c r="K6787" s="42"/>
      <c r="L6787" s="42" t="s">
        <v>4489</v>
      </c>
      <c r="M6787" s="42" t="s">
        <v>4049</v>
      </c>
      <c r="N6787" s="42" t="s">
        <v>2443</v>
      </c>
      <c r="O6787" s="137" t="s">
        <v>4050</v>
      </c>
      <c r="P6787" s="42" t="s">
        <v>64</v>
      </c>
      <c r="Q6787" s="42" t="s">
        <v>65</v>
      </c>
      <c r="R6787" s="42">
        <v>1</v>
      </c>
      <c r="S6787" s="137" t="s">
        <v>2419</v>
      </c>
      <c r="T6787" s="62">
        <v>691081800</v>
      </c>
      <c r="U6787" s="62">
        <v>673786686.64999998</v>
      </c>
      <c r="Z6787" s="54" t="s">
        <v>68</v>
      </c>
      <c r="AA6787" s="132">
        <v>1.3744954728918899E-6</v>
      </c>
      <c r="AJ6787" s="42"/>
      <c r="AM6787" s="42"/>
      <c r="AN6787" s="42"/>
      <c r="AO6787" s="42"/>
      <c r="AP6787" s="42"/>
      <c r="AY6787" s="42"/>
      <c r="AZ6787" s="42"/>
      <c r="BA6787" s="42"/>
      <c r="BB6787" s="42"/>
      <c r="BN6787" s="54" t="s">
        <v>4578</v>
      </c>
      <c r="BO6787" s="58" t="str">
        <f t="shared" ref="BO6787:BO6850" si="106">IF(LEFT(D6787,2)="境外","境外资产","境内资产")</f>
        <v>境内资产</v>
      </c>
      <c r="BP6787" s="58" t="str">
        <f>IF(M6787="",VLOOKUP(D6787,Sheet4!$A$1:$B$92,2,0),VLOOKUP(Q6787,Sheet4!$A$1:$B$92,2,0))</f>
        <v>保险资产管理产品</v>
      </c>
    </row>
    <row r="6788" spans="1:68" s="58" customFormat="1" ht="12.75" customHeight="1">
      <c r="A6788" s="64" t="s">
        <v>2828</v>
      </c>
      <c r="B6788" s="54" t="s">
        <v>2066</v>
      </c>
      <c r="C6788" s="252" t="s">
        <v>5552</v>
      </c>
      <c r="D6788" s="252" t="s">
        <v>678</v>
      </c>
      <c r="E6788" s="54" t="s">
        <v>2829</v>
      </c>
      <c r="F6788" s="54" t="s">
        <v>2066</v>
      </c>
      <c r="G6788" s="54">
        <v>150</v>
      </c>
      <c r="H6788" s="323">
        <v>2758.5</v>
      </c>
      <c r="I6788" s="323">
        <v>4522.5</v>
      </c>
      <c r="J6788" s="42"/>
      <c r="K6788" s="42"/>
      <c r="L6788" s="42" t="s">
        <v>4489</v>
      </c>
      <c r="M6788" s="42" t="s">
        <v>4049</v>
      </c>
      <c r="N6788" s="42" t="s">
        <v>2443</v>
      </c>
      <c r="O6788" s="137" t="s">
        <v>4050</v>
      </c>
      <c r="P6788" s="42" t="s">
        <v>64</v>
      </c>
      <c r="Q6788" s="42" t="s">
        <v>65</v>
      </c>
      <c r="R6788" s="42">
        <v>1</v>
      </c>
      <c r="S6788" s="137" t="s">
        <v>2419</v>
      </c>
      <c r="T6788" s="62">
        <v>691081800</v>
      </c>
      <c r="U6788" s="62">
        <v>673786686.64999998</v>
      </c>
      <c r="Z6788" s="54" t="s">
        <v>68</v>
      </c>
      <c r="AA6788" s="132">
        <v>1.2500000000000001E-6</v>
      </c>
      <c r="AJ6788" s="42"/>
      <c r="AM6788" s="42"/>
      <c r="AN6788" s="42"/>
      <c r="AO6788" s="42"/>
      <c r="AP6788" s="42"/>
      <c r="AY6788" s="42"/>
      <c r="AZ6788" s="42"/>
      <c r="BA6788" s="42"/>
      <c r="BB6788" s="42"/>
      <c r="BN6788" s="54" t="s">
        <v>4578</v>
      </c>
      <c r="BO6788" s="58" t="str">
        <f t="shared" si="106"/>
        <v>境内资产</v>
      </c>
      <c r="BP6788" s="58" t="str">
        <f>IF(M6788="",VLOOKUP(D6788,Sheet4!$A$1:$B$92,2,0),VLOOKUP(Q6788,Sheet4!$A$1:$B$92,2,0))</f>
        <v>保险资产管理产品</v>
      </c>
    </row>
    <row r="6789" spans="1:68" s="58" customFormat="1" ht="12.75" customHeight="1">
      <c r="A6789" s="64" t="s">
        <v>2830</v>
      </c>
      <c r="B6789" s="54" t="s">
        <v>2070</v>
      </c>
      <c r="C6789" s="252" t="s">
        <v>5552</v>
      </c>
      <c r="D6789" s="252" t="s">
        <v>678</v>
      </c>
      <c r="E6789" s="54" t="s">
        <v>2831</v>
      </c>
      <c r="F6789" s="54" t="s">
        <v>2070</v>
      </c>
      <c r="G6789" s="54">
        <v>295</v>
      </c>
      <c r="H6789" s="323">
        <v>8407.5</v>
      </c>
      <c r="I6789" s="323">
        <v>5619.75</v>
      </c>
      <c r="J6789" s="42"/>
      <c r="K6789" s="42"/>
      <c r="L6789" s="42" t="s">
        <v>4489</v>
      </c>
      <c r="M6789" s="42" t="s">
        <v>4049</v>
      </c>
      <c r="N6789" s="42" t="s">
        <v>2443</v>
      </c>
      <c r="O6789" s="137" t="s">
        <v>4050</v>
      </c>
      <c r="P6789" s="42" t="s">
        <v>64</v>
      </c>
      <c r="Q6789" s="42" t="s">
        <v>65</v>
      </c>
      <c r="R6789" s="42">
        <v>1</v>
      </c>
      <c r="S6789" s="137" t="s">
        <v>2419</v>
      </c>
      <c r="T6789" s="62">
        <v>691081800</v>
      </c>
      <c r="U6789" s="62">
        <v>673786686.64999998</v>
      </c>
      <c r="Z6789" s="54" t="s">
        <v>68</v>
      </c>
      <c r="AA6789" s="132">
        <v>7.3748156296092601E-7</v>
      </c>
      <c r="AJ6789" s="42"/>
      <c r="AM6789" s="42"/>
      <c r="AN6789" s="42"/>
      <c r="AO6789" s="42"/>
      <c r="AP6789" s="42"/>
      <c r="AY6789" s="42"/>
      <c r="AZ6789" s="42"/>
      <c r="BA6789" s="42"/>
      <c r="BB6789" s="42"/>
      <c r="BN6789" s="54" t="s">
        <v>4578</v>
      </c>
      <c r="BO6789" s="58" t="str">
        <f t="shared" si="106"/>
        <v>境内资产</v>
      </c>
      <c r="BP6789" s="58" t="str">
        <f>IF(M6789="",VLOOKUP(D6789,Sheet4!$A$1:$B$92,2,0),VLOOKUP(Q6789,Sheet4!$A$1:$B$92,2,0))</f>
        <v>保险资产管理产品</v>
      </c>
    </row>
    <row r="6790" spans="1:68" s="58" customFormat="1" ht="12.75" customHeight="1">
      <c r="A6790" s="64" t="s">
        <v>2071</v>
      </c>
      <c r="B6790" s="54" t="s">
        <v>2072</v>
      </c>
      <c r="C6790" s="252" t="s">
        <v>5552</v>
      </c>
      <c r="D6790" s="252" t="s">
        <v>678</v>
      </c>
      <c r="E6790" s="54" t="s">
        <v>2832</v>
      </c>
      <c r="F6790" s="54" t="s">
        <v>2072</v>
      </c>
      <c r="G6790" s="54">
        <v>144</v>
      </c>
      <c r="H6790" s="323">
        <v>4492.8</v>
      </c>
      <c r="I6790" s="323">
        <v>3299.04</v>
      </c>
      <c r="J6790" s="42"/>
      <c r="K6790" s="42"/>
      <c r="L6790" s="42" t="s">
        <v>4489</v>
      </c>
      <c r="M6790" s="42" t="s">
        <v>4049</v>
      </c>
      <c r="N6790" s="42" t="s">
        <v>2443</v>
      </c>
      <c r="O6790" s="137" t="s">
        <v>4050</v>
      </c>
      <c r="P6790" s="42" t="s">
        <v>64</v>
      </c>
      <c r="Q6790" s="42" t="s">
        <v>65</v>
      </c>
      <c r="R6790" s="42">
        <v>1</v>
      </c>
      <c r="S6790" s="137" t="s">
        <v>2419</v>
      </c>
      <c r="T6790" s="62">
        <v>691081800</v>
      </c>
      <c r="U6790" s="62">
        <v>673786686.64999998</v>
      </c>
      <c r="Z6790" s="54" t="s">
        <v>68</v>
      </c>
      <c r="AA6790" s="132">
        <v>1.44E-6</v>
      </c>
      <c r="AJ6790" s="42"/>
      <c r="AM6790" s="42"/>
      <c r="AN6790" s="42"/>
      <c r="AO6790" s="42"/>
      <c r="AP6790" s="42"/>
      <c r="AY6790" s="42"/>
      <c r="AZ6790" s="42"/>
      <c r="BA6790" s="42"/>
      <c r="BB6790" s="42"/>
      <c r="BN6790" s="54" t="s">
        <v>4578</v>
      </c>
      <c r="BO6790" s="58" t="str">
        <f t="shared" si="106"/>
        <v>境内资产</v>
      </c>
      <c r="BP6790" s="58" t="str">
        <f>IF(M6790="",VLOOKUP(D6790,Sheet4!$A$1:$B$92,2,0),VLOOKUP(Q6790,Sheet4!$A$1:$B$92,2,0))</f>
        <v>保险资产管理产品</v>
      </c>
    </row>
    <row r="6791" spans="1:68" s="58" customFormat="1" ht="12.75" customHeight="1">
      <c r="A6791" s="64" t="s">
        <v>2073</v>
      </c>
      <c r="B6791" s="54" t="s">
        <v>2074</v>
      </c>
      <c r="C6791" s="252" t="s">
        <v>5552</v>
      </c>
      <c r="D6791" s="252" t="s">
        <v>678</v>
      </c>
      <c r="E6791" s="54" t="s">
        <v>2833</v>
      </c>
      <c r="F6791" s="54" t="s">
        <v>2074</v>
      </c>
      <c r="G6791" s="54">
        <v>135</v>
      </c>
      <c r="H6791" s="323">
        <v>2577.15</v>
      </c>
      <c r="I6791" s="323">
        <v>3626.1</v>
      </c>
      <c r="J6791" s="42"/>
      <c r="K6791" s="42"/>
      <c r="L6791" s="42" t="s">
        <v>4489</v>
      </c>
      <c r="M6791" s="42" t="s">
        <v>4049</v>
      </c>
      <c r="N6791" s="42" t="s">
        <v>2443</v>
      </c>
      <c r="O6791" s="137" t="s">
        <v>4050</v>
      </c>
      <c r="P6791" s="42" t="s">
        <v>64</v>
      </c>
      <c r="Q6791" s="42" t="s">
        <v>65</v>
      </c>
      <c r="R6791" s="42">
        <v>1</v>
      </c>
      <c r="S6791" s="137" t="s">
        <v>2419</v>
      </c>
      <c r="T6791" s="62">
        <v>691081800</v>
      </c>
      <c r="U6791" s="62">
        <v>673786686.64999998</v>
      </c>
      <c r="Z6791" s="54" t="s">
        <v>68</v>
      </c>
      <c r="AA6791" s="132">
        <v>1.249884269975E-6</v>
      </c>
      <c r="AJ6791" s="42"/>
      <c r="AM6791" s="42"/>
      <c r="AN6791" s="42"/>
      <c r="AO6791" s="42"/>
      <c r="AP6791" s="42"/>
      <c r="AY6791" s="42"/>
      <c r="AZ6791" s="42"/>
      <c r="BA6791" s="42"/>
      <c r="BB6791" s="42"/>
      <c r="BN6791" s="54" t="s">
        <v>4578</v>
      </c>
      <c r="BO6791" s="58" t="str">
        <f t="shared" si="106"/>
        <v>境内资产</v>
      </c>
      <c r="BP6791" s="58" t="str">
        <f>IF(M6791="",VLOOKUP(D6791,Sheet4!$A$1:$B$92,2,0),VLOOKUP(Q6791,Sheet4!$A$1:$B$92,2,0))</f>
        <v>保险资产管理产品</v>
      </c>
    </row>
    <row r="6792" spans="1:68" s="58" customFormat="1" ht="12.75" customHeight="1">
      <c r="A6792" s="64" t="s">
        <v>3742</v>
      </c>
      <c r="B6792" s="54" t="s">
        <v>3743</v>
      </c>
      <c r="C6792" s="252" t="s">
        <v>5552</v>
      </c>
      <c r="D6792" s="252" t="s">
        <v>672</v>
      </c>
      <c r="E6792" s="54" t="s">
        <v>3744</v>
      </c>
      <c r="F6792" s="54" t="s">
        <v>3743</v>
      </c>
      <c r="G6792" s="129">
        <v>133400</v>
      </c>
      <c r="H6792" s="323">
        <v>279883.99</v>
      </c>
      <c r="I6792" s="323">
        <v>242788</v>
      </c>
      <c r="J6792" s="42"/>
      <c r="K6792" s="42"/>
      <c r="L6792" s="42" t="s">
        <v>4489</v>
      </c>
      <c r="M6792" s="42" t="s">
        <v>4049</v>
      </c>
      <c r="N6792" s="42" t="s">
        <v>2443</v>
      </c>
      <c r="O6792" s="137" t="s">
        <v>4050</v>
      </c>
      <c r="P6792" s="42" t="s">
        <v>64</v>
      </c>
      <c r="Q6792" s="42" t="s">
        <v>65</v>
      </c>
      <c r="R6792" s="42">
        <v>1</v>
      </c>
      <c r="S6792" s="137" t="s">
        <v>2419</v>
      </c>
      <c r="T6792" s="62">
        <v>691081800</v>
      </c>
      <c r="U6792" s="62">
        <v>673786686.64999998</v>
      </c>
      <c r="Z6792" s="54" t="s">
        <v>280</v>
      </c>
      <c r="AA6792" s="132">
        <v>2.9263991325857401E-6</v>
      </c>
      <c r="AJ6792" s="42"/>
      <c r="AM6792" s="42"/>
      <c r="AN6792" s="42"/>
      <c r="AO6792" s="42"/>
      <c r="AP6792" s="42"/>
      <c r="AY6792" s="42"/>
      <c r="AZ6792" s="42"/>
      <c r="BA6792" s="42"/>
      <c r="BB6792" s="42"/>
      <c r="BN6792" s="54" t="s">
        <v>4578</v>
      </c>
      <c r="BO6792" s="58" t="str">
        <f t="shared" si="106"/>
        <v>境内资产</v>
      </c>
      <c r="BP6792" s="58" t="str">
        <f>IF(M6792="",VLOOKUP(D6792,Sheet4!$A$1:$B$92,2,0),VLOOKUP(Q6792,Sheet4!$A$1:$B$92,2,0))</f>
        <v>保险资产管理产品</v>
      </c>
    </row>
    <row r="6793" spans="1:68" s="58" customFormat="1" ht="12.75" customHeight="1">
      <c r="A6793" s="64" t="s">
        <v>3745</v>
      </c>
      <c r="B6793" s="54" t="s">
        <v>3746</v>
      </c>
      <c r="C6793" s="252" t="s">
        <v>5552</v>
      </c>
      <c r="D6793" s="252" t="s">
        <v>672</v>
      </c>
      <c r="E6793" s="54" t="s">
        <v>3747</v>
      </c>
      <c r="F6793" s="54" t="s">
        <v>3746</v>
      </c>
      <c r="G6793" s="129">
        <v>20100</v>
      </c>
      <c r="H6793" s="323">
        <v>107686.11</v>
      </c>
      <c r="I6793" s="323">
        <v>116982</v>
      </c>
      <c r="J6793" s="42"/>
      <c r="K6793" s="42"/>
      <c r="L6793" s="42" t="s">
        <v>4489</v>
      </c>
      <c r="M6793" s="42" t="s">
        <v>4049</v>
      </c>
      <c r="N6793" s="42" t="s">
        <v>2443</v>
      </c>
      <c r="O6793" s="137" t="s">
        <v>4050</v>
      </c>
      <c r="P6793" s="42" t="s">
        <v>64</v>
      </c>
      <c r="Q6793" s="42" t="s">
        <v>65</v>
      </c>
      <c r="R6793" s="42">
        <v>1</v>
      </c>
      <c r="S6793" s="137" t="s">
        <v>2419</v>
      </c>
      <c r="T6793" s="62">
        <v>691081800</v>
      </c>
      <c r="U6793" s="62">
        <v>673786686.64999998</v>
      </c>
      <c r="Z6793" s="54" t="s">
        <v>280</v>
      </c>
      <c r="AA6793" s="132">
        <v>8.6345102969166497E-7</v>
      </c>
      <c r="AJ6793" s="42"/>
      <c r="AM6793" s="42"/>
      <c r="AN6793" s="42"/>
      <c r="AO6793" s="42"/>
      <c r="AP6793" s="42"/>
      <c r="AY6793" s="42"/>
      <c r="AZ6793" s="42"/>
      <c r="BA6793" s="42"/>
      <c r="BB6793" s="42"/>
      <c r="BN6793" s="54" t="s">
        <v>4578</v>
      </c>
      <c r="BO6793" s="58" t="str">
        <f t="shared" si="106"/>
        <v>境内资产</v>
      </c>
      <c r="BP6793" s="58" t="str">
        <f>IF(M6793="",VLOOKUP(D6793,Sheet4!$A$1:$B$92,2,0),VLOOKUP(Q6793,Sheet4!$A$1:$B$92,2,0))</f>
        <v>保险资产管理产品</v>
      </c>
    </row>
    <row r="6794" spans="1:68" s="58" customFormat="1" ht="12.75" customHeight="1">
      <c r="A6794" s="64" t="s">
        <v>3748</v>
      </c>
      <c r="B6794" s="54" t="s">
        <v>3749</v>
      </c>
      <c r="C6794" s="252" t="s">
        <v>5552</v>
      </c>
      <c r="D6794" s="252" t="s">
        <v>672</v>
      </c>
      <c r="E6794" s="54" t="s">
        <v>3750</v>
      </c>
      <c r="F6794" s="54" t="s">
        <v>3749</v>
      </c>
      <c r="G6794" s="129">
        <v>54300</v>
      </c>
      <c r="H6794" s="323">
        <v>371129.07</v>
      </c>
      <c r="I6794" s="323">
        <v>343176</v>
      </c>
      <c r="J6794" s="42"/>
      <c r="K6794" s="42"/>
      <c r="L6794" s="42" t="s">
        <v>4489</v>
      </c>
      <c r="M6794" s="42" t="s">
        <v>4049</v>
      </c>
      <c r="N6794" s="42" t="s">
        <v>2443</v>
      </c>
      <c r="O6794" s="137" t="s">
        <v>4050</v>
      </c>
      <c r="P6794" s="42" t="s">
        <v>64</v>
      </c>
      <c r="Q6794" s="42" t="s">
        <v>65</v>
      </c>
      <c r="R6794" s="42">
        <v>1</v>
      </c>
      <c r="S6794" s="137" t="s">
        <v>2419</v>
      </c>
      <c r="T6794" s="62">
        <v>691081800</v>
      </c>
      <c r="U6794" s="62">
        <v>673786686.64999998</v>
      </c>
      <c r="Z6794" s="54" t="s">
        <v>280</v>
      </c>
      <c r="AA6794" s="132">
        <v>2.4384316716115299E-6</v>
      </c>
      <c r="AJ6794" s="42"/>
      <c r="AM6794" s="42"/>
      <c r="AN6794" s="42"/>
      <c r="AO6794" s="42"/>
      <c r="AP6794" s="42"/>
      <c r="AY6794" s="42"/>
      <c r="AZ6794" s="42"/>
      <c r="BA6794" s="42"/>
      <c r="BB6794" s="42"/>
      <c r="BN6794" s="54" t="s">
        <v>4578</v>
      </c>
      <c r="BO6794" s="58" t="str">
        <f t="shared" si="106"/>
        <v>境内资产</v>
      </c>
      <c r="BP6794" s="58" t="str">
        <f>IF(M6794="",VLOOKUP(D6794,Sheet4!$A$1:$B$92,2,0),VLOOKUP(Q6794,Sheet4!$A$1:$B$92,2,0))</f>
        <v>保险资产管理产品</v>
      </c>
    </row>
    <row r="6795" spans="1:68" s="58" customFormat="1" ht="12.75" customHeight="1">
      <c r="A6795" s="64" t="s">
        <v>3751</v>
      </c>
      <c r="B6795" s="54" t="s">
        <v>3752</v>
      </c>
      <c r="C6795" s="252" t="s">
        <v>5552</v>
      </c>
      <c r="D6795" s="252" t="s">
        <v>672</v>
      </c>
      <c r="E6795" s="54" t="s">
        <v>3753</v>
      </c>
      <c r="F6795" s="54" t="s">
        <v>3752</v>
      </c>
      <c r="G6795" s="129">
        <v>14600</v>
      </c>
      <c r="H6795" s="323">
        <v>77276.7</v>
      </c>
      <c r="I6795" s="323">
        <v>90520</v>
      </c>
      <c r="J6795" s="42"/>
      <c r="K6795" s="42"/>
      <c r="L6795" s="42" t="s">
        <v>4489</v>
      </c>
      <c r="M6795" s="42" t="s">
        <v>4049</v>
      </c>
      <c r="N6795" s="42" t="s">
        <v>2443</v>
      </c>
      <c r="O6795" s="137" t="s">
        <v>4050</v>
      </c>
      <c r="P6795" s="42" t="s">
        <v>64</v>
      </c>
      <c r="Q6795" s="42" t="s">
        <v>65</v>
      </c>
      <c r="R6795" s="42">
        <v>1</v>
      </c>
      <c r="S6795" s="137" t="s">
        <v>2419</v>
      </c>
      <c r="T6795" s="62">
        <v>691081800</v>
      </c>
      <c r="U6795" s="62">
        <v>673786686.64999998</v>
      </c>
      <c r="Z6795" s="54" t="s">
        <v>280</v>
      </c>
      <c r="AA6795" s="132">
        <v>8.1111111111111105E-7</v>
      </c>
      <c r="AJ6795" s="42"/>
      <c r="AM6795" s="42"/>
      <c r="AN6795" s="42"/>
      <c r="AO6795" s="42"/>
      <c r="AP6795" s="42"/>
      <c r="AY6795" s="42"/>
      <c r="AZ6795" s="42"/>
      <c r="BA6795" s="42"/>
      <c r="BB6795" s="42"/>
      <c r="BN6795" s="54" t="s">
        <v>4578</v>
      </c>
      <c r="BO6795" s="58" t="str">
        <f t="shared" si="106"/>
        <v>境内资产</v>
      </c>
      <c r="BP6795" s="58" t="str">
        <f>IF(M6795="",VLOOKUP(D6795,Sheet4!$A$1:$B$92,2,0),VLOOKUP(Q6795,Sheet4!$A$1:$B$92,2,0))</f>
        <v>保险资产管理产品</v>
      </c>
    </row>
    <row r="6796" spans="1:68" s="58" customFormat="1" ht="12.75" customHeight="1">
      <c r="A6796" s="64" t="s">
        <v>2834</v>
      </c>
      <c r="B6796" s="54" t="s">
        <v>2835</v>
      </c>
      <c r="C6796" s="252" t="s">
        <v>5552</v>
      </c>
      <c r="D6796" s="252" t="s">
        <v>672</v>
      </c>
      <c r="E6796" s="54" t="s">
        <v>2836</v>
      </c>
      <c r="F6796" s="54" t="s">
        <v>2835</v>
      </c>
      <c r="G6796" s="129">
        <v>99700</v>
      </c>
      <c r="H6796" s="323">
        <v>429903.25</v>
      </c>
      <c r="I6796" s="323">
        <v>430704</v>
      </c>
      <c r="J6796" s="42"/>
      <c r="K6796" s="42"/>
      <c r="L6796" s="42" t="s">
        <v>4489</v>
      </c>
      <c r="M6796" s="42" t="s">
        <v>4049</v>
      </c>
      <c r="N6796" s="42" t="s">
        <v>2443</v>
      </c>
      <c r="O6796" s="137" t="s">
        <v>4050</v>
      </c>
      <c r="P6796" s="42" t="s">
        <v>64</v>
      </c>
      <c r="Q6796" s="42" t="s">
        <v>65</v>
      </c>
      <c r="R6796" s="42">
        <v>1</v>
      </c>
      <c r="S6796" s="137" t="s">
        <v>2419</v>
      </c>
      <c r="T6796" s="62">
        <v>691081800</v>
      </c>
      <c r="U6796" s="62">
        <v>673786686.64999998</v>
      </c>
      <c r="Z6796" s="54" t="s">
        <v>280</v>
      </c>
      <c r="AA6796" s="132">
        <v>8.2348231500711597E-7</v>
      </c>
      <c r="AJ6796" s="42"/>
      <c r="AM6796" s="42"/>
      <c r="AN6796" s="42"/>
      <c r="AO6796" s="42"/>
      <c r="AP6796" s="42"/>
      <c r="AY6796" s="42"/>
      <c r="AZ6796" s="42"/>
      <c r="BA6796" s="42"/>
      <c r="BB6796" s="42"/>
      <c r="BN6796" s="54" t="s">
        <v>4578</v>
      </c>
      <c r="BO6796" s="58" t="str">
        <f t="shared" si="106"/>
        <v>境内资产</v>
      </c>
      <c r="BP6796" s="58" t="str">
        <f>IF(M6796="",VLOOKUP(D6796,Sheet4!$A$1:$B$92,2,0),VLOOKUP(Q6796,Sheet4!$A$1:$B$92,2,0))</f>
        <v>保险资产管理产品</v>
      </c>
    </row>
    <row r="6797" spans="1:68" s="58" customFormat="1" ht="12.75" customHeight="1">
      <c r="A6797" s="64" t="s">
        <v>3754</v>
      </c>
      <c r="B6797" s="54" t="s">
        <v>1669</v>
      </c>
      <c r="C6797" s="252" t="s">
        <v>5552</v>
      </c>
      <c r="D6797" s="252" t="s">
        <v>672</v>
      </c>
      <c r="E6797" s="54" t="s">
        <v>3755</v>
      </c>
      <c r="F6797" s="54" t="s">
        <v>1669</v>
      </c>
      <c r="G6797" s="129">
        <v>116530</v>
      </c>
      <c r="H6797" s="323">
        <v>2699222.47</v>
      </c>
      <c r="I6797" s="323">
        <v>2187268.1</v>
      </c>
      <c r="J6797" s="42"/>
      <c r="K6797" s="42"/>
      <c r="L6797" s="42" t="s">
        <v>4489</v>
      </c>
      <c r="M6797" s="42" t="s">
        <v>4049</v>
      </c>
      <c r="N6797" s="42" t="s">
        <v>2443</v>
      </c>
      <c r="O6797" s="137" t="s">
        <v>4050</v>
      </c>
      <c r="P6797" s="42" t="s">
        <v>64</v>
      </c>
      <c r="Q6797" s="42" t="s">
        <v>65</v>
      </c>
      <c r="R6797" s="42">
        <v>1</v>
      </c>
      <c r="S6797" s="137" t="s">
        <v>2419</v>
      </c>
      <c r="T6797" s="62">
        <v>691081800</v>
      </c>
      <c r="U6797" s="62">
        <v>673786686.64999998</v>
      </c>
      <c r="Z6797" s="54" t="s">
        <v>280</v>
      </c>
      <c r="AA6797" s="132">
        <v>7.8627328225150697E-6</v>
      </c>
      <c r="AJ6797" s="42"/>
      <c r="AM6797" s="42"/>
      <c r="AN6797" s="42"/>
      <c r="AO6797" s="42"/>
      <c r="AP6797" s="42"/>
      <c r="AY6797" s="42"/>
      <c r="AZ6797" s="42"/>
      <c r="BA6797" s="42"/>
      <c r="BB6797" s="42"/>
      <c r="BN6797" s="54" t="s">
        <v>4578</v>
      </c>
      <c r="BO6797" s="58" t="str">
        <f t="shared" si="106"/>
        <v>境内资产</v>
      </c>
      <c r="BP6797" s="58" t="str">
        <f>IF(M6797="",VLOOKUP(D6797,Sheet4!$A$1:$B$92,2,0),VLOOKUP(Q6797,Sheet4!$A$1:$B$92,2,0))</f>
        <v>保险资产管理产品</v>
      </c>
    </row>
    <row r="6798" spans="1:68" s="58" customFormat="1" ht="12.75" customHeight="1">
      <c r="A6798" s="64" t="s">
        <v>3756</v>
      </c>
      <c r="B6798" s="54" t="s">
        <v>3757</v>
      </c>
      <c r="C6798" s="252" t="s">
        <v>5552</v>
      </c>
      <c r="D6798" s="252" t="s">
        <v>672</v>
      </c>
      <c r="E6798" s="54" t="s">
        <v>3758</v>
      </c>
      <c r="F6798" s="54" t="s">
        <v>3757</v>
      </c>
      <c r="G6798" s="129">
        <v>32300</v>
      </c>
      <c r="H6798" s="323">
        <v>892953.47</v>
      </c>
      <c r="I6798" s="323">
        <v>509694</v>
      </c>
      <c r="J6798" s="42"/>
      <c r="K6798" s="42"/>
      <c r="L6798" s="42" t="s">
        <v>4489</v>
      </c>
      <c r="M6798" s="42" t="s">
        <v>4049</v>
      </c>
      <c r="N6798" s="42" t="s">
        <v>2443</v>
      </c>
      <c r="O6798" s="137" t="s">
        <v>4050</v>
      </c>
      <c r="P6798" s="42" t="s">
        <v>64</v>
      </c>
      <c r="Q6798" s="42" t="s">
        <v>65</v>
      </c>
      <c r="R6798" s="42">
        <v>1</v>
      </c>
      <c r="S6798" s="137" t="s">
        <v>2419</v>
      </c>
      <c r="T6798" s="62">
        <v>691081800</v>
      </c>
      <c r="U6798" s="62">
        <v>673786686.64999998</v>
      </c>
      <c r="Z6798" s="54" t="s">
        <v>280</v>
      </c>
      <c r="AA6798" s="132">
        <v>3.80300391628598E-6</v>
      </c>
      <c r="AJ6798" s="42"/>
      <c r="AM6798" s="42"/>
      <c r="AN6798" s="42"/>
      <c r="AO6798" s="42"/>
      <c r="AP6798" s="42"/>
      <c r="AY6798" s="42"/>
      <c r="AZ6798" s="42"/>
      <c r="BA6798" s="42"/>
      <c r="BB6798" s="42"/>
      <c r="BN6798" s="54" t="s">
        <v>4578</v>
      </c>
      <c r="BO6798" s="58" t="str">
        <f t="shared" si="106"/>
        <v>境内资产</v>
      </c>
      <c r="BP6798" s="58" t="str">
        <f>IF(M6798="",VLOOKUP(D6798,Sheet4!$A$1:$B$92,2,0),VLOOKUP(Q6798,Sheet4!$A$1:$B$92,2,0))</f>
        <v>保险资产管理产品</v>
      </c>
    </row>
    <row r="6799" spans="1:68" s="58" customFormat="1" ht="12.75" customHeight="1">
      <c r="A6799" s="64" t="s">
        <v>1954</v>
      </c>
      <c r="B6799" s="54" t="s">
        <v>1390</v>
      </c>
      <c r="C6799" s="252" t="s">
        <v>5552</v>
      </c>
      <c r="D6799" s="252" t="s">
        <v>672</v>
      </c>
      <c r="E6799" s="54" t="s">
        <v>2837</v>
      </c>
      <c r="F6799" s="54" t="s">
        <v>1390</v>
      </c>
      <c r="G6799" s="129">
        <v>42600</v>
      </c>
      <c r="H6799" s="323">
        <v>670503.78</v>
      </c>
      <c r="I6799" s="323">
        <v>758280</v>
      </c>
      <c r="J6799" s="42"/>
      <c r="K6799" s="42"/>
      <c r="L6799" s="42" t="s">
        <v>4489</v>
      </c>
      <c r="M6799" s="42" t="s">
        <v>4049</v>
      </c>
      <c r="N6799" s="42" t="s">
        <v>2443</v>
      </c>
      <c r="O6799" s="137" t="s">
        <v>4050</v>
      </c>
      <c r="P6799" s="42" t="s">
        <v>64</v>
      </c>
      <c r="Q6799" s="42" t="s">
        <v>65</v>
      </c>
      <c r="R6799" s="42">
        <v>1</v>
      </c>
      <c r="S6799" s="137" t="s">
        <v>2419</v>
      </c>
      <c r="T6799" s="62">
        <v>691081800</v>
      </c>
      <c r="U6799" s="62">
        <v>673786686.64999998</v>
      </c>
      <c r="Z6799" s="54" t="s">
        <v>280</v>
      </c>
      <c r="AA6799" s="132">
        <v>3.55881289835015E-6</v>
      </c>
      <c r="AJ6799" s="42"/>
      <c r="AM6799" s="42"/>
      <c r="AN6799" s="42"/>
      <c r="AO6799" s="42"/>
      <c r="AP6799" s="42"/>
      <c r="AY6799" s="42"/>
      <c r="AZ6799" s="42"/>
      <c r="BA6799" s="42"/>
      <c r="BB6799" s="42"/>
      <c r="BN6799" s="54" t="s">
        <v>4578</v>
      </c>
      <c r="BO6799" s="58" t="str">
        <f t="shared" si="106"/>
        <v>境内资产</v>
      </c>
      <c r="BP6799" s="58" t="str">
        <f>IF(M6799="",VLOOKUP(D6799,Sheet4!$A$1:$B$92,2,0),VLOOKUP(Q6799,Sheet4!$A$1:$B$92,2,0))</f>
        <v>保险资产管理产品</v>
      </c>
    </row>
    <row r="6800" spans="1:68" s="58" customFormat="1" ht="12.75" customHeight="1">
      <c r="A6800" s="64" t="s">
        <v>2838</v>
      </c>
      <c r="B6800" s="54" t="s">
        <v>2839</v>
      </c>
      <c r="C6800" s="252" t="s">
        <v>5552</v>
      </c>
      <c r="D6800" s="252" t="s">
        <v>672</v>
      </c>
      <c r="E6800" s="54" t="s">
        <v>2840</v>
      </c>
      <c r="F6800" s="54" t="s">
        <v>2839</v>
      </c>
      <c r="G6800" s="129">
        <v>77900</v>
      </c>
      <c r="H6800" s="323">
        <v>318792.09999999998</v>
      </c>
      <c r="I6800" s="323">
        <v>271871</v>
      </c>
      <c r="J6800" s="42"/>
      <c r="K6800" s="42"/>
      <c r="L6800" s="42" t="s">
        <v>4489</v>
      </c>
      <c r="M6800" s="42" t="s">
        <v>4049</v>
      </c>
      <c r="N6800" s="42" t="s">
        <v>2443</v>
      </c>
      <c r="O6800" s="137" t="s">
        <v>4050</v>
      </c>
      <c r="P6800" s="42" t="s">
        <v>64</v>
      </c>
      <c r="Q6800" s="42" t="s">
        <v>65</v>
      </c>
      <c r="R6800" s="42">
        <v>1</v>
      </c>
      <c r="S6800" s="137" t="s">
        <v>2419</v>
      </c>
      <c r="T6800" s="62">
        <v>691081800</v>
      </c>
      <c r="U6800" s="62">
        <v>673786686.64999998</v>
      </c>
      <c r="Z6800" s="54" t="s">
        <v>280</v>
      </c>
      <c r="AA6800" s="132">
        <v>2.5138656623567999E-6</v>
      </c>
      <c r="AJ6800" s="42"/>
      <c r="AM6800" s="42"/>
      <c r="AN6800" s="42"/>
      <c r="AO6800" s="42"/>
      <c r="AP6800" s="42"/>
      <c r="AY6800" s="42"/>
      <c r="AZ6800" s="42"/>
      <c r="BA6800" s="42"/>
      <c r="BB6800" s="42"/>
      <c r="BN6800" s="54" t="s">
        <v>4578</v>
      </c>
      <c r="BO6800" s="58" t="str">
        <f t="shared" si="106"/>
        <v>境内资产</v>
      </c>
      <c r="BP6800" s="58" t="str">
        <f>IF(M6800="",VLOOKUP(D6800,Sheet4!$A$1:$B$92,2,0),VLOOKUP(Q6800,Sheet4!$A$1:$B$92,2,0))</f>
        <v>保险资产管理产品</v>
      </c>
    </row>
    <row r="6801" spans="1:68" s="58" customFormat="1" ht="12.75" customHeight="1">
      <c r="A6801" s="64" t="s">
        <v>3759</v>
      </c>
      <c r="B6801" s="54" t="s">
        <v>3760</v>
      </c>
      <c r="C6801" s="252" t="s">
        <v>5552</v>
      </c>
      <c r="D6801" s="252" t="s">
        <v>672</v>
      </c>
      <c r="E6801" s="54" t="s">
        <v>3761</v>
      </c>
      <c r="F6801" s="54" t="s">
        <v>3760</v>
      </c>
      <c r="G6801" s="129">
        <v>16348</v>
      </c>
      <c r="H6801" s="323">
        <v>142326.63</v>
      </c>
      <c r="I6801" s="323">
        <v>99068.88</v>
      </c>
      <c r="J6801" s="42"/>
      <c r="K6801" s="42"/>
      <c r="L6801" s="42" t="s">
        <v>4489</v>
      </c>
      <c r="M6801" s="42" t="s">
        <v>4049</v>
      </c>
      <c r="N6801" s="42" t="s">
        <v>2443</v>
      </c>
      <c r="O6801" s="137" t="s">
        <v>4050</v>
      </c>
      <c r="P6801" s="42" t="s">
        <v>64</v>
      </c>
      <c r="Q6801" s="42" t="s">
        <v>65</v>
      </c>
      <c r="R6801" s="42">
        <v>1</v>
      </c>
      <c r="S6801" s="137" t="s">
        <v>2419</v>
      </c>
      <c r="T6801" s="62">
        <v>691081800</v>
      </c>
      <c r="U6801" s="62">
        <v>673786686.64999998</v>
      </c>
      <c r="Z6801" s="54" t="s">
        <v>280</v>
      </c>
      <c r="AA6801" s="132">
        <v>2.5443159273189899E-6</v>
      </c>
      <c r="AJ6801" s="42"/>
      <c r="AM6801" s="42"/>
      <c r="AN6801" s="42"/>
      <c r="AO6801" s="42"/>
      <c r="AP6801" s="42"/>
      <c r="AY6801" s="42"/>
      <c r="AZ6801" s="42"/>
      <c r="BA6801" s="42"/>
      <c r="BB6801" s="42"/>
      <c r="BN6801" s="54" t="s">
        <v>4578</v>
      </c>
      <c r="BO6801" s="58" t="str">
        <f t="shared" si="106"/>
        <v>境内资产</v>
      </c>
      <c r="BP6801" s="58" t="str">
        <f>IF(M6801="",VLOOKUP(D6801,Sheet4!$A$1:$B$92,2,0),VLOOKUP(Q6801,Sheet4!$A$1:$B$92,2,0))</f>
        <v>保险资产管理产品</v>
      </c>
    </row>
    <row r="6802" spans="1:68" s="58" customFormat="1" ht="12.75" customHeight="1">
      <c r="A6802" s="64" t="s">
        <v>3762</v>
      </c>
      <c r="B6802" s="54" t="s">
        <v>1932</v>
      </c>
      <c r="C6802" s="252" t="s">
        <v>5552</v>
      </c>
      <c r="D6802" s="252" t="s">
        <v>672</v>
      </c>
      <c r="E6802" s="54" t="s">
        <v>3763</v>
      </c>
      <c r="F6802" s="54" t="s">
        <v>1932</v>
      </c>
      <c r="G6802" s="129">
        <v>5200</v>
      </c>
      <c r="H6802" s="323">
        <v>126347</v>
      </c>
      <c r="I6802" s="323">
        <v>73840</v>
      </c>
      <c r="J6802" s="42"/>
      <c r="K6802" s="42"/>
      <c r="L6802" s="42" t="s">
        <v>4489</v>
      </c>
      <c r="M6802" s="42" t="s">
        <v>4049</v>
      </c>
      <c r="N6802" s="42" t="s">
        <v>2443</v>
      </c>
      <c r="O6802" s="137" t="s">
        <v>4050</v>
      </c>
      <c r="P6802" s="42" t="s">
        <v>64</v>
      </c>
      <c r="Q6802" s="42" t="s">
        <v>65</v>
      </c>
      <c r="R6802" s="42">
        <v>1</v>
      </c>
      <c r="S6802" s="137" t="s">
        <v>2419</v>
      </c>
      <c r="T6802" s="62">
        <v>691081800</v>
      </c>
      <c r="U6802" s="62">
        <v>673786686.64999998</v>
      </c>
      <c r="Z6802" s="54" t="s">
        <v>280</v>
      </c>
      <c r="AA6802" s="132">
        <v>3.18418311804063E-6</v>
      </c>
      <c r="AJ6802" s="42"/>
      <c r="AM6802" s="42"/>
      <c r="AN6802" s="42"/>
      <c r="AO6802" s="42"/>
      <c r="AP6802" s="42"/>
      <c r="AY6802" s="42"/>
      <c r="AZ6802" s="42"/>
      <c r="BA6802" s="42"/>
      <c r="BB6802" s="42"/>
      <c r="BN6802" s="54" t="s">
        <v>4578</v>
      </c>
      <c r="BO6802" s="58" t="str">
        <f t="shared" si="106"/>
        <v>境内资产</v>
      </c>
      <c r="BP6802" s="58" t="str">
        <f>IF(M6802="",VLOOKUP(D6802,Sheet4!$A$1:$B$92,2,0),VLOOKUP(Q6802,Sheet4!$A$1:$B$92,2,0))</f>
        <v>保险资产管理产品</v>
      </c>
    </row>
    <row r="6803" spans="1:68" s="58" customFormat="1" ht="12.75" customHeight="1">
      <c r="A6803" s="64" t="s">
        <v>3764</v>
      </c>
      <c r="B6803" s="54" t="s">
        <v>3765</v>
      </c>
      <c r="C6803" s="252" t="s">
        <v>5552</v>
      </c>
      <c r="D6803" s="252" t="s">
        <v>672</v>
      </c>
      <c r="E6803" s="54" t="s">
        <v>3766</v>
      </c>
      <c r="F6803" s="54" t="s">
        <v>3765</v>
      </c>
      <c r="G6803" s="129">
        <v>3600</v>
      </c>
      <c r="H6803" s="323">
        <v>140873.64000000001</v>
      </c>
      <c r="I6803" s="323">
        <v>127764</v>
      </c>
      <c r="J6803" s="42"/>
      <c r="K6803" s="42"/>
      <c r="L6803" s="42" t="s">
        <v>4489</v>
      </c>
      <c r="M6803" s="42" t="s">
        <v>4049</v>
      </c>
      <c r="N6803" s="42" t="s">
        <v>2443</v>
      </c>
      <c r="O6803" s="137" t="s">
        <v>4050</v>
      </c>
      <c r="P6803" s="42" t="s">
        <v>64</v>
      </c>
      <c r="Q6803" s="42" t="s">
        <v>65</v>
      </c>
      <c r="R6803" s="42">
        <v>1</v>
      </c>
      <c r="S6803" s="137" t="s">
        <v>2419</v>
      </c>
      <c r="T6803" s="62">
        <v>691081800</v>
      </c>
      <c r="U6803" s="62">
        <v>673786686.64999998</v>
      </c>
      <c r="Z6803" s="54" t="s">
        <v>280</v>
      </c>
      <c r="AA6803" s="132">
        <v>2.6249202040663702E-6</v>
      </c>
      <c r="AJ6803" s="42"/>
      <c r="AM6803" s="42"/>
      <c r="AN6803" s="42"/>
      <c r="AO6803" s="42"/>
      <c r="AP6803" s="42"/>
      <c r="AY6803" s="42"/>
      <c r="AZ6803" s="42"/>
      <c r="BA6803" s="42"/>
      <c r="BB6803" s="42"/>
      <c r="BN6803" s="54" t="s">
        <v>4578</v>
      </c>
      <c r="BO6803" s="58" t="str">
        <f t="shared" si="106"/>
        <v>境内资产</v>
      </c>
      <c r="BP6803" s="58" t="str">
        <f>IF(M6803="",VLOOKUP(D6803,Sheet4!$A$1:$B$92,2,0),VLOOKUP(Q6803,Sheet4!$A$1:$B$92,2,0))</f>
        <v>保险资产管理产品</v>
      </c>
    </row>
    <row r="6804" spans="1:68" s="58" customFormat="1" ht="12.75" customHeight="1">
      <c r="A6804" s="64" t="s">
        <v>3767</v>
      </c>
      <c r="B6804" s="54" t="s">
        <v>3768</v>
      </c>
      <c r="C6804" s="252" t="s">
        <v>5552</v>
      </c>
      <c r="D6804" s="252" t="s">
        <v>672</v>
      </c>
      <c r="E6804" s="54" t="s">
        <v>3769</v>
      </c>
      <c r="F6804" s="54" t="s">
        <v>3768</v>
      </c>
      <c r="G6804" s="129">
        <v>20800</v>
      </c>
      <c r="H6804" s="323">
        <v>426255.08</v>
      </c>
      <c r="I6804" s="323">
        <v>320944</v>
      </c>
      <c r="J6804" s="42"/>
      <c r="K6804" s="42"/>
      <c r="L6804" s="42" t="s">
        <v>4489</v>
      </c>
      <c r="M6804" s="42" t="s">
        <v>4049</v>
      </c>
      <c r="N6804" s="42" t="s">
        <v>2443</v>
      </c>
      <c r="O6804" s="137" t="s">
        <v>4050</v>
      </c>
      <c r="P6804" s="42" t="s">
        <v>64</v>
      </c>
      <c r="Q6804" s="42" t="s">
        <v>65</v>
      </c>
      <c r="R6804" s="42">
        <v>1</v>
      </c>
      <c r="S6804" s="137" t="s">
        <v>2419</v>
      </c>
      <c r="T6804" s="62">
        <v>691081800</v>
      </c>
      <c r="U6804" s="62">
        <v>673786686.64999998</v>
      </c>
      <c r="Z6804" s="54" t="s">
        <v>280</v>
      </c>
      <c r="AA6804" s="132">
        <v>1.78029432804137E-6</v>
      </c>
      <c r="AJ6804" s="42"/>
      <c r="AM6804" s="42"/>
      <c r="AN6804" s="42"/>
      <c r="AO6804" s="42"/>
      <c r="AP6804" s="42"/>
      <c r="AY6804" s="42"/>
      <c r="AZ6804" s="42"/>
      <c r="BA6804" s="42"/>
      <c r="BB6804" s="42"/>
      <c r="BN6804" s="54" t="s">
        <v>4578</v>
      </c>
      <c r="BO6804" s="58" t="str">
        <f t="shared" si="106"/>
        <v>境内资产</v>
      </c>
      <c r="BP6804" s="58" t="str">
        <f>IF(M6804="",VLOOKUP(D6804,Sheet4!$A$1:$B$92,2,0),VLOOKUP(Q6804,Sheet4!$A$1:$B$92,2,0))</f>
        <v>保险资产管理产品</v>
      </c>
    </row>
    <row r="6805" spans="1:68" s="58" customFormat="1" ht="12.75" customHeight="1">
      <c r="A6805" s="64" t="s">
        <v>3770</v>
      </c>
      <c r="B6805" s="54" t="s">
        <v>3771</v>
      </c>
      <c r="C6805" s="252" t="s">
        <v>5552</v>
      </c>
      <c r="D6805" s="252" t="s">
        <v>672</v>
      </c>
      <c r="E6805" s="54" t="s">
        <v>3772</v>
      </c>
      <c r="F6805" s="54" t="s">
        <v>3771</v>
      </c>
      <c r="G6805" s="129">
        <v>15400</v>
      </c>
      <c r="H6805" s="323">
        <v>214151.88</v>
      </c>
      <c r="I6805" s="323">
        <v>122122</v>
      </c>
      <c r="J6805" s="42"/>
      <c r="K6805" s="42"/>
      <c r="L6805" s="42" t="s">
        <v>4489</v>
      </c>
      <c r="M6805" s="42" t="s">
        <v>4049</v>
      </c>
      <c r="N6805" s="42" t="s">
        <v>2443</v>
      </c>
      <c r="O6805" s="137" t="s">
        <v>4050</v>
      </c>
      <c r="P6805" s="42" t="s">
        <v>64</v>
      </c>
      <c r="Q6805" s="42" t="s">
        <v>65</v>
      </c>
      <c r="R6805" s="42">
        <v>1</v>
      </c>
      <c r="S6805" s="137" t="s">
        <v>2419</v>
      </c>
      <c r="T6805" s="62">
        <v>691081800</v>
      </c>
      <c r="U6805" s="62">
        <v>673786686.64999998</v>
      </c>
      <c r="Z6805" s="54" t="s">
        <v>280</v>
      </c>
      <c r="AA6805" s="132">
        <v>5.0919875654589498E-6</v>
      </c>
      <c r="AJ6805" s="42"/>
      <c r="AM6805" s="42"/>
      <c r="AN6805" s="42"/>
      <c r="AO6805" s="42"/>
      <c r="AP6805" s="42"/>
      <c r="AY6805" s="42"/>
      <c r="AZ6805" s="42"/>
      <c r="BA6805" s="42"/>
      <c r="BB6805" s="42"/>
      <c r="BN6805" s="54" t="s">
        <v>4578</v>
      </c>
      <c r="BO6805" s="58" t="str">
        <f t="shared" si="106"/>
        <v>境内资产</v>
      </c>
      <c r="BP6805" s="58" t="str">
        <f>IF(M6805="",VLOOKUP(D6805,Sheet4!$A$1:$B$92,2,0),VLOOKUP(Q6805,Sheet4!$A$1:$B$92,2,0))</f>
        <v>保险资产管理产品</v>
      </c>
    </row>
    <row r="6806" spans="1:68" s="58" customFormat="1" ht="12.75" customHeight="1">
      <c r="A6806" s="64" t="s">
        <v>3773</v>
      </c>
      <c r="B6806" s="54" t="s">
        <v>3774</v>
      </c>
      <c r="C6806" s="252" t="s">
        <v>5552</v>
      </c>
      <c r="D6806" s="252" t="s">
        <v>672</v>
      </c>
      <c r="E6806" s="54" t="s">
        <v>3775</v>
      </c>
      <c r="F6806" s="54" t="s">
        <v>3774</v>
      </c>
      <c r="G6806" s="129">
        <v>15600</v>
      </c>
      <c r="H6806" s="323">
        <v>486191.96</v>
      </c>
      <c r="I6806" s="323">
        <v>464724</v>
      </c>
      <c r="J6806" s="42"/>
      <c r="K6806" s="42"/>
      <c r="L6806" s="42" t="s">
        <v>4489</v>
      </c>
      <c r="M6806" s="42" t="s">
        <v>4049</v>
      </c>
      <c r="N6806" s="42" t="s">
        <v>2443</v>
      </c>
      <c r="O6806" s="137" t="s">
        <v>4050</v>
      </c>
      <c r="P6806" s="42" t="s">
        <v>64</v>
      </c>
      <c r="Q6806" s="42" t="s">
        <v>65</v>
      </c>
      <c r="R6806" s="42">
        <v>1</v>
      </c>
      <c r="S6806" s="137" t="s">
        <v>2419</v>
      </c>
      <c r="T6806" s="62">
        <v>691081800</v>
      </c>
      <c r="U6806" s="62">
        <v>673786686.64999998</v>
      </c>
      <c r="Z6806" s="54" t="s">
        <v>280</v>
      </c>
      <c r="AA6806" s="132">
        <v>4.2938939176992701E-6</v>
      </c>
      <c r="AJ6806" s="42"/>
      <c r="AM6806" s="42"/>
      <c r="AN6806" s="42"/>
      <c r="AO6806" s="42"/>
      <c r="AP6806" s="42"/>
      <c r="AY6806" s="42"/>
      <c r="AZ6806" s="42"/>
      <c r="BA6806" s="42"/>
      <c r="BB6806" s="42"/>
      <c r="BN6806" s="54" t="s">
        <v>4578</v>
      </c>
      <c r="BO6806" s="58" t="str">
        <f t="shared" si="106"/>
        <v>境内资产</v>
      </c>
      <c r="BP6806" s="58" t="str">
        <f>IF(M6806="",VLOOKUP(D6806,Sheet4!$A$1:$B$92,2,0),VLOOKUP(Q6806,Sheet4!$A$1:$B$92,2,0))</f>
        <v>保险资产管理产品</v>
      </c>
    </row>
    <row r="6807" spans="1:68" s="58" customFormat="1" ht="12.75" customHeight="1">
      <c r="A6807" s="64" t="s">
        <v>3776</v>
      </c>
      <c r="B6807" s="54" t="s">
        <v>3777</v>
      </c>
      <c r="C6807" s="252" t="s">
        <v>5552</v>
      </c>
      <c r="D6807" s="252" t="s">
        <v>672</v>
      </c>
      <c r="E6807" s="54" t="s">
        <v>3778</v>
      </c>
      <c r="F6807" s="54" t="s">
        <v>3777</v>
      </c>
      <c r="G6807" s="129">
        <v>1300</v>
      </c>
      <c r="H6807" s="323">
        <v>202918</v>
      </c>
      <c r="I6807" s="323">
        <v>164320</v>
      </c>
      <c r="J6807" s="42"/>
      <c r="K6807" s="42"/>
      <c r="L6807" s="42" t="s">
        <v>4489</v>
      </c>
      <c r="M6807" s="42" t="s">
        <v>4049</v>
      </c>
      <c r="N6807" s="42" t="s">
        <v>2443</v>
      </c>
      <c r="O6807" s="137" t="s">
        <v>4050</v>
      </c>
      <c r="P6807" s="42" t="s">
        <v>64</v>
      </c>
      <c r="Q6807" s="42" t="s">
        <v>65</v>
      </c>
      <c r="R6807" s="42">
        <v>1</v>
      </c>
      <c r="S6807" s="137" t="s">
        <v>2419</v>
      </c>
      <c r="T6807" s="62">
        <v>691081800</v>
      </c>
      <c r="U6807" s="62">
        <v>673786686.64999998</v>
      </c>
      <c r="Z6807" s="54" t="s">
        <v>280</v>
      </c>
      <c r="AA6807" s="132">
        <v>2.6861102589828099E-6</v>
      </c>
      <c r="AJ6807" s="42"/>
      <c r="AM6807" s="42"/>
      <c r="AN6807" s="42"/>
      <c r="AO6807" s="42"/>
      <c r="AP6807" s="42"/>
      <c r="AY6807" s="42"/>
      <c r="AZ6807" s="42"/>
      <c r="BA6807" s="42"/>
      <c r="BB6807" s="42"/>
      <c r="BN6807" s="54" t="s">
        <v>4578</v>
      </c>
      <c r="BO6807" s="58" t="str">
        <f t="shared" si="106"/>
        <v>境内资产</v>
      </c>
      <c r="BP6807" s="58" t="str">
        <f>IF(M6807="",VLOOKUP(D6807,Sheet4!$A$1:$B$92,2,0),VLOOKUP(Q6807,Sheet4!$A$1:$B$92,2,0))</f>
        <v>保险资产管理产品</v>
      </c>
    </row>
    <row r="6808" spans="1:68" s="58" customFormat="1" ht="12.75" customHeight="1">
      <c r="A6808" s="64" t="s">
        <v>2859</v>
      </c>
      <c r="B6808" s="54" t="s">
        <v>2860</v>
      </c>
      <c r="C6808" s="252" t="s">
        <v>5552</v>
      </c>
      <c r="D6808" s="252" t="s">
        <v>672</v>
      </c>
      <c r="E6808" s="54" t="s">
        <v>2861</v>
      </c>
      <c r="F6808" s="54" t="s">
        <v>2860</v>
      </c>
      <c r="G6808" s="129">
        <v>11800</v>
      </c>
      <c r="H6808" s="323">
        <v>181517</v>
      </c>
      <c r="I6808" s="323">
        <v>93338</v>
      </c>
      <c r="J6808" s="42"/>
      <c r="K6808" s="42"/>
      <c r="L6808" s="42" t="s">
        <v>4489</v>
      </c>
      <c r="M6808" s="42" t="s">
        <v>4049</v>
      </c>
      <c r="N6808" s="42" t="s">
        <v>2443</v>
      </c>
      <c r="O6808" s="137" t="s">
        <v>4050</v>
      </c>
      <c r="P6808" s="42" t="s">
        <v>64</v>
      </c>
      <c r="Q6808" s="42" t="s">
        <v>65</v>
      </c>
      <c r="R6808" s="42">
        <v>1</v>
      </c>
      <c r="S6808" s="137" t="s">
        <v>2419</v>
      </c>
      <c r="T6808" s="62">
        <v>691081800</v>
      </c>
      <c r="U6808" s="62">
        <v>673786686.64999998</v>
      </c>
      <c r="Z6808" s="54" t="s">
        <v>280</v>
      </c>
      <c r="AA6808" s="132">
        <v>4.5849772916740604E-6</v>
      </c>
      <c r="AJ6808" s="42"/>
      <c r="AM6808" s="42"/>
      <c r="AN6808" s="42"/>
      <c r="AO6808" s="42"/>
      <c r="AP6808" s="42"/>
      <c r="AY6808" s="42"/>
      <c r="AZ6808" s="42"/>
      <c r="BA6808" s="42"/>
      <c r="BB6808" s="42"/>
      <c r="BN6808" s="54" t="s">
        <v>4578</v>
      </c>
      <c r="BO6808" s="58" t="str">
        <f t="shared" si="106"/>
        <v>境内资产</v>
      </c>
      <c r="BP6808" s="58" t="str">
        <f>IF(M6808="",VLOOKUP(D6808,Sheet4!$A$1:$B$92,2,0),VLOOKUP(Q6808,Sheet4!$A$1:$B$92,2,0))</f>
        <v>保险资产管理产品</v>
      </c>
    </row>
    <row r="6809" spans="1:68" s="58" customFormat="1" ht="12.75" customHeight="1">
      <c r="A6809" s="64" t="s">
        <v>3779</v>
      </c>
      <c r="B6809" s="54" t="s">
        <v>3780</v>
      </c>
      <c r="C6809" s="252" t="s">
        <v>5552</v>
      </c>
      <c r="D6809" s="252" t="s">
        <v>672</v>
      </c>
      <c r="E6809" s="54" t="s">
        <v>3781</v>
      </c>
      <c r="F6809" s="54" t="s">
        <v>3780</v>
      </c>
      <c r="G6809" s="129">
        <v>9900</v>
      </c>
      <c r="H6809" s="323">
        <v>207682.73</v>
      </c>
      <c r="I6809" s="323">
        <v>151074</v>
      </c>
      <c r="J6809" s="42"/>
      <c r="K6809" s="42"/>
      <c r="L6809" s="42" t="s">
        <v>4489</v>
      </c>
      <c r="M6809" s="42" t="s">
        <v>4049</v>
      </c>
      <c r="N6809" s="42" t="s">
        <v>2443</v>
      </c>
      <c r="O6809" s="137" t="s">
        <v>4050</v>
      </c>
      <c r="P6809" s="42" t="s">
        <v>64</v>
      </c>
      <c r="Q6809" s="42" t="s">
        <v>65</v>
      </c>
      <c r="R6809" s="42">
        <v>1</v>
      </c>
      <c r="S6809" s="137" t="s">
        <v>2419</v>
      </c>
      <c r="T6809" s="62">
        <v>691081800</v>
      </c>
      <c r="U6809" s="62">
        <v>673786686.64999998</v>
      </c>
      <c r="Z6809" s="54" t="s">
        <v>280</v>
      </c>
      <c r="AA6809" s="132">
        <v>2.21356236972842E-6</v>
      </c>
      <c r="AJ6809" s="42"/>
      <c r="AM6809" s="42"/>
      <c r="AN6809" s="42"/>
      <c r="AO6809" s="42"/>
      <c r="AP6809" s="42"/>
      <c r="AY6809" s="42"/>
      <c r="AZ6809" s="42"/>
      <c r="BA6809" s="42"/>
      <c r="BB6809" s="42"/>
      <c r="BN6809" s="54" t="s">
        <v>4578</v>
      </c>
      <c r="BO6809" s="58" t="str">
        <f t="shared" si="106"/>
        <v>境内资产</v>
      </c>
      <c r="BP6809" s="58" t="str">
        <f>IF(M6809="",VLOOKUP(D6809,Sheet4!$A$1:$B$92,2,0),VLOOKUP(Q6809,Sheet4!$A$1:$B$92,2,0))</f>
        <v>保险资产管理产品</v>
      </c>
    </row>
    <row r="6810" spans="1:68" s="58" customFormat="1" ht="12.75" customHeight="1">
      <c r="A6810" s="64" t="s">
        <v>3782</v>
      </c>
      <c r="B6810" s="54" t="s">
        <v>3783</v>
      </c>
      <c r="C6810" s="252" t="s">
        <v>5552</v>
      </c>
      <c r="D6810" s="252" t="s">
        <v>672</v>
      </c>
      <c r="E6810" s="54" t="s">
        <v>3784</v>
      </c>
      <c r="F6810" s="54" t="s">
        <v>3783</v>
      </c>
      <c r="G6810" s="129">
        <v>3500</v>
      </c>
      <c r="H6810" s="323">
        <v>115090.96</v>
      </c>
      <c r="I6810" s="323">
        <v>66990</v>
      </c>
      <c r="J6810" s="42"/>
      <c r="K6810" s="42"/>
      <c r="L6810" s="42" t="s">
        <v>4489</v>
      </c>
      <c r="M6810" s="42" t="s">
        <v>4049</v>
      </c>
      <c r="N6810" s="42" t="s">
        <v>2443</v>
      </c>
      <c r="O6810" s="137" t="s">
        <v>4050</v>
      </c>
      <c r="P6810" s="42" t="s">
        <v>64</v>
      </c>
      <c r="Q6810" s="42" t="s">
        <v>65</v>
      </c>
      <c r="R6810" s="42">
        <v>1</v>
      </c>
      <c r="S6810" s="137" t="s">
        <v>2419</v>
      </c>
      <c r="T6810" s="62">
        <v>691081800</v>
      </c>
      <c r="U6810" s="62">
        <v>673786686.64999998</v>
      </c>
      <c r="Z6810" s="54" t="s">
        <v>280</v>
      </c>
      <c r="AA6810" s="132">
        <v>2.54883826264149E-6</v>
      </c>
      <c r="AJ6810" s="42"/>
      <c r="AM6810" s="42"/>
      <c r="AN6810" s="42"/>
      <c r="AO6810" s="42"/>
      <c r="AP6810" s="42"/>
      <c r="AY6810" s="42"/>
      <c r="AZ6810" s="42"/>
      <c r="BA6810" s="42"/>
      <c r="BB6810" s="42"/>
      <c r="BN6810" s="54" t="s">
        <v>4578</v>
      </c>
      <c r="BO6810" s="58" t="str">
        <f t="shared" si="106"/>
        <v>境内资产</v>
      </c>
      <c r="BP6810" s="58" t="str">
        <f>IF(M6810="",VLOOKUP(D6810,Sheet4!$A$1:$B$92,2,0),VLOOKUP(Q6810,Sheet4!$A$1:$B$92,2,0))</f>
        <v>保险资产管理产品</v>
      </c>
    </row>
    <row r="6811" spans="1:68" s="58" customFormat="1" ht="12.75" customHeight="1">
      <c r="A6811" s="64" t="s">
        <v>1544</v>
      </c>
      <c r="B6811" s="54" t="s">
        <v>1545</v>
      </c>
      <c r="C6811" s="252" t="s">
        <v>5552</v>
      </c>
      <c r="D6811" s="252" t="s">
        <v>672</v>
      </c>
      <c r="E6811" s="54" t="s">
        <v>1546</v>
      </c>
      <c r="F6811" s="54" t="s">
        <v>1545</v>
      </c>
      <c r="G6811" s="129">
        <v>15158</v>
      </c>
      <c r="H6811" s="323">
        <v>243829.81</v>
      </c>
      <c r="I6811" s="323">
        <v>236313.22</v>
      </c>
      <c r="J6811" s="42"/>
      <c r="K6811" s="42"/>
      <c r="L6811" s="42" t="s">
        <v>4489</v>
      </c>
      <c r="M6811" s="42" t="s">
        <v>4049</v>
      </c>
      <c r="N6811" s="42" t="s">
        <v>2443</v>
      </c>
      <c r="O6811" s="137" t="s">
        <v>4050</v>
      </c>
      <c r="P6811" s="42" t="s">
        <v>64</v>
      </c>
      <c r="Q6811" s="42" t="s">
        <v>65</v>
      </c>
      <c r="R6811" s="42">
        <v>1</v>
      </c>
      <c r="S6811" s="137" t="s">
        <v>2419</v>
      </c>
      <c r="T6811" s="62">
        <v>691081800</v>
      </c>
      <c r="U6811" s="62">
        <v>673786686.64999998</v>
      </c>
      <c r="Z6811" s="54" t="s">
        <v>280</v>
      </c>
      <c r="AA6811" s="132">
        <v>3.7865306708055099E-6</v>
      </c>
      <c r="AJ6811" s="42"/>
      <c r="AM6811" s="42"/>
      <c r="AN6811" s="42"/>
      <c r="AO6811" s="42"/>
      <c r="AP6811" s="42"/>
      <c r="AY6811" s="42"/>
      <c r="AZ6811" s="42"/>
      <c r="BA6811" s="42"/>
      <c r="BB6811" s="42"/>
      <c r="BN6811" s="54" t="s">
        <v>4578</v>
      </c>
      <c r="BO6811" s="58" t="str">
        <f t="shared" si="106"/>
        <v>境内资产</v>
      </c>
      <c r="BP6811" s="58" t="str">
        <f>IF(M6811="",VLOOKUP(D6811,Sheet4!$A$1:$B$92,2,0),VLOOKUP(Q6811,Sheet4!$A$1:$B$92,2,0))</f>
        <v>保险资产管理产品</v>
      </c>
    </row>
    <row r="6812" spans="1:68" s="58" customFormat="1" ht="12.75" customHeight="1">
      <c r="A6812" s="64" t="s">
        <v>3785</v>
      </c>
      <c r="B6812" s="54" t="s">
        <v>3786</v>
      </c>
      <c r="C6812" s="252" t="s">
        <v>5552</v>
      </c>
      <c r="D6812" s="252" t="s">
        <v>672</v>
      </c>
      <c r="E6812" s="54" t="s">
        <v>3787</v>
      </c>
      <c r="F6812" s="54" t="s">
        <v>3786</v>
      </c>
      <c r="G6812" s="129">
        <v>6800</v>
      </c>
      <c r="H6812" s="323">
        <v>162993.39000000001</v>
      </c>
      <c r="I6812" s="323">
        <v>110500</v>
      </c>
      <c r="J6812" s="42"/>
      <c r="K6812" s="42"/>
      <c r="L6812" s="42" t="s">
        <v>4489</v>
      </c>
      <c r="M6812" s="42" t="s">
        <v>4049</v>
      </c>
      <c r="N6812" s="42" t="s">
        <v>2443</v>
      </c>
      <c r="O6812" s="137" t="s">
        <v>4050</v>
      </c>
      <c r="P6812" s="42" t="s">
        <v>64</v>
      </c>
      <c r="Q6812" s="42" t="s">
        <v>65</v>
      </c>
      <c r="R6812" s="42">
        <v>1</v>
      </c>
      <c r="S6812" s="137" t="s">
        <v>2419</v>
      </c>
      <c r="T6812" s="62">
        <v>691081800</v>
      </c>
      <c r="U6812" s="62">
        <v>673786686.64999998</v>
      </c>
      <c r="Z6812" s="54" t="s">
        <v>280</v>
      </c>
      <c r="AA6812" s="132">
        <v>2.93770230724547E-6</v>
      </c>
      <c r="AJ6812" s="42"/>
      <c r="AM6812" s="42"/>
      <c r="AN6812" s="42"/>
      <c r="AO6812" s="42"/>
      <c r="AP6812" s="42"/>
      <c r="AY6812" s="42"/>
      <c r="AZ6812" s="42"/>
      <c r="BA6812" s="42"/>
      <c r="BB6812" s="42"/>
      <c r="BN6812" s="54" t="s">
        <v>4578</v>
      </c>
      <c r="BO6812" s="58" t="str">
        <f t="shared" si="106"/>
        <v>境内资产</v>
      </c>
      <c r="BP6812" s="58" t="str">
        <f>IF(M6812="",VLOOKUP(D6812,Sheet4!$A$1:$B$92,2,0),VLOOKUP(Q6812,Sheet4!$A$1:$B$92,2,0))</f>
        <v>保险资产管理产品</v>
      </c>
    </row>
    <row r="6813" spans="1:68" s="58" customFormat="1" ht="12.75" customHeight="1">
      <c r="A6813" s="64" t="s">
        <v>3788</v>
      </c>
      <c r="B6813" s="54" t="s">
        <v>1540</v>
      </c>
      <c r="C6813" s="252" t="s">
        <v>5552</v>
      </c>
      <c r="D6813" s="252" t="s">
        <v>672</v>
      </c>
      <c r="E6813" s="54" t="s">
        <v>3789</v>
      </c>
      <c r="F6813" s="54" t="s">
        <v>1540</v>
      </c>
      <c r="G6813" s="129">
        <v>6000</v>
      </c>
      <c r="H6813" s="323">
        <v>292979.45</v>
      </c>
      <c r="I6813" s="323">
        <v>255120</v>
      </c>
      <c r="J6813" s="42"/>
      <c r="K6813" s="42"/>
      <c r="L6813" s="42" t="s">
        <v>4489</v>
      </c>
      <c r="M6813" s="42" t="s">
        <v>4049</v>
      </c>
      <c r="N6813" s="42" t="s">
        <v>2443</v>
      </c>
      <c r="O6813" s="137" t="s">
        <v>4050</v>
      </c>
      <c r="P6813" s="42" t="s">
        <v>64</v>
      </c>
      <c r="Q6813" s="42" t="s">
        <v>65</v>
      </c>
      <c r="R6813" s="42">
        <v>1</v>
      </c>
      <c r="S6813" s="137" t="s">
        <v>2419</v>
      </c>
      <c r="T6813" s="62">
        <v>691081800</v>
      </c>
      <c r="U6813" s="62">
        <v>673786686.64999998</v>
      </c>
      <c r="Z6813" s="54" t="s">
        <v>280</v>
      </c>
      <c r="AA6813" s="132">
        <v>2.3410993040303902E-6</v>
      </c>
      <c r="AJ6813" s="42"/>
      <c r="AM6813" s="42"/>
      <c r="AN6813" s="42"/>
      <c r="AO6813" s="42"/>
      <c r="AP6813" s="42"/>
      <c r="AY6813" s="42"/>
      <c r="AZ6813" s="42"/>
      <c r="BA6813" s="42"/>
      <c r="BB6813" s="42"/>
      <c r="BN6813" s="54" t="s">
        <v>4578</v>
      </c>
      <c r="BO6813" s="58" t="str">
        <f t="shared" si="106"/>
        <v>境内资产</v>
      </c>
      <c r="BP6813" s="58" t="str">
        <f>IF(M6813="",VLOOKUP(D6813,Sheet4!$A$1:$B$92,2,0),VLOOKUP(Q6813,Sheet4!$A$1:$B$92,2,0))</f>
        <v>保险资产管理产品</v>
      </c>
    </row>
    <row r="6814" spans="1:68" s="58" customFormat="1" ht="12.75" customHeight="1">
      <c r="A6814" s="64" t="s">
        <v>3790</v>
      </c>
      <c r="B6814" s="54" t="s">
        <v>3791</v>
      </c>
      <c r="C6814" s="252" t="s">
        <v>5552</v>
      </c>
      <c r="D6814" s="252" t="s">
        <v>672</v>
      </c>
      <c r="E6814" s="54" t="s">
        <v>3792</v>
      </c>
      <c r="F6814" s="54" t="s">
        <v>3791</v>
      </c>
      <c r="G6814" s="129">
        <v>21740</v>
      </c>
      <c r="H6814" s="323">
        <v>1273517.3799999999</v>
      </c>
      <c r="I6814" s="323">
        <v>618503</v>
      </c>
      <c r="J6814" s="42"/>
      <c r="K6814" s="42"/>
      <c r="L6814" s="42" t="s">
        <v>4489</v>
      </c>
      <c r="M6814" s="42" t="s">
        <v>4049</v>
      </c>
      <c r="N6814" s="42" t="s">
        <v>2443</v>
      </c>
      <c r="O6814" s="137" t="s">
        <v>4050</v>
      </c>
      <c r="P6814" s="42" t="s">
        <v>64</v>
      </c>
      <c r="Q6814" s="42" t="s">
        <v>65</v>
      </c>
      <c r="R6814" s="42">
        <v>1</v>
      </c>
      <c r="S6814" s="137" t="s">
        <v>2419</v>
      </c>
      <c r="T6814" s="62">
        <v>691081800</v>
      </c>
      <c r="U6814" s="62">
        <v>673786686.64999998</v>
      </c>
      <c r="Z6814" s="54" t="s">
        <v>280</v>
      </c>
      <c r="AA6814" s="132">
        <v>3.4080564743815002E-6</v>
      </c>
      <c r="AJ6814" s="42"/>
      <c r="AM6814" s="42"/>
      <c r="AN6814" s="42"/>
      <c r="AO6814" s="42"/>
      <c r="AP6814" s="42"/>
      <c r="AY6814" s="42"/>
      <c r="AZ6814" s="42"/>
      <c r="BA6814" s="42"/>
      <c r="BB6814" s="42"/>
      <c r="BN6814" s="54" t="s">
        <v>4578</v>
      </c>
      <c r="BO6814" s="58" t="str">
        <f t="shared" si="106"/>
        <v>境内资产</v>
      </c>
      <c r="BP6814" s="58" t="str">
        <f>IF(M6814="",VLOOKUP(D6814,Sheet4!$A$1:$B$92,2,0),VLOOKUP(Q6814,Sheet4!$A$1:$B$92,2,0))</f>
        <v>保险资产管理产品</v>
      </c>
    </row>
    <row r="6815" spans="1:68" s="58" customFormat="1" ht="12.75" customHeight="1">
      <c r="A6815" s="64" t="s">
        <v>3793</v>
      </c>
      <c r="B6815" s="54" t="s">
        <v>3794</v>
      </c>
      <c r="C6815" s="252" t="s">
        <v>5552</v>
      </c>
      <c r="D6815" s="252" t="s">
        <v>672</v>
      </c>
      <c r="E6815" s="54" t="s">
        <v>3795</v>
      </c>
      <c r="F6815" s="54" t="s">
        <v>3794</v>
      </c>
      <c r="G6815" s="129">
        <v>9600</v>
      </c>
      <c r="H6815" s="323">
        <v>923664.79</v>
      </c>
      <c r="I6815" s="323">
        <v>767712</v>
      </c>
      <c r="J6815" s="42"/>
      <c r="K6815" s="42"/>
      <c r="L6815" s="42" t="s">
        <v>4489</v>
      </c>
      <c r="M6815" s="42" t="s">
        <v>4049</v>
      </c>
      <c r="N6815" s="42" t="s">
        <v>2443</v>
      </c>
      <c r="O6815" s="137" t="s">
        <v>4050</v>
      </c>
      <c r="P6815" s="42" t="s">
        <v>64</v>
      </c>
      <c r="Q6815" s="42" t="s">
        <v>65</v>
      </c>
      <c r="R6815" s="42">
        <v>1</v>
      </c>
      <c r="S6815" s="137" t="s">
        <v>2419</v>
      </c>
      <c r="T6815" s="62">
        <v>691081800</v>
      </c>
      <c r="U6815" s="62">
        <v>673786686.64999998</v>
      </c>
      <c r="Z6815" s="54" t="s">
        <v>280</v>
      </c>
      <c r="AA6815" s="132">
        <v>3.0575715634195299E-6</v>
      </c>
      <c r="AJ6815" s="42"/>
      <c r="AM6815" s="42"/>
      <c r="AN6815" s="42"/>
      <c r="AO6815" s="42"/>
      <c r="AP6815" s="42"/>
      <c r="AY6815" s="42"/>
      <c r="AZ6815" s="42"/>
      <c r="BA6815" s="42"/>
      <c r="BB6815" s="42"/>
      <c r="BN6815" s="54" t="s">
        <v>4578</v>
      </c>
      <c r="BO6815" s="58" t="str">
        <f t="shared" si="106"/>
        <v>境内资产</v>
      </c>
      <c r="BP6815" s="58" t="str">
        <f>IF(M6815="",VLOOKUP(D6815,Sheet4!$A$1:$B$92,2,0),VLOOKUP(Q6815,Sheet4!$A$1:$B$92,2,0))</f>
        <v>保险资产管理产品</v>
      </c>
    </row>
    <row r="6816" spans="1:68" s="58" customFormat="1" ht="12.75" customHeight="1">
      <c r="A6816" s="64" t="s">
        <v>3796</v>
      </c>
      <c r="B6816" s="54" t="s">
        <v>3797</v>
      </c>
      <c r="C6816" s="252" t="s">
        <v>5552</v>
      </c>
      <c r="D6816" s="252" t="s">
        <v>672</v>
      </c>
      <c r="E6816" s="54" t="s">
        <v>3798</v>
      </c>
      <c r="F6816" s="54" t="s">
        <v>3797</v>
      </c>
      <c r="G6816" s="129">
        <v>3600</v>
      </c>
      <c r="H6816" s="323">
        <v>115605.8</v>
      </c>
      <c r="I6816" s="323">
        <v>103212</v>
      </c>
      <c r="J6816" s="42"/>
      <c r="K6816" s="42"/>
      <c r="L6816" s="42" t="s">
        <v>4489</v>
      </c>
      <c r="M6816" s="42" t="s">
        <v>4049</v>
      </c>
      <c r="N6816" s="42" t="s">
        <v>2443</v>
      </c>
      <c r="O6816" s="137" t="s">
        <v>4050</v>
      </c>
      <c r="P6816" s="42" t="s">
        <v>64</v>
      </c>
      <c r="Q6816" s="42" t="s">
        <v>65</v>
      </c>
      <c r="R6816" s="42">
        <v>1</v>
      </c>
      <c r="S6816" s="137" t="s">
        <v>2419</v>
      </c>
      <c r="T6816" s="62">
        <v>691081800</v>
      </c>
      <c r="U6816" s="62">
        <v>673786686.64999998</v>
      </c>
      <c r="Z6816" s="54" t="s">
        <v>280</v>
      </c>
      <c r="AA6816" s="132">
        <v>2.2143068284482099E-6</v>
      </c>
      <c r="AJ6816" s="42"/>
      <c r="AM6816" s="42"/>
      <c r="AN6816" s="42"/>
      <c r="AO6816" s="42"/>
      <c r="AP6816" s="42"/>
      <c r="AY6816" s="42"/>
      <c r="AZ6816" s="42"/>
      <c r="BA6816" s="42"/>
      <c r="BB6816" s="42"/>
      <c r="BN6816" s="54" t="s">
        <v>4578</v>
      </c>
      <c r="BO6816" s="58" t="str">
        <f t="shared" si="106"/>
        <v>境内资产</v>
      </c>
      <c r="BP6816" s="58" t="str">
        <f>IF(M6816="",VLOOKUP(D6816,Sheet4!$A$1:$B$92,2,0),VLOOKUP(Q6816,Sheet4!$A$1:$B$92,2,0))</f>
        <v>保险资产管理产品</v>
      </c>
    </row>
    <row r="6817" spans="1:68" s="58" customFormat="1" ht="12.75" customHeight="1">
      <c r="A6817" s="64" t="s">
        <v>3799</v>
      </c>
      <c r="B6817" s="54" t="s">
        <v>1899</v>
      </c>
      <c r="C6817" s="252" t="s">
        <v>5552</v>
      </c>
      <c r="D6817" s="252" t="s">
        <v>672</v>
      </c>
      <c r="E6817" s="54" t="s">
        <v>3800</v>
      </c>
      <c r="F6817" s="54" t="s">
        <v>1899</v>
      </c>
      <c r="G6817" s="129">
        <v>16800</v>
      </c>
      <c r="H6817" s="323">
        <v>222425.94</v>
      </c>
      <c r="I6817" s="323">
        <v>165984</v>
      </c>
      <c r="J6817" s="42"/>
      <c r="K6817" s="42"/>
      <c r="L6817" s="42" t="s">
        <v>4489</v>
      </c>
      <c r="M6817" s="42" t="s">
        <v>4049</v>
      </c>
      <c r="N6817" s="42" t="s">
        <v>2443</v>
      </c>
      <c r="O6817" s="137" t="s">
        <v>4050</v>
      </c>
      <c r="P6817" s="42" t="s">
        <v>64</v>
      </c>
      <c r="Q6817" s="42" t="s">
        <v>65</v>
      </c>
      <c r="R6817" s="42">
        <v>1</v>
      </c>
      <c r="S6817" s="137" t="s">
        <v>2419</v>
      </c>
      <c r="T6817" s="62">
        <v>691081800</v>
      </c>
      <c r="U6817" s="62">
        <v>673786686.64999998</v>
      </c>
      <c r="Z6817" s="54" t="s">
        <v>280</v>
      </c>
      <c r="AA6817" s="132">
        <v>5.1639367648156196E-6</v>
      </c>
      <c r="AJ6817" s="42"/>
      <c r="AM6817" s="42"/>
      <c r="AN6817" s="42"/>
      <c r="AO6817" s="42"/>
      <c r="AP6817" s="42"/>
      <c r="AY6817" s="42"/>
      <c r="AZ6817" s="42"/>
      <c r="BA6817" s="42"/>
      <c r="BB6817" s="42"/>
      <c r="BN6817" s="54" t="s">
        <v>4578</v>
      </c>
      <c r="BO6817" s="58" t="str">
        <f t="shared" si="106"/>
        <v>境内资产</v>
      </c>
      <c r="BP6817" s="58" t="str">
        <f>IF(M6817="",VLOOKUP(D6817,Sheet4!$A$1:$B$92,2,0),VLOOKUP(Q6817,Sheet4!$A$1:$B$92,2,0))</f>
        <v>保险资产管理产品</v>
      </c>
    </row>
    <row r="6818" spans="1:68" s="58" customFormat="1" ht="12.75" customHeight="1">
      <c r="A6818" s="64" t="s">
        <v>3801</v>
      </c>
      <c r="B6818" s="54" t="s">
        <v>3802</v>
      </c>
      <c r="C6818" s="252" t="s">
        <v>5552</v>
      </c>
      <c r="D6818" s="252" t="s">
        <v>672</v>
      </c>
      <c r="E6818" s="54" t="s">
        <v>3803</v>
      </c>
      <c r="F6818" s="54" t="s">
        <v>3802</v>
      </c>
      <c r="G6818" s="129">
        <v>4100</v>
      </c>
      <c r="H6818" s="323">
        <v>89371.85</v>
      </c>
      <c r="I6818" s="323">
        <v>69823</v>
      </c>
      <c r="J6818" s="42"/>
      <c r="K6818" s="42"/>
      <c r="L6818" s="42" t="s">
        <v>4489</v>
      </c>
      <c r="M6818" s="42" t="s">
        <v>4049</v>
      </c>
      <c r="N6818" s="42" t="s">
        <v>2443</v>
      </c>
      <c r="O6818" s="137" t="s">
        <v>4050</v>
      </c>
      <c r="P6818" s="42" t="s">
        <v>64</v>
      </c>
      <c r="Q6818" s="42" t="s">
        <v>65</v>
      </c>
      <c r="R6818" s="42">
        <v>1</v>
      </c>
      <c r="S6818" s="137" t="s">
        <v>2419</v>
      </c>
      <c r="T6818" s="62">
        <v>691081800</v>
      </c>
      <c r="U6818" s="62">
        <v>673786686.64999998</v>
      </c>
      <c r="Z6818" s="54" t="s">
        <v>280</v>
      </c>
      <c r="AA6818" s="132">
        <v>1.1840370760937399E-6</v>
      </c>
      <c r="AJ6818" s="42"/>
      <c r="AM6818" s="42"/>
      <c r="AN6818" s="42"/>
      <c r="AO6818" s="42"/>
      <c r="AP6818" s="42"/>
      <c r="AY6818" s="42"/>
      <c r="AZ6818" s="42"/>
      <c r="BA6818" s="42"/>
      <c r="BB6818" s="42"/>
      <c r="BN6818" s="54" t="s">
        <v>4578</v>
      </c>
      <c r="BO6818" s="58" t="str">
        <f t="shared" si="106"/>
        <v>境内资产</v>
      </c>
      <c r="BP6818" s="58" t="str">
        <f>IF(M6818="",VLOOKUP(D6818,Sheet4!$A$1:$B$92,2,0),VLOOKUP(Q6818,Sheet4!$A$1:$B$92,2,0))</f>
        <v>保险资产管理产品</v>
      </c>
    </row>
    <row r="6819" spans="1:68" s="58" customFormat="1" ht="12.75" customHeight="1">
      <c r="A6819" s="64" t="s">
        <v>2893</v>
      </c>
      <c r="B6819" s="54" t="s">
        <v>2894</v>
      </c>
      <c r="C6819" s="252" t="s">
        <v>5552</v>
      </c>
      <c r="D6819" s="252" t="s">
        <v>672</v>
      </c>
      <c r="E6819" s="54" t="s">
        <v>2895</v>
      </c>
      <c r="F6819" s="54" t="s">
        <v>2894</v>
      </c>
      <c r="G6819" s="129">
        <v>24900</v>
      </c>
      <c r="H6819" s="323">
        <v>337502.37</v>
      </c>
      <c r="I6819" s="323">
        <v>344118</v>
      </c>
      <c r="J6819" s="42"/>
      <c r="K6819" s="42"/>
      <c r="L6819" s="42" t="s">
        <v>4489</v>
      </c>
      <c r="M6819" s="42" t="s">
        <v>4049</v>
      </c>
      <c r="N6819" s="42" t="s">
        <v>2443</v>
      </c>
      <c r="O6819" s="137" t="s">
        <v>4050</v>
      </c>
      <c r="P6819" s="42" t="s">
        <v>64</v>
      </c>
      <c r="Q6819" s="42" t="s">
        <v>65</v>
      </c>
      <c r="R6819" s="42">
        <v>1</v>
      </c>
      <c r="S6819" s="137" t="s">
        <v>2419</v>
      </c>
      <c r="T6819" s="62">
        <v>691081800</v>
      </c>
      <c r="U6819" s="62">
        <v>673786686.64999998</v>
      </c>
      <c r="Z6819" s="54" t="s">
        <v>280</v>
      </c>
      <c r="AA6819" s="132">
        <v>5.5154588685505497E-6</v>
      </c>
      <c r="AJ6819" s="42"/>
      <c r="AM6819" s="42"/>
      <c r="AN6819" s="42"/>
      <c r="AO6819" s="42"/>
      <c r="AP6819" s="42"/>
      <c r="AY6819" s="42"/>
      <c r="AZ6819" s="42"/>
      <c r="BA6819" s="42"/>
      <c r="BB6819" s="42"/>
      <c r="BN6819" s="54" t="s">
        <v>4578</v>
      </c>
      <c r="BO6819" s="58" t="str">
        <f t="shared" si="106"/>
        <v>境内资产</v>
      </c>
      <c r="BP6819" s="58" t="str">
        <f>IF(M6819="",VLOOKUP(D6819,Sheet4!$A$1:$B$92,2,0),VLOOKUP(Q6819,Sheet4!$A$1:$B$92,2,0))</f>
        <v>保险资产管理产品</v>
      </c>
    </row>
    <row r="6820" spans="1:68" s="58" customFormat="1" ht="12.75" customHeight="1">
      <c r="A6820" s="64" t="s">
        <v>3804</v>
      </c>
      <c r="B6820" s="54" t="s">
        <v>3805</v>
      </c>
      <c r="C6820" s="252" t="s">
        <v>5552</v>
      </c>
      <c r="D6820" s="252" t="s">
        <v>672</v>
      </c>
      <c r="E6820" s="54" t="s">
        <v>3806</v>
      </c>
      <c r="F6820" s="54" t="s">
        <v>3805</v>
      </c>
      <c r="G6820" s="129">
        <v>13480</v>
      </c>
      <c r="H6820" s="323">
        <v>382128.42</v>
      </c>
      <c r="I6820" s="323">
        <v>394020.4</v>
      </c>
      <c r="J6820" s="42"/>
      <c r="K6820" s="42"/>
      <c r="L6820" s="42" t="s">
        <v>4489</v>
      </c>
      <c r="M6820" s="42" t="s">
        <v>4049</v>
      </c>
      <c r="N6820" s="42" t="s">
        <v>2443</v>
      </c>
      <c r="O6820" s="137" t="s">
        <v>4050</v>
      </c>
      <c r="P6820" s="42" t="s">
        <v>64</v>
      </c>
      <c r="Q6820" s="42" t="s">
        <v>65</v>
      </c>
      <c r="R6820" s="42">
        <v>1</v>
      </c>
      <c r="S6820" s="137" t="s">
        <v>2419</v>
      </c>
      <c r="T6820" s="62">
        <v>691081800</v>
      </c>
      <c r="U6820" s="62">
        <v>673786686.64999998</v>
      </c>
      <c r="Z6820" s="54" t="s">
        <v>280</v>
      </c>
      <c r="AA6820" s="132">
        <v>2.4162646709238699E-6</v>
      </c>
      <c r="AJ6820" s="42"/>
      <c r="AM6820" s="42"/>
      <c r="AN6820" s="42"/>
      <c r="AO6820" s="42"/>
      <c r="AP6820" s="42"/>
      <c r="AY6820" s="42"/>
      <c r="AZ6820" s="42"/>
      <c r="BA6820" s="42"/>
      <c r="BB6820" s="42"/>
      <c r="BN6820" s="54" t="s">
        <v>4578</v>
      </c>
      <c r="BO6820" s="58" t="str">
        <f t="shared" si="106"/>
        <v>境内资产</v>
      </c>
      <c r="BP6820" s="58" t="str">
        <f>IF(M6820="",VLOOKUP(D6820,Sheet4!$A$1:$B$92,2,0),VLOOKUP(Q6820,Sheet4!$A$1:$B$92,2,0))</f>
        <v>保险资产管理产品</v>
      </c>
    </row>
    <row r="6821" spans="1:68" s="58" customFormat="1" ht="12.75" customHeight="1">
      <c r="A6821" s="64" t="s">
        <v>2117</v>
      </c>
      <c r="B6821" s="54" t="s">
        <v>2199</v>
      </c>
      <c r="C6821" s="252" t="s">
        <v>5552</v>
      </c>
      <c r="D6821" s="252" t="s">
        <v>672</v>
      </c>
      <c r="E6821" s="54" t="s">
        <v>3807</v>
      </c>
      <c r="F6821" s="54" t="s">
        <v>2199</v>
      </c>
      <c r="G6821" s="129">
        <v>9480</v>
      </c>
      <c r="H6821" s="323">
        <v>314056</v>
      </c>
      <c r="I6821" s="323">
        <v>279375.59999999998</v>
      </c>
      <c r="J6821" s="42"/>
      <c r="K6821" s="42"/>
      <c r="L6821" s="42" t="s">
        <v>4489</v>
      </c>
      <c r="M6821" s="42" t="s">
        <v>4049</v>
      </c>
      <c r="N6821" s="42" t="s">
        <v>2443</v>
      </c>
      <c r="O6821" s="137" t="s">
        <v>4050</v>
      </c>
      <c r="P6821" s="42" t="s">
        <v>64</v>
      </c>
      <c r="Q6821" s="42" t="s">
        <v>65</v>
      </c>
      <c r="R6821" s="42">
        <v>1</v>
      </c>
      <c r="S6821" s="137" t="s">
        <v>2419</v>
      </c>
      <c r="T6821" s="62">
        <v>691081800</v>
      </c>
      <c r="U6821" s="62">
        <v>673786686.64999998</v>
      </c>
      <c r="Z6821" s="54" t="s">
        <v>280</v>
      </c>
      <c r="AA6821" s="132">
        <v>4.4664731844193902E-6</v>
      </c>
      <c r="AJ6821" s="42"/>
      <c r="AM6821" s="42"/>
      <c r="AN6821" s="42"/>
      <c r="AO6821" s="42"/>
      <c r="AP6821" s="42"/>
      <c r="AY6821" s="42"/>
      <c r="AZ6821" s="42"/>
      <c r="BA6821" s="42"/>
      <c r="BB6821" s="42"/>
      <c r="BN6821" s="54" t="s">
        <v>4578</v>
      </c>
      <c r="BO6821" s="58" t="str">
        <f t="shared" si="106"/>
        <v>境内资产</v>
      </c>
      <c r="BP6821" s="58" t="str">
        <f>IF(M6821="",VLOOKUP(D6821,Sheet4!$A$1:$B$92,2,0),VLOOKUP(Q6821,Sheet4!$A$1:$B$92,2,0))</f>
        <v>保险资产管理产品</v>
      </c>
    </row>
    <row r="6822" spans="1:68" s="58" customFormat="1" ht="12.75" customHeight="1">
      <c r="A6822" s="64" t="s">
        <v>2905</v>
      </c>
      <c r="B6822" s="54" t="s">
        <v>2906</v>
      </c>
      <c r="C6822" s="252" t="s">
        <v>5552</v>
      </c>
      <c r="D6822" s="252" t="s">
        <v>672</v>
      </c>
      <c r="E6822" s="54" t="s">
        <v>2907</v>
      </c>
      <c r="F6822" s="54" t="s">
        <v>2906</v>
      </c>
      <c r="G6822" s="129">
        <v>1431</v>
      </c>
      <c r="H6822" s="323">
        <v>464906.82</v>
      </c>
      <c r="I6822" s="323">
        <v>437170.5</v>
      </c>
      <c r="J6822" s="42"/>
      <c r="K6822" s="42"/>
      <c r="L6822" s="42" t="s">
        <v>4489</v>
      </c>
      <c r="M6822" s="42" t="s">
        <v>4049</v>
      </c>
      <c r="N6822" s="42" t="s">
        <v>2443</v>
      </c>
      <c r="O6822" s="137" t="s">
        <v>4050</v>
      </c>
      <c r="P6822" s="42" t="s">
        <v>64</v>
      </c>
      <c r="Q6822" s="42" t="s">
        <v>65</v>
      </c>
      <c r="R6822" s="42">
        <v>1</v>
      </c>
      <c r="S6822" s="137" t="s">
        <v>2419</v>
      </c>
      <c r="T6822" s="62">
        <v>691081800</v>
      </c>
      <c r="U6822" s="62">
        <v>673786686.64999998</v>
      </c>
      <c r="Z6822" s="54" t="s">
        <v>280</v>
      </c>
      <c r="AA6822" s="132">
        <v>2.3718865901405299E-6</v>
      </c>
      <c r="AJ6822" s="42"/>
      <c r="AM6822" s="42"/>
      <c r="AN6822" s="42"/>
      <c r="AO6822" s="42"/>
      <c r="AP6822" s="42"/>
      <c r="AY6822" s="42"/>
      <c r="AZ6822" s="42"/>
      <c r="BA6822" s="42"/>
      <c r="BB6822" s="42"/>
      <c r="BN6822" s="54" t="s">
        <v>4578</v>
      </c>
      <c r="BO6822" s="58" t="str">
        <f t="shared" si="106"/>
        <v>境内资产</v>
      </c>
      <c r="BP6822" s="58" t="str">
        <f>IF(M6822="",VLOOKUP(D6822,Sheet4!$A$1:$B$92,2,0),VLOOKUP(Q6822,Sheet4!$A$1:$B$92,2,0))</f>
        <v>保险资产管理产品</v>
      </c>
    </row>
    <row r="6823" spans="1:68" s="58" customFormat="1" ht="12.75" customHeight="1">
      <c r="A6823" s="64" t="s">
        <v>2921</v>
      </c>
      <c r="B6823" s="54" t="s">
        <v>2922</v>
      </c>
      <c r="C6823" s="252" t="s">
        <v>5552</v>
      </c>
      <c r="D6823" s="252" t="s">
        <v>672</v>
      </c>
      <c r="E6823" s="54" t="s">
        <v>2923</v>
      </c>
      <c r="F6823" s="54" t="s">
        <v>2922</v>
      </c>
      <c r="G6823" s="129">
        <v>17600</v>
      </c>
      <c r="H6823" s="323">
        <v>151264.25</v>
      </c>
      <c r="I6823" s="323">
        <v>120736</v>
      </c>
      <c r="J6823" s="42"/>
      <c r="K6823" s="42"/>
      <c r="L6823" s="42" t="s">
        <v>4489</v>
      </c>
      <c r="M6823" s="42" t="s">
        <v>4049</v>
      </c>
      <c r="N6823" s="42" t="s">
        <v>2443</v>
      </c>
      <c r="O6823" s="137" t="s">
        <v>4050</v>
      </c>
      <c r="P6823" s="42" t="s">
        <v>64</v>
      </c>
      <c r="Q6823" s="42" t="s">
        <v>65</v>
      </c>
      <c r="R6823" s="42">
        <v>1</v>
      </c>
      <c r="S6823" s="137" t="s">
        <v>2419</v>
      </c>
      <c r="T6823" s="62">
        <v>691081800</v>
      </c>
      <c r="U6823" s="62">
        <v>673786686.64999998</v>
      </c>
      <c r="Z6823" s="54" t="s">
        <v>280</v>
      </c>
      <c r="AA6823" s="132">
        <v>3.6308778869989901E-6</v>
      </c>
      <c r="AJ6823" s="42"/>
      <c r="AM6823" s="42"/>
      <c r="AN6823" s="42"/>
      <c r="AO6823" s="42"/>
      <c r="AP6823" s="42"/>
      <c r="AY6823" s="42"/>
      <c r="AZ6823" s="42"/>
      <c r="BA6823" s="42"/>
      <c r="BB6823" s="42"/>
      <c r="BN6823" s="54" t="s">
        <v>4578</v>
      </c>
      <c r="BO6823" s="58" t="str">
        <f t="shared" si="106"/>
        <v>境内资产</v>
      </c>
      <c r="BP6823" s="58" t="str">
        <f>IF(M6823="",VLOOKUP(D6823,Sheet4!$A$1:$B$92,2,0),VLOOKUP(Q6823,Sheet4!$A$1:$B$92,2,0))</f>
        <v>保险资产管理产品</v>
      </c>
    </row>
    <row r="6824" spans="1:68" s="58" customFormat="1" ht="12.75" customHeight="1">
      <c r="A6824" s="64" t="s">
        <v>670</v>
      </c>
      <c r="B6824" s="54" t="s">
        <v>671</v>
      </c>
      <c r="C6824" s="252" t="s">
        <v>5552</v>
      </c>
      <c r="D6824" s="252" t="s">
        <v>672</v>
      </c>
      <c r="E6824" s="54" t="s">
        <v>673</v>
      </c>
      <c r="F6824" s="54" t="s">
        <v>671</v>
      </c>
      <c r="G6824" s="129">
        <v>3615</v>
      </c>
      <c r="H6824" s="323">
        <v>6590144.8700000001</v>
      </c>
      <c r="I6824" s="323">
        <v>6633525</v>
      </c>
      <c r="J6824" s="42"/>
      <c r="K6824" s="42"/>
      <c r="L6824" s="42" t="s">
        <v>4489</v>
      </c>
      <c r="M6824" s="42" t="s">
        <v>4049</v>
      </c>
      <c r="N6824" s="42" t="s">
        <v>2443</v>
      </c>
      <c r="O6824" s="137" t="s">
        <v>4050</v>
      </c>
      <c r="P6824" s="42" t="s">
        <v>64</v>
      </c>
      <c r="Q6824" s="42" t="s">
        <v>65</v>
      </c>
      <c r="R6824" s="42">
        <v>1</v>
      </c>
      <c r="S6824" s="137" t="s">
        <v>2419</v>
      </c>
      <c r="T6824" s="62">
        <v>691081800</v>
      </c>
      <c r="U6824" s="62">
        <v>673786686.64999998</v>
      </c>
      <c r="Z6824" s="54" t="s">
        <v>280</v>
      </c>
      <c r="AA6824" s="132">
        <v>2.8777315164857001E-6</v>
      </c>
      <c r="AJ6824" s="42"/>
      <c r="AM6824" s="42"/>
      <c r="AN6824" s="42"/>
      <c r="AO6824" s="42"/>
      <c r="AP6824" s="42"/>
      <c r="AY6824" s="42"/>
      <c r="AZ6824" s="42"/>
      <c r="BA6824" s="42"/>
      <c r="BB6824" s="42"/>
      <c r="BN6824" s="54" t="s">
        <v>4578</v>
      </c>
      <c r="BO6824" s="58" t="str">
        <f t="shared" si="106"/>
        <v>境内资产</v>
      </c>
      <c r="BP6824" s="58" t="str">
        <f>IF(M6824="",VLOOKUP(D6824,Sheet4!$A$1:$B$92,2,0),VLOOKUP(Q6824,Sheet4!$A$1:$B$92,2,0))</f>
        <v>保险资产管理产品</v>
      </c>
    </row>
    <row r="6825" spans="1:68" s="58" customFormat="1" ht="12.75" customHeight="1">
      <c r="A6825" s="64" t="s">
        <v>3808</v>
      </c>
      <c r="B6825" s="54" t="s">
        <v>3809</v>
      </c>
      <c r="C6825" s="252" t="s">
        <v>5552</v>
      </c>
      <c r="D6825" s="252" t="s">
        <v>672</v>
      </c>
      <c r="E6825" s="54" t="s">
        <v>3810</v>
      </c>
      <c r="F6825" s="54" t="s">
        <v>3809</v>
      </c>
      <c r="G6825" s="129">
        <v>8300</v>
      </c>
      <c r="H6825" s="323">
        <v>258524.75</v>
      </c>
      <c r="I6825" s="323">
        <v>173055</v>
      </c>
      <c r="J6825" s="42"/>
      <c r="K6825" s="42"/>
      <c r="L6825" s="42" t="s">
        <v>4489</v>
      </c>
      <c r="M6825" s="42" t="s">
        <v>4049</v>
      </c>
      <c r="N6825" s="42" t="s">
        <v>2443</v>
      </c>
      <c r="O6825" s="137" t="s">
        <v>4050</v>
      </c>
      <c r="P6825" s="42" t="s">
        <v>64</v>
      </c>
      <c r="Q6825" s="42" t="s">
        <v>65</v>
      </c>
      <c r="R6825" s="42">
        <v>1</v>
      </c>
      <c r="S6825" s="137" t="s">
        <v>2419</v>
      </c>
      <c r="T6825" s="62">
        <v>691081800</v>
      </c>
      <c r="U6825" s="62">
        <v>673786686.64999998</v>
      </c>
      <c r="Z6825" s="54" t="s">
        <v>280</v>
      </c>
      <c r="AA6825" s="132">
        <v>4.6640926120211096E-6</v>
      </c>
      <c r="AJ6825" s="42"/>
      <c r="AM6825" s="42"/>
      <c r="AN6825" s="42"/>
      <c r="AO6825" s="42"/>
      <c r="AP6825" s="42"/>
      <c r="AY6825" s="42"/>
      <c r="AZ6825" s="42"/>
      <c r="BA6825" s="42"/>
      <c r="BB6825" s="42"/>
      <c r="BN6825" s="54" t="s">
        <v>4578</v>
      </c>
      <c r="BO6825" s="58" t="str">
        <f t="shared" si="106"/>
        <v>境内资产</v>
      </c>
      <c r="BP6825" s="58" t="str">
        <f>IF(M6825="",VLOOKUP(D6825,Sheet4!$A$1:$B$92,2,0),VLOOKUP(Q6825,Sheet4!$A$1:$B$92,2,0))</f>
        <v>保险资产管理产品</v>
      </c>
    </row>
    <row r="6826" spans="1:68" s="58" customFormat="1" ht="12.75" customHeight="1">
      <c r="A6826" s="64" t="s">
        <v>2942</v>
      </c>
      <c r="B6826" s="54" t="s">
        <v>2943</v>
      </c>
      <c r="C6826" s="252" t="s">
        <v>5552</v>
      </c>
      <c r="D6826" s="252" t="s">
        <v>672</v>
      </c>
      <c r="E6826" s="54" t="s">
        <v>2944</v>
      </c>
      <c r="F6826" s="54" t="s">
        <v>2943</v>
      </c>
      <c r="G6826" s="129">
        <v>13400</v>
      </c>
      <c r="H6826" s="323">
        <v>633606.11</v>
      </c>
      <c r="I6826" s="323">
        <v>537340</v>
      </c>
      <c r="J6826" s="42"/>
      <c r="K6826" s="42"/>
      <c r="L6826" s="42" t="s">
        <v>4489</v>
      </c>
      <c r="M6826" s="42" t="s">
        <v>4049</v>
      </c>
      <c r="N6826" s="42" t="s">
        <v>2443</v>
      </c>
      <c r="O6826" s="137" t="s">
        <v>4050</v>
      </c>
      <c r="P6826" s="42" t="s">
        <v>64</v>
      </c>
      <c r="Q6826" s="42" t="s">
        <v>65</v>
      </c>
      <c r="R6826" s="42">
        <v>1</v>
      </c>
      <c r="S6826" s="137" t="s">
        <v>2419</v>
      </c>
      <c r="T6826" s="62">
        <v>691081800</v>
      </c>
      <c r="U6826" s="62">
        <v>673786686.64999998</v>
      </c>
      <c r="Z6826" s="54" t="s">
        <v>280</v>
      </c>
      <c r="AA6826" s="132">
        <v>2.5286346269604098E-6</v>
      </c>
      <c r="AJ6826" s="42"/>
      <c r="AM6826" s="42"/>
      <c r="AN6826" s="42"/>
      <c r="AO6826" s="42"/>
      <c r="AP6826" s="42"/>
      <c r="AY6826" s="42"/>
      <c r="AZ6826" s="42"/>
      <c r="BA6826" s="42"/>
      <c r="BB6826" s="42"/>
      <c r="BN6826" s="54" t="s">
        <v>4578</v>
      </c>
      <c r="BO6826" s="58" t="str">
        <f t="shared" si="106"/>
        <v>境内资产</v>
      </c>
      <c r="BP6826" s="58" t="str">
        <f>IF(M6826="",VLOOKUP(D6826,Sheet4!$A$1:$B$92,2,0),VLOOKUP(Q6826,Sheet4!$A$1:$B$92,2,0))</f>
        <v>保险资产管理产品</v>
      </c>
    </row>
    <row r="6827" spans="1:68" s="58" customFormat="1" ht="12.75" customHeight="1">
      <c r="A6827" s="64" t="s">
        <v>3811</v>
      </c>
      <c r="B6827" s="54" t="s">
        <v>3812</v>
      </c>
      <c r="C6827" s="252" t="s">
        <v>5552</v>
      </c>
      <c r="D6827" s="252" t="s">
        <v>672</v>
      </c>
      <c r="E6827" s="54" t="s">
        <v>3813</v>
      </c>
      <c r="F6827" s="54" t="s">
        <v>3812</v>
      </c>
      <c r="G6827" s="129">
        <v>10100</v>
      </c>
      <c r="H6827" s="323">
        <v>356218.73</v>
      </c>
      <c r="I6827" s="323">
        <v>178770</v>
      </c>
      <c r="J6827" s="42"/>
      <c r="K6827" s="42"/>
      <c r="L6827" s="42" t="s">
        <v>4489</v>
      </c>
      <c r="M6827" s="42" t="s">
        <v>4049</v>
      </c>
      <c r="N6827" s="42" t="s">
        <v>2443</v>
      </c>
      <c r="O6827" s="137" t="s">
        <v>4050</v>
      </c>
      <c r="P6827" s="42" t="s">
        <v>64</v>
      </c>
      <c r="Q6827" s="42" t="s">
        <v>65</v>
      </c>
      <c r="R6827" s="42">
        <v>1</v>
      </c>
      <c r="S6827" s="137" t="s">
        <v>2419</v>
      </c>
      <c r="T6827" s="62">
        <v>691081800</v>
      </c>
      <c r="U6827" s="62">
        <v>673786686.64999998</v>
      </c>
      <c r="Z6827" s="54" t="s">
        <v>280</v>
      </c>
      <c r="AA6827" s="132">
        <v>2.9404816366613201E-6</v>
      </c>
      <c r="AJ6827" s="42"/>
      <c r="AM6827" s="42"/>
      <c r="AN6827" s="42"/>
      <c r="AO6827" s="42"/>
      <c r="AP6827" s="42"/>
      <c r="AY6827" s="42"/>
      <c r="AZ6827" s="42"/>
      <c r="BA6827" s="42"/>
      <c r="BB6827" s="42"/>
      <c r="BN6827" s="54" t="s">
        <v>4578</v>
      </c>
      <c r="BO6827" s="58" t="str">
        <f t="shared" si="106"/>
        <v>境内资产</v>
      </c>
      <c r="BP6827" s="58" t="str">
        <f>IF(M6827="",VLOOKUP(D6827,Sheet4!$A$1:$B$92,2,0),VLOOKUP(Q6827,Sheet4!$A$1:$B$92,2,0))</f>
        <v>保险资产管理产品</v>
      </c>
    </row>
    <row r="6828" spans="1:68" s="58" customFormat="1" ht="12.75" customHeight="1">
      <c r="A6828" s="64" t="s">
        <v>3814</v>
      </c>
      <c r="B6828" s="54" t="s">
        <v>3815</v>
      </c>
      <c r="C6828" s="252" t="s">
        <v>5552</v>
      </c>
      <c r="D6828" s="252" t="s">
        <v>672</v>
      </c>
      <c r="E6828" s="54" t="s">
        <v>3816</v>
      </c>
      <c r="F6828" s="54" t="s">
        <v>3815</v>
      </c>
      <c r="G6828" s="129">
        <v>2000</v>
      </c>
      <c r="H6828" s="323">
        <v>185994.3</v>
      </c>
      <c r="I6828" s="323">
        <v>165800</v>
      </c>
      <c r="J6828" s="42"/>
      <c r="K6828" s="42"/>
      <c r="L6828" s="42" t="s">
        <v>4489</v>
      </c>
      <c r="M6828" s="42" t="s">
        <v>4049</v>
      </c>
      <c r="N6828" s="42" t="s">
        <v>2443</v>
      </c>
      <c r="O6828" s="137" t="s">
        <v>4050</v>
      </c>
      <c r="P6828" s="42" t="s">
        <v>64</v>
      </c>
      <c r="Q6828" s="42" t="s">
        <v>65</v>
      </c>
      <c r="R6828" s="42">
        <v>1</v>
      </c>
      <c r="S6828" s="137" t="s">
        <v>2419</v>
      </c>
      <c r="T6828" s="62">
        <v>691081800</v>
      </c>
      <c r="U6828" s="62">
        <v>673786686.64999998</v>
      </c>
      <c r="Z6828" s="54" t="s">
        <v>280</v>
      </c>
      <c r="AA6828" s="132">
        <v>1.4658943628602E-6</v>
      </c>
      <c r="AJ6828" s="42"/>
      <c r="AM6828" s="42"/>
      <c r="AN6828" s="42"/>
      <c r="AO6828" s="42"/>
      <c r="AP6828" s="42"/>
      <c r="AY6828" s="42"/>
      <c r="AZ6828" s="42"/>
      <c r="BA6828" s="42"/>
      <c r="BB6828" s="42"/>
      <c r="BN6828" s="54" t="s">
        <v>4578</v>
      </c>
      <c r="BO6828" s="58" t="str">
        <f t="shared" si="106"/>
        <v>境内资产</v>
      </c>
      <c r="BP6828" s="58" t="str">
        <f>IF(M6828="",VLOOKUP(D6828,Sheet4!$A$1:$B$92,2,0),VLOOKUP(Q6828,Sheet4!$A$1:$B$92,2,0))</f>
        <v>保险资产管理产品</v>
      </c>
    </row>
    <row r="6829" spans="1:68" s="58" customFormat="1" ht="12.75" customHeight="1">
      <c r="A6829" s="64" t="s">
        <v>3817</v>
      </c>
      <c r="B6829" s="54" t="s">
        <v>3818</v>
      </c>
      <c r="C6829" s="252" t="s">
        <v>5552</v>
      </c>
      <c r="D6829" s="252" t="s">
        <v>672</v>
      </c>
      <c r="E6829" s="54" t="s">
        <v>3819</v>
      </c>
      <c r="F6829" s="54" t="s">
        <v>3818</v>
      </c>
      <c r="G6829" s="129">
        <v>17945</v>
      </c>
      <c r="H6829" s="323">
        <v>93457.22</v>
      </c>
      <c r="I6829" s="323">
        <v>81290.850000000006</v>
      </c>
      <c r="J6829" s="42"/>
      <c r="K6829" s="42"/>
      <c r="L6829" s="42" t="s">
        <v>4489</v>
      </c>
      <c r="M6829" s="42" t="s">
        <v>4049</v>
      </c>
      <c r="N6829" s="42" t="s">
        <v>2443</v>
      </c>
      <c r="O6829" s="137" t="s">
        <v>4050</v>
      </c>
      <c r="P6829" s="42" t="s">
        <v>64</v>
      </c>
      <c r="Q6829" s="42" t="s">
        <v>65</v>
      </c>
      <c r="R6829" s="42">
        <v>1</v>
      </c>
      <c r="S6829" s="137" t="s">
        <v>2419</v>
      </c>
      <c r="T6829" s="62">
        <v>691081800</v>
      </c>
      <c r="U6829" s="62">
        <v>673786686.64999998</v>
      </c>
      <c r="Z6829" s="54" t="s">
        <v>280</v>
      </c>
      <c r="AA6829" s="132">
        <v>1.4045249304100301E-6</v>
      </c>
      <c r="AJ6829" s="42"/>
      <c r="AM6829" s="42"/>
      <c r="AN6829" s="42"/>
      <c r="AO6829" s="42"/>
      <c r="AP6829" s="42"/>
      <c r="AY6829" s="42"/>
      <c r="AZ6829" s="42"/>
      <c r="BA6829" s="42"/>
      <c r="BB6829" s="42"/>
      <c r="BN6829" s="54" t="s">
        <v>4578</v>
      </c>
      <c r="BO6829" s="58" t="str">
        <f t="shared" si="106"/>
        <v>境内资产</v>
      </c>
      <c r="BP6829" s="58" t="str">
        <f>IF(M6829="",VLOOKUP(D6829,Sheet4!$A$1:$B$92,2,0),VLOOKUP(Q6829,Sheet4!$A$1:$B$92,2,0))</f>
        <v>保险资产管理产品</v>
      </c>
    </row>
    <row r="6830" spans="1:68" s="58" customFormat="1" ht="12.75" customHeight="1">
      <c r="A6830" s="64" t="s">
        <v>3820</v>
      </c>
      <c r="B6830" s="54" t="s">
        <v>3821</v>
      </c>
      <c r="C6830" s="252" t="s">
        <v>5552</v>
      </c>
      <c r="D6830" s="252" t="s">
        <v>672</v>
      </c>
      <c r="E6830" s="54" t="s">
        <v>3822</v>
      </c>
      <c r="F6830" s="54" t="s">
        <v>3821</v>
      </c>
      <c r="G6830" s="129">
        <v>6700</v>
      </c>
      <c r="H6830" s="323">
        <v>65720.63</v>
      </c>
      <c r="I6830" s="323">
        <v>56883</v>
      </c>
      <c r="J6830" s="42"/>
      <c r="K6830" s="42"/>
      <c r="L6830" s="42" t="s">
        <v>4489</v>
      </c>
      <c r="M6830" s="42" t="s">
        <v>4049</v>
      </c>
      <c r="N6830" s="42" t="s">
        <v>2443</v>
      </c>
      <c r="O6830" s="137" t="s">
        <v>4050</v>
      </c>
      <c r="P6830" s="42" t="s">
        <v>64</v>
      </c>
      <c r="Q6830" s="42" t="s">
        <v>65</v>
      </c>
      <c r="R6830" s="42">
        <v>1</v>
      </c>
      <c r="S6830" s="137" t="s">
        <v>2419</v>
      </c>
      <c r="T6830" s="62">
        <v>691081800</v>
      </c>
      <c r="U6830" s="62">
        <v>673786686.64999998</v>
      </c>
      <c r="Z6830" s="54" t="s">
        <v>280</v>
      </c>
      <c r="AA6830" s="132">
        <v>1.7221954868652E-6</v>
      </c>
      <c r="AJ6830" s="42"/>
      <c r="AM6830" s="42"/>
      <c r="AN6830" s="42"/>
      <c r="AO6830" s="42"/>
      <c r="AP6830" s="42"/>
      <c r="AY6830" s="42"/>
      <c r="AZ6830" s="42"/>
      <c r="BA6830" s="42"/>
      <c r="BB6830" s="42"/>
      <c r="BN6830" s="54" t="s">
        <v>4578</v>
      </c>
      <c r="BO6830" s="58" t="str">
        <f t="shared" si="106"/>
        <v>境内资产</v>
      </c>
      <c r="BP6830" s="58" t="str">
        <f>IF(M6830="",VLOOKUP(D6830,Sheet4!$A$1:$B$92,2,0),VLOOKUP(Q6830,Sheet4!$A$1:$B$92,2,0))</f>
        <v>保险资产管理产品</v>
      </c>
    </row>
    <row r="6831" spans="1:68" s="58" customFormat="1" ht="12.75" customHeight="1">
      <c r="A6831" s="64" t="s">
        <v>3823</v>
      </c>
      <c r="B6831" s="54" t="s">
        <v>3824</v>
      </c>
      <c r="C6831" s="252" t="s">
        <v>5552</v>
      </c>
      <c r="D6831" s="252" t="s">
        <v>672</v>
      </c>
      <c r="E6831" s="54" t="s">
        <v>3825</v>
      </c>
      <c r="F6831" s="54" t="s">
        <v>3824</v>
      </c>
      <c r="G6831" s="129">
        <v>7800</v>
      </c>
      <c r="H6831" s="323">
        <v>342101.19</v>
      </c>
      <c r="I6831" s="323">
        <v>266682</v>
      </c>
      <c r="J6831" s="42"/>
      <c r="K6831" s="42"/>
      <c r="L6831" s="42" t="s">
        <v>4489</v>
      </c>
      <c r="M6831" s="42" t="s">
        <v>4049</v>
      </c>
      <c r="N6831" s="42" t="s">
        <v>2443</v>
      </c>
      <c r="O6831" s="137" t="s">
        <v>4050</v>
      </c>
      <c r="P6831" s="42" t="s">
        <v>64</v>
      </c>
      <c r="Q6831" s="42" t="s">
        <v>65</v>
      </c>
      <c r="R6831" s="42">
        <v>1</v>
      </c>
      <c r="S6831" s="137" t="s">
        <v>2419</v>
      </c>
      <c r="T6831" s="62">
        <v>691081800</v>
      </c>
      <c r="U6831" s="62">
        <v>673786686.64999998</v>
      </c>
      <c r="Z6831" s="54" t="s">
        <v>280</v>
      </c>
      <c r="AA6831" s="132">
        <v>2.9887994373234099E-6</v>
      </c>
      <c r="AJ6831" s="42"/>
      <c r="AM6831" s="42"/>
      <c r="AN6831" s="42"/>
      <c r="AO6831" s="42"/>
      <c r="AP6831" s="42"/>
      <c r="AY6831" s="42"/>
      <c r="AZ6831" s="42"/>
      <c r="BA6831" s="42"/>
      <c r="BB6831" s="42"/>
      <c r="BN6831" s="54" t="s">
        <v>4578</v>
      </c>
      <c r="BO6831" s="58" t="str">
        <f t="shared" si="106"/>
        <v>境内资产</v>
      </c>
      <c r="BP6831" s="58" t="str">
        <f>IF(M6831="",VLOOKUP(D6831,Sheet4!$A$1:$B$92,2,0),VLOOKUP(Q6831,Sheet4!$A$1:$B$92,2,0))</f>
        <v>保险资产管理产品</v>
      </c>
    </row>
    <row r="6832" spans="1:68" s="58" customFormat="1" ht="12.75" customHeight="1">
      <c r="A6832" s="64" t="s">
        <v>3826</v>
      </c>
      <c r="B6832" s="54" t="s">
        <v>3827</v>
      </c>
      <c r="C6832" s="252" t="s">
        <v>5552</v>
      </c>
      <c r="D6832" s="252" t="s">
        <v>672</v>
      </c>
      <c r="E6832" s="54" t="s">
        <v>3828</v>
      </c>
      <c r="F6832" s="54" t="s">
        <v>3827</v>
      </c>
      <c r="G6832" s="129">
        <v>19900</v>
      </c>
      <c r="H6832" s="323">
        <v>593226.80000000005</v>
      </c>
      <c r="I6832" s="323">
        <v>488147</v>
      </c>
      <c r="J6832" s="42"/>
      <c r="K6832" s="42"/>
      <c r="L6832" s="42" t="s">
        <v>4489</v>
      </c>
      <c r="M6832" s="42" t="s">
        <v>4049</v>
      </c>
      <c r="N6832" s="42" t="s">
        <v>2443</v>
      </c>
      <c r="O6832" s="137" t="s">
        <v>4050</v>
      </c>
      <c r="P6832" s="42" t="s">
        <v>64</v>
      </c>
      <c r="Q6832" s="42" t="s">
        <v>65</v>
      </c>
      <c r="R6832" s="42">
        <v>1</v>
      </c>
      <c r="S6832" s="137" t="s">
        <v>2419</v>
      </c>
      <c r="T6832" s="62">
        <v>691081800</v>
      </c>
      <c r="U6832" s="62">
        <v>673786686.64999998</v>
      </c>
      <c r="Z6832" s="54" t="s">
        <v>280</v>
      </c>
      <c r="AA6832" s="132">
        <v>2.1065952294296001E-6</v>
      </c>
      <c r="AJ6832" s="42"/>
      <c r="AM6832" s="42"/>
      <c r="AN6832" s="42"/>
      <c r="AO6832" s="42"/>
      <c r="AP6832" s="42"/>
      <c r="AY6832" s="42"/>
      <c r="AZ6832" s="42"/>
      <c r="BA6832" s="42"/>
      <c r="BB6832" s="42"/>
      <c r="BN6832" s="54" t="s">
        <v>4578</v>
      </c>
      <c r="BO6832" s="58" t="str">
        <f t="shared" si="106"/>
        <v>境内资产</v>
      </c>
      <c r="BP6832" s="58" t="str">
        <f>IF(M6832="",VLOOKUP(D6832,Sheet4!$A$1:$B$92,2,0),VLOOKUP(Q6832,Sheet4!$A$1:$B$92,2,0))</f>
        <v>保险资产管理产品</v>
      </c>
    </row>
    <row r="6833" spans="1:68" s="58" customFormat="1" ht="12.75" customHeight="1">
      <c r="A6833" s="64" t="s">
        <v>3829</v>
      </c>
      <c r="B6833" s="54" t="s">
        <v>3830</v>
      </c>
      <c r="C6833" s="252" t="s">
        <v>5552</v>
      </c>
      <c r="D6833" s="252" t="s">
        <v>672</v>
      </c>
      <c r="E6833" s="54" t="s">
        <v>3831</v>
      </c>
      <c r="F6833" s="54" t="s">
        <v>3830</v>
      </c>
      <c r="G6833" s="129">
        <v>7400</v>
      </c>
      <c r="H6833" s="323">
        <v>206098.56</v>
      </c>
      <c r="I6833" s="323">
        <v>138972</v>
      </c>
      <c r="J6833" s="42"/>
      <c r="K6833" s="42"/>
      <c r="L6833" s="42" t="s">
        <v>4489</v>
      </c>
      <c r="M6833" s="42" t="s">
        <v>4049</v>
      </c>
      <c r="N6833" s="42" t="s">
        <v>2443</v>
      </c>
      <c r="O6833" s="137" t="s">
        <v>4050</v>
      </c>
      <c r="P6833" s="42" t="s">
        <v>64</v>
      </c>
      <c r="Q6833" s="42" t="s">
        <v>65</v>
      </c>
      <c r="R6833" s="42">
        <v>1</v>
      </c>
      <c r="S6833" s="137" t="s">
        <v>2419</v>
      </c>
      <c r="T6833" s="62">
        <v>691081800</v>
      </c>
      <c r="U6833" s="62">
        <v>673786686.64999998</v>
      </c>
      <c r="Z6833" s="54" t="s">
        <v>280</v>
      </c>
      <c r="AA6833" s="132">
        <v>2.3471766122105301E-6</v>
      </c>
      <c r="AJ6833" s="42"/>
      <c r="AM6833" s="42"/>
      <c r="AN6833" s="42"/>
      <c r="AO6833" s="42"/>
      <c r="AP6833" s="42"/>
      <c r="AY6833" s="42"/>
      <c r="AZ6833" s="42"/>
      <c r="BA6833" s="42"/>
      <c r="BB6833" s="42"/>
      <c r="BN6833" s="54" t="s">
        <v>4578</v>
      </c>
      <c r="BO6833" s="58" t="str">
        <f t="shared" si="106"/>
        <v>境内资产</v>
      </c>
      <c r="BP6833" s="58" t="str">
        <f>IF(M6833="",VLOOKUP(D6833,Sheet4!$A$1:$B$92,2,0),VLOOKUP(Q6833,Sheet4!$A$1:$B$92,2,0))</f>
        <v>保险资产管理产品</v>
      </c>
    </row>
    <row r="6834" spans="1:68" s="58" customFormat="1" ht="12.75" customHeight="1">
      <c r="A6834" s="64" t="s">
        <v>2200</v>
      </c>
      <c r="B6834" s="54" t="s">
        <v>1464</v>
      </c>
      <c r="C6834" s="252" t="s">
        <v>5552</v>
      </c>
      <c r="D6834" s="252" t="s">
        <v>672</v>
      </c>
      <c r="E6834" s="54" t="s">
        <v>2201</v>
      </c>
      <c r="F6834" s="54" t="s">
        <v>1464</v>
      </c>
      <c r="G6834" s="129">
        <v>4200</v>
      </c>
      <c r="H6834" s="323">
        <v>489625.82</v>
      </c>
      <c r="I6834" s="323">
        <v>263340</v>
      </c>
      <c r="J6834" s="42"/>
      <c r="K6834" s="42"/>
      <c r="L6834" s="42" t="s">
        <v>4489</v>
      </c>
      <c r="M6834" s="42" t="s">
        <v>4049</v>
      </c>
      <c r="N6834" s="42" t="s">
        <v>2443</v>
      </c>
      <c r="O6834" s="137" t="s">
        <v>4050</v>
      </c>
      <c r="P6834" s="42" t="s">
        <v>64</v>
      </c>
      <c r="Q6834" s="42" t="s">
        <v>65</v>
      </c>
      <c r="R6834" s="42">
        <v>1</v>
      </c>
      <c r="S6834" s="137" t="s">
        <v>2419</v>
      </c>
      <c r="T6834" s="62">
        <v>691081800</v>
      </c>
      <c r="U6834" s="62">
        <v>673786686.64999998</v>
      </c>
      <c r="Z6834" s="54" t="s">
        <v>280</v>
      </c>
      <c r="AA6834" s="132">
        <v>3.3698696607830199E-6</v>
      </c>
      <c r="AJ6834" s="42"/>
      <c r="AM6834" s="42"/>
      <c r="AN6834" s="42"/>
      <c r="AO6834" s="42"/>
      <c r="AP6834" s="42"/>
      <c r="AY6834" s="42"/>
      <c r="AZ6834" s="42"/>
      <c r="BA6834" s="42"/>
      <c r="BB6834" s="42"/>
      <c r="BN6834" s="54" t="s">
        <v>4578</v>
      </c>
      <c r="BO6834" s="58" t="str">
        <f t="shared" si="106"/>
        <v>境内资产</v>
      </c>
      <c r="BP6834" s="58" t="str">
        <f>IF(M6834="",VLOOKUP(D6834,Sheet4!$A$1:$B$92,2,0),VLOOKUP(Q6834,Sheet4!$A$1:$B$92,2,0))</f>
        <v>保险资产管理产品</v>
      </c>
    </row>
    <row r="6835" spans="1:68" s="58" customFormat="1" ht="12.75" customHeight="1">
      <c r="A6835" s="64" t="s">
        <v>3832</v>
      </c>
      <c r="B6835" s="54" t="s">
        <v>3833</v>
      </c>
      <c r="C6835" s="252" t="s">
        <v>5552</v>
      </c>
      <c r="D6835" s="252" t="s">
        <v>672</v>
      </c>
      <c r="E6835" s="54" t="s">
        <v>3834</v>
      </c>
      <c r="F6835" s="54" t="s">
        <v>3833</v>
      </c>
      <c r="G6835" s="129">
        <v>3880</v>
      </c>
      <c r="H6835" s="323">
        <v>213384.09</v>
      </c>
      <c r="I6835" s="323">
        <v>183795.6</v>
      </c>
      <c r="J6835" s="42"/>
      <c r="K6835" s="42"/>
      <c r="L6835" s="42" t="s">
        <v>4489</v>
      </c>
      <c r="M6835" s="42" t="s">
        <v>4049</v>
      </c>
      <c r="N6835" s="42" t="s">
        <v>2443</v>
      </c>
      <c r="O6835" s="137" t="s">
        <v>4050</v>
      </c>
      <c r="P6835" s="42" t="s">
        <v>64</v>
      </c>
      <c r="Q6835" s="42" t="s">
        <v>65</v>
      </c>
      <c r="R6835" s="42">
        <v>1</v>
      </c>
      <c r="S6835" s="137" t="s">
        <v>2419</v>
      </c>
      <c r="T6835" s="62">
        <v>691081800</v>
      </c>
      <c r="U6835" s="62">
        <v>673786686.64999998</v>
      </c>
      <c r="Z6835" s="54" t="s">
        <v>280</v>
      </c>
      <c r="AA6835" s="132">
        <v>1.9790415430296399E-6</v>
      </c>
      <c r="AJ6835" s="42"/>
      <c r="AM6835" s="42"/>
      <c r="AN6835" s="42"/>
      <c r="AO6835" s="42"/>
      <c r="AP6835" s="42"/>
      <c r="AY6835" s="42"/>
      <c r="AZ6835" s="42"/>
      <c r="BA6835" s="42"/>
      <c r="BB6835" s="42"/>
      <c r="BN6835" s="54" t="s">
        <v>4578</v>
      </c>
      <c r="BO6835" s="58" t="str">
        <f t="shared" si="106"/>
        <v>境内资产</v>
      </c>
      <c r="BP6835" s="58" t="str">
        <f>IF(M6835="",VLOOKUP(D6835,Sheet4!$A$1:$B$92,2,0),VLOOKUP(Q6835,Sheet4!$A$1:$B$92,2,0))</f>
        <v>保险资产管理产品</v>
      </c>
    </row>
    <row r="6836" spans="1:68" s="58" customFormat="1" ht="12.75" customHeight="1">
      <c r="A6836" s="64" t="s">
        <v>3835</v>
      </c>
      <c r="B6836" s="54" t="s">
        <v>3836</v>
      </c>
      <c r="C6836" s="252" t="s">
        <v>5552</v>
      </c>
      <c r="D6836" s="252" t="s">
        <v>672</v>
      </c>
      <c r="E6836" s="54" t="s">
        <v>3837</v>
      </c>
      <c r="F6836" s="54" t="s">
        <v>3836</v>
      </c>
      <c r="G6836" s="129">
        <v>1200</v>
      </c>
      <c r="H6836" s="323">
        <v>260187</v>
      </c>
      <c r="I6836" s="323">
        <v>141492</v>
      </c>
      <c r="J6836" s="42"/>
      <c r="K6836" s="42"/>
      <c r="L6836" s="42" t="s">
        <v>4489</v>
      </c>
      <c r="M6836" s="42" t="s">
        <v>4049</v>
      </c>
      <c r="N6836" s="42" t="s">
        <v>2443</v>
      </c>
      <c r="O6836" s="137" t="s">
        <v>4050</v>
      </c>
      <c r="P6836" s="42" t="s">
        <v>64</v>
      </c>
      <c r="Q6836" s="42" t="s">
        <v>65</v>
      </c>
      <c r="R6836" s="42">
        <v>1</v>
      </c>
      <c r="S6836" s="137" t="s">
        <v>2419</v>
      </c>
      <c r="T6836" s="62">
        <v>691081800</v>
      </c>
      <c r="U6836" s="62">
        <v>673786686.64999998</v>
      </c>
      <c r="Z6836" s="54" t="s">
        <v>280</v>
      </c>
      <c r="AA6836" s="132">
        <v>3.7425149700598802E-6</v>
      </c>
      <c r="AJ6836" s="42"/>
      <c r="AM6836" s="42"/>
      <c r="AN6836" s="42"/>
      <c r="AO6836" s="42"/>
      <c r="AP6836" s="42"/>
      <c r="AY6836" s="42"/>
      <c r="AZ6836" s="42"/>
      <c r="BA6836" s="42"/>
      <c r="BB6836" s="42"/>
      <c r="BN6836" s="54" t="s">
        <v>4578</v>
      </c>
      <c r="BO6836" s="58" t="str">
        <f t="shared" si="106"/>
        <v>境内资产</v>
      </c>
      <c r="BP6836" s="58" t="str">
        <f>IF(M6836="",VLOOKUP(D6836,Sheet4!$A$1:$B$92,2,0),VLOOKUP(Q6836,Sheet4!$A$1:$B$92,2,0))</f>
        <v>保险资产管理产品</v>
      </c>
    </row>
    <row r="6837" spans="1:68" s="58" customFormat="1" ht="12.75" customHeight="1">
      <c r="A6837" s="64" t="s">
        <v>2979</v>
      </c>
      <c r="B6837" s="54" t="s">
        <v>2980</v>
      </c>
      <c r="C6837" s="252" t="s">
        <v>5552</v>
      </c>
      <c r="D6837" s="252" t="s">
        <v>672</v>
      </c>
      <c r="E6837" s="54" t="s">
        <v>2981</v>
      </c>
      <c r="F6837" s="54" t="s">
        <v>2980</v>
      </c>
      <c r="G6837" s="129">
        <v>54200</v>
      </c>
      <c r="H6837" s="323">
        <v>120279.34</v>
      </c>
      <c r="I6837" s="323">
        <v>162600</v>
      </c>
      <c r="J6837" s="42"/>
      <c r="K6837" s="42"/>
      <c r="L6837" s="42" t="s">
        <v>4489</v>
      </c>
      <c r="M6837" s="42" t="s">
        <v>4049</v>
      </c>
      <c r="N6837" s="42" t="s">
        <v>2443</v>
      </c>
      <c r="O6837" s="137" t="s">
        <v>4050</v>
      </c>
      <c r="P6837" s="42" t="s">
        <v>64</v>
      </c>
      <c r="Q6837" s="42" t="s">
        <v>65</v>
      </c>
      <c r="R6837" s="42">
        <v>1</v>
      </c>
      <c r="S6837" s="137" t="s">
        <v>2419</v>
      </c>
      <c r="T6837" s="62">
        <v>691081800</v>
      </c>
      <c r="U6837" s="62">
        <v>673786686.64999998</v>
      </c>
      <c r="Z6837" s="54" t="s">
        <v>280</v>
      </c>
      <c r="AA6837" s="132">
        <v>3.03886283682183E-6</v>
      </c>
      <c r="AJ6837" s="42"/>
      <c r="AM6837" s="42"/>
      <c r="AN6837" s="42"/>
      <c r="AO6837" s="42"/>
      <c r="AP6837" s="42"/>
      <c r="AY6837" s="42"/>
      <c r="AZ6837" s="42"/>
      <c r="BA6837" s="42"/>
      <c r="BB6837" s="42"/>
      <c r="BN6837" s="54" t="s">
        <v>4578</v>
      </c>
      <c r="BO6837" s="58" t="str">
        <f t="shared" si="106"/>
        <v>境内资产</v>
      </c>
      <c r="BP6837" s="58" t="str">
        <f>IF(M6837="",VLOOKUP(D6837,Sheet4!$A$1:$B$92,2,0),VLOOKUP(Q6837,Sheet4!$A$1:$B$92,2,0))</f>
        <v>保险资产管理产品</v>
      </c>
    </row>
    <row r="6838" spans="1:68" s="58" customFormat="1" ht="12.75" customHeight="1">
      <c r="A6838" s="64" t="s">
        <v>1547</v>
      </c>
      <c r="B6838" s="54" t="s">
        <v>1548</v>
      </c>
      <c r="C6838" s="252" t="s">
        <v>5552</v>
      </c>
      <c r="D6838" s="252" t="s">
        <v>672</v>
      </c>
      <c r="E6838" s="54" t="s">
        <v>1549</v>
      </c>
      <c r="F6838" s="54" t="s">
        <v>1548</v>
      </c>
      <c r="G6838" s="129">
        <v>2480</v>
      </c>
      <c r="H6838" s="323">
        <v>690498</v>
      </c>
      <c r="I6838" s="323">
        <v>674560</v>
      </c>
      <c r="J6838" s="42"/>
      <c r="K6838" s="42"/>
      <c r="L6838" s="42" t="s">
        <v>4489</v>
      </c>
      <c r="M6838" s="42" t="s">
        <v>4049</v>
      </c>
      <c r="N6838" s="42" t="s">
        <v>2443</v>
      </c>
      <c r="O6838" s="137" t="s">
        <v>4050</v>
      </c>
      <c r="P6838" s="42" t="s">
        <v>64</v>
      </c>
      <c r="Q6838" s="42" t="s">
        <v>65</v>
      </c>
      <c r="R6838" s="42">
        <v>1</v>
      </c>
      <c r="S6838" s="137" t="s">
        <v>2419</v>
      </c>
      <c r="T6838" s="62">
        <v>691081800</v>
      </c>
      <c r="U6838" s="62">
        <v>673786686.64999998</v>
      </c>
      <c r="Z6838" s="54" t="s">
        <v>280</v>
      </c>
      <c r="AA6838" s="132">
        <v>2.03259633433775E-6</v>
      </c>
      <c r="AJ6838" s="42"/>
      <c r="AM6838" s="42"/>
      <c r="AN6838" s="42"/>
      <c r="AO6838" s="42"/>
      <c r="AP6838" s="42"/>
      <c r="AY6838" s="42"/>
      <c r="AZ6838" s="42"/>
      <c r="BA6838" s="42"/>
      <c r="BB6838" s="42"/>
      <c r="BN6838" s="54" t="s">
        <v>4578</v>
      </c>
      <c r="BO6838" s="58" t="str">
        <f t="shared" si="106"/>
        <v>境内资产</v>
      </c>
      <c r="BP6838" s="58" t="str">
        <f>IF(M6838="",VLOOKUP(D6838,Sheet4!$A$1:$B$92,2,0),VLOOKUP(Q6838,Sheet4!$A$1:$B$92,2,0))</f>
        <v>保险资产管理产品</v>
      </c>
    </row>
    <row r="6839" spans="1:68" s="58" customFormat="1" ht="12.75" customHeight="1">
      <c r="A6839" s="64" t="s">
        <v>3838</v>
      </c>
      <c r="B6839" s="54" t="s">
        <v>3839</v>
      </c>
      <c r="C6839" s="252" t="s">
        <v>5552</v>
      </c>
      <c r="D6839" s="252" t="s">
        <v>672</v>
      </c>
      <c r="E6839" s="54" t="s">
        <v>3840</v>
      </c>
      <c r="F6839" s="54" t="s">
        <v>3839</v>
      </c>
      <c r="G6839" s="129">
        <v>1980</v>
      </c>
      <c r="H6839" s="323">
        <v>107823.6</v>
      </c>
      <c r="I6839" s="323">
        <v>91159.2</v>
      </c>
      <c r="J6839" s="42"/>
      <c r="K6839" s="42"/>
      <c r="L6839" s="42" t="s">
        <v>4489</v>
      </c>
      <c r="M6839" s="42" t="s">
        <v>4049</v>
      </c>
      <c r="N6839" s="42" t="s">
        <v>2443</v>
      </c>
      <c r="O6839" s="137" t="s">
        <v>4050</v>
      </c>
      <c r="P6839" s="42" t="s">
        <v>64</v>
      </c>
      <c r="Q6839" s="42" t="s">
        <v>65</v>
      </c>
      <c r="R6839" s="42">
        <v>1</v>
      </c>
      <c r="S6839" s="137" t="s">
        <v>2419</v>
      </c>
      <c r="T6839" s="62">
        <v>691081800</v>
      </c>
      <c r="U6839" s="62">
        <v>673786686.64999998</v>
      </c>
      <c r="Z6839" s="54" t="s">
        <v>280</v>
      </c>
      <c r="AA6839" s="132">
        <v>1.302512858328E-6</v>
      </c>
      <c r="AJ6839" s="42"/>
      <c r="AM6839" s="42"/>
      <c r="AN6839" s="42"/>
      <c r="AO6839" s="42"/>
      <c r="AP6839" s="42"/>
      <c r="AY6839" s="42"/>
      <c r="AZ6839" s="42"/>
      <c r="BA6839" s="42"/>
      <c r="BB6839" s="42"/>
      <c r="BN6839" s="54" t="s">
        <v>4578</v>
      </c>
      <c r="BO6839" s="58" t="str">
        <f t="shared" si="106"/>
        <v>境内资产</v>
      </c>
      <c r="BP6839" s="58" t="str">
        <f>IF(M6839="",VLOOKUP(D6839,Sheet4!$A$1:$B$92,2,0),VLOOKUP(Q6839,Sheet4!$A$1:$B$92,2,0))</f>
        <v>保险资产管理产品</v>
      </c>
    </row>
    <row r="6840" spans="1:68" s="58" customFormat="1" ht="12.75" customHeight="1">
      <c r="A6840" s="64" t="s">
        <v>2985</v>
      </c>
      <c r="B6840" s="54" t="s">
        <v>2986</v>
      </c>
      <c r="C6840" s="252" t="s">
        <v>5552</v>
      </c>
      <c r="D6840" s="252" t="s">
        <v>672</v>
      </c>
      <c r="E6840" s="54" t="s">
        <v>2987</v>
      </c>
      <c r="F6840" s="54" t="s">
        <v>2986</v>
      </c>
      <c r="G6840" s="129">
        <v>4820</v>
      </c>
      <c r="H6840" s="323">
        <v>75013.490000000005</v>
      </c>
      <c r="I6840" s="323">
        <v>58707.6</v>
      </c>
      <c r="J6840" s="42"/>
      <c r="K6840" s="42"/>
      <c r="L6840" s="42" t="s">
        <v>4489</v>
      </c>
      <c r="M6840" s="42" t="s">
        <v>4049</v>
      </c>
      <c r="N6840" s="42" t="s">
        <v>2443</v>
      </c>
      <c r="O6840" s="137" t="s">
        <v>4050</v>
      </c>
      <c r="P6840" s="42" t="s">
        <v>64</v>
      </c>
      <c r="Q6840" s="42" t="s">
        <v>65</v>
      </c>
      <c r="R6840" s="42">
        <v>1</v>
      </c>
      <c r="S6840" s="137" t="s">
        <v>2419</v>
      </c>
      <c r="T6840" s="62">
        <v>691081800</v>
      </c>
      <c r="U6840" s="62">
        <v>673786686.64999998</v>
      </c>
      <c r="Z6840" s="54" t="s">
        <v>280</v>
      </c>
      <c r="AA6840" s="132">
        <v>1.9108126195919902E-6</v>
      </c>
      <c r="AJ6840" s="42"/>
      <c r="AM6840" s="42"/>
      <c r="AN6840" s="42"/>
      <c r="AO6840" s="42"/>
      <c r="AP6840" s="42"/>
      <c r="AY6840" s="42"/>
      <c r="AZ6840" s="42"/>
      <c r="BA6840" s="42"/>
      <c r="BB6840" s="42"/>
      <c r="BN6840" s="54" t="s">
        <v>4578</v>
      </c>
      <c r="BO6840" s="58" t="str">
        <f t="shared" si="106"/>
        <v>境内资产</v>
      </c>
      <c r="BP6840" s="58" t="str">
        <f>IF(M6840="",VLOOKUP(D6840,Sheet4!$A$1:$B$92,2,0),VLOOKUP(Q6840,Sheet4!$A$1:$B$92,2,0))</f>
        <v>保险资产管理产品</v>
      </c>
    </row>
    <row r="6841" spans="1:68" s="58" customFormat="1" ht="12.75" customHeight="1">
      <c r="A6841" s="64" t="s">
        <v>1700</v>
      </c>
      <c r="B6841" s="54" t="s">
        <v>1701</v>
      </c>
      <c r="C6841" s="252" t="s">
        <v>5552</v>
      </c>
      <c r="D6841" s="252" t="s">
        <v>672</v>
      </c>
      <c r="E6841" s="54" t="s">
        <v>1702</v>
      </c>
      <c r="F6841" s="54" t="s">
        <v>1701</v>
      </c>
      <c r="G6841" s="129">
        <v>3500</v>
      </c>
      <c r="H6841" s="323">
        <v>168048.73</v>
      </c>
      <c r="I6841" s="323">
        <v>85260</v>
      </c>
      <c r="J6841" s="42"/>
      <c r="K6841" s="42"/>
      <c r="L6841" s="42" t="s">
        <v>4489</v>
      </c>
      <c r="M6841" s="42" t="s">
        <v>4049</v>
      </c>
      <c r="N6841" s="42" t="s">
        <v>2443</v>
      </c>
      <c r="O6841" s="137" t="s">
        <v>4050</v>
      </c>
      <c r="P6841" s="42" t="s">
        <v>64</v>
      </c>
      <c r="Q6841" s="42" t="s">
        <v>65</v>
      </c>
      <c r="R6841" s="42">
        <v>1</v>
      </c>
      <c r="S6841" s="137" t="s">
        <v>2419</v>
      </c>
      <c r="T6841" s="62">
        <v>691081800</v>
      </c>
      <c r="U6841" s="62">
        <v>673786686.64999998</v>
      </c>
      <c r="Z6841" s="54" t="s">
        <v>280</v>
      </c>
      <c r="AA6841" s="132">
        <v>4.3934679755863898E-6</v>
      </c>
      <c r="AJ6841" s="42"/>
      <c r="AM6841" s="42"/>
      <c r="AN6841" s="42"/>
      <c r="AO6841" s="42"/>
      <c r="AP6841" s="42"/>
      <c r="AY6841" s="42"/>
      <c r="AZ6841" s="42"/>
      <c r="BA6841" s="42"/>
      <c r="BB6841" s="42"/>
      <c r="BN6841" s="54" t="s">
        <v>4578</v>
      </c>
      <c r="BO6841" s="58" t="str">
        <f t="shared" si="106"/>
        <v>境内资产</v>
      </c>
      <c r="BP6841" s="58" t="str">
        <f>IF(M6841="",VLOOKUP(D6841,Sheet4!$A$1:$B$92,2,0),VLOOKUP(Q6841,Sheet4!$A$1:$B$92,2,0))</f>
        <v>保险资产管理产品</v>
      </c>
    </row>
    <row r="6842" spans="1:68" s="58" customFormat="1" ht="12.75" customHeight="1">
      <c r="A6842" s="64" t="s">
        <v>3841</v>
      </c>
      <c r="B6842" s="54" t="s">
        <v>3842</v>
      </c>
      <c r="C6842" s="252" t="s">
        <v>5552</v>
      </c>
      <c r="D6842" s="252" t="s">
        <v>672</v>
      </c>
      <c r="E6842" s="54" t="s">
        <v>3843</v>
      </c>
      <c r="F6842" s="54" t="s">
        <v>3842</v>
      </c>
      <c r="G6842" s="129">
        <v>20700</v>
      </c>
      <c r="H6842" s="323">
        <v>196577.07</v>
      </c>
      <c r="I6842" s="323">
        <v>196857</v>
      </c>
      <c r="J6842" s="42"/>
      <c r="K6842" s="42"/>
      <c r="L6842" s="42" t="s">
        <v>4489</v>
      </c>
      <c r="M6842" s="42" t="s">
        <v>4049</v>
      </c>
      <c r="N6842" s="42" t="s">
        <v>2443</v>
      </c>
      <c r="O6842" s="137" t="s">
        <v>4050</v>
      </c>
      <c r="P6842" s="42" t="s">
        <v>64</v>
      </c>
      <c r="Q6842" s="42" t="s">
        <v>65</v>
      </c>
      <c r="R6842" s="42">
        <v>1</v>
      </c>
      <c r="S6842" s="137" t="s">
        <v>2419</v>
      </c>
      <c r="T6842" s="62">
        <v>691081800</v>
      </c>
      <c r="U6842" s="62">
        <v>673786686.64999998</v>
      </c>
      <c r="Z6842" s="54" t="s">
        <v>280</v>
      </c>
      <c r="AA6842" s="132">
        <v>2.7769654829537199E-6</v>
      </c>
      <c r="AJ6842" s="42"/>
      <c r="AM6842" s="42"/>
      <c r="AN6842" s="42"/>
      <c r="AO6842" s="42"/>
      <c r="AP6842" s="42"/>
      <c r="AY6842" s="42"/>
      <c r="AZ6842" s="42"/>
      <c r="BA6842" s="42"/>
      <c r="BB6842" s="42"/>
      <c r="BN6842" s="54" t="s">
        <v>4578</v>
      </c>
      <c r="BO6842" s="58" t="str">
        <f t="shared" si="106"/>
        <v>境内资产</v>
      </c>
      <c r="BP6842" s="58" t="str">
        <f>IF(M6842="",VLOOKUP(D6842,Sheet4!$A$1:$B$92,2,0),VLOOKUP(Q6842,Sheet4!$A$1:$B$92,2,0))</f>
        <v>保险资产管理产品</v>
      </c>
    </row>
    <row r="6843" spans="1:68" s="58" customFormat="1" ht="12.75" customHeight="1">
      <c r="A6843" s="64" t="s">
        <v>1550</v>
      </c>
      <c r="B6843" s="54" t="s">
        <v>1551</v>
      </c>
      <c r="C6843" s="252" t="s">
        <v>5552</v>
      </c>
      <c r="D6843" s="252" t="s">
        <v>672</v>
      </c>
      <c r="E6843" s="54" t="s">
        <v>1552</v>
      </c>
      <c r="F6843" s="54" t="s">
        <v>1551</v>
      </c>
      <c r="G6843" s="129">
        <v>36571</v>
      </c>
      <c r="H6843" s="323">
        <v>1434485.05</v>
      </c>
      <c r="I6843" s="323">
        <v>1391892.26</v>
      </c>
      <c r="J6843" s="42"/>
      <c r="K6843" s="42"/>
      <c r="L6843" s="42" t="s">
        <v>4489</v>
      </c>
      <c r="M6843" s="42" t="s">
        <v>4049</v>
      </c>
      <c r="N6843" s="42" t="s">
        <v>2443</v>
      </c>
      <c r="O6843" s="137" t="s">
        <v>4050</v>
      </c>
      <c r="P6843" s="42" t="s">
        <v>64</v>
      </c>
      <c r="Q6843" s="42" t="s">
        <v>65</v>
      </c>
      <c r="R6843" s="42">
        <v>1</v>
      </c>
      <c r="S6843" s="137" t="s">
        <v>2419</v>
      </c>
      <c r="T6843" s="62">
        <v>691081800</v>
      </c>
      <c r="U6843" s="62">
        <v>673786686.64999998</v>
      </c>
      <c r="Z6843" s="54" t="s">
        <v>280</v>
      </c>
      <c r="AA6843" s="132">
        <v>5.71410186268943E-6</v>
      </c>
      <c r="AJ6843" s="42"/>
      <c r="AM6843" s="42"/>
      <c r="AN6843" s="42"/>
      <c r="AO6843" s="42"/>
      <c r="AP6843" s="42"/>
      <c r="AY6843" s="42"/>
      <c r="AZ6843" s="42"/>
      <c r="BA6843" s="42"/>
      <c r="BB6843" s="42"/>
      <c r="BN6843" s="54" t="s">
        <v>4578</v>
      </c>
      <c r="BO6843" s="58" t="str">
        <f t="shared" si="106"/>
        <v>境内资产</v>
      </c>
      <c r="BP6843" s="58" t="str">
        <f>IF(M6843="",VLOOKUP(D6843,Sheet4!$A$1:$B$92,2,0),VLOOKUP(Q6843,Sheet4!$A$1:$B$92,2,0))</f>
        <v>保险资产管理产品</v>
      </c>
    </row>
    <row r="6844" spans="1:68" s="58" customFormat="1" ht="12.75" customHeight="1">
      <c r="A6844" s="64" t="s">
        <v>3844</v>
      </c>
      <c r="B6844" s="54" t="s">
        <v>3845</v>
      </c>
      <c r="C6844" s="252" t="s">
        <v>5552</v>
      </c>
      <c r="D6844" s="252" t="s">
        <v>672</v>
      </c>
      <c r="E6844" s="54" t="s">
        <v>3846</v>
      </c>
      <c r="F6844" s="54" t="s">
        <v>3845</v>
      </c>
      <c r="G6844" s="129">
        <v>6400</v>
      </c>
      <c r="H6844" s="323">
        <v>352123.49</v>
      </c>
      <c r="I6844" s="323">
        <v>226112</v>
      </c>
      <c r="J6844" s="42"/>
      <c r="K6844" s="42"/>
      <c r="L6844" s="42" t="s">
        <v>4489</v>
      </c>
      <c r="M6844" s="42" t="s">
        <v>4049</v>
      </c>
      <c r="N6844" s="42" t="s">
        <v>2443</v>
      </c>
      <c r="O6844" s="137" t="s">
        <v>4050</v>
      </c>
      <c r="P6844" s="42" t="s">
        <v>64</v>
      </c>
      <c r="Q6844" s="42" t="s">
        <v>65</v>
      </c>
      <c r="R6844" s="42">
        <v>1</v>
      </c>
      <c r="S6844" s="137" t="s">
        <v>2419</v>
      </c>
      <c r="T6844" s="62">
        <v>691081800</v>
      </c>
      <c r="U6844" s="62">
        <v>673786686.64999998</v>
      </c>
      <c r="Z6844" s="54" t="s">
        <v>280</v>
      </c>
      <c r="AA6844" s="132">
        <v>2.4009655741160099E-6</v>
      </c>
      <c r="AJ6844" s="42"/>
      <c r="AM6844" s="42"/>
      <c r="AN6844" s="42"/>
      <c r="AO6844" s="42"/>
      <c r="AP6844" s="42"/>
      <c r="AY6844" s="42"/>
      <c r="AZ6844" s="42"/>
      <c r="BA6844" s="42"/>
      <c r="BB6844" s="42"/>
      <c r="BN6844" s="54" t="s">
        <v>4578</v>
      </c>
      <c r="BO6844" s="58" t="str">
        <f t="shared" si="106"/>
        <v>境内资产</v>
      </c>
      <c r="BP6844" s="58" t="str">
        <f>IF(M6844="",VLOOKUP(D6844,Sheet4!$A$1:$B$92,2,0),VLOOKUP(Q6844,Sheet4!$A$1:$B$92,2,0))</f>
        <v>保险资产管理产品</v>
      </c>
    </row>
    <row r="6845" spans="1:68" s="58" customFormat="1" ht="12.75" customHeight="1">
      <c r="A6845" s="64" t="s">
        <v>1703</v>
      </c>
      <c r="B6845" s="54" t="s">
        <v>1240</v>
      </c>
      <c r="C6845" s="252" t="s">
        <v>5552</v>
      </c>
      <c r="D6845" s="252" t="s">
        <v>672</v>
      </c>
      <c r="E6845" s="54" t="s">
        <v>1704</v>
      </c>
      <c r="F6845" s="54" t="s">
        <v>1240</v>
      </c>
      <c r="G6845" s="129">
        <v>77100</v>
      </c>
      <c r="H6845" s="323">
        <v>1612333.31</v>
      </c>
      <c r="I6845" s="323">
        <v>1774071</v>
      </c>
      <c r="J6845" s="42"/>
      <c r="K6845" s="42"/>
      <c r="L6845" s="42" t="s">
        <v>4489</v>
      </c>
      <c r="M6845" s="42" t="s">
        <v>4049</v>
      </c>
      <c r="N6845" s="42" t="s">
        <v>2443</v>
      </c>
      <c r="O6845" s="137" t="s">
        <v>4050</v>
      </c>
      <c r="P6845" s="42" t="s">
        <v>64</v>
      </c>
      <c r="Q6845" s="42" t="s">
        <v>65</v>
      </c>
      <c r="R6845" s="42">
        <v>1</v>
      </c>
      <c r="S6845" s="137" t="s">
        <v>2419</v>
      </c>
      <c r="T6845" s="62">
        <v>691081800</v>
      </c>
      <c r="U6845" s="62">
        <v>673786686.64999998</v>
      </c>
      <c r="Z6845" s="54" t="s">
        <v>280</v>
      </c>
      <c r="AA6845" s="132">
        <v>3.3902241334030102E-6</v>
      </c>
      <c r="AJ6845" s="42"/>
      <c r="AM6845" s="42"/>
      <c r="AN6845" s="42"/>
      <c r="AO6845" s="42"/>
      <c r="AP6845" s="42"/>
      <c r="AY6845" s="42"/>
      <c r="AZ6845" s="42"/>
      <c r="BA6845" s="42"/>
      <c r="BB6845" s="42"/>
      <c r="BN6845" s="54" t="s">
        <v>4578</v>
      </c>
      <c r="BO6845" s="58" t="str">
        <f t="shared" si="106"/>
        <v>境内资产</v>
      </c>
      <c r="BP6845" s="58" t="str">
        <f>IF(M6845="",VLOOKUP(D6845,Sheet4!$A$1:$B$92,2,0),VLOOKUP(Q6845,Sheet4!$A$1:$B$92,2,0))</f>
        <v>保险资产管理产品</v>
      </c>
    </row>
    <row r="6846" spans="1:68" s="58" customFormat="1" ht="12.75" customHeight="1">
      <c r="A6846" s="64" t="s">
        <v>3847</v>
      </c>
      <c r="B6846" s="54" t="s">
        <v>3848</v>
      </c>
      <c r="C6846" s="252" t="s">
        <v>5552</v>
      </c>
      <c r="D6846" s="252" t="s">
        <v>672</v>
      </c>
      <c r="E6846" s="54" t="s">
        <v>3849</v>
      </c>
      <c r="F6846" s="54" t="s">
        <v>3848</v>
      </c>
      <c r="G6846" s="129">
        <v>68800</v>
      </c>
      <c r="H6846" s="323">
        <v>474919</v>
      </c>
      <c r="I6846" s="323">
        <v>383216</v>
      </c>
      <c r="J6846" s="42"/>
      <c r="K6846" s="42"/>
      <c r="L6846" s="42" t="s">
        <v>4489</v>
      </c>
      <c r="M6846" s="42" t="s">
        <v>4049</v>
      </c>
      <c r="N6846" s="42" t="s">
        <v>2443</v>
      </c>
      <c r="O6846" s="137" t="s">
        <v>4050</v>
      </c>
      <c r="P6846" s="42" t="s">
        <v>64</v>
      </c>
      <c r="Q6846" s="42" t="s">
        <v>65</v>
      </c>
      <c r="R6846" s="42">
        <v>1</v>
      </c>
      <c r="S6846" s="137" t="s">
        <v>2419</v>
      </c>
      <c r="T6846" s="62">
        <v>691081800</v>
      </c>
      <c r="U6846" s="62">
        <v>673786686.64999998</v>
      </c>
      <c r="Z6846" s="54" t="s">
        <v>280</v>
      </c>
      <c r="AA6846" s="132">
        <v>2.4038335554899501E-6</v>
      </c>
      <c r="AJ6846" s="42"/>
      <c r="AM6846" s="42"/>
      <c r="AN6846" s="42"/>
      <c r="AO6846" s="42"/>
      <c r="AP6846" s="42"/>
      <c r="AY6846" s="42"/>
      <c r="AZ6846" s="42"/>
      <c r="BA6846" s="42"/>
      <c r="BB6846" s="42"/>
      <c r="BN6846" s="54" t="s">
        <v>4578</v>
      </c>
      <c r="BO6846" s="58" t="str">
        <f t="shared" si="106"/>
        <v>境内资产</v>
      </c>
      <c r="BP6846" s="58" t="str">
        <f>IF(M6846="",VLOOKUP(D6846,Sheet4!$A$1:$B$92,2,0),VLOOKUP(Q6846,Sheet4!$A$1:$B$92,2,0))</f>
        <v>保险资产管理产品</v>
      </c>
    </row>
    <row r="6847" spans="1:68" s="58" customFormat="1" ht="12.75" customHeight="1">
      <c r="A6847" s="64" t="s">
        <v>3850</v>
      </c>
      <c r="B6847" s="54" t="s">
        <v>3537</v>
      </c>
      <c r="C6847" s="252" t="s">
        <v>5552</v>
      </c>
      <c r="D6847" s="252" t="s">
        <v>672</v>
      </c>
      <c r="E6847" s="54" t="s">
        <v>3851</v>
      </c>
      <c r="F6847" s="54" t="s">
        <v>3537</v>
      </c>
      <c r="G6847" s="129">
        <v>15600</v>
      </c>
      <c r="H6847" s="323">
        <v>162860.60999999999</v>
      </c>
      <c r="I6847" s="323">
        <v>109668</v>
      </c>
      <c r="J6847" s="42"/>
      <c r="K6847" s="42"/>
      <c r="L6847" s="42" t="s">
        <v>4489</v>
      </c>
      <c r="M6847" s="42" t="s">
        <v>4049</v>
      </c>
      <c r="N6847" s="42" t="s">
        <v>2443</v>
      </c>
      <c r="O6847" s="137" t="s">
        <v>4050</v>
      </c>
      <c r="P6847" s="42" t="s">
        <v>64</v>
      </c>
      <c r="Q6847" s="42" t="s">
        <v>65</v>
      </c>
      <c r="R6847" s="42">
        <v>1</v>
      </c>
      <c r="S6847" s="137" t="s">
        <v>2419</v>
      </c>
      <c r="T6847" s="62">
        <v>691081800</v>
      </c>
      <c r="U6847" s="62">
        <v>673786686.64999998</v>
      </c>
      <c r="Z6847" s="54" t="s">
        <v>280</v>
      </c>
      <c r="AA6847" s="132">
        <v>2.23860493391661E-6</v>
      </c>
      <c r="AJ6847" s="42"/>
      <c r="AM6847" s="42"/>
      <c r="AN6847" s="42"/>
      <c r="AO6847" s="42"/>
      <c r="AP6847" s="42"/>
      <c r="AY6847" s="42"/>
      <c r="AZ6847" s="42"/>
      <c r="BA6847" s="42"/>
      <c r="BB6847" s="42"/>
      <c r="BN6847" s="54" t="s">
        <v>4578</v>
      </c>
      <c r="BO6847" s="58" t="str">
        <f t="shared" si="106"/>
        <v>境内资产</v>
      </c>
      <c r="BP6847" s="58" t="str">
        <f>IF(M6847="",VLOOKUP(D6847,Sheet4!$A$1:$B$92,2,0),VLOOKUP(Q6847,Sheet4!$A$1:$B$92,2,0))</f>
        <v>保险资产管理产品</v>
      </c>
    </row>
    <row r="6848" spans="1:68" s="58" customFormat="1" ht="12.75" customHeight="1">
      <c r="A6848" s="64" t="s">
        <v>3852</v>
      </c>
      <c r="B6848" s="54" t="s">
        <v>1043</v>
      </c>
      <c r="C6848" s="252" t="s">
        <v>5552</v>
      </c>
      <c r="D6848" s="252" t="s">
        <v>672</v>
      </c>
      <c r="E6848" s="54" t="s">
        <v>3853</v>
      </c>
      <c r="F6848" s="54" t="s">
        <v>1043</v>
      </c>
      <c r="G6848" s="129">
        <v>135510</v>
      </c>
      <c r="H6848" s="323">
        <v>821258.14</v>
      </c>
      <c r="I6848" s="323">
        <v>1001418.9</v>
      </c>
      <c r="J6848" s="42"/>
      <c r="K6848" s="42"/>
      <c r="L6848" s="42" t="s">
        <v>4489</v>
      </c>
      <c r="M6848" s="42" t="s">
        <v>4049</v>
      </c>
      <c r="N6848" s="42" t="s">
        <v>2443</v>
      </c>
      <c r="O6848" s="137" t="s">
        <v>4050</v>
      </c>
      <c r="P6848" s="42" t="s">
        <v>64</v>
      </c>
      <c r="Q6848" s="42" t="s">
        <v>65</v>
      </c>
      <c r="R6848" s="42">
        <v>1</v>
      </c>
      <c r="S6848" s="137" t="s">
        <v>2419</v>
      </c>
      <c r="T6848" s="62">
        <v>691081800</v>
      </c>
      <c r="U6848" s="62">
        <v>673786686.64999998</v>
      </c>
      <c r="Z6848" s="54" t="s">
        <v>280</v>
      </c>
      <c r="AA6848" s="132">
        <v>9.1749059789695007E-6</v>
      </c>
      <c r="AJ6848" s="42"/>
      <c r="AM6848" s="42"/>
      <c r="AN6848" s="42"/>
      <c r="AO6848" s="42"/>
      <c r="AP6848" s="42"/>
      <c r="AY6848" s="42"/>
      <c r="AZ6848" s="42"/>
      <c r="BA6848" s="42"/>
      <c r="BB6848" s="42"/>
      <c r="BN6848" s="54" t="s">
        <v>4578</v>
      </c>
      <c r="BO6848" s="58" t="str">
        <f t="shared" si="106"/>
        <v>境内资产</v>
      </c>
      <c r="BP6848" s="58" t="str">
        <f>IF(M6848="",VLOOKUP(D6848,Sheet4!$A$1:$B$92,2,0),VLOOKUP(Q6848,Sheet4!$A$1:$B$92,2,0))</f>
        <v>保险资产管理产品</v>
      </c>
    </row>
    <row r="6849" spans="1:68" s="58" customFormat="1" ht="12.75" customHeight="1">
      <c r="A6849" s="64" t="s">
        <v>3854</v>
      </c>
      <c r="B6849" s="54" t="s">
        <v>1011</v>
      </c>
      <c r="C6849" s="252" t="s">
        <v>5552</v>
      </c>
      <c r="D6849" s="252" t="s">
        <v>672</v>
      </c>
      <c r="E6849" s="54" t="s">
        <v>3855</v>
      </c>
      <c r="F6849" s="54" t="s">
        <v>1011</v>
      </c>
      <c r="G6849" s="129">
        <v>35611</v>
      </c>
      <c r="H6849" s="323">
        <v>471821.48</v>
      </c>
      <c r="I6849" s="323">
        <v>543067.75</v>
      </c>
      <c r="J6849" s="42"/>
      <c r="K6849" s="42"/>
      <c r="L6849" s="42" t="s">
        <v>4489</v>
      </c>
      <c r="M6849" s="42" t="s">
        <v>4049</v>
      </c>
      <c r="N6849" s="42" t="s">
        <v>2443</v>
      </c>
      <c r="O6849" s="137" t="s">
        <v>4050</v>
      </c>
      <c r="P6849" s="42" t="s">
        <v>64</v>
      </c>
      <c r="Q6849" s="42" t="s">
        <v>65</v>
      </c>
      <c r="R6849" s="42">
        <v>1</v>
      </c>
      <c r="S6849" s="137" t="s">
        <v>2419</v>
      </c>
      <c r="T6849" s="62">
        <v>691081800</v>
      </c>
      <c r="U6849" s="62">
        <v>673786686.64999998</v>
      </c>
      <c r="Z6849" s="54" t="s">
        <v>280</v>
      </c>
      <c r="AA6849" s="132">
        <v>6.0049592555732399E-6</v>
      </c>
      <c r="AJ6849" s="42"/>
      <c r="AM6849" s="42"/>
      <c r="AN6849" s="42"/>
      <c r="AO6849" s="42"/>
      <c r="AP6849" s="42"/>
      <c r="AY6849" s="42"/>
      <c r="AZ6849" s="42"/>
      <c r="BA6849" s="42"/>
      <c r="BB6849" s="42"/>
      <c r="BN6849" s="54" t="s">
        <v>4578</v>
      </c>
      <c r="BO6849" s="58" t="str">
        <f t="shared" si="106"/>
        <v>境内资产</v>
      </c>
      <c r="BP6849" s="58" t="str">
        <f>IF(M6849="",VLOOKUP(D6849,Sheet4!$A$1:$B$92,2,0),VLOOKUP(Q6849,Sheet4!$A$1:$B$92,2,0))</f>
        <v>保险资产管理产品</v>
      </c>
    </row>
    <row r="6850" spans="1:68" s="58" customFormat="1" ht="12.75" customHeight="1">
      <c r="A6850" s="64" t="s">
        <v>1782</v>
      </c>
      <c r="B6850" s="54" t="s">
        <v>1783</v>
      </c>
      <c r="C6850" s="252" t="s">
        <v>5552</v>
      </c>
      <c r="D6850" s="252" t="s">
        <v>672</v>
      </c>
      <c r="E6850" s="54" t="s">
        <v>1784</v>
      </c>
      <c r="F6850" s="54" t="s">
        <v>1783</v>
      </c>
      <c r="G6850" s="129">
        <v>8211</v>
      </c>
      <c r="H6850" s="323">
        <v>472789.38</v>
      </c>
      <c r="I6850" s="323">
        <v>531826.47</v>
      </c>
      <c r="J6850" s="42"/>
      <c r="K6850" s="42"/>
      <c r="L6850" s="42" t="s">
        <v>4489</v>
      </c>
      <c r="M6850" s="42" t="s">
        <v>4049</v>
      </c>
      <c r="N6850" s="42" t="s">
        <v>2443</v>
      </c>
      <c r="O6850" s="137" t="s">
        <v>4050</v>
      </c>
      <c r="P6850" s="42" t="s">
        <v>64</v>
      </c>
      <c r="Q6850" s="42" t="s">
        <v>65</v>
      </c>
      <c r="R6850" s="42">
        <v>1</v>
      </c>
      <c r="S6850" s="137" t="s">
        <v>2419</v>
      </c>
      <c r="T6850" s="62">
        <v>691081800</v>
      </c>
      <c r="U6850" s="62">
        <v>673786686.64999998</v>
      </c>
      <c r="Z6850" s="54" t="s">
        <v>68</v>
      </c>
      <c r="AA6850" s="132">
        <v>3.8408193872563902E-7</v>
      </c>
      <c r="AJ6850" s="42"/>
      <c r="AM6850" s="42"/>
      <c r="AN6850" s="42"/>
      <c r="AO6850" s="42"/>
      <c r="AP6850" s="42"/>
      <c r="AY6850" s="42"/>
      <c r="AZ6850" s="42"/>
      <c r="BA6850" s="42"/>
      <c r="BB6850" s="42"/>
      <c r="BN6850" s="54" t="s">
        <v>4578</v>
      </c>
      <c r="BO6850" s="58" t="str">
        <f t="shared" si="106"/>
        <v>境内资产</v>
      </c>
      <c r="BP6850" s="58" t="str">
        <f>IF(M6850="",VLOOKUP(D6850,Sheet4!$A$1:$B$92,2,0),VLOOKUP(Q6850,Sheet4!$A$1:$B$92,2,0))</f>
        <v>保险资产管理产品</v>
      </c>
    </row>
    <row r="6851" spans="1:68" s="58" customFormat="1" ht="12.75" customHeight="1">
      <c r="A6851" s="64" t="s">
        <v>3856</v>
      </c>
      <c r="B6851" s="54" t="s">
        <v>3857</v>
      </c>
      <c r="C6851" s="252" t="s">
        <v>5552</v>
      </c>
      <c r="D6851" s="252" t="s">
        <v>672</v>
      </c>
      <c r="E6851" s="54" t="s">
        <v>3858</v>
      </c>
      <c r="F6851" s="54" t="s">
        <v>3857</v>
      </c>
      <c r="G6851" s="129">
        <v>29800</v>
      </c>
      <c r="H6851" s="323">
        <v>370802.99</v>
      </c>
      <c r="I6851" s="323">
        <v>274756</v>
      </c>
      <c r="J6851" s="42"/>
      <c r="K6851" s="42"/>
      <c r="L6851" s="42" t="s">
        <v>4489</v>
      </c>
      <c r="M6851" s="42" t="s">
        <v>4049</v>
      </c>
      <c r="N6851" s="42" t="s">
        <v>2443</v>
      </c>
      <c r="O6851" s="137" t="s">
        <v>4050</v>
      </c>
      <c r="P6851" s="42" t="s">
        <v>64</v>
      </c>
      <c r="Q6851" s="42" t="s">
        <v>65</v>
      </c>
      <c r="R6851" s="42">
        <v>1</v>
      </c>
      <c r="S6851" s="137" t="s">
        <v>2419</v>
      </c>
      <c r="T6851" s="62">
        <v>691081800</v>
      </c>
      <c r="U6851" s="62">
        <v>673786686.64999998</v>
      </c>
      <c r="Z6851" s="54" t="s">
        <v>280</v>
      </c>
      <c r="AA6851" s="132">
        <v>4.2610046647158397E-6</v>
      </c>
      <c r="AJ6851" s="42"/>
      <c r="AM6851" s="42"/>
      <c r="AN6851" s="42"/>
      <c r="AO6851" s="42"/>
      <c r="AP6851" s="42"/>
      <c r="AY6851" s="42"/>
      <c r="AZ6851" s="42"/>
      <c r="BA6851" s="42"/>
      <c r="BB6851" s="42"/>
      <c r="BN6851" s="54" t="s">
        <v>4578</v>
      </c>
      <c r="BO6851" s="58" t="str">
        <f t="shared" ref="BO6851:BO6914" si="107">IF(LEFT(D6851,2)="境外","境外资产","境内资产")</f>
        <v>境内资产</v>
      </c>
      <c r="BP6851" s="58" t="str">
        <f>IF(M6851="",VLOOKUP(D6851,Sheet4!$A$1:$B$92,2,0),VLOOKUP(Q6851,Sheet4!$A$1:$B$92,2,0))</f>
        <v>保险资产管理产品</v>
      </c>
    </row>
    <row r="6852" spans="1:68" s="58" customFormat="1" ht="12.75" customHeight="1">
      <c r="A6852" s="64" t="s">
        <v>3026</v>
      </c>
      <c r="B6852" s="54" t="s">
        <v>3027</v>
      </c>
      <c r="C6852" s="252" t="s">
        <v>5552</v>
      </c>
      <c r="D6852" s="252" t="s">
        <v>672</v>
      </c>
      <c r="E6852" s="54" t="s">
        <v>3028</v>
      </c>
      <c r="F6852" s="54" t="s">
        <v>3027</v>
      </c>
      <c r="G6852" s="129">
        <v>13100</v>
      </c>
      <c r="H6852" s="323">
        <v>197830.59</v>
      </c>
      <c r="I6852" s="323">
        <v>177374</v>
      </c>
      <c r="J6852" s="42"/>
      <c r="K6852" s="42"/>
      <c r="L6852" s="42" t="s">
        <v>4489</v>
      </c>
      <c r="M6852" s="42" t="s">
        <v>4049</v>
      </c>
      <c r="N6852" s="42" t="s">
        <v>2443</v>
      </c>
      <c r="O6852" s="137" t="s">
        <v>4050</v>
      </c>
      <c r="P6852" s="42" t="s">
        <v>64</v>
      </c>
      <c r="Q6852" s="42" t="s">
        <v>65</v>
      </c>
      <c r="R6852" s="42">
        <v>1</v>
      </c>
      <c r="S6852" s="137" t="s">
        <v>2419</v>
      </c>
      <c r="T6852" s="62">
        <v>691081800</v>
      </c>
      <c r="U6852" s="62">
        <v>673786686.64999998</v>
      </c>
      <c r="Z6852" s="54" t="s">
        <v>280</v>
      </c>
      <c r="AA6852" s="132">
        <v>1.7863571405194901E-6</v>
      </c>
      <c r="AJ6852" s="42"/>
      <c r="AM6852" s="42"/>
      <c r="AN6852" s="42"/>
      <c r="AO6852" s="42"/>
      <c r="AP6852" s="42"/>
      <c r="AY6852" s="42"/>
      <c r="AZ6852" s="42"/>
      <c r="BA6852" s="42"/>
      <c r="BB6852" s="42"/>
      <c r="BN6852" s="54" t="s">
        <v>4578</v>
      </c>
      <c r="BO6852" s="58" t="str">
        <f t="shared" si="107"/>
        <v>境内资产</v>
      </c>
      <c r="BP6852" s="58" t="str">
        <f>IF(M6852="",VLOOKUP(D6852,Sheet4!$A$1:$B$92,2,0),VLOOKUP(Q6852,Sheet4!$A$1:$B$92,2,0))</f>
        <v>保险资产管理产品</v>
      </c>
    </row>
    <row r="6853" spans="1:68" s="58" customFormat="1" ht="12.75" customHeight="1">
      <c r="A6853" s="64" t="s">
        <v>3859</v>
      </c>
      <c r="B6853" s="54" t="s">
        <v>1896</v>
      </c>
      <c r="C6853" s="252" t="s">
        <v>5552</v>
      </c>
      <c r="D6853" s="252" t="s">
        <v>672</v>
      </c>
      <c r="E6853" s="54" t="s">
        <v>3860</v>
      </c>
      <c r="F6853" s="54" t="s">
        <v>1896</v>
      </c>
      <c r="G6853" s="129">
        <v>21100</v>
      </c>
      <c r="H6853" s="323">
        <v>353096</v>
      </c>
      <c r="I6853" s="323">
        <v>257631</v>
      </c>
      <c r="J6853" s="42"/>
      <c r="K6853" s="42"/>
      <c r="L6853" s="42" t="s">
        <v>4489</v>
      </c>
      <c r="M6853" s="42" t="s">
        <v>4049</v>
      </c>
      <c r="N6853" s="42" t="s">
        <v>2443</v>
      </c>
      <c r="O6853" s="137" t="s">
        <v>4050</v>
      </c>
      <c r="P6853" s="42" t="s">
        <v>64</v>
      </c>
      <c r="Q6853" s="42" t="s">
        <v>65</v>
      </c>
      <c r="R6853" s="42">
        <v>1</v>
      </c>
      <c r="S6853" s="137" t="s">
        <v>2419</v>
      </c>
      <c r="T6853" s="62">
        <v>691081800</v>
      </c>
      <c r="U6853" s="62">
        <v>673786686.64999998</v>
      </c>
      <c r="Z6853" s="54" t="s">
        <v>280</v>
      </c>
      <c r="AA6853" s="132">
        <v>2.42625596064885E-6</v>
      </c>
      <c r="AJ6853" s="42"/>
      <c r="AM6853" s="42"/>
      <c r="AN6853" s="42"/>
      <c r="AO6853" s="42"/>
      <c r="AP6853" s="42"/>
      <c r="AY6853" s="42"/>
      <c r="AZ6853" s="42"/>
      <c r="BA6853" s="42"/>
      <c r="BB6853" s="42"/>
      <c r="BN6853" s="54" t="s">
        <v>4578</v>
      </c>
      <c r="BO6853" s="58" t="str">
        <f t="shared" si="107"/>
        <v>境内资产</v>
      </c>
      <c r="BP6853" s="58" t="str">
        <f>IF(M6853="",VLOOKUP(D6853,Sheet4!$A$1:$B$92,2,0),VLOOKUP(Q6853,Sheet4!$A$1:$B$92,2,0))</f>
        <v>保险资产管理产品</v>
      </c>
    </row>
    <row r="6854" spans="1:68" s="58" customFormat="1" ht="12.75" customHeight="1">
      <c r="A6854" s="64" t="s">
        <v>1705</v>
      </c>
      <c r="B6854" s="54" t="s">
        <v>1275</v>
      </c>
      <c r="C6854" s="252" t="s">
        <v>5552</v>
      </c>
      <c r="D6854" s="252" t="s">
        <v>672</v>
      </c>
      <c r="E6854" s="54" t="s">
        <v>1706</v>
      </c>
      <c r="F6854" s="54" t="s">
        <v>1275</v>
      </c>
      <c r="G6854" s="129">
        <v>31800</v>
      </c>
      <c r="H6854" s="323">
        <v>209612.58</v>
      </c>
      <c r="I6854" s="323">
        <v>216240</v>
      </c>
      <c r="J6854" s="42"/>
      <c r="K6854" s="42"/>
      <c r="L6854" s="42" t="s">
        <v>4489</v>
      </c>
      <c r="M6854" s="42" t="s">
        <v>4049</v>
      </c>
      <c r="N6854" s="42" t="s">
        <v>2443</v>
      </c>
      <c r="O6854" s="137" t="s">
        <v>4050</v>
      </c>
      <c r="P6854" s="42" t="s">
        <v>64</v>
      </c>
      <c r="Q6854" s="42" t="s">
        <v>65</v>
      </c>
      <c r="R6854" s="42">
        <v>1</v>
      </c>
      <c r="S6854" s="137" t="s">
        <v>2419</v>
      </c>
      <c r="T6854" s="62">
        <v>691081800</v>
      </c>
      <c r="U6854" s="62">
        <v>673786686.64999998</v>
      </c>
      <c r="Z6854" s="54" t="s">
        <v>280</v>
      </c>
      <c r="AA6854" s="132">
        <v>2.1389772052603398E-6</v>
      </c>
      <c r="AJ6854" s="42"/>
      <c r="AM6854" s="42"/>
      <c r="AN6854" s="42"/>
      <c r="AO6854" s="42"/>
      <c r="AP6854" s="42"/>
      <c r="AY6854" s="42"/>
      <c r="AZ6854" s="42"/>
      <c r="BA6854" s="42"/>
      <c r="BB6854" s="42"/>
      <c r="BN6854" s="54" t="s">
        <v>4578</v>
      </c>
      <c r="BO6854" s="58" t="str">
        <f t="shared" si="107"/>
        <v>境内资产</v>
      </c>
      <c r="BP6854" s="58" t="str">
        <f>IF(M6854="",VLOOKUP(D6854,Sheet4!$A$1:$B$92,2,0),VLOOKUP(Q6854,Sheet4!$A$1:$B$92,2,0))</f>
        <v>保险资产管理产品</v>
      </c>
    </row>
    <row r="6855" spans="1:68" s="58" customFormat="1" ht="12.75" customHeight="1">
      <c r="A6855" s="64" t="s">
        <v>3038</v>
      </c>
      <c r="B6855" s="54" t="s">
        <v>1063</v>
      </c>
      <c r="C6855" s="252" t="s">
        <v>5552</v>
      </c>
      <c r="D6855" s="252" t="s">
        <v>672</v>
      </c>
      <c r="E6855" s="54" t="s">
        <v>3039</v>
      </c>
      <c r="F6855" s="54" t="s">
        <v>1063</v>
      </c>
      <c r="G6855" s="129">
        <v>60400</v>
      </c>
      <c r="H6855" s="323">
        <v>549808.30000000005</v>
      </c>
      <c r="I6855" s="323">
        <v>712116</v>
      </c>
      <c r="J6855" s="42"/>
      <c r="K6855" s="42"/>
      <c r="L6855" s="42" t="s">
        <v>4489</v>
      </c>
      <c r="M6855" s="42" t="s">
        <v>4049</v>
      </c>
      <c r="N6855" s="42" t="s">
        <v>2443</v>
      </c>
      <c r="O6855" s="137" t="s">
        <v>4050</v>
      </c>
      <c r="P6855" s="42" t="s">
        <v>64</v>
      </c>
      <c r="Q6855" s="42" t="s">
        <v>65</v>
      </c>
      <c r="R6855" s="42">
        <v>1</v>
      </c>
      <c r="S6855" s="137" t="s">
        <v>2419</v>
      </c>
      <c r="T6855" s="62">
        <v>691081800</v>
      </c>
      <c r="U6855" s="62">
        <v>673786686.64999998</v>
      </c>
      <c r="Z6855" s="54" t="s">
        <v>280</v>
      </c>
      <c r="AA6855" s="132">
        <v>6.0306979547642301E-6</v>
      </c>
      <c r="AJ6855" s="42"/>
      <c r="AM6855" s="42"/>
      <c r="AN6855" s="42"/>
      <c r="AO6855" s="42"/>
      <c r="AP6855" s="42"/>
      <c r="AY6855" s="42"/>
      <c r="AZ6855" s="42"/>
      <c r="BA6855" s="42"/>
      <c r="BB6855" s="42"/>
      <c r="BN6855" s="54" t="s">
        <v>4578</v>
      </c>
      <c r="BO6855" s="58" t="str">
        <f t="shared" si="107"/>
        <v>境内资产</v>
      </c>
      <c r="BP6855" s="58" t="str">
        <f>IF(M6855="",VLOOKUP(D6855,Sheet4!$A$1:$B$92,2,0),VLOOKUP(Q6855,Sheet4!$A$1:$B$92,2,0))</f>
        <v>保险资产管理产品</v>
      </c>
    </row>
    <row r="6856" spans="1:68" s="58" customFormat="1" ht="12.75" customHeight="1">
      <c r="A6856" s="64" t="s">
        <v>2095</v>
      </c>
      <c r="B6856" s="54" t="s">
        <v>1468</v>
      </c>
      <c r="C6856" s="252" t="s">
        <v>5552</v>
      </c>
      <c r="D6856" s="252" t="s">
        <v>672</v>
      </c>
      <c r="E6856" s="54" t="s">
        <v>2202</v>
      </c>
      <c r="F6856" s="54" t="s">
        <v>1468</v>
      </c>
      <c r="G6856" s="129">
        <v>14857</v>
      </c>
      <c r="H6856" s="323">
        <v>941726.46</v>
      </c>
      <c r="I6856" s="323">
        <v>959465.06</v>
      </c>
      <c r="J6856" s="42"/>
      <c r="K6856" s="42"/>
      <c r="L6856" s="42" t="s">
        <v>4489</v>
      </c>
      <c r="M6856" s="42" t="s">
        <v>4049</v>
      </c>
      <c r="N6856" s="42" t="s">
        <v>2443</v>
      </c>
      <c r="O6856" s="137" t="s">
        <v>4050</v>
      </c>
      <c r="P6856" s="42" t="s">
        <v>64</v>
      </c>
      <c r="Q6856" s="42" t="s">
        <v>65</v>
      </c>
      <c r="R6856" s="42">
        <v>1</v>
      </c>
      <c r="S6856" s="137" t="s">
        <v>2419</v>
      </c>
      <c r="T6856" s="62">
        <v>691081800</v>
      </c>
      <c r="U6856" s="62">
        <v>673786686.64999998</v>
      </c>
      <c r="Z6856" s="54" t="s">
        <v>280</v>
      </c>
      <c r="AA6856" s="132">
        <v>2.7447126922136802E-6</v>
      </c>
      <c r="AJ6856" s="42"/>
      <c r="AM6856" s="42"/>
      <c r="AN6856" s="42"/>
      <c r="AO6856" s="42"/>
      <c r="AP6856" s="42"/>
      <c r="AY6856" s="42"/>
      <c r="AZ6856" s="42"/>
      <c r="BA6856" s="42"/>
      <c r="BB6856" s="42"/>
      <c r="BN6856" s="54" t="s">
        <v>4578</v>
      </c>
      <c r="BO6856" s="58" t="str">
        <f t="shared" si="107"/>
        <v>境内资产</v>
      </c>
      <c r="BP6856" s="58" t="str">
        <f>IF(M6856="",VLOOKUP(D6856,Sheet4!$A$1:$B$92,2,0),VLOOKUP(Q6856,Sheet4!$A$1:$B$92,2,0))</f>
        <v>保险资产管理产品</v>
      </c>
    </row>
    <row r="6857" spans="1:68" s="58" customFormat="1" ht="12.75" customHeight="1">
      <c r="A6857" s="64" t="s">
        <v>3861</v>
      </c>
      <c r="B6857" s="54" t="s">
        <v>3862</v>
      </c>
      <c r="C6857" s="252" t="s">
        <v>5552</v>
      </c>
      <c r="D6857" s="252" t="s">
        <v>672</v>
      </c>
      <c r="E6857" s="54" t="s">
        <v>3863</v>
      </c>
      <c r="F6857" s="54" t="s">
        <v>3862</v>
      </c>
      <c r="G6857" s="129">
        <v>2100</v>
      </c>
      <c r="H6857" s="323">
        <v>116090.79</v>
      </c>
      <c r="I6857" s="323">
        <v>96453</v>
      </c>
      <c r="J6857" s="42"/>
      <c r="K6857" s="42"/>
      <c r="L6857" s="42" t="s">
        <v>4489</v>
      </c>
      <c r="M6857" s="42" t="s">
        <v>4049</v>
      </c>
      <c r="N6857" s="42" t="s">
        <v>2443</v>
      </c>
      <c r="O6857" s="137" t="s">
        <v>4050</v>
      </c>
      <c r="P6857" s="42" t="s">
        <v>64</v>
      </c>
      <c r="Q6857" s="42" t="s">
        <v>65</v>
      </c>
      <c r="R6857" s="42">
        <v>1</v>
      </c>
      <c r="S6857" s="137" t="s">
        <v>2419</v>
      </c>
      <c r="T6857" s="62">
        <v>691081800</v>
      </c>
      <c r="U6857" s="62">
        <v>673786686.64999998</v>
      </c>
      <c r="Z6857" s="54" t="s">
        <v>280</v>
      </c>
      <c r="AA6857" s="132">
        <v>2.29141891995338E-6</v>
      </c>
      <c r="AJ6857" s="42"/>
      <c r="AM6857" s="42"/>
      <c r="AN6857" s="42"/>
      <c r="AO6857" s="42"/>
      <c r="AP6857" s="42"/>
      <c r="AY6857" s="42"/>
      <c r="AZ6857" s="42"/>
      <c r="BA6857" s="42"/>
      <c r="BB6857" s="42"/>
      <c r="BN6857" s="54" t="s">
        <v>4578</v>
      </c>
      <c r="BO6857" s="58" t="str">
        <f t="shared" si="107"/>
        <v>境内资产</v>
      </c>
      <c r="BP6857" s="58" t="str">
        <f>IF(M6857="",VLOOKUP(D6857,Sheet4!$A$1:$B$92,2,0),VLOOKUP(Q6857,Sheet4!$A$1:$B$92,2,0))</f>
        <v>保险资产管理产品</v>
      </c>
    </row>
    <row r="6858" spans="1:68" s="58" customFormat="1" ht="12.75" customHeight="1">
      <c r="A6858" s="64" t="s">
        <v>3864</v>
      </c>
      <c r="B6858" s="54" t="s">
        <v>3865</v>
      </c>
      <c r="C6858" s="252" t="s">
        <v>5552</v>
      </c>
      <c r="D6858" s="252" t="s">
        <v>672</v>
      </c>
      <c r="E6858" s="54" t="s">
        <v>3866</v>
      </c>
      <c r="F6858" s="54" t="s">
        <v>3865</v>
      </c>
      <c r="G6858" s="129">
        <v>7300</v>
      </c>
      <c r="H6858" s="323">
        <v>263920.13</v>
      </c>
      <c r="I6858" s="323">
        <v>148701</v>
      </c>
      <c r="J6858" s="42"/>
      <c r="K6858" s="42"/>
      <c r="L6858" s="42" t="s">
        <v>4489</v>
      </c>
      <c r="M6858" s="42" t="s">
        <v>4049</v>
      </c>
      <c r="N6858" s="42" t="s">
        <v>2443</v>
      </c>
      <c r="O6858" s="137" t="s">
        <v>4050</v>
      </c>
      <c r="P6858" s="42" t="s">
        <v>64</v>
      </c>
      <c r="Q6858" s="42" t="s">
        <v>65</v>
      </c>
      <c r="R6858" s="42">
        <v>1</v>
      </c>
      <c r="S6858" s="137" t="s">
        <v>2419</v>
      </c>
      <c r="T6858" s="62">
        <v>691081800</v>
      </c>
      <c r="U6858" s="62">
        <v>673786686.64999998</v>
      </c>
      <c r="Z6858" s="54" t="s">
        <v>280</v>
      </c>
      <c r="AA6858" s="132">
        <v>9.4112250011736495E-7</v>
      </c>
      <c r="AJ6858" s="42"/>
      <c r="AM6858" s="42"/>
      <c r="AN6858" s="42"/>
      <c r="AO6858" s="42"/>
      <c r="AP6858" s="42"/>
      <c r="AY6858" s="42"/>
      <c r="AZ6858" s="42"/>
      <c r="BA6858" s="42"/>
      <c r="BB6858" s="42"/>
      <c r="BN6858" s="54" t="s">
        <v>4578</v>
      </c>
      <c r="BO6858" s="58" t="str">
        <f t="shared" si="107"/>
        <v>境内资产</v>
      </c>
      <c r="BP6858" s="58" t="str">
        <f>IF(M6858="",VLOOKUP(D6858,Sheet4!$A$1:$B$92,2,0),VLOOKUP(Q6858,Sheet4!$A$1:$B$92,2,0))</f>
        <v>保险资产管理产品</v>
      </c>
    </row>
    <row r="6859" spans="1:68" s="58" customFormat="1" ht="12.75" customHeight="1">
      <c r="A6859" s="64" t="s">
        <v>2203</v>
      </c>
      <c r="B6859" s="54" t="s">
        <v>2205</v>
      </c>
      <c r="C6859" s="252" t="s">
        <v>5552</v>
      </c>
      <c r="D6859" s="252" t="s">
        <v>672</v>
      </c>
      <c r="E6859" s="54" t="s">
        <v>2204</v>
      </c>
      <c r="F6859" s="54" t="s">
        <v>2205</v>
      </c>
      <c r="G6859" s="129">
        <v>20800</v>
      </c>
      <c r="H6859" s="323">
        <v>427514.6</v>
      </c>
      <c r="I6859" s="323">
        <v>649168</v>
      </c>
      <c r="J6859" s="42"/>
      <c r="K6859" s="42"/>
      <c r="L6859" s="42" t="s">
        <v>4489</v>
      </c>
      <c r="M6859" s="42" t="s">
        <v>4049</v>
      </c>
      <c r="N6859" s="42" t="s">
        <v>2443</v>
      </c>
      <c r="O6859" s="137" t="s">
        <v>4050</v>
      </c>
      <c r="P6859" s="42" t="s">
        <v>64</v>
      </c>
      <c r="Q6859" s="42" t="s">
        <v>65</v>
      </c>
      <c r="R6859" s="42">
        <v>1</v>
      </c>
      <c r="S6859" s="137" t="s">
        <v>2419</v>
      </c>
      <c r="T6859" s="62">
        <v>691081800</v>
      </c>
      <c r="U6859" s="62">
        <v>673786686.64999998</v>
      </c>
      <c r="Z6859" s="54" t="s">
        <v>280</v>
      </c>
      <c r="AA6859" s="132">
        <v>1.04688220597758E-6</v>
      </c>
      <c r="AJ6859" s="42"/>
      <c r="AM6859" s="42"/>
      <c r="AN6859" s="42"/>
      <c r="AO6859" s="42"/>
      <c r="AP6859" s="42"/>
      <c r="AY6859" s="42"/>
      <c r="AZ6859" s="42"/>
      <c r="BA6859" s="42"/>
      <c r="BB6859" s="42"/>
      <c r="BN6859" s="54" t="s">
        <v>4578</v>
      </c>
      <c r="BO6859" s="58" t="str">
        <f t="shared" si="107"/>
        <v>境内资产</v>
      </c>
      <c r="BP6859" s="58" t="str">
        <f>IF(M6859="",VLOOKUP(D6859,Sheet4!$A$1:$B$92,2,0),VLOOKUP(Q6859,Sheet4!$A$1:$B$92,2,0))</f>
        <v>保险资产管理产品</v>
      </c>
    </row>
    <row r="6860" spans="1:68" s="58" customFormat="1" ht="12.75" customHeight="1">
      <c r="A6860" s="64" t="s">
        <v>3867</v>
      </c>
      <c r="B6860" s="54" t="s">
        <v>3868</v>
      </c>
      <c r="C6860" s="252" t="s">
        <v>5552</v>
      </c>
      <c r="D6860" s="252" t="s">
        <v>672</v>
      </c>
      <c r="E6860" s="54" t="s">
        <v>3869</v>
      </c>
      <c r="F6860" s="54" t="s">
        <v>3868</v>
      </c>
      <c r="G6860" s="129">
        <v>2328</v>
      </c>
      <c r="H6860" s="323">
        <v>180593.68</v>
      </c>
      <c r="I6860" s="323">
        <v>103409.76</v>
      </c>
      <c r="J6860" s="42"/>
      <c r="K6860" s="42"/>
      <c r="L6860" s="42" t="s">
        <v>4489</v>
      </c>
      <c r="M6860" s="42" t="s">
        <v>4049</v>
      </c>
      <c r="N6860" s="42" t="s">
        <v>2443</v>
      </c>
      <c r="O6860" s="137" t="s">
        <v>4050</v>
      </c>
      <c r="P6860" s="42" t="s">
        <v>64</v>
      </c>
      <c r="Q6860" s="42" t="s">
        <v>65</v>
      </c>
      <c r="R6860" s="42">
        <v>1</v>
      </c>
      <c r="S6860" s="137" t="s">
        <v>2419</v>
      </c>
      <c r="T6860" s="62">
        <v>691081800</v>
      </c>
      <c r="U6860" s="62">
        <v>673786686.64999998</v>
      </c>
      <c r="Z6860" s="54" t="s">
        <v>280</v>
      </c>
      <c r="AA6860" s="132">
        <v>1.78341606913035E-6</v>
      </c>
      <c r="AJ6860" s="42"/>
      <c r="AM6860" s="42"/>
      <c r="AN6860" s="42"/>
      <c r="AO6860" s="42"/>
      <c r="AP6860" s="42"/>
      <c r="AY6860" s="42"/>
      <c r="AZ6860" s="42"/>
      <c r="BA6860" s="42"/>
      <c r="BB6860" s="42"/>
      <c r="BN6860" s="54" t="s">
        <v>4578</v>
      </c>
      <c r="BO6860" s="58" t="str">
        <f t="shared" si="107"/>
        <v>境内资产</v>
      </c>
      <c r="BP6860" s="58" t="str">
        <f>IF(M6860="",VLOOKUP(D6860,Sheet4!$A$1:$B$92,2,0),VLOOKUP(Q6860,Sheet4!$A$1:$B$92,2,0))</f>
        <v>保险资产管理产品</v>
      </c>
    </row>
    <row r="6861" spans="1:68" s="58" customFormat="1" ht="12.75" customHeight="1">
      <c r="A6861" s="64" t="s">
        <v>3449</v>
      </c>
      <c r="B6861" s="54" t="s">
        <v>3450</v>
      </c>
      <c r="C6861" s="252" t="s">
        <v>5552</v>
      </c>
      <c r="D6861" s="252" t="s">
        <v>672</v>
      </c>
      <c r="E6861" s="54" t="s">
        <v>3451</v>
      </c>
      <c r="F6861" s="54" t="s">
        <v>3450</v>
      </c>
      <c r="G6861" s="129">
        <v>21930</v>
      </c>
      <c r="H6861" s="323">
        <v>224775.67999999999</v>
      </c>
      <c r="I6861" s="323">
        <v>149343.29999999999</v>
      </c>
      <c r="J6861" s="42"/>
      <c r="K6861" s="42"/>
      <c r="L6861" s="42" t="s">
        <v>4489</v>
      </c>
      <c r="M6861" s="42" t="s">
        <v>4049</v>
      </c>
      <c r="N6861" s="42" t="s">
        <v>2443</v>
      </c>
      <c r="O6861" s="137" t="s">
        <v>4050</v>
      </c>
      <c r="P6861" s="42" t="s">
        <v>64</v>
      </c>
      <c r="Q6861" s="42" t="s">
        <v>65</v>
      </c>
      <c r="R6861" s="42">
        <v>1</v>
      </c>
      <c r="S6861" s="137" t="s">
        <v>2419</v>
      </c>
      <c r="T6861" s="62">
        <v>691081800</v>
      </c>
      <c r="U6861" s="62">
        <v>673786686.64999998</v>
      </c>
      <c r="Z6861" s="54" t="s">
        <v>280</v>
      </c>
      <c r="AA6861" s="132">
        <v>4.72249670463189E-6</v>
      </c>
      <c r="AJ6861" s="42"/>
      <c r="AM6861" s="42"/>
      <c r="AN6861" s="42"/>
      <c r="AO6861" s="42"/>
      <c r="AP6861" s="42"/>
      <c r="AY6861" s="42"/>
      <c r="AZ6861" s="42"/>
      <c r="BA6861" s="42"/>
      <c r="BB6861" s="42"/>
      <c r="BN6861" s="54" t="s">
        <v>4578</v>
      </c>
      <c r="BO6861" s="58" t="str">
        <f t="shared" si="107"/>
        <v>境内资产</v>
      </c>
      <c r="BP6861" s="58" t="str">
        <f>IF(M6861="",VLOOKUP(D6861,Sheet4!$A$1:$B$92,2,0),VLOOKUP(Q6861,Sheet4!$A$1:$B$92,2,0))</f>
        <v>保险资产管理产品</v>
      </c>
    </row>
    <row r="6862" spans="1:68" s="58" customFormat="1" ht="12.75" customHeight="1">
      <c r="A6862" s="64" t="s">
        <v>3040</v>
      </c>
      <c r="B6862" s="54" t="s">
        <v>3041</v>
      </c>
      <c r="C6862" s="252" t="s">
        <v>5552</v>
      </c>
      <c r="D6862" s="252" t="s">
        <v>672</v>
      </c>
      <c r="E6862" s="54" t="s">
        <v>3042</v>
      </c>
      <c r="F6862" s="54" t="s">
        <v>3041</v>
      </c>
      <c r="G6862" s="129">
        <v>21000</v>
      </c>
      <c r="H6862" s="323">
        <v>257576.75</v>
      </c>
      <c r="I6862" s="323">
        <v>197820</v>
      </c>
      <c r="J6862" s="42"/>
      <c r="K6862" s="42"/>
      <c r="L6862" s="42" t="s">
        <v>4489</v>
      </c>
      <c r="M6862" s="42" t="s">
        <v>4049</v>
      </c>
      <c r="N6862" s="42" t="s">
        <v>2443</v>
      </c>
      <c r="O6862" s="137" t="s">
        <v>4050</v>
      </c>
      <c r="P6862" s="42" t="s">
        <v>64</v>
      </c>
      <c r="Q6862" s="42" t="s">
        <v>65</v>
      </c>
      <c r="R6862" s="42">
        <v>1</v>
      </c>
      <c r="S6862" s="137" t="s">
        <v>2419</v>
      </c>
      <c r="T6862" s="62">
        <v>691081800</v>
      </c>
      <c r="U6862" s="62">
        <v>673786686.64999998</v>
      </c>
      <c r="Z6862" s="54" t="s">
        <v>280</v>
      </c>
      <c r="AA6862" s="132">
        <v>1.0571301307242901E-6</v>
      </c>
      <c r="AJ6862" s="42"/>
      <c r="AM6862" s="42"/>
      <c r="AN6862" s="42"/>
      <c r="AO6862" s="42"/>
      <c r="AP6862" s="42"/>
      <c r="AY6862" s="42"/>
      <c r="AZ6862" s="42"/>
      <c r="BA6862" s="42"/>
      <c r="BB6862" s="42"/>
      <c r="BN6862" s="54" t="s">
        <v>4578</v>
      </c>
      <c r="BO6862" s="58" t="str">
        <f t="shared" si="107"/>
        <v>境内资产</v>
      </c>
      <c r="BP6862" s="58" t="str">
        <f>IF(M6862="",VLOOKUP(D6862,Sheet4!$A$1:$B$92,2,0),VLOOKUP(Q6862,Sheet4!$A$1:$B$92,2,0))</f>
        <v>保险资产管理产品</v>
      </c>
    </row>
    <row r="6863" spans="1:68" s="58" customFormat="1" ht="12.75" customHeight="1">
      <c r="A6863" s="64" t="s">
        <v>3870</v>
      </c>
      <c r="B6863" s="54" t="s">
        <v>3871</v>
      </c>
      <c r="C6863" s="252" t="s">
        <v>5552</v>
      </c>
      <c r="D6863" s="252" t="s">
        <v>672</v>
      </c>
      <c r="E6863" s="54" t="s">
        <v>3872</v>
      </c>
      <c r="F6863" s="54" t="s">
        <v>3871</v>
      </c>
      <c r="G6863" s="129">
        <v>4400</v>
      </c>
      <c r="H6863" s="323">
        <v>145176</v>
      </c>
      <c r="I6863" s="323">
        <v>113740</v>
      </c>
      <c r="J6863" s="42"/>
      <c r="K6863" s="42"/>
      <c r="L6863" s="42" t="s">
        <v>4489</v>
      </c>
      <c r="M6863" s="42" t="s">
        <v>4049</v>
      </c>
      <c r="N6863" s="42" t="s">
        <v>2443</v>
      </c>
      <c r="O6863" s="137" t="s">
        <v>4050</v>
      </c>
      <c r="P6863" s="42" t="s">
        <v>64</v>
      </c>
      <c r="Q6863" s="42" t="s">
        <v>65</v>
      </c>
      <c r="R6863" s="42">
        <v>1</v>
      </c>
      <c r="S6863" s="137" t="s">
        <v>2419</v>
      </c>
      <c r="T6863" s="62">
        <v>691081800</v>
      </c>
      <c r="U6863" s="62">
        <v>673786686.64999998</v>
      </c>
      <c r="Z6863" s="54" t="s">
        <v>280</v>
      </c>
      <c r="AA6863" s="132">
        <v>1.9438182290442099E-6</v>
      </c>
      <c r="AJ6863" s="42"/>
      <c r="AM6863" s="42"/>
      <c r="AN6863" s="42"/>
      <c r="AO6863" s="42"/>
      <c r="AP6863" s="42"/>
      <c r="AY6863" s="42"/>
      <c r="AZ6863" s="42"/>
      <c r="BA6863" s="42"/>
      <c r="BB6863" s="42"/>
      <c r="BN6863" s="54" t="s">
        <v>4578</v>
      </c>
      <c r="BO6863" s="58" t="str">
        <f t="shared" si="107"/>
        <v>境内资产</v>
      </c>
      <c r="BP6863" s="58" t="str">
        <f>IF(M6863="",VLOOKUP(D6863,Sheet4!$A$1:$B$92,2,0),VLOOKUP(Q6863,Sheet4!$A$1:$B$92,2,0))</f>
        <v>保险资产管理产品</v>
      </c>
    </row>
    <row r="6864" spans="1:68" s="58" customFormat="1" ht="12.75" customHeight="1">
      <c r="A6864" s="64" t="s">
        <v>3873</v>
      </c>
      <c r="B6864" s="54" t="s">
        <v>3874</v>
      </c>
      <c r="C6864" s="252" t="s">
        <v>5552</v>
      </c>
      <c r="D6864" s="252" t="s">
        <v>672</v>
      </c>
      <c r="E6864" s="54" t="s">
        <v>3875</v>
      </c>
      <c r="F6864" s="54" t="s">
        <v>3874</v>
      </c>
      <c r="G6864" s="129">
        <v>46800</v>
      </c>
      <c r="H6864" s="323">
        <v>204409.60000000001</v>
      </c>
      <c r="I6864" s="323">
        <v>134316</v>
      </c>
      <c r="J6864" s="42"/>
      <c r="K6864" s="42"/>
      <c r="L6864" s="42" t="s">
        <v>4489</v>
      </c>
      <c r="M6864" s="42" t="s">
        <v>4049</v>
      </c>
      <c r="N6864" s="42" t="s">
        <v>2443</v>
      </c>
      <c r="O6864" s="137" t="s">
        <v>4050</v>
      </c>
      <c r="P6864" s="42" t="s">
        <v>64</v>
      </c>
      <c r="Q6864" s="42" t="s">
        <v>65</v>
      </c>
      <c r="R6864" s="42">
        <v>1</v>
      </c>
      <c r="S6864" s="137" t="s">
        <v>2419</v>
      </c>
      <c r="T6864" s="62">
        <v>691081800</v>
      </c>
      <c r="U6864" s="62">
        <v>673786686.64999998</v>
      </c>
      <c r="Z6864" s="54" t="s">
        <v>280</v>
      </c>
      <c r="AA6864" s="132">
        <v>5.4005665626369502E-6</v>
      </c>
      <c r="AJ6864" s="42"/>
      <c r="AM6864" s="42"/>
      <c r="AN6864" s="42"/>
      <c r="AO6864" s="42"/>
      <c r="AP6864" s="42"/>
      <c r="AY6864" s="42"/>
      <c r="AZ6864" s="42"/>
      <c r="BA6864" s="42"/>
      <c r="BB6864" s="42"/>
      <c r="BN6864" s="54" t="s">
        <v>4578</v>
      </c>
      <c r="BO6864" s="58" t="str">
        <f t="shared" si="107"/>
        <v>境内资产</v>
      </c>
      <c r="BP6864" s="58" t="str">
        <f>IF(M6864="",VLOOKUP(D6864,Sheet4!$A$1:$B$92,2,0),VLOOKUP(Q6864,Sheet4!$A$1:$B$92,2,0))</f>
        <v>保险资产管理产品</v>
      </c>
    </row>
    <row r="6865" spans="1:68" s="58" customFormat="1" ht="12.75" customHeight="1">
      <c r="A6865" s="64" t="s">
        <v>2093</v>
      </c>
      <c r="B6865" s="54" t="s">
        <v>1051</v>
      </c>
      <c r="C6865" s="252" t="s">
        <v>5552</v>
      </c>
      <c r="D6865" s="252" t="s">
        <v>672</v>
      </c>
      <c r="E6865" s="54" t="s">
        <v>3876</v>
      </c>
      <c r="F6865" s="54" t="s">
        <v>1051</v>
      </c>
      <c r="G6865" s="129">
        <v>188200</v>
      </c>
      <c r="H6865" s="323">
        <v>3910792.79</v>
      </c>
      <c r="I6865" s="323">
        <v>3961610</v>
      </c>
      <c r="J6865" s="42"/>
      <c r="K6865" s="42"/>
      <c r="L6865" s="42" t="s">
        <v>4489</v>
      </c>
      <c r="M6865" s="42" t="s">
        <v>4049</v>
      </c>
      <c r="N6865" s="42" t="s">
        <v>2443</v>
      </c>
      <c r="O6865" s="137" t="s">
        <v>4050</v>
      </c>
      <c r="P6865" s="42" t="s">
        <v>64</v>
      </c>
      <c r="Q6865" s="42" t="s">
        <v>65</v>
      </c>
      <c r="R6865" s="42">
        <v>1</v>
      </c>
      <c r="S6865" s="137" t="s">
        <v>2419</v>
      </c>
      <c r="T6865" s="62">
        <v>691081800</v>
      </c>
      <c r="U6865" s="62">
        <v>673786686.64999998</v>
      </c>
      <c r="Z6865" s="54" t="s">
        <v>280</v>
      </c>
      <c r="AA6865" s="132">
        <v>9.0593179900854005E-6</v>
      </c>
      <c r="AJ6865" s="42"/>
      <c r="AM6865" s="42"/>
      <c r="AN6865" s="42"/>
      <c r="AO6865" s="42"/>
      <c r="AP6865" s="42"/>
      <c r="AY6865" s="42"/>
      <c r="AZ6865" s="42"/>
      <c r="BA6865" s="42"/>
      <c r="BB6865" s="42"/>
      <c r="BN6865" s="54" t="s">
        <v>4578</v>
      </c>
      <c r="BO6865" s="58" t="str">
        <f t="shared" si="107"/>
        <v>境内资产</v>
      </c>
      <c r="BP6865" s="58" t="str">
        <f>IF(M6865="",VLOOKUP(D6865,Sheet4!$A$1:$B$92,2,0),VLOOKUP(Q6865,Sheet4!$A$1:$B$92,2,0))</f>
        <v>保险资产管理产品</v>
      </c>
    </row>
    <row r="6866" spans="1:68" s="58" customFormat="1" ht="12.75" customHeight="1">
      <c r="A6866" s="64" t="s">
        <v>3043</v>
      </c>
      <c r="B6866" s="54" t="s">
        <v>3044</v>
      </c>
      <c r="C6866" s="252" t="s">
        <v>5552</v>
      </c>
      <c r="D6866" s="252" t="s">
        <v>672</v>
      </c>
      <c r="E6866" s="54" t="s">
        <v>3045</v>
      </c>
      <c r="F6866" s="54" t="s">
        <v>3044</v>
      </c>
      <c r="G6866" s="129">
        <v>25500</v>
      </c>
      <c r="H6866" s="323">
        <v>209559.75</v>
      </c>
      <c r="I6866" s="323">
        <v>211905</v>
      </c>
      <c r="J6866" s="42"/>
      <c r="K6866" s="42"/>
      <c r="L6866" s="42" t="s">
        <v>4489</v>
      </c>
      <c r="M6866" s="42" t="s">
        <v>4049</v>
      </c>
      <c r="N6866" s="42" t="s">
        <v>2443</v>
      </c>
      <c r="O6866" s="137" t="s">
        <v>4050</v>
      </c>
      <c r="P6866" s="42" t="s">
        <v>64</v>
      </c>
      <c r="Q6866" s="42" t="s">
        <v>65</v>
      </c>
      <c r="R6866" s="42">
        <v>1</v>
      </c>
      <c r="S6866" s="137" t="s">
        <v>2419</v>
      </c>
      <c r="T6866" s="62">
        <v>691081800</v>
      </c>
      <c r="U6866" s="62">
        <v>673786686.64999998</v>
      </c>
      <c r="Z6866" s="54" t="s">
        <v>280</v>
      </c>
      <c r="AA6866" s="132">
        <v>1.87782481463016E-6</v>
      </c>
      <c r="AJ6866" s="42"/>
      <c r="AM6866" s="42"/>
      <c r="AN6866" s="42"/>
      <c r="AO6866" s="42"/>
      <c r="AP6866" s="42"/>
      <c r="AY6866" s="42"/>
      <c r="AZ6866" s="42"/>
      <c r="BA6866" s="42"/>
      <c r="BB6866" s="42"/>
      <c r="BN6866" s="54" t="s">
        <v>4578</v>
      </c>
      <c r="BO6866" s="58" t="str">
        <f t="shared" si="107"/>
        <v>境内资产</v>
      </c>
      <c r="BP6866" s="58" t="str">
        <f>IF(M6866="",VLOOKUP(D6866,Sheet4!$A$1:$B$92,2,0),VLOOKUP(Q6866,Sheet4!$A$1:$B$92,2,0))</f>
        <v>保险资产管理产品</v>
      </c>
    </row>
    <row r="6867" spans="1:68" s="58" customFormat="1" ht="12.75" customHeight="1">
      <c r="A6867" s="64" t="s">
        <v>3048</v>
      </c>
      <c r="B6867" s="54" t="s">
        <v>1055</v>
      </c>
      <c r="C6867" s="252" t="s">
        <v>5552</v>
      </c>
      <c r="D6867" s="252" t="s">
        <v>672</v>
      </c>
      <c r="E6867" s="54" t="s">
        <v>3049</v>
      </c>
      <c r="F6867" s="54" t="s">
        <v>1055</v>
      </c>
      <c r="G6867" s="129">
        <v>29800</v>
      </c>
      <c r="H6867" s="323">
        <v>516412.01</v>
      </c>
      <c r="I6867" s="323">
        <v>421670</v>
      </c>
      <c r="J6867" s="42"/>
      <c r="K6867" s="42"/>
      <c r="L6867" s="42" t="s">
        <v>4489</v>
      </c>
      <c r="M6867" s="42" t="s">
        <v>4049</v>
      </c>
      <c r="N6867" s="42" t="s">
        <v>2443</v>
      </c>
      <c r="O6867" s="137" t="s">
        <v>4050</v>
      </c>
      <c r="P6867" s="42" t="s">
        <v>64</v>
      </c>
      <c r="Q6867" s="42" t="s">
        <v>65</v>
      </c>
      <c r="R6867" s="42">
        <v>1</v>
      </c>
      <c r="S6867" s="137" t="s">
        <v>2419</v>
      </c>
      <c r="T6867" s="62">
        <v>691081800</v>
      </c>
      <c r="U6867" s="62">
        <v>673786686.64999998</v>
      </c>
      <c r="Z6867" s="54" t="s">
        <v>280</v>
      </c>
      <c r="AA6867" s="132">
        <v>3.3458065183721401E-6</v>
      </c>
      <c r="AJ6867" s="42"/>
      <c r="AM6867" s="42"/>
      <c r="AN6867" s="42"/>
      <c r="AO6867" s="42"/>
      <c r="AP6867" s="42"/>
      <c r="AY6867" s="42"/>
      <c r="AZ6867" s="42"/>
      <c r="BA6867" s="42"/>
      <c r="BB6867" s="42"/>
      <c r="BN6867" s="54" t="s">
        <v>4578</v>
      </c>
      <c r="BO6867" s="58" t="str">
        <f t="shared" si="107"/>
        <v>境内资产</v>
      </c>
      <c r="BP6867" s="58" t="str">
        <f>IF(M6867="",VLOOKUP(D6867,Sheet4!$A$1:$B$92,2,0),VLOOKUP(Q6867,Sheet4!$A$1:$B$92,2,0))</f>
        <v>保险资产管理产品</v>
      </c>
    </row>
    <row r="6868" spans="1:68" s="58" customFormat="1" ht="12.75" customHeight="1">
      <c r="A6868" s="64" t="s">
        <v>3877</v>
      </c>
      <c r="B6868" s="54" t="s">
        <v>3878</v>
      </c>
      <c r="C6868" s="252" t="s">
        <v>5552</v>
      </c>
      <c r="D6868" s="252" t="s">
        <v>672</v>
      </c>
      <c r="E6868" s="54" t="s">
        <v>3879</v>
      </c>
      <c r="F6868" s="54" t="s">
        <v>3878</v>
      </c>
      <c r="G6868" s="129">
        <v>21200</v>
      </c>
      <c r="H6868" s="323">
        <v>108289.3</v>
      </c>
      <c r="I6868" s="323">
        <v>87344</v>
      </c>
      <c r="J6868" s="42"/>
      <c r="K6868" s="42"/>
      <c r="L6868" s="42" t="s">
        <v>4489</v>
      </c>
      <c r="M6868" s="42" t="s">
        <v>4049</v>
      </c>
      <c r="N6868" s="42" t="s">
        <v>2443</v>
      </c>
      <c r="O6868" s="137" t="s">
        <v>4050</v>
      </c>
      <c r="P6868" s="42" t="s">
        <v>64</v>
      </c>
      <c r="Q6868" s="42" t="s">
        <v>65</v>
      </c>
      <c r="R6868" s="42">
        <v>1</v>
      </c>
      <c r="S6868" s="137" t="s">
        <v>2419</v>
      </c>
      <c r="T6868" s="62">
        <v>691081800</v>
      </c>
      <c r="U6868" s="62">
        <v>673786686.64999998</v>
      </c>
      <c r="Z6868" s="54" t="s">
        <v>280</v>
      </c>
      <c r="AA6868" s="132">
        <v>2.5124385291175599E-6</v>
      </c>
      <c r="AJ6868" s="42"/>
      <c r="AM6868" s="42"/>
      <c r="AN6868" s="42"/>
      <c r="AO6868" s="42"/>
      <c r="AP6868" s="42"/>
      <c r="AY6868" s="42"/>
      <c r="AZ6868" s="42"/>
      <c r="BA6868" s="42"/>
      <c r="BB6868" s="42"/>
      <c r="BN6868" s="54" t="s">
        <v>4578</v>
      </c>
      <c r="BO6868" s="58" t="str">
        <f t="shared" si="107"/>
        <v>境内资产</v>
      </c>
      <c r="BP6868" s="58" t="str">
        <f>IF(M6868="",VLOOKUP(D6868,Sheet4!$A$1:$B$92,2,0),VLOOKUP(Q6868,Sheet4!$A$1:$B$92,2,0))</f>
        <v>保险资产管理产品</v>
      </c>
    </row>
    <row r="6869" spans="1:68" s="58" customFormat="1" ht="12.75" customHeight="1">
      <c r="A6869" s="64" t="s">
        <v>2091</v>
      </c>
      <c r="B6869" s="54" t="s">
        <v>3050</v>
      </c>
      <c r="C6869" s="252" t="s">
        <v>5552</v>
      </c>
      <c r="D6869" s="252" t="s">
        <v>672</v>
      </c>
      <c r="E6869" s="54" t="s">
        <v>3051</v>
      </c>
      <c r="F6869" s="54" t="s">
        <v>3050</v>
      </c>
      <c r="G6869" s="129">
        <v>26300</v>
      </c>
      <c r="H6869" s="323">
        <v>287022.63</v>
      </c>
      <c r="I6869" s="323">
        <v>456568</v>
      </c>
      <c r="J6869" s="42"/>
      <c r="K6869" s="42"/>
      <c r="L6869" s="42" t="s">
        <v>4489</v>
      </c>
      <c r="M6869" s="42" t="s">
        <v>4049</v>
      </c>
      <c r="N6869" s="42" t="s">
        <v>2443</v>
      </c>
      <c r="O6869" s="137" t="s">
        <v>4050</v>
      </c>
      <c r="P6869" s="42" t="s">
        <v>64</v>
      </c>
      <c r="Q6869" s="42" t="s">
        <v>65</v>
      </c>
      <c r="R6869" s="42">
        <v>1</v>
      </c>
      <c r="S6869" s="137" t="s">
        <v>2419</v>
      </c>
      <c r="T6869" s="62">
        <v>691081800</v>
      </c>
      <c r="U6869" s="62">
        <v>673786686.64999998</v>
      </c>
      <c r="Z6869" s="54" t="s">
        <v>280</v>
      </c>
      <c r="AA6869" s="132">
        <v>2.7127385250128899E-6</v>
      </c>
      <c r="AJ6869" s="42"/>
      <c r="AM6869" s="42"/>
      <c r="AN6869" s="42"/>
      <c r="AO6869" s="42"/>
      <c r="AP6869" s="42"/>
      <c r="AY6869" s="42"/>
      <c r="AZ6869" s="42"/>
      <c r="BA6869" s="42"/>
      <c r="BB6869" s="42"/>
      <c r="BN6869" s="54" t="s">
        <v>4578</v>
      </c>
      <c r="BO6869" s="58" t="str">
        <f t="shared" si="107"/>
        <v>境内资产</v>
      </c>
      <c r="BP6869" s="58" t="str">
        <f>IF(M6869="",VLOOKUP(D6869,Sheet4!$A$1:$B$92,2,0),VLOOKUP(Q6869,Sheet4!$A$1:$B$92,2,0))</f>
        <v>保险资产管理产品</v>
      </c>
    </row>
    <row r="6870" spans="1:68" s="58" customFormat="1" ht="12.75" customHeight="1">
      <c r="A6870" s="64" t="s">
        <v>3880</v>
      </c>
      <c r="B6870" s="54" t="s">
        <v>1271</v>
      </c>
      <c r="C6870" s="252" t="s">
        <v>5552</v>
      </c>
      <c r="D6870" s="252" t="s">
        <v>672</v>
      </c>
      <c r="E6870" s="54" t="s">
        <v>3881</v>
      </c>
      <c r="F6870" s="54" t="s">
        <v>1271</v>
      </c>
      <c r="G6870" s="129">
        <v>109800</v>
      </c>
      <c r="H6870" s="323">
        <v>818064.07</v>
      </c>
      <c r="I6870" s="323">
        <v>703818</v>
      </c>
      <c r="J6870" s="42"/>
      <c r="K6870" s="42"/>
      <c r="L6870" s="42" t="s">
        <v>4489</v>
      </c>
      <c r="M6870" s="42" t="s">
        <v>4049</v>
      </c>
      <c r="N6870" s="42" t="s">
        <v>2443</v>
      </c>
      <c r="O6870" s="137" t="s">
        <v>4050</v>
      </c>
      <c r="P6870" s="42" t="s">
        <v>64</v>
      </c>
      <c r="Q6870" s="42" t="s">
        <v>65</v>
      </c>
      <c r="R6870" s="42">
        <v>1</v>
      </c>
      <c r="S6870" s="137" t="s">
        <v>2419</v>
      </c>
      <c r="T6870" s="62">
        <v>691081800</v>
      </c>
      <c r="U6870" s="62">
        <v>673786686.64999998</v>
      </c>
      <c r="Z6870" s="54" t="s">
        <v>280</v>
      </c>
      <c r="AA6870" s="132">
        <v>7.7287755341472702E-6</v>
      </c>
      <c r="AJ6870" s="42"/>
      <c r="AM6870" s="42"/>
      <c r="AN6870" s="42"/>
      <c r="AO6870" s="42"/>
      <c r="AP6870" s="42"/>
      <c r="AY6870" s="42"/>
      <c r="AZ6870" s="42"/>
      <c r="BA6870" s="42"/>
      <c r="BB6870" s="42"/>
      <c r="BN6870" s="54" t="s">
        <v>4578</v>
      </c>
      <c r="BO6870" s="58" t="str">
        <f t="shared" si="107"/>
        <v>境内资产</v>
      </c>
      <c r="BP6870" s="58" t="str">
        <f>IF(M6870="",VLOOKUP(D6870,Sheet4!$A$1:$B$92,2,0),VLOOKUP(Q6870,Sheet4!$A$1:$B$92,2,0))</f>
        <v>保险资产管理产品</v>
      </c>
    </row>
    <row r="6871" spans="1:68" s="58" customFormat="1" ht="12.75" customHeight="1">
      <c r="A6871" s="64" t="s">
        <v>3882</v>
      </c>
      <c r="B6871" s="54" t="s">
        <v>1279</v>
      </c>
      <c r="C6871" s="252" t="s">
        <v>5552</v>
      </c>
      <c r="D6871" s="252" t="s">
        <v>672</v>
      </c>
      <c r="E6871" s="54" t="s">
        <v>3883</v>
      </c>
      <c r="F6871" s="54" t="s">
        <v>1279</v>
      </c>
      <c r="G6871" s="129">
        <v>3000</v>
      </c>
      <c r="H6871" s="323">
        <v>51275.88</v>
      </c>
      <c r="I6871" s="323">
        <v>34230</v>
      </c>
      <c r="J6871" s="42"/>
      <c r="K6871" s="42"/>
      <c r="L6871" s="42" t="s">
        <v>4489</v>
      </c>
      <c r="M6871" s="42" t="s">
        <v>4049</v>
      </c>
      <c r="N6871" s="42" t="s">
        <v>2443</v>
      </c>
      <c r="O6871" s="137" t="s">
        <v>4050</v>
      </c>
      <c r="P6871" s="42" t="s">
        <v>64</v>
      </c>
      <c r="Q6871" s="42" t="s">
        <v>65</v>
      </c>
      <c r="R6871" s="42">
        <v>1</v>
      </c>
      <c r="S6871" s="137" t="s">
        <v>2419</v>
      </c>
      <c r="T6871" s="62">
        <v>691081800</v>
      </c>
      <c r="U6871" s="62">
        <v>673786686.64999998</v>
      </c>
      <c r="Z6871" s="54" t="s">
        <v>280</v>
      </c>
      <c r="AA6871" s="132">
        <v>1.35722490536312E-6</v>
      </c>
      <c r="AJ6871" s="42"/>
      <c r="AM6871" s="42"/>
      <c r="AN6871" s="42"/>
      <c r="AO6871" s="42"/>
      <c r="AP6871" s="42"/>
      <c r="AY6871" s="42"/>
      <c r="AZ6871" s="42"/>
      <c r="BA6871" s="42"/>
      <c r="BB6871" s="42"/>
      <c r="BN6871" s="54" t="s">
        <v>4578</v>
      </c>
      <c r="BO6871" s="58" t="str">
        <f t="shared" si="107"/>
        <v>境内资产</v>
      </c>
      <c r="BP6871" s="58" t="str">
        <f>IF(M6871="",VLOOKUP(D6871,Sheet4!$A$1:$B$92,2,0),VLOOKUP(Q6871,Sheet4!$A$1:$B$92,2,0))</f>
        <v>保险资产管理产品</v>
      </c>
    </row>
    <row r="6872" spans="1:68" s="58" customFormat="1" ht="12.75" customHeight="1">
      <c r="A6872" s="64" t="s">
        <v>3884</v>
      </c>
      <c r="B6872" s="54" t="s">
        <v>3885</v>
      </c>
      <c r="C6872" s="252" t="s">
        <v>5552</v>
      </c>
      <c r="D6872" s="252" t="s">
        <v>672</v>
      </c>
      <c r="E6872" s="54" t="s">
        <v>3886</v>
      </c>
      <c r="F6872" s="54" t="s">
        <v>3885</v>
      </c>
      <c r="G6872" s="129">
        <v>5200</v>
      </c>
      <c r="H6872" s="323">
        <v>72611.17</v>
      </c>
      <c r="I6872" s="323">
        <v>44720</v>
      </c>
      <c r="J6872" s="42"/>
      <c r="K6872" s="42"/>
      <c r="L6872" s="42" t="s">
        <v>4489</v>
      </c>
      <c r="M6872" s="42" t="s">
        <v>4049</v>
      </c>
      <c r="N6872" s="42" t="s">
        <v>2443</v>
      </c>
      <c r="O6872" s="137" t="s">
        <v>4050</v>
      </c>
      <c r="P6872" s="42" t="s">
        <v>64</v>
      </c>
      <c r="Q6872" s="42" t="s">
        <v>65</v>
      </c>
      <c r="R6872" s="42">
        <v>1</v>
      </c>
      <c r="S6872" s="137" t="s">
        <v>2419</v>
      </c>
      <c r="T6872" s="62">
        <v>691081800</v>
      </c>
      <c r="U6872" s="62">
        <v>673786686.64999998</v>
      </c>
      <c r="Z6872" s="54" t="s">
        <v>280</v>
      </c>
      <c r="AA6872" s="132">
        <v>1.10244519881556E-6</v>
      </c>
      <c r="AJ6872" s="42"/>
      <c r="AM6872" s="42"/>
      <c r="AN6872" s="42"/>
      <c r="AO6872" s="42"/>
      <c r="AP6872" s="42"/>
      <c r="AY6872" s="42"/>
      <c r="AZ6872" s="42"/>
      <c r="BA6872" s="42"/>
      <c r="BB6872" s="42"/>
      <c r="BN6872" s="54" t="s">
        <v>4578</v>
      </c>
      <c r="BO6872" s="58" t="str">
        <f t="shared" si="107"/>
        <v>境内资产</v>
      </c>
      <c r="BP6872" s="58" t="str">
        <f>IF(M6872="",VLOOKUP(D6872,Sheet4!$A$1:$B$92,2,0),VLOOKUP(Q6872,Sheet4!$A$1:$B$92,2,0))</f>
        <v>保险资产管理产品</v>
      </c>
    </row>
    <row r="6873" spans="1:68" s="58" customFormat="1" ht="12.75" customHeight="1">
      <c r="A6873" s="64" t="s">
        <v>3887</v>
      </c>
      <c r="B6873" s="54" t="s">
        <v>3888</v>
      </c>
      <c r="C6873" s="252" t="s">
        <v>5552</v>
      </c>
      <c r="D6873" s="252" t="s">
        <v>672</v>
      </c>
      <c r="E6873" s="54" t="s">
        <v>3889</v>
      </c>
      <c r="F6873" s="54" t="s">
        <v>3888</v>
      </c>
      <c r="G6873" s="129">
        <v>9200</v>
      </c>
      <c r="H6873" s="323">
        <v>122708.37</v>
      </c>
      <c r="I6873" s="323">
        <v>106812</v>
      </c>
      <c r="J6873" s="42"/>
      <c r="K6873" s="42"/>
      <c r="L6873" s="42" t="s">
        <v>4489</v>
      </c>
      <c r="M6873" s="42" t="s">
        <v>4049</v>
      </c>
      <c r="N6873" s="42" t="s">
        <v>2443</v>
      </c>
      <c r="O6873" s="137" t="s">
        <v>4050</v>
      </c>
      <c r="P6873" s="42" t="s">
        <v>64</v>
      </c>
      <c r="Q6873" s="42" t="s">
        <v>65</v>
      </c>
      <c r="R6873" s="42">
        <v>1</v>
      </c>
      <c r="S6873" s="137" t="s">
        <v>2419</v>
      </c>
      <c r="T6873" s="62">
        <v>691081800</v>
      </c>
      <c r="U6873" s="62">
        <v>673786686.64999998</v>
      </c>
      <c r="Z6873" s="54" t="s">
        <v>280</v>
      </c>
      <c r="AA6873" s="132">
        <v>8.7920845071898204E-7</v>
      </c>
      <c r="AJ6873" s="42"/>
      <c r="AM6873" s="42"/>
      <c r="AN6873" s="42"/>
      <c r="AO6873" s="42"/>
      <c r="AP6873" s="42"/>
      <c r="AY6873" s="42"/>
      <c r="AZ6873" s="42"/>
      <c r="BA6873" s="42"/>
      <c r="BB6873" s="42"/>
      <c r="BN6873" s="54" t="s">
        <v>4578</v>
      </c>
      <c r="BO6873" s="58" t="str">
        <f t="shared" si="107"/>
        <v>境内资产</v>
      </c>
      <c r="BP6873" s="58" t="str">
        <f>IF(M6873="",VLOOKUP(D6873,Sheet4!$A$1:$B$92,2,0),VLOOKUP(Q6873,Sheet4!$A$1:$B$92,2,0))</f>
        <v>保险资产管理产品</v>
      </c>
    </row>
    <row r="6874" spans="1:68" s="58" customFormat="1" ht="12.75" customHeight="1">
      <c r="A6874" s="64" t="s">
        <v>1707</v>
      </c>
      <c r="B6874" s="54" t="s">
        <v>1347</v>
      </c>
      <c r="C6874" s="252" t="s">
        <v>5552</v>
      </c>
      <c r="D6874" s="252" t="s">
        <v>672</v>
      </c>
      <c r="E6874" s="54" t="s">
        <v>1708</v>
      </c>
      <c r="F6874" s="54" t="s">
        <v>1347</v>
      </c>
      <c r="G6874" s="129">
        <v>691200</v>
      </c>
      <c r="H6874" s="323">
        <v>2129637.7200000002</v>
      </c>
      <c r="I6874" s="323">
        <v>2115072</v>
      </c>
      <c r="J6874" s="42"/>
      <c r="K6874" s="42"/>
      <c r="L6874" s="42" t="s">
        <v>4489</v>
      </c>
      <c r="M6874" s="42" t="s">
        <v>4049</v>
      </c>
      <c r="N6874" s="42" t="s">
        <v>2443</v>
      </c>
      <c r="O6874" s="137" t="s">
        <v>4050</v>
      </c>
      <c r="P6874" s="42" t="s">
        <v>64</v>
      </c>
      <c r="Q6874" s="42" t="s">
        <v>65</v>
      </c>
      <c r="R6874" s="42">
        <v>1</v>
      </c>
      <c r="S6874" s="137" t="s">
        <v>2419</v>
      </c>
      <c r="T6874" s="62">
        <v>691081800</v>
      </c>
      <c r="U6874" s="62">
        <v>673786686.64999998</v>
      </c>
      <c r="Z6874" s="54" t="s">
        <v>280</v>
      </c>
      <c r="AA6874" s="132">
        <v>1.9749528780038499E-6</v>
      </c>
      <c r="AJ6874" s="42"/>
      <c r="AM6874" s="42"/>
      <c r="AN6874" s="42"/>
      <c r="AO6874" s="42"/>
      <c r="AP6874" s="42"/>
      <c r="AY6874" s="42"/>
      <c r="AZ6874" s="42"/>
      <c r="BA6874" s="42"/>
      <c r="BB6874" s="42"/>
      <c r="BN6874" s="54" t="s">
        <v>4578</v>
      </c>
      <c r="BO6874" s="58" t="str">
        <f t="shared" si="107"/>
        <v>境内资产</v>
      </c>
      <c r="BP6874" s="58" t="str">
        <f>IF(M6874="",VLOOKUP(D6874,Sheet4!$A$1:$B$92,2,0),VLOOKUP(Q6874,Sheet4!$A$1:$B$92,2,0))</f>
        <v>保险资产管理产品</v>
      </c>
    </row>
    <row r="6875" spans="1:68" s="58" customFormat="1" ht="12.75" customHeight="1">
      <c r="A6875" s="64" t="s">
        <v>3052</v>
      </c>
      <c r="B6875" s="54" t="s">
        <v>3053</v>
      </c>
      <c r="C6875" s="252" t="s">
        <v>5552</v>
      </c>
      <c r="D6875" s="252" t="s">
        <v>672</v>
      </c>
      <c r="E6875" s="54" t="s">
        <v>3054</v>
      </c>
      <c r="F6875" s="54" t="s">
        <v>3053</v>
      </c>
      <c r="G6875" s="129">
        <v>77630</v>
      </c>
      <c r="H6875" s="323">
        <v>5537574.2000000002</v>
      </c>
      <c r="I6875" s="323">
        <v>3389325.8</v>
      </c>
      <c r="J6875" s="42"/>
      <c r="K6875" s="42"/>
      <c r="L6875" s="42" t="s">
        <v>4489</v>
      </c>
      <c r="M6875" s="42" t="s">
        <v>4049</v>
      </c>
      <c r="N6875" s="42" t="s">
        <v>2443</v>
      </c>
      <c r="O6875" s="137" t="s">
        <v>4050</v>
      </c>
      <c r="P6875" s="42" t="s">
        <v>64</v>
      </c>
      <c r="Q6875" s="42" t="s">
        <v>65</v>
      </c>
      <c r="R6875" s="42">
        <v>1</v>
      </c>
      <c r="S6875" s="137" t="s">
        <v>2419</v>
      </c>
      <c r="T6875" s="62">
        <v>691081800</v>
      </c>
      <c r="U6875" s="62">
        <v>673786686.64999998</v>
      </c>
      <c r="Z6875" s="54" t="s">
        <v>280</v>
      </c>
      <c r="AA6875" s="132">
        <v>4.24666164187161E-6</v>
      </c>
      <c r="AJ6875" s="42"/>
      <c r="AM6875" s="42"/>
      <c r="AN6875" s="42"/>
      <c r="AO6875" s="42"/>
      <c r="AP6875" s="42"/>
      <c r="AY6875" s="42"/>
      <c r="AZ6875" s="42"/>
      <c r="BA6875" s="42"/>
      <c r="BB6875" s="42"/>
      <c r="BN6875" s="54" t="s">
        <v>4578</v>
      </c>
      <c r="BO6875" s="58" t="str">
        <f t="shared" si="107"/>
        <v>境内资产</v>
      </c>
      <c r="BP6875" s="58" t="str">
        <f>IF(M6875="",VLOOKUP(D6875,Sheet4!$A$1:$B$92,2,0),VLOOKUP(Q6875,Sheet4!$A$1:$B$92,2,0))</f>
        <v>保险资产管理产品</v>
      </c>
    </row>
    <row r="6876" spans="1:68" s="58" customFormat="1" ht="12.75" customHeight="1">
      <c r="A6876" s="64" t="s">
        <v>3055</v>
      </c>
      <c r="B6876" s="54" t="s">
        <v>3056</v>
      </c>
      <c r="C6876" s="252" t="s">
        <v>5552</v>
      </c>
      <c r="D6876" s="252" t="s">
        <v>672</v>
      </c>
      <c r="E6876" s="54" t="s">
        <v>3057</v>
      </c>
      <c r="F6876" s="54" t="s">
        <v>3056</v>
      </c>
      <c r="G6876" s="129">
        <v>229800</v>
      </c>
      <c r="H6876" s="323">
        <v>1097252.81</v>
      </c>
      <c r="I6876" s="323">
        <v>974352</v>
      </c>
      <c r="J6876" s="42"/>
      <c r="K6876" s="42"/>
      <c r="L6876" s="42" t="s">
        <v>4489</v>
      </c>
      <c r="M6876" s="42" t="s">
        <v>4049</v>
      </c>
      <c r="N6876" s="42" t="s">
        <v>2443</v>
      </c>
      <c r="O6876" s="137" t="s">
        <v>4050</v>
      </c>
      <c r="P6876" s="42" t="s">
        <v>64</v>
      </c>
      <c r="Q6876" s="42" t="s">
        <v>65</v>
      </c>
      <c r="R6876" s="42">
        <v>1</v>
      </c>
      <c r="S6876" s="137" t="s">
        <v>2419</v>
      </c>
      <c r="T6876" s="62">
        <v>691081800</v>
      </c>
      <c r="U6876" s="62">
        <v>673786686.64999998</v>
      </c>
      <c r="Z6876" s="54" t="s">
        <v>280</v>
      </c>
      <c r="AA6876" s="132">
        <v>5.19627462313038E-6</v>
      </c>
      <c r="AJ6876" s="42"/>
      <c r="AM6876" s="42"/>
      <c r="AN6876" s="42"/>
      <c r="AO6876" s="42"/>
      <c r="AP6876" s="42"/>
      <c r="AY6876" s="42"/>
      <c r="AZ6876" s="42"/>
      <c r="BA6876" s="42"/>
      <c r="BB6876" s="42"/>
      <c r="BN6876" s="54" t="s">
        <v>4578</v>
      </c>
      <c r="BO6876" s="58" t="str">
        <f t="shared" si="107"/>
        <v>境内资产</v>
      </c>
      <c r="BP6876" s="58" t="str">
        <f>IF(M6876="",VLOOKUP(D6876,Sheet4!$A$1:$B$92,2,0),VLOOKUP(Q6876,Sheet4!$A$1:$B$92,2,0))</f>
        <v>保险资产管理产品</v>
      </c>
    </row>
    <row r="6877" spans="1:68" s="58" customFormat="1" ht="12.75" customHeight="1">
      <c r="A6877" s="64" t="s">
        <v>3890</v>
      </c>
      <c r="B6877" s="54" t="s">
        <v>3891</v>
      </c>
      <c r="C6877" s="252" t="s">
        <v>5552</v>
      </c>
      <c r="D6877" s="252" t="s">
        <v>672</v>
      </c>
      <c r="E6877" s="54" t="s">
        <v>3892</v>
      </c>
      <c r="F6877" s="54" t="s">
        <v>3891</v>
      </c>
      <c r="G6877" s="129">
        <v>15800</v>
      </c>
      <c r="H6877" s="323">
        <v>202967.1</v>
      </c>
      <c r="I6877" s="323">
        <v>124346</v>
      </c>
      <c r="J6877" s="42"/>
      <c r="K6877" s="42"/>
      <c r="L6877" s="42" t="s">
        <v>4489</v>
      </c>
      <c r="M6877" s="42" t="s">
        <v>4049</v>
      </c>
      <c r="N6877" s="42" t="s">
        <v>2443</v>
      </c>
      <c r="O6877" s="137" t="s">
        <v>4050</v>
      </c>
      <c r="P6877" s="42" t="s">
        <v>64</v>
      </c>
      <c r="Q6877" s="42" t="s">
        <v>65</v>
      </c>
      <c r="R6877" s="42">
        <v>1</v>
      </c>
      <c r="S6877" s="137" t="s">
        <v>2419</v>
      </c>
      <c r="T6877" s="62">
        <v>691081800</v>
      </c>
      <c r="U6877" s="62">
        <v>673786686.64999998</v>
      </c>
      <c r="Z6877" s="54" t="s">
        <v>280</v>
      </c>
      <c r="AA6877" s="132">
        <v>2.2112241973415301E-6</v>
      </c>
      <c r="AJ6877" s="42"/>
      <c r="AM6877" s="42"/>
      <c r="AN6877" s="42"/>
      <c r="AO6877" s="42"/>
      <c r="AP6877" s="42"/>
      <c r="AY6877" s="42"/>
      <c r="AZ6877" s="42"/>
      <c r="BA6877" s="42"/>
      <c r="BB6877" s="42"/>
      <c r="BN6877" s="54" t="s">
        <v>4578</v>
      </c>
      <c r="BO6877" s="58" t="str">
        <f t="shared" si="107"/>
        <v>境内资产</v>
      </c>
      <c r="BP6877" s="58" t="str">
        <f>IF(M6877="",VLOOKUP(D6877,Sheet4!$A$1:$B$92,2,0),VLOOKUP(Q6877,Sheet4!$A$1:$B$92,2,0))</f>
        <v>保险资产管理产品</v>
      </c>
    </row>
    <row r="6878" spans="1:68" s="58" customFormat="1" ht="12.75" customHeight="1">
      <c r="A6878" s="64" t="s">
        <v>3893</v>
      </c>
      <c r="B6878" s="54" t="s">
        <v>1908</v>
      </c>
      <c r="C6878" s="252" t="s">
        <v>5552</v>
      </c>
      <c r="D6878" s="252" t="s">
        <v>672</v>
      </c>
      <c r="E6878" s="54" t="s">
        <v>3894</v>
      </c>
      <c r="F6878" s="54" t="s">
        <v>1908</v>
      </c>
      <c r="G6878" s="129">
        <v>33800</v>
      </c>
      <c r="H6878" s="323">
        <v>302425.62</v>
      </c>
      <c r="I6878" s="323">
        <v>209898</v>
      </c>
      <c r="J6878" s="42"/>
      <c r="K6878" s="42"/>
      <c r="L6878" s="42" t="s">
        <v>4489</v>
      </c>
      <c r="M6878" s="42" t="s">
        <v>4049</v>
      </c>
      <c r="N6878" s="42" t="s">
        <v>2443</v>
      </c>
      <c r="O6878" s="137" t="s">
        <v>4050</v>
      </c>
      <c r="P6878" s="42" t="s">
        <v>64</v>
      </c>
      <c r="Q6878" s="42" t="s">
        <v>65</v>
      </c>
      <c r="R6878" s="42">
        <v>1</v>
      </c>
      <c r="S6878" s="137" t="s">
        <v>2419</v>
      </c>
      <c r="T6878" s="62">
        <v>691081800</v>
      </c>
      <c r="U6878" s="62">
        <v>673786686.64999998</v>
      </c>
      <c r="Z6878" s="54" t="s">
        <v>280</v>
      </c>
      <c r="AA6878" s="132">
        <v>5.0472834335345103E-6</v>
      </c>
      <c r="AJ6878" s="42"/>
      <c r="AM6878" s="42"/>
      <c r="AN6878" s="42"/>
      <c r="AO6878" s="42"/>
      <c r="AP6878" s="42"/>
      <c r="AY6878" s="42"/>
      <c r="AZ6878" s="42"/>
      <c r="BA6878" s="42"/>
      <c r="BB6878" s="42"/>
      <c r="BN6878" s="54" t="s">
        <v>4578</v>
      </c>
      <c r="BO6878" s="58" t="str">
        <f t="shared" si="107"/>
        <v>境内资产</v>
      </c>
      <c r="BP6878" s="58" t="str">
        <f>IF(M6878="",VLOOKUP(D6878,Sheet4!$A$1:$B$92,2,0),VLOOKUP(Q6878,Sheet4!$A$1:$B$92,2,0))</f>
        <v>保险资产管理产品</v>
      </c>
    </row>
    <row r="6879" spans="1:68" s="58" customFormat="1" ht="12.75" customHeight="1">
      <c r="A6879" s="64" t="s">
        <v>2206</v>
      </c>
      <c r="B6879" s="54" t="s">
        <v>2207</v>
      </c>
      <c r="C6879" s="252" t="s">
        <v>5552</v>
      </c>
      <c r="D6879" s="252" t="s">
        <v>672</v>
      </c>
      <c r="E6879" s="54" t="s">
        <v>3058</v>
      </c>
      <c r="F6879" s="54" t="s">
        <v>2207</v>
      </c>
      <c r="G6879" s="129">
        <v>50400</v>
      </c>
      <c r="H6879" s="323">
        <v>296824.98</v>
      </c>
      <c r="I6879" s="323">
        <v>356832</v>
      </c>
      <c r="J6879" s="42"/>
      <c r="K6879" s="42"/>
      <c r="L6879" s="42" t="s">
        <v>4489</v>
      </c>
      <c r="M6879" s="42" t="s">
        <v>4049</v>
      </c>
      <c r="N6879" s="42" t="s">
        <v>2443</v>
      </c>
      <c r="O6879" s="137" t="s">
        <v>4050</v>
      </c>
      <c r="P6879" s="42" t="s">
        <v>64</v>
      </c>
      <c r="Q6879" s="42" t="s">
        <v>65</v>
      </c>
      <c r="R6879" s="42">
        <v>1</v>
      </c>
      <c r="S6879" s="137" t="s">
        <v>2419</v>
      </c>
      <c r="T6879" s="62">
        <v>691081800</v>
      </c>
      <c r="U6879" s="62">
        <v>673786686.64999998</v>
      </c>
      <c r="Z6879" s="54" t="s">
        <v>280</v>
      </c>
      <c r="AA6879" s="132">
        <v>2.0370505806016499E-6</v>
      </c>
      <c r="AJ6879" s="42"/>
      <c r="AM6879" s="42"/>
      <c r="AN6879" s="42"/>
      <c r="AO6879" s="42"/>
      <c r="AP6879" s="42"/>
      <c r="AY6879" s="42"/>
      <c r="AZ6879" s="42"/>
      <c r="BA6879" s="42"/>
      <c r="BB6879" s="42"/>
      <c r="BN6879" s="54" t="s">
        <v>4578</v>
      </c>
      <c r="BO6879" s="58" t="str">
        <f t="shared" si="107"/>
        <v>境内资产</v>
      </c>
      <c r="BP6879" s="58" t="str">
        <f>IF(M6879="",VLOOKUP(D6879,Sheet4!$A$1:$B$92,2,0),VLOOKUP(Q6879,Sheet4!$A$1:$B$92,2,0))</f>
        <v>保险资产管理产品</v>
      </c>
    </row>
    <row r="6880" spans="1:68" s="58" customFormat="1" ht="12.75" customHeight="1">
      <c r="A6880" s="64" t="s">
        <v>1709</v>
      </c>
      <c r="B6880" s="54" t="s">
        <v>1351</v>
      </c>
      <c r="C6880" s="252" t="s">
        <v>5552</v>
      </c>
      <c r="D6880" s="252" t="s">
        <v>672</v>
      </c>
      <c r="E6880" s="54" t="s">
        <v>1710</v>
      </c>
      <c r="F6880" s="54" t="s">
        <v>1351</v>
      </c>
      <c r="G6880" s="129">
        <v>421900</v>
      </c>
      <c r="H6880" s="323">
        <v>2024512.89</v>
      </c>
      <c r="I6880" s="323">
        <v>2012463</v>
      </c>
      <c r="J6880" s="42"/>
      <c r="K6880" s="42"/>
      <c r="L6880" s="42" t="s">
        <v>4489</v>
      </c>
      <c r="M6880" s="42" t="s">
        <v>4049</v>
      </c>
      <c r="N6880" s="42" t="s">
        <v>2443</v>
      </c>
      <c r="O6880" s="137" t="s">
        <v>4050</v>
      </c>
      <c r="P6880" s="42" t="s">
        <v>64</v>
      </c>
      <c r="Q6880" s="42" t="s">
        <v>65</v>
      </c>
      <c r="R6880" s="42">
        <v>1</v>
      </c>
      <c r="S6880" s="137" t="s">
        <v>2419</v>
      </c>
      <c r="T6880" s="62">
        <v>691081800</v>
      </c>
      <c r="U6880" s="62">
        <v>673786686.64999998</v>
      </c>
      <c r="Z6880" s="54" t="s">
        <v>280</v>
      </c>
      <c r="AA6880" s="132">
        <v>1.1837614845651999E-6</v>
      </c>
      <c r="AJ6880" s="42"/>
      <c r="AM6880" s="42"/>
      <c r="AN6880" s="42"/>
      <c r="AO6880" s="42"/>
      <c r="AP6880" s="42"/>
      <c r="AY6880" s="42"/>
      <c r="AZ6880" s="42"/>
      <c r="BA6880" s="42"/>
      <c r="BB6880" s="42"/>
      <c r="BN6880" s="54" t="s">
        <v>4578</v>
      </c>
      <c r="BO6880" s="58" t="str">
        <f t="shared" si="107"/>
        <v>境内资产</v>
      </c>
      <c r="BP6880" s="58" t="str">
        <f>IF(M6880="",VLOOKUP(D6880,Sheet4!$A$1:$B$92,2,0),VLOOKUP(Q6880,Sheet4!$A$1:$B$92,2,0))</f>
        <v>保险资产管理产品</v>
      </c>
    </row>
    <row r="6881" spans="1:68" s="58" customFormat="1" ht="12.75" customHeight="1">
      <c r="A6881" s="64" t="s">
        <v>3895</v>
      </c>
      <c r="B6881" s="54" t="s">
        <v>3896</v>
      </c>
      <c r="C6881" s="252" t="s">
        <v>5552</v>
      </c>
      <c r="D6881" s="252" t="s">
        <v>672</v>
      </c>
      <c r="E6881" s="54" t="s">
        <v>3897</v>
      </c>
      <c r="F6881" s="54" t="s">
        <v>3896</v>
      </c>
      <c r="G6881" s="129">
        <v>51100</v>
      </c>
      <c r="H6881" s="323">
        <v>258138.48</v>
      </c>
      <c r="I6881" s="323">
        <v>237615</v>
      </c>
      <c r="J6881" s="42"/>
      <c r="K6881" s="42"/>
      <c r="L6881" s="42" t="s">
        <v>4489</v>
      </c>
      <c r="M6881" s="42" t="s">
        <v>4049</v>
      </c>
      <c r="N6881" s="42" t="s">
        <v>2443</v>
      </c>
      <c r="O6881" s="137" t="s">
        <v>4050</v>
      </c>
      <c r="P6881" s="42" t="s">
        <v>64</v>
      </c>
      <c r="Q6881" s="42" t="s">
        <v>65</v>
      </c>
      <c r="R6881" s="42">
        <v>1</v>
      </c>
      <c r="S6881" s="137" t="s">
        <v>2419</v>
      </c>
      <c r="T6881" s="62">
        <v>691081800</v>
      </c>
      <c r="U6881" s="62">
        <v>673786686.64999998</v>
      </c>
      <c r="Z6881" s="54" t="s">
        <v>280</v>
      </c>
      <c r="AA6881" s="132">
        <v>3.0018787382623199E-6</v>
      </c>
      <c r="AJ6881" s="42"/>
      <c r="AM6881" s="42"/>
      <c r="AN6881" s="42"/>
      <c r="AO6881" s="42"/>
      <c r="AP6881" s="42"/>
      <c r="AY6881" s="42"/>
      <c r="AZ6881" s="42"/>
      <c r="BA6881" s="42"/>
      <c r="BB6881" s="42"/>
      <c r="BN6881" s="54" t="s">
        <v>4578</v>
      </c>
      <c r="BO6881" s="58" t="str">
        <f t="shared" si="107"/>
        <v>境内资产</v>
      </c>
      <c r="BP6881" s="58" t="str">
        <f>IF(M6881="",VLOOKUP(D6881,Sheet4!$A$1:$B$92,2,0),VLOOKUP(Q6881,Sheet4!$A$1:$B$92,2,0))</f>
        <v>保险资产管理产品</v>
      </c>
    </row>
    <row r="6882" spans="1:68" s="58" customFormat="1" ht="12.75" customHeight="1">
      <c r="A6882" s="64" t="s">
        <v>3898</v>
      </c>
      <c r="B6882" s="54" t="s">
        <v>3899</v>
      </c>
      <c r="C6882" s="252" t="s">
        <v>5552</v>
      </c>
      <c r="D6882" s="252" t="s">
        <v>672</v>
      </c>
      <c r="E6882" s="54" t="s">
        <v>3900</v>
      </c>
      <c r="F6882" s="54" t="s">
        <v>3899</v>
      </c>
      <c r="G6882" s="129">
        <v>5100</v>
      </c>
      <c r="H6882" s="323">
        <v>102364.9</v>
      </c>
      <c r="I6882" s="323">
        <v>87210</v>
      </c>
      <c r="J6882" s="42"/>
      <c r="K6882" s="42"/>
      <c r="L6882" s="42" t="s">
        <v>4489</v>
      </c>
      <c r="M6882" s="42" t="s">
        <v>4049</v>
      </c>
      <c r="N6882" s="42" t="s">
        <v>2443</v>
      </c>
      <c r="O6882" s="137" t="s">
        <v>4050</v>
      </c>
      <c r="P6882" s="42" t="s">
        <v>64</v>
      </c>
      <c r="Q6882" s="42" t="s">
        <v>65</v>
      </c>
      <c r="R6882" s="42">
        <v>1</v>
      </c>
      <c r="S6882" s="137" t="s">
        <v>2419</v>
      </c>
      <c r="T6882" s="62">
        <v>691081800</v>
      </c>
      <c r="U6882" s="62">
        <v>673786686.64999998</v>
      </c>
      <c r="Z6882" s="54" t="s">
        <v>280</v>
      </c>
      <c r="AA6882" s="132">
        <v>1.3800541187897999E-6</v>
      </c>
      <c r="AJ6882" s="42"/>
      <c r="AM6882" s="42"/>
      <c r="AN6882" s="42"/>
      <c r="AO6882" s="42"/>
      <c r="AP6882" s="42"/>
      <c r="AY6882" s="42"/>
      <c r="AZ6882" s="42"/>
      <c r="BA6882" s="42"/>
      <c r="BB6882" s="42"/>
      <c r="BN6882" s="54" t="s">
        <v>4578</v>
      </c>
      <c r="BO6882" s="58" t="str">
        <f t="shared" si="107"/>
        <v>境内资产</v>
      </c>
      <c r="BP6882" s="58" t="str">
        <f>IF(M6882="",VLOOKUP(D6882,Sheet4!$A$1:$B$92,2,0),VLOOKUP(Q6882,Sheet4!$A$1:$B$92,2,0))</f>
        <v>保险资产管理产品</v>
      </c>
    </row>
    <row r="6883" spans="1:68" s="58" customFormat="1" ht="12.75" customHeight="1">
      <c r="A6883" s="64" t="s">
        <v>3901</v>
      </c>
      <c r="B6883" s="54" t="s">
        <v>3902</v>
      </c>
      <c r="C6883" s="252" t="s">
        <v>5552</v>
      </c>
      <c r="D6883" s="252" t="s">
        <v>672</v>
      </c>
      <c r="E6883" s="54" t="s">
        <v>3903</v>
      </c>
      <c r="F6883" s="54" t="s">
        <v>3902</v>
      </c>
      <c r="G6883" s="129">
        <v>36100</v>
      </c>
      <c r="H6883" s="323">
        <v>123057.39</v>
      </c>
      <c r="I6883" s="323">
        <v>124184</v>
      </c>
      <c r="J6883" s="42"/>
      <c r="K6883" s="42"/>
      <c r="L6883" s="42" t="s">
        <v>4489</v>
      </c>
      <c r="M6883" s="42" t="s">
        <v>4049</v>
      </c>
      <c r="N6883" s="42" t="s">
        <v>2443</v>
      </c>
      <c r="O6883" s="137" t="s">
        <v>4050</v>
      </c>
      <c r="P6883" s="42" t="s">
        <v>64</v>
      </c>
      <c r="Q6883" s="42" t="s">
        <v>65</v>
      </c>
      <c r="R6883" s="42">
        <v>1</v>
      </c>
      <c r="S6883" s="137" t="s">
        <v>2419</v>
      </c>
      <c r="T6883" s="62">
        <v>691081800</v>
      </c>
      <c r="U6883" s="62">
        <v>673786686.64999998</v>
      </c>
      <c r="Z6883" s="54" t="s">
        <v>280</v>
      </c>
      <c r="AA6883" s="132">
        <v>1.7419737210891799E-6</v>
      </c>
      <c r="AJ6883" s="42"/>
      <c r="AM6883" s="42"/>
      <c r="AN6883" s="42"/>
      <c r="AO6883" s="42"/>
      <c r="AP6883" s="42"/>
      <c r="AY6883" s="42"/>
      <c r="AZ6883" s="42"/>
      <c r="BA6883" s="42"/>
      <c r="BB6883" s="42"/>
      <c r="BN6883" s="54" t="s">
        <v>4578</v>
      </c>
      <c r="BO6883" s="58" t="str">
        <f t="shared" si="107"/>
        <v>境内资产</v>
      </c>
      <c r="BP6883" s="58" t="str">
        <f>IF(M6883="",VLOOKUP(D6883,Sheet4!$A$1:$B$92,2,0),VLOOKUP(Q6883,Sheet4!$A$1:$B$92,2,0))</f>
        <v>保险资产管理产品</v>
      </c>
    </row>
    <row r="6884" spans="1:68" s="58" customFormat="1" ht="12.75" customHeight="1">
      <c r="A6884" s="64" t="s">
        <v>3904</v>
      </c>
      <c r="B6884" s="54" t="s">
        <v>3905</v>
      </c>
      <c r="C6884" s="252" t="s">
        <v>5552</v>
      </c>
      <c r="D6884" s="252" t="s">
        <v>672</v>
      </c>
      <c r="E6884" s="54" t="s">
        <v>3906</v>
      </c>
      <c r="F6884" s="54" t="s">
        <v>3905</v>
      </c>
      <c r="G6884" s="129">
        <v>5300</v>
      </c>
      <c r="H6884" s="323">
        <v>196224.23</v>
      </c>
      <c r="I6884" s="323">
        <v>121794</v>
      </c>
      <c r="J6884" s="42"/>
      <c r="K6884" s="42"/>
      <c r="L6884" s="42" t="s">
        <v>4489</v>
      </c>
      <c r="M6884" s="42" t="s">
        <v>4049</v>
      </c>
      <c r="N6884" s="42" t="s">
        <v>2443</v>
      </c>
      <c r="O6884" s="137" t="s">
        <v>4050</v>
      </c>
      <c r="P6884" s="42" t="s">
        <v>64</v>
      </c>
      <c r="Q6884" s="42" t="s">
        <v>65</v>
      </c>
      <c r="R6884" s="42">
        <v>1</v>
      </c>
      <c r="S6884" s="137" t="s">
        <v>2419</v>
      </c>
      <c r="T6884" s="62">
        <v>691081800</v>
      </c>
      <c r="U6884" s="62">
        <v>673786686.64999998</v>
      </c>
      <c r="Z6884" s="54" t="s">
        <v>280</v>
      </c>
      <c r="AA6884" s="132">
        <v>5.7386268658028701E-7</v>
      </c>
      <c r="AJ6884" s="42"/>
      <c r="AM6884" s="42"/>
      <c r="AN6884" s="42"/>
      <c r="AO6884" s="42"/>
      <c r="AP6884" s="42"/>
      <c r="AY6884" s="42"/>
      <c r="AZ6884" s="42"/>
      <c r="BA6884" s="42"/>
      <c r="BB6884" s="42"/>
      <c r="BN6884" s="54" t="s">
        <v>4578</v>
      </c>
      <c r="BO6884" s="58" t="str">
        <f t="shared" si="107"/>
        <v>境内资产</v>
      </c>
      <c r="BP6884" s="58" t="str">
        <f>IF(M6884="",VLOOKUP(D6884,Sheet4!$A$1:$B$92,2,0),VLOOKUP(Q6884,Sheet4!$A$1:$B$92,2,0))</f>
        <v>保险资产管理产品</v>
      </c>
    </row>
    <row r="6885" spans="1:68" s="58" customFormat="1" ht="12.75" customHeight="1">
      <c r="A6885" s="64" t="s">
        <v>1963</v>
      </c>
      <c r="B6885" s="54" t="s">
        <v>1964</v>
      </c>
      <c r="C6885" s="252" t="s">
        <v>5552</v>
      </c>
      <c r="D6885" s="252" t="s">
        <v>672</v>
      </c>
      <c r="E6885" s="54" t="s">
        <v>3067</v>
      </c>
      <c r="F6885" s="54" t="s">
        <v>1964</v>
      </c>
      <c r="G6885" s="129">
        <v>96700</v>
      </c>
      <c r="H6885" s="323">
        <v>509182.46</v>
      </c>
      <c r="I6885" s="323">
        <v>597606</v>
      </c>
      <c r="J6885" s="42"/>
      <c r="K6885" s="42"/>
      <c r="L6885" s="42" t="s">
        <v>4489</v>
      </c>
      <c r="M6885" s="42" t="s">
        <v>4049</v>
      </c>
      <c r="N6885" s="42" t="s">
        <v>2443</v>
      </c>
      <c r="O6885" s="137" t="s">
        <v>4050</v>
      </c>
      <c r="P6885" s="42" t="s">
        <v>64</v>
      </c>
      <c r="Q6885" s="42" t="s">
        <v>65</v>
      </c>
      <c r="R6885" s="42">
        <v>1</v>
      </c>
      <c r="S6885" s="137" t="s">
        <v>2419</v>
      </c>
      <c r="T6885" s="62">
        <v>691081800</v>
      </c>
      <c r="U6885" s="62">
        <v>673786686.64999998</v>
      </c>
      <c r="Z6885" s="54" t="s">
        <v>280</v>
      </c>
      <c r="AA6885" s="132">
        <v>2.3056275590272898E-6</v>
      </c>
      <c r="AJ6885" s="42"/>
      <c r="AM6885" s="42"/>
      <c r="AN6885" s="42"/>
      <c r="AO6885" s="42"/>
      <c r="AP6885" s="42"/>
      <c r="AY6885" s="42"/>
      <c r="AZ6885" s="42"/>
      <c r="BA6885" s="42"/>
      <c r="BB6885" s="42"/>
      <c r="BN6885" s="54" t="s">
        <v>4578</v>
      </c>
      <c r="BO6885" s="58" t="str">
        <f t="shared" si="107"/>
        <v>境内资产</v>
      </c>
      <c r="BP6885" s="58" t="str">
        <f>IF(M6885="",VLOOKUP(D6885,Sheet4!$A$1:$B$92,2,0),VLOOKUP(Q6885,Sheet4!$A$1:$B$92,2,0))</f>
        <v>保险资产管理产品</v>
      </c>
    </row>
    <row r="6886" spans="1:68" s="58" customFormat="1" ht="12.75" customHeight="1">
      <c r="A6886" s="64" t="s">
        <v>2094</v>
      </c>
      <c r="B6886" s="54" t="s">
        <v>3907</v>
      </c>
      <c r="C6886" s="252" t="s">
        <v>5552</v>
      </c>
      <c r="D6886" s="252" t="s">
        <v>672</v>
      </c>
      <c r="E6886" s="54" t="s">
        <v>3908</v>
      </c>
      <c r="F6886" s="54" t="s">
        <v>3907</v>
      </c>
      <c r="G6886" s="129">
        <v>18500</v>
      </c>
      <c r="H6886" s="323">
        <v>84415.41</v>
      </c>
      <c r="I6886" s="323">
        <v>140785</v>
      </c>
      <c r="J6886" s="42"/>
      <c r="K6886" s="42"/>
      <c r="L6886" s="42" t="s">
        <v>4489</v>
      </c>
      <c r="M6886" s="42" t="s">
        <v>4049</v>
      </c>
      <c r="N6886" s="42" t="s">
        <v>2443</v>
      </c>
      <c r="O6886" s="137" t="s">
        <v>4050</v>
      </c>
      <c r="P6886" s="42" t="s">
        <v>64</v>
      </c>
      <c r="Q6886" s="42" t="s">
        <v>65</v>
      </c>
      <c r="R6886" s="42">
        <v>1</v>
      </c>
      <c r="S6886" s="137" t="s">
        <v>2419</v>
      </c>
      <c r="T6886" s="62">
        <v>691081800</v>
      </c>
      <c r="U6886" s="62">
        <v>673786686.64999998</v>
      </c>
      <c r="Z6886" s="54" t="s">
        <v>280</v>
      </c>
      <c r="AA6886" s="132">
        <v>1.20922659311379E-6</v>
      </c>
      <c r="AJ6886" s="42"/>
      <c r="AM6886" s="42"/>
      <c r="AN6886" s="42"/>
      <c r="AO6886" s="42"/>
      <c r="AP6886" s="42"/>
      <c r="AY6886" s="42"/>
      <c r="AZ6886" s="42"/>
      <c r="BA6886" s="42"/>
      <c r="BB6886" s="42"/>
      <c r="BN6886" s="54" t="s">
        <v>4578</v>
      </c>
      <c r="BO6886" s="58" t="str">
        <f t="shared" si="107"/>
        <v>境内资产</v>
      </c>
      <c r="BP6886" s="58" t="str">
        <f>IF(M6886="",VLOOKUP(D6886,Sheet4!$A$1:$B$92,2,0),VLOOKUP(Q6886,Sheet4!$A$1:$B$92,2,0))</f>
        <v>保险资产管理产品</v>
      </c>
    </row>
    <row r="6887" spans="1:68" s="58" customFormat="1" ht="12.75" customHeight="1">
      <c r="A6887" s="64" t="s">
        <v>3909</v>
      </c>
      <c r="B6887" s="54" t="s">
        <v>1894</v>
      </c>
      <c r="C6887" s="252" t="s">
        <v>5552</v>
      </c>
      <c r="D6887" s="252" t="s">
        <v>672</v>
      </c>
      <c r="E6887" s="54" t="s">
        <v>3910</v>
      </c>
      <c r="F6887" s="54" t="s">
        <v>1894</v>
      </c>
      <c r="G6887" s="129">
        <v>36900</v>
      </c>
      <c r="H6887" s="323">
        <v>649402.93999999994</v>
      </c>
      <c r="I6887" s="323">
        <v>474534</v>
      </c>
      <c r="J6887" s="42"/>
      <c r="K6887" s="42"/>
      <c r="L6887" s="42" t="s">
        <v>4489</v>
      </c>
      <c r="M6887" s="42" t="s">
        <v>4049</v>
      </c>
      <c r="N6887" s="42" t="s">
        <v>2443</v>
      </c>
      <c r="O6887" s="137" t="s">
        <v>4050</v>
      </c>
      <c r="P6887" s="42" t="s">
        <v>64</v>
      </c>
      <c r="Q6887" s="42" t="s">
        <v>65</v>
      </c>
      <c r="R6887" s="42">
        <v>1</v>
      </c>
      <c r="S6887" s="137" t="s">
        <v>2419</v>
      </c>
      <c r="T6887" s="62">
        <v>691081800</v>
      </c>
      <c r="U6887" s="62">
        <v>673786686.64999998</v>
      </c>
      <c r="Z6887" s="54" t="s">
        <v>280</v>
      </c>
      <c r="AA6887" s="132">
        <v>4.0653765431078597E-6</v>
      </c>
      <c r="AJ6887" s="42"/>
      <c r="AM6887" s="42"/>
      <c r="AN6887" s="42"/>
      <c r="AO6887" s="42"/>
      <c r="AP6887" s="42"/>
      <c r="AY6887" s="42"/>
      <c r="AZ6887" s="42"/>
      <c r="BA6887" s="42"/>
      <c r="BB6887" s="42"/>
      <c r="BN6887" s="54" t="s">
        <v>4578</v>
      </c>
      <c r="BO6887" s="58" t="str">
        <f t="shared" si="107"/>
        <v>境内资产</v>
      </c>
      <c r="BP6887" s="58" t="str">
        <f>IF(M6887="",VLOOKUP(D6887,Sheet4!$A$1:$B$92,2,0),VLOOKUP(Q6887,Sheet4!$A$1:$B$92,2,0))</f>
        <v>保险资产管理产品</v>
      </c>
    </row>
    <row r="6888" spans="1:68" s="58" customFormat="1" ht="12.75" customHeight="1">
      <c r="A6888" s="64" t="s">
        <v>3911</v>
      </c>
      <c r="B6888" s="54" t="s">
        <v>3912</v>
      </c>
      <c r="C6888" s="252" t="s">
        <v>5552</v>
      </c>
      <c r="D6888" s="252" t="s">
        <v>672</v>
      </c>
      <c r="E6888" s="54" t="s">
        <v>3913</v>
      </c>
      <c r="F6888" s="54" t="s">
        <v>3912</v>
      </c>
      <c r="G6888" s="129">
        <v>9000</v>
      </c>
      <c r="H6888" s="323">
        <v>157852.79999999999</v>
      </c>
      <c r="I6888" s="323">
        <v>111060</v>
      </c>
      <c r="J6888" s="42"/>
      <c r="K6888" s="42"/>
      <c r="L6888" s="42" t="s">
        <v>4489</v>
      </c>
      <c r="M6888" s="42" t="s">
        <v>4049</v>
      </c>
      <c r="N6888" s="42" t="s">
        <v>2443</v>
      </c>
      <c r="O6888" s="137" t="s">
        <v>4050</v>
      </c>
      <c r="P6888" s="42" t="s">
        <v>64</v>
      </c>
      <c r="Q6888" s="42" t="s">
        <v>65</v>
      </c>
      <c r="R6888" s="42">
        <v>1</v>
      </c>
      <c r="S6888" s="137" t="s">
        <v>2419</v>
      </c>
      <c r="T6888" s="62">
        <v>691081800</v>
      </c>
      <c r="U6888" s="62">
        <v>673786686.64999998</v>
      </c>
      <c r="Z6888" s="54" t="s">
        <v>280</v>
      </c>
      <c r="AA6888" s="132">
        <v>3.2397408207343398E-6</v>
      </c>
      <c r="AJ6888" s="42"/>
      <c r="AM6888" s="42"/>
      <c r="AN6888" s="42"/>
      <c r="AO6888" s="42"/>
      <c r="AP6888" s="42"/>
      <c r="AY6888" s="42"/>
      <c r="AZ6888" s="42"/>
      <c r="BA6888" s="42"/>
      <c r="BB6888" s="42"/>
      <c r="BN6888" s="54" t="s">
        <v>4578</v>
      </c>
      <c r="BO6888" s="58" t="str">
        <f t="shared" si="107"/>
        <v>境内资产</v>
      </c>
      <c r="BP6888" s="58" t="str">
        <f>IF(M6888="",VLOOKUP(D6888,Sheet4!$A$1:$B$92,2,0),VLOOKUP(Q6888,Sheet4!$A$1:$B$92,2,0))</f>
        <v>保险资产管理产品</v>
      </c>
    </row>
    <row r="6889" spans="1:68" s="58" customFormat="1" ht="12.75" customHeight="1">
      <c r="A6889" s="64" t="s">
        <v>3914</v>
      </c>
      <c r="B6889" s="54" t="s">
        <v>3915</v>
      </c>
      <c r="C6889" s="252" t="s">
        <v>5552</v>
      </c>
      <c r="D6889" s="252" t="s">
        <v>672</v>
      </c>
      <c r="E6889" s="54" t="s">
        <v>3916</v>
      </c>
      <c r="F6889" s="54" t="s">
        <v>3915</v>
      </c>
      <c r="G6889" s="129">
        <v>2600</v>
      </c>
      <c r="H6889" s="323">
        <v>39959.69</v>
      </c>
      <c r="I6889" s="323">
        <v>24102</v>
      </c>
      <c r="J6889" s="42"/>
      <c r="K6889" s="42"/>
      <c r="L6889" s="42" t="s">
        <v>4489</v>
      </c>
      <c r="M6889" s="42" t="s">
        <v>4049</v>
      </c>
      <c r="N6889" s="42" t="s">
        <v>2443</v>
      </c>
      <c r="O6889" s="137" t="s">
        <v>4050</v>
      </c>
      <c r="P6889" s="42" t="s">
        <v>64</v>
      </c>
      <c r="Q6889" s="42" t="s">
        <v>65</v>
      </c>
      <c r="R6889" s="42">
        <v>1</v>
      </c>
      <c r="S6889" s="137" t="s">
        <v>2419</v>
      </c>
      <c r="T6889" s="62">
        <v>691081800</v>
      </c>
      <c r="U6889" s="62">
        <v>673786686.64999998</v>
      </c>
      <c r="Z6889" s="54" t="s">
        <v>280</v>
      </c>
      <c r="AA6889" s="132">
        <v>6.5000000000000002E-7</v>
      </c>
      <c r="AJ6889" s="42"/>
      <c r="AM6889" s="42"/>
      <c r="AN6889" s="42"/>
      <c r="AO6889" s="42"/>
      <c r="AP6889" s="42"/>
      <c r="AY6889" s="42"/>
      <c r="AZ6889" s="42"/>
      <c r="BA6889" s="42"/>
      <c r="BB6889" s="42"/>
      <c r="BN6889" s="54" t="s">
        <v>4578</v>
      </c>
      <c r="BO6889" s="58" t="str">
        <f t="shared" si="107"/>
        <v>境内资产</v>
      </c>
      <c r="BP6889" s="58" t="str">
        <f>IF(M6889="",VLOOKUP(D6889,Sheet4!$A$1:$B$92,2,0),VLOOKUP(Q6889,Sheet4!$A$1:$B$92,2,0))</f>
        <v>保险资产管理产品</v>
      </c>
    </row>
    <row r="6890" spans="1:68" s="58" customFormat="1" ht="12.75" customHeight="1">
      <c r="A6890" s="64" t="s">
        <v>3917</v>
      </c>
      <c r="B6890" s="54" t="s">
        <v>3918</v>
      </c>
      <c r="C6890" s="252" t="s">
        <v>5552</v>
      </c>
      <c r="D6890" s="252" t="s">
        <v>672</v>
      </c>
      <c r="E6890" s="54" t="s">
        <v>3919</v>
      </c>
      <c r="F6890" s="54" t="s">
        <v>3918</v>
      </c>
      <c r="G6890" s="129">
        <v>56000</v>
      </c>
      <c r="H6890" s="323">
        <v>324658.25</v>
      </c>
      <c r="I6890" s="323">
        <v>277200</v>
      </c>
      <c r="J6890" s="42"/>
      <c r="K6890" s="42"/>
      <c r="L6890" s="42" t="s">
        <v>4489</v>
      </c>
      <c r="M6890" s="42" t="s">
        <v>4049</v>
      </c>
      <c r="N6890" s="42" t="s">
        <v>2443</v>
      </c>
      <c r="O6890" s="137" t="s">
        <v>4050</v>
      </c>
      <c r="P6890" s="42" t="s">
        <v>64</v>
      </c>
      <c r="Q6890" s="42" t="s">
        <v>65</v>
      </c>
      <c r="R6890" s="42">
        <v>1</v>
      </c>
      <c r="S6890" s="137" t="s">
        <v>2419</v>
      </c>
      <c r="T6890" s="62">
        <v>691081800</v>
      </c>
      <c r="U6890" s="62">
        <v>673786686.64999998</v>
      </c>
      <c r="Z6890" s="54" t="s">
        <v>280</v>
      </c>
      <c r="AA6890" s="132">
        <v>1.95129674220854E-6</v>
      </c>
      <c r="AJ6890" s="42"/>
      <c r="AM6890" s="42"/>
      <c r="AN6890" s="42"/>
      <c r="AO6890" s="42"/>
      <c r="AP6890" s="42"/>
      <c r="AY6890" s="42"/>
      <c r="AZ6890" s="42"/>
      <c r="BA6890" s="42"/>
      <c r="BB6890" s="42"/>
      <c r="BN6890" s="54" t="s">
        <v>4578</v>
      </c>
      <c r="BO6890" s="58" t="str">
        <f t="shared" si="107"/>
        <v>境内资产</v>
      </c>
      <c r="BP6890" s="58" t="str">
        <f>IF(M6890="",VLOOKUP(D6890,Sheet4!$A$1:$B$92,2,0),VLOOKUP(Q6890,Sheet4!$A$1:$B$92,2,0))</f>
        <v>保险资产管理产品</v>
      </c>
    </row>
    <row r="6891" spans="1:68" s="58" customFormat="1" ht="12.75" customHeight="1">
      <c r="A6891" s="64" t="s">
        <v>3920</v>
      </c>
      <c r="B6891" s="54" t="s">
        <v>3921</v>
      </c>
      <c r="C6891" s="252" t="s">
        <v>5552</v>
      </c>
      <c r="D6891" s="252" t="s">
        <v>672</v>
      </c>
      <c r="E6891" s="54" t="s">
        <v>3922</v>
      </c>
      <c r="F6891" s="54" t="s">
        <v>3921</v>
      </c>
      <c r="G6891" s="129">
        <v>12500</v>
      </c>
      <c r="H6891" s="323">
        <v>199653.53</v>
      </c>
      <c r="I6891" s="323">
        <v>134375</v>
      </c>
      <c r="J6891" s="42"/>
      <c r="K6891" s="42"/>
      <c r="L6891" s="42" t="s">
        <v>4489</v>
      </c>
      <c r="M6891" s="42" t="s">
        <v>4049</v>
      </c>
      <c r="N6891" s="42" t="s">
        <v>2443</v>
      </c>
      <c r="O6891" s="137" t="s">
        <v>4050</v>
      </c>
      <c r="P6891" s="42" t="s">
        <v>64</v>
      </c>
      <c r="Q6891" s="42" t="s">
        <v>65</v>
      </c>
      <c r="R6891" s="42">
        <v>1</v>
      </c>
      <c r="S6891" s="137" t="s">
        <v>2419</v>
      </c>
      <c r="T6891" s="62">
        <v>691081800</v>
      </c>
      <c r="U6891" s="62">
        <v>673786686.64999998</v>
      </c>
      <c r="Z6891" s="54" t="s">
        <v>280</v>
      </c>
      <c r="AA6891" s="132">
        <v>2.71103355406562E-6</v>
      </c>
      <c r="AJ6891" s="42"/>
      <c r="AM6891" s="42"/>
      <c r="AN6891" s="42"/>
      <c r="AO6891" s="42"/>
      <c r="AP6891" s="42"/>
      <c r="AY6891" s="42"/>
      <c r="AZ6891" s="42"/>
      <c r="BA6891" s="42"/>
      <c r="BB6891" s="42"/>
      <c r="BN6891" s="54" t="s">
        <v>4578</v>
      </c>
      <c r="BO6891" s="58" t="str">
        <f t="shared" si="107"/>
        <v>境内资产</v>
      </c>
      <c r="BP6891" s="58" t="str">
        <f>IF(M6891="",VLOOKUP(D6891,Sheet4!$A$1:$B$92,2,0),VLOOKUP(Q6891,Sheet4!$A$1:$B$92,2,0))</f>
        <v>保险资产管理产品</v>
      </c>
    </row>
    <row r="6892" spans="1:68" s="58" customFormat="1" ht="12.75" customHeight="1">
      <c r="A6892" s="64" t="s">
        <v>1711</v>
      </c>
      <c r="B6892" s="54" t="s">
        <v>1712</v>
      </c>
      <c r="C6892" s="252" t="s">
        <v>5552</v>
      </c>
      <c r="D6892" s="252" t="s">
        <v>672</v>
      </c>
      <c r="E6892" s="54" t="s">
        <v>1713</v>
      </c>
      <c r="F6892" s="54" t="s">
        <v>1712</v>
      </c>
      <c r="G6892" s="54">
        <v>600</v>
      </c>
      <c r="H6892" s="323">
        <v>122796</v>
      </c>
      <c r="I6892" s="323">
        <v>73062</v>
      </c>
      <c r="J6892" s="42"/>
      <c r="K6892" s="42"/>
      <c r="L6892" s="42" t="s">
        <v>4489</v>
      </c>
      <c r="M6892" s="42" t="s">
        <v>4049</v>
      </c>
      <c r="N6892" s="42" t="s">
        <v>2443</v>
      </c>
      <c r="O6892" s="137" t="s">
        <v>4050</v>
      </c>
      <c r="P6892" s="42" t="s">
        <v>64</v>
      </c>
      <c r="Q6892" s="42" t="s">
        <v>65</v>
      </c>
      <c r="R6892" s="42">
        <v>1</v>
      </c>
      <c r="S6892" s="137" t="s">
        <v>2419</v>
      </c>
      <c r="T6892" s="62">
        <v>691081800</v>
      </c>
      <c r="U6892" s="62">
        <v>673786686.64999998</v>
      </c>
      <c r="Z6892" s="54" t="s">
        <v>280</v>
      </c>
      <c r="AA6892" s="132">
        <v>2.1002563016273802E-6</v>
      </c>
      <c r="AJ6892" s="42"/>
      <c r="AM6892" s="42"/>
      <c r="AN6892" s="42"/>
      <c r="AO6892" s="42"/>
      <c r="AP6892" s="42"/>
      <c r="AY6892" s="42"/>
      <c r="AZ6892" s="42"/>
      <c r="BA6892" s="42"/>
      <c r="BB6892" s="42"/>
      <c r="BN6892" s="54" t="s">
        <v>4578</v>
      </c>
      <c r="BO6892" s="58" t="str">
        <f t="shared" si="107"/>
        <v>境内资产</v>
      </c>
      <c r="BP6892" s="58" t="str">
        <f>IF(M6892="",VLOOKUP(D6892,Sheet4!$A$1:$B$92,2,0),VLOOKUP(Q6892,Sheet4!$A$1:$B$92,2,0))</f>
        <v>保险资产管理产品</v>
      </c>
    </row>
    <row r="6893" spans="1:68" s="58" customFormat="1" ht="12.75" customHeight="1">
      <c r="A6893" s="64" t="s">
        <v>2113</v>
      </c>
      <c r="B6893" s="54" t="s">
        <v>3923</v>
      </c>
      <c r="C6893" s="252" t="s">
        <v>5552</v>
      </c>
      <c r="D6893" s="252" t="s">
        <v>672</v>
      </c>
      <c r="E6893" s="54" t="s">
        <v>3924</v>
      </c>
      <c r="F6893" s="54" t="s">
        <v>3923</v>
      </c>
      <c r="G6893" s="129">
        <v>12900</v>
      </c>
      <c r="H6893" s="323">
        <v>109569.18</v>
      </c>
      <c r="I6893" s="323">
        <v>137772</v>
      </c>
      <c r="J6893" s="42"/>
      <c r="K6893" s="42"/>
      <c r="L6893" s="42" t="s">
        <v>4489</v>
      </c>
      <c r="M6893" s="42" t="s">
        <v>4049</v>
      </c>
      <c r="N6893" s="42" t="s">
        <v>2443</v>
      </c>
      <c r="O6893" s="137" t="s">
        <v>4050</v>
      </c>
      <c r="P6893" s="42" t="s">
        <v>64</v>
      </c>
      <c r="Q6893" s="42" t="s">
        <v>65</v>
      </c>
      <c r="R6893" s="42">
        <v>1</v>
      </c>
      <c r="S6893" s="137" t="s">
        <v>2419</v>
      </c>
      <c r="T6893" s="62">
        <v>691081800</v>
      </c>
      <c r="U6893" s="62">
        <v>673786686.64999998</v>
      </c>
      <c r="Z6893" s="54" t="s">
        <v>280</v>
      </c>
      <c r="AA6893" s="132">
        <v>7.9798529497751397E-7</v>
      </c>
      <c r="AJ6893" s="42"/>
      <c r="AM6893" s="42"/>
      <c r="AN6893" s="42"/>
      <c r="AO6893" s="42"/>
      <c r="AP6893" s="42"/>
      <c r="AY6893" s="42"/>
      <c r="AZ6893" s="42"/>
      <c r="BA6893" s="42"/>
      <c r="BB6893" s="42"/>
      <c r="BN6893" s="54" t="s">
        <v>4578</v>
      </c>
      <c r="BO6893" s="58" t="str">
        <f t="shared" si="107"/>
        <v>境内资产</v>
      </c>
      <c r="BP6893" s="58" t="str">
        <f>IF(M6893="",VLOOKUP(D6893,Sheet4!$A$1:$B$92,2,0),VLOOKUP(Q6893,Sheet4!$A$1:$B$92,2,0))</f>
        <v>保险资产管理产品</v>
      </c>
    </row>
    <row r="6894" spans="1:68" s="58" customFormat="1" ht="12.75" customHeight="1">
      <c r="A6894" s="64" t="s">
        <v>3925</v>
      </c>
      <c r="B6894" s="54" t="s">
        <v>3926</v>
      </c>
      <c r="C6894" s="252" t="s">
        <v>5552</v>
      </c>
      <c r="D6894" s="252" t="s">
        <v>672</v>
      </c>
      <c r="E6894" s="54" t="s">
        <v>3927</v>
      </c>
      <c r="F6894" s="54" t="s">
        <v>3926</v>
      </c>
      <c r="G6894" s="129">
        <v>4200</v>
      </c>
      <c r="H6894" s="323">
        <v>58442.67</v>
      </c>
      <c r="I6894" s="323">
        <v>50316</v>
      </c>
      <c r="J6894" s="42"/>
      <c r="K6894" s="42"/>
      <c r="L6894" s="42" t="s">
        <v>4489</v>
      </c>
      <c r="M6894" s="42" t="s">
        <v>4049</v>
      </c>
      <c r="N6894" s="42" t="s">
        <v>2443</v>
      </c>
      <c r="O6894" s="137" t="s">
        <v>4050</v>
      </c>
      <c r="P6894" s="42" t="s">
        <v>64</v>
      </c>
      <c r="Q6894" s="42" t="s">
        <v>65</v>
      </c>
      <c r="R6894" s="42">
        <v>1</v>
      </c>
      <c r="S6894" s="137" t="s">
        <v>2419</v>
      </c>
      <c r="T6894" s="62">
        <v>691081800</v>
      </c>
      <c r="U6894" s="62">
        <v>673786686.64999998</v>
      </c>
      <c r="Z6894" s="54" t="s">
        <v>280</v>
      </c>
      <c r="AA6894" s="132">
        <v>8.8020937246939799E-7</v>
      </c>
      <c r="AJ6894" s="42"/>
      <c r="AM6894" s="42"/>
      <c r="AN6894" s="42"/>
      <c r="AO6894" s="42"/>
      <c r="AP6894" s="42"/>
      <c r="AY6894" s="42"/>
      <c r="AZ6894" s="42"/>
      <c r="BA6894" s="42"/>
      <c r="BB6894" s="42"/>
      <c r="BN6894" s="54" t="s">
        <v>4578</v>
      </c>
      <c r="BO6894" s="58" t="str">
        <f t="shared" si="107"/>
        <v>境内资产</v>
      </c>
      <c r="BP6894" s="58" t="str">
        <f>IF(M6894="",VLOOKUP(D6894,Sheet4!$A$1:$B$92,2,0),VLOOKUP(Q6894,Sheet4!$A$1:$B$92,2,0))</f>
        <v>保险资产管理产品</v>
      </c>
    </row>
    <row r="6895" spans="1:68" s="58" customFormat="1" ht="12.75" customHeight="1">
      <c r="A6895" s="64" t="s">
        <v>1714</v>
      </c>
      <c r="B6895" s="54" t="s">
        <v>1715</v>
      </c>
      <c r="C6895" s="252" t="s">
        <v>5552</v>
      </c>
      <c r="D6895" s="252" t="s">
        <v>672</v>
      </c>
      <c r="E6895" s="54" t="s">
        <v>1716</v>
      </c>
      <c r="F6895" s="54" t="s">
        <v>1715</v>
      </c>
      <c r="G6895" s="129">
        <v>130800</v>
      </c>
      <c r="H6895" s="323">
        <v>692496.41</v>
      </c>
      <c r="I6895" s="323">
        <v>596448</v>
      </c>
      <c r="J6895" s="42"/>
      <c r="K6895" s="42"/>
      <c r="L6895" s="42" t="s">
        <v>4489</v>
      </c>
      <c r="M6895" s="42" t="s">
        <v>4049</v>
      </c>
      <c r="N6895" s="42" t="s">
        <v>2443</v>
      </c>
      <c r="O6895" s="137" t="s">
        <v>4050</v>
      </c>
      <c r="P6895" s="42" t="s">
        <v>64</v>
      </c>
      <c r="Q6895" s="42" t="s">
        <v>65</v>
      </c>
      <c r="R6895" s="42">
        <v>1</v>
      </c>
      <c r="S6895" s="137" t="s">
        <v>2419</v>
      </c>
      <c r="T6895" s="62">
        <v>691081800</v>
      </c>
      <c r="U6895" s="62">
        <v>673786686.64999998</v>
      </c>
      <c r="Z6895" s="54" t="s">
        <v>280</v>
      </c>
      <c r="AA6895" s="132">
        <v>2.6635993400085601E-6</v>
      </c>
      <c r="AJ6895" s="42"/>
      <c r="AM6895" s="42"/>
      <c r="AN6895" s="42"/>
      <c r="AO6895" s="42"/>
      <c r="AP6895" s="42"/>
      <c r="AY6895" s="42"/>
      <c r="AZ6895" s="42"/>
      <c r="BA6895" s="42"/>
      <c r="BB6895" s="42"/>
      <c r="BN6895" s="54" t="s">
        <v>4578</v>
      </c>
      <c r="BO6895" s="58" t="str">
        <f t="shared" si="107"/>
        <v>境内资产</v>
      </c>
      <c r="BP6895" s="58" t="str">
        <f>IF(M6895="",VLOOKUP(D6895,Sheet4!$A$1:$B$92,2,0),VLOOKUP(Q6895,Sheet4!$A$1:$B$92,2,0))</f>
        <v>保险资产管理产品</v>
      </c>
    </row>
    <row r="6896" spans="1:68" s="58" customFormat="1" ht="12.75" customHeight="1">
      <c r="A6896" s="64" t="s">
        <v>3928</v>
      </c>
      <c r="B6896" s="54" t="s">
        <v>3929</v>
      </c>
      <c r="C6896" s="252" t="s">
        <v>5552</v>
      </c>
      <c r="D6896" s="252" t="s">
        <v>672</v>
      </c>
      <c r="E6896" s="54" t="s">
        <v>3930</v>
      </c>
      <c r="F6896" s="54" t="s">
        <v>3929</v>
      </c>
      <c r="G6896" s="129">
        <v>205200</v>
      </c>
      <c r="H6896" s="323">
        <v>816915.06</v>
      </c>
      <c r="I6896" s="323">
        <v>654588</v>
      </c>
      <c r="J6896" s="42"/>
      <c r="K6896" s="42"/>
      <c r="L6896" s="42" t="s">
        <v>4489</v>
      </c>
      <c r="M6896" s="42" t="s">
        <v>4049</v>
      </c>
      <c r="N6896" s="42" t="s">
        <v>2443</v>
      </c>
      <c r="O6896" s="137" t="s">
        <v>4050</v>
      </c>
      <c r="P6896" s="42" t="s">
        <v>64</v>
      </c>
      <c r="Q6896" s="42" t="s">
        <v>65</v>
      </c>
      <c r="R6896" s="42">
        <v>1</v>
      </c>
      <c r="S6896" s="137" t="s">
        <v>2419</v>
      </c>
      <c r="T6896" s="62">
        <v>691081800</v>
      </c>
      <c r="U6896" s="62">
        <v>673786686.64999998</v>
      </c>
      <c r="Z6896" s="54" t="s">
        <v>280</v>
      </c>
      <c r="AA6896" s="132">
        <v>3.7977550535911801E-6</v>
      </c>
      <c r="AJ6896" s="42"/>
      <c r="AM6896" s="42"/>
      <c r="AN6896" s="42"/>
      <c r="AO6896" s="42"/>
      <c r="AP6896" s="42"/>
      <c r="AY6896" s="42"/>
      <c r="AZ6896" s="42"/>
      <c r="BA6896" s="42"/>
      <c r="BB6896" s="42"/>
      <c r="BN6896" s="54" t="s">
        <v>4578</v>
      </c>
      <c r="BO6896" s="58" t="str">
        <f t="shared" si="107"/>
        <v>境内资产</v>
      </c>
      <c r="BP6896" s="58" t="str">
        <f>IF(M6896="",VLOOKUP(D6896,Sheet4!$A$1:$B$92,2,0),VLOOKUP(Q6896,Sheet4!$A$1:$B$92,2,0))</f>
        <v>保险资产管理产品</v>
      </c>
    </row>
    <row r="6897" spans="1:68" s="58" customFormat="1" ht="12.75" customHeight="1">
      <c r="A6897" s="64" t="s">
        <v>2099</v>
      </c>
      <c r="B6897" s="54" t="s">
        <v>1327</v>
      </c>
      <c r="C6897" s="252" t="s">
        <v>5552</v>
      </c>
      <c r="D6897" s="252" t="s">
        <v>672</v>
      </c>
      <c r="E6897" s="54" t="s">
        <v>3075</v>
      </c>
      <c r="F6897" s="54" t="s">
        <v>1327</v>
      </c>
      <c r="G6897" s="129">
        <v>23600</v>
      </c>
      <c r="H6897" s="323">
        <v>287082.81</v>
      </c>
      <c r="I6897" s="323">
        <v>403088</v>
      </c>
      <c r="J6897" s="42"/>
      <c r="K6897" s="42"/>
      <c r="L6897" s="42" t="s">
        <v>4489</v>
      </c>
      <c r="M6897" s="42" t="s">
        <v>4049</v>
      </c>
      <c r="N6897" s="42" t="s">
        <v>2443</v>
      </c>
      <c r="O6897" s="137" t="s">
        <v>4050</v>
      </c>
      <c r="P6897" s="42" t="s">
        <v>64</v>
      </c>
      <c r="Q6897" s="42" t="s">
        <v>65</v>
      </c>
      <c r="R6897" s="42">
        <v>1</v>
      </c>
      <c r="S6897" s="137" t="s">
        <v>2419</v>
      </c>
      <c r="T6897" s="62">
        <v>691081800</v>
      </c>
      <c r="U6897" s="62">
        <v>673786686.64999998</v>
      </c>
      <c r="Z6897" s="54" t="s">
        <v>280</v>
      </c>
      <c r="AA6897" s="132">
        <v>6.5333216927258303E-6</v>
      </c>
      <c r="AJ6897" s="42"/>
      <c r="AM6897" s="42"/>
      <c r="AN6897" s="42"/>
      <c r="AO6897" s="42"/>
      <c r="AP6897" s="42"/>
      <c r="AY6897" s="42"/>
      <c r="AZ6897" s="42"/>
      <c r="BA6897" s="42"/>
      <c r="BB6897" s="42"/>
      <c r="BN6897" s="54" t="s">
        <v>4578</v>
      </c>
      <c r="BO6897" s="58" t="str">
        <f t="shared" si="107"/>
        <v>境内资产</v>
      </c>
      <c r="BP6897" s="58" t="str">
        <f>IF(M6897="",VLOOKUP(D6897,Sheet4!$A$1:$B$92,2,0),VLOOKUP(Q6897,Sheet4!$A$1:$B$92,2,0))</f>
        <v>保险资产管理产品</v>
      </c>
    </row>
    <row r="6898" spans="1:68" s="58" customFormat="1" ht="12.75" customHeight="1">
      <c r="A6898" s="64" t="s">
        <v>3931</v>
      </c>
      <c r="B6898" s="54" t="s">
        <v>3932</v>
      </c>
      <c r="C6898" s="252" t="s">
        <v>5552</v>
      </c>
      <c r="D6898" s="252" t="s">
        <v>672</v>
      </c>
      <c r="E6898" s="54" t="s">
        <v>3933</v>
      </c>
      <c r="F6898" s="54" t="s">
        <v>3932</v>
      </c>
      <c r="G6898" s="129">
        <v>115400</v>
      </c>
      <c r="H6898" s="323">
        <v>530712.99</v>
      </c>
      <c r="I6898" s="323">
        <v>597772</v>
      </c>
      <c r="J6898" s="42"/>
      <c r="K6898" s="42"/>
      <c r="L6898" s="42" t="s">
        <v>4489</v>
      </c>
      <c r="M6898" s="42" t="s">
        <v>4049</v>
      </c>
      <c r="N6898" s="42" t="s">
        <v>2443</v>
      </c>
      <c r="O6898" s="137" t="s">
        <v>4050</v>
      </c>
      <c r="P6898" s="42" t="s">
        <v>64</v>
      </c>
      <c r="Q6898" s="42" t="s">
        <v>65</v>
      </c>
      <c r="R6898" s="42">
        <v>1</v>
      </c>
      <c r="S6898" s="137" t="s">
        <v>2419</v>
      </c>
      <c r="T6898" s="62">
        <v>691081800</v>
      </c>
      <c r="U6898" s="62">
        <v>673786686.64999998</v>
      </c>
      <c r="Z6898" s="54" t="s">
        <v>280</v>
      </c>
      <c r="AA6898" s="132">
        <v>6.3052881355904604E-7</v>
      </c>
      <c r="AJ6898" s="42"/>
      <c r="AM6898" s="42"/>
      <c r="AN6898" s="42"/>
      <c r="AO6898" s="42"/>
      <c r="AP6898" s="42"/>
      <c r="AY6898" s="42"/>
      <c r="AZ6898" s="42"/>
      <c r="BA6898" s="42"/>
      <c r="BB6898" s="42"/>
      <c r="BN6898" s="54" t="s">
        <v>4578</v>
      </c>
      <c r="BO6898" s="58" t="str">
        <f t="shared" si="107"/>
        <v>境内资产</v>
      </c>
      <c r="BP6898" s="58" t="str">
        <f>IF(M6898="",VLOOKUP(D6898,Sheet4!$A$1:$B$92,2,0),VLOOKUP(Q6898,Sheet4!$A$1:$B$92,2,0))</f>
        <v>保险资产管理产品</v>
      </c>
    </row>
    <row r="6899" spans="1:68" s="58" customFormat="1" ht="12.75" customHeight="1">
      <c r="A6899" s="64" t="s">
        <v>3934</v>
      </c>
      <c r="B6899" s="54" t="s">
        <v>3935</v>
      </c>
      <c r="C6899" s="252" t="s">
        <v>5552</v>
      </c>
      <c r="D6899" s="252" t="s">
        <v>672</v>
      </c>
      <c r="E6899" s="54" t="s">
        <v>3936</v>
      </c>
      <c r="F6899" s="54" t="s">
        <v>3935</v>
      </c>
      <c r="G6899" s="129">
        <v>3400</v>
      </c>
      <c r="H6899" s="323">
        <v>173109</v>
      </c>
      <c r="I6899" s="323">
        <v>134640</v>
      </c>
      <c r="J6899" s="42"/>
      <c r="K6899" s="42"/>
      <c r="L6899" s="42" t="s">
        <v>4489</v>
      </c>
      <c r="M6899" s="42" t="s">
        <v>4049</v>
      </c>
      <c r="N6899" s="42" t="s">
        <v>2443</v>
      </c>
      <c r="O6899" s="137" t="s">
        <v>4050</v>
      </c>
      <c r="P6899" s="42" t="s">
        <v>64</v>
      </c>
      <c r="Q6899" s="42" t="s">
        <v>65</v>
      </c>
      <c r="R6899" s="42">
        <v>1</v>
      </c>
      <c r="S6899" s="137" t="s">
        <v>2419</v>
      </c>
      <c r="T6899" s="62">
        <v>691081800</v>
      </c>
      <c r="U6899" s="62">
        <v>673786686.64999998</v>
      </c>
      <c r="Z6899" s="54" t="s">
        <v>280</v>
      </c>
      <c r="AA6899" s="132">
        <v>1.58368376893693E-6</v>
      </c>
      <c r="AJ6899" s="42"/>
      <c r="AM6899" s="42"/>
      <c r="AN6899" s="42"/>
      <c r="AO6899" s="42"/>
      <c r="AP6899" s="42"/>
      <c r="AY6899" s="42"/>
      <c r="AZ6899" s="42"/>
      <c r="BA6899" s="42"/>
      <c r="BB6899" s="42"/>
      <c r="BN6899" s="54" t="s">
        <v>4578</v>
      </c>
      <c r="BO6899" s="58" t="str">
        <f t="shared" si="107"/>
        <v>境内资产</v>
      </c>
      <c r="BP6899" s="58" t="str">
        <f>IF(M6899="",VLOOKUP(D6899,Sheet4!$A$1:$B$92,2,0),VLOOKUP(Q6899,Sheet4!$A$1:$B$92,2,0))</f>
        <v>保险资产管理产品</v>
      </c>
    </row>
    <row r="6900" spans="1:68" s="58" customFormat="1" ht="12.75" customHeight="1">
      <c r="A6900" s="64" t="s">
        <v>3937</v>
      </c>
      <c r="B6900" s="54" t="s">
        <v>3938</v>
      </c>
      <c r="C6900" s="252" t="s">
        <v>5552</v>
      </c>
      <c r="D6900" s="252" t="s">
        <v>672</v>
      </c>
      <c r="E6900" s="54" t="s">
        <v>3939</v>
      </c>
      <c r="F6900" s="54" t="s">
        <v>3938</v>
      </c>
      <c r="G6900" s="129">
        <v>61200</v>
      </c>
      <c r="H6900" s="323">
        <v>170788</v>
      </c>
      <c r="I6900" s="323">
        <v>146268</v>
      </c>
      <c r="J6900" s="42"/>
      <c r="K6900" s="42"/>
      <c r="L6900" s="42" t="s">
        <v>4489</v>
      </c>
      <c r="M6900" s="42" t="s">
        <v>4049</v>
      </c>
      <c r="N6900" s="42" t="s">
        <v>2443</v>
      </c>
      <c r="O6900" s="137" t="s">
        <v>4050</v>
      </c>
      <c r="P6900" s="42" t="s">
        <v>64</v>
      </c>
      <c r="Q6900" s="42" t="s">
        <v>65</v>
      </c>
      <c r="R6900" s="42">
        <v>1</v>
      </c>
      <c r="S6900" s="137" t="s">
        <v>2419</v>
      </c>
      <c r="T6900" s="62">
        <v>691081800</v>
      </c>
      <c r="U6900" s="62">
        <v>673786686.64999998</v>
      </c>
      <c r="Z6900" s="54" t="s">
        <v>280</v>
      </c>
      <c r="AA6900" s="132">
        <v>1.46793695983948E-6</v>
      </c>
      <c r="AJ6900" s="42"/>
      <c r="AM6900" s="42"/>
      <c r="AN6900" s="42"/>
      <c r="AO6900" s="42"/>
      <c r="AP6900" s="42"/>
      <c r="AY6900" s="42"/>
      <c r="AZ6900" s="42"/>
      <c r="BA6900" s="42"/>
      <c r="BB6900" s="42"/>
      <c r="BN6900" s="54" t="s">
        <v>4578</v>
      </c>
      <c r="BO6900" s="58" t="str">
        <f t="shared" si="107"/>
        <v>境内资产</v>
      </c>
      <c r="BP6900" s="58" t="str">
        <f>IF(M6900="",VLOOKUP(D6900,Sheet4!$A$1:$B$92,2,0),VLOOKUP(Q6900,Sheet4!$A$1:$B$92,2,0))</f>
        <v>保险资产管理产品</v>
      </c>
    </row>
    <row r="6901" spans="1:68" s="58" customFormat="1" ht="12.75" customHeight="1">
      <c r="A6901" s="64" t="s">
        <v>3076</v>
      </c>
      <c r="B6901" s="54" t="s">
        <v>2211</v>
      </c>
      <c r="C6901" s="252" t="s">
        <v>5552</v>
      </c>
      <c r="D6901" s="252" t="s">
        <v>672</v>
      </c>
      <c r="E6901" s="54" t="s">
        <v>2210</v>
      </c>
      <c r="F6901" s="54" t="s">
        <v>2211</v>
      </c>
      <c r="G6901" s="129">
        <v>5800</v>
      </c>
      <c r="H6901" s="323">
        <v>256106.71</v>
      </c>
      <c r="I6901" s="323">
        <v>179800</v>
      </c>
      <c r="J6901" s="42"/>
      <c r="K6901" s="42"/>
      <c r="L6901" s="42" t="s">
        <v>4489</v>
      </c>
      <c r="M6901" s="42" t="s">
        <v>4049</v>
      </c>
      <c r="N6901" s="42" t="s">
        <v>2443</v>
      </c>
      <c r="O6901" s="137" t="s">
        <v>4050</v>
      </c>
      <c r="P6901" s="42" t="s">
        <v>64</v>
      </c>
      <c r="Q6901" s="42" t="s">
        <v>65</v>
      </c>
      <c r="R6901" s="42">
        <v>1</v>
      </c>
      <c r="S6901" s="137" t="s">
        <v>2419</v>
      </c>
      <c r="T6901" s="62">
        <v>691081800</v>
      </c>
      <c r="U6901" s="62">
        <v>673786686.64999998</v>
      </c>
      <c r="Z6901" s="54" t="s">
        <v>280</v>
      </c>
      <c r="AA6901" s="132">
        <v>2.69770760542719E-6</v>
      </c>
      <c r="AJ6901" s="42"/>
      <c r="AM6901" s="42"/>
      <c r="AN6901" s="42"/>
      <c r="AO6901" s="42"/>
      <c r="AP6901" s="42"/>
      <c r="AY6901" s="42"/>
      <c r="AZ6901" s="42"/>
      <c r="BA6901" s="42"/>
      <c r="BB6901" s="42"/>
      <c r="BN6901" s="54" t="s">
        <v>4578</v>
      </c>
      <c r="BO6901" s="58" t="str">
        <f t="shared" si="107"/>
        <v>境内资产</v>
      </c>
      <c r="BP6901" s="58" t="str">
        <f>IF(M6901="",VLOOKUP(D6901,Sheet4!$A$1:$B$92,2,0),VLOOKUP(Q6901,Sheet4!$A$1:$B$92,2,0))</f>
        <v>保险资产管理产品</v>
      </c>
    </row>
    <row r="6902" spans="1:68" s="58" customFormat="1" ht="12.75" customHeight="1">
      <c r="A6902" s="64" t="s">
        <v>3940</v>
      </c>
      <c r="B6902" s="54" t="s">
        <v>3941</v>
      </c>
      <c r="C6902" s="252" t="s">
        <v>5552</v>
      </c>
      <c r="D6902" s="252" t="s">
        <v>672</v>
      </c>
      <c r="E6902" s="54" t="s">
        <v>3942</v>
      </c>
      <c r="F6902" s="54" t="s">
        <v>3941</v>
      </c>
      <c r="G6902" s="129">
        <v>12300</v>
      </c>
      <c r="H6902" s="323">
        <v>168622.28</v>
      </c>
      <c r="I6902" s="323">
        <v>107748</v>
      </c>
      <c r="J6902" s="42"/>
      <c r="K6902" s="42"/>
      <c r="L6902" s="42" t="s">
        <v>4489</v>
      </c>
      <c r="M6902" s="42" t="s">
        <v>4049</v>
      </c>
      <c r="N6902" s="42" t="s">
        <v>2443</v>
      </c>
      <c r="O6902" s="137" t="s">
        <v>4050</v>
      </c>
      <c r="P6902" s="42" t="s">
        <v>64</v>
      </c>
      <c r="Q6902" s="42" t="s">
        <v>65</v>
      </c>
      <c r="R6902" s="42">
        <v>1</v>
      </c>
      <c r="S6902" s="137" t="s">
        <v>2419</v>
      </c>
      <c r="T6902" s="62">
        <v>691081800</v>
      </c>
      <c r="U6902" s="62">
        <v>673786686.64999998</v>
      </c>
      <c r="Z6902" s="54" t="s">
        <v>280</v>
      </c>
      <c r="AA6902" s="132">
        <v>3.1715999612647101E-6</v>
      </c>
      <c r="AJ6902" s="42"/>
      <c r="AM6902" s="42"/>
      <c r="AN6902" s="42"/>
      <c r="AO6902" s="42"/>
      <c r="AP6902" s="42"/>
      <c r="AY6902" s="42"/>
      <c r="AZ6902" s="42"/>
      <c r="BA6902" s="42"/>
      <c r="BB6902" s="42"/>
      <c r="BN6902" s="54" t="s">
        <v>4578</v>
      </c>
      <c r="BO6902" s="58" t="str">
        <f t="shared" si="107"/>
        <v>境内资产</v>
      </c>
      <c r="BP6902" s="58" t="str">
        <f>IF(M6902="",VLOOKUP(D6902,Sheet4!$A$1:$B$92,2,0),VLOOKUP(Q6902,Sheet4!$A$1:$B$92,2,0))</f>
        <v>保险资产管理产品</v>
      </c>
    </row>
    <row r="6903" spans="1:68" s="58" customFormat="1" ht="12.75" customHeight="1">
      <c r="A6903" s="64" t="s">
        <v>3943</v>
      </c>
      <c r="B6903" s="54" t="s">
        <v>3270</v>
      </c>
      <c r="C6903" s="252" t="s">
        <v>5552</v>
      </c>
      <c r="D6903" s="252" t="s">
        <v>672</v>
      </c>
      <c r="E6903" s="54" t="s">
        <v>3944</v>
      </c>
      <c r="F6903" s="54" t="s">
        <v>3270</v>
      </c>
      <c r="G6903" s="129">
        <v>8855</v>
      </c>
      <c r="H6903" s="323">
        <v>101742.76</v>
      </c>
      <c r="I6903" s="323">
        <v>79783.55</v>
      </c>
      <c r="J6903" s="42"/>
      <c r="K6903" s="42"/>
      <c r="L6903" s="42" t="s">
        <v>4489</v>
      </c>
      <c r="M6903" s="42" t="s">
        <v>4049</v>
      </c>
      <c r="N6903" s="42" t="s">
        <v>2443</v>
      </c>
      <c r="O6903" s="137" t="s">
        <v>4050</v>
      </c>
      <c r="P6903" s="42" t="s">
        <v>64</v>
      </c>
      <c r="Q6903" s="42" t="s">
        <v>65</v>
      </c>
      <c r="R6903" s="42">
        <v>1</v>
      </c>
      <c r="S6903" s="137" t="s">
        <v>2419</v>
      </c>
      <c r="T6903" s="62">
        <v>691081800</v>
      </c>
      <c r="U6903" s="62">
        <v>673786686.64999998</v>
      </c>
      <c r="Z6903" s="54" t="s">
        <v>280</v>
      </c>
      <c r="AA6903" s="132">
        <v>8.7351030611558801E-7</v>
      </c>
      <c r="AJ6903" s="42"/>
      <c r="AM6903" s="42"/>
      <c r="AN6903" s="42"/>
      <c r="AO6903" s="42"/>
      <c r="AP6903" s="42"/>
      <c r="AY6903" s="42"/>
      <c r="AZ6903" s="42"/>
      <c r="BA6903" s="42"/>
      <c r="BB6903" s="42"/>
      <c r="BN6903" s="54" t="s">
        <v>4578</v>
      </c>
      <c r="BO6903" s="58" t="str">
        <f t="shared" si="107"/>
        <v>境内资产</v>
      </c>
      <c r="BP6903" s="58" t="str">
        <f>IF(M6903="",VLOOKUP(D6903,Sheet4!$A$1:$B$92,2,0),VLOOKUP(Q6903,Sheet4!$A$1:$B$92,2,0))</f>
        <v>保险资产管理产品</v>
      </c>
    </row>
    <row r="6904" spans="1:68" s="58" customFormat="1" ht="12.75" customHeight="1">
      <c r="A6904" s="64" t="s">
        <v>1965</v>
      </c>
      <c r="B6904" s="54" t="s">
        <v>1966</v>
      </c>
      <c r="C6904" s="252" t="s">
        <v>5552</v>
      </c>
      <c r="D6904" s="252" t="s">
        <v>672</v>
      </c>
      <c r="E6904" s="54" t="s">
        <v>3945</v>
      </c>
      <c r="F6904" s="54" t="s">
        <v>1966</v>
      </c>
      <c r="G6904" s="129">
        <v>5000</v>
      </c>
      <c r="H6904" s="323">
        <v>1092410.26</v>
      </c>
      <c r="I6904" s="323">
        <v>907900</v>
      </c>
      <c r="J6904" s="42"/>
      <c r="K6904" s="42"/>
      <c r="L6904" s="42" t="s">
        <v>4489</v>
      </c>
      <c r="M6904" s="42" t="s">
        <v>4049</v>
      </c>
      <c r="N6904" s="42" t="s">
        <v>2443</v>
      </c>
      <c r="O6904" s="137" t="s">
        <v>4050</v>
      </c>
      <c r="P6904" s="42" t="s">
        <v>64</v>
      </c>
      <c r="Q6904" s="42" t="s">
        <v>65</v>
      </c>
      <c r="R6904" s="42">
        <v>1</v>
      </c>
      <c r="S6904" s="137" t="s">
        <v>2419</v>
      </c>
      <c r="T6904" s="62">
        <v>691081800</v>
      </c>
      <c r="U6904" s="62">
        <v>673786686.64999998</v>
      </c>
      <c r="Z6904" s="54" t="s">
        <v>280</v>
      </c>
      <c r="AA6904" s="132">
        <v>2.5608515381230299E-6</v>
      </c>
      <c r="AJ6904" s="42"/>
      <c r="AM6904" s="42"/>
      <c r="AN6904" s="42"/>
      <c r="AO6904" s="42"/>
      <c r="AP6904" s="42"/>
      <c r="AY6904" s="42"/>
      <c r="AZ6904" s="42"/>
      <c r="BA6904" s="42"/>
      <c r="BB6904" s="42"/>
      <c r="BN6904" s="54" t="s">
        <v>4578</v>
      </c>
      <c r="BO6904" s="58" t="str">
        <f t="shared" si="107"/>
        <v>境内资产</v>
      </c>
      <c r="BP6904" s="58" t="str">
        <f>IF(M6904="",VLOOKUP(D6904,Sheet4!$A$1:$B$92,2,0),VLOOKUP(Q6904,Sheet4!$A$1:$B$92,2,0))</f>
        <v>保险资产管理产品</v>
      </c>
    </row>
    <row r="6905" spans="1:68" s="58" customFormat="1" ht="12.75" customHeight="1">
      <c r="A6905" s="64" t="s">
        <v>3946</v>
      </c>
      <c r="B6905" s="54" t="s">
        <v>3947</v>
      </c>
      <c r="C6905" s="252" t="s">
        <v>5552</v>
      </c>
      <c r="D6905" s="252" t="s">
        <v>672</v>
      </c>
      <c r="E6905" s="54" t="s">
        <v>3948</v>
      </c>
      <c r="F6905" s="54" t="s">
        <v>3947</v>
      </c>
      <c r="G6905" s="129">
        <v>12000</v>
      </c>
      <c r="H6905" s="323">
        <v>79735</v>
      </c>
      <c r="I6905" s="323">
        <v>113520</v>
      </c>
      <c r="J6905" s="42"/>
      <c r="K6905" s="42"/>
      <c r="L6905" s="42" t="s">
        <v>4489</v>
      </c>
      <c r="M6905" s="42" t="s">
        <v>4049</v>
      </c>
      <c r="N6905" s="42" t="s">
        <v>2443</v>
      </c>
      <c r="O6905" s="137" t="s">
        <v>4050</v>
      </c>
      <c r="P6905" s="42" t="s">
        <v>64</v>
      </c>
      <c r="Q6905" s="42" t="s">
        <v>65</v>
      </c>
      <c r="R6905" s="42">
        <v>1</v>
      </c>
      <c r="S6905" s="137" t="s">
        <v>2419</v>
      </c>
      <c r="T6905" s="62">
        <v>691081800</v>
      </c>
      <c r="U6905" s="62">
        <v>673786686.64999998</v>
      </c>
      <c r="Z6905" s="54" t="s">
        <v>280</v>
      </c>
      <c r="AA6905" s="132">
        <v>9.0506860593504503E-7</v>
      </c>
      <c r="AJ6905" s="42"/>
      <c r="AM6905" s="42"/>
      <c r="AN6905" s="42"/>
      <c r="AO6905" s="42"/>
      <c r="AP6905" s="42"/>
      <c r="AY6905" s="42"/>
      <c r="AZ6905" s="42"/>
      <c r="BA6905" s="42"/>
      <c r="BB6905" s="42"/>
      <c r="BN6905" s="54" t="s">
        <v>4578</v>
      </c>
      <c r="BO6905" s="58" t="str">
        <f t="shared" si="107"/>
        <v>境内资产</v>
      </c>
      <c r="BP6905" s="58" t="str">
        <f>IF(M6905="",VLOOKUP(D6905,Sheet4!$A$1:$B$92,2,0),VLOOKUP(Q6905,Sheet4!$A$1:$B$92,2,0))</f>
        <v>保险资产管理产品</v>
      </c>
    </row>
    <row r="6906" spans="1:68" s="58" customFormat="1" ht="12.75" customHeight="1">
      <c r="A6906" s="64" t="s">
        <v>1967</v>
      </c>
      <c r="B6906" s="54" t="s">
        <v>1968</v>
      </c>
      <c r="C6906" s="252" t="s">
        <v>5552</v>
      </c>
      <c r="D6906" s="252" t="s">
        <v>672</v>
      </c>
      <c r="E6906" s="54" t="s">
        <v>3077</v>
      </c>
      <c r="F6906" s="54" t="s">
        <v>1968</v>
      </c>
      <c r="G6906" s="129">
        <v>96344</v>
      </c>
      <c r="H6906" s="323">
        <v>828519.31</v>
      </c>
      <c r="I6906" s="323">
        <v>1040515.2</v>
      </c>
      <c r="J6906" s="42"/>
      <c r="K6906" s="42"/>
      <c r="L6906" s="42" t="s">
        <v>4489</v>
      </c>
      <c r="M6906" s="42" t="s">
        <v>4049</v>
      </c>
      <c r="N6906" s="42" t="s">
        <v>2443</v>
      </c>
      <c r="O6906" s="137" t="s">
        <v>4050</v>
      </c>
      <c r="P6906" s="42" t="s">
        <v>64</v>
      </c>
      <c r="Q6906" s="42" t="s">
        <v>65</v>
      </c>
      <c r="R6906" s="42">
        <v>1</v>
      </c>
      <c r="S6906" s="137" t="s">
        <v>2419</v>
      </c>
      <c r="T6906" s="62">
        <v>691081800</v>
      </c>
      <c r="U6906" s="62">
        <v>673786686.64999998</v>
      </c>
      <c r="Z6906" s="54" t="s">
        <v>280</v>
      </c>
      <c r="AA6906" s="132">
        <v>3.65919166903389E-6</v>
      </c>
      <c r="AJ6906" s="42"/>
      <c r="AM6906" s="42"/>
      <c r="AN6906" s="42"/>
      <c r="AO6906" s="42"/>
      <c r="AP6906" s="42"/>
      <c r="AY6906" s="42"/>
      <c r="AZ6906" s="42"/>
      <c r="BA6906" s="42"/>
      <c r="BB6906" s="42"/>
      <c r="BN6906" s="54" t="s">
        <v>4578</v>
      </c>
      <c r="BO6906" s="58" t="str">
        <f t="shared" si="107"/>
        <v>境内资产</v>
      </c>
      <c r="BP6906" s="58" t="str">
        <f>IF(M6906="",VLOOKUP(D6906,Sheet4!$A$1:$B$92,2,0),VLOOKUP(Q6906,Sheet4!$A$1:$B$92,2,0))</f>
        <v>保险资产管理产品</v>
      </c>
    </row>
    <row r="6907" spans="1:68" s="58" customFormat="1" ht="12.75" customHeight="1">
      <c r="A6907" s="64" t="s">
        <v>3949</v>
      </c>
      <c r="B6907" s="54" t="s">
        <v>3950</v>
      </c>
      <c r="C6907" s="252" t="s">
        <v>5552</v>
      </c>
      <c r="D6907" s="252" t="s">
        <v>672</v>
      </c>
      <c r="E6907" s="54" t="s">
        <v>3951</v>
      </c>
      <c r="F6907" s="54" t="s">
        <v>3950</v>
      </c>
      <c r="G6907" s="129">
        <v>28000</v>
      </c>
      <c r="H6907" s="323">
        <v>228899.59</v>
      </c>
      <c r="I6907" s="323">
        <v>164920</v>
      </c>
      <c r="J6907" s="42"/>
      <c r="K6907" s="42"/>
      <c r="L6907" s="42" t="s">
        <v>4489</v>
      </c>
      <c r="M6907" s="42" t="s">
        <v>4049</v>
      </c>
      <c r="N6907" s="42" t="s">
        <v>2443</v>
      </c>
      <c r="O6907" s="137" t="s">
        <v>4050</v>
      </c>
      <c r="P6907" s="42" t="s">
        <v>64</v>
      </c>
      <c r="Q6907" s="42" t="s">
        <v>65</v>
      </c>
      <c r="R6907" s="42">
        <v>1</v>
      </c>
      <c r="S6907" s="137" t="s">
        <v>2419</v>
      </c>
      <c r="T6907" s="62">
        <v>691081800</v>
      </c>
      <c r="U6907" s="62">
        <v>673786686.64999998</v>
      </c>
      <c r="Z6907" s="54" t="s">
        <v>280</v>
      </c>
      <c r="AA6907" s="132">
        <v>3.4013186495742902E-6</v>
      </c>
      <c r="AJ6907" s="42"/>
      <c r="AM6907" s="42"/>
      <c r="AN6907" s="42"/>
      <c r="AO6907" s="42"/>
      <c r="AP6907" s="42"/>
      <c r="AY6907" s="42"/>
      <c r="AZ6907" s="42"/>
      <c r="BA6907" s="42"/>
      <c r="BB6907" s="42"/>
      <c r="BN6907" s="54" t="s">
        <v>4578</v>
      </c>
      <c r="BO6907" s="58" t="str">
        <f t="shared" si="107"/>
        <v>境内资产</v>
      </c>
      <c r="BP6907" s="58" t="str">
        <f>IF(M6907="",VLOOKUP(D6907,Sheet4!$A$1:$B$92,2,0),VLOOKUP(Q6907,Sheet4!$A$1:$B$92,2,0))</f>
        <v>保险资产管理产品</v>
      </c>
    </row>
    <row r="6908" spans="1:68" s="58" customFormat="1" ht="12.75" customHeight="1">
      <c r="A6908" s="64" t="s">
        <v>3952</v>
      </c>
      <c r="B6908" s="54" t="s">
        <v>3389</v>
      </c>
      <c r="C6908" s="252" t="s">
        <v>5552</v>
      </c>
      <c r="D6908" s="252" t="s">
        <v>672</v>
      </c>
      <c r="E6908" s="54" t="s">
        <v>3953</v>
      </c>
      <c r="F6908" s="54" t="s">
        <v>3389</v>
      </c>
      <c r="G6908" s="129">
        <v>30500</v>
      </c>
      <c r="H6908" s="323">
        <v>106226</v>
      </c>
      <c r="I6908" s="323">
        <v>99125</v>
      </c>
      <c r="J6908" s="42"/>
      <c r="K6908" s="42"/>
      <c r="L6908" s="42" t="s">
        <v>4489</v>
      </c>
      <c r="M6908" s="42" t="s">
        <v>4049</v>
      </c>
      <c r="N6908" s="42" t="s">
        <v>2443</v>
      </c>
      <c r="O6908" s="137" t="s">
        <v>4050</v>
      </c>
      <c r="P6908" s="42" t="s">
        <v>64</v>
      </c>
      <c r="Q6908" s="42" t="s">
        <v>65</v>
      </c>
      <c r="R6908" s="42">
        <v>1</v>
      </c>
      <c r="S6908" s="137" t="s">
        <v>2419</v>
      </c>
      <c r="T6908" s="62">
        <v>691081800</v>
      </c>
      <c r="U6908" s="62">
        <v>673786686.64999998</v>
      </c>
      <c r="Z6908" s="54" t="s">
        <v>280</v>
      </c>
      <c r="AA6908" s="132">
        <v>1.43403238657992E-6</v>
      </c>
      <c r="AJ6908" s="42"/>
      <c r="AM6908" s="42"/>
      <c r="AN6908" s="42"/>
      <c r="AO6908" s="42"/>
      <c r="AP6908" s="42"/>
      <c r="AY6908" s="42"/>
      <c r="AZ6908" s="42"/>
      <c r="BA6908" s="42"/>
      <c r="BB6908" s="42"/>
      <c r="BN6908" s="54" t="s">
        <v>4578</v>
      </c>
      <c r="BO6908" s="58" t="str">
        <f t="shared" si="107"/>
        <v>境内资产</v>
      </c>
      <c r="BP6908" s="58" t="str">
        <f>IF(M6908="",VLOOKUP(D6908,Sheet4!$A$1:$B$92,2,0),VLOOKUP(Q6908,Sheet4!$A$1:$B$92,2,0))</f>
        <v>保险资产管理产品</v>
      </c>
    </row>
    <row r="6909" spans="1:68" s="58" customFormat="1" ht="12.75" customHeight="1">
      <c r="A6909" s="64" t="s">
        <v>3954</v>
      </c>
      <c r="B6909" s="54" t="s">
        <v>3955</v>
      </c>
      <c r="C6909" s="252" t="s">
        <v>5552</v>
      </c>
      <c r="D6909" s="252" t="s">
        <v>672</v>
      </c>
      <c r="E6909" s="54" t="s">
        <v>3956</v>
      </c>
      <c r="F6909" s="54" t="s">
        <v>3955</v>
      </c>
      <c r="G6909" s="129">
        <v>32000</v>
      </c>
      <c r="H6909" s="323">
        <v>425489.11</v>
      </c>
      <c r="I6909" s="323">
        <v>449920</v>
      </c>
      <c r="J6909" s="42"/>
      <c r="K6909" s="42"/>
      <c r="L6909" s="42" t="s">
        <v>4489</v>
      </c>
      <c r="M6909" s="42" t="s">
        <v>4049</v>
      </c>
      <c r="N6909" s="42" t="s">
        <v>2443</v>
      </c>
      <c r="O6909" s="137" t="s">
        <v>4050</v>
      </c>
      <c r="P6909" s="42" t="s">
        <v>64</v>
      </c>
      <c r="Q6909" s="42" t="s">
        <v>65</v>
      </c>
      <c r="R6909" s="42">
        <v>1</v>
      </c>
      <c r="S6909" s="137" t="s">
        <v>2419</v>
      </c>
      <c r="T6909" s="62">
        <v>691081800</v>
      </c>
      <c r="U6909" s="62">
        <v>673786686.64999998</v>
      </c>
      <c r="Z6909" s="54" t="s">
        <v>280</v>
      </c>
      <c r="AA6909" s="132">
        <v>1.9982284730450101E-6</v>
      </c>
      <c r="AJ6909" s="42"/>
      <c r="AM6909" s="42"/>
      <c r="AN6909" s="42"/>
      <c r="AO6909" s="42"/>
      <c r="AP6909" s="42"/>
      <c r="AY6909" s="42"/>
      <c r="AZ6909" s="42"/>
      <c r="BA6909" s="42"/>
      <c r="BB6909" s="42"/>
      <c r="BN6909" s="54" t="s">
        <v>4578</v>
      </c>
      <c r="BO6909" s="58" t="str">
        <f t="shared" si="107"/>
        <v>境内资产</v>
      </c>
      <c r="BP6909" s="58" t="str">
        <f>IF(M6909="",VLOOKUP(D6909,Sheet4!$A$1:$B$92,2,0),VLOOKUP(Q6909,Sheet4!$A$1:$B$92,2,0))</f>
        <v>保险资产管理产品</v>
      </c>
    </row>
    <row r="6910" spans="1:68" s="58" customFormat="1" ht="12.75" customHeight="1">
      <c r="A6910" s="64" t="s">
        <v>3957</v>
      </c>
      <c r="B6910" s="54" t="s">
        <v>3958</v>
      </c>
      <c r="C6910" s="252" t="s">
        <v>5552</v>
      </c>
      <c r="D6910" s="252" t="s">
        <v>672</v>
      </c>
      <c r="E6910" s="54" t="s">
        <v>3959</v>
      </c>
      <c r="F6910" s="54" t="s">
        <v>3958</v>
      </c>
      <c r="G6910" s="129">
        <v>106200</v>
      </c>
      <c r="H6910" s="323">
        <v>676944.39</v>
      </c>
      <c r="I6910" s="323">
        <v>642510</v>
      </c>
      <c r="J6910" s="42"/>
      <c r="K6910" s="42"/>
      <c r="L6910" s="42" t="s">
        <v>4489</v>
      </c>
      <c r="M6910" s="42" t="s">
        <v>4049</v>
      </c>
      <c r="N6910" s="42" t="s">
        <v>2443</v>
      </c>
      <c r="O6910" s="137" t="s">
        <v>4050</v>
      </c>
      <c r="P6910" s="42" t="s">
        <v>64</v>
      </c>
      <c r="Q6910" s="42" t="s">
        <v>65</v>
      </c>
      <c r="R6910" s="42">
        <v>1</v>
      </c>
      <c r="S6910" s="137" t="s">
        <v>2419</v>
      </c>
      <c r="T6910" s="62">
        <v>691081800</v>
      </c>
      <c r="U6910" s="62">
        <v>673786686.64999998</v>
      </c>
      <c r="Z6910" s="54" t="s">
        <v>280</v>
      </c>
      <c r="AA6910" s="132">
        <v>4.2478134787480301E-7</v>
      </c>
      <c r="AJ6910" s="42"/>
      <c r="AM6910" s="42"/>
      <c r="AN6910" s="42"/>
      <c r="AO6910" s="42"/>
      <c r="AP6910" s="42"/>
      <c r="AY6910" s="42"/>
      <c r="AZ6910" s="42"/>
      <c r="BA6910" s="42"/>
      <c r="BB6910" s="42"/>
      <c r="BN6910" s="54" t="s">
        <v>4578</v>
      </c>
      <c r="BO6910" s="58" t="str">
        <f t="shared" si="107"/>
        <v>境内资产</v>
      </c>
      <c r="BP6910" s="58" t="str">
        <f>IF(M6910="",VLOOKUP(D6910,Sheet4!$A$1:$B$92,2,0),VLOOKUP(Q6910,Sheet4!$A$1:$B$92,2,0))</f>
        <v>保险资产管理产品</v>
      </c>
    </row>
    <row r="6911" spans="1:68" s="58" customFormat="1" ht="12.75" customHeight="1">
      <c r="A6911" s="64" t="s">
        <v>3960</v>
      </c>
      <c r="B6911" s="54" t="s">
        <v>3961</v>
      </c>
      <c r="C6911" s="252" t="s">
        <v>5552</v>
      </c>
      <c r="D6911" s="252" t="s">
        <v>672</v>
      </c>
      <c r="E6911" s="54" t="s">
        <v>3962</v>
      </c>
      <c r="F6911" s="54" t="s">
        <v>3961</v>
      </c>
      <c r="G6911" s="129">
        <v>3300</v>
      </c>
      <c r="H6911" s="323">
        <v>109812</v>
      </c>
      <c r="I6911" s="323">
        <v>59598</v>
      </c>
      <c r="J6911" s="42"/>
      <c r="K6911" s="42"/>
      <c r="L6911" s="42" t="s">
        <v>4489</v>
      </c>
      <c r="M6911" s="42" t="s">
        <v>4049</v>
      </c>
      <c r="N6911" s="42" t="s">
        <v>2443</v>
      </c>
      <c r="O6911" s="137" t="s">
        <v>4050</v>
      </c>
      <c r="P6911" s="42" t="s">
        <v>64</v>
      </c>
      <c r="Q6911" s="42" t="s">
        <v>65</v>
      </c>
      <c r="R6911" s="42">
        <v>1</v>
      </c>
      <c r="S6911" s="137" t="s">
        <v>2419</v>
      </c>
      <c r="T6911" s="62">
        <v>691081800</v>
      </c>
      <c r="U6911" s="62">
        <v>673786686.64999998</v>
      </c>
      <c r="Z6911" s="54" t="s">
        <v>280</v>
      </c>
      <c r="AA6911" s="132">
        <v>2.22334974800786E-6</v>
      </c>
      <c r="AJ6911" s="42"/>
      <c r="AM6911" s="42"/>
      <c r="AN6911" s="42"/>
      <c r="AO6911" s="42"/>
      <c r="AP6911" s="42"/>
      <c r="AY6911" s="42"/>
      <c r="AZ6911" s="42"/>
      <c r="BA6911" s="42"/>
      <c r="BB6911" s="42"/>
      <c r="BN6911" s="54" t="s">
        <v>4578</v>
      </c>
      <c r="BO6911" s="58" t="str">
        <f t="shared" si="107"/>
        <v>境内资产</v>
      </c>
      <c r="BP6911" s="58" t="str">
        <f>IF(M6911="",VLOOKUP(D6911,Sheet4!$A$1:$B$92,2,0),VLOOKUP(Q6911,Sheet4!$A$1:$B$92,2,0))</f>
        <v>保险资产管理产品</v>
      </c>
    </row>
    <row r="6912" spans="1:68" s="58" customFormat="1" ht="12.75" customHeight="1">
      <c r="A6912" s="64" t="s">
        <v>2105</v>
      </c>
      <c r="B6912" s="54" t="s">
        <v>2212</v>
      </c>
      <c r="C6912" s="252" t="s">
        <v>5552</v>
      </c>
      <c r="D6912" s="252" t="s">
        <v>672</v>
      </c>
      <c r="E6912" s="54" t="s">
        <v>3084</v>
      </c>
      <c r="F6912" s="54" t="s">
        <v>2212</v>
      </c>
      <c r="G6912" s="129">
        <v>50200</v>
      </c>
      <c r="H6912" s="323">
        <v>302175.90999999997</v>
      </c>
      <c r="I6912" s="323">
        <v>359934</v>
      </c>
      <c r="J6912" s="42"/>
      <c r="K6912" s="42"/>
      <c r="L6912" s="42" t="s">
        <v>4489</v>
      </c>
      <c r="M6912" s="42" t="s">
        <v>4049</v>
      </c>
      <c r="N6912" s="42" t="s">
        <v>2443</v>
      </c>
      <c r="O6912" s="137" t="s">
        <v>4050</v>
      </c>
      <c r="P6912" s="42" t="s">
        <v>64</v>
      </c>
      <c r="Q6912" s="42" t="s">
        <v>65</v>
      </c>
      <c r="R6912" s="42">
        <v>1</v>
      </c>
      <c r="S6912" s="137" t="s">
        <v>2419</v>
      </c>
      <c r="T6912" s="62">
        <v>691081800</v>
      </c>
      <c r="U6912" s="62">
        <v>673786686.64999998</v>
      </c>
      <c r="Z6912" s="54" t="s">
        <v>280</v>
      </c>
      <c r="AA6912" s="132">
        <v>2.6632811212483302E-6</v>
      </c>
      <c r="AJ6912" s="42"/>
      <c r="AM6912" s="42"/>
      <c r="AN6912" s="42"/>
      <c r="AO6912" s="42"/>
      <c r="AP6912" s="42"/>
      <c r="AY6912" s="42"/>
      <c r="AZ6912" s="42"/>
      <c r="BA6912" s="42"/>
      <c r="BB6912" s="42"/>
      <c r="BN6912" s="54" t="s">
        <v>4578</v>
      </c>
      <c r="BO6912" s="58" t="str">
        <f t="shared" si="107"/>
        <v>境内资产</v>
      </c>
      <c r="BP6912" s="58" t="str">
        <f>IF(M6912="",VLOOKUP(D6912,Sheet4!$A$1:$B$92,2,0),VLOOKUP(Q6912,Sheet4!$A$1:$B$92,2,0))</f>
        <v>保险资产管理产品</v>
      </c>
    </row>
    <row r="6913" spans="1:68" s="58" customFormat="1" ht="12.75" customHeight="1">
      <c r="A6913" s="64" t="s">
        <v>3085</v>
      </c>
      <c r="B6913" s="54" t="s">
        <v>3086</v>
      </c>
      <c r="C6913" s="252" t="s">
        <v>5552</v>
      </c>
      <c r="D6913" s="252" t="s">
        <v>672</v>
      </c>
      <c r="E6913" s="54" t="s">
        <v>3087</v>
      </c>
      <c r="F6913" s="54" t="s">
        <v>3086</v>
      </c>
      <c r="G6913" s="129">
        <v>61500</v>
      </c>
      <c r="H6913" s="323">
        <v>254150</v>
      </c>
      <c r="I6913" s="323">
        <v>215865</v>
      </c>
      <c r="J6913" s="42"/>
      <c r="K6913" s="42"/>
      <c r="L6913" s="42" t="s">
        <v>4489</v>
      </c>
      <c r="M6913" s="42" t="s">
        <v>4049</v>
      </c>
      <c r="N6913" s="42" t="s">
        <v>2443</v>
      </c>
      <c r="O6913" s="137" t="s">
        <v>4050</v>
      </c>
      <c r="P6913" s="42" t="s">
        <v>64</v>
      </c>
      <c r="Q6913" s="42" t="s">
        <v>65</v>
      </c>
      <c r="R6913" s="42">
        <v>1</v>
      </c>
      <c r="S6913" s="137" t="s">
        <v>2419</v>
      </c>
      <c r="T6913" s="62">
        <v>691081800</v>
      </c>
      <c r="U6913" s="62">
        <v>673786686.64999998</v>
      </c>
      <c r="Z6913" s="54" t="s">
        <v>280</v>
      </c>
      <c r="AA6913" s="132">
        <v>2.6971276522525601E-6</v>
      </c>
      <c r="AJ6913" s="42"/>
      <c r="AM6913" s="42"/>
      <c r="AN6913" s="42"/>
      <c r="AO6913" s="42"/>
      <c r="AP6913" s="42"/>
      <c r="AY6913" s="42"/>
      <c r="AZ6913" s="42"/>
      <c r="BA6913" s="42"/>
      <c r="BB6913" s="42"/>
      <c r="BN6913" s="54" t="s">
        <v>4578</v>
      </c>
      <c r="BO6913" s="58" t="str">
        <f t="shared" si="107"/>
        <v>境内资产</v>
      </c>
      <c r="BP6913" s="58" t="str">
        <f>IF(M6913="",VLOOKUP(D6913,Sheet4!$A$1:$B$92,2,0),VLOOKUP(Q6913,Sheet4!$A$1:$B$92,2,0))</f>
        <v>保险资产管理产品</v>
      </c>
    </row>
    <row r="6914" spans="1:68" s="58" customFormat="1" ht="12.75" customHeight="1">
      <c r="A6914" s="64" t="s">
        <v>3963</v>
      </c>
      <c r="B6914" s="54" t="s">
        <v>3964</v>
      </c>
      <c r="C6914" s="252" t="s">
        <v>5552</v>
      </c>
      <c r="D6914" s="252" t="s">
        <v>672</v>
      </c>
      <c r="E6914" s="54" t="s">
        <v>3965</v>
      </c>
      <c r="F6914" s="54" t="s">
        <v>3964</v>
      </c>
      <c r="G6914" s="129">
        <v>13700</v>
      </c>
      <c r="H6914" s="323">
        <v>140068.25</v>
      </c>
      <c r="I6914" s="323">
        <v>99599</v>
      </c>
      <c r="J6914" s="42"/>
      <c r="K6914" s="42"/>
      <c r="L6914" s="42" t="s">
        <v>4489</v>
      </c>
      <c r="M6914" s="42" t="s">
        <v>4049</v>
      </c>
      <c r="N6914" s="42" t="s">
        <v>2443</v>
      </c>
      <c r="O6914" s="137" t="s">
        <v>4050</v>
      </c>
      <c r="P6914" s="42" t="s">
        <v>64</v>
      </c>
      <c r="Q6914" s="42" t="s">
        <v>65</v>
      </c>
      <c r="R6914" s="42">
        <v>1</v>
      </c>
      <c r="S6914" s="137" t="s">
        <v>2419</v>
      </c>
      <c r="T6914" s="62">
        <v>691081800</v>
      </c>
      <c r="U6914" s="62">
        <v>673786686.64999998</v>
      </c>
      <c r="Z6914" s="54" t="s">
        <v>280</v>
      </c>
      <c r="AA6914" s="132">
        <v>3.7164021303508601E-6</v>
      </c>
      <c r="AJ6914" s="42"/>
      <c r="AM6914" s="42"/>
      <c r="AN6914" s="42"/>
      <c r="AO6914" s="42"/>
      <c r="AP6914" s="42"/>
      <c r="AY6914" s="42"/>
      <c r="AZ6914" s="42"/>
      <c r="BA6914" s="42"/>
      <c r="BB6914" s="42"/>
      <c r="BN6914" s="54" t="s">
        <v>4578</v>
      </c>
      <c r="BO6914" s="58" t="str">
        <f t="shared" si="107"/>
        <v>境内资产</v>
      </c>
      <c r="BP6914" s="58" t="str">
        <f>IF(M6914="",VLOOKUP(D6914,Sheet4!$A$1:$B$92,2,0),VLOOKUP(Q6914,Sheet4!$A$1:$B$92,2,0))</f>
        <v>保险资产管理产品</v>
      </c>
    </row>
    <row r="6915" spans="1:68" s="58" customFormat="1" ht="12.75" customHeight="1">
      <c r="A6915" s="64" t="s">
        <v>2128</v>
      </c>
      <c r="B6915" s="54" t="s">
        <v>3091</v>
      </c>
      <c r="C6915" s="252" t="s">
        <v>5552</v>
      </c>
      <c r="D6915" s="252" t="s">
        <v>672</v>
      </c>
      <c r="E6915" s="54" t="s">
        <v>3092</v>
      </c>
      <c r="F6915" s="54" t="s">
        <v>3091</v>
      </c>
      <c r="G6915" s="129">
        <v>6800</v>
      </c>
      <c r="H6915" s="323">
        <v>207226.97</v>
      </c>
      <c r="I6915" s="323">
        <v>166736</v>
      </c>
      <c r="J6915" s="42"/>
      <c r="K6915" s="42"/>
      <c r="L6915" s="42" t="s">
        <v>4489</v>
      </c>
      <c r="M6915" s="42" t="s">
        <v>4049</v>
      </c>
      <c r="N6915" s="42" t="s">
        <v>2443</v>
      </c>
      <c r="O6915" s="137" t="s">
        <v>4050</v>
      </c>
      <c r="P6915" s="42" t="s">
        <v>64</v>
      </c>
      <c r="Q6915" s="42" t="s">
        <v>65</v>
      </c>
      <c r="R6915" s="42">
        <v>1</v>
      </c>
      <c r="S6915" s="137" t="s">
        <v>2419</v>
      </c>
      <c r="T6915" s="62">
        <v>691081800</v>
      </c>
      <c r="U6915" s="62">
        <v>673786686.64999998</v>
      </c>
      <c r="Z6915" s="54" t="s">
        <v>280</v>
      </c>
      <c r="AA6915" s="132">
        <v>4.6474468231855797E-6</v>
      </c>
      <c r="AJ6915" s="42"/>
      <c r="AM6915" s="42"/>
      <c r="AN6915" s="42"/>
      <c r="AO6915" s="42"/>
      <c r="AP6915" s="42"/>
      <c r="AY6915" s="42"/>
      <c r="AZ6915" s="42"/>
      <c r="BA6915" s="42"/>
      <c r="BB6915" s="42"/>
      <c r="BN6915" s="54" t="s">
        <v>4578</v>
      </c>
      <c r="BO6915" s="58" t="str">
        <f t="shared" ref="BO6915:BO6978" si="108">IF(LEFT(D6915,2)="境外","境外资产","境内资产")</f>
        <v>境内资产</v>
      </c>
      <c r="BP6915" s="58" t="str">
        <f>IF(M6915="",VLOOKUP(D6915,Sheet4!$A$1:$B$92,2,0),VLOOKUP(Q6915,Sheet4!$A$1:$B$92,2,0))</f>
        <v>保险资产管理产品</v>
      </c>
    </row>
    <row r="6916" spans="1:68" s="58" customFormat="1" ht="12.75" customHeight="1">
      <c r="A6916" s="64" t="s">
        <v>3966</v>
      </c>
      <c r="B6916" s="54" t="s">
        <v>3967</v>
      </c>
      <c r="C6916" s="252" t="s">
        <v>5552</v>
      </c>
      <c r="D6916" s="252" t="s">
        <v>672</v>
      </c>
      <c r="E6916" s="54" t="s">
        <v>3968</v>
      </c>
      <c r="F6916" s="54" t="s">
        <v>3967</v>
      </c>
      <c r="G6916" s="54">
        <v>900</v>
      </c>
      <c r="H6916" s="323">
        <v>86030.15</v>
      </c>
      <c r="I6916" s="323">
        <v>36045</v>
      </c>
      <c r="J6916" s="42"/>
      <c r="K6916" s="42"/>
      <c r="L6916" s="42" t="s">
        <v>4489</v>
      </c>
      <c r="M6916" s="42" t="s">
        <v>4049</v>
      </c>
      <c r="N6916" s="42" t="s">
        <v>2443</v>
      </c>
      <c r="O6916" s="137" t="s">
        <v>4050</v>
      </c>
      <c r="P6916" s="42" t="s">
        <v>64</v>
      </c>
      <c r="Q6916" s="42" t="s">
        <v>65</v>
      </c>
      <c r="R6916" s="42">
        <v>1</v>
      </c>
      <c r="S6916" s="137" t="s">
        <v>2419</v>
      </c>
      <c r="T6916" s="62">
        <v>691081800</v>
      </c>
      <c r="U6916" s="62">
        <v>673786686.64999998</v>
      </c>
      <c r="Z6916" s="54" t="s">
        <v>280</v>
      </c>
      <c r="AA6916" s="132">
        <v>1.6027353349716899E-6</v>
      </c>
      <c r="AJ6916" s="42"/>
      <c r="AM6916" s="42"/>
      <c r="AN6916" s="42"/>
      <c r="AO6916" s="42"/>
      <c r="AP6916" s="42"/>
      <c r="AY6916" s="42"/>
      <c r="AZ6916" s="42"/>
      <c r="BA6916" s="42"/>
      <c r="BB6916" s="42"/>
      <c r="BN6916" s="54" t="s">
        <v>4578</v>
      </c>
      <c r="BO6916" s="58" t="str">
        <f t="shared" si="108"/>
        <v>境内资产</v>
      </c>
      <c r="BP6916" s="58" t="str">
        <f>IF(M6916="",VLOOKUP(D6916,Sheet4!$A$1:$B$92,2,0),VLOOKUP(Q6916,Sheet4!$A$1:$B$92,2,0))</f>
        <v>保险资产管理产品</v>
      </c>
    </row>
    <row r="6917" spans="1:68" s="58" customFormat="1" ht="12.75" customHeight="1">
      <c r="A6917" s="64" t="s">
        <v>3969</v>
      </c>
      <c r="B6917" s="54" t="s">
        <v>3970</v>
      </c>
      <c r="C6917" s="252" t="s">
        <v>5552</v>
      </c>
      <c r="D6917" s="252" t="s">
        <v>672</v>
      </c>
      <c r="E6917" s="54" t="s">
        <v>3971</v>
      </c>
      <c r="F6917" s="54" t="s">
        <v>3970</v>
      </c>
      <c r="G6917" s="129">
        <v>1300</v>
      </c>
      <c r="H6917" s="323">
        <v>152908.14000000001</v>
      </c>
      <c r="I6917" s="323">
        <v>66755</v>
      </c>
      <c r="J6917" s="42"/>
      <c r="K6917" s="42"/>
      <c r="L6917" s="42" t="s">
        <v>4489</v>
      </c>
      <c r="M6917" s="42" t="s">
        <v>4049</v>
      </c>
      <c r="N6917" s="42" t="s">
        <v>2443</v>
      </c>
      <c r="O6917" s="137" t="s">
        <v>4050</v>
      </c>
      <c r="P6917" s="42" t="s">
        <v>64</v>
      </c>
      <c r="Q6917" s="42" t="s">
        <v>65</v>
      </c>
      <c r="R6917" s="42">
        <v>1</v>
      </c>
      <c r="S6917" s="137" t="s">
        <v>2419</v>
      </c>
      <c r="T6917" s="62">
        <v>691081800</v>
      </c>
      <c r="U6917" s="62">
        <v>673786686.64999998</v>
      </c>
      <c r="Z6917" s="54" t="s">
        <v>280</v>
      </c>
      <c r="AA6917" s="132">
        <v>2.8341916355679501E-6</v>
      </c>
      <c r="AJ6917" s="42"/>
      <c r="AM6917" s="42"/>
      <c r="AN6917" s="42"/>
      <c r="AO6917" s="42"/>
      <c r="AP6917" s="42"/>
      <c r="AY6917" s="42"/>
      <c r="AZ6917" s="42"/>
      <c r="BA6917" s="42"/>
      <c r="BB6917" s="42"/>
      <c r="BN6917" s="54" t="s">
        <v>4578</v>
      </c>
      <c r="BO6917" s="58" t="str">
        <f t="shared" si="108"/>
        <v>境内资产</v>
      </c>
      <c r="BP6917" s="58" t="str">
        <f>IF(M6917="",VLOOKUP(D6917,Sheet4!$A$1:$B$92,2,0),VLOOKUP(Q6917,Sheet4!$A$1:$B$92,2,0))</f>
        <v>保险资产管理产品</v>
      </c>
    </row>
    <row r="6918" spans="1:68" s="58" customFormat="1" ht="12.75" customHeight="1">
      <c r="A6918" s="64" t="s">
        <v>1556</v>
      </c>
      <c r="B6918" s="54" t="s">
        <v>1557</v>
      </c>
      <c r="C6918" s="252" t="s">
        <v>5552</v>
      </c>
      <c r="D6918" s="252" t="s">
        <v>672</v>
      </c>
      <c r="E6918" s="54" t="s">
        <v>1558</v>
      </c>
      <c r="F6918" s="54" t="s">
        <v>1557</v>
      </c>
      <c r="G6918" s="54">
        <v>363</v>
      </c>
      <c r="H6918" s="323">
        <v>4305.18</v>
      </c>
      <c r="I6918" s="323">
        <v>6200.04</v>
      </c>
      <c r="J6918" s="42"/>
      <c r="K6918" s="42"/>
      <c r="L6918" s="42" t="s">
        <v>4489</v>
      </c>
      <c r="M6918" s="42" t="s">
        <v>4049</v>
      </c>
      <c r="N6918" s="42" t="s">
        <v>2443</v>
      </c>
      <c r="O6918" s="137" t="s">
        <v>4050</v>
      </c>
      <c r="P6918" s="42" t="s">
        <v>64</v>
      </c>
      <c r="Q6918" s="42" t="s">
        <v>65</v>
      </c>
      <c r="R6918" s="42">
        <v>1</v>
      </c>
      <c r="S6918" s="137" t="s">
        <v>2419</v>
      </c>
      <c r="T6918" s="62">
        <v>691081800</v>
      </c>
      <c r="U6918" s="62">
        <v>673786686.64999998</v>
      </c>
      <c r="Z6918" s="54" t="s">
        <v>68</v>
      </c>
      <c r="AA6918" s="132" t="e">
        <v>#DIV/0!</v>
      </c>
      <c r="AJ6918" s="42"/>
      <c r="AM6918" s="42"/>
      <c r="AN6918" s="42"/>
      <c r="AO6918" s="42"/>
      <c r="AP6918" s="42"/>
      <c r="AY6918" s="42"/>
      <c r="AZ6918" s="42"/>
      <c r="BA6918" s="42"/>
      <c r="BB6918" s="42"/>
      <c r="BN6918" s="54" t="s">
        <v>4578</v>
      </c>
      <c r="BO6918" s="58" t="str">
        <f t="shared" si="108"/>
        <v>境内资产</v>
      </c>
      <c r="BP6918" s="58" t="str">
        <f>IF(M6918="",VLOOKUP(D6918,Sheet4!$A$1:$B$92,2,0),VLOOKUP(Q6918,Sheet4!$A$1:$B$92,2,0))</f>
        <v>保险资产管理产品</v>
      </c>
    </row>
    <row r="6919" spans="1:68" s="58" customFormat="1" ht="12.75" customHeight="1">
      <c r="A6919" s="64" t="s">
        <v>1975</v>
      </c>
      <c r="B6919" s="54" t="s">
        <v>1976</v>
      </c>
      <c r="C6919" s="252" t="s">
        <v>5552</v>
      </c>
      <c r="D6919" s="252" t="s">
        <v>672</v>
      </c>
      <c r="E6919" s="54" t="s">
        <v>3108</v>
      </c>
      <c r="F6919" s="54" t="s">
        <v>1976</v>
      </c>
      <c r="G6919" s="54">
        <v>342</v>
      </c>
      <c r="H6919" s="323">
        <v>4969.26</v>
      </c>
      <c r="I6919" s="323">
        <v>4969.26</v>
      </c>
      <c r="J6919" s="42"/>
      <c r="K6919" s="42"/>
      <c r="L6919" s="42" t="s">
        <v>4489</v>
      </c>
      <c r="M6919" s="42" t="s">
        <v>4049</v>
      </c>
      <c r="N6919" s="42" t="s">
        <v>2443</v>
      </c>
      <c r="O6919" s="137" t="s">
        <v>4050</v>
      </c>
      <c r="P6919" s="42" t="s">
        <v>64</v>
      </c>
      <c r="Q6919" s="42" t="s">
        <v>65</v>
      </c>
      <c r="R6919" s="42">
        <v>1</v>
      </c>
      <c r="S6919" s="137" t="s">
        <v>2419</v>
      </c>
      <c r="T6919" s="62">
        <v>691081800</v>
      </c>
      <c r="U6919" s="62">
        <v>673786686.64999998</v>
      </c>
      <c r="Z6919" s="54" t="s">
        <v>68</v>
      </c>
      <c r="AA6919" s="132" t="e">
        <v>#DIV/0!</v>
      </c>
      <c r="AJ6919" s="42"/>
      <c r="AM6919" s="42"/>
      <c r="AN6919" s="42"/>
      <c r="AO6919" s="42"/>
      <c r="AP6919" s="42"/>
      <c r="AY6919" s="42"/>
      <c r="AZ6919" s="42"/>
      <c r="BA6919" s="42"/>
      <c r="BB6919" s="42"/>
      <c r="BN6919" s="54" t="s">
        <v>4578</v>
      </c>
      <c r="BO6919" s="58" t="str">
        <f t="shared" si="108"/>
        <v>境内资产</v>
      </c>
      <c r="BP6919" s="58" t="str">
        <f>IF(M6919="",VLOOKUP(D6919,Sheet4!$A$1:$B$92,2,0),VLOOKUP(Q6919,Sheet4!$A$1:$B$92,2,0))</f>
        <v>保险资产管理产品</v>
      </c>
    </row>
    <row r="6920" spans="1:68" s="58" customFormat="1" ht="12.75" customHeight="1">
      <c r="A6920" s="64" t="s">
        <v>3972</v>
      </c>
      <c r="B6920" s="54" t="s">
        <v>3973</v>
      </c>
      <c r="C6920" s="252" t="s">
        <v>5552</v>
      </c>
      <c r="D6920" s="252" t="s">
        <v>672</v>
      </c>
      <c r="E6920" s="54" t="s">
        <v>3974</v>
      </c>
      <c r="F6920" s="54" t="s">
        <v>3973</v>
      </c>
      <c r="G6920" s="129">
        <v>2000</v>
      </c>
      <c r="H6920" s="323">
        <v>82272.800000000003</v>
      </c>
      <c r="I6920" s="323">
        <v>49120</v>
      </c>
      <c r="J6920" s="42"/>
      <c r="K6920" s="42"/>
      <c r="L6920" s="42" t="s">
        <v>4489</v>
      </c>
      <c r="M6920" s="42" t="s">
        <v>4049</v>
      </c>
      <c r="N6920" s="42" t="s">
        <v>2443</v>
      </c>
      <c r="O6920" s="137" t="s">
        <v>4050</v>
      </c>
      <c r="P6920" s="42" t="s">
        <v>64</v>
      </c>
      <c r="Q6920" s="42" t="s">
        <v>65</v>
      </c>
      <c r="R6920" s="42">
        <v>1</v>
      </c>
      <c r="S6920" s="137" t="s">
        <v>2419</v>
      </c>
      <c r="T6920" s="62">
        <v>691081800</v>
      </c>
      <c r="U6920" s="62">
        <v>673786686.64999998</v>
      </c>
      <c r="Z6920" s="54" t="s">
        <v>280</v>
      </c>
      <c r="AA6920" s="132">
        <v>2.52866959118178E-6</v>
      </c>
      <c r="AJ6920" s="42"/>
      <c r="AM6920" s="42"/>
      <c r="AN6920" s="42"/>
      <c r="AO6920" s="42"/>
      <c r="AP6920" s="42"/>
      <c r="AY6920" s="42"/>
      <c r="AZ6920" s="42"/>
      <c r="BA6920" s="42"/>
      <c r="BB6920" s="42"/>
      <c r="BN6920" s="54" t="s">
        <v>4578</v>
      </c>
      <c r="BO6920" s="58" t="str">
        <f t="shared" si="108"/>
        <v>境内资产</v>
      </c>
      <c r="BP6920" s="58" t="str">
        <f>IF(M6920="",VLOOKUP(D6920,Sheet4!$A$1:$B$92,2,0),VLOOKUP(Q6920,Sheet4!$A$1:$B$92,2,0))</f>
        <v>保险资产管理产品</v>
      </c>
    </row>
    <row r="6921" spans="1:68" s="58" customFormat="1" ht="12.75" customHeight="1">
      <c r="A6921" s="64" t="s">
        <v>2214</v>
      </c>
      <c r="B6921" s="54" t="s">
        <v>2215</v>
      </c>
      <c r="C6921" s="252" t="s">
        <v>5552</v>
      </c>
      <c r="D6921" s="252" t="s">
        <v>672</v>
      </c>
      <c r="E6921" s="54" t="s">
        <v>3112</v>
      </c>
      <c r="F6921" s="54" t="s">
        <v>2215</v>
      </c>
      <c r="G6921" s="129">
        <v>12240</v>
      </c>
      <c r="H6921" s="323">
        <v>1392067.08</v>
      </c>
      <c r="I6921" s="323">
        <v>1264147.2</v>
      </c>
      <c r="J6921" s="42"/>
      <c r="K6921" s="42"/>
      <c r="L6921" s="42" t="s">
        <v>4489</v>
      </c>
      <c r="M6921" s="42" t="s">
        <v>4049</v>
      </c>
      <c r="N6921" s="42" t="s">
        <v>2443</v>
      </c>
      <c r="O6921" s="137" t="s">
        <v>4050</v>
      </c>
      <c r="P6921" s="42" t="s">
        <v>64</v>
      </c>
      <c r="Q6921" s="42" t="s">
        <v>65</v>
      </c>
      <c r="R6921" s="42">
        <v>1</v>
      </c>
      <c r="S6921" s="137" t="s">
        <v>2419</v>
      </c>
      <c r="T6921" s="62">
        <v>691081800</v>
      </c>
      <c r="U6921" s="62">
        <v>673786686.64999998</v>
      </c>
      <c r="Z6921" s="54" t="s">
        <v>280</v>
      </c>
      <c r="AA6921" s="132">
        <v>4.1409884937191203E-6</v>
      </c>
      <c r="AJ6921" s="42"/>
      <c r="AM6921" s="42"/>
      <c r="AN6921" s="42"/>
      <c r="AO6921" s="42"/>
      <c r="AP6921" s="42"/>
      <c r="AY6921" s="42"/>
      <c r="AZ6921" s="42"/>
      <c r="BA6921" s="42"/>
      <c r="BB6921" s="42"/>
      <c r="BN6921" s="54" t="s">
        <v>4578</v>
      </c>
      <c r="BO6921" s="58" t="str">
        <f t="shared" si="108"/>
        <v>境内资产</v>
      </c>
      <c r="BP6921" s="58" t="str">
        <f>IF(M6921="",VLOOKUP(D6921,Sheet4!$A$1:$B$92,2,0),VLOOKUP(Q6921,Sheet4!$A$1:$B$92,2,0))</f>
        <v>保险资产管理产品</v>
      </c>
    </row>
    <row r="6922" spans="1:68" s="58" customFormat="1" ht="12.75" customHeight="1">
      <c r="A6922" s="64" t="s">
        <v>1969</v>
      </c>
      <c r="B6922" s="54" t="s">
        <v>1970</v>
      </c>
      <c r="C6922" s="252" t="s">
        <v>5552</v>
      </c>
      <c r="D6922" s="252" t="s">
        <v>672</v>
      </c>
      <c r="E6922" s="54" t="s">
        <v>3975</v>
      </c>
      <c r="F6922" s="54" t="s">
        <v>1970</v>
      </c>
      <c r="G6922" s="54">
        <v>900</v>
      </c>
      <c r="H6922" s="323">
        <v>108173</v>
      </c>
      <c r="I6922" s="323">
        <v>69930</v>
      </c>
      <c r="J6922" s="42"/>
      <c r="K6922" s="42"/>
      <c r="L6922" s="42" t="s">
        <v>4489</v>
      </c>
      <c r="M6922" s="42" t="s">
        <v>4049</v>
      </c>
      <c r="N6922" s="42" t="s">
        <v>2443</v>
      </c>
      <c r="O6922" s="137" t="s">
        <v>4050</v>
      </c>
      <c r="P6922" s="42" t="s">
        <v>64</v>
      </c>
      <c r="Q6922" s="42" t="s">
        <v>65</v>
      </c>
      <c r="R6922" s="42">
        <v>1</v>
      </c>
      <c r="S6922" s="137" t="s">
        <v>2419</v>
      </c>
      <c r="T6922" s="62">
        <v>691081800</v>
      </c>
      <c r="U6922" s="62">
        <v>673786686.64999998</v>
      </c>
      <c r="Z6922" s="54" t="s">
        <v>280</v>
      </c>
      <c r="AA6922" s="132">
        <v>8.3785965522520195E-7</v>
      </c>
      <c r="AJ6922" s="42"/>
      <c r="AM6922" s="42"/>
      <c r="AN6922" s="42"/>
      <c r="AO6922" s="42"/>
      <c r="AP6922" s="42"/>
      <c r="AY6922" s="42"/>
      <c r="AZ6922" s="42"/>
      <c r="BA6922" s="42"/>
      <c r="BB6922" s="42"/>
      <c r="BN6922" s="54" t="s">
        <v>4578</v>
      </c>
      <c r="BO6922" s="58" t="str">
        <f t="shared" si="108"/>
        <v>境内资产</v>
      </c>
      <c r="BP6922" s="58" t="str">
        <f>IF(M6922="",VLOOKUP(D6922,Sheet4!$A$1:$B$92,2,0),VLOOKUP(Q6922,Sheet4!$A$1:$B$92,2,0))</f>
        <v>保险资产管理产品</v>
      </c>
    </row>
    <row r="6923" spans="1:68" s="58" customFormat="1" ht="12.75" customHeight="1">
      <c r="A6923" s="64" t="s">
        <v>3976</v>
      </c>
      <c r="B6923" s="54" t="s">
        <v>3977</v>
      </c>
      <c r="C6923" s="252" t="s">
        <v>5552</v>
      </c>
      <c r="D6923" s="252" t="s">
        <v>672</v>
      </c>
      <c r="E6923" s="54" t="s">
        <v>3978</v>
      </c>
      <c r="F6923" s="54" t="s">
        <v>3977</v>
      </c>
      <c r="G6923" s="129">
        <v>7190</v>
      </c>
      <c r="H6923" s="323">
        <v>816734.85</v>
      </c>
      <c r="I6923" s="323">
        <v>653427.19999999995</v>
      </c>
      <c r="J6923" s="42"/>
      <c r="K6923" s="42"/>
      <c r="L6923" s="42" t="s">
        <v>4489</v>
      </c>
      <c r="M6923" s="42" t="s">
        <v>4049</v>
      </c>
      <c r="N6923" s="42" t="s">
        <v>2443</v>
      </c>
      <c r="O6923" s="137" t="s">
        <v>4050</v>
      </c>
      <c r="P6923" s="42" t="s">
        <v>64</v>
      </c>
      <c r="Q6923" s="42" t="s">
        <v>65</v>
      </c>
      <c r="R6923" s="42">
        <v>1</v>
      </c>
      <c r="S6923" s="137" t="s">
        <v>2419</v>
      </c>
      <c r="T6923" s="62">
        <v>691081800</v>
      </c>
      <c r="U6923" s="62">
        <v>673786686.64999998</v>
      </c>
      <c r="Z6923" s="54" t="s">
        <v>280</v>
      </c>
      <c r="AA6923" s="132">
        <v>1.70679406373796E-6</v>
      </c>
      <c r="AJ6923" s="42"/>
      <c r="AM6923" s="42"/>
      <c r="AN6923" s="42"/>
      <c r="AO6923" s="42"/>
      <c r="AP6923" s="42"/>
      <c r="AY6923" s="42"/>
      <c r="AZ6923" s="42"/>
      <c r="BA6923" s="42"/>
      <c r="BB6923" s="42"/>
      <c r="BN6923" s="54" t="s">
        <v>4578</v>
      </c>
      <c r="BO6923" s="58" t="str">
        <f t="shared" si="108"/>
        <v>境内资产</v>
      </c>
      <c r="BP6923" s="58" t="str">
        <f>IF(M6923="",VLOOKUP(D6923,Sheet4!$A$1:$B$92,2,0),VLOOKUP(Q6923,Sheet4!$A$1:$B$92,2,0))</f>
        <v>保险资产管理产品</v>
      </c>
    </row>
    <row r="6924" spans="1:68" s="58" customFormat="1" ht="12.75" customHeight="1">
      <c r="A6924" s="64" t="s">
        <v>3979</v>
      </c>
      <c r="B6924" s="54" t="s">
        <v>3980</v>
      </c>
      <c r="C6924" s="252" t="s">
        <v>5552</v>
      </c>
      <c r="D6924" s="252" t="s">
        <v>672</v>
      </c>
      <c r="E6924" s="54" t="s">
        <v>3981</v>
      </c>
      <c r="F6924" s="54" t="s">
        <v>3980</v>
      </c>
      <c r="G6924" s="129">
        <v>1200</v>
      </c>
      <c r="H6924" s="323">
        <v>80156</v>
      </c>
      <c r="I6924" s="323">
        <v>40584</v>
      </c>
      <c r="J6924" s="42"/>
      <c r="K6924" s="42"/>
      <c r="L6924" s="42" t="s">
        <v>4489</v>
      </c>
      <c r="M6924" s="42" t="s">
        <v>4049</v>
      </c>
      <c r="N6924" s="42" t="s">
        <v>2443</v>
      </c>
      <c r="O6924" s="137" t="s">
        <v>4050</v>
      </c>
      <c r="P6924" s="42" t="s">
        <v>64</v>
      </c>
      <c r="Q6924" s="42" t="s">
        <v>65</v>
      </c>
      <c r="R6924" s="42">
        <v>1</v>
      </c>
      <c r="S6924" s="137" t="s">
        <v>2419</v>
      </c>
      <c r="T6924" s="62">
        <v>691081800</v>
      </c>
      <c r="U6924" s="62">
        <v>673786686.64999998</v>
      </c>
      <c r="Z6924" s="54" t="s">
        <v>280</v>
      </c>
      <c r="AA6924" s="132">
        <v>2.3699121686258702E-6</v>
      </c>
      <c r="AJ6924" s="42"/>
      <c r="AM6924" s="42"/>
      <c r="AN6924" s="42"/>
      <c r="AO6924" s="42"/>
      <c r="AP6924" s="42"/>
      <c r="AY6924" s="42"/>
      <c r="AZ6924" s="42"/>
      <c r="BA6924" s="42"/>
      <c r="BB6924" s="42"/>
      <c r="BN6924" s="54" t="s">
        <v>4578</v>
      </c>
      <c r="BO6924" s="58" t="str">
        <f t="shared" si="108"/>
        <v>境内资产</v>
      </c>
      <c r="BP6924" s="58" t="str">
        <f>IF(M6924="",VLOOKUP(D6924,Sheet4!$A$1:$B$92,2,0),VLOOKUP(Q6924,Sheet4!$A$1:$B$92,2,0))</f>
        <v>保险资产管理产品</v>
      </c>
    </row>
    <row r="6925" spans="1:68" s="58" customFormat="1" ht="12.75" customHeight="1">
      <c r="A6925" s="64" t="s">
        <v>3982</v>
      </c>
      <c r="B6925" s="54" t="s">
        <v>3983</v>
      </c>
      <c r="C6925" s="252" t="s">
        <v>5552</v>
      </c>
      <c r="D6925" s="252" t="s">
        <v>672</v>
      </c>
      <c r="E6925" s="54" t="s">
        <v>3984</v>
      </c>
      <c r="F6925" s="54" t="s">
        <v>3983</v>
      </c>
      <c r="G6925" s="129">
        <v>4600</v>
      </c>
      <c r="H6925" s="323">
        <v>232856.5</v>
      </c>
      <c r="I6925" s="323">
        <v>209392</v>
      </c>
      <c r="J6925" s="42"/>
      <c r="K6925" s="42"/>
      <c r="L6925" s="42" t="s">
        <v>4489</v>
      </c>
      <c r="M6925" s="42" t="s">
        <v>4049</v>
      </c>
      <c r="N6925" s="42" t="s">
        <v>2443</v>
      </c>
      <c r="O6925" s="137" t="s">
        <v>4050</v>
      </c>
      <c r="P6925" s="42" t="s">
        <v>64</v>
      </c>
      <c r="Q6925" s="42" t="s">
        <v>65</v>
      </c>
      <c r="R6925" s="42">
        <v>1</v>
      </c>
      <c r="S6925" s="137" t="s">
        <v>2419</v>
      </c>
      <c r="T6925" s="62">
        <v>691081800</v>
      </c>
      <c r="U6925" s="62">
        <v>673786686.64999998</v>
      </c>
      <c r="Z6925" s="54" t="s">
        <v>280</v>
      </c>
      <c r="AA6925" s="132">
        <v>3.6667995217218E-6</v>
      </c>
      <c r="AJ6925" s="42"/>
      <c r="AM6925" s="42"/>
      <c r="AN6925" s="42"/>
      <c r="AO6925" s="42"/>
      <c r="AP6925" s="42"/>
      <c r="AY6925" s="42"/>
      <c r="AZ6925" s="42"/>
      <c r="BA6925" s="42"/>
      <c r="BB6925" s="42"/>
      <c r="BN6925" s="54" t="s">
        <v>4578</v>
      </c>
      <c r="BO6925" s="58" t="str">
        <f t="shared" si="108"/>
        <v>境内资产</v>
      </c>
      <c r="BP6925" s="58" t="str">
        <f>IF(M6925="",VLOOKUP(D6925,Sheet4!$A$1:$B$92,2,0),VLOOKUP(Q6925,Sheet4!$A$1:$B$92,2,0))</f>
        <v>保险资产管理产品</v>
      </c>
    </row>
    <row r="6926" spans="1:68" s="58" customFormat="1" ht="12.75" customHeight="1">
      <c r="A6926" s="64" t="s">
        <v>3131</v>
      </c>
      <c r="B6926" s="54" t="s">
        <v>3132</v>
      </c>
      <c r="C6926" s="252" t="s">
        <v>5552</v>
      </c>
      <c r="D6926" s="252" t="s">
        <v>672</v>
      </c>
      <c r="E6926" s="54" t="s">
        <v>3133</v>
      </c>
      <c r="F6926" s="54" t="s">
        <v>3132</v>
      </c>
      <c r="G6926" s="129">
        <v>1073</v>
      </c>
      <c r="H6926" s="323">
        <v>157550.65</v>
      </c>
      <c r="I6926" s="323">
        <v>172538.4</v>
      </c>
      <c r="J6926" s="42"/>
      <c r="K6926" s="42"/>
      <c r="L6926" s="42" t="s">
        <v>4489</v>
      </c>
      <c r="M6926" s="42" t="s">
        <v>4049</v>
      </c>
      <c r="N6926" s="42" t="s">
        <v>2443</v>
      </c>
      <c r="O6926" s="137" t="s">
        <v>4050</v>
      </c>
      <c r="P6926" s="42" t="s">
        <v>64</v>
      </c>
      <c r="Q6926" s="42" t="s">
        <v>65</v>
      </c>
      <c r="R6926" s="42">
        <v>1</v>
      </c>
      <c r="S6926" s="137" t="s">
        <v>2419</v>
      </c>
      <c r="T6926" s="62">
        <v>691081800</v>
      </c>
      <c r="U6926" s="62">
        <v>673786686.64999998</v>
      </c>
      <c r="Z6926" s="54" t="s">
        <v>280</v>
      </c>
      <c r="AA6926" s="132">
        <v>1.21903004744333E-6</v>
      </c>
      <c r="AJ6926" s="42"/>
      <c r="AM6926" s="42"/>
      <c r="AN6926" s="42"/>
      <c r="AO6926" s="42"/>
      <c r="AP6926" s="42"/>
      <c r="AY6926" s="42"/>
      <c r="AZ6926" s="42"/>
      <c r="BA6926" s="42"/>
      <c r="BB6926" s="42"/>
      <c r="BN6926" s="54" t="s">
        <v>4578</v>
      </c>
      <c r="BO6926" s="58" t="str">
        <f t="shared" si="108"/>
        <v>境内资产</v>
      </c>
      <c r="BP6926" s="58" t="str">
        <f>IF(M6926="",VLOOKUP(D6926,Sheet4!$A$1:$B$92,2,0),VLOOKUP(Q6926,Sheet4!$A$1:$B$92,2,0))</f>
        <v>保险资产管理产品</v>
      </c>
    </row>
    <row r="6927" spans="1:68" s="58" customFormat="1" ht="12.75" customHeight="1">
      <c r="A6927" s="64" t="s">
        <v>3985</v>
      </c>
      <c r="B6927" s="54" t="s">
        <v>3986</v>
      </c>
      <c r="C6927" s="252" t="s">
        <v>5552</v>
      </c>
      <c r="D6927" s="252" t="s">
        <v>672</v>
      </c>
      <c r="E6927" s="54" t="s">
        <v>3987</v>
      </c>
      <c r="F6927" s="54" t="s">
        <v>3986</v>
      </c>
      <c r="G6927" s="129">
        <v>1000</v>
      </c>
      <c r="H6927" s="323">
        <v>145179</v>
      </c>
      <c r="I6927" s="323">
        <v>103500</v>
      </c>
      <c r="J6927" s="42"/>
      <c r="K6927" s="42"/>
      <c r="L6927" s="42" t="s">
        <v>4489</v>
      </c>
      <c r="M6927" s="42" t="s">
        <v>4049</v>
      </c>
      <c r="N6927" s="42" t="s">
        <v>2443</v>
      </c>
      <c r="O6927" s="137" t="s">
        <v>4050</v>
      </c>
      <c r="P6927" s="42" t="s">
        <v>64</v>
      </c>
      <c r="Q6927" s="42" t="s">
        <v>65</v>
      </c>
      <c r="R6927" s="42">
        <v>1</v>
      </c>
      <c r="S6927" s="137" t="s">
        <v>2419</v>
      </c>
      <c r="T6927" s="62">
        <v>691081800</v>
      </c>
      <c r="U6927" s="62">
        <v>673786686.64999998</v>
      </c>
      <c r="Z6927" s="54" t="s">
        <v>280</v>
      </c>
      <c r="AA6927" s="132">
        <v>1.74239742996379E-6</v>
      </c>
      <c r="AJ6927" s="42"/>
      <c r="AM6927" s="42"/>
      <c r="AN6927" s="42"/>
      <c r="AO6927" s="42"/>
      <c r="AP6927" s="42"/>
      <c r="AY6927" s="42"/>
      <c r="AZ6927" s="42"/>
      <c r="BA6927" s="42"/>
      <c r="BB6927" s="42"/>
      <c r="BN6927" s="54" t="s">
        <v>4578</v>
      </c>
      <c r="BO6927" s="58" t="str">
        <f t="shared" si="108"/>
        <v>境内资产</v>
      </c>
      <c r="BP6927" s="58" t="str">
        <f>IF(M6927="",VLOOKUP(D6927,Sheet4!$A$1:$B$92,2,0),VLOOKUP(Q6927,Sheet4!$A$1:$B$92,2,0))</f>
        <v>保险资产管理产品</v>
      </c>
    </row>
    <row r="6928" spans="1:68" s="58" customFormat="1" ht="12.75" customHeight="1">
      <c r="A6928" s="64" t="s">
        <v>2216</v>
      </c>
      <c r="B6928" s="54" t="s">
        <v>2217</v>
      </c>
      <c r="C6928" s="252" t="s">
        <v>5552</v>
      </c>
      <c r="D6928" s="252" t="s">
        <v>672</v>
      </c>
      <c r="E6928" s="54" t="s">
        <v>3988</v>
      </c>
      <c r="F6928" s="54" t="s">
        <v>2217</v>
      </c>
      <c r="G6928" s="129">
        <v>3400</v>
      </c>
      <c r="H6928" s="323">
        <v>882150.28</v>
      </c>
      <c r="I6928" s="323">
        <v>494088</v>
      </c>
      <c r="J6928" s="42"/>
      <c r="K6928" s="42"/>
      <c r="L6928" s="42" t="s">
        <v>4489</v>
      </c>
      <c r="M6928" s="42" t="s">
        <v>4049</v>
      </c>
      <c r="N6928" s="42" t="s">
        <v>2443</v>
      </c>
      <c r="O6928" s="137" t="s">
        <v>4050</v>
      </c>
      <c r="P6928" s="42" t="s">
        <v>64</v>
      </c>
      <c r="Q6928" s="42" t="s">
        <v>65</v>
      </c>
      <c r="R6928" s="42">
        <v>1</v>
      </c>
      <c r="S6928" s="137" t="s">
        <v>2419</v>
      </c>
      <c r="T6928" s="62">
        <v>691081800</v>
      </c>
      <c r="U6928" s="62">
        <v>673786686.64999998</v>
      </c>
      <c r="Z6928" s="54" t="s">
        <v>280</v>
      </c>
      <c r="AA6928" s="132">
        <v>3.8772543206194898E-6</v>
      </c>
      <c r="AJ6928" s="42"/>
      <c r="AM6928" s="42"/>
      <c r="AN6928" s="42"/>
      <c r="AO6928" s="42"/>
      <c r="AP6928" s="42"/>
      <c r="AY6928" s="42"/>
      <c r="AZ6928" s="42"/>
      <c r="BA6928" s="42"/>
      <c r="BB6928" s="42"/>
      <c r="BN6928" s="54" t="s">
        <v>4578</v>
      </c>
      <c r="BO6928" s="58" t="str">
        <f t="shared" si="108"/>
        <v>境内资产</v>
      </c>
      <c r="BP6928" s="58" t="str">
        <f>IF(M6928="",VLOOKUP(D6928,Sheet4!$A$1:$B$92,2,0),VLOOKUP(Q6928,Sheet4!$A$1:$B$92,2,0))</f>
        <v>保险资产管理产品</v>
      </c>
    </row>
    <row r="6929" spans="1:68" s="58" customFormat="1" ht="12.75" customHeight="1">
      <c r="A6929" s="64" t="s">
        <v>3989</v>
      </c>
      <c r="B6929" s="54" t="s">
        <v>3990</v>
      </c>
      <c r="C6929" s="252" t="s">
        <v>5552</v>
      </c>
      <c r="D6929" s="252" t="s">
        <v>672</v>
      </c>
      <c r="E6929" s="54" t="s">
        <v>3991</v>
      </c>
      <c r="F6929" s="54" t="s">
        <v>3990</v>
      </c>
      <c r="G6929" s="129">
        <v>2200</v>
      </c>
      <c r="H6929" s="323">
        <v>149560</v>
      </c>
      <c r="I6929" s="323">
        <v>92950</v>
      </c>
      <c r="J6929" s="42"/>
      <c r="K6929" s="42"/>
      <c r="L6929" s="42" t="s">
        <v>4489</v>
      </c>
      <c r="M6929" s="42" t="s">
        <v>4049</v>
      </c>
      <c r="N6929" s="42" t="s">
        <v>2443</v>
      </c>
      <c r="O6929" s="137" t="s">
        <v>4050</v>
      </c>
      <c r="P6929" s="42" t="s">
        <v>64</v>
      </c>
      <c r="Q6929" s="42" t="s">
        <v>65</v>
      </c>
      <c r="R6929" s="42">
        <v>1</v>
      </c>
      <c r="S6929" s="137" t="s">
        <v>2419</v>
      </c>
      <c r="T6929" s="62">
        <v>691081800</v>
      </c>
      <c r="U6929" s="62">
        <v>673786686.64999998</v>
      </c>
      <c r="Z6929" s="54" t="s">
        <v>280</v>
      </c>
      <c r="AA6929" s="132">
        <v>3.57890595756805E-6</v>
      </c>
      <c r="AJ6929" s="42"/>
      <c r="AM6929" s="42"/>
      <c r="AN6929" s="42"/>
      <c r="AO6929" s="42"/>
      <c r="AP6929" s="42"/>
      <c r="AY6929" s="42"/>
      <c r="AZ6929" s="42"/>
      <c r="BA6929" s="42"/>
      <c r="BB6929" s="42"/>
      <c r="BN6929" s="54" t="s">
        <v>4578</v>
      </c>
      <c r="BO6929" s="58" t="str">
        <f t="shared" si="108"/>
        <v>境内资产</v>
      </c>
      <c r="BP6929" s="58" t="str">
        <f>IF(M6929="",VLOOKUP(D6929,Sheet4!$A$1:$B$92,2,0),VLOOKUP(Q6929,Sheet4!$A$1:$B$92,2,0))</f>
        <v>保险资产管理产品</v>
      </c>
    </row>
    <row r="6930" spans="1:68" s="58" customFormat="1" ht="12.75" customHeight="1">
      <c r="A6930" s="64" t="s">
        <v>3992</v>
      </c>
      <c r="B6930" s="54" t="s">
        <v>3993</v>
      </c>
      <c r="C6930" s="252" t="s">
        <v>5552</v>
      </c>
      <c r="D6930" s="252" t="s">
        <v>672</v>
      </c>
      <c r="E6930" s="54" t="s">
        <v>3994</v>
      </c>
      <c r="F6930" s="54" t="s">
        <v>3993</v>
      </c>
      <c r="G6930" s="129">
        <v>1050</v>
      </c>
      <c r="H6930" s="323">
        <v>84349.92</v>
      </c>
      <c r="I6930" s="323">
        <v>46494</v>
      </c>
      <c r="J6930" s="42"/>
      <c r="K6930" s="42"/>
      <c r="L6930" s="42" t="s">
        <v>4489</v>
      </c>
      <c r="M6930" s="42" t="s">
        <v>4049</v>
      </c>
      <c r="N6930" s="42" t="s">
        <v>2443</v>
      </c>
      <c r="O6930" s="137" t="s">
        <v>4050</v>
      </c>
      <c r="P6930" s="42" t="s">
        <v>64</v>
      </c>
      <c r="Q6930" s="42" t="s">
        <v>65</v>
      </c>
      <c r="R6930" s="42">
        <v>1</v>
      </c>
      <c r="S6930" s="137" t="s">
        <v>2419</v>
      </c>
      <c r="T6930" s="62">
        <v>691081800</v>
      </c>
      <c r="U6930" s="62">
        <v>673786686.64999998</v>
      </c>
      <c r="Z6930" s="54" t="s">
        <v>280</v>
      </c>
      <c r="AA6930" s="132">
        <v>1.79097678468346E-6</v>
      </c>
      <c r="AJ6930" s="42"/>
      <c r="AM6930" s="42"/>
      <c r="AN6930" s="42"/>
      <c r="AO6930" s="42"/>
      <c r="AP6930" s="42"/>
      <c r="AY6930" s="42"/>
      <c r="AZ6930" s="42"/>
      <c r="BA6930" s="42"/>
      <c r="BB6930" s="42"/>
      <c r="BN6930" s="54" t="s">
        <v>4578</v>
      </c>
      <c r="BO6930" s="58" t="str">
        <f t="shared" si="108"/>
        <v>境内资产</v>
      </c>
      <c r="BP6930" s="58" t="str">
        <f>IF(M6930="",VLOOKUP(D6930,Sheet4!$A$1:$B$92,2,0),VLOOKUP(Q6930,Sheet4!$A$1:$B$92,2,0))</f>
        <v>保险资产管理产品</v>
      </c>
    </row>
    <row r="6931" spans="1:68" s="58" customFormat="1" ht="12.75" customHeight="1">
      <c r="A6931" s="64" t="s">
        <v>3995</v>
      </c>
      <c r="B6931" s="54" t="s">
        <v>3996</v>
      </c>
      <c r="C6931" s="252" t="s">
        <v>5552</v>
      </c>
      <c r="D6931" s="252" t="s">
        <v>672</v>
      </c>
      <c r="E6931" s="54" t="s">
        <v>3997</v>
      </c>
      <c r="F6931" s="54" t="s">
        <v>3996</v>
      </c>
      <c r="G6931" s="129">
        <v>2100</v>
      </c>
      <c r="H6931" s="323">
        <v>313999</v>
      </c>
      <c r="I6931" s="323">
        <v>242403</v>
      </c>
      <c r="J6931" s="42"/>
      <c r="K6931" s="42"/>
      <c r="L6931" s="42" t="s">
        <v>4489</v>
      </c>
      <c r="M6931" s="42" t="s">
        <v>4049</v>
      </c>
      <c r="N6931" s="42" t="s">
        <v>2443</v>
      </c>
      <c r="O6931" s="137" t="s">
        <v>4050</v>
      </c>
      <c r="P6931" s="42" t="s">
        <v>64</v>
      </c>
      <c r="Q6931" s="42" t="s">
        <v>65</v>
      </c>
      <c r="R6931" s="42">
        <v>1</v>
      </c>
      <c r="S6931" s="137" t="s">
        <v>2419</v>
      </c>
      <c r="T6931" s="62">
        <v>691081800</v>
      </c>
      <c r="U6931" s="62">
        <v>673786686.64999998</v>
      </c>
      <c r="Z6931" s="54" t="s">
        <v>280</v>
      </c>
      <c r="AA6931" s="132">
        <v>3.0242652396747001E-6</v>
      </c>
      <c r="AJ6931" s="42"/>
      <c r="AM6931" s="42"/>
      <c r="AN6931" s="42"/>
      <c r="AO6931" s="42"/>
      <c r="AP6931" s="42"/>
      <c r="AY6931" s="42"/>
      <c r="AZ6931" s="42"/>
      <c r="BA6931" s="42"/>
      <c r="BB6931" s="42"/>
      <c r="BN6931" s="54" t="s">
        <v>4578</v>
      </c>
      <c r="BO6931" s="58" t="str">
        <f t="shared" si="108"/>
        <v>境内资产</v>
      </c>
      <c r="BP6931" s="58" t="str">
        <f>IF(M6931="",VLOOKUP(D6931,Sheet4!$A$1:$B$92,2,0),VLOOKUP(Q6931,Sheet4!$A$1:$B$92,2,0))</f>
        <v>保险资产管理产品</v>
      </c>
    </row>
    <row r="6932" spans="1:68" s="58" customFormat="1" ht="12.75" customHeight="1">
      <c r="A6932" s="64" t="s">
        <v>2218</v>
      </c>
      <c r="B6932" s="54" t="s">
        <v>1476</v>
      </c>
      <c r="C6932" s="252" t="s">
        <v>5552</v>
      </c>
      <c r="D6932" s="252" t="s">
        <v>672</v>
      </c>
      <c r="E6932" s="54" t="s">
        <v>3161</v>
      </c>
      <c r="F6932" s="54" t="s">
        <v>1476</v>
      </c>
      <c r="G6932" s="129">
        <v>6100</v>
      </c>
      <c r="H6932" s="323">
        <v>506516.5</v>
      </c>
      <c r="I6932" s="323">
        <v>478057</v>
      </c>
      <c r="J6932" s="42"/>
      <c r="K6932" s="42"/>
      <c r="L6932" s="42" t="s">
        <v>4489</v>
      </c>
      <c r="M6932" s="42" t="s">
        <v>4049</v>
      </c>
      <c r="N6932" s="42" t="s">
        <v>2443</v>
      </c>
      <c r="O6932" s="137" t="s">
        <v>4050</v>
      </c>
      <c r="P6932" s="42" t="s">
        <v>64</v>
      </c>
      <c r="Q6932" s="42" t="s">
        <v>65</v>
      </c>
      <c r="R6932" s="42">
        <v>1</v>
      </c>
      <c r="S6932" s="137" t="s">
        <v>2419</v>
      </c>
      <c r="T6932" s="62">
        <v>691081800</v>
      </c>
      <c r="U6932" s="62">
        <v>673786686.64999998</v>
      </c>
      <c r="Z6932" s="54" t="s">
        <v>280</v>
      </c>
      <c r="AA6932" s="132">
        <v>4.9948177414874801E-6</v>
      </c>
      <c r="AJ6932" s="42"/>
      <c r="AM6932" s="42"/>
      <c r="AN6932" s="42"/>
      <c r="AO6932" s="42"/>
      <c r="AP6932" s="42"/>
      <c r="AY6932" s="42"/>
      <c r="AZ6932" s="42"/>
      <c r="BA6932" s="42"/>
      <c r="BB6932" s="42"/>
      <c r="BN6932" s="54" t="s">
        <v>4578</v>
      </c>
      <c r="BO6932" s="58" t="str">
        <f t="shared" si="108"/>
        <v>境内资产</v>
      </c>
      <c r="BP6932" s="58" t="str">
        <f>IF(M6932="",VLOOKUP(D6932,Sheet4!$A$1:$B$92,2,0),VLOOKUP(Q6932,Sheet4!$A$1:$B$92,2,0))</f>
        <v>保险资产管理产品</v>
      </c>
    </row>
    <row r="6933" spans="1:68" s="58" customFormat="1" ht="12.75" customHeight="1">
      <c r="A6933" s="64" t="s">
        <v>3998</v>
      </c>
      <c r="B6933" s="54" t="s">
        <v>3999</v>
      </c>
      <c r="C6933" s="252" t="s">
        <v>5552</v>
      </c>
      <c r="D6933" s="252" t="s">
        <v>672</v>
      </c>
      <c r="E6933" s="54" t="s">
        <v>4000</v>
      </c>
      <c r="F6933" s="54" t="s">
        <v>3999</v>
      </c>
      <c r="G6933" s="129">
        <v>2200</v>
      </c>
      <c r="H6933" s="323">
        <v>247995.98</v>
      </c>
      <c r="I6933" s="323">
        <v>202356</v>
      </c>
      <c r="J6933" s="42"/>
      <c r="K6933" s="42"/>
      <c r="L6933" s="42" t="s">
        <v>4489</v>
      </c>
      <c r="M6933" s="42" t="s">
        <v>4049</v>
      </c>
      <c r="N6933" s="42" t="s">
        <v>2443</v>
      </c>
      <c r="O6933" s="137" t="s">
        <v>4050</v>
      </c>
      <c r="P6933" s="42" t="s">
        <v>64</v>
      </c>
      <c r="Q6933" s="42" t="s">
        <v>65</v>
      </c>
      <c r="R6933" s="42">
        <v>1</v>
      </c>
      <c r="S6933" s="137" t="s">
        <v>2419</v>
      </c>
      <c r="T6933" s="62">
        <v>691081800</v>
      </c>
      <c r="U6933" s="62">
        <v>673786686.64999998</v>
      </c>
      <c r="Z6933" s="54" t="s">
        <v>280</v>
      </c>
      <c r="AA6933" s="132">
        <v>2.3131020192341802E-6</v>
      </c>
      <c r="AJ6933" s="42"/>
      <c r="AM6933" s="42"/>
      <c r="AN6933" s="42"/>
      <c r="AO6933" s="42"/>
      <c r="AP6933" s="42"/>
      <c r="AY6933" s="42"/>
      <c r="AZ6933" s="42"/>
      <c r="BA6933" s="42"/>
      <c r="BB6933" s="42"/>
      <c r="BN6933" s="54" t="s">
        <v>4578</v>
      </c>
      <c r="BO6933" s="58" t="str">
        <f t="shared" si="108"/>
        <v>境内资产</v>
      </c>
      <c r="BP6933" s="58" t="str">
        <f>IF(M6933="",VLOOKUP(D6933,Sheet4!$A$1:$B$92,2,0),VLOOKUP(Q6933,Sheet4!$A$1:$B$92,2,0))</f>
        <v>保险资产管理产品</v>
      </c>
    </row>
    <row r="6934" spans="1:68" s="58" customFormat="1" ht="12.75" customHeight="1">
      <c r="A6934" s="64" t="s">
        <v>4001</v>
      </c>
      <c r="B6934" s="54" t="s">
        <v>4002</v>
      </c>
      <c r="C6934" s="252" t="s">
        <v>5552</v>
      </c>
      <c r="D6934" s="252" t="s">
        <v>672</v>
      </c>
      <c r="E6934" s="54" t="s">
        <v>4003</v>
      </c>
      <c r="F6934" s="54" t="s">
        <v>4002</v>
      </c>
      <c r="G6934" s="54">
        <v>740</v>
      </c>
      <c r="H6934" s="323">
        <v>100687.64</v>
      </c>
      <c r="I6934" s="323">
        <v>82658</v>
      </c>
      <c r="J6934" s="42"/>
      <c r="K6934" s="42"/>
      <c r="L6934" s="42" t="s">
        <v>4489</v>
      </c>
      <c r="M6934" s="42" t="s">
        <v>4049</v>
      </c>
      <c r="N6934" s="42" t="s">
        <v>2443</v>
      </c>
      <c r="O6934" s="137" t="s">
        <v>4050</v>
      </c>
      <c r="P6934" s="42" t="s">
        <v>64</v>
      </c>
      <c r="Q6934" s="42" t="s">
        <v>65</v>
      </c>
      <c r="R6934" s="42">
        <v>1</v>
      </c>
      <c r="S6934" s="137" t="s">
        <v>2419</v>
      </c>
      <c r="T6934" s="62">
        <v>691081800</v>
      </c>
      <c r="U6934" s="62">
        <v>673786686.64999998</v>
      </c>
      <c r="Z6934" s="54" t="s">
        <v>280</v>
      </c>
      <c r="AA6934" s="132">
        <v>1.2148036338545899E-6</v>
      </c>
      <c r="AJ6934" s="42"/>
      <c r="AM6934" s="42"/>
      <c r="AN6934" s="42"/>
      <c r="AO6934" s="42"/>
      <c r="AP6934" s="42"/>
      <c r="AY6934" s="42"/>
      <c r="AZ6934" s="42"/>
      <c r="BA6934" s="42"/>
      <c r="BB6934" s="42"/>
      <c r="BN6934" s="54" t="s">
        <v>4578</v>
      </c>
      <c r="BO6934" s="58" t="str">
        <f t="shared" si="108"/>
        <v>境内资产</v>
      </c>
      <c r="BP6934" s="58" t="str">
        <f>IF(M6934="",VLOOKUP(D6934,Sheet4!$A$1:$B$92,2,0),VLOOKUP(Q6934,Sheet4!$A$1:$B$92,2,0))</f>
        <v>保险资产管理产品</v>
      </c>
    </row>
    <row r="6935" spans="1:68" s="58" customFormat="1" ht="12.75" customHeight="1">
      <c r="A6935" s="64" t="s">
        <v>4004</v>
      </c>
      <c r="B6935" s="54" t="s">
        <v>4005</v>
      </c>
      <c r="C6935" s="252" t="s">
        <v>5552</v>
      </c>
      <c r="D6935" s="252" t="s">
        <v>672</v>
      </c>
      <c r="E6935" s="54" t="s">
        <v>4006</v>
      </c>
      <c r="F6935" s="54" t="s">
        <v>4005</v>
      </c>
      <c r="G6935" s="129">
        <v>1400</v>
      </c>
      <c r="H6935" s="323">
        <v>154598</v>
      </c>
      <c r="I6935" s="323">
        <v>116858</v>
      </c>
      <c r="J6935" s="42"/>
      <c r="K6935" s="42"/>
      <c r="L6935" s="42" t="s">
        <v>4489</v>
      </c>
      <c r="M6935" s="42" t="s">
        <v>4049</v>
      </c>
      <c r="N6935" s="42" t="s">
        <v>2443</v>
      </c>
      <c r="O6935" s="137" t="s">
        <v>4050</v>
      </c>
      <c r="P6935" s="42" t="s">
        <v>64</v>
      </c>
      <c r="Q6935" s="42" t="s">
        <v>65</v>
      </c>
      <c r="R6935" s="42">
        <v>1</v>
      </c>
      <c r="S6935" s="137" t="s">
        <v>2419</v>
      </c>
      <c r="T6935" s="62">
        <v>691081800</v>
      </c>
      <c r="U6935" s="62">
        <v>673786686.64999998</v>
      </c>
      <c r="Z6935" s="54" t="s">
        <v>280</v>
      </c>
      <c r="AA6935" s="132">
        <v>3.0056380940153901E-6</v>
      </c>
      <c r="AJ6935" s="42"/>
      <c r="AM6935" s="42"/>
      <c r="AN6935" s="42"/>
      <c r="AO6935" s="42"/>
      <c r="AP6935" s="42"/>
      <c r="AY6935" s="42"/>
      <c r="AZ6935" s="42"/>
      <c r="BA6935" s="42"/>
      <c r="BB6935" s="42"/>
      <c r="BN6935" s="54" t="s">
        <v>4578</v>
      </c>
      <c r="BO6935" s="58" t="str">
        <f t="shared" si="108"/>
        <v>境内资产</v>
      </c>
      <c r="BP6935" s="58" t="str">
        <f>IF(M6935="",VLOOKUP(D6935,Sheet4!$A$1:$B$92,2,0),VLOOKUP(Q6935,Sheet4!$A$1:$B$92,2,0))</f>
        <v>保险资产管理产品</v>
      </c>
    </row>
    <row r="6936" spans="1:68" s="58" customFormat="1" ht="12.75" customHeight="1">
      <c r="A6936" s="64" t="s">
        <v>4007</v>
      </c>
      <c r="B6936" s="54" t="s">
        <v>4008</v>
      </c>
      <c r="C6936" s="252" t="s">
        <v>5552</v>
      </c>
      <c r="D6936" s="252" t="s">
        <v>672</v>
      </c>
      <c r="E6936" s="54" t="s">
        <v>4009</v>
      </c>
      <c r="F6936" s="54" t="s">
        <v>4008</v>
      </c>
      <c r="G6936" s="129">
        <v>2000</v>
      </c>
      <c r="H6936" s="323">
        <v>136000.63</v>
      </c>
      <c r="I6936" s="323">
        <v>96000</v>
      </c>
      <c r="J6936" s="42"/>
      <c r="K6936" s="42"/>
      <c r="L6936" s="42" t="s">
        <v>4489</v>
      </c>
      <c r="M6936" s="42" t="s">
        <v>4049</v>
      </c>
      <c r="N6936" s="42" t="s">
        <v>2443</v>
      </c>
      <c r="O6936" s="137" t="s">
        <v>4050</v>
      </c>
      <c r="P6936" s="42" t="s">
        <v>64</v>
      </c>
      <c r="Q6936" s="42" t="s">
        <v>65</v>
      </c>
      <c r="R6936" s="42">
        <v>1</v>
      </c>
      <c r="S6936" s="137" t="s">
        <v>2419</v>
      </c>
      <c r="T6936" s="62">
        <v>691081800</v>
      </c>
      <c r="U6936" s="62">
        <v>673786686.64999998</v>
      </c>
      <c r="Z6936" s="54" t="s">
        <v>280</v>
      </c>
      <c r="AA6936" s="132">
        <v>2.1557634135452998E-6</v>
      </c>
      <c r="AJ6936" s="42"/>
      <c r="AM6936" s="42"/>
      <c r="AN6936" s="42"/>
      <c r="AO6936" s="42"/>
      <c r="AP6936" s="42"/>
      <c r="AY6936" s="42"/>
      <c r="AZ6936" s="42"/>
      <c r="BA6936" s="42"/>
      <c r="BB6936" s="42"/>
      <c r="BN6936" s="54" t="s">
        <v>4578</v>
      </c>
      <c r="BO6936" s="58" t="str">
        <f t="shared" si="108"/>
        <v>境内资产</v>
      </c>
      <c r="BP6936" s="58" t="str">
        <f>IF(M6936="",VLOOKUP(D6936,Sheet4!$A$1:$B$92,2,0),VLOOKUP(Q6936,Sheet4!$A$1:$B$92,2,0))</f>
        <v>保险资产管理产品</v>
      </c>
    </row>
    <row r="6937" spans="1:68" s="58" customFormat="1" ht="12.75" customHeight="1">
      <c r="A6937" s="64" t="s">
        <v>4010</v>
      </c>
      <c r="B6937" s="54" t="s">
        <v>4011</v>
      </c>
      <c r="C6937" s="252" t="s">
        <v>5552</v>
      </c>
      <c r="D6937" s="252" t="s">
        <v>672</v>
      </c>
      <c r="E6937" s="54" t="s">
        <v>4012</v>
      </c>
      <c r="F6937" s="54" t="s">
        <v>4011</v>
      </c>
      <c r="G6937" s="129">
        <v>2100</v>
      </c>
      <c r="H6937" s="323">
        <v>103811</v>
      </c>
      <c r="I6937" s="323">
        <v>70245</v>
      </c>
      <c r="J6937" s="42"/>
      <c r="K6937" s="42"/>
      <c r="L6937" s="42" t="s">
        <v>4489</v>
      </c>
      <c r="M6937" s="42" t="s">
        <v>4049</v>
      </c>
      <c r="N6937" s="42" t="s">
        <v>2443</v>
      </c>
      <c r="O6937" s="137" t="s">
        <v>4050</v>
      </c>
      <c r="P6937" s="42" t="s">
        <v>64</v>
      </c>
      <c r="Q6937" s="42" t="s">
        <v>65</v>
      </c>
      <c r="R6937" s="42">
        <v>1</v>
      </c>
      <c r="S6937" s="137" t="s">
        <v>2419</v>
      </c>
      <c r="T6937" s="62">
        <v>691081800</v>
      </c>
      <c r="U6937" s="62">
        <v>673786686.64999998</v>
      </c>
      <c r="Z6937" s="54" t="s">
        <v>280</v>
      </c>
      <c r="AA6937" s="132">
        <v>2.9216767742306502E-6</v>
      </c>
      <c r="AJ6937" s="42"/>
      <c r="AM6937" s="42"/>
      <c r="AN6937" s="42"/>
      <c r="AO6937" s="42"/>
      <c r="AP6937" s="42"/>
      <c r="AY6937" s="42"/>
      <c r="AZ6937" s="42"/>
      <c r="BA6937" s="42"/>
      <c r="BB6937" s="42"/>
      <c r="BN6937" s="54" t="s">
        <v>4578</v>
      </c>
      <c r="BO6937" s="58" t="str">
        <f t="shared" si="108"/>
        <v>境内资产</v>
      </c>
      <c r="BP6937" s="58" t="str">
        <f>IF(M6937="",VLOOKUP(D6937,Sheet4!$A$1:$B$92,2,0),VLOOKUP(Q6937,Sheet4!$A$1:$B$92,2,0))</f>
        <v>保险资产管理产品</v>
      </c>
    </row>
    <row r="6938" spans="1:68" s="58" customFormat="1" ht="12.75" customHeight="1">
      <c r="A6938" s="64" t="s">
        <v>2107</v>
      </c>
      <c r="B6938" s="54" t="s">
        <v>4013</v>
      </c>
      <c r="C6938" s="252" t="s">
        <v>5552</v>
      </c>
      <c r="D6938" s="252" t="s">
        <v>672</v>
      </c>
      <c r="E6938" s="54" t="s">
        <v>4014</v>
      </c>
      <c r="F6938" s="54" t="s">
        <v>4013</v>
      </c>
      <c r="G6938" s="129">
        <v>3220</v>
      </c>
      <c r="H6938" s="323">
        <v>506033.57</v>
      </c>
      <c r="I6938" s="323">
        <v>381763.2</v>
      </c>
      <c r="J6938" s="42"/>
      <c r="K6938" s="42"/>
      <c r="L6938" s="42" t="s">
        <v>4489</v>
      </c>
      <c r="M6938" s="42" t="s">
        <v>4049</v>
      </c>
      <c r="N6938" s="42" t="s">
        <v>2443</v>
      </c>
      <c r="O6938" s="137" t="s">
        <v>4050</v>
      </c>
      <c r="P6938" s="42" t="s">
        <v>64</v>
      </c>
      <c r="Q6938" s="42" t="s">
        <v>65</v>
      </c>
      <c r="R6938" s="42">
        <v>1</v>
      </c>
      <c r="S6938" s="137" t="s">
        <v>2419</v>
      </c>
      <c r="T6938" s="62">
        <v>691081800</v>
      </c>
      <c r="U6938" s="62">
        <v>673786686.64999998</v>
      </c>
      <c r="Z6938" s="54" t="s">
        <v>280</v>
      </c>
      <c r="AA6938" s="132">
        <v>4.8242078004317901E-6</v>
      </c>
      <c r="AJ6938" s="42"/>
      <c r="AM6938" s="42"/>
      <c r="AN6938" s="42"/>
      <c r="AO6938" s="42"/>
      <c r="AP6938" s="42"/>
      <c r="AY6938" s="42"/>
      <c r="AZ6938" s="42"/>
      <c r="BA6938" s="42"/>
      <c r="BB6938" s="42"/>
      <c r="BN6938" s="54" t="s">
        <v>4578</v>
      </c>
      <c r="BO6938" s="58" t="str">
        <f t="shared" si="108"/>
        <v>境内资产</v>
      </c>
      <c r="BP6938" s="58" t="str">
        <f>IF(M6938="",VLOOKUP(D6938,Sheet4!$A$1:$B$92,2,0),VLOOKUP(Q6938,Sheet4!$A$1:$B$92,2,0))</f>
        <v>保险资产管理产品</v>
      </c>
    </row>
    <row r="6939" spans="1:68" s="58" customFormat="1" ht="12.75" customHeight="1">
      <c r="A6939" s="64" t="s">
        <v>3180</v>
      </c>
      <c r="B6939" s="54" t="s">
        <v>1522</v>
      </c>
      <c r="C6939" s="252" t="s">
        <v>5552</v>
      </c>
      <c r="D6939" s="252" t="s">
        <v>672</v>
      </c>
      <c r="E6939" s="54" t="s">
        <v>3181</v>
      </c>
      <c r="F6939" s="54" t="s">
        <v>1522</v>
      </c>
      <c r="G6939" s="129">
        <v>46400</v>
      </c>
      <c r="H6939" s="323">
        <v>258726</v>
      </c>
      <c r="I6939" s="323">
        <v>206944</v>
      </c>
      <c r="J6939" s="42"/>
      <c r="K6939" s="42"/>
      <c r="L6939" s="42" t="s">
        <v>4489</v>
      </c>
      <c r="M6939" s="42" t="s">
        <v>4049</v>
      </c>
      <c r="N6939" s="42" t="s">
        <v>2443</v>
      </c>
      <c r="O6939" s="137" t="s">
        <v>4050</v>
      </c>
      <c r="P6939" s="42" t="s">
        <v>64</v>
      </c>
      <c r="Q6939" s="42" t="s">
        <v>65</v>
      </c>
      <c r="R6939" s="42">
        <v>1</v>
      </c>
      <c r="S6939" s="137" t="s">
        <v>2419</v>
      </c>
      <c r="T6939" s="62">
        <v>691081800</v>
      </c>
      <c r="U6939" s="62">
        <v>673786686.64999998</v>
      </c>
      <c r="Z6939" s="54" t="s">
        <v>280</v>
      </c>
      <c r="AA6939" s="132">
        <v>2.1482236758138501E-6</v>
      </c>
      <c r="AJ6939" s="42"/>
      <c r="AM6939" s="42"/>
      <c r="AN6939" s="42"/>
      <c r="AO6939" s="42"/>
      <c r="AP6939" s="42"/>
      <c r="AY6939" s="42"/>
      <c r="AZ6939" s="42"/>
      <c r="BA6939" s="42"/>
      <c r="BB6939" s="42"/>
      <c r="BN6939" s="54" t="s">
        <v>4578</v>
      </c>
      <c r="BO6939" s="58" t="str">
        <f t="shared" si="108"/>
        <v>境内资产</v>
      </c>
      <c r="BP6939" s="58" t="str">
        <f>IF(M6939="",VLOOKUP(D6939,Sheet4!$A$1:$B$92,2,0),VLOOKUP(Q6939,Sheet4!$A$1:$B$92,2,0))</f>
        <v>保险资产管理产品</v>
      </c>
    </row>
    <row r="6940" spans="1:68" s="58" customFormat="1" ht="12.75" customHeight="1">
      <c r="A6940" s="64" t="s">
        <v>4015</v>
      </c>
      <c r="B6940" s="54" t="s">
        <v>4016</v>
      </c>
      <c r="C6940" s="252" t="s">
        <v>5552</v>
      </c>
      <c r="D6940" s="252" t="s">
        <v>672</v>
      </c>
      <c r="E6940" s="54" t="s">
        <v>4017</v>
      </c>
      <c r="F6940" s="54" t="s">
        <v>4016</v>
      </c>
      <c r="G6940" s="54">
        <v>200</v>
      </c>
      <c r="H6940" s="323">
        <v>34611</v>
      </c>
      <c r="I6940" s="323">
        <v>23988</v>
      </c>
      <c r="J6940" s="42"/>
      <c r="K6940" s="42"/>
      <c r="L6940" s="42" t="s">
        <v>4489</v>
      </c>
      <c r="M6940" s="42" t="s">
        <v>4049</v>
      </c>
      <c r="N6940" s="42" t="s">
        <v>2443</v>
      </c>
      <c r="O6940" s="137" t="s">
        <v>4050</v>
      </c>
      <c r="P6940" s="42" t="s">
        <v>64</v>
      </c>
      <c r="Q6940" s="42" t="s">
        <v>65</v>
      </c>
      <c r="R6940" s="42">
        <v>1</v>
      </c>
      <c r="S6940" s="137" t="s">
        <v>2419</v>
      </c>
      <c r="T6940" s="62">
        <v>691081800</v>
      </c>
      <c r="U6940" s="62">
        <v>673786686.64999998</v>
      </c>
      <c r="Z6940" s="54" t="s">
        <v>280</v>
      </c>
      <c r="AA6940" s="132">
        <v>4.99987500312492E-7</v>
      </c>
      <c r="AJ6940" s="42"/>
      <c r="AM6940" s="42"/>
      <c r="AN6940" s="42"/>
      <c r="AO6940" s="42"/>
      <c r="AP6940" s="42"/>
      <c r="AY6940" s="42"/>
      <c r="AZ6940" s="42"/>
      <c r="BA6940" s="42"/>
      <c r="BB6940" s="42"/>
      <c r="BN6940" s="54" t="s">
        <v>4578</v>
      </c>
      <c r="BO6940" s="58" t="str">
        <f t="shared" si="108"/>
        <v>境内资产</v>
      </c>
      <c r="BP6940" s="58" t="str">
        <f>IF(M6940="",VLOOKUP(D6940,Sheet4!$A$1:$B$92,2,0),VLOOKUP(Q6940,Sheet4!$A$1:$B$92,2,0))</f>
        <v>保险资产管理产品</v>
      </c>
    </row>
    <row r="6941" spans="1:68" s="58" customFormat="1" ht="12.75" customHeight="1">
      <c r="A6941" s="64" t="s">
        <v>4018</v>
      </c>
      <c r="B6941" s="54" t="s">
        <v>4019</v>
      </c>
      <c r="C6941" s="252" t="s">
        <v>5552</v>
      </c>
      <c r="D6941" s="252" t="s">
        <v>672</v>
      </c>
      <c r="E6941" s="54" t="s">
        <v>4020</v>
      </c>
      <c r="F6941" s="54" t="s">
        <v>4019</v>
      </c>
      <c r="G6941" s="129">
        <v>2691</v>
      </c>
      <c r="H6941" s="323">
        <v>220244.12</v>
      </c>
      <c r="I6941" s="323">
        <v>155109.24</v>
      </c>
      <c r="J6941" s="42"/>
      <c r="K6941" s="42"/>
      <c r="L6941" s="42" t="s">
        <v>4489</v>
      </c>
      <c r="M6941" s="42" t="s">
        <v>4049</v>
      </c>
      <c r="N6941" s="42" t="s">
        <v>2443</v>
      </c>
      <c r="O6941" s="137" t="s">
        <v>4050</v>
      </c>
      <c r="P6941" s="42" t="s">
        <v>64</v>
      </c>
      <c r="Q6941" s="42" t="s">
        <v>65</v>
      </c>
      <c r="R6941" s="42">
        <v>1</v>
      </c>
      <c r="S6941" s="137" t="s">
        <v>2419</v>
      </c>
      <c r="T6941" s="62">
        <v>691081800</v>
      </c>
      <c r="U6941" s="62">
        <v>673786686.64999998</v>
      </c>
      <c r="Z6941" s="54" t="s">
        <v>280</v>
      </c>
      <c r="AA6941" s="132">
        <v>2.3754791003031501E-6</v>
      </c>
      <c r="AJ6941" s="42"/>
      <c r="AM6941" s="42"/>
      <c r="AN6941" s="42"/>
      <c r="AO6941" s="42"/>
      <c r="AP6941" s="42"/>
      <c r="AY6941" s="42"/>
      <c r="AZ6941" s="42"/>
      <c r="BA6941" s="42"/>
      <c r="BB6941" s="42"/>
      <c r="BN6941" s="54" t="s">
        <v>4578</v>
      </c>
      <c r="BO6941" s="58" t="str">
        <f t="shared" si="108"/>
        <v>境内资产</v>
      </c>
      <c r="BP6941" s="58" t="str">
        <f>IF(M6941="",VLOOKUP(D6941,Sheet4!$A$1:$B$92,2,0),VLOOKUP(Q6941,Sheet4!$A$1:$B$92,2,0))</f>
        <v>保险资产管理产品</v>
      </c>
    </row>
    <row r="6942" spans="1:68" s="58" customFormat="1" ht="12.75" customHeight="1">
      <c r="A6942" s="64" t="s">
        <v>4021</v>
      </c>
      <c r="B6942" s="54" t="s">
        <v>4022</v>
      </c>
      <c r="C6942" s="252" t="s">
        <v>5552</v>
      </c>
      <c r="D6942" s="252" t="s">
        <v>672</v>
      </c>
      <c r="E6942" s="54" t="s">
        <v>4023</v>
      </c>
      <c r="F6942" s="54" t="s">
        <v>4022</v>
      </c>
      <c r="G6942" s="129">
        <v>11600</v>
      </c>
      <c r="H6942" s="323">
        <v>62209.46</v>
      </c>
      <c r="I6942" s="323">
        <v>48952</v>
      </c>
      <c r="J6942" s="42"/>
      <c r="K6942" s="42"/>
      <c r="L6942" s="42" t="s">
        <v>4489</v>
      </c>
      <c r="M6942" s="42" t="s">
        <v>4049</v>
      </c>
      <c r="N6942" s="42" t="s">
        <v>2443</v>
      </c>
      <c r="O6942" s="137" t="s">
        <v>4050</v>
      </c>
      <c r="P6942" s="42" t="s">
        <v>64</v>
      </c>
      <c r="Q6942" s="42" t="s">
        <v>65</v>
      </c>
      <c r="R6942" s="42">
        <v>1</v>
      </c>
      <c r="S6942" s="137" t="s">
        <v>2419</v>
      </c>
      <c r="T6942" s="62">
        <v>691081800</v>
      </c>
      <c r="U6942" s="62">
        <v>673786686.64999998</v>
      </c>
      <c r="Z6942" s="54" t="s">
        <v>280</v>
      </c>
      <c r="AA6942" s="132">
        <v>1.0953917153824801E-6</v>
      </c>
      <c r="AJ6942" s="42"/>
      <c r="AM6942" s="42"/>
      <c r="AN6942" s="42"/>
      <c r="AO6942" s="42"/>
      <c r="AP6942" s="42"/>
      <c r="AY6942" s="42"/>
      <c r="AZ6942" s="42"/>
      <c r="BA6942" s="42"/>
      <c r="BB6942" s="42"/>
      <c r="BN6942" s="54" t="s">
        <v>4578</v>
      </c>
      <c r="BO6942" s="58" t="str">
        <f t="shared" si="108"/>
        <v>境内资产</v>
      </c>
      <c r="BP6942" s="58" t="str">
        <f>IF(M6942="",VLOOKUP(D6942,Sheet4!$A$1:$B$92,2,0),VLOOKUP(Q6942,Sheet4!$A$1:$B$92,2,0))</f>
        <v>保险资产管理产品</v>
      </c>
    </row>
    <row r="6943" spans="1:68" s="58" customFormat="1" ht="12.75" customHeight="1">
      <c r="A6943" s="64" t="s">
        <v>687</v>
      </c>
      <c r="B6943" s="54" t="s">
        <v>4024</v>
      </c>
      <c r="C6943" s="252" t="s">
        <v>5552</v>
      </c>
      <c r="D6943" s="252" t="s">
        <v>672</v>
      </c>
      <c r="E6943" s="54" t="s">
        <v>690</v>
      </c>
      <c r="F6943" s="54" t="s">
        <v>4024</v>
      </c>
      <c r="G6943" s="129">
        <v>11204</v>
      </c>
      <c r="H6943" s="323">
        <v>1296262.58</v>
      </c>
      <c r="I6943" s="323">
        <v>1120512.04</v>
      </c>
      <c r="J6943" s="42"/>
      <c r="K6943" s="42"/>
      <c r="L6943" s="42" t="s">
        <v>4489</v>
      </c>
      <c r="M6943" s="42" t="s">
        <v>4049</v>
      </c>
      <c r="N6943" s="42" t="s">
        <v>2443</v>
      </c>
      <c r="O6943" s="137" t="s">
        <v>4050</v>
      </c>
      <c r="P6943" s="42" t="s">
        <v>64</v>
      </c>
      <c r="Q6943" s="42" t="s">
        <v>65</v>
      </c>
      <c r="R6943" s="42">
        <v>1</v>
      </c>
      <c r="S6943" s="137" t="s">
        <v>2419</v>
      </c>
      <c r="T6943" s="62">
        <v>691081800</v>
      </c>
      <c r="U6943" s="62">
        <v>673786686.64999998</v>
      </c>
      <c r="Z6943" s="54" t="s">
        <v>280</v>
      </c>
      <c r="AA6943" s="132">
        <v>1.81810959182953E-5</v>
      </c>
      <c r="AJ6943" s="42"/>
      <c r="AM6943" s="42"/>
      <c r="AN6943" s="42"/>
      <c r="AO6943" s="42"/>
      <c r="AP6943" s="42"/>
      <c r="AY6943" s="42"/>
      <c r="AZ6943" s="42"/>
      <c r="BA6943" s="42"/>
      <c r="BB6943" s="42"/>
      <c r="BN6943" s="54" t="s">
        <v>4578</v>
      </c>
      <c r="BO6943" s="58" t="str">
        <f t="shared" si="108"/>
        <v>境内资产</v>
      </c>
      <c r="BP6943" s="58" t="str">
        <f>IF(M6943="",VLOOKUP(D6943,Sheet4!$A$1:$B$92,2,0),VLOOKUP(Q6943,Sheet4!$A$1:$B$92,2,0))</f>
        <v>保险资产管理产品</v>
      </c>
    </row>
    <row r="6944" spans="1:68" s="58" customFormat="1" ht="12.75" customHeight="1">
      <c r="A6944" s="64" t="s">
        <v>3202</v>
      </c>
      <c r="B6944" s="54" t="s">
        <v>3203</v>
      </c>
      <c r="C6944" s="252" t="s">
        <v>5552</v>
      </c>
      <c r="D6944" s="252" t="s">
        <v>672</v>
      </c>
      <c r="E6944" s="54" t="s">
        <v>3204</v>
      </c>
      <c r="F6944" s="54" t="s">
        <v>3203</v>
      </c>
      <c r="G6944" s="129">
        <v>1100</v>
      </c>
      <c r="H6944" s="323">
        <v>175391</v>
      </c>
      <c r="I6944" s="323">
        <v>87461</v>
      </c>
      <c r="J6944" s="42"/>
      <c r="K6944" s="42"/>
      <c r="L6944" s="42" t="s">
        <v>4489</v>
      </c>
      <c r="M6944" s="42" t="s">
        <v>4049</v>
      </c>
      <c r="N6944" s="42" t="s">
        <v>2443</v>
      </c>
      <c r="O6944" s="137" t="s">
        <v>4050</v>
      </c>
      <c r="P6944" s="42" t="s">
        <v>64</v>
      </c>
      <c r="Q6944" s="42" t="s">
        <v>65</v>
      </c>
      <c r="R6944" s="42">
        <v>1</v>
      </c>
      <c r="S6944" s="137" t="s">
        <v>2419</v>
      </c>
      <c r="T6944" s="62">
        <v>691081800</v>
      </c>
      <c r="U6944" s="62">
        <v>673786686.64999998</v>
      </c>
      <c r="Z6944" s="54" t="s">
        <v>280</v>
      </c>
      <c r="AA6944" s="132">
        <v>1.37209980978331E-6</v>
      </c>
      <c r="AJ6944" s="42"/>
      <c r="AM6944" s="42"/>
      <c r="AN6944" s="42"/>
      <c r="AO6944" s="42"/>
      <c r="AP6944" s="42"/>
      <c r="AY6944" s="42"/>
      <c r="AZ6944" s="42"/>
      <c r="BA6944" s="42"/>
      <c r="BB6944" s="42"/>
      <c r="BN6944" s="54" t="s">
        <v>4578</v>
      </c>
      <c r="BO6944" s="58" t="str">
        <f t="shared" si="108"/>
        <v>境内资产</v>
      </c>
      <c r="BP6944" s="58" t="str">
        <f>IF(M6944="",VLOOKUP(D6944,Sheet4!$A$1:$B$92,2,0),VLOOKUP(Q6944,Sheet4!$A$1:$B$92,2,0))</f>
        <v>保险资产管理产品</v>
      </c>
    </row>
    <row r="6945" spans="1:68" s="58" customFormat="1" ht="12.75" customHeight="1">
      <c r="A6945" s="64" t="s">
        <v>1565</v>
      </c>
      <c r="B6945" s="54" t="s">
        <v>1566</v>
      </c>
      <c r="C6945" s="252" t="s">
        <v>5552</v>
      </c>
      <c r="D6945" s="252" t="s">
        <v>672</v>
      </c>
      <c r="E6945" s="54" t="s">
        <v>1567</v>
      </c>
      <c r="F6945" s="54" t="s">
        <v>1566</v>
      </c>
      <c r="G6945" s="129">
        <v>1000</v>
      </c>
      <c r="H6945" s="323">
        <v>310658</v>
      </c>
      <c r="I6945" s="323">
        <v>158990</v>
      </c>
      <c r="J6945" s="42"/>
      <c r="K6945" s="42"/>
      <c r="L6945" s="42" t="s">
        <v>4489</v>
      </c>
      <c r="M6945" s="42" t="s">
        <v>4049</v>
      </c>
      <c r="N6945" s="42" t="s">
        <v>2443</v>
      </c>
      <c r="O6945" s="137" t="s">
        <v>4050</v>
      </c>
      <c r="P6945" s="42" t="s">
        <v>64</v>
      </c>
      <c r="Q6945" s="42" t="s">
        <v>65</v>
      </c>
      <c r="R6945" s="42">
        <v>1</v>
      </c>
      <c r="S6945" s="137" t="s">
        <v>2419</v>
      </c>
      <c r="T6945" s="62">
        <v>691081800</v>
      </c>
      <c r="U6945" s="62">
        <v>673786686.64999998</v>
      </c>
      <c r="Z6945" s="54" t="s">
        <v>280</v>
      </c>
      <c r="AA6945" s="132">
        <v>2.1691973969631199E-6</v>
      </c>
      <c r="AJ6945" s="42"/>
      <c r="AM6945" s="42"/>
      <c r="AN6945" s="42"/>
      <c r="AO6945" s="42"/>
      <c r="AP6945" s="42"/>
      <c r="AY6945" s="42"/>
      <c r="AZ6945" s="42"/>
      <c r="BA6945" s="42"/>
      <c r="BB6945" s="42"/>
      <c r="BN6945" s="54" t="s">
        <v>4578</v>
      </c>
      <c r="BO6945" s="58" t="str">
        <f t="shared" si="108"/>
        <v>境内资产</v>
      </c>
      <c r="BP6945" s="58" t="str">
        <f>IF(M6945="",VLOOKUP(D6945,Sheet4!$A$1:$B$92,2,0),VLOOKUP(Q6945,Sheet4!$A$1:$B$92,2,0))</f>
        <v>保险资产管理产品</v>
      </c>
    </row>
    <row r="6946" spans="1:68" s="58" customFormat="1" ht="12.75" customHeight="1">
      <c r="A6946" s="64" t="s">
        <v>4025</v>
      </c>
      <c r="B6946" s="54" t="s">
        <v>4026</v>
      </c>
      <c r="C6946" s="252" t="s">
        <v>5552</v>
      </c>
      <c r="D6946" s="252" t="s">
        <v>689</v>
      </c>
      <c r="E6946" s="54" t="s">
        <v>4027</v>
      </c>
      <c r="F6946" s="54" t="s">
        <v>4026</v>
      </c>
      <c r="G6946" s="129">
        <v>3700</v>
      </c>
      <c r="H6946" s="323">
        <v>97861</v>
      </c>
      <c r="I6946" s="323">
        <v>74296</v>
      </c>
      <c r="J6946" s="42"/>
      <c r="K6946" s="42"/>
      <c r="L6946" s="42" t="s">
        <v>4489</v>
      </c>
      <c r="M6946" s="42" t="s">
        <v>4049</v>
      </c>
      <c r="N6946" s="42" t="s">
        <v>2443</v>
      </c>
      <c r="O6946" s="137" t="s">
        <v>4050</v>
      </c>
      <c r="P6946" s="42" t="s">
        <v>64</v>
      </c>
      <c r="Q6946" s="42" t="s">
        <v>65</v>
      </c>
      <c r="R6946" s="42">
        <v>1</v>
      </c>
      <c r="S6946" s="137" t="s">
        <v>2419</v>
      </c>
      <c r="T6946" s="62">
        <v>691081800</v>
      </c>
      <c r="U6946" s="62">
        <v>673786686.64999998</v>
      </c>
      <c r="Z6946" s="54" t="s">
        <v>280</v>
      </c>
      <c r="AA6946" s="132">
        <v>1.3601449022504801E-6</v>
      </c>
      <c r="AJ6946" s="42"/>
      <c r="AM6946" s="42"/>
      <c r="AN6946" s="42"/>
      <c r="AO6946" s="42"/>
      <c r="AP6946" s="42"/>
      <c r="AY6946" s="42"/>
      <c r="AZ6946" s="42"/>
      <c r="BA6946" s="42"/>
      <c r="BB6946" s="42"/>
      <c r="BN6946" s="54" t="s">
        <v>4578</v>
      </c>
      <c r="BO6946" s="58" t="str">
        <f t="shared" si="108"/>
        <v>境内资产</v>
      </c>
      <c r="BP6946" s="58" t="str">
        <f>IF(M6946="",VLOOKUP(D6946,Sheet4!$A$1:$B$92,2,0),VLOOKUP(Q6946,Sheet4!$A$1:$B$92,2,0))</f>
        <v>保险资产管理产品</v>
      </c>
    </row>
    <row r="6947" spans="1:68" s="58" customFormat="1" ht="12.75" customHeight="1">
      <c r="A6947" s="64" t="s">
        <v>2292</v>
      </c>
      <c r="B6947" s="54" t="s">
        <v>2343</v>
      </c>
      <c r="C6947" s="252" t="s">
        <v>5552</v>
      </c>
      <c r="D6947" s="252" t="s">
        <v>689</v>
      </c>
      <c r="E6947" s="54" t="s">
        <v>3219</v>
      </c>
      <c r="F6947" s="54" t="s">
        <v>2343</v>
      </c>
      <c r="G6947" s="54">
        <v>200</v>
      </c>
      <c r="H6947" s="323">
        <v>164340</v>
      </c>
      <c r="I6947" s="323">
        <v>111716</v>
      </c>
      <c r="J6947" s="42"/>
      <c r="K6947" s="42"/>
      <c r="L6947" s="42" t="s">
        <v>4489</v>
      </c>
      <c r="M6947" s="42" t="s">
        <v>4049</v>
      </c>
      <c r="N6947" s="42" t="s">
        <v>2443</v>
      </c>
      <c r="O6947" s="137" t="s">
        <v>4050</v>
      </c>
      <c r="P6947" s="42" t="s">
        <v>64</v>
      </c>
      <c r="Q6947" s="42" t="s">
        <v>65</v>
      </c>
      <c r="R6947" s="42">
        <v>1</v>
      </c>
      <c r="S6947" s="137" t="s">
        <v>2419</v>
      </c>
      <c r="T6947" s="62">
        <v>691081800</v>
      </c>
      <c r="U6947" s="62">
        <v>673786686.64999998</v>
      </c>
      <c r="Z6947" s="54" t="s">
        <v>280</v>
      </c>
      <c r="AA6947" s="132">
        <v>2.9937291851623001E-6</v>
      </c>
      <c r="AJ6947" s="42"/>
      <c r="AM6947" s="42"/>
      <c r="AN6947" s="42"/>
      <c r="AO6947" s="42"/>
      <c r="AP6947" s="42"/>
      <c r="AY6947" s="42"/>
      <c r="AZ6947" s="42"/>
      <c r="BA6947" s="42"/>
      <c r="BB6947" s="42"/>
      <c r="BN6947" s="54" t="s">
        <v>4578</v>
      </c>
      <c r="BO6947" s="58" t="str">
        <f t="shared" si="108"/>
        <v>境内资产</v>
      </c>
      <c r="BP6947" s="58" t="str">
        <f>IF(M6947="",VLOOKUP(D6947,Sheet4!$A$1:$B$92,2,0),VLOOKUP(Q6947,Sheet4!$A$1:$B$92,2,0))</f>
        <v>保险资产管理产品</v>
      </c>
    </row>
    <row r="6948" spans="1:68" s="58" customFormat="1" ht="12.75" customHeight="1">
      <c r="A6948" s="64" t="s">
        <v>1615</v>
      </c>
      <c r="B6948" s="54" t="s">
        <v>1616</v>
      </c>
      <c r="C6948" s="252" t="s">
        <v>5552</v>
      </c>
      <c r="D6948" s="252" t="s">
        <v>689</v>
      </c>
      <c r="E6948" s="54" t="s">
        <v>1617</v>
      </c>
      <c r="F6948" s="54" t="s">
        <v>1616</v>
      </c>
      <c r="G6948" s="129">
        <v>1455</v>
      </c>
      <c r="H6948" s="323">
        <v>49309.95</v>
      </c>
      <c r="I6948" s="323">
        <v>49309.95</v>
      </c>
      <c r="J6948" s="42"/>
      <c r="K6948" s="42"/>
      <c r="L6948" s="42" t="s">
        <v>4489</v>
      </c>
      <c r="M6948" s="42" t="s">
        <v>4049</v>
      </c>
      <c r="N6948" s="42" t="s">
        <v>2443</v>
      </c>
      <c r="O6948" s="137" t="s">
        <v>4050</v>
      </c>
      <c r="P6948" s="42" t="s">
        <v>64</v>
      </c>
      <c r="Q6948" s="42" t="s">
        <v>65</v>
      </c>
      <c r="R6948" s="42">
        <v>1</v>
      </c>
      <c r="S6948" s="137" t="s">
        <v>2419</v>
      </c>
      <c r="T6948" s="62">
        <v>691081800</v>
      </c>
      <c r="U6948" s="62">
        <v>673786686.64999998</v>
      </c>
      <c r="Z6948" s="54" t="s">
        <v>68</v>
      </c>
      <c r="AA6948" s="132" t="e">
        <v>#DIV/0!</v>
      </c>
      <c r="AJ6948" s="42"/>
      <c r="AM6948" s="42"/>
      <c r="AN6948" s="42"/>
      <c r="AO6948" s="42"/>
      <c r="AP6948" s="42"/>
      <c r="AY6948" s="42"/>
      <c r="AZ6948" s="42"/>
      <c r="BA6948" s="42"/>
      <c r="BB6948" s="42"/>
      <c r="BN6948" s="54" t="s">
        <v>4578</v>
      </c>
      <c r="BO6948" s="58" t="str">
        <f t="shared" si="108"/>
        <v>境内资产</v>
      </c>
      <c r="BP6948" s="58" t="str">
        <f>IF(M6948="",VLOOKUP(D6948,Sheet4!$A$1:$B$92,2,0),VLOOKUP(Q6948,Sheet4!$A$1:$B$92,2,0))</f>
        <v>保险资产管理产品</v>
      </c>
    </row>
    <row r="6949" spans="1:68" s="58" customFormat="1" ht="12.75" customHeight="1">
      <c r="A6949" s="64" t="s">
        <v>4028</v>
      </c>
      <c r="B6949" s="54" t="s">
        <v>4029</v>
      </c>
      <c r="C6949" s="252" t="s">
        <v>5552</v>
      </c>
      <c r="D6949" s="252" t="s">
        <v>689</v>
      </c>
      <c r="E6949" s="54" t="s">
        <v>4030</v>
      </c>
      <c r="F6949" s="54" t="s">
        <v>4029</v>
      </c>
      <c r="G6949" s="54">
        <v>400</v>
      </c>
      <c r="H6949" s="323">
        <v>84674</v>
      </c>
      <c r="I6949" s="323">
        <v>52000</v>
      </c>
      <c r="J6949" s="42"/>
      <c r="K6949" s="42"/>
      <c r="L6949" s="42" t="s">
        <v>4489</v>
      </c>
      <c r="M6949" s="42" t="s">
        <v>4049</v>
      </c>
      <c r="N6949" s="42" t="s">
        <v>2443</v>
      </c>
      <c r="O6949" s="137" t="s">
        <v>4050</v>
      </c>
      <c r="P6949" s="42" t="s">
        <v>64</v>
      </c>
      <c r="Q6949" s="42" t="s">
        <v>65</v>
      </c>
      <c r="R6949" s="42">
        <v>1</v>
      </c>
      <c r="S6949" s="137" t="s">
        <v>2419</v>
      </c>
      <c r="T6949" s="62">
        <v>691081800</v>
      </c>
      <c r="U6949" s="62">
        <v>673786686.64999998</v>
      </c>
      <c r="Z6949" s="42" t="s">
        <v>280</v>
      </c>
      <c r="AA6949" s="132">
        <v>8.3145342234200196E-7</v>
      </c>
      <c r="AJ6949" s="42"/>
      <c r="AM6949" s="42"/>
      <c r="AN6949" s="42"/>
      <c r="AO6949" s="42"/>
      <c r="AP6949" s="42"/>
      <c r="AY6949" s="42"/>
      <c r="AZ6949" s="42"/>
      <c r="BA6949" s="42"/>
      <c r="BB6949" s="42"/>
      <c r="BN6949" s="54" t="s">
        <v>4578</v>
      </c>
      <c r="BO6949" s="58" t="str">
        <f t="shared" si="108"/>
        <v>境内资产</v>
      </c>
      <c r="BP6949" s="58" t="str">
        <f>IF(M6949="",VLOOKUP(D6949,Sheet4!$A$1:$B$92,2,0),VLOOKUP(Q6949,Sheet4!$A$1:$B$92,2,0))</f>
        <v>保险资产管理产品</v>
      </c>
    </row>
    <row r="6950" spans="1:68" s="58" customFormat="1" ht="12.75" customHeight="1">
      <c r="A6950" s="64" t="s">
        <v>4031</v>
      </c>
      <c r="B6950" s="54" t="s">
        <v>4032</v>
      </c>
      <c r="C6950" s="252" t="s">
        <v>5552</v>
      </c>
      <c r="D6950" s="252" t="s">
        <v>689</v>
      </c>
      <c r="E6950" s="54" t="s">
        <v>4033</v>
      </c>
      <c r="F6950" s="54" t="s">
        <v>4032</v>
      </c>
      <c r="G6950" s="129">
        <v>1400</v>
      </c>
      <c r="H6950" s="323">
        <v>96641</v>
      </c>
      <c r="I6950" s="323">
        <v>64848</v>
      </c>
      <c r="J6950" s="129"/>
      <c r="K6950" s="42"/>
      <c r="L6950" s="42" t="s">
        <v>4489</v>
      </c>
      <c r="M6950" s="42" t="s">
        <v>4049</v>
      </c>
      <c r="N6950" s="42" t="s">
        <v>2443</v>
      </c>
      <c r="O6950" s="137" t="s">
        <v>4050</v>
      </c>
      <c r="P6950" s="42" t="s">
        <v>64</v>
      </c>
      <c r="Q6950" s="42" t="s">
        <v>65</v>
      </c>
      <c r="R6950" s="42">
        <v>1</v>
      </c>
      <c r="S6950" s="137" t="s">
        <v>2419</v>
      </c>
      <c r="T6950" s="62">
        <v>691081800</v>
      </c>
      <c r="U6950" s="62">
        <v>673786686.64999998</v>
      </c>
      <c r="Z6950" s="42" t="s">
        <v>280</v>
      </c>
      <c r="AA6950" s="132">
        <v>1.0605322563987799E-6</v>
      </c>
      <c r="AJ6950" s="42"/>
      <c r="AM6950" s="42"/>
      <c r="AN6950" s="42"/>
      <c r="AO6950" s="42"/>
      <c r="AP6950" s="42"/>
      <c r="AY6950" s="42"/>
      <c r="AZ6950" s="42"/>
      <c r="BA6950" s="42"/>
      <c r="BB6950" s="42"/>
      <c r="BN6950" s="54" t="s">
        <v>4578</v>
      </c>
      <c r="BO6950" s="58" t="str">
        <f t="shared" si="108"/>
        <v>境内资产</v>
      </c>
      <c r="BP6950" s="58" t="str">
        <f>IF(M6950="",VLOOKUP(D6950,Sheet4!$A$1:$B$92,2,0),VLOOKUP(Q6950,Sheet4!$A$1:$B$92,2,0))</f>
        <v>保险资产管理产品</v>
      </c>
    </row>
    <row r="6951" spans="1:68" s="58" customFormat="1" ht="12.75" customHeight="1">
      <c r="A6951" s="64" t="s">
        <v>2152</v>
      </c>
      <c r="B6951" s="54" t="s">
        <v>4034</v>
      </c>
      <c r="C6951" s="252" t="s">
        <v>5552</v>
      </c>
      <c r="D6951" s="252" t="s">
        <v>689</v>
      </c>
      <c r="E6951" s="54" t="s">
        <v>4035</v>
      </c>
      <c r="F6951" s="54" t="s">
        <v>4034</v>
      </c>
      <c r="G6951" s="129">
        <v>4600</v>
      </c>
      <c r="H6951" s="323">
        <v>316487</v>
      </c>
      <c r="I6951" s="323">
        <v>223560</v>
      </c>
      <c r="J6951" s="129"/>
      <c r="K6951" s="42"/>
      <c r="L6951" s="42" t="s">
        <v>4489</v>
      </c>
      <c r="M6951" s="42" t="s">
        <v>4049</v>
      </c>
      <c r="N6951" s="42" t="s">
        <v>2443</v>
      </c>
      <c r="O6951" s="137" t="s">
        <v>4050</v>
      </c>
      <c r="P6951" s="42" t="s">
        <v>64</v>
      </c>
      <c r="Q6951" s="42" t="s">
        <v>65</v>
      </c>
      <c r="R6951" s="42">
        <v>1</v>
      </c>
      <c r="S6951" s="137" t="s">
        <v>2419</v>
      </c>
      <c r="T6951" s="62">
        <v>691081800</v>
      </c>
      <c r="U6951" s="62">
        <v>673786686.64999998</v>
      </c>
      <c r="Z6951" s="42" t="s">
        <v>280</v>
      </c>
      <c r="AA6951" s="132">
        <v>2.12217508192167E-6</v>
      </c>
      <c r="AJ6951" s="42"/>
      <c r="AM6951" s="42"/>
      <c r="AN6951" s="42"/>
      <c r="AO6951" s="42"/>
      <c r="AP6951" s="42"/>
      <c r="AY6951" s="42"/>
      <c r="AZ6951" s="42"/>
      <c r="BA6951" s="42"/>
      <c r="BB6951" s="42"/>
      <c r="BN6951" s="54" t="s">
        <v>4578</v>
      </c>
      <c r="BO6951" s="58" t="str">
        <f t="shared" si="108"/>
        <v>境内资产</v>
      </c>
      <c r="BP6951" s="58" t="str">
        <f>IF(M6951="",VLOOKUP(D6951,Sheet4!$A$1:$B$92,2,0),VLOOKUP(Q6951,Sheet4!$A$1:$B$92,2,0))</f>
        <v>保险资产管理产品</v>
      </c>
    </row>
    <row r="6952" spans="1:68" s="58" customFormat="1" ht="12.75" customHeight="1">
      <c r="A6952" s="64" t="s">
        <v>691</v>
      </c>
      <c r="B6952" s="54" t="s">
        <v>692</v>
      </c>
      <c r="C6952" s="252" t="s">
        <v>5552</v>
      </c>
      <c r="D6952" s="252" t="s">
        <v>689</v>
      </c>
      <c r="E6952" s="54" t="s">
        <v>693</v>
      </c>
      <c r="F6952" s="54" t="s">
        <v>692</v>
      </c>
      <c r="G6952" s="129">
        <v>10100</v>
      </c>
      <c r="H6952" s="323">
        <v>527563.77</v>
      </c>
      <c r="I6952" s="323">
        <v>382891</v>
      </c>
      <c r="J6952" s="129"/>
      <c r="K6952" s="42"/>
      <c r="L6952" s="42" t="s">
        <v>4489</v>
      </c>
      <c r="M6952" s="42" t="s">
        <v>4049</v>
      </c>
      <c r="N6952" s="42" t="s">
        <v>2443</v>
      </c>
      <c r="O6952" s="137" t="s">
        <v>4050</v>
      </c>
      <c r="P6952" s="42" t="s">
        <v>64</v>
      </c>
      <c r="Q6952" s="42" t="s">
        <v>65</v>
      </c>
      <c r="R6952" s="42">
        <v>1</v>
      </c>
      <c r="S6952" s="137" t="s">
        <v>2419</v>
      </c>
      <c r="T6952" s="62">
        <v>691081800</v>
      </c>
      <c r="U6952" s="62">
        <v>673786686.64999998</v>
      </c>
      <c r="Z6952" s="42" t="s">
        <v>280</v>
      </c>
      <c r="AA6952" s="132">
        <v>1.27714621380104E-6</v>
      </c>
      <c r="AJ6952" s="42"/>
      <c r="AM6952" s="42"/>
      <c r="AN6952" s="42"/>
      <c r="AO6952" s="42"/>
      <c r="AP6952" s="42"/>
      <c r="AY6952" s="42"/>
      <c r="AZ6952" s="42"/>
      <c r="BA6952" s="42"/>
      <c r="BB6952" s="42"/>
      <c r="BN6952" s="54" t="s">
        <v>4578</v>
      </c>
      <c r="BO6952" s="58" t="str">
        <f t="shared" si="108"/>
        <v>境内资产</v>
      </c>
      <c r="BP6952" s="58" t="str">
        <f>IF(M6952="",VLOOKUP(D6952,Sheet4!$A$1:$B$92,2,0),VLOOKUP(Q6952,Sheet4!$A$1:$B$92,2,0))</f>
        <v>保险资产管理产品</v>
      </c>
    </row>
    <row r="6953" spans="1:68" s="58" customFormat="1" ht="12.75" customHeight="1">
      <c r="A6953" s="64" t="s">
        <v>1060</v>
      </c>
      <c r="B6953" s="130" t="s">
        <v>1061</v>
      </c>
      <c r="C6953" s="252" t="s">
        <v>1258</v>
      </c>
      <c r="D6953" s="252" t="s">
        <v>1259</v>
      </c>
      <c r="E6953" s="54" t="s">
        <v>1062</v>
      </c>
      <c r="F6953" s="54" t="s">
        <v>1063</v>
      </c>
      <c r="G6953" s="129">
        <v>50000</v>
      </c>
      <c r="H6953" s="323">
        <v>5945216.04</v>
      </c>
      <c r="I6953" s="323">
        <v>6131002.3300000001</v>
      </c>
      <c r="J6953" s="129" t="s">
        <v>3265</v>
      </c>
      <c r="K6953" s="42"/>
      <c r="L6953" s="42" t="s">
        <v>4489</v>
      </c>
      <c r="M6953" s="42" t="s">
        <v>4049</v>
      </c>
      <c r="N6953" s="42" t="s">
        <v>2443</v>
      </c>
      <c r="O6953" s="137" t="s">
        <v>4050</v>
      </c>
      <c r="P6953" s="42" t="s">
        <v>64</v>
      </c>
      <c r="Q6953" s="42" t="s">
        <v>65</v>
      </c>
      <c r="R6953" s="42">
        <v>1</v>
      </c>
      <c r="S6953" s="137" t="s">
        <v>2419</v>
      </c>
      <c r="T6953" s="62">
        <v>691081800</v>
      </c>
      <c r="U6953" s="62">
        <v>673786686.64999998</v>
      </c>
      <c r="Z6953" s="54"/>
      <c r="AA6953" s="132"/>
      <c r="AJ6953" s="42"/>
      <c r="AM6953" s="42"/>
      <c r="AN6953" s="42"/>
      <c r="AO6953" s="42"/>
      <c r="AP6953" s="42"/>
      <c r="AY6953" s="108">
        <v>6</v>
      </c>
      <c r="AZ6953" s="54" t="s">
        <v>74</v>
      </c>
      <c r="BA6953" s="67">
        <v>0</v>
      </c>
      <c r="BB6953" s="50" t="s">
        <v>68</v>
      </c>
      <c r="BN6953" s="54" t="s">
        <v>4578</v>
      </c>
      <c r="BO6953" s="58" t="str">
        <f t="shared" si="108"/>
        <v>境内资产</v>
      </c>
      <c r="BP6953" s="58" t="str">
        <f>IF(M6953="",VLOOKUP(D6953,Sheet4!$A$1:$B$92,2,0),VLOOKUP(Q6953,Sheet4!$A$1:$B$92,2,0))</f>
        <v>保险资产管理产品</v>
      </c>
    </row>
    <row r="6954" spans="1:68" s="58" customFormat="1" ht="12.75" customHeight="1">
      <c r="A6954" s="64" t="s">
        <v>1048</v>
      </c>
      <c r="B6954" s="130" t="s">
        <v>1049</v>
      </c>
      <c r="C6954" s="252" t="s">
        <v>1258</v>
      </c>
      <c r="D6954" s="252" t="s">
        <v>1259</v>
      </c>
      <c r="E6954" s="54" t="s">
        <v>1050</v>
      </c>
      <c r="F6954" s="54" t="s">
        <v>1051</v>
      </c>
      <c r="G6954" s="129">
        <v>58510</v>
      </c>
      <c r="H6954" s="323">
        <v>6558538.4500000002</v>
      </c>
      <c r="I6954" s="323">
        <v>6392802.4400000004</v>
      </c>
      <c r="J6954" s="129" t="s">
        <v>4051</v>
      </c>
      <c r="K6954" s="42"/>
      <c r="L6954" s="42" t="s">
        <v>4489</v>
      </c>
      <c r="M6954" s="42" t="s">
        <v>4049</v>
      </c>
      <c r="N6954" s="42" t="s">
        <v>2443</v>
      </c>
      <c r="O6954" s="137" t="s">
        <v>4050</v>
      </c>
      <c r="P6954" s="42" t="s">
        <v>64</v>
      </c>
      <c r="Q6954" s="42" t="s">
        <v>65</v>
      </c>
      <c r="R6954" s="42">
        <v>1</v>
      </c>
      <c r="S6954" s="137" t="s">
        <v>2419</v>
      </c>
      <c r="T6954" s="62">
        <v>691081800</v>
      </c>
      <c r="U6954" s="62">
        <v>673786686.64999998</v>
      </c>
      <c r="Z6954" s="54"/>
      <c r="AA6954" s="132"/>
      <c r="AJ6954" s="42"/>
      <c r="AM6954" s="42"/>
      <c r="AN6954" s="42"/>
      <c r="AO6954" s="42"/>
      <c r="AP6954" s="42"/>
      <c r="AY6954" s="108">
        <v>6</v>
      </c>
      <c r="AZ6954" s="54" t="s">
        <v>74</v>
      </c>
      <c r="BA6954" s="67">
        <v>0</v>
      </c>
      <c r="BB6954" s="50" t="s">
        <v>68</v>
      </c>
      <c r="BN6954" s="54" t="s">
        <v>4578</v>
      </c>
      <c r="BO6954" s="58" t="str">
        <f t="shared" si="108"/>
        <v>境内资产</v>
      </c>
      <c r="BP6954" s="58" t="str">
        <f>IF(M6954="",VLOOKUP(D6954,Sheet4!$A$1:$B$92,2,0),VLOOKUP(Q6954,Sheet4!$A$1:$B$92,2,0))</f>
        <v>保险资产管理产品</v>
      </c>
    </row>
    <row r="6955" spans="1:68" s="58" customFormat="1" ht="12.75" customHeight="1">
      <c r="A6955" s="64" t="s">
        <v>3267</v>
      </c>
      <c r="B6955" s="130" t="s">
        <v>3268</v>
      </c>
      <c r="C6955" s="252" t="s">
        <v>1258</v>
      </c>
      <c r="D6955" s="252" t="s">
        <v>1259</v>
      </c>
      <c r="E6955" s="54" t="s">
        <v>3269</v>
      </c>
      <c r="F6955" s="54" t="s">
        <v>3270</v>
      </c>
      <c r="G6955" s="54">
        <v>100</v>
      </c>
      <c r="H6955" s="323">
        <v>10001.969999999999</v>
      </c>
      <c r="I6955" s="323">
        <v>10001.969999999999</v>
      </c>
      <c r="J6955" s="129" t="s">
        <v>4052</v>
      </c>
      <c r="K6955" s="42"/>
      <c r="L6955" s="42" t="s">
        <v>4489</v>
      </c>
      <c r="M6955" s="42" t="s">
        <v>4049</v>
      </c>
      <c r="N6955" s="42" t="s">
        <v>2443</v>
      </c>
      <c r="O6955" s="137" t="s">
        <v>4050</v>
      </c>
      <c r="P6955" s="42" t="s">
        <v>64</v>
      </c>
      <c r="Q6955" s="42" t="s">
        <v>65</v>
      </c>
      <c r="R6955" s="42">
        <v>1</v>
      </c>
      <c r="S6955" s="137" t="s">
        <v>2419</v>
      </c>
      <c r="T6955" s="62">
        <v>691081800</v>
      </c>
      <c r="U6955" s="62">
        <v>673786686.64999998</v>
      </c>
      <c r="Z6955" s="54"/>
      <c r="AA6955" s="132"/>
      <c r="AJ6955" s="42"/>
      <c r="AM6955" s="42"/>
      <c r="AN6955" s="42"/>
      <c r="AO6955" s="42"/>
      <c r="AP6955" s="42"/>
      <c r="AY6955" s="108">
        <v>6</v>
      </c>
      <c r="AZ6955" s="54" t="s">
        <v>74</v>
      </c>
      <c r="BA6955" s="67">
        <v>0</v>
      </c>
      <c r="BB6955" s="50" t="s">
        <v>68</v>
      </c>
      <c r="BN6955" s="54" t="s">
        <v>4578</v>
      </c>
      <c r="BO6955" s="58" t="str">
        <f t="shared" si="108"/>
        <v>境内资产</v>
      </c>
      <c r="BP6955" s="58" t="str">
        <f>IF(M6955="",VLOOKUP(D6955,Sheet4!$A$1:$B$92,2,0),VLOOKUP(Q6955,Sheet4!$A$1:$B$92,2,0))</f>
        <v>保险资产管理产品</v>
      </c>
    </row>
    <row r="6956" spans="1:68" s="58" customFormat="1" ht="12.75" customHeight="1">
      <c r="A6956" s="64" t="s">
        <v>3276</v>
      </c>
      <c r="B6956" s="130" t="s">
        <v>3277</v>
      </c>
      <c r="C6956" s="255" t="s">
        <v>71</v>
      </c>
      <c r="D6956" s="245" t="s">
        <v>1154</v>
      </c>
      <c r="E6956" s="54" t="s">
        <v>3278</v>
      </c>
      <c r="F6956" s="54" t="s">
        <v>3279</v>
      </c>
      <c r="G6956" s="129">
        <v>100000</v>
      </c>
      <c r="H6956" s="323">
        <v>10493626.029999999</v>
      </c>
      <c r="I6956" s="323">
        <v>10425526.029999999</v>
      </c>
      <c r="J6956" s="129" t="s">
        <v>4053</v>
      </c>
      <c r="K6956" s="42"/>
      <c r="L6956" s="42" t="s">
        <v>4489</v>
      </c>
      <c r="M6956" s="42" t="s">
        <v>4049</v>
      </c>
      <c r="N6956" s="42" t="s">
        <v>2443</v>
      </c>
      <c r="O6956" s="137" t="s">
        <v>4050</v>
      </c>
      <c r="P6956" s="42" t="s">
        <v>64</v>
      </c>
      <c r="Q6956" s="42" t="s">
        <v>65</v>
      </c>
      <c r="R6956" s="42">
        <v>1</v>
      </c>
      <c r="S6956" s="137" t="s">
        <v>2419</v>
      </c>
      <c r="T6956" s="62">
        <v>691081800</v>
      </c>
      <c r="U6956" s="62">
        <v>673786686.64999998</v>
      </c>
      <c r="Z6956" s="54"/>
      <c r="AA6956" s="132"/>
      <c r="AJ6956" s="42"/>
      <c r="AM6956" s="42"/>
      <c r="AN6956" s="42"/>
      <c r="AO6956" s="42"/>
      <c r="AP6956" s="42"/>
      <c r="AY6956" s="54">
        <v>0.34</v>
      </c>
      <c r="AZ6956" s="54" t="s">
        <v>84</v>
      </c>
      <c r="BA6956" s="54">
        <v>0.33389999999999997</v>
      </c>
      <c r="BB6956" s="50" t="s">
        <v>68</v>
      </c>
      <c r="BN6956" s="54" t="s">
        <v>4578</v>
      </c>
      <c r="BO6956" s="58" t="str">
        <f t="shared" si="108"/>
        <v>境内资产</v>
      </c>
      <c r="BP6956" s="58" t="str">
        <f>IF(M6956="",VLOOKUP(D6956,Sheet4!$A$1:$B$92,2,0),VLOOKUP(Q6956,Sheet4!$A$1:$B$92,2,0))</f>
        <v>保险资产管理产品</v>
      </c>
    </row>
    <row r="6957" spans="1:68" s="58" customFormat="1" ht="12.75" customHeight="1">
      <c r="A6957" s="64" t="s">
        <v>3281</v>
      </c>
      <c r="B6957" s="130" t="s">
        <v>3282</v>
      </c>
      <c r="C6957" s="255" t="s">
        <v>71</v>
      </c>
      <c r="D6957" s="245" t="s">
        <v>1154</v>
      </c>
      <c r="E6957" s="54" t="s">
        <v>3283</v>
      </c>
      <c r="F6957" s="54" t="s">
        <v>3284</v>
      </c>
      <c r="G6957" s="129">
        <v>500000</v>
      </c>
      <c r="H6957" s="323">
        <v>50914013.700000003</v>
      </c>
      <c r="I6957" s="323">
        <v>51550513.700000003</v>
      </c>
      <c r="J6957" s="129" t="s">
        <v>4038</v>
      </c>
      <c r="K6957" s="42"/>
      <c r="L6957" s="42" t="s">
        <v>4489</v>
      </c>
      <c r="M6957" s="42" t="s">
        <v>4049</v>
      </c>
      <c r="N6957" s="42" t="s">
        <v>2443</v>
      </c>
      <c r="O6957" s="137" t="s">
        <v>4050</v>
      </c>
      <c r="P6957" s="42" t="s">
        <v>64</v>
      </c>
      <c r="Q6957" s="42" t="s">
        <v>65</v>
      </c>
      <c r="R6957" s="42">
        <v>1</v>
      </c>
      <c r="S6957" s="137" t="s">
        <v>2419</v>
      </c>
      <c r="T6957" s="62">
        <v>691081800</v>
      </c>
      <c r="U6957" s="62">
        <v>673786686.64999998</v>
      </c>
      <c r="Z6957" s="54"/>
      <c r="AA6957" s="132"/>
      <c r="AJ6957" s="42"/>
      <c r="AM6957" s="42"/>
      <c r="AN6957" s="42"/>
      <c r="AO6957" s="42"/>
      <c r="AP6957" s="42"/>
      <c r="AY6957" s="54">
        <v>1.5</v>
      </c>
      <c r="AZ6957" s="54" t="s">
        <v>84</v>
      </c>
      <c r="BA6957" s="54">
        <v>1.4214</v>
      </c>
      <c r="BB6957" s="50" t="s">
        <v>68</v>
      </c>
      <c r="BN6957" s="54" t="s">
        <v>4578</v>
      </c>
      <c r="BO6957" s="58" t="str">
        <f t="shared" si="108"/>
        <v>境内资产</v>
      </c>
      <c r="BP6957" s="58" t="str">
        <f>IF(M6957="",VLOOKUP(D6957,Sheet4!$A$1:$B$92,2,0),VLOOKUP(Q6957,Sheet4!$A$1:$B$92,2,0))</f>
        <v>保险资产管理产品</v>
      </c>
    </row>
    <row r="6958" spans="1:68" s="58" customFormat="1" ht="12.75" customHeight="1">
      <c r="A6958" s="64" t="s">
        <v>3286</v>
      </c>
      <c r="B6958" s="130" t="s">
        <v>3287</v>
      </c>
      <c r="C6958" s="255" t="s">
        <v>71</v>
      </c>
      <c r="D6958" s="245" t="s">
        <v>1154</v>
      </c>
      <c r="E6958" s="54" t="s">
        <v>3288</v>
      </c>
      <c r="F6958" s="54" t="s">
        <v>3289</v>
      </c>
      <c r="G6958" s="129">
        <v>200000</v>
      </c>
      <c r="H6958" s="323">
        <v>20159343.84</v>
      </c>
      <c r="I6958" s="323">
        <v>20464443.84</v>
      </c>
      <c r="J6958" s="129" t="s">
        <v>3290</v>
      </c>
      <c r="K6958" s="42"/>
      <c r="L6958" s="42" t="s">
        <v>4489</v>
      </c>
      <c r="M6958" s="42" t="s">
        <v>4049</v>
      </c>
      <c r="N6958" s="42" t="s">
        <v>2443</v>
      </c>
      <c r="O6958" s="137" t="s">
        <v>4050</v>
      </c>
      <c r="P6958" s="42" t="s">
        <v>64</v>
      </c>
      <c r="Q6958" s="42" t="s">
        <v>65</v>
      </c>
      <c r="R6958" s="42">
        <v>1</v>
      </c>
      <c r="S6958" s="137" t="s">
        <v>2419</v>
      </c>
      <c r="T6958" s="62">
        <v>691081800</v>
      </c>
      <c r="U6958" s="62">
        <v>673786686.64999998</v>
      </c>
      <c r="Z6958" s="54"/>
      <c r="AA6958" s="132"/>
      <c r="AJ6958" s="42"/>
      <c r="AM6958" s="42"/>
      <c r="AN6958" s="42"/>
      <c r="AO6958" s="42"/>
      <c r="AP6958" s="42"/>
      <c r="AY6958" s="54">
        <v>1.75</v>
      </c>
      <c r="AZ6958" s="54" t="s">
        <v>84</v>
      </c>
      <c r="BA6958" s="54">
        <v>1.6513</v>
      </c>
      <c r="BB6958" s="50" t="s">
        <v>68</v>
      </c>
      <c r="BN6958" s="54" t="s">
        <v>4578</v>
      </c>
      <c r="BO6958" s="58" t="str">
        <f t="shared" si="108"/>
        <v>境内资产</v>
      </c>
      <c r="BP6958" s="58" t="str">
        <f>IF(M6958="",VLOOKUP(D6958,Sheet4!$A$1:$B$92,2,0),VLOOKUP(Q6958,Sheet4!$A$1:$B$92,2,0))</f>
        <v>保险资产管理产品</v>
      </c>
    </row>
    <row r="6959" spans="1:68" s="58" customFormat="1" ht="12.75" customHeight="1">
      <c r="A6959" s="64" t="s">
        <v>3291</v>
      </c>
      <c r="B6959" s="130" t="s">
        <v>3292</v>
      </c>
      <c r="C6959" s="255" t="s">
        <v>71</v>
      </c>
      <c r="D6959" s="245" t="s">
        <v>72</v>
      </c>
      <c r="E6959" s="54" t="s">
        <v>3293</v>
      </c>
      <c r="F6959" s="54" t="s">
        <v>3294</v>
      </c>
      <c r="G6959" s="129">
        <v>200000</v>
      </c>
      <c r="H6959" s="323">
        <v>20408109.59</v>
      </c>
      <c r="I6959" s="323">
        <v>20812109.59</v>
      </c>
      <c r="J6959" s="129" t="s">
        <v>3295</v>
      </c>
      <c r="K6959" s="42"/>
      <c r="L6959" s="42" t="s">
        <v>4489</v>
      </c>
      <c r="M6959" s="42" t="s">
        <v>4049</v>
      </c>
      <c r="N6959" s="42" t="s">
        <v>2443</v>
      </c>
      <c r="O6959" s="137" t="s">
        <v>4050</v>
      </c>
      <c r="P6959" s="42" t="s">
        <v>64</v>
      </c>
      <c r="Q6959" s="42" t="s">
        <v>65</v>
      </c>
      <c r="R6959" s="42">
        <v>1</v>
      </c>
      <c r="S6959" s="137" t="s">
        <v>2419</v>
      </c>
      <c r="T6959" s="62">
        <v>691081800</v>
      </c>
      <c r="U6959" s="62">
        <v>673786686.64999998</v>
      </c>
      <c r="Z6959" s="54"/>
      <c r="AA6959" s="132"/>
      <c r="AJ6959" s="42"/>
      <c r="AM6959" s="42"/>
      <c r="AN6959" s="42"/>
      <c r="AO6959" s="42"/>
      <c r="AP6959" s="42"/>
      <c r="AY6959" s="54">
        <v>1.47</v>
      </c>
      <c r="AZ6959" s="54" t="s">
        <v>74</v>
      </c>
      <c r="BA6959" s="54">
        <v>1.3927</v>
      </c>
      <c r="BB6959" s="50" t="s">
        <v>68</v>
      </c>
      <c r="BN6959" s="54" t="s">
        <v>4578</v>
      </c>
      <c r="BO6959" s="58" t="str">
        <f t="shared" si="108"/>
        <v>境内资产</v>
      </c>
      <c r="BP6959" s="58" t="str">
        <f>IF(M6959="",VLOOKUP(D6959,Sheet4!$A$1:$B$92,2,0),VLOOKUP(Q6959,Sheet4!$A$1:$B$92,2,0))</f>
        <v>保险资产管理产品</v>
      </c>
    </row>
    <row r="6960" spans="1:68" s="58" customFormat="1" ht="12.75" customHeight="1">
      <c r="A6960" s="64" t="s">
        <v>3296</v>
      </c>
      <c r="B6960" s="130" t="s">
        <v>3297</v>
      </c>
      <c r="C6960" s="255" t="s">
        <v>71</v>
      </c>
      <c r="D6960" s="245" t="s">
        <v>1154</v>
      </c>
      <c r="E6960" s="54" t="s">
        <v>3298</v>
      </c>
      <c r="F6960" s="54" t="s">
        <v>3299</v>
      </c>
      <c r="G6960" s="129">
        <v>600000</v>
      </c>
      <c r="H6960" s="323">
        <v>61254739.729999997</v>
      </c>
      <c r="I6960" s="323">
        <v>61194739.729999997</v>
      </c>
      <c r="J6960" s="129" t="s">
        <v>3300</v>
      </c>
      <c r="K6960" s="42"/>
      <c r="L6960" s="42" t="s">
        <v>4489</v>
      </c>
      <c r="M6960" s="42" t="s">
        <v>4049</v>
      </c>
      <c r="N6960" s="42" t="s">
        <v>2443</v>
      </c>
      <c r="O6960" s="137" t="s">
        <v>4050</v>
      </c>
      <c r="P6960" s="42" t="s">
        <v>64</v>
      </c>
      <c r="Q6960" s="42" t="s">
        <v>65</v>
      </c>
      <c r="R6960" s="42">
        <v>1</v>
      </c>
      <c r="S6960" s="137" t="s">
        <v>2419</v>
      </c>
      <c r="T6960" s="62">
        <v>691081800</v>
      </c>
      <c r="U6960" s="62">
        <v>673786686.64999998</v>
      </c>
      <c r="Z6960" s="54"/>
      <c r="AA6960" s="132"/>
      <c r="AJ6960" s="42"/>
      <c r="AM6960" s="42"/>
      <c r="AN6960" s="42"/>
      <c r="AO6960" s="42"/>
      <c r="AP6960" s="42"/>
      <c r="AY6960" s="54">
        <v>0.56999999999999995</v>
      </c>
      <c r="AZ6960" s="54" t="s">
        <v>169</v>
      </c>
      <c r="BA6960" s="54">
        <v>0.55369999999999997</v>
      </c>
      <c r="BB6960" s="50" t="s">
        <v>68</v>
      </c>
      <c r="BN6960" s="54" t="s">
        <v>4578</v>
      </c>
      <c r="BO6960" s="58" t="str">
        <f t="shared" si="108"/>
        <v>境内资产</v>
      </c>
      <c r="BP6960" s="58" t="str">
        <f>IF(M6960="",VLOOKUP(D6960,Sheet4!$A$1:$B$92,2,0),VLOOKUP(Q6960,Sheet4!$A$1:$B$92,2,0))</f>
        <v>保险资产管理产品</v>
      </c>
    </row>
    <row r="6961" spans="1:68" s="58" customFormat="1" ht="12.75" customHeight="1">
      <c r="A6961" s="64" t="s">
        <v>3516</v>
      </c>
      <c r="B6961" s="130" t="s">
        <v>3517</v>
      </c>
      <c r="C6961" s="255" t="s">
        <v>71</v>
      </c>
      <c r="D6961" s="245" t="s">
        <v>1154</v>
      </c>
      <c r="E6961" s="54" t="s">
        <v>3518</v>
      </c>
      <c r="F6961" s="54" t="s">
        <v>1386</v>
      </c>
      <c r="G6961" s="129">
        <v>500000</v>
      </c>
      <c r="H6961" s="323">
        <v>49636404.109999999</v>
      </c>
      <c r="I6961" s="323">
        <v>47820904.109999999</v>
      </c>
      <c r="J6961" s="129" t="s">
        <v>4039</v>
      </c>
      <c r="K6961" s="42"/>
      <c r="L6961" s="42" t="s">
        <v>4489</v>
      </c>
      <c r="M6961" s="42" t="s">
        <v>4049</v>
      </c>
      <c r="N6961" s="42" t="s">
        <v>2443</v>
      </c>
      <c r="O6961" s="137" t="s">
        <v>4050</v>
      </c>
      <c r="P6961" s="42" t="s">
        <v>64</v>
      </c>
      <c r="Q6961" s="42" t="s">
        <v>65</v>
      </c>
      <c r="R6961" s="42">
        <v>1</v>
      </c>
      <c r="S6961" s="137" t="s">
        <v>2419</v>
      </c>
      <c r="T6961" s="62">
        <v>691081800</v>
      </c>
      <c r="U6961" s="62">
        <v>673786686.64999998</v>
      </c>
      <c r="Z6961" s="54"/>
      <c r="AA6961" s="132"/>
      <c r="AJ6961" s="42"/>
      <c r="AM6961" s="42"/>
      <c r="AN6961" s="42"/>
      <c r="AO6961" s="42"/>
      <c r="AP6961" s="42"/>
      <c r="AY6961" s="54">
        <v>3.01</v>
      </c>
      <c r="AZ6961" s="54" t="s">
        <v>169</v>
      </c>
      <c r="BA6961" s="54">
        <v>2.7164000000000001</v>
      </c>
      <c r="BB6961" s="50" t="s">
        <v>68</v>
      </c>
      <c r="BN6961" s="54" t="s">
        <v>4578</v>
      </c>
      <c r="BO6961" s="58" t="str">
        <f t="shared" si="108"/>
        <v>境内资产</v>
      </c>
      <c r="BP6961" s="58" t="str">
        <f>IF(M6961="",VLOOKUP(D6961,Sheet4!$A$1:$B$92,2,0),VLOOKUP(Q6961,Sheet4!$A$1:$B$92,2,0))</f>
        <v>保险资产管理产品</v>
      </c>
    </row>
    <row r="6962" spans="1:68" s="58" customFormat="1" ht="12.75" customHeight="1">
      <c r="A6962" s="64" t="s">
        <v>3305</v>
      </c>
      <c r="B6962" s="130" t="s">
        <v>3306</v>
      </c>
      <c r="C6962" s="257" t="s">
        <v>827</v>
      </c>
      <c r="D6962" s="243" t="s">
        <v>830</v>
      </c>
      <c r="E6962" s="54" t="s">
        <v>3307</v>
      </c>
      <c r="F6962" s="54" t="s">
        <v>3308</v>
      </c>
      <c r="G6962" s="129">
        <v>200000</v>
      </c>
      <c r="H6962" s="323">
        <v>20536421.920000002</v>
      </c>
      <c r="I6962" s="323">
        <v>20762421.920000002</v>
      </c>
      <c r="J6962" s="129" t="s">
        <v>3309</v>
      </c>
      <c r="K6962" s="42"/>
      <c r="L6962" s="42" t="s">
        <v>4489</v>
      </c>
      <c r="M6962" s="42" t="s">
        <v>4049</v>
      </c>
      <c r="N6962" s="42" t="s">
        <v>2443</v>
      </c>
      <c r="O6962" s="137" t="s">
        <v>4050</v>
      </c>
      <c r="P6962" s="42" t="s">
        <v>64</v>
      </c>
      <c r="Q6962" s="42" t="s">
        <v>65</v>
      </c>
      <c r="R6962" s="42">
        <v>1</v>
      </c>
      <c r="S6962" s="137" t="s">
        <v>2419</v>
      </c>
      <c r="T6962" s="62">
        <v>691081800</v>
      </c>
      <c r="U6962" s="62">
        <v>673786686.64999998</v>
      </c>
      <c r="Z6962" s="54"/>
      <c r="AA6962" s="132"/>
      <c r="AJ6962" s="42"/>
      <c r="AM6962" s="42"/>
      <c r="AN6962" s="42"/>
      <c r="AO6962" s="42"/>
      <c r="AP6962" s="42"/>
      <c r="AY6962" s="54">
        <v>1.39</v>
      </c>
      <c r="AZ6962" s="54" t="s">
        <v>84</v>
      </c>
      <c r="BA6962" s="54">
        <v>1.3059000000000001</v>
      </c>
      <c r="BB6962" s="50" t="s">
        <v>68</v>
      </c>
      <c r="BN6962" s="54" t="s">
        <v>4578</v>
      </c>
      <c r="BO6962" s="58" t="str">
        <f t="shared" si="108"/>
        <v>境内资产</v>
      </c>
      <c r="BP6962" s="58" t="str">
        <f>IF(M6962="",VLOOKUP(D6962,Sheet4!$A$1:$B$92,2,0),VLOOKUP(Q6962,Sheet4!$A$1:$B$92,2,0))</f>
        <v>保险资产管理产品</v>
      </c>
    </row>
    <row r="6963" spans="1:68" s="58" customFormat="1" ht="12.75" customHeight="1">
      <c r="A6963" s="64" t="s">
        <v>3310</v>
      </c>
      <c r="B6963" s="130" t="s">
        <v>3311</v>
      </c>
      <c r="C6963" s="255" t="s">
        <v>71</v>
      </c>
      <c r="D6963" s="245" t="s">
        <v>1154</v>
      </c>
      <c r="E6963" s="54" t="s">
        <v>3312</v>
      </c>
      <c r="F6963" s="54" t="s">
        <v>3313</v>
      </c>
      <c r="G6963" s="129">
        <v>300000</v>
      </c>
      <c r="H6963" s="323">
        <v>30773260.280000001</v>
      </c>
      <c r="I6963" s="323">
        <v>30773260.280000001</v>
      </c>
      <c r="J6963" s="129" t="s">
        <v>3314</v>
      </c>
      <c r="K6963" s="42"/>
      <c r="L6963" s="42" t="s">
        <v>4489</v>
      </c>
      <c r="M6963" s="42" t="s">
        <v>4049</v>
      </c>
      <c r="N6963" s="42" t="s">
        <v>2443</v>
      </c>
      <c r="O6963" s="137" t="s">
        <v>4050</v>
      </c>
      <c r="P6963" s="42" t="s">
        <v>64</v>
      </c>
      <c r="Q6963" s="42" t="s">
        <v>65</v>
      </c>
      <c r="R6963" s="42">
        <v>1</v>
      </c>
      <c r="S6963" s="137" t="s">
        <v>2419</v>
      </c>
      <c r="T6963" s="62">
        <v>691081800</v>
      </c>
      <c r="U6963" s="62">
        <v>673786686.64999998</v>
      </c>
      <c r="Z6963" s="54"/>
      <c r="AA6963" s="132"/>
      <c r="AJ6963" s="42"/>
      <c r="AM6963" s="42"/>
      <c r="AN6963" s="42"/>
      <c r="AO6963" s="42"/>
      <c r="AP6963" s="42"/>
      <c r="AY6963" s="54">
        <v>1.39</v>
      </c>
      <c r="AZ6963" s="54" t="s">
        <v>84</v>
      </c>
      <c r="BA6963" s="54">
        <v>1.3068</v>
      </c>
      <c r="BB6963" s="50" t="s">
        <v>68</v>
      </c>
      <c r="BN6963" s="54" t="s">
        <v>4578</v>
      </c>
      <c r="BO6963" s="58" t="str">
        <f t="shared" si="108"/>
        <v>境内资产</v>
      </c>
      <c r="BP6963" s="58" t="str">
        <f>IF(M6963="",VLOOKUP(D6963,Sheet4!$A$1:$B$92,2,0),VLOOKUP(Q6963,Sheet4!$A$1:$B$92,2,0))</f>
        <v>保险资产管理产品</v>
      </c>
    </row>
    <row r="6964" spans="1:68" s="58" customFormat="1" ht="12.75" customHeight="1">
      <c r="A6964" s="64" t="s">
        <v>3315</v>
      </c>
      <c r="B6964" s="130" t="s">
        <v>3316</v>
      </c>
      <c r="C6964" s="257" t="s">
        <v>827</v>
      </c>
      <c r="D6964" s="243" t="s">
        <v>830</v>
      </c>
      <c r="E6964" s="54" t="s">
        <v>3317</v>
      </c>
      <c r="F6964" s="54" t="s">
        <v>3318</v>
      </c>
      <c r="G6964" s="129">
        <v>400000</v>
      </c>
      <c r="H6964" s="323">
        <v>41108493.149999999</v>
      </c>
      <c r="I6964" s="323">
        <v>41680493.149999999</v>
      </c>
      <c r="J6964" s="129" t="s">
        <v>4054</v>
      </c>
      <c r="K6964" s="42"/>
      <c r="L6964" s="42" t="s">
        <v>4489</v>
      </c>
      <c r="M6964" s="42" t="s">
        <v>4049</v>
      </c>
      <c r="N6964" s="42" t="s">
        <v>2443</v>
      </c>
      <c r="O6964" s="137" t="s">
        <v>4050</v>
      </c>
      <c r="P6964" s="42" t="s">
        <v>64</v>
      </c>
      <c r="Q6964" s="42" t="s">
        <v>65</v>
      </c>
      <c r="R6964" s="42">
        <v>1</v>
      </c>
      <c r="S6964" s="137" t="s">
        <v>2419</v>
      </c>
      <c r="T6964" s="62">
        <v>691081800</v>
      </c>
      <c r="U6964" s="62">
        <v>673786686.64999998</v>
      </c>
      <c r="Z6964" s="54"/>
      <c r="AA6964" s="132"/>
      <c r="AJ6964" s="42"/>
      <c r="AM6964" s="42"/>
      <c r="AN6964" s="42"/>
      <c r="AO6964" s="42"/>
      <c r="AP6964" s="42"/>
      <c r="AY6964" s="54">
        <v>1.4</v>
      </c>
      <c r="AZ6964" s="54" t="s">
        <v>84</v>
      </c>
      <c r="BA6964" s="54">
        <v>1.3242</v>
      </c>
      <c r="BB6964" s="50" t="s">
        <v>68</v>
      </c>
      <c r="BN6964" s="54" t="s">
        <v>4578</v>
      </c>
      <c r="BO6964" s="58" t="str">
        <f t="shared" si="108"/>
        <v>境内资产</v>
      </c>
      <c r="BP6964" s="58" t="str">
        <f>IF(M6964="",VLOOKUP(D6964,Sheet4!$A$1:$B$92,2,0),VLOOKUP(Q6964,Sheet4!$A$1:$B$92,2,0))</f>
        <v>保险资产管理产品</v>
      </c>
    </row>
    <row r="6965" spans="1:68" s="58" customFormat="1" ht="12.75" customHeight="1">
      <c r="A6965" s="64" t="s">
        <v>3320</v>
      </c>
      <c r="B6965" s="130" t="s">
        <v>3321</v>
      </c>
      <c r="C6965" s="255" t="s">
        <v>71</v>
      </c>
      <c r="D6965" s="245" t="s">
        <v>1154</v>
      </c>
      <c r="E6965" s="54" t="s">
        <v>3322</v>
      </c>
      <c r="F6965" s="54" t="s">
        <v>896</v>
      </c>
      <c r="G6965" s="129">
        <v>300000</v>
      </c>
      <c r="H6965" s="323">
        <v>30781200</v>
      </c>
      <c r="I6965" s="323">
        <v>22381200</v>
      </c>
      <c r="J6965" s="129" t="s">
        <v>3466</v>
      </c>
      <c r="K6965" s="42"/>
      <c r="L6965" s="42" t="s">
        <v>4489</v>
      </c>
      <c r="M6965" s="42" t="s">
        <v>4049</v>
      </c>
      <c r="N6965" s="42" t="s">
        <v>2443</v>
      </c>
      <c r="O6965" s="137" t="s">
        <v>4050</v>
      </c>
      <c r="P6965" s="42" t="s">
        <v>64</v>
      </c>
      <c r="Q6965" s="42" t="s">
        <v>65</v>
      </c>
      <c r="R6965" s="42">
        <v>1</v>
      </c>
      <c r="S6965" s="137" t="s">
        <v>2419</v>
      </c>
      <c r="T6965" s="62">
        <v>691081800</v>
      </c>
      <c r="U6965" s="62">
        <v>673786686.64999998</v>
      </c>
      <c r="Z6965" s="54"/>
      <c r="AA6965" s="132"/>
      <c r="AJ6965" s="42"/>
      <c r="AM6965" s="42"/>
      <c r="AN6965" s="42"/>
      <c r="AO6965" s="42"/>
      <c r="AP6965" s="42"/>
      <c r="AY6965" s="54">
        <v>1.41</v>
      </c>
      <c r="AZ6965" s="54" t="s">
        <v>169</v>
      </c>
      <c r="BA6965" s="54">
        <v>1.1732</v>
      </c>
      <c r="BB6965" s="50" t="s">
        <v>68</v>
      </c>
      <c r="BN6965" s="54" t="s">
        <v>4578</v>
      </c>
      <c r="BO6965" s="58" t="str">
        <f t="shared" si="108"/>
        <v>境内资产</v>
      </c>
      <c r="BP6965" s="58" t="str">
        <f>IF(M6965="",VLOOKUP(D6965,Sheet4!$A$1:$B$92,2,0),VLOOKUP(Q6965,Sheet4!$A$1:$B$92,2,0))</f>
        <v>保险资产管理产品</v>
      </c>
    </row>
    <row r="6966" spans="1:68" s="58" customFormat="1" ht="12.75" customHeight="1">
      <c r="A6966" s="64" t="s">
        <v>3324</v>
      </c>
      <c r="B6966" s="130" t="s">
        <v>3325</v>
      </c>
      <c r="C6966" s="255" t="s">
        <v>71</v>
      </c>
      <c r="D6966" s="245" t="s">
        <v>1154</v>
      </c>
      <c r="E6966" s="54" t="s">
        <v>3326</v>
      </c>
      <c r="F6966" s="54" t="s">
        <v>2894</v>
      </c>
      <c r="G6966" s="129">
        <v>300000</v>
      </c>
      <c r="H6966" s="323">
        <v>30646068.489999998</v>
      </c>
      <c r="I6966" s="323">
        <v>30856068.489999998</v>
      </c>
      <c r="J6966" s="129" t="s">
        <v>3327</v>
      </c>
      <c r="K6966" s="42"/>
      <c r="L6966" s="42" t="s">
        <v>4489</v>
      </c>
      <c r="M6966" s="42" t="s">
        <v>4049</v>
      </c>
      <c r="N6966" s="42" t="s">
        <v>2443</v>
      </c>
      <c r="O6966" s="137" t="s">
        <v>4050</v>
      </c>
      <c r="P6966" s="42" t="s">
        <v>64</v>
      </c>
      <c r="Q6966" s="42" t="s">
        <v>65</v>
      </c>
      <c r="R6966" s="42">
        <v>1</v>
      </c>
      <c r="S6966" s="137" t="s">
        <v>2419</v>
      </c>
      <c r="T6966" s="62">
        <v>691081800</v>
      </c>
      <c r="U6966" s="62">
        <v>673786686.64999998</v>
      </c>
      <c r="Z6966" s="54"/>
      <c r="AA6966" s="132"/>
      <c r="AJ6966" s="42"/>
      <c r="AM6966" s="42"/>
      <c r="AN6966" s="42"/>
      <c r="AO6966" s="42"/>
      <c r="AP6966" s="42"/>
      <c r="AY6966" s="54">
        <v>1.46</v>
      </c>
      <c r="AZ6966" s="54" t="s">
        <v>84</v>
      </c>
      <c r="BA6966" s="54">
        <v>1.3640000000000001</v>
      </c>
      <c r="BB6966" s="50" t="s">
        <v>68</v>
      </c>
      <c r="BN6966" s="54" t="s">
        <v>4578</v>
      </c>
      <c r="BO6966" s="58" t="str">
        <f t="shared" si="108"/>
        <v>境内资产</v>
      </c>
      <c r="BP6966" s="58" t="str">
        <f>IF(M6966="",VLOOKUP(D6966,Sheet4!$A$1:$B$92,2,0),VLOOKUP(Q6966,Sheet4!$A$1:$B$92,2,0))</f>
        <v>保险资产管理产品</v>
      </c>
    </row>
    <row r="6967" spans="1:68" s="58" customFormat="1" ht="12.75" customHeight="1">
      <c r="A6967" s="64" t="s">
        <v>3328</v>
      </c>
      <c r="B6967" s="130" t="s">
        <v>3329</v>
      </c>
      <c r="C6967" s="255" t="s">
        <v>71</v>
      </c>
      <c r="D6967" s="245" t="s">
        <v>1154</v>
      </c>
      <c r="E6967" s="54" t="s">
        <v>3330</v>
      </c>
      <c r="F6967" s="54" t="s">
        <v>423</v>
      </c>
      <c r="G6967" s="129">
        <v>500000</v>
      </c>
      <c r="H6967" s="323">
        <v>51044041.100000001</v>
      </c>
      <c r="I6967" s="323">
        <v>51044041.100000001</v>
      </c>
      <c r="J6967" s="129" t="s">
        <v>3331</v>
      </c>
      <c r="K6967" s="42"/>
      <c r="L6967" s="42" t="s">
        <v>4489</v>
      </c>
      <c r="M6967" s="42" t="s">
        <v>4049</v>
      </c>
      <c r="N6967" s="42" t="s">
        <v>2443</v>
      </c>
      <c r="O6967" s="137" t="s">
        <v>4050</v>
      </c>
      <c r="P6967" s="42" t="s">
        <v>64</v>
      </c>
      <c r="Q6967" s="42" t="s">
        <v>65</v>
      </c>
      <c r="R6967" s="42">
        <v>1</v>
      </c>
      <c r="S6967" s="137" t="s">
        <v>2419</v>
      </c>
      <c r="T6967" s="62">
        <v>691081800</v>
      </c>
      <c r="U6967" s="62">
        <v>673786686.64999998</v>
      </c>
      <c r="Z6967" s="54"/>
      <c r="AA6967" s="132"/>
      <c r="AJ6967" s="42"/>
      <c r="AM6967" s="42"/>
      <c r="AN6967" s="42"/>
      <c r="AO6967" s="42"/>
      <c r="AP6967" s="42"/>
      <c r="AY6967" s="54">
        <v>1.47</v>
      </c>
      <c r="AZ6967" s="54" t="s">
        <v>169</v>
      </c>
      <c r="BA6967" s="54">
        <v>1.3429</v>
      </c>
      <c r="BB6967" s="50" t="s">
        <v>68</v>
      </c>
      <c r="BN6967" s="54" t="s">
        <v>4578</v>
      </c>
      <c r="BO6967" s="58" t="str">
        <f t="shared" si="108"/>
        <v>境内资产</v>
      </c>
      <c r="BP6967" s="58" t="str">
        <f>IF(M6967="",VLOOKUP(D6967,Sheet4!$A$1:$B$92,2,0),VLOOKUP(Q6967,Sheet4!$A$1:$B$92,2,0))</f>
        <v>保险资产管理产品</v>
      </c>
    </row>
    <row r="6968" spans="1:68" s="58" customFormat="1" ht="12.75" customHeight="1">
      <c r="A6968" s="64" t="s">
        <v>3337</v>
      </c>
      <c r="B6968" s="130" t="s">
        <v>3338</v>
      </c>
      <c r="C6968" s="255" t="s">
        <v>71</v>
      </c>
      <c r="D6968" s="245" t="s">
        <v>1154</v>
      </c>
      <c r="E6968" s="54" t="s">
        <v>3339</v>
      </c>
      <c r="F6968" s="54" t="s">
        <v>3299</v>
      </c>
      <c r="G6968" s="129">
        <v>200000</v>
      </c>
      <c r="H6968" s="323">
        <v>20440984.379999999</v>
      </c>
      <c r="I6968" s="323">
        <v>20440984.379999999</v>
      </c>
      <c r="J6968" s="129" t="s">
        <v>3340</v>
      </c>
      <c r="K6968" s="42"/>
      <c r="L6968" s="42" t="s">
        <v>4489</v>
      </c>
      <c r="M6968" s="42" t="s">
        <v>4049</v>
      </c>
      <c r="N6968" s="42" t="s">
        <v>2443</v>
      </c>
      <c r="O6968" s="137" t="s">
        <v>4050</v>
      </c>
      <c r="P6968" s="42" t="s">
        <v>64</v>
      </c>
      <c r="Q6968" s="42" t="s">
        <v>65</v>
      </c>
      <c r="R6968" s="42">
        <v>1</v>
      </c>
      <c r="S6968" s="137" t="s">
        <v>2419</v>
      </c>
      <c r="T6968" s="62">
        <v>691081800</v>
      </c>
      <c r="U6968" s="62">
        <v>673786686.64999998</v>
      </c>
      <c r="Z6968" s="54"/>
      <c r="AA6968" s="132"/>
      <c r="AJ6968" s="42"/>
      <c r="AM6968" s="42"/>
      <c r="AN6968" s="42"/>
      <c r="AO6968" s="42"/>
      <c r="AP6968" s="42"/>
      <c r="AY6968" s="54">
        <v>1.52</v>
      </c>
      <c r="AZ6968" s="54" t="s">
        <v>169</v>
      </c>
      <c r="BA6968" s="54">
        <v>1.3709</v>
      </c>
      <c r="BB6968" s="50" t="s">
        <v>68</v>
      </c>
      <c r="BN6968" s="54" t="s">
        <v>4578</v>
      </c>
      <c r="BO6968" s="58" t="str">
        <f t="shared" si="108"/>
        <v>境内资产</v>
      </c>
      <c r="BP6968" s="58" t="str">
        <f>IF(M6968="",VLOOKUP(D6968,Sheet4!$A$1:$B$92,2,0),VLOOKUP(Q6968,Sheet4!$A$1:$B$92,2,0))</f>
        <v>保险资产管理产品</v>
      </c>
    </row>
    <row r="6969" spans="1:68" s="58" customFormat="1" ht="12.75" customHeight="1">
      <c r="A6969" s="64" t="s">
        <v>3345</v>
      </c>
      <c r="B6969" s="130" t="s">
        <v>3346</v>
      </c>
      <c r="C6969" s="255" t="s">
        <v>71</v>
      </c>
      <c r="D6969" s="245" t="s">
        <v>1154</v>
      </c>
      <c r="E6969" s="54" t="s">
        <v>3347</v>
      </c>
      <c r="F6969" s="54" t="s">
        <v>896</v>
      </c>
      <c r="G6969" s="129">
        <v>200000</v>
      </c>
      <c r="H6969" s="323">
        <v>20402493.149999999</v>
      </c>
      <c r="I6969" s="323">
        <v>15000493.15</v>
      </c>
      <c r="J6969" s="129" t="s">
        <v>3496</v>
      </c>
      <c r="K6969" s="42"/>
      <c r="L6969" s="42" t="s">
        <v>4489</v>
      </c>
      <c r="M6969" s="42" t="s">
        <v>4049</v>
      </c>
      <c r="N6969" s="42" t="s">
        <v>2443</v>
      </c>
      <c r="O6969" s="137" t="s">
        <v>4050</v>
      </c>
      <c r="P6969" s="42" t="s">
        <v>64</v>
      </c>
      <c r="Q6969" s="42" t="s">
        <v>65</v>
      </c>
      <c r="R6969" s="42">
        <v>1</v>
      </c>
      <c r="S6969" s="137" t="s">
        <v>2419</v>
      </c>
      <c r="T6969" s="62">
        <v>691081800</v>
      </c>
      <c r="U6969" s="62">
        <v>673786686.64999998</v>
      </c>
      <c r="Z6969" s="54"/>
      <c r="AA6969" s="132"/>
      <c r="AJ6969" s="42"/>
      <c r="AM6969" s="42"/>
      <c r="AN6969" s="42"/>
      <c r="AO6969" s="42"/>
      <c r="AP6969" s="42"/>
      <c r="AY6969" s="54">
        <v>1.52</v>
      </c>
      <c r="AZ6969" s="54" t="s">
        <v>169</v>
      </c>
      <c r="BA6969" s="54">
        <v>1.276</v>
      </c>
      <c r="BB6969" s="50" t="s">
        <v>68</v>
      </c>
      <c r="BN6969" s="54" t="s">
        <v>4578</v>
      </c>
      <c r="BO6969" s="58" t="str">
        <f t="shared" si="108"/>
        <v>境内资产</v>
      </c>
      <c r="BP6969" s="58" t="str">
        <f>IF(M6969="",VLOOKUP(D6969,Sheet4!$A$1:$B$92,2,0),VLOOKUP(Q6969,Sheet4!$A$1:$B$92,2,0))</f>
        <v>保险资产管理产品</v>
      </c>
    </row>
    <row r="6970" spans="1:68" s="58" customFormat="1" ht="12.75" customHeight="1">
      <c r="A6970" s="64" t="s">
        <v>3349</v>
      </c>
      <c r="B6970" s="130" t="s">
        <v>3350</v>
      </c>
      <c r="C6970" s="255" t="s">
        <v>71</v>
      </c>
      <c r="D6970" s="245" t="s">
        <v>1154</v>
      </c>
      <c r="E6970" s="54" t="s">
        <v>3351</v>
      </c>
      <c r="F6970" s="54" t="s">
        <v>3352</v>
      </c>
      <c r="G6970" s="129">
        <v>300000</v>
      </c>
      <c r="H6970" s="323">
        <v>30578564.390000001</v>
      </c>
      <c r="I6970" s="323">
        <v>30578564.390000001</v>
      </c>
      <c r="J6970" s="129" t="s">
        <v>3469</v>
      </c>
      <c r="K6970" s="42"/>
      <c r="L6970" s="42" t="s">
        <v>4489</v>
      </c>
      <c r="M6970" s="42" t="s">
        <v>4049</v>
      </c>
      <c r="N6970" s="42" t="s">
        <v>2443</v>
      </c>
      <c r="O6970" s="137" t="s">
        <v>4050</v>
      </c>
      <c r="P6970" s="42" t="s">
        <v>64</v>
      </c>
      <c r="Q6970" s="42" t="s">
        <v>65</v>
      </c>
      <c r="R6970" s="42">
        <v>1</v>
      </c>
      <c r="S6970" s="137" t="s">
        <v>2419</v>
      </c>
      <c r="T6970" s="62">
        <v>691081800</v>
      </c>
      <c r="U6970" s="62">
        <v>673786686.64999998</v>
      </c>
      <c r="Z6970" s="54"/>
      <c r="AA6970" s="132"/>
      <c r="AJ6970" s="42"/>
      <c r="AM6970" s="42"/>
      <c r="AN6970" s="42"/>
      <c r="AO6970" s="42"/>
      <c r="AP6970" s="42"/>
      <c r="AY6970" s="54">
        <v>1.55</v>
      </c>
      <c r="AZ6970" s="54" t="s">
        <v>169</v>
      </c>
      <c r="BA6970" s="54">
        <v>1.4359</v>
      </c>
      <c r="BB6970" s="50" t="s">
        <v>68</v>
      </c>
      <c r="BN6970" s="54" t="s">
        <v>4578</v>
      </c>
      <c r="BO6970" s="58" t="str">
        <f t="shared" si="108"/>
        <v>境内资产</v>
      </c>
      <c r="BP6970" s="58" t="str">
        <f>IF(M6970="",VLOOKUP(D6970,Sheet4!$A$1:$B$92,2,0),VLOOKUP(Q6970,Sheet4!$A$1:$B$92,2,0))</f>
        <v>保险资产管理产品</v>
      </c>
    </row>
    <row r="6971" spans="1:68" s="58" customFormat="1" ht="12.75" customHeight="1">
      <c r="A6971" s="64" t="s">
        <v>3534</v>
      </c>
      <c r="B6971" s="130" t="s">
        <v>3535</v>
      </c>
      <c r="C6971" s="257" t="s">
        <v>827</v>
      </c>
      <c r="D6971" s="243" t="s">
        <v>830</v>
      </c>
      <c r="E6971" s="54" t="s">
        <v>3536</v>
      </c>
      <c r="F6971" s="54" t="s">
        <v>3537</v>
      </c>
      <c r="G6971" s="129">
        <v>400000</v>
      </c>
      <c r="H6971" s="323">
        <v>40381150.68</v>
      </c>
      <c r="I6971" s="323">
        <v>41073150.68</v>
      </c>
      <c r="J6971" s="129" t="s">
        <v>4055</v>
      </c>
      <c r="K6971" s="42"/>
      <c r="L6971" s="42" t="s">
        <v>4489</v>
      </c>
      <c r="M6971" s="42" t="s">
        <v>4049</v>
      </c>
      <c r="N6971" s="42" t="s">
        <v>2443</v>
      </c>
      <c r="O6971" s="137" t="s">
        <v>4050</v>
      </c>
      <c r="P6971" s="42" t="s">
        <v>64</v>
      </c>
      <c r="Q6971" s="42" t="s">
        <v>65</v>
      </c>
      <c r="R6971" s="42">
        <v>1</v>
      </c>
      <c r="S6971" s="137" t="s">
        <v>2419</v>
      </c>
      <c r="T6971" s="62">
        <v>691081800</v>
      </c>
      <c r="U6971" s="62">
        <v>673786686.64999998</v>
      </c>
      <c r="Z6971" s="54"/>
      <c r="AA6971" s="132"/>
      <c r="AJ6971" s="42"/>
      <c r="AM6971" s="42"/>
      <c r="AN6971" s="42"/>
      <c r="AO6971" s="42"/>
      <c r="AP6971" s="42"/>
      <c r="AY6971" s="54">
        <v>1.75</v>
      </c>
      <c r="AZ6971" s="54" t="s">
        <v>3421</v>
      </c>
      <c r="BA6971" s="54">
        <v>1.6654</v>
      </c>
      <c r="BB6971" s="50" t="s">
        <v>68</v>
      </c>
      <c r="BN6971" s="54" t="s">
        <v>4578</v>
      </c>
      <c r="BO6971" s="58" t="str">
        <f t="shared" si="108"/>
        <v>境内资产</v>
      </c>
      <c r="BP6971" s="58" t="str">
        <f>IF(M6971="",VLOOKUP(D6971,Sheet4!$A$1:$B$92,2,0),VLOOKUP(Q6971,Sheet4!$A$1:$B$92,2,0))</f>
        <v>保险资产管理产品</v>
      </c>
    </row>
    <row r="6972" spans="1:68" s="58" customFormat="1" ht="12.75" customHeight="1">
      <c r="A6972" s="64" t="s">
        <v>3362</v>
      </c>
      <c r="B6972" s="130" t="s">
        <v>3363</v>
      </c>
      <c r="C6972" s="257" t="s">
        <v>827</v>
      </c>
      <c r="D6972" s="252" t="s">
        <v>829</v>
      </c>
      <c r="E6972" s="54" t="s">
        <v>3364</v>
      </c>
      <c r="F6972" s="54" t="s">
        <v>3365</v>
      </c>
      <c r="G6972" s="129">
        <v>200000</v>
      </c>
      <c r="H6972" s="323">
        <v>20943786.030000001</v>
      </c>
      <c r="I6972" s="323">
        <v>21108266.030000001</v>
      </c>
      <c r="J6972" s="129" t="s">
        <v>3366</v>
      </c>
      <c r="K6972" s="42"/>
      <c r="L6972" s="42" t="s">
        <v>4489</v>
      </c>
      <c r="M6972" s="42" t="s">
        <v>4049</v>
      </c>
      <c r="N6972" s="42" t="s">
        <v>2443</v>
      </c>
      <c r="O6972" s="137" t="s">
        <v>4050</v>
      </c>
      <c r="P6972" s="42" t="s">
        <v>64</v>
      </c>
      <c r="Q6972" s="42" t="s">
        <v>65</v>
      </c>
      <c r="R6972" s="42">
        <v>1</v>
      </c>
      <c r="S6972" s="137" t="s">
        <v>2419</v>
      </c>
      <c r="T6972" s="62">
        <v>691081800</v>
      </c>
      <c r="U6972" s="62">
        <v>673786686.64999998</v>
      </c>
      <c r="Z6972" s="54"/>
      <c r="AA6972" s="132"/>
      <c r="AJ6972" s="42"/>
      <c r="AM6972" s="42"/>
      <c r="AN6972" s="42"/>
      <c r="AO6972" s="42"/>
      <c r="AP6972" s="42"/>
      <c r="AY6972" s="54">
        <v>3.38</v>
      </c>
      <c r="AZ6972" s="54" t="s">
        <v>169</v>
      </c>
      <c r="BA6972" s="54">
        <v>3.0247999999999999</v>
      </c>
      <c r="BB6972" s="50" t="s">
        <v>68</v>
      </c>
      <c r="BN6972" s="54" t="s">
        <v>4578</v>
      </c>
      <c r="BO6972" s="58" t="str">
        <f t="shared" si="108"/>
        <v>境内资产</v>
      </c>
      <c r="BP6972" s="58" t="str">
        <f>IF(M6972="",VLOOKUP(D6972,Sheet4!$A$1:$B$92,2,0),VLOOKUP(Q6972,Sheet4!$A$1:$B$92,2,0))</f>
        <v>保险资产管理产品</v>
      </c>
    </row>
    <row r="6973" spans="1:68" s="58" customFormat="1" ht="12.75" customHeight="1">
      <c r="A6973" s="64" t="s">
        <v>3367</v>
      </c>
      <c r="B6973" s="130" t="s">
        <v>3368</v>
      </c>
      <c r="C6973" s="257" t="s">
        <v>827</v>
      </c>
      <c r="D6973" s="252" t="s">
        <v>829</v>
      </c>
      <c r="E6973" s="54" t="s">
        <v>3369</v>
      </c>
      <c r="F6973" s="54" t="s">
        <v>3370</v>
      </c>
      <c r="G6973" s="129">
        <v>400000</v>
      </c>
      <c r="H6973" s="323">
        <v>42127496.159999996</v>
      </c>
      <c r="I6973" s="323">
        <v>42169956.159999996</v>
      </c>
      <c r="J6973" s="129" t="s">
        <v>4046</v>
      </c>
      <c r="K6973" s="42"/>
      <c r="L6973" s="42" t="s">
        <v>4489</v>
      </c>
      <c r="M6973" s="42" t="s">
        <v>4049</v>
      </c>
      <c r="N6973" s="42" t="s">
        <v>2443</v>
      </c>
      <c r="O6973" s="137" t="s">
        <v>4050</v>
      </c>
      <c r="P6973" s="42" t="s">
        <v>64</v>
      </c>
      <c r="Q6973" s="42" t="s">
        <v>65</v>
      </c>
      <c r="R6973" s="42">
        <v>1</v>
      </c>
      <c r="S6973" s="137" t="s">
        <v>2419</v>
      </c>
      <c r="T6973" s="62">
        <v>691081800</v>
      </c>
      <c r="U6973" s="62">
        <v>673786686.64999998</v>
      </c>
      <c r="Z6973" s="54"/>
      <c r="AA6973" s="132"/>
      <c r="AJ6973" s="42"/>
      <c r="AM6973" s="42"/>
      <c r="AN6973" s="42"/>
      <c r="AO6973" s="42"/>
      <c r="AP6973" s="42"/>
      <c r="AY6973" s="54">
        <v>3.65</v>
      </c>
      <c r="AZ6973" s="54" t="s">
        <v>169</v>
      </c>
      <c r="BA6973" s="54">
        <v>3.2601</v>
      </c>
      <c r="BB6973" s="50" t="s">
        <v>68</v>
      </c>
      <c r="BN6973" s="54" t="s">
        <v>4578</v>
      </c>
      <c r="BO6973" s="58" t="str">
        <f t="shared" si="108"/>
        <v>境内资产</v>
      </c>
      <c r="BP6973" s="58" t="str">
        <f>IF(M6973="",VLOOKUP(D6973,Sheet4!$A$1:$B$92,2,0),VLOOKUP(Q6973,Sheet4!$A$1:$B$92,2,0))</f>
        <v>保险资产管理产品</v>
      </c>
    </row>
    <row r="6974" spans="1:68" s="58" customFormat="1" ht="12.75" customHeight="1">
      <c r="A6974" s="64" t="s">
        <v>3376</v>
      </c>
      <c r="B6974" s="130" t="s">
        <v>3377</v>
      </c>
      <c r="C6974" s="252" t="s">
        <v>827</v>
      </c>
      <c r="D6974" s="252" t="s">
        <v>829</v>
      </c>
      <c r="E6974" s="54" t="s">
        <v>3378</v>
      </c>
      <c r="F6974" s="54" t="s">
        <v>3379</v>
      </c>
      <c r="G6974" s="129">
        <v>100000</v>
      </c>
      <c r="H6974" s="323">
        <v>10581161.92</v>
      </c>
      <c r="I6974" s="323">
        <v>10682611.92</v>
      </c>
      <c r="J6974" s="129" t="s">
        <v>3380</v>
      </c>
      <c r="K6974" s="42"/>
      <c r="L6974" s="42" t="s">
        <v>4489</v>
      </c>
      <c r="M6974" s="42" t="s">
        <v>4049</v>
      </c>
      <c r="N6974" s="42" t="s">
        <v>2443</v>
      </c>
      <c r="O6974" s="137" t="s">
        <v>4050</v>
      </c>
      <c r="P6974" s="42" t="s">
        <v>64</v>
      </c>
      <c r="Q6974" s="42" t="s">
        <v>65</v>
      </c>
      <c r="R6974" s="42">
        <v>1</v>
      </c>
      <c r="S6974" s="137" t="s">
        <v>2419</v>
      </c>
      <c r="T6974" s="62">
        <v>691081800</v>
      </c>
      <c r="U6974" s="62">
        <v>673786686.64999998</v>
      </c>
      <c r="Z6974" s="54"/>
      <c r="AA6974" s="132"/>
      <c r="AJ6974" s="42"/>
      <c r="AM6974" s="42"/>
      <c r="AN6974" s="42"/>
      <c r="AO6974" s="42"/>
      <c r="AP6974" s="42"/>
      <c r="AY6974" s="54">
        <v>4.33</v>
      </c>
      <c r="AZ6974" s="54" t="s">
        <v>169</v>
      </c>
      <c r="BA6974" s="54">
        <v>3.7528000000000001</v>
      </c>
      <c r="BB6974" s="50" t="s">
        <v>68</v>
      </c>
      <c r="BN6974" s="54" t="s">
        <v>4578</v>
      </c>
      <c r="BO6974" s="58" t="str">
        <f t="shared" si="108"/>
        <v>境内资产</v>
      </c>
      <c r="BP6974" s="58" t="str">
        <f>IF(M6974="",VLOOKUP(D6974,Sheet4!$A$1:$B$92,2,0),VLOOKUP(Q6974,Sheet4!$A$1:$B$92,2,0))</f>
        <v>保险资产管理产品</v>
      </c>
    </row>
    <row r="6975" spans="1:68" s="58" customFormat="1" ht="12.75" customHeight="1">
      <c r="A6975" s="64" t="s">
        <v>3381</v>
      </c>
      <c r="B6975" s="130" t="s">
        <v>3382</v>
      </c>
      <c r="C6975" s="252" t="s">
        <v>827</v>
      </c>
      <c r="D6975" s="252" t="s">
        <v>829</v>
      </c>
      <c r="E6975" s="54" t="s">
        <v>3383</v>
      </c>
      <c r="F6975" s="54" t="s">
        <v>3384</v>
      </c>
      <c r="G6975" s="129">
        <v>200000</v>
      </c>
      <c r="H6975" s="323">
        <v>20908653.84</v>
      </c>
      <c r="I6975" s="323">
        <v>20950283.84</v>
      </c>
      <c r="J6975" s="129" t="s">
        <v>3471</v>
      </c>
      <c r="K6975" s="42"/>
      <c r="L6975" s="42" t="s">
        <v>4489</v>
      </c>
      <c r="M6975" s="42" t="s">
        <v>4049</v>
      </c>
      <c r="N6975" s="42" t="s">
        <v>2443</v>
      </c>
      <c r="O6975" s="137" t="s">
        <v>4050</v>
      </c>
      <c r="P6975" s="42" t="s">
        <v>64</v>
      </c>
      <c r="Q6975" s="42" t="s">
        <v>65</v>
      </c>
      <c r="R6975" s="42">
        <v>1</v>
      </c>
      <c r="S6975" s="137" t="s">
        <v>2419</v>
      </c>
      <c r="T6975" s="62">
        <v>691081800</v>
      </c>
      <c r="U6975" s="62">
        <v>673786686.64999998</v>
      </c>
      <c r="Z6975" s="54"/>
      <c r="AA6975" s="132"/>
      <c r="AJ6975" s="42"/>
      <c r="AM6975" s="42"/>
      <c r="AN6975" s="42"/>
      <c r="AO6975" s="42"/>
      <c r="AP6975" s="42"/>
      <c r="AY6975" s="54">
        <v>4.4800000000000004</v>
      </c>
      <c r="AZ6975" s="54" t="s">
        <v>84</v>
      </c>
      <c r="BA6975" s="54">
        <v>3.9359000000000002</v>
      </c>
      <c r="BB6975" s="50" t="s">
        <v>68</v>
      </c>
      <c r="BN6975" s="54" t="s">
        <v>4578</v>
      </c>
      <c r="BO6975" s="58" t="str">
        <f t="shared" si="108"/>
        <v>境内资产</v>
      </c>
      <c r="BP6975" s="58" t="str">
        <f>IF(M6975="",VLOOKUP(D6975,Sheet4!$A$1:$B$92,2,0),VLOOKUP(Q6975,Sheet4!$A$1:$B$92,2,0))</f>
        <v>保险资产管理产品</v>
      </c>
    </row>
    <row r="6976" spans="1:68" s="58" customFormat="1" ht="12.75" customHeight="1">
      <c r="A6976" s="64" t="s">
        <v>3386</v>
      </c>
      <c r="B6976" s="130" t="s">
        <v>3387</v>
      </c>
      <c r="C6976" s="252" t="s">
        <v>827</v>
      </c>
      <c r="D6976" s="252" t="s">
        <v>829</v>
      </c>
      <c r="E6976" s="54" t="s">
        <v>3388</v>
      </c>
      <c r="F6976" s="54" t="s">
        <v>3389</v>
      </c>
      <c r="G6976" s="129">
        <v>400000</v>
      </c>
      <c r="H6976" s="323">
        <v>40670133.420000002</v>
      </c>
      <c r="I6976" s="323">
        <v>40711953.420000002</v>
      </c>
      <c r="J6976" s="129" t="s">
        <v>3390</v>
      </c>
      <c r="K6976" s="42"/>
      <c r="L6976" s="42" t="s">
        <v>4489</v>
      </c>
      <c r="M6976" s="42" t="s">
        <v>4049</v>
      </c>
      <c r="N6976" s="42" t="s">
        <v>2443</v>
      </c>
      <c r="O6976" s="137" t="s">
        <v>4050</v>
      </c>
      <c r="P6976" s="42" t="s">
        <v>64</v>
      </c>
      <c r="Q6976" s="42" t="s">
        <v>65</v>
      </c>
      <c r="R6976" s="42">
        <v>1</v>
      </c>
      <c r="S6976" s="137" t="s">
        <v>2419</v>
      </c>
      <c r="T6976" s="62">
        <v>691081800</v>
      </c>
      <c r="U6976" s="62">
        <v>673786686.64999998</v>
      </c>
      <c r="Z6976" s="54"/>
      <c r="AA6976" s="132"/>
      <c r="AJ6976" s="42"/>
      <c r="AM6976" s="42"/>
      <c r="AN6976" s="42"/>
      <c r="AO6976" s="42"/>
      <c r="AP6976" s="42"/>
      <c r="AY6976" s="54">
        <v>4.58</v>
      </c>
      <c r="AZ6976" s="54" t="s">
        <v>84</v>
      </c>
      <c r="BA6976" s="54">
        <v>4.069</v>
      </c>
      <c r="BB6976" s="50" t="s">
        <v>68</v>
      </c>
      <c r="BN6976" s="54" t="s">
        <v>4578</v>
      </c>
      <c r="BO6976" s="58" t="str">
        <f t="shared" si="108"/>
        <v>境内资产</v>
      </c>
      <c r="BP6976" s="58" t="str">
        <f>IF(M6976="",VLOOKUP(D6976,Sheet4!$A$1:$B$92,2,0),VLOOKUP(Q6976,Sheet4!$A$1:$B$92,2,0))</f>
        <v>保险资产管理产品</v>
      </c>
    </row>
    <row r="6977" spans="1:68" s="58" customFormat="1" ht="12.75" customHeight="1">
      <c r="A6977" s="64" t="s">
        <v>3396</v>
      </c>
      <c r="B6977" s="130" t="s">
        <v>3397</v>
      </c>
      <c r="C6977" s="252" t="s">
        <v>827</v>
      </c>
      <c r="D6977" s="252" t="s">
        <v>829</v>
      </c>
      <c r="E6977" s="54" t="s">
        <v>3398</v>
      </c>
      <c r="F6977" s="54" t="s">
        <v>3370</v>
      </c>
      <c r="G6977" s="129">
        <v>200000</v>
      </c>
      <c r="H6977" s="323">
        <v>20769934.25</v>
      </c>
      <c r="I6977" s="323">
        <v>20815794.25</v>
      </c>
      <c r="J6977" s="129" t="s">
        <v>3399</v>
      </c>
      <c r="K6977" s="42"/>
      <c r="L6977" s="42" t="s">
        <v>4489</v>
      </c>
      <c r="M6977" s="42" t="s">
        <v>4049</v>
      </c>
      <c r="N6977" s="42" t="s">
        <v>2443</v>
      </c>
      <c r="O6977" s="137" t="s">
        <v>4050</v>
      </c>
      <c r="P6977" s="42" t="s">
        <v>64</v>
      </c>
      <c r="Q6977" s="42" t="s">
        <v>65</v>
      </c>
      <c r="R6977" s="42">
        <v>1</v>
      </c>
      <c r="S6977" s="137" t="s">
        <v>2419</v>
      </c>
      <c r="T6977" s="62">
        <v>691081800</v>
      </c>
      <c r="U6977" s="62">
        <v>673786686.64999998</v>
      </c>
      <c r="Z6977" s="54"/>
      <c r="AA6977" s="132"/>
      <c r="AJ6977" s="42"/>
      <c r="AM6977" s="42"/>
      <c r="AN6977" s="42"/>
      <c r="AO6977" s="42"/>
      <c r="AP6977" s="42"/>
      <c r="AY6977" s="54">
        <v>3.92</v>
      </c>
      <c r="AZ6977" s="54" t="s">
        <v>169</v>
      </c>
      <c r="BA6977" s="54">
        <v>3.5238</v>
      </c>
      <c r="BB6977" s="50" t="s">
        <v>68</v>
      </c>
      <c r="BN6977" s="54" t="s">
        <v>4578</v>
      </c>
      <c r="BO6977" s="58" t="str">
        <f t="shared" si="108"/>
        <v>境内资产</v>
      </c>
      <c r="BP6977" s="58" t="str">
        <f>IF(M6977="",VLOOKUP(D6977,Sheet4!$A$1:$B$92,2,0),VLOOKUP(Q6977,Sheet4!$A$1:$B$92,2,0))</f>
        <v>保险资产管理产品</v>
      </c>
    </row>
    <row r="6978" spans="1:68" s="58" customFormat="1" ht="12.75" customHeight="1">
      <c r="A6978" s="64" t="s">
        <v>3405</v>
      </c>
      <c r="B6978" s="130" t="s">
        <v>3406</v>
      </c>
      <c r="C6978" s="252" t="s">
        <v>124</v>
      </c>
      <c r="D6978" s="243" t="s">
        <v>151</v>
      </c>
      <c r="E6978" s="54" t="s">
        <v>3407</v>
      </c>
      <c r="F6978" s="54" t="s">
        <v>3403</v>
      </c>
      <c r="G6978" s="129">
        <v>500000</v>
      </c>
      <c r="H6978" s="323">
        <v>50552328.770000003</v>
      </c>
      <c r="I6978" s="323">
        <v>50960028.770000003</v>
      </c>
      <c r="J6978" s="129" t="s">
        <v>3498</v>
      </c>
      <c r="K6978" s="42"/>
      <c r="L6978" s="42" t="s">
        <v>4489</v>
      </c>
      <c r="M6978" s="42" t="s">
        <v>4049</v>
      </c>
      <c r="N6978" s="42" t="s">
        <v>2443</v>
      </c>
      <c r="O6978" s="137" t="s">
        <v>4050</v>
      </c>
      <c r="P6978" s="42" t="s">
        <v>64</v>
      </c>
      <c r="Q6978" s="42" t="s">
        <v>65</v>
      </c>
      <c r="R6978" s="42">
        <v>1</v>
      </c>
      <c r="S6978" s="137" t="s">
        <v>2419</v>
      </c>
      <c r="T6978" s="62">
        <v>691081800</v>
      </c>
      <c r="U6978" s="62">
        <v>673786686.64999998</v>
      </c>
      <c r="Z6978" s="54"/>
      <c r="AA6978" s="132"/>
      <c r="AJ6978" s="42"/>
      <c r="AM6978" s="50"/>
      <c r="AN6978" s="50"/>
      <c r="AO6978" s="92"/>
      <c r="AP6978" s="42"/>
      <c r="AY6978" s="54">
        <v>2.72</v>
      </c>
      <c r="AZ6978" s="54" t="s">
        <v>84</v>
      </c>
      <c r="BA6978" s="54">
        <v>2.5175999999999998</v>
      </c>
      <c r="BB6978" s="50" t="s">
        <v>68</v>
      </c>
      <c r="BN6978" s="54" t="s">
        <v>4578</v>
      </c>
      <c r="BO6978" s="58" t="str">
        <f t="shared" si="108"/>
        <v>境内资产</v>
      </c>
      <c r="BP6978" s="58" t="str">
        <f>IF(M6978="",VLOOKUP(D6978,Sheet4!$A$1:$B$92,2,0),VLOOKUP(Q6978,Sheet4!$A$1:$B$92,2,0))</f>
        <v>保险资产管理产品</v>
      </c>
    </row>
    <row r="6979" spans="1:68" s="58" customFormat="1" ht="12.75" customHeight="1">
      <c r="A6979" s="64" t="s">
        <v>4047</v>
      </c>
      <c r="B6979" s="130" t="s">
        <v>3409</v>
      </c>
      <c r="C6979" s="252" t="s">
        <v>3410</v>
      </c>
      <c r="D6979" s="252" t="s">
        <v>5352</v>
      </c>
      <c r="E6979" s="54" t="s">
        <v>3412</v>
      </c>
      <c r="F6979" s="50" t="s">
        <v>5547</v>
      </c>
      <c r="G6979" s="48">
        <v>30</v>
      </c>
      <c r="H6979" s="324">
        <v>34389480</v>
      </c>
      <c r="I6979" s="324">
        <v>34963200</v>
      </c>
      <c r="J6979" s="129"/>
      <c r="K6979" s="42"/>
      <c r="L6979" s="42" t="s">
        <v>4489</v>
      </c>
      <c r="M6979" s="42" t="s">
        <v>4049</v>
      </c>
      <c r="N6979" s="42" t="s">
        <v>2443</v>
      </c>
      <c r="O6979" s="137" t="s">
        <v>4050</v>
      </c>
      <c r="P6979" s="42" t="s">
        <v>64</v>
      </c>
      <c r="Q6979" s="42" t="s">
        <v>65</v>
      </c>
      <c r="R6979" s="42">
        <v>1</v>
      </c>
      <c r="S6979" s="137" t="s">
        <v>2419</v>
      </c>
      <c r="T6979" s="62">
        <v>691081800</v>
      </c>
      <c r="U6979" s="62">
        <v>673786686.64999998</v>
      </c>
      <c r="Z6979" s="54"/>
      <c r="AA6979" s="132"/>
      <c r="AJ6979" s="42"/>
      <c r="AM6979" s="50" t="s">
        <v>4050</v>
      </c>
      <c r="AN6979" s="50" t="s">
        <v>280</v>
      </c>
      <c r="AO6979" s="92">
        <v>0.64500000000000002</v>
      </c>
      <c r="AP6979" s="42">
        <v>1.6333333333333333</v>
      </c>
      <c r="AY6979" s="42"/>
      <c r="AZ6979" s="42"/>
      <c r="BA6979" s="42"/>
      <c r="BB6979" s="42"/>
      <c r="BN6979" s="54" t="s">
        <v>4578</v>
      </c>
      <c r="BO6979" s="58" t="str">
        <f t="shared" ref="BO6979:BO7042" si="109">IF(LEFT(D6979,2)="境外","境外资产","境内资产")</f>
        <v>境内资产</v>
      </c>
      <c r="BP6979" s="58" t="str">
        <f>IF(M6979="",VLOOKUP(D6979,Sheet4!$A$1:$B$92,2,0),VLOOKUP(Q6979,Sheet4!$A$1:$B$92,2,0))</f>
        <v>保险资产管理产品</v>
      </c>
    </row>
    <row r="6980" spans="1:68" s="58" customFormat="1" ht="12.75" customHeight="1">
      <c r="A6980" s="64" t="s">
        <v>4048</v>
      </c>
      <c r="B6980" s="130" t="s">
        <v>3413</v>
      </c>
      <c r="C6980" s="252" t="s">
        <v>3410</v>
      </c>
      <c r="D6980" s="252" t="s">
        <v>5352</v>
      </c>
      <c r="E6980" s="54" t="s">
        <v>3414</v>
      </c>
      <c r="F6980" s="50" t="s">
        <v>5547</v>
      </c>
      <c r="G6980" s="48">
        <v>34</v>
      </c>
      <c r="H6980" s="324">
        <v>41260200</v>
      </c>
      <c r="I6980" s="324">
        <v>39088440</v>
      </c>
      <c r="J6980" s="129"/>
      <c r="K6980" s="42"/>
      <c r="L6980" s="42" t="s">
        <v>4489</v>
      </c>
      <c r="M6980" s="42" t="s">
        <v>4049</v>
      </c>
      <c r="N6980" s="42" t="s">
        <v>2443</v>
      </c>
      <c r="O6980" s="137" t="s">
        <v>4050</v>
      </c>
      <c r="P6980" s="42" t="s">
        <v>64</v>
      </c>
      <c r="Q6980" s="42" t="s">
        <v>65</v>
      </c>
      <c r="R6980" s="42">
        <v>1</v>
      </c>
      <c r="S6980" s="137" t="s">
        <v>2419</v>
      </c>
      <c r="T6980" s="62">
        <v>691081800</v>
      </c>
      <c r="U6980" s="62">
        <v>673786686.64999998</v>
      </c>
      <c r="Z6980" s="54"/>
      <c r="AA6980" s="132"/>
      <c r="AJ6980" s="42"/>
      <c r="AM6980" s="50" t="s">
        <v>4050</v>
      </c>
      <c r="AN6980" s="50" t="s">
        <v>280</v>
      </c>
      <c r="AO6980" s="92">
        <v>0.64500000000000002</v>
      </c>
      <c r="AP6980" s="42">
        <v>0.38333333333333336</v>
      </c>
      <c r="AY6980" s="42"/>
      <c r="AZ6980" s="42"/>
      <c r="BA6980" s="42"/>
      <c r="BB6980" s="42"/>
      <c r="BN6980" s="54" t="s">
        <v>4578</v>
      </c>
      <c r="BO6980" s="58" t="str">
        <f t="shared" si="109"/>
        <v>境内资产</v>
      </c>
      <c r="BP6980" s="58" t="str">
        <f>IF(M6980="",VLOOKUP(D6980,Sheet4!$A$1:$B$92,2,0),VLOOKUP(Q6980,Sheet4!$A$1:$B$92,2,0))</f>
        <v>保险资产管理产品</v>
      </c>
    </row>
    <row r="6981" spans="1:68" s="58" customFormat="1" ht="12.75" customHeight="1">
      <c r="A6981" s="137" t="s">
        <v>224</v>
      </c>
      <c r="B6981" s="137" t="s">
        <v>224</v>
      </c>
      <c r="C6981" s="250" t="s">
        <v>222</v>
      </c>
      <c r="D6981" s="250" t="s">
        <v>224</v>
      </c>
      <c r="E6981" s="54" t="s">
        <v>3415</v>
      </c>
      <c r="F6981" s="59" t="s">
        <v>5354</v>
      </c>
      <c r="G6981" s="129">
        <v>32926010.890000001</v>
      </c>
      <c r="H6981" s="323">
        <v>32926010.890000001</v>
      </c>
      <c r="I6981" s="323">
        <v>32926010.890000001</v>
      </c>
      <c r="J6981" s="129"/>
      <c r="K6981" s="42"/>
      <c r="L6981" s="42" t="s">
        <v>4489</v>
      </c>
      <c r="M6981" s="42" t="s">
        <v>4049</v>
      </c>
      <c r="N6981" s="42" t="s">
        <v>2443</v>
      </c>
      <c r="O6981" s="137" t="s">
        <v>4050</v>
      </c>
      <c r="P6981" s="42" t="s">
        <v>64</v>
      </c>
      <c r="Q6981" s="42" t="s">
        <v>65</v>
      </c>
      <c r="R6981" s="42">
        <v>1</v>
      </c>
      <c r="S6981" s="137" t="s">
        <v>2419</v>
      </c>
      <c r="T6981" s="62">
        <v>691081800</v>
      </c>
      <c r="U6981" s="62">
        <v>673786686.64999998</v>
      </c>
      <c r="Z6981" s="42"/>
      <c r="AA6981" s="42"/>
      <c r="AJ6981" s="42"/>
      <c r="AM6981" s="42"/>
      <c r="AN6981" s="42"/>
      <c r="AO6981" s="42"/>
      <c r="AP6981" s="42"/>
      <c r="AY6981" s="54"/>
      <c r="AZ6981" s="54"/>
      <c r="BA6981" s="54"/>
      <c r="BB6981" s="42"/>
      <c r="BN6981" s="54" t="s">
        <v>4578</v>
      </c>
      <c r="BO6981" s="58" t="str">
        <f t="shared" si="109"/>
        <v>境内资产</v>
      </c>
      <c r="BP6981" s="58" t="str">
        <f>IF(M6981="",VLOOKUP(D6981,Sheet4!$A$1:$B$92,2,0),VLOOKUP(Q6981,Sheet4!$A$1:$B$92,2,0))</f>
        <v>保险资产管理产品</v>
      </c>
    </row>
    <row r="6982" spans="1:68" s="58" customFormat="1" ht="12.75" customHeight="1">
      <c r="A6982" s="137" t="s">
        <v>224</v>
      </c>
      <c r="B6982" s="137" t="s">
        <v>224</v>
      </c>
      <c r="C6982" s="250" t="s">
        <v>222</v>
      </c>
      <c r="D6982" s="250" t="s">
        <v>224</v>
      </c>
      <c r="E6982" s="54" t="s">
        <v>3416</v>
      </c>
      <c r="F6982" s="59" t="s">
        <v>5354</v>
      </c>
      <c r="G6982" s="129">
        <v>22564.27</v>
      </c>
      <c r="H6982" s="323">
        <v>22564.27</v>
      </c>
      <c r="I6982" s="323">
        <v>22564.27</v>
      </c>
      <c r="J6982" s="129"/>
      <c r="K6982" s="42"/>
      <c r="L6982" s="42" t="s">
        <v>4489</v>
      </c>
      <c r="M6982" s="42" t="s">
        <v>4049</v>
      </c>
      <c r="N6982" s="42" t="s">
        <v>2443</v>
      </c>
      <c r="O6982" s="137" t="s">
        <v>4050</v>
      </c>
      <c r="P6982" s="42" t="s">
        <v>64</v>
      </c>
      <c r="Q6982" s="42" t="s">
        <v>65</v>
      </c>
      <c r="R6982" s="42">
        <v>1</v>
      </c>
      <c r="S6982" s="137" t="s">
        <v>2419</v>
      </c>
      <c r="T6982" s="62">
        <v>691081800</v>
      </c>
      <c r="U6982" s="62">
        <v>673786686.64999998</v>
      </c>
      <c r="Z6982" s="42"/>
      <c r="AA6982" s="42"/>
      <c r="AJ6982" s="42"/>
      <c r="AM6982" s="42"/>
      <c r="AN6982" s="42"/>
      <c r="AO6982" s="42"/>
      <c r="AP6982" s="42"/>
      <c r="AY6982" s="54"/>
      <c r="AZ6982" s="54"/>
      <c r="BA6982" s="54"/>
      <c r="BB6982" s="42"/>
      <c r="BN6982" s="54" t="s">
        <v>4578</v>
      </c>
      <c r="BO6982" s="58" t="str">
        <f t="shared" si="109"/>
        <v>境内资产</v>
      </c>
      <c r="BP6982" s="58" t="str">
        <f>IF(M6982="",VLOOKUP(D6982,Sheet4!$A$1:$B$92,2,0),VLOOKUP(Q6982,Sheet4!$A$1:$B$92,2,0))</f>
        <v>保险资产管理产品</v>
      </c>
    </row>
    <row r="6983" spans="1:68" s="58" customFormat="1" ht="12.75" customHeight="1">
      <c r="A6983" s="137" t="s">
        <v>820</v>
      </c>
      <c r="B6983" s="137" t="s">
        <v>820</v>
      </c>
      <c r="C6983" s="250" t="s">
        <v>222</v>
      </c>
      <c r="D6983" s="250" t="s">
        <v>820</v>
      </c>
      <c r="E6983" s="54" t="s">
        <v>3417</v>
      </c>
      <c r="F6983" s="50" t="s">
        <v>5547</v>
      </c>
      <c r="G6983" s="129">
        <v>75649680</v>
      </c>
      <c r="H6983" s="323">
        <v>75649680</v>
      </c>
      <c r="I6983" s="323">
        <v>75649680</v>
      </c>
      <c r="J6983" s="129"/>
      <c r="K6983" s="42"/>
      <c r="L6983" s="42" t="s">
        <v>4489</v>
      </c>
      <c r="M6983" s="42" t="s">
        <v>4049</v>
      </c>
      <c r="N6983" s="42" t="s">
        <v>2443</v>
      </c>
      <c r="O6983" s="137" t="s">
        <v>4050</v>
      </c>
      <c r="P6983" s="42" t="s">
        <v>64</v>
      </c>
      <c r="Q6983" s="42" t="s">
        <v>65</v>
      </c>
      <c r="R6983" s="42">
        <v>1</v>
      </c>
      <c r="S6983" s="137" t="s">
        <v>2419</v>
      </c>
      <c r="T6983" s="62">
        <v>691081800</v>
      </c>
      <c r="U6983" s="62">
        <v>673786686.64999998</v>
      </c>
      <c r="Z6983" s="42"/>
      <c r="AA6983" s="42"/>
      <c r="AJ6983" s="42"/>
      <c r="AM6983" s="42"/>
      <c r="AN6983" s="42"/>
      <c r="AO6983" s="42"/>
      <c r="AP6983" s="42"/>
      <c r="AY6983" s="54"/>
      <c r="AZ6983" s="54"/>
      <c r="BA6983" s="54"/>
      <c r="BB6983" s="42"/>
      <c r="BN6983" s="54" t="s">
        <v>4578</v>
      </c>
      <c r="BO6983" s="58" t="str">
        <f t="shared" si="109"/>
        <v>境内资产</v>
      </c>
      <c r="BP6983" s="58" t="str">
        <f>IF(M6983="",VLOOKUP(D6983,Sheet4!$A$1:$B$92,2,0),VLOOKUP(Q6983,Sheet4!$A$1:$B$92,2,0))</f>
        <v>保险资产管理产品</v>
      </c>
    </row>
    <row r="6984" spans="1:68" s="58" customFormat="1" ht="12.75" customHeight="1">
      <c r="A6984" s="137" t="s">
        <v>224</v>
      </c>
      <c r="B6984" s="137" t="s">
        <v>224</v>
      </c>
      <c r="C6984" s="250" t="s">
        <v>222</v>
      </c>
      <c r="D6984" s="250" t="s">
        <v>224</v>
      </c>
      <c r="E6984" s="54" t="s">
        <v>3418</v>
      </c>
      <c r="F6984" s="59" t="s">
        <v>5354</v>
      </c>
      <c r="G6984" s="129">
        <v>9626713.1999999993</v>
      </c>
      <c r="H6984" s="323">
        <v>9626713.1999999993</v>
      </c>
      <c r="I6984" s="323">
        <v>9626713.1999999993</v>
      </c>
      <c r="J6984" s="129"/>
      <c r="K6984" s="42"/>
      <c r="L6984" s="42" t="s">
        <v>4489</v>
      </c>
      <c r="M6984" s="42" t="s">
        <v>4049</v>
      </c>
      <c r="N6984" s="42" t="s">
        <v>2443</v>
      </c>
      <c r="O6984" s="137" t="s">
        <v>4050</v>
      </c>
      <c r="P6984" s="42" t="s">
        <v>64</v>
      </c>
      <c r="Q6984" s="42" t="s">
        <v>65</v>
      </c>
      <c r="R6984" s="42">
        <v>1</v>
      </c>
      <c r="S6984" s="137" t="s">
        <v>2419</v>
      </c>
      <c r="T6984" s="62">
        <v>691081800</v>
      </c>
      <c r="U6984" s="62">
        <v>673786686.64999998</v>
      </c>
      <c r="Z6984" s="42"/>
      <c r="AA6984" s="42"/>
      <c r="AJ6984" s="42"/>
      <c r="AM6984" s="42"/>
      <c r="AN6984" s="42"/>
      <c r="AO6984" s="42"/>
      <c r="AP6984" s="42"/>
      <c r="AY6984" s="54"/>
      <c r="AZ6984" s="54"/>
      <c r="BA6984" s="54"/>
      <c r="BB6984" s="42"/>
      <c r="BN6984" s="54" t="s">
        <v>4578</v>
      </c>
      <c r="BO6984" s="58" t="str">
        <f t="shared" si="109"/>
        <v>境内资产</v>
      </c>
      <c r="BP6984" s="58" t="str">
        <f>IF(M6984="",VLOOKUP(D6984,Sheet4!$A$1:$B$92,2,0),VLOOKUP(Q6984,Sheet4!$A$1:$B$92,2,0))</f>
        <v>保险资产管理产品</v>
      </c>
    </row>
    <row r="6985" spans="1:68" s="58" customFormat="1" ht="12.75" customHeight="1">
      <c r="A6985" s="137" t="s">
        <v>224</v>
      </c>
      <c r="B6985" s="137" t="s">
        <v>224</v>
      </c>
      <c r="C6985" s="250" t="s">
        <v>222</v>
      </c>
      <c r="D6985" s="250" t="s">
        <v>224</v>
      </c>
      <c r="E6985" s="54" t="s">
        <v>3419</v>
      </c>
      <c r="F6985" s="59" t="s">
        <v>5354</v>
      </c>
      <c r="G6985" s="129">
        <v>13012983.58</v>
      </c>
      <c r="H6985" s="323">
        <v>13012983.58</v>
      </c>
      <c r="I6985" s="323">
        <v>13012983.58</v>
      </c>
      <c r="J6985" s="129"/>
      <c r="K6985" s="42"/>
      <c r="L6985" s="42" t="s">
        <v>4489</v>
      </c>
      <c r="M6985" s="42" t="s">
        <v>4049</v>
      </c>
      <c r="N6985" s="42" t="s">
        <v>2443</v>
      </c>
      <c r="O6985" s="137" t="s">
        <v>4050</v>
      </c>
      <c r="P6985" s="42" t="s">
        <v>64</v>
      </c>
      <c r="Q6985" s="42" t="s">
        <v>65</v>
      </c>
      <c r="R6985" s="42">
        <v>1</v>
      </c>
      <c r="S6985" s="137" t="s">
        <v>2419</v>
      </c>
      <c r="T6985" s="62">
        <v>691081800</v>
      </c>
      <c r="U6985" s="62">
        <v>673786686.64999998</v>
      </c>
      <c r="Z6985" s="42"/>
      <c r="AA6985" s="42"/>
      <c r="AJ6985" s="42"/>
      <c r="AM6985" s="42"/>
      <c r="AN6985" s="42"/>
      <c r="AO6985" s="42"/>
      <c r="AP6985" s="42"/>
      <c r="AY6985" s="54"/>
      <c r="AZ6985" s="54"/>
      <c r="BA6985" s="54"/>
      <c r="BB6985" s="42"/>
      <c r="BN6985" s="54" t="s">
        <v>4578</v>
      </c>
      <c r="BO6985" s="58" t="str">
        <f t="shared" si="109"/>
        <v>境内资产</v>
      </c>
      <c r="BP6985" s="58" t="str">
        <f>IF(M6985="",VLOOKUP(D6985,Sheet4!$A$1:$B$92,2,0),VLOOKUP(Q6985,Sheet4!$A$1:$B$92,2,0))</f>
        <v>保险资产管理产品</v>
      </c>
    </row>
    <row r="6986" spans="1:68" s="58" customFormat="1" ht="12.75" customHeight="1">
      <c r="A6986" s="64" t="s">
        <v>5548</v>
      </c>
      <c r="B6986" s="64" t="s">
        <v>5548</v>
      </c>
      <c r="C6986" s="250" t="s">
        <v>222</v>
      </c>
      <c r="D6986" s="250" t="s">
        <v>221</v>
      </c>
      <c r="E6986" s="54" t="s">
        <v>3420</v>
      </c>
      <c r="F6986" s="54" t="s">
        <v>1351</v>
      </c>
      <c r="G6986" s="129">
        <v>1351560.51</v>
      </c>
      <c r="H6986" s="323">
        <v>1351560.51</v>
      </c>
      <c r="I6986" s="323">
        <v>1351560.51</v>
      </c>
      <c r="J6986" s="129">
        <v>2543.6999999999998</v>
      </c>
      <c r="K6986" s="42"/>
      <c r="L6986" s="42" t="s">
        <v>4489</v>
      </c>
      <c r="M6986" s="42" t="s">
        <v>4049</v>
      </c>
      <c r="N6986" s="42" t="s">
        <v>2443</v>
      </c>
      <c r="O6986" s="137" t="s">
        <v>4050</v>
      </c>
      <c r="P6986" s="42" t="s">
        <v>64</v>
      </c>
      <c r="Q6986" s="42" t="s">
        <v>65</v>
      </c>
      <c r="R6986" s="42">
        <v>1</v>
      </c>
      <c r="S6986" s="137" t="s">
        <v>2419</v>
      </c>
      <c r="T6986" s="62">
        <v>691081800</v>
      </c>
      <c r="U6986" s="62">
        <v>673786686.64999998</v>
      </c>
      <c r="Z6986" s="42"/>
      <c r="AA6986" s="42"/>
      <c r="AJ6986" s="42"/>
      <c r="AM6986" s="42"/>
      <c r="AN6986" s="42"/>
      <c r="AO6986" s="42"/>
      <c r="AP6986" s="42"/>
      <c r="AY6986" s="54"/>
      <c r="AZ6986" s="54"/>
      <c r="BA6986" s="54"/>
      <c r="BB6986" s="42"/>
      <c r="BN6986" s="54" t="s">
        <v>4578</v>
      </c>
      <c r="BO6986" s="58" t="str">
        <f t="shared" si="109"/>
        <v>境内资产</v>
      </c>
      <c r="BP6986" s="58" t="str">
        <f>IF(M6986="",VLOOKUP(D6986,Sheet4!$A$1:$B$92,2,0),VLOOKUP(Q6986,Sheet4!$A$1:$B$92,2,0))</f>
        <v>保险资产管理产品</v>
      </c>
    </row>
    <row r="6987" spans="1:68" s="58" customFormat="1" ht="12.75" customHeight="1">
      <c r="A6987" s="64" t="s">
        <v>683</v>
      </c>
      <c r="B6987" s="54" t="s">
        <v>684</v>
      </c>
      <c r="C6987" s="253" t="s">
        <v>685</v>
      </c>
      <c r="D6987" s="254" t="s">
        <v>685</v>
      </c>
      <c r="E6987" s="54" t="s">
        <v>686</v>
      </c>
      <c r="F6987" s="54" t="s">
        <v>684</v>
      </c>
      <c r="G6987" s="129">
        <v>304600</v>
      </c>
      <c r="H6987" s="323">
        <v>24218051.620000001</v>
      </c>
      <c r="I6987" s="323">
        <v>4794723.22</v>
      </c>
      <c r="J6987" s="42"/>
      <c r="K6987" s="42"/>
      <c r="L6987" s="42" t="s">
        <v>4489</v>
      </c>
      <c r="M6987" s="42" t="s">
        <v>4056</v>
      </c>
      <c r="N6987" s="42" t="s">
        <v>2447</v>
      </c>
      <c r="O6987" s="137" t="s">
        <v>4057</v>
      </c>
      <c r="P6987" s="42" t="s">
        <v>64</v>
      </c>
      <c r="Q6987" s="42" t="s">
        <v>65</v>
      </c>
      <c r="R6987" s="42">
        <v>1</v>
      </c>
      <c r="S6987" s="137" t="s">
        <v>2419</v>
      </c>
      <c r="T6987" s="62">
        <v>683234250</v>
      </c>
      <c r="U6987" s="62">
        <v>665176615.48000002</v>
      </c>
      <c r="Z6987" s="54" t="s">
        <v>68</v>
      </c>
      <c r="AA6987" s="132">
        <v>2.6979627989371101E-4</v>
      </c>
      <c r="AJ6987" s="42"/>
      <c r="AM6987" s="42"/>
      <c r="AN6987" s="42"/>
      <c r="AO6987" s="42"/>
      <c r="AP6987" s="42"/>
      <c r="AY6987" s="42"/>
      <c r="AZ6987" s="42"/>
      <c r="BA6987" s="42"/>
      <c r="BB6987" s="42"/>
      <c r="BN6987" s="54" t="s">
        <v>4578</v>
      </c>
      <c r="BO6987" s="58" t="str">
        <f t="shared" si="109"/>
        <v>境外资产</v>
      </c>
      <c r="BP6987" s="58" t="str">
        <f>IF(M6987="",VLOOKUP(D6987,Sheet4!$A$1:$B$92,2,0),VLOOKUP(Q6987,Sheet4!$A$1:$B$92,2,0))</f>
        <v>保险资产管理产品</v>
      </c>
    </row>
    <row r="6988" spans="1:68" s="58" customFormat="1" ht="12.75" customHeight="1">
      <c r="A6988" s="64" t="s">
        <v>2277</v>
      </c>
      <c r="B6988" s="54" t="s">
        <v>2326</v>
      </c>
      <c r="C6988" s="252" t="s">
        <v>5552</v>
      </c>
      <c r="D6988" s="252" t="s">
        <v>672</v>
      </c>
      <c r="E6988" s="54" t="s">
        <v>3547</v>
      </c>
      <c r="F6988" s="54" t="s">
        <v>2326</v>
      </c>
      <c r="G6988" s="129">
        <v>175789</v>
      </c>
      <c r="H6988" s="323">
        <v>3421493.55</v>
      </c>
      <c r="I6988" s="323">
        <v>2751097.85</v>
      </c>
      <c r="J6988" s="42"/>
      <c r="K6988" s="42"/>
      <c r="L6988" s="42" t="s">
        <v>4489</v>
      </c>
      <c r="M6988" s="42" t="s">
        <v>4056</v>
      </c>
      <c r="N6988" s="42" t="s">
        <v>2447</v>
      </c>
      <c r="O6988" s="137" t="s">
        <v>4057</v>
      </c>
      <c r="P6988" s="42" t="s">
        <v>64</v>
      </c>
      <c r="Q6988" s="42" t="s">
        <v>65</v>
      </c>
      <c r="R6988" s="42">
        <v>1</v>
      </c>
      <c r="S6988" s="137" t="s">
        <v>2419</v>
      </c>
      <c r="T6988" s="62">
        <v>683234250</v>
      </c>
      <c r="U6988" s="62">
        <v>665176615.48000002</v>
      </c>
      <c r="Z6988" s="54" t="s">
        <v>280</v>
      </c>
      <c r="AA6988" s="132">
        <v>9.0585252502052196E-6</v>
      </c>
      <c r="AJ6988" s="42"/>
      <c r="AM6988" s="42"/>
      <c r="AN6988" s="42"/>
      <c r="AO6988" s="42"/>
      <c r="AP6988" s="42"/>
      <c r="AY6988" s="42"/>
      <c r="AZ6988" s="42"/>
      <c r="BA6988" s="42"/>
      <c r="BB6988" s="42"/>
      <c r="BN6988" s="54" t="s">
        <v>4578</v>
      </c>
      <c r="BO6988" s="58" t="str">
        <f t="shared" si="109"/>
        <v>境内资产</v>
      </c>
      <c r="BP6988" s="58" t="str">
        <f>IF(M6988="",VLOOKUP(D6988,Sheet4!$A$1:$B$92,2,0),VLOOKUP(Q6988,Sheet4!$A$1:$B$92,2,0))</f>
        <v>保险资产管理产品</v>
      </c>
    </row>
    <row r="6989" spans="1:68" s="58" customFormat="1" ht="12.75" customHeight="1">
      <c r="A6989" s="64" t="s">
        <v>3548</v>
      </c>
      <c r="B6989" s="54" t="s">
        <v>1578</v>
      </c>
      <c r="C6989" s="252" t="s">
        <v>5552</v>
      </c>
      <c r="D6989" s="252" t="s">
        <v>672</v>
      </c>
      <c r="E6989" s="54" t="s">
        <v>1579</v>
      </c>
      <c r="F6989" s="54" t="s">
        <v>1578</v>
      </c>
      <c r="G6989" s="129">
        <v>65800</v>
      </c>
      <c r="H6989" s="323">
        <v>1720728.18</v>
      </c>
      <c r="I6989" s="323">
        <v>1230460</v>
      </c>
      <c r="J6989" s="42"/>
      <c r="K6989" s="42"/>
      <c r="L6989" s="42" t="s">
        <v>4489</v>
      </c>
      <c r="M6989" s="42" t="s">
        <v>4056</v>
      </c>
      <c r="N6989" s="42" t="s">
        <v>2447</v>
      </c>
      <c r="O6989" s="137" t="s">
        <v>4057</v>
      </c>
      <c r="P6989" s="42" t="s">
        <v>64</v>
      </c>
      <c r="Q6989" s="42" t="s">
        <v>65</v>
      </c>
      <c r="R6989" s="42">
        <v>1</v>
      </c>
      <c r="S6989" s="137" t="s">
        <v>2419</v>
      </c>
      <c r="T6989" s="62">
        <v>683234250</v>
      </c>
      <c r="U6989" s="62">
        <v>665176615.48000002</v>
      </c>
      <c r="Z6989" s="54" t="s">
        <v>280</v>
      </c>
      <c r="AA6989" s="132">
        <v>5.6600283945474597E-6</v>
      </c>
      <c r="AJ6989" s="42"/>
      <c r="AM6989" s="42"/>
      <c r="AN6989" s="42"/>
      <c r="AO6989" s="42"/>
      <c r="AP6989" s="42"/>
      <c r="AY6989" s="42"/>
      <c r="AZ6989" s="42"/>
      <c r="BA6989" s="42"/>
      <c r="BB6989" s="42"/>
      <c r="BN6989" s="54" t="s">
        <v>4578</v>
      </c>
      <c r="BO6989" s="58" t="str">
        <f t="shared" si="109"/>
        <v>境内资产</v>
      </c>
      <c r="BP6989" s="58" t="str">
        <f>IF(M6989="",VLOOKUP(D6989,Sheet4!$A$1:$B$92,2,0),VLOOKUP(Q6989,Sheet4!$A$1:$B$92,2,0))</f>
        <v>保险资产管理产品</v>
      </c>
    </row>
    <row r="6990" spans="1:68" s="58" customFormat="1" ht="12.75" customHeight="1">
      <c r="A6990" s="64" t="s">
        <v>3549</v>
      </c>
      <c r="B6990" s="54" t="s">
        <v>3550</v>
      </c>
      <c r="C6990" s="252" t="s">
        <v>5552</v>
      </c>
      <c r="D6990" s="252" t="s">
        <v>672</v>
      </c>
      <c r="E6990" s="54" t="s">
        <v>3551</v>
      </c>
      <c r="F6990" s="54" t="s">
        <v>3550</v>
      </c>
      <c r="G6990" s="129">
        <v>30932</v>
      </c>
      <c r="H6990" s="323">
        <v>956540.99</v>
      </c>
      <c r="I6990" s="323">
        <v>733397.72</v>
      </c>
      <c r="J6990" s="42"/>
      <c r="K6990" s="42"/>
      <c r="L6990" s="42" t="s">
        <v>4489</v>
      </c>
      <c r="M6990" s="42" t="s">
        <v>4056</v>
      </c>
      <c r="N6990" s="42" t="s">
        <v>2447</v>
      </c>
      <c r="O6990" s="137" t="s">
        <v>4057</v>
      </c>
      <c r="P6990" s="42" t="s">
        <v>64</v>
      </c>
      <c r="Q6990" s="42" t="s">
        <v>65</v>
      </c>
      <c r="R6990" s="42">
        <v>1</v>
      </c>
      <c r="S6990" s="137" t="s">
        <v>2419</v>
      </c>
      <c r="T6990" s="62">
        <v>683234250</v>
      </c>
      <c r="U6990" s="62">
        <v>665176615.48000002</v>
      </c>
      <c r="Z6990" s="54" t="s">
        <v>280</v>
      </c>
      <c r="AA6990" s="132">
        <v>6.5341791113486296E-6</v>
      </c>
      <c r="AJ6990" s="42"/>
      <c r="AM6990" s="42"/>
      <c r="AN6990" s="42"/>
      <c r="AO6990" s="42"/>
      <c r="AP6990" s="42"/>
      <c r="AY6990" s="42"/>
      <c r="AZ6990" s="42"/>
      <c r="BA6990" s="42"/>
      <c r="BB6990" s="42"/>
      <c r="BN6990" s="54" t="s">
        <v>4578</v>
      </c>
      <c r="BO6990" s="58" t="str">
        <f t="shared" si="109"/>
        <v>境内资产</v>
      </c>
      <c r="BP6990" s="58" t="str">
        <f>IF(M6990="",VLOOKUP(D6990,Sheet4!$A$1:$B$92,2,0),VLOOKUP(Q6990,Sheet4!$A$1:$B$92,2,0))</f>
        <v>保险资产管理产品</v>
      </c>
    </row>
    <row r="6991" spans="1:68" s="58" customFormat="1" ht="12.75" customHeight="1">
      <c r="A6991" s="64" t="s">
        <v>3552</v>
      </c>
      <c r="B6991" s="54" t="s">
        <v>3553</v>
      </c>
      <c r="C6991" s="252" t="s">
        <v>5552</v>
      </c>
      <c r="D6991" s="252" t="s">
        <v>672</v>
      </c>
      <c r="E6991" s="54" t="s">
        <v>3554</v>
      </c>
      <c r="F6991" s="54" t="s">
        <v>3553</v>
      </c>
      <c r="G6991" s="129">
        <v>18100</v>
      </c>
      <c r="H6991" s="323">
        <v>253400.73</v>
      </c>
      <c r="I6991" s="323">
        <v>153850</v>
      </c>
      <c r="J6991" s="42"/>
      <c r="K6991" s="42"/>
      <c r="L6991" s="42" t="s">
        <v>4489</v>
      </c>
      <c r="M6991" s="42" t="s">
        <v>4056</v>
      </c>
      <c r="N6991" s="42" t="s">
        <v>2447</v>
      </c>
      <c r="O6991" s="137" t="s">
        <v>4057</v>
      </c>
      <c r="P6991" s="42" t="s">
        <v>64</v>
      </c>
      <c r="Q6991" s="42" t="s">
        <v>65</v>
      </c>
      <c r="R6991" s="42">
        <v>1</v>
      </c>
      <c r="S6991" s="137" t="s">
        <v>2419</v>
      </c>
      <c r="T6991" s="62">
        <v>683234250</v>
      </c>
      <c r="U6991" s="62">
        <v>665176615.48000002</v>
      </c>
      <c r="Z6991" s="54" t="s">
        <v>280</v>
      </c>
      <c r="AA6991" s="132">
        <v>5.61101281011058E-6</v>
      </c>
      <c r="AJ6991" s="42"/>
      <c r="AM6991" s="42"/>
      <c r="AN6991" s="42"/>
      <c r="AO6991" s="42"/>
      <c r="AP6991" s="42"/>
      <c r="AY6991" s="42"/>
      <c r="AZ6991" s="42"/>
      <c r="BA6991" s="42"/>
      <c r="BB6991" s="42"/>
      <c r="BN6991" s="54" t="s">
        <v>4578</v>
      </c>
      <c r="BO6991" s="58" t="str">
        <f t="shared" si="109"/>
        <v>境内资产</v>
      </c>
      <c r="BP6991" s="58" t="str">
        <f>IF(M6991="",VLOOKUP(D6991,Sheet4!$A$1:$B$92,2,0),VLOOKUP(Q6991,Sheet4!$A$1:$B$92,2,0))</f>
        <v>保险资产管理产品</v>
      </c>
    </row>
    <row r="6992" spans="1:68" s="58" customFormat="1" ht="12.75" customHeight="1">
      <c r="A6992" s="64" t="s">
        <v>3555</v>
      </c>
      <c r="B6992" s="54" t="s">
        <v>3556</v>
      </c>
      <c r="C6992" s="252" t="s">
        <v>5552</v>
      </c>
      <c r="D6992" s="252" t="s">
        <v>672</v>
      </c>
      <c r="E6992" s="54" t="s">
        <v>3557</v>
      </c>
      <c r="F6992" s="54" t="s">
        <v>3556</v>
      </c>
      <c r="G6992" s="129">
        <v>35600</v>
      </c>
      <c r="H6992" s="323">
        <v>247507.38</v>
      </c>
      <c r="I6992" s="323">
        <v>211108</v>
      </c>
      <c r="J6992" s="42"/>
      <c r="K6992" s="42"/>
      <c r="L6992" s="42" t="s">
        <v>4489</v>
      </c>
      <c r="M6992" s="42" t="s">
        <v>4056</v>
      </c>
      <c r="N6992" s="42" t="s">
        <v>2447</v>
      </c>
      <c r="O6992" s="137" t="s">
        <v>4057</v>
      </c>
      <c r="P6992" s="42" t="s">
        <v>64</v>
      </c>
      <c r="Q6992" s="42" t="s">
        <v>65</v>
      </c>
      <c r="R6992" s="42">
        <v>1</v>
      </c>
      <c r="S6992" s="137" t="s">
        <v>2419</v>
      </c>
      <c r="T6992" s="62">
        <v>683234250</v>
      </c>
      <c r="U6992" s="62">
        <v>665176615.48000002</v>
      </c>
      <c r="Z6992" s="54" t="s">
        <v>280</v>
      </c>
      <c r="AA6992" s="132">
        <v>4.3405138398920596E-6</v>
      </c>
      <c r="AJ6992" s="42"/>
      <c r="AM6992" s="42"/>
      <c r="AN6992" s="42"/>
      <c r="AO6992" s="42"/>
      <c r="AP6992" s="42"/>
      <c r="AY6992" s="42"/>
      <c r="AZ6992" s="42"/>
      <c r="BA6992" s="42"/>
      <c r="BB6992" s="42"/>
      <c r="BN6992" s="54" t="s">
        <v>4578</v>
      </c>
      <c r="BO6992" s="58" t="str">
        <f t="shared" si="109"/>
        <v>境内资产</v>
      </c>
      <c r="BP6992" s="58" t="str">
        <f>IF(M6992="",VLOOKUP(D6992,Sheet4!$A$1:$B$92,2,0),VLOOKUP(Q6992,Sheet4!$A$1:$B$92,2,0))</f>
        <v>保险资产管理产品</v>
      </c>
    </row>
    <row r="6993" spans="1:68" s="58" customFormat="1" ht="12.75" customHeight="1">
      <c r="A6993" s="64" t="s">
        <v>3558</v>
      </c>
      <c r="B6993" s="54" t="s">
        <v>3559</v>
      </c>
      <c r="C6993" s="252" t="s">
        <v>5552</v>
      </c>
      <c r="D6993" s="252" t="s">
        <v>672</v>
      </c>
      <c r="E6993" s="54" t="s">
        <v>3560</v>
      </c>
      <c r="F6993" s="54" t="s">
        <v>3559</v>
      </c>
      <c r="G6993" s="129">
        <v>129300</v>
      </c>
      <c r="H6993" s="323">
        <v>880074.98</v>
      </c>
      <c r="I6993" s="323">
        <v>527544</v>
      </c>
      <c r="J6993" s="42"/>
      <c r="K6993" s="42"/>
      <c r="L6993" s="42" t="s">
        <v>4489</v>
      </c>
      <c r="M6993" s="42" t="s">
        <v>4056</v>
      </c>
      <c r="N6993" s="42" t="s">
        <v>2447</v>
      </c>
      <c r="O6993" s="137" t="s">
        <v>4057</v>
      </c>
      <c r="P6993" s="42" t="s">
        <v>64</v>
      </c>
      <c r="Q6993" s="42" t="s">
        <v>65</v>
      </c>
      <c r="R6993" s="42">
        <v>1</v>
      </c>
      <c r="S6993" s="137" t="s">
        <v>2419</v>
      </c>
      <c r="T6993" s="62">
        <v>683234250</v>
      </c>
      <c r="U6993" s="62">
        <v>665176615.48000002</v>
      </c>
      <c r="Z6993" s="54" t="s">
        <v>280</v>
      </c>
      <c r="AA6993" s="132">
        <v>9.2155438161885993E-6</v>
      </c>
      <c r="AJ6993" s="42"/>
      <c r="AM6993" s="42"/>
      <c r="AN6993" s="42"/>
      <c r="AO6993" s="42"/>
      <c r="AP6993" s="42"/>
      <c r="AY6993" s="42"/>
      <c r="AZ6993" s="42"/>
      <c r="BA6993" s="42"/>
      <c r="BB6993" s="42"/>
      <c r="BN6993" s="54" t="s">
        <v>4578</v>
      </c>
      <c r="BO6993" s="58" t="str">
        <f t="shared" si="109"/>
        <v>境内资产</v>
      </c>
      <c r="BP6993" s="58" t="str">
        <f>IF(M6993="",VLOOKUP(D6993,Sheet4!$A$1:$B$92,2,0),VLOOKUP(Q6993,Sheet4!$A$1:$B$92,2,0))</f>
        <v>保险资产管理产品</v>
      </c>
    </row>
    <row r="6994" spans="1:68" s="58" customFormat="1" ht="12.75" customHeight="1">
      <c r="A6994" s="64" t="s">
        <v>3561</v>
      </c>
      <c r="B6994" s="54" t="s">
        <v>3562</v>
      </c>
      <c r="C6994" s="252" t="s">
        <v>5552</v>
      </c>
      <c r="D6994" s="252" t="s">
        <v>672</v>
      </c>
      <c r="E6994" s="54" t="s">
        <v>3563</v>
      </c>
      <c r="F6994" s="54" t="s">
        <v>3562</v>
      </c>
      <c r="G6994" s="129">
        <v>52600</v>
      </c>
      <c r="H6994" s="323">
        <v>499086.08000000002</v>
      </c>
      <c r="I6994" s="323">
        <v>295086</v>
      </c>
      <c r="J6994" s="42"/>
      <c r="K6994" s="42"/>
      <c r="L6994" s="42" t="s">
        <v>4489</v>
      </c>
      <c r="M6994" s="42" t="s">
        <v>4056</v>
      </c>
      <c r="N6994" s="42" t="s">
        <v>2447</v>
      </c>
      <c r="O6994" s="137" t="s">
        <v>4057</v>
      </c>
      <c r="P6994" s="42" t="s">
        <v>64</v>
      </c>
      <c r="Q6994" s="42" t="s">
        <v>65</v>
      </c>
      <c r="R6994" s="42">
        <v>1</v>
      </c>
      <c r="S6994" s="137" t="s">
        <v>2419</v>
      </c>
      <c r="T6994" s="62">
        <v>683234250</v>
      </c>
      <c r="U6994" s="62">
        <v>665176615.48000002</v>
      </c>
      <c r="Z6994" s="54" t="s">
        <v>280</v>
      </c>
      <c r="AA6994" s="132">
        <v>6.0613098709391396E-6</v>
      </c>
      <c r="AJ6994" s="42"/>
      <c r="AM6994" s="42"/>
      <c r="AN6994" s="42"/>
      <c r="AO6994" s="42"/>
      <c r="AP6994" s="42"/>
      <c r="AY6994" s="42"/>
      <c r="AZ6994" s="42"/>
      <c r="BA6994" s="42"/>
      <c r="BB6994" s="42"/>
      <c r="BN6994" s="54" t="s">
        <v>4578</v>
      </c>
      <c r="BO6994" s="58" t="str">
        <f t="shared" si="109"/>
        <v>境内资产</v>
      </c>
      <c r="BP6994" s="58" t="str">
        <f>IF(M6994="",VLOOKUP(D6994,Sheet4!$A$1:$B$92,2,0),VLOOKUP(Q6994,Sheet4!$A$1:$B$92,2,0))</f>
        <v>保险资产管理产品</v>
      </c>
    </row>
    <row r="6995" spans="1:68" s="58" customFormat="1" ht="12.75" customHeight="1">
      <c r="A6995" s="64" t="s">
        <v>3564</v>
      </c>
      <c r="B6995" s="54" t="s">
        <v>3565</v>
      </c>
      <c r="C6995" s="252" t="s">
        <v>5552</v>
      </c>
      <c r="D6995" s="252" t="s">
        <v>672</v>
      </c>
      <c r="E6995" s="54" t="s">
        <v>3566</v>
      </c>
      <c r="F6995" s="54" t="s">
        <v>3565</v>
      </c>
      <c r="G6995" s="129">
        <v>131200</v>
      </c>
      <c r="H6995" s="323">
        <v>632036.61</v>
      </c>
      <c r="I6995" s="323">
        <v>519552</v>
      </c>
      <c r="J6995" s="42"/>
      <c r="K6995" s="42"/>
      <c r="L6995" s="42" t="s">
        <v>4489</v>
      </c>
      <c r="M6995" s="42" t="s">
        <v>4056</v>
      </c>
      <c r="N6995" s="42" t="s">
        <v>2447</v>
      </c>
      <c r="O6995" s="137" t="s">
        <v>4057</v>
      </c>
      <c r="P6995" s="42" t="s">
        <v>64</v>
      </c>
      <c r="Q6995" s="42" t="s">
        <v>65</v>
      </c>
      <c r="R6995" s="42">
        <v>1</v>
      </c>
      <c r="S6995" s="137" t="s">
        <v>2419</v>
      </c>
      <c r="T6995" s="62">
        <v>683234250</v>
      </c>
      <c r="U6995" s="62">
        <v>665176615.48000002</v>
      </c>
      <c r="Z6995" s="54" t="s">
        <v>280</v>
      </c>
      <c r="AA6995" s="132">
        <v>5.2396282142567203E-6</v>
      </c>
      <c r="AJ6995" s="42"/>
      <c r="AM6995" s="42"/>
      <c r="AN6995" s="42"/>
      <c r="AO6995" s="42"/>
      <c r="AP6995" s="42"/>
      <c r="AY6995" s="42"/>
      <c r="AZ6995" s="42"/>
      <c r="BA6995" s="42"/>
      <c r="BB6995" s="42"/>
      <c r="BN6995" s="54" t="s">
        <v>4578</v>
      </c>
      <c r="BO6995" s="58" t="str">
        <f t="shared" si="109"/>
        <v>境内资产</v>
      </c>
      <c r="BP6995" s="58" t="str">
        <f>IF(M6995="",VLOOKUP(D6995,Sheet4!$A$1:$B$92,2,0),VLOOKUP(Q6995,Sheet4!$A$1:$B$92,2,0))</f>
        <v>保险资产管理产品</v>
      </c>
    </row>
    <row r="6996" spans="1:68" s="58" customFormat="1" ht="12.75" customHeight="1">
      <c r="A6996" s="64" t="s">
        <v>3567</v>
      </c>
      <c r="B6996" s="54" t="s">
        <v>3568</v>
      </c>
      <c r="C6996" s="252" t="s">
        <v>5552</v>
      </c>
      <c r="D6996" s="252" t="s">
        <v>672</v>
      </c>
      <c r="E6996" s="54" t="s">
        <v>3569</v>
      </c>
      <c r="F6996" s="54" t="s">
        <v>3568</v>
      </c>
      <c r="G6996" s="129">
        <v>20200</v>
      </c>
      <c r="H6996" s="323">
        <v>371234</v>
      </c>
      <c r="I6996" s="323">
        <v>236744</v>
      </c>
      <c r="J6996" s="42"/>
      <c r="K6996" s="42"/>
      <c r="L6996" s="42" t="s">
        <v>4489</v>
      </c>
      <c r="M6996" s="42" t="s">
        <v>4056</v>
      </c>
      <c r="N6996" s="42" t="s">
        <v>2447</v>
      </c>
      <c r="O6996" s="137" t="s">
        <v>4057</v>
      </c>
      <c r="P6996" s="42" t="s">
        <v>64</v>
      </c>
      <c r="Q6996" s="42" t="s">
        <v>65</v>
      </c>
      <c r="R6996" s="42">
        <v>1</v>
      </c>
      <c r="S6996" s="137" t="s">
        <v>2419</v>
      </c>
      <c r="T6996" s="62">
        <v>683234250</v>
      </c>
      <c r="U6996" s="62">
        <v>665176615.48000002</v>
      </c>
      <c r="Z6996" s="54" t="s">
        <v>280</v>
      </c>
      <c r="AA6996" s="132">
        <v>3.3969524504438702E-6</v>
      </c>
      <c r="AJ6996" s="42"/>
      <c r="AM6996" s="42"/>
      <c r="AN6996" s="42"/>
      <c r="AO6996" s="42"/>
      <c r="AP6996" s="42"/>
      <c r="AY6996" s="42"/>
      <c r="AZ6996" s="42"/>
      <c r="BA6996" s="42"/>
      <c r="BB6996" s="42"/>
      <c r="BN6996" s="54" t="s">
        <v>4578</v>
      </c>
      <c r="BO6996" s="58" t="str">
        <f t="shared" si="109"/>
        <v>境内资产</v>
      </c>
      <c r="BP6996" s="58" t="str">
        <f>IF(M6996="",VLOOKUP(D6996,Sheet4!$A$1:$B$92,2,0),VLOOKUP(Q6996,Sheet4!$A$1:$B$92,2,0))</f>
        <v>保险资产管理产品</v>
      </c>
    </row>
    <row r="6997" spans="1:68" s="58" customFormat="1" ht="12.75" customHeight="1">
      <c r="A6997" s="64" t="s">
        <v>2436</v>
      </c>
      <c r="B6997" s="54" t="s">
        <v>2437</v>
      </c>
      <c r="C6997" s="252" t="s">
        <v>5552</v>
      </c>
      <c r="D6997" s="252" t="s">
        <v>672</v>
      </c>
      <c r="E6997" s="54" t="s">
        <v>2438</v>
      </c>
      <c r="F6997" s="54" t="s">
        <v>2437</v>
      </c>
      <c r="G6997" s="129">
        <v>44400</v>
      </c>
      <c r="H6997" s="323">
        <v>3257515.12</v>
      </c>
      <c r="I6997" s="323">
        <v>2365632</v>
      </c>
      <c r="J6997" s="42"/>
      <c r="K6997" s="42"/>
      <c r="L6997" s="42" t="s">
        <v>4489</v>
      </c>
      <c r="M6997" s="42" t="s">
        <v>4056</v>
      </c>
      <c r="N6997" s="42" t="s">
        <v>2447</v>
      </c>
      <c r="O6997" s="137" t="s">
        <v>4057</v>
      </c>
      <c r="P6997" s="42" t="s">
        <v>64</v>
      </c>
      <c r="Q6997" s="42" t="s">
        <v>65</v>
      </c>
      <c r="R6997" s="42">
        <v>1</v>
      </c>
      <c r="S6997" s="137" t="s">
        <v>2419</v>
      </c>
      <c r="T6997" s="62">
        <v>683234250</v>
      </c>
      <c r="U6997" s="62">
        <v>665176615.48000002</v>
      </c>
      <c r="Z6997" s="54" t="s">
        <v>280</v>
      </c>
      <c r="AA6997" s="132">
        <v>6.3479023286699198E-6</v>
      </c>
      <c r="AJ6997" s="42"/>
      <c r="AM6997" s="42"/>
      <c r="AN6997" s="42"/>
      <c r="AO6997" s="42"/>
      <c r="AP6997" s="42"/>
      <c r="AY6997" s="42"/>
      <c r="AZ6997" s="42"/>
      <c r="BA6997" s="42"/>
      <c r="BB6997" s="42"/>
      <c r="BN6997" s="54" t="s">
        <v>4578</v>
      </c>
      <c r="BO6997" s="58" t="str">
        <f t="shared" si="109"/>
        <v>境内资产</v>
      </c>
      <c r="BP6997" s="58" t="str">
        <f>IF(M6997="",VLOOKUP(D6997,Sheet4!$A$1:$B$92,2,0),VLOOKUP(Q6997,Sheet4!$A$1:$B$92,2,0))</f>
        <v>保险资产管理产品</v>
      </c>
    </row>
    <row r="6998" spans="1:68" s="58" customFormat="1" ht="12.75" customHeight="1">
      <c r="A6998" s="64" t="s">
        <v>3570</v>
      </c>
      <c r="B6998" s="54" t="s">
        <v>3571</v>
      </c>
      <c r="C6998" s="252" t="s">
        <v>5552</v>
      </c>
      <c r="D6998" s="252" t="s">
        <v>672</v>
      </c>
      <c r="E6998" s="54" t="s">
        <v>3572</v>
      </c>
      <c r="F6998" s="54" t="s">
        <v>3571</v>
      </c>
      <c r="G6998" s="129">
        <v>50967</v>
      </c>
      <c r="H6998" s="323">
        <v>839647.23</v>
      </c>
      <c r="I6998" s="323">
        <v>552991.94999999995</v>
      </c>
      <c r="J6998" s="42"/>
      <c r="K6998" s="42"/>
      <c r="L6998" s="42" t="s">
        <v>4489</v>
      </c>
      <c r="M6998" s="42" t="s">
        <v>4056</v>
      </c>
      <c r="N6998" s="42" t="s">
        <v>2447</v>
      </c>
      <c r="O6998" s="137" t="s">
        <v>4057</v>
      </c>
      <c r="P6998" s="42" t="s">
        <v>64</v>
      </c>
      <c r="Q6998" s="42" t="s">
        <v>65</v>
      </c>
      <c r="R6998" s="42">
        <v>1</v>
      </c>
      <c r="S6998" s="137" t="s">
        <v>2419</v>
      </c>
      <c r="T6998" s="62">
        <v>683234250</v>
      </c>
      <c r="U6998" s="62">
        <v>665176615.48000002</v>
      </c>
      <c r="Z6998" s="54" t="s">
        <v>280</v>
      </c>
      <c r="AA6998" s="132">
        <v>5.8404478473514997E-6</v>
      </c>
      <c r="AJ6998" s="42"/>
      <c r="AM6998" s="42"/>
      <c r="AN6998" s="42"/>
      <c r="AO6998" s="42"/>
      <c r="AP6998" s="42"/>
      <c r="AY6998" s="42"/>
      <c r="AZ6998" s="42"/>
      <c r="BA6998" s="42"/>
      <c r="BB6998" s="42"/>
      <c r="BN6998" s="54" t="s">
        <v>4578</v>
      </c>
      <c r="BO6998" s="58" t="str">
        <f t="shared" si="109"/>
        <v>境内资产</v>
      </c>
      <c r="BP6998" s="58" t="str">
        <f>IF(M6998="",VLOOKUP(D6998,Sheet4!$A$1:$B$92,2,0),VLOOKUP(Q6998,Sheet4!$A$1:$B$92,2,0))</f>
        <v>保险资产管理产品</v>
      </c>
    </row>
    <row r="6999" spans="1:68" s="58" customFormat="1" ht="12.75" customHeight="1">
      <c r="A6999" s="64" t="s">
        <v>3573</v>
      </c>
      <c r="B6999" s="54" t="s">
        <v>3574</v>
      </c>
      <c r="C6999" s="252" t="s">
        <v>5552</v>
      </c>
      <c r="D6999" s="252" t="s">
        <v>672</v>
      </c>
      <c r="E6999" s="54" t="s">
        <v>3575</v>
      </c>
      <c r="F6999" s="54" t="s">
        <v>3574</v>
      </c>
      <c r="G6999" s="129">
        <v>49800</v>
      </c>
      <c r="H6999" s="323">
        <v>285243.02</v>
      </c>
      <c r="I6999" s="323">
        <v>242028</v>
      </c>
      <c r="J6999" s="42"/>
      <c r="K6999" s="42"/>
      <c r="L6999" s="42" t="s">
        <v>4489</v>
      </c>
      <c r="M6999" s="42" t="s">
        <v>4056</v>
      </c>
      <c r="N6999" s="42" t="s">
        <v>2447</v>
      </c>
      <c r="O6999" s="137" t="s">
        <v>4057</v>
      </c>
      <c r="P6999" s="42" t="s">
        <v>64</v>
      </c>
      <c r="Q6999" s="42" t="s">
        <v>65</v>
      </c>
      <c r="R6999" s="42">
        <v>1</v>
      </c>
      <c r="S6999" s="137" t="s">
        <v>2419</v>
      </c>
      <c r="T6999" s="62">
        <v>683234250</v>
      </c>
      <c r="U6999" s="62">
        <v>665176615.48000002</v>
      </c>
      <c r="Z6999" s="54" t="s">
        <v>280</v>
      </c>
      <c r="AA6999" s="132">
        <v>6.3571748593908797E-6</v>
      </c>
      <c r="AJ6999" s="42"/>
      <c r="AM6999" s="42"/>
      <c r="AN6999" s="42"/>
      <c r="AO6999" s="42"/>
      <c r="AP6999" s="42"/>
      <c r="AY6999" s="42"/>
      <c r="AZ6999" s="42"/>
      <c r="BA6999" s="42"/>
      <c r="BB6999" s="42"/>
      <c r="BN6999" s="54" t="s">
        <v>4578</v>
      </c>
      <c r="BO6999" s="58" t="str">
        <f t="shared" si="109"/>
        <v>境内资产</v>
      </c>
      <c r="BP6999" s="58" t="str">
        <f>IF(M6999="",VLOOKUP(D6999,Sheet4!$A$1:$B$92,2,0),VLOOKUP(Q6999,Sheet4!$A$1:$B$92,2,0))</f>
        <v>保险资产管理产品</v>
      </c>
    </row>
    <row r="7000" spans="1:68" s="58" customFormat="1" ht="12.75" customHeight="1">
      <c r="A7000" s="64" t="s">
        <v>2448</v>
      </c>
      <c r="B7000" s="54" t="s">
        <v>2449</v>
      </c>
      <c r="C7000" s="252" t="s">
        <v>5552</v>
      </c>
      <c r="D7000" s="252" t="s">
        <v>672</v>
      </c>
      <c r="E7000" s="54" t="s">
        <v>2450</v>
      </c>
      <c r="F7000" s="54" t="s">
        <v>2449</v>
      </c>
      <c r="G7000" s="129">
        <v>4500</v>
      </c>
      <c r="H7000" s="323">
        <v>462403.48</v>
      </c>
      <c r="I7000" s="323">
        <v>331920</v>
      </c>
      <c r="J7000" s="42"/>
      <c r="K7000" s="42"/>
      <c r="L7000" s="42" t="s">
        <v>4489</v>
      </c>
      <c r="M7000" s="42" t="s">
        <v>4056</v>
      </c>
      <c r="N7000" s="42" t="s">
        <v>2447</v>
      </c>
      <c r="O7000" s="137" t="s">
        <v>4057</v>
      </c>
      <c r="P7000" s="42" t="s">
        <v>64</v>
      </c>
      <c r="Q7000" s="42" t="s">
        <v>65</v>
      </c>
      <c r="R7000" s="42">
        <v>1</v>
      </c>
      <c r="S7000" s="137" t="s">
        <v>2419</v>
      </c>
      <c r="T7000" s="62">
        <v>683234250</v>
      </c>
      <c r="U7000" s="62">
        <v>665176615.48000002</v>
      </c>
      <c r="Z7000" s="54" t="s">
        <v>280</v>
      </c>
      <c r="AA7000" s="132">
        <v>3.5073616094659499E-6</v>
      </c>
      <c r="AJ7000" s="42"/>
      <c r="AM7000" s="42"/>
      <c r="AN7000" s="42"/>
      <c r="AO7000" s="42"/>
      <c r="AP7000" s="42"/>
      <c r="AY7000" s="42"/>
      <c r="AZ7000" s="42"/>
      <c r="BA7000" s="42"/>
      <c r="BB7000" s="42"/>
      <c r="BN7000" s="54" t="s">
        <v>4578</v>
      </c>
      <c r="BO7000" s="58" t="str">
        <f t="shared" si="109"/>
        <v>境内资产</v>
      </c>
      <c r="BP7000" s="58" t="str">
        <f>IF(M7000="",VLOOKUP(D7000,Sheet4!$A$1:$B$92,2,0),VLOOKUP(Q7000,Sheet4!$A$1:$B$92,2,0))</f>
        <v>保险资产管理产品</v>
      </c>
    </row>
    <row r="7001" spans="1:68" s="58" customFormat="1" ht="12.75" customHeight="1">
      <c r="A7001" s="64" t="s">
        <v>1580</v>
      </c>
      <c r="B7001" s="54" t="s">
        <v>1581</v>
      </c>
      <c r="C7001" s="252" t="s">
        <v>5552</v>
      </c>
      <c r="D7001" s="252" t="s">
        <v>672</v>
      </c>
      <c r="E7001" s="54" t="s">
        <v>1582</v>
      </c>
      <c r="F7001" s="54" t="s">
        <v>1581</v>
      </c>
      <c r="G7001" s="129">
        <v>8000</v>
      </c>
      <c r="H7001" s="323">
        <v>1691796.68</v>
      </c>
      <c r="I7001" s="323">
        <v>1712000</v>
      </c>
      <c r="J7001" s="42"/>
      <c r="K7001" s="42"/>
      <c r="L7001" s="42" t="s">
        <v>4489</v>
      </c>
      <c r="M7001" s="42" t="s">
        <v>4056</v>
      </c>
      <c r="N7001" s="42" t="s">
        <v>2447</v>
      </c>
      <c r="O7001" s="137" t="s">
        <v>4057</v>
      </c>
      <c r="P7001" s="42" t="s">
        <v>64</v>
      </c>
      <c r="Q7001" s="42" t="s">
        <v>65</v>
      </c>
      <c r="R7001" s="42">
        <v>1</v>
      </c>
      <c r="S7001" s="137" t="s">
        <v>2419</v>
      </c>
      <c r="T7001" s="62">
        <v>683234250</v>
      </c>
      <c r="U7001" s="62">
        <v>665176615.48000002</v>
      </c>
      <c r="Z7001" s="54" t="s">
        <v>280</v>
      </c>
      <c r="AA7001" s="132">
        <v>5.4362041613115403E-6</v>
      </c>
      <c r="AJ7001" s="42"/>
      <c r="AM7001" s="42"/>
      <c r="AN7001" s="42"/>
      <c r="AO7001" s="42"/>
      <c r="AP7001" s="42"/>
      <c r="AY7001" s="42"/>
      <c r="AZ7001" s="42"/>
      <c r="BA7001" s="42"/>
      <c r="BB7001" s="42"/>
      <c r="BN7001" s="54" t="s">
        <v>4578</v>
      </c>
      <c r="BO7001" s="58" t="str">
        <f t="shared" si="109"/>
        <v>境内资产</v>
      </c>
      <c r="BP7001" s="58" t="str">
        <f>IF(M7001="",VLOOKUP(D7001,Sheet4!$A$1:$B$92,2,0),VLOOKUP(Q7001,Sheet4!$A$1:$B$92,2,0))</f>
        <v>保险资产管理产品</v>
      </c>
    </row>
    <row r="7002" spans="1:68" s="58" customFormat="1" ht="12.75" customHeight="1">
      <c r="A7002" s="64" t="s">
        <v>1583</v>
      </c>
      <c r="B7002" s="54" t="s">
        <v>1584</v>
      </c>
      <c r="C7002" s="252" t="s">
        <v>5552</v>
      </c>
      <c r="D7002" s="252" t="s">
        <v>672</v>
      </c>
      <c r="E7002" s="54" t="s">
        <v>1585</v>
      </c>
      <c r="F7002" s="54" t="s">
        <v>1584</v>
      </c>
      <c r="G7002" s="129">
        <v>1500</v>
      </c>
      <c r="H7002" s="323">
        <v>343425.19</v>
      </c>
      <c r="I7002" s="323">
        <v>297000</v>
      </c>
      <c r="J7002" s="42"/>
      <c r="K7002" s="42"/>
      <c r="L7002" s="42" t="s">
        <v>4489</v>
      </c>
      <c r="M7002" s="42" t="s">
        <v>4056</v>
      </c>
      <c r="N7002" s="42" t="s">
        <v>2447</v>
      </c>
      <c r="O7002" s="137" t="s">
        <v>4057</v>
      </c>
      <c r="P7002" s="42" t="s">
        <v>64</v>
      </c>
      <c r="Q7002" s="42" t="s">
        <v>65</v>
      </c>
      <c r="R7002" s="42">
        <v>1</v>
      </c>
      <c r="S7002" s="137" t="s">
        <v>2419</v>
      </c>
      <c r="T7002" s="62">
        <v>683234250</v>
      </c>
      <c r="U7002" s="62">
        <v>665176615.48000002</v>
      </c>
      <c r="Z7002" s="54" t="s">
        <v>280</v>
      </c>
      <c r="AA7002" s="132">
        <v>2.8376844494892202E-6</v>
      </c>
      <c r="AJ7002" s="42"/>
      <c r="AM7002" s="42"/>
      <c r="AN7002" s="42"/>
      <c r="AO7002" s="42"/>
      <c r="AP7002" s="42"/>
      <c r="AY7002" s="42"/>
      <c r="AZ7002" s="42"/>
      <c r="BA7002" s="42"/>
      <c r="BB7002" s="42"/>
      <c r="BN7002" s="54" t="s">
        <v>4578</v>
      </c>
      <c r="BO7002" s="58" t="str">
        <f t="shared" si="109"/>
        <v>境内资产</v>
      </c>
      <c r="BP7002" s="58" t="str">
        <f>IF(M7002="",VLOOKUP(D7002,Sheet4!$A$1:$B$92,2,0),VLOOKUP(Q7002,Sheet4!$A$1:$B$92,2,0))</f>
        <v>保险资产管理产品</v>
      </c>
    </row>
    <row r="7003" spans="1:68" s="58" customFormat="1" ht="12.75" customHeight="1">
      <c r="A7003" s="64" t="s">
        <v>3576</v>
      </c>
      <c r="B7003" s="54" t="s">
        <v>3577</v>
      </c>
      <c r="C7003" s="252" t="s">
        <v>5552</v>
      </c>
      <c r="D7003" s="252" t="s">
        <v>672</v>
      </c>
      <c r="E7003" s="54" t="s">
        <v>3578</v>
      </c>
      <c r="F7003" s="54" t="s">
        <v>3577</v>
      </c>
      <c r="G7003" s="129">
        <v>30680</v>
      </c>
      <c r="H7003" s="323">
        <v>475937.75</v>
      </c>
      <c r="I7003" s="323">
        <v>292073.59999999998</v>
      </c>
      <c r="J7003" s="42"/>
      <c r="K7003" s="42"/>
      <c r="L7003" s="42" t="s">
        <v>4489</v>
      </c>
      <c r="M7003" s="42" t="s">
        <v>4056</v>
      </c>
      <c r="N7003" s="42" t="s">
        <v>2447</v>
      </c>
      <c r="O7003" s="137" t="s">
        <v>4057</v>
      </c>
      <c r="P7003" s="42" t="s">
        <v>64</v>
      </c>
      <c r="Q7003" s="42" t="s">
        <v>65</v>
      </c>
      <c r="R7003" s="42">
        <v>1</v>
      </c>
      <c r="S7003" s="137" t="s">
        <v>2419</v>
      </c>
      <c r="T7003" s="62">
        <v>683234250</v>
      </c>
      <c r="U7003" s="62">
        <v>665176615.48000002</v>
      </c>
      <c r="Z7003" s="54" t="s">
        <v>280</v>
      </c>
      <c r="AA7003" s="132">
        <v>4.0198353444992797E-6</v>
      </c>
      <c r="AJ7003" s="42"/>
      <c r="AM7003" s="42"/>
      <c r="AN7003" s="42"/>
      <c r="AO7003" s="42"/>
      <c r="AP7003" s="42"/>
      <c r="AY7003" s="42"/>
      <c r="AZ7003" s="42"/>
      <c r="BA7003" s="42"/>
      <c r="BB7003" s="42"/>
      <c r="BN7003" s="54" t="s">
        <v>4578</v>
      </c>
      <c r="BO7003" s="58" t="str">
        <f t="shared" si="109"/>
        <v>境内资产</v>
      </c>
      <c r="BP7003" s="58" t="str">
        <f>IF(M7003="",VLOOKUP(D7003,Sheet4!$A$1:$B$92,2,0),VLOOKUP(Q7003,Sheet4!$A$1:$B$92,2,0))</f>
        <v>保险资产管理产品</v>
      </c>
    </row>
    <row r="7004" spans="1:68" s="58" customFormat="1" ht="12.75" customHeight="1">
      <c r="A7004" s="64" t="s">
        <v>3579</v>
      </c>
      <c r="B7004" s="54" t="s">
        <v>3580</v>
      </c>
      <c r="C7004" s="252" t="s">
        <v>5552</v>
      </c>
      <c r="D7004" s="252" t="s">
        <v>672</v>
      </c>
      <c r="E7004" s="54" t="s">
        <v>3581</v>
      </c>
      <c r="F7004" s="54" t="s">
        <v>3580</v>
      </c>
      <c r="G7004" s="129">
        <v>42500</v>
      </c>
      <c r="H7004" s="323">
        <v>2098196.61</v>
      </c>
      <c r="I7004" s="323">
        <v>1288175</v>
      </c>
      <c r="J7004" s="42"/>
      <c r="K7004" s="42"/>
      <c r="L7004" s="42" t="s">
        <v>4489</v>
      </c>
      <c r="M7004" s="42" t="s">
        <v>4056</v>
      </c>
      <c r="N7004" s="42" t="s">
        <v>2447</v>
      </c>
      <c r="O7004" s="137" t="s">
        <v>4057</v>
      </c>
      <c r="P7004" s="42" t="s">
        <v>64</v>
      </c>
      <c r="Q7004" s="42" t="s">
        <v>65</v>
      </c>
      <c r="R7004" s="42">
        <v>1</v>
      </c>
      <c r="S7004" s="137" t="s">
        <v>2419</v>
      </c>
      <c r="T7004" s="62">
        <v>683234250</v>
      </c>
      <c r="U7004" s="62">
        <v>665176615.48000002</v>
      </c>
      <c r="Z7004" s="54" t="s">
        <v>280</v>
      </c>
      <c r="AA7004" s="132">
        <v>7.1857676001969598E-6</v>
      </c>
      <c r="AJ7004" s="42"/>
      <c r="AM7004" s="42"/>
      <c r="AN7004" s="42"/>
      <c r="AO7004" s="42"/>
      <c r="AP7004" s="42"/>
      <c r="AY7004" s="42"/>
      <c r="AZ7004" s="42"/>
      <c r="BA7004" s="42"/>
      <c r="BB7004" s="42"/>
      <c r="BN7004" s="54" t="s">
        <v>4578</v>
      </c>
      <c r="BO7004" s="58" t="str">
        <f t="shared" si="109"/>
        <v>境内资产</v>
      </c>
      <c r="BP7004" s="58" t="str">
        <f>IF(M7004="",VLOOKUP(D7004,Sheet4!$A$1:$B$92,2,0),VLOOKUP(Q7004,Sheet4!$A$1:$B$92,2,0))</f>
        <v>保险资产管理产品</v>
      </c>
    </row>
    <row r="7005" spans="1:68" s="58" customFormat="1" ht="12.75" customHeight="1">
      <c r="A7005" s="64" t="s">
        <v>3582</v>
      </c>
      <c r="B7005" s="54" t="s">
        <v>3583</v>
      </c>
      <c r="C7005" s="252" t="s">
        <v>5552</v>
      </c>
      <c r="D7005" s="252" t="s">
        <v>672</v>
      </c>
      <c r="E7005" s="54" t="s">
        <v>3584</v>
      </c>
      <c r="F7005" s="54" t="s">
        <v>3583</v>
      </c>
      <c r="G7005" s="129">
        <v>2500</v>
      </c>
      <c r="H7005" s="323">
        <v>919112.21</v>
      </c>
      <c r="I7005" s="323">
        <v>384725</v>
      </c>
      <c r="J7005" s="42"/>
      <c r="K7005" s="42"/>
      <c r="L7005" s="42" t="s">
        <v>4489</v>
      </c>
      <c r="M7005" s="42" t="s">
        <v>4056</v>
      </c>
      <c r="N7005" s="42" t="s">
        <v>2447</v>
      </c>
      <c r="O7005" s="137" t="s">
        <v>4057</v>
      </c>
      <c r="P7005" s="42" t="s">
        <v>64</v>
      </c>
      <c r="Q7005" s="42" t="s">
        <v>65</v>
      </c>
      <c r="R7005" s="42">
        <v>1</v>
      </c>
      <c r="S7005" s="137" t="s">
        <v>2419</v>
      </c>
      <c r="T7005" s="62">
        <v>683234250</v>
      </c>
      <c r="U7005" s="62">
        <v>665176615.48000002</v>
      </c>
      <c r="Z7005" s="54" t="s">
        <v>280</v>
      </c>
      <c r="AA7005" s="132">
        <v>6.1771056746376597E-6</v>
      </c>
      <c r="AJ7005" s="42"/>
      <c r="AM7005" s="42"/>
      <c r="AN7005" s="42"/>
      <c r="AO7005" s="42"/>
      <c r="AP7005" s="42"/>
      <c r="AY7005" s="42"/>
      <c r="AZ7005" s="42"/>
      <c r="BA7005" s="42"/>
      <c r="BB7005" s="42"/>
      <c r="BN7005" s="54" t="s">
        <v>4578</v>
      </c>
      <c r="BO7005" s="58" t="str">
        <f t="shared" si="109"/>
        <v>境内资产</v>
      </c>
      <c r="BP7005" s="58" t="str">
        <f>IF(M7005="",VLOOKUP(D7005,Sheet4!$A$1:$B$92,2,0),VLOOKUP(Q7005,Sheet4!$A$1:$B$92,2,0))</f>
        <v>保险资产管理产品</v>
      </c>
    </row>
    <row r="7006" spans="1:68" s="58" customFormat="1" ht="12.75" customHeight="1">
      <c r="A7006" s="64" t="s">
        <v>1984</v>
      </c>
      <c r="B7006" s="54" t="s">
        <v>1985</v>
      </c>
      <c r="C7006" s="252" t="s">
        <v>5552</v>
      </c>
      <c r="D7006" s="252" t="s">
        <v>672</v>
      </c>
      <c r="E7006" s="54" t="s">
        <v>3585</v>
      </c>
      <c r="F7006" s="54" t="s">
        <v>1985</v>
      </c>
      <c r="G7006" s="129">
        <v>9000</v>
      </c>
      <c r="H7006" s="323">
        <v>206425.73</v>
      </c>
      <c r="I7006" s="323">
        <v>153270</v>
      </c>
      <c r="J7006" s="42"/>
      <c r="K7006" s="42"/>
      <c r="L7006" s="42" t="s">
        <v>4489</v>
      </c>
      <c r="M7006" s="42" t="s">
        <v>4056</v>
      </c>
      <c r="N7006" s="42" t="s">
        <v>2447</v>
      </c>
      <c r="O7006" s="137" t="s">
        <v>4057</v>
      </c>
      <c r="P7006" s="42" t="s">
        <v>64</v>
      </c>
      <c r="Q7006" s="42" t="s">
        <v>65</v>
      </c>
      <c r="R7006" s="42">
        <v>1</v>
      </c>
      <c r="S7006" s="137" t="s">
        <v>2419</v>
      </c>
      <c r="T7006" s="62">
        <v>683234250</v>
      </c>
      <c r="U7006" s="62">
        <v>665176615.48000002</v>
      </c>
      <c r="Z7006" s="54" t="s">
        <v>280</v>
      </c>
      <c r="AA7006" s="132">
        <v>1.7831868896680899E-6</v>
      </c>
      <c r="AJ7006" s="42"/>
      <c r="AM7006" s="42"/>
      <c r="AN7006" s="42"/>
      <c r="AO7006" s="42"/>
      <c r="AP7006" s="42"/>
      <c r="AY7006" s="42"/>
      <c r="AZ7006" s="42"/>
      <c r="BA7006" s="42"/>
      <c r="BB7006" s="42"/>
      <c r="BN7006" s="54" t="s">
        <v>4578</v>
      </c>
      <c r="BO7006" s="58" t="str">
        <f t="shared" si="109"/>
        <v>境内资产</v>
      </c>
      <c r="BP7006" s="58" t="str">
        <f>IF(M7006="",VLOOKUP(D7006,Sheet4!$A$1:$B$92,2,0),VLOOKUP(Q7006,Sheet4!$A$1:$B$92,2,0))</f>
        <v>保险资产管理产品</v>
      </c>
    </row>
    <row r="7007" spans="1:68" s="58" customFormat="1" ht="12.75" customHeight="1">
      <c r="A7007" s="64" t="s">
        <v>2463</v>
      </c>
      <c r="B7007" s="54" t="s">
        <v>2464</v>
      </c>
      <c r="C7007" s="252" t="s">
        <v>5552</v>
      </c>
      <c r="D7007" s="252" t="s">
        <v>672</v>
      </c>
      <c r="E7007" s="54" t="s">
        <v>2465</v>
      </c>
      <c r="F7007" s="54" t="s">
        <v>2464</v>
      </c>
      <c r="G7007" s="129">
        <v>293600</v>
      </c>
      <c r="H7007" s="323">
        <v>1550870.35</v>
      </c>
      <c r="I7007" s="323">
        <v>1098064</v>
      </c>
      <c r="J7007" s="42"/>
      <c r="K7007" s="42"/>
      <c r="L7007" s="42" t="s">
        <v>4489</v>
      </c>
      <c r="M7007" s="42" t="s">
        <v>4056</v>
      </c>
      <c r="N7007" s="42" t="s">
        <v>2447</v>
      </c>
      <c r="O7007" s="137" t="s">
        <v>4057</v>
      </c>
      <c r="P7007" s="42" t="s">
        <v>64</v>
      </c>
      <c r="Q7007" s="42" t="s">
        <v>65</v>
      </c>
      <c r="R7007" s="42">
        <v>1</v>
      </c>
      <c r="S7007" s="137" t="s">
        <v>2419</v>
      </c>
      <c r="T7007" s="62">
        <v>683234250</v>
      </c>
      <c r="U7007" s="62">
        <v>665176615.48000002</v>
      </c>
      <c r="Z7007" s="54" t="s">
        <v>280</v>
      </c>
      <c r="AA7007" s="132">
        <v>7.6367355784718899E-6</v>
      </c>
      <c r="AJ7007" s="42"/>
      <c r="AM7007" s="42"/>
      <c r="AN7007" s="42"/>
      <c r="AO7007" s="42"/>
      <c r="AP7007" s="42"/>
      <c r="AY7007" s="42"/>
      <c r="AZ7007" s="42"/>
      <c r="BA7007" s="42"/>
      <c r="BB7007" s="42"/>
      <c r="BN7007" s="54" t="s">
        <v>4578</v>
      </c>
      <c r="BO7007" s="58" t="str">
        <f t="shared" si="109"/>
        <v>境内资产</v>
      </c>
      <c r="BP7007" s="58" t="str">
        <f>IF(M7007="",VLOOKUP(D7007,Sheet4!$A$1:$B$92,2,0),VLOOKUP(Q7007,Sheet4!$A$1:$B$92,2,0))</f>
        <v>保险资产管理产品</v>
      </c>
    </row>
    <row r="7008" spans="1:68" s="58" customFormat="1" ht="12.75" customHeight="1">
      <c r="A7008" s="64" t="s">
        <v>2475</v>
      </c>
      <c r="B7008" s="54" t="s">
        <v>2476</v>
      </c>
      <c r="C7008" s="252" t="s">
        <v>5552</v>
      </c>
      <c r="D7008" s="252" t="s">
        <v>672</v>
      </c>
      <c r="E7008" s="54" t="s">
        <v>2477</v>
      </c>
      <c r="F7008" s="54" t="s">
        <v>2476</v>
      </c>
      <c r="G7008" s="129">
        <v>12700</v>
      </c>
      <c r="H7008" s="323">
        <v>350708.5</v>
      </c>
      <c r="I7008" s="323">
        <v>258953</v>
      </c>
      <c r="J7008" s="42"/>
      <c r="K7008" s="42"/>
      <c r="L7008" s="42" t="s">
        <v>4489</v>
      </c>
      <c r="M7008" s="42" t="s">
        <v>4056</v>
      </c>
      <c r="N7008" s="42" t="s">
        <v>2447</v>
      </c>
      <c r="O7008" s="137" t="s">
        <v>4057</v>
      </c>
      <c r="P7008" s="42" t="s">
        <v>64</v>
      </c>
      <c r="Q7008" s="42" t="s">
        <v>65</v>
      </c>
      <c r="R7008" s="42">
        <v>1</v>
      </c>
      <c r="S7008" s="137" t="s">
        <v>2419</v>
      </c>
      <c r="T7008" s="62">
        <v>683234250</v>
      </c>
      <c r="U7008" s="62">
        <v>665176615.48000002</v>
      </c>
      <c r="Z7008" s="54" t="s">
        <v>280</v>
      </c>
      <c r="AA7008" s="132">
        <v>4.5870812886149099E-6</v>
      </c>
      <c r="AJ7008" s="42"/>
      <c r="AM7008" s="42"/>
      <c r="AN7008" s="42"/>
      <c r="AO7008" s="42"/>
      <c r="AP7008" s="42"/>
      <c r="AY7008" s="42"/>
      <c r="AZ7008" s="42"/>
      <c r="BA7008" s="42"/>
      <c r="BB7008" s="42"/>
      <c r="BN7008" s="54" t="s">
        <v>4578</v>
      </c>
      <c r="BO7008" s="58" t="str">
        <f t="shared" si="109"/>
        <v>境内资产</v>
      </c>
      <c r="BP7008" s="58" t="str">
        <f>IF(M7008="",VLOOKUP(D7008,Sheet4!$A$1:$B$92,2,0),VLOOKUP(Q7008,Sheet4!$A$1:$B$92,2,0))</f>
        <v>保险资产管理产品</v>
      </c>
    </row>
    <row r="7009" spans="1:68" s="58" customFormat="1" ht="12.75" customHeight="1">
      <c r="A7009" s="64" t="s">
        <v>3586</v>
      </c>
      <c r="B7009" s="54" t="s">
        <v>3587</v>
      </c>
      <c r="C7009" s="252" t="s">
        <v>5552</v>
      </c>
      <c r="D7009" s="252" t="s">
        <v>672</v>
      </c>
      <c r="E7009" s="54" t="s">
        <v>3588</v>
      </c>
      <c r="F7009" s="54" t="s">
        <v>3587</v>
      </c>
      <c r="G7009" s="129">
        <v>33400</v>
      </c>
      <c r="H7009" s="323">
        <v>710452.79</v>
      </c>
      <c r="I7009" s="323">
        <v>502670</v>
      </c>
      <c r="J7009" s="42"/>
      <c r="K7009" s="42"/>
      <c r="L7009" s="42" t="s">
        <v>4489</v>
      </c>
      <c r="M7009" s="42" t="s">
        <v>4056</v>
      </c>
      <c r="N7009" s="42" t="s">
        <v>2447</v>
      </c>
      <c r="O7009" s="137" t="s">
        <v>4057</v>
      </c>
      <c r="P7009" s="42" t="s">
        <v>64</v>
      </c>
      <c r="Q7009" s="42" t="s">
        <v>65</v>
      </c>
      <c r="R7009" s="42">
        <v>1</v>
      </c>
      <c r="S7009" s="137" t="s">
        <v>2419</v>
      </c>
      <c r="T7009" s="62">
        <v>683234250</v>
      </c>
      <c r="U7009" s="62">
        <v>665176615.48000002</v>
      </c>
      <c r="Z7009" s="54" t="s">
        <v>280</v>
      </c>
      <c r="AA7009" s="132">
        <v>4.3825765392744098E-6</v>
      </c>
      <c r="AJ7009" s="42"/>
      <c r="AM7009" s="42"/>
      <c r="AN7009" s="42"/>
      <c r="AO7009" s="42"/>
      <c r="AP7009" s="42"/>
      <c r="AY7009" s="42"/>
      <c r="AZ7009" s="42"/>
      <c r="BA7009" s="42"/>
      <c r="BB7009" s="42"/>
      <c r="BN7009" s="54" t="s">
        <v>4578</v>
      </c>
      <c r="BO7009" s="58" t="str">
        <f t="shared" si="109"/>
        <v>境内资产</v>
      </c>
      <c r="BP7009" s="58" t="str">
        <f>IF(M7009="",VLOOKUP(D7009,Sheet4!$A$1:$B$92,2,0),VLOOKUP(Q7009,Sheet4!$A$1:$B$92,2,0))</f>
        <v>保险资产管理产品</v>
      </c>
    </row>
    <row r="7010" spans="1:68" s="58" customFormat="1" ht="12.75" customHeight="1">
      <c r="A7010" s="64" t="s">
        <v>3589</v>
      </c>
      <c r="B7010" s="54" t="s">
        <v>3590</v>
      </c>
      <c r="C7010" s="252" t="s">
        <v>5552</v>
      </c>
      <c r="D7010" s="252" t="s">
        <v>672</v>
      </c>
      <c r="E7010" s="54" t="s">
        <v>3591</v>
      </c>
      <c r="F7010" s="54" t="s">
        <v>3590</v>
      </c>
      <c r="G7010" s="129">
        <v>47000</v>
      </c>
      <c r="H7010" s="323">
        <v>363141.07</v>
      </c>
      <c r="I7010" s="323">
        <v>250980</v>
      </c>
      <c r="J7010" s="42"/>
      <c r="K7010" s="42"/>
      <c r="L7010" s="42" t="s">
        <v>4489</v>
      </c>
      <c r="M7010" s="42" t="s">
        <v>4056</v>
      </c>
      <c r="N7010" s="42" t="s">
        <v>2447</v>
      </c>
      <c r="O7010" s="137" t="s">
        <v>4057</v>
      </c>
      <c r="P7010" s="42" t="s">
        <v>64</v>
      </c>
      <c r="Q7010" s="42" t="s">
        <v>65</v>
      </c>
      <c r="R7010" s="42">
        <v>1</v>
      </c>
      <c r="S7010" s="137" t="s">
        <v>2419</v>
      </c>
      <c r="T7010" s="62">
        <v>683234250</v>
      </c>
      <c r="U7010" s="62">
        <v>665176615.48000002</v>
      </c>
      <c r="Z7010" s="54" t="s">
        <v>280</v>
      </c>
      <c r="AA7010" s="132">
        <v>8.4991614073643395E-6</v>
      </c>
      <c r="AJ7010" s="42"/>
      <c r="AM7010" s="42"/>
      <c r="AN7010" s="42"/>
      <c r="AO7010" s="42"/>
      <c r="AP7010" s="42"/>
      <c r="AY7010" s="42"/>
      <c r="AZ7010" s="42"/>
      <c r="BA7010" s="42"/>
      <c r="BB7010" s="42"/>
      <c r="BN7010" s="54" t="s">
        <v>4578</v>
      </c>
      <c r="BO7010" s="58" t="str">
        <f t="shared" si="109"/>
        <v>境内资产</v>
      </c>
      <c r="BP7010" s="58" t="str">
        <f>IF(M7010="",VLOOKUP(D7010,Sheet4!$A$1:$B$92,2,0),VLOOKUP(Q7010,Sheet4!$A$1:$B$92,2,0))</f>
        <v>保险资产管理产品</v>
      </c>
    </row>
    <row r="7011" spans="1:68" s="58" customFormat="1" ht="12.75" customHeight="1">
      <c r="A7011" s="64" t="s">
        <v>3592</v>
      </c>
      <c r="B7011" s="54" t="s">
        <v>3593</v>
      </c>
      <c r="C7011" s="252" t="s">
        <v>5552</v>
      </c>
      <c r="D7011" s="252" t="s">
        <v>672</v>
      </c>
      <c r="E7011" s="54" t="s">
        <v>3594</v>
      </c>
      <c r="F7011" s="54" t="s">
        <v>3593</v>
      </c>
      <c r="G7011" s="129">
        <v>11200</v>
      </c>
      <c r="H7011" s="323">
        <v>407338.38</v>
      </c>
      <c r="I7011" s="323">
        <v>317968</v>
      </c>
      <c r="J7011" s="42"/>
      <c r="K7011" s="42"/>
      <c r="L7011" s="42" t="s">
        <v>4489</v>
      </c>
      <c r="M7011" s="42" t="s">
        <v>4056</v>
      </c>
      <c r="N7011" s="42" t="s">
        <v>2447</v>
      </c>
      <c r="O7011" s="137" t="s">
        <v>4057</v>
      </c>
      <c r="P7011" s="42" t="s">
        <v>64</v>
      </c>
      <c r="Q7011" s="42" t="s">
        <v>65</v>
      </c>
      <c r="R7011" s="42">
        <v>1</v>
      </c>
      <c r="S7011" s="137" t="s">
        <v>2419</v>
      </c>
      <c r="T7011" s="62">
        <v>683234250</v>
      </c>
      <c r="U7011" s="62">
        <v>665176615.48000002</v>
      </c>
      <c r="Z7011" s="54" t="s">
        <v>280</v>
      </c>
      <c r="AA7011" s="132">
        <v>6.6291494609114702E-6</v>
      </c>
      <c r="AJ7011" s="42"/>
      <c r="AM7011" s="42"/>
      <c r="AN7011" s="42"/>
      <c r="AO7011" s="42"/>
      <c r="AP7011" s="42"/>
      <c r="AY7011" s="42"/>
      <c r="AZ7011" s="42"/>
      <c r="BA7011" s="42"/>
      <c r="BB7011" s="42"/>
      <c r="BN7011" s="54" t="s">
        <v>4578</v>
      </c>
      <c r="BO7011" s="58" t="str">
        <f t="shared" si="109"/>
        <v>境内资产</v>
      </c>
      <c r="BP7011" s="58" t="str">
        <f>IF(M7011="",VLOOKUP(D7011,Sheet4!$A$1:$B$92,2,0),VLOOKUP(Q7011,Sheet4!$A$1:$B$92,2,0))</f>
        <v>保险资产管理产品</v>
      </c>
    </row>
    <row r="7012" spans="1:68" s="58" customFormat="1" ht="12.75" customHeight="1">
      <c r="A7012" s="64" t="s">
        <v>3595</v>
      </c>
      <c r="B7012" s="54" t="s">
        <v>3596</v>
      </c>
      <c r="C7012" s="252" t="s">
        <v>5552</v>
      </c>
      <c r="D7012" s="252" t="s">
        <v>672</v>
      </c>
      <c r="E7012" s="54" t="s">
        <v>3597</v>
      </c>
      <c r="F7012" s="54" t="s">
        <v>3596</v>
      </c>
      <c r="G7012" s="129">
        <v>13300</v>
      </c>
      <c r="H7012" s="323">
        <v>135170</v>
      </c>
      <c r="I7012" s="323">
        <v>102011</v>
      </c>
      <c r="J7012" s="42"/>
      <c r="K7012" s="42"/>
      <c r="L7012" s="42" t="s">
        <v>4489</v>
      </c>
      <c r="M7012" s="42" t="s">
        <v>4056</v>
      </c>
      <c r="N7012" s="42" t="s">
        <v>2447</v>
      </c>
      <c r="O7012" s="137" t="s">
        <v>4057</v>
      </c>
      <c r="P7012" s="42" t="s">
        <v>64</v>
      </c>
      <c r="Q7012" s="42" t="s">
        <v>65</v>
      </c>
      <c r="R7012" s="42">
        <v>1</v>
      </c>
      <c r="S7012" s="137" t="s">
        <v>2419</v>
      </c>
      <c r="T7012" s="62">
        <v>683234250</v>
      </c>
      <c r="U7012" s="62">
        <v>665176615.48000002</v>
      </c>
      <c r="Z7012" s="54" t="s">
        <v>280</v>
      </c>
      <c r="AA7012" s="132">
        <v>2.8576863927781399E-6</v>
      </c>
      <c r="AJ7012" s="42"/>
      <c r="AM7012" s="42"/>
      <c r="AN7012" s="42"/>
      <c r="AO7012" s="42"/>
      <c r="AP7012" s="42"/>
      <c r="AY7012" s="42"/>
      <c r="AZ7012" s="42"/>
      <c r="BA7012" s="42"/>
      <c r="BB7012" s="42"/>
      <c r="BN7012" s="54" t="s">
        <v>4578</v>
      </c>
      <c r="BO7012" s="58" t="str">
        <f t="shared" si="109"/>
        <v>境内资产</v>
      </c>
      <c r="BP7012" s="58" t="str">
        <f>IF(M7012="",VLOOKUP(D7012,Sheet4!$A$1:$B$92,2,0),VLOOKUP(Q7012,Sheet4!$A$1:$B$92,2,0))</f>
        <v>保险资产管理产品</v>
      </c>
    </row>
    <row r="7013" spans="1:68" s="58" customFormat="1" ht="12.75" customHeight="1">
      <c r="A7013" s="64" t="s">
        <v>3598</v>
      </c>
      <c r="B7013" s="54" t="s">
        <v>3599</v>
      </c>
      <c r="C7013" s="252" t="s">
        <v>5552</v>
      </c>
      <c r="D7013" s="252" t="s">
        <v>672</v>
      </c>
      <c r="E7013" s="54" t="s">
        <v>3600</v>
      </c>
      <c r="F7013" s="54" t="s">
        <v>3599</v>
      </c>
      <c r="G7013" s="129">
        <v>19600</v>
      </c>
      <c r="H7013" s="323">
        <v>4377839.33</v>
      </c>
      <c r="I7013" s="323">
        <v>3250660</v>
      </c>
      <c r="J7013" s="42"/>
      <c r="K7013" s="42"/>
      <c r="L7013" s="42" t="s">
        <v>4489</v>
      </c>
      <c r="M7013" s="42" t="s">
        <v>4056</v>
      </c>
      <c r="N7013" s="42" t="s">
        <v>2447</v>
      </c>
      <c r="O7013" s="137" t="s">
        <v>4057</v>
      </c>
      <c r="P7013" s="42" t="s">
        <v>64</v>
      </c>
      <c r="Q7013" s="42" t="s">
        <v>65</v>
      </c>
      <c r="R7013" s="42">
        <v>1</v>
      </c>
      <c r="S7013" s="137" t="s">
        <v>2419</v>
      </c>
      <c r="T7013" s="62">
        <v>683234250</v>
      </c>
      <c r="U7013" s="62">
        <v>665176615.48000002</v>
      </c>
      <c r="Z7013" s="54" t="s">
        <v>280</v>
      </c>
      <c r="AA7013" s="132">
        <v>5.0494537250419699E-6</v>
      </c>
      <c r="AJ7013" s="42"/>
      <c r="AM7013" s="42"/>
      <c r="AN7013" s="42"/>
      <c r="AO7013" s="42"/>
      <c r="AP7013" s="42"/>
      <c r="AY7013" s="42"/>
      <c r="AZ7013" s="42"/>
      <c r="BA7013" s="42"/>
      <c r="BB7013" s="42"/>
      <c r="BN7013" s="54" t="s">
        <v>4578</v>
      </c>
      <c r="BO7013" s="58" t="str">
        <f t="shared" si="109"/>
        <v>境内资产</v>
      </c>
      <c r="BP7013" s="58" t="str">
        <f>IF(M7013="",VLOOKUP(D7013,Sheet4!$A$1:$B$92,2,0),VLOOKUP(Q7013,Sheet4!$A$1:$B$92,2,0))</f>
        <v>保险资产管理产品</v>
      </c>
    </row>
    <row r="7014" spans="1:68" s="58" customFormat="1" ht="12.75" customHeight="1">
      <c r="A7014" s="64" t="s">
        <v>3601</v>
      </c>
      <c r="B7014" s="54" t="s">
        <v>3602</v>
      </c>
      <c r="C7014" s="252" t="s">
        <v>5552</v>
      </c>
      <c r="D7014" s="252" t="s">
        <v>672</v>
      </c>
      <c r="E7014" s="54" t="s">
        <v>3603</v>
      </c>
      <c r="F7014" s="54" t="s">
        <v>3602</v>
      </c>
      <c r="G7014" s="129">
        <v>11500</v>
      </c>
      <c r="H7014" s="323">
        <v>457832.47</v>
      </c>
      <c r="I7014" s="323">
        <v>365585</v>
      </c>
      <c r="J7014" s="42"/>
      <c r="K7014" s="42"/>
      <c r="L7014" s="42" t="s">
        <v>4489</v>
      </c>
      <c r="M7014" s="42" t="s">
        <v>4056</v>
      </c>
      <c r="N7014" s="42" t="s">
        <v>2447</v>
      </c>
      <c r="O7014" s="137" t="s">
        <v>4057</v>
      </c>
      <c r="P7014" s="42" t="s">
        <v>64</v>
      </c>
      <c r="Q7014" s="42" t="s">
        <v>65</v>
      </c>
      <c r="R7014" s="42">
        <v>1</v>
      </c>
      <c r="S7014" s="137" t="s">
        <v>2419</v>
      </c>
      <c r="T7014" s="62">
        <v>683234250</v>
      </c>
      <c r="U7014" s="62">
        <v>665176615.48000002</v>
      </c>
      <c r="Z7014" s="54" t="s">
        <v>280</v>
      </c>
      <c r="AA7014" s="132">
        <v>3.3192278531736499E-6</v>
      </c>
      <c r="AJ7014" s="42"/>
      <c r="AM7014" s="42"/>
      <c r="AN7014" s="42"/>
      <c r="AO7014" s="42"/>
      <c r="AP7014" s="42"/>
      <c r="AY7014" s="42"/>
      <c r="AZ7014" s="42"/>
      <c r="BA7014" s="42"/>
      <c r="BB7014" s="42"/>
      <c r="BN7014" s="54" t="s">
        <v>4578</v>
      </c>
      <c r="BO7014" s="58" t="str">
        <f t="shared" si="109"/>
        <v>境内资产</v>
      </c>
      <c r="BP7014" s="58" t="str">
        <f>IF(M7014="",VLOOKUP(D7014,Sheet4!$A$1:$B$92,2,0),VLOOKUP(Q7014,Sheet4!$A$1:$B$92,2,0))</f>
        <v>保险资产管理产品</v>
      </c>
    </row>
    <row r="7015" spans="1:68" s="58" customFormat="1" ht="12.75" customHeight="1">
      <c r="A7015" s="64" t="s">
        <v>3604</v>
      </c>
      <c r="B7015" s="54" t="s">
        <v>3605</v>
      </c>
      <c r="C7015" s="252" t="s">
        <v>5552</v>
      </c>
      <c r="D7015" s="252" t="s">
        <v>672</v>
      </c>
      <c r="E7015" s="54" t="s">
        <v>3606</v>
      </c>
      <c r="F7015" s="54" t="s">
        <v>3605</v>
      </c>
      <c r="G7015" s="129">
        <v>14000</v>
      </c>
      <c r="H7015" s="323">
        <v>301487.43</v>
      </c>
      <c r="I7015" s="323">
        <v>220640</v>
      </c>
      <c r="J7015" s="42"/>
      <c r="K7015" s="42"/>
      <c r="L7015" s="42" t="s">
        <v>4489</v>
      </c>
      <c r="M7015" s="42" t="s">
        <v>4056</v>
      </c>
      <c r="N7015" s="42" t="s">
        <v>2447</v>
      </c>
      <c r="O7015" s="137" t="s">
        <v>4057</v>
      </c>
      <c r="P7015" s="42" t="s">
        <v>64</v>
      </c>
      <c r="Q7015" s="42" t="s">
        <v>65</v>
      </c>
      <c r="R7015" s="42">
        <v>1</v>
      </c>
      <c r="S7015" s="137" t="s">
        <v>2419</v>
      </c>
      <c r="T7015" s="62">
        <v>683234250</v>
      </c>
      <c r="U7015" s="62">
        <v>665176615.48000002</v>
      </c>
      <c r="Z7015" s="54" t="s">
        <v>280</v>
      </c>
      <c r="AA7015" s="132">
        <v>4.8949681885702496E-6</v>
      </c>
      <c r="AJ7015" s="42"/>
      <c r="AM7015" s="42"/>
      <c r="AN7015" s="42"/>
      <c r="AO7015" s="42"/>
      <c r="AP7015" s="42"/>
      <c r="AY7015" s="42"/>
      <c r="AZ7015" s="42"/>
      <c r="BA7015" s="42"/>
      <c r="BB7015" s="42"/>
      <c r="BN7015" s="54" t="s">
        <v>4578</v>
      </c>
      <c r="BO7015" s="58" t="str">
        <f t="shared" si="109"/>
        <v>境内资产</v>
      </c>
      <c r="BP7015" s="58" t="str">
        <f>IF(M7015="",VLOOKUP(D7015,Sheet4!$A$1:$B$92,2,0),VLOOKUP(Q7015,Sheet4!$A$1:$B$92,2,0))</f>
        <v>保险资产管理产品</v>
      </c>
    </row>
    <row r="7016" spans="1:68" s="58" customFormat="1" ht="12.75" customHeight="1">
      <c r="A7016" s="64" t="s">
        <v>3607</v>
      </c>
      <c r="B7016" s="54" t="s">
        <v>3608</v>
      </c>
      <c r="C7016" s="252" t="s">
        <v>5552</v>
      </c>
      <c r="D7016" s="252" t="s">
        <v>672</v>
      </c>
      <c r="E7016" s="54" t="s">
        <v>3609</v>
      </c>
      <c r="F7016" s="54" t="s">
        <v>3608</v>
      </c>
      <c r="G7016" s="129">
        <v>6900</v>
      </c>
      <c r="H7016" s="323">
        <v>216012.7</v>
      </c>
      <c r="I7016" s="323">
        <v>223215</v>
      </c>
      <c r="J7016" s="42"/>
      <c r="K7016" s="42"/>
      <c r="L7016" s="42" t="s">
        <v>4489</v>
      </c>
      <c r="M7016" s="42" t="s">
        <v>4056</v>
      </c>
      <c r="N7016" s="42" t="s">
        <v>2447</v>
      </c>
      <c r="O7016" s="137" t="s">
        <v>4057</v>
      </c>
      <c r="P7016" s="42" t="s">
        <v>64</v>
      </c>
      <c r="Q7016" s="42" t="s">
        <v>65</v>
      </c>
      <c r="R7016" s="42">
        <v>1</v>
      </c>
      <c r="S7016" s="137" t="s">
        <v>2419</v>
      </c>
      <c r="T7016" s="62">
        <v>683234250</v>
      </c>
      <c r="U7016" s="62">
        <v>665176615.48000002</v>
      </c>
      <c r="Z7016" s="54" t="s">
        <v>280</v>
      </c>
      <c r="AA7016" s="132">
        <v>3.9432862895773797E-6</v>
      </c>
      <c r="AJ7016" s="42"/>
      <c r="AM7016" s="42"/>
      <c r="AN7016" s="42"/>
      <c r="AO7016" s="42"/>
      <c r="AP7016" s="42"/>
      <c r="AY7016" s="42"/>
      <c r="AZ7016" s="42"/>
      <c r="BA7016" s="42"/>
      <c r="BB7016" s="42"/>
      <c r="BN7016" s="54" t="s">
        <v>4578</v>
      </c>
      <c r="BO7016" s="58" t="str">
        <f t="shared" si="109"/>
        <v>境内资产</v>
      </c>
      <c r="BP7016" s="58" t="str">
        <f>IF(M7016="",VLOOKUP(D7016,Sheet4!$A$1:$B$92,2,0),VLOOKUP(Q7016,Sheet4!$A$1:$B$92,2,0))</f>
        <v>保险资产管理产品</v>
      </c>
    </row>
    <row r="7017" spans="1:68" s="58" customFormat="1" ht="12.75" customHeight="1">
      <c r="A7017" s="64" t="s">
        <v>2499</v>
      </c>
      <c r="B7017" s="54" t="s">
        <v>2500</v>
      </c>
      <c r="C7017" s="252" t="s">
        <v>5552</v>
      </c>
      <c r="D7017" s="252" t="s">
        <v>672</v>
      </c>
      <c r="E7017" s="54" t="s">
        <v>2501</v>
      </c>
      <c r="F7017" s="54" t="s">
        <v>2500</v>
      </c>
      <c r="G7017" s="129">
        <v>9900</v>
      </c>
      <c r="H7017" s="323">
        <v>277604.3</v>
      </c>
      <c r="I7017" s="323">
        <v>225819</v>
      </c>
      <c r="J7017" s="42"/>
      <c r="K7017" s="42"/>
      <c r="L7017" s="42" t="s">
        <v>4489</v>
      </c>
      <c r="M7017" s="42" t="s">
        <v>4056</v>
      </c>
      <c r="N7017" s="42" t="s">
        <v>2447</v>
      </c>
      <c r="O7017" s="137" t="s">
        <v>4057</v>
      </c>
      <c r="P7017" s="42" t="s">
        <v>64</v>
      </c>
      <c r="Q7017" s="42" t="s">
        <v>65</v>
      </c>
      <c r="R7017" s="42">
        <v>1</v>
      </c>
      <c r="S7017" s="137" t="s">
        <v>2419</v>
      </c>
      <c r="T7017" s="62">
        <v>683234250</v>
      </c>
      <c r="U7017" s="62">
        <v>665176615.48000002</v>
      </c>
      <c r="Z7017" s="54" t="s">
        <v>280</v>
      </c>
      <c r="AA7017" s="132">
        <v>6.8101086032782997E-6</v>
      </c>
      <c r="AJ7017" s="42"/>
      <c r="AM7017" s="42"/>
      <c r="AN7017" s="42"/>
      <c r="AO7017" s="42"/>
      <c r="AP7017" s="42"/>
      <c r="AY7017" s="42"/>
      <c r="AZ7017" s="42"/>
      <c r="BA7017" s="42"/>
      <c r="BB7017" s="42"/>
      <c r="BN7017" s="54" t="s">
        <v>4578</v>
      </c>
      <c r="BO7017" s="58" t="str">
        <f t="shared" si="109"/>
        <v>境内资产</v>
      </c>
      <c r="BP7017" s="58" t="str">
        <f>IF(M7017="",VLOOKUP(D7017,Sheet4!$A$1:$B$92,2,0),VLOOKUP(Q7017,Sheet4!$A$1:$B$92,2,0))</f>
        <v>保险资产管理产品</v>
      </c>
    </row>
    <row r="7018" spans="1:68" s="58" customFormat="1" ht="12.75" customHeight="1">
      <c r="A7018" s="64" t="s">
        <v>2507</v>
      </c>
      <c r="B7018" s="54" t="s">
        <v>1649</v>
      </c>
      <c r="C7018" s="252" t="s">
        <v>5552</v>
      </c>
      <c r="D7018" s="252" t="s">
        <v>672</v>
      </c>
      <c r="E7018" s="54" t="s">
        <v>1650</v>
      </c>
      <c r="F7018" s="54" t="s">
        <v>1649</v>
      </c>
      <c r="G7018" s="54">
        <v>164</v>
      </c>
      <c r="H7018" s="323">
        <v>4995.4399999999996</v>
      </c>
      <c r="I7018" s="323">
        <v>4995.4399999999996</v>
      </c>
      <c r="J7018" s="42"/>
      <c r="K7018" s="42"/>
      <c r="L7018" s="42" t="s">
        <v>4489</v>
      </c>
      <c r="M7018" s="42" t="s">
        <v>4056</v>
      </c>
      <c r="N7018" s="42" t="s">
        <v>2447</v>
      </c>
      <c r="O7018" s="137" t="s">
        <v>4057</v>
      </c>
      <c r="P7018" s="42" t="s">
        <v>64</v>
      </c>
      <c r="Q7018" s="42" t="s">
        <v>65</v>
      </c>
      <c r="R7018" s="42">
        <v>1</v>
      </c>
      <c r="S7018" s="137" t="s">
        <v>2419</v>
      </c>
      <c r="T7018" s="62">
        <v>683234250</v>
      </c>
      <c r="U7018" s="62">
        <v>665176615.48000002</v>
      </c>
      <c r="Z7018" s="54" t="s">
        <v>68</v>
      </c>
      <c r="AA7018" s="132" t="e">
        <v>#DIV/0!</v>
      </c>
      <c r="AJ7018" s="42"/>
      <c r="AM7018" s="42"/>
      <c r="AN7018" s="42"/>
      <c r="AO7018" s="42"/>
      <c r="AP7018" s="42"/>
      <c r="AY7018" s="42"/>
      <c r="AZ7018" s="42"/>
      <c r="BA7018" s="42"/>
      <c r="BB7018" s="42"/>
      <c r="BN7018" s="54" t="s">
        <v>4578</v>
      </c>
      <c r="BO7018" s="58" t="str">
        <f t="shared" si="109"/>
        <v>境内资产</v>
      </c>
      <c r="BP7018" s="58" t="str">
        <f>IF(M7018="",VLOOKUP(D7018,Sheet4!$A$1:$B$92,2,0),VLOOKUP(Q7018,Sheet4!$A$1:$B$92,2,0))</f>
        <v>保险资产管理产品</v>
      </c>
    </row>
    <row r="7019" spans="1:68" s="58" customFormat="1" ht="12.75" customHeight="1">
      <c r="A7019" s="64" t="s">
        <v>1651</v>
      </c>
      <c r="B7019" s="54" t="s">
        <v>1652</v>
      </c>
      <c r="C7019" s="252" t="s">
        <v>5552</v>
      </c>
      <c r="D7019" s="252" t="s">
        <v>672</v>
      </c>
      <c r="E7019" s="54" t="s">
        <v>1653</v>
      </c>
      <c r="F7019" s="54" t="s">
        <v>1652</v>
      </c>
      <c r="G7019" s="54">
        <v>206</v>
      </c>
      <c r="H7019" s="323">
        <v>3067.34</v>
      </c>
      <c r="I7019" s="323">
        <v>3067.34</v>
      </c>
      <c r="J7019" s="42"/>
      <c r="K7019" s="42"/>
      <c r="L7019" s="42" t="s">
        <v>4489</v>
      </c>
      <c r="M7019" s="42" t="s">
        <v>4056</v>
      </c>
      <c r="N7019" s="42" t="s">
        <v>2447</v>
      </c>
      <c r="O7019" s="137" t="s">
        <v>4057</v>
      </c>
      <c r="P7019" s="42" t="s">
        <v>64</v>
      </c>
      <c r="Q7019" s="42" t="s">
        <v>65</v>
      </c>
      <c r="R7019" s="42">
        <v>1</v>
      </c>
      <c r="S7019" s="137" t="s">
        <v>2419</v>
      </c>
      <c r="T7019" s="62">
        <v>683234250</v>
      </c>
      <c r="U7019" s="62">
        <v>665176615.48000002</v>
      </c>
      <c r="Z7019" s="54" t="s">
        <v>68</v>
      </c>
      <c r="AA7019" s="132" t="e">
        <v>#DIV/0!</v>
      </c>
      <c r="AJ7019" s="42"/>
      <c r="AM7019" s="42"/>
      <c r="AN7019" s="42"/>
      <c r="AO7019" s="42"/>
      <c r="AP7019" s="42"/>
      <c r="AY7019" s="42"/>
      <c r="AZ7019" s="42"/>
      <c r="BA7019" s="42"/>
      <c r="BB7019" s="42"/>
      <c r="BN7019" s="54" t="s">
        <v>4578</v>
      </c>
      <c r="BO7019" s="58" t="str">
        <f t="shared" si="109"/>
        <v>境内资产</v>
      </c>
      <c r="BP7019" s="58" t="str">
        <f>IF(M7019="",VLOOKUP(D7019,Sheet4!$A$1:$B$92,2,0),VLOOKUP(Q7019,Sheet4!$A$1:$B$92,2,0))</f>
        <v>保险资产管理产品</v>
      </c>
    </row>
    <row r="7020" spans="1:68" s="58" customFormat="1" ht="12.75" customHeight="1">
      <c r="A7020" s="64" t="s">
        <v>3610</v>
      </c>
      <c r="B7020" s="54" t="s">
        <v>3611</v>
      </c>
      <c r="C7020" s="252" t="s">
        <v>5552</v>
      </c>
      <c r="D7020" s="252" t="s">
        <v>672</v>
      </c>
      <c r="E7020" s="54" t="s">
        <v>3612</v>
      </c>
      <c r="F7020" s="54" t="s">
        <v>3611</v>
      </c>
      <c r="G7020" s="129">
        <v>28600</v>
      </c>
      <c r="H7020" s="323">
        <v>395083.76</v>
      </c>
      <c r="I7020" s="323">
        <v>451880</v>
      </c>
      <c r="J7020" s="42"/>
      <c r="K7020" s="42"/>
      <c r="L7020" s="42" t="s">
        <v>4489</v>
      </c>
      <c r="M7020" s="42" t="s">
        <v>4056</v>
      </c>
      <c r="N7020" s="42" t="s">
        <v>2447</v>
      </c>
      <c r="O7020" s="137" t="s">
        <v>4057</v>
      </c>
      <c r="P7020" s="42" t="s">
        <v>64</v>
      </c>
      <c r="Q7020" s="42" t="s">
        <v>65</v>
      </c>
      <c r="R7020" s="42">
        <v>1</v>
      </c>
      <c r="S7020" s="137" t="s">
        <v>2419</v>
      </c>
      <c r="T7020" s="62">
        <v>683234250</v>
      </c>
      <c r="U7020" s="62">
        <v>665176615.48000002</v>
      </c>
      <c r="Z7020" s="54" t="s">
        <v>280</v>
      </c>
      <c r="AA7020" s="132">
        <v>3.6096332616241099E-6</v>
      </c>
      <c r="AJ7020" s="42"/>
      <c r="AM7020" s="42"/>
      <c r="AN7020" s="42"/>
      <c r="AO7020" s="42"/>
      <c r="AP7020" s="42"/>
      <c r="AY7020" s="42"/>
      <c r="AZ7020" s="42"/>
      <c r="BA7020" s="42"/>
      <c r="BB7020" s="42"/>
      <c r="BN7020" s="54" t="s">
        <v>4578</v>
      </c>
      <c r="BO7020" s="58" t="str">
        <f t="shared" si="109"/>
        <v>境内资产</v>
      </c>
      <c r="BP7020" s="58" t="str">
        <f>IF(M7020="",VLOOKUP(D7020,Sheet4!$A$1:$B$92,2,0),VLOOKUP(Q7020,Sheet4!$A$1:$B$92,2,0))</f>
        <v>保险资产管理产品</v>
      </c>
    </row>
    <row r="7021" spans="1:68" s="58" customFormat="1" ht="12.75" customHeight="1">
      <c r="A7021" s="64" t="s">
        <v>3613</v>
      </c>
      <c r="B7021" s="54" t="s">
        <v>3614</v>
      </c>
      <c r="C7021" s="252" t="s">
        <v>5552</v>
      </c>
      <c r="D7021" s="252" t="s">
        <v>672</v>
      </c>
      <c r="E7021" s="54" t="s">
        <v>3615</v>
      </c>
      <c r="F7021" s="54" t="s">
        <v>3614</v>
      </c>
      <c r="G7021" s="129">
        <v>11680</v>
      </c>
      <c r="H7021" s="323">
        <v>348052.5</v>
      </c>
      <c r="I7021" s="323">
        <v>306366.40000000002</v>
      </c>
      <c r="J7021" s="42"/>
      <c r="K7021" s="42"/>
      <c r="L7021" s="42" t="s">
        <v>4489</v>
      </c>
      <c r="M7021" s="42" t="s">
        <v>4056</v>
      </c>
      <c r="N7021" s="42" t="s">
        <v>2447</v>
      </c>
      <c r="O7021" s="137" t="s">
        <v>4057</v>
      </c>
      <c r="P7021" s="42" t="s">
        <v>64</v>
      </c>
      <c r="Q7021" s="42" t="s">
        <v>65</v>
      </c>
      <c r="R7021" s="42">
        <v>1</v>
      </c>
      <c r="S7021" s="137" t="s">
        <v>2419</v>
      </c>
      <c r="T7021" s="62">
        <v>683234250</v>
      </c>
      <c r="U7021" s="62">
        <v>665176615.48000002</v>
      </c>
      <c r="Z7021" s="54" t="s">
        <v>280</v>
      </c>
      <c r="AA7021" s="132">
        <v>4.5299502547856603E-6</v>
      </c>
      <c r="AJ7021" s="42"/>
      <c r="AM7021" s="42"/>
      <c r="AN7021" s="42"/>
      <c r="AO7021" s="42"/>
      <c r="AP7021" s="42"/>
      <c r="AY7021" s="42"/>
      <c r="AZ7021" s="42"/>
      <c r="BA7021" s="42"/>
      <c r="BB7021" s="42"/>
      <c r="BN7021" s="54" t="s">
        <v>4578</v>
      </c>
      <c r="BO7021" s="58" t="str">
        <f t="shared" si="109"/>
        <v>境内资产</v>
      </c>
      <c r="BP7021" s="58" t="str">
        <f>IF(M7021="",VLOOKUP(D7021,Sheet4!$A$1:$B$92,2,0),VLOOKUP(Q7021,Sheet4!$A$1:$B$92,2,0))</f>
        <v>保险资产管理产品</v>
      </c>
    </row>
    <row r="7022" spans="1:68" s="58" customFormat="1" ht="12.75" customHeight="1">
      <c r="A7022" s="64" t="s">
        <v>3616</v>
      </c>
      <c r="B7022" s="54" t="s">
        <v>3617</v>
      </c>
      <c r="C7022" s="252" t="s">
        <v>5552</v>
      </c>
      <c r="D7022" s="252" t="s">
        <v>672</v>
      </c>
      <c r="E7022" s="54" t="s">
        <v>3618</v>
      </c>
      <c r="F7022" s="54" t="s">
        <v>3617</v>
      </c>
      <c r="G7022" s="129">
        <v>9300</v>
      </c>
      <c r="H7022" s="323">
        <v>359722.33</v>
      </c>
      <c r="I7022" s="323">
        <v>144522</v>
      </c>
      <c r="J7022" s="42"/>
      <c r="K7022" s="42"/>
      <c r="L7022" s="42" t="s">
        <v>4489</v>
      </c>
      <c r="M7022" s="42" t="s">
        <v>4056</v>
      </c>
      <c r="N7022" s="42" t="s">
        <v>2447</v>
      </c>
      <c r="O7022" s="137" t="s">
        <v>4057</v>
      </c>
      <c r="P7022" s="42" t="s">
        <v>64</v>
      </c>
      <c r="Q7022" s="42" t="s">
        <v>65</v>
      </c>
      <c r="R7022" s="42">
        <v>1</v>
      </c>
      <c r="S7022" s="137" t="s">
        <v>2419</v>
      </c>
      <c r="T7022" s="62">
        <v>683234250</v>
      </c>
      <c r="U7022" s="62">
        <v>665176615.48000002</v>
      </c>
      <c r="Z7022" s="54" t="s">
        <v>280</v>
      </c>
      <c r="AA7022" s="132">
        <v>5.09765929594136E-6</v>
      </c>
      <c r="AJ7022" s="42"/>
      <c r="AM7022" s="42"/>
      <c r="AN7022" s="42"/>
      <c r="AO7022" s="42"/>
      <c r="AP7022" s="42"/>
      <c r="AY7022" s="42"/>
      <c r="AZ7022" s="42"/>
      <c r="BA7022" s="42"/>
      <c r="BB7022" s="42"/>
      <c r="BN7022" s="54" t="s">
        <v>4578</v>
      </c>
      <c r="BO7022" s="58" t="str">
        <f t="shared" si="109"/>
        <v>境内资产</v>
      </c>
      <c r="BP7022" s="58" t="str">
        <f>IF(M7022="",VLOOKUP(D7022,Sheet4!$A$1:$B$92,2,0),VLOOKUP(Q7022,Sheet4!$A$1:$B$92,2,0))</f>
        <v>保险资产管理产品</v>
      </c>
    </row>
    <row r="7023" spans="1:68" s="58" customFormat="1" ht="12.75" customHeight="1">
      <c r="A7023" s="64" t="s">
        <v>3619</v>
      </c>
      <c r="B7023" s="54" t="s">
        <v>3620</v>
      </c>
      <c r="C7023" s="252" t="s">
        <v>5552</v>
      </c>
      <c r="D7023" s="252" t="s">
        <v>672</v>
      </c>
      <c r="E7023" s="54" t="s">
        <v>3621</v>
      </c>
      <c r="F7023" s="54" t="s">
        <v>3620</v>
      </c>
      <c r="G7023" s="129">
        <v>8700</v>
      </c>
      <c r="H7023" s="323">
        <v>353556.69</v>
      </c>
      <c r="I7023" s="323">
        <v>236640</v>
      </c>
      <c r="J7023" s="42"/>
      <c r="K7023" s="42"/>
      <c r="L7023" s="42" t="s">
        <v>4489</v>
      </c>
      <c r="M7023" s="42" t="s">
        <v>4056</v>
      </c>
      <c r="N7023" s="42" t="s">
        <v>2447</v>
      </c>
      <c r="O7023" s="137" t="s">
        <v>4057</v>
      </c>
      <c r="P7023" s="42" t="s">
        <v>64</v>
      </c>
      <c r="Q7023" s="42" t="s">
        <v>65</v>
      </c>
      <c r="R7023" s="42">
        <v>1</v>
      </c>
      <c r="S7023" s="137" t="s">
        <v>2419</v>
      </c>
      <c r="T7023" s="62">
        <v>683234250</v>
      </c>
      <c r="U7023" s="62">
        <v>665176615.48000002</v>
      </c>
      <c r="Z7023" s="54" t="s">
        <v>280</v>
      </c>
      <c r="AA7023" s="132">
        <v>8.2720239206850702E-6</v>
      </c>
      <c r="AJ7023" s="42"/>
      <c r="AM7023" s="42"/>
      <c r="AN7023" s="42"/>
      <c r="AO7023" s="42"/>
      <c r="AP7023" s="42"/>
      <c r="AY7023" s="42"/>
      <c r="AZ7023" s="42"/>
      <c r="BA7023" s="42"/>
      <c r="BB7023" s="42"/>
      <c r="BN7023" s="54" t="s">
        <v>4578</v>
      </c>
      <c r="BO7023" s="58" t="str">
        <f t="shared" si="109"/>
        <v>境内资产</v>
      </c>
      <c r="BP7023" s="58" t="str">
        <f>IF(M7023="",VLOOKUP(D7023,Sheet4!$A$1:$B$92,2,0),VLOOKUP(Q7023,Sheet4!$A$1:$B$92,2,0))</f>
        <v>保险资产管理产品</v>
      </c>
    </row>
    <row r="7024" spans="1:68" s="58" customFormat="1" ht="12.75" customHeight="1">
      <c r="A7024" s="64" t="s">
        <v>3622</v>
      </c>
      <c r="B7024" s="54" t="s">
        <v>3623</v>
      </c>
      <c r="C7024" s="252" t="s">
        <v>5552</v>
      </c>
      <c r="D7024" s="252" t="s">
        <v>672</v>
      </c>
      <c r="E7024" s="54" t="s">
        <v>3624</v>
      </c>
      <c r="F7024" s="54" t="s">
        <v>3623</v>
      </c>
      <c r="G7024" s="129">
        <v>90500</v>
      </c>
      <c r="H7024" s="323">
        <v>833686.31</v>
      </c>
      <c r="I7024" s="323">
        <v>479650</v>
      </c>
      <c r="J7024" s="42"/>
      <c r="K7024" s="42"/>
      <c r="L7024" s="42" t="s">
        <v>4489</v>
      </c>
      <c r="M7024" s="42" t="s">
        <v>4056</v>
      </c>
      <c r="N7024" s="42" t="s">
        <v>2447</v>
      </c>
      <c r="O7024" s="137" t="s">
        <v>4057</v>
      </c>
      <c r="P7024" s="42" t="s">
        <v>64</v>
      </c>
      <c r="Q7024" s="42" t="s">
        <v>65</v>
      </c>
      <c r="R7024" s="42">
        <v>1</v>
      </c>
      <c r="S7024" s="137" t="s">
        <v>2419</v>
      </c>
      <c r="T7024" s="62">
        <v>683234250</v>
      </c>
      <c r="U7024" s="62">
        <v>665176615.48000002</v>
      </c>
      <c r="Z7024" s="54" t="s">
        <v>280</v>
      </c>
      <c r="AA7024" s="132">
        <v>6.2663584299471096E-6</v>
      </c>
      <c r="AJ7024" s="42"/>
      <c r="AM7024" s="42"/>
      <c r="AN7024" s="42"/>
      <c r="AO7024" s="42"/>
      <c r="AP7024" s="42"/>
      <c r="AY7024" s="42"/>
      <c r="AZ7024" s="42"/>
      <c r="BA7024" s="42"/>
      <c r="BB7024" s="42"/>
      <c r="BN7024" s="54" t="s">
        <v>4578</v>
      </c>
      <c r="BO7024" s="58" t="str">
        <f t="shared" si="109"/>
        <v>境内资产</v>
      </c>
      <c r="BP7024" s="58" t="str">
        <f>IF(M7024="",VLOOKUP(D7024,Sheet4!$A$1:$B$92,2,0),VLOOKUP(Q7024,Sheet4!$A$1:$B$92,2,0))</f>
        <v>保险资产管理产品</v>
      </c>
    </row>
    <row r="7025" spans="1:68" s="58" customFormat="1" ht="12.75" customHeight="1">
      <c r="A7025" s="64" t="s">
        <v>3625</v>
      </c>
      <c r="B7025" s="54" t="s">
        <v>3626</v>
      </c>
      <c r="C7025" s="252" t="s">
        <v>5552</v>
      </c>
      <c r="D7025" s="252" t="s">
        <v>672</v>
      </c>
      <c r="E7025" s="54" t="s">
        <v>3627</v>
      </c>
      <c r="F7025" s="54" t="s">
        <v>3626</v>
      </c>
      <c r="G7025" s="129">
        <v>3400</v>
      </c>
      <c r="H7025" s="323">
        <v>210283.2</v>
      </c>
      <c r="I7025" s="323">
        <v>176528</v>
      </c>
      <c r="J7025" s="42"/>
      <c r="K7025" s="42"/>
      <c r="L7025" s="42" t="s">
        <v>4489</v>
      </c>
      <c r="M7025" s="42" t="s">
        <v>4056</v>
      </c>
      <c r="N7025" s="42" t="s">
        <v>2447</v>
      </c>
      <c r="O7025" s="137" t="s">
        <v>4057</v>
      </c>
      <c r="P7025" s="42" t="s">
        <v>64</v>
      </c>
      <c r="Q7025" s="42" t="s">
        <v>65</v>
      </c>
      <c r="R7025" s="42">
        <v>1</v>
      </c>
      <c r="S7025" s="137" t="s">
        <v>2419</v>
      </c>
      <c r="T7025" s="62">
        <v>683234250</v>
      </c>
      <c r="U7025" s="62">
        <v>665176615.48000002</v>
      </c>
      <c r="Z7025" s="54" t="s">
        <v>280</v>
      </c>
      <c r="AA7025" s="132">
        <v>4.2043903738078497E-6</v>
      </c>
      <c r="AJ7025" s="42"/>
      <c r="AM7025" s="42"/>
      <c r="AN7025" s="42"/>
      <c r="AO7025" s="42"/>
      <c r="AP7025" s="42"/>
      <c r="AY7025" s="42"/>
      <c r="AZ7025" s="42"/>
      <c r="BA7025" s="42"/>
      <c r="BB7025" s="42"/>
      <c r="BN7025" s="54" t="s">
        <v>4578</v>
      </c>
      <c r="BO7025" s="58" t="str">
        <f t="shared" si="109"/>
        <v>境内资产</v>
      </c>
      <c r="BP7025" s="58" t="str">
        <f>IF(M7025="",VLOOKUP(D7025,Sheet4!$A$1:$B$92,2,0),VLOOKUP(Q7025,Sheet4!$A$1:$B$92,2,0))</f>
        <v>保险资产管理产品</v>
      </c>
    </row>
    <row r="7026" spans="1:68" s="58" customFormat="1" ht="12.75" customHeight="1">
      <c r="A7026" s="64" t="s">
        <v>4058</v>
      </c>
      <c r="B7026" s="54" t="s">
        <v>4059</v>
      </c>
      <c r="C7026" s="252" t="s">
        <v>5552</v>
      </c>
      <c r="D7026" s="252" t="s">
        <v>672</v>
      </c>
      <c r="E7026" s="54" t="s">
        <v>4060</v>
      </c>
      <c r="F7026" s="54" t="s">
        <v>4059</v>
      </c>
      <c r="G7026" s="129">
        <v>25500</v>
      </c>
      <c r="H7026" s="323">
        <v>180065</v>
      </c>
      <c r="I7026" s="323">
        <v>119595</v>
      </c>
      <c r="J7026" s="42"/>
      <c r="K7026" s="42"/>
      <c r="L7026" s="42" t="s">
        <v>4489</v>
      </c>
      <c r="M7026" s="42" t="s">
        <v>4056</v>
      </c>
      <c r="N7026" s="42" t="s">
        <v>2447</v>
      </c>
      <c r="O7026" s="137" t="s">
        <v>4057</v>
      </c>
      <c r="P7026" s="42" t="s">
        <v>64</v>
      </c>
      <c r="Q7026" s="42" t="s">
        <v>65</v>
      </c>
      <c r="R7026" s="42">
        <v>1</v>
      </c>
      <c r="S7026" s="137" t="s">
        <v>2419</v>
      </c>
      <c r="T7026" s="62">
        <v>683234250</v>
      </c>
      <c r="U7026" s="62">
        <v>665176615.48000002</v>
      </c>
      <c r="Z7026" s="54" t="s">
        <v>280</v>
      </c>
      <c r="AA7026" s="132">
        <v>6.5146514512415804E-6</v>
      </c>
      <c r="AJ7026" s="42"/>
      <c r="AM7026" s="42"/>
      <c r="AN7026" s="42"/>
      <c r="AO7026" s="42"/>
      <c r="AP7026" s="42"/>
      <c r="AY7026" s="42"/>
      <c r="AZ7026" s="42"/>
      <c r="BA7026" s="42"/>
      <c r="BB7026" s="42"/>
      <c r="BN7026" s="54" t="s">
        <v>4578</v>
      </c>
      <c r="BO7026" s="58" t="str">
        <f t="shared" si="109"/>
        <v>境内资产</v>
      </c>
      <c r="BP7026" s="58" t="str">
        <f>IF(M7026="",VLOOKUP(D7026,Sheet4!$A$1:$B$92,2,0),VLOOKUP(Q7026,Sheet4!$A$1:$B$92,2,0))</f>
        <v>保险资产管理产品</v>
      </c>
    </row>
    <row r="7027" spans="1:68" s="58" customFormat="1" ht="12.75" customHeight="1">
      <c r="A7027" s="64" t="s">
        <v>2100</v>
      </c>
      <c r="B7027" s="54" t="s">
        <v>1059</v>
      </c>
      <c r="C7027" s="252" t="s">
        <v>5552</v>
      </c>
      <c r="D7027" s="252" t="s">
        <v>672</v>
      </c>
      <c r="E7027" s="54" t="s">
        <v>3628</v>
      </c>
      <c r="F7027" s="54" t="s">
        <v>1059</v>
      </c>
      <c r="G7027" s="129">
        <v>4400</v>
      </c>
      <c r="H7027" s="323">
        <v>620092.65</v>
      </c>
      <c r="I7027" s="323">
        <v>769692</v>
      </c>
      <c r="J7027" s="42"/>
      <c r="K7027" s="42"/>
      <c r="L7027" s="42" t="s">
        <v>4489</v>
      </c>
      <c r="M7027" s="42" t="s">
        <v>4056</v>
      </c>
      <c r="N7027" s="42" t="s">
        <v>2447</v>
      </c>
      <c r="O7027" s="137" t="s">
        <v>4057</v>
      </c>
      <c r="P7027" s="42" t="s">
        <v>64</v>
      </c>
      <c r="Q7027" s="42" t="s">
        <v>65</v>
      </c>
      <c r="R7027" s="42">
        <v>1</v>
      </c>
      <c r="S7027" s="137" t="s">
        <v>2419</v>
      </c>
      <c r="T7027" s="62">
        <v>683234250</v>
      </c>
      <c r="U7027" s="62">
        <v>665176615.48000002</v>
      </c>
      <c r="Z7027" s="54" t="s">
        <v>280</v>
      </c>
      <c r="AA7027" s="132">
        <v>7.25043565849285E-6</v>
      </c>
      <c r="AJ7027" s="42"/>
      <c r="AM7027" s="42"/>
      <c r="AN7027" s="42"/>
      <c r="AO7027" s="42"/>
      <c r="AP7027" s="42"/>
      <c r="AY7027" s="42"/>
      <c r="AZ7027" s="42"/>
      <c r="BA7027" s="42"/>
      <c r="BB7027" s="42"/>
      <c r="BN7027" s="54" t="s">
        <v>4578</v>
      </c>
      <c r="BO7027" s="58" t="str">
        <f t="shared" si="109"/>
        <v>境内资产</v>
      </c>
      <c r="BP7027" s="58" t="str">
        <f>IF(M7027="",VLOOKUP(D7027,Sheet4!$A$1:$B$92,2,0),VLOOKUP(Q7027,Sheet4!$A$1:$B$92,2,0))</f>
        <v>保险资产管理产品</v>
      </c>
    </row>
    <row r="7028" spans="1:68" s="58" customFormat="1" ht="12.75" customHeight="1">
      <c r="A7028" s="64" t="s">
        <v>3629</v>
      </c>
      <c r="B7028" s="54" t="s">
        <v>3630</v>
      </c>
      <c r="C7028" s="252" t="s">
        <v>5552</v>
      </c>
      <c r="D7028" s="252" t="s">
        <v>672</v>
      </c>
      <c r="E7028" s="54" t="s">
        <v>3631</v>
      </c>
      <c r="F7028" s="54" t="s">
        <v>3630</v>
      </c>
      <c r="G7028" s="129">
        <v>17900</v>
      </c>
      <c r="H7028" s="323">
        <v>383841.31</v>
      </c>
      <c r="I7028" s="323">
        <v>295350</v>
      </c>
      <c r="J7028" s="42"/>
      <c r="K7028" s="42"/>
      <c r="L7028" s="42" t="s">
        <v>4489</v>
      </c>
      <c r="M7028" s="42" t="s">
        <v>4056</v>
      </c>
      <c r="N7028" s="42" t="s">
        <v>2447</v>
      </c>
      <c r="O7028" s="137" t="s">
        <v>4057</v>
      </c>
      <c r="P7028" s="42" t="s">
        <v>64</v>
      </c>
      <c r="Q7028" s="42" t="s">
        <v>65</v>
      </c>
      <c r="R7028" s="42">
        <v>1</v>
      </c>
      <c r="S7028" s="137" t="s">
        <v>2419</v>
      </c>
      <c r="T7028" s="62">
        <v>683234250</v>
      </c>
      <c r="U7028" s="62">
        <v>665176615.48000002</v>
      </c>
      <c r="Z7028" s="54" t="s">
        <v>280</v>
      </c>
      <c r="AA7028" s="132">
        <v>4.9845464246429896E-6</v>
      </c>
      <c r="AJ7028" s="42"/>
      <c r="AM7028" s="42"/>
      <c r="AN7028" s="42"/>
      <c r="AO7028" s="42"/>
      <c r="AP7028" s="42"/>
      <c r="AY7028" s="42"/>
      <c r="AZ7028" s="42"/>
      <c r="BA7028" s="42"/>
      <c r="BB7028" s="42"/>
      <c r="BN7028" s="54" t="s">
        <v>4578</v>
      </c>
      <c r="BO7028" s="58" t="str">
        <f t="shared" si="109"/>
        <v>境内资产</v>
      </c>
      <c r="BP7028" s="58" t="str">
        <f>IF(M7028="",VLOOKUP(D7028,Sheet4!$A$1:$B$92,2,0),VLOOKUP(Q7028,Sheet4!$A$1:$B$92,2,0))</f>
        <v>保险资产管理产品</v>
      </c>
    </row>
    <row r="7029" spans="1:68" s="58" customFormat="1" ht="12.75" customHeight="1">
      <c r="A7029" s="64" t="s">
        <v>3632</v>
      </c>
      <c r="B7029" s="54" t="s">
        <v>3633</v>
      </c>
      <c r="C7029" s="252" t="s">
        <v>5552</v>
      </c>
      <c r="D7029" s="252" t="s">
        <v>672</v>
      </c>
      <c r="E7029" s="54" t="s">
        <v>3634</v>
      </c>
      <c r="F7029" s="54" t="s">
        <v>3633</v>
      </c>
      <c r="G7029" s="129">
        <v>15300</v>
      </c>
      <c r="H7029" s="323">
        <v>154607</v>
      </c>
      <c r="I7029" s="323">
        <v>117504</v>
      </c>
      <c r="J7029" s="42"/>
      <c r="K7029" s="42"/>
      <c r="L7029" s="42" t="s">
        <v>4489</v>
      </c>
      <c r="M7029" s="42" t="s">
        <v>4056</v>
      </c>
      <c r="N7029" s="42" t="s">
        <v>2447</v>
      </c>
      <c r="O7029" s="137" t="s">
        <v>4057</v>
      </c>
      <c r="P7029" s="42" t="s">
        <v>64</v>
      </c>
      <c r="Q7029" s="42" t="s">
        <v>65</v>
      </c>
      <c r="R7029" s="42">
        <v>1</v>
      </c>
      <c r="S7029" s="137" t="s">
        <v>2419</v>
      </c>
      <c r="T7029" s="62">
        <v>683234250</v>
      </c>
      <c r="U7029" s="62">
        <v>665176615.48000002</v>
      </c>
      <c r="Z7029" s="54" t="s">
        <v>280</v>
      </c>
      <c r="AA7029" s="132">
        <v>3.0830961534162499E-6</v>
      </c>
      <c r="AJ7029" s="42"/>
      <c r="AM7029" s="42"/>
      <c r="AN7029" s="42"/>
      <c r="AO7029" s="42"/>
      <c r="AP7029" s="42"/>
      <c r="AY7029" s="42"/>
      <c r="AZ7029" s="42"/>
      <c r="BA7029" s="42"/>
      <c r="BB7029" s="42"/>
      <c r="BN7029" s="54" t="s">
        <v>4578</v>
      </c>
      <c r="BO7029" s="58" t="str">
        <f t="shared" si="109"/>
        <v>境内资产</v>
      </c>
      <c r="BP7029" s="58" t="str">
        <f>IF(M7029="",VLOOKUP(D7029,Sheet4!$A$1:$B$92,2,0),VLOOKUP(Q7029,Sheet4!$A$1:$B$92,2,0))</f>
        <v>保险资产管理产品</v>
      </c>
    </row>
    <row r="7030" spans="1:68" s="58" customFormat="1" ht="12.75" customHeight="1">
      <c r="A7030" s="64" t="s">
        <v>2526</v>
      </c>
      <c r="B7030" s="54" t="s">
        <v>2527</v>
      </c>
      <c r="C7030" s="252" t="s">
        <v>5552</v>
      </c>
      <c r="D7030" s="252" t="s">
        <v>672</v>
      </c>
      <c r="E7030" s="54" t="s">
        <v>2528</v>
      </c>
      <c r="F7030" s="54" t="s">
        <v>2527</v>
      </c>
      <c r="G7030" s="129">
        <v>12300</v>
      </c>
      <c r="H7030" s="323">
        <v>198964.59</v>
      </c>
      <c r="I7030" s="323">
        <v>173307</v>
      </c>
      <c r="J7030" s="42"/>
      <c r="K7030" s="42"/>
      <c r="L7030" s="42" t="s">
        <v>4489</v>
      </c>
      <c r="M7030" s="42" t="s">
        <v>4056</v>
      </c>
      <c r="N7030" s="42" t="s">
        <v>2447</v>
      </c>
      <c r="O7030" s="137" t="s">
        <v>4057</v>
      </c>
      <c r="P7030" s="42" t="s">
        <v>64</v>
      </c>
      <c r="Q7030" s="42" t="s">
        <v>65</v>
      </c>
      <c r="R7030" s="42">
        <v>1</v>
      </c>
      <c r="S7030" s="137" t="s">
        <v>2419</v>
      </c>
      <c r="T7030" s="62">
        <v>683234250</v>
      </c>
      <c r="U7030" s="62">
        <v>665176615.48000002</v>
      </c>
      <c r="Z7030" s="54" t="s">
        <v>280</v>
      </c>
      <c r="AA7030" s="132">
        <v>4.2373377259326303E-6</v>
      </c>
      <c r="AJ7030" s="42"/>
      <c r="AM7030" s="42"/>
      <c r="AN7030" s="42"/>
      <c r="AO7030" s="42"/>
      <c r="AP7030" s="42"/>
      <c r="AY7030" s="42"/>
      <c r="AZ7030" s="42"/>
      <c r="BA7030" s="42"/>
      <c r="BB7030" s="42"/>
      <c r="BN7030" s="54" t="s">
        <v>4578</v>
      </c>
      <c r="BO7030" s="58" t="str">
        <f t="shared" si="109"/>
        <v>境内资产</v>
      </c>
      <c r="BP7030" s="58" t="str">
        <f>IF(M7030="",VLOOKUP(D7030,Sheet4!$A$1:$B$92,2,0),VLOOKUP(Q7030,Sheet4!$A$1:$B$92,2,0))</f>
        <v>保险资产管理产品</v>
      </c>
    </row>
    <row r="7031" spans="1:68" s="58" customFormat="1" ht="12.75" customHeight="1">
      <c r="A7031" s="64" t="s">
        <v>2532</v>
      </c>
      <c r="B7031" s="54" t="s">
        <v>2533</v>
      </c>
      <c r="C7031" s="252" t="s">
        <v>5552</v>
      </c>
      <c r="D7031" s="252" t="s">
        <v>672</v>
      </c>
      <c r="E7031" s="54" t="s">
        <v>2534</v>
      </c>
      <c r="F7031" s="54" t="s">
        <v>2533</v>
      </c>
      <c r="G7031" s="129">
        <v>22800</v>
      </c>
      <c r="H7031" s="323">
        <v>691793.41</v>
      </c>
      <c r="I7031" s="323">
        <v>877344</v>
      </c>
      <c r="J7031" s="42"/>
      <c r="K7031" s="42"/>
      <c r="L7031" s="42" t="s">
        <v>4489</v>
      </c>
      <c r="M7031" s="42" t="s">
        <v>4056</v>
      </c>
      <c r="N7031" s="42" t="s">
        <v>2447</v>
      </c>
      <c r="O7031" s="137" t="s">
        <v>4057</v>
      </c>
      <c r="P7031" s="42" t="s">
        <v>64</v>
      </c>
      <c r="Q7031" s="42" t="s">
        <v>65</v>
      </c>
      <c r="R7031" s="42">
        <v>1</v>
      </c>
      <c r="S7031" s="137" t="s">
        <v>2419</v>
      </c>
      <c r="T7031" s="62">
        <v>683234250</v>
      </c>
      <c r="U7031" s="62">
        <v>665176615.48000002</v>
      </c>
      <c r="Z7031" s="54" t="s">
        <v>280</v>
      </c>
      <c r="AA7031" s="132">
        <v>7.0550367460830798E-6</v>
      </c>
      <c r="AJ7031" s="42"/>
      <c r="AM7031" s="42"/>
      <c r="AN7031" s="42"/>
      <c r="AO7031" s="42"/>
      <c r="AP7031" s="42"/>
      <c r="AY7031" s="42"/>
      <c r="AZ7031" s="42"/>
      <c r="BA7031" s="42"/>
      <c r="BB7031" s="42"/>
      <c r="BN7031" s="54" t="s">
        <v>4578</v>
      </c>
      <c r="BO7031" s="58" t="str">
        <f t="shared" si="109"/>
        <v>境内资产</v>
      </c>
      <c r="BP7031" s="58" t="str">
        <f>IF(M7031="",VLOOKUP(D7031,Sheet4!$A$1:$B$92,2,0),VLOOKUP(Q7031,Sheet4!$A$1:$B$92,2,0))</f>
        <v>保险资产管理产品</v>
      </c>
    </row>
    <row r="7032" spans="1:68" s="58" customFormat="1" ht="12.75" customHeight="1">
      <c r="A7032" s="64" t="s">
        <v>2535</v>
      </c>
      <c r="B7032" s="54" t="s">
        <v>2536</v>
      </c>
      <c r="C7032" s="252" t="s">
        <v>5552</v>
      </c>
      <c r="D7032" s="252" t="s">
        <v>672</v>
      </c>
      <c r="E7032" s="54" t="s">
        <v>2537</v>
      </c>
      <c r="F7032" s="54" t="s">
        <v>2536</v>
      </c>
      <c r="G7032" s="129">
        <v>74620</v>
      </c>
      <c r="H7032" s="323">
        <v>2596545.35</v>
      </c>
      <c r="I7032" s="323">
        <v>2708706</v>
      </c>
      <c r="J7032" s="42"/>
      <c r="K7032" s="42"/>
      <c r="L7032" s="42" t="s">
        <v>4489</v>
      </c>
      <c r="M7032" s="42" t="s">
        <v>4056</v>
      </c>
      <c r="N7032" s="42" t="s">
        <v>2447</v>
      </c>
      <c r="O7032" s="137" t="s">
        <v>4057</v>
      </c>
      <c r="P7032" s="42" t="s">
        <v>64</v>
      </c>
      <c r="Q7032" s="42" t="s">
        <v>65</v>
      </c>
      <c r="R7032" s="42">
        <v>1</v>
      </c>
      <c r="S7032" s="137" t="s">
        <v>2419</v>
      </c>
      <c r="T7032" s="62">
        <v>683234250</v>
      </c>
      <c r="U7032" s="62">
        <v>665176615.48000002</v>
      </c>
      <c r="Z7032" s="54" t="s">
        <v>280</v>
      </c>
      <c r="AA7032" s="132">
        <v>1.1299912782360701E-5</v>
      </c>
      <c r="AJ7032" s="42"/>
      <c r="AM7032" s="42"/>
      <c r="AN7032" s="42"/>
      <c r="AO7032" s="42"/>
      <c r="AP7032" s="42"/>
      <c r="AY7032" s="42"/>
      <c r="AZ7032" s="42"/>
      <c r="BA7032" s="42"/>
      <c r="BB7032" s="42"/>
      <c r="BN7032" s="54" t="s">
        <v>4578</v>
      </c>
      <c r="BO7032" s="58" t="str">
        <f t="shared" si="109"/>
        <v>境内资产</v>
      </c>
      <c r="BP7032" s="58" t="str">
        <f>IF(M7032="",VLOOKUP(D7032,Sheet4!$A$1:$B$92,2,0),VLOOKUP(Q7032,Sheet4!$A$1:$B$92,2,0))</f>
        <v>保险资产管理产品</v>
      </c>
    </row>
    <row r="7033" spans="1:68" s="58" customFormat="1" ht="12.75" customHeight="1">
      <c r="A7033" s="64" t="s">
        <v>2101</v>
      </c>
      <c r="B7033" s="54" t="s">
        <v>2223</v>
      </c>
      <c r="C7033" s="252" t="s">
        <v>5552</v>
      </c>
      <c r="D7033" s="252" t="s">
        <v>672</v>
      </c>
      <c r="E7033" s="54" t="s">
        <v>2544</v>
      </c>
      <c r="F7033" s="54" t="s">
        <v>2223</v>
      </c>
      <c r="G7033" s="129">
        <v>5579</v>
      </c>
      <c r="H7033" s="323">
        <v>403821.29</v>
      </c>
      <c r="I7033" s="323">
        <v>393877.4</v>
      </c>
      <c r="J7033" s="42"/>
      <c r="K7033" s="42"/>
      <c r="L7033" s="42" t="s">
        <v>4489</v>
      </c>
      <c r="M7033" s="42" t="s">
        <v>4056</v>
      </c>
      <c r="N7033" s="42" t="s">
        <v>2447</v>
      </c>
      <c r="O7033" s="137" t="s">
        <v>4057</v>
      </c>
      <c r="P7033" s="42" t="s">
        <v>64</v>
      </c>
      <c r="Q7033" s="42" t="s">
        <v>65</v>
      </c>
      <c r="R7033" s="42">
        <v>1</v>
      </c>
      <c r="S7033" s="137" t="s">
        <v>2419</v>
      </c>
      <c r="T7033" s="62">
        <v>683234250</v>
      </c>
      <c r="U7033" s="62">
        <v>665176615.48000002</v>
      </c>
      <c r="Z7033" s="54" t="s">
        <v>280</v>
      </c>
      <c r="AA7033" s="132">
        <v>4.9134860086746496E-6</v>
      </c>
      <c r="AJ7033" s="42"/>
      <c r="AM7033" s="42"/>
      <c r="AN7033" s="42"/>
      <c r="AO7033" s="42"/>
      <c r="AP7033" s="42"/>
      <c r="AY7033" s="42"/>
      <c r="AZ7033" s="42"/>
      <c r="BA7033" s="42"/>
      <c r="BB7033" s="42"/>
      <c r="BN7033" s="54" t="s">
        <v>4578</v>
      </c>
      <c r="BO7033" s="58" t="str">
        <f t="shared" si="109"/>
        <v>境内资产</v>
      </c>
      <c r="BP7033" s="58" t="str">
        <f>IF(M7033="",VLOOKUP(D7033,Sheet4!$A$1:$B$92,2,0),VLOOKUP(Q7033,Sheet4!$A$1:$B$92,2,0))</f>
        <v>保险资产管理产品</v>
      </c>
    </row>
    <row r="7034" spans="1:68" s="58" customFormat="1" ht="12.75" customHeight="1">
      <c r="A7034" s="64" t="s">
        <v>2553</v>
      </c>
      <c r="B7034" s="54" t="s">
        <v>2554</v>
      </c>
      <c r="C7034" s="252" t="s">
        <v>5552</v>
      </c>
      <c r="D7034" s="252" t="s">
        <v>672</v>
      </c>
      <c r="E7034" s="54" t="s">
        <v>2555</v>
      </c>
      <c r="F7034" s="54" t="s">
        <v>2554</v>
      </c>
      <c r="G7034" s="129">
        <v>17500</v>
      </c>
      <c r="H7034" s="323">
        <v>702658.7</v>
      </c>
      <c r="I7034" s="323">
        <v>610575</v>
      </c>
      <c r="J7034" s="42"/>
      <c r="K7034" s="42"/>
      <c r="L7034" s="42" t="s">
        <v>4489</v>
      </c>
      <c r="M7034" s="42" t="s">
        <v>4056</v>
      </c>
      <c r="N7034" s="42" t="s">
        <v>2447</v>
      </c>
      <c r="O7034" s="137" t="s">
        <v>4057</v>
      </c>
      <c r="P7034" s="42" t="s">
        <v>64</v>
      </c>
      <c r="Q7034" s="42" t="s">
        <v>65</v>
      </c>
      <c r="R7034" s="42">
        <v>1</v>
      </c>
      <c r="S7034" s="137" t="s">
        <v>2419</v>
      </c>
      <c r="T7034" s="62">
        <v>683234250</v>
      </c>
      <c r="U7034" s="62">
        <v>665176615.48000002</v>
      </c>
      <c r="Z7034" s="54" t="s">
        <v>280</v>
      </c>
      <c r="AA7034" s="132">
        <v>7.5290667851434897E-6</v>
      </c>
      <c r="AJ7034" s="42"/>
      <c r="AM7034" s="42"/>
      <c r="AN7034" s="42"/>
      <c r="AO7034" s="42"/>
      <c r="AP7034" s="42"/>
      <c r="AY7034" s="42"/>
      <c r="AZ7034" s="42"/>
      <c r="BA7034" s="42"/>
      <c r="BB7034" s="42"/>
      <c r="BN7034" s="54" t="s">
        <v>4578</v>
      </c>
      <c r="BO7034" s="58" t="str">
        <f t="shared" si="109"/>
        <v>境内资产</v>
      </c>
      <c r="BP7034" s="58" t="str">
        <f>IF(M7034="",VLOOKUP(D7034,Sheet4!$A$1:$B$92,2,0),VLOOKUP(Q7034,Sheet4!$A$1:$B$92,2,0))</f>
        <v>保险资产管理产品</v>
      </c>
    </row>
    <row r="7035" spans="1:68" s="58" customFormat="1" ht="12.75" customHeight="1">
      <c r="A7035" s="64" t="s">
        <v>3635</v>
      </c>
      <c r="B7035" s="54" t="s">
        <v>3636</v>
      </c>
      <c r="C7035" s="252" t="s">
        <v>5552</v>
      </c>
      <c r="D7035" s="252" t="s">
        <v>672</v>
      </c>
      <c r="E7035" s="54" t="s">
        <v>3637</v>
      </c>
      <c r="F7035" s="54" t="s">
        <v>3636</v>
      </c>
      <c r="G7035" s="129">
        <v>17200</v>
      </c>
      <c r="H7035" s="323">
        <v>373927.2</v>
      </c>
      <c r="I7035" s="323">
        <v>277264</v>
      </c>
      <c r="J7035" s="42"/>
      <c r="K7035" s="42"/>
      <c r="L7035" s="42" t="s">
        <v>4489</v>
      </c>
      <c r="M7035" s="42" t="s">
        <v>4056</v>
      </c>
      <c r="N7035" s="42" t="s">
        <v>2447</v>
      </c>
      <c r="O7035" s="137" t="s">
        <v>4057</v>
      </c>
      <c r="P7035" s="42" t="s">
        <v>64</v>
      </c>
      <c r="Q7035" s="42" t="s">
        <v>65</v>
      </c>
      <c r="R7035" s="42">
        <v>1</v>
      </c>
      <c r="S7035" s="137" t="s">
        <v>2419</v>
      </c>
      <c r="T7035" s="62">
        <v>683234250</v>
      </c>
      <c r="U7035" s="62">
        <v>665176615.48000002</v>
      </c>
      <c r="Z7035" s="54" t="s">
        <v>280</v>
      </c>
      <c r="AA7035" s="132">
        <v>5.74376644472475E-6</v>
      </c>
      <c r="AJ7035" s="42"/>
      <c r="AM7035" s="42"/>
      <c r="AN7035" s="42"/>
      <c r="AO7035" s="42"/>
      <c r="AP7035" s="42"/>
      <c r="AY7035" s="42"/>
      <c r="AZ7035" s="42"/>
      <c r="BA7035" s="42"/>
      <c r="BB7035" s="42"/>
      <c r="BN7035" s="54" t="s">
        <v>4578</v>
      </c>
      <c r="BO7035" s="58" t="str">
        <f t="shared" si="109"/>
        <v>境内资产</v>
      </c>
      <c r="BP7035" s="58" t="str">
        <f>IF(M7035="",VLOOKUP(D7035,Sheet4!$A$1:$B$92,2,0),VLOOKUP(Q7035,Sheet4!$A$1:$B$92,2,0))</f>
        <v>保险资产管理产品</v>
      </c>
    </row>
    <row r="7036" spans="1:68" s="58" customFormat="1" ht="12.75" customHeight="1">
      <c r="A7036" s="64" t="s">
        <v>1988</v>
      </c>
      <c r="B7036" s="54" t="s">
        <v>1989</v>
      </c>
      <c r="C7036" s="252" t="s">
        <v>5552</v>
      </c>
      <c r="D7036" s="252" t="s">
        <v>672</v>
      </c>
      <c r="E7036" s="54" t="s">
        <v>3638</v>
      </c>
      <c r="F7036" s="54" t="s">
        <v>1989</v>
      </c>
      <c r="G7036" s="129">
        <v>26400</v>
      </c>
      <c r="H7036" s="323">
        <v>993570.22</v>
      </c>
      <c r="I7036" s="323">
        <v>882552</v>
      </c>
      <c r="J7036" s="42"/>
      <c r="K7036" s="42"/>
      <c r="L7036" s="42" t="s">
        <v>4489</v>
      </c>
      <c r="M7036" s="42" t="s">
        <v>4056</v>
      </c>
      <c r="N7036" s="42" t="s">
        <v>2447</v>
      </c>
      <c r="O7036" s="137" t="s">
        <v>4057</v>
      </c>
      <c r="P7036" s="42" t="s">
        <v>64</v>
      </c>
      <c r="Q7036" s="42" t="s">
        <v>65</v>
      </c>
      <c r="R7036" s="42">
        <v>1</v>
      </c>
      <c r="S7036" s="137" t="s">
        <v>2419</v>
      </c>
      <c r="T7036" s="62">
        <v>683234250</v>
      </c>
      <c r="U7036" s="62">
        <v>665176615.48000002</v>
      </c>
      <c r="Z7036" s="54" t="s">
        <v>280</v>
      </c>
      <c r="AA7036" s="132">
        <v>7.72761099492876E-6</v>
      </c>
      <c r="AJ7036" s="42"/>
      <c r="AM7036" s="42"/>
      <c r="AN7036" s="42"/>
      <c r="AO7036" s="42"/>
      <c r="AP7036" s="42"/>
      <c r="AY7036" s="42"/>
      <c r="AZ7036" s="42"/>
      <c r="BA7036" s="42"/>
      <c r="BB7036" s="42"/>
      <c r="BN7036" s="54" t="s">
        <v>4578</v>
      </c>
      <c r="BO7036" s="58" t="str">
        <f t="shared" si="109"/>
        <v>境内资产</v>
      </c>
      <c r="BP7036" s="58" t="str">
        <f>IF(M7036="",VLOOKUP(D7036,Sheet4!$A$1:$B$92,2,0),VLOOKUP(Q7036,Sheet4!$A$1:$B$92,2,0))</f>
        <v>保险资产管理产品</v>
      </c>
    </row>
    <row r="7037" spans="1:68" s="58" customFormat="1" ht="12.75" customHeight="1">
      <c r="A7037" s="64" t="s">
        <v>3639</v>
      </c>
      <c r="B7037" s="54" t="s">
        <v>3640</v>
      </c>
      <c r="C7037" s="252" t="s">
        <v>5552</v>
      </c>
      <c r="D7037" s="252" t="s">
        <v>672</v>
      </c>
      <c r="E7037" s="54" t="s">
        <v>3641</v>
      </c>
      <c r="F7037" s="54" t="s">
        <v>3640</v>
      </c>
      <c r="G7037" s="129">
        <v>34900</v>
      </c>
      <c r="H7037" s="323">
        <v>248834.5</v>
      </c>
      <c r="I7037" s="323">
        <v>177292</v>
      </c>
      <c r="J7037" s="42"/>
      <c r="K7037" s="42"/>
      <c r="L7037" s="42" t="s">
        <v>4489</v>
      </c>
      <c r="M7037" s="42" t="s">
        <v>4056</v>
      </c>
      <c r="N7037" s="42" t="s">
        <v>2447</v>
      </c>
      <c r="O7037" s="137" t="s">
        <v>4057</v>
      </c>
      <c r="P7037" s="42" t="s">
        <v>64</v>
      </c>
      <c r="Q7037" s="42" t="s">
        <v>65</v>
      </c>
      <c r="R7037" s="42">
        <v>1</v>
      </c>
      <c r="S7037" s="137" t="s">
        <v>2419</v>
      </c>
      <c r="T7037" s="62">
        <v>683234250</v>
      </c>
      <c r="U7037" s="62">
        <v>665176615.48000002</v>
      </c>
      <c r="Z7037" s="54" t="s">
        <v>280</v>
      </c>
      <c r="AA7037" s="132">
        <v>5.1774362999550799E-6</v>
      </c>
      <c r="AJ7037" s="42"/>
      <c r="AM7037" s="42"/>
      <c r="AN7037" s="42"/>
      <c r="AO7037" s="42"/>
      <c r="AP7037" s="42"/>
      <c r="AY7037" s="42"/>
      <c r="AZ7037" s="42"/>
      <c r="BA7037" s="42"/>
      <c r="BB7037" s="42"/>
      <c r="BN7037" s="54" t="s">
        <v>4578</v>
      </c>
      <c r="BO7037" s="58" t="str">
        <f t="shared" si="109"/>
        <v>境内资产</v>
      </c>
      <c r="BP7037" s="58" t="str">
        <f>IF(M7037="",VLOOKUP(D7037,Sheet4!$A$1:$B$92,2,0),VLOOKUP(Q7037,Sheet4!$A$1:$B$92,2,0))</f>
        <v>保险资产管理产品</v>
      </c>
    </row>
    <row r="7038" spans="1:68" s="58" customFormat="1" ht="12.75" customHeight="1">
      <c r="A7038" s="64" t="s">
        <v>2092</v>
      </c>
      <c r="B7038" s="54" t="s">
        <v>2568</v>
      </c>
      <c r="C7038" s="252" t="s">
        <v>5552</v>
      </c>
      <c r="D7038" s="252" t="s">
        <v>672</v>
      </c>
      <c r="E7038" s="54" t="s">
        <v>2569</v>
      </c>
      <c r="F7038" s="54" t="s">
        <v>2568</v>
      </c>
      <c r="G7038" s="129">
        <v>22156</v>
      </c>
      <c r="H7038" s="323">
        <v>982343.95</v>
      </c>
      <c r="I7038" s="323">
        <v>983726.4</v>
      </c>
      <c r="J7038" s="42"/>
      <c r="K7038" s="42"/>
      <c r="L7038" s="42" t="s">
        <v>4489</v>
      </c>
      <c r="M7038" s="42" t="s">
        <v>4056</v>
      </c>
      <c r="N7038" s="42" t="s">
        <v>2447</v>
      </c>
      <c r="O7038" s="137" t="s">
        <v>4057</v>
      </c>
      <c r="P7038" s="42" t="s">
        <v>64</v>
      </c>
      <c r="Q7038" s="42" t="s">
        <v>65</v>
      </c>
      <c r="R7038" s="42">
        <v>1</v>
      </c>
      <c r="S7038" s="137" t="s">
        <v>2419</v>
      </c>
      <c r="T7038" s="62">
        <v>683234250</v>
      </c>
      <c r="U7038" s="62">
        <v>665176615.48000002</v>
      </c>
      <c r="Z7038" s="54" t="s">
        <v>280</v>
      </c>
      <c r="AA7038" s="132">
        <v>8.7933640201337794E-6</v>
      </c>
      <c r="AJ7038" s="42"/>
      <c r="AM7038" s="42"/>
      <c r="AN7038" s="42"/>
      <c r="AO7038" s="42"/>
      <c r="AP7038" s="42"/>
      <c r="AY7038" s="42"/>
      <c r="AZ7038" s="42"/>
      <c r="BA7038" s="42"/>
      <c r="BB7038" s="42"/>
      <c r="BN7038" s="54" t="s">
        <v>4578</v>
      </c>
      <c r="BO7038" s="58" t="str">
        <f t="shared" si="109"/>
        <v>境内资产</v>
      </c>
      <c r="BP7038" s="58" t="str">
        <f>IF(M7038="",VLOOKUP(D7038,Sheet4!$A$1:$B$92,2,0),VLOOKUP(Q7038,Sheet4!$A$1:$B$92,2,0))</f>
        <v>保险资产管理产品</v>
      </c>
    </row>
    <row r="7039" spans="1:68" s="58" customFormat="1" ht="12.75" customHeight="1">
      <c r="A7039" s="64" t="s">
        <v>2582</v>
      </c>
      <c r="B7039" s="54" t="s">
        <v>2583</v>
      </c>
      <c r="C7039" s="252" t="s">
        <v>5552</v>
      </c>
      <c r="D7039" s="252" t="s">
        <v>672</v>
      </c>
      <c r="E7039" s="54" t="s">
        <v>2584</v>
      </c>
      <c r="F7039" s="54" t="s">
        <v>2583</v>
      </c>
      <c r="G7039" s="129">
        <v>6100</v>
      </c>
      <c r="H7039" s="323">
        <v>1064874.6399999999</v>
      </c>
      <c r="I7039" s="323">
        <v>882060</v>
      </c>
      <c r="J7039" s="42"/>
      <c r="K7039" s="42"/>
      <c r="L7039" s="42" t="s">
        <v>4489</v>
      </c>
      <c r="M7039" s="42" t="s">
        <v>4056</v>
      </c>
      <c r="N7039" s="42" t="s">
        <v>2447</v>
      </c>
      <c r="O7039" s="137" t="s">
        <v>4057</v>
      </c>
      <c r="P7039" s="42" t="s">
        <v>64</v>
      </c>
      <c r="Q7039" s="42" t="s">
        <v>65</v>
      </c>
      <c r="R7039" s="42">
        <v>1</v>
      </c>
      <c r="S7039" s="137" t="s">
        <v>2419</v>
      </c>
      <c r="T7039" s="62">
        <v>683234250</v>
      </c>
      <c r="U7039" s="62">
        <v>665176615.48000002</v>
      </c>
      <c r="Z7039" s="54" t="s">
        <v>280</v>
      </c>
      <c r="AA7039" s="132">
        <v>4.0478092725356799E-6</v>
      </c>
      <c r="AJ7039" s="42"/>
      <c r="AM7039" s="42"/>
      <c r="AN7039" s="42"/>
      <c r="AO7039" s="42"/>
      <c r="AP7039" s="42"/>
      <c r="AY7039" s="42"/>
      <c r="AZ7039" s="42"/>
      <c r="BA7039" s="42"/>
      <c r="BB7039" s="42"/>
      <c r="BN7039" s="54" t="s">
        <v>4578</v>
      </c>
      <c r="BO7039" s="58" t="str">
        <f t="shared" si="109"/>
        <v>境内资产</v>
      </c>
      <c r="BP7039" s="58" t="str">
        <f>IF(M7039="",VLOOKUP(D7039,Sheet4!$A$1:$B$92,2,0),VLOOKUP(Q7039,Sheet4!$A$1:$B$92,2,0))</f>
        <v>保险资产管理产品</v>
      </c>
    </row>
    <row r="7040" spans="1:68" s="58" customFormat="1" ht="12.75" customHeight="1">
      <c r="A7040" s="64" t="s">
        <v>2224</v>
      </c>
      <c r="B7040" s="54" t="s">
        <v>2225</v>
      </c>
      <c r="C7040" s="252" t="s">
        <v>5552</v>
      </c>
      <c r="D7040" s="252" t="s">
        <v>672</v>
      </c>
      <c r="E7040" s="54" t="s">
        <v>3642</v>
      </c>
      <c r="F7040" s="54" t="s">
        <v>2225</v>
      </c>
      <c r="G7040" s="129">
        <v>9038</v>
      </c>
      <c r="H7040" s="323">
        <v>594890.31000000006</v>
      </c>
      <c r="I7040" s="323">
        <v>556921.56000000006</v>
      </c>
      <c r="J7040" s="42"/>
      <c r="K7040" s="42"/>
      <c r="L7040" s="42" t="s">
        <v>4489</v>
      </c>
      <c r="M7040" s="42" t="s">
        <v>4056</v>
      </c>
      <c r="N7040" s="42" t="s">
        <v>2447</v>
      </c>
      <c r="O7040" s="137" t="s">
        <v>4057</v>
      </c>
      <c r="P7040" s="42" t="s">
        <v>64</v>
      </c>
      <c r="Q7040" s="42" t="s">
        <v>65</v>
      </c>
      <c r="R7040" s="42">
        <v>1</v>
      </c>
      <c r="S7040" s="137" t="s">
        <v>2419</v>
      </c>
      <c r="T7040" s="62">
        <v>683234250</v>
      </c>
      <c r="U7040" s="62">
        <v>665176615.48000002</v>
      </c>
      <c r="Z7040" s="54" t="s">
        <v>280</v>
      </c>
      <c r="AA7040" s="132">
        <v>5.4407728499000696E-6</v>
      </c>
      <c r="AJ7040" s="42"/>
      <c r="AM7040" s="42"/>
      <c r="AN7040" s="42"/>
      <c r="AO7040" s="42"/>
      <c r="AP7040" s="42"/>
      <c r="AY7040" s="42"/>
      <c r="AZ7040" s="42"/>
      <c r="BA7040" s="42"/>
      <c r="BB7040" s="42"/>
      <c r="BN7040" s="54" t="s">
        <v>4578</v>
      </c>
      <c r="BO7040" s="58" t="str">
        <f t="shared" si="109"/>
        <v>境内资产</v>
      </c>
      <c r="BP7040" s="58" t="str">
        <f>IF(M7040="",VLOOKUP(D7040,Sheet4!$A$1:$B$92,2,0),VLOOKUP(Q7040,Sheet4!$A$1:$B$92,2,0))</f>
        <v>保险资产管理产品</v>
      </c>
    </row>
    <row r="7041" spans="1:68" s="58" customFormat="1" ht="12.75" customHeight="1">
      <c r="A7041" s="64" t="s">
        <v>3643</v>
      </c>
      <c r="B7041" s="54" t="s">
        <v>3644</v>
      </c>
      <c r="C7041" s="252" t="s">
        <v>5552</v>
      </c>
      <c r="D7041" s="252" t="s">
        <v>672</v>
      </c>
      <c r="E7041" s="54" t="s">
        <v>3645</v>
      </c>
      <c r="F7041" s="54" t="s">
        <v>3644</v>
      </c>
      <c r="G7041" s="129">
        <v>19000</v>
      </c>
      <c r="H7041" s="323">
        <v>1162102.22</v>
      </c>
      <c r="I7041" s="323">
        <v>902500</v>
      </c>
      <c r="J7041" s="42"/>
      <c r="K7041" s="42"/>
      <c r="L7041" s="42" t="s">
        <v>4489</v>
      </c>
      <c r="M7041" s="42" t="s">
        <v>4056</v>
      </c>
      <c r="N7041" s="42" t="s">
        <v>2447</v>
      </c>
      <c r="O7041" s="137" t="s">
        <v>4057</v>
      </c>
      <c r="P7041" s="42" t="s">
        <v>64</v>
      </c>
      <c r="Q7041" s="42" t="s">
        <v>65</v>
      </c>
      <c r="R7041" s="42">
        <v>1</v>
      </c>
      <c r="S7041" s="137" t="s">
        <v>2419</v>
      </c>
      <c r="T7041" s="62">
        <v>683234250</v>
      </c>
      <c r="U7041" s="62">
        <v>665176615.48000002</v>
      </c>
      <c r="Z7041" s="54" t="s">
        <v>280</v>
      </c>
      <c r="AA7041" s="132">
        <v>3.8813512807553104E-6</v>
      </c>
      <c r="AJ7041" s="42"/>
      <c r="AM7041" s="42"/>
      <c r="AN7041" s="42"/>
      <c r="AO7041" s="42"/>
      <c r="AP7041" s="42"/>
      <c r="AY7041" s="42"/>
      <c r="AZ7041" s="42"/>
      <c r="BA7041" s="42"/>
      <c r="BB7041" s="42"/>
      <c r="BN7041" s="54" t="s">
        <v>4578</v>
      </c>
      <c r="BO7041" s="58" t="str">
        <f t="shared" si="109"/>
        <v>境内资产</v>
      </c>
      <c r="BP7041" s="58" t="str">
        <f>IF(M7041="",VLOOKUP(D7041,Sheet4!$A$1:$B$92,2,0),VLOOKUP(Q7041,Sheet4!$A$1:$B$92,2,0))</f>
        <v>保险资产管理产品</v>
      </c>
    </row>
    <row r="7042" spans="1:68" s="58" customFormat="1" ht="12.75" customHeight="1">
      <c r="A7042" s="64" t="s">
        <v>2097</v>
      </c>
      <c r="B7042" s="54" t="s">
        <v>3646</v>
      </c>
      <c r="C7042" s="252" t="s">
        <v>5552</v>
      </c>
      <c r="D7042" s="252" t="s">
        <v>672</v>
      </c>
      <c r="E7042" s="54" t="s">
        <v>3647</v>
      </c>
      <c r="F7042" s="54" t="s">
        <v>3646</v>
      </c>
      <c r="G7042" s="129">
        <v>2400</v>
      </c>
      <c r="H7042" s="323">
        <v>467251.11</v>
      </c>
      <c r="I7042" s="323">
        <v>570528</v>
      </c>
      <c r="J7042" s="42"/>
      <c r="K7042" s="42"/>
      <c r="L7042" s="42" t="s">
        <v>4489</v>
      </c>
      <c r="M7042" s="42" t="s">
        <v>4056</v>
      </c>
      <c r="N7042" s="42" t="s">
        <v>2447</v>
      </c>
      <c r="O7042" s="137" t="s">
        <v>4057</v>
      </c>
      <c r="P7042" s="42" t="s">
        <v>64</v>
      </c>
      <c r="Q7042" s="42" t="s">
        <v>65</v>
      </c>
      <c r="R7042" s="42">
        <v>1</v>
      </c>
      <c r="S7042" s="137" t="s">
        <v>2419</v>
      </c>
      <c r="T7042" s="62">
        <v>683234250</v>
      </c>
      <c r="U7042" s="62">
        <v>665176615.48000002</v>
      </c>
      <c r="Z7042" s="54" t="s">
        <v>280</v>
      </c>
      <c r="AA7042" s="132">
        <v>4.5643110109199197E-6</v>
      </c>
      <c r="AJ7042" s="42"/>
      <c r="AM7042" s="42"/>
      <c r="AN7042" s="42"/>
      <c r="AO7042" s="42"/>
      <c r="AP7042" s="42"/>
      <c r="AY7042" s="42"/>
      <c r="AZ7042" s="42"/>
      <c r="BA7042" s="42"/>
      <c r="BB7042" s="42"/>
      <c r="BN7042" s="54" t="s">
        <v>4578</v>
      </c>
      <c r="BO7042" s="58" t="str">
        <f t="shared" si="109"/>
        <v>境内资产</v>
      </c>
      <c r="BP7042" s="58" t="str">
        <f>IF(M7042="",VLOOKUP(D7042,Sheet4!$A$1:$B$92,2,0),VLOOKUP(Q7042,Sheet4!$A$1:$B$92,2,0))</f>
        <v>保险资产管理产品</v>
      </c>
    </row>
    <row r="7043" spans="1:68" s="58" customFormat="1" ht="12.75" customHeight="1">
      <c r="A7043" s="64" t="s">
        <v>2597</v>
      </c>
      <c r="B7043" s="54" t="s">
        <v>2598</v>
      </c>
      <c r="C7043" s="252" t="s">
        <v>5552</v>
      </c>
      <c r="D7043" s="252" t="s">
        <v>672</v>
      </c>
      <c r="E7043" s="54" t="s">
        <v>2599</v>
      </c>
      <c r="F7043" s="54" t="s">
        <v>2598</v>
      </c>
      <c r="G7043" s="129">
        <v>9898</v>
      </c>
      <c r="H7043" s="323">
        <v>649378.85</v>
      </c>
      <c r="I7043" s="323">
        <v>413637.42</v>
      </c>
      <c r="J7043" s="42"/>
      <c r="K7043" s="42"/>
      <c r="L7043" s="42" t="s">
        <v>4489</v>
      </c>
      <c r="M7043" s="42" t="s">
        <v>4056</v>
      </c>
      <c r="N7043" s="42" t="s">
        <v>2447</v>
      </c>
      <c r="O7043" s="137" t="s">
        <v>4057</v>
      </c>
      <c r="P7043" s="42" t="s">
        <v>64</v>
      </c>
      <c r="Q7043" s="42" t="s">
        <v>65</v>
      </c>
      <c r="R7043" s="42">
        <v>1</v>
      </c>
      <c r="S7043" s="137" t="s">
        <v>2419</v>
      </c>
      <c r="T7043" s="62">
        <v>683234250</v>
      </c>
      <c r="U7043" s="62">
        <v>665176615.48000002</v>
      </c>
      <c r="Z7043" s="54" t="s">
        <v>280</v>
      </c>
      <c r="AA7043" s="132">
        <v>8.3149383942744903E-6</v>
      </c>
      <c r="AJ7043" s="42"/>
      <c r="AM7043" s="42"/>
      <c r="AN7043" s="42"/>
      <c r="AO7043" s="42"/>
      <c r="AP7043" s="42"/>
      <c r="AY7043" s="42"/>
      <c r="AZ7043" s="42"/>
      <c r="BA7043" s="42"/>
      <c r="BB7043" s="42"/>
      <c r="BN7043" s="54" t="s">
        <v>4578</v>
      </c>
      <c r="BO7043" s="58" t="str">
        <f t="shared" ref="BO7043:BO7106" si="110">IF(LEFT(D7043,2)="境外","境外资产","境内资产")</f>
        <v>境内资产</v>
      </c>
      <c r="BP7043" s="58" t="str">
        <f>IF(M7043="",VLOOKUP(D7043,Sheet4!$A$1:$B$92,2,0),VLOOKUP(Q7043,Sheet4!$A$1:$B$92,2,0))</f>
        <v>保险资产管理产品</v>
      </c>
    </row>
    <row r="7044" spans="1:68" s="58" customFormat="1" ht="12.75" customHeight="1">
      <c r="A7044" s="64" t="s">
        <v>3648</v>
      </c>
      <c r="B7044" s="54" t="s">
        <v>3649</v>
      </c>
      <c r="C7044" s="252" t="s">
        <v>5552</v>
      </c>
      <c r="D7044" s="252" t="s">
        <v>672</v>
      </c>
      <c r="E7044" s="54" t="s">
        <v>3650</v>
      </c>
      <c r="F7044" s="54" t="s">
        <v>3649</v>
      </c>
      <c r="G7044" s="129">
        <v>9120</v>
      </c>
      <c r="H7044" s="323">
        <v>240223.72</v>
      </c>
      <c r="I7044" s="323">
        <v>134337.60000000001</v>
      </c>
      <c r="J7044" s="42"/>
      <c r="K7044" s="42"/>
      <c r="L7044" s="42" t="s">
        <v>4489</v>
      </c>
      <c r="M7044" s="42" t="s">
        <v>4056</v>
      </c>
      <c r="N7044" s="42" t="s">
        <v>2447</v>
      </c>
      <c r="O7044" s="137" t="s">
        <v>4057</v>
      </c>
      <c r="P7044" s="42" t="s">
        <v>64</v>
      </c>
      <c r="Q7044" s="42" t="s">
        <v>65</v>
      </c>
      <c r="R7044" s="42">
        <v>1</v>
      </c>
      <c r="S7044" s="137" t="s">
        <v>2419</v>
      </c>
      <c r="T7044" s="62">
        <v>683234250</v>
      </c>
      <c r="U7044" s="62">
        <v>665176615.48000002</v>
      </c>
      <c r="Z7044" s="54" t="s">
        <v>280</v>
      </c>
      <c r="AA7044" s="132">
        <v>3.8865431096371699E-6</v>
      </c>
      <c r="AJ7044" s="42"/>
      <c r="AM7044" s="42"/>
      <c r="AN7044" s="42"/>
      <c r="AO7044" s="42"/>
      <c r="AP7044" s="42"/>
      <c r="AY7044" s="42"/>
      <c r="AZ7044" s="42"/>
      <c r="BA7044" s="42"/>
      <c r="BB7044" s="42"/>
      <c r="BN7044" s="54" t="s">
        <v>4578</v>
      </c>
      <c r="BO7044" s="58" t="str">
        <f t="shared" si="110"/>
        <v>境内资产</v>
      </c>
      <c r="BP7044" s="58" t="str">
        <f>IF(M7044="",VLOOKUP(D7044,Sheet4!$A$1:$B$92,2,0),VLOOKUP(Q7044,Sheet4!$A$1:$B$92,2,0))</f>
        <v>保险资产管理产品</v>
      </c>
    </row>
    <row r="7045" spans="1:68" s="58" customFormat="1" ht="12.75" customHeight="1">
      <c r="A7045" s="64" t="s">
        <v>2102</v>
      </c>
      <c r="B7045" s="54" t="s">
        <v>2332</v>
      </c>
      <c r="C7045" s="252" t="s">
        <v>5552</v>
      </c>
      <c r="D7045" s="252" t="s">
        <v>672</v>
      </c>
      <c r="E7045" s="54" t="s">
        <v>3651</v>
      </c>
      <c r="F7045" s="54" t="s">
        <v>2332</v>
      </c>
      <c r="G7045" s="129">
        <v>29000</v>
      </c>
      <c r="H7045" s="323">
        <v>1416437.28</v>
      </c>
      <c r="I7045" s="323">
        <v>1185230</v>
      </c>
      <c r="J7045" s="42"/>
      <c r="K7045" s="42"/>
      <c r="L7045" s="42" t="s">
        <v>4489</v>
      </c>
      <c r="M7045" s="42" t="s">
        <v>4056</v>
      </c>
      <c r="N7045" s="42" t="s">
        <v>2447</v>
      </c>
      <c r="O7045" s="137" t="s">
        <v>4057</v>
      </c>
      <c r="P7045" s="42" t="s">
        <v>64</v>
      </c>
      <c r="Q7045" s="42" t="s">
        <v>65</v>
      </c>
      <c r="R7045" s="42">
        <v>1</v>
      </c>
      <c r="S7045" s="137" t="s">
        <v>2419</v>
      </c>
      <c r="T7045" s="62">
        <v>683234250</v>
      </c>
      <c r="U7045" s="62">
        <v>665176615.48000002</v>
      </c>
      <c r="Z7045" s="54" t="s">
        <v>280</v>
      </c>
      <c r="AA7045" s="132">
        <v>3.0742455577802801E-6</v>
      </c>
      <c r="AJ7045" s="42"/>
      <c r="AM7045" s="42"/>
      <c r="AN7045" s="42"/>
      <c r="AO7045" s="42"/>
      <c r="AP7045" s="42"/>
      <c r="AY7045" s="42"/>
      <c r="AZ7045" s="42"/>
      <c r="BA7045" s="42"/>
      <c r="BB7045" s="42"/>
      <c r="BN7045" s="54" t="s">
        <v>4578</v>
      </c>
      <c r="BO7045" s="58" t="str">
        <f t="shared" si="110"/>
        <v>境内资产</v>
      </c>
      <c r="BP7045" s="58" t="str">
        <f>IF(M7045="",VLOOKUP(D7045,Sheet4!$A$1:$B$92,2,0),VLOOKUP(Q7045,Sheet4!$A$1:$B$92,2,0))</f>
        <v>保险资产管理产品</v>
      </c>
    </row>
    <row r="7046" spans="1:68" s="58" customFormat="1" ht="12.75" customHeight="1">
      <c r="A7046" s="64" t="s">
        <v>3652</v>
      </c>
      <c r="B7046" s="54" t="s">
        <v>3653</v>
      </c>
      <c r="C7046" s="252" t="s">
        <v>5552</v>
      </c>
      <c r="D7046" s="252" t="s">
        <v>672</v>
      </c>
      <c r="E7046" s="54" t="s">
        <v>3654</v>
      </c>
      <c r="F7046" s="54" t="s">
        <v>3653</v>
      </c>
      <c r="G7046" s="129">
        <v>6900</v>
      </c>
      <c r="H7046" s="323">
        <v>598929</v>
      </c>
      <c r="I7046" s="323">
        <v>544272</v>
      </c>
      <c r="J7046" s="42"/>
      <c r="K7046" s="42"/>
      <c r="L7046" s="42" t="s">
        <v>4489</v>
      </c>
      <c r="M7046" s="42" t="s">
        <v>4056</v>
      </c>
      <c r="N7046" s="42" t="s">
        <v>2447</v>
      </c>
      <c r="O7046" s="137" t="s">
        <v>4057</v>
      </c>
      <c r="P7046" s="42" t="s">
        <v>64</v>
      </c>
      <c r="Q7046" s="42" t="s">
        <v>65</v>
      </c>
      <c r="R7046" s="42">
        <v>1</v>
      </c>
      <c r="S7046" s="137" t="s">
        <v>2419</v>
      </c>
      <c r="T7046" s="62">
        <v>683234250</v>
      </c>
      <c r="U7046" s="62">
        <v>665176615.48000002</v>
      </c>
      <c r="Z7046" s="54" t="s">
        <v>280</v>
      </c>
      <c r="AA7046" s="132">
        <v>4.3122835098919202E-6</v>
      </c>
      <c r="AJ7046" s="42"/>
      <c r="AM7046" s="42"/>
      <c r="AN7046" s="42"/>
      <c r="AO7046" s="42"/>
      <c r="AP7046" s="42"/>
      <c r="AY7046" s="42"/>
      <c r="AZ7046" s="42"/>
      <c r="BA7046" s="42"/>
      <c r="BB7046" s="42"/>
      <c r="BN7046" s="54" t="s">
        <v>4578</v>
      </c>
      <c r="BO7046" s="58" t="str">
        <f t="shared" si="110"/>
        <v>境内资产</v>
      </c>
      <c r="BP7046" s="58" t="str">
        <f>IF(M7046="",VLOOKUP(D7046,Sheet4!$A$1:$B$92,2,0),VLOOKUP(Q7046,Sheet4!$A$1:$B$92,2,0))</f>
        <v>保险资产管理产品</v>
      </c>
    </row>
    <row r="7047" spans="1:68" s="58" customFormat="1" ht="12.75" customHeight="1">
      <c r="A7047" s="64" t="s">
        <v>2606</v>
      </c>
      <c r="B7047" s="54" t="s">
        <v>2607</v>
      </c>
      <c r="C7047" s="252" t="s">
        <v>5552</v>
      </c>
      <c r="D7047" s="252" t="s">
        <v>672</v>
      </c>
      <c r="E7047" s="54" t="s">
        <v>2608</v>
      </c>
      <c r="F7047" s="54" t="s">
        <v>2607</v>
      </c>
      <c r="G7047" s="129">
        <v>8900</v>
      </c>
      <c r="H7047" s="323">
        <v>849292.43</v>
      </c>
      <c r="I7047" s="323">
        <v>942065</v>
      </c>
      <c r="J7047" s="42"/>
      <c r="K7047" s="42"/>
      <c r="L7047" s="42" t="s">
        <v>4489</v>
      </c>
      <c r="M7047" s="42" t="s">
        <v>4056</v>
      </c>
      <c r="N7047" s="42" t="s">
        <v>2447</v>
      </c>
      <c r="O7047" s="137" t="s">
        <v>4057</v>
      </c>
      <c r="P7047" s="42" t="s">
        <v>64</v>
      </c>
      <c r="Q7047" s="42" t="s">
        <v>65</v>
      </c>
      <c r="R7047" s="42">
        <v>1</v>
      </c>
      <c r="S7047" s="137" t="s">
        <v>2419</v>
      </c>
      <c r="T7047" s="62">
        <v>683234250</v>
      </c>
      <c r="U7047" s="62">
        <v>665176615.48000002</v>
      </c>
      <c r="Z7047" s="54" t="s">
        <v>280</v>
      </c>
      <c r="AA7047" s="132">
        <v>6.1913953128827901E-6</v>
      </c>
      <c r="AJ7047" s="42"/>
      <c r="AM7047" s="42"/>
      <c r="AN7047" s="42"/>
      <c r="AO7047" s="42"/>
      <c r="AP7047" s="42"/>
      <c r="AY7047" s="42"/>
      <c r="AZ7047" s="42"/>
      <c r="BA7047" s="42"/>
      <c r="BB7047" s="42"/>
      <c r="BN7047" s="54" t="s">
        <v>4578</v>
      </c>
      <c r="BO7047" s="58" t="str">
        <f t="shared" si="110"/>
        <v>境内资产</v>
      </c>
      <c r="BP7047" s="58" t="str">
        <f>IF(M7047="",VLOOKUP(D7047,Sheet4!$A$1:$B$92,2,0),VLOOKUP(Q7047,Sheet4!$A$1:$B$92,2,0))</f>
        <v>保险资产管理产品</v>
      </c>
    </row>
    <row r="7048" spans="1:68" s="58" customFormat="1" ht="12.75" customHeight="1">
      <c r="A7048" s="64" t="s">
        <v>3655</v>
      </c>
      <c r="B7048" s="54" t="s">
        <v>3656</v>
      </c>
      <c r="C7048" s="252" t="s">
        <v>5552</v>
      </c>
      <c r="D7048" s="252" t="s">
        <v>672</v>
      </c>
      <c r="E7048" s="54" t="s">
        <v>3657</v>
      </c>
      <c r="F7048" s="54" t="s">
        <v>3656</v>
      </c>
      <c r="G7048" s="129">
        <v>11400</v>
      </c>
      <c r="H7048" s="323">
        <v>1052387</v>
      </c>
      <c r="I7048" s="323">
        <v>792072</v>
      </c>
      <c r="J7048" s="42"/>
      <c r="K7048" s="42"/>
      <c r="L7048" s="42" t="s">
        <v>4489</v>
      </c>
      <c r="M7048" s="42" t="s">
        <v>4056</v>
      </c>
      <c r="N7048" s="42" t="s">
        <v>2447</v>
      </c>
      <c r="O7048" s="137" t="s">
        <v>4057</v>
      </c>
      <c r="P7048" s="42" t="s">
        <v>64</v>
      </c>
      <c r="Q7048" s="42" t="s">
        <v>65</v>
      </c>
      <c r="R7048" s="42">
        <v>1</v>
      </c>
      <c r="S7048" s="137" t="s">
        <v>2419</v>
      </c>
      <c r="T7048" s="62">
        <v>683234250</v>
      </c>
      <c r="U7048" s="62">
        <v>665176615.48000002</v>
      </c>
      <c r="Z7048" s="54" t="s">
        <v>280</v>
      </c>
      <c r="AA7048" s="132">
        <v>7.7178286926411899E-6</v>
      </c>
      <c r="AJ7048" s="42"/>
      <c r="AM7048" s="42"/>
      <c r="AN7048" s="42"/>
      <c r="AO7048" s="42"/>
      <c r="AP7048" s="42"/>
      <c r="AY7048" s="42"/>
      <c r="AZ7048" s="42"/>
      <c r="BA7048" s="42"/>
      <c r="BB7048" s="42"/>
      <c r="BN7048" s="54" t="s">
        <v>4578</v>
      </c>
      <c r="BO7048" s="58" t="str">
        <f t="shared" si="110"/>
        <v>境内资产</v>
      </c>
      <c r="BP7048" s="58" t="str">
        <f>IF(M7048="",VLOOKUP(D7048,Sheet4!$A$1:$B$92,2,0),VLOOKUP(Q7048,Sheet4!$A$1:$B$92,2,0))</f>
        <v>保险资产管理产品</v>
      </c>
    </row>
    <row r="7049" spans="1:68" s="58" customFormat="1" ht="12.75" customHeight="1">
      <c r="A7049" s="64" t="s">
        <v>2226</v>
      </c>
      <c r="B7049" s="54" t="s">
        <v>2227</v>
      </c>
      <c r="C7049" s="252" t="s">
        <v>5552</v>
      </c>
      <c r="D7049" s="252" t="s">
        <v>672</v>
      </c>
      <c r="E7049" s="54" t="s">
        <v>3658</v>
      </c>
      <c r="F7049" s="54" t="s">
        <v>2227</v>
      </c>
      <c r="G7049" s="129">
        <v>46300</v>
      </c>
      <c r="H7049" s="323">
        <v>2273685.2999999998</v>
      </c>
      <c r="I7049" s="323">
        <v>1360757</v>
      </c>
      <c r="J7049" s="42"/>
      <c r="K7049" s="42"/>
      <c r="L7049" s="42" t="s">
        <v>4489</v>
      </c>
      <c r="M7049" s="42" t="s">
        <v>4056</v>
      </c>
      <c r="N7049" s="42" t="s">
        <v>2447</v>
      </c>
      <c r="O7049" s="137" t="s">
        <v>4057</v>
      </c>
      <c r="P7049" s="42" t="s">
        <v>64</v>
      </c>
      <c r="Q7049" s="42" t="s">
        <v>65</v>
      </c>
      <c r="R7049" s="42">
        <v>1</v>
      </c>
      <c r="S7049" s="137" t="s">
        <v>2419</v>
      </c>
      <c r="T7049" s="62">
        <v>683234250</v>
      </c>
      <c r="U7049" s="62">
        <v>665176615.48000002</v>
      </c>
      <c r="Z7049" s="54" t="s">
        <v>280</v>
      </c>
      <c r="AA7049" s="132">
        <v>6.5355773270551903E-6</v>
      </c>
      <c r="AJ7049" s="42"/>
      <c r="AM7049" s="42"/>
      <c r="AN7049" s="42"/>
      <c r="AO7049" s="42"/>
      <c r="AP7049" s="42"/>
      <c r="AY7049" s="42"/>
      <c r="AZ7049" s="42"/>
      <c r="BA7049" s="42"/>
      <c r="BB7049" s="42"/>
      <c r="BN7049" s="54" t="s">
        <v>4578</v>
      </c>
      <c r="BO7049" s="58" t="str">
        <f t="shared" si="110"/>
        <v>境内资产</v>
      </c>
      <c r="BP7049" s="58" t="str">
        <f>IF(M7049="",VLOOKUP(D7049,Sheet4!$A$1:$B$92,2,0),VLOOKUP(Q7049,Sheet4!$A$1:$B$92,2,0))</f>
        <v>保险资产管理产品</v>
      </c>
    </row>
    <row r="7050" spans="1:68" s="58" customFormat="1" ht="12.75" customHeight="1">
      <c r="A7050" s="64" t="s">
        <v>2615</v>
      </c>
      <c r="B7050" s="54" t="s">
        <v>2616</v>
      </c>
      <c r="C7050" s="252" t="s">
        <v>5552</v>
      </c>
      <c r="D7050" s="252" t="s">
        <v>672</v>
      </c>
      <c r="E7050" s="54" t="s">
        <v>2617</v>
      </c>
      <c r="F7050" s="54" t="s">
        <v>2616</v>
      </c>
      <c r="G7050" s="129">
        <v>14000</v>
      </c>
      <c r="H7050" s="323">
        <v>387055.74</v>
      </c>
      <c r="I7050" s="323">
        <v>307300</v>
      </c>
      <c r="J7050" s="42"/>
      <c r="K7050" s="42"/>
      <c r="L7050" s="42" t="s">
        <v>4489</v>
      </c>
      <c r="M7050" s="42" t="s">
        <v>4056</v>
      </c>
      <c r="N7050" s="42" t="s">
        <v>2447</v>
      </c>
      <c r="O7050" s="137" t="s">
        <v>4057</v>
      </c>
      <c r="P7050" s="42" t="s">
        <v>64</v>
      </c>
      <c r="Q7050" s="42" t="s">
        <v>65</v>
      </c>
      <c r="R7050" s="42">
        <v>1</v>
      </c>
      <c r="S7050" s="137" t="s">
        <v>2419</v>
      </c>
      <c r="T7050" s="62">
        <v>683234250</v>
      </c>
      <c r="U7050" s="62">
        <v>665176615.48000002</v>
      </c>
      <c r="Z7050" s="54" t="s">
        <v>280</v>
      </c>
      <c r="AA7050" s="132">
        <v>6.3123790395720799E-6</v>
      </c>
      <c r="AJ7050" s="42"/>
      <c r="AM7050" s="42"/>
      <c r="AN7050" s="42"/>
      <c r="AO7050" s="42"/>
      <c r="AP7050" s="42"/>
      <c r="AY7050" s="42"/>
      <c r="AZ7050" s="42"/>
      <c r="BA7050" s="42"/>
      <c r="BB7050" s="42"/>
      <c r="BN7050" s="54" t="s">
        <v>4578</v>
      </c>
      <c r="BO7050" s="58" t="str">
        <f t="shared" si="110"/>
        <v>境内资产</v>
      </c>
      <c r="BP7050" s="58" t="str">
        <f>IF(M7050="",VLOOKUP(D7050,Sheet4!$A$1:$B$92,2,0),VLOOKUP(Q7050,Sheet4!$A$1:$B$92,2,0))</f>
        <v>保险资产管理产品</v>
      </c>
    </row>
    <row r="7051" spans="1:68" s="58" customFormat="1" ht="12.75" customHeight="1">
      <c r="A7051" s="64" t="s">
        <v>3659</v>
      </c>
      <c r="B7051" s="54" t="s">
        <v>3660</v>
      </c>
      <c r="C7051" s="252" t="s">
        <v>5552</v>
      </c>
      <c r="D7051" s="252" t="s">
        <v>672</v>
      </c>
      <c r="E7051" s="54" t="s">
        <v>3661</v>
      </c>
      <c r="F7051" s="54" t="s">
        <v>3660</v>
      </c>
      <c r="G7051" s="129">
        <v>4000</v>
      </c>
      <c r="H7051" s="323">
        <v>206367.29</v>
      </c>
      <c r="I7051" s="323">
        <v>117480</v>
      </c>
      <c r="J7051" s="42"/>
      <c r="K7051" s="42"/>
      <c r="L7051" s="42" t="s">
        <v>4489</v>
      </c>
      <c r="M7051" s="42" t="s">
        <v>4056</v>
      </c>
      <c r="N7051" s="42" t="s">
        <v>2447</v>
      </c>
      <c r="O7051" s="137" t="s">
        <v>4057</v>
      </c>
      <c r="P7051" s="42" t="s">
        <v>64</v>
      </c>
      <c r="Q7051" s="42" t="s">
        <v>65</v>
      </c>
      <c r="R7051" s="42">
        <v>1</v>
      </c>
      <c r="S7051" s="137" t="s">
        <v>2419</v>
      </c>
      <c r="T7051" s="62">
        <v>683234250</v>
      </c>
      <c r="U7051" s="62">
        <v>665176615.48000002</v>
      </c>
      <c r="Z7051" s="54" t="s">
        <v>280</v>
      </c>
      <c r="AA7051" s="132">
        <v>5.3259520183171797E-6</v>
      </c>
      <c r="AJ7051" s="42"/>
      <c r="AM7051" s="42"/>
      <c r="AN7051" s="42"/>
      <c r="AO7051" s="42"/>
      <c r="AP7051" s="42"/>
      <c r="AY7051" s="42"/>
      <c r="AZ7051" s="42"/>
      <c r="BA7051" s="42"/>
      <c r="BB7051" s="42"/>
      <c r="BN7051" s="54" t="s">
        <v>4578</v>
      </c>
      <c r="BO7051" s="58" t="str">
        <f t="shared" si="110"/>
        <v>境内资产</v>
      </c>
      <c r="BP7051" s="58" t="str">
        <f>IF(M7051="",VLOOKUP(D7051,Sheet4!$A$1:$B$92,2,0),VLOOKUP(Q7051,Sheet4!$A$1:$B$92,2,0))</f>
        <v>保险资产管理产品</v>
      </c>
    </row>
    <row r="7052" spans="1:68" s="58" customFormat="1" ht="12.75" customHeight="1">
      <c r="A7052" s="64" t="s">
        <v>2621</v>
      </c>
      <c r="B7052" s="54" t="s">
        <v>2622</v>
      </c>
      <c r="C7052" s="252" t="s">
        <v>5552</v>
      </c>
      <c r="D7052" s="252" t="s">
        <v>672</v>
      </c>
      <c r="E7052" s="54" t="s">
        <v>2623</v>
      </c>
      <c r="F7052" s="54" t="s">
        <v>2622</v>
      </c>
      <c r="G7052" s="129">
        <v>7400</v>
      </c>
      <c r="H7052" s="323">
        <v>1265386.29</v>
      </c>
      <c r="I7052" s="323">
        <v>1716652</v>
      </c>
      <c r="J7052" s="42"/>
      <c r="K7052" s="42"/>
      <c r="L7052" s="42" t="s">
        <v>4489</v>
      </c>
      <c r="M7052" s="42" t="s">
        <v>4056</v>
      </c>
      <c r="N7052" s="42" t="s">
        <v>2447</v>
      </c>
      <c r="O7052" s="137" t="s">
        <v>4057</v>
      </c>
      <c r="P7052" s="42" t="s">
        <v>64</v>
      </c>
      <c r="Q7052" s="42" t="s">
        <v>65</v>
      </c>
      <c r="R7052" s="42">
        <v>1</v>
      </c>
      <c r="S7052" s="137" t="s">
        <v>2419</v>
      </c>
      <c r="T7052" s="62">
        <v>683234250</v>
      </c>
      <c r="U7052" s="62">
        <v>665176615.48000002</v>
      </c>
      <c r="Z7052" s="54" t="s">
        <v>280</v>
      </c>
      <c r="AA7052" s="132">
        <v>2.5419570143355302E-6</v>
      </c>
      <c r="AJ7052" s="42"/>
      <c r="AM7052" s="42"/>
      <c r="AN7052" s="42"/>
      <c r="AO7052" s="42"/>
      <c r="AP7052" s="42"/>
      <c r="AY7052" s="42"/>
      <c r="AZ7052" s="42"/>
      <c r="BA7052" s="42"/>
      <c r="BB7052" s="42"/>
      <c r="BN7052" s="54" t="s">
        <v>4578</v>
      </c>
      <c r="BO7052" s="58" t="str">
        <f t="shared" si="110"/>
        <v>境内资产</v>
      </c>
      <c r="BP7052" s="58" t="str">
        <f>IF(M7052="",VLOOKUP(D7052,Sheet4!$A$1:$B$92,2,0),VLOOKUP(Q7052,Sheet4!$A$1:$B$92,2,0))</f>
        <v>保险资产管理产品</v>
      </c>
    </row>
    <row r="7053" spans="1:68" s="58" customFormat="1" ht="12.75" customHeight="1">
      <c r="A7053" s="64" t="s">
        <v>3662</v>
      </c>
      <c r="B7053" s="54" t="s">
        <v>3663</v>
      </c>
      <c r="C7053" s="252" t="s">
        <v>5552</v>
      </c>
      <c r="D7053" s="252" t="s">
        <v>672</v>
      </c>
      <c r="E7053" s="54" t="s">
        <v>3664</v>
      </c>
      <c r="F7053" s="54" t="s">
        <v>3663</v>
      </c>
      <c r="G7053" s="129">
        <v>26500</v>
      </c>
      <c r="H7053" s="323">
        <v>209453.62</v>
      </c>
      <c r="I7053" s="323">
        <v>106795</v>
      </c>
      <c r="J7053" s="42"/>
      <c r="K7053" s="42"/>
      <c r="L7053" s="42" t="s">
        <v>4489</v>
      </c>
      <c r="M7053" s="42" t="s">
        <v>4056</v>
      </c>
      <c r="N7053" s="42" t="s">
        <v>2447</v>
      </c>
      <c r="O7053" s="137" t="s">
        <v>4057</v>
      </c>
      <c r="P7053" s="42" t="s">
        <v>64</v>
      </c>
      <c r="Q7053" s="42" t="s">
        <v>65</v>
      </c>
      <c r="R7053" s="42">
        <v>1</v>
      </c>
      <c r="S7053" s="137" t="s">
        <v>2419</v>
      </c>
      <c r="T7053" s="62">
        <v>683234250</v>
      </c>
      <c r="U7053" s="62">
        <v>665176615.48000002</v>
      </c>
      <c r="Z7053" s="54" t="s">
        <v>280</v>
      </c>
      <c r="AA7053" s="132">
        <v>3.7476414591473198E-6</v>
      </c>
      <c r="AJ7053" s="42"/>
      <c r="AM7053" s="42"/>
      <c r="AN7053" s="42"/>
      <c r="AO7053" s="42"/>
      <c r="AP7053" s="42"/>
      <c r="AY7053" s="42"/>
      <c r="AZ7053" s="42"/>
      <c r="BA7053" s="42"/>
      <c r="BB7053" s="42"/>
      <c r="BN7053" s="54" t="s">
        <v>4578</v>
      </c>
      <c r="BO7053" s="58" t="str">
        <f t="shared" si="110"/>
        <v>境内资产</v>
      </c>
      <c r="BP7053" s="58" t="str">
        <f>IF(M7053="",VLOOKUP(D7053,Sheet4!$A$1:$B$92,2,0),VLOOKUP(Q7053,Sheet4!$A$1:$B$92,2,0))</f>
        <v>保险资产管理产品</v>
      </c>
    </row>
    <row r="7054" spans="1:68" s="58" customFormat="1" ht="12.75" customHeight="1">
      <c r="A7054" s="64" t="s">
        <v>2624</v>
      </c>
      <c r="B7054" s="54" t="s">
        <v>2625</v>
      </c>
      <c r="C7054" s="252" t="s">
        <v>5552</v>
      </c>
      <c r="D7054" s="252" t="s">
        <v>672</v>
      </c>
      <c r="E7054" s="54" t="s">
        <v>2626</v>
      </c>
      <c r="F7054" s="54" t="s">
        <v>2625</v>
      </c>
      <c r="G7054" s="129">
        <v>15400</v>
      </c>
      <c r="H7054" s="323">
        <v>405388.92</v>
      </c>
      <c r="I7054" s="323">
        <v>271656</v>
      </c>
      <c r="J7054" s="42"/>
      <c r="K7054" s="42"/>
      <c r="L7054" s="42" t="s">
        <v>4489</v>
      </c>
      <c r="M7054" s="42" t="s">
        <v>4056</v>
      </c>
      <c r="N7054" s="42" t="s">
        <v>2447</v>
      </c>
      <c r="O7054" s="137" t="s">
        <v>4057</v>
      </c>
      <c r="P7054" s="42" t="s">
        <v>64</v>
      </c>
      <c r="Q7054" s="42" t="s">
        <v>65</v>
      </c>
      <c r="R7054" s="42">
        <v>1</v>
      </c>
      <c r="S7054" s="137" t="s">
        <v>2419</v>
      </c>
      <c r="T7054" s="62">
        <v>683234250</v>
      </c>
      <c r="U7054" s="62">
        <v>665176615.48000002</v>
      </c>
      <c r="Z7054" s="54" t="s">
        <v>280</v>
      </c>
      <c r="AA7054" s="132">
        <v>6.4672995428254202E-6</v>
      </c>
      <c r="AJ7054" s="42"/>
      <c r="AM7054" s="42"/>
      <c r="AN7054" s="42"/>
      <c r="AO7054" s="42"/>
      <c r="AP7054" s="42"/>
      <c r="AY7054" s="42"/>
      <c r="AZ7054" s="42"/>
      <c r="BA7054" s="42"/>
      <c r="BB7054" s="42"/>
      <c r="BN7054" s="54" t="s">
        <v>4578</v>
      </c>
      <c r="BO7054" s="58" t="str">
        <f t="shared" si="110"/>
        <v>境内资产</v>
      </c>
      <c r="BP7054" s="58" t="str">
        <f>IF(M7054="",VLOOKUP(D7054,Sheet4!$A$1:$B$92,2,0),VLOOKUP(Q7054,Sheet4!$A$1:$B$92,2,0))</f>
        <v>保险资产管理产品</v>
      </c>
    </row>
    <row r="7055" spans="1:68" s="58" customFormat="1" ht="12.75" customHeight="1">
      <c r="A7055" s="64" t="s">
        <v>3665</v>
      </c>
      <c r="B7055" s="54" t="s">
        <v>3666</v>
      </c>
      <c r="C7055" s="252" t="s">
        <v>5552</v>
      </c>
      <c r="D7055" s="252" t="s">
        <v>672</v>
      </c>
      <c r="E7055" s="54" t="s">
        <v>3667</v>
      </c>
      <c r="F7055" s="54" t="s">
        <v>3666</v>
      </c>
      <c r="G7055" s="129">
        <v>40700</v>
      </c>
      <c r="H7055" s="323">
        <v>294772.3</v>
      </c>
      <c r="I7055" s="323">
        <v>179080</v>
      </c>
      <c r="J7055" s="42"/>
      <c r="K7055" s="42"/>
      <c r="L7055" s="42" t="s">
        <v>4489</v>
      </c>
      <c r="M7055" s="42" t="s">
        <v>4056</v>
      </c>
      <c r="N7055" s="42" t="s">
        <v>2447</v>
      </c>
      <c r="O7055" s="137" t="s">
        <v>4057</v>
      </c>
      <c r="P7055" s="42" t="s">
        <v>64</v>
      </c>
      <c r="Q7055" s="42" t="s">
        <v>65</v>
      </c>
      <c r="R7055" s="42">
        <v>1</v>
      </c>
      <c r="S7055" s="137" t="s">
        <v>2419</v>
      </c>
      <c r="T7055" s="62">
        <v>683234250</v>
      </c>
      <c r="U7055" s="62">
        <v>665176615.48000002</v>
      </c>
      <c r="Z7055" s="54" t="s">
        <v>280</v>
      </c>
      <c r="AA7055" s="132">
        <v>5.4612128662362199E-6</v>
      </c>
      <c r="AJ7055" s="42"/>
      <c r="AM7055" s="42"/>
      <c r="AN7055" s="42"/>
      <c r="AO7055" s="42"/>
      <c r="AP7055" s="42"/>
      <c r="AY7055" s="42"/>
      <c r="AZ7055" s="42"/>
      <c r="BA7055" s="42"/>
      <c r="BB7055" s="42"/>
      <c r="BN7055" s="54" t="s">
        <v>4578</v>
      </c>
      <c r="BO7055" s="58" t="str">
        <f t="shared" si="110"/>
        <v>境内资产</v>
      </c>
      <c r="BP7055" s="58" t="str">
        <f>IF(M7055="",VLOOKUP(D7055,Sheet4!$A$1:$B$92,2,0),VLOOKUP(Q7055,Sheet4!$A$1:$B$92,2,0))</f>
        <v>保险资产管理产品</v>
      </c>
    </row>
    <row r="7056" spans="1:68" s="58" customFormat="1" ht="12.75" customHeight="1">
      <c r="A7056" s="64" t="s">
        <v>3668</v>
      </c>
      <c r="B7056" s="54" t="s">
        <v>3669</v>
      </c>
      <c r="C7056" s="252" t="s">
        <v>5552</v>
      </c>
      <c r="D7056" s="252" t="s">
        <v>672</v>
      </c>
      <c r="E7056" s="54" t="s">
        <v>3670</v>
      </c>
      <c r="F7056" s="54" t="s">
        <v>3669</v>
      </c>
      <c r="G7056" s="129">
        <v>12300</v>
      </c>
      <c r="H7056" s="323">
        <v>290095.17</v>
      </c>
      <c r="I7056" s="323">
        <v>179457</v>
      </c>
      <c r="J7056" s="42"/>
      <c r="K7056" s="42"/>
      <c r="L7056" s="42" t="s">
        <v>4489</v>
      </c>
      <c r="M7056" s="42" t="s">
        <v>4056</v>
      </c>
      <c r="N7056" s="42" t="s">
        <v>2447</v>
      </c>
      <c r="O7056" s="137" t="s">
        <v>4057</v>
      </c>
      <c r="P7056" s="42" t="s">
        <v>64</v>
      </c>
      <c r="Q7056" s="42" t="s">
        <v>65</v>
      </c>
      <c r="R7056" s="42">
        <v>1</v>
      </c>
      <c r="S7056" s="137" t="s">
        <v>2419</v>
      </c>
      <c r="T7056" s="62">
        <v>683234250</v>
      </c>
      <c r="U7056" s="62">
        <v>665176615.48000002</v>
      </c>
      <c r="Z7056" s="54" t="s">
        <v>280</v>
      </c>
      <c r="AA7056" s="132">
        <v>6.3403094476377897E-6</v>
      </c>
      <c r="AJ7056" s="42"/>
      <c r="AM7056" s="42"/>
      <c r="AN7056" s="42"/>
      <c r="AO7056" s="42"/>
      <c r="AP7056" s="42"/>
      <c r="AY7056" s="42"/>
      <c r="AZ7056" s="42"/>
      <c r="BA7056" s="42"/>
      <c r="BB7056" s="42"/>
      <c r="BN7056" s="54" t="s">
        <v>4578</v>
      </c>
      <c r="BO7056" s="58" t="str">
        <f t="shared" si="110"/>
        <v>境内资产</v>
      </c>
      <c r="BP7056" s="58" t="str">
        <f>IF(M7056="",VLOOKUP(D7056,Sheet4!$A$1:$B$92,2,0),VLOOKUP(Q7056,Sheet4!$A$1:$B$92,2,0))</f>
        <v>保险资产管理产品</v>
      </c>
    </row>
    <row r="7057" spans="1:68" s="58" customFormat="1" ht="12.75" customHeight="1">
      <c r="A7057" s="64" t="s">
        <v>2631</v>
      </c>
      <c r="B7057" s="54" t="s">
        <v>2632</v>
      </c>
      <c r="C7057" s="252" t="s">
        <v>5552</v>
      </c>
      <c r="D7057" s="252" t="s">
        <v>672</v>
      </c>
      <c r="E7057" s="54" t="s">
        <v>2633</v>
      </c>
      <c r="F7057" s="54" t="s">
        <v>2632</v>
      </c>
      <c r="G7057" s="129">
        <v>8600</v>
      </c>
      <c r="H7057" s="323">
        <v>863504</v>
      </c>
      <c r="I7057" s="323">
        <v>616448</v>
      </c>
      <c r="J7057" s="42"/>
      <c r="K7057" s="42"/>
      <c r="L7057" s="42" t="s">
        <v>4489</v>
      </c>
      <c r="M7057" s="42" t="s">
        <v>4056</v>
      </c>
      <c r="N7057" s="42" t="s">
        <v>2447</v>
      </c>
      <c r="O7057" s="137" t="s">
        <v>4057</v>
      </c>
      <c r="P7057" s="42" t="s">
        <v>64</v>
      </c>
      <c r="Q7057" s="42" t="s">
        <v>65</v>
      </c>
      <c r="R7057" s="42">
        <v>1</v>
      </c>
      <c r="S7057" s="137" t="s">
        <v>2419</v>
      </c>
      <c r="T7057" s="62">
        <v>683234250</v>
      </c>
      <c r="U7057" s="62">
        <v>665176615.48000002</v>
      </c>
      <c r="Z7057" s="54" t="s">
        <v>280</v>
      </c>
      <c r="AA7057" s="132">
        <v>8.9346078451689292E-6</v>
      </c>
      <c r="AJ7057" s="42"/>
      <c r="AM7057" s="42"/>
      <c r="AN7057" s="42"/>
      <c r="AO7057" s="42"/>
      <c r="AP7057" s="42"/>
      <c r="AY7057" s="42"/>
      <c r="AZ7057" s="42"/>
      <c r="BA7057" s="42"/>
      <c r="BB7057" s="42"/>
      <c r="BN7057" s="54" t="s">
        <v>4578</v>
      </c>
      <c r="BO7057" s="58" t="str">
        <f t="shared" si="110"/>
        <v>境内资产</v>
      </c>
      <c r="BP7057" s="58" t="str">
        <f>IF(M7057="",VLOOKUP(D7057,Sheet4!$A$1:$B$92,2,0),VLOOKUP(Q7057,Sheet4!$A$1:$B$92,2,0))</f>
        <v>保险资产管理产品</v>
      </c>
    </row>
    <row r="7058" spans="1:68" s="58" customFormat="1" ht="12.75" customHeight="1">
      <c r="A7058" s="64" t="s">
        <v>3671</v>
      </c>
      <c r="B7058" s="54" t="s">
        <v>3672</v>
      </c>
      <c r="C7058" s="252" t="s">
        <v>5552</v>
      </c>
      <c r="D7058" s="252" t="s">
        <v>672</v>
      </c>
      <c r="E7058" s="54" t="s">
        <v>3673</v>
      </c>
      <c r="F7058" s="54" t="s">
        <v>3672</v>
      </c>
      <c r="G7058" s="129">
        <v>25207</v>
      </c>
      <c r="H7058" s="323">
        <v>1456914.58</v>
      </c>
      <c r="I7058" s="323">
        <v>1353615.9</v>
      </c>
      <c r="J7058" s="42"/>
      <c r="K7058" s="42"/>
      <c r="L7058" s="42" t="s">
        <v>4489</v>
      </c>
      <c r="M7058" s="42" t="s">
        <v>4056</v>
      </c>
      <c r="N7058" s="42" t="s">
        <v>2447</v>
      </c>
      <c r="O7058" s="137" t="s">
        <v>4057</v>
      </c>
      <c r="P7058" s="42" t="s">
        <v>64</v>
      </c>
      <c r="Q7058" s="42" t="s">
        <v>65</v>
      </c>
      <c r="R7058" s="42">
        <v>1</v>
      </c>
      <c r="S7058" s="137" t="s">
        <v>2419</v>
      </c>
      <c r="T7058" s="62">
        <v>683234250</v>
      </c>
      <c r="U7058" s="62">
        <v>665176615.48000002</v>
      </c>
      <c r="Z7058" s="54" t="s">
        <v>280</v>
      </c>
      <c r="AA7058" s="132">
        <v>4.7363051020367697E-6</v>
      </c>
      <c r="AJ7058" s="42"/>
      <c r="AM7058" s="42"/>
      <c r="AN7058" s="42"/>
      <c r="AO7058" s="42"/>
      <c r="AP7058" s="42"/>
      <c r="AY7058" s="42"/>
      <c r="AZ7058" s="42"/>
      <c r="BA7058" s="42"/>
      <c r="BB7058" s="42"/>
      <c r="BN7058" s="54" t="s">
        <v>4578</v>
      </c>
      <c r="BO7058" s="58" t="str">
        <f t="shared" si="110"/>
        <v>境内资产</v>
      </c>
      <c r="BP7058" s="58" t="str">
        <f>IF(M7058="",VLOOKUP(D7058,Sheet4!$A$1:$B$92,2,0),VLOOKUP(Q7058,Sheet4!$A$1:$B$92,2,0))</f>
        <v>保险资产管理产品</v>
      </c>
    </row>
    <row r="7059" spans="1:68" s="58" customFormat="1" ht="12.75" customHeight="1">
      <c r="A7059" s="64" t="s">
        <v>3674</v>
      </c>
      <c r="B7059" s="54" t="s">
        <v>3675</v>
      </c>
      <c r="C7059" s="252" t="s">
        <v>5552</v>
      </c>
      <c r="D7059" s="252" t="s">
        <v>672</v>
      </c>
      <c r="E7059" s="54" t="s">
        <v>3676</v>
      </c>
      <c r="F7059" s="54" t="s">
        <v>3675</v>
      </c>
      <c r="G7059" s="129">
        <v>1100</v>
      </c>
      <c r="H7059" s="323">
        <v>168352</v>
      </c>
      <c r="I7059" s="323">
        <v>77682</v>
      </c>
      <c r="J7059" s="42"/>
      <c r="K7059" s="42"/>
      <c r="L7059" s="42" t="s">
        <v>4489</v>
      </c>
      <c r="M7059" s="42" t="s">
        <v>4056</v>
      </c>
      <c r="N7059" s="42" t="s">
        <v>2447</v>
      </c>
      <c r="O7059" s="137" t="s">
        <v>4057</v>
      </c>
      <c r="P7059" s="42" t="s">
        <v>64</v>
      </c>
      <c r="Q7059" s="42" t="s">
        <v>65</v>
      </c>
      <c r="R7059" s="42">
        <v>1</v>
      </c>
      <c r="S7059" s="137" t="s">
        <v>2419</v>
      </c>
      <c r="T7059" s="62">
        <v>683234250</v>
      </c>
      <c r="U7059" s="62">
        <v>665176615.48000002</v>
      </c>
      <c r="Z7059" s="54" t="s">
        <v>280</v>
      </c>
      <c r="AA7059" s="132">
        <v>3.4210362629843899E-6</v>
      </c>
      <c r="AJ7059" s="42"/>
      <c r="AM7059" s="42"/>
      <c r="AN7059" s="42"/>
      <c r="AO7059" s="42"/>
      <c r="AP7059" s="42"/>
      <c r="AY7059" s="42"/>
      <c r="AZ7059" s="42"/>
      <c r="BA7059" s="42"/>
      <c r="BB7059" s="42"/>
      <c r="BN7059" s="54" t="s">
        <v>4578</v>
      </c>
      <c r="BO7059" s="58" t="str">
        <f t="shared" si="110"/>
        <v>境内资产</v>
      </c>
      <c r="BP7059" s="58" t="str">
        <f>IF(M7059="",VLOOKUP(D7059,Sheet4!$A$1:$B$92,2,0),VLOOKUP(Q7059,Sheet4!$A$1:$B$92,2,0))</f>
        <v>保险资产管理产品</v>
      </c>
    </row>
    <row r="7060" spans="1:68" s="58" customFormat="1" ht="12.75" customHeight="1">
      <c r="A7060" s="64" t="s">
        <v>2112</v>
      </c>
      <c r="B7060" s="54" t="s">
        <v>2643</v>
      </c>
      <c r="C7060" s="252" t="s">
        <v>5552</v>
      </c>
      <c r="D7060" s="252" t="s">
        <v>672</v>
      </c>
      <c r="E7060" s="54" t="s">
        <v>2644</v>
      </c>
      <c r="F7060" s="54" t="s">
        <v>2643</v>
      </c>
      <c r="G7060" s="129">
        <v>5500</v>
      </c>
      <c r="H7060" s="323">
        <v>1005665.01</v>
      </c>
      <c r="I7060" s="323">
        <v>1044340</v>
      </c>
      <c r="J7060" s="42"/>
      <c r="K7060" s="42"/>
      <c r="L7060" s="42" t="s">
        <v>4489</v>
      </c>
      <c r="M7060" s="42" t="s">
        <v>4056</v>
      </c>
      <c r="N7060" s="42" t="s">
        <v>2447</v>
      </c>
      <c r="O7060" s="137" t="s">
        <v>4057</v>
      </c>
      <c r="P7060" s="42" t="s">
        <v>64</v>
      </c>
      <c r="Q7060" s="42" t="s">
        <v>65</v>
      </c>
      <c r="R7060" s="42">
        <v>1</v>
      </c>
      <c r="S7060" s="137" t="s">
        <v>2419</v>
      </c>
      <c r="T7060" s="62">
        <v>683234250</v>
      </c>
      <c r="U7060" s="62">
        <v>665176615.48000002</v>
      </c>
      <c r="Z7060" s="54" t="s">
        <v>280</v>
      </c>
      <c r="AA7060" s="132">
        <v>6.1631065291305098E-6</v>
      </c>
      <c r="AJ7060" s="42"/>
      <c r="AM7060" s="42"/>
      <c r="AN7060" s="42"/>
      <c r="AO7060" s="42"/>
      <c r="AP7060" s="42"/>
      <c r="AY7060" s="42"/>
      <c r="AZ7060" s="42"/>
      <c r="BA7060" s="42"/>
      <c r="BB7060" s="42"/>
      <c r="BN7060" s="54" t="s">
        <v>4578</v>
      </c>
      <c r="BO7060" s="58" t="str">
        <f t="shared" si="110"/>
        <v>境内资产</v>
      </c>
      <c r="BP7060" s="58" t="str">
        <f>IF(M7060="",VLOOKUP(D7060,Sheet4!$A$1:$B$92,2,0),VLOOKUP(Q7060,Sheet4!$A$1:$B$92,2,0))</f>
        <v>保险资产管理产品</v>
      </c>
    </row>
    <row r="7061" spans="1:68" s="58" customFormat="1" ht="12.75" customHeight="1">
      <c r="A7061" s="64" t="s">
        <v>2645</v>
      </c>
      <c r="B7061" s="54" t="s">
        <v>2646</v>
      </c>
      <c r="C7061" s="252" t="s">
        <v>5552</v>
      </c>
      <c r="D7061" s="252" t="s">
        <v>672</v>
      </c>
      <c r="E7061" s="54" t="s">
        <v>2647</v>
      </c>
      <c r="F7061" s="54" t="s">
        <v>2646</v>
      </c>
      <c r="G7061" s="129">
        <v>1400</v>
      </c>
      <c r="H7061" s="323">
        <v>403930.75</v>
      </c>
      <c r="I7061" s="323">
        <v>355600</v>
      </c>
      <c r="J7061" s="42"/>
      <c r="K7061" s="42"/>
      <c r="L7061" s="42" t="s">
        <v>4489</v>
      </c>
      <c r="M7061" s="42" t="s">
        <v>4056</v>
      </c>
      <c r="N7061" s="42" t="s">
        <v>2447</v>
      </c>
      <c r="O7061" s="137" t="s">
        <v>4057</v>
      </c>
      <c r="P7061" s="42" t="s">
        <v>64</v>
      </c>
      <c r="Q7061" s="42" t="s">
        <v>65</v>
      </c>
      <c r="R7061" s="42">
        <v>1</v>
      </c>
      <c r="S7061" s="137" t="s">
        <v>2419</v>
      </c>
      <c r="T7061" s="62">
        <v>683234250</v>
      </c>
      <c r="U7061" s="62">
        <v>665176615.48000002</v>
      </c>
      <c r="Z7061" s="54" t="s">
        <v>280</v>
      </c>
      <c r="AA7061" s="132">
        <v>5.2961689957288597E-6</v>
      </c>
      <c r="AJ7061" s="42"/>
      <c r="AM7061" s="42"/>
      <c r="AN7061" s="42"/>
      <c r="AO7061" s="42"/>
      <c r="AP7061" s="42"/>
      <c r="AY7061" s="42"/>
      <c r="AZ7061" s="42"/>
      <c r="BA7061" s="42"/>
      <c r="BB7061" s="42"/>
      <c r="BN7061" s="54" t="s">
        <v>4578</v>
      </c>
      <c r="BO7061" s="58" t="str">
        <f t="shared" si="110"/>
        <v>境内资产</v>
      </c>
      <c r="BP7061" s="58" t="str">
        <f>IF(M7061="",VLOOKUP(D7061,Sheet4!$A$1:$B$92,2,0),VLOOKUP(Q7061,Sheet4!$A$1:$B$92,2,0))</f>
        <v>保险资产管理产品</v>
      </c>
    </row>
    <row r="7062" spans="1:68" s="58" customFormat="1" ht="12.75" customHeight="1">
      <c r="A7062" s="64" t="s">
        <v>2282</v>
      </c>
      <c r="B7062" s="54" t="s">
        <v>2333</v>
      </c>
      <c r="C7062" s="252" t="s">
        <v>5552</v>
      </c>
      <c r="D7062" s="252" t="s">
        <v>672</v>
      </c>
      <c r="E7062" s="54" t="s">
        <v>3677</v>
      </c>
      <c r="F7062" s="54" t="s">
        <v>2333</v>
      </c>
      <c r="G7062" s="129">
        <v>3400</v>
      </c>
      <c r="H7062" s="323">
        <v>326399.42</v>
      </c>
      <c r="I7062" s="323">
        <v>253300</v>
      </c>
      <c r="J7062" s="42"/>
      <c r="K7062" s="42"/>
      <c r="L7062" s="42" t="s">
        <v>4489</v>
      </c>
      <c r="M7062" s="42" t="s">
        <v>4056</v>
      </c>
      <c r="N7062" s="42" t="s">
        <v>2447</v>
      </c>
      <c r="O7062" s="137" t="s">
        <v>4057</v>
      </c>
      <c r="P7062" s="42" t="s">
        <v>64</v>
      </c>
      <c r="Q7062" s="42" t="s">
        <v>65</v>
      </c>
      <c r="R7062" s="42">
        <v>1</v>
      </c>
      <c r="S7062" s="137" t="s">
        <v>2419</v>
      </c>
      <c r="T7062" s="62">
        <v>683234250</v>
      </c>
      <c r="U7062" s="62">
        <v>665176615.48000002</v>
      </c>
      <c r="Z7062" s="54" t="s">
        <v>280</v>
      </c>
      <c r="AA7062" s="132">
        <v>5.10089490610322E-6</v>
      </c>
      <c r="AJ7062" s="42"/>
      <c r="AM7062" s="42"/>
      <c r="AN7062" s="42"/>
      <c r="AO7062" s="42"/>
      <c r="AP7062" s="42"/>
      <c r="AY7062" s="42"/>
      <c r="AZ7062" s="42"/>
      <c r="BA7062" s="42"/>
      <c r="BB7062" s="42"/>
      <c r="BN7062" s="54" t="s">
        <v>4578</v>
      </c>
      <c r="BO7062" s="58" t="str">
        <f t="shared" si="110"/>
        <v>境内资产</v>
      </c>
      <c r="BP7062" s="58" t="str">
        <f>IF(M7062="",VLOOKUP(D7062,Sheet4!$A$1:$B$92,2,0),VLOOKUP(Q7062,Sheet4!$A$1:$B$92,2,0))</f>
        <v>保险资产管理产品</v>
      </c>
    </row>
    <row r="7063" spans="1:68" s="58" customFormat="1" ht="12.75" customHeight="1">
      <c r="A7063" s="64" t="s">
        <v>3678</v>
      </c>
      <c r="B7063" s="54" t="s">
        <v>3679</v>
      </c>
      <c r="C7063" s="252" t="s">
        <v>5552</v>
      </c>
      <c r="D7063" s="252" t="s">
        <v>672</v>
      </c>
      <c r="E7063" s="54" t="s">
        <v>3680</v>
      </c>
      <c r="F7063" s="54" t="s">
        <v>3679</v>
      </c>
      <c r="G7063" s="129">
        <v>1600</v>
      </c>
      <c r="H7063" s="323">
        <v>169675.25</v>
      </c>
      <c r="I7063" s="323">
        <v>147328</v>
      </c>
      <c r="J7063" s="42"/>
      <c r="K7063" s="42"/>
      <c r="L7063" s="42" t="s">
        <v>4489</v>
      </c>
      <c r="M7063" s="42" t="s">
        <v>4056</v>
      </c>
      <c r="N7063" s="42" t="s">
        <v>2447</v>
      </c>
      <c r="O7063" s="137" t="s">
        <v>4057</v>
      </c>
      <c r="P7063" s="42" t="s">
        <v>64</v>
      </c>
      <c r="Q7063" s="42" t="s">
        <v>65</v>
      </c>
      <c r="R7063" s="42">
        <v>1</v>
      </c>
      <c r="S7063" s="137" t="s">
        <v>2419</v>
      </c>
      <c r="T7063" s="62">
        <v>683234250</v>
      </c>
      <c r="U7063" s="62">
        <v>665176615.48000002</v>
      </c>
      <c r="Z7063" s="54" t="s">
        <v>280</v>
      </c>
      <c r="AA7063" s="132">
        <v>3.1196360478164599E-6</v>
      </c>
      <c r="AJ7063" s="42"/>
      <c r="AM7063" s="42"/>
      <c r="AN7063" s="42"/>
      <c r="AO7063" s="42"/>
      <c r="AP7063" s="42"/>
      <c r="AY7063" s="42"/>
      <c r="AZ7063" s="42"/>
      <c r="BA7063" s="42"/>
      <c r="BB7063" s="42"/>
      <c r="BN7063" s="54" t="s">
        <v>4578</v>
      </c>
      <c r="BO7063" s="58" t="str">
        <f t="shared" si="110"/>
        <v>境内资产</v>
      </c>
      <c r="BP7063" s="58" t="str">
        <f>IF(M7063="",VLOOKUP(D7063,Sheet4!$A$1:$B$92,2,0),VLOOKUP(Q7063,Sheet4!$A$1:$B$92,2,0))</f>
        <v>保险资产管理产品</v>
      </c>
    </row>
    <row r="7064" spans="1:68" s="58" customFormat="1" ht="12.75" customHeight="1">
      <c r="A7064" s="64" t="s">
        <v>3681</v>
      </c>
      <c r="B7064" s="54" t="s">
        <v>3682</v>
      </c>
      <c r="C7064" s="252" t="s">
        <v>5552</v>
      </c>
      <c r="D7064" s="252" t="s">
        <v>672</v>
      </c>
      <c r="E7064" s="54" t="s">
        <v>3683</v>
      </c>
      <c r="F7064" s="54" t="s">
        <v>3682</v>
      </c>
      <c r="G7064" s="129">
        <v>5700</v>
      </c>
      <c r="H7064" s="323">
        <v>259394.45</v>
      </c>
      <c r="I7064" s="323">
        <v>162165</v>
      </c>
      <c r="J7064" s="42"/>
      <c r="K7064" s="42"/>
      <c r="L7064" s="42" t="s">
        <v>4489</v>
      </c>
      <c r="M7064" s="42" t="s">
        <v>4056</v>
      </c>
      <c r="N7064" s="42" t="s">
        <v>2447</v>
      </c>
      <c r="O7064" s="137" t="s">
        <v>4057</v>
      </c>
      <c r="P7064" s="42" t="s">
        <v>64</v>
      </c>
      <c r="Q7064" s="42" t="s">
        <v>65</v>
      </c>
      <c r="R7064" s="42">
        <v>1</v>
      </c>
      <c r="S7064" s="137" t="s">
        <v>2419</v>
      </c>
      <c r="T7064" s="62">
        <v>683234250</v>
      </c>
      <c r="U7064" s="62">
        <v>665176615.48000002</v>
      </c>
      <c r="Z7064" s="54" t="s">
        <v>280</v>
      </c>
      <c r="AA7064" s="132">
        <v>2.4553346456226901E-6</v>
      </c>
      <c r="AJ7064" s="42"/>
      <c r="AM7064" s="42"/>
      <c r="AN7064" s="42"/>
      <c r="AO7064" s="42"/>
      <c r="AP7064" s="42"/>
      <c r="AY7064" s="42"/>
      <c r="AZ7064" s="42"/>
      <c r="BA7064" s="42"/>
      <c r="BB7064" s="42"/>
      <c r="BN7064" s="54" t="s">
        <v>4578</v>
      </c>
      <c r="BO7064" s="58" t="str">
        <f t="shared" si="110"/>
        <v>境内资产</v>
      </c>
      <c r="BP7064" s="58" t="str">
        <f>IF(M7064="",VLOOKUP(D7064,Sheet4!$A$1:$B$92,2,0),VLOOKUP(Q7064,Sheet4!$A$1:$B$92,2,0))</f>
        <v>保险资产管理产品</v>
      </c>
    </row>
    <row r="7065" spans="1:68" s="58" customFormat="1" ht="12.75" customHeight="1">
      <c r="A7065" s="64" t="s">
        <v>3684</v>
      </c>
      <c r="B7065" s="54" t="s">
        <v>3685</v>
      </c>
      <c r="C7065" s="252" t="s">
        <v>5552</v>
      </c>
      <c r="D7065" s="252" t="s">
        <v>672</v>
      </c>
      <c r="E7065" s="54" t="s">
        <v>3686</v>
      </c>
      <c r="F7065" s="54" t="s">
        <v>3685</v>
      </c>
      <c r="G7065" s="129">
        <v>93800</v>
      </c>
      <c r="H7065" s="323">
        <v>267104.33</v>
      </c>
      <c r="I7065" s="323">
        <v>261702</v>
      </c>
      <c r="J7065" s="42"/>
      <c r="K7065" s="42"/>
      <c r="L7065" s="42" t="s">
        <v>4489</v>
      </c>
      <c r="M7065" s="42" t="s">
        <v>4056</v>
      </c>
      <c r="N7065" s="42" t="s">
        <v>2447</v>
      </c>
      <c r="O7065" s="137" t="s">
        <v>4057</v>
      </c>
      <c r="P7065" s="42" t="s">
        <v>64</v>
      </c>
      <c r="Q7065" s="42" t="s">
        <v>65</v>
      </c>
      <c r="R7065" s="42">
        <v>1</v>
      </c>
      <c r="S7065" s="137" t="s">
        <v>2419</v>
      </c>
      <c r="T7065" s="62">
        <v>683234250</v>
      </c>
      <c r="U7065" s="62">
        <v>665176615.48000002</v>
      </c>
      <c r="Z7065" s="54" t="s">
        <v>280</v>
      </c>
      <c r="AA7065" s="132">
        <v>1.8574768287043001E-6</v>
      </c>
      <c r="AJ7065" s="42"/>
      <c r="AM7065" s="42"/>
      <c r="AN7065" s="42"/>
      <c r="AO7065" s="42"/>
      <c r="AP7065" s="42"/>
      <c r="AY7065" s="42"/>
      <c r="AZ7065" s="42"/>
      <c r="BA7065" s="42"/>
      <c r="BB7065" s="42"/>
      <c r="BN7065" s="54" t="s">
        <v>4578</v>
      </c>
      <c r="BO7065" s="58" t="str">
        <f t="shared" si="110"/>
        <v>境内资产</v>
      </c>
      <c r="BP7065" s="58" t="str">
        <f>IF(M7065="",VLOOKUP(D7065,Sheet4!$A$1:$B$92,2,0),VLOOKUP(Q7065,Sheet4!$A$1:$B$92,2,0))</f>
        <v>保险资产管理产品</v>
      </c>
    </row>
    <row r="7066" spans="1:68" s="58" customFormat="1" ht="12.75" customHeight="1">
      <c r="A7066" s="64" t="s">
        <v>3687</v>
      </c>
      <c r="B7066" s="54" t="s">
        <v>1515</v>
      </c>
      <c r="C7066" s="252" t="s">
        <v>5552</v>
      </c>
      <c r="D7066" s="252" t="s">
        <v>678</v>
      </c>
      <c r="E7066" s="54" t="s">
        <v>3688</v>
      </c>
      <c r="F7066" s="54" t="s">
        <v>1515</v>
      </c>
      <c r="G7066" s="129">
        <v>10500</v>
      </c>
      <c r="H7066" s="323">
        <v>276971.89</v>
      </c>
      <c r="I7066" s="323">
        <v>168630</v>
      </c>
      <c r="J7066" s="42"/>
      <c r="K7066" s="42"/>
      <c r="L7066" s="42" t="s">
        <v>4489</v>
      </c>
      <c r="M7066" s="42" t="s">
        <v>4056</v>
      </c>
      <c r="N7066" s="42" t="s">
        <v>2447</v>
      </c>
      <c r="O7066" s="137" t="s">
        <v>4057</v>
      </c>
      <c r="P7066" s="42" t="s">
        <v>64</v>
      </c>
      <c r="Q7066" s="42" t="s">
        <v>65</v>
      </c>
      <c r="R7066" s="42">
        <v>1</v>
      </c>
      <c r="S7066" s="137" t="s">
        <v>2419</v>
      </c>
      <c r="T7066" s="62">
        <v>683234250</v>
      </c>
      <c r="U7066" s="62">
        <v>665176615.48000002</v>
      </c>
      <c r="Z7066" s="54" t="s">
        <v>280</v>
      </c>
      <c r="AA7066" s="132">
        <v>5.8185001758824497E-6</v>
      </c>
      <c r="AJ7066" s="42"/>
      <c r="AM7066" s="42"/>
      <c r="AN7066" s="42"/>
      <c r="AO7066" s="42"/>
      <c r="AP7066" s="42"/>
      <c r="AY7066" s="42"/>
      <c r="AZ7066" s="42"/>
      <c r="BA7066" s="42"/>
      <c r="BB7066" s="42"/>
      <c r="BN7066" s="54" t="s">
        <v>4578</v>
      </c>
      <c r="BO7066" s="58" t="str">
        <f t="shared" si="110"/>
        <v>境内资产</v>
      </c>
      <c r="BP7066" s="58" t="str">
        <f>IF(M7066="",VLOOKUP(D7066,Sheet4!$A$1:$B$92,2,0),VLOOKUP(Q7066,Sheet4!$A$1:$B$92,2,0))</f>
        <v>保险资产管理产品</v>
      </c>
    </row>
    <row r="7067" spans="1:68" s="58" customFormat="1" ht="12.75" customHeight="1">
      <c r="A7067" s="64" t="s">
        <v>3689</v>
      </c>
      <c r="B7067" s="54" t="s">
        <v>3690</v>
      </c>
      <c r="C7067" s="252" t="s">
        <v>5552</v>
      </c>
      <c r="D7067" s="252" t="s">
        <v>678</v>
      </c>
      <c r="E7067" s="54" t="s">
        <v>3691</v>
      </c>
      <c r="F7067" s="54" t="s">
        <v>3690</v>
      </c>
      <c r="G7067" s="129">
        <v>12700</v>
      </c>
      <c r="H7067" s="323">
        <v>876046.13</v>
      </c>
      <c r="I7067" s="323">
        <v>798195</v>
      </c>
      <c r="J7067" s="42"/>
      <c r="K7067" s="42"/>
      <c r="L7067" s="42" t="s">
        <v>4489</v>
      </c>
      <c r="M7067" s="42" t="s">
        <v>4056</v>
      </c>
      <c r="N7067" s="42" t="s">
        <v>2447</v>
      </c>
      <c r="O7067" s="137" t="s">
        <v>4057</v>
      </c>
      <c r="P7067" s="42" t="s">
        <v>64</v>
      </c>
      <c r="Q7067" s="42" t="s">
        <v>65</v>
      </c>
      <c r="R7067" s="42">
        <v>1</v>
      </c>
      <c r="S7067" s="137" t="s">
        <v>2419</v>
      </c>
      <c r="T7067" s="62">
        <v>683234250</v>
      </c>
      <c r="U7067" s="62">
        <v>665176615.48000002</v>
      </c>
      <c r="Z7067" s="54" t="s">
        <v>280</v>
      </c>
      <c r="AA7067" s="132">
        <v>6.68847472113125E-6</v>
      </c>
      <c r="AJ7067" s="42"/>
      <c r="AM7067" s="42"/>
      <c r="AN7067" s="42"/>
      <c r="AO7067" s="42"/>
      <c r="AP7067" s="42"/>
      <c r="AY7067" s="42"/>
      <c r="AZ7067" s="42"/>
      <c r="BA7067" s="42"/>
      <c r="BB7067" s="42"/>
      <c r="BN7067" s="54" t="s">
        <v>4578</v>
      </c>
      <c r="BO7067" s="58" t="str">
        <f t="shared" si="110"/>
        <v>境内资产</v>
      </c>
      <c r="BP7067" s="58" t="str">
        <f>IF(M7067="",VLOOKUP(D7067,Sheet4!$A$1:$B$92,2,0),VLOOKUP(Q7067,Sheet4!$A$1:$B$92,2,0))</f>
        <v>保险资产管理产品</v>
      </c>
    </row>
    <row r="7068" spans="1:68" s="58" customFormat="1" ht="12.75" customHeight="1">
      <c r="A7068" s="64" t="s">
        <v>3692</v>
      </c>
      <c r="B7068" s="54" t="s">
        <v>3693</v>
      </c>
      <c r="C7068" s="252" t="s">
        <v>5552</v>
      </c>
      <c r="D7068" s="252" t="s">
        <v>678</v>
      </c>
      <c r="E7068" s="54" t="s">
        <v>3694</v>
      </c>
      <c r="F7068" s="54" t="s">
        <v>3693</v>
      </c>
      <c r="G7068" s="129">
        <v>20690</v>
      </c>
      <c r="H7068" s="323">
        <v>1014251.72</v>
      </c>
      <c r="I7068" s="323">
        <v>730563.9</v>
      </c>
      <c r="J7068" s="42"/>
      <c r="K7068" s="42"/>
      <c r="L7068" s="42" t="s">
        <v>4489</v>
      </c>
      <c r="M7068" s="42" t="s">
        <v>4056</v>
      </c>
      <c r="N7068" s="42" t="s">
        <v>2447</v>
      </c>
      <c r="O7068" s="137" t="s">
        <v>4057</v>
      </c>
      <c r="P7068" s="42" t="s">
        <v>64</v>
      </c>
      <c r="Q7068" s="42" t="s">
        <v>65</v>
      </c>
      <c r="R7068" s="42">
        <v>1</v>
      </c>
      <c r="S7068" s="137" t="s">
        <v>2419</v>
      </c>
      <c r="T7068" s="62">
        <v>683234250</v>
      </c>
      <c r="U7068" s="62">
        <v>665176615.48000002</v>
      </c>
      <c r="Z7068" s="54" t="s">
        <v>280</v>
      </c>
      <c r="AA7068" s="132">
        <v>3.8271526493620101E-6</v>
      </c>
      <c r="AJ7068" s="42"/>
      <c r="AM7068" s="42"/>
      <c r="AN7068" s="42"/>
      <c r="AO7068" s="42"/>
      <c r="AP7068" s="42"/>
      <c r="AY7068" s="42"/>
      <c r="AZ7068" s="42"/>
      <c r="BA7068" s="42"/>
      <c r="BB7068" s="42"/>
      <c r="BN7068" s="54" t="s">
        <v>4578</v>
      </c>
      <c r="BO7068" s="58" t="str">
        <f t="shared" si="110"/>
        <v>境内资产</v>
      </c>
      <c r="BP7068" s="58" t="str">
        <f>IF(M7068="",VLOOKUP(D7068,Sheet4!$A$1:$B$92,2,0),VLOOKUP(Q7068,Sheet4!$A$1:$B$92,2,0))</f>
        <v>保险资产管理产品</v>
      </c>
    </row>
    <row r="7069" spans="1:68" s="58" customFormat="1" ht="12.75" customHeight="1">
      <c r="A7069" s="64" t="s">
        <v>3695</v>
      </c>
      <c r="B7069" s="54" t="s">
        <v>3696</v>
      </c>
      <c r="C7069" s="252" t="s">
        <v>5552</v>
      </c>
      <c r="D7069" s="252" t="s">
        <v>678</v>
      </c>
      <c r="E7069" s="54" t="s">
        <v>3697</v>
      </c>
      <c r="F7069" s="54" t="s">
        <v>3696</v>
      </c>
      <c r="G7069" s="129">
        <v>2400</v>
      </c>
      <c r="H7069" s="323">
        <v>276724.46999999997</v>
      </c>
      <c r="I7069" s="323">
        <v>174240</v>
      </c>
      <c r="J7069" s="42"/>
      <c r="K7069" s="42"/>
      <c r="L7069" s="42" t="s">
        <v>4489</v>
      </c>
      <c r="M7069" s="42" t="s">
        <v>4056</v>
      </c>
      <c r="N7069" s="42" t="s">
        <v>2447</v>
      </c>
      <c r="O7069" s="137" t="s">
        <v>4057</v>
      </c>
      <c r="P7069" s="42" t="s">
        <v>64</v>
      </c>
      <c r="Q7069" s="42" t="s">
        <v>65</v>
      </c>
      <c r="R7069" s="42">
        <v>1</v>
      </c>
      <c r="S7069" s="137" t="s">
        <v>2419</v>
      </c>
      <c r="T7069" s="62">
        <v>683234250</v>
      </c>
      <c r="U7069" s="62">
        <v>665176615.48000002</v>
      </c>
      <c r="Z7069" s="54" t="s">
        <v>280</v>
      </c>
      <c r="AA7069" s="132">
        <v>4.4642857142857104E-6</v>
      </c>
      <c r="AJ7069" s="42"/>
      <c r="AM7069" s="42"/>
      <c r="AN7069" s="42"/>
      <c r="AO7069" s="42"/>
      <c r="AP7069" s="42"/>
      <c r="AY7069" s="42"/>
      <c r="AZ7069" s="42"/>
      <c r="BA7069" s="42"/>
      <c r="BB7069" s="42"/>
      <c r="BN7069" s="54" t="s">
        <v>4578</v>
      </c>
      <c r="BO7069" s="58" t="str">
        <f t="shared" si="110"/>
        <v>境内资产</v>
      </c>
      <c r="BP7069" s="58" t="str">
        <f>IF(M7069="",VLOOKUP(D7069,Sheet4!$A$1:$B$92,2,0),VLOOKUP(Q7069,Sheet4!$A$1:$B$92,2,0))</f>
        <v>保险资产管理产品</v>
      </c>
    </row>
    <row r="7070" spans="1:68" s="58" customFormat="1" ht="12.75" customHeight="1">
      <c r="A7070" s="64" t="s">
        <v>2679</v>
      </c>
      <c r="B7070" s="54" t="s">
        <v>2680</v>
      </c>
      <c r="C7070" s="252" t="s">
        <v>5552</v>
      </c>
      <c r="D7070" s="252" t="s">
        <v>678</v>
      </c>
      <c r="E7070" s="54" t="s">
        <v>2681</v>
      </c>
      <c r="F7070" s="54" t="s">
        <v>2680</v>
      </c>
      <c r="G7070" s="129">
        <v>112364</v>
      </c>
      <c r="H7070" s="323">
        <v>2225900.09</v>
      </c>
      <c r="I7070" s="323">
        <v>2365262.2000000002</v>
      </c>
      <c r="J7070" s="42"/>
      <c r="K7070" s="42"/>
      <c r="L7070" s="42" t="s">
        <v>4489</v>
      </c>
      <c r="M7070" s="42" t="s">
        <v>4056</v>
      </c>
      <c r="N7070" s="42" t="s">
        <v>2447</v>
      </c>
      <c r="O7070" s="137" t="s">
        <v>4057</v>
      </c>
      <c r="P7070" s="42" t="s">
        <v>64</v>
      </c>
      <c r="Q7070" s="42" t="s">
        <v>65</v>
      </c>
      <c r="R7070" s="42">
        <v>1</v>
      </c>
      <c r="S7070" s="137" t="s">
        <v>2419</v>
      </c>
      <c r="T7070" s="62">
        <v>683234250</v>
      </c>
      <c r="U7070" s="62">
        <v>665176615.48000002</v>
      </c>
      <c r="Z7070" s="54" t="s">
        <v>280</v>
      </c>
      <c r="AA7070" s="132">
        <v>8.5033008808431707E-6</v>
      </c>
      <c r="AJ7070" s="42"/>
      <c r="AM7070" s="42"/>
      <c r="AN7070" s="42"/>
      <c r="AO7070" s="42"/>
      <c r="AP7070" s="42"/>
      <c r="AY7070" s="42"/>
      <c r="AZ7070" s="42"/>
      <c r="BA7070" s="42"/>
      <c r="BB7070" s="42"/>
      <c r="BN7070" s="54" t="s">
        <v>4578</v>
      </c>
      <c r="BO7070" s="58" t="str">
        <f t="shared" si="110"/>
        <v>境内资产</v>
      </c>
      <c r="BP7070" s="58" t="str">
        <f>IF(M7070="",VLOOKUP(D7070,Sheet4!$A$1:$B$92,2,0),VLOOKUP(Q7070,Sheet4!$A$1:$B$92,2,0))</f>
        <v>保险资产管理产品</v>
      </c>
    </row>
    <row r="7071" spans="1:68" s="58" customFormat="1" ht="12.75" customHeight="1">
      <c r="A7071" s="64" t="s">
        <v>2682</v>
      </c>
      <c r="B7071" s="54" t="s">
        <v>2683</v>
      </c>
      <c r="C7071" s="252" t="s">
        <v>5552</v>
      </c>
      <c r="D7071" s="252" t="s">
        <v>678</v>
      </c>
      <c r="E7071" s="54" t="s">
        <v>2684</v>
      </c>
      <c r="F7071" s="54" t="s">
        <v>2683</v>
      </c>
      <c r="G7071" s="129">
        <v>6600</v>
      </c>
      <c r="H7071" s="323">
        <v>941498.06</v>
      </c>
      <c r="I7071" s="323">
        <v>618552</v>
      </c>
      <c r="J7071" s="42"/>
      <c r="K7071" s="42"/>
      <c r="L7071" s="42" t="s">
        <v>4489</v>
      </c>
      <c r="M7071" s="42" t="s">
        <v>4056</v>
      </c>
      <c r="N7071" s="42" t="s">
        <v>2447</v>
      </c>
      <c r="O7071" s="137" t="s">
        <v>4057</v>
      </c>
      <c r="P7071" s="42" t="s">
        <v>64</v>
      </c>
      <c r="Q7071" s="42" t="s">
        <v>65</v>
      </c>
      <c r="R7071" s="42">
        <v>1</v>
      </c>
      <c r="S7071" s="137" t="s">
        <v>2419</v>
      </c>
      <c r="T7071" s="62">
        <v>683234250</v>
      </c>
      <c r="U7071" s="62">
        <v>665176615.48000002</v>
      </c>
      <c r="Z7071" s="54" t="s">
        <v>280</v>
      </c>
      <c r="AA7071" s="132">
        <v>4.1250000000000003E-6</v>
      </c>
      <c r="AJ7071" s="42"/>
      <c r="AM7071" s="42"/>
      <c r="AN7071" s="42"/>
      <c r="AO7071" s="42"/>
      <c r="AP7071" s="42"/>
      <c r="AY7071" s="42"/>
      <c r="AZ7071" s="42"/>
      <c r="BA7071" s="42"/>
      <c r="BB7071" s="42"/>
      <c r="BN7071" s="54" t="s">
        <v>4578</v>
      </c>
      <c r="BO7071" s="58" t="str">
        <f t="shared" si="110"/>
        <v>境内资产</v>
      </c>
      <c r="BP7071" s="58" t="str">
        <f>IF(M7071="",VLOOKUP(D7071,Sheet4!$A$1:$B$92,2,0),VLOOKUP(Q7071,Sheet4!$A$1:$B$92,2,0))</f>
        <v>保险资产管理产品</v>
      </c>
    </row>
    <row r="7072" spans="1:68" s="58" customFormat="1" ht="12.75" customHeight="1">
      <c r="A7072" s="64" t="s">
        <v>3698</v>
      </c>
      <c r="B7072" s="54" t="s">
        <v>3699</v>
      </c>
      <c r="C7072" s="252" t="s">
        <v>5552</v>
      </c>
      <c r="D7072" s="252" t="s">
        <v>678</v>
      </c>
      <c r="E7072" s="54" t="s">
        <v>3700</v>
      </c>
      <c r="F7072" s="54" t="s">
        <v>3699</v>
      </c>
      <c r="G7072" s="129">
        <v>17450</v>
      </c>
      <c r="H7072" s="323">
        <v>965962.25</v>
      </c>
      <c r="I7072" s="323">
        <v>975804</v>
      </c>
      <c r="J7072" s="42"/>
      <c r="K7072" s="42"/>
      <c r="L7072" s="42" t="s">
        <v>4489</v>
      </c>
      <c r="M7072" s="42" t="s">
        <v>4056</v>
      </c>
      <c r="N7072" s="42" t="s">
        <v>2447</v>
      </c>
      <c r="O7072" s="137" t="s">
        <v>4057</v>
      </c>
      <c r="P7072" s="42" t="s">
        <v>64</v>
      </c>
      <c r="Q7072" s="42" t="s">
        <v>65</v>
      </c>
      <c r="R7072" s="42">
        <v>1</v>
      </c>
      <c r="S7072" s="137" t="s">
        <v>2419</v>
      </c>
      <c r="T7072" s="62">
        <v>683234250</v>
      </c>
      <c r="U7072" s="62">
        <v>665176615.48000002</v>
      </c>
      <c r="Z7072" s="54" t="s">
        <v>280</v>
      </c>
      <c r="AA7072" s="132">
        <v>6.6219566925277002E-6</v>
      </c>
      <c r="AJ7072" s="42"/>
      <c r="AM7072" s="42"/>
      <c r="AN7072" s="42"/>
      <c r="AO7072" s="42"/>
      <c r="AP7072" s="42"/>
      <c r="AY7072" s="42"/>
      <c r="AZ7072" s="42"/>
      <c r="BA7072" s="42"/>
      <c r="BB7072" s="42"/>
      <c r="BN7072" s="54" t="s">
        <v>4578</v>
      </c>
      <c r="BO7072" s="58" t="str">
        <f t="shared" si="110"/>
        <v>境内资产</v>
      </c>
      <c r="BP7072" s="58" t="str">
        <f>IF(M7072="",VLOOKUP(D7072,Sheet4!$A$1:$B$92,2,0),VLOOKUP(Q7072,Sheet4!$A$1:$B$92,2,0))</f>
        <v>保险资产管理产品</v>
      </c>
    </row>
    <row r="7073" spans="1:68" s="58" customFormat="1" ht="12.75" customHeight="1">
      <c r="A7073" s="64" t="s">
        <v>3701</v>
      </c>
      <c r="B7073" s="54" t="s">
        <v>3702</v>
      </c>
      <c r="C7073" s="252" t="s">
        <v>5552</v>
      </c>
      <c r="D7073" s="252" t="s">
        <v>678</v>
      </c>
      <c r="E7073" s="54" t="s">
        <v>3703</v>
      </c>
      <c r="F7073" s="54" t="s">
        <v>3702</v>
      </c>
      <c r="G7073" s="129">
        <v>13800</v>
      </c>
      <c r="H7073" s="323">
        <v>621208.17000000004</v>
      </c>
      <c r="I7073" s="323">
        <v>687654</v>
      </c>
      <c r="J7073" s="42"/>
      <c r="K7073" s="42"/>
      <c r="L7073" s="42" t="s">
        <v>4489</v>
      </c>
      <c r="M7073" s="42" t="s">
        <v>4056</v>
      </c>
      <c r="N7073" s="42" t="s">
        <v>2447</v>
      </c>
      <c r="O7073" s="137" t="s">
        <v>4057</v>
      </c>
      <c r="P7073" s="42" t="s">
        <v>64</v>
      </c>
      <c r="Q7073" s="42" t="s">
        <v>65</v>
      </c>
      <c r="R7073" s="42">
        <v>1</v>
      </c>
      <c r="S7073" s="137" t="s">
        <v>2419</v>
      </c>
      <c r="T7073" s="62">
        <v>683234250</v>
      </c>
      <c r="U7073" s="62">
        <v>665176615.48000002</v>
      </c>
      <c r="Z7073" s="54" t="s">
        <v>280</v>
      </c>
      <c r="AA7073" s="132">
        <v>8.6165348791799797E-6</v>
      </c>
      <c r="AJ7073" s="42"/>
      <c r="AM7073" s="42"/>
      <c r="AN7073" s="42"/>
      <c r="AO7073" s="42"/>
      <c r="AP7073" s="42"/>
      <c r="AY7073" s="42"/>
      <c r="AZ7073" s="42"/>
      <c r="BA7073" s="42"/>
      <c r="BB7073" s="42"/>
      <c r="BN7073" s="54" t="s">
        <v>4578</v>
      </c>
      <c r="BO7073" s="58" t="str">
        <f t="shared" si="110"/>
        <v>境内资产</v>
      </c>
      <c r="BP7073" s="58" t="str">
        <f>IF(M7073="",VLOOKUP(D7073,Sheet4!$A$1:$B$92,2,0),VLOOKUP(Q7073,Sheet4!$A$1:$B$92,2,0))</f>
        <v>保险资产管理产品</v>
      </c>
    </row>
    <row r="7074" spans="1:68" s="58" customFormat="1" ht="12.75" customHeight="1">
      <c r="A7074" s="64" t="s">
        <v>1722</v>
      </c>
      <c r="B7074" s="54" t="s">
        <v>1723</v>
      </c>
      <c r="C7074" s="252" t="s">
        <v>5552</v>
      </c>
      <c r="D7074" s="252" t="s">
        <v>678</v>
      </c>
      <c r="E7074" s="54" t="s">
        <v>1724</v>
      </c>
      <c r="F7074" s="54" t="s">
        <v>1723</v>
      </c>
      <c r="G7074" s="129">
        <v>13200</v>
      </c>
      <c r="H7074" s="323">
        <v>219825.31</v>
      </c>
      <c r="I7074" s="323">
        <v>158400</v>
      </c>
      <c r="J7074" s="42"/>
      <c r="K7074" s="42"/>
      <c r="L7074" s="42" t="s">
        <v>4489</v>
      </c>
      <c r="M7074" s="42" t="s">
        <v>4056</v>
      </c>
      <c r="N7074" s="42" t="s">
        <v>2447</v>
      </c>
      <c r="O7074" s="137" t="s">
        <v>4057</v>
      </c>
      <c r="P7074" s="42" t="s">
        <v>64</v>
      </c>
      <c r="Q7074" s="42" t="s">
        <v>65</v>
      </c>
      <c r="R7074" s="42">
        <v>1</v>
      </c>
      <c r="S7074" s="137" t="s">
        <v>2419</v>
      </c>
      <c r="T7074" s="62">
        <v>683234250</v>
      </c>
      <c r="U7074" s="62">
        <v>665176615.48000002</v>
      </c>
      <c r="Z7074" s="54" t="s">
        <v>280</v>
      </c>
      <c r="AA7074" s="132">
        <v>5.0483918187230803E-6</v>
      </c>
      <c r="AJ7074" s="42"/>
      <c r="AM7074" s="42"/>
      <c r="AN7074" s="42"/>
      <c r="AO7074" s="42"/>
      <c r="AP7074" s="42"/>
      <c r="AY7074" s="42"/>
      <c r="AZ7074" s="42"/>
      <c r="BA7074" s="42"/>
      <c r="BB7074" s="42"/>
      <c r="BN7074" s="54" t="s">
        <v>4578</v>
      </c>
      <c r="BO7074" s="58" t="str">
        <f t="shared" si="110"/>
        <v>境内资产</v>
      </c>
      <c r="BP7074" s="58" t="str">
        <f>IF(M7074="",VLOOKUP(D7074,Sheet4!$A$1:$B$92,2,0),VLOOKUP(Q7074,Sheet4!$A$1:$B$92,2,0))</f>
        <v>保险资产管理产品</v>
      </c>
    </row>
    <row r="7075" spans="1:68" s="58" customFormat="1" ht="12.75" customHeight="1">
      <c r="A7075" s="64" t="s">
        <v>3704</v>
      </c>
      <c r="B7075" s="54" t="s">
        <v>3705</v>
      </c>
      <c r="C7075" s="252" t="s">
        <v>5552</v>
      </c>
      <c r="D7075" s="252" t="s">
        <v>678</v>
      </c>
      <c r="E7075" s="54" t="s">
        <v>3706</v>
      </c>
      <c r="F7075" s="54" t="s">
        <v>3705</v>
      </c>
      <c r="G7075" s="129">
        <v>9500</v>
      </c>
      <c r="H7075" s="323">
        <v>1070423.04</v>
      </c>
      <c r="I7075" s="323">
        <v>579120</v>
      </c>
      <c r="J7075" s="42"/>
      <c r="K7075" s="42"/>
      <c r="L7075" s="42" t="s">
        <v>4489</v>
      </c>
      <c r="M7075" s="42" t="s">
        <v>4056</v>
      </c>
      <c r="N7075" s="42" t="s">
        <v>2447</v>
      </c>
      <c r="O7075" s="137" t="s">
        <v>4057</v>
      </c>
      <c r="P7075" s="42" t="s">
        <v>64</v>
      </c>
      <c r="Q7075" s="42" t="s">
        <v>65</v>
      </c>
      <c r="R7075" s="42">
        <v>1</v>
      </c>
      <c r="S7075" s="137" t="s">
        <v>2419</v>
      </c>
      <c r="T7075" s="62">
        <v>683234250</v>
      </c>
      <c r="U7075" s="62">
        <v>665176615.48000002</v>
      </c>
      <c r="Z7075" s="54" t="s">
        <v>280</v>
      </c>
      <c r="AA7075" s="132">
        <v>6.3963760842476897E-6</v>
      </c>
      <c r="AJ7075" s="42"/>
      <c r="AM7075" s="42"/>
      <c r="AN7075" s="42"/>
      <c r="AO7075" s="42"/>
      <c r="AP7075" s="42"/>
      <c r="AY7075" s="42"/>
      <c r="AZ7075" s="42"/>
      <c r="BA7075" s="42"/>
      <c r="BB7075" s="42"/>
      <c r="BN7075" s="54" t="s">
        <v>4578</v>
      </c>
      <c r="BO7075" s="58" t="str">
        <f t="shared" si="110"/>
        <v>境内资产</v>
      </c>
      <c r="BP7075" s="58" t="str">
        <f>IF(M7075="",VLOOKUP(D7075,Sheet4!$A$1:$B$92,2,0),VLOOKUP(Q7075,Sheet4!$A$1:$B$92,2,0))</f>
        <v>保险资产管理产品</v>
      </c>
    </row>
    <row r="7076" spans="1:68" s="58" customFormat="1" ht="12.75" customHeight="1">
      <c r="A7076" s="64" t="s">
        <v>3707</v>
      </c>
      <c r="B7076" s="54" t="s">
        <v>3708</v>
      </c>
      <c r="C7076" s="252" t="s">
        <v>5552</v>
      </c>
      <c r="D7076" s="252" t="s">
        <v>678</v>
      </c>
      <c r="E7076" s="54" t="s">
        <v>3709</v>
      </c>
      <c r="F7076" s="54" t="s">
        <v>3708</v>
      </c>
      <c r="G7076" s="129">
        <v>6100</v>
      </c>
      <c r="H7076" s="323">
        <v>360084</v>
      </c>
      <c r="I7076" s="323">
        <v>296399</v>
      </c>
      <c r="J7076" s="42"/>
      <c r="K7076" s="42"/>
      <c r="L7076" s="42" t="s">
        <v>4489</v>
      </c>
      <c r="M7076" s="42" t="s">
        <v>4056</v>
      </c>
      <c r="N7076" s="42" t="s">
        <v>2447</v>
      </c>
      <c r="O7076" s="137" t="s">
        <v>4057</v>
      </c>
      <c r="P7076" s="42" t="s">
        <v>64</v>
      </c>
      <c r="Q7076" s="42" t="s">
        <v>65</v>
      </c>
      <c r="R7076" s="42">
        <v>1</v>
      </c>
      <c r="S7076" s="137" t="s">
        <v>2419</v>
      </c>
      <c r="T7076" s="62">
        <v>683234250</v>
      </c>
      <c r="U7076" s="62">
        <v>665176615.48000002</v>
      </c>
      <c r="Z7076" s="54" t="s">
        <v>280</v>
      </c>
      <c r="AA7076" s="132">
        <v>4.7416400288455299E-6</v>
      </c>
      <c r="AJ7076" s="42"/>
      <c r="AM7076" s="42"/>
      <c r="AN7076" s="42"/>
      <c r="AO7076" s="42"/>
      <c r="AP7076" s="42"/>
      <c r="AY7076" s="42"/>
      <c r="AZ7076" s="42"/>
      <c r="BA7076" s="42"/>
      <c r="BB7076" s="42"/>
      <c r="BN7076" s="54" t="s">
        <v>4578</v>
      </c>
      <c r="BO7076" s="58" t="str">
        <f t="shared" si="110"/>
        <v>境内资产</v>
      </c>
      <c r="BP7076" s="58" t="str">
        <f>IF(M7076="",VLOOKUP(D7076,Sheet4!$A$1:$B$92,2,0),VLOOKUP(Q7076,Sheet4!$A$1:$B$92,2,0))</f>
        <v>保险资产管理产品</v>
      </c>
    </row>
    <row r="7077" spans="1:68" s="58" customFormat="1" ht="12.75" customHeight="1">
      <c r="A7077" s="64" t="s">
        <v>2706</v>
      </c>
      <c r="B7077" s="54" t="s">
        <v>2707</v>
      </c>
      <c r="C7077" s="252" t="s">
        <v>5552</v>
      </c>
      <c r="D7077" s="252" t="s">
        <v>678</v>
      </c>
      <c r="E7077" s="54" t="s">
        <v>2708</v>
      </c>
      <c r="F7077" s="54" t="s">
        <v>2707</v>
      </c>
      <c r="G7077" s="129">
        <v>4825</v>
      </c>
      <c r="H7077" s="323">
        <v>544547.11</v>
      </c>
      <c r="I7077" s="323">
        <v>416638.75</v>
      </c>
      <c r="J7077" s="42"/>
      <c r="K7077" s="42"/>
      <c r="L7077" s="42" t="s">
        <v>4489</v>
      </c>
      <c r="M7077" s="42" t="s">
        <v>4056</v>
      </c>
      <c r="N7077" s="42" t="s">
        <v>2447</v>
      </c>
      <c r="O7077" s="137" t="s">
        <v>4057</v>
      </c>
      <c r="P7077" s="42" t="s">
        <v>64</v>
      </c>
      <c r="Q7077" s="42" t="s">
        <v>65</v>
      </c>
      <c r="R7077" s="42">
        <v>1</v>
      </c>
      <c r="S7077" s="137" t="s">
        <v>2419</v>
      </c>
      <c r="T7077" s="62">
        <v>683234250</v>
      </c>
      <c r="U7077" s="62">
        <v>665176615.48000002</v>
      </c>
      <c r="Z7077" s="54" t="s">
        <v>280</v>
      </c>
      <c r="AA7077" s="132">
        <v>5.5304766492363901E-6</v>
      </c>
      <c r="AJ7077" s="42"/>
      <c r="AM7077" s="42"/>
      <c r="AN7077" s="42"/>
      <c r="AO7077" s="42"/>
      <c r="AP7077" s="42"/>
      <c r="AY7077" s="42"/>
      <c r="AZ7077" s="42"/>
      <c r="BA7077" s="42"/>
      <c r="BB7077" s="42"/>
      <c r="BN7077" s="54" t="s">
        <v>4578</v>
      </c>
      <c r="BO7077" s="58" t="str">
        <f t="shared" si="110"/>
        <v>境内资产</v>
      </c>
      <c r="BP7077" s="58" t="str">
        <f>IF(M7077="",VLOOKUP(D7077,Sheet4!$A$1:$B$92,2,0),VLOOKUP(Q7077,Sheet4!$A$1:$B$92,2,0))</f>
        <v>保险资产管理产品</v>
      </c>
    </row>
    <row r="7078" spans="1:68" s="58" customFormat="1" ht="12.75" customHeight="1">
      <c r="A7078" s="64" t="s">
        <v>1996</v>
      </c>
      <c r="B7078" s="54" t="s">
        <v>1997</v>
      </c>
      <c r="C7078" s="252" t="s">
        <v>5552</v>
      </c>
      <c r="D7078" s="252" t="s">
        <v>678</v>
      </c>
      <c r="E7078" s="54" t="s">
        <v>3710</v>
      </c>
      <c r="F7078" s="54" t="s">
        <v>1997</v>
      </c>
      <c r="G7078" s="129">
        <v>11900</v>
      </c>
      <c r="H7078" s="323">
        <v>405065.92</v>
      </c>
      <c r="I7078" s="323">
        <v>293335</v>
      </c>
      <c r="J7078" s="42"/>
      <c r="K7078" s="42"/>
      <c r="L7078" s="42" t="s">
        <v>4489</v>
      </c>
      <c r="M7078" s="42" t="s">
        <v>4056</v>
      </c>
      <c r="N7078" s="42" t="s">
        <v>2447</v>
      </c>
      <c r="O7078" s="137" t="s">
        <v>4057</v>
      </c>
      <c r="P7078" s="42" t="s">
        <v>64</v>
      </c>
      <c r="Q7078" s="42" t="s">
        <v>65</v>
      </c>
      <c r="R7078" s="42">
        <v>1</v>
      </c>
      <c r="S7078" s="137" t="s">
        <v>2419</v>
      </c>
      <c r="T7078" s="62">
        <v>683234250</v>
      </c>
      <c r="U7078" s="62">
        <v>665176615.48000002</v>
      </c>
      <c r="Z7078" s="54" t="s">
        <v>280</v>
      </c>
      <c r="AA7078" s="132">
        <v>6.20924410336694E-6</v>
      </c>
      <c r="AJ7078" s="42"/>
      <c r="AM7078" s="42"/>
      <c r="AN7078" s="42"/>
      <c r="AO7078" s="42"/>
      <c r="AP7078" s="42"/>
      <c r="AY7078" s="42"/>
      <c r="AZ7078" s="42"/>
      <c r="BA7078" s="42"/>
      <c r="BB7078" s="42"/>
      <c r="BN7078" s="54" t="s">
        <v>4578</v>
      </c>
      <c r="BO7078" s="58" t="str">
        <f t="shared" si="110"/>
        <v>境内资产</v>
      </c>
      <c r="BP7078" s="58" t="str">
        <f>IF(M7078="",VLOOKUP(D7078,Sheet4!$A$1:$B$92,2,0),VLOOKUP(Q7078,Sheet4!$A$1:$B$92,2,0))</f>
        <v>保险资产管理产品</v>
      </c>
    </row>
    <row r="7079" spans="1:68" s="58" customFormat="1" ht="12.75" customHeight="1">
      <c r="A7079" s="64" t="s">
        <v>3711</v>
      </c>
      <c r="B7079" s="54" t="s">
        <v>3712</v>
      </c>
      <c r="C7079" s="252" t="s">
        <v>5552</v>
      </c>
      <c r="D7079" s="252" t="s">
        <v>678</v>
      </c>
      <c r="E7079" s="54" t="s">
        <v>3713</v>
      </c>
      <c r="F7079" s="54" t="s">
        <v>3712</v>
      </c>
      <c r="G7079" s="129">
        <v>4500</v>
      </c>
      <c r="H7079" s="323">
        <v>293772.56</v>
      </c>
      <c r="I7079" s="323">
        <v>142515</v>
      </c>
      <c r="J7079" s="42"/>
      <c r="K7079" s="42"/>
      <c r="L7079" s="42" t="s">
        <v>4489</v>
      </c>
      <c r="M7079" s="42" t="s">
        <v>4056</v>
      </c>
      <c r="N7079" s="42" t="s">
        <v>2447</v>
      </c>
      <c r="O7079" s="137" t="s">
        <v>4057</v>
      </c>
      <c r="P7079" s="42" t="s">
        <v>64</v>
      </c>
      <c r="Q7079" s="42" t="s">
        <v>65</v>
      </c>
      <c r="R7079" s="42">
        <v>1</v>
      </c>
      <c r="S7079" s="137" t="s">
        <v>2419</v>
      </c>
      <c r="T7079" s="62">
        <v>683234250</v>
      </c>
      <c r="U7079" s="62">
        <v>665176615.48000002</v>
      </c>
      <c r="Z7079" s="54" t="s">
        <v>280</v>
      </c>
      <c r="AA7079" s="132">
        <v>2.4054898859934902E-6</v>
      </c>
      <c r="AJ7079" s="42"/>
      <c r="AM7079" s="42"/>
      <c r="AN7079" s="42"/>
      <c r="AO7079" s="42"/>
      <c r="AP7079" s="42"/>
      <c r="AY7079" s="42"/>
      <c r="AZ7079" s="42"/>
      <c r="BA7079" s="42"/>
      <c r="BB7079" s="42"/>
      <c r="BN7079" s="54" t="s">
        <v>4578</v>
      </c>
      <c r="BO7079" s="58" t="str">
        <f t="shared" si="110"/>
        <v>境内资产</v>
      </c>
      <c r="BP7079" s="58" t="str">
        <f>IF(M7079="",VLOOKUP(D7079,Sheet4!$A$1:$B$92,2,0),VLOOKUP(Q7079,Sheet4!$A$1:$B$92,2,0))</f>
        <v>保险资产管理产品</v>
      </c>
    </row>
    <row r="7080" spans="1:68" s="58" customFormat="1" ht="12.75" customHeight="1">
      <c r="A7080" s="64" t="s">
        <v>2236</v>
      </c>
      <c r="B7080" s="54" t="s">
        <v>2237</v>
      </c>
      <c r="C7080" s="252" t="s">
        <v>5552</v>
      </c>
      <c r="D7080" s="252" t="s">
        <v>678</v>
      </c>
      <c r="E7080" s="54" t="s">
        <v>2731</v>
      </c>
      <c r="F7080" s="54" t="s">
        <v>2237</v>
      </c>
      <c r="G7080" s="129">
        <v>6500</v>
      </c>
      <c r="H7080" s="323">
        <v>426340.68</v>
      </c>
      <c r="I7080" s="323">
        <v>274560</v>
      </c>
      <c r="J7080" s="42"/>
      <c r="K7080" s="42"/>
      <c r="L7080" s="42" t="s">
        <v>4489</v>
      </c>
      <c r="M7080" s="42" t="s">
        <v>4056</v>
      </c>
      <c r="N7080" s="42" t="s">
        <v>2447</v>
      </c>
      <c r="O7080" s="137" t="s">
        <v>4057</v>
      </c>
      <c r="P7080" s="42" t="s">
        <v>64</v>
      </c>
      <c r="Q7080" s="42" t="s">
        <v>65</v>
      </c>
      <c r="R7080" s="42">
        <v>1</v>
      </c>
      <c r="S7080" s="137" t="s">
        <v>2419</v>
      </c>
      <c r="T7080" s="62">
        <v>683234250</v>
      </c>
      <c r="U7080" s="62">
        <v>665176615.48000002</v>
      </c>
      <c r="Z7080" s="54" t="s">
        <v>280</v>
      </c>
      <c r="AA7080" s="132">
        <v>4.1566312558709698E-6</v>
      </c>
      <c r="AJ7080" s="42"/>
      <c r="AM7080" s="42"/>
      <c r="AN7080" s="42"/>
      <c r="AO7080" s="42"/>
      <c r="AP7080" s="42"/>
      <c r="AY7080" s="42"/>
      <c r="AZ7080" s="42"/>
      <c r="BA7080" s="42"/>
      <c r="BB7080" s="42"/>
      <c r="BN7080" s="54" t="s">
        <v>4578</v>
      </c>
      <c r="BO7080" s="58" t="str">
        <f t="shared" si="110"/>
        <v>境内资产</v>
      </c>
      <c r="BP7080" s="58" t="str">
        <f>IF(M7080="",VLOOKUP(D7080,Sheet4!$A$1:$B$92,2,0),VLOOKUP(Q7080,Sheet4!$A$1:$B$92,2,0))</f>
        <v>保险资产管理产品</v>
      </c>
    </row>
    <row r="7081" spans="1:68" s="58" customFormat="1" ht="12.75" customHeight="1">
      <c r="A7081" s="64" t="s">
        <v>1600</v>
      </c>
      <c r="B7081" s="54" t="s">
        <v>1601</v>
      </c>
      <c r="C7081" s="252" t="s">
        <v>5552</v>
      </c>
      <c r="D7081" s="252" t="s">
        <v>678</v>
      </c>
      <c r="E7081" s="54" t="s">
        <v>1602</v>
      </c>
      <c r="F7081" s="54" t="s">
        <v>1601</v>
      </c>
      <c r="G7081" s="129">
        <v>3900</v>
      </c>
      <c r="H7081" s="323">
        <v>265105.25</v>
      </c>
      <c r="I7081" s="323">
        <v>152685</v>
      </c>
      <c r="J7081" s="42"/>
      <c r="K7081" s="42"/>
      <c r="L7081" s="42" t="s">
        <v>4489</v>
      </c>
      <c r="M7081" s="42" t="s">
        <v>4056</v>
      </c>
      <c r="N7081" s="42" t="s">
        <v>2447</v>
      </c>
      <c r="O7081" s="137" t="s">
        <v>4057</v>
      </c>
      <c r="P7081" s="42" t="s">
        <v>64</v>
      </c>
      <c r="Q7081" s="42" t="s">
        <v>65</v>
      </c>
      <c r="R7081" s="42">
        <v>1</v>
      </c>
      <c r="S7081" s="137" t="s">
        <v>2419</v>
      </c>
      <c r="T7081" s="62">
        <v>683234250</v>
      </c>
      <c r="U7081" s="62">
        <v>665176615.48000002</v>
      </c>
      <c r="Z7081" s="54" t="s">
        <v>280</v>
      </c>
      <c r="AA7081" s="132">
        <v>4.8417292224496501E-6</v>
      </c>
      <c r="AJ7081" s="42"/>
      <c r="AM7081" s="42"/>
      <c r="AN7081" s="42"/>
      <c r="AO7081" s="42"/>
      <c r="AP7081" s="42"/>
      <c r="AY7081" s="42"/>
      <c r="AZ7081" s="42"/>
      <c r="BA7081" s="42"/>
      <c r="BB7081" s="42"/>
      <c r="BN7081" s="54" t="s">
        <v>4578</v>
      </c>
      <c r="BO7081" s="58" t="str">
        <f t="shared" si="110"/>
        <v>境内资产</v>
      </c>
      <c r="BP7081" s="58" t="str">
        <f>IF(M7081="",VLOOKUP(D7081,Sheet4!$A$1:$B$92,2,0),VLOOKUP(Q7081,Sheet4!$A$1:$B$92,2,0))</f>
        <v>保险资产管理产品</v>
      </c>
    </row>
    <row r="7082" spans="1:68" s="58" customFormat="1" ht="12.75" customHeight="1">
      <c r="A7082" s="64" t="s">
        <v>3714</v>
      </c>
      <c r="B7082" s="54" t="s">
        <v>3715</v>
      </c>
      <c r="C7082" s="252" t="s">
        <v>5552</v>
      </c>
      <c r="D7082" s="252" t="s">
        <v>678</v>
      </c>
      <c r="E7082" s="54" t="s">
        <v>3716</v>
      </c>
      <c r="F7082" s="54" t="s">
        <v>3715</v>
      </c>
      <c r="G7082" s="129">
        <v>2300</v>
      </c>
      <c r="H7082" s="323">
        <v>189688.5</v>
      </c>
      <c r="I7082" s="323">
        <v>93357</v>
      </c>
      <c r="J7082" s="42"/>
      <c r="K7082" s="42"/>
      <c r="L7082" s="42" t="s">
        <v>4489</v>
      </c>
      <c r="M7082" s="42" t="s">
        <v>4056</v>
      </c>
      <c r="N7082" s="42" t="s">
        <v>2447</v>
      </c>
      <c r="O7082" s="137" t="s">
        <v>4057</v>
      </c>
      <c r="P7082" s="42" t="s">
        <v>64</v>
      </c>
      <c r="Q7082" s="42" t="s">
        <v>65</v>
      </c>
      <c r="R7082" s="42">
        <v>1</v>
      </c>
      <c r="S7082" s="137" t="s">
        <v>2419</v>
      </c>
      <c r="T7082" s="62">
        <v>683234250</v>
      </c>
      <c r="U7082" s="62">
        <v>665176615.48000002</v>
      </c>
      <c r="Z7082" s="54" t="s">
        <v>280</v>
      </c>
      <c r="AA7082" s="132">
        <v>5.5369830299197802E-6</v>
      </c>
      <c r="AJ7082" s="42"/>
      <c r="AM7082" s="42"/>
      <c r="AN7082" s="42"/>
      <c r="AO7082" s="42"/>
      <c r="AP7082" s="42"/>
      <c r="AY7082" s="42"/>
      <c r="AZ7082" s="42"/>
      <c r="BA7082" s="42"/>
      <c r="BB7082" s="42"/>
      <c r="BN7082" s="54" t="s">
        <v>4578</v>
      </c>
      <c r="BO7082" s="58" t="str">
        <f t="shared" si="110"/>
        <v>境内资产</v>
      </c>
      <c r="BP7082" s="58" t="str">
        <f>IF(M7082="",VLOOKUP(D7082,Sheet4!$A$1:$B$92,2,0),VLOOKUP(Q7082,Sheet4!$A$1:$B$92,2,0))</f>
        <v>保险资产管理产品</v>
      </c>
    </row>
    <row r="7083" spans="1:68" s="58" customFormat="1" ht="12.75" customHeight="1">
      <c r="A7083" s="64" t="s">
        <v>3717</v>
      </c>
      <c r="B7083" s="54" t="s">
        <v>3718</v>
      </c>
      <c r="C7083" s="252" t="s">
        <v>5552</v>
      </c>
      <c r="D7083" s="252" t="s">
        <v>678</v>
      </c>
      <c r="E7083" s="54" t="s">
        <v>3719</v>
      </c>
      <c r="F7083" s="54" t="s">
        <v>3718</v>
      </c>
      <c r="G7083" s="129">
        <v>4100</v>
      </c>
      <c r="H7083" s="323">
        <v>345675.41</v>
      </c>
      <c r="I7083" s="323">
        <v>145140</v>
      </c>
      <c r="J7083" s="42"/>
      <c r="K7083" s="42"/>
      <c r="L7083" s="42" t="s">
        <v>4489</v>
      </c>
      <c r="M7083" s="42" t="s">
        <v>4056</v>
      </c>
      <c r="N7083" s="42" t="s">
        <v>2447</v>
      </c>
      <c r="O7083" s="137" t="s">
        <v>4057</v>
      </c>
      <c r="P7083" s="42" t="s">
        <v>64</v>
      </c>
      <c r="Q7083" s="42" t="s">
        <v>65</v>
      </c>
      <c r="R7083" s="42">
        <v>1</v>
      </c>
      <c r="S7083" s="137" t="s">
        <v>2419</v>
      </c>
      <c r="T7083" s="62">
        <v>683234250</v>
      </c>
      <c r="U7083" s="62">
        <v>665176615.48000002</v>
      </c>
      <c r="Z7083" s="54" t="s">
        <v>280</v>
      </c>
      <c r="AA7083" s="132">
        <v>4.8127910557400698E-6</v>
      </c>
      <c r="AJ7083" s="42"/>
      <c r="AM7083" s="42"/>
      <c r="AN7083" s="42"/>
      <c r="AO7083" s="42"/>
      <c r="AP7083" s="42"/>
      <c r="AY7083" s="42"/>
      <c r="AZ7083" s="42"/>
      <c r="BA7083" s="42"/>
      <c r="BB7083" s="42"/>
      <c r="BN7083" s="54" t="s">
        <v>4578</v>
      </c>
      <c r="BO7083" s="58" t="str">
        <f t="shared" si="110"/>
        <v>境内资产</v>
      </c>
      <c r="BP7083" s="58" t="str">
        <f>IF(M7083="",VLOOKUP(D7083,Sheet4!$A$1:$B$92,2,0),VLOOKUP(Q7083,Sheet4!$A$1:$B$92,2,0))</f>
        <v>保险资产管理产品</v>
      </c>
    </row>
    <row r="7084" spans="1:68" s="58" customFormat="1" ht="12.75" customHeight="1">
      <c r="A7084" s="64" t="s">
        <v>680</v>
      </c>
      <c r="B7084" s="54" t="s">
        <v>681</v>
      </c>
      <c r="C7084" s="252" t="s">
        <v>5552</v>
      </c>
      <c r="D7084" s="252" t="s">
        <v>678</v>
      </c>
      <c r="E7084" s="54" t="s">
        <v>682</v>
      </c>
      <c r="F7084" s="54" t="s">
        <v>681</v>
      </c>
      <c r="G7084" s="129">
        <v>3200</v>
      </c>
      <c r="H7084" s="323">
        <v>377790.57</v>
      </c>
      <c r="I7084" s="323">
        <v>197280</v>
      </c>
      <c r="J7084" s="42"/>
      <c r="K7084" s="42"/>
      <c r="L7084" s="42" t="s">
        <v>4489</v>
      </c>
      <c r="M7084" s="42" t="s">
        <v>4056</v>
      </c>
      <c r="N7084" s="42" t="s">
        <v>2447</v>
      </c>
      <c r="O7084" s="137" t="s">
        <v>4057</v>
      </c>
      <c r="P7084" s="42" t="s">
        <v>64</v>
      </c>
      <c r="Q7084" s="42" t="s">
        <v>65</v>
      </c>
      <c r="R7084" s="42">
        <v>1</v>
      </c>
      <c r="S7084" s="137" t="s">
        <v>2419</v>
      </c>
      <c r="T7084" s="62">
        <v>683234250</v>
      </c>
      <c r="U7084" s="62">
        <v>665176615.48000002</v>
      </c>
      <c r="Z7084" s="54" t="s">
        <v>280</v>
      </c>
      <c r="AA7084" s="132">
        <v>4.5694421109152398E-6</v>
      </c>
      <c r="AJ7084" s="42"/>
      <c r="AM7084" s="42"/>
      <c r="AN7084" s="42"/>
      <c r="AO7084" s="42"/>
      <c r="AP7084" s="42"/>
      <c r="AY7084" s="42"/>
      <c r="AZ7084" s="42"/>
      <c r="BA7084" s="42"/>
      <c r="BB7084" s="42"/>
      <c r="BN7084" s="54" t="s">
        <v>4578</v>
      </c>
      <c r="BO7084" s="58" t="str">
        <f t="shared" si="110"/>
        <v>境内资产</v>
      </c>
      <c r="BP7084" s="58" t="str">
        <f>IF(M7084="",VLOOKUP(D7084,Sheet4!$A$1:$B$92,2,0),VLOOKUP(Q7084,Sheet4!$A$1:$B$92,2,0))</f>
        <v>保险资产管理产品</v>
      </c>
    </row>
    <row r="7085" spans="1:68" s="58" customFormat="1" ht="12.75" customHeight="1">
      <c r="A7085" s="64" t="s">
        <v>3720</v>
      </c>
      <c r="B7085" s="54" t="s">
        <v>3721</v>
      </c>
      <c r="C7085" s="252" t="s">
        <v>5552</v>
      </c>
      <c r="D7085" s="252" t="s">
        <v>678</v>
      </c>
      <c r="E7085" s="54" t="s">
        <v>3722</v>
      </c>
      <c r="F7085" s="54" t="s">
        <v>3721</v>
      </c>
      <c r="G7085" s="129">
        <v>3300</v>
      </c>
      <c r="H7085" s="323">
        <v>248369.48</v>
      </c>
      <c r="I7085" s="323">
        <v>246477</v>
      </c>
      <c r="J7085" s="42"/>
      <c r="K7085" s="42"/>
      <c r="L7085" s="42" t="s">
        <v>4489</v>
      </c>
      <c r="M7085" s="42" t="s">
        <v>4056</v>
      </c>
      <c r="N7085" s="42" t="s">
        <v>2447</v>
      </c>
      <c r="O7085" s="137" t="s">
        <v>4057</v>
      </c>
      <c r="P7085" s="42" t="s">
        <v>64</v>
      </c>
      <c r="Q7085" s="42" t="s">
        <v>65</v>
      </c>
      <c r="R7085" s="42">
        <v>1</v>
      </c>
      <c r="S7085" s="137" t="s">
        <v>2419</v>
      </c>
      <c r="T7085" s="62">
        <v>683234250</v>
      </c>
      <c r="U7085" s="62">
        <v>665176615.48000002</v>
      </c>
      <c r="Z7085" s="54" t="s">
        <v>280</v>
      </c>
      <c r="AA7085" s="132">
        <v>3.65727393384065E-6</v>
      </c>
      <c r="AJ7085" s="42"/>
      <c r="AM7085" s="42"/>
      <c r="AN7085" s="42"/>
      <c r="AO7085" s="42"/>
      <c r="AP7085" s="42"/>
      <c r="AY7085" s="42"/>
      <c r="AZ7085" s="42"/>
      <c r="BA7085" s="42"/>
      <c r="BB7085" s="42"/>
      <c r="BN7085" s="54" t="s">
        <v>4578</v>
      </c>
      <c r="BO7085" s="58" t="str">
        <f t="shared" si="110"/>
        <v>境内资产</v>
      </c>
      <c r="BP7085" s="58" t="str">
        <f>IF(M7085="",VLOOKUP(D7085,Sheet4!$A$1:$B$92,2,0),VLOOKUP(Q7085,Sheet4!$A$1:$B$92,2,0))</f>
        <v>保险资产管理产品</v>
      </c>
    </row>
    <row r="7086" spans="1:68" s="58" customFormat="1" ht="12.75" customHeight="1">
      <c r="A7086" s="64" t="s">
        <v>3723</v>
      </c>
      <c r="B7086" s="54" t="s">
        <v>3724</v>
      </c>
      <c r="C7086" s="252" t="s">
        <v>5552</v>
      </c>
      <c r="D7086" s="252" t="s">
        <v>678</v>
      </c>
      <c r="E7086" s="54" t="s">
        <v>3725</v>
      </c>
      <c r="F7086" s="54" t="s">
        <v>3724</v>
      </c>
      <c r="G7086" s="129">
        <v>2100</v>
      </c>
      <c r="H7086" s="323">
        <v>247309.83</v>
      </c>
      <c r="I7086" s="323">
        <v>128100</v>
      </c>
      <c r="J7086" s="42"/>
      <c r="K7086" s="42"/>
      <c r="L7086" s="42" t="s">
        <v>4489</v>
      </c>
      <c r="M7086" s="42" t="s">
        <v>4056</v>
      </c>
      <c r="N7086" s="42" t="s">
        <v>2447</v>
      </c>
      <c r="O7086" s="137" t="s">
        <v>4057</v>
      </c>
      <c r="P7086" s="42" t="s">
        <v>64</v>
      </c>
      <c r="Q7086" s="42" t="s">
        <v>65</v>
      </c>
      <c r="R7086" s="42">
        <v>1</v>
      </c>
      <c r="S7086" s="137" t="s">
        <v>2419</v>
      </c>
      <c r="T7086" s="62">
        <v>683234250</v>
      </c>
      <c r="U7086" s="62">
        <v>665176615.48000002</v>
      </c>
      <c r="Z7086" s="54" t="s">
        <v>280</v>
      </c>
      <c r="AA7086" s="132">
        <v>5.0735137035907098E-6</v>
      </c>
      <c r="AJ7086" s="42"/>
      <c r="AM7086" s="42"/>
      <c r="AN7086" s="42"/>
      <c r="AO7086" s="42"/>
      <c r="AP7086" s="42"/>
      <c r="AY7086" s="42"/>
      <c r="AZ7086" s="42"/>
      <c r="BA7086" s="42"/>
      <c r="BB7086" s="42"/>
      <c r="BN7086" s="54" t="s">
        <v>4578</v>
      </c>
      <c r="BO7086" s="58" t="str">
        <f t="shared" si="110"/>
        <v>境内资产</v>
      </c>
      <c r="BP7086" s="58" t="str">
        <f>IF(M7086="",VLOOKUP(D7086,Sheet4!$A$1:$B$92,2,0),VLOOKUP(Q7086,Sheet4!$A$1:$B$92,2,0))</f>
        <v>保险资产管理产品</v>
      </c>
    </row>
    <row r="7087" spans="1:68" s="58" customFormat="1" ht="12.75" customHeight="1">
      <c r="A7087" s="64" t="s">
        <v>3726</v>
      </c>
      <c r="B7087" s="54" t="s">
        <v>3727</v>
      </c>
      <c r="C7087" s="252" t="s">
        <v>5552</v>
      </c>
      <c r="D7087" s="252" t="s">
        <v>678</v>
      </c>
      <c r="E7087" s="54" t="s">
        <v>3728</v>
      </c>
      <c r="F7087" s="54" t="s">
        <v>3727</v>
      </c>
      <c r="G7087" s="129">
        <v>3400</v>
      </c>
      <c r="H7087" s="323">
        <v>226377.5</v>
      </c>
      <c r="I7087" s="323">
        <v>121040</v>
      </c>
      <c r="J7087" s="42"/>
      <c r="K7087" s="42"/>
      <c r="L7087" s="42" t="s">
        <v>4489</v>
      </c>
      <c r="M7087" s="42" t="s">
        <v>4056</v>
      </c>
      <c r="N7087" s="42" t="s">
        <v>2447</v>
      </c>
      <c r="O7087" s="137" t="s">
        <v>4057</v>
      </c>
      <c r="P7087" s="42" t="s">
        <v>64</v>
      </c>
      <c r="Q7087" s="42" t="s">
        <v>65</v>
      </c>
      <c r="R7087" s="42">
        <v>1</v>
      </c>
      <c r="S7087" s="137" t="s">
        <v>2419</v>
      </c>
      <c r="T7087" s="62">
        <v>683234250</v>
      </c>
      <c r="U7087" s="62">
        <v>665176615.48000002</v>
      </c>
      <c r="Z7087" s="54" t="s">
        <v>280</v>
      </c>
      <c r="AA7087" s="132">
        <v>6.1864972096286504E-6</v>
      </c>
      <c r="AJ7087" s="42"/>
      <c r="AM7087" s="42"/>
      <c r="AN7087" s="42"/>
      <c r="AO7087" s="42"/>
      <c r="AP7087" s="42"/>
      <c r="AY7087" s="42"/>
      <c r="AZ7087" s="42"/>
      <c r="BA7087" s="42"/>
      <c r="BB7087" s="42"/>
      <c r="BN7087" s="54" t="s">
        <v>4578</v>
      </c>
      <c r="BO7087" s="58" t="str">
        <f t="shared" si="110"/>
        <v>境内资产</v>
      </c>
      <c r="BP7087" s="58" t="str">
        <f>IF(M7087="",VLOOKUP(D7087,Sheet4!$A$1:$B$92,2,0),VLOOKUP(Q7087,Sheet4!$A$1:$B$92,2,0))</f>
        <v>保险资产管理产品</v>
      </c>
    </row>
    <row r="7088" spans="1:68" s="58" customFormat="1" ht="12.75" customHeight="1">
      <c r="A7088" s="64" t="s">
        <v>1999</v>
      </c>
      <c r="B7088" s="54" t="s">
        <v>2000</v>
      </c>
      <c r="C7088" s="252" t="s">
        <v>5552</v>
      </c>
      <c r="D7088" s="252" t="s">
        <v>678</v>
      </c>
      <c r="E7088" s="54" t="s">
        <v>2773</v>
      </c>
      <c r="F7088" s="54" t="s">
        <v>2000</v>
      </c>
      <c r="G7088" s="129">
        <v>12800</v>
      </c>
      <c r="H7088" s="323">
        <v>6645691</v>
      </c>
      <c r="I7088" s="323">
        <v>4960000</v>
      </c>
      <c r="J7088" s="42"/>
      <c r="K7088" s="42"/>
      <c r="L7088" s="42" t="s">
        <v>4489</v>
      </c>
      <c r="M7088" s="42" t="s">
        <v>4056</v>
      </c>
      <c r="N7088" s="42" t="s">
        <v>2447</v>
      </c>
      <c r="O7088" s="137" t="s">
        <v>4057</v>
      </c>
      <c r="P7088" s="42" t="s">
        <v>64</v>
      </c>
      <c r="Q7088" s="42" t="s">
        <v>65</v>
      </c>
      <c r="R7088" s="42">
        <v>1</v>
      </c>
      <c r="S7088" s="137" t="s">
        <v>2419</v>
      </c>
      <c r="T7088" s="62">
        <v>683234250</v>
      </c>
      <c r="U7088" s="62">
        <v>665176615.48000002</v>
      </c>
      <c r="Z7088" s="54" t="s">
        <v>280</v>
      </c>
      <c r="AA7088" s="132">
        <v>5.4915560461345597E-6</v>
      </c>
      <c r="AJ7088" s="42"/>
      <c r="AM7088" s="42"/>
      <c r="AN7088" s="42"/>
      <c r="AO7088" s="42"/>
      <c r="AP7088" s="42"/>
      <c r="AY7088" s="42"/>
      <c r="AZ7088" s="42"/>
      <c r="BA7088" s="42"/>
      <c r="BB7088" s="42"/>
      <c r="BN7088" s="54" t="s">
        <v>4578</v>
      </c>
      <c r="BO7088" s="58" t="str">
        <f t="shared" si="110"/>
        <v>境内资产</v>
      </c>
      <c r="BP7088" s="58" t="str">
        <f>IF(M7088="",VLOOKUP(D7088,Sheet4!$A$1:$B$92,2,0),VLOOKUP(Q7088,Sheet4!$A$1:$B$92,2,0))</f>
        <v>保险资产管理产品</v>
      </c>
    </row>
    <row r="7089" spans="1:68" s="58" customFormat="1" ht="12.75" customHeight="1">
      <c r="A7089" s="64" t="s">
        <v>2775</v>
      </c>
      <c r="B7089" s="54" t="s">
        <v>2776</v>
      </c>
      <c r="C7089" s="252" t="s">
        <v>5552</v>
      </c>
      <c r="D7089" s="252" t="s">
        <v>678</v>
      </c>
      <c r="E7089" s="54" t="s">
        <v>2777</v>
      </c>
      <c r="F7089" s="54" t="s">
        <v>2776</v>
      </c>
      <c r="G7089" s="129">
        <v>3400</v>
      </c>
      <c r="H7089" s="323">
        <v>413803</v>
      </c>
      <c r="I7089" s="323">
        <v>435506</v>
      </c>
      <c r="J7089" s="42"/>
      <c r="K7089" s="42"/>
      <c r="L7089" s="42" t="s">
        <v>4489</v>
      </c>
      <c r="M7089" s="42" t="s">
        <v>4056</v>
      </c>
      <c r="N7089" s="42" t="s">
        <v>2447</v>
      </c>
      <c r="O7089" s="137" t="s">
        <v>4057</v>
      </c>
      <c r="P7089" s="42" t="s">
        <v>64</v>
      </c>
      <c r="Q7089" s="42" t="s">
        <v>65</v>
      </c>
      <c r="R7089" s="42">
        <v>1</v>
      </c>
      <c r="S7089" s="137" t="s">
        <v>2419</v>
      </c>
      <c r="T7089" s="62">
        <v>683234250</v>
      </c>
      <c r="U7089" s="62">
        <v>665176615.48000002</v>
      </c>
      <c r="Z7089" s="54" t="s">
        <v>280</v>
      </c>
      <c r="AA7089" s="132">
        <v>4.2811609760119301E-6</v>
      </c>
      <c r="AJ7089" s="42"/>
      <c r="AM7089" s="42"/>
      <c r="AN7089" s="42"/>
      <c r="AO7089" s="42"/>
      <c r="AP7089" s="42"/>
      <c r="AY7089" s="42"/>
      <c r="AZ7089" s="42"/>
      <c r="BA7089" s="42"/>
      <c r="BB7089" s="42"/>
      <c r="BN7089" s="54" t="s">
        <v>4578</v>
      </c>
      <c r="BO7089" s="58" t="str">
        <f t="shared" si="110"/>
        <v>境内资产</v>
      </c>
      <c r="BP7089" s="58" t="str">
        <f>IF(M7089="",VLOOKUP(D7089,Sheet4!$A$1:$B$92,2,0),VLOOKUP(Q7089,Sheet4!$A$1:$B$92,2,0))</f>
        <v>保险资产管理产品</v>
      </c>
    </row>
    <row r="7090" spans="1:68" s="58" customFormat="1" ht="12.75" customHeight="1">
      <c r="A7090" s="64" t="s">
        <v>2115</v>
      </c>
      <c r="B7090" s="54" t="s">
        <v>3729</v>
      </c>
      <c r="C7090" s="252" t="s">
        <v>5552</v>
      </c>
      <c r="D7090" s="252" t="s">
        <v>678</v>
      </c>
      <c r="E7090" s="54" t="s">
        <v>3730</v>
      </c>
      <c r="F7090" s="54" t="s">
        <v>3729</v>
      </c>
      <c r="G7090" s="129">
        <v>4200</v>
      </c>
      <c r="H7090" s="323">
        <v>1401848</v>
      </c>
      <c r="I7090" s="323">
        <v>1339800</v>
      </c>
      <c r="J7090" s="42"/>
      <c r="K7090" s="42"/>
      <c r="L7090" s="42" t="s">
        <v>4489</v>
      </c>
      <c r="M7090" s="42" t="s">
        <v>4056</v>
      </c>
      <c r="N7090" s="42" t="s">
        <v>2447</v>
      </c>
      <c r="O7090" s="137" t="s">
        <v>4057</v>
      </c>
      <c r="P7090" s="42" t="s">
        <v>64</v>
      </c>
      <c r="Q7090" s="42" t="s">
        <v>65</v>
      </c>
      <c r="R7090" s="42">
        <v>1</v>
      </c>
      <c r="S7090" s="137" t="s">
        <v>2419</v>
      </c>
      <c r="T7090" s="62">
        <v>683234250</v>
      </c>
      <c r="U7090" s="62">
        <v>665176615.48000002</v>
      </c>
      <c r="Z7090" s="54" t="s">
        <v>280</v>
      </c>
      <c r="AA7090" s="132">
        <v>3.4640849617841399E-6</v>
      </c>
      <c r="AJ7090" s="42"/>
      <c r="AM7090" s="42"/>
      <c r="AN7090" s="42"/>
      <c r="AO7090" s="42"/>
      <c r="AP7090" s="42"/>
      <c r="AY7090" s="42"/>
      <c r="AZ7090" s="42"/>
      <c r="BA7090" s="42"/>
      <c r="BB7090" s="42"/>
      <c r="BN7090" s="54" t="s">
        <v>4578</v>
      </c>
      <c r="BO7090" s="58" t="str">
        <f t="shared" si="110"/>
        <v>境内资产</v>
      </c>
      <c r="BP7090" s="58" t="str">
        <f>IF(M7090="",VLOOKUP(D7090,Sheet4!$A$1:$B$92,2,0),VLOOKUP(Q7090,Sheet4!$A$1:$B$92,2,0))</f>
        <v>保险资产管理产品</v>
      </c>
    </row>
    <row r="7091" spans="1:68" s="58" customFormat="1" ht="12.75" customHeight="1">
      <c r="A7091" s="64" t="s">
        <v>3731</v>
      </c>
      <c r="B7091" s="54" t="s">
        <v>2002</v>
      </c>
      <c r="C7091" s="252" t="s">
        <v>5552</v>
      </c>
      <c r="D7091" s="252" t="s">
        <v>678</v>
      </c>
      <c r="E7091" s="54" t="s">
        <v>3732</v>
      </c>
      <c r="F7091" s="54" t="s">
        <v>2002</v>
      </c>
      <c r="G7091" s="129">
        <v>2200</v>
      </c>
      <c r="H7091" s="323">
        <v>626545</v>
      </c>
      <c r="I7091" s="323">
        <v>403260</v>
      </c>
      <c r="J7091" s="42"/>
      <c r="K7091" s="42"/>
      <c r="L7091" s="42" t="s">
        <v>4489</v>
      </c>
      <c r="M7091" s="42" t="s">
        <v>4056</v>
      </c>
      <c r="N7091" s="42" t="s">
        <v>2447</v>
      </c>
      <c r="O7091" s="137" t="s">
        <v>4057</v>
      </c>
      <c r="P7091" s="42" t="s">
        <v>64</v>
      </c>
      <c r="Q7091" s="42" t="s">
        <v>65</v>
      </c>
      <c r="R7091" s="42">
        <v>1</v>
      </c>
      <c r="S7091" s="137" t="s">
        <v>2419</v>
      </c>
      <c r="T7091" s="62">
        <v>683234250</v>
      </c>
      <c r="U7091" s="62">
        <v>665176615.48000002</v>
      </c>
      <c r="Z7091" s="54" t="s">
        <v>280</v>
      </c>
      <c r="AA7091" s="132">
        <v>6.5949053235241898E-6</v>
      </c>
      <c r="AJ7091" s="42"/>
      <c r="AM7091" s="42"/>
      <c r="AN7091" s="42"/>
      <c r="AO7091" s="42"/>
      <c r="AP7091" s="42"/>
      <c r="AY7091" s="42"/>
      <c r="AZ7091" s="42"/>
      <c r="BA7091" s="42"/>
      <c r="BB7091" s="42"/>
      <c r="BN7091" s="54" t="s">
        <v>4578</v>
      </c>
      <c r="BO7091" s="58" t="str">
        <f t="shared" si="110"/>
        <v>境内资产</v>
      </c>
      <c r="BP7091" s="58" t="str">
        <f>IF(M7091="",VLOOKUP(D7091,Sheet4!$A$1:$B$92,2,0),VLOOKUP(Q7091,Sheet4!$A$1:$B$92,2,0))</f>
        <v>保险资产管理产品</v>
      </c>
    </row>
    <row r="7092" spans="1:68" s="58" customFormat="1" ht="12.75" customHeight="1">
      <c r="A7092" s="64" t="s">
        <v>1734</v>
      </c>
      <c r="B7092" s="54" t="s">
        <v>1735</v>
      </c>
      <c r="C7092" s="252" t="s">
        <v>5552</v>
      </c>
      <c r="D7092" s="252" t="s">
        <v>678</v>
      </c>
      <c r="E7092" s="54" t="s">
        <v>1736</v>
      </c>
      <c r="F7092" s="54" t="s">
        <v>1735</v>
      </c>
      <c r="G7092" s="54">
        <v>527</v>
      </c>
      <c r="H7092" s="323">
        <v>29285.39</v>
      </c>
      <c r="I7092" s="323">
        <v>13522.82</v>
      </c>
      <c r="J7092" s="42"/>
      <c r="K7092" s="42"/>
      <c r="L7092" s="42" t="s">
        <v>4489</v>
      </c>
      <c r="M7092" s="42" t="s">
        <v>4056</v>
      </c>
      <c r="N7092" s="42" t="s">
        <v>2447</v>
      </c>
      <c r="O7092" s="137" t="s">
        <v>4057</v>
      </c>
      <c r="P7092" s="42" t="s">
        <v>64</v>
      </c>
      <c r="Q7092" s="42" t="s">
        <v>65</v>
      </c>
      <c r="R7092" s="42">
        <v>1</v>
      </c>
      <c r="S7092" s="137" t="s">
        <v>2419</v>
      </c>
      <c r="T7092" s="62">
        <v>683234250</v>
      </c>
      <c r="U7092" s="62">
        <v>665176615.48000002</v>
      </c>
      <c r="Z7092" s="54" t="s">
        <v>68</v>
      </c>
      <c r="AA7092" s="132">
        <v>2.7205286180174602E-6</v>
      </c>
      <c r="AJ7092" s="42"/>
      <c r="AM7092" s="42"/>
      <c r="AN7092" s="42"/>
      <c r="AO7092" s="42"/>
      <c r="AP7092" s="42"/>
      <c r="AY7092" s="42"/>
      <c r="AZ7092" s="42"/>
      <c r="BA7092" s="42"/>
      <c r="BB7092" s="42"/>
      <c r="BN7092" s="54" t="s">
        <v>4578</v>
      </c>
      <c r="BO7092" s="58" t="str">
        <f t="shared" si="110"/>
        <v>境内资产</v>
      </c>
      <c r="BP7092" s="58" t="str">
        <f>IF(M7092="",VLOOKUP(D7092,Sheet4!$A$1:$B$92,2,0),VLOOKUP(Q7092,Sheet4!$A$1:$B$92,2,0))</f>
        <v>保险资产管理产品</v>
      </c>
    </row>
    <row r="7093" spans="1:68" s="58" customFormat="1" ht="12.75" customHeight="1">
      <c r="A7093" s="64" t="s">
        <v>3733</v>
      </c>
      <c r="B7093" s="54" t="s">
        <v>3734</v>
      </c>
      <c r="C7093" s="252" t="s">
        <v>5552</v>
      </c>
      <c r="D7093" s="252" t="s">
        <v>678</v>
      </c>
      <c r="E7093" s="54" t="s">
        <v>3735</v>
      </c>
      <c r="F7093" s="54" t="s">
        <v>3734</v>
      </c>
      <c r="G7093" s="129">
        <v>1200</v>
      </c>
      <c r="H7093" s="323">
        <v>112994.44</v>
      </c>
      <c r="I7093" s="323">
        <v>62844</v>
      </c>
      <c r="J7093" s="42"/>
      <c r="K7093" s="42"/>
      <c r="L7093" s="42" t="s">
        <v>4489</v>
      </c>
      <c r="M7093" s="42" t="s">
        <v>4056</v>
      </c>
      <c r="N7093" s="42" t="s">
        <v>2447</v>
      </c>
      <c r="O7093" s="137" t="s">
        <v>4057</v>
      </c>
      <c r="P7093" s="42" t="s">
        <v>64</v>
      </c>
      <c r="Q7093" s="42" t="s">
        <v>65</v>
      </c>
      <c r="R7093" s="42">
        <v>1</v>
      </c>
      <c r="S7093" s="137" t="s">
        <v>2419</v>
      </c>
      <c r="T7093" s="62">
        <v>683234250</v>
      </c>
      <c r="U7093" s="62">
        <v>665176615.48000002</v>
      </c>
      <c r="Z7093" s="54" t="s">
        <v>280</v>
      </c>
      <c r="AA7093" s="132">
        <v>2.9525582424899E-6</v>
      </c>
      <c r="AJ7093" s="42"/>
      <c r="AM7093" s="42"/>
      <c r="AN7093" s="42"/>
      <c r="AO7093" s="42"/>
      <c r="AP7093" s="42"/>
      <c r="AY7093" s="42"/>
      <c r="AZ7093" s="42"/>
      <c r="BA7093" s="42"/>
      <c r="BB7093" s="42"/>
      <c r="BN7093" s="54" t="s">
        <v>4578</v>
      </c>
      <c r="BO7093" s="58" t="str">
        <f t="shared" si="110"/>
        <v>境内资产</v>
      </c>
      <c r="BP7093" s="58" t="str">
        <f>IF(M7093="",VLOOKUP(D7093,Sheet4!$A$1:$B$92,2,0),VLOOKUP(Q7093,Sheet4!$A$1:$B$92,2,0))</f>
        <v>保险资产管理产品</v>
      </c>
    </row>
    <row r="7094" spans="1:68" s="58" customFormat="1" ht="12.75" customHeight="1">
      <c r="A7094" s="64" t="s">
        <v>3736</v>
      </c>
      <c r="B7094" s="54" t="s">
        <v>3737</v>
      </c>
      <c r="C7094" s="252" t="s">
        <v>5552</v>
      </c>
      <c r="D7094" s="252" t="s">
        <v>678</v>
      </c>
      <c r="E7094" s="54" t="s">
        <v>3738</v>
      </c>
      <c r="F7094" s="54" t="s">
        <v>3737</v>
      </c>
      <c r="G7094" s="129">
        <v>1000</v>
      </c>
      <c r="H7094" s="323">
        <v>79581</v>
      </c>
      <c r="I7094" s="323">
        <v>54530</v>
      </c>
      <c r="J7094" s="42"/>
      <c r="K7094" s="42"/>
      <c r="L7094" s="42" t="s">
        <v>4489</v>
      </c>
      <c r="M7094" s="42" t="s">
        <v>4056</v>
      </c>
      <c r="N7094" s="42" t="s">
        <v>2447</v>
      </c>
      <c r="O7094" s="137" t="s">
        <v>4057</v>
      </c>
      <c r="P7094" s="42" t="s">
        <v>64</v>
      </c>
      <c r="Q7094" s="42" t="s">
        <v>65</v>
      </c>
      <c r="R7094" s="42">
        <v>1</v>
      </c>
      <c r="S7094" s="137" t="s">
        <v>2419</v>
      </c>
      <c r="T7094" s="62">
        <v>683234250</v>
      </c>
      <c r="U7094" s="62">
        <v>665176615.48000002</v>
      </c>
      <c r="Z7094" s="54" t="s">
        <v>280</v>
      </c>
      <c r="AA7094" s="132">
        <v>2.3447081723218299E-6</v>
      </c>
      <c r="AJ7094" s="42"/>
      <c r="AM7094" s="42"/>
      <c r="AN7094" s="42"/>
      <c r="AO7094" s="42"/>
      <c r="AP7094" s="42"/>
      <c r="AY7094" s="42"/>
      <c r="AZ7094" s="42"/>
      <c r="BA7094" s="42"/>
      <c r="BB7094" s="42"/>
      <c r="BN7094" s="54" t="s">
        <v>4578</v>
      </c>
      <c r="BO7094" s="58" t="str">
        <f t="shared" si="110"/>
        <v>境内资产</v>
      </c>
      <c r="BP7094" s="58" t="str">
        <f>IF(M7094="",VLOOKUP(D7094,Sheet4!$A$1:$B$92,2,0),VLOOKUP(Q7094,Sheet4!$A$1:$B$92,2,0))</f>
        <v>保险资产管理产品</v>
      </c>
    </row>
    <row r="7095" spans="1:68" s="58" customFormat="1" ht="12.75" customHeight="1">
      <c r="A7095" s="64" t="s">
        <v>2784</v>
      </c>
      <c r="B7095" s="54" t="s">
        <v>2785</v>
      </c>
      <c r="C7095" s="252" t="s">
        <v>5552</v>
      </c>
      <c r="D7095" s="252" t="s">
        <v>678</v>
      </c>
      <c r="E7095" s="54" t="s">
        <v>2786</v>
      </c>
      <c r="F7095" s="54" t="s">
        <v>2785</v>
      </c>
      <c r="G7095" s="54">
        <v>900</v>
      </c>
      <c r="H7095" s="323">
        <v>442962</v>
      </c>
      <c r="I7095" s="323">
        <v>450990</v>
      </c>
      <c r="J7095" s="42"/>
      <c r="K7095" s="42"/>
      <c r="L7095" s="42" t="s">
        <v>4489</v>
      </c>
      <c r="M7095" s="42" t="s">
        <v>4056</v>
      </c>
      <c r="N7095" s="42" t="s">
        <v>2447</v>
      </c>
      <c r="O7095" s="137" t="s">
        <v>4057</v>
      </c>
      <c r="P7095" s="42" t="s">
        <v>64</v>
      </c>
      <c r="Q7095" s="42" t="s">
        <v>65</v>
      </c>
      <c r="R7095" s="42">
        <v>1</v>
      </c>
      <c r="S7095" s="137" t="s">
        <v>2419</v>
      </c>
      <c r="T7095" s="62">
        <v>683234250</v>
      </c>
      <c r="U7095" s="62">
        <v>665176615.48000002</v>
      </c>
      <c r="Z7095" s="54" t="s">
        <v>280</v>
      </c>
      <c r="AA7095" s="132">
        <v>4.15973377703827E-6</v>
      </c>
      <c r="AJ7095" s="42"/>
      <c r="AM7095" s="42"/>
      <c r="AN7095" s="42"/>
      <c r="AO7095" s="42"/>
      <c r="AP7095" s="42"/>
      <c r="AY7095" s="42"/>
      <c r="AZ7095" s="42"/>
      <c r="BA7095" s="42"/>
      <c r="BB7095" s="42"/>
      <c r="BN7095" s="54" t="s">
        <v>4578</v>
      </c>
      <c r="BO7095" s="58" t="str">
        <f t="shared" si="110"/>
        <v>境内资产</v>
      </c>
      <c r="BP7095" s="58" t="str">
        <f>IF(M7095="",VLOOKUP(D7095,Sheet4!$A$1:$B$92,2,0),VLOOKUP(Q7095,Sheet4!$A$1:$B$92,2,0))</f>
        <v>保险资产管理产品</v>
      </c>
    </row>
    <row r="7096" spans="1:68" s="58" customFormat="1" ht="12.75" customHeight="1">
      <c r="A7096" s="64" t="s">
        <v>3739</v>
      </c>
      <c r="B7096" s="54" t="s">
        <v>3740</v>
      </c>
      <c r="C7096" s="252" t="s">
        <v>5552</v>
      </c>
      <c r="D7096" s="252" t="s">
        <v>678</v>
      </c>
      <c r="E7096" s="54" t="s">
        <v>3741</v>
      </c>
      <c r="F7096" s="54" t="s">
        <v>3740</v>
      </c>
      <c r="G7096" s="129">
        <v>6100</v>
      </c>
      <c r="H7096" s="323">
        <v>373972.55</v>
      </c>
      <c r="I7096" s="323">
        <v>283162</v>
      </c>
      <c r="J7096" s="42"/>
      <c r="K7096" s="42"/>
      <c r="L7096" s="42" t="s">
        <v>4489</v>
      </c>
      <c r="M7096" s="42" t="s">
        <v>4056</v>
      </c>
      <c r="N7096" s="42" t="s">
        <v>2447</v>
      </c>
      <c r="O7096" s="137" t="s">
        <v>4057</v>
      </c>
      <c r="P7096" s="42" t="s">
        <v>64</v>
      </c>
      <c r="Q7096" s="42" t="s">
        <v>65</v>
      </c>
      <c r="R7096" s="42">
        <v>1</v>
      </c>
      <c r="S7096" s="137" t="s">
        <v>2419</v>
      </c>
      <c r="T7096" s="62">
        <v>683234250</v>
      </c>
      <c r="U7096" s="62">
        <v>665176615.48000002</v>
      </c>
      <c r="Z7096" s="54" t="s">
        <v>280</v>
      </c>
      <c r="AA7096" s="132">
        <v>1.1251308696893299E-6</v>
      </c>
      <c r="AJ7096" s="42"/>
      <c r="AM7096" s="42"/>
      <c r="AN7096" s="42"/>
      <c r="AO7096" s="42"/>
      <c r="AP7096" s="42"/>
      <c r="AY7096" s="42"/>
      <c r="AZ7096" s="42"/>
      <c r="BA7096" s="42"/>
      <c r="BB7096" s="42"/>
      <c r="BN7096" s="54" t="s">
        <v>4578</v>
      </c>
      <c r="BO7096" s="58" t="str">
        <f t="shared" si="110"/>
        <v>境内资产</v>
      </c>
      <c r="BP7096" s="58" t="str">
        <f>IF(M7096="",VLOOKUP(D7096,Sheet4!$A$1:$B$92,2,0),VLOOKUP(Q7096,Sheet4!$A$1:$B$92,2,0))</f>
        <v>保险资产管理产品</v>
      </c>
    </row>
    <row r="7097" spans="1:68" s="58" customFormat="1" ht="12.75" customHeight="1">
      <c r="A7097" s="64" t="s">
        <v>2790</v>
      </c>
      <c r="B7097" s="54" t="s">
        <v>2239</v>
      </c>
      <c r="C7097" s="252" t="s">
        <v>5552</v>
      </c>
      <c r="D7097" s="252" t="s">
        <v>678</v>
      </c>
      <c r="E7097" s="54" t="s">
        <v>2791</v>
      </c>
      <c r="F7097" s="54" t="s">
        <v>2239</v>
      </c>
      <c r="G7097" s="54">
        <v>294</v>
      </c>
      <c r="H7097" s="323">
        <v>10731</v>
      </c>
      <c r="I7097" s="323">
        <v>7285.32</v>
      </c>
      <c r="J7097" s="42"/>
      <c r="K7097" s="42"/>
      <c r="L7097" s="42" t="s">
        <v>4489</v>
      </c>
      <c r="M7097" s="42" t="s">
        <v>4056</v>
      </c>
      <c r="N7097" s="42" t="s">
        <v>2447</v>
      </c>
      <c r="O7097" s="137" t="s">
        <v>4057</v>
      </c>
      <c r="P7097" s="42" t="s">
        <v>64</v>
      </c>
      <c r="Q7097" s="42" t="s">
        <v>65</v>
      </c>
      <c r="R7097" s="42">
        <v>1</v>
      </c>
      <c r="S7097" s="137" t="s">
        <v>2419</v>
      </c>
      <c r="T7097" s="62">
        <v>683234250</v>
      </c>
      <c r="U7097" s="62">
        <v>665176615.48000002</v>
      </c>
      <c r="Z7097" s="54" t="s">
        <v>68</v>
      </c>
      <c r="AA7097" s="132">
        <v>1.8375E-6</v>
      </c>
      <c r="AJ7097" s="42"/>
      <c r="AM7097" s="42"/>
      <c r="AN7097" s="42"/>
      <c r="AO7097" s="42"/>
      <c r="AP7097" s="42"/>
      <c r="AY7097" s="42"/>
      <c r="AZ7097" s="42"/>
      <c r="BA7097" s="42"/>
      <c r="BB7097" s="42"/>
      <c r="BN7097" s="54" t="s">
        <v>4578</v>
      </c>
      <c r="BO7097" s="58" t="str">
        <f t="shared" si="110"/>
        <v>境内资产</v>
      </c>
      <c r="BP7097" s="58" t="str">
        <f>IF(M7097="",VLOOKUP(D7097,Sheet4!$A$1:$B$92,2,0),VLOOKUP(Q7097,Sheet4!$A$1:$B$92,2,0))</f>
        <v>保险资产管理产品</v>
      </c>
    </row>
    <row r="7098" spans="1:68" s="58" customFormat="1" ht="12.75" customHeight="1">
      <c r="A7098" s="64" t="s">
        <v>1737</v>
      </c>
      <c r="B7098" s="54" t="s">
        <v>1738</v>
      </c>
      <c r="C7098" s="252" t="s">
        <v>5552</v>
      </c>
      <c r="D7098" s="252" t="s">
        <v>678</v>
      </c>
      <c r="E7098" s="54" t="s">
        <v>1739</v>
      </c>
      <c r="F7098" s="54" t="s">
        <v>1738</v>
      </c>
      <c r="G7098" s="54">
        <v>178</v>
      </c>
      <c r="H7098" s="323">
        <v>6463.18</v>
      </c>
      <c r="I7098" s="323">
        <v>3755.8</v>
      </c>
      <c r="J7098" s="42"/>
      <c r="K7098" s="42"/>
      <c r="L7098" s="42" t="s">
        <v>4489</v>
      </c>
      <c r="M7098" s="42" t="s">
        <v>4056</v>
      </c>
      <c r="N7098" s="42" t="s">
        <v>2447</v>
      </c>
      <c r="O7098" s="137" t="s">
        <v>4057</v>
      </c>
      <c r="P7098" s="42" t="s">
        <v>64</v>
      </c>
      <c r="Q7098" s="42" t="s">
        <v>65</v>
      </c>
      <c r="R7098" s="42">
        <v>1</v>
      </c>
      <c r="S7098" s="137" t="s">
        <v>2419</v>
      </c>
      <c r="T7098" s="62">
        <v>683234250</v>
      </c>
      <c r="U7098" s="62">
        <v>665176615.48000002</v>
      </c>
      <c r="Z7098" s="54" t="s">
        <v>68</v>
      </c>
      <c r="AA7098" s="132">
        <v>1.334999993325E-6</v>
      </c>
      <c r="AJ7098" s="42"/>
      <c r="AM7098" s="42"/>
      <c r="AN7098" s="42"/>
      <c r="AO7098" s="42"/>
      <c r="AP7098" s="42"/>
      <c r="AY7098" s="42"/>
      <c r="AZ7098" s="42"/>
      <c r="BA7098" s="42"/>
      <c r="BB7098" s="42"/>
      <c r="BN7098" s="54" t="s">
        <v>4578</v>
      </c>
      <c r="BO7098" s="58" t="str">
        <f t="shared" si="110"/>
        <v>境内资产</v>
      </c>
      <c r="BP7098" s="58" t="str">
        <f>IF(M7098="",VLOOKUP(D7098,Sheet4!$A$1:$B$92,2,0),VLOOKUP(Q7098,Sheet4!$A$1:$B$92,2,0))</f>
        <v>保险资产管理产品</v>
      </c>
    </row>
    <row r="7099" spans="1:68" s="58" customFormat="1" ht="12.75" customHeight="1">
      <c r="A7099" s="64" t="s">
        <v>1740</v>
      </c>
      <c r="B7099" s="54" t="s">
        <v>1741</v>
      </c>
      <c r="C7099" s="252" t="s">
        <v>5552</v>
      </c>
      <c r="D7099" s="252" t="s">
        <v>678</v>
      </c>
      <c r="E7099" s="54" t="s">
        <v>1742</v>
      </c>
      <c r="F7099" s="54" t="s">
        <v>1741</v>
      </c>
      <c r="G7099" s="54">
        <v>220</v>
      </c>
      <c r="H7099" s="323">
        <v>12777.6</v>
      </c>
      <c r="I7099" s="323">
        <v>7035.6</v>
      </c>
      <c r="J7099" s="42"/>
      <c r="K7099" s="42"/>
      <c r="L7099" s="42" t="s">
        <v>4489</v>
      </c>
      <c r="M7099" s="42" t="s">
        <v>4056</v>
      </c>
      <c r="N7099" s="42" t="s">
        <v>2447</v>
      </c>
      <c r="O7099" s="137" t="s">
        <v>4057</v>
      </c>
      <c r="P7099" s="42" t="s">
        <v>64</v>
      </c>
      <c r="Q7099" s="42" t="s">
        <v>65</v>
      </c>
      <c r="R7099" s="42">
        <v>1</v>
      </c>
      <c r="S7099" s="137" t="s">
        <v>2419</v>
      </c>
      <c r="T7099" s="62">
        <v>683234250</v>
      </c>
      <c r="U7099" s="62">
        <v>665176615.48000002</v>
      </c>
      <c r="Z7099" s="54" t="s">
        <v>68</v>
      </c>
      <c r="AA7099" s="132">
        <v>1.6336633622929099E-6</v>
      </c>
      <c r="AJ7099" s="42"/>
      <c r="AM7099" s="42"/>
      <c r="AN7099" s="42"/>
      <c r="AO7099" s="42"/>
      <c r="AP7099" s="42"/>
      <c r="AY7099" s="42"/>
      <c r="AZ7099" s="42"/>
      <c r="BA7099" s="42"/>
      <c r="BB7099" s="42"/>
      <c r="BN7099" s="54" t="s">
        <v>4578</v>
      </c>
      <c r="BO7099" s="58" t="str">
        <f t="shared" si="110"/>
        <v>境内资产</v>
      </c>
      <c r="BP7099" s="58" t="str">
        <f>IF(M7099="",VLOOKUP(D7099,Sheet4!$A$1:$B$92,2,0),VLOOKUP(Q7099,Sheet4!$A$1:$B$92,2,0))</f>
        <v>保险资产管理产品</v>
      </c>
    </row>
    <row r="7100" spans="1:68" s="58" customFormat="1" ht="12.75" customHeight="1">
      <c r="A7100" s="64" t="s">
        <v>1743</v>
      </c>
      <c r="B7100" s="54" t="s">
        <v>1744</v>
      </c>
      <c r="C7100" s="252" t="s">
        <v>5552</v>
      </c>
      <c r="D7100" s="252" t="s">
        <v>678</v>
      </c>
      <c r="E7100" s="54" t="s">
        <v>1745</v>
      </c>
      <c r="F7100" s="54" t="s">
        <v>1744</v>
      </c>
      <c r="G7100" s="54">
        <v>204</v>
      </c>
      <c r="H7100" s="323">
        <v>16238.4</v>
      </c>
      <c r="I7100" s="323">
        <v>11756.52</v>
      </c>
      <c r="J7100" s="42"/>
      <c r="K7100" s="42"/>
      <c r="L7100" s="42" t="s">
        <v>4489</v>
      </c>
      <c r="M7100" s="42" t="s">
        <v>4056</v>
      </c>
      <c r="N7100" s="42" t="s">
        <v>2447</v>
      </c>
      <c r="O7100" s="137" t="s">
        <v>4057</v>
      </c>
      <c r="P7100" s="42" t="s">
        <v>64</v>
      </c>
      <c r="Q7100" s="42" t="s">
        <v>65</v>
      </c>
      <c r="R7100" s="42">
        <v>1</v>
      </c>
      <c r="S7100" s="137" t="s">
        <v>2419</v>
      </c>
      <c r="T7100" s="62">
        <v>683234250</v>
      </c>
      <c r="U7100" s="62">
        <v>665176615.48000002</v>
      </c>
      <c r="Z7100" s="54" t="s">
        <v>68</v>
      </c>
      <c r="AA7100" s="132">
        <v>1.88597842253936E-6</v>
      </c>
      <c r="AJ7100" s="42"/>
      <c r="AM7100" s="42"/>
      <c r="AN7100" s="42"/>
      <c r="AO7100" s="42"/>
      <c r="AP7100" s="42"/>
      <c r="AY7100" s="42"/>
      <c r="AZ7100" s="42"/>
      <c r="BA7100" s="42"/>
      <c r="BB7100" s="42"/>
      <c r="BN7100" s="54" t="s">
        <v>4578</v>
      </c>
      <c r="BO7100" s="58" t="str">
        <f t="shared" si="110"/>
        <v>境内资产</v>
      </c>
      <c r="BP7100" s="58" t="str">
        <f>IF(M7100="",VLOOKUP(D7100,Sheet4!$A$1:$B$92,2,0),VLOOKUP(Q7100,Sheet4!$A$1:$B$92,2,0))</f>
        <v>保险资产管理产品</v>
      </c>
    </row>
    <row r="7101" spans="1:68" s="58" customFormat="1" ht="12.75" customHeight="1">
      <c r="A7101" s="64" t="s">
        <v>2011</v>
      </c>
      <c r="B7101" s="54" t="s">
        <v>2012</v>
      </c>
      <c r="C7101" s="252" t="s">
        <v>5552</v>
      </c>
      <c r="D7101" s="252" t="s">
        <v>678</v>
      </c>
      <c r="E7101" s="54" t="s">
        <v>2792</v>
      </c>
      <c r="F7101" s="54" t="s">
        <v>2012</v>
      </c>
      <c r="G7101" s="54">
        <v>304</v>
      </c>
      <c r="H7101" s="323">
        <v>8454.24</v>
      </c>
      <c r="I7101" s="323">
        <v>5812.48</v>
      </c>
      <c r="J7101" s="42"/>
      <c r="K7101" s="42"/>
      <c r="L7101" s="42" t="s">
        <v>4489</v>
      </c>
      <c r="M7101" s="42" t="s">
        <v>4056</v>
      </c>
      <c r="N7101" s="42" t="s">
        <v>2447</v>
      </c>
      <c r="O7101" s="137" t="s">
        <v>4057</v>
      </c>
      <c r="P7101" s="42" t="s">
        <v>64</v>
      </c>
      <c r="Q7101" s="42" t="s">
        <v>65</v>
      </c>
      <c r="R7101" s="42">
        <v>1</v>
      </c>
      <c r="S7101" s="137" t="s">
        <v>2419</v>
      </c>
      <c r="T7101" s="62">
        <v>683234250</v>
      </c>
      <c r="U7101" s="62">
        <v>665176615.48000002</v>
      </c>
      <c r="Z7101" s="54" t="s">
        <v>68</v>
      </c>
      <c r="AA7101" s="132">
        <v>1.5200000000000001E-6</v>
      </c>
      <c r="AJ7101" s="42"/>
      <c r="AM7101" s="42"/>
      <c r="AN7101" s="42"/>
      <c r="AO7101" s="42"/>
      <c r="AP7101" s="42"/>
      <c r="AY7101" s="42"/>
      <c r="AZ7101" s="42"/>
      <c r="BA7101" s="42"/>
      <c r="BB7101" s="42"/>
      <c r="BN7101" s="54" t="s">
        <v>4578</v>
      </c>
      <c r="BO7101" s="58" t="str">
        <f t="shared" si="110"/>
        <v>境内资产</v>
      </c>
      <c r="BP7101" s="58" t="str">
        <f>IF(M7101="",VLOOKUP(D7101,Sheet4!$A$1:$B$92,2,0),VLOOKUP(Q7101,Sheet4!$A$1:$B$92,2,0))</f>
        <v>保险资产管理产品</v>
      </c>
    </row>
    <row r="7102" spans="1:68" s="58" customFormat="1" ht="12.75" customHeight="1">
      <c r="A7102" s="64" t="s">
        <v>2013</v>
      </c>
      <c r="B7102" s="54" t="s">
        <v>2014</v>
      </c>
      <c r="C7102" s="252" t="s">
        <v>5552</v>
      </c>
      <c r="D7102" s="252" t="s">
        <v>678</v>
      </c>
      <c r="E7102" s="54" t="s">
        <v>2793</v>
      </c>
      <c r="F7102" s="54" t="s">
        <v>2014</v>
      </c>
      <c r="G7102" s="54">
        <v>154</v>
      </c>
      <c r="H7102" s="323">
        <v>4144.1400000000003</v>
      </c>
      <c r="I7102" s="323">
        <v>4496.8</v>
      </c>
      <c r="J7102" s="42"/>
      <c r="K7102" s="42"/>
      <c r="L7102" s="42" t="s">
        <v>4489</v>
      </c>
      <c r="M7102" s="42" t="s">
        <v>4056</v>
      </c>
      <c r="N7102" s="42" t="s">
        <v>2447</v>
      </c>
      <c r="O7102" s="137" t="s">
        <v>4057</v>
      </c>
      <c r="P7102" s="42" t="s">
        <v>64</v>
      </c>
      <c r="Q7102" s="42" t="s">
        <v>65</v>
      </c>
      <c r="R7102" s="42">
        <v>1</v>
      </c>
      <c r="S7102" s="137" t="s">
        <v>2419</v>
      </c>
      <c r="T7102" s="62">
        <v>683234250</v>
      </c>
      <c r="U7102" s="62">
        <v>665176615.48000002</v>
      </c>
      <c r="Z7102" s="54" t="s">
        <v>68</v>
      </c>
      <c r="AA7102" s="132">
        <v>1.14633314823279E-6</v>
      </c>
      <c r="AJ7102" s="42"/>
      <c r="AM7102" s="42"/>
      <c r="AN7102" s="42"/>
      <c r="AO7102" s="42"/>
      <c r="AP7102" s="42"/>
      <c r="AY7102" s="42"/>
      <c r="AZ7102" s="42"/>
      <c r="BA7102" s="42"/>
      <c r="BB7102" s="42"/>
      <c r="BN7102" s="54" t="s">
        <v>4578</v>
      </c>
      <c r="BO7102" s="58" t="str">
        <f t="shared" si="110"/>
        <v>境内资产</v>
      </c>
      <c r="BP7102" s="58" t="str">
        <f>IF(M7102="",VLOOKUP(D7102,Sheet4!$A$1:$B$92,2,0),VLOOKUP(Q7102,Sheet4!$A$1:$B$92,2,0))</f>
        <v>保险资产管理产品</v>
      </c>
    </row>
    <row r="7103" spans="1:68" s="58" customFormat="1" ht="12.75" customHeight="1">
      <c r="A7103" s="64" t="s">
        <v>2015</v>
      </c>
      <c r="B7103" s="54" t="s">
        <v>2016</v>
      </c>
      <c r="C7103" s="252" t="s">
        <v>5552</v>
      </c>
      <c r="D7103" s="252" t="s">
        <v>678</v>
      </c>
      <c r="E7103" s="54" t="s">
        <v>2794</v>
      </c>
      <c r="F7103" s="54" t="s">
        <v>2016</v>
      </c>
      <c r="G7103" s="54">
        <v>362</v>
      </c>
      <c r="H7103" s="323">
        <v>14436.56</v>
      </c>
      <c r="I7103" s="323">
        <v>8858.14</v>
      </c>
      <c r="J7103" s="42"/>
      <c r="K7103" s="42"/>
      <c r="L7103" s="42" t="s">
        <v>4489</v>
      </c>
      <c r="M7103" s="42" t="s">
        <v>4056</v>
      </c>
      <c r="N7103" s="42" t="s">
        <v>2447</v>
      </c>
      <c r="O7103" s="137" t="s">
        <v>4057</v>
      </c>
      <c r="P7103" s="42" t="s">
        <v>64</v>
      </c>
      <c r="Q7103" s="42" t="s">
        <v>65</v>
      </c>
      <c r="R7103" s="42">
        <v>1</v>
      </c>
      <c r="S7103" s="137" t="s">
        <v>2419</v>
      </c>
      <c r="T7103" s="62">
        <v>683234250</v>
      </c>
      <c r="U7103" s="62">
        <v>665176615.48000002</v>
      </c>
      <c r="Z7103" s="54" t="s">
        <v>68</v>
      </c>
      <c r="AA7103" s="132">
        <v>1.81E-6</v>
      </c>
      <c r="AJ7103" s="42"/>
      <c r="AM7103" s="42"/>
      <c r="AN7103" s="42"/>
      <c r="AO7103" s="42"/>
      <c r="AP7103" s="42"/>
      <c r="AY7103" s="42"/>
      <c r="AZ7103" s="42"/>
      <c r="BA7103" s="42"/>
      <c r="BB7103" s="42"/>
      <c r="BN7103" s="54" t="s">
        <v>4578</v>
      </c>
      <c r="BO7103" s="58" t="str">
        <f t="shared" si="110"/>
        <v>境内资产</v>
      </c>
      <c r="BP7103" s="58" t="str">
        <f>IF(M7103="",VLOOKUP(D7103,Sheet4!$A$1:$B$92,2,0),VLOOKUP(Q7103,Sheet4!$A$1:$B$92,2,0))</f>
        <v>保险资产管理产品</v>
      </c>
    </row>
    <row r="7104" spans="1:68" s="58" customFormat="1" ht="12.75" customHeight="1">
      <c r="A7104" s="64" t="s">
        <v>1746</v>
      </c>
      <c r="B7104" s="54" t="s">
        <v>1747</v>
      </c>
      <c r="C7104" s="252" t="s">
        <v>5552</v>
      </c>
      <c r="D7104" s="252" t="s">
        <v>678</v>
      </c>
      <c r="E7104" s="54" t="s">
        <v>1748</v>
      </c>
      <c r="F7104" s="54" t="s">
        <v>1747</v>
      </c>
      <c r="G7104" s="54">
        <v>141</v>
      </c>
      <c r="H7104" s="323">
        <v>5992.5</v>
      </c>
      <c r="I7104" s="323">
        <v>4764.3900000000003</v>
      </c>
      <c r="J7104" s="42"/>
      <c r="K7104" s="42"/>
      <c r="L7104" s="42" t="s">
        <v>4489</v>
      </c>
      <c r="M7104" s="42" t="s">
        <v>4056</v>
      </c>
      <c r="N7104" s="42" t="s">
        <v>2447</v>
      </c>
      <c r="O7104" s="137" t="s">
        <v>4057</v>
      </c>
      <c r="P7104" s="42" t="s">
        <v>64</v>
      </c>
      <c r="Q7104" s="42" t="s">
        <v>65</v>
      </c>
      <c r="R7104" s="42">
        <v>1</v>
      </c>
      <c r="S7104" s="137" t="s">
        <v>2419</v>
      </c>
      <c r="T7104" s="62">
        <v>683234250</v>
      </c>
      <c r="U7104" s="62">
        <v>665176615.48000002</v>
      </c>
      <c r="Z7104" s="54" t="s">
        <v>68</v>
      </c>
      <c r="AA7104" s="132">
        <v>1.1599322481105901E-6</v>
      </c>
      <c r="AJ7104" s="42"/>
      <c r="AM7104" s="42"/>
      <c r="AN7104" s="42"/>
      <c r="AO7104" s="42"/>
      <c r="AP7104" s="42"/>
      <c r="AY7104" s="42"/>
      <c r="AZ7104" s="42"/>
      <c r="BA7104" s="42"/>
      <c r="BB7104" s="42"/>
      <c r="BN7104" s="54" t="s">
        <v>4578</v>
      </c>
      <c r="BO7104" s="58" t="str">
        <f t="shared" si="110"/>
        <v>境内资产</v>
      </c>
      <c r="BP7104" s="58" t="str">
        <f>IF(M7104="",VLOOKUP(D7104,Sheet4!$A$1:$B$92,2,0),VLOOKUP(Q7104,Sheet4!$A$1:$B$92,2,0))</f>
        <v>保险资产管理产品</v>
      </c>
    </row>
    <row r="7105" spans="1:68" s="58" customFormat="1" ht="12.75" customHeight="1">
      <c r="A7105" s="64" t="s">
        <v>1606</v>
      </c>
      <c r="B7105" s="54" t="s">
        <v>1607</v>
      </c>
      <c r="C7105" s="252" t="s">
        <v>5552</v>
      </c>
      <c r="D7105" s="252" t="s">
        <v>678</v>
      </c>
      <c r="E7105" s="54" t="s">
        <v>1608</v>
      </c>
      <c r="F7105" s="54" t="s">
        <v>1607</v>
      </c>
      <c r="G7105" s="54">
        <v>721</v>
      </c>
      <c r="H7105" s="323">
        <v>25098.01</v>
      </c>
      <c r="I7105" s="323">
        <v>17477.04</v>
      </c>
      <c r="J7105" s="42"/>
      <c r="K7105" s="42"/>
      <c r="L7105" s="42" t="s">
        <v>4489</v>
      </c>
      <c r="M7105" s="42" t="s">
        <v>4056</v>
      </c>
      <c r="N7105" s="42" t="s">
        <v>2447</v>
      </c>
      <c r="O7105" s="137" t="s">
        <v>4057</v>
      </c>
      <c r="P7105" s="42" t="s">
        <v>64</v>
      </c>
      <c r="Q7105" s="42" t="s">
        <v>65</v>
      </c>
      <c r="R7105" s="42">
        <v>1</v>
      </c>
      <c r="S7105" s="137" t="s">
        <v>2419</v>
      </c>
      <c r="T7105" s="62">
        <v>683234250</v>
      </c>
      <c r="U7105" s="62">
        <v>665176615.48000002</v>
      </c>
      <c r="Z7105" s="54" t="s">
        <v>68</v>
      </c>
      <c r="AA7105" s="132">
        <v>2.6377405429135899E-6</v>
      </c>
      <c r="AJ7105" s="42"/>
      <c r="AM7105" s="42"/>
      <c r="AN7105" s="42"/>
      <c r="AO7105" s="42"/>
      <c r="AP7105" s="42"/>
      <c r="AY7105" s="42"/>
      <c r="AZ7105" s="42"/>
      <c r="BA7105" s="42"/>
      <c r="BB7105" s="42"/>
      <c r="BN7105" s="54" t="s">
        <v>4578</v>
      </c>
      <c r="BO7105" s="58" t="str">
        <f t="shared" si="110"/>
        <v>境内资产</v>
      </c>
      <c r="BP7105" s="58" t="str">
        <f>IF(M7105="",VLOOKUP(D7105,Sheet4!$A$1:$B$92,2,0),VLOOKUP(Q7105,Sheet4!$A$1:$B$92,2,0))</f>
        <v>保险资产管理产品</v>
      </c>
    </row>
    <row r="7106" spans="1:68" s="58" customFormat="1" ht="12.75" customHeight="1">
      <c r="A7106" s="64" t="s">
        <v>1749</v>
      </c>
      <c r="B7106" s="54" t="s">
        <v>1750</v>
      </c>
      <c r="C7106" s="252" t="s">
        <v>5552</v>
      </c>
      <c r="D7106" s="252" t="s">
        <v>678</v>
      </c>
      <c r="E7106" s="54" t="s">
        <v>1751</v>
      </c>
      <c r="F7106" s="54" t="s">
        <v>1750</v>
      </c>
      <c r="G7106" s="54">
        <v>91</v>
      </c>
      <c r="H7106" s="323">
        <v>5742.1</v>
      </c>
      <c r="I7106" s="323">
        <v>3306.03</v>
      </c>
      <c r="J7106" s="42"/>
      <c r="K7106" s="42"/>
      <c r="L7106" s="42" t="s">
        <v>4489</v>
      </c>
      <c r="M7106" s="42" t="s">
        <v>4056</v>
      </c>
      <c r="N7106" s="42" t="s">
        <v>2447</v>
      </c>
      <c r="O7106" s="137" t="s">
        <v>4057</v>
      </c>
      <c r="P7106" s="42" t="s">
        <v>64</v>
      </c>
      <c r="Q7106" s="42" t="s">
        <v>65</v>
      </c>
      <c r="R7106" s="42">
        <v>1</v>
      </c>
      <c r="S7106" s="137" t="s">
        <v>2419</v>
      </c>
      <c r="T7106" s="62">
        <v>683234250</v>
      </c>
      <c r="U7106" s="62">
        <v>665176615.48000002</v>
      </c>
      <c r="Z7106" s="54" t="s">
        <v>68</v>
      </c>
      <c r="AA7106" s="132">
        <v>1.3649999931749999E-6</v>
      </c>
      <c r="AJ7106" s="42"/>
      <c r="AM7106" s="42"/>
      <c r="AN7106" s="42"/>
      <c r="AO7106" s="42"/>
      <c r="AP7106" s="42"/>
      <c r="AY7106" s="42"/>
      <c r="AZ7106" s="42"/>
      <c r="BA7106" s="42"/>
      <c r="BB7106" s="42"/>
      <c r="BN7106" s="54" t="s">
        <v>4578</v>
      </c>
      <c r="BO7106" s="58" t="str">
        <f t="shared" si="110"/>
        <v>境内资产</v>
      </c>
      <c r="BP7106" s="58" t="str">
        <f>IF(M7106="",VLOOKUP(D7106,Sheet4!$A$1:$B$92,2,0),VLOOKUP(Q7106,Sheet4!$A$1:$B$92,2,0))</f>
        <v>保险资产管理产品</v>
      </c>
    </row>
    <row r="7107" spans="1:68" s="58" customFormat="1" ht="12.75" customHeight="1">
      <c r="A7107" s="64" t="s">
        <v>2019</v>
      </c>
      <c r="B7107" s="54" t="s">
        <v>2020</v>
      </c>
      <c r="C7107" s="252" t="s">
        <v>5552</v>
      </c>
      <c r="D7107" s="252" t="s">
        <v>678</v>
      </c>
      <c r="E7107" s="54" t="s">
        <v>2795</v>
      </c>
      <c r="F7107" s="54" t="s">
        <v>2020</v>
      </c>
      <c r="G7107" s="54">
        <v>134</v>
      </c>
      <c r="H7107" s="323">
        <v>1404.32</v>
      </c>
      <c r="I7107" s="323">
        <v>3120.86</v>
      </c>
      <c r="J7107" s="42"/>
      <c r="K7107" s="42"/>
      <c r="L7107" s="42" t="s">
        <v>4489</v>
      </c>
      <c r="M7107" s="42" t="s">
        <v>4056</v>
      </c>
      <c r="N7107" s="42" t="s">
        <v>2447</v>
      </c>
      <c r="O7107" s="137" t="s">
        <v>4057</v>
      </c>
      <c r="P7107" s="42" t="s">
        <v>64</v>
      </c>
      <c r="Q7107" s="42" t="s">
        <v>65</v>
      </c>
      <c r="R7107" s="42">
        <v>1</v>
      </c>
      <c r="S7107" s="137" t="s">
        <v>2419</v>
      </c>
      <c r="T7107" s="62">
        <v>683234250</v>
      </c>
      <c r="U7107" s="62">
        <v>665176615.48000002</v>
      </c>
      <c r="Z7107" s="54" t="s">
        <v>68</v>
      </c>
      <c r="AA7107" s="132">
        <v>8.3750000000000003E-7</v>
      </c>
      <c r="AJ7107" s="42"/>
      <c r="AM7107" s="42"/>
      <c r="AN7107" s="42"/>
      <c r="AO7107" s="42"/>
      <c r="AP7107" s="42"/>
      <c r="AY7107" s="42"/>
      <c r="AZ7107" s="42"/>
      <c r="BA7107" s="42"/>
      <c r="BB7107" s="42"/>
      <c r="BN7107" s="54" t="s">
        <v>4578</v>
      </c>
      <c r="BO7107" s="58" t="str">
        <f t="shared" ref="BO7107:BO7170" si="111">IF(LEFT(D7107,2)="境外","境外资产","境内资产")</f>
        <v>境内资产</v>
      </c>
      <c r="BP7107" s="58" t="str">
        <f>IF(M7107="",VLOOKUP(D7107,Sheet4!$A$1:$B$92,2,0),VLOOKUP(Q7107,Sheet4!$A$1:$B$92,2,0))</f>
        <v>保险资产管理产品</v>
      </c>
    </row>
    <row r="7108" spans="1:68" s="58" customFormat="1" ht="12.75" customHeight="1">
      <c r="A7108" s="64" t="s">
        <v>1752</v>
      </c>
      <c r="B7108" s="54" t="s">
        <v>1753</v>
      </c>
      <c r="C7108" s="252" t="s">
        <v>5552</v>
      </c>
      <c r="D7108" s="252" t="s">
        <v>678</v>
      </c>
      <c r="E7108" s="54" t="s">
        <v>1754</v>
      </c>
      <c r="F7108" s="54" t="s">
        <v>1753</v>
      </c>
      <c r="G7108" s="54">
        <v>286</v>
      </c>
      <c r="H7108" s="323">
        <v>3260.4</v>
      </c>
      <c r="I7108" s="323">
        <v>5565.56</v>
      </c>
      <c r="J7108" s="42"/>
      <c r="K7108" s="42"/>
      <c r="L7108" s="42" t="s">
        <v>4489</v>
      </c>
      <c r="M7108" s="42" t="s">
        <v>4056</v>
      </c>
      <c r="N7108" s="42" t="s">
        <v>2447</v>
      </c>
      <c r="O7108" s="137" t="s">
        <v>4057</v>
      </c>
      <c r="P7108" s="42" t="s">
        <v>64</v>
      </c>
      <c r="Q7108" s="42" t="s">
        <v>65</v>
      </c>
      <c r="R7108" s="42">
        <v>1</v>
      </c>
      <c r="S7108" s="137" t="s">
        <v>2419</v>
      </c>
      <c r="T7108" s="62">
        <v>683234250</v>
      </c>
      <c r="U7108" s="62">
        <v>665176615.48000002</v>
      </c>
      <c r="Z7108" s="54" t="s">
        <v>68</v>
      </c>
      <c r="AA7108" s="132">
        <v>6.3699999834959103E-7</v>
      </c>
      <c r="AJ7108" s="42"/>
      <c r="AM7108" s="42"/>
      <c r="AN7108" s="42"/>
      <c r="AO7108" s="42"/>
      <c r="AP7108" s="42"/>
      <c r="AY7108" s="42"/>
      <c r="AZ7108" s="42"/>
      <c r="BA7108" s="42"/>
      <c r="BB7108" s="42"/>
      <c r="BN7108" s="54" t="s">
        <v>4578</v>
      </c>
      <c r="BO7108" s="58" t="str">
        <f t="shared" si="111"/>
        <v>境内资产</v>
      </c>
      <c r="BP7108" s="58" t="str">
        <f>IF(M7108="",VLOOKUP(D7108,Sheet4!$A$1:$B$92,2,0),VLOOKUP(Q7108,Sheet4!$A$1:$B$92,2,0))</f>
        <v>保险资产管理产品</v>
      </c>
    </row>
    <row r="7109" spans="1:68" s="58" customFormat="1" ht="12.75" customHeight="1">
      <c r="A7109" s="64" t="s">
        <v>2240</v>
      </c>
      <c r="B7109" s="54" t="s">
        <v>2241</v>
      </c>
      <c r="C7109" s="252" t="s">
        <v>5552</v>
      </c>
      <c r="D7109" s="252" t="s">
        <v>678</v>
      </c>
      <c r="E7109" s="54" t="s">
        <v>2796</v>
      </c>
      <c r="F7109" s="54" t="s">
        <v>2241</v>
      </c>
      <c r="G7109" s="54">
        <v>261</v>
      </c>
      <c r="H7109" s="323">
        <v>3583.53</v>
      </c>
      <c r="I7109" s="323">
        <v>3656.61</v>
      </c>
      <c r="J7109" s="42"/>
      <c r="K7109" s="42"/>
      <c r="L7109" s="42" t="s">
        <v>4489</v>
      </c>
      <c r="M7109" s="42" t="s">
        <v>4056</v>
      </c>
      <c r="N7109" s="42" t="s">
        <v>2447</v>
      </c>
      <c r="O7109" s="137" t="s">
        <v>4057</v>
      </c>
      <c r="P7109" s="42" t="s">
        <v>64</v>
      </c>
      <c r="Q7109" s="42" t="s">
        <v>65</v>
      </c>
      <c r="R7109" s="42">
        <v>1</v>
      </c>
      <c r="S7109" s="137" t="s">
        <v>2419</v>
      </c>
      <c r="T7109" s="62">
        <v>683234250</v>
      </c>
      <c r="U7109" s="62">
        <v>665176615.48000002</v>
      </c>
      <c r="Z7109" s="54" t="s">
        <v>68</v>
      </c>
      <c r="AA7109" s="132">
        <v>1.0540030369017801E-6</v>
      </c>
      <c r="AJ7109" s="42"/>
      <c r="AM7109" s="42"/>
      <c r="AN7109" s="42"/>
      <c r="AO7109" s="42"/>
      <c r="AP7109" s="42"/>
      <c r="AY7109" s="42"/>
      <c r="AZ7109" s="42"/>
      <c r="BA7109" s="42"/>
      <c r="BB7109" s="42"/>
      <c r="BN7109" s="54" t="s">
        <v>4578</v>
      </c>
      <c r="BO7109" s="58" t="str">
        <f t="shared" si="111"/>
        <v>境内资产</v>
      </c>
      <c r="BP7109" s="58" t="str">
        <f>IF(M7109="",VLOOKUP(D7109,Sheet4!$A$1:$B$92,2,0),VLOOKUP(Q7109,Sheet4!$A$1:$B$92,2,0))</f>
        <v>保险资产管理产品</v>
      </c>
    </row>
    <row r="7110" spans="1:68" s="58" customFormat="1" ht="12.75" customHeight="1">
      <c r="A7110" s="64" t="s">
        <v>1761</v>
      </c>
      <c r="B7110" s="54" t="s">
        <v>1762</v>
      </c>
      <c r="C7110" s="252" t="s">
        <v>5552</v>
      </c>
      <c r="D7110" s="252" t="s">
        <v>678</v>
      </c>
      <c r="E7110" s="54" t="s">
        <v>1763</v>
      </c>
      <c r="F7110" s="54" t="s">
        <v>1762</v>
      </c>
      <c r="G7110" s="54">
        <v>254</v>
      </c>
      <c r="H7110" s="323">
        <v>3141.98</v>
      </c>
      <c r="I7110" s="323">
        <v>3876.04</v>
      </c>
      <c r="J7110" s="42"/>
      <c r="K7110" s="42"/>
      <c r="L7110" s="42" t="s">
        <v>4489</v>
      </c>
      <c r="M7110" s="42" t="s">
        <v>4056</v>
      </c>
      <c r="N7110" s="42" t="s">
        <v>2447</v>
      </c>
      <c r="O7110" s="137" t="s">
        <v>4057</v>
      </c>
      <c r="P7110" s="42" t="s">
        <v>64</v>
      </c>
      <c r="Q7110" s="42" t="s">
        <v>65</v>
      </c>
      <c r="R7110" s="42">
        <v>1</v>
      </c>
      <c r="S7110" s="137" t="s">
        <v>2419</v>
      </c>
      <c r="T7110" s="62">
        <v>683234250</v>
      </c>
      <c r="U7110" s="62">
        <v>665176615.48000002</v>
      </c>
      <c r="Z7110" s="54" t="s">
        <v>68</v>
      </c>
      <c r="AA7110" s="132">
        <v>1.2299902617700099E-6</v>
      </c>
      <c r="AJ7110" s="42"/>
      <c r="AM7110" s="42"/>
      <c r="AN7110" s="42"/>
      <c r="AO7110" s="42"/>
      <c r="AP7110" s="42"/>
      <c r="AY7110" s="42"/>
      <c r="AZ7110" s="42"/>
      <c r="BA7110" s="42"/>
      <c r="BB7110" s="42"/>
      <c r="BN7110" s="54" t="s">
        <v>4578</v>
      </c>
      <c r="BO7110" s="58" t="str">
        <f t="shared" si="111"/>
        <v>境内资产</v>
      </c>
      <c r="BP7110" s="58" t="str">
        <f>IF(M7110="",VLOOKUP(D7110,Sheet4!$A$1:$B$92,2,0),VLOOKUP(Q7110,Sheet4!$A$1:$B$92,2,0))</f>
        <v>保险资产管理产品</v>
      </c>
    </row>
    <row r="7111" spans="1:68" s="58" customFormat="1" ht="12.75" customHeight="1">
      <c r="A7111" s="64" t="s">
        <v>1618</v>
      </c>
      <c r="B7111" s="54" t="s">
        <v>1619</v>
      </c>
      <c r="C7111" s="252" t="s">
        <v>5552</v>
      </c>
      <c r="D7111" s="252" t="s">
        <v>678</v>
      </c>
      <c r="E7111" s="54" t="s">
        <v>1620</v>
      </c>
      <c r="F7111" s="54" t="s">
        <v>1619</v>
      </c>
      <c r="G7111" s="54">
        <v>851</v>
      </c>
      <c r="H7111" s="323">
        <v>10237.530000000001</v>
      </c>
      <c r="I7111" s="323">
        <v>8688.7099999999991</v>
      </c>
      <c r="J7111" s="42"/>
      <c r="K7111" s="42"/>
      <c r="L7111" s="42" t="s">
        <v>4489</v>
      </c>
      <c r="M7111" s="42" t="s">
        <v>4056</v>
      </c>
      <c r="N7111" s="42" t="s">
        <v>2447</v>
      </c>
      <c r="O7111" s="137" t="s">
        <v>4057</v>
      </c>
      <c r="P7111" s="42" t="s">
        <v>64</v>
      </c>
      <c r="Q7111" s="42" t="s">
        <v>65</v>
      </c>
      <c r="R7111" s="42">
        <v>1</v>
      </c>
      <c r="S7111" s="137" t="s">
        <v>2419</v>
      </c>
      <c r="T7111" s="62">
        <v>683234250</v>
      </c>
      <c r="U7111" s="62">
        <v>665176615.48000002</v>
      </c>
      <c r="Z7111" s="54" t="s">
        <v>68</v>
      </c>
      <c r="AA7111" s="132">
        <v>2.0756310186592201E-6</v>
      </c>
      <c r="AJ7111" s="42"/>
      <c r="AM7111" s="42"/>
      <c r="AN7111" s="42"/>
      <c r="AO7111" s="42"/>
      <c r="AP7111" s="42"/>
      <c r="AY7111" s="42"/>
      <c r="AZ7111" s="42"/>
      <c r="BA7111" s="42"/>
      <c r="BB7111" s="42"/>
      <c r="BN7111" s="54" t="s">
        <v>4578</v>
      </c>
      <c r="BO7111" s="58" t="str">
        <f t="shared" si="111"/>
        <v>境内资产</v>
      </c>
      <c r="BP7111" s="58" t="str">
        <f>IF(M7111="",VLOOKUP(D7111,Sheet4!$A$1:$B$92,2,0),VLOOKUP(Q7111,Sheet4!$A$1:$B$92,2,0))</f>
        <v>保险资产管理产品</v>
      </c>
    </row>
    <row r="7112" spans="1:68" s="58" customFormat="1" ht="12.75" customHeight="1">
      <c r="A7112" s="64" t="s">
        <v>2025</v>
      </c>
      <c r="B7112" s="54" t="s">
        <v>2026</v>
      </c>
      <c r="C7112" s="252" t="s">
        <v>5552</v>
      </c>
      <c r="D7112" s="252" t="s">
        <v>678</v>
      </c>
      <c r="E7112" s="54" t="s">
        <v>2797</v>
      </c>
      <c r="F7112" s="54" t="s">
        <v>2026</v>
      </c>
      <c r="G7112" s="54">
        <v>87</v>
      </c>
      <c r="H7112" s="323">
        <v>1961.85</v>
      </c>
      <c r="I7112" s="323">
        <v>3493.05</v>
      </c>
      <c r="J7112" s="42"/>
      <c r="K7112" s="42"/>
      <c r="L7112" s="42" t="s">
        <v>4489</v>
      </c>
      <c r="M7112" s="42" t="s">
        <v>4056</v>
      </c>
      <c r="N7112" s="42" t="s">
        <v>2447</v>
      </c>
      <c r="O7112" s="137" t="s">
        <v>4057</v>
      </c>
      <c r="P7112" s="42" t="s">
        <v>64</v>
      </c>
      <c r="Q7112" s="42" t="s">
        <v>65</v>
      </c>
      <c r="R7112" s="42">
        <v>1</v>
      </c>
      <c r="S7112" s="137" t="s">
        <v>2419</v>
      </c>
      <c r="T7112" s="62">
        <v>683234250</v>
      </c>
      <c r="U7112" s="62">
        <v>665176615.48000002</v>
      </c>
      <c r="Z7112" s="54" t="s">
        <v>68</v>
      </c>
      <c r="AA7112" s="132">
        <v>1.0766801318098999E-6</v>
      </c>
      <c r="AJ7112" s="42"/>
      <c r="AM7112" s="42"/>
      <c r="AN7112" s="42"/>
      <c r="AO7112" s="42"/>
      <c r="AP7112" s="42"/>
      <c r="AY7112" s="42"/>
      <c r="AZ7112" s="42"/>
      <c r="BA7112" s="42"/>
      <c r="BB7112" s="42"/>
      <c r="BN7112" s="54" t="s">
        <v>4578</v>
      </c>
      <c r="BO7112" s="58" t="str">
        <f t="shared" si="111"/>
        <v>境内资产</v>
      </c>
      <c r="BP7112" s="58" t="str">
        <f>IF(M7112="",VLOOKUP(D7112,Sheet4!$A$1:$B$92,2,0),VLOOKUP(Q7112,Sheet4!$A$1:$B$92,2,0))</f>
        <v>保险资产管理产品</v>
      </c>
    </row>
    <row r="7113" spans="1:68" s="58" customFormat="1" ht="12.75" customHeight="1">
      <c r="A7113" s="64" t="s">
        <v>2029</v>
      </c>
      <c r="B7113" s="54" t="s">
        <v>2030</v>
      </c>
      <c r="C7113" s="252" t="s">
        <v>5552</v>
      </c>
      <c r="D7113" s="252" t="s">
        <v>678</v>
      </c>
      <c r="E7113" s="54" t="s">
        <v>2798</v>
      </c>
      <c r="F7113" s="54" t="s">
        <v>2030</v>
      </c>
      <c r="G7113" s="54">
        <v>119</v>
      </c>
      <c r="H7113" s="323">
        <v>3805.62</v>
      </c>
      <c r="I7113" s="323">
        <v>2506.14</v>
      </c>
      <c r="J7113" s="42"/>
      <c r="K7113" s="42"/>
      <c r="L7113" s="42" t="s">
        <v>4489</v>
      </c>
      <c r="M7113" s="42" t="s">
        <v>4056</v>
      </c>
      <c r="N7113" s="42" t="s">
        <v>2447</v>
      </c>
      <c r="O7113" s="137" t="s">
        <v>4057</v>
      </c>
      <c r="P7113" s="42" t="s">
        <v>64</v>
      </c>
      <c r="Q7113" s="42" t="s">
        <v>65</v>
      </c>
      <c r="R7113" s="42">
        <v>1</v>
      </c>
      <c r="S7113" s="137" t="s">
        <v>2419</v>
      </c>
      <c r="T7113" s="62">
        <v>683234250</v>
      </c>
      <c r="U7113" s="62">
        <v>665176615.48000002</v>
      </c>
      <c r="Z7113" s="54" t="s">
        <v>68</v>
      </c>
      <c r="AA7113" s="132">
        <v>1.1672159447583201E-6</v>
      </c>
      <c r="AJ7113" s="42"/>
      <c r="AM7113" s="42"/>
      <c r="AN7113" s="42"/>
      <c r="AO7113" s="42"/>
      <c r="AP7113" s="42"/>
      <c r="AY7113" s="42"/>
      <c r="AZ7113" s="42"/>
      <c r="BA7113" s="42"/>
      <c r="BB7113" s="42"/>
      <c r="BN7113" s="54" t="s">
        <v>4578</v>
      </c>
      <c r="BO7113" s="58" t="str">
        <f t="shared" si="111"/>
        <v>境内资产</v>
      </c>
      <c r="BP7113" s="58" t="str">
        <f>IF(M7113="",VLOOKUP(D7113,Sheet4!$A$1:$B$92,2,0),VLOOKUP(Q7113,Sheet4!$A$1:$B$92,2,0))</f>
        <v>保险资产管理产品</v>
      </c>
    </row>
    <row r="7114" spans="1:68" s="58" customFormat="1" ht="12.75" customHeight="1">
      <c r="A7114" s="64" t="s">
        <v>2031</v>
      </c>
      <c r="B7114" s="54" t="s">
        <v>2032</v>
      </c>
      <c r="C7114" s="252" t="s">
        <v>5552</v>
      </c>
      <c r="D7114" s="252" t="s">
        <v>678</v>
      </c>
      <c r="E7114" s="54" t="s">
        <v>2800</v>
      </c>
      <c r="F7114" s="54" t="s">
        <v>2032</v>
      </c>
      <c r="G7114" s="54">
        <v>210</v>
      </c>
      <c r="H7114" s="323">
        <v>3227.7</v>
      </c>
      <c r="I7114" s="323">
        <v>3078.6</v>
      </c>
      <c r="J7114" s="42"/>
      <c r="K7114" s="42"/>
      <c r="L7114" s="42" t="s">
        <v>4489</v>
      </c>
      <c r="M7114" s="42" t="s">
        <v>4056</v>
      </c>
      <c r="N7114" s="42" t="s">
        <v>2447</v>
      </c>
      <c r="O7114" s="137" t="s">
        <v>4057</v>
      </c>
      <c r="P7114" s="42" t="s">
        <v>64</v>
      </c>
      <c r="Q7114" s="42" t="s">
        <v>65</v>
      </c>
      <c r="R7114" s="42">
        <v>1</v>
      </c>
      <c r="S7114" s="137" t="s">
        <v>2419</v>
      </c>
      <c r="T7114" s="62">
        <v>683234250</v>
      </c>
      <c r="U7114" s="62">
        <v>665176615.48000002</v>
      </c>
      <c r="Z7114" s="54" t="s">
        <v>68</v>
      </c>
      <c r="AA7114" s="132">
        <v>1.15503037729892E-6</v>
      </c>
      <c r="AJ7114" s="42"/>
      <c r="AM7114" s="42"/>
      <c r="AN7114" s="42"/>
      <c r="AO7114" s="42"/>
      <c r="AP7114" s="42"/>
      <c r="AY7114" s="42"/>
      <c r="AZ7114" s="42"/>
      <c r="BA7114" s="42"/>
      <c r="BB7114" s="42"/>
      <c r="BN7114" s="54" t="s">
        <v>4578</v>
      </c>
      <c r="BO7114" s="58" t="str">
        <f t="shared" si="111"/>
        <v>境内资产</v>
      </c>
      <c r="BP7114" s="58" t="str">
        <f>IF(M7114="",VLOOKUP(D7114,Sheet4!$A$1:$B$92,2,0),VLOOKUP(Q7114,Sheet4!$A$1:$B$92,2,0))</f>
        <v>保险资产管理产品</v>
      </c>
    </row>
    <row r="7115" spans="1:68" s="58" customFormat="1" ht="12.75" customHeight="1">
      <c r="A7115" s="64" t="s">
        <v>1621</v>
      </c>
      <c r="B7115" s="54" t="s">
        <v>1622</v>
      </c>
      <c r="C7115" s="252" t="s">
        <v>5552</v>
      </c>
      <c r="D7115" s="252" t="s">
        <v>678</v>
      </c>
      <c r="E7115" s="54" t="s">
        <v>1623</v>
      </c>
      <c r="F7115" s="54" t="s">
        <v>1622</v>
      </c>
      <c r="G7115" s="54">
        <v>124</v>
      </c>
      <c r="H7115" s="323">
        <v>3245.08</v>
      </c>
      <c r="I7115" s="323">
        <v>3283.52</v>
      </c>
      <c r="J7115" s="42"/>
      <c r="K7115" s="42"/>
      <c r="L7115" s="42" t="s">
        <v>4489</v>
      </c>
      <c r="M7115" s="42" t="s">
        <v>4056</v>
      </c>
      <c r="N7115" s="42" t="s">
        <v>2447</v>
      </c>
      <c r="O7115" s="137" t="s">
        <v>4057</v>
      </c>
      <c r="P7115" s="42" t="s">
        <v>64</v>
      </c>
      <c r="Q7115" s="42" t="s">
        <v>65</v>
      </c>
      <c r="R7115" s="42">
        <v>1</v>
      </c>
      <c r="S7115" s="137" t="s">
        <v>2419</v>
      </c>
      <c r="T7115" s="62">
        <v>683234250</v>
      </c>
      <c r="U7115" s="62">
        <v>665176615.48000002</v>
      </c>
      <c r="Z7115" s="54" t="s">
        <v>68</v>
      </c>
      <c r="AA7115" s="132">
        <v>1.0333333333333299E-6</v>
      </c>
      <c r="AJ7115" s="42"/>
      <c r="AM7115" s="42"/>
      <c r="AN7115" s="42"/>
      <c r="AO7115" s="42"/>
      <c r="AP7115" s="42"/>
      <c r="AY7115" s="42"/>
      <c r="AZ7115" s="42"/>
      <c r="BA7115" s="42"/>
      <c r="BB7115" s="42"/>
      <c r="BN7115" s="54" t="s">
        <v>4578</v>
      </c>
      <c r="BO7115" s="58" t="str">
        <f t="shared" si="111"/>
        <v>境内资产</v>
      </c>
      <c r="BP7115" s="58" t="str">
        <f>IF(M7115="",VLOOKUP(D7115,Sheet4!$A$1:$B$92,2,0),VLOOKUP(Q7115,Sheet4!$A$1:$B$92,2,0))</f>
        <v>保险资产管理产品</v>
      </c>
    </row>
    <row r="7116" spans="1:68" s="58" customFormat="1" ht="12.75" customHeight="1">
      <c r="A7116" s="64" t="s">
        <v>2033</v>
      </c>
      <c r="B7116" s="54" t="s">
        <v>2034</v>
      </c>
      <c r="C7116" s="252" t="s">
        <v>5552</v>
      </c>
      <c r="D7116" s="252" t="s">
        <v>678</v>
      </c>
      <c r="E7116" s="54" t="s">
        <v>2801</v>
      </c>
      <c r="F7116" s="54" t="s">
        <v>2034</v>
      </c>
      <c r="G7116" s="54">
        <v>171</v>
      </c>
      <c r="H7116" s="323">
        <v>6564.69</v>
      </c>
      <c r="I7116" s="323">
        <v>4257.8999999999996</v>
      </c>
      <c r="J7116" s="42"/>
      <c r="K7116" s="42"/>
      <c r="L7116" s="42" t="s">
        <v>4489</v>
      </c>
      <c r="M7116" s="42" t="s">
        <v>4056</v>
      </c>
      <c r="N7116" s="42" t="s">
        <v>2447</v>
      </c>
      <c r="O7116" s="137" t="s">
        <v>4057</v>
      </c>
      <c r="P7116" s="42" t="s">
        <v>64</v>
      </c>
      <c r="Q7116" s="42" t="s">
        <v>65</v>
      </c>
      <c r="R7116" s="42">
        <v>1</v>
      </c>
      <c r="S7116" s="137" t="s">
        <v>2419</v>
      </c>
      <c r="T7116" s="62">
        <v>683234250</v>
      </c>
      <c r="U7116" s="62">
        <v>665176615.48000002</v>
      </c>
      <c r="Z7116" s="54" t="s">
        <v>68</v>
      </c>
      <c r="AA7116" s="132">
        <v>1.46784794949367E-6</v>
      </c>
      <c r="AJ7116" s="42"/>
      <c r="AM7116" s="42"/>
      <c r="AN7116" s="42"/>
      <c r="AO7116" s="42"/>
      <c r="AP7116" s="42"/>
      <c r="AY7116" s="42"/>
      <c r="AZ7116" s="42"/>
      <c r="BA7116" s="42"/>
      <c r="BB7116" s="42"/>
      <c r="BN7116" s="54" t="s">
        <v>4578</v>
      </c>
      <c r="BO7116" s="58" t="str">
        <f t="shared" si="111"/>
        <v>境内资产</v>
      </c>
      <c r="BP7116" s="58" t="str">
        <f>IF(M7116="",VLOOKUP(D7116,Sheet4!$A$1:$B$92,2,0),VLOOKUP(Q7116,Sheet4!$A$1:$B$92,2,0))</f>
        <v>保险资产管理产品</v>
      </c>
    </row>
    <row r="7117" spans="1:68" s="58" customFormat="1" ht="12.75" customHeight="1">
      <c r="A7117" s="64" t="s">
        <v>2802</v>
      </c>
      <c r="B7117" s="54" t="s">
        <v>2803</v>
      </c>
      <c r="C7117" s="252" t="s">
        <v>5552</v>
      </c>
      <c r="D7117" s="252" t="s">
        <v>678</v>
      </c>
      <c r="E7117" s="54" t="s">
        <v>2804</v>
      </c>
      <c r="F7117" s="54" t="s">
        <v>2803</v>
      </c>
      <c r="G7117" s="54">
        <v>330</v>
      </c>
      <c r="H7117" s="323">
        <v>10170.6</v>
      </c>
      <c r="I7117" s="323">
        <v>7507.5</v>
      </c>
      <c r="J7117" s="42"/>
      <c r="K7117" s="42"/>
      <c r="L7117" s="42" t="s">
        <v>4489</v>
      </c>
      <c r="M7117" s="42" t="s">
        <v>4056</v>
      </c>
      <c r="N7117" s="42" t="s">
        <v>2447</v>
      </c>
      <c r="O7117" s="137" t="s">
        <v>4057</v>
      </c>
      <c r="P7117" s="42" t="s">
        <v>64</v>
      </c>
      <c r="Q7117" s="42" t="s">
        <v>65</v>
      </c>
      <c r="R7117" s="42">
        <v>1</v>
      </c>
      <c r="S7117" s="137" t="s">
        <v>2419</v>
      </c>
      <c r="T7117" s="62">
        <v>683234250</v>
      </c>
      <c r="U7117" s="62">
        <v>665176615.48000002</v>
      </c>
      <c r="Z7117" s="54" t="s">
        <v>68</v>
      </c>
      <c r="AA7117" s="132">
        <v>1.96810137081839E-6</v>
      </c>
      <c r="AJ7117" s="42"/>
      <c r="AM7117" s="42"/>
      <c r="AN7117" s="42"/>
      <c r="AO7117" s="42"/>
      <c r="AP7117" s="42"/>
      <c r="AY7117" s="42"/>
      <c r="AZ7117" s="42"/>
      <c r="BA7117" s="42"/>
      <c r="BB7117" s="42"/>
      <c r="BN7117" s="54" t="s">
        <v>4578</v>
      </c>
      <c r="BO7117" s="58" t="str">
        <f t="shared" si="111"/>
        <v>境内资产</v>
      </c>
      <c r="BP7117" s="58" t="str">
        <f>IF(M7117="",VLOOKUP(D7117,Sheet4!$A$1:$B$92,2,0),VLOOKUP(Q7117,Sheet4!$A$1:$B$92,2,0))</f>
        <v>保险资产管理产品</v>
      </c>
    </row>
    <row r="7118" spans="1:68" s="58" customFormat="1" ht="12.75" customHeight="1">
      <c r="A7118" s="64" t="s">
        <v>1624</v>
      </c>
      <c r="B7118" s="54" t="s">
        <v>1625</v>
      </c>
      <c r="C7118" s="252" t="s">
        <v>5552</v>
      </c>
      <c r="D7118" s="252" t="s">
        <v>678</v>
      </c>
      <c r="E7118" s="54" t="s">
        <v>1626</v>
      </c>
      <c r="F7118" s="54" t="s">
        <v>1625</v>
      </c>
      <c r="G7118" s="54">
        <v>166</v>
      </c>
      <c r="H7118" s="323">
        <v>2596.2399999999998</v>
      </c>
      <c r="I7118" s="323">
        <v>3097.56</v>
      </c>
      <c r="J7118" s="42"/>
      <c r="K7118" s="42"/>
      <c r="L7118" s="42" t="s">
        <v>4489</v>
      </c>
      <c r="M7118" s="42" t="s">
        <v>4056</v>
      </c>
      <c r="N7118" s="42" t="s">
        <v>2447</v>
      </c>
      <c r="O7118" s="137" t="s">
        <v>4057</v>
      </c>
      <c r="P7118" s="42" t="s">
        <v>64</v>
      </c>
      <c r="Q7118" s="42" t="s">
        <v>65</v>
      </c>
      <c r="R7118" s="42">
        <v>1</v>
      </c>
      <c r="S7118" s="137" t="s">
        <v>2419</v>
      </c>
      <c r="T7118" s="62">
        <v>683234250</v>
      </c>
      <c r="U7118" s="62">
        <v>665176615.48000002</v>
      </c>
      <c r="Z7118" s="54" t="s">
        <v>68</v>
      </c>
      <c r="AA7118" s="132">
        <v>1.1039398616124899E-6</v>
      </c>
      <c r="AJ7118" s="42"/>
      <c r="AM7118" s="42"/>
      <c r="AN7118" s="42"/>
      <c r="AO7118" s="42"/>
      <c r="AP7118" s="42"/>
      <c r="AY7118" s="42"/>
      <c r="AZ7118" s="42"/>
      <c r="BA7118" s="42"/>
      <c r="BB7118" s="42"/>
      <c r="BN7118" s="54" t="s">
        <v>4578</v>
      </c>
      <c r="BO7118" s="58" t="str">
        <f t="shared" si="111"/>
        <v>境内资产</v>
      </c>
      <c r="BP7118" s="58" t="str">
        <f>IF(M7118="",VLOOKUP(D7118,Sheet4!$A$1:$B$92,2,0),VLOOKUP(Q7118,Sheet4!$A$1:$B$92,2,0))</f>
        <v>保险资产管理产品</v>
      </c>
    </row>
    <row r="7119" spans="1:68" s="58" customFormat="1" ht="12.75" customHeight="1">
      <c r="A7119" s="64" t="s">
        <v>2037</v>
      </c>
      <c r="B7119" s="54" t="s">
        <v>2038</v>
      </c>
      <c r="C7119" s="252" t="s">
        <v>5552</v>
      </c>
      <c r="D7119" s="252" t="s">
        <v>678</v>
      </c>
      <c r="E7119" s="54" t="s">
        <v>2805</v>
      </c>
      <c r="F7119" s="54" t="s">
        <v>2038</v>
      </c>
      <c r="G7119" s="54">
        <v>99</v>
      </c>
      <c r="H7119" s="323">
        <v>2600.73</v>
      </c>
      <c r="I7119" s="323">
        <v>4153.05</v>
      </c>
      <c r="J7119" s="42"/>
      <c r="K7119" s="42"/>
      <c r="L7119" s="42" t="s">
        <v>4489</v>
      </c>
      <c r="M7119" s="42" t="s">
        <v>4056</v>
      </c>
      <c r="N7119" s="42" t="s">
        <v>2447</v>
      </c>
      <c r="O7119" s="137" t="s">
        <v>4057</v>
      </c>
      <c r="P7119" s="42" t="s">
        <v>64</v>
      </c>
      <c r="Q7119" s="42" t="s">
        <v>65</v>
      </c>
      <c r="R7119" s="42">
        <v>1</v>
      </c>
      <c r="S7119" s="137" t="s">
        <v>2419</v>
      </c>
      <c r="T7119" s="62">
        <v>683234250</v>
      </c>
      <c r="U7119" s="62">
        <v>665176615.48000002</v>
      </c>
      <c r="Z7119" s="54" t="s">
        <v>68</v>
      </c>
      <c r="AA7119" s="132">
        <v>1.2132352941176499E-6</v>
      </c>
      <c r="AJ7119" s="42"/>
      <c r="AM7119" s="42"/>
      <c r="AN7119" s="42"/>
      <c r="AO7119" s="42"/>
      <c r="AP7119" s="42"/>
      <c r="AY7119" s="42"/>
      <c r="AZ7119" s="42"/>
      <c r="BA7119" s="42"/>
      <c r="BB7119" s="42"/>
      <c r="BN7119" s="54" t="s">
        <v>4578</v>
      </c>
      <c r="BO7119" s="58" t="str">
        <f t="shared" si="111"/>
        <v>境内资产</v>
      </c>
      <c r="BP7119" s="58" t="str">
        <f>IF(M7119="",VLOOKUP(D7119,Sheet4!$A$1:$B$92,2,0),VLOOKUP(Q7119,Sheet4!$A$1:$B$92,2,0))</f>
        <v>保险资产管理产品</v>
      </c>
    </row>
    <row r="7120" spans="1:68" s="58" customFormat="1" ht="12.75" customHeight="1">
      <c r="A7120" s="64" t="s">
        <v>2806</v>
      </c>
      <c r="B7120" s="54" t="s">
        <v>1628</v>
      </c>
      <c r="C7120" s="252" t="s">
        <v>5552</v>
      </c>
      <c r="D7120" s="252" t="s">
        <v>678</v>
      </c>
      <c r="E7120" s="54" t="s">
        <v>1629</v>
      </c>
      <c r="F7120" s="54" t="s">
        <v>1628</v>
      </c>
      <c r="G7120" s="54">
        <v>135</v>
      </c>
      <c r="H7120" s="323">
        <v>11618.1</v>
      </c>
      <c r="I7120" s="323">
        <v>6789.15</v>
      </c>
      <c r="J7120" s="42"/>
      <c r="K7120" s="42"/>
      <c r="L7120" s="42" t="s">
        <v>4489</v>
      </c>
      <c r="M7120" s="42" t="s">
        <v>4056</v>
      </c>
      <c r="N7120" s="42" t="s">
        <v>2447</v>
      </c>
      <c r="O7120" s="137" t="s">
        <v>4057</v>
      </c>
      <c r="P7120" s="42" t="s">
        <v>64</v>
      </c>
      <c r="Q7120" s="42" t="s">
        <v>65</v>
      </c>
      <c r="R7120" s="42">
        <v>1</v>
      </c>
      <c r="S7120" s="137" t="s">
        <v>2419</v>
      </c>
      <c r="T7120" s="62">
        <v>683234250</v>
      </c>
      <c r="U7120" s="62">
        <v>665176615.48000002</v>
      </c>
      <c r="Z7120" s="54" t="s">
        <v>68</v>
      </c>
      <c r="AA7120" s="132">
        <v>1.5576922837278101E-6</v>
      </c>
      <c r="AJ7120" s="42"/>
      <c r="AM7120" s="42"/>
      <c r="AN7120" s="42"/>
      <c r="AO7120" s="42"/>
      <c r="AP7120" s="42"/>
      <c r="AY7120" s="42"/>
      <c r="AZ7120" s="42"/>
      <c r="BA7120" s="42"/>
      <c r="BB7120" s="42"/>
      <c r="BN7120" s="54" t="s">
        <v>4578</v>
      </c>
      <c r="BO7120" s="58" t="str">
        <f t="shared" si="111"/>
        <v>境内资产</v>
      </c>
      <c r="BP7120" s="58" t="str">
        <f>IF(M7120="",VLOOKUP(D7120,Sheet4!$A$1:$B$92,2,0),VLOOKUP(Q7120,Sheet4!$A$1:$B$92,2,0))</f>
        <v>保险资产管理产品</v>
      </c>
    </row>
    <row r="7121" spans="1:68" s="58" customFormat="1" ht="12.75" customHeight="1">
      <c r="A7121" s="64" t="s">
        <v>1630</v>
      </c>
      <c r="B7121" s="54" t="s">
        <v>1631</v>
      </c>
      <c r="C7121" s="252" t="s">
        <v>5552</v>
      </c>
      <c r="D7121" s="252" t="s">
        <v>678</v>
      </c>
      <c r="E7121" s="54" t="s">
        <v>1632</v>
      </c>
      <c r="F7121" s="54" t="s">
        <v>1631</v>
      </c>
      <c r="G7121" s="54">
        <v>180</v>
      </c>
      <c r="H7121" s="323">
        <v>7034.4</v>
      </c>
      <c r="I7121" s="323">
        <v>4910.3999999999996</v>
      </c>
      <c r="J7121" s="42"/>
      <c r="K7121" s="42"/>
      <c r="L7121" s="42" t="s">
        <v>4489</v>
      </c>
      <c r="M7121" s="42" t="s">
        <v>4056</v>
      </c>
      <c r="N7121" s="42" t="s">
        <v>2447</v>
      </c>
      <c r="O7121" s="137" t="s">
        <v>4057</v>
      </c>
      <c r="P7121" s="42" t="s">
        <v>64</v>
      </c>
      <c r="Q7121" s="42" t="s">
        <v>65</v>
      </c>
      <c r="R7121" s="42">
        <v>1</v>
      </c>
      <c r="S7121" s="137" t="s">
        <v>2419</v>
      </c>
      <c r="T7121" s="62">
        <v>683234250</v>
      </c>
      <c r="U7121" s="62">
        <v>665176615.48000002</v>
      </c>
      <c r="Z7121" s="54" t="s">
        <v>68</v>
      </c>
      <c r="AA7121" s="132">
        <v>1.5E-6</v>
      </c>
      <c r="AJ7121" s="42"/>
      <c r="AM7121" s="42"/>
      <c r="AN7121" s="42"/>
      <c r="AO7121" s="42"/>
      <c r="AP7121" s="42"/>
      <c r="AY7121" s="42"/>
      <c r="AZ7121" s="42"/>
      <c r="BA7121" s="42"/>
      <c r="BB7121" s="42"/>
      <c r="BN7121" s="54" t="s">
        <v>4578</v>
      </c>
      <c r="BO7121" s="58" t="str">
        <f t="shared" si="111"/>
        <v>境内资产</v>
      </c>
      <c r="BP7121" s="58" t="str">
        <f>IF(M7121="",VLOOKUP(D7121,Sheet4!$A$1:$B$92,2,0),VLOOKUP(Q7121,Sheet4!$A$1:$B$92,2,0))</f>
        <v>保险资产管理产品</v>
      </c>
    </row>
    <row r="7122" spans="1:68" s="58" customFormat="1" ht="12.75" customHeight="1">
      <c r="A7122" s="64" t="s">
        <v>1764</v>
      </c>
      <c r="B7122" s="54" t="s">
        <v>1765</v>
      </c>
      <c r="C7122" s="252" t="s">
        <v>5552</v>
      </c>
      <c r="D7122" s="252" t="s">
        <v>678</v>
      </c>
      <c r="E7122" s="54" t="s">
        <v>1766</v>
      </c>
      <c r="F7122" s="54" t="s">
        <v>1765</v>
      </c>
      <c r="G7122" s="54">
        <v>189</v>
      </c>
      <c r="H7122" s="323">
        <v>8314.11</v>
      </c>
      <c r="I7122" s="323">
        <v>6044.22</v>
      </c>
      <c r="J7122" s="42"/>
      <c r="K7122" s="42"/>
      <c r="L7122" s="42" t="s">
        <v>4489</v>
      </c>
      <c r="M7122" s="42" t="s">
        <v>4056</v>
      </c>
      <c r="N7122" s="42" t="s">
        <v>2447</v>
      </c>
      <c r="O7122" s="137" t="s">
        <v>4057</v>
      </c>
      <c r="P7122" s="42" t="s">
        <v>64</v>
      </c>
      <c r="Q7122" s="42" t="s">
        <v>65</v>
      </c>
      <c r="R7122" s="42">
        <v>1</v>
      </c>
      <c r="S7122" s="137" t="s">
        <v>2419</v>
      </c>
      <c r="T7122" s="62">
        <v>683234250</v>
      </c>
      <c r="U7122" s="62">
        <v>665176615.48000002</v>
      </c>
      <c r="Z7122" s="54" t="s">
        <v>68</v>
      </c>
      <c r="AA7122" s="132">
        <v>1.43181818181818E-6</v>
      </c>
      <c r="AJ7122" s="42"/>
      <c r="AM7122" s="42"/>
      <c r="AN7122" s="42"/>
      <c r="AO7122" s="42"/>
      <c r="AP7122" s="42"/>
      <c r="AY7122" s="42"/>
      <c r="AZ7122" s="42"/>
      <c r="BA7122" s="42"/>
      <c r="BB7122" s="42"/>
      <c r="BN7122" s="54" t="s">
        <v>4578</v>
      </c>
      <c r="BO7122" s="58" t="str">
        <f t="shared" si="111"/>
        <v>境内资产</v>
      </c>
      <c r="BP7122" s="58" t="str">
        <f>IF(M7122="",VLOOKUP(D7122,Sheet4!$A$1:$B$92,2,0),VLOOKUP(Q7122,Sheet4!$A$1:$B$92,2,0))</f>
        <v>保险资产管理产品</v>
      </c>
    </row>
    <row r="7123" spans="1:68" s="58" customFormat="1" ht="12.75" customHeight="1">
      <c r="A7123" s="64" t="s">
        <v>2039</v>
      </c>
      <c r="B7123" s="54" t="s">
        <v>2040</v>
      </c>
      <c r="C7123" s="252" t="s">
        <v>5552</v>
      </c>
      <c r="D7123" s="252" t="s">
        <v>678</v>
      </c>
      <c r="E7123" s="54" t="s">
        <v>2807</v>
      </c>
      <c r="F7123" s="54" t="s">
        <v>2040</v>
      </c>
      <c r="G7123" s="54">
        <v>259</v>
      </c>
      <c r="H7123" s="323">
        <v>3159.8</v>
      </c>
      <c r="I7123" s="323">
        <v>4081.84</v>
      </c>
      <c r="J7123" s="42"/>
      <c r="K7123" s="42"/>
      <c r="L7123" s="42" t="s">
        <v>4489</v>
      </c>
      <c r="M7123" s="42" t="s">
        <v>4056</v>
      </c>
      <c r="N7123" s="42" t="s">
        <v>2447</v>
      </c>
      <c r="O7123" s="137" t="s">
        <v>4057</v>
      </c>
      <c r="P7123" s="42" t="s">
        <v>64</v>
      </c>
      <c r="Q7123" s="42" t="s">
        <v>65</v>
      </c>
      <c r="R7123" s="42">
        <v>1</v>
      </c>
      <c r="S7123" s="137" t="s">
        <v>2419</v>
      </c>
      <c r="T7123" s="62">
        <v>683234250</v>
      </c>
      <c r="U7123" s="62">
        <v>665176615.48000002</v>
      </c>
      <c r="Z7123" s="54" t="s">
        <v>68</v>
      </c>
      <c r="AA7123" s="132">
        <v>6.4748381290467702E-7</v>
      </c>
      <c r="AJ7123" s="42"/>
      <c r="AM7123" s="42"/>
      <c r="AN7123" s="42"/>
      <c r="AO7123" s="42"/>
      <c r="AP7123" s="42"/>
      <c r="AY7123" s="42"/>
      <c r="AZ7123" s="42"/>
      <c r="BA7123" s="42"/>
      <c r="BB7123" s="42"/>
      <c r="BN7123" s="54" t="s">
        <v>4578</v>
      </c>
      <c r="BO7123" s="58" t="str">
        <f t="shared" si="111"/>
        <v>境内资产</v>
      </c>
      <c r="BP7123" s="58" t="str">
        <f>IF(M7123="",VLOOKUP(D7123,Sheet4!$A$1:$B$92,2,0),VLOOKUP(Q7123,Sheet4!$A$1:$B$92,2,0))</f>
        <v>保险资产管理产品</v>
      </c>
    </row>
    <row r="7124" spans="1:68" s="58" customFormat="1" ht="12.75" customHeight="1">
      <c r="A7124" s="64" t="s">
        <v>1636</v>
      </c>
      <c r="B7124" s="54" t="s">
        <v>1637</v>
      </c>
      <c r="C7124" s="252" t="s">
        <v>5552</v>
      </c>
      <c r="D7124" s="252" t="s">
        <v>678</v>
      </c>
      <c r="E7124" s="54" t="s">
        <v>1638</v>
      </c>
      <c r="F7124" s="54" t="s">
        <v>1637</v>
      </c>
      <c r="G7124" s="54">
        <v>116</v>
      </c>
      <c r="H7124" s="323">
        <v>4669</v>
      </c>
      <c r="I7124" s="323">
        <v>2831.56</v>
      </c>
      <c r="J7124" s="42"/>
      <c r="K7124" s="42"/>
      <c r="L7124" s="42" t="s">
        <v>4489</v>
      </c>
      <c r="M7124" s="42" t="s">
        <v>4056</v>
      </c>
      <c r="N7124" s="42" t="s">
        <v>2447</v>
      </c>
      <c r="O7124" s="137" t="s">
        <v>4057</v>
      </c>
      <c r="P7124" s="42" t="s">
        <v>64</v>
      </c>
      <c r="Q7124" s="42" t="s">
        <v>65</v>
      </c>
      <c r="R7124" s="42">
        <v>1</v>
      </c>
      <c r="S7124" s="137" t="s">
        <v>2419</v>
      </c>
      <c r="T7124" s="62">
        <v>683234250</v>
      </c>
      <c r="U7124" s="62">
        <v>665176615.48000002</v>
      </c>
      <c r="Z7124" s="54" t="s">
        <v>68</v>
      </c>
      <c r="AA7124" s="132">
        <v>1.2888888888888899E-6</v>
      </c>
      <c r="AJ7124" s="42"/>
      <c r="AM7124" s="42"/>
      <c r="AN7124" s="42"/>
      <c r="AO7124" s="42"/>
      <c r="AP7124" s="42"/>
      <c r="AY7124" s="42"/>
      <c r="AZ7124" s="42"/>
      <c r="BA7124" s="42"/>
      <c r="BB7124" s="42"/>
      <c r="BN7124" s="54" t="s">
        <v>4578</v>
      </c>
      <c r="BO7124" s="58" t="str">
        <f t="shared" si="111"/>
        <v>境内资产</v>
      </c>
      <c r="BP7124" s="58" t="str">
        <f>IF(M7124="",VLOOKUP(D7124,Sheet4!$A$1:$B$92,2,0),VLOOKUP(Q7124,Sheet4!$A$1:$B$92,2,0))</f>
        <v>保险资产管理产品</v>
      </c>
    </row>
    <row r="7125" spans="1:68" s="58" customFormat="1" ht="12.75" customHeight="1">
      <c r="A7125" s="64" t="s">
        <v>1826</v>
      </c>
      <c r="B7125" s="54" t="s">
        <v>1827</v>
      </c>
      <c r="C7125" s="252" t="s">
        <v>5552</v>
      </c>
      <c r="D7125" s="252" t="s">
        <v>678</v>
      </c>
      <c r="E7125" s="54" t="s">
        <v>1828</v>
      </c>
      <c r="F7125" s="54" t="s">
        <v>1827</v>
      </c>
      <c r="G7125" s="54">
        <v>99</v>
      </c>
      <c r="H7125" s="323">
        <v>2684.88</v>
      </c>
      <c r="I7125" s="323">
        <v>1924.56</v>
      </c>
      <c r="J7125" s="42"/>
      <c r="K7125" s="42"/>
      <c r="L7125" s="42" t="s">
        <v>4489</v>
      </c>
      <c r="M7125" s="42" t="s">
        <v>4056</v>
      </c>
      <c r="N7125" s="42" t="s">
        <v>2447</v>
      </c>
      <c r="O7125" s="137" t="s">
        <v>4057</v>
      </c>
      <c r="P7125" s="42" t="s">
        <v>64</v>
      </c>
      <c r="Q7125" s="42" t="s">
        <v>65</v>
      </c>
      <c r="R7125" s="42">
        <v>1</v>
      </c>
      <c r="S7125" s="137" t="s">
        <v>2419</v>
      </c>
      <c r="T7125" s="62">
        <v>683234250</v>
      </c>
      <c r="U7125" s="62">
        <v>665176615.48000002</v>
      </c>
      <c r="Z7125" s="54" t="s">
        <v>68</v>
      </c>
      <c r="AA7125" s="132">
        <v>1.03316889598076E-6</v>
      </c>
      <c r="AJ7125" s="42"/>
      <c r="AM7125" s="42"/>
      <c r="AN7125" s="42"/>
      <c r="AO7125" s="42"/>
      <c r="AP7125" s="42"/>
      <c r="AY7125" s="42"/>
      <c r="AZ7125" s="42"/>
      <c r="BA7125" s="42"/>
      <c r="BB7125" s="42"/>
      <c r="BN7125" s="54" t="s">
        <v>4578</v>
      </c>
      <c r="BO7125" s="58" t="str">
        <f t="shared" si="111"/>
        <v>境内资产</v>
      </c>
      <c r="BP7125" s="58" t="str">
        <f>IF(M7125="",VLOOKUP(D7125,Sheet4!$A$1:$B$92,2,0),VLOOKUP(Q7125,Sheet4!$A$1:$B$92,2,0))</f>
        <v>保险资产管理产品</v>
      </c>
    </row>
    <row r="7126" spans="1:68" s="58" customFormat="1" ht="12.75" customHeight="1">
      <c r="A7126" s="64" t="s">
        <v>2808</v>
      </c>
      <c r="B7126" s="54" t="s">
        <v>2809</v>
      </c>
      <c r="C7126" s="252" t="s">
        <v>5552</v>
      </c>
      <c r="D7126" s="252" t="s">
        <v>678</v>
      </c>
      <c r="E7126" s="54" t="s">
        <v>2810</v>
      </c>
      <c r="F7126" s="54" t="s">
        <v>2809</v>
      </c>
      <c r="G7126" s="54">
        <v>190</v>
      </c>
      <c r="H7126" s="323">
        <v>2257.1999999999998</v>
      </c>
      <c r="I7126" s="323">
        <v>2821.5</v>
      </c>
      <c r="J7126" s="42"/>
      <c r="K7126" s="42"/>
      <c r="L7126" s="42" t="s">
        <v>4489</v>
      </c>
      <c r="M7126" s="42" t="s">
        <v>4056</v>
      </c>
      <c r="N7126" s="42" t="s">
        <v>2447</v>
      </c>
      <c r="O7126" s="137" t="s">
        <v>4057</v>
      </c>
      <c r="P7126" s="42" t="s">
        <v>64</v>
      </c>
      <c r="Q7126" s="42" t="s">
        <v>65</v>
      </c>
      <c r="R7126" s="42">
        <v>1</v>
      </c>
      <c r="S7126" s="137" t="s">
        <v>2419</v>
      </c>
      <c r="T7126" s="62">
        <v>683234250</v>
      </c>
      <c r="U7126" s="62">
        <v>665176615.48000002</v>
      </c>
      <c r="Z7126" s="54" t="s">
        <v>68</v>
      </c>
      <c r="AA7126" s="132">
        <v>1.2384498258348499E-6</v>
      </c>
      <c r="AJ7126" s="42"/>
      <c r="AM7126" s="42"/>
      <c r="AN7126" s="42"/>
      <c r="AO7126" s="42"/>
      <c r="AP7126" s="42"/>
      <c r="AY7126" s="42"/>
      <c r="AZ7126" s="42"/>
      <c r="BA7126" s="42"/>
      <c r="BB7126" s="42"/>
      <c r="BN7126" s="54" t="s">
        <v>4578</v>
      </c>
      <c r="BO7126" s="58" t="str">
        <f t="shared" si="111"/>
        <v>境内资产</v>
      </c>
      <c r="BP7126" s="58" t="str">
        <f>IF(M7126="",VLOOKUP(D7126,Sheet4!$A$1:$B$92,2,0),VLOOKUP(Q7126,Sheet4!$A$1:$B$92,2,0))</f>
        <v>保险资产管理产品</v>
      </c>
    </row>
    <row r="7127" spans="1:68" s="58" customFormat="1" ht="12.75" customHeight="1">
      <c r="A7127" s="64" t="s">
        <v>2811</v>
      </c>
      <c r="B7127" s="54" t="s">
        <v>2812</v>
      </c>
      <c r="C7127" s="252" t="s">
        <v>5552</v>
      </c>
      <c r="D7127" s="252" t="s">
        <v>678</v>
      </c>
      <c r="E7127" s="54" t="s">
        <v>2813</v>
      </c>
      <c r="F7127" s="54" t="s">
        <v>2812</v>
      </c>
      <c r="G7127" s="54">
        <v>237</v>
      </c>
      <c r="H7127" s="323">
        <v>3081</v>
      </c>
      <c r="I7127" s="323">
        <v>3363.03</v>
      </c>
      <c r="J7127" s="42"/>
      <c r="K7127" s="42"/>
      <c r="L7127" s="42" t="s">
        <v>4489</v>
      </c>
      <c r="M7127" s="42" t="s">
        <v>4056</v>
      </c>
      <c r="N7127" s="42" t="s">
        <v>2447</v>
      </c>
      <c r="O7127" s="137" t="s">
        <v>4057</v>
      </c>
      <c r="P7127" s="42" t="s">
        <v>64</v>
      </c>
      <c r="Q7127" s="42" t="s">
        <v>65</v>
      </c>
      <c r="R7127" s="42">
        <v>1</v>
      </c>
      <c r="S7127" s="137" t="s">
        <v>2419</v>
      </c>
      <c r="T7127" s="62">
        <v>683234250</v>
      </c>
      <c r="U7127" s="62">
        <v>665176615.48000002</v>
      </c>
      <c r="Z7127" s="54" t="s">
        <v>68</v>
      </c>
      <c r="AA7127" s="132">
        <v>1.01974958048277E-6</v>
      </c>
      <c r="AJ7127" s="42"/>
      <c r="AM7127" s="42"/>
      <c r="AN7127" s="42"/>
      <c r="AO7127" s="42"/>
      <c r="AP7127" s="42"/>
      <c r="AY7127" s="42"/>
      <c r="AZ7127" s="42"/>
      <c r="BA7127" s="42"/>
      <c r="BB7127" s="42"/>
      <c r="BN7127" s="54" t="s">
        <v>4578</v>
      </c>
      <c r="BO7127" s="58" t="str">
        <f t="shared" si="111"/>
        <v>境内资产</v>
      </c>
      <c r="BP7127" s="58" t="str">
        <f>IF(M7127="",VLOOKUP(D7127,Sheet4!$A$1:$B$92,2,0),VLOOKUP(Q7127,Sheet4!$A$1:$B$92,2,0))</f>
        <v>保险资产管理产品</v>
      </c>
    </row>
    <row r="7128" spans="1:68" s="58" customFormat="1" ht="12.75" customHeight="1">
      <c r="A7128" s="64" t="s">
        <v>2245</v>
      </c>
      <c r="B7128" s="54" t="s">
        <v>2246</v>
      </c>
      <c r="C7128" s="252" t="s">
        <v>5552</v>
      </c>
      <c r="D7128" s="252" t="s">
        <v>678</v>
      </c>
      <c r="E7128" s="54" t="s">
        <v>2814</v>
      </c>
      <c r="F7128" s="54" t="s">
        <v>2246</v>
      </c>
      <c r="G7128" s="54">
        <v>228</v>
      </c>
      <c r="H7128" s="323">
        <v>15089.04</v>
      </c>
      <c r="I7128" s="323">
        <v>6486.6</v>
      </c>
      <c r="J7128" s="42"/>
      <c r="K7128" s="42"/>
      <c r="L7128" s="42" t="s">
        <v>4489</v>
      </c>
      <c r="M7128" s="42" t="s">
        <v>4056</v>
      </c>
      <c r="N7128" s="42" t="s">
        <v>2447</v>
      </c>
      <c r="O7128" s="137" t="s">
        <v>4057</v>
      </c>
      <c r="P7128" s="42" t="s">
        <v>64</v>
      </c>
      <c r="Q7128" s="42" t="s">
        <v>65</v>
      </c>
      <c r="R7128" s="42">
        <v>1</v>
      </c>
      <c r="S7128" s="137" t="s">
        <v>2419</v>
      </c>
      <c r="T7128" s="62">
        <v>683234250</v>
      </c>
      <c r="U7128" s="62">
        <v>665176615.48000002</v>
      </c>
      <c r="Z7128" s="54" t="s">
        <v>68</v>
      </c>
      <c r="AA7128" s="132">
        <v>1.98439525532835E-6</v>
      </c>
      <c r="AJ7128" s="42"/>
      <c r="AM7128" s="42"/>
      <c r="AN7128" s="42"/>
      <c r="AO7128" s="42"/>
      <c r="AP7128" s="42"/>
      <c r="AY7128" s="42"/>
      <c r="AZ7128" s="42"/>
      <c r="BA7128" s="42"/>
      <c r="BB7128" s="42"/>
      <c r="BN7128" s="54" t="s">
        <v>4578</v>
      </c>
      <c r="BO7128" s="58" t="str">
        <f t="shared" si="111"/>
        <v>境内资产</v>
      </c>
      <c r="BP7128" s="58" t="str">
        <f>IF(M7128="",VLOOKUP(D7128,Sheet4!$A$1:$B$92,2,0),VLOOKUP(Q7128,Sheet4!$A$1:$B$92,2,0))</f>
        <v>保险资产管理产品</v>
      </c>
    </row>
    <row r="7129" spans="1:68" s="58" customFormat="1" ht="12.75" customHeight="1">
      <c r="A7129" s="64" t="s">
        <v>1829</v>
      </c>
      <c r="B7129" s="54" t="s">
        <v>1830</v>
      </c>
      <c r="C7129" s="252" t="s">
        <v>5552</v>
      </c>
      <c r="D7129" s="252" t="s">
        <v>678</v>
      </c>
      <c r="E7129" s="54" t="s">
        <v>1831</v>
      </c>
      <c r="F7129" s="54" t="s">
        <v>1830</v>
      </c>
      <c r="G7129" s="54">
        <v>343</v>
      </c>
      <c r="H7129" s="323">
        <v>9552.5499999999993</v>
      </c>
      <c r="I7129" s="323">
        <v>7271.6</v>
      </c>
      <c r="J7129" s="42"/>
      <c r="K7129" s="42"/>
      <c r="L7129" s="42" t="s">
        <v>4489</v>
      </c>
      <c r="M7129" s="42" t="s">
        <v>4056</v>
      </c>
      <c r="N7129" s="42" t="s">
        <v>2447</v>
      </c>
      <c r="O7129" s="137" t="s">
        <v>4057</v>
      </c>
      <c r="P7129" s="42" t="s">
        <v>64</v>
      </c>
      <c r="Q7129" s="42" t="s">
        <v>65</v>
      </c>
      <c r="R7129" s="42">
        <v>1</v>
      </c>
      <c r="S7129" s="137" t="s">
        <v>2419</v>
      </c>
      <c r="T7129" s="62">
        <v>683234250</v>
      </c>
      <c r="U7129" s="62">
        <v>665176615.48000002</v>
      </c>
      <c r="Z7129" s="54" t="s">
        <v>68</v>
      </c>
      <c r="AA7129" s="132">
        <v>1.59805065773995E-6</v>
      </c>
      <c r="AJ7129" s="42"/>
      <c r="AM7129" s="42"/>
      <c r="AN7129" s="42"/>
      <c r="AO7129" s="42"/>
      <c r="AP7129" s="42"/>
      <c r="AY7129" s="42"/>
      <c r="AZ7129" s="42"/>
      <c r="BA7129" s="42"/>
      <c r="BB7129" s="42"/>
      <c r="BN7129" s="54" t="s">
        <v>4578</v>
      </c>
      <c r="BO7129" s="58" t="str">
        <f t="shared" si="111"/>
        <v>境内资产</v>
      </c>
      <c r="BP7129" s="58" t="str">
        <f>IF(M7129="",VLOOKUP(D7129,Sheet4!$A$1:$B$92,2,0),VLOOKUP(Q7129,Sheet4!$A$1:$B$92,2,0))</f>
        <v>保险资产管理产品</v>
      </c>
    </row>
    <row r="7130" spans="1:68" s="58" customFormat="1" ht="12.75" customHeight="1">
      <c r="A7130" s="64" t="s">
        <v>1639</v>
      </c>
      <c r="B7130" s="54" t="s">
        <v>1640</v>
      </c>
      <c r="C7130" s="252" t="s">
        <v>5552</v>
      </c>
      <c r="D7130" s="252" t="s">
        <v>678</v>
      </c>
      <c r="E7130" s="54" t="s">
        <v>1641</v>
      </c>
      <c r="F7130" s="54" t="s">
        <v>1640</v>
      </c>
      <c r="G7130" s="54">
        <v>153</v>
      </c>
      <c r="H7130" s="323">
        <v>4701.6899999999996</v>
      </c>
      <c r="I7130" s="323">
        <v>3333.87</v>
      </c>
      <c r="J7130" s="42"/>
      <c r="K7130" s="42"/>
      <c r="L7130" s="42" t="s">
        <v>4489</v>
      </c>
      <c r="M7130" s="42" t="s">
        <v>4056</v>
      </c>
      <c r="N7130" s="42" t="s">
        <v>2447</v>
      </c>
      <c r="O7130" s="137" t="s">
        <v>4057</v>
      </c>
      <c r="P7130" s="42" t="s">
        <v>64</v>
      </c>
      <c r="Q7130" s="42" t="s">
        <v>65</v>
      </c>
      <c r="R7130" s="42">
        <v>1</v>
      </c>
      <c r="S7130" s="137" t="s">
        <v>2419</v>
      </c>
      <c r="T7130" s="62">
        <v>683234250</v>
      </c>
      <c r="U7130" s="62">
        <v>665176615.48000002</v>
      </c>
      <c r="Z7130" s="54" t="s">
        <v>68</v>
      </c>
      <c r="AA7130" s="132">
        <v>1.2750000000000001E-6</v>
      </c>
      <c r="AJ7130" s="42"/>
      <c r="AM7130" s="42"/>
      <c r="AN7130" s="42"/>
      <c r="AO7130" s="42"/>
      <c r="AP7130" s="42"/>
      <c r="AY7130" s="42"/>
      <c r="AZ7130" s="42"/>
      <c r="BA7130" s="42"/>
      <c r="BB7130" s="42"/>
      <c r="BN7130" s="54" t="s">
        <v>4578</v>
      </c>
      <c r="BO7130" s="58" t="str">
        <f t="shared" si="111"/>
        <v>境内资产</v>
      </c>
      <c r="BP7130" s="58" t="str">
        <f>IF(M7130="",VLOOKUP(D7130,Sheet4!$A$1:$B$92,2,0),VLOOKUP(Q7130,Sheet4!$A$1:$B$92,2,0))</f>
        <v>保险资产管理产品</v>
      </c>
    </row>
    <row r="7131" spans="1:68" s="58" customFormat="1" ht="12.75" customHeight="1">
      <c r="A7131" s="64" t="s">
        <v>1642</v>
      </c>
      <c r="B7131" s="54" t="s">
        <v>1643</v>
      </c>
      <c r="C7131" s="252" t="s">
        <v>5552</v>
      </c>
      <c r="D7131" s="252" t="s">
        <v>678</v>
      </c>
      <c r="E7131" s="54" t="s">
        <v>1644</v>
      </c>
      <c r="F7131" s="54" t="s">
        <v>1643</v>
      </c>
      <c r="G7131" s="54">
        <v>231</v>
      </c>
      <c r="H7131" s="323">
        <v>14802.48</v>
      </c>
      <c r="I7131" s="323">
        <v>7567.56</v>
      </c>
      <c r="J7131" s="42"/>
      <c r="K7131" s="42"/>
      <c r="L7131" s="42" t="s">
        <v>4489</v>
      </c>
      <c r="M7131" s="42" t="s">
        <v>4056</v>
      </c>
      <c r="N7131" s="42" t="s">
        <v>2447</v>
      </c>
      <c r="O7131" s="137" t="s">
        <v>4057</v>
      </c>
      <c r="P7131" s="42" t="s">
        <v>64</v>
      </c>
      <c r="Q7131" s="42" t="s">
        <v>65</v>
      </c>
      <c r="R7131" s="42">
        <v>1</v>
      </c>
      <c r="S7131" s="137" t="s">
        <v>2419</v>
      </c>
      <c r="T7131" s="62">
        <v>683234250</v>
      </c>
      <c r="U7131" s="62">
        <v>665176615.48000002</v>
      </c>
      <c r="Z7131" s="54" t="s">
        <v>68</v>
      </c>
      <c r="AA7131" s="132">
        <v>1.85096153846154E-6</v>
      </c>
      <c r="AJ7131" s="42"/>
      <c r="AM7131" s="42"/>
      <c r="AN7131" s="42"/>
      <c r="AO7131" s="42"/>
      <c r="AP7131" s="42"/>
      <c r="AY7131" s="42"/>
      <c r="AZ7131" s="42"/>
      <c r="BA7131" s="42"/>
      <c r="BB7131" s="42"/>
      <c r="BN7131" s="54" t="s">
        <v>4578</v>
      </c>
      <c r="BO7131" s="58" t="str">
        <f t="shared" si="111"/>
        <v>境内资产</v>
      </c>
      <c r="BP7131" s="58" t="str">
        <f>IF(M7131="",VLOOKUP(D7131,Sheet4!$A$1:$B$92,2,0),VLOOKUP(Q7131,Sheet4!$A$1:$B$92,2,0))</f>
        <v>保险资产管理产品</v>
      </c>
    </row>
    <row r="7132" spans="1:68" s="58" customFormat="1" ht="12.75" customHeight="1">
      <c r="A7132" s="64" t="s">
        <v>2180</v>
      </c>
      <c r="B7132" s="54" t="s">
        <v>2347</v>
      </c>
      <c r="C7132" s="252" t="s">
        <v>5552</v>
      </c>
      <c r="D7132" s="252" t="s">
        <v>678</v>
      </c>
      <c r="E7132" s="54" t="s">
        <v>2815</v>
      </c>
      <c r="F7132" s="54" t="s">
        <v>2347</v>
      </c>
      <c r="G7132" s="54">
        <v>96</v>
      </c>
      <c r="H7132" s="323">
        <v>2088.96</v>
      </c>
      <c r="I7132" s="323">
        <v>2002.56</v>
      </c>
      <c r="J7132" s="42"/>
      <c r="K7132" s="42"/>
      <c r="L7132" s="42" t="s">
        <v>4489</v>
      </c>
      <c r="M7132" s="42" t="s">
        <v>4056</v>
      </c>
      <c r="N7132" s="42" t="s">
        <v>2447</v>
      </c>
      <c r="O7132" s="137" t="s">
        <v>4057</v>
      </c>
      <c r="P7132" s="42" t="s">
        <v>64</v>
      </c>
      <c r="Q7132" s="42" t="s">
        <v>65</v>
      </c>
      <c r="R7132" s="42">
        <v>1</v>
      </c>
      <c r="S7132" s="137" t="s">
        <v>2419</v>
      </c>
      <c r="T7132" s="62">
        <v>683234250</v>
      </c>
      <c r="U7132" s="62">
        <v>665176615.48000002</v>
      </c>
      <c r="Z7132" s="54" t="s">
        <v>68</v>
      </c>
      <c r="AA7132" s="132">
        <v>9.5999999999999991E-7</v>
      </c>
      <c r="AJ7132" s="42"/>
      <c r="AM7132" s="42"/>
      <c r="AN7132" s="42"/>
      <c r="AO7132" s="42"/>
      <c r="AP7132" s="42"/>
      <c r="AY7132" s="42"/>
      <c r="AZ7132" s="42"/>
      <c r="BA7132" s="42"/>
      <c r="BB7132" s="42"/>
      <c r="BN7132" s="54" t="s">
        <v>4578</v>
      </c>
      <c r="BO7132" s="58" t="str">
        <f t="shared" si="111"/>
        <v>境内资产</v>
      </c>
      <c r="BP7132" s="58" t="str">
        <f>IF(M7132="",VLOOKUP(D7132,Sheet4!$A$1:$B$92,2,0),VLOOKUP(Q7132,Sheet4!$A$1:$B$92,2,0))</f>
        <v>保险资产管理产品</v>
      </c>
    </row>
    <row r="7133" spans="1:68" s="58" customFormat="1" ht="12.75" customHeight="1">
      <c r="A7133" s="64" t="s">
        <v>1767</v>
      </c>
      <c r="B7133" s="54" t="s">
        <v>1768</v>
      </c>
      <c r="C7133" s="252" t="s">
        <v>5552</v>
      </c>
      <c r="D7133" s="252" t="s">
        <v>678</v>
      </c>
      <c r="E7133" s="54" t="s">
        <v>1769</v>
      </c>
      <c r="F7133" s="54" t="s">
        <v>1768</v>
      </c>
      <c r="G7133" s="54">
        <v>195</v>
      </c>
      <c r="H7133" s="323">
        <v>5709.6</v>
      </c>
      <c r="I7133" s="323">
        <v>3320.85</v>
      </c>
      <c r="J7133" s="42"/>
      <c r="K7133" s="42"/>
      <c r="L7133" s="42" t="s">
        <v>4489</v>
      </c>
      <c r="M7133" s="42" t="s">
        <v>4056</v>
      </c>
      <c r="N7133" s="42" t="s">
        <v>2447</v>
      </c>
      <c r="O7133" s="137" t="s">
        <v>4057</v>
      </c>
      <c r="P7133" s="42" t="s">
        <v>64</v>
      </c>
      <c r="Q7133" s="42" t="s">
        <v>65</v>
      </c>
      <c r="R7133" s="42">
        <v>1</v>
      </c>
      <c r="S7133" s="137" t="s">
        <v>2419</v>
      </c>
      <c r="T7133" s="62">
        <v>683234250</v>
      </c>
      <c r="U7133" s="62">
        <v>665176615.48000002</v>
      </c>
      <c r="Z7133" s="54" t="s">
        <v>68</v>
      </c>
      <c r="AA7133" s="132">
        <v>1.4624268786560701E-6</v>
      </c>
      <c r="AJ7133" s="42"/>
      <c r="AM7133" s="42"/>
      <c r="AN7133" s="42"/>
      <c r="AO7133" s="42"/>
      <c r="AP7133" s="42"/>
      <c r="AY7133" s="42"/>
      <c r="AZ7133" s="42"/>
      <c r="BA7133" s="42"/>
      <c r="BB7133" s="42"/>
      <c r="BN7133" s="54" t="s">
        <v>4578</v>
      </c>
      <c r="BO7133" s="58" t="str">
        <f t="shared" si="111"/>
        <v>境内资产</v>
      </c>
      <c r="BP7133" s="58" t="str">
        <f>IF(M7133="",VLOOKUP(D7133,Sheet4!$A$1:$B$92,2,0),VLOOKUP(Q7133,Sheet4!$A$1:$B$92,2,0))</f>
        <v>保险资产管理产品</v>
      </c>
    </row>
    <row r="7134" spans="1:68" s="58" customFormat="1" ht="12.75" customHeight="1">
      <c r="A7134" s="64" t="s">
        <v>1770</v>
      </c>
      <c r="B7134" s="54" t="s">
        <v>1771</v>
      </c>
      <c r="C7134" s="252" t="s">
        <v>5552</v>
      </c>
      <c r="D7134" s="252" t="s">
        <v>678</v>
      </c>
      <c r="E7134" s="54" t="s">
        <v>1772</v>
      </c>
      <c r="F7134" s="54" t="s">
        <v>1771</v>
      </c>
      <c r="G7134" s="54">
        <v>679</v>
      </c>
      <c r="H7134" s="323">
        <v>51984.24</v>
      </c>
      <c r="I7134" s="323">
        <v>33671.61</v>
      </c>
      <c r="J7134" s="42"/>
      <c r="K7134" s="42"/>
      <c r="L7134" s="42" t="s">
        <v>4489</v>
      </c>
      <c r="M7134" s="42" t="s">
        <v>4056</v>
      </c>
      <c r="N7134" s="42" t="s">
        <v>2447</v>
      </c>
      <c r="O7134" s="137" t="s">
        <v>4057</v>
      </c>
      <c r="P7134" s="42" t="s">
        <v>64</v>
      </c>
      <c r="Q7134" s="42" t="s">
        <v>65</v>
      </c>
      <c r="R7134" s="42">
        <v>1</v>
      </c>
      <c r="S7134" s="137" t="s">
        <v>2419</v>
      </c>
      <c r="T7134" s="62">
        <v>683234250</v>
      </c>
      <c r="U7134" s="62">
        <v>665176615.48000002</v>
      </c>
      <c r="Z7134" s="54" t="s">
        <v>68</v>
      </c>
      <c r="AA7134" s="132">
        <v>1.6166666666666701E-6</v>
      </c>
      <c r="AJ7134" s="42"/>
      <c r="AM7134" s="42"/>
      <c r="AN7134" s="42"/>
      <c r="AO7134" s="42"/>
      <c r="AP7134" s="42"/>
      <c r="AY7134" s="42"/>
      <c r="AZ7134" s="42"/>
      <c r="BA7134" s="42"/>
      <c r="BB7134" s="42"/>
      <c r="BN7134" s="54" t="s">
        <v>4578</v>
      </c>
      <c r="BO7134" s="58" t="str">
        <f t="shared" si="111"/>
        <v>境内资产</v>
      </c>
      <c r="BP7134" s="58" t="str">
        <f>IF(M7134="",VLOOKUP(D7134,Sheet4!$A$1:$B$92,2,0),VLOOKUP(Q7134,Sheet4!$A$1:$B$92,2,0))</f>
        <v>保险资产管理产品</v>
      </c>
    </row>
    <row r="7135" spans="1:68" s="58" customFormat="1" ht="12.75" customHeight="1">
      <c r="A7135" s="64" t="s">
        <v>2045</v>
      </c>
      <c r="B7135" s="54" t="s">
        <v>2046</v>
      </c>
      <c r="C7135" s="252" t="s">
        <v>5552</v>
      </c>
      <c r="D7135" s="252" t="s">
        <v>678</v>
      </c>
      <c r="E7135" s="54" t="s">
        <v>2816</v>
      </c>
      <c r="F7135" s="54" t="s">
        <v>2046</v>
      </c>
      <c r="G7135" s="54">
        <v>459</v>
      </c>
      <c r="H7135" s="323">
        <v>11842.2</v>
      </c>
      <c r="I7135" s="323">
        <v>8982.6299999999992</v>
      </c>
      <c r="J7135" s="42"/>
      <c r="K7135" s="42"/>
      <c r="L7135" s="42" t="s">
        <v>4489</v>
      </c>
      <c r="M7135" s="42" t="s">
        <v>4056</v>
      </c>
      <c r="N7135" s="42" t="s">
        <v>2447</v>
      </c>
      <c r="O7135" s="137" t="s">
        <v>4057</v>
      </c>
      <c r="P7135" s="42" t="s">
        <v>64</v>
      </c>
      <c r="Q7135" s="42" t="s">
        <v>65</v>
      </c>
      <c r="R7135" s="42">
        <v>1</v>
      </c>
      <c r="S7135" s="137" t="s">
        <v>2419</v>
      </c>
      <c r="T7135" s="62">
        <v>683234250</v>
      </c>
      <c r="U7135" s="62">
        <v>665176615.48000002</v>
      </c>
      <c r="Z7135" s="54" t="s">
        <v>68</v>
      </c>
      <c r="AA7135" s="132">
        <v>1.9124999999999999E-6</v>
      </c>
      <c r="AJ7135" s="42"/>
      <c r="AM7135" s="42"/>
      <c r="AN7135" s="42"/>
      <c r="AO7135" s="42"/>
      <c r="AP7135" s="42"/>
      <c r="AY7135" s="42"/>
      <c r="AZ7135" s="42"/>
      <c r="BA7135" s="42"/>
      <c r="BB7135" s="42"/>
      <c r="BN7135" s="54" t="s">
        <v>4578</v>
      </c>
      <c r="BO7135" s="58" t="str">
        <f t="shared" si="111"/>
        <v>境内资产</v>
      </c>
      <c r="BP7135" s="58" t="str">
        <f>IF(M7135="",VLOOKUP(D7135,Sheet4!$A$1:$B$92,2,0),VLOOKUP(Q7135,Sheet4!$A$1:$B$92,2,0))</f>
        <v>保险资产管理产品</v>
      </c>
    </row>
    <row r="7136" spans="1:68" s="58" customFormat="1" ht="12.75" customHeight="1">
      <c r="A7136" s="64" t="s">
        <v>2049</v>
      </c>
      <c r="B7136" s="54" t="s">
        <v>2050</v>
      </c>
      <c r="C7136" s="252" t="s">
        <v>5552</v>
      </c>
      <c r="D7136" s="252" t="s">
        <v>678</v>
      </c>
      <c r="E7136" s="54" t="s">
        <v>2817</v>
      </c>
      <c r="F7136" s="54" t="s">
        <v>2050</v>
      </c>
      <c r="G7136" s="129">
        <v>2188</v>
      </c>
      <c r="H7136" s="323">
        <v>8314.4</v>
      </c>
      <c r="I7136" s="323">
        <v>12121.52</v>
      </c>
      <c r="J7136" s="42"/>
      <c r="K7136" s="42"/>
      <c r="L7136" s="42" t="s">
        <v>4489</v>
      </c>
      <c r="M7136" s="42" t="s">
        <v>4056</v>
      </c>
      <c r="N7136" s="42" t="s">
        <v>2447</v>
      </c>
      <c r="O7136" s="137" t="s">
        <v>4057</v>
      </c>
      <c r="P7136" s="42" t="s">
        <v>64</v>
      </c>
      <c r="Q7136" s="42" t="s">
        <v>65</v>
      </c>
      <c r="R7136" s="42">
        <v>1</v>
      </c>
      <c r="S7136" s="137" t="s">
        <v>2419</v>
      </c>
      <c r="T7136" s="62">
        <v>683234250</v>
      </c>
      <c r="U7136" s="62">
        <v>665176615.48000002</v>
      </c>
      <c r="Z7136" s="54" t="s">
        <v>68</v>
      </c>
      <c r="AA7136" s="132">
        <v>1.6545674531155499E-6</v>
      </c>
      <c r="AJ7136" s="42"/>
      <c r="AM7136" s="42"/>
      <c r="AN7136" s="42"/>
      <c r="AO7136" s="42"/>
      <c r="AP7136" s="42"/>
      <c r="AY7136" s="42"/>
      <c r="AZ7136" s="42"/>
      <c r="BA7136" s="42"/>
      <c r="BB7136" s="42"/>
      <c r="BN7136" s="54" t="s">
        <v>4578</v>
      </c>
      <c r="BO7136" s="58" t="str">
        <f t="shared" si="111"/>
        <v>境内资产</v>
      </c>
      <c r="BP7136" s="58" t="str">
        <f>IF(M7136="",VLOOKUP(D7136,Sheet4!$A$1:$B$92,2,0),VLOOKUP(Q7136,Sheet4!$A$1:$B$92,2,0))</f>
        <v>保险资产管理产品</v>
      </c>
    </row>
    <row r="7137" spans="1:68" s="58" customFormat="1" ht="12.75" customHeight="1">
      <c r="A7137" s="64" t="s">
        <v>2051</v>
      </c>
      <c r="B7137" s="54" t="s">
        <v>2052</v>
      </c>
      <c r="C7137" s="252" t="s">
        <v>5552</v>
      </c>
      <c r="D7137" s="252" t="s">
        <v>678</v>
      </c>
      <c r="E7137" s="54" t="s">
        <v>2818</v>
      </c>
      <c r="F7137" s="54" t="s">
        <v>2052</v>
      </c>
      <c r="G7137" s="54">
        <v>838</v>
      </c>
      <c r="H7137" s="323">
        <v>29899.84</v>
      </c>
      <c r="I7137" s="323">
        <v>22600.86</v>
      </c>
      <c r="J7137" s="42"/>
      <c r="K7137" s="42"/>
      <c r="L7137" s="42" t="s">
        <v>4489</v>
      </c>
      <c r="M7137" s="42" t="s">
        <v>4056</v>
      </c>
      <c r="N7137" s="42" t="s">
        <v>2447</v>
      </c>
      <c r="O7137" s="137" t="s">
        <v>4057</v>
      </c>
      <c r="P7137" s="42" t="s">
        <v>64</v>
      </c>
      <c r="Q7137" s="42" t="s">
        <v>65</v>
      </c>
      <c r="R7137" s="42">
        <v>1</v>
      </c>
      <c r="S7137" s="137" t="s">
        <v>2419</v>
      </c>
      <c r="T7137" s="62">
        <v>683234250</v>
      </c>
      <c r="U7137" s="62">
        <v>665176615.48000002</v>
      </c>
      <c r="Z7137" s="54" t="s">
        <v>68</v>
      </c>
      <c r="AA7137" s="132">
        <v>2.4403355432250999E-6</v>
      </c>
      <c r="AJ7137" s="42"/>
      <c r="AM7137" s="42"/>
      <c r="AN7137" s="42"/>
      <c r="AO7137" s="42"/>
      <c r="AP7137" s="42"/>
      <c r="AY7137" s="42"/>
      <c r="AZ7137" s="42"/>
      <c r="BA7137" s="42"/>
      <c r="BB7137" s="42"/>
      <c r="BN7137" s="54" t="s">
        <v>4578</v>
      </c>
      <c r="BO7137" s="58" t="str">
        <f t="shared" si="111"/>
        <v>境内资产</v>
      </c>
      <c r="BP7137" s="58" t="str">
        <f>IF(M7137="",VLOOKUP(D7137,Sheet4!$A$1:$B$92,2,0),VLOOKUP(Q7137,Sheet4!$A$1:$B$92,2,0))</f>
        <v>保险资产管理产品</v>
      </c>
    </row>
    <row r="7138" spans="1:68" s="58" customFormat="1" ht="12.75" customHeight="1">
      <c r="A7138" s="64" t="s">
        <v>2053</v>
      </c>
      <c r="B7138" s="54" t="s">
        <v>2054</v>
      </c>
      <c r="C7138" s="252" t="s">
        <v>5552</v>
      </c>
      <c r="D7138" s="252" t="s">
        <v>678</v>
      </c>
      <c r="E7138" s="54" t="s">
        <v>2819</v>
      </c>
      <c r="F7138" s="54" t="s">
        <v>2054</v>
      </c>
      <c r="G7138" s="129">
        <v>3249</v>
      </c>
      <c r="H7138" s="323">
        <v>56110.23</v>
      </c>
      <c r="I7138" s="323">
        <v>39767.760000000002</v>
      </c>
      <c r="J7138" s="42"/>
      <c r="K7138" s="42"/>
      <c r="L7138" s="42" t="s">
        <v>4489</v>
      </c>
      <c r="M7138" s="42" t="s">
        <v>4056</v>
      </c>
      <c r="N7138" s="42" t="s">
        <v>2447</v>
      </c>
      <c r="O7138" s="137" t="s">
        <v>4057</v>
      </c>
      <c r="P7138" s="42" t="s">
        <v>64</v>
      </c>
      <c r="Q7138" s="42" t="s">
        <v>65</v>
      </c>
      <c r="R7138" s="42">
        <v>1</v>
      </c>
      <c r="S7138" s="137" t="s">
        <v>2419</v>
      </c>
      <c r="T7138" s="62">
        <v>683234250</v>
      </c>
      <c r="U7138" s="62">
        <v>665176615.48000002</v>
      </c>
      <c r="Z7138" s="54" t="s">
        <v>68</v>
      </c>
      <c r="AA7138" s="132">
        <v>3.9191062501959601E-6</v>
      </c>
      <c r="AJ7138" s="42"/>
      <c r="AM7138" s="42"/>
      <c r="AN7138" s="42"/>
      <c r="AO7138" s="42"/>
      <c r="AP7138" s="42"/>
      <c r="AY7138" s="42"/>
      <c r="AZ7138" s="42"/>
      <c r="BA7138" s="42"/>
      <c r="BB7138" s="42"/>
      <c r="BN7138" s="54" t="s">
        <v>4578</v>
      </c>
      <c r="BO7138" s="58" t="str">
        <f t="shared" si="111"/>
        <v>境内资产</v>
      </c>
      <c r="BP7138" s="58" t="str">
        <f>IF(M7138="",VLOOKUP(D7138,Sheet4!$A$1:$B$92,2,0),VLOOKUP(Q7138,Sheet4!$A$1:$B$92,2,0))</f>
        <v>保险资产管理产品</v>
      </c>
    </row>
    <row r="7139" spans="1:68" s="58" customFormat="1" ht="12.75" customHeight="1">
      <c r="A7139" s="64" t="s">
        <v>1832</v>
      </c>
      <c r="B7139" s="54" t="s">
        <v>1833</v>
      </c>
      <c r="C7139" s="252" t="s">
        <v>5552</v>
      </c>
      <c r="D7139" s="252" t="s">
        <v>678</v>
      </c>
      <c r="E7139" s="54" t="s">
        <v>1834</v>
      </c>
      <c r="F7139" s="54" t="s">
        <v>1833</v>
      </c>
      <c r="G7139" s="54">
        <v>159</v>
      </c>
      <c r="H7139" s="323">
        <v>11112.51</v>
      </c>
      <c r="I7139" s="323">
        <v>6212.13</v>
      </c>
      <c r="J7139" s="42"/>
      <c r="K7139" s="42"/>
      <c r="L7139" s="42" t="s">
        <v>4489</v>
      </c>
      <c r="M7139" s="42" t="s">
        <v>4056</v>
      </c>
      <c r="N7139" s="42" t="s">
        <v>2447</v>
      </c>
      <c r="O7139" s="137" t="s">
        <v>4057</v>
      </c>
      <c r="P7139" s="42" t="s">
        <v>64</v>
      </c>
      <c r="Q7139" s="42" t="s">
        <v>65</v>
      </c>
      <c r="R7139" s="42">
        <v>1</v>
      </c>
      <c r="S7139" s="137" t="s">
        <v>2419</v>
      </c>
      <c r="T7139" s="62">
        <v>683234250</v>
      </c>
      <c r="U7139" s="62">
        <v>665176615.48000002</v>
      </c>
      <c r="Z7139" s="54" t="s">
        <v>68</v>
      </c>
      <c r="AA7139" s="132">
        <v>1.7166492302609599E-6</v>
      </c>
      <c r="AJ7139" s="42"/>
      <c r="AM7139" s="42"/>
      <c r="AN7139" s="42"/>
      <c r="AO7139" s="42"/>
      <c r="AP7139" s="42"/>
      <c r="AY7139" s="42"/>
      <c r="AZ7139" s="42"/>
      <c r="BA7139" s="42"/>
      <c r="BB7139" s="42"/>
      <c r="BN7139" s="54" t="s">
        <v>4578</v>
      </c>
      <c r="BO7139" s="58" t="str">
        <f t="shared" si="111"/>
        <v>境内资产</v>
      </c>
      <c r="BP7139" s="58" t="str">
        <f>IF(M7139="",VLOOKUP(D7139,Sheet4!$A$1:$B$92,2,0),VLOOKUP(Q7139,Sheet4!$A$1:$B$92,2,0))</f>
        <v>保险资产管理产品</v>
      </c>
    </row>
    <row r="7140" spans="1:68" s="58" customFormat="1" ht="12.75" customHeight="1">
      <c r="A7140" s="64" t="s">
        <v>2247</v>
      </c>
      <c r="B7140" s="54" t="s">
        <v>2248</v>
      </c>
      <c r="C7140" s="252" t="s">
        <v>5552</v>
      </c>
      <c r="D7140" s="252" t="s">
        <v>678</v>
      </c>
      <c r="E7140" s="54" t="s">
        <v>2820</v>
      </c>
      <c r="F7140" s="54" t="s">
        <v>2248</v>
      </c>
      <c r="G7140" s="54">
        <v>128</v>
      </c>
      <c r="H7140" s="323">
        <v>4349.4399999999996</v>
      </c>
      <c r="I7140" s="323">
        <v>3304.96</v>
      </c>
      <c r="J7140" s="42"/>
      <c r="K7140" s="42"/>
      <c r="L7140" s="42" t="s">
        <v>4489</v>
      </c>
      <c r="M7140" s="42" t="s">
        <v>4056</v>
      </c>
      <c r="N7140" s="42" t="s">
        <v>2447</v>
      </c>
      <c r="O7140" s="137" t="s">
        <v>4057</v>
      </c>
      <c r="P7140" s="42" t="s">
        <v>64</v>
      </c>
      <c r="Q7140" s="42" t="s">
        <v>65</v>
      </c>
      <c r="R7140" s="42">
        <v>1</v>
      </c>
      <c r="S7140" s="137" t="s">
        <v>2419</v>
      </c>
      <c r="T7140" s="62">
        <v>683234250</v>
      </c>
      <c r="U7140" s="62">
        <v>665176615.48000002</v>
      </c>
      <c r="Z7140" s="54" t="s">
        <v>68</v>
      </c>
      <c r="AA7140" s="132">
        <v>1.26315706371246E-6</v>
      </c>
      <c r="AJ7140" s="42"/>
      <c r="AM7140" s="42"/>
      <c r="AN7140" s="42"/>
      <c r="AO7140" s="42"/>
      <c r="AP7140" s="42"/>
      <c r="AY7140" s="42"/>
      <c r="AZ7140" s="42"/>
      <c r="BA7140" s="42"/>
      <c r="BB7140" s="42"/>
      <c r="BN7140" s="54" t="s">
        <v>4578</v>
      </c>
      <c r="BO7140" s="58" t="str">
        <f t="shared" si="111"/>
        <v>境内资产</v>
      </c>
      <c r="BP7140" s="58" t="str">
        <f>IF(M7140="",VLOOKUP(D7140,Sheet4!$A$1:$B$92,2,0),VLOOKUP(Q7140,Sheet4!$A$1:$B$92,2,0))</f>
        <v>保险资产管理产品</v>
      </c>
    </row>
    <row r="7141" spans="1:68" s="58" customFormat="1" ht="12.75" customHeight="1">
      <c r="A7141" s="64" t="s">
        <v>2057</v>
      </c>
      <c r="B7141" s="54" t="s">
        <v>2058</v>
      </c>
      <c r="C7141" s="252" t="s">
        <v>5552</v>
      </c>
      <c r="D7141" s="252" t="s">
        <v>678</v>
      </c>
      <c r="E7141" s="54" t="s">
        <v>2821</v>
      </c>
      <c r="F7141" s="54" t="s">
        <v>2058</v>
      </c>
      <c r="G7141" s="54">
        <v>708</v>
      </c>
      <c r="H7141" s="323">
        <v>51599.040000000001</v>
      </c>
      <c r="I7141" s="323">
        <v>28178.400000000001</v>
      </c>
      <c r="J7141" s="42"/>
      <c r="K7141" s="42"/>
      <c r="L7141" s="42" t="s">
        <v>4489</v>
      </c>
      <c r="M7141" s="42" t="s">
        <v>4056</v>
      </c>
      <c r="N7141" s="42" t="s">
        <v>2447</v>
      </c>
      <c r="O7141" s="137" t="s">
        <v>4057</v>
      </c>
      <c r="P7141" s="42" t="s">
        <v>64</v>
      </c>
      <c r="Q7141" s="42" t="s">
        <v>65</v>
      </c>
      <c r="R7141" s="42">
        <v>1</v>
      </c>
      <c r="S7141" s="137" t="s">
        <v>2419</v>
      </c>
      <c r="T7141" s="62">
        <v>683234250</v>
      </c>
      <c r="U7141" s="62">
        <v>665176615.48000002</v>
      </c>
      <c r="Z7141" s="54" t="s">
        <v>68</v>
      </c>
      <c r="AA7141" s="132">
        <v>1.67166666573796E-6</v>
      </c>
      <c r="AJ7141" s="42"/>
      <c r="AM7141" s="42"/>
      <c r="AN7141" s="42"/>
      <c r="AO7141" s="42"/>
      <c r="AP7141" s="42"/>
      <c r="AY7141" s="42"/>
      <c r="AZ7141" s="42"/>
      <c r="BA7141" s="42"/>
      <c r="BB7141" s="42"/>
      <c r="BN7141" s="54" t="s">
        <v>4578</v>
      </c>
      <c r="BO7141" s="58" t="str">
        <f t="shared" si="111"/>
        <v>境内资产</v>
      </c>
      <c r="BP7141" s="58" t="str">
        <f>IF(M7141="",VLOOKUP(D7141,Sheet4!$A$1:$B$92,2,0),VLOOKUP(Q7141,Sheet4!$A$1:$B$92,2,0))</f>
        <v>保险资产管理产品</v>
      </c>
    </row>
    <row r="7142" spans="1:68" s="58" customFormat="1" ht="12.75" customHeight="1">
      <c r="A7142" s="64" t="s">
        <v>2059</v>
      </c>
      <c r="B7142" s="54" t="s">
        <v>2060</v>
      </c>
      <c r="C7142" s="252" t="s">
        <v>5552</v>
      </c>
      <c r="D7142" s="252" t="s">
        <v>678</v>
      </c>
      <c r="E7142" s="54" t="s">
        <v>2822</v>
      </c>
      <c r="F7142" s="54" t="s">
        <v>2060</v>
      </c>
      <c r="G7142" s="54">
        <v>110</v>
      </c>
      <c r="H7142" s="323">
        <v>6235.9</v>
      </c>
      <c r="I7142" s="323">
        <v>3463.9</v>
      </c>
      <c r="J7142" s="42"/>
      <c r="K7142" s="42"/>
      <c r="L7142" s="42" t="s">
        <v>4489</v>
      </c>
      <c r="M7142" s="42" t="s">
        <v>4056</v>
      </c>
      <c r="N7142" s="42" t="s">
        <v>2447</v>
      </c>
      <c r="O7142" s="137" t="s">
        <v>4057</v>
      </c>
      <c r="P7142" s="42" t="s">
        <v>64</v>
      </c>
      <c r="Q7142" s="42" t="s">
        <v>65</v>
      </c>
      <c r="R7142" s="42">
        <v>1</v>
      </c>
      <c r="S7142" s="137" t="s">
        <v>2419</v>
      </c>
      <c r="T7142" s="62">
        <v>683234250</v>
      </c>
      <c r="U7142" s="62">
        <v>665176615.48000002</v>
      </c>
      <c r="Z7142" s="54" t="s">
        <v>68</v>
      </c>
      <c r="AA7142" s="132">
        <v>1.375E-6</v>
      </c>
      <c r="AJ7142" s="42"/>
      <c r="AM7142" s="42"/>
      <c r="AN7142" s="42"/>
      <c r="AO7142" s="42"/>
      <c r="AP7142" s="42"/>
      <c r="AY7142" s="42"/>
      <c r="AZ7142" s="42"/>
      <c r="BA7142" s="42"/>
      <c r="BB7142" s="42"/>
      <c r="BN7142" s="54" t="s">
        <v>4578</v>
      </c>
      <c r="BO7142" s="58" t="str">
        <f t="shared" si="111"/>
        <v>境内资产</v>
      </c>
      <c r="BP7142" s="58" t="str">
        <f>IF(M7142="",VLOOKUP(D7142,Sheet4!$A$1:$B$92,2,0),VLOOKUP(Q7142,Sheet4!$A$1:$B$92,2,0))</f>
        <v>保险资产管理产品</v>
      </c>
    </row>
    <row r="7143" spans="1:68" s="58" customFormat="1" ht="12.75" customHeight="1">
      <c r="A7143" s="64" t="s">
        <v>2127</v>
      </c>
      <c r="B7143" s="54" t="s">
        <v>2823</v>
      </c>
      <c r="C7143" s="252" t="s">
        <v>5552</v>
      </c>
      <c r="D7143" s="252" t="s">
        <v>678</v>
      </c>
      <c r="E7143" s="54" t="s">
        <v>2824</v>
      </c>
      <c r="F7143" s="54" t="s">
        <v>2823</v>
      </c>
      <c r="G7143" s="54">
        <v>163</v>
      </c>
      <c r="H7143" s="323">
        <v>6368.41</v>
      </c>
      <c r="I7143" s="323">
        <v>4396.1099999999997</v>
      </c>
      <c r="J7143" s="42"/>
      <c r="K7143" s="42"/>
      <c r="L7143" s="42" t="s">
        <v>4489</v>
      </c>
      <c r="M7143" s="42" t="s">
        <v>4056</v>
      </c>
      <c r="N7143" s="42" t="s">
        <v>2447</v>
      </c>
      <c r="O7143" s="137" t="s">
        <v>4057</v>
      </c>
      <c r="P7143" s="42" t="s">
        <v>64</v>
      </c>
      <c r="Q7143" s="42" t="s">
        <v>65</v>
      </c>
      <c r="R7143" s="42">
        <v>1</v>
      </c>
      <c r="S7143" s="137" t="s">
        <v>2419</v>
      </c>
      <c r="T7143" s="62">
        <v>683234250</v>
      </c>
      <c r="U7143" s="62">
        <v>665176615.48000002</v>
      </c>
      <c r="Z7143" s="54" t="s">
        <v>68</v>
      </c>
      <c r="AA7143" s="132">
        <v>1.59070947594418E-6</v>
      </c>
      <c r="AJ7143" s="42"/>
      <c r="AM7143" s="42"/>
      <c r="AN7143" s="42"/>
      <c r="AO7143" s="42"/>
      <c r="AP7143" s="42"/>
      <c r="AY7143" s="42"/>
      <c r="AZ7143" s="42"/>
      <c r="BA7143" s="42"/>
      <c r="BB7143" s="42"/>
      <c r="BN7143" s="54" t="s">
        <v>4578</v>
      </c>
      <c r="BO7143" s="58" t="str">
        <f t="shared" si="111"/>
        <v>境内资产</v>
      </c>
      <c r="BP7143" s="58" t="str">
        <f>IF(M7143="",VLOOKUP(D7143,Sheet4!$A$1:$B$92,2,0),VLOOKUP(Q7143,Sheet4!$A$1:$B$92,2,0))</f>
        <v>保险资产管理产品</v>
      </c>
    </row>
    <row r="7144" spans="1:68" s="58" customFormat="1" ht="12.75" customHeight="1">
      <c r="A7144" s="64" t="s">
        <v>2061</v>
      </c>
      <c r="B7144" s="54" t="s">
        <v>2062</v>
      </c>
      <c r="C7144" s="252" t="s">
        <v>5552</v>
      </c>
      <c r="D7144" s="252" t="s">
        <v>678</v>
      </c>
      <c r="E7144" s="54" t="s">
        <v>2825</v>
      </c>
      <c r="F7144" s="54" t="s">
        <v>2062</v>
      </c>
      <c r="G7144" s="54">
        <v>867</v>
      </c>
      <c r="H7144" s="323">
        <v>6979.35</v>
      </c>
      <c r="I7144" s="323">
        <v>7534.23</v>
      </c>
      <c r="J7144" s="42"/>
      <c r="K7144" s="42"/>
      <c r="L7144" s="42" t="s">
        <v>4489</v>
      </c>
      <c r="M7144" s="42" t="s">
        <v>4056</v>
      </c>
      <c r="N7144" s="42" t="s">
        <v>2447</v>
      </c>
      <c r="O7144" s="137" t="s">
        <v>4057</v>
      </c>
      <c r="P7144" s="42" t="s">
        <v>64</v>
      </c>
      <c r="Q7144" s="42" t="s">
        <v>65</v>
      </c>
      <c r="R7144" s="42">
        <v>1</v>
      </c>
      <c r="S7144" s="137" t="s">
        <v>2419</v>
      </c>
      <c r="T7144" s="62">
        <v>683234250</v>
      </c>
      <c r="U7144" s="62">
        <v>665176615.48000002</v>
      </c>
      <c r="Z7144" s="54" t="s">
        <v>68</v>
      </c>
      <c r="AA7144" s="132">
        <v>1.8062500000000001E-6</v>
      </c>
      <c r="AJ7144" s="42"/>
      <c r="AM7144" s="42"/>
      <c r="AN7144" s="42"/>
      <c r="AO7144" s="42"/>
      <c r="AP7144" s="42"/>
      <c r="AY7144" s="42"/>
      <c r="AZ7144" s="42"/>
      <c r="BA7144" s="42"/>
      <c r="BB7144" s="42"/>
      <c r="BN7144" s="54" t="s">
        <v>4578</v>
      </c>
      <c r="BO7144" s="58" t="str">
        <f t="shared" si="111"/>
        <v>境内资产</v>
      </c>
      <c r="BP7144" s="58" t="str">
        <f>IF(M7144="",VLOOKUP(D7144,Sheet4!$A$1:$B$92,2,0),VLOOKUP(Q7144,Sheet4!$A$1:$B$92,2,0))</f>
        <v>保险资产管理产品</v>
      </c>
    </row>
    <row r="7145" spans="1:68" s="58" customFormat="1" ht="12.75" customHeight="1">
      <c r="A7145" s="64" t="s">
        <v>2826</v>
      </c>
      <c r="B7145" s="54" t="s">
        <v>2064</v>
      </c>
      <c r="C7145" s="252" t="s">
        <v>5552</v>
      </c>
      <c r="D7145" s="252" t="s">
        <v>678</v>
      </c>
      <c r="E7145" s="54" t="s">
        <v>2827</v>
      </c>
      <c r="F7145" s="54" t="s">
        <v>2064</v>
      </c>
      <c r="G7145" s="54">
        <v>126</v>
      </c>
      <c r="H7145" s="323">
        <v>6085.8</v>
      </c>
      <c r="I7145" s="323">
        <v>4830.84</v>
      </c>
      <c r="J7145" s="42"/>
      <c r="K7145" s="42"/>
      <c r="L7145" s="42" t="s">
        <v>4489</v>
      </c>
      <c r="M7145" s="42" t="s">
        <v>4056</v>
      </c>
      <c r="N7145" s="42" t="s">
        <v>2447</v>
      </c>
      <c r="O7145" s="137" t="s">
        <v>4057</v>
      </c>
      <c r="P7145" s="42" t="s">
        <v>64</v>
      </c>
      <c r="Q7145" s="42" t="s">
        <v>65</v>
      </c>
      <c r="R7145" s="42">
        <v>1</v>
      </c>
      <c r="S7145" s="137" t="s">
        <v>2419</v>
      </c>
      <c r="T7145" s="62">
        <v>683234250</v>
      </c>
      <c r="U7145" s="62">
        <v>665176615.48000002</v>
      </c>
      <c r="Z7145" s="54" t="s">
        <v>68</v>
      </c>
      <c r="AA7145" s="132">
        <v>1.3744954728918899E-6</v>
      </c>
      <c r="AJ7145" s="42"/>
      <c r="AM7145" s="42"/>
      <c r="AN7145" s="42"/>
      <c r="AO7145" s="42"/>
      <c r="AP7145" s="42"/>
      <c r="AY7145" s="42"/>
      <c r="AZ7145" s="42"/>
      <c r="BA7145" s="42"/>
      <c r="BB7145" s="42"/>
      <c r="BN7145" s="54" t="s">
        <v>4578</v>
      </c>
      <c r="BO7145" s="58" t="str">
        <f t="shared" si="111"/>
        <v>境内资产</v>
      </c>
      <c r="BP7145" s="58" t="str">
        <f>IF(M7145="",VLOOKUP(D7145,Sheet4!$A$1:$B$92,2,0),VLOOKUP(Q7145,Sheet4!$A$1:$B$92,2,0))</f>
        <v>保险资产管理产品</v>
      </c>
    </row>
    <row r="7146" spans="1:68" s="58" customFormat="1" ht="12.75" customHeight="1">
      <c r="A7146" s="64" t="s">
        <v>2828</v>
      </c>
      <c r="B7146" s="54" t="s">
        <v>2066</v>
      </c>
      <c r="C7146" s="252" t="s">
        <v>5552</v>
      </c>
      <c r="D7146" s="252" t="s">
        <v>678</v>
      </c>
      <c r="E7146" s="54" t="s">
        <v>2829</v>
      </c>
      <c r="F7146" s="54" t="s">
        <v>2066</v>
      </c>
      <c r="G7146" s="54">
        <v>150</v>
      </c>
      <c r="H7146" s="323">
        <v>2758.5</v>
      </c>
      <c r="I7146" s="323">
        <v>4522.5</v>
      </c>
      <c r="J7146" s="42"/>
      <c r="K7146" s="42"/>
      <c r="L7146" s="42" t="s">
        <v>4489</v>
      </c>
      <c r="M7146" s="42" t="s">
        <v>4056</v>
      </c>
      <c r="N7146" s="42" t="s">
        <v>2447</v>
      </c>
      <c r="O7146" s="137" t="s">
        <v>4057</v>
      </c>
      <c r="P7146" s="42" t="s">
        <v>64</v>
      </c>
      <c r="Q7146" s="42" t="s">
        <v>65</v>
      </c>
      <c r="R7146" s="42">
        <v>1</v>
      </c>
      <c r="S7146" s="137" t="s">
        <v>2419</v>
      </c>
      <c r="T7146" s="62">
        <v>683234250</v>
      </c>
      <c r="U7146" s="62">
        <v>665176615.48000002</v>
      </c>
      <c r="Z7146" s="54" t="s">
        <v>68</v>
      </c>
      <c r="AA7146" s="132">
        <v>1.2500000000000001E-6</v>
      </c>
      <c r="AJ7146" s="42"/>
      <c r="AM7146" s="42"/>
      <c r="AN7146" s="42"/>
      <c r="AO7146" s="42"/>
      <c r="AP7146" s="42"/>
      <c r="AY7146" s="42"/>
      <c r="AZ7146" s="42"/>
      <c r="BA7146" s="42"/>
      <c r="BB7146" s="42"/>
      <c r="BN7146" s="54" t="s">
        <v>4578</v>
      </c>
      <c r="BO7146" s="58" t="str">
        <f t="shared" si="111"/>
        <v>境内资产</v>
      </c>
      <c r="BP7146" s="58" t="str">
        <f>IF(M7146="",VLOOKUP(D7146,Sheet4!$A$1:$B$92,2,0),VLOOKUP(Q7146,Sheet4!$A$1:$B$92,2,0))</f>
        <v>保险资产管理产品</v>
      </c>
    </row>
    <row r="7147" spans="1:68" s="58" customFormat="1" ht="12.75" customHeight="1">
      <c r="A7147" s="64" t="s">
        <v>2830</v>
      </c>
      <c r="B7147" s="54" t="s">
        <v>2070</v>
      </c>
      <c r="C7147" s="252" t="s">
        <v>5552</v>
      </c>
      <c r="D7147" s="252" t="s">
        <v>678</v>
      </c>
      <c r="E7147" s="54" t="s">
        <v>2831</v>
      </c>
      <c r="F7147" s="54" t="s">
        <v>2070</v>
      </c>
      <c r="G7147" s="54">
        <v>295</v>
      </c>
      <c r="H7147" s="323">
        <v>8407.5</v>
      </c>
      <c r="I7147" s="323">
        <v>5619.75</v>
      </c>
      <c r="J7147" s="42"/>
      <c r="K7147" s="42"/>
      <c r="L7147" s="42" t="s">
        <v>4489</v>
      </c>
      <c r="M7147" s="42" t="s">
        <v>4056</v>
      </c>
      <c r="N7147" s="42" t="s">
        <v>2447</v>
      </c>
      <c r="O7147" s="137" t="s">
        <v>4057</v>
      </c>
      <c r="P7147" s="42" t="s">
        <v>64</v>
      </c>
      <c r="Q7147" s="42" t="s">
        <v>65</v>
      </c>
      <c r="R7147" s="42">
        <v>1</v>
      </c>
      <c r="S7147" s="137" t="s">
        <v>2419</v>
      </c>
      <c r="T7147" s="62">
        <v>683234250</v>
      </c>
      <c r="U7147" s="62">
        <v>665176615.48000002</v>
      </c>
      <c r="Z7147" s="54" t="s">
        <v>68</v>
      </c>
      <c r="AA7147" s="132">
        <v>7.3748156296092601E-7</v>
      </c>
      <c r="AJ7147" s="42"/>
      <c r="AM7147" s="42"/>
      <c r="AN7147" s="42"/>
      <c r="AO7147" s="42"/>
      <c r="AP7147" s="42"/>
      <c r="AY7147" s="42"/>
      <c r="AZ7147" s="42"/>
      <c r="BA7147" s="42"/>
      <c r="BB7147" s="42"/>
      <c r="BN7147" s="54" t="s">
        <v>4578</v>
      </c>
      <c r="BO7147" s="58" t="str">
        <f t="shared" si="111"/>
        <v>境内资产</v>
      </c>
      <c r="BP7147" s="58" t="str">
        <f>IF(M7147="",VLOOKUP(D7147,Sheet4!$A$1:$B$92,2,0),VLOOKUP(Q7147,Sheet4!$A$1:$B$92,2,0))</f>
        <v>保险资产管理产品</v>
      </c>
    </row>
    <row r="7148" spans="1:68" s="58" customFormat="1" ht="12.75" customHeight="1">
      <c r="A7148" s="64" t="s">
        <v>2071</v>
      </c>
      <c r="B7148" s="54" t="s">
        <v>2072</v>
      </c>
      <c r="C7148" s="252" t="s">
        <v>5552</v>
      </c>
      <c r="D7148" s="252" t="s">
        <v>678</v>
      </c>
      <c r="E7148" s="54" t="s">
        <v>2832</v>
      </c>
      <c r="F7148" s="54" t="s">
        <v>2072</v>
      </c>
      <c r="G7148" s="54">
        <v>144</v>
      </c>
      <c r="H7148" s="323">
        <v>4492.8</v>
      </c>
      <c r="I7148" s="323">
        <v>3299.04</v>
      </c>
      <c r="J7148" s="42"/>
      <c r="K7148" s="42"/>
      <c r="L7148" s="42" t="s">
        <v>4489</v>
      </c>
      <c r="M7148" s="42" t="s">
        <v>4056</v>
      </c>
      <c r="N7148" s="42" t="s">
        <v>2447</v>
      </c>
      <c r="O7148" s="137" t="s">
        <v>4057</v>
      </c>
      <c r="P7148" s="42" t="s">
        <v>64</v>
      </c>
      <c r="Q7148" s="42" t="s">
        <v>65</v>
      </c>
      <c r="R7148" s="42">
        <v>1</v>
      </c>
      <c r="S7148" s="137" t="s">
        <v>2419</v>
      </c>
      <c r="T7148" s="62">
        <v>683234250</v>
      </c>
      <c r="U7148" s="62">
        <v>665176615.48000002</v>
      </c>
      <c r="Z7148" s="54" t="s">
        <v>68</v>
      </c>
      <c r="AA7148" s="132">
        <v>1.44E-6</v>
      </c>
      <c r="AJ7148" s="42"/>
      <c r="AM7148" s="42"/>
      <c r="AN7148" s="42"/>
      <c r="AO7148" s="42"/>
      <c r="AP7148" s="42"/>
      <c r="AY7148" s="42"/>
      <c r="AZ7148" s="42"/>
      <c r="BA7148" s="42"/>
      <c r="BB7148" s="42"/>
      <c r="BN7148" s="54" t="s">
        <v>4578</v>
      </c>
      <c r="BO7148" s="58" t="str">
        <f t="shared" si="111"/>
        <v>境内资产</v>
      </c>
      <c r="BP7148" s="58" t="str">
        <f>IF(M7148="",VLOOKUP(D7148,Sheet4!$A$1:$B$92,2,0),VLOOKUP(Q7148,Sheet4!$A$1:$B$92,2,0))</f>
        <v>保险资产管理产品</v>
      </c>
    </row>
    <row r="7149" spans="1:68" s="58" customFormat="1" ht="12.75" customHeight="1">
      <c r="A7149" s="64" t="s">
        <v>2073</v>
      </c>
      <c r="B7149" s="54" t="s">
        <v>2074</v>
      </c>
      <c r="C7149" s="252" t="s">
        <v>5552</v>
      </c>
      <c r="D7149" s="252" t="s">
        <v>678</v>
      </c>
      <c r="E7149" s="54" t="s">
        <v>2833</v>
      </c>
      <c r="F7149" s="54" t="s">
        <v>2074</v>
      </c>
      <c r="G7149" s="54">
        <v>135</v>
      </c>
      <c r="H7149" s="323">
        <v>2577.15</v>
      </c>
      <c r="I7149" s="323">
        <v>3626.1</v>
      </c>
      <c r="J7149" s="42"/>
      <c r="K7149" s="42"/>
      <c r="L7149" s="42" t="s">
        <v>4489</v>
      </c>
      <c r="M7149" s="42" t="s">
        <v>4056</v>
      </c>
      <c r="N7149" s="42" t="s">
        <v>2447</v>
      </c>
      <c r="O7149" s="137" t="s">
        <v>4057</v>
      </c>
      <c r="P7149" s="42" t="s">
        <v>64</v>
      </c>
      <c r="Q7149" s="42" t="s">
        <v>65</v>
      </c>
      <c r="R7149" s="42">
        <v>1</v>
      </c>
      <c r="S7149" s="137" t="s">
        <v>2419</v>
      </c>
      <c r="T7149" s="62">
        <v>683234250</v>
      </c>
      <c r="U7149" s="62">
        <v>665176615.48000002</v>
      </c>
      <c r="Z7149" s="54" t="s">
        <v>68</v>
      </c>
      <c r="AA7149" s="132">
        <v>1.249884269975E-6</v>
      </c>
      <c r="AJ7149" s="42"/>
      <c r="AM7149" s="42"/>
      <c r="AN7149" s="42"/>
      <c r="AO7149" s="42"/>
      <c r="AP7149" s="42"/>
      <c r="AY7149" s="42"/>
      <c r="AZ7149" s="42"/>
      <c r="BA7149" s="42"/>
      <c r="BB7149" s="42"/>
      <c r="BN7149" s="54" t="s">
        <v>4578</v>
      </c>
      <c r="BO7149" s="58" t="str">
        <f t="shared" si="111"/>
        <v>境内资产</v>
      </c>
      <c r="BP7149" s="58" t="str">
        <f>IF(M7149="",VLOOKUP(D7149,Sheet4!$A$1:$B$92,2,0),VLOOKUP(Q7149,Sheet4!$A$1:$B$92,2,0))</f>
        <v>保险资产管理产品</v>
      </c>
    </row>
    <row r="7150" spans="1:68" s="58" customFormat="1" ht="12.75" customHeight="1">
      <c r="A7150" s="64" t="s">
        <v>3742</v>
      </c>
      <c r="B7150" s="54" t="s">
        <v>3743</v>
      </c>
      <c r="C7150" s="252" t="s">
        <v>5552</v>
      </c>
      <c r="D7150" s="252" t="s">
        <v>672</v>
      </c>
      <c r="E7150" s="54" t="s">
        <v>3744</v>
      </c>
      <c r="F7150" s="54" t="s">
        <v>3743</v>
      </c>
      <c r="G7150" s="129">
        <v>135700</v>
      </c>
      <c r="H7150" s="323">
        <v>309741.82</v>
      </c>
      <c r="I7150" s="323">
        <v>246974</v>
      </c>
      <c r="J7150" s="42"/>
      <c r="K7150" s="42"/>
      <c r="L7150" s="42" t="s">
        <v>4489</v>
      </c>
      <c r="M7150" s="42" t="s">
        <v>4056</v>
      </c>
      <c r="N7150" s="42" t="s">
        <v>2447</v>
      </c>
      <c r="O7150" s="137" t="s">
        <v>4057</v>
      </c>
      <c r="P7150" s="42" t="s">
        <v>64</v>
      </c>
      <c r="Q7150" s="42" t="s">
        <v>65</v>
      </c>
      <c r="R7150" s="42">
        <v>1</v>
      </c>
      <c r="S7150" s="137" t="s">
        <v>2419</v>
      </c>
      <c r="T7150" s="62">
        <v>683234250</v>
      </c>
      <c r="U7150" s="62">
        <v>665176615.48000002</v>
      </c>
      <c r="Z7150" s="54" t="s">
        <v>280</v>
      </c>
      <c r="AA7150" s="132">
        <v>2.9768542900441201E-6</v>
      </c>
      <c r="AJ7150" s="42"/>
      <c r="AM7150" s="42"/>
      <c r="AN7150" s="42"/>
      <c r="AO7150" s="42"/>
      <c r="AP7150" s="42"/>
      <c r="AY7150" s="42"/>
      <c r="AZ7150" s="42"/>
      <c r="BA7150" s="42"/>
      <c r="BB7150" s="42"/>
      <c r="BN7150" s="54" t="s">
        <v>4578</v>
      </c>
      <c r="BO7150" s="58" t="str">
        <f t="shared" si="111"/>
        <v>境内资产</v>
      </c>
      <c r="BP7150" s="58" t="str">
        <f>IF(M7150="",VLOOKUP(D7150,Sheet4!$A$1:$B$92,2,0),VLOOKUP(Q7150,Sheet4!$A$1:$B$92,2,0))</f>
        <v>保险资产管理产品</v>
      </c>
    </row>
    <row r="7151" spans="1:68" s="58" customFormat="1" ht="12.75" customHeight="1">
      <c r="A7151" s="64" t="s">
        <v>3745</v>
      </c>
      <c r="B7151" s="54" t="s">
        <v>3746</v>
      </c>
      <c r="C7151" s="252" t="s">
        <v>5552</v>
      </c>
      <c r="D7151" s="252" t="s">
        <v>672</v>
      </c>
      <c r="E7151" s="54" t="s">
        <v>3747</v>
      </c>
      <c r="F7151" s="54" t="s">
        <v>3746</v>
      </c>
      <c r="G7151" s="129">
        <v>20100</v>
      </c>
      <c r="H7151" s="323">
        <v>108285.66</v>
      </c>
      <c r="I7151" s="323">
        <v>116982</v>
      </c>
      <c r="J7151" s="42"/>
      <c r="K7151" s="42"/>
      <c r="L7151" s="42" t="s">
        <v>4489</v>
      </c>
      <c r="M7151" s="42" t="s">
        <v>4056</v>
      </c>
      <c r="N7151" s="42" t="s">
        <v>2447</v>
      </c>
      <c r="O7151" s="137" t="s">
        <v>4057</v>
      </c>
      <c r="P7151" s="42" t="s">
        <v>64</v>
      </c>
      <c r="Q7151" s="42" t="s">
        <v>65</v>
      </c>
      <c r="R7151" s="42">
        <v>1</v>
      </c>
      <c r="S7151" s="137" t="s">
        <v>2419</v>
      </c>
      <c r="T7151" s="62">
        <v>683234250</v>
      </c>
      <c r="U7151" s="62">
        <v>665176615.48000002</v>
      </c>
      <c r="Z7151" s="54" t="s">
        <v>280</v>
      </c>
      <c r="AA7151" s="132">
        <v>8.6345102969166497E-7</v>
      </c>
      <c r="AJ7151" s="42"/>
      <c r="AM7151" s="42"/>
      <c r="AN7151" s="42"/>
      <c r="AO7151" s="42"/>
      <c r="AP7151" s="42"/>
      <c r="AY7151" s="42"/>
      <c r="AZ7151" s="42"/>
      <c r="BA7151" s="42"/>
      <c r="BB7151" s="42"/>
      <c r="BN7151" s="54" t="s">
        <v>4578</v>
      </c>
      <c r="BO7151" s="58" t="str">
        <f t="shared" si="111"/>
        <v>境内资产</v>
      </c>
      <c r="BP7151" s="58" t="str">
        <f>IF(M7151="",VLOOKUP(D7151,Sheet4!$A$1:$B$92,2,0),VLOOKUP(Q7151,Sheet4!$A$1:$B$92,2,0))</f>
        <v>保险资产管理产品</v>
      </c>
    </row>
    <row r="7152" spans="1:68" s="58" customFormat="1" ht="12.75" customHeight="1">
      <c r="A7152" s="64" t="s">
        <v>3748</v>
      </c>
      <c r="B7152" s="54" t="s">
        <v>3749</v>
      </c>
      <c r="C7152" s="252" t="s">
        <v>5552</v>
      </c>
      <c r="D7152" s="252" t="s">
        <v>672</v>
      </c>
      <c r="E7152" s="54" t="s">
        <v>3750</v>
      </c>
      <c r="F7152" s="54" t="s">
        <v>3749</v>
      </c>
      <c r="G7152" s="129">
        <v>56500</v>
      </c>
      <c r="H7152" s="323">
        <v>429886.02</v>
      </c>
      <c r="I7152" s="323">
        <v>357080</v>
      </c>
      <c r="J7152" s="42"/>
      <c r="K7152" s="42"/>
      <c r="L7152" s="42" t="s">
        <v>4489</v>
      </c>
      <c r="M7152" s="42" t="s">
        <v>4056</v>
      </c>
      <c r="N7152" s="42" t="s">
        <v>2447</v>
      </c>
      <c r="O7152" s="137" t="s">
        <v>4057</v>
      </c>
      <c r="P7152" s="42" t="s">
        <v>64</v>
      </c>
      <c r="Q7152" s="42" t="s">
        <v>65</v>
      </c>
      <c r="R7152" s="42">
        <v>1</v>
      </c>
      <c r="S7152" s="137" t="s">
        <v>2419</v>
      </c>
      <c r="T7152" s="62">
        <v>683234250</v>
      </c>
      <c r="U7152" s="62">
        <v>665176615.48000002</v>
      </c>
      <c r="Z7152" s="54" t="s">
        <v>280</v>
      </c>
      <c r="AA7152" s="132">
        <v>2.5372263249733199E-6</v>
      </c>
      <c r="AJ7152" s="42"/>
      <c r="AM7152" s="42"/>
      <c r="AN7152" s="42"/>
      <c r="AO7152" s="42"/>
      <c r="AP7152" s="42"/>
      <c r="AY7152" s="42"/>
      <c r="AZ7152" s="42"/>
      <c r="BA7152" s="42"/>
      <c r="BB7152" s="42"/>
      <c r="BN7152" s="54" t="s">
        <v>4578</v>
      </c>
      <c r="BO7152" s="58" t="str">
        <f t="shared" si="111"/>
        <v>境内资产</v>
      </c>
      <c r="BP7152" s="58" t="str">
        <f>IF(M7152="",VLOOKUP(D7152,Sheet4!$A$1:$B$92,2,0),VLOOKUP(Q7152,Sheet4!$A$1:$B$92,2,0))</f>
        <v>保险资产管理产品</v>
      </c>
    </row>
    <row r="7153" spans="1:68" s="58" customFormat="1" ht="12.75" customHeight="1">
      <c r="A7153" s="64" t="s">
        <v>3751</v>
      </c>
      <c r="B7153" s="54" t="s">
        <v>3752</v>
      </c>
      <c r="C7153" s="252" t="s">
        <v>5552</v>
      </c>
      <c r="D7153" s="252" t="s">
        <v>672</v>
      </c>
      <c r="E7153" s="54" t="s">
        <v>3753</v>
      </c>
      <c r="F7153" s="54" t="s">
        <v>3752</v>
      </c>
      <c r="G7153" s="129">
        <v>15200</v>
      </c>
      <c r="H7153" s="323">
        <v>81908.350000000006</v>
      </c>
      <c r="I7153" s="323">
        <v>94240</v>
      </c>
      <c r="J7153" s="42"/>
      <c r="K7153" s="42"/>
      <c r="L7153" s="42" t="s">
        <v>4489</v>
      </c>
      <c r="M7153" s="42" t="s">
        <v>4056</v>
      </c>
      <c r="N7153" s="42" t="s">
        <v>2447</v>
      </c>
      <c r="O7153" s="137" t="s">
        <v>4057</v>
      </c>
      <c r="P7153" s="42" t="s">
        <v>64</v>
      </c>
      <c r="Q7153" s="42" t="s">
        <v>65</v>
      </c>
      <c r="R7153" s="42">
        <v>1</v>
      </c>
      <c r="S7153" s="137" t="s">
        <v>2419</v>
      </c>
      <c r="T7153" s="62">
        <v>683234250</v>
      </c>
      <c r="U7153" s="62">
        <v>665176615.48000002</v>
      </c>
      <c r="Z7153" s="54" t="s">
        <v>280</v>
      </c>
      <c r="AA7153" s="132">
        <v>8.4444444444444399E-7</v>
      </c>
      <c r="AJ7153" s="42"/>
      <c r="AM7153" s="42"/>
      <c r="AN7153" s="42"/>
      <c r="AO7153" s="42"/>
      <c r="AP7153" s="42"/>
      <c r="AY7153" s="42"/>
      <c r="AZ7153" s="42"/>
      <c r="BA7153" s="42"/>
      <c r="BB7153" s="42"/>
      <c r="BN7153" s="54" t="s">
        <v>4578</v>
      </c>
      <c r="BO7153" s="58" t="str">
        <f t="shared" si="111"/>
        <v>境内资产</v>
      </c>
      <c r="BP7153" s="58" t="str">
        <f>IF(M7153="",VLOOKUP(D7153,Sheet4!$A$1:$B$92,2,0),VLOOKUP(Q7153,Sheet4!$A$1:$B$92,2,0))</f>
        <v>保险资产管理产品</v>
      </c>
    </row>
    <row r="7154" spans="1:68" s="58" customFormat="1" ht="12.75" customHeight="1">
      <c r="A7154" s="64" t="s">
        <v>2834</v>
      </c>
      <c r="B7154" s="54" t="s">
        <v>2835</v>
      </c>
      <c r="C7154" s="252" t="s">
        <v>5552</v>
      </c>
      <c r="D7154" s="252" t="s">
        <v>672</v>
      </c>
      <c r="E7154" s="54" t="s">
        <v>2836</v>
      </c>
      <c r="F7154" s="54" t="s">
        <v>2835</v>
      </c>
      <c r="G7154" s="129">
        <v>99400</v>
      </c>
      <c r="H7154" s="323">
        <v>420222.93</v>
      </c>
      <c r="I7154" s="323">
        <v>429408</v>
      </c>
      <c r="J7154" s="42"/>
      <c r="K7154" s="42"/>
      <c r="L7154" s="42" t="s">
        <v>4489</v>
      </c>
      <c r="M7154" s="42" t="s">
        <v>4056</v>
      </c>
      <c r="N7154" s="42" t="s">
        <v>2447</v>
      </c>
      <c r="O7154" s="137" t="s">
        <v>4057</v>
      </c>
      <c r="P7154" s="42" t="s">
        <v>64</v>
      </c>
      <c r="Q7154" s="42" t="s">
        <v>65</v>
      </c>
      <c r="R7154" s="42">
        <v>1</v>
      </c>
      <c r="S7154" s="137" t="s">
        <v>2419</v>
      </c>
      <c r="T7154" s="62">
        <v>683234250</v>
      </c>
      <c r="U7154" s="62">
        <v>665176615.48000002</v>
      </c>
      <c r="Z7154" s="54" t="s">
        <v>280</v>
      </c>
      <c r="AA7154" s="132">
        <v>8.2100443442033496E-7</v>
      </c>
      <c r="AJ7154" s="42"/>
      <c r="AM7154" s="42"/>
      <c r="AN7154" s="42"/>
      <c r="AO7154" s="42"/>
      <c r="AP7154" s="42"/>
      <c r="AY7154" s="42"/>
      <c r="AZ7154" s="42"/>
      <c r="BA7154" s="42"/>
      <c r="BB7154" s="42"/>
      <c r="BN7154" s="54" t="s">
        <v>4578</v>
      </c>
      <c r="BO7154" s="58" t="str">
        <f t="shared" si="111"/>
        <v>境内资产</v>
      </c>
      <c r="BP7154" s="58" t="str">
        <f>IF(M7154="",VLOOKUP(D7154,Sheet4!$A$1:$B$92,2,0),VLOOKUP(Q7154,Sheet4!$A$1:$B$92,2,0))</f>
        <v>保险资产管理产品</v>
      </c>
    </row>
    <row r="7155" spans="1:68" s="58" customFormat="1" ht="12.75" customHeight="1">
      <c r="A7155" s="64" t="s">
        <v>3754</v>
      </c>
      <c r="B7155" s="54" t="s">
        <v>1669</v>
      </c>
      <c r="C7155" s="252" t="s">
        <v>5552</v>
      </c>
      <c r="D7155" s="252" t="s">
        <v>672</v>
      </c>
      <c r="E7155" s="54" t="s">
        <v>3755</v>
      </c>
      <c r="F7155" s="54" t="s">
        <v>1669</v>
      </c>
      <c r="G7155" s="129">
        <v>116519</v>
      </c>
      <c r="H7155" s="323">
        <v>2679455.67</v>
      </c>
      <c r="I7155" s="323">
        <v>2187061.63</v>
      </c>
      <c r="J7155" s="42"/>
      <c r="K7155" s="42"/>
      <c r="L7155" s="42" t="s">
        <v>4489</v>
      </c>
      <c r="M7155" s="42" t="s">
        <v>4056</v>
      </c>
      <c r="N7155" s="42" t="s">
        <v>2447</v>
      </c>
      <c r="O7155" s="137" t="s">
        <v>4057</v>
      </c>
      <c r="P7155" s="42" t="s">
        <v>64</v>
      </c>
      <c r="Q7155" s="42" t="s">
        <v>65</v>
      </c>
      <c r="R7155" s="42">
        <v>1</v>
      </c>
      <c r="S7155" s="137" t="s">
        <v>2419</v>
      </c>
      <c r="T7155" s="62">
        <v>683234250</v>
      </c>
      <c r="U7155" s="62">
        <v>665176615.48000002</v>
      </c>
      <c r="Z7155" s="54" t="s">
        <v>280</v>
      </c>
      <c r="AA7155" s="132">
        <v>7.86199060968535E-6</v>
      </c>
      <c r="AJ7155" s="42"/>
      <c r="AM7155" s="42"/>
      <c r="AN7155" s="42"/>
      <c r="AO7155" s="42"/>
      <c r="AP7155" s="42"/>
      <c r="AY7155" s="42"/>
      <c r="AZ7155" s="42"/>
      <c r="BA7155" s="42"/>
      <c r="BB7155" s="42"/>
      <c r="BN7155" s="54" t="s">
        <v>4578</v>
      </c>
      <c r="BO7155" s="58" t="str">
        <f t="shared" si="111"/>
        <v>境内资产</v>
      </c>
      <c r="BP7155" s="58" t="str">
        <f>IF(M7155="",VLOOKUP(D7155,Sheet4!$A$1:$B$92,2,0),VLOOKUP(Q7155,Sheet4!$A$1:$B$92,2,0))</f>
        <v>保险资产管理产品</v>
      </c>
    </row>
    <row r="7156" spans="1:68" s="58" customFormat="1" ht="12.75" customHeight="1">
      <c r="A7156" s="64" t="s">
        <v>3756</v>
      </c>
      <c r="B7156" s="54" t="s">
        <v>3757</v>
      </c>
      <c r="C7156" s="252" t="s">
        <v>5552</v>
      </c>
      <c r="D7156" s="252" t="s">
        <v>672</v>
      </c>
      <c r="E7156" s="54" t="s">
        <v>3758</v>
      </c>
      <c r="F7156" s="54" t="s">
        <v>3757</v>
      </c>
      <c r="G7156" s="129">
        <v>34400</v>
      </c>
      <c r="H7156" s="323">
        <v>959366.55</v>
      </c>
      <c r="I7156" s="323">
        <v>542832</v>
      </c>
      <c r="J7156" s="42"/>
      <c r="K7156" s="42"/>
      <c r="L7156" s="42" t="s">
        <v>4489</v>
      </c>
      <c r="M7156" s="42" t="s">
        <v>4056</v>
      </c>
      <c r="N7156" s="42" t="s">
        <v>2447</v>
      </c>
      <c r="O7156" s="137" t="s">
        <v>4057</v>
      </c>
      <c r="P7156" s="42" t="s">
        <v>64</v>
      </c>
      <c r="Q7156" s="42" t="s">
        <v>65</v>
      </c>
      <c r="R7156" s="42">
        <v>1</v>
      </c>
      <c r="S7156" s="137" t="s">
        <v>2419</v>
      </c>
      <c r="T7156" s="62">
        <v>683234250</v>
      </c>
      <c r="U7156" s="62">
        <v>665176615.48000002</v>
      </c>
      <c r="Z7156" s="54" t="s">
        <v>280</v>
      </c>
      <c r="AA7156" s="132">
        <v>4.0502580408742399E-6</v>
      </c>
      <c r="AJ7156" s="42"/>
      <c r="AM7156" s="42"/>
      <c r="AN7156" s="42"/>
      <c r="AO7156" s="42"/>
      <c r="AP7156" s="42"/>
      <c r="AY7156" s="42"/>
      <c r="AZ7156" s="42"/>
      <c r="BA7156" s="42"/>
      <c r="BB7156" s="42"/>
      <c r="BN7156" s="54" t="s">
        <v>4578</v>
      </c>
      <c r="BO7156" s="58" t="str">
        <f t="shared" si="111"/>
        <v>境内资产</v>
      </c>
      <c r="BP7156" s="58" t="str">
        <f>IF(M7156="",VLOOKUP(D7156,Sheet4!$A$1:$B$92,2,0),VLOOKUP(Q7156,Sheet4!$A$1:$B$92,2,0))</f>
        <v>保险资产管理产品</v>
      </c>
    </row>
    <row r="7157" spans="1:68" s="58" customFormat="1" ht="12.75" customHeight="1">
      <c r="A7157" s="64" t="s">
        <v>1954</v>
      </c>
      <c r="B7157" s="54" t="s">
        <v>1390</v>
      </c>
      <c r="C7157" s="252" t="s">
        <v>5552</v>
      </c>
      <c r="D7157" s="252" t="s">
        <v>672</v>
      </c>
      <c r="E7157" s="54" t="s">
        <v>2837</v>
      </c>
      <c r="F7157" s="54" t="s">
        <v>1390</v>
      </c>
      <c r="G7157" s="129">
        <v>40784</v>
      </c>
      <c r="H7157" s="323">
        <v>627963.78</v>
      </c>
      <c r="I7157" s="323">
        <v>725955.2</v>
      </c>
      <c r="J7157" s="42"/>
      <c r="K7157" s="42"/>
      <c r="L7157" s="42" t="s">
        <v>4489</v>
      </c>
      <c r="M7157" s="42" t="s">
        <v>4056</v>
      </c>
      <c r="N7157" s="42" t="s">
        <v>2447</v>
      </c>
      <c r="O7157" s="137" t="s">
        <v>4057</v>
      </c>
      <c r="P7157" s="42" t="s">
        <v>64</v>
      </c>
      <c r="Q7157" s="42" t="s">
        <v>65</v>
      </c>
      <c r="R7157" s="42">
        <v>1</v>
      </c>
      <c r="S7157" s="137" t="s">
        <v>2419</v>
      </c>
      <c r="T7157" s="62">
        <v>683234250</v>
      </c>
      <c r="U7157" s="62">
        <v>665176615.48000002</v>
      </c>
      <c r="Z7157" s="54" t="s">
        <v>280</v>
      </c>
      <c r="AA7157" s="132">
        <v>3.4071038790214199E-6</v>
      </c>
      <c r="AJ7157" s="42"/>
      <c r="AM7157" s="42"/>
      <c r="AN7157" s="42"/>
      <c r="AO7157" s="42"/>
      <c r="AP7157" s="42"/>
      <c r="AY7157" s="42"/>
      <c r="AZ7157" s="42"/>
      <c r="BA7157" s="42"/>
      <c r="BB7157" s="42"/>
      <c r="BN7157" s="54" t="s">
        <v>4578</v>
      </c>
      <c r="BO7157" s="58" t="str">
        <f t="shared" si="111"/>
        <v>境内资产</v>
      </c>
      <c r="BP7157" s="58" t="str">
        <f>IF(M7157="",VLOOKUP(D7157,Sheet4!$A$1:$B$92,2,0),VLOOKUP(Q7157,Sheet4!$A$1:$B$92,2,0))</f>
        <v>保险资产管理产品</v>
      </c>
    </row>
    <row r="7158" spans="1:68" s="58" customFormat="1" ht="12.75" customHeight="1">
      <c r="A7158" s="64" t="s">
        <v>2838</v>
      </c>
      <c r="B7158" s="54" t="s">
        <v>2839</v>
      </c>
      <c r="C7158" s="252" t="s">
        <v>5552</v>
      </c>
      <c r="D7158" s="252" t="s">
        <v>672</v>
      </c>
      <c r="E7158" s="54" t="s">
        <v>2840</v>
      </c>
      <c r="F7158" s="54" t="s">
        <v>2839</v>
      </c>
      <c r="G7158" s="129">
        <v>96500</v>
      </c>
      <c r="H7158" s="323">
        <v>393940.19</v>
      </c>
      <c r="I7158" s="323">
        <v>336785</v>
      </c>
      <c r="J7158" s="42"/>
      <c r="K7158" s="42"/>
      <c r="L7158" s="42" t="s">
        <v>4489</v>
      </c>
      <c r="M7158" s="42" t="s">
        <v>4056</v>
      </c>
      <c r="N7158" s="42" t="s">
        <v>2447</v>
      </c>
      <c r="O7158" s="137" t="s">
        <v>4057</v>
      </c>
      <c r="P7158" s="42" t="s">
        <v>64</v>
      </c>
      <c r="Q7158" s="42" t="s">
        <v>65</v>
      </c>
      <c r="R7158" s="42">
        <v>1</v>
      </c>
      <c r="S7158" s="137" t="s">
        <v>2419</v>
      </c>
      <c r="T7158" s="62">
        <v>683234250</v>
      </c>
      <c r="U7158" s="62">
        <v>665176615.48000002</v>
      </c>
      <c r="Z7158" s="54" t="s">
        <v>280</v>
      </c>
      <c r="AA7158" s="132">
        <v>3.1140954610709999E-6</v>
      </c>
      <c r="AJ7158" s="42"/>
      <c r="AM7158" s="42"/>
      <c r="AN7158" s="42"/>
      <c r="AO7158" s="42"/>
      <c r="AP7158" s="42"/>
      <c r="AY7158" s="42"/>
      <c r="AZ7158" s="42"/>
      <c r="BA7158" s="42"/>
      <c r="BB7158" s="42"/>
      <c r="BN7158" s="54" t="s">
        <v>4578</v>
      </c>
      <c r="BO7158" s="58" t="str">
        <f t="shared" si="111"/>
        <v>境内资产</v>
      </c>
      <c r="BP7158" s="58" t="str">
        <f>IF(M7158="",VLOOKUP(D7158,Sheet4!$A$1:$B$92,2,0),VLOOKUP(Q7158,Sheet4!$A$1:$B$92,2,0))</f>
        <v>保险资产管理产品</v>
      </c>
    </row>
    <row r="7159" spans="1:68" s="58" customFormat="1" ht="12.75" customHeight="1">
      <c r="A7159" s="64" t="s">
        <v>3759</v>
      </c>
      <c r="B7159" s="54" t="s">
        <v>3760</v>
      </c>
      <c r="C7159" s="252" t="s">
        <v>5552</v>
      </c>
      <c r="D7159" s="252" t="s">
        <v>672</v>
      </c>
      <c r="E7159" s="54" t="s">
        <v>3761</v>
      </c>
      <c r="F7159" s="54" t="s">
        <v>3760</v>
      </c>
      <c r="G7159" s="129">
        <v>16496</v>
      </c>
      <c r="H7159" s="323">
        <v>142329.65</v>
      </c>
      <c r="I7159" s="323">
        <v>99965.759999999995</v>
      </c>
      <c r="J7159" s="42"/>
      <c r="K7159" s="42"/>
      <c r="L7159" s="42" t="s">
        <v>4489</v>
      </c>
      <c r="M7159" s="42" t="s">
        <v>4056</v>
      </c>
      <c r="N7159" s="42" t="s">
        <v>2447</v>
      </c>
      <c r="O7159" s="137" t="s">
        <v>4057</v>
      </c>
      <c r="P7159" s="42" t="s">
        <v>64</v>
      </c>
      <c r="Q7159" s="42" t="s">
        <v>65</v>
      </c>
      <c r="R7159" s="42">
        <v>1</v>
      </c>
      <c r="S7159" s="137" t="s">
        <v>2419</v>
      </c>
      <c r="T7159" s="62">
        <v>683234250</v>
      </c>
      <c r="U7159" s="62">
        <v>665176615.48000002</v>
      </c>
      <c r="Z7159" s="54" t="s">
        <v>280</v>
      </c>
      <c r="AA7159" s="132">
        <v>2.5673498615765799E-6</v>
      </c>
      <c r="AJ7159" s="42"/>
      <c r="AM7159" s="42"/>
      <c r="AN7159" s="42"/>
      <c r="AO7159" s="42"/>
      <c r="AP7159" s="42"/>
      <c r="AY7159" s="42"/>
      <c r="AZ7159" s="42"/>
      <c r="BA7159" s="42"/>
      <c r="BB7159" s="42"/>
      <c r="BN7159" s="54" t="s">
        <v>4578</v>
      </c>
      <c r="BO7159" s="58" t="str">
        <f t="shared" si="111"/>
        <v>境内资产</v>
      </c>
      <c r="BP7159" s="58" t="str">
        <f>IF(M7159="",VLOOKUP(D7159,Sheet4!$A$1:$B$92,2,0),VLOOKUP(Q7159,Sheet4!$A$1:$B$92,2,0))</f>
        <v>保险资产管理产品</v>
      </c>
    </row>
    <row r="7160" spans="1:68" s="58" customFormat="1" ht="12.75" customHeight="1">
      <c r="A7160" s="64" t="s">
        <v>3762</v>
      </c>
      <c r="B7160" s="54" t="s">
        <v>1932</v>
      </c>
      <c r="C7160" s="252" t="s">
        <v>5552</v>
      </c>
      <c r="D7160" s="252" t="s">
        <v>672</v>
      </c>
      <c r="E7160" s="54" t="s">
        <v>3763</v>
      </c>
      <c r="F7160" s="54" t="s">
        <v>1932</v>
      </c>
      <c r="G7160" s="129">
        <v>5400</v>
      </c>
      <c r="H7160" s="323">
        <v>123502</v>
      </c>
      <c r="I7160" s="323">
        <v>76680</v>
      </c>
      <c r="J7160" s="42"/>
      <c r="K7160" s="42"/>
      <c r="L7160" s="42" t="s">
        <v>4489</v>
      </c>
      <c r="M7160" s="42" t="s">
        <v>4056</v>
      </c>
      <c r="N7160" s="42" t="s">
        <v>2447</v>
      </c>
      <c r="O7160" s="137" t="s">
        <v>4057</v>
      </c>
      <c r="P7160" s="42" t="s">
        <v>64</v>
      </c>
      <c r="Q7160" s="42" t="s">
        <v>65</v>
      </c>
      <c r="R7160" s="42">
        <v>1</v>
      </c>
      <c r="S7160" s="137" t="s">
        <v>2419</v>
      </c>
      <c r="T7160" s="62">
        <v>683234250</v>
      </c>
      <c r="U7160" s="62">
        <v>665176615.48000002</v>
      </c>
      <c r="Z7160" s="54" t="s">
        <v>280</v>
      </c>
      <c r="AA7160" s="132">
        <v>3.3066516995037299E-6</v>
      </c>
      <c r="AJ7160" s="42"/>
      <c r="AM7160" s="42"/>
      <c r="AN7160" s="42"/>
      <c r="AO7160" s="42"/>
      <c r="AP7160" s="42"/>
      <c r="AY7160" s="42"/>
      <c r="AZ7160" s="42"/>
      <c r="BA7160" s="42"/>
      <c r="BB7160" s="42"/>
      <c r="BN7160" s="54" t="s">
        <v>4578</v>
      </c>
      <c r="BO7160" s="58" t="str">
        <f t="shared" si="111"/>
        <v>境内资产</v>
      </c>
      <c r="BP7160" s="58" t="str">
        <f>IF(M7160="",VLOOKUP(D7160,Sheet4!$A$1:$B$92,2,0),VLOOKUP(Q7160,Sheet4!$A$1:$B$92,2,0))</f>
        <v>保险资产管理产品</v>
      </c>
    </row>
    <row r="7161" spans="1:68" s="58" customFormat="1" ht="12.75" customHeight="1">
      <c r="A7161" s="64" t="s">
        <v>3764</v>
      </c>
      <c r="B7161" s="54" t="s">
        <v>3765</v>
      </c>
      <c r="C7161" s="252" t="s">
        <v>5552</v>
      </c>
      <c r="D7161" s="252" t="s">
        <v>672</v>
      </c>
      <c r="E7161" s="54" t="s">
        <v>3766</v>
      </c>
      <c r="F7161" s="54" t="s">
        <v>3765</v>
      </c>
      <c r="G7161" s="129">
        <v>3400</v>
      </c>
      <c r="H7161" s="323">
        <v>119147.72</v>
      </c>
      <c r="I7161" s="323">
        <v>120666</v>
      </c>
      <c r="J7161" s="42"/>
      <c r="K7161" s="42"/>
      <c r="L7161" s="42" t="s">
        <v>4489</v>
      </c>
      <c r="M7161" s="42" t="s">
        <v>4056</v>
      </c>
      <c r="N7161" s="42" t="s">
        <v>2447</v>
      </c>
      <c r="O7161" s="137" t="s">
        <v>4057</v>
      </c>
      <c r="P7161" s="42" t="s">
        <v>64</v>
      </c>
      <c r="Q7161" s="42" t="s">
        <v>65</v>
      </c>
      <c r="R7161" s="42">
        <v>1</v>
      </c>
      <c r="S7161" s="137" t="s">
        <v>2419</v>
      </c>
      <c r="T7161" s="62">
        <v>683234250</v>
      </c>
      <c r="U7161" s="62">
        <v>665176615.48000002</v>
      </c>
      <c r="Z7161" s="54" t="s">
        <v>280</v>
      </c>
      <c r="AA7161" s="132">
        <v>2.47909130384046E-6</v>
      </c>
      <c r="AJ7161" s="42"/>
      <c r="AM7161" s="42"/>
      <c r="AN7161" s="42"/>
      <c r="AO7161" s="42"/>
      <c r="AP7161" s="42"/>
      <c r="AY7161" s="42"/>
      <c r="AZ7161" s="42"/>
      <c r="BA7161" s="42"/>
      <c r="BB7161" s="42"/>
      <c r="BN7161" s="54" t="s">
        <v>4578</v>
      </c>
      <c r="BO7161" s="58" t="str">
        <f t="shared" si="111"/>
        <v>境内资产</v>
      </c>
      <c r="BP7161" s="58" t="str">
        <f>IF(M7161="",VLOOKUP(D7161,Sheet4!$A$1:$B$92,2,0),VLOOKUP(Q7161,Sheet4!$A$1:$B$92,2,0))</f>
        <v>保险资产管理产品</v>
      </c>
    </row>
    <row r="7162" spans="1:68" s="58" customFormat="1" ht="12.75" customHeight="1">
      <c r="A7162" s="64" t="s">
        <v>3767</v>
      </c>
      <c r="B7162" s="54" t="s">
        <v>3768</v>
      </c>
      <c r="C7162" s="252" t="s">
        <v>5552</v>
      </c>
      <c r="D7162" s="252" t="s">
        <v>672</v>
      </c>
      <c r="E7162" s="54" t="s">
        <v>3769</v>
      </c>
      <c r="F7162" s="54" t="s">
        <v>3768</v>
      </c>
      <c r="G7162" s="129">
        <v>20500</v>
      </c>
      <c r="H7162" s="323">
        <v>432212.34</v>
      </c>
      <c r="I7162" s="323">
        <v>316315</v>
      </c>
      <c r="J7162" s="42"/>
      <c r="K7162" s="42"/>
      <c r="L7162" s="42" t="s">
        <v>4489</v>
      </c>
      <c r="M7162" s="42" t="s">
        <v>4056</v>
      </c>
      <c r="N7162" s="42" t="s">
        <v>2447</v>
      </c>
      <c r="O7162" s="137" t="s">
        <v>4057</v>
      </c>
      <c r="P7162" s="42" t="s">
        <v>64</v>
      </c>
      <c r="Q7162" s="42" t="s">
        <v>65</v>
      </c>
      <c r="R7162" s="42">
        <v>1</v>
      </c>
      <c r="S7162" s="137" t="s">
        <v>2419</v>
      </c>
      <c r="T7162" s="62">
        <v>683234250</v>
      </c>
      <c r="U7162" s="62">
        <v>665176615.48000002</v>
      </c>
      <c r="Z7162" s="54" t="s">
        <v>280</v>
      </c>
      <c r="AA7162" s="132">
        <v>1.75461700600231E-6</v>
      </c>
      <c r="AJ7162" s="42"/>
      <c r="AM7162" s="42"/>
      <c r="AN7162" s="42"/>
      <c r="AO7162" s="42"/>
      <c r="AP7162" s="42"/>
      <c r="AY7162" s="42"/>
      <c r="AZ7162" s="42"/>
      <c r="BA7162" s="42"/>
      <c r="BB7162" s="42"/>
      <c r="BN7162" s="54" t="s">
        <v>4578</v>
      </c>
      <c r="BO7162" s="58" t="str">
        <f t="shared" si="111"/>
        <v>境内资产</v>
      </c>
      <c r="BP7162" s="58" t="str">
        <f>IF(M7162="",VLOOKUP(D7162,Sheet4!$A$1:$B$92,2,0),VLOOKUP(Q7162,Sheet4!$A$1:$B$92,2,0))</f>
        <v>保险资产管理产品</v>
      </c>
    </row>
    <row r="7163" spans="1:68" s="58" customFormat="1" ht="12.75" customHeight="1">
      <c r="A7163" s="64" t="s">
        <v>3770</v>
      </c>
      <c r="B7163" s="54" t="s">
        <v>3771</v>
      </c>
      <c r="C7163" s="252" t="s">
        <v>5552</v>
      </c>
      <c r="D7163" s="252" t="s">
        <v>672</v>
      </c>
      <c r="E7163" s="54" t="s">
        <v>3772</v>
      </c>
      <c r="F7163" s="54" t="s">
        <v>3771</v>
      </c>
      <c r="G7163" s="129">
        <v>15500</v>
      </c>
      <c r="H7163" s="323">
        <v>206379.51999999999</v>
      </c>
      <c r="I7163" s="323">
        <v>122915</v>
      </c>
      <c r="J7163" s="42"/>
      <c r="K7163" s="42"/>
      <c r="L7163" s="42" t="s">
        <v>4489</v>
      </c>
      <c r="M7163" s="42" t="s">
        <v>4056</v>
      </c>
      <c r="N7163" s="42" t="s">
        <v>2447</v>
      </c>
      <c r="O7163" s="137" t="s">
        <v>4057</v>
      </c>
      <c r="P7163" s="42" t="s">
        <v>64</v>
      </c>
      <c r="Q7163" s="42" t="s">
        <v>65</v>
      </c>
      <c r="R7163" s="42">
        <v>1</v>
      </c>
      <c r="S7163" s="137" t="s">
        <v>2419</v>
      </c>
      <c r="T7163" s="62">
        <v>683234250</v>
      </c>
      <c r="U7163" s="62">
        <v>665176615.48000002</v>
      </c>
      <c r="Z7163" s="54" t="s">
        <v>280</v>
      </c>
      <c r="AA7163" s="132">
        <v>5.1250524197801103E-6</v>
      </c>
      <c r="AJ7163" s="42"/>
      <c r="AM7163" s="42"/>
      <c r="AN7163" s="42"/>
      <c r="AO7163" s="42"/>
      <c r="AP7163" s="42"/>
      <c r="AY7163" s="42"/>
      <c r="AZ7163" s="42"/>
      <c r="BA7163" s="42"/>
      <c r="BB7163" s="42"/>
      <c r="BN7163" s="54" t="s">
        <v>4578</v>
      </c>
      <c r="BO7163" s="58" t="str">
        <f t="shared" si="111"/>
        <v>境内资产</v>
      </c>
      <c r="BP7163" s="58" t="str">
        <f>IF(M7163="",VLOOKUP(D7163,Sheet4!$A$1:$B$92,2,0),VLOOKUP(Q7163,Sheet4!$A$1:$B$92,2,0))</f>
        <v>保险资产管理产品</v>
      </c>
    </row>
    <row r="7164" spans="1:68" s="58" customFormat="1" ht="12.75" customHeight="1">
      <c r="A7164" s="64" t="s">
        <v>3773</v>
      </c>
      <c r="B7164" s="54" t="s">
        <v>3774</v>
      </c>
      <c r="C7164" s="252" t="s">
        <v>5552</v>
      </c>
      <c r="D7164" s="252" t="s">
        <v>672</v>
      </c>
      <c r="E7164" s="54" t="s">
        <v>3775</v>
      </c>
      <c r="F7164" s="54" t="s">
        <v>3774</v>
      </c>
      <c r="G7164" s="129">
        <v>15500</v>
      </c>
      <c r="H7164" s="323">
        <v>511755.07</v>
      </c>
      <c r="I7164" s="323">
        <v>461745</v>
      </c>
      <c r="J7164" s="42"/>
      <c r="K7164" s="42"/>
      <c r="L7164" s="42" t="s">
        <v>4489</v>
      </c>
      <c r="M7164" s="42" t="s">
        <v>4056</v>
      </c>
      <c r="N7164" s="42" t="s">
        <v>2447</v>
      </c>
      <c r="O7164" s="137" t="s">
        <v>4057</v>
      </c>
      <c r="P7164" s="42" t="s">
        <v>64</v>
      </c>
      <c r="Q7164" s="42" t="s">
        <v>65</v>
      </c>
      <c r="R7164" s="42">
        <v>1</v>
      </c>
      <c r="S7164" s="137" t="s">
        <v>2419</v>
      </c>
      <c r="T7164" s="62">
        <v>683234250</v>
      </c>
      <c r="U7164" s="62">
        <v>665176615.48000002</v>
      </c>
      <c r="Z7164" s="54" t="s">
        <v>280</v>
      </c>
      <c r="AA7164" s="132">
        <v>4.2663689566883701E-6</v>
      </c>
      <c r="AJ7164" s="42"/>
      <c r="AM7164" s="42"/>
      <c r="AN7164" s="42"/>
      <c r="AO7164" s="42"/>
      <c r="AP7164" s="42"/>
      <c r="AY7164" s="42"/>
      <c r="AZ7164" s="42"/>
      <c r="BA7164" s="42"/>
      <c r="BB7164" s="42"/>
      <c r="BN7164" s="54" t="s">
        <v>4578</v>
      </c>
      <c r="BO7164" s="58" t="str">
        <f t="shared" si="111"/>
        <v>境内资产</v>
      </c>
      <c r="BP7164" s="58" t="str">
        <f>IF(M7164="",VLOOKUP(D7164,Sheet4!$A$1:$B$92,2,0),VLOOKUP(Q7164,Sheet4!$A$1:$B$92,2,0))</f>
        <v>保险资产管理产品</v>
      </c>
    </row>
    <row r="7165" spans="1:68" s="58" customFormat="1" ht="12.75" customHeight="1">
      <c r="A7165" s="64" t="s">
        <v>3776</v>
      </c>
      <c r="B7165" s="54" t="s">
        <v>3777</v>
      </c>
      <c r="C7165" s="252" t="s">
        <v>5552</v>
      </c>
      <c r="D7165" s="252" t="s">
        <v>672</v>
      </c>
      <c r="E7165" s="54" t="s">
        <v>3778</v>
      </c>
      <c r="F7165" s="54" t="s">
        <v>3777</v>
      </c>
      <c r="G7165" s="129">
        <v>1300</v>
      </c>
      <c r="H7165" s="323">
        <v>200501</v>
      </c>
      <c r="I7165" s="323">
        <v>164320</v>
      </c>
      <c r="J7165" s="42"/>
      <c r="K7165" s="42"/>
      <c r="L7165" s="42" t="s">
        <v>4489</v>
      </c>
      <c r="M7165" s="42" t="s">
        <v>4056</v>
      </c>
      <c r="N7165" s="42" t="s">
        <v>2447</v>
      </c>
      <c r="O7165" s="137" t="s">
        <v>4057</v>
      </c>
      <c r="P7165" s="42" t="s">
        <v>64</v>
      </c>
      <c r="Q7165" s="42" t="s">
        <v>65</v>
      </c>
      <c r="R7165" s="42">
        <v>1</v>
      </c>
      <c r="S7165" s="137" t="s">
        <v>2419</v>
      </c>
      <c r="T7165" s="62">
        <v>683234250</v>
      </c>
      <c r="U7165" s="62">
        <v>665176615.48000002</v>
      </c>
      <c r="Z7165" s="54" t="s">
        <v>280</v>
      </c>
      <c r="AA7165" s="132">
        <v>2.6861102589828099E-6</v>
      </c>
      <c r="AJ7165" s="42"/>
      <c r="AM7165" s="42"/>
      <c r="AN7165" s="42"/>
      <c r="AO7165" s="42"/>
      <c r="AP7165" s="42"/>
      <c r="AY7165" s="42"/>
      <c r="AZ7165" s="42"/>
      <c r="BA7165" s="42"/>
      <c r="BB7165" s="42"/>
      <c r="BN7165" s="54" t="s">
        <v>4578</v>
      </c>
      <c r="BO7165" s="58" t="str">
        <f t="shared" si="111"/>
        <v>境内资产</v>
      </c>
      <c r="BP7165" s="58" t="str">
        <f>IF(M7165="",VLOOKUP(D7165,Sheet4!$A$1:$B$92,2,0),VLOOKUP(Q7165,Sheet4!$A$1:$B$92,2,0))</f>
        <v>保险资产管理产品</v>
      </c>
    </row>
    <row r="7166" spans="1:68" s="58" customFormat="1" ht="12.75" customHeight="1">
      <c r="A7166" s="64" t="s">
        <v>2859</v>
      </c>
      <c r="B7166" s="54" t="s">
        <v>2860</v>
      </c>
      <c r="C7166" s="252" t="s">
        <v>5552</v>
      </c>
      <c r="D7166" s="252" t="s">
        <v>672</v>
      </c>
      <c r="E7166" s="54" t="s">
        <v>2861</v>
      </c>
      <c r="F7166" s="54" t="s">
        <v>2860</v>
      </c>
      <c r="G7166" s="129">
        <v>12200</v>
      </c>
      <c r="H7166" s="323">
        <v>194056</v>
      </c>
      <c r="I7166" s="323">
        <v>96502</v>
      </c>
      <c r="J7166" s="42"/>
      <c r="K7166" s="42"/>
      <c r="L7166" s="42" t="s">
        <v>4489</v>
      </c>
      <c r="M7166" s="42" t="s">
        <v>4056</v>
      </c>
      <c r="N7166" s="42" t="s">
        <v>2447</v>
      </c>
      <c r="O7166" s="137" t="s">
        <v>4057</v>
      </c>
      <c r="P7166" s="42" t="s">
        <v>64</v>
      </c>
      <c r="Q7166" s="42" t="s">
        <v>65</v>
      </c>
      <c r="R7166" s="42">
        <v>1</v>
      </c>
      <c r="S7166" s="137" t="s">
        <v>2419</v>
      </c>
      <c r="T7166" s="62">
        <v>683234250</v>
      </c>
      <c r="U7166" s="62">
        <v>665176615.48000002</v>
      </c>
      <c r="Z7166" s="54" t="s">
        <v>280</v>
      </c>
      <c r="AA7166" s="132">
        <v>4.7404002507138601E-6</v>
      </c>
      <c r="AJ7166" s="42"/>
      <c r="AM7166" s="42"/>
      <c r="AN7166" s="42"/>
      <c r="AO7166" s="42"/>
      <c r="AP7166" s="42"/>
      <c r="AY7166" s="42"/>
      <c r="AZ7166" s="42"/>
      <c r="BA7166" s="42"/>
      <c r="BB7166" s="42"/>
      <c r="BN7166" s="54" t="s">
        <v>4578</v>
      </c>
      <c r="BO7166" s="58" t="str">
        <f t="shared" si="111"/>
        <v>境内资产</v>
      </c>
      <c r="BP7166" s="58" t="str">
        <f>IF(M7166="",VLOOKUP(D7166,Sheet4!$A$1:$B$92,2,0),VLOOKUP(Q7166,Sheet4!$A$1:$B$92,2,0))</f>
        <v>保险资产管理产品</v>
      </c>
    </row>
    <row r="7167" spans="1:68" s="58" customFormat="1" ht="12.75" customHeight="1">
      <c r="A7167" s="64" t="s">
        <v>3779</v>
      </c>
      <c r="B7167" s="54" t="s">
        <v>3780</v>
      </c>
      <c r="C7167" s="252" t="s">
        <v>5552</v>
      </c>
      <c r="D7167" s="252" t="s">
        <v>672</v>
      </c>
      <c r="E7167" s="54" t="s">
        <v>3781</v>
      </c>
      <c r="F7167" s="54" t="s">
        <v>3780</v>
      </c>
      <c r="G7167" s="129">
        <v>10100</v>
      </c>
      <c r="H7167" s="323">
        <v>209903.68</v>
      </c>
      <c r="I7167" s="323">
        <v>154126</v>
      </c>
      <c r="J7167" s="42"/>
      <c r="K7167" s="42"/>
      <c r="L7167" s="42" t="s">
        <v>4489</v>
      </c>
      <c r="M7167" s="42" t="s">
        <v>4056</v>
      </c>
      <c r="N7167" s="42" t="s">
        <v>2447</v>
      </c>
      <c r="O7167" s="137" t="s">
        <v>4057</v>
      </c>
      <c r="P7167" s="42" t="s">
        <v>64</v>
      </c>
      <c r="Q7167" s="42" t="s">
        <v>65</v>
      </c>
      <c r="R7167" s="42">
        <v>1</v>
      </c>
      <c r="S7167" s="137" t="s">
        <v>2419</v>
      </c>
      <c r="T7167" s="62">
        <v>683234250</v>
      </c>
      <c r="U7167" s="62">
        <v>665176615.48000002</v>
      </c>
      <c r="Z7167" s="54" t="s">
        <v>280</v>
      </c>
      <c r="AA7167" s="132">
        <v>2.2582808014400999E-6</v>
      </c>
      <c r="AJ7167" s="42"/>
      <c r="AM7167" s="42"/>
      <c r="AN7167" s="42"/>
      <c r="AO7167" s="42"/>
      <c r="AP7167" s="42"/>
      <c r="AY7167" s="42"/>
      <c r="AZ7167" s="42"/>
      <c r="BA7167" s="42"/>
      <c r="BB7167" s="42"/>
      <c r="BN7167" s="54" t="s">
        <v>4578</v>
      </c>
      <c r="BO7167" s="58" t="str">
        <f t="shared" si="111"/>
        <v>境内资产</v>
      </c>
      <c r="BP7167" s="58" t="str">
        <f>IF(M7167="",VLOOKUP(D7167,Sheet4!$A$1:$B$92,2,0),VLOOKUP(Q7167,Sheet4!$A$1:$B$92,2,0))</f>
        <v>保险资产管理产品</v>
      </c>
    </row>
    <row r="7168" spans="1:68" s="58" customFormat="1" ht="12.75" customHeight="1">
      <c r="A7168" s="64" t="s">
        <v>3782</v>
      </c>
      <c r="B7168" s="54" t="s">
        <v>3783</v>
      </c>
      <c r="C7168" s="252" t="s">
        <v>5552</v>
      </c>
      <c r="D7168" s="252" t="s">
        <v>672</v>
      </c>
      <c r="E7168" s="54" t="s">
        <v>3784</v>
      </c>
      <c r="F7168" s="54" t="s">
        <v>3783</v>
      </c>
      <c r="G7168" s="129">
        <v>3600</v>
      </c>
      <c r="H7168" s="323">
        <v>121975.55</v>
      </c>
      <c r="I7168" s="323">
        <v>68904</v>
      </c>
      <c r="J7168" s="42"/>
      <c r="K7168" s="42"/>
      <c r="L7168" s="42" t="s">
        <v>4489</v>
      </c>
      <c r="M7168" s="42" t="s">
        <v>4056</v>
      </c>
      <c r="N7168" s="42" t="s">
        <v>2447</v>
      </c>
      <c r="O7168" s="137" t="s">
        <v>4057</v>
      </c>
      <c r="P7168" s="42" t="s">
        <v>64</v>
      </c>
      <c r="Q7168" s="42" t="s">
        <v>65</v>
      </c>
      <c r="R7168" s="42">
        <v>1</v>
      </c>
      <c r="S7168" s="137" t="s">
        <v>2419</v>
      </c>
      <c r="T7168" s="62">
        <v>683234250</v>
      </c>
      <c r="U7168" s="62">
        <v>665176615.48000002</v>
      </c>
      <c r="Z7168" s="54" t="s">
        <v>280</v>
      </c>
      <c r="AA7168" s="132">
        <v>2.6216622130026799E-6</v>
      </c>
      <c r="AJ7168" s="42"/>
      <c r="AM7168" s="42"/>
      <c r="AN7168" s="42"/>
      <c r="AO7168" s="42"/>
      <c r="AP7168" s="42"/>
      <c r="AY7168" s="42"/>
      <c r="AZ7168" s="42"/>
      <c r="BA7168" s="42"/>
      <c r="BB7168" s="42"/>
      <c r="BN7168" s="54" t="s">
        <v>4578</v>
      </c>
      <c r="BO7168" s="58" t="str">
        <f t="shared" si="111"/>
        <v>境内资产</v>
      </c>
      <c r="BP7168" s="58" t="str">
        <f>IF(M7168="",VLOOKUP(D7168,Sheet4!$A$1:$B$92,2,0),VLOOKUP(Q7168,Sheet4!$A$1:$B$92,2,0))</f>
        <v>保险资产管理产品</v>
      </c>
    </row>
    <row r="7169" spans="1:68" s="58" customFormat="1" ht="12.75" customHeight="1">
      <c r="A7169" s="64" t="s">
        <v>1544</v>
      </c>
      <c r="B7169" s="54" t="s">
        <v>1545</v>
      </c>
      <c r="C7169" s="252" t="s">
        <v>5552</v>
      </c>
      <c r="D7169" s="252" t="s">
        <v>672</v>
      </c>
      <c r="E7169" s="54" t="s">
        <v>1546</v>
      </c>
      <c r="F7169" s="54" t="s">
        <v>1545</v>
      </c>
      <c r="G7169" s="129">
        <v>15287</v>
      </c>
      <c r="H7169" s="323">
        <v>272225.49</v>
      </c>
      <c r="I7169" s="323">
        <v>238324.33</v>
      </c>
      <c r="J7169" s="42"/>
      <c r="K7169" s="42"/>
      <c r="L7169" s="42" t="s">
        <v>4489</v>
      </c>
      <c r="M7169" s="42" t="s">
        <v>4056</v>
      </c>
      <c r="N7169" s="42" t="s">
        <v>2447</v>
      </c>
      <c r="O7169" s="137" t="s">
        <v>4057</v>
      </c>
      <c r="P7169" s="42" t="s">
        <v>64</v>
      </c>
      <c r="Q7169" s="42" t="s">
        <v>65</v>
      </c>
      <c r="R7169" s="42">
        <v>1</v>
      </c>
      <c r="S7169" s="137" t="s">
        <v>2419</v>
      </c>
      <c r="T7169" s="62">
        <v>683234250</v>
      </c>
      <c r="U7169" s="62">
        <v>665176615.48000002</v>
      </c>
      <c r="Z7169" s="54" t="s">
        <v>280</v>
      </c>
      <c r="AA7169" s="132">
        <v>3.8187554007523302E-6</v>
      </c>
      <c r="AJ7169" s="42"/>
      <c r="AM7169" s="42"/>
      <c r="AN7169" s="42"/>
      <c r="AO7169" s="42"/>
      <c r="AP7169" s="42"/>
      <c r="AY7169" s="42"/>
      <c r="AZ7169" s="42"/>
      <c r="BA7169" s="42"/>
      <c r="BB7169" s="42"/>
      <c r="BN7169" s="54" t="s">
        <v>4578</v>
      </c>
      <c r="BO7169" s="58" t="str">
        <f t="shared" si="111"/>
        <v>境内资产</v>
      </c>
      <c r="BP7169" s="58" t="str">
        <f>IF(M7169="",VLOOKUP(D7169,Sheet4!$A$1:$B$92,2,0),VLOOKUP(Q7169,Sheet4!$A$1:$B$92,2,0))</f>
        <v>保险资产管理产品</v>
      </c>
    </row>
    <row r="7170" spans="1:68" s="58" customFormat="1" ht="12.75" customHeight="1">
      <c r="A7170" s="64" t="s">
        <v>3785</v>
      </c>
      <c r="B7170" s="54" t="s">
        <v>3786</v>
      </c>
      <c r="C7170" s="252" t="s">
        <v>5552</v>
      </c>
      <c r="D7170" s="252" t="s">
        <v>672</v>
      </c>
      <c r="E7170" s="54" t="s">
        <v>3787</v>
      </c>
      <c r="F7170" s="54" t="s">
        <v>3786</v>
      </c>
      <c r="G7170" s="129">
        <v>6800</v>
      </c>
      <c r="H7170" s="323">
        <v>160630.95000000001</v>
      </c>
      <c r="I7170" s="323">
        <v>110500</v>
      </c>
      <c r="J7170" s="42"/>
      <c r="K7170" s="42"/>
      <c r="L7170" s="42" t="s">
        <v>4489</v>
      </c>
      <c r="M7170" s="42" t="s">
        <v>4056</v>
      </c>
      <c r="N7170" s="42" t="s">
        <v>2447</v>
      </c>
      <c r="O7170" s="137" t="s">
        <v>4057</v>
      </c>
      <c r="P7170" s="42" t="s">
        <v>64</v>
      </c>
      <c r="Q7170" s="42" t="s">
        <v>65</v>
      </c>
      <c r="R7170" s="42">
        <v>1</v>
      </c>
      <c r="S7170" s="137" t="s">
        <v>2419</v>
      </c>
      <c r="T7170" s="62">
        <v>683234250</v>
      </c>
      <c r="U7170" s="62">
        <v>665176615.48000002</v>
      </c>
      <c r="Z7170" s="54" t="s">
        <v>280</v>
      </c>
      <c r="AA7170" s="132">
        <v>2.93770230724547E-6</v>
      </c>
      <c r="AJ7170" s="42"/>
      <c r="AM7170" s="42"/>
      <c r="AN7170" s="42"/>
      <c r="AO7170" s="42"/>
      <c r="AP7170" s="42"/>
      <c r="AY7170" s="42"/>
      <c r="AZ7170" s="42"/>
      <c r="BA7170" s="42"/>
      <c r="BB7170" s="42"/>
      <c r="BN7170" s="54" t="s">
        <v>4578</v>
      </c>
      <c r="BO7170" s="58" t="str">
        <f t="shared" si="111"/>
        <v>境内资产</v>
      </c>
      <c r="BP7170" s="58" t="str">
        <f>IF(M7170="",VLOOKUP(D7170,Sheet4!$A$1:$B$92,2,0),VLOOKUP(Q7170,Sheet4!$A$1:$B$92,2,0))</f>
        <v>保险资产管理产品</v>
      </c>
    </row>
    <row r="7171" spans="1:68" s="58" customFormat="1" ht="12.75" customHeight="1">
      <c r="A7171" s="64" t="s">
        <v>3788</v>
      </c>
      <c r="B7171" s="54" t="s">
        <v>1540</v>
      </c>
      <c r="C7171" s="252" t="s">
        <v>5552</v>
      </c>
      <c r="D7171" s="252" t="s">
        <v>672</v>
      </c>
      <c r="E7171" s="54" t="s">
        <v>3789</v>
      </c>
      <c r="F7171" s="54" t="s">
        <v>1540</v>
      </c>
      <c r="G7171" s="129">
        <v>6000</v>
      </c>
      <c r="H7171" s="323">
        <v>305067.40999999997</v>
      </c>
      <c r="I7171" s="323">
        <v>255120</v>
      </c>
      <c r="J7171" s="42"/>
      <c r="K7171" s="42"/>
      <c r="L7171" s="42" t="s">
        <v>4489</v>
      </c>
      <c r="M7171" s="42" t="s">
        <v>4056</v>
      </c>
      <c r="N7171" s="42" t="s">
        <v>2447</v>
      </c>
      <c r="O7171" s="137" t="s">
        <v>4057</v>
      </c>
      <c r="P7171" s="42" t="s">
        <v>64</v>
      </c>
      <c r="Q7171" s="42" t="s">
        <v>65</v>
      </c>
      <c r="R7171" s="42">
        <v>1</v>
      </c>
      <c r="S7171" s="137" t="s">
        <v>2419</v>
      </c>
      <c r="T7171" s="62">
        <v>683234250</v>
      </c>
      <c r="U7171" s="62">
        <v>665176615.48000002</v>
      </c>
      <c r="Z7171" s="54" t="s">
        <v>280</v>
      </c>
      <c r="AA7171" s="132">
        <v>2.3410993040303902E-6</v>
      </c>
      <c r="AJ7171" s="42"/>
      <c r="AM7171" s="42"/>
      <c r="AN7171" s="42"/>
      <c r="AO7171" s="42"/>
      <c r="AP7171" s="42"/>
      <c r="AY7171" s="42"/>
      <c r="AZ7171" s="42"/>
      <c r="BA7171" s="42"/>
      <c r="BB7171" s="42"/>
      <c r="BN7171" s="54" t="s">
        <v>4578</v>
      </c>
      <c r="BO7171" s="58" t="str">
        <f t="shared" ref="BO7171:BO7234" si="112">IF(LEFT(D7171,2)="境外","境外资产","境内资产")</f>
        <v>境内资产</v>
      </c>
      <c r="BP7171" s="58" t="str">
        <f>IF(M7171="",VLOOKUP(D7171,Sheet4!$A$1:$B$92,2,0),VLOOKUP(Q7171,Sheet4!$A$1:$B$92,2,0))</f>
        <v>保险资产管理产品</v>
      </c>
    </row>
    <row r="7172" spans="1:68" s="58" customFormat="1" ht="12.75" customHeight="1">
      <c r="A7172" s="64" t="s">
        <v>3790</v>
      </c>
      <c r="B7172" s="54" t="s">
        <v>3791</v>
      </c>
      <c r="C7172" s="252" t="s">
        <v>5552</v>
      </c>
      <c r="D7172" s="252" t="s">
        <v>672</v>
      </c>
      <c r="E7172" s="54" t="s">
        <v>3792</v>
      </c>
      <c r="F7172" s="54" t="s">
        <v>3791</v>
      </c>
      <c r="G7172" s="129">
        <v>21206</v>
      </c>
      <c r="H7172" s="323">
        <v>1284354.1599999999</v>
      </c>
      <c r="I7172" s="323">
        <v>603310.69999999995</v>
      </c>
      <c r="J7172" s="42"/>
      <c r="K7172" s="42"/>
      <c r="L7172" s="42" t="s">
        <v>4489</v>
      </c>
      <c r="M7172" s="42" t="s">
        <v>4056</v>
      </c>
      <c r="N7172" s="42" t="s">
        <v>2447</v>
      </c>
      <c r="O7172" s="137" t="s">
        <v>4057</v>
      </c>
      <c r="P7172" s="42" t="s">
        <v>64</v>
      </c>
      <c r="Q7172" s="42" t="s">
        <v>65</v>
      </c>
      <c r="R7172" s="42">
        <v>1</v>
      </c>
      <c r="S7172" s="137" t="s">
        <v>2419</v>
      </c>
      <c r="T7172" s="62">
        <v>683234250</v>
      </c>
      <c r="U7172" s="62">
        <v>665176615.48000002</v>
      </c>
      <c r="Z7172" s="54" t="s">
        <v>280</v>
      </c>
      <c r="AA7172" s="132">
        <v>3.3243443236308202E-6</v>
      </c>
      <c r="AJ7172" s="42"/>
      <c r="AM7172" s="42"/>
      <c r="AN7172" s="42"/>
      <c r="AO7172" s="42"/>
      <c r="AP7172" s="42"/>
      <c r="AY7172" s="42"/>
      <c r="AZ7172" s="42"/>
      <c r="BA7172" s="42"/>
      <c r="BB7172" s="42"/>
      <c r="BN7172" s="54" t="s">
        <v>4578</v>
      </c>
      <c r="BO7172" s="58" t="str">
        <f t="shared" si="112"/>
        <v>境内资产</v>
      </c>
      <c r="BP7172" s="58" t="str">
        <f>IF(M7172="",VLOOKUP(D7172,Sheet4!$A$1:$B$92,2,0),VLOOKUP(Q7172,Sheet4!$A$1:$B$92,2,0))</f>
        <v>保险资产管理产品</v>
      </c>
    </row>
    <row r="7173" spans="1:68" s="58" customFormat="1" ht="12.75" customHeight="1">
      <c r="A7173" s="64" t="s">
        <v>3793</v>
      </c>
      <c r="B7173" s="54" t="s">
        <v>3794</v>
      </c>
      <c r="C7173" s="252" t="s">
        <v>5552</v>
      </c>
      <c r="D7173" s="252" t="s">
        <v>672</v>
      </c>
      <c r="E7173" s="54" t="s">
        <v>3795</v>
      </c>
      <c r="F7173" s="54" t="s">
        <v>3794</v>
      </c>
      <c r="G7173" s="129">
        <v>9500</v>
      </c>
      <c r="H7173" s="323">
        <v>908183.95</v>
      </c>
      <c r="I7173" s="323">
        <v>759715</v>
      </c>
      <c r="J7173" s="42"/>
      <c r="K7173" s="42"/>
      <c r="L7173" s="42" t="s">
        <v>4489</v>
      </c>
      <c r="M7173" s="42" t="s">
        <v>4056</v>
      </c>
      <c r="N7173" s="42" t="s">
        <v>2447</v>
      </c>
      <c r="O7173" s="137" t="s">
        <v>4057</v>
      </c>
      <c r="P7173" s="42" t="s">
        <v>64</v>
      </c>
      <c r="Q7173" s="42" t="s">
        <v>65</v>
      </c>
      <c r="R7173" s="42">
        <v>1</v>
      </c>
      <c r="S7173" s="137" t="s">
        <v>2419</v>
      </c>
      <c r="T7173" s="62">
        <v>683234250</v>
      </c>
      <c r="U7173" s="62">
        <v>665176615.48000002</v>
      </c>
      <c r="Z7173" s="54" t="s">
        <v>280</v>
      </c>
      <c r="AA7173" s="132">
        <v>3.02572185963391E-6</v>
      </c>
      <c r="AJ7173" s="42"/>
      <c r="AM7173" s="42"/>
      <c r="AN7173" s="42"/>
      <c r="AO7173" s="42"/>
      <c r="AP7173" s="42"/>
      <c r="AY7173" s="42"/>
      <c r="AZ7173" s="42"/>
      <c r="BA7173" s="42"/>
      <c r="BB7173" s="42"/>
      <c r="BN7173" s="54" t="s">
        <v>4578</v>
      </c>
      <c r="BO7173" s="58" t="str">
        <f t="shared" si="112"/>
        <v>境内资产</v>
      </c>
      <c r="BP7173" s="58" t="str">
        <f>IF(M7173="",VLOOKUP(D7173,Sheet4!$A$1:$B$92,2,0),VLOOKUP(Q7173,Sheet4!$A$1:$B$92,2,0))</f>
        <v>保险资产管理产品</v>
      </c>
    </row>
    <row r="7174" spans="1:68" s="58" customFormat="1" ht="12.75" customHeight="1">
      <c r="A7174" s="64" t="s">
        <v>3796</v>
      </c>
      <c r="B7174" s="54" t="s">
        <v>3797</v>
      </c>
      <c r="C7174" s="252" t="s">
        <v>5552</v>
      </c>
      <c r="D7174" s="252" t="s">
        <v>672</v>
      </c>
      <c r="E7174" s="54" t="s">
        <v>3798</v>
      </c>
      <c r="F7174" s="54" t="s">
        <v>3797</v>
      </c>
      <c r="G7174" s="129">
        <v>3600</v>
      </c>
      <c r="H7174" s="323">
        <v>114867.13</v>
      </c>
      <c r="I7174" s="323">
        <v>103212</v>
      </c>
      <c r="J7174" s="42"/>
      <c r="K7174" s="42"/>
      <c r="L7174" s="42" t="s">
        <v>4489</v>
      </c>
      <c r="M7174" s="42" t="s">
        <v>4056</v>
      </c>
      <c r="N7174" s="42" t="s">
        <v>2447</v>
      </c>
      <c r="O7174" s="137" t="s">
        <v>4057</v>
      </c>
      <c r="P7174" s="42" t="s">
        <v>64</v>
      </c>
      <c r="Q7174" s="42" t="s">
        <v>65</v>
      </c>
      <c r="R7174" s="42">
        <v>1</v>
      </c>
      <c r="S7174" s="137" t="s">
        <v>2419</v>
      </c>
      <c r="T7174" s="62">
        <v>683234250</v>
      </c>
      <c r="U7174" s="62">
        <v>665176615.48000002</v>
      </c>
      <c r="Z7174" s="54" t="s">
        <v>280</v>
      </c>
      <c r="AA7174" s="132">
        <v>2.2143068284482099E-6</v>
      </c>
      <c r="AJ7174" s="42"/>
      <c r="AM7174" s="42"/>
      <c r="AN7174" s="42"/>
      <c r="AO7174" s="42"/>
      <c r="AP7174" s="42"/>
      <c r="AY7174" s="42"/>
      <c r="AZ7174" s="42"/>
      <c r="BA7174" s="42"/>
      <c r="BB7174" s="42"/>
      <c r="BN7174" s="54" t="s">
        <v>4578</v>
      </c>
      <c r="BO7174" s="58" t="str">
        <f t="shared" si="112"/>
        <v>境内资产</v>
      </c>
      <c r="BP7174" s="58" t="str">
        <f>IF(M7174="",VLOOKUP(D7174,Sheet4!$A$1:$B$92,2,0),VLOOKUP(Q7174,Sheet4!$A$1:$B$92,2,0))</f>
        <v>保险资产管理产品</v>
      </c>
    </row>
    <row r="7175" spans="1:68" s="58" customFormat="1" ht="12.75" customHeight="1">
      <c r="A7175" s="64" t="s">
        <v>3799</v>
      </c>
      <c r="B7175" s="54" t="s">
        <v>1899</v>
      </c>
      <c r="C7175" s="252" t="s">
        <v>5552</v>
      </c>
      <c r="D7175" s="252" t="s">
        <v>672</v>
      </c>
      <c r="E7175" s="54" t="s">
        <v>3800</v>
      </c>
      <c r="F7175" s="54" t="s">
        <v>1899</v>
      </c>
      <c r="G7175" s="129">
        <v>16900</v>
      </c>
      <c r="H7175" s="323">
        <v>232169.91</v>
      </c>
      <c r="I7175" s="323">
        <v>166972</v>
      </c>
      <c r="J7175" s="42"/>
      <c r="K7175" s="42"/>
      <c r="L7175" s="42" t="s">
        <v>4489</v>
      </c>
      <c r="M7175" s="42" t="s">
        <v>4056</v>
      </c>
      <c r="N7175" s="42" t="s">
        <v>2447</v>
      </c>
      <c r="O7175" s="137" t="s">
        <v>4057</v>
      </c>
      <c r="P7175" s="42" t="s">
        <v>64</v>
      </c>
      <c r="Q7175" s="42" t="s">
        <v>65</v>
      </c>
      <c r="R7175" s="42">
        <v>1</v>
      </c>
      <c r="S7175" s="137" t="s">
        <v>2419</v>
      </c>
      <c r="T7175" s="62">
        <v>683234250</v>
      </c>
      <c r="U7175" s="62">
        <v>665176615.48000002</v>
      </c>
      <c r="Z7175" s="54" t="s">
        <v>280</v>
      </c>
      <c r="AA7175" s="132">
        <v>5.1946744836538098E-6</v>
      </c>
      <c r="AJ7175" s="42"/>
      <c r="AM7175" s="42"/>
      <c r="AN7175" s="42"/>
      <c r="AO7175" s="42"/>
      <c r="AP7175" s="42"/>
      <c r="AY7175" s="42"/>
      <c r="AZ7175" s="42"/>
      <c r="BA7175" s="42"/>
      <c r="BB7175" s="42"/>
      <c r="BN7175" s="54" t="s">
        <v>4578</v>
      </c>
      <c r="BO7175" s="58" t="str">
        <f t="shared" si="112"/>
        <v>境内资产</v>
      </c>
      <c r="BP7175" s="58" t="str">
        <f>IF(M7175="",VLOOKUP(D7175,Sheet4!$A$1:$B$92,2,0),VLOOKUP(Q7175,Sheet4!$A$1:$B$92,2,0))</f>
        <v>保险资产管理产品</v>
      </c>
    </row>
    <row r="7176" spans="1:68" s="58" customFormat="1" ht="12.75" customHeight="1">
      <c r="A7176" s="64" t="s">
        <v>3801</v>
      </c>
      <c r="B7176" s="54" t="s">
        <v>3802</v>
      </c>
      <c r="C7176" s="252" t="s">
        <v>5552</v>
      </c>
      <c r="D7176" s="252" t="s">
        <v>672</v>
      </c>
      <c r="E7176" s="54" t="s">
        <v>3803</v>
      </c>
      <c r="F7176" s="54" t="s">
        <v>3802</v>
      </c>
      <c r="G7176" s="129">
        <v>3900</v>
      </c>
      <c r="H7176" s="323">
        <v>86197.08</v>
      </c>
      <c r="I7176" s="323">
        <v>66417</v>
      </c>
      <c r="J7176" s="42"/>
      <c r="K7176" s="42"/>
      <c r="L7176" s="42" t="s">
        <v>4489</v>
      </c>
      <c r="M7176" s="42" t="s">
        <v>4056</v>
      </c>
      <c r="N7176" s="42" t="s">
        <v>2447</v>
      </c>
      <c r="O7176" s="137" t="s">
        <v>4057</v>
      </c>
      <c r="P7176" s="42" t="s">
        <v>64</v>
      </c>
      <c r="Q7176" s="42" t="s">
        <v>65</v>
      </c>
      <c r="R7176" s="42">
        <v>1</v>
      </c>
      <c r="S7176" s="137" t="s">
        <v>2419</v>
      </c>
      <c r="T7176" s="62">
        <v>683234250</v>
      </c>
      <c r="U7176" s="62">
        <v>665176615.48000002</v>
      </c>
      <c r="Z7176" s="54" t="s">
        <v>280</v>
      </c>
      <c r="AA7176" s="132">
        <v>1.1262791699428199E-6</v>
      </c>
      <c r="AJ7176" s="42"/>
      <c r="AM7176" s="42"/>
      <c r="AN7176" s="42"/>
      <c r="AO7176" s="42"/>
      <c r="AP7176" s="42"/>
      <c r="AY7176" s="42"/>
      <c r="AZ7176" s="42"/>
      <c r="BA7176" s="42"/>
      <c r="BB7176" s="42"/>
      <c r="BN7176" s="54" t="s">
        <v>4578</v>
      </c>
      <c r="BO7176" s="58" t="str">
        <f t="shared" si="112"/>
        <v>境内资产</v>
      </c>
      <c r="BP7176" s="58" t="str">
        <f>IF(M7176="",VLOOKUP(D7176,Sheet4!$A$1:$B$92,2,0),VLOOKUP(Q7176,Sheet4!$A$1:$B$92,2,0))</f>
        <v>保险资产管理产品</v>
      </c>
    </row>
    <row r="7177" spans="1:68" s="58" customFormat="1" ht="12.75" customHeight="1">
      <c r="A7177" s="64" t="s">
        <v>2893</v>
      </c>
      <c r="B7177" s="54" t="s">
        <v>2894</v>
      </c>
      <c r="C7177" s="252" t="s">
        <v>5552</v>
      </c>
      <c r="D7177" s="252" t="s">
        <v>672</v>
      </c>
      <c r="E7177" s="54" t="s">
        <v>2895</v>
      </c>
      <c r="F7177" s="54" t="s">
        <v>2894</v>
      </c>
      <c r="G7177" s="129">
        <v>23900</v>
      </c>
      <c r="H7177" s="323">
        <v>312438.56</v>
      </c>
      <c r="I7177" s="323">
        <v>330298</v>
      </c>
      <c r="J7177" s="42"/>
      <c r="K7177" s="42"/>
      <c r="L7177" s="42" t="s">
        <v>4489</v>
      </c>
      <c r="M7177" s="42" t="s">
        <v>4056</v>
      </c>
      <c r="N7177" s="42" t="s">
        <v>2447</v>
      </c>
      <c r="O7177" s="137" t="s">
        <v>4057</v>
      </c>
      <c r="P7177" s="42" t="s">
        <v>64</v>
      </c>
      <c r="Q7177" s="42" t="s">
        <v>65</v>
      </c>
      <c r="R7177" s="42">
        <v>1</v>
      </c>
      <c r="S7177" s="137" t="s">
        <v>2419</v>
      </c>
      <c r="T7177" s="62">
        <v>683234250</v>
      </c>
      <c r="U7177" s="62">
        <v>665176615.48000002</v>
      </c>
      <c r="Z7177" s="54" t="s">
        <v>280</v>
      </c>
      <c r="AA7177" s="132">
        <v>5.2939544963195997E-6</v>
      </c>
      <c r="AJ7177" s="42"/>
      <c r="AM7177" s="42"/>
      <c r="AN7177" s="42"/>
      <c r="AO7177" s="42"/>
      <c r="AP7177" s="42"/>
      <c r="AY7177" s="42"/>
      <c r="AZ7177" s="42"/>
      <c r="BA7177" s="42"/>
      <c r="BB7177" s="42"/>
      <c r="BN7177" s="54" t="s">
        <v>4578</v>
      </c>
      <c r="BO7177" s="58" t="str">
        <f t="shared" si="112"/>
        <v>境内资产</v>
      </c>
      <c r="BP7177" s="58" t="str">
        <f>IF(M7177="",VLOOKUP(D7177,Sheet4!$A$1:$B$92,2,0),VLOOKUP(Q7177,Sheet4!$A$1:$B$92,2,0))</f>
        <v>保险资产管理产品</v>
      </c>
    </row>
    <row r="7178" spans="1:68" s="58" customFormat="1" ht="12.75" customHeight="1">
      <c r="A7178" s="64" t="s">
        <v>3804</v>
      </c>
      <c r="B7178" s="54" t="s">
        <v>3805</v>
      </c>
      <c r="C7178" s="252" t="s">
        <v>5552</v>
      </c>
      <c r="D7178" s="252" t="s">
        <v>672</v>
      </c>
      <c r="E7178" s="54" t="s">
        <v>3806</v>
      </c>
      <c r="F7178" s="54" t="s">
        <v>3805</v>
      </c>
      <c r="G7178" s="129">
        <v>14000</v>
      </c>
      <c r="H7178" s="323">
        <v>413577.82</v>
      </c>
      <c r="I7178" s="323">
        <v>409220</v>
      </c>
      <c r="J7178" s="42"/>
      <c r="K7178" s="42"/>
      <c r="L7178" s="42" t="s">
        <v>4489</v>
      </c>
      <c r="M7178" s="42" t="s">
        <v>4056</v>
      </c>
      <c r="N7178" s="42" t="s">
        <v>2447</v>
      </c>
      <c r="O7178" s="137" t="s">
        <v>4057</v>
      </c>
      <c r="P7178" s="42" t="s">
        <v>64</v>
      </c>
      <c r="Q7178" s="42" t="s">
        <v>65</v>
      </c>
      <c r="R7178" s="42">
        <v>1</v>
      </c>
      <c r="S7178" s="137" t="s">
        <v>2419</v>
      </c>
      <c r="T7178" s="62">
        <v>683234250</v>
      </c>
      <c r="U7178" s="62">
        <v>665176615.48000002</v>
      </c>
      <c r="Z7178" s="54" t="s">
        <v>280</v>
      </c>
      <c r="AA7178" s="132">
        <v>2.5094736938378499E-6</v>
      </c>
      <c r="AJ7178" s="42"/>
      <c r="AM7178" s="42"/>
      <c r="AN7178" s="42"/>
      <c r="AO7178" s="42"/>
      <c r="AP7178" s="42"/>
      <c r="AY7178" s="42"/>
      <c r="AZ7178" s="42"/>
      <c r="BA7178" s="42"/>
      <c r="BB7178" s="42"/>
      <c r="BN7178" s="54" t="s">
        <v>4578</v>
      </c>
      <c r="BO7178" s="58" t="str">
        <f t="shared" si="112"/>
        <v>境内资产</v>
      </c>
      <c r="BP7178" s="58" t="str">
        <f>IF(M7178="",VLOOKUP(D7178,Sheet4!$A$1:$B$92,2,0),VLOOKUP(Q7178,Sheet4!$A$1:$B$92,2,0))</f>
        <v>保险资产管理产品</v>
      </c>
    </row>
    <row r="7179" spans="1:68" s="58" customFormat="1" ht="12.75" customHeight="1">
      <c r="A7179" s="64" t="s">
        <v>2117</v>
      </c>
      <c r="B7179" s="54" t="s">
        <v>2199</v>
      </c>
      <c r="C7179" s="252" t="s">
        <v>5552</v>
      </c>
      <c r="D7179" s="252" t="s">
        <v>672</v>
      </c>
      <c r="E7179" s="54" t="s">
        <v>3807</v>
      </c>
      <c r="F7179" s="54" t="s">
        <v>2199</v>
      </c>
      <c r="G7179" s="129">
        <v>9600</v>
      </c>
      <c r="H7179" s="323">
        <v>330347</v>
      </c>
      <c r="I7179" s="323">
        <v>282912</v>
      </c>
      <c r="J7179" s="42"/>
      <c r="K7179" s="42"/>
      <c r="L7179" s="42" t="s">
        <v>4489</v>
      </c>
      <c r="M7179" s="42" t="s">
        <v>4056</v>
      </c>
      <c r="N7179" s="42" t="s">
        <v>2447</v>
      </c>
      <c r="O7179" s="137" t="s">
        <v>4057</v>
      </c>
      <c r="P7179" s="42" t="s">
        <v>64</v>
      </c>
      <c r="Q7179" s="42" t="s">
        <v>65</v>
      </c>
      <c r="R7179" s="42">
        <v>1</v>
      </c>
      <c r="S7179" s="137" t="s">
        <v>2419</v>
      </c>
      <c r="T7179" s="62">
        <v>683234250</v>
      </c>
      <c r="U7179" s="62">
        <v>665176615.48000002</v>
      </c>
      <c r="Z7179" s="54" t="s">
        <v>280</v>
      </c>
      <c r="AA7179" s="132">
        <v>4.5230108196652098E-6</v>
      </c>
      <c r="AJ7179" s="42"/>
      <c r="AM7179" s="42"/>
      <c r="AN7179" s="42"/>
      <c r="AO7179" s="42"/>
      <c r="AP7179" s="42"/>
      <c r="AY7179" s="42"/>
      <c r="AZ7179" s="42"/>
      <c r="BA7179" s="42"/>
      <c r="BB7179" s="42"/>
      <c r="BN7179" s="54" t="s">
        <v>4578</v>
      </c>
      <c r="BO7179" s="58" t="str">
        <f t="shared" si="112"/>
        <v>境内资产</v>
      </c>
      <c r="BP7179" s="58" t="str">
        <f>IF(M7179="",VLOOKUP(D7179,Sheet4!$A$1:$B$92,2,0),VLOOKUP(Q7179,Sheet4!$A$1:$B$92,2,0))</f>
        <v>保险资产管理产品</v>
      </c>
    </row>
    <row r="7180" spans="1:68" s="58" customFormat="1" ht="12.75" customHeight="1">
      <c r="A7180" s="64" t="s">
        <v>2905</v>
      </c>
      <c r="B7180" s="54" t="s">
        <v>2906</v>
      </c>
      <c r="C7180" s="252" t="s">
        <v>5552</v>
      </c>
      <c r="D7180" s="252" t="s">
        <v>672</v>
      </c>
      <c r="E7180" s="54" t="s">
        <v>2907</v>
      </c>
      <c r="F7180" s="54" t="s">
        <v>2906</v>
      </c>
      <c r="G7180" s="129">
        <v>1400</v>
      </c>
      <c r="H7180" s="323">
        <v>466687.21</v>
      </c>
      <c r="I7180" s="323">
        <v>427700</v>
      </c>
      <c r="J7180" s="42"/>
      <c r="K7180" s="42"/>
      <c r="L7180" s="42" t="s">
        <v>4489</v>
      </c>
      <c r="M7180" s="42" t="s">
        <v>4056</v>
      </c>
      <c r="N7180" s="42" t="s">
        <v>2447</v>
      </c>
      <c r="O7180" s="137" t="s">
        <v>4057</v>
      </c>
      <c r="P7180" s="42" t="s">
        <v>64</v>
      </c>
      <c r="Q7180" s="42" t="s">
        <v>65</v>
      </c>
      <c r="R7180" s="42">
        <v>1</v>
      </c>
      <c r="S7180" s="137" t="s">
        <v>2419</v>
      </c>
      <c r="T7180" s="62">
        <v>683234250</v>
      </c>
      <c r="U7180" s="62">
        <v>665176615.48000002</v>
      </c>
      <c r="Z7180" s="54" t="s">
        <v>280</v>
      </c>
      <c r="AA7180" s="132">
        <v>2.3205040015351102E-6</v>
      </c>
      <c r="AJ7180" s="42"/>
      <c r="AM7180" s="42"/>
      <c r="AN7180" s="42"/>
      <c r="AO7180" s="42"/>
      <c r="AP7180" s="42"/>
      <c r="AY7180" s="42"/>
      <c r="AZ7180" s="42"/>
      <c r="BA7180" s="42"/>
      <c r="BB7180" s="42"/>
      <c r="BN7180" s="54" t="s">
        <v>4578</v>
      </c>
      <c r="BO7180" s="58" t="str">
        <f t="shared" si="112"/>
        <v>境内资产</v>
      </c>
      <c r="BP7180" s="58" t="str">
        <f>IF(M7180="",VLOOKUP(D7180,Sheet4!$A$1:$B$92,2,0),VLOOKUP(Q7180,Sheet4!$A$1:$B$92,2,0))</f>
        <v>保险资产管理产品</v>
      </c>
    </row>
    <row r="7181" spans="1:68" s="58" customFormat="1" ht="12.75" customHeight="1">
      <c r="A7181" s="64" t="s">
        <v>2110</v>
      </c>
      <c r="B7181" s="54" t="s">
        <v>2908</v>
      </c>
      <c r="C7181" s="252" t="s">
        <v>5552</v>
      </c>
      <c r="D7181" s="252" t="s">
        <v>672</v>
      </c>
      <c r="E7181" s="54" t="s">
        <v>2909</v>
      </c>
      <c r="F7181" s="54" t="s">
        <v>2908</v>
      </c>
      <c r="G7181" s="129">
        <v>13200</v>
      </c>
      <c r="H7181" s="323">
        <v>455175.47</v>
      </c>
      <c r="I7181" s="323">
        <v>524040</v>
      </c>
      <c r="J7181" s="42"/>
      <c r="K7181" s="42"/>
      <c r="L7181" s="42" t="s">
        <v>4489</v>
      </c>
      <c r="M7181" s="42" t="s">
        <v>4056</v>
      </c>
      <c r="N7181" s="42" t="s">
        <v>2447</v>
      </c>
      <c r="O7181" s="137" t="s">
        <v>4057</v>
      </c>
      <c r="P7181" s="42" t="s">
        <v>64</v>
      </c>
      <c r="Q7181" s="42" t="s">
        <v>65</v>
      </c>
      <c r="R7181" s="42">
        <v>1</v>
      </c>
      <c r="S7181" s="137" t="s">
        <v>2419</v>
      </c>
      <c r="T7181" s="62">
        <v>683234250</v>
      </c>
      <c r="U7181" s="62">
        <v>665176615.48000002</v>
      </c>
      <c r="Z7181" s="54" t="s">
        <v>280</v>
      </c>
      <c r="AA7181" s="132">
        <v>2.93232449380797E-6</v>
      </c>
      <c r="AJ7181" s="42"/>
      <c r="AM7181" s="42"/>
      <c r="AN7181" s="42"/>
      <c r="AO7181" s="42"/>
      <c r="AP7181" s="42"/>
      <c r="AY7181" s="42"/>
      <c r="AZ7181" s="42"/>
      <c r="BA7181" s="42"/>
      <c r="BB7181" s="42"/>
      <c r="BN7181" s="54" t="s">
        <v>4578</v>
      </c>
      <c r="BO7181" s="58" t="str">
        <f t="shared" si="112"/>
        <v>境内资产</v>
      </c>
      <c r="BP7181" s="58" t="str">
        <f>IF(M7181="",VLOOKUP(D7181,Sheet4!$A$1:$B$92,2,0),VLOOKUP(Q7181,Sheet4!$A$1:$B$92,2,0))</f>
        <v>保险资产管理产品</v>
      </c>
    </row>
    <row r="7182" spans="1:68" s="58" customFormat="1" ht="12.75" customHeight="1">
      <c r="A7182" s="64" t="s">
        <v>2921</v>
      </c>
      <c r="B7182" s="54" t="s">
        <v>2922</v>
      </c>
      <c r="C7182" s="252" t="s">
        <v>5552</v>
      </c>
      <c r="D7182" s="252" t="s">
        <v>672</v>
      </c>
      <c r="E7182" s="54" t="s">
        <v>2923</v>
      </c>
      <c r="F7182" s="54" t="s">
        <v>2922</v>
      </c>
      <c r="G7182" s="129">
        <v>17500</v>
      </c>
      <c r="H7182" s="323">
        <v>151862.12</v>
      </c>
      <c r="I7182" s="323">
        <v>120050</v>
      </c>
      <c r="J7182" s="42"/>
      <c r="K7182" s="42"/>
      <c r="L7182" s="42" t="s">
        <v>4489</v>
      </c>
      <c r="M7182" s="42" t="s">
        <v>4056</v>
      </c>
      <c r="N7182" s="42" t="s">
        <v>2447</v>
      </c>
      <c r="O7182" s="137" t="s">
        <v>4057</v>
      </c>
      <c r="P7182" s="42" t="s">
        <v>64</v>
      </c>
      <c r="Q7182" s="42" t="s">
        <v>65</v>
      </c>
      <c r="R7182" s="42">
        <v>1</v>
      </c>
      <c r="S7182" s="137" t="s">
        <v>2419</v>
      </c>
      <c r="T7182" s="62">
        <v>683234250</v>
      </c>
      <c r="U7182" s="62">
        <v>665176615.48000002</v>
      </c>
      <c r="Z7182" s="54" t="s">
        <v>280</v>
      </c>
      <c r="AA7182" s="132">
        <v>3.6102478990046798E-6</v>
      </c>
      <c r="AJ7182" s="42"/>
      <c r="AM7182" s="42"/>
      <c r="AN7182" s="42"/>
      <c r="AO7182" s="42"/>
      <c r="AP7182" s="42"/>
      <c r="AY7182" s="42"/>
      <c r="AZ7182" s="42"/>
      <c r="BA7182" s="42"/>
      <c r="BB7182" s="42"/>
      <c r="BN7182" s="54" t="s">
        <v>4578</v>
      </c>
      <c r="BO7182" s="58" t="str">
        <f t="shared" si="112"/>
        <v>境内资产</v>
      </c>
      <c r="BP7182" s="58" t="str">
        <f>IF(M7182="",VLOOKUP(D7182,Sheet4!$A$1:$B$92,2,0),VLOOKUP(Q7182,Sheet4!$A$1:$B$92,2,0))</f>
        <v>保险资产管理产品</v>
      </c>
    </row>
    <row r="7183" spans="1:68" s="58" customFormat="1" ht="12.75" customHeight="1">
      <c r="A7183" s="64" t="s">
        <v>670</v>
      </c>
      <c r="B7183" s="54" t="s">
        <v>671</v>
      </c>
      <c r="C7183" s="252" t="s">
        <v>5552</v>
      </c>
      <c r="D7183" s="252" t="s">
        <v>672</v>
      </c>
      <c r="E7183" s="54" t="s">
        <v>673</v>
      </c>
      <c r="F7183" s="54" t="s">
        <v>671</v>
      </c>
      <c r="G7183" s="129">
        <v>3600</v>
      </c>
      <c r="H7183" s="323">
        <v>6533403.8899999997</v>
      </c>
      <c r="I7183" s="323">
        <v>6606000</v>
      </c>
      <c r="J7183" s="42"/>
      <c r="K7183" s="42"/>
      <c r="L7183" s="42" t="s">
        <v>4489</v>
      </c>
      <c r="M7183" s="42" t="s">
        <v>4056</v>
      </c>
      <c r="N7183" s="42" t="s">
        <v>2447</v>
      </c>
      <c r="O7183" s="137" t="s">
        <v>4057</v>
      </c>
      <c r="P7183" s="42" t="s">
        <v>64</v>
      </c>
      <c r="Q7183" s="42" t="s">
        <v>65</v>
      </c>
      <c r="R7183" s="42">
        <v>1</v>
      </c>
      <c r="S7183" s="137" t="s">
        <v>2419</v>
      </c>
      <c r="T7183" s="62">
        <v>683234250</v>
      </c>
      <c r="U7183" s="62">
        <v>665176615.48000002</v>
      </c>
      <c r="Z7183" s="54" t="s">
        <v>280</v>
      </c>
      <c r="AA7183" s="132">
        <v>2.86579072181149E-6</v>
      </c>
      <c r="AJ7183" s="42"/>
      <c r="AM7183" s="42"/>
      <c r="AN7183" s="42"/>
      <c r="AO7183" s="42"/>
      <c r="AP7183" s="42"/>
      <c r="AY7183" s="42"/>
      <c r="AZ7183" s="42"/>
      <c r="BA7183" s="42"/>
      <c r="BB7183" s="42"/>
      <c r="BN7183" s="54" t="s">
        <v>4578</v>
      </c>
      <c r="BO7183" s="58" t="str">
        <f t="shared" si="112"/>
        <v>境内资产</v>
      </c>
      <c r="BP7183" s="58" t="str">
        <f>IF(M7183="",VLOOKUP(D7183,Sheet4!$A$1:$B$92,2,0),VLOOKUP(Q7183,Sheet4!$A$1:$B$92,2,0))</f>
        <v>保险资产管理产品</v>
      </c>
    </row>
    <row r="7184" spans="1:68" s="58" customFormat="1" ht="12.75" customHeight="1">
      <c r="A7184" s="64" t="s">
        <v>3808</v>
      </c>
      <c r="B7184" s="54" t="s">
        <v>3809</v>
      </c>
      <c r="C7184" s="252" t="s">
        <v>5552</v>
      </c>
      <c r="D7184" s="252" t="s">
        <v>672</v>
      </c>
      <c r="E7184" s="54" t="s">
        <v>3810</v>
      </c>
      <c r="F7184" s="54" t="s">
        <v>3809</v>
      </c>
      <c r="G7184" s="129">
        <v>8300</v>
      </c>
      <c r="H7184" s="323">
        <v>269692.65000000002</v>
      </c>
      <c r="I7184" s="323">
        <v>173055</v>
      </c>
      <c r="J7184" s="42"/>
      <c r="K7184" s="42"/>
      <c r="L7184" s="42" t="s">
        <v>4489</v>
      </c>
      <c r="M7184" s="42" t="s">
        <v>4056</v>
      </c>
      <c r="N7184" s="42" t="s">
        <v>2447</v>
      </c>
      <c r="O7184" s="137" t="s">
        <v>4057</v>
      </c>
      <c r="P7184" s="42" t="s">
        <v>64</v>
      </c>
      <c r="Q7184" s="42" t="s">
        <v>65</v>
      </c>
      <c r="R7184" s="42">
        <v>1</v>
      </c>
      <c r="S7184" s="137" t="s">
        <v>2419</v>
      </c>
      <c r="T7184" s="62">
        <v>683234250</v>
      </c>
      <c r="U7184" s="62">
        <v>665176615.48000002</v>
      </c>
      <c r="Z7184" s="54" t="s">
        <v>280</v>
      </c>
      <c r="AA7184" s="132">
        <v>4.6640926120211096E-6</v>
      </c>
      <c r="AJ7184" s="42"/>
      <c r="AM7184" s="42"/>
      <c r="AN7184" s="42"/>
      <c r="AO7184" s="42"/>
      <c r="AP7184" s="42"/>
      <c r="AY7184" s="42"/>
      <c r="AZ7184" s="42"/>
      <c r="BA7184" s="42"/>
      <c r="BB7184" s="42"/>
      <c r="BN7184" s="54" t="s">
        <v>4578</v>
      </c>
      <c r="BO7184" s="58" t="str">
        <f t="shared" si="112"/>
        <v>境内资产</v>
      </c>
      <c r="BP7184" s="58" t="str">
        <f>IF(M7184="",VLOOKUP(D7184,Sheet4!$A$1:$B$92,2,0),VLOOKUP(Q7184,Sheet4!$A$1:$B$92,2,0))</f>
        <v>保险资产管理产品</v>
      </c>
    </row>
    <row r="7185" spans="1:68" s="58" customFormat="1" ht="12.75" customHeight="1">
      <c r="A7185" s="64" t="s">
        <v>2942</v>
      </c>
      <c r="B7185" s="54" t="s">
        <v>2943</v>
      </c>
      <c r="C7185" s="252" t="s">
        <v>5552</v>
      </c>
      <c r="D7185" s="252" t="s">
        <v>672</v>
      </c>
      <c r="E7185" s="54" t="s">
        <v>2944</v>
      </c>
      <c r="F7185" s="54" t="s">
        <v>2943</v>
      </c>
      <c r="G7185" s="129">
        <v>13900</v>
      </c>
      <c r="H7185" s="323">
        <v>656809.89</v>
      </c>
      <c r="I7185" s="323">
        <v>557390</v>
      </c>
      <c r="J7185" s="42"/>
      <c r="K7185" s="42"/>
      <c r="L7185" s="42" t="s">
        <v>4489</v>
      </c>
      <c r="M7185" s="42" t="s">
        <v>4056</v>
      </c>
      <c r="N7185" s="42" t="s">
        <v>2447</v>
      </c>
      <c r="O7185" s="137" t="s">
        <v>4057</v>
      </c>
      <c r="P7185" s="42" t="s">
        <v>64</v>
      </c>
      <c r="Q7185" s="42" t="s">
        <v>65</v>
      </c>
      <c r="R7185" s="42">
        <v>1</v>
      </c>
      <c r="S7185" s="137" t="s">
        <v>2419</v>
      </c>
      <c r="T7185" s="62">
        <v>683234250</v>
      </c>
      <c r="U7185" s="62">
        <v>665176615.48000002</v>
      </c>
      <c r="Z7185" s="54" t="s">
        <v>280</v>
      </c>
      <c r="AA7185" s="132">
        <v>2.62298666527983E-6</v>
      </c>
      <c r="AJ7185" s="42"/>
      <c r="AM7185" s="42"/>
      <c r="AN7185" s="42"/>
      <c r="AO7185" s="42"/>
      <c r="AP7185" s="42"/>
      <c r="AY7185" s="42"/>
      <c r="AZ7185" s="42"/>
      <c r="BA7185" s="42"/>
      <c r="BB7185" s="42"/>
      <c r="BN7185" s="54" t="s">
        <v>4578</v>
      </c>
      <c r="BO7185" s="58" t="str">
        <f t="shared" si="112"/>
        <v>境内资产</v>
      </c>
      <c r="BP7185" s="58" t="str">
        <f>IF(M7185="",VLOOKUP(D7185,Sheet4!$A$1:$B$92,2,0),VLOOKUP(Q7185,Sheet4!$A$1:$B$92,2,0))</f>
        <v>保险资产管理产品</v>
      </c>
    </row>
    <row r="7186" spans="1:68" s="58" customFormat="1" ht="12.75" customHeight="1">
      <c r="A7186" s="64" t="s">
        <v>3811</v>
      </c>
      <c r="B7186" s="54" t="s">
        <v>3812</v>
      </c>
      <c r="C7186" s="252" t="s">
        <v>5552</v>
      </c>
      <c r="D7186" s="252" t="s">
        <v>672</v>
      </c>
      <c r="E7186" s="54" t="s">
        <v>3813</v>
      </c>
      <c r="F7186" s="54" t="s">
        <v>3812</v>
      </c>
      <c r="G7186" s="129">
        <v>10000</v>
      </c>
      <c r="H7186" s="323">
        <v>360294.58</v>
      </c>
      <c r="I7186" s="323">
        <v>177000</v>
      </c>
      <c r="J7186" s="42"/>
      <c r="K7186" s="42"/>
      <c r="L7186" s="42" t="s">
        <v>4489</v>
      </c>
      <c r="M7186" s="42" t="s">
        <v>4056</v>
      </c>
      <c r="N7186" s="42" t="s">
        <v>2447</v>
      </c>
      <c r="O7186" s="137" t="s">
        <v>4057</v>
      </c>
      <c r="P7186" s="42" t="s">
        <v>64</v>
      </c>
      <c r="Q7186" s="42" t="s">
        <v>65</v>
      </c>
      <c r="R7186" s="42">
        <v>1</v>
      </c>
      <c r="S7186" s="137" t="s">
        <v>2419</v>
      </c>
      <c r="T7186" s="62">
        <v>683234250</v>
      </c>
      <c r="U7186" s="62">
        <v>665176615.48000002</v>
      </c>
      <c r="Z7186" s="54" t="s">
        <v>280</v>
      </c>
      <c r="AA7186" s="132">
        <v>2.9113679570904101E-6</v>
      </c>
      <c r="AJ7186" s="42"/>
      <c r="AM7186" s="42"/>
      <c r="AN7186" s="42"/>
      <c r="AO7186" s="42"/>
      <c r="AP7186" s="42"/>
      <c r="AY7186" s="42"/>
      <c r="AZ7186" s="42"/>
      <c r="BA7186" s="42"/>
      <c r="BB7186" s="42"/>
      <c r="BN7186" s="54" t="s">
        <v>4578</v>
      </c>
      <c r="BO7186" s="58" t="str">
        <f t="shared" si="112"/>
        <v>境内资产</v>
      </c>
      <c r="BP7186" s="58" t="str">
        <f>IF(M7186="",VLOOKUP(D7186,Sheet4!$A$1:$B$92,2,0),VLOOKUP(Q7186,Sheet4!$A$1:$B$92,2,0))</f>
        <v>保险资产管理产品</v>
      </c>
    </row>
    <row r="7187" spans="1:68" s="58" customFormat="1" ht="12.75" customHeight="1">
      <c r="A7187" s="64" t="s">
        <v>3814</v>
      </c>
      <c r="B7187" s="54" t="s">
        <v>3815</v>
      </c>
      <c r="C7187" s="252" t="s">
        <v>5552</v>
      </c>
      <c r="D7187" s="252" t="s">
        <v>672</v>
      </c>
      <c r="E7187" s="54" t="s">
        <v>3816</v>
      </c>
      <c r="F7187" s="54" t="s">
        <v>3815</v>
      </c>
      <c r="G7187" s="129">
        <v>1900</v>
      </c>
      <c r="H7187" s="323">
        <v>172472.2</v>
      </c>
      <c r="I7187" s="323">
        <v>157510</v>
      </c>
      <c r="J7187" s="42"/>
      <c r="K7187" s="42"/>
      <c r="L7187" s="42" t="s">
        <v>4489</v>
      </c>
      <c r="M7187" s="42" t="s">
        <v>4056</v>
      </c>
      <c r="N7187" s="42" t="s">
        <v>2447</v>
      </c>
      <c r="O7187" s="137" t="s">
        <v>4057</v>
      </c>
      <c r="P7187" s="42" t="s">
        <v>64</v>
      </c>
      <c r="Q7187" s="42" t="s">
        <v>65</v>
      </c>
      <c r="R7187" s="42">
        <v>1</v>
      </c>
      <c r="S7187" s="137" t="s">
        <v>2419</v>
      </c>
      <c r="T7187" s="62">
        <v>683234250</v>
      </c>
      <c r="U7187" s="62">
        <v>665176615.48000002</v>
      </c>
      <c r="Z7187" s="54" t="s">
        <v>280</v>
      </c>
      <c r="AA7187" s="132">
        <v>1.39259964471719E-6</v>
      </c>
      <c r="AJ7187" s="42"/>
      <c r="AM7187" s="42"/>
      <c r="AN7187" s="42"/>
      <c r="AO7187" s="42"/>
      <c r="AP7187" s="42"/>
      <c r="AY7187" s="42"/>
      <c r="AZ7187" s="42"/>
      <c r="BA7187" s="42"/>
      <c r="BB7187" s="42"/>
      <c r="BN7187" s="54" t="s">
        <v>4578</v>
      </c>
      <c r="BO7187" s="58" t="str">
        <f t="shared" si="112"/>
        <v>境内资产</v>
      </c>
      <c r="BP7187" s="58" t="str">
        <f>IF(M7187="",VLOOKUP(D7187,Sheet4!$A$1:$B$92,2,0),VLOOKUP(Q7187,Sheet4!$A$1:$B$92,2,0))</f>
        <v>保险资产管理产品</v>
      </c>
    </row>
    <row r="7188" spans="1:68" s="58" customFormat="1" ht="12.75" customHeight="1">
      <c r="A7188" s="64" t="s">
        <v>3817</v>
      </c>
      <c r="B7188" s="54" t="s">
        <v>3818</v>
      </c>
      <c r="C7188" s="252" t="s">
        <v>5552</v>
      </c>
      <c r="D7188" s="252" t="s">
        <v>672</v>
      </c>
      <c r="E7188" s="54" t="s">
        <v>3819</v>
      </c>
      <c r="F7188" s="54" t="s">
        <v>3818</v>
      </c>
      <c r="G7188" s="129">
        <v>18045</v>
      </c>
      <c r="H7188" s="323">
        <v>92818.73</v>
      </c>
      <c r="I7188" s="323">
        <v>81743.850000000006</v>
      </c>
      <c r="J7188" s="42"/>
      <c r="K7188" s="42"/>
      <c r="L7188" s="42" t="s">
        <v>4489</v>
      </c>
      <c r="M7188" s="42" t="s">
        <v>4056</v>
      </c>
      <c r="N7188" s="42" t="s">
        <v>2447</v>
      </c>
      <c r="O7188" s="137" t="s">
        <v>4057</v>
      </c>
      <c r="P7188" s="42" t="s">
        <v>64</v>
      </c>
      <c r="Q7188" s="42" t="s">
        <v>65</v>
      </c>
      <c r="R7188" s="42">
        <v>1</v>
      </c>
      <c r="S7188" s="137" t="s">
        <v>2419</v>
      </c>
      <c r="T7188" s="62">
        <v>683234250</v>
      </c>
      <c r="U7188" s="62">
        <v>665176615.48000002</v>
      </c>
      <c r="Z7188" s="54" t="s">
        <v>280</v>
      </c>
      <c r="AA7188" s="132">
        <v>1.4123517620088599E-6</v>
      </c>
      <c r="AJ7188" s="42"/>
      <c r="AM7188" s="42"/>
      <c r="AN7188" s="42"/>
      <c r="AO7188" s="42"/>
      <c r="AP7188" s="42"/>
      <c r="AY7188" s="42"/>
      <c r="AZ7188" s="42"/>
      <c r="BA7188" s="42"/>
      <c r="BB7188" s="42"/>
      <c r="BN7188" s="54" t="s">
        <v>4578</v>
      </c>
      <c r="BO7188" s="58" t="str">
        <f t="shared" si="112"/>
        <v>境内资产</v>
      </c>
      <c r="BP7188" s="58" t="str">
        <f>IF(M7188="",VLOOKUP(D7188,Sheet4!$A$1:$B$92,2,0),VLOOKUP(Q7188,Sheet4!$A$1:$B$92,2,0))</f>
        <v>保险资产管理产品</v>
      </c>
    </row>
    <row r="7189" spans="1:68" s="58" customFormat="1" ht="12.75" customHeight="1">
      <c r="A7189" s="64" t="s">
        <v>3820</v>
      </c>
      <c r="B7189" s="54" t="s">
        <v>3821</v>
      </c>
      <c r="C7189" s="252" t="s">
        <v>5552</v>
      </c>
      <c r="D7189" s="252" t="s">
        <v>672</v>
      </c>
      <c r="E7189" s="54" t="s">
        <v>3822</v>
      </c>
      <c r="F7189" s="54" t="s">
        <v>3821</v>
      </c>
      <c r="G7189" s="129">
        <v>8600</v>
      </c>
      <c r="H7189" s="323">
        <v>85323.73</v>
      </c>
      <c r="I7189" s="323">
        <v>73014</v>
      </c>
      <c r="J7189" s="42"/>
      <c r="K7189" s="42"/>
      <c r="L7189" s="42" t="s">
        <v>4489</v>
      </c>
      <c r="M7189" s="42" t="s">
        <v>4056</v>
      </c>
      <c r="N7189" s="42" t="s">
        <v>2447</v>
      </c>
      <c r="O7189" s="137" t="s">
        <v>4057</v>
      </c>
      <c r="P7189" s="42" t="s">
        <v>64</v>
      </c>
      <c r="Q7189" s="42" t="s">
        <v>65</v>
      </c>
      <c r="R7189" s="42">
        <v>1</v>
      </c>
      <c r="S7189" s="137" t="s">
        <v>2419</v>
      </c>
      <c r="T7189" s="62">
        <v>683234250</v>
      </c>
      <c r="U7189" s="62">
        <v>665176615.48000002</v>
      </c>
      <c r="Z7189" s="54" t="s">
        <v>280</v>
      </c>
      <c r="AA7189" s="132">
        <v>2.2105792816478601E-6</v>
      </c>
      <c r="AJ7189" s="42"/>
      <c r="AM7189" s="42"/>
      <c r="AN7189" s="42"/>
      <c r="AO7189" s="42"/>
      <c r="AP7189" s="42"/>
      <c r="AY7189" s="42"/>
      <c r="AZ7189" s="42"/>
      <c r="BA7189" s="42"/>
      <c r="BB7189" s="42"/>
      <c r="BN7189" s="54" t="s">
        <v>4578</v>
      </c>
      <c r="BO7189" s="58" t="str">
        <f t="shared" si="112"/>
        <v>境内资产</v>
      </c>
      <c r="BP7189" s="58" t="str">
        <f>IF(M7189="",VLOOKUP(D7189,Sheet4!$A$1:$B$92,2,0),VLOOKUP(Q7189,Sheet4!$A$1:$B$92,2,0))</f>
        <v>保险资产管理产品</v>
      </c>
    </row>
    <row r="7190" spans="1:68" s="58" customFormat="1" ht="12.75" customHeight="1">
      <c r="A7190" s="64" t="s">
        <v>3823</v>
      </c>
      <c r="B7190" s="54" t="s">
        <v>3824</v>
      </c>
      <c r="C7190" s="252" t="s">
        <v>5552</v>
      </c>
      <c r="D7190" s="252" t="s">
        <v>672</v>
      </c>
      <c r="E7190" s="54" t="s">
        <v>3825</v>
      </c>
      <c r="F7190" s="54" t="s">
        <v>3824</v>
      </c>
      <c r="G7190" s="129">
        <v>7600</v>
      </c>
      <c r="H7190" s="323">
        <v>355409.03</v>
      </c>
      <c r="I7190" s="323">
        <v>259844</v>
      </c>
      <c r="J7190" s="42"/>
      <c r="K7190" s="42"/>
      <c r="L7190" s="42" t="s">
        <v>4489</v>
      </c>
      <c r="M7190" s="42" t="s">
        <v>4056</v>
      </c>
      <c r="N7190" s="42" t="s">
        <v>2447</v>
      </c>
      <c r="O7190" s="137" t="s">
        <v>4057</v>
      </c>
      <c r="P7190" s="42" t="s">
        <v>64</v>
      </c>
      <c r="Q7190" s="42" t="s">
        <v>65</v>
      </c>
      <c r="R7190" s="42">
        <v>1</v>
      </c>
      <c r="S7190" s="137" t="s">
        <v>2419</v>
      </c>
      <c r="T7190" s="62">
        <v>683234250</v>
      </c>
      <c r="U7190" s="62">
        <v>665176615.48000002</v>
      </c>
      <c r="Z7190" s="54" t="s">
        <v>280</v>
      </c>
      <c r="AA7190" s="132">
        <v>2.9121635543151102E-6</v>
      </c>
      <c r="AJ7190" s="42"/>
      <c r="AM7190" s="42"/>
      <c r="AN7190" s="42"/>
      <c r="AO7190" s="42"/>
      <c r="AP7190" s="42"/>
      <c r="AY7190" s="42"/>
      <c r="AZ7190" s="42"/>
      <c r="BA7190" s="42"/>
      <c r="BB7190" s="42"/>
      <c r="BN7190" s="54" t="s">
        <v>4578</v>
      </c>
      <c r="BO7190" s="58" t="str">
        <f t="shared" si="112"/>
        <v>境内资产</v>
      </c>
      <c r="BP7190" s="58" t="str">
        <f>IF(M7190="",VLOOKUP(D7190,Sheet4!$A$1:$B$92,2,0),VLOOKUP(Q7190,Sheet4!$A$1:$B$92,2,0))</f>
        <v>保险资产管理产品</v>
      </c>
    </row>
    <row r="7191" spans="1:68" s="58" customFormat="1" ht="12.75" customHeight="1">
      <c r="A7191" s="64" t="s">
        <v>3826</v>
      </c>
      <c r="B7191" s="54" t="s">
        <v>3827</v>
      </c>
      <c r="C7191" s="252" t="s">
        <v>5552</v>
      </c>
      <c r="D7191" s="252" t="s">
        <v>672</v>
      </c>
      <c r="E7191" s="54" t="s">
        <v>3828</v>
      </c>
      <c r="F7191" s="54" t="s">
        <v>3827</v>
      </c>
      <c r="G7191" s="129">
        <v>20300</v>
      </c>
      <c r="H7191" s="323">
        <v>599632.56000000006</v>
      </c>
      <c r="I7191" s="323">
        <v>497959</v>
      </c>
      <c r="J7191" s="42"/>
      <c r="K7191" s="42"/>
      <c r="L7191" s="42" t="s">
        <v>4489</v>
      </c>
      <c r="M7191" s="42" t="s">
        <v>4056</v>
      </c>
      <c r="N7191" s="42" t="s">
        <v>2447</v>
      </c>
      <c r="O7191" s="137" t="s">
        <v>4057</v>
      </c>
      <c r="P7191" s="42" t="s">
        <v>64</v>
      </c>
      <c r="Q7191" s="42" t="s">
        <v>65</v>
      </c>
      <c r="R7191" s="42">
        <v>1</v>
      </c>
      <c r="S7191" s="137" t="s">
        <v>2419</v>
      </c>
      <c r="T7191" s="62">
        <v>683234250</v>
      </c>
      <c r="U7191" s="62">
        <v>665176615.48000002</v>
      </c>
      <c r="Z7191" s="54" t="s">
        <v>280</v>
      </c>
      <c r="AA7191" s="132">
        <v>2.1489388521316998E-6</v>
      </c>
      <c r="AJ7191" s="42"/>
      <c r="AM7191" s="42"/>
      <c r="AN7191" s="42"/>
      <c r="AO7191" s="42"/>
      <c r="AP7191" s="42"/>
      <c r="AY7191" s="42"/>
      <c r="AZ7191" s="42"/>
      <c r="BA7191" s="42"/>
      <c r="BB7191" s="42"/>
      <c r="BN7191" s="54" t="s">
        <v>4578</v>
      </c>
      <c r="BO7191" s="58" t="str">
        <f t="shared" si="112"/>
        <v>境内资产</v>
      </c>
      <c r="BP7191" s="58" t="str">
        <f>IF(M7191="",VLOOKUP(D7191,Sheet4!$A$1:$B$92,2,0),VLOOKUP(Q7191,Sheet4!$A$1:$B$92,2,0))</f>
        <v>保险资产管理产品</v>
      </c>
    </row>
    <row r="7192" spans="1:68" s="58" customFormat="1" ht="12.75" customHeight="1">
      <c r="A7192" s="64" t="s">
        <v>3829</v>
      </c>
      <c r="B7192" s="54" t="s">
        <v>3830</v>
      </c>
      <c r="C7192" s="252" t="s">
        <v>5552</v>
      </c>
      <c r="D7192" s="252" t="s">
        <v>672</v>
      </c>
      <c r="E7192" s="54" t="s">
        <v>3831</v>
      </c>
      <c r="F7192" s="54" t="s">
        <v>3830</v>
      </c>
      <c r="G7192" s="129">
        <v>7200</v>
      </c>
      <c r="H7192" s="323">
        <v>188451.85</v>
      </c>
      <c r="I7192" s="323">
        <v>135216</v>
      </c>
      <c r="J7192" s="42"/>
      <c r="K7192" s="42"/>
      <c r="L7192" s="42" t="s">
        <v>4489</v>
      </c>
      <c r="M7192" s="42" t="s">
        <v>4056</v>
      </c>
      <c r="N7192" s="42" t="s">
        <v>2447</v>
      </c>
      <c r="O7192" s="137" t="s">
        <v>4057</v>
      </c>
      <c r="P7192" s="42" t="s">
        <v>64</v>
      </c>
      <c r="Q7192" s="42" t="s">
        <v>65</v>
      </c>
      <c r="R7192" s="42">
        <v>1</v>
      </c>
      <c r="S7192" s="137" t="s">
        <v>2419</v>
      </c>
      <c r="T7192" s="62">
        <v>683234250</v>
      </c>
      <c r="U7192" s="62">
        <v>665176615.48000002</v>
      </c>
      <c r="Z7192" s="54" t="s">
        <v>280</v>
      </c>
      <c r="AA7192" s="132">
        <v>2.2837394064751099E-6</v>
      </c>
      <c r="AJ7192" s="42"/>
      <c r="AM7192" s="42"/>
      <c r="AN7192" s="42"/>
      <c r="AO7192" s="42"/>
      <c r="AP7192" s="42"/>
      <c r="AY7192" s="42"/>
      <c r="AZ7192" s="42"/>
      <c r="BA7192" s="42"/>
      <c r="BB7192" s="42"/>
      <c r="BN7192" s="54" t="s">
        <v>4578</v>
      </c>
      <c r="BO7192" s="58" t="str">
        <f t="shared" si="112"/>
        <v>境内资产</v>
      </c>
      <c r="BP7192" s="58" t="str">
        <f>IF(M7192="",VLOOKUP(D7192,Sheet4!$A$1:$B$92,2,0),VLOOKUP(Q7192,Sheet4!$A$1:$B$92,2,0))</f>
        <v>保险资产管理产品</v>
      </c>
    </row>
    <row r="7193" spans="1:68" s="58" customFormat="1" ht="12.75" customHeight="1">
      <c r="A7193" s="64" t="s">
        <v>2200</v>
      </c>
      <c r="B7193" s="54" t="s">
        <v>1464</v>
      </c>
      <c r="C7193" s="252" t="s">
        <v>5552</v>
      </c>
      <c r="D7193" s="252" t="s">
        <v>672</v>
      </c>
      <c r="E7193" s="54" t="s">
        <v>2201</v>
      </c>
      <c r="F7193" s="54" t="s">
        <v>1464</v>
      </c>
      <c r="G7193" s="129">
        <v>4200</v>
      </c>
      <c r="H7193" s="323">
        <v>462212.49</v>
      </c>
      <c r="I7193" s="323">
        <v>263340</v>
      </c>
      <c r="J7193" s="42"/>
      <c r="K7193" s="42"/>
      <c r="L7193" s="42" t="s">
        <v>4489</v>
      </c>
      <c r="M7193" s="42" t="s">
        <v>4056</v>
      </c>
      <c r="N7193" s="42" t="s">
        <v>2447</v>
      </c>
      <c r="O7193" s="137" t="s">
        <v>4057</v>
      </c>
      <c r="P7193" s="42" t="s">
        <v>64</v>
      </c>
      <c r="Q7193" s="42" t="s">
        <v>65</v>
      </c>
      <c r="R7193" s="42">
        <v>1</v>
      </c>
      <c r="S7193" s="137" t="s">
        <v>2419</v>
      </c>
      <c r="T7193" s="62">
        <v>683234250</v>
      </c>
      <c r="U7193" s="62">
        <v>665176615.48000002</v>
      </c>
      <c r="Z7193" s="54" t="s">
        <v>280</v>
      </c>
      <c r="AA7193" s="132">
        <v>3.3698696607830199E-6</v>
      </c>
      <c r="AJ7193" s="42"/>
      <c r="AM7193" s="42"/>
      <c r="AN7193" s="42"/>
      <c r="AO7193" s="42"/>
      <c r="AP7193" s="42"/>
      <c r="AY7193" s="42"/>
      <c r="AZ7193" s="42"/>
      <c r="BA7193" s="42"/>
      <c r="BB7193" s="42"/>
      <c r="BN7193" s="54" t="s">
        <v>4578</v>
      </c>
      <c r="BO7193" s="58" t="str">
        <f t="shared" si="112"/>
        <v>境内资产</v>
      </c>
      <c r="BP7193" s="58" t="str">
        <f>IF(M7193="",VLOOKUP(D7193,Sheet4!$A$1:$B$92,2,0),VLOOKUP(Q7193,Sheet4!$A$1:$B$92,2,0))</f>
        <v>保险资产管理产品</v>
      </c>
    </row>
    <row r="7194" spans="1:68" s="58" customFormat="1" ht="12.75" customHeight="1">
      <c r="A7194" s="64" t="s">
        <v>3832</v>
      </c>
      <c r="B7194" s="54" t="s">
        <v>3833</v>
      </c>
      <c r="C7194" s="252" t="s">
        <v>5552</v>
      </c>
      <c r="D7194" s="252" t="s">
        <v>672</v>
      </c>
      <c r="E7194" s="54" t="s">
        <v>3834</v>
      </c>
      <c r="F7194" s="54" t="s">
        <v>3833</v>
      </c>
      <c r="G7194" s="129">
        <v>3900</v>
      </c>
      <c r="H7194" s="323">
        <v>231679.44</v>
      </c>
      <c r="I7194" s="323">
        <v>184743</v>
      </c>
      <c r="J7194" s="42"/>
      <c r="K7194" s="42"/>
      <c r="L7194" s="42" t="s">
        <v>4489</v>
      </c>
      <c r="M7194" s="42" t="s">
        <v>4056</v>
      </c>
      <c r="N7194" s="42" t="s">
        <v>2447</v>
      </c>
      <c r="O7194" s="137" t="s">
        <v>4057</v>
      </c>
      <c r="P7194" s="42" t="s">
        <v>64</v>
      </c>
      <c r="Q7194" s="42" t="s">
        <v>65</v>
      </c>
      <c r="R7194" s="42">
        <v>1</v>
      </c>
      <c r="S7194" s="137" t="s">
        <v>2419</v>
      </c>
      <c r="T7194" s="62">
        <v>683234250</v>
      </c>
      <c r="U7194" s="62">
        <v>665176615.48000002</v>
      </c>
      <c r="Z7194" s="54" t="s">
        <v>280</v>
      </c>
      <c r="AA7194" s="132">
        <v>1.9892427880967999E-6</v>
      </c>
      <c r="AJ7194" s="42"/>
      <c r="AM7194" s="42"/>
      <c r="AN7194" s="42"/>
      <c r="AO7194" s="42"/>
      <c r="AP7194" s="42"/>
      <c r="AY7194" s="42"/>
      <c r="AZ7194" s="42"/>
      <c r="BA7194" s="42"/>
      <c r="BB7194" s="42"/>
      <c r="BN7194" s="54" t="s">
        <v>4578</v>
      </c>
      <c r="BO7194" s="58" t="str">
        <f t="shared" si="112"/>
        <v>境内资产</v>
      </c>
      <c r="BP7194" s="58" t="str">
        <f>IF(M7194="",VLOOKUP(D7194,Sheet4!$A$1:$B$92,2,0),VLOOKUP(Q7194,Sheet4!$A$1:$B$92,2,0))</f>
        <v>保险资产管理产品</v>
      </c>
    </row>
    <row r="7195" spans="1:68" s="58" customFormat="1" ht="12.75" customHeight="1">
      <c r="A7195" s="64" t="s">
        <v>3835</v>
      </c>
      <c r="B7195" s="54" t="s">
        <v>3836</v>
      </c>
      <c r="C7195" s="252" t="s">
        <v>5552</v>
      </c>
      <c r="D7195" s="252" t="s">
        <v>672</v>
      </c>
      <c r="E7195" s="54" t="s">
        <v>3837</v>
      </c>
      <c r="F7195" s="54" t="s">
        <v>3836</v>
      </c>
      <c r="G7195" s="129">
        <v>1200</v>
      </c>
      <c r="H7195" s="323">
        <v>265324.25</v>
      </c>
      <c r="I7195" s="323">
        <v>141492</v>
      </c>
      <c r="J7195" s="42"/>
      <c r="K7195" s="42"/>
      <c r="L7195" s="42" t="s">
        <v>4489</v>
      </c>
      <c r="M7195" s="42" t="s">
        <v>4056</v>
      </c>
      <c r="N7195" s="42" t="s">
        <v>2447</v>
      </c>
      <c r="O7195" s="137" t="s">
        <v>4057</v>
      </c>
      <c r="P7195" s="42" t="s">
        <v>64</v>
      </c>
      <c r="Q7195" s="42" t="s">
        <v>65</v>
      </c>
      <c r="R7195" s="42">
        <v>1</v>
      </c>
      <c r="S7195" s="137" t="s">
        <v>2419</v>
      </c>
      <c r="T7195" s="62">
        <v>683234250</v>
      </c>
      <c r="U7195" s="62">
        <v>665176615.48000002</v>
      </c>
      <c r="Z7195" s="54" t="s">
        <v>280</v>
      </c>
      <c r="AA7195" s="132">
        <v>3.7425149700598802E-6</v>
      </c>
      <c r="AJ7195" s="42"/>
      <c r="AM7195" s="42"/>
      <c r="AN7195" s="42"/>
      <c r="AO7195" s="42"/>
      <c r="AP7195" s="42"/>
      <c r="AY7195" s="42"/>
      <c r="AZ7195" s="42"/>
      <c r="BA7195" s="42"/>
      <c r="BB7195" s="42"/>
      <c r="BN7195" s="54" t="s">
        <v>4578</v>
      </c>
      <c r="BO7195" s="58" t="str">
        <f t="shared" si="112"/>
        <v>境内资产</v>
      </c>
      <c r="BP7195" s="58" t="str">
        <f>IF(M7195="",VLOOKUP(D7195,Sheet4!$A$1:$B$92,2,0),VLOOKUP(Q7195,Sheet4!$A$1:$B$92,2,0))</f>
        <v>保险资产管理产品</v>
      </c>
    </row>
    <row r="7196" spans="1:68" s="58" customFormat="1" ht="12.75" customHeight="1">
      <c r="A7196" s="64" t="s">
        <v>1547</v>
      </c>
      <c r="B7196" s="54" t="s">
        <v>1548</v>
      </c>
      <c r="C7196" s="252" t="s">
        <v>5552</v>
      </c>
      <c r="D7196" s="252" t="s">
        <v>672</v>
      </c>
      <c r="E7196" s="54" t="s">
        <v>1549</v>
      </c>
      <c r="F7196" s="54" t="s">
        <v>1548</v>
      </c>
      <c r="G7196" s="129">
        <v>2380</v>
      </c>
      <c r="H7196" s="323">
        <v>667242.15</v>
      </c>
      <c r="I7196" s="323">
        <v>647360</v>
      </c>
      <c r="J7196" s="42"/>
      <c r="K7196" s="42"/>
      <c r="L7196" s="42" t="s">
        <v>4489</v>
      </c>
      <c r="M7196" s="42" t="s">
        <v>4056</v>
      </c>
      <c r="N7196" s="42" t="s">
        <v>2447</v>
      </c>
      <c r="O7196" s="137" t="s">
        <v>4057</v>
      </c>
      <c r="P7196" s="42" t="s">
        <v>64</v>
      </c>
      <c r="Q7196" s="42" t="s">
        <v>65</v>
      </c>
      <c r="R7196" s="42">
        <v>1</v>
      </c>
      <c r="S7196" s="137" t="s">
        <v>2419</v>
      </c>
      <c r="T7196" s="62">
        <v>683234250</v>
      </c>
      <c r="U7196" s="62">
        <v>665176615.48000002</v>
      </c>
      <c r="Z7196" s="54" t="s">
        <v>280</v>
      </c>
      <c r="AA7196" s="132">
        <v>1.9506368047273498E-6</v>
      </c>
      <c r="AJ7196" s="42"/>
      <c r="AM7196" s="42"/>
      <c r="AN7196" s="42"/>
      <c r="AO7196" s="42"/>
      <c r="AP7196" s="42"/>
      <c r="AY7196" s="42"/>
      <c r="AZ7196" s="42"/>
      <c r="BA7196" s="42"/>
      <c r="BB7196" s="42"/>
      <c r="BN7196" s="54" t="s">
        <v>4578</v>
      </c>
      <c r="BO7196" s="58" t="str">
        <f t="shared" si="112"/>
        <v>境内资产</v>
      </c>
      <c r="BP7196" s="58" t="str">
        <f>IF(M7196="",VLOOKUP(D7196,Sheet4!$A$1:$B$92,2,0),VLOOKUP(Q7196,Sheet4!$A$1:$B$92,2,0))</f>
        <v>保险资产管理产品</v>
      </c>
    </row>
    <row r="7197" spans="1:68" s="58" customFormat="1" ht="12.75" customHeight="1">
      <c r="A7197" s="64" t="s">
        <v>3838</v>
      </c>
      <c r="B7197" s="54" t="s">
        <v>3839</v>
      </c>
      <c r="C7197" s="252" t="s">
        <v>5552</v>
      </c>
      <c r="D7197" s="252" t="s">
        <v>672</v>
      </c>
      <c r="E7197" s="54" t="s">
        <v>3840</v>
      </c>
      <c r="F7197" s="54" t="s">
        <v>3839</v>
      </c>
      <c r="G7197" s="129">
        <v>2080</v>
      </c>
      <c r="H7197" s="323">
        <v>116258.58</v>
      </c>
      <c r="I7197" s="323">
        <v>95763.199999999997</v>
      </c>
      <c r="J7197" s="42"/>
      <c r="K7197" s="42"/>
      <c r="L7197" s="42" t="s">
        <v>4489</v>
      </c>
      <c r="M7197" s="42" t="s">
        <v>4056</v>
      </c>
      <c r="N7197" s="42" t="s">
        <v>2447</v>
      </c>
      <c r="O7197" s="137" t="s">
        <v>4057</v>
      </c>
      <c r="P7197" s="42" t="s">
        <v>64</v>
      </c>
      <c r="Q7197" s="42" t="s">
        <v>65</v>
      </c>
      <c r="R7197" s="42">
        <v>1</v>
      </c>
      <c r="S7197" s="137" t="s">
        <v>2419</v>
      </c>
      <c r="T7197" s="62">
        <v>683234250</v>
      </c>
      <c r="U7197" s="62">
        <v>665176615.48000002</v>
      </c>
      <c r="Z7197" s="54" t="s">
        <v>280</v>
      </c>
      <c r="AA7197" s="132">
        <v>1.3682963360213299E-6</v>
      </c>
      <c r="AJ7197" s="42"/>
      <c r="AM7197" s="42"/>
      <c r="AN7197" s="42"/>
      <c r="AO7197" s="42"/>
      <c r="AP7197" s="42"/>
      <c r="AY7197" s="42"/>
      <c r="AZ7197" s="42"/>
      <c r="BA7197" s="42"/>
      <c r="BB7197" s="42"/>
      <c r="BN7197" s="54" t="s">
        <v>4578</v>
      </c>
      <c r="BO7197" s="58" t="str">
        <f t="shared" si="112"/>
        <v>境内资产</v>
      </c>
      <c r="BP7197" s="58" t="str">
        <f>IF(M7197="",VLOOKUP(D7197,Sheet4!$A$1:$B$92,2,0),VLOOKUP(Q7197,Sheet4!$A$1:$B$92,2,0))</f>
        <v>保险资产管理产品</v>
      </c>
    </row>
    <row r="7198" spans="1:68" s="58" customFormat="1" ht="12.75" customHeight="1">
      <c r="A7198" s="64" t="s">
        <v>2985</v>
      </c>
      <c r="B7198" s="54" t="s">
        <v>2986</v>
      </c>
      <c r="C7198" s="252" t="s">
        <v>5552</v>
      </c>
      <c r="D7198" s="252" t="s">
        <v>672</v>
      </c>
      <c r="E7198" s="54" t="s">
        <v>2987</v>
      </c>
      <c r="F7198" s="54" t="s">
        <v>2986</v>
      </c>
      <c r="G7198" s="129">
        <v>5020</v>
      </c>
      <c r="H7198" s="323">
        <v>78205.070000000007</v>
      </c>
      <c r="I7198" s="323">
        <v>61143.6</v>
      </c>
      <c r="J7198" s="42"/>
      <c r="K7198" s="42"/>
      <c r="L7198" s="42" t="s">
        <v>4489</v>
      </c>
      <c r="M7198" s="42" t="s">
        <v>4056</v>
      </c>
      <c r="N7198" s="42" t="s">
        <v>2447</v>
      </c>
      <c r="O7198" s="137" t="s">
        <v>4057</v>
      </c>
      <c r="P7198" s="42" t="s">
        <v>64</v>
      </c>
      <c r="Q7198" s="42" t="s">
        <v>65</v>
      </c>
      <c r="R7198" s="42">
        <v>1</v>
      </c>
      <c r="S7198" s="137" t="s">
        <v>2419</v>
      </c>
      <c r="T7198" s="62">
        <v>683234250</v>
      </c>
      <c r="U7198" s="62">
        <v>665176615.48000002</v>
      </c>
      <c r="Z7198" s="54" t="s">
        <v>280</v>
      </c>
      <c r="AA7198" s="132">
        <v>1.9900994502804599E-6</v>
      </c>
      <c r="AJ7198" s="42"/>
      <c r="AM7198" s="42"/>
      <c r="AN7198" s="42"/>
      <c r="AO7198" s="42"/>
      <c r="AP7198" s="42"/>
      <c r="AY7198" s="42"/>
      <c r="AZ7198" s="42"/>
      <c r="BA7198" s="42"/>
      <c r="BB7198" s="42"/>
      <c r="BN7198" s="54" t="s">
        <v>4578</v>
      </c>
      <c r="BO7198" s="58" t="str">
        <f t="shared" si="112"/>
        <v>境内资产</v>
      </c>
      <c r="BP7198" s="58" t="str">
        <f>IF(M7198="",VLOOKUP(D7198,Sheet4!$A$1:$B$92,2,0),VLOOKUP(Q7198,Sheet4!$A$1:$B$92,2,0))</f>
        <v>保险资产管理产品</v>
      </c>
    </row>
    <row r="7199" spans="1:68" s="58" customFormat="1" ht="12.75" customHeight="1">
      <c r="A7199" s="64" t="s">
        <v>1700</v>
      </c>
      <c r="B7199" s="54" t="s">
        <v>1701</v>
      </c>
      <c r="C7199" s="252" t="s">
        <v>5552</v>
      </c>
      <c r="D7199" s="252" t="s">
        <v>672</v>
      </c>
      <c r="E7199" s="54" t="s">
        <v>1702</v>
      </c>
      <c r="F7199" s="54" t="s">
        <v>1701</v>
      </c>
      <c r="G7199" s="129">
        <v>3400</v>
      </c>
      <c r="H7199" s="323">
        <v>141859.26</v>
      </c>
      <c r="I7199" s="323">
        <v>82824</v>
      </c>
      <c r="J7199" s="42"/>
      <c r="K7199" s="42"/>
      <c r="L7199" s="42" t="s">
        <v>4489</v>
      </c>
      <c r="M7199" s="42" t="s">
        <v>4056</v>
      </c>
      <c r="N7199" s="42" t="s">
        <v>2447</v>
      </c>
      <c r="O7199" s="137" t="s">
        <v>4057</v>
      </c>
      <c r="P7199" s="42" t="s">
        <v>64</v>
      </c>
      <c r="Q7199" s="42" t="s">
        <v>65</v>
      </c>
      <c r="R7199" s="42">
        <v>1</v>
      </c>
      <c r="S7199" s="137" t="s">
        <v>2419</v>
      </c>
      <c r="T7199" s="62">
        <v>683234250</v>
      </c>
      <c r="U7199" s="62">
        <v>665176615.48000002</v>
      </c>
      <c r="Z7199" s="54" t="s">
        <v>280</v>
      </c>
      <c r="AA7199" s="132">
        <v>4.2679403191410603E-6</v>
      </c>
      <c r="AJ7199" s="42"/>
      <c r="AM7199" s="42"/>
      <c r="AN7199" s="42"/>
      <c r="AO7199" s="42"/>
      <c r="AP7199" s="42"/>
      <c r="AY7199" s="42"/>
      <c r="AZ7199" s="42"/>
      <c r="BA7199" s="42"/>
      <c r="BB7199" s="42"/>
      <c r="BN7199" s="54" t="s">
        <v>4578</v>
      </c>
      <c r="BO7199" s="58" t="str">
        <f t="shared" si="112"/>
        <v>境内资产</v>
      </c>
      <c r="BP7199" s="58" t="str">
        <f>IF(M7199="",VLOOKUP(D7199,Sheet4!$A$1:$B$92,2,0),VLOOKUP(Q7199,Sheet4!$A$1:$B$92,2,0))</f>
        <v>保险资产管理产品</v>
      </c>
    </row>
    <row r="7200" spans="1:68" s="58" customFormat="1" ht="12.75" customHeight="1">
      <c r="A7200" s="64" t="s">
        <v>3841</v>
      </c>
      <c r="B7200" s="54" t="s">
        <v>3842</v>
      </c>
      <c r="C7200" s="252" t="s">
        <v>5552</v>
      </c>
      <c r="D7200" s="252" t="s">
        <v>672</v>
      </c>
      <c r="E7200" s="54" t="s">
        <v>3843</v>
      </c>
      <c r="F7200" s="54" t="s">
        <v>3842</v>
      </c>
      <c r="G7200" s="129">
        <v>21900</v>
      </c>
      <c r="H7200" s="323">
        <v>207622.32</v>
      </c>
      <c r="I7200" s="323">
        <v>208269</v>
      </c>
      <c r="J7200" s="42"/>
      <c r="K7200" s="42"/>
      <c r="L7200" s="42" t="s">
        <v>4489</v>
      </c>
      <c r="M7200" s="42" t="s">
        <v>4056</v>
      </c>
      <c r="N7200" s="42" t="s">
        <v>2447</v>
      </c>
      <c r="O7200" s="137" t="s">
        <v>4057</v>
      </c>
      <c r="P7200" s="42" t="s">
        <v>64</v>
      </c>
      <c r="Q7200" s="42" t="s">
        <v>65</v>
      </c>
      <c r="R7200" s="42">
        <v>1</v>
      </c>
      <c r="S7200" s="137" t="s">
        <v>2419</v>
      </c>
      <c r="T7200" s="62">
        <v>683234250</v>
      </c>
      <c r="U7200" s="62">
        <v>665176615.48000002</v>
      </c>
      <c r="Z7200" s="54" t="s">
        <v>280</v>
      </c>
      <c r="AA7200" s="132">
        <v>2.9379489892119099E-6</v>
      </c>
      <c r="AJ7200" s="42"/>
      <c r="AM7200" s="42"/>
      <c r="AN7200" s="42"/>
      <c r="AO7200" s="42"/>
      <c r="AP7200" s="42"/>
      <c r="AY7200" s="42"/>
      <c r="AZ7200" s="42"/>
      <c r="BA7200" s="42"/>
      <c r="BB7200" s="42"/>
      <c r="BN7200" s="54" t="s">
        <v>4578</v>
      </c>
      <c r="BO7200" s="58" t="str">
        <f t="shared" si="112"/>
        <v>境内资产</v>
      </c>
      <c r="BP7200" s="58" t="str">
        <f>IF(M7200="",VLOOKUP(D7200,Sheet4!$A$1:$B$92,2,0),VLOOKUP(Q7200,Sheet4!$A$1:$B$92,2,0))</f>
        <v>保险资产管理产品</v>
      </c>
    </row>
    <row r="7201" spans="1:68" s="58" customFormat="1" ht="12.75" customHeight="1">
      <c r="A7201" s="64" t="s">
        <v>1550</v>
      </c>
      <c r="B7201" s="54" t="s">
        <v>1551</v>
      </c>
      <c r="C7201" s="252" t="s">
        <v>5552</v>
      </c>
      <c r="D7201" s="252" t="s">
        <v>672</v>
      </c>
      <c r="E7201" s="54" t="s">
        <v>1552</v>
      </c>
      <c r="F7201" s="54" t="s">
        <v>1551</v>
      </c>
      <c r="G7201" s="129">
        <v>34300</v>
      </c>
      <c r="H7201" s="323">
        <v>1381557.57</v>
      </c>
      <c r="I7201" s="323">
        <v>1305458</v>
      </c>
      <c r="J7201" s="42"/>
      <c r="K7201" s="42"/>
      <c r="L7201" s="42" t="s">
        <v>4489</v>
      </c>
      <c r="M7201" s="42" t="s">
        <v>4056</v>
      </c>
      <c r="N7201" s="42" t="s">
        <v>2447</v>
      </c>
      <c r="O7201" s="137" t="s">
        <v>4057</v>
      </c>
      <c r="P7201" s="42" t="s">
        <v>64</v>
      </c>
      <c r="Q7201" s="42" t="s">
        <v>65</v>
      </c>
      <c r="R7201" s="42">
        <v>1</v>
      </c>
      <c r="S7201" s="137" t="s">
        <v>2419</v>
      </c>
      <c r="T7201" s="62">
        <v>683234250</v>
      </c>
      <c r="U7201" s="62">
        <v>665176615.48000002</v>
      </c>
      <c r="Z7201" s="54" t="s">
        <v>280</v>
      </c>
      <c r="AA7201" s="132">
        <v>5.35926537120252E-6</v>
      </c>
      <c r="AJ7201" s="42"/>
      <c r="AM7201" s="42"/>
      <c r="AN7201" s="42"/>
      <c r="AO7201" s="42"/>
      <c r="AP7201" s="42"/>
      <c r="AY7201" s="42"/>
      <c r="AZ7201" s="42"/>
      <c r="BA7201" s="42"/>
      <c r="BB7201" s="42"/>
      <c r="BN7201" s="54" t="s">
        <v>4578</v>
      </c>
      <c r="BO7201" s="58" t="str">
        <f t="shared" si="112"/>
        <v>境内资产</v>
      </c>
      <c r="BP7201" s="58" t="str">
        <f>IF(M7201="",VLOOKUP(D7201,Sheet4!$A$1:$B$92,2,0),VLOOKUP(Q7201,Sheet4!$A$1:$B$92,2,0))</f>
        <v>保险资产管理产品</v>
      </c>
    </row>
    <row r="7202" spans="1:68" s="58" customFormat="1" ht="12.75" customHeight="1">
      <c r="A7202" s="64" t="s">
        <v>3844</v>
      </c>
      <c r="B7202" s="54" t="s">
        <v>3845</v>
      </c>
      <c r="C7202" s="252" t="s">
        <v>5552</v>
      </c>
      <c r="D7202" s="252" t="s">
        <v>672</v>
      </c>
      <c r="E7202" s="54" t="s">
        <v>3846</v>
      </c>
      <c r="F7202" s="54" t="s">
        <v>3845</v>
      </c>
      <c r="G7202" s="129">
        <v>7700</v>
      </c>
      <c r="H7202" s="323">
        <v>382739.27</v>
      </c>
      <c r="I7202" s="323">
        <v>272041</v>
      </c>
      <c r="J7202" s="42"/>
      <c r="K7202" s="42"/>
      <c r="L7202" s="42" t="s">
        <v>4489</v>
      </c>
      <c r="M7202" s="42" t="s">
        <v>4056</v>
      </c>
      <c r="N7202" s="42" t="s">
        <v>2447</v>
      </c>
      <c r="O7202" s="137" t="s">
        <v>4057</v>
      </c>
      <c r="P7202" s="42" t="s">
        <v>64</v>
      </c>
      <c r="Q7202" s="42" t="s">
        <v>65</v>
      </c>
      <c r="R7202" s="42">
        <v>1</v>
      </c>
      <c r="S7202" s="137" t="s">
        <v>2419</v>
      </c>
      <c r="T7202" s="62">
        <v>683234250</v>
      </c>
      <c r="U7202" s="62">
        <v>665176615.48000002</v>
      </c>
      <c r="Z7202" s="54" t="s">
        <v>280</v>
      </c>
      <c r="AA7202" s="132">
        <v>2.8886617063583299E-6</v>
      </c>
      <c r="AJ7202" s="42"/>
      <c r="AM7202" s="42"/>
      <c r="AN7202" s="42"/>
      <c r="AO7202" s="42"/>
      <c r="AP7202" s="42"/>
      <c r="AY7202" s="42"/>
      <c r="AZ7202" s="42"/>
      <c r="BA7202" s="42"/>
      <c r="BB7202" s="42"/>
      <c r="BN7202" s="54" t="s">
        <v>4578</v>
      </c>
      <c r="BO7202" s="58" t="str">
        <f t="shared" si="112"/>
        <v>境内资产</v>
      </c>
      <c r="BP7202" s="58" t="str">
        <f>IF(M7202="",VLOOKUP(D7202,Sheet4!$A$1:$B$92,2,0),VLOOKUP(Q7202,Sheet4!$A$1:$B$92,2,0))</f>
        <v>保险资产管理产品</v>
      </c>
    </row>
    <row r="7203" spans="1:68" s="58" customFormat="1" ht="12.75" customHeight="1">
      <c r="A7203" s="64" t="s">
        <v>1703</v>
      </c>
      <c r="B7203" s="54" t="s">
        <v>1240</v>
      </c>
      <c r="C7203" s="252" t="s">
        <v>5552</v>
      </c>
      <c r="D7203" s="252" t="s">
        <v>672</v>
      </c>
      <c r="E7203" s="54" t="s">
        <v>1704</v>
      </c>
      <c r="F7203" s="54" t="s">
        <v>1240</v>
      </c>
      <c r="G7203" s="129">
        <v>80619</v>
      </c>
      <c r="H7203" s="323">
        <v>1687786.46</v>
      </c>
      <c r="I7203" s="323">
        <v>1855043.19</v>
      </c>
      <c r="J7203" s="42"/>
      <c r="K7203" s="42"/>
      <c r="L7203" s="42" t="s">
        <v>4489</v>
      </c>
      <c r="M7203" s="42" t="s">
        <v>4056</v>
      </c>
      <c r="N7203" s="42" t="s">
        <v>2447</v>
      </c>
      <c r="O7203" s="137" t="s">
        <v>4057</v>
      </c>
      <c r="P7203" s="42" t="s">
        <v>64</v>
      </c>
      <c r="Q7203" s="42" t="s">
        <v>65</v>
      </c>
      <c r="R7203" s="42">
        <v>1</v>
      </c>
      <c r="S7203" s="137" t="s">
        <v>2419</v>
      </c>
      <c r="T7203" s="62">
        <v>683234250</v>
      </c>
      <c r="U7203" s="62">
        <v>665176615.48000002</v>
      </c>
      <c r="Z7203" s="54" t="s">
        <v>280</v>
      </c>
      <c r="AA7203" s="132">
        <v>3.5449608224489901E-6</v>
      </c>
      <c r="AJ7203" s="42"/>
      <c r="AM7203" s="42"/>
      <c r="AN7203" s="42"/>
      <c r="AO7203" s="42"/>
      <c r="AP7203" s="42"/>
      <c r="AY7203" s="42"/>
      <c r="AZ7203" s="42"/>
      <c r="BA7203" s="42"/>
      <c r="BB7203" s="42"/>
      <c r="BN7203" s="54" t="s">
        <v>4578</v>
      </c>
      <c r="BO7203" s="58" t="str">
        <f t="shared" si="112"/>
        <v>境内资产</v>
      </c>
      <c r="BP7203" s="58" t="str">
        <f>IF(M7203="",VLOOKUP(D7203,Sheet4!$A$1:$B$92,2,0),VLOOKUP(Q7203,Sheet4!$A$1:$B$92,2,0))</f>
        <v>保险资产管理产品</v>
      </c>
    </row>
    <row r="7204" spans="1:68" s="58" customFormat="1" ht="12.75" customHeight="1">
      <c r="A7204" s="64" t="s">
        <v>3847</v>
      </c>
      <c r="B7204" s="54" t="s">
        <v>3848</v>
      </c>
      <c r="C7204" s="252" t="s">
        <v>5552</v>
      </c>
      <c r="D7204" s="252" t="s">
        <v>672</v>
      </c>
      <c r="E7204" s="54" t="s">
        <v>3849</v>
      </c>
      <c r="F7204" s="54" t="s">
        <v>3848</v>
      </c>
      <c r="G7204" s="129">
        <v>72700</v>
      </c>
      <c r="H7204" s="323">
        <v>509898</v>
      </c>
      <c r="I7204" s="323">
        <v>404939</v>
      </c>
      <c r="J7204" s="42"/>
      <c r="K7204" s="42"/>
      <c r="L7204" s="42" t="s">
        <v>4489</v>
      </c>
      <c r="M7204" s="42" t="s">
        <v>4056</v>
      </c>
      <c r="N7204" s="42" t="s">
        <v>2447</v>
      </c>
      <c r="O7204" s="137" t="s">
        <v>4057</v>
      </c>
      <c r="P7204" s="42" t="s">
        <v>64</v>
      </c>
      <c r="Q7204" s="42" t="s">
        <v>65</v>
      </c>
      <c r="R7204" s="42">
        <v>1</v>
      </c>
      <c r="S7204" s="137" t="s">
        <v>2419</v>
      </c>
      <c r="T7204" s="62">
        <v>683234250</v>
      </c>
      <c r="U7204" s="62">
        <v>665176615.48000002</v>
      </c>
      <c r="Z7204" s="54" t="s">
        <v>280</v>
      </c>
      <c r="AA7204" s="132">
        <v>2.5400973762226598E-6</v>
      </c>
      <c r="AJ7204" s="42"/>
      <c r="AM7204" s="42"/>
      <c r="AN7204" s="42"/>
      <c r="AO7204" s="42"/>
      <c r="AP7204" s="42"/>
      <c r="AY7204" s="42"/>
      <c r="AZ7204" s="42"/>
      <c r="BA7204" s="42"/>
      <c r="BB7204" s="42"/>
      <c r="BN7204" s="54" t="s">
        <v>4578</v>
      </c>
      <c r="BO7204" s="58" t="str">
        <f t="shared" si="112"/>
        <v>境内资产</v>
      </c>
      <c r="BP7204" s="58" t="str">
        <f>IF(M7204="",VLOOKUP(D7204,Sheet4!$A$1:$B$92,2,0),VLOOKUP(Q7204,Sheet4!$A$1:$B$92,2,0))</f>
        <v>保险资产管理产品</v>
      </c>
    </row>
    <row r="7205" spans="1:68" s="58" customFormat="1" ht="12.75" customHeight="1">
      <c r="A7205" s="64" t="s">
        <v>3850</v>
      </c>
      <c r="B7205" s="54" t="s">
        <v>3537</v>
      </c>
      <c r="C7205" s="252" t="s">
        <v>5552</v>
      </c>
      <c r="D7205" s="252" t="s">
        <v>672</v>
      </c>
      <c r="E7205" s="54" t="s">
        <v>3851</v>
      </c>
      <c r="F7205" s="54" t="s">
        <v>3537</v>
      </c>
      <c r="G7205" s="129">
        <v>15500</v>
      </c>
      <c r="H7205" s="323">
        <v>161749.76999999999</v>
      </c>
      <c r="I7205" s="323">
        <v>108965</v>
      </c>
      <c r="J7205" s="42"/>
      <c r="K7205" s="42"/>
      <c r="L7205" s="42" t="s">
        <v>4489</v>
      </c>
      <c r="M7205" s="42" t="s">
        <v>4056</v>
      </c>
      <c r="N7205" s="42" t="s">
        <v>2447</v>
      </c>
      <c r="O7205" s="137" t="s">
        <v>4057</v>
      </c>
      <c r="P7205" s="42" t="s">
        <v>64</v>
      </c>
      <c r="Q7205" s="42" t="s">
        <v>65</v>
      </c>
      <c r="R7205" s="42">
        <v>1</v>
      </c>
      <c r="S7205" s="137" t="s">
        <v>2419</v>
      </c>
      <c r="T7205" s="62">
        <v>683234250</v>
      </c>
      <c r="U7205" s="62">
        <v>665176615.48000002</v>
      </c>
      <c r="Z7205" s="54" t="s">
        <v>280</v>
      </c>
      <c r="AA7205" s="132">
        <v>2.22425490228894E-6</v>
      </c>
      <c r="AJ7205" s="42"/>
      <c r="AM7205" s="42"/>
      <c r="AN7205" s="42"/>
      <c r="AO7205" s="42"/>
      <c r="AP7205" s="42"/>
      <c r="AY7205" s="42"/>
      <c r="AZ7205" s="42"/>
      <c r="BA7205" s="42"/>
      <c r="BB7205" s="42"/>
      <c r="BN7205" s="54" t="s">
        <v>4578</v>
      </c>
      <c r="BO7205" s="58" t="str">
        <f t="shared" si="112"/>
        <v>境内资产</v>
      </c>
      <c r="BP7205" s="58" t="str">
        <f>IF(M7205="",VLOOKUP(D7205,Sheet4!$A$1:$B$92,2,0),VLOOKUP(Q7205,Sheet4!$A$1:$B$92,2,0))</f>
        <v>保险资产管理产品</v>
      </c>
    </row>
    <row r="7206" spans="1:68" s="58" customFormat="1" ht="12.75" customHeight="1">
      <c r="A7206" s="64" t="s">
        <v>3852</v>
      </c>
      <c r="B7206" s="54" t="s">
        <v>1043</v>
      </c>
      <c r="C7206" s="252" t="s">
        <v>5552</v>
      </c>
      <c r="D7206" s="252" t="s">
        <v>672</v>
      </c>
      <c r="E7206" s="54" t="s">
        <v>3853</v>
      </c>
      <c r="F7206" s="54" t="s">
        <v>1043</v>
      </c>
      <c r="G7206" s="129">
        <v>135560</v>
      </c>
      <c r="H7206" s="323">
        <v>829009.17</v>
      </c>
      <c r="I7206" s="323">
        <v>1001788.4</v>
      </c>
      <c r="J7206" s="42"/>
      <c r="K7206" s="42"/>
      <c r="L7206" s="42" t="s">
        <v>4489</v>
      </c>
      <c r="M7206" s="42" t="s">
        <v>4056</v>
      </c>
      <c r="N7206" s="42" t="s">
        <v>2447</v>
      </c>
      <c r="O7206" s="137" t="s">
        <v>4057</v>
      </c>
      <c r="P7206" s="42" t="s">
        <v>64</v>
      </c>
      <c r="Q7206" s="42" t="s">
        <v>65</v>
      </c>
      <c r="R7206" s="42">
        <v>1</v>
      </c>
      <c r="S7206" s="137" t="s">
        <v>2419</v>
      </c>
      <c r="T7206" s="62">
        <v>683234250</v>
      </c>
      <c r="U7206" s="62">
        <v>665176615.48000002</v>
      </c>
      <c r="Z7206" s="54" t="s">
        <v>280</v>
      </c>
      <c r="AA7206" s="132">
        <v>9.1782913032920495E-6</v>
      </c>
      <c r="AJ7206" s="42"/>
      <c r="AM7206" s="42"/>
      <c r="AN7206" s="42"/>
      <c r="AO7206" s="42"/>
      <c r="AP7206" s="42"/>
      <c r="AY7206" s="42"/>
      <c r="AZ7206" s="42"/>
      <c r="BA7206" s="42"/>
      <c r="BB7206" s="42"/>
      <c r="BN7206" s="54" t="s">
        <v>4578</v>
      </c>
      <c r="BO7206" s="58" t="str">
        <f t="shared" si="112"/>
        <v>境内资产</v>
      </c>
      <c r="BP7206" s="58" t="str">
        <f>IF(M7206="",VLOOKUP(D7206,Sheet4!$A$1:$B$92,2,0),VLOOKUP(Q7206,Sheet4!$A$1:$B$92,2,0))</f>
        <v>保险资产管理产品</v>
      </c>
    </row>
    <row r="7207" spans="1:68" s="58" customFormat="1" ht="12.75" customHeight="1">
      <c r="A7207" s="64" t="s">
        <v>3854</v>
      </c>
      <c r="B7207" s="54" t="s">
        <v>1011</v>
      </c>
      <c r="C7207" s="252" t="s">
        <v>5552</v>
      </c>
      <c r="D7207" s="252" t="s">
        <v>672</v>
      </c>
      <c r="E7207" s="54" t="s">
        <v>3855</v>
      </c>
      <c r="F7207" s="54" t="s">
        <v>1011</v>
      </c>
      <c r="G7207" s="129">
        <v>34817</v>
      </c>
      <c r="H7207" s="323">
        <v>492881.99</v>
      </c>
      <c r="I7207" s="323">
        <v>530959.25</v>
      </c>
      <c r="J7207" s="42"/>
      <c r="K7207" s="42"/>
      <c r="L7207" s="42" t="s">
        <v>4489</v>
      </c>
      <c r="M7207" s="42" t="s">
        <v>4056</v>
      </c>
      <c r="N7207" s="42" t="s">
        <v>2447</v>
      </c>
      <c r="O7207" s="137" t="s">
        <v>4057</v>
      </c>
      <c r="P7207" s="42" t="s">
        <v>64</v>
      </c>
      <c r="Q7207" s="42" t="s">
        <v>65</v>
      </c>
      <c r="R7207" s="42">
        <v>1</v>
      </c>
      <c r="S7207" s="137" t="s">
        <v>2419</v>
      </c>
      <c r="T7207" s="62">
        <v>683234250</v>
      </c>
      <c r="U7207" s="62">
        <v>665176615.48000002</v>
      </c>
      <c r="Z7207" s="54" t="s">
        <v>280</v>
      </c>
      <c r="AA7207" s="132">
        <v>5.8710697930778004E-6</v>
      </c>
      <c r="AJ7207" s="42"/>
      <c r="AM7207" s="42"/>
      <c r="AN7207" s="42"/>
      <c r="AO7207" s="42"/>
      <c r="AP7207" s="42"/>
      <c r="AY7207" s="42"/>
      <c r="AZ7207" s="42"/>
      <c r="BA7207" s="42"/>
      <c r="BB7207" s="42"/>
      <c r="BN7207" s="54" t="s">
        <v>4578</v>
      </c>
      <c r="BO7207" s="58" t="str">
        <f t="shared" si="112"/>
        <v>境内资产</v>
      </c>
      <c r="BP7207" s="58" t="str">
        <f>IF(M7207="",VLOOKUP(D7207,Sheet4!$A$1:$B$92,2,0),VLOOKUP(Q7207,Sheet4!$A$1:$B$92,2,0))</f>
        <v>保险资产管理产品</v>
      </c>
    </row>
    <row r="7208" spans="1:68" s="58" customFormat="1" ht="12.75" customHeight="1">
      <c r="A7208" s="64" t="s">
        <v>1782</v>
      </c>
      <c r="B7208" s="54" t="s">
        <v>1783</v>
      </c>
      <c r="C7208" s="252" t="s">
        <v>5552</v>
      </c>
      <c r="D7208" s="252" t="s">
        <v>672</v>
      </c>
      <c r="E7208" s="54" t="s">
        <v>1784</v>
      </c>
      <c r="F7208" s="54" t="s">
        <v>1783</v>
      </c>
      <c r="G7208" s="129">
        <v>8211</v>
      </c>
      <c r="H7208" s="323">
        <v>472789.38</v>
      </c>
      <c r="I7208" s="323">
        <v>531826.47</v>
      </c>
      <c r="J7208" s="42"/>
      <c r="K7208" s="42"/>
      <c r="L7208" s="42" t="s">
        <v>4489</v>
      </c>
      <c r="M7208" s="42" t="s">
        <v>4056</v>
      </c>
      <c r="N7208" s="42" t="s">
        <v>2447</v>
      </c>
      <c r="O7208" s="137" t="s">
        <v>4057</v>
      </c>
      <c r="P7208" s="42" t="s">
        <v>64</v>
      </c>
      <c r="Q7208" s="42" t="s">
        <v>65</v>
      </c>
      <c r="R7208" s="42">
        <v>1</v>
      </c>
      <c r="S7208" s="137" t="s">
        <v>2419</v>
      </c>
      <c r="T7208" s="62">
        <v>683234250</v>
      </c>
      <c r="U7208" s="62">
        <v>665176615.48000002</v>
      </c>
      <c r="Z7208" s="54" t="s">
        <v>68</v>
      </c>
      <c r="AA7208" s="132">
        <v>3.8408193872563902E-7</v>
      </c>
      <c r="AJ7208" s="42"/>
      <c r="AM7208" s="42"/>
      <c r="AN7208" s="42"/>
      <c r="AO7208" s="42"/>
      <c r="AP7208" s="42"/>
      <c r="AY7208" s="42"/>
      <c r="AZ7208" s="42"/>
      <c r="BA7208" s="42"/>
      <c r="BB7208" s="42"/>
      <c r="BN7208" s="54" t="s">
        <v>4578</v>
      </c>
      <c r="BO7208" s="58" t="str">
        <f t="shared" si="112"/>
        <v>境内资产</v>
      </c>
      <c r="BP7208" s="58" t="str">
        <f>IF(M7208="",VLOOKUP(D7208,Sheet4!$A$1:$B$92,2,0),VLOOKUP(Q7208,Sheet4!$A$1:$B$92,2,0))</f>
        <v>保险资产管理产品</v>
      </c>
    </row>
    <row r="7209" spans="1:68" s="58" customFormat="1" ht="12.75" customHeight="1">
      <c r="A7209" s="64" t="s">
        <v>3856</v>
      </c>
      <c r="B7209" s="54" t="s">
        <v>3857</v>
      </c>
      <c r="C7209" s="252" t="s">
        <v>5552</v>
      </c>
      <c r="D7209" s="252" t="s">
        <v>672</v>
      </c>
      <c r="E7209" s="54" t="s">
        <v>3858</v>
      </c>
      <c r="F7209" s="54" t="s">
        <v>3857</v>
      </c>
      <c r="G7209" s="129">
        <v>28300</v>
      </c>
      <c r="H7209" s="323">
        <v>368333.2</v>
      </c>
      <c r="I7209" s="323">
        <v>260926</v>
      </c>
      <c r="J7209" s="42"/>
      <c r="K7209" s="42"/>
      <c r="L7209" s="42" t="s">
        <v>4489</v>
      </c>
      <c r="M7209" s="42" t="s">
        <v>4056</v>
      </c>
      <c r="N7209" s="42" t="s">
        <v>2447</v>
      </c>
      <c r="O7209" s="137" t="s">
        <v>4057</v>
      </c>
      <c r="P7209" s="42" t="s">
        <v>64</v>
      </c>
      <c r="Q7209" s="42" t="s">
        <v>65</v>
      </c>
      <c r="R7209" s="42">
        <v>1</v>
      </c>
      <c r="S7209" s="137" t="s">
        <v>2419</v>
      </c>
      <c r="T7209" s="62">
        <v>683234250</v>
      </c>
      <c r="U7209" s="62">
        <v>665176615.48000002</v>
      </c>
      <c r="Z7209" s="54" t="s">
        <v>280</v>
      </c>
      <c r="AA7209" s="132">
        <v>4.0465245641428901E-6</v>
      </c>
      <c r="AJ7209" s="42"/>
      <c r="AM7209" s="42"/>
      <c r="AN7209" s="42"/>
      <c r="AO7209" s="42"/>
      <c r="AP7209" s="42"/>
      <c r="AY7209" s="42"/>
      <c r="AZ7209" s="42"/>
      <c r="BA7209" s="42"/>
      <c r="BB7209" s="42"/>
      <c r="BN7209" s="54" t="s">
        <v>4578</v>
      </c>
      <c r="BO7209" s="58" t="str">
        <f t="shared" si="112"/>
        <v>境内资产</v>
      </c>
      <c r="BP7209" s="58" t="str">
        <f>IF(M7209="",VLOOKUP(D7209,Sheet4!$A$1:$B$92,2,0),VLOOKUP(Q7209,Sheet4!$A$1:$B$92,2,0))</f>
        <v>保险资产管理产品</v>
      </c>
    </row>
    <row r="7210" spans="1:68" s="58" customFormat="1" ht="12.75" customHeight="1">
      <c r="A7210" s="64" t="s">
        <v>3026</v>
      </c>
      <c r="B7210" s="54" t="s">
        <v>3027</v>
      </c>
      <c r="C7210" s="252" t="s">
        <v>5552</v>
      </c>
      <c r="D7210" s="252" t="s">
        <v>672</v>
      </c>
      <c r="E7210" s="54" t="s">
        <v>3028</v>
      </c>
      <c r="F7210" s="54" t="s">
        <v>3027</v>
      </c>
      <c r="G7210" s="129">
        <v>13500</v>
      </c>
      <c r="H7210" s="323">
        <v>207698.32</v>
      </c>
      <c r="I7210" s="323">
        <v>182790</v>
      </c>
      <c r="J7210" s="42"/>
      <c r="K7210" s="42"/>
      <c r="L7210" s="42" t="s">
        <v>4489</v>
      </c>
      <c r="M7210" s="42" t="s">
        <v>4056</v>
      </c>
      <c r="N7210" s="42" t="s">
        <v>2447</v>
      </c>
      <c r="O7210" s="137" t="s">
        <v>4057</v>
      </c>
      <c r="P7210" s="42" t="s">
        <v>64</v>
      </c>
      <c r="Q7210" s="42" t="s">
        <v>65</v>
      </c>
      <c r="R7210" s="42">
        <v>1</v>
      </c>
      <c r="S7210" s="137" t="s">
        <v>2419</v>
      </c>
      <c r="T7210" s="62">
        <v>683234250</v>
      </c>
      <c r="U7210" s="62">
        <v>665176615.48000002</v>
      </c>
      <c r="Z7210" s="54" t="s">
        <v>280</v>
      </c>
      <c r="AA7210" s="132">
        <v>1.8409023967185599E-6</v>
      </c>
      <c r="AJ7210" s="42"/>
      <c r="AM7210" s="42"/>
      <c r="AN7210" s="42"/>
      <c r="AO7210" s="42"/>
      <c r="AP7210" s="42"/>
      <c r="AY7210" s="42"/>
      <c r="AZ7210" s="42"/>
      <c r="BA7210" s="42"/>
      <c r="BB7210" s="42"/>
      <c r="BN7210" s="54" t="s">
        <v>4578</v>
      </c>
      <c r="BO7210" s="58" t="str">
        <f t="shared" si="112"/>
        <v>境内资产</v>
      </c>
      <c r="BP7210" s="58" t="str">
        <f>IF(M7210="",VLOOKUP(D7210,Sheet4!$A$1:$B$92,2,0),VLOOKUP(Q7210,Sheet4!$A$1:$B$92,2,0))</f>
        <v>保险资产管理产品</v>
      </c>
    </row>
    <row r="7211" spans="1:68" s="58" customFormat="1" ht="12.75" customHeight="1">
      <c r="A7211" s="64" t="s">
        <v>3859</v>
      </c>
      <c r="B7211" s="54" t="s">
        <v>1896</v>
      </c>
      <c r="C7211" s="252" t="s">
        <v>5552</v>
      </c>
      <c r="D7211" s="252" t="s">
        <v>672</v>
      </c>
      <c r="E7211" s="54" t="s">
        <v>3860</v>
      </c>
      <c r="F7211" s="54" t="s">
        <v>1896</v>
      </c>
      <c r="G7211" s="129">
        <v>21200</v>
      </c>
      <c r="H7211" s="323">
        <v>367238</v>
      </c>
      <c r="I7211" s="323">
        <v>258852</v>
      </c>
      <c r="J7211" s="42"/>
      <c r="K7211" s="42"/>
      <c r="L7211" s="42" t="s">
        <v>4489</v>
      </c>
      <c r="M7211" s="42" t="s">
        <v>4056</v>
      </c>
      <c r="N7211" s="42" t="s">
        <v>2447</v>
      </c>
      <c r="O7211" s="137" t="s">
        <v>4057</v>
      </c>
      <c r="P7211" s="42" t="s">
        <v>64</v>
      </c>
      <c r="Q7211" s="42" t="s">
        <v>65</v>
      </c>
      <c r="R7211" s="42">
        <v>1</v>
      </c>
      <c r="S7211" s="137" t="s">
        <v>2419</v>
      </c>
      <c r="T7211" s="62">
        <v>683234250</v>
      </c>
      <c r="U7211" s="62">
        <v>665176615.48000002</v>
      </c>
      <c r="Z7211" s="54" t="s">
        <v>280</v>
      </c>
      <c r="AA7211" s="132">
        <v>2.4377548040642501E-6</v>
      </c>
      <c r="AJ7211" s="42"/>
      <c r="AM7211" s="42"/>
      <c r="AN7211" s="42"/>
      <c r="AO7211" s="42"/>
      <c r="AP7211" s="42"/>
      <c r="AY7211" s="42"/>
      <c r="AZ7211" s="42"/>
      <c r="BA7211" s="42"/>
      <c r="BB7211" s="42"/>
      <c r="BN7211" s="54" t="s">
        <v>4578</v>
      </c>
      <c r="BO7211" s="58" t="str">
        <f t="shared" si="112"/>
        <v>境内资产</v>
      </c>
      <c r="BP7211" s="58" t="str">
        <f>IF(M7211="",VLOOKUP(D7211,Sheet4!$A$1:$B$92,2,0),VLOOKUP(Q7211,Sheet4!$A$1:$B$92,2,0))</f>
        <v>保险资产管理产品</v>
      </c>
    </row>
    <row r="7212" spans="1:68" s="58" customFormat="1" ht="12.75" customHeight="1">
      <c r="A7212" s="64" t="s">
        <v>1705</v>
      </c>
      <c r="B7212" s="54" t="s">
        <v>1275</v>
      </c>
      <c r="C7212" s="252" t="s">
        <v>5552</v>
      </c>
      <c r="D7212" s="252" t="s">
        <v>672</v>
      </c>
      <c r="E7212" s="54" t="s">
        <v>1706</v>
      </c>
      <c r="F7212" s="54" t="s">
        <v>1275</v>
      </c>
      <c r="G7212" s="129">
        <v>32300</v>
      </c>
      <c r="H7212" s="323">
        <v>212383.11</v>
      </c>
      <c r="I7212" s="323">
        <v>219640</v>
      </c>
      <c r="J7212" s="42"/>
      <c r="K7212" s="42"/>
      <c r="L7212" s="42" t="s">
        <v>4489</v>
      </c>
      <c r="M7212" s="42" t="s">
        <v>4056</v>
      </c>
      <c r="N7212" s="42" t="s">
        <v>2447</v>
      </c>
      <c r="O7212" s="137" t="s">
        <v>4057</v>
      </c>
      <c r="P7212" s="42" t="s">
        <v>64</v>
      </c>
      <c r="Q7212" s="42" t="s">
        <v>65</v>
      </c>
      <c r="R7212" s="42">
        <v>1</v>
      </c>
      <c r="S7212" s="137" t="s">
        <v>2419</v>
      </c>
      <c r="T7212" s="62">
        <v>683234250</v>
      </c>
      <c r="U7212" s="62">
        <v>665176615.48000002</v>
      </c>
      <c r="Z7212" s="54" t="s">
        <v>280</v>
      </c>
      <c r="AA7212" s="132">
        <v>2.1726089223241901E-6</v>
      </c>
      <c r="AJ7212" s="42"/>
      <c r="AM7212" s="42"/>
      <c r="AN7212" s="42"/>
      <c r="AO7212" s="42"/>
      <c r="AP7212" s="42"/>
      <c r="AY7212" s="42"/>
      <c r="AZ7212" s="42"/>
      <c r="BA7212" s="42"/>
      <c r="BB7212" s="42"/>
      <c r="BN7212" s="54" t="s">
        <v>4578</v>
      </c>
      <c r="BO7212" s="58" t="str">
        <f t="shared" si="112"/>
        <v>境内资产</v>
      </c>
      <c r="BP7212" s="58" t="str">
        <f>IF(M7212="",VLOOKUP(D7212,Sheet4!$A$1:$B$92,2,0),VLOOKUP(Q7212,Sheet4!$A$1:$B$92,2,0))</f>
        <v>保险资产管理产品</v>
      </c>
    </row>
    <row r="7213" spans="1:68" s="58" customFormat="1" ht="12.75" customHeight="1">
      <c r="A7213" s="64" t="s">
        <v>3038</v>
      </c>
      <c r="B7213" s="54" t="s">
        <v>1063</v>
      </c>
      <c r="C7213" s="252" t="s">
        <v>5552</v>
      </c>
      <c r="D7213" s="252" t="s">
        <v>672</v>
      </c>
      <c r="E7213" s="54" t="s">
        <v>3039</v>
      </c>
      <c r="F7213" s="54" t="s">
        <v>1063</v>
      </c>
      <c r="G7213" s="129">
        <v>61400</v>
      </c>
      <c r="H7213" s="323">
        <v>568743.18000000005</v>
      </c>
      <c r="I7213" s="323">
        <v>723906</v>
      </c>
      <c r="J7213" s="42"/>
      <c r="K7213" s="42"/>
      <c r="L7213" s="42" t="s">
        <v>4489</v>
      </c>
      <c r="M7213" s="42" t="s">
        <v>4056</v>
      </c>
      <c r="N7213" s="42" t="s">
        <v>2447</v>
      </c>
      <c r="O7213" s="137" t="s">
        <v>4057</v>
      </c>
      <c r="P7213" s="42" t="s">
        <v>64</v>
      </c>
      <c r="Q7213" s="42" t="s">
        <v>65</v>
      </c>
      <c r="R7213" s="42">
        <v>1</v>
      </c>
      <c r="S7213" s="137" t="s">
        <v>2419</v>
      </c>
      <c r="T7213" s="62">
        <v>683234250</v>
      </c>
      <c r="U7213" s="62">
        <v>665176615.48000002</v>
      </c>
      <c r="Z7213" s="54" t="s">
        <v>280</v>
      </c>
      <c r="AA7213" s="132">
        <v>6.1305439473927796E-6</v>
      </c>
      <c r="AJ7213" s="42"/>
      <c r="AM7213" s="42"/>
      <c r="AN7213" s="42"/>
      <c r="AO7213" s="42"/>
      <c r="AP7213" s="42"/>
      <c r="AY7213" s="42"/>
      <c r="AZ7213" s="42"/>
      <c r="BA7213" s="42"/>
      <c r="BB7213" s="42"/>
      <c r="BN7213" s="54" t="s">
        <v>4578</v>
      </c>
      <c r="BO7213" s="58" t="str">
        <f t="shared" si="112"/>
        <v>境内资产</v>
      </c>
      <c r="BP7213" s="58" t="str">
        <f>IF(M7213="",VLOOKUP(D7213,Sheet4!$A$1:$B$92,2,0),VLOOKUP(Q7213,Sheet4!$A$1:$B$92,2,0))</f>
        <v>保险资产管理产品</v>
      </c>
    </row>
    <row r="7214" spans="1:68" s="58" customFormat="1" ht="12.75" customHeight="1">
      <c r="A7214" s="64" t="s">
        <v>2095</v>
      </c>
      <c r="B7214" s="54" t="s">
        <v>1468</v>
      </c>
      <c r="C7214" s="252" t="s">
        <v>5552</v>
      </c>
      <c r="D7214" s="252" t="s">
        <v>672</v>
      </c>
      <c r="E7214" s="54" t="s">
        <v>2202</v>
      </c>
      <c r="F7214" s="54" t="s">
        <v>1468</v>
      </c>
      <c r="G7214" s="129">
        <v>24000</v>
      </c>
      <c r="H7214" s="323">
        <v>1516930.67</v>
      </c>
      <c r="I7214" s="323">
        <v>1549920</v>
      </c>
      <c r="J7214" s="42"/>
      <c r="K7214" s="42"/>
      <c r="L7214" s="42" t="s">
        <v>4489</v>
      </c>
      <c r="M7214" s="42" t="s">
        <v>4056</v>
      </c>
      <c r="N7214" s="42" t="s">
        <v>2447</v>
      </c>
      <c r="O7214" s="137" t="s">
        <v>4057</v>
      </c>
      <c r="P7214" s="42" t="s">
        <v>64</v>
      </c>
      <c r="Q7214" s="42" t="s">
        <v>65</v>
      </c>
      <c r="R7214" s="42">
        <v>1</v>
      </c>
      <c r="S7214" s="137" t="s">
        <v>2419</v>
      </c>
      <c r="T7214" s="62">
        <v>683234250</v>
      </c>
      <c r="U7214" s="62">
        <v>665176615.48000002</v>
      </c>
      <c r="Z7214" s="54" t="s">
        <v>280</v>
      </c>
      <c r="AA7214" s="132">
        <v>4.4338092894344897E-6</v>
      </c>
      <c r="AJ7214" s="42"/>
      <c r="AM7214" s="42"/>
      <c r="AN7214" s="42"/>
      <c r="AO7214" s="42"/>
      <c r="AP7214" s="42"/>
      <c r="AY7214" s="42"/>
      <c r="AZ7214" s="42"/>
      <c r="BA7214" s="42"/>
      <c r="BB7214" s="42"/>
      <c r="BN7214" s="54" t="s">
        <v>4578</v>
      </c>
      <c r="BO7214" s="58" t="str">
        <f t="shared" si="112"/>
        <v>境内资产</v>
      </c>
      <c r="BP7214" s="58" t="str">
        <f>IF(M7214="",VLOOKUP(D7214,Sheet4!$A$1:$B$92,2,0),VLOOKUP(Q7214,Sheet4!$A$1:$B$92,2,0))</f>
        <v>保险资产管理产品</v>
      </c>
    </row>
    <row r="7215" spans="1:68" s="58" customFormat="1" ht="12.75" customHeight="1">
      <c r="A7215" s="64" t="s">
        <v>3861</v>
      </c>
      <c r="B7215" s="54" t="s">
        <v>3862</v>
      </c>
      <c r="C7215" s="252" t="s">
        <v>5552</v>
      </c>
      <c r="D7215" s="252" t="s">
        <v>672</v>
      </c>
      <c r="E7215" s="54" t="s">
        <v>3863</v>
      </c>
      <c r="F7215" s="54" t="s">
        <v>3862</v>
      </c>
      <c r="G7215" s="129">
        <v>2000</v>
      </c>
      <c r="H7215" s="323">
        <v>109128.53</v>
      </c>
      <c r="I7215" s="323">
        <v>91860</v>
      </c>
      <c r="J7215" s="42"/>
      <c r="K7215" s="42"/>
      <c r="L7215" s="42" t="s">
        <v>4489</v>
      </c>
      <c r="M7215" s="42" t="s">
        <v>4056</v>
      </c>
      <c r="N7215" s="42" t="s">
        <v>2447</v>
      </c>
      <c r="O7215" s="137" t="s">
        <v>4057</v>
      </c>
      <c r="P7215" s="42" t="s">
        <v>64</v>
      </c>
      <c r="Q7215" s="42" t="s">
        <v>65</v>
      </c>
      <c r="R7215" s="42">
        <v>1</v>
      </c>
      <c r="S7215" s="137" t="s">
        <v>2419</v>
      </c>
      <c r="T7215" s="62">
        <v>683234250</v>
      </c>
      <c r="U7215" s="62">
        <v>665176615.48000002</v>
      </c>
      <c r="Z7215" s="54" t="s">
        <v>280</v>
      </c>
      <c r="AA7215" s="132">
        <v>2.1823037332889299E-6</v>
      </c>
      <c r="AJ7215" s="42"/>
      <c r="AM7215" s="42"/>
      <c r="AN7215" s="42"/>
      <c r="AO7215" s="42"/>
      <c r="AP7215" s="42"/>
      <c r="AY7215" s="42"/>
      <c r="AZ7215" s="42"/>
      <c r="BA7215" s="42"/>
      <c r="BB7215" s="42"/>
      <c r="BN7215" s="54" t="s">
        <v>4578</v>
      </c>
      <c r="BO7215" s="58" t="str">
        <f t="shared" si="112"/>
        <v>境内资产</v>
      </c>
      <c r="BP7215" s="58" t="str">
        <f>IF(M7215="",VLOOKUP(D7215,Sheet4!$A$1:$B$92,2,0),VLOOKUP(Q7215,Sheet4!$A$1:$B$92,2,0))</f>
        <v>保险资产管理产品</v>
      </c>
    </row>
    <row r="7216" spans="1:68" s="58" customFormat="1" ht="12.75" customHeight="1">
      <c r="A7216" s="64" t="s">
        <v>3864</v>
      </c>
      <c r="B7216" s="54" t="s">
        <v>3865</v>
      </c>
      <c r="C7216" s="252" t="s">
        <v>5552</v>
      </c>
      <c r="D7216" s="252" t="s">
        <v>672</v>
      </c>
      <c r="E7216" s="54" t="s">
        <v>3866</v>
      </c>
      <c r="F7216" s="54" t="s">
        <v>3865</v>
      </c>
      <c r="G7216" s="129">
        <v>7300</v>
      </c>
      <c r="H7216" s="323">
        <v>243937.98</v>
      </c>
      <c r="I7216" s="323">
        <v>148701</v>
      </c>
      <c r="J7216" s="42"/>
      <c r="K7216" s="42"/>
      <c r="L7216" s="42" t="s">
        <v>4489</v>
      </c>
      <c r="M7216" s="42" t="s">
        <v>4056</v>
      </c>
      <c r="N7216" s="42" t="s">
        <v>2447</v>
      </c>
      <c r="O7216" s="137" t="s">
        <v>4057</v>
      </c>
      <c r="P7216" s="42" t="s">
        <v>64</v>
      </c>
      <c r="Q7216" s="42" t="s">
        <v>65</v>
      </c>
      <c r="R7216" s="42">
        <v>1</v>
      </c>
      <c r="S7216" s="137" t="s">
        <v>2419</v>
      </c>
      <c r="T7216" s="62">
        <v>683234250</v>
      </c>
      <c r="U7216" s="62">
        <v>665176615.48000002</v>
      </c>
      <c r="Z7216" s="54" t="s">
        <v>280</v>
      </c>
      <c r="AA7216" s="132">
        <v>9.4112250011736495E-7</v>
      </c>
      <c r="AJ7216" s="42"/>
      <c r="AM7216" s="42"/>
      <c r="AN7216" s="42"/>
      <c r="AO7216" s="42"/>
      <c r="AP7216" s="42"/>
      <c r="AY7216" s="42"/>
      <c r="AZ7216" s="42"/>
      <c r="BA7216" s="42"/>
      <c r="BB7216" s="42"/>
      <c r="BN7216" s="54" t="s">
        <v>4578</v>
      </c>
      <c r="BO7216" s="58" t="str">
        <f t="shared" si="112"/>
        <v>境内资产</v>
      </c>
      <c r="BP7216" s="58" t="str">
        <f>IF(M7216="",VLOOKUP(D7216,Sheet4!$A$1:$B$92,2,0),VLOOKUP(Q7216,Sheet4!$A$1:$B$92,2,0))</f>
        <v>保险资产管理产品</v>
      </c>
    </row>
    <row r="7217" spans="1:68" s="58" customFormat="1" ht="12.75" customHeight="1">
      <c r="A7217" s="64" t="s">
        <v>2203</v>
      </c>
      <c r="B7217" s="54" t="s">
        <v>2205</v>
      </c>
      <c r="C7217" s="252" t="s">
        <v>5552</v>
      </c>
      <c r="D7217" s="252" t="s">
        <v>672</v>
      </c>
      <c r="E7217" s="54" t="s">
        <v>2204</v>
      </c>
      <c r="F7217" s="54" t="s">
        <v>2205</v>
      </c>
      <c r="G7217" s="129">
        <v>20900</v>
      </c>
      <c r="H7217" s="323">
        <v>433226.45</v>
      </c>
      <c r="I7217" s="323">
        <v>652289</v>
      </c>
      <c r="J7217" s="42"/>
      <c r="K7217" s="42"/>
      <c r="L7217" s="42" t="s">
        <v>4489</v>
      </c>
      <c r="M7217" s="42" t="s">
        <v>4056</v>
      </c>
      <c r="N7217" s="42" t="s">
        <v>2447</v>
      </c>
      <c r="O7217" s="137" t="s">
        <v>4057</v>
      </c>
      <c r="P7217" s="42" t="s">
        <v>64</v>
      </c>
      <c r="Q7217" s="42" t="s">
        <v>65</v>
      </c>
      <c r="R7217" s="42">
        <v>1</v>
      </c>
      <c r="S7217" s="137" t="s">
        <v>2419</v>
      </c>
      <c r="T7217" s="62">
        <v>683234250</v>
      </c>
      <c r="U7217" s="62">
        <v>665176615.48000002</v>
      </c>
      <c r="Z7217" s="54" t="s">
        <v>280</v>
      </c>
      <c r="AA7217" s="132">
        <v>1.05191529350632E-6</v>
      </c>
      <c r="AJ7217" s="42"/>
      <c r="AM7217" s="42"/>
      <c r="AN7217" s="42"/>
      <c r="AO7217" s="42"/>
      <c r="AP7217" s="42"/>
      <c r="AY7217" s="42"/>
      <c r="AZ7217" s="42"/>
      <c r="BA7217" s="42"/>
      <c r="BB7217" s="42"/>
      <c r="BN7217" s="54" t="s">
        <v>4578</v>
      </c>
      <c r="BO7217" s="58" t="str">
        <f t="shared" si="112"/>
        <v>境内资产</v>
      </c>
      <c r="BP7217" s="58" t="str">
        <f>IF(M7217="",VLOOKUP(D7217,Sheet4!$A$1:$B$92,2,0),VLOOKUP(Q7217,Sheet4!$A$1:$B$92,2,0))</f>
        <v>保险资产管理产品</v>
      </c>
    </row>
    <row r="7218" spans="1:68" s="58" customFormat="1" ht="12.75" customHeight="1">
      <c r="A7218" s="64" t="s">
        <v>3867</v>
      </c>
      <c r="B7218" s="54" t="s">
        <v>3868</v>
      </c>
      <c r="C7218" s="252" t="s">
        <v>5552</v>
      </c>
      <c r="D7218" s="252" t="s">
        <v>672</v>
      </c>
      <c r="E7218" s="54" t="s">
        <v>3869</v>
      </c>
      <c r="F7218" s="54" t="s">
        <v>3868</v>
      </c>
      <c r="G7218" s="129">
        <v>2600</v>
      </c>
      <c r="H7218" s="323">
        <v>211772.86</v>
      </c>
      <c r="I7218" s="323">
        <v>115492</v>
      </c>
      <c r="J7218" s="42"/>
      <c r="K7218" s="42"/>
      <c r="L7218" s="42" t="s">
        <v>4489</v>
      </c>
      <c r="M7218" s="42" t="s">
        <v>4056</v>
      </c>
      <c r="N7218" s="42" t="s">
        <v>2447</v>
      </c>
      <c r="O7218" s="137" t="s">
        <v>4057</v>
      </c>
      <c r="P7218" s="42" t="s">
        <v>64</v>
      </c>
      <c r="Q7218" s="42" t="s">
        <v>65</v>
      </c>
      <c r="R7218" s="42">
        <v>1</v>
      </c>
      <c r="S7218" s="137" t="s">
        <v>2419</v>
      </c>
      <c r="T7218" s="62">
        <v>683234250</v>
      </c>
      <c r="U7218" s="62">
        <v>665176615.48000002</v>
      </c>
      <c r="Z7218" s="54" t="s">
        <v>280</v>
      </c>
      <c r="AA7218" s="132">
        <v>1.9917877060734202E-6</v>
      </c>
      <c r="AJ7218" s="42"/>
      <c r="AM7218" s="42"/>
      <c r="AN7218" s="42"/>
      <c r="AO7218" s="42"/>
      <c r="AP7218" s="42"/>
      <c r="AY7218" s="42"/>
      <c r="AZ7218" s="42"/>
      <c r="BA7218" s="42"/>
      <c r="BB7218" s="42"/>
      <c r="BN7218" s="54" t="s">
        <v>4578</v>
      </c>
      <c r="BO7218" s="58" t="str">
        <f t="shared" si="112"/>
        <v>境内资产</v>
      </c>
      <c r="BP7218" s="58" t="str">
        <f>IF(M7218="",VLOOKUP(D7218,Sheet4!$A$1:$B$92,2,0),VLOOKUP(Q7218,Sheet4!$A$1:$B$92,2,0))</f>
        <v>保险资产管理产品</v>
      </c>
    </row>
    <row r="7219" spans="1:68" s="58" customFormat="1" ht="12.75" customHeight="1">
      <c r="A7219" s="64" t="s">
        <v>3449</v>
      </c>
      <c r="B7219" s="54" t="s">
        <v>3450</v>
      </c>
      <c r="C7219" s="252" t="s">
        <v>5552</v>
      </c>
      <c r="D7219" s="252" t="s">
        <v>672</v>
      </c>
      <c r="E7219" s="54" t="s">
        <v>3451</v>
      </c>
      <c r="F7219" s="54" t="s">
        <v>3450</v>
      </c>
      <c r="G7219" s="129">
        <v>22090</v>
      </c>
      <c r="H7219" s="323">
        <v>224716.22</v>
      </c>
      <c r="I7219" s="323">
        <v>150432.9</v>
      </c>
      <c r="J7219" s="42"/>
      <c r="K7219" s="42"/>
      <c r="L7219" s="42" t="s">
        <v>4489</v>
      </c>
      <c r="M7219" s="42" t="s">
        <v>4056</v>
      </c>
      <c r="N7219" s="42" t="s">
        <v>2447</v>
      </c>
      <c r="O7219" s="137" t="s">
        <v>4057</v>
      </c>
      <c r="P7219" s="42" t="s">
        <v>64</v>
      </c>
      <c r="Q7219" s="42" t="s">
        <v>65</v>
      </c>
      <c r="R7219" s="42">
        <v>1</v>
      </c>
      <c r="S7219" s="137" t="s">
        <v>2419</v>
      </c>
      <c r="T7219" s="62">
        <v>683234250</v>
      </c>
      <c r="U7219" s="62">
        <v>665176615.48000002</v>
      </c>
      <c r="Z7219" s="54" t="s">
        <v>280</v>
      </c>
      <c r="AA7219" s="132">
        <v>4.7569517649484104E-6</v>
      </c>
      <c r="AJ7219" s="42"/>
      <c r="AM7219" s="42"/>
      <c r="AN7219" s="42"/>
      <c r="AO7219" s="42"/>
      <c r="AP7219" s="42"/>
      <c r="AY7219" s="42"/>
      <c r="AZ7219" s="42"/>
      <c r="BA7219" s="42"/>
      <c r="BB7219" s="42"/>
      <c r="BN7219" s="54" t="s">
        <v>4578</v>
      </c>
      <c r="BO7219" s="58" t="str">
        <f t="shared" si="112"/>
        <v>境内资产</v>
      </c>
      <c r="BP7219" s="58" t="str">
        <f>IF(M7219="",VLOOKUP(D7219,Sheet4!$A$1:$B$92,2,0),VLOOKUP(Q7219,Sheet4!$A$1:$B$92,2,0))</f>
        <v>保险资产管理产品</v>
      </c>
    </row>
    <row r="7220" spans="1:68" s="58" customFormat="1" ht="12.75" customHeight="1">
      <c r="A7220" s="64" t="s">
        <v>3040</v>
      </c>
      <c r="B7220" s="54" t="s">
        <v>3041</v>
      </c>
      <c r="C7220" s="252" t="s">
        <v>5552</v>
      </c>
      <c r="D7220" s="252" t="s">
        <v>672</v>
      </c>
      <c r="E7220" s="54" t="s">
        <v>3042</v>
      </c>
      <c r="F7220" s="54" t="s">
        <v>3041</v>
      </c>
      <c r="G7220" s="129">
        <v>20800</v>
      </c>
      <c r="H7220" s="323">
        <v>255977.4</v>
      </c>
      <c r="I7220" s="323">
        <v>195936</v>
      </c>
      <c r="J7220" s="42"/>
      <c r="K7220" s="42"/>
      <c r="L7220" s="42" t="s">
        <v>4489</v>
      </c>
      <c r="M7220" s="42" t="s">
        <v>4056</v>
      </c>
      <c r="N7220" s="42" t="s">
        <v>2447</v>
      </c>
      <c r="O7220" s="137" t="s">
        <v>4057</v>
      </c>
      <c r="P7220" s="42" t="s">
        <v>64</v>
      </c>
      <c r="Q7220" s="42" t="s">
        <v>65</v>
      </c>
      <c r="R7220" s="42">
        <v>1</v>
      </c>
      <c r="S7220" s="137" t="s">
        <v>2419</v>
      </c>
      <c r="T7220" s="62">
        <v>683234250</v>
      </c>
      <c r="U7220" s="62">
        <v>665176615.48000002</v>
      </c>
      <c r="Z7220" s="54" t="s">
        <v>280</v>
      </c>
      <c r="AA7220" s="132">
        <v>1.04706222471739E-6</v>
      </c>
      <c r="AJ7220" s="42"/>
      <c r="AM7220" s="42"/>
      <c r="AN7220" s="42"/>
      <c r="AO7220" s="42"/>
      <c r="AP7220" s="42"/>
      <c r="AY7220" s="42"/>
      <c r="AZ7220" s="42"/>
      <c r="BA7220" s="42"/>
      <c r="BB7220" s="42"/>
      <c r="BN7220" s="54" t="s">
        <v>4578</v>
      </c>
      <c r="BO7220" s="58" t="str">
        <f t="shared" si="112"/>
        <v>境内资产</v>
      </c>
      <c r="BP7220" s="58" t="str">
        <f>IF(M7220="",VLOOKUP(D7220,Sheet4!$A$1:$B$92,2,0),VLOOKUP(Q7220,Sheet4!$A$1:$B$92,2,0))</f>
        <v>保险资产管理产品</v>
      </c>
    </row>
    <row r="7221" spans="1:68" s="58" customFormat="1" ht="12.75" customHeight="1">
      <c r="A7221" s="64" t="s">
        <v>3870</v>
      </c>
      <c r="B7221" s="54" t="s">
        <v>3871</v>
      </c>
      <c r="C7221" s="252" t="s">
        <v>5552</v>
      </c>
      <c r="D7221" s="252" t="s">
        <v>672</v>
      </c>
      <c r="E7221" s="54" t="s">
        <v>3872</v>
      </c>
      <c r="F7221" s="54" t="s">
        <v>3871</v>
      </c>
      <c r="G7221" s="129">
        <v>4100</v>
      </c>
      <c r="H7221" s="323">
        <v>136763.10999999999</v>
      </c>
      <c r="I7221" s="323">
        <v>105985</v>
      </c>
      <c r="J7221" s="42"/>
      <c r="K7221" s="42"/>
      <c r="L7221" s="42" t="s">
        <v>4489</v>
      </c>
      <c r="M7221" s="42" t="s">
        <v>4056</v>
      </c>
      <c r="N7221" s="42" t="s">
        <v>2447</v>
      </c>
      <c r="O7221" s="137" t="s">
        <v>4057</v>
      </c>
      <c r="P7221" s="42" t="s">
        <v>64</v>
      </c>
      <c r="Q7221" s="42" t="s">
        <v>65</v>
      </c>
      <c r="R7221" s="42">
        <v>1</v>
      </c>
      <c r="S7221" s="137" t="s">
        <v>2419</v>
      </c>
      <c r="T7221" s="62">
        <v>683234250</v>
      </c>
      <c r="U7221" s="62">
        <v>665176615.48000002</v>
      </c>
      <c r="Z7221" s="54" t="s">
        <v>280</v>
      </c>
      <c r="AA7221" s="132">
        <v>1.81128516797301E-6</v>
      </c>
      <c r="AJ7221" s="42"/>
      <c r="AM7221" s="42"/>
      <c r="AN7221" s="42"/>
      <c r="AO7221" s="42"/>
      <c r="AP7221" s="42"/>
      <c r="AY7221" s="42"/>
      <c r="AZ7221" s="42"/>
      <c r="BA7221" s="42"/>
      <c r="BB7221" s="42"/>
      <c r="BN7221" s="54" t="s">
        <v>4578</v>
      </c>
      <c r="BO7221" s="58" t="str">
        <f t="shared" si="112"/>
        <v>境内资产</v>
      </c>
      <c r="BP7221" s="58" t="str">
        <f>IF(M7221="",VLOOKUP(D7221,Sheet4!$A$1:$B$92,2,0),VLOOKUP(Q7221,Sheet4!$A$1:$B$92,2,0))</f>
        <v>保险资产管理产品</v>
      </c>
    </row>
    <row r="7222" spans="1:68" s="58" customFormat="1" ht="12.75" customHeight="1">
      <c r="A7222" s="64" t="s">
        <v>3873</v>
      </c>
      <c r="B7222" s="54" t="s">
        <v>3874</v>
      </c>
      <c r="C7222" s="252" t="s">
        <v>5552</v>
      </c>
      <c r="D7222" s="252" t="s">
        <v>672</v>
      </c>
      <c r="E7222" s="54" t="s">
        <v>3875</v>
      </c>
      <c r="F7222" s="54" t="s">
        <v>3874</v>
      </c>
      <c r="G7222" s="129">
        <v>47300</v>
      </c>
      <c r="H7222" s="323">
        <v>214445.55</v>
      </c>
      <c r="I7222" s="323">
        <v>135751</v>
      </c>
      <c r="J7222" s="42"/>
      <c r="K7222" s="42"/>
      <c r="L7222" s="42" t="s">
        <v>4489</v>
      </c>
      <c r="M7222" s="42" t="s">
        <v>4056</v>
      </c>
      <c r="N7222" s="42" t="s">
        <v>2447</v>
      </c>
      <c r="O7222" s="137" t="s">
        <v>4057</v>
      </c>
      <c r="P7222" s="42" t="s">
        <v>64</v>
      </c>
      <c r="Q7222" s="42" t="s">
        <v>65</v>
      </c>
      <c r="R7222" s="42">
        <v>1</v>
      </c>
      <c r="S7222" s="137" t="s">
        <v>2419</v>
      </c>
      <c r="T7222" s="62">
        <v>683234250</v>
      </c>
      <c r="U7222" s="62">
        <v>665176615.48000002</v>
      </c>
      <c r="Z7222" s="54" t="s">
        <v>280</v>
      </c>
      <c r="AA7222" s="132">
        <v>5.4582649233488901E-6</v>
      </c>
      <c r="AJ7222" s="42"/>
      <c r="AM7222" s="42"/>
      <c r="AN7222" s="42"/>
      <c r="AO7222" s="42"/>
      <c r="AP7222" s="42"/>
      <c r="AY7222" s="42"/>
      <c r="AZ7222" s="42"/>
      <c r="BA7222" s="42"/>
      <c r="BB7222" s="42"/>
      <c r="BN7222" s="54" t="s">
        <v>4578</v>
      </c>
      <c r="BO7222" s="58" t="str">
        <f t="shared" si="112"/>
        <v>境内资产</v>
      </c>
      <c r="BP7222" s="58" t="str">
        <f>IF(M7222="",VLOOKUP(D7222,Sheet4!$A$1:$B$92,2,0),VLOOKUP(Q7222,Sheet4!$A$1:$B$92,2,0))</f>
        <v>保险资产管理产品</v>
      </c>
    </row>
    <row r="7223" spans="1:68" s="58" customFormat="1" ht="12.75" customHeight="1">
      <c r="A7223" s="64" t="s">
        <v>2093</v>
      </c>
      <c r="B7223" s="54" t="s">
        <v>1051</v>
      </c>
      <c r="C7223" s="252" t="s">
        <v>5552</v>
      </c>
      <c r="D7223" s="252" t="s">
        <v>672</v>
      </c>
      <c r="E7223" s="54" t="s">
        <v>3876</v>
      </c>
      <c r="F7223" s="54" t="s">
        <v>1051</v>
      </c>
      <c r="G7223" s="129">
        <v>186800</v>
      </c>
      <c r="H7223" s="323">
        <v>3804719.26</v>
      </c>
      <c r="I7223" s="323">
        <v>3932140</v>
      </c>
      <c r="J7223" s="42"/>
      <c r="K7223" s="42"/>
      <c r="L7223" s="42" t="s">
        <v>4489</v>
      </c>
      <c r="M7223" s="42" t="s">
        <v>4056</v>
      </c>
      <c r="N7223" s="42" t="s">
        <v>2447</v>
      </c>
      <c r="O7223" s="137" t="s">
        <v>4057</v>
      </c>
      <c r="P7223" s="42" t="s">
        <v>64</v>
      </c>
      <c r="Q7223" s="42" t="s">
        <v>65</v>
      </c>
      <c r="R7223" s="42">
        <v>1</v>
      </c>
      <c r="S7223" s="137" t="s">
        <v>2419</v>
      </c>
      <c r="T7223" s="62">
        <v>683234250</v>
      </c>
      <c r="U7223" s="62">
        <v>665176615.48000002</v>
      </c>
      <c r="Z7223" s="54" t="s">
        <v>280</v>
      </c>
      <c r="AA7223" s="132">
        <v>8.9919266766628702E-6</v>
      </c>
      <c r="AJ7223" s="42"/>
      <c r="AM7223" s="42"/>
      <c r="AN7223" s="42"/>
      <c r="AO7223" s="42"/>
      <c r="AP7223" s="42"/>
      <c r="AY7223" s="42"/>
      <c r="AZ7223" s="42"/>
      <c r="BA7223" s="42"/>
      <c r="BB7223" s="42"/>
      <c r="BN7223" s="54" t="s">
        <v>4578</v>
      </c>
      <c r="BO7223" s="58" t="str">
        <f t="shared" si="112"/>
        <v>境内资产</v>
      </c>
      <c r="BP7223" s="58" t="str">
        <f>IF(M7223="",VLOOKUP(D7223,Sheet4!$A$1:$B$92,2,0),VLOOKUP(Q7223,Sheet4!$A$1:$B$92,2,0))</f>
        <v>保险资产管理产品</v>
      </c>
    </row>
    <row r="7224" spans="1:68" s="58" customFormat="1" ht="12.75" customHeight="1">
      <c r="A7224" s="64" t="s">
        <v>3043</v>
      </c>
      <c r="B7224" s="54" t="s">
        <v>3044</v>
      </c>
      <c r="C7224" s="252" t="s">
        <v>5552</v>
      </c>
      <c r="D7224" s="252" t="s">
        <v>672</v>
      </c>
      <c r="E7224" s="54" t="s">
        <v>3045</v>
      </c>
      <c r="F7224" s="54" t="s">
        <v>3044</v>
      </c>
      <c r="G7224" s="129">
        <v>27300</v>
      </c>
      <c r="H7224" s="323">
        <v>227919.2</v>
      </c>
      <c r="I7224" s="323">
        <v>226863</v>
      </c>
      <c r="J7224" s="42"/>
      <c r="K7224" s="42"/>
      <c r="L7224" s="42" t="s">
        <v>4489</v>
      </c>
      <c r="M7224" s="42" t="s">
        <v>4056</v>
      </c>
      <c r="N7224" s="42" t="s">
        <v>2447</v>
      </c>
      <c r="O7224" s="137" t="s">
        <v>4057</v>
      </c>
      <c r="P7224" s="42" t="s">
        <v>64</v>
      </c>
      <c r="Q7224" s="42" t="s">
        <v>65</v>
      </c>
      <c r="R7224" s="42">
        <v>1</v>
      </c>
      <c r="S7224" s="137" t="s">
        <v>2419</v>
      </c>
      <c r="T7224" s="62">
        <v>683234250</v>
      </c>
      <c r="U7224" s="62">
        <v>665176615.48000002</v>
      </c>
      <c r="Z7224" s="54" t="s">
        <v>280</v>
      </c>
      <c r="AA7224" s="132">
        <v>2.0103771544864E-6</v>
      </c>
      <c r="AJ7224" s="42"/>
      <c r="AM7224" s="42"/>
      <c r="AN7224" s="42"/>
      <c r="AO7224" s="42"/>
      <c r="AP7224" s="42"/>
      <c r="AY7224" s="42"/>
      <c r="AZ7224" s="42"/>
      <c r="BA7224" s="42"/>
      <c r="BB7224" s="42"/>
      <c r="BN7224" s="54" t="s">
        <v>4578</v>
      </c>
      <c r="BO7224" s="58" t="str">
        <f t="shared" si="112"/>
        <v>境内资产</v>
      </c>
      <c r="BP7224" s="58" t="str">
        <f>IF(M7224="",VLOOKUP(D7224,Sheet4!$A$1:$B$92,2,0),VLOOKUP(Q7224,Sheet4!$A$1:$B$92,2,0))</f>
        <v>保险资产管理产品</v>
      </c>
    </row>
    <row r="7225" spans="1:68" s="58" customFormat="1" ht="12.75" customHeight="1">
      <c r="A7225" s="64" t="s">
        <v>3048</v>
      </c>
      <c r="B7225" s="54" t="s">
        <v>1055</v>
      </c>
      <c r="C7225" s="252" t="s">
        <v>5552</v>
      </c>
      <c r="D7225" s="252" t="s">
        <v>672</v>
      </c>
      <c r="E7225" s="54" t="s">
        <v>3049</v>
      </c>
      <c r="F7225" s="54" t="s">
        <v>1055</v>
      </c>
      <c r="G7225" s="129">
        <v>29900</v>
      </c>
      <c r="H7225" s="323">
        <v>517273.4</v>
      </c>
      <c r="I7225" s="323">
        <v>423085</v>
      </c>
      <c r="J7225" s="42"/>
      <c r="K7225" s="42"/>
      <c r="L7225" s="42" t="s">
        <v>4489</v>
      </c>
      <c r="M7225" s="42" t="s">
        <v>4056</v>
      </c>
      <c r="N7225" s="42" t="s">
        <v>2447</v>
      </c>
      <c r="O7225" s="137" t="s">
        <v>4057</v>
      </c>
      <c r="P7225" s="42" t="s">
        <v>64</v>
      </c>
      <c r="Q7225" s="42" t="s">
        <v>65</v>
      </c>
      <c r="R7225" s="42">
        <v>1</v>
      </c>
      <c r="S7225" s="137" t="s">
        <v>2419</v>
      </c>
      <c r="T7225" s="62">
        <v>683234250</v>
      </c>
      <c r="U7225" s="62">
        <v>665176615.48000002</v>
      </c>
      <c r="Z7225" s="54" t="s">
        <v>280</v>
      </c>
      <c r="AA7225" s="132">
        <v>3.3570340570243899E-6</v>
      </c>
      <c r="AJ7225" s="42"/>
      <c r="AM7225" s="42"/>
      <c r="AN7225" s="42"/>
      <c r="AO7225" s="42"/>
      <c r="AP7225" s="42"/>
      <c r="AY7225" s="42"/>
      <c r="AZ7225" s="42"/>
      <c r="BA7225" s="42"/>
      <c r="BB7225" s="42"/>
      <c r="BN7225" s="54" t="s">
        <v>4578</v>
      </c>
      <c r="BO7225" s="58" t="str">
        <f t="shared" si="112"/>
        <v>境内资产</v>
      </c>
      <c r="BP7225" s="58" t="str">
        <f>IF(M7225="",VLOOKUP(D7225,Sheet4!$A$1:$B$92,2,0),VLOOKUP(Q7225,Sheet4!$A$1:$B$92,2,0))</f>
        <v>保险资产管理产品</v>
      </c>
    </row>
    <row r="7226" spans="1:68" s="58" customFormat="1" ht="12.75" customHeight="1">
      <c r="A7226" s="64" t="s">
        <v>3877</v>
      </c>
      <c r="B7226" s="54" t="s">
        <v>3878</v>
      </c>
      <c r="C7226" s="252" t="s">
        <v>5552</v>
      </c>
      <c r="D7226" s="252" t="s">
        <v>672</v>
      </c>
      <c r="E7226" s="54" t="s">
        <v>3879</v>
      </c>
      <c r="F7226" s="54" t="s">
        <v>3878</v>
      </c>
      <c r="G7226" s="129">
        <v>21200</v>
      </c>
      <c r="H7226" s="323">
        <v>115130.36</v>
      </c>
      <c r="I7226" s="323">
        <v>87344</v>
      </c>
      <c r="J7226" s="42"/>
      <c r="K7226" s="42"/>
      <c r="L7226" s="42" t="s">
        <v>4489</v>
      </c>
      <c r="M7226" s="42" t="s">
        <v>4056</v>
      </c>
      <c r="N7226" s="42" t="s">
        <v>2447</v>
      </c>
      <c r="O7226" s="137" t="s">
        <v>4057</v>
      </c>
      <c r="P7226" s="42" t="s">
        <v>64</v>
      </c>
      <c r="Q7226" s="42" t="s">
        <v>65</v>
      </c>
      <c r="R7226" s="42">
        <v>1</v>
      </c>
      <c r="S7226" s="137" t="s">
        <v>2419</v>
      </c>
      <c r="T7226" s="62">
        <v>683234250</v>
      </c>
      <c r="U7226" s="62">
        <v>665176615.48000002</v>
      </c>
      <c r="Z7226" s="54" t="s">
        <v>280</v>
      </c>
      <c r="AA7226" s="132">
        <v>2.5124385291175599E-6</v>
      </c>
      <c r="AJ7226" s="42"/>
      <c r="AM7226" s="42"/>
      <c r="AN7226" s="42"/>
      <c r="AO7226" s="42"/>
      <c r="AP7226" s="42"/>
      <c r="AY7226" s="42"/>
      <c r="AZ7226" s="42"/>
      <c r="BA7226" s="42"/>
      <c r="BB7226" s="42"/>
      <c r="BN7226" s="54" t="s">
        <v>4578</v>
      </c>
      <c r="BO7226" s="58" t="str">
        <f t="shared" si="112"/>
        <v>境内资产</v>
      </c>
      <c r="BP7226" s="58" t="str">
        <f>IF(M7226="",VLOOKUP(D7226,Sheet4!$A$1:$B$92,2,0),VLOOKUP(Q7226,Sheet4!$A$1:$B$92,2,0))</f>
        <v>保险资产管理产品</v>
      </c>
    </row>
    <row r="7227" spans="1:68" s="58" customFormat="1" ht="12.75" customHeight="1">
      <c r="A7227" s="64" t="s">
        <v>2091</v>
      </c>
      <c r="B7227" s="54" t="s">
        <v>3050</v>
      </c>
      <c r="C7227" s="252" t="s">
        <v>5552</v>
      </c>
      <c r="D7227" s="252" t="s">
        <v>672</v>
      </c>
      <c r="E7227" s="54" t="s">
        <v>3051</v>
      </c>
      <c r="F7227" s="54" t="s">
        <v>3050</v>
      </c>
      <c r="G7227" s="129">
        <v>25600</v>
      </c>
      <c r="H7227" s="323">
        <v>287824.48</v>
      </c>
      <c r="I7227" s="323">
        <v>444416</v>
      </c>
      <c r="J7227" s="42"/>
      <c r="K7227" s="42"/>
      <c r="L7227" s="42" t="s">
        <v>4489</v>
      </c>
      <c r="M7227" s="42" t="s">
        <v>4056</v>
      </c>
      <c r="N7227" s="42" t="s">
        <v>2447</v>
      </c>
      <c r="O7227" s="137" t="s">
        <v>4057</v>
      </c>
      <c r="P7227" s="42" t="s">
        <v>64</v>
      </c>
      <c r="Q7227" s="42" t="s">
        <v>65</v>
      </c>
      <c r="R7227" s="42">
        <v>1</v>
      </c>
      <c r="S7227" s="137" t="s">
        <v>2419</v>
      </c>
      <c r="T7227" s="62">
        <v>683234250</v>
      </c>
      <c r="U7227" s="62">
        <v>665176615.48000002</v>
      </c>
      <c r="Z7227" s="54" t="s">
        <v>280</v>
      </c>
      <c r="AA7227" s="132">
        <v>2.6405363589479098E-6</v>
      </c>
      <c r="AJ7227" s="42"/>
      <c r="AM7227" s="42"/>
      <c r="AN7227" s="42"/>
      <c r="AO7227" s="42"/>
      <c r="AP7227" s="42"/>
      <c r="AY7227" s="42"/>
      <c r="AZ7227" s="42"/>
      <c r="BA7227" s="42"/>
      <c r="BB7227" s="42"/>
      <c r="BN7227" s="54" t="s">
        <v>4578</v>
      </c>
      <c r="BO7227" s="58" t="str">
        <f t="shared" si="112"/>
        <v>境内资产</v>
      </c>
      <c r="BP7227" s="58" t="str">
        <f>IF(M7227="",VLOOKUP(D7227,Sheet4!$A$1:$B$92,2,0),VLOOKUP(Q7227,Sheet4!$A$1:$B$92,2,0))</f>
        <v>保险资产管理产品</v>
      </c>
    </row>
    <row r="7228" spans="1:68" s="58" customFormat="1" ht="12.75" customHeight="1">
      <c r="A7228" s="64" t="s">
        <v>3880</v>
      </c>
      <c r="B7228" s="54" t="s">
        <v>1271</v>
      </c>
      <c r="C7228" s="252" t="s">
        <v>5552</v>
      </c>
      <c r="D7228" s="252" t="s">
        <v>672</v>
      </c>
      <c r="E7228" s="54" t="s">
        <v>3881</v>
      </c>
      <c r="F7228" s="54" t="s">
        <v>1271</v>
      </c>
      <c r="G7228" s="129">
        <v>108400</v>
      </c>
      <c r="H7228" s="323">
        <v>810147.64</v>
      </c>
      <c r="I7228" s="323">
        <v>694844</v>
      </c>
      <c r="J7228" s="42"/>
      <c r="K7228" s="42"/>
      <c r="L7228" s="42" t="s">
        <v>4489</v>
      </c>
      <c r="M7228" s="42" t="s">
        <v>4056</v>
      </c>
      <c r="N7228" s="42" t="s">
        <v>2447</v>
      </c>
      <c r="O7228" s="137" t="s">
        <v>4057</v>
      </c>
      <c r="P7228" s="42" t="s">
        <v>64</v>
      </c>
      <c r="Q7228" s="42" t="s">
        <v>65</v>
      </c>
      <c r="R7228" s="42">
        <v>1</v>
      </c>
      <c r="S7228" s="137" t="s">
        <v>2419</v>
      </c>
      <c r="T7228" s="62">
        <v>683234250</v>
      </c>
      <c r="U7228" s="62">
        <v>665176615.48000002</v>
      </c>
      <c r="Z7228" s="54" t="s">
        <v>280</v>
      </c>
      <c r="AA7228" s="132">
        <v>7.6302301266080498E-6</v>
      </c>
      <c r="AJ7228" s="42"/>
      <c r="AM7228" s="42"/>
      <c r="AN7228" s="42"/>
      <c r="AO7228" s="42"/>
      <c r="AP7228" s="42"/>
      <c r="AY7228" s="42"/>
      <c r="AZ7228" s="42"/>
      <c r="BA7228" s="42"/>
      <c r="BB7228" s="42"/>
      <c r="BN7228" s="54" t="s">
        <v>4578</v>
      </c>
      <c r="BO7228" s="58" t="str">
        <f t="shared" si="112"/>
        <v>境内资产</v>
      </c>
      <c r="BP7228" s="58" t="str">
        <f>IF(M7228="",VLOOKUP(D7228,Sheet4!$A$1:$B$92,2,0),VLOOKUP(Q7228,Sheet4!$A$1:$B$92,2,0))</f>
        <v>保险资产管理产品</v>
      </c>
    </row>
    <row r="7229" spans="1:68" s="58" customFormat="1" ht="12.75" customHeight="1">
      <c r="A7229" s="64" t="s">
        <v>3882</v>
      </c>
      <c r="B7229" s="54" t="s">
        <v>1279</v>
      </c>
      <c r="C7229" s="252" t="s">
        <v>5552</v>
      </c>
      <c r="D7229" s="252" t="s">
        <v>672</v>
      </c>
      <c r="E7229" s="54" t="s">
        <v>3883</v>
      </c>
      <c r="F7229" s="54" t="s">
        <v>1279</v>
      </c>
      <c r="G7229" s="129">
        <v>3000</v>
      </c>
      <c r="H7229" s="323">
        <v>47356.09</v>
      </c>
      <c r="I7229" s="323">
        <v>34230</v>
      </c>
      <c r="J7229" s="42"/>
      <c r="K7229" s="42"/>
      <c r="L7229" s="42" t="s">
        <v>4489</v>
      </c>
      <c r="M7229" s="42" t="s">
        <v>4056</v>
      </c>
      <c r="N7229" s="42" t="s">
        <v>2447</v>
      </c>
      <c r="O7229" s="137" t="s">
        <v>4057</v>
      </c>
      <c r="P7229" s="42" t="s">
        <v>64</v>
      </c>
      <c r="Q7229" s="42" t="s">
        <v>65</v>
      </c>
      <c r="R7229" s="42">
        <v>1</v>
      </c>
      <c r="S7229" s="137" t="s">
        <v>2419</v>
      </c>
      <c r="T7229" s="62">
        <v>683234250</v>
      </c>
      <c r="U7229" s="62">
        <v>665176615.48000002</v>
      </c>
      <c r="Z7229" s="54" t="s">
        <v>280</v>
      </c>
      <c r="AA7229" s="132">
        <v>1.35722490536312E-6</v>
      </c>
      <c r="AJ7229" s="42"/>
      <c r="AM7229" s="42"/>
      <c r="AN7229" s="42"/>
      <c r="AO7229" s="42"/>
      <c r="AP7229" s="42"/>
      <c r="AY7229" s="42"/>
      <c r="AZ7229" s="42"/>
      <c r="BA7229" s="42"/>
      <c r="BB7229" s="42"/>
      <c r="BN7229" s="54" t="s">
        <v>4578</v>
      </c>
      <c r="BO7229" s="58" t="str">
        <f t="shared" si="112"/>
        <v>境内资产</v>
      </c>
      <c r="BP7229" s="58" t="str">
        <f>IF(M7229="",VLOOKUP(D7229,Sheet4!$A$1:$B$92,2,0),VLOOKUP(Q7229,Sheet4!$A$1:$B$92,2,0))</f>
        <v>保险资产管理产品</v>
      </c>
    </row>
    <row r="7230" spans="1:68" s="58" customFormat="1" ht="12.75" customHeight="1">
      <c r="A7230" s="64" t="s">
        <v>3884</v>
      </c>
      <c r="B7230" s="54" t="s">
        <v>3885</v>
      </c>
      <c r="C7230" s="252" t="s">
        <v>5552</v>
      </c>
      <c r="D7230" s="252" t="s">
        <v>672</v>
      </c>
      <c r="E7230" s="54" t="s">
        <v>3886</v>
      </c>
      <c r="F7230" s="54" t="s">
        <v>3885</v>
      </c>
      <c r="G7230" s="129">
        <v>5210</v>
      </c>
      <c r="H7230" s="323">
        <v>68392.09</v>
      </c>
      <c r="I7230" s="323">
        <v>44806</v>
      </c>
      <c r="J7230" s="42"/>
      <c r="K7230" s="42"/>
      <c r="L7230" s="42" t="s">
        <v>4489</v>
      </c>
      <c r="M7230" s="42" t="s">
        <v>4056</v>
      </c>
      <c r="N7230" s="42" t="s">
        <v>2447</v>
      </c>
      <c r="O7230" s="137" t="s">
        <v>4057</v>
      </c>
      <c r="P7230" s="42" t="s">
        <v>64</v>
      </c>
      <c r="Q7230" s="42" t="s">
        <v>65</v>
      </c>
      <c r="R7230" s="42">
        <v>1</v>
      </c>
      <c r="S7230" s="137" t="s">
        <v>2419</v>
      </c>
      <c r="T7230" s="62">
        <v>683234250</v>
      </c>
      <c r="U7230" s="62">
        <v>665176615.48000002</v>
      </c>
      <c r="Z7230" s="54" t="s">
        <v>280</v>
      </c>
      <c r="AA7230" s="132">
        <v>1.10456528573636E-6</v>
      </c>
      <c r="AJ7230" s="42"/>
      <c r="AM7230" s="42"/>
      <c r="AN7230" s="42"/>
      <c r="AO7230" s="42"/>
      <c r="AP7230" s="42"/>
      <c r="AY7230" s="42"/>
      <c r="AZ7230" s="42"/>
      <c r="BA7230" s="42"/>
      <c r="BB7230" s="42"/>
      <c r="BN7230" s="54" t="s">
        <v>4578</v>
      </c>
      <c r="BO7230" s="58" t="str">
        <f t="shared" si="112"/>
        <v>境内资产</v>
      </c>
      <c r="BP7230" s="58" t="str">
        <f>IF(M7230="",VLOOKUP(D7230,Sheet4!$A$1:$B$92,2,0),VLOOKUP(Q7230,Sheet4!$A$1:$B$92,2,0))</f>
        <v>保险资产管理产品</v>
      </c>
    </row>
    <row r="7231" spans="1:68" s="58" customFormat="1" ht="12.75" customHeight="1">
      <c r="A7231" s="64" t="s">
        <v>3887</v>
      </c>
      <c r="B7231" s="54" t="s">
        <v>3888</v>
      </c>
      <c r="C7231" s="252" t="s">
        <v>5552</v>
      </c>
      <c r="D7231" s="252" t="s">
        <v>672</v>
      </c>
      <c r="E7231" s="54" t="s">
        <v>3889</v>
      </c>
      <c r="F7231" s="54" t="s">
        <v>3888</v>
      </c>
      <c r="G7231" s="129">
        <v>9300</v>
      </c>
      <c r="H7231" s="323">
        <v>128690.03</v>
      </c>
      <c r="I7231" s="323">
        <v>107973</v>
      </c>
      <c r="J7231" s="42"/>
      <c r="K7231" s="42"/>
      <c r="L7231" s="42" t="s">
        <v>4489</v>
      </c>
      <c r="M7231" s="42" t="s">
        <v>4056</v>
      </c>
      <c r="N7231" s="42" t="s">
        <v>2447</v>
      </c>
      <c r="O7231" s="137" t="s">
        <v>4057</v>
      </c>
      <c r="P7231" s="42" t="s">
        <v>64</v>
      </c>
      <c r="Q7231" s="42" t="s">
        <v>65</v>
      </c>
      <c r="R7231" s="42">
        <v>1</v>
      </c>
      <c r="S7231" s="137" t="s">
        <v>2419</v>
      </c>
      <c r="T7231" s="62">
        <v>683234250</v>
      </c>
      <c r="U7231" s="62">
        <v>665176615.48000002</v>
      </c>
      <c r="Z7231" s="54" t="s">
        <v>280</v>
      </c>
      <c r="AA7231" s="132">
        <v>8.88765064313754E-7</v>
      </c>
      <c r="AJ7231" s="42"/>
      <c r="AM7231" s="42"/>
      <c r="AN7231" s="42"/>
      <c r="AO7231" s="42"/>
      <c r="AP7231" s="42"/>
      <c r="AY7231" s="42"/>
      <c r="AZ7231" s="42"/>
      <c r="BA7231" s="42"/>
      <c r="BB7231" s="42"/>
      <c r="BN7231" s="54" t="s">
        <v>4578</v>
      </c>
      <c r="BO7231" s="58" t="str">
        <f t="shared" si="112"/>
        <v>境内资产</v>
      </c>
      <c r="BP7231" s="58" t="str">
        <f>IF(M7231="",VLOOKUP(D7231,Sheet4!$A$1:$B$92,2,0),VLOOKUP(Q7231,Sheet4!$A$1:$B$92,2,0))</f>
        <v>保险资产管理产品</v>
      </c>
    </row>
    <row r="7232" spans="1:68" s="58" customFormat="1" ht="12.75" customHeight="1">
      <c r="A7232" s="64" t="s">
        <v>1707</v>
      </c>
      <c r="B7232" s="54" t="s">
        <v>1347</v>
      </c>
      <c r="C7232" s="252" t="s">
        <v>5552</v>
      </c>
      <c r="D7232" s="252" t="s">
        <v>672</v>
      </c>
      <c r="E7232" s="54" t="s">
        <v>1708</v>
      </c>
      <c r="F7232" s="54" t="s">
        <v>1347</v>
      </c>
      <c r="G7232" s="129">
        <v>686500</v>
      </c>
      <c r="H7232" s="323">
        <v>2124357.0699999998</v>
      </c>
      <c r="I7232" s="323">
        <v>2100690</v>
      </c>
      <c r="J7232" s="42"/>
      <c r="K7232" s="42"/>
      <c r="L7232" s="42" t="s">
        <v>4489</v>
      </c>
      <c r="M7232" s="42" t="s">
        <v>4056</v>
      </c>
      <c r="N7232" s="42" t="s">
        <v>2447</v>
      </c>
      <c r="O7232" s="137" t="s">
        <v>4057</v>
      </c>
      <c r="P7232" s="42" t="s">
        <v>64</v>
      </c>
      <c r="Q7232" s="42" t="s">
        <v>65</v>
      </c>
      <c r="R7232" s="42">
        <v>1</v>
      </c>
      <c r="S7232" s="137" t="s">
        <v>2419</v>
      </c>
      <c r="T7232" s="62">
        <v>683234250</v>
      </c>
      <c r="U7232" s="62">
        <v>665176615.48000002</v>
      </c>
      <c r="Z7232" s="54" t="s">
        <v>280</v>
      </c>
      <c r="AA7232" s="132">
        <v>1.9615236555984399E-6</v>
      </c>
      <c r="AJ7232" s="42"/>
      <c r="AM7232" s="42"/>
      <c r="AN7232" s="42"/>
      <c r="AO7232" s="42"/>
      <c r="AP7232" s="42"/>
      <c r="AY7232" s="42"/>
      <c r="AZ7232" s="42"/>
      <c r="BA7232" s="42"/>
      <c r="BB7232" s="42"/>
      <c r="BN7232" s="54" t="s">
        <v>4578</v>
      </c>
      <c r="BO7232" s="58" t="str">
        <f t="shared" si="112"/>
        <v>境内资产</v>
      </c>
      <c r="BP7232" s="58" t="str">
        <f>IF(M7232="",VLOOKUP(D7232,Sheet4!$A$1:$B$92,2,0),VLOOKUP(Q7232,Sheet4!$A$1:$B$92,2,0))</f>
        <v>保险资产管理产品</v>
      </c>
    </row>
    <row r="7233" spans="1:68" s="58" customFormat="1" ht="12.75" customHeight="1">
      <c r="A7233" s="64" t="s">
        <v>3052</v>
      </c>
      <c r="B7233" s="54" t="s">
        <v>3053</v>
      </c>
      <c r="C7233" s="252" t="s">
        <v>5552</v>
      </c>
      <c r="D7233" s="252" t="s">
        <v>672</v>
      </c>
      <c r="E7233" s="54" t="s">
        <v>3054</v>
      </c>
      <c r="F7233" s="54" t="s">
        <v>3053</v>
      </c>
      <c r="G7233" s="129">
        <v>75963</v>
      </c>
      <c r="H7233" s="323">
        <v>5382531.8799999999</v>
      </c>
      <c r="I7233" s="323">
        <v>3316544.58</v>
      </c>
      <c r="J7233" s="42"/>
      <c r="K7233" s="42"/>
      <c r="L7233" s="42" t="s">
        <v>4489</v>
      </c>
      <c r="M7233" s="42" t="s">
        <v>4056</v>
      </c>
      <c r="N7233" s="42" t="s">
        <v>2447</v>
      </c>
      <c r="O7233" s="137" t="s">
        <v>4057</v>
      </c>
      <c r="P7233" s="42" t="s">
        <v>64</v>
      </c>
      <c r="Q7233" s="42" t="s">
        <v>65</v>
      </c>
      <c r="R7233" s="42">
        <v>1</v>
      </c>
      <c r="S7233" s="137" t="s">
        <v>2419</v>
      </c>
      <c r="T7233" s="62">
        <v>683234250</v>
      </c>
      <c r="U7233" s="62">
        <v>665176615.48000002</v>
      </c>
      <c r="Z7233" s="54" t="s">
        <v>280</v>
      </c>
      <c r="AA7233" s="132">
        <v>4.1554702859911496E-6</v>
      </c>
      <c r="AJ7233" s="42"/>
      <c r="AM7233" s="42"/>
      <c r="AN7233" s="42"/>
      <c r="AO7233" s="42"/>
      <c r="AP7233" s="42"/>
      <c r="AY7233" s="42"/>
      <c r="AZ7233" s="42"/>
      <c r="BA7233" s="42"/>
      <c r="BB7233" s="42"/>
      <c r="BN7233" s="54" t="s">
        <v>4578</v>
      </c>
      <c r="BO7233" s="58" t="str">
        <f t="shared" si="112"/>
        <v>境内资产</v>
      </c>
      <c r="BP7233" s="58" t="str">
        <f>IF(M7233="",VLOOKUP(D7233,Sheet4!$A$1:$B$92,2,0),VLOOKUP(Q7233,Sheet4!$A$1:$B$92,2,0))</f>
        <v>保险资产管理产品</v>
      </c>
    </row>
    <row r="7234" spans="1:68" s="58" customFormat="1" ht="12.75" customHeight="1">
      <c r="A7234" s="64" t="s">
        <v>3055</v>
      </c>
      <c r="B7234" s="54" t="s">
        <v>3056</v>
      </c>
      <c r="C7234" s="252" t="s">
        <v>5552</v>
      </c>
      <c r="D7234" s="252" t="s">
        <v>672</v>
      </c>
      <c r="E7234" s="54" t="s">
        <v>3057</v>
      </c>
      <c r="F7234" s="54" t="s">
        <v>3056</v>
      </c>
      <c r="G7234" s="129">
        <v>227200</v>
      </c>
      <c r="H7234" s="323">
        <v>1086482.5900000001</v>
      </c>
      <c r="I7234" s="323">
        <v>963328</v>
      </c>
      <c r="J7234" s="42"/>
      <c r="K7234" s="42"/>
      <c r="L7234" s="42" t="s">
        <v>4489</v>
      </c>
      <c r="M7234" s="42" t="s">
        <v>4056</v>
      </c>
      <c r="N7234" s="42" t="s">
        <v>2447</v>
      </c>
      <c r="O7234" s="137" t="s">
        <v>4057</v>
      </c>
      <c r="P7234" s="42" t="s">
        <v>64</v>
      </c>
      <c r="Q7234" s="42" t="s">
        <v>65</v>
      </c>
      <c r="R7234" s="42">
        <v>1</v>
      </c>
      <c r="S7234" s="137" t="s">
        <v>2419</v>
      </c>
      <c r="T7234" s="62">
        <v>683234250</v>
      </c>
      <c r="U7234" s="62">
        <v>665176615.48000002</v>
      </c>
      <c r="Z7234" s="54" t="s">
        <v>280</v>
      </c>
      <c r="AA7234" s="132">
        <v>5.1374830042437898E-6</v>
      </c>
      <c r="AJ7234" s="42"/>
      <c r="AM7234" s="42"/>
      <c r="AN7234" s="42"/>
      <c r="AO7234" s="42"/>
      <c r="AP7234" s="42"/>
      <c r="AY7234" s="42"/>
      <c r="AZ7234" s="42"/>
      <c r="BA7234" s="42"/>
      <c r="BB7234" s="42"/>
      <c r="BN7234" s="54" t="s">
        <v>4578</v>
      </c>
      <c r="BO7234" s="58" t="str">
        <f t="shared" si="112"/>
        <v>境内资产</v>
      </c>
      <c r="BP7234" s="58" t="str">
        <f>IF(M7234="",VLOOKUP(D7234,Sheet4!$A$1:$B$92,2,0),VLOOKUP(Q7234,Sheet4!$A$1:$B$92,2,0))</f>
        <v>保险资产管理产品</v>
      </c>
    </row>
    <row r="7235" spans="1:68" s="58" customFormat="1" ht="12.75" customHeight="1">
      <c r="A7235" s="64" t="s">
        <v>3890</v>
      </c>
      <c r="B7235" s="54" t="s">
        <v>3891</v>
      </c>
      <c r="C7235" s="252" t="s">
        <v>5552</v>
      </c>
      <c r="D7235" s="252" t="s">
        <v>672</v>
      </c>
      <c r="E7235" s="54" t="s">
        <v>3892</v>
      </c>
      <c r="F7235" s="54" t="s">
        <v>3891</v>
      </c>
      <c r="G7235" s="129">
        <v>15600</v>
      </c>
      <c r="H7235" s="323">
        <v>207476.97</v>
      </c>
      <c r="I7235" s="323">
        <v>122772</v>
      </c>
      <c r="J7235" s="42"/>
      <c r="K7235" s="42"/>
      <c r="L7235" s="42" t="s">
        <v>4489</v>
      </c>
      <c r="M7235" s="42" t="s">
        <v>4056</v>
      </c>
      <c r="N7235" s="42" t="s">
        <v>2447</v>
      </c>
      <c r="O7235" s="137" t="s">
        <v>4057</v>
      </c>
      <c r="P7235" s="42" t="s">
        <v>64</v>
      </c>
      <c r="Q7235" s="42" t="s">
        <v>65</v>
      </c>
      <c r="R7235" s="42">
        <v>1</v>
      </c>
      <c r="S7235" s="137" t="s">
        <v>2419</v>
      </c>
      <c r="T7235" s="62">
        <v>683234250</v>
      </c>
      <c r="U7235" s="62">
        <v>665176615.48000002</v>
      </c>
      <c r="Z7235" s="54" t="s">
        <v>280</v>
      </c>
      <c r="AA7235" s="132">
        <v>2.1832340176283398E-6</v>
      </c>
      <c r="AJ7235" s="42"/>
      <c r="AM7235" s="42"/>
      <c r="AN7235" s="42"/>
      <c r="AO7235" s="42"/>
      <c r="AP7235" s="42"/>
      <c r="AY7235" s="42"/>
      <c r="AZ7235" s="42"/>
      <c r="BA7235" s="42"/>
      <c r="BB7235" s="42"/>
      <c r="BN7235" s="54" t="s">
        <v>4578</v>
      </c>
      <c r="BO7235" s="58" t="str">
        <f t="shared" ref="BO7235:BO7298" si="113">IF(LEFT(D7235,2)="境外","境外资产","境内资产")</f>
        <v>境内资产</v>
      </c>
      <c r="BP7235" s="58" t="str">
        <f>IF(M7235="",VLOOKUP(D7235,Sheet4!$A$1:$B$92,2,0),VLOOKUP(Q7235,Sheet4!$A$1:$B$92,2,0))</f>
        <v>保险资产管理产品</v>
      </c>
    </row>
    <row r="7236" spans="1:68" s="58" customFormat="1" ht="12.75" customHeight="1">
      <c r="A7236" s="64" t="s">
        <v>3893</v>
      </c>
      <c r="B7236" s="54" t="s">
        <v>1908</v>
      </c>
      <c r="C7236" s="252" t="s">
        <v>5552</v>
      </c>
      <c r="D7236" s="252" t="s">
        <v>672</v>
      </c>
      <c r="E7236" s="54" t="s">
        <v>3894</v>
      </c>
      <c r="F7236" s="54" t="s">
        <v>1908</v>
      </c>
      <c r="G7236" s="129">
        <v>33400</v>
      </c>
      <c r="H7236" s="323">
        <v>301356.55</v>
      </c>
      <c r="I7236" s="323">
        <v>207414</v>
      </c>
      <c r="J7236" s="42"/>
      <c r="K7236" s="42"/>
      <c r="L7236" s="42" t="s">
        <v>4489</v>
      </c>
      <c r="M7236" s="42" t="s">
        <v>4056</v>
      </c>
      <c r="N7236" s="42" t="s">
        <v>2447</v>
      </c>
      <c r="O7236" s="137" t="s">
        <v>4057</v>
      </c>
      <c r="P7236" s="42" t="s">
        <v>64</v>
      </c>
      <c r="Q7236" s="42" t="s">
        <v>65</v>
      </c>
      <c r="R7236" s="42">
        <v>1</v>
      </c>
      <c r="S7236" s="137" t="s">
        <v>2419</v>
      </c>
      <c r="T7236" s="62">
        <v>683234250</v>
      </c>
      <c r="U7236" s="62">
        <v>665176615.48000002</v>
      </c>
      <c r="Z7236" s="54" t="s">
        <v>280</v>
      </c>
      <c r="AA7236" s="132">
        <v>4.9875522686406097E-6</v>
      </c>
      <c r="AJ7236" s="42"/>
      <c r="AM7236" s="42"/>
      <c r="AN7236" s="42"/>
      <c r="AO7236" s="42"/>
      <c r="AP7236" s="42"/>
      <c r="AY7236" s="42"/>
      <c r="AZ7236" s="42"/>
      <c r="BA7236" s="42"/>
      <c r="BB7236" s="42"/>
      <c r="BN7236" s="54" t="s">
        <v>4578</v>
      </c>
      <c r="BO7236" s="58" t="str">
        <f t="shared" si="113"/>
        <v>境内资产</v>
      </c>
      <c r="BP7236" s="58" t="str">
        <f>IF(M7236="",VLOOKUP(D7236,Sheet4!$A$1:$B$92,2,0),VLOOKUP(Q7236,Sheet4!$A$1:$B$92,2,0))</f>
        <v>保险资产管理产品</v>
      </c>
    </row>
    <row r="7237" spans="1:68" s="58" customFormat="1" ht="12.75" customHeight="1">
      <c r="A7237" s="64" t="s">
        <v>2206</v>
      </c>
      <c r="B7237" s="54" t="s">
        <v>2207</v>
      </c>
      <c r="C7237" s="252" t="s">
        <v>5552</v>
      </c>
      <c r="D7237" s="252" t="s">
        <v>672</v>
      </c>
      <c r="E7237" s="54" t="s">
        <v>3058</v>
      </c>
      <c r="F7237" s="54" t="s">
        <v>2207</v>
      </c>
      <c r="G7237" s="129">
        <v>52900</v>
      </c>
      <c r="H7237" s="323">
        <v>318464.08</v>
      </c>
      <c r="I7237" s="323">
        <v>374532</v>
      </c>
      <c r="J7237" s="42"/>
      <c r="K7237" s="42"/>
      <c r="L7237" s="42" t="s">
        <v>4489</v>
      </c>
      <c r="M7237" s="42" t="s">
        <v>4056</v>
      </c>
      <c r="N7237" s="42" t="s">
        <v>2447</v>
      </c>
      <c r="O7237" s="137" t="s">
        <v>4057</v>
      </c>
      <c r="P7237" s="42" t="s">
        <v>64</v>
      </c>
      <c r="Q7237" s="42" t="s">
        <v>65</v>
      </c>
      <c r="R7237" s="42">
        <v>1</v>
      </c>
      <c r="S7237" s="137" t="s">
        <v>2419</v>
      </c>
      <c r="T7237" s="62">
        <v>683234250</v>
      </c>
      <c r="U7237" s="62">
        <v>665176615.48000002</v>
      </c>
      <c r="Z7237" s="54" t="s">
        <v>280</v>
      </c>
      <c r="AA7237" s="132">
        <v>2.1380947562267299E-6</v>
      </c>
      <c r="AJ7237" s="42"/>
      <c r="AM7237" s="42"/>
      <c r="AN7237" s="42"/>
      <c r="AO7237" s="42"/>
      <c r="AP7237" s="42"/>
      <c r="AY7237" s="42"/>
      <c r="AZ7237" s="42"/>
      <c r="BA7237" s="42"/>
      <c r="BB7237" s="42"/>
      <c r="BN7237" s="54" t="s">
        <v>4578</v>
      </c>
      <c r="BO7237" s="58" t="str">
        <f t="shared" si="113"/>
        <v>境内资产</v>
      </c>
      <c r="BP7237" s="58" t="str">
        <f>IF(M7237="",VLOOKUP(D7237,Sheet4!$A$1:$B$92,2,0),VLOOKUP(Q7237,Sheet4!$A$1:$B$92,2,0))</f>
        <v>保险资产管理产品</v>
      </c>
    </row>
    <row r="7238" spans="1:68" s="58" customFormat="1" ht="12.75" customHeight="1">
      <c r="A7238" s="64" t="s">
        <v>1709</v>
      </c>
      <c r="B7238" s="54" t="s">
        <v>1351</v>
      </c>
      <c r="C7238" s="252" t="s">
        <v>5552</v>
      </c>
      <c r="D7238" s="252" t="s">
        <v>672</v>
      </c>
      <c r="E7238" s="54" t="s">
        <v>1710</v>
      </c>
      <c r="F7238" s="54" t="s">
        <v>1351</v>
      </c>
      <c r="G7238" s="129">
        <v>419500</v>
      </c>
      <c r="H7238" s="323">
        <v>2023660.1</v>
      </c>
      <c r="I7238" s="323">
        <v>2001015</v>
      </c>
      <c r="J7238" s="42"/>
      <c r="K7238" s="42"/>
      <c r="L7238" s="42" t="s">
        <v>4489</v>
      </c>
      <c r="M7238" s="42" t="s">
        <v>4056</v>
      </c>
      <c r="N7238" s="42" t="s">
        <v>2447</v>
      </c>
      <c r="O7238" s="137" t="s">
        <v>4057</v>
      </c>
      <c r="P7238" s="42" t="s">
        <v>64</v>
      </c>
      <c r="Q7238" s="42" t="s">
        <v>65</v>
      </c>
      <c r="R7238" s="42">
        <v>1</v>
      </c>
      <c r="S7238" s="137" t="s">
        <v>2419</v>
      </c>
      <c r="T7238" s="62">
        <v>683234250</v>
      </c>
      <c r="U7238" s="62">
        <v>665176615.48000002</v>
      </c>
      <c r="Z7238" s="54" t="s">
        <v>280</v>
      </c>
      <c r="AA7238" s="132">
        <v>1.1770275960538E-6</v>
      </c>
      <c r="AJ7238" s="42"/>
      <c r="AM7238" s="42"/>
      <c r="AN7238" s="42"/>
      <c r="AO7238" s="42"/>
      <c r="AP7238" s="42"/>
      <c r="AY7238" s="42"/>
      <c r="AZ7238" s="42"/>
      <c r="BA7238" s="42"/>
      <c r="BB7238" s="42"/>
      <c r="BN7238" s="54" t="s">
        <v>4578</v>
      </c>
      <c r="BO7238" s="58" t="str">
        <f t="shared" si="113"/>
        <v>境内资产</v>
      </c>
      <c r="BP7238" s="58" t="str">
        <f>IF(M7238="",VLOOKUP(D7238,Sheet4!$A$1:$B$92,2,0),VLOOKUP(Q7238,Sheet4!$A$1:$B$92,2,0))</f>
        <v>保险资产管理产品</v>
      </c>
    </row>
    <row r="7239" spans="1:68" s="58" customFormat="1" ht="12.75" customHeight="1">
      <c r="A7239" s="64" t="s">
        <v>3895</v>
      </c>
      <c r="B7239" s="54" t="s">
        <v>3896</v>
      </c>
      <c r="C7239" s="252" t="s">
        <v>5552</v>
      </c>
      <c r="D7239" s="252" t="s">
        <v>672</v>
      </c>
      <c r="E7239" s="54" t="s">
        <v>3897</v>
      </c>
      <c r="F7239" s="54" t="s">
        <v>3896</v>
      </c>
      <c r="G7239" s="129">
        <v>50000</v>
      </c>
      <c r="H7239" s="323">
        <v>298963.42</v>
      </c>
      <c r="I7239" s="323">
        <v>232500</v>
      </c>
      <c r="J7239" s="42"/>
      <c r="K7239" s="42"/>
      <c r="L7239" s="42" t="s">
        <v>4489</v>
      </c>
      <c r="M7239" s="42" t="s">
        <v>4056</v>
      </c>
      <c r="N7239" s="42" t="s">
        <v>2447</v>
      </c>
      <c r="O7239" s="137" t="s">
        <v>4057</v>
      </c>
      <c r="P7239" s="42" t="s">
        <v>64</v>
      </c>
      <c r="Q7239" s="42" t="s">
        <v>65</v>
      </c>
      <c r="R7239" s="42">
        <v>1</v>
      </c>
      <c r="S7239" s="137" t="s">
        <v>2419</v>
      </c>
      <c r="T7239" s="62">
        <v>683234250</v>
      </c>
      <c r="U7239" s="62">
        <v>665176615.48000002</v>
      </c>
      <c r="Z7239" s="54" t="s">
        <v>280</v>
      </c>
      <c r="AA7239" s="132">
        <v>2.9372590393956199E-6</v>
      </c>
      <c r="AJ7239" s="42"/>
      <c r="AM7239" s="42"/>
      <c r="AN7239" s="42"/>
      <c r="AO7239" s="42"/>
      <c r="AP7239" s="42"/>
      <c r="AY7239" s="42"/>
      <c r="AZ7239" s="42"/>
      <c r="BA7239" s="42"/>
      <c r="BB7239" s="42"/>
      <c r="BN7239" s="54" t="s">
        <v>4578</v>
      </c>
      <c r="BO7239" s="58" t="str">
        <f t="shared" si="113"/>
        <v>境内资产</v>
      </c>
      <c r="BP7239" s="58" t="str">
        <f>IF(M7239="",VLOOKUP(D7239,Sheet4!$A$1:$B$92,2,0),VLOOKUP(Q7239,Sheet4!$A$1:$B$92,2,0))</f>
        <v>保险资产管理产品</v>
      </c>
    </row>
    <row r="7240" spans="1:68" s="58" customFormat="1" ht="12.75" customHeight="1">
      <c r="A7240" s="64" t="s">
        <v>3898</v>
      </c>
      <c r="B7240" s="54" t="s">
        <v>3899</v>
      </c>
      <c r="C7240" s="252" t="s">
        <v>5552</v>
      </c>
      <c r="D7240" s="252" t="s">
        <v>672</v>
      </c>
      <c r="E7240" s="54" t="s">
        <v>3900</v>
      </c>
      <c r="F7240" s="54" t="s">
        <v>3899</v>
      </c>
      <c r="G7240" s="129">
        <v>5000</v>
      </c>
      <c r="H7240" s="323">
        <v>98110.32</v>
      </c>
      <c r="I7240" s="323">
        <v>85500</v>
      </c>
      <c r="J7240" s="42"/>
      <c r="K7240" s="42"/>
      <c r="L7240" s="42" t="s">
        <v>4489</v>
      </c>
      <c r="M7240" s="42" t="s">
        <v>4056</v>
      </c>
      <c r="N7240" s="42" t="s">
        <v>2447</v>
      </c>
      <c r="O7240" s="137" t="s">
        <v>4057</v>
      </c>
      <c r="P7240" s="42" t="s">
        <v>64</v>
      </c>
      <c r="Q7240" s="42" t="s">
        <v>65</v>
      </c>
      <c r="R7240" s="42">
        <v>1</v>
      </c>
      <c r="S7240" s="137" t="s">
        <v>2419</v>
      </c>
      <c r="T7240" s="62">
        <v>683234250</v>
      </c>
      <c r="U7240" s="62">
        <v>665176615.48000002</v>
      </c>
      <c r="Z7240" s="54" t="s">
        <v>280</v>
      </c>
      <c r="AA7240" s="132">
        <v>1.3529942341076399E-6</v>
      </c>
      <c r="AJ7240" s="42"/>
      <c r="AM7240" s="42"/>
      <c r="AN7240" s="42"/>
      <c r="AO7240" s="42"/>
      <c r="AP7240" s="42"/>
      <c r="AY7240" s="42"/>
      <c r="AZ7240" s="42"/>
      <c r="BA7240" s="42"/>
      <c r="BB7240" s="42"/>
      <c r="BN7240" s="54" t="s">
        <v>4578</v>
      </c>
      <c r="BO7240" s="58" t="str">
        <f t="shared" si="113"/>
        <v>境内资产</v>
      </c>
      <c r="BP7240" s="58" t="str">
        <f>IF(M7240="",VLOOKUP(D7240,Sheet4!$A$1:$B$92,2,0),VLOOKUP(Q7240,Sheet4!$A$1:$B$92,2,0))</f>
        <v>保险资产管理产品</v>
      </c>
    </row>
    <row r="7241" spans="1:68" s="58" customFormat="1" ht="12.75" customHeight="1">
      <c r="A7241" s="64" t="s">
        <v>3901</v>
      </c>
      <c r="B7241" s="54" t="s">
        <v>3902</v>
      </c>
      <c r="C7241" s="252" t="s">
        <v>5552</v>
      </c>
      <c r="D7241" s="252" t="s">
        <v>672</v>
      </c>
      <c r="E7241" s="54" t="s">
        <v>3903</v>
      </c>
      <c r="F7241" s="54" t="s">
        <v>3902</v>
      </c>
      <c r="G7241" s="129">
        <v>37800</v>
      </c>
      <c r="H7241" s="323">
        <v>141226.28</v>
      </c>
      <c r="I7241" s="323">
        <v>130032</v>
      </c>
      <c r="J7241" s="42"/>
      <c r="K7241" s="42"/>
      <c r="L7241" s="42" t="s">
        <v>4489</v>
      </c>
      <c r="M7241" s="42" t="s">
        <v>4056</v>
      </c>
      <c r="N7241" s="42" t="s">
        <v>2447</v>
      </c>
      <c r="O7241" s="137" t="s">
        <v>4057</v>
      </c>
      <c r="P7241" s="42" t="s">
        <v>64</v>
      </c>
      <c r="Q7241" s="42" t="s">
        <v>65</v>
      </c>
      <c r="R7241" s="42">
        <v>1</v>
      </c>
      <c r="S7241" s="137" t="s">
        <v>2419</v>
      </c>
      <c r="T7241" s="62">
        <v>683234250</v>
      </c>
      <c r="U7241" s="62">
        <v>665176615.48000002</v>
      </c>
      <c r="Z7241" s="54" t="s">
        <v>280</v>
      </c>
      <c r="AA7241" s="132">
        <v>1.82400572457538E-6</v>
      </c>
      <c r="AJ7241" s="42"/>
      <c r="AM7241" s="42"/>
      <c r="AN7241" s="42"/>
      <c r="AO7241" s="42"/>
      <c r="AP7241" s="42"/>
      <c r="AY7241" s="42"/>
      <c r="AZ7241" s="42"/>
      <c r="BA7241" s="42"/>
      <c r="BB7241" s="42"/>
      <c r="BN7241" s="54" t="s">
        <v>4578</v>
      </c>
      <c r="BO7241" s="58" t="str">
        <f t="shared" si="113"/>
        <v>境内资产</v>
      </c>
      <c r="BP7241" s="58" t="str">
        <f>IF(M7241="",VLOOKUP(D7241,Sheet4!$A$1:$B$92,2,0),VLOOKUP(Q7241,Sheet4!$A$1:$B$92,2,0))</f>
        <v>保险资产管理产品</v>
      </c>
    </row>
    <row r="7242" spans="1:68" s="58" customFormat="1" ht="12.75" customHeight="1">
      <c r="A7242" s="64" t="s">
        <v>3904</v>
      </c>
      <c r="B7242" s="54" t="s">
        <v>3905</v>
      </c>
      <c r="C7242" s="252" t="s">
        <v>5552</v>
      </c>
      <c r="D7242" s="252" t="s">
        <v>672</v>
      </c>
      <c r="E7242" s="54" t="s">
        <v>3906</v>
      </c>
      <c r="F7242" s="54" t="s">
        <v>3905</v>
      </c>
      <c r="G7242" s="129">
        <v>5100</v>
      </c>
      <c r="H7242" s="323">
        <v>212456.31</v>
      </c>
      <c r="I7242" s="323">
        <v>117198</v>
      </c>
      <c r="J7242" s="42"/>
      <c r="K7242" s="42"/>
      <c r="L7242" s="42" t="s">
        <v>4489</v>
      </c>
      <c r="M7242" s="42" t="s">
        <v>4056</v>
      </c>
      <c r="N7242" s="42" t="s">
        <v>2447</v>
      </c>
      <c r="O7242" s="137" t="s">
        <v>4057</v>
      </c>
      <c r="P7242" s="42" t="s">
        <v>64</v>
      </c>
      <c r="Q7242" s="42" t="s">
        <v>65</v>
      </c>
      <c r="R7242" s="42">
        <v>1</v>
      </c>
      <c r="S7242" s="137" t="s">
        <v>2419</v>
      </c>
      <c r="T7242" s="62">
        <v>683234250</v>
      </c>
      <c r="U7242" s="62">
        <v>665176615.48000002</v>
      </c>
      <c r="Z7242" s="54" t="s">
        <v>280</v>
      </c>
      <c r="AA7242" s="132">
        <v>5.5220749086027604E-7</v>
      </c>
      <c r="AJ7242" s="42"/>
      <c r="AM7242" s="42"/>
      <c r="AN7242" s="42"/>
      <c r="AO7242" s="42"/>
      <c r="AP7242" s="42"/>
      <c r="AY7242" s="42"/>
      <c r="AZ7242" s="42"/>
      <c r="BA7242" s="42"/>
      <c r="BB7242" s="42"/>
      <c r="BN7242" s="54" t="s">
        <v>4578</v>
      </c>
      <c r="BO7242" s="58" t="str">
        <f t="shared" si="113"/>
        <v>境内资产</v>
      </c>
      <c r="BP7242" s="58" t="str">
        <f>IF(M7242="",VLOOKUP(D7242,Sheet4!$A$1:$B$92,2,0),VLOOKUP(Q7242,Sheet4!$A$1:$B$92,2,0))</f>
        <v>保险资产管理产品</v>
      </c>
    </row>
    <row r="7243" spans="1:68" s="58" customFormat="1" ht="12.75" customHeight="1">
      <c r="A7243" s="64" t="s">
        <v>1963</v>
      </c>
      <c r="B7243" s="54" t="s">
        <v>1964</v>
      </c>
      <c r="C7243" s="252" t="s">
        <v>5552</v>
      </c>
      <c r="D7243" s="252" t="s">
        <v>672</v>
      </c>
      <c r="E7243" s="54" t="s">
        <v>3067</v>
      </c>
      <c r="F7243" s="54" t="s">
        <v>1964</v>
      </c>
      <c r="G7243" s="129">
        <v>102300</v>
      </c>
      <c r="H7243" s="323">
        <v>529318.78</v>
      </c>
      <c r="I7243" s="323">
        <v>632214</v>
      </c>
      <c r="J7243" s="42"/>
      <c r="K7243" s="42"/>
      <c r="L7243" s="42" t="s">
        <v>4489</v>
      </c>
      <c r="M7243" s="42" t="s">
        <v>4056</v>
      </c>
      <c r="N7243" s="42" t="s">
        <v>2447</v>
      </c>
      <c r="O7243" s="137" t="s">
        <v>4057</v>
      </c>
      <c r="P7243" s="42" t="s">
        <v>64</v>
      </c>
      <c r="Q7243" s="42" t="s">
        <v>65</v>
      </c>
      <c r="R7243" s="42">
        <v>1</v>
      </c>
      <c r="S7243" s="137" t="s">
        <v>2419</v>
      </c>
      <c r="T7243" s="62">
        <v>683234250</v>
      </c>
      <c r="U7243" s="62">
        <v>665176615.48000002</v>
      </c>
      <c r="Z7243" s="54" t="s">
        <v>280</v>
      </c>
      <c r="AA7243" s="132">
        <v>2.4391489068096401E-6</v>
      </c>
      <c r="AJ7243" s="42"/>
      <c r="AM7243" s="42"/>
      <c r="AN7243" s="42"/>
      <c r="AO7243" s="42"/>
      <c r="AP7243" s="42"/>
      <c r="AY7243" s="42"/>
      <c r="AZ7243" s="42"/>
      <c r="BA7243" s="42"/>
      <c r="BB7243" s="42"/>
      <c r="BN7243" s="54" t="s">
        <v>4578</v>
      </c>
      <c r="BO7243" s="58" t="str">
        <f t="shared" si="113"/>
        <v>境内资产</v>
      </c>
      <c r="BP7243" s="58" t="str">
        <f>IF(M7243="",VLOOKUP(D7243,Sheet4!$A$1:$B$92,2,0),VLOOKUP(Q7243,Sheet4!$A$1:$B$92,2,0))</f>
        <v>保险资产管理产品</v>
      </c>
    </row>
    <row r="7244" spans="1:68" s="58" customFormat="1" ht="12.75" customHeight="1">
      <c r="A7244" s="64" t="s">
        <v>2094</v>
      </c>
      <c r="B7244" s="54" t="s">
        <v>3907</v>
      </c>
      <c r="C7244" s="252" t="s">
        <v>5552</v>
      </c>
      <c r="D7244" s="252" t="s">
        <v>672</v>
      </c>
      <c r="E7244" s="54" t="s">
        <v>3908</v>
      </c>
      <c r="F7244" s="54" t="s">
        <v>3907</v>
      </c>
      <c r="G7244" s="129">
        <v>38000</v>
      </c>
      <c r="H7244" s="323">
        <v>251033.23</v>
      </c>
      <c r="I7244" s="323">
        <v>289180</v>
      </c>
      <c r="J7244" s="42"/>
      <c r="K7244" s="42"/>
      <c r="L7244" s="42" t="s">
        <v>4489</v>
      </c>
      <c r="M7244" s="42" t="s">
        <v>4056</v>
      </c>
      <c r="N7244" s="42" t="s">
        <v>2447</v>
      </c>
      <c r="O7244" s="137" t="s">
        <v>4057</v>
      </c>
      <c r="P7244" s="42" t="s">
        <v>64</v>
      </c>
      <c r="Q7244" s="42" t="s">
        <v>65</v>
      </c>
      <c r="R7244" s="42">
        <v>1</v>
      </c>
      <c r="S7244" s="137" t="s">
        <v>2419</v>
      </c>
      <c r="T7244" s="62">
        <v>683234250</v>
      </c>
      <c r="U7244" s="62">
        <v>665176615.48000002</v>
      </c>
      <c r="Z7244" s="54" t="s">
        <v>280</v>
      </c>
      <c r="AA7244" s="132">
        <v>2.4838167858553399E-6</v>
      </c>
      <c r="AJ7244" s="42"/>
      <c r="AM7244" s="42"/>
      <c r="AN7244" s="42"/>
      <c r="AO7244" s="42"/>
      <c r="AP7244" s="42"/>
      <c r="AY7244" s="42"/>
      <c r="AZ7244" s="42"/>
      <c r="BA7244" s="42"/>
      <c r="BB7244" s="42"/>
      <c r="BN7244" s="54" t="s">
        <v>4578</v>
      </c>
      <c r="BO7244" s="58" t="str">
        <f t="shared" si="113"/>
        <v>境内资产</v>
      </c>
      <c r="BP7244" s="58" t="str">
        <f>IF(M7244="",VLOOKUP(D7244,Sheet4!$A$1:$B$92,2,0),VLOOKUP(Q7244,Sheet4!$A$1:$B$92,2,0))</f>
        <v>保险资产管理产品</v>
      </c>
    </row>
    <row r="7245" spans="1:68" s="58" customFormat="1" ht="12.75" customHeight="1">
      <c r="A7245" s="64" t="s">
        <v>3909</v>
      </c>
      <c r="B7245" s="54" t="s">
        <v>1894</v>
      </c>
      <c r="C7245" s="252" t="s">
        <v>5552</v>
      </c>
      <c r="D7245" s="252" t="s">
        <v>672</v>
      </c>
      <c r="E7245" s="54" t="s">
        <v>3910</v>
      </c>
      <c r="F7245" s="54" t="s">
        <v>1894</v>
      </c>
      <c r="G7245" s="129">
        <v>36800</v>
      </c>
      <c r="H7245" s="323">
        <v>640822.1</v>
      </c>
      <c r="I7245" s="323">
        <v>473248</v>
      </c>
      <c r="J7245" s="42"/>
      <c r="K7245" s="42"/>
      <c r="L7245" s="42" t="s">
        <v>4489</v>
      </c>
      <c r="M7245" s="42" t="s">
        <v>4056</v>
      </c>
      <c r="N7245" s="42" t="s">
        <v>2447</v>
      </c>
      <c r="O7245" s="137" t="s">
        <v>4057</v>
      </c>
      <c r="P7245" s="42" t="s">
        <v>64</v>
      </c>
      <c r="Q7245" s="42" t="s">
        <v>65</v>
      </c>
      <c r="R7245" s="42">
        <v>1</v>
      </c>
      <c r="S7245" s="137" t="s">
        <v>2419</v>
      </c>
      <c r="T7245" s="62">
        <v>683234250</v>
      </c>
      <c r="U7245" s="62">
        <v>665176615.48000002</v>
      </c>
      <c r="Z7245" s="54" t="s">
        <v>280</v>
      </c>
      <c r="AA7245" s="132">
        <v>4.0543592625032404E-6</v>
      </c>
      <c r="AJ7245" s="42"/>
      <c r="AM7245" s="42"/>
      <c r="AN7245" s="42"/>
      <c r="AO7245" s="42"/>
      <c r="AP7245" s="42"/>
      <c r="AY7245" s="42"/>
      <c r="AZ7245" s="42"/>
      <c r="BA7245" s="42"/>
      <c r="BB7245" s="42"/>
      <c r="BN7245" s="54" t="s">
        <v>4578</v>
      </c>
      <c r="BO7245" s="58" t="str">
        <f t="shared" si="113"/>
        <v>境内资产</v>
      </c>
      <c r="BP7245" s="58" t="str">
        <f>IF(M7245="",VLOOKUP(D7245,Sheet4!$A$1:$B$92,2,0),VLOOKUP(Q7245,Sheet4!$A$1:$B$92,2,0))</f>
        <v>保险资产管理产品</v>
      </c>
    </row>
    <row r="7246" spans="1:68" s="58" customFormat="1" ht="12.75" customHeight="1">
      <c r="A7246" s="64" t="s">
        <v>3911</v>
      </c>
      <c r="B7246" s="54" t="s">
        <v>3912</v>
      </c>
      <c r="C7246" s="252" t="s">
        <v>5552</v>
      </c>
      <c r="D7246" s="252" t="s">
        <v>672</v>
      </c>
      <c r="E7246" s="54" t="s">
        <v>3913</v>
      </c>
      <c r="F7246" s="54" t="s">
        <v>3912</v>
      </c>
      <c r="G7246" s="129">
        <v>9200</v>
      </c>
      <c r="H7246" s="323">
        <v>145607.28</v>
      </c>
      <c r="I7246" s="323">
        <v>113528</v>
      </c>
      <c r="J7246" s="42"/>
      <c r="K7246" s="42"/>
      <c r="L7246" s="42" t="s">
        <v>4489</v>
      </c>
      <c r="M7246" s="42" t="s">
        <v>4056</v>
      </c>
      <c r="N7246" s="42" t="s">
        <v>2447</v>
      </c>
      <c r="O7246" s="137" t="s">
        <v>4057</v>
      </c>
      <c r="P7246" s="42" t="s">
        <v>64</v>
      </c>
      <c r="Q7246" s="42" t="s">
        <v>65</v>
      </c>
      <c r="R7246" s="42">
        <v>1</v>
      </c>
      <c r="S7246" s="137" t="s">
        <v>2419</v>
      </c>
      <c r="T7246" s="62">
        <v>683234250</v>
      </c>
      <c r="U7246" s="62">
        <v>665176615.48000002</v>
      </c>
      <c r="Z7246" s="54" t="s">
        <v>280</v>
      </c>
      <c r="AA7246" s="132">
        <v>3.3117350611951001E-6</v>
      </c>
      <c r="AJ7246" s="42"/>
      <c r="AM7246" s="42"/>
      <c r="AN7246" s="42"/>
      <c r="AO7246" s="42"/>
      <c r="AP7246" s="42"/>
      <c r="AY7246" s="42"/>
      <c r="AZ7246" s="42"/>
      <c r="BA7246" s="42"/>
      <c r="BB7246" s="42"/>
      <c r="BN7246" s="54" t="s">
        <v>4578</v>
      </c>
      <c r="BO7246" s="58" t="str">
        <f t="shared" si="113"/>
        <v>境内资产</v>
      </c>
      <c r="BP7246" s="58" t="str">
        <f>IF(M7246="",VLOOKUP(D7246,Sheet4!$A$1:$B$92,2,0),VLOOKUP(Q7246,Sheet4!$A$1:$B$92,2,0))</f>
        <v>保险资产管理产品</v>
      </c>
    </row>
    <row r="7247" spans="1:68" s="58" customFormat="1" ht="12.75" customHeight="1">
      <c r="A7247" s="64" t="s">
        <v>3914</v>
      </c>
      <c r="B7247" s="54" t="s">
        <v>3915</v>
      </c>
      <c r="C7247" s="252" t="s">
        <v>5552</v>
      </c>
      <c r="D7247" s="252" t="s">
        <v>672</v>
      </c>
      <c r="E7247" s="54" t="s">
        <v>3916</v>
      </c>
      <c r="F7247" s="54" t="s">
        <v>3915</v>
      </c>
      <c r="G7247" s="129">
        <v>2400</v>
      </c>
      <c r="H7247" s="323">
        <v>37923.589999999997</v>
      </c>
      <c r="I7247" s="323">
        <v>22248</v>
      </c>
      <c r="J7247" s="42"/>
      <c r="K7247" s="42"/>
      <c r="L7247" s="42" t="s">
        <v>4489</v>
      </c>
      <c r="M7247" s="42" t="s">
        <v>4056</v>
      </c>
      <c r="N7247" s="42" t="s">
        <v>2447</v>
      </c>
      <c r="O7247" s="137" t="s">
        <v>4057</v>
      </c>
      <c r="P7247" s="42" t="s">
        <v>64</v>
      </c>
      <c r="Q7247" s="42" t="s">
        <v>65</v>
      </c>
      <c r="R7247" s="42">
        <v>1</v>
      </c>
      <c r="S7247" s="137" t="s">
        <v>2419</v>
      </c>
      <c r="T7247" s="62">
        <v>683234250</v>
      </c>
      <c r="U7247" s="62">
        <v>665176615.48000002</v>
      </c>
      <c r="Z7247" s="54" t="s">
        <v>280</v>
      </c>
      <c r="AA7247" s="132">
        <v>5.9999999999999997E-7</v>
      </c>
      <c r="AJ7247" s="42"/>
      <c r="AM7247" s="42"/>
      <c r="AN7247" s="42"/>
      <c r="AO7247" s="42"/>
      <c r="AP7247" s="42"/>
      <c r="AY7247" s="42"/>
      <c r="AZ7247" s="42"/>
      <c r="BA7247" s="42"/>
      <c r="BB7247" s="42"/>
      <c r="BN7247" s="54" t="s">
        <v>4578</v>
      </c>
      <c r="BO7247" s="58" t="str">
        <f t="shared" si="113"/>
        <v>境内资产</v>
      </c>
      <c r="BP7247" s="58" t="str">
        <f>IF(M7247="",VLOOKUP(D7247,Sheet4!$A$1:$B$92,2,0),VLOOKUP(Q7247,Sheet4!$A$1:$B$92,2,0))</f>
        <v>保险资产管理产品</v>
      </c>
    </row>
    <row r="7248" spans="1:68" s="58" customFormat="1" ht="12.75" customHeight="1">
      <c r="A7248" s="64" t="s">
        <v>3917</v>
      </c>
      <c r="B7248" s="54" t="s">
        <v>3918</v>
      </c>
      <c r="C7248" s="252" t="s">
        <v>5552</v>
      </c>
      <c r="D7248" s="252" t="s">
        <v>672</v>
      </c>
      <c r="E7248" s="54" t="s">
        <v>3919</v>
      </c>
      <c r="F7248" s="54" t="s">
        <v>3918</v>
      </c>
      <c r="G7248" s="129">
        <v>57400</v>
      </c>
      <c r="H7248" s="323">
        <v>345024.05</v>
      </c>
      <c r="I7248" s="323">
        <v>284130</v>
      </c>
      <c r="J7248" s="42"/>
      <c r="K7248" s="42"/>
      <c r="L7248" s="42" t="s">
        <v>4489</v>
      </c>
      <c r="M7248" s="42" t="s">
        <v>4056</v>
      </c>
      <c r="N7248" s="42" t="s">
        <v>2447</v>
      </c>
      <c r="O7248" s="137" t="s">
        <v>4057</v>
      </c>
      <c r="P7248" s="42" t="s">
        <v>64</v>
      </c>
      <c r="Q7248" s="42" t="s">
        <v>65</v>
      </c>
      <c r="R7248" s="42">
        <v>1</v>
      </c>
      <c r="S7248" s="137" t="s">
        <v>2419</v>
      </c>
      <c r="T7248" s="62">
        <v>683234250</v>
      </c>
      <c r="U7248" s="62">
        <v>665176615.48000002</v>
      </c>
      <c r="Z7248" s="54" t="s">
        <v>280</v>
      </c>
      <c r="AA7248" s="132">
        <v>2.00007916076375E-6</v>
      </c>
      <c r="AJ7248" s="42"/>
      <c r="AM7248" s="42"/>
      <c r="AN7248" s="42"/>
      <c r="AO7248" s="42"/>
      <c r="AP7248" s="42"/>
      <c r="AY7248" s="42"/>
      <c r="AZ7248" s="42"/>
      <c r="BA7248" s="42"/>
      <c r="BB7248" s="42"/>
      <c r="BN7248" s="54" t="s">
        <v>4578</v>
      </c>
      <c r="BO7248" s="58" t="str">
        <f t="shared" si="113"/>
        <v>境内资产</v>
      </c>
      <c r="BP7248" s="58" t="str">
        <f>IF(M7248="",VLOOKUP(D7248,Sheet4!$A$1:$B$92,2,0),VLOOKUP(Q7248,Sheet4!$A$1:$B$92,2,0))</f>
        <v>保险资产管理产品</v>
      </c>
    </row>
    <row r="7249" spans="1:68" s="58" customFormat="1" ht="12.75" customHeight="1">
      <c r="A7249" s="64" t="s">
        <v>3920</v>
      </c>
      <c r="B7249" s="54" t="s">
        <v>3921</v>
      </c>
      <c r="C7249" s="252" t="s">
        <v>5552</v>
      </c>
      <c r="D7249" s="252" t="s">
        <v>672</v>
      </c>
      <c r="E7249" s="54" t="s">
        <v>3922</v>
      </c>
      <c r="F7249" s="54" t="s">
        <v>3921</v>
      </c>
      <c r="G7249" s="129">
        <v>12400</v>
      </c>
      <c r="H7249" s="323">
        <v>199134.13</v>
      </c>
      <c r="I7249" s="323">
        <v>133300</v>
      </c>
      <c r="J7249" s="42"/>
      <c r="K7249" s="42"/>
      <c r="L7249" s="42" t="s">
        <v>4489</v>
      </c>
      <c r="M7249" s="42" t="s">
        <v>4056</v>
      </c>
      <c r="N7249" s="42" t="s">
        <v>2447</v>
      </c>
      <c r="O7249" s="137" t="s">
        <v>4057</v>
      </c>
      <c r="P7249" s="42" t="s">
        <v>64</v>
      </c>
      <c r="Q7249" s="42" t="s">
        <v>65</v>
      </c>
      <c r="R7249" s="42">
        <v>1</v>
      </c>
      <c r="S7249" s="137" t="s">
        <v>2419</v>
      </c>
      <c r="T7249" s="62">
        <v>683234250</v>
      </c>
      <c r="U7249" s="62">
        <v>665176615.48000002</v>
      </c>
      <c r="Z7249" s="54" t="s">
        <v>280</v>
      </c>
      <c r="AA7249" s="132">
        <v>2.6893452856331E-6</v>
      </c>
      <c r="AJ7249" s="42"/>
      <c r="AM7249" s="42"/>
      <c r="AN7249" s="42"/>
      <c r="AO7249" s="42"/>
      <c r="AP7249" s="42"/>
      <c r="AY7249" s="42"/>
      <c r="AZ7249" s="42"/>
      <c r="BA7249" s="42"/>
      <c r="BB7249" s="42"/>
      <c r="BN7249" s="54" t="s">
        <v>4578</v>
      </c>
      <c r="BO7249" s="58" t="str">
        <f t="shared" si="113"/>
        <v>境内资产</v>
      </c>
      <c r="BP7249" s="58" t="str">
        <f>IF(M7249="",VLOOKUP(D7249,Sheet4!$A$1:$B$92,2,0),VLOOKUP(Q7249,Sheet4!$A$1:$B$92,2,0))</f>
        <v>保险资产管理产品</v>
      </c>
    </row>
    <row r="7250" spans="1:68" s="58" customFormat="1" ht="12.75" customHeight="1">
      <c r="A7250" s="64" t="s">
        <v>1711</v>
      </c>
      <c r="B7250" s="54" t="s">
        <v>1712</v>
      </c>
      <c r="C7250" s="252" t="s">
        <v>5552</v>
      </c>
      <c r="D7250" s="252" t="s">
        <v>672</v>
      </c>
      <c r="E7250" s="54" t="s">
        <v>1713</v>
      </c>
      <c r="F7250" s="54" t="s">
        <v>1712</v>
      </c>
      <c r="G7250" s="54">
        <v>700</v>
      </c>
      <c r="H7250" s="323">
        <v>137919</v>
      </c>
      <c r="I7250" s="323">
        <v>85239</v>
      </c>
      <c r="J7250" s="42"/>
      <c r="K7250" s="42"/>
      <c r="L7250" s="42" t="s">
        <v>4489</v>
      </c>
      <c r="M7250" s="42" t="s">
        <v>4056</v>
      </c>
      <c r="N7250" s="42" t="s">
        <v>2447</v>
      </c>
      <c r="O7250" s="137" t="s">
        <v>4057</v>
      </c>
      <c r="P7250" s="42" t="s">
        <v>64</v>
      </c>
      <c r="Q7250" s="42" t="s">
        <v>65</v>
      </c>
      <c r="R7250" s="42">
        <v>1</v>
      </c>
      <c r="S7250" s="137" t="s">
        <v>2419</v>
      </c>
      <c r="T7250" s="62">
        <v>683234250</v>
      </c>
      <c r="U7250" s="62">
        <v>665176615.48000002</v>
      </c>
      <c r="Z7250" s="54" t="s">
        <v>280</v>
      </c>
      <c r="AA7250" s="132">
        <v>2.4502990185652798E-6</v>
      </c>
      <c r="AJ7250" s="42"/>
      <c r="AM7250" s="42"/>
      <c r="AN7250" s="42"/>
      <c r="AO7250" s="42"/>
      <c r="AP7250" s="42"/>
      <c r="AY7250" s="42"/>
      <c r="AZ7250" s="42"/>
      <c r="BA7250" s="42"/>
      <c r="BB7250" s="42"/>
      <c r="BN7250" s="54" t="s">
        <v>4578</v>
      </c>
      <c r="BO7250" s="58" t="str">
        <f t="shared" si="113"/>
        <v>境内资产</v>
      </c>
      <c r="BP7250" s="58" t="str">
        <f>IF(M7250="",VLOOKUP(D7250,Sheet4!$A$1:$B$92,2,0),VLOOKUP(Q7250,Sheet4!$A$1:$B$92,2,0))</f>
        <v>保险资产管理产品</v>
      </c>
    </row>
    <row r="7251" spans="1:68" s="58" customFormat="1" ht="12.75" customHeight="1">
      <c r="A7251" s="64" t="s">
        <v>2113</v>
      </c>
      <c r="B7251" s="54" t="s">
        <v>3923</v>
      </c>
      <c r="C7251" s="252" t="s">
        <v>5552</v>
      </c>
      <c r="D7251" s="252" t="s">
        <v>672</v>
      </c>
      <c r="E7251" s="54" t="s">
        <v>3924</v>
      </c>
      <c r="F7251" s="54" t="s">
        <v>3923</v>
      </c>
      <c r="G7251" s="129">
        <v>14400</v>
      </c>
      <c r="H7251" s="323">
        <v>124223.58</v>
      </c>
      <c r="I7251" s="323">
        <v>153792</v>
      </c>
      <c r="J7251" s="42"/>
      <c r="K7251" s="42"/>
      <c r="L7251" s="42" t="s">
        <v>4489</v>
      </c>
      <c r="M7251" s="42" t="s">
        <v>4056</v>
      </c>
      <c r="N7251" s="42" t="s">
        <v>2447</v>
      </c>
      <c r="O7251" s="137" t="s">
        <v>4057</v>
      </c>
      <c r="P7251" s="42" t="s">
        <v>64</v>
      </c>
      <c r="Q7251" s="42" t="s">
        <v>65</v>
      </c>
      <c r="R7251" s="42">
        <v>1</v>
      </c>
      <c r="S7251" s="137" t="s">
        <v>2419</v>
      </c>
      <c r="T7251" s="62">
        <v>683234250</v>
      </c>
      <c r="U7251" s="62">
        <v>665176615.48000002</v>
      </c>
      <c r="Z7251" s="54" t="s">
        <v>280</v>
      </c>
      <c r="AA7251" s="132">
        <v>8.9077428276559697E-7</v>
      </c>
      <c r="AJ7251" s="42"/>
      <c r="AM7251" s="42"/>
      <c r="AN7251" s="42"/>
      <c r="AO7251" s="42"/>
      <c r="AP7251" s="42"/>
      <c r="AY7251" s="42"/>
      <c r="AZ7251" s="42"/>
      <c r="BA7251" s="42"/>
      <c r="BB7251" s="42"/>
      <c r="BN7251" s="54" t="s">
        <v>4578</v>
      </c>
      <c r="BO7251" s="58" t="str">
        <f t="shared" si="113"/>
        <v>境内资产</v>
      </c>
      <c r="BP7251" s="58" t="str">
        <f>IF(M7251="",VLOOKUP(D7251,Sheet4!$A$1:$B$92,2,0),VLOOKUP(Q7251,Sheet4!$A$1:$B$92,2,0))</f>
        <v>保险资产管理产品</v>
      </c>
    </row>
    <row r="7252" spans="1:68" s="58" customFormat="1" ht="12.75" customHeight="1">
      <c r="A7252" s="64" t="s">
        <v>3925</v>
      </c>
      <c r="B7252" s="54" t="s">
        <v>3926</v>
      </c>
      <c r="C7252" s="252" t="s">
        <v>5552</v>
      </c>
      <c r="D7252" s="252" t="s">
        <v>672</v>
      </c>
      <c r="E7252" s="54" t="s">
        <v>3927</v>
      </c>
      <c r="F7252" s="54" t="s">
        <v>3926</v>
      </c>
      <c r="G7252" s="129">
        <v>4200</v>
      </c>
      <c r="H7252" s="323">
        <v>60306.77</v>
      </c>
      <c r="I7252" s="323">
        <v>50316</v>
      </c>
      <c r="J7252" s="42"/>
      <c r="K7252" s="42"/>
      <c r="L7252" s="42" t="s">
        <v>4489</v>
      </c>
      <c r="M7252" s="42" t="s">
        <v>4056</v>
      </c>
      <c r="N7252" s="42" t="s">
        <v>2447</v>
      </c>
      <c r="O7252" s="137" t="s">
        <v>4057</v>
      </c>
      <c r="P7252" s="42" t="s">
        <v>64</v>
      </c>
      <c r="Q7252" s="42" t="s">
        <v>65</v>
      </c>
      <c r="R7252" s="42">
        <v>1</v>
      </c>
      <c r="S7252" s="137" t="s">
        <v>2419</v>
      </c>
      <c r="T7252" s="62">
        <v>683234250</v>
      </c>
      <c r="U7252" s="62">
        <v>665176615.48000002</v>
      </c>
      <c r="Z7252" s="54" t="s">
        <v>280</v>
      </c>
      <c r="AA7252" s="132">
        <v>8.8020937246939799E-7</v>
      </c>
      <c r="AJ7252" s="42"/>
      <c r="AM7252" s="42"/>
      <c r="AN7252" s="42"/>
      <c r="AO7252" s="42"/>
      <c r="AP7252" s="42"/>
      <c r="AY7252" s="42"/>
      <c r="AZ7252" s="42"/>
      <c r="BA7252" s="42"/>
      <c r="BB7252" s="42"/>
      <c r="BN7252" s="54" t="s">
        <v>4578</v>
      </c>
      <c r="BO7252" s="58" t="str">
        <f t="shared" si="113"/>
        <v>境内资产</v>
      </c>
      <c r="BP7252" s="58" t="str">
        <f>IF(M7252="",VLOOKUP(D7252,Sheet4!$A$1:$B$92,2,0),VLOOKUP(Q7252,Sheet4!$A$1:$B$92,2,0))</f>
        <v>保险资产管理产品</v>
      </c>
    </row>
    <row r="7253" spans="1:68" s="58" customFormat="1" ht="12.75" customHeight="1">
      <c r="A7253" s="64" t="s">
        <v>1714</v>
      </c>
      <c r="B7253" s="54" t="s">
        <v>1715</v>
      </c>
      <c r="C7253" s="252" t="s">
        <v>5552</v>
      </c>
      <c r="D7253" s="252" t="s">
        <v>672</v>
      </c>
      <c r="E7253" s="54" t="s">
        <v>1716</v>
      </c>
      <c r="F7253" s="54" t="s">
        <v>1715</v>
      </c>
      <c r="G7253" s="129">
        <v>143600</v>
      </c>
      <c r="H7253" s="323">
        <v>760401.58</v>
      </c>
      <c r="I7253" s="323">
        <v>654816</v>
      </c>
      <c r="J7253" s="42"/>
      <c r="K7253" s="42"/>
      <c r="L7253" s="42" t="s">
        <v>4489</v>
      </c>
      <c r="M7253" s="42" t="s">
        <v>4056</v>
      </c>
      <c r="N7253" s="42" t="s">
        <v>2447</v>
      </c>
      <c r="O7253" s="137" t="s">
        <v>4057</v>
      </c>
      <c r="P7253" s="42" t="s">
        <v>64</v>
      </c>
      <c r="Q7253" s="42" t="s">
        <v>65</v>
      </c>
      <c r="R7253" s="42">
        <v>1</v>
      </c>
      <c r="S7253" s="137" t="s">
        <v>2419</v>
      </c>
      <c r="T7253" s="62">
        <v>683234250</v>
      </c>
      <c r="U7253" s="62">
        <v>665176615.48000002</v>
      </c>
      <c r="Z7253" s="54" t="s">
        <v>280</v>
      </c>
      <c r="AA7253" s="132">
        <v>2.9242573793977698E-6</v>
      </c>
      <c r="AJ7253" s="42"/>
      <c r="AM7253" s="42"/>
      <c r="AN7253" s="42"/>
      <c r="AO7253" s="42"/>
      <c r="AP7253" s="42"/>
      <c r="AY7253" s="42"/>
      <c r="AZ7253" s="42"/>
      <c r="BA7253" s="42"/>
      <c r="BB7253" s="42"/>
      <c r="BN7253" s="54" t="s">
        <v>4578</v>
      </c>
      <c r="BO7253" s="58" t="str">
        <f t="shared" si="113"/>
        <v>境内资产</v>
      </c>
      <c r="BP7253" s="58" t="str">
        <f>IF(M7253="",VLOOKUP(D7253,Sheet4!$A$1:$B$92,2,0),VLOOKUP(Q7253,Sheet4!$A$1:$B$92,2,0))</f>
        <v>保险资产管理产品</v>
      </c>
    </row>
    <row r="7254" spans="1:68" s="58" customFormat="1" ht="12.75" customHeight="1">
      <c r="A7254" s="64" t="s">
        <v>3928</v>
      </c>
      <c r="B7254" s="54" t="s">
        <v>3929</v>
      </c>
      <c r="C7254" s="252" t="s">
        <v>5552</v>
      </c>
      <c r="D7254" s="252" t="s">
        <v>672</v>
      </c>
      <c r="E7254" s="54" t="s">
        <v>3930</v>
      </c>
      <c r="F7254" s="54" t="s">
        <v>3929</v>
      </c>
      <c r="G7254" s="129">
        <v>202500</v>
      </c>
      <c r="H7254" s="323">
        <v>784017.26</v>
      </c>
      <c r="I7254" s="323">
        <v>645975</v>
      </c>
      <c r="J7254" s="42"/>
      <c r="K7254" s="42"/>
      <c r="L7254" s="42" t="s">
        <v>4489</v>
      </c>
      <c r="M7254" s="42" t="s">
        <v>4056</v>
      </c>
      <c r="N7254" s="42" t="s">
        <v>2447</v>
      </c>
      <c r="O7254" s="137" t="s">
        <v>4057</v>
      </c>
      <c r="P7254" s="42" t="s">
        <v>64</v>
      </c>
      <c r="Q7254" s="42" t="s">
        <v>65</v>
      </c>
      <c r="R7254" s="42">
        <v>1</v>
      </c>
      <c r="S7254" s="137" t="s">
        <v>2419</v>
      </c>
      <c r="T7254" s="62">
        <v>683234250</v>
      </c>
      <c r="U7254" s="62">
        <v>665176615.48000002</v>
      </c>
      <c r="Z7254" s="54" t="s">
        <v>280</v>
      </c>
      <c r="AA7254" s="132">
        <v>3.74778459235972E-6</v>
      </c>
      <c r="AJ7254" s="42"/>
      <c r="AM7254" s="42"/>
      <c r="AN7254" s="42"/>
      <c r="AO7254" s="42"/>
      <c r="AP7254" s="42"/>
      <c r="AY7254" s="42"/>
      <c r="AZ7254" s="42"/>
      <c r="BA7254" s="42"/>
      <c r="BB7254" s="42"/>
      <c r="BN7254" s="54" t="s">
        <v>4578</v>
      </c>
      <c r="BO7254" s="58" t="str">
        <f t="shared" si="113"/>
        <v>境内资产</v>
      </c>
      <c r="BP7254" s="58" t="str">
        <f>IF(M7254="",VLOOKUP(D7254,Sheet4!$A$1:$B$92,2,0),VLOOKUP(Q7254,Sheet4!$A$1:$B$92,2,0))</f>
        <v>保险资产管理产品</v>
      </c>
    </row>
    <row r="7255" spans="1:68" s="58" customFormat="1" ht="12.75" customHeight="1">
      <c r="A7255" s="64" t="s">
        <v>2099</v>
      </c>
      <c r="B7255" s="54" t="s">
        <v>1327</v>
      </c>
      <c r="C7255" s="252" t="s">
        <v>5552</v>
      </c>
      <c r="D7255" s="252" t="s">
        <v>672</v>
      </c>
      <c r="E7255" s="54" t="s">
        <v>3075</v>
      </c>
      <c r="F7255" s="54" t="s">
        <v>1327</v>
      </c>
      <c r="G7255" s="129">
        <v>23500</v>
      </c>
      <c r="H7255" s="323">
        <v>285274.59999999998</v>
      </c>
      <c r="I7255" s="323">
        <v>401380</v>
      </c>
      <c r="J7255" s="42"/>
      <c r="K7255" s="42"/>
      <c r="L7255" s="42" t="s">
        <v>4489</v>
      </c>
      <c r="M7255" s="42" t="s">
        <v>4056</v>
      </c>
      <c r="N7255" s="42" t="s">
        <v>2447</v>
      </c>
      <c r="O7255" s="137" t="s">
        <v>4057</v>
      </c>
      <c r="P7255" s="42" t="s">
        <v>64</v>
      </c>
      <c r="Q7255" s="42" t="s">
        <v>65</v>
      </c>
      <c r="R7255" s="42">
        <v>1</v>
      </c>
      <c r="S7255" s="137" t="s">
        <v>2419</v>
      </c>
      <c r="T7255" s="62">
        <v>683234250</v>
      </c>
      <c r="U7255" s="62">
        <v>665176615.48000002</v>
      </c>
      <c r="Z7255" s="54" t="s">
        <v>280</v>
      </c>
      <c r="AA7255" s="132">
        <v>6.5056381262312201E-6</v>
      </c>
      <c r="AJ7255" s="42"/>
      <c r="AM7255" s="42"/>
      <c r="AN7255" s="42"/>
      <c r="AO7255" s="42"/>
      <c r="AP7255" s="42"/>
      <c r="AY7255" s="42"/>
      <c r="AZ7255" s="42"/>
      <c r="BA7255" s="42"/>
      <c r="BB7255" s="42"/>
      <c r="BN7255" s="54" t="s">
        <v>4578</v>
      </c>
      <c r="BO7255" s="58" t="str">
        <f t="shared" si="113"/>
        <v>境内资产</v>
      </c>
      <c r="BP7255" s="58" t="str">
        <f>IF(M7255="",VLOOKUP(D7255,Sheet4!$A$1:$B$92,2,0),VLOOKUP(Q7255,Sheet4!$A$1:$B$92,2,0))</f>
        <v>保险资产管理产品</v>
      </c>
    </row>
    <row r="7256" spans="1:68" s="58" customFormat="1" ht="12.75" customHeight="1">
      <c r="A7256" s="64" t="s">
        <v>3931</v>
      </c>
      <c r="B7256" s="54" t="s">
        <v>3932</v>
      </c>
      <c r="C7256" s="252" t="s">
        <v>5552</v>
      </c>
      <c r="D7256" s="252" t="s">
        <v>672</v>
      </c>
      <c r="E7256" s="54" t="s">
        <v>3933</v>
      </c>
      <c r="F7256" s="54" t="s">
        <v>3932</v>
      </c>
      <c r="G7256" s="129">
        <v>117800</v>
      </c>
      <c r="H7256" s="323">
        <v>560878.46</v>
      </c>
      <c r="I7256" s="323">
        <v>610204</v>
      </c>
      <c r="J7256" s="42"/>
      <c r="K7256" s="42"/>
      <c r="L7256" s="42" t="s">
        <v>4489</v>
      </c>
      <c r="M7256" s="42" t="s">
        <v>4056</v>
      </c>
      <c r="N7256" s="42" t="s">
        <v>2447</v>
      </c>
      <c r="O7256" s="137" t="s">
        <v>4057</v>
      </c>
      <c r="P7256" s="42" t="s">
        <v>64</v>
      </c>
      <c r="Q7256" s="42" t="s">
        <v>65</v>
      </c>
      <c r="R7256" s="42">
        <v>1</v>
      </c>
      <c r="S7256" s="137" t="s">
        <v>2419</v>
      </c>
      <c r="T7256" s="62">
        <v>683234250</v>
      </c>
      <c r="U7256" s="62">
        <v>665176615.48000002</v>
      </c>
      <c r="Z7256" s="54" t="s">
        <v>280</v>
      </c>
      <c r="AA7256" s="132">
        <v>6.4364206444762195E-7</v>
      </c>
      <c r="AJ7256" s="42"/>
      <c r="AM7256" s="42"/>
      <c r="AN7256" s="42"/>
      <c r="AO7256" s="42"/>
      <c r="AP7256" s="42"/>
      <c r="AY7256" s="42"/>
      <c r="AZ7256" s="42"/>
      <c r="BA7256" s="42"/>
      <c r="BB7256" s="42"/>
      <c r="BN7256" s="54" t="s">
        <v>4578</v>
      </c>
      <c r="BO7256" s="58" t="str">
        <f t="shared" si="113"/>
        <v>境内资产</v>
      </c>
      <c r="BP7256" s="58" t="str">
        <f>IF(M7256="",VLOOKUP(D7256,Sheet4!$A$1:$B$92,2,0),VLOOKUP(Q7256,Sheet4!$A$1:$B$92,2,0))</f>
        <v>保险资产管理产品</v>
      </c>
    </row>
    <row r="7257" spans="1:68" s="58" customFormat="1" ht="12.75" customHeight="1">
      <c r="A7257" s="64" t="s">
        <v>3934</v>
      </c>
      <c r="B7257" s="54" t="s">
        <v>3935</v>
      </c>
      <c r="C7257" s="252" t="s">
        <v>5552</v>
      </c>
      <c r="D7257" s="252" t="s">
        <v>672</v>
      </c>
      <c r="E7257" s="54" t="s">
        <v>3936</v>
      </c>
      <c r="F7257" s="54" t="s">
        <v>3935</v>
      </c>
      <c r="G7257" s="129">
        <v>3700</v>
      </c>
      <c r="H7257" s="323">
        <v>186736</v>
      </c>
      <c r="I7257" s="323">
        <v>146520</v>
      </c>
      <c r="J7257" s="42"/>
      <c r="K7257" s="42"/>
      <c r="L7257" s="42" t="s">
        <v>4489</v>
      </c>
      <c r="M7257" s="42" t="s">
        <v>4056</v>
      </c>
      <c r="N7257" s="42" t="s">
        <v>2447</v>
      </c>
      <c r="O7257" s="137" t="s">
        <v>4057</v>
      </c>
      <c r="P7257" s="42" t="s">
        <v>64</v>
      </c>
      <c r="Q7257" s="42" t="s">
        <v>65</v>
      </c>
      <c r="R7257" s="42">
        <v>1</v>
      </c>
      <c r="S7257" s="137" t="s">
        <v>2419</v>
      </c>
      <c r="T7257" s="62">
        <v>683234250</v>
      </c>
      <c r="U7257" s="62">
        <v>665176615.48000002</v>
      </c>
      <c r="Z7257" s="54" t="s">
        <v>280</v>
      </c>
      <c r="AA7257" s="132">
        <v>1.7234205720784299E-6</v>
      </c>
      <c r="AJ7257" s="42"/>
      <c r="AM7257" s="42"/>
      <c r="AN7257" s="42"/>
      <c r="AO7257" s="42"/>
      <c r="AP7257" s="42"/>
      <c r="AY7257" s="42"/>
      <c r="AZ7257" s="42"/>
      <c r="BA7257" s="42"/>
      <c r="BB7257" s="42"/>
      <c r="BN7257" s="54" t="s">
        <v>4578</v>
      </c>
      <c r="BO7257" s="58" t="str">
        <f t="shared" si="113"/>
        <v>境内资产</v>
      </c>
      <c r="BP7257" s="58" t="str">
        <f>IF(M7257="",VLOOKUP(D7257,Sheet4!$A$1:$B$92,2,0),VLOOKUP(Q7257,Sheet4!$A$1:$B$92,2,0))</f>
        <v>保险资产管理产品</v>
      </c>
    </row>
    <row r="7258" spans="1:68" s="58" customFormat="1" ht="12.75" customHeight="1">
      <c r="A7258" s="64" t="s">
        <v>3937</v>
      </c>
      <c r="B7258" s="54" t="s">
        <v>3938</v>
      </c>
      <c r="C7258" s="252" t="s">
        <v>5552</v>
      </c>
      <c r="D7258" s="252" t="s">
        <v>672</v>
      </c>
      <c r="E7258" s="54" t="s">
        <v>3939</v>
      </c>
      <c r="F7258" s="54" t="s">
        <v>3938</v>
      </c>
      <c r="G7258" s="129">
        <v>65500</v>
      </c>
      <c r="H7258" s="323">
        <v>182874</v>
      </c>
      <c r="I7258" s="323">
        <v>156545</v>
      </c>
      <c r="J7258" s="42"/>
      <c r="K7258" s="42"/>
      <c r="L7258" s="42" t="s">
        <v>4489</v>
      </c>
      <c r="M7258" s="42" t="s">
        <v>4056</v>
      </c>
      <c r="N7258" s="42" t="s">
        <v>2447</v>
      </c>
      <c r="O7258" s="137" t="s">
        <v>4057</v>
      </c>
      <c r="P7258" s="42" t="s">
        <v>64</v>
      </c>
      <c r="Q7258" s="42" t="s">
        <v>65</v>
      </c>
      <c r="R7258" s="42">
        <v>1</v>
      </c>
      <c r="S7258" s="137" t="s">
        <v>2419</v>
      </c>
      <c r="T7258" s="62">
        <v>683234250</v>
      </c>
      <c r="U7258" s="62">
        <v>665176615.48000002</v>
      </c>
      <c r="Z7258" s="54" t="s">
        <v>280</v>
      </c>
      <c r="AA7258" s="132">
        <v>1.5710763213968299E-6</v>
      </c>
      <c r="AJ7258" s="42"/>
      <c r="AM7258" s="42"/>
      <c r="AN7258" s="42"/>
      <c r="AO7258" s="42"/>
      <c r="AP7258" s="42"/>
      <c r="AY7258" s="42"/>
      <c r="AZ7258" s="42"/>
      <c r="BA7258" s="42"/>
      <c r="BB7258" s="42"/>
      <c r="BN7258" s="54" t="s">
        <v>4578</v>
      </c>
      <c r="BO7258" s="58" t="str">
        <f t="shared" si="113"/>
        <v>境内资产</v>
      </c>
      <c r="BP7258" s="58" t="str">
        <f>IF(M7258="",VLOOKUP(D7258,Sheet4!$A$1:$B$92,2,0),VLOOKUP(Q7258,Sheet4!$A$1:$B$92,2,0))</f>
        <v>保险资产管理产品</v>
      </c>
    </row>
    <row r="7259" spans="1:68" s="58" customFormat="1" ht="12.75" customHeight="1">
      <c r="A7259" s="64" t="s">
        <v>3076</v>
      </c>
      <c r="B7259" s="54" t="s">
        <v>2211</v>
      </c>
      <c r="C7259" s="252" t="s">
        <v>5552</v>
      </c>
      <c r="D7259" s="252" t="s">
        <v>672</v>
      </c>
      <c r="E7259" s="54" t="s">
        <v>2210</v>
      </c>
      <c r="F7259" s="54" t="s">
        <v>2211</v>
      </c>
      <c r="G7259" s="129">
        <v>6100</v>
      </c>
      <c r="H7259" s="323">
        <v>268022.94</v>
      </c>
      <c r="I7259" s="323">
        <v>189100</v>
      </c>
      <c r="J7259" s="42"/>
      <c r="K7259" s="42"/>
      <c r="L7259" s="42" t="s">
        <v>4489</v>
      </c>
      <c r="M7259" s="42" t="s">
        <v>4056</v>
      </c>
      <c r="N7259" s="42" t="s">
        <v>2447</v>
      </c>
      <c r="O7259" s="137" t="s">
        <v>4057</v>
      </c>
      <c r="P7259" s="42" t="s">
        <v>64</v>
      </c>
      <c r="Q7259" s="42" t="s">
        <v>65</v>
      </c>
      <c r="R7259" s="42">
        <v>1</v>
      </c>
      <c r="S7259" s="137" t="s">
        <v>2419</v>
      </c>
      <c r="T7259" s="62">
        <v>683234250</v>
      </c>
      <c r="U7259" s="62">
        <v>665176615.48000002</v>
      </c>
      <c r="Z7259" s="54" t="s">
        <v>280</v>
      </c>
      <c r="AA7259" s="132">
        <v>2.8372442057079102E-6</v>
      </c>
      <c r="AJ7259" s="42"/>
      <c r="AM7259" s="42"/>
      <c r="AN7259" s="42"/>
      <c r="AO7259" s="42"/>
      <c r="AP7259" s="42"/>
      <c r="AY7259" s="42"/>
      <c r="AZ7259" s="42"/>
      <c r="BA7259" s="42"/>
      <c r="BB7259" s="42"/>
      <c r="BN7259" s="54" t="s">
        <v>4578</v>
      </c>
      <c r="BO7259" s="58" t="str">
        <f t="shared" si="113"/>
        <v>境内资产</v>
      </c>
      <c r="BP7259" s="58" t="str">
        <f>IF(M7259="",VLOOKUP(D7259,Sheet4!$A$1:$B$92,2,0),VLOOKUP(Q7259,Sheet4!$A$1:$B$92,2,0))</f>
        <v>保险资产管理产品</v>
      </c>
    </row>
    <row r="7260" spans="1:68" s="58" customFormat="1" ht="12.75" customHeight="1">
      <c r="A7260" s="64" t="s">
        <v>3940</v>
      </c>
      <c r="B7260" s="54" t="s">
        <v>3941</v>
      </c>
      <c r="C7260" s="252" t="s">
        <v>5552</v>
      </c>
      <c r="D7260" s="252" t="s">
        <v>672</v>
      </c>
      <c r="E7260" s="54" t="s">
        <v>3942</v>
      </c>
      <c r="F7260" s="54" t="s">
        <v>3941</v>
      </c>
      <c r="G7260" s="129">
        <v>12300</v>
      </c>
      <c r="H7260" s="323">
        <v>165785.1</v>
      </c>
      <c r="I7260" s="323">
        <v>107748</v>
      </c>
      <c r="J7260" s="42"/>
      <c r="K7260" s="42"/>
      <c r="L7260" s="42" t="s">
        <v>4489</v>
      </c>
      <c r="M7260" s="42" t="s">
        <v>4056</v>
      </c>
      <c r="N7260" s="42" t="s">
        <v>2447</v>
      </c>
      <c r="O7260" s="137" t="s">
        <v>4057</v>
      </c>
      <c r="P7260" s="42" t="s">
        <v>64</v>
      </c>
      <c r="Q7260" s="42" t="s">
        <v>65</v>
      </c>
      <c r="R7260" s="42">
        <v>1</v>
      </c>
      <c r="S7260" s="137" t="s">
        <v>2419</v>
      </c>
      <c r="T7260" s="62">
        <v>683234250</v>
      </c>
      <c r="U7260" s="62">
        <v>665176615.48000002</v>
      </c>
      <c r="Z7260" s="54" t="s">
        <v>280</v>
      </c>
      <c r="AA7260" s="132">
        <v>3.1715999612647101E-6</v>
      </c>
      <c r="AJ7260" s="42"/>
      <c r="AM7260" s="42"/>
      <c r="AN7260" s="42"/>
      <c r="AO7260" s="42"/>
      <c r="AP7260" s="42"/>
      <c r="AY7260" s="42"/>
      <c r="AZ7260" s="42"/>
      <c r="BA7260" s="42"/>
      <c r="BB7260" s="42"/>
      <c r="BN7260" s="54" t="s">
        <v>4578</v>
      </c>
      <c r="BO7260" s="58" t="str">
        <f t="shared" si="113"/>
        <v>境内资产</v>
      </c>
      <c r="BP7260" s="58" t="str">
        <f>IF(M7260="",VLOOKUP(D7260,Sheet4!$A$1:$B$92,2,0),VLOOKUP(Q7260,Sheet4!$A$1:$B$92,2,0))</f>
        <v>保险资产管理产品</v>
      </c>
    </row>
    <row r="7261" spans="1:68" s="58" customFormat="1" ht="12.75" customHeight="1">
      <c r="A7261" s="64" t="s">
        <v>3943</v>
      </c>
      <c r="B7261" s="54" t="s">
        <v>3270</v>
      </c>
      <c r="C7261" s="252" t="s">
        <v>5552</v>
      </c>
      <c r="D7261" s="252" t="s">
        <v>672</v>
      </c>
      <c r="E7261" s="54" t="s">
        <v>3944</v>
      </c>
      <c r="F7261" s="54" t="s">
        <v>3270</v>
      </c>
      <c r="G7261" s="129">
        <v>8800</v>
      </c>
      <c r="H7261" s="323">
        <v>96778.6</v>
      </c>
      <c r="I7261" s="323">
        <v>79288</v>
      </c>
      <c r="J7261" s="42"/>
      <c r="K7261" s="42"/>
      <c r="L7261" s="42" t="s">
        <v>4489</v>
      </c>
      <c r="M7261" s="42" t="s">
        <v>4056</v>
      </c>
      <c r="N7261" s="42" t="s">
        <v>2447</v>
      </c>
      <c r="O7261" s="137" t="s">
        <v>4057</v>
      </c>
      <c r="P7261" s="42" t="s">
        <v>64</v>
      </c>
      <c r="Q7261" s="42" t="s">
        <v>65</v>
      </c>
      <c r="R7261" s="42">
        <v>1</v>
      </c>
      <c r="S7261" s="137" t="s">
        <v>2419</v>
      </c>
      <c r="T7261" s="62">
        <v>683234250</v>
      </c>
      <c r="U7261" s="62">
        <v>665176615.48000002</v>
      </c>
      <c r="Z7261" s="54" t="s">
        <v>280</v>
      </c>
      <c r="AA7261" s="132">
        <v>8.68084776263939E-7</v>
      </c>
      <c r="AJ7261" s="42"/>
      <c r="AM7261" s="42"/>
      <c r="AN7261" s="42"/>
      <c r="AO7261" s="42"/>
      <c r="AP7261" s="42"/>
      <c r="AY7261" s="42"/>
      <c r="AZ7261" s="42"/>
      <c r="BA7261" s="42"/>
      <c r="BB7261" s="42"/>
      <c r="BN7261" s="54" t="s">
        <v>4578</v>
      </c>
      <c r="BO7261" s="58" t="str">
        <f t="shared" si="113"/>
        <v>境内资产</v>
      </c>
      <c r="BP7261" s="58" t="str">
        <f>IF(M7261="",VLOOKUP(D7261,Sheet4!$A$1:$B$92,2,0),VLOOKUP(Q7261,Sheet4!$A$1:$B$92,2,0))</f>
        <v>保险资产管理产品</v>
      </c>
    </row>
    <row r="7262" spans="1:68" s="58" customFormat="1" ht="12.75" customHeight="1">
      <c r="A7262" s="64" t="s">
        <v>1965</v>
      </c>
      <c r="B7262" s="54" t="s">
        <v>1966</v>
      </c>
      <c r="C7262" s="252" t="s">
        <v>5552</v>
      </c>
      <c r="D7262" s="252" t="s">
        <v>672</v>
      </c>
      <c r="E7262" s="54" t="s">
        <v>3945</v>
      </c>
      <c r="F7262" s="54" t="s">
        <v>1966</v>
      </c>
      <c r="G7262" s="129">
        <v>4900</v>
      </c>
      <c r="H7262" s="323">
        <v>1095453.5900000001</v>
      </c>
      <c r="I7262" s="323">
        <v>889742</v>
      </c>
      <c r="J7262" s="42"/>
      <c r="K7262" s="42"/>
      <c r="L7262" s="42" t="s">
        <v>4489</v>
      </c>
      <c r="M7262" s="42" t="s">
        <v>4056</v>
      </c>
      <c r="N7262" s="42" t="s">
        <v>2447</v>
      </c>
      <c r="O7262" s="137" t="s">
        <v>4057</v>
      </c>
      <c r="P7262" s="42" t="s">
        <v>64</v>
      </c>
      <c r="Q7262" s="42" t="s">
        <v>65</v>
      </c>
      <c r="R7262" s="42">
        <v>1</v>
      </c>
      <c r="S7262" s="137" t="s">
        <v>2419</v>
      </c>
      <c r="T7262" s="62">
        <v>683234250</v>
      </c>
      <c r="U7262" s="62">
        <v>665176615.48000002</v>
      </c>
      <c r="Z7262" s="54" t="s">
        <v>280</v>
      </c>
      <c r="AA7262" s="132">
        <v>2.5096345073605701E-6</v>
      </c>
      <c r="AJ7262" s="42"/>
      <c r="AM7262" s="42"/>
      <c r="AN7262" s="42"/>
      <c r="AO7262" s="42"/>
      <c r="AP7262" s="42"/>
      <c r="AY7262" s="42"/>
      <c r="AZ7262" s="42"/>
      <c r="BA7262" s="42"/>
      <c r="BB7262" s="42"/>
      <c r="BN7262" s="54" t="s">
        <v>4578</v>
      </c>
      <c r="BO7262" s="58" t="str">
        <f t="shared" si="113"/>
        <v>境内资产</v>
      </c>
      <c r="BP7262" s="58" t="str">
        <f>IF(M7262="",VLOOKUP(D7262,Sheet4!$A$1:$B$92,2,0),VLOOKUP(Q7262,Sheet4!$A$1:$B$92,2,0))</f>
        <v>保险资产管理产品</v>
      </c>
    </row>
    <row r="7263" spans="1:68" s="58" customFormat="1" ht="12.75" customHeight="1">
      <c r="A7263" s="64" t="s">
        <v>3946</v>
      </c>
      <c r="B7263" s="54" t="s">
        <v>3947</v>
      </c>
      <c r="C7263" s="252" t="s">
        <v>5552</v>
      </c>
      <c r="D7263" s="252" t="s">
        <v>672</v>
      </c>
      <c r="E7263" s="54" t="s">
        <v>3948</v>
      </c>
      <c r="F7263" s="54" t="s">
        <v>3947</v>
      </c>
      <c r="G7263" s="129">
        <v>11700</v>
      </c>
      <c r="H7263" s="323">
        <v>77508.490000000005</v>
      </c>
      <c r="I7263" s="323">
        <v>110682</v>
      </c>
      <c r="J7263" s="42"/>
      <c r="K7263" s="42"/>
      <c r="L7263" s="42" t="s">
        <v>4489</v>
      </c>
      <c r="M7263" s="42" t="s">
        <v>4056</v>
      </c>
      <c r="N7263" s="42" t="s">
        <v>2447</v>
      </c>
      <c r="O7263" s="137" t="s">
        <v>4057</v>
      </c>
      <c r="P7263" s="42" t="s">
        <v>64</v>
      </c>
      <c r="Q7263" s="42" t="s">
        <v>65</v>
      </c>
      <c r="R7263" s="42">
        <v>1</v>
      </c>
      <c r="S7263" s="137" t="s">
        <v>2419</v>
      </c>
      <c r="T7263" s="62">
        <v>683234250</v>
      </c>
      <c r="U7263" s="62">
        <v>665176615.48000002</v>
      </c>
      <c r="Z7263" s="54" t="s">
        <v>280</v>
      </c>
      <c r="AA7263" s="132">
        <v>8.8244189078666897E-7</v>
      </c>
      <c r="AJ7263" s="42"/>
      <c r="AM7263" s="42"/>
      <c r="AN7263" s="42"/>
      <c r="AO7263" s="42"/>
      <c r="AP7263" s="42"/>
      <c r="AY7263" s="42"/>
      <c r="AZ7263" s="42"/>
      <c r="BA7263" s="42"/>
      <c r="BB7263" s="42"/>
      <c r="BN7263" s="54" t="s">
        <v>4578</v>
      </c>
      <c r="BO7263" s="58" t="str">
        <f t="shared" si="113"/>
        <v>境内资产</v>
      </c>
      <c r="BP7263" s="58" t="str">
        <f>IF(M7263="",VLOOKUP(D7263,Sheet4!$A$1:$B$92,2,0),VLOOKUP(Q7263,Sheet4!$A$1:$B$92,2,0))</f>
        <v>保险资产管理产品</v>
      </c>
    </row>
    <row r="7264" spans="1:68" s="58" customFormat="1" ht="12.75" customHeight="1">
      <c r="A7264" s="64" t="s">
        <v>1967</v>
      </c>
      <c r="B7264" s="54" t="s">
        <v>1968</v>
      </c>
      <c r="C7264" s="252" t="s">
        <v>5552</v>
      </c>
      <c r="D7264" s="252" t="s">
        <v>672</v>
      </c>
      <c r="E7264" s="54" t="s">
        <v>3077</v>
      </c>
      <c r="F7264" s="54" t="s">
        <v>1968</v>
      </c>
      <c r="G7264" s="129">
        <v>93000</v>
      </c>
      <c r="H7264" s="323">
        <v>906236.62</v>
      </c>
      <c r="I7264" s="323">
        <v>1004400</v>
      </c>
      <c r="J7264" s="42"/>
      <c r="K7264" s="42"/>
      <c r="L7264" s="42" t="s">
        <v>4489</v>
      </c>
      <c r="M7264" s="42" t="s">
        <v>4056</v>
      </c>
      <c r="N7264" s="42" t="s">
        <v>2447</v>
      </c>
      <c r="O7264" s="137" t="s">
        <v>4057</v>
      </c>
      <c r="P7264" s="42" t="s">
        <v>64</v>
      </c>
      <c r="Q7264" s="42" t="s">
        <v>65</v>
      </c>
      <c r="R7264" s="42">
        <v>1</v>
      </c>
      <c r="S7264" s="137" t="s">
        <v>2419</v>
      </c>
      <c r="T7264" s="62">
        <v>683234250</v>
      </c>
      <c r="U7264" s="62">
        <v>665176615.48000002</v>
      </c>
      <c r="Z7264" s="54" t="s">
        <v>280</v>
      </c>
      <c r="AA7264" s="132">
        <v>3.53218493336535E-6</v>
      </c>
      <c r="AJ7264" s="42"/>
      <c r="AM7264" s="42"/>
      <c r="AN7264" s="42"/>
      <c r="AO7264" s="42"/>
      <c r="AP7264" s="42"/>
      <c r="AY7264" s="42"/>
      <c r="AZ7264" s="42"/>
      <c r="BA7264" s="42"/>
      <c r="BB7264" s="42"/>
      <c r="BN7264" s="54" t="s">
        <v>4578</v>
      </c>
      <c r="BO7264" s="58" t="str">
        <f t="shared" si="113"/>
        <v>境内资产</v>
      </c>
      <c r="BP7264" s="58" t="str">
        <f>IF(M7264="",VLOOKUP(D7264,Sheet4!$A$1:$B$92,2,0),VLOOKUP(Q7264,Sheet4!$A$1:$B$92,2,0))</f>
        <v>保险资产管理产品</v>
      </c>
    </row>
    <row r="7265" spans="1:68" s="58" customFormat="1" ht="12.75" customHeight="1">
      <c r="A7265" s="64" t="s">
        <v>3949</v>
      </c>
      <c r="B7265" s="54" t="s">
        <v>3950</v>
      </c>
      <c r="C7265" s="252" t="s">
        <v>5552</v>
      </c>
      <c r="D7265" s="252" t="s">
        <v>672</v>
      </c>
      <c r="E7265" s="54" t="s">
        <v>3951</v>
      </c>
      <c r="F7265" s="54" t="s">
        <v>3950</v>
      </c>
      <c r="G7265" s="129">
        <v>28500</v>
      </c>
      <c r="H7265" s="323">
        <v>235864.67</v>
      </c>
      <c r="I7265" s="323">
        <v>167865</v>
      </c>
      <c r="J7265" s="42"/>
      <c r="K7265" s="42"/>
      <c r="L7265" s="42" t="s">
        <v>4489</v>
      </c>
      <c r="M7265" s="42" t="s">
        <v>4056</v>
      </c>
      <c r="N7265" s="42" t="s">
        <v>2447</v>
      </c>
      <c r="O7265" s="137" t="s">
        <v>4057</v>
      </c>
      <c r="P7265" s="42" t="s">
        <v>64</v>
      </c>
      <c r="Q7265" s="42" t="s">
        <v>65</v>
      </c>
      <c r="R7265" s="42">
        <v>1</v>
      </c>
      <c r="S7265" s="137" t="s">
        <v>2419</v>
      </c>
      <c r="T7265" s="62">
        <v>683234250</v>
      </c>
      <c r="U7265" s="62">
        <v>665176615.48000002</v>
      </c>
      <c r="Z7265" s="54" t="s">
        <v>280</v>
      </c>
      <c r="AA7265" s="132">
        <v>3.4620564826023998E-6</v>
      </c>
      <c r="AJ7265" s="42"/>
      <c r="AM7265" s="42"/>
      <c r="AN7265" s="42"/>
      <c r="AO7265" s="42"/>
      <c r="AP7265" s="42"/>
      <c r="AY7265" s="42"/>
      <c r="AZ7265" s="42"/>
      <c r="BA7265" s="42"/>
      <c r="BB7265" s="42"/>
      <c r="BN7265" s="54" t="s">
        <v>4578</v>
      </c>
      <c r="BO7265" s="58" t="str">
        <f t="shared" si="113"/>
        <v>境内资产</v>
      </c>
      <c r="BP7265" s="58" t="str">
        <f>IF(M7265="",VLOOKUP(D7265,Sheet4!$A$1:$B$92,2,0),VLOOKUP(Q7265,Sheet4!$A$1:$B$92,2,0))</f>
        <v>保险资产管理产品</v>
      </c>
    </row>
    <row r="7266" spans="1:68" s="58" customFormat="1" ht="12.75" customHeight="1">
      <c r="A7266" s="64" t="s">
        <v>3952</v>
      </c>
      <c r="B7266" s="54" t="s">
        <v>3389</v>
      </c>
      <c r="C7266" s="252" t="s">
        <v>5552</v>
      </c>
      <c r="D7266" s="252" t="s">
        <v>672</v>
      </c>
      <c r="E7266" s="54" t="s">
        <v>3953</v>
      </c>
      <c r="F7266" s="54" t="s">
        <v>3389</v>
      </c>
      <c r="G7266" s="129">
        <v>30100</v>
      </c>
      <c r="H7266" s="323">
        <v>105454</v>
      </c>
      <c r="I7266" s="323">
        <v>97825</v>
      </c>
      <c r="J7266" s="42"/>
      <c r="K7266" s="42"/>
      <c r="L7266" s="42" t="s">
        <v>4489</v>
      </c>
      <c r="M7266" s="42" t="s">
        <v>4056</v>
      </c>
      <c r="N7266" s="42" t="s">
        <v>2447</v>
      </c>
      <c r="O7266" s="137" t="s">
        <v>4057</v>
      </c>
      <c r="P7266" s="42" t="s">
        <v>64</v>
      </c>
      <c r="Q7266" s="42" t="s">
        <v>65</v>
      </c>
      <c r="R7266" s="42">
        <v>1</v>
      </c>
      <c r="S7266" s="137" t="s">
        <v>2419</v>
      </c>
      <c r="T7266" s="62">
        <v>683234250</v>
      </c>
      <c r="U7266" s="62">
        <v>665176615.48000002</v>
      </c>
      <c r="Z7266" s="54" t="s">
        <v>280</v>
      </c>
      <c r="AA7266" s="132">
        <v>1.41522540446084E-6</v>
      </c>
      <c r="AJ7266" s="42"/>
      <c r="AM7266" s="42"/>
      <c r="AN7266" s="42"/>
      <c r="AO7266" s="42"/>
      <c r="AP7266" s="42"/>
      <c r="AY7266" s="42"/>
      <c r="AZ7266" s="42"/>
      <c r="BA7266" s="42"/>
      <c r="BB7266" s="42"/>
      <c r="BN7266" s="54" t="s">
        <v>4578</v>
      </c>
      <c r="BO7266" s="58" t="str">
        <f t="shared" si="113"/>
        <v>境内资产</v>
      </c>
      <c r="BP7266" s="58" t="str">
        <f>IF(M7266="",VLOOKUP(D7266,Sheet4!$A$1:$B$92,2,0),VLOOKUP(Q7266,Sheet4!$A$1:$B$92,2,0))</f>
        <v>保险资产管理产品</v>
      </c>
    </row>
    <row r="7267" spans="1:68" s="58" customFormat="1" ht="12.75" customHeight="1">
      <c r="A7267" s="64" t="s">
        <v>3954</v>
      </c>
      <c r="B7267" s="54" t="s">
        <v>3955</v>
      </c>
      <c r="C7267" s="252" t="s">
        <v>5552</v>
      </c>
      <c r="D7267" s="252" t="s">
        <v>672</v>
      </c>
      <c r="E7267" s="54" t="s">
        <v>3956</v>
      </c>
      <c r="F7267" s="54" t="s">
        <v>3955</v>
      </c>
      <c r="G7267" s="129">
        <v>31600</v>
      </c>
      <c r="H7267" s="323">
        <v>424516.1</v>
      </c>
      <c r="I7267" s="323">
        <v>444296</v>
      </c>
      <c r="J7267" s="42"/>
      <c r="K7267" s="42"/>
      <c r="L7267" s="42" t="s">
        <v>4489</v>
      </c>
      <c r="M7267" s="42" t="s">
        <v>4056</v>
      </c>
      <c r="N7267" s="42" t="s">
        <v>2447</v>
      </c>
      <c r="O7267" s="137" t="s">
        <v>4057</v>
      </c>
      <c r="P7267" s="42" t="s">
        <v>64</v>
      </c>
      <c r="Q7267" s="42" t="s">
        <v>65</v>
      </c>
      <c r="R7267" s="42">
        <v>1</v>
      </c>
      <c r="S7267" s="137" t="s">
        <v>2419</v>
      </c>
      <c r="T7267" s="62">
        <v>683234250</v>
      </c>
      <c r="U7267" s="62">
        <v>665176615.48000002</v>
      </c>
      <c r="Z7267" s="54" t="s">
        <v>280</v>
      </c>
      <c r="AA7267" s="132">
        <v>1.9732506171319399E-6</v>
      </c>
      <c r="AJ7267" s="42"/>
      <c r="AM7267" s="42"/>
      <c r="AN7267" s="42"/>
      <c r="AO7267" s="42"/>
      <c r="AP7267" s="42"/>
      <c r="AY7267" s="42"/>
      <c r="AZ7267" s="42"/>
      <c r="BA7267" s="42"/>
      <c r="BB7267" s="42"/>
      <c r="BN7267" s="54" t="s">
        <v>4578</v>
      </c>
      <c r="BO7267" s="58" t="str">
        <f t="shared" si="113"/>
        <v>境内资产</v>
      </c>
      <c r="BP7267" s="58" t="str">
        <f>IF(M7267="",VLOOKUP(D7267,Sheet4!$A$1:$B$92,2,0),VLOOKUP(Q7267,Sheet4!$A$1:$B$92,2,0))</f>
        <v>保险资产管理产品</v>
      </c>
    </row>
    <row r="7268" spans="1:68" s="58" customFormat="1" ht="12.75" customHeight="1">
      <c r="A7268" s="64" t="s">
        <v>3957</v>
      </c>
      <c r="B7268" s="54" t="s">
        <v>3958</v>
      </c>
      <c r="C7268" s="252" t="s">
        <v>5552</v>
      </c>
      <c r="D7268" s="252" t="s">
        <v>672</v>
      </c>
      <c r="E7268" s="54" t="s">
        <v>3959</v>
      </c>
      <c r="F7268" s="54" t="s">
        <v>3958</v>
      </c>
      <c r="G7268" s="129">
        <v>106900</v>
      </c>
      <c r="H7268" s="323">
        <v>690376.44</v>
      </c>
      <c r="I7268" s="323">
        <v>646745</v>
      </c>
      <c r="J7268" s="42"/>
      <c r="K7268" s="42"/>
      <c r="L7268" s="42" t="s">
        <v>4489</v>
      </c>
      <c r="M7268" s="42" t="s">
        <v>4056</v>
      </c>
      <c r="N7268" s="42" t="s">
        <v>2447</v>
      </c>
      <c r="O7268" s="137" t="s">
        <v>4057</v>
      </c>
      <c r="P7268" s="42" t="s">
        <v>64</v>
      </c>
      <c r="Q7268" s="42" t="s">
        <v>65</v>
      </c>
      <c r="R7268" s="42">
        <v>1</v>
      </c>
      <c r="S7268" s="137" t="s">
        <v>2419</v>
      </c>
      <c r="T7268" s="62">
        <v>683234250</v>
      </c>
      <c r="U7268" s="62">
        <v>665176615.48000002</v>
      </c>
      <c r="Z7268" s="54" t="s">
        <v>280</v>
      </c>
      <c r="AA7268" s="132">
        <v>4.2758122493235798E-7</v>
      </c>
      <c r="AJ7268" s="42"/>
      <c r="AM7268" s="42"/>
      <c r="AN7268" s="42"/>
      <c r="AO7268" s="42"/>
      <c r="AP7268" s="42"/>
      <c r="AY7268" s="42"/>
      <c r="AZ7268" s="42"/>
      <c r="BA7268" s="42"/>
      <c r="BB7268" s="42"/>
      <c r="BN7268" s="54" t="s">
        <v>4578</v>
      </c>
      <c r="BO7268" s="58" t="str">
        <f t="shared" si="113"/>
        <v>境内资产</v>
      </c>
      <c r="BP7268" s="58" t="str">
        <f>IF(M7268="",VLOOKUP(D7268,Sheet4!$A$1:$B$92,2,0),VLOOKUP(Q7268,Sheet4!$A$1:$B$92,2,0))</f>
        <v>保险资产管理产品</v>
      </c>
    </row>
    <row r="7269" spans="1:68" s="58" customFormat="1" ht="12.75" customHeight="1">
      <c r="A7269" s="64" t="s">
        <v>3960</v>
      </c>
      <c r="B7269" s="54" t="s">
        <v>3961</v>
      </c>
      <c r="C7269" s="252" t="s">
        <v>5552</v>
      </c>
      <c r="D7269" s="252" t="s">
        <v>672</v>
      </c>
      <c r="E7269" s="54" t="s">
        <v>3962</v>
      </c>
      <c r="F7269" s="54" t="s">
        <v>3961</v>
      </c>
      <c r="G7269" s="129">
        <v>3200</v>
      </c>
      <c r="H7269" s="323">
        <v>106308</v>
      </c>
      <c r="I7269" s="323">
        <v>57792</v>
      </c>
      <c r="J7269" s="42"/>
      <c r="K7269" s="42"/>
      <c r="L7269" s="42" t="s">
        <v>4489</v>
      </c>
      <c r="M7269" s="42" t="s">
        <v>4056</v>
      </c>
      <c r="N7269" s="42" t="s">
        <v>2447</v>
      </c>
      <c r="O7269" s="137" t="s">
        <v>4057</v>
      </c>
      <c r="P7269" s="42" t="s">
        <v>64</v>
      </c>
      <c r="Q7269" s="42" t="s">
        <v>65</v>
      </c>
      <c r="R7269" s="42">
        <v>1</v>
      </c>
      <c r="S7269" s="137" t="s">
        <v>2419</v>
      </c>
      <c r="T7269" s="62">
        <v>683234250</v>
      </c>
      <c r="U7269" s="62">
        <v>665176615.48000002</v>
      </c>
      <c r="Z7269" s="54" t="s">
        <v>280</v>
      </c>
      <c r="AA7269" s="132">
        <v>2.1559755132197502E-6</v>
      </c>
      <c r="AJ7269" s="42"/>
      <c r="AM7269" s="42"/>
      <c r="AN7269" s="42"/>
      <c r="AO7269" s="42"/>
      <c r="AP7269" s="42"/>
      <c r="AY7269" s="42"/>
      <c r="AZ7269" s="42"/>
      <c r="BA7269" s="42"/>
      <c r="BB7269" s="42"/>
      <c r="BN7269" s="54" t="s">
        <v>4578</v>
      </c>
      <c r="BO7269" s="58" t="str">
        <f t="shared" si="113"/>
        <v>境内资产</v>
      </c>
      <c r="BP7269" s="58" t="str">
        <f>IF(M7269="",VLOOKUP(D7269,Sheet4!$A$1:$B$92,2,0),VLOOKUP(Q7269,Sheet4!$A$1:$B$92,2,0))</f>
        <v>保险资产管理产品</v>
      </c>
    </row>
    <row r="7270" spans="1:68" s="58" customFormat="1" ht="12.75" customHeight="1">
      <c r="A7270" s="64" t="s">
        <v>2105</v>
      </c>
      <c r="B7270" s="54" t="s">
        <v>2212</v>
      </c>
      <c r="C7270" s="252" t="s">
        <v>5552</v>
      </c>
      <c r="D7270" s="252" t="s">
        <v>672</v>
      </c>
      <c r="E7270" s="54" t="s">
        <v>3084</v>
      </c>
      <c r="F7270" s="54" t="s">
        <v>2212</v>
      </c>
      <c r="G7270" s="129">
        <v>52200</v>
      </c>
      <c r="H7270" s="323">
        <v>316737.11</v>
      </c>
      <c r="I7270" s="323">
        <v>374274</v>
      </c>
      <c r="J7270" s="42"/>
      <c r="K7270" s="42"/>
      <c r="L7270" s="42" t="s">
        <v>4489</v>
      </c>
      <c r="M7270" s="42" t="s">
        <v>4056</v>
      </c>
      <c r="N7270" s="42" t="s">
        <v>2447</v>
      </c>
      <c r="O7270" s="137" t="s">
        <v>4057</v>
      </c>
      <c r="P7270" s="42" t="s">
        <v>64</v>
      </c>
      <c r="Q7270" s="42" t="s">
        <v>65</v>
      </c>
      <c r="R7270" s="42">
        <v>1</v>
      </c>
      <c r="S7270" s="137" t="s">
        <v>2419</v>
      </c>
      <c r="T7270" s="62">
        <v>683234250</v>
      </c>
      <c r="U7270" s="62">
        <v>665176615.48000002</v>
      </c>
      <c r="Z7270" s="54" t="s">
        <v>280</v>
      </c>
      <c r="AA7270" s="132">
        <v>2.7693879388279402E-6</v>
      </c>
      <c r="AJ7270" s="42"/>
      <c r="AM7270" s="42"/>
      <c r="AN7270" s="42"/>
      <c r="AO7270" s="42"/>
      <c r="AP7270" s="42"/>
      <c r="AY7270" s="42"/>
      <c r="AZ7270" s="42"/>
      <c r="BA7270" s="42"/>
      <c r="BB7270" s="42"/>
      <c r="BN7270" s="54" t="s">
        <v>4578</v>
      </c>
      <c r="BO7270" s="58" t="str">
        <f t="shared" si="113"/>
        <v>境内资产</v>
      </c>
      <c r="BP7270" s="58" t="str">
        <f>IF(M7270="",VLOOKUP(D7270,Sheet4!$A$1:$B$92,2,0),VLOOKUP(Q7270,Sheet4!$A$1:$B$92,2,0))</f>
        <v>保险资产管理产品</v>
      </c>
    </row>
    <row r="7271" spans="1:68" s="58" customFormat="1" ht="12.75" customHeight="1">
      <c r="A7271" s="64" t="s">
        <v>3085</v>
      </c>
      <c r="B7271" s="54" t="s">
        <v>3086</v>
      </c>
      <c r="C7271" s="252" t="s">
        <v>5552</v>
      </c>
      <c r="D7271" s="252" t="s">
        <v>672</v>
      </c>
      <c r="E7271" s="54" t="s">
        <v>3087</v>
      </c>
      <c r="F7271" s="54" t="s">
        <v>3086</v>
      </c>
      <c r="G7271" s="129">
        <v>63200</v>
      </c>
      <c r="H7271" s="323">
        <v>267308</v>
      </c>
      <c r="I7271" s="323">
        <v>221832</v>
      </c>
      <c r="J7271" s="42"/>
      <c r="K7271" s="42"/>
      <c r="L7271" s="42" t="s">
        <v>4489</v>
      </c>
      <c r="M7271" s="42" t="s">
        <v>4056</v>
      </c>
      <c r="N7271" s="42" t="s">
        <v>2447</v>
      </c>
      <c r="O7271" s="137" t="s">
        <v>4057</v>
      </c>
      <c r="P7271" s="42" t="s">
        <v>64</v>
      </c>
      <c r="Q7271" s="42" t="s">
        <v>65</v>
      </c>
      <c r="R7271" s="42">
        <v>1</v>
      </c>
      <c r="S7271" s="137" t="s">
        <v>2419</v>
      </c>
      <c r="T7271" s="62">
        <v>683234250</v>
      </c>
      <c r="U7271" s="62">
        <v>665176615.48000002</v>
      </c>
      <c r="Z7271" s="54" t="s">
        <v>280</v>
      </c>
      <c r="AA7271" s="132">
        <v>2.7716824003636001E-6</v>
      </c>
      <c r="AJ7271" s="42"/>
      <c r="AM7271" s="42"/>
      <c r="AN7271" s="42"/>
      <c r="AO7271" s="42"/>
      <c r="AP7271" s="42"/>
      <c r="AY7271" s="42"/>
      <c r="AZ7271" s="42"/>
      <c r="BA7271" s="42"/>
      <c r="BB7271" s="42"/>
      <c r="BN7271" s="54" t="s">
        <v>4578</v>
      </c>
      <c r="BO7271" s="58" t="str">
        <f t="shared" si="113"/>
        <v>境内资产</v>
      </c>
      <c r="BP7271" s="58" t="str">
        <f>IF(M7271="",VLOOKUP(D7271,Sheet4!$A$1:$B$92,2,0),VLOOKUP(Q7271,Sheet4!$A$1:$B$92,2,0))</f>
        <v>保险资产管理产品</v>
      </c>
    </row>
    <row r="7272" spans="1:68" s="58" customFormat="1" ht="12.75" customHeight="1">
      <c r="A7272" s="64" t="s">
        <v>3963</v>
      </c>
      <c r="B7272" s="54" t="s">
        <v>3964</v>
      </c>
      <c r="C7272" s="252" t="s">
        <v>5552</v>
      </c>
      <c r="D7272" s="252" t="s">
        <v>672</v>
      </c>
      <c r="E7272" s="54" t="s">
        <v>3965</v>
      </c>
      <c r="F7272" s="54" t="s">
        <v>3964</v>
      </c>
      <c r="G7272" s="129">
        <v>13800</v>
      </c>
      <c r="H7272" s="323">
        <v>146321.84</v>
      </c>
      <c r="I7272" s="323">
        <v>100326</v>
      </c>
      <c r="J7272" s="42"/>
      <c r="K7272" s="42"/>
      <c r="L7272" s="42" t="s">
        <v>4489</v>
      </c>
      <c r="M7272" s="42" t="s">
        <v>4056</v>
      </c>
      <c r="N7272" s="42" t="s">
        <v>2447</v>
      </c>
      <c r="O7272" s="137" t="s">
        <v>4057</v>
      </c>
      <c r="P7272" s="42" t="s">
        <v>64</v>
      </c>
      <c r="Q7272" s="42" t="s">
        <v>65</v>
      </c>
      <c r="R7272" s="42">
        <v>1</v>
      </c>
      <c r="S7272" s="137" t="s">
        <v>2419</v>
      </c>
      <c r="T7272" s="62">
        <v>683234250</v>
      </c>
      <c r="U7272" s="62">
        <v>665176615.48000002</v>
      </c>
      <c r="Z7272" s="54" t="s">
        <v>280</v>
      </c>
      <c r="AA7272" s="132">
        <v>3.7435291532001399E-6</v>
      </c>
      <c r="AJ7272" s="42"/>
      <c r="AM7272" s="42"/>
      <c r="AN7272" s="42"/>
      <c r="AO7272" s="42"/>
      <c r="AP7272" s="42"/>
      <c r="AY7272" s="42"/>
      <c r="AZ7272" s="42"/>
      <c r="BA7272" s="42"/>
      <c r="BB7272" s="42"/>
      <c r="BN7272" s="54" t="s">
        <v>4578</v>
      </c>
      <c r="BO7272" s="58" t="str">
        <f t="shared" si="113"/>
        <v>境内资产</v>
      </c>
      <c r="BP7272" s="58" t="str">
        <f>IF(M7272="",VLOOKUP(D7272,Sheet4!$A$1:$B$92,2,0),VLOOKUP(Q7272,Sheet4!$A$1:$B$92,2,0))</f>
        <v>保险资产管理产品</v>
      </c>
    </row>
    <row r="7273" spans="1:68" s="58" customFormat="1" ht="12.75" customHeight="1">
      <c r="A7273" s="64" t="s">
        <v>4061</v>
      </c>
      <c r="B7273" s="54" t="s">
        <v>4062</v>
      </c>
      <c r="C7273" s="252" t="s">
        <v>5552</v>
      </c>
      <c r="D7273" s="252" t="s">
        <v>672</v>
      </c>
      <c r="E7273" s="54" t="s">
        <v>4063</v>
      </c>
      <c r="F7273" s="54" t="s">
        <v>4062</v>
      </c>
      <c r="G7273" s="129">
        <v>63000</v>
      </c>
      <c r="H7273" s="323">
        <v>302859</v>
      </c>
      <c r="I7273" s="323">
        <v>315630</v>
      </c>
      <c r="J7273" s="42"/>
      <c r="K7273" s="42"/>
      <c r="L7273" s="42" t="s">
        <v>4489</v>
      </c>
      <c r="M7273" s="42" t="s">
        <v>4056</v>
      </c>
      <c r="N7273" s="42" t="s">
        <v>2447</v>
      </c>
      <c r="O7273" s="137" t="s">
        <v>4057</v>
      </c>
      <c r="P7273" s="42" t="s">
        <v>64</v>
      </c>
      <c r="Q7273" s="42" t="s">
        <v>65</v>
      </c>
      <c r="R7273" s="42">
        <v>1</v>
      </c>
      <c r="S7273" s="137" t="s">
        <v>2419</v>
      </c>
      <c r="T7273" s="62">
        <v>683234250</v>
      </c>
      <c r="U7273" s="62">
        <v>665176615.48000002</v>
      </c>
      <c r="Z7273" s="54" t="s">
        <v>280</v>
      </c>
      <c r="AA7273" s="132">
        <v>1.2874262115549599E-6</v>
      </c>
      <c r="AJ7273" s="42"/>
      <c r="AM7273" s="42"/>
      <c r="AN7273" s="42"/>
      <c r="AO7273" s="42"/>
      <c r="AP7273" s="42"/>
      <c r="AY7273" s="42"/>
      <c r="AZ7273" s="42"/>
      <c r="BA7273" s="42"/>
      <c r="BB7273" s="42"/>
      <c r="BN7273" s="54" t="s">
        <v>4578</v>
      </c>
      <c r="BO7273" s="58" t="str">
        <f t="shared" si="113"/>
        <v>境内资产</v>
      </c>
      <c r="BP7273" s="58" t="str">
        <f>IF(M7273="",VLOOKUP(D7273,Sheet4!$A$1:$B$92,2,0),VLOOKUP(Q7273,Sheet4!$A$1:$B$92,2,0))</f>
        <v>保险资产管理产品</v>
      </c>
    </row>
    <row r="7274" spans="1:68" s="58" customFormat="1" ht="12.75" customHeight="1">
      <c r="A7274" s="64" t="s">
        <v>2128</v>
      </c>
      <c r="B7274" s="54" t="s">
        <v>3091</v>
      </c>
      <c r="C7274" s="252" t="s">
        <v>5552</v>
      </c>
      <c r="D7274" s="252" t="s">
        <v>672</v>
      </c>
      <c r="E7274" s="54" t="s">
        <v>3092</v>
      </c>
      <c r="F7274" s="54" t="s">
        <v>3091</v>
      </c>
      <c r="G7274" s="129">
        <v>6600</v>
      </c>
      <c r="H7274" s="323">
        <v>202151.13</v>
      </c>
      <c r="I7274" s="323">
        <v>161832</v>
      </c>
      <c r="J7274" s="42"/>
      <c r="K7274" s="42"/>
      <c r="L7274" s="42" t="s">
        <v>4489</v>
      </c>
      <c r="M7274" s="42" t="s">
        <v>4056</v>
      </c>
      <c r="N7274" s="42" t="s">
        <v>2447</v>
      </c>
      <c r="O7274" s="137" t="s">
        <v>4057</v>
      </c>
      <c r="P7274" s="42" t="s">
        <v>64</v>
      </c>
      <c r="Q7274" s="42" t="s">
        <v>65</v>
      </c>
      <c r="R7274" s="42">
        <v>1</v>
      </c>
      <c r="S7274" s="137" t="s">
        <v>2419</v>
      </c>
      <c r="T7274" s="62">
        <v>683234250</v>
      </c>
      <c r="U7274" s="62">
        <v>665176615.48000002</v>
      </c>
      <c r="Z7274" s="54" t="s">
        <v>280</v>
      </c>
      <c r="AA7274" s="132">
        <v>4.5107572107389402E-6</v>
      </c>
      <c r="AJ7274" s="42"/>
      <c r="AM7274" s="42"/>
      <c r="AN7274" s="42"/>
      <c r="AO7274" s="42"/>
      <c r="AP7274" s="42"/>
      <c r="AY7274" s="42"/>
      <c r="AZ7274" s="42"/>
      <c r="BA7274" s="42"/>
      <c r="BB7274" s="42"/>
      <c r="BN7274" s="54" t="s">
        <v>4578</v>
      </c>
      <c r="BO7274" s="58" t="str">
        <f t="shared" si="113"/>
        <v>境内资产</v>
      </c>
      <c r="BP7274" s="58" t="str">
        <f>IF(M7274="",VLOOKUP(D7274,Sheet4!$A$1:$B$92,2,0),VLOOKUP(Q7274,Sheet4!$A$1:$B$92,2,0))</f>
        <v>保险资产管理产品</v>
      </c>
    </row>
    <row r="7275" spans="1:68" s="58" customFormat="1" ht="12.75" customHeight="1">
      <c r="A7275" s="64" t="s">
        <v>3966</v>
      </c>
      <c r="B7275" s="54" t="s">
        <v>3967</v>
      </c>
      <c r="C7275" s="252" t="s">
        <v>5552</v>
      </c>
      <c r="D7275" s="252" t="s">
        <v>672</v>
      </c>
      <c r="E7275" s="54" t="s">
        <v>3968</v>
      </c>
      <c r="F7275" s="54" t="s">
        <v>3967</v>
      </c>
      <c r="G7275" s="54">
        <v>900</v>
      </c>
      <c r="H7275" s="323">
        <v>87642</v>
      </c>
      <c r="I7275" s="323">
        <v>36045</v>
      </c>
      <c r="J7275" s="42"/>
      <c r="K7275" s="42"/>
      <c r="L7275" s="42" t="s">
        <v>4489</v>
      </c>
      <c r="M7275" s="42" t="s">
        <v>4056</v>
      </c>
      <c r="N7275" s="42" t="s">
        <v>2447</v>
      </c>
      <c r="O7275" s="137" t="s">
        <v>4057</v>
      </c>
      <c r="P7275" s="42" t="s">
        <v>64</v>
      </c>
      <c r="Q7275" s="42" t="s">
        <v>65</v>
      </c>
      <c r="R7275" s="42">
        <v>1</v>
      </c>
      <c r="S7275" s="137" t="s">
        <v>2419</v>
      </c>
      <c r="T7275" s="62">
        <v>683234250</v>
      </c>
      <c r="U7275" s="62">
        <v>665176615.48000002</v>
      </c>
      <c r="Z7275" s="54" t="s">
        <v>280</v>
      </c>
      <c r="AA7275" s="132">
        <v>1.6027353349716899E-6</v>
      </c>
      <c r="AJ7275" s="42"/>
      <c r="AM7275" s="42"/>
      <c r="AN7275" s="42"/>
      <c r="AO7275" s="42"/>
      <c r="AP7275" s="42"/>
      <c r="AY7275" s="42"/>
      <c r="AZ7275" s="42"/>
      <c r="BA7275" s="42"/>
      <c r="BB7275" s="42"/>
      <c r="BN7275" s="54" t="s">
        <v>4578</v>
      </c>
      <c r="BO7275" s="58" t="str">
        <f t="shared" si="113"/>
        <v>境内资产</v>
      </c>
      <c r="BP7275" s="58" t="str">
        <f>IF(M7275="",VLOOKUP(D7275,Sheet4!$A$1:$B$92,2,0),VLOOKUP(Q7275,Sheet4!$A$1:$B$92,2,0))</f>
        <v>保险资产管理产品</v>
      </c>
    </row>
    <row r="7276" spans="1:68" s="58" customFormat="1" ht="12.75" customHeight="1">
      <c r="A7276" s="64" t="s">
        <v>3969</v>
      </c>
      <c r="B7276" s="54" t="s">
        <v>3970</v>
      </c>
      <c r="C7276" s="252" t="s">
        <v>5552</v>
      </c>
      <c r="D7276" s="252" t="s">
        <v>672</v>
      </c>
      <c r="E7276" s="54" t="s">
        <v>3971</v>
      </c>
      <c r="F7276" s="54" t="s">
        <v>3970</v>
      </c>
      <c r="G7276" s="129">
        <v>1400</v>
      </c>
      <c r="H7276" s="323">
        <v>159518.06</v>
      </c>
      <c r="I7276" s="323">
        <v>71890</v>
      </c>
      <c r="J7276" s="42"/>
      <c r="K7276" s="42"/>
      <c r="L7276" s="42" t="s">
        <v>4489</v>
      </c>
      <c r="M7276" s="42" t="s">
        <v>4056</v>
      </c>
      <c r="N7276" s="42" t="s">
        <v>2447</v>
      </c>
      <c r="O7276" s="137" t="s">
        <v>4057</v>
      </c>
      <c r="P7276" s="42" t="s">
        <v>64</v>
      </c>
      <c r="Q7276" s="42" t="s">
        <v>65</v>
      </c>
      <c r="R7276" s="42">
        <v>1</v>
      </c>
      <c r="S7276" s="137" t="s">
        <v>2419</v>
      </c>
      <c r="T7276" s="62">
        <v>683234250</v>
      </c>
      <c r="U7276" s="62">
        <v>665176615.48000002</v>
      </c>
      <c r="Z7276" s="54" t="s">
        <v>280</v>
      </c>
      <c r="AA7276" s="132">
        <v>3.05220637676549E-6</v>
      </c>
      <c r="AJ7276" s="42"/>
      <c r="AM7276" s="42"/>
      <c r="AN7276" s="42"/>
      <c r="AO7276" s="42"/>
      <c r="AP7276" s="42"/>
      <c r="AY7276" s="42"/>
      <c r="AZ7276" s="42"/>
      <c r="BA7276" s="42"/>
      <c r="BB7276" s="42"/>
      <c r="BN7276" s="54" t="s">
        <v>4578</v>
      </c>
      <c r="BO7276" s="58" t="str">
        <f t="shared" si="113"/>
        <v>境内资产</v>
      </c>
      <c r="BP7276" s="58" t="str">
        <f>IF(M7276="",VLOOKUP(D7276,Sheet4!$A$1:$B$92,2,0),VLOOKUP(Q7276,Sheet4!$A$1:$B$92,2,0))</f>
        <v>保险资产管理产品</v>
      </c>
    </row>
    <row r="7277" spans="1:68" s="58" customFormat="1" ht="12.75" customHeight="1">
      <c r="A7277" s="64" t="s">
        <v>1975</v>
      </c>
      <c r="B7277" s="54" t="s">
        <v>1976</v>
      </c>
      <c r="C7277" s="252" t="s">
        <v>5552</v>
      </c>
      <c r="D7277" s="252" t="s">
        <v>672</v>
      </c>
      <c r="E7277" s="54" t="s">
        <v>3108</v>
      </c>
      <c r="F7277" s="54" t="s">
        <v>1976</v>
      </c>
      <c r="G7277" s="54">
        <v>342</v>
      </c>
      <c r="H7277" s="323">
        <v>4969.26</v>
      </c>
      <c r="I7277" s="323">
        <v>4969.26</v>
      </c>
      <c r="J7277" s="42"/>
      <c r="K7277" s="42"/>
      <c r="L7277" s="42" t="s">
        <v>4489</v>
      </c>
      <c r="M7277" s="42" t="s">
        <v>4056</v>
      </c>
      <c r="N7277" s="42" t="s">
        <v>2447</v>
      </c>
      <c r="O7277" s="137" t="s">
        <v>4057</v>
      </c>
      <c r="P7277" s="42" t="s">
        <v>64</v>
      </c>
      <c r="Q7277" s="42" t="s">
        <v>65</v>
      </c>
      <c r="R7277" s="42">
        <v>1</v>
      </c>
      <c r="S7277" s="137" t="s">
        <v>2419</v>
      </c>
      <c r="T7277" s="62">
        <v>683234250</v>
      </c>
      <c r="U7277" s="62">
        <v>665176615.48000002</v>
      </c>
      <c r="Z7277" s="54" t="s">
        <v>68</v>
      </c>
      <c r="AA7277" s="132" t="e">
        <v>#DIV/0!</v>
      </c>
      <c r="AJ7277" s="42"/>
      <c r="AM7277" s="42"/>
      <c r="AN7277" s="42"/>
      <c r="AO7277" s="42"/>
      <c r="AP7277" s="42"/>
      <c r="AY7277" s="42"/>
      <c r="AZ7277" s="42"/>
      <c r="BA7277" s="42"/>
      <c r="BB7277" s="42"/>
      <c r="BN7277" s="54" t="s">
        <v>4578</v>
      </c>
      <c r="BO7277" s="58" t="str">
        <f t="shared" si="113"/>
        <v>境内资产</v>
      </c>
      <c r="BP7277" s="58" t="str">
        <f>IF(M7277="",VLOOKUP(D7277,Sheet4!$A$1:$B$92,2,0),VLOOKUP(Q7277,Sheet4!$A$1:$B$92,2,0))</f>
        <v>保险资产管理产品</v>
      </c>
    </row>
    <row r="7278" spans="1:68" s="58" customFormat="1" ht="12.75" customHeight="1">
      <c r="A7278" s="64" t="s">
        <v>3972</v>
      </c>
      <c r="B7278" s="54" t="s">
        <v>3973</v>
      </c>
      <c r="C7278" s="252" t="s">
        <v>5552</v>
      </c>
      <c r="D7278" s="252" t="s">
        <v>672</v>
      </c>
      <c r="E7278" s="54" t="s">
        <v>3974</v>
      </c>
      <c r="F7278" s="54" t="s">
        <v>3973</v>
      </c>
      <c r="G7278" s="129">
        <v>2000</v>
      </c>
      <c r="H7278" s="323">
        <v>83434</v>
      </c>
      <c r="I7278" s="323">
        <v>49120</v>
      </c>
      <c r="J7278" s="42"/>
      <c r="K7278" s="42"/>
      <c r="L7278" s="42" t="s">
        <v>4489</v>
      </c>
      <c r="M7278" s="42" t="s">
        <v>4056</v>
      </c>
      <c r="N7278" s="42" t="s">
        <v>2447</v>
      </c>
      <c r="O7278" s="137" t="s">
        <v>4057</v>
      </c>
      <c r="P7278" s="42" t="s">
        <v>64</v>
      </c>
      <c r="Q7278" s="42" t="s">
        <v>65</v>
      </c>
      <c r="R7278" s="42">
        <v>1</v>
      </c>
      <c r="S7278" s="137" t="s">
        <v>2419</v>
      </c>
      <c r="T7278" s="62">
        <v>683234250</v>
      </c>
      <c r="U7278" s="62">
        <v>665176615.48000002</v>
      </c>
      <c r="Z7278" s="54" t="s">
        <v>280</v>
      </c>
      <c r="AA7278" s="132">
        <v>2.52866959118178E-6</v>
      </c>
      <c r="AJ7278" s="42"/>
      <c r="AM7278" s="42"/>
      <c r="AN7278" s="42"/>
      <c r="AO7278" s="42"/>
      <c r="AP7278" s="42"/>
      <c r="AY7278" s="42"/>
      <c r="AZ7278" s="42"/>
      <c r="BA7278" s="42"/>
      <c r="BB7278" s="42"/>
      <c r="BN7278" s="54" t="s">
        <v>4578</v>
      </c>
      <c r="BO7278" s="58" t="str">
        <f t="shared" si="113"/>
        <v>境内资产</v>
      </c>
      <c r="BP7278" s="58" t="str">
        <f>IF(M7278="",VLOOKUP(D7278,Sheet4!$A$1:$B$92,2,0),VLOOKUP(Q7278,Sheet4!$A$1:$B$92,2,0))</f>
        <v>保险资产管理产品</v>
      </c>
    </row>
    <row r="7279" spans="1:68" s="58" customFormat="1" ht="12.75" customHeight="1">
      <c r="A7279" s="64" t="s">
        <v>2214</v>
      </c>
      <c r="B7279" s="54" t="s">
        <v>2215</v>
      </c>
      <c r="C7279" s="252" t="s">
        <v>5552</v>
      </c>
      <c r="D7279" s="252" t="s">
        <v>672</v>
      </c>
      <c r="E7279" s="54" t="s">
        <v>3112</v>
      </c>
      <c r="F7279" s="54" t="s">
        <v>2215</v>
      </c>
      <c r="G7279" s="129">
        <v>12360</v>
      </c>
      <c r="H7279" s="323">
        <v>1477887.24</v>
      </c>
      <c r="I7279" s="323">
        <v>1276540.8</v>
      </c>
      <c r="J7279" s="42"/>
      <c r="K7279" s="42"/>
      <c r="L7279" s="42" t="s">
        <v>4489</v>
      </c>
      <c r="M7279" s="42" t="s">
        <v>4056</v>
      </c>
      <c r="N7279" s="42" t="s">
        <v>2447</v>
      </c>
      <c r="O7279" s="137" t="s">
        <v>4057</v>
      </c>
      <c r="P7279" s="42" t="s">
        <v>64</v>
      </c>
      <c r="Q7279" s="42" t="s">
        <v>65</v>
      </c>
      <c r="R7279" s="42">
        <v>1</v>
      </c>
      <c r="S7279" s="137" t="s">
        <v>2419</v>
      </c>
      <c r="T7279" s="62">
        <v>683234250</v>
      </c>
      <c r="U7279" s="62">
        <v>665176615.48000002</v>
      </c>
      <c r="Z7279" s="54" t="s">
        <v>280</v>
      </c>
      <c r="AA7279" s="132">
        <v>4.18158642012813E-6</v>
      </c>
      <c r="AJ7279" s="42"/>
      <c r="AM7279" s="42"/>
      <c r="AN7279" s="42"/>
      <c r="AO7279" s="42"/>
      <c r="AP7279" s="42"/>
      <c r="AY7279" s="42"/>
      <c r="AZ7279" s="42"/>
      <c r="BA7279" s="42"/>
      <c r="BB7279" s="42"/>
      <c r="BN7279" s="54" t="s">
        <v>4578</v>
      </c>
      <c r="BO7279" s="58" t="str">
        <f t="shared" si="113"/>
        <v>境内资产</v>
      </c>
      <c r="BP7279" s="58" t="str">
        <f>IF(M7279="",VLOOKUP(D7279,Sheet4!$A$1:$B$92,2,0),VLOOKUP(Q7279,Sheet4!$A$1:$B$92,2,0))</f>
        <v>保险资产管理产品</v>
      </c>
    </row>
    <row r="7280" spans="1:68" s="58" customFormat="1" ht="12.75" customHeight="1">
      <c r="A7280" s="64" t="s">
        <v>1969</v>
      </c>
      <c r="B7280" s="54" t="s">
        <v>1970</v>
      </c>
      <c r="C7280" s="252" t="s">
        <v>5552</v>
      </c>
      <c r="D7280" s="252" t="s">
        <v>672</v>
      </c>
      <c r="E7280" s="54" t="s">
        <v>3975</v>
      </c>
      <c r="F7280" s="54" t="s">
        <v>1970</v>
      </c>
      <c r="G7280" s="129">
        <v>1100</v>
      </c>
      <c r="H7280" s="323">
        <v>134611</v>
      </c>
      <c r="I7280" s="323">
        <v>85470</v>
      </c>
      <c r="J7280" s="42"/>
      <c r="K7280" s="42"/>
      <c r="L7280" s="42" t="s">
        <v>4489</v>
      </c>
      <c r="M7280" s="42" t="s">
        <v>4056</v>
      </c>
      <c r="N7280" s="42" t="s">
        <v>2447</v>
      </c>
      <c r="O7280" s="137" t="s">
        <v>4057</v>
      </c>
      <c r="P7280" s="42" t="s">
        <v>64</v>
      </c>
      <c r="Q7280" s="42" t="s">
        <v>65</v>
      </c>
      <c r="R7280" s="42">
        <v>1</v>
      </c>
      <c r="S7280" s="137" t="s">
        <v>2419</v>
      </c>
      <c r="T7280" s="62">
        <v>683234250</v>
      </c>
      <c r="U7280" s="62">
        <v>665176615.48000002</v>
      </c>
      <c r="Z7280" s="54" t="s">
        <v>280</v>
      </c>
      <c r="AA7280" s="132">
        <v>1.02405068971969E-6</v>
      </c>
      <c r="AJ7280" s="42"/>
      <c r="AM7280" s="42"/>
      <c r="AN7280" s="42"/>
      <c r="AO7280" s="42"/>
      <c r="AP7280" s="42"/>
      <c r="AY7280" s="42"/>
      <c r="AZ7280" s="42"/>
      <c r="BA7280" s="42"/>
      <c r="BB7280" s="42"/>
      <c r="BN7280" s="54" t="s">
        <v>4578</v>
      </c>
      <c r="BO7280" s="58" t="str">
        <f t="shared" si="113"/>
        <v>境内资产</v>
      </c>
      <c r="BP7280" s="58" t="str">
        <f>IF(M7280="",VLOOKUP(D7280,Sheet4!$A$1:$B$92,2,0),VLOOKUP(Q7280,Sheet4!$A$1:$B$92,2,0))</f>
        <v>保险资产管理产品</v>
      </c>
    </row>
    <row r="7281" spans="1:68" s="58" customFormat="1" ht="12.75" customHeight="1">
      <c r="A7281" s="64" t="s">
        <v>3976</v>
      </c>
      <c r="B7281" s="54" t="s">
        <v>3977</v>
      </c>
      <c r="C7281" s="252" t="s">
        <v>5552</v>
      </c>
      <c r="D7281" s="252" t="s">
        <v>672</v>
      </c>
      <c r="E7281" s="54" t="s">
        <v>3978</v>
      </c>
      <c r="F7281" s="54" t="s">
        <v>3977</v>
      </c>
      <c r="G7281" s="129">
        <v>7271</v>
      </c>
      <c r="H7281" s="323">
        <v>836933.53</v>
      </c>
      <c r="I7281" s="323">
        <v>660788.47999999998</v>
      </c>
      <c r="J7281" s="42"/>
      <c r="K7281" s="42"/>
      <c r="L7281" s="42" t="s">
        <v>4489</v>
      </c>
      <c r="M7281" s="42" t="s">
        <v>4056</v>
      </c>
      <c r="N7281" s="42" t="s">
        <v>2447</v>
      </c>
      <c r="O7281" s="137" t="s">
        <v>4057</v>
      </c>
      <c r="P7281" s="42" t="s">
        <v>64</v>
      </c>
      <c r="Q7281" s="42" t="s">
        <v>65</v>
      </c>
      <c r="R7281" s="42">
        <v>1</v>
      </c>
      <c r="S7281" s="137" t="s">
        <v>2419</v>
      </c>
      <c r="T7281" s="62">
        <v>683234250</v>
      </c>
      <c r="U7281" s="62">
        <v>665176615.48000002</v>
      </c>
      <c r="Z7281" s="54" t="s">
        <v>280</v>
      </c>
      <c r="AA7281" s="132">
        <v>1.72602220270358E-6</v>
      </c>
      <c r="AJ7281" s="42"/>
      <c r="AM7281" s="42"/>
      <c r="AN7281" s="42"/>
      <c r="AO7281" s="42"/>
      <c r="AP7281" s="42"/>
      <c r="AY7281" s="42"/>
      <c r="AZ7281" s="42"/>
      <c r="BA7281" s="42"/>
      <c r="BB7281" s="42"/>
      <c r="BN7281" s="54" t="s">
        <v>4578</v>
      </c>
      <c r="BO7281" s="58" t="str">
        <f t="shared" si="113"/>
        <v>境内资产</v>
      </c>
      <c r="BP7281" s="58" t="str">
        <f>IF(M7281="",VLOOKUP(D7281,Sheet4!$A$1:$B$92,2,0),VLOOKUP(Q7281,Sheet4!$A$1:$B$92,2,0))</f>
        <v>保险资产管理产品</v>
      </c>
    </row>
    <row r="7282" spans="1:68" s="58" customFormat="1" ht="12.75" customHeight="1">
      <c r="A7282" s="64" t="s">
        <v>3979</v>
      </c>
      <c r="B7282" s="54" t="s">
        <v>3980</v>
      </c>
      <c r="C7282" s="252" t="s">
        <v>5552</v>
      </c>
      <c r="D7282" s="252" t="s">
        <v>672</v>
      </c>
      <c r="E7282" s="54" t="s">
        <v>3981</v>
      </c>
      <c r="F7282" s="54" t="s">
        <v>3980</v>
      </c>
      <c r="G7282" s="129">
        <v>1200</v>
      </c>
      <c r="H7282" s="323">
        <v>72693</v>
      </c>
      <c r="I7282" s="323">
        <v>40584</v>
      </c>
      <c r="J7282" s="42"/>
      <c r="K7282" s="42"/>
      <c r="L7282" s="42" t="s">
        <v>4489</v>
      </c>
      <c r="M7282" s="42" t="s">
        <v>4056</v>
      </c>
      <c r="N7282" s="42" t="s">
        <v>2447</v>
      </c>
      <c r="O7282" s="137" t="s">
        <v>4057</v>
      </c>
      <c r="P7282" s="42" t="s">
        <v>64</v>
      </c>
      <c r="Q7282" s="42" t="s">
        <v>65</v>
      </c>
      <c r="R7282" s="42">
        <v>1</v>
      </c>
      <c r="S7282" s="137" t="s">
        <v>2419</v>
      </c>
      <c r="T7282" s="62">
        <v>683234250</v>
      </c>
      <c r="U7282" s="62">
        <v>665176615.48000002</v>
      </c>
      <c r="Z7282" s="54" t="s">
        <v>280</v>
      </c>
      <c r="AA7282" s="132">
        <v>2.3699121686258702E-6</v>
      </c>
      <c r="AJ7282" s="42"/>
      <c r="AM7282" s="42"/>
      <c r="AN7282" s="42"/>
      <c r="AO7282" s="42"/>
      <c r="AP7282" s="42"/>
      <c r="AY7282" s="42"/>
      <c r="AZ7282" s="42"/>
      <c r="BA7282" s="42"/>
      <c r="BB7282" s="42"/>
      <c r="BN7282" s="54" t="s">
        <v>4578</v>
      </c>
      <c r="BO7282" s="58" t="str">
        <f t="shared" si="113"/>
        <v>境内资产</v>
      </c>
      <c r="BP7282" s="58" t="str">
        <f>IF(M7282="",VLOOKUP(D7282,Sheet4!$A$1:$B$92,2,0),VLOOKUP(Q7282,Sheet4!$A$1:$B$92,2,0))</f>
        <v>保险资产管理产品</v>
      </c>
    </row>
    <row r="7283" spans="1:68" s="58" customFormat="1" ht="12.75" customHeight="1">
      <c r="A7283" s="64" t="s">
        <v>3982</v>
      </c>
      <c r="B7283" s="54" t="s">
        <v>3983</v>
      </c>
      <c r="C7283" s="252" t="s">
        <v>5552</v>
      </c>
      <c r="D7283" s="252" t="s">
        <v>672</v>
      </c>
      <c r="E7283" s="54" t="s">
        <v>3984</v>
      </c>
      <c r="F7283" s="54" t="s">
        <v>3983</v>
      </c>
      <c r="G7283" s="129">
        <v>4200</v>
      </c>
      <c r="H7283" s="323">
        <v>199794.67</v>
      </c>
      <c r="I7283" s="323">
        <v>191184</v>
      </c>
      <c r="J7283" s="42"/>
      <c r="K7283" s="42"/>
      <c r="L7283" s="42" t="s">
        <v>4489</v>
      </c>
      <c r="M7283" s="42" t="s">
        <v>4056</v>
      </c>
      <c r="N7283" s="42" t="s">
        <v>2447</v>
      </c>
      <c r="O7283" s="137" t="s">
        <v>4057</v>
      </c>
      <c r="P7283" s="42" t="s">
        <v>64</v>
      </c>
      <c r="Q7283" s="42" t="s">
        <v>65</v>
      </c>
      <c r="R7283" s="42">
        <v>1</v>
      </c>
      <c r="S7283" s="137" t="s">
        <v>2419</v>
      </c>
      <c r="T7283" s="62">
        <v>683234250</v>
      </c>
      <c r="U7283" s="62">
        <v>665176615.48000002</v>
      </c>
      <c r="Z7283" s="54" t="s">
        <v>280</v>
      </c>
      <c r="AA7283" s="132">
        <v>3.3479473893981699E-6</v>
      </c>
      <c r="AJ7283" s="42"/>
      <c r="AM7283" s="42"/>
      <c r="AN7283" s="42"/>
      <c r="AO7283" s="42"/>
      <c r="AP7283" s="42"/>
      <c r="AY7283" s="42"/>
      <c r="AZ7283" s="42"/>
      <c r="BA7283" s="42"/>
      <c r="BB7283" s="42"/>
      <c r="BN7283" s="54" t="s">
        <v>4578</v>
      </c>
      <c r="BO7283" s="58" t="str">
        <f t="shared" si="113"/>
        <v>境内资产</v>
      </c>
      <c r="BP7283" s="58" t="str">
        <f>IF(M7283="",VLOOKUP(D7283,Sheet4!$A$1:$B$92,2,0),VLOOKUP(Q7283,Sheet4!$A$1:$B$92,2,0))</f>
        <v>保险资产管理产品</v>
      </c>
    </row>
    <row r="7284" spans="1:68" s="58" customFormat="1" ht="12.75" customHeight="1">
      <c r="A7284" s="64" t="s">
        <v>3131</v>
      </c>
      <c r="B7284" s="54" t="s">
        <v>3132</v>
      </c>
      <c r="C7284" s="252" t="s">
        <v>5552</v>
      </c>
      <c r="D7284" s="252" t="s">
        <v>672</v>
      </c>
      <c r="E7284" s="54" t="s">
        <v>3133</v>
      </c>
      <c r="F7284" s="54" t="s">
        <v>3132</v>
      </c>
      <c r="G7284" s="54">
        <v>986</v>
      </c>
      <c r="H7284" s="323">
        <v>139966.93</v>
      </c>
      <c r="I7284" s="323">
        <v>158548.79999999999</v>
      </c>
      <c r="J7284" s="42"/>
      <c r="K7284" s="42"/>
      <c r="L7284" s="42" t="s">
        <v>4489</v>
      </c>
      <c r="M7284" s="42" t="s">
        <v>4056</v>
      </c>
      <c r="N7284" s="42" t="s">
        <v>2447</v>
      </c>
      <c r="O7284" s="137" t="s">
        <v>4057</v>
      </c>
      <c r="P7284" s="42" t="s">
        <v>64</v>
      </c>
      <c r="Q7284" s="42" t="s">
        <v>65</v>
      </c>
      <c r="R7284" s="42">
        <v>1</v>
      </c>
      <c r="S7284" s="137" t="s">
        <v>2419</v>
      </c>
      <c r="T7284" s="62">
        <v>683234250</v>
      </c>
      <c r="U7284" s="62">
        <v>665176615.48000002</v>
      </c>
      <c r="Z7284" s="54" t="s">
        <v>280</v>
      </c>
      <c r="AA7284" s="132">
        <v>1.1201897733262999E-6</v>
      </c>
      <c r="AJ7284" s="42"/>
      <c r="AM7284" s="42"/>
      <c r="AN7284" s="42"/>
      <c r="AO7284" s="42"/>
      <c r="AP7284" s="42"/>
      <c r="AY7284" s="42"/>
      <c r="AZ7284" s="42"/>
      <c r="BA7284" s="42"/>
      <c r="BB7284" s="42"/>
      <c r="BN7284" s="54" t="s">
        <v>4578</v>
      </c>
      <c r="BO7284" s="58" t="str">
        <f t="shared" si="113"/>
        <v>境内资产</v>
      </c>
      <c r="BP7284" s="58" t="str">
        <f>IF(M7284="",VLOOKUP(D7284,Sheet4!$A$1:$B$92,2,0),VLOOKUP(Q7284,Sheet4!$A$1:$B$92,2,0))</f>
        <v>保险资产管理产品</v>
      </c>
    </row>
    <row r="7285" spans="1:68" s="58" customFormat="1" ht="12.75" customHeight="1">
      <c r="A7285" s="64" t="s">
        <v>3985</v>
      </c>
      <c r="B7285" s="54" t="s">
        <v>3986</v>
      </c>
      <c r="C7285" s="252" t="s">
        <v>5552</v>
      </c>
      <c r="D7285" s="252" t="s">
        <v>672</v>
      </c>
      <c r="E7285" s="54" t="s">
        <v>3987</v>
      </c>
      <c r="F7285" s="54" t="s">
        <v>3986</v>
      </c>
      <c r="G7285" s="129">
        <v>1000</v>
      </c>
      <c r="H7285" s="323">
        <v>145136</v>
      </c>
      <c r="I7285" s="323">
        <v>103500</v>
      </c>
      <c r="J7285" s="42"/>
      <c r="K7285" s="42"/>
      <c r="L7285" s="42" t="s">
        <v>4489</v>
      </c>
      <c r="M7285" s="42" t="s">
        <v>4056</v>
      </c>
      <c r="N7285" s="42" t="s">
        <v>2447</v>
      </c>
      <c r="O7285" s="137" t="s">
        <v>4057</v>
      </c>
      <c r="P7285" s="42" t="s">
        <v>64</v>
      </c>
      <c r="Q7285" s="42" t="s">
        <v>65</v>
      </c>
      <c r="R7285" s="42">
        <v>1</v>
      </c>
      <c r="S7285" s="137" t="s">
        <v>2419</v>
      </c>
      <c r="T7285" s="62">
        <v>683234250</v>
      </c>
      <c r="U7285" s="62">
        <v>665176615.48000002</v>
      </c>
      <c r="Z7285" s="54" t="s">
        <v>280</v>
      </c>
      <c r="AA7285" s="132">
        <v>1.74239742996379E-6</v>
      </c>
      <c r="AJ7285" s="42"/>
      <c r="AM7285" s="42"/>
      <c r="AN7285" s="42"/>
      <c r="AO7285" s="42"/>
      <c r="AP7285" s="42"/>
      <c r="AY7285" s="42"/>
      <c r="AZ7285" s="42"/>
      <c r="BA7285" s="42"/>
      <c r="BB7285" s="42"/>
      <c r="BN7285" s="54" t="s">
        <v>4578</v>
      </c>
      <c r="BO7285" s="58" t="str">
        <f t="shared" si="113"/>
        <v>境内资产</v>
      </c>
      <c r="BP7285" s="58" t="str">
        <f>IF(M7285="",VLOOKUP(D7285,Sheet4!$A$1:$B$92,2,0),VLOOKUP(Q7285,Sheet4!$A$1:$B$92,2,0))</f>
        <v>保险资产管理产品</v>
      </c>
    </row>
    <row r="7286" spans="1:68" s="58" customFormat="1" ht="12.75" customHeight="1">
      <c r="A7286" s="64" t="s">
        <v>2216</v>
      </c>
      <c r="B7286" s="54" t="s">
        <v>2217</v>
      </c>
      <c r="C7286" s="252" t="s">
        <v>5552</v>
      </c>
      <c r="D7286" s="252" t="s">
        <v>672</v>
      </c>
      <c r="E7286" s="54" t="s">
        <v>3988</v>
      </c>
      <c r="F7286" s="54" t="s">
        <v>2217</v>
      </c>
      <c r="G7286" s="129">
        <v>3400</v>
      </c>
      <c r="H7286" s="323">
        <v>885995.33</v>
      </c>
      <c r="I7286" s="323">
        <v>494088</v>
      </c>
      <c r="J7286" s="42"/>
      <c r="K7286" s="42"/>
      <c r="L7286" s="42" t="s">
        <v>4489</v>
      </c>
      <c r="M7286" s="42" t="s">
        <v>4056</v>
      </c>
      <c r="N7286" s="42" t="s">
        <v>2447</v>
      </c>
      <c r="O7286" s="137" t="s">
        <v>4057</v>
      </c>
      <c r="P7286" s="42" t="s">
        <v>64</v>
      </c>
      <c r="Q7286" s="42" t="s">
        <v>65</v>
      </c>
      <c r="R7286" s="42">
        <v>1</v>
      </c>
      <c r="S7286" s="137" t="s">
        <v>2419</v>
      </c>
      <c r="T7286" s="62">
        <v>683234250</v>
      </c>
      <c r="U7286" s="62">
        <v>665176615.48000002</v>
      </c>
      <c r="Z7286" s="54" t="s">
        <v>280</v>
      </c>
      <c r="AA7286" s="132">
        <v>3.8772543206194898E-6</v>
      </c>
      <c r="AJ7286" s="42"/>
      <c r="AM7286" s="42"/>
      <c r="AN7286" s="42"/>
      <c r="AO7286" s="42"/>
      <c r="AP7286" s="42"/>
      <c r="AY7286" s="42"/>
      <c r="AZ7286" s="42"/>
      <c r="BA7286" s="42"/>
      <c r="BB7286" s="42"/>
      <c r="BN7286" s="54" t="s">
        <v>4578</v>
      </c>
      <c r="BO7286" s="58" t="str">
        <f t="shared" si="113"/>
        <v>境内资产</v>
      </c>
      <c r="BP7286" s="58" t="str">
        <f>IF(M7286="",VLOOKUP(D7286,Sheet4!$A$1:$B$92,2,0),VLOOKUP(Q7286,Sheet4!$A$1:$B$92,2,0))</f>
        <v>保险资产管理产品</v>
      </c>
    </row>
    <row r="7287" spans="1:68" s="58" customFormat="1" ht="12.75" customHeight="1">
      <c r="A7287" s="64" t="s">
        <v>3989</v>
      </c>
      <c r="B7287" s="54" t="s">
        <v>3990</v>
      </c>
      <c r="C7287" s="252" t="s">
        <v>5552</v>
      </c>
      <c r="D7287" s="252" t="s">
        <v>672</v>
      </c>
      <c r="E7287" s="54" t="s">
        <v>3991</v>
      </c>
      <c r="F7287" s="54" t="s">
        <v>3990</v>
      </c>
      <c r="G7287" s="129">
        <v>2100</v>
      </c>
      <c r="H7287" s="323">
        <v>141164</v>
      </c>
      <c r="I7287" s="323">
        <v>88725</v>
      </c>
      <c r="J7287" s="42"/>
      <c r="K7287" s="42"/>
      <c r="L7287" s="42" t="s">
        <v>4489</v>
      </c>
      <c r="M7287" s="42" t="s">
        <v>4056</v>
      </c>
      <c r="N7287" s="42" t="s">
        <v>2447</v>
      </c>
      <c r="O7287" s="137" t="s">
        <v>4057</v>
      </c>
      <c r="P7287" s="42" t="s">
        <v>64</v>
      </c>
      <c r="Q7287" s="42" t="s">
        <v>65</v>
      </c>
      <c r="R7287" s="42">
        <v>1</v>
      </c>
      <c r="S7287" s="137" t="s">
        <v>2419</v>
      </c>
      <c r="T7287" s="62">
        <v>683234250</v>
      </c>
      <c r="U7287" s="62">
        <v>665176615.48000002</v>
      </c>
      <c r="Z7287" s="54" t="s">
        <v>280</v>
      </c>
      <c r="AA7287" s="132">
        <v>3.41622841404223E-6</v>
      </c>
      <c r="AJ7287" s="42"/>
      <c r="AM7287" s="42"/>
      <c r="AN7287" s="42"/>
      <c r="AO7287" s="42"/>
      <c r="AP7287" s="42"/>
      <c r="AY7287" s="42"/>
      <c r="AZ7287" s="42"/>
      <c r="BA7287" s="42"/>
      <c r="BB7287" s="42"/>
      <c r="BN7287" s="54" t="s">
        <v>4578</v>
      </c>
      <c r="BO7287" s="58" t="str">
        <f t="shared" si="113"/>
        <v>境内资产</v>
      </c>
      <c r="BP7287" s="58" t="str">
        <f>IF(M7287="",VLOOKUP(D7287,Sheet4!$A$1:$B$92,2,0),VLOOKUP(Q7287,Sheet4!$A$1:$B$92,2,0))</f>
        <v>保险资产管理产品</v>
      </c>
    </row>
    <row r="7288" spans="1:68" s="58" customFormat="1" ht="12.75" customHeight="1">
      <c r="A7288" s="64" t="s">
        <v>3992</v>
      </c>
      <c r="B7288" s="54" t="s">
        <v>3993</v>
      </c>
      <c r="C7288" s="252" t="s">
        <v>5552</v>
      </c>
      <c r="D7288" s="252" t="s">
        <v>672</v>
      </c>
      <c r="E7288" s="54" t="s">
        <v>3994</v>
      </c>
      <c r="F7288" s="54" t="s">
        <v>3993</v>
      </c>
      <c r="G7288" s="54">
        <v>990</v>
      </c>
      <c r="H7288" s="323">
        <v>76482.929999999993</v>
      </c>
      <c r="I7288" s="323">
        <v>43837.2</v>
      </c>
      <c r="J7288" s="42"/>
      <c r="K7288" s="42"/>
      <c r="L7288" s="42" t="s">
        <v>4489</v>
      </c>
      <c r="M7288" s="42" t="s">
        <v>4056</v>
      </c>
      <c r="N7288" s="42" t="s">
        <v>2447</v>
      </c>
      <c r="O7288" s="137" t="s">
        <v>4057</v>
      </c>
      <c r="P7288" s="42" t="s">
        <v>64</v>
      </c>
      <c r="Q7288" s="42" t="s">
        <v>65</v>
      </c>
      <c r="R7288" s="42">
        <v>1</v>
      </c>
      <c r="S7288" s="137" t="s">
        <v>2419</v>
      </c>
      <c r="T7288" s="62">
        <v>683234250</v>
      </c>
      <c r="U7288" s="62">
        <v>665176615.48000002</v>
      </c>
      <c r="Z7288" s="54" t="s">
        <v>280</v>
      </c>
      <c r="AA7288" s="132">
        <v>1.6886352541301199E-6</v>
      </c>
      <c r="AJ7288" s="42"/>
      <c r="AM7288" s="42"/>
      <c r="AN7288" s="42"/>
      <c r="AO7288" s="42"/>
      <c r="AP7288" s="42"/>
      <c r="AY7288" s="42"/>
      <c r="AZ7288" s="42"/>
      <c r="BA7288" s="42"/>
      <c r="BB7288" s="42"/>
      <c r="BN7288" s="54" t="s">
        <v>4578</v>
      </c>
      <c r="BO7288" s="58" t="str">
        <f t="shared" si="113"/>
        <v>境内资产</v>
      </c>
      <c r="BP7288" s="58" t="str">
        <f>IF(M7288="",VLOOKUP(D7288,Sheet4!$A$1:$B$92,2,0),VLOOKUP(Q7288,Sheet4!$A$1:$B$92,2,0))</f>
        <v>保险资产管理产品</v>
      </c>
    </row>
    <row r="7289" spans="1:68" s="58" customFormat="1" ht="12.75" customHeight="1">
      <c r="A7289" s="64" t="s">
        <v>3995</v>
      </c>
      <c r="B7289" s="54" t="s">
        <v>3996</v>
      </c>
      <c r="C7289" s="252" t="s">
        <v>5552</v>
      </c>
      <c r="D7289" s="252" t="s">
        <v>672</v>
      </c>
      <c r="E7289" s="54" t="s">
        <v>3997</v>
      </c>
      <c r="F7289" s="54" t="s">
        <v>3996</v>
      </c>
      <c r="G7289" s="129">
        <v>2000</v>
      </c>
      <c r="H7289" s="323">
        <v>310754</v>
      </c>
      <c r="I7289" s="323">
        <v>230860</v>
      </c>
      <c r="J7289" s="42"/>
      <c r="K7289" s="42"/>
      <c r="L7289" s="42" t="s">
        <v>4489</v>
      </c>
      <c r="M7289" s="42" t="s">
        <v>4056</v>
      </c>
      <c r="N7289" s="42" t="s">
        <v>2447</v>
      </c>
      <c r="O7289" s="137" t="s">
        <v>4057</v>
      </c>
      <c r="P7289" s="42" t="s">
        <v>64</v>
      </c>
      <c r="Q7289" s="42" t="s">
        <v>65</v>
      </c>
      <c r="R7289" s="42">
        <v>1</v>
      </c>
      <c r="S7289" s="137" t="s">
        <v>2419</v>
      </c>
      <c r="T7289" s="62">
        <v>683234250</v>
      </c>
      <c r="U7289" s="62">
        <v>665176615.48000002</v>
      </c>
      <c r="Z7289" s="54" t="s">
        <v>280</v>
      </c>
      <c r="AA7289" s="132">
        <v>2.880252609214E-6</v>
      </c>
      <c r="AJ7289" s="42"/>
      <c r="AM7289" s="42"/>
      <c r="AN7289" s="42"/>
      <c r="AO7289" s="42"/>
      <c r="AP7289" s="42"/>
      <c r="AY7289" s="42"/>
      <c r="AZ7289" s="42"/>
      <c r="BA7289" s="42"/>
      <c r="BB7289" s="42"/>
      <c r="BN7289" s="54" t="s">
        <v>4578</v>
      </c>
      <c r="BO7289" s="58" t="str">
        <f t="shared" si="113"/>
        <v>境内资产</v>
      </c>
      <c r="BP7289" s="58" t="str">
        <f>IF(M7289="",VLOOKUP(D7289,Sheet4!$A$1:$B$92,2,0),VLOOKUP(Q7289,Sheet4!$A$1:$B$92,2,0))</f>
        <v>保险资产管理产品</v>
      </c>
    </row>
    <row r="7290" spans="1:68" s="58" customFormat="1" ht="12.75" customHeight="1">
      <c r="A7290" s="64" t="s">
        <v>2218</v>
      </c>
      <c r="B7290" s="54" t="s">
        <v>1476</v>
      </c>
      <c r="C7290" s="252" t="s">
        <v>5552</v>
      </c>
      <c r="D7290" s="252" t="s">
        <v>672</v>
      </c>
      <c r="E7290" s="54" t="s">
        <v>3161</v>
      </c>
      <c r="F7290" s="54" t="s">
        <v>1476</v>
      </c>
      <c r="G7290" s="129">
        <v>6100</v>
      </c>
      <c r="H7290" s="323">
        <v>533435.15</v>
      </c>
      <c r="I7290" s="323">
        <v>478057</v>
      </c>
      <c r="J7290" s="42"/>
      <c r="K7290" s="42"/>
      <c r="L7290" s="42" t="s">
        <v>4489</v>
      </c>
      <c r="M7290" s="42" t="s">
        <v>4056</v>
      </c>
      <c r="N7290" s="42" t="s">
        <v>2447</v>
      </c>
      <c r="O7290" s="137" t="s">
        <v>4057</v>
      </c>
      <c r="P7290" s="42" t="s">
        <v>64</v>
      </c>
      <c r="Q7290" s="42" t="s">
        <v>65</v>
      </c>
      <c r="R7290" s="42">
        <v>1</v>
      </c>
      <c r="S7290" s="137" t="s">
        <v>2419</v>
      </c>
      <c r="T7290" s="62">
        <v>683234250</v>
      </c>
      <c r="U7290" s="62">
        <v>665176615.48000002</v>
      </c>
      <c r="Z7290" s="54" t="s">
        <v>280</v>
      </c>
      <c r="AA7290" s="132">
        <v>4.9948177414874801E-6</v>
      </c>
      <c r="AJ7290" s="42"/>
      <c r="AM7290" s="42"/>
      <c r="AN7290" s="42"/>
      <c r="AO7290" s="42"/>
      <c r="AP7290" s="42"/>
      <c r="AY7290" s="42"/>
      <c r="AZ7290" s="42"/>
      <c r="BA7290" s="42"/>
      <c r="BB7290" s="42"/>
      <c r="BN7290" s="54" t="s">
        <v>4578</v>
      </c>
      <c r="BO7290" s="58" t="str">
        <f t="shared" si="113"/>
        <v>境内资产</v>
      </c>
      <c r="BP7290" s="58" t="str">
        <f>IF(M7290="",VLOOKUP(D7290,Sheet4!$A$1:$B$92,2,0),VLOOKUP(Q7290,Sheet4!$A$1:$B$92,2,0))</f>
        <v>保险资产管理产品</v>
      </c>
    </row>
    <row r="7291" spans="1:68" s="58" customFormat="1" ht="12.75" customHeight="1">
      <c r="A7291" s="64" t="s">
        <v>3998</v>
      </c>
      <c r="B7291" s="54" t="s">
        <v>3999</v>
      </c>
      <c r="C7291" s="252" t="s">
        <v>5552</v>
      </c>
      <c r="D7291" s="252" t="s">
        <v>672</v>
      </c>
      <c r="E7291" s="54" t="s">
        <v>4000</v>
      </c>
      <c r="F7291" s="54" t="s">
        <v>3999</v>
      </c>
      <c r="G7291" s="129">
        <v>2100</v>
      </c>
      <c r="H7291" s="323">
        <v>243011</v>
      </c>
      <c r="I7291" s="323">
        <v>193158</v>
      </c>
      <c r="J7291" s="42"/>
      <c r="K7291" s="42"/>
      <c r="L7291" s="42" t="s">
        <v>4489</v>
      </c>
      <c r="M7291" s="42" t="s">
        <v>4056</v>
      </c>
      <c r="N7291" s="42" t="s">
        <v>2447</v>
      </c>
      <c r="O7291" s="137" t="s">
        <v>4057</v>
      </c>
      <c r="P7291" s="42" t="s">
        <v>64</v>
      </c>
      <c r="Q7291" s="42" t="s">
        <v>65</v>
      </c>
      <c r="R7291" s="42">
        <v>1</v>
      </c>
      <c r="S7291" s="137" t="s">
        <v>2419</v>
      </c>
      <c r="T7291" s="62">
        <v>683234250</v>
      </c>
      <c r="U7291" s="62">
        <v>665176615.48000002</v>
      </c>
      <c r="Z7291" s="54" t="s">
        <v>280</v>
      </c>
      <c r="AA7291" s="132">
        <v>2.2079610183599002E-6</v>
      </c>
      <c r="AJ7291" s="42"/>
      <c r="AM7291" s="42"/>
      <c r="AN7291" s="42"/>
      <c r="AO7291" s="42"/>
      <c r="AP7291" s="42"/>
      <c r="AY7291" s="42"/>
      <c r="AZ7291" s="42"/>
      <c r="BA7291" s="42"/>
      <c r="BB7291" s="42"/>
      <c r="BN7291" s="54" t="s">
        <v>4578</v>
      </c>
      <c r="BO7291" s="58" t="str">
        <f t="shared" si="113"/>
        <v>境内资产</v>
      </c>
      <c r="BP7291" s="58" t="str">
        <f>IF(M7291="",VLOOKUP(D7291,Sheet4!$A$1:$B$92,2,0),VLOOKUP(Q7291,Sheet4!$A$1:$B$92,2,0))</f>
        <v>保险资产管理产品</v>
      </c>
    </row>
    <row r="7292" spans="1:68" s="58" customFormat="1" ht="12.75" customHeight="1">
      <c r="A7292" s="64" t="s">
        <v>4001</v>
      </c>
      <c r="B7292" s="54" t="s">
        <v>4002</v>
      </c>
      <c r="C7292" s="252" t="s">
        <v>5552</v>
      </c>
      <c r="D7292" s="252" t="s">
        <v>672</v>
      </c>
      <c r="E7292" s="54" t="s">
        <v>4003</v>
      </c>
      <c r="F7292" s="54" t="s">
        <v>4002</v>
      </c>
      <c r="G7292" s="54">
        <v>900</v>
      </c>
      <c r="H7292" s="323">
        <v>117583.06</v>
      </c>
      <c r="I7292" s="323">
        <v>100530</v>
      </c>
      <c r="J7292" s="42"/>
      <c r="K7292" s="42"/>
      <c r="L7292" s="42" t="s">
        <v>4489</v>
      </c>
      <c r="M7292" s="42" t="s">
        <v>4056</v>
      </c>
      <c r="N7292" s="42" t="s">
        <v>2447</v>
      </c>
      <c r="O7292" s="137" t="s">
        <v>4057</v>
      </c>
      <c r="P7292" s="42" t="s">
        <v>64</v>
      </c>
      <c r="Q7292" s="42" t="s">
        <v>65</v>
      </c>
      <c r="R7292" s="42">
        <v>1</v>
      </c>
      <c r="S7292" s="137" t="s">
        <v>2419</v>
      </c>
      <c r="T7292" s="62">
        <v>683234250</v>
      </c>
      <c r="U7292" s="62">
        <v>665176615.48000002</v>
      </c>
      <c r="Z7292" s="54" t="s">
        <v>280</v>
      </c>
      <c r="AA7292" s="132">
        <v>1.47746387901233E-6</v>
      </c>
      <c r="AJ7292" s="42"/>
      <c r="AM7292" s="42"/>
      <c r="AN7292" s="42"/>
      <c r="AO7292" s="42"/>
      <c r="AP7292" s="42"/>
      <c r="AY7292" s="42"/>
      <c r="AZ7292" s="42"/>
      <c r="BA7292" s="42"/>
      <c r="BB7292" s="42"/>
      <c r="BN7292" s="54" t="s">
        <v>4578</v>
      </c>
      <c r="BO7292" s="58" t="str">
        <f t="shared" si="113"/>
        <v>境内资产</v>
      </c>
      <c r="BP7292" s="58" t="str">
        <f>IF(M7292="",VLOOKUP(D7292,Sheet4!$A$1:$B$92,2,0),VLOOKUP(Q7292,Sheet4!$A$1:$B$92,2,0))</f>
        <v>保险资产管理产品</v>
      </c>
    </row>
    <row r="7293" spans="1:68" s="58" customFormat="1" ht="12.75" customHeight="1">
      <c r="A7293" s="64" t="s">
        <v>4004</v>
      </c>
      <c r="B7293" s="54" t="s">
        <v>4005</v>
      </c>
      <c r="C7293" s="252" t="s">
        <v>5552</v>
      </c>
      <c r="D7293" s="252" t="s">
        <v>672</v>
      </c>
      <c r="E7293" s="54" t="s">
        <v>4006</v>
      </c>
      <c r="F7293" s="54" t="s">
        <v>4005</v>
      </c>
      <c r="G7293" s="129">
        <v>1500</v>
      </c>
      <c r="H7293" s="323">
        <v>162567</v>
      </c>
      <c r="I7293" s="323">
        <v>125205</v>
      </c>
      <c r="J7293" s="42"/>
      <c r="K7293" s="42"/>
      <c r="L7293" s="42" t="s">
        <v>4489</v>
      </c>
      <c r="M7293" s="42" t="s">
        <v>4056</v>
      </c>
      <c r="N7293" s="42" t="s">
        <v>2447</v>
      </c>
      <c r="O7293" s="137" t="s">
        <v>4057</v>
      </c>
      <c r="P7293" s="42" t="s">
        <v>64</v>
      </c>
      <c r="Q7293" s="42" t="s">
        <v>65</v>
      </c>
      <c r="R7293" s="42">
        <v>1</v>
      </c>
      <c r="S7293" s="137" t="s">
        <v>2419</v>
      </c>
      <c r="T7293" s="62">
        <v>683234250</v>
      </c>
      <c r="U7293" s="62">
        <v>665176615.48000002</v>
      </c>
      <c r="Z7293" s="54" t="s">
        <v>280</v>
      </c>
      <c r="AA7293" s="132">
        <v>3.2203265293022098E-6</v>
      </c>
      <c r="AJ7293" s="42"/>
      <c r="AM7293" s="42"/>
      <c r="AN7293" s="42"/>
      <c r="AO7293" s="42"/>
      <c r="AP7293" s="42"/>
      <c r="AY7293" s="42"/>
      <c r="AZ7293" s="42"/>
      <c r="BA7293" s="42"/>
      <c r="BB7293" s="42"/>
      <c r="BN7293" s="54" t="s">
        <v>4578</v>
      </c>
      <c r="BO7293" s="58" t="str">
        <f t="shared" si="113"/>
        <v>境内资产</v>
      </c>
      <c r="BP7293" s="58" t="str">
        <f>IF(M7293="",VLOOKUP(D7293,Sheet4!$A$1:$B$92,2,0),VLOOKUP(Q7293,Sheet4!$A$1:$B$92,2,0))</f>
        <v>保险资产管理产品</v>
      </c>
    </row>
    <row r="7294" spans="1:68" s="58" customFormat="1" ht="12.75" customHeight="1">
      <c r="A7294" s="64" t="s">
        <v>4007</v>
      </c>
      <c r="B7294" s="54" t="s">
        <v>4008</v>
      </c>
      <c r="C7294" s="252" t="s">
        <v>5552</v>
      </c>
      <c r="D7294" s="252" t="s">
        <v>672</v>
      </c>
      <c r="E7294" s="54" t="s">
        <v>4009</v>
      </c>
      <c r="F7294" s="54" t="s">
        <v>4008</v>
      </c>
      <c r="G7294" s="129">
        <v>1900</v>
      </c>
      <c r="H7294" s="323">
        <v>138309</v>
      </c>
      <c r="I7294" s="323">
        <v>91200</v>
      </c>
      <c r="J7294" s="42"/>
      <c r="K7294" s="42"/>
      <c r="L7294" s="42" t="s">
        <v>4489</v>
      </c>
      <c r="M7294" s="42" t="s">
        <v>4056</v>
      </c>
      <c r="N7294" s="42" t="s">
        <v>2447</v>
      </c>
      <c r="O7294" s="137" t="s">
        <v>4057</v>
      </c>
      <c r="P7294" s="42" t="s">
        <v>64</v>
      </c>
      <c r="Q7294" s="42" t="s">
        <v>65</v>
      </c>
      <c r="R7294" s="42">
        <v>1</v>
      </c>
      <c r="S7294" s="137" t="s">
        <v>2419</v>
      </c>
      <c r="T7294" s="62">
        <v>683234250</v>
      </c>
      <c r="U7294" s="62">
        <v>665176615.48000002</v>
      </c>
      <c r="Z7294" s="54" t="s">
        <v>280</v>
      </c>
      <c r="AA7294" s="132">
        <v>2.0479752428680401E-6</v>
      </c>
      <c r="AJ7294" s="42"/>
      <c r="AM7294" s="42"/>
      <c r="AN7294" s="42"/>
      <c r="AO7294" s="42"/>
      <c r="AP7294" s="42"/>
      <c r="AY7294" s="42"/>
      <c r="AZ7294" s="42"/>
      <c r="BA7294" s="42"/>
      <c r="BB7294" s="42"/>
      <c r="BN7294" s="54" t="s">
        <v>4578</v>
      </c>
      <c r="BO7294" s="58" t="str">
        <f t="shared" si="113"/>
        <v>境内资产</v>
      </c>
      <c r="BP7294" s="58" t="str">
        <f>IF(M7294="",VLOOKUP(D7294,Sheet4!$A$1:$B$92,2,0),VLOOKUP(Q7294,Sheet4!$A$1:$B$92,2,0))</f>
        <v>保险资产管理产品</v>
      </c>
    </row>
    <row r="7295" spans="1:68" s="58" customFormat="1" ht="12.75" customHeight="1">
      <c r="A7295" s="64" t="s">
        <v>4010</v>
      </c>
      <c r="B7295" s="54" t="s">
        <v>4011</v>
      </c>
      <c r="C7295" s="252" t="s">
        <v>5552</v>
      </c>
      <c r="D7295" s="252" t="s">
        <v>672</v>
      </c>
      <c r="E7295" s="54" t="s">
        <v>4012</v>
      </c>
      <c r="F7295" s="54" t="s">
        <v>4011</v>
      </c>
      <c r="G7295" s="129">
        <v>2100</v>
      </c>
      <c r="H7295" s="323">
        <v>103783</v>
      </c>
      <c r="I7295" s="323">
        <v>70245</v>
      </c>
      <c r="J7295" s="42"/>
      <c r="K7295" s="42"/>
      <c r="L7295" s="42" t="s">
        <v>4489</v>
      </c>
      <c r="M7295" s="42" t="s">
        <v>4056</v>
      </c>
      <c r="N7295" s="42" t="s">
        <v>2447</v>
      </c>
      <c r="O7295" s="137" t="s">
        <v>4057</v>
      </c>
      <c r="P7295" s="42" t="s">
        <v>64</v>
      </c>
      <c r="Q7295" s="42" t="s">
        <v>65</v>
      </c>
      <c r="R7295" s="42">
        <v>1</v>
      </c>
      <c r="S7295" s="137" t="s">
        <v>2419</v>
      </c>
      <c r="T7295" s="62">
        <v>683234250</v>
      </c>
      <c r="U7295" s="62">
        <v>665176615.48000002</v>
      </c>
      <c r="Z7295" s="54" t="s">
        <v>280</v>
      </c>
      <c r="AA7295" s="132">
        <v>2.9216767742306502E-6</v>
      </c>
      <c r="AJ7295" s="42"/>
      <c r="AM7295" s="42"/>
      <c r="AN7295" s="42"/>
      <c r="AO7295" s="42"/>
      <c r="AP7295" s="42"/>
      <c r="AY7295" s="42"/>
      <c r="AZ7295" s="42"/>
      <c r="BA7295" s="42"/>
      <c r="BB7295" s="42"/>
      <c r="BN7295" s="54" t="s">
        <v>4578</v>
      </c>
      <c r="BO7295" s="58" t="str">
        <f t="shared" si="113"/>
        <v>境内资产</v>
      </c>
      <c r="BP7295" s="58" t="str">
        <f>IF(M7295="",VLOOKUP(D7295,Sheet4!$A$1:$B$92,2,0),VLOOKUP(Q7295,Sheet4!$A$1:$B$92,2,0))</f>
        <v>保险资产管理产品</v>
      </c>
    </row>
    <row r="7296" spans="1:68" s="58" customFormat="1" ht="12.75" customHeight="1">
      <c r="A7296" s="64" t="s">
        <v>2107</v>
      </c>
      <c r="B7296" s="54" t="s">
        <v>4013</v>
      </c>
      <c r="C7296" s="252" t="s">
        <v>5552</v>
      </c>
      <c r="D7296" s="252" t="s">
        <v>672</v>
      </c>
      <c r="E7296" s="54" t="s">
        <v>4014</v>
      </c>
      <c r="F7296" s="54" t="s">
        <v>4013</v>
      </c>
      <c r="G7296" s="129">
        <v>3420</v>
      </c>
      <c r="H7296" s="323">
        <v>530445.72</v>
      </c>
      <c r="I7296" s="323">
        <v>405475.2</v>
      </c>
      <c r="J7296" s="42"/>
      <c r="K7296" s="42"/>
      <c r="L7296" s="42" t="s">
        <v>4489</v>
      </c>
      <c r="M7296" s="42" t="s">
        <v>4056</v>
      </c>
      <c r="N7296" s="42" t="s">
        <v>2447</v>
      </c>
      <c r="O7296" s="137" t="s">
        <v>4057</v>
      </c>
      <c r="P7296" s="42" t="s">
        <v>64</v>
      </c>
      <c r="Q7296" s="42" t="s">
        <v>65</v>
      </c>
      <c r="R7296" s="42">
        <v>1</v>
      </c>
      <c r="S7296" s="137" t="s">
        <v>2419</v>
      </c>
      <c r="T7296" s="62">
        <v>683234250</v>
      </c>
      <c r="U7296" s="62">
        <v>665176615.48000002</v>
      </c>
      <c r="Z7296" s="54" t="s">
        <v>280</v>
      </c>
      <c r="AA7296" s="132">
        <v>5.1238480364834501E-6</v>
      </c>
      <c r="AJ7296" s="42"/>
      <c r="AM7296" s="42"/>
      <c r="AN7296" s="42"/>
      <c r="AO7296" s="42"/>
      <c r="AP7296" s="42"/>
      <c r="AY7296" s="42"/>
      <c r="AZ7296" s="42"/>
      <c r="BA7296" s="42"/>
      <c r="BB7296" s="42"/>
      <c r="BN7296" s="54" t="s">
        <v>4578</v>
      </c>
      <c r="BO7296" s="58" t="str">
        <f t="shared" si="113"/>
        <v>境内资产</v>
      </c>
      <c r="BP7296" s="58" t="str">
        <f>IF(M7296="",VLOOKUP(D7296,Sheet4!$A$1:$B$92,2,0),VLOOKUP(Q7296,Sheet4!$A$1:$B$92,2,0))</f>
        <v>保险资产管理产品</v>
      </c>
    </row>
    <row r="7297" spans="1:68" s="58" customFormat="1" ht="12.75" customHeight="1">
      <c r="A7297" s="64" t="s">
        <v>3180</v>
      </c>
      <c r="B7297" s="54" t="s">
        <v>1522</v>
      </c>
      <c r="C7297" s="252" t="s">
        <v>5552</v>
      </c>
      <c r="D7297" s="252" t="s">
        <v>672</v>
      </c>
      <c r="E7297" s="54" t="s">
        <v>3181</v>
      </c>
      <c r="F7297" s="54" t="s">
        <v>1522</v>
      </c>
      <c r="G7297" s="129">
        <v>45500</v>
      </c>
      <c r="H7297" s="323">
        <v>269462.96999999997</v>
      </c>
      <c r="I7297" s="323">
        <v>202930</v>
      </c>
      <c r="J7297" s="42"/>
      <c r="K7297" s="42"/>
      <c r="L7297" s="42" t="s">
        <v>4489</v>
      </c>
      <c r="M7297" s="42" t="s">
        <v>4056</v>
      </c>
      <c r="N7297" s="42" t="s">
        <v>2447</v>
      </c>
      <c r="O7297" s="137" t="s">
        <v>4057</v>
      </c>
      <c r="P7297" s="42" t="s">
        <v>64</v>
      </c>
      <c r="Q7297" s="42" t="s">
        <v>65</v>
      </c>
      <c r="R7297" s="42">
        <v>1</v>
      </c>
      <c r="S7297" s="137" t="s">
        <v>2419</v>
      </c>
      <c r="T7297" s="62">
        <v>683234250</v>
      </c>
      <c r="U7297" s="62">
        <v>665176615.48000002</v>
      </c>
      <c r="Z7297" s="54" t="s">
        <v>280</v>
      </c>
      <c r="AA7297" s="132">
        <v>2.10655554417091E-6</v>
      </c>
      <c r="AJ7297" s="42"/>
      <c r="AM7297" s="42"/>
      <c r="AN7297" s="42"/>
      <c r="AO7297" s="42"/>
      <c r="AP7297" s="42"/>
      <c r="AY7297" s="42"/>
      <c r="AZ7297" s="42"/>
      <c r="BA7297" s="42"/>
      <c r="BB7297" s="42"/>
      <c r="BN7297" s="54" t="s">
        <v>4578</v>
      </c>
      <c r="BO7297" s="58" t="str">
        <f t="shared" si="113"/>
        <v>境内资产</v>
      </c>
      <c r="BP7297" s="58" t="str">
        <f>IF(M7297="",VLOOKUP(D7297,Sheet4!$A$1:$B$92,2,0),VLOOKUP(Q7297,Sheet4!$A$1:$B$92,2,0))</f>
        <v>保险资产管理产品</v>
      </c>
    </row>
    <row r="7298" spans="1:68" s="58" customFormat="1" ht="12.75" customHeight="1">
      <c r="A7298" s="64" t="s">
        <v>4015</v>
      </c>
      <c r="B7298" s="54" t="s">
        <v>4016</v>
      </c>
      <c r="C7298" s="252" t="s">
        <v>5552</v>
      </c>
      <c r="D7298" s="252" t="s">
        <v>672</v>
      </c>
      <c r="E7298" s="54" t="s">
        <v>4017</v>
      </c>
      <c r="F7298" s="54" t="s">
        <v>4016</v>
      </c>
      <c r="G7298" s="54">
        <v>200</v>
      </c>
      <c r="H7298" s="323">
        <v>34633</v>
      </c>
      <c r="I7298" s="323">
        <v>23988</v>
      </c>
      <c r="J7298" s="42"/>
      <c r="K7298" s="42"/>
      <c r="L7298" s="42" t="s">
        <v>4489</v>
      </c>
      <c r="M7298" s="42" t="s">
        <v>4056</v>
      </c>
      <c r="N7298" s="42" t="s">
        <v>2447</v>
      </c>
      <c r="O7298" s="137" t="s">
        <v>4057</v>
      </c>
      <c r="P7298" s="42" t="s">
        <v>64</v>
      </c>
      <c r="Q7298" s="42" t="s">
        <v>65</v>
      </c>
      <c r="R7298" s="42">
        <v>1</v>
      </c>
      <c r="S7298" s="137" t="s">
        <v>2419</v>
      </c>
      <c r="T7298" s="62">
        <v>683234250</v>
      </c>
      <c r="U7298" s="62">
        <v>665176615.48000002</v>
      </c>
      <c r="Z7298" s="54" t="s">
        <v>280</v>
      </c>
      <c r="AA7298" s="132">
        <v>4.99987500312492E-7</v>
      </c>
      <c r="AJ7298" s="42"/>
      <c r="AM7298" s="42"/>
      <c r="AN7298" s="42"/>
      <c r="AO7298" s="42"/>
      <c r="AP7298" s="42"/>
      <c r="AY7298" s="42"/>
      <c r="AZ7298" s="42"/>
      <c r="BA7298" s="42"/>
      <c r="BB7298" s="42"/>
      <c r="BN7298" s="54" t="s">
        <v>4578</v>
      </c>
      <c r="BO7298" s="58" t="str">
        <f t="shared" si="113"/>
        <v>境内资产</v>
      </c>
      <c r="BP7298" s="58" t="str">
        <f>IF(M7298="",VLOOKUP(D7298,Sheet4!$A$1:$B$92,2,0),VLOOKUP(Q7298,Sheet4!$A$1:$B$92,2,0))</f>
        <v>保险资产管理产品</v>
      </c>
    </row>
    <row r="7299" spans="1:68" s="58" customFormat="1" ht="12.75" customHeight="1">
      <c r="A7299" s="64" t="s">
        <v>4018</v>
      </c>
      <c r="B7299" s="54" t="s">
        <v>4019</v>
      </c>
      <c r="C7299" s="252" t="s">
        <v>5552</v>
      </c>
      <c r="D7299" s="252" t="s">
        <v>689</v>
      </c>
      <c r="E7299" s="54" t="s">
        <v>4020</v>
      </c>
      <c r="F7299" s="54" t="s">
        <v>4019</v>
      </c>
      <c r="G7299" s="129">
        <v>2597</v>
      </c>
      <c r="H7299" s="323">
        <v>204142.73</v>
      </c>
      <c r="I7299" s="323">
        <v>149691.07999999999</v>
      </c>
      <c r="J7299" s="42"/>
      <c r="K7299" s="42"/>
      <c r="L7299" s="42" t="s">
        <v>4489</v>
      </c>
      <c r="M7299" s="42" t="s">
        <v>4056</v>
      </c>
      <c r="N7299" s="42" t="s">
        <v>2447</v>
      </c>
      <c r="O7299" s="137" t="s">
        <v>4057</v>
      </c>
      <c r="P7299" s="42" t="s">
        <v>64</v>
      </c>
      <c r="Q7299" s="42" t="s">
        <v>65</v>
      </c>
      <c r="R7299" s="42">
        <v>1</v>
      </c>
      <c r="S7299" s="137" t="s">
        <v>2419</v>
      </c>
      <c r="T7299" s="62">
        <v>683234250</v>
      </c>
      <c r="U7299" s="62">
        <v>665176615.48000002</v>
      </c>
      <c r="Z7299" s="54" t="s">
        <v>280</v>
      </c>
      <c r="AA7299" s="132">
        <v>2.2925006404635001E-6</v>
      </c>
      <c r="AJ7299" s="42"/>
      <c r="AM7299" s="42"/>
      <c r="AN7299" s="42"/>
      <c r="AO7299" s="42"/>
      <c r="AP7299" s="42"/>
      <c r="AY7299" s="42"/>
      <c r="AZ7299" s="42"/>
      <c r="BA7299" s="42"/>
      <c r="BB7299" s="42"/>
      <c r="BN7299" s="54" t="s">
        <v>4578</v>
      </c>
      <c r="BO7299" s="58" t="str">
        <f t="shared" ref="BO7299:BO7362" si="114">IF(LEFT(D7299,2)="境外","境外资产","境内资产")</f>
        <v>境内资产</v>
      </c>
      <c r="BP7299" s="58" t="str">
        <f>IF(M7299="",VLOOKUP(D7299,Sheet4!$A$1:$B$92,2,0),VLOOKUP(Q7299,Sheet4!$A$1:$B$92,2,0))</f>
        <v>保险资产管理产品</v>
      </c>
    </row>
    <row r="7300" spans="1:68" s="58" customFormat="1" ht="12.75" customHeight="1">
      <c r="A7300" s="64" t="s">
        <v>4021</v>
      </c>
      <c r="B7300" s="54" t="s">
        <v>4022</v>
      </c>
      <c r="C7300" s="252" t="s">
        <v>5552</v>
      </c>
      <c r="D7300" s="252" t="s">
        <v>689</v>
      </c>
      <c r="E7300" s="54" t="s">
        <v>4023</v>
      </c>
      <c r="F7300" s="54" t="s">
        <v>4022</v>
      </c>
      <c r="G7300" s="129">
        <v>11800</v>
      </c>
      <c r="H7300" s="323">
        <v>63764.81</v>
      </c>
      <c r="I7300" s="323">
        <v>49796</v>
      </c>
      <c r="J7300" s="42"/>
      <c r="K7300" s="42"/>
      <c r="L7300" s="42" t="s">
        <v>4489</v>
      </c>
      <c r="M7300" s="42" t="s">
        <v>4056</v>
      </c>
      <c r="N7300" s="42" t="s">
        <v>2447</v>
      </c>
      <c r="O7300" s="137" t="s">
        <v>4057</v>
      </c>
      <c r="P7300" s="42" t="s">
        <v>64</v>
      </c>
      <c r="Q7300" s="42" t="s">
        <v>65</v>
      </c>
      <c r="R7300" s="42">
        <v>1</v>
      </c>
      <c r="S7300" s="137" t="s">
        <v>2419</v>
      </c>
      <c r="T7300" s="62">
        <v>683234250</v>
      </c>
      <c r="U7300" s="62">
        <v>665176615.48000002</v>
      </c>
      <c r="Z7300" s="54" t="s">
        <v>280</v>
      </c>
      <c r="AA7300" s="132">
        <v>1.1142777794408E-6</v>
      </c>
      <c r="AJ7300" s="42"/>
      <c r="AM7300" s="42"/>
      <c r="AN7300" s="42"/>
      <c r="AO7300" s="42"/>
      <c r="AP7300" s="42"/>
      <c r="AY7300" s="42"/>
      <c r="AZ7300" s="42"/>
      <c r="BA7300" s="42"/>
      <c r="BB7300" s="42"/>
      <c r="BN7300" s="54" t="s">
        <v>4578</v>
      </c>
      <c r="BO7300" s="58" t="str">
        <f t="shared" si="114"/>
        <v>境内资产</v>
      </c>
      <c r="BP7300" s="58" t="str">
        <f>IF(M7300="",VLOOKUP(D7300,Sheet4!$A$1:$B$92,2,0),VLOOKUP(Q7300,Sheet4!$A$1:$B$92,2,0))</f>
        <v>保险资产管理产品</v>
      </c>
    </row>
    <row r="7301" spans="1:68" s="58" customFormat="1" ht="12.75" customHeight="1">
      <c r="A7301" s="64" t="s">
        <v>687</v>
      </c>
      <c r="B7301" s="54" t="s">
        <v>4024</v>
      </c>
      <c r="C7301" s="252" t="s">
        <v>5552</v>
      </c>
      <c r="D7301" s="252" t="s">
        <v>689</v>
      </c>
      <c r="E7301" s="54" t="s">
        <v>690</v>
      </c>
      <c r="F7301" s="54" t="s">
        <v>4024</v>
      </c>
      <c r="G7301" s="129">
        <v>1700</v>
      </c>
      <c r="H7301" s="323">
        <v>229357.42</v>
      </c>
      <c r="I7301" s="323">
        <v>170017</v>
      </c>
      <c r="J7301" s="42"/>
      <c r="K7301" s="42"/>
      <c r="L7301" s="42" t="s">
        <v>4489</v>
      </c>
      <c r="M7301" s="42" t="s">
        <v>4056</v>
      </c>
      <c r="N7301" s="42" t="s">
        <v>2447</v>
      </c>
      <c r="O7301" s="137" t="s">
        <v>4057</v>
      </c>
      <c r="P7301" s="42" t="s">
        <v>64</v>
      </c>
      <c r="Q7301" s="42" t="s">
        <v>65</v>
      </c>
      <c r="R7301" s="42">
        <v>1</v>
      </c>
      <c r="S7301" s="137" t="s">
        <v>2419</v>
      </c>
      <c r="T7301" s="62">
        <v>683234250</v>
      </c>
      <c r="U7301" s="62">
        <v>665176615.48000002</v>
      </c>
      <c r="Z7301" s="54" t="s">
        <v>280</v>
      </c>
      <c r="AA7301" s="132">
        <v>2.7586453999555499E-6</v>
      </c>
      <c r="AJ7301" s="42"/>
      <c r="AM7301" s="42"/>
      <c r="AN7301" s="42"/>
      <c r="AO7301" s="42"/>
      <c r="AP7301" s="42"/>
      <c r="AY7301" s="42"/>
      <c r="AZ7301" s="42"/>
      <c r="BA7301" s="42"/>
      <c r="BB7301" s="42"/>
      <c r="BN7301" s="54" t="s">
        <v>4578</v>
      </c>
      <c r="BO7301" s="58" t="str">
        <f t="shared" si="114"/>
        <v>境内资产</v>
      </c>
      <c r="BP7301" s="58" t="str">
        <f>IF(M7301="",VLOOKUP(D7301,Sheet4!$A$1:$B$92,2,0),VLOOKUP(Q7301,Sheet4!$A$1:$B$92,2,0))</f>
        <v>保险资产管理产品</v>
      </c>
    </row>
    <row r="7302" spans="1:68" s="58" customFormat="1" ht="12.75" customHeight="1">
      <c r="A7302" s="64" t="s">
        <v>3202</v>
      </c>
      <c r="B7302" s="54" t="s">
        <v>3203</v>
      </c>
      <c r="C7302" s="252" t="s">
        <v>5552</v>
      </c>
      <c r="D7302" s="252" t="s">
        <v>672</v>
      </c>
      <c r="E7302" s="54" t="s">
        <v>3204</v>
      </c>
      <c r="F7302" s="54" t="s">
        <v>3203</v>
      </c>
      <c r="G7302" s="129">
        <v>1100</v>
      </c>
      <c r="H7302" s="323">
        <v>161140.5</v>
      </c>
      <c r="I7302" s="323">
        <v>87461</v>
      </c>
      <c r="J7302" s="42"/>
      <c r="K7302" s="42"/>
      <c r="L7302" s="42" t="s">
        <v>4489</v>
      </c>
      <c r="M7302" s="42" t="s">
        <v>4056</v>
      </c>
      <c r="N7302" s="42" t="s">
        <v>2447</v>
      </c>
      <c r="O7302" s="137" t="s">
        <v>4057</v>
      </c>
      <c r="P7302" s="42" t="s">
        <v>64</v>
      </c>
      <c r="Q7302" s="42" t="s">
        <v>65</v>
      </c>
      <c r="R7302" s="42">
        <v>1</v>
      </c>
      <c r="S7302" s="137" t="s">
        <v>2419</v>
      </c>
      <c r="T7302" s="62">
        <v>683234250</v>
      </c>
      <c r="U7302" s="62">
        <v>665176615.48000002</v>
      </c>
      <c r="Z7302" s="54" t="s">
        <v>280</v>
      </c>
      <c r="AA7302" s="132">
        <v>1.37209980978331E-6</v>
      </c>
      <c r="AJ7302" s="42"/>
      <c r="AM7302" s="42"/>
      <c r="AN7302" s="42"/>
      <c r="AO7302" s="42"/>
      <c r="AP7302" s="42"/>
      <c r="AY7302" s="42"/>
      <c r="AZ7302" s="42"/>
      <c r="BA7302" s="42"/>
      <c r="BB7302" s="42"/>
      <c r="BN7302" s="54" t="s">
        <v>4578</v>
      </c>
      <c r="BO7302" s="58" t="str">
        <f t="shared" si="114"/>
        <v>境内资产</v>
      </c>
      <c r="BP7302" s="58" t="str">
        <f>IF(M7302="",VLOOKUP(D7302,Sheet4!$A$1:$B$92,2,0),VLOOKUP(Q7302,Sheet4!$A$1:$B$92,2,0))</f>
        <v>保险资产管理产品</v>
      </c>
    </row>
    <row r="7303" spans="1:68" s="58" customFormat="1" ht="12.75" customHeight="1">
      <c r="A7303" s="64" t="s">
        <v>1565</v>
      </c>
      <c r="B7303" s="54" t="s">
        <v>1566</v>
      </c>
      <c r="C7303" s="252" t="s">
        <v>5552</v>
      </c>
      <c r="D7303" s="252" t="s">
        <v>689</v>
      </c>
      <c r="E7303" s="54" t="s">
        <v>1567</v>
      </c>
      <c r="F7303" s="54" t="s">
        <v>1566</v>
      </c>
      <c r="G7303" s="129">
        <v>1000</v>
      </c>
      <c r="H7303" s="323">
        <v>310016</v>
      </c>
      <c r="I7303" s="323">
        <v>158990</v>
      </c>
      <c r="J7303" s="42"/>
      <c r="K7303" s="42"/>
      <c r="L7303" s="42" t="s">
        <v>4489</v>
      </c>
      <c r="M7303" s="42" t="s">
        <v>4056</v>
      </c>
      <c r="N7303" s="42" t="s">
        <v>2447</v>
      </c>
      <c r="O7303" s="137" t="s">
        <v>4057</v>
      </c>
      <c r="P7303" s="42" t="s">
        <v>64</v>
      </c>
      <c r="Q7303" s="42" t="s">
        <v>65</v>
      </c>
      <c r="R7303" s="42">
        <v>1</v>
      </c>
      <c r="S7303" s="137" t="s">
        <v>2419</v>
      </c>
      <c r="T7303" s="62">
        <v>683234250</v>
      </c>
      <c r="U7303" s="62">
        <v>665176615.48000002</v>
      </c>
      <c r="Z7303" s="54" t="s">
        <v>280</v>
      </c>
      <c r="AA7303" s="132">
        <v>2.1691973969631199E-6</v>
      </c>
      <c r="AJ7303" s="42"/>
      <c r="AM7303" s="42"/>
      <c r="AN7303" s="42"/>
      <c r="AO7303" s="42"/>
      <c r="AP7303" s="42"/>
      <c r="AY7303" s="42"/>
      <c r="AZ7303" s="42"/>
      <c r="BA7303" s="42"/>
      <c r="BB7303" s="42"/>
      <c r="BN7303" s="54" t="s">
        <v>4578</v>
      </c>
      <c r="BO7303" s="58" t="str">
        <f t="shared" si="114"/>
        <v>境内资产</v>
      </c>
      <c r="BP7303" s="58" t="str">
        <f>IF(M7303="",VLOOKUP(D7303,Sheet4!$A$1:$B$92,2,0),VLOOKUP(Q7303,Sheet4!$A$1:$B$92,2,0))</f>
        <v>保险资产管理产品</v>
      </c>
    </row>
    <row r="7304" spans="1:68" s="58" customFormat="1" ht="12.75" customHeight="1">
      <c r="A7304" s="64" t="s">
        <v>4025</v>
      </c>
      <c r="B7304" s="54" t="s">
        <v>4026</v>
      </c>
      <c r="C7304" s="252" t="s">
        <v>5552</v>
      </c>
      <c r="D7304" s="252" t="s">
        <v>689</v>
      </c>
      <c r="E7304" s="54" t="s">
        <v>4027</v>
      </c>
      <c r="F7304" s="54" t="s">
        <v>4026</v>
      </c>
      <c r="G7304" s="129">
        <v>3800</v>
      </c>
      <c r="H7304" s="323">
        <v>102690.66</v>
      </c>
      <c r="I7304" s="323">
        <v>76304</v>
      </c>
      <c r="J7304" s="42"/>
      <c r="K7304" s="42"/>
      <c r="L7304" s="42" t="s">
        <v>4489</v>
      </c>
      <c r="M7304" s="42" t="s">
        <v>4056</v>
      </c>
      <c r="N7304" s="42" t="s">
        <v>2447</v>
      </c>
      <c r="O7304" s="137" t="s">
        <v>4057</v>
      </c>
      <c r="P7304" s="42" t="s">
        <v>64</v>
      </c>
      <c r="Q7304" s="42" t="s">
        <v>65</v>
      </c>
      <c r="R7304" s="42">
        <v>1</v>
      </c>
      <c r="S7304" s="137" t="s">
        <v>2419</v>
      </c>
      <c r="T7304" s="62">
        <v>683234250</v>
      </c>
      <c r="U7304" s="62">
        <v>665176615.48000002</v>
      </c>
      <c r="Z7304" s="54" t="s">
        <v>280</v>
      </c>
      <c r="AA7304" s="132">
        <v>1.3969055752842801E-6</v>
      </c>
      <c r="AJ7304" s="42"/>
      <c r="AM7304" s="42"/>
      <c r="AN7304" s="42"/>
      <c r="AO7304" s="42"/>
      <c r="AP7304" s="42"/>
      <c r="AY7304" s="42"/>
      <c r="AZ7304" s="42"/>
      <c r="BA7304" s="42"/>
      <c r="BB7304" s="42"/>
      <c r="BN7304" s="54" t="s">
        <v>4578</v>
      </c>
      <c r="BO7304" s="58" t="str">
        <f t="shared" si="114"/>
        <v>境内资产</v>
      </c>
      <c r="BP7304" s="58" t="str">
        <f>IF(M7304="",VLOOKUP(D7304,Sheet4!$A$1:$B$92,2,0),VLOOKUP(Q7304,Sheet4!$A$1:$B$92,2,0))</f>
        <v>保险资产管理产品</v>
      </c>
    </row>
    <row r="7305" spans="1:68" s="58" customFormat="1" ht="12.75" customHeight="1">
      <c r="A7305" s="64" t="s">
        <v>2292</v>
      </c>
      <c r="B7305" s="54" t="s">
        <v>2343</v>
      </c>
      <c r="C7305" s="252" t="s">
        <v>5552</v>
      </c>
      <c r="D7305" s="252" t="s">
        <v>689</v>
      </c>
      <c r="E7305" s="54" t="s">
        <v>3219</v>
      </c>
      <c r="F7305" s="54" t="s">
        <v>2343</v>
      </c>
      <c r="G7305" s="54">
        <v>200</v>
      </c>
      <c r="H7305" s="323">
        <v>165060</v>
      </c>
      <c r="I7305" s="323">
        <v>111716</v>
      </c>
      <c r="J7305" s="42"/>
      <c r="K7305" s="42"/>
      <c r="L7305" s="42" t="s">
        <v>4489</v>
      </c>
      <c r="M7305" s="42" t="s">
        <v>4056</v>
      </c>
      <c r="N7305" s="42" t="s">
        <v>2447</v>
      </c>
      <c r="O7305" s="137" t="s">
        <v>4057</v>
      </c>
      <c r="P7305" s="42" t="s">
        <v>64</v>
      </c>
      <c r="Q7305" s="42" t="s">
        <v>65</v>
      </c>
      <c r="R7305" s="42">
        <v>1</v>
      </c>
      <c r="S7305" s="137" t="s">
        <v>2419</v>
      </c>
      <c r="T7305" s="62">
        <v>683234250</v>
      </c>
      <c r="U7305" s="62">
        <v>665176615.48000002</v>
      </c>
      <c r="Z7305" s="54" t="s">
        <v>280</v>
      </c>
      <c r="AA7305" s="132">
        <v>2.9937291851623001E-6</v>
      </c>
      <c r="AJ7305" s="42"/>
      <c r="AM7305" s="42"/>
      <c r="AN7305" s="42"/>
      <c r="AO7305" s="42"/>
      <c r="AP7305" s="42"/>
      <c r="AY7305" s="42"/>
      <c r="AZ7305" s="42"/>
      <c r="BA7305" s="42"/>
      <c r="BB7305" s="42"/>
      <c r="BN7305" s="54" t="s">
        <v>4578</v>
      </c>
      <c r="BO7305" s="58" t="str">
        <f t="shared" si="114"/>
        <v>境内资产</v>
      </c>
      <c r="BP7305" s="58" t="str">
        <f>IF(M7305="",VLOOKUP(D7305,Sheet4!$A$1:$B$92,2,0),VLOOKUP(Q7305,Sheet4!$A$1:$B$92,2,0))</f>
        <v>保险资产管理产品</v>
      </c>
    </row>
    <row r="7306" spans="1:68" s="58" customFormat="1" ht="12.75" customHeight="1">
      <c r="A7306" s="64" t="s">
        <v>1615</v>
      </c>
      <c r="B7306" s="54" t="s">
        <v>1616</v>
      </c>
      <c r="C7306" s="252" t="s">
        <v>5552</v>
      </c>
      <c r="D7306" s="252" t="s">
        <v>689</v>
      </c>
      <c r="E7306" s="54" t="s">
        <v>1617</v>
      </c>
      <c r="F7306" s="54" t="s">
        <v>1616</v>
      </c>
      <c r="G7306" s="129">
        <v>1455</v>
      </c>
      <c r="H7306" s="323">
        <v>49309.95</v>
      </c>
      <c r="I7306" s="323">
        <v>49309.95</v>
      </c>
      <c r="J7306" s="42"/>
      <c r="K7306" s="42"/>
      <c r="L7306" s="42" t="s">
        <v>4489</v>
      </c>
      <c r="M7306" s="42" t="s">
        <v>4056</v>
      </c>
      <c r="N7306" s="42" t="s">
        <v>2447</v>
      </c>
      <c r="O7306" s="137" t="s">
        <v>4057</v>
      </c>
      <c r="P7306" s="42" t="s">
        <v>64</v>
      </c>
      <c r="Q7306" s="42" t="s">
        <v>65</v>
      </c>
      <c r="R7306" s="42">
        <v>1</v>
      </c>
      <c r="S7306" s="137" t="s">
        <v>2419</v>
      </c>
      <c r="T7306" s="62">
        <v>683234250</v>
      </c>
      <c r="U7306" s="62">
        <v>665176615.48000002</v>
      </c>
      <c r="Z7306" s="54" t="s">
        <v>68</v>
      </c>
      <c r="AA7306" s="132" t="e">
        <v>#DIV/0!</v>
      </c>
      <c r="AJ7306" s="42"/>
      <c r="AM7306" s="42"/>
      <c r="AN7306" s="42"/>
      <c r="AO7306" s="42"/>
      <c r="AP7306" s="42"/>
      <c r="AY7306" s="42"/>
      <c r="AZ7306" s="42"/>
      <c r="BA7306" s="42"/>
      <c r="BB7306" s="42"/>
      <c r="BN7306" s="54" t="s">
        <v>4578</v>
      </c>
      <c r="BO7306" s="58" t="str">
        <f t="shared" si="114"/>
        <v>境内资产</v>
      </c>
      <c r="BP7306" s="58" t="str">
        <f>IF(M7306="",VLOOKUP(D7306,Sheet4!$A$1:$B$92,2,0),VLOOKUP(Q7306,Sheet4!$A$1:$B$92,2,0))</f>
        <v>保险资产管理产品</v>
      </c>
    </row>
    <row r="7307" spans="1:68" s="58" customFormat="1" ht="12.75" customHeight="1">
      <c r="A7307" s="64" t="s">
        <v>4028</v>
      </c>
      <c r="B7307" s="54" t="s">
        <v>4029</v>
      </c>
      <c r="C7307" s="252" t="s">
        <v>5552</v>
      </c>
      <c r="D7307" s="252" t="s">
        <v>689</v>
      </c>
      <c r="E7307" s="54" t="s">
        <v>4030</v>
      </c>
      <c r="F7307" s="54" t="s">
        <v>4029</v>
      </c>
      <c r="G7307" s="54">
        <v>400</v>
      </c>
      <c r="H7307" s="323">
        <v>84642</v>
      </c>
      <c r="I7307" s="323">
        <v>52000</v>
      </c>
      <c r="J7307" s="42"/>
      <c r="K7307" s="42"/>
      <c r="L7307" s="42" t="s">
        <v>4489</v>
      </c>
      <c r="M7307" s="42" t="s">
        <v>4056</v>
      </c>
      <c r="N7307" s="42" t="s">
        <v>2447</v>
      </c>
      <c r="O7307" s="137" t="s">
        <v>4057</v>
      </c>
      <c r="P7307" s="42" t="s">
        <v>64</v>
      </c>
      <c r="Q7307" s="42" t="s">
        <v>65</v>
      </c>
      <c r="R7307" s="42">
        <v>1</v>
      </c>
      <c r="S7307" s="137" t="s">
        <v>2419</v>
      </c>
      <c r="T7307" s="62">
        <v>683234250</v>
      </c>
      <c r="U7307" s="62">
        <v>665176615.48000002</v>
      </c>
      <c r="Z7307" s="54" t="s">
        <v>280</v>
      </c>
      <c r="AA7307" s="132">
        <v>8.3145342234200196E-7</v>
      </c>
      <c r="AJ7307" s="42"/>
      <c r="AM7307" s="42"/>
      <c r="AN7307" s="42"/>
      <c r="AO7307" s="42"/>
      <c r="AP7307" s="42"/>
      <c r="AY7307" s="42"/>
      <c r="AZ7307" s="42"/>
      <c r="BA7307" s="42"/>
      <c r="BB7307" s="42"/>
      <c r="BN7307" s="54" t="s">
        <v>4578</v>
      </c>
      <c r="BO7307" s="58" t="str">
        <f t="shared" si="114"/>
        <v>境内资产</v>
      </c>
      <c r="BP7307" s="58" t="str">
        <f>IF(M7307="",VLOOKUP(D7307,Sheet4!$A$1:$B$92,2,0),VLOOKUP(Q7307,Sheet4!$A$1:$B$92,2,0))</f>
        <v>保险资产管理产品</v>
      </c>
    </row>
    <row r="7308" spans="1:68" s="58" customFormat="1" ht="12.75" customHeight="1">
      <c r="A7308" s="64" t="s">
        <v>4031</v>
      </c>
      <c r="B7308" s="54" t="s">
        <v>4032</v>
      </c>
      <c r="C7308" s="252" t="s">
        <v>5552</v>
      </c>
      <c r="D7308" s="252" t="s">
        <v>689</v>
      </c>
      <c r="E7308" s="54" t="s">
        <v>4033</v>
      </c>
      <c r="F7308" s="54" t="s">
        <v>4032</v>
      </c>
      <c r="G7308" s="129">
        <v>1900</v>
      </c>
      <c r="H7308" s="323">
        <v>127131</v>
      </c>
      <c r="I7308" s="323">
        <v>88008</v>
      </c>
      <c r="J7308" s="42"/>
      <c r="K7308" s="42"/>
      <c r="L7308" s="42" t="s">
        <v>4489</v>
      </c>
      <c r="M7308" s="42" t="s">
        <v>4056</v>
      </c>
      <c r="N7308" s="42" t="s">
        <v>2447</v>
      </c>
      <c r="O7308" s="137" t="s">
        <v>4057</v>
      </c>
      <c r="P7308" s="42" t="s">
        <v>64</v>
      </c>
      <c r="Q7308" s="42" t="s">
        <v>65</v>
      </c>
      <c r="R7308" s="42">
        <v>1</v>
      </c>
      <c r="S7308" s="137" t="s">
        <v>2419</v>
      </c>
      <c r="T7308" s="62">
        <v>683234250</v>
      </c>
      <c r="U7308" s="62">
        <v>665176615.48000002</v>
      </c>
      <c r="Z7308" s="54" t="s">
        <v>280</v>
      </c>
      <c r="AA7308" s="132">
        <v>1.43929377654121E-6</v>
      </c>
      <c r="AJ7308" s="42"/>
      <c r="AM7308" s="42"/>
      <c r="AN7308" s="42"/>
      <c r="AO7308" s="42"/>
      <c r="AP7308" s="42"/>
      <c r="AY7308" s="42"/>
      <c r="AZ7308" s="42"/>
      <c r="BA7308" s="42"/>
      <c r="BB7308" s="42"/>
      <c r="BN7308" s="54" t="s">
        <v>4578</v>
      </c>
      <c r="BO7308" s="58" t="str">
        <f t="shared" si="114"/>
        <v>境内资产</v>
      </c>
      <c r="BP7308" s="58" t="str">
        <f>IF(M7308="",VLOOKUP(D7308,Sheet4!$A$1:$B$92,2,0),VLOOKUP(Q7308,Sheet4!$A$1:$B$92,2,0))</f>
        <v>保险资产管理产品</v>
      </c>
    </row>
    <row r="7309" spans="1:68" s="58" customFormat="1" ht="12.75" customHeight="1">
      <c r="A7309" s="64" t="s">
        <v>2152</v>
      </c>
      <c r="B7309" s="54" t="s">
        <v>4034</v>
      </c>
      <c r="C7309" s="252" t="s">
        <v>5552</v>
      </c>
      <c r="D7309" s="252" t="s">
        <v>689</v>
      </c>
      <c r="E7309" s="54" t="s">
        <v>4035</v>
      </c>
      <c r="F7309" s="54" t="s">
        <v>4034</v>
      </c>
      <c r="G7309" s="129">
        <v>4800</v>
      </c>
      <c r="H7309" s="323">
        <v>329835</v>
      </c>
      <c r="I7309" s="323">
        <v>233280</v>
      </c>
      <c r="J7309" s="42"/>
      <c r="K7309" s="42"/>
      <c r="L7309" s="42" t="s">
        <v>4489</v>
      </c>
      <c r="M7309" s="42" t="s">
        <v>4056</v>
      </c>
      <c r="N7309" s="42" t="s">
        <v>2447</v>
      </c>
      <c r="O7309" s="137" t="s">
        <v>4057</v>
      </c>
      <c r="P7309" s="42" t="s">
        <v>64</v>
      </c>
      <c r="Q7309" s="42" t="s">
        <v>65</v>
      </c>
      <c r="R7309" s="42">
        <v>1</v>
      </c>
      <c r="S7309" s="137" t="s">
        <v>2419</v>
      </c>
      <c r="T7309" s="62">
        <v>683234250</v>
      </c>
      <c r="U7309" s="62">
        <v>665176615.48000002</v>
      </c>
      <c r="Z7309" s="54" t="s">
        <v>280</v>
      </c>
      <c r="AA7309" s="132">
        <v>2.2144435637443502E-6</v>
      </c>
      <c r="AJ7309" s="42"/>
      <c r="AM7309" s="42"/>
      <c r="AN7309" s="42"/>
      <c r="AO7309" s="42"/>
      <c r="AP7309" s="42"/>
      <c r="AY7309" s="42"/>
      <c r="AZ7309" s="42"/>
      <c r="BA7309" s="42"/>
      <c r="BB7309" s="42"/>
      <c r="BN7309" s="54" t="s">
        <v>4578</v>
      </c>
      <c r="BO7309" s="58" t="str">
        <f t="shared" si="114"/>
        <v>境内资产</v>
      </c>
      <c r="BP7309" s="58" t="str">
        <f>IF(M7309="",VLOOKUP(D7309,Sheet4!$A$1:$B$92,2,0),VLOOKUP(Q7309,Sheet4!$A$1:$B$92,2,0))</f>
        <v>保险资产管理产品</v>
      </c>
    </row>
    <row r="7310" spans="1:68" s="58" customFormat="1" ht="12.75" customHeight="1">
      <c r="A7310" s="64" t="s">
        <v>691</v>
      </c>
      <c r="B7310" s="54" t="s">
        <v>692</v>
      </c>
      <c r="C7310" s="252" t="s">
        <v>5552</v>
      </c>
      <c r="D7310" s="252" t="s">
        <v>689</v>
      </c>
      <c r="E7310" s="54" t="s">
        <v>693</v>
      </c>
      <c r="F7310" s="54" t="s">
        <v>692</v>
      </c>
      <c r="G7310" s="129">
        <v>10200</v>
      </c>
      <c r="H7310" s="323">
        <v>531883</v>
      </c>
      <c r="I7310" s="323">
        <v>386682</v>
      </c>
      <c r="J7310" s="42"/>
      <c r="K7310" s="42"/>
      <c r="L7310" s="42" t="s">
        <v>4489</v>
      </c>
      <c r="M7310" s="42" t="s">
        <v>4056</v>
      </c>
      <c r="N7310" s="42" t="s">
        <v>2447</v>
      </c>
      <c r="O7310" s="137" t="s">
        <v>4057</v>
      </c>
      <c r="P7310" s="42" t="s">
        <v>64</v>
      </c>
      <c r="Q7310" s="42" t="s">
        <v>65</v>
      </c>
      <c r="R7310" s="42">
        <v>1</v>
      </c>
      <c r="S7310" s="137" t="s">
        <v>2419</v>
      </c>
      <c r="T7310" s="62">
        <v>683234250</v>
      </c>
      <c r="U7310" s="62">
        <v>665176615.48000002</v>
      </c>
      <c r="Z7310" s="54" t="s">
        <v>280</v>
      </c>
      <c r="AA7310" s="132">
        <v>1.2897912258188699E-6</v>
      </c>
      <c r="AJ7310" s="42"/>
      <c r="AM7310" s="42"/>
      <c r="AN7310" s="42"/>
      <c r="AO7310" s="42"/>
      <c r="AP7310" s="42"/>
      <c r="AY7310" s="42"/>
      <c r="AZ7310" s="42"/>
      <c r="BA7310" s="42"/>
      <c r="BB7310" s="42"/>
      <c r="BN7310" s="54" t="s">
        <v>4578</v>
      </c>
      <c r="BO7310" s="58" t="str">
        <f t="shared" si="114"/>
        <v>境内资产</v>
      </c>
      <c r="BP7310" s="58" t="str">
        <f>IF(M7310="",VLOOKUP(D7310,Sheet4!$A$1:$B$92,2,0),VLOOKUP(Q7310,Sheet4!$A$1:$B$92,2,0))</f>
        <v>保险资产管理产品</v>
      </c>
    </row>
    <row r="7311" spans="1:68" s="58" customFormat="1" ht="12.75" customHeight="1">
      <c r="A7311" s="64" t="s">
        <v>1060</v>
      </c>
      <c r="B7311" s="130" t="s">
        <v>1061</v>
      </c>
      <c r="C7311" s="252" t="s">
        <v>1258</v>
      </c>
      <c r="D7311" s="252" t="s">
        <v>1259</v>
      </c>
      <c r="E7311" s="54" t="s">
        <v>1062</v>
      </c>
      <c r="F7311" s="54" t="s">
        <v>1063</v>
      </c>
      <c r="G7311" s="129">
        <v>50000</v>
      </c>
      <c r="H7311" s="323">
        <v>5946438.04</v>
      </c>
      <c r="I7311" s="323">
        <v>6131002.3300000001</v>
      </c>
      <c r="J7311" s="54" t="s">
        <v>3265</v>
      </c>
      <c r="K7311" s="54"/>
      <c r="L7311" s="54" t="s">
        <v>4489</v>
      </c>
      <c r="M7311" s="42" t="s">
        <v>4056</v>
      </c>
      <c r="N7311" s="42" t="s">
        <v>2447</v>
      </c>
      <c r="O7311" s="137" t="s">
        <v>4057</v>
      </c>
      <c r="P7311" s="42" t="s">
        <v>64</v>
      </c>
      <c r="Q7311" s="42" t="s">
        <v>65</v>
      </c>
      <c r="R7311" s="42">
        <v>1</v>
      </c>
      <c r="S7311" s="137" t="s">
        <v>2419</v>
      </c>
      <c r="T7311" s="62">
        <v>683234250</v>
      </c>
      <c r="U7311" s="62">
        <v>665176615.48000002</v>
      </c>
      <c r="Z7311" s="54"/>
      <c r="AA7311" s="132"/>
      <c r="AJ7311" s="42"/>
      <c r="AM7311" s="42"/>
      <c r="AN7311" s="42"/>
      <c r="AO7311" s="42"/>
      <c r="AP7311" s="42"/>
      <c r="AY7311" s="108">
        <v>6</v>
      </c>
      <c r="AZ7311" s="54" t="s">
        <v>74</v>
      </c>
      <c r="BA7311" s="67">
        <v>0</v>
      </c>
      <c r="BB7311" s="50" t="s">
        <v>68</v>
      </c>
      <c r="BN7311" s="54" t="s">
        <v>4578</v>
      </c>
      <c r="BO7311" s="58" t="str">
        <f t="shared" si="114"/>
        <v>境内资产</v>
      </c>
      <c r="BP7311" s="58" t="str">
        <f>IF(M7311="",VLOOKUP(D7311,Sheet4!$A$1:$B$92,2,0),VLOOKUP(Q7311,Sheet4!$A$1:$B$92,2,0))</f>
        <v>保险资产管理产品</v>
      </c>
    </row>
    <row r="7312" spans="1:68" s="58" customFormat="1" ht="12.75" customHeight="1">
      <c r="A7312" s="64" t="s">
        <v>1048</v>
      </c>
      <c r="B7312" s="130" t="s">
        <v>1049</v>
      </c>
      <c r="C7312" s="252" t="s">
        <v>1258</v>
      </c>
      <c r="D7312" s="252" t="s">
        <v>1259</v>
      </c>
      <c r="E7312" s="54" t="s">
        <v>1050</v>
      </c>
      <c r="F7312" s="54" t="s">
        <v>1051</v>
      </c>
      <c r="G7312" s="129">
        <v>58770</v>
      </c>
      <c r="H7312" s="323">
        <v>6584443.0800000001</v>
      </c>
      <c r="I7312" s="323">
        <v>6421210.04</v>
      </c>
      <c r="J7312" s="54" t="s">
        <v>4064</v>
      </c>
      <c r="K7312" s="54"/>
      <c r="L7312" s="54" t="s">
        <v>4489</v>
      </c>
      <c r="M7312" s="42" t="s">
        <v>4056</v>
      </c>
      <c r="N7312" s="42" t="s">
        <v>2447</v>
      </c>
      <c r="O7312" s="137" t="s">
        <v>4057</v>
      </c>
      <c r="P7312" s="42" t="s">
        <v>64</v>
      </c>
      <c r="Q7312" s="42" t="s">
        <v>65</v>
      </c>
      <c r="R7312" s="42">
        <v>1</v>
      </c>
      <c r="S7312" s="137" t="s">
        <v>2419</v>
      </c>
      <c r="T7312" s="62">
        <v>683234250</v>
      </c>
      <c r="U7312" s="62">
        <v>665176615.48000002</v>
      </c>
      <c r="Z7312" s="54"/>
      <c r="AA7312" s="132"/>
      <c r="AJ7312" s="42"/>
      <c r="AM7312" s="42"/>
      <c r="AN7312" s="42"/>
      <c r="AO7312" s="42"/>
      <c r="AP7312" s="42"/>
      <c r="AY7312" s="108">
        <v>6</v>
      </c>
      <c r="AZ7312" s="54" t="s">
        <v>74</v>
      </c>
      <c r="BA7312" s="67">
        <v>0</v>
      </c>
      <c r="BB7312" s="50" t="s">
        <v>68</v>
      </c>
      <c r="BN7312" s="54" t="s">
        <v>4578</v>
      </c>
      <c r="BO7312" s="58" t="str">
        <f t="shared" si="114"/>
        <v>境内资产</v>
      </c>
      <c r="BP7312" s="58" t="str">
        <f>IF(M7312="",VLOOKUP(D7312,Sheet4!$A$1:$B$92,2,0),VLOOKUP(Q7312,Sheet4!$A$1:$B$92,2,0))</f>
        <v>保险资产管理产品</v>
      </c>
    </row>
    <row r="7313" spans="1:68" s="58" customFormat="1" ht="12.75" customHeight="1">
      <c r="A7313" s="64" t="s">
        <v>3267</v>
      </c>
      <c r="B7313" s="130" t="s">
        <v>3268</v>
      </c>
      <c r="C7313" s="252" t="s">
        <v>1258</v>
      </c>
      <c r="D7313" s="252" t="s">
        <v>1259</v>
      </c>
      <c r="E7313" s="54" t="s">
        <v>3269</v>
      </c>
      <c r="F7313" s="54" t="s">
        <v>3270</v>
      </c>
      <c r="G7313" s="54">
        <v>100</v>
      </c>
      <c r="H7313" s="323">
        <v>10001.969999999999</v>
      </c>
      <c r="I7313" s="323">
        <v>10001.969999999999</v>
      </c>
      <c r="J7313" s="54" t="s">
        <v>4052</v>
      </c>
      <c r="K7313" s="54"/>
      <c r="L7313" s="54" t="s">
        <v>4489</v>
      </c>
      <c r="M7313" s="42" t="s">
        <v>4056</v>
      </c>
      <c r="N7313" s="42" t="s">
        <v>2447</v>
      </c>
      <c r="O7313" s="137" t="s">
        <v>4057</v>
      </c>
      <c r="P7313" s="42" t="s">
        <v>64</v>
      </c>
      <c r="Q7313" s="42" t="s">
        <v>65</v>
      </c>
      <c r="R7313" s="42">
        <v>1</v>
      </c>
      <c r="S7313" s="137" t="s">
        <v>2419</v>
      </c>
      <c r="T7313" s="62">
        <v>683234250</v>
      </c>
      <c r="U7313" s="62">
        <v>665176615.48000002</v>
      </c>
      <c r="Z7313" s="54"/>
      <c r="AA7313" s="132"/>
      <c r="AJ7313" s="42"/>
      <c r="AM7313" s="42"/>
      <c r="AN7313" s="42"/>
      <c r="AO7313" s="42"/>
      <c r="AP7313" s="42"/>
      <c r="AY7313" s="108">
        <v>6</v>
      </c>
      <c r="AZ7313" s="54" t="s">
        <v>74</v>
      </c>
      <c r="BA7313" s="67">
        <v>0</v>
      </c>
      <c r="BB7313" s="50" t="s">
        <v>68</v>
      </c>
      <c r="BN7313" s="54" t="s">
        <v>4578</v>
      </c>
      <c r="BO7313" s="58" t="str">
        <f t="shared" si="114"/>
        <v>境内资产</v>
      </c>
      <c r="BP7313" s="58" t="str">
        <f>IF(M7313="",VLOOKUP(D7313,Sheet4!$A$1:$B$92,2,0),VLOOKUP(Q7313,Sheet4!$A$1:$B$92,2,0))</f>
        <v>保险资产管理产品</v>
      </c>
    </row>
    <row r="7314" spans="1:68" s="58" customFormat="1" ht="12.75" customHeight="1">
      <c r="A7314" s="64" t="s">
        <v>3281</v>
      </c>
      <c r="B7314" s="130" t="s">
        <v>3282</v>
      </c>
      <c r="C7314" s="255" t="s">
        <v>71</v>
      </c>
      <c r="D7314" s="245" t="s">
        <v>1154</v>
      </c>
      <c r="E7314" s="54" t="s">
        <v>3283</v>
      </c>
      <c r="F7314" s="54" t="s">
        <v>3284</v>
      </c>
      <c r="G7314" s="129">
        <v>300000</v>
      </c>
      <c r="H7314" s="323">
        <v>30548408.219999999</v>
      </c>
      <c r="I7314" s="323">
        <v>30930308.219999999</v>
      </c>
      <c r="J7314" s="54" t="s">
        <v>3285</v>
      </c>
      <c r="K7314" s="54"/>
      <c r="L7314" s="54" t="s">
        <v>4489</v>
      </c>
      <c r="M7314" s="42" t="s">
        <v>4056</v>
      </c>
      <c r="N7314" s="42" t="s">
        <v>2447</v>
      </c>
      <c r="O7314" s="137" t="s">
        <v>4057</v>
      </c>
      <c r="P7314" s="42" t="s">
        <v>64</v>
      </c>
      <c r="Q7314" s="42" t="s">
        <v>65</v>
      </c>
      <c r="R7314" s="42">
        <v>1</v>
      </c>
      <c r="S7314" s="137" t="s">
        <v>2419</v>
      </c>
      <c r="T7314" s="62">
        <v>683234250</v>
      </c>
      <c r="U7314" s="62">
        <v>665176615.48000002</v>
      </c>
      <c r="Z7314" s="54"/>
      <c r="AA7314" s="132"/>
      <c r="AJ7314" s="42"/>
      <c r="AM7314" s="42"/>
      <c r="AN7314" s="42"/>
      <c r="AO7314" s="42"/>
      <c r="AP7314" s="42"/>
      <c r="AY7314" s="54">
        <v>1.5</v>
      </c>
      <c r="AZ7314" s="54" t="s">
        <v>84</v>
      </c>
      <c r="BA7314" s="54">
        <v>1.4214</v>
      </c>
      <c r="BB7314" s="50" t="s">
        <v>68</v>
      </c>
      <c r="BN7314" s="54" t="s">
        <v>4578</v>
      </c>
      <c r="BO7314" s="58" t="str">
        <f t="shared" si="114"/>
        <v>境内资产</v>
      </c>
      <c r="BP7314" s="58" t="str">
        <f>IF(M7314="",VLOOKUP(D7314,Sheet4!$A$1:$B$92,2,0),VLOOKUP(Q7314,Sheet4!$A$1:$B$92,2,0))</f>
        <v>保险资产管理产品</v>
      </c>
    </row>
    <row r="7315" spans="1:68" s="58" customFormat="1" ht="12.75" customHeight="1">
      <c r="A7315" s="64" t="s">
        <v>3435</v>
      </c>
      <c r="B7315" s="130" t="s">
        <v>3436</v>
      </c>
      <c r="C7315" s="255" t="s">
        <v>71</v>
      </c>
      <c r="D7315" s="245" t="s">
        <v>1154</v>
      </c>
      <c r="E7315" s="54" t="s">
        <v>3437</v>
      </c>
      <c r="F7315" s="54" t="s">
        <v>1421</v>
      </c>
      <c r="G7315" s="129">
        <v>100000</v>
      </c>
      <c r="H7315" s="323">
        <v>10159200</v>
      </c>
      <c r="I7315" s="323">
        <v>10159200</v>
      </c>
      <c r="J7315" s="54" t="s">
        <v>3438</v>
      </c>
      <c r="K7315" s="54"/>
      <c r="L7315" s="54" t="s">
        <v>4489</v>
      </c>
      <c r="M7315" s="42" t="s">
        <v>4056</v>
      </c>
      <c r="N7315" s="42" t="s">
        <v>2447</v>
      </c>
      <c r="O7315" s="137" t="s">
        <v>4057</v>
      </c>
      <c r="P7315" s="42" t="s">
        <v>64</v>
      </c>
      <c r="Q7315" s="42" t="s">
        <v>65</v>
      </c>
      <c r="R7315" s="42">
        <v>1</v>
      </c>
      <c r="S7315" s="137" t="s">
        <v>2419</v>
      </c>
      <c r="T7315" s="62">
        <v>683234250</v>
      </c>
      <c r="U7315" s="62">
        <v>665176615.48000002</v>
      </c>
      <c r="Z7315" s="54"/>
      <c r="AA7315" s="132"/>
      <c r="AJ7315" s="42"/>
      <c r="AM7315" s="42"/>
      <c r="AN7315" s="42"/>
      <c r="AO7315" s="42"/>
      <c r="AP7315" s="42"/>
      <c r="AY7315" s="54">
        <v>1.6</v>
      </c>
      <c r="AZ7315" s="54" t="s">
        <v>84</v>
      </c>
      <c r="BA7315" s="54">
        <v>1.5226999999999999</v>
      </c>
      <c r="BB7315" s="50" t="s">
        <v>68</v>
      </c>
      <c r="BN7315" s="54" t="s">
        <v>4578</v>
      </c>
      <c r="BO7315" s="58" t="str">
        <f t="shared" si="114"/>
        <v>境内资产</v>
      </c>
      <c r="BP7315" s="58" t="str">
        <f>IF(M7315="",VLOOKUP(D7315,Sheet4!$A$1:$B$92,2,0),VLOOKUP(Q7315,Sheet4!$A$1:$B$92,2,0))</f>
        <v>保险资产管理产品</v>
      </c>
    </row>
    <row r="7316" spans="1:68" s="58" customFormat="1" ht="12.75" customHeight="1">
      <c r="A7316" s="64" t="s">
        <v>3286</v>
      </c>
      <c r="B7316" s="130" t="s">
        <v>3287</v>
      </c>
      <c r="C7316" s="255" t="s">
        <v>71</v>
      </c>
      <c r="D7316" s="245" t="s">
        <v>1154</v>
      </c>
      <c r="E7316" s="54" t="s">
        <v>3288</v>
      </c>
      <c r="F7316" s="54" t="s">
        <v>3289</v>
      </c>
      <c r="G7316" s="129">
        <v>200000</v>
      </c>
      <c r="H7316" s="323">
        <v>20159343.84</v>
      </c>
      <c r="I7316" s="323">
        <v>20464443.84</v>
      </c>
      <c r="J7316" s="54" t="s">
        <v>3290</v>
      </c>
      <c r="K7316" s="54"/>
      <c r="L7316" s="54" t="s">
        <v>4489</v>
      </c>
      <c r="M7316" s="42" t="s">
        <v>4056</v>
      </c>
      <c r="N7316" s="42" t="s">
        <v>2447</v>
      </c>
      <c r="O7316" s="137" t="s">
        <v>4057</v>
      </c>
      <c r="P7316" s="42" t="s">
        <v>64</v>
      </c>
      <c r="Q7316" s="42" t="s">
        <v>65</v>
      </c>
      <c r="R7316" s="42">
        <v>1</v>
      </c>
      <c r="S7316" s="137" t="s">
        <v>2419</v>
      </c>
      <c r="T7316" s="62">
        <v>683234250</v>
      </c>
      <c r="U7316" s="62">
        <v>665176615.48000002</v>
      </c>
      <c r="Z7316" s="54"/>
      <c r="AA7316" s="132"/>
      <c r="AJ7316" s="42"/>
      <c r="AM7316" s="42"/>
      <c r="AN7316" s="42"/>
      <c r="AO7316" s="42"/>
      <c r="AP7316" s="42"/>
      <c r="AY7316" s="54">
        <v>1.75</v>
      </c>
      <c r="AZ7316" s="54" t="s">
        <v>84</v>
      </c>
      <c r="BA7316" s="54">
        <v>1.6513</v>
      </c>
      <c r="BB7316" s="50" t="s">
        <v>68</v>
      </c>
      <c r="BN7316" s="54" t="s">
        <v>4578</v>
      </c>
      <c r="BO7316" s="58" t="str">
        <f t="shared" si="114"/>
        <v>境内资产</v>
      </c>
      <c r="BP7316" s="58" t="str">
        <f>IF(M7316="",VLOOKUP(D7316,Sheet4!$A$1:$B$92,2,0),VLOOKUP(Q7316,Sheet4!$A$1:$B$92,2,0))</f>
        <v>保险资产管理产品</v>
      </c>
    </row>
    <row r="7317" spans="1:68" s="58" customFormat="1" ht="12.75" customHeight="1">
      <c r="A7317" s="64" t="s">
        <v>3291</v>
      </c>
      <c r="B7317" s="130" t="s">
        <v>3292</v>
      </c>
      <c r="C7317" s="255" t="s">
        <v>71</v>
      </c>
      <c r="D7317" s="245" t="s">
        <v>72</v>
      </c>
      <c r="E7317" s="54" t="s">
        <v>3293</v>
      </c>
      <c r="F7317" s="54" t="s">
        <v>3294</v>
      </c>
      <c r="G7317" s="129">
        <v>100000</v>
      </c>
      <c r="H7317" s="323">
        <v>10204054.800000001</v>
      </c>
      <c r="I7317" s="323">
        <v>10406054.800000001</v>
      </c>
      <c r="J7317" s="54" t="s">
        <v>4065</v>
      </c>
      <c r="K7317" s="54"/>
      <c r="L7317" s="54" t="s">
        <v>4489</v>
      </c>
      <c r="M7317" s="42" t="s">
        <v>4056</v>
      </c>
      <c r="N7317" s="42" t="s">
        <v>2447</v>
      </c>
      <c r="O7317" s="137" t="s">
        <v>4057</v>
      </c>
      <c r="P7317" s="42" t="s">
        <v>64</v>
      </c>
      <c r="Q7317" s="42" t="s">
        <v>65</v>
      </c>
      <c r="R7317" s="42">
        <v>1</v>
      </c>
      <c r="S7317" s="137" t="s">
        <v>2419</v>
      </c>
      <c r="T7317" s="62">
        <v>683234250</v>
      </c>
      <c r="U7317" s="62">
        <v>665176615.48000002</v>
      </c>
      <c r="Z7317" s="54"/>
      <c r="AA7317" s="132"/>
      <c r="AJ7317" s="42"/>
      <c r="AM7317" s="42"/>
      <c r="AN7317" s="42"/>
      <c r="AO7317" s="42"/>
      <c r="AP7317" s="42"/>
      <c r="AY7317" s="54">
        <v>1.47</v>
      </c>
      <c r="AZ7317" s="54" t="s">
        <v>74</v>
      </c>
      <c r="BA7317" s="54">
        <v>1.3927</v>
      </c>
      <c r="BB7317" s="50" t="s">
        <v>68</v>
      </c>
      <c r="BN7317" s="54" t="s">
        <v>4578</v>
      </c>
      <c r="BO7317" s="58" t="str">
        <f t="shared" si="114"/>
        <v>境内资产</v>
      </c>
      <c r="BP7317" s="58" t="str">
        <f>IF(M7317="",VLOOKUP(D7317,Sheet4!$A$1:$B$92,2,0),VLOOKUP(Q7317,Sheet4!$A$1:$B$92,2,0))</f>
        <v>保险资产管理产品</v>
      </c>
    </row>
    <row r="7318" spans="1:68" s="58" customFormat="1" ht="12.75" customHeight="1">
      <c r="A7318" s="64" t="s">
        <v>3296</v>
      </c>
      <c r="B7318" s="130" t="s">
        <v>3297</v>
      </c>
      <c r="C7318" s="255" t="s">
        <v>71</v>
      </c>
      <c r="D7318" s="245" t="s">
        <v>1154</v>
      </c>
      <c r="E7318" s="54" t="s">
        <v>3298</v>
      </c>
      <c r="F7318" s="54" t="s">
        <v>3299</v>
      </c>
      <c r="G7318" s="129">
        <v>600000</v>
      </c>
      <c r="H7318" s="323">
        <v>61254739.729999997</v>
      </c>
      <c r="I7318" s="323">
        <v>61194739.729999997</v>
      </c>
      <c r="J7318" s="54" t="s">
        <v>3300</v>
      </c>
      <c r="K7318" s="54"/>
      <c r="L7318" s="54" t="s">
        <v>4489</v>
      </c>
      <c r="M7318" s="42" t="s">
        <v>4056</v>
      </c>
      <c r="N7318" s="42" t="s">
        <v>2447</v>
      </c>
      <c r="O7318" s="137" t="s">
        <v>4057</v>
      </c>
      <c r="P7318" s="42" t="s">
        <v>64</v>
      </c>
      <c r="Q7318" s="42" t="s">
        <v>65</v>
      </c>
      <c r="R7318" s="42">
        <v>1</v>
      </c>
      <c r="S7318" s="137" t="s">
        <v>2419</v>
      </c>
      <c r="T7318" s="62">
        <v>683234250</v>
      </c>
      <c r="U7318" s="62">
        <v>665176615.48000002</v>
      </c>
      <c r="Z7318" s="54"/>
      <c r="AA7318" s="132"/>
      <c r="AJ7318" s="42"/>
      <c r="AM7318" s="42"/>
      <c r="AN7318" s="42"/>
      <c r="AO7318" s="42"/>
      <c r="AP7318" s="42"/>
      <c r="AY7318" s="54">
        <v>0.56999999999999995</v>
      </c>
      <c r="AZ7318" s="54" t="s">
        <v>169</v>
      </c>
      <c r="BA7318" s="54">
        <v>0.55369999999999997</v>
      </c>
      <c r="BB7318" s="50" t="s">
        <v>68</v>
      </c>
      <c r="BN7318" s="54" t="s">
        <v>4578</v>
      </c>
      <c r="BO7318" s="58" t="str">
        <f t="shared" si="114"/>
        <v>境内资产</v>
      </c>
      <c r="BP7318" s="58" t="str">
        <f>IF(M7318="",VLOOKUP(D7318,Sheet4!$A$1:$B$92,2,0),VLOOKUP(Q7318,Sheet4!$A$1:$B$92,2,0))</f>
        <v>保险资产管理产品</v>
      </c>
    </row>
    <row r="7319" spans="1:68" s="58" customFormat="1" ht="12.75" customHeight="1">
      <c r="A7319" s="64" t="s">
        <v>3516</v>
      </c>
      <c r="B7319" s="130" t="s">
        <v>3517</v>
      </c>
      <c r="C7319" s="255" t="s">
        <v>71</v>
      </c>
      <c r="D7319" s="245" t="s">
        <v>1154</v>
      </c>
      <c r="E7319" s="54" t="s">
        <v>3518</v>
      </c>
      <c r="F7319" s="54" t="s">
        <v>1386</v>
      </c>
      <c r="G7319" s="129">
        <v>400000</v>
      </c>
      <c r="H7319" s="323">
        <v>39709123.289999999</v>
      </c>
      <c r="I7319" s="323">
        <v>38256723.289999999</v>
      </c>
      <c r="J7319" s="54" t="s">
        <v>4066</v>
      </c>
      <c r="K7319" s="54"/>
      <c r="L7319" s="54" t="s">
        <v>4489</v>
      </c>
      <c r="M7319" s="42" t="s">
        <v>4056</v>
      </c>
      <c r="N7319" s="42" t="s">
        <v>2447</v>
      </c>
      <c r="O7319" s="137" t="s">
        <v>4057</v>
      </c>
      <c r="P7319" s="42" t="s">
        <v>64</v>
      </c>
      <c r="Q7319" s="42" t="s">
        <v>65</v>
      </c>
      <c r="R7319" s="42">
        <v>1</v>
      </c>
      <c r="S7319" s="137" t="s">
        <v>2419</v>
      </c>
      <c r="T7319" s="62">
        <v>683234250</v>
      </c>
      <c r="U7319" s="62">
        <v>665176615.48000002</v>
      </c>
      <c r="Z7319" s="54"/>
      <c r="AA7319" s="132"/>
      <c r="AJ7319" s="42"/>
      <c r="AM7319" s="42"/>
      <c r="AN7319" s="42"/>
      <c r="AO7319" s="42"/>
      <c r="AP7319" s="42"/>
      <c r="AY7319" s="54">
        <v>3.01</v>
      </c>
      <c r="AZ7319" s="54" t="s">
        <v>169</v>
      </c>
      <c r="BA7319" s="54">
        <v>2.7164000000000001</v>
      </c>
      <c r="BB7319" s="50" t="s">
        <v>68</v>
      </c>
      <c r="BN7319" s="54" t="s">
        <v>4578</v>
      </c>
      <c r="BO7319" s="58" t="str">
        <f t="shared" si="114"/>
        <v>境内资产</v>
      </c>
      <c r="BP7319" s="58" t="str">
        <f>IF(M7319="",VLOOKUP(D7319,Sheet4!$A$1:$B$92,2,0),VLOOKUP(Q7319,Sheet4!$A$1:$B$92,2,0))</f>
        <v>保险资产管理产品</v>
      </c>
    </row>
    <row r="7320" spans="1:68" s="58" customFormat="1" ht="12.75" customHeight="1">
      <c r="A7320" s="64" t="s">
        <v>3305</v>
      </c>
      <c r="B7320" s="130" t="s">
        <v>3306</v>
      </c>
      <c r="C7320" s="257" t="s">
        <v>827</v>
      </c>
      <c r="D7320" s="243" t="s">
        <v>830</v>
      </c>
      <c r="E7320" s="54" t="s">
        <v>3307</v>
      </c>
      <c r="F7320" s="54" t="s">
        <v>3308</v>
      </c>
      <c r="G7320" s="129">
        <v>200000</v>
      </c>
      <c r="H7320" s="323">
        <v>20536421.920000002</v>
      </c>
      <c r="I7320" s="323">
        <v>20762421.920000002</v>
      </c>
      <c r="J7320" s="54" t="s">
        <v>3309</v>
      </c>
      <c r="K7320" s="54"/>
      <c r="L7320" s="54" t="s">
        <v>4489</v>
      </c>
      <c r="M7320" s="42" t="s">
        <v>4056</v>
      </c>
      <c r="N7320" s="42" t="s">
        <v>2447</v>
      </c>
      <c r="O7320" s="137" t="s">
        <v>4057</v>
      </c>
      <c r="P7320" s="42" t="s">
        <v>64</v>
      </c>
      <c r="Q7320" s="42" t="s">
        <v>65</v>
      </c>
      <c r="R7320" s="42">
        <v>1</v>
      </c>
      <c r="S7320" s="137" t="s">
        <v>2419</v>
      </c>
      <c r="T7320" s="62">
        <v>683234250</v>
      </c>
      <c r="U7320" s="62">
        <v>665176615.48000002</v>
      </c>
      <c r="Z7320" s="54"/>
      <c r="AA7320" s="132"/>
      <c r="AJ7320" s="42"/>
      <c r="AM7320" s="42"/>
      <c r="AN7320" s="42"/>
      <c r="AO7320" s="42"/>
      <c r="AP7320" s="42"/>
      <c r="AY7320" s="54">
        <v>1.39</v>
      </c>
      <c r="AZ7320" s="54" t="s">
        <v>84</v>
      </c>
      <c r="BA7320" s="54">
        <v>1.3059000000000001</v>
      </c>
      <c r="BB7320" s="50" t="s">
        <v>68</v>
      </c>
      <c r="BN7320" s="54" t="s">
        <v>4578</v>
      </c>
      <c r="BO7320" s="58" t="str">
        <f t="shared" si="114"/>
        <v>境内资产</v>
      </c>
      <c r="BP7320" s="58" t="str">
        <f>IF(M7320="",VLOOKUP(D7320,Sheet4!$A$1:$B$92,2,0),VLOOKUP(Q7320,Sheet4!$A$1:$B$92,2,0))</f>
        <v>保险资产管理产品</v>
      </c>
    </row>
    <row r="7321" spans="1:68" s="58" customFormat="1" ht="12.75" customHeight="1">
      <c r="A7321" s="64" t="s">
        <v>3310</v>
      </c>
      <c r="B7321" s="130" t="s">
        <v>3311</v>
      </c>
      <c r="C7321" s="255" t="s">
        <v>71</v>
      </c>
      <c r="D7321" s="245" t="s">
        <v>1154</v>
      </c>
      <c r="E7321" s="54" t="s">
        <v>3312</v>
      </c>
      <c r="F7321" s="54" t="s">
        <v>3313</v>
      </c>
      <c r="G7321" s="129">
        <v>300000</v>
      </c>
      <c r="H7321" s="323">
        <v>30773260.280000001</v>
      </c>
      <c r="I7321" s="323">
        <v>30773260.280000001</v>
      </c>
      <c r="J7321" s="54" t="s">
        <v>3314</v>
      </c>
      <c r="K7321" s="54"/>
      <c r="L7321" s="54" t="s">
        <v>4489</v>
      </c>
      <c r="M7321" s="42" t="s">
        <v>4056</v>
      </c>
      <c r="N7321" s="42" t="s">
        <v>2447</v>
      </c>
      <c r="O7321" s="137" t="s">
        <v>4057</v>
      </c>
      <c r="P7321" s="42" t="s">
        <v>64</v>
      </c>
      <c r="Q7321" s="42" t="s">
        <v>65</v>
      </c>
      <c r="R7321" s="42">
        <v>1</v>
      </c>
      <c r="S7321" s="137" t="s">
        <v>2419</v>
      </c>
      <c r="T7321" s="62">
        <v>683234250</v>
      </c>
      <c r="U7321" s="62">
        <v>665176615.48000002</v>
      </c>
      <c r="Z7321" s="54"/>
      <c r="AA7321" s="132"/>
      <c r="AJ7321" s="42"/>
      <c r="AM7321" s="42"/>
      <c r="AN7321" s="42"/>
      <c r="AO7321" s="42"/>
      <c r="AP7321" s="42"/>
      <c r="AY7321" s="54">
        <v>1.39</v>
      </c>
      <c r="AZ7321" s="54" t="s">
        <v>84</v>
      </c>
      <c r="BA7321" s="54">
        <v>1.3068</v>
      </c>
      <c r="BB7321" s="50" t="s">
        <v>68</v>
      </c>
      <c r="BN7321" s="54" t="s">
        <v>4578</v>
      </c>
      <c r="BO7321" s="58" t="str">
        <f t="shared" si="114"/>
        <v>境内资产</v>
      </c>
      <c r="BP7321" s="58" t="str">
        <f>IF(M7321="",VLOOKUP(D7321,Sheet4!$A$1:$B$92,2,0),VLOOKUP(Q7321,Sheet4!$A$1:$B$92,2,0))</f>
        <v>保险资产管理产品</v>
      </c>
    </row>
    <row r="7322" spans="1:68" s="58" customFormat="1" ht="12.75" customHeight="1">
      <c r="A7322" s="64" t="s">
        <v>3315</v>
      </c>
      <c r="B7322" s="130" t="s">
        <v>3316</v>
      </c>
      <c r="C7322" s="257" t="s">
        <v>827</v>
      </c>
      <c r="D7322" s="243" t="s">
        <v>830</v>
      </c>
      <c r="E7322" s="54" t="s">
        <v>3317</v>
      </c>
      <c r="F7322" s="54" t="s">
        <v>3318</v>
      </c>
      <c r="G7322" s="129">
        <v>300000</v>
      </c>
      <c r="H7322" s="323">
        <v>30831369.859999999</v>
      </c>
      <c r="I7322" s="323">
        <v>31260369.859999999</v>
      </c>
      <c r="J7322" s="54" t="s">
        <v>3319</v>
      </c>
      <c r="K7322" s="54"/>
      <c r="L7322" s="54" t="s">
        <v>4489</v>
      </c>
      <c r="M7322" s="42" t="s">
        <v>4056</v>
      </c>
      <c r="N7322" s="42" t="s">
        <v>2447</v>
      </c>
      <c r="O7322" s="137" t="s">
        <v>4057</v>
      </c>
      <c r="P7322" s="42" t="s">
        <v>64</v>
      </c>
      <c r="Q7322" s="42" t="s">
        <v>65</v>
      </c>
      <c r="R7322" s="42">
        <v>1</v>
      </c>
      <c r="S7322" s="137" t="s">
        <v>2419</v>
      </c>
      <c r="T7322" s="62">
        <v>683234250</v>
      </c>
      <c r="U7322" s="62">
        <v>665176615.48000002</v>
      </c>
      <c r="Z7322" s="54"/>
      <c r="AA7322" s="132"/>
      <c r="AJ7322" s="42"/>
      <c r="AM7322" s="42"/>
      <c r="AN7322" s="42"/>
      <c r="AO7322" s="42"/>
      <c r="AP7322" s="42"/>
      <c r="AY7322" s="54">
        <v>1.4</v>
      </c>
      <c r="AZ7322" s="54" t="s">
        <v>84</v>
      </c>
      <c r="BA7322" s="54">
        <v>1.3242</v>
      </c>
      <c r="BB7322" s="50" t="s">
        <v>68</v>
      </c>
      <c r="BN7322" s="54" t="s">
        <v>4578</v>
      </c>
      <c r="BO7322" s="58" t="str">
        <f t="shared" si="114"/>
        <v>境内资产</v>
      </c>
      <c r="BP7322" s="58" t="str">
        <f>IF(M7322="",VLOOKUP(D7322,Sheet4!$A$1:$B$92,2,0),VLOOKUP(Q7322,Sheet4!$A$1:$B$92,2,0))</f>
        <v>保险资产管理产品</v>
      </c>
    </row>
    <row r="7323" spans="1:68" s="58" customFormat="1" ht="12.75" customHeight="1">
      <c r="A7323" s="64" t="s">
        <v>3320</v>
      </c>
      <c r="B7323" s="130" t="s">
        <v>3321</v>
      </c>
      <c r="C7323" s="255" t="s">
        <v>71</v>
      </c>
      <c r="D7323" s="245" t="s">
        <v>1154</v>
      </c>
      <c r="E7323" s="54" t="s">
        <v>3322</v>
      </c>
      <c r="F7323" s="54" t="s">
        <v>896</v>
      </c>
      <c r="G7323" s="129">
        <v>300000</v>
      </c>
      <c r="H7323" s="323">
        <v>30781200</v>
      </c>
      <c r="I7323" s="323">
        <v>22381200</v>
      </c>
      <c r="J7323" s="54" t="s">
        <v>3466</v>
      </c>
      <c r="K7323" s="54"/>
      <c r="L7323" s="54" t="s">
        <v>4489</v>
      </c>
      <c r="M7323" s="42" t="s">
        <v>4056</v>
      </c>
      <c r="N7323" s="42" t="s">
        <v>2447</v>
      </c>
      <c r="O7323" s="137" t="s">
        <v>4057</v>
      </c>
      <c r="P7323" s="42" t="s">
        <v>64</v>
      </c>
      <c r="Q7323" s="42" t="s">
        <v>65</v>
      </c>
      <c r="R7323" s="42">
        <v>1</v>
      </c>
      <c r="S7323" s="137" t="s">
        <v>2419</v>
      </c>
      <c r="T7323" s="62">
        <v>683234250</v>
      </c>
      <c r="U7323" s="62">
        <v>665176615.48000002</v>
      </c>
      <c r="Z7323" s="54"/>
      <c r="AA7323" s="132"/>
      <c r="AJ7323" s="42"/>
      <c r="AM7323" s="42"/>
      <c r="AN7323" s="42"/>
      <c r="AO7323" s="42"/>
      <c r="AP7323" s="42"/>
      <c r="AY7323" s="54">
        <v>1.41</v>
      </c>
      <c r="AZ7323" s="54" t="s">
        <v>169</v>
      </c>
      <c r="BA7323" s="54">
        <v>1.1732</v>
      </c>
      <c r="BB7323" s="50" t="s">
        <v>68</v>
      </c>
      <c r="BN7323" s="54" t="s">
        <v>4578</v>
      </c>
      <c r="BO7323" s="58" t="str">
        <f t="shared" si="114"/>
        <v>境内资产</v>
      </c>
      <c r="BP7323" s="58" t="str">
        <f>IF(M7323="",VLOOKUP(D7323,Sheet4!$A$1:$B$92,2,0),VLOOKUP(Q7323,Sheet4!$A$1:$B$92,2,0))</f>
        <v>保险资产管理产品</v>
      </c>
    </row>
    <row r="7324" spans="1:68" s="58" customFormat="1" ht="12.75" customHeight="1">
      <c r="A7324" s="64" t="s">
        <v>3324</v>
      </c>
      <c r="B7324" s="130" t="s">
        <v>3325</v>
      </c>
      <c r="C7324" s="255" t="s">
        <v>71</v>
      </c>
      <c r="D7324" s="245" t="s">
        <v>1154</v>
      </c>
      <c r="E7324" s="54" t="s">
        <v>3326</v>
      </c>
      <c r="F7324" s="54" t="s">
        <v>2894</v>
      </c>
      <c r="G7324" s="129">
        <v>300000</v>
      </c>
      <c r="H7324" s="323">
        <v>30646068.489999998</v>
      </c>
      <c r="I7324" s="323">
        <v>30856068.489999998</v>
      </c>
      <c r="J7324" s="54" t="s">
        <v>3327</v>
      </c>
      <c r="K7324" s="54"/>
      <c r="L7324" s="54" t="s">
        <v>4489</v>
      </c>
      <c r="M7324" s="42" t="s">
        <v>4056</v>
      </c>
      <c r="N7324" s="42" t="s">
        <v>2447</v>
      </c>
      <c r="O7324" s="137" t="s">
        <v>4057</v>
      </c>
      <c r="P7324" s="42" t="s">
        <v>64</v>
      </c>
      <c r="Q7324" s="42" t="s">
        <v>65</v>
      </c>
      <c r="R7324" s="42">
        <v>1</v>
      </c>
      <c r="S7324" s="137" t="s">
        <v>2419</v>
      </c>
      <c r="T7324" s="62">
        <v>683234250</v>
      </c>
      <c r="U7324" s="62">
        <v>665176615.48000002</v>
      </c>
      <c r="Z7324" s="54"/>
      <c r="AA7324" s="132"/>
      <c r="AJ7324" s="42"/>
      <c r="AM7324" s="42"/>
      <c r="AN7324" s="42"/>
      <c r="AO7324" s="42"/>
      <c r="AP7324" s="42"/>
      <c r="AY7324" s="54">
        <v>1.46</v>
      </c>
      <c r="AZ7324" s="54" t="s">
        <v>84</v>
      </c>
      <c r="BA7324" s="54">
        <v>1.3640000000000001</v>
      </c>
      <c r="BB7324" s="50" t="s">
        <v>68</v>
      </c>
      <c r="BN7324" s="54" t="s">
        <v>4578</v>
      </c>
      <c r="BO7324" s="58" t="str">
        <f t="shared" si="114"/>
        <v>境内资产</v>
      </c>
      <c r="BP7324" s="58" t="str">
        <f>IF(M7324="",VLOOKUP(D7324,Sheet4!$A$1:$B$92,2,0),VLOOKUP(Q7324,Sheet4!$A$1:$B$92,2,0))</f>
        <v>保险资产管理产品</v>
      </c>
    </row>
    <row r="7325" spans="1:68" s="58" customFormat="1" ht="12.75" customHeight="1">
      <c r="A7325" s="64" t="s">
        <v>4040</v>
      </c>
      <c r="B7325" s="130" t="s">
        <v>4041</v>
      </c>
      <c r="C7325" s="255" t="s">
        <v>71</v>
      </c>
      <c r="D7325" s="245" t="s">
        <v>1154</v>
      </c>
      <c r="E7325" s="54" t="s">
        <v>4042</v>
      </c>
      <c r="F7325" s="54" t="s">
        <v>3279</v>
      </c>
      <c r="G7325" s="129">
        <v>100000</v>
      </c>
      <c r="H7325" s="323">
        <v>10205676.710000001</v>
      </c>
      <c r="I7325" s="323">
        <v>10205676.710000001</v>
      </c>
      <c r="J7325" s="54" t="s">
        <v>4043</v>
      </c>
      <c r="K7325" s="54"/>
      <c r="L7325" s="54" t="s">
        <v>4489</v>
      </c>
      <c r="M7325" s="42" t="s">
        <v>4056</v>
      </c>
      <c r="N7325" s="42" t="s">
        <v>2447</v>
      </c>
      <c r="O7325" s="137" t="s">
        <v>4057</v>
      </c>
      <c r="P7325" s="42" t="s">
        <v>64</v>
      </c>
      <c r="Q7325" s="42" t="s">
        <v>65</v>
      </c>
      <c r="R7325" s="42">
        <v>1</v>
      </c>
      <c r="S7325" s="137" t="s">
        <v>2419</v>
      </c>
      <c r="T7325" s="62">
        <v>683234250</v>
      </c>
      <c r="U7325" s="62">
        <v>665176615.48000002</v>
      </c>
      <c r="Z7325" s="54"/>
      <c r="AA7325" s="132"/>
      <c r="AJ7325" s="42"/>
      <c r="AM7325" s="42"/>
      <c r="AN7325" s="42"/>
      <c r="AO7325" s="42"/>
      <c r="AP7325" s="42"/>
      <c r="AY7325" s="54">
        <v>0.48</v>
      </c>
      <c r="AZ7325" s="54" t="s">
        <v>84</v>
      </c>
      <c r="BA7325" s="54">
        <v>0.47049999999999997</v>
      </c>
      <c r="BB7325" s="50" t="s">
        <v>68</v>
      </c>
      <c r="BN7325" s="54" t="s">
        <v>4578</v>
      </c>
      <c r="BO7325" s="58" t="str">
        <f t="shared" si="114"/>
        <v>境内资产</v>
      </c>
      <c r="BP7325" s="58" t="str">
        <f>IF(M7325="",VLOOKUP(D7325,Sheet4!$A$1:$B$92,2,0),VLOOKUP(Q7325,Sheet4!$A$1:$B$92,2,0))</f>
        <v>保险资产管理产品</v>
      </c>
    </row>
    <row r="7326" spans="1:68" s="58" customFormat="1" ht="12.75" customHeight="1">
      <c r="A7326" s="64" t="s">
        <v>3328</v>
      </c>
      <c r="B7326" s="130" t="s">
        <v>3329</v>
      </c>
      <c r="C7326" s="255" t="s">
        <v>71</v>
      </c>
      <c r="D7326" s="245" t="s">
        <v>1154</v>
      </c>
      <c r="E7326" s="54" t="s">
        <v>3330</v>
      </c>
      <c r="F7326" s="54" t="s">
        <v>423</v>
      </c>
      <c r="G7326" s="129">
        <v>500000</v>
      </c>
      <c r="H7326" s="323">
        <v>51044041.100000001</v>
      </c>
      <c r="I7326" s="323">
        <v>51044041.100000001</v>
      </c>
      <c r="J7326" s="54" t="s">
        <v>3331</v>
      </c>
      <c r="K7326" s="54"/>
      <c r="L7326" s="54" t="s">
        <v>4489</v>
      </c>
      <c r="M7326" s="42" t="s">
        <v>4056</v>
      </c>
      <c r="N7326" s="42" t="s">
        <v>2447</v>
      </c>
      <c r="O7326" s="137" t="s">
        <v>4057</v>
      </c>
      <c r="P7326" s="42" t="s">
        <v>64</v>
      </c>
      <c r="Q7326" s="42" t="s">
        <v>65</v>
      </c>
      <c r="R7326" s="42">
        <v>1</v>
      </c>
      <c r="S7326" s="137" t="s">
        <v>2419</v>
      </c>
      <c r="T7326" s="62">
        <v>683234250</v>
      </c>
      <c r="U7326" s="62">
        <v>665176615.48000002</v>
      </c>
      <c r="Z7326" s="54"/>
      <c r="AA7326" s="132"/>
      <c r="AJ7326" s="42"/>
      <c r="AM7326" s="42"/>
      <c r="AN7326" s="42"/>
      <c r="AO7326" s="42"/>
      <c r="AP7326" s="42"/>
      <c r="AY7326" s="54">
        <v>1.47</v>
      </c>
      <c r="AZ7326" s="54" t="s">
        <v>169</v>
      </c>
      <c r="BA7326" s="54">
        <v>1.3429</v>
      </c>
      <c r="BB7326" s="50" t="s">
        <v>68</v>
      </c>
      <c r="BN7326" s="54" t="s">
        <v>4578</v>
      </c>
      <c r="BO7326" s="58" t="str">
        <f t="shared" si="114"/>
        <v>境内资产</v>
      </c>
      <c r="BP7326" s="58" t="str">
        <f>IF(M7326="",VLOOKUP(D7326,Sheet4!$A$1:$B$92,2,0),VLOOKUP(Q7326,Sheet4!$A$1:$B$92,2,0))</f>
        <v>保险资产管理产品</v>
      </c>
    </row>
    <row r="7327" spans="1:68" s="58" customFormat="1" ht="12.75" customHeight="1">
      <c r="A7327" s="64" t="s">
        <v>3332</v>
      </c>
      <c r="B7327" s="130" t="s">
        <v>3333</v>
      </c>
      <c r="C7327" s="255" t="s">
        <v>71</v>
      </c>
      <c r="D7327" s="245" t="s">
        <v>1154</v>
      </c>
      <c r="E7327" s="54" t="s">
        <v>3334</v>
      </c>
      <c r="F7327" s="54" t="s">
        <v>3335</v>
      </c>
      <c r="G7327" s="129">
        <v>100000</v>
      </c>
      <c r="H7327" s="323">
        <v>10195594.52</v>
      </c>
      <c r="I7327" s="323">
        <v>10261594.52</v>
      </c>
      <c r="J7327" s="54" t="s">
        <v>3336</v>
      </c>
      <c r="K7327" s="54"/>
      <c r="L7327" s="54" t="s">
        <v>4489</v>
      </c>
      <c r="M7327" s="42" t="s">
        <v>4056</v>
      </c>
      <c r="N7327" s="42" t="s">
        <v>2447</v>
      </c>
      <c r="O7327" s="137" t="s">
        <v>4057</v>
      </c>
      <c r="P7327" s="42" t="s">
        <v>64</v>
      </c>
      <c r="Q7327" s="42" t="s">
        <v>65</v>
      </c>
      <c r="R7327" s="42">
        <v>1</v>
      </c>
      <c r="S7327" s="137" t="s">
        <v>2419</v>
      </c>
      <c r="T7327" s="62">
        <v>683234250</v>
      </c>
      <c r="U7327" s="62">
        <v>665176615.48000002</v>
      </c>
      <c r="Z7327" s="54"/>
      <c r="AA7327" s="132"/>
      <c r="AJ7327" s="42"/>
      <c r="AM7327" s="42"/>
      <c r="AN7327" s="42"/>
      <c r="AO7327" s="42"/>
      <c r="AP7327" s="42"/>
      <c r="AY7327" s="54">
        <v>1.5</v>
      </c>
      <c r="AZ7327" s="54" t="s">
        <v>3421</v>
      </c>
      <c r="BA7327" s="54">
        <v>1.4159999999999999</v>
      </c>
      <c r="BB7327" s="50" t="s">
        <v>68</v>
      </c>
      <c r="BN7327" s="54" t="s">
        <v>4578</v>
      </c>
      <c r="BO7327" s="58" t="str">
        <f t="shared" si="114"/>
        <v>境内资产</v>
      </c>
      <c r="BP7327" s="58" t="str">
        <f>IF(M7327="",VLOOKUP(D7327,Sheet4!$A$1:$B$92,2,0),VLOOKUP(Q7327,Sheet4!$A$1:$B$92,2,0))</f>
        <v>保险资产管理产品</v>
      </c>
    </row>
    <row r="7328" spans="1:68" s="58" customFormat="1" ht="12.75" customHeight="1">
      <c r="A7328" s="64" t="s">
        <v>3337</v>
      </c>
      <c r="B7328" s="130" t="s">
        <v>3338</v>
      </c>
      <c r="C7328" s="255" t="s">
        <v>71</v>
      </c>
      <c r="D7328" s="245" t="s">
        <v>1154</v>
      </c>
      <c r="E7328" s="54" t="s">
        <v>3339</v>
      </c>
      <c r="F7328" s="54" t="s">
        <v>3299</v>
      </c>
      <c r="G7328" s="129">
        <v>200000</v>
      </c>
      <c r="H7328" s="323">
        <v>20432830.379999999</v>
      </c>
      <c r="I7328" s="323">
        <v>20432830.379999999</v>
      </c>
      <c r="J7328" s="54" t="s">
        <v>3340</v>
      </c>
      <c r="K7328" s="54"/>
      <c r="L7328" s="54" t="s">
        <v>4489</v>
      </c>
      <c r="M7328" s="42" t="s">
        <v>4056</v>
      </c>
      <c r="N7328" s="42" t="s">
        <v>2447</v>
      </c>
      <c r="O7328" s="137" t="s">
        <v>4057</v>
      </c>
      <c r="P7328" s="42" t="s">
        <v>64</v>
      </c>
      <c r="Q7328" s="42" t="s">
        <v>65</v>
      </c>
      <c r="R7328" s="42">
        <v>1</v>
      </c>
      <c r="S7328" s="137" t="s">
        <v>2419</v>
      </c>
      <c r="T7328" s="62">
        <v>683234250</v>
      </c>
      <c r="U7328" s="62">
        <v>665176615.48000002</v>
      </c>
      <c r="Z7328" s="54"/>
      <c r="AA7328" s="132"/>
      <c r="AJ7328" s="42"/>
      <c r="AM7328" s="42"/>
      <c r="AN7328" s="42"/>
      <c r="AO7328" s="42"/>
      <c r="AP7328" s="42"/>
      <c r="AY7328" s="54">
        <v>1.52</v>
      </c>
      <c r="AZ7328" s="54" t="s">
        <v>169</v>
      </c>
      <c r="BA7328" s="54">
        <v>1.3709</v>
      </c>
      <c r="BB7328" s="50" t="s">
        <v>68</v>
      </c>
      <c r="BN7328" s="54" t="s">
        <v>4578</v>
      </c>
      <c r="BO7328" s="58" t="str">
        <f t="shared" si="114"/>
        <v>境内资产</v>
      </c>
      <c r="BP7328" s="58" t="str">
        <f>IF(M7328="",VLOOKUP(D7328,Sheet4!$A$1:$B$92,2,0),VLOOKUP(Q7328,Sheet4!$A$1:$B$92,2,0))</f>
        <v>保险资产管理产品</v>
      </c>
    </row>
    <row r="7329" spans="1:68" s="58" customFormat="1" ht="12.75" customHeight="1">
      <c r="A7329" s="64" t="s">
        <v>3345</v>
      </c>
      <c r="B7329" s="130" t="s">
        <v>3346</v>
      </c>
      <c r="C7329" s="255" t="s">
        <v>71</v>
      </c>
      <c r="D7329" s="245" t="s">
        <v>1154</v>
      </c>
      <c r="E7329" s="54" t="s">
        <v>3347</v>
      </c>
      <c r="F7329" s="54" t="s">
        <v>896</v>
      </c>
      <c r="G7329" s="129">
        <v>200000</v>
      </c>
      <c r="H7329" s="323">
        <v>20402493.149999999</v>
      </c>
      <c r="I7329" s="323">
        <v>15000493.15</v>
      </c>
      <c r="J7329" s="54" t="s">
        <v>3496</v>
      </c>
      <c r="K7329" s="54"/>
      <c r="L7329" s="54" t="s">
        <v>4489</v>
      </c>
      <c r="M7329" s="42" t="s">
        <v>4056</v>
      </c>
      <c r="N7329" s="42" t="s">
        <v>2447</v>
      </c>
      <c r="O7329" s="137" t="s">
        <v>4057</v>
      </c>
      <c r="P7329" s="42" t="s">
        <v>64</v>
      </c>
      <c r="Q7329" s="42" t="s">
        <v>65</v>
      </c>
      <c r="R7329" s="42">
        <v>1</v>
      </c>
      <c r="S7329" s="137" t="s">
        <v>2419</v>
      </c>
      <c r="T7329" s="62">
        <v>683234250</v>
      </c>
      <c r="U7329" s="62">
        <v>665176615.48000002</v>
      </c>
      <c r="Z7329" s="54"/>
      <c r="AA7329" s="132"/>
      <c r="AJ7329" s="42"/>
      <c r="AM7329" s="42"/>
      <c r="AN7329" s="42"/>
      <c r="AO7329" s="42"/>
      <c r="AP7329" s="42"/>
      <c r="AY7329" s="54">
        <v>1.52</v>
      </c>
      <c r="AZ7329" s="54" t="s">
        <v>169</v>
      </c>
      <c r="BA7329" s="54">
        <v>1.276</v>
      </c>
      <c r="BB7329" s="50" t="s">
        <v>68</v>
      </c>
      <c r="BN7329" s="54" t="s">
        <v>4578</v>
      </c>
      <c r="BO7329" s="58" t="str">
        <f t="shared" si="114"/>
        <v>境内资产</v>
      </c>
      <c r="BP7329" s="58" t="str">
        <f>IF(M7329="",VLOOKUP(D7329,Sheet4!$A$1:$B$92,2,0),VLOOKUP(Q7329,Sheet4!$A$1:$B$92,2,0))</f>
        <v>保险资产管理产品</v>
      </c>
    </row>
    <row r="7330" spans="1:68" s="58" customFormat="1" ht="12.75" customHeight="1">
      <c r="A7330" s="64" t="s">
        <v>3349</v>
      </c>
      <c r="B7330" s="130" t="s">
        <v>3350</v>
      </c>
      <c r="C7330" s="255" t="s">
        <v>71</v>
      </c>
      <c r="D7330" s="245" t="s">
        <v>1154</v>
      </c>
      <c r="E7330" s="54" t="s">
        <v>3351</v>
      </c>
      <c r="F7330" s="54" t="s">
        <v>3352</v>
      </c>
      <c r="G7330" s="129">
        <v>300000</v>
      </c>
      <c r="H7330" s="323">
        <v>30578564.390000001</v>
      </c>
      <c r="I7330" s="323">
        <v>30578564.390000001</v>
      </c>
      <c r="J7330" s="54" t="s">
        <v>3469</v>
      </c>
      <c r="K7330" s="54"/>
      <c r="L7330" s="54" t="s">
        <v>4489</v>
      </c>
      <c r="M7330" s="42" t="s">
        <v>4056</v>
      </c>
      <c r="N7330" s="42" t="s">
        <v>2447</v>
      </c>
      <c r="O7330" s="137" t="s">
        <v>4057</v>
      </c>
      <c r="P7330" s="42" t="s">
        <v>64</v>
      </c>
      <c r="Q7330" s="42" t="s">
        <v>65</v>
      </c>
      <c r="R7330" s="42">
        <v>1</v>
      </c>
      <c r="S7330" s="137" t="s">
        <v>2419</v>
      </c>
      <c r="T7330" s="62">
        <v>683234250</v>
      </c>
      <c r="U7330" s="62">
        <v>665176615.48000002</v>
      </c>
      <c r="Z7330" s="54"/>
      <c r="AA7330" s="132"/>
      <c r="AJ7330" s="42"/>
      <c r="AM7330" s="42"/>
      <c r="AN7330" s="42"/>
      <c r="AO7330" s="42"/>
      <c r="AP7330" s="42"/>
      <c r="AY7330" s="54">
        <v>1.55</v>
      </c>
      <c r="AZ7330" s="54" t="s">
        <v>169</v>
      </c>
      <c r="BA7330" s="54">
        <v>1.4359</v>
      </c>
      <c r="BB7330" s="50" t="s">
        <v>68</v>
      </c>
      <c r="BN7330" s="54" t="s">
        <v>4578</v>
      </c>
      <c r="BO7330" s="58" t="str">
        <f t="shared" si="114"/>
        <v>境内资产</v>
      </c>
      <c r="BP7330" s="58" t="str">
        <f>IF(M7330="",VLOOKUP(D7330,Sheet4!$A$1:$B$92,2,0),VLOOKUP(Q7330,Sheet4!$A$1:$B$92,2,0))</f>
        <v>保险资产管理产品</v>
      </c>
    </row>
    <row r="7331" spans="1:68" s="58" customFormat="1" ht="12.75" customHeight="1">
      <c r="A7331" s="64" t="s">
        <v>3534</v>
      </c>
      <c r="B7331" s="130" t="s">
        <v>3535</v>
      </c>
      <c r="C7331" s="257" t="s">
        <v>827</v>
      </c>
      <c r="D7331" s="243" t="s">
        <v>830</v>
      </c>
      <c r="E7331" s="54" t="s">
        <v>3536</v>
      </c>
      <c r="F7331" s="54" t="s">
        <v>3537</v>
      </c>
      <c r="G7331" s="129">
        <v>600000</v>
      </c>
      <c r="H7331" s="323">
        <v>60571726.030000001</v>
      </c>
      <c r="I7331" s="323">
        <v>61609726.030000001</v>
      </c>
      <c r="J7331" s="54" t="s">
        <v>4067</v>
      </c>
      <c r="K7331" s="54"/>
      <c r="L7331" s="54" t="s">
        <v>4489</v>
      </c>
      <c r="M7331" s="42" t="s">
        <v>4056</v>
      </c>
      <c r="N7331" s="42" t="s">
        <v>2447</v>
      </c>
      <c r="O7331" s="137" t="s">
        <v>4057</v>
      </c>
      <c r="P7331" s="42" t="s">
        <v>64</v>
      </c>
      <c r="Q7331" s="42" t="s">
        <v>65</v>
      </c>
      <c r="R7331" s="42">
        <v>1</v>
      </c>
      <c r="S7331" s="137" t="s">
        <v>2419</v>
      </c>
      <c r="T7331" s="62">
        <v>683234250</v>
      </c>
      <c r="U7331" s="62">
        <v>665176615.48000002</v>
      </c>
      <c r="Z7331" s="54"/>
      <c r="AA7331" s="132"/>
      <c r="AJ7331" s="42"/>
      <c r="AM7331" s="42"/>
      <c r="AN7331" s="42"/>
      <c r="AO7331" s="42"/>
      <c r="AP7331" s="42"/>
      <c r="AY7331" s="54">
        <v>1.75</v>
      </c>
      <c r="AZ7331" s="54" t="s">
        <v>3421</v>
      </c>
      <c r="BA7331" s="54">
        <v>1.6654</v>
      </c>
      <c r="BB7331" s="50" t="s">
        <v>68</v>
      </c>
      <c r="BN7331" s="54" t="s">
        <v>4578</v>
      </c>
      <c r="BO7331" s="58" t="str">
        <f t="shared" si="114"/>
        <v>境内资产</v>
      </c>
      <c r="BP7331" s="58" t="str">
        <f>IF(M7331="",VLOOKUP(D7331,Sheet4!$A$1:$B$92,2,0),VLOOKUP(Q7331,Sheet4!$A$1:$B$92,2,0))</f>
        <v>保险资产管理产品</v>
      </c>
    </row>
    <row r="7332" spans="1:68" s="58" customFormat="1" ht="12.75" customHeight="1">
      <c r="A7332" s="64" t="s">
        <v>3362</v>
      </c>
      <c r="B7332" s="130" t="s">
        <v>3363</v>
      </c>
      <c r="C7332" s="252" t="s">
        <v>827</v>
      </c>
      <c r="D7332" s="252" t="s">
        <v>829</v>
      </c>
      <c r="E7332" s="54" t="s">
        <v>3364</v>
      </c>
      <c r="F7332" s="54" t="s">
        <v>3365</v>
      </c>
      <c r="G7332" s="129">
        <v>200000</v>
      </c>
      <c r="H7332" s="323">
        <v>20943786.030000001</v>
      </c>
      <c r="I7332" s="323">
        <v>21108266.030000001</v>
      </c>
      <c r="J7332" s="54" t="s">
        <v>3366</v>
      </c>
      <c r="K7332" s="54"/>
      <c r="L7332" s="54" t="s">
        <v>4489</v>
      </c>
      <c r="M7332" s="42" t="s">
        <v>4056</v>
      </c>
      <c r="N7332" s="42" t="s">
        <v>2447</v>
      </c>
      <c r="O7332" s="137" t="s">
        <v>4057</v>
      </c>
      <c r="P7332" s="42" t="s">
        <v>64</v>
      </c>
      <c r="Q7332" s="42" t="s">
        <v>65</v>
      </c>
      <c r="R7332" s="42">
        <v>1</v>
      </c>
      <c r="S7332" s="137" t="s">
        <v>2419</v>
      </c>
      <c r="T7332" s="62">
        <v>683234250</v>
      </c>
      <c r="U7332" s="62">
        <v>665176615.48000002</v>
      </c>
      <c r="Z7332" s="54"/>
      <c r="AA7332" s="132"/>
      <c r="AJ7332" s="42"/>
      <c r="AM7332" s="42"/>
      <c r="AN7332" s="42"/>
      <c r="AO7332" s="42"/>
      <c r="AP7332" s="42"/>
      <c r="AY7332" s="54">
        <v>3.38</v>
      </c>
      <c r="AZ7332" s="54" t="s">
        <v>169</v>
      </c>
      <c r="BA7332" s="54">
        <v>3.0247999999999999</v>
      </c>
      <c r="BB7332" s="50" t="s">
        <v>68</v>
      </c>
      <c r="BN7332" s="54" t="s">
        <v>4578</v>
      </c>
      <c r="BO7332" s="58" t="str">
        <f t="shared" si="114"/>
        <v>境内资产</v>
      </c>
      <c r="BP7332" s="58" t="str">
        <f>IF(M7332="",VLOOKUP(D7332,Sheet4!$A$1:$B$92,2,0),VLOOKUP(Q7332,Sheet4!$A$1:$B$92,2,0))</f>
        <v>保险资产管理产品</v>
      </c>
    </row>
    <row r="7333" spans="1:68" s="58" customFormat="1" ht="12.75" customHeight="1">
      <c r="A7333" s="64" t="s">
        <v>3367</v>
      </c>
      <c r="B7333" s="130" t="s">
        <v>3368</v>
      </c>
      <c r="C7333" s="252" t="s">
        <v>827</v>
      </c>
      <c r="D7333" s="252" t="s">
        <v>829</v>
      </c>
      <c r="E7333" s="54" t="s">
        <v>3369</v>
      </c>
      <c r="F7333" s="54" t="s">
        <v>3370</v>
      </c>
      <c r="G7333" s="129">
        <v>400000</v>
      </c>
      <c r="H7333" s="323">
        <v>42127496.159999996</v>
      </c>
      <c r="I7333" s="323">
        <v>42169956.159999996</v>
      </c>
      <c r="J7333" s="54" t="s">
        <v>4046</v>
      </c>
      <c r="K7333" s="54"/>
      <c r="L7333" s="54" t="s">
        <v>4489</v>
      </c>
      <c r="M7333" s="42" t="s">
        <v>4056</v>
      </c>
      <c r="N7333" s="42" t="s">
        <v>2447</v>
      </c>
      <c r="O7333" s="137" t="s">
        <v>4057</v>
      </c>
      <c r="P7333" s="42" t="s">
        <v>64</v>
      </c>
      <c r="Q7333" s="42" t="s">
        <v>65</v>
      </c>
      <c r="R7333" s="42">
        <v>1</v>
      </c>
      <c r="S7333" s="137" t="s">
        <v>2419</v>
      </c>
      <c r="T7333" s="62">
        <v>683234250</v>
      </c>
      <c r="U7333" s="62">
        <v>665176615.48000002</v>
      </c>
      <c r="Z7333" s="54"/>
      <c r="AA7333" s="132"/>
      <c r="AJ7333" s="42"/>
      <c r="AM7333" s="42"/>
      <c r="AN7333" s="42"/>
      <c r="AO7333" s="42"/>
      <c r="AP7333" s="42"/>
      <c r="AY7333" s="54">
        <v>3.65</v>
      </c>
      <c r="AZ7333" s="54" t="s">
        <v>169</v>
      </c>
      <c r="BA7333" s="54">
        <v>3.2601</v>
      </c>
      <c r="BB7333" s="50" t="s">
        <v>68</v>
      </c>
      <c r="BN7333" s="54" t="s">
        <v>4578</v>
      </c>
      <c r="BO7333" s="58" t="str">
        <f t="shared" si="114"/>
        <v>境内资产</v>
      </c>
      <c r="BP7333" s="58" t="str">
        <f>IF(M7333="",VLOOKUP(D7333,Sheet4!$A$1:$B$92,2,0),VLOOKUP(Q7333,Sheet4!$A$1:$B$92,2,0))</f>
        <v>保险资产管理产品</v>
      </c>
    </row>
    <row r="7334" spans="1:68" s="58" customFormat="1" ht="12.75" customHeight="1">
      <c r="A7334" s="64" t="s">
        <v>3376</v>
      </c>
      <c r="B7334" s="130" t="s">
        <v>3377</v>
      </c>
      <c r="C7334" s="252" t="s">
        <v>827</v>
      </c>
      <c r="D7334" s="252" t="s">
        <v>829</v>
      </c>
      <c r="E7334" s="54" t="s">
        <v>3378</v>
      </c>
      <c r="F7334" s="54" t="s">
        <v>3379</v>
      </c>
      <c r="G7334" s="129">
        <v>100000</v>
      </c>
      <c r="H7334" s="323">
        <v>10581161.92</v>
      </c>
      <c r="I7334" s="323">
        <v>10682611.92</v>
      </c>
      <c r="J7334" s="54" t="s">
        <v>3380</v>
      </c>
      <c r="K7334" s="54"/>
      <c r="L7334" s="54" t="s">
        <v>4489</v>
      </c>
      <c r="M7334" s="42" t="s">
        <v>4056</v>
      </c>
      <c r="N7334" s="42" t="s">
        <v>2447</v>
      </c>
      <c r="O7334" s="137" t="s">
        <v>4057</v>
      </c>
      <c r="P7334" s="42" t="s">
        <v>64</v>
      </c>
      <c r="Q7334" s="42" t="s">
        <v>65</v>
      </c>
      <c r="R7334" s="42">
        <v>1</v>
      </c>
      <c r="S7334" s="137" t="s">
        <v>2419</v>
      </c>
      <c r="T7334" s="62">
        <v>683234250</v>
      </c>
      <c r="U7334" s="62">
        <v>665176615.48000002</v>
      </c>
      <c r="Z7334" s="54"/>
      <c r="AA7334" s="132"/>
      <c r="AJ7334" s="42"/>
      <c r="AM7334" s="42"/>
      <c r="AN7334" s="42"/>
      <c r="AO7334" s="42"/>
      <c r="AP7334" s="42"/>
      <c r="AY7334" s="54">
        <v>4.33</v>
      </c>
      <c r="AZ7334" s="54" t="s">
        <v>169</v>
      </c>
      <c r="BA7334" s="54">
        <v>3.7528000000000001</v>
      </c>
      <c r="BB7334" s="50" t="s">
        <v>68</v>
      </c>
      <c r="BN7334" s="54" t="s">
        <v>4578</v>
      </c>
      <c r="BO7334" s="58" t="str">
        <f t="shared" si="114"/>
        <v>境内资产</v>
      </c>
      <c r="BP7334" s="58" t="str">
        <f>IF(M7334="",VLOOKUP(D7334,Sheet4!$A$1:$B$92,2,0),VLOOKUP(Q7334,Sheet4!$A$1:$B$92,2,0))</f>
        <v>保险资产管理产品</v>
      </c>
    </row>
    <row r="7335" spans="1:68" s="58" customFormat="1" ht="12.75" customHeight="1">
      <c r="A7335" s="64" t="s">
        <v>3381</v>
      </c>
      <c r="B7335" s="130" t="s">
        <v>3382</v>
      </c>
      <c r="C7335" s="252" t="s">
        <v>827</v>
      </c>
      <c r="D7335" s="252" t="s">
        <v>829</v>
      </c>
      <c r="E7335" s="54" t="s">
        <v>3383</v>
      </c>
      <c r="F7335" s="54" t="s">
        <v>3384</v>
      </c>
      <c r="G7335" s="129">
        <v>200000</v>
      </c>
      <c r="H7335" s="323">
        <v>20908653.84</v>
      </c>
      <c r="I7335" s="323">
        <v>20950283.84</v>
      </c>
      <c r="J7335" s="54" t="s">
        <v>3471</v>
      </c>
      <c r="K7335" s="54"/>
      <c r="L7335" s="54" t="s">
        <v>4489</v>
      </c>
      <c r="M7335" s="42" t="s">
        <v>4056</v>
      </c>
      <c r="N7335" s="42" t="s">
        <v>2447</v>
      </c>
      <c r="O7335" s="137" t="s">
        <v>4057</v>
      </c>
      <c r="P7335" s="42" t="s">
        <v>64</v>
      </c>
      <c r="Q7335" s="42" t="s">
        <v>65</v>
      </c>
      <c r="R7335" s="42">
        <v>1</v>
      </c>
      <c r="S7335" s="137" t="s">
        <v>2419</v>
      </c>
      <c r="T7335" s="62">
        <v>683234250</v>
      </c>
      <c r="U7335" s="62">
        <v>665176615.48000002</v>
      </c>
      <c r="Z7335" s="54"/>
      <c r="AA7335" s="132"/>
      <c r="AJ7335" s="42"/>
      <c r="AM7335" s="50"/>
      <c r="AN7335" s="50"/>
      <c r="AO7335" s="92"/>
      <c r="AP7335" s="42"/>
      <c r="AY7335" s="54">
        <v>4.4800000000000004</v>
      </c>
      <c r="AZ7335" s="54" t="s">
        <v>84</v>
      </c>
      <c r="BA7335" s="54">
        <v>3.9359000000000002</v>
      </c>
      <c r="BB7335" s="50" t="s">
        <v>68</v>
      </c>
      <c r="BN7335" s="54" t="s">
        <v>4578</v>
      </c>
      <c r="BO7335" s="58" t="str">
        <f t="shared" si="114"/>
        <v>境内资产</v>
      </c>
      <c r="BP7335" s="58" t="str">
        <f>IF(M7335="",VLOOKUP(D7335,Sheet4!$A$1:$B$92,2,0),VLOOKUP(Q7335,Sheet4!$A$1:$B$92,2,0))</f>
        <v>保险资产管理产品</v>
      </c>
    </row>
    <row r="7336" spans="1:68" s="58" customFormat="1" ht="12.75" customHeight="1">
      <c r="A7336" s="64" t="s">
        <v>3386</v>
      </c>
      <c r="B7336" s="130" t="s">
        <v>3387</v>
      </c>
      <c r="C7336" s="252" t="s">
        <v>827</v>
      </c>
      <c r="D7336" s="252" t="s">
        <v>829</v>
      </c>
      <c r="E7336" s="54" t="s">
        <v>3388</v>
      </c>
      <c r="F7336" s="54" t="s">
        <v>3389</v>
      </c>
      <c r="G7336" s="129">
        <v>400000</v>
      </c>
      <c r="H7336" s="323">
        <v>40670133.420000002</v>
      </c>
      <c r="I7336" s="323">
        <v>40711953.420000002</v>
      </c>
      <c r="J7336" s="54" t="s">
        <v>3390</v>
      </c>
      <c r="K7336" s="54"/>
      <c r="L7336" s="54" t="s">
        <v>4489</v>
      </c>
      <c r="M7336" s="42" t="s">
        <v>4056</v>
      </c>
      <c r="N7336" s="42" t="s">
        <v>2447</v>
      </c>
      <c r="O7336" s="137" t="s">
        <v>4057</v>
      </c>
      <c r="P7336" s="42" t="s">
        <v>64</v>
      </c>
      <c r="Q7336" s="42" t="s">
        <v>65</v>
      </c>
      <c r="R7336" s="42">
        <v>1</v>
      </c>
      <c r="S7336" s="137" t="s">
        <v>2419</v>
      </c>
      <c r="T7336" s="62">
        <v>683234250</v>
      </c>
      <c r="U7336" s="62">
        <v>665176615.48000002</v>
      </c>
      <c r="Z7336" s="54"/>
      <c r="AA7336" s="132"/>
      <c r="AJ7336" s="42"/>
      <c r="AM7336" s="50"/>
      <c r="AN7336" s="50"/>
      <c r="AO7336" s="92"/>
      <c r="AP7336" s="42"/>
      <c r="AY7336" s="54">
        <v>4.58</v>
      </c>
      <c r="AZ7336" s="54" t="s">
        <v>84</v>
      </c>
      <c r="BA7336" s="54">
        <v>4.069</v>
      </c>
      <c r="BB7336" s="50" t="s">
        <v>68</v>
      </c>
      <c r="BN7336" s="54" t="s">
        <v>4578</v>
      </c>
      <c r="BO7336" s="58" t="str">
        <f t="shared" si="114"/>
        <v>境内资产</v>
      </c>
      <c r="BP7336" s="58" t="str">
        <f>IF(M7336="",VLOOKUP(D7336,Sheet4!$A$1:$B$92,2,0),VLOOKUP(Q7336,Sheet4!$A$1:$B$92,2,0))</f>
        <v>保险资产管理产品</v>
      </c>
    </row>
    <row r="7337" spans="1:68" s="58" customFormat="1" ht="12.75" customHeight="1">
      <c r="A7337" s="64" t="s">
        <v>3396</v>
      </c>
      <c r="B7337" s="130" t="s">
        <v>3397</v>
      </c>
      <c r="C7337" s="252" t="s">
        <v>827</v>
      </c>
      <c r="D7337" s="252" t="s">
        <v>829</v>
      </c>
      <c r="E7337" s="54" t="s">
        <v>3398</v>
      </c>
      <c r="F7337" s="54" t="s">
        <v>3370</v>
      </c>
      <c r="G7337" s="129">
        <v>200000</v>
      </c>
      <c r="H7337" s="323">
        <v>20769934.25</v>
      </c>
      <c r="I7337" s="323">
        <v>20815794.25</v>
      </c>
      <c r="J7337" s="54" t="s">
        <v>3399</v>
      </c>
      <c r="K7337" s="54"/>
      <c r="L7337" s="54" t="s">
        <v>4489</v>
      </c>
      <c r="M7337" s="42" t="s">
        <v>4056</v>
      </c>
      <c r="N7337" s="42" t="s">
        <v>2447</v>
      </c>
      <c r="O7337" s="137" t="s">
        <v>4057</v>
      </c>
      <c r="P7337" s="42" t="s">
        <v>64</v>
      </c>
      <c r="Q7337" s="42" t="s">
        <v>65</v>
      </c>
      <c r="R7337" s="42">
        <v>1</v>
      </c>
      <c r="S7337" s="137" t="s">
        <v>2419</v>
      </c>
      <c r="T7337" s="62">
        <v>683234250</v>
      </c>
      <c r="U7337" s="62">
        <v>665176615.48000002</v>
      </c>
      <c r="Z7337" s="54"/>
      <c r="AA7337" s="132"/>
      <c r="AJ7337" s="42"/>
      <c r="AM7337" s="42"/>
      <c r="AN7337" s="42"/>
      <c r="AO7337" s="42"/>
      <c r="AP7337" s="42"/>
      <c r="AY7337" s="54">
        <v>3.92</v>
      </c>
      <c r="AZ7337" s="54" t="s">
        <v>169</v>
      </c>
      <c r="BA7337" s="54">
        <v>3.5238</v>
      </c>
      <c r="BB7337" s="50" t="s">
        <v>68</v>
      </c>
      <c r="BN7337" s="54" t="s">
        <v>4578</v>
      </c>
      <c r="BO7337" s="58" t="str">
        <f t="shared" si="114"/>
        <v>境内资产</v>
      </c>
      <c r="BP7337" s="58" t="str">
        <f>IF(M7337="",VLOOKUP(D7337,Sheet4!$A$1:$B$92,2,0),VLOOKUP(Q7337,Sheet4!$A$1:$B$92,2,0))</f>
        <v>保险资产管理产品</v>
      </c>
    </row>
    <row r="7338" spans="1:68" s="58" customFormat="1" ht="12.75" customHeight="1">
      <c r="A7338" s="64" t="s">
        <v>3405</v>
      </c>
      <c r="B7338" s="130" t="s">
        <v>3406</v>
      </c>
      <c r="C7338" s="252" t="s">
        <v>124</v>
      </c>
      <c r="D7338" s="243" t="s">
        <v>151</v>
      </c>
      <c r="E7338" s="54" t="s">
        <v>3407</v>
      </c>
      <c r="F7338" s="54" t="s">
        <v>3403</v>
      </c>
      <c r="G7338" s="129">
        <v>500000</v>
      </c>
      <c r="H7338" s="323">
        <v>50552328.770000003</v>
      </c>
      <c r="I7338" s="323">
        <v>50960028.770000003</v>
      </c>
      <c r="J7338" s="54" t="s">
        <v>3498</v>
      </c>
      <c r="K7338" s="54"/>
      <c r="L7338" s="54" t="s">
        <v>4489</v>
      </c>
      <c r="M7338" s="42" t="s">
        <v>4056</v>
      </c>
      <c r="N7338" s="42" t="s">
        <v>2447</v>
      </c>
      <c r="O7338" s="137" t="s">
        <v>4057</v>
      </c>
      <c r="P7338" s="42" t="s">
        <v>64</v>
      </c>
      <c r="Q7338" s="42" t="s">
        <v>65</v>
      </c>
      <c r="R7338" s="42">
        <v>1</v>
      </c>
      <c r="S7338" s="137" t="s">
        <v>2419</v>
      </c>
      <c r="T7338" s="62">
        <v>683234250</v>
      </c>
      <c r="U7338" s="62">
        <v>665176615.48000002</v>
      </c>
      <c r="Z7338" s="54"/>
      <c r="AA7338" s="42"/>
      <c r="AJ7338" s="42"/>
      <c r="AM7338" s="42"/>
      <c r="AN7338" s="42"/>
      <c r="AO7338" s="42"/>
      <c r="AP7338" s="42"/>
      <c r="AY7338" s="54">
        <v>2.72</v>
      </c>
      <c r="AZ7338" s="54" t="s">
        <v>84</v>
      </c>
      <c r="BA7338" s="54">
        <v>2.5175999999999998</v>
      </c>
      <c r="BB7338" s="50" t="s">
        <v>68</v>
      </c>
      <c r="BN7338" s="54" t="s">
        <v>4578</v>
      </c>
      <c r="BO7338" s="58" t="str">
        <f t="shared" si="114"/>
        <v>境内资产</v>
      </c>
      <c r="BP7338" s="58" t="str">
        <f>IF(M7338="",VLOOKUP(D7338,Sheet4!$A$1:$B$92,2,0),VLOOKUP(Q7338,Sheet4!$A$1:$B$92,2,0))</f>
        <v>保险资产管理产品</v>
      </c>
    </row>
    <row r="7339" spans="1:68" s="58" customFormat="1" ht="12.75" customHeight="1">
      <c r="A7339" s="64" t="s">
        <v>4047</v>
      </c>
      <c r="B7339" s="130" t="s">
        <v>3409</v>
      </c>
      <c r="C7339" s="252" t="s">
        <v>3410</v>
      </c>
      <c r="D7339" s="252" t="s">
        <v>5352</v>
      </c>
      <c r="E7339" s="54" t="s">
        <v>3412</v>
      </c>
      <c r="F7339" s="50" t="s">
        <v>5547</v>
      </c>
      <c r="G7339" s="48">
        <v>31</v>
      </c>
      <c r="H7339" s="324">
        <v>35660418.240000002</v>
      </c>
      <c r="I7339" s="324">
        <v>36128640</v>
      </c>
      <c r="J7339" s="54"/>
      <c r="K7339" s="54"/>
      <c r="L7339" s="54" t="s">
        <v>4489</v>
      </c>
      <c r="M7339" s="42" t="s">
        <v>4056</v>
      </c>
      <c r="N7339" s="42" t="s">
        <v>2447</v>
      </c>
      <c r="O7339" s="137" t="s">
        <v>4057</v>
      </c>
      <c r="P7339" s="42" t="s">
        <v>64</v>
      </c>
      <c r="Q7339" s="42" t="s">
        <v>65</v>
      </c>
      <c r="R7339" s="42">
        <v>1</v>
      </c>
      <c r="S7339" s="137" t="s">
        <v>2419</v>
      </c>
      <c r="T7339" s="62">
        <v>683234250</v>
      </c>
      <c r="U7339" s="62">
        <v>665176615.48000002</v>
      </c>
      <c r="Z7339" s="54"/>
      <c r="AA7339" s="42"/>
      <c r="AJ7339" s="42"/>
      <c r="AM7339" s="50" t="s">
        <v>4057</v>
      </c>
      <c r="AN7339" s="50" t="s">
        <v>280</v>
      </c>
      <c r="AO7339" s="92">
        <v>0.63300000000000001</v>
      </c>
      <c r="AP7339" s="42">
        <v>1.6333333333333333</v>
      </c>
      <c r="AY7339" s="54"/>
      <c r="AZ7339" s="54"/>
      <c r="BA7339" s="54"/>
      <c r="BB7339" s="42"/>
      <c r="BN7339" s="54" t="s">
        <v>4578</v>
      </c>
      <c r="BO7339" s="58" t="str">
        <f t="shared" si="114"/>
        <v>境内资产</v>
      </c>
      <c r="BP7339" s="58" t="str">
        <f>IF(M7339="",VLOOKUP(D7339,Sheet4!$A$1:$B$92,2,0),VLOOKUP(Q7339,Sheet4!$A$1:$B$92,2,0))</f>
        <v>保险资产管理产品</v>
      </c>
    </row>
    <row r="7340" spans="1:68" s="58" customFormat="1" ht="12.75" customHeight="1">
      <c r="A7340" s="64" t="s">
        <v>4048</v>
      </c>
      <c r="B7340" s="130" t="s">
        <v>3413</v>
      </c>
      <c r="C7340" s="252" t="s">
        <v>3410</v>
      </c>
      <c r="D7340" s="252" t="s">
        <v>5352</v>
      </c>
      <c r="E7340" s="54" t="s">
        <v>3414</v>
      </c>
      <c r="F7340" s="50" t="s">
        <v>5547</v>
      </c>
      <c r="G7340" s="48">
        <v>33</v>
      </c>
      <c r="H7340" s="324">
        <v>40055400</v>
      </c>
      <c r="I7340" s="324">
        <v>37938780</v>
      </c>
      <c r="J7340" s="54"/>
      <c r="K7340" s="54"/>
      <c r="L7340" s="54" t="s">
        <v>4489</v>
      </c>
      <c r="M7340" s="42" t="s">
        <v>4056</v>
      </c>
      <c r="N7340" s="42" t="s">
        <v>2447</v>
      </c>
      <c r="O7340" s="137" t="s">
        <v>4057</v>
      </c>
      <c r="P7340" s="42" t="s">
        <v>64</v>
      </c>
      <c r="Q7340" s="42" t="s">
        <v>65</v>
      </c>
      <c r="R7340" s="42">
        <v>1</v>
      </c>
      <c r="S7340" s="137" t="s">
        <v>2419</v>
      </c>
      <c r="T7340" s="62">
        <v>683234250</v>
      </c>
      <c r="U7340" s="62">
        <v>665176615.48000002</v>
      </c>
      <c r="Z7340" s="54"/>
      <c r="AA7340" s="42"/>
      <c r="AJ7340" s="42"/>
      <c r="AM7340" s="50" t="s">
        <v>4057</v>
      </c>
      <c r="AN7340" s="50" t="s">
        <v>280</v>
      </c>
      <c r="AO7340" s="92">
        <v>0.63300000000000001</v>
      </c>
      <c r="AP7340" s="42">
        <v>0.38333333333333336</v>
      </c>
      <c r="AY7340" s="54"/>
      <c r="AZ7340" s="54"/>
      <c r="BA7340" s="54"/>
      <c r="BB7340" s="42"/>
      <c r="BN7340" s="54" t="s">
        <v>4578</v>
      </c>
      <c r="BO7340" s="58" t="str">
        <f t="shared" si="114"/>
        <v>境内资产</v>
      </c>
      <c r="BP7340" s="58" t="str">
        <f>IF(M7340="",VLOOKUP(D7340,Sheet4!$A$1:$B$92,2,0),VLOOKUP(Q7340,Sheet4!$A$1:$B$92,2,0))</f>
        <v>保险资产管理产品</v>
      </c>
    </row>
    <row r="7341" spans="1:68" s="58" customFormat="1" ht="12.75" customHeight="1">
      <c r="A7341" s="137" t="s">
        <v>224</v>
      </c>
      <c r="B7341" s="137" t="s">
        <v>224</v>
      </c>
      <c r="C7341" s="250" t="s">
        <v>222</v>
      </c>
      <c r="D7341" s="250" t="s">
        <v>224</v>
      </c>
      <c r="E7341" s="54" t="s">
        <v>3415</v>
      </c>
      <c r="F7341" s="59" t="s">
        <v>5354</v>
      </c>
      <c r="G7341" s="129">
        <v>33127095.93</v>
      </c>
      <c r="H7341" s="323">
        <v>33127095.93</v>
      </c>
      <c r="I7341" s="323">
        <v>33127095.93</v>
      </c>
      <c r="J7341" s="54"/>
      <c r="K7341" s="54"/>
      <c r="L7341" s="54" t="s">
        <v>4489</v>
      </c>
      <c r="M7341" s="42" t="s">
        <v>4056</v>
      </c>
      <c r="N7341" s="42" t="s">
        <v>2447</v>
      </c>
      <c r="O7341" s="137" t="s">
        <v>4057</v>
      </c>
      <c r="P7341" s="42" t="s">
        <v>64</v>
      </c>
      <c r="Q7341" s="42" t="s">
        <v>65</v>
      </c>
      <c r="R7341" s="42">
        <v>1</v>
      </c>
      <c r="S7341" s="137" t="s">
        <v>2419</v>
      </c>
      <c r="T7341" s="62">
        <v>683234250</v>
      </c>
      <c r="U7341" s="62">
        <v>665176615.48000002</v>
      </c>
      <c r="Z7341" s="54"/>
      <c r="AA7341" s="42"/>
      <c r="AJ7341" s="42"/>
      <c r="AM7341" s="50"/>
      <c r="AN7341" s="42"/>
      <c r="AO7341" s="42"/>
      <c r="AP7341" s="42"/>
      <c r="AY7341" s="54"/>
      <c r="AZ7341" s="54"/>
      <c r="BA7341" s="54"/>
      <c r="BB7341" s="42"/>
      <c r="BN7341" s="54" t="s">
        <v>4578</v>
      </c>
      <c r="BO7341" s="58" t="str">
        <f t="shared" si="114"/>
        <v>境内资产</v>
      </c>
      <c r="BP7341" s="58" t="str">
        <f>IF(M7341="",VLOOKUP(D7341,Sheet4!$A$1:$B$92,2,0),VLOOKUP(Q7341,Sheet4!$A$1:$B$92,2,0))</f>
        <v>保险资产管理产品</v>
      </c>
    </row>
    <row r="7342" spans="1:68" s="58" customFormat="1" ht="12.75" customHeight="1">
      <c r="A7342" s="137" t="s">
        <v>224</v>
      </c>
      <c r="B7342" s="137" t="s">
        <v>224</v>
      </c>
      <c r="C7342" s="250" t="s">
        <v>222</v>
      </c>
      <c r="D7342" s="250" t="s">
        <v>224</v>
      </c>
      <c r="E7342" s="54" t="s">
        <v>3416</v>
      </c>
      <c r="F7342" s="59" t="s">
        <v>5354</v>
      </c>
      <c r="G7342" s="129">
        <v>14987.69</v>
      </c>
      <c r="H7342" s="323">
        <v>14987.69</v>
      </c>
      <c r="I7342" s="323">
        <v>14987.69</v>
      </c>
      <c r="J7342" s="54"/>
      <c r="K7342" s="54"/>
      <c r="L7342" s="54" t="s">
        <v>4489</v>
      </c>
      <c r="M7342" s="42" t="s">
        <v>4056</v>
      </c>
      <c r="N7342" s="42" t="s">
        <v>2447</v>
      </c>
      <c r="O7342" s="137" t="s">
        <v>4057</v>
      </c>
      <c r="P7342" s="42" t="s">
        <v>64</v>
      </c>
      <c r="Q7342" s="42" t="s">
        <v>65</v>
      </c>
      <c r="R7342" s="42">
        <v>1</v>
      </c>
      <c r="S7342" s="137" t="s">
        <v>2419</v>
      </c>
      <c r="T7342" s="62">
        <v>683234250</v>
      </c>
      <c r="U7342" s="62">
        <v>665176615.48000002</v>
      </c>
      <c r="Z7342" s="54"/>
      <c r="AA7342" s="42"/>
      <c r="AJ7342" s="42"/>
      <c r="AM7342" s="42"/>
      <c r="AN7342" s="42"/>
      <c r="AO7342" s="42"/>
      <c r="AP7342" s="42"/>
      <c r="AY7342" s="54"/>
      <c r="AZ7342" s="54"/>
      <c r="BA7342" s="54"/>
      <c r="BB7342" s="42"/>
      <c r="BN7342" s="54" t="s">
        <v>4578</v>
      </c>
      <c r="BO7342" s="58" t="str">
        <f t="shared" si="114"/>
        <v>境内资产</v>
      </c>
      <c r="BP7342" s="58" t="str">
        <f>IF(M7342="",VLOOKUP(D7342,Sheet4!$A$1:$B$92,2,0),VLOOKUP(Q7342,Sheet4!$A$1:$B$92,2,0))</f>
        <v>保险资产管理产品</v>
      </c>
    </row>
    <row r="7343" spans="1:68" s="58" customFormat="1" ht="12.75" customHeight="1">
      <c r="A7343" s="137" t="s">
        <v>820</v>
      </c>
      <c r="B7343" s="137" t="s">
        <v>820</v>
      </c>
      <c r="C7343" s="250" t="s">
        <v>222</v>
      </c>
      <c r="D7343" s="250" t="s">
        <v>820</v>
      </c>
      <c r="E7343" s="54" t="s">
        <v>3417</v>
      </c>
      <c r="F7343" s="50" t="s">
        <v>5547</v>
      </c>
      <c r="G7343" s="129">
        <v>75715818.239999995</v>
      </c>
      <c r="H7343" s="323">
        <v>75715818.239999995</v>
      </c>
      <c r="I7343" s="323">
        <v>75715818.239999995</v>
      </c>
      <c r="J7343" s="54"/>
      <c r="K7343" s="54"/>
      <c r="L7343" s="54" t="s">
        <v>4489</v>
      </c>
      <c r="M7343" s="42" t="s">
        <v>4056</v>
      </c>
      <c r="N7343" s="42" t="s">
        <v>2447</v>
      </c>
      <c r="O7343" s="137" t="s">
        <v>4057</v>
      </c>
      <c r="P7343" s="42" t="s">
        <v>64</v>
      </c>
      <c r="Q7343" s="42" t="s">
        <v>65</v>
      </c>
      <c r="R7343" s="42">
        <v>1</v>
      </c>
      <c r="S7343" s="137" t="s">
        <v>2419</v>
      </c>
      <c r="T7343" s="62">
        <v>683234250</v>
      </c>
      <c r="U7343" s="62">
        <v>665176615.48000002</v>
      </c>
      <c r="Z7343" s="54"/>
      <c r="AA7343" s="42"/>
      <c r="AJ7343" s="42"/>
      <c r="AM7343" s="42"/>
      <c r="AN7343" s="42"/>
      <c r="AO7343" s="42"/>
      <c r="AP7343" s="42"/>
      <c r="AY7343" s="54"/>
      <c r="AZ7343" s="54"/>
      <c r="BA7343" s="54"/>
      <c r="BB7343" s="42"/>
      <c r="BN7343" s="54" t="s">
        <v>4578</v>
      </c>
      <c r="BO7343" s="58" t="str">
        <f t="shared" si="114"/>
        <v>境内资产</v>
      </c>
      <c r="BP7343" s="58" t="str">
        <f>IF(M7343="",VLOOKUP(D7343,Sheet4!$A$1:$B$92,2,0),VLOOKUP(Q7343,Sheet4!$A$1:$B$92,2,0))</f>
        <v>保险资产管理产品</v>
      </c>
    </row>
    <row r="7344" spans="1:68" s="58" customFormat="1" ht="12.75" customHeight="1">
      <c r="A7344" s="137" t="s">
        <v>224</v>
      </c>
      <c r="B7344" s="137" t="s">
        <v>224</v>
      </c>
      <c r="C7344" s="250" t="s">
        <v>222</v>
      </c>
      <c r="D7344" s="250" t="s">
        <v>224</v>
      </c>
      <c r="E7344" s="54" t="s">
        <v>3418</v>
      </c>
      <c r="F7344" s="59" t="s">
        <v>5354</v>
      </c>
      <c r="G7344" s="129">
        <v>9628764.5999999996</v>
      </c>
      <c r="H7344" s="323">
        <v>9628764.5999999996</v>
      </c>
      <c r="I7344" s="323">
        <v>9628764.5999999996</v>
      </c>
      <c r="J7344" s="54"/>
      <c r="K7344" s="54"/>
      <c r="L7344" s="54" t="s">
        <v>4489</v>
      </c>
      <c r="M7344" s="42" t="s">
        <v>4056</v>
      </c>
      <c r="N7344" s="42" t="s">
        <v>2447</v>
      </c>
      <c r="O7344" s="137" t="s">
        <v>4057</v>
      </c>
      <c r="P7344" s="42" t="s">
        <v>64</v>
      </c>
      <c r="Q7344" s="42" t="s">
        <v>65</v>
      </c>
      <c r="R7344" s="42">
        <v>1</v>
      </c>
      <c r="S7344" s="137" t="s">
        <v>2419</v>
      </c>
      <c r="T7344" s="62">
        <v>683234250</v>
      </c>
      <c r="U7344" s="62">
        <v>665176615.48000002</v>
      </c>
      <c r="Z7344" s="54"/>
      <c r="AA7344" s="42"/>
      <c r="AJ7344" s="42"/>
      <c r="AM7344" s="42"/>
      <c r="AN7344" s="42"/>
      <c r="AO7344" s="42"/>
      <c r="AP7344" s="42"/>
      <c r="AY7344" s="54"/>
      <c r="AZ7344" s="54"/>
      <c r="BA7344" s="54"/>
      <c r="BB7344" s="42"/>
      <c r="BN7344" s="54" t="s">
        <v>4578</v>
      </c>
      <c r="BO7344" s="58" t="str">
        <f t="shared" si="114"/>
        <v>境内资产</v>
      </c>
      <c r="BP7344" s="58" t="str">
        <f>IF(M7344="",VLOOKUP(D7344,Sheet4!$A$1:$B$92,2,0),VLOOKUP(Q7344,Sheet4!$A$1:$B$92,2,0))</f>
        <v>保险资产管理产品</v>
      </c>
    </row>
    <row r="7345" spans="1:68" s="58" customFormat="1" ht="12.75" customHeight="1">
      <c r="A7345" s="137" t="s">
        <v>224</v>
      </c>
      <c r="B7345" s="137" t="s">
        <v>224</v>
      </c>
      <c r="C7345" s="250" t="s">
        <v>222</v>
      </c>
      <c r="D7345" s="250" t="s">
        <v>224</v>
      </c>
      <c r="E7345" s="54" t="s">
        <v>3419</v>
      </c>
      <c r="F7345" s="59" t="s">
        <v>5354</v>
      </c>
      <c r="G7345" s="129">
        <v>14940753.49</v>
      </c>
      <c r="H7345" s="323">
        <v>14940753.49</v>
      </c>
      <c r="I7345" s="323">
        <v>14940753.49</v>
      </c>
      <c r="J7345" s="54"/>
      <c r="K7345" s="54"/>
      <c r="L7345" s="54" t="s">
        <v>4489</v>
      </c>
      <c r="M7345" s="42" t="s">
        <v>4056</v>
      </c>
      <c r="N7345" s="42" t="s">
        <v>2447</v>
      </c>
      <c r="O7345" s="137" t="s">
        <v>4057</v>
      </c>
      <c r="P7345" s="42" t="s">
        <v>64</v>
      </c>
      <c r="Q7345" s="42" t="s">
        <v>65</v>
      </c>
      <c r="R7345" s="42">
        <v>1</v>
      </c>
      <c r="S7345" s="137" t="s">
        <v>2419</v>
      </c>
      <c r="T7345" s="62">
        <v>683234250</v>
      </c>
      <c r="U7345" s="62">
        <v>665176615.48000002</v>
      </c>
      <c r="Z7345" s="54"/>
      <c r="AA7345" s="42"/>
      <c r="AJ7345" s="42"/>
      <c r="AM7345" s="42"/>
      <c r="AN7345" s="42"/>
      <c r="AO7345" s="42"/>
      <c r="AP7345" s="42"/>
      <c r="AY7345" s="54"/>
      <c r="AZ7345" s="54"/>
      <c r="BA7345" s="54"/>
      <c r="BB7345" s="42"/>
      <c r="BN7345" s="54" t="s">
        <v>4578</v>
      </c>
      <c r="BO7345" s="58" t="str">
        <f t="shared" si="114"/>
        <v>境内资产</v>
      </c>
      <c r="BP7345" s="58" t="str">
        <f>IF(M7345="",VLOOKUP(D7345,Sheet4!$A$1:$B$92,2,0),VLOOKUP(Q7345,Sheet4!$A$1:$B$92,2,0))</f>
        <v>保险资产管理产品</v>
      </c>
    </row>
    <row r="7346" spans="1:68" s="58" customFormat="1" ht="12.75" customHeight="1">
      <c r="A7346" s="64" t="s">
        <v>5548</v>
      </c>
      <c r="B7346" s="64" t="s">
        <v>5548</v>
      </c>
      <c r="C7346" s="250" t="s">
        <v>222</v>
      </c>
      <c r="D7346" s="250" t="s">
        <v>221</v>
      </c>
      <c r="E7346" s="54" t="s">
        <v>3420</v>
      </c>
      <c r="F7346" s="54" t="s">
        <v>1351</v>
      </c>
      <c r="G7346" s="129">
        <v>1502537.01</v>
      </c>
      <c r="H7346" s="323">
        <v>1502537.01</v>
      </c>
      <c r="I7346" s="323">
        <v>1502537.01</v>
      </c>
      <c r="J7346" s="129">
        <v>2567.9899999999998</v>
      </c>
      <c r="K7346" s="42"/>
      <c r="L7346" s="42" t="s">
        <v>4489</v>
      </c>
      <c r="M7346" s="42" t="s">
        <v>4056</v>
      </c>
      <c r="N7346" s="42" t="s">
        <v>2447</v>
      </c>
      <c r="O7346" s="137" t="s">
        <v>4057</v>
      </c>
      <c r="P7346" s="42" t="s">
        <v>64</v>
      </c>
      <c r="Q7346" s="42" t="s">
        <v>65</v>
      </c>
      <c r="R7346" s="42">
        <v>1</v>
      </c>
      <c r="S7346" s="137" t="s">
        <v>2419</v>
      </c>
      <c r="T7346" s="62">
        <v>683234250</v>
      </c>
      <c r="U7346" s="62">
        <v>665176615.48000002</v>
      </c>
      <c r="Z7346" s="42"/>
      <c r="AA7346" s="42"/>
      <c r="AJ7346" s="42"/>
      <c r="AM7346" s="42"/>
      <c r="AN7346" s="42"/>
      <c r="AO7346" s="42"/>
      <c r="AP7346" s="42"/>
      <c r="AY7346" s="54"/>
      <c r="AZ7346" s="54"/>
      <c r="BA7346" s="54"/>
      <c r="BB7346" s="42"/>
      <c r="BN7346" s="54" t="s">
        <v>4578</v>
      </c>
      <c r="BO7346" s="58" t="str">
        <f t="shared" si="114"/>
        <v>境内资产</v>
      </c>
      <c r="BP7346" s="58" t="str">
        <f>IF(M7346="",VLOOKUP(D7346,Sheet4!$A$1:$B$92,2,0),VLOOKUP(Q7346,Sheet4!$A$1:$B$92,2,0))</f>
        <v>保险资产管理产品</v>
      </c>
    </row>
    <row r="7347" spans="1:68" s="58" customFormat="1" ht="12.75" customHeight="1">
      <c r="A7347" s="142" t="s">
        <v>4068</v>
      </c>
      <c r="B7347" s="42" t="s">
        <v>4069</v>
      </c>
      <c r="C7347" s="263" t="s">
        <v>58</v>
      </c>
      <c r="D7347" s="263" t="s">
        <v>59</v>
      </c>
      <c r="E7347" s="142" t="s">
        <v>4070</v>
      </c>
      <c r="F7347" s="142" t="s">
        <v>4071</v>
      </c>
      <c r="G7347" s="142">
        <v>6336094.5600008732</v>
      </c>
      <c r="H7347" s="325">
        <v>613335663.80467141</v>
      </c>
      <c r="I7347" s="325">
        <v>11210754.667298904</v>
      </c>
      <c r="J7347" s="147">
        <v>243749.2087788955</v>
      </c>
      <c r="K7347" s="142"/>
      <c r="L7347" s="142" t="s">
        <v>4485</v>
      </c>
      <c r="M7347" s="42" t="s">
        <v>4072</v>
      </c>
      <c r="N7347" s="42" t="s">
        <v>4072</v>
      </c>
      <c r="O7347" s="137" t="s">
        <v>4073</v>
      </c>
      <c r="P7347" s="42" t="s">
        <v>64</v>
      </c>
      <c r="Q7347" s="42" t="s">
        <v>65</v>
      </c>
      <c r="R7347" s="42">
        <v>1</v>
      </c>
      <c r="S7347" s="137" t="s">
        <v>2419</v>
      </c>
      <c r="T7347" s="62">
        <v>9028878091.9099998</v>
      </c>
      <c r="U7347" s="62">
        <v>8747265981.7000008</v>
      </c>
      <c r="Z7347" s="42"/>
      <c r="AA7347" s="42"/>
      <c r="AJ7347" s="42"/>
      <c r="AM7347" s="42"/>
      <c r="AN7347" s="42"/>
      <c r="AO7347" s="42"/>
      <c r="AP7347" s="42"/>
      <c r="AY7347" s="142">
        <v>24.01</v>
      </c>
      <c r="AZ7347" s="142" t="s">
        <v>74</v>
      </c>
      <c r="BA7347" s="142">
        <v>16.418265760000001</v>
      </c>
      <c r="BB7347" s="142" t="s">
        <v>68</v>
      </c>
      <c r="BN7347" s="54" t="s">
        <v>4578</v>
      </c>
      <c r="BO7347" s="58" t="str">
        <f t="shared" si="114"/>
        <v>境内资产</v>
      </c>
      <c r="BP7347" s="58" t="str">
        <f>IF(M7347="",VLOOKUP(D7347,Sheet4!$A$1:$B$92,2,0),VLOOKUP(Q7347,Sheet4!$A$1:$B$92,2,0))</f>
        <v>保险资产管理产品</v>
      </c>
    </row>
    <row r="7348" spans="1:68" s="58" customFormat="1" ht="12.75" customHeight="1">
      <c r="A7348" s="142" t="s">
        <v>4074</v>
      </c>
      <c r="B7348" s="42" t="s">
        <v>246</v>
      </c>
      <c r="C7348" s="263" t="s">
        <v>58</v>
      </c>
      <c r="D7348" s="263" t="s">
        <v>59</v>
      </c>
      <c r="E7348" s="142" t="s">
        <v>4075</v>
      </c>
      <c r="F7348" s="142" t="s">
        <v>4071</v>
      </c>
      <c r="G7348" s="142">
        <v>11937569.46087121</v>
      </c>
      <c r="H7348" s="325">
        <v>1117514913.6260729</v>
      </c>
      <c r="I7348" s="325">
        <v>82215041.796305597</v>
      </c>
      <c r="J7348" s="147">
        <v>7117033.8160059918</v>
      </c>
      <c r="K7348" s="142"/>
      <c r="L7348" s="142" t="s">
        <v>4485</v>
      </c>
      <c r="M7348" s="42" t="s">
        <v>4072</v>
      </c>
      <c r="N7348" s="42" t="s">
        <v>4072</v>
      </c>
      <c r="O7348" s="137" t="s">
        <v>4073</v>
      </c>
      <c r="P7348" s="42" t="s">
        <v>64</v>
      </c>
      <c r="Q7348" s="42" t="s">
        <v>65</v>
      </c>
      <c r="R7348" s="42">
        <v>1</v>
      </c>
      <c r="S7348" s="137" t="s">
        <v>2419</v>
      </c>
      <c r="T7348" s="62">
        <v>9028878091.9099998</v>
      </c>
      <c r="U7348" s="62">
        <v>8747265981.7000008</v>
      </c>
      <c r="Z7348" s="42"/>
      <c r="AA7348" s="42"/>
      <c r="AJ7348" s="42"/>
      <c r="AM7348" s="42"/>
      <c r="AN7348" s="42"/>
      <c r="AO7348" s="42"/>
      <c r="AP7348" s="42"/>
      <c r="AY7348" s="142">
        <v>24.33</v>
      </c>
      <c r="AZ7348" s="142" t="s">
        <v>74</v>
      </c>
      <c r="BA7348" s="142">
        <v>16.496759350000001</v>
      </c>
      <c r="BB7348" s="142" t="s">
        <v>68</v>
      </c>
      <c r="BN7348" s="54" t="s">
        <v>4578</v>
      </c>
      <c r="BO7348" s="58" t="str">
        <f t="shared" si="114"/>
        <v>境内资产</v>
      </c>
      <c r="BP7348" s="58" t="str">
        <f>IF(M7348="",VLOOKUP(D7348,Sheet4!$A$1:$B$92,2,0),VLOOKUP(Q7348,Sheet4!$A$1:$B$92,2,0))</f>
        <v>保险资产管理产品</v>
      </c>
    </row>
    <row r="7349" spans="1:68" s="58" customFormat="1" ht="12.75" customHeight="1">
      <c r="A7349" s="142" t="s">
        <v>245</v>
      </c>
      <c r="B7349" s="42" t="s">
        <v>246</v>
      </c>
      <c r="C7349" s="263" t="s">
        <v>58</v>
      </c>
      <c r="D7349" s="263" t="s">
        <v>59</v>
      </c>
      <c r="E7349" s="142" t="s">
        <v>4076</v>
      </c>
      <c r="F7349" s="142" t="s">
        <v>4071</v>
      </c>
      <c r="G7349" s="142">
        <v>98914195.501763195</v>
      </c>
      <c r="H7349" s="325">
        <v>9259198341.9250088</v>
      </c>
      <c r="I7349" s="325">
        <v>18669275.072805356</v>
      </c>
      <c r="J7349" s="147">
        <v>58486744.18922586</v>
      </c>
      <c r="K7349" s="142"/>
      <c r="L7349" s="142" t="s">
        <v>4485</v>
      </c>
      <c r="M7349" s="42" t="s">
        <v>4072</v>
      </c>
      <c r="N7349" s="42" t="s">
        <v>4072</v>
      </c>
      <c r="O7349" s="137" t="s">
        <v>4073</v>
      </c>
      <c r="P7349" s="42" t="s">
        <v>64</v>
      </c>
      <c r="Q7349" s="42" t="s">
        <v>65</v>
      </c>
      <c r="R7349" s="42">
        <v>1</v>
      </c>
      <c r="S7349" s="137" t="s">
        <v>2419</v>
      </c>
      <c r="T7349" s="62">
        <v>9028878091.9099998</v>
      </c>
      <c r="U7349" s="62">
        <v>8747265981.7000008</v>
      </c>
      <c r="Z7349" s="42"/>
      <c r="AA7349" s="42"/>
      <c r="AJ7349" s="42"/>
      <c r="AM7349" s="42"/>
      <c r="AN7349" s="42"/>
      <c r="AO7349" s="42"/>
      <c r="AP7349" s="42"/>
      <c r="AY7349" s="142">
        <v>24.33</v>
      </c>
      <c r="AZ7349" s="142" t="s">
        <v>74</v>
      </c>
      <c r="BA7349" s="142">
        <v>16.505387349999999</v>
      </c>
      <c r="BB7349" s="142" t="s">
        <v>68</v>
      </c>
      <c r="BN7349" s="54" t="s">
        <v>4578</v>
      </c>
      <c r="BO7349" s="58" t="str">
        <f t="shared" si="114"/>
        <v>境内资产</v>
      </c>
      <c r="BP7349" s="58" t="str">
        <f>IF(M7349="",VLOOKUP(D7349,Sheet4!$A$1:$B$92,2,0),VLOOKUP(Q7349,Sheet4!$A$1:$B$92,2,0))</f>
        <v>保险资产管理产品</v>
      </c>
    </row>
    <row r="7350" spans="1:68" s="58" customFormat="1" ht="12.75" customHeight="1">
      <c r="A7350" s="142" t="s">
        <v>4077</v>
      </c>
      <c r="B7350" s="42" t="s">
        <v>4078</v>
      </c>
      <c r="C7350" s="263" t="s">
        <v>71</v>
      </c>
      <c r="D7350" s="263" t="s">
        <v>1154</v>
      </c>
      <c r="E7350" s="142" t="s">
        <v>4079</v>
      </c>
      <c r="F7350" s="142" t="s">
        <v>4080</v>
      </c>
      <c r="G7350" s="142">
        <v>183654.914782634</v>
      </c>
      <c r="H7350" s="325">
        <v>18903353.831036169</v>
      </c>
      <c r="I7350" s="325">
        <v>73872177.530712098</v>
      </c>
      <c r="J7350" s="147">
        <v>555493.22459190059</v>
      </c>
      <c r="K7350" s="142"/>
      <c r="L7350" s="142" t="s">
        <v>4485</v>
      </c>
      <c r="M7350" s="42" t="s">
        <v>4072</v>
      </c>
      <c r="N7350" s="42" t="s">
        <v>4072</v>
      </c>
      <c r="O7350" s="137" t="s">
        <v>4073</v>
      </c>
      <c r="P7350" s="42" t="s">
        <v>64</v>
      </c>
      <c r="Q7350" s="42" t="s">
        <v>65</v>
      </c>
      <c r="R7350" s="42">
        <v>1</v>
      </c>
      <c r="S7350" s="137" t="s">
        <v>2419</v>
      </c>
      <c r="T7350" s="62">
        <v>9028878091.9099998</v>
      </c>
      <c r="U7350" s="62">
        <v>8747265981.7000008</v>
      </c>
      <c r="Z7350" s="42"/>
      <c r="AA7350" s="42"/>
      <c r="AJ7350" s="42"/>
      <c r="AM7350" s="42"/>
      <c r="AN7350" s="42"/>
      <c r="AO7350" s="42"/>
      <c r="AP7350" s="42"/>
      <c r="AY7350" s="142">
        <v>0.06</v>
      </c>
      <c r="AZ7350" s="142" t="s">
        <v>84</v>
      </c>
      <c r="BA7350" s="142">
        <v>5.746412E-2</v>
      </c>
      <c r="BB7350" s="142" t="s">
        <v>68</v>
      </c>
      <c r="BN7350" s="54" t="s">
        <v>4578</v>
      </c>
      <c r="BO7350" s="58" t="str">
        <f t="shared" si="114"/>
        <v>境内资产</v>
      </c>
      <c r="BP7350" s="58" t="str">
        <f>IF(M7350="",VLOOKUP(D7350,Sheet4!$A$1:$B$92,2,0),VLOOKUP(Q7350,Sheet4!$A$1:$B$92,2,0))</f>
        <v>保险资产管理产品</v>
      </c>
    </row>
    <row r="7351" spans="1:68" s="58" customFormat="1" ht="12.75" customHeight="1">
      <c r="A7351" s="142" t="s">
        <v>4081</v>
      </c>
      <c r="B7351" s="42" t="s">
        <v>4082</v>
      </c>
      <c r="C7351" s="263" t="s">
        <v>71</v>
      </c>
      <c r="D7351" s="263" t="s">
        <v>1154</v>
      </c>
      <c r="E7351" s="142" t="s">
        <v>4083</v>
      </c>
      <c r="F7351" s="142" t="s">
        <v>4084</v>
      </c>
      <c r="G7351" s="142">
        <v>367309.82956526801</v>
      </c>
      <c r="H7351" s="325">
        <v>37364139.565420762</v>
      </c>
      <c r="I7351" s="325">
        <v>42428803.225692108</v>
      </c>
      <c r="J7351" s="147">
        <v>852440.57714442699</v>
      </c>
      <c r="K7351" s="142"/>
      <c r="L7351" s="142" t="s">
        <v>4485</v>
      </c>
      <c r="M7351" s="42" t="s">
        <v>4072</v>
      </c>
      <c r="N7351" s="42" t="s">
        <v>4072</v>
      </c>
      <c r="O7351" s="137" t="s">
        <v>4073</v>
      </c>
      <c r="P7351" s="42" t="s">
        <v>64</v>
      </c>
      <c r="Q7351" s="42" t="s">
        <v>65</v>
      </c>
      <c r="R7351" s="42">
        <v>1</v>
      </c>
      <c r="S7351" s="137" t="s">
        <v>2419</v>
      </c>
      <c r="T7351" s="62">
        <v>9028878091.9099998</v>
      </c>
      <c r="U7351" s="62">
        <v>8747265981.7000008</v>
      </c>
      <c r="Z7351" s="42"/>
      <c r="AA7351" s="42"/>
      <c r="AJ7351" s="42"/>
      <c r="AM7351" s="42"/>
      <c r="AN7351" s="42"/>
      <c r="AO7351" s="42"/>
      <c r="AP7351" s="42"/>
      <c r="AY7351" s="142">
        <v>0.36</v>
      </c>
      <c r="AZ7351" s="142" t="s">
        <v>84</v>
      </c>
      <c r="BA7351" s="142">
        <v>0.36025064000000001</v>
      </c>
      <c r="BB7351" s="142" t="s">
        <v>68</v>
      </c>
      <c r="BN7351" s="54" t="s">
        <v>4578</v>
      </c>
      <c r="BO7351" s="58" t="str">
        <f t="shared" si="114"/>
        <v>境内资产</v>
      </c>
      <c r="BP7351" s="58" t="str">
        <f>IF(M7351="",VLOOKUP(D7351,Sheet4!$A$1:$B$92,2,0),VLOOKUP(Q7351,Sheet4!$A$1:$B$92,2,0))</f>
        <v>保险资产管理产品</v>
      </c>
    </row>
    <row r="7352" spans="1:68" s="58" customFormat="1" ht="12.75" customHeight="1">
      <c r="A7352" s="142" t="s">
        <v>4085</v>
      </c>
      <c r="B7352" s="42" t="s">
        <v>4086</v>
      </c>
      <c r="C7352" s="263" t="s">
        <v>71</v>
      </c>
      <c r="D7352" s="263" t="s">
        <v>1154</v>
      </c>
      <c r="E7352" s="142" t="s">
        <v>4087</v>
      </c>
      <c r="F7352" s="142" t="s">
        <v>4088</v>
      </c>
      <c r="G7352" s="142">
        <v>826447.11652185302</v>
      </c>
      <c r="H7352" s="325">
        <v>85552865.841153473</v>
      </c>
      <c r="I7352" s="325">
        <v>282080174.98751712</v>
      </c>
      <c r="J7352" s="147">
        <v>3317245.5116465003</v>
      </c>
      <c r="K7352" s="142"/>
      <c r="L7352" s="142" t="s">
        <v>4485</v>
      </c>
      <c r="M7352" s="42" t="s">
        <v>4072</v>
      </c>
      <c r="N7352" s="42" t="s">
        <v>4072</v>
      </c>
      <c r="O7352" s="137" t="s">
        <v>4073</v>
      </c>
      <c r="P7352" s="42" t="s">
        <v>64</v>
      </c>
      <c r="Q7352" s="42" t="s">
        <v>65</v>
      </c>
      <c r="R7352" s="42">
        <v>1</v>
      </c>
      <c r="S7352" s="137" t="s">
        <v>2419</v>
      </c>
      <c r="T7352" s="62">
        <v>9028878091.9099998</v>
      </c>
      <c r="U7352" s="62">
        <v>8747265981.7000008</v>
      </c>
      <c r="Z7352" s="42"/>
      <c r="AA7352" s="42"/>
      <c r="AJ7352" s="42"/>
      <c r="AM7352" s="42"/>
      <c r="AN7352" s="42"/>
      <c r="AO7352" s="42"/>
      <c r="AP7352" s="42"/>
      <c r="AY7352" s="142">
        <v>0.24</v>
      </c>
      <c r="AZ7352" s="142" t="s">
        <v>4163</v>
      </c>
      <c r="BA7352" s="142">
        <v>0.23699534</v>
      </c>
      <c r="BB7352" s="142" t="s">
        <v>68</v>
      </c>
      <c r="BN7352" s="54" t="s">
        <v>4578</v>
      </c>
      <c r="BO7352" s="58" t="str">
        <f t="shared" si="114"/>
        <v>境内资产</v>
      </c>
      <c r="BP7352" s="58" t="str">
        <f>IF(M7352="",VLOOKUP(D7352,Sheet4!$A$1:$B$92,2,0),VLOOKUP(Q7352,Sheet4!$A$1:$B$92,2,0))</f>
        <v>保险资产管理产品</v>
      </c>
    </row>
    <row r="7353" spans="1:68" s="58" customFormat="1" ht="12.75" customHeight="1">
      <c r="A7353" s="142" t="s">
        <v>4089</v>
      </c>
      <c r="B7353" s="42" t="s">
        <v>4090</v>
      </c>
      <c r="C7353" s="263" t="s">
        <v>71</v>
      </c>
      <c r="D7353" s="263" t="s">
        <v>1154</v>
      </c>
      <c r="E7353" s="142" t="s">
        <v>4091</v>
      </c>
      <c r="F7353" s="142" t="s">
        <v>4092</v>
      </c>
      <c r="G7353" s="142">
        <v>734619.65913053602</v>
      </c>
      <c r="H7353" s="325">
        <v>73427338.155363902</v>
      </c>
      <c r="I7353" s="325">
        <v>37848963.88477461</v>
      </c>
      <c r="J7353" s="147">
        <v>271708.64016774314</v>
      </c>
      <c r="K7353" s="142"/>
      <c r="L7353" s="142" t="s">
        <v>4485</v>
      </c>
      <c r="M7353" s="42" t="s">
        <v>4072</v>
      </c>
      <c r="N7353" s="42" t="s">
        <v>4072</v>
      </c>
      <c r="O7353" s="137" t="s">
        <v>4073</v>
      </c>
      <c r="P7353" s="42" t="s">
        <v>64</v>
      </c>
      <c r="Q7353" s="42" t="s">
        <v>65</v>
      </c>
      <c r="R7353" s="42">
        <v>1</v>
      </c>
      <c r="S7353" s="137" t="s">
        <v>2419</v>
      </c>
      <c r="T7353" s="62">
        <v>9028878091.9099998</v>
      </c>
      <c r="U7353" s="62">
        <v>8747265981.7000008</v>
      </c>
      <c r="Z7353" s="54"/>
      <c r="AA7353" s="42"/>
      <c r="AJ7353" s="42"/>
      <c r="AM7353" s="42"/>
      <c r="AN7353" s="42"/>
      <c r="AO7353" s="42"/>
      <c r="AP7353" s="42"/>
      <c r="AY7353" s="142">
        <v>0.93</v>
      </c>
      <c r="AZ7353" s="142" t="s">
        <v>169</v>
      </c>
      <c r="BA7353" s="142">
        <v>0.89447916000000005</v>
      </c>
      <c r="BB7353" s="142" t="s">
        <v>68</v>
      </c>
      <c r="BN7353" s="54" t="s">
        <v>4578</v>
      </c>
      <c r="BO7353" s="58" t="str">
        <f t="shared" si="114"/>
        <v>境内资产</v>
      </c>
      <c r="BP7353" s="58" t="str">
        <f>IF(M7353="",VLOOKUP(D7353,Sheet4!$A$1:$B$92,2,0),VLOOKUP(Q7353,Sheet4!$A$1:$B$92,2,0))</f>
        <v>保险资产管理产品</v>
      </c>
    </row>
    <row r="7354" spans="1:68" s="58" customFormat="1" ht="12.75" customHeight="1">
      <c r="A7354" s="142" t="s">
        <v>4093</v>
      </c>
      <c r="B7354" s="42" t="s">
        <v>4094</v>
      </c>
      <c r="C7354" s="263" t="s">
        <v>71</v>
      </c>
      <c r="D7354" s="263" t="s">
        <v>1154</v>
      </c>
      <c r="E7354" s="142" t="s">
        <v>4095</v>
      </c>
      <c r="F7354" s="142" t="s">
        <v>4096</v>
      </c>
      <c r="G7354" s="142">
        <v>183654.914782634</v>
      </c>
      <c r="H7354" s="325">
        <v>18841127.514682434</v>
      </c>
      <c r="I7354" s="325">
        <v>167716698.48559529</v>
      </c>
      <c r="J7354" s="147">
        <v>105755.03804680692</v>
      </c>
      <c r="K7354" s="142"/>
      <c r="L7354" s="142" t="s">
        <v>4485</v>
      </c>
      <c r="M7354" s="42" t="s">
        <v>4072</v>
      </c>
      <c r="N7354" s="42" t="s">
        <v>4072</v>
      </c>
      <c r="O7354" s="137" t="s">
        <v>4073</v>
      </c>
      <c r="P7354" s="42" t="s">
        <v>64</v>
      </c>
      <c r="Q7354" s="42" t="s">
        <v>65</v>
      </c>
      <c r="R7354" s="42">
        <v>1</v>
      </c>
      <c r="S7354" s="137" t="s">
        <v>2419</v>
      </c>
      <c r="T7354" s="62">
        <v>9028878091.9099998</v>
      </c>
      <c r="U7354" s="62">
        <v>8747265981.7000008</v>
      </c>
      <c r="Z7354" s="42"/>
      <c r="AA7354" s="42"/>
      <c r="AJ7354" s="42"/>
      <c r="AM7354" s="42"/>
      <c r="AN7354" s="42"/>
      <c r="AO7354" s="42"/>
      <c r="AP7354" s="42"/>
      <c r="AY7354" s="142">
        <v>0.92</v>
      </c>
      <c r="AZ7354" s="142" t="s">
        <v>84</v>
      </c>
      <c r="BA7354" s="142">
        <v>0.87853910000000002</v>
      </c>
      <c r="BB7354" s="142" t="s">
        <v>68</v>
      </c>
      <c r="BN7354" s="54" t="s">
        <v>4578</v>
      </c>
      <c r="BO7354" s="58" t="str">
        <f t="shared" si="114"/>
        <v>境内资产</v>
      </c>
      <c r="BP7354" s="58" t="str">
        <f>IF(M7354="",VLOOKUP(D7354,Sheet4!$A$1:$B$92,2,0),VLOOKUP(Q7354,Sheet4!$A$1:$B$92,2,0))</f>
        <v>保险资产管理产品</v>
      </c>
    </row>
    <row r="7355" spans="1:68" s="58" customFormat="1" ht="12.75" customHeight="1">
      <c r="A7355" s="142" t="s">
        <v>4097</v>
      </c>
      <c r="B7355" s="42" t="s">
        <v>4098</v>
      </c>
      <c r="C7355" s="263" t="s">
        <v>71</v>
      </c>
      <c r="D7355" s="263" t="s">
        <v>72</v>
      </c>
      <c r="E7355" s="142" t="s">
        <v>4099</v>
      </c>
      <c r="F7355" s="142" t="s">
        <v>4100</v>
      </c>
      <c r="G7355" s="142">
        <v>1377411.860869755</v>
      </c>
      <c r="H7355" s="325">
        <v>139741490.01009005</v>
      </c>
      <c r="I7355" s="325">
        <v>130062316.98303288</v>
      </c>
      <c r="J7355" s="147">
        <v>2490662.5455841827</v>
      </c>
      <c r="K7355" s="142"/>
      <c r="L7355" s="142" t="s">
        <v>4485</v>
      </c>
      <c r="M7355" s="42" t="s">
        <v>4072</v>
      </c>
      <c r="N7355" s="42" t="s">
        <v>4072</v>
      </c>
      <c r="O7355" s="137" t="s">
        <v>4073</v>
      </c>
      <c r="P7355" s="42" t="s">
        <v>64</v>
      </c>
      <c r="Q7355" s="42" t="s">
        <v>65</v>
      </c>
      <c r="R7355" s="42">
        <v>1</v>
      </c>
      <c r="S7355" s="137" t="s">
        <v>2419</v>
      </c>
      <c r="T7355" s="62">
        <v>9028878091.9099998</v>
      </c>
      <c r="U7355" s="62">
        <v>8747265981.7000008</v>
      </c>
      <c r="Z7355" s="42"/>
      <c r="AA7355" s="42"/>
      <c r="AJ7355" s="42"/>
      <c r="AM7355" s="42"/>
      <c r="AN7355" s="42"/>
      <c r="AO7355" s="42"/>
      <c r="AP7355" s="42"/>
      <c r="AY7355" s="142">
        <v>1.68</v>
      </c>
      <c r="AZ7355" s="142" t="s">
        <v>84</v>
      </c>
      <c r="BA7355" s="142">
        <v>2.41351337</v>
      </c>
      <c r="BB7355" s="142" t="s">
        <v>68</v>
      </c>
      <c r="BN7355" s="54" t="s">
        <v>4578</v>
      </c>
      <c r="BO7355" s="58" t="str">
        <f t="shared" si="114"/>
        <v>境内资产</v>
      </c>
      <c r="BP7355" s="58" t="str">
        <f>IF(M7355="",VLOOKUP(D7355,Sheet4!$A$1:$B$92,2,0),VLOOKUP(Q7355,Sheet4!$A$1:$B$92,2,0))</f>
        <v>保险资产管理产品</v>
      </c>
    </row>
    <row r="7356" spans="1:68" s="58" customFormat="1" ht="12.75" customHeight="1">
      <c r="A7356" s="142" t="s">
        <v>4101</v>
      </c>
      <c r="B7356" s="42" t="s">
        <v>4102</v>
      </c>
      <c r="C7356" s="263" t="s">
        <v>71</v>
      </c>
      <c r="D7356" s="263" t="s">
        <v>72</v>
      </c>
      <c r="E7356" s="142" t="s">
        <v>4103</v>
      </c>
      <c r="F7356" s="142" t="s">
        <v>4104</v>
      </c>
      <c r="G7356" s="142">
        <v>1377411.860869755</v>
      </c>
      <c r="H7356" s="325">
        <v>143876329.47044659</v>
      </c>
      <c r="I7356" s="325">
        <v>141556616.94158474</v>
      </c>
      <c r="J7356" s="147">
        <v>2622743.1382532194</v>
      </c>
      <c r="K7356" s="142"/>
      <c r="L7356" s="142" t="s">
        <v>4485</v>
      </c>
      <c r="M7356" s="42" t="s">
        <v>4072</v>
      </c>
      <c r="N7356" s="42" t="s">
        <v>4072</v>
      </c>
      <c r="O7356" s="137" t="s">
        <v>4073</v>
      </c>
      <c r="P7356" s="42" t="s">
        <v>64</v>
      </c>
      <c r="Q7356" s="42" t="s">
        <v>65</v>
      </c>
      <c r="R7356" s="42">
        <v>1</v>
      </c>
      <c r="S7356" s="137" t="s">
        <v>2419</v>
      </c>
      <c r="T7356" s="62">
        <v>9028878091.9099998</v>
      </c>
      <c r="U7356" s="62">
        <v>8747265981.7000008</v>
      </c>
      <c r="Z7356" s="42"/>
      <c r="AA7356" s="42"/>
      <c r="AJ7356" s="42"/>
      <c r="AM7356" s="42"/>
      <c r="AN7356" s="42"/>
      <c r="AO7356" s="42"/>
      <c r="AP7356" s="42"/>
      <c r="AY7356" s="142">
        <v>5.62</v>
      </c>
      <c r="AZ7356" s="142" t="s">
        <v>84</v>
      </c>
      <c r="BA7356" s="142">
        <v>57.970422290000002</v>
      </c>
      <c r="BB7356" s="142" t="s">
        <v>68</v>
      </c>
      <c r="BN7356" s="54" t="s">
        <v>4578</v>
      </c>
      <c r="BO7356" s="58" t="str">
        <f t="shared" si="114"/>
        <v>境内资产</v>
      </c>
      <c r="BP7356" s="58" t="str">
        <f>IF(M7356="",VLOOKUP(D7356,Sheet4!$A$1:$B$92,2,0),VLOOKUP(Q7356,Sheet4!$A$1:$B$92,2,0))</f>
        <v>保险资产管理产品</v>
      </c>
    </row>
    <row r="7357" spans="1:68" s="58" customFormat="1" ht="12.75" customHeight="1">
      <c r="A7357" s="142" t="s">
        <v>4105</v>
      </c>
      <c r="B7357" s="42" t="s">
        <v>4106</v>
      </c>
      <c r="C7357" s="263" t="s">
        <v>71</v>
      </c>
      <c r="D7357" s="263" t="s">
        <v>1154</v>
      </c>
      <c r="E7357" s="142" t="s">
        <v>4107</v>
      </c>
      <c r="F7357" s="142" t="s">
        <v>4092</v>
      </c>
      <c r="G7357" s="142">
        <v>459137.28695658501</v>
      </c>
      <c r="H7357" s="325">
        <v>46324392.407437965</v>
      </c>
      <c r="I7357" s="325">
        <v>215872394.5534628</v>
      </c>
      <c r="J7357" s="147">
        <v>1229305.4944230572</v>
      </c>
      <c r="K7357" s="142"/>
      <c r="L7357" s="142" t="s">
        <v>4485</v>
      </c>
      <c r="M7357" s="42" t="s">
        <v>4072</v>
      </c>
      <c r="N7357" s="42" t="s">
        <v>4072</v>
      </c>
      <c r="O7357" s="137" t="s">
        <v>4073</v>
      </c>
      <c r="P7357" s="42" t="s">
        <v>64</v>
      </c>
      <c r="Q7357" s="42" t="s">
        <v>65</v>
      </c>
      <c r="R7357" s="42">
        <v>1</v>
      </c>
      <c r="S7357" s="137" t="s">
        <v>2419</v>
      </c>
      <c r="T7357" s="62">
        <v>9028878091.9099998</v>
      </c>
      <c r="U7357" s="62">
        <v>8747265981.7000008</v>
      </c>
      <c r="Z7357" s="42"/>
      <c r="AA7357" s="42"/>
      <c r="AJ7357" s="42"/>
      <c r="AM7357" s="42"/>
      <c r="AN7357" s="42"/>
      <c r="AO7357" s="42"/>
      <c r="AP7357" s="42"/>
      <c r="AY7357" s="142">
        <v>0.28000000000000003</v>
      </c>
      <c r="AZ7357" s="142" t="s">
        <v>169</v>
      </c>
      <c r="BA7357" s="142">
        <v>2.14837386</v>
      </c>
      <c r="BB7357" s="142" t="s">
        <v>68</v>
      </c>
      <c r="BN7357" s="54" t="s">
        <v>4578</v>
      </c>
      <c r="BO7357" s="58" t="str">
        <f t="shared" si="114"/>
        <v>境内资产</v>
      </c>
      <c r="BP7357" s="58" t="str">
        <f>IF(M7357="",VLOOKUP(D7357,Sheet4!$A$1:$B$92,2,0),VLOOKUP(Q7357,Sheet4!$A$1:$B$92,2,0))</f>
        <v>保险资产管理产品</v>
      </c>
    </row>
    <row r="7358" spans="1:68" s="58" customFormat="1" ht="12.75" customHeight="1">
      <c r="A7358" s="142" t="s">
        <v>4108</v>
      </c>
      <c r="B7358" s="42" t="s">
        <v>4109</v>
      </c>
      <c r="C7358" s="263" t="s">
        <v>71</v>
      </c>
      <c r="D7358" s="263" t="s">
        <v>72</v>
      </c>
      <c r="E7358" s="142" t="s">
        <v>4110</v>
      </c>
      <c r="F7358" s="142" t="s">
        <v>4111</v>
      </c>
      <c r="G7358" s="142">
        <v>826447.11652185302</v>
      </c>
      <c r="H7358" s="325">
        <v>86829194.541977897</v>
      </c>
      <c r="I7358" s="325">
        <v>184839305.32806721</v>
      </c>
      <c r="J7358" s="147">
        <v>1494397.5255139603</v>
      </c>
      <c r="K7358" s="142"/>
      <c r="L7358" s="142" t="s">
        <v>4485</v>
      </c>
      <c r="M7358" s="42" t="s">
        <v>4072</v>
      </c>
      <c r="N7358" s="42" t="s">
        <v>4072</v>
      </c>
      <c r="O7358" s="137" t="s">
        <v>4073</v>
      </c>
      <c r="P7358" s="42" t="s">
        <v>64</v>
      </c>
      <c r="Q7358" s="42" t="s">
        <v>65</v>
      </c>
      <c r="R7358" s="42">
        <v>1</v>
      </c>
      <c r="S7358" s="137" t="s">
        <v>2419</v>
      </c>
      <c r="T7358" s="62">
        <v>9028878091.9099998</v>
      </c>
      <c r="U7358" s="62">
        <v>8747265981.7000008</v>
      </c>
      <c r="Z7358" s="42"/>
      <c r="AA7358" s="42"/>
      <c r="AJ7358" s="42"/>
      <c r="AM7358" s="42"/>
      <c r="AN7358" s="42"/>
      <c r="AO7358" s="42"/>
      <c r="AP7358" s="42"/>
      <c r="AY7358" s="142">
        <v>3.65</v>
      </c>
      <c r="AZ7358" s="142" t="s">
        <v>84</v>
      </c>
      <c r="BA7358" s="142">
        <v>41.311506000000001</v>
      </c>
      <c r="BB7358" s="142" t="s">
        <v>68</v>
      </c>
      <c r="BN7358" s="54" t="s">
        <v>4578</v>
      </c>
      <c r="BO7358" s="58" t="str">
        <f t="shared" si="114"/>
        <v>境内资产</v>
      </c>
      <c r="BP7358" s="58" t="str">
        <f>IF(M7358="",VLOOKUP(D7358,Sheet4!$A$1:$B$92,2,0),VLOOKUP(Q7358,Sheet4!$A$1:$B$92,2,0))</f>
        <v>保险资产管理产品</v>
      </c>
    </row>
    <row r="7359" spans="1:68" s="58" customFormat="1" ht="12.75" customHeight="1">
      <c r="A7359" s="142" t="s">
        <v>4112</v>
      </c>
      <c r="B7359" s="42" t="s">
        <v>4113</v>
      </c>
      <c r="C7359" s="263" t="s">
        <v>71</v>
      </c>
      <c r="D7359" s="263" t="s">
        <v>72</v>
      </c>
      <c r="E7359" s="142" t="s">
        <v>4114</v>
      </c>
      <c r="F7359" s="142" t="s">
        <v>4115</v>
      </c>
      <c r="G7359" s="142">
        <v>550964.74434790201</v>
      </c>
      <c r="H7359" s="325">
        <v>56691585.294447608</v>
      </c>
      <c r="I7359" s="325">
        <v>18374674.224002533</v>
      </c>
      <c r="J7359" s="147">
        <v>887672.12791470252</v>
      </c>
      <c r="K7359" s="142"/>
      <c r="L7359" s="142" t="s">
        <v>4485</v>
      </c>
      <c r="M7359" s="42" t="s">
        <v>4072</v>
      </c>
      <c r="N7359" s="42" t="s">
        <v>4072</v>
      </c>
      <c r="O7359" s="137" t="s">
        <v>4073</v>
      </c>
      <c r="P7359" s="42" t="s">
        <v>64</v>
      </c>
      <c r="Q7359" s="42" t="s">
        <v>65</v>
      </c>
      <c r="R7359" s="42">
        <v>1</v>
      </c>
      <c r="S7359" s="137" t="s">
        <v>2419</v>
      </c>
      <c r="T7359" s="62">
        <v>9028878091.9099998</v>
      </c>
      <c r="U7359" s="62">
        <v>8747265981.7000008</v>
      </c>
      <c r="Z7359" s="42"/>
      <c r="AA7359" s="42"/>
      <c r="AJ7359" s="42"/>
      <c r="AM7359" s="42"/>
      <c r="AN7359" s="42"/>
      <c r="AO7359" s="42"/>
      <c r="AP7359" s="42"/>
      <c r="AY7359" s="142">
        <v>5.67</v>
      </c>
      <c r="AZ7359" s="142" t="s">
        <v>84</v>
      </c>
      <c r="BA7359" s="142">
        <v>6.2813080000000001</v>
      </c>
      <c r="BB7359" s="142" t="s">
        <v>68</v>
      </c>
      <c r="BN7359" s="54" t="s">
        <v>4578</v>
      </c>
      <c r="BO7359" s="58" t="str">
        <f t="shared" si="114"/>
        <v>境内资产</v>
      </c>
      <c r="BP7359" s="58" t="str">
        <f>IF(M7359="",VLOOKUP(D7359,Sheet4!$A$1:$B$92,2,0),VLOOKUP(Q7359,Sheet4!$A$1:$B$92,2,0))</f>
        <v>保险资产管理产品</v>
      </c>
    </row>
    <row r="7360" spans="1:68" s="58" customFormat="1" ht="12.75" customHeight="1">
      <c r="A7360" s="142" t="s">
        <v>614</v>
      </c>
      <c r="B7360" s="42" t="s">
        <v>615</v>
      </c>
      <c r="C7360" s="263" t="s">
        <v>71</v>
      </c>
      <c r="D7360" s="263" t="s">
        <v>1154</v>
      </c>
      <c r="E7360" s="142" t="s">
        <v>4116</v>
      </c>
      <c r="F7360" s="142" t="s">
        <v>4117</v>
      </c>
      <c r="G7360" s="142">
        <v>367309.82956526801</v>
      </c>
      <c r="H7360" s="325">
        <v>37430038.9708874</v>
      </c>
      <c r="I7360" s="325">
        <v>37061561.803135544</v>
      </c>
      <c r="J7360" s="147">
        <v>300892.15911185433</v>
      </c>
      <c r="K7360" s="142"/>
      <c r="L7360" s="142" t="s">
        <v>4485</v>
      </c>
      <c r="M7360" s="42" t="s">
        <v>4072</v>
      </c>
      <c r="N7360" s="42" t="s">
        <v>4072</v>
      </c>
      <c r="O7360" s="137" t="s">
        <v>4073</v>
      </c>
      <c r="P7360" s="42" t="s">
        <v>64</v>
      </c>
      <c r="Q7360" s="42" t="s">
        <v>65</v>
      </c>
      <c r="R7360" s="42">
        <v>1</v>
      </c>
      <c r="S7360" s="137" t="s">
        <v>2419</v>
      </c>
      <c r="T7360" s="62">
        <v>9028878091.9099998</v>
      </c>
      <c r="U7360" s="62">
        <v>8747265981.7000008</v>
      </c>
      <c r="Z7360" s="42"/>
      <c r="AA7360" s="42"/>
      <c r="AJ7360" s="42"/>
      <c r="AM7360" s="42"/>
      <c r="AN7360" s="42"/>
      <c r="AO7360" s="42"/>
      <c r="AP7360" s="42"/>
      <c r="AY7360" s="142">
        <v>1.87</v>
      </c>
      <c r="AZ7360" s="142" t="s">
        <v>84</v>
      </c>
      <c r="BA7360" s="142">
        <v>3.4141306199999999</v>
      </c>
      <c r="BB7360" s="142" t="s">
        <v>68</v>
      </c>
      <c r="BN7360" s="54" t="s">
        <v>4578</v>
      </c>
      <c r="BO7360" s="58" t="str">
        <f t="shared" si="114"/>
        <v>境内资产</v>
      </c>
      <c r="BP7360" s="58" t="str">
        <f>IF(M7360="",VLOOKUP(D7360,Sheet4!$A$1:$B$92,2,0),VLOOKUP(Q7360,Sheet4!$A$1:$B$92,2,0))</f>
        <v>保险资产管理产品</v>
      </c>
    </row>
    <row r="7361" spans="1:68" s="58" customFormat="1" ht="12.75" customHeight="1">
      <c r="A7361" s="142" t="s">
        <v>4118</v>
      </c>
      <c r="B7361" s="42" t="s">
        <v>4119</v>
      </c>
      <c r="C7361" s="263" t="s">
        <v>71</v>
      </c>
      <c r="D7361" s="263" t="s">
        <v>1154</v>
      </c>
      <c r="E7361" s="142" t="s">
        <v>4120</v>
      </c>
      <c r="F7361" s="142" t="s">
        <v>4121</v>
      </c>
      <c r="G7361" s="142">
        <v>1836549.14782634</v>
      </c>
      <c r="H7361" s="325">
        <v>192791520.36492559</v>
      </c>
      <c r="I7361" s="325">
        <v>141253586.33219337</v>
      </c>
      <c r="J7361" s="147">
        <v>7773886.1146044619</v>
      </c>
      <c r="K7361" s="142"/>
      <c r="L7361" s="142" t="s">
        <v>4485</v>
      </c>
      <c r="M7361" s="42" t="s">
        <v>4072</v>
      </c>
      <c r="N7361" s="42" t="s">
        <v>4072</v>
      </c>
      <c r="O7361" s="137" t="s">
        <v>4073</v>
      </c>
      <c r="P7361" s="42" t="s">
        <v>64</v>
      </c>
      <c r="Q7361" s="42" t="s">
        <v>65</v>
      </c>
      <c r="R7361" s="42">
        <v>1</v>
      </c>
      <c r="S7361" s="137" t="s">
        <v>2419</v>
      </c>
      <c r="T7361" s="62">
        <v>9028878091.9099998</v>
      </c>
      <c r="U7361" s="62">
        <v>8747265981.7000008</v>
      </c>
      <c r="Z7361" s="42"/>
      <c r="AA7361" s="42"/>
      <c r="AJ7361" s="42"/>
      <c r="AM7361" s="42"/>
      <c r="AN7361" s="42"/>
      <c r="AO7361" s="42"/>
      <c r="AP7361" s="42"/>
      <c r="AY7361" s="142">
        <v>1.1599999999999999</v>
      </c>
      <c r="AZ7361" s="142" t="s">
        <v>169</v>
      </c>
      <c r="BA7361" s="142">
        <v>3.5479199600000002</v>
      </c>
      <c r="BB7361" s="142" t="s">
        <v>68</v>
      </c>
      <c r="BN7361" s="54" t="s">
        <v>4578</v>
      </c>
      <c r="BO7361" s="58" t="str">
        <f t="shared" si="114"/>
        <v>境内资产</v>
      </c>
      <c r="BP7361" s="58" t="str">
        <f>IF(M7361="",VLOOKUP(D7361,Sheet4!$A$1:$B$92,2,0),VLOOKUP(Q7361,Sheet4!$A$1:$B$92,2,0))</f>
        <v>保险资产管理产品</v>
      </c>
    </row>
    <row r="7362" spans="1:68" s="58" customFormat="1" ht="12.75" customHeight="1">
      <c r="A7362" s="142" t="s">
        <v>4122</v>
      </c>
      <c r="B7362" s="42" t="s">
        <v>4123</v>
      </c>
      <c r="C7362" s="263" t="s">
        <v>71</v>
      </c>
      <c r="D7362" s="263" t="s">
        <v>1154</v>
      </c>
      <c r="E7362" s="142" t="s">
        <v>4124</v>
      </c>
      <c r="F7362" s="142" t="s">
        <v>4100</v>
      </c>
      <c r="G7362" s="142">
        <v>2754823.7217395101</v>
      </c>
      <c r="H7362" s="325">
        <v>282115534.84879363</v>
      </c>
      <c r="I7362" s="325">
        <v>85334797.016463935</v>
      </c>
      <c r="J7362" s="147">
        <v>4528477.3514336292</v>
      </c>
      <c r="K7362" s="142"/>
      <c r="L7362" s="142" t="s">
        <v>4485</v>
      </c>
      <c r="M7362" s="42" t="s">
        <v>4072</v>
      </c>
      <c r="N7362" s="42" t="s">
        <v>4072</v>
      </c>
      <c r="O7362" s="137" t="s">
        <v>4073</v>
      </c>
      <c r="P7362" s="42" t="s">
        <v>64</v>
      </c>
      <c r="Q7362" s="42" t="s">
        <v>65</v>
      </c>
      <c r="R7362" s="42">
        <v>1</v>
      </c>
      <c r="S7362" s="137" t="s">
        <v>2419</v>
      </c>
      <c r="T7362" s="62">
        <v>9028878091.9099998</v>
      </c>
      <c r="U7362" s="62">
        <v>8747265981.7000008</v>
      </c>
      <c r="Z7362" s="42"/>
      <c r="AA7362" s="42"/>
      <c r="AJ7362" s="42"/>
      <c r="AM7362" s="42"/>
      <c r="AN7362" s="42"/>
      <c r="AO7362" s="42"/>
      <c r="AP7362" s="42"/>
      <c r="AY7362" s="142">
        <v>1.73</v>
      </c>
      <c r="AZ7362" s="142" t="s">
        <v>84</v>
      </c>
      <c r="BA7362" s="142">
        <v>1.600678</v>
      </c>
      <c r="BB7362" s="142" t="s">
        <v>68</v>
      </c>
      <c r="BN7362" s="54" t="s">
        <v>4578</v>
      </c>
      <c r="BO7362" s="58" t="str">
        <f t="shared" si="114"/>
        <v>境内资产</v>
      </c>
      <c r="BP7362" s="58" t="str">
        <f>IF(M7362="",VLOOKUP(D7362,Sheet4!$A$1:$B$92,2,0),VLOOKUP(Q7362,Sheet4!$A$1:$B$92,2,0))</f>
        <v>保险资产管理产品</v>
      </c>
    </row>
    <row r="7363" spans="1:68" s="58" customFormat="1" ht="12.75" customHeight="1">
      <c r="A7363" s="142" t="s">
        <v>4125</v>
      </c>
      <c r="B7363" s="42" t="s">
        <v>4126</v>
      </c>
      <c r="C7363" s="263" t="s">
        <v>71</v>
      </c>
      <c r="D7363" s="263" t="s">
        <v>72</v>
      </c>
      <c r="E7363" s="142" t="s">
        <v>4127</v>
      </c>
      <c r="F7363" s="142" t="s">
        <v>4128</v>
      </c>
      <c r="G7363" s="142">
        <v>3305788.4660874121</v>
      </c>
      <c r="H7363" s="325">
        <v>351613578.61845541</v>
      </c>
      <c r="I7363" s="325">
        <v>280176591.79579514</v>
      </c>
      <c r="J7363" s="147">
        <v>17520678.870263282</v>
      </c>
      <c r="K7363" s="142"/>
      <c r="L7363" s="142" t="s">
        <v>4485</v>
      </c>
      <c r="M7363" s="42" t="s">
        <v>4072</v>
      </c>
      <c r="N7363" s="42" t="s">
        <v>4072</v>
      </c>
      <c r="O7363" s="137" t="s">
        <v>4073</v>
      </c>
      <c r="P7363" s="42" t="s">
        <v>64</v>
      </c>
      <c r="Q7363" s="42" t="s">
        <v>65</v>
      </c>
      <c r="R7363" s="42">
        <v>1</v>
      </c>
      <c r="S7363" s="137" t="s">
        <v>2419</v>
      </c>
      <c r="T7363" s="62">
        <v>9028878091.9099998</v>
      </c>
      <c r="U7363" s="62">
        <v>8747265981.7000008</v>
      </c>
      <c r="Z7363" s="42"/>
      <c r="AA7363" s="42"/>
      <c r="AJ7363" s="42"/>
      <c r="AM7363" s="42"/>
      <c r="AN7363" s="42"/>
      <c r="AO7363" s="42"/>
      <c r="AP7363" s="42"/>
      <c r="AY7363" s="142">
        <v>4.01</v>
      </c>
      <c r="AZ7363" s="142" t="s">
        <v>84</v>
      </c>
      <c r="BA7363" s="142">
        <v>4.1629820000000004</v>
      </c>
      <c r="BB7363" s="142" t="s">
        <v>68</v>
      </c>
      <c r="BN7363" s="54" t="s">
        <v>4578</v>
      </c>
      <c r="BO7363" s="58" t="str">
        <f t="shared" ref="BO7363:BO7426" si="115">IF(LEFT(D7363,2)="境外","境外资产","境内资产")</f>
        <v>境内资产</v>
      </c>
      <c r="BP7363" s="58" t="str">
        <f>IF(M7363="",VLOOKUP(D7363,Sheet4!$A$1:$B$92,2,0),VLOOKUP(Q7363,Sheet4!$A$1:$B$92,2,0))</f>
        <v>保险资产管理产品</v>
      </c>
    </row>
    <row r="7364" spans="1:68" s="58" customFormat="1" ht="12.75" customHeight="1">
      <c r="A7364" s="142" t="s">
        <v>4129</v>
      </c>
      <c r="B7364" s="42" t="s">
        <v>4130</v>
      </c>
      <c r="C7364" s="263" t="s">
        <v>71</v>
      </c>
      <c r="D7364" s="263" t="s">
        <v>1154</v>
      </c>
      <c r="E7364" s="142" t="s">
        <v>4131</v>
      </c>
      <c r="F7364" s="142" t="s">
        <v>4096</v>
      </c>
      <c r="G7364" s="142">
        <v>1285584.403478438</v>
      </c>
      <c r="H7364" s="325">
        <v>129744030.94040392</v>
      </c>
      <c r="I7364" s="325">
        <v>44995454.121745333</v>
      </c>
      <c r="J7364" s="147">
        <v>781917.08986789559</v>
      </c>
      <c r="K7364" s="142"/>
      <c r="L7364" s="142" t="s">
        <v>4485</v>
      </c>
      <c r="M7364" s="42" t="s">
        <v>4072</v>
      </c>
      <c r="N7364" s="42" t="s">
        <v>4072</v>
      </c>
      <c r="O7364" s="137" t="s">
        <v>4073</v>
      </c>
      <c r="P7364" s="42" t="s">
        <v>64</v>
      </c>
      <c r="Q7364" s="42" t="s">
        <v>65</v>
      </c>
      <c r="R7364" s="42">
        <v>1</v>
      </c>
      <c r="S7364" s="137" t="s">
        <v>2419</v>
      </c>
      <c r="T7364" s="62">
        <v>9028878091.9099998</v>
      </c>
      <c r="U7364" s="62">
        <v>8747265981.7000008</v>
      </c>
      <c r="Z7364" s="42"/>
      <c r="AA7364" s="42"/>
      <c r="AJ7364" s="42"/>
      <c r="AM7364" s="42"/>
      <c r="AN7364" s="42"/>
      <c r="AO7364" s="42"/>
      <c r="AP7364" s="42"/>
      <c r="AY7364" s="142">
        <v>1.91</v>
      </c>
      <c r="AZ7364" s="142" t="s">
        <v>84</v>
      </c>
      <c r="BA7364" s="142">
        <v>3.3956118200000001</v>
      </c>
      <c r="BB7364" s="142" t="s">
        <v>68</v>
      </c>
      <c r="BN7364" s="54" t="s">
        <v>4578</v>
      </c>
      <c r="BO7364" s="58" t="str">
        <f t="shared" si="115"/>
        <v>境内资产</v>
      </c>
      <c r="BP7364" s="58" t="str">
        <f>IF(M7364="",VLOOKUP(D7364,Sheet4!$A$1:$B$92,2,0),VLOOKUP(Q7364,Sheet4!$A$1:$B$92,2,0))</f>
        <v>保险资产管理产品</v>
      </c>
    </row>
    <row r="7365" spans="1:68" s="58" customFormat="1" ht="12.75" customHeight="1">
      <c r="A7365" s="142" t="s">
        <v>4132</v>
      </c>
      <c r="B7365" s="42" t="s">
        <v>4133</v>
      </c>
      <c r="C7365" s="263" t="s">
        <v>71</v>
      </c>
      <c r="D7365" s="263" t="s">
        <v>72</v>
      </c>
      <c r="E7365" s="142" t="s">
        <v>4134</v>
      </c>
      <c r="F7365" s="142" t="s">
        <v>4135</v>
      </c>
      <c r="G7365" s="142">
        <v>2203858.9773916081</v>
      </c>
      <c r="H7365" s="325">
        <v>221776804.46215856</v>
      </c>
      <c r="I7365" s="325">
        <v>56976145.756607503</v>
      </c>
      <c r="J7365" s="147">
        <v>324238.97794024157</v>
      </c>
      <c r="K7365" s="142"/>
      <c r="L7365" s="142" t="s">
        <v>4485</v>
      </c>
      <c r="M7365" s="42" t="s">
        <v>4072</v>
      </c>
      <c r="N7365" s="42" t="s">
        <v>4072</v>
      </c>
      <c r="O7365" s="137" t="s">
        <v>4073</v>
      </c>
      <c r="P7365" s="42" t="s">
        <v>64</v>
      </c>
      <c r="Q7365" s="42" t="s">
        <v>65</v>
      </c>
      <c r="R7365" s="42">
        <v>1</v>
      </c>
      <c r="S7365" s="137" t="s">
        <v>2419</v>
      </c>
      <c r="T7365" s="62">
        <v>9028878091.9099998</v>
      </c>
      <c r="U7365" s="62">
        <v>8747265981.7000008</v>
      </c>
      <c r="Z7365" s="42"/>
      <c r="AA7365" s="42"/>
      <c r="AJ7365" s="42"/>
      <c r="AM7365" s="42"/>
      <c r="AN7365" s="42"/>
      <c r="AO7365" s="42"/>
      <c r="AP7365" s="42"/>
      <c r="AY7365" s="142">
        <v>5.98</v>
      </c>
      <c r="AZ7365" s="142" t="s">
        <v>84</v>
      </c>
      <c r="BA7365" s="142">
        <v>52.521352800000003</v>
      </c>
      <c r="BB7365" s="142" t="s">
        <v>68</v>
      </c>
      <c r="BN7365" s="54" t="s">
        <v>4578</v>
      </c>
      <c r="BO7365" s="58" t="str">
        <f t="shared" si="115"/>
        <v>境内资产</v>
      </c>
      <c r="BP7365" s="58" t="str">
        <f>IF(M7365="",VLOOKUP(D7365,Sheet4!$A$1:$B$92,2,0),VLOOKUP(Q7365,Sheet4!$A$1:$B$92,2,0))</f>
        <v>保险资产管理产品</v>
      </c>
    </row>
    <row r="7366" spans="1:68" s="58" customFormat="1" ht="12.75" customHeight="1">
      <c r="A7366" s="142" t="s">
        <v>4136</v>
      </c>
      <c r="B7366" s="42" t="s">
        <v>4137</v>
      </c>
      <c r="C7366" s="263" t="s">
        <v>71</v>
      </c>
      <c r="D7366" s="263" t="s">
        <v>1154</v>
      </c>
      <c r="E7366" s="142" t="s">
        <v>4138</v>
      </c>
      <c r="F7366" s="142" t="s">
        <v>4139</v>
      </c>
      <c r="G7366" s="142">
        <v>1377411.860869755</v>
      </c>
      <c r="H7366" s="325">
        <v>138350492.71767104</v>
      </c>
      <c r="I7366" s="325">
        <v>139913502.33275318</v>
      </c>
      <c r="J7366" s="147">
        <v>824182.88099122664</v>
      </c>
      <c r="K7366" s="142"/>
      <c r="L7366" s="142" t="s">
        <v>4485</v>
      </c>
      <c r="M7366" s="42" t="s">
        <v>4072</v>
      </c>
      <c r="N7366" s="42" t="s">
        <v>4072</v>
      </c>
      <c r="O7366" s="137" t="s">
        <v>4073</v>
      </c>
      <c r="P7366" s="42" t="s">
        <v>64</v>
      </c>
      <c r="Q7366" s="42" t="s">
        <v>65</v>
      </c>
      <c r="R7366" s="42">
        <v>1</v>
      </c>
      <c r="S7366" s="137" t="s">
        <v>2419</v>
      </c>
      <c r="T7366" s="62">
        <v>9028878091.9099998</v>
      </c>
      <c r="U7366" s="62">
        <v>8747265981.7000008</v>
      </c>
      <c r="Z7366" s="42"/>
      <c r="AA7366" s="42"/>
      <c r="AJ7366" s="42"/>
      <c r="AM7366" s="42"/>
      <c r="AN7366" s="42"/>
      <c r="AO7366" s="42"/>
      <c r="AP7366" s="42"/>
      <c r="AY7366" s="142">
        <v>1.91</v>
      </c>
      <c r="AZ7366" s="142" t="s">
        <v>84</v>
      </c>
      <c r="BA7366" s="142">
        <v>3.41346493</v>
      </c>
      <c r="BB7366" s="142" t="s">
        <v>68</v>
      </c>
      <c r="BN7366" s="54" t="s">
        <v>4578</v>
      </c>
      <c r="BO7366" s="58" t="str">
        <f t="shared" si="115"/>
        <v>境内资产</v>
      </c>
      <c r="BP7366" s="58" t="str">
        <f>IF(M7366="",VLOOKUP(D7366,Sheet4!$A$1:$B$92,2,0),VLOOKUP(Q7366,Sheet4!$A$1:$B$92,2,0))</f>
        <v>保险资产管理产品</v>
      </c>
    </row>
    <row r="7367" spans="1:68" s="58" customFormat="1" ht="12.75" customHeight="1">
      <c r="A7367" s="142" t="s">
        <v>4140</v>
      </c>
      <c r="B7367" s="42" t="s">
        <v>4141</v>
      </c>
      <c r="C7367" s="263" t="s">
        <v>71</v>
      </c>
      <c r="D7367" s="263" t="s">
        <v>72</v>
      </c>
      <c r="E7367" s="142" t="s">
        <v>4142</v>
      </c>
      <c r="F7367" s="142" t="s">
        <v>4139</v>
      </c>
      <c r="G7367" s="142">
        <v>3030306.0939134611</v>
      </c>
      <c r="H7367" s="325">
        <v>321124267.69304407</v>
      </c>
      <c r="I7367" s="325">
        <v>342525966.12518114</v>
      </c>
      <c r="J7367" s="147">
        <v>17105870.342539545</v>
      </c>
      <c r="K7367" s="142"/>
      <c r="L7367" s="142" t="s">
        <v>4485</v>
      </c>
      <c r="M7367" s="42" t="s">
        <v>4072</v>
      </c>
      <c r="N7367" s="42" t="s">
        <v>4072</v>
      </c>
      <c r="O7367" s="137" t="s">
        <v>4073</v>
      </c>
      <c r="P7367" s="42" t="s">
        <v>64</v>
      </c>
      <c r="Q7367" s="42" t="s">
        <v>65</v>
      </c>
      <c r="R7367" s="42">
        <v>1</v>
      </c>
      <c r="S7367" s="137" t="s">
        <v>2419</v>
      </c>
      <c r="T7367" s="62">
        <v>9028878091.9099998</v>
      </c>
      <c r="U7367" s="62">
        <v>8747265981.7000008</v>
      </c>
      <c r="Z7367" s="42"/>
      <c r="AA7367" s="42"/>
      <c r="AJ7367" s="42"/>
      <c r="AM7367" s="42"/>
      <c r="AN7367" s="42"/>
      <c r="AO7367" s="42"/>
      <c r="AP7367" s="42"/>
      <c r="AY7367" s="142">
        <v>4.18</v>
      </c>
      <c r="AZ7367" s="142" t="s">
        <v>84</v>
      </c>
      <c r="BA7367" s="142">
        <v>27.382435999999998</v>
      </c>
      <c r="BB7367" s="142" t="s">
        <v>68</v>
      </c>
      <c r="BN7367" s="54" t="s">
        <v>4578</v>
      </c>
      <c r="BO7367" s="58" t="str">
        <f t="shared" si="115"/>
        <v>境内资产</v>
      </c>
      <c r="BP7367" s="58" t="str">
        <f>IF(M7367="",VLOOKUP(D7367,Sheet4!$A$1:$B$92,2,0),VLOOKUP(Q7367,Sheet4!$A$1:$B$92,2,0))</f>
        <v>保险资产管理产品</v>
      </c>
    </row>
    <row r="7368" spans="1:68" s="58" customFormat="1" ht="12.75" customHeight="1">
      <c r="A7368" s="142" t="s">
        <v>4143</v>
      </c>
      <c r="B7368" s="42" t="s">
        <v>4144</v>
      </c>
      <c r="C7368" s="263" t="s">
        <v>71</v>
      </c>
      <c r="D7368" s="263" t="s">
        <v>1154</v>
      </c>
      <c r="E7368" s="142" t="s">
        <v>4145</v>
      </c>
      <c r="F7368" s="142" t="s">
        <v>4088</v>
      </c>
      <c r="G7368" s="142">
        <v>2203858.9773916081</v>
      </c>
      <c r="H7368" s="325">
        <v>236091019.46629155</v>
      </c>
      <c r="I7368" s="325">
        <v>229105686.16910845</v>
      </c>
      <c r="J7368" s="147">
        <v>14285836.545690538</v>
      </c>
      <c r="K7368" s="142"/>
      <c r="L7368" s="142" t="s">
        <v>4485</v>
      </c>
      <c r="M7368" s="42" t="s">
        <v>4072</v>
      </c>
      <c r="N7368" s="42" t="s">
        <v>4072</v>
      </c>
      <c r="O7368" s="137" t="s">
        <v>4073</v>
      </c>
      <c r="P7368" s="42" t="s">
        <v>64</v>
      </c>
      <c r="Q7368" s="42" t="s">
        <v>65</v>
      </c>
      <c r="R7368" s="42">
        <v>1</v>
      </c>
      <c r="S7368" s="137" t="s">
        <v>2419</v>
      </c>
      <c r="T7368" s="62">
        <v>9028878091.9099998</v>
      </c>
      <c r="U7368" s="62">
        <v>8747265981.7000008</v>
      </c>
      <c r="Z7368" s="42"/>
      <c r="AA7368" s="42"/>
      <c r="AJ7368" s="42"/>
      <c r="AM7368" s="42"/>
      <c r="AN7368" s="42"/>
      <c r="AO7368" s="42"/>
      <c r="AP7368" s="42"/>
      <c r="AY7368" s="142">
        <v>1.01</v>
      </c>
      <c r="AZ7368" s="142" t="s">
        <v>4163</v>
      </c>
      <c r="BA7368" s="142">
        <v>0.86765643999999997</v>
      </c>
      <c r="BB7368" s="142" t="s">
        <v>68</v>
      </c>
      <c r="BN7368" s="54" t="s">
        <v>4578</v>
      </c>
      <c r="BO7368" s="58" t="str">
        <f t="shared" si="115"/>
        <v>境内资产</v>
      </c>
      <c r="BP7368" s="58" t="str">
        <f>IF(M7368="",VLOOKUP(D7368,Sheet4!$A$1:$B$92,2,0),VLOOKUP(Q7368,Sheet4!$A$1:$B$92,2,0))</f>
        <v>保险资产管理产品</v>
      </c>
    </row>
    <row r="7369" spans="1:68" s="58" customFormat="1" ht="12.75" customHeight="1">
      <c r="A7369" s="142" t="s">
        <v>4146</v>
      </c>
      <c r="B7369" s="42" t="s">
        <v>4147</v>
      </c>
      <c r="C7369" s="263" t="s">
        <v>71</v>
      </c>
      <c r="D7369" s="263" t="s">
        <v>1154</v>
      </c>
      <c r="E7369" s="142" t="s">
        <v>4148</v>
      </c>
      <c r="F7369" s="142" t="s">
        <v>4149</v>
      </c>
      <c r="G7369" s="142">
        <v>1652894.233043706</v>
      </c>
      <c r="H7369" s="325">
        <v>166523161.67747176</v>
      </c>
      <c r="I7369" s="325">
        <v>441093981.2953248</v>
      </c>
      <c r="J7369" s="147">
        <v>896547.94956024946</v>
      </c>
      <c r="K7369" s="142"/>
      <c r="L7369" s="142" t="s">
        <v>4485</v>
      </c>
      <c r="M7369" s="42" t="s">
        <v>4072</v>
      </c>
      <c r="N7369" s="42" t="s">
        <v>4072</v>
      </c>
      <c r="O7369" s="137" t="s">
        <v>4073</v>
      </c>
      <c r="P7369" s="42" t="s">
        <v>64</v>
      </c>
      <c r="Q7369" s="42" t="s">
        <v>65</v>
      </c>
      <c r="R7369" s="42">
        <v>1</v>
      </c>
      <c r="S7369" s="137" t="s">
        <v>2419</v>
      </c>
      <c r="T7369" s="62">
        <v>9028878091.9099998</v>
      </c>
      <c r="U7369" s="62">
        <v>8747265981.7000008</v>
      </c>
      <c r="Z7369" s="42"/>
      <c r="AA7369" s="42"/>
      <c r="AJ7369" s="42"/>
      <c r="AM7369" s="42"/>
      <c r="AN7369" s="42"/>
      <c r="AO7369" s="42"/>
      <c r="AP7369" s="42"/>
      <c r="AY7369" s="142">
        <v>0.9</v>
      </c>
      <c r="AZ7369" s="142" t="s">
        <v>84</v>
      </c>
      <c r="BA7369" s="142">
        <v>0.87118370999999994</v>
      </c>
      <c r="BB7369" s="142" t="s">
        <v>68</v>
      </c>
      <c r="BN7369" s="54" t="s">
        <v>4578</v>
      </c>
      <c r="BO7369" s="58" t="str">
        <f t="shared" si="115"/>
        <v>境内资产</v>
      </c>
      <c r="BP7369" s="58" t="str">
        <f>IF(M7369="",VLOOKUP(D7369,Sheet4!$A$1:$B$92,2,0),VLOOKUP(Q7369,Sheet4!$A$1:$B$92,2,0))</f>
        <v>保险资产管理产品</v>
      </c>
    </row>
    <row r="7370" spans="1:68" s="58" customFormat="1" ht="12.75" customHeight="1">
      <c r="A7370" s="142" t="s">
        <v>4150</v>
      </c>
      <c r="B7370" s="42" t="s">
        <v>4151</v>
      </c>
      <c r="C7370" s="263" t="s">
        <v>71</v>
      </c>
      <c r="D7370" s="263" t="s">
        <v>72</v>
      </c>
      <c r="E7370" s="142" t="s">
        <v>4152</v>
      </c>
      <c r="F7370" s="142" t="s">
        <v>4153</v>
      </c>
      <c r="G7370" s="142">
        <v>413223.55826092651</v>
      </c>
      <c r="H7370" s="325">
        <v>42244817.979997002</v>
      </c>
      <c r="I7370" s="325">
        <v>315274864.19441283</v>
      </c>
      <c r="J7370" s="147">
        <v>594362.64864517341</v>
      </c>
      <c r="K7370" s="142"/>
      <c r="L7370" s="142" t="s">
        <v>4485</v>
      </c>
      <c r="M7370" s="42" t="s">
        <v>4072</v>
      </c>
      <c r="N7370" s="42" t="s">
        <v>4072</v>
      </c>
      <c r="O7370" s="137" t="s">
        <v>4073</v>
      </c>
      <c r="P7370" s="42" t="s">
        <v>64</v>
      </c>
      <c r="Q7370" s="42" t="s">
        <v>65</v>
      </c>
      <c r="R7370" s="42">
        <v>1</v>
      </c>
      <c r="S7370" s="137" t="s">
        <v>2419</v>
      </c>
      <c r="T7370" s="62">
        <v>9028878091.9099998</v>
      </c>
      <c r="U7370" s="62">
        <v>8747265981.7000008</v>
      </c>
      <c r="Z7370" s="42"/>
      <c r="AA7370" s="42"/>
      <c r="AJ7370" s="42"/>
      <c r="AM7370" s="42"/>
      <c r="AN7370" s="42"/>
      <c r="AO7370" s="42"/>
      <c r="AP7370" s="42"/>
      <c r="AY7370" s="142">
        <v>1.72</v>
      </c>
      <c r="AZ7370" s="142" t="s">
        <v>84</v>
      </c>
      <c r="BA7370" s="142">
        <v>1.6139768999999999</v>
      </c>
      <c r="BB7370" s="142" t="s">
        <v>68</v>
      </c>
      <c r="BN7370" s="54" t="s">
        <v>4578</v>
      </c>
      <c r="BO7370" s="58" t="str">
        <f t="shared" si="115"/>
        <v>境内资产</v>
      </c>
      <c r="BP7370" s="58" t="str">
        <f>IF(M7370="",VLOOKUP(D7370,Sheet4!$A$1:$B$92,2,0),VLOOKUP(Q7370,Sheet4!$A$1:$B$92,2,0))</f>
        <v>保险资产管理产品</v>
      </c>
    </row>
    <row r="7371" spans="1:68" s="58" customFormat="1" ht="12.75" customHeight="1">
      <c r="A7371" s="142" t="s">
        <v>4154</v>
      </c>
      <c r="B7371" s="42" t="s">
        <v>4155</v>
      </c>
      <c r="C7371" s="263" t="s">
        <v>71</v>
      </c>
      <c r="D7371" s="263" t="s">
        <v>72</v>
      </c>
      <c r="E7371" s="142" t="s">
        <v>4156</v>
      </c>
      <c r="F7371" s="142" t="s">
        <v>4157</v>
      </c>
      <c r="G7371" s="142">
        <v>4224063.0400005821</v>
      </c>
      <c r="H7371" s="325">
        <v>450869082.31651759</v>
      </c>
      <c r="I7371" s="325">
        <v>9713373998.2731457</v>
      </c>
      <c r="J7371" s="147">
        <v>22532193.808298565</v>
      </c>
      <c r="K7371" s="142"/>
      <c r="L7371" s="142" t="s">
        <v>4485</v>
      </c>
      <c r="M7371" s="42" t="s">
        <v>4072</v>
      </c>
      <c r="N7371" s="42" t="s">
        <v>4072</v>
      </c>
      <c r="O7371" s="137" t="s">
        <v>4073</v>
      </c>
      <c r="P7371" s="42" t="s">
        <v>64</v>
      </c>
      <c r="Q7371" s="42" t="s">
        <v>65</v>
      </c>
      <c r="R7371" s="42">
        <v>1</v>
      </c>
      <c r="S7371" s="137" t="s">
        <v>2419</v>
      </c>
      <c r="T7371" s="62">
        <v>9028878091.9099998</v>
      </c>
      <c r="U7371" s="62">
        <v>8747265981.7000008</v>
      </c>
      <c r="Z7371" s="42"/>
      <c r="AA7371" s="42"/>
      <c r="AJ7371" s="42"/>
      <c r="AM7371" s="42"/>
      <c r="AN7371" s="42"/>
      <c r="AO7371" s="42"/>
      <c r="AP7371" s="42"/>
      <c r="AY7371" s="142">
        <v>6.04</v>
      </c>
      <c r="AZ7371" s="142" t="s">
        <v>84</v>
      </c>
      <c r="BA7371" s="142">
        <v>48.157897400000003</v>
      </c>
      <c r="BB7371" s="142" t="s">
        <v>68</v>
      </c>
      <c r="BN7371" s="54" t="s">
        <v>4578</v>
      </c>
      <c r="BO7371" s="58" t="str">
        <f t="shared" si="115"/>
        <v>境内资产</v>
      </c>
      <c r="BP7371" s="58" t="str">
        <f>IF(M7371="",VLOOKUP(D7371,Sheet4!$A$1:$B$92,2,0),VLOOKUP(Q7371,Sheet4!$A$1:$B$92,2,0))</f>
        <v>保险资产管理产品</v>
      </c>
    </row>
    <row r="7372" spans="1:68" s="58" customFormat="1" ht="12.75" customHeight="1">
      <c r="A7372" s="142" t="s">
        <v>4158</v>
      </c>
      <c r="B7372" s="42" t="s">
        <v>4159</v>
      </c>
      <c r="C7372" s="263" t="s">
        <v>71</v>
      </c>
      <c r="D7372" s="263" t="s">
        <v>72</v>
      </c>
      <c r="E7372" s="142" t="s">
        <v>4160</v>
      </c>
      <c r="F7372" s="142" t="s">
        <v>4161</v>
      </c>
      <c r="G7372" s="142">
        <v>2754823.7217395101</v>
      </c>
      <c r="H7372" s="325">
        <v>281816655.35471016</v>
      </c>
      <c r="I7372" s="325">
        <v>646155556.83834505</v>
      </c>
      <c r="J7372" s="147">
        <v>1640063.5589149925</v>
      </c>
      <c r="K7372" s="142"/>
      <c r="L7372" s="142" t="s">
        <v>4485</v>
      </c>
      <c r="M7372" s="42" t="s">
        <v>4072</v>
      </c>
      <c r="N7372" s="42" t="s">
        <v>4072</v>
      </c>
      <c r="O7372" s="137" t="s">
        <v>4073</v>
      </c>
      <c r="P7372" s="42" t="s">
        <v>64</v>
      </c>
      <c r="Q7372" s="42" t="s">
        <v>65</v>
      </c>
      <c r="R7372" s="42">
        <v>1</v>
      </c>
      <c r="S7372" s="137" t="s">
        <v>2419</v>
      </c>
      <c r="T7372" s="62">
        <v>9028878091.9099998</v>
      </c>
      <c r="U7372" s="62">
        <v>8747265981.7000008</v>
      </c>
      <c r="Z7372" s="42"/>
      <c r="AA7372" s="42"/>
      <c r="AJ7372" s="42"/>
      <c r="AM7372" s="42"/>
      <c r="AN7372" s="42"/>
      <c r="AO7372" s="42"/>
      <c r="AP7372" s="42"/>
      <c r="AY7372" s="142">
        <v>2.89</v>
      </c>
      <c r="AZ7372" s="142" t="s">
        <v>84</v>
      </c>
      <c r="BA7372" s="142">
        <v>38.826054999999997</v>
      </c>
      <c r="BB7372" s="142" t="s">
        <v>68</v>
      </c>
      <c r="BN7372" s="54" t="s">
        <v>4578</v>
      </c>
      <c r="BO7372" s="58" t="str">
        <f t="shared" si="115"/>
        <v>境内资产</v>
      </c>
      <c r="BP7372" s="58" t="str">
        <f>IF(M7372="",VLOOKUP(D7372,Sheet4!$A$1:$B$92,2,0),VLOOKUP(Q7372,Sheet4!$A$1:$B$92,2,0))</f>
        <v>保险资产管理产品</v>
      </c>
    </row>
    <row r="7373" spans="1:68" s="58" customFormat="1" ht="12.75" customHeight="1">
      <c r="A7373" s="138" t="s">
        <v>5549</v>
      </c>
      <c r="B7373" s="138" t="s">
        <v>5549</v>
      </c>
      <c r="C7373" s="264" t="s">
        <v>222</v>
      </c>
      <c r="D7373" s="264" t="s">
        <v>221</v>
      </c>
      <c r="E7373" s="142" t="s">
        <v>4162</v>
      </c>
      <c r="F7373" s="142" t="s">
        <v>3952</v>
      </c>
      <c r="G7373" s="142">
        <v>11213664.459037736</v>
      </c>
      <c r="H7373" s="325">
        <v>11213664.459037736</v>
      </c>
      <c r="I7373" s="325">
        <v>1170179052.6449542</v>
      </c>
      <c r="J7373" s="142">
        <v>2909.791738833097</v>
      </c>
      <c r="K7373" s="142"/>
      <c r="L7373" s="142" t="s">
        <v>4485</v>
      </c>
      <c r="M7373" s="42" t="s">
        <v>4072</v>
      </c>
      <c r="N7373" s="42" t="s">
        <v>4072</v>
      </c>
      <c r="O7373" s="137" t="s">
        <v>4073</v>
      </c>
      <c r="P7373" s="42" t="s">
        <v>64</v>
      </c>
      <c r="Q7373" s="42" t="s">
        <v>65</v>
      </c>
      <c r="R7373" s="42">
        <v>1</v>
      </c>
      <c r="S7373" s="137" t="s">
        <v>2419</v>
      </c>
      <c r="T7373" s="62">
        <v>9028878091.9099998</v>
      </c>
      <c r="U7373" s="62">
        <v>8747265981.7000008</v>
      </c>
      <c r="Z7373" s="42"/>
      <c r="AA7373" s="42"/>
      <c r="AJ7373" s="42"/>
      <c r="AM7373" s="42"/>
      <c r="AN7373" s="42"/>
      <c r="AO7373" s="42"/>
      <c r="AP7373" s="42"/>
      <c r="AY7373" s="142"/>
      <c r="AZ7373" s="142"/>
      <c r="BA7373" s="142"/>
      <c r="BB7373" s="142"/>
      <c r="BN7373" s="54" t="s">
        <v>4578</v>
      </c>
      <c r="BO7373" s="58" t="str">
        <f t="shared" si="115"/>
        <v>境内资产</v>
      </c>
      <c r="BP7373" s="58" t="str">
        <f>IF(M7373="",VLOOKUP(D7373,Sheet4!$A$1:$B$92,2,0),VLOOKUP(Q7373,Sheet4!$A$1:$B$92,2,0))</f>
        <v>保险资产管理产品</v>
      </c>
    </row>
    <row r="7374" spans="1:68" s="58" customFormat="1" ht="12.75" customHeight="1">
      <c r="A7374" s="142" t="s">
        <v>4068</v>
      </c>
      <c r="B7374" s="42" t="s">
        <v>4069</v>
      </c>
      <c r="C7374" s="263" t="s">
        <v>58</v>
      </c>
      <c r="D7374" s="263" t="s">
        <v>59</v>
      </c>
      <c r="E7374" s="142" t="s">
        <v>4070</v>
      </c>
      <c r="F7374" s="142" t="s">
        <v>4071</v>
      </c>
      <c r="G7374" s="142">
        <v>563905.43999912776</v>
      </c>
      <c r="H7374" s="325">
        <v>54586198.815328702</v>
      </c>
      <c r="I7374" s="325">
        <v>997744.82270109805</v>
      </c>
      <c r="J7374" s="147">
        <v>21693.411221104529</v>
      </c>
      <c r="K7374" s="142"/>
      <c r="L7374" s="142" t="s">
        <v>4485</v>
      </c>
      <c r="M7374" s="42" t="s">
        <v>4072</v>
      </c>
      <c r="N7374" s="42" t="s">
        <v>4072</v>
      </c>
      <c r="O7374" s="137" t="s">
        <v>4073</v>
      </c>
      <c r="P7374" s="42" t="s">
        <v>64</v>
      </c>
      <c r="Q7374" s="42" t="s">
        <v>65</v>
      </c>
      <c r="R7374" s="42">
        <v>1</v>
      </c>
      <c r="S7374" s="137" t="s">
        <v>2419</v>
      </c>
      <c r="T7374" s="62">
        <v>9028878091.9099998</v>
      </c>
      <c r="U7374" s="62">
        <v>8747265981.7000008</v>
      </c>
      <c r="Z7374" s="42"/>
      <c r="AA7374" s="42"/>
      <c r="AJ7374" s="42"/>
      <c r="AY7374" s="142">
        <v>24.01</v>
      </c>
      <c r="AZ7374" s="142" t="s">
        <v>74</v>
      </c>
      <c r="BA7374" s="142">
        <v>16.418265760000001</v>
      </c>
      <c r="BB7374" s="142" t="s">
        <v>68</v>
      </c>
      <c r="BN7374" s="54" t="s">
        <v>4578</v>
      </c>
      <c r="BO7374" s="58" t="str">
        <f t="shared" si="115"/>
        <v>境内资产</v>
      </c>
      <c r="BP7374" s="58" t="str">
        <f>IF(M7374="",VLOOKUP(D7374,Sheet4!$A$1:$B$92,2,0),VLOOKUP(Q7374,Sheet4!$A$1:$B$92,2,0))</f>
        <v>保险资产管理产品</v>
      </c>
    </row>
    <row r="7375" spans="1:68" s="58" customFormat="1" ht="12.75" customHeight="1">
      <c r="A7375" s="142" t="s">
        <v>4074</v>
      </c>
      <c r="B7375" s="42" t="s">
        <v>246</v>
      </c>
      <c r="C7375" s="263" t="s">
        <v>58</v>
      </c>
      <c r="D7375" s="263" t="s">
        <v>59</v>
      </c>
      <c r="E7375" s="142" t="s">
        <v>4075</v>
      </c>
      <c r="F7375" s="142" t="s">
        <v>4071</v>
      </c>
      <c r="G7375" s="142">
        <v>1062430.5391287913</v>
      </c>
      <c r="H7375" s="325">
        <v>99457596.963927105</v>
      </c>
      <c r="I7375" s="325">
        <v>7317048.2036944209</v>
      </c>
      <c r="J7375" s="147">
        <v>633408.17399400938</v>
      </c>
      <c r="K7375" s="142"/>
      <c r="L7375" s="142" t="s">
        <v>4485</v>
      </c>
      <c r="M7375" s="42" t="s">
        <v>4072</v>
      </c>
      <c r="N7375" s="42" t="s">
        <v>4072</v>
      </c>
      <c r="O7375" s="137" t="s">
        <v>4073</v>
      </c>
      <c r="P7375" s="42" t="s">
        <v>64</v>
      </c>
      <c r="Q7375" s="42" t="s">
        <v>65</v>
      </c>
      <c r="R7375" s="42">
        <v>1</v>
      </c>
      <c r="S7375" s="137" t="s">
        <v>2419</v>
      </c>
      <c r="T7375" s="62">
        <v>9028878091.9099998</v>
      </c>
      <c r="U7375" s="62">
        <v>8747265981.7000008</v>
      </c>
      <c r="Z7375" s="42"/>
      <c r="AA7375" s="42"/>
      <c r="AJ7375" s="42"/>
      <c r="AY7375" s="142">
        <v>24.33</v>
      </c>
      <c r="AZ7375" s="142" t="s">
        <v>74</v>
      </c>
      <c r="BA7375" s="142">
        <v>16.496759350000001</v>
      </c>
      <c r="BB7375" s="142" t="s">
        <v>68</v>
      </c>
      <c r="BN7375" s="54" t="s">
        <v>4578</v>
      </c>
      <c r="BO7375" s="58" t="str">
        <f t="shared" si="115"/>
        <v>境内资产</v>
      </c>
      <c r="BP7375" s="58" t="str">
        <f>IF(M7375="",VLOOKUP(D7375,Sheet4!$A$1:$B$92,2,0),VLOOKUP(Q7375,Sheet4!$A$1:$B$92,2,0))</f>
        <v>保险资产管理产品</v>
      </c>
    </row>
    <row r="7376" spans="1:68" s="58" customFormat="1" ht="12.75" customHeight="1">
      <c r="A7376" s="142" t="s">
        <v>245</v>
      </c>
      <c r="B7376" s="42" t="s">
        <v>246</v>
      </c>
      <c r="C7376" s="263" t="s">
        <v>58</v>
      </c>
      <c r="D7376" s="263" t="s">
        <v>59</v>
      </c>
      <c r="E7376" s="142" t="s">
        <v>4076</v>
      </c>
      <c r="F7376" s="142" t="s">
        <v>4071</v>
      </c>
      <c r="G7376" s="142">
        <v>8803254.4982368164</v>
      </c>
      <c r="H7376" s="325">
        <v>824058458.34499288</v>
      </c>
      <c r="I7376" s="325">
        <v>1661544.9271946473</v>
      </c>
      <c r="J7376" s="147">
        <v>5205255.8407741459</v>
      </c>
      <c r="K7376" s="142"/>
      <c r="L7376" s="142" t="s">
        <v>4485</v>
      </c>
      <c r="M7376" s="42" t="s">
        <v>4072</v>
      </c>
      <c r="N7376" s="42" t="s">
        <v>4072</v>
      </c>
      <c r="O7376" s="137" t="s">
        <v>4073</v>
      </c>
      <c r="P7376" s="42" t="s">
        <v>64</v>
      </c>
      <c r="Q7376" s="42" t="s">
        <v>65</v>
      </c>
      <c r="R7376" s="42">
        <v>1</v>
      </c>
      <c r="S7376" s="137" t="s">
        <v>2419</v>
      </c>
      <c r="T7376" s="62">
        <v>9028878091.9099998</v>
      </c>
      <c r="U7376" s="62">
        <v>8747265981.7000008</v>
      </c>
      <c r="Z7376" s="42"/>
      <c r="AA7376" s="42"/>
      <c r="AJ7376" s="42"/>
      <c r="AY7376" s="142">
        <v>24.33</v>
      </c>
      <c r="AZ7376" s="142" t="s">
        <v>74</v>
      </c>
      <c r="BA7376" s="142">
        <v>16.505387349999999</v>
      </c>
      <c r="BB7376" s="142" t="s">
        <v>68</v>
      </c>
      <c r="BN7376" s="54" t="s">
        <v>4578</v>
      </c>
      <c r="BO7376" s="58" t="str">
        <f t="shared" si="115"/>
        <v>境内资产</v>
      </c>
      <c r="BP7376" s="58" t="str">
        <f>IF(M7376="",VLOOKUP(D7376,Sheet4!$A$1:$B$92,2,0),VLOOKUP(Q7376,Sheet4!$A$1:$B$92,2,0))</f>
        <v>保险资产管理产品</v>
      </c>
    </row>
    <row r="7377" spans="1:68" s="58" customFormat="1" ht="12.75" customHeight="1">
      <c r="A7377" s="142" t="s">
        <v>4077</v>
      </c>
      <c r="B7377" s="42" t="s">
        <v>4078</v>
      </c>
      <c r="C7377" s="263" t="s">
        <v>71</v>
      </c>
      <c r="D7377" s="263" t="s">
        <v>1154</v>
      </c>
      <c r="E7377" s="142" t="s">
        <v>4079</v>
      </c>
      <c r="F7377" s="142" t="s">
        <v>4080</v>
      </c>
      <c r="G7377" s="142">
        <v>16345.085217366021</v>
      </c>
      <c r="H7377" s="325">
        <v>1682377.6789638347</v>
      </c>
      <c r="I7377" s="325">
        <v>6574542.469287917</v>
      </c>
      <c r="J7377" s="147">
        <v>49438.285408099524</v>
      </c>
      <c r="K7377" s="142"/>
      <c r="L7377" s="142" t="s">
        <v>4485</v>
      </c>
      <c r="M7377" s="42" t="s">
        <v>4072</v>
      </c>
      <c r="N7377" s="42" t="s">
        <v>4072</v>
      </c>
      <c r="O7377" s="137" t="s">
        <v>4073</v>
      </c>
      <c r="P7377" s="42" t="s">
        <v>64</v>
      </c>
      <c r="Q7377" s="42" t="s">
        <v>65</v>
      </c>
      <c r="R7377" s="42">
        <v>1</v>
      </c>
      <c r="S7377" s="137" t="s">
        <v>2419</v>
      </c>
      <c r="T7377" s="62">
        <v>9028878091.9099998</v>
      </c>
      <c r="U7377" s="62">
        <v>8747265981.7000008</v>
      </c>
      <c r="Z7377" s="42"/>
      <c r="AA7377" s="42"/>
      <c r="AJ7377" s="42"/>
      <c r="AY7377" s="142">
        <v>0.06</v>
      </c>
      <c r="AZ7377" s="142" t="s">
        <v>84</v>
      </c>
      <c r="BA7377" s="142">
        <v>5.746412E-2</v>
      </c>
      <c r="BB7377" s="142" t="s">
        <v>68</v>
      </c>
      <c r="BN7377" s="54" t="s">
        <v>4578</v>
      </c>
      <c r="BO7377" s="58" t="str">
        <f t="shared" si="115"/>
        <v>境内资产</v>
      </c>
      <c r="BP7377" s="58" t="str">
        <f>IF(M7377="",VLOOKUP(D7377,Sheet4!$A$1:$B$92,2,0),VLOOKUP(Q7377,Sheet4!$A$1:$B$92,2,0))</f>
        <v>保险资产管理产品</v>
      </c>
    </row>
    <row r="7378" spans="1:68" s="58" customFormat="1" ht="12.75" customHeight="1">
      <c r="A7378" s="142" t="s">
        <v>4081</v>
      </c>
      <c r="B7378" s="42" t="s">
        <v>4082</v>
      </c>
      <c r="C7378" s="263" t="s">
        <v>71</v>
      </c>
      <c r="D7378" s="263" t="s">
        <v>1154</v>
      </c>
      <c r="E7378" s="142" t="s">
        <v>4083</v>
      </c>
      <c r="F7378" s="142" t="s">
        <v>4084</v>
      </c>
      <c r="G7378" s="142">
        <v>32690.170434732041</v>
      </c>
      <c r="H7378" s="325">
        <v>3325367.2845792421</v>
      </c>
      <c r="I7378" s="325">
        <v>3776116.7743078978</v>
      </c>
      <c r="J7378" s="147">
        <v>75866.272855573072</v>
      </c>
      <c r="K7378" s="142"/>
      <c r="L7378" s="142" t="s">
        <v>4485</v>
      </c>
      <c r="M7378" s="42" t="s">
        <v>4072</v>
      </c>
      <c r="N7378" s="42" t="s">
        <v>4072</v>
      </c>
      <c r="O7378" s="137" t="s">
        <v>4073</v>
      </c>
      <c r="P7378" s="42" t="s">
        <v>64</v>
      </c>
      <c r="Q7378" s="42" t="s">
        <v>65</v>
      </c>
      <c r="R7378" s="42">
        <v>1</v>
      </c>
      <c r="S7378" s="137" t="s">
        <v>2419</v>
      </c>
      <c r="T7378" s="62">
        <v>9028878091.9099998</v>
      </c>
      <c r="U7378" s="62">
        <v>8747265981.7000008</v>
      </c>
      <c r="Z7378" s="42"/>
      <c r="AA7378" s="42"/>
      <c r="AJ7378" s="42"/>
      <c r="AY7378" s="142">
        <v>0.36</v>
      </c>
      <c r="AZ7378" s="142" t="s">
        <v>84</v>
      </c>
      <c r="BA7378" s="142">
        <v>0.36025064000000001</v>
      </c>
      <c r="BB7378" s="142" t="s">
        <v>68</v>
      </c>
      <c r="BN7378" s="54" t="s">
        <v>4578</v>
      </c>
      <c r="BO7378" s="58" t="str">
        <f t="shared" si="115"/>
        <v>境内资产</v>
      </c>
      <c r="BP7378" s="58" t="str">
        <f>IF(M7378="",VLOOKUP(D7378,Sheet4!$A$1:$B$92,2,0),VLOOKUP(Q7378,Sheet4!$A$1:$B$92,2,0))</f>
        <v>保险资产管理产品</v>
      </c>
    </row>
    <row r="7379" spans="1:68" s="58" customFormat="1" ht="12.75" customHeight="1">
      <c r="A7379" s="142" t="s">
        <v>4085</v>
      </c>
      <c r="B7379" s="42" t="s">
        <v>4086</v>
      </c>
      <c r="C7379" s="263" t="s">
        <v>71</v>
      </c>
      <c r="D7379" s="263" t="s">
        <v>1154</v>
      </c>
      <c r="E7379" s="142" t="s">
        <v>4087</v>
      </c>
      <c r="F7379" s="142" t="s">
        <v>4088</v>
      </c>
      <c r="G7379" s="142">
        <v>73552.883478147094</v>
      </c>
      <c r="H7379" s="325">
        <v>7614110.8688465264</v>
      </c>
      <c r="I7379" s="325">
        <v>25104825.012482904</v>
      </c>
      <c r="J7379" s="147">
        <v>295231.19835350016</v>
      </c>
      <c r="K7379" s="142"/>
      <c r="L7379" s="142" t="s">
        <v>4485</v>
      </c>
      <c r="M7379" s="42" t="s">
        <v>4072</v>
      </c>
      <c r="N7379" s="42" t="s">
        <v>4072</v>
      </c>
      <c r="O7379" s="137" t="s">
        <v>4073</v>
      </c>
      <c r="P7379" s="42" t="s">
        <v>64</v>
      </c>
      <c r="Q7379" s="42" t="s">
        <v>65</v>
      </c>
      <c r="R7379" s="42">
        <v>1</v>
      </c>
      <c r="S7379" s="137" t="s">
        <v>2419</v>
      </c>
      <c r="T7379" s="62">
        <v>9028878091.9099998</v>
      </c>
      <c r="U7379" s="62">
        <v>8747265981.7000008</v>
      </c>
      <c r="Z7379" s="42"/>
      <c r="AA7379" s="42"/>
      <c r="AJ7379" s="42"/>
      <c r="AY7379" s="142">
        <v>0.24</v>
      </c>
      <c r="AZ7379" s="142" t="s">
        <v>4163</v>
      </c>
      <c r="BA7379" s="142">
        <v>0.23699534</v>
      </c>
      <c r="BB7379" s="142" t="s">
        <v>68</v>
      </c>
      <c r="BN7379" s="54" t="s">
        <v>4578</v>
      </c>
      <c r="BO7379" s="58" t="str">
        <f t="shared" si="115"/>
        <v>境内资产</v>
      </c>
      <c r="BP7379" s="58" t="str">
        <f>IF(M7379="",VLOOKUP(D7379,Sheet4!$A$1:$B$92,2,0),VLOOKUP(Q7379,Sheet4!$A$1:$B$92,2,0))</f>
        <v>保险资产管理产品</v>
      </c>
    </row>
    <row r="7380" spans="1:68" s="58" customFormat="1" ht="12.75" customHeight="1">
      <c r="A7380" s="142" t="s">
        <v>4089</v>
      </c>
      <c r="B7380" s="42" t="s">
        <v>4090</v>
      </c>
      <c r="C7380" s="263" t="s">
        <v>71</v>
      </c>
      <c r="D7380" s="263" t="s">
        <v>1154</v>
      </c>
      <c r="E7380" s="142" t="s">
        <v>4091</v>
      </c>
      <c r="F7380" s="142" t="s">
        <v>4092</v>
      </c>
      <c r="G7380" s="142">
        <v>65380.340869464082</v>
      </c>
      <c r="H7380" s="325">
        <v>6534952.2546360986</v>
      </c>
      <c r="I7380" s="325">
        <v>3368516.115225398</v>
      </c>
      <c r="J7380" s="147">
        <v>24181.769832256854</v>
      </c>
      <c r="K7380" s="142"/>
      <c r="L7380" s="142" t="s">
        <v>4485</v>
      </c>
      <c r="M7380" s="42" t="s">
        <v>4072</v>
      </c>
      <c r="N7380" s="42" t="s">
        <v>4072</v>
      </c>
      <c r="O7380" s="137" t="s">
        <v>4073</v>
      </c>
      <c r="P7380" s="42" t="s">
        <v>64</v>
      </c>
      <c r="Q7380" s="42" t="s">
        <v>65</v>
      </c>
      <c r="R7380" s="42">
        <v>1</v>
      </c>
      <c r="S7380" s="137" t="s">
        <v>2419</v>
      </c>
      <c r="T7380" s="62">
        <v>9028878091.9099998</v>
      </c>
      <c r="U7380" s="62">
        <v>8747265981.7000008</v>
      </c>
      <c r="Z7380" s="42"/>
      <c r="AA7380" s="42"/>
      <c r="AJ7380" s="42"/>
      <c r="AY7380" s="142">
        <v>0.93</v>
      </c>
      <c r="AZ7380" s="142" t="s">
        <v>169</v>
      </c>
      <c r="BA7380" s="142">
        <v>0.89447916000000005</v>
      </c>
      <c r="BB7380" s="142" t="s">
        <v>68</v>
      </c>
      <c r="BN7380" s="54" t="s">
        <v>4578</v>
      </c>
      <c r="BO7380" s="58" t="str">
        <f t="shared" si="115"/>
        <v>境内资产</v>
      </c>
      <c r="BP7380" s="58" t="str">
        <f>IF(M7380="",VLOOKUP(D7380,Sheet4!$A$1:$B$92,2,0),VLOOKUP(Q7380,Sheet4!$A$1:$B$92,2,0))</f>
        <v>保险资产管理产品</v>
      </c>
    </row>
    <row r="7381" spans="1:68" s="58" customFormat="1" ht="12.75" customHeight="1">
      <c r="A7381" s="142" t="s">
        <v>4093</v>
      </c>
      <c r="B7381" s="42" t="s">
        <v>4094</v>
      </c>
      <c r="C7381" s="263" t="s">
        <v>71</v>
      </c>
      <c r="D7381" s="263" t="s">
        <v>1154</v>
      </c>
      <c r="E7381" s="142" t="s">
        <v>4095</v>
      </c>
      <c r="F7381" s="142" t="s">
        <v>4096</v>
      </c>
      <c r="G7381" s="142">
        <v>16345.085217366021</v>
      </c>
      <c r="H7381" s="325">
        <v>1676839.6053175705</v>
      </c>
      <c r="I7381" s="325">
        <v>14926601.514404736</v>
      </c>
      <c r="J7381" s="147">
        <v>9412.081953193092</v>
      </c>
      <c r="K7381" s="142"/>
      <c r="L7381" s="142" t="s">
        <v>4485</v>
      </c>
      <c r="M7381" s="42" t="s">
        <v>4072</v>
      </c>
      <c r="N7381" s="42" t="s">
        <v>4072</v>
      </c>
      <c r="O7381" s="137" t="s">
        <v>4073</v>
      </c>
      <c r="P7381" s="42" t="s">
        <v>64</v>
      </c>
      <c r="Q7381" s="42" t="s">
        <v>65</v>
      </c>
      <c r="R7381" s="42">
        <v>1</v>
      </c>
      <c r="S7381" s="137" t="s">
        <v>2419</v>
      </c>
      <c r="T7381" s="62">
        <v>9028878091.9099998</v>
      </c>
      <c r="U7381" s="62">
        <v>8747265981.7000008</v>
      </c>
      <c r="Z7381" s="42"/>
      <c r="AA7381" s="42"/>
      <c r="AJ7381" s="42"/>
      <c r="AY7381" s="142">
        <v>0.92</v>
      </c>
      <c r="AZ7381" s="142" t="s">
        <v>84</v>
      </c>
      <c r="BA7381" s="142">
        <v>0.87853910000000002</v>
      </c>
      <c r="BB7381" s="142" t="s">
        <v>68</v>
      </c>
      <c r="BN7381" s="54" t="s">
        <v>4578</v>
      </c>
      <c r="BO7381" s="58" t="str">
        <f t="shared" si="115"/>
        <v>境内资产</v>
      </c>
      <c r="BP7381" s="58" t="str">
        <f>IF(M7381="",VLOOKUP(D7381,Sheet4!$A$1:$B$92,2,0),VLOOKUP(Q7381,Sheet4!$A$1:$B$92,2,0))</f>
        <v>保险资产管理产品</v>
      </c>
    </row>
    <row r="7382" spans="1:68" s="58" customFormat="1" ht="12.75" customHeight="1">
      <c r="A7382" s="142" t="s">
        <v>4097</v>
      </c>
      <c r="B7382" s="42" t="s">
        <v>4098</v>
      </c>
      <c r="C7382" s="263" t="s">
        <v>71</v>
      </c>
      <c r="D7382" s="263" t="s">
        <v>72</v>
      </c>
      <c r="E7382" s="142" t="s">
        <v>4099</v>
      </c>
      <c r="F7382" s="142" t="s">
        <v>4100</v>
      </c>
      <c r="G7382" s="142">
        <v>122588.13913024515</v>
      </c>
      <c r="H7382" s="325">
        <v>12436838.759909967</v>
      </c>
      <c r="I7382" s="325">
        <v>11575403.016967138</v>
      </c>
      <c r="J7382" s="147">
        <v>221666.22441581779</v>
      </c>
      <c r="K7382" s="142"/>
      <c r="L7382" s="142" t="s">
        <v>4485</v>
      </c>
      <c r="M7382" s="42" t="s">
        <v>4072</v>
      </c>
      <c r="N7382" s="42" t="s">
        <v>4072</v>
      </c>
      <c r="O7382" s="137" t="s">
        <v>4073</v>
      </c>
      <c r="P7382" s="42" t="s">
        <v>64</v>
      </c>
      <c r="Q7382" s="42" t="s">
        <v>65</v>
      </c>
      <c r="R7382" s="42">
        <v>1</v>
      </c>
      <c r="S7382" s="137" t="s">
        <v>2419</v>
      </c>
      <c r="T7382" s="62">
        <v>9028878091.9099998</v>
      </c>
      <c r="U7382" s="62">
        <v>8747265981.7000008</v>
      </c>
      <c r="Z7382" s="42"/>
      <c r="AA7382" s="42"/>
      <c r="AJ7382" s="42"/>
      <c r="AY7382" s="142">
        <v>1.68</v>
      </c>
      <c r="AZ7382" s="142" t="s">
        <v>84</v>
      </c>
      <c r="BA7382" s="142">
        <v>2.41351337</v>
      </c>
      <c r="BB7382" s="142" t="s">
        <v>68</v>
      </c>
      <c r="BN7382" s="54" t="s">
        <v>4578</v>
      </c>
      <c r="BO7382" s="58" t="str">
        <f t="shared" si="115"/>
        <v>境内资产</v>
      </c>
      <c r="BP7382" s="58" t="str">
        <f>IF(M7382="",VLOOKUP(D7382,Sheet4!$A$1:$B$92,2,0),VLOOKUP(Q7382,Sheet4!$A$1:$B$92,2,0))</f>
        <v>保险资产管理产品</v>
      </c>
    </row>
    <row r="7383" spans="1:68" s="58" customFormat="1" ht="12.75" customHeight="1">
      <c r="A7383" s="142" t="s">
        <v>4101</v>
      </c>
      <c r="B7383" s="42" t="s">
        <v>4102</v>
      </c>
      <c r="C7383" s="263" t="s">
        <v>71</v>
      </c>
      <c r="D7383" s="263" t="s">
        <v>72</v>
      </c>
      <c r="E7383" s="142" t="s">
        <v>4103</v>
      </c>
      <c r="F7383" s="142" t="s">
        <v>4104</v>
      </c>
      <c r="G7383" s="142">
        <v>122588.13913024515</v>
      </c>
      <c r="H7383" s="325">
        <v>12804834.919553421</v>
      </c>
      <c r="I7383" s="325">
        <v>12598383.058415294</v>
      </c>
      <c r="J7383" s="147">
        <v>233421.2517467812</v>
      </c>
      <c r="K7383" s="142"/>
      <c r="L7383" s="142" t="s">
        <v>4485</v>
      </c>
      <c r="M7383" s="42" t="s">
        <v>4072</v>
      </c>
      <c r="N7383" s="42" t="s">
        <v>4072</v>
      </c>
      <c r="O7383" s="137" t="s">
        <v>4073</v>
      </c>
      <c r="P7383" s="42" t="s">
        <v>64</v>
      </c>
      <c r="Q7383" s="42" t="s">
        <v>65</v>
      </c>
      <c r="R7383" s="42">
        <v>1</v>
      </c>
      <c r="S7383" s="137" t="s">
        <v>2419</v>
      </c>
      <c r="T7383" s="62">
        <v>9028878091.9099998</v>
      </c>
      <c r="U7383" s="62">
        <v>8747265981.7000008</v>
      </c>
      <c r="Z7383" s="42"/>
      <c r="AA7383" s="42"/>
      <c r="AJ7383" s="42"/>
      <c r="AY7383" s="142">
        <v>5.62</v>
      </c>
      <c r="AZ7383" s="142" t="s">
        <v>84</v>
      </c>
      <c r="BA7383" s="142">
        <v>57.970422290000002</v>
      </c>
      <c r="BB7383" s="142" t="s">
        <v>68</v>
      </c>
      <c r="BN7383" s="54" t="s">
        <v>4578</v>
      </c>
      <c r="BO7383" s="58" t="str">
        <f t="shared" si="115"/>
        <v>境内资产</v>
      </c>
      <c r="BP7383" s="58" t="str">
        <f>IF(M7383="",VLOOKUP(D7383,Sheet4!$A$1:$B$92,2,0),VLOOKUP(Q7383,Sheet4!$A$1:$B$92,2,0))</f>
        <v>保险资产管理产品</v>
      </c>
    </row>
    <row r="7384" spans="1:68" s="58" customFormat="1" ht="12.75" customHeight="1">
      <c r="A7384" s="142" t="s">
        <v>4105</v>
      </c>
      <c r="B7384" s="42" t="s">
        <v>4106</v>
      </c>
      <c r="C7384" s="263" t="s">
        <v>71</v>
      </c>
      <c r="D7384" s="263" t="s">
        <v>1154</v>
      </c>
      <c r="E7384" s="142" t="s">
        <v>4107</v>
      </c>
      <c r="F7384" s="142" t="s">
        <v>4092</v>
      </c>
      <c r="G7384" s="142">
        <v>40862.713043415053</v>
      </c>
      <c r="H7384" s="325">
        <v>4122819.922562039</v>
      </c>
      <c r="I7384" s="325">
        <v>19212405.446537238</v>
      </c>
      <c r="J7384" s="147">
        <v>109406.83557694312</v>
      </c>
      <c r="K7384" s="142"/>
      <c r="L7384" s="142" t="s">
        <v>4485</v>
      </c>
      <c r="M7384" s="42" t="s">
        <v>4072</v>
      </c>
      <c r="N7384" s="42" t="s">
        <v>4072</v>
      </c>
      <c r="O7384" s="137" t="s">
        <v>4073</v>
      </c>
      <c r="P7384" s="42" t="s">
        <v>64</v>
      </c>
      <c r="Q7384" s="42" t="s">
        <v>65</v>
      </c>
      <c r="R7384" s="42">
        <v>1</v>
      </c>
      <c r="S7384" s="137" t="s">
        <v>2419</v>
      </c>
      <c r="T7384" s="62">
        <v>9028878091.9099998</v>
      </c>
      <c r="U7384" s="62">
        <v>8747265981.7000008</v>
      </c>
      <c r="Z7384" s="42"/>
      <c r="AA7384" s="42"/>
      <c r="AJ7384" s="42"/>
      <c r="AY7384" s="142">
        <v>0.28000000000000003</v>
      </c>
      <c r="AZ7384" s="142" t="s">
        <v>169</v>
      </c>
      <c r="BA7384" s="142">
        <v>2.14837386</v>
      </c>
      <c r="BB7384" s="142" t="s">
        <v>68</v>
      </c>
      <c r="BN7384" s="54" t="s">
        <v>4578</v>
      </c>
      <c r="BO7384" s="58" t="str">
        <f t="shared" si="115"/>
        <v>境内资产</v>
      </c>
      <c r="BP7384" s="58" t="str">
        <f>IF(M7384="",VLOOKUP(D7384,Sheet4!$A$1:$B$92,2,0),VLOOKUP(Q7384,Sheet4!$A$1:$B$92,2,0))</f>
        <v>保险资产管理产品</v>
      </c>
    </row>
    <row r="7385" spans="1:68" s="58" customFormat="1" ht="12.75" customHeight="1">
      <c r="A7385" s="142" t="s">
        <v>4108</v>
      </c>
      <c r="B7385" s="42" t="s">
        <v>4109</v>
      </c>
      <c r="C7385" s="263" t="s">
        <v>71</v>
      </c>
      <c r="D7385" s="263" t="s">
        <v>72</v>
      </c>
      <c r="E7385" s="142" t="s">
        <v>4110</v>
      </c>
      <c r="F7385" s="142" t="s">
        <v>4111</v>
      </c>
      <c r="G7385" s="142">
        <v>73552.883478147094</v>
      </c>
      <c r="H7385" s="325">
        <v>7727702.7180221183</v>
      </c>
      <c r="I7385" s="325">
        <v>16450494.671932815</v>
      </c>
      <c r="J7385" s="147">
        <v>132999.73448603984</v>
      </c>
      <c r="K7385" s="142"/>
      <c r="L7385" s="142" t="s">
        <v>4485</v>
      </c>
      <c r="M7385" s="42" t="s">
        <v>4072</v>
      </c>
      <c r="N7385" s="42" t="s">
        <v>4072</v>
      </c>
      <c r="O7385" s="137" t="s">
        <v>4073</v>
      </c>
      <c r="P7385" s="42" t="s">
        <v>64</v>
      </c>
      <c r="Q7385" s="42" t="s">
        <v>65</v>
      </c>
      <c r="R7385" s="42">
        <v>1</v>
      </c>
      <c r="S7385" s="137" t="s">
        <v>2419</v>
      </c>
      <c r="T7385" s="62">
        <v>9028878091.9099998</v>
      </c>
      <c r="U7385" s="62">
        <v>8747265981.7000008</v>
      </c>
      <c r="Z7385" s="42"/>
      <c r="AA7385" s="42"/>
      <c r="AJ7385" s="42"/>
      <c r="AY7385" s="142">
        <v>3.65</v>
      </c>
      <c r="AZ7385" s="142" t="s">
        <v>84</v>
      </c>
      <c r="BA7385" s="142">
        <v>41.311506000000001</v>
      </c>
      <c r="BB7385" s="142" t="s">
        <v>68</v>
      </c>
      <c r="BN7385" s="54" t="s">
        <v>4578</v>
      </c>
      <c r="BO7385" s="58" t="str">
        <f t="shared" si="115"/>
        <v>境内资产</v>
      </c>
      <c r="BP7385" s="58" t="str">
        <f>IF(M7385="",VLOOKUP(D7385,Sheet4!$A$1:$B$92,2,0),VLOOKUP(Q7385,Sheet4!$A$1:$B$92,2,0))</f>
        <v>保险资产管理产品</v>
      </c>
    </row>
    <row r="7386" spans="1:68" s="58" customFormat="1" ht="12.75" customHeight="1">
      <c r="A7386" s="142" t="s">
        <v>4112</v>
      </c>
      <c r="B7386" s="42" t="s">
        <v>4113</v>
      </c>
      <c r="C7386" s="263" t="s">
        <v>71</v>
      </c>
      <c r="D7386" s="263" t="s">
        <v>72</v>
      </c>
      <c r="E7386" s="142" t="s">
        <v>4114</v>
      </c>
      <c r="F7386" s="142" t="s">
        <v>4115</v>
      </c>
      <c r="G7386" s="142">
        <v>49035.255652098058</v>
      </c>
      <c r="H7386" s="325">
        <v>5045488.675552398</v>
      </c>
      <c r="I7386" s="325">
        <v>1635325.7759974704</v>
      </c>
      <c r="J7386" s="147">
        <v>79001.842085297612</v>
      </c>
      <c r="K7386" s="142"/>
      <c r="L7386" s="142" t="s">
        <v>4485</v>
      </c>
      <c r="M7386" s="42" t="s">
        <v>4072</v>
      </c>
      <c r="N7386" s="42" t="s">
        <v>4072</v>
      </c>
      <c r="O7386" s="137" t="s">
        <v>4073</v>
      </c>
      <c r="P7386" s="42" t="s">
        <v>64</v>
      </c>
      <c r="Q7386" s="42" t="s">
        <v>65</v>
      </c>
      <c r="R7386" s="42">
        <v>1</v>
      </c>
      <c r="S7386" s="137" t="s">
        <v>2419</v>
      </c>
      <c r="T7386" s="62">
        <v>9028878091.9099998</v>
      </c>
      <c r="U7386" s="62">
        <v>8747265981.7000008</v>
      </c>
      <c r="Z7386" s="42"/>
      <c r="AA7386" s="42"/>
      <c r="AJ7386" s="42"/>
      <c r="AY7386" s="142">
        <v>5.67</v>
      </c>
      <c r="AZ7386" s="142" t="s">
        <v>84</v>
      </c>
      <c r="BA7386" s="142">
        <v>6.2813080000000001</v>
      </c>
      <c r="BB7386" s="142" t="s">
        <v>68</v>
      </c>
      <c r="BN7386" s="54" t="s">
        <v>4578</v>
      </c>
      <c r="BO7386" s="58" t="str">
        <f t="shared" si="115"/>
        <v>境内资产</v>
      </c>
      <c r="BP7386" s="58" t="str">
        <f>IF(M7386="",VLOOKUP(D7386,Sheet4!$A$1:$B$92,2,0),VLOOKUP(Q7386,Sheet4!$A$1:$B$92,2,0))</f>
        <v>保险资产管理产品</v>
      </c>
    </row>
    <row r="7387" spans="1:68" s="58" customFormat="1" ht="12.75" customHeight="1">
      <c r="A7387" s="142" t="s">
        <v>614</v>
      </c>
      <c r="B7387" s="42" t="s">
        <v>615</v>
      </c>
      <c r="C7387" s="263" t="s">
        <v>71</v>
      </c>
      <c r="D7387" s="263" t="s">
        <v>1154</v>
      </c>
      <c r="E7387" s="142" t="s">
        <v>4116</v>
      </c>
      <c r="F7387" s="142" t="s">
        <v>4117</v>
      </c>
      <c r="G7387" s="142">
        <v>32690.170434732041</v>
      </c>
      <c r="H7387" s="325">
        <v>3331232.2591125988</v>
      </c>
      <c r="I7387" s="325">
        <v>3298438.1968644629</v>
      </c>
      <c r="J7387" s="147">
        <v>26779.070888145707</v>
      </c>
      <c r="K7387" s="142"/>
      <c r="L7387" s="142" t="s">
        <v>4485</v>
      </c>
      <c r="M7387" s="42" t="s">
        <v>4072</v>
      </c>
      <c r="N7387" s="42" t="s">
        <v>4072</v>
      </c>
      <c r="O7387" s="137" t="s">
        <v>4073</v>
      </c>
      <c r="P7387" s="42" t="s">
        <v>64</v>
      </c>
      <c r="Q7387" s="42" t="s">
        <v>65</v>
      </c>
      <c r="R7387" s="42">
        <v>1</v>
      </c>
      <c r="S7387" s="137" t="s">
        <v>2419</v>
      </c>
      <c r="T7387" s="62">
        <v>9028878091.9099998</v>
      </c>
      <c r="U7387" s="62">
        <v>8747265981.7000008</v>
      </c>
      <c r="Z7387" s="42"/>
      <c r="AA7387" s="42"/>
      <c r="AJ7387" s="42"/>
      <c r="AY7387" s="142">
        <v>1.87</v>
      </c>
      <c r="AZ7387" s="142" t="s">
        <v>84</v>
      </c>
      <c r="BA7387" s="142">
        <v>3.4141306199999999</v>
      </c>
      <c r="BB7387" s="142" t="s">
        <v>68</v>
      </c>
      <c r="BN7387" s="54" t="s">
        <v>4578</v>
      </c>
      <c r="BO7387" s="58" t="str">
        <f t="shared" si="115"/>
        <v>境内资产</v>
      </c>
      <c r="BP7387" s="58" t="str">
        <f>IF(M7387="",VLOOKUP(D7387,Sheet4!$A$1:$B$92,2,0),VLOOKUP(Q7387,Sheet4!$A$1:$B$92,2,0))</f>
        <v>保险资产管理产品</v>
      </c>
    </row>
    <row r="7388" spans="1:68" s="58" customFormat="1" ht="12.75" customHeight="1">
      <c r="A7388" s="142" t="s">
        <v>4118</v>
      </c>
      <c r="B7388" s="42" t="s">
        <v>4119</v>
      </c>
      <c r="C7388" s="263" t="s">
        <v>71</v>
      </c>
      <c r="D7388" s="263" t="s">
        <v>1154</v>
      </c>
      <c r="E7388" s="142" t="s">
        <v>4120</v>
      </c>
      <c r="F7388" s="142" t="s">
        <v>4121</v>
      </c>
      <c r="G7388" s="142">
        <v>163450.85217366021</v>
      </c>
      <c r="H7388" s="325">
        <v>17158233.055074416</v>
      </c>
      <c r="I7388" s="325">
        <v>12571413.66780664</v>
      </c>
      <c r="J7388" s="147">
        <v>691867.30539553915</v>
      </c>
      <c r="K7388" s="142"/>
      <c r="L7388" s="142" t="s">
        <v>4485</v>
      </c>
      <c r="M7388" s="42" t="s">
        <v>4072</v>
      </c>
      <c r="N7388" s="42" t="s">
        <v>4072</v>
      </c>
      <c r="O7388" s="137" t="s">
        <v>4073</v>
      </c>
      <c r="P7388" s="42" t="s">
        <v>64</v>
      </c>
      <c r="Q7388" s="42" t="s">
        <v>65</v>
      </c>
      <c r="R7388" s="42">
        <v>1</v>
      </c>
      <c r="S7388" s="137" t="s">
        <v>2419</v>
      </c>
      <c r="T7388" s="62">
        <v>9028878091.9099998</v>
      </c>
      <c r="U7388" s="62">
        <v>8747265981.7000008</v>
      </c>
      <c r="Z7388" s="42"/>
      <c r="AA7388" s="42"/>
      <c r="AJ7388" s="42"/>
      <c r="AY7388" s="142">
        <v>1.1599999999999999</v>
      </c>
      <c r="AZ7388" s="142" t="s">
        <v>169</v>
      </c>
      <c r="BA7388" s="142">
        <v>3.5479199600000002</v>
      </c>
      <c r="BB7388" s="142" t="s">
        <v>68</v>
      </c>
      <c r="BN7388" s="54" t="s">
        <v>4578</v>
      </c>
      <c r="BO7388" s="58" t="str">
        <f t="shared" si="115"/>
        <v>境内资产</v>
      </c>
      <c r="BP7388" s="58" t="str">
        <f>IF(M7388="",VLOOKUP(D7388,Sheet4!$A$1:$B$92,2,0),VLOOKUP(Q7388,Sheet4!$A$1:$B$92,2,0))</f>
        <v>保险资产管理产品</v>
      </c>
    </row>
    <row r="7389" spans="1:68" s="58" customFormat="1" ht="12.75" customHeight="1">
      <c r="A7389" s="142" t="s">
        <v>4122</v>
      </c>
      <c r="B7389" s="42" t="s">
        <v>4123</v>
      </c>
      <c r="C7389" s="263" t="s">
        <v>71</v>
      </c>
      <c r="D7389" s="263" t="s">
        <v>1154</v>
      </c>
      <c r="E7389" s="142" t="s">
        <v>4124</v>
      </c>
      <c r="F7389" s="142" t="s">
        <v>4100</v>
      </c>
      <c r="G7389" s="142">
        <v>245176.2782604903</v>
      </c>
      <c r="H7389" s="325">
        <v>25107972.00120642</v>
      </c>
      <c r="I7389" s="325">
        <v>7594702.9835360777</v>
      </c>
      <c r="J7389" s="147">
        <v>403029.49856637133</v>
      </c>
      <c r="K7389" s="142"/>
      <c r="L7389" s="142" t="s">
        <v>4485</v>
      </c>
      <c r="M7389" s="42" t="s">
        <v>4072</v>
      </c>
      <c r="N7389" s="42" t="s">
        <v>4072</v>
      </c>
      <c r="O7389" s="137" t="s">
        <v>4073</v>
      </c>
      <c r="P7389" s="42" t="s">
        <v>64</v>
      </c>
      <c r="Q7389" s="42" t="s">
        <v>65</v>
      </c>
      <c r="R7389" s="42">
        <v>1</v>
      </c>
      <c r="S7389" s="137" t="s">
        <v>2419</v>
      </c>
      <c r="T7389" s="62">
        <v>9028878091.9099998</v>
      </c>
      <c r="U7389" s="62">
        <v>8747265981.7000008</v>
      </c>
      <c r="Z7389" s="42"/>
      <c r="AA7389" s="42"/>
      <c r="AJ7389" s="42"/>
      <c r="AY7389" s="142">
        <v>1.73</v>
      </c>
      <c r="AZ7389" s="142" t="s">
        <v>84</v>
      </c>
      <c r="BA7389" s="142">
        <v>1.600678</v>
      </c>
      <c r="BB7389" s="142" t="s">
        <v>68</v>
      </c>
      <c r="BN7389" s="54" t="s">
        <v>4578</v>
      </c>
      <c r="BO7389" s="58" t="str">
        <f t="shared" si="115"/>
        <v>境内资产</v>
      </c>
      <c r="BP7389" s="58" t="str">
        <f>IF(M7389="",VLOOKUP(D7389,Sheet4!$A$1:$B$92,2,0),VLOOKUP(Q7389,Sheet4!$A$1:$B$92,2,0))</f>
        <v>保险资产管理产品</v>
      </c>
    </row>
    <row r="7390" spans="1:68" s="58" customFormat="1" ht="12.75" customHeight="1">
      <c r="A7390" s="142" t="s">
        <v>4125</v>
      </c>
      <c r="B7390" s="42" t="s">
        <v>4126</v>
      </c>
      <c r="C7390" s="263" t="s">
        <v>71</v>
      </c>
      <c r="D7390" s="263" t="s">
        <v>72</v>
      </c>
      <c r="E7390" s="142" t="s">
        <v>4127</v>
      </c>
      <c r="F7390" s="142" t="s">
        <v>4128</v>
      </c>
      <c r="G7390" s="142">
        <v>294211.53391258838</v>
      </c>
      <c r="H7390" s="325">
        <v>31293221.381544638</v>
      </c>
      <c r="I7390" s="325">
        <v>24935408.204204906</v>
      </c>
      <c r="J7390" s="147">
        <v>1559321.1297367183</v>
      </c>
      <c r="K7390" s="142"/>
      <c r="L7390" s="142" t="s">
        <v>4485</v>
      </c>
      <c r="M7390" s="42" t="s">
        <v>4072</v>
      </c>
      <c r="N7390" s="42" t="s">
        <v>4072</v>
      </c>
      <c r="O7390" s="137" t="s">
        <v>4073</v>
      </c>
      <c r="P7390" s="42" t="s">
        <v>64</v>
      </c>
      <c r="Q7390" s="42" t="s">
        <v>65</v>
      </c>
      <c r="R7390" s="42">
        <v>1</v>
      </c>
      <c r="S7390" s="137" t="s">
        <v>2419</v>
      </c>
      <c r="T7390" s="62">
        <v>9028878091.9099998</v>
      </c>
      <c r="U7390" s="62">
        <v>8747265981.7000008</v>
      </c>
      <c r="Z7390" s="42"/>
      <c r="AA7390" s="42"/>
      <c r="AJ7390" s="42"/>
      <c r="AY7390" s="142">
        <v>4.01</v>
      </c>
      <c r="AZ7390" s="142" t="s">
        <v>84</v>
      </c>
      <c r="BA7390" s="142">
        <v>4.1629820000000004</v>
      </c>
      <c r="BB7390" s="142" t="s">
        <v>68</v>
      </c>
      <c r="BN7390" s="54" t="s">
        <v>4578</v>
      </c>
      <c r="BO7390" s="58" t="str">
        <f t="shared" si="115"/>
        <v>境内资产</v>
      </c>
      <c r="BP7390" s="58" t="str">
        <f>IF(M7390="",VLOOKUP(D7390,Sheet4!$A$1:$B$92,2,0),VLOOKUP(Q7390,Sheet4!$A$1:$B$92,2,0))</f>
        <v>保险资产管理产品</v>
      </c>
    </row>
    <row r="7391" spans="1:68" s="58" customFormat="1" ht="12.75" customHeight="1">
      <c r="A7391" s="142" t="s">
        <v>4129</v>
      </c>
      <c r="B7391" s="42" t="s">
        <v>4130</v>
      </c>
      <c r="C7391" s="263" t="s">
        <v>71</v>
      </c>
      <c r="D7391" s="263" t="s">
        <v>1154</v>
      </c>
      <c r="E7391" s="142" t="s">
        <v>4131</v>
      </c>
      <c r="F7391" s="142" t="s">
        <v>4096</v>
      </c>
      <c r="G7391" s="142">
        <v>114415.59652156214</v>
      </c>
      <c r="H7391" s="325">
        <v>11547075.909596089</v>
      </c>
      <c r="I7391" s="325">
        <v>4004545.8782546748</v>
      </c>
      <c r="J7391" s="147">
        <v>69589.760132104522</v>
      </c>
      <c r="K7391" s="142"/>
      <c r="L7391" s="142" t="s">
        <v>4485</v>
      </c>
      <c r="M7391" s="42" t="s">
        <v>4072</v>
      </c>
      <c r="N7391" s="42" t="s">
        <v>4072</v>
      </c>
      <c r="O7391" s="137" t="s">
        <v>4073</v>
      </c>
      <c r="P7391" s="42" t="s">
        <v>64</v>
      </c>
      <c r="Q7391" s="42" t="s">
        <v>65</v>
      </c>
      <c r="R7391" s="42">
        <v>1</v>
      </c>
      <c r="S7391" s="137" t="s">
        <v>2419</v>
      </c>
      <c r="T7391" s="62">
        <v>9028878091.9099998</v>
      </c>
      <c r="U7391" s="62">
        <v>8747265981.7000008</v>
      </c>
      <c r="Z7391" s="42"/>
      <c r="AA7391" s="42"/>
      <c r="AJ7391" s="42"/>
      <c r="AY7391" s="142">
        <v>1.91</v>
      </c>
      <c r="AZ7391" s="142" t="s">
        <v>84</v>
      </c>
      <c r="BA7391" s="142">
        <v>3.3956118200000001</v>
      </c>
      <c r="BB7391" s="142" t="s">
        <v>68</v>
      </c>
      <c r="BN7391" s="54" t="s">
        <v>4578</v>
      </c>
      <c r="BO7391" s="58" t="str">
        <f t="shared" si="115"/>
        <v>境内资产</v>
      </c>
      <c r="BP7391" s="58" t="str">
        <f>IF(M7391="",VLOOKUP(D7391,Sheet4!$A$1:$B$92,2,0),VLOOKUP(Q7391,Sheet4!$A$1:$B$92,2,0))</f>
        <v>保险资产管理产品</v>
      </c>
    </row>
    <row r="7392" spans="1:68" s="58" customFormat="1" ht="12.75" customHeight="1">
      <c r="A7392" s="142" t="s">
        <v>4132</v>
      </c>
      <c r="B7392" s="42" t="s">
        <v>4133</v>
      </c>
      <c r="C7392" s="263" t="s">
        <v>71</v>
      </c>
      <c r="D7392" s="263" t="s">
        <v>72</v>
      </c>
      <c r="E7392" s="142" t="s">
        <v>4134</v>
      </c>
      <c r="F7392" s="142" t="s">
        <v>4135</v>
      </c>
      <c r="G7392" s="142">
        <v>196141.02260839223</v>
      </c>
      <c r="H7392" s="325">
        <v>19737891.427841444</v>
      </c>
      <c r="I7392" s="325">
        <v>5070814.2433925038</v>
      </c>
      <c r="J7392" s="147">
        <v>28856.912059758495</v>
      </c>
      <c r="K7392" s="142"/>
      <c r="L7392" s="142" t="s">
        <v>4485</v>
      </c>
      <c r="M7392" s="42" t="s">
        <v>4072</v>
      </c>
      <c r="N7392" s="42" t="s">
        <v>4072</v>
      </c>
      <c r="O7392" s="137" t="s">
        <v>4073</v>
      </c>
      <c r="P7392" s="42" t="s">
        <v>64</v>
      </c>
      <c r="Q7392" s="42" t="s">
        <v>65</v>
      </c>
      <c r="R7392" s="42">
        <v>1</v>
      </c>
      <c r="S7392" s="137" t="s">
        <v>2419</v>
      </c>
      <c r="T7392" s="62">
        <v>9028878091.9099998</v>
      </c>
      <c r="U7392" s="62">
        <v>8747265981.7000008</v>
      </c>
      <c r="Z7392" s="42"/>
      <c r="AA7392" s="42"/>
      <c r="AJ7392" s="42"/>
      <c r="AY7392" s="142">
        <v>5.98</v>
      </c>
      <c r="AZ7392" s="142" t="s">
        <v>84</v>
      </c>
      <c r="BA7392" s="142">
        <v>52.521352800000003</v>
      </c>
      <c r="BB7392" s="142" t="s">
        <v>68</v>
      </c>
      <c r="BN7392" s="54" t="s">
        <v>4578</v>
      </c>
      <c r="BO7392" s="58" t="str">
        <f t="shared" si="115"/>
        <v>境内资产</v>
      </c>
      <c r="BP7392" s="58" t="str">
        <f>IF(M7392="",VLOOKUP(D7392,Sheet4!$A$1:$B$92,2,0),VLOOKUP(Q7392,Sheet4!$A$1:$B$92,2,0))</f>
        <v>保险资产管理产品</v>
      </c>
    </row>
    <row r="7393" spans="1:68" s="58" customFormat="1" ht="12.75" customHeight="1">
      <c r="A7393" s="142" t="s">
        <v>4136</v>
      </c>
      <c r="B7393" s="42" t="s">
        <v>4137</v>
      </c>
      <c r="C7393" s="263" t="s">
        <v>71</v>
      </c>
      <c r="D7393" s="263" t="s">
        <v>1154</v>
      </c>
      <c r="E7393" s="142" t="s">
        <v>4138</v>
      </c>
      <c r="F7393" s="142" t="s">
        <v>4139</v>
      </c>
      <c r="G7393" s="142">
        <v>122588.13913024515</v>
      </c>
      <c r="H7393" s="325">
        <v>12313041.532328971</v>
      </c>
      <c r="I7393" s="325">
        <v>12452147.667246824</v>
      </c>
      <c r="J7393" s="147">
        <v>73351.369008773487</v>
      </c>
      <c r="K7393" s="142"/>
      <c r="L7393" s="142" t="s">
        <v>4485</v>
      </c>
      <c r="M7393" s="42" t="s">
        <v>4072</v>
      </c>
      <c r="N7393" s="42" t="s">
        <v>4072</v>
      </c>
      <c r="O7393" s="137" t="s">
        <v>4073</v>
      </c>
      <c r="P7393" s="42" t="s">
        <v>64</v>
      </c>
      <c r="Q7393" s="42" t="s">
        <v>65</v>
      </c>
      <c r="R7393" s="42">
        <v>1</v>
      </c>
      <c r="S7393" s="137" t="s">
        <v>2419</v>
      </c>
      <c r="T7393" s="62">
        <v>9028878091.9099998</v>
      </c>
      <c r="U7393" s="62">
        <v>8747265981.7000008</v>
      </c>
      <c r="Z7393" s="42"/>
      <c r="AA7393" s="42"/>
      <c r="AJ7393" s="42"/>
      <c r="AY7393" s="142">
        <v>1.91</v>
      </c>
      <c r="AZ7393" s="142" t="s">
        <v>84</v>
      </c>
      <c r="BA7393" s="142">
        <v>3.41346493</v>
      </c>
      <c r="BB7393" s="142" t="s">
        <v>68</v>
      </c>
      <c r="BN7393" s="54" t="s">
        <v>4578</v>
      </c>
      <c r="BO7393" s="58" t="str">
        <f t="shared" si="115"/>
        <v>境内资产</v>
      </c>
      <c r="BP7393" s="58" t="str">
        <f>IF(M7393="",VLOOKUP(D7393,Sheet4!$A$1:$B$92,2,0),VLOOKUP(Q7393,Sheet4!$A$1:$B$92,2,0))</f>
        <v>保险资产管理产品</v>
      </c>
    </row>
    <row r="7394" spans="1:68" s="58" customFormat="1" ht="12.75" customHeight="1">
      <c r="A7394" s="142" t="s">
        <v>4140</v>
      </c>
      <c r="B7394" s="42" t="s">
        <v>4141</v>
      </c>
      <c r="C7394" s="263" t="s">
        <v>71</v>
      </c>
      <c r="D7394" s="263" t="s">
        <v>72</v>
      </c>
      <c r="E7394" s="142" t="s">
        <v>4142</v>
      </c>
      <c r="F7394" s="142" t="s">
        <v>4139</v>
      </c>
      <c r="G7394" s="142">
        <v>269693.90608653933</v>
      </c>
      <c r="H7394" s="325">
        <v>28579706.276955996</v>
      </c>
      <c r="I7394" s="325">
        <v>30484433.874818932</v>
      </c>
      <c r="J7394" s="147">
        <v>1522403.627460456</v>
      </c>
      <c r="K7394" s="142"/>
      <c r="L7394" s="142" t="s">
        <v>4485</v>
      </c>
      <c r="M7394" s="42" t="s">
        <v>4072</v>
      </c>
      <c r="N7394" s="42" t="s">
        <v>4072</v>
      </c>
      <c r="O7394" s="137" t="s">
        <v>4073</v>
      </c>
      <c r="P7394" s="42" t="s">
        <v>64</v>
      </c>
      <c r="Q7394" s="42" t="s">
        <v>65</v>
      </c>
      <c r="R7394" s="42">
        <v>1</v>
      </c>
      <c r="S7394" s="137" t="s">
        <v>2419</v>
      </c>
      <c r="T7394" s="62">
        <v>9028878091.9099998</v>
      </c>
      <c r="U7394" s="62">
        <v>8747265981.7000008</v>
      </c>
      <c r="Z7394" s="42"/>
      <c r="AA7394" s="42"/>
      <c r="AJ7394" s="42"/>
      <c r="AY7394" s="142">
        <v>4.18</v>
      </c>
      <c r="AZ7394" s="142" t="s">
        <v>84</v>
      </c>
      <c r="BA7394" s="142">
        <v>27.382435999999998</v>
      </c>
      <c r="BB7394" s="142" t="s">
        <v>68</v>
      </c>
      <c r="BN7394" s="54" t="s">
        <v>4578</v>
      </c>
      <c r="BO7394" s="58" t="str">
        <f t="shared" si="115"/>
        <v>境内资产</v>
      </c>
      <c r="BP7394" s="58" t="str">
        <f>IF(M7394="",VLOOKUP(D7394,Sheet4!$A$1:$B$92,2,0),VLOOKUP(Q7394,Sheet4!$A$1:$B$92,2,0))</f>
        <v>保险资产管理产品</v>
      </c>
    </row>
    <row r="7395" spans="1:68" s="58" customFormat="1" ht="12.75" customHeight="1">
      <c r="A7395" s="142" t="s">
        <v>4143</v>
      </c>
      <c r="B7395" s="42" t="s">
        <v>4144</v>
      </c>
      <c r="C7395" s="263" t="s">
        <v>71</v>
      </c>
      <c r="D7395" s="263" t="s">
        <v>1154</v>
      </c>
      <c r="E7395" s="142" t="s">
        <v>4145</v>
      </c>
      <c r="F7395" s="142" t="s">
        <v>4088</v>
      </c>
      <c r="G7395" s="142">
        <v>196141.02260839223</v>
      </c>
      <c r="H7395" s="325">
        <v>21011840.803708494</v>
      </c>
      <c r="I7395" s="325">
        <v>20390153.830891591</v>
      </c>
      <c r="J7395" s="147">
        <v>1271423.7243094635</v>
      </c>
      <c r="K7395" s="142"/>
      <c r="L7395" s="142" t="s">
        <v>4485</v>
      </c>
      <c r="M7395" s="42" t="s">
        <v>4072</v>
      </c>
      <c r="N7395" s="42" t="s">
        <v>4072</v>
      </c>
      <c r="O7395" s="137" t="s">
        <v>4073</v>
      </c>
      <c r="P7395" s="42" t="s">
        <v>64</v>
      </c>
      <c r="Q7395" s="42" t="s">
        <v>65</v>
      </c>
      <c r="R7395" s="42">
        <v>1</v>
      </c>
      <c r="S7395" s="137" t="s">
        <v>2419</v>
      </c>
      <c r="T7395" s="62">
        <v>9028878091.9099998</v>
      </c>
      <c r="U7395" s="62">
        <v>8747265981.7000008</v>
      </c>
      <c r="Z7395" s="42"/>
      <c r="AA7395" s="42"/>
      <c r="AJ7395" s="42"/>
      <c r="AY7395" s="142">
        <v>1.01</v>
      </c>
      <c r="AZ7395" s="142" t="s">
        <v>4163</v>
      </c>
      <c r="BA7395" s="142">
        <v>0.86765643999999997</v>
      </c>
      <c r="BB7395" s="142" t="s">
        <v>68</v>
      </c>
      <c r="BN7395" s="54" t="s">
        <v>4578</v>
      </c>
      <c r="BO7395" s="58" t="str">
        <f t="shared" si="115"/>
        <v>境内资产</v>
      </c>
      <c r="BP7395" s="58" t="str">
        <f>IF(M7395="",VLOOKUP(D7395,Sheet4!$A$1:$B$92,2,0),VLOOKUP(Q7395,Sheet4!$A$1:$B$92,2,0))</f>
        <v>保险资产管理产品</v>
      </c>
    </row>
    <row r="7396" spans="1:68" s="58" customFormat="1" ht="12.75" customHeight="1">
      <c r="A7396" s="142" t="s">
        <v>4146</v>
      </c>
      <c r="B7396" s="42" t="s">
        <v>4147</v>
      </c>
      <c r="C7396" s="263" t="s">
        <v>71</v>
      </c>
      <c r="D7396" s="263" t="s">
        <v>1154</v>
      </c>
      <c r="E7396" s="142" t="s">
        <v>4148</v>
      </c>
      <c r="F7396" s="142" t="s">
        <v>4149</v>
      </c>
      <c r="G7396" s="142">
        <v>147105.76695629419</v>
      </c>
      <c r="H7396" s="325">
        <v>14820378.052528253</v>
      </c>
      <c r="I7396" s="325">
        <v>39256878.704675272</v>
      </c>
      <c r="J7396" s="147">
        <v>79791.780439750655</v>
      </c>
      <c r="K7396" s="142"/>
      <c r="L7396" s="142" t="s">
        <v>4485</v>
      </c>
      <c r="M7396" s="42" t="s">
        <v>4072</v>
      </c>
      <c r="N7396" s="42" t="s">
        <v>4072</v>
      </c>
      <c r="O7396" s="137" t="s">
        <v>4073</v>
      </c>
      <c r="P7396" s="42" t="s">
        <v>64</v>
      </c>
      <c r="Q7396" s="42" t="s">
        <v>65</v>
      </c>
      <c r="R7396" s="42">
        <v>1</v>
      </c>
      <c r="S7396" s="137" t="s">
        <v>2419</v>
      </c>
      <c r="T7396" s="62">
        <v>9028878091.9099998</v>
      </c>
      <c r="U7396" s="62">
        <v>8747265981.7000008</v>
      </c>
      <c r="Z7396" s="42"/>
      <c r="AA7396" s="42"/>
      <c r="AJ7396" s="42"/>
      <c r="AY7396" s="142">
        <v>0.9</v>
      </c>
      <c r="AZ7396" s="142" t="s">
        <v>84</v>
      </c>
      <c r="BA7396" s="142">
        <v>0.87118370999999994</v>
      </c>
      <c r="BB7396" s="142" t="s">
        <v>68</v>
      </c>
      <c r="BN7396" s="54" t="s">
        <v>4578</v>
      </c>
      <c r="BO7396" s="58" t="str">
        <f t="shared" si="115"/>
        <v>境内资产</v>
      </c>
      <c r="BP7396" s="58" t="str">
        <f>IF(M7396="",VLOOKUP(D7396,Sheet4!$A$1:$B$92,2,0),VLOOKUP(Q7396,Sheet4!$A$1:$B$92,2,0))</f>
        <v>保险资产管理产品</v>
      </c>
    </row>
    <row r="7397" spans="1:68" s="58" customFormat="1" ht="12.75" customHeight="1">
      <c r="A7397" s="142" t="s">
        <v>4150</v>
      </c>
      <c r="B7397" s="42" t="s">
        <v>4151</v>
      </c>
      <c r="C7397" s="263" t="s">
        <v>71</v>
      </c>
      <c r="D7397" s="263" t="s">
        <v>72</v>
      </c>
      <c r="E7397" s="142" t="s">
        <v>4152</v>
      </c>
      <c r="F7397" s="142" t="s">
        <v>4153</v>
      </c>
      <c r="G7397" s="142">
        <v>36776.441739073547</v>
      </c>
      <c r="H7397" s="325">
        <v>3759742.2900030059</v>
      </c>
      <c r="I7397" s="325">
        <v>28059115.805587206</v>
      </c>
      <c r="J7397" s="147">
        <v>52897.621354826697</v>
      </c>
      <c r="K7397" s="142"/>
      <c r="L7397" s="142" t="s">
        <v>4485</v>
      </c>
      <c r="M7397" s="42" t="s">
        <v>4072</v>
      </c>
      <c r="N7397" s="42" t="s">
        <v>4072</v>
      </c>
      <c r="O7397" s="137" t="s">
        <v>4073</v>
      </c>
      <c r="P7397" s="42" t="s">
        <v>64</v>
      </c>
      <c r="Q7397" s="42" t="s">
        <v>65</v>
      </c>
      <c r="R7397" s="42">
        <v>1</v>
      </c>
      <c r="S7397" s="137" t="s">
        <v>2419</v>
      </c>
      <c r="T7397" s="62">
        <v>9028878091.9099998</v>
      </c>
      <c r="U7397" s="62">
        <v>8747265981.7000008</v>
      </c>
      <c r="Z7397" s="42"/>
      <c r="AA7397" s="42"/>
      <c r="AJ7397" s="42"/>
      <c r="AY7397" s="142">
        <v>1.72</v>
      </c>
      <c r="AZ7397" s="142" t="s">
        <v>84</v>
      </c>
      <c r="BA7397" s="142">
        <v>1.6139768999999999</v>
      </c>
      <c r="BB7397" s="142" t="s">
        <v>68</v>
      </c>
      <c r="BN7397" s="54" t="s">
        <v>4578</v>
      </c>
      <c r="BO7397" s="58" t="str">
        <f t="shared" si="115"/>
        <v>境内资产</v>
      </c>
      <c r="BP7397" s="58" t="str">
        <f>IF(M7397="",VLOOKUP(D7397,Sheet4!$A$1:$B$92,2,0),VLOOKUP(Q7397,Sheet4!$A$1:$B$92,2,0))</f>
        <v>保险资产管理产品</v>
      </c>
    </row>
    <row r="7398" spans="1:68" s="58" customFormat="1" ht="12.75" customHeight="1">
      <c r="A7398" s="142" t="s">
        <v>4154</v>
      </c>
      <c r="B7398" s="42" t="s">
        <v>4155</v>
      </c>
      <c r="C7398" s="263" t="s">
        <v>71</v>
      </c>
      <c r="D7398" s="263" t="s">
        <v>72</v>
      </c>
      <c r="E7398" s="142" t="s">
        <v>4156</v>
      </c>
      <c r="F7398" s="142" t="s">
        <v>4157</v>
      </c>
      <c r="G7398" s="142">
        <v>375936.95999941847</v>
      </c>
      <c r="H7398" s="325">
        <v>40126851.933482468</v>
      </c>
      <c r="I7398" s="325">
        <v>864479591.7268554</v>
      </c>
      <c r="J7398" s="147">
        <v>2005340.4417014371</v>
      </c>
      <c r="K7398" s="142"/>
      <c r="L7398" s="142" t="s">
        <v>4485</v>
      </c>
      <c r="M7398" s="42" t="s">
        <v>4072</v>
      </c>
      <c r="N7398" s="42" t="s">
        <v>4072</v>
      </c>
      <c r="O7398" s="137" t="s">
        <v>4073</v>
      </c>
      <c r="P7398" s="42" t="s">
        <v>64</v>
      </c>
      <c r="Q7398" s="42" t="s">
        <v>65</v>
      </c>
      <c r="R7398" s="42">
        <v>1</v>
      </c>
      <c r="S7398" s="137" t="s">
        <v>2419</v>
      </c>
      <c r="T7398" s="62">
        <v>9028878091.9099998</v>
      </c>
      <c r="U7398" s="62">
        <v>8747265981.7000008</v>
      </c>
      <c r="Z7398" s="42"/>
      <c r="AA7398" s="42"/>
      <c r="AJ7398" s="42"/>
      <c r="AY7398" s="142">
        <v>6.04</v>
      </c>
      <c r="AZ7398" s="142" t="s">
        <v>84</v>
      </c>
      <c r="BA7398" s="142">
        <v>48.157897400000003</v>
      </c>
      <c r="BB7398" s="142" t="s">
        <v>68</v>
      </c>
      <c r="BN7398" s="54" t="s">
        <v>4578</v>
      </c>
      <c r="BO7398" s="58" t="str">
        <f t="shared" si="115"/>
        <v>境内资产</v>
      </c>
      <c r="BP7398" s="58" t="str">
        <f>IF(M7398="",VLOOKUP(D7398,Sheet4!$A$1:$B$92,2,0),VLOOKUP(Q7398,Sheet4!$A$1:$B$92,2,0))</f>
        <v>保险资产管理产品</v>
      </c>
    </row>
    <row r="7399" spans="1:68" s="58" customFormat="1" ht="12.75" customHeight="1">
      <c r="A7399" s="142" t="s">
        <v>4158</v>
      </c>
      <c r="B7399" s="42" t="s">
        <v>4159</v>
      </c>
      <c r="C7399" s="263" t="s">
        <v>71</v>
      </c>
      <c r="D7399" s="263" t="s">
        <v>72</v>
      </c>
      <c r="E7399" s="142" t="s">
        <v>4160</v>
      </c>
      <c r="F7399" s="142" t="s">
        <v>4161</v>
      </c>
      <c r="G7399" s="142">
        <v>245176.2782604903</v>
      </c>
      <c r="H7399" s="325">
        <v>25081372.055289917</v>
      </c>
      <c r="I7399" s="325">
        <v>57507133.161655046</v>
      </c>
      <c r="J7399" s="147">
        <v>145963.8510850076</v>
      </c>
      <c r="K7399" s="142"/>
      <c r="L7399" s="142" t="s">
        <v>4485</v>
      </c>
      <c r="M7399" s="42" t="s">
        <v>4072</v>
      </c>
      <c r="N7399" s="42" t="s">
        <v>4072</v>
      </c>
      <c r="O7399" s="137" t="s">
        <v>4073</v>
      </c>
      <c r="P7399" s="42" t="s">
        <v>64</v>
      </c>
      <c r="Q7399" s="42" t="s">
        <v>65</v>
      </c>
      <c r="R7399" s="42">
        <v>1</v>
      </c>
      <c r="S7399" s="137" t="s">
        <v>2419</v>
      </c>
      <c r="T7399" s="62">
        <v>9028878091.9099998</v>
      </c>
      <c r="U7399" s="62">
        <v>8747265981.7000008</v>
      </c>
      <c r="Z7399" s="42"/>
      <c r="AA7399" s="42"/>
      <c r="AJ7399" s="42"/>
      <c r="AY7399" s="142">
        <v>2.89</v>
      </c>
      <c r="AZ7399" s="142" t="s">
        <v>84</v>
      </c>
      <c r="BA7399" s="142">
        <v>38.826054999999997</v>
      </c>
      <c r="BB7399" s="142" t="s">
        <v>68</v>
      </c>
      <c r="BN7399" s="54" t="s">
        <v>4578</v>
      </c>
      <c r="BO7399" s="58" t="str">
        <f t="shared" si="115"/>
        <v>境内资产</v>
      </c>
      <c r="BP7399" s="58" t="str">
        <f>IF(M7399="",VLOOKUP(D7399,Sheet4!$A$1:$B$92,2,0),VLOOKUP(Q7399,Sheet4!$A$1:$B$92,2,0))</f>
        <v>保险资产管理产品</v>
      </c>
    </row>
    <row r="7400" spans="1:68" s="58" customFormat="1" ht="12.75" customHeight="1">
      <c r="A7400" s="138" t="s">
        <v>5549</v>
      </c>
      <c r="B7400" s="138" t="s">
        <v>5549</v>
      </c>
      <c r="C7400" s="264" t="s">
        <v>222</v>
      </c>
      <c r="D7400" s="264" t="s">
        <v>221</v>
      </c>
      <c r="E7400" s="142" t="s">
        <v>4162</v>
      </c>
      <c r="F7400" s="142" t="s">
        <v>3952</v>
      </c>
      <c r="G7400" s="142">
        <v>998003.79096226487</v>
      </c>
      <c r="H7400" s="325">
        <v>998003.79096226487</v>
      </c>
      <c r="I7400" s="325">
        <v>104144647.35504586</v>
      </c>
      <c r="J7400" s="142">
        <v>258.9682611669038</v>
      </c>
      <c r="K7400" s="142"/>
      <c r="L7400" s="142" t="s">
        <v>4485</v>
      </c>
      <c r="M7400" s="42" t="s">
        <v>4072</v>
      </c>
      <c r="N7400" s="42" t="s">
        <v>4072</v>
      </c>
      <c r="O7400" s="137" t="s">
        <v>4073</v>
      </c>
      <c r="P7400" s="42" t="s">
        <v>64</v>
      </c>
      <c r="Q7400" s="42" t="s">
        <v>65</v>
      </c>
      <c r="R7400" s="42">
        <v>1</v>
      </c>
      <c r="S7400" s="137" t="s">
        <v>2419</v>
      </c>
      <c r="T7400" s="62">
        <v>9028878091.9099998</v>
      </c>
      <c r="U7400" s="62">
        <v>8747265981.7000008</v>
      </c>
      <c r="Z7400" s="42"/>
      <c r="AA7400" s="42"/>
      <c r="AJ7400" s="42"/>
      <c r="AY7400" s="142"/>
      <c r="AZ7400" s="142"/>
      <c r="BA7400" s="142"/>
      <c r="BB7400" s="142"/>
      <c r="BN7400" s="54" t="s">
        <v>4578</v>
      </c>
      <c r="BO7400" s="58" t="str">
        <f t="shared" si="115"/>
        <v>境内资产</v>
      </c>
      <c r="BP7400" s="58" t="str">
        <f>IF(M7400="",VLOOKUP(D7400,Sheet4!$A$1:$B$92,2,0),VLOOKUP(Q7400,Sheet4!$A$1:$B$92,2,0))</f>
        <v>保险资产管理产品</v>
      </c>
    </row>
    <row r="7401" spans="1:68" s="190" customFormat="1">
      <c r="A7401" s="188" t="s">
        <v>5550</v>
      </c>
      <c r="B7401" s="188" t="s">
        <v>5550</v>
      </c>
      <c r="C7401" s="265" t="s">
        <v>222</v>
      </c>
      <c r="D7401" s="265" t="s">
        <v>221</v>
      </c>
      <c r="E7401" s="188"/>
      <c r="F7401" s="188" t="s">
        <v>2308</v>
      </c>
      <c r="G7401" s="188"/>
      <c r="H7401" s="341">
        <v>15468.522058488945</v>
      </c>
      <c r="I7401" s="326">
        <v>15468.522058488945</v>
      </c>
      <c r="J7401" s="189">
        <v>7.4880033283978849</v>
      </c>
      <c r="K7401" s="188">
        <v>0</v>
      </c>
      <c r="L7401" s="188" t="s">
        <v>5551</v>
      </c>
      <c r="M7401" s="188" t="s">
        <v>5542</v>
      </c>
      <c r="N7401" s="188" t="s">
        <v>2404</v>
      </c>
      <c r="O7401" s="188" t="s">
        <v>2405</v>
      </c>
      <c r="P7401" s="183" t="s">
        <v>64</v>
      </c>
      <c r="Q7401" s="184" t="s">
        <v>65</v>
      </c>
      <c r="R7401" s="188">
        <v>1</v>
      </c>
      <c r="S7401" s="188" t="s">
        <v>2254</v>
      </c>
      <c r="T7401" s="62">
        <v>1218933.28</v>
      </c>
      <c r="U7401" s="62">
        <v>1134292.5</v>
      </c>
      <c r="Z7401" s="34" t="s">
        <v>68</v>
      </c>
      <c r="AA7401" s="188"/>
      <c r="AJ7401" s="188"/>
      <c r="AW7401" s="34"/>
      <c r="AX7401" s="191"/>
      <c r="AY7401" s="192"/>
      <c r="AZ7401" s="192"/>
      <c r="BA7401" s="192"/>
      <c r="BB7401" s="192"/>
      <c r="BN7401" s="50" t="s">
        <v>4578</v>
      </c>
      <c r="BO7401" s="58" t="str">
        <f t="shared" si="115"/>
        <v>境内资产</v>
      </c>
      <c r="BP7401" s="58" t="str">
        <f>IF(M7401="",VLOOKUP(D7401,Sheet4!$A$1:$B$92,2,0),VLOOKUP(Q7401,Sheet4!$A$1:$B$92,2,0))</f>
        <v>保险资产管理产品</v>
      </c>
    </row>
    <row r="7402" spans="1:68">
      <c r="A7402" s="34" t="s">
        <v>2385</v>
      </c>
      <c r="B7402" s="32" t="s">
        <v>2386</v>
      </c>
      <c r="C7402" s="266" t="s">
        <v>821</v>
      </c>
      <c r="D7402" s="274" t="s">
        <v>5615</v>
      </c>
      <c r="E7402" s="1" t="s">
        <v>4471</v>
      </c>
      <c r="F7402" s="1" t="s">
        <v>2385</v>
      </c>
      <c r="G7402" s="1"/>
      <c r="H7402" s="342">
        <v>179496.97071184815</v>
      </c>
      <c r="I7402" s="327">
        <v>179431.68308642751</v>
      </c>
      <c r="J7402" s="35">
        <v>855.60207149576831</v>
      </c>
      <c r="K7402" s="1">
        <v>0</v>
      </c>
      <c r="L7402" s="32" t="s">
        <v>5551</v>
      </c>
      <c r="M7402" s="32" t="s">
        <v>5542</v>
      </c>
      <c r="N7402" s="32" t="s">
        <v>2404</v>
      </c>
      <c r="O7402" s="1" t="s">
        <v>2405</v>
      </c>
      <c r="P7402" s="185" t="s">
        <v>64</v>
      </c>
      <c r="Q7402" s="186" t="s">
        <v>65</v>
      </c>
      <c r="R7402" s="1">
        <v>1</v>
      </c>
      <c r="S7402" s="1" t="s">
        <v>2254</v>
      </c>
      <c r="T7402" s="62">
        <v>1218933.28</v>
      </c>
      <c r="U7402" s="62">
        <v>1134292.5</v>
      </c>
      <c r="Z7402" s="1" t="s">
        <v>68</v>
      </c>
      <c r="AA7402" s="1"/>
      <c r="AW7402" s="32" t="s">
        <v>2412</v>
      </c>
      <c r="AX7402" s="187">
        <v>0.12970000000000001</v>
      </c>
      <c r="AY7402" s="1"/>
      <c r="AZ7402" s="1"/>
      <c r="BA7402" s="1"/>
      <c r="BB7402" s="1"/>
      <c r="BN7402" s="50" t="s">
        <v>4578</v>
      </c>
      <c r="BO7402" s="58" t="str">
        <f t="shared" si="115"/>
        <v>境内资产</v>
      </c>
      <c r="BP7402" s="58" t="str">
        <f>IF(M7402="",VLOOKUP(D7402,Sheet4!$A$1:$B$92,2,0),VLOOKUP(Q7402,Sheet4!$A$1:$B$92,2,0))</f>
        <v>保险资产管理产品</v>
      </c>
    </row>
    <row r="7403" spans="1:68">
      <c r="A7403" s="137" t="s">
        <v>2301</v>
      </c>
      <c r="B7403" s="32" t="s">
        <v>2262</v>
      </c>
      <c r="C7403" s="266" t="s">
        <v>821</v>
      </c>
      <c r="D7403" s="274" t="s">
        <v>5615</v>
      </c>
      <c r="E7403" s="1" t="s">
        <v>2375</v>
      </c>
      <c r="F7403" s="1" t="s">
        <v>2301</v>
      </c>
      <c r="G7403" s="1"/>
      <c r="H7403" s="342">
        <v>664138.79163383821</v>
      </c>
      <c r="I7403" s="327">
        <v>664138.12462309503</v>
      </c>
      <c r="J7403" s="35">
        <v>2877.9346859646116</v>
      </c>
      <c r="K7403" s="1">
        <v>0</v>
      </c>
      <c r="L7403" s="32" t="s">
        <v>5551</v>
      </c>
      <c r="M7403" s="32" t="s">
        <v>5542</v>
      </c>
      <c r="N7403" s="32" t="s">
        <v>2404</v>
      </c>
      <c r="O7403" s="1" t="s">
        <v>2405</v>
      </c>
      <c r="P7403" s="185" t="s">
        <v>64</v>
      </c>
      <c r="Q7403" s="186" t="s">
        <v>65</v>
      </c>
      <c r="R7403" s="1">
        <v>1</v>
      </c>
      <c r="S7403" s="1" t="s">
        <v>2254</v>
      </c>
      <c r="T7403" s="62">
        <v>1218933.28</v>
      </c>
      <c r="U7403" s="62">
        <v>1134292.5</v>
      </c>
      <c r="Z7403" s="1" t="s">
        <v>68</v>
      </c>
      <c r="AA7403" s="1"/>
      <c r="AW7403" s="32" t="s">
        <v>2412</v>
      </c>
      <c r="AX7403" s="187">
        <v>0.13489999999999999</v>
      </c>
      <c r="AY7403" s="1"/>
      <c r="AZ7403" s="1"/>
      <c r="BA7403" s="1"/>
      <c r="BB7403" s="1"/>
      <c r="BN7403" s="50" t="s">
        <v>4578</v>
      </c>
      <c r="BO7403" s="58" t="str">
        <f t="shared" si="115"/>
        <v>境内资产</v>
      </c>
      <c r="BP7403" s="58" t="str">
        <f>IF(M7403="",VLOOKUP(D7403,Sheet4!$A$1:$B$92,2,0),VLOOKUP(Q7403,Sheet4!$A$1:$B$92,2,0))</f>
        <v>保险资产管理产品</v>
      </c>
    </row>
    <row r="7404" spans="1:68">
      <c r="A7404" s="1" t="s">
        <v>224</v>
      </c>
      <c r="B7404" s="1" t="s">
        <v>224</v>
      </c>
      <c r="C7404" s="266" t="s">
        <v>222</v>
      </c>
      <c r="D7404" s="266" t="s">
        <v>224</v>
      </c>
      <c r="E7404" s="1"/>
      <c r="F7404" s="32" t="s">
        <v>5354</v>
      </c>
      <c r="G7404" s="1"/>
      <c r="H7404" s="342">
        <v>475.34901145247863</v>
      </c>
      <c r="I7404" s="327">
        <v>475.34901145247863</v>
      </c>
      <c r="J7404" s="35">
        <v>0</v>
      </c>
      <c r="K7404" s="1">
        <v>0</v>
      </c>
      <c r="L7404" s="32" t="s">
        <v>5551</v>
      </c>
      <c r="M7404" s="32" t="s">
        <v>5542</v>
      </c>
      <c r="N7404" s="32" t="s">
        <v>2404</v>
      </c>
      <c r="O7404" s="1" t="s">
        <v>2405</v>
      </c>
      <c r="P7404" s="185" t="s">
        <v>64</v>
      </c>
      <c r="Q7404" s="186" t="s">
        <v>65</v>
      </c>
      <c r="R7404" s="1">
        <v>1</v>
      </c>
      <c r="S7404" s="1" t="s">
        <v>2254</v>
      </c>
      <c r="T7404" s="62">
        <v>1218933.28</v>
      </c>
      <c r="U7404" s="62">
        <v>1134292.5</v>
      </c>
      <c r="Z7404" s="32" t="s">
        <v>68</v>
      </c>
      <c r="AA7404" s="1"/>
      <c r="AW7404" s="1"/>
      <c r="AX7404" s="1"/>
      <c r="AY7404" s="1"/>
      <c r="AZ7404" s="1"/>
      <c r="BA7404" s="1"/>
      <c r="BB7404" s="1"/>
      <c r="BN7404" s="50" t="s">
        <v>4578</v>
      </c>
      <c r="BO7404" s="58" t="str">
        <f t="shared" si="115"/>
        <v>境内资产</v>
      </c>
      <c r="BP7404" s="58" t="str">
        <f>IF(M7404="",VLOOKUP(D7404,Sheet4!$A$1:$B$92,2,0),VLOOKUP(Q7404,Sheet4!$A$1:$B$92,2,0))</f>
        <v>保险资产管理产品</v>
      </c>
    </row>
    <row r="7405" spans="1:68">
      <c r="A7405" s="1" t="s">
        <v>224</v>
      </c>
      <c r="B7405" s="1" t="s">
        <v>224</v>
      </c>
      <c r="C7405" s="266" t="s">
        <v>222</v>
      </c>
      <c r="D7405" s="266" t="s">
        <v>224</v>
      </c>
      <c r="E7405" s="1"/>
      <c r="F7405" s="32" t="s">
        <v>5354</v>
      </c>
      <c r="G7405" s="1"/>
      <c r="H7405" s="342">
        <v>59.445340068226017</v>
      </c>
      <c r="I7405" s="327">
        <v>59.445340068226017</v>
      </c>
      <c r="J7405" s="35">
        <v>0</v>
      </c>
      <c r="K7405" s="1">
        <v>0</v>
      </c>
      <c r="L7405" s="32" t="s">
        <v>5551</v>
      </c>
      <c r="M7405" s="32" t="s">
        <v>5542</v>
      </c>
      <c r="N7405" s="32" t="s">
        <v>2404</v>
      </c>
      <c r="O7405" s="1" t="s">
        <v>2405</v>
      </c>
      <c r="P7405" s="185" t="s">
        <v>64</v>
      </c>
      <c r="Q7405" s="186" t="s">
        <v>65</v>
      </c>
      <c r="R7405" s="1">
        <v>1</v>
      </c>
      <c r="S7405" s="1" t="s">
        <v>2254</v>
      </c>
      <c r="T7405" s="62">
        <v>1218933.28</v>
      </c>
      <c r="U7405" s="62">
        <v>1134292.5</v>
      </c>
      <c r="Z7405" s="32" t="s">
        <v>68</v>
      </c>
      <c r="AA7405" s="1"/>
      <c r="AW7405" s="1"/>
      <c r="AX7405" s="1"/>
      <c r="AY7405" s="1"/>
      <c r="AZ7405" s="1"/>
      <c r="BA7405" s="1"/>
      <c r="BB7405" s="1"/>
      <c r="BN7405" s="50" t="s">
        <v>4578</v>
      </c>
      <c r="BO7405" s="58" t="str">
        <f t="shared" si="115"/>
        <v>境内资产</v>
      </c>
      <c r="BP7405" s="58" t="str">
        <f>IF(M7405="",VLOOKUP(D7405,Sheet4!$A$1:$B$92,2,0),VLOOKUP(Q7405,Sheet4!$A$1:$B$92,2,0))</f>
        <v>保险资产管理产品</v>
      </c>
    </row>
    <row r="7406" spans="1:68">
      <c r="A7406" s="34" t="s">
        <v>2263</v>
      </c>
      <c r="B7406" s="32" t="s">
        <v>2310</v>
      </c>
      <c r="C7406" s="252" t="s">
        <v>5552</v>
      </c>
      <c r="D7406" s="267" t="s">
        <v>672</v>
      </c>
      <c r="E7406" s="1" t="s">
        <v>4437</v>
      </c>
      <c r="F7406" s="1" t="s">
        <v>2310</v>
      </c>
      <c r="G7406" s="1"/>
      <c r="H7406" s="342">
        <v>3309.9109648488297</v>
      </c>
      <c r="I7406" s="327">
        <v>2161.0609587641243</v>
      </c>
      <c r="J7406" s="35">
        <v>0</v>
      </c>
      <c r="K7406" s="1">
        <v>0</v>
      </c>
      <c r="L7406" s="32" t="s">
        <v>5551</v>
      </c>
      <c r="M7406" s="32" t="s">
        <v>5542</v>
      </c>
      <c r="N7406" s="32" t="s">
        <v>2404</v>
      </c>
      <c r="O7406" s="1" t="s">
        <v>2405</v>
      </c>
      <c r="P7406" s="185" t="s">
        <v>64</v>
      </c>
      <c r="Q7406" s="186" t="s">
        <v>65</v>
      </c>
      <c r="R7406" s="1">
        <v>1</v>
      </c>
      <c r="S7406" s="1" t="s">
        <v>2254</v>
      </c>
      <c r="T7406" s="62">
        <v>1218933.28</v>
      </c>
      <c r="U7406" s="62">
        <v>1134292.5</v>
      </c>
      <c r="Z7406" s="1" t="s">
        <v>68</v>
      </c>
      <c r="AA7406" s="1"/>
      <c r="AW7406" s="1"/>
      <c r="AX7406" s="1"/>
      <c r="AY7406" s="1"/>
      <c r="AZ7406" s="1"/>
      <c r="BA7406" s="1"/>
      <c r="BB7406" s="1"/>
      <c r="BN7406" s="50" t="s">
        <v>4578</v>
      </c>
      <c r="BO7406" s="58" t="str">
        <f t="shared" si="115"/>
        <v>境内资产</v>
      </c>
      <c r="BP7406" s="58" t="str">
        <f>IF(M7406="",VLOOKUP(D7406,Sheet4!$A$1:$B$92,2,0),VLOOKUP(Q7406,Sheet4!$A$1:$B$92,2,0))</f>
        <v>保险资产管理产品</v>
      </c>
    </row>
    <row r="7407" spans="1:68">
      <c r="A7407" s="1" t="s">
        <v>2264</v>
      </c>
      <c r="B7407" s="32" t="s">
        <v>2311</v>
      </c>
      <c r="C7407" s="252" t="s">
        <v>5552</v>
      </c>
      <c r="D7407" s="267" t="s">
        <v>672</v>
      </c>
      <c r="E7407" s="1" t="s">
        <v>4438</v>
      </c>
      <c r="F7407" s="1" t="s">
        <v>2311</v>
      </c>
      <c r="G7407" s="1"/>
      <c r="H7407" s="342">
        <v>4203.0526020065445</v>
      </c>
      <c r="I7407" s="327">
        <v>3604.5145682587654</v>
      </c>
      <c r="J7407" s="35">
        <v>0</v>
      </c>
      <c r="K7407" s="1">
        <v>0</v>
      </c>
      <c r="L7407" s="32" t="s">
        <v>5551</v>
      </c>
      <c r="M7407" s="32" t="s">
        <v>5542</v>
      </c>
      <c r="N7407" s="32" t="s">
        <v>2404</v>
      </c>
      <c r="O7407" s="1" t="s">
        <v>2405</v>
      </c>
      <c r="P7407" s="185" t="s">
        <v>64</v>
      </c>
      <c r="Q7407" s="186" t="s">
        <v>65</v>
      </c>
      <c r="R7407" s="1">
        <v>1</v>
      </c>
      <c r="S7407" s="1" t="s">
        <v>2254</v>
      </c>
      <c r="T7407" s="62">
        <v>1218933.28</v>
      </c>
      <c r="U7407" s="62">
        <v>1134292.5</v>
      </c>
      <c r="Z7407" s="1" t="s">
        <v>68</v>
      </c>
      <c r="AA7407" s="1"/>
      <c r="AW7407" s="1"/>
      <c r="AX7407" s="1"/>
      <c r="AY7407" s="1"/>
      <c r="AZ7407" s="1"/>
      <c r="BA7407" s="1"/>
      <c r="BB7407" s="1"/>
      <c r="BN7407" s="50" t="s">
        <v>4578</v>
      </c>
      <c r="BO7407" s="58" t="str">
        <f t="shared" si="115"/>
        <v>境内资产</v>
      </c>
      <c r="BP7407" s="58" t="str">
        <f>IF(M7407="",VLOOKUP(D7407,Sheet4!$A$1:$B$92,2,0),VLOOKUP(Q7407,Sheet4!$A$1:$B$92,2,0))</f>
        <v>保险资产管理产品</v>
      </c>
    </row>
    <row r="7408" spans="1:68">
      <c r="A7408" s="1" t="s">
        <v>2265</v>
      </c>
      <c r="B7408" s="32" t="s">
        <v>2312</v>
      </c>
      <c r="C7408" s="252" t="s">
        <v>5552</v>
      </c>
      <c r="D7408" s="267" t="s">
        <v>672</v>
      </c>
      <c r="E7408" s="1" t="s">
        <v>4439</v>
      </c>
      <c r="F7408" s="1" t="s">
        <v>2312</v>
      </c>
      <c r="G7408" s="1"/>
      <c r="H7408" s="342">
        <v>8972.9350978846196</v>
      </c>
      <c r="I7408" s="327">
        <v>6018.2426428757153</v>
      </c>
      <c r="J7408" s="35">
        <v>0</v>
      </c>
      <c r="K7408" s="1">
        <v>0</v>
      </c>
      <c r="L7408" s="32" t="s">
        <v>5551</v>
      </c>
      <c r="M7408" s="32" t="s">
        <v>5542</v>
      </c>
      <c r="N7408" s="32" t="s">
        <v>2404</v>
      </c>
      <c r="O7408" s="1" t="s">
        <v>2405</v>
      </c>
      <c r="P7408" s="185" t="s">
        <v>64</v>
      </c>
      <c r="Q7408" s="186" t="s">
        <v>65</v>
      </c>
      <c r="R7408" s="1">
        <v>1</v>
      </c>
      <c r="S7408" s="1" t="s">
        <v>2254</v>
      </c>
      <c r="T7408" s="62">
        <v>1218933.28</v>
      </c>
      <c r="U7408" s="62">
        <v>1134292.5</v>
      </c>
      <c r="Z7408" s="1" t="s">
        <v>68</v>
      </c>
      <c r="AA7408" s="1"/>
      <c r="AW7408" s="1"/>
      <c r="AX7408" s="1"/>
      <c r="AY7408" s="1"/>
      <c r="AZ7408" s="1"/>
      <c r="BA7408" s="1"/>
      <c r="BB7408" s="1"/>
      <c r="BN7408" s="50" t="s">
        <v>4578</v>
      </c>
      <c r="BO7408" s="58" t="str">
        <f t="shared" si="115"/>
        <v>境内资产</v>
      </c>
      <c r="BP7408" s="58" t="str">
        <f>IF(M7408="",VLOOKUP(D7408,Sheet4!$A$1:$B$92,2,0),VLOOKUP(Q7408,Sheet4!$A$1:$B$92,2,0))</f>
        <v>保险资产管理产品</v>
      </c>
    </row>
    <row r="7409" spans="1:68">
      <c r="A7409" s="1" t="s">
        <v>2117</v>
      </c>
      <c r="B7409" s="32" t="s">
        <v>2199</v>
      </c>
      <c r="C7409" s="252" t="s">
        <v>5552</v>
      </c>
      <c r="D7409" s="267" t="s">
        <v>672</v>
      </c>
      <c r="E7409" s="1" t="s">
        <v>3807</v>
      </c>
      <c r="F7409" s="1" t="s">
        <v>2199</v>
      </c>
      <c r="G7409" s="1"/>
      <c r="H7409" s="342">
        <v>4391.0959081358042</v>
      </c>
      <c r="I7409" s="327">
        <v>3656.2929824181879</v>
      </c>
      <c r="J7409" s="35">
        <v>0</v>
      </c>
      <c r="K7409" s="1">
        <v>0</v>
      </c>
      <c r="L7409" s="32" t="s">
        <v>5551</v>
      </c>
      <c r="M7409" s="32" t="s">
        <v>5542</v>
      </c>
      <c r="N7409" s="32" t="s">
        <v>2404</v>
      </c>
      <c r="O7409" s="1" t="s">
        <v>2405</v>
      </c>
      <c r="P7409" s="185" t="s">
        <v>64</v>
      </c>
      <c r="Q7409" s="186" t="s">
        <v>65</v>
      </c>
      <c r="R7409" s="1">
        <v>1</v>
      </c>
      <c r="S7409" s="1" t="s">
        <v>2254</v>
      </c>
      <c r="T7409" s="62">
        <v>1218933.28</v>
      </c>
      <c r="U7409" s="62">
        <v>1134292.5</v>
      </c>
      <c r="Z7409" s="1" t="s">
        <v>280</v>
      </c>
      <c r="AA7409" s="1"/>
      <c r="AW7409" s="1"/>
      <c r="AX7409" s="1"/>
      <c r="AY7409" s="1"/>
      <c r="AZ7409" s="1"/>
      <c r="BA7409" s="1"/>
      <c r="BB7409" s="1"/>
      <c r="BN7409" s="50" t="s">
        <v>4578</v>
      </c>
      <c r="BO7409" s="58" t="str">
        <f t="shared" si="115"/>
        <v>境内资产</v>
      </c>
      <c r="BP7409" s="58" t="str">
        <f>IF(M7409="",VLOOKUP(D7409,Sheet4!$A$1:$B$92,2,0),VLOOKUP(Q7409,Sheet4!$A$1:$B$92,2,0))</f>
        <v>保险资产管理产品</v>
      </c>
    </row>
    <row r="7410" spans="1:68">
      <c r="A7410" s="1" t="s">
        <v>2266</v>
      </c>
      <c r="B7410" s="32" t="s">
        <v>2313</v>
      </c>
      <c r="C7410" s="252" t="s">
        <v>5552</v>
      </c>
      <c r="D7410" s="267" t="s">
        <v>672</v>
      </c>
      <c r="E7410" s="1" t="s">
        <v>2914</v>
      </c>
      <c r="F7410" s="1" t="s">
        <v>2313</v>
      </c>
      <c r="G7410" s="1"/>
      <c r="H7410" s="342">
        <v>6045.4042860311056</v>
      </c>
      <c r="I7410" s="327">
        <v>3955.7135844838435</v>
      </c>
      <c r="J7410" s="35">
        <v>0</v>
      </c>
      <c r="K7410" s="1">
        <v>0</v>
      </c>
      <c r="L7410" s="32" t="s">
        <v>5551</v>
      </c>
      <c r="M7410" s="32" t="s">
        <v>5542</v>
      </c>
      <c r="N7410" s="32" t="s">
        <v>2404</v>
      </c>
      <c r="O7410" s="1" t="s">
        <v>2405</v>
      </c>
      <c r="P7410" s="185" t="s">
        <v>64</v>
      </c>
      <c r="Q7410" s="186" t="s">
        <v>65</v>
      </c>
      <c r="R7410" s="1">
        <v>1</v>
      </c>
      <c r="S7410" s="1" t="s">
        <v>2254</v>
      </c>
      <c r="T7410" s="62">
        <v>1218933.28</v>
      </c>
      <c r="U7410" s="62">
        <v>1134292.5</v>
      </c>
      <c r="Z7410" s="1" t="s">
        <v>68</v>
      </c>
      <c r="AA7410" s="1"/>
      <c r="AW7410" s="1"/>
      <c r="AX7410" s="1"/>
      <c r="AY7410" s="1"/>
      <c r="AZ7410" s="1"/>
      <c r="BA7410" s="1"/>
      <c r="BB7410" s="1"/>
      <c r="BN7410" s="50" t="s">
        <v>4578</v>
      </c>
      <c r="BO7410" s="58" t="str">
        <f t="shared" si="115"/>
        <v>境内资产</v>
      </c>
      <c r="BP7410" s="58" t="str">
        <f>IF(M7410="",VLOOKUP(D7410,Sheet4!$A$1:$B$92,2,0),VLOOKUP(Q7410,Sheet4!$A$1:$B$92,2,0))</f>
        <v>保险资产管理产品</v>
      </c>
    </row>
    <row r="7411" spans="1:68">
      <c r="A7411" s="1" t="s">
        <v>2267</v>
      </c>
      <c r="B7411" s="32" t="s">
        <v>2314</v>
      </c>
      <c r="C7411" s="252" t="s">
        <v>5552</v>
      </c>
      <c r="D7411" s="267" t="s">
        <v>672</v>
      </c>
      <c r="E7411" s="1" t="s">
        <v>3013</v>
      </c>
      <c r="F7411" s="1" t="s">
        <v>2314</v>
      </c>
      <c r="G7411" s="1"/>
      <c r="H7411" s="342">
        <v>12125.336196505312</v>
      </c>
      <c r="I7411" s="327">
        <v>7570.5143163977373</v>
      </c>
      <c r="J7411" s="35">
        <v>0</v>
      </c>
      <c r="K7411" s="1">
        <v>0</v>
      </c>
      <c r="L7411" s="32" t="s">
        <v>5551</v>
      </c>
      <c r="M7411" s="32" t="s">
        <v>5542</v>
      </c>
      <c r="N7411" s="32" t="s">
        <v>2404</v>
      </c>
      <c r="O7411" s="1" t="s">
        <v>2405</v>
      </c>
      <c r="P7411" s="185" t="s">
        <v>64</v>
      </c>
      <c r="Q7411" s="186" t="s">
        <v>65</v>
      </c>
      <c r="R7411" s="1">
        <v>1</v>
      </c>
      <c r="S7411" s="1" t="s">
        <v>2254</v>
      </c>
      <c r="T7411" s="62">
        <v>1218933.28</v>
      </c>
      <c r="U7411" s="62">
        <v>1134292.5</v>
      </c>
      <c r="Z7411" s="1" t="s">
        <v>68</v>
      </c>
      <c r="AA7411" s="1"/>
      <c r="AW7411" s="1"/>
      <c r="AX7411" s="1"/>
      <c r="AY7411" s="1"/>
      <c r="AZ7411" s="1"/>
      <c r="BA7411" s="1"/>
      <c r="BB7411" s="1"/>
      <c r="BN7411" s="50" t="s">
        <v>4578</v>
      </c>
      <c r="BO7411" s="58" t="str">
        <f t="shared" si="115"/>
        <v>境内资产</v>
      </c>
      <c r="BP7411" s="58" t="str">
        <f>IF(M7411="",VLOOKUP(D7411,Sheet4!$A$1:$B$92,2,0),VLOOKUP(Q7411,Sheet4!$A$1:$B$92,2,0))</f>
        <v>保险资产管理产品</v>
      </c>
    </row>
    <row r="7412" spans="1:68">
      <c r="A7412" s="1" t="s">
        <v>2108</v>
      </c>
      <c r="B7412" s="32" t="s">
        <v>2315</v>
      </c>
      <c r="C7412" s="252" t="s">
        <v>5552</v>
      </c>
      <c r="D7412" s="267" t="s">
        <v>672</v>
      </c>
      <c r="E7412" s="1" t="s">
        <v>4359</v>
      </c>
      <c r="F7412" s="1" t="s">
        <v>2315</v>
      </c>
      <c r="G7412" s="1"/>
      <c r="H7412" s="342">
        <v>4603.8370281513735</v>
      </c>
      <c r="I7412" s="327">
        <v>4291.1902815473004</v>
      </c>
      <c r="J7412" s="35">
        <v>0</v>
      </c>
      <c r="K7412" s="1">
        <v>0</v>
      </c>
      <c r="L7412" s="32" t="s">
        <v>5551</v>
      </c>
      <c r="M7412" s="32" t="s">
        <v>5542</v>
      </c>
      <c r="N7412" s="32" t="s">
        <v>2404</v>
      </c>
      <c r="O7412" s="1" t="s">
        <v>2405</v>
      </c>
      <c r="P7412" s="185" t="s">
        <v>64</v>
      </c>
      <c r="Q7412" s="186" t="s">
        <v>65</v>
      </c>
      <c r="R7412" s="1">
        <v>1</v>
      </c>
      <c r="S7412" s="1" t="s">
        <v>2254</v>
      </c>
      <c r="T7412" s="62">
        <v>1218933.28</v>
      </c>
      <c r="U7412" s="62">
        <v>1134292.5</v>
      </c>
      <c r="Z7412" s="1" t="s">
        <v>68</v>
      </c>
      <c r="AA7412" s="1"/>
      <c r="AW7412" s="1"/>
      <c r="AX7412" s="1"/>
      <c r="AY7412" s="1"/>
      <c r="AZ7412" s="1"/>
      <c r="BA7412" s="1"/>
      <c r="BB7412" s="1"/>
      <c r="BN7412" s="50" t="s">
        <v>4578</v>
      </c>
      <c r="BO7412" s="58" t="str">
        <f t="shared" si="115"/>
        <v>境内资产</v>
      </c>
      <c r="BP7412" s="58" t="str">
        <f>IF(M7412="",VLOOKUP(D7412,Sheet4!$A$1:$B$92,2,0),VLOOKUP(Q7412,Sheet4!$A$1:$B$92,2,0))</f>
        <v>保险资产管理产品</v>
      </c>
    </row>
    <row r="7413" spans="1:68">
      <c r="A7413" s="1" t="s">
        <v>1967</v>
      </c>
      <c r="B7413" s="32" t="s">
        <v>1968</v>
      </c>
      <c r="C7413" s="252" t="s">
        <v>5552</v>
      </c>
      <c r="D7413" s="267" t="s">
        <v>672</v>
      </c>
      <c r="E7413" s="1" t="s">
        <v>3077</v>
      </c>
      <c r="F7413" s="1" t="s">
        <v>1968</v>
      </c>
      <c r="G7413" s="1"/>
      <c r="H7413" s="342">
        <v>8991.2347422499042</v>
      </c>
      <c r="I7413" s="327">
        <v>9181.558683039937</v>
      </c>
      <c r="J7413" s="35">
        <v>0</v>
      </c>
      <c r="K7413" s="1">
        <v>0</v>
      </c>
      <c r="L7413" s="32" t="s">
        <v>5551</v>
      </c>
      <c r="M7413" s="32" t="s">
        <v>5542</v>
      </c>
      <c r="N7413" s="32" t="s">
        <v>2404</v>
      </c>
      <c r="O7413" s="1" t="s">
        <v>2405</v>
      </c>
      <c r="P7413" s="185" t="s">
        <v>64</v>
      </c>
      <c r="Q7413" s="186" t="s">
        <v>65</v>
      </c>
      <c r="R7413" s="1">
        <v>1</v>
      </c>
      <c r="S7413" s="1" t="s">
        <v>2254</v>
      </c>
      <c r="T7413" s="62">
        <v>1218933.28</v>
      </c>
      <c r="U7413" s="62">
        <v>1134292.5</v>
      </c>
      <c r="Z7413" s="1" t="s">
        <v>280</v>
      </c>
      <c r="AA7413" s="1"/>
      <c r="AW7413" s="1"/>
      <c r="AX7413" s="1"/>
      <c r="AY7413" s="1"/>
      <c r="AZ7413" s="1"/>
      <c r="BA7413" s="1"/>
      <c r="BB7413" s="1"/>
      <c r="BN7413" s="50" t="s">
        <v>4578</v>
      </c>
      <c r="BO7413" s="58" t="str">
        <f t="shared" si="115"/>
        <v>境内资产</v>
      </c>
      <c r="BP7413" s="58" t="str">
        <f>IF(M7413="",VLOOKUP(D7413,Sheet4!$A$1:$B$92,2,0),VLOOKUP(Q7413,Sheet4!$A$1:$B$92,2,0))</f>
        <v>保险资产管理产品</v>
      </c>
    </row>
    <row r="7414" spans="1:68">
      <c r="A7414" s="1" t="s">
        <v>2268</v>
      </c>
      <c r="B7414" s="32" t="s">
        <v>2316</v>
      </c>
      <c r="C7414" s="252" t="s">
        <v>5552</v>
      </c>
      <c r="D7414" s="267" t="s">
        <v>672</v>
      </c>
      <c r="E7414" s="1" t="s">
        <v>4440</v>
      </c>
      <c r="F7414" s="1" t="s">
        <v>2316</v>
      </c>
      <c r="G7414" s="1"/>
      <c r="H7414" s="342">
        <v>7910.0146175566697</v>
      </c>
      <c r="I7414" s="327">
        <v>5879.894455214705</v>
      </c>
      <c r="J7414" s="35">
        <v>0</v>
      </c>
      <c r="K7414" s="1">
        <v>0</v>
      </c>
      <c r="L7414" s="32" t="s">
        <v>5551</v>
      </c>
      <c r="M7414" s="32" t="s">
        <v>5542</v>
      </c>
      <c r="N7414" s="32" t="s">
        <v>2404</v>
      </c>
      <c r="O7414" s="1" t="s">
        <v>2405</v>
      </c>
      <c r="P7414" s="185" t="s">
        <v>64</v>
      </c>
      <c r="Q7414" s="186" t="s">
        <v>65</v>
      </c>
      <c r="R7414" s="1">
        <v>1</v>
      </c>
      <c r="S7414" s="1" t="s">
        <v>2254</v>
      </c>
      <c r="T7414" s="62">
        <v>1218933.28</v>
      </c>
      <c r="U7414" s="62">
        <v>1134292.5</v>
      </c>
      <c r="Z7414" s="1" t="s">
        <v>68</v>
      </c>
      <c r="AA7414" s="1"/>
      <c r="AW7414" s="1"/>
      <c r="AX7414" s="1"/>
      <c r="AY7414" s="1"/>
      <c r="AZ7414" s="1"/>
      <c r="BA7414" s="1"/>
      <c r="BB7414" s="1"/>
      <c r="BN7414" s="50" t="s">
        <v>4578</v>
      </c>
      <c r="BO7414" s="58" t="str">
        <f t="shared" si="115"/>
        <v>境内资产</v>
      </c>
      <c r="BP7414" s="58" t="str">
        <f>IF(M7414="",VLOOKUP(D7414,Sheet4!$A$1:$B$92,2,0),VLOOKUP(Q7414,Sheet4!$A$1:$B$92,2,0))</f>
        <v>保险资产管理产品</v>
      </c>
    </row>
    <row r="7415" spans="1:68">
      <c r="A7415" s="1" t="s">
        <v>2269</v>
      </c>
      <c r="B7415" s="32" t="s">
        <v>2317</v>
      </c>
      <c r="C7415" s="252" t="s">
        <v>5552</v>
      </c>
      <c r="D7415" s="267" t="s">
        <v>672</v>
      </c>
      <c r="E7415" s="1" t="s">
        <v>4441</v>
      </c>
      <c r="F7415" s="1" t="s">
        <v>2317</v>
      </c>
      <c r="G7415" s="1"/>
      <c r="H7415" s="342">
        <v>5625.6959071071597</v>
      </c>
      <c r="I7415" s="327">
        <v>4683.8784070796855</v>
      </c>
      <c r="J7415" s="35">
        <v>0</v>
      </c>
      <c r="K7415" s="1">
        <v>0</v>
      </c>
      <c r="L7415" s="32" t="s">
        <v>5551</v>
      </c>
      <c r="M7415" s="32" t="s">
        <v>5542</v>
      </c>
      <c r="N7415" s="32" t="s">
        <v>2404</v>
      </c>
      <c r="O7415" s="1" t="s">
        <v>2405</v>
      </c>
      <c r="P7415" s="185" t="s">
        <v>64</v>
      </c>
      <c r="Q7415" s="186" t="s">
        <v>65</v>
      </c>
      <c r="R7415" s="1">
        <v>1</v>
      </c>
      <c r="S7415" s="1" t="s">
        <v>2254</v>
      </c>
      <c r="T7415" s="62">
        <v>1218933.28</v>
      </c>
      <c r="U7415" s="62">
        <v>1134292.5</v>
      </c>
      <c r="Z7415" s="1" t="s">
        <v>68</v>
      </c>
      <c r="AA7415" s="1"/>
      <c r="AW7415" s="1"/>
      <c r="AX7415" s="1"/>
      <c r="AY7415" s="1"/>
      <c r="AZ7415" s="1"/>
      <c r="BA7415" s="1"/>
      <c r="BB7415" s="1"/>
      <c r="BN7415" s="50" t="s">
        <v>4578</v>
      </c>
      <c r="BO7415" s="58" t="str">
        <f t="shared" si="115"/>
        <v>境内资产</v>
      </c>
      <c r="BP7415" s="58" t="str">
        <f>IF(M7415="",VLOOKUP(D7415,Sheet4!$A$1:$B$92,2,0),VLOOKUP(Q7415,Sheet4!$A$1:$B$92,2,0))</f>
        <v>保险资产管理产品</v>
      </c>
    </row>
    <row r="7416" spans="1:68">
      <c r="A7416" s="32" t="s">
        <v>2270</v>
      </c>
      <c r="B7416" s="32" t="s">
        <v>2318</v>
      </c>
      <c r="C7416" s="252" t="s">
        <v>5552</v>
      </c>
      <c r="D7416" s="267" t="s">
        <v>672</v>
      </c>
      <c r="E7416" s="1" t="s">
        <v>4442</v>
      </c>
      <c r="F7416" s="1" t="s">
        <v>2318</v>
      </c>
      <c r="G7416" s="1"/>
      <c r="H7416" s="342">
        <v>1308.2851927200936</v>
      </c>
      <c r="I7416" s="327">
        <v>1460.7272671250337</v>
      </c>
      <c r="J7416" s="35">
        <v>0</v>
      </c>
      <c r="K7416" s="1">
        <v>0</v>
      </c>
      <c r="L7416" s="32" t="s">
        <v>5551</v>
      </c>
      <c r="M7416" s="32" t="s">
        <v>5542</v>
      </c>
      <c r="N7416" s="32" t="s">
        <v>2404</v>
      </c>
      <c r="O7416" s="1" t="s">
        <v>2405</v>
      </c>
      <c r="P7416" s="185" t="s">
        <v>64</v>
      </c>
      <c r="Q7416" s="186" t="s">
        <v>65</v>
      </c>
      <c r="R7416" s="1">
        <v>1</v>
      </c>
      <c r="S7416" s="1" t="s">
        <v>2254</v>
      </c>
      <c r="T7416" s="62">
        <v>1218933.28</v>
      </c>
      <c r="U7416" s="62">
        <v>1134292.5</v>
      </c>
      <c r="Z7416" s="1" t="s">
        <v>68</v>
      </c>
      <c r="AA7416" s="1"/>
      <c r="AW7416" s="1"/>
      <c r="AX7416" s="1"/>
      <c r="AY7416" s="1"/>
      <c r="AZ7416" s="1"/>
      <c r="BA7416" s="1"/>
      <c r="BB7416" s="1"/>
      <c r="BN7416" s="50" t="s">
        <v>4578</v>
      </c>
      <c r="BO7416" s="58" t="str">
        <f t="shared" si="115"/>
        <v>境内资产</v>
      </c>
      <c r="BP7416" s="58" t="str">
        <f>IF(M7416="",VLOOKUP(D7416,Sheet4!$A$1:$B$92,2,0),VLOOKUP(Q7416,Sheet4!$A$1:$B$92,2,0))</f>
        <v>保险资产管理产品</v>
      </c>
    </row>
    <row r="7417" spans="1:68">
      <c r="A7417" s="1" t="s">
        <v>2271</v>
      </c>
      <c r="B7417" s="32" t="s">
        <v>2319</v>
      </c>
      <c r="C7417" s="252" t="s">
        <v>5552</v>
      </c>
      <c r="D7417" s="267" t="s">
        <v>672</v>
      </c>
      <c r="E7417" s="1" t="s">
        <v>4443</v>
      </c>
      <c r="F7417" s="1" t="s">
        <v>2319</v>
      </c>
      <c r="G7417" s="1"/>
      <c r="H7417" s="342">
        <v>6447.3617248795363</v>
      </c>
      <c r="I7417" s="327">
        <v>5614.0720422778022</v>
      </c>
      <c r="J7417" s="35">
        <v>0</v>
      </c>
      <c r="K7417" s="1">
        <v>0</v>
      </c>
      <c r="L7417" s="32" t="s">
        <v>5551</v>
      </c>
      <c r="M7417" s="32" t="s">
        <v>5542</v>
      </c>
      <c r="N7417" s="32" t="s">
        <v>2404</v>
      </c>
      <c r="O7417" s="1" t="s">
        <v>2405</v>
      </c>
      <c r="P7417" s="185" t="s">
        <v>64</v>
      </c>
      <c r="Q7417" s="186" t="s">
        <v>65</v>
      </c>
      <c r="R7417" s="1">
        <v>1</v>
      </c>
      <c r="S7417" s="1" t="s">
        <v>2254</v>
      </c>
      <c r="T7417" s="62">
        <v>1218933.28</v>
      </c>
      <c r="U7417" s="62">
        <v>1134292.5</v>
      </c>
      <c r="Z7417" s="1" t="s">
        <v>68</v>
      </c>
      <c r="AA7417" s="1"/>
      <c r="AW7417" s="1"/>
      <c r="AX7417" s="1"/>
      <c r="AY7417" s="1"/>
      <c r="AZ7417" s="1"/>
      <c r="BA7417" s="1"/>
      <c r="BB7417" s="1"/>
      <c r="BN7417" s="50" t="s">
        <v>4578</v>
      </c>
      <c r="BO7417" s="58" t="str">
        <f t="shared" si="115"/>
        <v>境内资产</v>
      </c>
      <c r="BP7417" s="58" t="str">
        <f>IF(M7417="",VLOOKUP(D7417,Sheet4!$A$1:$B$92,2,0),VLOOKUP(Q7417,Sheet4!$A$1:$B$92,2,0))</f>
        <v>保险资产管理产品</v>
      </c>
    </row>
    <row r="7418" spans="1:68">
      <c r="A7418" s="1" t="s">
        <v>2272</v>
      </c>
      <c r="B7418" s="32" t="s">
        <v>2320</v>
      </c>
      <c r="C7418" s="252" t="s">
        <v>5552</v>
      </c>
      <c r="D7418" s="267" t="s">
        <v>672</v>
      </c>
      <c r="E7418" s="1" t="s">
        <v>4444</v>
      </c>
      <c r="F7418" s="1" t="s">
        <v>2320</v>
      </c>
      <c r="G7418" s="1"/>
      <c r="H7418" s="342">
        <v>8620.3806102852104</v>
      </c>
      <c r="I7418" s="327">
        <v>6863.8674111538603</v>
      </c>
      <c r="J7418" s="35">
        <v>0</v>
      </c>
      <c r="K7418" s="1">
        <v>0</v>
      </c>
      <c r="L7418" s="32" t="s">
        <v>5551</v>
      </c>
      <c r="M7418" s="32" t="s">
        <v>5542</v>
      </c>
      <c r="N7418" s="32" t="s">
        <v>2404</v>
      </c>
      <c r="O7418" s="1" t="s">
        <v>2405</v>
      </c>
      <c r="P7418" s="185" t="s">
        <v>64</v>
      </c>
      <c r="Q7418" s="186" t="s">
        <v>65</v>
      </c>
      <c r="R7418" s="1">
        <v>1</v>
      </c>
      <c r="S7418" s="1" t="s">
        <v>2254</v>
      </c>
      <c r="T7418" s="62">
        <v>1218933.28</v>
      </c>
      <c r="U7418" s="62">
        <v>1134292.5</v>
      </c>
      <c r="Z7418" s="1" t="s">
        <v>68</v>
      </c>
      <c r="AA7418" s="1"/>
      <c r="AW7418" s="1"/>
      <c r="AX7418" s="1"/>
      <c r="AY7418" s="1"/>
      <c r="AZ7418" s="1"/>
      <c r="BA7418" s="1"/>
      <c r="BB7418" s="1"/>
      <c r="BN7418" s="50" t="s">
        <v>4578</v>
      </c>
      <c r="BO7418" s="58" t="str">
        <f t="shared" si="115"/>
        <v>境内资产</v>
      </c>
      <c r="BP7418" s="58" t="str">
        <f>IF(M7418="",VLOOKUP(D7418,Sheet4!$A$1:$B$92,2,0),VLOOKUP(Q7418,Sheet4!$A$1:$B$92,2,0))</f>
        <v>保险资产管理产品</v>
      </c>
    </row>
    <row r="7419" spans="1:68">
      <c r="A7419" s="32" t="s">
        <v>1556</v>
      </c>
      <c r="B7419" s="32" t="s">
        <v>1557</v>
      </c>
      <c r="C7419" s="252" t="s">
        <v>5552</v>
      </c>
      <c r="D7419" s="267" t="s">
        <v>672</v>
      </c>
      <c r="E7419" s="1" t="s">
        <v>1558</v>
      </c>
      <c r="F7419" s="1" t="s">
        <v>1557</v>
      </c>
      <c r="G7419" s="1"/>
      <c r="H7419" s="342">
        <v>7.7276676836923448</v>
      </c>
      <c r="I7419" s="327">
        <v>11.12888398292287</v>
      </c>
      <c r="J7419" s="35">
        <v>0</v>
      </c>
      <c r="K7419" s="1">
        <v>0</v>
      </c>
      <c r="L7419" s="32" t="s">
        <v>5551</v>
      </c>
      <c r="M7419" s="32" t="s">
        <v>5542</v>
      </c>
      <c r="N7419" s="32" t="s">
        <v>2404</v>
      </c>
      <c r="O7419" s="1" t="s">
        <v>2405</v>
      </c>
      <c r="P7419" s="185" t="s">
        <v>64</v>
      </c>
      <c r="Q7419" s="186" t="s">
        <v>65</v>
      </c>
      <c r="R7419" s="1">
        <v>1</v>
      </c>
      <c r="S7419" s="1" t="s">
        <v>2254</v>
      </c>
      <c r="T7419" s="62">
        <v>1218933.28</v>
      </c>
      <c r="U7419" s="62">
        <v>1134292.5</v>
      </c>
      <c r="Z7419" s="1" t="s">
        <v>68</v>
      </c>
      <c r="AA7419" s="1"/>
      <c r="AW7419" s="1"/>
      <c r="AX7419" s="1"/>
      <c r="AY7419" s="1"/>
      <c r="AZ7419" s="1"/>
      <c r="BA7419" s="1"/>
      <c r="BB7419" s="1"/>
      <c r="BN7419" s="50" t="s">
        <v>4578</v>
      </c>
      <c r="BO7419" s="58" t="str">
        <f t="shared" si="115"/>
        <v>境内资产</v>
      </c>
      <c r="BP7419" s="58" t="str">
        <f>IF(M7419="",VLOOKUP(D7419,Sheet4!$A$1:$B$92,2,0),VLOOKUP(Q7419,Sheet4!$A$1:$B$92,2,0))</f>
        <v>保险资产管理产品</v>
      </c>
    </row>
    <row r="7420" spans="1:68">
      <c r="A7420" s="1" t="s">
        <v>2273</v>
      </c>
      <c r="B7420" s="32" t="s">
        <v>2321</v>
      </c>
      <c r="C7420" s="252" t="s">
        <v>5552</v>
      </c>
      <c r="D7420" s="267" t="s">
        <v>672</v>
      </c>
      <c r="E7420" s="1" t="s">
        <v>4445</v>
      </c>
      <c r="F7420" s="1" t="s">
        <v>2321</v>
      </c>
      <c r="G7420" s="1"/>
      <c r="H7420" s="342">
        <v>11593.505124574694</v>
      </c>
      <c r="I7420" s="327">
        <v>10693.003196183243</v>
      </c>
      <c r="J7420" s="35">
        <v>0</v>
      </c>
      <c r="K7420" s="1">
        <v>0</v>
      </c>
      <c r="L7420" s="32" t="s">
        <v>5551</v>
      </c>
      <c r="M7420" s="32" t="s">
        <v>5542</v>
      </c>
      <c r="N7420" s="32" t="s">
        <v>2404</v>
      </c>
      <c r="O7420" s="1" t="s">
        <v>2405</v>
      </c>
      <c r="P7420" s="185" t="s">
        <v>64</v>
      </c>
      <c r="Q7420" s="186" t="s">
        <v>65</v>
      </c>
      <c r="R7420" s="1">
        <v>1</v>
      </c>
      <c r="S7420" s="1" t="s">
        <v>2254</v>
      </c>
      <c r="T7420" s="62">
        <v>1218933.28</v>
      </c>
      <c r="U7420" s="62">
        <v>1134292.5</v>
      </c>
      <c r="Z7420" s="1" t="s">
        <v>68</v>
      </c>
      <c r="AA7420" s="1"/>
      <c r="AW7420" s="1"/>
      <c r="AX7420" s="1"/>
      <c r="AY7420" s="1"/>
      <c r="AZ7420" s="1"/>
      <c r="BA7420" s="1"/>
      <c r="BB7420" s="1"/>
      <c r="BN7420" s="50" t="s">
        <v>4578</v>
      </c>
      <c r="BO7420" s="58" t="str">
        <f t="shared" si="115"/>
        <v>境内资产</v>
      </c>
      <c r="BP7420" s="58" t="str">
        <f>IF(M7420="",VLOOKUP(D7420,Sheet4!$A$1:$B$92,2,0),VLOOKUP(Q7420,Sheet4!$A$1:$B$92,2,0))</f>
        <v>保险资产管理产品</v>
      </c>
    </row>
    <row r="7421" spans="1:68">
      <c r="A7421" s="1" t="s">
        <v>2274</v>
      </c>
      <c r="B7421" s="32" t="s">
        <v>2322</v>
      </c>
      <c r="C7421" s="252" t="s">
        <v>5552</v>
      </c>
      <c r="D7421" s="267" t="s">
        <v>672</v>
      </c>
      <c r="E7421" s="1" t="s">
        <v>4446</v>
      </c>
      <c r="F7421" s="1" t="s">
        <v>2322</v>
      </c>
      <c r="G7421" s="1"/>
      <c r="H7421" s="342">
        <v>8555.2079526743</v>
      </c>
      <c r="I7421" s="327">
        <v>7312.9004435290626</v>
      </c>
      <c r="J7421" s="35">
        <v>0</v>
      </c>
      <c r="K7421" s="1">
        <v>0</v>
      </c>
      <c r="L7421" s="32" t="s">
        <v>5551</v>
      </c>
      <c r="M7421" s="32" t="s">
        <v>5542</v>
      </c>
      <c r="N7421" s="32" t="s">
        <v>2404</v>
      </c>
      <c r="O7421" s="1" t="s">
        <v>2405</v>
      </c>
      <c r="P7421" s="185" t="s">
        <v>64</v>
      </c>
      <c r="Q7421" s="186" t="s">
        <v>65</v>
      </c>
      <c r="R7421" s="1">
        <v>1</v>
      </c>
      <c r="S7421" s="1" t="s">
        <v>2254</v>
      </c>
      <c r="T7421" s="62">
        <v>1218933.28</v>
      </c>
      <c r="U7421" s="62">
        <v>1134292.5</v>
      </c>
      <c r="Z7421" s="1" t="s">
        <v>68</v>
      </c>
      <c r="AA7421" s="1"/>
      <c r="AW7421" s="1"/>
      <c r="AX7421" s="1"/>
      <c r="AY7421" s="1"/>
      <c r="AZ7421" s="1"/>
      <c r="BA7421" s="1"/>
      <c r="BB7421" s="1"/>
      <c r="BN7421" s="50" t="s">
        <v>4578</v>
      </c>
      <c r="BO7421" s="58" t="str">
        <f t="shared" si="115"/>
        <v>境内资产</v>
      </c>
      <c r="BP7421" s="58" t="str">
        <f>IF(M7421="",VLOOKUP(D7421,Sheet4!$A$1:$B$92,2,0),VLOOKUP(Q7421,Sheet4!$A$1:$B$92,2,0))</f>
        <v>保险资产管理产品</v>
      </c>
    </row>
    <row r="7422" spans="1:68">
      <c r="A7422" s="32" t="s">
        <v>2116</v>
      </c>
      <c r="B7422" s="32" t="s">
        <v>2323</v>
      </c>
      <c r="C7422" s="252" t="s">
        <v>5552</v>
      </c>
      <c r="D7422" s="267" t="s">
        <v>672</v>
      </c>
      <c r="E7422" s="1" t="s">
        <v>4361</v>
      </c>
      <c r="F7422" s="1" t="s">
        <v>2323</v>
      </c>
      <c r="G7422" s="1"/>
      <c r="H7422" s="342">
        <v>5165.2914903416022</v>
      </c>
      <c r="I7422" s="327">
        <v>3548.8286486445222</v>
      </c>
      <c r="J7422" s="35">
        <v>0</v>
      </c>
      <c r="K7422" s="1">
        <v>0</v>
      </c>
      <c r="L7422" s="32" t="s">
        <v>5551</v>
      </c>
      <c r="M7422" s="32" t="s">
        <v>5542</v>
      </c>
      <c r="N7422" s="32" t="s">
        <v>2404</v>
      </c>
      <c r="O7422" s="1" t="s">
        <v>2405</v>
      </c>
      <c r="P7422" s="185" t="s">
        <v>64</v>
      </c>
      <c r="Q7422" s="186" t="s">
        <v>65</v>
      </c>
      <c r="R7422" s="1">
        <v>1</v>
      </c>
      <c r="S7422" s="1" t="s">
        <v>2254</v>
      </c>
      <c r="T7422" s="62">
        <v>1218933.28</v>
      </c>
      <c r="U7422" s="62">
        <v>1134292.5</v>
      </c>
      <c r="Z7422" s="1" t="s">
        <v>68</v>
      </c>
      <c r="AA7422" s="1"/>
      <c r="AW7422" s="1"/>
      <c r="AX7422" s="1"/>
      <c r="AY7422" s="1"/>
      <c r="AZ7422" s="1"/>
      <c r="BA7422" s="1"/>
      <c r="BB7422" s="1"/>
      <c r="BN7422" s="50" t="s">
        <v>4578</v>
      </c>
      <c r="BO7422" s="58" t="str">
        <f t="shared" si="115"/>
        <v>境内资产</v>
      </c>
      <c r="BP7422" s="58" t="str">
        <f>IF(M7422="",VLOOKUP(D7422,Sheet4!$A$1:$B$92,2,0),VLOOKUP(Q7422,Sheet4!$A$1:$B$92,2,0))</f>
        <v>保险资产管理产品</v>
      </c>
    </row>
    <row r="7423" spans="1:68">
      <c r="A7423" s="32" t="s">
        <v>2275</v>
      </c>
      <c r="B7423" s="32" t="s">
        <v>2324</v>
      </c>
      <c r="C7423" s="252" t="s">
        <v>5552</v>
      </c>
      <c r="D7423" s="267" t="s">
        <v>672</v>
      </c>
      <c r="E7423" s="1" t="s">
        <v>4447</v>
      </c>
      <c r="F7423" s="1" t="s">
        <v>2324</v>
      </c>
      <c r="G7423" s="1"/>
      <c r="H7423" s="342">
        <v>3329.7926955139687</v>
      </c>
      <c r="I7423" s="327">
        <v>2919.285726202047</v>
      </c>
      <c r="J7423" s="35">
        <v>0</v>
      </c>
      <c r="K7423" s="1">
        <v>0</v>
      </c>
      <c r="L7423" s="32" t="s">
        <v>5551</v>
      </c>
      <c r="M7423" s="32" t="s">
        <v>5542</v>
      </c>
      <c r="N7423" s="32" t="s">
        <v>2404</v>
      </c>
      <c r="O7423" s="1" t="s">
        <v>2405</v>
      </c>
      <c r="P7423" s="185" t="s">
        <v>64</v>
      </c>
      <c r="Q7423" s="186" t="s">
        <v>65</v>
      </c>
      <c r="R7423" s="1">
        <v>1</v>
      </c>
      <c r="S7423" s="1" t="s">
        <v>2254</v>
      </c>
      <c r="T7423" s="62">
        <v>1218933.28</v>
      </c>
      <c r="U7423" s="62">
        <v>1134292.5</v>
      </c>
      <c r="Z7423" s="1" t="s">
        <v>68</v>
      </c>
      <c r="AA7423" s="1"/>
      <c r="AW7423" s="1"/>
      <c r="AX7423" s="1"/>
      <c r="AY7423" s="1"/>
      <c r="AZ7423" s="1"/>
      <c r="BA7423" s="1"/>
      <c r="BB7423" s="1"/>
      <c r="BN7423" s="50" t="s">
        <v>4578</v>
      </c>
      <c r="BO7423" s="58" t="str">
        <f t="shared" si="115"/>
        <v>境内资产</v>
      </c>
      <c r="BP7423" s="58" t="str">
        <f>IF(M7423="",VLOOKUP(D7423,Sheet4!$A$1:$B$92,2,0),VLOOKUP(Q7423,Sheet4!$A$1:$B$92,2,0))</f>
        <v>保险资产管理产品</v>
      </c>
    </row>
    <row r="7424" spans="1:68">
      <c r="A7424" s="1" t="s">
        <v>2276</v>
      </c>
      <c r="B7424" s="32" t="s">
        <v>2325</v>
      </c>
      <c r="C7424" s="252" t="s">
        <v>5552</v>
      </c>
      <c r="D7424" s="267" t="s">
        <v>672</v>
      </c>
      <c r="E7424" s="1" t="s">
        <v>4448</v>
      </c>
      <c r="F7424" s="1" t="s">
        <v>2325</v>
      </c>
      <c r="G7424" s="1"/>
      <c r="H7424" s="342">
        <v>1068.8227176685934</v>
      </c>
      <c r="I7424" s="327">
        <v>623.73079258112841</v>
      </c>
      <c r="J7424" s="35">
        <v>0</v>
      </c>
      <c r="K7424" s="1">
        <v>0</v>
      </c>
      <c r="L7424" s="32" t="s">
        <v>5551</v>
      </c>
      <c r="M7424" s="32" t="s">
        <v>5542</v>
      </c>
      <c r="N7424" s="32" t="s">
        <v>2404</v>
      </c>
      <c r="O7424" s="1" t="s">
        <v>2405</v>
      </c>
      <c r="P7424" s="185" t="s">
        <v>64</v>
      </c>
      <c r="Q7424" s="186" t="s">
        <v>65</v>
      </c>
      <c r="R7424" s="1">
        <v>1</v>
      </c>
      <c r="S7424" s="1" t="s">
        <v>2254</v>
      </c>
      <c r="T7424" s="62">
        <v>1218933.28</v>
      </c>
      <c r="U7424" s="62">
        <v>1134292.5</v>
      </c>
      <c r="Z7424" s="1" t="s">
        <v>68</v>
      </c>
      <c r="AA7424" s="1"/>
      <c r="AW7424" s="1"/>
      <c r="AX7424" s="1"/>
      <c r="AY7424" s="1"/>
      <c r="AZ7424" s="1"/>
      <c r="BA7424" s="1"/>
      <c r="BB7424" s="1"/>
      <c r="BN7424" s="50" t="s">
        <v>4578</v>
      </c>
      <c r="BO7424" s="58" t="str">
        <f t="shared" si="115"/>
        <v>境内资产</v>
      </c>
      <c r="BP7424" s="58" t="str">
        <f>IF(M7424="",VLOOKUP(D7424,Sheet4!$A$1:$B$92,2,0),VLOOKUP(Q7424,Sheet4!$A$1:$B$92,2,0))</f>
        <v>保险资产管理产品</v>
      </c>
    </row>
    <row r="7425" spans="1:68">
      <c r="A7425" s="1" t="s">
        <v>2277</v>
      </c>
      <c r="B7425" s="32" t="s">
        <v>2326</v>
      </c>
      <c r="C7425" s="252" t="s">
        <v>5552</v>
      </c>
      <c r="D7425" s="267" t="s">
        <v>672</v>
      </c>
      <c r="E7425" s="1" t="s">
        <v>3547</v>
      </c>
      <c r="F7425" s="1" t="s">
        <v>2326</v>
      </c>
      <c r="G7425" s="1"/>
      <c r="H7425" s="342">
        <v>2706.9004768806121</v>
      </c>
      <c r="I7425" s="327">
        <v>2637.7708085503577</v>
      </c>
      <c r="J7425" s="35">
        <v>0</v>
      </c>
      <c r="K7425" s="1">
        <v>0</v>
      </c>
      <c r="L7425" s="32" t="s">
        <v>5551</v>
      </c>
      <c r="M7425" s="32" t="s">
        <v>5542</v>
      </c>
      <c r="N7425" s="32" t="s">
        <v>2404</v>
      </c>
      <c r="O7425" s="1" t="s">
        <v>2405</v>
      </c>
      <c r="P7425" s="185" t="s">
        <v>64</v>
      </c>
      <c r="Q7425" s="186" t="s">
        <v>65</v>
      </c>
      <c r="R7425" s="1">
        <v>1</v>
      </c>
      <c r="S7425" s="1" t="s">
        <v>2254</v>
      </c>
      <c r="T7425" s="62">
        <v>1218933.28</v>
      </c>
      <c r="U7425" s="62">
        <v>1134292.5</v>
      </c>
      <c r="Z7425" s="1" t="s">
        <v>280</v>
      </c>
      <c r="AA7425" s="1"/>
      <c r="AW7425" s="1"/>
      <c r="AX7425" s="1"/>
      <c r="AY7425" s="1"/>
      <c r="AZ7425" s="1"/>
      <c r="BA7425" s="1"/>
      <c r="BB7425" s="1"/>
      <c r="BN7425" s="50" t="s">
        <v>4578</v>
      </c>
      <c r="BO7425" s="58" t="str">
        <f t="shared" si="115"/>
        <v>境内资产</v>
      </c>
      <c r="BP7425" s="58" t="str">
        <f>IF(M7425="",VLOOKUP(D7425,Sheet4!$A$1:$B$92,2,0),VLOOKUP(Q7425,Sheet4!$A$1:$B$92,2,0))</f>
        <v>保险资产管理产品</v>
      </c>
    </row>
    <row r="7426" spans="1:68">
      <c r="A7426" s="1" t="s">
        <v>2106</v>
      </c>
      <c r="B7426" s="32" t="s">
        <v>2327</v>
      </c>
      <c r="C7426" s="252" t="s">
        <v>5552</v>
      </c>
      <c r="D7426" s="267" t="s">
        <v>672</v>
      </c>
      <c r="E7426" s="1" t="s">
        <v>4358</v>
      </c>
      <c r="F7426" s="1" t="s">
        <v>2327</v>
      </c>
      <c r="G7426" s="1"/>
      <c r="H7426" s="342">
        <v>5781.1684288686283</v>
      </c>
      <c r="I7426" s="327">
        <v>4952.5009189106022</v>
      </c>
      <c r="J7426" s="35">
        <v>0</v>
      </c>
      <c r="K7426" s="1">
        <v>0</v>
      </c>
      <c r="L7426" s="32" t="s">
        <v>5551</v>
      </c>
      <c r="M7426" s="32" t="s">
        <v>5542</v>
      </c>
      <c r="N7426" s="32" t="s">
        <v>2404</v>
      </c>
      <c r="O7426" s="1" t="s">
        <v>2405</v>
      </c>
      <c r="P7426" s="185" t="s">
        <v>64</v>
      </c>
      <c r="Q7426" s="186" t="s">
        <v>65</v>
      </c>
      <c r="R7426" s="1">
        <v>1</v>
      </c>
      <c r="S7426" s="1" t="s">
        <v>2254</v>
      </c>
      <c r="T7426" s="62">
        <v>1218933.28</v>
      </c>
      <c r="U7426" s="62">
        <v>1134292.5</v>
      </c>
      <c r="Z7426" s="1" t="s">
        <v>68</v>
      </c>
      <c r="AA7426" s="1"/>
      <c r="AW7426" s="1"/>
      <c r="AX7426" s="1"/>
      <c r="AY7426" s="1"/>
      <c r="AZ7426" s="1"/>
      <c r="BA7426" s="1"/>
      <c r="BB7426" s="1"/>
      <c r="BN7426" s="50" t="s">
        <v>4578</v>
      </c>
      <c r="BO7426" s="58" t="str">
        <f t="shared" si="115"/>
        <v>境内资产</v>
      </c>
      <c r="BP7426" s="58" t="str">
        <f>IF(M7426="",VLOOKUP(D7426,Sheet4!$A$1:$B$92,2,0),VLOOKUP(Q7426,Sheet4!$A$1:$B$92,2,0))</f>
        <v>保险资产管理产品</v>
      </c>
    </row>
    <row r="7427" spans="1:68">
      <c r="A7427" s="1" t="s">
        <v>2278</v>
      </c>
      <c r="B7427" s="32" t="s">
        <v>2328</v>
      </c>
      <c r="C7427" s="252" t="s">
        <v>5552</v>
      </c>
      <c r="D7427" s="267" t="s">
        <v>672</v>
      </c>
      <c r="E7427" s="1" t="s">
        <v>4449</v>
      </c>
      <c r="F7427" s="1" t="s">
        <v>2328</v>
      </c>
      <c r="G7427" s="1"/>
      <c r="H7427" s="342">
        <v>9303.2300943472637</v>
      </c>
      <c r="I7427" s="327">
        <v>8888.717811681181</v>
      </c>
      <c r="J7427" s="35">
        <v>0</v>
      </c>
      <c r="K7427" s="1">
        <v>0</v>
      </c>
      <c r="L7427" s="32" t="s">
        <v>5551</v>
      </c>
      <c r="M7427" s="32" t="s">
        <v>5542</v>
      </c>
      <c r="N7427" s="32" t="s">
        <v>2404</v>
      </c>
      <c r="O7427" s="1" t="s">
        <v>2405</v>
      </c>
      <c r="P7427" s="185" t="s">
        <v>64</v>
      </c>
      <c r="Q7427" s="186" t="s">
        <v>65</v>
      </c>
      <c r="R7427" s="1">
        <v>1</v>
      </c>
      <c r="S7427" s="1" t="s">
        <v>2254</v>
      </c>
      <c r="T7427" s="62">
        <v>1218933.28</v>
      </c>
      <c r="U7427" s="62">
        <v>1134292.5</v>
      </c>
      <c r="Z7427" s="1" t="s">
        <v>68</v>
      </c>
      <c r="AA7427" s="1"/>
      <c r="AW7427" s="1"/>
      <c r="AX7427" s="1"/>
      <c r="AY7427" s="1"/>
      <c r="AZ7427" s="1"/>
      <c r="BA7427" s="1"/>
      <c r="BB7427" s="1"/>
      <c r="BN7427" s="50" t="s">
        <v>4578</v>
      </c>
      <c r="BO7427" s="58" t="str">
        <f t="shared" ref="BO7427:BO7490" si="116">IF(LEFT(D7427,2)="境外","境外资产","境内资产")</f>
        <v>境内资产</v>
      </c>
      <c r="BP7427" s="58" t="str">
        <f>IF(M7427="",VLOOKUP(D7427,Sheet4!$A$1:$B$92,2,0),VLOOKUP(Q7427,Sheet4!$A$1:$B$92,2,0))</f>
        <v>保险资产管理产品</v>
      </c>
    </row>
    <row r="7428" spans="1:68">
      <c r="A7428" s="1" t="s">
        <v>2279</v>
      </c>
      <c r="B7428" s="32" t="s">
        <v>2329</v>
      </c>
      <c r="C7428" s="252" t="s">
        <v>5552</v>
      </c>
      <c r="D7428" s="267" t="s">
        <v>672</v>
      </c>
      <c r="E7428" s="1" t="s">
        <v>4450</v>
      </c>
      <c r="F7428" s="1" t="s">
        <v>2329</v>
      </c>
      <c r="G7428" s="1"/>
      <c r="H7428" s="342">
        <v>2055.125436589406</v>
      </c>
      <c r="I7428" s="327">
        <v>1587.5465977032841</v>
      </c>
      <c r="J7428" s="35">
        <v>0</v>
      </c>
      <c r="K7428" s="1">
        <v>0</v>
      </c>
      <c r="L7428" s="32" t="s">
        <v>5551</v>
      </c>
      <c r="M7428" s="32" t="s">
        <v>5542</v>
      </c>
      <c r="N7428" s="32" t="s">
        <v>2404</v>
      </c>
      <c r="O7428" s="1" t="s">
        <v>2405</v>
      </c>
      <c r="P7428" s="185" t="s">
        <v>64</v>
      </c>
      <c r="Q7428" s="186" t="s">
        <v>65</v>
      </c>
      <c r="R7428" s="1">
        <v>1</v>
      </c>
      <c r="S7428" s="1" t="s">
        <v>2254</v>
      </c>
      <c r="T7428" s="62">
        <v>1218933.28</v>
      </c>
      <c r="U7428" s="62">
        <v>1134292.5</v>
      </c>
      <c r="Z7428" s="1" t="s">
        <v>68</v>
      </c>
      <c r="AA7428" s="1"/>
      <c r="AW7428" s="1"/>
      <c r="AX7428" s="1"/>
      <c r="AY7428" s="1"/>
      <c r="AZ7428" s="1"/>
      <c r="BA7428" s="1"/>
      <c r="BB7428" s="1"/>
      <c r="BN7428" s="50" t="s">
        <v>4578</v>
      </c>
      <c r="BO7428" s="58" t="str">
        <f t="shared" si="116"/>
        <v>境内资产</v>
      </c>
      <c r="BP7428" s="58" t="str">
        <f>IF(M7428="",VLOOKUP(D7428,Sheet4!$A$1:$B$92,2,0),VLOOKUP(Q7428,Sheet4!$A$1:$B$92,2,0))</f>
        <v>保险资产管理产品</v>
      </c>
    </row>
    <row r="7429" spans="1:68">
      <c r="A7429" s="1" t="s">
        <v>2280</v>
      </c>
      <c r="B7429" s="32" t="s">
        <v>2330</v>
      </c>
      <c r="C7429" s="252" t="s">
        <v>5552</v>
      </c>
      <c r="D7429" s="267" t="s">
        <v>672</v>
      </c>
      <c r="E7429" s="1" t="s">
        <v>4451</v>
      </c>
      <c r="F7429" s="1" t="s">
        <v>2330</v>
      </c>
      <c r="G7429" s="1"/>
      <c r="H7429" s="342">
        <v>9701.8506306610689</v>
      </c>
      <c r="I7429" s="327">
        <v>5909.4904003874954</v>
      </c>
      <c r="J7429" s="35">
        <v>0</v>
      </c>
      <c r="K7429" s="1">
        <v>0</v>
      </c>
      <c r="L7429" s="32" t="s">
        <v>5551</v>
      </c>
      <c r="M7429" s="32" t="s">
        <v>5542</v>
      </c>
      <c r="N7429" s="32" t="s">
        <v>2404</v>
      </c>
      <c r="O7429" s="1" t="s">
        <v>2405</v>
      </c>
      <c r="P7429" s="185" t="s">
        <v>64</v>
      </c>
      <c r="Q7429" s="186" t="s">
        <v>65</v>
      </c>
      <c r="R7429" s="1">
        <v>1</v>
      </c>
      <c r="S7429" s="1" t="s">
        <v>2254</v>
      </c>
      <c r="T7429" s="62">
        <v>1218933.28</v>
      </c>
      <c r="U7429" s="62">
        <v>1134292.5</v>
      </c>
      <c r="Z7429" s="1" t="s">
        <v>68</v>
      </c>
      <c r="AA7429" s="1"/>
      <c r="AW7429" s="1"/>
      <c r="AX7429" s="1"/>
      <c r="AY7429" s="1"/>
      <c r="AZ7429" s="1"/>
      <c r="BA7429" s="1"/>
      <c r="BB7429" s="1"/>
      <c r="BN7429" s="50" t="s">
        <v>4578</v>
      </c>
      <c r="BO7429" s="58" t="str">
        <f t="shared" si="116"/>
        <v>境内资产</v>
      </c>
      <c r="BP7429" s="58" t="str">
        <f>IF(M7429="",VLOOKUP(D7429,Sheet4!$A$1:$B$92,2,0),VLOOKUP(Q7429,Sheet4!$A$1:$B$92,2,0))</f>
        <v>保险资产管理产品</v>
      </c>
    </row>
    <row r="7430" spans="1:68">
      <c r="A7430" s="1" t="s">
        <v>2281</v>
      </c>
      <c r="B7430" s="32" t="s">
        <v>2331</v>
      </c>
      <c r="C7430" s="252" t="s">
        <v>5552</v>
      </c>
      <c r="D7430" s="267" t="s">
        <v>672</v>
      </c>
      <c r="E7430" s="1" t="s">
        <v>2546</v>
      </c>
      <c r="F7430" s="1" t="s">
        <v>2331</v>
      </c>
      <c r="G7430" s="1"/>
      <c r="H7430" s="342">
        <v>5297.0853102176752</v>
      </c>
      <c r="I7430" s="327">
        <v>6016.6948584469646</v>
      </c>
      <c r="J7430" s="35">
        <v>0</v>
      </c>
      <c r="K7430" s="1">
        <v>0</v>
      </c>
      <c r="L7430" s="32" t="s">
        <v>5551</v>
      </c>
      <c r="M7430" s="32" t="s">
        <v>5542</v>
      </c>
      <c r="N7430" s="32" t="s">
        <v>2404</v>
      </c>
      <c r="O7430" s="1" t="s">
        <v>2405</v>
      </c>
      <c r="P7430" s="185" t="s">
        <v>64</v>
      </c>
      <c r="Q7430" s="186" t="s">
        <v>65</v>
      </c>
      <c r="R7430" s="1">
        <v>1</v>
      </c>
      <c r="S7430" s="1" t="s">
        <v>2254</v>
      </c>
      <c r="T7430" s="62">
        <v>1218933.28</v>
      </c>
      <c r="U7430" s="62">
        <v>1134292.5</v>
      </c>
      <c r="Z7430" s="1" t="s">
        <v>68</v>
      </c>
      <c r="AA7430" s="1"/>
      <c r="AW7430" s="1"/>
      <c r="AX7430" s="1"/>
      <c r="AY7430" s="1"/>
      <c r="AZ7430" s="1"/>
      <c r="BA7430" s="1"/>
      <c r="BB7430" s="1"/>
      <c r="BN7430" s="50" t="s">
        <v>4578</v>
      </c>
      <c r="BO7430" s="58" t="str">
        <f t="shared" si="116"/>
        <v>境内资产</v>
      </c>
      <c r="BP7430" s="58" t="str">
        <f>IF(M7430="",VLOOKUP(D7430,Sheet4!$A$1:$B$92,2,0),VLOOKUP(Q7430,Sheet4!$A$1:$B$92,2,0))</f>
        <v>保险资产管理产品</v>
      </c>
    </row>
    <row r="7431" spans="1:68">
      <c r="A7431" s="1" t="s">
        <v>2102</v>
      </c>
      <c r="B7431" s="32" t="s">
        <v>2332</v>
      </c>
      <c r="C7431" s="252" t="s">
        <v>5552</v>
      </c>
      <c r="D7431" s="267" t="s">
        <v>672</v>
      </c>
      <c r="E7431" s="1" t="s">
        <v>3651</v>
      </c>
      <c r="F7431" s="1" t="s">
        <v>2332</v>
      </c>
      <c r="G7431" s="1"/>
      <c r="H7431" s="342">
        <v>2861.8480956506273</v>
      </c>
      <c r="I7431" s="327">
        <v>2868.3921064603546</v>
      </c>
      <c r="J7431" s="35">
        <v>0</v>
      </c>
      <c r="K7431" s="1">
        <v>0</v>
      </c>
      <c r="L7431" s="32" t="s">
        <v>5551</v>
      </c>
      <c r="M7431" s="32" t="s">
        <v>5542</v>
      </c>
      <c r="N7431" s="32" t="s">
        <v>2404</v>
      </c>
      <c r="O7431" s="1" t="s">
        <v>2405</v>
      </c>
      <c r="P7431" s="185" t="s">
        <v>64</v>
      </c>
      <c r="Q7431" s="186" t="s">
        <v>65</v>
      </c>
      <c r="R7431" s="1">
        <v>1</v>
      </c>
      <c r="S7431" s="1" t="s">
        <v>2254</v>
      </c>
      <c r="T7431" s="62">
        <v>1218933.28</v>
      </c>
      <c r="U7431" s="62">
        <v>1134292.5</v>
      </c>
      <c r="Z7431" s="1" t="s">
        <v>280</v>
      </c>
      <c r="AA7431" s="1"/>
      <c r="AW7431" s="1"/>
      <c r="AX7431" s="1"/>
      <c r="AY7431" s="1"/>
      <c r="AZ7431" s="1"/>
      <c r="BA7431" s="1"/>
      <c r="BB7431" s="1"/>
      <c r="BN7431" s="50" t="s">
        <v>4578</v>
      </c>
      <c r="BO7431" s="58" t="str">
        <f t="shared" si="116"/>
        <v>境内资产</v>
      </c>
      <c r="BP7431" s="58" t="str">
        <f>IF(M7431="",VLOOKUP(D7431,Sheet4!$A$1:$B$92,2,0),VLOOKUP(Q7431,Sheet4!$A$1:$B$92,2,0))</f>
        <v>保险资产管理产品</v>
      </c>
    </row>
    <row r="7432" spans="1:68">
      <c r="A7432" s="1" t="s">
        <v>2282</v>
      </c>
      <c r="B7432" s="32" t="s">
        <v>2333</v>
      </c>
      <c r="C7432" s="252" t="s">
        <v>5552</v>
      </c>
      <c r="D7432" s="267" t="s">
        <v>672</v>
      </c>
      <c r="E7432" s="1" t="s">
        <v>3677</v>
      </c>
      <c r="F7432" s="1" t="s">
        <v>2333</v>
      </c>
      <c r="G7432" s="1"/>
      <c r="H7432" s="342">
        <v>14306.892442479861</v>
      </c>
      <c r="I7432" s="327">
        <v>11977.101405445977</v>
      </c>
      <c r="J7432" s="35">
        <v>0</v>
      </c>
      <c r="K7432" s="1">
        <v>0</v>
      </c>
      <c r="L7432" s="32" t="s">
        <v>5551</v>
      </c>
      <c r="M7432" s="32" t="s">
        <v>5542</v>
      </c>
      <c r="N7432" s="32" t="s">
        <v>2404</v>
      </c>
      <c r="O7432" s="1" t="s">
        <v>2405</v>
      </c>
      <c r="P7432" s="185" t="s">
        <v>64</v>
      </c>
      <c r="Q7432" s="186" t="s">
        <v>65</v>
      </c>
      <c r="R7432" s="1">
        <v>1</v>
      </c>
      <c r="S7432" s="1" t="s">
        <v>2254</v>
      </c>
      <c r="T7432" s="62">
        <v>1218933.28</v>
      </c>
      <c r="U7432" s="62">
        <v>1134292.5</v>
      </c>
      <c r="Z7432" s="1" t="s">
        <v>280</v>
      </c>
      <c r="AA7432" s="1"/>
      <c r="AW7432" s="1"/>
      <c r="AX7432" s="1"/>
      <c r="AY7432" s="1"/>
      <c r="AZ7432" s="1"/>
      <c r="BA7432" s="1"/>
      <c r="BB7432" s="1"/>
      <c r="BN7432" s="50" t="s">
        <v>4578</v>
      </c>
      <c r="BO7432" s="58" t="str">
        <f t="shared" si="116"/>
        <v>境内资产</v>
      </c>
      <c r="BP7432" s="58" t="str">
        <f>IF(M7432="",VLOOKUP(D7432,Sheet4!$A$1:$B$92,2,0),VLOOKUP(Q7432,Sheet4!$A$1:$B$92,2,0))</f>
        <v>保险资产管理产品</v>
      </c>
    </row>
    <row r="7433" spans="1:68">
      <c r="A7433" s="1" t="s">
        <v>2283</v>
      </c>
      <c r="B7433" s="32" t="s">
        <v>2334</v>
      </c>
      <c r="C7433" s="252" t="s">
        <v>5552</v>
      </c>
      <c r="D7433" s="267" t="s">
        <v>678</v>
      </c>
      <c r="E7433" s="1" t="s">
        <v>4452</v>
      </c>
      <c r="F7433" s="1" t="s">
        <v>2334</v>
      </c>
      <c r="G7433" s="1"/>
      <c r="H7433" s="342">
        <v>1294.9411545713128</v>
      </c>
      <c r="I7433" s="327">
        <v>1031.578316825286</v>
      </c>
      <c r="J7433" s="35">
        <v>0</v>
      </c>
      <c r="K7433" s="1">
        <v>0</v>
      </c>
      <c r="L7433" s="32" t="s">
        <v>5551</v>
      </c>
      <c r="M7433" s="32" t="s">
        <v>5542</v>
      </c>
      <c r="N7433" s="32" t="s">
        <v>2404</v>
      </c>
      <c r="O7433" s="1" t="s">
        <v>2405</v>
      </c>
      <c r="P7433" s="185" t="s">
        <v>64</v>
      </c>
      <c r="Q7433" s="186" t="s">
        <v>65</v>
      </c>
      <c r="R7433" s="1">
        <v>1</v>
      </c>
      <c r="S7433" s="1" t="s">
        <v>2254</v>
      </c>
      <c r="T7433" s="62">
        <v>1218933.28</v>
      </c>
      <c r="U7433" s="62">
        <v>1134292.5</v>
      </c>
      <c r="Z7433" s="1" t="s">
        <v>68</v>
      </c>
      <c r="AA7433" s="1"/>
      <c r="AW7433" s="1"/>
      <c r="AX7433" s="1"/>
      <c r="AY7433" s="1"/>
      <c r="AZ7433" s="1"/>
      <c r="BA7433" s="1"/>
      <c r="BB7433" s="1"/>
      <c r="BN7433" s="50" t="s">
        <v>4578</v>
      </c>
      <c r="BO7433" s="58" t="str">
        <f t="shared" si="116"/>
        <v>境内资产</v>
      </c>
      <c r="BP7433" s="58" t="str">
        <f>IF(M7433="",VLOOKUP(D7433,Sheet4!$A$1:$B$92,2,0),VLOOKUP(Q7433,Sheet4!$A$1:$B$92,2,0))</f>
        <v>保险资产管理产品</v>
      </c>
    </row>
    <row r="7434" spans="1:68">
      <c r="A7434" s="1" t="s">
        <v>2284</v>
      </c>
      <c r="B7434" s="32" t="s">
        <v>2335</v>
      </c>
      <c r="C7434" s="252" t="s">
        <v>5552</v>
      </c>
      <c r="D7434" s="267" t="s">
        <v>678</v>
      </c>
      <c r="E7434" s="1" t="s">
        <v>4453</v>
      </c>
      <c r="F7434" s="1" t="s">
        <v>2335</v>
      </c>
      <c r="G7434" s="1"/>
      <c r="H7434" s="342">
        <v>5746.8791225535433</v>
      </c>
      <c r="I7434" s="327">
        <v>4824.2144339428451</v>
      </c>
      <c r="J7434" s="35">
        <v>0</v>
      </c>
      <c r="K7434" s="1">
        <v>0</v>
      </c>
      <c r="L7434" s="32" t="s">
        <v>5551</v>
      </c>
      <c r="M7434" s="32" t="s">
        <v>5542</v>
      </c>
      <c r="N7434" s="32" t="s">
        <v>2404</v>
      </c>
      <c r="O7434" s="1" t="s">
        <v>2405</v>
      </c>
      <c r="P7434" s="185" t="s">
        <v>64</v>
      </c>
      <c r="Q7434" s="186" t="s">
        <v>65</v>
      </c>
      <c r="R7434" s="1">
        <v>1</v>
      </c>
      <c r="S7434" s="1" t="s">
        <v>2254</v>
      </c>
      <c r="T7434" s="62">
        <v>1218933.28</v>
      </c>
      <c r="U7434" s="62">
        <v>1134292.5</v>
      </c>
      <c r="Z7434" s="1" t="s">
        <v>68</v>
      </c>
      <c r="AA7434" s="1"/>
      <c r="AW7434" s="1"/>
      <c r="AX7434" s="1"/>
      <c r="AY7434" s="1"/>
      <c r="AZ7434" s="1"/>
      <c r="BA7434" s="1"/>
      <c r="BB7434" s="1"/>
      <c r="BN7434" s="50" t="s">
        <v>4578</v>
      </c>
      <c r="BO7434" s="58" t="str">
        <f t="shared" si="116"/>
        <v>境内资产</v>
      </c>
      <c r="BP7434" s="58" t="str">
        <f>IF(M7434="",VLOOKUP(D7434,Sheet4!$A$1:$B$92,2,0),VLOOKUP(Q7434,Sheet4!$A$1:$B$92,2,0))</f>
        <v>保险资产管理产品</v>
      </c>
    </row>
    <row r="7435" spans="1:68">
      <c r="A7435" s="1" t="s">
        <v>2285</v>
      </c>
      <c r="B7435" s="32" t="s">
        <v>2336</v>
      </c>
      <c r="C7435" s="252" t="s">
        <v>5552</v>
      </c>
      <c r="D7435" s="267" t="s">
        <v>678</v>
      </c>
      <c r="E7435" s="1" t="s">
        <v>4454</v>
      </c>
      <c r="F7435" s="1" t="s">
        <v>2336</v>
      </c>
      <c r="G7435" s="1"/>
      <c r="H7435" s="342">
        <v>4220.9910625673629</v>
      </c>
      <c r="I7435" s="327">
        <v>2076.3412605396638</v>
      </c>
      <c r="J7435" s="35">
        <v>0</v>
      </c>
      <c r="K7435" s="1">
        <v>0</v>
      </c>
      <c r="L7435" s="32" t="s">
        <v>5551</v>
      </c>
      <c r="M7435" s="32" t="s">
        <v>5542</v>
      </c>
      <c r="N7435" s="32" t="s">
        <v>2404</v>
      </c>
      <c r="O7435" s="1" t="s">
        <v>2405</v>
      </c>
      <c r="P7435" s="185" t="s">
        <v>64</v>
      </c>
      <c r="Q7435" s="186" t="s">
        <v>65</v>
      </c>
      <c r="R7435" s="1">
        <v>1</v>
      </c>
      <c r="S7435" s="1" t="s">
        <v>2254</v>
      </c>
      <c r="T7435" s="62">
        <v>1218933.28</v>
      </c>
      <c r="U7435" s="62">
        <v>1134292.5</v>
      </c>
      <c r="Z7435" s="1" t="s">
        <v>68</v>
      </c>
      <c r="AA7435" s="1"/>
      <c r="AW7435" s="1"/>
      <c r="AX7435" s="1"/>
      <c r="AY7435" s="1"/>
      <c r="AZ7435" s="1"/>
      <c r="BA7435" s="1"/>
      <c r="BB7435" s="1"/>
      <c r="BN7435" s="50" t="s">
        <v>4578</v>
      </c>
      <c r="BO7435" s="58" t="str">
        <f t="shared" si="116"/>
        <v>境内资产</v>
      </c>
      <c r="BP7435" s="58" t="str">
        <f>IF(M7435="",VLOOKUP(D7435,Sheet4!$A$1:$B$92,2,0),VLOOKUP(Q7435,Sheet4!$A$1:$B$92,2,0))</f>
        <v>保险资产管理产品</v>
      </c>
    </row>
    <row r="7436" spans="1:68">
      <c r="A7436" s="1" t="s">
        <v>2286</v>
      </c>
      <c r="B7436" s="32" t="s">
        <v>2337</v>
      </c>
      <c r="C7436" s="252" t="s">
        <v>5552</v>
      </c>
      <c r="D7436" s="267" t="s">
        <v>678</v>
      </c>
      <c r="E7436" s="1" t="s">
        <v>4455</v>
      </c>
      <c r="F7436" s="1" t="s">
        <v>2337</v>
      </c>
      <c r="G7436" s="1"/>
      <c r="H7436" s="342">
        <v>3436.3513952716044</v>
      </c>
      <c r="I7436" s="327">
        <v>1749.2941899632617</v>
      </c>
      <c r="J7436" s="35">
        <v>0</v>
      </c>
      <c r="K7436" s="1">
        <v>0</v>
      </c>
      <c r="L7436" s="32" t="s">
        <v>5551</v>
      </c>
      <c r="M7436" s="32" t="s">
        <v>5542</v>
      </c>
      <c r="N7436" s="32" t="s">
        <v>2404</v>
      </c>
      <c r="O7436" s="1" t="s">
        <v>2405</v>
      </c>
      <c r="P7436" s="185" t="s">
        <v>64</v>
      </c>
      <c r="Q7436" s="186" t="s">
        <v>65</v>
      </c>
      <c r="R7436" s="1">
        <v>1</v>
      </c>
      <c r="S7436" s="1" t="s">
        <v>2254</v>
      </c>
      <c r="T7436" s="62">
        <v>1218933.28</v>
      </c>
      <c r="U7436" s="62">
        <v>1134292.5</v>
      </c>
      <c r="Z7436" s="1" t="s">
        <v>68</v>
      </c>
      <c r="AA7436" s="1"/>
      <c r="AW7436" s="1"/>
      <c r="AX7436" s="1"/>
      <c r="AY7436" s="1"/>
      <c r="AZ7436" s="1"/>
      <c r="BA7436" s="1"/>
      <c r="BB7436" s="1"/>
      <c r="BN7436" s="50" t="s">
        <v>4578</v>
      </c>
      <c r="BO7436" s="58" t="str">
        <f t="shared" si="116"/>
        <v>境内资产</v>
      </c>
      <c r="BP7436" s="58" t="str">
        <f>IF(M7436="",VLOOKUP(D7436,Sheet4!$A$1:$B$92,2,0),VLOOKUP(Q7436,Sheet4!$A$1:$B$92,2,0))</f>
        <v>保险资产管理产品</v>
      </c>
    </row>
    <row r="7437" spans="1:68">
      <c r="A7437" s="1" t="s">
        <v>2287</v>
      </c>
      <c r="B7437" s="32" t="s">
        <v>2338</v>
      </c>
      <c r="C7437" s="252" t="s">
        <v>5552</v>
      </c>
      <c r="D7437" s="267" t="s">
        <v>678</v>
      </c>
      <c r="E7437" s="1" t="s">
        <v>4456</v>
      </c>
      <c r="F7437" s="1" t="s">
        <v>2338</v>
      </c>
      <c r="G7437" s="1"/>
      <c r="H7437" s="342">
        <v>7625.5163166541734</v>
      </c>
      <c r="I7437" s="327">
        <v>5664.6357645370235</v>
      </c>
      <c r="J7437" s="35">
        <v>0</v>
      </c>
      <c r="K7437" s="1">
        <v>0</v>
      </c>
      <c r="L7437" s="32" t="s">
        <v>5551</v>
      </c>
      <c r="M7437" s="32" t="s">
        <v>5542</v>
      </c>
      <c r="N7437" s="32" t="s">
        <v>2404</v>
      </c>
      <c r="O7437" s="1" t="s">
        <v>2405</v>
      </c>
      <c r="P7437" s="185" t="s">
        <v>64</v>
      </c>
      <c r="Q7437" s="186" t="s">
        <v>65</v>
      </c>
      <c r="R7437" s="1">
        <v>1</v>
      </c>
      <c r="S7437" s="1" t="s">
        <v>2254</v>
      </c>
      <c r="T7437" s="62">
        <v>1218933.28</v>
      </c>
      <c r="U7437" s="62">
        <v>1134292.5</v>
      </c>
      <c r="Z7437" s="1" t="s">
        <v>68</v>
      </c>
      <c r="AA7437" s="1"/>
      <c r="AW7437" s="1"/>
      <c r="AX7437" s="1"/>
      <c r="AY7437" s="1"/>
      <c r="AZ7437" s="1"/>
      <c r="BA7437" s="1"/>
      <c r="BB7437" s="1"/>
      <c r="BN7437" s="50" t="s">
        <v>4578</v>
      </c>
      <c r="BO7437" s="58" t="str">
        <f t="shared" si="116"/>
        <v>境内资产</v>
      </c>
      <c r="BP7437" s="58" t="str">
        <f>IF(M7437="",VLOOKUP(D7437,Sheet4!$A$1:$B$92,2,0),VLOOKUP(Q7437,Sheet4!$A$1:$B$92,2,0))</f>
        <v>保险资产管理产品</v>
      </c>
    </row>
    <row r="7438" spans="1:68">
      <c r="A7438" s="1" t="s">
        <v>2288</v>
      </c>
      <c r="B7438" s="32" t="s">
        <v>2339</v>
      </c>
      <c r="C7438" s="252" t="s">
        <v>5552</v>
      </c>
      <c r="D7438" s="267" t="s">
        <v>678</v>
      </c>
      <c r="E7438" s="1" t="s">
        <v>4457</v>
      </c>
      <c r="F7438" s="1" t="s">
        <v>2339</v>
      </c>
      <c r="G7438" s="1"/>
      <c r="H7438" s="342">
        <v>395.35388889351839</v>
      </c>
      <c r="I7438" s="327">
        <v>256.36654841919716</v>
      </c>
      <c r="J7438" s="35">
        <v>0</v>
      </c>
      <c r="K7438" s="1">
        <v>0</v>
      </c>
      <c r="L7438" s="32" t="s">
        <v>5551</v>
      </c>
      <c r="M7438" s="32" t="s">
        <v>5542</v>
      </c>
      <c r="N7438" s="32" t="s">
        <v>2404</v>
      </c>
      <c r="O7438" s="1" t="s">
        <v>2405</v>
      </c>
      <c r="P7438" s="185" t="s">
        <v>64</v>
      </c>
      <c r="Q7438" s="186" t="s">
        <v>65</v>
      </c>
      <c r="R7438" s="1">
        <v>1</v>
      </c>
      <c r="S7438" s="1" t="s">
        <v>2254</v>
      </c>
      <c r="T7438" s="62">
        <v>1218933.28</v>
      </c>
      <c r="U7438" s="62">
        <v>1134292.5</v>
      </c>
      <c r="Z7438" s="1" t="s">
        <v>68</v>
      </c>
      <c r="AA7438" s="1"/>
      <c r="AW7438" s="1"/>
      <c r="AX7438" s="1"/>
      <c r="AY7438" s="1"/>
      <c r="AZ7438" s="1"/>
      <c r="BA7438" s="1"/>
      <c r="BB7438" s="1"/>
      <c r="BN7438" s="50" t="s">
        <v>4578</v>
      </c>
      <c r="BO7438" s="58" t="str">
        <f t="shared" si="116"/>
        <v>境内资产</v>
      </c>
      <c r="BP7438" s="58" t="str">
        <f>IF(M7438="",VLOOKUP(D7438,Sheet4!$A$1:$B$92,2,0),VLOOKUP(Q7438,Sheet4!$A$1:$B$92,2,0))</f>
        <v>保险资产管理产品</v>
      </c>
    </row>
    <row r="7439" spans="1:68">
      <c r="A7439" s="1" t="s">
        <v>2289</v>
      </c>
      <c r="B7439" s="32" t="s">
        <v>2340</v>
      </c>
      <c r="C7439" s="252" t="s">
        <v>5552</v>
      </c>
      <c r="D7439" s="267" t="s">
        <v>689</v>
      </c>
      <c r="E7439" s="1" t="s">
        <v>4458</v>
      </c>
      <c r="F7439" s="1" t="s">
        <v>2340</v>
      </c>
      <c r="G7439" s="1"/>
      <c r="H7439" s="342">
        <v>3480.1255907645591</v>
      </c>
      <c r="I7439" s="327">
        <v>2081.4827717687335</v>
      </c>
      <c r="J7439" s="35">
        <v>0</v>
      </c>
      <c r="K7439" s="1">
        <v>0</v>
      </c>
      <c r="L7439" s="32" t="s">
        <v>5551</v>
      </c>
      <c r="M7439" s="32" t="s">
        <v>5542</v>
      </c>
      <c r="N7439" s="32" t="s">
        <v>2404</v>
      </c>
      <c r="O7439" s="1" t="s">
        <v>2405</v>
      </c>
      <c r="P7439" s="185" t="s">
        <v>64</v>
      </c>
      <c r="Q7439" s="186" t="s">
        <v>65</v>
      </c>
      <c r="R7439" s="1">
        <v>1</v>
      </c>
      <c r="S7439" s="1" t="s">
        <v>2254</v>
      </c>
      <c r="T7439" s="62">
        <v>1218933.28</v>
      </c>
      <c r="U7439" s="62">
        <v>1134292.5</v>
      </c>
      <c r="Z7439" s="1" t="s">
        <v>68</v>
      </c>
      <c r="AA7439" s="1"/>
      <c r="AW7439" s="1"/>
      <c r="AX7439" s="1"/>
      <c r="AY7439" s="1"/>
      <c r="AZ7439" s="1"/>
      <c r="BA7439" s="1"/>
      <c r="BB7439" s="1"/>
      <c r="BN7439" s="50" t="s">
        <v>4578</v>
      </c>
      <c r="BO7439" s="58" t="str">
        <f t="shared" si="116"/>
        <v>境内资产</v>
      </c>
      <c r="BP7439" s="58" t="str">
        <f>IF(M7439="",VLOOKUP(D7439,Sheet4!$A$1:$B$92,2,0),VLOOKUP(Q7439,Sheet4!$A$1:$B$92,2,0))</f>
        <v>保险资产管理产品</v>
      </c>
    </row>
    <row r="7440" spans="1:68">
      <c r="A7440" s="1" t="s">
        <v>2290</v>
      </c>
      <c r="B7440" s="32" t="s">
        <v>2341</v>
      </c>
      <c r="C7440" s="252" t="s">
        <v>5552</v>
      </c>
      <c r="D7440" s="267" t="s">
        <v>689</v>
      </c>
      <c r="E7440" s="1" t="s">
        <v>4459</v>
      </c>
      <c r="F7440" s="1" t="s">
        <v>2341</v>
      </c>
      <c r="G7440" s="1"/>
      <c r="H7440" s="342">
        <v>4181.3405945801487</v>
      </c>
      <c r="I7440" s="327">
        <v>1901.6001518153109</v>
      </c>
      <c r="J7440" s="35">
        <v>0</v>
      </c>
      <c r="K7440" s="1">
        <v>0</v>
      </c>
      <c r="L7440" s="32" t="s">
        <v>5551</v>
      </c>
      <c r="M7440" s="32" t="s">
        <v>5542</v>
      </c>
      <c r="N7440" s="32" t="s">
        <v>2404</v>
      </c>
      <c r="O7440" s="1" t="s">
        <v>2405</v>
      </c>
      <c r="P7440" s="185" t="s">
        <v>64</v>
      </c>
      <c r="Q7440" s="186" t="s">
        <v>65</v>
      </c>
      <c r="R7440" s="1">
        <v>1</v>
      </c>
      <c r="S7440" s="1" t="s">
        <v>2254</v>
      </c>
      <c r="T7440" s="62">
        <v>1218933.28</v>
      </c>
      <c r="U7440" s="62">
        <v>1134292.5</v>
      </c>
      <c r="Z7440" s="1" t="s">
        <v>68</v>
      </c>
      <c r="AA7440" s="1"/>
      <c r="AW7440" s="1"/>
      <c r="AX7440" s="1"/>
      <c r="AY7440" s="1"/>
      <c r="AZ7440" s="1"/>
      <c r="BA7440" s="1"/>
      <c r="BB7440" s="1"/>
      <c r="BN7440" s="50" t="s">
        <v>4578</v>
      </c>
      <c r="BO7440" s="58" t="str">
        <f t="shared" si="116"/>
        <v>境内资产</v>
      </c>
      <c r="BP7440" s="58" t="str">
        <f>IF(M7440="",VLOOKUP(D7440,Sheet4!$A$1:$B$92,2,0),VLOOKUP(Q7440,Sheet4!$A$1:$B$92,2,0))</f>
        <v>保险资产管理产品</v>
      </c>
    </row>
    <row r="7441" spans="1:68">
      <c r="A7441" s="1" t="s">
        <v>2291</v>
      </c>
      <c r="B7441" s="32" t="s">
        <v>2342</v>
      </c>
      <c r="C7441" s="252" t="s">
        <v>5552</v>
      </c>
      <c r="D7441" s="267" t="s">
        <v>689</v>
      </c>
      <c r="E7441" s="1" t="s">
        <v>3211</v>
      </c>
      <c r="F7441" s="1" t="s">
        <v>2342</v>
      </c>
      <c r="G7441" s="1"/>
      <c r="H7441" s="342">
        <v>286.47161879971469</v>
      </c>
      <c r="I7441" s="327">
        <v>244.78360889916158</v>
      </c>
      <c r="J7441" s="35">
        <v>0</v>
      </c>
      <c r="K7441" s="1">
        <v>0</v>
      </c>
      <c r="L7441" s="32" t="s">
        <v>5551</v>
      </c>
      <c r="M7441" s="32" t="s">
        <v>5542</v>
      </c>
      <c r="N7441" s="32" t="s">
        <v>2404</v>
      </c>
      <c r="O7441" s="1" t="s">
        <v>2405</v>
      </c>
      <c r="P7441" s="185" t="s">
        <v>64</v>
      </c>
      <c r="Q7441" s="186" t="s">
        <v>65</v>
      </c>
      <c r="R7441" s="1">
        <v>1</v>
      </c>
      <c r="S7441" s="1" t="s">
        <v>2254</v>
      </c>
      <c r="T7441" s="62">
        <v>1218933.28</v>
      </c>
      <c r="U7441" s="62">
        <v>1134292.5</v>
      </c>
      <c r="Z7441" s="1" t="s">
        <v>68</v>
      </c>
      <c r="AA7441" s="1"/>
      <c r="AW7441" s="1"/>
      <c r="AX7441" s="1"/>
      <c r="AY7441" s="1"/>
      <c r="AZ7441" s="1"/>
      <c r="BA7441" s="1"/>
      <c r="BB7441" s="1"/>
      <c r="BN7441" s="50" t="s">
        <v>4578</v>
      </c>
      <c r="BO7441" s="58" t="str">
        <f t="shared" si="116"/>
        <v>境内资产</v>
      </c>
      <c r="BP7441" s="58" t="str">
        <f>IF(M7441="",VLOOKUP(D7441,Sheet4!$A$1:$B$92,2,0),VLOOKUP(Q7441,Sheet4!$A$1:$B$92,2,0))</f>
        <v>保险资产管理产品</v>
      </c>
    </row>
    <row r="7442" spans="1:68">
      <c r="A7442" s="1" t="s">
        <v>2292</v>
      </c>
      <c r="B7442" s="32" t="s">
        <v>2343</v>
      </c>
      <c r="C7442" s="252" t="s">
        <v>5552</v>
      </c>
      <c r="D7442" s="267" t="s">
        <v>689</v>
      </c>
      <c r="E7442" s="1" t="s">
        <v>3219</v>
      </c>
      <c r="F7442" s="1" t="s">
        <v>2343</v>
      </c>
      <c r="G7442" s="1"/>
      <c r="H7442" s="342">
        <v>5529.5529319181114</v>
      </c>
      <c r="I7442" s="327">
        <v>3671.6463635062082</v>
      </c>
      <c r="J7442" s="35">
        <v>0</v>
      </c>
      <c r="K7442" s="1">
        <v>0</v>
      </c>
      <c r="L7442" s="32" t="s">
        <v>5551</v>
      </c>
      <c r="M7442" s="32" t="s">
        <v>5542</v>
      </c>
      <c r="N7442" s="32" t="s">
        <v>2404</v>
      </c>
      <c r="O7442" s="1" t="s">
        <v>2405</v>
      </c>
      <c r="P7442" s="185" t="s">
        <v>64</v>
      </c>
      <c r="Q7442" s="186" t="s">
        <v>65</v>
      </c>
      <c r="R7442" s="1">
        <v>1</v>
      </c>
      <c r="S7442" s="1" t="s">
        <v>2254</v>
      </c>
      <c r="T7442" s="62">
        <v>1218933.28</v>
      </c>
      <c r="U7442" s="62">
        <v>1134292.5</v>
      </c>
      <c r="Z7442" s="1" t="s">
        <v>280</v>
      </c>
      <c r="AA7442" s="1"/>
      <c r="AW7442" s="1"/>
      <c r="AX7442" s="1"/>
      <c r="AY7442" s="1"/>
      <c r="AZ7442" s="1"/>
      <c r="BA7442" s="1"/>
      <c r="BB7442" s="1"/>
      <c r="BN7442" s="50" t="s">
        <v>4578</v>
      </c>
      <c r="BO7442" s="58" t="str">
        <f t="shared" si="116"/>
        <v>境内资产</v>
      </c>
      <c r="BP7442" s="58" t="str">
        <f>IF(M7442="",VLOOKUP(D7442,Sheet4!$A$1:$B$92,2,0),VLOOKUP(Q7442,Sheet4!$A$1:$B$92,2,0))</f>
        <v>保险资产管理产品</v>
      </c>
    </row>
    <row r="7443" spans="1:68">
      <c r="A7443" s="1" t="s">
        <v>2293</v>
      </c>
      <c r="B7443" s="32" t="s">
        <v>2344</v>
      </c>
      <c r="C7443" s="252" t="s">
        <v>5552</v>
      </c>
      <c r="D7443" s="267" t="s">
        <v>689</v>
      </c>
      <c r="E7443" s="1" t="s">
        <v>3250</v>
      </c>
      <c r="F7443" s="1" t="s">
        <v>2344</v>
      </c>
      <c r="G7443" s="1"/>
      <c r="H7443" s="342">
        <v>3545.5729325897505</v>
      </c>
      <c r="I7443" s="327">
        <v>3339.337662327936</v>
      </c>
      <c r="J7443" s="35">
        <v>0</v>
      </c>
      <c r="K7443" s="1">
        <v>0</v>
      </c>
      <c r="L7443" s="32" t="s">
        <v>5551</v>
      </c>
      <c r="M7443" s="32" t="s">
        <v>5542</v>
      </c>
      <c r="N7443" s="32" t="s">
        <v>2404</v>
      </c>
      <c r="O7443" s="1" t="s">
        <v>2405</v>
      </c>
      <c r="P7443" s="185" t="s">
        <v>64</v>
      </c>
      <c r="Q7443" s="186" t="s">
        <v>65</v>
      </c>
      <c r="R7443" s="1">
        <v>1</v>
      </c>
      <c r="S7443" s="1" t="s">
        <v>2254</v>
      </c>
      <c r="T7443" s="62">
        <v>1218933.28</v>
      </c>
      <c r="U7443" s="62">
        <v>1134292.5</v>
      </c>
      <c r="Z7443" s="1" t="s">
        <v>68</v>
      </c>
      <c r="AA7443" s="1"/>
      <c r="AW7443" s="1"/>
      <c r="AX7443" s="1"/>
      <c r="AY7443" s="1"/>
      <c r="AZ7443" s="1"/>
      <c r="BA7443" s="1"/>
      <c r="BB7443" s="1"/>
      <c r="BN7443" s="50" t="s">
        <v>4578</v>
      </c>
      <c r="BO7443" s="58" t="str">
        <f t="shared" si="116"/>
        <v>境内资产</v>
      </c>
      <c r="BP7443" s="58" t="str">
        <f>IF(M7443="",VLOOKUP(D7443,Sheet4!$A$1:$B$92,2,0),VLOOKUP(Q7443,Sheet4!$A$1:$B$92,2,0))</f>
        <v>保险资产管理产品</v>
      </c>
    </row>
    <row r="7444" spans="1:68">
      <c r="A7444" s="1" t="s">
        <v>2294</v>
      </c>
      <c r="B7444" s="32" t="s">
        <v>2345</v>
      </c>
      <c r="C7444" s="252" t="s">
        <v>5552</v>
      </c>
      <c r="D7444" s="267" t="s">
        <v>689</v>
      </c>
      <c r="E7444" s="1" t="s">
        <v>3510</v>
      </c>
      <c r="F7444" s="1" t="s">
        <v>2345</v>
      </c>
      <c r="G7444" s="1"/>
      <c r="H7444" s="342">
        <v>6395.8161182911281</v>
      </c>
      <c r="I7444" s="327">
        <v>5112.5369716554487</v>
      </c>
      <c r="J7444" s="35">
        <v>0</v>
      </c>
      <c r="K7444" s="1">
        <v>0</v>
      </c>
      <c r="L7444" s="32" t="s">
        <v>5551</v>
      </c>
      <c r="M7444" s="32" t="s">
        <v>5542</v>
      </c>
      <c r="N7444" s="32" t="s">
        <v>2404</v>
      </c>
      <c r="O7444" s="1" t="s">
        <v>2405</v>
      </c>
      <c r="P7444" s="185" t="s">
        <v>64</v>
      </c>
      <c r="Q7444" s="186" t="s">
        <v>65</v>
      </c>
      <c r="R7444" s="1">
        <v>1</v>
      </c>
      <c r="S7444" s="1" t="s">
        <v>2254</v>
      </c>
      <c r="T7444" s="62">
        <v>1218933.28</v>
      </c>
      <c r="U7444" s="62">
        <v>1134292.5</v>
      </c>
      <c r="Z7444" s="1" t="s">
        <v>68</v>
      </c>
      <c r="AA7444" s="1"/>
      <c r="AW7444" s="1"/>
      <c r="AX7444" s="1"/>
      <c r="AY7444" s="1"/>
      <c r="AZ7444" s="1"/>
      <c r="BA7444" s="1"/>
      <c r="BB7444" s="1"/>
      <c r="BN7444" s="50" t="s">
        <v>4578</v>
      </c>
      <c r="BO7444" s="58" t="str">
        <f t="shared" si="116"/>
        <v>境内资产</v>
      </c>
      <c r="BP7444" s="58" t="str">
        <f>IF(M7444="",VLOOKUP(D7444,Sheet4!$A$1:$B$92,2,0),VLOOKUP(Q7444,Sheet4!$A$1:$B$92,2,0))</f>
        <v>保险资产管理产品</v>
      </c>
    </row>
    <row r="7445" spans="1:68">
      <c r="A7445" s="1" t="s">
        <v>1975</v>
      </c>
      <c r="B7445" s="32" t="s">
        <v>1976</v>
      </c>
      <c r="C7445" s="252" t="s">
        <v>5552</v>
      </c>
      <c r="D7445" s="267" t="s">
        <v>672</v>
      </c>
      <c r="E7445" s="1" t="s">
        <v>3108</v>
      </c>
      <c r="F7445" s="1" t="s">
        <v>1976</v>
      </c>
      <c r="G7445" s="1"/>
      <c r="H7445" s="342">
        <v>8.9196711667955864</v>
      </c>
      <c r="I7445" s="327">
        <v>8.9196711667955864</v>
      </c>
      <c r="J7445" s="35">
        <v>0</v>
      </c>
      <c r="K7445" s="1">
        <v>0</v>
      </c>
      <c r="L7445" s="32" t="s">
        <v>5551</v>
      </c>
      <c r="M7445" s="32" t="s">
        <v>5542</v>
      </c>
      <c r="N7445" s="32" t="s">
        <v>2404</v>
      </c>
      <c r="O7445" s="1" t="s">
        <v>2405</v>
      </c>
      <c r="P7445" s="185" t="s">
        <v>64</v>
      </c>
      <c r="Q7445" s="186" t="s">
        <v>65</v>
      </c>
      <c r="R7445" s="1">
        <v>1</v>
      </c>
      <c r="S7445" s="1" t="s">
        <v>2254</v>
      </c>
      <c r="T7445" s="62">
        <v>1218933.28</v>
      </c>
      <c r="U7445" s="62">
        <v>1134292.5</v>
      </c>
      <c r="Z7445" s="1" t="s">
        <v>68</v>
      </c>
      <c r="AA7445" s="1"/>
      <c r="AW7445" s="1"/>
      <c r="AX7445" s="1"/>
      <c r="AY7445" s="1"/>
      <c r="AZ7445" s="1"/>
      <c r="BA7445" s="1"/>
      <c r="BB7445" s="1"/>
      <c r="BN7445" s="50" t="s">
        <v>4578</v>
      </c>
      <c r="BO7445" s="58" t="str">
        <f t="shared" si="116"/>
        <v>境内资产</v>
      </c>
      <c r="BP7445" s="58" t="str">
        <f>IF(M7445="",VLOOKUP(D7445,Sheet4!$A$1:$B$92,2,0),VLOOKUP(Q7445,Sheet4!$A$1:$B$92,2,0))</f>
        <v>保险资产管理产品</v>
      </c>
    </row>
    <row r="7446" spans="1:68">
      <c r="A7446" s="1" t="s">
        <v>2123</v>
      </c>
      <c r="B7446" s="32" t="s">
        <v>2346</v>
      </c>
      <c r="C7446" s="252" t="s">
        <v>5552</v>
      </c>
      <c r="D7446" s="267" t="s">
        <v>689</v>
      </c>
      <c r="E7446" s="1" t="s">
        <v>4368</v>
      </c>
      <c r="F7446" s="1" t="s">
        <v>2346</v>
      </c>
      <c r="G7446" s="1"/>
      <c r="H7446" s="342">
        <v>121.99576233340217</v>
      </c>
      <c r="I7446" s="327">
        <v>121.99576233340217</v>
      </c>
      <c r="J7446" s="35">
        <v>0</v>
      </c>
      <c r="K7446" s="1">
        <v>0</v>
      </c>
      <c r="L7446" s="32" t="s">
        <v>5551</v>
      </c>
      <c r="M7446" s="32" t="s">
        <v>5542</v>
      </c>
      <c r="N7446" s="32" t="s">
        <v>2404</v>
      </c>
      <c r="O7446" s="1" t="s">
        <v>2405</v>
      </c>
      <c r="P7446" s="185" t="s">
        <v>64</v>
      </c>
      <c r="Q7446" s="186" t="s">
        <v>65</v>
      </c>
      <c r="R7446" s="1">
        <v>1</v>
      </c>
      <c r="S7446" s="1" t="s">
        <v>2254</v>
      </c>
      <c r="T7446" s="62">
        <v>1218933.28</v>
      </c>
      <c r="U7446" s="62">
        <v>1134292.5</v>
      </c>
      <c r="Z7446" s="1" t="s">
        <v>68</v>
      </c>
      <c r="AA7446" s="1"/>
      <c r="AW7446" s="1"/>
      <c r="AX7446" s="1"/>
      <c r="AY7446" s="1"/>
      <c r="AZ7446" s="1"/>
      <c r="BA7446" s="1"/>
      <c r="BB7446" s="1"/>
      <c r="BN7446" s="50" t="s">
        <v>4578</v>
      </c>
      <c r="BO7446" s="58" t="str">
        <f t="shared" si="116"/>
        <v>境内资产</v>
      </c>
      <c r="BP7446" s="58" t="str">
        <f>IF(M7446="",VLOOKUP(D7446,Sheet4!$A$1:$B$92,2,0),VLOOKUP(Q7446,Sheet4!$A$1:$B$92,2,0))</f>
        <v>保险资产管理产品</v>
      </c>
    </row>
    <row r="7447" spans="1:68">
      <c r="A7447" s="1" t="s">
        <v>1615</v>
      </c>
      <c r="B7447" s="32" t="s">
        <v>1616</v>
      </c>
      <c r="C7447" s="252" t="s">
        <v>5552</v>
      </c>
      <c r="D7447" s="267" t="s">
        <v>689</v>
      </c>
      <c r="E7447" s="1" t="s">
        <v>1617</v>
      </c>
      <c r="F7447" s="1" t="s">
        <v>1616</v>
      </c>
      <c r="G7447" s="1"/>
      <c r="H7447" s="342">
        <v>88.509866509526972</v>
      </c>
      <c r="I7447" s="327">
        <v>88.509866509526972</v>
      </c>
      <c r="J7447" s="35">
        <v>0</v>
      </c>
      <c r="K7447" s="1">
        <v>0</v>
      </c>
      <c r="L7447" s="32" t="s">
        <v>5551</v>
      </c>
      <c r="M7447" s="32" t="s">
        <v>5542</v>
      </c>
      <c r="N7447" s="32" t="s">
        <v>2404</v>
      </c>
      <c r="O7447" s="1" t="s">
        <v>2405</v>
      </c>
      <c r="P7447" s="185" t="s">
        <v>64</v>
      </c>
      <c r="Q7447" s="186" t="s">
        <v>65</v>
      </c>
      <c r="R7447" s="1">
        <v>1</v>
      </c>
      <c r="S7447" s="1" t="s">
        <v>2254</v>
      </c>
      <c r="T7447" s="62">
        <v>1218933.28</v>
      </c>
      <c r="U7447" s="62">
        <v>1134292.5</v>
      </c>
      <c r="Z7447" s="1" t="s">
        <v>68</v>
      </c>
      <c r="AA7447" s="1"/>
      <c r="AW7447" s="1"/>
      <c r="AX7447" s="1"/>
      <c r="AY7447" s="1"/>
      <c r="AZ7447" s="1"/>
      <c r="BA7447" s="1"/>
      <c r="BB7447" s="1"/>
      <c r="BN7447" s="50" t="s">
        <v>4578</v>
      </c>
      <c r="BO7447" s="58" t="str">
        <f t="shared" si="116"/>
        <v>境内资产</v>
      </c>
      <c r="BP7447" s="58" t="str">
        <f>IF(M7447="",VLOOKUP(D7447,Sheet4!$A$1:$B$92,2,0),VLOOKUP(Q7447,Sheet4!$A$1:$B$92,2,0))</f>
        <v>保险资产管理产品</v>
      </c>
    </row>
    <row r="7448" spans="1:68">
      <c r="A7448" s="1" t="s">
        <v>1654</v>
      </c>
      <c r="B7448" s="32" t="s">
        <v>1655</v>
      </c>
      <c r="C7448" s="252" t="s">
        <v>5552</v>
      </c>
      <c r="D7448" s="267" t="s">
        <v>672</v>
      </c>
      <c r="E7448" s="1" t="s">
        <v>1656</v>
      </c>
      <c r="F7448" s="1" t="s">
        <v>1655</v>
      </c>
      <c r="G7448" s="1"/>
      <c r="H7448" s="342">
        <v>162.83965182978866</v>
      </c>
      <c r="I7448" s="327">
        <v>220.13508488101058</v>
      </c>
      <c r="J7448" s="35">
        <v>0</v>
      </c>
      <c r="K7448" s="1">
        <v>0</v>
      </c>
      <c r="L7448" s="32" t="s">
        <v>5551</v>
      </c>
      <c r="M7448" s="32" t="s">
        <v>5542</v>
      </c>
      <c r="N7448" s="32" t="s">
        <v>2404</v>
      </c>
      <c r="O7448" s="1" t="s">
        <v>2405</v>
      </c>
      <c r="P7448" s="185" t="s">
        <v>64</v>
      </c>
      <c r="Q7448" s="186" t="s">
        <v>65</v>
      </c>
      <c r="R7448" s="1">
        <v>1</v>
      </c>
      <c r="S7448" s="1" t="s">
        <v>2254</v>
      </c>
      <c r="T7448" s="62">
        <v>1218933.28</v>
      </c>
      <c r="U7448" s="62">
        <v>1134292.5</v>
      </c>
      <c r="Z7448" s="1" t="s">
        <v>68</v>
      </c>
      <c r="AA7448" s="1"/>
      <c r="AW7448" s="1"/>
      <c r="AX7448" s="1"/>
      <c r="AY7448" s="1"/>
      <c r="AZ7448" s="1"/>
      <c r="BA7448" s="1"/>
      <c r="BB7448" s="1"/>
      <c r="BN7448" s="50" t="s">
        <v>4578</v>
      </c>
      <c r="BO7448" s="58" t="str">
        <f t="shared" si="116"/>
        <v>境内资产</v>
      </c>
      <c r="BP7448" s="58" t="str">
        <f>IF(M7448="",VLOOKUP(D7448,Sheet4!$A$1:$B$92,2,0),VLOOKUP(Q7448,Sheet4!$A$1:$B$92,2,0))</f>
        <v>保险资产管理产品</v>
      </c>
    </row>
    <row r="7449" spans="1:68">
      <c r="A7449" s="1" t="s">
        <v>1734</v>
      </c>
      <c r="B7449" s="32" t="s">
        <v>1735</v>
      </c>
      <c r="C7449" s="252" t="s">
        <v>5552</v>
      </c>
      <c r="D7449" s="267" t="s">
        <v>678</v>
      </c>
      <c r="E7449" s="1" t="s">
        <v>1736</v>
      </c>
      <c r="F7449" s="1" t="s">
        <v>1735</v>
      </c>
      <c r="G7449" s="1"/>
      <c r="H7449" s="342">
        <v>35.011009785225482</v>
      </c>
      <c r="I7449" s="327">
        <v>15.53034715144517</v>
      </c>
      <c r="J7449" s="35">
        <v>0</v>
      </c>
      <c r="K7449" s="1">
        <v>0</v>
      </c>
      <c r="L7449" s="32" t="s">
        <v>5551</v>
      </c>
      <c r="M7449" s="32" t="s">
        <v>5542</v>
      </c>
      <c r="N7449" s="32" t="s">
        <v>2404</v>
      </c>
      <c r="O7449" s="1" t="s">
        <v>2405</v>
      </c>
      <c r="P7449" s="185" t="s">
        <v>64</v>
      </c>
      <c r="Q7449" s="186" t="s">
        <v>65</v>
      </c>
      <c r="R7449" s="1">
        <v>1</v>
      </c>
      <c r="S7449" s="1" t="s">
        <v>2254</v>
      </c>
      <c r="T7449" s="62">
        <v>1218933.28</v>
      </c>
      <c r="U7449" s="62">
        <v>1134292.5</v>
      </c>
      <c r="Z7449" s="1" t="s">
        <v>68</v>
      </c>
      <c r="AA7449" s="1"/>
      <c r="AW7449" s="1"/>
      <c r="AX7449" s="1"/>
      <c r="AY7449" s="1"/>
      <c r="AZ7449" s="1"/>
      <c r="BA7449" s="1"/>
      <c r="BB7449" s="1"/>
      <c r="BN7449" s="50" t="s">
        <v>4578</v>
      </c>
      <c r="BO7449" s="58" t="str">
        <f t="shared" si="116"/>
        <v>境内资产</v>
      </c>
      <c r="BP7449" s="58" t="str">
        <f>IF(M7449="",VLOOKUP(D7449,Sheet4!$A$1:$B$92,2,0),VLOOKUP(Q7449,Sheet4!$A$1:$B$92,2,0))</f>
        <v>保险资产管理产品</v>
      </c>
    </row>
    <row r="7450" spans="1:68">
      <c r="A7450" s="1" t="s">
        <v>1737</v>
      </c>
      <c r="B7450" s="32" t="s">
        <v>1738</v>
      </c>
      <c r="C7450" s="252" t="s">
        <v>5552</v>
      </c>
      <c r="D7450" s="267" t="s">
        <v>678</v>
      </c>
      <c r="E7450" s="1" t="s">
        <v>1739</v>
      </c>
      <c r="F7450" s="1" t="s">
        <v>1738</v>
      </c>
      <c r="G7450" s="1"/>
      <c r="H7450" s="342">
        <v>11.601212311654029</v>
      </c>
      <c r="I7450" s="327">
        <v>6.6552809818714787</v>
      </c>
      <c r="J7450" s="35">
        <v>0</v>
      </c>
      <c r="K7450" s="1">
        <v>0</v>
      </c>
      <c r="L7450" s="32" t="s">
        <v>5551</v>
      </c>
      <c r="M7450" s="32" t="s">
        <v>5542</v>
      </c>
      <c r="N7450" s="32" t="s">
        <v>2404</v>
      </c>
      <c r="O7450" s="1" t="s">
        <v>2405</v>
      </c>
      <c r="P7450" s="185" t="s">
        <v>64</v>
      </c>
      <c r="Q7450" s="186" t="s">
        <v>65</v>
      </c>
      <c r="R7450" s="1">
        <v>1</v>
      </c>
      <c r="S7450" s="1" t="s">
        <v>2254</v>
      </c>
      <c r="T7450" s="62">
        <v>1218933.28</v>
      </c>
      <c r="U7450" s="62">
        <v>1134292.5</v>
      </c>
      <c r="Z7450" s="1" t="s">
        <v>68</v>
      </c>
      <c r="AA7450" s="1"/>
      <c r="AW7450" s="1"/>
      <c r="AX7450" s="1"/>
      <c r="AY7450" s="1"/>
      <c r="AZ7450" s="1"/>
      <c r="BA7450" s="1"/>
      <c r="BB7450" s="1"/>
      <c r="BN7450" s="50" t="s">
        <v>4578</v>
      </c>
      <c r="BO7450" s="58" t="str">
        <f t="shared" si="116"/>
        <v>境内资产</v>
      </c>
      <c r="BP7450" s="58" t="str">
        <f>IF(M7450="",VLOOKUP(D7450,Sheet4!$A$1:$B$92,2,0),VLOOKUP(Q7450,Sheet4!$A$1:$B$92,2,0))</f>
        <v>保险资产管理产品</v>
      </c>
    </row>
    <row r="7451" spans="1:68">
      <c r="A7451" s="1" t="s">
        <v>1743</v>
      </c>
      <c r="B7451" s="32" t="s">
        <v>1744</v>
      </c>
      <c r="C7451" s="252" t="s">
        <v>5552</v>
      </c>
      <c r="D7451" s="267" t="s">
        <v>678</v>
      </c>
      <c r="E7451" s="1" t="s">
        <v>1745</v>
      </c>
      <c r="F7451" s="1" t="s">
        <v>1744</v>
      </c>
      <c r="G7451" s="1"/>
      <c r="H7451" s="342">
        <v>26.28984431834013</v>
      </c>
      <c r="I7451" s="327">
        <v>17.904176639412292</v>
      </c>
      <c r="J7451" s="35">
        <v>0</v>
      </c>
      <c r="K7451" s="1">
        <v>0</v>
      </c>
      <c r="L7451" s="32" t="s">
        <v>5551</v>
      </c>
      <c r="M7451" s="32" t="s">
        <v>5542</v>
      </c>
      <c r="N7451" s="32" t="s">
        <v>2404</v>
      </c>
      <c r="O7451" s="1" t="s">
        <v>2405</v>
      </c>
      <c r="P7451" s="185" t="s">
        <v>64</v>
      </c>
      <c r="Q7451" s="186" t="s">
        <v>65</v>
      </c>
      <c r="R7451" s="1">
        <v>1</v>
      </c>
      <c r="S7451" s="1" t="s">
        <v>2254</v>
      </c>
      <c r="T7451" s="62">
        <v>1218933.28</v>
      </c>
      <c r="U7451" s="62">
        <v>1134292.5</v>
      </c>
      <c r="Z7451" s="1" t="s">
        <v>68</v>
      </c>
      <c r="AA7451" s="1"/>
      <c r="AW7451" s="1"/>
      <c r="AX7451" s="1"/>
      <c r="AY7451" s="1"/>
      <c r="AZ7451" s="1"/>
      <c r="BA7451" s="1"/>
      <c r="BB7451" s="1"/>
      <c r="BN7451" s="50" t="s">
        <v>4578</v>
      </c>
      <c r="BO7451" s="58" t="str">
        <f t="shared" si="116"/>
        <v>境内资产</v>
      </c>
      <c r="BP7451" s="58" t="str">
        <f>IF(M7451="",VLOOKUP(D7451,Sheet4!$A$1:$B$92,2,0),VLOOKUP(Q7451,Sheet4!$A$1:$B$92,2,0))</f>
        <v>保险资产管理产品</v>
      </c>
    </row>
    <row r="7452" spans="1:68">
      <c r="A7452" s="1" t="s">
        <v>2011</v>
      </c>
      <c r="B7452" s="32" t="s">
        <v>2012</v>
      </c>
      <c r="C7452" s="252" t="s">
        <v>5552</v>
      </c>
      <c r="D7452" s="267" t="s">
        <v>678</v>
      </c>
      <c r="E7452" s="1" t="s">
        <v>2792</v>
      </c>
      <c r="F7452" s="1" t="s">
        <v>2012</v>
      </c>
      <c r="G7452" s="1"/>
      <c r="H7452" s="342">
        <v>15.175104696709351</v>
      </c>
      <c r="I7452" s="327">
        <v>9.9257516876354952</v>
      </c>
      <c r="J7452" s="35">
        <v>0</v>
      </c>
      <c r="K7452" s="1">
        <v>0</v>
      </c>
      <c r="L7452" s="32" t="s">
        <v>5551</v>
      </c>
      <c r="M7452" s="32" t="s">
        <v>5542</v>
      </c>
      <c r="N7452" s="32" t="s">
        <v>2404</v>
      </c>
      <c r="O7452" s="1" t="s">
        <v>2405</v>
      </c>
      <c r="P7452" s="185" t="s">
        <v>64</v>
      </c>
      <c r="Q7452" s="186" t="s">
        <v>65</v>
      </c>
      <c r="R7452" s="1">
        <v>1</v>
      </c>
      <c r="S7452" s="1" t="s">
        <v>2254</v>
      </c>
      <c r="T7452" s="62">
        <v>1218933.28</v>
      </c>
      <c r="U7452" s="62">
        <v>1134292.5</v>
      </c>
      <c r="Z7452" s="1" t="s">
        <v>68</v>
      </c>
      <c r="AA7452" s="1"/>
      <c r="AW7452" s="1"/>
      <c r="AX7452" s="1"/>
      <c r="AY7452" s="1"/>
      <c r="AZ7452" s="1"/>
      <c r="BA7452" s="1"/>
      <c r="BB7452" s="1"/>
      <c r="BN7452" s="50" t="s">
        <v>4578</v>
      </c>
      <c r="BO7452" s="58" t="str">
        <f t="shared" si="116"/>
        <v>境内资产</v>
      </c>
      <c r="BP7452" s="58" t="str">
        <f>IF(M7452="",VLOOKUP(D7452,Sheet4!$A$1:$B$92,2,0),VLOOKUP(Q7452,Sheet4!$A$1:$B$92,2,0))</f>
        <v>保险资产管理产品</v>
      </c>
    </row>
    <row r="7453" spans="1:68">
      <c r="A7453" s="1" t="s">
        <v>2013</v>
      </c>
      <c r="B7453" s="32" t="s">
        <v>2014</v>
      </c>
      <c r="C7453" s="252" t="s">
        <v>5552</v>
      </c>
      <c r="D7453" s="267" t="s">
        <v>678</v>
      </c>
      <c r="E7453" s="1" t="s">
        <v>2793</v>
      </c>
      <c r="F7453" s="1" t="s">
        <v>2014</v>
      </c>
      <c r="G7453" s="1"/>
      <c r="H7453" s="342">
        <v>7.4386057620579846</v>
      </c>
      <c r="I7453" s="327">
        <v>7.7620234038865918</v>
      </c>
      <c r="J7453" s="35">
        <v>0</v>
      </c>
      <c r="K7453" s="1">
        <v>0</v>
      </c>
      <c r="L7453" s="32" t="s">
        <v>5551</v>
      </c>
      <c r="M7453" s="32" t="s">
        <v>5542</v>
      </c>
      <c r="N7453" s="32" t="s">
        <v>2404</v>
      </c>
      <c r="O7453" s="1" t="s">
        <v>2405</v>
      </c>
      <c r="P7453" s="185" t="s">
        <v>64</v>
      </c>
      <c r="Q7453" s="186" t="s">
        <v>65</v>
      </c>
      <c r="R7453" s="1">
        <v>1</v>
      </c>
      <c r="S7453" s="1" t="s">
        <v>2254</v>
      </c>
      <c r="T7453" s="62">
        <v>1218933.28</v>
      </c>
      <c r="U7453" s="62">
        <v>1134292.5</v>
      </c>
      <c r="Z7453" s="1" t="s">
        <v>68</v>
      </c>
      <c r="AA7453" s="1"/>
      <c r="AW7453" s="1"/>
      <c r="AX7453" s="1"/>
      <c r="AY7453" s="1"/>
      <c r="AZ7453" s="1"/>
      <c r="BA7453" s="1"/>
      <c r="BB7453" s="1"/>
      <c r="BN7453" s="50" t="s">
        <v>4578</v>
      </c>
      <c r="BO7453" s="58" t="str">
        <f t="shared" si="116"/>
        <v>境内资产</v>
      </c>
      <c r="BP7453" s="58" t="str">
        <f>IF(M7453="",VLOOKUP(D7453,Sheet4!$A$1:$B$92,2,0),VLOOKUP(Q7453,Sheet4!$A$1:$B$92,2,0))</f>
        <v>保险资产管理产品</v>
      </c>
    </row>
    <row r="7454" spans="1:68">
      <c r="A7454" s="1" t="s">
        <v>2019</v>
      </c>
      <c r="B7454" s="32" t="s">
        <v>2020</v>
      </c>
      <c r="C7454" s="252" t="s">
        <v>5552</v>
      </c>
      <c r="D7454" s="267" t="s">
        <v>678</v>
      </c>
      <c r="E7454" s="1" t="s">
        <v>2795</v>
      </c>
      <c r="F7454" s="1" t="s">
        <v>2020</v>
      </c>
      <c r="G7454" s="1"/>
      <c r="H7454" s="342">
        <v>2.5207118591006261</v>
      </c>
      <c r="I7454" s="327">
        <v>5.2915706965852838</v>
      </c>
      <c r="J7454" s="35">
        <v>0</v>
      </c>
      <c r="K7454" s="1">
        <v>0</v>
      </c>
      <c r="L7454" s="32" t="s">
        <v>5551</v>
      </c>
      <c r="M7454" s="32" t="s">
        <v>5542</v>
      </c>
      <c r="N7454" s="32" t="s">
        <v>2404</v>
      </c>
      <c r="O7454" s="1" t="s">
        <v>2405</v>
      </c>
      <c r="P7454" s="185" t="s">
        <v>64</v>
      </c>
      <c r="Q7454" s="186" t="s">
        <v>65</v>
      </c>
      <c r="R7454" s="1">
        <v>1</v>
      </c>
      <c r="S7454" s="1" t="s">
        <v>2254</v>
      </c>
      <c r="T7454" s="62">
        <v>1218933.28</v>
      </c>
      <c r="U7454" s="62">
        <v>1134292.5</v>
      </c>
      <c r="Z7454" s="1" t="s">
        <v>68</v>
      </c>
      <c r="AW7454" s="1"/>
      <c r="AX7454" s="1"/>
      <c r="AY7454" s="1"/>
      <c r="AZ7454" s="1"/>
      <c r="BA7454" s="1"/>
      <c r="BB7454" s="1"/>
      <c r="BN7454" s="50" t="s">
        <v>4578</v>
      </c>
      <c r="BO7454" s="58" t="str">
        <f t="shared" si="116"/>
        <v>境内资产</v>
      </c>
      <c r="BP7454" s="58" t="str">
        <f>IF(M7454="",VLOOKUP(D7454,Sheet4!$A$1:$B$92,2,0),VLOOKUP(Q7454,Sheet4!$A$1:$B$92,2,0))</f>
        <v>保险资产管理产品</v>
      </c>
    </row>
    <row r="7455" spans="1:68">
      <c r="A7455" s="1" t="s">
        <v>1755</v>
      </c>
      <c r="B7455" s="32" t="s">
        <v>1756</v>
      </c>
      <c r="C7455" s="252" t="s">
        <v>5552</v>
      </c>
      <c r="D7455" s="267" t="s">
        <v>678</v>
      </c>
      <c r="E7455" s="1" t="s">
        <v>1757</v>
      </c>
      <c r="F7455" s="1" t="s">
        <v>1756</v>
      </c>
      <c r="G7455" s="1"/>
      <c r="H7455" s="342">
        <v>15.540847724231813</v>
      </c>
      <c r="I7455" s="327">
        <v>12.379547076054743</v>
      </c>
      <c r="J7455" s="35">
        <v>0</v>
      </c>
      <c r="K7455" s="1">
        <v>0</v>
      </c>
      <c r="L7455" s="32" t="s">
        <v>5551</v>
      </c>
      <c r="M7455" s="32" t="s">
        <v>5542</v>
      </c>
      <c r="N7455" s="32" t="s">
        <v>2404</v>
      </c>
      <c r="O7455" s="1" t="s">
        <v>2405</v>
      </c>
      <c r="P7455" s="185" t="s">
        <v>64</v>
      </c>
      <c r="Q7455" s="186" t="s">
        <v>65</v>
      </c>
      <c r="R7455" s="1">
        <v>1</v>
      </c>
      <c r="S7455" s="1" t="s">
        <v>2254</v>
      </c>
      <c r="T7455" s="62">
        <v>1218933.28</v>
      </c>
      <c r="U7455" s="62">
        <v>1134292.5</v>
      </c>
      <c r="Z7455" s="1" t="s">
        <v>68</v>
      </c>
      <c r="AW7455" s="1"/>
      <c r="AX7455" s="1"/>
      <c r="AY7455" s="1"/>
      <c r="AZ7455" s="1"/>
      <c r="BA7455" s="1"/>
      <c r="BB7455" s="1"/>
      <c r="BN7455" s="50" t="s">
        <v>4578</v>
      </c>
      <c r="BO7455" s="58" t="str">
        <f t="shared" si="116"/>
        <v>境内资产</v>
      </c>
      <c r="BP7455" s="58" t="str">
        <f>IF(M7455="",VLOOKUP(D7455,Sheet4!$A$1:$B$92,2,0),VLOOKUP(Q7455,Sheet4!$A$1:$B$92,2,0))</f>
        <v>保险资产管理产品</v>
      </c>
    </row>
    <row r="7456" spans="1:68">
      <c r="A7456" s="1" t="s">
        <v>1758</v>
      </c>
      <c r="B7456" s="32" t="s">
        <v>1759</v>
      </c>
      <c r="C7456" s="252" t="s">
        <v>5552</v>
      </c>
      <c r="D7456" s="267" t="s">
        <v>678</v>
      </c>
      <c r="E7456" s="1" t="s">
        <v>1760</v>
      </c>
      <c r="F7456" s="1" t="s">
        <v>1759</v>
      </c>
      <c r="G7456" s="1"/>
      <c r="H7456" s="342">
        <v>39.695072984436514</v>
      </c>
      <c r="I7456" s="327">
        <v>20.983052278638482</v>
      </c>
      <c r="J7456" s="35">
        <v>0</v>
      </c>
      <c r="K7456" s="1">
        <v>0</v>
      </c>
      <c r="L7456" s="32" t="s">
        <v>5551</v>
      </c>
      <c r="M7456" s="32" t="s">
        <v>5542</v>
      </c>
      <c r="N7456" s="32" t="s">
        <v>2404</v>
      </c>
      <c r="O7456" s="1" t="s">
        <v>2405</v>
      </c>
      <c r="P7456" s="185" t="s">
        <v>64</v>
      </c>
      <c r="Q7456" s="186" t="s">
        <v>65</v>
      </c>
      <c r="R7456" s="1">
        <v>1</v>
      </c>
      <c r="S7456" s="1" t="s">
        <v>2254</v>
      </c>
      <c r="T7456" s="62">
        <v>1218933.28</v>
      </c>
      <c r="U7456" s="62">
        <v>1134292.5</v>
      </c>
      <c r="Z7456" s="1" t="s">
        <v>68</v>
      </c>
      <c r="AW7456" s="1"/>
      <c r="AX7456" s="1"/>
      <c r="AY7456" s="1"/>
      <c r="AZ7456" s="1"/>
      <c r="BA7456" s="1"/>
      <c r="BB7456" s="1"/>
      <c r="BN7456" s="50" t="s">
        <v>4578</v>
      </c>
      <c r="BO7456" s="58" t="str">
        <f t="shared" si="116"/>
        <v>境内资产</v>
      </c>
      <c r="BP7456" s="58" t="str">
        <f>IF(M7456="",VLOOKUP(D7456,Sheet4!$A$1:$B$92,2,0),VLOOKUP(Q7456,Sheet4!$A$1:$B$92,2,0))</f>
        <v>保险资产管理产品</v>
      </c>
    </row>
    <row r="7457" spans="1:68">
      <c r="A7457" s="1" t="s">
        <v>1761</v>
      </c>
      <c r="B7457" s="32" t="s">
        <v>1762</v>
      </c>
      <c r="C7457" s="252" t="s">
        <v>5552</v>
      </c>
      <c r="D7457" s="267" t="s">
        <v>678</v>
      </c>
      <c r="E7457" s="1" t="s">
        <v>1763</v>
      </c>
      <c r="F7457" s="1" t="s">
        <v>1762</v>
      </c>
      <c r="G7457" s="1"/>
      <c r="H7457" s="342">
        <v>5.6397589203721266</v>
      </c>
      <c r="I7457" s="327">
        <v>6.6382287696538533</v>
      </c>
      <c r="J7457" s="35">
        <v>0</v>
      </c>
      <c r="K7457" s="1">
        <v>0</v>
      </c>
      <c r="L7457" s="32" t="s">
        <v>5551</v>
      </c>
      <c r="M7457" s="32" t="s">
        <v>5542</v>
      </c>
      <c r="N7457" s="32" t="s">
        <v>2404</v>
      </c>
      <c r="O7457" s="1" t="s">
        <v>2405</v>
      </c>
      <c r="P7457" s="185" t="s">
        <v>64</v>
      </c>
      <c r="Q7457" s="186" t="s">
        <v>65</v>
      </c>
      <c r="R7457" s="1">
        <v>1</v>
      </c>
      <c r="S7457" s="1" t="s">
        <v>2254</v>
      </c>
      <c r="T7457" s="62">
        <v>1218933.28</v>
      </c>
      <c r="U7457" s="62">
        <v>1134292.5</v>
      </c>
      <c r="Z7457" s="1" t="s">
        <v>68</v>
      </c>
      <c r="AW7457" s="1"/>
      <c r="AX7457" s="1"/>
      <c r="AY7457" s="1"/>
      <c r="AZ7457" s="1"/>
      <c r="BA7457" s="1"/>
      <c r="BB7457" s="1"/>
      <c r="BN7457" s="50" t="s">
        <v>4578</v>
      </c>
      <c r="BO7457" s="58" t="str">
        <f t="shared" si="116"/>
        <v>境内资产</v>
      </c>
      <c r="BP7457" s="58" t="str">
        <f>IF(M7457="",VLOOKUP(D7457,Sheet4!$A$1:$B$92,2,0),VLOOKUP(Q7457,Sheet4!$A$1:$B$92,2,0))</f>
        <v>保险资产管理产品</v>
      </c>
    </row>
    <row r="7458" spans="1:68">
      <c r="A7458" s="1" t="s">
        <v>1621</v>
      </c>
      <c r="B7458" s="32" t="s">
        <v>1622</v>
      </c>
      <c r="C7458" s="252" t="s">
        <v>5552</v>
      </c>
      <c r="D7458" s="267" t="s">
        <v>678</v>
      </c>
      <c r="E7458" s="1" t="s">
        <v>1623</v>
      </c>
      <c r="F7458" s="1" t="s">
        <v>1622</v>
      </c>
      <c r="G7458" s="1"/>
      <c r="H7458" s="342">
        <v>5.8248202971760419</v>
      </c>
      <c r="I7458" s="327">
        <v>5.6222759154247921</v>
      </c>
      <c r="J7458" s="35">
        <v>0</v>
      </c>
      <c r="K7458" s="1">
        <v>0</v>
      </c>
      <c r="L7458" s="32" t="s">
        <v>5551</v>
      </c>
      <c r="M7458" s="32" t="s">
        <v>5542</v>
      </c>
      <c r="N7458" s="32" t="s">
        <v>2404</v>
      </c>
      <c r="O7458" s="1" t="s">
        <v>2405</v>
      </c>
      <c r="P7458" s="185" t="s">
        <v>64</v>
      </c>
      <c r="Q7458" s="186" t="s">
        <v>65</v>
      </c>
      <c r="R7458" s="1">
        <v>1</v>
      </c>
      <c r="S7458" s="1" t="s">
        <v>2254</v>
      </c>
      <c r="T7458" s="62">
        <v>1218933.28</v>
      </c>
      <c r="U7458" s="62">
        <v>1134292.5</v>
      </c>
      <c r="Z7458" s="1" t="s">
        <v>68</v>
      </c>
      <c r="AW7458" s="1"/>
      <c r="AX7458" s="1"/>
      <c r="AY7458" s="1"/>
      <c r="AZ7458" s="1"/>
      <c r="BA7458" s="1"/>
      <c r="BB7458" s="1"/>
      <c r="BN7458" s="50" t="s">
        <v>4578</v>
      </c>
      <c r="BO7458" s="58" t="str">
        <f t="shared" si="116"/>
        <v>境内资产</v>
      </c>
      <c r="BP7458" s="58" t="str">
        <f>IF(M7458="",VLOOKUP(D7458,Sheet4!$A$1:$B$92,2,0),VLOOKUP(Q7458,Sheet4!$A$1:$B$92,2,0))</f>
        <v>保险资产管理产品</v>
      </c>
    </row>
    <row r="7459" spans="1:68">
      <c r="A7459" s="1" t="s">
        <v>2035</v>
      </c>
      <c r="B7459" s="32" t="s">
        <v>2036</v>
      </c>
      <c r="C7459" s="252" t="s">
        <v>5552</v>
      </c>
      <c r="D7459" s="267" t="s">
        <v>678</v>
      </c>
      <c r="E7459" s="1" t="s">
        <v>4460</v>
      </c>
      <c r="F7459" s="1" t="s">
        <v>2036</v>
      </c>
      <c r="G7459" s="1"/>
      <c r="H7459" s="342">
        <v>62.28099731213765</v>
      </c>
      <c r="I7459" s="327">
        <v>49.611239533835999</v>
      </c>
      <c r="J7459" s="35">
        <v>0</v>
      </c>
      <c r="K7459" s="1">
        <v>0</v>
      </c>
      <c r="L7459" s="32" t="s">
        <v>5551</v>
      </c>
      <c r="M7459" s="32" t="s">
        <v>5542</v>
      </c>
      <c r="N7459" s="32" t="s">
        <v>2404</v>
      </c>
      <c r="O7459" s="1" t="s">
        <v>2405</v>
      </c>
      <c r="P7459" s="185" t="s">
        <v>64</v>
      </c>
      <c r="Q7459" s="186" t="s">
        <v>65</v>
      </c>
      <c r="R7459" s="1">
        <v>1</v>
      </c>
      <c r="S7459" s="1" t="s">
        <v>2254</v>
      </c>
      <c r="T7459" s="62">
        <v>1218933.28</v>
      </c>
      <c r="U7459" s="62">
        <v>1134292.5</v>
      </c>
      <c r="Z7459" s="1" t="s">
        <v>68</v>
      </c>
      <c r="AW7459" s="1"/>
      <c r="AX7459" s="1"/>
      <c r="AY7459" s="1"/>
      <c r="AZ7459" s="1"/>
      <c r="BA7459" s="1"/>
      <c r="BB7459" s="1"/>
      <c r="BN7459" s="50" t="s">
        <v>4578</v>
      </c>
      <c r="BO7459" s="58" t="str">
        <f t="shared" si="116"/>
        <v>境内资产</v>
      </c>
      <c r="BP7459" s="58" t="str">
        <f>IF(M7459="",VLOOKUP(D7459,Sheet4!$A$1:$B$92,2,0),VLOOKUP(Q7459,Sheet4!$A$1:$B$92,2,0))</f>
        <v>保险资产管理产品</v>
      </c>
    </row>
    <row r="7460" spans="1:68">
      <c r="A7460" s="1" t="s">
        <v>1627</v>
      </c>
      <c r="B7460" s="32" t="s">
        <v>1628</v>
      </c>
      <c r="C7460" s="252" t="s">
        <v>5552</v>
      </c>
      <c r="D7460" s="267" t="s">
        <v>678</v>
      </c>
      <c r="E7460" s="1" t="s">
        <v>1629</v>
      </c>
      <c r="F7460" s="1" t="s">
        <v>1628</v>
      </c>
      <c r="G7460" s="1"/>
      <c r="H7460" s="342">
        <v>20.545187368283997</v>
      </c>
      <c r="I7460" s="327">
        <v>11.10099015367425</v>
      </c>
      <c r="J7460" s="35">
        <v>0</v>
      </c>
      <c r="K7460" s="1">
        <v>0</v>
      </c>
      <c r="L7460" s="32" t="s">
        <v>5551</v>
      </c>
      <c r="M7460" s="32" t="s">
        <v>5542</v>
      </c>
      <c r="N7460" s="32" t="s">
        <v>2404</v>
      </c>
      <c r="O7460" s="1" t="s">
        <v>2405</v>
      </c>
      <c r="P7460" s="185" t="s">
        <v>64</v>
      </c>
      <c r="Q7460" s="186" t="s">
        <v>65</v>
      </c>
      <c r="R7460" s="1">
        <v>1</v>
      </c>
      <c r="S7460" s="1" t="s">
        <v>2254</v>
      </c>
      <c r="T7460" s="62">
        <v>1218933.28</v>
      </c>
      <c r="U7460" s="62">
        <v>1134292.5</v>
      </c>
      <c r="Z7460" s="1" t="s">
        <v>68</v>
      </c>
      <c r="AW7460" s="1"/>
      <c r="AX7460" s="1"/>
      <c r="AY7460" s="1"/>
      <c r="AZ7460" s="1"/>
      <c r="BA7460" s="1"/>
      <c r="BB7460" s="1"/>
      <c r="BN7460" s="50" t="s">
        <v>4578</v>
      </c>
      <c r="BO7460" s="58" t="str">
        <f t="shared" si="116"/>
        <v>境内资产</v>
      </c>
      <c r="BP7460" s="58" t="str">
        <f>IF(M7460="",VLOOKUP(D7460,Sheet4!$A$1:$B$92,2,0),VLOOKUP(Q7460,Sheet4!$A$1:$B$92,2,0))</f>
        <v>保险资产管理产品</v>
      </c>
    </row>
    <row r="7461" spans="1:68">
      <c r="A7461" s="1" t="s">
        <v>1630</v>
      </c>
      <c r="B7461" s="32" t="s">
        <v>1631</v>
      </c>
      <c r="C7461" s="252" t="s">
        <v>5552</v>
      </c>
      <c r="D7461" s="267" t="s">
        <v>678</v>
      </c>
      <c r="E7461" s="1" t="s">
        <v>1632</v>
      </c>
      <c r="F7461" s="1" t="s">
        <v>1631</v>
      </c>
      <c r="G7461" s="1"/>
      <c r="H7461" s="342">
        <v>12.626534907754246</v>
      </c>
      <c r="I7461" s="327">
        <v>8.4553843023523196</v>
      </c>
      <c r="J7461" s="35">
        <v>0</v>
      </c>
      <c r="K7461" s="1">
        <v>0</v>
      </c>
      <c r="L7461" s="32" t="s">
        <v>5551</v>
      </c>
      <c r="M7461" s="32" t="s">
        <v>5542</v>
      </c>
      <c r="N7461" s="32" t="s">
        <v>2404</v>
      </c>
      <c r="O7461" s="1" t="s">
        <v>2405</v>
      </c>
      <c r="P7461" s="185" t="s">
        <v>64</v>
      </c>
      <c r="Q7461" s="186" t="s">
        <v>65</v>
      </c>
      <c r="R7461" s="1">
        <v>1</v>
      </c>
      <c r="S7461" s="1" t="s">
        <v>2254</v>
      </c>
      <c r="T7461" s="62">
        <v>1218933.28</v>
      </c>
      <c r="U7461" s="62">
        <v>1134292.5</v>
      </c>
      <c r="Z7461" s="1" t="s">
        <v>68</v>
      </c>
      <c r="AW7461" s="1"/>
      <c r="AX7461" s="1"/>
      <c r="AY7461" s="1"/>
      <c r="AZ7461" s="1"/>
      <c r="BA7461" s="1"/>
      <c r="BB7461" s="1"/>
      <c r="BN7461" s="50" t="s">
        <v>4578</v>
      </c>
      <c r="BO7461" s="58" t="str">
        <f t="shared" si="116"/>
        <v>境内资产</v>
      </c>
      <c r="BP7461" s="58" t="str">
        <f>IF(M7461="",VLOOKUP(D7461,Sheet4!$A$1:$B$92,2,0),VLOOKUP(Q7461,Sheet4!$A$1:$B$92,2,0))</f>
        <v>保险资产管理产品</v>
      </c>
    </row>
    <row r="7462" spans="1:68">
      <c r="A7462" s="1" t="s">
        <v>1633</v>
      </c>
      <c r="B7462" s="32" t="s">
        <v>1634</v>
      </c>
      <c r="C7462" s="252" t="s">
        <v>5552</v>
      </c>
      <c r="D7462" s="267" t="s">
        <v>678</v>
      </c>
      <c r="E7462" s="1" t="s">
        <v>1635</v>
      </c>
      <c r="F7462" s="1" t="s">
        <v>1634</v>
      </c>
      <c r="G7462" s="1"/>
      <c r="H7462" s="342">
        <v>38.182882804977481</v>
      </c>
      <c r="I7462" s="327">
        <v>16.987593308169309</v>
      </c>
      <c r="J7462" s="35">
        <v>0</v>
      </c>
      <c r="K7462" s="1">
        <v>0</v>
      </c>
      <c r="L7462" s="32" t="s">
        <v>5551</v>
      </c>
      <c r="M7462" s="32" t="s">
        <v>5542</v>
      </c>
      <c r="N7462" s="32" t="s">
        <v>2404</v>
      </c>
      <c r="O7462" s="1" t="s">
        <v>2405</v>
      </c>
      <c r="P7462" s="185" t="s">
        <v>64</v>
      </c>
      <c r="Q7462" s="186" t="s">
        <v>65</v>
      </c>
      <c r="R7462" s="1">
        <v>1</v>
      </c>
      <c r="S7462" s="1" t="s">
        <v>2254</v>
      </c>
      <c r="T7462" s="62">
        <v>1218933.28</v>
      </c>
      <c r="U7462" s="62">
        <v>1134292.5</v>
      </c>
      <c r="Z7462" s="1" t="s">
        <v>68</v>
      </c>
      <c r="AW7462" s="1"/>
      <c r="AX7462" s="1"/>
      <c r="AY7462" s="1"/>
      <c r="AZ7462" s="1"/>
      <c r="BA7462" s="1"/>
      <c r="BB7462" s="1"/>
      <c r="BN7462" s="50" t="s">
        <v>4578</v>
      </c>
      <c r="BO7462" s="58" t="str">
        <f t="shared" si="116"/>
        <v>境内资产</v>
      </c>
      <c r="BP7462" s="58" t="str">
        <f>IF(M7462="",VLOOKUP(D7462,Sheet4!$A$1:$B$92,2,0),VLOOKUP(Q7462,Sheet4!$A$1:$B$92,2,0))</f>
        <v>保险资产管理产品</v>
      </c>
    </row>
    <row r="7463" spans="1:68">
      <c r="A7463" s="1" t="s">
        <v>1764</v>
      </c>
      <c r="B7463" s="32" t="s">
        <v>1765</v>
      </c>
      <c r="C7463" s="252" t="s">
        <v>5552</v>
      </c>
      <c r="D7463" s="267" t="s">
        <v>678</v>
      </c>
      <c r="E7463" s="1" t="s">
        <v>1766</v>
      </c>
      <c r="F7463" s="1" t="s">
        <v>1765</v>
      </c>
      <c r="G7463" s="1"/>
      <c r="H7463" s="342">
        <v>14.92357559165084</v>
      </c>
      <c r="I7463" s="327">
        <v>10.404775253374204</v>
      </c>
      <c r="J7463" s="35">
        <v>0</v>
      </c>
      <c r="K7463" s="1">
        <v>0</v>
      </c>
      <c r="L7463" s="32" t="s">
        <v>5551</v>
      </c>
      <c r="M7463" s="32" t="s">
        <v>5542</v>
      </c>
      <c r="N7463" s="32" t="s">
        <v>2404</v>
      </c>
      <c r="O7463" s="1" t="s">
        <v>2405</v>
      </c>
      <c r="P7463" s="185" t="s">
        <v>64</v>
      </c>
      <c r="Q7463" s="186" t="s">
        <v>65</v>
      </c>
      <c r="R7463" s="1">
        <v>1</v>
      </c>
      <c r="S7463" s="1" t="s">
        <v>2254</v>
      </c>
      <c r="T7463" s="62">
        <v>1218933.28</v>
      </c>
      <c r="U7463" s="62">
        <v>1134292.5</v>
      </c>
      <c r="Z7463" s="1" t="s">
        <v>68</v>
      </c>
      <c r="AW7463" s="1"/>
      <c r="AX7463" s="1"/>
      <c r="AY7463" s="1"/>
      <c r="AZ7463" s="1"/>
      <c r="BA7463" s="1"/>
      <c r="BB7463" s="1"/>
      <c r="BN7463" s="50" t="s">
        <v>4578</v>
      </c>
      <c r="BO7463" s="58" t="str">
        <f t="shared" si="116"/>
        <v>境内资产</v>
      </c>
      <c r="BP7463" s="58" t="str">
        <f>IF(M7463="",VLOOKUP(D7463,Sheet4!$A$1:$B$92,2,0),VLOOKUP(Q7463,Sheet4!$A$1:$B$92,2,0))</f>
        <v>保险资产管理产品</v>
      </c>
    </row>
    <row r="7464" spans="1:68">
      <c r="A7464" s="1" t="s">
        <v>1636</v>
      </c>
      <c r="B7464" s="32" t="s">
        <v>1637</v>
      </c>
      <c r="C7464" s="252" t="s">
        <v>5552</v>
      </c>
      <c r="D7464" s="267" t="s">
        <v>678</v>
      </c>
      <c r="E7464" s="1" t="s">
        <v>1638</v>
      </c>
      <c r="F7464" s="1" t="s">
        <v>1637</v>
      </c>
      <c r="G7464" s="1"/>
      <c r="H7464" s="342">
        <v>8.3807135625361902</v>
      </c>
      <c r="I7464" s="327">
        <v>4.7161034084830984</v>
      </c>
      <c r="J7464" s="35">
        <v>0</v>
      </c>
      <c r="K7464" s="1">
        <v>0</v>
      </c>
      <c r="L7464" s="32" t="s">
        <v>5551</v>
      </c>
      <c r="M7464" s="32" t="s">
        <v>5542</v>
      </c>
      <c r="N7464" s="32" t="s">
        <v>2404</v>
      </c>
      <c r="O7464" s="1" t="s">
        <v>2405</v>
      </c>
      <c r="P7464" s="185" t="s">
        <v>64</v>
      </c>
      <c r="Q7464" s="186" t="s">
        <v>65</v>
      </c>
      <c r="R7464" s="1">
        <v>1</v>
      </c>
      <c r="S7464" s="1" t="s">
        <v>2254</v>
      </c>
      <c r="T7464" s="62">
        <v>1218933.28</v>
      </c>
      <c r="U7464" s="62">
        <v>1134292.5</v>
      </c>
      <c r="Z7464" s="1" t="s">
        <v>68</v>
      </c>
      <c r="AW7464" s="1"/>
      <c r="AX7464" s="1"/>
      <c r="AY7464" s="1"/>
      <c r="AZ7464" s="1"/>
      <c r="BA7464" s="1"/>
      <c r="BB7464" s="1"/>
      <c r="BN7464" s="50" t="s">
        <v>4578</v>
      </c>
      <c r="BO7464" s="58" t="str">
        <f t="shared" si="116"/>
        <v>境内资产</v>
      </c>
      <c r="BP7464" s="58" t="str">
        <f>IF(M7464="",VLOOKUP(D7464,Sheet4!$A$1:$B$92,2,0),VLOOKUP(Q7464,Sheet4!$A$1:$B$92,2,0))</f>
        <v>保险资产管理产品</v>
      </c>
    </row>
    <row r="7465" spans="1:68">
      <c r="A7465" s="1" t="s">
        <v>1826</v>
      </c>
      <c r="B7465" s="32" t="s">
        <v>1827</v>
      </c>
      <c r="C7465" s="252" t="s">
        <v>5552</v>
      </c>
      <c r="D7465" s="267" t="s">
        <v>678</v>
      </c>
      <c r="E7465" s="1" t="s">
        <v>1828</v>
      </c>
      <c r="F7465" s="1" t="s">
        <v>1827</v>
      </c>
      <c r="G7465" s="1"/>
      <c r="H7465" s="342">
        <v>4.8192782672482695</v>
      </c>
      <c r="I7465" s="327">
        <v>3.2714938384970731</v>
      </c>
      <c r="J7465" s="35">
        <v>0</v>
      </c>
      <c r="K7465" s="1">
        <v>0</v>
      </c>
      <c r="L7465" s="32" t="s">
        <v>5551</v>
      </c>
      <c r="M7465" s="32" t="s">
        <v>5542</v>
      </c>
      <c r="N7465" s="32" t="s">
        <v>2404</v>
      </c>
      <c r="O7465" s="1" t="s">
        <v>2405</v>
      </c>
      <c r="P7465" s="185" t="s">
        <v>64</v>
      </c>
      <c r="Q7465" s="186" t="s">
        <v>65</v>
      </c>
      <c r="R7465" s="1">
        <v>1</v>
      </c>
      <c r="S7465" s="1" t="s">
        <v>2254</v>
      </c>
      <c r="T7465" s="62">
        <v>1218933.28</v>
      </c>
      <c r="U7465" s="62">
        <v>1134292.5</v>
      </c>
      <c r="Z7465" s="1" t="s">
        <v>68</v>
      </c>
      <c r="AW7465" s="1"/>
      <c r="AX7465" s="1"/>
      <c r="AY7465" s="1"/>
      <c r="AZ7465" s="1"/>
      <c r="BA7465" s="1"/>
      <c r="BB7465" s="1"/>
      <c r="BN7465" s="50" t="s">
        <v>4578</v>
      </c>
      <c r="BO7465" s="58" t="str">
        <f t="shared" si="116"/>
        <v>境内资产</v>
      </c>
      <c r="BP7465" s="58" t="str">
        <f>IF(M7465="",VLOOKUP(D7465,Sheet4!$A$1:$B$92,2,0),VLOOKUP(Q7465,Sheet4!$A$1:$B$92,2,0))</f>
        <v>保险资产管理产品</v>
      </c>
    </row>
    <row r="7466" spans="1:68">
      <c r="A7466" s="1" t="s">
        <v>2245</v>
      </c>
      <c r="B7466" s="32" t="s">
        <v>2246</v>
      </c>
      <c r="C7466" s="252" t="s">
        <v>5552</v>
      </c>
      <c r="D7466" s="267" t="s">
        <v>678</v>
      </c>
      <c r="E7466" s="1" t="s">
        <v>2814</v>
      </c>
      <c r="F7466" s="1" t="s">
        <v>2246</v>
      </c>
      <c r="G7466" s="1"/>
      <c r="H7466" s="342">
        <v>24.114592329071527</v>
      </c>
      <c r="I7466" s="327">
        <v>9.9548301968908142</v>
      </c>
      <c r="J7466" s="35">
        <v>0</v>
      </c>
      <c r="K7466" s="1">
        <v>0</v>
      </c>
      <c r="L7466" s="32" t="s">
        <v>5551</v>
      </c>
      <c r="M7466" s="32" t="s">
        <v>5542</v>
      </c>
      <c r="N7466" s="32" t="s">
        <v>2404</v>
      </c>
      <c r="O7466" s="1" t="s">
        <v>2405</v>
      </c>
      <c r="P7466" s="185" t="s">
        <v>64</v>
      </c>
      <c r="Q7466" s="186" t="s">
        <v>65</v>
      </c>
      <c r="R7466" s="1">
        <v>1</v>
      </c>
      <c r="S7466" s="1" t="s">
        <v>2254</v>
      </c>
      <c r="T7466" s="62">
        <v>1218933.28</v>
      </c>
      <c r="U7466" s="62">
        <v>1134292.5</v>
      </c>
      <c r="Z7466" s="1" t="s">
        <v>68</v>
      </c>
      <c r="AW7466" s="1"/>
      <c r="AX7466" s="1"/>
      <c r="AY7466" s="1"/>
      <c r="AZ7466" s="1"/>
      <c r="BA7466" s="1"/>
      <c r="BB7466" s="1"/>
      <c r="BN7466" s="50" t="s">
        <v>4578</v>
      </c>
      <c r="BO7466" s="58" t="str">
        <f t="shared" si="116"/>
        <v>境内资产</v>
      </c>
      <c r="BP7466" s="58" t="str">
        <f>IF(M7466="",VLOOKUP(D7466,Sheet4!$A$1:$B$92,2,0),VLOOKUP(Q7466,Sheet4!$A$1:$B$92,2,0))</f>
        <v>保险资产管理产品</v>
      </c>
    </row>
    <row r="7467" spans="1:68">
      <c r="A7467" s="1" t="s">
        <v>1639</v>
      </c>
      <c r="B7467" s="32" t="s">
        <v>1640</v>
      </c>
      <c r="C7467" s="252" t="s">
        <v>5552</v>
      </c>
      <c r="D7467" s="267" t="s">
        <v>678</v>
      </c>
      <c r="E7467" s="1" t="s">
        <v>1641</v>
      </c>
      <c r="F7467" s="1" t="s">
        <v>1640</v>
      </c>
      <c r="G7467" s="1"/>
      <c r="H7467" s="342">
        <v>8.4393911222618936</v>
      </c>
      <c r="I7467" s="327">
        <v>5.7617450616678987</v>
      </c>
      <c r="J7467" s="35">
        <v>0</v>
      </c>
      <c r="K7467" s="1">
        <v>0</v>
      </c>
      <c r="L7467" s="32" t="s">
        <v>5551</v>
      </c>
      <c r="M7467" s="32" t="s">
        <v>5542</v>
      </c>
      <c r="N7467" s="32" t="s">
        <v>2404</v>
      </c>
      <c r="O7467" s="1" t="s">
        <v>2405</v>
      </c>
      <c r="P7467" s="185" t="s">
        <v>64</v>
      </c>
      <c r="Q7467" s="186" t="s">
        <v>65</v>
      </c>
      <c r="R7467" s="1">
        <v>1</v>
      </c>
      <c r="S7467" s="1" t="s">
        <v>2254</v>
      </c>
      <c r="T7467" s="62">
        <v>1218933.28</v>
      </c>
      <c r="U7467" s="62">
        <v>1134292.5</v>
      </c>
      <c r="Z7467" s="1" t="s">
        <v>68</v>
      </c>
      <c r="AW7467" s="1"/>
      <c r="AX7467" s="1"/>
      <c r="AY7467" s="1"/>
      <c r="AZ7467" s="1"/>
      <c r="BA7467" s="1"/>
      <c r="BB7467" s="1"/>
      <c r="BN7467" s="50" t="s">
        <v>4578</v>
      </c>
      <c r="BO7467" s="58" t="str">
        <f t="shared" si="116"/>
        <v>境内资产</v>
      </c>
      <c r="BP7467" s="58" t="str">
        <f>IF(M7467="",VLOOKUP(D7467,Sheet4!$A$1:$B$92,2,0),VLOOKUP(Q7467,Sheet4!$A$1:$B$92,2,0))</f>
        <v>保险资产管理产品</v>
      </c>
    </row>
    <row r="7468" spans="1:68">
      <c r="A7468" s="1" t="s">
        <v>1642</v>
      </c>
      <c r="B7468" s="32" t="s">
        <v>1643</v>
      </c>
      <c r="C7468" s="252" t="s">
        <v>5552</v>
      </c>
      <c r="D7468" s="267" t="s">
        <v>678</v>
      </c>
      <c r="E7468" s="1" t="s">
        <v>1644</v>
      </c>
      <c r="F7468" s="1" t="s">
        <v>1643</v>
      </c>
      <c r="G7468" s="1"/>
      <c r="H7468" s="342">
        <v>20.128790295626654</v>
      </c>
      <c r="I7468" s="327">
        <v>9.8319465707414828</v>
      </c>
      <c r="J7468" s="35">
        <v>0</v>
      </c>
      <c r="K7468" s="1">
        <v>0</v>
      </c>
      <c r="L7468" s="32" t="s">
        <v>5551</v>
      </c>
      <c r="M7468" s="32" t="s">
        <v>5542</v>
      </c>
      <c r="N7468" s="32" t="s">
        <v>2404</v>
      </c>
      <c r="O7468" s="1" t="s">
        <v>2405</v>
      </c>
      <c r="P7468" s="185" t="s">
        <v>64</v>
      </c>
      <c r="Q7468" s="186" t="s">
        <v>65</v>
      </c>
      <c r="R7468" s="1">
        <v>1</v>
      </c>
      <c r="S7468" s="1" t="s">
        <v>2254</v>
      </c>
      <c r="T7468" s="62">
        <v>1218933.28</v>
      </c>
      <c r="U7468" s="62">
        <v>1134292.5</v>
      </c>
      <c r="Z7468" s="1" t="s">
        <v>68</v>
      </c>
      <c r="AW7468" s="1"/>
      <c r="AX7468" s="1"/>
      <c r="AY7468" s="1"/>
      <c r="AZ7468" s="1"/>
      <c r="BA7468" s="1"/>
      <c r="BB7468" s="1"/>
      <c r="BN7468" s="50" t="s">
        <v>4578</v>
      </c>
      <c r="BO7468" s="58" t="str">
        <f t="shared" si="116"/>
        <v>境内资产</v>
      </c>
      <c r="BP7468" s="58" t="str">
        <f>IF(M7468="",VLOOKUP(D7468,Sheet4!$A$1:$B$92,2,0),VLOOKUP(Q7468,Sheet4!$A$1:$B$92,2,0))</f>
        <v>保险资产管理产品</v>
      </c>
    </row>
    <row r="7469" spans="1:68">
      <c r="A7469" s="1" t="s">
        <v>2180</v>
      </c>
      <c r="B7469" s="32" t="s">
        <v>2347</v>
      </c>
      <c r="C7469" s="252" t="s">
        <v>5552</v>
      </c>
      <c r="D7469" s="267" t="s">
        <v>678</v>
      </c>
      <c r="E7469" s="1" t="s">
        <v>2815</v>
      </c>
      <c r="F7469" s="1" t="s">
        <v>2347</v>
      </c>
      <c r="G7469" s="1"/>
      <c r="H7469" s="342">
        <v>3.7496199193822233</v>
      </c>
      <c r="I7469" s="327">
        <v>3.4463418376674846</v>
      </c>
      <c r="J7469" s="35">
        <v>0</v>
      </c>
      <c r="K7469" s="1">
        <v>0</v>
      </c>
      <c r="L7469" s="32" t="s">
        <v>5551</v>
      </c>
      <c r="M7469" s="32" t="s">
        <v>5542</v>
      </c>
      <c r="N7469" s="32" t="s">
        <v>2404</v>
      </c>
      <c r="O7469" s="1" t="s">
        <v>2405</v>
      </c>
      <c r="P7469" s="185" t="s">
        <v>64</v>
      </c>
      <c r="Q7469" s="186" t="s">
        <v>65</v>
      </c>
      <c r="R7469" s="1">
        <v>1</v>
      </c>
      <c r="S7469" s="1" t="s">
        <v>2254</v>
      </c>
      <c r="T7469" s="62">
        <v>1218933.28</v>
      </c>
      <c r="U7469" s="62">
        <v>1134292.5</v>
      </c>
      <c r="Z7469" s="1" t="s">
        <v>68</v>
      </c>
      <c r="AW7469" s="1"/>
      <c r="AX7469" s="1"/>
      <c r="AY7469" s="1"/>
      <c r="AZ7469" s="1"/>
      <c r="BA7469" s="1"/>
      <c r="BB7469" s="1"/>
      <c r="BN7469" s="50" t="s">
        <v>4578</v>
      </c>
      <c r="BO7469" s="58" t="str">
        <f t="shared" si="116"/>
        <v>境内资产</v>
      </c>
      <c r="BP7469" s="58" t="str">
        <f>IF(M7469="",VLOOKUP(D7469,Sheet4!$A$1:$B$92,2,0),VLOOKUP(Q7469,Sheet4!$A$1:$B$92,2,0))</f>
        <v>保险资产管理产品</v>
      </c>
    </row>
    <row r="7470" spans="1:68">
      <c r="A7470" s="1" t="s">
        <v>1767</v>
      </c>
      <c r="B7470" s="32" t="s">
        <v>1768</v>
      </c>
      <c r="C7470" s="252" t="s">
        <v>5552</v>
      </c>
      <c r="D7470" s="267" t="s">
        <v>678</v>
      </c>
      <c r="E7470" s="1" t="s">
        <v>1769</v>
      </c>
      <c r="F7470" s="1" t="s">
        <v>1768</v>
      </c>
      <c r="G7470" s="1"/>
      <c r="H7470" s="342">
        <v>10.248559039763682</v>
      </c>
      <c r="I7470" s="327">
        <v>5.6388075864273537</v>
      </c>
      <c r="J7470" s="35">
        <v>0</v>
      </c>
      <c r="K7470" s="1">
        <v>0</v>
      </c>
      <c r="L7470" s="32" t="s">
        <v>5551</v>
      </c>
      <c r="M7470" s="32" t="s">
        <v>5542</v>
      </c>
      <c r="N7470" s="32" t="s">
        <v>2404</v>
      </c>
      <c r="O7470" s="1" t="s">
        <v>2405</v>
      </c>
      <c r="P7470" s="185" t="s">
        <v>64</v>
      </c>
      <c r="Q7470" s="186" t="s">
        <v>65</v>
      </c>
      <c r="R7470" s="1">
        <v>1</v>
      </c>
      <c r="S7470" s="1" t="s">
        <v>2254</v>
      </c>
      <c r="T7470" s="62">
        <v>1218933.28</v>
      </c>
      <c r="U7470" s="62">
        <v>1134292.5</v>
      </c>
      <c r="Z7470" s="1" t="s">
        <v>68</v>
      </c>
      <c r="AW7470" s="1"/>
      <c r="AX7470" s="1"/>
      <c r="AY7470" s="1"/>
      <c r="AZ7470" s="1"/>
      <c r="BA7470" s="1"/>
      <c r="BB7470" s="1"/>
      <c r="BN7470" s="50" t="s">
        <v>4578</v>
      </c>
      <c r="BO7470" s="58" t="str">
        <f t="shared" si="116"/>
        <v>境内资产</v>
      </c>
      <c r="BP7470" s="58" t="str">
        <f>IF(M7470="",VLOOKUP(D7470,Sheet4!$A$1:$B$92,2,0),VLOOKUP(Q7470,Sheet4!$A$1:$B$92,2,0))</f>
        <v>保险资产管理产品</v>
      </c>
    </row>
    <row r="7471" spans="1:68">
      <c r="A7471" s="1" t="s">
        <v>1773</v>
      </c>
      <c r="B7471" s="32" t="s">
        <v>1774</v>
      </c>
      <c r="C7471" s="252" t="s">
        <v>5552</v>
      </c>
      <c r="D7471" s="267" t="s">
        <v>678</v>
      </c>
      <c r="E7471" s="1" t="s">
        <v>1775</v>
      </c>
      <c r="F7471" s="1" t="s">
        <v>1774</v>
      </c>
      <c r="G7471" s="1"/>
      <c r="H7471" s="342">
        <v>29.748607346380872</v>
      </c>
      <c r="I7471" s="327">
        <v>23.613903478967899</v>
      </c>
      <c r="J7471" s="35">
        <v>0</v>
      </c>
      <c r="K7471" s="1">
        <v>0</v>
      </c>
      <c r="L7471" s="32" t="s">
        <v>5551</v>
      </c>
      <c r="M7471" s="32" t="s">
        <v>5542</v>
      </c>
      <c r="N7471" s="32" t="s">
        <v>2404</v>
      </c>
      <c r="O7471" s="1" t="s">
        <v>2405</v>
      </c>
      <c r="P7471" s="185" t="s">
        <v>64</v>
      </c>
      <c r="Q7471" s="186" t="s">
        <v>65</v>
      </c>
      <c r="R7471" s="1">
        <v>1</v>
      </c>
      <c r="S7471" s="1" t="s">
        <v>2254</v>
      </c>
      <c r="T7471" s="62">
        <v>1218933.28</v>
      </c>
      <c r="U7471" s="62">
        <v>1134292.5</v>
      </c>
      <c r="Z7471" s="1" t="s">
        <v>68</v>
      </c>
      <c r="AW7471" s="1"/>
      <c r="AX7471" s="1"/>
      <c r="AY7471" s="1"/>
      <c r="AZ7471" s="1"/>
      <c r="BA7471" s="1"/>
      <c r="BB7471" s="1"/>
      <c r="BN7471" s="50" t="s">
        <v>4578</v>
      </c>
      <c r="BO7471" s="58" t="str">
        <f t="shared" si="116"/>
        <v>境内资产</v>
      </c>
      <c r="BP7471" s="58" t="str">
        <f>IF(M7471="",VLOOKUP(D7471,Sheet4!$A$1:$B$92,2,0),VLOOKUP(Q7471,Sheet4!$A$1:$B$92,2,0))</f>
        <v>保险资产管理产品</v>
      </c>
    </row>
    <row r="7472" spans="1:68">
      <c r="A7472" s="1" t="s">
        <v>2043</v>
      </c>
      <c r="B7472" s="32" t="s">
        <v>2044</v>
      </c>
      <c r="C7472" s="252" t="s">
        <v>5552</v>
      </c>
      <c r="D7472" s="267" t="s">
        <v>678</v>
      </c>
      <c r="E7472" s="1" t="s">
        <v>4375</v>
      </c>
      <c r="F7472" s="1" t="s">
        <v>2044</v>
      </c>
      <c r="G7472" s="1"/>
      <c r="H7472" s="342">
        <v>59.249437074391111</v>
      </c>
      <c r="I7472" s="327">
        <v>30.378210920849757</v>
      </c>
      <c r="J7472" s="35">
        <v>0</v>
      </c>
      <c r="K7472" s="1">
        <v>0</v>
      </c>
      <c r="L7472" s="32" t="s">
        <v>5551</v>
      </c>
      <c r="M7472" s="32" t="s">
        <v>5542</v>
      </c>
      <c r="N7472" s="32" t="s">
        <v>2404</v>
      </c>
      <c r="O7472" s="1" t="s">
        <v>2405</v>
      </c>
      <c r="P7472" s="185" t="s">
        <v>64</v>
      </c>
      <c r="Q7472" s="186" t="s">
        <v>65</v>
      </c>
      <c r="R7472" s="1">
        <v>1</v>
      </c>
      <c r="S7472" s="1" t="s">
        <v>2254</v>
      </c>
      <c r="T7472" s="62">
        <v>1218933.28</v>
      </c>
      <c r="U7472" s="62">
        <v>1134292.5</v>
      </c>
      <c r="Z7472" s="1" t="s">
        <v>68</v>
      </c>
      <c r="AW7472" s="1"/>
      <c r="AX7472" s="1"/>
      <c r="AY7472" s="1"/>
      <c r="AZ7472" s="1"/>
      <c r="BA7472" s="33"/>
      <c r="BB7472" s="1"/>
      <c r="BN7472" s="50" t="s">
        <v>4578</v>
      </c>
      <c r="BO7472" s="58" t="str">
        <f t="shared" si="116"/>
        <v>境内资产</v>
      </c>
      <c r="BP7472" s="58" t="str">
        <f>IF(M7472="",VLOOKUP(D7472,Sheet4!$A$1:$B$92,2,0),VLOOKUP(Q7472,Sheet4!$A$1:$B$92,2,0))</f>
        <v>保险资产管理产品</v>
      </c>
    </row>
    <row r="7473" spans="1:68">
      <c r="A7473" s="1" t="s">
        <v>1776</v>
      </c>
      <c r="B7473" s="32" t="s">
        <v>1777</v>
      </c>
      <c r="C7473" s="252" t="s">
        <v>5552</v>
      </c>
      <c r="D7473" s="267" t="s">
        <v>678</v>
      </c>
      <c r="E7473" s="1" t="s">
        <v>1778</v>
      </c>
      <c r="F7473" s="1" t="s">
        <v>1777</v>
      </c>
      <c r="G7473" s="1"/>
      <c r="H7473" s="342">
        <v>32.569222744146856</v>
      </c>
      <c r="I7473" s="327">
        <v>20.773758810788465</v>
      </c>
      <c r="J7473" s="35">
        <v>0</v>
      </c>
      <c r="K7473" s="1">
        <v>0</v>
      </c>
      <c r="L7473" s="32" t="s">
        <v>5551</v>
      </c>
      <c r="M7473" s="32" t="s">
        <v>5542</v>
      </c>
      <c r="N7473" s="32" t="s">
        <v>2404</v>
      </c>
      <c r="O7473" s="1" t="s">
        <v>2405</v>
      </c>
      <c r="P7473" s="185" t="s">
        <v>64</v>
      </c>
      <c r="Q7473" s="186" t="s">
        <v>65</v>
      </c>
      <c r="R7473" s="1">
        <v>1</v>
      </c>
      <c r="S7473" s="1" t="s">
        <v>2254</v>
      </c>
      <c r="T7473" s="62">
        <v>1218933.28</v>
      </c>
      <c r="U7473" s="62">
        <v>1134292.5</v>
      </c>
      <c r="Z7473" s="1" t="s">
        <v>68</v>
      </c>
      <c r="AW7473" s="1"/>
      <c r="AX7473" s="1"/>
      <c r="AY7473" s="1"/>
      <c r="AZ7473" s="1"/>
      <c r="BA7473" s="33"/>
      <c r="BB7473" s="1"/>
      <c r="BN7473" s="50" t="s">
        <v>4578</v>
      </c>
      <c r="BO7473" s="58" t="str">
        <f t="shared" si="116"/>
        <v>境内资产</v>
      </c>
      <c r="BP7473" s="58" t="str">
        <f>IF(M7473="",VLOOKUP(D7473,Sheet4!$A$1:$B$92,2,0),VLOOKUP(Q7473,Sheet4!$A$1:$B$92,2,0))</f>
        <v>保险资产管理产品</v>
      </c>
    </row>
    <row r="7474" spans="1:68">
      <c r="A7474" s="1" t="s">
        <v>1832</v>
      </c>
      <c r="B7474" s="32" t="s">
        <v>1833</v>
      </c>
      <c r="C7474" s="252" t="s">
        <v>5552</v>
      </c>
      <c r="D7474" s="267" t="s">
        <v>678</v>
      </c>
      <c r="E7474" s="1" t="s">
        <v>1834</v>
      </c>
      <c r="F7474" s="1" t="s">
        <v>1833</v>
      </c>
      <c r="G7474" s="1"/>
      <c r="H7474" s="342">
        <v>19.946618820051199</v>
      </c>
      <c r="I7474" s="327">
        <v>10.574076796149619</v>
      </c>
      <c r="J7474" s="35">
        <v>0</v>
      </c>
      <c r="K7474" s="1">
        <v>0</v>
      </c>
      <c r="L7474" s="32" t="s">
        <v>5551</v>
      </c>
      <c r="M7474" s="32" t="s">
        <v>5542</v>
      </c>
      <c r="N7474" s="32" t="s">
        <v>2404</v>
      </c>
      <c r="O7474" s="1" t="s">
        <v>2405</v>
      </c>
      <c r="P7474" s="185" t="s">
        <v>64</v>
      </c>
      <c r="Q7474" s="186" t="s">
        <v>65</v>
      </c>
      <c r="R7474" s="1">
        <v>1</v>
      </c>
      <c r="S7474" s="1" t="s">
        <v>2254</v>
      </c>
      <c r="T7474" s="62">
        <v>1218933.28</v>
      </c>
      <c r="U7474" s="62">
        <v>1134292.5</v>
      </c>
      <c r="Z7474" s="1" t="s">
        <v>68</v>
      </c>
      <c r="AW7474" s="1"/>
      <c r="AX7474" s="1"/>
      <c r="AY7474" s="1"/>
      <c r="AZ7474" s="1"/>
      <c r="BA7474" s="1"/>
      <c r="BB7474" s="1"/>
      <c r="BN7474" s="50" t="s">
        <v>4578</v>
      </c>
      <c r="BO7474" s="58" t="str">
        <f t="shared" si="116"/>
        <v>境内资产</v>
      </c>
      <c r="BP7474" s="58" t="str">
        <f>IF(M7474="",VLOOKUP(D7474,Sheet4!$A$1:$B$92,2,0),VLOOKUP(Q7474,Sheet4!$A$1:$B$92,2,0))</f>
        <v>保险资产管理产品</v>
      </c>
    </row>
    <row r="7475" spans="1:68">
      <c r="A7475" s="1" t="s">
        <v>1779</v>
      </c>
      <c r="B7475" s="32" t="s">
        <v>1780</v>
      </c>
      <c r="C7475" s="252" t="s">
        <v>5552</v>
      </c>
      <c r="D7475" s="267" t="s">
        <v>678</v>
      </c>
      <c r="E7475" s="1" t="s">
        <v>1781</v>
      </c>
      <c r="F7475" s="1" t="s">
        <v>1780</v>
      </c>
      <c r="G7475" s="1"/>
      <c r="H7475" s="342">
        <v>13.05032725560492</v>
      </c>
      <c r="I7475" s="327">
        <v>9.1352290789234445</v>
      </c>
      <c r="J7475" s="35">
        <v>0</v>
      </c>
      <c r="K7475" s="1">
        <v>0</v>
      </c>
      <c r="L7475" s="32" t="s">
        <v>5551</v>
      </c>
      <c r="M7475" s="32" t="s">
        <v>5542</v>
      </c>
      <c r="N7475" s="32" t="s">
        <v>2404</v>
      </c>
      <c r="O7475" s="1" t="s">
        <v>2405</v>
      </c>
      <c r="P7475" s="185" t="s">
        <v>64</v>
      </c>
      <c r="Q7475" s="186" t="s">
        <v>65</v>
      </c>
      <c r="R7475" s="1">
        <v>1</v>
      </c>
      <c r="S7475" s="1" t="s">
        <v>2254</v>
      </c>
      <c r="T7475" s="62">
        <v>1218933.28</v>
      </c>
      <c r="U7475" s="62">
        <v>1134292.5</v>
      </c>
      <c r="Z7475" s="1" t="s">
        <v>68</v>
      </c>
      <c r="AW7475" s="1"/>
      <c r="AX7475" s="1"/>
      <c r="AY7475" s="1"/>
      <c r="AZ7475" s="1"/>
      <c r="BA7475" s="33"/>
      <c r="BB7475" s="1"/>
      <c r="BN7475" s="50" t="s">
        <v>4578</v>
      </c>
      <c r="BO7475" s="58" t="str">
        <f t="shared" si="116"/>
        <v>境内资产</v>
      </c>
      <c r="BP7475" s="58" t="str">
        <f>IF(M7475="",VLOOKUP(D7475,Sheet4!$A$1:$B$92,2,0),VLOOKUP(Q7475,Sheet4!$A$1:$B$92,2,0))</f>
        <v>保险资产管理产品</v>
      </c>
    </row>
    <row r="7476" spans="1:68">
      <c r="A7476" s="1" t="s">
        <v>2295</v>
      </c>
      <c r="B7476" s="32" t="s">
        <v>2348</v>
      </c>
      <c r="C7476" s="266" t="s">
        <v>1305</v>
      </c>
      <c r="D7476" s="266" t="s">
        <v>1318</v>
      </c>
      <c r="E7476" s="1" t="s">
        <v>2349</v>
      </c>
      <c r="F7476" s="1" t="s">
        <v>2348</v>
      </c>
      <c r="G7476" s="1"/>
      <c r="H7476" s="342">
        <v>49601.531242728379</v>
      </c>
      <c r="I7476" s="327">
        <v>49604.715483089414</v>
      </c>
      <c r="J7476" s="35">
        <v>0</v>
      </c>
      <c r="K7476" s="1">
        <v>0</v>
      </c>
      <c r="L7476" s="32" t="s">
        <v>5551</v>
      </c>
      <c r="M7476" s="32" t="s">
        <v>5542</v>
      </c>
      <c r="N7476" s="32" t="s">
        <v>2404</v>
      </c>
      <c r="O7476" s="1" t="s">
        <v>2405</v>
      </c>
      <c r="P7476" s="185" t="s">
        <v>64</v>
      </c>
      <c r="Q7476" s="186" t="s">
        <v>65</v>
      </c>
      <c r="R7476" s="1">
        <v>1</v>
      </c>
      <c r="S7476" s="1" t="s">
        <v>2254</v>
      </c>
      <c r="T7476" s="62">
        <v>1218933.28</v>
      </c>
      <c r="U7476" s="62">
        <v>1134292.5</v>
      </c>
      <c r="Z7476" s="1" t="s">
        <v>68</v>
      </c>
      <c r="AW7476" s="1"/>
      <c r="AX7476" s="1"/>
      <c r="AY7476" s="1"/>
      <c r="AZ7476" s="1"/>
      <c r="BA7476" s="33"/>
      <c r="BB7476" s="1"/>
      <c r="BN7476" s="50" t="s">
        <v>4578</v>
      </c>
      <c r="BO7476" s="58" t="str">
        <f t="shared" si="116"/>
        <v>境内资产</v>
      </c>
      <c r="BP7476" s="58" t="str">
        <f>IF(M7476="",VLOOKUP(D7476,Sheet4!$A$1:$B$92,2,0),VLOOKUP(Q7476,Sheet4!$A$1:$B$92,2,0))</f>
        <v>保险资产管理产品</v>
      </c>
    </row>
    <row r="7477" spans="1:68">
      <c r="A7477" s="1" t="s">
        <v>2354</v>
      </c>
      <c r="B7477" s="32" t="s">
        <v>2350</v>
      </c>
      <c r="C7477" s="266" t="s">
        <v>71</v>
      </c>
      <c r="D7477" s="266" t="s">
        <v>72</v>
      </c>
      <c r="E7477" s="1" t="s">
        <v>4463</v>
      </c>
      <c r="F7477" s="1" t="s">
        <v>2350</v>
      </c>
      <c r="G7477" s="1"/>
      <c r="H7477" s="342">
        <v>54388.928352970332</v>
      </c>
      <c r="I7477" s="327">
        <v>54333.733034476441</v>
      </c>
      <c r="J7477" s="35">
        <v>785.60659952728554</v>
      </c>
      <c r="K7477" s="1">
        <v>0</v>
      </c>
      <c r="L7477" s="32" t="s">
        <v>5551</v>
      </c>
      <c r="M7477" s="32" t="s">
        <v>5542</v>
      </c>
      <c r="N7477" s="32" t="s">
        <v>2404</v>
      </c>
      <c r="O7477" s="1" t="s">
        <v>2405</v>
      </c>
      <c r="P7477" s="185" t="s">
        <v>64</v>
      </c>
      <c r="Q7477" s="186" t="s">
        <v>65</v>
      </c>
      <c r="R7477" s="1">
        <v>1</v>
      </c>
      <c r="S7477" s="1" t="s">
        <v>2254</v>
      </c>
      <c r="T7477" s="62">
        <v>1218933.28</v>
      </c>
      <c r="U7477" s="62">
        <v>1134292.5</v>
      </c>
      <c r="Z7477" s="1" t="s">
        <v>68</v>
      </c>
      <c r="AW7477" s="1"/>
      <c r="AX7477" s="1"/>
      <c r="AY7477" s="1">
        <v>0.66027397260273968</v>
      </c>
      <c r="AZ7477" s="1" t="s">
        <v>74</v>
      </c>
      <c r="BA7477" s="33">
        <v>5.7888000000000002</v>
      </c>
      <c r="BB7477" s="1"/>
      <c r="BN7477" s="50" t="s">
        <v>4578</v>
      </c>
      <c r="BO7477" s="58" t="str">
        <f t="shared" si="116"/>
        <v>境内资产</v>
      </c>
      <c r="BP7477" s="58" t="str">
        <f>IF(M7477="",VLOOKUP(D7477,Sheet4!$A$1:$B$92,2,0),VLOOKUP(Q7477,Sheet4!$A$1:$B$92,2,0))</f>
        <v>保险资产管理产品</v>
      </c>
    </row>
    <row r="7478" spans="1:68">
      <c r="A7478" s="161" t="s">
        <v>1136</v>
      </c>
      <c r="B7478" s="161" t="s">
        <v>1137</v>
      </c>
      <c r="C7478" s="258" t="s">
        <v>1138</v>
      </c>
      <c r="D7478" s="258" t="s">
        <v>1139</v>
      </c>
      <c r="E7478" s="161" t="s">
        <v>1140</v>
      </c>
      <c r="F7478" s="161" t="s">
        <v>1141</v>
      </c>
      <c r="G7478" s="134"/>
      <c r="H7478" s="328">
        <v>600000000</v>
      </c>
      <c r="I7478" s="328">
        <v>566166758.46000004</v>
      </c>
      <c r="J7478" s="162"/>
      <c r="K7478" s="162"/>
      <c r="L7478" s="161" t="s">
        <v>4490</v>
      </c>
      <c r="M7478" s="193"/>
      <c r="N7478" s="193"/>
      <c r="O7478" s="193"/>
      <c r="P7478" s="193"/>
      <c r="Q7478" s="193"/>
      <c r="R7478" s="195"/>
      <c r="S7478" s="193"/>
      <c r="T7478" s="196"/>
      <c r="U7478" s="196"/>
      <c r="V7478" s="134"/>
      <c r="W7478" s="134"/>
      <c r="X7478" s="134"/>
      <c r="Y7478" s="134"/>
      <c r="Z7478" s="134"/>
      <c r="AA7478" s="134"/>
      <c r="AB7478" s="134"/>
      <c r="AC7478" s="134"/>
      <c r="AD7478" s="134"/>
      <c r="AE7478" s="134"/>
      <c r="AF7478" s="134"/>
      <c r="AG7478" s="134"/>
      <c r="AH7478" s="134"/>
      <c r="AI7478" s="134"/>
      <c r="AJ7478" s="134"/>
      <c r="AK7478" s="134"/>
      <c r="AL7478" s="134"/>
      <c r="AM7478" s="134"/>
      <c r="AN7478" s="134"/>
      <c r="AO7478" s="134"/>
      <c r="AP7478" s="134"/>
      <c r="AQ7478" s="134"/>
      <c r="AR7478" s="134"/>
      <c r="AS7478" s="134"/>
      <c r="AT7478" s="134"/>
      <c r="AU7478" s="134"/>
      <c r="AV7478" s="134"/>
      <c r="AW7478" s="134"/>
      <c r="AX7478" s="134"/>
      <c r="AY7478" s="134"/>
      <c r="AZ7478" s="134"/>
      <c r="BA7478" s="134"/>
      <c r="BB7478" s="134"/>
      <c r="BC7478" s="134"/>
      <c r="BD7478" s="134"/>
      <c r="BE7478" s="134"/>
      <c r="BF7478" s="134"/>
      <c r="BG7478" s="134"/>
      <c r="BH7478" s="134"/>
      <c r="BI7478" s="134"/>
      <c r="BJ7478" s="134"/>
      <c r="BK7478" s="134"/>
      <c r="BL7478" s="134"/>
      <c r="BM7478" s="134"/>
      <c r="BN7478" s="161" t="s">
        <v>4484</v>
      </c>
      <c r="BO7478" s="58" t="str">
        <f t="shared" si="116"/>
        <v>境内资产</v>
      </c>
      <c r="BP7478" s="58" t="str">
        <f>IF(M7478="",VLOOKUP(D7478,Sheet4!$A$1:$B$92,2,0),VLOOKUP(Q7478,Sheet4!$A$1:$B$92,2,0))</f>
        <v>保险资产管理产品</v>
      </c>
    </row>
    <row r="7479" spans="1:68">
      <c r="A7479" s="161" t="s">
        <v>1142</v>
      </c>
      <c r="B7479" s="161" t="s">
        <v>1142</v>
      </c>
      <c r="C7479" s="258" t="s">
        <v>1138</v>
      </c>
      <c r="D7479" s="258" t="s">
        <v>1139</v>
      </c>
      <c r="E7479" s="161" t="s">
        <v>1143</v>
      </c>
      <c r="F7479" s="161" t="s">
        <v>1141</v>
      </c>
      <c r="G7479" s="134"/>
      <c r="H7479" s="328">
        <v>1300000000</v>
      </c>
      <c r="I7479" s="328">
        <v>1200672278</v>
      </c>
      <c r="J7479" s="162"/>
      <c r="K7479" s="162"/>
      <c r="L7479" s="161" t="s">
        <v>4490</v>
      </c>
      <c r="M7479" s="193"/>
      <c r="N7479" s="193"/>
      <c r="O7479" s="193"/>
      <c r="P7479" s="193"/>
      <c r="Q7479" s="193"/>
      <c r="R7479" s="195"/>
      <c r="S7479" s="193"/>
      <c r="T7479" s="196"/>
      <c r="U7479" s="196"/>
      <c r="V7479" s="134"/>
      <c r="W7479" s="134"/>
      <c r="X7479" s="134"/>
      <c r="Y7479" s="134"/>
      <c r="Z7479" s="134"/>
      <c r="AA7479" s="134"/>
      <c r="AB7479" s="134"/>
      <c r="AC7479" s="134"/>
      <c r="AD7479" s="134"/>
      <c r="AE7479" s="134"/>
      <c r="AF7479" s="134"/>
      <c r="AG7479" s="134"/>
      <c r="AH7479" s="134"/>
      <c r="AI7479" s="134"/>
      <c r="AJ7479" s="134"/>
      <c r="AK7479" s="134"/>
      <c r="AL7479" s="134"/>
      <c r="AM7479" s="134"/>
      <c r="AN7479" s="134"/>
      <c r="AO7479" s="134"/>
      <c r="AP7479" s="134"/>
      <c r="AQ7479" s="134"/>
      <c r="AR7479" s="134"/>
      <c r="AS7479" s="134"/>
      <c r="AT7479" s="134"/>
      <c r="AU7479" s="134"/>
      <c r="AV7479" s="134"/>
      <c r="AW7479" s="134"/>
      <c r="AX7479" s="134"/>
      <c r="AY7479" s="134"/>
      <c r="AZ7479" s="134"/>
      <c r="BA7479" s="134"/>
      <c r="BB7479" s="134"/>
      <c r="BC7479" s="134"/>
      <c r="BD7479" s="134"/>
      <c r="BE7479" s="134"/>
      <c r="BF7479" s="134"/>
      <c r="BG7479" s="134"/>
      <c r="BH7479" s="134"/>
      <c r="BI7479" s="134"/>
      <c r="BJ7479" s="134"/>
      <c r="BK7479" s="134"/>
      <c r="BL7479" s="134"/>
      <c r="BM7479" s="134"/>
      <c r="BN7479" s="161" t="s">
        <v>4484</v>
      </c>
      <c r="BO7479" s="58" t="str">
        <f t="shared" si="116"/>
        <v>境内资产</v>
      </c>
      <c r="BP7479" s="58" t="str">
        <f>IF(M7479="",VLOOKUP(D7479,Sheet4!$A$1:$B$92,2,0),VLOOKUP(Q7479,Sheet4!$A$1:$B$92,2,0))</f>
        <v>保险资产管理产品</v>
      </c>
    </row>
    <row r="7480" spans="1:68">
      <c r="A7480" s="163" t="s">
        <v>1146</v>
      </c>
      <c r="B7480" s="161" t="s">
        <v>1147</v>
      </c>
      <c r="C7480" s="255" t="s">
        <v>1138</v>
      </c>
      <c r="D7480" s="255" t="s">
        <v>886</v>
      </c>
      <c r="E7480" s="164">
        <v>11916680218</v>
      </c>
      <c r="F7480" s="161" t="s">
        <v>1145</v>
      </c>
      <c r="G7480" s="165"/>
      <c r="H7480" s="328">
        <v>12371313.1</v>
      </c>
      <c r="I7480" s="328">
        <v>13371442.029999999</v>
      </c>
      <c r="J7480" s="162"/>
      <c r="K7480" s="162"/>
      <c r="L7480" s="161" t="s">
        <v>4488</v>
      </c>
      <c r="M7480" s="197"/>
      <c r="N7480" s="197"/>
      <c r="O7480" s="198"/>
      <c r="P7480" s="195"/>
      <c r="Q7480" s="195"/>
      <c r="R7480" s="193"/>
      <c r="S7480" s="193"/>
      <c r="T7480" s="199"/>
      <c r="U7480" s="196"/>
      <c r="V7480" s="134"/>
      <c r="W7480" s="134"/>
      <c r="X7480" s="134"/>
      <c r="Y7480" s="134"/>
      <c r="Z7480" s="134"/>
      <c r="AA7480" s="134"/>
      <c r="AB7480" s="134"/>
      <c r="AC7480" s="134"/>
      <c r="AD7480" s="134"/>
      <c r="AE7480" s="134"/>
      <c r="AF7480" s="134"/>
      <c r="AG7480" s="134"/>
      <c r="AH7480" s="134"/>
      <c r="AI7480" s="134"/>
      <c r="AJ7480" s="134"/>
      <c r="AK7480" s="134"/>
      <c r="AL7480" s="134"/>
      <c r="AM7480" s="134"/>
      <c r="AN7480" s="134"/>
      <c r="AO7480" s="134"/>
      <c r="AP7480" s="134"/>
      <c r="AQ7480" s="134"/>
      <c r="AR7480" s="134"/>
      <c r="AS7480" s="134"/>
      <c r="AT7480" s="134"/>
      <c r="AU7480" s="134"/>
      <c r="AV7480" s="134"/>
      <c r="AW7480" s="134"/>
      <c r="AX7480" s="134"/>
      <c r="AY7480" s="134"/>
      <c r="AZ7480" s="134"/>
      <c r="BA7480" s="134"/>
      <c r="BB7480" s="134"/>
      <c r="BC7480" s="134"/>
      <c r="BD7480" s="134"/>
      <c r="BE7480" s="134"/>
      <c r="BF7480" s="134"/>
      <c r="BG7480" s="134"/>
      <c r="BH7480" s="134"/>
      <c r="BI7480" s="134"/>
      <c r="BJ7480" s="134"/>
      <c r="BK7480" s="134"/>
      <c r="BL7480" s="134"/>
      <c r="BM7480" s="134"/>
      <c r="BN7480" s="161" t="s">
        <v>4484</v>
      </c>
      <c r="BO7480" s="58" t="str">
        <f t="shared" si="116"/>
        <v>境内资产</v>
      </c>
      <c r="BP7480" s="58" t="str">
        <f>IF(M7480="",VLOOKUP(D7480,Sheet4!$A$1:$B$92,2,0),VLOOKUP(Q7480,Sheet4!$A$1:$B$92,2,0))</f>
        <v>保险资产管理产品</v>
      </c>
    </row>
    <row r="7481" spans="1:68">
      <c r="A7481" s="163" t="s">
        <v>1148</v>
      </c>
      <c r="B7481" s="161" t="s">
        <v>1149</v>
      </c>
      <c r="C7481" s="255" t="s">
        <v>64</v>
      </c>
      <c r="D7481" s="255" t="s">
        <v>65</v>
      </c>
      <c r="E7481" s="168">
        <v>11916680217</v>
      </c>
      <c r="F7481" s="161" t="s">
        <v>1145</v>
      </c>
      <c r="G7481" s="134"/>
      <c r="H7481" s="328">
        <v>14623422.640000001</v>
      </c>
      <c r="I7481" s="328">
        <v>15810279.57</v>
      </c>
      <c r="J7481" s="162"/>
      <c r="K7481" s="162"/>
      <c r="L7481" s="161" t="s">
        <v>4488</v>
      </c>
      <c r="M7481" s="197"/>
      <c r="N7481" s="197"/>
      <c r="O7481" s="195"/>
      <c r="P7481" s="195"/>
      <c r="Q7481" s="195"/>
      <c r="R7481" s="193"/>
      <c r="S7481" s="193"/>
      <c r="T7481" s="199"/>
      <c r="U7481" s="196"/>
      <c r="V7481" s="134"/>
      <c r="W7481" s="134"/>
      <c r="X7481" s="134"/>
      <c r="Y7481" s="134"/>
      <c r="Z7481" s="134"/>
      <c r="AA7481" s="134"/>
      <c r="AB7481" s="134"/>
      <c r="AC7481" s="134"/>
      <c r="AD7481" s="134"/>
      <c r="AE7481" s="134"/>
      <c r="AF7481" s="134"/>
      <c r="AG7481" s="134"/>
      <c r="AH7481" s="134"/>
      <c r="AI7481" s="134"/>
      <c r="AJ7481" s="134"/>
      <c r="AK7481" s="134"/>
      <c r="AL7481" s="134"/>
      <c r="AM7481" s="134"/>
      <c r="AN7481" s="134"/>
      <c r="AO7481" s="134"/>
      <c r="AP7481" s="134"/>
      <c r="AQ7481" s="134"/>
      <c r="AR7481" s="134"/>
      <c r="AS7481" s="134"/>
      <c r="AT7481" s="134"/>
      <c r="AU7481" s="134"/>
      <c r="AV7481" s="134"/>
      <c r="AW7481" s="134"/>
      <c r="AX7481" s="134"/>
      <c r="AY7481" s="134"/>
      <c r="AZ7481" s="134"/>
      <c r="BA7481" s="134"/>
      <c r="BB7481" s="134"/>
      <c r="BC7481" s="134"/>
      <c r="BD7481" s="134"/>
      <c r="BE7481" s="134"/>
      <c r="BF7481" s="134"/>
      <c r="BG7481" s="134"/>
      <c r="BH7481" s="134"/>
      <c r="BI7481" s="134"/>
      <c r="BJ7481" s="134"/>
      <c r="BK7481" s="134"/>
      <c r="BL7481" s="134"/>
      <c r="BM7481" s="134"/>
      <c r="BN7481" s="161" t="s">
        <v>4484</v>
      </c>
      <c r="BO7481" s="58" t="str">
        <f t="shared" si="116"/>
        <v>境内资产</v>
      </c>
      <c r="BP7481" s="58" t="str">
        <f>IF(M7481="",VLOOKUP(D7481,Sheet4!$A$1:$B$92,2,0),VLOOKUP(Q7481,Sheet4!$A$1:$B$92,2,0))</f>
        <v>保险资产管理产品</v>
      </c>
    </row>
    <row r="7482" spans="1:68">
      <c r="A7482" s="163" t="s">
        <v>1150</v>
      </c>
      <c r="B7482" s="161" t="s">
        <v>1151</v>
      </c>
      <c r="C7482" s="268" t="s">
        <v>64</v>
      </c>
      <c r="D7482" s="268" t="s">
        <v>65</v>
      </c>
      <c r="E7482" s="170">
        <v>11915680206</v>
      </c>
      <c r="F7482" s="171" t="s">
        <v>1145</v>
      </c>
      <c r="G7482" s="171"/>
      <c r="H7482" s="328">
        <v>578482402.05999994</v>
      </c>
      <c r="I7482" s="328">
        <v>533791982.74000001</v>
      </c>
      <c r="J7482" s="176"/>
      <c r="K7482" s="176"/>
      <c r="L7482" s="161" t="s">
        <v>4490</v>
      </c>
      <c r="M7482" s="200"/>
      <c r="N7482" s="193"/>
      <c r="O7482" s="194"/>
      <c r="P7482" s="194"/>
      <c r="Q7482" s="194"/>
      <c r="R7482" s="194"/>
      <c r="S7482" s="194"/>
      <c r="T7482" s="199"/>
      <c r="U7482" s="196"/>
      <c r="V7482" s="167"/>
      <c r="W7482" s="134"/>
      <c r="X7482" s="134"/>
      <c r="Y7482" s="134"/>
      <c r="Z7482" s="134"/>
      <c r="AA7482" s="134"/>
      <c r="AB7482" s="134"/>
      <c r="AC7482" s="134"/>
      <c r="AD7482" s="134"/>
      <c r="AE7482" s="134"/>
      <c r="AF7482" s="134"/>
      <c r="AG7482" s="134"/>
      <c r="AH7482" s="134"/>
      <c r="AI7482" s="134"/>
      <c r="AJ7482" s="134"/>
      <c r="AK7482" s="134"/>
      <c r="AL7482" s="134"/>
      <c r="AM7482" s="134"/>
      <c r="AN7482" s="134"/>
      <c r="AO7482" s="134"/>
      <c r="AP7482" s="134"/>
      <c r="AQ7482" s="134"/>
      <c r="AR7482" s="134"/>
      <c r="AS7482" s="134"/>
      <c r="AT7482" s="134"/>
      <c r="AU7482" s="134"/>
      <c r="AV7482" s="134"/>
      <c r="AW7482" s="134"/>
      <c r="AX7482" s="134"/>
      <c r="AY7482" s="134"/>
      <c r="AZ7482" s="134"/>
      <c r="BA7482" s="134"/>
      <c r="BB7482" s="134"/>
      <c r="BC7482" s="134"/>
      <c r="BD7482" s="134"/>
      <c r="BE7482" s="134"/>
      <c r="BF7482" s="134"/>
      <c r="BG7482" s="134"/>
      <c r="BH7482" s="134"/>
      <c r="BI7482" s="134"/>
      <c r="BJ7482" s="134"/>
      <c r="BK7482" s="134"/>
      <c r="BL7482" s="134"/>
      <c r="BM7482" s="134"/>
      <c r="BN7482" s="161" t="s">
        <v>4484</v>
      </c>
      <c r="BO7482" s="58" t="str">
        <f t="shared" si="116"/>
        <v>境内资产</v>
      </c>
      <c r="BP7482" s="58" t="str">
        <f>IF(M7482="",VLOOKUP(D7482,Sheet4!$A$1:$B$92,2,0),VLOOKUP(Q7482,Sheet4!$A$1:$B$92,2,0))</f>
        <v>保险资产管理产品</v>
      </c>
    </row>
    <row r="7483" spans="1:68">
      <c r="A7483" s="171" t="s">
        <v>1684</v>
      </c>
      <c r="B7483" s="171" t="s">
        <v>1685</v>
      </c>
      <c r="C7483" s="268" t="s">
        <v>64</v>
      </c>
      <c r="D7483" s="268" t="s">
        <v>65</v>
      </c>
      <c r="E7483" s="171" t="s">
        <v>1686</v>
      </c>
      <c r="F7483" s="171" t="s">
        <v>1687</v>
      </c>
      <c r="G7483" s="172"/>
      <c r="H7483" s="328">
        <v>722714880</v>
      </c>
      <c r="I7483" s="328">
        <v>699949361.27999997</v>
      </c>
      <c r="J7483" s="162"/>
      <c r="K7483" s="162"/>
      <c r="L7483" s="161" t="s">
        <v>4488</v>
      </c>
      <c r="M7483" s="194"/>
      <c r="N7483" s="194"/>
      <c r="O7483" s="194"/>
      <c r="P7483" s="194"/>
      <c r="Q7483" s="194"/>
      <c r="R7483" s="194"/>
      <c r="S7483" s="194"/>
      <c r="T7483" s="199"/>
      <c r="U7483" s="196"/>
      <c r="V7483" s="167"/>
      <c r="W7483" s="134"/>
      <c r="X7483" s="134"/>
      <c r="Y7483" s="134"/>
      <c r="Z7483" s="134"/>
      <c r="AA7483" s="134"/>
      <c r="AB7483" s="134"/>
      <c r="AC7483" s="134"/>
      <c r="AD7483" s="134"/>
      <c r="AE7483" s="134"/>
      <c r="AF7483" s="134"/>
      <c r="AG7483" s="134"/>
      <c r="AH7483" s="134"/>
      <c r="AI7483" s="134"/>
      <c r="AJ7483" s="134"/>
      <c r="AK7483" s="134"/>
      <c r="AL7483" s="134"/>
      <c r="AM7483" s="134"/>
      <c r="AN7483" s="134"/>
      <c r="AO7483" s="134"/>
      <c r="AP7483" s="134"/>
      <c r="AQ7483" s="134"/>
      <c r="AR7483" s="134"/>
      <c r="AS7483" s="134"/>
      <c r="AT7483" s="134"/>
      <c r="AU7483" s="134"/>
      <c r="AV7483" s="134"/>
      <c r="AW7483" s="134"/>
      <c r="AX7483" s="134"/>
      <c r="AY7483" s="134"/>
      <c r="AZ7483" s="134"/>
      <c r="BA7483" s="134"/>
      <c r="BB7483" s="134"/>
      <c r="BC7483" s="134"/>
      <c r="BD7483" s="134"/>
      <c r="BE7483" s="134"/>
      <c r="BF7483" s="134"/>
      <c r="BG7483" s="134"/>
      <c r="BH7483" s="134"/>
      <c r="BI7483" s="134"/>
      <c r="BJ7483" s="134"/>
      <c r="BK7483" s="134"/>
      <c r="BL7483" s="134"/>
      <c r="BM7483" s="134"/>
      <c r="BN7483" s="161" t="s">
        <v>4484</v>
      </c>
      <c r="BO7483" s="58" t="str">
        <f t="shared" si="116"/>
        <v>境内资产</v>
      </c>
      <c r="BP7483" s="58" t="str">
        <f>IF(M7483="",VLOOKUP(D7483,Sheet4!$A$1:$B$92,2,0),VLOOKUP(Q7483,Sheet4!$A$1:$B$92,2,0))</f>
        <v>保险资产管理产品</v>
      </c>
    </row>
    <row r="7484" spans="1:68">
      <c r="A7484" s="171" t="s">
        <v>1688</v>
      </c>
      <c r="B7484" s="171" t="s">
        <v>1689</v>
      </c>
      <c r="C7484" s="268" t="s">
        <v>64</v>
      </c>
      <c r="D7484" s="268" t="s">
        <v>65</v>
      </c>
      <c r="E7484" s="171" t="s">
        <v>1690</v>
      </c>
      <c r="F7484" s="171" t="s">
        <v>1687</v>
      </c>
      <c r="G7484" s="172"/>
      <c r="H7484" s="328">
        <v>706254600</v>
      </c>
      <c r="I7484" s="328">
        <v>689869493.27999997</v>
      </c>
      <c r="J7484" s="162"/>
      <c r="K7484" s="162"/>
      <c r="L7484" s="161" t="s">
        <v>4488</v>
      </c>
      <c r="M7484" s="194"/>
      <c r="N7484" s="194"/>
      <c r="O7484" s="194"/>
      <c r="P7484" s="194"/>
      <c r="Q7484" s="194"/>
      <c r="R7484" s="194"/>
      <c r="S7484" s="194"/>
      <c r="T7484" s="199"/>
      <c r="U7484" s="196"/>
      <c r="V7484" s="167"/>
      <c r="W7484" s="134"/>
      <c r="X7484" s="134"/>
      <c r="Y7484" s="134"/>
      <c r="Z7484" s="134"/>
      <c r="AA7484" s="134"/>
      <c r="AB7484" s="134"/>
      <c r="AC7484" s="134"/>
      <c r="AD7484" s="134"/>
      <c r="AE7484" s="134"/>
      <c r="AF7484" s="134"/>
      <c r="AG7484" s="134"/>
      <c r="AH7484" s="134"/>
      <c r="AI7484" s="134"/>
      <c r="AJ7484" s="134"/>
      <c r="AK7484" s="134"/>
      <c r="AL7484" s="134"/>
      <c r="AM7484" s="134"/>
      <c r="AN7484" s="134"/>
      <c r="AO7484" s="134"/>
      <c r="AP7484" s="134"/>
      <c r="AQ7484" s="134"/>
      <c r="AR7484" s="134"/>
      <c r="AS7484" s="134"/>
      <c r="AT7484" s="134"/>
      <c r="AU7484" s="134"/>
      <c r="AV7484" s="134"/>
      <c r="AW7484" s="134"/>
      <c r="AX7484" s="134"/>
      <c r="AY7484" s="134"/>
      <c r="AZ7484" s="134"/>
      <c r="BA7484" s="134"/>
      <c r="BB7484" s="134"/>
      <c r="BC7484" s="134"/>
      <c r="BD7484" s="134"/>
      <c r="BE7484" s="134"/>
      <c r="BF7484" s="134"/>
      <c r="BG7484" s="134"/>
      <c r="BH7484" s="134"/>
      <c r="BI7484" s="134"/>
      <c r="BJ7484" s="134"/>
      <c r="BK7484" s="134"/>
      <c r="BL7484" s="134"/>
      <c r="BM7484" s="134"/>
      <c r="BN7484" s="161" t="s">
        <v>4484</v>
      </c>
      <c r="BO7484" s="58" t="str">
        <f t="shared" si="116"/>
        <v>境内资产</v>
      </c>
      <c r="BP7484" s="58" t="str">
        <f>IF(M7484="",VLOOKUP(D7484,Sheet4!$A$1:$B$92,2,0),VLOOKUP(Q7484,Sheet4!$A$1:$B$92,2,0))</f>
        <v>保险资产管理产品</v>
      </c>
    </row>
    <row r="7485" spans="1:68">
      <c r="A7485" s="171" t="s">
        <v>1691</v>
      </c>
      <c r="B7485" s="171" t="s">
        <v>1692</v>
      </c>
      <c r="C7485" s="268" t="s">
        <v>64</v>
      </c>
      <c r="D7485" s="268" t="s">
        <v>65</v>
      </c>
      <c r="E7485" s="171" t="s">
        <v>1693</v>
      </c>
      <c r="F7485" s="171" t="s">
        <v>1687</v>
      </c>
      <c r="G7485" s="134"/>
      <c r="H7485" s="328">
        <v>686810880</v>
      </c>
      <c r="I7485" s="328">
        <v>671014229.75999999</v>
      </c>
      <c r="J7485" s="162"/>
      <c r="K7485" s="162"/>
      <c r="L7485" s="161" t="s">
        <v>4488</v>
      </c>
      <c r="M7485" s="194"/>
      <c r="N7485" s="194"/>
      <c r="O7485" s="194"/>
      <c r="P7485" s="194"/>
      <c r="Q7485" s="194"/>
      <c r="R7485" s="194"/>
      <c r="S7485" s="194"/>
      <c r="T7485" s="199"/>
      <c r="U7485" s="196"/>
      <c r="V7485" s="167"/>
      <c r="W7485" s="134"/>
      <c r="X7485" s="134"/>
      <c r="Y7485" s="134"/>
      <c r="Z7485" s="134"/>
      <c r="AA7485" s="134"/>
      <c r="AB7485" s="134"/>
      <c r="AC7485" s="134"/>
      <c r="AD7485" s="134"/>
      <c r="AE7485" s="134"/>
      <c r="AF7485" s="134"/>
      <c r="AG7485" s="134"/>
      <c r="AH7485" s="134"/>
      <c r="AI7485" s="134"/>
      <c r="AJ7485" s="134"/>
      <c r="AK7485" s="134"/>
      <c r="AL7485" s="134"/>
      <c r="AM7485" s="134"/>
      <c r="AN7485" s="134"/>
      <c r="AO7485" s="134"/>
      <c r="AP7485" s="134"/>
      <c r="AQ7485" s="134"/>
      <c r="AR7485" s="134"/>
      <c r="AS7485" s="134"/>
      <c r="AT7485" s="134"/>
      <c r="AU7485" s="134"/>
      <c r="AV7485" s="134"/>
      <c r="AW7485" s="134"/>
      <c r="AX7485" s="134"/>
      <c r="AY7485" s="134"/>
      <c r="AZ7485" s="134"/>
      <c r="BA7485" s="134"/>
      <c r="BB7485" s="134"/>
      <c r="BC7485" s="134"/>
      <c r="BD7485" s="134"/>
      <c r="BE7485" s="134"/>
      <c r="BF7485" s="134"/>
      <c r="BG7485" s="134"/>
      <c r="BH7485" s="134"/>
      <c r="BI7485" s="134"/>
      <c r="BJ7485" s="134"/>
      <c r="BK7485" s="134"/>
      <c r="BL7485" s="134"/>
      <c r="BM7485" s="134"/>
      <c r="BN7485" s="161" t="s">
        <v>4484</v>
      </c>
      <c r="BO7485" s="58" t="str">
        <f t="shared" si="116"/>
        <v>境内资产</v>
      </c>
      <c r="BP7485" s="58" t="str">
        <f>IF(M7485="",VLOOKUP(D7485,Sheet4!$A$1:$B$92,2,0),VLOOKUP(Q7485,Sheet4!$A$1:$B$92,2,0))</f>
        <v>保险资产管理产品</v>
      </c>
    </row>
    <row r="7486" spans="1:68">
      <c r="A7486" s="171" t="s">
        <v>1694</v>
      </c>
      <c r="B7486" s="171" t="s">
        <v>1695</v>
      </c>
      <c r="C7486" s="268" t="s">
        <v>64</v>
      </c>
      <c r="D7486" s="268" t="s">
        <v>65</v>
      </c>
      <c r="E7486" s="171" t="s">
        <v>1696</v>
      </c>
      <c r="F7486" s="171" t="s">
        <v>1687</v>
      </c>
      <c r="G7486" s="134"/>
      <c r="H7486" s="328">
        <v>720157000</v>
      </c>
      <c r="I7486" s="328">
        <v>696391819</v>
      </c>
      <c r="J7486" s="162"/>
      <c r="K7486" s="162"/>
      <c r="L7486" s="161" t="s">
        <v>4488</v>
      </c>
      <c r="M7486" s="194"/>
      <c r="N7486" s="194"/>
      <c r="O7486" s="195"/>
      <c r="P7486" s="194"/>
      <c r="Q7486" s="194"/>
      <c r="R7486" s="194"/>
      <c r="S7486" s="194"/>
      <c r="T7486" s="199"/>
      <c r="U7486" s="196"/>
      <c r="V7486" s="167"/>
      <c r="W7486" s="134"/>
      <c r="X7486" s="134"/>
      <c r="Y7486" s="134"/>
      <c r="Z7486" s="134"/>
      <c r="AA7486" s="134"/>
      <c r="AB7486" s="134"/>
      <c r="AC7486" s="134"/>
      <c r="AD7486" s="134"/>
      <c r="AE7486" s="134"/>
      <c r="AF7486" s="134"/>
      <c r="AG7486" s="134"/>
      <c r="AH7486" s="134"/>
      <c r="AI7486" s="134"/>
      <c r="AJ7486" s="134"/>
      <c r="AK7486" s="134"/>
      <c r="AL7486" s="134"/>
      <c r="AM7486" s="134"/>
      <c r="AN7486" s="134"/>
      <c r="AO7486" s="134"/>
      <c r="AP7486" s="134"/>
      <c r="AQ7486" s="134"/>
      <c r="AR7486" s="134"/>
      <c r="AS7486" s="134"/>
      <c r="AT7486" s="134"/>
      <c r="AU7486" s="134"/>
      <c r="AV7486" s="134"/>
      <c r="AW7486" s="134"/>
      <c r="AX7486" s="134"/>
      <c r="AY7486" s="134"/>
      <c r="AZ7486" s="134"/>
      <c r="BA7486" s="134"/>
      <c r="BB7486" s="134"/>
      <c r="BC7486" s="134"/>
      <c r="BD7486" s="134"/>
      <c r="BE7486" s="134"/>
      <c r="BF7486" s="134"/>
      <c r="BG7486" s="134"/>
      <c r="BH7486" s="134"/>
      <c r="BI7486" s="134"/>
      <c r="BJ7486" s="134"/>
      <c r="BK7486" s="134"/>
      <c r="BL7486" s="134"/>
      <c r="BM7486" s="134"/>
      <c r="BN7486" s="161" t="s">
        <v>4484</v>
      </c>
      <c r="BO7486" s="58" t="str">
        <f t="shared" si="116"/>
        <v>境内资产</v>
      </c>
      <c r="BP7486" s="58" t="str">
        <f>IF(M7486="",VLOOKUP(D7486,Sheet4!$A$1:$B$92,2,0),VLOOKUP(Q7486,Sheet4!$A$1:$B$92,2,0))</f>
        <v>保险资产管理产品</v>
      </c>
    </row>
    <row r="7487" spans="1:68">
      <c r="A7487" s="134" t="s">
        <v>1797</v>
      </c>
      <c r="B7487" s="134" t="s">
        <v>1797</v>
      </c>
      <c r="C7487" s="255" t="s">
        <v>64</v>
      </c>
      <c r="D7487" s="255" t="s">
        <v>886</v>
      </c>
      <c r="E7487" s="194"/>
      <c r="F7487" s="137" t="s">
        <v>1798</v>
      </c>
      <c r="G7487" s="134"/>
      <c r="H7487" s="328">
        <v>706940890.17999995</v>
      </c>
      <c r="I7487" s="328">
        <v>686923905.54999995</v>
      </c>
      <c r="J7487" s="162"/>
      <c r="K7487" s="162"/>
      <c r="L7487" s="161" t="s">
        <v>4490</v>
      </c>
      <c r="M7487" s="195"/>
      <c r="N7487" s="195"/>
      <c r="O7487" s="194"/>
      <c r="P7487" s="195"/>
      <c r="Q7487" s="195"/>
      <c r="R7487" s="195"/>
      <c r="S7487" s="195"/>
      <c r="T7487" s="196"/>
      <c r="U7487" s="196"/>
      <c r="V7487" s="167"/>
      <c r="W7487" s="134"/>
      <c r="X7487" s="134"/>
      <c r="Y7487" s="134"/>
      <c r="Z7487" s="134"/>
      <c r="AA7487" s="134"/>
      <c r="AB7487" s="134"/>
      <c r="AC7487" s="134"/>
      <c r="AD7487" s="134"/>
      <c r="AE7487" s="134"/>
      <c r="AF7487" s="134"/>
      <c r="AG7487" s="134"/>
      <c r="AH7487" s="134"/>
      <c r="AI7487" s="134"/>
      <c r="AJ7487" s="134"/>
      <c r="AK7487" s="134"/>
      <c r="AL7487" s="134"/>
      <c r="AM7487" s="134"/>
      <c r="AN7487" s="134"/>
      <c r="AO7487" s="134"/>
      <c r="AP7487" s="134"/>
      <c r="AQ7487" s="134"/>
      <c r="AR7487" s="134"/>
      <c r="AS7487" s="134"/>
      <c r="AT7487" s="134"/>
      <c r="AU7487" s="134"/>
      <c r="AV7487" s="134"/>
      <c r="AW7487" s="134"/>
      <c r="AX7487" s="134"/>
      <c r="AY7487" s="134"/>
      <c r="AZ7487" s="134"/>
      <c r="BA7487" s="134"/>
      <c r="BB7487" s="134"/>
      <c r="BC7487" s="134"/>
      <c r="BD7487" s="134"/>
      <c r="BE7487" s="134"/>
      <c r="BF7487" s="134"/>
      <c r="BG7487" s="134"/>
      <c r="BH7487" s="134"/>
      <c r="BI7487" s="134"/>
      <c r="BJ7487" s="134"/>
      <c r="BK7487" s="134"/>
      <c r="BL7487" s="134"/>
      <c r="BM7487" s="134"/>
      <c r="BN7487" s="161" t="s">
        <v>4484</v>
      </c>
      <c r="BO7487" s="58" t="str">
        <f t="shared" si="116"/>
        <v>境内资产</v>
      </c>
      <c r="BP7487" s="58" t="str">
        <f>IF(M7487="",VLOOKUP(D7487,Sheet4!$A$1:$B$92,2,0),VLOOKUP(Q7487,Sheet4!$A$1:$B$92,2,0))</f>
        <v>保险资产管理产品</v>
      </c>
    </row>
    <row r="7488" spans="1:68">
      <c r="A7488" s="134" t="s">
        <v>1799</v>
      </c>
      <c r="B7488" s="134" t="s">
        <v>1799</v>
      </c>
      <c r="C7488" s="255" t="s">
        <v>64</v>
      </c>
      <c r="D7488" s="255" t="s">
        <v>886</v>
      </c>
      <c r="E7488" s="194"/>
      <c r="F7488" s="137" t="s">
        <v>1798</v>
      </c>
      <c r="G7488" s="134"/>
      <c r="H7488" s="328">
        <v>706795395.11000001</v>
      </c>
      <c r="I7488" s="328">
        <v>686088031.75</v>
      </c>
      <c r="J7488" s="162"/>
      <c r="K7488" s="162"/>
      <c r="L7488" s="161" t="s">
        <v>4490</v>
      </c>
      <c r="M7488" s="195"/>
      <c r="N7488" s="195"/>
      <c r="O7488" s="194"/>
      <c r="P7488" s="195"/>
      <c r="Q7488" s="195"/>
      <c r="R7488" s="195"/>
      <c r="S7488" s="195"/>
      <c r="T7488" s="196"/>
      <c r="U7488" s="196"/>
      <c r="V7488" s="167"/>
      <c r="W7488" s="134"/>
      <c r="X7488" s="134"/>
      <c r="Y7488" s="134"/>
      <c r="Z7488" s="134"/>
      <c r="AA7488" s="134"/>
      <c r="AB7488" s="134"/>
      <c r="AC7488" s="134"/>
      <c r="AD7488" s="134"/>
      <c r="AE7488" s="134"/>
      <c r="AF7488" s="134"/>
      <c r="AG7488" s="134"/>
      <c r="AH7488" s="134"/>
      <c r="AI7488" s="134"/>
      <c r="AJ7488" s="134"/>
      <c r="AK7488" s="134"/>
      <c r="AL7488" s="134"/>
      <c r="AM7488" s="134"/>
      <c r="AN7488" s="134"/>
      <c r="AO7488" s="134"/>
      <c r="AP7488" s="134"/>
      <c r="AQ7488" s="134"/>
      <c r="AR7488" s="134"/>
      <c r="AS7488" s="134"/>
      <c r="AT7488" s="134"/>
      <c r="AU7488" s="134"/>
      <c r="AV7488" s="134"/>
      <c r="AW7488" s="134"/>
      <c r="AX7488" s="134"/>
      <c r="AY7488" s="134"/>
      <c r="AZ7488" s="134"/>
      <c r="BA7488" s="134"/>
      <c r="BB7488" s="134"/>
      <c r="BC7488" s="134"/>
      <c r="BD7488" s="134"/>
      <c r="BE7488" s="134"/>
      <c r="BF7488" s="134"/>
      <c r="BG7488" s="134"/>
      <c r="BH7488" s="134"/>
      <c r="BI7488" s="134"/>
      <c r="BJ7488" s="134"/>
      <c r="BK7488" s="134"/>
      <c r="BL7488" s="134"/>
      <c r="BM7488" s="134"/>
      <c r="BN7488" s="161" t="s">
        <v>4484</v>
      </c>
      <c r="BO7488" s="58" t="str">
        <f t="shared" si="116"/>
        <v>境内资产</v>
      </c>
      <c r="BP7488" s="58" t="str">
        <f>IF(M7488="",VLOOKUP(D7488,Sheet4!$A$1:$B$92,2,0),VLOOKUP(Q7488,Sheet4!$A$1:$B$92,2,0))</f>
        <v>保险资产管理产品</v>
      </c>
    </row>
    <row r="7489" spans="1:68">
      <c r="A7489" s="161" t="s">
        <v>1800</v>
      </c>
      <c r="B7489" s="161" t="s">
        <v>1800</v>
      </c>
      <c r="C7489" s="255" t="s">
        <v>64</v>
      </c>
      <c r="D7489" s="255" t="s">
        <v>886</v>
      </c>
      <c r="E7489" s="137" t="s">
        <v>1801</v>
      </c>
      <c r="F7489" s="137" t="s">
        <v>1798</v>
      </c>
      <c r="G7489" s="134"/>
      <c r="H7489" s="328">
        <v>682965606.83000004</v>
      </c>
      <c r="I7489" s="328">
        <v>640919728.88</v>
      </c>
      <c r="J7489" s="162"/>
      <c r="K7489" s="162"/>
      <c r="L7489" s="161" t="s">
        <v>4490</v>
      </c>
      <c r="M7489" s="195"/>
      <c r="N7489" s="195"/>
      <c r="O7489" s="195"/>
      <c r="P7489" s="195"/>
      <c r="Q7489" s="195"/>
      <c r="R7489" s="195"/>
      <c r="S7489" s="195"/>
      <c r="T7489" s="196"/>
      <c r="U7489" s="196"/>
      <c r="V7489" s="167"/>
      <c r="W7489" s="134"/>
      <c r="X7489" s="134"/>
      <c r="Y7489" s="134"/>
      <c r="Z7489" s="134"/>
      <c r="AA7489" s="134"/>
      <c r="AB7489" s="134"/>
      <c r="AC7489" s="134"/>
      <c r="AD7489" s="134"/>
      <c r="AE7489" s="134"/>
      <c r="AF7489" s="134"/>
      <c r="AG7489" s="134"/>
      <c r="AH7489" s="134"/>
      <c r="AI7489" s="134"/>
      <c r="AJ7489" s="134"/>
      <c r="AK7489" s="134"/>
      <c r="AL7489" s="134"/>
      <c r="AM7489" s="134"/>
      <c r="AN7489" s="134"/>
      <c r="AO7489" s="134"/>
      <c r="AP7489" s="134"/>
      <c r="AQ7489" s="134"/>
      <c r="AR7489" s="134"/>
      <c r="AS7489" s="134"/>
      <c r="AT7489" s="134"/>
      <c r="AU7489" s="134"/>
      <c r="AV7489" s="134"/>
      <c r="AW7489" s="134"/>
      <c r="AX7489" s="134"/>
      <c r="AY7489" s="134"/>
      <c r="AZ7489" s="134"/>
      <c r="BA7489" s="134"/>
      <c r="BB7489" s="134"/>
      <c r="BC7489" s="134"/>
      <c r="BD7489" s="134"/>
      <c r="BE7489" s="134"/>
      <c r="BF7489" s="134"/>
      <c r="BG7489" s="134"/>
      <c r="BH7489" s="134"/>
      <c r="BI7489" s="134"/>
      <c r="BJ7489" s="134"/>
      <c r="BK7489" s="134"/>
      <c r="BL7489" s="134"/>
      <c r="BM7489" s="134"/>
      <c r="BN7489" s="161" t="s">
        <v>4484</v>
      </c>
      <c r="BO7489" s="58" t="str">
        <f t="shared" si="116"/>
        <v>境内资产</v>
      </c>
      <c r="BP7489" s="58" t="str">
        <f>IF(M7489="",VLOOKUP(D7489,Sheet4!$A$1:$B$92,2,0),VLOOKUP(Q7489,Sheet4!$A$1:$B$92,2,0))</f>
        <v>保险资产管理产品</v>
      </c>
    </row>
    <row r="7490" spans="1:68">
      <c r="A7490" s="161" t="s">
        <v>1802</v>
      </c>
      <c r="B7490" s="161" t="s">
        <v>1802</v>
      </c>
      <c r="C7490" s="255" t="s">
        <v>64</v>
      </c>
      <c r="D7490" s="255" t="s">
        <v>886</v>
      </c>
      <c r="E7490" s="137" t="s">
        <v>1803</v>
      </c>
      <c r="F7490" s="137" t="s">
        <v>1798</v>
      </c>
      <c r="G7490" s="134"/>
      <c r="H7490" s="328">
        <v>685537913.51999998</v>
      </c>
      <c r="I7490" s="328">
        <v>641714767.95000005</v>
      </c>
      <c r="J7490" s="162"/>
      <c r="K7490" s="162"/>
      <c r="L7490" s="161" t="s">
        <v>4490</v>
      </c>
      <c r="M7490" s="195"/>
      <c r="N7490" s="195"/>
      <c r="O7490" s="195"/>
      <c r="P7490" s="195"/>
      <c r="Q7490" s="195"/>
      <c r="R7490" s="195"/>
      <c r="S7490" s="195"/>
      <c r="T7490" s="196"/>
      <c r="U7490" s="196"/>
      <c r="V7490" s="134"/>
      <c r="W7490" s="134"/>
      <c r="X7490" s="134"/>
      <c r="Y7490" s="134"/>
      <c r="Z7490" s="134"/>
      <c r="AA7490" s="134"/>
      <c r="AB7490" s="134"/>
      <c r="AC7490" s="134"/>
      <c r="AD7490" s="134"/>
      <c r="AE7490" s="134"/>
      <c r="AF7490" s="134"/>
      <c r="AG7490" s="134"/>
      <c r="AH7490" s="134"/>
      <c r="AI7490" s="134"/>
      <c r="AJ7490" s="134"/>
      <c r="AK7490" s="134"/>
      <c r="AL7490" s="134"/>
      <c r="AM7490" s="134"/>
      <c r="AN7490" s="134"/>
      <c r="AO7490" s="134"/>
      <c r="AP7490" s="134"/>
      <c r="AQ7490" s="134"/>
      <c r="AR7490" s="134"/>
      <c r="AS7490" s="134"/>
      <c r="AT7490" s="134"/>
      <c r="AU7490" s="134"/>
      <c r="AV7490" s="134"/>
      <c r="AW7490" s="134"/>
      <c r="AX7490" s="134"/>
      <c r="AY7490" s="134"/>
      <c r="AZ7490" s="134"/>
      <c r="BA7490" s="134"/>
      <c r="BB7490" s="134"/>
      <c r="BC7490" s="134"/>
      <c r="BD7490" s="134"/>
      <c r="BE7490" s="134"/>
      <c r="BF7490" s="134"/>
      <c r="BG7490" s="134"/>
      <c r="BH7490" s="134"/>
      <c r="BI7490" s="134"/>
      <c r="BJ7490" s="134"/>
      <c r="BK7490" s="134"/>
      <c r="BL7490" s="134"/>
      <c r="BM7490" s="134"/>
      <c r="BN7490" s="161" t="s">
        <v>4484</v>
      </c>
      <c r="BO7490" s="58" t="str">
        <f t="shared" si="116"/>
        <v>境内资产</v>
      </c>
      <c r="BP7490" s="58" t="str">
        <f>IF(M7490="",VLOOKUP(D7490,Sheet4!$A$1:$B$92,2,0),VLOOKUP(Q7490,Sheet4!$A$1:$B$92,2,0))</f>
        <v>保险资产管理产品</v>
      </c>
    </row>
    <row r="7491" spans="1:68">
      <c r="A7491" s="161" t="s">
        <v>1804</v>
      </c>
      <c r="B7491" s="161" t="s">
        <v>1804</v>
      </c>
      <c r="C7491" s="255" t="s">
        <v>64</v>
      </c>
      <c r="D7491" s="255" t="s">
        <v>886</v>
      </c>
      <c r="E7491" s="137" t="s">
        <v>1805</v>
      </c>
      <c r="F7491" s="137" t="s">
        <v>1798</v>
      </c>
      <c r="G7491" s="134"/>
      <c r="H7491" s="328">
        <v>685730162.85000002</v>
      </c>
      <c r="I7491" s="328">
        <v>655225753.41999996</v>
      </c>
      <c r="J7491" s="162"/>
      <c r="K7491" s="162"/>
      <c r="L7491" s="161" t="s">
        <v>4490</v>
      </c>
      <c r="M7491" s="195"/>
      <c r="N7491" s="195"/>
      <c r="O7491" s="195"/>
      <c r="P7491" s="195"/>
      <c r="Q7491" s="195"/>
      <c r="R7491" s="195"/>
      <c r="S7491" s="195"/>
      <c r="T7491" s="196"/>
      <c r="U7491" s="196"/>
      <c r="V7491" s="134"/>
      <c r="W7491" s="134"/>
      <c r="X7491" s="134"/>
      <c r="Y7491" s="134"/>
      <c r="Z7491" s="134"/>
      <c r="AA7491" s="134"/>
      <c r="AB7491" s="134"/>
      <c r="AC7491" s="134"/>
      <c r="AD7491" s="134"/>
      <c r="AE7491" s="134"/>
      <c r="AF7491" s="134"/>
      <c r="AG7491" s="134"/>
      <c r="AH7491" s="134"/>
      <c r="AI7491" s="134"/>
      <c r="AJ7491" s="134"/>
      <c r="AK7491" s="134"/>
      <c r="AL7491" s="134"/>
      <c r="AM7491" s="134"/>
      <c r="AN7491" s="134"/>
      <c r="AO7491" s="134"/>
      <c r="AP7491" s="134"/>
      <c r="AQ7491" s="134"/>
      <c r="AR7491" s="134"/>
      <c r="AS7491" s="134"/>
      <c r="AT7491" s="134"/>
      <c r="AU7491" s="134"/>
      <c r="AV7491" s="134"/>
      <c r="AW7491" s="134"/>
      <c r="AX7491" s="134"/>
      <c r="AY7491" s="134"/>
      <c r="AZ7491" s="134"/>
      <c r="BA7491" s="134"/>
      <c r="BB7491" s="134"/>
      <c r="BC7491" s="134"/>
      <c r="BD7491" s="134"/>
      <c r="BE7491" s="134"/>
      <c r="BF7491" s="134"/>
      <c r="BG7491" s="134"/>
      <c r="BH7491" s="134"/>
      <c r="BI7491" s="134"/>
      <c r="BJ7491" s="134"/>
      <c r="BK7491" s="134"/>
      <c r="BL7491" s="134"/>
      <c r="BM7491" s="134"/>
      <c r="BN7491" s="161" t="s">
        <v>4484</v>
      </c>
      <c r="BO7491" s="58" t="str">
        <f t="shared" ref="BO7491:BO7554" si="117">IF(LEFT(D7491,2)="境外","境外资产","境内资产")</f>
        <v>境内资产</v>
      </c>
      <c r="BP7491" s="58" t="str">
        <f>IF(M7491="",VLOOKUP(D7491,Sheet4!$A$1:$B$92,2,0),VLOOKUP(Q7491,Sheet4!$A$1:$B$92,2,0))</f>
        <v>保险资产管理产品</v>
      </c>
    </row>
    <row r="7492" spans="1:68">
      <c r="A7492" s="161" t="s">
        <v>1806</v>
      </c>
      <c r="B7492" s="161" t="s">
        <v>1806</v>
      </c>
      <c r="C7492" s="255" t="s">
        <v>64</v>
      </c>
      <c r="D7492" s="255" t="s">
        <v>886</v>
      </c>
      <c r="E7492" s="137" t="s">
        <v>1807</v>
      </c>
      <c r="F7492" s="137" t="s">
        <v>1798</v>
      </c>
      <c r="G7492" s="134"/>
      <c r="H7492" s="328">
        <v>686833096.14999998</v>
      </c>
      <c r="I7492" s="328">
        <v>655739087.62</v>
      </c>
      <c r="J7492" s="162"/>
      <c r="K7492" s="162"/>
      <c r="L7492" s="161" t="s">
        <v>4490</v>
      </c>
      <c r="M7492" s="195"/>
      <c r="N7492" s="195"/>
      <c r="O7492" s="195"/>
      <c r="P7492" s="195"/>
      <c r="Q7492" s="195"/>
      <c r="R7492" s="195"/>
      <c r="S7492" s="195"/>
      <c r="T7492" s="196"/>
      <c r="U7492" s="196"/>
      <c r="V7492" s="134"/>
      <c r="W7492" s="134"/>
      <c r="X7492" s="134"/>
      <c r="Y7492" s="134"/>
      <c r="Z7492" s="134"/>
      <c r="AA7492" s="134"/>
      <c r="AB7492" s="134"/>
      <c r="AC7492" s="134"/>
      <c r="AD7492" s="134"/>
      <c r="AE7492" s="134"/>
      <c r="AF7492" s="134"/>
      <c r="AG7492" s="134"/>
      <c r="AH7492" s="134"/>
      <c r="AI7492" s="134"/>
      <c r="AJ7492" s="134"/>
      <c r="AK7492" s="134"/>
      <c r="AL7492" s="134"/>
      <c r="AM7492" s="134"/>
      <c r="AN7492" s="134"/>
      <c r="AO7492" s="134"/>
      <c r="AP7492" s="134"/>
      <c r="AQ7492" s="134"/>
      <c r="AR7492" s="134"/>
      <c r="AS7492" s="134"/>
      <c r="AT7492" s="134"/>
      <c r="AU7492" s="134"/>
      <c r="AV7492" s="134"/>
      <c r="AW7492" s="134"/>
      <c r="AX7492" s="134"/>
      <c r="AY7492" s="134"/>
      <c r="AZ7492" s="134"/>
      <c r="BA7492" s="134"/>
      <c r="BB7492" s="134"/>
      <c r="BC7492" s="134"/>
      <c r="BD7492" s="134"/>
      <c r="BE7492" s="134"/>
      <c r="BF7492" s="134"/>
      <c r="BG7492" s="134"/>
      <c r="BH7492" s="134"/>
      <c r="BI7492" s="134"/>
      <c r="BJ7492" s="134"/>
      <c r="BK7492" s="134"/>
      <c r="BL7492" s="134"/>
      <c r="BM7492" s="134"/>
      <c r="BN7492" s="161" t="s">
        <v>4484</v>
      </c>
      <c r="BO7492" s="58" t="str">
        <f t="shared" si="117"/>
        <v>境内资产</v>
      </c>
      <c r="BP7492" s="58" t="str">
        <f>IF(M7492="",VLOOKUP(D7492,Sheet4!$A$1:$B$92,2,0),VLOOKUP(Q7492,Sheet4!$A$1:$B$92,2,0))</f>
        <v>保险资产管理产品</v>
      </c>
    </row>
    <row r="7493" spans="1:68">
      <c r="A7493" s="161" t="s">
        <v>1808</v>
      </c>
      <c r="B7493" s="161" t="s">
        <v>1808</v>
      </c>
      <c r="C7493" s="255" t="s">
        <v>64</v>
      </c>
      <c r="D7493" s="255" t="s">
        <v>886</v>
      </c>
      <c r="E7493" s="137" t="s">
        <v>1809</v>
      </c>
      <c r="F7493" s="137" t="s">
        <v>1798</v>
      </c>
      <c r="G7493" s="134"/>
      <c r="H7493" s="328">
        <v>670366630.14999998</v>
      </c>
      <c r="I7493" s="328">
        <v>652347010.00999999</v>
      </c>
      <c r="J7493" s="162"/>
      <c r="K7493" s="162"/>
      <c r="L7493" s="161" t="s">
        <v>4490</v>
      </c>
      <c r="M7493" s="195"/>
      <c r="N7493" s="195"/>
      <c r="O7493" s="195"/>
      <c r="P7493" s="195"/>
      <c r="Q7493" s="195"/>
      <c r="R7493" s="195"/>
      <c r="S7493" s="195"/>
      <c r="T7493" s="196"/>
      <c r="U7493" s="196"/>
      <c r="V7493" s="134"/>
      <c r="W7493" s="134"/>
      <c r="X7493" s="134"/>
      <c r="Y7493" s="134"/>
      <c r="Z7493" s="134"/>
      <c r="AA7493" s="134"/>
      <c r="AB7493" s="134"/>
      <c r="AC7493" s="134"/>
      <c r="AD7493" s="134"/>
      <c r="AE7493" s="134"/>
      <c r="AF7493" s="134"/>
      <c r="AG7493" s="134"/>
      <c r="AH7493" s="134"/>
      <c r="AI7493" s="134"/>
      <c r="AJ7493" s="134"/>
      <c r="AK7493" s="134"/>
      <c r="AL7493" s="134"/>
      <c r="AM7493" s="134"/>
      <c r="AN7493" s="134"/>
      <c r="AO7493" s="134"/>
      <c r="AP7493" s="134"/>
      <c r="AQ7493" s="134"/>
      <c r="AR7493" s="134"/>
      <c r="AS7493" s="134"/>
      <c r="AT7493" s="134"/>
      <c r="AU7493" s="134"/>
      <c r="AV7493" s="134"/>
      <c r="AW7493" s="134"/>
      <c r="AX7493" s="134"/>
      <c r="AY7493" s="134"/>
      <c r="AZ7493" s="134"/>
      <c r="BA7493" s="134"/>
      <c r="BB7493" s="134"/>
      <c r="BC7493" s="134"/>
      <c r="BD7493" s="134"/>
      <c r="BE7493" s="134"/>
      <c r="BF7493" s="134"/>
      <c r="BG7493" s="134"/>
      <c r="BH7493" s="134"/>
      <c r="BI7493" s="134"/>
      <c r="BJ7493" s="134"/>
      <c r="BK7493" s="134"/>
      <c r="BL7493" s="134"/>
      <c r="BM7493" s="134"/>
      <c r="BN7493" s="161" t="s">
        <v>4484</v>
      </c>
      <c r="BO7493" s="58" t="str">
        <f t="shared" si="117"/>
        <v>境内资产</v>
      </c>
      <c r="BP7493" s="58" t="str">
        <f>IF(M7493="",VLOOKUP(D7493,Sheet4!$A$1:$B$92,2,0),VLOOKUP(Q7493,Sheet4!$A$1:$B$92,2,0))</f>
        <v>保险资产管理产品</v>
      </c>
    </row>
    <row r="7494" spans="1:68">
      <c r="A7494" s="161" t="s">
        <v>1810</v>
      </c>
      <c r="B7494" s="161" t="s">
        <v>1810</v>
      </c>
      <c r="C7494" s="255" t="s">
        <v>64</v>
      </c>
      <c r="D7494" s="255" t="s">
        <v>886</v>
      </c>
      <c r="E7494" s="137" t="s">
        <v>1811</v>
      </c>
      <c r="F7494" s="137" t="s">
        <v>1798</v>
      </c>
      <c r="G7494" s="134"/>
      <c r="H7494" s="328">
        <v>670317985.97000003</v>
      </c>
      <c r="I7494" s="328">
        <v>650211990.86000001</v>
      </c>
      <c r="J7494" s="162"/>
      <c r="K7494" s="162"/>
      <c r="L7494" s="161" t="s">
        <v>4490</v>
      </c>
      <c r="M7494" s="195"/>
      <c r="N7494" s="195"/>
      <c r="O7494" s="195"/>
      <c r="P7494" s="195"/>
      <c r="Q7494" s="195"/>
      <c r="R7494" s="195"/>
      <c r="S7494" s="195"/>
      <c r="T7494" s="196"/>
      <c r="U7494" s="196"/>
      <c r="V7494" s="134"/>
      <c r="W7494" s="134"/>
      <c r="X7494" s="134"/>
      <c r="Y7494" s="134"/>
      <c r="Z7494" s="134"/>
      <c r="AA7494" s="134"/>
      <c r="AB7494" s="134"/>
      <c r="AC7494" s="134"/>
      <c r="AD7494" s="134"/>
      <c r="AE7494" s="134"/>
      <c r="AF7494" s="134"/>
      <c r="AG7494" s="134"/>
      <c r="AH7494" s="134"/>
      <c r="AI7494" s="134"/>
      <c r="AJ7494" s="134"/>
      <c r="AK7494" s="134"/>
      <c r="AL7494" s="134"/>
      <c r="AM7494" s="134"/>
      <c r="AN7494" s="134"/>
      <c r="AO7494" s="134"/>
      <c r="AP7494" s="134"/>
      <c r="AQ7494" s="134"/>
      <c r="AR7494" s="134"/>
      <c r="AS7494" s="134"/>
      <c r="AT7494" s="134"/>
      <c r="AU7494" s="134"/>
      <c r="AV7494" s="134"/>
      <c r="AW7494" s="134"/>
      <c r="AX7494" s="134"/>
      <c r="AY7494" s="134"/>
      <c r="AZ7494" s="134"/>
      <c r="BA7494" s="134"/>
      <c r="BB7494" s="134"/>
      <c r="BC7494" s="134"/>
      <c r="BD7494" s="134"/>
      <c r="BE7494" s="134"/>
      <c r="BF7494" s="134"/>
      <c r="BG7494" s="134"/>
      <c r="BH7494" s="134"/>
      <c r="BI7494" s="134"/>
      <c r="BJ7494" s="134"/>
      <c r="BK7494" s="134"/>
      <c r="BL7494" s="134"/>
      <c r="BM7494" s="134"/>
      <c r="BN7494" s="161" t="s">
        <v>4484</v>
      </c>
      <c r="BO7494" s="58" t="str">
        <f t="shared" si="117"/>
        <v>境内资产</v>
      </c>
      <c r="BP7494" s="58" t="str">
        <f>IF(M7494="",VLOOKUP(D7494,Sheet4!$A$1:$B$92,2,0),VLOOKUP(Q7494,Sheet4!$A$1:$B$92,2,0))</f>
        <v>保险资产管理产品</v>
      </c>
    </row>
    <row r="7495" spans="1:68">
      <c r="A7495" s="161" t="s">
        <v>1812</v>
      </c>
      <c r="B7495" s="161" t="s">
        <v>1812</v>
      </c>
      <c r="C7495" s="255" t="s">
        <v>64</v>
      </c>
      <c r="D7495" s="255" t="s">
        <v>886</v>
      </c>
      <c r="E7495" s="137" t="s">
        <v>1813</v>
      </c>
      <c r="F7495" s="137" t="s">
        <v>1798</v>
      </c>
      <c r="G7495" s="134"/>
      <c r="H7495" s="328">
        <v>662141151.33000004</v>
      </c>
      <c r="I7495" s="328">
        <v>649612560.14999998</v>
      </c>
      <c r="J7495" s="162"/>
      <c r="K7495" s="162"/>
      <c r="L7495" s="161" t="s">
        <v>4490</v>
      </c>
      <c r="M7495" s="195"/>
      <c r="N7495" s="195"/>
      <c r="O7495" s="195"/>
      <c r="P7495" s="195"/>
      <c r="Q7495" s="195"/>
      <c r="R7495" s="195"/>
      <c r="S7495" s="195"/>
      <c r="T7495" s="196"/>
      <c r="U7495" s="196"/>
      <c r="V7495" s="134"/>
      <c r="W7495" s="134"/>
      <c r="X7495" s="134"/>
      <c r="Y7495" s="134"/>
      <c r="Z7495" s="134"/>
      <c r="AA7495" s="134"/>
      <c r="AB7495" s="134"/>
      <c r="AC7495" s="134"/>
      <c r="AD7495" s="134"/>
      <c r="AE7495" s="134"/>
      <c r="AF7495" s="134"/>
      <c r="AG7495" s="134"/>
      <c r="AH7495" s="134"/>
      <c r="AI7495" s="134"/>
      <c r="AJ7495" s="134"/>
      <c r="AK7495" s="134"/>
      <c r="AL7495" s="134"/>
      <c r="AM7495" s="134"/>
      <c r="AN7495" s="134"/>
      <c r="AO7495" s="134"/>
      <c r="AP7495" s="134"/>
      <c r="AQ7495" s="134"/>
      <c r="AR7495" s="134"/>
      <c r="AS7495" s="134"/>
      <c r="AT7495" s="134"/>
      <c r="AU7495" s="134"/>
      <c r="AV7495" s="134"/>
      <c r="AW7495" s="134"/>
      <c r="AX7495" s="134"/>
      <c r="AY7495" s="134"/>
      <c r="AZ7495" s="134"/>
      <c r="BA7495" s="134"/>
      <c r="BB7495" s="134"/>
      <c r="BC7495" s="134"/>
      <c r="BD7495" s="134"/>
      <c r="BE7495" s="134"/>
      <c r="BF7495" s="134"/>
      <c r="BG7495" s="134"/>
      <c r="BH7495" s="134"/>
      <c r="BI7495" s="134"/>
      <c r="BJ7495" s="134"/>
      <c r="BK7495" s="134"/>
      <c r="BL7495" s="134"/>
      <c r="BM7495" s="134"/>
      <c r="BN7495" s="161" t="s">
        <v>4484</v>
      </c>
      <c r="BO7495" s="58" t="str">
        <f t="shared" si="117"/>
        <v>境内资产</v>
      </c>
      <c r="BP7495" s="58" t="str">
        <f>IF(M7495="",VLOOKUP(D7495,Sheet4!$A$1:$B$92,2,0),VLOOKUP(Q7495,Sheet4!$A$1:$B$92,2,0))</f>
        <v>保险资产管理产品</v>
      </c>
    </row>
    <row r="7496" spans="1:68" ht="27.6">
      <c r="A7496" s="173" t="s">
        <v>1836</v>
      </c>
      <c r="B7496" s="173" t="s">
        <v>1836</v>
      </c>
      <c r="C7496" s="258" t="s">
        <v>1138</v>
      </c>
      <c r="D7496" s="258" t="s">
        <v>1139</v>
      </c>
      <c r="E7496" s="134" t="s">
        <v>1838</v>
      </c>
      <c r="F7496" s="134" t="s">
        <v>1837</v>
      </c>
      <c r="G7496" s="134"/>
      <c r="H7496" s="328">
        <v>1161675188.5999999</v>
      </c>
      <c r="I7496" s="328">
        <v>1047655847.9400001</v>
      </c>
      <c r="J7496" s="162"/>
      <c r="K7496" s="162"/>
      <c r="L7496" s="161" t="s">
        <v>4490</v>
      </c>
      <c r="M7496" s="195"/>
      <c r="N7496" s="195"/>
      <c r="O7496" s="195"/>
      <c r="P7496" s="193"/>
      <c r="Q7496" s="193"/>
      <c r="R7496" s="195"/>
      <c r="S7496" s="195"/>
      <c r="T7496" s="196"/>
      <c r="U7496" s="196"/>
      <c r="V7496" s="134"/>
      <c r="W7496" s="134"/>
      <c r="X7496" s="134"/>
      <c r="Y7496" s="134"/>
      <c r="Z7496" s="134"/>
      <c r="AA7496" s="134"/>
      <c r="AB7496" s="134"/>
      <c r="AC7496" s="134"/>
      <c r="AD7496" s="134"/>
      <c r="AE7496" s="134"/>
      <c r="AF7496" s="134"/>
      <c r="AG7496" s="134"/>
      <c r="AH7496" s="134"/>
      <c r="AI7496" s="134"/>
      <c r="AJ7496" s="134"/>
      <c r="AK7496" s="134"/>
      <c r="AL7496" s="134"/>
      <c r="AM7496" s="134"/>
      <c r="AN7496" s="134"/>
      <c r="AO7496" s="134"/>
      <c r="AP7496" s="134"/>
      <c r="AQ7496" s="134"/>
      <c r="AR7496" s="134"/>
      <c r="AS7496" s="134"/>
      <c r="AT7496" s="134"/>
      <c r="AU7496" s="134"/>
      <c r="AV7496" s="134"/>
      <c r="AW7496" s="134"/>
      <c r="AX7496" s="134"/>
      <c r="AY7496" s="134"/>
      <c r="AZ7496" s="134"/>
      <c r="BA7496" s="134"/>
      <c r="BB7496" s="134"/>
      <c r="BC7496" s="134"/>
      <c r="BD7496" s="134"/>
      <c r="BE7496" s="134"/>
      <c r="BF7496" s="134"/>
      <c r="BG7496" s="134"/>
      <c r="BH7496" s="134"/>
      <c r="BI7496" s="134"/>
      <c r="BJ7496" s="134"/>
      <c r="BK7496" s="134"/>
      <c r="BL7496" s="134"/>
      <c r="BM7496" s="134"/>
      <c r="BN7496" s="161" t="s">
        <v>4484</v>
      </c>
      <c r="BO7496" s="58" t="str">
        <f t="shared" si="117"/>
        <v>境内资产</v>
      </c>
      <c r="BP7496" s="58" t="str">
        <f>IF(M7496="",VLOOKUP(D7496,Sheet4!$A$1:$B$92,2,0),VLOOKUP(Q7496,Sheet4!$A$1:$B$92,2,0))</f>
        <v>保险资产管理产品</v>
      </c>
    </row>
    <row r="7497" spans="1:68">
      <c r="A7497" s="173" t="s">
        <v>1839</v>
      </c>
      <c r="B7497" s="173" t="s">
        <v>1839</v>
      </c>
      <c r="C7497" s="258" t="s">
        <v>1138</v>
      </c>
      <c r="D7497" s="258" t="s">
        <v>1139</v>
      </c>
      <c r="E7497" s="134" t="s">
        <v>1840</v>
      </c>
      <c r="F7497" s="134" t="s">
        <v>1837</v>
      </c>
      <c r="G7497" s="134"/>
      <c r="H7497" s="328">
        <v>1118572679.51</v>
      </c>
      <c r="I7497" s="328">
        <v>1001270256.55</v>
      </c>
      <c r="J7497" s="162"/>
      <c r="K7497" s="162"/>
      <c r="L7497" s="161" t="s">
        <v>4490</v>
      </c>
      <c r="M7497" s="195"/>
      <c r="N7497" s="195"/>
      <c r="O7497" s="195"/>
      <c r="P7497" s="193"/>
      <c r="Q7497" s="193"/>
      <c r="R7497" s="195"/>
      <c r="S7497" s="195"/>
      <c r="T7497" s="196"/>
      <c r="U7497" s="196"/>
      <c r="V7497" s="134"/>
      <c r="W7497" s="134"/>
      <c r="X7497" s="134"/>
      <c r="Y7497" s="134"/>
      <c r="Z7497" s="134"/>
      <c r="AA7497" s="134"/>
      <c r="AB7497" s="134"/>
      <c r="AC7497" s="134"/>
      <c r="AD7497" s="134"/>
      <c r="AE7497" s="134"/>
      <c r="AF7497" s="134"/>
      <c r="AG7497" s="134"/>
      <c r="AH7497" s="134"/>
      <c r="AI7497" s="134"/>
      <c r="AJ7497" s="134"/>
      <c r="AK7497" s="134"/>
      <c r="AL7497" s="134"/>
      <c r="AM7497" s="134"/>
      <c r="AN7497" s="134"/>
      <c r="AO7497" s="134"/>
      <c r="AP7497" s="134"/>
      <c r="AQ7497" s="134"/>
      <c r="AR7497" s="134"/>
      <c r="AS7497" s="134"/>
      <c r="AT7497" s="134"/>
      <c r="AU7497" s="134"/>
      <c r="AV7497" s="134"/>
      <c r="AW7497" s="134"/>
      <c r="AX7497" s="134"/>
      <c r="AY7497" s="134"/>
      <c r="AZ7497" s="134"/>
      <c r="BA7497" s="134"/>
      <c r="BB7497" s="134"/>
      <c r="BC7497" s="134"/>
      <c r="BD7497" s="134"/>
      <c r="BE7497" s="134"/>
      <c r="BF7497" s="134"/>
      <c r="BG7497" s="134"/>
      <c r="BH7497" s="134"/>
      <c r="BI7497" s="134"/>
      <c r="BJ7497" s="134"/>
      <c r="BK7497" s="134"/>
      <c r="BL7497" s="134"/>
      <c r="BM7497" s="134"/>
      <c r="BN7497" s="161" t="s">
        <v>4484</v>
      </c>
      <c r="BO7497" s="58" t="str">
        <f t="shared" si="117"/>
        <v>境内资产</v>
      </c>
      <c r="BP7497" s="58" t="str">
        <f>IF(M7497="",VLOOKUP(D7497,Sheet4!$A$1:$B$92,2,0),VLOOKUP(Q7497,Sheet4!$A$1:$B$92,2,0))</f>
        <v>保险资产管理产品</v>
      </c>
    </row>
    <row r="7498" spans="1:68" ht="27.6">
      <c r="A7498" s="173" t="s">
        <v>1841</v>
      </c>
      <c r="B7498" s="173" t="s">
        <v>1841</v>
      </c>
      <c r="C7498" s="258" t="s">
        <v>1138</v>
      </c>
      <c r="D7498" s="258" t="s">
        <v>1139</v>
      </c>
      <c r="E7498" s="134" t="s">
        <v>1842</v>
      </c>
      <c r="F7498" s="134" t="s">
        <v>1837</v>
      </c>
      <c r="G7498" s="134"/>
      <c r="H7498" s="328">
        <v>725439822.37</v>
      </c>
      <c r="I7498" s="328">
        <v>693574234.75999999</v>
      </c>
      <c r="J7498" s="162"/>
      <c r="K7498" s="162"/>
      <c r="L7498" s="161" t="s">
        <v>4490</v>
      </c>
      <c r="M7498" s="195"/>
      <c r="N7498" s="195"/>
      <c r="O7498" s="195"/>
      <c r="P7498" s="193"/>
      <c r="Q7498" s="193"/>
      <c r="R7498" s="195"/>
      <c r="S7498" s="195"/>
      <c r="T7498" s="196"/>
      <c r="U7498" s="196"/>
      <c r="V7498" s="134"/>
      <c r="W7498" s="134"/>
      <c r="X7498" s="134"/>
      <c r="Y7498" s="134"/>
      <c r="Z7498" s="134"/>
      <c r="AA7498" s="134"/>
      <c r="AB7498" s="134"/>
      <c r="AC7498" s="134"/>
      <c r="AD7498" s="134"/>
      <c r="AE7498" s="134"/>
      <c r="AF7498" s="134"/>
      <c r="AG7498" s="134"/>
      <c r="AH7498" s="134"/>
      <c r="AI7498" s="134"/>
      <c r="AJ7498" s="134"/>
      <c r="AK7498" s="134"/>
      <c r="AL7498" s="134"/>
      <c r="AM7498" s="134"/>
      <c r="AN7498" s="134"/>
      <c r="AO7498" s="134"/>
      <c r="AP7498" s="134"/>
      <c r="AQ7498" s="134"/>
      <c r="AR7498" s="134"/>
      <c r="AS7498" s="134"/>
      <c r="AT7498" s="134"/>
      <c r="AU7498" s="134"/>
      <c r="AV7498" s="134"/>
      <c r="AW7498" s="134"/>
      <c r="AX7498" s="134"/>
      <c r="AY7498" s="134"/>
      <c r="AZ7498" s="134"/>
      <c r="BA7498" s="134"/>
      <c r="BB7498" s="134"/>
      <c r="BC7498" s="134"/>
      <c r="BD7498" s="134"/>
      <c r="BE7498" s="134"/>
      <c r="BF7498" s="134"/>
      <c r="BG7498" s="134"/>
      <c r="BH7498" s="134"/>
      <c r="BI7498" s="134"/>
      <c r="BJ7498" s="134"/>
      <c r="BK7498" s="134"/>
      <c r="BL7498" s="134"/>
      <c r="BM7498" s="134"/>
      <c r="BN7498" s="161" t="s">
        <v>4484</v>
      </c>
      <c r="BO7498" s="58" t="str">
        <f t="shared" si="117"/>
        <v>境内资产</v>
      </c>
      <c r="BP7498" s="58" t="str">
        <f>IF(M7498="",VLOOKUP(D7498,Sheet4!$A$1:$B$92,2,0),VLOOKUP(Q7498,Sheet4!$A$1:$B$92,2,0))</f>
        <v>保险资产管理产品</v>
      </c>
    </row>
    <row r="7499" spans="1:68" ht="27.6">
      <c r="A7499" s="173" t="s">
        <v>1843</v>
      </c>
      <c r="B7499" s="173" t="s">
        <v>1843</v>
      </c>
      <c r="C7499" s="258" t="s">
        <v>1138</v>
      </c>
      <c r="D7499" s="258" t="s">
        <v>1139</v>
      </c>
      <c r="E7499" s="134" t="s">
        <v>1844</v>
      </c>
      <c r="F7499" s="134" t="s">
        <v>1837</v>
      </c>
      <c r="G7499" s="134"/>
      <c r="H7499" s="328">
        <v>700135247.91999996</v>
      </c>
      <c r="I7499" s="328">
        <v>668255356.49000001</v>
      </c>
      <c r="J7499" s="162"/>
      <c r="K7499" s="162"/>
      <c r="L7499" s="161" t="s">
        <v>4490</v>
      </c>
      <c r="M7499" s="195"/>
      <c r="N7499" s="195"/>
      <c r="O7499" s="195"/>
      <c r="P7499" s="193"/>
      <c r="Q7499" s="193"/>
      <c r="R7499" s="195"/>
      <c r="S7499" s="195"/>
      <c r="T7499" s="196"/>
      <c r="U7499" s="196"/>
      <c r="V7499" s="134"/>
      <c r="W7499" s="134"/>
      <c r="X7499" s="134"/>
      <c r="Y7499" s="134"/>
      <c r="Z7499" s="134"/>
      <c r="AA7499" s="134"/>
      <c r="AB7499" s="134"/>
      <c r="AC7499" s="134"/>
      <c r="AD7499" s="134"/>
      <c r="AE7499" s="134"/>
      <c r="AF7499" s="134"/>
      <c r="AG7499" s="134"/>
      <c r="AH7499" s="134"/>
      <c r="AI7499" s="134"/>
      <c r="AJ7499" s="134"/>
      <c r="AK7499" s="134"/>
      <c r="AL7499" s="134"/>
      <c r="AM7499" s="134"/>
      <c r="AN7499" s="134"/>
      <c r="AO7499" s="134"/>
      <c r="AP7499" s="134"/>
      <c r="AQ7499" s="134"/>
      <c r="AR7499" s="134"/>
      <c r="AS7499" s="134"/>
      <c r="AT7499" s="134"/>
      <c r="AU7499" s="134"/>
      <c r="AV7499" s="134"/>
      <c r="AW7499" s="134"/>
      <c r="AX7499" s="134"/>
      <c r="AY7499" s="134"/>
      <c r="AZ7499" s="134"/>
      <c r="BA7499" s="134"/>
      <c r="BB7499" s="134"/>
      <c r="BC7499" s="134"/>
      <c r="BD7499" s="134"/>
      <c r="BE7499" s="134"/>
      <c r="BF7499" s="134"/>
      <c r="BG7499" s="134"/>
      <c r="BH7499" s="134"/>
      <c r="BI7499" s="134"/>
      <c r="BJ7499" s="134"/>
      <c r="BK7499" s="134"/>
      <c r="BL7499" s="134"/>
      <c r="BM7499" s="134"/>
      <c r="BN7499" s="161" t="s">
        <v>4484</v>
      </c>
      <c r="BO7499" s="58" t="str">
        <f t="shared" si="117"/>
        <v>境内资产</v>
      </c>
      <c r="BP7499" s="58" t="str">
        <f>IF(M7499="",VLOOKUP(D7499,Sheet4!$A$1:$B$92,2,0),VLOOKUP(Q7499,Sheet4!$A$1:$B$92,2,0))</f>
        <v>保险资产管理产品</v>
      </c>
    </row>
    <row r="7500" spans="1:68">
      <c r="A7500" s="173" t="s">
        <v>1845</v>
      </c>
      <c r="B7500" s="173" t="s">
        <v>1845</v>
      </c>
      <c r="C7500" s="258" t="s">
        <v>1138</v>
      </c>
      <c r="D7500" s="258" t="s">
        <v>1139</v>
      </c>
      <c r="E7500" s="161" t="s">
        <v>1846</v>
      </c>
      <c r="F7500" s="134" t="s">
        <v>1837</v>
      </c>
      <c r="G7500" s="134"/>
      <c r="H7500" s="328">
        <v>712633851.49000001</v>
      </c>
      <c r="I7500" s="328">
        <v>690660682.38999999</v>
      </c>
      <c r="J7500" s="162"/>
      <c r="K7500" s="162"/>
      <c r="L7500" s="193" t="s">
        <v>4486</v>
      </c>
      <c r="M7500" s="195"/>
      <c r="N7500" s="195"/>
      <c r="O7500" s="193"/>
      <c r="P7500" s="193"/>
      <c r="Q7500" s="193"/>
      <c r="R7500" s="195"/>
      <c r="S7500" s="195"/>
      <c r="T7500" s="196"/>
      <c r="U7500" s="196"/>
      <c r="V7500" s="134"/>
      <c r="W7500" s="134"/>
      <c r="X7500" s="134"/>
      <c r="Y7500" s="134"/>
      <c r="Z7500" s="134"/>
      <c r="AA7500" s="134"/>
      <c r="AB7500" s="134"/>
      <c r="AC7500" s="134"/>
      <c r="AD7500" s="134"/>
      <c r="AE7500" s="134"/>
      <c r="AF7500" s="134"/>
      <c r="AG7500" s="134"/>
      <c r="AH7500" s="134"/>
      <c r="AI7500" s="134"/>
      <c r="AJ7500" s="134"/>
      <c r="AK7500" s="134"/>
      <c r="AL7500" s="134"/>
      <c r="AM7500" s="134"/>
      <c r="AN7500" s="134"/>
      <c r="AO7500" s="134"/>
      <c r="AP7500" s="134"/>
      <c r="AQ7500" s="134"/>
      <c r="AR7500" s="134"/>
      <c r="AS7500" s="134"/>
      <c r="AT7500" s="134"/>
      <c r="AU7500" s="134"/>
      <c r="AV7500" s="134"/>
      <c r="AW7500" s="134"/>
      <c r="AX7500" s="134"/>
      <c r="AY7500" s="134"/>
      <c r="AZ7500" s="134"/>
      <c r="BA7500" s="134"/>
      <c r="BB7500" s="134"/>
      <c r="BC7500" s="134"/>
      <c r="BD7500" s="134"/>
      <c r="BE7500" s="134"/>
      <c r="BF7500" s="134"/>
      <c r="BG7500" s="134"/>
      <c r="BH7500" s="134"/>
      <c r="BI7500" s="134"/>
      <c r="BJ7500" s="134"/>
      <c r="BK7500" s="134"/>
      <c r="BL7500" s="134"/>
      <c r="BM7500" s="134"/>
      <c r="BN7500" s="161" t="s">
        <v>4484</v>
      </c>
      <c r="BO7500" s="58" t="str">
        <f t="shared" si="117"/>
        <v>境内资产</v>
      </c>
      <c r="BP7500" s="58" t="str">
        <f>IF(M7500="",VLOOKUP(D7500,Sheet4!$A$1:$B$92,2,0),VLOOKUP(Q7500,Sheet4!$A$1:$B$92,2,0))</f>
        <v>保险资产管理产品</v>
      </c>
    </row>
    <row r="7501" spans="1:68">
      <c r="A7501" s="173" t="s">
        <v>1847</v>
      </c>
      <c r="B7501" s="173" t="s">
        <v>1847</v>
      </c>
      <c r="C7501" s="258" t="s">
        <v>1138</v>
      </c>
      <c r="D7501" s="258" t="s">
        <v>1139</v>
      </c>
      <c r="E7501" s="161" t="s">
        <v>1848</v>
      </c>
      <c r="F7501" s="134" t="s">
        <v>1837</v>
      </c>
      <c r="G7501" s="134"/>
      <c r="H7501" s="328">
        <v>712630520.38999999</v>
      </c>
      <c r="I7501" s="328">
        <v>692763289.38999999</v>
      </c>
      <c r="J7501" s="162"/>
      <c r="K7501" s="162"/>
      <c r="L7501" s="193" t="s">
        <v>4486</v>
      </c>
      <c r="M7501" s="195"/>
      <c r="N7501" s="195"/>
      <c r="O7501" s="193"/>
      <c r="P7501" s="193"/>
      <c r="Q7501" s="193"/>
      <c r="R7501" s="195"/>
      <c r="S7501" s="195"/>
      <c r="T7501" s="196"/>
      <c r="U7501" s="196"/>
      <c r="V7501" s="134"/>
      <c r="W7501" s="134"/>
      <c r="X7501" s="134"/>
      <c r="Y7501" s="134"/>
      <c r="Z7501" s="134"/>
      <c r="AA7501" s="134"/>
      <c r="AB7501" s="134"/>
      <c r="AC7501" s="134"/>
      <c r="AD7501" s="134"/>
      <c r="AE7501" s="134"/>
      <c r="AF7501" s="134"/>
      <c r="AG7501" s="134"/>
      <c r="AH7501" s="134"/>
      <c r="AI7501" s="134"/>
      <c r="AJ7501" s="134"/>
      <c r="AK7501" s="134"/>
      <c r="AL7501" s="134"/>
      <c r="AM7501" s="134"/>
      <c r="AN7501" s="134"/>
      <c r="AO7501" s="134"/>
      <c r="AP7501" s="134"/>
      <c r="AQ7501" s="134"/>
      <c r="AR7501" s="134"/>
      <c r="AS7501" s="134"/>
      <c r="AT7501" s="134"/>
      <c r="AU7501" s="134"/>
      <c r="AV7501" s="134"/>
      <c r="AW7501" s="134"/>
      <c r="AX7501" s="134"/>
      <c r="AY7501" s="134"/>
      <c r="AZ7501" s="134"/>
      <c r="BA7501" s="134"/>
      <c r="BB7501" s="134"/>
      <c r="BC7501" s="134"/>
      <c r="BD7501" s="134"/>
      <c r="BE7501" s="134"/>
      <c r="BF7501" s="134"/>
      <c r="BG7501" s="134"/>
      <c r="BH7501" s="134"/>
      <c r="BI7501" s="134"/>
      <c r="BJ7501" s="134"/>
      <c r="BK7501" s="134"/>
      <c r="BL7501" s="134"/>
      <c r="BM7501" s="134"/>
      <c r="BN7501" s="161" t="s">
        <v>4484</v>
      </c>
      <c r="BO7501" s="58" t="str">
        <f t="shared" si="117"/>
        <v>境内资产</v>
      </c>
      <c r="BP7501" s="58" t="str">
        <f>IF(M7501="",VLOOKUP(D7501,Sheet4!$A$1:$B$92,2,0),VLOOKUP(Q7501,Sheet4!$A$1:$B$92,2,0))</f>
        <v>保险资产管理产品</v>
      </c>
    </row>
    <row r="7502" spans="1:68">
      <c r="A7502" s="173" t="s">
        <v>1849</v>
      </c>
      <c r="B7502" s="173" t="s">
        <v>1849</v>
      </c>
      <c r="C7502" s="258" t="s">
        <v>1138</v>
      </c>
      <c r="D7502" s="258" t="s">
        <v>1139</v>
      </c>
      <c r="E7502" s="161" t="s">
        <v>1850</v>
      </c>
      <c r="F7502" s="134" t="s">
        <v>1837</v>
      </c>
      <c r="G7502" s="134"/>
      <c r="H7502" s="328">
        <v>713289753.70000005</v>
      </c>
      <c r="I7502" s="328">
        <v>693002198.89999998</v>
      </c>
      <c r="J7502" s="162"/>
      <c r="K7502" s="162"/>
      <c r="L7502" s="193" t="s">
        <v>4486</v>
      </c>
      <c r="M7502" s="195"/>
      <c r="N7502" s="195"/>
      <c r="O7502" s="193"/>
      <c r="P7502" s="193"/>
      <c r="Q7502" s="193"/>
      <c r="R7502" s="195"/>
      <c r="S7502" s="195"/>
      <c r="T7502" s="196"/>
      <c r="U7502" s="196"/>
      <c r="V7502" s="134"/>
      <c r="W7502" s="134"/>
      <c r="X7502" s="134"/>
      <c r="Y7502" s="134"/>
      <c r="Z7502" s="134"/>
      <c r="AA7502" s="134"/>
      <c r="AB7502" s="134"/>
      <c r="AC7502" s="134"/>
      <c r="AD7502" s="134"/>
      <c r="AE7502" s="134"/>
      <c r="AF7502" s="134"/>
      <c r="AG7502" s="134"/>
      <c r="AH7502" s="134"/>
      <c r="AI7502" s="134"/>
      <c r="AJ7502" s="134"/>
      <c r="AK7502" s="134"/>
      <c r="AL7502" s="134"/>
      <c r="AM7502" s="134"/>
      <c r="AN7502" s="134"/>
      <c r="AO7502" s="134"/>
      <c r="AP7502" s="134"/>
      <c r="AQ7502" s="134"/>
      <c r="AR7502" s="134"/>
      <c r="AS7502" s="134"/>
      <c r="AT7502" s="134"/>
      <c r="AU7502" s="134"/>
      <c r="AV7502" s="134"/>
      <c r="AW7502" s="134"/>
      <c r="AX7502" s="134"/>
      <c r="AY7502" s="134"/>
      <c r="AZ7502" s="134"/>
      <c r="BA7502" s="134"/>
      <c r="BB7502" s="134"/>
      <c r="BC7502" s="134"/>
      <c r="BD7502" s="134"/>
      <c r="BE7502" s="134"/>
      <c r="BF7502" s="134"/>
      <c r="BG7502" s="134"/>
      <c r="BH7502" s="134"/>
      <c r="BI7502" s="134"/>
      <c r="BJ7502" s="134"/>
      <c r="BK7502" s="134"/>
      <c r="BL7502" s="134"/>
      <c r="BM7502" s="134"/>
      <c r="BN7502" s="161" t="s">
        <v>4484</v>
      </c>
      <c r="BO7502" s="58" t="str">
        <f t="shared" si="117"/>
        <v>境内资产</v>
      </c>
      <c r="BP7502" s="58" t="str">
        <f>IF(M7502="",VLOOKUP(D7502,Sheet4!$A$1:$B$92,2,0),VLOOKUP(Q7502,Sheet4!$A$1:$B$92,2,0))</f>
        <v>保险资产管理产品</v>
      </c>
    </row>
    <row r="7503" spans="1:68">
      <c r="A7503" s="173" t="s">
        <v>1851</v>
      </c>
      <c r="B7503" s="173" t="s">
        <v>1851</v>
      </c>
      <c r="C7503" s="258" t="s">
        <v>1138</v>
      </c>
      <c r="D7503" s="258" t="s">
        <v>1139</v>
      </c>
      <c r="E7503" s="161" t="s">
        <v>1852</v>
      </c>
      <c r="F7503" s="134" t="s">
        <v>1837</v>
      </c>
      <c r="G7503" s="134"/>
      <c r="H7503" s="328">
        <v>712630815.29999995</v>
      </c>
      <c r="I7503" s="328">
        <v>693166809.67999995</v>
      </c>
      <c r="J7503" s="162"/>
      <c r="K7503" s="162"/>
      <c r="L7503" s="193" t="s">
        <v>4486</v>
      </c>
      <c r="M7503" s="195"/>
      <c r="N7503" s="195"/>
      <c r="O7503" s="193"/>
      <c r="P7503" s="193"/>
      <c r="Q7503" s="193"/>
      <c r="R7503" s="195"/>
      <c r="S7503" s="195"/>
      <c r="T7503" s="196"/>
      <c r="U7503" s="196"/>
      <c r="V7503" s="134"/>
      <c r="W7503" s="134"/>
      <c r="X7503" s="134"/>
      <c r="Y7503" s="134"/>
      <c r="Z7503" s="134"/>
      <c r="AA7503" s="134"/>
      <c r="AB7503" s="134"/>
      <c r="AC7503" s="134"/>
      <c r="AD7503" s="134"/>
      <c r="AE7503" s="134"/>
      <c r="AF7503" s="134"/>
      <c r="AG7503" s="134"/>
      <c r="AH7503" s="134"/>
      <c r="AI7503" s="134"/>
      <c r="AJ7503" s="134"/>
      <c r="AK7503" s="134"/>
      <c r="AL7503" s="134"/>
      <c r="AM7503" s="134"/>
      <c r="AN7503" s="134"/>
      <c r="AO7503" s="134"/>
      <c r="AP7503" s="134"/>
      <c r="AQ7503" s="134"/>
      <c r="AR7503" s="134"/>
      <c r="AS7503" s="134"/>
      <c r="AT7503" s="134"/>
      <c r="AU7503" s="134"/>
      <c r="AV7503" s="134"/>
      <c r="AW7503" s="134"/>
      <c r="AX7503" s="134"/>
      <c r="AY7503" s="134"/>
      <c r="AZ7503" s="134"/>
      <c r="BA7503" s="134"/>
      <c r="BB7503" s="134"/>
      <c r="BC7503" s="134"/>
      <c r="BD7503" s="134"/>
      <c r="BE7503" s="134"/>
      <c r="BF7503" s="134"/>
      <c r="BG7503" s="134"/>
      <c r="BH7503" s="134"/>
      <c r="BI7503" s="134"/>
      <c r="BJ7503" s="134"/>
      <c r="BK7503" s="134"/>
      <c r="BL7503" s="134"/>
      <c r="BM7503" s="134"/>
      <c r="BN7503" s="161" t="s">
        <v>4484</v>
      </c>
      <c r="BO7503" s="58" t="str">
        <f t="shared" si="117"/>
        <v>境内资产</v>
      </c>
      <c r="BP7503" s="58" t="str">
        <f>IF(M7503="",VLOOKUP(D7503,Sheet4!$A$1:$B$92,2,0),VLOOKUP(Q7503,Sheet4!$A$1:$B$92,2,0))</f>
        <v>保险资产管理产品</v>
      </c>
    </row>
    <row r="7504" spans="1:68">
      <c r="A7504" s="173" t="s">
        <v>1853</v>
      </c>
      <c r="B7504" s="173" t="s">
        <v>1853</v>
      </c>
      <c r="C7504" s="258" t="s">
        <v>1138</v>
      </c>
      <c r="D7504" s="258" t="s">
        <v>1139</v>
      </c>
      <c r="E7504" s="161" t="s">
        <v>1854</v>
      </c>
      <c r="F7504" s="134" t="s">
        <v>1837</v>
      </c>
      <c r="G7504" s="134"/>
      <c r="H7504" s="328">
        <v>741971023.45000005</v>
      </c>
      <c r="I7504" s="328">
        <v>720262405.49000001</v>
      </c>
      <c r="J7504" s="162"/>
      <c r="K7504" s="162"/>
      <c r="L7504" s="193" t="s">
        <v>4486</v>
      </c>
      <c r="M7504" s="195"/>
      <c r="N7504" s="195"/>
      <c r="O7504" s="193"/>
      <c r="P7504" s="193"/>
      <c r="Q7504" s="193"/>
      <c r="R7504" s="195"/>
      <c r="S7504" s="195"/>
      <c r="T7504" s="196"/>
      <c r="U7504" s="196"/>
      <c r="V7504" s="134"/>
      <c r="W7504" s="134"/>
      <c r="X7504" s="134"/>
      <c r="Y7504" s="134"/>
      <c r="Z7504" s="134"/>
      <c r="AA7504" s="134"/>
      <c r="AB7504" s="134"/>
      <c r="AC7504" s="134"/>
      <c r="AD7504" s="134"/>
      <c r="AE7504" s="134"/>
      <c r="AF7504" s="134"/>
      <c r="AG7504" s="134"/>
      <c r="AH7504" s="134"/>
      <c r="AI7504" s="134"/>
      <c r="AJ7504" s="134"/>
      <c r="AK7504" s="134"/>
      <c r="AL7504" s="134"/>
      <c r="AM7504" s="134"/>
      <c r="AN7504" s="134"/>
      <c r="AO7504" s="134"/>
      <c r="AP7504" s="134"/>
      <c r="AQ7504" s="134"/>
      <c r="AR7504" s="134"/>
      <c r="AS7504" s="134"/>
      <c r="AT7504" s="134"/>
      <c r="AU7504" s="134"/>
      <c r="AV7504" s="134"/>
      <c r="AW7504" s="134"/>
      <c r="AX7504" s="134"/>
      <c r="AY7504" s="134"/>
      <c r="AZ7504" s="134"/>
      <c r="BA7504" s="134"/>
      <c r="BB7504" s="134"/>
      <c r="BC7504" s="134"/>
      <c r="BD7504" s="134"/>
      <c r="BE7504" s="134"/>
      <c r="BF7504" s="134"/>
      <c r="BG7504" s="134"/>
      <c r="BH7504" s="134"/>
      <c r="BI7504" s="134"/>
      <c r="BJ7504" s="134"/>
      <c r="BK7504" s="134"/>
      <c r="BL7504" s="134"/>
      <c r="BM7504" s="134"/>
      <c r="BN7504" s="161" t="s">
        <v>4484</v>
      </c>
      <c r="BO7504" s="58" t="str">
        <f t="shared" si="117"/>
        <v>境内资产</v>
      </c>
      <c r="BP7504" s="58" t="str">
        <f>IF(M7504="",VLOOKUP(D7504,Sheet4!$A$1:$B$92,2,0),VLOOKUP(Q7504,Sheet4!$A$1:$B$92,2,0))</f>
        <v>保险资产管理产品</v>
      </c>
    </row>
    <row r="7505" spans="1:68">
      <c r="A7505" s="173" t="s">
        <v>1855</v>
      </c>
      <c r="B7505" s="173" t="s">
        <v>1855</v>
      </c>
      <c r="C7505" s="258" t="s">
        <v>1138</v>
      </c>
      <c r="D7505" s="258" t="s">
        <v>1139</v>
      </c>
      <c r="E7505" s="161" t="s">
        <v>1856</v>
      </c>
      <c r="F7505" s="134" t="s">
        <v>1837</v>
      </c>
      <c r="G7505" s="134"/>
      <c r="H7505" s="328">
        <v>742678659.52999997</v>
      </c>
      <c r="I7505" s="328">
        <v>721085270.02999997</v>
      </c>
      <c r="J7505" s="162"/>
      <c r="K7505" s="162"/>
      <c r="L7505" s="193" t="s">
        <v>4486</v>
      </c>
      <c r="M7505" s="195"/>
      <c r="N7505" s="195"/>
      <c r="O7505" s="193"/>
      <c r="P7505" s="193"/>
      <c r="Q7505" s="193"/>
      <c r="R7505" s="195"/>
      <c r="S7505" s="195"/>
      <c r="T7505" s="196"/>
      <c r="U7505" s="196"/>
      <c r="V7505" s="134"/>
      <c r="W7505" s="134"/>
      <c r="X7505" s="134"/>
      <c r="Y7505" s="134"/>
      <c r="Z7505" s="134"/>
      <c r="AA7505" s="134"/>
      <c r="AB7505" s="134"/>
      <c r="AC7505" s="134"/>
      <c r="AD7505" s="134"/>
      <c r="AE7505" s="134"/>
      <c r="AF7505" s="134"/>
      <c r="AG7505" s="134"/>
      <c r="AH7505" s="134"/>
      <c r="AI7505" s="134"/>
      <c r="AJ7505" s="134"/>
      <c r="AK7505" s="134"/>
      <c r="AL7505" s="134"/>
      <c r="AM7505" s="134"/>
      <c r="AN7505" s="134"/>
      <c r="AO7505" s="134"/>
      <c r="AP7505" s="134"/>
      <c r="AQ7505" s="134"/>
      <c r="AR7505" s="134"/>
      <c r="AS7505" s="134"/>
      <c r="AT7505" s="134"/>
      <c r="AU7505" s="134"/>
      <c r="AV7505" s="134"/>
      <c r="AW7505" s="134"/>
      <c r="AX7505" s="134"/>
      <c r="AY7505" s="134"/>
      <c r="AZ7505" s="134"/>
      <c r="BA7505" s="134"/>
      <c r="BB7505" s="134"/>
      <c r="BC7505" s="134"/>
      <c r="BD7505" s="134"/>
      <c r="BE7505" s="134"/>
      <c r="BF7505" s="134"/>
      <c r="BG7505" s="134"/>
      <c r="BH7505" s="134"/>
      <c r="BI7505" s="134"/>
      <c r="BJ7505" s="134"/>
      <c r="BK7505" s="134"/>
      <c r="BL7505" s="134"/>
      <c r="BM7505" s="134"/>
      <c r="BN7505" s="161" t="s">
        <v>4484</v>
      </c>
      <c r="BO7505" s="58" t="str">
        <f t="shared" si="117"/>
        <v>境内资产</v>
      </c>
      <c r="BP7505" s="58" t="str">
        <f>IF(M7505="",VLOOKUP(D7505,Sheet4!$A$1:$B$92,2,0),VLOOKUP(Q7505,Sheet4!$A$1:$B$92,2,0))</f>
        <v>保险资产管理产品</v>
      </c>
    </row>
    <row r="7506" spans="1:68">
      <c r="A7506" s="173" t="s">
        <v>1857</v>
      </c>
      <c r="B7506" s="173" t="s">
        <v>1857</v>
      </c>
      <c r="C7506" s="258" t="s">
        <v>1138</v>
      </c>
      <c r="D7506" s="258" t="s">
        <v>1139</v>
      </c>
      <c r="E7506" s="161" t="s">
        <v>1858</v>
      </c>
      <c r="F7506" s="134" t="s">
        <v>1837</v>
      </c>
      <c r="G7506" s="134"/>
      <c r="H7506" s="328">
        <v>742678992.15999997</v>
      </c>
      <c r="I7506" s="328">
        <v>720872154.02999997</v>
      </c>
      <c r="J7506" s="162"/>
      <c r="K7506" s="162"/>
      <c r="L7506" s="193" t="s">
        <v>4486</v>
      </c>
      <c r="M7506" s="195"/>
      <c r="N7506" s="195"/>
      <c r="O7506" s="193"/>
      <c r="P7506" s="193"/>
      <c r="Q7506" s="193"/>
      <c r="R7506" s="195"/>
      <c r="S7506" s="195"/>
      <c r="T7506" s="196"/>
      <c r="U7506" s="196"/>
      <c r="V7506" s="134"/>
      <c r="W7506" s="134"/>
      <c r="X7506" s="134"/>
      <c r="Y7506" s="134"/>
      <c r="Z7506" s="134"/>
      <c r="AA7506" s="134"/>
      <c r="AB7506" s="134"/>
      <c r="AC7506" s="134"/>
      <c r="AD7506" s="134"/>
      <c r="AE7506" s="134"/>
      <c r="AF7506" s="134"/>
      <c r="AG7506" s="134"/>
      <c r="AH7506" s="134"/>
      <c r="AI7506" s="134"/>
      <c r="AJ7506" s="134"/>
      <c r="AK7506" s="134"/>
      <c r="AL7506" s="134"/>
      <c r="AM7506" s="134"/>
      <c r="AN7506" s="134"/>
      <c r="AO7506" s="134"/>
      <c r="AP7506" s="134"/>
      <c r="AQ7506" s="134"/>
      <c r="AR7506" s="134"/>
      <c r="AS7506" s="134"/>
      <c r="AT7506" s="134"/>
      <c r="AU7506" s="134"/>
      <c r="AV7506" s="134"/>
      <c r="AW7506" s="134"/>
      <c r="AX7506" s="134"/>
      <c r="AY7506" s="134"/>
      <c r="AZ7506" s="134"/>
      <c r="BA7506" s="134"/>
      <c r="BB7506" s="134"/>
      <c r="BC7506" s="134"/>
      <c r="BD7506" s="134"/>
      <c r="BE7506" s="134"/>
      <c r="BF7506" s="134"/>
      <c r="BG7506" s="134"/>
      <c r="BH7506" s="134"/>
      <c r="BI7506" s="134"/>
      <c r="BJ7506" s="134"/>
      <c r="BK7506" s="134"/>
      <c r="BL7506" s="134"/>
      <c r="BM7506" s="134"/>
      <c r="BN7506" s="161" t="s">
        <v>4484</v>
      </c>
      <c r="BO7506" s="58" t="str">
        <f t="shared" si="117"/>
        <v>境内资产</v>
      </c>
      <c r="BP7506" s="58" t="str">
        <f>IF(M7506="",VLOOKUP(D7506,Sheet4!$A$1:$B$92,2,0),VLOOKUP(Q7506,Sheet4!$A$1:$B$92,2,0))</f>
        <v>保险资产管理产品</v>
      </c>
    </row>
    <row r="7507" spans="1:68">
      <c r="A7507" s="173" t="s">
        <v>1859</v>
      </c>
      <c r="B7507" s="173" t="s">
        <v>1859</v>
      </c>
      <c r="C7507" s="258" t="s">
        <v>1138</v>
      </c>
      <c r="D7507" s="258" t="s">
        <v>1139</v>
      </c>
      <c r="E7507" s="161" t="s">
        <v>1860</v>
      </c>
      <c r="F7507" s="134" t="s">
        <v>1837</v>
      </c>
      <c r="G7507" s="134"/>
      <c r="H7507" s="328">
        <v>741896998.09000003</v>
      </c>
      <c r="I7507" s="328">
        <v>717642104.60000002</v>
      </c>
      <c r="J7507" s="162"/>
      <c r="K7507" s="162"/>
      <c r="L7507" s="193" t="s">
        <v>4486</v>
      </c>
      <c r="M7507" s="195"/>
      <c r="N7507" s="195"/>
      <c r="O7507" s="193"/>
      <c r="P7507" s="193"/>
      <c r="Q7507" s="193"/>
      <c r="R7507" s="195"/>
      <c r="S7507" s="195"/>
      <c r="T7507" s="196"/>
      <c r="U7507" s="196"/>
      <c r="V7507" s="134"/>
      <c r="W7507" s="134"/>
      <c r="X7507" s="134"/>
      <c r="Y7507" s="134"/>
      <c r="Z7507" s="134"/>
      <c r="AA7507" s="134"/>
      <c r="AB7507" s="134"/>
      <c r="AC7507" s="134"/>
      <c r="AD7507" s="134"/>
      <c r="AE7507" s="134"/>
      <c r="AF7507" s="134"/>
      <c r="AG7507" s="134"/>
      <c r="AH7507" s="134"/>
      <c r="AI7507" s="134"/>
      <c r="AJ7507" s="134"/>
      <c r="AK7507" s="134"/>
      <c r="AL7507" s="134"/>
      <c r="AM7507" s="134"/>
      <c r="AN7507" s="134"/>
      <c r="AO7507" s="134"/>
      <c r="AP7507" s="134"/>
      <c r="AQ7507" s="134"/>
      <c r="AR7507" s="134"/>
      <c r="AS7507" s="134"/>
      <c r="AT7507" s="134"/>
      <c r="AU7507" s="134"/>
      <c r="AV7507" s="134"/>
      <c r="AW7507" s="134"/>
      <c r="AX7507" s="134"/>
      <c r="AY7507" s="134"/>
      <c r="AZ7507" s="134"/>
      <c r="BA7507" s="134"/>
      <c r="BB7507" s="134"/>
      <c r="BC7507" s="134"/>
      <c r="BD7507" s="134"/>
      <c r="BE7507" s="134"/>
      <c r="BF7507" s="134"/>
      <c r="BG7507" s="134"/>
      <c r="BH7507" s="134"/>
      <c r="BI7507" s="134"/>
      <c r="BJ7507" s="134"/>
      <c r="BK7507" s="134"/>
      <c r="BL7507" s="134"/>
      <c r="BM7507" s="134"/>
      <c r="BN7507" s="161" t="s">
        <v>4484</v>
      </c>
      <c r="BO7507" s="58" t="str">
        <f t="shared" si="117"/>
        <v>境内资产</v>
      </c>
      <c r="BP7507" s="58" t="str">
        <f>IF(M7507="",VLOOKUP(D7507,Sheet4!$A$1:$B$92,2,0),VLOOKUP(Q7507,Sheet4!$A$1:$B$92,2,0))</f>
        <v>保险资产管理产品</v>
      </c>
    </row>
    <row r="7508" spans="1:68">
      <c r="A7508" s="134" t="s">
        <v>1949</v>
      </c>
      <c r="B7508" s="134" t="s">
        <v>1950</v>
      </c>
      <c r="C7508" s="255" t="s">
        <v>64</v>
      </c>
      <c r="D7508" s="255" t="s">
        <v>886</v>
      </c>
      <c r="E7508" s="134">
        <v>11917683317</v>
      </c>
      <c r="F7508" s="134" t="s">
        <v>1951</v>
      </c>
      <c r="G7508" s="174"/>
      <c r="H7508" s="328">
        <v>719501154.15999997</v>
      </c>
      <c r="I7508" s="328">
        <v>674312078.26999998</v>
      </c>
      <c r="J7508" s="162"/>
      <c r="K7508" s="162"/>
      <c r="L7508" s="161" t="s">
        <v>4488</v>
      </c>
      <c r="M7508" s="195"/>
      <c r="N7508" s="195"/>
      <c r="O7508" s="195"/>
      <c r="P7508" s="195"/>
      <c r="Q7508" s="195"/>
      <c r="R7508" s="195"/>
      <c r="S7508" s="195"/>
      <c r="T7508" s="199"/>
      <c r="U7508" s="196"/>
      <c r="V7508" s="134"/>
      <c r="W7508" s="134"/>
      <c r="X7508" s="134"/>
      <c r="Y7508" s="134"/>
      <c r="Z7508" s="134"/>
      <c r="AA7508" s="134"/>
      <c r="AB7508" s="134"/>
      <c r="AC7508" s="134"/>
      <c r="AD7508" s="134"/>
      <c r="AE7508" s="134"/>
      <c r="AF7508" s="134"/>
      <c r="AG7508" s="134"/>
      <c r="AH7508" s="134"/>
      <c r="AI7508" s="134"/>
      <c r="AJ7508" s="134"/>
      <c r="AK7508" s="134"/>
      <c r="AL7508" s="134"/>
      <c r="AM7508" s="134"/>
      <c r="AN7508" s="134"/>
      <c r="AO7508" s="134"/>
      <c r="AP7508" s="134"/>
      <c r="AQ7508" s="134"/>
      <c r="AR7508" s="134"/>
      <c r="AS7508" s="134"/>
      <c r="AT7508" s="134"/>
      <c r="AU7508" s="134"/>
      <c r="AV7508" s="134"/>
      <c r="AW7508" s="134"/>
      <c r="AX7508" s="134"/>
      <c r="AY7508" s="134"/>
      <c r="AZ7508" s="134"/>
      <c r="BA7508" s="134"/>
      <c r="BB7508" s="134"/>
      <c r="BC7508" s="134"/>
      <c r="BD7508" s="134"/>
      <c r="BE7508" s="134"/>
      <c r="BF7508" s="134"/>
      <c r="BG7508" s="134"/>
      <c r="BH7508" s="134"/>
      <c r="BI7508" s="134"/>
      <c r="BJ7508" s="134"/>
      <c r="BK7508" s="134"/>
      <c r="BL7508" s="134"/>
      <c r="BM7508" s="134"/>
      <c r="BN7508" s="161" t="s">
        <v>4484</v>
      </c>
      <c r="BO7508" s="58" t="str">
        <f t="shared" si="117"/>
        <v>境内资产</v>
      </c>
      <c r="BP7508" s="58" t="str">
        <f>IF(M7508="",VLOOKUP(D7508,Sheet4!$A$1:$B$92,2,0),VLOOKUP(Q7508,Sheet4!$A$1:$B$92,2,0))</f>
        <v>保险资产管理产品</v>
      </c>
    </row>
    <row r="7509" spans="1:68">
      <c r="A7509" s="134" t="s">
        <v>1952</v>
      </c>
      <c r="B7509" s="134" t="s">
        <v>1953</v>
      </c>
      <c r="C7509" s="255" t="s">
        <v>64</v>
      </c>
      <c r="D7509" s="255" t="s">
        <v>886</v>
      </c>
      <c r="E7509" s="134">
        <v>11917683316</v>
      </c>
      <c r="F7509" s="134" t="s">
        <v>1951</v>
      </c>
      <c r="G7509" s="174"/>
      <c r="H7509" s="328">
        <v>696692654.34000003</v>
      </c>
      <c r="I7509" s="328">
        <v>671198169.90999997</v>
      </c>
      <c r="J7509" s="162"/>
      <c r="K7509" s="162"/>
      <c r="L7509" s="161" t="s">
        <v>4488</v>
      </c>
      <c r="M7509" s="195"/>
      <c r="N7509" s="195"/>
      <c r="O7509" s="195"/>
      <c r="P7509" s="195"/>
      <c r="Q7509" s="195"/>
      <c r="R7509" s="195"/>
      <c r="S7509" s="195"/>
      <c r="T7509" s="199"/>
      <c r="U7509" s="196"/>
      <c r="V7509" s="134"/>
      <c r="W7509" s="134"/>
      <c r="X7509" s="134"/>
      <c r="Y7509" s="134"/>
      <c r="Z7509" s="134"/>
      <c r="AA7509" s="134"/>
      <c r="AB7509" s="134"/>
      <c r="AC7509" s="134"/>
      <c r="AD7509" s="134"/>
      <c r="AE7509" s="134"/>
      <c r="AF7509" s="134"/>
      <c r="AG7509" s="134"/>
      <c r="AH7509" s="134"/>
      <c r="AI7509" s="134"/>
      <c r="AJ7509" s="134"/>
      <c r="AK7509" s="134"/>
      <c r="AL7509" s="134"/>
      <c r="AM7509" s="134"/>
      <c r="AN7509" s="134"/>
      <c r="AO7509" s="134"/>
      <c r="AP7509" s="134"/>
      <c r="AQ7509" s="134"/>
      <c r="AR7509" s="134"/>
      <c r="AS7509" s="134"/>
      <c r="AT7509" s="134"/>
      <c r="AU7509" s="134"/>
      <c r="AV7509" s="134"/>
      <c r="AW7509" s="134"/>
      <c r="AX7509" s="134"/>
      <c r="AY7509" s="134"/>
      <c r="AZ7509" s="134"/>
      <c r="BA7509" s="134"/>
      <c r="BB7509" s="134"/>
      <c r="BC7509" s="134"/>
      <c r="BD7509" s="134"/>
      <c r="BE7509" s="134"/>
      <c r="BF7509" s="134"/>
      <c r="BG7509" s="134"/>
      <c r="BH7509" s="134"/>
      <c r="BI7509" s="134"/>
      <c r="BJ7509" s="134"/>
      <c r="BK7509" s="134"/>
      <c r="BL7509" s="134"/>
      <c r="BM7509" s="134"/>
      <c r="BN7509" s="161" t="s">
        <v>4484</v>
      </c>
      <c r="BO7509" s="58" t="str">
        <f t="shared" si="117"/>
        <v>境内资产</v>
      </c>
      <c r="BP7509" s="58" t="str">
        <f>IF(M7509="",VLOOKUP(D7509,Sheet4!$A$1:$B$92,2,0),VLOOKUP(Q7509,Sheet4!$A$1:$B$92,2,0))</f>
        <v>保险资产管理产品</v>
      </c>
    </row>
    <row r="7510" spans="1:68">
      <c r="A7510" s="137" t="s">
        <v>1937</v>
      </c>
      <c r="B7510" s="138" t="s">
        <v>1938</v>
      </c>
      <c r="C7510" s="255" t="s">
        <v>1939</v>
      </c>
      <c r="D7510" s="258" t="s">
        <v>1139</v>
      </c>
      <c r="E7510" s="160" t="s">
        <v>1940</v>
      </c>
      <c r="F7510" s="161" t="s">
        <v>1941</v>
      </c>
      <c r="G7510" s="134"/>
      <c r="H7510" s="328">
        <v>12955160.26</v>
      </c>
      <c r="I7510" s="328">
        <v>12337199.119999999</v>
      </c>
      <c r="J7510" s="177"/>
      <c r="K7510" s="162"/>
      <c r="L7510" s="161" t="s">
        <v>4488</v>
      </c>
      <c r="M7510" s="193"/>
      <c r="N7510" s="195"/>
      <c r="O7510" s="201"/>
      <c r="P7510" s="193"/>
      <c r="Q7510" s="195"/>
      <c r="R7510" s="195"/>
      <c r="S7510" s="193"/>
      <c r="T7510" s="196"/>
      <c r="U7510" s="196"/>
      <c r="V7510" s="134"/>
      <c r="W7510" s="134"/>
      <c r="X7510" s="134"/>
      <c r="Y7510" s="134"/>
      <c r="Z7510" s="134"/>
      <c r="AA7510" s="134"/>
      <c r="AB7510" s="134"/>
      <c r="AC7510" s="134"/>
      <c r="AD7510" s="134"/>
      <c r="AE7510" s="134"/>
      <c r="AF7510" s="134"/>
      <c r="AG7510" s="134"/>
      <c r="AH7510" s="134"/>
      <c r="AI7510" s="134"/>
      <c r="AJ7510" s="134"/>
      <c r="AK7510" s="134"/>
      <c r="AL7510" s="134"/>
      <c r="AM7510" s="134"/>
      <c r="AN7510" s="134"/>
      <c r="AO7510" s="134"/>
      <c r="AP7510" s="134"/>
      <c r="AQ7510" s="134"/>
      <c r="AR7510" s="134"/>
      <c r="AS7510" s="134"/>
      <c r="AT7510" s="134"/>
      <c r="AU7510" s="134"/>
      <c r="AV7510" s="134"/>
      <c r="AW7510" s="134"/>
      <c r="AX7510" s="134"/>
      <c r="AY7510" s="134"/>
      <c r="AZ7510" s="134"/>
      <c r="BA7510" s="134"/>
      <c r="BB7510" s="134"/>
      <c r="BC7510" s="134"/>
      <c r="BD7510" s="134"/>
      <c r="BE7510" s="134"/>
      <c r="BF7510" s="134"/>
      <c r="BG7510" s="134"/>
      <c r="BH7510" s="134"/>
      <c r="BI7510" s="134"/>
      <c r="BJ7510" s="134"/>
      <c r="BK7510" s="134"/>
      <c r="BL7510" s="134"/>
      <c r="BM7510" s="134"/>
      <c r="BN7510" s="161" t="s">
        <v>4484</v>
      </c>
      <c r="BO7510" s="58" t="str">
        <f t="shared" si="117"/>
        <v>境内资产</v>
      </c>
      <c r="BP7510" s="58" t="str">
        <f>IF(M7510="",VLOOKUP(D7510,Sheet4!$A$1:$B$92,2,0),VLOOKUP(Q7510,Sheet4!$A$1:$B$92,2,0))</f>
        <v>保险资产管理产品</v>
      </c>
    </row>
    <row r="7511" spans="1:68">
      <c r="A7511" s="137" t="s">
        <v>1942</v>
      </c>
      <c r="B7511" s="134" t="s">
        <v>1942</v>
      </c>
      <c r="C7511" s="255" t="s">
        <v>1939</v>
      </c>
      <c r="D7511" s="258" t="s">
        <v>1139</v>
      </c>
      <c r="E7511" s="160" t="s">
        <v>1943</v>
      </c>
      <c r="F7511" s="134" t="s">
        <v>1944</v>
      </c>
      <c r="G7511" s="134"/>
      <c r="H7511" s="328">
        <v>12947073.390000001</v>
      </c>
      <c r="I7511" s="328">
        <v>12339855.65</v>
      </c>
      <c r="J7511" s="177"/>
      <c r="K7511" s="162"/>
      <c r="L7511" s="161" t="s">
        <v>4488</v>
      </c>
      <c r="M7511" s="193"/>
      <c r="N7511" s="195"/>
      <c r="O7511" s="201"/>
      <c r="P7511" s="193"/>
      <c r="Q7511" s="195"/>
      <c r="R7511" s="195"/>
      <c r="S7511" s="193"/>
      <c r="T7511" s="196"/>
      <c r="U7511" s="196"/>
      <c r="V7511" s="134"/>
      <c r="W7511" s="134"/>
      <c r="X7511" s="134"/>
      <c r="Y7511" s="134"/>
      <c r="Z7511" s="134"/>
      <c r="AA7511" s="134"/>
      <c r="AB7511" s="134"/>
      <c r="AC7511" s="134"/>
      <c r="AD7511" s="134"/>
      <c r="AE7511" s="134"/>
      <c r="AF7511" s="134"/>
      <c r="AG7511" s="134"/>
      <c r="AH7511" s="134"/>
      <c r="AI7511" s="134"/>
      <c r="AJ7511" s="134"/>
      <c r="AK7511" s="134"/>
      <c r="AL7511" s="134"/>
      <c r="AM7511" s="134"/>
      <c r="AN7511" s="134"/>
      <c r="AO7511" s="134"/>
      <c r="AP7511" s="134"/>
      <c r="AQ7511" s="134"/>
      <c r="AR7511" s="134"/>
      <c r="AS7511" s="134"/>
      <c r="AT7511" s="134"/>
      <c r="AU7511" s="134"/>
      <c r="AV7511" s="134"/>
      <c r="AW7511" s="134"/>
      <c r="AX7511" s="134"/>
      <c r="AY7511" s="134"/>
      <c r="AZ7511" s="134"/>
      <c r="BA7511" s="134"/>
      <c r="BB7511" s="134"/>
      <c r="BC7511" s="134"/>
      <c r="BD7511" s="134"/>
      <c r="BE7511" s="134"/>
      <c r="BF7511" s="134"/>
      <c r="BG7511" s="134"/>
      <c r="BH7511" s="134"/>
      <c r="BI7511" s="134"/>
      <c r="BJ7511" s="134"/>
      <c r="BK7511" s="134"/>
      <c r="BL7511" s="134"/>
      <c r="BM7511" s="134"/>
      <c r="BN7511" s="161" t="s">
        <v>4484</v>
      </c>
      <c r="BO7511" s="58" t="str">
        <f t="shared" si="117"/>
        <v>境内资产</v>
      </c>
      <c r="BP7511" s="58" t="str">
        <f>IF(M7511="",VLOOKUP(D7511,Sheet4!$A$1:$B$92,2,0),VLOOKUP(Q7511,Sheet4!$A$1:$B$92,2,0))</f>
        <v>保险资产管理产品</v>
      </c>
    </row>
    <row r="7512" spans="1:68">
      <c r="A7512" s="137" t="s">
        <v>1945</v>
      </c>
      <c r="B7512" s="137" t="s">
        <v>1945</v>
      </c>
      <c r="C7512" s="255" t="s">
        <v>1939</v>
      </c>
      <c r="D7512" s="258" t="s">
        <v>1139</v>
      </c>
      <c r="E7512" s="160" t="s">
        <v>1946</v>
      </c>
      <c r="F7512" s="134" t="s">
        <v>1944</v>
      </c>
      <c r="G7512" s="134"/>
      <c r="H7512" s="328">
        <v>11814170.84</v>
      </c>
      <c r="I7512" s="328">
        <v>11247090.640000001</v>
      </c>
      <c r="J7512" s="177"/>
      <c r="K7512" s="162"/>
      <c r="L7512" s="161" t="s">
        <v>4488</v>
      </c>
      <c r="M7512" s="193"/>
      <c r="N7512" s="195"/>
      <c r="O7512" s="201"/>
      <c r="P7512" s="193"/>
      <c r="Q7512" s="195"/>
      <c r="R7512" s="195"/>
      <c r="S7512" s="193"/>
      <c r="T7512" s="196"/>
      <c r="U7512" s="196"/>
      <c r="V7512" s="134"/>
      <c r="W7512" s="134"/>
      <c r="X7512" s="134"/>
      <c r="Y7512" s="134"/>
      <c r="Z7512" s="134"/>
      <c r="AA7512" s="134"/>
      <c r="AB7512" s="134"/>
      <c r="AC7512" s="134"/>
      <c r="AD7512" s="134"/>
      <c r="AE7512" s="134"/>
      <c r="AF7512" s="134"/>
      <c r="AG7512" s="134"/>
      <c r="AH7512" s="134"/>
      <c r="AI7512" s="134"/>
      <c r="AJ7512" s="134"/>
      <c r="AK7512" s="134"/>
      <c r="AL7512" s="134"/>
      <c r="AM7512" s="134"/>
      <c r="AN7512" s="134"/>
      <c r="AO7512" s="134"/>
      <c r="AP7512" s="134"/>
      <c r="AQ7512" s="134"/>
      <c r="AR7512" s="134"/>
      <c r="AS7512" s="134"/>
      <c r="AT7512" s="134"/>
      <c r="AU7512" s="134"/>
      <c r="AV7512" s="134"/>
      <c r="AW7512" s="134"/>
      <c r="AX7512" s="134"/>
      <c r="AY7512" s="134"/>
      <c r="AZ7512" s="134"/>
      <c r="BA7512" s="134"/>
      <c r="BB7512" s="134"/>
      <c r="BC7512" s="134"/>
      <c r="BD7512" s="134"/>
      <c r="BE7512" s="134"/>
      <c r="BF7512" s="134"/>
      <c r="BG7512" s="134"/>
      <c r="BH7512" s="134"/>
      <c r="BI7512" s="134"/>
      <c r="BJ7512" s="134"/>
      <c r="BK7512" s="134"/>
      <c r="BL7512" s="134"/>
      <c r="BM7512" s="134"/>
      <c r="BN7512" s="161" t="s">
        <v>4484</v>
      </c>
      <c r="BO7512" s="58" t="str">
        <f t="shared" si="117"/>
        <v>境内资产</v>
      </c>
      <c r="BP7512" s="58" t="str">
        <f>IF(M7512="",VLOOKUP(D7512,Sheet4!$A$1:$B$92,2,0),VLOOKUP(Q7512,Sheet4!$A$1:$B$92,2,0))</f>
        <v>保险资产管理产品</v>
      </c>
    </row>
    <row r="7513" spans="1:68">
      <c r="A7513" s="175" t="s">
        <v>1947</v>
      </c>
      <c r="B7513" s="175" t="s">
        <v>1947</v>
      </c>
      <c r="C7513" s="255" t="s">
        <v>1939</v>
      </c>
      <c r="D7513" s="258" t="s">
        <v>1139</v>
      </c>
      <c r="E7513" s="160" t="s">
        <v>1948</v>
      </c>
      <c r="F7513" s="134" t="s">
        <v>1944</v>
      </c>
      <c r="G7513" s="134"/>
      <c r="H7513" s="328">
        <v>11819876.970000001</v>
      </c>
      <c r="I7513" s="328">
        <v>11251340.890000001</v>
      </c>
      <c r="J7513" s="177"/>
      <c r="K7513" s="162"/>
      <c r="L7513" s="161" t="s">
        <v>4488</v>
      </c>
      <c r="M7513" s="193"/>
      <c r="N7513" s="202"/>
      <c r="O7513" s="201"/>
      <c r="P7513" s="193"/>
      <c r="Q7513" s="195"/>
      <c r="R7513" s="195"/>
      <c r="S7513" s="193"/>
      <c r="T7513" s="196"/>
      <c r="U7513" s="196"/>
      <c r="V7513" s="134"/>
      <c r="W7513" s="134"/>
      <c r="X7513" s="134"/>
      <c r="Y7513" s="134"/>
      <c r="Z7513" s="134"/>
      <c r="AA7513" s="134"/>
      <c r="AB7513" s="134"/>
      <c r="AC7513" s="134"/>
      <c r="AD7513" s="134"/>
      <c r="AE7513" s="134"/>
      <c r="AF7513" s="134"/>
      <c r="AG7513" s="134"/>
      <c r="AH7513" s="134"/>
      <c r="AI7513" s="134"/>
      <c r="AJ7513" s="134"/>
      <c r="AK7513" s="134"/>
      <c r="AL7513" s="134"/>
      <c r="AM7513" s="134"/>
      <c r="AN7513" s="134"/>
      <c r="AO7513" s="134"/>
      <c r="AP7513" s="134"/>
      <c r="AQ7513" s="134"/>
      <c r="AR7513" s="134"/>
      <c r="AS7513" s="134"/>
      <c r="AT7513" s="134"/>
      <c r="AU7513" s="134"/>
      <c r="AV7513" s="134"/>
      <c r="AW7513" s="134"/>
      <c r="AX7513" s="134"/>
      <c r="AY7513" s="134"/>
      <c r="AZ7513" s="134"/>
      <c r="BA7513" s="134"/>
      <c r="BB7513" s="134"/>
      <c r="BC7513" s="134"/>
      <c r="BD7513" s="134"/>
      <c r="BE7513" s="134"/>
      <c r="BF7513" s="134"/>
      <c r="BG7513" s="134"/>
      <c r="BH7513" s="134"/>
      <c r="BI7513" s="134"/>
      <c r="BJ7513" s="134"/>
      <c r="BK7513" s="134"/>
      <c r="BL7513" s="134"/>
      <c r="BM7513" s="134"/>
      <c r="BN7513" s="161" t="s">
        <v>4484</v>
      </c>
      <c r="BO7513" s="58" t="str">
        <f t="shared" si="117"/>
        <v>境内资产</v>
      </c>
      <c r="BP7513" s="58" t="str">
        <f>IF(M7513="",VLOOKUP(D7513,Sheet4!$A$1:$B$92,2,0),VLOOKUP(Q7513,Sheet4!$A$1:$B$92,2,0))</f>
        <v>保险资产管理产品</v>
      </c>
    </row>
    <row r="7514" spans="1:68" ht="15">
      <c r="A7514" s="222" t="s">
        <v>4570</v>
      </c>
      <c r="B7514" s="222" t="s">
        <v>4570</v>
      </c>
      <c r="C7514" s="269" t="s">
        <v>222</v>
      </c>
      <c r="D7514" s="269" t="s">
        <v>221</v>
      </c>
      <c r="E7514" s="223" t="s">
        <v>4571</v>
      </c>
      <c r="F7514" s="222" t="s">
        <v>4572</v>
      </c>
      <c r="G7514" s="224">
        <v>0</v>
      </c>
      <c r="H7514" s="329">
        <v>234795.99</v>
      </c>
      <c r="I7514" s="329">
        <v>234795.99</v>
      </c>
      <c r="J7514" s="224">
        <v>321.12</v>
      </c>
      <c r="K7514" s="224">
        <v>0</v>
      </c>
      <c r="L7514" s="223" t="s">
        <v>4487</v>
      </c>
      <c r="M7514" s="223"/>
      <c r="N7514" s="222"/>
      <c r="O7514" s="223"/>
      <c r="P7514" s="222"/>
      <c r="Q7514" s="222"/>
      <c r="R7514" s="222"/>
      <c r="S7514" s="222"/>
      <c r="T7514" s="224"/>
      <c r="U7514" s="224"/>
      <c r="V7514" s="224"/>
      <c r="W7514" s="222"/>
      <c r="X7514" s="222"/>
      <c r="Y7514" s="222"/>
      <c r="Z7514" s="225" t="s">
        <v>4571</v>
      </c>
      <c r="AA7514" s="226" t="s">
        <v>4571</v>
      </c>
      <c r="AB7514" s="222"/>
      <c r="AC7514" s="222"/>
      <c r="AD7514" s="222"/>
      <c r="AE7514" s="222"/>
      <c r="AF7514" s="222"/>
      <c r="AG7514" s="222"/>
      <c r="AH7514" s="222"/>
      <c r="AI7514" s="222"/>
      <c r="AJ7514" s="222"/>
      <c r="AK7514" s="222"/>
      <c r="AL7514" s="224">
        <v>234795.99</v>
      </c>
      <c r="AM7514" s="224"/>
      <c r="AN7514" s="224"/>
      <c r="AO7514" s="224"/>
      <c r="AP7514" s="224"/>
      <c r="AQ7514" s="222"/>
      <c r="AR7514" s="222"/>
      <c r="AS7514" s="222"/>
      <c r="AT7514" s="224">
        <v>234795.99</v>
      </c>
      <c r="AU7514" s="222"/>
      <c r="AV7514" s="222"/>
      <c r="AW7514" s="222"/>
      <c r="AX7514" s="222"/>
      <c r="AY7514" s="227" t="s">
        <v>4571</v>
      </c>
      <c r="AZ7514" s="225" t="s">
        <v>4571</v>
      </c>
      <c r="BA7514" s="227" t="s">
        <v>4571</v>
      </c>
      <c r="BB7514" s="222"/>
      <c r="BC7514" s="222"/>
      <c r="BD7514" s="222"/>
      <c r="BE7514" s="222"/>
      <c r="BF7514" s="222"/>
      <c r="BG7514" s="222"/>
      <c r="BH7514" s="222"/>
      <c r="BI7514" s="222"/>
      <c r="BJ7514" s="222"/>
      <c r="BK7514" s="222"/>
      <c r="BL7514" s="222"/>
      <c r="BM7514" s="222"/>
      <c r="BN7514" s="228" t="s">
        <v>4573</v>
      </c>
      <c r="BO7514" s="58" t="str">
        <f t="shared" si="117"/>
        <v>境内资产</v>
      </c>
      <c r="BP7514" s="58" t="str">
        <f>IF(M7514="",VLOOKUP(D7514,Sheet4!$A$1:$B$92,2,0),VLOOKUP(Q7514,Sheet4!$A$1:$B$92,2,0))</f>
        <v>活期存款</v>
      </c>
    </row>
    <row r="7515" spans="1:68" ht="15">
      <c r="A7515" s="223" t="s">
        <v>4574</v>
      </c>
      <c r="B7515" s="222" t="s">
        <v>4575</v>
      </c>
      <c r="C7515" s="269" t="s">
        <v>222</v>
      </c>
      <c r="D7515" s="269" t="s">
        <v>820</v>
      </c>
      <c r="E7515" s="223" t="s">
        <v>4571</v>
      </c>
      <c r="F7515" s="222" t="s">
        <v>3771</v>
      </c>
      <c r="G7515" s="224">
        <v>0</v>
      </c>
      <c r="H7515" s="329">
        <v>395483.15</v>
      </c>
      <c r="I7515" s="329">
        <v>395483.15</v>
      </c>
      <c r="J7515" s="224">
        <v>34087.65</v>
      </c>
      <c r="K7515" s="224">
        <v>0</v>
      </c>
      <c r="L7515" s="223" t="s">
        <v>4487</v>
      </c>
      <c r="M7515" s="223"/>
      <c r="N7515" s="222"/>
      <c r="O7515" s="223"/>
      <c r="P7515" s="222"/>
      <c r="Q7515" s="222"/>
      <c r="R7515" s="222"/>
      <c r="S7515" s="222"/>
      <c r="T7515" s="224"/>
      <c r="U7515" s="224"/>
      <c r="V7515" s="224"/>
      <c r="W7515" s="222"/>
      <c r="X7515" s="222"/>
      <c r="Y7515" s="222"/>
      <c r="Z7515" s="225" t="s">
        <v>4571</v>
      </c>
      <c r="AA7515" s="229" t="s">
        <v>4571</v>
      </c>
      <c r="AB7515" s="222"/>
      <c r="AC7515" s="222"/>
      <c r="AD7515" s="222"/>
      <c r="AE7515" s="222"/>
      <c r="AF7515" s="222"/>
      <c r="AG7515" s="222"/>
      <c r="AH7515" s="222"/>
      <c r="AI7515" s="222"/>
      <c r="AJ7515" s="222"/>
      <c r="AK7515" s="222"/>
      <c r="AL7515" s="224">
        <v>395483.15</v>
      </c>
      <c r="AM7515" s="224"/>
      <c r="AN7515" s="224"/>
      <c r="AO7515" s="224"/>
      <c r="AP7515" s="224"/>
      <c r="AQ7515" s="222"/>
      <c r="AR7515" s="222"/>
      <c r="AS7515" s="222"/>
      <c r="AT7515" s="224">
        <v>395483.15</v>
      </c>
      <c r="AU7515" s="222"/>
      <c r="AV7515" s="222"/>
      <c r="AW7515" s="222"/>
      <c r="AX7515" s="222"/>
      <c r="AY7515" s="227" t="s">
        <v>4571</v>
      </c>
      <c r="AZ7515" s="225" t="s">
        <v>4571</v>
      </c>
      <c r="BA7515" s="227" t="s">
        <v>4571</v>
      </c>
      <c r="BB7515" s="222"/>
      <c r="BC7515" s="222"/>
      <c r="BD7515" s="222"/>
      <c r="BE7515" s="222"/>
      <c r="BF7515" s="222"/>
      <c r="BG7515" s="222"/>
      <c r="BH7515" s="222"/>
      <c r="BI7515" s="222"/>
      <c r="BJ7515" s="222"/>
      <c r="BK7515" s="222"/>
      <c r="BL7515" s="222"/>
      <c r="BM7515" s="222"/>
      <c r="BN7515" s="228" t="s">
        <v>4573</v>
      </c>
      <c r="BO7515" s="58" t="str">
        <f t="shared" si="117"/>
        <v>境内资产</v>
      </c>
      <c r="BP7515" s="58" t="str">
        <f>IF(M7515="",VLOOKUP(D7515,Sheet4!$A$1:$B$92,2,0),VLOOKUP(Q7515,Sheet4!$A$1:$B$92,2,0))</f>
        <v>流动性管理工具</v>
      </c>
    </row>
    <row r="7516" spans="1:68" ht="15">
      <c r="A7516" s="223" t="s">
        <v>3043</v>
      </c>
      <c r="B7516" s="223" t="s">
        <v>3043</v>
      </c>
      <c r="C7516" s="269" t="s">
        <v>5349</v>
      </c>
      <c r="D7516" s="270" t="s">
        <v>672</v>
      </c>
      <c r="E7516" s="223" t="s">
        <v>3045</v>
      </c>
      <c r="F7516" s="222" t="s">
        <v>3044</v>
      </c>
      <c r="G7516" s="224">
        <v>777592</v>
      </c>
      <c r="H7516" s="329">
        <v>8031622.4400000004</v>
      </c>
      <c r="I7516" s="329">
        <v>6547324.6399999997</v>
      </c>
      <c r="J7516" s="224">
        <v>0</v>
      </c>
      <c r="K7516" s="224">
        <v>0</v>
      </c>
      <c r="L7516" s="223" t="s">
        <v>4487</v>
      </c>
      <c r="M7516" s="223"/>
      <c r="N7516" s="222"/>
      <c r="O7516" s="223"/>
      <c r="P7516" s="222"/>
      <c r="Q7516" s="222"/>
      <c r="R7516" s="222"/>
      <c r="S7516" s="222"/>
      <c r="T7516" s="224"/>
      <c r="U7516" s="224"/>
      <c r="V7516" s="224"/>
      <c r="W7516" s="222"/>
      <c r="X7516" s="222"/>
      <c r="Y7516" s="222"/>
      <c r="Z7516" s="225" t="s">
        <v>280</v>
      </c>
      <c r="AA7516" s="229">
        <v>5.7262021696387899E-5</v>
      </c>
      <c r="AB7516" s="222"/>
      <c r="AC7516" s="222"/>
      <c r="AD7516" s="222"/>
      <c r="AE7516" s="222"/>
      <c r="AF7516" s="222"/>
      <c r="AG7516" s="222"/>
      <c r="AH7516" s="222"/>
      <c r="AI7516" s="222"/>
      <c r="AJ7516" s="222"/>
      <c r="AK7516" s="222"/>
      <c r="AL7516" s="224">
        <v>6547324.6399999997</v>
      </c>
      <c r="AM7516" s="224"/>
      <c r="AN7516" s="224"/>
      <c r="AO7516" s="224"/>
      <c r="AP7516" s="224"/>
      <c r="AQ7516" s="222"/>
      <c r="AR7516" s="222"/>
      <c r="AS7516" s="222"/>
      <c r="AT7516" s="224">
        <v>6547324.6399999997</v>
      </c>
      <c r="AU7516" s="222"/>
      <c r="AV7516" s="222"/>
      <c r="AW7516" s="222"/>
      <c r="AX7516" s="222"/>
      <c r="AY7516" s="227" t="s">
        <v>4571</v>
      </c>
      <c r="AZ7516" s="225" t="s">
        <v>4571</v>
      </c>
      <c r="BA7516" s="227" t="s">
        <v>4571</v>
      </c>
      <c r="BB7516" s="222"/>
      <c r="BC7516" s="222"/>
      <c r="BD7516" s="222"/>
      <c r="BE7516" s="222"/>
      <c r="BF7516" s="222"/>
      <c r="BG7516" s="222"/>
      <c r="BH7516" s="222"/>
      <c r="BI7516" s="222"/>
      <c r="BJ7516" s="222"/>
      <c r="BK7516" s="222"/>
      <c r="BL7516" s="222"/>
      <c r="BM7516" s="222"/>
      <c r="BN7516" s="228" t="s">
        <v>4576</v>
      </c>
      <c r="BO7516" s="58" t="str">
        <f t="shared" si="117"/>
        <v>境内资产</v>
      </c>
      <c r="BP7516" s="58" t="str">
        <f>IF(M7516="",VLOOKUP(D7516,Sheet4!$A$1:$B$92,2,0),VLOOKUP(Q7516,Sheet4!$A$1:$B$92,2,0))</f>
        <v>权益投资</v>
      </c>
    </row>
    <row r="7517" spans="1:68" ht="15">
      <c r="A7517" s="223" t="s">
        <v>4081</v>
      </c>
      <c r="B7517" s="222" t="s">
        <v>4082</v>
      </c>
      <c r="C7517" s="269" t="s">
        <v>71</v>
      </c>
      <c r="D7517" s="269" t="s">
        <v>1154</v>
      </c>
      <c r="E7517" s="223" t="s">
        <v>4577</v>
      </c>
      <c r="F7517" s="222" t="s">
        <v>3335</v>
      </c>
      <c r="G7517" s="224">
        <v>100000</v>
      </c>
      <c r="H7517" s="329">
        <v>10154200</v>
      </c>
      <c r="I7517" s="329">
        <v>10090000</v>
      </c>
      <c r="J7517" s="224">
        <v>234060.27</v>
      </c>
      <c r="K7517" s="224">
        <v>0</v>
      </c>
      <c r="L7517" s="223" t="s">
        <v>4487</v>
      </c>
      <c r="M7517" s="223"/>
      <c r="N7517" s="222"/>
      <c r="O7517" s="223"/>
      <c r="P7517" s="222"/>
      <c r="Q7517" s="222"/>
      <c r="R7517" s="222"/>
      <c r="S7517" s="222"/>
      <c r="T7517" s="224"/>
      <c r="U7517" s="224"/>
      <c r="V7517" s="224"/>
      <c r="W7517" s="222"/>
      <c r="X7517" s="222"/>
      <c r="Y7517" s="222"/>
      <c r="Z7517" s="225" t="s">
        <v>4571</v>
      </c>
      <c r="AA7517" s="229" t="s">
        <v>4571</v>
      </c>
      <c r="AB7517" s="222"/>
      <c r="AC7517" s="222"/>
      <c r="AD7517" s="222"/>
      <c r="AE7517" s="222"/>
      <c r="AF7517" s="222"/>
      <c r="AG7517" s="222"/>
      <c r="AH7517" s="222"/>
      <c r="AI7517" s="222"/>
      <c r="AJ7517" s="222"/>
      <c r="AK7517" s="222"/>
      <c r="AL7517" s="224">
        <v>10090000</v>
      </c>
      <c r="AM7517" s="224"/>
      <c r="AN7517" s="224"/>
      <c r="AO7517" s="224"/>
      <c r="AP7517" s="224"/>
      <c r="AQ7517" s="222"/>
      <c r="AR7517" s="222"/>
      <c r="AS7517" s="222"/>
      <c r="AT7517" s="224">
        <v>10090000</v>
      </c>
      <c r="AU7517" s="222"/>
      <c r="AV7517" s="222"/>
      <c r="AW7517" s="222"/>
      <c r="AX7517" s="222"/>
      <c r="AY7517" s="227">
        <v>0.35616438356164398</v>
      </c>
      <c r="AZ7517" s="225" t="s">
        <v>74</v>
      </c>
      <c r="BA7517" s="227">
        <v>0.35560000000000003</v>
      </c>
      <c r="BB7517" s="222"/>
      <c r="BC7517" s="222"/>
      <c r="BD7517" s="222"/>
      <c r="BE7517" s="222"/>
      <c r="BF7517" s="222"/>
      <c r="BG7517" s="222"/>
      <c r="BH7517" s="222"/>
      <c r="BI7517" s="222"/>
      <c r="BJ7517" s="222"/>
      <c r="BK7517" s="222"/>
      <c r="BL7517" s="222"/>
      <c r="BM7517" s="222"/>
      <c r="BN7517" s="228" t="s">
        <v>4578</v>
      </c>
      <c r="BO7517" s="58" t="str">
        <f t="shared" si="117"/>
        <v>境内资产</v>
      </c>
      <c r="BP7517" s="58" t="str">
        <f>IF(M7517="",VLOOKUP(D7517,Sheet4!$A$1:$B$92,2,0),VLOOKUP(Q7517,Sheet4!$A$1:$B$92,2,0))</f>
        <v>公司债券</v>
      </c>
    </row>
    <row r="7518" spans="1:68" ht="15">
      <c r="A7518" s="223" t="s">
        <v>4579</v>
      </c>
      <c r="B7518" s="222" t="s">
        <v>4580</v>
      </c>
      <c r="C7518" s="269" t="s">
        <v>71</v>
      </c>
      <c r="D7518" s="269" t="s">
        <v>1154</v>
      </c>
      <c r="E7518" s="223" t="s">
        <v>4581</v>
      </c>
      <c r="F7518" s="222" t="s">
        <v>4582</v>
      </c>
      <c r="G7518" s="224">
        <v>1000000</v>
      </c>
      <c r="H7518" s="329">
        <v>101641000</v>
      </c>
      <c r="I7518" s="329">
        <v>101050000</v>
      </c>
      <c r="J7518" s="224">
        <v>2593315.0699999998</v>
      </c>
      <c r="K7518" s="224">
        <v>0</v>
      </c>
      <c r="L7518" s="223" t="s">
        <v>4487</v>
      </c>
      <c r="M7518" s="223"/>
      <c r="N7518" s="222"/>
      <c r="O7518" s="223"/>
      <c r="P7518" s="222"/>
      <c r="Q7518" s="222"/>
      <c r="R7518" s="222"/>
      <c r="S7518" s="222"/>
      <c r="T7518" s="224"/>
      <c r="U7518" s="224"/>
      <c r="V7518" s="224"/>
      <c r="W7518" s="222"/>
      <c r="X7518" s="222"/>
      <c r="Y7518" s="222"/>
      <c r="Z7518" s="225" t="s">
        <v>4571</v>
      </c>
      <c r="AA7518" s="229" t="s">
        <v>4571</v>
      </c>
      <c r="AB7518" s="222"/>
      <c r="AC7518" s="222"/>
      <c r="AD7518" s="222"/>
      <c r="AE7518" s="222"/>
      <c r="AF7518" s="222"/>
      <c r="AG7518" s="222"/>
      <c r="AH7518" s="222"/>
      <c r="AI7518" s="222"/>
      <c r="AJ7518" s="222"/>
      <c r="AK7518" s="222"/>
      <c r="AL7518" s="224">
        <v>101050000</v>
      </c>
      <c r="AM7518" s="224"/>
      <c r="AN7518" s="224"/>
      <c r="AO7518" s="224"/>
      <c r="AP7518" s="224"/>
      <c r="AQ7518" s="222"/>
      <c r="AR7518" s="222"/>
      <c r="AS7518" s="222"/>
      <c r="AT7518" s="224">
        <v>101050000</v>
      </c>
      <c r="AU7518" s="222"/>
      <c r="AV7518" s="222"/>
      <c r="AW7518" s="222"/>
      <c r="AX7518" s="222"/>
      <c r="AY7518" s="227">
        <v>0.36712328767123298</v>
      </c>
      <c r="AZ7518" s="225" t="s">
        <v>74</v>
      </c>
      <c r="BA7518" s="227">
        <v>0.372</v>
      </c>
      <c r="BB7518" s="222"/>
      <c r="BC7518" s="222"/>
      <c r="BD7518" s="222"/>
      <c r="BE7518" s="222"/>
      <c r="BF7518" s="222"/>
      <c r="BG7518" s="222"/>
      <c r="BH7518" s="222"/>
      <c r="BI7518" s="222"/>
      <c r="BJ7518" s="222"/>
      <c r="BK7518" s="222"/>
      <c r="BL7518" s="222"/>
      <c r="BM7518" s="222"/>
      <c r="BN7518" s="228" t="s">
        <v>4578</v>
      </c>
      <c r="BO7518" s="58" t="str">
        <f t="shared" si="117"/>
        <v>境内资产</v>
      </c>
      <c r="BP7518" s="58" t="str">
        <f>IF(M7518="",VLOOKUP(D7518,Sheet4!$A$1:$B$92,2,0),VLOOKUP(Q7518,Sheet4!$A$1:$B$92,2,0))</f>
        <v>公司债券</v>
      </c>
    </row>
    <row r="7519" spans="1:68" ht="15">
      <c r="A7519" s="223" t="s">
        <v>2255</v>
      </c>
      <c r="B7519" s="223" t="s">
        <v>2255</v>
      </c>
      <c r="C7519" s="269" t="s">
        <v>5349</v>
      </c>
      <c r="D7519" s="270" t="s">
        <v>672</v>
      </c>
      <c r="E7519" s="223" t="s">
        <v>2307</v>
      </c>
      <c r="F7519" s="222" t="s">
        <v>2308</v>
      </c>
      <c r="G7519" s="224">
        <v>1130991537</v>
      </c>
      <c r="H7519" s="329">
        <v>29903506074.450001</v>
      </c>
      <c r="I7519" s="329">
        <v>45160492072.410004</v>
      </c>
      <c r="J7519" s="224">
        <v>0</v>
      </c>
      <c r="K7519" s="224">
        <v>0</v>
      </c>
      <c r="L7519" s="223" t="s">
        <v>4487</v>
      </c>
      <c r="M7519" s="223"/>
      <c r="N7519" s="222"/>
      <c r="O7519" s="223"/>
      <c r="P7519" s="222"/>
      <c r="Q7519" s="222"/>
      <c r="R7519" s="222"/>
      <c r="S7519" s="222"/>
      <c r="T7519" s="224"/>
      <c r="U7519" s="224"/>
      <c r="V7519" s="224"/>
      <c r="W7519" s="222"/>
      <c r="X7519" s="222"/>
      <c r="Y7519" s="222"/>
      <c r="Z7519" s="225" t="s">
        <v>280</v>
      </c>
      <c r="AA7519" s="229">
        <v>4.4845299804498202E-2</v>
      </c>
      <c r="AB7519" s="222"/>
      <c r="AC7519" s="222"/>
      <c r="AD7519" s="222"/>
      <c r="AE7519" s="222"/>
      <c r="AF7519" s="222"/>
      <c r="AG7519" s="222"/>
      <c r="AH7519" s="222"/>
      <c r="AI7519" s="222"/>
      <c r="AJ7519" s="222"/>
      <c r="AK7519" s="222"/>
      <c r="AL7519" s="224">
        <v>45160492072.410004</v>
      </c>
      <c r="AM7519" s="224"/>
      <c r="AN7519" s="224"/>
      <c r="AO7519" s="224"/>
      <c r="AP7519" s="224"/>
      <c r="AQ7519" s="222"/>
      <c r="AR7519" s="222"/>
      <c r="AS7519" s="222"/>
      <c r="AT7519" s="224">
        <v>45160492072.410004</v>
      </c>
      <c r="AU7519" s="222"/>
      <c r="AV7519" s="222"/>
      <c r="AW7519" s="222"/>
      <c r="AX7519" s="222"/>
      <c r="AY7519" s="227" t="s">
        <v>4571</v>
      </c>
      <c r="AZ7519" s="225" t="s">
        <v>4571</v>
      </c>
      <c r="BA7519" s="227" t="s">
        <v>4571</v>
      </c>
      <c r="BB7519" s="222"/>
      <c r="BC7519" s="222"/>
      <c r="BD7519" s="222"/>
      <c r="BE7519" s="222"/>
      <c r="BF7519" s="222"/>
      <c r="BG7519" s="222"/>
      <c r="BH7519" s="222"/>
      <c r="BI7519" s="222"/>
      <c r="BJ7519" s="222"/>
      <c r="BK7519" s="222"/>
      <c r="BL7519" s="222"/>
      <c r="BM7519" s="222"/>
      <c r="BN7519" s="228" t="s">
        <v>4576</v>
      </c>
      <c r="BO7519" s="58" t="str">
        <f t="shared" si="117"/>
        <v>境内资产</v>
      </c>
      <c r="BP7519" s="58" t="str">
        <f>IF(M7519="",VLOOKUP(D7519,Sheet4!$A$1:$B$92,2,0),VLOOKUP(Q7519,Sheet4!$A$1:$B$92,2,0))</f>
        <v>权益投资</v>
      </c>
    </row>
    <row r="7520" spans="1:68" ht="15">
      <c r="A7520" s="223" t="s">
        <v>1709</v>
      </c>
      <c r="B7520" s="223" t="s">
        <v>1709</v>
      </c>
      <c r="C7520" s="269" t="s">
        <v>685</v>
      </c>
      <c r="D7520" s="270" t="s">
        <v>685</v>
      </c>
      <c r="E7520" s="223" t="s">
        <v>4583</v>
      </c>
      <c r="F7520" s="222" t="s">
        <v>1351</v>
      </c>
      <c r="G7520" s="224">
        <v>481305000</v>
      </c>
      <c r="H7520" s="329">
        <v>2069432903.8099999</v>
      </c>
      <c r="I7520" s="329">
        <v>1930736717.9100001</v>
      </c>
      <c r="J7520" s="224">
        <v>0</v>
      </c>
      <c r="K7520" s="224">
        <v>0</v>
      </c>
      <c r="L7520" s="223" t="s">
        <v>4487</v>
      </c>
      <c r="M7520" s="223"/>
      <c r="N7520" s="222"/>
      <c r="O7520" s="223"/>
      <c r="P7520" s="222"/>
      <c r="Q7520" s="222"/>
      <c r="R7520" s="222"/>
      <c r="S7520" s="222"/>
      <c r="T7520" s="224"/>
      <c r="U7520" s="224"/>
      <c r="V7520" s="224"/>
      <c r="W7520" s="222"/>
      <c r="X7520" s="222"/>
      <c r="Y7520" s="222"/>
      <c r="Z7520" s="225" t="s">
        <v>68</v>
      </c>
      <c r="AA7520" s="229">
        <v>1.3504392541565601E-3</v>
      </c>
      <c r="AB7520" s="222"/>
      <c r="AC7520" s="222"/>
      <c r="AD7520" s="222"/>
      <c r="AE7520" s="222"/>
      <c r="AF7520" s="222"/>
      <c r="AG7520" s="222"/>
      <c r="AH7520" s="222"/>
      <c r="AI7520" s="222"/>
      <c r="AJ7520" s="222"/>
      <c r="AK7520" s="222"/>
      <c r="AL7520" s="224">
        <v>1930736717.9100001</v>
      </c>
      <c r="AM7520" s="224"/>
      <c r="AN7520" s="224"/>
      <c r="AO7520" s="224"/>
      <c r="AP7520" s="224"/>
      <c r="AQ7520" s="222"/>
      <c r="AR7520" s="222"/>
      <c r="AS7520" s="222"/>
      <c r="AT7520" s="224">
        <v>1930736717.9100001</v>
      </c>
      <c r="AU7520" s="222"/>
      <c r="AV7520" s="222"/>
      <c r="AW7520" s="222"/>
      <c r="AX7520" s="222"/>
      <c r="AY7520" s="227" t="s">
        <v>4571</v>
      </c>
      <c r="AZ7520" s="225" t="s">
        <v>4571</v>
      </c>
      <c r="BA7520" s="227" t="s">
        <v>4571</v>
      </c>
      <c r="BB7520" s="222"/>
      <c r="BC7520" s="222"/>
      <c r="BD7520" s="222"/>
      <c r="BE7520" s="222"/>
      <c r="BF7520" s="222"/>
      <c r="BG7520" s="222"/>
      <c r="BH7520" s="222"/>
      <c r="BI7520" s="222"/>
      <c r="BJ7520" s="222"/>
      <c r="BK7520" s="222"/>
      <c r="BL7520" s="222"/>
      <c r="BM7520" s="222"/>
      <c r="BN7520" s="228" t="s">
        <v>4576</v>
      </c>
      <c r="BO7520" s="58" t="str">
        <f t="shared" si="117"/>
        <v>境外资产</v>
      </c>
      <c r="BP7520" s="58" t="str">
        <f>IF(M7520="",VLOOKUP(D7520,Sheet4!$A$1:$B$92,2,0),VLOOKUP(Q7520,Sheet4!$A$1:$B$92,2,0))</f>
        <v>权益投资</v>
      </c>
    </row>
    <row r="7521" spans="1:68" ht="15">
      <c r="A7521" s="223" t="s">
        <v>4584</v>
      </c>
      <c r="B7521" s="222" t="s">
        <v>4585</v>
      </c>
      <c r="C7521" s="269" t="s">
        <v>58</v>
      </c>
      <c r="D7521" s="269" t="s">
        <v>6246</v>
      </c>
      <c r="E7521" s="223" t="s">
        <v>4586</v>
      </c>
      <c r="F7521" s="222" t="s">
        <v>60</v>
      </c>
      <c r="G7521" s="224">
        <v>200000</v>
      </c>
      <c r="H7521" s="329">
        <v>20000000</v>
      </c>
      <c r="I7521" s="329">
        <v>20282000</v>
      </c>
      <c r="J7521" s="224">
        <v>281260.27</v>
      </c>
      <c r="K7521" s="224">
        <v>0</v>
      </c>
      <c r="L7521" s="223" t="s">
        <v>4487</v>
      </c>
      <c r="M7521" s="223"/>
      <c r="N7521" s="222"/>
      <c r="O7521" s="223"/>
      <c r="P7521" s="222"/>
      <c r="Q7521" s="222"/>
      <c r="R7521" s="222"/>
      <c r="S7521" s="222"/>
      <c r="T7521" s="224"/>
      <c r="U7521" s="224"/>
      <c r="V7521" s="224"/>
      <c r="W7521" s="222"/>
      <c r="X7521" s="222"/>
      <c r="Y7521" s="222"/>
      <c r="Z7521" s="225" t="s">
        <v>4571</v>
      </c>
      <c r="AA7521" s="229" t="s">
        <v>4571</v>
      </c>
      <c r="AB7521" s="222"/>
      <c r="AC7521" s="222"/>
      <c r="AD7521" s="222"/>
      <c r="AE7521" s="222"/>
      <c r="AF7521" s="222"/>
      <c r="AG7521" s="222"/>
      <c r="AH7521" s="222"/>
      <c r="AI7521" s="222"/>
      <c r="AJ7521" s="222"/>
      <c r="AK7521" s="222"/>
      <c r="AL7521" s="224">
        <v>20282000</v>
      </c>
      <c r="AM7521" s="224"/>
      <c r="AN7521" s="224"/>
      <c r="AO7521" s="224"/>
      <c r="AP7521" s="224"/>
      <c r="AQ7521" s="222"/>
      <c r="AR7521" s="222"/>
      <c r="AS7521" s="222"/>
      <c r="AT7521" s="224">
        <v>20282000</v>
      </c>
      <c r="AU7521" s="222"/>
      <c r="AV7521" s="222"/>
      <c r="AW7521" s="222"/>
      <c r="AX7521" s="222"/>
      <c r="AY7521" s="227">
        <v>4.0136986301369904</v>
      </c>
      <c r="AZ7521" s="225" t="s">
        <v>4571</v>
      </c>
      <c r="BA7521" s="227">
        <v>3.7216999999999998</v>
      </c>
      <c r="BB7521" s="222"/>
      <c r="BC7521" s="222"/>
      <c r="BD7521" s="222"/>
      <c r="BE7521" s="222"/>
      <c r="BF7521" s="222"/>
      <c r="BG7521" s="222"/>
      <c r="BH7521" s="222"/>
      <c r="BI7521" s="222"/>
      <c r="BJ7521" s="222"/>
      <c r="BK7521" s="222"/>
      <c r="BL7521" s="222"/>
      <c r="BM7521" s="222"/>
      <c r="BN7521" s="228" t="s">
        <v>4578</v>
      </c>
      <c r="BO7521" s="58" t="str">
        <f t="shared" si="117"/>
        <v>境内资产</v>
      </c>
      <c r="BP7521" s="58" t="str">
        <f>IF(M7521="",VLOOKUP(D7521,Sheet4!$A$1:$B$92,2,0),VLOOKUP(Q7521,Sheet4!$A$1:$B$92,2,0))</f>
        <v>政府债券</v>
      </c>
    </row>
    <row r="7522" spans="1:68" ht="15">
      <c r="A7522" s="223" t="s">
        <v>4587</v>
      </c>
      <c r="B7522" s="222" t="s">
        <v>4585</v>
      </c>
      <c r="C7522" s="269" t="s">
        <v>58</v>
      </c>
      <c r="D7522" s="269" t="s">
        <v>6246</v>
      </c>
      <c r="E7522" s="223" t="s">
        <v>4588</v>
      </c>
      <c r="F7522" s="222" t="s">
        <v>60</v>
      </c>
      <c r="G7522" s="224">
        <v>2700000</v>
      </c>
      <c r="H7522" s="329">
        <v>270000000</v>
      </c>
      <c r="I7522" s="329">
        <v>273213000</v>
      </c>
      <c r="J7522" s="224">
        <v>3828480.66</v>
      </c>
      <c r="K7522" s="224">
        <v>0</v>
      </c>
      <c r="L7522" s="223" t="s">
        <v>4487</v>
      </c>
      <c r="M7522" s="223"/>
      <c r="N7522" s="222"/>
      <c r="O7522" s="223"/>
      <c r="P7522" s="222"/>
      <c r="Q7522" s="222"/>
      <c r="R7522" s="222"/>
      <c r="S7522" s="222"/>
      <c r="T7522" s="224"/>
      <c r="U7522" s="224"/>
      <c r="V7522" s="224"/>
      <c r="W7522" s="222"/>
      <c r="X7522" s="222"/>
      <c r="Y7522" s="222"/>
      <c r="Z7522" s="225" t="s">
        <v>4571</v>
      </c>
      <c r="AA7522" s="229" t="s">
        <v>4571</v>
      </c>
      <c r="AB7522" s="222"/>
      <c r="AC7522" s="222"/>
      <c r="AD7522" s="222"/>
      <c r="AE7522" s="222"/>
      <c r="AF7522" s="222"/>
      <c r="AG7522" s="222"/>
      <c r="AH7522" s="222"/>
      <c r="AI7522" s="222"/>
      <c r="AJ7522" s="222"/>
      <c r="AK7522" s="222"/>
      <c r="AL7522" s="224">
        <v>273213000</v>
      </c>
      <c r="AM7522" s="224"/>
      <c r="AN7522" s="224"/>
      <c r="AO7522" s="224"/>
      <c r="AP7522" s="224"/>
      <c r="AQ7522" s="222"/>
      <c r="AR7522" s="222"/>
      <c r="AS7522" s="222"/>
      <c r="AT7522" s="224">
        <v>273213000</v>
      </c>
      <c r="AU7522" s="222"/>
      <c r="AV7522" s="222"/>
      <c r="AW7522" s="222"/>
      <c r="AX7522" s="222"/>
      <c r="AY7522" s="227">
        <v>4.0136986301369904</v>
      </c>
      <c r="AZ7522" s="225" t="s">
        <v>4571</v>
      </c>
      <c r="BA7522" s="227">
        <v>3.7216999999999998</v>
      </c>
      <c r="BB7522" s="222"/>
      <c r="BC7522" s="222"/>
      <c r="BD7522" s="222"/>
      <c r="BE7522" s="222"/>
      <c r="BF7522" s="222"/>
      <c r="BG7522" s="222"/>
      <c r="BH7522" s="222"/>
      <c r="BI7522" s="222"/>
      <c r="BJ7522" s="222"/>
      <c r="BK7522" s="222"/>
      <c r="BL7522" s="222"/>
      <c r="BM7522" s="222"/>
      <c r="BN7522" s="228" t="s">
        <v>4578</v>
      </c>
      <c r="BO7522" s="58" t="str">
        <f t="shared" si="117"/>
        <v>境内资产</v>
      </c>
      <c r="BP7522" s="58" t="str">
        <f>IF(M7522="",VLOOKUP(D7522,Sheet4!$A$1:$B$92,2,0),VLOOKUP(Q7522,Sheet4!$A$1:$B$92,2,0))</f>
        <v>政府债券</v>
      </c>
    </row>
    <row r="7523" spans="1:68" ht="15">
      <c r="A7523" s="223" t="s">
        <v>4589</v>
      </c>
      <c r="B7523" s="222" t="s">
        <v>4590</v>
      </c>
      <c r="C7523" s="269" t="s">
        <v>58</v>
      </c>
      <c r="D7523" s="269" t="s">
        <v>6246</v>
      </c>
      <c r="E7523" s="223" t="s">
        <v>4591</v>
      </c>
      <c r="F7523" s="222" t="s">
        <v>60</v>
      </c>
      <c r="G7523" s="224">
        <v>7300000</v>
      </c>
      <c r="H7523" s="329">
        <v>730000000</v>
      </c>
      <c r="I7523" s="329">
        <v>733504000</v>
      </c>
      <c r="J7523" s="224">
        <v>4751856.3499999996</v>
      </c>
      <c r="K7523" s="224">
        <v>0</v>
      </c>
      <c r="L7523" s="223" t="s">
        <v>4487</v>
      </c>
      <c r="M7523" s="223"/>
      <c r="N7523" s="222"/>
      <c r="O7523" s="223"/>
      <c r="P7523" s="222"/>
      <c r="Q7523" s="222"/>
      <c r="R7523" s="222"/>
      <c r="S7523" s="222"/>
      <c r="T7523" s="224"/>
      <c r="U7523" s="224"/>
      <c r="V7523" s="224"/>
      <c r="W7523" s="222"/>
      <c r="X7523" s="222"/>
      <c r="Y7523" s="222"/>
      <c r="Z7523" s="225" t="s">
        <v>4571</v>
      </c>
      <c r="AA7523" s="229" t="s">
        <v>4571</v>
      </c>
      <c r="AB7523" s="222"/>
      <c r="AC7523" s="222"/>
      <c r="AD7523" s="222"/>
      <c r="AE7523" s="222"/>
      <c r="AF7523" s="222"/>
      <c r="AG7523" s="222"/>
      <c r="AH7523" s="222"/>
      <c r="AI7523" s="222"/>
      <c r="AJ7523" s="222"/>
      <c r="AK7523" s="222"/>
      <c r="AL7523" s="224">
        <v>733504000</v>
      </c>
      <c r="AM7523" s="224"/>
      <c r="AN7523" s="224"/>
      <c r="AO7523" s="224"/>
      <c r="AP7523" s="224"/>
      <c r="AQ7523" s="222"/>
      <c r="AR7523" s="222"/>
      <c r="AS7523" s="222"/>
      <c r="AT7523" s="224">
        <v>733504000</v>
      </c>
      <c r="AU7523" s="222"/>
      <c r="AV7523" s="222"/>
      <c r="AW7523" s="222"/>
      <c r="AX7523" s="222"/>
      <c r="AY7523" s="227">
        <v>4.2630136986301403</v>
      </c>
      <c r="AZ7523" s="225" t="s">
        <v>4571</v>
      </c>
      <c r="BA7523" s="227">
        <v>3.9788000000000001</v>
      </c>
      <c r="BB7523" s="222"/>
      <c r="BC7523" s="222"/>
      <c r="BD7523" s="222"/>
      <c r="BE7523" s="222"/>
      <c r="BF7523" s="222"/>
      <c r="BG7523" s="222"/>
      <c r="BH7523" s="222"/>
      <c r="BI7523" s="222"/>
      <c r="BJ7523" s="222"/>
      <c r="BK7523" s="222"/>
      <c r="BL7523" s="222"/>
      <c r="BM7523" s="222"/>
      <c r="BN7523" s="228" t="s">
        <v>4578</v>
      </c>
      <c r="BO7523" s="58" t="str">
        <f t="shared" si="117"/>
        <v>境内资产</v>
      </c>
      <c r="BP7523" s="58" t="str">
        <f>IF(M7523="",VLOOKUP(D7523,Sheet4!$A$1:$B$92,2,0),VLOOKUP(Q7523,Sheet4!$A$1:$B$92,2,0))</f>
        <v>政府债券</v>
      </c>
    </row>
    <row r="7524" spans="1:68" ht="15">
      <c r="A7524" s="223" t="s">
        <v>4074</v>
      </c>
      <c r="B7524" s="222" t="s">
        <v>246</v>
      </c>
      <c r="C7524" s="269" t="s">
        <v>58</v>
      </c>
      <c r="D7524" s="269" t="s">
        <v>6246</v>
      </c>
      <c r="E7524" s="223" t="s">
        <v>4592</v>
      </c>
      <c r="F7524" s="222" t="s">
        <v>60</v>
      </c>
      <c r="G7524" s="224">
        <v>400000</v>
      </c>
      <c r="H7524" s="329">
        <v>40000000</v>
      </c>
      <c r="I7524" s="329">
        <v>39300000</v>
      </c>
      <c r="J7524" s="224">
        <v>245701.66</v>
      </c>
      <c r="K7524" s="224">
        <v>0</v>
      </c>
      <c r="L7524" s="223" t="s">
        <v>4487</v>
      </c>
      <c r="M7524" s="223"/>
      <c r="N7524" s="222"/>
      <c r="O7524" s="223"/>
      <c r="P7524" s="222"/>
      <c r="Q7524" s="222"/>
      <c r="R7524" s="222"/>
      <c r="S7524" s="222"/>
      <c r="T7524" s="224"/>
      <c r="U7524" s="224"/>
      <c r="V7524" s="224"/>
      <c r="W7524" s="222"/>
      <c r="X7524" s="222"/>
      <c r="Y7524" s="222"/>
      <c r="Z7524" s="225" t="s">
        <v>4571</v>
      </c>
      <c r="AA7524" s="229" t="s">
        <v>4571</v>
      </c>
      <c r="AB7524" s="222"/>
      <c r="AC7524" s="222"/>
      <c r="AD7524" s="222"/>
      <c r="AE7524" s="222"/>
      <c r="AF7524" s="222"/>
      <c r="AG7524" s="222"/>
      <c r="AH7524" s="222"/>
      <c r="AI7524" s="222"/>
      <c r="AJ7524" s="222"/>
      <c r="AK7524" s="222"/>
      <c r="AL7524" s="224">
        <v>39300000</v>
      </c>
      <c r="AM7524" s="224"/>
      <c r="AN7524" s="224"/>
      <c r="AO7524" s="224"/>
      <c r="AP7524" s="224"/>
      <c r="AQ7524" s="222"/>
      <c r="AR7524" s="222"/>
      <c r="AS7524" s="222"/>
      <c r="AT7524" s="224">
        <v>39300000</v>
      </c>
      <c r="AU7524" s="222"/>
      <c r="AV7524" s="222"/>
      <c r="AW7524" s="222"/>
      <c r="AX7524" s="222"/>
      <c r="AY7524" s="227">
        <v>24.312328767123301</v>
      </c>
      <c r="AZ7524" s="225" t="s">
        <v>4571</v>
      </c>
      <c r="BA7524" s="227">
        <v>16.502800000000001</v>
      </c>
      <c r="BB7524" s="222"/>
      <c r="BC7524" s="222"/>
      <c r="BD7524" s="222"/>
      <c r="BE7524" s="222"/>
      <c r="BF7524" s="222"/>
      <c r="BG7524" s="222"/>
      <c r="BH7524" s="222"/>
      <c r="BI7524" s="222"/>
      <c r="BJ7524" s="222"/>
      <c r="BK7524" s="222"/>
      <c r="BL7524" s="222"/>
      <c r="BM7524" s="222"/>
      <c r="BN7524" s="228" t="s">
        <v>4578</v>
      </c>
      <c r="BO7524" s="58" t="str">
        <f t="shared" si="117"/>
        <v>境内资产</v>
      </c>
      <c r="BP7524" s="58" t="str">
        <f>IF(M7524="",VLOOKUP(D7524,Sheet4!$A$1:$B$92,2,0),VLOOKUP(Q7524,Sheet4!$A$1:$B$92,2,0))</f>
        <v>政府债券</v>
      </c>
    </row>
    <row r="7525" spans="1:68" ht="15">
      <c r="A7525" s="223" t="s">
        <v>4593</v>
      </c>
      <c r="B7525" s="222" t="s">
        <v>4594</v>
      </c>
      <c r="C7525" s="269" t="s">
        <v>71</v>
      </c>
      <c r="D7525" s="269" t="s">
        <v>72</v>
      </c>
      <c r="E7525" s="223" t="s">
        <v>4595</v>
      </c>
      <c r="F7525" s="222" t="s">
        <v>4596</v>
      </c>
      <c r="G7525" s="224">
        <v>900000</v>
      </c>
      <c r="H7525" s="329">
        <v>90000000</v>
      </c>
      <c r="I7525" s="329">
        <v>92907000</v>
      </c>
      <c r="J7525" s="224">
        <v>1396602.74</v>
      </c>
      <c r="K7525" s="224">
        <v>0</v>
      </c>
      <c r="L7525" s="223" t="s">
        <v>4487</v>
      </c>
      <c r="M7525" s="223"/>
      <c r="N7525" s="222"/>
      <c r="O7525" s="223"/>
      <c r="P7525" s="222"/>
      <c r="Q7525" s="222"/>
      <c r="R7525" s="222"/>
      <c r="S7525" s="222"/>
      <c r="T7525" s="224"/>
      <c r="U7525" s="224"/>
      <c r="V7525" s="224"/>
      <c r="W7525" s="222"/>
      <c r="X7525" s="222"/>
      <c r="Y7525" s="222"/>
      <c r="Z7525" s="225" t="s">
        <v>4571</v>
      </c>
      <c r="AA7525" s="229" t="s">
        <v>4571</v>
      </c>
      <c r="AB7525" s="222"/>
      <c r="AC7525" s="222"/>
      <c r="AD7525" s="222"/>
      <c r="AE7525" s="222"/>
      <c r="AF7525" s="222"/>
      <c r="AG7525" s="222"/>
      <c r="AH7525" s="222"/>
      <c r="AI7525" s="222"/>
      <c r="AJ7525" s="222"/>
      <c r="AK7525" s="222"/>
      <c r="AL7525" s="224">
        <v>92907000</v>
      </c>
      <c r="AM7525" s="224"/>
      <c r="AN7525" s="224"/>
      <c r="AO7525" s="224"/>
      <c r="AP7525" s="224"/>
      <c r="AQ7525" s="222"/>
      <c r="AR7525" s="222"/>
      <c r="AS7525" s="222"/>
      <c r="AT7525" s="224">
        <v>92907000</v>
      </c>
      <c r="AU7525" s="222"/>
      <c r="AV7525" s="222"/>
      <c r="AW7525" s="222"/>
      <c r="AX7525" s="222"/>
      <c r="AY7525" s="227">
        <v>5.7397260273972597</v>
      </c>
      <c r="AZ7525" s="225" t="s">
        <v>74</v>
      </c>
      <c r="BA7525" s="227">
        <v>3.2374000000000001</v>
      </c>
      <c r="BB7525" s="222"/>
      <c r="BC7525" s="222"/>
      <c r="BD7525" s="222"/>
      <c r="BE7525" s="222"/>
      <c r="BF7525" s="222"/>
      <c r="BG7525" s="222"/>
      <c r="BH7525" s="222"/>
      <c r="BI7525" s="222"/>
      <c r="BJ7525" s="222"/>
      <c r="BK7525" s="222"/>
      <c r="BL7525" s="222"/>
      <c r="BM7525" s="222"/>
      <c r="BN7525" s="228" t="s">
        <v>4578</v>
      </c>
      <c r="BO7525" s="58" t="str">
        <f t="shared" si="117"/>
        <v>境内资产</v>
      </c>
      <c r="BP7525" s="58" t="str">
        <f>IF(M7525="",VLOOKUP(D7525,Sheet4!$A$1:$B$92,2,0),VLOOKUP(Q7525,Sheet4!$A$1:$B$92,2,0))</f>
        <v>企业债券</v>
      </c>
    </row>
    <row r="7526" spans="1:68" ht="15">
      <c r="A7526" s="223" t="s">
        <v>4597</v>
      </c>
      <c r="B7526" s="222" t="s">
        <v>4598</v>
      </c>
      <c r="C7526" s="269" t="s">
        <v>71</v>
      </c>
      <c r="D7526" s="269" t="s">
        <v>72</v>
      </c>
      <c r="E7526" s="223" t="s">
        <v>4599</v>
      </c>
      <c r="F7526" s="222" t="s">
        <v>4600</v>
      </c>
      <c r="G7526" s="224">
        <v>2700000</v>
      </c>
      <c r="H7526" s="329">
        <v>270000000</v>
      </c>
      <c r="I7526" s="329">
        <v>280746000</v>
      </c>
      <c r="J7526" s="224">
        <v>125383.57</v>
      </c>
      <c r="K7526" s="224">
        <v>0</v>
      </c>
      <c r="L7526" s="223" t="s">
        <v>4487</v>
      </c>
      <c r="M7526" s="223"/>
      <c r="N7526" s="222"/>
      <c r="O7526" s="223"/>
      <c r="P7526" s="222"/>
      <c r="Q7526" s="222"/>
      <c r="R7526" s="222"/>
      <c r="S7526" s="222"/>
      <c r="T7526" s="224"/>
      <c r="U7526" s="224"/>
      <c r="V7526" s="224"/>
      <c r="W7526" s="222"/>
      <c r="X7526" s="222"/>
      <c r="Y7526" s="222"/>
      <c r="Z7526" s="225" t="s">
        <v>4571</v>
      </c>
      <c r="AA7526" s="229" t="s">
        <v>4571</v>
      </c>
      <c r="AB7526" s="222"/>
      <c r="AC7526" s="222"/>
      <c r="AD7526" s="222"/>
      <c r="AE7526" s="222"/>
      <c r="AF7526" s="222"/>
      <c r="AG7526" s="222"/>
      <c r="AH7526" s="222"/>
      <c r="AI7526" s="222"/>
      <c r="AJ7526" s="222"/>
      <c r="AK7526" s="222"/>
      <c r="AL7526" s="224">
        <v>280746000</v>
      </c>
      <c r="AM7526" s="224"/>
      <c r="AN7526" s="224"/>
      <c r="AO7526" s="224"/>
      <c r="AP7526" s="224"/>
      <c r="AQ7526" s="222"/>
      <c r="AR7526" s="222"/>
      <c r="AS7526" s="222"/>
      <c r="AT7526" s="224">
        <v>280746000</v>
      </c>
      <c r="AU7526" s="222"/>
      <c r="AV7526" s="222"/>
      <c r="AW7526" s="222"/>
      <c r="AX7526" s="222"/>
      <c r="AY7526" s="227">
        <v>5.9945205479452097</v>
      </c>
      <c r="AZ7526" s="225" t="s">
        <v>74</v>
      </c>
      <c r="BA7526" s="227">
        <v>3.5091000000000001</v>
      </c>
      <c r="BB7526" s="222"/>
      <c r="BC7526" s="222"/>
      <c r="BD7526" s="222"/>
      <c r="BE7526" s="222"/>
      <c r="BF7526" s="222"/>
      <c r="BG7526" s="222"/>
      <c r="BH7526" s="222"/>
      <c r="BI7526" s="222"/>
      <c r="BJ7526" s="222"/>
      <c r="BK7526" s="222"/>
      <c r="BL7526" s="222"/>
      <c r="BM7526" s="222"/>
      <c r="BN7526" s="228" t="s">
        <v>4578</v>
      </c>
      <c r="BO7526" s="58" t="str">
        <f t="shared" si="117"/>
        <v>境内资产</v>
      </c>
      <c r="BP7526" s="58" t="str">
        <f>IF(M7526="",VLOOKUP(D7526,Sheet4!$A$1:$B$92,2,0),VLOOKUP(Q7526,Sheet4!$A$1:$B$92,2,0))</f>
        <v>企业债券</v>
      </c>
    </row>
    <row r="7527" spans="1:68" ht="15">
      <c r="A7527" s="223" t="s">
        <v>4601</v>
      </c>
      <c r="B7527" s="222" t="s">
        <v>4602</v>
      </c>
      <c r="C7527" s="269" t="s">
        <v>71</v>
      </c>
      <c r="D7527" s="269" t="s">
        <v>72</v>
      </c>
      <c r="E7527" s="223" t="s">
        <v>4603</v>
      </c>
      <c r="F7527" s="222" t="s">
        <v>4604</v>
      </c>
      <c r="G7527" s="224">
        <v>1800000</v>
      </c>
      <c r="H7527" s="329">
        <v>180000000</v>
      </c>
      <c r="I7527" s="329">
        <v>187110000</v>
      </c>
      <c r="J7527" s="224">
        <v>57994.52</v>
      </c>
      <c r="K7527" s="224">
        <v>0</v>
      </c>
      <c r="L7527" s="223" t="s">
        <v>4487</v>
      </c>
      <c r="M7527" s="223"/>
      <c r="N7527" s="222"/>
      <c r="O7527" s="223"/>
      <c r="P7527" s="222"/>
      <c r="Q7527" s="222"/>
      <c r="R7527" s="222"/>
      <c r="S7527" s="222"/>
      <c r="T7527" s="224"/>
      <c r="U7527" s="224"/>
      <c r="V7527" s="224"/>
      <c r="W7527" s="222"/>
      <c r="X7527" s="222"/>
      <c r="Y7527" s="222"/>
      <c r="Z7527" s="225" t="s">
        <v>4571</v>
      </c>
      <c r="AA7527" s="229" t="s">
        <v>4571</v>
      </c>
      <c r="AB7527" s="222"/>
      <c r="AC7527" s="222"/>
      <c r="AD7527" s="222"/>
      <c r="AE7527" s="222"/>
      <c r="AF7527" s="222"/>
      <c r="AG7527" s="222"/>
      <c r="AH7527" s="222"/>
      <c r="AI7527" s="222"/>
      <c r="AJ7527" s="222"/>
      <c r="AK7527" s="222"/>
      <c r="AL7527" s="224">
        <v>187110000</v>
      </c>
      <c r="AM7527" s="224"/>
      <c r="AN7527" s="224"/>
      <c r="AO7527" s="224"/>
      <c r="AP7527" s="224"/>
      <c r="AQ7527" s="222"/>
      <c r="AR7527" s="222"/>
      <c r="AS7527" s="222"/>
      <c r="AT7527" s="224">
        <v>187110000</v>
      </c>
      <c r="AU7527" s="222"/>
      <c r="AV7527" s="222"/>
      <c r="AW7527" s="222"/>
      <c r="AX7527" s="222"/>
      <c r="AY7527" s="227">
        <v>5.9972602739726</v>
      </c>
      <c r="AZ7527" s="225" t="s">
        <v>74</v>
      </c>
      <c r="BA7527" s="227">
        <v>3.0352000000000001</v>
      </c>
      <c r="BB7527" s="222"/>
      <c r="BC7527" s="222"/>
      <c r="BD7527" s="222"/>
      <c r="BE7527" s="222"/>
      <c r="BF7527" s="222"/>
      <c r="BG7527" s="222"/>
      <c r="BH7527" s="222"/>
      <c r="BI7527" s="222"/>
      <c r="BJ7527" s="222"/>
      <c r="BK7527" s="222"/>
      <c r="BL7527" s="222"/>
      <c r="BM7527" s="222"/>
      <c r="BN7527" s="228" t="s">
        <v>4578</v>
      </c>
      <c r="BO7527" s="58" t="str">
        <f t="shared" si="117"/>
        <v>境内资产</v>
      </c>
      <c r="BP7527" s="58" t="str">
        <f>IF(M7527="",VLOOKUP(D7527,Sheet4!$A$1:$B$92,2,0),VLOOKUP(Q7527,Sheet4!$A$1:$B$92,2,0))</f>
        <v>企业债券</v>
      </c>
    </row>
    <row r="7528" spans="1:68" ht="15">
      <c r="A7528" s="223" t="s">
        <v>4605</v>
      </c>
      <c r="B7528" s="222" t="s">
        <v>4606</v>
      </c>
      <c r="C7528" s="269" t="s">
        <v>71</v>
      </c>
      <c r="D7528" s="269" t="s">
        <v>72</v>
      </c>
      <c r="E7528" s="223" t="s">
        <v>4607</v>
      </c>
      <c r="F7528" s="222" t="s">
        <v>4608</v>
      </c>
      <c r="G7528" s="224">
        <v>200000</v>
      </c>
      <c r="H7528" s="329">
        <v>20000000</v>
      </c>
      <c r="I7528" s="329">
        <v>20640000</v>
      </c>
      <c r="J7528" s="224">
        <v>1121260.27</v>
      </c>
      <c r="K7528" s="224">
        <v>0</v>
      </c>
      <c r="L7528" s="223" t="s">
        <v>4487</v>
      </c>
      <c r="M7528" s="223"/>
      <c r="N7528" s="222"/>
      <c r="O7528" s="223"/>
      <c r="P7528" s="222"/>
      <c r="Q7528" s="222"/>
      <c r="R7528" s="222"/>
      <c r="S7528" s="222"/>
      <c r="T7528" s="224"/>
      <c r="U7528" s="224"/>
      <c r="V7528" s="224"/>
      <c r="W7528" s="222"/>
      <c r="X7528" s="222"/>
      <c r="Y7528" s="222"/>
      <c r="Z7528" s="225" t="s">
        <v>4571</v>
      </c>
      <c r="AA7528" s="229" t="s">
        <v>4571</v>
      </c>
      <c r="AB7528" s="222"/>
      <c r="AC7528" s="222"/>
      <c r="AD7528" s="222"/>
      <c r="AE7528" s="222"/>
      <c r="AF7528" s="222"/>
      <c r="AG7528" s="222"/>
      <c r="AH7528" s="222"/>
      <c r="AI7528" s="222"/>
      <c r="AJ7528" s="222"/>
      <c r="AK7528" s="222"/>
      <c r="AL7528" s="224">
        <v>20640000</v>
      </c>
      <c r="AM7528" s="224"/>
      <c r="AN7528" s="224"/>
      <c r="AO7528" s="224"/>
      <c r="AP7528" s="224"/>
      <c r="AQ7528" s="222"/>
      <c r="AR7528" s="222"/>
      <c r="AS7528" s="222"/>
      <c r="AT7528" s="224">
        <v>20640000</v>
      </c>
      <c r="AU7528" s="222"/>
      <c r="AV7528" s="222"/>
      <c r="AW7528" s="222"/>
      <c r="AX7528" s="222"/>
      <c r="AY7528" s="227">
        <v>4.0191780821917797</v>
      </c>
      <c r="AZ7528" s="225" t="s">
        <v>74</v>
      </c>
      <c r="BA7528" s="227">
        <v>2.6709999999999998</v>
      </c>
      <c r="BB7528" s="222"/>
      <c r="BC7528" s="222"/>
      <c r="BD7528" s="222"/>
      <c r="BE7528" s="222"/>
      <c r="BF7528" s="222"/>
      <c r="BG7528" s="222"/>
      <c r="BH7528" s="222"/>
      <c r="BI7528" s="222"/>
      <c r="BJ7528" s="222"/>
      <c r="BK7528" s="222"/>
      <c r="BL7528" s="222"/>
      <c r="BM7528" s="222"/>
      <c r="BN7528" s="228" t="s">
        <v>4578</v>
      </c>
      <c r="BO7528" s="58" t="str">
        <f t="shared" si="117"/>
        <v>境内资产</v>
      </c>
      <c r="BP7528" s="58" t="str">
        <f>IF(M7528="",VLOOKUP(D7528,Sheet4!$A$1:$B$92,2,0),VLOOKUP(Q7528,Sheet4!$A$1:$B$92,2,0))</f>
        <v>企业债券</v>
      </c>
    </row>
    <row r="7529" spans="1:68" ht="15">
      <c r="A7529" s="223" t="s">
        <v>4609</v>
      </c>
      <c r="B7529" s="222" t="s">
        <v>4610</v>
      </c>
      <c r="C7529" s="269" t="s">
        <v>71</v>
      </c>
      <c r="D7529" s="269" t="s">
        <v>72</v>
      </c>
      <c r="E7529" s="223" t="s">
        <v>4611</v>
      </c>
      <c r="F7529" s="222" t="s">
        <v>4612</v>
      </c>
      <c r="G7529" s="224">
        <v>500000</v>
      </c>
      <c r="H7529" s="329">
        <v>50000000</v>
      </c>
      <c r="I7529" s="329">
        <v>51735000</v>
      </c>
      <c r="J7529" s="224">
        <v>3106849.32</v>
      </c>
      <c r="K7529" s="224">
        <v>0</v>
      </c>
      <c r="L7529" s="223" t="s">
        <v>4487</v>
      </c>
      <c r="M7529" s="223"/>
      <c r="N7529" s="222"/>
      <c r="O7529" s="223"/>
      <c r="P7529" s="222"/>
      <c r="Q7529" s="222"/>
      <c r="R7529" s="222"/>
      <c r="S7529" s="222"/>
      <c r="T7529" s="224"/>
      <c r="U7529" s="224"/>
      <c r="V7529" s="224"/>
      <c r="W7529" s="222"/>
      <c r="X7529" s="222"/>
      <c r="Y7529" s="222"/>
      <c r="Z7529" s="225" t="s">
        <v>4571</v>
      </c>
      <c r="AA7529" s="229" t="s">
        <v>4571</v>
      </c>
      <c r="AB7529" s="222"/>
      <c r="AC7529" s="222"/>
      <c r="AD7529" s="222"/>
      <c r="AE7529" s="222"/>
      <c r="AF7529" s="222"/>
      <c r="AG7529" s="222"/>
      <c r="AH7529" s="222"/>
      <c r="AI7529" s="222"/>
      <c r="AJ7529" s="222"/>
      <c r="AK7529" s="222"/>
      <c r="AL7529" s="224">
        <v>51735000</v>
      </c>
      <c r="AM7529" s="224"/>
      <c r="AN7529" s="224"/>
      <c r="AO7529" s="224"/>
      <c r="AP7529" s="224"/>
      <c r="AQ7529" s="222"/>
      <c r="AR7529" s="222"/>
      <c r="AS7529" s="222"/>
      <c r="AT7529" s="224">
        <v>51735000</v>
      </c>
      <c r="AU7529" s="222"/>
      <c r="AV7529" s="222"/>
      <c r="AW7529" s="222"/>
      <c r="AX7529" s="222"/>
      <c r="AY7529" s="227">
        <v>6.0164383561643797</v>
      </c>
      <c r="AZ7529" s="225" t="s">
        <v>169</v>
      </c>
      <c r="BA7529" s="227">
        <v>1.7786999999999999</v>
      </c>
      <c r="BB7529" s="222"/>
      <c r="BC7529" s="222"/>
      <c r="BD7529" s="222"/>
      <c r="BE7529" s="222"/>
      <c r="BF7529" s="222"/>
      <c r="BG7529" s="222"/>
      <c r="BH7529" s="222"/>
      <c r="BI7529" s="222"/>
      <c r="BJ7529" s="222"/>
      <c r="BK7529" s="222"/>
      <c r="BL7529" s="222"/>
      <c r="BM7529" s="222"/>
      <c r="BN7529" s="228" t="s">
        <v>4578</v>
      </c>
      <c r="BO7529" s="58" t="str">
        <f t="shared" si="117"/>
        <v>境内资产</v>
      </c>
      <c r="BP7529" s="58" t="str">
        <f>IF(M7529="",VLOOKUP(D7529,Sheet4!$A$1:$B$92,2,0),VLOOKUP(Q7529,Sheet4!$A$1:$B$92,2,0))</f>
        <v>企业债券</v>
      </c>
    </row>
    <row r="7530" spans="1:68" ht="15">
      <c r="A7530" s="223" t="s">
        <v>2297</v>
      </c>
      <c r="B7530" s="222" t="s">
        <v>4613</v>
      </c>
      <c r="C7530" s="269" t="s">
        <v>71</v>
      </c>
      <c r="D7530" s="269" t="s">
        <v>1154</v>
      </c>
      <c r="E7530" s="223" t="s">
        <v>4462</v>
      </c>
      <c r="F7530" s="222" t="s">
        <v>2368</v>
      </c>
      <c r="G7530" s="224">
        <v>1500000</v>
      </c>
      <c r="H7530" s="329">
        <v>150000000</v>
      </c>
      <c r="I7530" s="329">
        <v>150600000</v>
      </c>
      <c r="J7530" s="224">
        <v>5128767.12</v>
      </c>
      <c r="K7530" s="224">
        <v>0</v>
      </c>
      <c r="L7530" s="223" t="s">
        <v>4487</v>
      </c>
      <c r="M7530" s="223"/>
      <c r="N7530" s="222"/>
      <c r="O7530" s="223"/>
      <c r="P7530" s="222"/>
      <c r="Q7530" s="222"/>
      <c r="R7530" s="222"/>
      <c r="S7530" s="222"/>
      <c r="T7530" s="224"/>
      <c r="U7530" s="224"/>
      <c r="V7530" s="224"/>
      <c r="W7530" s="222"/>
      <c r="X7530" s="222"/>
      <c r="Y7530" s="222"/>
      <c r="Z7530" s="225" t="s">
        <v>4571</v>
      </c>
      <c r="AA7530" s="229" t="s">
        <v>4571</v>
      </c>
      <c r="AB7530" s="222"/>
      <c r="AC7530" s="222"/>
      <c r="AD7530" s="222"/>
      <c r="AE7530" s="222"/>
      <c r="AF7530" s="222"/>
      <c r="AG7530" s="222"/>
      <c r="AH7530" s="222"/>
      <c r="AI7530" s="222"/>
      <c r="AJ7530" s="222"/>
      <c r="AK7530" s="222"/>
      <c r="AL7530" s="224">
        <v>150600000</v>
      </c>
      <c r="AM7530" s="224"/>
      <c r="AN7530" s="224"/>
      <c r="AO7530" s="224"/>
      <c r="AP7530" s="224"/>
      <c r="AQ7530" s="222"/>
      <c r="AR7530" s="222"/>
      <c r="AS7530" s="222"/>
      <c r="AT7530" s="224">
        <v>150600000</v>
      </c>
      <c r="AU7530" s="222"/>
      <c r="AV7530" s="222"/>
      <c r="AW7530" s="222"/>
      <c r="AX7530" s="222"/>
      <c r="AY7530" s="227">
        <v>0.112328767123288</v>
      </c>
      <c r="AZ7530" s="225" t="s">
        <v>74</v>
      </c>
      <c r="BA7530" s="227">
        <v>0.1148</v>
      </c>
      <c r="BB7530" s="222"/>
      <c r="BC7530" s="222"/>
      <c r="BD7530" s="222"/>
      <c r="BE7530" s="222"/>
      <c r="BF7530" s="222"/>
      <c r="BG7530" s="222"/>
      <c r="BH7530" s="222"/>
      <c r="BI7530" s="222"/>
      <c r="BJ7530" s="222"/>
      <c r="BK7530" s="222"/>
      <c r="BL7530" s="222"/>
      <c r="BM7530" s="222"/>
      <c r="BN7530" s="228" t="s">
        <v>4578</v>
      </c>
      <c r="BO7530" s="58" t="str">
        <f t="shared" si="117"/>
        <v>境内资产</v>
      </c>
      <c r="BP7530" s="58" t="str">
        <f>IF(M7530="",VLOOKUP(D7530,Sheet4!$A$1:$B$92,2,0),VLOOKUP(Q7530,Sheet4!$A$1:$B$92,2,0))</f>
        <v>公司债券</v>
      </c>
    </row>
    <row r="7531" spans="1:68" ht="15">
      <c r="A7531" s="223" t="s">
        <v>4614</v>
      </c>
      <c r="B7531" s="222" t="s">
        <v>4615</v>
      </c>
      <c r="C7531" s="269" t="s">
        <v>71</v>
      </c>
      <c r="D7531" s="269" t="s">
        <v>72</v>
      </c>
      <c r="E7531" s="223" t="s">
        <v>4616</v>
      </c>
      <c r="F7531" s="222" t="s">
        <v>4617</v>
      </c>
      <c r="G7531" s="224">
        <v>500000</v>
      </c>
      <c r="H7531" s="329">
        <v>35000000</v>
      </c>
      <c r="I7531" s="329">
        <v>35740000</v>
      </c>
      <c r="J7531" s="224">
        <v>254454.79</v>
      </c>
      <c r="K7531" s="224">
        <v>0</v>
      </c>
      <c r="L7531" s="223" t="s">
        <v>4487</v>
      </c>
      <c r="M7531" s="223"/>
      <c r="N7531" s="222"/>
      <c r="O7531" s="223"/>
      <c r="P7531" s="222"/>
      <c r="Q7531" s="222"/>
      <c r="R7531" s="222"/>
      <c r="S7531" s="222"/>
      <c r="T7531" s="224"/>
      <c r="U7531" s="224"/>
      <c r="V7531" s="224"/>
      <c r="W7531" s="222"/>
      <c r="X7531" s="222"/>
      <c r="Y7531" s="222"/>
      <c r="Z7531" s="225" t="s">
        <v>4571</v>
      </c>
      <c r="AA7531" s="229" t="s">
        <v>4571</v>
      </c>
      <c r="AB7531" s="222"/>
      <c r="AC7531" s="222"/>
      <c r="AD7531" s="222"/>
      <c r="AE7531" s="222"/>
      <c r="AF7531" s="222"/>
      <c r="AG7531" s="222"/>
      <c r="AH7531" s="222"/>
      <c r="AI7531" s="222"/>
      <c r="AJ7531" s="222"/>
      <c r="AK7531" s="222"/>
      <c r="AL7531" s="224">
        <v>35740000</v>
      </c>
      <c r="AM7531" s="224"/>
      <c r="AN7531" s="224"/>
      <c r="AO7531" s="224"/>
      <c r="AP7531" s="224"/>
      <c r="AQ7531" s="222"/>
      <c r="AR7531" s="222"/>
      <c r="AS7531" s="222"/>
      <c r="AT7531" s="224">
        <v>35740000</v>
      </c>
      <c r="AU7531" s="222"/>
      <c r="AV7531" s="222"/>
      <c r="AW7531" s="222"/>
      <c r="AX7531" s="222"/>
      <c r="AY7531" s="227">
        <v>1.8328767123287699</v>
      </c>
      <c r="AZ7531" s="225" t="s">
        <v>74</v>
      </c>
      <c r="BA7531" s="227">
        <v>1.3505</v>
      </c>
      <c r="BB7531" s="222"/>
      <c r="BC7531" s="222"/>
      <c r="BD7531" s="222"/>
      <c r="BE7531" s="222"/>
      <c r="BF7531" s="222"/>
      <c r="BG7531" s="222"/>
      <c r="BH7531" s="222"/>
      <c r="BI7531" s="222"/>
      <c r="BJ7531" s="222"/>
      <c r="BK7531" s="222"/>
      <c r="BL7531" s="222"/>
      <c r="BM7531" s="222"/>
      <c r="BN7531" s="228" t="s">
        <v>4578</v>
      </c>
      <c r="BO7531" s="58" t="str">
        <f t="shared" si="117"/>
        <v>境内资产</v>
      </c>
      <c r="BP7531" s="58" t="str">
        <f>IF(M7531="",VLOOKUP(D7531,Sheet4!$A$1:$B$92,2,0),VLOOKUP(Q7531,Sheet4!$A$1:$B$92,2,0))</f>
        <v>企业债券</v>
      </c>
    </row>
    <row r="7532" spans="1:68" ht="15">
      <c r="A7532" s="223" t="s">
        <v>4618</v>
      </c>
      <c r="B7532" s="222" t="s">
        <v>4619</v>
      </c>
      <c r="C7532" s="269" t="s">
        <v>124</v>
      </c>
      <c r="D7532" s="269" t="s">
        <v>151</v>
      </c>
      <c r="E7532" s="223" t="s">
        <v>4620</v>
      </c>
      <c r="F7532" s="222" t="s">
        <v>4621</v>
      </c>
      <c r="G7532" s="224">
        <v>300000</v>
      </c>
      <c r="H7532" s="329">
        <v>30000000</v>
      </c>
      <c r="I7532" s="329">
        <v>31089000</v>
      </c>
      <c r="J7532" s="224">
        <v>303780.82</v>
      </c>
      <c r="K7532" s="224">
        <v>0</v>
      </c>
      <c r="L7532" s="223" t="s">
        <v>4487</v>
      </c>
      <c r="M7532" s="223"/>
      <c r="N7532" s="222"/>
      <c r="O7532" s="223"/>
      <c r="P7532" s="222"/>
      <c r="Q7532" s="222"/>
      <c r="R7532" s="222"/>
      <c r="S7532" s="222"/>
      <c r="T7532" s="224"/>
      <c r="U7532" s="224"/>
      <c r="V7532" s="224"/>
      <c r="W7532" s="222"/>
      <c r="X7532" s="222"/>
      <c r="Y7532" s="222"/>
      <c r="Z7532" s="225" t="s">
        <v>4571</v>
      </c>
      <c r="AA7532" s="229" t="s">
        <v>4571</v>
      </c>
      <c r="AB7532" s="222"/>
      <c r="AC7532" s="222"/>
      <c r="AD7532" s="222"/>
      <c r="AE7532" s="222"/>
      <c r="AF7532" s="222"/>
      <c r="AG7532" s="222"/>
      <c r="AH7532" s="222"/>
      <c r="AI7532" s="222"/>
      <c r="AJ7532" s="222"/>
      <c r="AK7532" s="222"/>
      <c r="AL7532" s="224">
        <v>31089000</v>
      </c>
      <c r="AM7532" s="224"/>
      <c r="AN7532" s="224"/>
      <c r="AO7532" s="224"/>
      <c r="AP7532" s="224"/>
      <c r="AQ7532" s="222"/>
      <c r="AR7532" s="222"/>
      <c r="AS7532" s="222"/>
      <c r="AT7532" s="224">
        <v>31089000</v>
      </c>
      <c r="AU7532" s="222"/>
      <c r="AV7532" s="222"/>
      <c r="AW7532" s="222"/>
      <c r="AX7532" s="222"/>
      <c r="AY7532" s="227">
        <v>1.79178082191781</v>
      </c>
      <c r="AZ7532" s="225" t="s">
        <v>74</v>
      </c>
      <c r="BA7532" s="227">
        <v>1.7037</v>
      </c>
      <c r="BB7532" s="222"/>
      <c r="BC7532" s="222"/>
      <c r="BD7532" s="222"/>
      <c r="BE7532" s="222"/>
      <c r="BF7532" s="222"/>
      <c r="BG7532" s="222"/>
      <c r="BH7532" s="222"/>
      <c r="BI7532" s="222"/>
      <c r="BJ7532" s="222"/>
      <c r="BK7532" s="222"/>
      <c r="BL7532" s="222"/>
      <c r="BM7532" s="222"/>
      <c r="BN7532" s="228" t="s">
        <v>4578</v>
      </c>
      <c r="BO7532" s="58" t="str">
        <f t="shared" si="117"/>
        <v>境内资产</v>
      </c>
      <c r="BP7532" s="58" t="str">
        <f>IF(M7532="",VLOOKUP(D7532,Sheet4!$A$1:$B$92,2,0),VLOOKUP(Q7532,Sheet4!$A$1:$B$92,2,0))</f>
        <v>企业债券</v>
      </c>
    </row>
    <row r="7533" spans="1:68" ht="15">
      <c r="A7533" s="223" t="s">
        <v>4622</v>
      </c>
      <c r="B7533" s="222" t="s">
        <v>4623</v>
      </c>
      <c r="C7533" s="269" t="s">
        <v>124</v>
      </c>
      <c r="D7533" s="269" t="s">
        <v>151</v>
      </c>
      <c r="E7533" s="223" t="s">
        <v>4624</v>
      </c>
      <c r="F7533" s="222" t="s">
        <v>917</v>
      </c>
      <c r="G7533" s="224">
        <v>1000000</v>
      </c>
      <c r="H7533" s="329">
        <v>100000000</v>
      </c>
      <c r="I7533" s="329">
        <v>101010000</v>
      </c>
      <c r="J7533" s="224">
        <v>3290958.9</v>
      </c>
      <c r="K7533" s="224">
        <v>0</v>
      </c>
      <c r="L7533" s="223" t="s">
        <v>4487</v>
      </c>
      <c r="M7533" s="223"/>
      <c r="N7533" s="222"/>
      <c r="O7533" s="223"/>
      <c r="P7533" s="222"/>
      <c r="Q7533" s="222"/>
      <c r="R7533" s="222"/>
      <c r="S7533" s="222"/>
      <c r="T7533" s="224"/>
      <c r="U7533" s="224"/>
      <c r="V7533" s="224"/>
      <c r="W7533" s="222"/>
      <c r="X7533" s="222"/>
      <c r="Y7533" s="222"/>
      <c r="Z7533" s="225" t="s">
        <v>4571</v>
      </c>
      <c r="AA7533" s="229" t="s">
        <v>4571</v>
      </c>
      <c r="AB7533" s="222"/>
      <c r="AC7533" s="222"/>
      <c r="AD7533" s="222"/>
      <c r="AE7533" s="222"/>
      <c r="AF7533" s="222"/>
      <c r="AG7533" s="222"/>
      <c r="AH7533" s="222"/>
      <c r="AI7533" s="222"/>
      <c r="AJ7533" s="222"/>
      <c r="AK7533" s="222"/>
      <c r="AL7533" s="224">
        <v>101010000</v>
      </c>
      <c r="AM7533" s="224"/>
      <c r="AN7533" s="224"/>
      <c r="AO7533" s="224"/>
      <c r="AP7533" s="224"/>
      <c r="AQ7533" s="222"/>
      <c r="AR7533" s="222"/>
      <c r="AS7533" s="222"/>
      <c r="AT7533" s="224">
        <v>101010000</v>
      </c>
      <c r="AU7533" s="222"/>
      <c r="AV7533" s="222"/>
      <c r="AW7533" s="222"/>
      <c r="AX7533" s="222"/>
      <c r="AY7533" s="227">
        <v>0.36986301369863001</v>
      </c>
      <c r="AZ7533" s="225" t="s">
        <v>74</v>
      </c>
      <c r="BA7533" s="227">
        <v>0.372</v>
      </c>
      <c r="BB7533" s="222"/>
      <c r="BC7533" s="222"/>
      <c r="BD7533" s="222"/>
      <c r="BE7533" s="222"/>
      <c r="BF7533" s="222"/>
      <c r="BG7533" s="222"/>
      <c r="BH7533" s="222"/>
      <c r="BI7533" s="222"/>
      <c r="BJ7533" s="222"/>
      <c r="BK7533" s="222"/>
      <c r="BL7533" s="222"/>
      <c r="BM7533" s="222"/>
      <c r="BN7533" s="228" t="s">
        <v>4578</v>
      </c>
      <c r="BO7533" s="58" t="str">
        <f t="shared" si="117"/>
        <v>境内资产</v>
      </c>
      <c r="BP7533" s="58" t="str">
        <f>IF(M7533="",VLOOKUP(D7533,Sheet4!$A$1:$B$92,2,0),VLOOKUP(Q7533,Sheet4!$A$1:$B$92,2,0))</f>
        <v>企业债券</v>
      </c>
    </row>
    <row r="7534" spans="1:68" ht="15">
      <c r="A7534" s="223" t="s">
        <v>4625</v>
      </c>
      <c r="B7534" s="222" t="s">
        <v>4626</v>
      </c>
      <c r="C7534" s="269" t="s">
        <v>124</v>
      </c>
      <c r="D7534" s="269" t="s">
        <v>151</v>
      </c>
      <c r="E7534" s="223" t="s">
        <v>4627</v>
      </c>
      <c r="F7534" s="222" t="s">
        <v>3403</v>
      </c>
      <c r="G7534" s="224">
        <v>200000</v>
      </c>
      <c r="H7534" s="329">
        <v>20000000</v>
      </c>
      <c r="I7534" s="329">
        <v>20518000</v>
      </c>
      <c r="J7534" s="224">
        <v>155726.03</v>
      </c>
      <c r="K7534" s="224">
        <v>0</v>
      </c>
      <c r="L7534" s="223" t="s">
        <v>4487</v>
      </c>
      <c r="M7534" s="223"/>
      <c r="N7534" s="222"/>
      <c r="O7534" s="223"/>
      <c r="P7534" s="222"/>
      <c r="Q7534" s="222"/>
      <c r="R7534" s="222"/>
      <c r="S7534" s="222"/>
      <c r="T7534" s="224"/>
      <c r="U7534" s="224"/>
      <c r="V7534" s="224"/>
      <c r="W7534" s="222"/>
      <c r="X7534" s="222"/>
      <c r="Y7534" s="222"/>
      <c r="Z7534" s="225" t="s">
        <v>4571</v>
      </c>
      <c r="AA7534" s="229" t="s">
        <v>4571</v>
      </c>
      <c r="AB7534" s="222"/>
      <c r="AC7534" s="222"/>
      <c r="AD7534" s="222"/>
      <c r="AE7534" s="222"/>
      <c r="AF7534" s="222"/>
      <c r="AG7534" s="222"/>
      <c r="AH7534" s="222"/>
      <c r="AI7534" s="222"/>
      <c r="AJ7534" s="222"/>
      <c r="AK7534" s="222"/>
      <c r="AL7534" s="224">
        <v>20518000</v>
      </c>
      <c r="AM7534" s="224"/>
      <c r="AN7534" s="224"/>
      <c r="AO7534" s="224"/>
      <c r="AP7534" s="224"/>
      <c r="AQ7534" s="222"/>
      <c r="AR7534" s="222"/>
      <c r="AS7534" s="222"/>
      <c r="AT7534" s="224">
        <v>20518000</v>
      </c>
      <c r="AU7534" s="222"/>
      <c r="AV7534" s="222"/>
      <c r="AW7534" s="222"/>
      <c r="AX7534" s="222"/>
      <c r="AY7534" s="227">
        <v>0.86849315068493105</v>
      </c>
      <c r="AZ7534" s="225" t="s">
        <v>74</v>
      </c>
      <c r="BA7534" s="227">
        <v>0.85099999999999998</v>
      </c>
      <c r="BB7534" s="222"/>
      <c r="BC7534" s="222"/>
      <c r="BD7534" s="222"/>
      <c r="BE7534" s="222"/>
      <c r="BF7534" s="222"/>
      <c r="BG7534" s="222"/>
      <c r="BH7534" s="222"/>
      <c r="BI7534" s="222"/>
      <c r="BJ7534" s="222"/>
      <c r="BK7534" s="222"/>
      <c r="BL7534" s="222"/>
      <c r="BM7534" s="222"/>
      <c r="BN7534" s="228" t="s">
        <v>4578</v>
      </c>
      <c r="BO7534" s="58" t="str">
        <f t="shared" si="117"/>
        <v>境内资产</v>
      </c>
      <c r="BP7534" s="58" t="str">
        <f>IF(M7534="",VLOOKUP(D7534,Sheet4!$A$1:$B$92,2,0),VLOOKUP(Q7534,Sheet4!$A$1:$B$92,2,0))</f>
        <v>企业债券</v>
      </c>
    </row>
    <row r="7535" spans="1:68" ht="15">
      <c r="A7535" s="223" t="s">
        <v>4628</v>
      </c>
      <c r="B7535" s="222" t="s">
        <v>4629</v>
      </c>
      <c r="C7535" s="269" t="s">
        <v>124</v>
      </c>
      <c r="D7535" s="269" t="s">
        <v>151</v>
      </c>
      <c r="E7535" s="223" t="s">
        <v>4630</v>
      </c>
      <c r="F7535" s="222" t="s">
        <v>4631</v>
      </c>
      <c r="G7535" s="224">
        <v>200000</v>
      </c>
      <c r="H7535" s="329">
        <v>20000000</v>
      </c>
      <c r="I7535" s="329">
        <v>20394000</v>
      </c>
      <c r="J7535" s="224">
        <v>609424.66</v>
      </c>
      <c r="K7535" s="224">
        <v>0</v>
      </c>
      <c r="L7535" s="223" t="s">
        <v>4487</v>
      </c>
      <c r="M7535" s="223"/>
      <c r="N7535" s="222"/>
      <c r="O7535" s="223"/>
      <c r="P7535" s="222"/>
      <c r="Q7535" s="222"/>
      <c r="R7535" s="222"/>
      <c r="S7535" s="222"/>
      <c r="T7535" s="224"/>
      <c r="U7535" s="224"/>
      <c r="V7535" s="224"/>
      <c r="W7535" s="222"/>
      <c r="X7535" s="222"/>
      <c r="Y7535" s="222"/>
      <c r="Z7535" s="225" t="s">
        <v>4571</v>
      </c>
      <c r="AA7535" s="229" t="s">
        <v>4571</v>
      </c>
      <c r="AB7535" s="222"/>
      <c r="AC7535" s="222"/>
      <c r="AD7535" s="222"/>
      <c r="AE7535" s="222"/>
      <c r="AF7535" s="222"/>
      <c r="AG7535" s="222"/>
      <c r="AH7535" s="222"/>
      <c r="AI7535" s="222"/>
      <c r="AJ7535" s="222"/>
      <c r="AK7535" s="222"/>
      <c r="AL7535" s="224">
        <v>20394000</v>
      </c>
      <c r="AM7535" s="224"/>
      <c r="AN7535" s="224"/>
      <c r="AO7535" s="224"/>
      <c r="AP7535" s="224"/>
      <c r="AQ7535" s="222"/>
      <c r="AR7535" s="222"/>
      <c r="AS7535" s="222"/>
      <c r="AT7535" s="224">
        <v>20394000</v>
      </c>
      <c r="AU7535" s="222"/>
      <c r="AV7535" s="222"/>
      <c r="AW7535" s="222"/>
      <c r="AX7535" s="222"/>
      <c r="AY7535" s="227">
        <v>1.26849315068493</v>
      </c>
      <c r="AZ7535" s="225" t="s">
        <v>74</v>
      </c>
      <c r="BA7535" s="227">
        <v>1.2014</v>
      </c>
      <c r="BB7535" s="222"/>
      <c r="BC7535" s="222"/>
      <c r="BD7535" s="222"/>
      <c r="BE7535" s="222"/>
      <c r="BF7535" s="222"/>
      <c r="BG7535" s="222"/>
      <c r="BH7535" s="222"/>
      <c r="BI7535" s="222"/>
      <c r="BJ7535" s="222"/>
      <c r="BK7535" s="222"/>
      <c r="BL7535" s="222"/>
      <c r="BM7535" s="222"/>
      <c r="BN7535" s="228" t="s">
        <v>4578</v>
      </c>
      <c r="BO7535" s="58" t="str">
        <f t="shared" si="117"/>
        <v>境内资产</v>
      </c>
      <c r="BP7535" s="58" t="str">
        <f>IF(M7535="",VLOOKUP(D7535,Sheet4!$A$1:$B$92,2,0),VLOOKUP(Q7535,Sheet4!$A$1:$B$92,2,0))</f>
        <v>企业债券</v>
      </c>
    </row>
    <row r="7536" spans="1:68" ht="15">
      <c r="A7536" s="223" t="s">
        <v>4632</v>
      </c>
      <c r="B7536" s="222" t="s">
        <v>4633</v>
      </c>
      <c r="C7536" s="269" t="s">
        <v>124</v>
      </c>
      <c r="D7536" s="269" t="s">
        <v>151</v>
      </c>
      <c r="E7536" s="223" t="s">
        <v>4634</v>
      </c>
      <c r="F7536" s="222" t="s">
        <v>4635</v>
      </c>
      <c r="G7536" s="224">
        <v>300000</v>
      </c>
      <c r="H7536" s="329">
        <v>30000000</v>
      </c>
      <c r="I7536" s="329">
        <v>30666000</v>
      </c>
      <c r="J7536" s="224">
        <v>494589.04</v>
      </c>
      <c r="K7536" s="224">
        <v>0</v>
      </c>
      <c r="L7536" s="223" t="s">
        <v>4487</v>
      </c>
      <c r="M7536" s="223"/>
      <c r="N7536" s="222"/>
      <c r="O7536" s="223"/>
      <c r="P7536" s="222"/>
      <c r="Q7536" s="222"/>
      <c r="R7536" s="222"/>
      <c r="S7536" s="222"/>
      <c r="T7536" s="224"/>
      <c r="U7536" s="224"/>
      <c r="V7536" s="224"/>
      <c r="W7536" s="222"/>
      <c r="X7536" s="222"/>
      <c r="Y7536" s="222"/>
      <c r="Z7536" s="225" t="s">
        <v>4571</v>
      </c>
      <c r="AA7536" s="229" t="s">
        <v>4571</v>
      </c>
      <c r="AB7536" s="222"/>
      <c r="AC7536" s="222"/>
      <c r="AD7536" s="222"/>
      <c r="AE7536" s="222"/>
      <c r="AF7536" s="222"/>
      <c r="AG7536" s="222"/>
      <c r="AH7536" s="222"/>
      <c r="AI7536" s="222"/>
      <c r="AJ7536" s="222"/>
      <c r="AK7536" s="222"/>
      <c r="AL7536" s="224">
        <v>30666000</v>
      </c>
      <c r="AM7536" s="224"/>
      <c r="AN7536" s="224"/>
      <c r="AO7536" s="224"/>
      <c r="AP7536" s="224"/>
      <c r="AQ7536" s="222"/>
      <c r="AR7536" s="222"/>
      <c r="AS7536" s="222"/>
      <c r="AT7536" s="224">
        <v>30666000</v>
      </c>
      <c r="AU7536" s="222"/>
      <c r="AV7536" s="222"/>
      <c r="AW7536" s="222"/>
      <c r="AX7536" s="222"/>
      <c r="AY7536" s="227">
        <v>1.6054794520547899</v>
      </c>
      <c r="AZ7536" s="225" t="s">
        <v>74</v>
      </c>
      <c r="BA7536" s="227">
        <v>1.5274000000000001</v>
      </c>
      <c r="BB7536" s="222"/>
      <c r="BC7536" s="222"/>
      <c r="BD7536" s="222"/>
      <c r="BE7536" s="222"/>
      <c r="BF7536" s="222"/>
      <c r="BG7536" s="222"/>
      <c r="BH7536" s="222"/>
      <c r="BI7536" s="222"/>
      <c r="BJ7536" s="222"/>
      <c r="BK7536" s="222"/>
      <c r="BL7536" s="222"/>
      <c r="BM7536" s="222"/>
      <c r="BN7536" s="228" t="s">
        <v>4578</v>
      </c>
      <c r="BO7536" s="58" t="str">
        <f t="shared" si="117"/>
        <v>境内资产</v>
      </c>
      <c r="BP7536" s="58" t="str">
        <f>IF(M7536="",VLOOKUP(D7536,Sheet4!$A$1:$B$92,2,0),VLOOKUP(Q7536,Sheet4!$A$1:$B$92,2,0))</f>
        <v>企业债券</v>
      </c>
    </row>
    <row r="7537" spans="1:68" ht="15">
      <c r="A7537" s="223" t="s">
        <v>4636</v>
      </c>
      <c r="B7537" s="222" t="s">
        <v>4637</v>
      </c>
      <c r="C7537" s="269" t="s">
        <v>124</v>
      </c>
      <c r="D7537" s="269" t="s">
        <v>151</v>
      </c>
      <c r="E7537" s="223" t="s">
        <v>4638</v>
      </c>
      <c r="F7537" s="222" t="s">
        <v>2350</v>
      </c>
      <c r="G7537" s="224">
        <v>1100000</v>
      </c>
      <c r="H7537" s="329">
        <v>110000000</v>
      </c>
      <c r="I7537" s="329">
        <v>113091000</v>
      </c>
      <c r="J7537" s="224">
        <v>2742767.12</v>
      </c>
      <c r="K7537" s="224">
        <v>0</v>
      </c>
      <c r="L7537" s="223" t="s">
        <v>4487</v>
      </c>
      <c r="M7537" s="223"/>
      <c r="N7537" s="222"/>
      <c r="O7537" s="223"/>
      <c r="P7537" s="222"/>
      <c r="Q7537" s="222"/>
      <c r="R7537" s="222"/>
      <c r="S7537" s="222"/>
      <c r="T7537" s="224"/>
      <c r="U7537" s="224"/>
      <c r="V7537" s="224"/>
      <c r="W7537" s="222"/>
      <c r="X7537" s="222"/>
      <c r="Y7537" s="222"/>
      <c r="Z7537" s="225" t="s">
        <v>4571</v>
      </c>
      <c r="AA7537" s="229" t="s">
        <v>4571</v>
      </c>
      <c r="AB7537" s="222"/>
      <c r="AC7537" s="222"/>
      <c r="AD7537" s="222"/>
      <c r="AE7537" s="222"/>
      <c r="AF7537" s="222"/>
      <c r="AG7537" s="222"/>
      <c r="AH7537" s="222"/>
      <c r="AI7537" s="222"/>
      <c r="AJ7537" s="222"/>
      <c r="AK7537" s="222"/>
      <c r="AL7537" s="224">
        <v>113091000</v>
      </c>
      <c r="AM7537" s="224"/>
      <c r="AN7537" s="224"/>
      <c r="AO7537" s="224"/>
      <c r="AP7537" s="224"/>
      <c r="AQ7537" s="222"/>
      <c r="AR7537" s="222"/>
      <c r="AS7537" s="222"/>
      <c r="AT7537" s="224">
        <v>113091000</v>
      </c>
      <c r="AU7537" s="222"/>
      <c r="AV7537" s="222"/>
      <c r="AW7537" s="222"/>
      <c r="AX7537" s="222"/>
      <c r="AY7537" s="227">
        <v>1.48219178082192</v>
      </c>
      <c r="AZ7537" s="225" t="s">
        <v>74</v>
      </c>
      <c r="BA7537" s="227">
        <v>1.4006000000000001</v>
      </c>
      <c r="BB7537" s="222"/>
      <c r="BC7537" s="222"/>
      <c r="BD7537" s="222"/>
      <c r="BE7537" s="222"/>
      <c r="BF7537" s="222"/>
      <c r="BG7537" s="222"/>
      <c r="BH7537" s="222"/>
      <c r="BI7537" s="222"/>
      <c r="BJ7537" s="222"/>
      <c r="BK7537" s="222"/>
      <c r="BL7537" s="222"/>
      <c r="BM7537" s="222"/>
      <c r="BN7537" s="228" t="s">
        <v>4578</v>
      </c>
      <c r="BO7537" s="58" t="str">
        <f t="shared" si="117"/>
        <v>境内资产</v>
      </c>
      <c r="BP7537" s="58" t="str">
        <f>IF(M7537="",VLOOKUP(D7537,Sheet4!$A$1:$B$92,2,0),VLOOKUP(Q7537,Sheet4!$A$1:$B$92,2,0))</f>
        <v>企业债券</v>
      </c>
    </row>
    <row r="7538" spans="1:68" ht="15">
      <c r="A7538" s="223" t="s">
        <v>4639</v>
      </c>
      <c r="B7538" s="222" t="s">
        <v>4640</v>
      </c>
      <c r="C7538" s="269" t="s">
        <v>124</v>
      </c>
      <c r="D7538" s="269" t="s">
        <v>151</v>
      </c>
      <c r="E7538" s="223" t="s">
        <v>4641</v>
      </c>
      <c r="F7538" s="222" t="s">
        <v>4642</v>
      </c>
      <c r="G7538" s="224">
        <v>1400000</v>
      </c>
      <c r="H7538" s="329">
        <v>140000000</v>
      </c>
      <c r="I7538" s="329">
        <v>143444000</v>
      </c>
      <c r="J7538" s="224">
        <v>2704800</v>
      </c>
      <c r="K7538" s="224">
        <v>0</v>
      </c>
      <c r="L7538" s="223" t="s">
        <v>4487</v>
      </c>
      <c r="M7538" s="223"/>
      <c r="N7538" s="222"/>
      <c r="O7538" s="223"/>
      <c r="P7538" s="222"/>
      <c r="Q7538" s="222"/>
      <c r="R7538" s="222"/>
      <c r="S7538" s="222"/>
      <c r="T7538" s="224"/>
      <c r="U7538" s="224"/>
      <c r="V7538" s="224"/>
      <c r="W7538" s="222"/>
      <c r="X7538" s="222"/>
      <c r="Y7538" s="222"/>
      <c r="Z7538" s="225" t="s">
        <v>4571</v>
      </c>
      <c r="AA7538" s="229" t="s">
        <v>4571</v>
      </c>
      <c r="AB7538" s="222"/>
      <c r="AC7538" s="222"/>
      <c r="AD7538" s="222"/>
      <c r="AE7538" s="222"/>
      <c r="AF7538" s="222"/>
      <c r="AG7538" s="222"/>
      <c r="AH7538" s="222"/>
      <c r="AI7538" s="222"/>
      <c r="AJ7538" s="222"/>
      <c r="AK7538" s="222"/>
      <c r="AL7538" s="224">
        <v>143444000</v>
      </c>
      <c r="AM7538" s="224"/>
      <c r="AN7538" s="224"/>
      <c r="AO7538" s="224"/>
      <c r="AP7538" s="224"/>
      <c r="AQ7538" s="222"/>
      <c r="AR7538" s="222"/>
      <c r="AS7538" s="222"/>
      <c r="AT7538" s="224">
        <v>143444000</v>
      </c>
      <c r="AU7538" s="222"/>
      <c r="AV7538" s="222"/>
      <c r="AW7538" s="222"/>
      <c r="AX7538" s="222"/>
      <c r="AY7538" s="227">
        <v>1.5616438356164399</v>
      </c>
      <c r="AZ7538" s="225" t="s">
        <v>74</v>
      </c>
      <c r="BA7538" s="227">
        <v>1.4823999999999999</v>
      </c>
      <c r="BB7538" s="222"/>
      <c r="BC7538" s="222"/>
      <c r="BD7538" s="222"/>
      <c r="BE7538" s="222"/>
      <c r="BF7538" s="222"/>
      <c r="BG7538" s="222"/>
      <c r="BH7538" s="222"/>
      <c r="BI7538" s="222"/>
      <c r="BJ7538" s="222"/>
      <c r="BK7538" s="222"/>
      <c r="BL7538" s="222"/>
      <c r="BM7538" s="222"/>
      <c r="BN7538" s="228" t="s">
        <v>4578</v>
      </c>
      <c r="BO7538" s="58" t="str">
        <f t="shared" si="117"/>
        <v>境内资产</v>
      </c>
      <c r="BP7538" s="58" t="str">
        <f>IF(M7538="",VLOOKUP(D7538,Sheet4!$A$1:$B$92,2,0),VLOOKUP(Q7538,Sheet4!$A$1:$B$92,2,0))</f>
        <v>企业债券</v>
      </c>
    </row>
    <row r="7539" spans="1:68" ht="15">
      <c r="A7539" s="223" t="s">
        <v>4643</v>
      </c>
      <c r="B7539" s="222" t="s">
        <v>4644</v>
      </c>
      <c r="C7539" s="269" t="s">
        <v>124</v>
      </c>
      <c r="D7539" s="269" t="s">
        <v>151</v>
      </c>
      <c r="E7539" s="223" t="s">
        <v>4645</v>
      </c>
      <c r="F7539" s="222" t="s">
        <v>4642</v>
      </c>
      <c r="G7539" s="224">
        <v>2000000</v>
      </c>
      <c r="H7539" s="329">
        <v>200000000</v>
      </c>
      <c r="I7539" s="329">
        <v>205020000</v>
      </c>
      <c r="J7539" s="224">
        <v>2256657.5299999998</v>
      </c>
      <c r="K7539" s="224">
        <v>0</v>
      </c>
      <c r="L7539" s="223" t="s">
        <v>4487</v>
      </c>
      <c r="M7539" s="223"/>
      <c r="N7539" s="222"/>
      <c r="O7539" s="223"/>
      <c r="P7539" s="222"/>
      <c r="Q7539" s="222"/>
      <c r="R7539" s="222"/>
      <c r="S7539" s="222"/>
      <c r="T7539" s="224"/>
      <c r="U7539" s="224"/>
      <c r="V7539" s="224"/>
      <c r="W7539" s="222"/>
      <c r="X7539" s="222"/>
      <c r="Y7539" s="222"/>
      <c r="Z7539" s="225" t="s">
        <v>4571</v>
      </c>
      <c r="AA7539" s="229" t="s">
        <v>4571</v>
      </c>
      <c r="AB7539" s="222"/>
      <c r="AC7539" s="222"/>
      <c r="AD7539" s="222"/>
      <c r="AE7539" s="222"/>
      <c r="AF7539" s="222"/>
      <c r="AG7539" s="222"/>
      <c r="AH7539" s="222"/>
      <c r="AI7539" s="222"/>
      <c r="AJ7539" s="222"/>
      <c r="AK7539" s="222"/>
      <c r="AL7539" s="224">
        <v>205020000</v>
      </c>
      <c r="AM7539" s="224"/>
      <c r="AN7539" s="224"/>
      <c r="AO7539" s="224"/>
      <c r="AP7539" s="224"/>
      <c r="AQ7539" s="222"/>
      <c r="AR7539" s="222"/>
      <c r="AS7539" s="222"/>
      <c r="AT7539" s="224">
        <v>205020000</v>
      </c>
      <c r="AU7539" s="222"/>
      <c r="AV7539" s="222"/>
      <c r="AW7539" s="222"/>
      <c r="AX7539" s="222"/>
      <c r="AY7539" s="227">
        <v>1.7397260273972599</v>
      </c>
      <c r="AZ7539" s="225" t="s">
        <v>74</v>
      </c>
      <c r="BA7539" s="227">
        <v>1.6557999999999999</v>
      </c>
      <c r="BB7539" s="222"/>
      <c r="BC7539" s="222"/>
      <c r="BD7539" s="222"/>
      <c r="BE7539" s="222"/>
      <c r="BF7539" s="222"/>
      <c r="BG7539" s="222"/>
      <c r="BH7539" s="222"/>
      <c r="BI7539" s="222"/>
      <c r="BJ7539" s="222"/>
      <c r="BK7539" s="222"/>
      <c r="BL7539" s="222"/>
      <c r="BM7539" s="222"/>
      <c r="BN7539" s="228" t="s">
        <v>4578</v>
      </c>
      <c r="BO7539" s="58" t="str">
        <f t="shared" si="117"/>
        <v>境内资产</v>
      </c>
      <c r="BP7539" s="58" t="str">
        <f>IF(M7539="",VLOOKUP(D7539,Sheet4!$A$1:$B$92,2,0),VLOOKUP(Q7539,Sheet4!$A$1:$B$92,2,0))</f>
        <v>企业债券</v>
      </c>
    </row>
    <row r="7540" spans="1:68" ht="15">
      <c r="A7540" s="223" t="s">
        <v>4646</v>
      </c>
      <c r="B7540" s="222" t="s">
        <v>4647</v>
      </c>
      <c r="C7540" s="269" t="s">
        <v>124</v>
      </c>
      <c r="D7540" s="269" t="s">
        <v>151</v>
      </c>
      <c r="E7540" s="223" t="s">
        <v>4648</v>
      </c>
      <c r="F7540" s="222" t="s">
        <v>4649</v>
      </c>
      <c r="G7540" s="224">
        <v>200000</v>
      </c>
      <c r="H7540" s="329">
        <v>20000000</v>
      </c>
      <c r="I7540" s="329">
        <v>20638000</v>
      </c>
      <c r="J7540" s="224">
        <v>69041.100000000006</v>
      </c>
      <c r="K7540" s="224">
        <v>0</v>
      </c>
      <c r="L7540" s="223" t="s">
        <v>4487</v>
      </c>
      <c r="M7540" s="223"/>
      <c r="N7540" s="222"/>
      <c r="O7540" s="223"/>
      <c r="P7540" s="222"/>
      <c r="Q7540" s="222"/>
      <c r="R7540" s="222"/>
      <c r="S7540" s="222"/>
      <c r="T7540" s="224"/>
      <c r="U7540" s="224"/>
      <c r="V7540" s="224"/>
      <c r="W7540" s="222"/>
      <c r="X7540" s="222"/>
      <c r="Y7540" s="222"/>
      <c r="Z7540" s="225" t="s">
        <v>4571</v>
      </c>
      <c r="AA7540" s="229" t="s">
        <v>4571</v>
      </c>
      <c r="AB7540" s="222"/>
      <c r="AC7540" s="222"/>
      <c r="AD7540" s="222"/>
      <c r="AE7540" s="222"/>
      <c r="AF7540" s="222"/>
      <c r="AG7540" s="222"/>
      <c r="AH7540" s="222"/>
      <c r="AI7540" s="222"/>
      <c r="AJ7540" s="222"/>
      <c r="AK7540" s="222"/>
      <c r="AL7540" s="224">
        <v>20638000</v>
      </c>
      <c r="AM7540" s="224"/>
      <c r="AN7540" s="224"/>
      <c r="AO7540" s="224"/>
      <c r="AP7540" s="224"/>
      <c r="AQ7540" s="222"/>
      <c r="AR7540" s="222"/>
      <c r="AS7540" s="222"/>
      <c r="AT7540" s="224">
        <v>20638000</v>
      </c>
      <c r="AU7540" s="222"/>
      <c r="AV7540" s="222"/>
      <c r="AW7540" s="222"/>
      <c r="AX7540" s="222"/>
      <c r="AY7540" s="227">
        <v>1.9260273972602699</v>
      </c>
      <c r="AZ7540" s="225" t="s">
        <v>74</v>
      </c>
      <c r="BA7540" s="227">
        <v>1.8354999999999999</v>
      </c>
      <c r="BB7540" s="222"/>
      <c r="BC7540" s="222"/>
      <c r="BD7540" s="222"/>
      <c r="BE7540" s="222"/>
      <c r="BF7540" s="222"/>
      <c r="BG7540" s="222"/>
      <c r="BH7540" s="222"/>
      <c r="BI7540" s="222"/>
      <c r="BJ7540" s="222"/>
      <c r="BK7540" s="222"/>
      <c r="BL7540" s="222"/>
      <c r="BM7540" s="222"/>
      <c r="BN7540" s="228" t="s">
        <v>4578</v>
      </c>
      <c r="BO7540" s="58" t="str">
        <f t="shared" si="117"/>
        <v>境内资产</v>
      </c>
      <c r="BP7540" s="58" t="str">
        <f>IF(M7540="",VLOOKUP(D7540,Sheet4!$A$1:$B$92,2,0),VLOOKUP(Q7540,Sheet4!$A$1:$B$92,2,0))</f>
        <v>企业债券</v>
      </c>
    </row>
    <row r="7541" spans="1:68" ht="15">
      <c r="A7541" s="223" t="s">
        <v>4650</v>
      </c>
      <c r="B7541" s="222" t="s">
        <v>4651</v>
      </c>
      <c r="C7541" s="269" t="s">
        <v>124</v>
      </c>
      <c r="D7541" s="269" t="s">
        <v>151</v>
      </c>
      <c r="E7541" s="223" t="s">
        <v>4652</v>
      </c>
      <c r="F7541" s="222" t="s">
        <v>4642</v>
      </c>
      <c r="G7541" s="224">
        <v>300000</v>
      </c>
      <c r="H7541" s="329">
        <v>30000000</v>
      </c>
      <c r="I7541" s="329">
        <v>30987000</v>
      </c>
      <c r="J7541" s="224">
        <v>79397.259999999995</v>
      </c>
      <c r="K7541" s="224">
        <v>0</v>
      </c>
      <c r="L7541" s="223" t="s">
        <v>4487</v>
      </c>
      <c r="M7541" s="223"/>
      <c r="N7541" s="222"/>
      <c r="O7541" s="223"/>
      <c r="P7541" s="222"/>
      <c r="Q7541" s="222"/>
      <c r="R7541" s="222"/>
      <c r="S7541" s="222"/>
      <c r="T7541" s="224"/>
      <c r="U7541" s="224"/>
      <c r="V7541" s="224"/>
      <c r="W7541" s="222"/>
      <c r="X7541" s="222"/>
      <c r="Y7541" s="222"/>
      <c r="Z7541" s="225" t="s">
        <v>4571</v>
      </c>
      <c r="AA7541" s="229" t="s">
        <v>4571</v>
      </c>
      <c r="AB7541" s="222"/>
      <c r="AC7541" s="222"/>
      <c r="AD7541" s="222"/>
      <c r="AE7541" s="222"/>
      <c r="AF7541" s="222"/>
      <c r="AG7541" s="222"/>
      <c r="AH7541" s="222"/>
      <c r="AI7541" s="222"/>
      <c r="AJ7541" s="222"/>
      <c r="AK7541" s="222"/>
      <c r="AL7541" s="224">
        <v>30987000</v>
      </c>
      <c r="AM7541" s="224"/>
      <c r="AN7541" s="224"/>
      <c r="AO7541" s="224"/>
      <c r="AP7541" s="224"/>
      <c r="AQ7541" s="222"/>
      <c r="AR7541" s="222"/>
      <c r="AS7541" s="222"/>
      <c r="AT7541" s="224">
        <v>30987000</v>
      </c>
      <c r="AU7541" s="222"/>
      <c r="AV7541" s="222"/>
      <c r="AW7541" s="222"/>
      <c r="AX7541" s="222"/>
      <c r="AY7541" s="227">
        <v>1.9452054794520499</v>
      </c>
      <c r="AZ7541" s="225" t="s">
        <v>74</v>
      </c>
      <c r="BA7541" s="227">
        <v>1.8521000000000001</v>
      </c>
      <c r="BB7541" s="222"/>
      <c r="BC7541" s="222"/>
      <c r="BD7541" s="222"/>
      <c r="BE7541" s="222"/>
      <c r="BF7541" s="222"/>
      <c r="BG7541" s="222"/>
      <c r="BH7541" s="222"/>
      <c r="BI7541" s="222"/>
      <c r="BJ7541" s="222"/>
      <c r="BK7541" s="222"/>
      <c r="BL7541" s="222"/>
      <c r="BM7541" s="222"/>
      <c r="BN7541" s="228" t="s">
        <v>4578</v>
      </c>
      <c r="BO7541" s="58" t="str">
        <f t="shared" si="117"/>
        <v>境内资产</v>
      </c>
      <c r="BP7541" s="58" t="str">
        <f>IF(M7541="",VLOOKUP(D7541,Sheet4!$A$1:$B$92,2,0),VLOOKUP(Q7541,Sheet4!$A$1:$B$92,2,0))</f>
        <v>企业债券</v>
      </c>
    </row>
    <row r="7542" spans="1:68" ht="15">
      <c r="A7542" s="223" t="s">
        <v>4653</v>
      </c>
      <c r="B7542" s="222" t="s">
        <v>4654</v>
      </c>
      <c r="C7542" s="269" t="s">
        <v>124</v>
      </c>
      <c r="D7542" s="269" t="s">
        <v>151</v>
      </c>
      <c r="E7542" s="223" t="s">
        <v>4655</v>
      </c>
      <c r="F7542" s="222" t="s">
        <v>1421</v>
      </c>
      <c r="G7542" s="224">
        <v>100000</v>
      </c>
      <c r="H7542" s="329">
        <v>10000000</v>
      </c>
      <c r="I7542" s="329">
        <v>10356000</v>
      </c>
      <c r="J7542" s="224">
        <v>7808.22</v>
      </c>
      <c r="K7542" s="224">
        <v>0</v>
      </c>
      <c r="L7542" s="223" t="s">
        <v>4487</v>
      </c>
      <c r="M7542" s="223"/>
      <c r="N7542" s="222"/>
      <c r="O7542" s="223"/>
      <c r="P7542" s="222"/>
      <c r="Q7542" s="222"/>
      <c r="R7542" s="222"/>
      <c r="S7542" s="222"/>
      <c r="T7542" s="224"/>
      <c r="U7542" s="224"/>
      <c r="V7542" s="224"/>
      <c r="W7542" s="222"/>
      <c r="X7542" s="222"/>
      <c r="Y7542" s="222"/>
      <c r="Z7542" s="225" t="s">
        <v>4571</v>
      </c>
      <c r="AA7542" s="229" t="s">
        <v>4571</v>
      </c>
      <c r="AB7542" s="222"/>
      <c r="AC7542" s="222"/>
      <c r="AD7542" s="222"/>
      <c r="AE7542" s="222"/>
      <c r="AF7542" s="222"/>
      <c r="AG7542" s="222"/>
      <c r="AH7542" s="222"/>
      <c r="AI7542" s="222"/>
      <c r="AJ7542" s="222"/>
      <c r="AK7542" s="222"/>
      <c r="AL7542" s="224">
        <v>10356000</v>
      </c>
      <c r="AM7542" s="224"/>
      <c r="AN7542" s="224"/>
      <c r="AO7542" s="224"/>
      <c r="AP7542" s="224"/>
      <c r="AQ7542" s="222"/>
      <c r="AR7542" s="222"/>
      <c r="AS7542" s="222"/>
      <c r="AT7542" s="224">
        <v>10356000</v>
      </c>
      <c r="AU7542" s="222"/>
      <c r="AV7542" s="222"/>
      <c r="AW7542" s="222"/>
      <c r="AX7542" s="222"/>
      <c r="AY7542" s="227">
        <v>1.9863013698630101</v>
      </c>
      <c r="AZ7542" s="225" t="s">
        <v>74</v>
      </c>
      <c r="BA7542" s="227">
        <v>1.89</v>
      </c>
      <c r="BB7542" s="222"/>
      <c r="BC7542" s="222"/>
      <c r="BD7542" s="222"/>
      <c r="BE7542" s="222"/>
      <c r="BF7542" s="222"/>
      <c r="BG7542" s="222"/>
      <c r="BH7542" s="222"/>
      <c r="BI7542" s="222"/>
      <c r="BJ7542" s="222"/>
      <c r="BK7542" s="222"/>
      <c r="BL7542" s="222"/>
      <c r="BM7542" s="222"/>
      <c r="BN7542" s="228" t="s">
        <v>4578</v>
      </c>
      <c r="BO7542" s="58" t="str">
        <f t="shared" si="117"/>
        <v>境内资产</v>
      </c>
      <c r="BP7542" s="58" t="str">
        <f>IF(M7542="",VLOOKUP(D7542,Sheet4!$A$1:$B$92,2,0),VLOOKUP(Q7542,Sheet4!$A$1:$B$92,2,0))</f>
        <v>企业债券</v>
      </c>
    </row>
    <row r="7543" spans="1:68" ht="15">
      <c r="A7543" s="223" t="s">
        <v>4656</v>
      </c>
      <c r="B7543" s="222" t="s">
        <v>4657</v>
      </c>
      <c r="C7543" s="269" t="s">
        <v>124</v>
      </c>
      <c r="D7543" s="269" t="s">
        <v>151</v>
      </c>
      <c r="E7543" s="223" t="s">
        <v>4658</v>
      </c>
      <c r="F7543" s="222" t="s">
        <v>2350</v>
      </c>
      <c r="G7543" s="224">
        <v>2800000</v>
      </c>
      <c r="H7543" s="329">
        <v>280000000</v>
      </c>
      <c r="I7543" s="329">
        <v>287756000</v>
      </c>
      <c r="J7543" s="224">
        <v>11690345.210000001</v>
      </c>
      <c r="K7543" s="224">
        <v>0</v>
      </c>
      <c r="L7543" s="223" t="s">
        <v>4487</v>
      </c>
      <c r="M7543" s="223"/>
      <c r="N7543" s="222"/>
      <c r="O7543" s="223"/>
      <c r="P7543" s="222"/>
      <c r="Q7543" s="222"/>
      <c r="R7543" s="222"/>
      <c r="S7543" s="222"/>
      <c r="T7543" s="224"/>
      <c r="U7543" s="224"/>
      <c r="V7543" s="224"/>
      <c r="W7543" s="222"/>
      <c r="X7543" s="222"/>
      <c r="Y7543" s="222"/>
      <c r="Z7543" s="225" t="s">
        <v>4571</v>
      </c>
      <c r="AA7543" s="229" t="s">
        <v>4571</v>
      </c>
      <c r="AB7543" s="222"/>
      <c r="AC7543" s="222"/>
      <c r="AD7543" s="222"/>
      <c r="AE7543" s="222"/>
      <c r="AF7543" s="222"/>
      <c r="AG7543" s="222"/>
      <c r="AH7543" s="222"/>
      <c r="AI7543" s="222"/>
      <c r="AJ7543" s="222"/>
      <c r="AK7543" s="222"/>
      <c r="AL7543" s="224">
        <v>287756000</v>
      </c>
      <c r="AM7543" s="224"/>
      <c r="AN7543" s="224"/>
      <c r="AO7543" s="224"/>
      <c r="AP7543" s="224"/>
      <c r="AQ7543" s="222"/>
      <c r="AR7543" s="222"/>
      <c r="AS7543" s="222"/>
      <c r="AT7543" s="224">
        <v>287756000</v>
      </c>
      <c r="AU7543" s="222"/>
      <c r="AV7543" s="222"/>
      <c r="AW7543" s="222"/>
      <c r="AX7543" s="222"/>
      <c r="AY7543" s="227">
        <v>2.0602739726027401</v>
      </c>
      <c r="AZ7543" s="225" t="s">
        <v>74</v>
      </c>
      <c r="BA7543" s="227">
        <v>1.8833</v>
      </c>
      <c r="BB7543" s="222"/>
      <c r="BC7543" s="222"/>
      <c r="BD7543" s="222"/>
      <c r="BE7543" s="222"/>
      <c r="BF7543" s="222"/>
      <c r="BG7543" s="222"/>
      <c r="BH7543" s="222"/>
      <c r="BI7543" s="222"/>
      <c r="BJ7543" s="222"/>
      <c r="BK7543" s="222"/>
      <c r="BL7543" s="222"/>
      <c r="BM7543" s="222"/>
      <c r="BN7543" s="228" t="s">
        <v>4578</v>
      </c>
      <c r="BO7543" s="58" t="str">
        <f t="shared" si="117"/>
        <v>境内资产</v>
      </c>
      <c r="BP7543" s="58" t="str">
        <f>IF(M7543="",VLOOKUP(D7543,Sheet4!$A$1:$B$92,2,0),VLOOKUP(Q7543,Sheet4!$A$1:$B$92,2,0))</f>
        <v>企业债券</v>
      </c>
    </row>
    <row r="7544" spans="1:68" ht="15">
      <c r="A7544" s="223" t="s">
        <v>4659</v>
      </c>
      <c r="B7544" s="222" t="s">
        <v>4660</v>
      </c>
      <c r="C7544" s="269" t="s">
        <v>124</v>
      </c>
      <c r="D7544" s="269" t="s">
        <v>151</v>
      </c>
      <c r="E7544" s="223" t="s">
        <v>4661</v>
      </c>
      <c r="F7544" s="222" t="s">
        <v>4642</v>
      </c>
      <c r="G7544" s="224">
        <v>600000</v>
      </c>
      <c r="H7544" s="329">
        <v>60000000</v>
      </c>
      <c r="I7544" s="329">
        <v>61638000</v>
      </c>
      <c r="J7544" s="224">
        <v>437194.52</v>
      </c>
      <c r="K7544" s="224">
        <v>0</v>
      </c>
      <c r="L7544" s="223" t="s">
        <v>4487</v>
      </c>
      <c r="M7544" s="223"/>
      <c r="N7544" s="222"/>
      <c r="O7544" s="223"/>
      <c r="P7544" s="222"/>
      <c r="Q7544" s="222"/>
      <c r="R7544" s="222"/>
      <c r="S7544" s="222"/>
      <c r="T7544" s="224"/>
      <c r="U7544" s="224"/>
      <c r="V7544" s="224"/>
      <c r="W7544" s="222"/>
      <c r="X7544" s="222"/>
      <c r="Y7544" s="222"/>
      <c r="Z7544" s="225" t="s">
        <v>4571</v>
      </c>
      <c r="AA7544" s="229" t="s">
        <v>4571</v>
      </c>
      <c r="AB7544" s="222"/>
      <c r="AC7544" s="222"/>
      <c r="AD7544" s="222"/>
      <c r="AE7544" s="222"/>
      <c r="AF7544" s="222"/>
      <c r="AG7544" s="222"/>
      <c r="AH7544" s="222"/>
      <c r="AI7544" s="222"/>
      <c r="AJ7544" s="222"/>
      <c r="AK7544" s="222"/>
      <c r="AL7544" s="224">
        <v>61638000</v>
      </c>
      <c r="AM7544" s="224"/>
      <c r="AN7544" s="224"/>
      <c r="AO7544" s="224"/>
      <c r="AP7544" s="224"/>
      <c r="AQ7544" s="222"/>
      <c r="AR7544" s="222"/>
      <c r="AS7544" s="222"/>
      <c r="AT7544" s="224">
        <v>61638000</v>
      </c>
      <c r="AU7544" s="222"/>
      <c r="AV7544" s="222"/>
      <c r="AW7544" s="222"/>
      <c r="AX7544" s="222"/>
      <c r="AY7544" s="227">
        <v>1.83561643835616</v>
      </c>
      <c r="AZ7544" s="225" t="s">
        <v>74</v>
      </c>
      <c r="BA7544" s="227">
        <v>1.748</v>
      </c>
      <c r="BB7544" s="222"/>
      <c r="BC7544" s="222"/>
      <c r="BD7544" s="222"/>
      <c r="BE7544" s="222"/>
      <c r="BF7544" s="222"/>
      <c r="BG7544" s="222"/>
      <c r="BH7544" s="222"/>
      <c r="BI7544" s="222"/>
      <c r="BJ7544" s="222"/>
      <c r="BK7544" s="222"/>
      <c r="BL7544" s="222"/>
      <c r="BM7544" s="222"/>
      <c r="BN7544" s="228" t="s">
        <v>4578</v>
      </c>
      <c r="BO7544" s="58" t="str">
        <f t="shared" si="117"/>
        <v>境内资产</v>
      </c>
      <c r="BP7544" s="58" t="str">
        <f>IF(M7544="",VLOOKUP(D7544,Sheet4!$A$1:$B$92,2,0),VLOOKUP(Q7544,Sheet4!$A$1:$B$92,2,0))</f>
        <v>企业债券</v>
      </c>
    </row>
    <row r="7545" spans="1:68" ht="15">
      <c r="A7545" s="223" t="s">
        <v>4662</v>
      </c>
      <c r="B7545" s="222" t="s">
        <v>4663</v>
      </c>
      <c r="C7545" s="269" t="s">
        <v>124</v>
      </c>
      <c r="D7545" s="269" t="s">
        <v>151</v>
      </c>
      <c r="E7545" s="223" t="s">
        <v>4664</v>
      </c>
      <c r="F7545" s="222" t="s">
        <v>2350</v>
      </c>
      <c r="G7545" s="224">
        <v>1600000</v>
      </c>
      <c r="H7545" s="329">
        <v>160000000</v>
      </c>
      <c r="I7545" s="329">
        <v>164448000</v>
      </c>
      <c r="J7545" s="224">
        <v>6108756.1600000001</v>
      </c>
      <c r="K7545" s="224">
        <v>0</v>
      </c>
      <c r="L7545" s="223" t="s">
        <v>4487</v>
      </c>
      <c r="M7545" s="223"/>
      <c r="N7545" s="222"/>
      <c r="O7545" s="223"/>
      <c r="P7545" s="222"/>
      <c r="Q7545" s="222"/>
      <c r="R7545" s="222"/>
      <c r="S7545" s="222"/>
      <c r="T7545" s="224"/>
      <c r="U7545" s="224"/>
      <c r="V7545" s="224"/>
      <c r="W7545" s="222"/>
      <c r="X7545" s="222"/>
      <c r="Y7545" s="222"/>
      <c r="Z7545" s="225" t="s">
        <v>4571</v>
      </c>
      <c r="AA7545" s="229" t="s">
        <v>4571</v>
      </c>
      <c r="AB7545" s="222"/>
      <c r="AC7545" s="222"/>
      <c r="AD7545" s="222"/>
      <c r="AE7545" s="222"/>
      <c r="AF7545" s="222"/>
      <c r="AG7545" s="222"/>
      <c r="AH7545" s="222"/>
      <c r="AI7545" s="222"/>
      <c r="AJ7545" s="222"/>
      <c r="AK7545" s="222"/>
      <c r="AL7545" s="224">
        <v>164448000</v>
      </c>
      <c r="AM7545" s="224"/>
      <c r="AN7545" s="224"/>
      <c r="AO7545" s="224"/>
      <c r="AP7545" s="224"/>
      <c r="AQ7545" s="222"/>
      <c r="AR7545" s="222"/>
      <c r="AS7545" s="222"/>
      <c r="AT7545" s="224">
        <v>164448000</v>
      </c>
      <c r="AU7545" s="222"/>
      <c r="AV7545" s="222"/>
      <c r="AW7545" s="222"/>
      <c r="AX7545" s="222"/>
      <c r="AY7545" s="227">
        <v>2.13698630136986</v>
      </c>
      <c r="AZ7545" s="225" t="s">
        <v>74</v>
      </c>
      <c r="BA7545" s="227">
        <v>1.9578</v>
      </c>
      <c r="BB7545" s="222"/>
      <c r="BC7545" s="222"/>
      <c r="BD7545" s="222"/>
      <c r="BE7545" s="222"/>
      <c r="BF7545" s="222"/>
      <c r="BG7545" s="222"/>
      <c r="BH7545" s="222"/>
      <c r="BI7545" s="222"/>
      <c r="BJ7545" s="222"/>
      <c r="BK7545" s="222"/>
      <c r="BL7545" s="222"/>
      <c r="BM7545" s="222"/>
      <c r="BN7545" s="228" t="s">
        <v>4578</v>
      </c>
      <c r="BO7545" s="58" t="str">
        <f t="shared" si="117"/>
        <v>境内资产</v>
      </c>
      <c r="BP7545" s="58" t="str">
        <f>IF(M7545="",VLOOKUP(D7545,Sheet4!$A$1:$B$92,2,0),VLOOKUP(Q7545,Sheet4!$A$1:$B$92,2,0))</f>
        <v>企业债券</v>
      </c>
    </row>
    <row r="7546" spans="1:68" ht="15">
      <c r="A7546" s="223" t="s">
        <v>4665</v>
      </c>
      <c r="B7546" s="222" t="s">
        <v>4666</v>
      </c>
      <c r="C7546" s="269" t="s">
        <v>124</v>
      </c>
      <c r="D7546" s="269" t="s">
        <v>151</v>
      </c>
      <c r="E7546" s="223" t="s">
        <v>4667</v>
      </c>
      <c r="F7546" s="222" t="s">
        <v>1224</v>
      </c>
      <c r="G7546" s="224">
        <v>900000</v>
      </c>
      <c r="H7546" s="329">
        <v>90000000</v>
      </c>
      <c r="I7546" s="329">
        <v>92115000</v>
      </c>
      <c r="J7546" s="224">
        <v>564558.9</v>
      </c>
      <c r="K7546" s="224">
        <v>0</v>
      </c>
      <c r="L7546" s="223" t="s">
        <v>4487</v>
      </c>
      <c r="M7546" s="223"/>
      <c r="N7546" s="222"/>
      <c r="O7546" s="223"/>
      <c r="P7546" s="222"/>
      <c r="Q7546" s="222"/>
      <c r="R7546" s="222"/>
      <c r="S7546" s="222"/>
      <c r="T7546" s="224"/>
      <c r="U7546" s="224"/>
      <c r="V7546" s="224"/>
      <c r="W7546" s="222"/>
      <c r="X7546" s="222"/>
      <c r="Y7546" s="222"/>
      <c r="Z7546" s="225" t="s">
        <v>4571</v>
      </c>
      <c r="AA7546" s="229" t="s">
        <v>4571</v>
      </c>
      <c r="AB7546" s="222"/>
      <c r="AC7546" s="222"/>
      <c r="AD7546" s="222"/>
      <c r="AE7546" s="222"/>
      <c r="AF7546" s="222"/>
      <c r="AG7546" s="222"/>
      <c r="AH7546" s="222"/>
      <c r="AI7546" s="222"/>
      <c r="AJ7546" s="222"/>
      <c r="AK7546" s="222"/>
      <c r="AL7546" s="224">
        <v>92115000</v>
      </c>
      <c r="AM7546" s="224"/>
      <c r="AN7546" s="224"/>
      <c r="AO7546" s="224"/>
      <c r="AP7546" s="224"/>
      <c r="AQ7546" s="222"/>
      <c r="AR7546" s="222"/>
      <c r="AS7546" s="222"/>
      <c r="AT7546" s="224">
        <v>92115000</v>
      </c>
      <c r="AU7546" s="222"/>
      <c r="AV7546" s="222"/>
      <c r="AW7546" s="222"/>
      <c r="AX7546" s="222"/>
      <c r="AY7546" s="227">
        <v>1.8547945205479499</v>
      </c>
      <c r="AZ7546" s="225" t="s">
        <v>74</v>
      </c>
      <c r="BA7546" s="227">
        <v>1.7659</v>
      </c>
      <c r="BB7546" s="222"/>
      <c r="BC7546" s="222"/>
      <c r="BD7546" s="222"/>
      <c r="BE7546" s="222"/>
      <c r="BF7546" s="222"/>
      <c r="BG7546" s="222"/>
      <c r="BH7546" s="222"/>
      <c r="BI7546" s="222"/>
      <c r="BJ7546" s="222"/>
      <c r="BK7546" s="222"/>
      <c r="BL7546" s="222"/>
      <c r="BM7546" s="222"/>
      <c r="BN7546" s="228" t="s">
        <v>4578</v>
      </c>
      <c r="BO7546" s="58" t="str">
        <f t="shared" si="117"/>
        <v>境内资产</v>
      </c>
      <c r="BP7546" s="58" t="str">
        <f>IF(M7546="",VLOOKUP(D7546,Sheet4!$A$1:$B$92,2,0),VLOOKUP(Q7546,Sheet4!$A$1:$B$92,2,0))</f>
        <v>企业债券</v>
      </c>
    </row>
    <row r="7547" spans="1:68" ht="15">
      <c r="A7547" s="223" t="s">
        <v>4668</v>
      </c>
      <c r="B7547" s="222" t="s">
        <v>4669</v>
      </c>
      <c r="C7547" s="269" t="s">
        <v>124</v>
      </c>
      <c r="D7547" s="269" t="s">
        <v>151</v>
      </c>
      <c r="E7547" s="223" t="s">
        <v>4670</v>
      </c>
      <c r="F7547" s="222" t="s">
        <v>4671</v>
      </c>
      <c r="G7547" s="224">
        <v>1000000</v>
      </c>
      <c r="H7547" s="329">
        <v>100000000</v>
      </c>
      <c r="I7547" s="329">
        <v>102380000</v>
      </c>
      <c r="J7547" s="224">
        <v>3221917.81</v>
      </c>
      <c r="K7547" s="224">
        <v>0</v>
      </c>
      <c r="L7547" s="223" t="s">
        <v>4487</v>
      </c>
      <c r="M7547" s="223"/>
      <c r="N7547" s="222"/>
      <c r="O7547" s="223"/>
      <c r="P7547" s="222"/>
      <c r="Q7547" s="222"/>
      <c r="R7547" s="222"/>
      <c r="S7547" s="222"/>
      <c r="T7547" s="224"/>
      <c r="U7547" s="224"/>
      <c r="V7547" s="224"/>
      <c r="W7547" s="222"/>
      <c r="X7547" s="222"/>
      <c r="Y7547" s="222"/>
      <c r="Z7547" s="225" t="s">
        <v>4571</v>
      </c>
      <c r="AA7547" s="229" t="s">
        <v>4571</v>
      </c>
      <c r="AB7547" s="222"/>
      <c r="AC7547" s="222"/>
      <c r="AD7547" s="222"/>
      <c r="AE7547" s="222"/>
      <c r="AF7547" s="222"/>
      <c r="AG7547" s="222"/>
      <c r="AH7547" s="222"/>
      <c r="AI7547" s="222"/>
      <c r="AJ7547" s="222"/>
      <c r="AK7547" s="222"/>
      <c r="AL7547" s="224">
        <v>102380000</v>
      </c>
      <c r="AM7547" s="224"/>
      <c r="AN7547" s="224"/>
      <c r="AO7547" s="224"/>
      <c r="AP7547" s="224"/>
      <c r="AQ7547" s="222"/>
      <c r="AR7547" s="222"/>
      <c r="AS7547" s="222"/>
      <c r="AT7547" s="224">
        <v>102380000</v>
      </c>
      <c r="AU7547" s="222"/>
      <c r="AV7547" s="222"/>
      <c r="AW7547" s="222"/>
      <c r="AX7547" s="222"/>
      <c r="AY7547" s="227">
        <v>2.1972602739726002</v>
      </c>
      <c r="AZ7547" s="225" t="s">
        <v>74</v>
      </c>
      <c r="BA7547" s="227">
        <v>2.0299</v>
      </c>
      <c r="BB7547" s="222"/>
      <c r="BC7547" s="222"/>
      <c r="BD7547" s="222"/>
      <c r="BE7547" s="222"/>
      <c r="BF7547" s="222"/>
      <c r="BG7547" s="222"/>
      <c r="BH7547" s="222"/>
      <c r="BI7547" s="222"/>
      <c r="BJ7547" s="222"/>
      <c r="BK7547" s="222"/>
      <c r="BL7547" s="222"/>
      <c r="BM7547" s="222"/>
      <c r="BN7547" s="228" t="s">
        <v>4578</v>
      </c>
      <c r="BO7547" s="58" t="str">
        <f t="shared" si="117"/>
        <v>境内资产</v>
      </c>
      <c r="BP7547" s="58" t="str">
        <f>IF(M7547="",VLOOKUP(D7547,Sheet4!$A$1:$B$92,2,0),VLOOKUP(Q7547,Sheet4!$A$1:$B$92,2,0))</f>
        <v>企业债券</v>
      </c>
    </row>
    <row r="7548" spans="1:68" ht="15">
      <c r="A7548" s="223" t="s">
        <v>4672</v>
      </c>
      <c r="B7548" s="222" t="s">
        <v>4673</v>
      </c>
      <c r="C7548" s="269" t="s">
        <v>124</v>
      </c>
      <c r="D7548" s="269" t="s">
        <v>151</v>
      </c>
      <c r="E7548" s="223" t="s">
        <v>4674</v>
      </c>
      <c r="F7548" s="222" t="s">
        <v>2350</v>
      </c>
      <c r="G7548" s="224">
        <v>2400000</v>
      </c>
      <c r="H7548" s="329">
        <v>240000000</v>
      </c>
      <c r="I7548" s="329">
        <v>244608000</v>
      </c>
      <c r="J7548" s="224">
        <v>6630443.8399999999</v>
      </c>
      <c r="K7548" s="224">
        <v>0</v>
      </c>
      <c r="L7548" s="223" t="s">
        <v>4487</v>
      </c>
      <c r="M7548" s="223"/>
      <c r="N7548" s="222"/>
      <c r="O7548" s="223"/>
      <c r="P7548" s="222"/>
      <c r="Q7548" s="222"/>
      <c r="R7548" s="222"/>
      <c r="S7548" s="222"/>
      <c r="T7548" s="224"/>
      <c r="U7548" s="224"/>
      <c r="V7548" s="224"/>
      <c r="W7548" s="222"/>
      <c r="X7548" s="222"/>
      <c r="Y7548" s="222"/>
      <c r="Z7548" s="225" t="s">
        <v>4571</v>
      </c>
      <c r="AA7548" s="229" t="s">
        <v>4571</v>
      </c>
      <c r="AB7548" s="222"/>
      <c r="AC7548" s="222"/>
      <c r="AD7548" s="222"/>
      <c r="AE7548" s="222"/>
      <c r="AF7548" s="222"/>
      <c r="AG7548" s="222"/>
      <c r="AH7548" s="222"/>
      <c r="AI7548" s="222"/>
      <c r="AJ7548" s="222"/>
      <c r="AK7548" s="222"/>
      <c r="AL7548" s="224">
        <v>244608000</v>
      </c>
      <c r="AM7548" s="224"/>
      <c r="AN7548" s="224"/>
      <c r="AO7548" s="224"/>
      <c r="AP7548" s="224"/>
      <c r="AQ7548" s="222"/>
      <c r="AR7548" s="222"/>
      <c r="AS7548" s="222"/>
      <c r="AT7548" s="224">
        <v>244608000</v>
      </c>
      <c r="AU7548" s="222"/>
      <c r="AV7548" s="222"/>
      <c r="AW7548" s="222"/>
      <c r="AX7548" s="222"/>
      <c r="AY7548" s="227">
        <v>2.3068493150684901</v>
      </c>
      <c r="AZ7548" s="225" t="s">
        <v>74</v>
      </c>
      <c r="BA7548" s="227">
        <v>2.1320999999999999</v>
      </c>
      <c r="BB7548" s="222"/>
      <c r="BC7548" s="222"/>
      <c r="BD7548" s="222"/>
      <c r="BE7548" s="222"/>
      <c r="BF7548" s="222"/>
      <c r="BG7548" s="222"/>
      <c r="BH7548" s="222"/>
      <c r="BI7548" s="222"/>
      <c r="BJ7548" s="222"/>
      <c r="BK7548" s="222"/>
      <c r="BL7548" s="222"/>
      <c r="BM7548" s="222"/>
      <c r="BN7548" s="228" t="s">
        <v>4578</v>
      </c>
      <c r="BO7548" s="58" t="str">
        <f t="shared" si="117"/>
        <v>境内资产</v>
      </c>
      <c r="BP7548" s="58" t="str">
        <f>IF(M7548="",VLOOKUP(D7548,Sheet4!$A$1:$B$92,2,0),VLOOKUP(Q7548,Sheet4!$A$1:$B$92,2,0))</f>
        <v>企业债券</v>
      </c>
    </row>
    <row r="7549" spans="1:68" ht="15">
      <c r="A7549" s="223" t="s">
        <v>4675</v>
      </c>
      <c r="B7549" s="222" t="s">
        <v>4676</v>
      </c>
      <c r="C7549" s="269" t="s">
        <v>124</v>
      </c>
      <c r="D7549" s="269" t="s">
        <v>151</v>
      </c>
      <c r="E7549" s="223" t="s">
        <v>4677</v>
      </c>
      <c r="F7549" s="222" t="s">
        <v>2350</v>
      </c>
      <c r="G7549" s="224">
        <v>1900000</v>
      </c>
      <c r="H7549" s="329">
        <v>190000000</v>
      </c>
      <c r="I7549" s="329">
        <v>193914000</v>
      </c>
      <c r="J7549" s="224">
        <v>5034739.7300000004</v>
      </c>
      <c r="K7549" s="224">
        <v>0</v>
      </c>
      <c r="L7549" s="223" t="s">
        <v>4487</v>
      </c>
      <c r="M7549" s="223"/>
      <c r="N7549" s="222"/>
      <c r="O7549" s="223"/>
      <c r="P7549" s="222"/>
      <c r="Q7549" s="222"/>
      <c r="R7549" s="222"/>
      <c r="S7549" s="222"/>
      <c r="T7549" s="224"/>
      <c r="U7549" s="224"/>
      <c r="V7549" s="224"/>
      <c r="W7549" s="222"/>
      <c r="X7549" s="222"/>
      <c r="Y7549" s="222"/>
      <c r="Z7549" s="225" t="s">
        <v>4571</v>
      </c>
      <c r="AA7549" s="229" t="s">
        <v>4571</v>
      </c>
      <c r="AB7549" s="222"/>
      <c r="AC7549" s="222"/>
      <c r="AD7549" s="222"/>
      <c r="AE7549" s="222"/>
      <c r="AF7549" s="222"/>
      <c r="AG7549" s="222"/>
      <c r="AH7549" s="222"/>
      <c r="AI7549" s="222"/>
      <c r="AJ7549" s="222"/>
      <c r="AK7549" s="222"/>
      <c r="AL7549" s="224">
        <v>193914000</v>
      </c>
      <c r="AM7549" s="224"/>
      <c r="AN7549" s="224"/>
      <c r="AO7549" s="224"/>
      <c r="AP7549" s="224"/>
      <c r="AQ7549" s="222"/>
      <c r="AR7549" s="222"/>
      <c r="AS7549" s="222"/>
      <c r="AT7549" s="224">
        <v>193914000</v>
      </c>
      <c r="AU7549" s="222"/>
      <c r="AV7549" s="222"/>
      <c r="AW7549" s="222"/>
      <c r="AX7549" s="222"/>
      <c r="AY7549" s="227">
        <v>2.34520547945205</v>
      </c>
      <c r="AZ7549" s="225" t="s">
        <v>74</v>
      </c>
      <c r="BA7549" s="227">
        <v>2.1676000000000002</v>
      </c>
      <c r="BB7549" s="222"/>
      <c r="BC7549" s="222"/>
      <c r="BD7549" s="222"/>
      <c r="BE7549" s="222"/>
      <c r="BF7549" s="222"/>
      <c r="BG7549" s="222"/>
      <c r="BH7549" s="222"/>
      <c r="BI7549" s="222"/>
      <c r="BJ7549" s="222"/>
      <c r="BK7549" s="222"/>
      <c r="BL7549" s="222"/>
      <c r="BM7549" s="222"/>
      <c r="BN7549" s="228" t="s">
        <v>4578</v>
      </c>
      <c r="BO7549" s="58" t="str">
        <f t="shared" si="117"/>
        <v>境内资产</v>
      </c>
      <c r="BP7549" s="58" t="str">
        <f>IF(M7549="",VLOOKUP(D7549,Sheet4!$A$1:$B$92,2,0),VLOOKUP(Q7549,Sheet4!$A$1:$B$92,2,0))</f>
        <v>企业债券</v>
      </c>
    </row>
    <row r="7550" spans="1:68" ht="15">
      <c r="A7550" s="223" t="s">
        <v>4678</v>
      </c>
      <c r="B7550" s="222" t="s">
        <v>4679</v>
      </c>
      <c r="C7550" s="269" t="s">
        <v>124</v>
      </c>
      <c r="D7550" s="269" t="s">
        <v>151</v>
      </c>
      <c r="E7550" s="223" t="s">
        <v>4680</v>
      </c>
      <c r="F7550" s="222" t="s">
        <v>4681</v>
      </c>
      <c r="G7550" s="224">
        <v>3000000</v>
      </c>
      <c r="H7550" s="329">
        <v>300000000</v>
      </c>
      <c r="I7550" s="329">
        <v>306360000</v>
      </c>
      <c r="J7550" s="224">
        <v>7433424.6600000001</v>
      </c>
      <c r="K7550" s="224">
        <v>0</v>
      </c>
      <c r="L7550" s="223" t="s">
        <v>4487</v>
      </c>
      <c r="M7550" s="223"/>
      <c r="N7550" s="222"/>
      <c r="O7550" s="223"/>
      <c r="P7550" s="222"/>
      <c r="Q7550" s="222"/>
      <c r="R7550" s="222"/>
      <c r="S7550" s="222"/>
      <c r="T7550" s="224"/>
      <c r="U7550" s="224"/>
      <c r="V7550" s="224"/>
      <c r="W7550" s="222"/>
      <c r="X7550" s="222"/>
      <c r="Y7550" s="222"/>
      <c r="Z7550" s="225" t="s">
        <v>4571</v>
      </c>
      <c r="AA7550" s="229" t="s">
        <v>4571</v>
      </c>
      <c r="AB7550" s="222"/>
      <c r="AC7550" s="222"/>
      <c r="AD7550" s="222"/>
      <c r="AE7550" s="222"/>
      <c r="AF7550" s="222"/>
      <c r="AG7550" s="222"/>
      <c r="AH7550" s="222"/>
      <c r="AI7550" s="222"/>
      <c r="AJ7550" s="222"/>
      <c r="AK7550" s="222"/>
      <c r="AL7550" s="224">
        <v>306360000</v>
      </c>
      <c r="AM7550" s="224"/>
      <c r="AN7550" s="224"/>
      <c r="AO7550" s="224"/>
      <c r="AP7550" s="224"/>
      <c r="AQ7550" s="222"/>
      <c r="AR7550" s="222"/>
      <c r="AS7550" s="222"/>
      <c r="AT7550" s="224">
        <v>306360000</v>
      </c>
      <c r="AU7550" s="222"/>
      <c r="AV7550" s="222"/>
      <c r="AW7550" s="222"/>
      <c r="AX7550" s="222"/>
      <c r="AY7550" s="227">
        <v>7.3506849315068497</v>
      </c>
      <c r="AZ7550" s="225" t="s">
        <v>74</v>
      </c>
      <c r="BA7550" s="227">
        <v>2.1842000000000001</v>
      </c>
      <c r="BB7550" s="222"/>
      <c r="BC7550" s="222"/>
      <c r="BD7550" s="222"/>
      <c r="BE7550" s="222"/>
      <c r="BF7550" s="222"/>
      <c r="BG7550" s="222"/>
      <c r="BH7550" s="222"/>
      <c r="BI7550" s="222"/>
      <c r="BJ7550" s="222"/>
      <c r="BK7550" s="222"/>
      <c r="BL7550" s="222"/>
      <c r="BM7550" s="222"/>
      <c r="BN7550" s="228" t="s">
        <v>4578</v>
      </c>
      <c r="BO7550" s="58" t="str">
        <f t="shared" si="117"/>
        <v>境内资产</v>
      </c>
      <c r="BP7550" s="58" t="str">
        <f>IF(M7550="",VLOOKUP(D7550,Sheet4!$A$1:$B$92,2,0),VLOOKUP(Q7550,Sheet4!$A$1:$B$92,2,0))</f>
        <v>企业债券</v>
      </c>
    </row>
    <row r="7551" spans="1:68" ht="15">
      <c r="A7551" s="223" t="s">
        <v>4682</v>
      </c>
      <c r="B7551" s="222" t="s">
        <v>4683</v>
      </c>
      <c r="C7551" s="269" t="s">
        <v>124</v>
      </c>
      <c r="D7551" s="269" t="s">
        <v>151</v>
      </c>
      <c r="E7551" s="223" t="s">
        <v>4684</v>
      </c>
      <c r="F7551" s="222" t="s">
        <v>4685</v>
      </c>
      <c r="G7551" s="224">
        <v>800000</v>
      </c>
      <c r="H7551" s="329">
        <v>80000000</v>
      </c>
      <c r="I7551" s="329">
        <v>81896000</v>
      </c>
      <c r="J7551" s="224">
        <v>1213150.68</v>
      </c>
      <c r="K7551" s="224">
        <v>0</v>
      </c>
      <c r="L7551" s="223" t="s">
        <v>4487</v>
      </c>
      <c r="M7551" s="223"/>
      <c r="N7551" s="222"/>
      <c r="O7551" s="223"/>
      <c r="P7551" s="222"/>
      <c r="Q7551" s="222"/>
      <c r="R7551" s="222"/>
      <c r="S7551" s="222"/>
      <c r="T7551" s="224"/>
      <c r="U7551" s="224"/>
      <c r="V7551" s="224"/>
      <c r="W7551" s="222"/>
      <c r="X7551" s="222"/>
      <c r="Y7551" s="222"/>
      <c r="Z7551" s="225" t="s">
        <v>4571</v>
      </c>
      <c r="AA7551" s="229" t="s">
        <v>4571</v>
      </c>
      <c r="AB7551" s="222"/>
      <c r="AC7551" s="222"/>
      <c r="AD7551" s="222"/>
      <c r="AE7551" s="222"/>
      <c r="AF7551" s="222"/>
      <c r="AG7551" s="222"/>
      <c r="AH7551" s="222"/>
      <c r="AI7551" s="222"/>
      <c r="AJ7551" s="222"/>
      <c r="AK7551" s="222"/>
      <c r="AL7551" s="224">
        <v>81896000</v>
      </c>
      <c r="AM7551" s="224"/>
      <c r="AN7551" s="224"/>
      <c r="AO7551" s="224"/>
      <c r="AP7551" s="224"/>
      <c r="AQ7551" s="222"/>
      <c r="AR7551" s="222"/>
      <c r="AS7551" s="222"/>
      <c r="AT7551" s="224">
        <v>81896000</v>
      </c>
      <c r="AU7551" s="222"/>
      <c r="AV7551" s="222"/>
      <c r="AW7551" s="222"/>
      <c r="AX7551" s="222"/>
      <c r="AY7551" s="227">
        <v>3.6657534246575301</v>
      </c>
      <c r="AZ7551" s="225" t="s">
        <v>74</v>
      </c>
      <c r="BA7551" s="227">
        <v>1.5784</v>
      </c>
      <c r="BB7551" s="222"/>
      <c r="BC7551" s="222"/>
      <c r="BD7551" s="222"/>
      <c r="BE7551" s="222"/>
      <c r="BF7551" s="222"/>
      <c r="BG7551" s="222"/>
      <c r="BH7551" s="222"/>
      <c r="BI7551" s="222"/>
      <c r="BJ7551" s="222"/>
      <c r="BK7551" s="222"/>
      <c r="BL7551" s="222"/>
      <c r="BM7551" s="222"/>
      <c r="BN7551" s="228" t="s">
        <v>4578</v>
      </c>
      <c r="BO7551" s="58" t="str">
        <f t="shared" si="117"/>
        <v>境内资产</v>
      </c>
      <c r="BP7551" s="58" t="str">
        <f>IF(M7551="",VLOOKUP(D7551,Sheet4!$A$1:$B$92,2,0),VLOOKUP(Q7551,Sheet4!$A$1:$B$92,2,0))</f>
        <v>企业债券</v>
      </c>
    </row>
    <row r="7552" spans="1:68" ht="15">
      <c r="A7552" s="223" t="s">
        <v>4686</v>
      </c>
      <c r="B7552" s="222" t="s">
        <v>4687</v>
      </c>
      <c r="C7552" s="269" t="s">
        <v>71</v>
      </c>
      <c r="D7552" s="269" t="s">
        <v>72</v>
      </c>
      <c r="E7552" s="223" t="s">
        <v>4688</v>
      </c>
      <c r="F7552" s="222" t="s">
        <v>4689</v>
      </c>
      <c r="G7552" s="224">
        <v>1000000</v>
      </c>
      <c r="H7552" s="329">
        <v>100000000</v>
      </c>
      <c r="I7552" s="329">
        <v>103740000</v>
      </c>
      <c r="J7552" s="224">
        <v>1997260.27</v>
      </c>
      <c r="K7552" s="224">
        <v>0</v>
      </c>
      <c r="L7552" s="223" t="s">
        <v>4487</v>
      </c>
      <c r="M7552" s="223"/>
      <c r="N7552" s="222"/>
      <c r="O7552" s="223"/>
      <c r="P7552" s="222"/>
      <c r="Q7552" s="222"/>
      <c r="R7552" s="222"/>
      <c r="S7552" s="222"/>
      <c r="T7552" s="224"/>
      <c r="U7552" s="224"/>
      <c r="V7552" s="224"/>
      <c r="W7552" s="222"/>
      <c r="X7552" s="222"/>
      <c r="Y7552" s="222"/>
      <c r="Z7552" s="225" t="s">
        <v>4571</v>
      </c>
      <c r="AA7552" s="229" t="s">
        <v>4571</v>
      </c>
      <c r="AB7552" s="222"/>
      <c r="AC7552" s="222"/>
      <c r="AD7552" s="222"/>
      <c r="AE7552" s="222"/>
      <c r="AF7552" s="222"/>
      <c r="AG7552" s="222"/>
      <c r="AH7552" s="222"/>
      <c r="AI7552" s="222"/>
      <c r="AJ7552" s="222"/>
      <c r="AK7552" s="222"/>
      <c r="AL7552" s="224">
        <v>103740000</v>
      </c>
      <c r="AM7552" s="224"/>
      <c r="AN7552" s="224"/>
      <c r="AO7552" s="224"/>
      <c r="AP7552" s="224"/>
      <c r="AQ7552" s="222"/>
      <c r="AR7552" s="222"/>
      <c r="AS7552" s="222"/>
      <c r="AT7552" s="224">
        <v>103740000</v>
      </c>
      <c r="AU7552" s="222"/>
      <c r="AV7552" s="222"/>
      <c r="AW7552" s="222"/>
      <c r="AX7552" s="222"/>
      <c r="AY7552" s="227">
        <v>5.6328767123287697</v>
      </c>
      <c r="AZ7552" s="225" t="s">
        <v>169</v>
      </c>
      <c r="BA7552" s="227">
        <v>1.5391999999999999</v>
      </c>
      <c r="BB7552" s="222"/>
      <c r="BC7552" s="222"/>
      <c r="BD7552" s="222"/>
      <c r="BE7552" s="222"/>
      <c r="BF7552" s="222"/>
      <c r="BG7552" s="222"/>
      <c r="BH7552" s="222"/>
      <c r="BI7552" s="222"/>
      <c r="BJ7552" s="222"/>
      <c r="BK7552" s="222"/>
      <c r="BL7552" s="222"/>
      <c r="BM7552" s="222"/>
      <c r="BN7552" s="228" t="s">
        <v>4578</v>
      </c>
      <c r="BO7552" s="58" t="str">
        <f t="shared" si="117"/>
        <v>境内资产</v>
      </c>
      <c r="BP7552" s="58" t="str">
        <f>IF(M7552="",VLOOKUP(D7552,Sheet4!$A$1:$B$92,2,0),VLOOKUP(Q7552,Sheet4!$A$1:$B$92,2,0))</f>
        <v>企业债券</v>
      </c>
    </row>
    <row r="7553" spans="1:68" ht="15">
      <c r="A7553" s="223" t="s">
        <v>4690</v>
      </c>
      <c r="B7553" s="222" t="s">
        <v>4691</v>
      </c>
      <c r="C7553" s="269" t="s">
        <v>827</v>
      </c>
      <c r="D7553" s="269" t="s">
        <v>828</v>
      </c>
      <c r="E7553" s="223" t="s">
        <v>4692</v>
      </c>
      <c r="F7553" s="222" t="s">
        <v>1339</v>
      </c>
      <c r="G7553" s="224">
        <v>4000000</v>
      </c>
      <c r="H7553" s="329">
        <v>400000000</v>
      </c>
      <c r="I7553" s="329">
        <v>405120000</v>
      </c>
      <c r="J7553" s="224">
        <v>906082.19</v>
      </c>
      <c r="K7553" s="224">
        <v>0</v>
      </c>
      <c r="L7553" s="223" t="s">
        <v>4487</v>
      </c>
      <c r="M7553" s="223"/>
      <c r="N7553" s="222"/>
      <c r="O7553" s="223"/>
      <c r="P7553" s="222"/>
      <c r="Q7553" s="222"/>
      <c r="R7553" s="222"/>
      <c r="S7553" s="222"/>
      <c r="T7553" s="224"/>
      <c r="U7553" s="224"/>
      <c r="V7553" s="224"/>
      <c r="W7553" s="222"/>
      <c r="X7553" s="222"/>
      <c r="Y7553" s="222"/>
      <c r="Z7553" s="225" t="s">
        <v>4571</v>
      </c>
      <c r="AA7553" s="229" t="s">
        <v>4571</v>
      </c>
      <c r="AB7553" s="222"/>
      <c r="AC7553" s="222"/>
      <c r="AD7553" s="222"/>
      <c r="AE7553" s="222"/>
      <c r="AF7553" s="222"/>
      <c r="AG7553" s="222"/>
      <c r="AH7553" s="222"/>
      <c r="AI7553" s="222"/>
      <c r="AJ7553" s="222"/>
      <c r="AK7553" s="222"/>
      <c r="AL7553" s="224">
        <v>405120000</v>
      </c>
      <c r="AM7553" s="224"/>
      <c r="AN7553" s="224"/>
      <c r="AO7553" s="224"/>
      <c r="AP7553" s="224"/>
      <c r="AQ7553" s="222"/>
      <c r="AR7553" s="222"/>
      <c r="AS7553" s="222"/>
      <c r="AT7553" s="224">
        <v>405120000</v>
      </c>
      <c r="AU7553" s="222"/>
      <c r="AV7553" s="222"/>
      <c r="AW7553" s="222"/>
      <c r="AX7553" s="222"/>
      <c r="AY7553" s="227">
        <v>3.93150684931507</v>
      </c>
      <c r="AZ7553" s="225" t="s">
        <v>4571</v>
      </c>
      <c r="BA7553" s="227">
        <v>3.6511</v>
      </c>
      <c r="BB7553" s="222"/>
      <c r="BC7553" s="222"/>
      <c r="BD7553" s="222"/>
      <c r="BE7553" s="222"/>
      <c r="BF7553" s="222"/>
      <c r="BG7553" s="222"/>
      <c r="BH7553" s="222"/>
      <c r="BI7553" s="222"/>
      <c r="BJ7553" s="222"/>
      <c r="BK7553" s="222"/>
      <c r="BL7553" s="222"/>
      <c r="BM7553" s="222"/>
      <c r="BN7553" s="228" t="s">
        <v>4578</v>
      </c>
      <c r="BO7553" s="58" t="str">
        <f t="shared" si="117"/>
        <v>境内资产</v>
      </c>
      <c r="BP7553" s="58" t="str">
        <f>IF(M7553="",VLOOKUP(D7553,Sheet4!$A$1:$B$92,2,0),VLOOKUP(Q7553,Sheet4!$A$1:$B$92,2,0))</f>
        <v>金融债券</v>
      </c>
    </row>
    <row r="7554" spans="1:68" ht="15">
      <c r="A7554" s="223" t="s">
        <v>4693</v>
      </c>
      <c r="B7554" s="222" t="s">
        <v>4694</v>
      </c>
      <c r="C7554" s="269" t="s">
        <v>827</v>
      </c>
      <c r="D7554" s="269" t="s">
        <v>828</v>
      </c>
      <c r="E7554" s="223" t="s">
        <v>4695</v>
      </c>
      <c r="F7554" s="222" t="s">
        <v>1339</v>
      </c>
      <c r="G7554" s="224">
        <v>16000000</v>
      </c>
      <c r="H7554" s="329">
        <v>1600000000</v>
      </c>
      <c r="I7554" s="329">
        <v>1611360000</v>
      </c>
      <c r="J7554" s="224">
        <v>33290958.899999999</v>
      </c>
      <c r="K7554" s="224">
        <v>0</v>
      </c>
      <c r="L7554" s="223" t="s">
        <v>4487</v>
      </c>
      <c r="M7554" s="223"/>
      <c r="N7554" s="222"/>
      <c r="O7554" s="223"/>
      <c r="P7554" s="222"/>
      <c r="Q7554" s="222"/>
      <c r="R7554" s="222"/>
      <c r="S7554" s="222"/>
      <c r="T7554" s="224"/>
      <c r="U7554" s="224"/>
      <c r="V7554" s="224"/>
      <c r="W7554" s="222"/>
      <c r="X7554" s="222"/>
      <c r="Y7554" s="222"/>
      <c r="Z7554" s="225" t="s">
        <v>4571</v>
      </c>
      <c r="AA7554" s="229" t="s">
        <v>4571</v>
      </c>
      <c r="AB7554" s="222"/>
      <c r="AC7554" s="222"/>
      <c r="AD7554" s="222"/>
      <c r="AE7554" s="222"/>
      <c r="AF7554" s="222"/>
      <c r="AG7554" s="222"/>
      <c r="AH7554" s="222"/>
      <c r="AI7554" s="222"/>
      <c r="AJ7554" s="222"/>
      <c r="AK7554" s="222"/>
      <c r="AL7554" s="224">
        <v>1611360000</v>
      </c>
      <c r="AM7554" s="224"/>
      <c r="AN7554" s="224"/>
      <c r="AO7554" s="224"/>
      <c r="AP7554" s="224"/>
      <c r="AQ7554" s="222"/>
      <c r="AR7554" s="222"/>
      <c r="AS7554" s="222"/>
      <c r="AT7554" s="224">
        <v>1611360000</v>
      </c>
      <c r="AU7554" s="222"/>
      <c r="AV7554" s="222"/>
      <c r="AW7554" s="222"/>
      <c r="AX7554" s="222"/>
      <c r="AY7554" s="227">
        <v>4.3205479452054796</v>
      </c>
      <c r="AZ7554" s="225" t="s">
        <v>4571</v>
      </c>
      <c r="BA7554" s="227">
        <v>3.9247000000000001</v>
      </c>
      <c r="BB7554" s="222"/>
      <c r="BC7554" s="222"/>
      <c r="BD7554" s="222"/>
      <c r="BE7554" s="222"/>
      <c r="BF7554" s="222"/>
      <c r="BG7554" s="222"/>
      <c r="BH7554" s="222"/>
      <c r="BI7554" s="222"/>
      <c r="BJ7554" s="222"/>
      <c r="BK7554" s="222"/>
      <c r="BL7554" s="222"/>
      <c r="BM7554" s="222"/>
      <c r="BN7554" s="228" t="s">
        <v>4578</v>
      </c>
      <c r="BO7554" s="58" t="str">
        <f t="shared" si="117"/>
        <v>境内资产</v>
      </c>
      <c r="BP7554" s="58" t="str">
        <f>IF(M7554="",VLOOKUP(D7554,Sheet4!$A$1:$B$92,2,0),VLOOKUP(Q7554,Sheet4!$A$1:$B$92,2,0))</f>
        <v>金融债券</v>
      </c>
    </row>
    <row r="7555" spans="1:68" ht="15">
      <c r="A7555" s="223" t="s">
        <v>4696</v>
      </c>
      <c r="B7555" s="222" t="s">
        <v>4697</v>
      </c>
      <c r="C7555" s="269" t="s">
        <v>827</v>
      </c>
      <c r="D7555" s="269" t="s">
        <v>828</v>
      </c>
      <c r="E7555" s="223" t="s">
        <v>4698</v>
      </c>
      <c r="F7555" s="222" t="s">
        <v>932</v>
      </c>
      <c r="G7555" s="224">
        <v>2400000</v>
      </c>
      <c r="H7555" s="329">
        <v>240000000</v>
      </c>
      <c r="I7555" s="329">
        <v>244920000</v>
      </c>
      <c r="J7555" s="224">
        <v>1418169.86</v>
      </c>
      <c r="K7555" s="224">
        <v>0</v>
      </c>
      <c r="L7555" s="223" t="s">
        <v>4487</v>
      </c>
      <c r="M7555" s="223"/>
      <c r="N7555" s="222"/>
      <c r="O7555" s="223"/>
      <c r="P7555" s="222"/>
      <c r="Q7555" s="222"/>
      <c r="R7555" s="222"/>
      <c r="S7555" s="222"/>
      <c r="T7555" s="224"/>
      <c r="U7555" s="224"/>
      <c r="V7555" s="224"/>
      <c r="W7555" s="222"/>
      <c r="X7555" s="222"/>
      <c r="Y7555" s="222"/>
      <c r="Z7555" s="225" t="s">
        <v>4571</v>
      </c>
      <c r="AA7555" s="229" t="s">
        <v>4571</v>
      </c>
      <c r="AB7555" s="222"/>
      <c r="AC7555" s="222"/>
      <c r="AD7555" s="222"/>
      <c r="AE7555" s="222"/>
      <c r="AF7555" s="222"/>
      <c r="AG7555" s="222"/>
      <c r="AH7555" s="222"/>
      <c r="AI7555" s="222"/>
      <c r="AJ7555" s="222"/>
      <c r="AK7555" s="222"/>
      <c r="AL7555" s="224">
        <v>244920000</v>
      </c>
      <c r="AM7555" s="224"/>
      <c r="AN7555" s="224"/>
      <c r="AO7555" s="224"/>
      <c r="AP7555" s="224"/>
      <c r="AQ7555" s="222"/>
      <c r="AR7555" s="222"/>
      <c r="AS7555" s="222"/>
      <c r="AT7555" s="224">
        <v>244920000</v>
      </c>
      <c r="AU7555" s="222"/>
      <c r="AV7555" s="222"/>
      <c r="AW7555" s="222"/>
      <c r="AX7555" s="222"/>
      <c r="AY7555" s="227">
        <v>3.8273972602739699</v>
      </c>
      <c r="AZ7555" s="225" t="s">
        <v>4571</v>
      </c>
      <c r="BA7555" s="227">
        <v>3.5419999999999998</v>
      </c>
      <c r="BB7555" s="222"/>
      <c r="BC7555" s="222"/>
      <c r="BD7555" s="222"/>
      <c r="BE7555" s="222"/>
      <c r="BF7555" s="222"/>
      <c r="BG7555" s="222"/>
      <c r="BH7555" s="222"/>
      <c r="BI7555" s="222"/>
      <c r="BJ7555" s="222"/>
      <c r="BK7555" s="222"/>
      <c r="BL7555" s="222"/>
      <c r="BM7555" s="222"/>
      <c r="BN7555" s="228" t="s">
        <v>4578</v>
      </c>
      <c r="BO7555" s="58" t="str">
        <f t="shared" ref="BO7555:BO7618" si="118">IF(LEFT(D7555,2)="境外","境外资产","境内资产")</f>
        <v>境内资产</v>
      </c>
      <c r="BP7555" s="58" t="str">
        <f>IF(M7555="",VLOOKUP(D7555,Sheet4!$A$1:$B$92,2,0),VLOOKUP(Q7555,Sheet4!$A$1:$B$92,2,0))</f>
        <v>金融债券</v>
      </c>
    </row>
    <row r="7556" spans="1:68" ht="15">
      <c r="A7556" s="223" t="s">
        <v>4699</v>
      </c>
      <c r="B7556" s="222" t="s">
        <v>4700</v>
      </c>
      <c r="C7556" s="269" t="s">
        <v>827</v>
      </c>
      <c r="D7556" s="269" t="s">
        <v>828</v>
      </c>
      <c r="E7556" s="223" t="s">
        <v>4701</v>
      </c>
      <c r="F7556" s="222" t="s">
        <v>1339</v>
      </c>
      <c r="G7556" s="224">
        <v>1000000</v>
      </c>
      <c r="H7556" s="329">
        <v>100000000</v>
      </c>
      <c r="I7556" s="329">
        <v>100010000</v>
      </c>
      <c r="J7556" s="224">
        <v>4178520.55</v>
      </c>
      <c r="K7556" s="224">
        <v>0</v>
      </c>
      <c r="L7556" s="223" t="s">
        <v>4487</v>
      </c>
      <c r="M7556" s="223"/>
      <c r="N7556" s="222"/>
      <c r="O7556" s="223"/>
      <c r="P7556" s="222"/>
      <c r="Q7556" s="222"/>
      <c r="R7556" s="222"/>
      <c r="S7556" s="222"/>
      <c r="T7556" s="224"/>
      <c r="U7556" s="224"/>
      <c r="V7556" s="224"/>
      <c r="W7556" s="222"/>
      <c r="X7556" s="222"/>
      <c r="Y7556" s="222"/>
      <c r="Z7556" s="225" t="s">
        <v>4571</v>
      </c>
      <c r="AA7556" s="229" t="s">
        <v>4571</v>
      </c>
      <c r="AB7556" s="222"/>
      <c r="AC7556" s="222"/>
      <c r="AD7556" s="222"/>
      <c r="AE7556" s="222"/>
      <c r="AF7556" s="222"/>
      <c r="AG7556" s="222"/>
      <c r="AH7556" s="222"/>
      <c r="AI7556" s="222"/>
      <c r="AJ7556" s="222"/>
      <c r="AK7556" s="222"/>
      <c r="AL7556" s="224">
        <v>100010000</v>
      </c>
      <c r="AM7556" s="224"/>
      <c r="AN7556" s="224"/>
      <c r="AO7556" s="224"/>
      <c r="AP7556" s="224"/>
      <c r="AQ7556" s="222"/>
      <c r="AR7556" s="222"/>
      <c r="AS7556" s="222"/>
      <c r="AT7556" s="224">
        <v>100010000</v>
      </c>
      <c r="AU7556" s="222"/>
      <c r="AV7556" s="222"/>
      <c r="AW7556" s="222"/>
      <c r="AX7556" s="222"/>
      <c r="AY7556" s="227">
        <v>5.4794520547945197E-3</v>
      </c>
      <c r="AZ7556" s="225" t="s">
        <v>4571</v>
      </c>
      <c r="BA7556" s="227">
        <v>1.6400000000000001E-2</v>
      </c>
      <c r="BB7556" s="222"/>
      <c r="BC7556" s="222"/>
      <c r="BD7556" s="222"/>
      <c r="BE7556" s="222"/>
      <c r="BF7556" s="222"/>
      <c r="BG7556" s="222"/>
      <c r="BH7556" s="222"/>
      <c r="BI7556" s="222"/>
      <c r="BJ7556" s="222"/>
      <c r="BK7556" s="222"/>
      <c r="BL7556" s="222"/>
      <c r="BM7556" s="222"/>
      <c r="BN7556" s="228" t="s">
        <v>4573</v>
      </c>
      <c r="BO7556" s="58" t="str">
        <f t="shared" si="118"/>
        <v>境内资产</v>
      </c>
      <c r="BP7556" s="58" t="str">
        <f>IF(M7556="",VLOOKUP(D7556,Sheet4!$A$1:$B$92,2,0),VLOOKUP(Q7556,Sheet4!$A$1:$B$92,2,0))</f>
        <v>金融债券</v>
      </c>
    </row>
    <row r="7557" spans="1:68" ht="15">
      <c r="A7557" s="222" t="s">
        <v>4702</v>
      </c>
      <c r="B7557" s="222" t="s">
        <v>4702</v>
      </c>
      <c r="C7557" s="269" t="s">
        <v>222</v>
      </c>
      <c r="D7557" s="269" t="s">
        <v>221</v>
      </c>
      <c r="E7557" s="223" t="s">
        <v>4571</v>
      </c>
      <c r="F7557" s="222" t="s">
        <v>4703</v>
      </c>
      <c r="G7557" s="224">
        <v>0</v>
      </c>
      <c r="H7557" s="329">
        <v>2928.75</v>
      </c>
      <c r="I7557" s="329">
        <v>2928.75</v>
      </c>
      <c r="J7557" s="224">
        <v>0</v>
      </c>
      <c r="K7557" s="224">
        <v>0</v>
      </c>
      <c r="L7557" s="223" t="s">
        <v>4487</v>
      </c>
      <c r="M7557" s="223"/>
      <c r="N7557" s="222"/>
      <c r="O7557" s="223"/>
      <c r="P7557" s="222"/>
      <c r="Q7557" s="222"/>
      <c r="R7557" s="222"/>
      <c r="S7557" s="222"/>
      <c r="T7557" s="224"/>
      <c r="U7557" s="224"/>
      <c r="V7557" s="224"/>
      <c r="W7557" s="222"/>
      <c r="X7557" s="222"/>
      <c r="Y7557" s="222"/>
      <c r="Z7557" s="225" t="s">
        <v>4571</v>
      </c>
      <c r="AA7557" s="226" t="s">
        <v>4571</v>
      </c>
      <c r="AB7557" s="222"/>
      <c r="AC7557" s="222"/>
      <c r="AD7557" s="222"/>
      <c r="AE7557" s="222"/>
      <c r="AF7557" s="222"/>
      <c r="AG7557" s="222"/>
      <c r="AH7557" s="222"/>
      <c r="AI7557" s="222"/>
      <c r="AJ7557" s="222"/>
      <c r="AK7557" s="222"/>
      <c r="AL7557" s="224">
        <v>2928.75</v>
      </c>
      <c r="AM7557" s="224"/>
      <c r="AN7557" s="224"/>
      <c r="AO7557" s="224"/>
      <c r="AP7557" s="224"/>
      <c r="AQ7557" s="222"/>
      <c r="AR7557" s="222"/>
      <c r="AS7557" s="222"/>
      <c r="AT7557" s="224">
        <v>2928.75</v>
      </c>
      <c r="AU7557" s="222"/>
      <c r="AV7557" s="222"/>
      <c r="AW7557" s="222"/>
      <c r="AX7557" s="222"/>
      <c r="AY7557" s="227" t="s">
        <v>4571</v>
      </c>
      <c r="AZ7557" s="225" t="s">
        <v>4571</v>
      </c>
      <c r="BA7557" s="227" t="s">
        <v>4571</v>
      </c>
      <c r="BB7557" s="222"/>
      <c r="BC7557" s="222"/>
      <c r="BD7557" s="222"/>
      <c r="BE7557" s="222"/>
      <c r="BF7557" s="222"/>
      <c r="BG7557" s="222"/>
      <c r="BH7557" s="222"/>
      <c r="BI7557" s="222"/>
      <c r="BJ7557" s="222"/>
      <c r="BK7557" s="222"/>
      <c r="BL7557" s="222"/>
      <c r="BM7557" s="222"/>
      <c r="BN7557" s="228" t="s">
        <v>4573</v>
      </c>
      <c r="BO7557" s="58" t="str">
        <f t="shared" si="118"/>
        <v>境内资产</v>
      </c>
      <c r="BP7557" s="58" t="str">
        <f>IF(M7557="",VLOOKUP(D7557,Sheet4!$A$1:$B$92,2,0),VLOOKUP(Q7557,Sheet4!$A$1:$B$92,2,0))</f>
        <v>活期存款</v>
      </c>
    </row>
    <row r="7558" spans="1:68" ht="15">
      <c r="A7558" s="223" t="s">
        <v>4704</v>
      </c>
      <c r="B7558" s="222" t="s">
        <v>4705</v>
      </c>
      <c r="C7558" s="269" t="s">
        <v>1305</v>
      </c>
      <c r="D7558" s="269" t="s">
        <v>6247</v>
      </c>
      <c r="E7558" s="223" t="s">
        <v>4706</v>
      </c>
      <c r="F7558" s="222" t="s">
        <v>4705</v>
      </c>
      <c r="G7558" s="224">
        <v>88547225.5</v>
      </c>
      <c r="H7558" s="329">
        <v>150000000</v>
      </c>
      <c r="I7558" s="329">
        <v>153363794.56999999</v>
      </c>
      <c r="J7558" s="224">
        <v>0</v>
      </c>
      <c r="K7558" s="224">
        <v>0</v>
      </c>
      <c r="L7558" s="223" t="s">
        <v>4487</v>
      </c>
      <c r="M7558" s="223"/>
      <c r="N7558" s="222"/>
      <c r="O7558" s="223"/>
      <c r="P7558" s="222"/>
      <c r="Q7558" s="222"/>
      <c r="R7558" s="222"/>
      <c r="S7558" s="222"/>
      <c r="T7558" s="224"/>
      <c r="U7558" s="224"/>
      <c r="V7558" s="224"/>
      <c r="W7558" s="222"/>
      <c r="X7558" s="222"/>
      <c r="Y7558" s="222"/>
      <c r="Z7558" s="225" t="s">
        <v>4571</v>
      </c>
      <c r="AA7558" s="229" t="s">
        <v>4571</v>
      </c>
      <c r="AB7558" s="222"/>
      <c r="AC7558" s="222"/>
      <c r="AD7558" s="222"/>
      <c r="AE7558" s="222"/>
      <c r="AF7558" s="222"/>
      <c r="AG7558" s="222"/>
      <c r="AH7558" s="222"/>
      <c r="AI7558" s="222"/>
      <c r="AJ7558" s="222"/>
      <c r="AK7558" s="222"/>
      <c r="AL7558" s="224">
        <v>153363794.56999999</v>
      </c>
      <c r="AM7558" s="224"/>
      <c r="AN7558" s="224"/>
      <c r="AO7558" s="224"/>
      <c r="AP7558" s="224"/>
      <c r="AQ7558" s="222"/>
      <c r="AR7558" s="222"/>
      <c r="AS7558" s="222"/>
      <c r="AT7558" s="224">
        <v>153363794.56999999</v>
      </c>
      <c r="AU7558" s="222"/>
      <c r="AV7558" s="222"/>
      <c r="AW7558" s="222"/>
      <c r="AX7558" s="222"/>
      <c r="AY7558" s="227" t="s">
        <v>4571</v>
      </c>
      <c r="AZ7558" s="225" t="s">
        <v>4571</v>
      </c>
      <c r="BA7558" s="227" t="s">
        <v>4571</v>
      </c>
      <c r="BB7558" s="222"/>
      <c r="BC7558" s="222"/>
      <c r="BD7558" s="222"/>
      <c r="BE7558" s="222"/>
      <c r="BF7558" s="222"/>
      <c r="BG7558" s="222"/>
      <c r="BH7558" s="222"/>
      <c r="BI7558" s="222"/>
      <c r="BJ7558" s="222"/>
      <c r="BK7558" s="222"/>
      <c r="BL7558" s="222"/>
      <c r="BM7558" s="222"/>
      <c r="BN7558" s="228" t="s">
        <v>4578</v>
      </c>
      <c r="BO7558" s="58" t="str">
        <f t="shared" si="118"/>
        <v>境内资产</v>
      </c>
      <c r="BP7558" s="58" t="str">
        <f>IF(M7558="",VLOOKUP(D7558,Sheet4!$A$1:$B$92,2,0),VLOOKUP(Q7558,Sheet4!$A$1:$B$92,2,0))</f>
        <v>权益投资</v>
      </c>
    </row>
    <row r="7559" spans="1:68" ht="15">
      <c r="A7559" s="223" t="s">
        <v>4707</v>
      </c>
      <c r="B7559" s="222" t="s">
        <v>4708</v>
      </c>
      <c r="C7559" s="269" t="s">
        <v>1305</v>
      </c>
      <c r="D7559" s="269" t="s">
        <v>6247</v>
      </c>
      <c r="E7559" s="223" t="s">
        <v>4709</v>
      </c>
      <c r="F7559" s="222" t="s">
        <v>4708</v>
      </c>
      <c r="G7559" s="224">
        <v>192060819.46000001</v>
      </c>
      <c r="H7559" s="329">
        <v>300000000</v>
      </c>
      <c r="I7559" s="329">
        <v>304992581.30000001</v>
      </c>
      <c r="J7559" s="224">
        <v>0</v>
      </c>
      <c r="K7559" s="224">
        <v>0</v>
      </c>
      <c r="L7559" s="223" t="s">
        <v>4487</v>
      </c>
      <c r="M7559" s="223"/>
      <c r="N7559" s="222"/>
      <c r="O7559" s="223"/>
      <c r="P7559" s="222"/>
      <c r="Q7559" s="222"/>
      <c r="R7559" s="222"/>
      <c r="S7559" s="222"/>
      <c r="T7559" s="224"/>
      <c r="U7559" s="224"/>
      <c r="V7559" s="224"/>
      <c r="W7559" s="222"/>
      <c r="X7559" s="222"/>
      <c r="Y7559" s="222"/>
      <c r="Z7559" s="225" t="s">
        <v>4571</v>
      </c>
      <c r="AA7559" s="229" t="s">
        <v>4571</v>
      </c>
      <c r="AB7559" s="222"/>
      <c r="AC7559" s="222"/>
      <c r="AD7559" s="222"/>
      <c r="AE7559" s="222"/>
      <c r="AF7559" s="222"/>
      <c r="AG7559" s="222"/>
      <c r="AH7559" s="222"/>
      <c r="AI7559" s="222"/>
      <c r="AJ7559" s="222"/>
      <c r="AK7559" s="222"/>
      <c r="AL7559" s="224">
        <v>304992581.30000001</v>
      </c>
      <c r="AM7559" s="224"/>
      <c r="AN7559" s="224"/>
      <c r="AO7559" s="224"/>
      <c r="AP7559" s="224"/>
      <c r="AQ7559" s="222"/>
      <c r="AR7559" s="222"/>
      <c r="AS7559" s="222"/>
      <c r="AT7559" s="224">
        <v>304992581.30000001</v>
      </c>
      <c r="AU7559" s="222"/>
      <c r="AV7559" s="222"/>
      <c r="AW7559" s="222"/>
      <c r="AX7559" s="222"/>
      <c r="AY7559" s="227" t="s">
        <v>4571</v>
      </c>
      <c r="AZ7559" s="225" t="s">
        <v>4571</v>
      </c>
      <c r="BA7559" s="227" t="s">
        <v>4571</v>
      </c>
      <c r="BB7559" s="222"/>
      <c r="BC7559" s="222"/>
      <c r="BD7559" s="222"/>
      <c r="BE7559" s="222"/>
      <c r="BF7559" s="222"/>
      <c r="BG7559" s="222"/>
      <c r="BH7559" s="222"/>
      <c r="BI7559" s="222"/>
      <c r="BJ7559" s="222"/>
      <c r="BK7559" s="222"/>
      <c r="BL7559" s="222"/>
      <c r="BM7559" s="222"/>
      <c r="BN7559" s="228" t="s">
        <v>4578</v>
      </c>
      <c r="BO7559" s="58" t="str">
        <f t="shared" si="118"/>
        <v>境内资产</v>
      </c>
      <c r="BP7559" s="58" t="str">
        <f>IF(M7559="",VLOOKUP(D7559,Sheet4!$A$1:$B$92,2,0),VLOOKUP(Q7559,Sheet4!$A$1:$B$92,2,0))</f>
        <v>权益投资</v>
      </c>
    </row>
    <row r="7560" spans="1:68" ht="15">
      <c r="A7560" s="223" t="s">
        <v>4710</v>
      </c>
      <c r="B7560" s="222" t="s">
        <v>4711</v>
      </c>
      <c r="C7560" s="269" t="s">
        <v>1305</v>
      </c>
      <c r="D7560" s="269" t="s">
        <v>6247</v>
      </c>
      <c r="E7560" s="223" t="s">
        <v>4712</v>
      </c>
      <c r="F7560" s="222" t="s">
        <v>4711</v>
      </c>
      <c r="G7560" s="224">
        <v>121359223.3</v>
      </c>
      <c r="H7560" s="329">
        <v>150000000</v>
      </c>
      <c r="I7560" s="329">
        <v>151699029.13</v>
      </c>
      <c r="J7560" s="224">
        <v>0</v>
      </c>
      <c r="K7560" s="224">
        <v>0</v>
      </c>
      <c r="L7560" s="223" t="s">
        <v>4487</v>
      </c>
      <c r="M7560" s="223"/>
      <c r="N7560" s="222"/>
      <c r="O7560" s="223"/>
      <c r="P7560" s="222"/>
      <c r="Q7560" s="222"/>
      <c r="R7560" s="222"/>
      <c r="S7560" s="222"/>
      <c r="T7560" s="224"/>
      <c r="U7560" s="224"/>
      <c r="V7560" s="224"/>
      <c r="W7560" s="222"/>
      <c r="X7560" s="222"/>
      <c r="Y7560" s="222"/>
      <c r="Z7560" s="225" t="s">
        <v>4571</v>
      </c>
      <c r="AA7560" s="229" t="s">
        <v>4571</v>
      </c>
      <c r="AB7560" s="222"/>
      <c r="AC7560" s="222"/>
      <c r="AD7560" s="222"/>
      <c r="AE7560" s="222"/>
      <c r="AF7560" s="222"/>
      <c r="AG7560" s="222"/>
      <c r="AH7560" s="222"/>
      <c r="AI7560" s="222"/>
      <c r="AJ7560" s="222"/>
      <c r="AK7560" s="222"/>
      <c r="AL7560" s="224">
        <v>151699029.13</v>
      </c>
      <c r="AM7560" s="224"/>
      <c r="AN7560" s="224"/>
      <c r="AO7560" s="224"/>
      <c r="AP7560" s="224"/>
      <c r="AQ7560" s="222"/>
      <c r="AR7560" s="222"/>
      <c r="AS7560" s="222"/>
      <c r="AT7560" s="224">
        <v>151699029.13</v>
      </c>
      <c r="AU7560" s="222"/>
      <c r="AV7560" s="222"/>
      <c r="AW7560" s="222"/>
      <c r="AX7560" s="222"/>
      <c r="AY7560" s="227" t="s">
        <v>4571</v>
      </c>
      <c r="AZ7560" s="225" t="s">
        <v>4571</v>
      </c>
      <c r="BA7560" s="227" t="s">
        <v>4571</v>
      </c>
      <c r="BB7560" s="222"/>
      <c r="BC7560" s="222"/>
      <c r="BD7560" s="222"/>
      <c r="BE7560" s="222"/>
      <c r="BF7560" s="222"/>
      <c r="BG7560" s="222"/>
      <c r="BH7560" s="222"/>
      <c r="BI7560" s="222"/>
      <c r="BJ7560" s="222"/>
      <c r="BK7560" s="222"/>
      <c r="BL7560" s="222"/>
      <c r="BM7560" s="222"/>
      <c r="BN7560" s="228" t="s">
        <v>4578</v>
      </c>
      <c r="BO7560" s="58" t="str">
        <f t="shared" si="118"/>
        <v>境内资产</v>
      </c>
      <c r="BP7560" s="58" t="str">
        <f>IF(M7560="",VLOOKUP(D7560,Sheet4!$A$1:$B$92,2,0),VLOOKUP(Q7560,Sheet4!$A$1:$B$92,2,0))</f>
        <v>权益投资</v>
      </c>
    </row>
    <row r="7561" spans="1:68" ht="15">
      <c r="A7561" s="223" t="s">
        <v>4713</v>
      </c>
      <c r="B7561" s="222" t="s">
        <v>4714</v>
      </c>
      <c r="C7561" s="269" t="s">
        <v>1305</v>
      </c>
      <c r="D7561" s="269" t="s">
        <v>6247</v>
      </c>
      <c r="E7561" s="223" t="s">
        <v>4715</v>
      </c>
      <c r="F7561" s="222" t="s">
        <v>4714</v>
      </c>
      <c r="G7561" s="224">
        <v>59879640.719999999</v>
      </c>
      <c r="H7561" s="329">
        <v>100000000</v>
      </c>
      <c r="I7561" s="329">
        <v>84071015.569999993</v>
      </c>
      <c r="J7561" s="224">
        <v>0</v>
      </c>
      <c r="K7561" s="224">
        <v>0</v>
      </c>
      <c r="L7561" s="223" t="s">
        <v>4487</v>
      </c>
      <c r="M7561" s="223"/>
      <c r="N7561" s="222"/>
      <c r="O7561" s="223"/>
      <c r="P7561" s="222"/>
      <c r="Q7561" s="222"/>
      <c r="R7561" s="222"/>
      <c r="S7561" s="222"/>
      <c r="T7561" s="224"/>
      <c r="U7561" s="224"/>
      <c r="V7561" s="224"/>
      <c r="W7561" s="222"/>
      <c r="X7561" s="222"/>
      <c r="Y7561" s="222"/>
      <c r="Z7561" s="225" t="s">
        <v>4571</v>
      </c>
      <c r="AA7561" s="229" t="s">
        <v>4571</v>
      </c>
      <c r="AB7561" s="222"/>
      <c r="AC7561" s="222"/>
      <c r="AD7561" s="222"/>
      <c r="AE7561" s="222"/>
      <c r="AF7561" s="222"/>
      <c r="AG7561" s="222"/>
      <c r="AH7561" s="222"/>
      <c r="AI7561" s="222"/>
      <c r="AJ7561" s="222"/>
      <c r="AK7561" s="222"/>
      <c r="AL7561" s="224">
        <v>84071015.569999993</v>
      </c>
      <c r="AM7561" s="224"/>
      <c r="AN7561" s="224"/>
      <c r="AO7561" s="224"/>
      <c r="AP7561" s="224"/>
      <c r="AQ7561" s="222"/>
      <c r="AR7561" s="222"/>
      <c r="AS7561" s="222"/>
      <c r="AT7561" s="224">
        <v>84071015.569999993</v>
      </c>
      <c r="AU7561" s="222"/>
      <c r="AV7561" s="222"/>
      <c r="AW7561" s="222"/>
      <c r="AX7561" s="222"/>
      <c r="AY7561" s="227" t="s">
        <v>4571</v>
      </c>
      <c r="AZ7561" s="225" t="s">
        <v>4571</v>
      </c>
      <c r="BA7561" s="227" t="s">
        <v>4571</v>
      </c>
      <c r="BB7561" s="222"/>
      <c r="BC7561" s="222"/>
      <c r="BD7561" s="222"/>
      <c r="BE7561" s="222"/>
      <c r="BF7561" s="222"/>
      <c r="BG7561" s="222"/>
      <c r="BH7561" s="222"/>
      <c r="BI7561" s="222"/>
      <c r="BJ7561" s="222"/>
      <c r="BK7561" s="222"/>
      <c r="BL7561" s="222"/>
      <c r="BM7561" s="222"/>
      <c r="BN7561" s="228" t="s">
        <v>4578</v>
      </c>
      <c r="BO7561" s="58" t="str">
        <f t="shared" si="118"/>
        <v>境内资产</v>
      </c>
      <c r="BP7561" s="58" t="str">
        <f>IF(M7561="",VLOOKUP(D7561,Sheet4!$A$1:$B$92,2,0),VLOOKUP(Q7561,Sheet4!$A$1:$B$92,2,0))</f>
        <v>权益投资</v>
      </c>
    </row>
    <row r="7562" spans="1:68" ht="15">
      <c r="A7562" s="223" t="s">
        <v>4716</v>
      </c>
      <c r="B7562" s="222" t="s">
        <v>1128</v>
      </c>
      <c r="C7562" s="269" t="s">
        <v>1305</v>
      </c>
      <c r="D7562" s="269" t="s">
        <v>6247</v>
      </c>
      <c r="E7562" s="223" t="s">
        <v>4717</v>
      </c>
      <c r="F7562" s="222" t="s">
        <v>1128</v>
      </c>
      <c r="G7562" s="224">
        <v>1235329833.23</v>
      </c>
      <c r="H7562" s="329">
        <v>2000000000</v>
      </c>
      <c r="I7562" s="329">
        <v>2009881638.6700001</v>
      </c>
      <c r="J7562" s="224">
        <v>0</v>
      </c>
      <c r="K7562" s="224">
        <v>0</v>
      </c>
      <c r="L7562" s="223" t="s">
        <v>4487</v>
      </c>
      <c r="M7562" s="223"/>
      <c r="N7562" s="222"/>
      <c r="O7562" s="223"/>
      <c r="P7562" s="222"/>
      <c r="Q7562" s="222"/>
      <c r="R7562" s="222"/>
      <c r="S7562" s="222"/>
      <c r="T7562" s="224"/>
      <c r="U7562" s="224"/>
      <c r="V7562" s="224"/>
      <c r="W7562" s="222"/>
      <c r="X7562" s="222"/>
      <c r="Y7562" s="222"/>
      <c r="Z7562" s="225" t="s">
        <v>4571</v>
      </c>
      <c r="AA7562" s="229" t="s">
        <v>4571</v>
      </c>
      <c r="AB7562" s="222"/>
      <c r="AC7562" s="222"/>
      <c r="AD7562" s="222"/>
      <c r="AE7562" s="222"/>
      <c r="AF7562" s="222"/>
      <c r="AG7562" s="222"/>
      <c r="AH7562" s="222"/>
      <c r="AI7562" s="222"/>
      <c r="AJ7562" s="222"/>
      <c r="AK7562" s="222"/>
      <c r="AL7562" s="224">
        <v>2009881638.6700001</v>
      </c>
      <c r="AM7562" s="224"/>
      <c r="AN7562" s="224"/>
      <c r="AO7562" s="224"/>
      <c r="AP7562" s="224"/>
      <c r="AQ7562" s="222"/>
      <c r="AR7562" s="222"/>
      <c r="AS7562" s="222"/>
      <c r="AT7562" s="224">
        <v>2009881638.6700001</v>
      </c>
      <c r="AU7562" s="222"/>
      <c r="AV7562" s="222"/>
      <c r="AW7562" s="222"/>
      <c r="AX7562" s="222"/>
      <c r="AY7562" s="227" t="s">
        <v>4571</v>
      </c>
      <c r="AZ7562" s="225" t="s">
        <v>4571</v>
      </c>
      <c r="BA7562" s="227" t="s">
        <v>4571</v>
      </c>
      <c r="BB7562" s="222"/>
      <c r="BC7562" s="222"/>
      <c r="BD7562" s="222"/>
      <c r="BE7562" s="222"/>
      <c r="BF7562" s="222"/>
      <c r="BG7562" s="222"/>
      <c r="BH7562" s="222"/>
      <c r="BI7562" s="222"/>
      <c r="BJ7562" s="222"/>
      <c r="BK7562" s="222"/>
      <c r="BL7562" s="222"/>
      <c r="BM7562" s="222"/>
      <c r="BN7562" s="228" t="s">
        <v>4578</v>
      </c>
      <c r="BO7562" s="58" t="str">
        <f t="shared" si="118"/>
        <v>境内资产</v>
      </c>
      <c r="BP7562" s="58" t="str">
        <f>IF(M7562="",VLOOKUP(D7562,Sheet4!$A$1:$B$92,2,0),VLOOKUP(Q7562,Sheet4!$A$1:$B$92,2,0))</f>
        <v>权益投资</v>
      </c>
    </row>
    <row r="7563" spans="1:68" ht="15">
      <c r="A7563" s="223" t="s">
        <v>4718</v>
      </c>
      <c r="B7563" s="222" t="s">
        <v>4719</v>
      </c>
      <c r="C7563" s="269" t="s">
        <v>1305</v>
      </c>
      <c r="D7563" s="269" t="s">
        <v>6247</v>
      </c>
      <c r="E7563" s="223" t="s">
        <v>4720</v>
      </c>
      <c r="F7563" s="222" t="s">
        <v>4719</v>
      </c>
      <c r="G7563" s="224">
        <v>367916850.63</v>
      </c>
      <c r="H7563" s="329">
        <v>500000000</v>
      </c>
      <c r="I7563" s="329">
        <v>482706908.02999997</v>
      </c>
      <c r="J7563" s="224">
        <v>0</v>
      </c>
      <c r="K7563" s="224">
        <v>0</v>
      </c>
      <c r="L7563" s="223" t="s">
        <v>4487</v>
      </c>
      <c r="M7563" s="223"/>
      <c r="N7563" s="222"/>
      <c r="O7563" s="223"/>
      <c r="P7563" s="222"/>
      <c r="Q7563" s="222"/>
      <c r="R7563" s="222"/>
      <c r="S7563" s="222"/>
      <c r="T7563" s="224"/>
      <c r="U7563" s="224"/>
      <c r="V7563" s="224"/>
      <c r="W7563" s="222"/>
      <c r="X7563" s="222"/>
      <c r="Y7563" s="222"/>
      <c r="Z7563" s="225" t="s">
        <v>4571</v>
      </c>
      <c r="AA7563" s="229" t="s">
        <v>4571</v>
      </c>
      <c r="AB7563" s="222"/>
      <c r="AC7563" s="222"/>
      <c r="AD7563" s="222"/>
      <c r="AE7563" s="222"/>
      <c r="AF7563" s="222"/>
      <c r="AG7563" s="222"/>
      <c r="AH7563" s="222"/>
      <c r="AI7563" s="222"/>
      <c r="AJ7563" s="222"/>
      <c r="AK7563" s="222"/>
      <c r="AL7563" s="224">
        <v>482706908.02999997</v>
      </c>
      <c r="AM7563" s="224"/>
      <c r="AN7563" s="224"/>
      <c r="AO7563" s="224"/>
      <c r="AP7563" s="224"/>
      <c r="AQ7563" s="222"/>
      <c r="AR7563" s="222"/>
      <c r="AS7563" s="222"/>
      <c r="AT7563" s="224">
        <v>482706908.02999997</v>
      </c>
      <c r="AU7563" s="222"/>
      <c r="AV7563" s="222"/>
      <c r="AW7563" s="222"/>
      <c r="AX7563" s="222"/>
      <c r="AY7563" s="227" t="s">
        <v>4571</v>
      </c>
      <c r="AZ7563" s="225" t="s">
        <v>4571</v>
      </c>
      <c r="BA7563" s="227" t="s">
        <v>4571</v>
      </c>
      <c r="BB7563" s="222"/>
      <c r="BC7563" s="222"/>
      <c r="BD7563" s="222"/>
      <c r="BE7563" s="222"/>
      <c r="BF7563" s="222"/>
      <c r="BG7563" s="222"/>
      <c r="BH7563" s="222"/>
      <c r="BI7563" s="222"/>
      <c r="BJ7563" s="222"/>
      <c r="BK7563" s="222"/>
      <c r="BL7563" s="222"/>
      <c r="BM7563" s="222"/>
      <c r="BN7563" s="228" t="s">
        <v>4578</v>
      </c>
      <c r="BO7563" s="58" t="str">
        <f t="shared" si="118"/>
        <v>境内资产</v>
      </c>
      <c r="BP7563" s="58" t="str">
        <f>IF(M7563="",VLOOKUP(D7563,Sheet4!$A$1:$B$92,2,0),VLOOKUP(Q7563,Sheet4!$A$1:$B$92,2,0))</f>
        <v>权益投资</v>
      </c>
    </row>
    <row r="7564" spans="1:68" ht="15">
      <c r="A7564" s="223" t="s">
        <v>4721</v>
      </c>
      <c r="B7564" s="222" t="s">
        <v>4722</v>
      </c>
      <c r="C7564" s="269" t="s">
        <v>1305</v>
      </c>
      <c r="D7564" s="269" t="s">
        <v>6247</v>
      </c>
      <c r="E7564" s="223" t="s">
        <v>4723</v>
      </c>
      <c r="F7564" s="222" t="s">
        <v>4722</v>
      </c>
      <c r="G7564" s="224">
        <v>394103412.94</v>
      </c>
      <c r="H7564" s="329">
        <v>500000000</v>
      </c>
      <c r="I7564" s="329">
        <v>528098573.33999997</v>
      </c>
      <c r="J7564" s="224">
        <v>0</v>
      </c>
      <c r="K7564" s="224">
        <v>0</v>
      </c>
      <c r="L7564" s="223" t="s">
        <v>4487</v>
      </c>
      <c r="M7564" s="223"/>
      <c r="N7564" s="222"/>
      <c r="O7564" s="223"/>
      <c r="P7564" s="222"/>
      <c r="Q7564" s="222"/>
      <c r="R7564" s="222"/>
      <c r="S7564" s="222"/>
      <c r="T7564" s="224"/>
      <c r="U7564" s="224"/>
      <c r="V7564" s="224"/>
      <c r="W7564" s="222"/>
      <c r="X7564" s="222"/>
      <c r="Y7564" s="222"/>
      <c r="Z7564" s="225" t="s">
        <v>4571</v>
      </c>
      <c r="AA7564" s="229" t="s">
        <v>4571</v>
      </c>
      <c r="AB7564" s="222"/>
      <c r="AC7564" s="222"/>
      <c r="AD7564" s="222"/>
      <c r="AE7564" s="222"/>
      <c r="AF7564" s="222"/>
      <c r="AG7564" s="222"/>
      <c r="AH7564" s="222"/>
      <c r="AI7564" s="222"/>
      <c r="AJ7564" s="222"/>
      <c r="AK7564" s="222"/>
      <c r="AL7564" s="224">
        <v>528098573.33999997</v>
      </c>
      <c r="AM7564" s="224"/>
      <c r="AN7564" s="224"/>
      <c r="AO7564" s="224"/>
      <c r="AP7564" s="224"/>
      <c r="AQ7564" s="222"/>
      <c r="AR7564" s="222"/>
      <c r="AS7564" s="222"/>
      <c r="AT7564" s="224">
        <v>528098573.33999997</v>
      </c>
      <c r="AU7564" s="222"/>
      <c r="AV7564" s="222"/>
      <c r="AW7564" s="222"/>
      <c r="AX7564" s="222"/>
      <c r="AY7564" s="227" t="s">
        <v>4571</v>
      </c>
      <c r="AZ7564" s="225" t="s">
        <v>4571</v>
      </c>
      <c r="BA7564" s="227" t="s">
        <v>4571</v>
      </c>
      <c r="BB7564" s="222"/>
      <c r="BC7564" s="222"/>
      <c r="BD7564" s="222"/>
      <c r="BE7564" s="222"/>
      <c r="BF7564" s="222"/>
      <c r="BG7564" s="222"/>
      <c r="BH7564" s="222"/>
      <c r="BI7564" s="222"/>
      <c r="BJ7564" s="222"/>
      <c r="BK7564" s="222"/>
      <c r="BL7564" s="222"/>
      <c r="BM7564" s="222"/>
      <c r="BN7564" s="228" t="s">
        <v>4578</v>
      </c>
      <c r="BO7564" s="58" t="str">
        <f t="shared" si="118"/>
        <v>境内资产</v>
      </c>
      <c r="BP7564" s="58" t="str">
        <f>IF(M7564="",VLOOKUP(D7564,Sheet4!$A$1:$B$92,2,0),VLOOKUP(Q7564,Sheet4!$A$1:$B$92,2,0))</f>
        <v>权益投资</v>
      </c>
    </row>
    <row r="7565" spans="1:68" ht="15">
      <c r="A7565" s="223" t="s">
        <v>4724</v>
      </c>
      <c r="B7565" s="222" t="s">
        <v>1311</v>
      </c>
      <c r="C7565" s="269" t="s">
        <v>1305</v>
      </c>
      <c r="D7565" s="269" t="s">
        <v>6247</v>
      </c>
      <c r="E7565" s="223" t="s">
        <v>4725</v>
      </c>
      <c r="F7565" s="222" t="s">
        <v>1311</v>
      </c>
      <c r="G7565" s="224">
        <v>656579875.5</v>
      </c>
      <c r="H7565" s="329">
        <v>816051344.29999995</v>
      </c>
      <c r="I7565" s="329">
        <v>705823366.15999997</v>
      </c>
      <c r="J7565" s="224">
        <v>0</v>
      </c>
      <c r="K7565" s="224">
        <v>0</v>
      </c>
      <c r="L7565" s="223" t="s">
        <v>4487</v>
      </c>
      <c r="M7565" s="223"/>
      <c r="N7565" s="222"/>
      <c r="O7565" s="223"/>
      <c r="P7565" s="222"/>
      <c r="Q7565" s="222"/>
      <c r="R7565" s="222"/>
      <c r="S7565" s="222"/>
      <c r="T7565" s="224"/>
      <c r="U7565" s="224"/>
      <c r="V7565" s="224"/>
      <c r="W7565" s="222"/>
      <c r="X7565" s="222"/>
      <c r="Y7565" s="222"/>
      <c r="Z7565" s="225" t="s">
        <v>4571</v>
      </c>
      <c r="AA7565" s="229" t="s">
        <v>4571</v>
      </c>
      <c r="AB7565" s="222"/>
      <c r="AC7565" s="222"/>
      <c r="AD7565" s="222"/>
      <c r="AE7565" s="222"/>
      <c r="AF7565" s="222"/>
      <c r="AG7565" s="222"/>
      <c r="AH7565" s="222"/>
      <c r="AI7565" s="222"/>
      <c r="AJ7565" s="222"/>
      <c r="AK7565" s="222"/>
      <c r="AL7565" s="224">
        <v>705823366.15999997</v>
      </c>
      <c r="AM7565" s="224"/>
      <c r="AN7565" s="224"/>
      <c r="AO7565" s="224"/>
      <c r="AP7565" s="224"/>
      <c r="AQ7565" s="222"/>
      <c r="AR7565" s="222"/>
      <c r="AS7565" s="222"/>
      <c r="AT7565" s="224">
        <v>705823366.15999997</v>
      </c>
      <c r="AU7565" s="222"/>
      <c r="AV7565" s="222"/>
      <c r="AW7565" s="222"/>
      <c r="AX7565" s="222"/>
      <c r="AY7565" s="227" t="s">
        <v>4571</v>
      </c>
      <c r="AZ7565" s="225" t="s">
        <v>4571</v>
      </c>
      <c r="BA7565" s="227" t="s">
        <v>4571</v>
      </c>
      <c r="BB7565" s="222"/>
      <c r="BC7565" s="222"/>
      <c r="BD7565" s="222"/>
      <c r="BE7565" s="222"/>
      <c r="BF7565" s="222"/>
      <c r="BG7565" s="222"/>
      <c r="BH7565" s="222"/>
      <c r="BI7565" s="222"/>
      <c r="BJ7565" s="222"/>
      <c r="BK7565" s="222"/>
      <c r="BL7565" s="222"/>
      <c r="BM7565" s="222"/>
      <c r="BN7565" s="228" t="s">
        <v>4578</v>
      </c>
      <c r="BO7565" s="58" t="str">
        <f t="shared" si="118"/>
        <v>境内资产</v>
      </c>
      <c r="BP7565" s="58" t="str">
        <f>IF(M7565="",VLOOKUP(D7565,Sheet4!$A$1:$B$92,2,0),VLOOKUP(Q7565,Sheet4!$A$1:$B$92,2,0))</f>
        <v>权益投资</v>
      </c>
    </row>
    <row r="7566" spans="1:68" ht="15">
      <c r="A7566" s="223" t="s">
        <v>4726</v>
      </c>
      <c r="B7566" s="222" t="s">
        <v>4727</v>
      </c>
      <c r="C7566" s="269" t="s">
        <v>1305</v>
      </c>
      <c r="D7566" s="269" t="s">
        <v>6247</v>
      </c>
      <c r="E7566" s="223" t="s">
        <v>4728</v>
      </c>
      <c r="F7566" s="222" t="s">
        <v>4727</v>
      </c>
      <c r="G7566" s="224">
        <v>1493576620.53</v>
      </c>
      <c r="H7566" s="329">
        <v>1500000000</v>
      </c>
      <c r="I7566" s="329">
        <v>1471172971.22</v>
      </c>
      <c r="J7566" s="224">
        <v>0</v>
      </c>
      <c r="K7566" s="224">
        <v>0</v>
      </c>
      <c r="L7566" s="223" t="s">
        <v>4487</v>
      </c>
      <c r="M7566" s="223"/>
      <c r="N7566" s="222"/>
      <c r="O7566" s="223"/>
      <c r="P7566" s="222"/>
      <c r="Q7566" s="222"/>
      <c r="R7566" s="222"/>
      <c r="S7566" s="222"/>
      <c r="T7566" s="224"/>
      <c r="U7566" s="224"/>
      <c r="V7566" s="224"/>
      <c r="W7566" s="222"/>
      <c r="X7566" s="222"/>
      <c r="Y7566" s="222"/>
      <c r="Z7566" s="225" t="s">
        <v>4571</v>
      </c>
      <c r="AA7566" s="229" t="s">
        <v>4571</v>
      </c>
      <c r="AB7566" s="222"/>
      <c r="AC7566" s="222"/>
      <c r="AD7566" s="222"/>
      <c r="AE7566" s="222"/>
      <c r="AF7566" s="222"/>
      <c r="AG7566" s="222"/>
      <c r="AH7566" s="222"/>
      <c r="AI7566" s="222"/>
      <c r="AJ7566" s="222"/>
      <c r="AK7566" s="222"/>
      <c r="AL7566" s="224">
        <v>1471172971.22</v>
      </c>
      <c r="AM7566" s="224"/>
      <c r="AN7566" s="224"/>
      <c r="AO7566" s="224"/>
      <c r="AP7566" s="224"/>
      <c r="AQ7566" s="222"/>
      <c r="AR7566" s="222"/>
      <c r="AS7566" s="222"/>
      <c r="AT7566" s="224">
        <v>1471172971.22</v>
      </c>
      <c r="AU7566" s="222"/>
      <c r="AV7566" s="222"/>
      <c r="AW7566" s="222"/>
      <c r="AX7566" s="222"/>
      <c r="AY7566" s="227" t="s">
        <v>4571</v>
      </c>
      <c r="AZ7566" s="225" t="s">
        <v>4571</v>
      </c>
      <c r="BA7566" s="227" t="s">
        <v>4571</v>
      </c>
      <c r="BB7566" s="222"/>
      <c r="BC7566" s="222"/>
      <c r="BD7566" s="222"/>
      <c r="BE7566" s="222"/>
      <c r="BF7566" s="222"/>
      <c r="BG7566" s="222"/>
      <c r="BH7566" s="222"/>
      <c r="BI7566" s="222"/>
      <c r="BJ7566" s="222"/>
      <c r="BK7566" s="222"/>
      <c r="BL7566" s="222"/>
      <c r="BM7566" s="222"/>
      <c r="BN7566" s="228" t="s">
        <v>4578</v>
      </c>
      <c r="BO7566" s="58" t="str">
        <f t="shared" si="118"/>
        <v>境内资产</v>
      </c>
      <c r="BP7566" s="58" t="str">
        <f>IF(M7566="",VLOOKUP(D7566,Sheet4!$A$1:$B$92,2,0),VLOOKUP(Q7566,Sheet4!$A$1:$B$92,2,0))</f>
        <v>权益投资</v>
      </c>
    </row>
    <row r="7567" spans="1:68" ht="15">
      <c r="A7567" s="223" t="s">
        <v>4729</v>
      </c>
      <c r="B7567" s="222" t="s">
        <v>4730</v>
      </c>
      <c r="C7567" s="269" t="s">
        <v>1305</v>
      </c>
      <c r="D7567" s="269" t="s">
        <v>6247</v>
      </c>
      <c r="E7567" s="223" t="s">
        <v>4731</v>
      </c>
      <c r="F7567" s="222" t="s">
        <v>4730</v>
      </c>
      <c r="G7567" s="224">
        <v>380248317.95999998</v>
      </c>
      <c r="H7567" s="329">
        <v>522783031.88</v>
      </c>
      <c r="I7567" s="329">
        <v>516757464.11000001</v>
      </c>
      <c r="J7567" s="224">
        <v>0</v>
      </c>
      <c r="K7567" s="224">
        <v>0</v>
      </c>
      <c r="L7567" s="223" t="s">
        <v>4487</v>
      </c>
      <c r="M7567" s="223"/>
      <c r="N7567" s="222"/>
      <c r="O7567" s="223"/>
      <c r="P7567" s="222"/>
      <c r="Q7567" s="222"/>
      <c r="R7567" s="222"/>
      <c r="S7567" s="222"/>
      <c r="T7567" s="224"/>
      <c r="U7567" s="224"/>
      <c r="V7567" s="224"/>
      <c r="W7567" s="222"/>
      <c r="X7567" s="222"/>
      <c r="Y7567" s="222"/>
      <c r="Z7567" s="225" t="s">
        <v>4571</v>
      </c>
      <c r="AA7567" s="229" t="s">
        <v>4571</v>
      </c>
      <c r="AB7567" s="222"/>
      <c r="AC7567" s="222"/>
      <c r="AD7567" s="222"/>
      <c r="AE7567" s="222"/>
      <c r="AF7567" s="222"/>
      <c r="AG7567" s="222"/>
      <c r="AH7567" s="222"/>
      <c r="AI7567" s="222"/>
      <c r="AJ7567" s="222"/>
      <c r="AK7567" s="222"/>
      <c r="AL7567" s="224">
        <v>516757464.11000001</v>
      </c>
      <c r="AM7567" s="224"/>
      <c r="AN7567" s="224"/>
      <c r="AO7567" s="224"/>
      <c r="AP7567" s="224"/>
      <c r="AQ7567" s="222"/>
      <c r="AR7567" s="222"/>
      <c r="AS7567" s="222"/>
      <c r="AT7567" s="224">
        <v>516757464.11000001</v>
      </c>
      <c r="AU7567" s="222"/>
      <c r="AV7567" s="222"/>
      <c r="AW7567" s="222"/>
      <c r="AX7567" s="222"/>
      <c r="AY7567" s="227" t="s">
        <v>4571</v>
      </c>
      <c r="AZ7567" s="225" t="s">
        <v>4571</v>
      </c>
      <c r="BA7567" s="227" t="s">
        <v>4571</v>
      </c>
      <c r="BB7567" s="222"/>
      <c r="BC7567" s="222"/>
      <c r="BD7567" s="222"/>
      <c r="BE7567" s="222"/>
      <c r="BF7567" s="222"/>
      <c r="BG7567" s="222"/>
      <c r="BH7567" s="222"/>
      <c r="BI7567" s="222"/>
      <c r="BJ7567" s="222"/>
      <c r="BK7567" s="222"/>
      <c r="BL7567" s="222"/>
      <c r="BM7567" s="222"/>
      <c r="BN7567" s="228" t="s">
        <v>4578</v>
      </c>
      <c r="BO7567" s="58" t="str">
        <f t="shared" si="118"/>
        <v>境内资产</v>
      </c>
      <c r="BP7567" s="58" t="str">
        <f>IF(M7567="",VLOOKUP(D7567,Sheet4!$A$1:$B$92,2,0),VLOOKUP(Q7567,Sheet4!$A$1:$B$92,2,0))</f>
        <v>权益投资</v>
      </c>
    </row>
    <row r="7568" spans="1:68" ht="15">
      <c r="A7568" s="223" t="s">
        <v>4732</v>
      </c>
      <c r="B7568" s="222" t="s">
        <v>4733</v>
      </c>
      <c r="C7568" s="269" t="s">
        <v>1305</v>
      </c>
      <c r="D7568" s="269" t="s">
        <v>6247</v>
      </c>
      <c r="E7568" s="223" t="s">
        <v>4734</v>
      </c>
      <c r="F7568" s="222" t="s">
        <v>4733</v>
      </c>
      <c r="G7568" s="224">
        <v>1216076216.45</v>
      </c>
      <c r="H7568" s="329">
        <v>2500000000</v>
      </c>
      <c r="I7568" s="329">
        <v>2400534451.27</v>
      </c>
      <c r="J7568" s="224">
        <v>0</v>
      </c>
      <c r="K7568" s="224">
        <v>0</v>
      </c>
      <c r="L7568" s="223" t="s">
        <v>4487</v>
      </c>
      <c r="M7568" s="223"/>
      <c r="N7568" s="222"/>
      <c r="O7568" s="223"/>
      <c r="P7568" s="222"/>
      <c r="Q7568" s="222"/>
      <c r="R7568" s="222"/>
      <c r="S7568" s="222"/>
      <c r="T7568" s="224"/>
      <c r="U7568" s="224"/>
      <c r="V7568" s="224"/>
      <c r="W7568" s="222"/>
      <c r="X7568" s="222"/>
      <c r="Y7568" s="222"/>
      <c r="Z7568" s="225" t="s">
        <v>4571</v>
      </c>
      <c r="AA7568" s="229" t="s">
        <v>4571</v>
      </c>
      <c r="AB7568" s="222"/>
      <c r="AC7568" s="222"/>
      <c r="AD7568" s="222"/>
      <c r="AE7568" s="222"/>
      <c r="AF7568" s="222"/>
      <c r="AG7568" s="222"/>
      <c r="AH7568" s="222"/>
      <c r="AI7568" s="222"/>
      <c r="AJ7568" s="222"/>
      <c r="AK7568" s="222"/>
      <c r="AL7568" s="224">
        <v>2400534451.27</v>
      </c>
      <c r="AM7568" s="224"/>
      <c r="AN7568" s="224"/>
      <c r="AO7568" s="224"/>
      <c r="AP7568" s="224"/>
      <c r="AQ7568" s="222"/>
      <c r="AR7568" s="222"/>
      <c r="AS7568" s="222"/>
      <c r="AT7568" s="224">
        <v>2400534451.27</v>
      </c>
      <c r="AU7568" s="222"/>
      <c r="AV7568" s="222"/>
      <c r="AW7568" s="222"/>
      <c r="AX7568" s="222"/>
      <c r="AY7568" s="227" t="s">
        <v>4571</v>
      </c>
      <c r="AZ7568" s="225" t="s">
        <v>4571</v>
      </c>
      <c r="BA7568" s="227" t="s">
        <v>4571</v>
      </c>
      <c r="BB7568" s="222"/>
      <c r="BC7568" s="222"/>
      <c r="BD7568" s="222"/>
      <c r="BE7568" s="222"/>
      <c r="BF7568" s="222"/>
      <c r="BG7568" s="222"/>
      <c r="BH7568" s="222"/>
      <c r="BI7568" s="222"/>
      <c r="BJ7568" s="222"/>
      <c r="BK7568" s="222"/>
      <c r="BL7568" s="222"/>
      <c r="BM7568" s="222"/>
      <c r="BN7568" s="228" t="s">
        <v>4578</v>
      </c>
      <c r="BO7568" s="58" t="str">
        <f t="shared" si="118"/>
        <v>境内资产</v>
      </c>
      <c r="BP7568" s="58" t="str">
        <f>IF(M7568="",VLOOKUP(D7568,Sheet4!$A$1:$B$92,2,0),VLOOKUP(Q7568,Sheet4!$A$1:$B$92,2,0))</f>
        <v>权益投资</v>
      </c>
    </row>
    <row r="7569" spans="1:68" ht="15">
      <c r="A7569" s="222" t="s">
        <v>4735</v>
      </c>
      <c r="B7569" s="222" t="s">
        <v>4735</v>
      </c>
      <c r="C7569" s="269" t="s">
        <v>222</v>
      </c>
      <c r="D7569" s="269" t="s">
        <v>221</v>
      </c>
      <c r="E7569" s="223" t="s">
        <v>4571</v>
      </c>
      <c r="F7569" s="222" t="s">
        <v>4736</v>
      </c>
      <c r="G7569" s="224">
        <v>0</v>
      </c>
      <c r="H7569" s="329">
        <v>5007.54</v>
      </c>
      <c r="I7569" s="329">
        <v>5007.54</v>
      </c>
      <c r="J7569" s="224">
        <v>0</v>
      </c>
      <c r="K7569" s="224">
        <v>0</v>
      </c>
      <c r="L7569" s="223" t="s">
        <v>4487</v>
      </c>
      <c r="M7569" s="223"/>
      <c r="N7569" s="222"/>
      <c r="O7569" s="223"/>
      <c r="P7569" s="222"/>
      <c r="Q7569" s="222"/>
      <c r="R7569" s="222"/>
      <c r="S7569" s="222"/>
      <c r="T7569" s="224"/>
      <c r="U7569" s="224"/>
      <c r="V7569" s="224"/>
      <c r="W7569" s="222"/>
      <c r="X7569" s="222"/>
      <c r="Y7569" s="222"/>
      <c r="Z7569" s="225" t="s">
        <v>4571</v>
      </c>
      <c r="AA7569" s="226" t="s">
        <v>4571</v>
      </c>
      <c r="AB7569" s="222"/>
      <c r="AC7569" s="222"/>
      <c r="AD7569" s="222"/>
      <c r="AE7569" s="222"/>
      <c r="AF7569" s="222"/>
      <c r="AG7569" s="222"/>
      <c r="AH7569" s="222"/>
      <c r="AI7569" s="222"/>
      <c r="AJ7569" s="222"/>
      <c r="AK7569" s="222"/>
      <c r="AL7569" s="224">
        <v>5007.54</v>
      </c>
      <c r="AM7569" s="224"/>
      <c r="AN7569" s="224"/>
      <c r="AO7569" s="224"/>
      <c r="AP7569" s="224"/>
      <c r="AQ7569" s="222"/>
      <c r="AR7569" s="222"/>
      <c r="AS7569" s="222"/>
      <c r="AT7569" s="224">
        <v>5007.54</v>
      </c>
      <c r="AU7569" s="222"/>
      <c r="AV7569" s="222"/>
      <c r="AW7569" s="222"/>
      <c r="AX7569" s="222"/>
      <c r="AY7569" s="227" t="s">
        <v>4571</v>
      </c>
      <c r="AZ7569" s="225" t="s">
        <v>4571</v>
      </c>
      <c r="BA7569" s="227" t="s">
        <v>4571</v>
      </c>
      <c r="BB7569" s="222"/>
      <c r="BC7569" s="222"/>
      <c r="BD7569" s="222"/>
      <c r="BE7569" s="222"/>
      <c r="BF7569" s="222"/>
      <c r="BG7569" s="222"/>
      <c r="BH7569" s="222"/>
      <c r="BI7569" s="222"/>
      <c r="BJ7569" s="222"/>
      <c r="BK7569" s="222"/>
      <c r="BL7569" s="222"/>
      <c r="BM7569" s="222"/>
      <c r="BN7569" s="228" t="s">
        <v>4573</v>
      </c>
      <c r="BO7569" s="58" t="str">
        <f t="shared" si="118"/>
        <v>境内资产</v>
      </c>
      <c r="BP7569" s="58" t="str">
        <f>IF(M7569="",VLOOKUP(D7569,Sheet4!$A$1:$B$92,2,0),VLOOKUP(Q7569,Sheet4!$A$1:$B$92,2,0))</f>
        <v>活期存款</v>
      </c>
    </row>
    <row r="7570" spans="1:68" ht="15">
      <c r="A7570" s="222" t="s">
        <v>4735</v>
      </c>
      <c r="B7570" s="222" t="s">
        <v>4735</v>
      </c>
      <c r="C7570" s="269" t="s">
        <v>222</v>
      </c>
      <c r="D7570" s="269" t="s">
        <v>221</v>
      </c>
      <c r="E7570" s="223" t="s">
        <v>4571</v>
      </c>
      <c r="F7570" s="222" t="s">
        <v>4736</v>
      </c>
      <c r="G7570" s="224">
        <v>0</v>
      </c>
      <c r="H7570" s="329">
        <v>3338.36</v>
      </c>
      <c r="I7570" s="329">
        <v>3338.36</v>
      </c>
      <c r="J7570" s="224">
        <v>0</v>
      </c>
      <c r="K7570" s="224">
        <v>0</v>
      </c>
      <c r="L7570" s="223" t="s">
        <v>4487</v>
      </c>
      <c r="M7570" s="223"/>
      <c r="N7570" s="222"/>
      <c r="O7570" s="223"/>
      <c r="P7570" s="222"/>
      <c r="Q7570" s="222"/>
      <c r="R7570" s="222"/>
      <c r="S7570" s="222"/>
      <c r="T7570" s="224"/>
      <c r="U7570" s="224"/>
      <c r="V7570" s="224"/>
      <c r="W7570" s="222"/>
      <c r="X7570" s="222"/>
      <c r="Y7570" s="222"/>
      <c r="Z7570" s="225" t="s">
        <v>4571</v>
      </c>
      <c r="AA7570" s="229" t="s">
        <v>4571</v>
      </c>
      <c r="AB7570" s="222"/>
      <c r="AC7570" s="222"/>
      <c r="AD7570" s="222"/>
      <c r="AE7570" s="222"/>
      <c r="AF7570" s="222"/>
      <c r="AG7570" s="222"/>
      <c r="AH7570" s="222"/>
      <c r="AI7570" s="222"/>
      <c r="AJ7570" s="222"/>
      <c r="AK7570" s="222"/>
      <c r="AL7570" s="224">
        <v>3338.36</v>
      </c>
      <c r="AM7570" s="224"/>
      <c r="AN7570" s="224"/>
      <c r="AO7570" s="224"/>
      <c r="AP7570" s="224"/>
      <c r="AQ7570" s="222"/>
      <c r="AR7570" s="222"/>
      <c r="AS7570" s="222"/>
      <c r="AT7570" s="224">
        <v>3338.36</v>
      </c>
      <c r="AU7570" s="222"/>
      <c r="AV7570" s="222"/>
      <c r="AW7570" s="222"/>
      <c r="AX7570" s="222"/>
      <c r="AY7570" s="227" t="s">
        <v>4571</v>
      </c>
      <c r="AZ7570" s="225" t="s">
        <v>4571</v>
      </c>
      <c r="BA7570" s="227" t="s">
        <v>4571</v>
      </c>
      <c r="BB7570" s="222"/>
      <c r="BC7570" s="222"/>
      <c r="BD7570" s="222"/>
      <c r="BE7570" s="222"/>
      <c r="BF7570" s="222"/>
      <c r="BG7570" s="222"/>
      <c r="BH7570" s="222"/>
      <c r="BI7570" s="222"/>
      <c r="BJ7570" s="222"/>
      <c r="BK7570" s="222"/>
      <c r="BL7570" s="222"/>
      <c r="BM7570" s="222"/>
      <c r="BN7570" s="228" t="s">
        <v>4573</v>
      </c>
      <c r="BO7570" s="58" t="str">
        <f t="shared" si="118"/>
        <v>境内资产</v>
      </c>
      <c r="BP7570" s="58" t="str">
        <f>IF(M7570="",VLOOKUP(D7570,Sheet4!$A$1:$B$92,2,0),VLOOKUP(Q7570,Sheet4!$A$1:$B$92,2,0))</f>
        <v>活期存款</v>
      </c>
    </row>
    <row r="7571" spans="1:68" ht="15">
      <c r="A7571" s="223" t="s">
        <v>4737</v>
      </c>
      <c r="B7571" s="222" t="s">
        <v>4738</v>
      </c>
      <c r="C7571" s="269" t="s">
        <v>4739</v>
      </c>
      <c r="D7571" s="269" t="s">
        <v>4740</v>
      </c>
      <c r="E7571" s="223"/>
      <c r="F7571" s="222" t="s">
        <v>4737</v>
      </c>
      <c r="G7571" s="224">
        <v>9057228691</v>
      </c>
      <c r="H7571" s="329">
        <v>9057228691</v>
      </c>
      <c r="I7571" s="329">
        <v>9057228691</v>
      </c>
      <c r="J7571" s="224">
        <v>0</v>
      </c>
      <c r="K7571" s="224">
        <v>0</v>
      </c>
      <c r="L7571" s="223" t="s">
        <v>4487</v>
      </c>
      <c r="M7571" s="223"/>
      <c r="N7571" s="222"/>
      <c r="O7571" s="223"/>
      <c r="P7571" s="222"/>
      <c r="Q7571" s="222"/>
      <c r="R7571" s="222"/>
      <c r="S7571" s="222"/>
      <c r="T7571" s="224"/>
      <c r="U7571" s="224"/>
      <c r="V7571" s="224"/>
      <c r="W7571" s="222"/>
      <c r="X7571" s="222"/>
      <c r="Y7571" s="222"/>
      <c r="Z7571" s="225" t="s">
        <v>4571</v>
      </c>
      <c r="AA7571" s="229" t="s">
        <v>4571</v>
      </c>
      <c r="AB7571" s="222"/>
      <c r="AC7571" s="222"/>
      <c r="AD7571" s="222"/>
      <c r="AE7571" s="222"/>
      <c r="AF7571" s="222"/>
      <c r="AG7571" s="222"/>
      <c r="AH7571" s="222"/>
      <c r="AI7571" s="222"/>
      <c r="AJ7571" s="222"/>
      <c r="AK7571" s="222"/>
      <c r="AL7571" s="224">
        <v>9057228691</v>
      </c>
      <c r="AM7571" s="224"/>
      <c r="AN7571" s="224"/>
      <c r="AO7571" s="224"/>
      <c r="AP7571" s="224"/>
      <c r="AQ7571" s="222" t="s">
        <v>4741</v>
      </c>
      <c r="AR7571" s="230">
        <v>44317</v>
      </c>
      <c r="AS7571" s="225" t="s">
        <v>4742</v>
      </c>
      <c r="AT7571" s="224">
        <v>9057228691</v>
      </c>
      <c r="AU7571" s="222"/>
      <c r="AV7571" s="222"/>
      <c r="AW7571" s="222"/>
      <c r="AX7571" s="222"/>
      <c r="AY7571" s="227" t="s">
        <v>4571</v>
      </c>
      <c r="AZ7571" s="225" t="s">
        <v>4571</v>
      </c>
      <c r="BA7571" s="227" t="s">
        <v>4571</v>
      </c>
      <c r="BB7571" s="222"/>
      <c r="BC7571" s="222"/>
      <c r="BD7571" s="222"/>
      <c r="BE7571" s="222"/>
      <c r="BF7571" s="222"/>
      <c r="BG7571" s="222"/>
      <c r="BH7571" s="222"/>
      <c r="BI7571" s="222"/>
      <c r="BJ7571" s="222"/>
      <c r="BK7571" s="222"/>
      <c r="BL7571" s="222"/>
      <c r="BM7571" s="222"/>
      <c r="BN7571" s="228" t="s">
        <v>4576</v>
      </c>
      <c r="BO7571" s="58" t="str">
        <f t="shared" si="118"/>
        <v>境内资产</v>
      </c>
      <c r="BP7571" s="58" t="str">
        <f>IF(M7571="",VLOOKUP(D7571,Sheet4!$A$1:$B$92,2,0),VLOOKUP(Q7571,Sheet4!$A$1:$B$92,2,0))</f>
        <v>投资性房地产</v>
      </c>
    </row>
    <row r="7572" spans="1:68" ht="15">
      <c r="A7572" s="222" t="s">
        <v>4570</v>
      </c>
      <c r="B7572" s="222" t="s">
        <v>4570</v>
      </c>
      <c r="C7572" s="269" t="s">
        <v>222</v>
      </c>
      <c r="D7572" s="269" t="s">
        <v>221</v>
      </c>
      <c r="E7572" s="223" t="s">
        <v>4571</v>
      </c>
      <c r="F7572" s="222" t="s">
        <v>4572</v>
      </c>
      <c r="G7572" s="224">
        <v>0</v>
      </c>
      <c r="H7572" s="329">
        <v>25858.83</v>
      </c>
      <c r="I7572" s="329">
        <v>25858.83</v>
      </c>
      <c r="J7572" s="224">
        <v>2623.29</v>
      </c>
      <c r="K7572" s="224">
        <v>0</v>
      </c>
      <c r="L7572" s="223" t="s">
        <v>4489</v>
      </c>
      <c r="M7572" s="223"/>
      <c r="N7572" s="222"/>
      <c r="O7572" s="223"/>
      <c r="P7572" s="222"/>
      <c r="Q7572" s="222"/>
      <c r="R7572" s="222"/>
      <c r="S7572" s="222"/>
      <c r="T7572" s="224"/>
      <c r="U7572" s="224"/>
      <c r="V7572" s="224"/>
      <c r="W7572" s="222"/>
      <c r="X7572" s="222"/>
      <c r="Y7572" s="222"/>
      <c r="Z7572" s="225" t="s">
        <v>4571</v>
      </c>
      <c r="AA7572" s="226" t="s">
        <v>4571</v>
      </c>
      <c r="AB7572" s="222"/>
      <c r="AC7572" s="222"/>
      <c r="AD7572" s="222"/>
      <c r="AE7572" s="222"/>
      <c r="AF7572" s="222"/>
      <c r="AG7572" s="222"/>
      <c r="AH7572" s="222"/>
      <c r="AI7572" s="222"/>
      <c r="AJ7572" s="222"/>
      <c r="AK7572" s="222"/>
      <c r="AL7572" s="224">
        <v>25858.83</v>
      </c>
      <c r="AM7572" s="224"/>
      <c r="AN7572" s="224"/>
      <c r="AO7572" s="224"/>
      <c r="AP7572" s="224"/>
      <c r="AQ7572" s="222"/>
      <c r="AR7572" s="222"/>
      <c r="AS7572" s="222"/>
      <c r="AT7572" s="224">
        <v>25858.83</v>
      </c>
      <c r="AU7572" s="222"/>
      <c r="AV7572" s="222"/>
      <c r="AW7572" s="222"/>
      <c r="AX7572" s="222"/>
      <c r="AY7572" s="227" t="s">
        <v>4571</v>
      </c>
      <c r="AZ7572" s="225" t="s">
        <v>4571</v>
      </c>
      <c r="BA7572" s="227" t="s">
        <v>4571</v>
      </c>
      <c r="BB7572" s="222"/>
      <c r="BC7572" s="222"/>
      <c r="BD7572" s="222"/>
      <c r="BE7572" s="222"/>
      <c r="BF7572" s="222"/>
      <c r="BG7572" s="222"/>
      <c r="BH7572" s="222"/>
      <c r="BI7572" s="222"/>
      <c r="BJ7572" s="222"/>
      <c r="BK7572" s="222"/>
      <c r="BL7572" s="222"/>
      <c r="BM7572" s="222"/>
      <c r="BN7572" s="228" t="s">
        <v>4573</v>
      </c>
      <c r="BO7572" s="58" t="str">
        <f t="shared" si="118"/>
        <v>境内资产</v>
      </c>
      <c r="BP7572" s="58" t="str">
        <f>IF(M7572="",VLOOKUP(D7572,Sheet4!$A$1:$B$92,2,0),VLOOKUP(Q7572,Sheet4!$A$1:$B$92,2,0))</f>
        <v>活期存款</v>
      </c>
    </row>
    <row r="7573" spans="1:68" ht="15">
      <c r="A7573" s="223" t="s">
        <v>4743</v>
      </c>
      <c r="B7573" s="222" t="s">
        <v>4744</v>
      </c>
      <c r="C7573" s="269" t="s">
        <v>821</v>
      </c>
      <c r="D7573" s="269" t="s">
        <v>822</v>
      </c>
      <c r="E7573" s="223" t="s">
        <v>4571</v>
      </c>
      <c r="F7573" s="222" t="s">
        <v>4745</v>
      </c>
      <c r="G7573" s="224">
        <v>0</v>
      </c>
      <c r="H7573" s="329">
        <v>5000000000</v>
      </c>
      <c r="I7573" s="329">
        <v>5000000000</v>
      </c>
      <c r="J7573" s="224">
        <v>29375000</v>
      </c>
      <c r="K7573" s="224">
        <v>0</v>
      </c>
      <c r="L7573" s="223" t="s">
        <v>4489</v>
      </c>
      <c r="M7573" s="223"/>
      <c r="N7573" s="222"/>
      <c r="O7573" s="223"/>
      <c r="P7573" s="222"/>
      <c r="Q7573" s="222"/>
      <c r="R7573" s="222"/>
      <c r="S7573" s="222"/>
      <c r="T7573" s="224"/>
      <c r="U7573" s="224"/>
      <c r="V7573" s="224"/>
      <c r="W7573" s="222"/>
      <c r="X7573" s="222"/>
      <c r="Y7573" s="222"/>
      <c r="Z7573" s="225" t="s">
        <v>4571</v>
      </c>
      <c r="AA7573" s="229" t="s">
        <v>4571</v>
      </c>
      <c r="AB7573" s="222"/>
      <c r="AC7573" s="222"/>
      <c r="AD7573" s="222"/>
      <c r="AE7573" s="222"/>
      <c r="AF7573" s="222"/>
      <c r="AG7573" s="222"/>
      <c r="AH7573" s="222"/>
      <c r="AI7573" s="222"/>
      <c r="AJ7573" s="222"/>
      <c r="AK7573" s="222"/>
      <c r="AL7573" s="224">
        <v>5000000000</v>
      </c>
      <c r="AM7573" s="224"/>
      <c r="AN7573" s="224"/>
      <c r="AO7573" s="224"/>
      <c r="AP7573" s="224"/>
      <c r="AQ7573" s="222"/>
      <c r="AR7573" s="222"/>
      <c r="AS7573" s="222"/>
      <c r="AT7573" s="224">
        <v>5000000000</v>
      </c>
      <c r="AU7573" s="222"/>
      <c r="AV7573" s="222"/>
      <c r="AW7573" s="222" t="s">
        <v>2412</v>
      </c>
      <c r="AX7573" s="222">
        <v>12.12</v>
      </c>
      <c r="AY7573" s="227" t="s">
        <v>4571</v>
      </c>
      <c r="AZ7573" s="225" t="s">
        <v>4571</v>
      </c>
      <c r="BA7573" s="227" t="s">
        <v>4571</v>
      </c>
      <c r="BB7573" s="222"/>
      <c r="BC7573" s="222"/>
      <c r="BD7573" s="222"/>
      <c r="BE7573" s="222"/>
      <c r="BF7573" s="222"/>
      <c r="BG7573" s="222"/>
      <c r="BH7573" s="222"/>
      <c r="BI7573" s="222"/>
      <c r="BJ7573" s="222"/>
      <c r="BK7573" s="222"/>
      <c r="BL7573" s="222"/>
      <c r="BM7573" s="222"/>
      <c r="BN7573" s="228" t="s">
        <v>4578</v>
      </c>
      <c r="BO7573" s="58" t="str">
        <f t="shared" si="118"/>
        <v>境内资产</v>
      </c>
      <c r="BP7573" s="58" t="str">
        <f>IF(M7573="",VLOOKUP(D7573,Sheet4!$A$1:$B$92,2,0),VLOOKUP(Q7573,Sheet4!$A$1:$B$92,2,0))</f>
        <v>协议存款</v>
      </c>
    </row>
    <row r="7574" spans="1:68" ht="15">
      <c r="A7574" s="223" t="s">
        <v>4574</v>
      </c>
      <c r="B7574" s="222" t="s">
        <v>4746</v>
      </c>
      <c r="C7574" s="269" t="s">
        <v>222</v>
      </c>
      <c r="D7574" s="269" t="s">
        <v>820</v>
      </c>
      <c r="E7574" s="223" t="s">
        <v>4571</v>
      </c>
      <c r="F7574" s="222" t="s">
        <v>1669</v>
      </c>
      <c r="G7574" s="224">
        <v>0</v>
      </c>
      <c r="H7574" s="329">
        <v>128210.87</v>
      </c>
      <c r="I7574" s="329">
        <v>128210.87</v>
      </c>
      <c r="J7574" s="224">
        <v>9350.66</v>
      </c>
      <c r="K7574" s="224">
        <v>0</v>
      </c>
      <c r="L7574" s="223" t="s">
        <v>4489</v>
      </c>
      <c r="M7574" s="223"/>
      <c r="N7574" s="222"/>
      <c r="O7574" s="223"/>
      <c r="P7574" s="222"/>
      <c r="Q7574" s="222"/>
      <c r="R7574" s="222"/>
      <c r="S7574" s="222"/>
      <c r="T7574" s="224"/>
      <c r="U7574" s="224"/>
      <c r="V7574" s="224"/>
      <c r="W7574" s="222"/>
      <c r="X7574" s="222"/>
      <c r="Y7574" s="222"/>
      <c r="Z7574" s="225" t="s">
        <v>4571</v>
      </c>
      <c r="AA7574" s="229" t="s">
        <v>4571</v>
      </c>
      <c r="AB7574" s="222"/>
      <c r="AC7574" s="222"/>
      <c r="AD7574" s="222"/>
      <c r="AE7574" s="222"/>
      <c r="AF7574" s="222"/>
      <c r="AG7574" s="222"/>
      <c r="AH7574" s="222"/>
      <c r="AI7574" s="222"/>
      <c r="AJ7574" s="222"/>
      <c r="AK7574" s="222"/>
      <c r="AL7574" s="224">
        <v>128210.87</v>
      </c>
      <c r="AM7574" s="224"/>
      <c r="AN7574" s="224"/>
      <c r="AO7574" s="224"/>
      <c r="AP7574" s="224"/>
      <c r="AQ7574" s="222"/>
      <c r="AR7574" s="222"/>
      <c r="AS7574" s="222"/>
      <c r="AT7574" s="224">
        <v>128210.87</v>
      </c>
      <c r="AU7574" s="222"/>
      <c r="AV7574" s="222"/>
      <c r="AW7574" s="222"/>
      <c r="AX7574" s="222"/>
      <c r="AY7574" s="227" t="s">
        <v>4571</v>
      </c>
      <c r="AZ7574" s="225" t="s">
        <v>4571</v>
      </c>
      <c r="BA7574" s="227" t="s">
        <v>4571</v>
      </c>
      <c r="BB7574" s="222"/>
      <c r="BC7574" s="222"/>
      <c r="BD7574" s="222"/>
      <c r="BE7574" s="222"/>
      <c r="BF7574" s="222"/>
      <c r="BG7574" s="222"/>
      <c r="BH7574" s="222"/>
      <c r="BI7574" s="222"/>
      <c r="BJ7574" s="222"/>
      <c r="BK7574" s="222"/>
      <c r="BL7574" s="222"/>
      <c r="BM7574" s="222"/>
      <c r="BN7574" s="228" t="s">
        <v>4573</v>
      </c>
      <c r="BO7574" s="58" t="str">
        <f t="shared" si="118"/>
        <v>境内资产</v>
      </c>
      <c r="BP7574" s="58" t="str">
        <f>IF(M7574="",VLOOKUP(D7574,Sheet4!$A$1:$B$92,2,0),VLOOKUP(Q7574,Sheet4!$A$1:$B$92,2,0))</f>
        <v>流动性管理工具</v>
      </c>
    </row>
    <row r="7575" spans="1:68" ht="15">
      <c r="A7575" s="223" t="s">
        <v>4747</v>
      </c>
      <c r="B7575" s="222" t="s">
        <v>4748</v>
      </c>
      <c r="C7575" s="269" t="s">
        <v>1305</v>
      </c>
      <c r="D7575" s="269" t="s">
        <v>6247</v>
      </c>
      <c r="E7575" s="223" t="s">
        <v>4749</v>
      </c>
      <c r="F7575" s="222" t="s">
        <v>4748</v>
      </c>
      <c r="G7575" s="224">
        <v>377534560</v>
      </c>
      <c r="H7575" s="329">
        <v>395996000</v>
      </c>
      <c r="I7575" s="329">
        <v>449794674.77999997</v>
      </c>
      <c r="J7575" s="224">
        <v>0</v>
      </c>
      <c r="K7575" s="224">
        <v>0</v>
      </c>
      <c r="L7575" s="223" t="s">
        <v>4489</v>
      </c>
      <c r="M7575" s="223"/>
      <c r="N7575" s="222"/>
      <c r="O7575" s="223"/>
      <c r="P7575" s="222"/>
      <c r="Q7575" s="222"/>
      <c r="R7575" s="222"/>
      <c r="S7575" s="222"/>
      <c r="T7575" s="224"/>
      <c r="U7575" s="224"/>
      <c r="V7575" s="224"/>
      <c r="W7575" s="222"/>
      <c r="X7575" s="222"/>
      <c r="Y7575" s="222"/>
      <c r="Z7575" s="225" t="s">
        <v>4571</v>
      </c>
      <c r="AA7575" s="229" t="s">
        <v>4571</v>
      </c>
      <c r="AB7575" s="222"/>
      <c r="AC7575" s="222"/>
      <c r="AD7575" s="222"/>
      <c r="AE7575" s="222"/>
      <c r="AF7575" s="222"/>
      <c r="AG7575" s="222"/>
      <c r="AH7575" s="222"/>
      <c r="AI7575" s="222"/>
      <c r="AJ7575" s="222"/>
      <c r="AK7575" s="222"/>
      <c r="AL7575" s="224">
        <v>449794674.77999997</v>
      </c>
      <c r="AM7575" s="224"/>
      <c r="AN7575" s="224"/>
      <c r="AO7575" s="224"/>
      <c r="AP7575" s="224"/>
      <c r="AQ7575" s="222"/>
      <c r="AR7575" s="222"/>
      <c r="AS7575" s="222"/>
      <c r="AT7575" s="224">
        <v>449794674.77999997</v>
      </c>
      <c r="AU7575" s="222"/>
      <c r="AV7575" s="222"/>
      <c r="AW7575" s="222"/>
      <c r="AX7575" s="222"/>
      <c r="AY7575" s="227" t="s">
        <v>4571</v>
      </c>
      <c r="AZ7575" s="225" t="s">
        <v>4571</v>
      </c>
      <c r="BA7575" s="227" t="s">
        <v>4571</v>
      </c>
      <c r="BB7575" s="222"/>
      <c r="BC7575" s="222"/>
      <c r="BD7575" s="222"/>
      <c r="BE7575" s="222"/>
      <c r="BF7575" s="222"/>
      <c r="BG7575" s="222"/>
      <c r="BH7575" s="222"/>
      <c r="BI7575" s="222"/>
      <c r="BJ7575" s="222"/>
      <c r="BK7575" s="222"/>
      <c r="BL7575" s="222"/>
      <c r="BM7575" s="222"/>
      <c r="BN7575" s="228" t="s">
        <v>4578</v>
      </c>
      <c r="BO7575" s="58" t="str">
        <f t="shared" si="118"/>
        <v>境内资产</v>
      </c>
      <c r="BP7575" s="58" t="str">
        <f>IF(M7575="",VLOOKUP(D7575,Sheet4!$A$1:$B$92,2,0),VLOOKUP(Q7575,Sheet4!$A$1:$B$92,2,0))</f>
        <v>权益投资</v>
      </c>
    </row>
    <row r="7576" spans="1:68" ht="15">
      <c r="A7576" s="223" t="s">
        <v>4750</v>
      </c>
      <c r="B7576" s="222" t="s">
        <v>4751</v>
      </c>
      <c r="C7576" s="269" t="s">
        <v>1305</v>
      </c>
      <c r="D7576" s="269" t="s">
        <v>6247</v>
      </c>
      <c r="E7576" s="223" t="s">
        <v>4752</v>
      </c>
      <c r="F7576" s="222" t="s">
        <v>4751</v>
      </c>
      <c r="G7576" s="224">
        <v>94908445.980000004</v>
      </c>
      <c r="H7576" s="329">
        <v>98999000</v>
      </c>
      <c r="I7576" s="329">
        <v>101248330.17</v>
      </c>
      <c r="J7576" s="224">
        <v>0</v>
      </c>
      <c r="K7576" s="224">
        <v>0</v>
      </c>
      <c r="L7576" s="223" t="s">
        <v>4489</v>
      </c>
      <c r="M7576" s="223"/>
      <c r="N7576" s="222"/>
      <c r="O7576" s="223"/>
      <c r="P7576" s="222"/>
      <c r="Q7576" s="222"/>
      <c r="R7576" s="222"/>
      <c r="S7576" s="222"/>
      <c r="T7576" s="224"/>
      <c r="U7576" s="224"/>
      <c r="V7576" s="224"/>
      <c r="W7576" s="222"/>
      <c r="X7576" s="222"/>
      <c r="Y7576" s="222"/>
      <c r="Z7576" s="225" t="s">
        <v>4571</v>
      </c>
      <c r="AA7576" s="229" t="s">
        <v>4571</v>
      </c>
      <c r="AB7576" s="222"/>
      <c r="AC7576" s="222"/>
      <c r="AD7576" s="222"/>
      <c r="AE7576" s="222"/>
      <c r="AF7576" s="222"/>
      <c r="AG7576" s="222"/>
      <c r="AH7576" s="222"/>
      <c r="AI7576" s="222"/>
      <c r="AJ7576" s="222"/>
      <c r="AK7576" s="222"/>
      <c r="AL7576" s="224">
        <v>101248330.17</v>
      </c>
      <c r="AM7576" s="224"/>
      <c r="AN7576" s="224"/>
      <c r="AO7576" s="224"/>
      <c r="AP7576" s="224"/>
      <c r="AQ7576" s="222"/>
      <c r="AR7576" s="222"/>
      <c r="AS7576" s="222"/>
      <c r="AT7576" s="224">
        <v>101248330.17</v>
      </c>
      <c r="AU7576" s="222"/>
      <c r="AV7576" s="222"/>
      <c r="AW7576" s="222"/>
      <c r="AX7576" s="222"/>
      <c r="AY7576" s="227" t="s">
        <v>4571</v>
      </c>
      <c r="AZ7576" s="225" t="s">
        <v>4571</v>
      </c>
      <c r="BA7576" s="227" t="s">
        <v>4571</v>
      </c>
      <c r="BB7576" s="222"/>
      <c r="BC7576" s="222"/>
      <c r="BD7576" s="222"/>
      <c r="BE7576" s="222"/>
      <c r="BF7576" s="222"/>
      <c r="BG7576" s="222"/>
      <c r="BH7576" s="222"/>
      <c r="BI7576" s="222"/>
      <c r="BJ7576" s="222"/>
      <c r="BK7576" s="222"/>
      <c r="BL7576" s="222"/>
      <c r="BM7576" s="222"/>
      <c r="BN7576" s="228" t="s">
        <v>4578</v>
      </c>
      <c r="BO7576" s="58" t="str">
        <f t="shared" si="118"/>
        <v>境内资产</v>
      </c>
      <c r="BP7576" s="58" t="str">
        <f>IF(M7576="",VLOOKUP(D7576,Sheet4!$A$1:$B$92,2,0),VLOOKUP(Q7576,Sheet4!$A$1:$B$92,2,0))</f>
        <v>权益投资</v>
      </c>
    </row>
    <row r="7577" spans="1:68" ht="15">
      <c r="A7577" s="223" t="s">
        <v>4753</v>
      </c>
      <c r="B7577" s="223" t="s">
        <v>4753</v>
      </c>
      <c r="C7577" s="269" t="s">
        <v>5349</v>
      </c>
      <c r="D7577" s="270" t="s">
        <v>672</v>
      </c>
      <c r="E7577" s="223" t="s">
        <v>4754</v>
      </c>
      <c r="F7577" s="222" t="s">
        <v>4755</v>
      </c>
      <c r="G7577" s="224">
        <v>96</v>
      </c>
      <c r="H7577" s="329">
        <v>1272.82</v>
      </c>
      <c r="I7577" s="329">
        <v>972.48</v>
      </c>
      <c r="J7577" s="224">
        <v>0</v>
      </c>
      <c r="K7577" s="224">
        <v>0</v>
      </c>
      <c r="L7577" s="223" t="s">
        <v>4489</v>
      </c>
      <c r="M7577" s="223"/>
      <c r="N7577" s="222"/>
      <c r="O7577" s="223"/>
      <c r="P7577" s="222"/>
      <c r="Q7577" s="222"/>
      <c r="R7577" s="222"/>
      <c r="S7577" s="222"/>
      <c r="T7577" s="224"/>
      <c r="U7577" s="224"/>
      <c r="V7577" s="224"/>
      <c r="W7577" s="222"/>
      <c r="X7577" s="222"/>
      <c r="Y7577" s="222"/>
      <c r="Z7577" s="225" t="s">
        <v>68</v>
      </c>
      <c r="AA7577" s="229">
        <v>9.3444298437728094E-8</v>
      </c>
      <c r="AB7577" s="222"/>
      <c r="AC7577" s="222"/>
      <c r="AD7577" s="222"/>
      <c r="AE7577" s="222"/>
      <c r="AF7577" s="222"/>
      <c r="AG7577" s="222"/>
      <c r="AH7577" s="222"/>
      <c r="AI7577" s="222"/>
      <c r="AJ7577" s="222"/>
      <c r="AK7577" s="222"/>
      <c r="AL7577" s="224">
        <v>972.48</v>
      </c>
      <c r="AM7577" s="224"/>
      <c r="AN7577" s="224"/>
      <c r="AO7577" s="224"/>
      <c r="AP7577" s="224"/>
      <c r="AQ7577" s="222"/>
      <c r="AR7577" s="222"/>
      <c r="AS7577" s="222"/>
      <c r="AT7577" s="224">
        <v>972.48</v>
      </c>
      <c r="AU7577" s="222"/>
      <c r="AV7577" s="222"/>
      <c r="AW7577" s="222"/>
      <c r="AX7577" s="222"/>
      <c r="AY7577" s="227" t="s">
        <v>4571</v>
      </c>
      <c r="AZ7577" s="225" t="s">
        <v>4571</v>
      </c>
      <c r="BA7577" s="227" t="s">
        <v>4571</v>
      </c>
      <c r="BB7577" s="222"/>
      <c r="BC7577" s="222"/>
      <c r="BD7577" s="222"/>
      <c r="BE7577" s="222"/>
      <c r="BF7577" s="222"/>
      <c r="BG7577" s="222"/>
      <c r="BH7577" s="222"/>
      <c r="BI7577" s="222"/>
      <c r="BJ7577" s="222"/>
      <c r="BK7577" s="222"/>
      <c r="BL7577" s="222"/>
      <c r="BM7577" s="222"/>
      <c r="BN7577" s="228" t="s">
        <v>4576</v>
      </c>
      <c r="BO7577" s="58" t="str">
        <f t="shared" si="118"/>
        <v>境内资产</v>
      </c>
      <c r="BP7577" s="58" t="str">
        <f>IF(M7577="",VLOOKUP(D7577,Sheet4!$A$1:$B$92,2,0),VLOOKUP(Q7577,Sheet4!$A$1:$B$92,2,0))</f>
        <v>权益投资</v>
      </c>
    </row>
    <row r="7578" spans="1:68" ht="15">
      <c r="A7578" s="223" t="s">
        <v>4756</v>
      </c>
      <c r="B7578" s="222" t="s">
        <v>4069</v>
      </c>
      <c r="C7578" s="269" t="s">
        <v>58</v>
      </c>
      <c r="D7578" s="269" t="s">
        <v>6246</v>
      </c>
      <c r="E7578" s="223" t="s">
        <v>4757</v>
      </c>
      <c r="F7578" s="222" t="s">
        <v>60</v>
      </c>
      <c r="G7578" s="224">
        <v>90000</v>
      </c>
      <c r="H7578" s="329">
        <v>9495900</v>
      </c>
      <c r="I7578" s="329">
        <v>9210600</v>
      </c>
      <c r="J7578" s="224">
        <v>5207.67</v>
      </c>
      <c r="K7578" s="224">
        <v>0</v>
      </c>
      <c r="L7578" s="223" t="s">
        <v>4489</v>
      </c>
      <c r="M7578" s="223"/>
      <c r="N7578" s="222"/>
      <c r="O7578" s="223"/>
      <c r="P7578" s="222"/>
      <c r="Q7578" s="222"/>
      <c r="R7578" s="222"/>
      <c r="S7578" s="222"/>
      <c r="T7578" s="224"/>
      <c r="U7578" s="224"/>
      <c r="V7578" s="224"/>
      <c r="W7578" s="222"/>
      <c r="X7578" s="222"/>
      <c r="Y7578" s="222"/>
      <c r="Z7578" s="225" t="s">
        <v>4571</v>
      </c>
      <c r="AA7578" s="229" t="s">
        <v>4571</v>
      </c>
      <c r="AB7578" s="222"/>
      <c r="AC7578" s="222"/>
      <c r="AD7578" s="222"/>
      <c r="AE7578" s="222"/>
      <c r="AF7578" s="222"/>
      <c r="AG7578" s="222"/>
      <c r="AH7578" s="222"/>
      <c r="AI7578" s="222"/>
      <c r="AJ7578" s="222"/>
      <c r="AK7578" s="222"/>
      <c r="AL7578" s="224">
        <v>9210600</v>
      </c>
      <c r="AM7578" s="224"/>
      <c r="AN7578" s="224"/>
      <c r="AO7578" s="224"/>
      <c r="AP7578" s="224"/>
      <c r="AQ7578" s="222"/>
      <c r="AR7578" s="222"/>
      <c r="AS7578" s="222"/>
      <c r="AT7578" s="224">
        <v>9210600</v>
      </c>
      <c r="AU7578" s="222"/>
      <c r="AV7578" s="222"/>
      <c r="AW7578" s="222"/>
      <c r="AX7578" s="222"/>
      <c r="AY7578" s="227">
        <v>23.986301369863</v>
      </c>
      <c r="AZ7578" s="225" t="s">
        <v>4571</v>
      </c>
      <c r="BA7578" s="227">
        <v>16.205400000000001</v>
      </c>
      <c r="BB7578" s="222"/>
      <c r="BC7578" s="222"/>
      <c r="BD7578" s="222"/>
      <c r="BE7578" s="222"/>
      <c r="BF7578" s="222"/>
      <c r="BG7578" s="222"/>
      <c r="BH7578" s="222"/>
      <c r="BI7578" s="222"/>
      <c r="BJ7578" s="222"/>
      <c r="BK7578" s="222"/>
      <c r="BL7578" s="222"/>
      <c r="BM7578" s="222"/>
      <c r="BN7578" s="228" t="s">
        <v>4578</v>
      </c>
      <c r="BO7578" s="58" t="str">
        <f t="shared" si="118"/>
        <v>境内资产</v>
      </c>
      <c r="BP7578" s="58" t="str">
        <f>IF(M7578="",VLOOKUP(D7578,Sheet4!$A$1:$B$92,2,0),VLOOKUP(Q7578,Sheet4!$A$1:$B$92,2,0))</f>
        <v>政府债券</v>
      </c>
    </row>
    <row r="7579" spans="1:68" ht="15">
      <c r="A7579" s="223" t="s">
        <v>4589</v>
      </c>
      <c r="B7579" s="222" t="s">
        <v>4590</v>
      </c>
      <c r="C7579" s="269" t="s">
        <v>58</v>
      </c>
      <c r="D7579" s="269" t="s">
        <v>6246</v>
      </c>
      <c r="E7579" s="223" t="s">
        <v>4591</v>
      </c>
      <c r="F7579" s="222" t="s">
        <v>60</v>
      </c>
      <c r="G7579" s="224">
        <v>600000</v>
      </c>
      <c r="H7579" s="329">
        <v>59589191.240000002</v>
      </c>
      <c r="I7579" s="329">
        <v>60288000</v>
      </c>
      <c r="J7579" s="224">
        <v>390563.54</v>
      </c>
      <c r="K7579" s="224">
        <v>0</v>
      </c>
      <c r="L7579" s="223" t="s">
        <v>4489</v>
      </c>
      <c r="M7579" s="223"/>
      <c r="N7579" s="222"/>
      <c r="O7579" s="223"/>
      <c r="P7579" s="222"/>
      <c r="Q7579" s="222"/>
      <c r="R7579" s="222"/>
      <c r="S7579" s="222"/>
      <c r="T7579" s="224"/>
      <c r="U7579" s="224"/>
      <c r="V7579" s="224"/>
      <c r="W7579" s="222"/>
      <c r="X7579" s="222"/>
      <c r="Y7579" s="222"/>
      <c r="Z7579" s="225" t="s">
        <v>4571</v>
      </c>
      <c r="AA7579" s="229" t="s">
        <v>4571</v>
      </c>
      <c r="AB7579" s="222"/>
      <c r="AC7579" s="222"/>
      <c r="AD7579" s="222"/>
      <c r="AE7579" s="222"/>
      <c r="AF7579" s="222"/>
      <c r="AG7579" s="222"/>
      <c r="AH7579" s="222"/>
      <c r="AI7579" s="222"/>
      <c r="AJ7579" s="222"/>
      <c r="AK7579" s="222"/>
      <c r="AL7579" s="224">
        <v>60288000</v>
      </c>
      <c r="AM7579" s="224"/>
      <c r="AN7579" s="224"/>
      <c r="AO7579" s="224"/>
      <c r="AP7579" s="224"/>
      <c r="AQ7579" s="222"/>
      <c r="AR7579" s="222"/>
      <c r="AS7579" s="222"/>
      <c r="AT7579" s="224">
        <v>60288000</v>
      </c>
      <c r="AU7579" s="222"/>
      <c r="AV7579" s="222"/>
      <c r="AW7579" s="222"/>
      <c r="AX7579" s="222"/>
      <c r="AY7579" s="227">
        <v>4.2630136986301403</v>
      </c>
      <c r="AZ7579" s="225" t="s">
        <v>4571</v>
      </c>
      <c r="BA7579" s="227">
        <v>3.9788000000000001</v>
      </c>
      <c r="BB7579" s="222"/>
      <c r="BC7579" s="222"/>
      <c r="BD7579" s="222"/>
      <c r="BE7579" s="222"/>
      <c r="BF7579" s="222"/>
      <c r="BG7579" s="222"/>
      <c r="BH7579" s="222"/>
      <c r="BI7579" s="222"/>
      <c r="BJ7579" s="222"/>
      <c r="BK7579" s="222"/>
      <c r="BL7579" s="222"/>
      <c r="BM7579" s="222"/>
      <c r="BN7579" s="228" t="s">
        <v>4578</v>
      </c>
      <c r="BO7579" s="58" t="str">
        <f t="shared" si="118"/>
        <v>境内资产</v>
      </c>
      <c r="BP7579" s="58" t="str">
        <f>IF(M7579="",VLOOKUP(D7579,Sheet4!$A$1:$B$92,2,0),VLOOKUP(Q7579,Sheet4!$A$1:$B$92,2,0))</f>
        <v>政府债券</v>
      </c>
    </row>
    <row r="7580" spans="1:68" ht="15">
      <c r="A7580" s="223" t="s">
        <v>4758</v>
      </c>
      <c r="B7580" s="222" t="s">
        <v>4759</v>
      </c>
      <c r="C7580" s="269" t="s">
        <v>827</v>
      </c>
      <c r="D7580" s="269" t="s">
        <v>831</v>
      </c>
      <c r="E7580" s="223" t="s">
        <v>4760</v>
      </c>
      <c r="F7580" s="222" t="s">
        <v>1347</v>
      </c>
      <c r="G7580" s="224">
        <v>50000000</v>
      </c>
      <c r="H7580" s="329">
        <v>5120440000</v>
      </c>
      <c r="I7580" s="329">
        <v>5081000000</v>
      </c>
      <c r="J7580" s="224">
        <v>90230136.989999995</v>
      </c>
      <c r="K7580" s="224">
        <v>0</v>
      </c>
      <c r="L7580" s="223" t="s">
        <v>4489</v>
      </c>
      <c r="M7580" s="223"/>
      <c r="N7580" s="222"/>
      <c r="O7580" s="223"/>
      <c r="P7580" s="222"/>
      <c r="Q7580" s="222"/>
      <c r="R7580" s="222"/>
      <c r="S7580" s="222"/>
      <c r="T7580" s="224"/>
      <c r="U7580" s="224"/>
      <c r="V7580" s="224"/>
      <c r="W7580" s="222"/>
      <c r="X7580" s="222"/>
      <c r="Y7580" s="222"/>
      <c r="Z7580" s="225" t="s">
        <v>4571</v>
      </c>
      <c r="AA7580" s="229" t="s">
        <v>4571</v>
      </c>
      <c r="AB7580" s="222"/>
      <c r="AC7580" s="222"/>
      <c r="AD7580" s="222"/>
      <c r="AE7580" s="222"/>
      <c r="AF7580" s="222"/>
      <c r="AG7580" s="222"/>
      <c r="AH7580" s="222"/>
      <c r="AI7580" s="222"/>
      <c r="AJ7580" s="222"/>
      <c r="AK7580" s="222"/>
      <c r="AL7580" s="224">
        <v>5081000000</v>
      </c>
      <c r="AM7580" s="224"/>
      <c r="AN7580" s="224"/>
      <c r="AO7580" s="224"/>
      <c r="AP7580" s="224"/>
      <c r="AQ7580" s="222"/>
      <c r="AR7580" s="222"/>
      <c r="AS7580" s="222"/>
      <c r="AT7580" s="224">
        <v>5081000000</v>
      </c>
      <c r="AU7580" s="222"/>
      <c r="AV7580" s="222"/>
      <c r="AW7580" s="222"/>
      <c r="AX7580" s="222"/>
      <c r="AY7580" s="227">
        <v>5.64109589041096</v>
      </c>
      <c r="AZ7580" s="225" t="s">
        <v>74</v>
      </c>
      <c r="BA7580" s="227">
        <v>4.8392999999999997</v>
      </c>
      <c r="BB7580" s="222"/>
      <c r="BC7580" s="222"/>
      <c r="BD7580" s="222"/>
      <c r="BE7580" s="222"/>
      <c r="BF7580" s="222"/>
      <c r="BG7580" s="222"/>
      <c r="BH7580" s="222"/>
      <c r="BI7580" s="222"/>
      <c r="BJ7580" s="222"/>
      <c r="BK7580" s="222"/>
      <c r="BL7580" s="222"/>
      <c r="BM7580" s="222"/>
      <c r="BN7580" s="228" t="s">
        <v>4578</v>
      </c>
      <c r="BO7580" s="58" t="str">
        <f t="shared" si="118"/>
        <v>境内资产</v>
      </c>
      <c r="BP7580" s="58" t="str">
        <f>IF(M7580="",VLOOKUP(D7580,Sheet4!$A$1:$B$92,2,0),VLOOKUP(Q7580,Sheet4!$A$1:$B$92,2,0))</f>
        <v>金融债券</v>
      </c>
    </row>
    <row r="7581" spans="1:68" ht="15">
      <c r="A7581" s="223" t="s">
        <v>4579</v>
      </c>
      <c r="B7581" s="222" t="s">
        <v>4580</v>
      </c>
      <c r="C7581" s="269" t="s">
        <v>71</v>
      </c>
      <c r="D7581" s="269" t="s">
        <v>1154</v>
      </c>
      <c r="E7581" s="223" t="s">
        <v>4581</v>
      </c>
      <c r="F7581" s="222" t="s">
        <v>4582</v>
      </c>
      <c r="G7581" s="224">
        <v>2000000</v>
      </c>
      <c r="H7581" s="329">
        <v>201862000</v>
      </c>
      <c r="I7581" s="329">
        <v>202100000</v>
      </c>
      <c r="J7581" s="224">
        <v>5186630.1399999997</v>
      </c>
      <c r="K7581" s="224">
        <v>0</v>
      </c>
      <c r="L7581" s="223" t="s">
        <v>4489</v>
      </c>
      <c r="M7581" s="223"/>
      <c r="N7581" s="222"/>
      <c r="O7581" s="223"/>
      <c r="P7581" s="222"/>
      <c r="Q7581" s="222"/>
      <c r="R7581" s="222"/>
      <c r="S7581" s="222"/>
      <c r="T7581" s="224"/>
      <c r="U7581" s="224"/>
      <c r="V7581" s="224"/>
      <c r="W7581" s="222"/>
      <c r="X7581" s="222"/>
      <c r="Y7581" s="222"/>
      <c r="Z7581" s="225" t="s">
        <v>4571</v>
      </c>
      <c r="AA7581" s="229" t="s">
        <v>4571</v>
      </c>
      <c r="AB7581" s="222"/>
      <c r="AC7581" s="222"/>
      <c r="AD7581" s="222"/>
      <c r="AE7581" s="222"/>
      <c r="AF7581" s="222"/>
      <c r="AG7581" s="222"/>
      <c r="AH7581" s="222"/>
      <c r="AI7581" s="222"/>
      <c r="AJ7581" s="222"/>
      <c r="AK7581" s="222"/>
      <c r="AL7581" s="224">
        <v>202100000</v>
      </c>
      <c r="AM7581" s="224"/>
      <c r="AN7581" s="224"/>
      <c r="AO7581" s="224"/>
      <c r="AP7581" s="224"/>
      <c r="AQ7581" s="222"/>
      <c r="AR7581" s="222"/>
      <c r="AS7581" s="222"/>
      <c r="AT7581" s="224">
        <v>202100000</v>
      </c>
      <c r="AU7581" s="222"/>
      <c r="AV7581" s="222"/>
      <c r="AW7581" s="222"/>
      <c r="AX7581" s="222"/>
      <c r="AY7581" s="227">
        <v>0.36712328767123298</v>
      </c>
      <c r="AZ7581" s="225" t="s">
        <v>74</v>
      </c>
      <c r="BA7581" s="227">
        <v>0.372</v>
      </c>
      <c r="BB7581" s="222"/>
      <c r="BC7581" s="222"/>
      <c r="BD7581" s="222"/>
      <c r="BE7581" s="222"/>
      <c r="BF7581" s="222"/>
      <c r="BG7581" s="222"/>
      <c r="BH7581" s="222"/>
      <c r="BI7581" s="222"/>
      <c r="BJ7581" s="222"/>
      <c r="BK7581" s="222"/>
      <c r="BL7581" s="222"/>
      <c r="BM7581" s="222"/>
      <c r="BN7581" s="228" t="s">
        <v>4578</v>
      </c>
      <c r="BO7581" s="58" t="str">
        <f t="shared" si="118"/>
        <v>境内资产</v>
      </c>
      <c r="BP7581" s="58" t="str">
        <f>IF(M7581="",VLOOKUP(D7581,Sheet4!$A$1:$B$92,2,0),VLOOKUP(Q7581,Sheet4!$A$1:$B$92,2,0))</f>
        <v>公司债券</v>
      </c>
    </row>
    <row r="7582" spans="1:68" ht="15">
      <c r="A7582" s="223" t="s">
        <v>4761</v>
      </c>
      <c r="B7582" s="222" t="s">
        <v>4762</v>
      </c>
      <c r="C7582" s="269" t="s">
        <v>124</v>
      </c>
      <c r="D7582" s="269" t="s">
        <v>151</v>
      </c>
      <c r="E7582" s="223" t="s">
        <v>4763</v>
      </c>
      <c r="F7582" s="222" t="s">
        <v>4764</v>
      </c>
      <c r="G7582" s="224">
        <v>500000</v>
      </c>
      <c r="H7582" s="329">
        <v>20557718</v>
      </c>
      <c r="I7582" s="329">
        <v>20535000</v>
      </c>
      <c r="J7582" s="224">
        <v>115506.85</v>
      </c>
      <c r="K7582" s="224">
        <v>0</v>
      </c>
      <c r="L7582" s="223" t="s">
        <v>4489</v>
      </c>
      <c r="M7582" s="223"/>
      <c r="N7582" s="222"/>
      <c r="O7582" s="223"/>
      <c r="P7582" s="222"/>
      <c r="Q7582" s="222"/>
      <c r="R7582" s="222"/>
      <c r="S7582" s="222"/>
      <c r="T7582" s="224"/>
      <c r="U7582" s="224"/>
      <c r="V7582" s="224"/>
      <c r="W7582" s="222"/>
      <c r="X7582" s="222"/>
      <c r="Y7582" s="222"/>
      <c r="Z7582" s="225" t="s">
        <v>4571</v>
      </c>
      <c r="AA7582" s="229" t="s">
        <v>4571</v>
      </c>
      <c r="AB7582" s="222"/>
      <c r="AC7582" s="222"/>
      <c r="AD7582" s="222"/>
      <c r="AE7582" s="222"/>
      <c r="AF7582" s="222"/>
      <c r="AG7582" s="222"/>
      <c r="AH7582" s="222"/>
      <c r="AI7582" s="222"/>
      <c r="AJ7582" s="222"/>
      <c r="AK7582" s="222"/>
      <c r="AL7582" s="224">
        <v>20535000</v>
      </c>
      <c r="AM7582" s="224"/>
      <c r="AN7582" s="224"/>
      <c r="AO7582" s="224"/>
      <c r="AP7582" s="224"/>
      <c r="AQ7582" s="222"/>
      <c r="AR7582" s="222"/>
      <c r="AS7582" s="222"/>
      <c r="AT7582" s="224">
        <v>20535000</v>
      </c>
      <c r="AU7582" s="222"/>
      <c r="AV7582" s="222"/>
      <c r="AW7582" s="222"/>
      <c r="AX7582" s="222"/>
      <c r="AY7582" s="227">
        <v>0.90958904109589001</v>
      </c>
      <c r="AZ7582" s="225" t="s">
        <v>74</v>
      </c>
      <c r="BA7582" s="227">
        <v>0.88670000000000004</v>
      </c>
      <c r="BB7582" s="222"/>
      <c r="BC7582" s="222"/>
      <c r="BD7582" s="222"/>
      <c r="BE7582" s="222"/>
      <c r="BF7582" s="222"/>
      <c r="BG7582" s="222"/>
      <c r="BH7582" s="222"/>
      <c r="BI7582" s="222"/>
      <c r="BJ7582" s="222"/>
      <c r="BK7582" s="222"/>
      <c r="BL7582" s="222"/>
      <c r="BM7582" s="222"/>
      <c r="BN7582" s="228" t="s">
        <v>4578</v>
      </c>
      <c r="BO7582" s="58" t="str">
        <f t="shared" si="118"/>
        <v>境内资产</v>
      </c>
      <c r="BP7582" s="58" t="str">
        <f>IF(M7582="",VLOOKUP(D7582,Sheet4!$A$1:$B$92,2,0),VLOOKUP(Q7582,Sheet4!$A$1:$B$92,2,0))</f>
        <v>企业债券</v>
      </c>
    </row>
    <row r="7583" spans="1:68" ht="15">
      <c r="A7583" s="223" t="s">
        <v>4765</v>
      </c>
      <c r="B7583" s="222" t="s">
        <v>4766</v>
      </c>
      <c r="C7583" s="269" t="s">
        <v>124</v>
      </c>
      <c r="D7583" s="269" t="s">
        <v>151</v>
      </c>
      <c r="E7583" s="223" t="s">
        <v>4767</v>
      </c>
      <c r="F7583" s="222" t="s">
        <v>3947</v>
      </c>
      <c r="G7583" s="224">
        <v>200000</v>
      </c>
      <c r="H7583" s="329">
        <v>20000000</v>
      </c>
      <c r="I7583" s="329">
        <v>20072000</v>
      </c>
      <c r="J7583" s="224">
        <v>859808.22</v>
      </c>
      <c r="K7583" s="224">
        <v>0</v>
      </c>
      <c r="L7583" s="223" t="s">
        <v>4489</v>
      </c>
      <c r="M7583" s="223"/>
      <c r="N7583" s="222"/>
      <c r="O7583" s="223"/>
      <c r="P7583" s="222"/>
      <c r="Q7583" s="222"/>
      <c r="R7583" s="222"/>
      <c r="S7583" s="222"/>
      <c r="T7583" s="224"/>
      <c r="U7583" s="224"/>
      <c r="V7583" s="224"/>
      <c r="W7583" s="222"/>
      <c r="X7583" s="222"/>
      <c r="Y7583" s="222"/>
      <c r="Z7583" s="225" t="s">
        <v>4571</v>
      </c>
      <c r="AA7583" s="229" t="s">
        <v>4571</v>
      </c>
      <c r="AB7583" s="222"/>
      <c r="AC7583" s="222"/>
      <c r="AD7583" s="222"/>
      <c r="AE7583" s="222"/>
      <c r="AF7583" s="222"/>
      <c r="AG7583" s="222"/>
      <c r="AH7583" s="222"/>
      <c r="AI7583" s="222"/>
      <c r="AJ7583" s="222"/>
      <c r="AK7583" s="222"/>
      <c r="AL7583" s="224">
        <v>20072000</v>
      </c>
      <c r="AM7583" s="224"/>
      <c r="AN7583" s="224"/>
      <c r="AO7583" s="224"/>
      <c r="AP7583" s="224"/>
      <c r="AQ7583" s="222"/>
      <c r="AR7583" s="222"/>
      <c r="AS7583" s="222"/>
      <c r="AT7583" s="224">
        <v>20072000</v>
      </c>
      <c r="AU7583" s="222"/>
      <c r="AV7583" s="222"/>
      <c r="AW7583" s="222"/>
      <c r="AX7583" s="222"/>
      <c r="AY7583" s="227">
        <v>0.13424657534246601</v>
      </c>
      <c r="AZ7583" s="225" t="s">
        <v>74</v>
      </c>
      <c r="BA7583" s="227">
        <v>0.14199999999999999</v>
      </c>
      <c r="BB7583" s="222"/>
      <c r="BC7583" s="222"/>
      <c r="BD7583" s="222"/>
      <c r="BE7583" s="222"/>
      <c r="BF7583" s="222"/>
      <c r="BG7583" s="222"/>
      <c r="BH7583" s="222"/>
      <c r="BI7583" s="222"/>
      <c r="BJ7583" s="222"/>
      <c r="BK7583" s="222"/>
      <c r="BL7583" s="222"/>
      <c r="BM7583" s="222"/>
      <c r="BN7583" s="228" t="s">
        <v>4578</v>
      </c>
      <c r="BO7583" s="58" t="str">
        <f t="shared" si="118"/>
        <v>境内资产</v>
      </c>
      <c r="BP7583" s="58" t="str">
        <f>IF(M7583="",VLOOKUP(D7583,Sheet4!$A$1:$B$92,2,0),VLOOKUP(Q7583,Sheet4!$A$1:$B$92,2,0))</f>
        <v>企业债券</v>
      </c>
    </row>
    <row r="7584" spans="1:68" ht="15">
      <c r="A7584" s="223" t="s">
        <v>4768</v>
      </c>
      <c r="B7584" s="222" t="s">
        <v>4769</v>
      </c>
      <c r="C7584" s="269" t="s">
        <v>71</v>
      </c>
      <c r="D7584" s="269" t="s">
        <v>72</v>
      </c>
      <c r="E7584" s="223" t="s">
        <v>4770</v>
      </c>
      <c r="F7584" s="222" t="s">
        <v>4771</v>
      </c>
      <c r="G7584" s="224">
        <v>200000</v>
      </c>
      <c r="H7584" s="329">
        <v>20000000</v>
      </c>
      <c r="I7584" s="329">
        <v>20194000</v>
      </c>
      <c r="J7584" s="224">
        <v>773917.81</v>
      </c>
      <c r="K7584" s="224">
        <v>0</v>
      </c>
      <c r="L7584" s="223" t="s">
        <v>4489</v>
      </c>
      <c r="M7584" s="223"/>
      <c r="N7584" s="222"/>
      <c r="O7584" s="223"/>
      <c r="P7584" s="222"/>
      <c r="Q7584" s="222"/>
      <c r="R7584" s="222"/>
      <c r="S7584" s="222"/>
      <c r="T7584" s="224"/>
      <c r="U7584" s="224"/>
      <c r="V7584" s="224"/>
      <c r="W7584" s="222"/>
      <c r="X7584" s="222"/>
      <c r="Y7584" s="222"/>
      <c r="Z7584" s="225" t="s">
        <v>4571</v>
      </c>
      <c r="AA7584" s="229" t="s">
        <v>4571</v>
      </c>
      <c r="AB7584" s="222"/>
      <c r="AC7584" s="222"/>
      <c r="AD7584" s="222"/>
      <c r="AE7584" s="222"/>
      <c r="AF7584" s="222"/>
      <c r="AG7584" s="222"/>
      <c r="AH7584" s="222"/>
      <c r="AI7584" s="222"/>
      <c r="AJ7584" s="222"/>
      <c r="AK7584" s="222"/>
      <c r="AL7584" s="224">
        <v>20194000</v>
      </c>
      <c r="AM7584" s="224"/>
      <c r="AN7584" s="224"/>
      <c r="AO7584" s="224"/>
      <c r="AP7584" s="224"/>
      <c r="AQ7584" s="222"/>
      <c r="AR7584" s="222"/>
      <c r="AS7584" s="222"/>
      <c r="AT7584" s="224">
        <v>20194000</v>
      </c>
      <c r="AU7584" s="222"/>
      <c r="AV7584" s="222"/>
      <c r="AW7584" s="222"/>
      <c r="AX7584" s="222"/>
      <c r="AY7584" s="227">
        <v>5.4164383561643801</v>
      </c>
      <c r="AZ7584" s="225" t="s">
        <v>74</v>
      </c>
      <c r="BA7584" s="227">
        <v>2.8414000000000001</v>
      </c>
      <c r="BB7584" s="222"/>
      <c r="BC7584" s="222"/>
      <c r="BD7584" s="222"/>
      <c r="BE7584" s="222"/>
      <c r="BF7584" s="222"/>
      <c r="BG7584" s="222"/>
      <c r="BH7584" s="222"/>
      <c r="BI7584" s="222"/>
      <c r="BJ7584" s="222"/>
      <c r="BK7584" s="222"/>
      <c r="BL7584" s="222"/>
      <c r="BM7584" s="222"/>
      <c r="BN7584" s="228" t="s">
        <v>4578</v>
      </c>
      <c r="BO7584" s="58" t="str">
        <f t="shared" si="118"/>
        <v>境内资产</v>
      </c>
      <c r="BP7584" s="58" t="str">
        <f>IF(M7584="",VLOOKUP(D7584,Sheet4!$A$1:$B$92,2,0),VLOOKUP(Q7584,Sheet4!$A$1:$B$92,2,0))</f>
        <v>企业债券</v>
      </c>
    </row>
    <row r="7585" spans="1:68" ht="15">
      <c r="A7585" s="223" t="s">
        <v>674</v>
      </c>
      <c r="B7585" s="223" t="s">
        <v>674</v>
      </c>
      <c r="C7585" s="269" t="s">
        <v>5349</v>
      </c>
      <c r="D7585" s="270" t="s">
        <v>672</v>
      </c>
      <c r="E7585" s="223" t="s">
        <v>675</v>
      </c>
      <c r="F7585" s="222" t="s">
        <v>475</v>
      </c>
      <c r="G7585" s="224">
        <v>81528105</v>
      </c>
      <c r="H7585" s="329">
        <v>627976335.13</v>
      </c>
      <c r="I7585" s="329">
        <v>363615348.30000001</v>
      </c>
      <c r="J7585" s="224">
        <v>0</v>
      </c>
      <c r="K7585" s="224">
        <v>0</v>
      </c>
      <c r="L7585" s="223" t="s">
        <v>4489</v>
      </c>
      <c r="M7585" s="223"/>
      <c r="N7585" s="222"/>
      <c r="O7585" s="223"/>
      <c r="P7585" s="222"/>
      <c r="Q7585" s="222"/>
      <c r="R7585" s="222"/>
      <c r="S7585" s="222"/>
      <c r="T7585" s="224"/>
      <c r="U7585" s="224"/>
      <c r="V7585" s="224"/>
      <c r="W7585" s="222"/>
      <c r="X7585" s="222"/>
      <c r="Y7585" s="222"/>
      <c r="Z7585" s="225" t="s">
        <v>68</v>
      </c>
      <c r="AA7585" s="229">
        <v>1.52682479385341E-2</v>
      </c>
      <c r="AB7585" s="222"/>
      <c r="AC7585" s="222"/>
      <c r="AD7585" s="222"/>
      <c r="AE7585" s="222"/>
      <c r="AF7585" s="222"/>
      <c r="AG7585" s="222"/>
      <c r="AH7585" s="222"/>
      <c r="AI7585" s="222"/>
      <c r="AJ7585" s="222"/>
      <c r="AK7585" s="222"/>
      <c r="AL7585" s="224">
        <v>363615348.30000001</v>
      </c>
      <c r="AM7585" s="224"/>
      <c r="AN7585" s="224"/>
      <c r="AO7585" s="224"/>
      <c r="AP7585" s="224"/>
      <c r="AQ7585" s="222"/>
      <c r="AR7585" s="222"/>
      <c r="AS7585" s="222"/>
      <c r="AT7585" s="224">
        <v>363615348.30000001</v>
      </c>
      <c r="AU7585" s="222"/>
      <c r="AV7585" s="222"/>
      <c r="AW7585" s="222"/>
      <c r="AX7585" s="222"/>
      <c r="AY7585" s="227" t="s">
        <v>4571</v>
      </c>
      <c r="AZ7585" s="225" t="s">
        <v>4571</v>
      </c>
      <c r="BA7585" s="227" t="s">
        <v>4571</v>
      </c>
      <c r="BB7585" s="222"/>
      <c r="BC7585" s="222"/>
      <c r="BD7585" s="222"/>
      <c r="BE7585" s="222"/>
      <c r="BF7585" s="222"/>
      <c r="BG7585" s="222"/>
      <c r="BH7585" s="222"/>
      <c r="BI7585" s="222"/>
      <c r="BJ7585" s="222"/>
      <c r="BK7585" s="222"/>
      <c r="BL7585" s="222"/>
      <c r="BM7585" s="222"/>
      <c r="BN7585" s="228" t="s">
        <v>4576</v>
      </c>
      <c r="BO7585" s="58" t="str">
        <f t="shared" si="118"/>
        <v>境内资产</v>
      </c>
      <c r="BP7585" s="58" t="str">
        <f>IF(M7585="",VLOOKUP(D7585,Sheet4!$A$1:$B$92,2,0),VLOOKUP(Q7585,Sheet4!$A$1:$B$92,2,0))</f>
        <v>权益投资</v>
      </c>
    </row>
    <row r="7586" spans="1:68" ht="15">
      <c r="A7586" s="223" t="s">
        <v>4753</v>
      </c>
      <c r="B7586" s="223" t="s">
        <v>4753</v>
      </c>
      <c r="C7586" s="269" t="s">
        <v>5349</v>
      </c>
      <c r="D7586" s="270" t="s">
        <v>672</v>
      </c>
      <c r="E7586" s="223" t="s">
        <v>4754</v>
      </c>
      <c r="F7586" s="222" t="s">
        <v>4755</v>
      </c>
      <c r="G7586" s="224">
        <v>40</v>
      </c>
      <c r="H7586" s="329">
        <v>533.66</v>
      </c>
      <c r="I7586" s="329">
        <v>405.2</v>
      </c>
      <c r="J7586" s="224">
        <v>0</v>
      </c>
      <c r="K7586" s="224">
        <v>0</v>
      </c>
      <c r="L7586" s="223" t="s">
        <v>4489</v>
      </c>
      <c r="M7586" s="223"/>
      <c r="N7586" s="222"/>
      <c r="O7586" s="223"/>
      <c r="P7586" s="222"/>
      <c r="Q7586" s="222"/>
      <c r="R7586" s="222"/>
      <c r="S7586" s="222"/>
      <c r="T7586" s="224"/>
      <c r="U7586" s="224"/>
      <c r="V7586" s="224"/>
      <c r="W7586" s="222"/>
      <c r="X7586" s="222"/>
      <c r="Y7586" s="222"/>
      <c r="Z7586" s="225" t="s">
        <v>68</v>
      </c>
      <c r="AA7586" s="229">
        <v>3.8935124349053401E-8</v>
      </c>
      <c r="AB7586" s="222"/>
      <c r="AC7586" s="222"/>
      <c r="AD7586" s="222"/>
      <c r="AE7586" s="222"/>
      <c r="AF7586" s="222"/>
      <c r="AG7586" s="222"/>
      <c r="AH7586" s="222"/>
      <c r="AI7586" s="222"/>
      <c r="AJ7586" s="222"/>
      <c r="AK7586" s="222"/>
      <c r="AL7586" s="224">
        <v>405.2</v>
      </c>
      <c r="AM7586" s="224"/>
      <c r="AN7586" s="224"/>
      <c r="AO7586" s="224"/>
      <c r="AP7586" s="224"/>
      <c r="AQ7586" s="222"/>
      <c r="AR7586" s="222"/>
      <c r="AS7586" s="222"/>
      <c r="AT7586" s="224">
        <v>405.2</v>
      </c>
      <c r="AU7586" s="222"/>
      <c r="AV7586" s="222"/>
      <c r="AW7586" s="222"/>
      <c r="AX7586" s="222"/>
      <c r="AY7586" s="227" t="s">
        <v>4571</v>
      </c>
      <c r="AZ7586" s="225" t="s">
        <v>4571</v>
      </c>
      <c r="BA7586" s="227" t="s">
        <v>4571</v>
      </c>
      <c r="BB7586" s="222"/>
      <c r="BC7586" s="222"/>
      <c r="BD7586" s="222"/>
      <c r="BE7586" s="222"/>
      <c r="BF7586" s="222"/>
      <c r="BG7586" s="222"/>
      <c r="BH7586" s="222"/>
      <c r="BI7586" s="222"/>
      <c r="BJ7586" s="222"/>
      <c r="BK7586" s="222"/>
      <c r="BL7586" s="222"/>
      <c r="BM7586" s="222"/>
      <c r="BN7586" s="228" t="s">
        <v>4576</v>
      </c>
      <c r="BO7586" s="58" t="str">
        <f t="shared" si="118"/>
        <v>境内资产</v>
      </c>
      <c r="BP7586" s="58" t="str">
        <f>IF(M7586="",VLOOKUP(D7586,Sheet4!$A$1:$B$92,2,0),VLOOKUP(Q7586,Sheet4!$A$1:$B$92,2,0))</f>
        <v>权益投资</v>
      </c>
    </row>
    <row r="7587" spans="1:68" ht="15">
      <c r="A7587" s="223" t="s">
        <v>2102</v>
      </c>
      <c r="B7587" s="223" t="s">
        <v>2102</v>
      </c>
      <c r="C7587" s="269" t="s">
        <v>5349</v>
      </c>
      <c r="D7587" s="270" t="s">
        <v>672</v>
      </c>
      <c r="E7587" s="223" t="s">
        <v>3651</v>
      </c>
      <c r="F7587" s="222" t="s">
        <v>2332</v>
      </c>
      <c r="G7587" s="224">
        <v>27700</v>
      </c>
      <c r="H7587" s="329">
        <v>946534.67</v>
      </c>
      <c r="I7587" s="329">
        <v>1176973</v>
      </c>
      <c r="J7587" s="224">
        <v>0</v>
      </c>
      <c r="K7587" s="224">
        <v>0</v>
      </c>
      <c r="L7587" s="223" t="s">
        <v>4489</v>
      </c>
      <c r="M7587" s="223"/>
      <c r="N7587" s="222"/>
      <c r="O7587" s="223"/>
      <c r="P7587" s="222"/>
      <c r="Q7587" s="222"/>
      <c r="R7587" s="222"/>
      <c r="S7587" s="222"/>
      <c r="T7587" s="224"/>
      <c r="U7587" s="224"/>
      <c r="V7587" s="224"/>
      <c r="W7587" s="222"/>
      <c r="X7587" s="222"/>
      <c r="Y7587" s="222"/>
      <c r="Z7587" s="225" t="s">
        <v>280</v>
      </c>
      <c r="AA7587" s="229">
        <v>2.9364345500177201E-6</v>
      </c>
      <c r="AB7587" s="222"/>
      <c r="AC7587" s="222"/>
      <c r="AD7587" s="222"/>
      <c r="AE7587" s="222"/>
      <c r="AF7587" s="222"/>
      <c r="AG7587" s="222"/>
      <c r="AH7587" s="222"/>
      <c r="AI7587" s="222"/>
      <c r="AJ7587" s="222"/>
      <c r="AK7587" s="222"/>
      <c r="AL7587" s="224">
        <v>1176973</v>
      </c>
      <c r="AM7587" s="224"/>
      <c r="AN7587" s="224"/>
      <c r="AO7587" s="224"/>
      <c r="AP7587" s="224"/>
      <c r="AQ7587" s="222"/>
      <c r="AR7587" s="222"/>
      <c r="AS7587" s="222"/>
      <c r="AT7587" s="224">
        <v>1176973</v>
      </c>
      <c r="AU7587" s="222"/>
      <c r="AV7587" s="222"/>
      <c r="AW7587" s="222"/>
      <c r="AX7587" s="222"/>
      <c r="AY7587" s="227" t="s">
        <v>4571</v>
      </c>
      <c r="AZ7587" s="225" t="s">
        <v>4571</v>
      </c>
      <c r="BA7587" s="227" t="s">
        <v>4571</v>
      </c>
      <c r="BB7587" s="222"/>
      <c r="BC7587" s="222"/>
      <c r="BD7587" s="222"/>
      <c r="BE7587" s="222"/>
      <c r="BF7587" s="222"/>
      <c r="BG7587" s="222"/>
      <c r="BH7587" s="222"/>
      <c r="BI7587" s="222"/>
      <c r="BJ7587" s="222"/>
      <c r="BK7587" s="222"/>
      <c r="BL7587" s="222"/>
      <c r="BM7587" s="222"/>
      <c r="BN7587" s="228" t="s">
        <v>4576</v>
      </c>
      <c r="BO7587" s="58" t="str">
        <f t="shared" si="118"/>
        <v>境内资产</v>
      </c>
      <c r="BP7587" s="58" t="str">
        <f>IF(M7587="",VLOOKUP(D7587,Sheet4!$A$1:$B$92,2,0),VLOOKUP(Q7587,Sheet4!$A$1:$B$92,2,0))</f>
        <v>权益投资</v>
      </c>
    </row>
    <row r="7588" spans="1:68" ht="15">
      <c r="A7588" s="223" t="s">
        <v>4772</v>
      </c>
      <c r="B7588" s="222" t="s">
        <v>4773</v>
      </c>
      <c r="C7588" s="269" t="s">
        <v>4774</v>
      </c>
      <c r="D7588" s="269" t="s">
        <v>4774</v>
      </c>
      <c r="E7588" s="223" t="s">
        <v>4775</v>
      </c>
      <c r="F7588" s="222" t="s">
        <v>694</v>
      </c>
      <c r="G7588" s="224">
        <v>760000</v>
      </c>
      <c r="H7588" s="329">
        <v>79650946.980000004</v>
      </c>
      <c r="I7588" s="329">
        <v>79650946.980000004</v>
      </c>
      <c r="J7588" s="224">
        <v>0</v>
      </c>
      <c r="K7588" s="224">
        <v>0</v>
      </c>
      <c r="L7588" s="223" t="s">
        <v>4489</v>
      </c>
      <c r="M7588" s="223"/>
      <c r="N7588" s="222"/>
      <c r="O7588" s="223"/>
      <c r="P7588" s="222"/>
      <c r="Q7588" s="222"/>
      <c r="R7588" s="222"/>
      <c r="S7588" s="222"/>
      <c r="T7588" s="224"/>
      <c r="U7588" s="224"/>
      <c r="V7588" s="224"/>
      <c r="W7588" s="222"/>
      <c r="X7588" s="222"/>
      <c r="Y7588" s="222"/>
      <c r="Z7588" s="225" t="s">
        <v>4571</v>
      </c>
      <c r="AA7588" s="229" t="s">
        <v>4571</v>
      </c>
      <c r="AB7588" s="222" t="s">
        <v>280</v>
      </c>
      <c r="AC7588" s="222" t="s">
        <v>4776</v>
      </c>
      <c r="AD7588" s="222" t="s">
        <v>4777</v>
      </c>
      <c r="AE7588" s="222">
        <v>9.4</v>
      </c>
      <c r="AF7588" s="231"/>
      <c r="AG7588" s="231"/>
      <c r="AH7588" s="222"/>
      <c r="AI7588" s="222"/>
      <c r="AJ7588" s="222"/>
      <c r="AK7588" s="222"/>
      <c r="AL7588" s="224">
        <v>79650946.980000004</v>
      </c>
      <c r="AM7588" s="224"/>
      <c r="AN7588" s="224"/>
      <c r="AO7588" s="224"/>
      <c r="AP7588" s="224"/>
      <c r="AQ7588" s="222"/>
      <c r="AR7588" s="222"/>
      <c r="AS7588" s="222"/>
      <c r="AT7588" s="224">
        <v>79650946.980000004</v>
      </c>
      <c r="AU7588" s="222"/>
      <c r="AV7588" s="222"/>
      <c r="AW7588" s="222"/>
      <c r="AX7588" s="222"/>
      <c r="AY7588" s="227" t="s">
        <v>4571</v>
      </c>
      <c r="AZ7588" s="225" t="s">
        <v>4571</v>
      </c>
      <c r="BA7588" s="227" t="s">
        <v>4571</v>
      </c>
      <c r="BB7588" s="222"/>
      <c r="BC7588" s="222"/>
      <c r="BD7588" s="222"/>
      <c r="BE7588" s="222"/>
      <c r="BF7588" s="222"/>
      <c r="BG7588" s="222"/>
      <c r="BH7588" s="222"/>
      <c r="BI7588" s="222"/>
      <c r="BJ7588" s="222"/>
      <c r="BK7588" s="222"/>
      <c r="BL7588" s="222"/>
      <c r="BM7588" s="222"/>
      <c r="BN7588" s="228" t="s">
        <v>4576</v>
      </c>
      <c r="BO7588" s="58" t="str">
        <f t="shared" si="118"/>
        <v>境内资产</v>
      </c>
      <c r="BP7588" s="58" t="str">
        <f>IF(M7588="",VLOOKUP(D7588,Sheet4!$A$1:$B$92,2,0),VLOOKUP(Q7588,Sheet4!$A$1:$B$92,2,0))</f>
        <v>权益投资</v>
      </c>
    </row>
    <row r="7589" spans="1:68" ht="15">
      <c r="A7589" s="223" t="s">
        <v>1253</v>
      </c>
      <c r="B7589" s="222" t="s">
        <v>1254</v>
      </c>
      <c r="C7589" s="269" t="s">
        <v>58</v>
      </c>
      <c r="D7589" s="269" t="s">
        <v>6246</v>
      </c>
      <c r="E7589" s="223" t="s">
        <v>1255</v>
      </c>
      <c r="F7589" s="222" t="s">
        <v>60</v>
      </c>
      <c r="G7589" s="224">
        <v>48000</v>
      </c>
      <c r="H7589" s="329">
        <v>4800000</v>
      </c>
      <c r="I7589" s="329">
        <v>4864800</v>
      </c>
      <c r="J7589" s="224">
        <v>6259.73</v>
      </c>
      <c r="K7589" s="224">
        <v>0</v>
      </c>
      <c r="L7589" s="223" t="s">
        <v>4489</v>
      </c>
      <c r="M7589" s="223"/>
      <c r="N7589" s="222"/>
      <c r="O7589" s="223"/>
      <c r="P7589" s="222"/>
      <c r="Q7589" s="222"/>
      <c r="R7589" s="222"/>
      <c r="S7589" s="222"/>
      <c r="T7589" s="224"/>
      <c r="U7589" s="224"/>
      <c r="V7589" s="224"/>
      <c r="W7589" s="222"/>
      <c r="X7589" s="222"/>
      <c r="Y7589" s="222"/>
      <c r="Z7589" s="225" t="s">
        <v>4571</v>
      </c>
      <c r="AA7589" s="229" t="s">
        <v>4571</v>
      </c>
      <c r="AB7589" s="222"/>
      <c r="AC7589" s="222"/>
      <c r="AD7589" s="222"/>
      <c r="AE7589" s="222"/>
      <c r="AF7589" s="222"/>
      <c r="AG7589" s="222"/>
      <c r="AH7589" s="222"/>
      <c r="AI7589" s="222"/>
      <c r="AJ7589" s="222"/>
      <c r="AK7589" s="222"/>
      <c r="AL7589" s="224">
        <v>4864800</v>
      </c>
      <c r="AM7589" s="224"/>
      <c r="AN7589" s="224"/>
      <c r="AO7589" s="224"/>
      <c r="AP7589" s="224"/>
      <c r="AQ7589" s="222"/>
      <c r="AR7589" s="222"/>
      <c r="AS7589" s="222"/>
      <c r="AT7589" s="224">
        <v>4864800</v>
      </c>
      <c r="AU7589" s="222"/>
      <c r="AV7589" s="222"/>
      <c r="AW7589" s="222"/>
      <c r="AX7589" s="222"/>
      <c r="AY7589" s="227">
        <v>0.96438356164383598</v>
      </c>
      <c r="AZ7589" s="225" t="s">
        <v>4571</v>
      </c>
      <c r="BA7589" s="227">
        <v>0.94930000000000003</v>
      </c>
      <c r="BB7589" s="222"/>
      <c r="BC7589" s="222"/>
      <c r="BD7589" s="222"/>
      <c r="BE7589" s="222"/>
      <c r="BF7589" s="222"/>
      <c r="BG7589" s="222"/>
      <c r="BH7589" s="222"/>
      <c r="BI7589" s="222"/>
      <c r="BJ7589" s="222"/>
      <c r="BK7589" s="222"/>
      <c r="BL7589" s="222"/>
      <c r="BM7589" s="222"/>
      <c r="BN7589" s="228" t="s">
        <v>4578</v>
      </c>
      <c r="BO7589" s="58" t="str">
        <f t="shared" si="118"/>
        <v>境内资产</v>
      </c>
      <c r="BP7589" s="58" t="str">
        <f>IF(M7589="",VLOOKUP(D7589,Sheet4!$A$1:$B$92,2,0),VLOOKUP(Q7589,Sheet4!$A$1:$B$92,2,0))</f>
        <v>政府债券</v>
      </c>
    </row>
    <row r="7590" spans="1:68" ht="15">
      <c r="A7590" s="223" t="s">
        <v>57</v>
      </c>
      <c r="B7590" s="222" t="s">
        <v>4778</v>
      </c>
      <c r="C7590" s="269" t="s">
        <v>58</v>
      </c>
      <c r="D7590" s="269" t="s">
        <v>6246</v>
      </c>
      <c r="E7590" s="223" t="s">
        <v>4779</v>
      </c>
      <c r="F7590" s="222" t="s">
        <v>60</v>
      </c>
      <c r="G7590" s="224">
        <v>190600000</v>
      </c>
      <c r="H7590" s="329">
        <v>19060000000</v>
      </c>
      <c r="I7590" s="329">
        <v>20518191240.880001</v>
      </c>
      <c r="J7590" s="224">
        <v>78537642.969999999</v>
      </c>
      <c r="K7590" s="224">
        <v>0</v>
      </c>
      <c r="L7590" s="223" t="s">
        <v>4489</v>
      </c>
      <c r="M7590" s="223"/>
      <c r="N7590" s="222"/>
      <c r="O7590" s="223"/>
      <c r="P7590" s="222"/>
      <c r="Q7590" s="222"/>
      <c r="R7590" s="222"/>
      <c r="S7590" s="222"/>
      <c r="T7590" s="224"/>
      <c r="U7590" s="224"/>
      <c r="V7590" s="224"/>
      <c r="W7590" s="222"/>
      <c r="X7590" s="222"/>
      <c r="Y7590" s="222"/>
      <c r="Z7590" s="225" t="s">
        <v>4571</v>
      </c>
      <c r="AA7590" s="229" t="s">
        <v>4571</v>
      </c>
      <c r="AB7590" s="222"/>
      <c r="AC7590" s="222"/>
      <c r="AD7590" s="222"/>
      <c r="AE7590" s="222"/>
      <c r="AF7590" s="222"/>
      <c r="AG7590" s="222"/>
      <c r="AH7590" s="222"/>
      <c r="AI7590" s="222"/>
      <c r="AJ7590" s="222"/>
      <c r="AK7590" s="222"/>
      <c r="AL7590" s="224">
        <v>20518191240.880001</v>
      </c>
      <c r="AM7590" s="224"/>
      <c r="AN7590" s="224"/>
      <c r="AO7590" s="224"/>
      <c r="AP7590" s="224"/>
      <c r="AQ7590" s="222"/>
      <c r="AR7590" s="222"/>
      <c r="AS7590" s="222"/>
      <c r="AT7590" s="224">
        <v>20518191240.880001</v>
      </c>
      <c r="AU7590" s="222"/>
      <c r="AV7590" s="222"/>
      <c r="AW7590" s="222"/>
      <c r="AX7590" s="222"/>
      <c r="AY7590" s="227">
        <v>48.893150684931499</v>
      </c>
      <c r="AZ7590" s="225" t="s">
        <v>4571</v>
      </c>
      <c r="BA7590" s="227">
        <v>23.232199999999999</v>
      </c>
      <c r="BB7590" s="222"/>
      <c r="BC7590" s="222"/>
      <c r="BD7590" s="222"/>
      <c r="BE7590" s="222"/>
      <c r="BF7590" s="222"/>
      <c r="BG7590" s="222"/>
      <c r="BH7590" s="222"/>
      <c r="BI7590" s="222"/>
      <c r="BJ7590" s="222"/>
      <c r="BK7590" s="222"/>
      <c r="BL7590" s="222"/>
      <c r="BM7590" s="222"/>
      <c r="BN7590" s="228" t="s">
        <v>4578</v>
      </c>
      <c r="BO7590" s="58" t="str">
        <f t="shared" si="118"/>
        <v>境内资产</v>
      </c>
      <c r="BP7590" s="58" t="str">
        <f>IF(M7590="",VLOOKUP(D7590,Sheet4!$A$1:$B$92,2,0),VLOOKUP(Q7590,Sheet4!$A$1:$B$92,2,0))</f>
        <v>政府债券</v>
      </c>
    </row>
    <row r="7591" spans="1:68" ht="15">
      <c r="A7591" s="223" t="s">
        <v>4587</v>
      </c>
      <c r="B7591" s="222" t="s">
        <v>4585</v>
      </c>
      <c r="C7591" s="269" t="s">
        <v>58</v>
      </c>
      <c r="D7591" s="269" t="s">
        <v>6246</v>
      </c>
      <c r="E7591" s="223" t="s">
        <v>4588</v>
      </c>
      <c r="F7591" s="222" t="s">
        <v>60</v>
      </c>
      <c r="G7591" s="224">
        <v>700000</v>
      </c>
      <c r="H7591" s="329">
        <v>70000000</v>
      </c>
      <c r="I7591" s="329">
        <v>70833000</v>
      </c>
      <c r="J7591" s="224">
        <v>992569.06</v>
      </c>
      <c r="K7591" s="224">
        <v>0</v>
      </c>
      <c r="L7591" s="223" t="s">
        <v>4489</v>
      </c>
      <c r="M7591" s="223"/>
      <c r="N7591" s="222"/>
      <c r="O7591" s="223"/>
      <c r="P7591" s="222"/>
      <c r="Q7591" s="222"/>
      <c r="R7591" s="222"/>
      <c r="S7591" s="222"/>
      <c r="T7591" s="224"/>
      <c r="U7591" s="224"/>
      <c r="V7591" s="224"/>
      <c r="W7591" s="222"/>
      <c r="X7591" s="222"/>
      <c r="Y7591" s="222"/>
      <c r="Z7591" s="225" t="s">
        <v>4571</v>
      </c>
      <c r="AA7591" s="229" t="s">
        <v>4571</v>
      </c>
      <c r="AB7591" s="222"/>
      <c r="AC7591" s="222"/>
      <c r="AD7591" s="222"/>
      <c r="AE7591" s="222"/>
      <c r="AF7591" s="222"/>
      <c r="AG7591" s="222"/>
      <c r="AH7591" s="222"/>
      <c r="AI7591" s="222"/>
      <c r="AJ7591" s="222"/>
      <c r="AK7591" s="222"/>
      <c r="AL7591" s="224">
        <v>70833000</v>
      </c>
      <c r="AM7591" s="224"/>
      <c r="AN7591" s="224"/>
      <c r="AO7591" s="224"/>
      <c r="AP7591" s="224"/>
      <c r="AQ7591" s="222"/>
      <c r="AR7591" s="222"/>
      <c r="AS7591" s="222"/>
      <c r="AT7591" s="224">
        <v>70833000</v>
      </c>
      <c r="AU7591" s="222"/>
      <c r="AV7591" s="222"/>
      <c r="AW7591" s="222"/>
      <c r="AX7591" s="222"/>
      <c r="AY7591" s="227">
        <v>4.0136986301369904</v>
      </c>
      <c r="AZ7591" s="225" t="s">
        <v>4571</v>
      </c>
      <c r="BA7591" s="227">
        <v>3.7216999999999998</v>
      </c>
      <c r="BB7591" s="222"/>
      <c r="BC7591" s="222"/>
      <c r="BD7591" s="222"/>
      <c r="BE7591" s="222"/>
      <c r="BF7591" s="222"/>
      <c r="BG7591" s="222"/>
      <c r="BH7591" s="222"/>
      <c r="BI7591" s="222"/>
      <c r="BJ7591" s="222"/>
      <c r="BK7591" s="222"/>
      <c r="BL7591" s="222"/>
      <c r="BM7591" s="222"/>
      <c r="BN7591" s="228" t="s">
        <v>4578</v>
      </c>
      <c r="BO7591" s="58" t="str">
        <f t="shared" si="118"/>
        <v>境内资产</v>
      </c>
      <c r="BP7591" s="58" t="str">
        <f>IF(M7591="",VLOOKUP(D7591,Sheet4!$A$1:$B$92,2,0),VLOOKUP(Q7591,Sheet4!$A$1:$B$92,2,0))</f>
        <v>政府债券</v>
      </c>
    </row>
    <row r="7592" spans="1:68" ht="15">
      <c r="A7592" s="223" t="s">
        <v>4074</v>
      </c>
      <c r="B7592" s="222" t="s">
        <v>246</v>
      </c>
      <c r="C7592" s="269" t="s">
        <v>58</v>
      </c>
      <c r="D7592" s="269" t="s">
        <v>6246</v>
      </c>
      <c r="E7592" s="223" t="s">
        <v>4592</v>
      </c>
      <c r="F7592" s="222" t="s">
        <v>60</v>
      </c>
      <c r="G7592" s="224">
        <v>3000000</v>
      </c>
      <c r="H7592" s="329">
        <v>300000000</v>
      </c>
      <c r="I7592" s="329">
        <v>294750000</v>
      </c>
      <c r="J7592" s="224">
        <v>1842762.43</v>
      </c>
      <c r="K7592" s="224">
        <v>0</v>
      </c>
      <c r="L7592" s="223" t="s">
        <v>4489</v>
      </c>
      <c r="M7592" s="223"/>
      <c r="N7592" s="222"/>
      <c r="O7592" s="223"/>
      <c r="P7592" s="222"/>
      <c r="Q7592" s="222"/>
      <c r="R7592" s="222"/>
      <c r="S7592" s="222"/>
      <c r="T7592" s="224"/>
      <c r="U7592" s="224"/>
      <c r="V7592" s="224"/>
      <c r="W7592" s="222"/>
      <c r="X7592" s="222"/>
      <c r="Y7592" s="222"/>
      <c r="Z7592" s="225" t="s">
        <v>4571</v>
      </c>
      <c r="AA7592" s="229" t="s">
        <v>4571</v>
      </c>
      <c r="AB7592" s="222"/>
      <c r="AC7592" s="222"/>
      <c r="AD7592" s="222"/>
      <c r="AE7592" s="222"/>
      <c r="AF7592" s="222"/>
      <c r="AG7592" s="222"/>
      <c r="AH7592" s="222"/>
      <c r="AI7592" s="222"/>
      <c r="AJ7592" s="222"/>
      <c r="AK7592" s="222"/>
      <c r="AL7592" s="224">
        <v>294750000</v>
      </c>
      <c r="AM7592" s="224"/>
      <c r="AN7592" s="224"/>
      <c r="AO7592" s="224"/>
      <c r="AP7592" s="224"/>
      <c r="AQ7592" s="222"/>
      <c r="AR7592" s="222"/>
      <c r="AS7592" s="222"/>
      <c r="AT7592" s="224">
        <v>294750000</v>
      </c>
      <c r="AU7592" s="222"/>
      <c r="AV7592" s="222"/>
      <c r="AW7592" s="222"/>
      <c r="AX7592" s="222"/>
      <c r="AY7592" s="227">
        <v>24.312328767123301</v>
      </c>
      <c r="AZ7592" s="225" t="s">
        <v>4571</v>
      </c>
      <c r="BA7592" s="227">
        <v>16.502800000000001</v>
      </c>
      <c r="BB7592" s="222"/>
      <c r="BC7592" s="222"/>
      <c r="BD7592" s="222"/>
      <c r="BE7592" s="222"/>
      <c r="BF7592" s="222"/>
      <c r="BG7592" s="222"/>
      <c r="BH7592" s="222"/>
      <c r="BI7592" s="222"/>
      <c r="BJ7592" s="222"/>
      <c r="BK7592" s="222"/>
      <c r="BL7592" s="222"/>
      <c r="BM7592" s="222"/>
      <c r="BN7592" s="228" t="s">
        <v>4578</v>
      </c>
      <c r="BO7592" s="58" t="str">
        <f t="shared" si="118"/>
        <v>境内资产</v>
      </c>
      <c r="BP7592" s="58" t="str">
        <f>IF(M7592="",VLOOKUP(D7592,Sheet4!$A$1:$B$92,2,0),VLOOKUP(Q7592,Sheet4!$A$1:$B$92,2,0))</f>
        <v>政府债券</v>
      </c>
    </row>
    <row r="7593" spans="1:68" ht="15">
      <c r="A7593" s="223" t="s">
        <v>4780</v>
      </c>
      <c r="B7593" s="222" t="s">
        <v>4781</v>
      </c>
      <c r="C7593" s="269" t="s">
        <v>71</v>
      </c>
      <c r="D7593" s="269" t="s">
        <v>1154</v>
      </c>
      <c r="E7593" s="223" t="s">
        <v>4782</v>
      </c>
      <c r="F7593" s="222" t="s">
        <v>4340</v>
      </c>
      <c r="G7593" s="224">
        <v>179360</v>
      </c>
      <c r="H7593" s="329">
        <v>17936000</v>
      </c>
      <c r="I7593" s="329">
        <v>18068726.399999999</v>
      </c>
      <c r="J7593" s="224">
        <v>482330.98</v>
      </c>
      <c r="K7593" s="224">
        <v>0</v>
      </c>
      <c r="L7593" s="223" t="s">
        <v>4489</v>
      </c>
      <c r="M7593" s="223"/>
      <c r="N7593" s="222"/>
      <c r="O7593" s="223"/>
      <c r="P7593" s="222"/>
      <c r="Q7593" s="222"/>
      <c r="R7593" s="222"/>
      <c r="S7593" s="222"/>
      <c r="T7593" s="224"/>
      <c r="U7593" s="224"/>
      <c r="V7593" s="224"/>
      <c r="W7593" s="222"/>
      <c r="X7593" s="222"/>
      <c r="Y7593" s="222"/>
      <c r="Z7593" s="225" t="s">
        <v>4571</v>
      </c>
      <c r="AA7593" s="229" t="s">
        <v>4571</v>
      </c>
      <c r="AB7593" s="222"/>
      <c r="AC7593" s="222"/>
      <c r="AD7593" s="222"/>
      <c r="AE7593" s="222"/>
      <c r="AF7593" s="222"/>
      <c r="AG7593" s="222"/>
      <c r="AH7593" s="222"/>
      <c r="AI7593" s="222"/>
      <c r="AJ7593" s="222"/>
      <c r="AK7593" s="222"/>
      <c r="AL7593" s="224">
        <v>18068726.399999999</v>
      </c>
      <c r="AM7593" s="224"/>
      <c r="AN7593" s="224"/>
      <c r="AO7593" s="224"/>
      <c r="AP7593" s="224"/>
      <c r="AQ7593" s="222"/>
      <c r="AR7593" s="222"/>
      <c r="AS7593" s="222"/>
      <c r="AT7593" s="224">
        <v>18068726.399999999</v>
      </c>
      <c r="AU7593" s="222"/>
      <c r="AV7593" s="222"/>
      <c r="AW7593" s="222"/>
      <c r="AX7593" s="222"/>
      <c r="AY7593" s="227">
        <v>1.2</v>
      </c>
      <c r="AZ7593" s="225" t="s">
        <v>74</v>
      </c>
      <c r="BA7593" s="227">
        <v>1.1404000000000001</v>
      </c>
      <c r="BB7593" s="222"/>
      <c r="BC7593" s="222"/>
      <c r="BD7593" s="222"/>
      <c r="BE7593" s="222"/>
      <c r="BF7593" s="222"/>
      <c r="BG7593" s="222"/>
      <c r="BH7593" s="222"/>
      <c r="BI7593" s="222"/>
      <c r="BJ7593" s="222"/>
      <c r="BK7593" s="222"/>
      <c r="BL7593" s="222"/>
      <c r="BM7593" s="222"/>
      <c r="BN7593" s="228" t="s">
        <v>4578</v>
      </c>
      <c r="BO7593" s="58" t="str">
        <f t="shared" si="118"/>
        <v>境内资产</v>
      </c>
      <c r="BP7593" s="58" t="str">
        <f>IF(M7593="",VLOOKUP(D7593,Sheet4!$A$1:$B$92,2,0),VLOOKUP(Q7593,Sheet4!$A$1:$B$92,2,0))</f>
        <v>公司债券</v>
      </c>
    </row>
    <row r="7594" spans="1:68" ht="15">
      <c r="A7594" s="223" t="s">
        <v>4783</v>
      </c>
      <c r="B7594" s="222" t="s">
        <v>4784</v>
      </c>
      <c r="C7594" s="269" t="s">
        <v>71</v>
      </c>
      <c r="D7594" s="269" t="s">
        <v>72</v>
      </c>
      <c r="E7594" s="223" t="s">
        <v>4785</v>
      </c>
      <c r="F7594" s="222" t="s">
        <v>83</v>
      </c>
      <c r="G7594" s="224">
        <v>2400000</v>
      </c>
      <c r="H7594" s="329">
        <v>240000000</v>
      </c>
      <c r="I7594" s="329">
        <v>247560000</v>
      </c>
      <c r="J7594" s="224">
        <v>9457972.6099999994</v>
      </c>
      <c r="K7594" s="224">
        <v>0</v>
      </c>
      <c r="L7594" s="223" t="s">
        <v>4489</v>
      </c>
      <c r="M7594" s="223"/>
      <c r="N7594" s="222"/>
      <c r="O7594" s="223"/>
      <c r="P7594" s="222"/>
      <c r="Q7594" s="222"/>
      <c r="R7594" s="222"/>
      <c r="S7594" s="222"/>
      <c r="T7594" s="224"/>
      <c r="U7594" s="224"/>
      <c r="V7594" s="224"/>
      <c r="W7594" s="222"/>
      <c r="X7594" s="222"/>
      <c r="Y7594" s="222"/>
      <c r="Z7594" s="225" t="s">
        <v>4571</v>
      </c>
      <c r="AA7594" s="229" t="s">
        <v>4571</v>
      </c>
      <c r="AB7594" s="222"/>
      <c r="AC7594" s="222"/>
      <c r="AD7594" s="222"/>
      <c r="AE7594" s="222"/>
      <c r="AF7594" s="222"/>
      <c r="AG7594" s="222"/>
      <c r="AH7594" s="222"/>
      <c r="AI7594" s="222"/>
      <c r="AJ7594" s="222"/>
      <c r="AK7594" s="222"/>
      <c r="AL7594" s="224">
        <v>247560000</v>
      </c>
      <c r="AM7594" s="224"/>
      <c r="AN7594" s="224"/>
      <c r="AO7594" s="224"/>
      <c r="AP7594" s="224"/>
      <c r="AQ7594" s="222"/>
      <c r="AR7594" s="222"/>
      <c r="AS7594" s="222"/>
      <c r="AT7594" s="224">
        <v>247560000</v>
      </c>
      <c r="AU7594" s="222"/>
      <c r="AV7594" s="222"/>
      <c r="AW7594" s="222"/>
      <c r="AX7594" s="222"/>
      <c r="AY7594" s="227">
        <v>5.3671232876712303</v>
      </c>
      <c r="AZ7594" s="225" t="s">
        <v>84</v>
      </c>
      <c r="BA7594" s="227">
        <v>2.4224999999999999</v>
      </c>
      <c r="BB7594" s="222"/>
      <c r="BC7594" s="222"/>
      <c r="BD7594" s="222"/>
      <c r="BE7594" s="222"/>
      <c r="BF7594" s="222"/>
      <c r="BG7594" s="222"/>
      <c r="BH7594" s="222"/>
      <c r="BI7594" s="222"/>
      <c r="BJ7594" s="222"/>
      <c r="BK7594" s="222"/>
      <c r="BL7594" s="222"/>
      <c r="BM7594" s="222"/>
      <c r="BN7594" s="228" t="s">
        <v>4578</v>
      </c>
      <c r="BO7594" s="58" t="str">
        <f t="shared" si="118"/>
        <v>境内资产</v>
      </c>
      <c r="BP7594" s="58" t="str">
        <f>IF(M7594="",VLOOKUP(D7594,Sheet4!$A$1:$B$92,2,0),VLOOKUP(Q7594,Sheet4!$A$1:$B$92,2,0))</f>
        <v>企业债券</v>
      </c>
    </row>
    <row r="7595" spans="1:68" ht="15">
      <c r="A7595" s="223" t="s">
        <v>4786</v>
      </c>
      <c r="B7595" s="222" t="s">
        <v>4787</v>
      </c>
      <c r="C7595" s="269" t="s">
        <v>71</v>
      </c>
      <c r="D7595" s="269" t="s">
        <v>72</v>
      </c>
      <c r="E7595" s="223" t="s">
        <v>4788</v>
      </c>
      <c r="F7595" s="222" t="s">
        <v>4789</v>
      </c>
      <c r="G7595" s="224">
        <v>2400000</v>
      </c>
      <c r="H7595" s="329">
        <v>240000000</v>
      </c>
      <c r="I7595" s="329">
        <v>246264000</v>
      </c>
      <c r="J7595" s="224">
        <v>8880263.0199999996</v>
      </c>
      <c r="K7595" s="224">
        <v>0</v>
      </c>
      <c r="L7595" s="223" t="s">
        <v>4489</v>
      </c>
      <c r="M7595" s="223"/>
      <c r="N7595" s="222"/>
      <c r="O7595" s="223"/>
      <c r="P7595" s="222"/>
      <c r="Q7595" s="222"/>
      <c r="R7595" s="222"/>
      <c r="S7595" s="222"/>
      <c r="T7595" s="224"/>
      <c r="U7595" s="224"/>
      <c r="V7595" s="224"/>
      <c r="W7595" s="222"/>
      <c r="X7595" s="222"/>
      <c r="Y7595" s="222"/>
      <c r="Z7595" s="225" t="s">
        <v>4571</v>
      </c>
      <c r="AA7595" s="229" t="s">
        <v>4571</v>
      </c>
      <c r="AB7595" s="222"/>
      <c r="AC7595" s="222"/>
      <c r="AD7595" s="222"/>
      <c r="AE7595" s="222"/>
      <c r="AF7595" s="222"/>
      <c r="AG7595" s="222"/>
      <c r="AH7595" s="222"/>
      <c r="AI7595" s="222"/>
      <c r="AJ7595" s="222"/>
      <c r="AK7595" s="222"/>
      <c r="AL7595" s="224">
        <v>246264000</v>
      </c>
      <c r="AM7595" s="224"/>
      <c r="AN7595" s="224"/>
      <c r="AO7595" s="224"/>
      <c r="AP7595" s="224"/>
      <c r="AQ7595" s="222"/>
      <c r="AR7595" s="222"/>
      <c r="AS7595" s="222"/>
      <c r="AT7595" s="224">
        <v>246264000</v>
      </c>
      <c r="AU7595" s="222"/>
      <c r="AV7595" s="222"/>
      <c r="AW7595" s="222"/>
      <c r="AX7595" s="222"/>
      <c r="AY7595" s="227">
        <v>5.3287671232876699</v>
      </c>
      <c r="AZ7595" s="225" t="s">
        <v>74</v>
      </c>
      <c r="BA7595" s="227">
        <v>2.4144000000000001</v>
      </c>
      <c r="BB7595" s="222"/>
      <c r="BC7595" s="222"/>
      <c r="BD7595" s="222"/>
      <c r="BE7595" s="222"/>
      <c r="BF7595" s="222"/>
      <c r="BG7595" s="222"/>
      <c r="BH7595" s="222"/>
      <c r="BI7595" s="222"/>
      <c r="BJ7595" s="222"/>
      <c r="BK7595" s="222"/>
      <c r="BL7595" s="222"/>
      <c r="BM7595" s="222"/>
      <c r="BN7595" s="228" t="s">
        <v>4578</v>
      </c>
      <c r="BO7595" s="58" t="str">
        <f t="shared" si="118"/>
        <v>境内资产</v>
      </c>
      <c r="BP7595" s="58" t="str">
        <f>IF(M7595="",VLOOKUP(D7595,Sheet4!$A$1:$B$92,2,0),VLOOKUP(Q7595,Sheet4!$A$1:$B$92,2,0))</f>
        <v>企业债券</v>
      </c>
    </row>
    <row r="7596" spans="1:68" ht="15">
      <c r="A7596" s="223" t="s">
        <v>4790</v>
      </c>
      <c r="B7596" s="222" t="s">
        <v>4791</v>
      </c>
      <c r="C7596" s="269" t="s">
        <v>71</v>
      </c>
      <c r="D7596" s="269" t="s">
        <v>72</v>
      </c>
      <c r="E7596" s="223" t="s">
        <v>4792</v>
      </c>
      <c r="F7596" s="222" t="s">
        <v>4793</v>
      </c>
      <c r="G7596" s="224">
        <v>2800000</v>
      </c>
      <c r="H7596" s="329">
        <v>280000000</v>
      </c>
      <c r="I7596" s="329">
        <v>286720000</v>
      </c>
      <c r="J7596" s="224">
        <v>9243835.6099999994</v>
      </c>
      <c r="K7596" s="224">
        <v>0</v>
      </c>
      <c r="L7596" s="223" t="s">
        <v>4489</v>
      </c>
      <c r="M7596" s="223"/>
      <c r="N7596" s="222"/>
      <c r="O7596" s="223"/>
      <c r="P7596" s="222"/>
      <c r="Q7596" s="222"/>
      <c r="R7596" s="222"/>
      <c r="S7596" s="222"/>
      <c r="T7596" s="224"/>
      <c r="U7596" s="224"/>
      <c r="V7596" s="224"/>
      <c r="W7596" s="222"/>
      <c r="X7596" s="222"/>
      <c r="Y7596" s="222"/>
      <c r="Z7596" s="225" t="s">
        <v>4571</v>
      </c>
      <c r="AA7596" s="229" t="s">
        <v>4571</v>
      </c>
      <c r="AB7596" s="222"/>
      <c r="AC7596" s="222"/>
      <c r="AD7596" s="222"/>
      <c r="AE7596" s="222"/>
      <c r="AF7596" s="222"/>
      <c r="AG7596" s="222"/>
      <c r="AH7596" s="222"/>
      <c r="AI7596" s="222"/>
      <c r="AJ7596" s="222"/>
      <c r="AK7596" s="222"/>
      <c r="AL7596" s="224">
        <v>286720000</v>
      </c>
      <c r="AM7596" s="224"/>
      <c r="AN7596" s="224"/>
      <c r="AO7596" s="224"/>
      <c r="AP7596" s="224"/>
      <c r="AQ7596" s="222"/>
      <c r="AR7596" s="222"/>
      <c r="AS7596" s="222"/>
      <c r="AT7596" s="224">
        <v>286720000</v>
      </c>
      <c r="AU7596" s="222"/>
      <c r="AV7596" s="222"/>
      <c r="AW7596" s="222"/>
      <c r="AX7596" s="222"/>
      <c r="AY7596" s="227">
        <v>5.3424657534246602</v>
      </c>
      <c r="AZ7596" s="225" t="s">
        <v>74</v>
      </c>
      <c r="BA7596" s="227">
        <v>2.9239999999999999</v>
      </c>
      <c r="BB7596" s="222"/>
      <c r="BC7596" s="222"/>
      <c r="BD7596" s="222"/>
      <c r="BE7596" s="222"/>
      <c r="BF7596" s="222"/>
      <c r="BG7596" s="222"/>
      <c r="BH7596" s="222"/>
      <c r="BI7596" s="222"/>
      <c r="BJ7596" s="222"/>
      <c r="BK7596" s="222"/>
      <c r="BL7596" s="222"/>
      <c r="BM7596" s="222"/>
      <c r="BN7596" s="228" t="s">
        <v>4578</v>
      </c>
      <c r="BO7596" s="58" t="str">
        <f t="shared" si="118"/>
        <v>境内资产</v>
      </c>
      <c r="BP7596" s="58" t="str">
        <f>IF(M7596="",VLOOKUP(D7596,Sheet4!$A$1:$B$92,2,0),VLOOKUP(Q7596,Sheet4!$A$1:$B$92,2,0))</f>
        <v>企业债券</v>
      </c>
    </row>
    <row r="7597" spans="1:68" ht="15">
      <c r="A7597" s="223" t="s">
        <v>4794</v>
      </c>
      <c r="B7597" s="222" t="s">
        <v>4795</v>
      </c>
      <c r="C7597" s="269" t="s">
        <v>71</v>
      </c>
      <c r="D7597" s="269" t="s">
        <v>72</v>
      </c>
      <c r="E7597" s="223" t="s">
        <v>4796</v>
      </c>
      <c r="F7597" s="222" t="s">
        <v>4477</v>
      </c>
      <c r="G7597" s="224">
        <v>3600000</v>
      </c>
      <c r="H7597" s="329">
        <v>360000000</v>
      </c>
      <c r="I7597" s="329">
        <v>349200000</v>
      </c>
      <c r="J7597" s="224">
        <v>11939178.1</v>
      </c>
      <c r="K7597" s="224">
        <v>0</v>
      </c>
      <c r="L7597" s="223" t="s">
        <v>4489</v>
      </c>
      <c r="M7597" s="223"/>
      <c r="N7597" s="222"/>
      <c r="O7597" s="223"/>
      <c r="P7597" s="222"/>
      <c r="Q7597" s="222"/>
      <c r="R7597" s="222"/>
      <c r="S7597" s="222"/>
      <c r="T7597" s="224"/>
      <c r="U7597" s="224"/>
      <c r="V7597" s="224"/>
      <c r="W7597" s="222"/>
      <c r="X7597" s="222"/>
      <c r="Y7597" s="222"/>
      <c r="Z7597" s="225" t="s">
        <v>4571</v>
      </c>
      <c r="AA7597" s="229" t="s">
        <v>4571</v>
      </c>
      <c r="AB7597" s="222"/>
      <c r="AC7597" s="222"/>
      <c r="AD7597" s="222"/>
      <c r="AE7597" s="222"/>
      <c r="AF7597" s="222"/>
      <c r="AG7597" s="222"/>
      <c r="AH7597" s="222"/>
      <c r="AI7597" s="222"/>
      <c r="AJ7597" s="222"/>
      <c r="AK7597" s="222"/>
      <c r="AL7597" s="224">
        <v>349200000</v>
      </c>
      <c r="AM7597" s="224"/>
      <c r="AN7597" s="224"/>
      <c r="AO7597" s="224"/>
      <c r="AP7597" s="224"/>
      <c r="AQ7597" s="222"/>
      <c r="AR7597" s="222"/>
      <c r="AS7597" s="222"/>
      <c r="AT7597" s="224">
        <v>349200000</v>
      </c>
      <c r="AU7597" s="222"/>
      <c r="AV7597" s="222"/>
      <c r="AW7597" s="222"/>
      <c r="AX7597" s="222"/>
      <c r="AY7597" s="227">
        <v>5.38630136986301</v>
      </c>
      <c r="AZ7597" s="225" t="s">
        <v>74</v>
      </c>
      <c r="BA7597" s="227">
        <v>2.9479000000000002</v>
      </c>
      <c r="BB7597" s="222"/>
      <c r="BC7597" s="222"/>
      <c r="BD7597" s="222"/>
      <c r="BE7597" s="222"/>
      <c r="BF7597" s="222"/>
      <c r="BG7597" s="222"/>
      <c r="BH7597" s="222"/>
      <c r="BI7597" s="222"/>
      <c r="BJ7597" s="222"/>
      <c r="BK7597" s="222"/>
      <c r="BL7597" s="222"/>
      <c r="BM7597" s="222"/>
      <c r="BN7597" s="228" t="s">
        <v>4578</v>
      </c>
      <c r="BO7597" s="58" t="str">
        <f t="shared" si="118"/>
        <v>境内资产</v>
      </c>
      <c r="BP7597" s="58" t="str">
        <f>IF(M7597="",VLOOKUP(D7597,Sheet4!$A$1:$B$92,2,0),VLOOKUP(Q7597,Sheet4!$A$1:$B$92,2,0))</f>
        <v>企业债券</v>
      </c>
    </row>
    <row r="7598" spans="1:68" ht="15">
      <c r="A7598" s="223" t="s">
        <v>4797</v>
      </c>
      <c r="B7598" s="222" t="s">
        <v>4798</v>
      </c>
      <c r="C7598" s="269" t="s">
        <v>71</v>
      </c>
      <c r="D7598" s="269" t="s">
        <v>72</v>
      </c>
      <c r="E7598" s="223" t="s">
        <v>4799</v>
      </c>
      <c r="F7598" s="222" t="s">
        <v>296</v>
      </c>
      <c r="G7598" s="224">
        <v>1200000</v>
      </c>
      <c r="H7598" s="329">
        <v>120000000</v>
      </c>
      <c r="I7598" s="329">
        <v>121356000</v>
      </c>
      <c r="J7598" s="224">
        <v>5292887.68</v>
      </c>
      <c r="K7598" s="224">
        <v>0</v>
      </c>
      <c r="L7598" s="223" t="s">
        <v>4489</v>
      </c>
      <c r="M7598" s="223"/>
      <c r="N7598" s="222"/>
      <c r="O7598" s="223"/>
      <c r="P7598" s="222"/>
      <c r="Q7598" s="222"/>
      <c r="R7598" s="222"/>
      <c r="S7598" s="222"/>
      <c r="T7598" s="224"/>
      <c r="U7598" s="224"/>
      <c r="V7598" s="224"/>
      <c r="W7598" s="222"/>
      <c r="X7598" s="222"/>
      <c r="Y7598" s="222"/>
      <c r="Z7598" s="225" t="s">
        <v>4571</v>
      </c>
      <c r="AA7598" s="229" t="s">
        <v>4571</v>
      </c>
      <c r="AB7598" s="222"/>
      <c r="AC7598" s="222"/>
      <c r="AD7598" s="222"/>
      <c r="AE7598" s="222"/>
      <c r="AF7598" s="222"/>
      <c r="AG7598" s="222"/>
      <c r="AH7598" s="222"/>
      <c r="AI7598" s="222"/>
      <c r="AJ7598" s="222"/>
      <c r="AK7598" s="222"/>
      <c r="AL7598" s="224">
        <v>121356000</v>
      </c>
      <c r="AM7598" s="224"/>
      <c r="AN7598" s="224"/>
      <c r="AO7598" s="224"/>
      <c r="AP7598" s="224"/>
      <c r="AQ7598" s="222"/>
      <c r="AR7598" s="222"/>
      <c r="AS7598" s="222"/>
      <c r="AT7598" s="224">
        <v>121356000</v>
      </c>
      <c r="AU7598" s="222"/>
      <c r="AV7598" s="222"/>
      <c r="AW7598" s="222"/>
      <c r="AX7598" s="222"/>
      <c r="AY7598" s="227">
        <v>5.36164383561644</v>
      </c>
      <c r="AZ7598" s="225" t="s">
        <v>74</v>
      </c>
      <c r="BA7598" s="227">
        <v>2.7566999999999999</v>
      </c>
      <c r="BB7598" s="222"/>
      <c r="BC7598" s="222"/>
      <c r="BD7598" s="222"/>
      <c r="BE7598" s="222"/>
      <c r="BF7598" s="222"/>
      <c r="BG7598" s="222"/>
      <c r="BH7598" s="222"/>
      <c r="BI7598" s="222"/>
      <c r="BJ7598" s="222"/>
      <c r="BK7598" s="222"/>
      <c r="BL7598" s="222"/>
      <c r="BM7598" s="222"/>
      <c r="BN7598" s="228" t="s">
        <v>4578</v>
      </c>
      <c r="BO7598" s="58" t="str">
        <f t="shared" si="118"/>
        <v>境内资产</v>
      </c>
      <c r="BP7598" s="58" t="str">
        <f>IF(M7598="",VLOOKUP(D7598,Sheet4!$A$1:$B$92,2,0),VLOOKUP(Q7598,Sheet4!$A$1:$B$92,2,0))</f>
        <v>企业债券</v>
      </c>
    </row>
    <row r="7599" spans="1:68" ht="15">
      <c r="A7599" s="223" t="s">
        <v>4800</v>
      </c>
      <c r="B7599" s="222" t="s">
        <v>4801</v>
      </c>
      <c r="C7599" s="269" t="s">
        <v>71</v>
      </c>
      <c r="D7599" s="269" t="s">
        <v>72</v>
      </c>
      <c r="E7599" s="223" t="s">
        <v>4802</v>
      </c>
      <c r="F7599" s="222" t="s">
        <v>4803</v>
      </c>
      <c r="G7599" s="224">
        <v>900000</v>
      </c>
      <c r="H7599" s="329">
        <v>90000000</v>
      </c>
      <c r="I7599" s="329">
        <v>92916000</v>
      </c>
      <c r="J7599" s="224">
        <v>2517041.1</v>
      </c>
      <c r="K7599" s="224">
        <v>0</v>
      </c>
      <c r="L7599" s="223" t="s">
        <v>4489</v>
      </c>
      <c r="M7599" s="223"/>
      <c r="N7599" s="222"/>
      <c r="O7599" s="223"/>
      <c r="P7599" s="222"/>
      <c r="Q7599" s="222"/>
      <c r="R7599" s="222"/>
      <c r="S7599" s="222"/>
      <c r="T7599" s="224"/>
      <c r="U7599" s="224"/>
      <c r="V7599" s="224"/>
      <c r="W7599" s="222"/>
      <c r="X7599" s="222"/>
      <c r="Y7599" s="222"/>
      <c r="Z7599" s="225" t="s">
        <v>4571</v>
      </c>
      <c r="AA7599" s="229" t="s">
        <v>4571</v>
      </c>
      <c r="AB7599" s="222"/>
      <c r="AC7599" s="222"/>
      <c r="AD7599" s="222"/>
      <c r="AE7599" s="222"/>
      <c r="AF7599" s="222"/>
      <c r="AG7599" s="222"/>
      <c r="AH7599" s="222"/>
      <c r="AI7599" s="222"/>
      <c r="AJ7599" s="222"/>
      <c r="AK7599" s="222"/>
      <c r="AL7599" s="224">
        <v>92916000</v>
      </c>
      <c r="AM7599" s="224"/>
      <c r="AN7599" s="224"/>
      <c r="AO7599" s="224"/>
      <c r="AP7599" s="224"/>
      <c r="AQ7599" s="222"/>
      <c r="AR7599" s="222"/>
      <c r="AS7599" s="222"/>
      <c r="AT7599" s="224">
        <v>92916000</v>
      </c>
      <c r="AU7599" s="222"/>
      <c r="AV7599" s="222"/>
      <c r="AW7599" s="222"/>
      <c r="AX7599" s="222"/>
      <c r="AY7599" s="227">
        <v>5.5205479452054798</v>
      </c>
      <c r="AZ7599" s="225" t="s">
        <v>74</v>
      </c>
      <c r="BA7599" s="227">
        <v>2.5821999999999998</v>
      </c>
      <c r="BB7599" s="222"/>
      <c r="BC7599" s="222"/>
      <c r="BD7599" s="222"/>
      <c r="BE7599" s="222"/>
      <c r="BF7599" s="222"/>
      <c r="BG7599" s="222"/>
      <c r="BH7599" s="222"/>
      <c r="BI7599" s="222"/>
      <c r="BJ7599" s="222"/>
      <c r="BK7599" s="222"/>
      <c r="BL7599" s="222"/>
      <c r="BM7599" s="222"/>
      <c r="BN7599" s="228" t="s">
        <v>4578</v>
      </c>
      <c r="BO7599" s="58" t="str">
        <f t="shared" si="118"/>
        <v>境内资产</v>
      </c>
      <c r="BP7599" s="58" t="str">
        <f>IF(M7599="",VLOOKUP(D7599,Sheet4!$A$1:$B$92,2,0),VLOOKUP(Q7599,Sheet4!$A$1:$B$92,2,0))</f>
        <v>企业债券</v>
      </c>
    </row>
    <row r="7600" spans="1:68" ht="15">
      <c r="A7600" s="223" t="s">
        <v>4804</v>
      </c>
      <c r="B7600" s="222" t="s">
        <v>4805</v>
      </c>
      <c r="C7600" s="269" t="s">
        <v>71</v>
      </c>
      <c r="D7600" s="269" t="s">
        <v>72</v>
      </c>
      <c r="E7600" s="223" t="s">
        <v>4806</v>
      </c>
      <c r="F7600" s="222" t="s">
        <v>4807</v>
      </c>
      <c r="G7600" s="224">
        <v>900000</v>
      </c>
      <c r="H7600" s="329">
        <v>90000000</v>
      </c>
      <c r="I7600" s="329">
        <v>90297000</v>
      </c>
      <c r="J7600" s="224">
        <v>2333589.04</v>
      </c>
      <c r="K7600" s="224">
        <v>0</v>
      </c>
      <c r="L7600" s="223" t="s">
        <v>4489</v>
      </c>
      <c r="M7600" s="223"/>
      <c r="N7600" s="222"/>
      <c r="O7600" s="223"/>
      <c r="P7600" s="222"/>
      <c r="Q7600" s="222"/>
      <c r="R7600" s="222"/>
      <c r="S7600" s="222"/>
      <c r="T7600" s="224"/>
      <c r="U7600" s="224"/>
      <c r="V7600" s="224"/>
      <c r="W7600" s="222"/>
      <c r="X7600" s="222"/>
      <c r="Y7600" s="222"/>
      <c r="Z7600" s="225" t="s">
        <v>4571</v>
      </c>
      <c r="AA7600" s="229" t="s">
        <v>4571</v>
      </c>
      <c r="AB7600" s="222"/>
      <c r="AC7600" s="222"/>
      <c r="AD7600" s="222"/>
      <c r="AE7600" s="222"/>
      <c r="AF7600" s="222"/>
      <c r="AG7600" s="222"/>
      <c r="AH7600" s="222"/>
      <c r="AI7600" s="222"/>
      <c r="AJ7600" s="222"/>
      <c r="AK7600" s="222"/>
      <c r="AL7600" s="224">
        <v>90297000</v>
      </c>
      <c r="AM7600" s="224"/>
      <c r="AN7600" s="224"/>
      <c r="AO7600" s="224"/>
      <c r="AP7600" s="224"/>
      <c r="AQ7600" s="222"/>
      <c r="AR7600" s="222"/>
      <c r="AS7600" s="222"/>
      <c r="AT7600" s="224">
        <v>90297000</v>
      </c>
      <c r="AU7600" s="222"/>
      <c r="AV7600" s="222"/>
      <c r="AW7600" s="222"/>
      <c r="AX7600" s="222"/>
      <c r="AY7600" s="227">
        <v>5.5397260273972604</v>
      </c>
      <c r="AZ7600" s="225" t="s">
        <v>74</v>
      </c>
      <c r="BA7600" s="227">
        <v>3.0316999999999998</v>
      </c>
      <c r="BB7600" s="222"/>
      <c r="BC7600" s="222"/>
      <c r="BD7600" s="222"/>
      <c r="BE7600" s="222"/>
      <c r="BF7600" s="222"/>
      <c r="BG7600" s="222"/>
      <c r="BH7600" s="222"/>
      <c r="BI7600" s="222"/>
      <c r="BJ7600" s="222"/>
      <c r="BK7600" s="222"/>
      <c r="BL7600" s="222"/>
      <c r="BM7600" s="222"/>
      <c r="BN7600" s="228" t="s">
        <v>4578</v>
      </c>
      <c r="BO7600" s="58" t="str">
        <f t="shared" si="118"/>
        <v>境内资产</v>
      </c>
      <c r="BP7600" s="58" t="str">
        <f>IF(M7600="",VLOOKUP(D7600,Sheet4!$A$1:$B$92,2,0),VLOOKUP(Q7600,Sheet4!$A$1:$B$92,2,0))</f>
        <v>企业债券</v>
      </c>
    </row>
    <row r="7601" spans="1:68" ht="15">
      <c r="A7601" s="223" t="s">
        <v>4808</v>
      </c>
      <c r="B7601" s="222" t="s">
        <v>4809</v>
      </c>
      <c r="C7601" s="269" t="s">
        <v>71</v>
      </c>
      <c r="D7601" s="269" t="s">
        <v>72</v>
      </c>
      <c r="E7601" s="223" t="s">
        <v>4810</v>
      </c>
      <c r="F7601" s="222" t="s">
        <v>336</v>
      </c>
      <c r="G7601" s="224">
        <v>2100000</v>
      </c>
      <c r="H7601" s="329">
        <v>210000000</v>
      </c>
      <c r="I7601" s="329">
        <v>216006000</v>
      </c>
      <c r="J7601" s="224">
        <v>5684383.5700000003</v>
      </c>
      <c r="K7601" s="224">
        <v>0</v>
      </c>
      <c r="L7601" s="223" t="s">
        <v>4489</v>
      </c>
      <c r="M7601" s="223"/>
      <c r="N7601" s="222"/>
      <c r="O7601" s="223"/>
      <c r="P7601" s="222"/>
      <c r="Q7601" s="222"/>
      <c r="R7601" s="222"/>
      <c r="S7601" s="222"/>
      <c r="T7601" s="224"/>
      <c r="U7601" s="224"/>
      <c r="V7601" s="224"/>
      <c r="W7601" s="222"/>
      <c r="X7601" s="222"/>
      <c r="Y7601" s="222"/>
      <c r="Z7601" s="225" t="s">
        <v>4571</v>
      </c>
      <c r="AA7601" s="229" t="s">
        <v>4571</v>
      </c>
      <c r="AB7601" s="222"/>
      <c r="AC7601" s="222"/>
      <c r="AD7601" s="222"/>
      <c r="AE7601" s="222"/>
      <c r="AF7601" s="222"/>
      <c r="AG7601" s="222"/>
      <c r="AH7601" s="222"/>
      <c r="AI7601" s="222"/>
      <c r="AJ7601" s="222"/>
      <c r="AK7601" s="222"/>
      <c r="AL7601" s="224">
        <v>216006000</v>
      </c>
      <c r="AM7601" s="224"/>
      <c r="AN7601" s="224"/>
      <c r="AO7601" s="224"/>
      <c r="AP7601" s="224"/>
      <c r="AQ7601" s="222"/>
      <c r="AR7601" s="222"/>
      <c r="AS7601" s="222"/>
      <c r="AT7601" s="224">
        <v>216006000</v>
      </c>
      <c r="AU7601" s="222"/>
      <c r="AV7601" s="222"/>
      <c r="AW7601" s="222"/>
      <c r="AX7601" s="222"/>
      <c r="AY7601" s="227">
        <v>5.5863013698630102</v>
      </c>
      <c r="AZ7601" s="225" t="s">
        <v>74</v>
      </c>
      <c r="BA7601" s="227">
        <v>3.0442999999999998</v>
      </c>
      <c r="BB7601" s="222"/>
      <c r="BC7601" s="222"/>
      <c r="BD7601" s="222"/>
      <c r="BE7601" s="222"/>
      <c r="BF7601" s="222"/>
      <c r="BG7601" s="222"/>
      <c r="BH7601" s="222"/>
      <c r="BI7601" s="222"/>
      <c r="BJ7601" s="222"/>
      <c r="BK7601" s="222"/>
      <c r="BL7601" s="222"/>
      <c r="BM7601" s="222"/>
      <c r="BN7601" s="228" t="s">
        <v>4578</v>
      </c>
      <c r="BO7601" s="58" t="str">
        <f t="shared" si="118"/>
        <v>境内资产</v>
      </c>
      <c r="BP7601" s="58" t="str">
        <f>IF(M7601="",VLOOKUP(D7601,Sheet4!$A$1:$B$92,2,0),VLOOKUP(Q7601,Sheet4!$A$1:$B$92,2,0))</f>
        <v>企业债券</v>
      </c>
    </row>
    <row r="7602" spans="1:68" ht="15">
      <c r="A7602" s="223" t="s">
        <v>4811</v>
      </c>
      <c r="B7602" s="222" t="s">
        <v>4812</v>
      </c>
      <c r="C7602" s="269" t="s">
        <v>71</v>
      </c>
      <c r="D7602" s="269" t="s">
        <v>72</v>
      </c>
      <c r="E7602" s="223" t="s">
        <v>4813</v>
      </c>
      <c r="F7602" s="222" t="s">
        <v>4814</v>
      </c>
      <c r="G7602" s="224">
        <v>1950000</v>
      </c>
      <c r="H7602" s="329">
        <v>195000000</v>
      </c>
      <c r="I7602" s="329">
        <v>200070000</v>
      </c>
      <c r="J7602" s="224">
        <v>3907479.46</v>
      </c>
      <c r="K7602" s="224">
        <v>0</v>
      </c>
      <c r="L7602" s="223" t="s">
        <v>4489</v>
      </c>
      <c r="M7602" s="223"/>
      <c r="N7602" s="222"/>
      <c r="O7602" s="223"/>
      <c r="P7602" s="222"/>
      <c r="Q7602" s="222"/>
      <c r="R7602" s="222"/>
      <c r="S7602" s="222"/>
      <c r="T7602" s="224"/>
      <c r="U7602" s="224"/>
      <c r="V7602" s="224"/>
      <c r="W7602" s="222"/>
      <c r="X7602" s="222"/>
      <c r="Y7602" s="222"/>
      <c r="Z7602" s="225" t="s">
        <v>4571</v>
      </c>
      <c r="AA7602" s="229" t="s">
        <v>4571</v>
      </c>
      <c r="AB7602" s="222"/>
      <c r="AC7602" s="222"/>
      <c r="AD7602" s="222"/>
      <c r="AE7602" s="222"/>
      <c r="AF7602" s="222"/>
      <c r="AG7602" s="222"/>
      <c r="AH7602" s="222"/>
      <c r="AI7602" s="222"/>
      <c r="AJ7602" s="222"/>
      <c r="AK7602" s="222"/>
      <c r="AL7602" s="224">
        <v>200070000</v>
      </c>
      <c r="AM7602" s="224"/>
      <c r="AN7602" s="224"/>
      <c r="AO7602" s="224"/>
      <c r="AP7602" s="224"/>
      <c r="AQ7602" s="222"/>
      <c r="AR7602" s="222"/>
      <c r="AS7602" s="222"/>
      <c r="AT7602" s="224">
        <v>200070000</v>
      </c>
      <c r="AU7602" s="222"/>
      <c r="AV7602" s="222"/>
      <c r="AW7602" s="222"/>
      <c r="AX7602" s="222"/>
      <c r="AY7602" s="227">
        <v>5.6246575342465697</v>
      </c>
      <c r="AZ7602" s="225" t="s">
        <v>74</v>
      </c>
      <c r="BA7602" s="227">
        <v>3.1739999999999999</v>
      </c>
      <c r="BB7602" s="222"/>
      <c r="BC7602" s="222"/>
      <c r="BD7602" s="222"/>
      <c r="BE7602" s="222"/>
      <c r="BF7602" s="222"/>
      <c r="BG7602" s="222"/>
      <c r="BH7602" s="222"/>
      <c r="BI7602" s="222"/>
      <c r="BJ7602" s="222"/>
      <c r="BK7602" s="222"/>
      <c r="BL7602" s="222"/>
      <c r="BM7602" s="222"/>
      <c r="BN7602" s="228" t="s">
        <v>4578</v>
      </c>
      <c r="BO7602" s="58" t="str">
        <f t="shared" si="118"/>
        <v>境内资产</v>
      </c>
      <c r="BP7602" s="58" t="str">
        <f>IF(M7602="",VLOOKUP(D7602,Sheet4!$A$1:$B$92,2,0),VLOOKUP(Q7602,Sheet4!$A$1:$B$92,2,0))</f>
        <v>企业债券</v>
      </c>
    </row>
    <row r="7603" spans="1:68" ht="15">
      <c r="A7603" s="223" t="s">
        <v>4815</v>
      </c>
      <c r="B7603" s="222" t="s">
        <v>4816</v>
      </c>
      <c r="C7603" s="269" t="s">
        <v>71</v>
      </c>
      <c r="D7603" s="269" t="s">
        <v>72</v>
      </c>
      <c r="E7603" s="223" t="s">
        <v>4817</v>
      </c>
      <c r="F7603" s="222" t="s">
        <v>4818</v>
      </c>
      <c r="G7603" s="224">
        <v>600000</v>
      </c>
      <c r="H7603" s="329">
        <v>60000000</v>
      </c>
      <c r="I7603" s="329">
        <v>60306000</v>
      </c>
      <c r="J7603" s="224">
        <v>295890.40999999997</v>
      </c>
      <c r="K7603" s="224">
        <v>0</v>
      </c>
      <c r="L7603" s="223" t="s">
        <v>4489</v>
      </c>
      <c r="M7603" s="223"/>
      <c r="N7603" s="222"/>
      <c r="O7603" s="223"/>
      <c r="P7603" s="222"/>
      <c r="Q7603" s="222"/>
      <c r="R7603" s="222"/>
      <c r="S7603" s="222"/>
      <c r="T7603" s="224"/>
      <c r="U7603" s="224"/>
      <c r="V7603" s="224"/>
      <c r="W7603" s="222"/>
      <c r="X7603" s="222"/>
      <c r="Y7603" s="222"/>
      <c r="Z7603" s="225" t="s">
        <v>4571</v>
      </c>
      <c r="AA7603" s="229" t="s">
        <v>4571</v>
      </c>
      <c r="AB7603" s="222"/>
      <c r="AC7603" s="222"/>
      <c r="AD7603" s="222"/>
      <c r="AE7603" s="222"/>
      <c r="AF7603" s="222"/>
      <c r="AG7603" s="222"/>
      <c r="AH7603" s="222"/>
      <c r="AI7603" s="222"/>
      <c r="AJ7603" s="222"/>
      <c r="AK7603" s="222"/>
      <c r="AL7603" s="224">
        <v>60306000</v>
      </c>
      <c r="AM7603" s="224"/>
      <c r="AN7603" s="224"/>
      <c r="AO7603" s="224"/>
      <c r="AP7603" s="224"/>
      <c r="AQ7603" s="222"/>
      <c r="AR7603" s="222"/>
      <c r="AS7603" s="222"/>
      <c r="AT7603" s="224">
        <v>60306000</v>
      </c>
      <c r="AU7603" s="222"/>
      <c r="AV7603" s="222"/>
      <c r="AW7603" s="222"/>
      <c r="AX7603" s="222"/>
      <c r="AY7603" s="227">
        <v>3.9041095890410999</v>
      </c>
      <c r="AZ7603" s="225" t="s">
        <v>74</v>
      </c>
      <c r="BA7603" s="227">
        <v>3.5108000000000001</v>
      </c>
      <c r="BB7603" s="222"/>
      <c r="BC7603" s="222"/>
      <c r="BD7603" s="222"/>
      <c r="BE7603" s="222"/>
      <c r="BF7603" s="222"/>
      <c r="BG7603" s="222"/>
      <c r="BH7603" s="222"/>
      <c r="BI7603" s="222"/>
      <c r="BJ7603" s="222"/>
      <c r="BK7603" s="222"/>
      <c r="BL7603" s="222"/>
      <c r="BM7603" s="222"/>
      <c r="BN7603" s="228" t="s">
        <v>4578</v>
      </c>
      <c r="BO7603" s="58" t="str">
        <f t="shared" si="118"/>
        <v>境内资产</v>
      </c>
      <c r="BP7603" s="58" t="str">
        <f>IF(M7603="",VLOOKUP(D7603,Sheet4!$A$1:$B$92,2,0),VLOOKUP(Q7603,Sheet4!$A$1:$B$92,2,0))</f>
        <v>企业债券</v>
      </c>
    </row>
    <row r="7604" spans="1:68" ht="15">
      <c r="A7604" s="223" t="s">
        <v>2297</v>
      </c>
      <c r="B7604" s="222" t="s">
        <v>4613</v>
      </c>
      <c r="C7604" s="269" t="s">
        <v>71</v>
      </c>
      <c r="D7604" s="269" t="s">
        <v>1154</v>
      </c>
      <c r="E7604" s="223" t="s">
        <v>4462</v>
      </c>
      <c r="F7604" s="222" t="s">
        <v>2368</v>
      </c>
      <c r="G7604" s="224">
        <v>1500000</v>
      </c>
      <c r="H7604" s="329">
        <v>150000000</v>
      </c>
      <c r="I7604" s="329">
        <v>150600000</v>
      </c>
      <c r="J7604" s="224">
        <v>5128767.12</v>
      </c>
      <c r="K7604" s="224">
        <v>0</v>
      </c>
      <c r="L7604" s="223" t="s">
        <v>4489</v>
      </c>
      <c r="M7604" s="223"/>
      <c r="N7604" s="222"/>
      <c r="O7604" s="223"/>
      <c r="P7604" s="222"/>
      <c r="Q7604" s="222"/>
      <c r="R7604" s="222"/>
      <c r="S7604" s="222"/>
      <c r="T7604" s="224"/>
      <c r="U7604" s="224"/>
      <c r="V7604" s="224"/>
      <c r="W7604" s="222"/>
      <c r="X7604" s="222"/>
      <c r="Y7604" s="222"/>
      <c r="Z7604" s="225" t="s">
        <v>4571</v>
      </c>
      <c r="AA7604" s="229" t="s">
        <v>4571</v>
      </c>
      <c r="AB7604" s="222"/>
      <c r="AC7604" s="222"/>
      <c r="AD7604" s="222"/>
      <c r="AE7604" s="222"/>
      <c r="AF7604" s="222"/>
      <c r="AG7604" s="222"/>
      <c r="AH7604" s="222"/>
      <c r="AI7604" s="222"/>
      <c r="AJ7604" s="222"/>
      <c r="AK7604" s="222"/>
      <c r="AL7604" s="224">
        <v>150600000</v>
      </c>
      <c r="AM7604" s="224"/>
      <c r="AN7604" s="224"/>
      <c r="AO7604" s="224"/>
      <c r="AP7604" s="224"/>
      <c r="AQ7604" s="222"/>
      <c r="AR7604" s="222"/>
      <c r="AS7604" s="222"/>
      <c r="AT7604" s="224">
        <v>150600000</v>
      </c>
      <c r="AU7604" s="222"/>
      <c r="AV7604" s="222"/>
      <c r="AW7604" s="222"/>
      <c r="AX7604" s="222"/>
      <c r="AY7604" s="227">
        <v>0.112328767123288</v>
      </c>
      <c r="AZ7604" s="225" t="s">
        <v>74</v>
      </c>
      <c r="BA7604" s="227">
        <v>0.1148</v>
      </c>
      <c r="BB7604" s="222"/>
      <c r="BC7604" s="222"/>
      <c r="BD7604" s="222"/>
      <c r="BE7604" s="222"/>
      <c r="BF7604" s="222"/>
      <c r="BG7604" s="222"/>
      <c r="BH7604" s="222"/>
      <c r="BI7604" s="222"/>
      <c r="BJ7604" s="222"/>
      <c r="BK7604" s="222"/>
      <c r="BL7604" s="222"/>
      <c r="BM7604" s="222"/>
      <c r="BN7604" s="228" t="s">
        <v>4578</v>
      </c>
      <c r="BO7604" s="58" t="str">
        <f t="shared" si="118"/>
        <v>境内资产</v>
      </c>
      <c r="BP7604" s="58" t="str">
        <f>IF(M7604="",VLOOKUP(D7604,Sheet4!$A$1:$B$92,2,0),VLOOKUP(Q7604,Sheet4!$A$1:$B$92,2,0))</f>
        <v>公司债券</v>
      </c>
    </row>
    <row r="7605" spans="1:68" ht="15">
      <c r="A7605" s="223" t="s">
        <v>4819</v>
      </c>
      <c r="B7605" s="222" t="s">
        <v>4820</v>
      </c>
      <c r="C7605" s="269" t="s">
        <v>71</v>
      </c>
      <c r="D7605" s="269" t="s">
        <v>1154</v>
      </c>
      <c r="E7605" s="223" t="s">
        <v>4821</v>
      </c>
      <c r="F7605" s="222" t="s">
        <v>434</v>
      </c>
      <c r="G7605" s="224">
        <v>5000000</v>
      </c>
      <c r="H7605" s="329">
        <v>500000000</v>
      </c>
      <c r="I7605" s="329">
        <v>489550000</v>
      </c>
      <c r="J7605" s="224">
        <v>31484109.600000001</v>
      </c>
      <c r="K7605" s="224">
        <v>0</v>
      </c>
      <c r="L7605" s="223" t="s">
        <v>4489</v>
      </c>
      <c r="M7605" s="223"/>
      <c r="N7605" s="222"/>
      <c r="O7605" s="223"/>
      <c r="P7605" s="222"/>
      <c r="Q7605" s="222"/>
      <c r="R7605" s="222"/>
      <c r="S7605" s="222"/>
      <c r="T7605" s="224"/>
      <c r="U7605" s="224"/>
      <c r="V7605" s="224"/>
      <c r="W7605" s="222"/>
      <c r="X7605" s="222"/>
      <c r="Y7605" s="222"/>
      <c r="Z7605" s="225" t="s">
        <v>4571</v>
      </c>
      <c r="AA7605" s="229" t="s">
        <v>4571</v>
      </c>
      <c r="AB7605" s="222"/>
      <c r="AC7605" s="222"/>
      <c r="AD7605" s="222"/>
      <c r="AE7605" s="222"/>
      <c r="AF7605" s="222"/>
      <c r="AG7605" s="222"/>
      <c r="AH7605" s="222"/>
      <c r="AI7605" s="222"/>
      <c r="AJ7605" s="222"/>
      <c r="AK7605" s="222"/>
      <c r="AL7605" s="224">
        <v>489550000</v>
      </c>
      <c r="AM7605" s="224"/>
      <c r="AN7605" s="224"/>
      <c r="AO7605" s="224"/>
      <c r="AP7605" s="224"/>
      <c r="AQ7605" s="222"/>
      <c r="AR7605" s="222"/>
      <c r="AS7605" s="222"/>
      <c r="AT7605" s="224">
        <v>489550000</v>
      </c>
      <c r="AU7605" s="222"/>
      <c r="AV7605" s="222"/>
      <c r="AW7605" s="222"/>
      <c r="AX7605" s="222"/>
      <c r="AY7605" s="227">
        <v>1.0794520547945201</v>
      </c>
      <c r="AZ7605" s="225" t="s">
        <v>74</v>
      </c>
      <c r="BA7605" s="227">
        <v>0.90810000000000002</v>
      </c>
      <c r="BB7605" s="222"/>
      <c r="BC7605" s="222"/>
      <c r="BD7605" s="222"/>
      <c r="BE7605" s="222"/>
      <c r="BF7605" s="222"/>
      <c r="BG7605" s="222"/>
      <c r="BH7605" s="222"/>
      <c r="BI7605" s="222"/>
      <c r="BJ7605" s="222"/>
      <c r="BK7605" s="222"/>
      <c r="BL7605" s="222"/>
      <c r="BM7605" s="222"/>
      <c r="BN7605" s="228" t="s">
        <v>4578</v>
      </c>
      <c r="BO7605" s="58" t="str">
        <f t="shared" si="118"/>
        <v>境内资产</v>
      </c>
      <c r="BP7605" s="58" t="str">
        <f>IF(M7605="",VLOOKUP(D7605,Sheet4!$A$1:$B$92,2,0),VLOOKUP(Q7605,Sheet4!$A$1:$B$92,2,0))</f>
        <v>公司债券</v>
      </c>
    </row>
    <row r="7606" spans="1:68" ht="15">
      <c r="A7606" s="223" t="s">
        <v>4822</v>
      </c>
      <c r="B7606" s="222" t="s">
        <v>4823</v>
      </c>
      <c r="C7606" s="269" t="s">
        <v>71</v>
      </c>
      <c r="D7606" s="269" t="s">
        <v>1154</v>
      </c>
      <c r="E7606" s="223" t="s">
        <v>4824</v>
      </c>
      <c r="F7606" s="222" t="s">
        <v>4825</v>
      </c>
      <c r="G7606" s="224">
        <v>100000</v>
      </c>
      <c r="H7606" s="329">
        <v>10000000</v>
      </c>
      <c r="I7606" s="329">
        <v>9600000</v>
      </c>
      <c r="J7606" s="224">
        <v>391594.52</v>
      </c>
      <c r="K7606" s="224">
        <v>0</v>
      </c>
      <c r="L7606" s="223" t="s">
        <v>4489</v>
      </c>
      <c r="M7606" s="223"/>
      <c r="N7606" s="222"/>
      <c r="O7606" s="223"/>
      <c r="P7606" s="222"/>
      <c r="Q7606" s="222"/>
      <c r="R7606" s="222"/>
      <c r="S7606" s="222"/>
      <c r="T7606" s="224"/>
      <c r="U7606" s="224"/>
      <c r="V7606" s="224"/>
      <c r="W7606" s="222"/>
      <c r="X7606" s="222"/>
      <c r="Y7606" s="222"/>
      <c r="Z7606" s="225" t="s">
        <v>4571</v>
      </c>
      <c r="AA7606" s="229" t="s">
        <v>4571</v>
      </c>
      <c r="AB7606" s="222"/>
      <c r="AC7606" s="222"/>
      <c r="AD7606" s="222"/>
      <c r="AE7606" s="222"/>
      <c r="AF7606" s="222"/>
      <c r="AG7606" s="222"/>
      <c r="AH7606" s="222"/>
      <c r="AI7606" s="222"/>
      <c r="AJ7606" s="222"/>
      <c r="AK7606" s="222"/>
      <c r="AL7606" s="224">
        <v>9600000</v>
      </c>
      <c r="AM7606" s="224"/>
      <c r="AN7606" s="224"/>
      <c r="AO7606" s="224"/>
      <c r="AP7606" s="224"/>
      <c r="AQ7606" s="222"/>
      <c r="AR7606" s="222"/>
      <c r="AS7606" s="222"/>
      <c r="AT7606" s="224">
        <v>9600000</v>
      </c>
      <c r="AU7606" s="222"/>
      <c r="AV7606" s="222"/>
      <c r="AW7606" s="222"/>
      <c r="AX7606" s="222"/>
      <c r="AY7606" s="227">
        <v>3.2438356164383602</v>
      </c>
      <c r="AZ7606" s="225" t="s">
        <v>74</v>
      </c>
      <c r="BA7606" s="227">
        <v>2.7328000000000001</v>
      </c>
      <c r="BB7606" s="222"/>
      <c r="BC7606" s="222"/>
      <c r="BD7606" s="222"/>
      <c r="BE7606" s="222"/>
      <c r="BF7606" s="222"/>
      <c r="BG7606" s="222"/>
      <c r="BH7606" s="222"/>
      <c r="BI7606" s="222"/>
      <c r="BJ7606" s="222"/>
      <c r="BK7606" s="222"/>
      <c r="BL7606" s="222"/>
      <c r="BM7606" s="222"/>
      <c r="BN7606" s="228" t="s">
        <v>4578</v>
      </c>
      <c r="BO7606" s="58" t="str">
        <f t="shared" si="118"/>
        <v>境内资产</v>
      </c>
      <c r="BP7606" s="58" t="str">
        <f>IF(M7606="",VLOOKUP(D7606,Sheet4!$A$1:$B$92,2,0),VLOOKUP(Q7606,Sheet4!$A$1:$B$92,2,0))</f>
        <v>公司债券</v>
      </c>
    </row>
    <row r="7607" spans="1:68" ht="15">
      <c r="A7607" s="223" t="s">
        <v>4826</v>
      </c>
      <c r="B7607" s="222" t="s">
        <v>4827</v>
      </c>
      <c r="C7607" s="269" t="s">
        <v>71</v>
      </c>
      <c r="D7607" s="269" t="s">
        <v>1154</v>
      </c>
      <c r="E7607" s="223" t="s">
        <v>4828</v>
      </c>
      <c r="F7607" s="222" t="s">
        <v>430</v>
      </c>
      <c r="G7607" s="224">
        <v>4000000</v>
      </c>
      <c r="H7607" s="329">
        <v>400000000</v>
      </c>
      <c r="I7607" s="329">
        <v>397280000</v>
      </c>
      <c r="J7607" s="224">
        <v>18282739.719999999</v>
      </c>
      <c r="K7607" s="224">
        <v>0</v>
      </c>
      <c r="L7607" s="223" t="s">
        <v>4489</v>
      </c>
      <c r="M7607" s="223"/>
      <c r="N7607" s="222"/>
      <c r="O7607" s="223"/>
      <c r="P7607" s="222"/>
      <c r="Q7607" s="222"/>
      <c r="R7607" s="222"/>
      <c r="S7607" s="222"/>
      <c r="T7607" s="224"/>
      <c r="U7607" s="224"/>
      <c r="V7607" s="224"/>
      <c r="W7607" s="222"/>
      <c r="X7607" s="222"/>
      <c r="Y7607" s="222"/>
      <c r="Z7607" s="225" t="s">
        <v>4571</v>
      </c>
      <c r="AA7607" s="229" t="s">
        <v>4571</v>
      </c>
      <c r="AB7607" s="222"/>
      <c r="AC7607" s="222"/>
      <c r="AD7607" s="222"/>
      <c r="AE7607" s="222"/>
      <c r="AF7607" s="222"/>
      <c r="AG7607" s="222"/>
      <c r="AH7607" s="222"/>
      <c r="AI7607" s="222"/>
      <c r="AJ7607" s="222"/>
      <c r="AK7607" s="222"/>
      <c r="AL7607" s="224">
        <v>397280000</v>
      </c>
      <c r="AM7607" s="224"/>
      <c r="AN7607" s="224"/>
      <c r="AO7607" s="224"/>
      <c r="AP7607" s="224"/>
      <c r="AQ7607" s="222"/>
      <c r="AR7607" s="222"/>
      <c r="AS7607" s="222"/>
      <c r="AT7607" s="224">
        <v>397280000</v>
      </c>
      <c r="AU7607" s="222"/>
      <c r="AV7607" s="222"/>
      <c r="AW7607" s="222"/>
      <c r="AX7607" s="222"/>
      <c r="AY7607" s="227">
        <v>3.32054794520548</v>
      </c>
      <c r="AZ7607" s="225" t="s">
        <v>84</v>
      </c>
      <c r="BA7607" s="227">
        <v>1.1599999999999999</v>
      </c>
      <c r="BB7607" s="222"/>
      <c r="BC7607" s="222"/>
      <c r="BD7607" s="222"/>
      <c r="BE7607" s="222"/>
      <c r="BF7607" s="222"/>
      <c r="BG7607" s="222"/>
      <c r="BH7607" s="222"/>
      <c r="BI7607" s="222"/>
      <c r="BJ7607" s="222"/>
      <c r="BK7607" s="222"/>
      <c r="BL7607" s="222"/>
      <c r="BM7607" s="222"/>
      <c r="BN7607" s="228" t="s">
        <v>4578</v>
      </c>
      <c r="BO7607" s="58" t="str">
        <f t="shared" si="118"/>
        <v>境内资产</v>
      </c>
      <c r="BP7607" s="58" t="str">
        <f>IF(M7607="",VLOOKUP(D7607,Sheet4!$A$1:$B$92,2,0),VLOOKUP(Q7607,Sheet4!$A$1:$B$92,2,0))</f>
        <v>公司债券</v>
      </c>
    </row>
    <row r="7608" spans="1:68" ht="15">
      <c r="A7608" s="223" t="s">
        <v>4829</v>
      </c>
      <c r="B7608" s="222" t="s">
        <v>4830</v>
      </c>
      <c r="C7608" s="269" t="s">
        <v>71</v>
      </c>
      <c r="D7608" s="269" t="s">
        <v>1154</v>
      </c>
      <c r="E7608" s="223" t="s">
        <v>4831</v>
      </c>
      <c r="F7608" s="222" t="s">
        <v>4832</v>
      </c>
      <c r="G7608" s="224">
        <v>550000</v>
      </c>
      <c r="H7608" s="329">
        <v>55000000</v>
      </c>
      <c r="I7608" s="329">
        <v>55000000</v>
      </c>
      <c r="J7608" s="224">
        <v>2094369.87</v>
      </c>
      <c r="K7608" s="224">
        <v>0</v>
      </c>
      <c r="L7608" s="223" t="s">
        <v>4489</v>
      </c>
      <c r="M7608" s="223"/>
      <c r="N7608" s="222"/>
      <c r="O7608" s="223"/>
      <c r="P7608" s="222"/>
      <c r="Q7608" s="222"/>
      <c r="R7608" s="222"/>
      <c r="S7608" s="222"/>
      <c r="T7608" s="224"/>
      <c r="U7608" s="224"/>
      <c r="V7608" s="224"/>
      <c r="W7608" s="222"/>
      <c r="X7608" s="222"/>
      <c r="Y7608" s="222"/>
      <c r="Z7608" s="225" t="s">
        <v>4571</v>
      </c>
      <c r="AA7608" s="229" t="s">
        <v>4571</v>
      </c>
      <c r="AB7608" s="222"/>
      <c r="AC7608" s="222"/>
      <c r="AD7608" s="222"/>
      <c r="AE7608" s="222"/>
      <c r="AF7608" s="222"/>
      <c r="AG7608" s="222"/>
      <c r="AH7608" s="222"/>
      <c r="AI7608" s="222"/>
      <c r="AJ7608" s="222"/>
      <c r="AK7608" s="222"/>
      <c r="AL7608" s="224">
        <v>55000000</v>
      </c>
      <c r="AM7608" s="224"/>
      <c r="AN7608" s="224"/>
      <c r="AO7608" s="224"/>
      <c r="AP7608" s="224"/>
      <c r="AQ7608" s="222"/>
      <c r="AR7608" s="222"/>
      <c r="AS7608" s="222"/>
      <c r="AT7608" s="224">
        <v>55000000</v>
      </c>
      <c r="AU7608" s="222"/>
      <c r="AV7608" s="222"/>
      <c r="AW7608" s="222"/>
      <c r="AX7608" s="222"/>
      <c r="AY7608" s="227">
        <v>1.38356164383562</v>
      </c>
      <c r="AZ7608" s="225" t="s">
        <v>74</v>
      </c>
      <c r="BA7608" s="227">
        <v>1.2568999999999999</v>
      </c>
      <c r="BB7608" s="222"/>
      <c r="BC7608" s="222"/>
      <c r="BD7608" s="222"/>
      <c r="BE7608" s="222"/>
      <c r="BF7608" s="222"/>
      <c r="BG7608" s="222"/>
      <c r="BH7608" s="222"/>
      <c r="BI7608" s="222"/>
      <c r="BJ7608" s="222"/>
      <c r="BK7608" s="222"/>
      <c r="BL7608" s="222"/>
      <c r="BM7608" s="222"/>
      <c r="BN7608" s="228" t="s">
        <v>4578</v>
      </c>
      <c r="BO7608" s="58" t="str">
        <f t="shared" si="118"/>
        <v>境内资产</v>
      </c>
      <c r="BP7608" s="58" t="str">
        <f>IF(M7608="",VLOOKUP(D7608,Sheet4!$A$1:$B$92,2,0),VLOOKUP(Q7608,Sheet4!$A$1:$B$92,2,0))</f>
        <v>公司债券</v>
      </c>
    </row>
    <row r="7609" spans="1:68" ht="15">
      <c r="A7609" s="223" t="s">
        <v>4833</v>
      </c>
      <c r="B7609" s="222" t="s">
        <v>4834</v>
      </c>
      <c r="C7609" s="269" t="s">
        <v>71</v>
      </c>
      <c r="D7609" s="269" t="s">
        <v>72</v>
      </c>
      <c r="E7609" s="223" t="s">
        <v>4835</v>
      </c>
      <c r="F7609" s="222" t="s">
        <v>4803</v>
      </c>
      <c r="G7609" s="224">
        <v>2400000</v>
      </c>
      <c r="H7609" s="329">
        <v>240000000</v>
      </c>
      <c r="I7609" s="329">
        <v>243096000</v>
      </c>
      <c r="J7609" s="224">
        <v>9648000</v>
      </c>
      <c r="K7609" s="224">
        <v>0</v>
      </c>
      <c r="L7609" s="223" t="s">
        <v>4489</v>
      </c>
      <c r="M7609" s="223"/>
      <c r="N7609" s="222"/>
      <c r="O7609" s="223"/>
      <c r="P7609" s="222"/>
      <c r="Q7609" s="222"/>
      <c r="R7609" s="222"/>
      <c r="S7609" s="222"/>
      <c r="T7609" s="224"/>
      <c r="U7609" s="224"/>
      <c r="V7609" s="224"/>
      <c r="W7609" s="222"/>
      <c r="X7609" s="222"/>
      <c r="Y7609" s="222"/>
      <c r="Z7609" s="225" t="s">
        <v>4571</v>
      </c>
      <c r="AA7609" s="229" t="s">
        <v>4571</v>
      </c>
      <c r="AB7609" s="222"/>
      <c r="AC7609" s="222"/>
      <c r="AD7609" s="222"/>
      <c r="AE7609" s="222"/>
      <c r="AF7609" s="222"/>
      <c r="AG7609" s="222"/>
      <c r="AH7609" s="222"/>
      <c r="AI7609" s="222"/>
      <c r="AJ7609" s="222"/>
      <c r="AK7609" s="222"/>
      <c r="AL7609" s="224">
        <v>243096000</v>
      </c>
      <c r="AM7609" s="224"/>
      <c r="AN7609" s="224"/>
      <c r="AO7609" s="224"/>
      <c r="AP7609" s="224"/>
      <c r="AQ7609" s="222"/>
      <c r="AR7609" s="222"/>
      <c r="AS7609" s="222"/>
      <c r="AT7609" s="224">
        <v>243096000</v>
      </c>
      <c r="AU7609" s="222"/>
      <c r="AV7609" s="222"/>
      <c r="AW7609" s="222"/>
      <c r="AX7609" s="222"/>
      <c r="AY7609" s="227">
        <v>6.4027397260274004</v>
      </c>
      <c r="AZ7609" s="225" t="s">
        <v>74</v>
      </c>
      <c r="BA7609" s="227">
        <v>3.5558999999999998</v>
      </c>
      <c r="BB7609" s="222"/>
      <c r="BC7609" s="222"/>
      <c r="BD7609" s="222"/>
      <c r="BE7609" s="222"/>
      <c r="BF7609" s="222"/>
      <c r="BG7609" s="222"/>
      <c r="BH7609" s="222"/>
      <c r="BI7609" s="222"/>
      <c r="BJ7609" s="222"/>
      <c r="BK7609" s="222"/>
      <c r="BL7609" s="222"/>
      <c r="BM7609" s="222"/>
      <c r="BN7609" s="228" t="s">
        <v>4578</v>
      </c>
      <c r="BO7609" s="58" t="str">
        <f t="shared" si="118"/>
        <v>境内资产</v>
      </c>
      <c r="BP7609" s="58" t="str">
        <f>IF(M7609="",VLOOKUP(D7609,Sheet4!$A$1:$B$92,2,0),VLOOKUP(Q7609,Sheet4!$A$1:$B$92,2,0))</f>
        <v>企业债券</v>
      </c>
    </row>
    <row r="7610" spans="1:68" ht="15">
      <c r="A7610" s="223" t="s">
        <v>4836</v>
      </c>
      <c r="B7610" s="222" t="s">
        <v>4837</v>
      </c>
      <c r="C7610" s="269" t="s">
        <v>71</v>
      </c>
      <c r="D7610" s="269" t="s">
        <v>72</v>
      </c>
      <c r="E7610" s="223" t="s">
        <v>4838</v>
      </c>
      <c r="F7610" s="222" t="s">
        <v>967</v>
      </c>
      <c r="G7610" s="224">
        <v>2600000</v>
      </c>
      <c r="H7610" s="329">
        <v>260000000</v>
      </c>
      <c r="I7610" s="329">
        <v>261716000</v>
      </c>
      <c r="J7610" s="224">
        <v>9407013.6899999995</v>
      </c>
      <c r="K7610" s="224">
        <v>0</v>
      </c>
      <c r="L7610" s="223" t="s">
        <v>4489</v>
      </c>
      <c r="M7610" s="223"/>
      <c r="N7610" s="222"/>
      <c r="O7610" s="223"/>
      <c r="P7610" s="222"/>
      <c r="Q7610" s="222"/>
      <c r="R7610" s="222"/>
      <c r="S7610" s="222"/>
      <c r="T7610" s="224"/>
      <c r="U7610" s="224"/>
      <c r="V7610" s="224"/>
      <c r="W7610" s="222"/>
      <c r="X7610" s="222"/>
      <c r="Y7610" s="222"/>
      <c r="Z7610" s="225" t="s">
        <v>4571</v>
      </c>
      <c r="AA7610" s="229" t="s">
        <v>4571</v>
      </c>
      <c r="AB7610" s="222"/>
      <c r="AC7610" s="222"/>
      <c r="AD7610" s="222"/>
      <c r="AE7610" s="222"/>
      <c r="AF7610" s="222"/>
      <c r="AG7610" s="222"/>
      <c r="AH7610" s="222"/>
      <c r="AI7610" s="222"/>
      <c r="AJ7610" s="222"/>
      <c r="AK7610" s="222"/>
      <c r="AL7610" s="224">
        <v>261716000</v>
      </c>
      <c r="AM7610" s="224"/>
      <c r="AN7610" s="224"/>
      <c r="AO7610" s="224"/>
      <c r="AP7610" s="224"/>
      <c r="AQ7610" s="222"/>
      <c r="AR7610" s="222"/>
      <c r="AS7610" s="222"/>
      <c r="AT7610" s="224">
        <v>261716000</v>
      </c>
      <c r="AU7610" s="222"/>
      <c r="AV7610" s="222"/>
      <c r="AW7610" s="222"/>
      <c r="AX7610" s="222"/>
      <c r="AY7610" s="227">
        <v>6.4931506849315097</v>
      </c>
      <c r="AZ7610" s="225" t="s">
        <v>74</v>
      </c>
      <c r="BA7610" s="227">
        <v>2.1577000000000002</v>
      </c>
      <c r="BB7610" s="222"/>
      <c r="BC7610" s="222"/>
      <c r="BD7610" s="222"/>
      <c r="BE7610" s="222"/>
      <c r="BF7610" s="222"/>
      <c r="BG7610" s="222"/>
      <c r="BH7610" s="222"/>
      <c r="BI7610" s="222"/>
      <c r="BJ7610" s="222"/>
      <c r="BK7610" s="222"/>
      <c r="BL7610" s="222"/>
      <c r="BM7610" s="222"/>
      <c r="BN7610" s="228" t="s">
        <v>4578</v>
      </c>
      <c r="BO7610" s="58" t="str">
        <f t="shared" si="118"/>
        <v>境内资产</v>
      </c>
      <c r="BP7610" s="58" t="str">
        <f>IF(M7610="",VLOOKUP(D7610,Sheet4!$A$1:$B$92,2,0),VLOOKUP(Q7610,Sheet4!$A$1:$B$92,2,0))</f>
        <v>企业债券</v>
      </c>
    </row>
    <row r="7611" spans="1:68" ht="15">
      <c r="A7611" s="223" t="s">
        <v>4839</v>
      </c>
      <c r="B7611" s="222" t="s">
        <v>4840</v>
      </c>
      <c r="C7611" s="269" t="s">
        <v>71</v>
      </c>
      <c r="D7611" s="269" t="s">
        <v>72</v>
      </c>
      <c r="E7611" s="223" t="s">
        <v>4841</v>
      </c>
      <c r="F7611" s="222" t="s">
        <v>4842</v>
      </c>
      <c r="G7611" s="224">
        <v>1500000</v>
      </c>
      <c r="H7611" s="329">
        <v>150000000</v>
      </c>
      <c r="I7611" s="329">
        <v>150000000</v>
      </c>
      <c r="J7611" s="224">
        <v>5743150.6799999997</v>
      </c>
      <c r="K7611" s="224">
        <v>0</v>
      </c>
      <c r="L7611" s="223" t="s">
        <v>4489</v>
      </c>
      <c r="M7611" s="223"/>
      <c r="N7611" s="222"/>
      <c r="O7611" s="223"/>
      <c r="P7611" s="222"/>
      <c r="Q7611" s="222"/>
      <c r="R7611" s="222"/>
      <c r="S7611" s="222"/>
      <c r="T7611" s="224"/>
      <c r="U7611" s="224"/>
      <c r="V7611" s="224"/>
      <c r="W7611" s="222"/>
      <c r="X7611" s="222"/>
      <c r="Y7611" s="222"/>
      <c r="Z7611" s="225" t="s">
        <v>4571</v>
      </c>
      <c r="AA7611" s="229" t="s">
        <v>4571</v>
      </c>
      <c r="AB7611" s="222"/>
      <c r="AC7611" s="222"/>
      <c r="AD7611" s="222"/>
      <c r="AE7611" s="222"/>
      <c r="AF7611" s="222"/>
      <c r="AG7611" s="222"/>
      <c r="AH7611" s="222"/>
      <c r="AI7611" s="222"/>
      <c r="AJ7611" s="222"/>
      <c r="AK7611" s="222"/>
      <c r="AL7611" s="224">
        <v>150000000</v>
      </c>
      <c r="AM7611" s="224"/>
      <c r="AN7611" s="224"/>
      <c r="AO7611" s="224"/>
      <c r="AP7611" s="224"/>
      <c r="AQ7611" s="222"/>
      <c r="AR7611" s="222"/>
      <c r="AS7611" s="222"/>
      <c r="AT7611" s="224">
        <v>150000000</v>
      </c>
      <c r="AU7611" s="222"/>
      <c r="AV7611" s="222"/>
      <c r="AW7611" s="222"/>
      <c r="AX7611" s="222"/>
      <c r="AY7611" s="227">
        <v>6.4136986301369898</v>
      </c>
      <c r="AZ7611" s="225" t="s">
        <v>74</v>
      </c>
      <c r="BA7611" s="227">
        <v>3.5880999999999998</v>
      </c>
      <c r="BB7611" s="222"/>
      <c r="BC7611" s="222"/>
      <c r="BD7611" s="222"/>
      <c r="BE7611" s="222"/>
      <c r="BF7611" s="222"/>
      <c r="BG7611" s="222"/>
      <c r="BH7611" s="222"/>
      <c r="BI7611" s="222"/>
      <c r="BJ7611" s="222"/>
      <c r="BK7611" s="222"/>
      <c r="BL7611" s="222"/>
      <c r="BM7611" s="222"/>
      <c r="BN7611" s="228" t="s">
        <v>4578</v>
      </c>
      <c r="BO7611" s="58" t="str">
        <f t="shared" si="118"/>
        <v>境内资产</v>
      </c>
      <c r="BP7611" s="58" t="str">
        <f>IF(M7611="",VLOOKUP(D7611,Sheet4!$A$1:$B$92,2,0),VLOOKUP(Q7611,Sheet4!$A$1:$B$92,2,0))</f>
        <v>企业债券</v>
      </c>
    </row>
    <row r="7612" spans="1:68" ht="15">
      <c r="A7612" s="223" t="s">
        <v>4843</v>
      </c>
      <c r="B7612" s="222" t="s">
        <v>4844</v>
      </c>
      <c r="C7612" s="269" t="s">
        <v>71</v>
      </c>
      <c r="D7612" s="269" t="s">
        <v>72</v>
      </c>
      <c r="E7612" s="223" t="s">
        <v>4845</v>
      </c>
      <c r="F7612" s="222" t="s">
        <v>4846</v>
      </c>
      <c r="G7612" s="224">
        <v>1500000</v>
      </c>
      <c r="H7612" s="329">
        <v>150000000</v>
      </c>
      <c r="I7612" s="329">
        <v>150900000</v>
      </c>
      <c r="J7612" s="224">
        <v>4247260.28</v>
      </c>
      <c r="K7612" s="224">
        <v>0</v>
      </c>
      <c r="L7612" s="223" t="s">
        <v>4489</v>
      </c>
      <c r="M7612" s="223"/>
      <c r="N7612" s="222"/>
      <c r="O7612" s="223"/>
      <c r="P7612" s="222"/>
      <c r="Q7612" s="222"/>
      <c r="R7612" s="222"/>
      <c r="S7612" s="222"/>
      <c r="T7612" s="224"/>
      <c r="U7612" s="224"/>
      <c r="V7612" s="224"/>
      <c r="W7612" s="222"/>
      <c r="X7612" s="222"/>
      <c r="Y7612" s="222"/>
      <c r="Z7612" s="225" t="s">
        <v>4571</v>
      </c>
      <c r="AA7612" s="229" t="s">
        <v>4571</v>
      </c>
      <c r="AB7612" s="222"/>
      <c r="AC7612" s="222"/>
      <c r="AD7612" s="222"/>
      <c r="AE7612" s="222"/>
      <c r="AF7612" s="222"/>
      <c r="AG7612" s="222"/>
      <c r="AH7612" s="222"/>
      <c r="AI7612" s="222"/>
      <c r="AJ7612" s="222"/>
      <c r="AK7612" s="222"/>
      <c r="AL7612" s="224">
        <v>150900000</v>
      </c>
      <c r="AM7612" s="224"/>
      <c r="AN7612" s="224"/>
      <c r="AO7612" s="224"/>
      <c r="AP7612" s="224"/>
      <c r="AQ7612" s="222"/>
      <c r="AR7612" s="222"/>
      <c r="AS7612" s="222"/>
      <c r="AT7612" s="224">
        <v>150900000</v>
      </c>
      <c r="AU7612" s="222"/>
      <c r="AV7612" s="222"/>
      <c r="AW7612" s="222"/>
      <c r="AX7612" s="222"/>
      <c r="AY7612" s="227">
        <v>6.5671232876712304</v>
      </c>
      <c r="AZ7612" s="225" t="s">
        <v>74</v>
      </c>
      <c r="BA7612" s="227">
        <v>3.7218</v>
      </c>
      <c r="BB7612" s="222"/>
      <c r="BC7612" s="222"/>
      <c r="BD7612" s="222"/>
      <c r="BE7612" s="222"/>
      <c r="BF7612" s="222"/>
      <c r="BG7612" s="222"/>
      <c r="BH7612" s="222"/>
      <c r="BI7612" s="222"/>
      <c r="BJ7612" s="222"/>
      <c r="BK7612" s="222"/>
      <c r="BL7612" s="222"/>
      <c r="BM7612" s="222"/>
      <c r="BN7612" s="228" t="s">
        <v>4578</v>
      </c>
      <c r="BO7612" s="58" t="str">
        <f t="shared" si="118"/>
        <v>境内资产</v>
      </c>
      <c r="BP7612" s="58" t="str">
        <f>IF(M7612="",VLOOKUP(D7612,Sheet4!$A$1:$B$92,2,0),VLOOKUP(Q7612,Sheet4!$A$1:$B$92,2,0))</f>
        <v>企业债券</v>
      </c>
    </row>
    <row r="7613" spans="1:68" ht="15">
      <c r="A7613" s="223" t="s">
        <v>4847</v>
      </c>
      <c r="B7613" s="222" t="s">
        <v>4848</v>
      </c>
      <c r="C7613" s="269" t="s">
        <v>71</v>
      </c>
      <c r="D7613" s="269" t="s">
        <v>72</v>
      </c>
      <c r="E7613" s="223" t="s">
        <v>4849</v>
      </c>
      <c r="F7613" s="222" t="s">
        <v>87</v>
      </c>
      <c r="G7613" s="224">
        <v>1765000</v>
      </c>
      <c r="H7613" s="329">
        <v>176500000</v>
      </c>
      <c r="I7613" s="329">
        <v>177523700</v>
      </c>
      <c r="J7613" s="224">
        <v>4526136.9800000004</v>
      </c>
      <c r="K7613" s="224">
        <v>0</v>
      </c>
      <c r="L7613" s="223" t="s">
        <v>4489</v>
      </c>
      <c r="M7613" s="223"/>
      <c r="N7613" s="222"/>
      <c r="O7613" s="223"/>
      <c r="P7613" s="222"/>
      <c r="Q7613" s="222"/>
      <c r="R7613" s="222"/>
      <c r="S7613" s="222"/>
      <c r="T7613" s="224"/>
      <c r="U7613" s="224"/>
      <c r="V7613" s="224"/>
      <c r="W7613" s="222"/>
      <c r="X7613" s="222"/>
      <c r="Y7613" s="222"/>
      <c r="Z7613" s="225" t="s">
        <v>4571</v>
      </c>
      <c r="AA7613" s="229" t="s">
        <v>4571</v>
      </c>
      <c r="AB7613" s="222"/>
      <c r="AC7613" s="222"/>
      <c r="AD7613" s="222"/>
      <c r="AE7613" s="222"/>
      <c r="AF7613" s="222"/>
      <c r="AG7613" s="222"/>
      <c r="AH7613" s="222"/>
      <c r="AI7613" s="222"/>
      <c r="AJ7613" s="222"/>
      <c r="AK7613" s="222"/>
      <c r="AL7613" s="224">
        <v>177523700</v>
      </c>
      <c r="AM7613" s="224"/>
      <c r="AN7613" s="224"/>
      <c r="AO7613" s="224"/>
      <c r="AP7613" s="224"/>
      <c r="AQ7613" s="222"/>
      <c r="AR7613" s="222"/>
      <c r="AS7613" s="222"/>
      <c r="AT7613" s="224">
        <v>177523700</v>
      </c>
      <c r="AU7613" s="222"/>
      <c r="AV7613" s="222"/>
      <c r="AW7613" s="222"/>
      <c r="AX7613" s="222"/>
      <c r="AY7613" s="227">
        <v>6.5753424657534199</v>
      </c>
      <c r="AZ7613" s="225" t="s">
        <v>74</v>
      </c>
      <c r="BA7613" s="227">
        <v>3.7862</v>
      </c>
      <c r="BB7613" s="222"/>
      <c r="BC7613" s="222"/>
      <c r="BD7613" s="222"/>
      <c r="BE7613" s="222"/>
      <c r="BF7613" s="222"/>
      <c r="BG7613" s="222"/>
      <c r="BH7613" s="222"/>
      <c r="BI7613" s="222"/>
      <c r="BJ7613" s="222"/>
      <c r="BK7613" s="222"/>
      <c r="BL7613" s="222"/>
      <c r="BM7613" s="222"/>
      <c r="BN7613" s="228" t="s">
        <v>4578</v>
      </c>
      <c r="BO7613" s="58" t="str">
        <f t="shared" si="118"/>
        <v>境内资产</v>
      </c>
      <c r="BP7613" s="58" t="str">
        <f>IF(M7613="",VLOOKUP(D7613,Sheet4!$A$1:$B$92,2,0),VLOOKUP(Q7613,Sheet4!$A$1:$B$92,2,0))</f>
        <v>企业债券</v>
      </c>
    </row>
    <row r="7614" spans="1:68" ht="15">
      <c r="A7614" s="223" t="s">
        <v>4850</v>
      </c>
      <c r="B7614" s="222" t="s">
        <v>4851</v>
      </c>
      <c r="C7614" s="269" t="s">
        <v>71</v>
      </c>
      <c r="D7614" s="269" t="s">
        <v>72</v>
      </c>
      <c r="E7614" s="223" t="s">
        <v>4852</v>
      </c>
      <c r="F7614" s="222" t="s">
        <v>4853</v>
      </c>
      <c r="G7614" s="224">
        <v>1700000</v>
      </c>
      <c r="H7614" s="329">
        <v>170000000</v>
      </c>
      <c r="I7614" s="329">
        <v>172057000</v>
      </c>
      <c r="J7614" s="224">
        <v>4722739.72</v>
      </c>
      <c r="K7614" s="224">
        <v>0</v>
      </c>
      <c r="L7614" s="223" t="s">
        <v>4489</v>
      </c>
      <c r="M7614" s="223"/>
      <c r="N7614" s="222"/>
      <c r="O7614" s="223"/>
      <c r="P7614" s="222"/>
      <c r="Q7614" s="222"/>
      <c r="R7614" s="222"/>
      <c r="S7614" s="222"/>
      <c r="T7614" s="224"/>
      <c r="U7614" s="224"/>
      <c r="V7614" s="224"/>
      <c r="W7614" s="222"/>
      <c r="X7614" s="222"/>
      <c r="Y7614" s="222"/>
      <c r="Z7614" s="225" t="s">
        <v>4571</v>
      </c>
      <c r="AA7614" s="229" t="s">
        <v>4571</v>
      </c>
      <c r="AB7614" s="222"/>
      <c r="AC7614" s="222"/>
      <c r="AD7614" s="222"/>
      <c r="AE7614" s="222"/>
      <c r="AF7614" s="222"/>
      <c r="AG7614" s="222"/>
      <c r="AH7614" s="222"/>
      <c r="AI7614" s="222"/>
      <c r="AJ7614" s="222"/>
      <c r="AK7614" s="222"/>
      <c r="AL7614" s="224">
        <v>172057000</v>
      </c>
      <c r="AM7614" s="224"/>
      <c r="AN7614" s="224"/>
      <c r="AO7614" s="224"/>
      <c r="AP7614" s="224"/>
      <c r="AQ7614" s="222"/>
      <c r="AR7614" s="222"/>
      <c r="AS7614" s="222"/>
      <c r="AT7614" s="224">
        <v>172057000</v>
      </c>
      <c r="AU7614" s="222"/>
      <c r="AV7614" s="222"/>
      <c r="AW7614" s="222"/>
      <c r="AX7614" s="222"/>
      <c r="AY7614" s="227">
        <v>6.5753424657534199</v>
      </c>
      <c r="AZ7614" s="225" t="s">
        <v>74</v>
      </c>
      <c r="BA7614" s="227">
        <v>3.3308</v>
      </c>
      <c r="BB7614" s="222"/>
      <c r="BC7614" s="222"/>
      <c r="BD7614" s="222"/>
      <c r="BE7614" s="222"/>
      <c r="BF7614" s="222"/>
      <c r="BG7614" s="222"/>
      <c r="BH7614" s="222"/>
      <c r="BI7614" s="222"/>
      <c r="BJ7614" s="222"/>
      <c r="BK7614" s="222"/>
      <c r="BL7614" s="222"/>
      <c r="BM7614" s="222"/>
      <c r="BN7614" s="228" t="s">
        <v>4578</v>
      </c>
      <c r="BO7614" s="58" t="str">
        <f t="shared" si="118"/>
        <v>境内资产</v>
      </c>
      <c r="BP7614" s="58" t="str">
        <f>IF(M7614="",VLOOKUP(D7614,Sheet4!$A$1:$B$92,2,0),VLOOKUP(Q7614,Sheet4!$A$1:$B$92,2,0))</f>
        <v>企业债券</v>
      </c>
    </row>
    <row r="7615" spans="1:68" ht="15">
      <c r="A7615" s="223" t="s">
        <v>4854</v>
      </c>
      <c r="B7615" s="222" t="s">
        <v>4855</v>
      </c>
      <c r="C7615" s="269" t="s">
        <v>71</v>
      </c>
      <c r="D7615" s="269" t="s">
        <v>72</v>
      </c>
      <c r="E7615" s="223" t="s">
        <v>4856</v>
      </c>
      <c r="F7615" s="222" t="s">
        <v>4857</v>
      </c>
      <c r="G7615" s="224">
        <v>2700000</v>
      </c>
      <c r="H7615" s="329">
        <v>270000000</v>
      </c>
      <c r="I7615" s="329">
        <v>271539000</v>
      </c>
      <c r="J7615" s="224">
        <v>6903863.0099999998</v>
      </c>
      <c r="K7615" s="224">
        <v>0</v>
      </c>
      <c r="L7615" s="223" t="s">
        <v>4489</v>
      </c>
      <c r="M7615" s="223"/>
      <c r="N7615" s="222"/>
      <c r="O7615" s="223"/>
      <c r="P7615" s="222"/>
      <c r="Q7615" s="222"/>
      <c r="R7615" s="222"/>
      <c r="S7615" s="222"/>
      <c r="T7615" s="224"/>
      <c r="U7615" s="224"/>
      <c r="V7615" s="224"/>
      <c r="W7615" s="222"/>
      <c r="X7615" s="222"/>
      <c r="Y7615" s="222"/>
      <c r="Z7615" s="225" t="s">
        <v>4571</v>
      </c>
      <c r="AA7615" s="229" t="s">
        <v>4571</v>
      </c>
      <c r="AB7615" s="222"/>
      <c r="AC7615" s="222"/>
      <c r="AD7615" s="222"/>
      <c r="AE7615" s="222"/>
      <c r="AF7615" s="222"/>
      <c r="AG7615" s="222"/>
      <c r="AH7615" s="222"/>
      <c r="AI7615" s="222"/>
      <c r="AJ7615" s="222"/>
      <c r="AK7615" s="222"/>
      <c r="AL7615" s="224">
        <v>271539000</v>
      </c>
      <c r="AM7615" s="224"/>
      <c r="AN7615" s="224"/>
      <c r="AO7615" s="224"/>
      <c r="AP7615" s="224"/>
      <c r="AQ7615" s="222"/>
      <c r="AR7615" s="222"/>
      <c r="AS7615" s="222"/>
      <c r="AT7615" s="224">
        <v>271539000</v>
      </c>
      <c r="AU7615" s="222"/>
      <c r="AV7615" s="222"/>
      <c r="AW7615" s="222"/>
      <c r="AX7615" s="222"/>
      <c r="AY7615" s="227">
        <v>6.5835616438356199</v>
      </c>
      <c r="AZ7615" s="225" t="s">
        <v>74</v>
      </c>
      <c r="BA7615" s="227">
        <v>3.7824</v>
      </c>
      <c r="BB7615" s="222"/>
      <c r="BC7615" s="222"/>
      <c r="BD7615" s="222"/>
      <c r="BE7615" s="222"/>
      <c r="BF7615" s="222"/>
      <c r="BG7615" s="222"/>
      <c r="BH7615" s="222"/>
      <c r="BI7615" s="222"/>
      <c r="BJ7615" s="222"/>
      <c r="BK7615" s="222"/>
      <c r="BL7615" s="222"/>
      <c r="BM7615" s="222"/>
      <c r="BN7615" s="228" t="s">
        <v>4578</v>
      </c>
      <c r="BO7615" s="58" t="str">
        <f t="shared" si="118"/>
        <v>境内资产</v>
      </c>
      <c r="BP7615" s="58" t="str">
        <f>IF(M7615="",VLOOKUP(D7615,Sheet4!$A$1:$B$92,2,0),VLOOKUP(Q7615,Sheet4!$A$1:$B$92,2,0))</f>
        <v>企业债券</v>
      </c>
    </row>
    <row r="7616" spans="1:68" ht="15">
      <c r="A7616" s="223" t="s">
        <v>4858</v>
      </c>
      <c r="B7616" s="222" t="s">
        <v>4859</v>
      </c>
      <c r="C7616" s="269" t="s">
        <v>71</v>
      </c>
      <c r="D7616" s="269" t="s">
        <v>72</v>
      </c>
      <c r="E7616" s="223" t="s">
        <v>4860</v>
      </c>
      <c r="F7616" s="222" t="s">
        <v>4861</v>
      </c>
      <c r="G7616" s="224">
        <v>2100000</v>
      </c>
      <c r="H7616" s="329">
        <v>210000000</v>
      </c>
      <c r="I7616" s="329">
        <v>207410023.68000001</v>
      </c>
      <c r="J7616" s="224">
        <v>5278191.79</v>
      </c>
      <c r="K7616" s="224">
        <v>0</v>
      </c>
      <c r="L7616" s="223" t="s">
        <v>4489</v>
      </c>
      <c r="M7616" s="223"/>
      <c r="N7616" s="222"/>
      <c r="O7616" s="223"/>
      <c r="P7616" s="222"/>
      <c r="Q7616" s="222"/>
      <c r="R7616" s="222"/>
      <c r="S7616" s="222"/>
      <c r="T7616" s="224"/>
      <c r="U7616" s="224"/>
      <c r="V7616" s="224"/>
      <c r="W7616" s="222"/>
      <c r="X7616" s="222"/>
      <c r="Y7616" s="222"/>
      <c r="Z7616" s="225" t="s">
        <v>4571</v>
      </c>
      <c r="AA7616" s="229" t="s">
        <v>4571</v>
      </c>
      <c r="AB7616" s="222"/>
      <c r="AC7616" s="222"/>
      <c r="AD7616" s="222"/>
      <c r="AE7616" s="222"/>
      <c r="AF7616" s="222"/>
      <c r="AG7616" s="222"/>
      <c r="AH7616" s="222"/>
      <c r="AI7616" s="222"/>
      <c r="AJ7616" s="222"/>
      <c r="AK7616" s="222"/>
      <c r="AL7616" s="224">
        <v>207410023.68000001</v>
      </c>
      <c r="AM7616" s="224"/>
      <c r="AN7616" s="224"/>
      <c r="AO7616" s="224"/>
      <c r="AP7616" s="224"/>
      <c r="AQ7616" s="222"/>
      <c r="AR7616" s="222"/>
      <c r="AS7616" s="222"/>
      <c r="AT7616" s="224">
        <v>207410023.68000001</v>
      </c>
      <c r="AU7616" s="222"/>
      <c r="AV7616" s="222"/>
      <c r="AW7616" s="222"/>
      <c r="AX7616" s="222"/>
      <c r="AY7616" s="227">
        <v>6.6219178082191803</v>
      </c>
      <c r="AZ7616" s="225" t="s">
        <v>74</v>
      </c>
      <c r="BA7616" s="227">
        <v>3.7521</v>
      </c>
      <c r="BB7616" s="222"/>
      <c r="BC7616" s="222"/>
      <c r="BD7616" s="222"/>
      <c r="BE7616" s="222"/>
      <c r="BF7616" s="222"/>
      <c r="BG7616" s="222"/>
      <c r="BH7616" s="222"/>
      <c r="BI7616" s="222"/>
      <c r="BJ7616" s="222"/>
      <c r="BK7616" s="222"/>
      <c r="BL7616" s="222"/>
      <c r="BM7616" s="222"/>
      <c r="BN7616" s="228" t="s">
        <v>4578</v>
      </c>
      <c r="BO7616" s="58" t="str">
        <f t="shared" si="118"/>
        <v>境内资产</v>
      </c>
      <c r="BP7616" s="58" t="str">
        <f>IF(M7616="",VLOOKUP(D7616,Sheet4!$A$1:$B$92,2,0),VLOOKUP(Q7616,Sheet4!$A$1:$B$92,2,0))</f>
        <v>企业债券</v>
      </c>
    </row>
    <row r="7617" spans="1:68" ht="15">
      <c r="A7617" s="223" t="s">
        <v>4862</v>
      </c>
      <c r="B7617" s="222" t="s">
        <v>4863</v>
      </c>
      <c r="C7617" s="269" t="s">
        <v>71</v>
      </c>
      <c r="D7617" s="269" t="s">
        <v>72</v>
      </c>
      <c r="E7617" s="223" t="s">
        <v>4864</v>
      </c>
      <c r="F7617" s="222" t="s">
        <v>353</v>
      </c>
      <c r="G7617" s="224">
        <v>4500000</v>
      </c>
      <c r="H7617" s="329">
        <v>450000000</v>
      </c>
      <c r="I7617" s="329">
        <v>450000000</v>
      </c>
      <c r="J7617" s="224">
        <v>9641958.8900000006</v>
      </c>
      <c r="K7617" s="224">
        <v>0</v>
      </c>
      <c r="L7617" s="223" t="s">
        <v>4489</v>
      </c>
      <c r="M7617" s="223"/>
      <c r="N7617" s="222"/>
      <c r="O7617" s="223"/>
      <c r="P7617" s="222"/>
      <c r="Q7617" s="222"/>
      <c r="R7617" s="222"/>
      <c r="S7617" s="222"/>
      <c r="T7617" s="224"/>
      <c r="U7617" s="224"/>
      <c r="V7617" s="224"/>
      <c r="W7617" s="222"/>
      <c r="X7617" s="222"/>
      <c r="Y7617" s="222"/>
      <c r="Z7617" s="225" t="s">
        <v>4571</v>
      </c>
      <c r="AA7617" s="229" t="s">
        <v>4571</v>
      </c>
      <c r="AB7617" s="222"/>
      <c r="AC7617" s="222"/>
      <c r="AD7617" s="222"/>
      <c r="AE7617" s="222"/>
      <c r="AF7617" s="222"/>
      <c r="AG7617" s="222"/>
      <c r="AH7617" s="222"/>
      <c r="AI7617" s="222"/>
      <c r="AJ7617" s="222"/>
      <c r="AK7617" s="222"/>
      <c r="AL7617" s="224">
        <v>450000000</v>
      </c>
      <c r="AM7617" s="224"/>
      <c r="AN7617" s="224"/>
      <c r="AO7617" s="224"/>
      <c r="AP7617" s="224"/>
      <c r="AQ7617" s="222"/>
      <c r="AR7617" s="222"/>
      <c r="AS7617" s="222"/>
      <c r="AT7617" s="224">
        <v>450000000</v>
      </c>
      <c r="AU7617" s="222"/>
      <c r="AV7617" s="222"/>
      <c r="AW7617" s="222"/>
      <c r="AX7617" s="222"/>
      <c r="AY7617" s="227">
        <v>6.6438356164383601</v>
      </c>
      <c r="AZ7617" s="225" t="s">
        <v>74</v>
      </c>
      <c r="BA7617" s="227">
        <v>3.8763999999999998</v>
      </c>
      <c r="BB7617" s="222"/>
      <c r="BC7617" s="222"/>
      <c r="BD7617" s="222"/>
      <c r="BE7617" s="222"/>
      <c r="BF7617" s="222"/>
      <c r="BG7617" s="222"/>
      <c r="BH7617" s="222"/>
      <c r="BI7617" s="222"/>
      <c r="BJ7617" s="222"/>
      <c r="BK7617" s="222"/>
      <c r="BL7617" s="222"/>
      <c r="BM7617" s="222"/>
      <c r="BN7617" s="228" t="s">
        <v>4578</v>
      </c>
      <c r="BO7617" s="58" t="str">
        <f t="shared" si="118"/>
        <v>境内资产</v>
      </c>
      <c r="BP7617" s="58" t="str">
        <f>IF(M7617="",VLOOKUP(D7617,Sheet4!$A$1:$B$92,2,0),VLOOKUP(Q7617,Sheet4!$A$1:$B$92,2,0))</f>
        <v>企业债券</v>
      </c>
    </row>
    <row r="7618" spans="1:68" ht="15">
      <c r="A7618" s="223" t="s">
        <v>4865</v>
      </c>
      <c r="B7618" s="222" t="s">
        <v>4866</v>
      </c>
      <c r="C7618" s="269" t="s">
        <v>71</v>
      </c>
      <c r="D7618" s="269" t="s">
        <v>72</v>
      </c>
      <c r="E7618" s="223" t="s">
        <v>4867</v>
      </c>
      <c r="F7618" s="222" t="s">
        <v>4868</v>
      </c>
      <c r="G7618" s="224">
        <v>650000</v>
      </c>
      <c r="H7618" s="329">
        <v>65000000</v>
      </c>
      <c r="I7618" s="329">
        <v>64713184.020000003</v>
      </c>
      <c r="J7618" s="224">
        <v>503473.97</v>
      </c>
      <c r="K7618" s="224">
        <v>0</v>
      </c>
      <c r="L7618" s="223" t="s">
        <v>4489</v>
      </c>
      <c r="M7618" s="223"/>
      <c r="N7618" s="222"/>
      <c r="O7618" s="223"/>
      <c r="P7618" s="222"/>
      <c r="Q7618" s="222"/>
      <c r="R7618" s="222"/>
      <c r="S7618" s="222"/>
      <c r="T7618" s="224"/>
      <c r="U7618" s="224"/>
      <c r="V7618" s="224"/>
      <c r="W7618" s="222"/>
      <c r="X7618" s="222"/>
      <c r="Y7618" s="222"/>
      <c r="Z7618" s="225" t="s">
        <v>4571</v>
      </c>
      <c r="AA7618" s="229" t="s">
        <v>4571</v>
      </c>
      <c r="AB7618" s="222"/>
      <c r="AC7618" s="222"/>
      <c r="AD7618" s="222"/>
      <c r="AE7618" s="222"/>
      <c r="AF7618" s="222"/>
      <c r="AG7618" s="222"/>
      <c r="AH7618" s="222"/>
      <c r="AI7618" s="222"/>
      <c r="AJ7618" s="222"/>
      <c r="AK7618" s="222"/>
      <c r="AL7618" s="224">
        <v>64713184.020000003</v>
      </c>
      <c r="AM7618" s="224"/>
      <c r="AN7618" s="224"/>
      <c r="AO7618" s="224"/>
      <c r="AP7618" s="224"/>
      <c r="AQ7618" s="222"/>
      <c r="AR7618" s="222"/>
      <c r="AS7618" s="222"/>
      <c r="AT7618" s="224">
        <v>64713184.020000003</v>
      </c>
      <c r="AU7618" s="222"/>
      <c r="AV7618" s="222"/>
      <c r="AW7618" s="222"/>
      <c r="AX7618" s="222"/>
      <c r="AY7618" s="227">
        <v>6.8712328767123303</v>
      </c>
      <c r="AZ7618" s="225" t="s">
        <v>74</v>
      </c>
      <c r="BA7618" s="227">
        <v>3.6431</v>
      </c>
      <c r="BB7618" s="222"/>
      <c r="BC7618" s="222"/>
      <c r="BD7618" s="222"/>
      <c r="BE7618" s="222"/>
      <c r="BF7618" s="222"/>
      <c r="BG7618" s="222"/>
      <c r="BH7618" s="222"/>
      <c r="BI7618" s="222"/>
      <c r="BJ7618" s="222"/>
      <c r="BK7618" s="222"/>
      <c r="BL7618" s="222"/>
      <c r="BM7618" s="222"/>
      <c r="BN7618" s="228" t="s">
        <v>4578</v>
      </c>
      <c r="BO7618" s="58" t="str">
        <f t="shared" si="118"/>
        <v>境内资产</v>
      </c>
      <c r="BP7618" s="58" t="str">
        <f>IF(M7618="",VLOOKUP(D7618,Sheet4!$A$1:$B$92,2,0),VLOOKUP(Q7618,Sheet4!$A$1:$B$92,2,0))</f>
        <v>企业债券</v>
      </c>
    </row>
    <row r="7619" spans="1:68" ht="15">
      <c r="A7619" s="223" t="s">
        <v>4869</v>
      </c>
      <c r="B7619" s="222" t="s">
        <v>4870</v>
      </c>
      <c r="C7619" s="269" t="s">
        <v>71</v>
      </c>
      <c r="D7619" s="269" t="s">
        <v>72</v>
      </c>
      <c r="E7619" s="223" t="s">
        <v>4871</v>
      </c>
      <c r="F7619" s="222" t="s">
        <v>4872</v>
      </c>
      <c r="G7619" s="224">
        <v>1200000</v>
      </c>
      <c r="H7619" s="329">
        <v>120000000</v>
      </c>
      <c r="I7619" s="329">
        <v>120000000</v>
      </c>
      <c r="J7619" s="224">
        <v>578893.15</v>
      </c>
      <c r="K7619" s="224">
        <v>0</v>
      </c>
      <c r="L7619" s="223" t="s">
        <v>4489</v>
      </c>
      <c r="M7619" s="223"/>
      <c r="N7619" s="222"/>
      <c r="O7619" s="223"/>
      <c r="P7619" s="222"/>
      <c r="Q7619" s="222"/>
      <c r="R7619" s="222"/>
      <c r="S7619" s="222"/>
      <c r="T7619" s="224"/>
      <c r="U7619" s="224"/>
      <c r="V7619" s="224"/>
      <c r="W7619" s="222"/>
      <c r="X7619" s="222"/>
      <c r="Y7619" s="222"/>
      <c r="Z7619" s="225" t="s">
        <v>4571</v>
      </c>
      <c r="AA7619" s="229" t="s">
        <v>4571</v>
      </c>
      <c r="AB7619" s="222"/>
      <c r="AC7619" s="222"/>
      <c r="AD7619" s="222"/>
      <c r="AE7619" s="222"/>
      <c r="AF7619" s="222"/>
      <c r="AG7619" s="222"/>
      <c r="AH7619" s="222"/>
      <c r="AI7619" s="222"/>
      <c r="AJ7619" s="222"/>
      <c r="AK7619" s="222"/>
      <c r="AL7619" s="224">
        <v>120000000</v>
      </c>
      <c r="AM7619" s="224"/>
      <c r="AN7619" s="224"/>
      <c r="AO7619" s="224"/>
      <c r="AP7619" s="224"/>
      <c r="AQ7619" s="222"/>
      <c r="AR7619" s="222"/>
      <c r="AS7619" s="222"/>
      <c r="AT7619" s="224">
        <v>120000000</v>
      </c>
      <c r="AU7619" s="222"/>
      <c r="AV7619" s="222"/>
      <c r="AW7619" s="222"/>
      <c r="AX7619" s="222"/>
      <c r="AY7619" s="227">
        <v>6.9178082191780801</v>
      </c>
      <c r="AZ7619" s="225" t="s">
        <v>74</v>
      </c>
      <c r="BA7619" s="227">
        <v>4.1418999999999997</v>
      </c>
      <c r="BB7619" s="222"/>
      <c r="BC7619" s="222"/>
      <c r="BD7619" s="222"/>
      <c r="BE7619" s="222"/>
      <c r="BF7619" s="222"/>
      <c r="BG7619" s="222"/>
      <c r="BH7619" s="222"/>
      <c r="BI7619" s="222"/>
      <c r="BJ7619" s="222"/>
      <c r="BK7619" s="222"/>
      <c r="BL7619" s="222"/>
      <c r="BM7619" s="222"/>
      <c r="BN7619" s="228" t="s">
        <v>4578</v>
      </c>
      <c r="BO7619" s="58" t="str">
        <f t="shared" ref="BO7619:BO7682" si="119">IF(LEFT(D7619,2)="境外","境外资产","境内资产")</f>
        <v>境内资产</v>
      </c>
      <c r="BP7619" s="58" t="str">
        <f>IF(M7619="",VLOOKUP(D7619,Sheet4!$A$1:$B$92,2,0),VLOOKUP(Q7619,Sheet4!$A$1:$B$92,2,0))</f>
        <v>企业债券</v>
      </c>
    </row>
    <row r="7620" spans="1:68" ht="15">
      <c r="A7620" s="223" t="s">
        <v>4873</v>
      </c>
      <c r="B7620" s="222" t="s">
        <v>4874</v>
      </c>
      <c r="C7620" s="269" t="s">
        <v>71</v>
      </c>
      <c r="D7620" s="269" t="s">
        <v>1154</v>
      </c>
      <c r="E7620" s="223" t="s">
        <v>4875</v>
      </c>
      <c r="F7620" s="222" t="s">
        <v>4876</v>
      </c>
      <c r="G7620" s="224">
        <v>1800000</v>
      </c>
      <c r="H7620" s="329">
        <v>180000000</v>
      </c>
      <c r="I7620" s="329">
        <v>180000000</v>
      </c>
      <c r="J7620" s="224">
        <v>4571506.8499999996</v>
      </c>
      <c r="K7620" s="224">
        <v>0</v>
      </c>
      <c r="L7620" s="223" t="s">
        <v>4489</v>
      </c>
      <c r="M7620" s="223"/>
      <c r="N7620" s="222"/>
      <c r="O7620" s="223"/>
      <c r="P7620" s="222"/>
      <c r="Q7620" s="222"/>
      <c r="R7620" s="222"/>
      <c r="S7620" s="222"/>
      <c r="T7620" s="224"/>
      <c r="U7620" s="224"/>
      <c r="V7620" s="224"/>
      <c r="W7620" s="222"/>
      <c r="X7620" s="222"/>
      <c r="Y7620" s="222"/>
      <c r="Z7620" s="225" t="s">
        <v>4571</v>
      </c>
      <c r="AA7620" s="229" t="s">
        <v>4571</v>
      </c>
      <c r="AB7620" s="222"/>
      <c r="AC7620" s="222"/>
      <c r="AD7620" s="222"/>
      <c r="AE7620" s="222"/>
      <c r="AF7620" s="222"/>
      <c r="AG7620" s="222"/>
      <c r="AH7620" s="222"/>
      <c r="AI7620" s="222"/>
      <c r="AJ7620" s="222"/>
      <c r="AK7620" s="222"/>
      <c r="AL7620" s="224">
        <v>180000000</v>
      </c>
      <c r="AM7620" s="224"/>
      <c r="AN7620" s="224"/>
      <c r="AO7620" s="224"/>
      <c r="AP7620" s="224"/>
      <c r="AQ7620" s="222"/>
      <c r="AR7620" s="222"/>
      <c r="AS7620" s="222"/>
      <c r="AT7620" s="224">
        <v>180000000</v>
      </c>
      <c r="AU7620" s="222"/>
      <c r="AV7620" s="222"/>
      <c r="AW7620" s="222"/>
      <c r="AX7620" s="222"/>
      <c r="AY7620" s="227">
        <v>4.5917808219178102</v>
      </c>
      <c r="AZ7620" s="225" t="s">
        <v>84</v>
      </c>
      <c r="BA7620" s="227">
        <v>1.4464999999999999</v>
      </c>
      <c r="BB7620" s="222"/>
      <c r="BC7620" s="222"/>
      <c r="BD7620" s="222"/>
      <c r="BE7620" s="222"/>
      <c r="BF7620" s="222"/>
      <c r="BG7620" s="222"/>
      <c r="BH7620" s="222"/>
      <c r="BI7620" s="222"/>
      <c r="BJ7620" s="222"/>
      <c r="BK7620" s="222"/>
      <c r="BL7620" s="222"/>
      <c r="BM7620" s="222"/>
      <c r="BN7620" s="228" t="s">
        <v>4578</v>
      </c>
      <c r="BO7620" s="58" t="str">
        <f t="shared" si="119"/>
        <v>境内资产</v>
      </c>
      <c r="BP7620" s="58" t="str">
        <f>IF(M7620="",VLOOKUP(D7620,Sheet4!$A$1:$B$92,2,0),VLOOKUP(Q7620,Sheet4!$A$1:$B$92,2,0))</f>
        <v>公司债券</v>
      </c>
    </row>
    <row r="7621" spans="1:68" ht="15">
      <c r="A7621" s="223" t="s">
        <v>4877</v>
      </c>
      <c r="B7621" s="222" t="s">
        <v>4878</v>
      </c>
      <c r="C7621" s="269" t="s">
        <v>71</v>
      </c>
      <c r="D7621" s="269" t="s">
        <v>1154</v>
      </c>
      <c r="E7621" s="223" t="s">
        <v>4879</v>
      </c>
      <c r="F7621" s="222" t="s">
        <v>4825</v>
      </c>
      <c r="G7621" s="224">
        <v>3000000</v>
      </c>
      <c r="H7621" s="329">
        <v>300000000</v>
      </c>
      <c r="I7621" s="329">
        <v>299297193.73000002</v>
      </c>
      <c r="J7621" s="224">
        <v>1947780.81</v>
      </c>
      <c r="K7621" s="224">
        <v>0</v>
      </c>
      <c r="L7621" s="223" t="s">
        <v>4489</v>
      </c>
      <c r="M7621" s="223"/>
      <c r="N7621" s="222"/>
      <c r="O7621" s="223"/>
      <c r="P7621" s="222"/>
      <c r="Q7621" s="222"/>
      <c r="R7621" s="222"/>
      <c r="S7621" s="222"/>
      <c r="T7621" s="224"/>
      <c r="U7621" s="224"/>
      <c r="V7621" s="224"/>
      <c r="W7621" s="222"/>
      <c r="X7621" s="222"/>
      <c r="Y7621" s="222"/>
      <c r="Z7621" s="225" t="s">
        <v>4571</v>
      </c>
      <c r="AA7621" s="229" t="s">
        <v>4571</v>
      </c>
      <c r="AB7621" s="222"/>
      <c r="AC7621" s="222"/>
      <c r="AD7621" s="222"/>
      <c r="AE7621" s="222"/>
      <c r="AF7621" s="222"/>
      <c r="AG7621" s="222"/>
      <c r="AH7621" s="222"/>
      <c r="AI7621" s="222"/>
      <c r="AJ7621" s="222"/>
      <c r="AK7621" s="222"/>
      <c r="AL7621" s="224">
        <v>299297193.73000002</v>
      </c>
      <c r="AM7621" s="224"/>
      <c r="AN7621" s="224"/>
      <c r="AO7621" s="224"/>
      <c r="AP7621" s="224"/>
      <c r="AQ7621" s="222"/>
      <c r="AR7621" s="222"/>
      <c r="AS7621" s="222"/>
      <c r="AT7621" s="224">
        <v>299297193.73000002</v>
      </c>
      <c r="AU7621" s="222"/>
      <c r="AV7621" s="222"/>
      <c r="AW7621" s="222"/>
      <c r="AX7621" s="222"/>
      <c r="AY7621" s="227">
        <v>4.89041095890411</v>
      </c>
      <c r="AZ7621" s="225" t="s">
        <v>74</v>
      </c>
      <c r="BA7621" s="227">
        <v>0.84509999999999996</v>
      </c>
      <c r="BB7621" s="222"/>
      <c r="BC7621" s="222"/>
      <c r="BD7621" s="222"/>
      <c r="BE7621" s="222"/>
      <c r="BF7621" s="222"/>
      <c r="BG7621" s="222"/>
      <c r="BH7621" s="222"/>
      <c r="BI7621" s="222"/>
      <c r="BJ7621" s="222"/>
      <c r="BK7621" s="222"/>
      <c r="BL7621" s="222"/>
      <c r="BM7621" s="222"/>
      <c r="BN7621" s="228" t="s">
        <v>4578</v>
      </c>
      <c r="BO7621" s="58" t="str">
        <f t="shared" si="119"/>
        <v>境内资产</v>
      </c>
      <c r="BP7621" s="58" t="str">
        <f>IF(M7621="",VLOOKUP(D7621,Sheet4!$A$1:$B$92,2,0),VLOOKUP(Q7621,Sheet4!$A$1:$B$92,2,0))</f>
        <v>公司债券</v>
      </c>
    </row>
    <row r="7622" spans="1:68" ht="15">
      <c r="A7622" s="223" t="s">
        <v>4880</v>
      </c>
      <c r="B7622" s="222" t="s">
        <v>4881</v>
      </c>
      <c r="C7622" s="269" t="s">
        <v>71</v>
      </c>
      <c r="D7622" s="269" t="s">
        <v>1154</v>
      </c>
      <c r="E7622" s="223" t="s">
        <v>4882</v>
      </c>
      <c r="F7622" s="222" t="s">
        <v>127</v>
      </c>
      <c r="G7622" s="224">
        <v>1200000</v>
      </c>
      <c r="H7622" s="329">
        <v>120000000</v>
      </c>
      <c r="I7622" s="329">
        <v>120000000</v>
      </c>
      <c r="J7622" s="224">
        <v>1059945.2</v>
      </c>
      <c r="K7622" s="224">
        <v>0</v>
      </c>
      <c r="L7622" s="223" t="s">
        <v>4489</v>
      </c>
      <c r="M7622" s="223"/>
      <c r="N7622" s="222"/>
      <c r="O7622" s="223"/>
      <c r="P7622" s="222"/>
      <c r="Q7622" s="222"/>
      <c r="R7622" s="222"/>
      <c r="S7622" s="222"/>
      <c r="T7622" s="224"/>
      <c r="U7622" s="224"/>
      <c r="V7622" s="224"/>
      <c r="W7622" s="222"/>
      <c r="X7622" s="222"/>
      <c r="Y7622" s="222"/>
      <c r="Z7622" s="225" t="s">
        <v>4571</v>
      </c>
      <c r="AA7622" s="229" t="s">
        <v>4571</v>
      </c>
      <c r="AB7622" s="222"/>
      <c r="AC7622" s="222"/>
      <c r="AD7622" s="222"/>
      <c r="AE7622" s="222"/>
      <c r="AF7622" s="222"/>
      <c r="AG7622" s="222"/>
      <c r="AH7622" s="222"/>
      <c r="AI7622" s="222"/>
      <c r="AJ7622" s="222"/>
      <c r="AK7622" s="222"/>
      <c r="AL7622" s="224">
        <v>120000000</v>
      </c>
      <c r="AM7622" s="224"/>
      <c r="AN7622" s="224"/>
      <c r="AO7622" s="224"/>
      <c r="AP7622" s="224"/>
      <c r="AQ7622" s="222"/>
      <c r="AR7622" s="222"/>
      <c r="AS7622" s="222"/>
      <c r="AT7622" s="224">
        <v>120000000</v>
      </c>
      <c r="AU7622" s="222"/>
      <c r="AV7622" s="222"/>
      <c r="AW7622" s="222"/>
      <c r="AX7622" s="222"/>
      <c r="AY7622" s="227">
        <v>4.86027397260274</v>
      </c>
      <c r="AZ7622" s="225" t="s">
        <v>84</v>
      </c>
      <c r="BA7622" s="227">
        <v>1.6999</v>
      </c>
      <c r="BB7622" s="222"/>
      <c r="BC7622" s="222"/>
      <c r="BD7622" s="222"/>
      <c r="BE7622" s="222"/>
      <c r="BF7622" s="222"/>
      <c r="BG7622" s="222"/>
      <c r="BH7622" s="222"/>
      <c r="BI7622" s="222"/>
      <c r="BJ7622" s="222"/>
      <c r="BK7622" s="222"/>
      <c r="BL7622" s="222"/>
      <c r="BM7622" s="222"/>
      <c r="BN7622" s="228" t="s">
        <v>4578</v>
      </c>
      <c r="BO7622" s="58" t="str">
        <f t="shared" si="119"/>
        <v>境内资产</v>
      </c>
      <c r="BP7622" s="58" t="str">
        <f>IF(M7622="",VLOOKUP(D7622,Sheet4!$A$1:$B$92,2,0),VLOOKUP(Q7622,Sheet4!$A$1:$B$92,2,0))</f>
        <v>公司债券</v>
      </c>
    </row>
    <row r="7623" spans="1:68" ht="15">
      <c r="A7623" s="223" t="s">
        <v>4883</v>
      </c>
      <c r="B7623" s="222" t="s">
        <v>4884</v>
      </c>
      <c r="C7623" s="269" t="s">
        <v>71</v>
      </c>
      <c r="D7623" s="269" t="s">
        <v>1154</v>
      </c>
      <c r="E7623" s="223" t="s">
        <v>4885</v>
      </c>
      <c r="F7623" s="222" t="s">
        <v>592</v>
      </c>
      <c r="G7623" s="224">
        <v>2700000</v>
      </c>
      <c r="H7623" s="329">
        <v>270000000</v>
      </c>
      <c r="I7623" s="329">
        <v>270000000</v>
      </c>
      <c r="J7623" s="224">
        <v>102082.19</v>
      </c>
      <c r="K7623" s="224">
        <v>0</v>
      </c>
      <c r="L7623" s="223" t="s">
        <v>4489</v>
      </c>
      <c r="M7623" s="223"/>
      <c r="N7623" s="222"/>
      <c r="O7623" s="223"/>
      <c r="P7623" s="222"/>
      <c r="Q7623" s="222"/>
      <c r="R7623" s="222"/>
      <c r="S7623" s="222"/>
      <c r="T7623" s="224"/>
      <c r="U7623" s="224"/>
      <c r="V7623" s="224"/>
      <c r="W7623" s="222"/>
      <c r="X7623" s="222"/>
      <c r="Y7623" s="222"/>
      <c r="Z7623" s="225" t="s">
        <v>4571</v>
      </c>
      <c r="AA7623" s="229" t="s">
        <v>4571</v>
      </c>
      <c r="AB7623" s="222"/>
      <c r="AC7623" s="222"/>
      <c r="AD7623" s="222"/>
      <c r="AE7623" s="222"/>
      <c r="AF7623" s="222"/>
      <c r="AG7623" s="222"/>
      <c r="AH7623" s="222"/>
      <c r="AI7623" s="222"/>
      <c r="AJ7623" s="222"/>
      <c r="AK7623" s="222"/>
      <c r="AL7623" s="224">
        <v>270000000</v>
      </c>
      <c r="AM7623" s="224"/>
      <c r="AN7623" s="224"/>
      <c r="AO7623" s="224"/>
      <c r="AP7623" s="224"/>
      <c r="AQ7623" s="222"/>
      <c r="AR7623" s="222"/>
      <c r="AS7623" s="222"/>
      <c r="AT7623" s="224">
        <v>270000000</v>
      </c>
      <c r="AU7623" s="222"/>
      <c r="AV7623" s="222"/>
      <c r="AW7623" s="222"/>
      <c r="AX7623" s="222"/>
      <c r="AY7623" s="227">
        <v>4.9972602739726</v>
      </c>
      <c r="AZ7623" s="225" t="s">
        <v>84</v>
      </c>
      <c r="BA7623" s="227">
        <v>0</v>
      </c>
      <c r="BB7623" s="222"/>
      <c r="BC7623" s="222"/>
      <c r="BD7623" s="222"/>
      <c r="BE7623" s="222"/>
      <c r="BF7623" s="222"/>
      <c r="BG7623" s="222"/>
      <c r="BH7623" s="222"/>
      <c r="BI7623" s="222"/>
      <c r="BJ7623" s="222"/>
      <c r="BK7623" s="222"/>
      <c r="BL7623" s="222"/>
      <c r="BM7623" s="222"/>
      <c r="BN7623" s="228" t="s">
        <v>4578</v>
      </c>
      <c r="BO7623" s="58" t="str">
        <f t="shared" si="119"/>
        <v>境内资产</v>
      </c>
      <c r="BP7623" s="58" t="str">
        <f>IF(M7623="",VLOOKUP(D7623,Sheet4!$A$1:$B$92,2,0),VLOOKUP(Q7623,Sheet4!$A$1:$B$92,2,0))</f>
        <v>公司债券</v>
      </c>
    </row>
    <row r="7624" spans="1:68" ht="15">
      <c r="A7624" s="223" t="s">
        <v>4886</v>
      </c>
      <c r="B7624" s="222" t="s">
        <v>4887</v>
      </c>
      <c r="C7624" s="269" t="s">
        <v>71</v>
      </c>
      <c r="D7624" s="269" t="s">
        <v>1154</v>
      </c>
      <c r="E7624" s="223" t="s">
        <v>4888</v>
      </c>
      <c r="F7624" s="222" t="s">
        <v>102</v>
      </c>
      <c r="G7624" s="224">
        <v>700000</v>
      </c>
      <c r="H7624" s="329">
        <v>70000000</v>
      </c>
      <c r="I7624" s="329">
        <v>69650000</v>
      </c>
      <c r="J7624" s="224">
        <v>3548712.33</v>
      </c>
      <c r="K7624" s="224">
        <v>0</v>
      </c>
      <c r="L7624" s="223" t="s">
        <v>4489</v>
      </c>
      <c r="M7624" s="223"/>
      <c r="N7624" s="222"/>
      <c r="O7624" s="223"/>
      <c r="P7624" s="222"/>
      <c r="Q7624" s="222"/>
      <c r="R7624" s="222"/>
      <c r="S7624" s="222"/>
      <c r="T7624" s="224"/>
      <c r="U7624" s="224"/>
      <c r="V7624" s="224"/>
      <c r="W7624" s="222"/>
      <c r="X7624" s="222"/>
      <c r="Y7624" s="222"/>
      <c r="Z7624" s="225" t="s">
        <v>4571</v>
      </c>
      <c r="AA7624" s="229" t="s">
        <v>4571</v>
      </c>
      <c r="AB7624" s="222"/>
      <c r="AC7624" s="222"/>
      <c r="AD7624" s="222"/>
      <c r="AE7624" s="222"/>
      <c r="AF7624" s="222"/>
      <c r="AG7624" s="222"/>
      <c r="AH7624" s="222"/>
      <c r="AI7624" s="222"/>
      <c r="AJ7624" s="222"/>
      <c r="AK7624" s="222"/>
      <c r="AL7624" s="224">
        <v>69650000</v>
      </c>
      <c r="AM7624" s="224"/>
      <c r="AN7624" s="224"/>
      <c r="AO7624" s="224"/>
      <c r="AP7624" s="224"/>
      <c r="AQ7624" s="222"/>
      <c r="AR7624" s="222"/>
      <c r="AS7624" s="222"/>
      <c r="AT7624" s="224">
        <v>69650000</v>
      </c>
      <c r="AU7624" s="222"/>
      <c r="AV7624" s="222"/>
      <c r="AW7624" s="222"/>
      <c r="AX7624" s="222"/>
      <c r="AY7624" s="227">
        <v>4.0164383561643797</v>
      </c>
      <c r="AZ7624" s="225" t="s">
        <v>74</v>
      </c>
      <c r="BA7624" s="227">
        <v>1.7862</v>
      </c>
      <c r="BB7624" s="222"/>
      <c r="BC7624" s="222"/>
      <c r="BD7624" s="222"/>
      <c r="BE7624" s="222"/>
      <c r="BF7624" s="222"/>
      <c r="BG7624" s="222"/>
      <c r="BH7624" s="222"/>
      <c r="BI7624" s="222"/>
      <c r="BJ7624" s="222"/>
      <c r="BK7624" s="222"/>
      <c r="BL7624" s="222"/>
      <c r="BM7624" s="222"/>
      <c r="BN7624" s="228" t="s">
        <v>4578</v>
      </c>
      <c r="BO7624" s="58" t="str">
        <f t="shared" si="119"/>
        <v>境内资产</v>
      </c>
      <c r="BP7624" s="58" t="str">
        <f>IF(M7624="",VLOOKUP(D7624,Sheet4!$A$1:$B$92,2,0),VLOOKUP(Q7624,Sheet4!$A$1:$B$92,2,0))</f>
        <v>公司债券</v>
      </c>
    </row>
    <row r="7625" spans="1:68" ht="15">
      <c r="A7625" s="223" t="s">
        <v>4889</v>
      </c>
      <c r="B7625" s="222" t="s">
        <v>4890</v>
      </c>
      <c r="C7625" s="269" t="s">
        <v>71</v>
      </c>
      <c r="D7625" s="269" t="s">
        <v>1154</v>
      </c>
      <c r="E7625" s="223" t="s">
        <v>4891</v>
      </c>
      <c r="F7625" s="222" t="s">
        <v>127</v>
      </c>
      <c r="G7625" s="224">
        <v>3000000</v>
      </c>
      <c r="H7625" s="329">
        <v>300000000</v>
      </c>
      <c r="I7625" s="329">
        <v>298140000</v>
      </c>
      <c r="J7625" s="224">
        <v>11432876.699999999</v>
      </c>
      <c r="K7625" s="224">
        <v>0</v>
      </c>
      <c r="L7625" s="223" t="s">
        <v>4489</v>
      </c>
      <c r="M7625" s="223"/>
      <c r="N7625" s="222"/>
      <c r="O7625" s="223"/>
      <c r="P7625" s="222"/>
      <c r="Q7625" s="222"/>
      <c r="R7625" s="222"/>
      <c r="S7625" s="222"/>
      <c r="T7625" s="224"/>
      <c r="U7625" s="224"/>
      <c r="V7625" s="224"/>
      <c r="W7625" s="222"/>
      <c r="X7625" s="222"/>
      <c r="Y7625" s="222"/>
      <c r="Z7625" s="225" t="s">
        <v>4571</v>
      </c>
      <c r="AA7625" s="229" t="s">
        <v>4571</v>
      </c>
      <c r="AB7625" s="222"/>
      <c r="AC7625" s="222"/>
      <c r="AD7625" s="222"/>
      <c r="AE7625" s="222"/>
      <c r="AF7625" s="222"/>
      <c r="AG7625" s="222"/>
      <c r="AH7625" s="222"/>
      <c r="AI7625" s="222"/>
      <c r="AJ7625" s="222"/>
      <c r="AK7625" s="222"/>
      <c r="AL7625" s="224">
        <v>298140000</v>
      </c>
      <c r="AM7625" s="224"/>
      <c r="AN7625" s="224"/>
      <c r="AO7625" s="224"/>
      <c r="AP7625" s="224"/>
      <c r="AQ7625" s="222"/>
      <c r="AR7625" s="222"/>
      <c r="AS7625" s="222"/>
      <c r="AT7625" s="224">
        <v>298140000</v>
      </c>
      <c r="AU7625" s="222"/>
      <c r="AV7625" s="222"/>
      <c r="AW7625" s="222"/>
      <c r="AX7625" s="222"/>
      <c r="AY7625" s="227">
        <v>4.4164383561643801</v>
      </c>
      <c r="AZ7625" s="225" t="s">
        <v>84</v>
      </c>
      <c r="BA7625" s="227">
        <v>2.105</v>
      </c>
      <c r="BB7625" s="222"/>
      <c r="BC7625" s="222"/>
      <c r="BD7625" s="222"/>
      <c r="BE7625" s="222"/>
      <c r="BF7625" s="222"/>
      <c r="BG7625" s="222"/>
      <c r="BH7625" s="222"/>
      <c r="BI7625" s="222"/>
      <c r="BJ7625" s="222"/>
      <c r="BK7625" s="222"/>
      <c r="BL7625" s="222"/>
      <c r="BM7625" s="222"/>
      <c r="BN7625" s="228" t="s">
        <v>4578</v>
      </c>
      <c r="BO7625" s="58" t="str">
        <f t="shared" si="119"/>
        <v>境内资产</v>
      </c>
      <c r="BP7625" s="58" t="str">
        <f>IF(M7625="",VLOOKUP(D7625,Sheet4!$A$1:$B$92,2,0),VLOOKUP(Q7625,Sheet4!$A$1:$B$92,2,0))</f>
        <v>公司债券</v>
      </c>
    </row>
    <row r="7626" spans="1:68" ht="15">
      <c r="A7626" s="223" t="s">
        <v>2363</v>
      </c>
      <c r="B7626" s="222" t="s">
        <v>4892</v>
      </c>
      <c r="C7626" s="269" t="s">
        <v>71</v>
      </c>
      <c r="D7626" s="269" t="s">
        <v>1154</v>
      </c>
      <c r="E7626" s="223" t="s">
        <v>4470</v>
      </c>
      <c r="F7626" s="222" t="s">
        <v>3565</v>
      </c>
      <c r="G7626" s="224">
        <v>300000</v>
      </c>
      <c r="H7626" s="329">
        <v>30000000</v>
      </c>
      <c r="I7626" s="329">
        <v>30780000</v>
      </c>
      <c r="J7626" s="224">
        <v>1136219.18</v>
      </c>
      <c r="K7626" s="224">
        <v>0</v>
      </c>
      <c r="L7626" s="223" t="s">
        <v>4489</v>
      </c>
      <c r="M7626" s="223"/>
      <c r="N7626" s="222"/>
      <c r="O7626" s="223"/>
      <c r="P7626" s="222"/>
      <c r="Q7626" s="222"/>
      <c r="R7626" s="222"/>
      <c r="S7626" s="222"/>
      <c r="T7626" s="224"/>
      <c r="U7626" s="224"/>
      <c r="V7626" s="224"/>
      <c r="W7626" s="222"/>
      <c r="X7626" s="222"/>
      <c r="Y7626" s="222"/>
      <c r="Z7626" s="225" t="s">
        <v>4571</v>
      </c>
      <c r="AA7626" s="229" t="s">
        <v>4571</v>
      </c>
      <c r="AB7626" s="222"/>
      <c r="AC7626" s="222"/>
      <c r="AD7626" s="222"/>
      <c r="AE7626" s="222"/>
      <c r="AF7626" s="222"/>
      <c r="AG7626" s="222"/>
      <c r="AH7626" s="222"/>
      <c r="AI7626" s="222"/>
      <c r="AJ7626" s="222"/>
      <c r="AK7626" s="222"/>
      <c r="AL7626" s="224">
        <v>30780000</v>
      </c>
      <c r="AM7626" s="224"/>
      <c r="AN7626" s="224"/>
      <c r="AO7626" s="224"/>
      <c r="AP7626" s="224"/>
      <c r="AQ7626" s="222"/>
      <c r="AR7626" s="222"/>
      <c r="AS7626" s="222"/>
      <c r="AT7626" s="224">
        <v>30780000</v>
      </c>
      <c r="AU7626" s="222"/>
      <c r="AV7626" s="222"/>
      <c r="AW7626" s="222"/>
      <c r="AX7626" s="222"/>
      <c r="AY7626" s="227">
        <v>1.2136986301369901</v>
      </c>
      <c r="AZ7626" s="225" t="s">
        <v>74</v>
      </c>
      <c r="BA7626" s="227">
        <v>1.1419999999999999</v>
      </c>
      <c r="BB7626" s="222"/>
      <c r="BC7626" s="222"/>
      <c r="BD7626" s="222"/>
      <c r="BE7626" s="222"/>
      <c r="BF7626" s="222"/>
      <c r="BG7626" s="222"/>
      <c r="BH7626" s="222"/>
      <c r="BI7626" s="222"/>
      <c r="BJ7626" s="222"/>
      <c r="BK7626" s="222"/>
      <c r="BL7626" s="222"/>
      <c r="BM7626" s="222"/>
      <c r="BN7626" s="228" t="s">
        <v>4578</v>
      </c>
      <c r="BO7626" s="58" t="str">
        <f t="shared" si="119"/>
        <v>境内资产</v>
      </c>
      <c r="BP7626" s="58" t="str">
        <f>IF(M7626="",VLOOKUP(D7626,Sheet4!$A$1:$B$92,2,0),VLOOKUP(Q7626,Sheet4!$A$1:$B$92,2,0))</f>
        <v>公司债券</v>
      </c>
    </row>
    <row r="7627" spans="1:68" ht="15">
      <c r="A7627" s="223" t="s">
        <v>4893</v>
      </c>
      <c r="B7627" s="222" t="s">
        <v>4894</v>
      </c>
      <c r="C7627" s="269" t="s">
        <v>71</v>
      </c>
      <c r="D7627" s="269" t="s">
        <v>1154</v>
      </c>
      <c r="E7627" s="223" t="s">
        <v>4895</v>
      </c>
      <c r="F7627" s="222" t="s">
        <v>4896</v>
      </c>
      <c r="G7627" s="224">
        <v>4000000</v>
      </c>
      <c r="H7627" s="329">
        <v>400000000</v>
      </c>
      <c r="I7627" s="329">
        <v>403936000</v>
      </c>
      <c r="J7627" s="224">
        <v>13501589.039999999</v>
      </c>
      <c r="K7627" s="224">
        <v>0</v>
      </c>
      <c r="L7627" s="223" t="s">
        <v>4489</v>
      </c>
      <c r="M7627" s="223"/>
      <c r="N7627" s="222"/>
      <c r="O7627" s="223"/>
      <c r="P7627" s="222"/>
      <c r="Q7627" s="222"/>
      <c r="R7627" s="222"/>
      <c r="S7627" s="222"/>
      <c r="T7627" s="224"/>
      <c r="U7627" s="224"/>
      <c r="V7627" s="224"/>
      <c r="W7627" s="222"/>
      <c r="X7627" s="222"/>
      <c r="Y7627" s="222"/>
      <c r="Z7627" s="225" t="s">
        <v>4571</v>
      </c>
      <c r="AA7627" s="229" t="s">
        <v>4571</v>
      </c>
      <c r="AB7627" s="222"/>
      <c r="AC7627" s="222"/>
      <c r="AD7627" s="222"/>
      <c r="AE7627" s="222"/>
      <c r="AF7627" s="222"/>
      <c r="AG7627" s="222"/>
      <c r="AH7627" s="222"/>
      <c r="AI7627" s="222"/>
      <c r="AJ7627" s="222"/>
      <c r="AK7627" s="222"/>
      <c r="AL7627" s="224">
        <v>403936000</v>
      </c>
      <c r="AM7627" s="224"/>
      <c r="AN7627" s="224"/>
      <c r="AO7627" s="224"/>
      <c r="AP7627" s="224"/>
      <c r="AQ7627" s="222"/>
      <c r="AR7627" s="222"/>
      <c r="AS7627" s="222"/>
      <c r="AT7627" s="224">
        <v>403936000</v>
      </c>
      <c r="AU7627" s="222"/>
      <c r="AV7627" s="222"/>
      <c r="AW7627" s="222"/>
      <c r="AX7627" s="222"/>
      <c r="AY7627" s="227">
        <v>3.3753424657534201</v>
      </c>
      <c r="AZ7627" s="225" t="s">
        <v>84</v>
      </c>
      <c r="BA7627" s="227">
        <v>2.9489000000000001</v>
      </c>
      <c r="BB7627" s="222"/>
      <c r="BC7627" s="222"/>
      <c r="BD7627" s="222"/>
      <c r="BE7627" s="222"/>
      <c r="BF7627" s="222"/>
      <c r="BG7627" s="222"/>
      <c r="BH7627" s="222"/>
      <c r="BI7627" s="222"/>
      <c r="BJ7627" s="222"/>
      <c r="BK7627" s="222"/>
      <c r="BL7627" s="222"/>
      <c r="BM7627" s="222"/>
      <c r="BN7627" s="228" t="s">
        <v>4578</v>
      </c>
      <c r="BO7627" s="58" t="str">
        <f t="shared" si="119"/>
        <v>境内资产</v>
      </c>
      <c r="BP7627" s="58" t="str">
        <f>IF(M7627="",VLOOKUP(D7627,Sheet4!$A$1:$B$92,2,0),VLOOKUP(Q7627,Sheet4!$A$1:$B$92,2,0))</f>
        <v>公司债券</v>
      </c>
    </row>
    <row r="7628" spans="1:68" ht="15">
      <c r="A7628" s="223" t="s">
        <v>4897</v>
      </c>
      <c r="B7628" s="222" t="s">
        <v>4898</v>
      </c>
      <c r="C7628" s="269" t="s">
        <v>71</v>
      </c>
      <c r="D7628" s="269" t="s">
        <v>1154</v>
      </c>
      <c r="E7628" s="223" t="s">
        <v>4899</v>
      </c>
      <c r="F7628" s="222" t="s">
        <v>4900</v>
      </c>
      <c r="G7628" s="224">
        <v>6000000</v>
      </c>
      <c r="H7628" s="329">
        <v>600000000</v>
      </c>
      <c r="I7628" s="329">
        <v>600444000</v>
      </c>
      <c r="J7628" s="224">
        <v>21797260.260000002</v>
      </c>
      <c r="K7628" s="224">
        <v>0</v>
      </c>
      <c r="L7628" s="223" t="s">
        <v>4489</v>
      </c>
      <c r="M7628" s="223"/>
      <c r="N7628" s="222"/>
      <c r="O7628" s="223"/>
      <c r="P7628" s="222"/>
      <c r="Q7628" s="222"/>
      <c r="R7628" s="222"/>
      <c r="S7628" s="222"/>
      <c r="T7628" s="224"/>
      <c r="U7628" s="224"/>
      <c r="V7628" s="224"/>
      <c r="W7628" s="222"/>
      <c r="X7628" s="222"/>
      <c r="Y7628" s="222"/>
      <c r="Z7628" s="225" t="s">
        <v>4571</v>
      </c>
      <c r="AA7628" s="229" t="s">
        <v>4571</v>
      </c>
      <c r="AB7628" s="222"/>
      <c r="AC7628" s="222"/>
      <c r="AD7628" s="222"/>
      <c r="AE7628" s="222"/>
      <c r="AF7628" s="222"/>
      <c r="AG7628" s="222"/>
      <c r="AH7628" s="222"/>
      <c r="AI7628" s="222"/>
      <c r="AJ7628" s="222"/>
      <c r="AK7628" s="222"/>
      <c r="AL7628" s="224">
        <v>600444000</v>
      </c>
      <c r="AM7628" s="224"/>
      <c r="AN7628" s="224"/>
      <c r="AO7628" s="224"/>
      <c r="AP7628" s="224"/>
      <c r="AQ7628" s="222"/>
      <c r="AR7628" s="222"/>
      <c r="AS7628" s="222"/>
      <c r="AT7628" s="224">
        <v>600444000</v>
      </c>
      <c r="AU7628" s="222"/>
      <c r="AV7628" s="222"/>
      <c r="AW7628" s="222"/>
      <c r="AX7628" s="222"/>
      <c r="AY7628" s="227">
        <v>3.3972602739725999</v>
      </c>
      <c r="AZ7628" s="225" t="s">
        <v>74</v>
      </c>
      <c r="BA7628" s="227">
        <v>1.2709999999999999</v>
      </c>
      <c r="BB7628" s="222"/>
      <c r="BC7628" s="222"/>
      <c r="BD7628" s="222"/>
      <c r="BE7628" s="222"/>
      <c r="BF7628" s="222"/>
      <c r="BG7628" s="222"/>
      <c r="BH7628" s="222"/>
      <c r="BI7628" s="222"/>
      <c r="BJ7628" s="222"/>
      <c r="BK7628" s="222"/>
      <c r="BL7628" s="222"/>
      <c r="BM7628" s="222"/>
      <c r="BN7628" s="228" t="s">
        <v>4578</v>
      </c>
      <c r="BO7628" s="58" t="str">
        <f t="shared" si="119"/>
        <v>境内资产</v>
      </c>
      <c r="BP7628" s="58" t="str">
        <f>IF(M7628="",VLOOKUP(D7628,Sheet4!$A$1:$B$92,2,0),VLOOKUP(Q7628,Sheet4!$A$1:$B$92,2,0))</f>
        <v>公司债券</v>
      </c>
    </row>
    <row r="7629" spans="1:68" ht="15">
      <c r="A7629" s="223" t="s">
        <v>4901</v>
      </c>
      <c r="B7629" s="222" t="s">
        <v>4902</v>
      </c>
      <c r="C7629" s="269" t="s">
        <v>124</v>
      </c>
      <c r="D7629" s="269" t="s">
        <v>151</v>
      </c>
      <c r="E7629" s="223" t="s">
        <v>4903</v>
      </c>
      <c r="F7629" s="222" t="s">
        <v>4621</v>
      </c>
      <c r="G7629" s="224">
        <v>700000</v>
      </c>
      <c r="H7629" s="329">
        <v>70000000</v>
      </c>
      <c r="I7629" s="329">
        <v>70952000</v>
      </c>
      <c r="J7629" s="224">
        <v>1982054.79</v>
      </c>
      <c r="K7629" s="224">
        <v>0</v>
      </c>
      <c r="L7629" s="223" t="s">
        <v>4489</v>
      </c>
      <c r="M7629" s="223"/>
      <c r="N7629" s="222"/>
      <c r="O7629" s="223"/>
      <c r="P7629" s="222"/>
      <c r="Q7629" s="222"/>
      <c r="R7629" s="222"/>
      <c r="S7629" s="222"/>
      <c r="T7629" s="224"/>
      <c r="U7629" s="224"/>
      <c r="V7629" s="224"/>
      <c r="W7629" s="222"/>
      <c r="X7629" s="222"/>
      <c r="Y7629" s="222"/>
      <c r="Z7629" s="225" t="s">
        <v>4571</v>
      </c>
      <c r="AA7629" s="229" t="s">
        <v>4571</v>
      </c>
      <c r="AB7629" s="222"/>
      <c r="AC7629" s="222"/>
      <c r="AD7629" s="222"/>
      <c r="AE7629" s="222"/>
      <c r="AF7629" s="222"/>
      <c r="AG7629" s="222"/>
      <c r="AH7629" s="222"/>
      <c r="AI7629" s="222"/>
      <c r="AJ7629" s="222"/>
      <c r="AK7629" s="222"/>
      <c r="AL7629" s="224">
        <v>70952000</v>
      </c>
      <c r="AM7629" s="224"/>
      <c r="AN7629" s="224"/>
      <c r="AO7629" s="224"/>
      <c r="AP7629" s="224"/>
      <c r="AQ7629" s="222"/>
      <c r="AR7629" s="222"/>
      <c r="AS7629" s="222"/>
      <c r="AT7629" s="224">
        <v>70952000</v>
      </c>
      <c r="AU7629" s="222"/>
      <c r="AV7629" s="222"/>
      <c r="AW7629" s="222"/>
      <c r="AX7629" s="222"/>
      <c r="AY7629" s="227">
        <v>0.46849315068493202</v>
      </c>
      <c r="AZ7629" s="225" t="s">
        <v>74</v>
      </c>
      <c r="BA7629" s="227">
        <v>0.46610000000000001</v>
      </c>
      <c r="BB7629" s="222"/>
      <c r="BC7629" s="222"/>
      <c r="BD7629" s="222"/>
      <c r="BE7629" s="222"/>
      <c r="BF7629" s="222"/>
      <c r="BG7629" s="222"/>
      <c r="BH7629" s="222"/>
      <c r="BI7629" s="222"/>
      <c r="BJ7629" s="222"/>
      <c r="BK7629" s="222"/>
      <c r="BL7629" s="222"/>
      <c r="BM7629" s="222"/>
      <c r="BN7629" s="228" t="s">
        <v>4578</v>
      </c>
      <c r="BO7629" s="58" t="str">
        <f t="shared" si="119"/>
        <v>境内资产</v>
      </c>
      <c r="BP7629" s="58" t="str">
        <f>IF(M7629="",VLOOKUP(D7629,Sheet4!$A$1:$B$92,2,0),VLOOKUP(Q7629,Sheet4!$A$1:$B$92,2,0))</f>
        <v>企业债券</v>
      </c>
    </row>
    <row r="7630" spans="1:68" ht="15">
      <c r="A7630" s="223" t="s">
        <v>4904</v>
      </c>
      <c r="B7630" s="222" t="s">
        <v>4905</v>
      </c>
      <c r="C7630" s="269" t="s">
        <v>71</v>
      </c>
      <c r="D7630" s="269" t="s">
        <v>72</v>
      </c>
      <c r="E7630" s="223" t="s">
        <v>4906</v>
      </c>
      <c r="F7630" s="222" t="s">
        <v>2350</v>
      </c>
      <c r="G7630" s="224">
        <v>500000</v>
      </c>
      <c r="H7630" s="329">
        <v>50000000</v>
      </c>
      <c r="I7630" s="329">
        <v>53265000</v>
      </c>
      <c r="J7630" s="224">
        <v>510136.99</v>
      </c>
      <c r="K7630" s="224">
        <v>0</v>
      </c>
      <c r="L7630" s="223" t="s">
        <v>4489</v>
      </c>
      <c r="M7630" s="223"/>
      <c r="N7630" s="222"/>
      <c r="O7630" s="223"/>
      <c r="P7630" s="222"/>
      <c r="Q7630" s="222"/>
      <c r="R7630" s="222"/>
      <c r="S7630" s="222"/>
      <c r="T7630" s="224"/>
      <c r="U7630" s="224"/>
      <c r="V7630" s="224"/>
      <c r="W7630" s="222"/>
      <c r="X7630" s="222"/>
      <c r="Y7630" s="222"/>
      <c r="Z7630" s="225" t="s">
        <v>4571</v>
      </c>
      <c r="AA7630" s="229" t="s">
        <v>4571</v>
      </c>
      <c r="AB7630" s="222"/>
      <c r="AC7630" s="222"/>
      <c r="AD7630" s="222"/>
      <c r="AE7630" s="222"/>
      <c r="AF7630" s="222"/>
      <c r="AG7630" s="222"/>
      <c r="AH7630" s="222"/>
      <c r="AI7630" s="222"/>
      <c r="AJ7630" s="222"/>
      <c r="AK7630" s="222"/>
      <c r="AL7630" s="224">
        <v>53265000</v>
      </c>
      <c r="AM7630" s="224"/>
      <c r="AN7630" s="224"/>
      <c r="AO7630" s="224"/>
      <c r="AP7630" s="224"/>
      <c r="AQ7630" s="222"/>
      <c r="AR7630" s="222"/>
      <c r="AS7630" s="222"/>
      <c r="AT7630" s="224">
        <v>53265000</v>
      </c>
      <c r="AU7630" s="222"/>
      <c r="AV7630" s="222"/>
      <c r="AW7630" s="222"/>
      <c r="AX7630" s="222"/>
      <c r="AY7630" s="227">
        <v>1.8493150684931501</v>
      </c>
      <c r="AZ7630" s="225" t="s">
        <v>74</v>
      </c>
      <c r="BA7630" s="227">
        <v>1.74</v>
      </c>
      <c r="BB7630" s="222"/>
      <c r="BC7630" s="222"/>
      <c r="BD7630" s="222"/>
      <c r="BE7630" s="222"/>
      <c r="BF7630" s="222"/>
      <c r="BG7630" s="222"/>
      <c r="BH7630" s="222"/>
      <c r="BI7630" s="222"/>
      <c r="BJ7630" s="222"/>
      <c r="BK7630" s="222"/>
      <c r="BL7630" s="222"/>
      <c r="BM7630" s="222"/>
      <c r="BN7630" s="228" t="s">
        <v>4578</v>
      </c>
      <c r="BO7630" s="58" t="str">
        <f t="shared" si="119"/>
        <v>境内资产</v>
      </c>
      <c r="BP7630" s="58" t="str">
        <f>IF(M7630="",VLOOKUP(D7630,Sheet4!$A$1:$B$92,2,0),VLOOKUP(Q7630,Sheet4!$A$1:$B$92,2,0))</f>
        <v>企业债券</v>
      </c>
    </row>
    <row r="7631" spans="1:68" ht="15">
      <c r="A7631" s="223" t="s">
        <v>4907</v>
      </c>
      <c r="B7631" s="222" t="s">
        <v>4908</v>
      </c>
      <c r="C7631" s="269" t="s">
        <v>71</v>
      </c>
      <c r="D7631" s="269" t="s">
        <v>72</v>
      </c>
      <c r="E7631" s="223" t="s">
        <v>4909</v>
      </c>
      <c r="F7631" s="222" t="s">
        <v>4910</v>
      </c>
      <c r="G7631" s="224">
        <v>2000000</v>
      </c>
      <c r="H7631" s="329">
        <v>200000000</v>
      </c>
      <c r="I7631" s="329">
        <v>203400000</v>
      </c>
      <c r="J7631" s="224">
        <v>11054794.52</v>
      </c>
      <c r="K7631" s="224">
        <v>0</v>
      </c>
      <c r="L7631" s="223" t="s">
        <v>4489</v>
      </c>
      <c r="M7631" s="223"/>
      <c r="N7631" s="222"/>
      <c r="O7631" s="223"/>
      <c r="P7631" s="222"/>
      <c r="Q7631" s="222"/>
      <c r="R7631" s="222"/>
      <c r="S7631" s="222"/>
      <c r="T7631" s="224"/>
      <c r="U7631" s="224"/>
      <c r="V7631" s="224"/>
      <c r="W7631" s="222"/>
      <c r="X7631" s="222"/>
      <c r="Y7631" s="222"/>
      <c r="Z7631" s="225" t="s">
        <v>4571</v>
      </c>
      <c r="AA7631" s="229" t="s">
        <v>4571</v>
      </c>
      <c r="AB7631" s="222"/>
      <c r="AC7631" s="222"/>
      <c r="AD7631" s="222"/>
      <c r="AE7631" s="222"/>
      <c r="AF7631" s="222"/>
      <c r="AG7631" s="222"/>
      <c r="AH7631" s="222"/>
      <c r="AI7631" s="222"/>
      <c r="AJ7631" s="222"/>
      <c r="AK7631" s="222"/>
      <c r="AL7631" s="224">
        <v>203400000</v>
      </c>
      <c r="AM7631" s="224"/>
      <c r="AN7631" s="224"/>
      <c r="AO7631" s="224"/>
      <c r="AP7631" s="224"/>
      <c r="AQ7631" s="222"/>
      <c r="AR7631" s="222"/>
      <c r="AS7631" s="222"/>
      <c r="AT7631" s="224">
        <v>203400000</v>
      </c>
      <c r="AU7631" s="222"/>
      <c r="AV7631" s="222"/>
      <c r="AW7631" s="222"/>
      <c r="AX7631" s="222"/>
      <c r="AY7631" s="227">
        <v>1.2657534246575299</v>
      </c>
      <c r="AZ7631" s="225" t="s">
        <v>169</v>
      </c>
      <c r="BA7631" s="227">
        <v>1.1314</v>
      </c>
      <c r="BB7631" s="222"/>
      <c r="BC7631" s="222"/>
      <c r="BD7631" s="222"/>
      <c r="BE7631" s="222"/>
      <c r="BF7631" s="222"/>
      <c r="BG7631" s="222"/>
      <c r="BH7631" s="222"/>
      <c r="BI7631" s="222"/>
      <c r="BJ7631" s="222"/>
      <c r="BK7631" s="222"/>
      <c r="BL7631" s="222"/>
      <c r="BM7631" s="222"/>
      <c r="BN7631" s="228" t="s">
        <v>4578</v>
      </c>
      <c r="BO7631" s="58" t="str">
        <f t="shared" si="119"/>
        <v>境内资产</v>
      </c>
      <c r="BP7631" s="58" t="str">
        <f>IF(M7631="",VLOOKUP(D7631,Sheet4!$A$1:$B$92,2,0),VLOOKUP(Q7631,Sheet4!$A$1:$B$92,2,0))</f>
        <v>企业债券</v>
      </c>
    </row>
    <row r="7632" spans="1:68" ht="15">
      <c r="A7632" s="223" t="s">
        <v>4911</v>
      </c>
      <c r="B7632" s="222" t="s">
        <v>4912</v>
      </c>
      <c r="C7632" s="269" t="s">
        <v>71</v>
      </c>
      <c r="D7632" s="269" t="s">
        <v>72</v>
      </c>
      <c r="E7632" s="223" t="s">
        <v>4913</v>
      </c>
      <c r="F7632" s="222" t="s">
        <v>4914</v>
      </c>
      <c r="G7632" s="224">
        <v>2000000</v>
      </c>
      <c r="H7632" s="329">
        <v>160000000</v>
      </c>
      <c r="I7632" s="329">
        <v>163020000</v>
      </c>
      <c r="J7632" s="224">
        <v>1110356.1599999999</v>
      </c>
      <c r="K7632" s="224">
        <v>0</v>
      </c>
      <c r="L7632" s="223" t="s">
        <v>4489</v>
      </c>
      <c r="M7632" s="223"/>
      <c r="N7632" s="222"/>
      <c r="O7632" s="223"/>
      <c r="P7632" s="222"/>
      <c r="Q7632" s="222"/>
      <c r="R7632" s="222"/>
      <c r="S7632" s="222"/>
      <c r="T7632" s="224"/>
      <c r="U7632" s="224"/>
      <c r="V7632" s="224"/>
      <c r="W7632" s="222"/>
      <c r="X7632" s="222"/>
      <c r="Y7632" s="222"/>
      <c r="Z7632" s="225" t="s">
        <v>4571</v>
      </c>
      <c r="AA7632" s="229" t="s">
        <v>4571</v>
      </c>
      <c r="AB7632" s="222"/>
      <c r="AC7632" s="222"/>
      <c r="AD7632" s="222"/>
      <c r="AE7632" s="222"/>
      <c r="AF7632" s="222"/>
      <c r="AG7632" s="222"/>
      <c r="AH7632" s="222"/>
      <c r="AI7632" s="222"/>
      <c r="AJ7632" s="222"/>
      <c r="AK7632" s="222"/>
      <c r="AL7632" s="224">
        <v>163020000</v>
      </c>
      <c r="AM7632" s="224"/>
      <c r="AN7632" s="224"/>
      <c r="AO7632" s="224"/>
      <c r="AP7632" s="224"/>
      <c r="AQ7632" s="222"/>
      <c r="AR7632" s="222"/>
      <c r="AS7632" s="222"/>
      <c r="AT7632" s="224">
        <v>163020000</v>
      </c>
      <c r="AU7632" s="222"/>
      <c r="AV7632" s="222"/>
      <c r="AW7632" s="222"/>
      <c r="AX7632" s="222"/>
      <c r="AY7632" s="227">
        <v>3.9095890410958898</v>
      </c>
      <c r="AZ7632" s="225" t="s">
        <v>169</v>
      </c>
      <c r="BA7632" s="227">
        <v>2.1164000000000001</v>
      </c>
      <c r="BB7632" s="222"/>
      <c r="BC7632" s="222"/>
      <c r="BD7632" s="222"/>
      <c r="BE7632" s="222"/>
      <c r="BF7632" s="222"/>
      <c r="BG7632" s="222"/>
      <c r="BH7632" s="222"/>
      <c r="BI7632" s="222"/>
      <c r="BJ7632" s="222"/>
      <c r="BK7632" s="222"/>
      <c r="BL7632" s="222"/>
      <c r="BM7632" s="222"/>
      <c r="BN7632" s="228" t="s">
        <v>4578</v>
      </c>
      <c r="BO7632" s="58" t="str">
        <f t="shared" si="119"/>
        <v>境内资产</v>
      </c>
      <c r="BP7632" s="58" t="str">
        <f>IF(M7632="",VLOOKUP(D7632,Sheet4!$A$1:$B$92,2,0),VLOOKUP(Q7632,Sheet4!$A$1:$B$92,2,0))</f>
        <v>企业债券</v>
      </c>
    </row>
    <row r="7633" spans="1:68" ht="15">
      <c r="A7633" s="223" t="s">
        <v>4915</v>
      </c>
      <c r="B7633" s="222" t="s">
        <v>4916</v>
      </c>
      <c r="C7633" s="269" t="s">
        <v>71</v>
      </c>
      <c r="D7633" s="269" t="s">
        <v>72</v>
      </c>
      <c r="E7633" s="223" t="s">
        <v>4917</v>
      </c>
      <c r="F7633" s="222" t="s">
        <v>4918</v>
      </c>
      <c r="G7633" s="224">
        <v>500000</v>
      </c>
      <c r="H7633" s="329">
        <v>40000000</v>
      </c>
      <c r="I7633" s="329">
        <v>40840000</v>
      </c>
      <c r="J7633" s="224">
        <v>156164.38</v>
      </c>
      <c r="K7633" s="224">
        <v>0</v>
      </c>
      <c r="L7633" s="223" t="s">
        <v>4489</v>
      </c>
      <c r="M7633" s="223"/>
      <c r="N7633" s="222"/>
      <c r="O7633" s="223"/>
      <c r="P7633" s="222"/>
      <c r="Q7633" s="222"/>
      <c r="R7633" s="222"/>
      <c r="S7633" s="222"/>
      <c r="T7633" s="224"/>
      <c r="U7633" s="224"/>
      <c r="V7633" s="224"/>
      <c r="W7633" s="222"/>
      <c r="X7633" s="222"/>
      <c r="Y7633" s="222"/>
      <c r="Z7633" s="225" t="s">
        <v>4571</v>
      </c>
      <c r="AA7633" s="229" t="s">
        <v>4571</v>
      </c>
      <c r="AB7633" s="222"/>
      <c r="AC7633" s="222"/>
      <c r="AD7633" s="222"/>
      <c r="AE7633" s="222"/>
      <c r="AF7633" s="222"/>
      <c r="AG7633" s="222"/>
      <c r="AH7633" s="222"/>
      <c r="AI7633" s="222"/>
      <c r="AJ7633" s="222"/>
      <c r="AK7633" s="222"/>
      <c r="AL7633" s="224">
        <v>40840000</v>
      </c>
      <c r="AM7633" s="224"/>
      <c r="AN7633" s="224"/>
      <c r="AO7633" s="224"/>
      <c r="AP7633" s="224"/>
      <c r="AQ7633" s="222"/>
      <c r="AR7633" s="222"/>
      <c r="AS7633" s="222"/>
      <c r="AT7633" s="224">
        <v>40840000</v>
      </c>
      <c r="AU7633" s="222"/>
      <c r="AV7633" s="222"/>
      <c r="AW7633" s="222"/>
      <c r="AX7633" s="222"/>
      <c r="AY7633" s="227">
        <v>3.9506849315068502</v>
      </c>
      <c r="AZ7633" s="225" t="s">
        <v>169</v>
      </c>
      <c r="BA7633" s="227">
        <v>2.1555</v>
      </c>
      <c r="BB7633" s="222"/>
      <c r="BC7633" s="222"/>
      <c r="BD7633" s="222"/>
      <c r="BE7633" s="222"/>
      <c r="BF7633" s="222"/>
      <c r="BG7633" s="222"/>
      <c r="BH7633" s="222"/>
      <c r="BI7633" s="222"/>
      <c r="BJ7633" s="222"/>
      <c r="BK7633" s="222"/>
      <c r="BL7633" s="222"/>
      <c r="BM7633" s="222"/>
      <c r="BN7633" s="228" t="s">
        <v>4578</v>
      </c>
      <c r="BO7633" s="58" t="str">
        <f t="shared" si="119"/>
        <v>境内资产</v>
      </c>
      <c r="BP7633" s="58" t="str">
        <f>IF(M7633="",VLOOKUP(D7633,Sheet4!$A$1:$B$92,2,0),VLOOKUP(Q7633,Sheet4!$A$1:$B$92,2,0))</f>
        <v>企业债券</v>
      </c>
    </row>
    <row r="7634" spans="1:68" ht="15">
      <c r="A7634" s="223" t="s">
        <v>4919</v>
      </c>
      <c r="B7634" s="222" t="s">
        <v>4920</v>
      </c>
      <c r="C7634" s="269" t="s">
        <v>124</v>
      </c>
      <c r="D7634" s="269" t="s">
        <v>151</v>
      </c>
      <c r="E7634" s="223" t="s">
        <v>4921</v>
      </c>
      <c r="F7634" s="222" t="s">
        <v>4922</v>
      </c>
      <c r="G7634" s="224">
        <v>300000</v>
      </c>
      <c r="H7634" s="329">
        <v>30000000</v>
      </c>
      <c r="I7634" s="329">
        <v>30075000</v>
      </c>
      <c r="J7634" s="224">
        <v>1468027.4</v>
      </c>
      <c r="K7634" s="224">
        <v>0</v>
      </c>
      <c r="L7634" s="223" t="s">
        <v>4489</v>
      </c>
      <c r="M7634" s="223"/>
      <c r="N7634" s="222"/>
      <c r="O7634" s="223"/>
      <c r="P7634" s="222"/>
      <c r="Q7634" s="222"/>
      <c r="R7634" s="222"/>
      <c r="S7634" s="222"/>
      <c r="T7634" s="224"/>
      <c r="U7634" s="224"/>
      <c r="V7634" s="224"/>
      <c r="W7634" s="222"/>
      <c r="X7634" s="222"/>
      <c r="Y7634" s="222"/>
      <c r="Z7634" s="225" t="s">
        <v>4571</v>
      </c>
      <c r="AA7634" s="229" t="s">
        <v>4571</v>
      </c>
      <c r="AB7634" s="222"/>
      <c r="AC7634" s="222"/>
      <c r="AD7634" s="222"/>
      <c r="AE7634" s="222"/>
      <c r="AF7634" s="222"/>
      <c r="AG7634" s="222"/>
      <c r="AH7634" s="222"/>
      <c r="AI7634" s="222"/>
      <c r="AJ7634" s="222"/>
      <c r="AK7634" s="222"/>
      <c r="AL7634" s="224">
        <v>30075000</v>
      </c>
      <c r="AM7634" s="224"/>
      <c r="AN7634" s="224"/>
      <c r="AO7634" s="224"/>
      <c r="AP7634" s="224"/>
      <c r="AQ7634" s="222"/>
      <c r="AR7634" s="222"/>
      <c r="AS7634" s="222"/>
      <c r="AT7634" s="224">
        <v>30075000</v>
      </c>
      <c r="AU7634" s="222"/>
      <c r="AV7634" s="222"/>
      <c r="AW7634" s="222"/>
      <c r="AX7634" s="222"/>
      <c r="AY7634" s="227">
        <v>7.9452054794520596E-2</v>
      </c>
      <c r="AZ7634" s="225" t="s">
        <v>74</v>
      </c>
      <c r="BA7634" s="227">
        <v>8.48E-2</v>
      </c>
      <c r="BB7634" s="222"/>
      <c r="BC7634" s="222"/>
      <c r="BD7634" s="222"/>
      <c r="BE7634" s="222"/>
      <c r="BF7634" s="222"/>
      <c r="BG7634" s="222"/>
      <c r="BH7634" s="222"/>
      <c r="BI7634" s="222"/>
      <c r="BJ7634" s="222"/>
      <c r="BK7634" s="222"/>
      <c r="BL7634" s="222"/>
      <c r="BM7634" s="222"/>
      <c r="BN7634" s="228" t="s">
        <v>4578</v>
      </c>
      <c r="BO7634" s="58" t="str">
        <f t="shared" si="119"/>
        <v>境内资产</v>
      </c>
      <c r="BP7634" s="58" t="str">
        <f>IF(M7634="",VLOOKUP(D7634,Sheet4!$A$1:$B$92,2,0),VLOOKUP(Q7634,Sheet4!$A$1:$B$92,2,0))</f>
        <v>企业债券</v>
      </c>
    </row>
    <row r="7635" spans="1:68" ht="15">
      <c r="A7635" s="223" t="s">
        <v>4923</v>
      </c>
      <c r="B7635" s="222" t="s">
        <v>4924</v>
      </c>
      <c r="C7635" s="269" t="s">
        <v>124</v>
      </c>
      <c r="D7635" s="269" t="s">
        <v>151</v>
      </c>
      <c r="E7635" s="223" t="s">
        <v>4925</v>
      </c>
      <c r="F7635" s="222" t="s">
        <v>4926</v>
      </c>
      <c r="G7635" s="224">
        <v>2900000</v>
      </c>
      <c r="H7635" s="329">
        <v>290000000</v>
      </c>
      <c r="I7635" s="329">
        <v>282228000</v>
      </c>
      <c r="J7635" s="224">
        <v>4953200</v>
      </c>
      <c r="K7635" s="224">
        <v>0</v>
      </c>
      <c r="L7635" s="223" t="s">
        <v>4489</v>
      </c>
      <c r="M7635" s="223"/>
      <c r="N7635" s="222"/>
      <c r="O7635" s="223"/>
      <c r="P7635" s="222"/>
      <c r="Q7635" s="222"/>
      <c r="R7635" s="222"/>
      <c r="S7635" s="222"/>
      <c r="T7635" s="224"/>
      <c r="U7635" s="224"/>
      <c r="V7635" s="224"/>
      <c r="W7635" s="222"/>
      <c r="X7635" s="222"/>
      <c r="Y7635" s="222"/>
      <c r="Z7635" s="225" t="s">
        <v>4571</v>
      </c>
      <c r="AA7635" s="229" t="s">
        <v>4571</v>
      </c>
      <c r="AB7635" s="222"/>
      <c r="AC7635" s="222"/>
      <c r="AD7635" s="222"/>
      <c r="AE7635" s="222"/>
      <c r="AF7635" s="222"/>
      <c r="AG7635" s="222"/>
      <c r="AH7635" s="222"/>
      <c r="AI7635" s="222"/>
      <c r="AJ7635" s="222"/>
      <c r="AK7635" s="222"/>
      <c r="AL7635" s="224">
        <v>282228000</v>
      </c>
      <c r="AM7635" s="224"/>
      <c r="AN7635" s="224"/>
      <c r="AO7635" s="224"/>
      <c r="AP7635" s="224"/>
      <c r="AQ7635" s="222"/>
      <c r="AR7635" s="222"/>
      <c r="AS7635" s="222"/>
      <c r="AT7635" s="224">
        <v>282228000</v>
      </c>
      <c r="AU7635" s="222"/>
      <c r="AV7635" s="222"/>
      <c r="AW7635" s="222"/>
      <c r="AX7635" s="222"/>
      <c r="AY7635" s="227">
        <v>0.66849315068493198</v>
      </c>
      <c r="AZ7635" s="225" t="s">
        <v>169</v>
      </c>
      <c r="BA7635" s="227">
        <v>0</v>
      </c>
      <c r="BB7635" s="222"/>
      <c r="BC7635" s="222"/>
      <c r="BD7635" s="222"/>
      <c r="BE7635" s="222"/>
      <c r="BF7635" s="222"/>
      <c r="BG7635" s="222"/>
      <c r="BH7635" s="222"/>
      <c r="BI7635" s="222"/>
      <c r="BJ7635" s="222"/>
      <c r="BK7635" s="222"/>
      <c r="BL7635" s="222"/>
      <c r="BM7635" s="222"/>
      <c r="BN7635" s="228" t="s">
        <v>4578</v>
      </c>
      <c r="BO7635" s="58" t="str">
        <f t="shared" si="119"/>
        <v>境内资产</v>
      </c>
      <c r="BP7635" s="58" t="str">
        <f>IF(M7635="",VLOOKUP(D7635,Sheet4!$A$1:$B$92,2,0),VLOOKUP(Q7635,Sheet4!$A$1:$B$92,2,0))</f>
        <v>企业债券</v>
      </c>
    </row>
    <row r="7636" spans="1:68" ht="15">
      <c r="A7636" s="223" t="s">
        <v>4927</v>
      </c>
      <c r="B7636" s="222" t="s">
        <v>4928</v>
      </c>
      <c r="C7636" s="269" t="s">
        <v>124</v>
      </c>
      <c r="D7636" s="269" t="s">
        <v>151</v>
      </c>
      <c r="E7636" s="223" t="s">
        <v>4929</v>
      </c>
      <c r="F7636" s="222" t="s">
        <v>4926</v>
      </c>
      <c r="G7636" s="224">
        <v>1000000</v>
      </c>
      <c r="H7636" s="329">
        <v>100000000</v>
      </c>
      <c r="I7636" s="329">
        <v>93840000</v>
      </c>
      <c r="J7636" s="224">
        <v>2290794.52</v>
      </c>
      <c r="K7636" s="224">
        <v>0</v>
      </c>
      <c r="L7636" s="223" t="s">
        <v>4489</v>
      </c>
      <c r="M7636" s="223"/>
      <c r="N7636" s="222"/>
      <c r="O7636" s="223"/>
      <c r="P7636" s="222"/>
      <c r="Q7636" s="222"/>
      <c r="R7636" s="222"/>
      <c r="S7636" s="222"/>
      <c r="T7636" s="224"/>
      <c r="U7636" s="224"/>
      <c r="V7636" s="224"/>
      <c r="W7636" s="222"/>
      <c r="X7636" s="222"/>
      <c r="Y7636" s="222"/>
      <c r="Z7636" s="225" t="s">
        <v>4571</v>
      </c>
      <c r="AA7636" s="229" t="s">
        <v>4571</v>
      </c>
      <c r="AB7636" s="222"/>
      <c r="AC7636" s="222"/>
      <c r="AD7636" s="222"/>
      <c r="AE7636" s="222"/>
      <c r="AF7636" s="222"/>
      <c r="AG7636" s="222"/>
      <c r="AH7636" s="222"/>
      <c r="AI7636" s="222"/>
      <c r="AJ7636" s="222"/>
      <c r="AK7636" s="222"/>
      <c r="AL7636" s="224">
        <v>93840000</v>
      </c>
      <c r="AM7636" s="224"/>
      <c r="AN7636" s="224"/>
      <c r="AO7636" s="224"/>
      <c r="AP7636" s="224"/>
      <c r="AQ7636" s="222"/>
      <c r="AR7636" s="222"/>
      <c r="AS7636" s="222"/>
      <c r="AT7636" s="224">
        <v>93840000</v>
      </c>
      <c r="AU7636" s="222"/>
      <c r="AV7636" s="222"/>
      <c r="AW7636" s="222"/>
      <c r="AX7636" s="222"/>
      <c r="AY7636" s="227">
        <v>1.4712328767123299</v>
      </c>
      <c r="AZ7636" s="225" t="s">
        <v>169</v>
      </c>
      <c r="BA7636" s="227">
        <v>0</v>
      </c>
      <c r="BB7636" s="222"/>
      <c r="BC7636" s="222"/>
      <c r="BD7636" s="222"/>
      <c r="BE7636" s="222"/>
      <c r="BF7636" s="222"/>
      <c r="BG7636" s="222"/>
      <c r="BH7636" s="222"/>
      <c r="BI7636" s="222"/>
      <c r="BJ7636" s="222"/>
      <c r="BK7636" s="222"/>
      <c r="BL7636" s="222"/>
      <c r="BM7636" s="222"/>
      <c r="BN7636" s="228" t="s">
        <v>4578</v>
      </c>
      <c r="BO7636" s="58" t="str">
        <f t="shared" si="119"/>
        <v>境内资产</v>
      </c>
      <c r="BP7636" s="58" t="str">
        <f>IF(M7636="",VLOOKUP(D7636,Sheet4!$A$1:$B$92,2,0),VLOOKUP(Q7636,Sheet4!$A$1:$B$92,2,0))</f>
        <v>企业债券</v>
      </c>
    </row>
    <row r="7637" spans="1:68" ht="15">
      <c r="A7637" s="223" t="s">
        <v>4930</v>
      </c>
      <c r="B7637" s="222" t="s">
        <v>4931</v>
      </c>
      <c r="C7637" s="269" t="s">
        <v>124</v>
      </c>
      <c r="D7637" s="269" t="s">
        <v>151</v>
      </c>
      <c r="E7637" s="223" t="s">
        <v>4932</v>
      </c>
      <c r="F7637" s="222" t="s">
        <v>3403</v>
      </c>
      <c r="G7637" s="224">
        <v>1000000</v>
      </c>
      <c r="H7637" s="329">
        <v>100000000</v>
      </c>
      <c r="I7637" s="329">
        <v>100200000</v>
      </c>
      <c r="J7637" s="224">
        <v>5854027.4000000004</v>
      </c>
      <c r="K7637" s="224">
        <v>0</v>
      </c>
      <c r="L7637" s="223" t="s">
        <v>4489</v>
      </c>
      <c r="M7637" s="223"/>
      <c r="N7637" s="222"/>
      <c r="O7637" s="223"/>
      <c r="P7637" s="222"/>
      <c r="Q7637" s="222"/>
      <c r="R7637" s="222"/>
      <c r="S7637" s="222"/>
      <c r="T7637" s="224"/>
      <c r="U7637" s="224"/>
      <c r="V7637" s="224"/>
      <c r="W7637" s="222"/>
      <c r="X7637" s="222"/>
      <c r="Y7637" s="222"/>
      <c r="Z7637" s="225" t="s">
        <v>4571</v>
      </c>
      <c r="AA7637" s="229" t="s">
        <v>4571</v>
      </c>
      <c r="AB7637" s="222"/>
      <c r="AC7637" s="222"/>
      <c r="AD7637" s="222"/>
      <c r="AE7637" s="222"/>
      <c r="AF7637" s="222"/>
      <c r="AG7637" s="222"/>
      <c r="AH7637" s="222"/>
      <c r="AI7637" s="222"/>
      <c r="AJ7637" s="222"/>
      <c r="AK7637" s="222"/>
      <c r="AL7637" s="224">
        <v>100200000</v>
      </c>
      <c r="AM7637" s="224"/>
      <c r="AN7637" s="224"/>
      <c r="AO7637" s="224"/>
      <c r="AP7637" s="224"/>
      <c r="AQ7637" s="222"/>
      <c r="AR7637" s="222"/>
      <c r="AS7637" s="222"/>
      <c r="AT7637" s="224">
        <v>100200000</v>
      </c>
      <c r="AU7637" s="222"/>
      <c r="AV7637" s="222"/>
      <c r="AW7637" s="222"/>
      <c r="AX7637" s="222"/>
      <c r="AY7637" s="227">
        <v>4.9315068493150697E-2</v>
      </c>
      <c r="AZ7637" s="225" t="s">
        <v>74</v>
      </c>
      <c r="BA7637" s="227">
        <v>5.1999999999999998E-2</v>
      </c>
      <c r="BB7637" s="222"/>
      <c r="BC7637" s="222"/>
      <c r="BD7637" s="222"/>
      <c r="BE7637" s="222"/>
      <c r="BF7637" s="222"/>
      <c r="BG7637" s="222"/>
      <c r="BH7637" s="222"/>
      <c r="BI7637" s="222"/>
      <c r="BJ7637" s="222"/>
      <c r="BK7637" s="222"/>
      <c r="BL7637" s="222"/>
      <c r="BM7637" s="222"/>
      <c r="BN7637" s="228" t="s">
        <v>4578</v>
      </c>
      <c r="BO7637" s="58" t="str">
        <f t="shared" si="119"/>
        <v>境内资产</v>
      </c>
      <c r="BP7637" s="58" t="str">
        <f>IF(M7637="",VLOOKUP(D7637,Sheet4!$A$1:$B$92,2,0),VLOOKUP(Q7637,Sheet4!$A$1:$B$92,2,0))</f>
        <v>企业债券</v>
      </c>
    </row>
    <row r="7638" spans="1:68" ht="15">
      <c r="A7638" s="223" t="s">
        <v>4933</v>
      </c>
      <c r="B7638" s="222" t="s">
        <v>4934</v>
      </c>
      <c r="C7638" s="269" t="s">
        <v>124</v>
      </c>
      <c r="D7638" s="269" t="s">
        <v>151</v>
      </c>
      <c r="E7638" s="223" t="s">
        <v>4935</v>
      </c>
      <c r="F7638" s="222" t="s">
        <v>4936</v>
      </c>
      <c r="G7638" s="224">
        <v>800000</v>
      </c>
      <c r="H7638" s="329">
        <v>80000000</v>
      </c>
      <c r="I7638" s="329">
        <v>80784000</v>
      </c>
      <c r="J7638" s="224">
        <v>3139726.03</v>
      </c>
      <c r="K7638" s="224">
        <v>0</v>
      </c>
      <c r="L7638" s="223" t="s">
        <v>4489</v>
      </c>
      <c r="M7638" s="223"/>
      <c r="N7638" s="222"/>
      <c r="O7638" s="223"/>
      <c r="P7638" s="222"/>
      <c r="Q7638" s="222"/>
      <c r="R7638" s="222"/>
      <c r="S7638" s="222"/>
      <c r="T7638" s="224"/>
      <c r="U7638" s="224"/>
      <c r="V7638" s="224"/>
      <c r="W7638" s="222"/>
      <c r="X7638" s="222"/>
      <c r="Y7638" s="222"/>
      <c r="Z7638" s="225" t="s">
        <v>4571</v>
      </c>
      <c r="AA7638" s="229" t="s">
        <v>4571</v>
      </c>
      <c r="AB7638" s="222"/>
      <c r="AC7638" s="222"/>
      <c r="AD7638" s="222"/>
      <c r="AE7638" s="222"/>
      <c r="AF7638" s="222"/>
      <c r="AG7638" s="222"/>
      <c r="AH7638" s="222"/>
      <c r="AI7638" s="222"/>
      <c r="AJ7638" s="222"/>
      <c r="AK7638" s="222"/>
      <c r="AL7638" s="224">
        <v>80784000</v>
      </c>
      <c r="AM7638" s="224"/>
      <c r="AN7638" s="224"/>
      <c r="AO7638" s="224"/>
      <c r="AP7638" s="224"/>
      <c r="AQ7638" s="222"/>
      <c r="AR7638" s="222"/>
      <c r="AS7638" s="222"/>
      <c r="AT7638" s="224">
        <v>80784000</v>
      </c>
      <c r="AU7638" s="222"/>
      <c r="AV7638" s="222"/>
      <c r="AW7638" s="222"/>
      <c r="AX7638" s="222"/>
      <c r="AY7638" s="227">
        <v>1.47945205479452</v>
      </c>
      <c r="AZ7638" s="225" t="s">
        <v>169</v>
      </c>
      <c r="BA7638" s="227">
        <v>1.3237000000000001</v>
      </c>
      <c r="BB7638" s="222"/>
      <c r="BC7638" s="222"/>
      <c r="BD7638" s="222"/>
      <c r="BE7638" s="222"/>
      <c r="BF7638" s="222"/>
      <c r="BG7638" s="222"/>
      <c r="BH7638" s="222"/>
      <c r="BI7638" s="222"/>
      <c r="BJ7638" s="222"/>
      <c r="BK7638" s="222"/>
      <c r="BL7638" s="222"/>
      <c r="BM7638" s="222"/>
      <c r="BN7638" s="228" t="s">
        <v>4578</v>
      </c>
      <c r="BO7638" s="58" t="str">
        <f t="shared" si="119"/>
        <v>境内资产</v>
      </c>
      <c r="BP7638" s="58" t="str">
        <f>IF(M7638="",VLOOKUP(D7638,Sheet4!$A$1:$B$92,2,0),VLOOKUP(Q7638,Sheet4!$A$1:$B$92,2,0))</f>
        <v>企业债券</v>
      </c>
    </row>
    <row r="7639" spans="1:68" ht="15">
      <c r="A7639" s="223" t="s">
        <v>4639</v>
      </c>
      <c r="B7639" s="222" t="s">
        <v>4640</v>
      </c>
      <c r="C7639" s="269" t="s">
        <v>124</v>
      </c>
      <c r="D7639" s="269" t="s">
        <v>151</v>
      </c>
      <c r="E7639" s="223" t="s">
        <v>4641</v>
      </c>
      <c r="F7639" s="222" t="s">
        <v>4642</v>
      </c>
      <c r="G7639" s="224">
        <v>1800000</v>
      </c>
      <c r="H7639" s="329">
        <v>180000000</v>
      </c>
      <c r="I7639" s="329">
        <v>184428000</v>
      </c>
      <c r="J7639" s="224">
        <v>3477600</v>
      </c>
      <c r="K7639" s="224">
        <v>0</v>
      </c>
      <c r="L7639" s="223" t="s">
        <v>4489</v>
      </c>
      <c r="M7639" s="223"/>
      <c r="N7639" s="222"/>
      <c r="O7639" s="223"/>
      <c r="P7639" s="222"/>
      <c r="Q7639" s="222"/>
      <c r="R7639" s="222"/>
      <c r="S7639" s="222"/>
      <c r="T7639" s="224"/>
      <c r="U7639" s="224"/>
      <c r="V7639" s="224"/>
      <c r="W7639" s="222"/>
      <c r="X7639" s="222"/>
      <c r="Y7639" s="222"/>
      <c r="Z7639" s="225" t="s">
        <v>4571</v>
      </c>
      <c r="AA7639" s="229" t="s">
        <v>4571</v>
      </c>
      <c r="AB7639" s="222"/>
      <c r="AC7639" s="222"/>
      <c r="AD7639" s="222"/>
      <c r="AE7639" s="222"/>
      <c r="AF7639" s="222"/>
      <c r="AG7639" s="222"/>
      <c r="AH7639" s="222"/>
      <c r="AI7639" s="222"/>
      <c r="AJ7639" s="222"/>
      <c r="AK7639" s="222"/>
      <c r="AL7639" s="224">
        <v>184428000</v>
      </c>
      <c r="AM7639" s="224"/>
      <c r="AN7639" s="224"/>
      <c r="AO7639" s="224"/>
      <c r="AP7639" s="224"/>
      <c r="AQ7639" s="222"/>
      <c r="AR7639" s="222"/>
      <c r="AS7639" s="222"/>
      <c r="AT7639" s="224">
        <v>184428000</v>
      </c>
      <c r="AU7639" s="222"/>
      <c r="AV7639" s="222"/>
      <c r="AW7639" s="222"/>
      <c r="AX7639" s="222"/>
      <c r="AY7639" s="227">
        <v>1.5616438356164399</v>
      </c>
      <c r="AZ7639" s="225" t="s">
        <v>74</v>
      </c>
      <c r="BA7639" s="227">
        <v>1.4823999999999999</v>
      </c>
      <c r="BB7639" s="222"/>
      <c r="BC7639" s="222"/>
      <c r="BD7639" s="222"/>
      <c r="BE7639" s="222"/>
      <c r="BF7639" s="222"/>
      <c r="BG7639" s="222"/>
      <c r="BH7639" s="222"/>
      <c r="BI7639" s="222"/>
      <c r="BJ7639" s="222"/>
      <c r="BK7639" s="222"/>
      <c r="BL7639" s="222"/>
      <c r="BM7639" s="222"/>
      <c r="BN7639" s="228" t="s">
        <v>4578</v>
      </c>
      <c r="BO7639" s="58" t="str">
        <f t="shared" si="119"/>
        <v>境内资产</v>
      </c>
      <c r="BP7639" s="58" t="str">
        <f>IF(M7639="",VLOOKUP(D7639,Sheet4!$A$1:$B$92,2,0),VLOOKUP(Q7639,Sheet4!$A$1:$B$92,2,0))</f>
        <v>企业债券</v>
      </c>
    </row>
    <row r="7640" spans="1:68" ht="15">
      <c r="A7640" s="223" t="s">
        <v>4937</v>
      </c>
      <c r="B7640" s="222" t="s">
        <v>4938</v>
      </c>
      <c r="C7640" s="269" t="s">
        <v>124</v>
      </c>
      <c r="D7640" s="269" t="s">
        <v>151</v>
      </c>
      <c r="E7640" s="223" t="s">
        <v>4939</v>
      </c>
      <c r="F7640" s="222" t="s">
        <v>1421</v>
      </c>
      <c r="G7640" s="224">
        <v>300000</v>
      </c>
      <c r="H7640" s="329">
        <v>30000000</v>
      </c>
      <c r="I7640" s="329">
        <v>30834000</v>
      </c>
      <c r="J7640" s="224">
        <v>133200</v>
      </c>
      <c r="K7640" s="224">
        <v>0</v>
      </c>
      <c r="L7640" s="223" t="s">
        <v>4489</v>
      </c>
      <c r="M7640" s="223"/>
      <c r="N7640" s="222"/>
      <c r="O7640" s="223"/>
      <c r="P7640" s="222"/>
      <c r="Q7640" s="222"/>
      <c r="R7640" s="222"/>
      <c r="S7640" s="222"/>
      <c r="T7640" s="224"/>
      <c r="U7640" s="224"/>
      <c r="V7640" s="224"/>
      <c r="W7640" s="222"/>
      <c r="X7640" s="222"/>
      <c r="Y7640" s="222"/>
      <c r="Z7640" s="225" t="s">
        <v>4571</v>
      </c>
      <c r="AA7640" s="229" t="s">
        <v>4571</v>
      </c>
      <c r="AB7640" s="222"/>
      <c r="AC7640" s="222"/>
      <c r="AD7640" s="222"/>
      <c r="AE7640" s="222"/>
      <c r="AF7640" s="222"/>
      <c r="AG7640" s="222"/>
      <c r="AH7640" s="222"/>
      <c r="AI7640" s="222"/>
      <c r="AJ7640" s="222"/>
      <c r="AK7640" s="222"/>
      <c r="AL7640" s="224">
        <v>30834000</v>
      </c>
      <c r="AM7640" s="224"/>
      <c r="AN7640" s="224"/>
      <c r="AO7640" s="224"/>
      <c r="AP7640" s="224"/>
      <c r="AQ7640" s="222"/>
      <c r="AR7640" s="222"/>
      <c r="AS7640" s="222"/>
      <c r="AT7640" s="224">
        <v>30834000</v>
      </c>
      <c r="AU7640" s="222"/>
      <c r="AV7640" s="222"/>
      <c r="AW7640" s="222"/>
      <c r="AX7640" s="222"/>
      <c r="AY7640" s="227">
        <v>1.9013698630136999</v>
      </c>
      <c r="AZ7640" s="225" t="s">
        <v>74</v>
      </c>
      <c r="BA7640" s="227">
        <v>1.8110999999999999</v>
      </c>
      <c r="BB7640" s="222"/>
      <c r="BC7640" s="222"/>
      <c r="BD7640" s="222"/>
      <c r="BE7640" s="222"/>
      <c r="BF7640" s="222"/>
      <c r="BG7640" s="222"/>
      <c r="BH7640" s="222"/>
      <c r="BI7640" s="222"/>
      <c r="BJ7640" s="222"/>
      <c r="BK7640" s="222"/>
      <c r="BL7640" s="222"/>
      <c r="BM7640" s="222"/>
      <c r="BN7640" s="228" t="s">
        <v>4578</v>
      </c>
      <c r="BO7640" s="58" t="str">
        <f t="shared" si="119"/>
        <v>境内资产</v>
      </c>
      <c r="BP7640" s="58" t="str">
        <f>IF(M7640="",VLOOKUP(D7640,Sheet4!$A$1:$B$92,2,0),VLOOKUP(Q7640,Sheet4!$A$1:$B$92,2,0))</f>
        <v>企业债券</v>
      </c>
    </row>
    <row r="7641" spans="1:68" ht="15">
      <c r="A7641" s="223" t="s">
        <v>4643</v>
      </c>
      <c r="B7641" s="222" t="s">
        <v>4644</v>
      </c>
      <c r="C7641" s="269" t="s">
        <v>124</v>
      </c>
      <c r="D7641" s="269" t="s">
        <v>151</v>
      </c>
      <c r="E7641" s="223" t="s">
        <v>4645</v>
      </c>
      <c r="F7641" s="222" t="s">
        <v>4642</v>
      </c>
      <c r="G7641" s="224">
        <v>200000</v>
      </c>
      <c r="H7641" s="329">
        <v>20000000</v>
      </c>
      <c r="I7641" s="329">
        <v>20502000</v>
      </c>
      <c r="J7641" s="224">
        <v>225665.75</v>
      </c>
      <c r="K7641" s="224">
        <v>0</v>
      </c>
      <c r="L7641" s="223" t="s">
        <v>4489</v>
      </c>
      <c r="M7641" s="223"/>
      <c r="N7641" s="222"/>
      <c r="O7641" s="223"/>
      <c r="P7641" s="222"/>
      <c r="Q7641" s="222"/>
      <c r="R7641" s="222"/>
      <c r="S7641" s="222"/>
      <c r="T7641" s="224"/>
      <c r="U7641" s="224"/>
      <c r="V7641" s="224"/>
      <c r="W7641" s="222"/>
      <c r="X7641" s="222"/>
      <c r="Y7641" s="222"/>
      <c r="Z7641" s="225" t="s">
        <v>4571</v>
      </c>
      <c r="AA7641" s="229" t="s">
        <v>4571</v>
      </c>
      <c r="AB7641" s="222"/>
      <c r="AC7641" s="222"/>
      <c r="AD7641" s="222"/>
      <c r="AE7641" s="222"/>
      <c r="AF7641" s="222"/>
      <c r="AG7641" s="222"/>
      <c r="AH7641" s="222"/>
      <c r="AI7641" s="222"/>
      <c r="AJ7641" s="222"/>
      <c r="AK7641" s="222"/>
      <c r="AL7641" s="224">
        <v>20502000</v>
      </c>
      <c r="AM7641" s="224"/>
      <c r="AN7641" s="224"/>
      <c r="AO7641" s="224"/>
      <c r="AP7641" s="224"/>
      <c r="AQ7641" s="222"/>
      <c r="AR7641" s="222"/>
      <c r="AS7641" s="222"/>
      <c r="AT7641" s="224">
        <v>20502000</v>
      </c>
      <c r="AU7641" s="222"/>
      <c r="AV7641" s="222"/>
      <c r="AW7641" s="222"/>
      <c r="AX7641" s="222"/>
      <c r="AY7641" s="227">
        <v>1.7397260273972599</v>
      </c>
      <c r="AZ7641" s="225" t="s">
        <v>74</v>
      </c>
      <c r="BA7641" s="227">
        <v>1.6557999999999999</v>
      </c>
      <c r="BB7641" s="222"/>
      <c r="BC7641" s="222"/>
      <c r="BD7641" s="222"/>
      <c r="BE7641" s="222"/>
      <c r="BF7641" s="222"/>
      <c r="BG7641" s="222"/>
      <c r="BH7641" s="222"/>
      <c r="BI7641" s="222"/>
      <c r="BJ7641" s="222"/>
      <c r="BK7641" s="222"/>
      <c r="BL7641" s="222"/>
      <c r="BM7641" s="222"/>
      <c r="BN7641" s="228" t="s">
        <v>4578</v>
      </c>
      <c r="BO7641" s="58" t="str">
        <f t="shared" si="119"/>
        <v>境内资产</v>
      </c>
      <c r="BP7641" s="58" t="str">
        <f>IF(M7641="",VLOOKUP(D7641,Sheet4!$A$1:$B$92,2,0),VLOOKUP(Q7641,Sheet4!$A$1:$B$92,2,0))</f>
        <v>企业债券</v>
      </c>
    </row>
    <row r="7642" spans="1:68" ht="15">
      <c r="A7642" s="223" t="s">
        <v>4646</v>
      </c>
      <c r="B7642" s="222" t="s">
        <v>4647</v>
      </c>
      <c r="C7642" s="269" t="s">
        <v>124</v>
      </c>
      <c r="D7642" s="269" t="s">
        <v>151</v>
      </c>
      <c r="E7642" s="223" t="s">
        <v>4648</v>
      </c>
      <c r="F7642" s="222" t="s">
        <v>4649</v>
      </c>
      <c r="G7642" s="224">
        <v>1300000</v>
      </c>
      <c r="H7642" s="329">
        <v>130000000</v>
      </c>
      <c r="I7642" s="329">
        <v>134147000</v>
      </c>
      <c r="J7642" s="224">
        <v>448767.12</v>
      </c>
      <c r="K7642" s="224">
        <v>0</v>
      </c>
      <c r="L7642" s="223" t="s">
        <v>4489</v>
      </c>
      <c r="M7642" s="223"/>
      <c r="N7642" s="222"/>
      <c r="O7642" s="223"/>
      <c r="P7642" s="222"/>
      <c r="Q7642" s="222"/>
      <c r="R7642" s="222"/>
      <c r="S7642" s="222"/>
      <c r="T7642" s="224"/>
      <c r="U7642" s="224"/>
      <c r="V7642" s="224"/>
      <c r="W7642" s="222"/>
      <c r="X7642" s="222"/>
      <c r="Y7642" s="222"/>
      <c r="Z7642" s="225" t="s">
        <v>4571</v>
      </c>
      <c r="AA7642" s="229" t="s">
        <v>4571</v>
      </c>
      <c r="AB7642" s="222"/>
      <c r="AC7642" s="222"/>
      <c r="AD7642" s="222"/>
      <c r="AE7642" s="222"/>
      <c r="AF7642" s="222"/>
      <c r="AG7642" s="222"/>
      <c r="AH7642" s="222"/>
      <c r="AI7642" s="222"/>
      <c r="AJ7642" s="222"/>
      <c r="AK7642" s="222"/>
      <c r="AL7642" s="224">
        <v>134147000</v>
      </c>
      <c r="AM7642" s="224"/>
      <c r="AN7642" s="224"/>
      <c r="AO7642" s="224"/>
      <c r="AP7642" s="224"/>
      <c r="AQ7642" s="222"/>
      <c r="AR7642" s="222"/>
      <c r="AS7642" s="222"/>
      <c r="AT7642" s="224">
        <v>134147000</v>
      </c>
      <c r="AU7642" s="222"/>
      <c r="AV7642" s="222"/>
      <c r="AW7642" s="222"/>
      <c r="AX7642" s="222"/>
      <c r="AY7642" s="227">
        <v>1.9260273972602699</v>
      </c>
      <c r="AZ7642" s="225" t="s">
        <v>74</v>
      </c>
      <c r="BA7642" s="227">
        <v>1.8354999999999999</v>
      </c>
      <c r="BB7642" s="222"/>
      <c r="BC7642" s="222"/>
      <c r="BD7642" s="222"/>
      <c r="BE7642" s="222"/>
      <c r="BF7642" s="222"/>
      <c r="BG7642" s="222"/>
      <c r="BH7642" s="222"/>
      <c r="BI7642" s="222"/>
      <c r="BJ7642" s="222"/>
      <c r="BK7642" s="222"/>
      <c r="BL7642" s="222"/>
      <c r="BM7642" s="222"/>
      <c r="BN7642" s="228" t="s">
        <v>4578</v>
      </c>
      <c r="BO7642" s="58" t="str">
        <f t="shared" si="119"/>
        <v>境内资产</v>
      </c>
      <c r="BP7642" s="58" t="str">
        <f>IF(M7642="",VLOOKUP(D7642,Sheet4!$A$1:$B$92,2,0),VLOOKUP(Q7642,Sheet4!$A$1:$B$92,2,0))</f>
        <v>企业债券</v>
      </c>
    </row>
    <row r="7643" spans="1:68" ht="15">
      <c r="A7643" s="223" t="s">
        <v>4940</v>
      </c>
      <c r="B7643" s="222" t="s">
        <v>4941</v>
      </c>
      <c r="C7643" s="269" t="s">
        <v>124</v>
      </c>
      <c r="D7643" s="269" t="s">
        <v>151</v>
      </c>
      <c r="E7643" s="223" t="s">
        <v>4942</v>
      </c>
      <c r="F7643" s="222" t="s">
        <v>212</v>
      </c>
      <c r="G7643" s="224">
        <v>2500000</v>
      </c>
      <c r="H7643" s="329">
        <v>250000000</v>
      </c>
      <c r="I7643" s="329">
        <v>250350000</v>
      </c>
      <c r="J7643" s="224">
        <v>4267808.22</v>
      </c>
      <c r="K7643" s="224">
        <v>0</v>
      </c>
      <c r="L7643" s="223" t="s">
        <v>4489</v>
      </c>
      <c r="M7643" s="223"/>
      <c r="N7643" s="222"/>
      <c r="O7643" s="223"/>
      <c r="P7643" s="222"/>
      <c r="Q7643" s="222"/>
      <c r="R7643" s="222"/>
      <c r="S7643" s="222"/>
      <c r="T7643" s="224"/>
      <c r="U7643" s="224"/>
      <c r="V7643" s="224"/>
      <c r="W7643" s="222"/>
      <c r="X7643" s="222"/>
      <c r="Y7643" s="222"/>
      <c r="Z7643" s="225" t="s">
        <v>4571</v>
      </c>
      <c r="AA7643" s="229" t="s">
        <v>4571</v>
      </c>
      <c r="AB7643" s="222"/>
      <c r="AC7643" s="222"/>
      <c r="AD7643" s="222"/>
      <c r="AE7643" s="222"/>
      <c r="AF7643" s="222"/>
      <c r="AG7643" s="222"/>
      <c r="AH7643" s="222"/>
      <c r="AI7643" s="222"/>
      <c r="AJ7643" s="222"/>
      <c r="AK7643" s="222"/>
      <c r="AL7643" s="224">
        <v>250350000</v>
      </c>
      <c r="AM7643" s="224"/>
      <c r="AN7643" s="224"/>
      <c r="AO7643" s="224"/>
      <c r="AP7643" s="224"/>
      <c r="AQ7643" s="222"/>
      <c r="AR7643" s="222"/>
      <c r="AS7643" s="222"/>
      <c r="AT7643" s="224">
        <v>250350000</v>
      </c>
      <c r="AU7643" s="222"/>
      <c r="AV7643" s="222"/>
      <c r="AW7643" s="222"/>
      <c r="AX7643" s="222"/>
      <c r="AY7643" s="227">
        <v>1.74794520547945</v>
      </c>
      <c r="AZ7643" s="225" t="s">
        <v>74</v>
      </c>
      <c r="BA7643" s="227">
        <v>1.5835999999999999</v>
      </c>
      <c r="BB7643" s="222"/>
      <c r="BC7643" s="222"/>
      <c r="BD7643" s="222"/>
      <c r="BE7643" s="222"/>
      <c r="BF7643" s="222"/>
      <c r="BG7643" s="222"/>
      <c r="BH7643" s="222"/>
      <c r="BI7643" s="222"/>
      <c r="BJ7643" s="222"/>
      <c r="BK7643" s="222"/>
      <c r="BL7643" s="222"/>
      <c r="BM7643" s="222"/>
      <c r="BN7643" s="228" t="s">
        <v>4578</v>
      </c>
      <c r="BO7643" s="58" t="str">
        <f t="shared" si="119"/>
        <v>境内资产</v>
      </c>
      <c r="BP7643" s="58" t="str">
        <f>IF(M7643="",VLOOKUP(D7643,Sheet4!$A$1:$B$92,2,0),VLOOKUP(Q7643,Sheet4!$A$1:$B$92,2,0))</f>
        <v>企业债券</v>
      </c>
    </row>
    <row r="7644" spans="1:68" ht="15">
      <c r="A7644" s="223" t="s">
        <v>4650</v>
      </c>
      <c r="B7644" s="222" t="s">
        <v>4651</v>
      </c>
      <c r="C7644" s="269" t="s">
        <v>124</v>
      </c>
      <c r="D7644" s="269" t="s">
        <v>151</v>
      </c>
      <c r="E7644" s="223" t="s">
        <v>4652</v>
      </c>
      <c r="F7644" s="222" t="s">
        <v>4642</v>
      </c>
      <c r="G7644" s="224">
        <v>500000</v>
      </c>
      <c r="H7644" s="329">
        <v>50000000</v>
      </c>
      <c r="I7644" s="329">
        <v>51645000</v>
      </c>
      <c r="J7644" s="224">
        <v>132328.76999999999</v>
      </c>
      <c r="K7644" s="224">
        <v>0</v>
      </c>
      <c r="L7644" s="223" t="s">
        <v>4489</v>
      </c>
      <c r="M7644" s="223"/>
      <c r="N7644" s="222"/>
      <c r="O7644" s="223"/>
      <c r="P7644" s="222"/>
      <c r="Q7644" s="222"/>
      <c r="R7644" s="222"/>
      <c r="S7644" s="222"/>
      <c r="T7644" s="224"/>
      <c r="U7644" s="224"/>
      <c r="V7644" s="224"/>
      <c r="W7644" s="222"/>
      <c r="X7644" s="222"/>
      <c r="Y7644" s="222"/>
      <c r="Z7644" s="225" t="s">
        <v>4571</v>
      </c>
      <c r="AA7644" s="229" t="s">
        <v>4571</v>
      </c>
      <c r="AB7644" s="222"/>
      <c r="AC7644" s="222"/>
      <c r="AD7644" s="222"/>
      <c r="AE7644" s="222"/>
      <c r="AF7644" s="222"/>
      <c r="AG7644" s="222"/>
      <c r="AH7644" s="222"/>
      <c r="AI7644" s="222"/>
      <c r="AJ7644" s="222"/>
      <c r="AK7644" s="222"/>
      <c r="AL7644" s="224">
        <v>51645000</v>
      </c>
      <c r="AM7644" s="224"/>
      <c r="AN7644" s="224"/>
      <c r="AO7644" s="224"/>
      <c r="AP7644" s="224"/>
      <c r="AQ7644" s="222"/>
      <c r="AR7644" s="222"/>
      <c r="AS7644" s="222"/>
      <c r="AT7644" s="224">
        <v>51645000</v>
      </c>
      <c r="AU7644" s="222"/>
      <c r="AV7644" s="222"/>
      <c r="AW7644" s="222"/>
      <c r="AX7644" s="222"/>
      <c r="AY7644" s="227">
        <v>1.9452054794520499</v>
      </c>
      <c r="AZ7644" s="225" t="s">
        <v>74</v>
      </c>
      <c r="BA7644" s="227">
        <v>1.8521000000000001</v>
      </c>
      <c r="BB7644" s="222"/>
      <c r="BC7644" s="222"/>
      <c r="BD7644" s="222"/>
      <c r="BE7644" s="222"/>
      <c r="BF7644" s="222"/>
      <c r="BG7644" s="222"/>
      <c r="BH7644" s="222"/>
      <c r="BI7644" s="222"/>
      <c r="BJ7644" s="222"/>
      <c r="BK7644" s="222"/>
      <c r="BL7644" s="222"/>
      <c r="BM7644" s="222"/>
      <c r="BN7644" s="228" t="s">
        <v>4578</v>
      </c>
      <c r="BO7644" s="58" t="str">
        <f t="shared" si="119"/>
        <v>境内资产</v>
      </c>
      <c r="BP7644" s="58" t="str">
        <f>IF(M7644="",VLOOKUP(D7644,Sheet4!$A$1:$B$92,2,0),VLOOKUP(Q7644,Sheet4!$A$1:$B$92,2,0))</f>
        <v>企业债券</v>
      </c>
    </row>
    <row r="7645" spans="1:68" ht="15">
      <c r="A7645" s="223" t="s">
        <v>4943</v>
      </c>
      <c r="B7645" s="222" t="s">
        <v>4944</v>
      </c>
      <c r="C7645" s="269" t="s">
        <v>124</v>
      </c>
      <c r="D7645" s="269" t="s">
        <v>151</v>
      </c>
      <c r="E7645" s="223" t="s">
        <v>4945</v>
      </c>
      <c r="F7645" s="222" t="s">
        <v>204</v>
      </c>
      <c r="G7645" s="224">
        <v>2000000</v>
      </c>
      <c r="H7645" s="329">
        <v>200000000</v>
      </c>
      <c r="I7645" s="329">
        <v>202800000</v>
      </c>
      <c r="J7645" s="224">
        <v>85260.27</v>
      </c>
      <c r="K7645" s="224">
        <v>0</v>
      </c>
      <c r="L7645" s="223" t="s">
        <v>4489</v>
      </c>
      <c r="M7645" s="223"/>
      <c r="N7645" s="222"/>
      <c r="O7645" s="223"/>
      <c r="P7645" s="222"/>
      <c r="Q7645" s="222"/>
      <c r="R7645" s="222"/>
      <c r="S7645" s="222"/>
      <c r="T7645" s="224"/>
      <c r="U7645" s="224"/>
      <c r="V7645" s="224"/>
      <c r="W7645" s="222"/>
      <c r="X7645" s="222"/>
      <c r="Y7645" s="222"/>
      <c r="Z7645" s="225" t="s">
        <v>4571</v>
      </c>
      <c r="AA7645" s="229" t="s">
        <v>4571</v>
      </c>
      <c r="AB7645" s="222"/>
      <c r="AC7645" s="222"/>
      <c r="AD7645" s="222"/>
      <c r="AE7645" s="222"/>
      <c r="AF7645" s="222"/>
      <c r="AG7645" s="222"/>
      <c r="AH7645" s="222"/>
      <c r="AI7645" s="222"/>
      <c r="AJ7645" s="222"/>
      <c r="AK7645" s="222"/>
      <c r="AL7645" s="224">
        <v>202800000</v>
      </c>
      <c r="AM7645" s="224"/>
      <c r="AN7645" s="224"/>
      <c r="AO7645" s="224"/>
      <c r="AP7645" s="224"/>
      <c r="AQ7645" s="222"/>
      <c r="AR7645" s="222"/>
      <c r="AS7645" s="222"/>
      <c r="AT7645" s="224">
        <v>202800000</v>
      </c>
      <c r="AU7645" s="222"/>
      <c r="AV7645" s="222"/>
      <c r="AW7645" s="222"/>
      <c r="AX7645" s="222"/>
      <c r="AY7645" s="227">
        <v>1.9972602739726</v>
      </c>
      <c r="AZ7645" s="225" t="s">
        <v>74</v>
      </c>
      <c r="BA7645" s="227">
        <v>1.8021</v>
      </c>
      <c r="BB7645" s="222"/>
      <c r="BC7645" s="222"/>
      <c r="BD7645" s="222"/>
      <c r="BE7645" s="222"/>
      <c r="BF7645" s="222"/>
      <c r="BG7645" s="222"/>
      <c r="BH7645" s="222"/>
      <c r="BI7645" s="222"/>
      <c r="BJ7645" s="222"/>
      <c r="BK7645" s="222"/>
      <c r="BL7645" s="222"/>
      <c r="BM7645" s="222"/>
      <c r="BN7645" s="228" t="s">
        <v>4578</v>
      </c>
      <c r="BO7645" s="58" t="str">
        <f t="shared" si="119"/>
        <v>境内资产</v>
      </c>
      <c r="BP7645" s="58" t="str">
        <f>IF(M7645="",VLOOKUP(D7645,Sheet4!$A$1:$B$92,2,0),VLOOKUP(Q7645,Sheet4!$A$1:$B$92,2,0))</f>
        <v>企业债券</v>
      </c>
    </row>
    <row r="7646" spans="1:68" ht="15">
      <c r="A7646" s="223" t="s">
        <v>4946</v>
      </c>
      <c r="B7646" s="222" t="s">
        <v>4947</v>
      </c>
      <c r="C7646" s="269" t="s">
        <v>124</v>
      </c>
      <c r="D7646" s="269" t="s">
        <v>151</v>
      </c>
      <c r="E7646" s="223" t="s">
        <v>4948</v>
      </c>
      <c r="F7646" s="222" t="s">
        <v>541</v>
      </c>
      <c r="G7646" s="224">
        <v>1600000</v>
      </c>
      <c r="H7646" s="329">
        <v>160000000</v>
      </c>
      <c r="I7646" s="329">
        <v>160224000</v>
      </c>
      <c r="J7646" s="224">
        <v>9573698.6300000008</v>
      </c>
      <c r="K7646" s="224">
        <v>0</v>
      </c>
      <c r="L7646" s="223" t="s">
        <v>4489</v>
      </c>
      <c r="M7646" s="223"/>
      <c r="N7646" s="222"/>
      <c r="O7646" s="223"/>
      <c r="P7646" s="222"/>
      <c r="Q7646" s="222"/>
      <c r="R7646" s="222"/>
      <c r="S7646" s="222"/>
      <c r="T7646" s="224"/>
      <c r="U7646" s="224"/>
      <c r="V7646" s="224"/>
      <c r="W7646" s="222"/>
      <c r="X7646" s="222"/>
      <c r="Y7646" s="222"/>
      <c r="Z7646" s="225" t="s">
        <v>4571</v>
      </c>
      <c r="AA7646" s="229" t="s">
        <v>4571</v>
      </c>
      <c r="AB7646" s="222"/>
      <c r="AC7646" s="222"/>
      <c r="AD7646" s="222"/>
      <c r="AE7646" s="222"/>
      <c r="AF7646" s="222"/>
      <c r="AG7646" s="222"/>
      <c r="AH7646" s="222"/>
      <c r="AI7646" s="222"/>
      <c r="AJ7646" s="222"/>
      <c r="AK7646" s="222"/>
      <c r="AL7646" s="224">
        <v>160224000</v>
      </c>
      <c r="AM7646" s="224"/>
      <c r="AN7646" s="224"/>
      <c r="AO7646" s="224"/>
      <c r="AP7646" s="224"/>
      <c r="AQ7646" s="222"/>
      <c r="AR7646" s="222"/>
      <c r="AS7646" s="222"/>
      <c r="AT7646" s="224">
        <v>160224000</v>
      </c>
      <c r="AU7646" s="222"/>
      <c r="AV7646" s="222"/>
      <c r="AW7646" s="222"/>
      <c r="AX7646" s="222"/>
      <c r="AY7646" s="227">
        <v>8.2191780821917804E-2</v>
      </c>
      <c r="AZ7646" s="225" t="s">
        <v>84</v>
      </c>
      <c r="BA7646" s="227">
        <v>8.4599999999999995E-2</v>
      </c>
      <c r="BB7646" s="222"/>
      <c r="BC7646" s="222"/>
      <c r="BD7646" s="222"/>
      <c r="BE7646" s="222"/>
      <c r="BF7646" s="222"/>
      <c r="BG7646" s="222"/>
      <c r="BH7646" s="222"/>
      <c r="BI7646" s="222"/>
      <c r="BJ7646" s="222"/>
      <c r="BK7646" s="222"/>
      <c r="BL7646" s="222"/>
      <c r="BM7646" s="222"/>
      <c r="BN7646" s="228" t="s">
        <v>4578</v>
      </c>
      <c r="BO7646" s="58" t="str">
        <f t="shared" si="119"/>
        <v>境内资产</v>
      </c>
      <c r="BP7646" s="58" t="str">
        <f>IF(M7646="",VLOOKUP(D7646,Sheet4!$A$1:$B$92,2,0),VLOOKUP(Q7646,Sheet4!$A$1:$B$92,2,0))</f>
        <v>企业债券</v>
      </c>
    </row>
    <row r="7647" spans="1:68" ht="15">
      <c r="A7647" s="223" t="s">
        <v>4949</v>
      </c>
      <c r="B7647" s="222" t="s">
        <v>4950</v>
      </c>
      <c r="C7647" s="269" t="s">
        <v>124</v>
      </c>
      <c r="D7647" s="269" t="s">
        <v>151</v>
      </c>
      <c r="E7647" s="223" t="s">
        <v>4951</v>
      </c>
      <c r="F7647" s="222" t="s">
        <v>2310</v>
      </c>
      <c r="G7647" s="224">
        <v>1000000</v>
      </c>
      <c r="H7647" s="329">
        <v>100000000</v>
      </c>
      <c r="I7647" s="329">
        <v>100150000</v>
      </c>
      <c r="J7647" s="224">
        <v>3453698.63</v>
      </c>
      <c r="K7647" s="224">
        <v>0</v>
      </c>
      <c r="L7647" s="223" t="s">
        <v>4489</v>
      </c>
      <c r="M7647" s="223"/>
      <c r="N7647" s="222"/>
      <c r="O7647" s="223"/>
      <c r="P7647" s="222"/>
      <c r="Q7647" s="222"/>
      <c r="R7647" s="222"/>
      <c r="S7647" s="222"/>
      <c r="T7647" s="224"/>
      <c r="U7647" s="224"/>
      <c r="V7647" s="224"/>
      <c r="W7647" s="222"/>
      <c r="X7647" s="222"/>
      <c r="Y7647" s="222"/>
      <c r="Z7647" s="225" t="s">
        <v>4571</v>
      </c>
      <c r="AA7647" s="229" t="s">
        <v>4571</v>
      </c>
      <c r="AB7647" s="222"/>
      <c r="AC7647" s="222"/>
      <c r="AD7647" s="222"/>
      <c r="AE7647" s="222"/>
      <c r="AF7647" s="222"/>
      <c r="AG7647" s="222"/>
      <c r="AH7647" s="222"/>
      <c r="AI7647" s="222"/>
      <c r="AJ7647" s="222"/>
      <c r="AK7647" s="222"/>
      <c r="AL7647" s="224">
        <v>100150000</v>
      </c>
      <c r="AM7647" s="224"/>
      <c r="AN7647" s="224"/>
      <c r="AO7647" s="224"/>
      <c r="AP7647" s="224"/>
      <c r="AQ7647" s="222"/>
      <c r="AR7647" s="222"/>
      <c r="AS7647" s="222"/>
      <c r="AT7647" s="224">
        <v>100150000</v>
      </c>
      <c r="AU7647" s="222"/>
      <c r="AV7647" s="222"/>
      <c r="AW7647" s="222"/>
      <c r="AX7647" s="222"/>
      <c r="AY7647" s="227">
        <v>2.0986301369863001</v>
      </c>
      <c r="AZ7647" s="225" t="s">
        <v>74</v>
      </c>
      <c r="BA7647" s="227">
        <v>1.9441999999999999</v>
      </c>
      <c r="BB7647" s="222"/>
      <c r="BC7647" s="222"/>
      <c r="BD7647" s="222"/>
      <c r="BE7647" s="222"/>
      <c r="BF7647" s="222"/>
      <c r="BG7647" s="222"/>
      <c r="BH7647" s="222"/>
      <c r="BI7647" s="222"/>
      <c r="BJ7647" s="222"/>
      <c r="BK7647" s="222"/>
      <c r="BL7647" s="222"/>
      <c r="BM7647" s="222"/>
      <c r="BN7647" s="228" t="s">
        <v>4578</v>
      </c>
      <c r="BO7647" s="58" t="str">
        <f t="shared" si="119"/>
        <v>境内资产</v>
      </c>
      <c r="BP7647" s="58" t="str">
        <f>IF(M7647="",VLOOKUP(D7647,Sheet4!$A$1:$B$92,2,0),VLOOKUP(Q7647,Sheet4!$A$1:$B$92,2,0))</f>
        <v>企业债券</v>
      </c>
    </row>
    <row r="7648" spans="1:68" ht="15">
      <c r="A7648" s="223" t="s">
        <v>4952</v>
      </c>
      <c r="B7648" s="222" t="s">
        <v>4953</v>
      </c>
      <c r="C7648" s="269" t="s">
        <v>124</v>
      </c>
      <c r="D7648" s="269" t="s">
        <v>151</v>
      </c>
      <c r="E7648" s="223" t="s">
        <v>4954</v>
      </c>
      <c r="F7648" s="222" t="s">
        <v>4642</v>
      </c>
      <c r="G7648" s="224">
        <v>1000000</v>
      </c>
      <c r="H7648" s="329">
        <v>100000000</v>
      </c>
      <c r="I7648" s="329">
        <v>103110000</v>
      </c>
      <c r="J7648" s="224">
        <v>4005205.48</v>
      </c>
      <c r="K7648" s="224">
        <v>0</v>
      </c>
      <c r="L7648" s="223" t="s">
        <v>4489</v>
      </c>
      <c r="M7648" s="223"/>
      <c r="N7648" s="222"/>
      <c r="O7648" s="223"/>
      <c r="P7648" s="222"/>
      <c r="Q7648" s="222"/>
      <c r="R7648" s="222"/>
      <c r="S7648" s="222"/>
      <c r="T7648" s="224"/>
      <c r="U7648" s="224"/>
      <c r="V7648" s="224"/>
      <c r="W7648" s="222"/>
      <c r="X7648" s="222"/>
      <c r="Y7648" s="222"/>
      <c r="Z7648" s="225" t="s">
        <v>4571</v>
      </c>
      <c r="AA7648" s="229" t="s">
        <v>4571</v>
      </c>
      <c r="AB7648" s="222"/>
      <c r="AC7648" s="222"/>
      <c r="AD7648" s="222"/>
      <c r="AE7648" s="222"/>
      <c r="AF7648" s="222"/>
      <c r="AG7648" s="222"/>
      <c r="AH7648" s="222"/>
      <c r="AI7648" s="222"/>
      <c r="AJ7648" s="222"/>
      <c r="AK7648" s="222"/>
      <c r="AL7648" s="224">
        <v>103110000</v>
      </c>
      <c r="AM7648" s="224"/>
      <c r="AN7648" s="224"/>
      <c r="AO7648" s="224"/>
      <c r="AP7648" s="224"/>
      <c r="AQ7648" s="222"/>
      <c r="AR7648" s="222"/>
      <c r="AS7648" s="222"/>
      <c r="AT7648" s="224">
        <v>103110000</v>
      </c>
      <c r="AU7648" s="222"/>
      <c r="AV7648" s="222"/>
      <c r="AW7648" s="222"/>
      <c r="AX7648" s="222"/>
      <c r="AY7648" s="227">
        <v>2.0986301369863001</v>
      </c>
      <c r="AZ7648" s="225" t="s">
        <v>74</v>
      </c>
      <c r="BA7648" s="227">
        <v>1.9234</v>
      </c>
      <c r="BB7648" s="222"/>
      <c r="BC7648" s="222"/>
      <c r="BD7648" s="222"/>
      <c r="BE7648" s="222"/>
      <c r="BF7648" s="222"/>
      <c r="BG7648" s="222"/>
      <c r="BH7648" s="222"/>
      <c r="BI7648" s="222"/>
      <c r="BJ7648" s="222"/>
      <c r="BK7648" s="222"/>
      <c r="BL7648" s="222"/>
      <c r="BM7648" s="222"/>
      <c r="BN7648" s="228" t="s">
        <v>4578</v>
      </c>
      <c r="BO7648" s="58" t="str">
        <f t="shared" si="119"/>
        <v>境内资产</v>
      </c>
      <c r="BP7648" s="58" t="str">
        <f>IF(M7648="",VLOOKUP(D7648,Sheet4!$A$1:$B$92,2,0),VLOOKUP(Q7648,Sheet4!$A$1:$B$92,2,0))</f>
        <v>企业债券</v>
      </c>
    </row>
    <row r="7649" spans="1:68" ht="15">
      <c r="A7649" s="223" t="s">
        <v>4955</v>
      </c>
      <c r="B7649" s="222" t="s">
        <v>4956</v>
      </c>
      <c r="C7649" s="269" t="s">
        <v>124</v>
      </c>
      <c r="D7649" s="269" t="s">
        <v>151</v>
      </c>
      <c r="E7649" s="223" t="s">
        <v>4957</v>
      </c>
      <c r="F7649" s="222" t="s">
        <v>4958</v>
      </c>
      <c r="G7649" s="224">
        <v>1000000</v>
      </c>
      <c r="H7649" s="329">
        <v>100000000</v>
      </c>
      <c r="I7649" s="329">
        <v>100190000</v>
      </c>
      <c r="J7649" s="224">
        <v>3454794.52</v>
      </c>
      <c r="K7649" s="224">
        <v>0</v>
      </c>
      <c r="L7649" s="223" t="s">
        <v>4489</v>
      </c>
      <c r="M7649" s="223"/>
      <c r="N7649" s="222"/>
      <c r="O7649" s="223"/>
      <c r="P7649" s="222"/>
      <c r="Q7649" s="222"/>
      <c r="R7649" s="222"/>
      <c r="S7649" s="222"/>
      <c r="T7649" s="224"/>
      <c r="U7649" s="224"/>
      <c r="V7649" s="224"/>
      <c r="W7649" s="222"/>
      <c r="X7649" s="222"/>
      <c r="Y7649" s="222"/>
      <c r="Z7649" s="225" t="s">
        <v>4571</v>
      </c>
      <c r="AA7649" s="229" t="s">
        <v>4571</v>
      </c>
      <c r="AB7649" s="222"/>
      <c r="AC7649" s="222"/>
      <c r="AD7649" s="222"/>
      <c r="AE7649" s="222"/>
      <c r="AF7649" s="222"/>
      <c r="AG7649" s="222"/>
      <c r="AH7649" s="222"/>
      <c r="AI7649" s="222"/>
      <c r="AJ7649" s="222"/>
      <c r="AK7649" s="222"/>
      <c r="AL7649" s="224">
        <v>100190000</v>
      </c>
      <c r="AM7649" s="224"/>
      <c r="AN7649" s="224"/>
      <c r="AO7649" s="224"/>
      <c r="AP7649" s="224"/>
      <c r="AQ7649" s="222"/>
      <c r="AR7649" s="222"/>
      <c r="AS7649" s="222"/>
      <c r="AT7649" s="224">
        <v>100190000</v>
      </c>
      <c r="AU7649" s="222"/>
      <c r="AV7649" s="222"/>
      <c r="AW7649" s="222"/>
      <c r="AX7649" s="222"/>
      <c r="AY7649" s="227">
        <v>0.112328767123288</v>
      </c>
      <c r="AZ7649" s="225" t="s">
        <v>74</v>
      </c>
      <c r="BA7649" s="227">
        <v>0.1148</v>
      </c>
      <c r="BB7649" s="222"/>
      <c r="BC7649" s="222"/>
      <c r="BD7649" s="222"/>
      <c r="BE7649" s="222"/>
      <c r="BF7649" s="222"/>
      <c r="BG7649" s="222"/>
      <c r="BH7649" s="222"/>
      <c r="BI7649" s="222"/>
      <c r="BJ7649" s="222"/>
      <c r="BK7649" s="222"/>
      <c r="BL7649" s="222"/>
      <c r="BM7649" s="222"/>
      <c r="BN7649" s="228" t="s">
        <v>4578</v>
      </c>
      <c r="BO7649" s="58" t="str">
        <f t="shared" si="119"/>
        <v>境内资产</v>
      </c>
      <c r="BP7649" s="58" t="str">
        <f>IF(M7649="",VLOOKUP(D7649,Sheet4!$A$1:$B$92,2,0),VLOOKUP(Q7649,Sheet4!$A$1:$B$92,2,0))</f>
        <v>企业债券</v>
      </c>
    </row>
    <row r="7650" spans="1:68" ht="15">
      <c r="A7650" s="223" t="s">
        <v>4959</v>
      </c>
      <c r="B7650" s="222" t="s">
        <v>4960</v>
      </c>
      <c r="C7650" s="269" t="s">
        <v>124</v>
      </c>
      <c r="D7650" s="269" t="s">
        <v>151</v>
      </c>
      <c r="E7650" s="223" t="s">
        <v>4961</v>
      </c>
      <c r="F7650" s="222" t="s">
        <v>4962</v>
      </c>
      <c r="G7650" s="224">
        <v>1000000</v>
      </c>
      <c r="H7650" s="329">
        <v>100000000</v>
      </c>
      <c r="I7650" s="329">
        <v>100240000</v>
      </c>
      <c r="J7650" s="224">
        <v>3519780.82</v>
      </c>
      <c r="K7650" s="224">
        <v>0</v>
      </c>
      <c r="L7650" s="223" t="s">
        <v>4489</v>
      </c>
      <c r="M7650" s="223"/>
      <c r="N7650" s="222"/>
      <c r="O7650" s="223"/>
      <c r="P7650" s="222"/>
      <c r="Q7650" s="222"/>
      <c r="R7650" s="222"/>
      <c r="S7650" s="222"/>
      <c r="T7650" s="224"/>
      <c r="U7650" s="224"/>
      <c r="V7650" s="224"/>
      <c r="W7650" s="222"/>
      <c r="X7650" s="222"/>
      <c r="Y7650" s="222"/>
      <c r="Z7650" s="225" t="s">
        <v>4571</v>
      </c>
      <c r="AA7650" s="229" t="s">
        <v>4571</v>
      </c>
      <c r="AB7650" s="222"/>
      <c r="AC7650" s="222"/>
      <c r="AD7650" s="222"/>
      <c r="AE7650" s="222"/>
      <c r="AF7650" s="222"/>
      <c r="AG7650" s="222"/>
      <c r="AH7650" s="222"/>
      <c r="AI7650" s="222"/>
      <c r="AJ7650" s="222"/>
      <c r="AK7650" s="222"/>
      <c r="AL7650" s="224">
        <v>100240000</v>
      </c>
      <c r="AM7650" s="224"/>
      <c r="AN7650" s="224"/>
      <c r="AO7650" s="224"/>
      <c r="AP7650" s="224"/>
      <c r="AQ7650" s="222"/>
      <c r="AR7650" s="222"/>
      <c r="AS7650" s="222"/>
      <c r="AT7650" s="224">
        <v>100240000</v>
      </c>
      <c r="AU7650" s="222"/>
      <c r="AV7650" s="222"/>
      <c r="AW7650" s="222"/>
      <c r="AX7650" s="222"/>
      <c r="AY7650" s="227">
        <v>0.13150684931506801</v>
      </c>
      <c r="AZ7650" s="225" t="s">
        <v>74</v>
      </c>
      <c r="BA7650" s="227">
        <v>0.13389999999999999</v>
      </c>
      <c r="BB7650" s="222"/>
      <c r="BC7650" s="222"/>
      <c r="BD7650" s="222"/>
      <c r="BE7650" s="222"/>
      <c r="BF7650" s="222"/>
      <c r="BG7650" s="222"/>
      <c r="BH7650" s="222"/>
      <c r="BI7650" s="222"/>
      <c r="BJ7650" s="222"/>
      <c r="BK7650" s="222"/>
      <c r="BL7650" s="222"/>
      <c r="BM7650" s="222"/>
      <c r="BN7650" s="228" t="s">
        <v>4578</v>
      </c>
      <c r="BO7650" s="58" t="str">
        <f t="shared" si="119"/>
        <v>境内资产</v>
      </c>
      <c r="BP7650" s="58" t="str">
        <f>IF(M7650="",VLOOKUP(D7650,Sheet4!$A$1:$B$92,2,0),VLOOKUP(Q7650,Sheet4!$A$1:$B$92,2,0))</f>
        <v>企业债券</v>
      </c>
    </row>
    <row r="7651" spans="1:68" ht="15">
      <c r="A7651" s="223" t="s">
        <v>4963</v>
      </c>
      <c r="B7651" s="222" t="s">
        <v>4964</v>
      </c>
      <c r="C7651" s="269" t="s">
        <v>124</v>
      </c>
      <c r="D7651" s="269" t="s">
        <v>151</v>
      </c>
      <c r="E7651" s="223" t="s">
        <v>4965</v>
      </c>
      <c r="F7651" s="222" t="s">
        <v>4340</v>
      </c>
      <c r="G7651" s="224">
        <v>200000</v>
      </c>
      <c r="H7651" s="329">
        <v>20000000</v>
      </c>
      <c r="I7651" s="329">
        <v>20548000</v>
      </c>
      <c r="J7651" s="224">
        <v>121561.64</v>
      </c>
      <c r="K7651" s="224">
        <v>0</v>
      </c>
      <c r="L7651" s="223" t="s">
        <v>4489</v>
      </c>
      <c r="M7651" s="223"/>
      <c r="N7651" s="222"/>
      <c r="O7651" s="223"/>
      <c r="P7651" s="222"/>
      <c r="Q7651" s="222"/>
      <c r="R7651" s="222"/>
      <c r="S7651" s="222"/>
      <c r="T7651" s="224"/>
      <c r="U7651" s="224"/>
      <c r="V7651" s="224"/>
      <c r="W7651" s="222"/>
      <c r="X7651" s="222"/>
      <c r="Y7651" s="222"/>
      <c r="Z7651" s="225" t="s">
        <v>4571</v>
      </c>
      <c r="AA7651" s="229" t="s">
        <v>4571</v>
      </c>
      <c r="AB7651" s="222"/>
      <c r="AC7651" s="222"/>
      <c r="AD7651" s="222"/>
      <c r="AE7651" s="222"/>
      <c r="AF7651" s="222"/>
      <c r="AG7651" s="222"/>
      <c r="AH7651" s="222"/>
      <c r="AI7651" s="222"/>
      <c r="AJ7651" s="222"/>
      <c r="AK7651" s="222"/>
      <c r="AL7651" s="224">
        <v>20548000</v>
      </c>
      <c r="AM7651" s="224"/>
      <c r="AN7651" s="224"/>
      <c r="AO7651" s="224"/>
      <c r="AP7651" s="224"/>
      <c r="AQ7651" s="222"/>
      <c r="AR7651" s="222"/>
      <c r="AS7651" s="222"/>
      <c r="AT7651" s="224">
        <v>20548000</v>
      </c>
      <c r="AU7651" s="222"/>
      <c r="AV7651" s="222"/>
      <c r="AW7651" s="222"/>
      <c r="AX7651" s="222"/>
      <c r="AY7651" s="227">
        <v>1.86301369863014</v>
      </c>
      <c r="AZ7651" s="225" t="s">
        <v>74</v>
      </c>
      <c r="BA7651" s="227">
        <v>1.7746999999999999</v>
      </c>
      <c r="BB7651" s="222"/>
      <c r="BC7651" s="222"/>
      <c r="BD7651" s="222"/>
      <c r="BE7651" s="222"/>
      <c r="BF7651" s="222"/>
      <c r="BG7651" s="222"/>
      <c r="BH7651" s="222"/>
      <c r="BI7651" s="222"/>
      <c r="BJ7651" s="222"/>
      <c r="BK7651" s="222"/>
      <c r="BL7651" s="222"/>
      <c r="BM7651" s="222"/>
      <c r="BN7651" s="228" t="s">
        <v>4578</v>
      </c>
      <c r="BO7651" s="58" t="str">
        <f t="shared" si="119"/>
        <v>境内资产</v>
      </c>
      <c r="BP7651" s="58" t="str">
        <f>IF(M7651="",VLOOKUP(D7651,Sheet4!$A$1:$B$92,2,0),VLOOKUP(Q7651,Sheet4!$A$1:$B$92,2,0))</f>
        <v>企业债券</v>
      </c>
    </row>
    <row r="7652" spans="1:68" ht="15">
      <c r="A7652" s="223" t="s">
        <v>4966</v>
      </c>
      <c r="B7652" s="222" t="s">
        <v>4967</v>
      </c>
      <c r="C7652" s="269" t="s">
        <v>124</v>
      </c>
      <c r="D7652" s="269" t="s">
        <v>151</v>
      </c>
      <c r="E7652" s="223" t="s">
        <v>4968</v>
      </c>
      <c r="F7652" s="222" t="s">
        <v>4969</v>
      </c>
      <c r="G7652" s="224">
        <v>1300000</v>
      </c>
      <c r="H7652" s="329">
        <v>130000000</v>
      </c>
      <c r="I7652" s="329">
        <v>133211000</v>
      </c>
      <c r="J7652" s="224">
        <v>4078545.21</v>
      </c>
      <c r="K7652" s="224">
        <v>0</v>
      </c>
      <c r="L7652" s="223" t="s">
        <v>4489</v>
      </c>
      <c r="M7652" s="223"/>
      <c r="N7652" s="222"/>
      <c r="O7652" s="223"/>
      <c r="P7652" s="222"/>
      <c r="Q7652" s="222"/>
      <c r="R7652" s="222"/>
      <c r="S7652" s="222"/>
      <c r="T7652" s="224"/>
      <c r="U7652" s="224"/>
      <c r="V7652" s="224"/>
      <c r="W7652" s="222"/>
      <c r="X7652" s="222"/>
      <c r="Y7652" s="222"/>
      <c r="Z7652" s="225" t="s">
        <v>4571</v>
      </c>
      <c r="AA7652" s="229" t="s">
        <v>4571</v>
      </c>
      <c r="AB7652" s="222"/>
      <c r="AC7652" s="222"/>
      <c r="AD7652" s="222"/>
      <c r="AE7652" s="222"/>
      <c r="AF7652" s="222"/>
      <c r="AG7652" s="222"/>
      <c r="AH7652" s="222"/>
      <c r="AI7652" s="222"/>
      <c r="AJ7652" s="222"/>
      <c r="AK7652" s="222"/>
      <c r="AL7652" s="224">
        <v>133211000</v>
      </c>
      <c r="AM7652" s="224"/>
      <c r="AN7652" s="224"/>
      <c r="AO7652" s="224"/>
      <c r="AP7652" s="224"/>
      <c r="AQ7652" s="222"/>
      <c r="AR7652" s="222"/>
      <c r="AS7652" s="222"/>
      <c r="AT7652" s="224">
        <v>133211000</v>
      </c>
      <c r="AU7652" s="222"/>
      <c r="AV7652" s="222"/>
      <c r="AW7652" s="222"/>
      <c r="AX7652" s="222"/>
      <c r="AY7652" s="227">
        <v>2.2164383561643799</v>
      </c>
      <c r="AZ7652" s="225" t="s">
        <v>74</v>
      </c>
      <c r="BA7652" s="227">
        <v>2.0497000000000001</v>
      </c>
      <c r="BB7652" s="222"/>
      <c r="BC7652" s="222"/>
      <c r="BD7652" s="222"/>
      <c r="BE7652" s="222"/>
      <c r="BF7652" s="222"/>
      <c r="BG7652" s="222"/>
      <c r="BH7652" s="222"/>
      <c r="BI7652" s="222"/>
      <c r="BJ7652" s="222"/>
      <c r="BK7652" s="222"/>
      <c r="BL7652" s="222"/>
      <c r="BM7652" s="222"/>
      <c r="BN7652" s="228" t="s">
        <v>4578</v>
      </c>
      <c r="BO7652" s="58" t="str">
        <f t="shared" si="119"/>
        <v>境内资产</v>
      </c>
      <c r="BP7652" s="58" t="str">
        <f>IF(M7652="",VLOOKUP(D7652,Sheet4!$A$1:$B$92,2,0),VLOOKUP(Q7652,Sheet4!$A$1:$B$92,2,0))</f>
        <v>企业债券</v>
      </c>
    </row>
    <row r="7653" spans="1:68" ht="15">
      <c r="A7653" s="223" t="s">
        <v>4970</v>
      </c>
      <c r="B7653" s="222" t="s">
        <v>4971</v>
      </c>
      <c r="C7653" s="269" t="s">
        <v>124</v>
      </c>
      <c r="D7653" s="269" t="s">
        <v>151</v>
      </c>
      <c r="E7653" s="223" t="s">
        <v>4972</v>
      </c>
      <c r="F7653" s="222" t="s">
        <v>4973</v>
      </c>
      <c r="G7653" s="224">
        <v>600000</v>
      </c>
      <c r="H7653" s="329">
        <v>60000000</v>
      </c>
      <c r="I7653" s="329">
        <v>61620000</v>
      </c>
      <c r="J7653" s="224">
        <v>1884082.19</v>
      </c>
      <c r="K7653" s="224">
        <v>0</v>
      </c>
      <c r="L7653" s="223" t="s">
        <v>4489</v>
      </c>
      <c r="M7653" s="223"/>
      <c r="N7653" s="222"/>
      <c r="O7653" s="223"/>
      <c r="P7653" s="222"/>
      <c r="Q7653" s="222"/>
      <c r="R7653" s="222"/>
      <c r="S7653" s="222"/>
      <c r="T7653" s="224"/>
      <c r="U7653" s="224"/>
      <c r="V7653" s="224"/>
      <c r="W7653" s="222"/>
      <c r="X7653" s="222"/>
      <c r="Y7653" s="222"/>
      <c r="Z7653" s="225" t="s">
        <v>4571</v>
      </c>
      <c r="AA7653" s="229" t="s">
        <v>4571</v>
      </c>
      <c r="AB7653" s="222"/>
      <c r="AC7653" s="222"/>
      <c r="AD7653" s="222"/>
      <c r="AE7653" s="222"/>
      <c r="AF7653" s="222"/>
      <c r="AG7653" s="222"/>
      <c r="AH7653" s="222"/>
      <c r="AI7653" s="222"/>
      <c r="AJ7653" s="222"/>
      <c r="AK7653" s="222"/>
      <c r="AL7653" s="224">
        <v>61620000</v>
      </c>
      <c r="AM7653" s="224"/>
      <c r="AN7653" s="224"/>
      <c r="AO7653" s="224"/>
      <c r="AP7653" s="224"/>
      <c r="AQ7653" s="222"/>
      <c r="AR7653" s="222"/>
      <c r="AS7653" s="222"/>
      <c r="AT7653" s="224">
        <v>61620000</v>
      </c>
      <c r="AU7653" s="222"/>
      <c r="AV7653" s="222"/>
      <c r="AW7653" s="222"/>
      <c r="AX7653" s="222"/>
      <c r="AY7653" s="227">
        <v>2.2273972602739698</v>
      </c>
      <c r="AZ7653" s="225" t="s">
        <v>74</v>
      </c>
      <c r="BA7653" s="227">
        <v>2.0598000000000001</v>
      </c>
      <c r="BB7653" s="222"/>
      <c r="BC7653" s="222"/>
      <c r="BD7653" s="222"/>
      <c r="BE7653" s="222"/>
      <c r="BF7653" s="222"/>
      <c r="BG7653" s="222"/>
      <c r="BH7653" s="222"/>
      <c r="BI7653" s="222"/>
      <c r="BJ7653" s="222"/>
      <c r="BK7653" s="222"/>
      <c r="BL7653" s="222"/>
      <c r="BM7653" s="222"/>
      <c r="BN7653" s="228" t="s">
        <v>4578</v>
      </c>
      <c r="BO7653" s="58" t="str">
        <f t="shared" si="119"/>
        <v>境内资产</v>
      </c>
      <c r="BP7653" s="58" t="str">
        <f>IF(M7653="",VLOOKUP(D7653,Sheet4!$A$1:$B$92,2,0),VLOOKUP(Q7653,Sheet4!$A$1:$B$92,2,0))</f>
        <v>企业债券</v>
      </c>
    </row>
    <row r="7654" spans="1:68" ht="15">
      <c r="A7654" s="223" t="s">
        <v>4974</v>
      </c>
      <c r="B7654" s="222" t="s">
        <v>4975</v>
      </c>
      <c r="C7654" s="269" t="s">
        <v>124</v>
      </c>
      <c r="D7654" s="269" t="s">
        <v>151</v>
      </c>
      <c r="E7654" s="223" t="s">
        <v>4976</v>
      </c>
      <c r="F7654" s="222" t="s">
        <v>4969</v>
      </c>
      <c r="G7654" s="224">
        <v>700000</v>
      </c>
      <c r="H7654" s="329">
        <v>70000000</v>
      </c>
      <c r="I7654" s="329">
        <v>71708000</v>
      </c>
      <c r="J7654" s="224">
        <v>2154676.71</v>
      </c>
      <c r="K7654" s="224">
        <v>0</v>
      </c>
      <c r="L7654" s="223" t="s">
        <v>4489</v>
      </c>
      <c r="M7654" s="223"/>
      <c r="N7654" s="222"/>
      <c r="O7654" s="223"/>
      <c r="P7654" s="222"/>
      <c r="Q7654" s="222"/>
      <c r="R7654" s="222"/>
      <c r="S7654" s="222"/>
      <c r="T7654" s="224"/>
      <c r="U7654" s="224"/>
      <c r="V7654" s="224"/>
      <c r="W7654" s="222"/>
      <c r="X7654" s="222"/>
      <c r="Y7654" s="222"/>
      <c r="Z7654" s="225" t="s">
        <v>4571</v>
      </c>
      <c r="AA7654" s="229" t="s">
        <v>4571</v>
      </c>
      <c r="AB7654" s="222"/>
      <c r="AC7654" s="222"/>
      <c r="AD7654" s="222"/>
      <c r="AE7654" s="222"/>
      <c r="AF7654" s="222"/>
      <c r="AG7654" s="222"/>
      <c r="AH7654" s="222"/>
      <c r="AI7654" s="222"/>
      <c r="AJ7654" s="222"/>
      <c r="AK7654" s="222"/>
      <c r="AL7654" s="224">
        <v>71708000</v>
      </c>
      <c r="AM7654" s="224"/>
      <c r="AN7654" s="224"/>
      <c r="AO7654" s="224"/>
      <c r="AP7654" s="224"/>
      <c r="AQ7654" s="222"/>
      <c r="AR7654" s="222"/>
      <c r="AS7654" s="222"/>
      <c r="AT7654" s="224">
        <v>71708000</v>
      </c>
      <c r="AU7654" s="222"/>
      <c r="AV7654" s="222"/>
      <c r="AW7654" s="222"/>
      <c r="AX7654" s="222"/>
      <c r="AY7654" s="227">
        <v>2.2273972602739698</v>
      </c>
      <c r="AZ7654" s="225" t="s">
        <v>74</v>
      </c>
      <c r="BA7654" s="227">
        <v>2.0608</v>
      </c>
      <c r="BB7654" s="222"/>
      <c r="BC7654" s="222"/>
      <c r="BD7654" s="222"/>
      <c r="BE7654" s="222"/>
      <c r="BF7654" s="222"/>
      <c r="BG7654" s="222"/>
      <c r="BH7654" s="222"/>
      <c r="BI7654" s="222"/>
      <c r="BJ7654" s="222"/>
      <c r="BK7654" s="222"/>
      <c r="BL7654" s="222"/>
      <c r="BM7654" s="222"/>
      <c r="BN7654" s="228" t="s">
        <v>4578</v>
      </c>
      <c r="BO7654" s="58" t="str">
        <f t="shared" si="119"/>
        <v>境内资产</v>
      </c>
      <c r="BP7654" s="58" t="str">
        <f>IF(M7654="",VLOOKUP(D7654,Sheet4!$A$1:$B$92,2,0),VLOOKUP(Q7654,Sheet4!$A$1:$B$92,2,0))</f>
        <v>企业债券</v>
      </c>
    </row>
    <row r="7655" spans="1:68" ht="15">
      <c r="A7655" s="223" t="s">
        <v>4977</v>
      </c>
      <c r="B7655" s="222" t="s">
        <v>4978</v>
      </c>
      <c r="C7655" s="269" t="s">
        <v>124</v>
      </c>
      <c r="D7655" s="269" t="s">
        <v>151</v>
      </c>
      <c r="E7655" s="223" t="s">
        <v>4979</v>
      </c>
      <c r="F7655" s="222" t="s">
        <v>4340</v>
      </c>
      <c r="G7655" s="224">
        <v>1000000</v>
      </c>
      <c r="H7655" s="329">
        <v>100000000</v>
      </c>
      <c r="I7655" s="329">
        <v>102180000</v>
      </c>
      <c r="J7655" s="224">
        <v>2860547.95</v>
      </c>
      <c r="K7655" s="224">
        <v>0</v>
      </c>
      <c r="L7655" s="223" t="s">
        <v>4489</v>
      </c>
      <c r="M7655" s="223"/>
      <c r="N7655" s="222"/>
      <c r="O7655" s="223"/>
      <c r="P7655" s="222"/>
      <c r="Q7655" s="222"/>
      <c r="R7655" s="222"/>
      <c r="S7655" s="222"/>
      <c r="T7655" s="224"/>
      <c r="U7655" s="224"/>
      <c r="V7655" s="224"/>
      <c r="W7655" s="222"/>
      <c r="X7655" s="222"/>
      <c r="Y7655" s="222"/>
      <c r="Z7655" s="225" t="s">
        <v>4571</v>
      </c>
      <c r="AA7655" s="229" t="s">
        <v>4571</v>
      </c>
      <c r="AB7655" s="222"/>
      <c r="AC7655" s="222"/>
      <c r="AD7655" s="222"/>
      <c r="AE7655" s="222"/>
      <c r="AF7655" s="222"/>
      <c r="AG7655" s="222"/>
      <c r="AH7655" s="222"/>
      <c r="AI7655" s="222"/>
      <c r="AJ7655" s="222"/>
      <c r="AK7655" s="222"/>
      <c r="AL7655" s="224">
        <v>102180000</v>
      </c>
      <c r="AM7655" s="224"/>
      <c r="AN7655" s="224"/>
      <c r="AO7655" s="224"/>
      <c r="AP7655" s="224"/>
      <c r="AQ7655" s="222"/>
      <c r="AR7655" s="222"/>
      <c r="AS7655" s="222"/>
      <c r="AT7655" s="224">
        <v>102180000</v>
      </c>
      <c r="AU7655" s="222"/>
      <c r="AV7655" s="222"/>
      <c r="AW7655" s="222"/>
      <c r="AX7655" s="222"/>
      <c r="AY7655" s="227">
        <v>2.27671232876712</v>
      </c>
      <c r="AZ7655" s="225" t="s">
        <v>74</v>
      </c>
      <c r="BA7655" s="227">
        <v>2.1071</v>
      </c>
      <c r="BB7655" s="222"/>
      <c r="BC7655" s="222"/>
      <c r="BD7655" s="222"/>
      <c r="BE7655" s="222"/>
      <c r="BF7655" s="222"/>
      <c r="BG7655" s="222"/>
      <c r="BH7655" s="222"/>
      <c r="BI7655" s="222"/>
      <c r="BJ7655" s="222"/>
      <c r="BK7655" s="222"/>
      <c r="BL7655" s="222"/>
      <c r="BM7655" s="222"/>
      <c r="BN7655" s="228" t="s">
        <v>4578</v>
      </c>
      <c r="BO7655" s="58" t="str">
        <f t="shared" si="119"/>
        <v>境内资产</v>
      </c>
      <c r="BP7655" s="58" t="str">
        <f>IF(M7655="",VLOOKUP(D7655,Sheet4!$A$1:$B$92,2,0),VLOOKUP(Q7655,Sheet4!$A$1:$B$92,2,0))</f>
        <v>企业债券</v>
      </c>
    </row>
    <row r="7656" spans="1:68" ht="15">
      <c r="A7656" s="223" t="s">
        <v>4672</v>
      </c>
      <c r="B7656" s="222" t="s">
        <v>4673</v>
      </c>
      <c r="C7656" s="269" t="s">
        <v>124</v>
      </c>
      <c r="D7656" s="269" t="s">
        <v>151</v>
      </c>
      <c r="E7656" s="223" t="s">
        <v>4674</v>
      </c>
      <c r="F7656" s="222" t="s">
        <v>2350</v>
      </c>
      <c r="G7656" s="224">
        <v>700000</v>
      </c>
      <c r="H7656" s="329">
        <v>70000000</v>
      </c>
      <c r="I7656" s="329">
        <v>71344000</v>
      </c>
      <c r="J7656" s="224">
        <v>1933879.45</v>
      </c>
      <c r="K7656" s="224">
        <v>0</v>
      </c>
      <c r="L7656" s="223" t="s">
        <v>4489</v>
      </c>
      <c r="M7656" s="223"/>
      <c r="N7656" s="222"/>
      <c r="O7656" s="223"/>
      <c r="P7656" s="222"/>
      <c r="Q7656" s="222"/>
      <c r="R7656" s="222"/>
      <c r="S7656" s="222"/>
      <c r="T7656" s="224"/>
      <c r="U7656" s="224"/>
      <c r="V7656" s="224"/>
      <c r="W7656" s="222"/>
      <c r="X7656" s="222"/>
      <c r="Y7656" s="222"/>
      <c r="Z7656" s="225" t="s">
        <v>4571</v>
      </c>
      <c r="AA7656" s="229" t="s">
        <v>4571</v>
      </c>
      <c r="AB7656" s="222"/>
      <c r="AC7656" s="222"/>
      <c r="AD7656" s="222"/>
      <c r="AE7656" s="222"/>
      <c r="AF7656" s="222"/>
      <c r="AG7656" s="222"/>
      <c r="AH7656" s="222"/>
      <c r="AI7656" s="222"/>
      <c r="AJ7656" s="222"/>
      <c r="AK7656" s="222"/>
      <c r="AL7656" s="224">
        <v>71344000</v>
      </c>
      <c r="AM7656" s="224"/>
      <c r="AN7656" s="224"/>
      <c r="AO7656" s="224"/>
      <c r="AP7656" s="224"/>
      <c r="AQ7656" s="222"/>
      <c r="AR7656" s="222"/>
      <c r="AS7656" s="222"/>
      <c r="AT7656" s="224">
        <v>71344000</v>
      </c>
      <c r="AU7656" s="222"/>
      <c r="AV7656" s="222"/>
      <c r="AW7656" s="222"/>
      <c r="AX7656" s="222"/>
      <c r="AY7656" s="227">
        <v>2.3068493150684901</v>
      </c>
      <c r="AZ7656" s="225" t="s">
        <v>74</v>
      </c>
      <c r="BA7656" s="227">
        <v>2.1320999999999999</v>
      </c>
      <c r="BB7656" s="222"/>
      <c r="BC7656" s="222"/>
      <c r="BD7656" s="222"/>
      <c r="BE7656" s="222"/>
      <c r="BF7656" s="222"/>
      <c r="BG7656" s="222"/>
      <c r="BH7656" s="222"/>
      <c r="BI7656" s="222"/>
      <c r="BJ7656" s="222"/>
      <c r="BK7656" s="222"/>
      <c r="BL7656" s="222"/>
      <c r="BM7656" s="222"/>
      <c r="BN7656" s="228" t="s">
        <v>4578</v>
      </c>
      <c r="BO7656" s="58" t="str">
        <f t="shared" si="119"/>
        <v>境内资产</v>
      </c>
      <c r="BP7656" s="58" t="str">
        <f>IF(M7656="",VLOOKUP(D7656,Sheet4!$A$1:$B$92,2,0),VLOOKUP(Q7656,Sheet4!$A$1:$B$92,2,0))</f>
        <v>企业债券</v>
      </c>
    </row>
    <row r="7657" spans="1:68" ht="15">
      <c r="A7657" s="223" t="s">
        <v>4980</v>
      </c>
      <c r="B7657" s="222" t="s">
        <v>4981</v>
      </c>
      <c r="C7657" s="269" t="s">
        <v>124</v>
      </c>
      <c r="D7657" s="269" t="s">
        <v>151</v>
      </c>
      <c r="E7657" s="223" t="s">
        <v>4982</v>
      </c>
      <c r="F7657" s="222" t="s">
        <v>4983</v>
      </c>
      <c r="G7657" s="224">
        <v>4000000</v>
      </c>
      <c r="H7657" s="329">
        <v>400000000</v>
      </c>
      <c r="I7657" s="329">
        <v>404440000</v>
      </c>
      <c r="J7657" s="224">
        <v>18305753.420000002</v>
      </c>
      <c r="K7657" s="224">
        <v>0</v>
      </c>
      <c r="L7657" s="223" t="s">
        <v>4489</v>
      </c>
      <c r="M7657" s="223"/>
      <c r="N7657" s="222"/>
      <c r="O7657" s="223"/>
      <c r="P7657" s="222"/>
      <c r="Q7657" s="222"/>
      <c r="R7657" s="222"/>
      <c r="S7657" s="222"/>
      <c r="T7657" s="224"/>
      <c r="U7657" s="224"/>
      <c r="V7657" s="224"/>
      <c r="W7657" s="222"/>
      <c r="X7657" s="222"/>
      <c r="Y7657" s="222"/>
      <c r="Z7657" s="225" t="s">
        <v>4571</v>
      </c>
      <c r="AA7657" s="229" t="s">
        <v>4571</v>
      </c>
      <c r="AB7657" s="222"/>
      <c r="AC7657" s="222"/>
      <c r="AD7657" s="222"/>
      <c r="AE7657" s="222"/>
      <c r="AF7657" s="222"/>
      <c r="AG7657" s="222"/>
      <c r="AH7657" s="222"/>
      <c r="AI7657" s="222"/>
      <c r="AJ7657" s="222"/>
      <c r="AK7657" s="222"/>
      <c r="AL7657" s="224">
        <v>404440000</v>
      </c>
      <c r="AM7657" s="224"/>
      <c r="AN7657" s="224"/>
      <c r="AO7657" s="224"/>
      <c r="AP7657" s="224"/>
      <c r="AQ7657" s="222"/>
      <c r="AR7657" s="222"/>
      <c r="AS7657" s="222"/>
      <c r="AT7657" s="224">
        <v>404440000</v>
      </c>
      <c r="AU7657" s="222"/>
      <c r="AV7657" s="222"/>
      <c r="AW7657" s="222"/>
      <c r="AX7657" s="222"/>
      <c r="AY7657" s="227">
        <v>3.2136986301369901</v>
      </c>
      <c r="AZ7657" s="225" t="s">
        <v>169</v>
      </c>
      <c r="BA7657" s="227">
        <v>1.1086</v>
      </c>
      <c r="BB7657" s="222"/>
      <c r="BC7657" s="222"/>
      <c r="BD7657" s="222"/>
      <c r="BE7657" s="222"/>
      <c r="BF7657" s="222"/>
      <c r="BG7657" s="222"/>
      <c r="BH7657" s="222"/>
      <c r="BI7657" s="222"/>
      <c r="BJ7657" s="222"/>
      <c r="BK7657" s="222"/>
      <c r="BL7657" s="222"/>
      <c r="BM7657" s="222"/>
      <c r="BN7657" s="228" t="s">
        <v>4578</v>
      </c>
      <c r="BO7657" s="58" t="str">
        <f t="shared" si="119"/>
        <v>境内资产</v>
      </c>
      <c r="BP7657" s="58" t="str">
        <f>IF(M7657="",VLOOKUP(D7657,Sheet4!$A$1:$B$92,2,0),VLOOKUP(Q7657,Sheet4!$A$1:$B$92,2,0))</f>
        <v>企业债券</v>
      </c>
    </row>
    <row r="7658" spans="1:68" ht="15">
      <c r="A7658" s="223" t="s">
        <v>4984</v>
      </c>
      <c r="B7658" s="222" t="s">
        <v>4985</v>
      </c>
      <c r="C7658" s="269" t="s">
        <v>124</v>
      </c>
      <c r="D7658" s="269" t="s">
        <v>151</v>
      </c>
      <c r="E7658" s="223" t="s">
        <v>4986</v>
      </c>
      <c r="F7658" s="222" t="s">
        <v>4987</v>
      </c>
      <c r="G7658" s="224">
        <v>3000000</v>
      </c>
      <c r="H7658" s="329">
        <v>300000000</v>
      </c>
      <c r="I7658" s="329">
        <v>292170000</v>
      </c>
      <c r="J7658" s="224">
        <v>12205479.449999999</v>
      </c>
      <c r="K7658" s="224">
        <v>0</v>
      </c>
      <c r="L7658" s="223" t="s">
        <v>4489</v>
      </c>
      <c r="M7658" s="223"/>
      <c r="N7658" s="222"/>
      <c r="O7658" s="223"/>
      <c r="P7658" s="222"/>
      <c r="Q7658" s="222"/>
      <c r="R7658" s="222"/>
      <c r="S7658" s="222"/>
      <c r="T7658" s="224"/>
      <c r="U7658" s="224"/>
      <c r="V7658" s="224"/>
      <c r="W7658" s="222"/>
      <c r="X7658" s="222"/>
      <c r="Y7658" s="222"/>
      <c r="Z7658" s="225" t="s">
        <v>4571</v>
      </c>
      <c r="AA7658" s="229" t="s">
        <v>4571</v>
      </c>
      <c r="AB7658" s="222"/>
      <c r="AC7658" s="222"/>
      <c r="AD7658" s="222"/>
      <c r="AE7658" s="222"/>
      <c r="AF7658" s="222"/>
      <c r="AG7658" s="222"/>
      <c r="AH7658" s="222"/>
      <c r="AI7658" s="222"/>
      <c r="AJ7658" s="222"/>
      <c r="AK7658" s="222"/>
      <c r="AL7658" s="224">
        <v>292170000</v>
      </c>
      <c r="AM7658" s="224"/>
      <c r="AN7658" s="224"/>
      <c r="AO7658" s="224"/>
      <c r="AP7658" s="224"/>
      <c r="AQ7658" s="222"/>
      <c r="AR7658" s="222"/>
      <c r="AS7658" s="222"/>
      <c r="AT7658" s="224">
        <v>292170000</v>
      </c>
      <c r="AU7658" s="222"/>
      <c r="AV7658" s="222"/>
      <c r="AW7658" s="222"/>
      <c r="AX7658" s="222"/>
      <c r="AY7658" s="227">
        <v>1.24931506849315</v>
      </c>
      <c r="AZ7658" s="225" t="s">
        <v>84</v>
      </c>
      <c r="BA7658" s="227">
        <v>1.1147</v>
      </c>
      <c r="BB7658" s="222"/>
      <c r="BC7658" s="222"/>
      <c r="BD7658" s="222"/>
      <c r="BE7658" s="222"/>
      <c r="BF7658" s="222"/>
      <c r="BG7658" s="222"/>
      <c r="BH7658" s="222"/>
      <c r="BI7658" s="222"/>
      <c r="BJ7658" s="222"/>
      <c r="BK7658" s="222"/>
      <c r="BL7658" s="222"/>
      <c r="BM7658" s="222"/>
      <c r="BN7658" s="228" t="s">
        <v>4578</v>
      </c>
      <c r="BO7658" s="58" t="str">
        <f t="shared" si="119"/>
        <v>境内资产</v>
      </c>
      <c r="BP7658" s="58" t="str">
        <f>IF(M7658="",VLOOKUP(D7658,Sheet4!$A$1:$B$92,2,0),VLOOKUP(Q7658,Sheet4!$A$1:$B$92,2,0))</f>
        <v>企业债券</v>
      </c>
    </row>
    <row r="7659" spans="1:68" ht="15">
      <c r="A7659" s="223" t="s">
        <v>4988</v>
      </c>
      <c r="B7659" s="222" t="s">
        <v>4989</v>
      </c>
      <c r="C7659" s="269" t="s">
        <v>124</v>
      </c>
      <c r="D7659" s="269" t="s">
        <v>151</v>
      </c>
      <c r="E7659" s="223" t="s">
        <v>4990</v>
      </c>
      <c r="F7659" s="222" t="s">
        <v>438</v>
      </c>
      <c r="G7659" s="224">
        <v>2000000</v>
      </c>
      <c r="H7659" s="329">
        <v>200000000</v>
      </c>
      <c r="I7659" s="329">
        <v>195120000</v>
      </c>
      <c r="J7659" s="224">
        <v>9758904.1099999994</v>
      </c>
      <c r="K7659" s="224">
        <v>0</v>
      </c>
      <c r="L7659" s="223" t="s">
        <v>4489</v>
      </c>
      <c r="M7659" s="223"/>
      <c r="N7659" s="222"/>
      <c r="O7659" s="223"/>
      <c r="P7659" s="222"/>
      <c r="Q7659" s="222"/>
      <c r="R7659" s="222"/>
      <c r="S7659" s="222"/>
      <c r="T7659" s="224"/>
      <c r="U7659" s="224"/>
      <c r="V7659" s="224"/>
      <c r="W7659" s="222"/>
      <c r="X7659" s="222"/>
      <c r="Y7659" s="222"/>
      <c r="Z7659" s="225" t="s">
        <v>4571</v>
      </c>
      <c r="AA7659" s="229" t="s">
        <v>4571</v>
      </c>
      <c r="AB7659" s="222"/>
      <c r="AC7659" s="222"/>
      <c r="AD7659" s="222"/>
      <c r="AE7659" s="222"/>
      <c r="AF7659" s="222"/>
      <c r="AG7659" s="222"/>
      <c r="AH7659" s="222"/>
      <c r="AI7659" s="222"/>
      <c r="AJ7659" s="222"/>
      <c r="AK7659" s="222"/>
      <c r="AL7659" s="224">
        <v>195120000</v>
      </c>
      <c r="AM7659" s="224"/>
      <c r="AN7659" s="224"/>
      <c r="AO7659" s="224"/>
      <c r="AP7659" s="224"/>
      <c r="AQ7659" s="222"/>
      <c r="AR7659" s="222"/>
      <c r="AS7659" s="222"/>
      <c r="AT7659" s="224">
        <v>195120000</v>
      </c>
      <c r="AU7659" s="222"/>
      <c r="AV7659" s="222"/>
      <c r="AW7659" s="222"/>
      <c r="AX7659" s="222"/>
      <c r="AY7659" s="227">
        <v>1.25205479452055</v>
      </c>
      <c r="AZ7659" s="225" t="s">
        <v>84</v>
      </c>
      <c r="BA7659" s="227">
        <v>1.0983000000000001</v>
      </c>
      <c r="BB7659" s="222"/>
      <c r="BC7659" s="222"/>
      <c r="BD7659" s="222"/>
      <c r="BE7659" s="222"/>
      <c r="BF7659" s="222"/>
      <c r="BG7659" s="222"/>
      <c r="BH7659" s="222"/>
      <c r="BI7659" s="222"/>
      <c r="BJ7659" s="222"/>
      <c r="BK7659" s="222"/>
      <c r="BL7659" s="222"/>
      <c r="BM7659" s="222"/>
      <c r="BN7659" s="228" t="s">
        <v>4578</v>
      </c>
      <c r="BO7659" s="58" t="str">
        <f t="shared" si="119"/>
        <v>境内资产</v>
      </c>
      <c r="BP7659" s="58" t="str">
        <f>IF(M7659="",VLOOKUP(D7659,Sheet4!$A$1:$B$92,2,0),VLOOKUP(Q7659,Sheet4!$A$1:$B$92,2,0))</f>
        <v>企业债券</v>
      </c>
    </row>
    <row r="7660" spans="1:68" ht="15">
      <c r="A7660" s="223" t="s">
        <v>4991</v>
      </c>
      <c r="B7660" s="222" t="s">
        <v>4992</v>
      </c>
      <c r="C7660" s="269" t="s">
        <v>124</v>
      </c>
      <c r="D7660" s="269" t="s">
        <v>151</v>
      </c>
      <c r="E7660" s="223" t="s">
        <v>4993</v>
      </c>
      <c r="F7660" s="222" t="s">
        <v>184</v>
      </c>
      <c r="G7660" s="224">
        <v>1500000</v>
      </c>
      <c r="H7660" s="329">
        <v>150000000</v>
      </c>
      <c r="I7660" s="329">
        <v>150615000</v>
      </c>
      <c r="J7660" s="224">
        <v>5522671.2300000004</v>
      </c>
      <c r="K7660" s="224">
        <v>0</v>
      </c>
      <c r="L7660" s="223" t="s">
        <v>4489</v>
      </c>
      <c r="M7660" s="223"/>
      <c r="N7660" s="222"/>
      <c r="O7660" s="223"/>
      <c r="P7660" s="222"/>
      <c r="Q7660" s="222"/>
      <c r="R7660" s="222"/>
      <c r="S7660" s="222"/>
      <c r="T7660" s="224"/>
      <c r="U7660" s="224"/>
      <c r="V7660" s="224"/>
      <c r="W7660" s="222"/>
      <c r="X7660" s="222"/>
      <c r="Y7660" s="222"/>
      <c r="Z7660" s="225" t="s">
        <v>4571</v>
      </c>
      <c r="AA7660" s="229" t="s">
        <v>4571</v>
      </c>
      <c r="AB7660" s="222"/>
      <c r="AC7660" s="222"/>
      <c r="AD7660" s="222"/>
      <c r="AE7660" s="222"/>
      <c r="AF7660" s="222"/>
      <c r="AG7660" s="222"/>
      <c r="AH7660" s="222"/>
      <c r="AI7660" s="222"/>
      <c r="AJ7660" s="222"/>
      <c r="AK7660" s="222"/>
      <c r="AL7660" s="224">
        <v>150615000</v>
      </c>
      <c r="AM7660" s="224"/>
      <c r="AN7660" s="224"/>
      <c r="AO7660" s="224"/>
      <c r="AP7660" s="224"/>
      <c r="AQ7660" s="222"/>
      <c r="AR7660" s="222"/>
      <c r="AS7660" s="222"/>
      <c r="AT7660" s="224">
        <v>150615000</v>
      </c>
      <c r="AU7660" s="222"/>
      <c r="AV7660" s="222"/>
      <c r="AW7660" s="222"/>
      <c r="AX7660" s="222"/>
      <c r="AY7660" s="227">
        <v>1.3041095890411001</v>
      </c>
      <c r="AZ7660" s="225" t="s">
        <v>169</v>
      </c>
      <c r="BA7660" s="227">
        <v>0.30330000000000001</v>
      </c>
      <c r="BB7660" s="222"/>
      <c r="BC7660" s="222"/>
      <c r="BD7660" s="222"/>
      <c r="BE7660" s="222"/>
      <c r="BF7660" s="222"/>
      <c r="BG7660" s="222"/>
      <c r="BH7660" s="222"/>
      <c r="BI7660" s="222"/>
      <c r="BJ7660" s="222"/>
      <c r="BK7660" s="222"/>
      <c r="BL7660" s="222"/>
      <c r="BM7660" s="222"/>
      <c r="BN7660" s="228" t="s">
        <v>4578</v>
      </c>
      <c r="BO7660" s="58" t="str">
        <f t="shared" si="119"/>
        <v>境内资产</v>
      </c>
      <c r="BP7660" s="58" t="str">
        <f>IF(M7660="",VLOOKUP(D7660,Sheet4!$A$1:$B$92,2,0),VLOOKUP(Q7660,Sheet4!$A$1:$B$92,2,0))</f>
        <v>企业债券</v>
      </c>
    </row>
    <row r="7661" spans="1:68" ht="15">
      <c r="A7661" s="223" t="s">
        <v>4994</v>
      </c>
      <c r="B7661" s="222" t="s">
        <v>4995</v>
      </c>
      <c r="C7661" s="269" t="s">
        <v>124</v>
      </c>
      <c r="D7661" s="269" t="s">
        <v>151</v>
      </c>
      <c r="E7661" s="223" t="s">
        <v>4996</v>
      </c>
      <c r="F7661" s="222" t="s">
        <v>4997</v>
      </c>
      <c r="G7661" s="224">
        <v>2000000</v>
      </c>
      <c r="H7661" s="329">
        <v>200000000</v>
      </c>
      <c r="I7661" s="329">
        <v>203020000</v>
      </c>
      <c r="J7661" s="224">
        <v>8610410.9600000009</v>
      </c>
      <c r="K7661" s="224">
        <v>0</v>
      </c>
      <c r="L7661" s="223" t="s">
        <v>4489</v>
      </c>
      <c r="M7661" s="223"/>
      <c r="N7661" s="222"/>
      <c r="O7661" s="223"/>
      <c r="P7661" s="222"/>
      <c r="Q7661" s="222"/>
      <c r="R7661" s="222"/>
      <c r="S7661" s="222"/>
      <c r="T7661" s="224"/>
      <c r="U7661" s="224"/>
      <c r="V7661" s="224"/>
      <c r="W7661" s="222"/>
      <c r="X7661" s="222"/>
      <c r="Y7661" s="222"/>
      <c r="Z7661" s="225" t="s">
        <v>4571</v>
      </c>
      <c r="AA7661" s="229" t="s">
        <v>4571</v>
      </c>
      <c r="AB7661" s="222"/>
      <c r="AC7661" s="222"/>
      <c r="AD7661" s="222"/>
      <c r="AE7661" s="222"/>
      <c r="AF7661" s="222"/>
      <c r="AG7661" s="222"/>
      <c r="AH7661" s="222"/>
      <c r="AI7661" s="222"/>
      <c r="AJ7661" s="222"/>
      <c r="AK7661" s="222"/>
      <c r="AL7661" s="224">
        <v>203020000</v>
      </c>
      <c r="AM7661" s="224"/>
      <c r="AN7661" s="224"/>
      <c r="AO7661" s="224"/>
      <c r="AP7661" s="224"/>
      <c r="AQ7661" s="222"/>
      <c r="AR7661" s="222"/>
      <c r="AS7661" s="222"/>
      <c r="AT7661" s="224">
        <v>203020000</v>
      </c>
      <c r="AU7661" s="222"/>
      <c r="AV7661" s="222"/>
      <c r="AW7661" s="222"/>
      <c r="AX7661" s="222"/>
      <c r="AY7661" s="227">
        <v>3.2630136986301399</v>
      </c>
      <c r="AZ7661" s="225" t="s">
        <v>169</v>
      </c>
      <c r="BA7661" s="227">
        <v>1.1587000000000001</v>
      </c>
      <c r="BB7661" s="222"/>
      <c r="BC7661" s="222"/>
      <c r="BD7661" s="222"/>
      <c r="BE7661" s="222"/>
      <c r="BF7661" s="222"/>
      <c r="BG7661" s="222"/>
      <c r="BH7661" s="222"/>
      <c r="BI7661" s="222"/>
      <c r="BJ7661" s="222"/>
      <c r="BK7661" s="222"/>
      <c r="BL7661" s="222"/>
      <c r="BM7661" s="222"/>
      <c r="BN7661" s="228" t="s">
        <v>4578</v>
      </c>
      <c r="BO7661" s="58" t="str">
        <f t="shared" si="119"/>
        <v>境内资产</v>
      </c>
      <c r="BP7661" s="58" t="str">
        <f>IF(M7661="",VLOOKUP(D7661,Sheet4!$A$1:$B$92,2,0),VLOOKUP(Q7661,Sheet4!$A$1:$B$92,2,0))</f>
        <v>企业债券</v>
      </c>
    </row>
    <row r="7662" spans="1:68" ht="15">
      <c r="A7662" s="223" t="s">
        <v>4998</v>
      </c>
      <c r="B7662" s="222" t="s">
        <v>4999</v>
      </c>
      <c r="C7662" s="269" t="s">
        <v>124</v>
      </c>
      <c r="D7662" s="269" t="s">
        <v>151</v>
      </c>
      <c r="E7662" s="223" t="s">
        <v>5000</v>
      </c>
      <c r="F7662" s="222" t="s">
        <v>87</v>
      </c>
      <c r="G7662" s="224">
        <v>600000</v>
      </c>
      <c r="H7662" s="329">
        <v>60000000</v>
      </c>
      <c r="I7662" s="329">
        <v>61260000</v>
      </c>
      <c r="J7662" s="224">
        <v>1431780.82</v>
      </c>
      <c r="K7662" s="224">
        <v>0</v>
      </c>
      <c r="L7662" s="223" t="s">
        <v>4489</v>
      </c>
      <c r="M7662" s="223"/>
      <c r="N7662" s="222"/>
      <c r="O7662" s="223"/>
      <c r="P7662" s="222"/>
      <c r="Q7662" s="222"/>
      <c r="R7662" s="222"/>
      <c r="S7662" s="222"/>
      <c r="T7662" s="224"/>
      <c r="U7662" s="224"/>
      <c r="V7662" s="224"/>
      <c r="W7662" s="222"/>
      <c r="X7662" s="222"/>
      <c r="Y7662" s="222"/>
      <c r="Z7662" s="225" t="s">
        <v>4571</v>
      </c>
      <c r="AA7662" s="229" t="s">
        <v>4571</v>
      </c>
      <c r="AB7662" s="222"/>
      <c r="AC7662" s="222"/>
      <c r="AD7662" s="222"/>
      <c r="AE7662" s="222"/>
      <c r="AF7662" s="222"/>
      <c r="AG7662" s="222"/>
      <c r="AH7662" s="222"/>
      <c r="AI7662" s="222"/>
      <c r="AJ7662" s="222"/>
      <c r="AK7662" s="222"/>
      <c r="AL7662" s="224">
        <v>61260000</v>
      </c>
      <c r="AM7662" s="224"/>
      <c r="AN7662" s="224"/>
      <c r="AO7662" s="224"/>
      <c r="AP7662" s="224"/>
      <c r="AQ7662" s="222"/>
      <c r="AR7662" s="222"/>
      <c r="AS7662" s="222"/>
      <c r="AT7662" s="224">
        <v>61260000</v>
      </c>
      <c r="AU7662" s="222"/>
      <c r="AV7662" s="222"/>
      <c r="AW7662" s="222"/>
      <c r="AX7662" s="222"/>
      <c r="AY7662" s="227">
        <v>3.63561643835616</v>
      </c>
      <c r="AZ7662" s="225" t="s">
        <v>84</v>
      </c>
      <c r="BA7662" s="227">
        <v>1.5013000000000001</v>
      </c>
      <c r="BB7662" s="222"/>
      <c r="BC7662" s="222"/>
      <c r="BD7662" s="222"/>
      <c r="BE7662" s="222"/>
      <c r="BF7662" s="222"/>
      <c r="BG7662" s="222"/>
      <c r="BH7662" s="222"/>
      <c r="BI7662" s="222"/>
      <c r="BJ7662" s="222"/>
      <c r="BK7662" s="222"/>
      <c r="BL7662" s="222"/>
      <c r="BM7662" s="222"/>
      <c r="BN7662" s="228" t="s">
        <v>4578</v>
      </c>
      <c r="BO7662" s="58" t="str">
        <f t="shared" si="119"/>
        <v>境内资产</v>
      </c>
      <c r="BP7662" s="58" t="str">
        <f>IF(M7662="",VLOOKUP(D7662,Sheet4!$A$1:$B$92,2,0),VLOOKUP(Q7662,Sheet4!$A$1:$B$92,2,0))</f>
        <v>企业债券</v>
      </c>
    </row>
    <row r="7663" spans="1:68" ht="15">
      <c r="A7663" s="223" t="s">
        <v>5001</v>
      </c>
      <c r="B7663" s="222" t="s">
        <v>5002</v>
      </c>
      <c r="C7663" s="269" t="s">
        <v>124</v>
      </c>
      <c r="D7663" s="269" t="s">
        <v>151</v>
      </c>
      <c r="E7663" s="223" t="s">
        <v>5003</v>
      </c>
      <c r="F7663" s="222" t="s">
        <v>5004</v>
      </c>
      <c r="G7663" s="224">
        <v>2000000</v>
      </c>
      <c r="H7663" s="329">
        <v>200000000</v>
      </c>
      <c r="I7663" s="329">
        <v>201560000</v>
      </c>
      <c r="J7663" s="224">
        <v>10094246.58</v>
      </c>
      <c r="K7663" s="224">
        <v>0</v>
      </c>
      <c r="L7663" s="223" t="s">
        <v>4489</v>
      </c>
      <c r="M7663" s="223"/>
      <c r="N7663" s="222"/>
      <c r="O7663" s="223"/>
      <c r="P7663" s="222"/>
      <c r="Q7663" s="222"/>
      <c r="R7663" s="222"/>
      <c r="S7663" s="222"/>
      <c r="T7663" s="224"/>
      <c r="U7663" s="224"/>
      <c r="V7663" s="224"/>
      <c r="W7663" s="222"/>
      <c r="X7663" s="222"/>
      <c r="Y7663" s="222"/>
      <c r="Z7663" s="225" t="s">
        <v>4571</v>
      </c>
      <c r="AA7663" s="229" t="s">
        <v>4571</v>
      </c>
      <c r="AB7663" s="222"/>
      <c r="AC7663" s="222"/>
      <c r="AD7663" s="222"/>
      <c r="AE7663" s="222"/>
      <c r="AF7663" s="222"/>
      <c r="AG7663" s="222"/>
      <c r="AH7663" s="222"/>
      <c r="AI7663" s="222"/>
      <c r="AJ7663" s="222"/>
      <c r="AK7663" s="222"/>
      <c r="AL7663" s="224">
        <v>201560000</v>
      </c>
      <c r="AM7663" s="224"/>
      <c r="AN7663" s="224"/>
      <c r="AO7663" s="224"/>
      <c r="AP7663" s="224"/>
      <c r="AQ7663" s="222"/>
      <c r="AR7663" s="222"/>
      <c r="AS7663" s="222"/>
      <c r="AT7663" s="224">
        <v>201560000</v>
      </c>
      <c r="AU7663" s="222"/>
      <c r="AV7663" s="222"/>
      <c r="AW7663" s="222"/>
      <c r="AX7663" s="222"/>
      <c r="AY7663" s="227">
        <v>3.1753424657534199</v>
      </c>
      <c r="AZ7663" s="225" t="s">
        <v>169</v>
      </c>
      <c r="BA7663" s="227">
        <v>1.0637000000000001</v>
      </c>
      <c r="BB7663" s="222"/>
      <c r="BC7663" s="222"/>
      <c r="BD7663" s="222"/>
      <c r="BE7663" s="222"/>
      <c r="BF7663" s="222"/>
      <c r="BG7663" s="222"/>
      <c r="BH7663" s="222"/>
      <c r="BI7663" s="222"/>
      <c r="BJ7663" s="222"/>
      <c r="BK7663" s="222"/>
      <c r="BL7663" s="222"/>
      <c r="BM7663" s="222"/>
      <c r="BN7663" s="228" t="s">
        <v>4578</v>
      </c>
      <c r="BO7663" s="58" t="str">
        <f t="shared" si="119"/>
        <v>境内资产</v>
      </c>
      <c r="BP7663" s="58" t="str">
        <f>IF(M7663="",VLOOKUP(D7663,Sheet4!$A$1:$B$92,2,0),VLOOKUP(Q7663,Sheet4!$A$1:$B$92,2,0))</f>
        <v>企业债券</v>
      </c>
    </row>
    <row r="7664" spans="1:68" ht="15">
      <c r="A7664" s="223" t="s">
        <v>5005</v>
      </c>
      <c r="B7664" s="222" t="s">
        <v>5006</v>
      </c>
      <c r="C7664" s="269" t="s">
        <v>124</v>
      </c>
      <c r="D7664" s="269" t="s">
        <v>151</v>
      </c>
      <c r="E7664" s="223" t="s">
        <v>5007</v>
      </c>
      <c r="F7664" s="222" t="s">
        <v>4987</v>
      </c>
      <c r="G7664" s="224">
        <v>3400000</v>
      </c>
      <c r="H7664" s="329">
        <v>340000000</v>
      </c>
      <c r="I7664" s="329">
        <v>332724000</v>
      </c>
      <c r="J7664" s="224">
        <v>10973150.68</v>
      </c>
      <c r="K7664" s="224">
        <v>0</v>
      </c>
      <c r="L7664" s="223" t="s">
        <v>4489</v>
      </c>
      <c r="M7664" s="223"/>
      <c r="N7664" s="222"/>
      <c r="O7664" s="223"/>
      <c r="P7664" s="222"/>
      <c r="Q7664" s="222"/>
      <c r="R7664" s="222"/>
      <c r="S7664" s="222"/>
      <c r="T7664" s="224"/>
      <c r="U7664" s="224"/>
      <c r="V7664" s="224"/>
      <c r="W7664" s="222"/>
      <c r="X7664" s="222"/>
      <c r="Y7664" s="222"/>
      <c r="Z7664" s="225" t="s">
        <v>4571</v>
      </c>
      <c r="AA7664" s="229" t="s">
        <v>4571</v>
      </c>
      <c r="AB7664" s="222"/>
      <c r="AC7664" s="222"/>
      <c r="AD7664" s="222"/>
      <c r="AE7664" s="222"/>
      <c r="AF7664" s="222"/>
      <c r="AG7664" s="222"/>
      <c r="AH7664" s="222"/>
      <c r="AI7664" s="222"/>
      <c r="AJ7664" s="222"/>
      <c r="AK7664" s="222"/>
      <c r="AL7664" s="224">
        <v>332724000</v>
      </c>
      <c r="AM7664" s="224"/>
      <c r="AN7664" s="224"/>
      <c r="AO7664" s="224"/>
      <c r="AP7664" s="224"/>
      <c r="AQ7664" s="222"/>
      <c r="AR7664" s="222"/>
      <c r="AS7664" s="222"/>
      <c r="AT7664" s="224">
        <v>332724000</v>
      </c>
      <c r="AU7664" s="222"/>
      <c r="AV7664" s="222"/>
      <c r="AW7664" s="222"/>
      <c r="AX7664" s="222"/>
      <c r="AY7664" s="227">
        <v>1.48219178082192</v>
      </c>
      <c r="AZ7664" s="225" t="s">
        <v>84</v>
      </c>
      <c r="BA7664" s="227">
        <v>1.3233999999999999</v>
      </c>
      <c r="BB7664" s="222"/>
      <c r="BC7664" s="222"/>
      <c r="BD7664" s="222"/>
      <c r="BE7664" s="222"/>
      <c r="BF7664" s="222"/>
      <c r="BG7664" s="222"/>
      <c r="BH7664" s="222"/>
      <c r="BI7664" s="222"/>
      <c r="BJ7664" s="222"/>
      <c r="BK7664" s="222"/>
      <c r="BL7664" s="222"/>
      <c r="BM7664" s="222"/>
      <c r="BN7664" s="228" t="s">
        <v>4578</v>
      </c>
      <c r="BO7664" s="58" t="str">
        <f t="shared" si="119"/>
        <v>境内资产</v>
      </c>
      <c r="BP7664" s="58" t="str">
        <f>IF(M7664="",VLOOKUP(D7664,Sheet4!$A$1:$B$92,2,0),VLOOKUP(Q7664,Sheet4!$A$1:$B$92,2,0))</f>
        <v>企业债券</v>
      </c>
    </row>
    <row r="7665" spans="1:68" ht="15">
      <c r="A7665" s="223" t="s">
        <v>5008</v>
      </c>
      <c r="B7665" s="222" t="s">
        <v>5009</v>
      </c>
      <c r="C7665" s="269" t="s">
        <v>124</v>
      </c>
      <c r="D7665" s="269" t="s">
        <v>151</v>
      </c>
      <c r="E7665" s="223" t="s">
        <v>5010</v>
      </c>
      <c r="F7665" s="222" t="s">
        <v>5011</v>
      </c>
      <c r="G7665" s="224">
        <v>500000</v>
      </c>
      <c r="H7665" s="329">
        <v>50000000</v>
      </c>
      <c r="I7665" s="329">
        <v>50105000</v>
      </c>
      <c r="J7665" s="224">
        <v>1390410.96</v>
      </c>
      <c r="K7665" s="224">
        <v>0</v>
      </c>
      <c r="L7665" s="223" t="s">
        <v>4489</v>
      </c>
      <c r="M7665" s="223"/>
      <c r="N7665" s="222"/>
      <c r="O7665" s="223"/>
      <c r="P7665" s="222"/>
      <c r="Q7665" s="222"/>
      <c r="R7665" s="222"/>
      <c r="S7665" s="222"/>
      <c r="T7665" s="224"/>
      <c r="U7665" s="224"/>
      <c r="V7665" s="224"/>
      <c r="W7665" s="222"/>
      <c r="X7665" s="222"/>
      <c r="Y7665" s="222"/>
      <c r="Z7665" s="225" t="s">
        <v>4571</v>
      </c>
      <c r="AA7665" s="229" t="s">
        <v>4571</v>
      </c>
      <c r="AB7665" s="222"/>
      <c r="AC7665" s="222"/>
      <c r="AD7665" s="222"/>
      <c r="AE7665" s="222"/>
      <c r="AF7665" s="222"/>
      <c r="AG7665" s="222"/>
      <c r="AH7665" s="222"/>
      <c r="AI7665" s="222"/>
      <c r="AJ7665" s="222"/>
      <c r="AK7665" s="222"/>
      <c r="AL7665" s="224">
        <v>50105000</v>
      </c>
      <c r="AM7665" s="224"/>
      <c r="AN7665" s="224"/>
      <c r="AO7665" s="224"/>
      <c r="AP7665" s="224"/>
      <c r="AQ7665" s="222"/>
      <c r="AR7665" s="222"/>
      <c r="AS7665" s="222"/>
      <c r="AT7665" s="224">
        <v>50105000</v>
      </c>
      <c r="AU7665" s="222"/>
      <c r="AV7665" s="222"/>
      <c r="AW7665" s="222"/>
      <c r="AX7665" s="222"/>
      <c r="AY7665" s="227">
        <v>0.60547945205479403</v>
      </c>
      <c r="AZ7665" s="225" t="s">
        <v>84</v>
      </c>
      <c r="BA7665" s="227">
        <v>0.58520000000000005</v>
      </c>
      <c r="BB7665" s="222"/>
      <c r="BC7665" s="222"/>
      <c r="BD7665" s="222"/>
      <c r="BE7665" s="222"/>
      <c r="BF7665" s="222"/>
      <c r="BG7665" s="222"/>
      <c r="BH7665" s="222"/>
      <c r="BI7665" s="222"/>
      <c r="BJ7665" s="222"/>
      <c r="BK7665" s="222"/>
      <c r="BL7665" s="222"/>
      <c r="BM7665" s="222"/>
      <c r="BN7665" s="228" t="s">
        <v>4578</v>
      </c>
      <c r="BO7665" s="58" t="str">
        <f t="shared" si="119"/>
        <v>境内资产</v>
      </c>
      <c r="BP7665" s="58" t="str">
        <f>IF(M7665="",VLOOKUP(D7665,Sheet4!$A$1:$B$92,2,0),VLOOKUP(Q7665,Sheet4!$A$1:$B$92,2,0))</f>
        <v>企业债券</v>
      </c>
    </row>
    <row r="7666" spans="1:68" ht="15">
      <c r="A7666" s="223" t="s">
        <v>5012</v>
      </c>
      <c r="B7666" s="222" t="s">
        <v>5013</v>
      </c>
      <c r="C7666" s="269" t="s">
        <v>124</v>
      </c>
      <c r="D7666" s="269" t="s">
        <v>151</v>
      </c>
      <c r="E7666" s="223" t="s">
        <v>5014</v>
      </c>
      <c r="F7666" s="222" t="s">
        <v>5015</v>
      </c>
      <c r="G7666" s="224">
        <v>1100000</v>
      </c>
      <c r="H7666" s="329">
        <v>110000000</v>
      </c>
      <c r="I7666" s="329">
        <v>112772000</v>
      </c>
      <c r="J7666" s="224">
        <v>1879643.84</v>
      </c>
      <c r="K7666" s="224">
        <v>0</v>
      </c>
      <c r="L7666" s="223" t="s">
        <v>4489</v>
      </c>
      <c r="M7666" s="223"/>
      <c r="N7666" s="222"/>
      <c r="O7666" s="223"/>
      <c r="P7666" s="222"/>
      <c r="Q7666" s="222"/>
      <c r="R7666" s="222"/>
      <c r="S7666" s="222"/>
      <c r="T7666" s="224"/>
      <c r="U7666" s="224"/>
      <c r="V7666" s="224"/>
      <c r="W7666" s="222"/>
      <c r="X7666" s="222"/>
      <c r="Y7666" s="222"/>
      <c r="Z7666" s="225" t="s">
        <v>4571</v>
      </c>
      <c r="AA7666" s="229" t="s">
        <v>4571</v>
      </c>
      <c r="AB7666" s="222"/>
      <c r="AC7666" s="222"/>
      <c r="AD7666" s="222"/>
      <c r="AE7666" s="222"/>
      <c r="AF7666" s="222"/>
      <c r="AG7666" s="222"/>
      <c r="AH7666" s="222"/>
      <c r="AI7666" s="222"/>
      <c r="AJ7666" s="222"/>
      <c r="AK7666" s="222"/>
      <c r="AL7666" s="224">
        <v>112772000</v>
      </c>
      <c r="AM7666" s="224"/>
      <c r="AN7666" s="224"/>
      <c r="AO7666" s="224"/>
      <c r="AP7666" s="224"/>
      <c r="AQ7666" s="222"/>
      <c r="AR7666" s="222"/>
      <c r="AS7666" s="222"/>
      <c r="AT7666" s="224">
        <v>112772000</v>
      </c>
      <c r="AU7666" s="222"/>
      <c r="AV7666" s="222"/>
      <c r="AW7666" s="222"/>
      <c r="AX7666" s="222"/>
      <c r="AY7666" s="227">
        <v>3.6328767123287702</v>
      </c>
      <c r="AZ7666" s="225" t="s">
        <v>84</v>
      </c>
      <c r="BA7666" s="227">
        <v>1.5455000000000001</v>
      </c>
      <c r="BB7666" s="222"/>
      <c r="BC7666" s="222"/>
      <c r="BD7666" s="222"/>
      <c r="BE7666" s="222"/>
      <c r="BF7666" s="222"/>
      <c r="BG7666" s="222"/>
      <c r="BH7666" s="222"/>
      <c r="BI7666" s="222"/>
      <c r="BJ7666" s="222"/>
      <c r="BK7666" s="222"/>
      <c r="BL7666" s="222"/>
      <c r="BM7666" s="222"/>
      <c r="BN7666" s="228" t="s">
        <v>4578</v>
      </c>
      <c r="BO7666" s="58" t="str">
        <f t="shared" si="119"/>
        <v>境内资产</v>
      </c>
      <c r="BP7666" s="58" t="str">
        <f>IF(M7666="",VLOOKUP(D7666,Sheet4!$A$1:$B$92,2,0),VLOOKUP(Q7666,Sheet4!$A$1:$B$92,2,0))</f>
        <v>企业债券</v>
      </c>
    </row>
    <row r="7667" spans="1:68" ht="15">
      <c r="A7667" s="223" t="s">
        <v>637</v>
      </c>
      <c r="B7667" s="222" t="s">
        <v>638</v>
      </c>
      <c r="C7667" s="269" t="s">
        <v>124</v>
      </c>
      <c r="D7667" s="269" t="s">
        <v>151</v>
      </c>
      <c r="E7667" s="223" t="s">
        <v>639</v>
      </c>
      <c r="F7667" s="222" t="s">
        <v>640</v>
      </c>
      <c r="G7667" s="224">
        <v>1100000</v>
      </c>
      <c r="H7667" s="329">
        <v>110000000</v>
      </c>
      <c r="I7667" s="329">
        <v>112057000</v>
      </c>
      <c r="J7667" s="224">
        <v>1038219.18</v>
      </c>
      <c r="K7667" s="224">
        <v>0</v>
      </c>
      <c r="L7667" s="223" t="s">
        <v>4489</v>
      </c>
      <c r="M7667" s="223"/>
      <c r="N7667" s="222"/>
      <c r="O7667" s="223"/>
      <c r="P7667" s="222"/>
      <c r="Q7667" s="222"/>
      <c r="R7667" s="222"/>
      <c r="S7667" s="222"/>
      <c r="T7667" s="224"/>
      <c r="U7667" s="224"/>
      <c r="V7667" s="224"/>
      <c r="W7667" s="222"/>
      <c r="X7667" s="222"/>
      <c r="Y7667" s="222"/>
      <c r="Z7667" s="225" t="s">
        <v>4571</v>
      </c>
      <c r="AA7667" s="229" t="s">
        <v>4571</v>
      </c>
      <c r="AB7667" s="222"/>
      <c r="AC7667" s="222"/>
      <c r="AD7667" s="222"/>
      <c r="AE7667" s="222"/>
      <c r="AF7667" s="222"/>
      <c r="AG7667" s="222"/>
      <c r="AH7667" s="222"/>
      <c r="AI7667" s="222"/>
      <c r="AJ7667" s="222"/>
      <c r="AK7667" s="222"/>
      <c r="AL7667" s="224">
        <v>112057000</v>
      </c>
      <c r="AM7667" s="224"/>
      <c r="AN7667" s="224"/>
      <c r="AO7667" s="224"/>
      <c r="AP7667" s="224"/>
      <c r="AQ7667" s="222"/>
      <c r="AR7667" s="222"/>
      <c r="AS7667" s="222"/>
      <c r="AT7667" s="224">
        <v>112057000</v>
      </c>
      <c r="AU7667" s="222"/>
      <c r="AV7667" s="222"/>
      <c r="AW7667" s="222"/>
      <c r="AX7667" s="222"/>
      <c r="AY7667" s="227">
        <v>3.8575342465753399</v>
      </c>
      <c r="AZ7667" s="225" t="s">
        <v>74</v>
      </c>
      <c r="BA7667" s="227">
        <v>1.7074</v>
      </c>
      <c r="BB7667" s="222"/>
      <c r="BC7667" s="222"/>
      <c r="BD7667" s="222"/>
      <c r="BE7667" s="222"/>
      <c r="BF7667" s="222"/>
      <c r="BG7667" s="222"/>
      <c r="BH7667" s="222"/>
      <c r="BI7667" s="222"/>
      <c r="BJ7667" s="222"/>
      <c r="BK7667" s="222"/>
      <c r="BL7667" s="222"/>
      <c r="BM7667" s="222"/>
      <c r="BN7667" s="228" t="s">
        <v>4578</v>
      </c>
      <c r="BO7667" s="58" t="str">
        <f t="shared" si="119"/>
        <v>境内资产</v>
      </c>
      <c r="BP7667" s="58" t="str">
        <f>IF(M7667="",VLOOKUP(D7667,Sheet4!$A$1:$B$92,2,0),VLOOKUP(Q7667,Sheet4!$A$1:$B$92,2,0))</f>
        <v>企业债券</v>
      </c>
    </row>
    <row r="7668" spans="1:68" ht="15">
      <c r="A7668" s="223" t="s">
        <v>5016</v>
      </c>
      <c r="B7668" s="222" t="s">
        <v>5017</v>
      </c>
      <c r="C7668" s="269" t="s">
        <v>124</v>
      </c>
      <c r="D7668" s="269" t="s">
        <v>151</v>
      </c>
      <c r="E7668" s="223" t="s">
        <v>5018</v>
      </c>
      <c r="F7668" s="222" t="s">
        <v>4876</v>
      </c>
      <c r="G7668" s="224">
        <v>3000000</v>
      </c>
      <c r="H7668" s="329">
        <v>300000000</v>
      </c>
      <c r="I7668" s="329">
        <v>295290000</v>
      </c>
      <c r="J7668" s="224">
        <v>10213972.6</v>
      </c>
      <c r="K7668" s="224">
        <v>0</v>
      </c>
      <c r="L7668" s="223" t="s">
        <v>4489</v>
      </c>
      <c r="M7668" s="223"/>
      <c r="N7668" s="222"/>
      <c r="O7668" s="223"/>
      <c r="P7668" s="222"/>
      <c r="Q7668" s="222"/>
      <c r="R7668" s="222"/>
      <c r="S7668" s="222"/>
      <c r="T7668" s="224"/>
      <c r="U7668" s="224"/>
      <c r="V7668" s="224"/>
      <c r="W7668" s="222"/>
      <c r="X7668" s="222"/>
      <c r="Y7668" s="222"/>
      <c r="Z7668" s="225" t="s">
        <v>4571</v>
      </c>
      <c r="AA7668" s="229" t="s">
        <v>4571</v>
      </c>
      <c r="AB7668" s="222"/>
      <c r="AC7668" s="222"/>
      <c r="AD7668" s="222"/>
      <c r="AE7668" s="222"/>
      <c r="AF7668" s="222"/>
      <c r="AG7668" s="222"/>
      <c r="AH7668" s="222"/>
      <c r="AI7668" s="222"/>
      <c r="AJ7668" s="222"/>
      <c r="AK7668" s="222"/>
      <c r="AL7668" s="224">
        <v>295290000</v>
      </c>
      <c r="AM7668" s="224"/>
      <c r="AN7668" s="224"/>
      <c r="AO7668" s="224"/>
      <c r="AP7668" s="224"/>
      <c r="AQ7668" s="222"/>
      <c r="AR7668" s="222"/>
      <c r="AS7668" s="222"/>
      <c r="AT7668" s="224">
        <v>295290000</v>
      </c>
      <c r="AU7668" s="222"/>
      <c r="AV7668" s="222"/>
      <c r="AW7668" s="222"/>
      <c r="AX7668" s="222"/>
      <c r="AY7668" s="227">
        <v>2.4136986301369898</v>
      </c>
      <c r="AZ7668" s="225" t="s">
        <v>84</v>
      </c>
      <c r="BA7668" s="227">
        <v>2.1166</v>
      </c>
      <c r="BB7668" s="222"/>
      <c r="BC7668" s="222"/>
      <c r="BD7668" s="222"/>
      <c r="BE7668" s="222"/>
      <c r="BF7668" s="222"/>
      <c r="BG7668" s="222"/>
      <c r="BH7668" s="222"/>
      <c r="BI7668" s="222"/>
      <c r="BJ7668" s="222"/>
      <c r="BK7668" s="222"/>
      <c r="BL7668" s="222"/>
      <c r="BM7668" s="222"/>
      <c r="BN7668" s="228" t="s">
        <v>4578</v>
      </c>
      <c r="BO7668" s="58" t="str">
        <f t="shared" si="119"/>
        <v>境内资产</v>
      </c>
      <c r="BP7668" s="58" t="str">
        <f>IF(M7668="",VLOOKUP(D7668,Sheet4!$A$1:$B$92,2,0),VLOOKUP(Q7668,Sheet4!$A$1:$B$92,2,0))</f>
        <v>企业债券</v>
      </c>
    </row>
    <row r="7669" spans="1:68" ht="15">
      <c r="A7669" s="223" t="s">
        <v>5019</v>
      </c>
      <c r="B7669" s="222" t="s">
        <v>5020</v>
      </c>
      <c r="C7669" s="269" t="s">
        <v>124</v>
      </c>
      <c r="D7669" s="269" t="s">
        <v>151</v>
      </c>
      <c r="E7669" s="223" t="s">
        <v>5021</v>
      </c>
      <c r="F7669" s="222" t="s">
        <v>5022</v>
      </c>
      <c r="G7669" s="224">
        <v>3000000</v>
      </c>
      <c r="H7669" s="329">
        <v>300000000</v>
      </c>
      <c r="I7669" s="329">
        <v>307890000</v>
      </c>
      <c r="J7669" s="224">
        <v>10025753.42</v>
      </c>
      <c r="K7669" s="224">
        <v>0</v>
      </c>
      <c r="L7669" s="223" t="s">
        <v>4489</v>
      </c>
      <c r="M7669" s="223"/>
      <c r="N7669" s="222"/>
      <c r="O7669" s="223"/>
      <c r="P7669" s="222"/>
      <c r="Q7669" s="222"/>
      <c r="R7669" s="222"/>
      <c r="S7669" s="222"/>
      <c r="T7669" s="224"/>
      <c r="U7669" s="224"/>
      <c r="V7669" s="224"/>
      <c r="W7669" s="222"/>
      <c r="X7669" s="222"/>
      <c r="Y7669" s="222"/>
      <c r="Z7669" s="225" t="s">
        <v>4571</v>
      </c>
      <c r="AA7669" s="229" t="s">
        <v>4571</v>
      </c>
      <c r="AB7669" s="222"/>
      <c r="AC7669" s="222"/>
      <c r="AD7669" s="222"/>
      <c r="AE7669" s="222"/>
      <c r="AF7669" s="222"/>
      <c r="AG7669" s="222"/>
      <c r="AH7669" s="222"/>
      <c r="AI7669" s="222"/>
      <c r="AJ7669" s="222"/>
      <c r="AK7669" s="222"/>
      <c r="AL7669" s="224">
        <v>307890000</v>
      </c>
      <c r="AM7669" s="224"/>
      <c r="AN7669" s="224"/>
      <c r="AO7669" s="224"/>
      <c r="AP7669" s="224"/>
      <c r="AQ7669" s="222"/>
      <c r="AR7669" s="222"/>
      <c r="AS7669" s="222"/>
      <c r="AT7669" s="224">
        <v>307890000</v>
      </c>
      <c r="AU7669" s="222"/>
      <c r="AV7669" s="222"/>
      <c r="AW7669" s="222"/>
      <c r="AX7669" s="222"/>
      <c r="AY7669" s="227">
        <v>2.4164383561643801</v>
      </c>
      <c r="AZ7669" s="225" t="s">
        <v>84</v>
      </c>
      <c r="BA7669" s="227">
        <v>2.1652999999999998</v>
      </c>
      <c r="BB7669" s="222"/>
      <c r="BC7669" s="222"/>
      <c r="BD7669" s="222"/>
      <c r="BE7669" s="222"/>
      <c r="BF7669" s="222"/>
      <c r="BG7669" s="222"/>
      <c r="BH7669" s="222"/>
      <c r="BI7669" s="222"/>
      <c r="BJ7669" s="222"/>
      <c r="BK7669" s="222"/>
      <c r="BL7669" s="222"/>
      <c r="BM7669" s="222"/>
      <c r="BN7669" s="228" t="s">
        <v>4578</v>
      </c>
      <c r="BO7669" s="58" t="str">
        <f t="shared" si="119"/>
        <v>境内资产</v>
      </c>
      <c r="BP7669" s="58" t="str">
        <f>IF(M7669="",VLOOKUP(D7669,Sheet4!$A$1:$B$92,2,0),VLOOKUP(Q7669,Sheet4!$A$1:$B$92,2,0))</f>
        <v>企业债券</v>
      </c>
    </row>
    <row r="7670" spans="1:68" ht="15">
      <c r="A7670" s="223" t="s">
        <v>5023</v>
      </c>
      <c r="B7670" s="222" t="s">
        <v>5024</v>
      </c>
      <c r="C7670" s="269" t="s">
        <v>124</v>
      </c>
      <c r="D7670" s="269" t="s">
        <v>151</v>
      </c>
      <c r="E7670" s="223" t="s">
        <v>5025</v>
      </c>
      <c r="F7670" s="222" t="s">
        <v>592</v>
      </c>
      <c r="G7670" s="224">
        <v>1800000</v>
      </c>
      <c r="H7670" s="329">
        <v>180000000</v>
      </c>
      <c r="I7670" s="329">
        <v>183114000</v>
      </c>
      <c r="J7670" s="224">
        <v>7281863.0099999998</v>
      </c>
      <c r="K7670" s="224">
        <v>0</v>
      </c>
      <c r="L7670" s="223" t="s">
        <v>4489</v>
      </c>
      <c r="M7670" s="223"/>
      <c r="N7670" s="222"/>
      <c r="O7670" s="223"/>
      <c r="P7670" s="222"/>
      <c r="Q7670" s="222"/>
      <c r="R7670" s="222"/>
      <c r="S7670" s="222"/>
      <c r="T7670" s="224"/>
      <c r="U7670" s="224"/>
      <c r="V7670" s="224"/>
      <c r="W7670" s="222"/>
      <c r="X7670" s="222"/>
      <c r="Y7670" s="222"/>
      <c r="Z7670" s="225" t="s">
        <v>4571</v>
      </c>
      <c r="AA7670" s="229" t="s">
        <v>4571</v>
      </c>
      <c r="AB7670" s="222"/>
      <c r="AC7670" s="222"/>
      <c r="AD7670" s="222"/>
      <c r="AE7670" s="222"/>
      <c r="AF7670" s="222"/>
      <c r="AG7670" s="222"/>
      <c r="AH7670" s="222"/>
      <c r="AI7670" s="222"/>
      <c r="AJ7670" s="222"/>
      <c r="AK7670" s="222"/>
      <c r="AL7670" s="224">
        <v>183114000</v>
      </c>
      <c r="AM7670" s="224"/>
      <c r="AN7670" s="224"/>
      <c r="AO7670" s="224"/>
      <c r="AP7670" s="224"/>
      <c r="AQ7670" s="222"/>
      <c r="AR7670" s="222"/>
      <c r="AS7670" s="222"/>
      <c r="AT7670" s="224">
        <v>183114000</v>
      </c>
      <c r="AU7670" s="222"/>
      <c r="AV7670" s="222"/>
      <c r="AW7670" s="222"/>
      <c r="AX7670" s="222"/>
      <c r="AY7670" s="227">
        <v>2.4164383561643801</v>
      </c>
      <c r="AZ7670" s="225" t="s">
        <v>84</v>
      </c>
      <c r="BA7670" s="227">
        <v>2.1038000000000001</v>
      </c>
      <c r="BB7670" s="222"/>
      <c r="BC7670" s="222"/>
      <c r="BD7670" s="222"/>
      <c r="BE7670" s="222"/>
      <c r="BF7670" s="222"/>
      <c r="BG7670" s="222"/>
      <c r="BH7670" s="222"/>
      <c r="BI7670" s="222"/>
      <c r="BJ7670" s="222"/>
      <c r="BK7670" s="222"/>
      <c r="BL7670" s="222"/>
      <c r="BM7670" s="222"/>
      <c r="BN7670" s="228" t="s">
        <v>4578</v>
      </c>
      <c r="BO7670" s="58" t="str">
        <f t="shared" si="119"/>
        <v>境内资产</v>
      </c>
      <c r="BP7670" s="58" t="str">
        <f>IF(M7670="",VLOOKUP(D7670,Sheet4!$A$1:$B$92,2,0),VLOOKUP(Q7670,Sheet4!$A$1:$B$92,2,0))</f>
        <v>企业债券</v>
      </c>
    </row>
    <row r="7671" spans="1:68" ht="15">
      <c r="A7671" s="223" t="s">
        <v>5026</v>
      </c>
      <c r="B7671" s="222" t="s">
        <v>5027</v>
      </c>
      <c r="C7671" s="269" t="s">
        <v>124</v>
      </c>
      <c r="D7671" s="269" t="s">
        <v>151</v>
      </c>
      <c r="E7671" s="223" t="s">
        <v>5028</v>
      </c>
      <c r="F7671" s="222" t="s">
        <v>5029</v>
      </c>
      <c r="G7671" s="224">
        <v>1200000</v>
      </c>
      <c r="H7671" s="329">
        <v>120000000</v>
      </c>
      <c r="I7671" s="329">
        <v>121272000</v>
      </c>
      <c r="J7671" s="224">
        <v>3706849.32</v>
      </c>
      <c r="K7671" s="224">
        <v>0</v>
      </c>
      <c r="L7671" s="223" t="s">
        <v>4489</v>
      </c>
      <c r="M7671" s="223"/>
      <c r="N7671" s="222"/>
      <c r="O7671" s="223"/>
      <c r="P7671" s="222"/>
      <c r="Q7671" s="222"/>
      <c r="R7671" s="222"/>
      <c r="S7671" s="222"/>
      <c r="T7671" s="224"/>
      <c r="U7671" s="224"/>
      <c r="V7671" s="224"/>
      <c r="W7671" s="222"/>
      <c r="X7671" s="222"/>
      <c r="Y7671" s="222"/>
      <c r="Z7671" s="225" t="s">
        <v>4571</v>
      </c>
      <c r="AA7671" s="229" t="s">
        <v>4571</v>
      </c>
      <c r="AB7671" s="222"/>
      <c r="AC7671" s="222"/>
      <c r="AD7671" s="222"/>
      <c r="AE7671" s="222"/>
      <c r="AF7671" s="222"/>
      <c r="AG7671" s="222"/>
      <c r="AH7671" s="222"/>
      <c r="AI7671" s="222"/>
      <c r="AJ7671" s="222"/>
      <c r="AK7671" s="222"/>
      <c r="AL7671" s="224">
        <v>121272000</v>
      </c>
      <c r="AM7671" s="224"/>
      <c r="AN7671" s="224"/>
      <c r="AO7671" s="224"/>
      <c r="AP7671" s="224"/>
      <c r="AQ7671" s="222"/>
      <c r="AR7671" s="222"/>
      <c r="AS7671" s="222"/>
      <c r="AT7671" s="224">
        <v>121272000</v>
      </c>
      <c r="AU7671" s="222"/>
      <c r="AV7671" s="222"/>
      <c r="AW7671" s="222"/>
      <c r="AX7671" s="222"/>
      <c r="AY7671" s="227">
        <v>4.4410958904109599</v>
      </c>
      <c r="AZ7671" s="225" t="s">
        <v>74</v>
      </c>
      <c r="BA7671" s="227">
        <v>2.1816</v>
      </c>
      <c r="BB7671" s="222"/>
      <c r="BC7671" s="222"/>
      <c r="BD7671" s="222"/>
      <c r="BE7671" s="222"/>
      <c r="BF7671" s="222"/>
      <c r="BG7671" s="222"/>
      <c r="BH7671" s="222"/>
      <c r="BI7671" s="222"/>
      <c r="BJ7671" s="222"/>
      <c r="BK7671" s="222"/>
      <c r="BL7671" s="222"/>
      <c r="BM7671" s="222"/>
      <c r="BN7671" s="228" t="s">
        <v>4578</v>
      </c>
      <c r="BO7671" s="58" t="str">
        <f t="shared" si="119"/>
        <v>境内资产</v>
      </c>
      <c r="BP7671" s="58" t="str">
        <f>IF(M7671="",VLOOKUP(D7671,Sheet4!$A$1:$B$92,2,0),VLOOKUP(Q7671,Sheet4!$A$1:$B$92,2,0))</f>
        <v>企业债券</v>
      </c>
    </row>
    <row r="7672" spans="1:68" ht="15">
      <c r="A7672" s="223" t="s">
        <v>5030</v>
      </c>
      <c r="B7672" s="222" t="s">
        <v>5031</v>
      </c>
      <c r="C7672" s="269" t="s">
        <v>124</v>
      </c>
      <c r="D7672" s="269" t="s">
        <v>151</v>
      </c>
      <c r="E7672" s="223" t="s">
        <v>5032</v>
      </c>
      <c r="F7672" s="222" t="s">
        <v>5033</v>
      </c>
      <c r="G7672" s="224">
        <v>1500000</v>
      </c>
      <c r="H7672" s="329">
        <v>150000000</v>
      </c>
      <c r="I7672" s="329">
        <v>158115000</v>
      </c>
      <c r="J7672" s="224">
        <v>4600273.97</v>
      </c>
      <c r="K7672" s="224">
        <v>0</v>
      </c>
      <c r="L7672" s="223" t="s">
        <v>4489</v>
      </c>
      <c r="M7672" s="223"/>
      <c r="N7672" s="222"/>
      <c r="O7672" s="223"/>
      <c r="P7672" s="222"/>
      <c r="Q7672" s="222"/>
      <c r="R7672" s="222"/>
      <c r="S7672" s="222"/>
      <c r="T7672" s="224"/>
      <c r="U7672" s="224"/>
      <c r="V7672" s="224"/>
      <c r="W7672" s="222"/>
      <c r="X7672" s="222"/>
      <c r="Y7672" s="222"/>
      <c r="Z7672" s="225" t="s">
        <v>4571</v>
      </c>
      <c r="AA7672" s="229" t="s">
        <v>4571</v>
      </c>
      <c r="AB7672" s="222"/>
      <c r="AC7672" s="222"/>
      <c r="AD7672" s="222"/>
      <c r="AE7672" s="222"/>
      <c r="AF7672" s="222"/>
      <c r="AG7672" s="222"/>
      <c r="AH7672" s="222"/>
      <c r="AI7672" s="222"/>
      <c r="AJ7672" s="222"/>
      <c r="AK7672" s="222"/>
      <c r="AL7672" s="224">
        <v>158115000</v>
      </c>
      <c r="AM7672" s="224"/>
      <c r="AN7672" s="224"/>
      <c r="AO7672" s="224"/>
      <c r="AP7672" s="224"/>
      <c r="AQ7672" s="222"/>
      <c r="AR7672" s="222"/>
      <c r="AS7672" s="222"/>
      <c r="AT7672" s="224">
        <v>158115000</v>
      </c>
      <c r="AU7672" s="222"/>
      <c r="AV7672" s="222"/>
      <c r="AW7672" s="222"/>
      <c r="AX7672" s="222"/>
      <c r="AY7672" s="227">
        <v>2.47397260273973</v>
      </c>
      <c r="AZ7672" s="225" t="s">
        <v>74</v>
      </c>
      <c r="BA7672" s="227">
        <v>2.2427000000000001</v>
      </c>
      <c r="BB7672" s="222"/>
      <c r="BC7672" s="222"/>
      <c r="BD7672" s="222"/>
      <c r="BE7672" s="222"/>
      <c r="BF7672" s="222"/>
      <c r="BG7672" s="222"/>
      <c r="BH7672" s="222"/>
      <c r="BI7672" s="222"/>
      <c r="BJ7672" s="222"/>
      <c r="BK7672" s="222"/>
      <c r="BL7672" s="222"/>
      <c r="BM7672" s="222"/>
      <c r="BN7672" s="228" t="s">
        <v>4578</v>
      </c>
      <c r="BO7672" s="58" t="str">
        <f t="shared" si="119"/>
        <v>境内资产</v>
      </c>
      <c r="BP7672" s="58" t="str">
        <f>IF(M7672="",VLOOKUP(D7672,Sheet4!$A$1:$B$92,2,0),VLOOKUP(Q7672,Sheet4!$A$1:$B$92,2,0))</f>
        <v>企业债券</v>
      </c>
    </row>
    <row r="7673" spans="1:68" ht="15">
      <c r="A7673" s="223" t="s">
        <v>5034</v>
      </c>
      <c r="B7673" s="222" t="s">
        <v>5035</v>
      </c>
      <c r="C7673" s="269" t="s">
        <v>124</v>
      </c>
      <c r="D7673" s="269" t="s">
        <v>151</v>
      </c>
      <c r="E7673" s="223" t="s">
        <v>5036</v>
      </c>
      <c r="F7673" s="222" t="s">
        <v>5037</v>
      </c>
      <c r="G7673" s="224">
        <v>600000</v>
      </c>
      <c r="H7673" s="329">
        <v>60000000</v>
      </c>
      <c r="I7673" s="329">
        <v>60486000</v>
      </c>
      <c r="J7673" s="224">
        <v>1735890.41</v>
      </c>
      <c r="K7673" s="224">
        <v>0</v>
      </c>
      <c r="L7673" s="223" t="s">
        <v>4489</v>
      </c>
      <c r="M7673" s="223"/>
      <c r="N7673" s="222"/>
      <c r="O7673" s="223"/>
      <c r="P7673" s="222"/>
      <c r="Q7673" s="222"/>
      <c r="R7673" s="222"/>
      <c r="S7673" s="222"/>
      <c r="T7673" s="224"/>
      <c r="U7673" s="224"/>
      <c r="V7673" s="224"/>
      <c r="W7673" s="222"/>
      <c r="X7673" s="222"/>
      <c r="Y7673" s="222"/>
      <c r="Z7673" s="225" t="s">
        <v>4571</v>
      </c>
      <c r="AA7673" s="229" t="s">
        <v>4571</v>
      </c>
      <c r="AB7673" s="222"/>
      <c r="AC7673" s="222"/>
      <c r="AD7673" s="222"/>
      <c r="AE7673" s="222"/>
      <c r="AF7673" s="222"/>
      <c r="AG7673" s="222"/>
      <c r="AH7673" s="222"/>
      <c r="AI7673" s="222"/>
      <c r="AJ7673" s="222"/>
      <c r="AK7673" s="222"/>
      <c r="AL7673" s="224">
        <v>60486000</v>
      </c>
      <c r="AM7673" s="224"/>
      <c r="AN7673" s="224"/>
      <c r="AO7673" s="224"/>
      <c r="AP7673" s="224"/>
      <c r="AQ7673" s="222"/>
      <c r="AR7673" s="222"/>
      <c r="AS7673" s="222"/>
      <c r="AT7673" s="224">
        <v>60486000</v>
      </c>
      <c r="AU7673" s="222"/>
      <c r="AV7673" s="222"/>
      <c r="AW7673" s="222"/>
      <c r="AX7673" s="222"/>
      <c r="AY7673" s="227">
        <v>1.47671232876712</v>
      </c>
      <c r="AZ7673" s="225" t="s">
        <v>169</v>
      </c>
      <c r="BA7673" s="227">
        <v>1.361</v>
      </c>
      <c r="BB7673" s="222"/>
      <c r="BC7673" s="222"/>
      <c r="BD7673" s="222"/>
      <c r="BE7673" s="222"/>
      <c r="BF7673" s="222"/>
      <c r="BG7673" s="222"/>
      <c r="BH7673" s="222"/>
      <c r="BI7673" s="222"/>
      <c r="BJ7673" s="222"/>
      <c r="BK7673" s="222"/>
      <c r="BL7673" s="222"/>
      <c r="BM7673" s="222"/>
      <c r="BN7673" s="228" t="s">
        <v>4578</v>
      </c>
      <c r="BO7673" s="58" t="str">
        <f t="shared" si="119"/>
        <v>境内资产</v>
      </c>
      <c r="BP7673" s="58" t="str">
        <f>IF(M7673="",VLOOKUP(D7673,Sheet4!$A$1:$B$92,2,0),VLOOKUP(Q7673,Sheet4!$A$1:$B$92,2,0))</f>
        <v>企业债券</v>
      </c>
    </row>
    <row r="7674" spans="1:68" ht="15">
      <c r="A7674" s="223" t="s">
        <v>5038</v>
      </c>
      <c r="B7674" s="222" t="s">
        <v>5039</v>
      </c>
      <c r="C7674" s="269" t="s">
        <v>124</v>
      </c>
      <c r="D7674" s="269" t="s">
        <v>151</v>
      </c>
      <c r="E7674" s="223" t="s">
        <v>5040</v>
      </c>
      <c r="F7674" s="222" t="s">
        <v>5041</v>
      </c>
      <c r="G7674" s="224">
        <v>3000000</v>
      </c>
      <c r="H7674" s="329">
        <v>300000000</v>
      </c>
      <c r="I7674" s="329">
        <v>305940000</v>
      </c>
      <c r="J7674" s="224">
        <v>9701095.8900000006</v>
      </c>
      <c r="K7674" s="224">
        <v>0</v>
      </c>
      <c r="L7674" s="223" t="s">
        <v>4489</v>
      </c>
      <c r="M7674" s="223"/>
      <c r="N7674" s="222"/>
      <c r="O7674" s="223"/>
      <c r="P7674" s="222"/>
      <c r="Q7674" s="222"/>
      <c r="R7674" s="222"/>
      <c r="S7674" s="222"/>
      <c r="T7674" s="224"/>
      <c r="U7674" s="224"/>
      <c r="V7674" s="224"/>
      <c r="W7674" s="222"/>
      <c r="X7674" s="222"/>
      <c r="Y7674" s="222"/>
      <c r="Z7674" s="225" t="s">
        <v>4571</v>
      </c>
      <c r="AA7674" s="229" t="s">
        <v>4571</v>
      </c>
      <c r="AB7674" s="222"/>
      <c r="AC7674" s="222"/>
      <c r="AD7674" s="222"/>
      <c r="AE7674" s="222"/>
      <c r="AF7674" s="222"/>
      <c r="AG7674" s="222"/>
      <c r="AH7674" s="222"/>
      <c r="AI7674" s="222"/>
      <c r="AJ7674" s="222"/>
      <c r="AK7674" s="222"/>
      <c r="AL7674" s="224">
        <v>305940000</v>
      </c>
      <c r="AM7674" s="224"/>
      <c r="AN7674" s="224"/>
      <c r="AO7674" s="224"/>
      <c r="AP7674" s="224"/>
      <c r="AQ7674" s="222"/>
      <c r="AR7674" s="222"/>
      <c r="AS7674" s="222"/>
      <c r="AT7674" s="224">
        <v>305940000</v>
      </c>
      <c r="AU7674" s="222"/>
      <c r="AV7674" s="222"/>
      <c r="AW7674" s="222"/>
      <c r="AX7674" s="222"/>
      <c r="AY7674" s="227">
        <v>4.4958904109589</v>
      </c>
      <c r="AZ7674" s="225" t="s">
        <v>169</v>
      </c>
      <c r="BA7674" s="227">
        <v>1.3714999999999999</v>
      </c>
      <c r="BB7674" s="222"/>
      <c r="BC7674" s="222"/>
      <c r="BD7674" s="222"/>
      <c r="BE7674" s="222"/>
      <c r="BF7674" s="222"/>
      <c r="BG7674" s="222"/>
      <c r="BH7674" s="222"/>
      <c r="BI7674" s="222"/>
      <c r="BJ7674" s="222"/>
      <c r="BK7674" s="222"/>
      <c r="BL7674" s="222"/>
      <c r="BM7674" s="222"/>
      <c r="BN7674" s="228" t="s">
        <v>4578</v>
      </c>
      <c r="BO7674" s="58" t="str">
        <f t="shared" si="119"/>
        <v>境内资产</v>
      </c>
      <c r="BP7674" s="58" t="str">
        <f>IF(M7674="",VLOOKUP(D7674,Sheet4!$A$1:$B$92,2,0),VLOOKUP(Q7674,Sheet4!$A$1:$B$92,2,0))</f>
        <v>企业债券</v>
      </c>
    </row>
    <row r="7675" spans="1:68" ht="15">
      <c r="A7675" s="223" t="s">
        <v>5042</v>
      </c>
      <c r="B7675" s="222" t="s">
        <v>5043</v>
      </c>
      <c r="C7675" s="269" t="s">
        <v>124</v>
      </c>
      <c r="D7675" s="269" t="s">
        <v>151</v>
      </c>
      <c r="E7675" s="223" t="s">
        <v>5044</v>
      </c>
      <c r="F7675" s="222" t="s">
        <v>655</v>
      </c>
      <c r="G7675" s="224">
        <v>4000000</v>
      </c>
      <c r="H7675" s="329">
        <v>400000000</v>
      </c>
      <c r="I7675" s="329">
        <v>423040000</v>
      </c>
      <c r="J7675" s="224">
        <v>12501917.810000001</v>
      </c>
      <c r="K7675" s="224">
        <v>0</v>
      </c>
      <c r="L7675" s="223" t="s">
        <v>4489</v>
      </c>
      <c r="M7675" s="223"/>
      <c r="N7675" s="222"/>
      <c r="O7675" s="223"/>
      <c r="P7675" s="222"/>
      <c r="Q7675" s="222"/>
      <c r="R7675" s="222"/>
      <c r="S7675" s="222"/>
      <c r="T7675" s="224"/>
      <c r="U7675" s="224"/>
      <c r="V7675" s="224"/>
      <c r="W7675" s="222"/>
      <c r="X7675" s="222"/>
      <c r="Y7675" s="222"/>
      <c r="Z7675" s="225" t="s">
        <v>4571</v>
      </c>
      <c r="AA7675" s="229" t="s">
        <v>4571</v>
      </c>
      <c r="AB7675" s="222"/>
      <c r="AC7675" s="222"/>
      <c r="AD7675" s="222"/>
      <c r="AE7675" s="222"/>
      <c r="AF7675" s="222"/>
      <c r="AG7675" s="222"/>
      <c r="AH7675" s="222"/>
      <c r="AI7675" s="222"/>
      <c r="AJ7675" s="222"/>
      <c r="AK7675" s="222"/>
      <c r="AL7675" s="224">
        <v>423040000</v>
      </c>
      <c r="AM7675" s="224"/>
      <c r="AN7675" s="224"/>
      <c r="AO7675" s="224"/>
      <c r="AP7675" s="224"/>
      <c r="AQ7675" s="222"/>
      <c r="AR7675" s="222"/>
      <c r="AS7675" s="222"/>
      <c r="AT7675" s="224">
        <v>423040000</v>
      </c>
      <c r="AU7675" s="222"/>
      <c r="AV7675" s="222"/>
      <c r="AW7675" s="222"/>
      <c r="AX7675" s="222"/>
      <c r="AY7675" s="227">
        <v>2.4986301369863</v>
      </c>
      <c r="AZ7675" s="225" t="s">
        <v>74</v>
      </c>
      <c r="BA7675" s="227">
        <v>2.2515999999999998</v>
      </c>
      <c r="BB7675" s="222"/>
      <c r="BC7675" s="222"/>
      <c r="BD7675" s="222"/>
      <c r="BE7675" s="222"/>
      <c r="BF7675" s="222"/>
      <c r="BG7675" s="222"/>
      <c r="BH7675" s="222"/>
      <c r="BI7675" s="222"/>
      <c r="BJ7675" s="222"/>
      <c r="BK7675" s="222"/>
      <c r="BL7675" s="222"/>
      <c r="BM7675" s="222"/>
      <c r="BN7675" s="228" t="s">
        <v>4578</v>
      </c>
      <c r="BO7675" s="58" t="str">
        <f t="shared" si="119"/>
        <v>境内资产</v>
      </c>
      <c r="BP7675" s="58" t="str">
        <f>IF(M7675="",VLOOKUP(D7675,Sheet4!$A$1:$B$92,2,0),VLOOKUP(Q7675,Sheet4!$A$1:$B$92,2,0))</f>
        <v>企业债券</v>
      </c>
    </row>
    <row r="7676" spans="1:68" ht="15">
      <c r="A7676" s="223" t="s">
        <v>5045</v>
      </c>
      <c r="B7676" s="222" t="s">
        <v>5046</v>
      </c>
      <c r="C7676" s="269" t="s">
        <v>124</v>
      </c>
      <c r="D7676" s="269" t="s">
        <v>151</v>
      </c>
      <c r="E7676" s="223" t="s">
        <v>5047</v>
      </c>
      <c r="F7676" s="222" t="s">
        <v>573</v>
      </c>
      <c r="G7676" s="224">
        <v>4500000</v>
      </c>
      <c r="H7676" s="329">
        <v>450000000</v>
      </c>
      <c r="I7676" s="329">
        <v>451755000</v>
      </c>
      <c r="J7676" s="224">
        <v>15811643.84</v>
      </c>
      <c r="K7676" s="224">
        <v>0</v>
      </c>
      <c r="L7676" s="223" t="s">
        <v>4489</v>
      </c>
      <c r="M7676" s="223"/>
      <c r="N7676" s="222"/>
      <c r="O7676" s="223"/>
      <c r="P7676" s="222"/>
      <c r="Q7676" s="222"/>
      <c r="R7676" s="222"/>
      <c r="S7676" s="222"/>
      <c r="T7676" s="224"/>
      <c r="U7676" s="224"/>
      <c r="V7676" s="224"/>
      <c r="W7676" s="222"/>
      <c r="X7676" s="222"/>
      <c r="Y7676" s="222"/>
      <c r="Z7676" s="225" t="s">
        <v>4571</v>
      </c>
      <c r="AA7676" s="229" t="s">
        <v>4571</v>
      </c>
      <c r="AB7676" s="222"/>
      <c r="AC7676" s="222"/>
      <c r="AD7676" s="222"/>
      <c r="AE7676" s="222"/>
      <c r="AF7676" s="222"/>
      <c r="AG7676" s="222"/>
      <c r="AH7676" s="222"/>
      <c r="AI7676" s="222"/>
      <c r="AJ7676" s="222"/>
      <c r="AK7676" s="222"/>
      <c r="AL7676" s="224">
        <v>451755000</v>
      </c>
      <c r="AM7676" s="224"/>
      <c r="AN7676" s="224"/>
      <c r="AO7676" s="224"/>
      <c r="AP7676" s="224"/>
      <c r="AQ7676" s="222"/>
      <c r="AR7676" s="222"/>
      <c r="AS7676" s="222"/>
      <c r="AT7676" s="224">
        <v>451755000</v>
      </c>
      <c r="AU7676" s="222"/>
      <c r="AV7676" s="222"/>
      <c r="AW7676" s="222"/>
      <c r="AX7676" s="222"/>
      <c r="AY7676" s="227">
        <v>2.5342465753424701</v>
      </c>
      <c r="AZ7676" s="225" t="s">
        <v>169</v>
      </c>
      <c r="BA7676" s="227">
        <v>1.3689</v>
      </c>
      <c r="BB7676" s="222"/>
      <c r="BC7676" s="222"/>
      <c r="BD7676" s="222"/>
      <c r="BE7676" s="222"/>
      <c r="BF7676" s="222"/>
      <c r="BG7676" s="222"/>
      <c r="BH7676" s="222"/>
      <c r="BI7676" s="222"/>
      <c r="BJ7676" s="222"/>
      <c r="BK7676" s="222"/>
      <c r="BL7676" s="222"/>
      <c r="BM7676" s="222"/>
      <c r="BN7676" s="228" t="s">
        <v>4578</v>
      </c>
      <c r="BO7676" s="58" t="str">
        <f t="shared" si="119"/>
        <v>境内资产</v>
      </c>
      <c r="BP7676" s="58" t="str">
        <f>IF(M7676="",VLOOKUP(D7676,Sheet4!$A$1:$B$92,2,0),VLOOKUP(Q7676,Sheet4!$A$1:$B$92,2,0))</f>
        <v>企业债券</v>
      </c>
    </row>
    <row r="7677" spans="1:68" ht="15">
      <c r="A7677" s="223" t="s">
        <v>5048</v>
      </c>
      <c r="B7677" s="222" t="s">
        <v>5049</v>
      </c>
      <c r="C7677" s="269" t="s">
        <v>124</v>
      </c>
      <c r="D7677" s="269" t="s">
        <v>151</v>
      </c>
      <c r="E7677" s="223" t="s">
        <v>5050</v>
      </c>
      <c r="F7677" s="222" t="s">
        <v>5051</v>
      </c>
      <c r="G7677" s="224">
        <v>2300000</v>
      </c>
      <c r="H7677" s="329">
        <v>230000000</v>
      </c>
      <c r="I7677" s="329">
        <v>228873000</v>
      </c>
      <c r="J7677" s="224">
        <v>6629671.2300000004</v>
      </c>
      <c r="K7677" s="224">
        <v>0</v>
      </c>
      <c r="L7677" s="223" t="s">
        <v>4489</v>
      </c>
      <c r="M7677" s="223"/>
      <c r="N7677" s="222"/>
      <c r="O7677" s="223"/>
      <c r="P7677" s="222"/>
      <c r="Q7677" s="222"/>
      <c r="R7677" s="222"/>
      <c r="S7677" s="222"/>
      <c r="T7677" s="224"/>
      <c r="U7677" s="224"/>
      <c r="V7677" s="224"/>
      <c r="W7677" s="222"/>
      <c r="X7677" s="222"/>
      <c r="Y7677" s="222"/>
      <c r="Z7677" s="225" t="s">
        <v>4571</v>
      </c>
      <c r="AA7677" s="229" t="s">
        <v>4571</v>
      </c>
      <c r="AB7677" s="222"/>
      <c r="AC7677" s="222"/>
      <c r="AD7677" s="222"/>
      <c r="AE7677" s="222"/>
      <c r="AF7677" s="222"/>
      <c r="AG7677" s="222"/>
      <c r="AH7677" s="222"/>
      <c r="AI7677" s="222"/>
      <c r="AJ7677" s="222"/>
      <c r="AK7677" s="222"/>
      <c r="AL7677" s="224">
        <v>228873000</v>
      </c>
      <c r="AM7677" s="224"/>
      <c r="AN7677" s="224"/>
      <c r="AO7677" s="224"/>
      <c r="AP7677" s="224"/>
      <c r="AQ7677" s="222"/>
      <c r="AR7677" s="222"/>
      <c r="AS7677" s="222"/>
      <c r="AT7677" s="224">
        <v>228873000</v>
      </c>
      <c r="AU7677" s="222"/>
      <c r="AV7677" s="222"/>
      <c r="AW7677" s="222"/>
      <c r="AX7677" s="222"/>
      <c r="AY7677" s="227">
        <v>2.5452054794520498</v>
      </c>
      <c r="AZ7677" s="225" t="s">
        <v>84</v>
      </c>
      <c r="BA7677" s="227">
        <v>2.2284000000000002</v>
      </c>
      <c r="BB7677" s="222"/>
      <c r="BC7677" s="222"/>
      <c r="BD7677" s="222"/>
      <c r="BE7677" s="222"/>
      <c r="BF7677" s="222"/>
      <c r="BG7677" s="222"/>
      <c r="BH7677" s="222"/>
      <c r="BI7677" s="222"/>
      <c r="BJ7677" s="222"/>
      <c r="BK7677" s="222"/>
      <c r="BL7677" s="222"/>
      <c r="BM7677" s="222"/>
      <c r="BN7677" s="228" t="s">
        <v>4578</v>
      </c>
      <c r="BO7677" s="58" t="str">
        <f t="shared" si="119"/>
        <v>境内资产</v>
      </c>
      <c r="BP7677" s="58" t="str">
        <f>IF(M7677="",VLOOKUP(D7677,Sheet4!$A$1:$B$92,2,0),VLOOKUP(Q7677,Sheet4!$A$1:$B$92,2,0))</f>
        <v>企业债券</v>
      </c>
    </row>
    <row r="7678" spans="1:68" ht="15">
      <c r="A7678" s="223" t="s">
        <v>5052</v>
      </c>
      <c r="B7678" s="222" t="s">
        <v>5053</v>
      </c>
      <c r="C7678" s="269" t="s">
        <v>124</v>
      </c>
      <c r="D7678" s="269" t="s">
        <v>151</v>
      </c>
      <c r="E7678" s="223" t="s">
        <v>5054</v>
      </c>
      <c r="F7678" s="222" t="s">
        <v>127</v>
      </c>
      <c r="G7678" s="224">
        <v>3800000</v>
      </c>
      <c r="H7678" s="329">
        <v>380000000</v>
      </c>
      <c r="I7678" s="329">
        <v>381900000</v>
      </c>
      <c r="J7678" s="224">
        <v>10822191.779999999</v>
      </c>
      <c r="K7678" s="224">
        <v>0</v>
      </c>
      <c r="L7678" s="223" t="s">
        <v>4489</v>
      </c>
      <c r="M7678" s="223"/>
      <c r="N7678" s="222"/>
      <c r="O7678" s="223"/>
      <c r="P7678" s="222"/>
      <c r="Q7678" s="222"/>
      <c r="R7678" s="222"/>
      <c r="S7678" s="222"/>
      <c r="T7678" s="224"/>
      <c r="U7678" s="224"/>
      <c r="V7678" s="224"/>
      <c r="W7678" s="222"/>
      <c r="X7678" s="222"/>
      <c r="Y7678" s="222"/>
      <c r="Z7678" s="225" t="s">
        <v>4571</v>
      </c>
      <c r="AA7678" s="229" t="s">
        <v>4571</v>
      </c>
      <c r="AB7678" s="222"/>
      <c r="AC7678" s="222"/>
      <c r="AD7678" s="222"/>
      <c r="AE7678" s="222"/>
      <c r="AF7678" s="222"/>
      <c r="AG7678" s="222"/>
      <c r="AH7678" s="222"/>
      <c r="AI7678" s="222"/>
      <c r="AJ7678" s="222"/>
      <c r="AK7678" s="222"/>
      <c r="AL7678" s="224">
        <v>381900000</v>
      </c>
      <c r="AM7678" s="224"/>
      <c r="AN7678" s="224"/>
      <c r="AO7678" s="224"/>
      <c r="AP7678" s="224"/>
      <c r="AQ7678" s="222"/>
      <c r="AR7678" s="222"/>
      <c r="AS7678" s="222"/>
      <c r="AT7678" s="224">
        <v>381900000</v>
      </c>
      <c r="AU7678" s="222"/>
      <c r="AV7678" s="222"/>
      <c r="AW7678" s="222"/>
      <c r="AX7678" s="222"/>
      <c r="AY7678" s="227">
        <v>2.5506849315068498</v>
      </c>
      <c r="AZ7678" s="225" t="s">
        <v>84</v>
      </c>
      <c r="BA7678" s="227">
        <v>1.4107000000000001</v>
      </c>
      <c r="BB7678" s="222"/>
      <c r="BC7678" s="222"/>
      <c r="BD7678" s="222"/>
      <c r="BE7678" s="222"/>
      <c r="BF7678" s="222"/>
      <c r="BG7678" s="222"/>
      <c r="BH7678" s="222"/>
      <c r="BI7678" s="222"/>
      <c r="BJ7678" s="222"/>
      <c r="BK7678" s="222"/>
      <c r="BL7678" s="222"/>
      <c r="BM7678" s="222"/>
      <c r="BN7678" s="228" t="s">
        <v>4578</v>
      </c>
      <c r="BO7678" s="58" t="str">
        <f t="shared" si="119"/>
        <v>境内资产</v>
      </c>
      <c r="BP7678" s="58" t="str">
        <f>IF(M7678="",VLOOKUP(D7678,Sheet4!$A$1:$B$92,2,0),VLOOKUP(Q7678,Sheet4!$A$1:$B$92,2,0))</f>
        <v>企业债券</v>
      </c>
    </row>
    <row r="7679" spans="1:68" ht="15">
      <c r="A7679" s="223" t="s">
        <v>5055</v>
      </c>
      <c r="B7679" s="222" t="s">
        <v>5056</v>
      </c>
      <c r="C7679" s="269" t="s">
        <v>124</v>
      </c>
      <c r="D7679" s="269" t="s">
        <v>151</v>
      </c>
      <c r="E7679" s="223" t="s">
        <v>5057</v>
      </c>
      <c r="F7679" s="222" t="s">
        <v>655</v>
      </c>
      <c r="G7679" s="224">
        <v>4000000</v>
      </c>
      <c r="H7679" s="329">
        <v>400000000</v>
      </c>
      <c r="I7679" s="329">
        <v>421440000</v>
      </c>
      <c r="J7679" s="224">
        <v>10717808.220000001</v>
      </c>
      <c r="K7679" s="224">
        <v>0</v>
      </c>
      <c r="L7679" s="223" t="s">
        <v>4489</v>
      </c>
      <c r="M7679" s="223"/>
      <c r="N7679" s="222"/>
      <c r="O7679" s="223"/>
      <c r="P7679" s="222"/>
      <c r="Q7679" s="222"/>
      <c r="R7679" s="222"/>
      <c r="S7679" s="222"/>
      <c r="T7679" s="224"/>
      <c r="U7679" s="224"/>
      <c r="V7679" s="224"/>
      <c r="W7679" s="222"/>
      <c r="X7679" s="222"/>
      <c r="Y7679" s="222"/>
      <c r="Z7679" s="225" t="s">
        <v>4571</v>
      </c>
      <c r="AA7679" s="229" t="s">
        <v>4571</v>
      </c>
      <c r="AB7679" s="222"/>
      <c r="AC7679" s="222"/>
      <c r="AD7679" s="222"/>
      <c r="AE7679" s="222"/>
      <c r="AF7679" s="222"/>
      <c r="AG7679" s="222"/>
      <c r="AH7679" s="222"/>
      <c r="AI7679" s="222"/>
      <c r="AJ7679" s="222"/>
      <c r="AK7679" s="222"/>
      <c r="AL7679" s="224">
        <v>421440000</v>
      </c>
      <c r="AM7679" s="224"/>
      <c r="AN7679" s="224"/>
      <c r="AO7679" s="224"/>
      <c r="AP7679" s="224"/>
      <c r="AQ7679" s="222"/>
      <c r="AR7679" s="222"/>
      <c r="AS7679" s="222"/>
      <c r="AT7679" s="224">
        <v>421440000</v>
      </c>
      <c r="AU7679" s="222"/>
      <c r="AV7679" s="222"/>
      <c r="AW7679" s="222"/>
      <c r="AX7679" s="222"/>
      <c r="AY7679" s="227">
        <v>2.5561643835616401</v>
      </c>
      <c r="AZ7679" s="225" t="s">
        <v>74</v>
      </c>
      <c r="BA7679" s="227">
        <v>2.3109000000000002</v>
      </c>
      <c r="BB7679" s="222"/>
      <c r="BC7679" s="222"/>
      <c r="BD7679" s="222"/>
      <c r="BE7679" s="222"/>
      <c r="BF7679" s="222"/>
      <c r="BG7679" s="222"/>
      <c r="BH7679" s="222"/>
      <c r="BI7679" s="222"/>
      <c r="BJ7679" s="222"/>
      <c r="BK7679" s="222"/>
      <c r="BL7679" s="222"/>
      <c r="BM7679" s="222"/>
      <c r="BN7679" s="228" t="s">
        <v>4578</v>
      </c>
      <c r="BO7679" s="58" t="str">
        <f t="shared" si="119"/>
        <v>境内资产</v>
      </c>
      <c r="BP7679" s="58" t="str">
        <f>IF(M7679="",VLOOKUP(D7679,Sheet4!$A$1:$B$92,2,0),VLOOKUP(Q7679,Sheet4!$A$1:$B$92,2,0))</f>
        <v>企业债券</v>
      </c>
    </row>
    <row r="7680" spans="1:68" ht="15">
      <c r="A7680" s="223" t="s">
        <v>5058</v>
      </c>
      <c r="B7680" s="222" t="s">
        <v>5059</v>
      </c>
      <c r="C7680" s="269" t="s">
        <v>124</v>
      </c>
      <c r="D7680" s="269" t="s">
        <v>151</v>
      </c>
      <c r="E7680" s="223" t="s">
        <v>5060</v>
      </c>
      <c r="F7680" s="222" t="s">
        <v>5061</v>
      </c>
      <c r="G7680" s="224">
        <v>700000</v>
      </c>
      <c r="H7680" s="329">
        <v>70000000</v>
      </c>
      <c r="I7680" s="329">
        <v>71484000</v>
      </c>
      <c r="J7680" s="224">
        <v>1818082.19</v>
      </c>
      <c r="K7680" s="224">
        <v>0</v>
      </c>
      <c r="L7680" s="223" t="s">
        <v>4489</v>
      </c>
      <c r="M7680" s="223"/>
      <c r="N7680" s="222"/>
      <c r="O7680" s="223"/>
      <c r="P7680" s="222"/>
      <c r="Q7680" s="222"/>
      <c r="R7680" s="222"/>
      <c r="S7680" s="222"/>
      <c r="T7680" s="224"/>
      <c r="U7680" s="224"/>
      <c r="V7680" s="224"/>
      <c r="W7680" s="222"/>
      <c r="X7680" s="222"/>
      <c r="Y7680" s="222"/>
      <c r="Z7680" s="225" t="s">
        <v>4571</v>
      </c>
      <c r="AA7680" s="229" t="s">
        <v>4571</v>
      </c>
      <c r="AB7680" s="222"/>
      <c r="AC7680" s="222"/>
      <c r="AD7680" s="222"/>
      <c r="AE7680" s="222"/>
      <c r="AF7680" s="222"/>
      <c r="AG7680" s="222"/>
      <c r="AH7680" s="222"/>
      <c r="AI7680" s="222"/>
      <c r="AJ7680" s="222"/>
      <c r="AK7680" s="222"/>
      <c r="AL7680" s="224">
        <v>71484000</v>
      </c>
      <c r="AM7680" s="224"/>
      <c r="AN7680" s="224"/>
      <c r="AO7680" s="224"/>
      <c r="AP7680" s="224"/>
      <c r="AQ7680" s="222"/>
      <c r="AR7680" s="222"/>
      <c r="AS7680" s="222"/>
      <c r="AT7680" s="224">
        <v>71484000</v>
      </c>
      <c r="AU7680" s="222"/>
      <c r="AV7680" s="222"/>
      <c r="AW7680" s="222"/>
      <c r="AX7680" s="222"/>
      <c r="AY7680" s="227">
        <v>2.56986301369863</v>
      </c>
      <c r="AZ7680" s="225" t="s">
        <v>84</v>
      </c>
      <c r="BA7680" s="227">
        <v>2.2917000000000001</v>
      </c>
      <c r="BB7680" s="222"/>
      <c r="BC7680" s="222"/>
      <c r="BD7680" s="222"/>
      <c r="BE7680" s="222"/>
      <c r="BF7680" s="222"/>
      <c r="BG7680" s="222"/>
      <c r="BH7680" s="222"/>
      <c r="BI7680" s="222"/>
      <c r="BJ7680" s="222"/>
      <c r="BK7680" s="222"/>
      <c r="BL7680" s="222"/>
      <c r="BM7680" s="222"/>
      <c r="BN7680" s="228" t="s">
        <v>4578</v>
      </c>
      <c r="BO7680" s="58" t="str">
        <f t="shared" si="119"/>
        <v>境内资产</v>
      </c>
      <c r="BP7680" s="58" t="str">
        <f>IF(M7680="",VLOOKUP(D7680,Sheet4!$A$1:$B$92,2,0),VLOOKUP(Q7680,Sheet4!$A$1:$B$92,2,0))</f>
        <v>企业债券</v>
      </c>
    </row>
    <row r="7681" spans="1:68" ht="15">
      <c r="A7681" s="223" t="s">
        <v>5062</v>
      </c>
      <c r="B7681" s="222" t="s">
        <v>5063</v>
      </c>
      <c r="C7681" s="269" t="s">
        <v>124</v>
      </c>
      <c r="D7681" s="269" t="s">
        <v>151</v>
      </c>
      <c r="E7681" s="223" t="s">
        <v>5064</v>
      </c>
      <c r="F7681" s="222" t="s">
        <v>5065</v>
      </c>
      <c r="G7681" s="224">
        <v>1500000</v>
      </c>
      <c r="H7681" s="329">
        <v>150000000</v>
      </c>
      <c r="I7681" s="329">
        <v>150795000</v>
      </c>
      <c r="J7681" s="224">
        <v>4086986.3</v>
      </c>
      <c r="K7681" s="224">
        <v>0</v>
      </c>
      <c r="L7681" s="223" t="s">
        <v>4489</v>
      </c>
      <c r="M7681" s="223"/>
      <c r="N7681" s="222"/>
      <c r="O7681" s="223"/>
      <c r="P7681" s="222"/>
      <c r="Q7681" s="222"/>
      <c r="R7681" s="222"/>
      <c r="S7681" s="222"/>
      <c r="T7681" s="224"/>
      <c r="U7681" s="224"/>
      <c r="V7681" s="224"/>
      <c r="W7681" s="222"/>
      <c r="X7681" s="222"/>
      <c r="Y7681" s="222"/>
      <c r="Z7681" s="225" t="s">
        <v>4571</v>
      </c>
      <c r="AA7681" s="229" t="s">
        <v>4571</v>
      </c>
      <c r="AB7681" s="222"/>
      <c r="AC7681" s="222"/>
      <c r="AD7681" s="222"/>
      <c r="AE7681" s="222"/>
      <c r="AF7681" s="222"/>
      <c r="AG7681" s="222"/>
      <c r="AH7681" s="222"/>
      <c r="AI7681" s="222"/>
      <c r="AJ7681" s="222"/>
      <c r="AK7681" s="222"/>
      <c r="AL7681" s="224">
        <v>150795000</v>
      </c>
      <c r="AM7681" s="224"/>
      <c r="AN7681" s="224"/>
      <c r="AO7681" s="224"/>
      <c r="AP7681" s="224"/>
      <c r="AQ7681" s="222"/>
      <c r="AR7681" s="222"/>
      <c r="AS7681" s="222"/>
      <c r="AT7681" s="224">
        <v>150795000</v>
      </c>
      <c r="AU7681" s="222"/>
      <c r="AV7681" s="222"/>
      <c r="AW7681" s="222"/>
      <c r="AX7681" s="222"/>
      <c r="AY7681" s="227">
        <v>4.5835616438356199</v>
      </c>
      <c r="AZ7681" s="225" t="s">
        <v>74</v>
      </c>
      <c r="BA7681" s="227">
        <v>2.2656000000000001</v>
      </c>
      <c r="BB7681" s="222"/>
      <c r="BC7681" s="222"/>
      <c r="BD7681" s="222"/>
      <c r="BE7681" s="222"/>
      <c r="BF7681" s="222"/>
      <c r="BG7681" s="222"/>
      <c r="BH7681" s="222"/>
      <c r="BI7681" s="222"/>
      <c r="BJ7681" s="222"/>
      <c r="BK7681" s="222"/>
      <c r="BL7681" s="222"/>
      <c r="BM7681" s="222"/>
      <c r="BN7681" s="228" t="s">
        <v>4578</v>
      </c>
      <c r="BO7681" s="58" t="str">
        <f t="shared" si="119"/>
        <v>境内资产</v>
      </c>
      <c r="BP7681" s="58" t="str">
        <f>IF(M7681="",VLOOKUP(D7681,Sheet4!$A$1:$B$92,2,0),VLOOKUP(Q7681,Sheet4!$A$1:$B$92,2,0))</f>
        <v>企业债券</v>
      </c>
    </row>
    <row r="7682" spans="1:68" ht="15">
      <c r="A7682" s="223" t="s">
        <v>5066</v>
      </c>
      <c r="B7682" s="222" t="s">
        <v>5067</v>
      </c>
      <c r="C7682" s="269" t="s">
        <v>124</v>
      </c>
      <c r="D7682" s="269" t="s">
        <v>151</v>
      </c>
      <c r="E7682" s="223" t="s">
        <v>5068</v>
      </c>
      <c r="F7682" s="222" t="s">
        <v>5069</v>
      </c>
      <c r="G7682" s="224">
        <v>1050000</v>
      </c>
      <c r="H7682" s="329">
        <v>105000000</v>
      </c>
      <c r="I7682" s="329">
        <v>105367500</v>
      </c>
      <c r="J7682" s="224">
        <v>2595110.96</v>
      </c>
      <c r="K7682" s="224">
        <v>0</v>
      </c>
      <c r="L7682" s="223" t="s">
        <v>4489</v>
      </c>
      <c r="M7682" s="223"/>
      <c r="N7682" s="222"/>
      <c r="O7682" s="223"/>
      <c r="P7682" s="222"/>
      <c r="Q7682" s="222"/>
      <c r="R7682" s="222"/>
      <c r="S7682" s="222"/>
      <c r="T7682" s="224"/>
      <c r="U7682" s="224"/>
      <c r="V7682" s="224"/>
      <c r="W7682" s="222"/>
      <c r="X7682" s="222"/>
      <c r="Y7682" s="222"/>
      <c r="Z7682" s="225" t="s">
        <v>4571</v>
      </c>
      <c r="AA7682" s="229" t="s">
        <v>4571</v>
      </c>
      <c r="AB7682" s="222"/>
      <c r="AC7682" s="222"/>
      <c r="AD7682" s="222"/>
      <c r="AE7682" s="222"/>
      <c r="AF7682" s="222"/>
      <c r="AG7682" s="222"/>
      <c r="AH7682" s="222"/>
      <c r="AI7682" s="222"/>
      <c r="AJ7682" s="222"/>
      <c r="AK7682" s="222"/>
      <c r="AL7682" s="224">
        <v>105367500</v>
      </c>
      <c r="AM7682" s="224"/>
      <c r="AN7682" s="224"/>
      <c r="AO7682" s="224"/>
      <c r="AP7682" s="224"/>
      <c r="AQ7682" s="222"/>
      <c r="AR7682" s="222"/>
      <c r="AS7682" s="222"/>
      <c r="AT7682" s="224">
        <v>105367500</v>
      </c>
      <c r="AU7682" s="222"/>
      <c r="AV7682" s="222"/>
      <c r="AW7682" s="222"/>
      <c r="AX7682" s="222"/>
      <c r="AY7682" s="227">
        <v>4.6219178082191803</v>
      </c>
      <c r="AZ7682" s="225" t="s">
        <v>74</v>
      </c>
      <c r="BA7682" s="227">
        <v>2.3003</v>
      </c>
      <c r="BB7682" s="222"/>
      <c r="BC7682" s="222"/>
      <c r="BD7682" s="222"/>
      <c r="BE7682" s="222"/>
      <c r="BF7682" s="222"/>
      <c r="BG7682" s="222"/>
      <c r="BH7682" s="222"/>
      <c r="BI7682" s="222"/>
      <c r="BJ7682" s="222"/>
      <c r="BK7682" s="222"/>
      <c r="BL7682" s="222"/>
      <c r="BM7682" s="222"/>
      <c r="BN7682" s="228" t="s">
        <v>4578</v>
      </c>
      <c r="BO7682" s="58" t="str">
        <f t="shared" si="119"/>
        <v>境内资产</v>
      </c>
      <c r="BP7682" s="58" t="str">
        <f>IF(M7682="",VLOOKUP(D7682,Sheet4!$A$1:$B$92,2,0),VLOOKUP(Q7682,Sheet4!$A$1:$B$92,2,0))</f>
        <v>企业债券</v>
      </c>
    </row>
    <row r="7683" spans="1:68" ht="15">
      <c r="A7683" s="223" t="s">
        <v>5070</v>
      </c>
      <c r="B7683" s="222" t="s">
        <v>5071</v>
      </c>
      <c r="C7683" s="269" t="s">
        <v>124</v>
      </c>
      <c r="D7683" s="269" t="s">
        <v>151</v>
      </c>
      <c r="E7683" s="223" t="s">
        <v>5072</v>
      </c>
      <c r="F7683" s="222" t="s">
        <v>5073</v>
      </c>
      <c r="G7683" s="224">
        <v>2600000</v>
      </c>
      <c r="H7683" s="329">
        <v>260000000</v>
      </c>
      <c r="I7683" s="329">
        <v>261196000</v>
      </c>
      <c r="J7683" s="224">
        <v>7788602.7400000002</v>
      </c>
      <c r="K7683" s="224">
        <v>0</v>
      </c>
      <c r="L7683" s="223" t="s">
        <v>4489</v>
      </c>
      <c r="M7683" s="223"/>
      <c r="N7683" s="222"/>
      <c r="O7683" s="223"/>
      <c r="P7683" s="222"/>
      <c r="Q7683" s="222"/>
      <c r="R7683" s="222"/>
      <c r="S7683" s="222"/>
      <c r="T7683" s="224"/>
      <c r="U7683" s="224"/>
      <c r="V7683" s="224"/>
      <c r="W7683" s="222"/>
      <c r="X7683" s="222"/>
      <c r="Y7683" s="222"/>
      <c r="Z7683" s="225" t="s">
        <v>4571</v>
      </c>
      <c r="AA7683" s="229" t="s">
        <v>4571</v>
      </c>
      <c r="AB7683" s="222"/>
      <c r="AC7683" s="222"/>
      <c r="AD7683" s="222"/>
      <c r="AE7683" s="222"/>
      <c r="AF7683" s="222"/>
      <c r="AG7683" s="222"/>
      <c r="AH7683" s="222"/>
      <c r="AI7683" s="222"/>
      <c r="AJ7683" s="222"/>
      <c r="AK7683" s="222"/>
      <c r="AL7683" s="224">
        <v>261196000</v>
      </c>
      <c r="AM7683" s="224"/>
      <c r="AN7683" s="224"/>
      <c r="AO7683" s="224"/>
      <c r="AP7683" s="224"/>
      <c r="AQ7683" s="222"/>
      <c r="AR7683" s="222"/>
      <c r="AS7683" s="222"/>
      <c r="AT7683" s="224">
        <v>261196000</v>
      </c>
      <c r="AU7683" s="222"/>
      <c r="AV7683" s="222"/>
      <c r="AW7683" s="222"/>
      <c r="AX7683" s="222"/>
      <c r="AY7683" s="227">
        <v>4.61369863013699</v>
      </c>
      <c r="AZ7683" s="225" t="s">
        <v>84</v>
      </c>
      <c r="BA7683" s="227">
        <v>1.4393</v>
      </c>
      <c r="BB7683" s="222"/>
      <c r="BC7683" s="222"/>
      <c r="BD7683" s="222"/>
      <c r="BE7683" s="222"/>
      <c r="BF7683" s="222"/>
      <c r="BG7683" s="222"/>
      <c r="BH7683" s="222"/>
      <c r="BI7683" s="222"/>
      <c r="BJ7683" s="222"/>
      <c r="BK7683" s="222"/>
      <c r="BL7683" s="222"/>
      <c r="BM7683" s="222"/>
      <c r="BN7683" s="228" t="s">
        <v>4578</v>
      </c>
      <c r="BO7683" s="58" t="str">
        <f t="shared" ref="BO7683:BO7746" si="120">IF(LEFT(D7683,2)="境外","境外资产","境内资产")</f>
        <v>境内资产</v>
      </c>
      <c r="BP7683" s="58" t="str">
        <f>IF(M7683="",VLOOKUP(D7683,Sheet4!$A$1:$B$92,2,0),VLOOKUP(Q7683,Sheet4!$A$1:$B$92,2,0))</f>
        <v>企业债券</v>
      </c>
    </row>
    <row r="7684" spans="1:68" ht="15">
      <c r="A7684" s="223" t="s">
        <v>5074</v>
      </c>
      <c r="B7684" s="222" t="s">
        <v>5075</v>
      </c>
      <c r="C7684" s="269" t="s">
        <v>124</v>
      </c>
      <c r="D7684" s="269" t="s">
        <v>151</v>
      </c>
      <c r="E7684" s="223" t="s">
        <v>5076</v>
      </c>
      <c r="F7684" s="222" t="s">
        <v>5077</v>
      </c>
      <c r="G7684" s="224">
        <v>200000</v>
      </c>
      <c r="H7684" s="329">
        <v>20000000</v>
      </c>
      <c r="I7684" s="329">
        <v>20098000</v>
      </c>
      <c r="J7684" s="224">
        <v>487945.21</v>
      </c>
      <c r="K7684" s="224">
        <v>0</v>
      </c>
      <c r="L7684" s="223" t="s">
        <v>4489</v>
      </c>
      <c r="M7684" s="223"/>
      <c r="N7684" s="222"/>
      <c r="O7684" s="223"/>
      <c r="P7684" s="222"/>
      <c r="Q7684" s="222"/>
      <c r="R7684" s="222"/>
      <c r="S7684" s="222"/>
      <c r="T7684" s="224"/>
      <c r="U7684" s="224"/>
      <c r="V7684" s="224"/>
      <c r="W7684" s="222"/>
      <c r="X7684" s="222"/>
      <c r="Y7684" s="222"/>
      <c r="Z7684" s="225" t="s">
        <v>4571</v>
      </c>
      <c r="AA7684" s="229" t="s">
        <v>4571</v>
      </c>
      <c r="AB7684" s="222"/>
      <c r="AC7684" s="222"/>
      <c r="AD7684" s="222"/>
      <c r="AE7684" s="222"/>
      <c r="AF7684" s="222"/>
      <c r="AG7684" s="222"/>
      <c r="AH7684" s="222"/>
      <c r="AI7684" s="222"/>
      <c r="AJ7684" s="222"/>
      <c r="AK7684" s="222"/>
      <c r="AL7684" s="224">
        <v>20098000</v>
      </c>
      <c r="AM7684" s="224"/>
      <c r="AN7684" s="224"/>
      <c r="AO7684" s="224"/>
      <c r="AP7684" s="224"/>
      <c r="AQ7684" s="222"/>
      <c r="AR7684" s="222"/>
      <c r="AS7684" s="222"/>
      <c r="AT7684" s="224">
        <v>20098000</v>
      </c>
      <c r="AU7684" s="222"/>
      <c r="AV7684" s="222"/>
      <c r="AW7684" s="222"/>
      <c r="AX7684" s="222"/>
      <c r="AY7684" s="227">
        <v>4.6273972602739697</v>
      </c>
      <c r="AZ7684" s="225" t="s">
        <v>74</v>
      </c>
      <c r="BA7684" s="227">
        <v>2.3064</v>
      </c>
      <c r="BB7684" s="222"/>
      <c r="BC7684" s="222"/>
      <c r="BD7684" s="222"/>
      <c r="BE7684" s="222"/>
      <c r="BF7684" s="222"/>
      <c r="BG7684" s="222"/>
      <c r="BH7684" s="222"/>
      <c r="BI7684" s="222"/>
      <c r="BJ7684" s="222"/>
      <c r="BK7684" s="222"/>
      <c r="BL7684" s="222"/>
      <c r="BM7684" s="222"/>
      <c r="BN7684" s="228" t="s">
        <v>4578</v>
      </c>
      <c r="BO7684" s="58" t="str">
        <f t="shared" si="120"/>
        <v>境内资产</v>
      </c>
      <c r="BP7684" s="58" t="str">
        <f>IF(M7684="",VLOOKUP(D7684,Sheet4!$A$1:$B$92,2,0),VLOOKUP(Q7684,Sheet4!$A$1:$B$92,2,0))</f>
        <v>企业债券</v>
      </c>
    </row>
    <row r="7685" spans="1:68" ht="15">
      <c r="A7685" s="223" t="s">
        <v>5078</v>
      </c>
      <c r="B7685" s="222" t="s">
        <v>5079</v>
      </c>
      <c r="C7685" s="269" t="s">
        <v>124</v>
      </c>
      <c r="D7685" s="269" t="s">
        <v>151</v>
      </c>
      <c r="E7685" s="223" t="s">
        <v>5080</v>
      </c>
      <c r="F7685" s="222" t="s">
        <v>5081</v>
      </c>
      <c r="G7685" s="224">
        <v>1500000</v>
      </c>
      <c r="H7685" s="329">
        <v>150000000</v>
      </c>
      <c r="I7685" s="329">
        <v>149775000</v>
      </c>
      <c r="J7685" s="224">
        <v>3363287.67</v>
      </c>
      <c r="K7685" s="224">
        <v>0</v>
      </c>
      <c r="L7685" s="223" t="s">
        <v>4489</v>
      </c>
      <c r="M7685" s="223"/>
      <c r="N7685" s="222"/>
      <c r="O7685" s="223"/>
      <c r="P7685" s="222"/>
      <c r="Q7685" s="222"/>
      <c r="R7685" s="222"/>
      <c r="S7685" s="222"/>
      <c r="T7685" s="224"/>
      <c r="U7685" s="224"/>
      <c r="V7685" s="224"/>
      <c r="W7685" s="222"/>
      <c r="X7685" s="222"/>
      <c r="Y7685" s="222"/>
      <c r="Z7685" s="225" t="s">
        <v>4571</v>
      </c>
      <c r="AA7685" s="229" t="s">
        <v>4571</v>
      </c>
      <c r="AB7685" s="222"/>
      <c r="AC7685" s="222"/>
      <c r="AD7685" s="222"/>
      <c r="AE7685" s="222"/>
      <c r="AF7685" s="222"/>
      <c r="AG7685" s="222"/>
      <c r="AH7685" s="222"/>
      <c r="AI7685" s="222"/>
      <c r="AJ7685" s="222"/>
      <c r="AK7685" s="222"/>
      <c r="AL7685" s="224">
        <v>149775000</v>
      </c>
      <c r="AM7685" s="224"/>
      <c r="AN7685" s="224"/>
      <c r="AO7685" s="224"/>
      <c r="AP7685" s="224"/>
      <c r="AQ7685" s="222"/>
      <c r="AR7685" s="222"/>
      <c r="AS7685" s="222"/>
      <c r="AT7685" s="224">
        <v>149775000</v>
      </c>
      <c r="AU7685" s="222"/>
      <c r="AV7685" s="222"/>
      <c r="AW7685" s="222"/>
      <c r="AX7685" s="222"/>
      <c r="AY7685" s="227">
        <v>1.64109589041096</v>
      </c>
      <c r="AZ7685" s="225" t="s">
        <v>84</v>
      </c>
      <c r="BA7685" s="227">
        <v>1.4919</v>
      </c>
      <c r="BB7685" s="222"/>
      <c r="BC7685" s="222"/>
      <c r="BD7685" s="222"/>
      <c r="BE7685" s="222"/>
      <c r="BF7685" s="222"/>
      <c r="BG7685" s="222"/>
      <c r="BH7685" s="222"/>
      <c r="BI7685" s="222"/>
      <c r="BJ7685" s="222"/>
      <c r="BK7685" s="222"/>
      <c r="BL7685" s="222"/>
      <c r="BM7685" s="222"/>
      <c r="BN7685" s="228" t="s">
        <v>4578</v>
      </c>
      <c r="BO7685" s="58" t="str">
        <f t="shared" si="120"/>
        <v>境内资产</v>
      </c>
      <c r="BP7685" s="58" t="str">
        <f>IF(M7685="",VLOOKUP(D7685,Sheet4!$A$1:$B$92,2,0),VLOOKUP(Q7685,Sheet4!$A$1:$B$92,2,0))</f>
        <v>企业债券</v>
      </c>
    </row>
    <row r="7686" spans="1:68" ht="15">
      <c r="A7686" s="223" t="s">
        <v>5082</v>
      </c>
      <c r="B7686" s="222" t="s">
        <v>5083</v>
      </c>
      <c r="C7686" s="269" t="s">
        <v>124</v>
      </c>
      <c r="D7686" s="269" t="s">
        <v>151</v>
      </c>
      <c r="E7686" s="223" t="s">
        <v>5084</v>
      </c>
      <c r="F7686" s="222" t="s">
        <v>5085</v>
      </c>
      <c r="G7686" s="224">
        <v>2100000</v>
      </c>
      <c r="H7686" s="329">
        <v>210000000</v>
      </c>
      <c r="I7686" s="329">
        <v>200193000</v>
      </c>
      <c r="J7686" s="224">
        <v>3093041.1</v>
      </c>
      <c r="K7686" s="224">
        <v>0</v>
      </c>
      <c r="L7686" s="223" t="s">
        <v>4489</v>
      </c>
      <c r="M7686" s="223"/>
      <c r="N7686" s="222"/>
      <c r="O7686" s="223"/>
      <c r="P7686" s="222"/>
      <c r="Q7686" s="222"/>
      <c r="R7686" s="222"/>
      <c r="S7686" s="222"/>
      <c r="T7686" s="224"/>
      <c r="U7686" s="224"/>
      <c r="V7686" s="224"/>
      <c r="W7686" s="222"/>
      <c r="X7686" s="222"/>
      <c r="Y7686" s="222"/>
      <c r="Z7686" s="225" t="s">
        <v>4571</v>
      </c>
      <c r="AA7686" s="229" t="s">
        <v>4571</v>
      </c>
      <c r="AB7686" s="222"/>
      <c r="AC7686" s="222"/>
      <c r="AD7686" s="222"/>
      <c r="AE7686" s="222"/>
      <c r="AF7686" s="222"/>
      <c r="AG7686" s="222"/>
      <c r="AH7686" s="222"/>
      <c r="AI7686" s="222"/>
      <c r="AJ7686" s="222"/>
      <c r="AK7686" s="222"/>
      <c r="AL7686" s="224">
        <v>200193000</v>
      </c>
      <c r="AM7686" s="224"/>
      <c r="AN7686" s="224"/>
      <c r="AO7686" s="224"/>
      <c r="AP7686" s="224"/>
      <c r="AQ7686" s="222"/>
      <c r="AR7686" s="222"/>
      <c r="AS7686" s="222"/>
      <c r="AT7686" s="224">
        <v>200193000</v>
      </c>
      <c r="AU7686" s="222"/>
      <c r="AV7686" s="222"/>
      <c r="AW7686" s="222"/>
      <c r="AX7686" s="222"/>
      <c r="AY7686" s="227">
        <v>4.7397260273972597</v>
      </c>
      <c r="AZ7686" s="225" t="s">
        <v>84</v>
      </c>
      <c r="BA7686" s="227">
        <v>2.4009</v>
      </c>
      <c r="BB7686" s="222"/>
      <c r="BC7686" s="222"/>
      <c r="BD7686" s="222"/>
      <c r="BE7686" s="222"/>
      <c r="BF7686" s="222"/>
      <c r="BG7686" s="222"/>
      <c r="BH7686" s="222"/>
      <c r="BI7686" s="222"/>
      <c r="BJ7686" s="222"/>
      <c r="BK7686" s="222"/>
      <c r="BL7686" s="222"/>
      <c r="BM7686" s="222"/>
      <c r="BN7686" s="228" t="s">
        <v>4578</v>
      </c>
      <c r="BO7686" s="58" t="str">
        <f t="shared" si="120"/>
        <v>境内资产</v>
      </c>
      <c r="BP7686" s="58" t="str">
        <f>IF(M7686="",VLOOKUP(D7686,Sheet4!$A$1:$B$92,2,0),VLOOKUP(Q7686,Sheet4!$A$1:$B$92,2,0))</f>
        <v>企业债券</v>
      </c>
    </row>
    <row r="7687" spans="1:68" ht="15">
      <c r="A7687" s="223" t="s">
        <v>5086</v>
      </c>
      <c r="B7687" s="222" t="s">
        <v>5087</v>
      </c>
      <c r="C7687" s="269" t="s">
        <v>124</v>
      </c>
      <c r="D7687" s="269" t="s">
        <v>151</v>
      </c>
      <c r="E7687" s="223" t="s">
        <v>5088</v>
      </c>
      <c r="F7687" s="222" t="s">
        <v>4474</v>
      </c>
      <c r="G7687" s="224">
        <v>1400000</v>
      </c>
      <c r="H7687" s="329">
        <v>140000000</v>
      </c>
      <c r="I7687" s="329">
        <v>142114000</v>
      </c>
      <c r="J7687" s="224">
        <v>2823013.7</v>
      </c>
      <c r="K7687" s="224">
        <v>0</v>
      </c>
      <c r="L7687" s="223" t="s">
        <v>4489</v>
      </c>
      <c r="M7687" s="223"/>
      <c r="N7687" s="222"/>
      <c r="O7687" s="223"/>
      <c r="P7687" s="222"/>
      <c r="Q7687" s="222"/>
      <c r="R7687" s="222"/>
      <c r="S7687" s="222"/>
      <c r="T7687" s="224"/>
      <c r="U7687" s="224"/>
      <c r="V7687" s="224"/>
      <c r="W7687" s="222"/>
      <c r="X7687" s="222"/>
      <c r="Y7687" s="222"/>
      <c r="Z7687" s="225" t="s">
        <v>4571</v>
      </c>
      <c r="AA7687" s="229" t="s">
        <v>4571</v>
      </c>
      <c r="AB7687" s="222"/>
      <c r="AC7687" s="222"/>
      <c r="AD7687" s="222"/>
      <c r="AE7687" s="222"/>
      <c r="AF7687" s="222"/>
      <c r="AG7687" s="222"/>
      <c r="AH7687" s="222"/>
      <c r="AI7687" s="222"/>
      <c r="AJ7687" s="222"/>
      <c r="AK7687" s="222"/>
      <c r="AL7687" s="224">
        <v>142114000</v>
      </c>
      <c r="AM7687" s="224"/>
      <c r="AN7687" s="224"/>
      <c r="AO7687" s="224"/>
      <c r="AP7687" s="224"/>
      <c r="AQ7687" s="222"/>
      <c r="AR7687" s="222"/>
      <c r="AS7687" s="222"/>
      <c r="AT7687" s="224">
        <v>142114000</v>
      </c>
      <c r="AU7687" s="222"/>
      <c r="AV7687" s="222"/>
      <c r="AW7687" s="222"/>
      <c r="AX7687" s="222"/>
      <c r="AY7687" s="227">
        <v>2.6876712328767098</v>
      </c>
      <c r="AZ7687" s="225" t="s">
        <v>84</v>
      </c>
      <c r="BA7687" s="227">
        <v>2.3782000000000001</v>
      </c>
      <c r="BB7687" s="222"/>
      <c r="BC7687" s="222"/>
      <c r="BD7687" s="222"/>
      <c r="BE7687" s="222"/>
      <c r="BF7687" s="222"/>
      <c r="BG7687" s="222"/>
      <c r="BH7687" s="222"/>
      <c r="BI7687" s="222"/>
      <c r="BJ7687" s="222"/>
      <c r="BK7687" s="222"/>
      <c r="BL7687" s="222"/>
      <c r="BM7687" s="222"/>
      <c r="BN7687" s="228" t="s">
        <v>4578</v>
      </c>
      <c r="BO7687" s="58" t="str">
        <f t="shared" si="120"/>
        <v>境内资产</v>
      </c>
      <c r="BP7687" s="58" t="str">
        <f>IF(M7687="",VLOOKUP(D7687,Sheet4!$A$1:$B$92,2,0),VLOOKUP(Q7687,Sheet4!$A$1:$B$92,2,0))</f>
        <v>企业债券</v>
      </c>
    </row>
    <row r="7688" spans="1:68" ht="15">
      <c r="A7688" s="223" t="s">
        <v>5089</v>
      </c>
      <c r="B7688" s="222" t="s">
        <v>5090</v>
      </c>
      <c r="C7688" s="269" t="s">
        <v>124</v>
      </c>
      <c r="D7688" s="269" t="s">
        <v>151</v>
      </c>
      <c r="E7688" s="223" t="s">
        <v>5091</v>
      </c>
      <c r="F7688" s="222" t="s">
        <v>5092</v>
      </c>
      <c r="G7688" s="224">
        <v>1200000</v>
      </c>
      <c r="H7688" s="329">
        <v>120000000</v>
      </c>
      <c r="I7688" s="329">
        <v>120036000</v>
      </c>
      <c r="J7688" s="224">
        <v>2329315.0699999998</v>
      </c>
      <c r="K7688" s="224">
        <v>0</v>
      </c>
      <c r="L7688" s="223" t="s">
        <v>4489</v>
      </c>
      <c r="M7688" s="223"/>
      <c r="N7688" s="222"/>
      <c r="O7688" s="223"/>
      <c r="P7688" s="222"/>
      <c r="Q7688" s="222"/>
      <c r="R7688" s="222"/>
      <c r="S7688" s="222"/>
      <c r="T7688" s="224"/>
      <c r="U7688" s="224"/>
      <c r="V7688" s="224"/>
      <c r="W7688" s="222"/>
      <c r="X7688" s="222"/>
      <c r="Y7688" s="222"/>
      <c r="Z7688" s="225" t="s">
        <v>4571</v>
      </c>
      <c r="AA7688" s="229" t="s">
        <v>4571</v>
      </c>
      <c r="AB7688" s="222"/>
      <c r="AC7688" s="222"/>
      <c r="AD7688" s="222"/>
      <c r="AE7688" s="222"/>
      <c r="AF7688" s="222"/>
      <c r="AG7688" s="222"/>
      <c r="AH7688" s="222"/>
      <c r="AI7688" s="222"/>
      <c r="AJ7688" s="222"/>
      <c r="AK7688" s="222"/>
      <c r="AL7688" s="224">
        <v>120036000</v>
      </c>
      <c r="AM7688" s="224"/>
      <c r="AN7688" s="224"/>
      <c r="AO7688" s="224"/>
      <c r="AP7688" s="224"/>
      <c r="AQ7688" s="222"/>
      <c r="AR7688" s="222"/>
      <c r="AS7688" s="222"/>
      <c r="AT7688" s="224">
        <v>120036000</v>
      </c>
      <c r="AU7688" s="222"/>
      <c r="AV7688" s="222"/>
      <c r="AW7688" s="222"/>
      <c r="AX7688" s="222"/>
      <c r="AY7688" s="227">
        <v>2.7041095890411002</v>
      </c>
      <c r="AZ7688" s="225" t="s">
        <v>74</v>
      </c>
      <c r="BA7688" s="227">
        <v>2.3740000000000001</v>
      </c>
      <c r="BB7688" s="222"/>
      <c r="BC7688" s="222"/>
      <c r="BD7688" s="222"/>
      <c r="BE7688" s="222"/>
      <c r="BF7688" s="222"/>
      <c r="BG7688" s="222"/>
      <c r="BH7688" s="222"/>
      <c r="BI7688" s="222"/>
      <c r="BJ7688" s="222"/>
      <c r="BK7688" s="222"/>
      <c r="BL7688" s="222"/>
      <c r="BM7688" s="222"/>
      <c r="BN7688" s="228" t="s">
        <v>4578</v>
      </c>
      <c r="BO7688" s="58" t="str">
        <f t="shared" si="120"/>
        <v>境内资产</v>
      </c>
      <c r="BP7688" s="58" t="str">
        <f>IF(M7688="",VLOOKUP(D7688,Sheet4!$A$1:$B$92,2,0),VLOOKUP(Q7688,Sheet4!$A$1:$B$92,2,0))</f>
        <v>企业债券</v>
      </c>
    </row>
    <row r="7689" spans="1:68" ht="15">
      <c r="A7689" s="223" t="s">
        <v>5093</v>
      </c>
      <c r="B7689" s="222" t="s">
        <v>5094</v>
      </c>
      <c r="C7689" s="269" t="s">
        <v>124</v>
      </c>
      <c r="D7689" s="269" t="s">
        <v>151</v>
      </c>
      <c r="E7689" s="223" t="s">
        <v>5095</v>
      </c>
      <c r="F7689" s="222" t="s">
        <v>5081</v>
      </c>
      <c r="G7689" s="224">
        <v>2100000</v>
      </c>
      <c r="H7689" s="329">
        <v>210000000</v>
      </c>
      <c r="I7689" s="329">
        <v>210630000</v>
      </c>
      <c r="J7689" s="224">
        <v>1907260.27</v>
      </c>
      <c r="K7689" s="224">
        <v>0</v>
      </c>
      <c r="L7689" s="223" t="s">
        <v>4489</v>
      </c>
      <c r="M7689" s="223"/>
      <c r="N7689" s="222"/>
      <c r="O7689" s="223"/>
      <c r="P7689" s="222"/>
      <c r="Q7689" s="222"/>
      <c r="R7689" s="222"/>
      <c r="S7689" s="222"/>
      <c r="T7689" s="224"/>
      <c r="U7689" s="224"/>
      <c r="V7689" s="224"/>
      <c r="W7689" s="222"/>
      <c r="X7689" s="222"/>
      <c r="Y7689" s="222"/>
      <c r="Z7689" s="225" t="s">
        <v>4571</v>
      </c>
      <c r="AA7689" s="229" t="s">
        <v>4571</v>
      </c>
      <c r="AB7689" s="222"/>
      <c r="AC7689" s="222"/>
      <c r="AD7689" s="222"/>
      <c r="AE7689" s="222"/>
      <c r="AF7689" s="222"/>
      <c r="AG7689" s="222"/>
      <c r="AH7689" s="222"/>
      <c r="AI7689" s="222"/>
      <c r="AJ7689" s="222"/>
      <c r="AK7689" s="222"/>
      <c r="AL7689" s="224">
        <v>210630000</v>
      </c>
      <c r="AM7689" s="224"/>
      <c r="AN7689" s="224"/>
      <c r="AO7689" s="224"/>
      <c r="AP7689" s="224"/>
      <c r="AQ7689" s="222"/>
      <c r="AR7689" s="222"/>
      <c r="AS7689" s="222"/>
      <c r="AT7689" s="224">
        <v>210630000</v>
      </c>
      <c r="AU7689" s="222"/>
      <c r="AV7689" s="222"/>
      <c r="AW7689" s="222"/>
      <c r="AX7689" s="222"/>
      <c r="AY7689" s="227">
        <v>1.86301369863014</v>
      </c>
      <c r="AZ7689" s="225" t="s">
        <v>84</v>
      </c>
      <c r="BA7689" s="227">
        <v>1.6977</v>
      </c>
      <c r="BB7689" s="222"/>
      <c r="BC7689" s="222"/>
      <c r="BD7689" s="222"/>
      <c r="BE7689" s="222"/>
      <c r="BF7689" s="222"/>
      <c r="BG7689" s="222"/>
      <c r="BH7689" s="222"/>
      <c r="BI7689" s="222"/>
      <c r="BJ7689" s="222"/>
      <c r="BK7689" s="222"/>
      <c r="BL7689" s="222"/>
      <c r="BM7689" s="222"/>
      <c r="BN7689" s="228" t="s">
        <v>4578</v>
      </c>
      <c r="BO7689" s="58" t="str">
        <f t="shared" si="120"/>
        <v>境内资产</v>
      </c>
      <c r="BP7689" s="58" t="str">
        <f>IF(M7689="",VLOOKUP(D7689,Sheet4!$A$1:$B$92,2,0),VLOOKUP(Q7689,Sheet4!$A$1:$B$92,2,0))</f>
        <v>企业债券</v>
      </c>
    </row>
    <row r="7690" spans="1:68" ht="15">
      <c r="A7690" s="223" t="s">
        <v>5096</v>
      </c>
      <c r="B7690" s="222" t="s">
        <v>5097</v>
      </c>
      <c r="C7690" s="269" t="s">
        <v>124</v>
      </c>
      <c r="D7690" s="269" t="s">
        <v>151</v>
      </c>
      <c r="E7690" s="223" t="s">
        <v>5098</v>
      </c>
      <c r="F7690" s="222" t="s">
        <v>5099</v>
      </c>
      <c r="G7690" s="224">
        <v>1700000</v>
      </c>
      <c r="H7690" s="329">
        <v>170000000</v>
      </c>
      <c r="I7690" s="329">
        <v>170595000</v>
      </c>
      <c r="J7690" s="224">
        <v>1089863.01</v>
      </c>
      <c r="K7690" s="224">
        <v>0</v>
      </c>
      <c r="L7690" s="223" t="s">
        <v>4489</v>
      </c>
      <c r="M7690" s="223"/>
      <c r="N7690" s="222"/>
      <c r="O7690" s="223"/>
      <c r="P7690" s="222"/>
      <c r="Q7690" s="222"/>
      <c r="R7690" s="222"/>
      <c r="S7690" s="222"/>
      <c r="T7690" s="224"/>
      <c r="U7690" s="224"/>
      <c r="V7690" s="224"/>
      <c r="W7690" s="222"/>
      <c r="X7690" s="222"/>
      <c r="Y7690" s="222"/>
      <c r="Z7690" s="225" t="s">
        <v>4571</v>
      </c>
      <c r="AA7690" s="229" t="s">
        <v>4571</v>
      </c>
      <c r="AB7690" s="222"/>
      <c r="AC7690" s="222"/>
      <c r="AD7690" s="222"/>
      <c r="AE7690" s="222"/>
      <c r="AF7690" s="222"/>
      <c r="AG7690" s="222"/>
      <c r="AH7690" s="222"/>
      <c r="AI7690" s="222"/>
      <c r="AJ7690" s="222"/>
      <c r="AK7690" s="222"/>
      <c r="AL7690" s="224">
        <v>170595000</v>
      </c>
      <c r="AM7690" s="224"/>
      <c r="AN7690" s="224"/>
      <c r="AO7690" s="224"/>
      <c r="AP7690" s="224"/>
      <c r="AQ7690" s="222"/>
      <c r="AR7690" s="222"/>
      <c r="AS7690" s="222"/>
      <c r="AT7690" s="224">
        <v>170595000</v>
      </c>
      <c r="AU7690" s="222"/>
      <c r="AV7690" s="222"/>
      <c r="AW7690" s="222"/>
      <c r="AX7690" s="222"/>
      <c r="AY7690" s="227">
        <v>2.8958904109588999</v>
      </c>
      <c r="AZ7690" s="225" t="s">
        <v>74</v>
      </c>
      <c r="BA7690" s="227">
        <v>2.5811000000000002</v>
      </c>
      <c r="BB7690" s="222"/>
      <c r="BC7690" s="222"/>
      <c r="BD7690" s="222"/>
      <c r="BE7690" s="222"/>
      <c r="BF7690" s="222"/>
      <c r="BG7690" s="222"/>
      <c r="BH7690" s="222"/>
      <c r="BI7690" s="222"/>
      <c r="BJ7690" s="222"/>
      <c r="BK7690" s="222"/>
      <c r="BL7690" s="222"/>
      <c r="BM7690" s="222"/>
      <c r="BN7690" s="228" t="s">
        <v>4578</v>
      </c>
      <c r="BO7690" s="58" t="str">
        <f t="shared" si="120"/>
        <v>境内资产</v>
      </c>
      <c r="BP7690" s="58" t="str">
        <f>IF(M7690="",VLOOKUP(D7690,Sheet4!$A$1:$B$92,2,0),VLOOKUP(Q7690,Sheet4!$A$1:$B$92,2,0))</f>
        <v>企业债券</v>
      </c>
    </row>
    <row r="7691" spans="1:68" ht="15">
      <c r="A7691" s="223" t="s">
        <v>5100</v>
      </c>
      <c r="B7691" s="222" t="s">
        <v>5101</v>
      </c>
      <c r="C7691" s="269" t="s">
        <v>124</v>
      </c>
      <c r="D7691" s="269" t="s">
        <v>151</v>
      </c>
      <c r="E7691" s="223" t="s">
        <v>5102</v>
      </c>
      <c r="F7691" s="222" t="s">
        <v>5103</v>
      </c>
      <c r="G7691" s="224">
        <v>1300000</v>
      </c>
      <c r="H7691" s="329">
        <v>130000000</v>
      </c>
      <c r="I7691" s="329">
        <v>130871000</v>
      </c>
      <c r="J7691" s="224">
        <v>666027.4</v>
      </c>
      <c r="K7691" s="224">
        <v>0</v>
      </c>
      <c r="L7691" s="223" t="s">
        <v>4489</v>
      </c>
      <c r="M7691" s="223"/>
      <c r="N7691" s="222"/>
      <c r="O7691" s="223"/>
      <c r="P7691" s="222"/>
      <c r="Q7691" s="222"/>
      <c r="R7691" s="222"/>
      <c r="S7691" s="222"/>
      <c r="T7691" s="224"/>
      <c r="U7691" s="224"/>
      <c r="V7691" s="224"/>
      <c r="W7691" s="222"/>
      <c r="X7691" s="222"/>
      <c r="Y7691" s="222"/>
      <c r="Z7691" s="225" t="s">
        <v>4571</v>
      </c>
      <c r="AA7691" s="229" t="s">
        <v>4571</v>
      </c>
      <c r="AB7691" s="222"/>
      <c r="AC7691" s="222"/>
      <c r="AD7691" s="222"/>
      <c r="AE7691" s="222"/>
      <c r="AF7691" s="222"/>
      <c r="AG7691" s="222"/>
      <c r="AH7691" s="222"/>
      <c r="AI7691" s="222"/>
      <c r="AJ7691" s="222"/>
      <c r="AK7691" s="222"/>
      <c r="AL7691" s="224">
        <v>130871000</v>
      </c>
      <c r="AM7691" s="224"/>
      <c r="AN7691" s="224"/>
      <c r="AO7691" s="224"/>
      <c r="AP7691" s="224"/>
      <c r="AQ7691" s="222"/>
      <c r="AR7691" s="222"/>
      <c r="AS7691" s="222"/>
      <c r="AT7691" s="224">
        <v>130871000</v>
      </c>
      <c r="AU7691" s="222"/>
      <c r="AV7691" s="222"/>
      <c r="AW7691" s="222"/>
      <c r="AX7691" s="222"/>
      <c r="AY7691" s="227">
        <v>2.9095890410958898</v>
      </c>
      <c r="AZ7691" s="225" t="s">
        <v>169</v>
      </c>
      <c r="BA7691" s="227">
        <v>1.7697000000000001</v>
      </c>
      <c r="BB7691" s="222"/>
      <c r="BC7691" s="222"/>
      <c r="BD7691" s="222"/>
      <c r="BE7691" s="222"/>
      <c r="BF7691" s="222"/>
      <c r="BG7691" s="222"/>
      <c r="BH7691" s="222"/>
      <c r="BI7691" s="222"/>
      <c r="BJ7691" s="222"/>
      <c r="BK7691" s="222"/>
      <c r="BL7691" s="222"/>
      <c r="BM7691" s="222"/>
      <c r="BN7691" s="228" t="s">
        <v>4578</v>
      </c>
      <c r="BO7691" s="58" t="str">
        <f t="shared" si="120"/>
        <v>境内资产</v>
      </c>
      <c r="BP7691" s="58" t="str">
        <f>IF(M7691="",VLOOKUP(D7691,Sheet4!$A$1:$B$92,2,0),VLOOKUP(Q7691,Sheet4!$A$1:$B$92,2,0))</f>
        <v>企业债券</v>
      </c>
    </row>
    <row r="7692" spans="1:68" ht="15">
      <c r="A7692" s="223" t="s">
        <v>5104</v>
      </c>
      <c r="B7692" s="222" t="s">
        <v>5105</v>
      </c>
      <c r="C7692" s="269" t="s">
        <v>124</v>
      </c>
      <c r="D7692" s="269" t="s">
        <v>151</v>
      </c>
      <c r="E7692" s="223" t="s">
        <v>5106</v>
      </c>
      <c r="F7692" s="222" t="s">
        <v>5051</v>
      </c>
      <c r="G7692" s="224">
        <v>2200000</v>
      </c>
      <c r="H7692" s="329">
        <v>220000000</v>
      </c>
      <c r="I7692" s="329">
        <v>219164000</v>
      </c>
      <c r="J7692" s="224">
        <v>3682739.73</v>
      </c>
      <c r="K7692" s="224">
        <v>0</v>
      </c>
      <c r="L7692" s="223" t="s">
        <v>4489</v>
      </c>
      <c r="M7692" s="223"/>
      <c r="N7692" s="222"/>
      <c r="O7692" s="223"/>
      <c r="P7692" s="222"/>
      <c r="Q7692" s="222"/>
      <c r="R7692" s="222"/>
      <c r="S7692" s="222"/>
      <c r="T7692" s="224"/>
      <c r="U7692" s="224"/>
      <c r="V7692" s="224"/>
      <c r="W7692" s="222"/>
      <c r="X7692" s="222"/>
      <c r="Y7692" s="222"/>
      <c r="Z7692" s="225" t="s">
        <v>4571</v>
      </c>
      <c r="AA7692" s="229" t="s">
        <v>4571</v>
      </c>
      <c r="AB7692" s="222"/>
      <c r="AC7692" s="222"/>
      <c r="AD7692" s="222"/>
      <c r="AE7692" s="222"/>
      <c r="AF7692" s="222"/>
      <c r="AG7692" s="222"/>
      <c r="AH7692" s="222"/>
      <c r="AI7692" s="222"/>
      <c r="AJ7692" s="222"/>
      <c r="AK7692" s="222"/>
      <c r="AL7692" s="224">
        <v>219164000</v>
      </c>
      <c r="AM7692" s="224"/>
      <c r="AN7692" s="224"/>
      <c r="AO7692" s="224"/>
      <c r="AP7692" s="224"/>
      <c r="AQ7692" s="222"/>
      <c r="AR7692" s="222"/>
      <c r="AS7692" s="222"/>
      <c r="AT7692" s="224">
        <v>219164000</v>
      </c>
      <c r="AU7692" s="222"/>
      <c r="AV7692" s="222"/>
      <c r="AW7692" s="222"/>
      <c r="AX7692" s="222"/>
      <c r="AY7692" s="227">
        <v>2.74520547945205</v>
      </c>
      <c r="AZ7692" s="225" t="s">
        <v>84</v>
      </c>
      <c r="BA7692" s="227">
        <v>2.4083000000000001</v>
      </c>
      <c r="BB7692" s="222"/>
      <c r="BC7692" s="222"/>
      <c r="BD7692" s="222"/>
      <c r="BE7692" s="222"/>
      <c r="BF7692" s="222"/>
      <c r="BG7692" s="222"/>
      <c r="BH7692" s="222"/>
      <c r="BI7692" s="222"/>
      <c r="BJ7692" s="222"/>
      <c r="BK7692" s="222"/>
      <c r="BL7692" s="222"/>
      <c r="BM7692" s="222"/>
      <c r="BN7692" s="228" t="s">
        <v>4578</v>
      </c>
      <c r="BO7692" s="58" t="str">
        <f t="shared" si="120"/>
        <v>境内资产</v>
      </c>
      <c r="BP7692" s="58" t="str">
        <f>IF(M7692="",VLOOKUP(D7692,Sheet4!$A$1:$B$92,2,0),VLOOKUP(Q7692,Sheet4!$A$1:$B$92,2,0))</f>
        <v>企业债券</v>
      </c>
    </row>
    <row r="7693" spans="1:68" ht="15">
      <c r="A7693" s="223" t="s">
        <v>5107</v>
      </c>
      <c r="B7693" s="222" t="s">
        <v>5108</v>
      </c>
      <c r="C7693" s="269" t="s">
        <v>124</v>
      </c>
      <c r="D7693" s="269" t="s">
        <v>151</v>
      </c>
      <c r="E7693" s="223" t="s">
        <v>5109</v>
      </c>
      <c r="F7693" s="222" t="s">
        <v>5110</v>
      </c>
      <c r="G7693" s="224">
        <v>1500000</v>
      </c>
      <c r="H7693" s="329">
        <v>150000000</v>
      </c>
      <c r="I7693" s="329">
        <v>150165000</v>
      </c>
      <c r="J7693" s="224">
        <v>517808.22</v>
      </c>
      <c r="K7693" s="224">
        <v>0</v>
      </c>
      <c r="L7693" s="223" t="s">
        <v>4489</v>
      </c>
      <c r="M7693" s="223"/>
      <c r="N7693" s="222"/>
      <c r="O7693" s="223"/>
      <c r="P7693" s="222"/>
      <c r="Q7693" s="222"/>
      <c r="R7693" s="222"/>
      <c r="S7693" s="222"/>
      <c r="T7693" s="224"/>
      <c r="U7693" s="224"/>
      <c r="V7693" s="224"/>
      <c r="W7693" s="222"/>
      <c r="X7693" s="222"/>
      <c r="Y7693" s="222"/>
      <c r="Z7693" s="225" t="s">
        <v>4571</v>
      </c>
      <c r="AA7693" s="229" t="s">
        <v>4571</v>
      </c>
      <c r="AB7693" s="222"/>
      <c r="AC7693" s="222"/>
      <c r="AD7693" s="222"/>
      <c r="AE7693" s="222"/>
      <c r="AF7693" s="222"/>
      <c r="AG7693" s="222"/>
      <c r="AH7693" s="222"/>
      <c r="AI7693" s="222"/>
      <c r="AJ7693" s="222"/>
      <c r="AK7693" s="222"/>
      <c r="AL7693" s="224">
        <v>150165000</v>
      </c>
      <c r="AM7693" s="224"/>
      <c r="AN7693" s="224"/>
      <c r="AO7693" s="224"/>
      <c r="AP7693" s="224"/>
      <c r="AQ7693" s="222"/>
      <c r="AR7693" s="222"/>
      <c r="AS7693" s="222"/>
      <c r="AT7693" s="224">
        <v>150165000</v>
      </c>
      <c r="AU7693" s="222"/>
      <c r="AV7693" s="222"/>
      <c r="AW7693" s="222"/>
      <c r="AX7693" s="222"/>
      <c r="AY7693" s="227">
        <v>2.9534246575342502</v>
      </c>
      <c r="AZ7693" s="225" t="s">
        <v>84</v>
      </c>
      <c r="BA7693" s="227">
        <v>1.7681</v>
      </c>
      <c r="BB7693" s="222"/>
      <c r="BC7693" s="222"/>
      <c r="BD7693" s="222"/>
      <c r="BE7693" s="222"/>
      <c r="BF7693" s="222"/>
      <c r="BG7693" s="222"/>
      <c r="BH7693" s="222"/>
      <c r="BI7693" s="222"/>
      <c r="BJ7693" s="222"/>
      <c r="BK7693" s="222"/>
      <c r="BL7693" s="222"/>
      <c r="BM7693" s="222"/>
      <c r="BN7693" s="228" t="s">
        <v>4578</v>
      </c>
      <c r="BO7693" s="58" t="str">
        <f t="shared" si="120"/>
        <v>境内资产</v>
      </c>
      <c r="BP7693" s="58" t="str">
        <f>IF(M7693="",VLOOKUP(D7693,Sheet4!$A$1:$B$92,2,0),VLOOKUP(Q7693,Sheet4!$A$1:$B$92,2,0))</f>
        <v>企业债券</v>
      </c>
    </row>
    <row r="7694" spans="1:68" ht="15">
      <c r="A7694" s="223" t="s">
        <v>5111</v>
      </c>
      <c r="B7694" s="222" t="s">
        <v>5112</v>
      </c>
      <c r="C7694" s="269" t="s">
        <v>124</v>
      </c>
      <c r="D7694" s="269" t="s">
        <v>151</v>
      </c>
      <c r="E7694" s="223" t="s">
        <v>5113</v>
      </c>
      <c r="F7694" s="222" t="s">
        <v>423</v>
      </c>
      <c r="G7694" s="224">
        <v>1000000</v>
      </c>
      <c r="H7694" s="329">
        <v>100000000</v>
      </c>
      <c r="I7694" s="329">
        <v>99620000</v>
      </c>
      <c r="J7694" s="224">
        <v>213698.63</v>
      </c>
      <c r="K7694" s="224">
        <v>0</v>
      </c>
      <c r="L7694" s="223" t="s">
        <v>4489</v>
      </c>
      <c r="M7694" s="223"/>
      <c r="N7694" s="222"/>
      <c r="O7694" s="223"/>
      <c r="P7694" s="222"/>
      <c r="Q7694" s="222"/>
      <c r="R7694" s="222"/>
      <c r="S7694" s="222"/>
      <c r="T7694" s="224"/>
      <c r="U7694" s="224"/>
      <c r="V7694" s="224"/>
      <c r="W7694" s="222"/>
      <c r="X7694" s="222"/>
      <c r="Y7694" s="222"/>
      <c r="Z7694" s="225" t="s">
        <v>4571</v>
      </c>
      <c r="AA7694" s="229" t="s">
        <v>4571</v>
      </c>
      <c r="AB7694" s="222"/>
      <c r="AC7694" s="222"/>
      <c r="AD7694" s="222"/>
      <c r="AE7694" s="222"/>
      <c r="AF7694" s="222"/>
      <c r="AG7694" s="222"/>
      <c r="AH7694" s="222"/>
      <c r="AI7694" s="222"/>
      <c r="AJ7694" s="222"/>
      <c r="AK7694" s="222"/>
      <c r="AL7694" s="224">
        <v>99620000</v>
      </c>
      <c r="AM7694" s="224"/>
      <c r="AN7694" s="224"/>
      <c r="AO7694" s="224"/>
      <c r="AP7694" s="224"/>
      <c r="AQ7694" s="222"/>
      <c r="AR7694" s="222"/>
      <c r="AS7694" s="222"/>
      <c r="AT7694" s="224">
        <v>99620000</v>
      </c>
      <c r="AU7694" s="222"/>
      <c r="AV7694" s="222"/>
      <c r="AW7694" s="222"/>
      <c r="AX7694" s="222"/>
      <c r="AY7694" s="227">
        <v>1.9698630136986299</v>
      </c>
      <c r="AZ7694" s="225" t="s">
        <v>74</v>
      </c>
      <c r="BA7694" s="227">
        <v>1.7912999999999999</v>
      </c>
      <c r="BB7694" s="222"/>
      <c r="BC7694" s="222"/>
      <c r="BD7694" s="222"/>
      <c r="BE7694" s="222"/>
      <c r="BF7694" s="222"/>
      <c r="BG7694" s="222"/>
      <c r="BH7694" s="222"/>
      <c r="BI7694" s="222"/>
      <c r="BJ7694" s="222"/>
      <c r="BK7694" s="222"/>
      <c r="BL7694" s="222"/>
      <c r="BM7694" s="222"/>
      <c r="BN7694" s="228" t="s">
        <v>4578</v>
      </c>
      <c r="BO7694" s="58" t="str">
        <f t="shared" si="120"/>
        <v>境内资产</v>
      </c>
      <c r="BP7694" s="58" t="str">
        <f>IF(M7694="",VLOOKUP(D7694,Sheet4!$A$1:$B$92,2,0),VLOOKUP(Q7694,Sheet4!$A$1:$B$92,2,0))</f>
        <v>企业债券</v>
      </c>
    </row>
    <row r="7695" spans="1:68" ht="15">
      <c r="A7695" s="223" t="s">
        <v>5114</v>
      </c>
      <c r="B7695" s="222" t="s">
        <v>5115</v>
      </c>
      <c r="C7695" s="269" t="s">
        <v>124</v>
      </c>
      <c r="D7695" s="269" t="s">
        <v>151</v>
      </c>
      <c r="E7695" s="223" t="s">
        <v>5116</v>
      </c>
      <c r="F7695" s="222" t="s">
        <v>5117</v>
      </c>
      <c r="G7695" s="224">
        <v>3000000</v>
      </c>
      <c r="H7695" s="329">
        <v>300000000</v>
      </c>
      <c r="I7695" s="329">
        <v>300330000</v>
      </c>
      <c r="J7695" s="224">
        <v>310191.78000000003</v>
      </c>
      <c r="K7695" s="224">
        <v>0</v>
      </c>
      <c r="L7695" s="223" t="s">
        <v>4489</v>
      </c>
      <c r="M7695" s="223"/>
      <c r="N7695" s="222"/>
      <c r="O7695" s="223"/>
      <c r="P7695" s="222"/>
      <c r="Q7695" s="222"/>
      <c r="R7695" s="222"/>
      <c r="S7695" s="222"/>
      <c r="T7695" s="224"/>
      <c r="U7695" s="224"/>
      <c r="V7695" s="224"/>
      <c r="W7695" s="222"/>
      <c r="X7695" s="222"/>
      <c r="Y7695" s="222"/>
      <c r="Z7695" s="225" t="s">
        <v>4571</v>
      </c>
      <c r="AA7695" s="229" t="s">
        <v>4571</v>
      </c>
      <c r="AB7695" s="222"/>
      <c r="AC7695" s="222"/>
      <c r="AD7695" s="222"/>
      <c r="AE7695" s="222"/>
      <c r="AF7695" s="222"/>
      <c r="AG7695" s="222"/>
      <c r="AH7695" s="222"/>
      <c r="AI7695" s="222"/>
      <c r="AJ7695" s="222"/>
      <c r="AK7695" s="222"/>
      <c r="AL7695" s="224">
        <v>300330000</v>
      </c>
      <c r="AM7695" s="224"/>
      <c r="AN7695" s="224"/>
      <c r="AO7695" s="224"/>
      <c r="AP7695" s="224"/>
      <c r="AQ7695" s="222"/>
      <c r="AR7695" s="222"/>
      <c r="AS7695" s="222"/>
      <c r="AT7695" s="224">
        <v>300330000</v>
      </c>
      <c r="AU7695" s="222"/>
      <c r="AV7695" s="222"/>
      <c r="AW7695" s="222"/>
      <c r="AX7695" s="222"/>
      <c r="AY7695" s="227">
        <v>4.9863013698630096</v>
      </c>
      <c r="AZ7695" s="225" t="s">
        <v>84</v>
      </c>
      <c r="BA7695" s="227">
        <v>2.6495000000000002</v>
      </c>
      <c r="BB7695" s="222"/>
      <c r="BC7695" s="222"/>
      <c r="BD7695" s="222"/>
      <c r="BE7695" s="222"/>
      <c r="BF7695" s="222"/>
      <c r="BG7695" s="222"/>
      <c r="BH7695" s="222"/>
      <c r="BI7695" s="222"/>
      <c r="BJ7695" s="222"/>
      <c r="BK7695" s="222"/>
      <c r="BL7695" s="222"/>
      <c r="BM7695" s="222"/>
      <c r="BN7695" s="228" t="s">
        <v>4578</v>
      </c>
      <c r="BO7695" s="58" t="str">
        <f t="shared" si="120"/>
        <v>境内资产</v>
      </c>
      <c r="BP7695" s="58" t="str">
        <f>IF(M7695="",VLOOKUP(D7695,Sheet4!$A$1:$B$92,2,0),VLOOKUP(Q7695,Sheet4!$A$1:$B$92,2,0))</f>
        <v>企业债券</v>
      </c>
    </row>
    <row r="7696" spans="1:68" ht="15">
      <c r="A7696" s="223" t="s">
        <v>5118</v>
      </c>
      <c r="B7696" s="222" t="s">
        <v>5119</v>
      </c>
      <c r="C7696" s="269" t="s">
        <v>124</v>
      </c>
      <c r="D7696" s="269" t="s">
        <v>151</v>
      </c>
      <c r="E7696" s="223" t="s">
        <v>5120</v>
      </c>
      <c r="F7696" s="222" t="s">
        <v>132</v>
      </c>
      <c r="G7696" s="224">
        <v>1500000</v>
      </c>
      <c r="H7696" s="329">
        <v>150000000</v>
      </c>
      <c r="I7696" s="329">
        <v>150120000</v>
      </c>
      <c r="J7696" s="224">
        <v>156082.19</v>
      </c>
      <c r="K7696" s="224">
        <v>0</v>
      </c>
      <c r="L7696" s="223" t="s">
        <v>4489</v>
      </c>
      <c r="M7696" s="223"/>
      <c r="N7696" s="222"/>
      <c r="O7696" s="223"/>
      <c r="P7696" s="222"/>
      <c r="Q7696" s="222"/>
      <c r="R7696" s="222"/>
      <c r="S7696" s="222"/>
      <c r="T7696" s="224"/>
      <c r="U7696" s="224"/>
      <c r="V7696" s="224"/>
      <c r="W7696" s="222"/>
      <c r="X7696" s="222"/>
      <c r="Y7696" s="222"/>
      <c r="Z7696" s="225" t="s">
        <v>4571</v>
      </c>
      <c r="AA7696" s="229" t="s">
        <v>4571</v>
      </c>
      <c r="AB7696" s="222"/>
      <c r="AC7696" s="222"/>
      <c r="AD7696" s="222"/>
      <c r="AE7696" s="222"/>
      <c r="AF7696" s="222"/>
      <c r="AG7696" s="222"/>
      <c r="AH7696" s="222"/>
      <c r="AI7696" s="222"/>
      <c r="AJ7696" s="222"/>
      <c r="AK7696" s="222"/>
      <c r="AL7696" s="224">
        <v>150120000</v>
      </c>
      <c r="AM7696" s="224"/>
      <c r="AN7696" s="224"/>
      <c r="AO7696" s="224"/>
      <c r="AP7696" s="224"/>
      <c r="AQ7696" s="222"/>
      <c r="AR7696" s="222"/>
      <c r="AS7696" s="222"/>
      <c r="AT7696" s="224">
        <v>150120000</v>
      </c>
      <c r="AU7696" s="222"/>
      <c r="AV7696" s="222"/>
      <c r="AW7696" s="222"/>
      <c r="AX7696" s="222"/>
      <c r="AY7696" s="227">
        <v>4.9863013698630096</v>
      </c>
      <c r="AZ7696" s="225" t="s">
        <v>74</v>
      </c>
      <c r="BA7696" s="227">
        <v>2.6473</v>
      </c>
      <c r="BB7696" s="222"/>
      <c r="BC7696" s="222"/>
      <c r="BD7696" s="222"/>
      <c r="BE7696" s="222"/>
      <c r="BF7696" s="222"/>
      <c r="BG7696" s="222"/>
      <c r="BH7696" s="222"/>
      <c r="BI7696" s="222"/>
      <c r="BJ7696" s="222"/>
      <c r="BK7696" s="222"/>
      <c r="BL7696" s="222"/>
      <c r="BM7696" s="222"/>
      <c r="BN7696" s="228" t="s">
        <v>4578</v>
      </c>
      <c r="BO7696" s="58" t="str">
        <f t="shared" si="120"/>
        <v>境内资产</v>
      </c>
      <c r="BP7696" s="58" t="str">
        <f>IF(M7696="",VLOOKUP(D7696,Sheet4!$A$1:$B$92,2,0),VLOOKUP(Q7696,Sheet4!$A$1:$B$92,2,0))</f>
        <v>企业债券</v>
      </c>
    </row>
    <row r="7697" spans="1:68" ht="15">
      <c r="A7697" s="223" t="s">
        <v>5121</v>
      </c>
      <c r="B7697" s="222" t="s">
        <v>5122</v>
      </c>
      <c r="C7697" s="269" t="s">
        <v>124</v>
      </c>
      <c r="D7697" s="269" t="s">
        <v>151</v>
      </c>
      <c r="E7697" s="223" t="s">
        <v>5123</v>
      </c>
      <c r="F7697" s="222" t="s">
        <v>5124</v>
      </c>
      <c r="G7697" s="224">
        <v>600000</v>
      </c>
      <c r="H7697" s="329">
        <v>60000000</v>
      </c>
      <c r="I7697" s="329">
        <v>59370000</v>
      </c>
      <c r="J7697" s="224">
        <v>49315.07</v>
      </c>
      <c r="K7697" s="224">
        <v>0</v>
      </c>
      <c r="L7697" s="223" t="s">
        <v>4489</v>
      </c>
      <c r="M7697" s="223"/>
      <c r="N7697" s="222"/>
      <c r="O7697" s="223"/>
      <c r="P7697" s="222"/>
      <c r="Q7697" s="222"/>
      <c r="R7697" s="222"/>
      <c r="S7697" s="222"/>
      <c r="T7697" s="224"/>
      <c r="U7697" s="224"/>
      <c r="V7697" s="224"/>
      <c r="W7697" s="222"/>
      <c r="X7697" s="222"/>
      <c r="Y7697" s="222"/>
      <c r="Z7697" s="225" t="s">
        <v>4571</v>
      </c>
      <c r="AA7697" s="229" t="s">
        <v>4571</v>
      </c>
      <c r="AB7697" s="222"/>
      <c r="AC7697" s="222"/>
      <c r="AD7697" s="222"/>
      <c r="AE7697" s="222"/>
      <c r="AF7697" s="222"/>
      <c r="AG7697" s="222"/>
      <c r="AH7697" s="222"/>
      <c r="AI7697" s="222"/>
      <c r="AJ7697" s="222"/>
      <c r="AK7697" s="222"/>
      <c r="AL7697" s="224">
        <v>59370000</v>
      </c>
      <c r="AM7697" s="224"/>
      <c r="AN7697" s="224"/>
      <c r="AO7697" s="224"/>
      <c r="AP7697" s="224"/>
      <c r="AQ7697" s="222"/>
      <c r="AR7697" s="222"/>
      <c r="AS7697" s="222"/>
      <c r="AT7697" s="224">
        <v>59370000</v>
      </c>
      <c r="AU7697" s="222"/>
      <c r="AV7697" s="222"/>
      <c r="AW7697" s="222"/>
      <c r="AX7697" s="222"/>
      <c r="AY7697" s="227">
        <v>2.9863013698630101</v>
      </c>
      <c r="AZ7697" s="225" t="s">
        <v>84</v>
      </c>
      <c r="BA7697" s="227">
        <v>2.702</v>
      </c>
      <c r="BB7697" s="222"/>
      <c r="BC7697" s="222"/>
      <c r="BD7697" s="222"/>
      <c r="BE7697" s="222"/>
      <c r="BF7697" s="222"/>
      <c r="BG7697" s="222"/>
      <c r="BH7697" s="222"/>
      <c r="BI7697" s="222"/>
      <c r="BJ7697" s="222"/>
      <c r="BK7697" s="222"/>
      <c r="BL7697" s="222"/>
      <c r="BM7697" s="222"/>
      <c r="BN7697" s="228" t="s">
        <v>4578</v>
      </c>
      <c r="BO7697" s="58" t="str">
        <f t="shared" si="120"/>
        <v>境内资产</v>
      </c>
      <c r="BP7697" s="58" t="str">
        <f>IF(M7697="",VLOOKUP(D7697,Sheet4!$A$1:$B$92,2,0),VLOOKUP(Q7697,Sheet4!$A$1:$B$92,2,0))</f>
        <v>企业债券</v>
      </c>
    </row>
    <row r="7698" spans="1:68" ht="15">
      <c r="A7698" s="223" t="s">
        <v>5125</v>
      </c>
      <c r="B7698" s="222" t="s">
        <v>5126</v>
      </c>
      <c r="C7698" s="269" t="s">
        <v>124</v>
      </c>
      <c r="D7698" s="269" t="s">
        <v>151</v>
      </c>
      <c r="E7698" s="223" t="s">
        <v>5127</v>
      </c>
      <c r="F7698" s="222" t="s">
        <v>127</v>
      </c>
      <c r="G7698" s="224">
        <v>4000000</v>
      </c>
      <c r="H7698" s="329">
        <v>400000000</v>
      </c>
      <c r="I7698" s="329">
        <v>399880000</v>
      </c>
      <c r="J7698" s="224">
        <v>271780.82</v>
      </c>
      <c r="K7698" s="224">
        <v>0</v>
      </c>
      <c r="L7698" s="223" t="s">
        <v>4489</v>
      </c>
      <c r="M7698" s="223"/>
      <c r="N7698" s="222"/>
      <c r="O7698" s="223"/>
      <c r="P7698" s="222"/>
      <c r="Q7698" s="222"/>
      <c r="R7698" s="222"/>
      <c r="S7698" s="222"/>
      <c r="T7698" s="224"/>
      <c r="U7698" s="224"/>
      <c r="V7698" s="224"/>
      <c r="W7698" s="222"/>
      <c r="X7698" s="222"/>
      <c r="Y7698" s="222"/>
      <c r="Z7698" s="225" t="s">
        <v>4571</v>
      </c>
      <c r="AA7698" s="229" t="s">
        <v>4571</v>
      </c>
      <c r="AB7698" s="222"/>
      <c r="AC7698" s="222"/>
      <c r="AD7698" s="222"/>
      <c r="AE7698" s="222"/>
      <c r="AF7698" s="222"/>
      <c r="AG7698" s="222"/>
      <c r="AH7698" s="222"/>
      <c r="AI7698" s="222"/>
      <c r="AJ7698" s="222"/>
      <c r="AK7698" s="222"/>
      <c r="AL7698" s="224">
        <v>399880000</v>
      </c>
      <c r="AM7698" s="224"/>
      <c r="AN7698" s="224"/>
      <c r="AO7698" s="224"/>
      <c r="AP7698" s="224"/>
      <c r="AQ7698" s="222"/>
      <c r="AR7698" s="222"/>
      <c r="AS7698" s="222"/>
      <c r="AT7698" s="224">
        <v>399880000</v>
      </c>
      <c r="AU7698" s="222"/>
      <c r="AV7698" s="222"/>
      <c r="AW7698" s="222"/>
      <c r="AX7698" s="222"/>
      <c r="AY7698" s="227">
        <v>2.9917808219178101</v>
      </c>
      <c r="AZ7698" s="225" t="s">
        <v>84</v>
      </c>
      <c r="BA7698" s="227">
        <v>1.8227</v>
      </c>
      <c r="BB7698" s="222"/>
      <c r="BC7698" s="222"/>
      <c r="BD7698" s="222"/>
      <c r="BE7698" s="222"/>
      <c r="BF7698" s="222"/>
      <c r="BG7698" s="222"/>
      <c r="BH7698" s="222"/>
      <c r="BI7698" s="222"/>
      <c r="BJ7698" s="222"/>
      <c r="BK7698" s="222"/>
      <c r="BL7698" s="222"/>
      <c r="BM7698" s="222"/>
      <c r="BN7698" s="228" t="s">
        <v>4578</v>
      </c>
      <c r="BO7698" s="58" t="str">
        <f t="shared" si="120"/>
        <v>境内资产</v>
      </c>
      <c r="BP7698" s="58" t="str">
        <f>IF(M7698="",VLOOKUP(D7698,Sheet4!$A$1:$B$92,2,0),VLOOKUP(Q7698,Sheet4!$A$1:$B$92,2,0))</f>
        <v>企业债券</v>
      </c>
    </row>
    <row r="7699" spans="1:68" ht="15">
      <c r="A7699" s="223" t="s">
        <v>5128</v>
      </c>
      <c r="B7699" s="222" t="s">
        <v>5129</v>
      </c>
      <c r="C7699" s="269" t="s">
        <v>124</v>
      </c>
      <c r="D7699" s="269" t="s">
        <v>151</v>
      </c>
      <c r="E7699" s="223" t="s">
        <v>5130</v>
      </c>
      <c r="F7699" s="222" t="s">
        <v>5081</v>
      </c>
      <c r="G7699" s="224">
        <v>2400000</v>
      </c>
      <c r="H7699" s="329">
        <v>240000000</v>
      </c>
      <c r="I7699" s="329">
        <v>240216000</v>
      </c>
      <c r="J7699" s="224">
        <v>128219.18</v>
      </c>
      <c r="K7699" s="224">
        <v>0</v>
      </c>
      <c r="L7699" s="223" t="s">
        <v>4489</v>
      </c>
      <c r="M7699" s="223"/>
      <c r="N7699" s="222"/>
      <c r="O7699" s="223"/>
      <c r="P7699" s="222"/>
      <c r="Q7699" s="222"/>
      <c r="R7699" s="222"/>
      <c r="S7699" s="222"/>
      <c r="T7699" s="224"/>
      <c r="U7699" s="224"/>
      <c r="V7699" s="224"/>
      <c r="W7699" s="222"/>
      <c r="X7699" s="222"/>
      <c r="Y7699" s="222"/>
      <c r="Z7699" s="225" t="s">
        <v>4571</v>
      </c>
      <c r="AA7699" s="229" t="s">
        <v>4571</v>
      </c>
      <c r="AB7699" s="222"/>
      <c r="AC7699" s="222"/>
      <c r="AD7699" s="222"/>
      <c r="AE7699" s="222"/>
      <c r="AF7699" s="222"/>
      <c r="AG7699" s="222"/>
      <c r="AH7699" s="222"/>
      <c r="AI7699" s="222"/>
      <c r="AJ7699" s="222"/>
      <c r="AK7699" s="222"/>
      <c r="AL7699" s="224">
        <v>240216000</v>
      </c>
      <c r="AM7699" s="224"/>
      <c r="AN7699" s="224"/>
      <c r="AO7699" s="224"/>
      <c r="AP7699" s="224"/>
      <c r="AQ7699" s="222"/>
      <c r="AR7699" s="222"/>
      <c r="AS7699" s="222"/>
      <c r="AT7699" s="224">
        <v>240216000</v>
      </c>
      <c r="AU7699" s="222"/>
      <c r="AV7699" s="222"/>
      <c r="AW7699" s="222"/>
      <c r="AX7699" s="222"/>
      <c r="AY7699" s="227">
        <v>1.9945205479452099</v>
      </c>
      <c r="AZ7699" s="225" t="s">
        <v>84</v>
      </c>
      <c r="BA7699" s="227">
        <v>1.8189</v>
      </c>
      <c r="BB7699" s="222"/>
      <c r="BC7699" s="222"/>
      <c r="BD7699" s="222"/>
      <c r="BE7699" s="222"/>
      <c r="BF7699" s="222"/>
      <c r="BG7699" s="222"/>
      <c r="BH7699" s="222"/>
      <c r="BI7699" s="222"/>
      <c r="BJ7699" s="222"/>
      <c r="BK7699" s="222"/>
      <c r="BL7699" s="222"/>
      <c r="BM7699" s="222"/>
      <c r="BN7699" s="228" t="s">
        <v>4578</v>
      </c>
      <c r="BO7699" s="58" t="str">
        <f t="shared" si="120"/>
        <v>境内资产</v>
      </c>
      <c r="BP7699" s="58" t="str">
        <f>IF(M7699="",VLOOKUP(D7699,Sheet4!$A$1:$B$92,2,0),VLOOKUP(Q7699,Sheet4!$A$1:$B$92,2,0))</f>
        <v>企业债券</v>
      </c>
    </row>
    <row r="7700" spans="1:68" ht="15">
      <c r="A7700" s="223" t="s">
        <v>5131</v>
      </c>
      <c r="B7700" s="222" t="s">
        <v>5132</v>
      </c>
      <c r="C7700" s="269" t="s">
        <v>124</v>
      </c>
      <c r="D7700" s="269" t="s">
        <v>151</v>
      </c>
      <c r="E7700" s="223" t="s">
        <v>5133</v>
      </c>
      <c r="F7700" s="222" t="s">
        <v>5134</v>
      </c>
      <c r="G7700" s="224">
        <v>100000</v>
      </c>
      <c r="H7700" s="329">
        <v>10000000</v>
      </c>
      <c r="I7700" s="329">
        <v>9996000</v>
      </c>
      <c r="J7700" s="224">
        <v>4109.59</v>
      </c>
      <c r="K7700" s="224">
        <v>0</v>
      </c>
      <c r="L7700" s="223" t="s">
        <v>4489</v>
      </c>
      <c r="M7700" s="223"/>
      <c r="N7700" s="222"/>
      <c r="O7700" s="223"/>
      <c r="P7700" s="222"/>
      <c r="Q7700" s="222"/>
      <c r="R7700" s="222"/>
      <c r="S7700" s="222"/>
      <c r="T7700" s="224"/>
      <c r="U7700" s="224"/>
      <c r="V7700" s="224"/>
      <c r="W7700" s="222"/>
      <c r="X7700" s="222"/>
      <c r="Y7700" s="222"/>
      <c r="Z7700" s="225" t="s">
        <v>4571</v>
      </c>
      <c r="AA7700" s="229" t="s">
        <v>4571</v>
      </c>
      <c r="AB7700" s="222"/>
      <c r="AC7700" s="222"/>
      <c r="AD7700" s="222"/>
      <c r="AE7700" s="222"/>
      <c r="AF7700" s="222"/>
      <c r="AG7700" s="222"/>
      <c r="AH7700" s="222"/>
      <c r="AI7700" s="222"/>
      <c r="AJ7700" s="222"/>
      <c r="AK7700" s="222"/>
      <c r="AL7700" s="224">
        <v>9996000</v>
      </c>
      <c r="AM7700" s="224"/>
      <c r="AN7700" s="224"/>
      <c r="AO7700" s="224"/>
      <c r="AP7700" s="224"/>
      <c r="AQ7700" s="222"/>
      <c r="AR7700" s="222"/>
      <c r="AS7700" s="222"/>
      <c r="AT7700" s="224">
        <v>9996000</v>
      </c>
      <c r="AU7700" s="222"/>
      <c r="AV7700" s="222"/>
      <c r="AW7700" s="222"/>
      <c r="AX7700" s="222"/>
      <c r="AY7700" s="227">
        <v>4.9945205479452097</v>
      </c>
      <c r="AZ7700" s="225" t="s">
        <v>74</v>
      </c>
      <c r="BA7700" s="227">
        <v>2.72</v>
      </c>
      <c r="BB7700" s="222"/>
      <c r="BC7700" s="222"/>
      <c r="BD7700" s="222"/>
      <c r="BE7700" s="222"/>
      <c r="BF7700" s="222"/>
      <c r="BG7700" s="222"/>
      <c r="BH7700" s="222"/>
      <c r="BI7700" s="222"/>
      <c r="BJ7700" s="222"/>
      <c r="BK7700" s="222"/>
      <c r="BL7700" s="222"/>
      <c r="BM7700" s="222"/>
      <c r="BN7700" s="228" t="s">
        <v>4578</v>
      </c>
      <c r="BO7700" s="58" t="str">
        <f t="shared" si="120"/>
        <v>境内资产</v>
      </c>
      <c r="BP7700" s="58" t="str">
        <f>IF(M7700="",VLOOKUP(D7700,Sheet4!$A$1:$B$92,2,0),VLOOKUP(Q7700,Sheet4!$A$1:$B$92,2,0))</f>
        <v>企业债券</v>
      </c>
    </row>
    <row r="7701" spans="1:68" ht="15">
      <c r="A7701" s="223" t="s">
        <v>5135</v>
      </c>
      <c r="B7701" s="222" t="s">
        <v>5136</v>
      </c>
      <c r="C7701" s="269" t="s">
        <v>124</v>
      </c>
      <c r="D7701" s="269" t="s">
        <v>151</v>
      </c>
      <c r="E7701" s="223" t="s">
        <v>5137</v>
      </c>
      <c r="F7701" s="222" t="s">
        <v>5099</v>
      </c>
      <c r="G7701" s="224">
        <v>600000</v>
      </c>
      <c r="H7701" s="329">
        <v>60000000</v>
      </c>
      <c r="I7701" s="329">
        <v>59964000</v>
      </c>
      <c r="J7701" s="224">
        <v>28997.26</v>
      </c>
      <c r="K7701" s="224">
        <v>0</v>
      </c>
      <c r="L7701" s="223" t="s">
        <v>4489</v>
      </c>
      <c r="M7701" s="223"/>
      <c r="N7701" s="222"/>
      <c r="O7701" s="223"/>
      <c r="P7701" s="222"/>
      <c r="Q7701" s="222"/>
      <c r="R7701" s="222"/>
      <c r="S7701" s="222"/>
      <c r="T7701" s="224"/>
      <c r="U7701" s="224"/>
      <c r="V7701" s="224"/>
      <c r="W7701" s="222"/>
      <c r="X7701" s="222"/>
      <c r="Y7701" s="222"/>
      <c r="Z7701" s="225" t="s">
        <v>4571</v>
      </c>
      <c r="AA7701" s="229" t="s">
        <v>4571</v>
      </c>
      <c r="AB7701" s="222"/>
      <c r="AC7701" s="222"/>
      <c r="AD7701" s="222"/>
      <c r="AE7701" s="222"/>
      <c r="AF7701" s="222"/>
      <c r="AG7701" s="222"/>
      <c r="AH7701" s="222"/>
      <c r="AI7701" s="222"/>
      <c r="AJ7701" s="222"/>
      <c r="AK7701" s="222"/>
      <c r="AL7701" s="224">
        <v>59964000</v>
      </c>
      <c r="AM7701" s="224"/>
      <c r="AN7701" s="224"/>
      <c r="AO7701" s="224"/>
      <c r="AP7701" s="224"/>
      <c r="AQ7701" s="222"/>
      <c r="AR7701" s="222"/>
      <c r="AS7701" s="222"/>
      <c r="AT7701" s="224">
        <v>59964000</v>
      </c>
      <c r="AU7701" s="222"/>
      <c r="AV7701" s="222"/>
      <c r="AW7701" s="222"/>
      <c r="AX7701" s="222"/>
      <c r="AY7701" s="227">
        <v>2.9945205479452102</v>
      </c>
      <c r="AZ7701" s="225" t="s">
        <v>74</v>
      </c>
      <c r="BA7701" s="227">
        <v>2.6757</v>
      </c>
      <c r="BB7701" s="222"/>
      <c r="BC7701" s="222"/>
      <c r="BD7701" s="222"/>
      <c r="BE7701" s="222"/>
      <c r="BF7701" s="222"/>
      <c r="BG7701" s="222"/>
      <c r="BH7701" s="222"/>
      <c r="BI7701" s="222"/>
      <c r="BJ7701" s="222"/>
      <c r="BK7701" s="222"/>
      <c r="BL7701" s="222"/>
      <c r="BM7701" s="222"/>
      <c r="BN7701" s="228" t="s">
        <v>4578</v>
      </c>
      <c r="BO7701" s="58" t="str">
        <f t="shared" si="120"/>
        <v>境内资产</v>
      </c>
      <c r="BP7701" s="58" t="str">
        <f>IF(M7701="",VLOOKUP(D7701,Sheet4!$A$1:$B$92,2,0),VLOOKUP(Q7701,Sheet4!$A$1:$B$92,2,0))</f>
        <v>企业债券</v>
      </c>
    </row>
    <row r="7702" spans="1:68" ht="15">
      <c r="A7702" s="223" t="s">
        <v>5138</v>
      </c>
      <c r="B7702" s="222" t="s">
        <v>5139</v>
      </c>
      <c r="C7702" s="269" t="s">
        <v>71</v>
      </c>
      <c r="D7702" s="269" t="s">
        <v>72</v>
      </c>
      <c r="E7702" s="223" t="s">
        <v>5140</v>
      </c>
      <c r="F7702" s="222" t="s">
        <v>5141</v>
      </c>
      <c r="G7702" s="224">
        <v>2000000</v>
      </c>
      <c r="H7702" s="329">
        <v>200000000</v>
      </c>
      <c r="I7702" s="329">
        <v>202280000</v>
      </c>
      <c r="J7702" s="224">
        <v>8307945.21</v>
      </c>
      <c r="K7702" s="224">
        <v>0</v>
      </c>
      <c r="L7702" s="223" t="s">
        <v>4489</v>
      </c>
      <c r="M7702" s="223"/>
      <c r="N7702" s="222"/>
      <c r="O7702" s="223"/>
      <c r="P7702" s="222"/>
      <c r="Q7702" s="222"/>
      <c r="R7702" s="222"/>
      <c r="S7702" s="222"/>
      <c r="T7702" s="224"/>
      <c r="U7702" s="224"/>
      <c r="V7702" s="224"/>
      <c r="W7702" s="222"/>
      <c r="X7702" s="222"/>
      <c r="Y7702" s="222"/>
      <c r="Z7702" s="225" t="s">
        <v>4571</v>
      </c>
      <c r="AA7702" s="229" t="s">
        <v>4571</v>
      </c>
      <c r="AB7702" s="222"/>
      <c r="AC7702" s="222"/>
      <c r="AD7702" s="222"/>
      <c r="AE7702" s="222"/>
      <c r="AF7702" s="222"/>
      <c r="AG7702" s="222"/>
      <c r="AH7702" s="222"/>
      <c r="AI7702" s="222"/>
      <c r="AJ7702" s="222"/>
      <c r="AK7702" s="222"/>
      <c r="AL7702" s="224">
        <v>202280000</v>
      </c>
      <c r="AM7702" s="224"/>
      <c r="AN7702" s="224"/>
      <c r="AO7702" s="224"/>
      <c r="AP7702" s="224"/>
      <c r="AQ7702" s="222"/>
      <c r="AR7702" s="222"/>
      <c r="AS7702" s="222"/>
      <c r="AT7702" s="224">
        <v>202280000</v>
      </c>
      <c r="AU7702" s="222"/>
      <c r="AV7702" s="222"/>
      <c r="AW7702" s="222"/>
      <c r="AX7702" s="222"/>
      <c r="AY7702" s="227">
        <v>5.3780821917808197</v>
      </c>
      <c r="AZ7702" s="225" t="s">
        <v>74</v>
      </c>
      <c r="BA7702" s="227">
        <v>2.8041999999999998</v>
      </c>
      <c r="BB7702" s="222"/>
      <c r="BC7702" s="222"/>
      <c r="BD7702" s="222"/>
      <c r="BE7702" s="222"/>
      <c r="BF7702" s="222"/>
      <c r="BG7702" s="222"/>
      <c r="BH7702" s="222"/>
      <c r="BI7702" s="222"/>
      <c r="BJ7702" s="222"/>
      <c r="BK7702" s="222"/>
      <c r="BL7702" s="222"/>
      <c r="BM7702" s="222"/>
      <c r="BN7702" s="228" t="s">
        <v>4578</v>
      </c>
      <c r="BO7702" s="58" t="str">
        <f t="shared" si="120"/>
        <v>境内资产</v>
      </c>
      <c r="BP7702" s="58" t="str">
        <f>IF(M7702="",VLOOKUP(D7702,Sheet4!$A$1:$B$92,2,0),VLOOKUP(Q7702,Sheet4!$A$1:$B$92,2,0))</f>
        <v>企业债券</v>
      </c>
    </row>
    <row r="7703" spans="1:68" ht="15">
      <c r="A7703" s="223" t="s">
        <v>5142</v>
      </c>
      <c r="B7703" s="222" t="s">
        <v>5143</v>
      </c>
      <c r="C7703" s="269" t="s">
        <v>71</v>
      </c>
      <c r="D7703" s="269" t="s">
        <v>72</v>
      </c>
      <c r="E7703" s="223" t="s">
        <v>5144</v>
      </c>
      <c r="F7703" s="222" t="s">
        <v>5145</v>
      </c>
      <c r="G7703" s="224">
        <v>3000000</v>
      </c>
      <c r="H7703" s="329">
        <v>300000000</v>
      </c>
      <c r="I7703" s="329">
        <v>308040000</v>
      </c>
      <c r="J7703" s="224">
        <v>10894520.550000001</v>
      </c>
      <c r="K7703" s="224">
        <v>0</v>
      </c>
      <c r="L7703" s="223" t="s">
        <v>4489</v>
      </c>
      <c r="M7703" s="223"/>
      <c r="N7703" s="222"/>
      <c r="O7703" s="223"/>
      <c r="P7703" s="222"/>
      <c r="Q7703" s="222"/>
      <c r="R7703" s="222"/>
      <c r="S7703" s="222"/>
      <c r="T7703" s="224"/>
      <c r="U7703" s="224"/>
      <c r="V7703" s="224"/>
      <c r="W7703" s="222"/>
      <c r="X7703" s="222"/>
      <c r="Y7703" s="222"/>
      <c r="Z7703" s="225" t="s">
        <v>4571</v>
      </c>
      <c r="AA7703" s="229" t="s">
        <v>4571</v>
      </c>
      <c r="AB7703" s="222"/>
      <c r="AC7703" s="222"/>
      <c r="AD7703" s="222"/>
      <c r="AE7703" s="222"/>
      <c r="AF7703" s="222"/>
      <c r="AG7703" s="222"/>
      <c r="AH7703" s="222"/>
      <c r="AI7703" s="222"/>
      <c r="AJ7703" s="222"/>
      <c r="AK7703" s="222"/>
      <c r="AL7703" s="224">
        <v>308040000</v>
      </c>
      <c r="AM7703" s="224"/>
      <c r="AN7703" s="224"/>
      <c r="AO7703" s="224"/>
      <c r="AP7703" s="224"/>
      <c r="AQ7703" s="222"/>
      <c r="AR7703" s="222"/>
      <c r="AS7703" s="222"/>
      <c r="AT7703" s="224">
        <v>308040000</v>
      </c>
      <c r="AU7703" s="222"/>
      <c r="AV7703" s="222"/>
      <c r="AW7703" s="222"/>
      <c r="AX7703" s="222"/>
      <c r="AY7703" s="227">
        <v>5.3424657534246602</v>
      </c>
      <c r="AZ7703" s="225" t="s">
        <v>84</v>
      </c>
      <c r="BA7703" s="227">
        <v>2.8855</v>
      </c>
      <c r="BB7703" s="222"/>
      <c r="BC7703" s="222"/>
      <c r="BD7703" s="222"/>
      <c r="BE7703" s="222"/>
      <c r="BF7703" s="222"/>
      <c r="BG7703" s="222"/>
      <c r="BH7703" s="222"/>
      <c r="BI7703" s="222"/>
      <c r="BJ7703" s="222"/>
      <c r="BK7703" s="222"/>
      <c r="BL7703" s="222"/>
      <c r="BM7703" s="222"/>
      <c r="BN7703" s="228" t="s">
        <v>4578</v>
      </c>
      <c r="BO7703" s="58" t="str">
        <f t="shared" si="120"/>
        <v>境内资产</v>
      </c>
      <c r="BP7703" s="58" t="str">
        <f>IF(M7703="",VLOOKUP(D7703,Sheet4!$A$1:$B$92,2,0),VLOOKUP(Q7703,Sheet4!$A$1:$B$92,2,0))</f>
        <v>企业债券</v>
      </c>
    </row>
    <row r="7704" spans="1:68" ht="15">
      <c r="A7704" s="223" t="s">
        <v>5146</v>
      </c>
      <c r="B7704" s="222" t="s">
        <v>5147</v>
      </c>
      <c r="C7704" s="269" t="s">
        <v>71</v>
      </c>
      <c r="D7704" s="269" t="s">
        <v>72</v>
      </c>
      <c r="E7704" s="223" t="s">
        <v>5148</v>
      </c>
      <c r="F7704" s="222" t="s">
        <v>5149</v>
      </c>
      <c r="G7704" s="224">
        <v>1100000</v>
      </c>
      <c r="H7704" s="329">
        <v>110000000</v>
      </c>
      <c r="I7704" s="329">
        <v>103257000</v>
      </c>
      <c r="J7704" s="224">
        <v>5191397.26</v>
      </c>
      <c r="K7704" s="224">
        <v>0</v>
      </c>
      <c r="L7704" s="223" t="s">
        <v>4489</v>
      </c>
      <c r="M7704" s="223"/>
      <c r="N7704" s="222"/>
      <c r="O7704" s="223"/>
      <c r="P7704" s="222"/>
      <c r="Q7704" s="222"/>
      <c r="R7704" s="222"/>
      <c r="S7704" s="222"/>
      <c r="T7704" s="224"/>
      <c r="U7704" s="224"/>
      <c r="V7704" s="224"/>
      <c r="W7704" s="222"/>
      <c r="X7704" s="222"/>
      <c r="Y7704" s="222"/>
      <c r="Z7704" s="225" t="s">
        <v>4571</v>
      </c>
      <c r="AA7704" s="229" t="s">
        <v>4571</v>
      </c>
      <c r="AB7704" s="222"/>
      <c r="AC7704" s="222"/>
      <c r="AD7704" s="222"/>
      <c r="AE7704" s="222"/>
      <c r="AF7704" s="222"/>
      <c r="AG7704" s="222"/>
      <c r="AH7704" s="222"/>
      <c r="AI7704" s="222"/>
      <c r="AJ7704" s="222"/>
      <c r="AK7704" s="222"/>
      <c r="AL7704" s="224">
        <v>103257000</v>
      </c>
      <c r="AM7704" s="224"/>
      <c r="AN7704" s="224"/>
      <c r="AO7704" s="224"/>
      <c r="AP7704" s="224"/>
      <c r="AQ7704" s="222"/>
      <c r="AR7704" s="222"/>
      <c r="AS7704" s="222"/>
      <c r="AT7704" s="224">
        <v>103257000</v>
      </c>
      <c r="AU7704" s="222"/>
      <c r="AV7704" s="222"/>
      <c r="AW7704" s="222"/>
      <c r="AX7704" s="222"/>
      <c r="AY7704" s="227">
        <v>5.1890410958904098</v>
      </c>
      <c r="AZ7704" s="225" t="s">
        <v>84</v>
      </c>
      <c r="BA7704" s="227">
        <v>2.5718999999999999</v>
      </c>
      <c r="BB7704" s="222"/>
      <c r="BC7704" s="222"/>
      <c r="BD7704" s="222"/>
      <c r="BE7704" s="222"/>
      <c r="BF7704" s="222"/>
      <c r="BG7704" s="222"/>
      <c r="BH7704" s="222"/>
      <c r="BI7704" s="222"/>
      <c r="BJ7704" s="222"/>
      <c r="BK7704" s="222"/>
      <c r="BL7704" s="222"/>
      <c r="BM7704" s="222"/>
      <c r="BN7704" s="228" t="s">
        <v>4578</v>
      </c>
      <c r="BO7704" s="58" t="str">
        <f t="shared" si="120"/>
        <v>境内资产</v>
      </c>
      <c r="BP7704" s="58" t="str">
        <f>IF(M7704="",VLOOKUP(D7704,Sheet4!$A$1:$B$92,2,0),VLOOKUP(Q7704,Sheet4!$A$1:$B$92,2,0))</f>
        <v>企业债券</v>
      </c>
    </row>
    <row r="7705" spans="1:68" ht="15">
      <c r="A7705" s="223" t="s">
        <v>5150</v>
      </c>
      <c r="B7705" s="222" t="s">
        <v>5151</v>
      </c>
      <c r="C7705" s="269" t="s">
        <v>71</v>
      </c>
      <c r="D7705" s="269" t="s">
        <v>72</v>
      </c>
      <c r="E7705" s="223" t="s">
        <v>5152</v>
      </c>
      <c r="F7705" s="222" t="s">
        <v>5153</v>
      </c>
      <c r="G7705" s="224">
        <v>1500000</v>
      </c>
      <c r="H7705" s="329">
        <v>150000000</v>
      </c>
      <c r="I7705" s="329">
        <v>151410000</v>
      </c>
      <c r="J7705" s="224">
        <v>8539931.5099999998</v>
      </c>
      <c r="K7705" s="224">
        <v>0</v>
      </c>
      <c r="L7705" s="223" t="s">
        <v>4489</v>
      </c>
      <c r="M7705" s="223"/>
      <c r="N7705" s="222"/>
      <c r="O7705" s="223"/>
      <c r="P7705" s="222"/>
      <c r="Q7705" s="222"/>
      <c r="R7705" s="222"/>
      <c r="S7705" s="222"/>
      <c r="T7705" s="224"/>
      <c r="U7705" s="224"/>
      <c r="V7705" s="224"/>
      <c r="W7705" s="222"/>
      <c r="X7705" s="222"/>
      <c r="Y7705" s="222"/>
      <c r="Z7705" s="225" t="s">
        <v>4571</v>
      </c>
      <c r="AA7705" s="229" t="s">
        <v>4571</v>
      </c>
      <c r="AB7705" s="222"/>
      <c r="AC7705" s="222"/>
      <c r="AD7705" s="222"/>
      <c r="AE7705" s="222"/>
      <c r="AF7705" s="222"/>
      <c r="AG7705" s="222"/>
      <c r="AH7705" s="222"/>
      <c r="AI7705" s="222"/>
      <c r="AJ7705" s="222"/>
      <c r="AK7705" s="222"/>
      <c r="AL7705" s="224">
        <v>151410000</v>
      </c>
      <c r="AM7705" s="224"/>
      <c r="AN7705" s="224"/>
      <c r="AO7705" s="224"/>
      <c r="AP7705" s="224"/>
      <c r="AQ7705" s="222"/>
      <c r="AR7705" s="222"/>
      <c r="AS7705" s="222"/>
      <c r="AT7705" s="224">
        <v>151410000</v>
      </c>
      <c r="AU7705" s="222"/>
      <c r="AV7705" s="222"/>
      <c r="AW7705" s="222"/>
      <c r="AX7705" s="222"/>
      <c r="AY7705" s="227">
        <v>5.1835616438356196</v>
      </c>
      <c r="AZ7705" s="225" t="s">
        <v>74</v>
      </c>
      <c r="BA7705" s="227">
        <v>2.5962999999999998</v>
      </c>
      <c r="BB7705" s="222"/>
      <c r="BC7705" s="222"/>
      <c r="BD7705" s="222"/>
      <c r="BE7705" s="222"/>
      <c r="BF7705" s="222"/>
      <c r="BG7705" s="222"/>
      <c r="BH7705" s="222"/>
      <c r="BI7705" s="222"/>
      <c r="BJ7705" s="222"/>
      <c r="BK7705" s="222"/>
      <c r="BL7705" s="222"/>
      <c r="BM7705" s="222"/>
      <c r="BN7705" s="228" t="s">
        <v>4578</v>
      </c>
      <c r="BO7705" s="58" t="str">
        <f t="shared" si="120"/>
        <v>境内资产</v>
      </c>
      <c r="BP7705" s="58" t="str">
        <f>IF(M7705="",VLOOKUP(D7705,Sheet4!$A$1:$B$92,2,0),VLOOKUP(Q7705,Sheet4!$A$1:$B$92,2,0))</f>
        <v>企业债券</v>
      </c>
    </row>
    <row r="7706" spans="1:68" ht="15">
      <c r="A7706" s="223" t="s">
        <v>5154</v>
      </c>
      <c r="B7706" s="222" t="s">
        <v>5155</v>
      </c>
      <c r="C7706" s="269" t="s">
        <v>71</v>
      </c>
      <c r="D7706" s="269" t="s">
        <v>72</v>
      </c>
      <c r="E7706" s="223" t="s">
        <v>5156</v>
      </c>
      <c r="F7706" s="222" t="s">
        <v>5157</v>
      </c>
      <c r="G7706" s="224">
        <v>2000000</v>
      </c>
      <c r="H7706" s="329">
        <v>200000000</v>
      </c>
      <c r="I7706" s="329">
        <v>204400000</v>
      </c>
      <c r="J7706" s="224">
        <v>9026027.4000000004</v>
      </c>
      <c r="K7706" s="224">
        <v>0</v>
      </c>
      <c r="L7706" s="223" t="s">
        <v>4489</v>
      </c>
      <c r="M7706" s="223"/>
      <c r="N7706" s="222"/>
      <c r="O7706" s="223"/>
      <c r="P7706" s="222"/>
      <c r="Q7706" s="222"/>
      <c r="R7706" s="222"/>
      <c r="S7706" s="222"/>
      <c r="T7706" s="224"/>
      <c r="U7706" s="224"/>
      <c r="V7706" s="224"/>
      <c r="W7706" s="222"/>
      <c r="X7706" s="222"/>
      <c r="Y7706" s="222"/>
      <c r="Z7706" s="225" t="s">
        <v>4571</v>
      </c>
      <c r="AA7706" s="229" t="s">
        <v>4571</v>
      </c>
      <c r="AB7706" s="222"/>
      <c r="AC7706" s="222"/>
      <c r="AD7706" s="222"/>
      <c r="AE7706" s="222"/>
      <c r="AF7706" s="222"/>
      <c r="AG7706" s="222"/>
      <c r="AH7706" s="222"/>
      <c r="AI7706" s="222"/>
      <c r="AJ7706" s="222"/>
      <c r="AK7706" s="222"/>
      <c r="AL7706" s="224">
        <v>204400000</v>
      </c>
      <c r="AM7706" s="224"/>
      <c r="AN7706" s="224"/>
      <c r="AO7706" s="224"/>
      <c r="AP7706" s="224"/>
      <c r="AQ7706" s="222"/>
      <c r="AR7706" s="222"/>
      <c r="AS7706" s="222"/>
      <c r="AT7706" s="224">
        <v>204400000</v>
      </c>
      <c r="AU7706" s="222"/>
      <c r="AV7706" s="222"/>
      <c r="AW7706" s="222"/>
      <c r="AX7706" s="222"/>
      <c r="AY7706" s="227">
        <v>5.24931506849315</v>
      </c>
      <c r="AZ7706" s="225" t="s">
        <v>74</v>
      </c>
      <c r="BA7706" s="227">
        <v>2.7511999999999999</v>
      </c>
      <c r="BB7706" s="222"/>
      <c r="BC7706" s="222"/>
      <c r="BD7706" s="222"/>
      <c r="BE7706" s="222"/>
      <c r="BF7706" s="222"/>
      <c r="BG7706" s="222"/>
      <c r="BH7706" s="222"/>
      <c r="BI7706" s="222"/>
      <c r="BJ7706" s="222"/>
      <c r="BK7706" s="222"/>
      <c r="BL7706" s="222"/>
      <c r="BM7706" s="222"/>
      <c r="BN7706" s="228" t="s">
        <v>4578</v>
      </c>
      <c r="BO7706" s="58" t="str">
        <f t="shared" si="120"/>
        <v>境内资产</v>
      </c>
      <c r="BP7706" s="58" t="str">
        <f>IF(M7706="",VLOOKUP(D7706,Sheet4!$A$1:$B$92,2,0),VLOOKUP(Q7706,Sheet4!$A$1:$B$92,2,0))</f>
        <v>企业债券</v>
      </c>
    </row>
    <row r="7707" spans="1:68" ht="15">
      <c r="A7707" s="223" t="s">
        <v>5158</v>
      </c>
      <c r="B7707" s="222" t="s">
        <v>5159</v>
      </c>
      <c r="C7707" s="269" t="s">
        <v>71</v>
      </c>
      <c r="D7707" s="269" t="s">
        <v>72</v>
      </c>
      <c r="E7707" s="223" t="s">
        <v>5160</v>
      </c>
      <c r="F7707" s="222" t="s">
        <v>5161</v>
      </c>
      <c r="G7707" s="224">
        <v>2400000</v>
      </c>
      <c r="H7707" s="329">
        <v>240000000</v>
      </c>
      <c r="I7707" s="329">
        <v>245664000</v>
      </c>
      <c r="J7707" s="224">
        <v>9915616.4399999995</v>
      </c>
      <c r="K7707" s="224">
        <v>0</v>
      </c>
      <c r="L7707" s="223" t="s">
        <v>4489</v>
      </c>
      <c r="M7707" s="223"/>
      <c r="N7707" s="222"/>
      <c r="O7707" s="223"/>
      <c r="P7707" s="222"/>
      <c r="Q7707" s="222"/>
      <c r="R7707" s="222"/>
      <c r="S7707" s="222"/>
      <c r="T7707" s="224"/>
      <c r="U7707" s="224"/>
      <c r="V7707" s="224"/>
      <c r="W7707" s="222"/>
      <c r="X7707" s="222"/>
      <c r="Y7707" s="222"/>
      <c r="Z7707" s="225" t="s">
        <v>4571</v>
      </c>
      <c r="AA7707" s="229" t="s">
        <v>4571</v>
      </c>
      <c r="AB7707" s="222"/>
      <c r="AC7707" s="222"/>
      <c r="AD7707" s="222"/>
      <c r="AE7707" s="222"/>
      <c r="AF7707" s="222"/>
      <c r="AG7707" s="222"/>
      <c r="AH7707" s="222"/>
      <c r="AI7707" s="222"/>
      <c r="AJ7707" s="222"/>
      <c r="AK7707" s="222"/>
      <c r="AL7707" s="224">
        <v>245664000</v>
      </c>
      <c r="AM7707" s="224"/>
      <c r="AN7707" s="224"/>
      <c r="AO7707" s="224"/>
      <c r="AP7707" s="224"/>
      <c r="AQ7707" s="222"/>
      <c r="AR7707" s="222"/>
      <c r="AS7707" s="222"/>
      <c r="AT7707" s="224">
        <v>245664000</v>
      </c>
      <c r="AU7707" s="222"/>
      <c r="AV7707" s="222"/>
      <c r="AW7707" s="222"/>
      <c r="AX7707" s="222"/>
      <c r="AY7707" s="227">
        <v>5.2904109589041104</v>
      </c>
      <c r="AZ7707" s="225" t="s">
        <v>74</v>
      </c>
      <c r="BA7707" s="227">
        <v>2.3544999999999998</v>
      </c>
      <c r="BB7707" s="222"/>
      <c r="BC7707" s="222"/>
      <c r="BD7707" s="222"/>
      <c r="BE7707" s="222"/>
      <c r="BF7707" s="222"/>
      <c r="BG7707" s="222"/>
      <c r="BH7707" s="222"/>
      <c r="BI7707" s="222"/>
      <c r="BJ7707" s="222"/>
      <c r="BK7707" s="222"/>
      <c r="BL7707" s="222"/>
      <c r="BM7707" s="222"/>
      <c r="BN7707" s="228" t="s">
        <v>4578</v>
      </c>
      <c r="BO7707" s="58" t="str">
        <f t="shared" si="120"/>
        <v>境内资产</v>
      </c>
      <c r="BP7707" s="58" t="str">
        <f>IF(M7707="",VLOOKUP(D7707,Sheet4!$A$1:$B$92,2,0),VLOOKUP(Q7707,Sheet4!$A$1:$B$92,2,0))</f>
        <v>企业债券</v>
      </c>
    </row>
    <row r="7708" spans="1:68" ht="15">
      <c r="A7708" s="223" t="s">
        <v>5162</v>
      </c>
      <c r="B7708" s="222" t="s">
        <v>5163</v>
      </c>
      <c r="C7708" s="269" t="s">
        <v>71</v>
      </c>
      <c r="D7708" s="269" t="s">
        <v>72</v>
      </c>
      <c r="E7708" s="223" t="s">
        <v>5164</v>
      </c>
      <c r="F7708" s="222" t="s">
        <v>5165</v>
      </c>
      <c r="G7708" s="224">
        <v>3200000</v>
      </c>
      <c r="H7708" s="329">
        <v>320000000</v>
      </c>
      <c r="I7708" s="329">
        <v>297696000</v>
      </c>
      <c r="J7708" s="224">
        <v>15710684.93</v>
      </c>
      <c r="K7708" s="224">
        <v>0</v>
      </c>
      <c r="L7708" s="223" t="s">
        <v>4489</v>
      </c>
      <c r="M7708" s="223"/>
      <c r="N7708" s="222"/>
      <c r="O7708" s="223"/>
      <c r="P7708" s="222"/>
      <c r="Q7708" s="222"/>
      <c r="R7708" s="222"/>
      <c r="S7708" s="222"/>
      <c r="T7708" s="224"/>
      <c r="U7708" s="224"/>
      <c r="V7708" s="224"/>
      <c r="W7708" s="222"/>
      <c r="X7708" s="222"/>
      <c r="Y7708" s="222"/>
      <c r="Z7708" s="225" t="s">
        <v>4571</v>
      </c>
      <c r="AA7708" s="229" t="s">
        <v>4571</v>
      </c>
      <c r="AB7708" s="222"/>
      <c r="AC7708" s="222"/>
      <c r="AD7708" s="222"/>
      <c r="AE7708" s="222"/>
      <c r="AF7708" s="222"/>
      <c r="AG7708" s="222"/>
      <c r="AH7708" s="222"/>
      <c r="AI7708" s="222"/>
      <c r="AJ7708" s="222"/>
      <c r="AK7708" s="222"/>
      <c r="AL7708" s="224">
        <v>297696000</v>
      </c>
      <c r="AM7708" s="224"/>
      <c r="AN7708" s="224"/>
      <c r="AO7708" s="224"/>
      <c r="AP7708" s="224"/>
      <c r="AQ7708" s="222"/>
      <c r="AR7708" s="222"/>
      <c r="AS7708" s="222"/>
      <c r="AT7708" s="224">
        <v>297696000</v>
      </c>
      <c r="AU7708" s="222"/>
      <c r="AV7708" s="222"/>
      <c r="AW7708" s="222"/>
      <c r="AX7708" s="222"/>
      <c r="AY7708" s="227">
        <v>5.3013698630136998</v>
      </c>
      <c r="AZ7708" s="225" t="s">
        <v>84</v>
      </c>
      <c r="BA7708" s="227">
        <v>2.6566999999999998</v>
      </c>
      <c r="BB7708" s="222"/>
      <c r="BC7708" s="222"/>
      <c r="BD7708" s="222"/>
      <c r="BE7708" s="222"/>
      <c r="BF7708" s="222"/>
      <c r="BG7708" s="222"/>
      <c r="BH7708" s="222"/>
      <c r="BI7708" s="222"/>
      <c r="BJ7708" s="222"/>
      <c r="BK7708" s="222"/>
      <c r="BL7708" s="222"/>
      <c r="BM7708" s="222"/>
      <c r="BN7708" s="228" t="s">
        <v>4578</v>
      </c>
      <c r="BO7708" s="58" t="str">
        <f t="shared" si="120"/>
        <v>境内资产</v>
      </c>
      <c r="BP7708" s="58" t="str">
        <f>IF(M7708="",VLOOKUP(D7708,Sheet4!$A$1:$B$92,2,0),VLOOKUP(Q7708,Sheet4!$A$1:$B$92,2,0))</f>
        <v>企业债券</v>
      </c>
    </row>
    <row r="7709" spans="1:68" ht="15">
      <c r="A7709" s="223" t="s">
        <v>5166</v>
      </c>
      <c r="B7709" s="222" t="s">
        <v>5167</v>
      </c>
      <c r="C7709" s="269" t="s">
        <v>71</v>
      </c>
      <c r="D7709" s="269" t="s">
        <v>72</v>
      </c>
      <c r="E7709" s="223" t="s">
        <v>5168</v>
      </c>
      <c r="F7709" s="222" t="s">
        <v>5169</v>
      </c>
      <c r="G7709" s="224">
        <v>2000000</v>
      </c>
      <c r="H7709" s="329">
        <v>200000000</v>
      </c>
      <c r="I7709" s="329">
        <v>198560000</v>
      </c>
      <c r="J7709" s="224">
        <v>7780054.79</v>
      </c>
      <c r="K7709" s="224">
        <v>0</v>
      </c>
      <c r="L7709" s="223" t="s">
        <v>4489</v>
      </c>
      <c r="M7709" s="223"/>
      <c r="N7709" s="222"/>
      <c r="O7709" s="223"/>
      <c r="P7709" s="222"/>
      <c r="Q7709" s="222"/>
      <c r="R7709" s="222"/>
      <c r="S7709" s="222"/>
      <c r="T7709" s="224"/>
      <c r="U7709" s="224"/>
      <c r="V7709" s="224"/>
      <c r="W7709" s="222"/>
      <c r="X7709" s="222"/>
      <c r="Y7709" s="222"/>
      <c r="Z7709" s="225" t="s">
        <v>4571</v>
      </c>
      <c r="AA7709" s="229" t="s">
        <v>4571</v>
      </c>
      <c r="AB7709" s="222"/>
      <c r="AC7709" s="222"/>
      <c r="AD7709" s="222"/>
      <c r="AE7709" s="222"/>
      <c r="AF7709" s="222"/>
      <c r="AG7709" s="222"/>
      <c r="AH7709" s="222"/>
      <c r="AI7709" s="222"/>
      <c r="AJ7709" s="222"/>
      <c r="AK7709" s="222"/>
      <c r="AL7709" s="224">
        <v>198560000</v>
      </c>
      <c r="AM7709" s="224"/>
      <c r="AN7709" s="224"/>
      <c r="AO7709" s="224"/>
      <c r="AP7709" s="224"/>
      <c r="AQ7709" s="222"/>
      <c r="AR7709" s="222"/>
      <c r="AS7709" s="222"/>
      <c r="AT7709" s="224">
        <v>198560000</v>
      </c>
      <c r="AU7709" s="222"/>
      <c r="AV7709" s="222"/>
      <c r="AW7709" s="222"/>
      <c r="AX7709" s="222"/>
      <c r="AY7709" s="227">
        <v>5.3068493150684901</v>
      </c>
      <c r="AZ7709" s="225" t="s">
        <v>74</v>
      </c>
      <c r="BA7709" s="227">
        <v>2.7902999999999998</v>
      </c>
      <c r="BB7709" s="222"/>
      <c r="BC7709" s="222"/>
      <c r="BD7709" s="222"/>
      <c r="BE7709" s="222"/>
      <c r="BF7709" s="222"/>
      <c r="BG7709" s="222"/>
      <c r="BH7709" s="222"/>
      <c r="BI7709" s="222"/>
      <c r="BJ7709" s="222"/>
      <c r="BK7709" s="222"/>
      <c r="BL7709" s="222"/>
      <c r="BM7709" s="222"/>
      <c r="BN7709" s="228" t="s">
        <v>4578</v>
      </c>
      <c r="BO7709" s="58" t="str">
        <f t="shared" si="120"/>
        <v>境内资产</v>
      </c>
      <c r="BP7709" s="58" t="str">
        <f>IF(M7709="",VLOOKUP(D7709,Sheet4!$A$1:$B$92,2,0),VLOOKUP(Q7709,Sheet4!$A$1:$B$92,2,0))</f>
        <v>企业债券</v>
      </c>
    </row>
    <row r="7710" spans="1:68" ht="15">
      <c r="A7710" s="223" t="s">
        <v>5170</v>
      </c>
      <c r="B7710" s="222" t="s">
        <v>5171</v>
      </c>
      <c r="C7710" s="269" t="s">
        <v>71</v>
      </c>
      <c r="D7710" s="269" t="s">
        <v>72</v>
      </c>
      <c r="E7710" s="223" t="s">
        <v>5172</v>
      </c>
      <c r="F7710" s="222" t="s">
        <v>514</v>
      </c>
      <c r="G7710" s="224">
        <v>2300000</v>
      </c>
      <c r="H7710" s="329">
        <v>230000000</v>
      </c>
      <c r="I7710" s="329">
        <v>233082000</v>
      </c>
      <c r="J7710" s="224">
        <v>8394369.8599999994</v>
      </c>
      <c r="K7710" s="224">
        <v>0</v>
      </c>
      <c r="L7710" s="223" t="s">
        <v>4489</v>
      </c>
      <c r="M7710" s="223"/>
      <c r="N7710" s="222"/>
      <c r="O7710" s="223"/>
      <c r="P7710" s="222"/>
      <c r="Q7710" s="222"/>
      <c r="R7710" s="222"/>
      <c r="S7710" s="222"/>
      <c r="T7710" s="224"/>
      <c r="U7710" s="224"/>
      <c r="V7710" s="224"/>
      <c r="W7710" s="222"/>
      <c r="X7710" s="222"/>
      <c r="Y7710" s="222"/>
      <c r="Z7710" s="225" t="s">
        <v>4571</v>
      </c>
      <c r="AA7710" s="229" t="s">
        <v>4571</v>
      </c>
      <c r="AB7710" s="222"/>
      <c r="AC7710" s="222"/>
      <c r="AD7710" s="222"/>
      <c r="AE7710" s="222"/>
      <c r="AF7710" s="222"/>
      <c r="AG7710" s="222"/>
      <c r="AH7710" s="222"/>
      <c r="AI7710" s="222"/>
      <c r="AJ7710" s="222"/>
      <c r="AK7710" s="222"/>
      <c r="AL7710" s="224">
        <v>233082000</v>
      </c>
      <c r="AM7710" s="224"/>
      <c r="AN7710" s="224"/>
      <c r="AO7710" s="224"/>
      <c r="AP7710" s="224"/>
      <c r="AQ7710" s="222"/>
      <c r="AR7710" s="222"/>
      <c r="AS7710" s="222"/>
      <c r="AT7710" s="224">
        <v>233082000</v>
      </c>
      <c r="AU7710" s="222"/>
      <c r="AV7710" s="222"/>
      <c r="AW7710" s="222"/>
      <c r="AX7710" s="222"/>
      <c r="AY7710" s="227">
        <v>3.32054794520548</v>
      </c>
      <c r="AZ7710" s="225" t="s">
        <v>169</v>
      </c>
      <c r="BA7710" s="227">
        <v>1.2208000000000001</v>
      </c>
      <c r="BB7710" s="222"/>
      <c r="BC7710" s="222"/>
      <c r="BD7710" s="222"/>
      <c r="BE7710" s="222"/>
      <c r="BF7710" s="222"/>
      <c r="BG7710" s="222"/>
      <c r="BH7710" s="222"/>
      <c r="BI7710" s="222"/>
      <c r="BJ7710" s="222"/>
      <c r="BK7710" s="222"/>
      <c r="BL7710" s="222"/>
      <c r="BM7710" s="222"/>
      <c r="BN7710" s="228" t="s">
        <v>4578</v>
      </c>
      <c r="BO7710" s="58" t="str">
        <f t="shared" si="120"/>
        <v>境内资产</v>
      </c>
      <c r="BP7710" s="58" t="str">
        <f>IF(M7710="",VLOOKUP(D7710,Sheet4!$A$1:$B$92,2,0),VLOOKUP(Q7710,Sheet4!$A$1:$B$92,2,0))</f>
        <v>企业债券</v>
      </c>
    </row>
    <row r="7711" spans="1:68" ht="15">
      <c r="A7711" s="223" t="s">
        <v>5173</v>
      </c>
      <c r="B7711" s="222" t="s">
        <v>5174</v>
      </c>
      <c r="C7711" s="269" t="s">
        <v>71</v>
      </c>
      <c r="D7711" s="269" t="s">
        <v>72</v>
      </c>
      <c r="E7711" s="223" t="s">
        <v>5175</v>
      </c>
      <c r="F7711" s="222" t="s">
        <v>5176</v>
      </c>
      <c r="G7711" s="224">
        <v>3800000</v>
      </c>
      <c r="H7711" s="329">
        <v>380000000</v>
      </c>
      <c r="I7711" s="329">
        <v>396606000</v>
      </c>
      <c r="J7711" s="224">
        <v>14315068.49</v>
      </c>
      <c r="K7711" s="224">
        <v>0</v>
      </c>
      <c r="L7711" s="223" t="s">
        <v>4489</v>
      </c>
      <c r="M7711" s="223"/>
      <c r="N7711" s="222"/>
      <c r="O7711" s="223"/>
      <c r="P7711" s="222"/>
      <c r="Q7711" s="222"/>
      <c r="R7711" s="222"/>
      <c r="S7711" s="222"/>
      <c r="T7711" s="224"/>
      <c r="U7711" s="224"/>
      <c r="V7711" s="224"/>
      <c r="W7711" s="222"/>
      <c r="X7711" s="222"/>
      <c r="Y7711" s="222"/>
      <c r="Z7711" s="225" t="s">
        <v>4571</v>
      </c>
      <c r="AA7711" s="229" t="s">
        <v>4571</v>
      </c>
      <c r="AB7711" s="222"/>
      <c r="AC7711" s="222"/>
      <c r="AD7711" s="222"/>
      <c r="AE7711" s="222"/>
      <c r="AF7711" s="222"/>
      <c r="AG7711" s="222"/>
      <c r="AH7711" s="222"/>
      <c r="AI7711" s="222"/>
      <c r="AJ7711" s="222"/>
      <c r="AK7711" s="222"/>
      <c r="AL7711" s="224">
        <v>396606000</v>
      </c>
      <c r="AM7711" s="224"/>
      <c r="AN7711" s="224"/>
      <c r="AO7711" s="224"/>
      <c r="AP7711" s="224"/>
      <c r="AQ7711" s="222"/>
      <c r="AR7711" s="222"/>
      <c r="AS7711" s="222"/>
      <c r="AT7711" s="224">
        <v>396606000</v>
      </c>
      <c r="AU7711" s="222"/>
      <c r="AV7711" s="222"/>
      <c r="AW7711" s="222"/>
      <c r="AX7711" s="222"/>
      <c r="AY7711" s="227">
        <v>5.3178082191780804</v>
      </c>
      <c r="AZ7711" s="225" t="s">
        <v>169</v>
      </c>
      <c r="BA7711" s="227">
        <v>2.8885999999999998</v>
      </c>
      <c r="BB7711" s="222"/>
      <c r="BC7711" s="222"/>
      <c r="BD7711" s="222"/>
      <c r="BE7711" s="222"/>
      <c r="BF7711" s="222"/>
      <c r="BG7711" s="222"/>
      <c r="BH7711" s="222"/>
      <c r="BI7711" s="222"/>
      <c r="BJ7711" s="222"/>
      <c r="BK7711" s="222"/>
      <c r="BL7711" s="222"/>
      <c r="BM7711" s="222"/>
      <c r="BN7711" s="228" t="s">
        <v>4578</v>
      </c>
      <c r="BO7711" s="58" t="str">
        <f t="shared" si="120"/>
        <v>境内资产</v>
      </c>
      <c r="BP7711" s="58" t="str">
        <f>IF(M7711="",VLOOKUP(D7711,Sheet4!$A$1:$B$92,2,0),VLOOKUP(Q7711,Sheet4!$A$1:$B$92,2,0))</f>
        <v>企业债券</v>
      </c>
    </row>
    <row r="7712" spans="1:68" ht="15">
      <c r="A7712" s="223" t="s">
        <v>5177</v>
      </c>
      <c r="B7712" s="222" t="s">
        <v>5178</v>
      </c>
      <c r="C7712" s="269" t="s">
        <v>71</v>
      </c>
      <c r="D7712" s="269" t="s">
        <v>72</v>
      </c>
      <c r="E7712" s="223" t="s">
        <v>5179</v>
      </c>
      <c r="F7712" s="222" t="s">
        <v>446</v>
      </c>
      <c r="G7712" s="224">
        <v>2000000</v>
      </c>
      <c r="H7712" s="329">
        <v>200000000</v>
      </c>
      <c r="I7712" s="329">
        <v>205300000</v>
      </c>
      <c r="J7712" s="224">
        <v>7490465.75</v>
      </c>
      <c r="K7712" s="224">
        <v>0</v>
      </c>
      <c r="L7712" s="223" t="s">
        <v>4489</v>
      </c>
      <c r="M7712" s="223"/>
      <c r="N7712" s="222"/>
      <c r="O7712" s="223"/>
      <c r="P7712" s="222"/>
      <c r="Q7712" s="222"/>
      <c r="R7712" s="222"/>
      <c r="S7712" s="222"/>
      <c r="T7712" s="224"/>
      <c r="U7712" s="224"/>
      <c r="V7712" s="224"/>
      <c r="W7712" s="222"/>
      <c r="X7712" s="222"/>
      <c r="Y7712" s="222"/>
      <c r="Z7712" s="225" t="s">
        <v>4571</v>
      </c>
      <c r="AA7712" s="229" t="s">
        <v>4571</v>
      </c>
      <c r="AB7712" s="222"/>
      <c r="AC7712" s="222"/>
      <c r="AD7712" s="222"/>
      <c r="AE7712" s="222"/>
      <c r="AF7712" s="222"/>
      <c r="AG7712" s="222"/>
      <c r="AH7712" s="222"/>
      <c r="AI7712" s="222"/>
      <c r="AJ7712" s="222"/>
      <c r="AK7712" s="222"/>
      <c r="AL7712" s="224">
        <v>205300000</v>
      </c>
      <c r="AM7712" s="224"/>
      <c r="AN7712" s="224"/>
      <c r="AO7712" s="224"/>
      <c r="AP7712" s="224"/>
      <c r="AQ7712" s="222"/>
      <c r="AR7712" s="222"/>
      <c r="AS7712" s="222"/>
      <c r="AT7712" s="224">
        <v>205300000</v>
      </c>
      <c r="AU7712" s="222"/>
      <c r="AV7712" s="222"/>
      <c r="AW7712" s="222"/>
      <c r="AX7712" s="222"/>
      <c r="AY7712" s="227">
        <v>5.3205479452054796</v>
      </c>
      <c r="AZ7712" s="225" t="s">
        <v>84</v>
      </c>
      <c r="BA7712" s="227">
        <v>2.8651</v>
      </c>
      <c r="BB7712" s="222"/>
      <c r="BC7712" s="222"/>
      <c r="BD7712" s="222"/>
      <c r="BE7712" s="222"/>
      <c r="BF7712" s="222"/>
      <c r="BG7712" s="222"/>
      <c r="BH7712" s="222"/>
      <c r="BI7712" s="222"/>
      <c r="BJ7712" s="222"/>
      <c r="BK7712" s="222"/>
      <c r="BL7712" s="222"/>
      <c r="BM7712" s="222"/>
      <c r="BN7712" s="228" t="s">
        <v>4578</v>
      </c>
      <c r="BO7712" s="58" t="str">
        <f t="shared" si="120"/>
        <v>境内资产</v>
      </c>
      <c r="BP7712" s="58" t="str">
        <f>IF(M7712="",VLOOKUP(D7712,Sheet4!$A$1:$B$92,2,0),VLOOKUP(Q7712,Sheet4!$A$1:$B$92,2,0))</f>
        <v>企业债券</v>
      </c>
    </row>
    <row r="7713" spans="1:68" ht="15">
      <c r="A7713" s="223" t="s">
        <v>5180</v>
      </c>
      <c r="B7713" s="222" t="s">
        <v>5181</v>
      </c>
      <c r="C7713" s="269" t="s">
        <v>71</v>
      </c>
      <c r="D7713" s="269" t="s">
        <v>72</v>
      </c>
      <c r="E7713" s="223" t="s">
        <v>5182</v>
      </c>
      <c r="F7713" s="222" t="s">
        <v>5183</v>
      </c>
      <c r="G7713" s="224">
        <v>2700000</v>
      </c>
      <c r="H7713" s="329">
        <v>270000000</v>
      </c>
      <c r="I7713" s="329">
        <v>273132000</v>
      </c>
      <c r="J7713" s="224">
        <v>10626164.380000001</v>
      </c>
      <c r="K7713" s="224">
        <v>0</v>
      </c>
      <c r="L7713" s="223" t="s">
        <v>4489</v>
      </c>
      <c r="M7713" s="223"/>
      <c r="N7713" s="222"/>
      <c r="O7713" s="223"/>
      <c r="P7713" s="222"/>
      <c r="Q7713" s="222"/>
      <c r="R7713" s="222"/>
      <c r="S7713" s="222"/>
      <c r="T7713" s="224"/>
      <c r="U7713" s="224"/>
      <c r="V7713" s="224"/>
      <c r="W7713" s="222"/>
      <c r="X7713" s="222"/>
      <c r="Y7713" s="222"/>
      <c r="Z7713" s="225" t="s">
        <v>4571</v>
      </c>
      <c r="AA7713" s="229" t="s">
        <v>4571</v>
      </c>
      <c r="AB7713" s="222"/>
      <c r="AC7713" s="222"/>
      <c r="AD7713" s="222"/>
      <c r="AE7713" s="222"/>
      <c r="AF7713" s="222"/>
      <c r="AG7713" s="222"/>
      <c r="AH7713" s="222"/>
      <c r="AI7713" s="222"/>
      <c r="AJ7713" s="222"/>
      <c r="AK7713" s="222"/>
      <c r="AL7713" s="224">
        <v>273132000</v>
      </c>
      <c r="AM7713" s="224"/>
      <c r="AN7713" s="224"/>
      <c r="AO7713" s="224"/>
      <c r="AP7713" s="224"/>
      <c r="AQ7713" s="222"/>
      <c r="AR7713" s="222"/>
      <c r="AS7713" s="222"/>
      <c r="AT7713" s="224">
        <v>273132000</v>
      </c>
      <c r="AU7713" s="222"/>
      <c r="AV7713" s="222"/>
      <c r="AW7713" s="222"/>
      <c r="AX7713" s="222"/>
      <c r="AY7713" s="227">
        <v>5.3972602739726003</v>
      </c>
      <c r="AZ7713" s="225" t="s">
        <v>169</v>
      </c>
      <c r="BA7713" s="227">
        <v>2.8340000000000001</v>
      </c>
      <c r="BB7713" s="222"/>
      <c r="BC7713" s="222"/>
      <c r="BD7713" s="222"/>
      <c r="BE7713" s="222"/>
      <c r="BF7713" s="222"/>
      <c r="BG7713" s="222"/>
      <c r="BH7713" s="222"/>
      <c r="BI7713" s="222"/>
      <c r="BJ7713" s="222"/>
      <c r="BK7713" s="222"/>
      <c r="BL7713" s="222"/>
      <c r="BM7713" s="222"/>
      <c r="BN7713" s="228" t="s">
        <v>4578</v>
      </c>
      <c r="BO7713" s="58" t="str">
        <f t="shared" si="120"/>
        <v>境内资产</v>
      </c>
      <c r="BP7713" s="58" t="str">
        <f>IF(M7713="",VLOOKUP(D7713,Sheet4!$A$1:$B$92,2,0),VLOOKUP(Q7713,Sheet4!$A$1:$B$92,2,0))</f>
        <v>企业债券</v>
      </c>
    </row>
    <row r="7714" spans="1:68" ht="15">
      <c r="A7714" s="223" t="s">
        <v>5184</v>
      </c>
      <c r="B7714" s="222" t="s">
        <v>5185</v>
      </c>
      <c r="C7714" s="269" t="s">
        <v>71</v>
      </c>
      <c r="D7714" s="269" t="s">
        <v>72</v>
      </c>
      <c r="E7714" s="223" t="s">
        <v>5186</v>
      </c>
      <c r="F7714" s="222" t="s">
        <v>5187</v>
      </c>
      <c r="G7714" s="224">
        <v>1500000</v>
      </c>
      <c r="H7714" s="329">
        <v>150000000</v>
      </c>
      <c r="I7714" s="329">
        <v>150885000</v>
      </c>
      <c r="J7714" s="224">
        <v>5075342.47</v>
      </c>
      <c r="K7714" s="224">
        <v>0</v>
      </c>
      <c r="L7714" s="223" t="s">
        <v>4489</v>
      </c>
      <c r="M7714" s="223"/>
      <c r="N7714" s="222"/>
      <c r="O7714" s="223"/>
      <c r="P7714" s="222"/>
      <c r="Q7714" s="222"/>
      <c r="R7714" s="222"/>
      <c r="S7714" s="222"/>
      <c r="T7714" s="224"/>
      <c r="U7714" s="224"/>
      <c r="V7714" s="224"/>
      <c r="W7714" s="222"/>
      <c r="X7714" s="222"/>
      <c r="Y7714" s="222"/>
      <c r="Z7714" s="225" t="s">
        <v>4571</v>
      </c>
      <c r="AA7714" s="229" t="s">
        <v>4571</v>
      </c>
      <c r="AB7714" s="222"/>
      <c r="AC7714" s="222"/>
      <c r="AD7714" s="222"/>
      <c r="AE7714" s="222"/>
      <c r="AF7714" s="222"/>
      <c r="AG7714" s="222"/>
      <c r="AH7714" s="222"/>
      <c r="AI7714" s="222"/>
      <c r="AJ7714" s="222"/>
      <c r="AK7714" s="222"/>
      <c r="AL7714" s="224">
        <v>150885000</v>
      </c>
      <c r="AM7714" s="224"/>
      <c r="AN7714" s="224"/>
      <c r="AO7714" s="224"/>
      <c r="AP7714" s="224"/>
      <c r="AQ7714" s="222"/>
      <c r="AR7714" s="222"/>
      <c r="AS7714" s="222"/>
      <c r="AT7714" s="224">
        <v>150885000</v>
      </c>
      <c r="AU7714" s="222"/>
      <c r="AV7714" s="222"/>
      <c r="AW7714" s="222"/>
      <c r="AX7714" s="222"/>
      <c r="AY7714" s="227">
        <v>5.3260273972602699</v>
      </c>
      <c r="AZ7714" s="225" t="s">
        <v>74</v>
      </c>
      <c r="BA7714" s="227">
        <v>2.8773</v>
      </c>
      <c r="BB7714" s="222"/>
      <c r="BC7714" s="222"/>
      <c r="BD7714" s="222"/>
      <c r="BE7714" s="222"/>
      <c r="BF7714" s="222"/>
      <c r="BG7714" s="222"/>
      <c r="BH7714" s="222"/>
      <c r="BI7714" s="222"/>
      <c r="BJ7714" s="222"/>
      <c r="BK7714" s="222"/>
      <c r="BL7714" s="222"/>
      <c r="BM7714" s="222"/>
      <c r="BN7714" s="228" t="s">
        <v>4578</v>
      </c>
      <c r="BO7714" s="58" t="str">
        <f t="shared" si="120"/>
        <v>境内资产</v>
      </c>
      <c r="BP7714" s="58" t="str">
        <f>IF(M7714="",VLOOKUP(D7714,Sheet4!$A$1:$B$92,2,0),VLOOKUP(Q7714,Sheet4!$A$1:$B$92,2,0))</f>
        <v>企业债券</v>
      </c>
    </row>
    <row r="7715" spans="1:68" ht="15">
      <c r="A7715" s="223" t="s">
        <v>5188</v>
      </c>
      <c r="B7715" s="222" t="s">
        <v>5189</v>
      </c>
      <c r="C7715" s="269" t="s">
        <v>71</v>
      </c>
      <c r="D7715" s="269" t="s">
        <v>72</v>
      </c>
      <c r="E7715" s="223" t="s">
        <v>5190</v>
      </c>
      <c r="F7715" s="222" t="s">
        <v>5191</v>
      </c>
      <c r="G7715" s="224">
        <v>1500000</v>
      </c>
      <c r="H7715" s="329">
        <v>150000000</v>
      </c>
      <c r="I7715" s="329">
        <v>152805000</v>
      </c>
      <c r="J7715" s="224">
        <v>5009547.95</v>
      </c>
      <c r="K7715" s="224">
        <v>0</v>
      </c>
      <c r="L7715" s="223" t="s">
        <v>4489</v>
      </c>
      <c r="M7715" s="223"/>
      <c r="N7715" s="222"/>
      <c r="O7715" s="223"/>
      <c r="P7715" s="222"/>
      <c r="Q7715" s="222"/>
      <c r="R7715" s="222"/>
      <c r="S7715" s="222"/>
      <c r="T7715" s="224"/>
      <c r="U7715" s="224"/>
      <c r="V7715" s="224"/>
      <c r="W7715" s="222"/>
      <c r="X7715" s="222"/>
      <c r="Y7715" s="222"/>
      <c r="Z7715" s="225" t="s">
        <v>4571</v>
      </c>
      <c r="AA7715" s="229" t="s">
        <v>4571</v>
      </c>
      <c r="AB7715" s="222"/>
      <c r="AC7715" s="222"/>
      <c r="AD7715" s="222"/>
      <c r="AE7715" s="222"/>
      <c r="AF7715" s="222"/>
      <c r="AG7715" s="222"/>
      <c r="AH7715" s="222"/>
      <c r="AI7715" s="222"/>
      <c r="AJ7715" s="222"/>
      <c r="AK7715" s="222"/>
      <c r="AL7715" s="224">
        <v>152805000</v>
      </c>
      <c r="AM7715" s="224"/>
      <c r="AN7715" s="224"/>
      <c r="AO7715" s="224"/>
      <c r="AP7715" s="224"/>
      <c r="AQ7715" s="222"/>
      <c r="AR7715" s="222"/>
      <c r="AS7715" s="222"/>
      <c r="AT7715" s="224">
        <v>152805000</v>
      </c>
      <c r="AU7715" s="222"/>
      <c r="AV7715" s="222"/>
      <c r="AW7715" s="222"/>
      <c r="AX7715" s="222"/>
      <c r="AY7715" s="227">
        <v>5.3808219178082197</v>
      </c>
      <c r="AZ7715" s="225" t="s">
        <v>74</v>
      </c>
      <c r="BA7715" s="227">
        <v>2.4588000000000001</v>
      </c>
      <c r="BB7715" s="222"/>
      <c r="BC7715" s="222"/>
      <c r="BD7715" s="222"/>
      <c r="BE7715" s="222"/>
      <c r="BF7715" s="222"/>
      <c r="BG7715" s="222"/>
      <c r="BH7715" s="222"/>
      <c r="BI7715" s="222"/>
      <c r="BJ7715" s="222"/>
      <c r="BK7715" s="222"/>
      <c r="BL7715" s="222"/>
      <c r="BM7715" s="222"/>
      <c r="BN7715" s="228" t="s">
        <v>4578</v>
      </c>
      <c r="BO7715" s="58" t="str">
        <f t="shared" si="120"/>
        <v>境内资产</v>
      </c>
      <c r="BP7715" s="58" t="str">
        <f>IF(M7715="",VLOOKUP(D7715,Sheet4!$A$1:$B$92,2,0),VLOOKUP(Q7715,Sheet4!$A$1:$B$92,2,0))</f>
        <v>企业债券</v>
      </c>
    </row>
    <row r="7716" spans="1:68" ht="15">
      <c r="A7716" s="223" t="s">
        <v>5192</v>
      </c>
      <c r="B7716" s="222" t="s">
        <v>5193</v>
      </c>
      <c r="C7716" s="269" t="s">
        <v>71</v>
      </c>
      <c r="D7716" s="269" t="s">
        <v>72</v>
      </c>
      <c r="E7716" s="223" t="s">
        <v>5194</v>
      </c>
      <c r="F7716" s="222" t="s">
        <v>5195</v>
      </c>
      <c r="G7716" s="224">
        <v>1500000</v>
      </c>
      <c r="H7716" s="329">
        <v>150000000</v>
      </c>
      <c r="I7716" s="329">
        <v>153780000</v>
      </c>
      <c r="J7716" s="224">
        <v>4097671.23</v>
      </c>
      <c r="K7716" s="224">
        <v>0</v>
      </c>
      <c r="L7716" s="223" t="s">
        <v>4489</v>
      </c>
      <c r="M7716" s="223"/>
      <c r="N7716" s="222"/>
      <c r="O7716" s="223"/>
      <c r="P7716" s="222"/>
      <c r="Q7716" s="222"/>
      <c r="R7716" s="222"/>
      <c r="S7716" s="222"/>
      <c r="T7716" s="224"/>
      <c r="U7716" s="224"/>
      <c r="V7716" s="224"/>
      <c r="W7716" s="222"/>
      <c r="X7716" s="222"/>
      <c r="Y7716" s="222"/>
      <c r="Z7716" s="225" t="s">
        <v>4571</v>
      </c>
      <c r="AA7716" s="229" t="s">
        <v>4571</v>
      </c>
      <c r="AB7716" s="222"/>
      <c r="AC7716" s="222"/>
      <c r="AD7716" s="222"/>
      <c r="AE7716" s="222"/>
      <c r="AF7716" s="222"/>
      <c r="AG7716" s="222"/>
      <c r="AH7716" s="222"/>
      <c r="AI7716" s="222"/>
      <c r="AJ7716" s="222"/>
      <c r="AK7716" s="222"/>
      <c r="AL7716" s="224">
        <v>153780000</v>
      </c>
      <c r="AM7716" s="224"/>
      <c r="AN7716" s="224"/>
      <c r="AO7716" s="224"/>
      <c r="AP7716" s="224"/>
      <c r="AQ7716" s="222"/>
      <c r="AR7716" s="222"/>
      <c r="AS7716" s="222"/>
      <c r="AT7716" s="224">
        <v>153780000</v>
      </c>
      <c r="AU7716" s="222"/>
      <c r="AV7716" s="222"/>
      <c r="AW7716" s="222"/>
      <c r="AX7716" s="222"/>
      <c r="AY7716" s="227">
        <v>5.5397260273972604</v>
      </c>
      <c r="AZ7716" s="225" t="s">
        <v>74</v>
      </c>
      <c r="BA7716" s="227">
        <v>3.0366</v>
      </c>
      <c r="BB7716" s="222"/>
      <c r="BC7716" s="222"/>
      <c r="BD7716" s="222"/>
      <c r="BE7716" s="222"/>
      <c r="BF7716" s="222"/>
      <c r="BG7716" s="222"/>
      <c r="BH7716" s="222"/>
      <c r="BI7716" s="222"/>
      <c r="BJ7716" s="222"/>
      <c r="BK7716" s="222"/>
      <c r="BL7716" s="222"/>
      <c r="BM7716" s="222"/>
      <c r="BN7716" s="228" t="s">
        <v>4578</v>
      </c>
      <c r="BO7716" s="58" t="str">
        <f t="shared" si="120"/>
        <v>境内资产</v>
      </c>
      <c r="BP7716" s="58" t="str">
        <f>IF(M7716="",VLOOKUP(D7716,Sheet4!$A$1:$B$92,2,0),VLOOKUP(Q7716,Sheet4!$A$1:$B$92,2,0))</f>
        <v>企业债券</v>
      </c>
    </row>
    <row r="7717" spans="1:68" ht="15">
      <c r="A7717" s="223" t="s">
        <v>5196</v>
      </c>
      <c r="B7717" s="222" t="s">
        <v>5197</v>
      </c>
      <c r="C7717" s="269" t="s">
        <v>71</v>
      </c>
      <c r="D7717" s="269" t="s">
        <v>72</v>
      </c>
      <c r="E7717" s="223" t="s">
        <v>5198</v>
      </c>
      <c r="F7717" s="222" t="s">
        <v>5199</v>
      </c>
      <c r="G7717" s="224">
        <v>2800000</v>
      </c>
      <c r="H7717" s="329">
        <v>280000000</v>
      </c>
      <c r="I7717" s="329">
        <v>257348000</v>
      </c>
      <c r="J7717" s="224">
        <v>9389589.0399999991</v>
      </c>
      <c r="K7717" s="224">
        <v>0</v>
      </c>
      <c r="L7717" s="223" t="s">
        <v>4489</v>
      </c>
      <c r="M7717" s="223"/>
      <c r="N7717" s="222"/>
      <c r="O7717" s="223"/>
      <c r="P7717" s="222"/>
      <c r="Q7717" s="222"/>
      <c r="R7717" s="222"/>
      <c r="S7717" s="222"/>
      <c r="T7717" s="224"/>
      <c r="U7717" s="224"/>
      <c r="V7717" s="224"/>
      <c r="W7717" s="222"/>
      <c r="X7717" s="222"/>
      <c r="Y7717" s="222"/>
      <c r="Z7717" s="225" t="s">
        <v>4571</v>
      </c>
      <c r="AA7717" s="229" t="s">
        <v>4571</v>
      </c>
      <c r="AB7717" s="222"/>
      <c r="AC7717" s="222"/>
      <c r="AD7717" s="222"/>
      <c r="AE7717" s="222"/>
      <c r="AF7717" s="222"/>
      <c r="AG7717" s="222"/>
      <c r="AH7717" s="222"/>
      <c r="AI7717" s="222"/>
      <c r="AJ7717" s="222"/>
      <c r="AK7717" s="222"/>
      <c r="AL7717" s="224">
        <v>257348000</v>
      </c>
      <c r="AM7717" s="224"/>
      <c r="AN7717" s="224"/>
      <c r="AO7717" s="224"/>
      <c r="AP7717" s="224"/>
      <c r="AQ7717" s="222"/>
      <c r="AR7717" s="222"/>
      <c r="AS7717" s="222"/>
      <c r="AT7717" s="224">
        <v>257348000</v>
      </c>
      <c r="AU7717" s="222"/>
      <c r="AV7717" s="222"/>
      <c r="AW7717" s="222"/>
      <c r="AX7717" s="222"/>
      <c r="AY7717" s="227">
        <v>6.5095890410958903</v>
      </c>
      <c r="AZ7717" s="225" t="s">
        <v>84</v>
      </c>
      <c r="BA7717" s="227">
        <v>3.4878</v>
      </c>
      <c r="BB7717" s="222"/>
      <c r="BC7717" s="222"/>
      <c r="BD7717" s="222"/>
      <c r="BE7717" s="222"/>
      <c r="BF7717" s="222"/>
      <c r="BG7717" s="222"/>
      <c r="BH7717" s="222"/>
      <c r="BI7717" s="222"/>
      <c r="BJ7717" s="222"/>
      <c r="BK7717" s="222"/>
      <c r="BL7717" s="222"/>
      <c r="BM7717" s="222"/>
      <c r="BN7717" s="228" t="s">
        <v>4578</v>
      </c>
      <c r="BO7717" s="58" t="str">
        <f t="shared" si="120"/>
        <v>境内资产</v>
      </c>
      <c r="BP7717" s="58" t="str">
        <f>IF(M7717="",VLOOKUP(D7717,Sheet4!$A$1:$B$92,2,0),VLOOKUP(Q7717,Sheet4!$A$1:$B$92,2,0))</f>
        <v>企业债券</v>
      </c>
    </row>
    <row r="7718" spans="1:68" ht="15">
      <c r="A7718" s="223" t="s">
        <v>5200</v>
      </c>
      <c r="B7718" s="222" t="s">
        <v>5201</v>
      </c>
      <c r="C7718" s="269" t="s">
        <v>71</v>
      </c>
      <c r="D7718" s="269" t="s">
        <v>72</v>
      </c>
      <c r="E7718" s="223" t="s">
        <v>5202</v>
      </c>
      <c r="F7718" s="222" t="s">
        <v>5203</v>
      </c>
      <c r="G7718" s="224">
        <v>200000</v>
      </c>
      <c r="H7718" s="329">
        <v>20000000</v>
      </c>
      <c r="I7718" s="329">
        <v>20218000</v>
      </c>
      <c r="J7718" s="224">
        <v>619726.03</v>
      </c>
      <c r="K7718" s="224">
        <v>0</v>
      </c>
      <c r="L7718" s="223" t="s">
        <v>4489</v>
      </c>
      <c r="M7718" s="223"/>
      <c r="N7718" s="222"/>
      <c r="O7718" s="223"/>
      <c r="P7718" s="222"/>
      <c r="Q7718" s="222"/>
      <c r="R7718" s="222"/>
      <c r="S7718" s="222"/>
      <c r="T7718" s="224"/>
      <c r="U7718" s="224"/>
      <c r="V7718" s="224"/>
      <c r="W7718" s="222"/>
      <c r="X7718" s="222"/>
      <c r="Y7718" s="222"/>
      <c r="Z7718" s="225" t="s">
        <v>4571</v>
      </c>
      <c r="AA7718" s="229" t="s">
        <v>4571</v>
      </c>
      <c r="AB7718" s="222"/>
      <c r="AC7718" s="222"/>
      <c r="AD7718" s="222"/>
      <c r="AE7718" s="222"/>
      <c r="AF7718" s="222"/>
      <c r="AG7718" s="222"/>
      <c r="AH7718" s="222"/>
      <c r="AI7718" s="222"/>
      <c r="AJ7718" s="222"/>
      <c r="AK7718" s="222"/>
      <c r="AL7718" s="224">
        <v>20218000</v>
      </c>
      <c r="AM7718" s="224"/>
      <c r="AN7718" s="224"/>
      <c r="AO7718" s="224"/>
      <c r="AP7718" s="224"/>
      <c r="AQ7718" s="222"/>
      <c r="AR7718" s="222"/>
      <c r="AS7718" s="222"/>
      <c r="AT7718" s="224">
        <v>20218000</v>
      </c>
      <c r="AU7718" s="222"/>
      <c r="AV7718" s="222"/>
      <c r="AW7718" s="222"/>
      <c r="AX7718" s="222"/>
      <c r="AY7718" s="227">
        <v>6.52602739726027</v>
      </c>
      <c r="AZ7718" s="225" t="s">
        <v>84</v>
      </c>
      <c r="BA7718" s="227">
        <v>3.6867000000000001</v>
      </c>
      <c r="BB7718" s="222"/>
      <c r="BC7718" s="222"/>
      <c r="BD7718" s="222"/>
      <c r="BE7718" s="222"/>
      <c r="BF7718" s="222"/>
      <c r="BG7718" s="222"/>
      <c r="BH7718" s="222"/>
      <c r="BI7718" s="222"/>
      <c r="BJ7718" s="222"/>
      <c r="BK7718" s="222"/>
      <c r="BL7718" s="222"/>
      <c r="BM7718" s="222"/>
      <c r="BN7718" s="228" t="s">
        <v>4578</v>
      </c>
      <c r="BO7718" s="58" t="str">
        <f t="shared" si="120"/>
        <v>境内资产</v>
      </c>
      <c r="BP7718" s="58" t="str">
        <f>IF(M7718="",VLOOKUP(D7718,Sheet4!$A$1:$B$92,2,0),VLOOKUP(Q7718,Sheet4!$A$1:$B$92,2,0))</f>
        <v>企业债券</v>
      </c>
    </row>
    <row r="7719" spans="1:68" ht="15">
      <c r="A7719" s="223" t="s">
        <v>5204</v>
      </c>
      <c r="B7719" s="222" t="s">
        <v>5205</v>
      </c>
      <c r="C7719" s="269" t="s">
        <v>71</v>
      </c>
      <c r="D7719" s="269" t="s">
        <v>72</v>
      </c>
      <c r="E7719" s="223" t="s">
        <v>5206</v>
      </c>
      <c r="F7719" s="222" t="s">
        <v>5207</v>
      </c>
      <c r="G7719" s="224">
        <v>1510000</v>
      </c>
      <c r="H7719" s="329">
        <v>151000000</v>
      </c>
      <c r="I7719" s="329">
        <v>152993200</v>
      </c>
      <c r="J7719" s="224">
        <v>3425424.66</v>
      </c>
      <c r="K7719" s="224">
        <v>0</v>
      </c>
      <c r="L7719" s="223" t="s">
        <v>4489</v>
      </c>
      <c r="M7719" s="223"/>
      <c r="N7719" s="222"/>
      <c r="O7719" s="223"/>
      <c r="P7719" s="222"/>
      <c r="Q7719" s="222"/>
      <c r="R7719" s="222"/>
      <c r="S7719" s="222"/>
      <c r="T7719" s="224"/>
      <c r="U7719" s="224"/>
      <c r="V7719" s="224"/>
      <c r="W7719" s="222"/>
      <c r="X7719" s="222"/>
      <c r="Y7719" s="222"/>
      <c r="Z7719" s="225" t="s">
        <v>4571</v>
      </c>
      <c r="AA7719" s="229" t="s">
        <v>4571</v>
      </c>
      <c r="AB7719" s="222"/>
      <c r="AC7719" s="222"/>
      <c r="AD7719" s="222"/>
      <c r="AE7719" s="222"/>
      <c r="AF7719" s="222"/>
      <c r="AG7719" s="222"/>
      <c r="AH7719" s="222"/>
      <c r="AI7719" s="222"/>
      <c r="AJ7719" s="222"/>
      <c r="AK7719" s="222"/>
      <c r="AL7719" s="224">
        <v>152993200</v>
      </c>
      <c r="AM7719" s="224"/>
      <c r="AN7719" s="224"/>
      <c r="AO7719" s="224"/>
      <c r="AP7719" s="224"/>
      <c r="AQ7719" s="222"/>
      <c r="AR7719" s="222"/>
      <c r="AS7719" s="222"/>
      <c r="AT7719" s="224">
        <v>152993200</v>
      </c>
      <c r="AU7719" s="222"/>
      <c r="AV7719" s="222"/>
      <c r="AW7719" s="222"/>
      <c r="AX7719" s="222"/>
      <c r="AY7719" s="227">
        <v>4.6246575342465697</v>
      </c>
      <c r="AZ7719" s="225" t="s">
        <v>74</v>
      </c>
      <c r="BA7719" s="227">
        <v>3.1920999999999999</v>
      </c>
      <c r="BB7719" s="222"/>
      <c r="BC7719" s="222"/>
      <c r="BD7719" s="222"/>
      <c r="BE7719" s="222"/>
      <c r="BF7719" s="222"/>
      <c r="BG7719" s="222"/>
      <c r="BH7719" s="222"/>
      <c r="BI7719" s="222"/>
      <c r="BJ7719" s="222"/>
      <c r="BK7719" s="222"/>
      <c r="BL7719" s="222"/>
      <c r="BM7719" s="222"/>
      <c r="BN7719" s="228" t="s">
        <v>4578</v>
      </c>
      <c r="BO7719" s="58" t="str">
        <f t="shared" si="120"/>
        <v>境内资产</v>
      </c>
      <c r="BP7719" s="58" t="str">
        <f>IF(M7719="",VLOOKUP(D7719,Sheet4!$A$1:$B$92,2,0),VLOOKUP(Q7719,Sheet4!$A$1:$B$92,2,0))</f>
        <v>企业债券</v>
      </c>
    </row>
    <row r="7720" spans="1:68" ht="15">
      <c r="A7720" s="223" t="s">
        <v>5208</v>
      </c>
      <c r="B7720" s="222" t="s">
        <v>5209</v>
      </c>
      <c r="C7720" s="269" t="s">
        <v>71</v>
      </c>
      <c r="D7720" s="269" t="s">
        <v>72</v>
      </c>
      <c r="E7720" s="223" t="s">
        <v>5210</v>
      </c>
      <c r="F7720" s="222" t="s">
        <v>925</v>
      </c>
      <c r="G7720" s="224">
        <v>600000</v>
      </c>
      <c r="H7720" s="329">
        <v>60000000</v>
      </c>
      <c r="I7720" s="329">
        <v>61416000</v>
      </c>
      <c r="J7720" s="224">
        <v>1351232.88</v>
      </c>
      <c r="K7720" s="224">
        <v>0</v>
      </c>
      <c r="L7720" s="223" t="s">
        <v>4489</v>
      </c>
      <c r="M7720" s="223"/>
      <c r="N7720" s="222"/>
      <c r="O7720" s="223"/>
      <c r="P7720" s="222"/>
      <c r="Q7720" s="222"/>
      <c r="R7720" s="222"/>
      <c r="S7720" s="222"/>
      <c r="T7720" s="224"/>
      <c r="U7720" s="224"/>
      <c r="V7720" s="224"/>
      <c r="W7720" s="222"/>
      <c r="X7720" s="222"/>
      <c r="Y7720" s="222"/>
      <c r="Z7720" s="225" t="s">
        <v>4571</v>
      </c>
      <c r="AA7720" s="229" t="s">
        <v>4571</v>
      </c>
      <c r="AB7720" s="222"/>
      <c r="AC7720" s="222"/>
      <c r="AD7720" s="222"/>
      <c r="AE7720" s="222"/>
      <c r="AF7720" s="222"/>
      <c r="AG7720" s="222"/>
      <c r="AH7720" s="222"/>
      <c r="AI7720" s="222"/>
      <c r="AJ7720" s="222"/>
      <c r="AK7720" s="222"/>
      <c r="AL7720" s="224">
        <v>61416000</v>
      </c>
      <c r="AM7720" s="224"/>
      <c r="AN7720" s="224"/>
      <c r="AO7720" s="224"/>
      <c r="AP7720" s="224"/>
      <c r="AQ7720" s="222"/>
      <c r="AR7720" s="222"/>
      <c r="AS7720" s="222"/>
      <c r="AT7720" s="224">
        <v>61416000</v>
      </c>
      <c r="AU7720" s="222"/>
      <c r="AV7720" s="222"/>
      <c r="AW7720" s="222"/>
      <c r="AX7720" s="222"/>
      <c r="AY7720" s="227">
        <v>6.6273972602739697</v>
      </c>
      <c r="AZ7720" s="225" t="s">
        <v>84</v>
      </c>
      <c r="BA7720" s="227">
        <v>3.8913000000000002</v>
      </c>
      <c r="BB7720" s="222"/>
      <c r="BC7720" s="222"/>
      <c r="BD7720" s="222"/>
      <c r="BE7720" s="222"/>
      <c r="BF7720" s="222"/>
      <c r="BG7720" s="222"/>
      <c r="BH7720" s="222"/>
      <c r="BI7720" s="222"/>
      <c r="BJ7720" s="222"/>
      <c r="BK7720" s="222"/>
      <c r="BL7720" s="222"/>
      <c r="BM7720" s="222"/>
      <c r="BN7720" s="228" t="s">
        <v>4578</v>
      </c>
      <c r="BO7720" s="58" t="str">
        <f t="shared" si="120"/>
        <v>境内资产</v>
      </c>
      <c r="BP7720" s="58" t="str">
        <f>IF(M7720="",VLOOKUP(D7720,Sheet4!$A$1:$B$92,2,0),VLOOKUP(Q7720,Sheet4!$A$1:$B$92,2,0))</f>
        <v>企业债券</v>
      </c>
    </row>
    <row r="7721" spans="1:68" ht="15">
      <c r="A7721" s="223" t="s">
        <v>5211</v>
      </c>
      <c r="B7721" s="222" t="s">
        <v>5212</v>
      </c>
      <c r="C7721" s="269" t="s">
        <v>71</v>
      </c>
      <c r="D7721" s="269" t="s">
        <v>72</v>
      </c>
      <c r="E7721" s="223" t="s">
        <v>5213</v>
      </c>
      <c r="F7721" s="222" t="s">
        <v>5214</v>
      </c>
      <c r="G7721" s="224">
        <v>900000</v>
      </c>
      <c r="H7721" s="329">
        <v>90000000</v>
      </c>
      <c r="I7721" s="329">
        <v>90576000</v>
      </c>
      <c r="J7721" s="224">
        <v>2099589.04</v>
      </c>
      <c r="K7721" s="224">
        <v>0</v>
      </c>
      <c r="L7721" s="223" t="s">
        <v>4489</v>
      </c>
      <c r="M7721" s="223"/>
      <c r="N7721" s="222"/>
      <c r="O7721" s="223"/>
      <c r="P7721" s="222"/>
      <c r="Q7721" s="222"/>
      <c r="R7721" s="222"/>
      <c r="S7721" s="222"/>
      <c r="T7721" s="224"/>
      <c r="U7721" s="224"/>
      <c r="V7721" s="224"/>
      <c r="W7721" s="222"/>
      <c r="X7721" s="222"/>
      <c r="Y7721" s="222"/>
      <c r="Z7721" s="225" t="s">
        <v>4571</v>
      </c>
      <c r="AA7721" s="229" t="s">
        <v>4571</v>
      </c>
      <c r="AB7721" s="222"/>
      <c r="AC7721" s="222"/>
      <c r="AD7721" s="222"/>
      <c r="AE7721" s="222"/>
      <c r="AF7721" s="222"/>
      <c r="AG7721" s="222"/>
      <c r="AH7721" s="222"/>
      <c r="AI7721" s="222"/>
      <c r="AJ7721" s="222"/>
      <c r="AK7721" s="222"/>
      <c r="AL7721" s="224">
        <v>90576000</v>
      </c>
      <c r="AM7721" s="224"/>
      <c r="AN7721" s="224"/>
      <c r="AO7721" s="224"/>
      <c r="AP7721" s="224"/>
      <c r="AQ7721" s="222"/>
      <c r="AR7721" s="222"/>
      <c r="AS7721" s="222"/>
      <c r="AT7721" s="224">
        <v>90576000</v>
      </c>
      <c r="AU7721" s="222"/>
      <c r="AV7721" s="222"/>
      <c r="AW7721" s="222"/>
      <c r="AX7721" s="222"/>
      <c r="AY7721" s="227">
        <v>6.6438356164383601</v>
      </c>
      <c r="AZ7721" s="225" t="s">
        <v>74</v>
      </c>
      <c r="BA7721" s="227">
        <v>3.79</v>
      </c>
      <c r="BB7721" s="222"/>
      <c r="BC7721" s="222"/>
      <c r="BD7721" s="222"/>
      <c r="BE7721" s="222"/>
      <c r="BF7721" s="222"/>
      <c r="BG7721" s="222"/>
      <c r="BH7721" s="222"/>
      <c r="BI7721" s="222"/>
      <c r="BJ7721" s="222"/>
      <c r="BK7721" s="222"/>
      <c r="BL7721" s="222"/>
      <c r="BM7721" s="222"/>
      <c r="BN7721" s="228" t="s">
        <v>4578</v>
      </c>
      <c r="BO7721" s="58" t="str">
        <f t="shared" si="120"/>
        <v>境内资产</v>
      </c>
      <c r="BP7721" s="58" t="str">
        <f>IF(M7721="",VLOOKUP(D7721,Sheet4!$A$1:$B$92,2,0),VLOOKUP(Q7721,Sheet4!$A$1:$B$92,2,0))</f>
        <v>企业债券</v>
      </c>
    </row>
    <row r="7722" spans="1:68" ht="15">
      <c r="A7722" s="223" t="s">
        <v>5215</v>
      </c>
      <c r="B7722" s="222" t="s">
        <v>5216</v>
      </c>
      <c r="C7722" s="269" t="s">
        <v>71</v>
      </c>
      <c r="D7722" s="269" t="s">
        <v>72</v>
      </c>
      <c r="E7722" s="223" t="s">
        <v>5217</v>
      </c>
      <c r="F7722" s="222" t="s">
        <v>4832</v>
      </c>
      <c r="G7722" s="224">
        <v>1300000</v>
      </c>
      <c r="H7722" s="329">
        <v>130000000</v>
      </c>
      <c r="I7722" s="329">
        <v>130546000</v>
      </c>
      <c r="J7722" s="224">
        <v>2963287.67</v>
      </c>
      <c r="K7722" s="224">
        <v>0</v>
      </c>
      <c r="L7722" s="223" t="s">
        <v>4489</v>
      </c>
      <c r="M7722" s="223"/>
      <c r="N7722" s="222"/>
      <c r="O7722" s="223"/>
      <c r="P7722" s="222"/>
      <c r="Q7722" s="222"/>
      <c r="R7722" s="222"/>
      <c r="S7722" s="222"/>
      <c r="T7722" s="224"/>
      <c r="U7722" s="224"/>
      <c r="V7722" s="224"/>
      <c r="W7722" s="222"/>
      <c r="X7722" s="222"/>
      <c r="Y7722" s="222"/>
      <c r="Z7722" s="225" t="s">
        <v>4571</v>
      </c>
      <c r="AA7722" s="229" t="s">
        <v>4571</v>
      </c>
      <c r="AB7722" s="222"/>
      <c r="AC7722" s="222"/>
      <c r="AD7722" s="222"/>
      <c r="AE7722" s="222"/>
      <c r="AF7722" s="222"/>
      <c r="AG7722" s="222"/>
      <c r="AH7722" s="222"/>
      <c r="AI7722" s="222"/>
      <c r="AJ7722" s="222"/>
      <c r="AK7722" s="222"/>
      <c r="AL7722" s="224">
        <v>130546000</v>
      </c>
      <c r="AM7722" s="224"/>
      <c r="AN7722" s="224"/>
      <c r="AO7722" s="224"/>
      <c r="AP7722" s="224"/>
      <c r="AQ7722" s="222"/>
      <c r="AR7722" s="222"/>
      <c r="AS7722" s="222"/>
      <c r="AT7722" s="224">
        <v>130546000</v>
      </c>
      <c r="AU7722" s="222"/>
      <c r="AV7722" s="222"/>
      <c r="AW7722" s="222"/>
      <c r="AX7722" s="222"/>
      <c r="AY7722" s="227">
        <v>6.6520547945205504</v>
      </c>
      <c r="AZ7722" s="225" t="s">
        <v>74</v>
      </c>
      <c r="BA7722" s="227">
        <v>3.7942</v>
      </c>
      <c r="BB7722" s="222"/>
      <c r="BC7722" s="222"/>
      <c r="BD7722" s="222"/>
      <c r="BE7722" s="222"/>
      <c r="BF7722" s="222"/>
      <c r="BG7722" s="222"/>
      <c r="BH7722" s="222"/>
      <c r="BI7722" s="222"/>
      <c r="BJ7722" s="222"/>
      <c r="BK7722" s="222"/>
      <c r="BL7722" s="222"/>
      <c r="BM7722" s="222"/>
      <c r="BN7722" s="228" t="s">
        <v>4578</v>
      </c>
      <c r="BO7722" s="58" t="str">
        <f t="shared" si="120"/>
        <v>境内资产</v>
      </c>
      <c r="BP7722" s="58" t="str">
        <f>IF(M7722="",VLOOKUP(D7722,Sheet4!$A$1:$B$92,2,0),VLOOKUP(Q7722,Sheet4!$A$1:$B$92,2,0))</f>
        <v>企业债券</v>
      </c>
    </row>
    <row r="7723" spans="1:68" ht="15">
      <c r="A7723" s="223" t="s">
        <v>5218</v>
      </c>
      <c r="B7723" s="222" t="s">
        <v>5219</v>
      </c>
      <c r="C7723" s="269" t="s">
        <v>71</v>
      </c>
      <c r="D7723" s="269" t="s">
        <v>72</v>
      </c>
      <c r="E7723" s="223" t="s">
        <v>5220</v>
      </c>
      <c r="F7723" s="222" t="s">
        <v>5221</v>
      </c>
      <c r="G7723" s="224">
        <v>1550000</v>
      </c>
      <c r="H7723" s="329">
        <v>155000000</v>
      </c>
      <c r="I7723" s="329">
        <v>156565500</v>
      </c>
      <c r="J7723" s="224">
        <v>3159452.05</v>
      </c>
      <c r="K7723" s="224">
        <v>0</v>
      </c>
      <c r="L7723" s="223" t="s">
        <v>4489</v>
      </c>
      <c r="M7723" s="223"/>
      <c r="N7723" s="222"/>
      <c r="O7723" s="223"/>
      <c r="P7723" s="222"/>
      <c r="Q7723" s="222"/>
      <c r="R7723" s="222"/>
      <c r="S7723" s="222"/>
      <c r="T7723" s="224"/>
      <c r="U7723" s="224"/>
      <c r="V7723" s="224"/>
      <c r="W7723" s="222"/>
      <c r="X7723" s="222"/>
      <c r="Y7723" s="222"/>
      <c r="Z7723" s="225" t="s">
        <v>4571</v>
      </c>
      <c r="AA7723" s="229" t="s">
        <v>4571</v>
      </c>
      <c r="AB7723" s="222"/>
      <c r="AC7723" s="222"/>
      <c r="AD7723" s="222"/>
      <c r="AE7723" s="222"/>
      <c r="AF7723" s="222"/>
      <c r="AG7723" s="222"/>
      <c r="AH7723" s="222"/>
      <c r="AI7723" s="222"/>
      <c r="AJ7723" s="222"/>
      <c r="AK7723" s="222"/>
      <c r="AL7723" s="224">
        <v>156565500</v>
      </c>
      <c r="AM7723" s="224"/>
      <c r="AN7723" s="224"/>
      <c r="AO7723" s="224"/>
      <c r="AP7723" s="224"/>
      <c r="AQ7723" s="222"/>
      <c r="AR7723" s="222"/>
      <c r="AS7723" s="222"/>
      <c r="AT7723" s="224">
        <v>156565500</v>
      </c>
      <c r="AU7723" s="222"/>
      <c r="AV7723" s="222"/>
      <c r="AW7723" s="222"/>
      <c r="AX7723" s="222"/>
      <c r="AY7723" s="227">
        <v>6.6630136986301398</v>
      </c>
      <c r="AZ7723" s="225" t="s">
        <v>74</v>
      </c>
      <c r="BA7723" s="227">
        <v>3.8711000000000002</v>
      </c>
      <c r="BB7723" s="222"/>
      <c r="BC7723" s="222"/>
      <c r="BD7723" s="222"/>
      <c r="BE7723" s="222"/>
      <c r="BF7723" s="222"/>
      <c r="BG7723" s="222"/>
      <c r="BH7723" s="222"/>
      <c r="BI7723" s="222"/>
      <c r="BJ7723" s="222"/>
      <c r="BK7723" s="222"/>
      <c r="BL7723" s="222"/>
      <c r="BM7723" s="222"/>
      <c r="BN7723" s="228" t="s">
        <v>4578</v>
      </c>
      <c r="BO7723" s="58" t="str">
        <f t="shared" si="120"/>
        <v>境内资产</v>
      </c>
      <c r="BP7723" s="58" t="str">
        <f>IF(M7723="",VLOOKUP(D7723,Sheet4!$A$1:$B$92,2,0),VLOOKUP(Q7723,Sheet4!$A$1:$B$92,2,0))</f>
        <v>企业债券</v>
      </c>
    </row>
    <row r="7724" spans="1:68" ht="15">
      <c r="A7724" s="223" t="s">
        <v>5222</v>
      </c>
      <c r="B7724" s="222" t="s">
        <v>5223</v>
      </c>
      <c r="C7724" s="269" t="s">
        <v>71</v>
      </c>
      <c r="D7724" s="269" t="s">
        <v>72</v>
      </c>
      <c r="E7724" s="223" t="s">
        <v>5224</v>
      </c>
      <c r="F7724" s="222" t="s">
        <v>5225</v>
      </c>
      <c r="G7724" s="224">
        <v>3000000</v>
      </c>
      <c r="H7724" s="329">
        <v>300000000</v>
      </c>
      <c r="I7724" s="329">
        <v>300570000</v>
      </c>
      <c r="J7724" s="224">
        <v>7089041.0999999996</v>
      </c>
      <c r="K7724" s="224">
        <v>0</v>
      </c>
      <c r="L7724" s="223" t="s">
        <v>4489</v>
      </c>
      <c r="M7724" s="223"/>
      <c r="N7724" s="222"/>
      <c r="O7724" s="223"/>
      <c r="P7724" s="222"/>
      <c r="Q7724" s="222"/>
      <c r="R7724" s="222"/>
      <c r="S7724" s="222"/>
      <c r="T7724" s="224"/>
      <c r="U7724" s="224"/>
      <c r="V7724" s="224"/>
      <c r="W7724" s="222"/>
      <c r="X7724" s="222"/>
      <c r="Y7724" s="222"/>
      <c r="Z7724" s="225" t="s">
        <v>4571</v>
      </c>
      <c r="AA7724" s="229" t="s">
        <v>4571</v>
      </c>
      <c r="AB7724" s="222"/>
      <c r="AC7724" s="222"/>
      <c r="AD7724" s="222"/>
      <c r="AE7724" s="222"/>
      <c r="AF7724" s="222"/>
      <c r="AG7724" s="222"/>
      <c r="AH7724" s="222"/>
      <c r="AI7724" s="222"/>
      <c r="AJ7724" s="222"/>
      <c r="AK7724" s="222"/>
      <c r="AL7724" s="224">
        <v>300570000</v>
      </c>
      <c r="AM7724" s="224"/>
      <c r="AN7724" s="224"/>
      <c r="AO7724" s="224"/>
      <c r="AP7724" s="224"/>
      <c r="AQ7724" s="222"/>
      <c r="AR7724" s="222"/>
      <c r="AS7724" s="222"/>
      <c r="AT7724" s="224">
        <v>300570000</v>
      </c>
      <c r="AU7724" s="222"/>
      <c r="AV7724" s="222"/>
      <c r="AW7724" s="222"/>
      <c r="AX7724" s="222"/>
      <c r="AY7724" s="227">
        <v>4.6876712328767098</v>
      </c>
      <c r="AZ7724" s="225" t="s">
        <v>169</v>
      </c>
      <c r="BA7724" s="227">
        <v>2.3147000000000002</v>
      </c>
      <c r="BB7724" s="222"/>
      <c r="BC7724" s="222"/>
      <c r="BD7724" s="222"/>
      <c r="BE7724" s="222"/>
      <c r="BF7724" s="222"/>
      <c r="BG7724" s="222"/>
      <c r="BH7724" s="222"/>
      <c r="BI7724" s="222"/>
      <c r="BJ7724" s="222"/>
      <c r="BK7724" s="222"/>
      <c r="BL7724" s="222"/>
      <c r="BM7724" s="222"/>
      <c r="BN7724" s="228" t="s">
        <v>4578</v>
      </c>
      <c r="BO7724" s="58" t="str">
        <f t="shared" si="120"/>
        <v>境内资产</v>
      </c>
      <c r="BP7724" s="58" t="str">
        <f>IF(M7724="",VLOOKUP(D7724,Sheet4!$A$1:$B$92,2,0),VLOOKUP(Q7724,Sheet4!$A$1:$B$92,2,0))</f>
        <v>企业债券</v>
      </c>
    </row>
    <row r="7725" spans="1:68" ht="15">
      <c r="A7725" s="223" t="s">
        <v>5226</v>
      </c>
      <c r="B7725" s="222" t="s">
        <v>5227</v>
      </c>
      <c r="C7725" s="269" t="s">
        <v>71</v>
      </c>
      <c r="D7725" s="269" t="s">
        <v>72</v>
      </c>
      <c r="E7725" s="223" t="s">
        <v>5228</v>
      </c>
      <c r="F7725" s="222" t="s">
        <v>5037</v>
      </c>
      <c r="G7725" s="224">
        <v>3100000</v>
      </c>
      <c r="H7725" s="329">
        <v>310000000</v>
      </c>
      <c r="I7725" s="329">
        <v>310310000</v>
      </c>
      <c r="J7725" s="224">
        <v>2870684.93</v>
      </c>
      <c r="K7725" s="224">
        <v>0</v>
      </c>
      <c r="L7725" s="223" t="s">
        <v>4489</v>
      </c>
      <c r="M7725" s="223"/>
      <c r="N7725" s="222"/>
      <c r="O7725" s="223"/>
      <c r="P7725" s="222"/>
      <c r="Q7725" s="222"/>
      <c r="R7725" s="222"/>
      <c r="S7725" s="222"/>
      <c r="T7725" s="224"/>
      <c r="U7725" s="224"/>
      <c r="V7725" s="224"/>
      <c r="W7725" s="222"/>
      <c r="X7725" s="222"/>
      <c r="Y7725" s="222"/>
      <c r="Z7725" s="225" t="s">
        <v>4571</v>
      </c>
      <c r="AA7725" s="229" t="s">
        <v>4571</v>
      </c>
      <c r="AB7725" s="222"/>
      <c r="AC7725" s="222"/>
      <c r="AD7725" s="222"/>
      <c r="AE7725" s="222"/>
      <c r="AF7725" s="222"/>
      <c r="AG7725" s="222"/>
      <c r="AH7725" s="222"/>
      <c r="AI7725" s="222"/>
      <c r="AJ7725" s="222"/>
      <c r="AK7725" s="222"/>
      <c r="AL7725" s="224">
        <v>310310000</v>
      </c>
      <c r="AM7725" s="224"/>
      <c r="AN7725" s="224"/>
      <c r="AO7725" s="224"/>
      <c r="AP7725" s="224"/>
      <c r="AQ7725" s="222"/>
      <c r="AR7725" s="222"/>
      <c r="AS7725" s="222"/>
      <c r="AT7725" s="224">
        <v>310310000</v>
      </c>
      <c r="AU7725" s="222"/>
      <c r="AV7725" s="222"/>
      <c r="AW7725" s="222"/>
      <c r="AX7725" s="222"/>
      <c r="AY7725" s="227">
        <v>6.86027397260274</v>
      </c>
      <c r="AZ7725" s="225" t="s">
        <v>84</v>
      </c>
      <c r="BA7725" s="227">
        <v>3.9843999999999999</v>
      </c>
      <c r="BB7725" s="222"/>
      <c r="BC7725" s="222"/>
      <c r="BD7725" s="222"/>
      <c r="BE7725" s="222"/>
      <c r="BF7725" s="222"/>
      <c r="BG7725" s="222"/>
      <c r="BH7725" s="222"/>
      <c r="BI7725" s="222"/>
      <c r="BJ7725" s="222"/>
      <c r="BK7725" s="222"/>
      <c r="BL7725" s="222"/>
      <c r="BM7725" s="222"/>
      <c r="BN7725" s="228" t="s">
        <v>4578</v>
      </c>
      <c r="BO7725" s="58" t="str">
        <f t="shared" si="120"/>
        <v>境内资产</v>
      </c>
      <c r="BP7725" s="58" t="str">
        <f>IF(M7725="",VLOOKUP(D7725,Sheet4!$A$1:$B$92,2,0),VLOOKUP(Q7725,Sheet4!$A$1:$B$92,2,0))</f>
        <v>企业债券</v>
      </c>
    </row>
    <row r="7726" spans="1:68" ht="15">
      <c r="A7726" s="223" t="s">
        <v>5229</v>
      </c>
      <c r="B7726" s="222" t="s">
        <v>5230</v>
      </c>
      <c r="C7726" s="269" t="s">
        <v>71</v>
      </c>
      <c r="D7726" s="269" t="s">
        <v>72</v>
      </c>
      <c r="E7726" s="223" t="s">
        <v>5231</v>
      </c>
      <c r="F7726" s="222" t="s">
        <v>328</v>
      </c>
      <c r="G7726" s="224">
        <v>370000</v>
      </c>
      <c r="H7726" s="329">
        <v>37000000</v>
      </c>
      <c r="I7726" s="329">
        <v>36918600</v>
      </c>
      <c r="J7726" s="224">
        <v>377095.89</v>
      </c>
      <c r="K7726" s="224">
        <v>0</v>
      </c>
      <c r="L7726" s="223" t="s">
        <v>4489</v>
      </c>
      <c r="M7726" s="223"/>
      <c r="N7726" s="222"/>
      <c r="O7726" s="223"/>
      <c r="P7726" s="222"/>
      <c r="Q7726" s="222"/>
      <c r="R7726" s="222"/>
      <c r="S7726" s="222"/>
      <c r="T7726" s="224"/>
      <c r="U7726" s="224"/>
      <c r="V7726" s="224"/>
      <c r="W7726" s="222"/>
      <c r="X7726" s="222"/>
      <c r="Y7726" s="222"/>
      <c r="Z7726" s="225" t="s">
        <v>4571</v>
      </c>
      <c r="AA7726" s="229" t="s">
        <v>4571</v>
      </c>
      <c r="AB7726" s="222"/>
      <c r="AC7726" s="222"/>
      <c r="AD7726" s="222"/>
      <c r="AE7726" s="222"/>
      <c r="AF7726" s="222"/>
      <c r="AG7726" s="222"/>
      <c r="AH7726" s="222"/>
      <c r="AI7726" s="222"/>
      <c r="AJ7726" s="222"/>
      <c r="AK7726" s="222"/>
      <c r="AL7726" s="224">
        <v>36918600</v>
      </c>
      <c r="AM7726" s="224"/>
      <c r="AN7726" s="224"/>
      <c r="AO7726" s="224"/>
      <c r="AP7726" s="224"/>
      <c r="AQ7726" s="222"/>
      <c r="AR7726" s="222"/>
      <c r="AS7726" s="222"/>
      <c r="AT7726" s="224">
        <v>36918600</v>
      </c>
      <c r="AU7726" s="222"/>
      <c r="AV7726" s="222"/>
      <c r="AW7726" s="222"/>
      <c r="AX7726" s="222"/>
      <c r="AY7726" s="227">
        <v>5.8328767123287699</v>
      </c>
      <c r="AZ7726" s="225" t="s">
        <v>74</v>
      </c>
      <c r="BA7726" s="227">
        <v>2.516</v>
      </c>
      <c r="BB7726" s="222"/>
      <c r="BC7726" s="222"/>
      <c r="BD7726" s="222"/>
      <c r="BE7726" s="222"/>
      <c r="BF7726" s="222"/>
      <c r="BG7726" s="222"/>
      <c r="BH7726" s="222"/>
      <c r="BI7726" s="222"/>
      <c r="BJ7726" s="222"/>
      <c r="BK7726" s="222"/>
      <c r="BL7726" s="222"/>
      <c r="BM7726" s="222"/>
      <c r="BN7726" s="228" t="s">
        <v>4578</v>
      </c>
      <c r="BO7726" s="58" t="str">
        <f t="shared" si="120"/>
        <v>境内资产</v>
      </c>
      <c r="BP7726" s="58" t="str">
        <f>IF(M7726="",VLOOKUP(D7726,Sheet4!$A$1:$B$92,2,0),VLOOKUP(Q7726,Sheet4!$A$1:$B$92,2,0))</f>
        <v>企业债券</v>
      </c>
    </row>
    <row r="7727" spans="1:68" ht="15">
      <c r="A7727" s="223" t="s">
        <v>5232</v>
      </c>
      <c r="B7727" s="222" t="s">
        <v>5233</v>
      </c>
      <c r="C7727" s="269" t="s">
        <v>71</v>
      </c>
      <c r="D7727" s="269" t="s">
        <v>72</v>
      </c>
      <c r="E7727" s="223" t="s">
        <v>5234</v>
      </c>
      <c r="F7727" s="222" t="s">
        <v>5235</v>
      </c>
      <c r="G7727" s="224">
        <v>400000</v>
      </c>
      <c r="H7727" s="329">
        <v>40000000</v>
      </c>
      <c r="I7727" s="329">
        <v>40152000</v>
      </c>
      <c r="J7727" s="224">
        <v>302465.75</v>
      </c>
      <c r="K7727" s="224">
        <v>0</v>
      </c>
      <c r="L7727" s="223" t="s">
        <v>4489</v>
      </c>
      <c r="M7727" s="223"/>
      <c r="N7727" s="222"/>
      <c r="O7727" s="223"/>
      <c r="P7727" s="222"/>
      <c r="Q7727" s="222"/>
      <c r="R7727" s="222"/>
      <c r="S7727" s="222"/>
      <c r="T7727" s="224"/>
      <c r="U7727" s="224"/>
      <c r="V7727" s="224"/>
      <c r="W7727" s="222"/>
      <c r="X7727" s="222"/>
      <c r="Y7727" s="222"/>
      <c r="Z7727" s="225" t="s">
        <v>4571</v>
      </c>
      <c r="AA7727" s="229" t="s">
        <v>4571</v>
      </c>
      <c r="AB7727" s="222"/>
      <c r="AC7727" s="222"/>
      <c r="AD7727" s="222"/>
      <c r="AE7727" s="222"/>
      <c r="AF7727" s="222"/>
      <c r="AG7727" s="222"/>
      <c r="AH7727" s="222"/>
      <c r="AI7727" s="222"/>
      <c r="AJ7727" s="222"/>
      <c r="AK7727" s="222"/>
      <c r="AL7727" s="224">
        <v>40152000</v>
      </c>
      <c r="AM7727" s="224"/>
      <c r="AN7727" s="224"/>
      <c r="AO7727" s="224"/>
      <c r="AP7727" s="224"/>
      <c r="AQ7727" s="222"/>
      <c r="AR7727" s="222"/>
      <c r="AS7727" s="222"/>
      <c r="AT7727" s="224">
        <v>40152000</v>
      </c>
      <c r="AU7727" s="222"/>
      <c r="AV7727" s="222"/>
      <c r="AW7727" s="222"/>
      <c r="AX7727" s="222"/>
      <c r="AY7727" s="227">
        <v>6.8767123287671197</v>
      </c>
      <c r="AZ7727" s="225" t="s">
        <v>74</v>
      </c>
      <c r="BA7727" s="227">
        <v>2.5632999999999999</v>
      </c>
      <c r="BB7727" s="222"/>
      <c r="BC7727" s="222"/>
      <c r="BD7727" s="222"/>
      <c r="BE7727" s="222"/>
      <c r="BF7727" s="222"/>
      <c r="BG7727" s="222"/>
      <c r="BH7727" s="222"/>
      <c r="BI7727" s="222"/>
      <c r="BJ7727" s="222"/>
      <c r="BK7727" s="222"/>
      <c r="BL7727" s="222"/>
      <c r="BM7727" s="222"/>
      <c r="BN7727" s="228" t="s">
        <v>4578</v>
      </c>
      <c r="BO7727" s="58" t="str">
        <f t="shared" si="120"/>
        <v>境内资产</v>
      </c>
      <c r="BP7727" s="58" t="str">
        <f>IF(M7727="",VLOOKUP(D7727,Sheet4!$A$1:$B$92,2,0),VLOOKUP(Q7727,Sheet4!$A$1:$B$92,2,0))</f>
        <v>企业债券</v>
      </c>
    </row>
    <row r="7728" spans="1:68" ht="15">
      <c r="A7728" s="223" t="s">
        <v>5236</v>
      </c>
      <c r="B7728" s="222" t="s">
        <v>5237</v>
      </c>
      <c r="C7728" s="269" t="s">
        <v>71</v>
      </c>
      <c r="D7728" s="269" t="s">
        <v>72</v>
      </c>
      <c r="E7728" s="223" t="s">
        <v>5238</v>
      </c>
      <c r="F7728" s="222" t="s">
        <v>87</v>
      </c>
      <c r="G7728" s="224">
        <v>500000</v>
      </c>
      <c r="H7728" s="329">
        <v>50000000</v>
      </c>
      <c r="I7728" s="329">
        <v>50030000</v>
      </c>
      <c r="J7728" s="224">
        <v>284931.51</v>
      </c>
      <c r="K7728" s="224">
        <v>0</v>
      </c>
      <c r="L7728" s="223" t="s">
        <v>4489</v>
      </c>
      <c r="M7728" s="223"/>
      <c r="N7728" s="222"/>
      <c r="O7728" s="223"/>
      <c r="P7728" s="222"/>
      <c r="Q7728" s="222"/>
      <c r="R7728" s="222"/>
      <c r="S7728" s="222"/>
      <c r="T7728" s="224"/>
      <c r="U7728" s="224"/>
      <c r="V7728" s="224"/>
      <c r="W7728" s="222"/>
      <c r="X7728" s="222"/>
      <c r="Y7728" s="222"/>
      <c r="Z7728" s="225" t="s">
        <v>4571</v>
      </c>
      <c r="AA7728" s="229" t="s">
        <v>4571</v>
      </c>
      <c r="AB7728" s="222"/>
      <c r="AC7728" s="222"/>
      <c r="AD7728" s="222"/>
      <c r="AE7728" s="222"/>
      <c r="AF7728" s="222"/>
      <c r="AG7728" s="222"/>
      <c r="AH7728" s="222"/>
      <c r="AI7728" s="222"/>
      <c r="AJ7728" s="222"/>
      <c r="AK7728" s="222"/>
      <c r="AL7728" s="224">
        <v>50030000</v>
      </c>
      <c r="AM7728" s="224"/>
      <c r="AN7728" s="224"/>
      <c r="AO7728" s="224"/>
      <c r="AP7728" s="224"/>
      <c r="AQ7728" s="222"/>
      <c r="AR7728" s="222"/>
      <c r="AS7728" s="222"/>
      <c r="AT7728" s="224">
        <v>50030000</v>
      </c>
      <c r="AU7728" s="222"/>
      <c r="AV7728" s="222"/>
      <c r="AW7728" s="222"/>
      <c r="AX7728" s="222"/>
      <c r="AY7728" s="227">
        <v>6.9150684931506801</v>
      </c>
      <c r="AZ7728" s="225" t="s">
        <v>84</v>
      </c>
      <c r="BA7728" s="227">
        <v>4.0350999999999999</v>
      </c>
      <c r="BB7728" s="222"/>
      <c r="BC7728" s="222"/>
      <c r="BD7728" s="222"/>
      <c r="BE7728" s="222"/>
      <c r="BF7728" s="222"/>
      <c r="BG7728" s="222"/>
      <c r="BH7728" s="222"/>
      <c r="BI7728" s="222"/>
      <c r="BJ7728" s="222"/>
      <c r="BK7728" s="222"/>
      <c r="BL7728" s="222"/>
      <c r="BM7728" s="222"/>
      <c r="BN7728" s="228" t="s">
        <v>4578</v>
      </c>
      <c r="BO7728" s="58" t="str">
        <f t="shared" si="120"/>
        <v>境内资产</v>
      </c>
      <c r="BP7728" s="58" t="str">
        <f>IF(M7728="",VLOOKUP(D7728,Sheet4!$A$1:$B$92,2,0),VLOOKUP(Q7728,Sheet4!$A$1:$B$92,2,0))</f>
        <v>企业债券</v>
      </c>
    </row>
    <row r="7729" spans="1:68" ht="15">
      <c r="A7729" s="223" t="s">
        <v>5239</v>
      </c>
      <c r="B7729" s="222" t="s">
        <v>5240</v>
      </c>
      <c r="C7729" s="269" t="s">
        <v>71</v>
      </c>
      <c r="D7729" s="269" t="s">
        <v>72</v>
      </c>
      <c r="E7729" s="223" t="s">
        <v>5241</v>
      </c>
      <c r="F7729" s="222" t="s">
        <v>5242</v>
      </c>
      <c r="G7729" s="224">
        <v>3150000</v>
      </c>
      <c r="H7729" s="329">
        <v>315000000</v>
      </c>
      <c r="I7729" s="329">
        <v>316291500</v>
      </c>
      <c r="J7729" s="224">
        <v>224383.56</v>
      </c>
      <c r="K7729" s="224">
        <v>0</v>
      </c>
      <c r="L7729" s="223" t="s">
        <v>4489</v>
      </c>
      <c r="M7729" s="223"/>
      <c r="N7729" s="222"/>
      <c r="O7729" s="223"/>
      <c r="P7729" s="222"/>
      <c r="Q7729" s="222"/>
      <c r="R7729" s="222"/>
      <c r="S7729" s="222"/>
      <c r="T7729" s="224"/>
      <c r="U7729" s="224"/>
      <c r="V7729" s="224"/>
      <c r="W7729" s="222"/>
      <c r="X7729" s="222"/>
      <c r="Y7729" s="222"/>
      <c r="Z7729" s="225" t="s">
        <v>4571</v>
      </c>
      <c r="AA7729" s="229" t="s">
        <v>4571</v>
      </c>
      <c r="AB7729" s="222"/>
      <c r="AC7729" s="222"/>
      <c r="AD7729" s="222"/>
      <c r="AE7729" s="222"/>
      <c r="AF7729" s="222"/>
      <c r="AG7729" s="222"/>
      <c r="AH7729" s="222"/>
      <c r="AI7729" s="222"/>
      <c r="AJ7729" s="222"/>
      <c r="AK7729" s="222"/>
      <c r="AL7729" s="224">
        <v>316291500</v>
      </c>
      <c r="AM7729" s="224"/>
      <c r="AN7729" s="224"/>
      <c r="AO7729" s="224"/>
      <c r="AP7729" s="224"/>
      <c r="AQ7729" s="222"/>
      <c r="AR7729" s="222"/>
      <c r="AS7729" s="222"/>
      <c r="AT7729" s="224">
        <v>316291500</v>
      </c>
      <c r="AU7729" s="222"/>
      <c r="AV7729" s="222"/>
      <c r="AW7729" s="222"/>
      <c r="AX7729" s="222"/>
      <c r="AY7729" s="227">
        <v>6.9917808219178097</v>
      </c>
      <c r="AZ7729" s="225" t="s">
        <v>84</v>
      </c>
      <c r="BA7729" s="227">
        <v>4.1123000000000003</v>
      </c>
      <c r="BB7729" s="222"/>
      <c r="BC7729" s="222"/>
      <c r="BD7729" s="222"/>
      <c r="BE7729" s="222"/>
      <c r="BF7729" s="222"/>
      <c r="BG7729" s="222"/>
      <c r="BH7729" s="222"/>
      <c r="BI7729" s="222"/>
      <c r="BJ7729" s="222"/>
      <c r="BK7729" s="222"/>
      <c r="BL7729" s="222"/>
      <c r="BM7729" s="222"/>
      <c r="BN7729" s="228" t="s">
        <v>4578</v>
      </c>
      <c r="BO7729" s="58" t="str">
        <f t="shared" si="120"/>
        <v>境内资产</v>
      </c>
      <c r="BP7729" s="58" t="str">
        <f>IF(M7729="",VLOOKUP(D7729,Sheet4!$A$1:$B$92,2,0),VLOOKUP(Q7729,Sheet4!$A$1:$B$92,2,0))</f>
        <v>企业债券</v>
      </c>
    </row>
    <row r="7730" spans="1:68" ht="15">
      <c r="A7730" s="223" t="s">
        <v>5243</v>
      </c>
      <c r="B7730" s="222" t="s">
        <v>5244</v>
      </c>
      <c r="C7730" s="269" t="s">
        <v>71</v>
      </c>
      <c r="D7730" s="269" t="s">
        <v>72</v>
      </c>
      <c r="E7730" s="223" t="s">
        <v>5245</v>
      </c>
      <c r="F7730" s="222" t="s">
        <v>5246</v>
      </c>
      <c r="G7730" s="224">
        <v>1400000</v>
      </c>
      <c r="H7730" s="329">
        <v>140000000</v>
      </c>
      <c r="I7730" s="329">
        <v>140756000</v>
      </c>
      <c r="J7730" s="224">
        <v>90367.12</v>
      </c>
      <c r="K7730" s="224">
        <v>0</v>
      </c>
      <c r="L7730" s="223" t="s">
        <v>4489</v>
      </c>
      <c r="M7730" s="223"/>
      <c r="N7730" s="222"/>
      <c r="O7730" s="223"/>
      <c r="P7730" s="222"/>
      <c r="Q7730" s="222"/>
      <c r="R7730" s="222"/>
      <c r="S7730" s="222"/>
      <c r="T7730" s="224"/>
      <c r="U7730" s="224"/>
      <c r="V7730" s="224"/>
      <c r="W7730" s="222"/>
      <c r="X7730" s="222"/>
      <c r="Y7730" s="222"/>
      <c r="Z7730" s="225" t="s">
        <v>4571</v>
      </c>
      <c r="AA7730" s="229" t="s">
        <v>4571</v>
      </c>
      <c r="AB7730" s="222"/>
      <c r="AC7730" s="222"/>
      <c r="AD7730" s="222"/>
      <c r="AE7730" s="222"/>
      <c r="AF7730" s="222"/>
      <c r="AG7730" s="222"/>
      <c r="AH7730" s="222"/>
      <c r="AI7730" s="222"/>
      <c r="AJ7730" s="222"/>
      <c r="AK7730" s="222"/>
      <c r="AL7730" s="224">
        <v>140756000</v>
      </c>
      <c r="AM7730" s="224"/>
      <c r="AN7730" s="224"/>
      <c r="AO7730" s="224"/>
      <c r="AP7730" s="224"/>
      <c r="AQ7730" s="222"/>
      <c r="AR7730" s="222"/>
      <c r="AS7730" s="222"/>
      <c r="AT7730" s="224">
        <v>140756000</v>
      </c>
      <c r="AU7730" s="222"/>
      <c r="AV7730" s="222"/>
      <c r="AW7730" s="222"/>
      <c r="AX7730" s="222"/>
      <c r="AY7730" s="227">
        <v>6.9917808219178097</v>
      </c>
      <c r="AZ7730" s="225" t="s">
        <v>74</v>
      </c>
      <c r="BA7730" s="227">
        <v>4.1863999999999999</v>
      </c>
      <c r="BB7730" s="222"/>
      <c r="BC7730" s="222"/>
      <c r="BD7730" s="222"/>
      <c r="BE7730" s="222"/>
      <c r="BF7730" s="222"/>
      <c r="BG7730" s="222"/>
      <c r="BH7730" s="222"/>
      <c r="BI7730" s="222"/>
      <c r="BJ7730" s="222"/>
      <c r="BK7730" s="222"/>
      <c r="BL7730" s="222"/>
      <c r="BM7730" s="222"/>
      <c r="BN7730" s="228" t="s">
        <v>4578</v>
      </c>
      <c r="BO7730" s="58" t="str">
        <f t="shared" si="120"/>
        <v>境内资产</v>
      </c>
      <c r="BP7730" s="58" t="str">
        <f>IF(M7730="",VLOOKUP(D7730,Sheet4!$A$1:$B$92,2,0),VLOOKUP(Q7730,Sheet4!$A$1:$B$92,2,0))</f>
        <v>企业债券</v>
      </c>
    </row>
    <row r="7731" spans="1:68" ht="15">
      <c r="A7731" s="223" t="s">
        <v>5247</v>
      </c>
      <c r="B7731" s="222" t="s">
        <v>5248</v>
      </c>
      <c r="C7731" s="269" t="s">
        <v>124</v>
      </c>
      <c r="D7731" s="269" t="s">
        <v>125</v>
      </c>
      <c r="E7731" s="223" t="s">
        <v>5249</v>
      </c>
      <c r="F7731" s="222" t="s">
        <v>5250</v>
      </c>
      <c r="G7731" s="224">
        <v>900000</v>
      </c>
      <c r="H7731" s="329">
        <v>90000000</v>
      </c>
      <c r="I7731" s="329">
        <v>90297000</v>
      </c>
      <c r="J7731" s="224">
        <v>2478082.19</v>
      </c>
      <c r="K7731" s="224">
        <v>0</v>
      </c>
      <c r="L7731" s="223" t="s">
        <v>4489</v>
      </c>
      <c r="M7731" s="223"/>
      <c r="N7731" s="222"/>
      <c r="O7731" s="223"/>
      <c r="P7731" s="222"/>
      <c r="Q7731" s="222"/>
      <c r="R7731" s="222"/>
      <c r="S7731" s="222"/>
      <c r="T7731" s="224"/>
      <c r="U7731" s="224"/>
      <c r="V7731" s="224"/>
      <c r="W7731" s="222"/>
      <c r="X7731" s="222"/>
      <c r="Y7731" s="222"/>
      <c r="Z7731" s="225" t="s">
        <v>4571</v>
      </c>
      <c r="AA7731" s="229" t="s">
        <v>4571</v>
      </c>
      <c r="AB7731" s="222"/>
      <c r="AC7731" s="222"/>
      <c r="AD7731" s="222"/>
      <c r="AE7731" s="222"/>
      <c r="AF7731" s="222"/>
      <c r="AG7731" s="222"/>
      <c r="AH7731" s="222"/>
      <c r="AI7731" s="222"/>
      <c r="AJ7731" s="222"/>
      <c r="AK7731" s="222"/>
      <c r="AL7731" s="224">
        <v>90297000</v>
      </c>
      <c r="AM7731" s="224"/>
      <c r="AN7731" s="224"/>
      <c r="AO7731" s="224"/>
      <c r="AP7731" s="224"/>
      <c r="AQ7731" s="222"/>
      <c r="AR7731" s="222"/>
      <c r="AS7731" s="222"/>
      <c r="AT7731" s="224">
        <v>90297000</v>
      </c>
      <c r="AU7731" s="222"/>
      <c r="AV7731" s="222"/>
      <c r="AW7731" s="222"/>
      <c r="AX7731" s="222"/>
      <c r="AY7731" s="227">
        <v>0.45205479452054798</v>
      </c>
      <c r="AZ7731" s="225" t="s">
        <v>84</v>
      </c>
      <c r="BA7731" s="227">
        <v>0.44640000000000002</v>
      </c>
      <c r="BB7731" s="222"/>
      <c r="BC7731" s="222"/>
      <c r="BD7731" s="222"/>
      <c r="BE7731" s="222"/>
      <c r="BF7731" s="222"/>
      <c r="BG7731" s="222"/>
      <c r="BH7731" s="222"/>
      <c r="BI7731" s="222"/>
      <c r="BJ7731" s="222"/>
      <c r="BK7731" s="222"/>
      <c r="BL7731" s="222"/>
      <c r="BM7731" s="222"/>
      <c r="BN7731" s="228" t="s">
        <v>4573</v>
      </c>
      <c r="BO7731" s="58" t="str">
        <f t="shared" si="120"/>
        <v>境内资产</v>
      </c>
      <c r="BP7731" s="58" t="str">
        <f>IF(M7731="",VLOOKUP(D7731,Sheet4!$A$1:$B$92,2,0),VLOOKUP(Q7731,Sheet4!$A$1:$B$92,2,0))</f>
        <v>企业债券</v>
      </c>
    </row>
    <row r="7732" spans="1:68" ht="15">
      <c r="A7732" s="223" t="s">
        <v>5251</v>
      </c>
      <c r="B7732" s="222" t="s">
        <v>5252</v>
      </c>
      <c r="C7732" s="269" t="s">
        <v>124</v>
      </c>
      <c r="D7732" s="269" t="s">
        <v>125</v>
      </c>
      <c r="E7732" s="223" t="s">
        <v>5253</v>
      </c>
      <c r="F7732" s="222" t="s">
        <v>5011</v>
      </c>
      <c r="G7732" s="224">
        <v>500000</v>
      </c>
      <c r="H7732" s="329">
        <v>50000000</v>
      </c>
      <c r="I7732" s="329">
        <v>49990000</v>
      </c>
      <c r="J7732" s="224">
        <v>1374246.58</v>
      </c>
      <c r="K7732" s="224">
        <v>0</v>
      </c>
      <c r="L7732" s="223" t="s">
        <v>4489</v>
      </c>
      <c r="M7732" s="223"/>
      <c r="N7732" s="222"/>
      <c r="O7732" s="223"/>
      <c r="P7732" s="222"/>
      <c r="Q7732" s="222"/>
      <c r="R7732" s="222"/>
      <c r="S7732" s="222"/>
      <c r="T7732" s="224"/>
      <c r="U7732" s="224"/>
      <c r="V7732" s="224"/>
      <c r="W7732" s="222"/>
      <c r="X7732" s="222"/>
      <c r="Y7732" s="222"/>
      <c r="Z7732" s="225" t="s">
        <v>4571</v>
      </c>
      <c r="AA7732" s="229" t="s">
        <v>4571</v>
      </c>
      <c r="AB7732" s="222"/>
      <c r="AC7732" s="222"/>
      <c r="AD7732" s="222"/>
      <c r="AE7732" s="222"/>
      <c r="AF7732" s="222"/>
      <c r="AG7732" s="222"/>
      <c r="AH7732" s="222"/>
      <c r="AI7732" s="222"/>
      <c r="AJ7732" s="222"/>
      <c r="AK7732" s="222"/>
      <c r="AL7732" s="224">
        <v>49990000</v>
      </c>
      <c r="AM7732" s="224"/>
      <c r="AN7732" s="224"/>
      <c r="AO7732" s="224"/>
      <c r="AP7732" s="224"/>
      <c r="AQ7732" s="222"/>
      <c r="AR7732" s="222"/>
      <c r="AS7732" s="222"/>
      <c r="AT7732" s="224">
        <v>49990000</v>
      </c>
      <c r="AU7732" s="222"/>
      <c r="AV7732" s="222"/>
      <c r="AW7732" s="222"/>
      <c r="AX7732" s="222"/>
      <c r="AY7732" s="227">
        <v>0.58630136986301395</v>
      </c>
      <c r="AZ7732" s="225" t="s">
        <v>84</v>
      </c>
      <c r="BA7732" s="227">
        <v>0.56740000000000002</v>
      </c>
      <c r="BB7732" s="222"/>
      <c r="BC7732" s="222"/>
      <c r="BD7732" s="222"/>
      <c r="BE7732" s="222"/>
      <c r="BF7732" s="222"/>
      <c r="BG7732" s="222"/>
      <c r="BH7732" s="222"/>
      <c r="BI7732" s="222"/>
      <c r="BJ7732" s="222"/>
      <c r="BK7732" s="222"/>
      <c r="BL7732" s="222"/>
      <c r="BM7732" s="222"/>
      <c r="BN7732" s="228" t="s">
        <v>4573</v>
      </c>
      <c r="BO7732" s="58" t="str">
        <f t="shared" si="120"/>
        <v>境内资产</v>
      </c>
      <c r="BP7732" s="58" t="str">
        <f>IF(M7732="",VLOOKUP(D7732,Sheet4!$A$1:$B$92,2,0),VLOOKUP(Q7732,Sheet4!$A$1:$B$92,2,0))</f>
        <v>企业债券</v>
      </c>
    </row>
    <row r="7733" spans="1:68" ht="15">
      <c r="A7733" s="223" t="s">
        <v>5254</v>
      </c>
      <c r="B7733" s="222" t="s">
        <v>5255</v>
      </c>
      <c r="C7733" s="269" t="s">
        <v>124</v>
      </c>
      <c r="D7733" s="269" t="s">
        <v>125</v>
      </c>
      <c r="E7733" s="223" t="s">
        <v>5256</v>
      </c>
      <c r="F7733" s="222" t="s">
        <v>5051</v>
      </c>
      <c r="G7733" s="224">
        <v>600000</v>
      </c>
      <c r="H7733" s="329">
        <v>60000000</v>
      </c>
      <c r="I7733" s="329">
        <v>60270000</v>
      </c>
      <c r="J7733" s="224">
        <v>1400547.95</v>
      </c>
      <c r="K7733" s="224">
        <v>0</v>
      </c>
      <c r="L7733" s="223" t="s">
        <v>4489</v>
      </c>
      <c r="M7733" s="223"/>
      <c r="N7733" s="222"/>
      <c r="O7733" s="223"/>
      <c r="P7733" s="222"/>
      <c r="Q7733" s="222"/>
      <c r="R7733" s="222"/>
      <c r="S7733" s="222"/>
      <c r="T7733" s="224"/>
      <c r="U7733" s="224"/>
      <c r="V7733" s="224"/>
      <c r="W7733" s="222"/>
      <c r="X7733" s="222"/>
      <c r="Y7733" s="222"/>
      <c r="Z7733" s="225" t="s">
        <v>4571</v>
      </c>
      <c r="AA7733" s="229" t="s">
        <v>4571</v>
      </c>
      <c r="AB7733" s="222"/>
      <c r="AC7733" s="222"/>
      <c r="AD7733" s="222"/>
      <c r="AE7733" s="222"/>
      <c r="AF7733" s="222"/>
      <c r="AG7733" s="222"/>
      <c r="AH7733" s="222"/>
      <c r="AI7733" s="222"/>
      <c r="AJ7733" s="222"/>
      <c r="AK7733" s="222"/>
      <c r="AL7733" s="224">
        <v>60270000</v>
      </c>
      <c r="AM7733" s="224"/>
      <c r="AN7733" s="224"/>
      <c r="AO7733" s="224"/>
      <c r="AP7733" s="224"/>
      <c r="AQ7733" s="222"/>
      <c r="AR7733" s="222"/>
      <c r="AS7733" s="222"/>
      <c r="AT7733" s="224">
        <v>60270000</v>
      </c>
      <c r="AU7733" s="222"/>
      <c r="AV7733" s="222"/>
      <c r="AW7733" s="222"/>
      <c r="AX7733" s="222"/>
      <c r="AY7733" s="227">
        <v>0.613698630136986</v>
      </c>
      <c r="AZ7733" s="225" t="s">
        <v>84</v>
      </c>
      <c r="BA7733" s="227">
        <v>0.60289999999999999</v>
      </c>
      <c r="BB7733" s="222"/>
      <c r="BC7733" s="222"/>
      <c r="BD7733" s="222"/>
      <c r="BE7733" s="222"/>
      <c r="BF7733" s="222"/>
      <c r="BG7733" s="222"/>
      <c r="BH7733" s="222"/>
      <c r="BI7733" s="222"/>
      <c r="BJ7733" s="222"/>
      <c r="BK7733" s="222"/>
      <c r="BL7733" s="222"/>
      <c r="BM7733" s="222"/>
      <c r="BN7733" s="228" t="s">
        <v>4573</v>
      </c>
      <c r="BO7733" s="58" t="str">
        <f t="shared" si="120"/>
        <v>境内资产</v>
      </c>
      <c r="BP7733" s="58" t="str">
        <f>IF(M7733="",VLOOKUP(D7733,Sheet4!$A$1:$B$92,2,0),VLOOKUP(Q7733,Sheet4!$A$1:$B$92,2,0))</f>
        <v>企业债券</v>
      </c>
    </row>
    <row r="7734" spans="1:68" ht="15">
      <c r="A7734" s="223" t="s">
        <v>5257</v>
      </c>
      <c r="B7734" s="222" t="s">
        <v>5258</v>
      </c>
      <c r="C7734" s="269" t="s">
        <v>124</v>
      </c>
      <c r="D7734" s="269" t="s">
        <v>125</v>
      </c>
      <c r="E7734" s="223" t="s">
        <v>5259</v>
      </c>
      <c r="F7734" s="222" t="s">
        <v>140</v>
      </c>
      <c r="G7734" s="224">
        <v>1300000</v>
      </c>
      <c r="H7734" s="329">
        <v>130000000</v>
      </c>
      <c r="I7734" s="329">
        <v>131027000</v>
      </c>
      <c r="J7734" s="224">
        <v>3565205.48</v>
      </c>
      <c r="K7734" s="224">
        <v>0</v>
      </c>
      <c r="L7734" s="223" t="s">
        <v>4489</v>
      </c>
      <c r="M7734" s="223"/>
      <c r="N7734" s="222"/>
      <c r="O7734" s="223"/>
      <c r="P7734" s="222"/>
      <c r="Q7734" s="222"/>
      <c r="R7734" s="222"/>
      <c r="S7734" s="222"/>
      <c r="T7734" s="224"/>
      <c r="U7734" s="224"/>
      <c r="V7734" s="224"/>
      <c r="W7734" s="222"/>
      <c r="X7734" s="222"/>
      <c r="Y7734" s="222"/>
      <c r="Z7734" s="225" t="s">
        <v>4571</v>
      </c>
      <c r="AA7734" s="229" t="s">
        <v>4571</v>
      </c>
      <c r="AB7734" s="222"/>
      <c r="AC7734" s="222"/>
      <c r="AD7734" s="222"/>
      <c r="AE7734" s="222"/>
      <c r="AF7734" s="222"/>
      <c r="AG7734" s="222"/>
      <c r="AH7734" s="222"/>
      <c r="AI7734" s="222"/>
      <c r="AJ7734" s="222"/>
      <c r="AK7734" s="222"/>
      <c r="AL7734" s="224">
        <v>131027000</v>
      </c>
      <c r="AM7734" s="224"/>
      <c r="AN7734" s="224"/>
      <c r="AO7734" s="224"/>
      <c r="AP7734" s="224"/>
      <c r="AQ7734" s="222"/>
      <c r="AR7734" s="222"/>
      <c r="AS7734" s="222"/>
      <c r="AT7734" s="224">
        <v>131027000</v>
      </c>
      <c r="AU7734" s="222"/>
      <c r="AV7734" s="222"/>
      <c r="AW7734" s="222"/>
      <c r="AX7734" s="222"/>
      <c r="AY7734" s="227">
        <v>0.61095890410958897</v>
      </c>
      <c r="AZ7734" s="225" t="s">
        <v>84</v>
      </c>
      <c r="BA7734" s="227">
        <v>0.59360000000000002</v>
      </c>
      <c r="BB7734" s="222"/>
      <c r="BC7734" s="222"/>
      <c r="BD7734" s="222"/>
      <c r="BE7734" s="222"/>
      <c r="BF7734" s="222"/>
      <c r="BG7734" s="222"/>
      <c r="BH7734" s="222"/>
      <c r="BI7734" s="222"/>
      <c r="BJ7734" s="222"/>
      <c r="BK7734" s="222"/>
      <c r="BL7734" s="222"/>
      <c r="BM7734" s="222"/>
      <c r="BN7734" s="228" t="s">
        <v>4573</v>
      </c>
      <c r="BO7734" s="58" t="str">
        <f t="shared" si="120"/>
        <v>境内资产</v>
      </c>
      <c r="BP7734" s="58" t="str">
        <f>IF(M7734="",VLOOKUP(D7734,Sheet4!$A$1:$B$92,2,0),VLOOKUP(Q7734,Sheet4!$A$1:$B$92,2,0))</f>
        <v>企业债券</v>
      </c>
    </row>
    <row r="7735" spans="1:68" ht="15">
      <c r="A7735" s="223" t="s">
        <v>5260</v>
      </c>
      <c r="B7735" s="222" t="s">
        <v>5261</v>
      </c>
      <c r="C7735" s="269" t="s">
        <v>124</v>
      </c>
      <c r="D7735" s="269" t="s">
        <v>125</v>
      </c>
      <c r="E7735" s="223" t="s">
        <v>5262</v>
      </c>
      <c r="F7735" s="222" t="s">
        <v>5051</v>
      </c>
      <c r="G7735" s="224">
        <v>1700000</v>
      </c>
      <c r="H7735" s="329">
        <v>170000000</v>
      </c>
      <c r="I7735" s="329">
        <v>170799000</v>
      </c>
      <c r="J7735" s="224">
        <v>3800547.95</v>
      </c>
      <c r="K7735" s="224">
        <v>0</v>
      </c>
      <c r="L7735" s="223" t="s">
        <v>4489</v>
      </c>
      <c r="M7735" s="223"/>
      <c r="N7735" s="222"/>
      <c r="O7735" s="223"/>
      <c r="P7735" s="222"/>
      <c r="Q7735" s="222"/>
      <c r="R7735" s="222"/>
      <c r="S7735" s="222"/>
      <c r="T7735" s="224"/>
      <c r="U7735" s="224"/>
      <c r="V7735" s="224"/>
      <c r="W7735" s="222"/>
      <c r="X7735" s="222"/>
      <c r="Y7735" s="222"/>
      <c r="Z7735" s="225" t="s">
        <v>4571</v>
      </c>
      <c r="AA7735" s="229" t="s">
        <v>4571</v>
      </c>
      <c r="AB7735" s="222"/>
      <c r="AC7735" s="222"/>
      <c r="AD7735" s="222"/>
      <c r="AE7735" s="222"/>
      <c r="AF7735" s="222"/>
      <c r="AG7735" s="222"/>
      <c r="AH7735" s="222"/>
      <c r="AI7735" s="222"/>
      <c r="AJ7735" s="222"/>
      <c r="AK7735" s="222"/>
      <c r="AL7735" s="224">
        <v>170799000</v>
      </c>
      <c r="AM7735" s="224"/>
      <c r="AN7735" s="224"/>
      <c r="AO7735" s="224"/>
      <c r="AP7735" s="224"/>
      <c r="AQ7735" s="222"/>
      <c r="AR7735" s="222"/>
      <c r="AS7735" s="222"/>
      <c r="AT7735" s="224">
        <v>170799000</v>
      </c>
      <c r="AU7735" s="222"/>
      <c r="AV7735" s="222"/>
      <c r="AW7735" s="222"/>
      <c r="AX7735" s="222"/>
      <c r="AY7735" s="227">
        <v>0.63013698630137005</v>
      </c>
      <c r="AZ7735" s="225" t="s">
        <v>84</v>
      </c>
      <c r="BA7735" s="227">
        <v>0.61299999999999999</v>
      </c>
      <c r="BB7735" s="222"/>
      <c r="BC7735" s="222"/>
      <c r="BD7735" s="222"/>
      <c r="BE7735" s="222"/>
      <c r="BF7735" s="222"/>
      <c r="BG7735" s="222"/>
      <c r="BH7735" s="222"/>
      <c r="BI7735" s="222"/>
      <c r="BJ7735" s="222"/>
      <c r="BK7735" s="222"/>
      <c r="BL7735" s="222"/>
      <c r="BM7735" s="222"/>
      <c r="BN7735" s="228" t="s">
        <v>4573</v>
      </c>
      <c r="BO7735" s="58" t="str">
        <f t="shared" si="120"/>
        <v>境内资产</v>
      </c>
      <c r="BP7735" s="58" t="str">
        <f>IF(M7735="",VLOOKUP(D7735,Sheet4!$A$1:$B$92,2,0),VLOOKUP(Q7735,Sheet4!$A$1:$B$92,2,0))</f>
        <v>企业债券</v>
      </c>
    </row>
    <row r="7736" spans="1:68" ht="15">
      <c r="A7736" s="223" t="s">
        <v>5263</v>
      </c>
      <c r="B7736" s="222" t="s">
        <v>5264</v>
      </c>
      <c r="C7736" s="269" t="s">
        <v>124</v>
      </c>
      <c r="D7736" s="269" t="s">
        <v>125</v>
      </c>
      <c r="E7736" s="223" t="s">
        <v>5265</v>
      </c>
      <c r="F7736" s="222" t="s">
        <v>5266</v>
      </c>
      <c r="G7736" s="224">
        <v>600000</v>
      </c>
      <c r="H7736" s="329">
        <v>60000000</v>
      </c>
      <c r="I7736" s="329">
        <v>60420000</v>
      </c>
      <c r="J7736" s="224">
        <v>1190465.75</v>
      </c>
      <c r="K7736" s="224">
        <v>0</v>
      </c>
      <c r="L7736" s="223" t="s">
        <v>4489</v>
      </c>
      <c r="M7736" s="223"/>
      <c r="N7736" s="222"/>
      <c r="O7736" s="223"/>
      <c r="P7736" s="222"/>
      <c r="Q7736" s="222"/>
      <c r="R7736" s="222"/>
      <c r="S7736" s="222"/>
      <c r="T7736" s="224"/>
      <c r="U7736" s="224"/>
      <c r="V7736" s="224"/>
      <c r="W7736" s="222"/>
      <c r="X7736" s="222"/>
      <c r="Y7736" s="222"/>
      <c r="Z7736" s="225" t="s">
        <v>4571</v>
      </c>
      <c r="AA7736" s="229" t="s">
        <v>4571</v>
      </c>
      <c r="AB7736" s="222"/>
      <c r="AC7736" s="222"/>
      <c r="AD7736" s="222"/>
      <c r="AE7736" s="222"/>
      <c r="AF7736" s="222"/>
      <c r="AG7736" s="222"/>
      <c r="AH7736" s="222"/>
      <c r="AI7736" s="222"/>
      <c r="AJ7736" s="222"/>
      <c r="AK7736" s="222"/>
      <c r="AL7736" s="224">
        <v>60420000</v>
      </c>
      <c r="AM7736" s="224"/>
      <c r="AN7736" s="224"/>
      <c r="AO7736" s="224"/>
      <c r="AP7736" s="224"/>
      <c r="AQ7736" s="222"/>
      <c r="AR7736" s="222"/>
      <c r="AS7736" s="222"/>
      <c r="AT7736" s="224">
        <v>60420000</v>
      </c>
      <c r="AU7736" s="222"/>
      <c r="AV7736" s="222"/>
      <c r="AW7736" s="222"/>
      <c r="AX7736" s="222"/>
      <c r="AY7736" s="227">
        <v>0.613698630136986</v>
      </c>
      <c r="AZ7736" s="225" t="s">
        <v>169</v>
      </c>
      <c r="BA7736" s="227">
        <v>0.60740000000000005</v>
      </c>
      <c r="BB7736" s="222"/>
      <c r="BC7736" s="222"/>
      <c r="BD7736" s="222"/>
      <c r="BE7736" s="222"/>
      <c r="BF7736" s="222"/>
      <c r="BG7736" s="222"/>
      <c r="BH7736" s="222"/>
      <c r="BI7736" s="222"/>
      <c r="BJ7736" s="222"/>
      <c r="BK7736" s="222"/>
      <c r="BL7736" s="222"/>
      <c r="BM7736" s="222"/>
      <c r="BN7736" s="228" t="s">
        <v>4573</v>
      </c>
      <c r="BO7736" s="58" t="str">
        <f t="shared" si="120"/>
        <v>境内资产</v>
      </c>
      <c r="BP7736" s="58" t="str">
        <f>IF(M7736="",VLOOKUP(D7736,Sheet4!$A$1:$B$92,2,0),VLOOKUP(Q7736,Sheet4!$A$1:$B$92,2,0))</f>
        <v>企业债券</v>
      </c>
    </row>
    <row r="7737" spans="1:68" ht="15">
      <c r="A7737" s="223" t="s">
        <v>5267</v>
      </c>
      <c r="B7737" s="222" t="s">
        <v>5268</v>
      </c>
      <c r="C7737" s="269" t="s">
        <v>124</v>
      </c>
      <c r="D7737" s="269" t="s">
        <v>125</v>
      </c>
      <c r="E7737" s="223" t="s">
        <v>5269</v>
      </c>
      <c r="F7737" s="222" t="s">
        <v>140</v>
      </c>
      <c r="G7737" s="224">
        <v>2800000</v>
      </c>
      <c r="H7737" s="329">
        <v>280000000</v>
      </c>
      <c r="I7737" s="329">
        <v>282100000</v>
      </c>
      <c r="J7737" s="224">
        <v>5423561.6399999997</v>
      </c>
      <c r="K7737" s="224">
        <v>0</v>
      </c>
      <c r="L7737" s="223" t="s">
        <v>4489</v>
      </c>
      <c r="M7737" s="223"/>
      <c r="N7737" s="222"/>
      <c r="O7737" s="223"/>
      <c r="P7737" s="222"/>
      <c r="Q7737" s="222"/>
      <c r="R7737" s="222"/>
      <c r="S7737" s="222"/>
      <c r="T7737" s="224"/>
      <c r="U7737" s="224"/>
      <c r="V7737" s="224"/>
      <c r="W7737" s="222"/>
      <c r="X7737" s="222"/>
      <c r="Y7737" s="222"/>
      <c r="Z7737" s="225" t="s">
        <v>4571</v>
      </c>
      <c r="AA7737" s="229" t="s">
        <v>4571</v>
      </c>
      <c r="AB7737" s="222"/>
      <c r="AC7737" s="222"/>
      <c r="AD7737" s="222"/>
      <c r="AE7737" s="222"/>
      <c r="AF7737" s="222"/>
      <c r="AG7737" s="222"/>
      <c r="AH7737" s="222"/>
      <c r="AI7737" s="222"/>
      <c r="AJ7737" s="222"/>
      <c r="AK7737" s="222"/>
      <c r="AL7737" s="224">
        <v>282100000</v>
      </c>
      <c r="AM7737" s="224"/>
      <c r="AN7737" s="224"/>
      <c r="AO7737" s="224"/>
      <c r="AP7737" s="224"/>
      <c r="AQ7737" s="222"/>
      <c r="AR7737" s="222"/>
      <c r="AS7737" s="222"/>
      <c r="AT7737" s="224">
        <v>282100000</v>
      </c>
      <c r="AU7737" s="222"/>
      <c r="AV7737" s="222"/>
      <c r="AW7737" s="222"/>
      <c r="AX7737" s="222"/>
      <c r="AY7737" s="227">
        <v>0.72602739726027399</v>
      </c>
      <c r="AZ7737" s="225" t="s">
        <v>84</v>
      </c>
      <c r="BA7737" s="227">
        <v>0.69910000000000005</v>
      </c>
      <c r="BB7737" s="222"/>
      <c r="BC7737" s="222"/>
      <c r="BD7737" s="222"/>
      <c r="BE7737" s="222"/>
      <c r="BF7737" s="222"/>
      <c r="BG7737" s="222"/>
      <c r="BH7737" s="222"/>
      <c r="BI7737" s="222"/>
      <c r="BJ7737" s="222"/>
      <c r="BK7737" s="222"/>
      <c r="BL7737" s="222"/>
      <c r="BM7737" s="222"/>
      <c r="BN7737" s="228" t="s">
        <v>4573</v>
      </c>
      <c r="BO7737" s="58" t="str">
        <f t="shared" si="120"/>
        <v>境内资产</v>
      </c>
      <c r="BP7737" s="58" t="str">
        <f>IF(M7737="",VLOOKUP(D7737,Sheet4!$A$1:$B$92,2,0),VLOOKUP(Q7737,Sheet4!$A$1:$B$92,2,0))</f>
        <v>企业债券</v>
      </c>
    </row>
    <row r="7738" spans="1:68" ht="15">
      <c r="A7738" s="223" t="s">
        <v>5270</v>
      </c>
      <c r="B7738" s="222" t="s">
        <v>5271</v>
      </c>
      <c r="C7738" s="269" t="s">
        <v>124</v>
      </c>
      <c r="D7738" s="269" t="s">
        <v>125</v>
      </c>
      <c r="E7738" s="223" t="s">
        <v>5272</v>
      </c>
      <c r="F7738" s="222" t="s">
        <v>5011</v>
      </c>
      <c r="G7738" s="224">
        <v>1500000</v>
      </c>
      <c r="H7738" s="329">
        <v>150000000</v>
      </c>
      <c r="I7738" s="329">
        <v>149700000</v>
      </c>
      <c r="J7738" s="224">
        <v>1209863.01</v>
      </c>
      <c r="K7738" s="224">
        <v>0</v>
      </c>
      <c r="L7738" s="223" t="s">
        <v>4489</v>
      </c>
      <c r="M7738" s="223"/>
      <c r="N7738" s="222"/>
      <c r="O7738" s="223"/>
      <c r="P7738" s="222"/>
      <c r="Q7738" s="222"/>
      <c r="R7738" s="222"/>
      <c r="S7738" s="222"/>
      <c r="T7738" s="224"/>
      <c r="U7738" s="224"/>
      <c r="V7738" s="224"/>
      <c r="W7738" s="222"/>
      <c r="X7738" s="222"/>
      <c r="Y7738" s="222"/>
      <c r="Z7738" s="225" t="s">
        <v>4571</v>
      </c>
      <c r="AA7738" s="229" t="s">
        <v>4571</v>
      </c>
      <c r="AB7738" s="222"/>
      <c r="AC7738" s="222"/>
      <c r="AD7738" s="222"/>
      <c r="AE7738" s="222"/>
      <c r="AF7738" s="222"/>
      <c r="AG7738" s="222"/>
      <c r="AH7738" s="222"/>
      <c r="AI7738" s="222"/>
      <c r="AJ7738" s="222"/>
      <c r="AK7738" s="222"/>
      <c r="AL7738" s="224">
        <v>149700000</v>
      </c>
      <c r="AM7738" s="224"/>
      <c r="AN7738" s="224"/>
      <c r="AO7738" s="224"/>
      <c r="AP7738" s="224"/>
      <c r="AQ7738" s="222"/>
      <c r="AR7738" s="222"/>
      <c r="AS7738" s="222"/>
      <c r="AT7738" s="224">
        <v>149700000</v>
      </c>
      <c r="AU7738" s="222"/>
      <c r="AV7738" s="222"/>
      <c r="AW7738" s="222"/>
      <c r="AX7738" s="222"/>
      <c r="AY7738" s="227">
        <v>0.87671232876712302</v>
      </c>
      <c r="AZ7738" s="225" t="s">
        <v>84</v>
      </c>
      <c r="BA7738" s="227">
        <v>0.83130000000000004</v>
      </c>
      <c r="BB7738" s="222"/>
      <c r="BC7738" s="222"/>
      <c r="BD7738" s="222"/>
      <c r="BE7738" s="222"/>
      <c r="BF7738" s="222"/>
      <c r="BG7738" s="222"/>
      <c r="BH7738" s="222"/>
      <c r="BI7738" s="222"/>
      <c r="BJ7738" s="222"/>
      <c r="BK7738" s="222"/>
      <c r="BL7738" s="222"/>
      <c r="BM7738" s="222"/>
      <c r="BN7738" s="228" t="s">
        <v>4573</v>
      </c>
      <c r="BO7738" s="58" t="str">
        <f t="shared" si="120"/>
        <v>境内资产</v>
      </c>
      <c r="BP7738" s="58" t="str">
        <f>IF(M7738="",VLOOKUP(D7738,Sheet4!$A$1:$B$92,2,0),VLOOKUP(Q7738,Sheet4!$A$1:$B$92,2,0))</f>
        <v>企业债券</v>
      </c>
    </row>
    <row r="7739" spans="1:68" ht="15">
      <c r="A7739" s="223" t="s">
        <v>5273</v>
      </c>
      <c r="B7739" s="222" t="s">
        <v>5274</v>
      </c>
      <c r="C7739" s="269" t="s">
        <v>124</v>
      </c>
      <c r="D7739" s="269" t="s">
        <v>125</v>
      </c>
      <c r="E7739" s="223" t="s">
        <v>5275</v>
      </c>
      <c r="F7739" s="222" t="s">
        <v>144</v>
      </c>
      <c r="G7739" s="224">
        <v>1500000</v>
      </c>
      <c r="H7739" s="329">
        <v>150000000</v>
      </c>
      <c r="I7739" s="329">
        <v>150045000</v>
      </c>
      <c r="J7739" s="224">
        <v>1064383.56</v>
      </c>
      <c r="K7739" s="224">
        <v>0</v>
      </c>
      <c r="L7739" s="223" t="s">
        <v>4489</v>
      </c>
      <c r="M7739" s="223"/>
      <c r="N7739" s="222"/>
      <c r="O7739" s="223"/>
      <c r="P7739" s="222"/>
      <c r="Q7739" s="222"/>
      <c r="R7739" s="222"/>
      <c r="S7739" s="222"/>
      <c r="T7739" s="224"/>
      <c r="U7739" s="224"/>
      <c r="V7739" s="224"/>
      <c r="W7739" s="222"/>
      <c r="X7739" s="222"/>
      <c r="Y7739" s="222"/>
      <c r="Z7739" s="225" t="s">
        <v>4571</v>
      </c>
      <c r="AA7739" s="229" t="s">
        <v>4571</v>
      </c>
      <c r="AB7739" s="222"/>
      <c r="AC7739" s="222"/>
      <c r="AD7739" s="222"/>
      <c r="AE7739" s="222"/>
      <c r="AF7739" s="222"/>
      <c r="AG7739" s="222"/>
      <c r="AH7739" s="222"/>
      <c r="AI7739" s="222"/>
      <c r="AJ7739" s="222"/>
      <c r="AK7739" s="222"/>
      <c r="AL7739" s="224">
        <v>150045000</v>
      </c>
      <c r="AM7739" s="224"/>
      <c r="AN7739" s="224"/>
      <c r="AO7739" s="224"/>
      <c r="AP7739" s="224"/>
      <c r="AQ7739" s="222"/>
      <c r="AR7739" s="222"/>
      <c r="AS7739" s="222"/>
      <c r="AT7739" s="224">
        <v>150045000</v>
      </c>
      <c r="AU7739" s="222"/>
      <c r="AV7739" s="222"/>
      <c r="AW7739" s="222"/>
      <c r="AX7739" s="222"/>
      <c r="AY7739" s="227">
        <v>0.90136986301369904</v>
      </c>
      <c r="AZ7739" s="225" t="s">
        <v>84</v>
      </c>
      <c r="BA7739" s="227">
        <v>0.85599999999999998</v>
      </c>
      <c r="BB7739" s="222"/>
      <c r="BC7739" s="222"/>
      <c r="BD7739" s="222"/>
      <c r="BE7739" s="222"/>
      <c r="BF7739" s="222"/>
      <c r="BG7739" s="222"/>
      <c r="BH7739" s="222"/>
      <c r="BI7739" s="222"/>
      <c r="BJ7739" s="222"/>
      <c r="BK7739" s="222"/>
      <c r="BL7739" s="222"/>
      <c r="BM7739" s="222"/>
      <c r="BN7739" s="228" t="s">
        <v>4573</v>
      </c>
      <c r="BO7739" s="58" t="str">
        <f t="shared" si="120"/>
        <v>境内资产</v>
      </c>
      <c r="BP7739" s="58" t="str">
        <f>IF(M7739="",VLOOKUP(D7739,Sheet4!$A$1:$B$92,2,0),VLOOKUP(Q7739,Sheet4!$A$1:$B$92,2,0))</f>
        <v>企业债券</v>
      </c>
    </row>
    <row r="7740" spans="1:68" ht="15">
      <c r="A7740" s="223" t="s">
        <v>5276</v>
      </c>
      <c r="B7740" s="222" t="s">
        <v>5277</v>
      </c>
      <c r="C7740" s="269" t="s">
        <v>827</v>
      </c>
      <c r="D7740" s="269" t="s">
        <v>828</v>
      </c>
      <c r="E7740" s="223" t="s">
        <v>5278</v>
      </c>
      <c r="F7740" s="222" t="s">
        <v>1339</v>
      </c>
      <c r="G7740" s="224">
        <v>8500000</v>
      </c>
      <c r="H7740" s="329">
        <v>850000000</v>
      </c>
      <c r="I7740" s="329">
        <v>876605000</v>
      </c>
      <c r="J7740" s="224">
        <v>20293342.469999999</v>
      </c>
      <c r="K7740" s="224">
        <v>0</v>
      </c>
      <c r="L7740" s="223" t="s">
        <v>4489</v>
      </c>
      <c r="M7740" s="223"/>
      <c r="N7740" s="222"/>
      <c r="O7740" s="223"/>
      <c r="P7740" s="222"/>
      <c r="Q7740" s="222"/>
      <c r="R7740" s="222"/>
      <c r="S7740" s="222"/>
      <c r="T7740" s="224"/>
      <c r="U7740" s="224"/>
      <c r="V7740" s="224"/>
      <c r="W7740" s="222"/>
      <c r="X7740" s="222"/>
      <c r="Y7740" s="222"/>
      <c r="Z7740" s="225" t="s">
        <v>4571</v>
      </c>
      <c r="AA7740" s="229" t="s">
        <v>4571</v>
      </c>
      <c r="AB7740" s="222"/>
      <c r="AC7740" s="222"/>
      <c r="AD7740" s="222"/>
      <c r="AE7740" s="222"/>
      <c r="AF7740" s="222"/>
      <c r="AG7740" s="222"/>
      <c r="AH7740" s="222"/>
      <c r="AI7740" s="222"/>
      <c r="AJ7740" s="222"/>
      <c r="AK7740" s="222"/>
      <c r="AL7740" s="224">
        <v>876605000</v>
      </c>
      <c r="AM7740" s="224"/>
      <c r="AN7740" s="224"/>
      <c r="AO7740" s="224"/>
      <c r="AP7740" s="224"/>
      <c r="AQ7740" s="222"/>
      <c r="AR7740" s="222"/>
      <c r="AS7740" s="222"/>
      <c r="AT7740" s="224">
        <v>876605000</v>
      </c>
      <c r="AU7740" s="222"/>
      <c r="AV7740" s="222"/>
      <c r="AW7740" s="222"/>
      <c r="AX7740" s="222"/>
      <c r="AY7740" s="227">
        <v>3.36438356164384</v>
      </c>
      <c r="AZ7740" s="225" t="s">
        <v>4571</v>
      </c>
      <c r="BA7740" s="227">
        <v>3.0756999999999999</v>
      </c>
      <c r="BB7740" s="222"/>
      <c r="BC7740" s="222"/>
      <c r="BD7740" s="222"/>
      <c r="BE7740" s="222"/>
      <c r="BF7740" s="222"/>
      <c r="BG7740" s="222"/>
      <c r="BH7740" s="222"/>
      <c r="BI7740" s="222"/>
      <c r="BJ7740" s="222"/>
      <c r="BK7740" s="222"/>
      <c r="BL7740" s="222"/>
      <c r="BM7740" s="222"/>
      <c r="BN7740" s="228" t="s">
        <v>4578</v>
      </c>
      <c r="BO7740" s="58" t="str">
        <f t="shared" si="120"/>
        <v>境内资产</v>
      </c>
      <c r="BP7740" s="58" t="str">
        <f>IF(M7740="",VLOOKUP(D7740,Sheet4!$A$1:$B$92,2,0),VLOOKUP(Q7740,Sheet4!$A$1:$B$92,2,0))</f>
        <v>金融债券</v>
      </c>
    </row>
    <row r="7741" spans="1:68" ht="15">
      <c r="A7741" s="223" t="s">
        <v>4690</v>
      </c>
      <c r="B7741" s="222" t="s">
        <v>4691</v>
      </c>
      <c r="C7741" s="269" t="s">
        <v>827</v>
      </c>
      <c r="D7741" s="269" t="s">
        <v>828</v>
      </c>
      <c r="E7741" s="223" t="s">
        <v>4692</v>
      </c>
      <c r="F7741" s="222" t="s">
        <v>1339</v>
      </c>
      <c r="G7741" s="224">
        <v>9000000</v>
      </c>
      <c r="H7741" s="329">
        <v>900000000</v>
      </c>
      <c r="I7741" s="329">
        <v>911520000</v>
      </c>
      <c r="J7741" s="224">
        <v>2038684.93</v>
      </c>
      <c r="K7741" s="224">
        <v>0</v>
      </c>
      <c r="L7741" s="223" t="s">
        <v>4489</v>
      </c>
      <c r="M7741" s="223"/>
      <c r="N7741" s="222"/>
      <c r="O7741" s="223"/>
      <c r="P7741" s="222"/>
      <c r="Q7741" s="222"/>
      <c r="R7741" s="222"/>
      <c r="S7741" s="222"/>
      <c r="T7741" s="224"/>
      <c r="U7741" s="224"/>
      <c r="V7741" s="224"/>
      <c r="W7741" s="222"/>
      <c r="X7741" s="222"/>
      <c r="Y7741" s="222"/>
      <c r="Z7741" s="225" t="s">
        <v>4571</v>
      </c>
      <c r="AA7741" s="229" t="s">
        <v>4571</v>
      </c>
      <c r="AB7741" s="222"/>
      <c r="AC7741" s="222"/>
      <c r="AD7741" s="222"/>
      <c r="AE7741" s="222"/>
      <c r="AF7741" s="222"/>
      <c r="AG7741" s="222"/>
      <c r="AH7741" s="222"/>
      <c r="AI7741" s="222"/>
      <c r="AJ7741" s="222"/>
      <c r="AK7741" s="222"/>
      <c r="AL7741" s="224">
        <v>911520000</v>
      </c>
      <c r="AM7741" s="224"/>
      <c r="AN7741" s="224"/>
      <c r="AO7741" s="224"/>
      <c r="AP7741" s="224"/>
      <c r="AQ7741" s="222"/>
      <c r="AR7741" s="222"/>
      <c r="AS7741" s="222"/>
      <c r="AT7741" s="224">
        <v>911520000</v>
      </c>
      <c r="AU7741" s="222"/>
      <c r="AV7741" s="222"/>
      <c r="AW7741" s="222"/>
      <c r="AX7741" s="222"/>
      <c r="AY7741" s="227">
        <v>3.93150684931507</v>
      </c>
      <c r="AZ7741" s="225" t="s">
        <v>4571</v>
      </c>
      <c r="BA7741" s="227">
        <v>3.6511</v>
      </c>
      <c r="BB7741" s="222"/>
      <c r="BC7741" s="222"/>
      <c r="BD7741" s="222"/>
      <c r="BE7741" s="222"/>
      <c r="BF7741" s="222"/>
      <c r="BG7741" s="222"/>
      <c r="BH7741" s="222"/>
      <c r="BI7741" s="222"/>
      <c r="BJ7741" s="222"/>
      <c r="BK7741" s="222"/>
      <c r="BL7741" s="222"/>
      <c r="BM7741" s="222"/>
      <c r="BN7741" s="228" t="s">
        <v>4578</v>
      </c>
      <c r="BO7741" s="58" t="str">
        <f t="shared" si="120"/>
        <v>境内资产</v>
      </c>
      <c r="BP7741" s="58" t="str">
        <f>IF(M7741="",VLOOKUP(D7741,Sheet4!$A$1:$B$92,2,0),VLOOKUP(Q7741,Sheet4!$A$1:$B$92,2,0))</f>
        <v>金融债券</v>
      </c>
    </row>
    <row r="7742" spans="1:68" ht="15">
      <c r="A7742" s="223" t="s">
        <v>5279</v>
      </c>
      <c r="B7742" s="222" t="s">
        <v>5280</v>
      </c>
      <c r="C7742" s="269" t="s">
        <v>827</v>
      </c>
      <c r="D7742" s="269" t="s">
        <v>828</v>
      </c>
      <c r="E7742" s="223" t="s">
        <v>5281</v>
      </c>
      <c r="F7742" s="222" t="s">
        <v>5282</v>
      </c>
      <c r="G7742" s="224">
        <v>3300000</v>
      </c>
      <c r="H7742" s="329">
        <v>330000000</v>
      </c>
      <c r="I7742" s="329">
        <v>335874000</v>
      </c>
      <c r="J7742" s="224">
        <v>2047265.75</v>
      </c>
      <c r="K7742" s="224">
        <v>0</v>
      </c>
      <c r="L7742" s="223" t="s">
        <v>4489</v>
      </c>
      <c r="M7742" s="223"/>
      <c r="N7742" s="222"/>
      <c r="O7742" s="223"/>
      <c r="P7742" s="222"/>
      <c r="Q7742" s="222"/>
      <c r="R7742" s="222"/>
      <c r="S7742" s="222"/>
      <c r="T7742" s="224"/>
      <c r="U7742" s="224"/>
      <c r="V7742" s="224"/>
      <c r="W7742" s="222"/>
      <c r="X7742" s="222"/>
      <c r="Y7742" s="222"/>
      <c r="Z7742" s="225" t="s">
        <v>4571</v>
      </c>
      <c r="AA7742" s="229" t="s">
        <v>4571</v>
      </c>
      <c r="AB7742" s="222"/>
      <c r="AC7742" s="222"/>
      <c r="AD7742" s="222"/>
      <c r="AE7742" s="222"/>
      <c r="AF7742" s="222"/>
      <c r="AG7742" s="222"/>
      <c r="AH7742" s="222"/>
      <c r="AI7742" s="222"/>
      <c r="AJ7742" s="222"/>
      <c r="AK7742" s="222"/>
      <c r="AL7742" s="224">
        <v>335874000</v>
      </c>
      <c r="AM7742" s="224"/>
      <c r="AN7742" s="224"/>
      <c r="AO7742" s="224"/>
      <c r="AP7742" s="224"/>
      <c r="AQ7742" s="222"/>
      <c r="AR7742" s="222"/>
      <c r="AS7742" s="222"/>
      <c r="AT7742" s="224">
        <v>335874000</v>
      </c>
      <c r="AU7742" s="222"/>
      <c r="AV7742" s="222"/>
      <c r="AW7742" s="222"/>
      <c r="AX7742" s="222"/>
      <c r="AY7742" s="227">
        <v>3.81643835616438</v>
      </c>
      <c r="AZ7742" s="225" t="s">
        <v>4571</v>
      </c>
      <c r="BA7742" s="227">
        <v>3.532</v>
      </c>
      <c r="BB7742" s="222"/>
      <c r="BC7742" s="222"/>
      <c r="BD7742" s="222"/>
      <c r="BE7742" s="222"/>
      <c r="BF7742" s="222"/>
      <c r="BG7742" s="222"/>
      <c r="BH7742" s="222"/>
      <c r="BI7742" s="222"/>
      <c r="BJ7742" s="222"/>
      <c r="BK7742" s="222"/>
      <c r="BL7742" s="222"/>
      <c r="BM7742" s="222"/>
      <c r="BN7742" s="228" t="s">
        <v>4578</v>
      </c>
      <c r="BO7742" s="58" t="str">
        <f t="shared" si="120"/>
        <v>境内资产</v>
      </c>
      <c r="BP7742" s="58" t="str">
        <f>IF(M7742="",VLOOKUP(D7742,Sheet4!$A$1:$B$92,2,0),VLOOKUP(Q7742,Sheet4!$A$1:$B$92,2,0))</f>
        <v>金融债券</v>
      </c>
    </row>
    <row r="7743" spans="1:68" ht="15">
      <c r="A7743" s="223" t="s">
        <v>5283</v>
      </c>
      <c r="B7743" s="222" t="s">
        <v>5284</v>
      </c>
      <c r="C7743" s="269" t="s">
        <v>827</v>
      </c>
      <c r="D7743" s="269" t="s">
        <v>828</v>
      </c>
      <c r="E7743" s="223" t="s">
        <v>5285</v>
      </c>
      <c r="F7743" s="222" t="s">
        <v>932</v>
      </c>
      <c r="G7743" s="224">
        <v>2200000</v>
      </c>
      <c r="H7743" s="329">
        <v>220000000</v>
      </c>
      <c r="I7743" s="329">
        <v>226138000</v>
      </c>
      <c r="J7743" s="224">
        <v>194202.74</v>
      </c>
      <c r="K7743" s="224">
        <v>0</v>
      </c>
      <c r="L7743" s="223" t="s">
        <v>4489</v>
      </c>
      <c r="M7743" s="223"/>
      <c r="N7743" s="222"/>
      <c r="O7743" s="223"/>
      <c r="P7743" s="222"/>
      <c r="Q7743" s="222"/>
      <c r="R7743" s="222"/>
      <c r="S7743" s="222"/>
      <c r="T7743" s="224"/>
      <c r="U7743" s="224"/>
      <c r="V7743" s="224"/>
      <c r="W7743" s="222"/>
      <c r="X7743" s="222"/>
      <c r="Y7743" s="222"/>
      <c r="Z7743" s="225" t="s">
        <v>4571</v>
      </c>
      <c r="AA7743" s="229" t="s">
        <v>4571</v>
      </c>
      <c r="AB7743" s="222"/>
      <c r="AC7743" s="222"/>
      <c r="AD7743" s="222"/>
      <c r="AE7743" s="222"/>
      <c r="AF7743" s="222"/>
      <c r="AG7743" s="222"/>
      <c r="AH7743" s="222"/>
      <c r="AI7743" s="222"/>
      <c r="AJ7743" s="222"/>
      <c r="AK7743" s="222"/>
      <c r="AL7743" s="224">
        <v>226138000</v>
      </c>
      <c r="AM7743" s="224"/>
      <c r="AN7743" s="224"/>
      <c r="AO7743" s="224"/>
      <c r="AP7743" s="224"/>
      <c r="AQ7743" s="222"/>
      <c r="AR7743" s="222"/>
      <c r="AS7743" s="222"/>
      <c r="AT7743" s="224">
        <v>226138000</v>
      </c>
      <c r="AU7743" s="222"/>
      <c r="AV7743" s="222"/>
      <c r="AW7743" s="222"/>
      <c r="AX7743" s="222"/>
      <c r="AY7743" s="227">
        <v>3.9780821917808198</v>
      </c>
      <c r="AZ7743" s="225" t="s">
        <v>4571</v>
      </c>
      <c r="BA7743" s="227">
        <v>3.6772999999999998</v>
      </c>
      <c r="BB7743" s="222"/>
      <c r="BC7743" s="222"/>
      <c r="BD7743" s="222"/>
      <c r="BE7743" s="222"/>
      <c r="BF7743" s="222"/>
      <c r="BG7743" s="222"/>
      <c r="BH7743" s="222"/>
      <c r="BI7743" s="222"/>
      <c r="BJ7743" s="222"/>
      <c r="BK7743" s="222"/>
      <c r="BL7743" s="222"/>
      <c r="BM7743" s="222"/>
      <c r="BN7743" s="228" t="s">
        <v>4578</v>
      </c>
      <c r="BO7743" s="58" t="str">
        <f t="shared" si="120"/>
        <v>境内资产</v>
      </c>
      <c r="BP7743" s="58" t="str">
        <f>IF(M7743="",VLOOKUP(D7743,Sheet4!$A$1:$B$92,2,0),VLOOKUP(Q7743,Sheet4!$A$1:$B$92,2,0))</f>
        <v>金融债券</v>
      </c>
    </row>
    <row r="7744" spans="1:68" ht="15">
      <c r="A7744" s="223" t="s">
        <v>5286</v>
      </c>
      <c r="B7744" s="222" t="s">
        <v>5287</v>
      </c>
      <c r="C7744" s="269" t="s">
        <v>58</v>
      </c>
      <c r="D7744" s="269" t="s">
        <v>105</v>
      </c>
      <c r="E7744" s="223" t="s">
        <v>5288</v>
      </c>
      <c r="F7744" s="222" t="s">
        <v>5289</v>
      </c>
      <c r="G7744" s="224">
        <v>10000000</v>
      </c>
      <c r="H7744" s="329">
        <v>1000000000</v>
      </c>
      <c r="I7744" s="329">
        <v>1023300000</v>
      </c>
      <c r="J7744" s="224">
        <v>3298369.57</v>
      </c>
      <c r="K7744" s="224">
        <v>0</v>
      </c>
      <c r="L7744" s="223" t="s">
        <v>4489</v>
      </c>
      <c r="M7744" s="223"/>
      <c r="N7744" s="222"/>
      <c r="O7744" s="223"/>
      <c r="P7744" s="222"/>
      <c r="Q7744" s="222"/>
      <c r="R7744" s="222"/>
      <c r="S7744" s="222"/>
      <c r="T7744" s="224"/>
      <c r="U7744" s="224"/>
      <c r="V7744" s="224"/>
      <c r="W7744" s="222"/>
      <c r="X7744" s="222"/>
      <c r="Y7744" s="222"/>
      <c r="Z7744" s="225" t="s">
        <v>4571</v>
      </c>
      <c r="AA7744" s="229" t="s">
        <v>4571</v>
      </c>
      <c r="AB7744" s="222"/>
      <c r="AC7744" s="222"/>
      <c r="AD7744" s="222"/>
      <c r="AE7744" s="222"/>
      <c r="AF7744" s="222"/>
      <c r="AG7744" s="222"/>
      <c r="AH7744" s="222"/>
      <c r="AI7744" s="222"/>
      <c r="AJ7744" s="222"/>
      <c r="AK7744" s="222"/>
      <c r="AL7744" s="224">
        <v>1023300000</v>
      </c>
      <c r="AM7744" s="224"/>
      <c r="AN7744" s="224"/>
      <c r="AO7744" s="224"/>
      <c r="AP7744" s="224"/>
      <c r="AQ7744" s="222"/>
      <c r="AR7744" s="222"/>
      <c r="AS7744" s="222"/>
      <c r="AT7744" s="224">
        <v>1023300000</v>
      </c>
      <c r="AU7744" s="222"/>
      <c r="AV7744" s="222"/>
      <c r="AW7744" s="222"/>
      <c r="AX7744" s="222"/>
      <c r="AY7744" s="227">
        <v>29.413698630136999</v>
      </c>
      <c r="AZ7744" s="225" t="s">
        <v>4571</v>
      </c>
      <c r="BA7744" s="227">
        <v>18.2118</v>
      </c>
      <c r="BB7744" s="222"/>
      <c r="BC7744" s="222"/>
      <c r="BD7744" s="222"/>
      <c r="BE7744" s="222"/>
      <c r="BF7744" s="222"/>
      <c r="BG7744" s="222"/>
      <c r="BH7744" s="222"/>
      <c r="BI7744" s="222"/>
      <c r="BJ7744" s="222"/>
      <c r="BK7744" s="222"/>
      <c r="BL7744" s="222"/>
      <c r="BM7744" s="222"/>
      <c r="BN7744" s="228" t="s">
        <v>4578</v>
      </c>
      <c r="BO7744" s="58" t="str">
        <f t="shared" si="120"/>
        <v>境内资产</v>
      </c>
      <c r="BP7744" s="58" t="str">
        <f>IF(M7744="",VLOOKUP(D7744,Sheet4!$A$1:$B$92,2,0),VLOOKUP(Q7744,Sheet4!$A$1:$B$92,2,0))</f>
        <v>政府债券</v>
      </c>
    </row>
    <row r="7745" spans="1:68" ht="15">
      <c r="A7745" s="223" t="s">
        <v>5290</v>
      </c>
      <c r="B7745" s="222" t="s">
        <v>5291</v>
      </c>
      <c r="C7745" s="269" t="s">
        <v>58</v>
      </c>
      <c r="D7745" s="269" t="s">
        <v>105</v>
      </c>
      <c r="E7745" s="223" t="s">
        <v>5292</v>
      </c>
      <c r="F7745" s="222" t="s">
        <v>5293</v>
      </c>
      <c r="G7745" s="224">
        <v>4800000</v>
      </c>
      <c r="H7745" s="329">
        <v>480000000</v>
      </c>
      <c r="I7745" s="329">
        <v>501840000</v>
      </c>
      <c r="J7745" s="224">
        <v>290360.65999999997</v>
      </c>
      <c r="K7745" s="224">
        <v>0</v>
      </c>
      <c r="L7745" s="223" t="s">
        <v>4489</v>
      </c>
      <c r="M7745" s="223"/>
      <c r="N7745" s="222"/>
      <c r="O7745" s="223"/>
      <c r="P7745" s="222"/>
      <c r="Q7745" s="222"/>
      <c r="R7745" s="222"/>
      <c r="S7745" s="222"/>
      <c r="T7745" s="224"/>
      <c r="U7745" s="224"/>
      <c r="V7745" s="224"/>
      <c r="W7745" s="222"/>
      <c r="X7745" s="222"/>
      <c r="Y7745" s="222"/>
      <c r="Z7745" s="225" t="s">
        <v>4571</v>
      </c>
      <c r="AA7745" s="229" t="s">
        <v>4571</v>
      </c>
      <c r="AB7745" s="222"/>
      <c r="AC7745" s="222"/>
      <c r="AD7745" s="222"/>
      <c r="AE7745" s="222"/>
      <c r="AF7745" s="222"/>
      <c r="AG7745" s="222"/>
      <c r="AH7745" s="222"/>
      <c r="AI7745" s="222"/>
      <c r="AJ7745" s="222"/>
      <c r="AK7745" s="222"/>
      <c r="AL7745" s="224">
        <v>501840000</v>
      </c>
      <c r="AM7745" s="224"/>
      <c r="AN7745" s="224"/>
      <c r="AO7745" s="224"/>
      <c r="AP7745" s="224"/>
      <c r="AQ7745" s="222"/>
      <c r="AR7745" s="222"/>
      <c r="AS7745" s="222"/>
      <c r="AT7745" s="224">
        <v>501840000</v>
      </c>
      <c r="AU7745" s="222"/>
      <c r="AV7745" s="222"/>
      <c r="AW7745" s="222"/>
      <c r="AX7745" s="222"/>
      <c r="AY7745" s="227">
        <v>29.4876712328767</v>
      </c>
      <c r="AZ7745" s="225" t="s">
        <v>74</v>
      </c>
      <c r="BA7745" s="227">
        <v>18.159600000000001</v>
      </c>
      <c r="BB7745" s="222"/>
      <c r="BC7745" s="222"/>
      <c r="BD7745" s="222"/>
      <c r="BE7745" s="222"/>
      <c r="BF7745" s="222"/>
      <c r="BG7745" s="222"/>
      <c r="BH7745" s="222"/>
      <c r="BI7745" s="222"/>
      <c r="BJ7745" s="222"/>
      <c r="BK7745" s="222"/>
      <c r="BL7745" s="222"/>
      <c r="BM7745" s="222"/>
      <c r="BN7745" s="228" t="s">
        <v>4578</v>
      </c>
      <c r="BO7745" s="58" t="str">
        <f t="shared" si="120"/>
        <v>境内资产</v>
      </c>
      <c r="BP7745" s="58" t="str">
        <f>IF(M7745="",VLOOKUP(D7745,Sheet4!$A$1:$B$92,2,0),VLOOKUP(Q7745,Sheet4!$A$1:$B$92,2,0))</f>
        <v>政府债券</v>
      </c>
    </row>
    <row r="7746" spans="1:68" ht="15">
      <c r="A7746" s="223" t="s">
        <v>5294</v>
      </c>
      <c r="B7746" s="222" t="s">
        <v>5295</v>
      </c>
      <c r="C7746" s="269" t="s">
        <v>58</v>
      </c>
      <c r="D7746" s="269" t="s">
        <v>105</v>
      </c>
      <c r="E7746" s="223" t="s">
        <v>5296</v>
      </c>
      <c r="F7746" s="222" t="s">
        <v>5297</v>
      </c>
      <c r="G7746" s="224">
        <v>1400000</v>
      </c>
      <c r="H7746" s="329">
        <v>140000000</v>
      </c>
      <c r="I7746" s="329">
        <v>148946000</v>
      </c>
      <c r="J7746" s="224">
        <v>86983.61</v>
      </c>
      <c r="K7746" s="224">
        <v>0</v>
      </c>
      <c r="L7746" s="223" t="s">
        <v>4489</v>
      </c>
      <c r="M7746" s="223"/>
      <c r="N7746" s="222"/>
      <c r="O7746" s="223"/>
      <c r="P7746" s="222"/>
      <c r="Q7746" s="222"/>
      <c r="R7746" s="222"/>
      <c r="S7746" s="222"/>
      <c r="T7746" s="224"/>
      <c r="U7746" s="224"/>
      <c r="V7746" s="224"/>
      <c r="W7746" s="222"/>
      <c r="X7746" s="222"/>
      <c r="Y7746" s="222"/>
      <c r="Z7746" s="225" t="s">
        <v>4571</v>
      </c>
      <c r="AA7746" s="229" t="s">
        <v>4571</v>
      </c>
      <c r="AB7746" s="222"/>
      <c r="AC7746" s="222"/>
      <c r="AD7746" s="222"/>
      <c r="AE7746" s="222"/>
      <c r="AF7746" s="222"/>
      <c r="AG7746" s="222"/>
      <c r="AH7746" s="222"/>
      <c r="AI7746" s="222"/>
      <c r="AJ7746" s="222"/>
      <c r="AK7746" s="222"/>
      <c r="AL7746" s="224">
        <v>148946000</v>
      </c>
      <c r="AM7746" s="224"/>
      <c r="AN7746" s="224"/>
      <c r="AO7746" s="224"/>
      <c r="AP7746" s="224"/>
      <c r="AQ7746" s="222"/>
      <c r="AR7746" s="222"/>
      <c r="AS7746" s="222"/>
      <c r="AT7746" s="224">
        <v>148946000</v>
      </c>
      <c r="AU7746" s="222"/>
      <c r="AV7746" s="222"/>
      <c r="AW7746" s="222"/>
      <c r="AX7746" s="222"/>
      <c r="AY7746" s="227">
        <v>29.4876712328767</v>
      </c>
      <c r="AZ7746" s="225" t="s">
        <v>4571</v>
      </c>
      <c r="BA7746" s="227">
        <v>18.058800000000002</v>
      </c>
      <c r="BB7746" s="222"/>
      <c r="BC7746" s="222"/>
      <c r="BD7746" s="222"/>
      <c r="BE7746" s="222"/>
      <c r="BF7746" s="222"/>
      <c r="BG7746" s="222"/>
      <c r="BH7746" s="222"/>
      <c r="BI7746" s="222"/>
      <c r="BJ7746" s="222"/>
      <c r="BK7746" s="222"/>
      <c r="BL7746" s="222"/>
      <c r="BM7746" s="222"/>
      <c r="BN7746" s="228" t="s">
        <v>4578</v>
      </c>
      <c r="BO7746" s="58" t="str">
        <f t="shared" si="120"/>
        <v>境内资产</v>
      </c>
      <c r="BP7746" s="58" t="str">
        <f>IF(M7746="",VLOOKUP(D7746,Sheet4!$A$1:$B$92,2,0),VLOOKUP(Q7746,Sheet4!$A$1:$B$92,2,0))</f>
        <v>政府债券</v>
      </c>
    </row>
    <row r="7747" spans="1:68" ht="15">
      <c r="A7747" s="223" t="s">
        <v>5298</v>
      </c>
      <c r="B7747" s="222" t="s">
        <v>5299</v>
      </c>
      <c r="C7747" s="269" t="s">
        <v>58</v>
      </c>
      <c r="D7747" s="269" t="s">
        <v>105</v>
      </c>
      <c r="E7747" s="223" t="s">
        <v>5300</v>
      </c>
      <c r="F7747" s="222" t="s">
        <v>5297</v>
      </c>
      <c r="G7747" s="224">
        <v>300000</v>
      </c>
      <c r="H7747" s="329">
        <v>30000000</v>
      </c>
      <c r="I7747" s="329">
        <v>31362000</v>
      </c>
      <c r="J7747" s="224">
        <v>489281.77</v>
      </c>
      <c r="K7747" s="224">
        <v>0</v>
      </c>
      <c r="L7747" s="223" t="s">
        <v>4489</v>
      </c>
      <c r="M7747" s="223"/>
      <c r="N7747" s="222"/>
      <c r="O7747" s="223"/>
      <c r="P7747" s="222"/>
      <c r="Q7747" s="222"/>
      <c r="R7747" s="222"/>
      <c r="S7747" s="222"/>
      <c r="T7747" s="224"/>
      <c r="U7747" s="224"/>
      <c r="V7747" s="224"/>
      <c r="W7747" s="222"/>
      <c r="X7747" s="222"/>
      <c r="Y7747" s="222"/>
      <c r="Z7747" s="225" t="s">
        <v>4571</v>
      </c>
      <c r="AA7747" s="229" t="s">
        <v>4571</v>
      </c>
      <c r="AB7747" s="222"/>
      <c r="AC7747" s="222"/>
      <c r="AD7747" s="222"/>
      <c r="AE7747" s="222"/>
      <c r="AF7747" s="222"/>
      <c r="AG7747" s="222"/>
      <c r="AH7747" s="222"/>
      <c r="AI7747" s="222"/>
      <c r="AJ7747" s="222"/>
      <c r="AK7747" s="222"/>
      <c r="AL7747" s="224">
        <v>31362000</v>
      </c>
      <c r="AM7747" s="224"/>
      <c r="AN7747" s="224"/>
      <c r="AO7747" s="224"/>
      <c r="AP7747" s="224"/>
      <c r="AQ7747" s="222"/>
      <c r="AR7747" s="222"/>
      <c r="AS7747" s="222"/>
      <c r="AT7747" s="224">
        <v>31362000</v>
      </c>
      <c r="AU7747" s="222"/>
      <c r="AV7747" s="222"/>
      <c r="AW7747" s="222"/>
      <c r="AX7747" s="222"/>
      <c r="AY7747" s="227">
        <v>29.564383561643801</v>
      </c>
      <c r="AZ7747" s="225" t="s">
        <v>4571</v>
      </c>
      <c r="BA7747" s="227">
        <v>17.918600000000001</v>
      </c>
      <c r="BB7747" s="222"/>
      <c r="BC7747" s="222"/>
      <c r="BD7747" s="222"/>
      <c r="BE7747" s="222"/>
      <c r="BF7747" s="222"/>
      <c r="BG7747" s="222"/>
      <c r="BH7747" s="222"/>
      <c r="BI7747" s="222"/>
      <c r="BJ7747" s="222"/>
      <c r="BK7747" s="222"/>
      <c r="BL7747" s="222"/>
      <c r="BM7747" s="222"/>
      <c r="BN7747" s="228" t="s">
        <v>4578</v>
      </c>
      <c r="BO7747" s="58" t="str">
        <f t="shared" ref="BO7747:BO7810" si="121">IF(LEFT(D7747,2)="境外","境外资产","境内资产")</f>
        <v>境内资产</v>
      </c>
      <c r="BP7747" s="58" t="str">
        <f>IF(M7747="",VLOOKUP(D7747,Sheet4!$A$1:$B$92,2,0),VLOOKUP(Q7747,Sheet4!$A$1:$B$92,2,0))</f>
        <v>政府债券</v>
      </c>
    </row>
    <row r="7748" spans="1:68" ht="15">
      <c r="A7748" s="223" t="s">
        <v>5301</v>
      </c>
      <c r="B7748" s="222" t="s">
        <v>5302</v>
      </c>
      <c r="C7748" s="269" t="s">
        <v>124</v>
      </c>
      <c r="D7748" s="269" t="s">
        <v>125</v>
      </c>
      <c r="E7748" s="223" t="s">
        <v>5303</v>
      </c>
      <c r="F7748" s="222" t="s">
        <v>5304</v>
      </c>
      <c r="G7748" s="224">
        <v>1500000</v>
      </c>
      <c r="H7748" s="329">
        <v>150000000</v>
      </c>
      <c r="I7748" s="329">
        <v>150090000</v>
      </c>
      <c r="J7748" s="224">
        <v>4586301.37</v>
      </c>
      <c r="K7748" s="224">
        <v>0</v>
      </c>
      <c r="L7748" s="223" t="s">
        <v>4489</v>
      </c>
      <c r="M7748" s="223"/>
      <c r="N7748" s="222"/>
      <c r="O7748" s="223"/>
      <c r="P7748" s="222"/>
      <c r="Q7748" s="222"/>
      <c r="R7748" s="222"/>
      <c r="S7748" s="222"/>
      <c r="T7748" s="224"/>
      <c r="U7748" s="224"/>
      <c r="V7748" s="224"/>
      <c r="W7748" s="222"/>
      <c r="X7748" s="222"/>
      <c r="Y7748" s="222"/>
      <c r="Z7748" s="225" t="s">
        <v>4571</v>
      </c>
      <c r="AA7748" s="229" t="s">
        <v>4571</v>
      </c>
      <c r="AB7748" s="222"/>
      <c r="AC7748" s="222"/>
      <c r="AD7748" s="222"/>
      <c r="AE7748" s="222"/>
      <c r="AF7748" s="222"/>
      <c r="AG7748" s="222"/>
      <c r="AH7748" s="222"/>
      <c r="AI7748" s="222"/>
      <c r="AJ7748" s="222"/>
      <c r="AK7748" s="222"/>
      <c r="AL7748" s="224">
        <v>150090000</v>
      </c>
      <c r="AM7748" s="224"/>
      <c r="AN7748" s="224"/>
      <c r="AO7748" s="224"/>
      <c r="AP7748" s="224"/>
      <c r="AQ7748" s="222"/>
      <c r="AR7748" s="222"/>
      <c r="AS7748" s="222"/>
      <c r="AT7748" s="224">
        <v>150090000</v>
      </c>
      <c r="AU7748" s="222"/>
      <c r="AV7748" s="222"/>
      <c r="AW7748" s="222"/>
      <c r="AX7748" s="222"/>
      <c r="AY7748" s="227">
        <v>0.24931506849315099</v>
      </c>
      <c r="AZ7748" s="225" t="s">
        <v>169</v>
      </c>
      <c r="BA7748" s="227">
        <v>0.25380000000000003</v>
      </c>
      <c r="BB7748" s="222"/>
      <c r="BC7748" s="222"/>
      <c r="BD7748" s="222"/>
      <c r="BE7748" s="222"/>
      <c r="BF7748" s="222"/>
      <c r="BG7748" s="222"/>
      <c r="BH7748" s="222"/>
      <c r="BI7748" s="222"/>
      <c r="BJ7748" s="222"/>
      <c r="BK7748" s="222"/>
      <c r="BL7748" s="222"/>
      <c r="BM7748" s="222"/>
      <c r="BN7748" s="228" t="s">
        <v>4573</v>
      </c>
      <c r="BO7748" s="58" t="str">
        <f t="shared" si="121"/>
        <v>境内资产</v>
      </c>
      <c r="BP7748" s="58" t="str">
        <f>IF(M7748="",VLOOKUP(D7748,Sheet4!$A$1:$B$92,2,0),VLOOKUP(Q7748,Sheet4!$A$1:$B$92,2,0))</f>
        <v>企业债券</v>
      </c>
    </row>
    <row r="7749" spans="1:68" ht="15">
      <c r="A7749" s="223" t="s">
        <v>5305</v>
      </c>
      <c r="B7749" s="222" t="s">
        <v>5306</v>
      </c>
      <c r="C7749" s="269" t="s">
        <v>124</v>
      </c>
      <c r="D7749" s="269" t="s">
        <v>125</v>
      </c>
      <c r="E7749" s="223" t="s">
        <v>5307</v>
      </c>
      <c r="F7749" s="222" t="s">
        <v>5011</v>
      </c>
      <c r="G7749" s="224">
        <v>1500000</v>
      </c>
      <c r="H7749" s="329">
        <v>150000000</v>
      </c>
      <c r="I7749" s="329">
        <v>149910000</v>
      </c>
      <c r="J7749" s="224">
        <v>3392876.71</v>
      </c>
      <c r="K7749" s="224">
        <v>0</v>
      </c>
      <c r="L7749" s="223" t="s">
        <v>4489</v>
      </c>
      <c r="M7749" s="223"/>
      <c r="N7749" s="222"/>
      <c r="O7749" s="223"/>
      <c r="P7749" s="222"/>
      <c r="Q7749" s="222"/>
      <c r="R7749" s="222"/>
      <c r="S7749" s="222"/>
      <c r="T7749" s="224"/>
      <c r="U7749" s="224"/>
      <c r="V7749" s="224"/>
      <c r="W7749" s="222"/>
      <c r="X7749" s="222"/>
      <c r="Y7749" s="222"/>
      <c r="Z7749" s="225" t="s">
        <v>4571</v>
      </c>
      <c r="AA7749" s="229" t="s">
        <v>4571</v>
      </c>
      <c r="AB7749" s="222"/>
      <c r="AC7749" s="222"/>
      <c r="AD7749" s="222"/>
      <c r="AE7749" s="222"/>
      <c r="AF7749" s="222"/>
      <c r="AG7749" s="222"/>
      <c r="AH7749" s="222"/>
      <c r="AI7749" s="222"/>
      <c r="AJ7749" s="222"/>
      <c r="AK7749" s="222"/>
      <c r="AL7749" s="224">
        <v>149910000</v>
      </c>
      <c r="AM7749" s="224"/>
      <c r="AN7749" s="224"/>
      <c r="AO7749" s="224"/>
      <c r="AP7749" s="224"/>
      <c r="AQ7749" s="222"/>
      <c r="AR7749" s="222"/>
      <c r="AS7749" s="222"/>
      <c r="AT7749" s="224">
        <v>149910000</v>
      </c>
      <c r="AU7749" s="222"/>
      <c r="AV7749" s="222"/>
      <c r="AW7749" s="222"/>
      <c r="AX7749" s="222"/>
      <c r="AY7749" s="227">
        <v>0.38904109589041103</v>
      </c>
      <c r="AZ7749" s="225" t="s">
        <v>84</v>
      </c>
      <c r="BA7749" s="227">
        <v>0.38219999999999998</v>
      </c>
      <c r="BB7749" s="222"/>
      <c r="BC7749" s="222"/>
      <c r="BD7749" s="222"/>
      <c r="BE7749" s="222"/>
      <c r="BF7749" s="222"/>
      <c r="BG7749" s="222"/>
      <c r="BH7749" s="222"/>
      <c r="BI7749" s="222"/>
      <c r="BJ7749" s="222"/>
      <c r="BK7749" s="222"/>
      <c r="BL7749" s="222"/>
      <c r="BM7749" s="222"/>
      <c r="BN7749" s="228" t="s">
        <v>4573</v>
      </c>
      <c r="BO7749" s="58" t="str">
        <f t="shared" si="121"/>
        <v>境内资产</v>
      </c>
      <c r="BP7749" s="58" t="str">
        <f>IF(M7749="",VLOOKUP(D7749,Sheet4!$A$1:$B$92,2,0),VLOOKUP(Q7749,Sheet4!$A$1:$B$92,2,0))</f>
        <v>企业债券</v>
      </c>
    </row>
    <row r="7750" spans="1:68" ht="15">
      <c r="A7750" s="223" t="s">
        <v>5308</v>
      </c>
      <c r="B7750" s="222" t="s">
        <v>5309</v>
      </c>
      <c r="C7750" s="269" t="s">
        <v>124</v>
      </c>
      <c r="D7750" s="269" t="s">
        <v>125</v>
      </c>
      <c r="E7750" s="223" t="s">
        <v>5310</v>
      </c>
      <c r="F7750" s="222" t="s">
        <v>475</v>
      </c>
      <c r="G7750" s="224">
        <v>2400000</v>
      </c>
      <c r="H7750" s="329">
        <v>240000000</v>
      </c>
      <c r="I7750" s="329">
        <v>167160000</v>
      </c>
      <c r="J7750" s="224">
        <v>5767890.4100000001</v>
      </c>
      <c r="K7750" s="224">
        <v>0</v>
      </c>
      <c r="L7750" s="223" t="s">
        <v>4489</v>
      </c>
      <c r="M7750" s="223"/>
      <c r="N7750" s="222"/>
      <c r="O7750" s="223"/>
      <c r="P7750" s="222"/>
      <c r="Q7750" s="222"/>
      <c r="R7750" s="222"/>
      <c r="S7750" s="222"/>
      <c r="T7750" s="224"/>
      <c r="U7750" s="224"/>
      <c r="V7750" s="224"/>
      <c r="W7750" s="222"/>
      <c r="X7750" s="222"/>
      <c r="Y7750" s="222"/>
      <c r="Z7750" s="225" t="s">
        <v>4571</v>
      </c>
      <c r="AA7750" s="229" t="s">
        <v>4571</v>
      </c>
      <c r="AB7750" s="222"/>
      <c r="AC7750" s="222"/>
      <c r="AD7750" s="222"/>
      <c r="AE7750" s="222"/>
      <c r="AF7750" s="222"/>
      <c r="AG7750" s="222"/>
      <c r="AH7750" s="222"/>
      <c r="AI7750" s="222"/>
      <c r="AJ7750" s="222"/>
      <c r="AK7750" s="222"/>
      <c r="AL7750" s="224">
        <v>167160000</v>
      </c>
      <c r="AM7750" s="224"/>
      <c r="AN7750" s="224"/>
      <c r="AO7750" s="224"/>
      <c r="AP7750" s="224"/>
      <c r="AQ7750" s="222"/>
      <c r="AR7750" s="222"/>
      <c r="AS7750" s="222"/>
      <c r="AT7750" s="224">
        <v>167160000</v>
      </c>
      <c r="AU7750" s="222"/>
      <c r="AV7750" s="222"/>
      <c r="AW7750" s="222"/>
      <c r="AX7750" s="222"/>
      <c r="AY7750" s="227">
        <v>0.38904109589041103</v>
      </c>
      <c r="AZ7750" s="225" t="s">
        <v>74</v>
      </c>
      <c r="BA7750" s="227">
        <v>0.26860000000000001</v>
      </c>
      <c r="BB7750" s="222"/>
      <c r="BC7750" s="222"/>
      <c r="BD7750" s="222"/>
      <c r="BE7750" s="222"/>
      <c r="BF7750" s="222"/>
      <c r="BG7750" s="222"/>
      <c r="BH7750" s="222"/>
      <c r="BI7750" s="222"/>
      <c r="BJ7750" s="222"/>
      <c r="BK7750" s="222"/>
      <c r="BL7750" s="222"/>
      <c r="BM7750" s="222"/>
      <c r="BN7750" s="228" t="s">
        <v>4573</v>
      </c>
      <c r="BO7750" s="58" t="str">
        <f t="shared" si="121"/>
        <v>境内资产</v>
      </c>
      <c r="BP7750" s="58" t="str">
        <f>IF(M7750="",VLOOKUP(D7750,Sheet4!$A$1:$B$92,2,0),VLOOKUP(Q7750,Sheet4!$A$1:$B$92,2,0))</f>
        <v>企业债券</v>
      </c>
    </row>
    <row r="7751" spans="1:68" ht="15">
      <c r="A7751" s="223" t="s">
        <v>5311</v>
      </c>
      <c r="B7751" s="222" t="s">
        <v>5312</v>
      </c>
      <c r="C7751" s="269" t="s">
        <v>124</v>
      </c>
      <c r="D7751" s="269" t="s">
        <v>125</v>
      </c>
      <c r="E7751" s="223" t="s">
        <v>5313</v>
      </c>
      <c r="F7751" s="222" t="s">
        <v>5314</v>
      </c>
      <c r="G7751" s="224">
        <v>600000</v>
      </c>
      <c r="H7751" s="329">
        <v>60000000</v>
      </c>
      <c r="I7751" s="329">
        <v>60060000</v>
      </c>
      <c r="J7751" s="224">
        <v>967890.41</v>
      </c>
      <c r="K7751" s="224">
        <v>0</v>
      </c>
      <c r="L7751" s="223" t="s">
        <v>4489</v>
      </c>
      <c r="M7751" s="223"/>
      <c r="N7751" s="222"/>
      <c r="O7751" s="223"/>
      <c r="P7751" s="222"/>
      <c r="Q7751" s="222"/>
      <c r="R7751" s="222"/>
      <c r="S7751" s="222"/>
      <c r="T7751" s="224"/>
      <c r="U7751" s="224"/>
      <c r="V7751" s="224"/>
      <c r="W7751" s="222"/>
      <c r="X7751" s="222"/>
      <c r="Y7751" s="222"/>
      <c r="Z7751" s="225" t="s">
        <v>4571</v>
      </c>
      <c r="AA7751" s="229" t="s">
        <v>4571</v>
      </c>
      <c r="AB7751" s="222"/>
      <c r="AC7751" s="222"/>
      <c r="AD7751" s="222"/>
      <c r="AE7751" s="222"/>
      <c r="AF7751" s="222"/>
      <c r="AG7751" s="222"/>
      <c r="AH7751" s="222"/>
      <c r="AI7751" s="222"/>
      <c r="AJ7751" s="222"/>
      <c r="AK7751" s="222"/>
      <c r="AL7751" s="224">
        <v>60060000</v>
      </c>
      <c r="AM7751" s="224"/>
      <c r="AN7751" s="224"/>
      <c r="AO7751" s="224"/>
      <c r="AP7751" s="224"/>
      <c r="AQ7751" s="222"/>
      <c r="AR7751" s="222"/>
      <c r="AS7751" s="222"/>
      <c r="AT7751" s="224">
        <v>60060000</v>
      </c>
      <c r="AU7751" s="222"/>
      <c r="AV7751" s="222"/>
      <c r="AW7751" s="222"/>
      <c r="AX7751" s="222"/>
      <c r="AY7751" s="227">
        <v>0.145205479452055</v>
      </c>
      <c r="AZ7751" s="225" t="s">
        <v>84</v>
      </c>
      <c r="BA7751" s="227">
        <v>0.14710000000000001</v>
      </c>
      <c r="BB7751" s="222"/>
      <c r="BC7751" s="222"/>
      <c r="BD7751" s="222"/>
      <c r="BE7751" s="222"/>
      <c r="BF7751" s="222"/>
      <c r="BG7751" s="222"/>
      <c r="BH7751" s="222"/>
      <c r="BI7751" s="222"/>
      <c r="BJ7751" s="222"/>
      <c r="BK7751" s="222"/>
      <c r="BL7751" s="222"/>
      <c r="BM7751" s="222"/>
      <c r="BN7751" s="228" t="s">
        <v>4573</v>
      </c>
      <c r="BO7751" s="58" t="str">
        <f t="shared" si="121"/>
        <v>境内资产</v>
      </c>
      <c r="BP7751" s="58" t="str">
        <f>IF(M7751="",VLOOKUP(D7751,Sheet4!$A$1:$B$92,2,0),VLOOKUP(Q7751,Sheet4!$A$1:$B$92,2,0))</f>
        <v>企业债券</v>
      </c>
    </row>
    <row r="7752" spans="1:68" ht="15">
      <c r="A7752" s="223" t="s">
        <v>5315</v>
      </c>
      <c r="B7752" s="222" t="s">
        <v>5316</v>
      </c>
      <c r="C7752" s="269" t="s">
        <v>124</v>
      </c>
      <c r="D7752" s="269" t="s">
        <v>125</v>
      </c>
      <c r="E7752" s="223" t="s">
        <v>5317</v>
      </c>
      <c r="F7752" s="222" t="s">
        <v>5318</v>
      </c>
      <c r="G7752" s="224">
        <v>3000000</v>
      </c>
      <c r="H7752" s="329">
        <v>300000000</v>
      </c>
      <c r="I7752" s="329">
        <v>301020000</v>
      </c>
      <c r="J7752" s="224">
        <v>2459178.08</v>
      </c>
      <c r="K7752" s="224">
        <v>0</v>
      </c>
      <c r="L7752" s="223" t="s">
        <v>4489</v>
      </c>
      <c r="M7752" s="223"/>
      <c r="N7752" s="222"/>
      <c r="O7752" s="223"/>
      <c r="P7752" s="222"/>
      <c r="Q7752" s="222"/>
      <c r="R7752" s="222"/>
      <c r="S7752" s="222"/>
      <c r="T7752" s="224"/>
      <c r="U7752" s="224"/>
      <c r="V7752" s="224"/>
      <c r="W7752" s="222"/>
      <c r="X7752" s="222"/>
      <c r="Y7752" s="222"/>
      <c r="Z7752" s="225" t="s">
        <v>4571</v>
      </c>
      <c r="AA7752" s="229" t="s">
        <v>4571</v>
      </c>
      <c r="AB7752" s="222"/>
      <c r="AC7752" s="222"/>
      <c r="AD7752" s="222"/>
      <c r="AE7752" s="222"/>
      <c r="AF7752" s="222"/>
      <c r="AG7752" s="222"/>
      <c r="AH7752" s="222"/>
      <c r="AI7752" s="222"/>
      <c r="AJ7752" s="222"/>
      <c r="AK7752" s="222"/>
      <c r="AL7752" s="224">
        <v>301020000</v>
      </c>
      <c r="AM7752" s="224"/>
      <c r="AN7752" s="224"/>
      <c r="AO7752" s="224"/>
      <c r="AP7752" s="224"/>
      <c r="AQ7752" s="222"/>
      <c r="AR7752" s="222"/>
      <c r="AS7752" s="222"/>
      <c r="AT7752" s="224">
        <v>301020000</v>
      </c>
      <c r="AU7752" s="222"/>
      <c r="AV7752" s="222"/>
      <c r="AW7752" s="222"/>
      <c r="AX7752" s="222"/>
      <c r="AY7752" s="227">
        <v>0.62191780821917797</v>
      </c>
      <c r="AZ7752" s="225" t="s">
        <v>169</v>
      </c>
      <c r="BA7752" s="227">
        <v>0.60140000000000005</v>
      </c>
      <c r="BB7752" s="222"/>
      <c r="BC7752" s="222"/>
      <c r="BD7752" s="222"/>
      <c r="BE7752" s="222"/>
      <c r="BF7752" s="222"/>
      <c r="BG7752" s="222"/>
      <c r="BH7752" s="222"/>
      <c r="BI7752" s="222"/>
      <c r="BJ7752" s="222"/>
      <c r="BK7752" s="222"/>
      <c r="BL7752" s="222"/>
      <c r="BM7752" s="222"/>
      <c r="BN7752" s="228" t="s">
        <v>4573</v>
      </c>
      <c r="BO7752" s="58" t="str">
        <f t="shared" si="121"/>
        <v>境内资产</v>
      </c>
      <c r="BP7752" s="58" t="str">
        <f>IF(M7752="",VLOOKUP(D7752,Sheet4!$A$1:$B$92,2,0),VLOOKUP(Q7752,Sheet4!$A$1:$B$92,2,0))</f>
        <v>企业债券</v>
      </c>
    </row>
    <row r="7753" spans="1:68" ht="15">
      <c r="A7753" s="223" t="s">
        <v>5319</v>
      </c>
      <c r="B7753" s="222" t="s">
        <v>5320</v>
      </c>
      <c r="C7753" s="269" t="s">
        <v>124</v>
      </c>
      <c r="D7753" s="269" t="s">
        <v>125</v>
      </c>
      <c r="E7753" s="223" t="s">
        <v>5321</v>
      </c>
      <c r="F7753" s="222" t="s">
        <v>5318</v>
      </c>
      <c r="G7753" s="224">
        <v>2670000</v>
      </c>
      <c r="H7753" s="329">
        <v>267000000</v>
      </c>
      <c r="I7753" s="329">
        <v>268174800</v>
      </c>
      <c r="J7753" s="224">
        <v>1740986.3</v>
      </c>
      <c r="K7753" s="224">
        <v>0</v>
      </c>
      <c r="L7753" s="223" t="s">
        <v>4489</v>
      </c>
      <c r="M7753" s="223"/>
      <c r="N7753" s="222"/>
      <c r="O7753" s="223"/>
      <c r="P7753" s="222"/>
      <c r="Q7753" s="222"/>
      <c r="R7753" s="222"/>
      <c r="S7753" s="222"/>
      <c r="T7753" s="224"/>
      <c r="U7753" s="224"/>
      <c r="V7753" s="224"/>
      <c r="W7753" s="222"/>
      <c r="X7753" s="222"/>
      <c r="Y7753" s="222"/>
      <c r="Z7753" s="225" t="s">
        <v>4571</v>
      </c>
      <c r="AA7753" s="229" t="s">
        <v>4571</v>
      </c>
      <c r="AB7753" s="222"/>
      <c r="AC7753" s="222"/>
      <c r="AD7753" s="222"/>
      <c r="AE7753" s="222"/>
      <c r="AF7753" s="222"/>
      <c r="AG7753" s="222"/>
      <c r="AH7753" s="222"/>
      <c r="AI7753" s="222"/>
      <c r="AJ7753" s="222"/>
      <c r="AK7753" s="222"/>
      <c r="AL7753" s="224">
        <v>268174800</v>
      </c>
      <c r="AM7753" s="224"/>
      <c r="AN7753" s="224"/>
      <c r="AO7753" s="224"/>
      <c r="AP7753" s="224"/>
      <c r="AQ7753" s="222"/>
      <c r="AR7753" s="222"/>
      <c r="AS7753" s="222"/>
      <c r="AT7753" s="224">
        <v>268174800</v>
      </c>
      <c r="AU7753" s="222"/>
      <c r="AV7753" s="222"/>
      <c r="AW7753" s="222"/>
      <c r="AX7753" s="222"/>
      <c r="AY7753" s="227">
        <v>0.64931506849315102</v>
      </c>
      <c r="AZ7753" s="225" t="s">
        <v>169</v>
      </c>
      <c r="BA7753" s="227">
        <v>0.62649999999999995</v>
      </c>
      <c r="BB7753" s="222"/>
      <c r="BC7753" s="222"/>
      <c r="BD7753" s="222"/>
      <c r="BE7753" s="222"/>
      <c r="BF7753" s="222"/>
      <c r="BG7753" s="222"/>
      <c r="BH7753" s="222"/>
      <c r="BI7753" s="222"/>
      <c r="BJ7753" s="222"/>
      <c r="BK7753" s="222"/>
      <c r="BL7753" s="222"/>
      <c r="BM7753" s="222"/>
      <c r="BN7753" s="228" t="s">
        <v>4573</v>
      </c>
      <c r="BO7753" s="58" t="str">
        <f t="shared" si="121"/>
        <v>境内资产</v>
      </c>
      <c r="BP7753" s="58" t="str">
        <f>IF(M7753="",VLOOKUP(D7753,Sheet4!$A$1:$B$92,2,0),VLOOKUP(Q7753,Sheet4!$A$1:$B$92,2,0))</f>
        <v>企业债券</v>
      </c>
    </row>
    <row r="7754" spans="1:68" ht="15">
      <c r="A7754" s="223" t="s">
        <v>5322</v>
      </c>
      <c r="B7754" s="223" t="s">
        <v>5322</v>
      </c>
      <c r="C7754" s="269" t="s">
        <v>5323</v>
      </c>
      <c r="D7754" s="211" t="s">
        <v>4503</v>
      </c>
      <c r="E7754" s="223" t="s">
        <v>5324</v>
      </c>
      <c r="F7754" s="222" t="s">
        <v>5325</v>
      </c>
      <c r="G7754" s="224">
        <v>468615260</v>
      </c>
      <c r="H7754" s="329">
        <v>4921460223.3199997</v>
      </c>
      <c r="I7754" s="350">
        <f>6.06*G7754</f>
        <v>2839808475.5999999</v>
      </c>
      <c r="J7754" s="224">
        <v>0</v>
      </c>
      <c r="K7754" s="224">
        <v>0</v>
      </c>
      <c r="L7754" s="223" t="s">
        <v>4489</v>
      </c>
      <c r="M7754" s="223"/>
      <c r="N7754" s="222"/>
      <c r="O7754" s="223"/>
      <c r="P7754" s="222"/>
      <c r="Q7754" s="222"/>
      <c r="R7754" s="222"/>
      <c r="S7754" s="222"/>
      <c r="T7754" s="224"/>
      <c r="U7754" s="224"/>
      <c r="V7754" s="224"/>
      <c r="W7754" s="222"/>
      <c r="X7754" s="222"/>
      <c r="Y7754" s="222"/>
      <c r="Z7754" s="225" t="s">
        <v>68</v>
      </c>
      <c r="AA7754" s="229">
        <v>0.15678362309618399</v>
      </c>
      <c r="AB7754" s="222"/>
      <c r="AC7754" s="222"/>
      <c r="AD7754" s="222"/>
      <c r="AE7754" s="222"/>
      <c r="AF7754" s="222"/>
      <c r="AG7754" s="222"/>
      <c r="AH7754" s="222"/>
      <c r="AI7754" s="222"/>
      <c r="AJ7754" s="222" t="s">
        <v>280</v>
      </c>
      <c r="AK7754" s="222"/>
      <c r="AL7754" s="224">
        <v>6458916574.4499998</v>
      </c>
      <c r="AM7754" s="224"/>
      <c r="AN7754" s="224"/>
      <c r="AO7754" s="224"/>
      <c r="AP7754" s="224"/>
      <c r="AQ7754" s="222"/>
      <c r="AR7754" s="222"/>
      <c r="AS7754" s="222"/>
      <c r="AT7754" s="350">
        <v>6458916574.4499998</v>
      </c>
      <c r="AU7754" s="222"/>
      <c r="AV7754" s="222"/>
      <c r="AW7754" s="222"/>
      <c r="AX7754" s="222"/>
      <c r="AY7754" s="227" t="s">
        <v>4571</v>
      </c>
      <c r="AZ7754" s="225" t="s">
        <v>4571</v>
      </c>
      <c r="BA7754" s="227" t="s">
        <v>4571</v>
      </c>
      <c r="BB7754" s="222"/>
      <c r="BC7754" s="222"/>
      <c r="BD7754" s="222"/>
      <c r="BE7754" s="222"/>
      <c r="BF7754" s="222"/>
      <c r="BG7754" s="222"/>
      <c r="BH7754" s="222"/>
      <c r="BI7754" s="222"/>
      <c r="BJ7754" s="222"/>
      <c r="BK7754" s="222"/>
      <c r="BL7754" s="222"/>
      <c r="BM7754" s="222"/>
      <c r="BN7754" s="228" t="s">
        <v>4576</v>
      </c>
      <c r="BO7754" s="58" t="str">
        <f t="shared" si="121"/>
        <v>境内资产</v>
      </c>
      <c r="BP7754" s="58" t="str">
        <f>IF(M7754="",VLOOKUP(D7754,Sheet4!$A$1:$B$92,2,0),VLOOKUP(Q7754,Sheet4!$A$1:$B$92,2,0))</f>
        <v>长股投</v>
      </c>
    </row>
    <row r="7755" spans="1:68" ht="15">
      <c r="A7755" s="223" t="s">
        <v>5326</v>
      </c>
      <c r="B7755" s="223" t="s">
        <v>5326</v>
      </c>
      <c r="C7755" s="269" t="s">
        <v>5323</v>
      </c>
      <c r="D7755" s="211" t="s">
        <v>4503</v>
      </c>
      <c r="E7755" s="223" t="s">
        <v>5327</v>
      </c>
      <c r="F7755" s="222" t="s">
        <v>5328</v>
      </c>
      <c r="G7755" s="224">
        <v>528325487</v>
      </c>
      <c r="H7755" s="329">
        <v>7943477027.4799995</v>
      </c>
      <c r="I7755" s="350">
        <v>8874894431.0100002</v>
      </c>
      <c r="J7755" s="224">
        <v>0</v>
      </c>
      <c r="K7755" s="224">
        <v>0</v>
      </c>
      <c r="L7755" s="223" t="s">
        <v>4489</v>
      </c>
      <c r="M7755" s="223"/>
      <c r="N7755" s="222"/>
      <c r="O7755" s="223"/>
      <c r="P7755" s="222"/>
      <c r="Q7755" s="222"/>
      <c r="R7755" s="222"/>
      <c r="S7755" s="222"/>
      <c r="T7755" s="224"/>
      <c r="U7755" s="224"/>
      <c r="V7755" s="224"/>
      <c r="W7755" s="222"/>
      <c r="X7755" s="222"/>
      <c r="Y7755" s="222"/>
      <c r="Z7755" s="225" t="s">
        <v>280</v>
      </c>
      <c r="AA7755" s="229">
        <v>0.12504545042613399</v>
      </c>
      <c r="AB7755" s="222"/>
      <c r="AC7755" s="222"/>
      <c r="AD7755" s="222"/>
      <c r="AE7755" s="222"/>
      <c r="AF7755" s="222"/>
      <c r="AG7755" s="222"/>
      <c r="AH7755" s="222"/>
      <c r="AI7755" s="222"/>
      <c r="AJ7755" s="222" t="s">
        <v>280</v>
      </c>
      <c r="AK7755" s="222"/>
      <c r="AL7755" s="224">
        <v>8927498709.5200005</v>
      </c>
      <c r="AM7755" s="224"/>
      <c r="AN7755" s="224"/>
      <c r="AO7755" s="224"/>
      <c r="AP7755" s="224"/>
      <c r="AQ7755" s="222"/>
      <c r="AR7755" s="222"/>
      <c r="AS7755" s="222"/>
      <c r="AT7755" s="224">
        <v>8927498709.5200005</v>
      </c>
      <c r="AU7755" s="222"/>
      <c r="AV7755" s="222"/>
      <c r="AW7755" s="222"/>
      <c r="AX7755" s="222"/>
      <c r="AY7755" s="227" t="s">
        <v>4571</v>
      </c>
      <c r="AZ7755" s="225" t="s">
        <v>4571</v>
      </c>
      <c r="BA7755" s="227" t="s">
        <v>4571</v>
      </c>
      <c r="BB7755" s="222"/>
      <c r="BC7755" s="222"/>
      <c r="BD7755" s="222"/>
      <c r="BE7755" s="222"/>
      <c r="BF7755" s="222"/>
      <c r="BG7755" s="222"/>
      <c r="BH7755" s="222"/>
      <c r="BI7755" s="222"/>
      <c r="BJ7755" s="222"/>
      <c r="BK7755" s="222"/>
      <c r="BL7755" s="222"/>
      <c r="BM7755" s="222"/>
      <c r="BN7755" s="228" t="s">
        <v>4576</v>
      </c>
      <c r="BO7755" s="58" t="str">
        <f t="shared" si="121"/>
        <v>境内资产</v>
      </c>
      <c r="BP7755" s="58" t="str">
        <f>IF(M7755="",VLOOKUP(D7755,Sheet4!$A$1:$B$92,2,0),VLOOKUP(Q7755,Sheet4!$A$1:$B$92,2,0))</f>
        <v>长股投</v>
      </c>
    </row>
    <row r="7756" spans="1:68" ht="15">
      <c r="A7756" s="223" t="s">
        <v>676</v>
      </c>
      <c r="B7756" s="223" t="s">
        <v>676</v>
      </c>
      <c r="C7756" s="269" t="s">
        <v>5323</v>
      </c>
      <c r="D7756" s="211" t="s">
        <v>4503</v>
      </c>
      <c r="E7756" s="223" t="s">
        <v>679</v>
      </c>
      <c r="F7756" s="222" t="s">
        <v>5329</v>
      </c>
      <c r="G7756" s="224">
        <v>117190000</v>
      </c>
      <c r="H7756" s="329">
        <v>2334073230</v>
      </c>
      <c r="I7756" s="350">
        <v>1527023800.3499999</v>
      </c>
      <c r="J7756" s="224">
        <v>0</v>
      </c>
      <c r="K7756" s="224">
        <v>0</v>
      </c>
      <c r="L7756" s="223" t="s">
        <v>4489</v>
      </c>
      <c r="M7756" s="223"/>
      <c r="N7756" s="222"/>
      <c r="O7756" s="223"/>
      <c r="P7756" s="222"/>
      <c r="Q7756" s="222"/>
      <c r="R7756" s="222"/>
      <c r="S7756" s="222"/>
      <c r="T7756" s="224"/>
      <c r="U7756" s="224"/>
      <c r="V7756" s="224"/>
      <c r="W7756" s="222"/>
      <c r="X7756" s="222"/>
      <c r="Y7756" s="222"/>
      <c r="Z7756" s="225" t="s">
        <v>68</v>
      </c>
      <c r="AA7756" s="229">
        <v>9.8679272208445495E-2</v>
      </c>
      <c r="AB7756" s="222"/>
      <c r="AC7756" s="222"/>
      <c r="AD7756" s="222"/>
      <c r="AE7756" s="222"/>
      <c r="AF7756" s="222"/>
      <c r="AG7756" s="222"/>
      <c r="AH7756" s="222"/>
      <c r="AI7756" s="222"/>
      <c r="AJ7756" s="222" t="s">
        <v>280</v>
      </c>
      <c r="AK7756" s="222"/>
      <c r="AL7756" s="224">
        <v>2327168714.0599999</v>
      </c>
      <c r="AM7756" s="224"/>
      <c r="AN7756" s="224"/>
      <c r="AO7756" s="224"/>
      <c r="AP7756" s="224"/>
      <c r="AQ7756" s="222"/>
      <c r="AR7756" s="222"/>
      <c r="AS7756" s="222"/>
      <c r="AT7756" s="224">
        <v>2327168714.0599999</v>
      </c>
      <c r="AU7756" s="222"/>
      <c r="AV7756" s="222"/>
      <c r="AW7756" s="222"/>
      <c r="AX7756" s="222"/>
      <c r="AY7756" s="227" t="s">
        <v>4571</v>
      </c>
      <c r="AZ7756" s="225" t="s">
        <v>4571</v>
      </c>
      <c r="BA7756" s="227" t="s">
        <v>4571</v>
      </c>
      <c r="BB7756" s="222"/>
      <c r="BC7756" s="222"/>
      <c r="BD7756" s="222"/>
      <c r="BE7756" s="222"/>
      <c r="BF7756" s="222"/>
      <c r="BG7756" s="222"/>
      <c r="BH7756" s="222"/>
      <c r="BI7756" s="222"/>
      <c r="BJ7756" s="222"/>
      <c r="BK7756" s="222"/>
      <c r="BL7756" s="222"/>
      <c r="BM7756" s="222"/>
      <c r="BN7756" s="228" t="s">
        <v>4576</v>
      </c>
      <c r="BO7756" s="58" t="str">
        <f t="shared" si="121"/>
        <v>境内资产</v>
      </c>
      <c r="BP7756" s="58" t="str">
        <f>IF(M7756="",VLOOKUP(D7756,Sheet4!$A$1:$B$92,2,0),VLOOKUP(Q7756,Sheet4!$A$1:$B$92,2,0))</f>
        <v>长股投</v>
      </c>
    </row>
    <row r="7757" spans="1:68" ht="15">
      <c r="A7757" s="222" t="s">
        <v>4570</v>
      </c>
      <c r="B7757" s="222" t="s">
        <v>4570</v>
      </c>
      <c r="C7757" s="269" t="s">
        <v>222</v>
      </c>
      <c r="D7757" s="269" t="s">
        <v>221</v>
      </c>
      <c r="E7757" s="223" t="s">
        <v>4571</v>
      </c>
      <c r="F7757" s="222" t="s">
        <v>4572</v>
      </c>
      <c r="G7757" s="224">
        <v>0</v>
      </c>
      <c r="H7757" s="329">
        <v>62093.61</v>
      </c>
      <c r="I7757" s="329">
        <v>62093.61</v>
      </c>
      <c r="J7757" s="224">
        <v>113.98</v>
      </c>
      <c r="K7757" s="224">
        <v>0</v>
      </c>
      <c r="L7757" s="223" t="s">
        <v>4489</v>
      </c>
      <c r="M7757" s="223"/>
      <c r="N7757" s="222"/>
      <c r="O7757" s="223"/>
      <c r="P7757" s="222"/>
      <c r="Q7757" s="222"/>
      <c r="R7757" s="222"/>
      <c r="S7757" s="222"/>
      <c r="T7757" s="224"/>
      <c r="U7757" s="224"/>
      <c r="V7757" s="224"/>
      <c r="W7757" s="222"/>
      <c r="X7757" s="222"/>
      <c r="Y7757" s="222"/>
      <c r="Z7757" s="225" t="s">
        <v>4571</v>
      </c>
      <c r="AA7757" s="226" t="s">
        <v>4571</v>
      </c>
      <c r="AB7757" s="222"/>
      <c r="AC7757" s="222"/>
      <c r="AD7757" s="222"/>
      <c r="AE7757" s="222"/>
      <c r="AF7757" s="222"/>
      <c r="AG7757" s="222"/>
      <c r="AH7757" s="222"/>
      <c r="AI7757" s="222"/>
      <c r="AJ7757" s="222"/>
      <c r="AK7757" s="222"/>
      <c r="AL7757" s="224">
        <v>62093.61</v>
      </c>
      <c r="AM7757" s="224"/>
      <c r="AN7757" s="224"/>
      <c r="AO7757" s="224"/>
      <c r="AP7757" s="224"/>
      <c r="AQ7757" s="222"/>
      <c r="AR7757" s="222"/>
      <c r="AS7757" s="222"/>
      <c r="AT7757" s="224">
        <v>62093.61</v>
      </c>
      <c r="AU7757" s="222"/>
      <c r="AV7757" s="222"/>
      <c r="AW7757" s="222"/>
      <c r="AX7757" s="222"/>
      <c r="AY7757" s="227" t="s">
        <v>4571</v>
      </c>
      <c r="AZ7757" s="225" t="s">
        <v>4571</v>
      </c>
      <c r="BA7757" s="227" t="s">
        <v>4571</v>
      </c>
      <c r="BB7757" s="222"/>
      <c r="BC7757" s="222"/>
      <c r="BD7757" s="222"/>
      <c r="BE7757" s="222"/>
      <c r="BF7757" s="222"/>
      <c r="BG7757" s="222"/>
      <c r="BH7757" s="222"/>
      <c r="BI7757" s="222"/>
      <c r="BJ7757" s="222"/>
      <c r="BK7757" s="222"/>
      <c r="BL7757" s="222"/>
      <c r="BM7757" s="222"/>
      <c r="BN7757" s="228" t="s">
        <v>4573</v>
      </c>
      <c r="BO7757" s="58" t="str">
        <f t="shared" si="121"/>
        <v>境内资产</v>
      </c>
      <c r="BP7757" s="58" t="str">
        <f>IF(M7757="",VLOOKUP(D7757,Sheet4!$A$1:$B$92,2,0),VLOOKUP(Q7757,Sheet4!$A$1:$B$92,2,0))</f>
        <v>活期存款</v>
      </c>
    </row>
    <row r="7758" spans="1:68" ht="15">
      <c r="A7758" s="222" t="s">
        <v>4702</v>
      </c>
      <c r="B7758" s="222" t="s">
        <v>4702</v>
      </c>
      <c r="C7758" s="269" t="s">
        <v>222</v>
      </c>
      <c r="D7758" s="269" t="s">
        <v>221</v>
      </c>
      <c r="E7758" s="223" t="s">
        <v>4571</v>
      </c>
      <c r="F7758" s="222" t="s">
        <v>4703</v>
      </c>
      <c r="G7758" s="224">
        <v>0</v>
      </c>
      <c r="H7758" s="329">
        <v>1208.6500000000001</v>
      </c>
      <c r="I7758" s="329">
        <v>1208.6500000000001</v>
      </c>
      <c r="J7758" s="224">
        <v>0</v>
      </c>
      <c r="K7758" s="224">
        <v>0</v>
      </c>
      <c r="L7758" s="223" t="s">
        <v>4489</v>
      </c>
      <c r="M7758" s="223"/>
      <c r="N7758" s="222"/>
      <c r="O7758" s="223"/>
      <c r="P7758" s="222"/>
      <c r="Q7758" s="222"/>
      <c r="R7758" s="222"/>
      <c r="S7758" s="222"/>
      <c r="T7758" s="224"/>
      <c r="U7758" s="224"/>
      <c r="V7758" s="224"/>
      <c r="W7758" s="222"/>
      <c r="X7758" s="222"/>
      <c r="Y7758" s="222"/>
      <c r="Z7758" s="225" t="s">
        <v>4571</v>
      </c>
      <c r="AA7758" s="226" t="s">
        <v>4571</v>
      </c>
      <c r="AB7758" s="222"/>
      <c r="AC7758" s="222"/>
      <c r="AD7758" s="222"/>
      <c r="AE7758" s="222"/>
      <c r="AF7758" s="222"/>
      <c r="AG7758" s="222"/>
      <c r="AH7758" s="222"/>
      <c r="AI7758" s="222"/>
      <c r="AJ7758" s="222"/>
      <c r="AK7758" s="222"/>
      <c r="AL7758" s="224">
        <v>1208.6500000000001</v>
      </c>
      <c r="AM7758" s="224"/>
      <c r="AN7758" s="224"/>
      <c r="AO7758" s="224"/>
      <c r="AP7758" s="224"/>
      <c r="AQ7758" s="222"/>
      <c r="AR7758" s="222"/>
      <c r="AS7758" s="222"/>
      <c r="AT7758" s="224">
        <v>1208.6500000000001</v>
      </c>
      <c r="AU7758" s="222"/>
      <c r="AV7758" s="222"/>
      <c r="AW7758" s="222"/>
      <c r="AX7758" s="222"/>
      <c r="AY7758" s="227" t="s">
        <v>4571</v>
      </c>
      <c r="AZ7758" s="225" t="s">
        <v>4571</v>
      </c>
      <c r="BA7758" s="227" t="s">
        <v>4571</v>
      </c>
      <c r="BB7758" s="222"/>
      <c r="BC7758" s="222"/>
      <c r="BD7758" s="222"/>
      <c r="BE7758" s="222"/>
      <c r="BF7758" s="222"/>
      <c r="BG7758" s="222"/>
      <c r="BH7758" s="222"/>
      <c r="BI7758" s="222"/>
      <c r="BJ7758" s="222"/>
      <c r="BK7758" s="222"/>
      <c r="BL7758" s="222"/>
      <c r="BM7758" s="222"/>
      <c r="BN7758" s="228" t="s">
        <v>4573</v>
      </c>
      <c r="BO7758" s="58" t="str">
        <f t="shared" si="121"/>
        <v>境内资产</v>
      </c>
      <c r="BP7758" s="58" t="str">
        <f>IF(M7758="",VLOOKUP(D7758,Sheet4!$A$1:$B$92,2,0),VLOOKUP(Q7758,Sheet4!$A$1:$B$92,2,0))</f>
        <v>活期存款</v>
      </c>
    </row>
    <row r="7759" spans="1:68" ht="15">
      <c r="A7759" s="223" t="s">
        <v>4704</v>
      </c>
      <c r="B7759" s="222" t="s">
        <v>4705</v>
      </c>
      <c r="C7759" s="269" t="s">
        <v>1305</v>
      </c>
      <c r="D7759" s="269" t="s">
        <v>6247</v>
      </c>
      <c r="E7759" s="223" t="s">
        <v>4706</v>
      </c>
      <c r="F7759" s="222" t="s">
        <v>4705</v>
      </c>
      <c r="G7759" s="224">
        <v>147302331.13</v>
      </c>
      <c r="H7759" s="329">
        <v>250000000</v>
      </c>
      <c r="I7759" s="329">
        <v>255127637.52000001</v>
      </c>
      <c r="J7759" s="224">
        <v>0</v>
      </c>
      <c r="K7759" s="224">
        <v>0</v>
      </c>
      <c r="L7759" s="223" t="s">
        <v>4489</v>
      </c>
      <c r="M7759" s="223"/>
      <c r="N7759" s="222"/>
      <c r="O7759" s="223"/>
      <c r="P7759" s="222"/>
      <c r="Q7759" s="222"/>
      <c r="R7759" s="222"/>
      <c r="S7759" s="222"/>
      <c r="T7759" s="224"/>
      <c r="U7759" s="224"/>
      <c r="V7759" s="224"/>
      <c r="W7759" s="222"/>
      <c r="X7759" s="222"/>
      <c r="Y7759" s="222"/>
      <c r="Z7759" s="225" t="s">
        <v>4571</v>
      </c>
      <c r="AA7759" s="229" t="s">
        <v>4571</v>
      </c>
      <c r="AB7759" s="222"/>
      <c r="AC7759" s="222"/>
      <c r="AD7759" s="222"/>
      <c r="AE7759" s="222"/>
      <c r="AF7759" s="222"/>
      <c r="AG7759" s="222"/>
      <c r="AH7759" s="222"/>
      <c r="AI7759" s="222"/>
      <c r="AJ7759" s="222"/>
      <c r="AK7759" s="222"/>
      <c r="AL7759" s="224">
        <v>255127637.52000001</v>
      </c>
      <c r="AM7759" s="224"/>
      <c r="AN7759" s="224"/>
      <c r="AO7759" s="224"/>
      <c r="AP7759" s="224"/>
      <c r="AQ7759" s="222"/>
      <c r="AR7759" s="222"/>
      <c r="AS7759" s="222"/>
      <c r="AT7759" s="224">
        <v>255127637.52000001</v>
      </c>
      <c r="AU7759" s="222"/>
      <c r="AV7759" s="222"/>
      <c r="AW7759" s="222"/>
      <c r="AX7759" s="222"/>
      <c r="AY7759" s="227" t="s">
        <v>4571</v>
      </c>
      <c r="AZ7759" s="225" t="s">
        <v>4571</v>
      </c>
      <c r="BA7759" s="227" t="s">
        <v>4571</v>
      </c>
      <c r="BB7759" s="222"/>
      <c r="BC7759" s="222"/>
      <c r="BD7759" s="222"/>
      <c r="BE7759" s="222"/>
      <c r="BF7759" s="222"/>
      <c r="BG7759" s="222"/>
      <c r="BH7759" s="222"/>
      <c r="BI7759" s="222"/>
      <c r="BJ7759" s="222"/>
      <c r="BK7759" s="222"/>
      <c r="BL7759" s="222"/>
      <c r="BM7759" s="222"/>
      <c r="BN7759" s="228" t="s">
        <v>4578</v>
      </c>
      <c r="BO7759" s="58" t="str">
        <f t="shared" si="121"/>
        <v>境内资产</v>
      </c>
      <c r="BP7759" s="58" t="str">
        <f>IF(M7759="",VLOOKUP(D7759,Sheet4!$A$1:$B$92,2,0),VLOOKUP(Q7759,Sheet4!$A$1:$B$92,2,0))</f>
        <v>权益投资</v>
      </c>
    </row>
    <row r="7760" spans="1:68" ht="15">
      <c r="A7760" s="223" t="s">
        <v>4707</v>
      </c>
      <c r="B7760" s="222" t="s">
        <v>4708</v>
      </c>
      <c r="C7760" s="269" t="s">
        <v>1305</v>
      </c>
      <c r="D7760" s="269" t="s">
        <v>6247</v>
      </c>
      <c r="E7760" s="223" t="s">
        <v>4709</v>
      </c>
      <c r="F7760" s="222" t="s">
        <v>4708</v>
      </c>
      <c r="G7760" s="224">
        <v>127958413.31</v>
      </c>
      <c r="H7760" s="329">
        <v>200000000</v>
      </c>
      <c r="I7760" s="329">
        <v>203197960.34</v>
      </c>
      <c r="J7760" s="224">
        <v>0</v>
      </c>
      <c r="K7760" s="224">
        <v>0</v>
      </c>
      <c r="L7760" s="223" t="s">
        <v>4489</v>
      </c>
      <c r="M7760" s="223"/>
      <c r="N7760" s="222"/>
      <c r="O7760" s="223"/>
      <c r="P7760" s="222"/>
      <c r="Q7760" s="222"/>
      <c r="R7760" s="222"/>
      <c r="S7760" s="222"/>
      <c r="T7760" s="224"/>
      <c r="U7760" s="224"/>
      <c r="V7760" s="224"/>
      <c r="W7760" s="222"/>
      <c r="X7760" s="222"/>
      <c r="Y7760" s="222"/>
      <c r="Z7760" s="225" t="s">
        <v>4571</v>
      </c>
      <c r="AA7760" s="229" t="s">
        <v>4571</v>
      </c>
      <c r="AB7760" s="222"/>
      <c r="AC7760" s="222"/>
      <c r="AD7760" s="222"/>
      <c r="AE7760" s="222"/>
      <c r="AF7760" s="222"/>
      <c r="AG7760" s="222"/>
      <c r="AH7760" s="222"/>
      <c r="AI7760" s="222"/>
      <c r="AJ7760" s="222"/>
      <c r="AK7760" s="222"/>
      <c r="AL7760" s="224">
        <v>203197960.34</v>
      </c>
      <c r="AM7760" s="224"/>
      <c r="AN7760" s="224"/>
      <c r="AO7760" s="224"/>
      <c r="AP7760" s="224"/>
      <c r="AQ7760" s="222"/>
      <c r="AR7760" s="222"/>
      <c r="AS7760" s="222"/>
      <c r="AT7760" s="224">
        <v>203197960.34</v>
      </c>
      <c r="AU7760" s="222"/>
      <c r="AV7760" s="222"/>
      <c r="AW7760" s="222"/>
      <c r="AX7760" s="222"/>
      <c r="AY7760" s="227" t="s">
        <v>4571</v>
      </c>
      <c r="AZ7760" s="225" t="s">
        <v>4571</v>
      </c>
      <c r="BA7760" s="227" t="s">
        <v>4571</v>
      </c>
      <c r="BB7760" s="222"/>
      <c r="BC7760" s="222"/>
      <c r="BD7760" s="222"/>
      <c r="BE7760" s="222"/>
      <c r="BF7760" s="222"/>
      <c r="BG7760" s="222"/>
      <c r="BH7760" s="222"/>
      <c r="BI7760" s="222"/>
      <c r="BJ7760" s="222"/>
      <c r="BK7760" s="222"/>
      <c r="BL7760" s="222"/>
      <c r="BM7760" s="222"/>
      <c r="BN7760" s="228" t="s">
        <v>4578</v>
      </c>
      <c r="BO7760" s="58" t="str">
        <f t="shared" si="121"/>
        <v>境内资产</v>
      </c>
      <c r="BP7760" s="58" t="str">
        <f>IF(M7760="",VLOOKUP(D7760,Sheet4!$A$1:$B$92,2,0),VLOOKUP(Q7760,Sheet4!$A$1:$B$92,2,0))</f>
        <v>权益投资</v>
      </c>
    </row>
    <row r="7761" spans="1:68" ht="15">
      <c r="A7761" s="223" t="s">
        <v>5330</v>
      </c>
      <c r="B7761" s="222" t="s">
        <v>5331</v>
      </c>
      <c r="C7761" s="269" t="s">
        <v>1305</v>
      </c>
      <c r="D7761" s="269" t="s">
        <v>6247</v>
      </c>
      <c r="E7761" s="223" t="s">
        <v>5332</v>
      </c>
      <c r="F7761" s="222" t="s">
        <v>5331</v>
      </c>
      <c r="G7761" s="224">
        <v>133076981.91</v>
      </c>
      <c r="H7761" s="329">
        <v>204523815.61000001</v>
      </c>
      <c r="I7761" s="329">
        <v>190526315</v>
      </c>
      <c r="J7761" s="224">
        <v>0</v>
      </c>
      <c r="K7761" s="224">
        <v>0</v>
      </c>
      <c r="L7761" s="223" t="s">
        <v>4489</v>
      </c>
      <c r="M7761" s="223"/>
      <c r="N7761" s="222"/>
      <c r="O7761" s="223"/>
      <c r="P7761" s="222"/>
      <c r="Q7761" s="222"/>
      <c r="R7761" s="222"/>
      <c r="S7761" s="222"/>
      <c r="T7761" s="224"/>
      <c r="U7761" s="224"/>
      <c r="V7761" s="224"/>
      <c r="W7761" s="222"/>
      <c r="X7761" s="222"/>
      <c r="Y7761" s="222"/>
      <c r="Z7761" s="225" t="s">
        <v>4571</v>
      </c>
      <c r="AA7761" s="229" t="s">
        <v>4571</v>
      </c>
      <c r="AB7761" s="222"/>
      <c r="AC7761" s="222"/>
      <c r="AD7761" s="222"/>
      <c r="AE7761" s="222"/>
      <c r="AF7761" s="222"/>
      <c r="AG7761" s="222"/>
      <c r="AH7761" s="222"/>
      <c r="AI7761" s="222"/>
      <c r="AJ7761" s="222"/>
      <c r="AK7761" s="222"/>
      <c r="AL7761" s="224">
        <v>190526315</v>
      </c>
      <c r="AM7761" s="224"/>
      <c r="AN7761" s="224"/>
      <c r="AO7761" s="224"/>
      <c r="AP7761" s="224"/>
      <c r="AQ7761" s="222"/>
      <c r="AR7761" s="222"/>
      <c r="AS7761" s="222"/>
      <c r="AT7761" s="224">
        <v>190526315</v>
      </c>
      <c r="AU7761" s="222"/>
      <c r="AV7761" s="222"/>
      <c r="AW7761" s="222"/>
      <c r="AX7761" s="222"/>
      <c r="AY7761" s="227" t="s">
        <v>4571</v>
      </c>
      <c r="AZ7761" s="225" t="s">
        <v>4571</v>
      </c>
      <c r="BA7761" s="227" t="s">
        <v>4571</v>
      </c>
      <c r="BB7761" s="222"/>
      <c r="BC7761" s="222"/>
      <c r="BD7761" s="222"/>
      <c r="BE7761" s="222"/>
      <c r="BF7761" s="222"/>
      <c r="BG7761" s="222"/>
      <c r="BH7761" s="222"/>
      <c r="BI7761" s="222"/>
      <c r="BJ7761" s="222"/>
      <c r="BK7761" s="222"/>
      <c r="BL7761" s="222"/>
      <c r="BM7761" s="222"/>
      <c r="BN7761" s="228" t="s">
        <v>4578</v>
      </c>
      <c r="BO7761" s="58" t="str">
        <f t="shared" si="121"/>
        <v>境内资产</v>
      </c>
      <c r="BP7761" s="58" t="str">
        <f>IF(M7761="",VLOOKUP(D7761,Sheet4!$A$1:$B$92,2,0),VLOOKUP(Q7761,Sheet4!$A$1:$B$92,2,0))</f>
        <v>权益投资</v>
      </c>
    </row>
    <row r="7762" spans="1:68" ht="15">
      <c r="A7762" s="223" t="s">
        <v>5333</v>
      </c>
      <c r="B7762" s="222" t="s">
        <v>5334</v>
      </c>
      <c r="C7762" s="269" t="s">
        <v>1305</v>
      </c>
      <c r="D7762" s="269" t="s">
        <v>6247</v>
      </c>
      <c r="E7762" s="223" t="s">
        <v>5335</v>
      </c>
      <c r="F7762" s="222" t="s">
        <v>5334</v>
      </c>
      <c r="G7762" s="224">
        <v>1199071974.55</v>
      </c>
      <c r="H7762" s="329">
        <v>2465633148.6500001</v>
      </c>
      <c r="I7762" s="329">
        <v>1973672470.1099999</v>
      </c>
      <c r="J7762" s="224">
        <v>0</v>
      </c>
      <c r="K7762" s="224">
        <v>0</v>
      </c>
      <c r="L7762" s="223" t="s">
        <v>4489</v>
      </c>
      <c r="M7762" s="223"/>
      <c r="N7762" s="222"/>
      <c r="O7762" s="223"/>
      <c r="P7762" s="222"/>
      <c r="Q7762" s="222"/>
      <c r="R7762" s="222"/>
      <c r="S7762" s="222"/>
      <c r="T7762" s="224"/>
      <c r="U7762" s="224"/>
      <c r="V7762" s="224"/>
      <c r="W7762" s="222"/>
      <c r="X7762" s="222"/>
      <c r="Y7762" s="222"/>
      <c r="Z7762" s="225" t="s">
        <v>4571</v>
      </c>
      <c r="AA7762" s="229" t="s">
        <v>4571</v>
      </c>
      <c r="AB7762" s="222"/>
      <c r="AC7762" s="222"/>
      <c r="AD7762" s="222"/>
      <c r="AE7762" s="222"/>
      <c r="AF7762" s="222"/>
      <c r="AG7762" s="222"/>
      <c r="AH7762" s="222"/>
      <c r="AI7762" s="222"/>
      <c r="AJ7762" s="222"/>
      <c r="AK7762" s="222"/>
      <c r="AL7762" s="224">
        <v>1973672470.1099999</v>
      </c>
      <c r="AM7762" s="224"/>
      <c r="AN7762" s="224"/>
      <c r="AO7762" s="224"/>
      <c r="AP7762" s="224"/>
      <c r="AQ7762" s="222"/>
      <c r="AR7762" s="222"/>
      <c r="AS7762" s="222"/>
      <c r="AT7762" s="224">
        <v>1973672470.1099999</v>
      </c>
      <c r="AU7762" s="222"/>
      <c r="AV7762" s="222"/>
      <c r="AW7762" s="222"/>
      <c r="AX7762" s="222"/>
      <c r="AY7762" s="227" t="s">
        <v>4571</v>
      </c>
      <c r="AZ7762" s="225" t="s">
        <v>4571</v>
      </c>
      <c r="BA7762" s="227" t="s">
        <v>4571</v>
      </c>
      <c r="BB7762" s="222"/>
      <c r="BC7762" s="222"/>
      <c r="BD7762" s="222"/>
      <c r="BE7762" s="222"/>
      <c r="BF7762" s="222"/>
      <c r="BG7762" s="222"/>
      <c r="BH7762" s="222"/>
      <c r="BI7762" s="222"/>
      <c r="BJ7762" s="222"/>
      <c r="BK7762" s="222"/>
      <c r="BL7762" s="222"/>
      <c r="BM7762" s="222"/>
      <c r="BN7762" s="228" t="s">
        <v>4578</v>
      </c>
      <c r="BO7762" s="58" t="str">
        <f t="shared" si="121"/>
        <v>境内资产</v>
      </c>
      <c r="BP7762" s="58" t="str">
        <f>IF(M7762="",VLOOKUP(D7762,Sheet4!$A$1:$B$92,2,0),VLOOKUP(Q7762,Sheet4!$A$1:$B$92,2,0))</f>
        <v>权益投资</v>
      </c>
    </row>
    <row r="7763" spans="1:68" ht="15">
      <c r="A7763" s="223" t="s">
        <v>5336</v>
      </c>
      <c r="B7763" s="222" t="s">
        <v>5337</v>
      </c>
      <c r="C7763" s="269" t="s">
        <v>1305</v>
      </c>
      <c r="D7763" s="269" t="s">
        <v>6247</v>
      </c>
      <c r="E7763" s="223" t="s">
        <v>5338</v>
      </c>
      <c r="F7763" s="222" t="s">
        <v>5337</v>
      </c>
      <c r="G7763" s="224">
        <v>623975508.92999995</v>
      </c>
      <c r="H7763" s="329">
        <v>800000000</v>
      </c>
      <c r="I7763" s="329">
        <v>722251651.59000003</v>
      </c>
      <c r="J7763" s="224">
        <v>0</v>
      </c>
      <c r="K7763" s="224">
        <v>0</v>
      </c>
      <c r="L7763" s="223" t="s">
        <v>4489</v>
      </c>
      <c r="M7763" s="223"/>
      <c r="N7763" s="222"/>
      <c r="O7763" s="223"/>
      <c r="P7763" s="222"/>
      <c r="Q7763" s="222"/>
      <c r="R7763" s="222"/>
      <c r="S7763" s="222"/>
      <c r="T7763" s="224"/>
      <c r="U7763" s="224"/>
      <c r="V7763" s="224"/>
      <c r="W7763" s="222"/>
      <c r="X7763" s="222"/>
      <c r="Y7763" s="222"/>
      <c r="Z7763" s="225" t="s">
        <v>4571</v>
      </c>
      <c r="AA7763" s="229" t="s">
        <v>4571</v>
      </c>
      <c r="AB7763" s="222"/>
      <c r="AC7763" s="222"/>
      <c r="AD7763" s="222"/>
      <c r="AE7763" s="222"/>
      <c r="AF7763" s="222"/>
      <c r="AG7763" s="222"/>
      <c r="AH7763" s="222"/>
      <c r="AI7763" s="222"/>
      <c r="AJ7763" s="222"/>
      <c r="AK7763" s="222"/>
      <c r="AL7763" s="224">
        <v>722251651.59000003</v>
      </c>
      <c r="AM7763" s="224"/>
      <c r="AN7763" s="224"/>
      <c r="AO7763" s="224"/>
      <c r="AP7763" s="224"/>
      <c r="AQ7763" s="222"/>
      <c r="AR7763" s="222"/>
      <c r="AS7763" s="222"/>
      <c r="AT7763" s="224">
        <v>722251651.59000003</v>
      </c>
      <c r="AU7763" s="222"/>
      <c r="AV7763" s="222"/>
      <c r="AW7763" s="222"/>
      <c r="AX7763" s="222"/>
      <c r="AY7763" s="227" t="s">
        <v>4571</v>
      </c>
      <c r="AZ7763" s="225" t="s">
        <v>4571</v>
      </c>
      <c r="BA7763" s="227" t="s">
        <v>4571</v>
      </c>
      <c r="BB7763" s="222"/>
      <c r="BC7763" s="222"/>
      <c r="BD7763" s="222"/>
      <c r="BE7763" s="222"/>
      <c r="BF7763" s="222"/>
      <c r="BG7763" s="222"/>
      <c r="BH7763" s="222"/>
      <c r="BI7763" s="222"/>
      <c r="BJ7763" s="222"/>
      <c r="BK7763" s="222"/>
      <c r="BL7763" s="222"/>
      <c r="BM7763" s="222"/>
      <c r="BN7763" s="228" t="s">
        <v>4578</v>
      </c>
      <c r="BO7763" s="58" t="str">
        <f t="shared" si="121"/>
        <v>境内资产</v>
      </c>
      <c r="BP7763" s="58" t="str">
        <f>IF(M7763="",VLOOKUP(D7763,Sheet4!$A$1:$B$92,2,0),VLOOKUP(Q7763,Sheet4!$A$1:$B$92,2,0))</f>
        <v>权益投资</v>
      </c>
    </row>
    <row r="7764" spans="1:68" ht="15">
      <c r="A7764" s="223" t="s">
        <v>4710</v>
      </c>
      <c r="B7764" s="222" t="s">
        <v>4711</v>
      </c>
      <c r="C7764" s="269" t="s">
        <v>1305</v>
      </c>
      <c r="D7764" s="269" t="s">
        <v>6247</v>
      </c>
      <c r="E7764" s="223" t="s">
        <v>4712</v>
      </c>
      <c r="F7764" s="222" t="s">
        <v>4711</v>
      </c>
      <c r="G7764" s="224">
        <v>364145767.93000001</v>
      </c>
      <c r="H7764" s="329">
        <v>450000000</v>
      </c>
      <c r="I7764" s="329">
        <v>455182209.91000003</v>
      </c>
      <c r="J7764" s="224">
        <v>0</v>
      </c>
      <c r="K7764" s="224">
        <v>0</v>
      </c>
      <c r="L7764" s="223" t="s">
        <v>4489</v>
      </c>
      <c r="M7764" s="223"/>
      <c r="N7764" s="222"/>
      <c r="O7764" s="223"/>
      <c r="P7764" s="222"/>
      <c r="Q7764" s="222"/>
      <c r="R7764" s="222"/>
      <c r="S7764" s="222"/>
      <c r="T7764" s="224"/>
      <c r="U7764" s="224"/>
      <c r="V7764" s="224"/>
      <c r="W7764" s="222"/>
      <c r="X7764" s="222"/>
      <c r="Y7764" s="222"/>
      <c r="Z7764" s="225" t="s">
        <v>4571</v>
      </c>
      <c r="AA7764" s="229" t="s">
        <v>4571</v>
      </c>
      <c r="AB7764" s="222"/>
      <c r="AC7764" s="222"/>
      <c r="AD7764" s="222"/>
      <c r="AE7764" s="222"/>
      <c r="AF7764" s="222"/>
      <c r="AG7764" s="222"/>
      <c r="AH7764" s="222"/>
      <c r="AI7764" s="222"/>
      <c r="AJ7764" s="222"/>
      <c r="AK7764" s="222"/>
      <c r="AL7764" s="224">
        <v>455182209.91000003</v>
      </c>
      <c r="AM7764" s="224"/>
      <c r="AN7764" s="224"/>
      <c r="AO7764" s="224"/>
      <c r="AP7764" s="224"/>
      <c r="AQ7764" s="222"/>
      <c r="AR7764" s="222"/>
      <c r="AS7764" s="222"/>
      <c r="AT7764" s="224">
        <v>455182209.91000003</v>
      </c>
      <c r="AU7764" s="222"/>
      <c r="AV7764" s="222"/>
      <c r="AW7764" s="222"/>
      <c r="AX7764" s="222"/>
      <c r="AY7764" s="227" t="s">
        <v>4571</v>
      </c>
      <c r="AZ7764" s="225" t="s">
        <v>4571</v>
      </c>
      <c r="BA7764" s="227" t="s">
        <v>4571</v>
      </c>
      <c r="BB7764" s="222"/>
      <c r="BC7764" s="222"/>
      <c r="BD7764" s="222"/>
      <c r="BE7764" s="222"/>
      <c r="BF7764" s="222"/>
      <c r="BG7764" s="222"/>
      <c r="BH7764" s="222"/>
      <c r="BI7764" s="222"/>
      <c r="BJ7764" s="222"/>
      <c r="BK7764" s="222"/>
      <c r="BL7764" s="222"/>
      <c r="BM7764" s="222"/>
      <c r="BN7764" s="228" t="s">
        <v>4578</v>
      </c>
      <c r="BO7764" s="58" t="str">
        <f t="shared" si="121"/>
        <v>境内资产</v>
      </c>
      <c r="BP7764" s="58" t="str">
        <f>IF(M7764="",VLOOKUP(D7764,Sheet4!$A$1:$B$92,2,0),VLOOKUP(Q7764,Sheet4!$A$1:$B$92,2,0))</f>
        <v>权益投资</v>
      </c>
    </row>
    <row r="7765" spans="1:68" ht="15">
      <c r="A7765" s="223" t="s">
        <v>4713</v>
      </c>
      <c r="B7765" s="222" t="s">
        <v>4714</v>
      </c>
      <c r="C7765" s="269" t="s">
        <v>1305</v>
      </c>
      <c r="D7765" s="269" t="s">
        <v>6247</v>
      </c>
      <c r="E7765" s="223" t="s">
        <v>4715</v>
      </c>
      <c r="F7765" s="222" t="s">
        <v>4714</v>
      </c>
      <c r="G7765" s="224">
        <v>237143897.06999999</v>
      </c>
      <c r="H7765" s="329">
        <v>400000000</v>
      </c>
      <c r="I7765" s="329">
        <v>332950031.49000001</v>
      </c>
      <c r="J7765" s="224">
        <v>0</v>
      </c>
      <c r="K7765" s="224">
        <v>0</v>
      </c>
      <c r="L7765" s="223" t="s">
        <v>4489</v>
      </c>
      <c r="M7765" s="223"/>
      <c r="N7765" s="222"/>
      <c r="O7765" s="223"/>
      <c r="P7765" s="222"/>
      <c r="Q7765" s="222"/>
      <c r="R7765" s="222"/>
      <c r="S7765" s="222"/>
      <c r="T7765" s="224"/>
      <c r="U7765" s="224"/>
      <c r="V7765" s="224"/>
      <c r="W7765" s="222"/>
      <c r="X7765" s="222"/>
      <c r="Y7765" s="222"/>
      <c r="Z7765" s="225" t="s">
        <v>4571</v>
      </c>
      <c r="AA7765" s="229" t="s">
        <v>4571</v>
      </c>
      <c r="AB7765" s="222"/>
      <c r="AC7765" s="222"/>
      <c r="AD7765" s="222"/>
      <c r="AE7765" s="222"/>
      <c r="AF7765" s="222"/>
      <c r="AG7765" s="222"/>
      <c r="AH7765" s="222"/>
      <c r="AI7765" s="222"/>
      <c r="AJ7765" s="222"/>
      <c r="AK7765" s="222"/>
      <c r="AL7765" s="224">
        <v>332950031.49000001</v>
      </c>
      <c r="AM7765" s="224"/>
      <c r="AN7765" s="224"/>
      <c r="AO7765" s="224"/>
      <c r="AP7765" s="224"/>
      <c r="AQ7765" s="222"/>
      <c r="AR7765" s="222"/>
      <c r="AS7765" s="222"/>
      <c r="AT7765" s="224">
        <v>332950031.49000001</v>
      </c>
      <c r="AU7765" s="222"/>
      <c r="AV7765" s="222"/>
      <c r="AW7765" s="222"/>
      <c r="AX7765" s="222"/>
      <c r="AY7765" s="227" t="s">
        <v>4571</v>
      </c>
      <c r="AZ7765" s="225" t="s">
        <v>4571</v>
      </c>
      <c r="BA7765" s="227" t="s">
        <v>4571</v>
      </c>
      <c r="BB7765" s="222"/>
      <c r="BC7765" s="222"/>
      <c r="BD7765" s="222"/>
      <c r="BE7765" s="222"/>
      <c r="BF7765" s="222"/>
      <c r="BG7765" s="222"/>
      <c r="BH7765" s="222"/>
      <c r="BI7765" s="222"/>
      <c r="BJ7765" s="222"/>
      <c r="BK7765" s="222"/>
      <c r="BL7765" s="222"/>
      <c r="BM7765" s="222"/>
      <c r="BN7765" s="228" t="s">
        <v>4578</v>
      </c>
      <c r="BO7765" s="58" t="str">
        <f t="shared" si="121"/>
        <v>境内资产</v>
      </c>
      <c r="BP7765" s="58" t="str">
        <f>IF(M7765="",VLOOKUP(D7765,Sheet4!$A$1:$B$92,2,0),VLOOKUP(Q7765,Sheet4!$A$1:$B$92,2,0))</f>
        <v>权益投资</v>
      </c>
    </row>
    <row r="7766" spans="1:68" ht="15">
      <c r="A7766" s="223" t="s">
        <v>4718</v>
      </c>
      <c r="B7766" s="222" t="s">
        <v>4719</v>
      </c>
      <c r="C7766" s="269" t="s">
        <v>1305</v>
      </c>
      <c r="D7766" s="269" t="s">
        <v>6247</v>
      </c>
      <c r="E7766" s="223" t="s">
        <v>4720</v>
      </c>
      <c r="F7766" s="222" t="s">
        <v>4719</v>
      </c>
      <c r="G7766" s="224">
        <v>590295818.57000005</v>
      </c>
      <c r="H7766" s="329">
        <v>800000000</v>
      </c>
      <c r="I7766" s="329">
        <v>774468113.96000004</v>
      </c>
      <c r="J7766" s="224">
        <v>0</v>
      </c>
      <c r="K7766" s="224">
        <v>0</v>
      </c>
      <c r="L7766" s="223" t="s">
        <v>4489</v>
      </c>
      <c r="M7766" s="223"/>
      <c r="N7766" s="222"/>
      <c r="O7766" s="223"/>
      <c r="P7766" s="222"/>
      <c r="Q7766" s="222"/>
      <c r="R7766" s="222"/>
      <c r="S7766" s="222"/>
      <c r="T7766" s="224"/>
      <c r="U7766" s="224"/>
      <c r="V7766" s="224"/>
      <c r="W7766" s="222"/>
      <c r="X7766" s="222"/>
      <c r="Y7766" s="222"/>
      <c r="Z7766" s="225" t="s">
        <v>4571</v>
      </c>
      <c r="AA7766" s="229" t="s">
        <v>4571</v>
      </c>
      <c r="AB7766" s="222"/>
      <c r="AC7766" s="222"/>
      <c r="AD7766" s="222"/>
      <c r="AE7766" s="222"/>
      <c r="AF7766" s="222"/>
      <c r="AG7766" s="222"/>
      <c r="AH7766" s="222"/>
      <c r="AI7766" s="222"/>
      <c r="AJ7766" s="222"/>
      <c r="AK7766" s="222"/>
      <c r="AL7766" s="224">
        <v>774468113.96000004</v>
      </c>
      <c r="AM7766" s="224"/>
      <c r="AN7766" s="224"/>
      <c r="AO7766" s="224"/>
      <c r="AP7766" s="224"/>
      <c r="AQ7766" s="222"/>
      <c r="AR7766" s="222"/>
      <c r="AS7766" s="222"/>
      <c r="AT7766" s="224">
        <v>774468113.96000004</v>
      </c>
      <c r="AU7766" s="222"/>
      <c r="AV7766" s="222"/>
      <c r="AW7766" s="222"/>
      <c r="AX7766" s="222"/>
      <c r="AY7766" s="227" t="s">
        <v>4571</v>
      </c>
      <c r="AZ7766" s="225" t="s">
        <v>4571</v>
      </c>
      <c r="BA7766" s="227" t="s">
        <v>4571</v>
      </c>
      <c r="BB7766" s="222"/>
      <c r="BC7766" s="222"/>
      <c r="BD7766" s="222"/>
      <c r="BE7766" s="222"/>
      <c r="BF7766" s="222"/>
      <c r="BG7766" s="222"/>
      <c r="BH7766" s="222"/>
      <c r="BI7766" s="222"/>
      <c r="BJ7766" s="222"/>
      <c r="BK7766" s="222"/>
      <c r="BL7766" s="222"/>
      <c r="BM7766" s="222"/>
      <c r="BN7766" s="228" t="s">
        <v>4578</v>
      </c>
      <c r="BO7766" s="58" t="str">
        <f t="shared" si="121"/>
        <v>境内资产</v>
      </c>
      <c r="BP7766" s="58" t="str">
        <f>IF(M7766="",VLOOKUP(D7766,Sheet4!$A$1:$B$92,2,0),VLOOKUP(Q7766,Sheet4!$A$1:$B$92,2,0))</f>
        <v>权益投资</v>
      </c>
    </row>
    <row r="7767" spans="1:68" ht="15">
      <c r="A7767" s="223" t="s">
        <v>4721</v>
      </c>
      <c r="B7767" s="222" t="s">
        <v>4722</v>
      </c>
      <c r="C7767" s="269" t="s">
        <v>1305</v>
      </c>
      <c r="D7767" s="269" t="s">
        <v>6247</v>
      </c>
      <c r="E7767" s="223" t="s">
        <v>4723</v>
      </c>
      <c r="F7767" s="222" t="s">
        <v>4722</v>
      </c>
      <c r="G7767" s="224">
        <v>154344034.56999999</v>
      </c>
      <c r="H7767" s="329">
        <v>200000000</v>
      </c>
      <c r="I7767" s="329">
        <v>206821006.31999999</v>
      </c>
      <c r="J7767" s="224">
        <v>0</v>
      </c>
      <c r="K7767" s="224">
        <v>0</v>
      </c>
      <c r="L7767" s="223" t="s">
        <v>4489</v>
      </c>
      <c r="M7767" s="223"/>
      <c r="N7767" s="222"/>
      <c r="O7767" s="223"/>
      <c r="P7767" s="222"/>
      <c r="Q7767" s="222"/>
      <c r="R7767" s="222"/>
      <c r="S7767" s="222"/>
      <c r="T7767" s="224"/>
      <c r="U7767" s="224"/>
      <c r="V7767" s="224"/>
      <c r="W7767" s="222"/>
      <c r="X7767" s="222"/>
      <c r="Y7767" s="222"/>
      <c r="Z7767" s="225" t="s">
        <v>4571</v>
      </c>
      <c r="AA7767" s="229" t="s">
        <v>4571</v>
      </c>
      <c r="AB7767" s="222"/>
      <c r="AC7767" s="222"/>
      <c r="AD7767" s="222"/>
      <c r="AE7767" s="222"/>
      <c r="AF7767" s="222"/>
      <c r="AG7767" s="222"/>
      <c r="AH7767" s="222"/>
      <c r="AI7767" s="222"/>
      <c r="AJ7767" s="222"/>
      <c r="AK7767" s="222"/>
      <c r="AL7767" s="224">
        <v>206821006.31999999</v>
      </c>
      <c r="AM7767" s="224"/>
      <c r="AN7767" s="224"/>
      <c r="AO7767" s="224"/>
      <c r="AP7767" s="224"/>
      <c r="AQ7767" s="222"/>
      <c r="AR7767" s="222"/>
      <c r="AS7767" s="222"/>
      <c r="AT7767" s="224">
        <v>206821006.31999999</v>
      </c>
      <c r="AU7767" s="222"/>
      <c r="AV7767" s="222"/>
      <c r="AW7767" s="222"/>
      <c r="AX7767" s="222"/>
      <c r="AY7767" s="227" t="s">
        <v>4571</v>
      </c>
      <c r="AZ7767" s="225" t="s">
        <v>4571</v>
      </c>
      <c r="BA7767" s="227" t="s">
        <v>4571</v>
      </c>
      <c r="BB7767" s="222"/>
      <c r="BC7767" s="222"/>
      <c r="BD7767" s="222"/>
      <c r="BE7767" s="222"/>
      <c r="BF7767" s="222"/>
      <c r="BG7767" s="222"/>
      <c r="BH7767" s="222"/>
      <c r="BI7767" s="222"/>
      <c r="BJ7767" s="222"/>
      <c r="BK7767" s="222"/>
      <c r="BL7767" s="222"/>
      <c r="BM7767" s="222"/>
      <c r="BN7767" s="228" t="s">
        <v>4578</v>
      </c>
      <c r="BO7767" s="58" t="str">
        <f t="shared" si="121"/>
        <v>境内资产</v>
      </c>
      <c r="BP7767" s="58" t="str">
        <f>IF(M7767="",VLOOKUP(D7767,Sheet4!$A$1:$B$92,2,0),VLOOKUP(Q7767,Sheet4!$A$1:$B$92,2,0))</f>
        <v>权益投资</v>
      </c>
    </row>
    <row r="7768" spans="1:68" ht="15">
      <c r="A7768" s="223" t="s">
        <v>5339</v>
      </c>
      <c r="B7768" s="222" t="s">
        <v>1117</v>
      </c>
      <c r="C7768" s="269" t="s">
        <v>1305</v>
      </c>
      <c r="D7768" s="269" t="s">
        <v>6247</v>
      </c>
      <c r="E7768" s="223" t="s">
        <v>5340</v>
      </c>
      <c r="F7768" s="222" t="s">
        <v>1117</v>
      </c>
      <c r="G7768" s="224">
        <v>713775160.60000002</v>
      </c>
      <c r="H7768" s="329">
        <v>1000000000</v>
      </c>
      <c r="I7768" s="329">
        <v>994288798.72000003</v>
      </c>
      <c r="J7768" s="224">
        <v>0</v>
      </c>
      <c r="K7768" s="224">
        <v>0</v>
      </c>
      <c r="L7768" s="223" t="s">
        <v>4489</v>
      </c>
      <c r="M7768" s="223"/>
      <c r="N7768" s="222"/>
      <c r="O7768" s="223"/>
      <c r="P7768" s="222"/>
      <c r="Q7768" s="222"/>
      <c r="R7768" s="222"/>
      <c r="S7768" s="222"/>
      <c r="T7768" s="224"/>
      <c r="U7768" s="224"/>
      <c r="V7768" s="224"/>
      <c r="W7768" s="222"/>
      <c r="X7768" s="222"/>
      <c r="Y7768" s="222"/>
      <c r="Z7768" s="225" t="s">
        <v>4571</v>
      </c>
      <c r="AA7768" s="229" t="s">
        <v>4571</v>
      </c>
      <c r="AB7768" s="222"/>
      <c r="AC7768" s="222"/>
      <c r="AD7768" s="222"/>
      <c r="AE7768" s="222"/>
      <c r="AF7768" s="222"/>
      <c r="AG7768" s="222"/>
      <c r="AH7768" s="222"/>
      <c r="AI7768" s="222"/>
      <c r="AJ7768" s="222"/>
      <c r="AK7768" s="222"/>
      <c r="AL7768" s="224">
        <v>994288798.72000003</v>
      </c>
      <c r="AM7768" s="224"/>
      <c r="AN7768" s="224"/>
      <c r="AO7768" s="224"/>
      <c r="AP7768" s="224"/>
      <c r="AQ7768" s="222"/>
      <c r="AR7768" s="222"/>
      <c r="AS7768" s="222"/>
      <c r="AT7768" s="224">
        <v>994288798.72000003</v>
      </c>
      <c r="AU7768" s="222"/>
      <c r="AV7768" s="222"/>
      <c r="AW7768" s="222"/>
      <c r="AX7768" s="222"/>
      <c r="AY7768" s="227" t="s">
        <v>4571</v>
      </c>
      <c r="AZ7768" s="225" t="s">
        <v>4571</v>
      </c>
      <c r="BA7768" s="227" t="s">
        <v>4571</v>
      </c>
      <c r="BB7768" s="222"/>
      <c r="BC7768" s="222"/>
      <c r="BD7768" s="222"/>
      <c r="BE7768" s="222"/>
      <c r="BF7768" s="222"/>
      <c r="BG7768" s="222"/>
      <c r="BH7768" s="222"/>
      <c r="BI7768" s="222"/>
      <c r="BJ7768" s="222"/>
      <c r="BK7768" s="222"/>
      <c r="BL7768" s="222"/>
      <c r="BM7768" s="222"/>
      <c r="BN7768" s="228" t="s">
        <v>4578</v>
      </c>
      <c r="BO7768" s="58" t="str">
        <f t="shared" si="121"/>
        <v>境内资产</v>
      </c>
      <c r="BP7768" s="58" t="str">
        <f>IF(M7768="",VLOOKUP(D7768,Sheet4!$A$1:$B$92,2,0),VLOOKUP(Q7768,Sheet4!$A$1:$B$92,2,0))</f>
        <v>权益投资</v>
      </c>
    </row>
    <row r="7769" spans="1:68" ht="15">
      <c r="A7769" s="223" t="s">
        <v>5341</v>
      </c>
      <c r="B7769" s="222" t="s">
        <v>5342</v>
      </c>
      <c r="C7769" s="269" t="s">
        <v>1305</v>
      </c>
      <c r="D7769" s="269" t="s">
        <v>6247</v>
      </c>
      <c r="E7769" s="223" t="s">
        <v>5343</v>
      </c>
      <c r="F7769" s="222" t="s">
        <v>5342</v>
      </c>
      <c r="G7769" s="224">
        <v>330032343.23000002</v>
      </c>
      <c r="H7769" s="329">
        <v>500000000</v>
      </c>
      <c r="I7769" s="329">
        <v>489767997.35000002</v>
      </c>
      <c r="J7769" s="224">
        <v>0</v>
      </c>
      <c r="K7769" s="224">
        <v>0</v>
      </c>
      <c r="L7769" s="223" t="s">
        <v>4489</v>
      </c>
      <c r="M7769" s="223"/>
      <c r="N7769" s="222"/>
      <c r="O7769" s="223"/>
      <c r="P7769" s="222"/>
      <c r="Q7769" s="222"/>
      <c r="R7769" s="222"/>
      <c r="S7769" s="222"/>
      <c r="T7769" s="224"/>
      <c r="U7769" s="224"/>
      <c r="V7769" s="224"/>
      <c r="W7769" s="222"/>
      <c r="X7769" s="222"/>
      <c r="Y7769" s="222"/>
      <c r="Z7769" s="225" t="s">
        <v>4571</v>
      </c>
      <c r="AA7769" s="229" t="s">
        <v>4571</v>
      </c>
      <c r="AB7769" s="222"/>
      <c r="AC7769" s="222"/>
      <c r="AD7769" s="222"/>
      <c r="AE7769" s="222"/>
      <c r="AF7769" s="222"/>
      <c r="AG7769" s="222"/>
      <c r="AH7769" s="222"/>
      <c r="AI7769" s="222"/>
      <c r="AJ7769" s="222"/>
      <c r="AK7769" s="222"/>
      <c r="AL7769" s="224">
        <v>489767997.35000002</v>
      </c>
      <c r="AM7769" s="224"/>
      <c r="AN7769" s="224"/>
      <c r="AO7769" s="224"/>
      <c r="AP7769" s="224"/>
      <c r="AQ7769" s="222"/>
      <c r="AR7769" s="222"/>
      <c r="AS7769" s="222"/>
      <c r="AT7769" s="224">
        <v>489767997.35000002</v>
      </c>
      <c r="AU7769" s="222"/>
      <c r="AV7769" s="222"/>
      <c r="AW7769" s="222"/>
      <c r="AX7769" s="222"/>
      <c r="AY7769" s="227" t="s">
        <v>4571</v>
      </c>
      <c r="AZ7769" s="225" t="s">
        <v>4571</v>
      </c>
      <c r="BA7769" s="227" t="s">
        <v>4571</v>
      </c>
      <c r="BB7769" s="222"/>
      <c r="BC7769" s="222"/>
      <c r="BD7769" s="222"/>
      <c r="BE7769" s="222"/>
      <c r="BF7769" s="222"/>
      <c r="BG7769" s="222"/>
      <c r="BH7769" s="222"/>
      <c r="BI7769" s="222"/>
      <c r="BJ7769" s="222"/>
      <c r="BK7769" s="222"/>
      <c r="BL7769" s="222"/>
      <c r="BM7769" s="222"/>
      <c r="BN7769" s="228" t="s">
        <v>4578</v>
      </c>
      <c r="BO7769" s="58" t="str">
        <f t="shared" si="121"/>
        <v>境内资产</v>
      </c>
      <c r="BP7769" s="58" t="str">
        <f>IF(M7769="",VLOOKUP(D7769,Sheet4!$A$1:$B$92,2,0),VLOOKUP(Q7769,Sheet4!$A$1:$B$92,2,0))</f>
        <v>权益投资</v>
      </c>
    </row>
    <row r="7770" spans="1:68" ht="15">
      <c r="A7770" s="223" t="s">
        <v>4729</v>
      </c>
      <c r="B7770" s="222" t="s">
        <v>4730</v>
      </c>
      <c r="C7770" s="269" t="s">
        <v>1305</v>
      </c>
      <c r="D7770" s="269" t="s">
        <v>6247</v>
      </c>
      <c r="E7770" s="223" t="s">
        <v>4731</v>
      </c>
      <c r="F7770" s="222" t="s">
        <v>4730</v>
      </c>
      <c r="G7770" s="224">
        <v>757195671.12</v>
      </c>
      <c r="H7770" s="329">
        <v>1045368282.51</v>
      </c>
      <c r="I7770" s="329">
        <v>1029028917.05</v>
      </c>
      <c r="J7770" s="224">
        <v>0</v>
      </c>
      <c r="K7770" s="224">
        <v>0</v>
      </c>
      <c r="L7770" s="223" t="s">
        <v>4489</v>
      </c>
      <c r="M7770" s="223"/>
      <c r="N7770" s="222"/>
      <c r="O7770" s="223"/>
      <c r="P7770" s="222"/>
      <c r="Q7770" s="222"/>
      <c r="R7770" s="222"/>
      <c r="S7770" s="222"/>
      <c r="T7770" s="224"/>
      <c r="U7770" s="224"/>
      <c r="V7770" s="224"/>
      <c r="W7770" s="222"/>
      <c r="X7770" s="222"/>
      <c r="Y7770" s="222"/>
      <c r="Z7770" s="225" t="s">
        <v>4571</v>
      </c>
      <c r="AA7770" s="229" t="s">
        <v>4571</v>
      </c>
      <c r="AB7770" s="222"/>
      <c r="AC7770" s="222"/>
      <c r="AD7770" s="222"/>
      <c r="AE7770" s="222"/>
      <c r="AF7770" s="222"/>
      <c r="AG7770" s="222"/>
      <c r="AH7770" s="222"/>
      <c r="AI7770" s="222"/>
      <c r="AJ7770" s="222"/>
      <c r="AK7770" s="222"/>
      <c r="AL7770" s="224">
        <v>1029028917.05</v>
      </c>
      <c r="AM7770" s="224"/>
      <c r="AN7770" s="224"/>
      <c r="AO7770" s="224"/>
      <c r="AP7770" s="224"/>
      <c r="AQ7770" s="222"/>
      <c r="AR7770" s="222"/>
      <c r="AS7770" s="222"/>
      <c r="AT7770" s="224">
        <v>1029028917.05</v>
      </c>
      <c r="AU7770" s="222"/>
      <c r="AV7770" s="222"/>
      <c r="AW7770" s="222"/>
      <c r="AX7770" s="222"/>
      <c r="AY7770" s="227" t="s">
        <v>4571</v>
      </c>
      <c r="AZ7770" s="225" t="s">
        <v>4571</v>
      </c>
      <c r="BA7770" s="227" t="s">
        <v>4571</v>
      </c>
      <c r="BB7770" s="222"/>
      <c r="BC7770" s="222"/>
      <c r="BD7770" s="222"/>
      <c r="BE7770" s="222"/>
      <c r="BF7770" s="222"/>
      <c r="BG7770" s="222"/>
      <c r="BH7770" s="222"/>
      <c r="BI7770" s="222"/>
      <c r="BJ7770" s="222"/>
      <c r="BK7770" s="222"/>
      <c r="BL7770" s="222"/>
      <c r="BM7770" s="222"/>
      <c r="BN7770" s="228" t="s">
        <v>4578</v>
      </c>
      <c r="BO7770" s="58" t="str">
        <f t="shared" si="121"/>
        <v>境内资产</v>
      </c>
      <c r="BP7770" s="58" t="str">
        <f>IF(M7770="",VLOOKUP(D7770,Sheet4!$A$1:$B$92,2,0),VLOOKUP(Q7770,Sheet4!$A$1:$B$92,2,0))</f>
        <v>权益投资</v>
      </c>
    </row>
    <row r="7771" spans="1:68" ht="15">
      <c r="A7771" s="223" t="s">
        <v>5344</v>
      </c>
      <c r="B7771" s="222" t="s">
        <v>1412</v>
      </c>
      <c r="C7771" s="269" t="s">
        <v>1305</v>
      </c>
      <c r="D7771" s="269" t="s">
        <v>6247</v>
      </c>
      <c r="E7771" s="223" t="s">
        <v>1413</v>
      </c>
      <c r="F7771" s="222" t="s">
        <v>1412</v>
      </c>
      <c r="G7771" s="224">
        <v>185643502.47</v>
      </c>
      <c r="H7771" s="329">
        <v>300000000</v>
      </c>
      <c r="I7771" s="329">
        <v>279393471.22000003</v>
      </c>
      <c r="J7771" s="224">
        <v>0</v>
      </c>
      <c r="K7771" s="224">
        <v>0</v>
      </c>
      <c r="L7771" s="223" t="s">
        <v>4489</v>
      </c>
      <c r="M7771" s="223"/>
      <c r="N7771" s="222"/>
      <c r="O7771" s="223"/>
      <c r="P7771" s="222"/>
      <c r="Q7771" s="222"/>
      <c r="R7771" s="222"/>
      <c r="S7771" s="222"/>
      <c r="T7771" s="224"/>
      <c r="U7771" s="224"/>
      <c r="V7771" s="224"/>
      <c r="W7771" s="222"/>
      <c r="X7771" s="222"/>
      <c r="Y7771" s="222"/>
      <c r="Z7771" s="225" t="s">
        <v>4571</v>
      </c>
      <c r="AA7771" s="229" t="s">
        <v>4571</v>
      </c>
      <c r="AB7771" s="222"/>
      <c r="AC7771" s="222"/>
      <c r="AD7771" s="222"/>
      <c r="AE7771" s="222"/>
      <c r="AF7771" s="222"/>
      <c r="AG7771" s="222"/>
      <c r="AH7771" s="222"/>
      <c r="AI7771" s="222"/>
      <c r="AJ7771" s="222"/>
      <c r="AK7771" s="222"/>
      <c r="AL7771" s="224">
        <v>279393471.22000003</v>
      </c>
      <c r="AM7771" s="224"/>
      <c r="AN7771" s="224"/>
      <c r="AO7771" s="224"/>
      <c r="AP7771" s="224"/>
      <c r="AQ7771" s="222"/>
      <c r="AR7771" s="222"/>
      <c r="AS7771" s="222"/>
      <c r="AT7771" s="224">
        <v>279393471.22000003</v>
      </c>
      <c r="AU7771" s="222"/>
      <c r="AV7771" s="222"/>
      <c r="AW7771" s="222"/>
      <c r="AX7771" s="222"/>
      <c r="AY7771" s="227" t="s">
        <v>4571</v>
      </c>
      <c r="AZ7771" s="225" t="s">
        <v>4571</v>
      </c>
      <c r="BA7771" s="227" t="s">
        <v>4571</v>
      </c>
      <c r="BB7771" s="222"/>
      <c r="BC7771" s="222"/>
      <c r="BD7771" s="222"/>
      <c r="BE7771" s="222"/>
      <c r="BF7771" s="222"/>
      <c r="BG7771" s="222"/>
      <c r="BH7771" s="222"/>
      <c r="BI7771" s="222"/>
      <c r="BJ7771" s="222"/>
      <c r="BK7771" s="222"/>
      <c r="BL7771" s="222"/>
      <c r="BM7771" s="222"/>
      <c r="BN7771" s="228" t="s">
        <v>4578</v>
      </c>
      <c r="BO7771" s="58" t="str">
        <f t="shared" si="121"/>
        <v>境内资产</v>
      </c>
      <c r="BP7771" s="58" t="str">
        <f>IF(M7771="",VLOOKUP(D7771,Sheet4!$A$1:$B$92,2,0),VLOOKUP(Q7771,Sheet4!$A$1:$B$92,2,0))</f>
        <v>权益投资</v>
      </c>
    </row>
    <row r="7772" spans="1:68" ht="15">
      <c r="A7772" s="223" t="s">
        <v>5345</v>
      </c>
      <c r="B7772" s="222" t="s">
        <v>5346</v>
      </c>
      <c r="C7772" s="269" t="s">
        <v>1305</v>
      </c>
      <c r="D7772" s="269" t="s">
        <v>6247</v>
      </c>
      <c r="E7772" s="223" t="s">
        <v>5347</v>
      </c>
      <c r="F7772" s="222" t="s">
        <v>5346</v>
      </c>
      <c r="G7772" s="224">
        <v>217895845.44</v>
      </c>
      <c r="H7772" s="329">
        <v>300000000</v>
      </c>
      <c r="I7772" s="329">
        <v>272565913.06</v>
      </c>
      <c r="J7772" s="224">
        <v>0</v>
      </c>
      <c r="K7772" s="224">
        <v>0</v>
      </c>
      <c r="L7772" s="223" t="s">
        <v>4489</v>
      </c>
      <c r="M7772" s="223"/>
      <c r="N7772" s="222"/>
      <c r="O7772" s="223"/>
      <c r="P7772" s="222"/>
      <c r="Q7772" s="222"/>
      <c r="R7772" s="222"/>
      <c r="S7772" s="222"/>
      <c r="T7772" s="224"/>
      <c r="U7772" s="224"/>
      <c r="V7772" s="224"/>
      <c r="W7772" s="222"/>
      <c r="X7772" s="222"/>
      <c r="Y7772" s="222"/>
      <c r="Z7772" s="225" t="s">
        <v>4571</v>
      </c>
      <c r="AA7772" s="229" t="s">
        <v>4571</v>
      </c>
      <c r="AB7772" s="222"/>
      <c r="AC7772" s="222"/>
      <c r="AD7772" s="222"/>
      <c r="AE7772" s="222"/>
      <c r="AF7772" s="222"/>
      <c r="AG7772" s="222"/>
      <c r="AH7772" s="222"/>
      <c r="AI7772" s="222"/>
      <c r="AJ7772" s="222"/>
      <c r="AK7772" s="222"/>
      <c r="AL7772" s="224">
        <v>272565913.06</v>
      </c>
      <c r="AM7772" s="224"/>
      <c r="AN7772" s="224"/>
      <c r="AO7772" s="224"/>
      <c r="AP7772" s="224"/>
      <c r="AQ7772" s="222"/>
      <c r="AR7772" s="222"/>
      <c r="AS7772" s="222"/>
      <c r="AT7772" s="224">
        <v>272565913.06</v>
      </c>
      <c r="AU7772" s="222"/>
      <c r="AV7772" s="222"/>
      <c r="AW7772" s="222"/>
      <c r="AX7772" s="222"/>
      <c r="AY7772" s="227" t="s">
        <v>4571</v>
      </c>
      <c r="AZ7772" s="225" t="s">
        <v>4571</v>
      </c>
      <c r="BA7772" s="227" t="s">
        <v>4571</v>
      </c>
      <c r="BB7772" s="222"/>
      <c r="BC7772" s="222"/>
      <c r="BD7772" s="222"/>
      <c r="BE7772" s="222"/>
      <c r="BF7772" s="222"/>
      <c r="BG7772" s="222"/>
      <c r="BH7772" s="222"/>
      <c r="BI7772" s="222"/>
      <c r="BJ7772" s="222"/>
      <c r="BK7772" s="222"/>
      <c r="BL7772" s="222"/>
      <c r="BM7772" s="222"/>
      <c r="BN7772" s="228" t="s">
        <v>4578</v>
      </c>
      <c r="BO7772" s="58" t="str">
        <f t="shared" si="121"/>
        <v>境内资产</v>
      </c>
      <c r="BP7772" s="58" t="str">
        <f>IF(M7772="",VLOOKUP(D7772,Sheet4!$A$1:$B$92,2,0),VLOOKUP(Q7772,Sheet4!$A$1:$B$92,2,0))</f>
        <v>权益投资</v>
      </c>
    </row>
    <row r="7773" spans="1:68" ht="15">
      <c r="A7773" s="154" t="s">
        <v>5348</v>
      </c>
      <c r="B7773" s="154" t="s">
        <v>5348</v>
      </c>
      <c r="C7773" s="358" t="s">
        <v>4521</v>
      </c>
      <c r="D7773" s="359" t="s">
        <v>6248</v>
      </c>
      <c r="E7773" s="222"/>
      <c r="F7773" s="222"/>
      <c r="G7773" s="222"/>
      <c r="H7773" s="329">
        <v>0.89</v>
      </c>
      <c r="I7773" s="329">
        <v>0.89</v>
      </c>
      <c r="J7773" s="222"/>
      <c r="K7773" s="222"/>
      <c r="L7773" s="222" t="s">
        <v>4487</v>
      </c>
      <c r="M7773" s="222"/>
      <c r="N7773" s="222"/>
      <c r="O7773" s="222"/>
      <c r="P7773" s="222"/>
      <c r="Q7773" s="222"/>
      <c r="R7773" s="222"/>
      <c r="S7773" s="222"/>
      <c r="T7773" s="222"/>
      <c r="U7773" s="222"/>
      <c r="V7773" s="222"/>
      <c r="W7773" s="222"/>
      <c r="X7773" s="222"/>
      <c r="Y7773" s="222"/>
      <c r="Z7773" s="225" t="s">
        <v>68</v>
      </c>
      <c r="AA7773" s="232">
        <v>1</v>
      </c>
      <c r="AB7773" s="222"/>
      <c r="AC7773" s="222"/>
      <c r="AD7773" s="222"/>
      <c r="AE7773" s="222"/>
      <c r="AF7773" s="222"/>
      <c r="AG7773" s="222"/>
      <c r="AH7773" s="222"/>
      <c r="AI7773" s="222"/>
      <c r="AJ7773" s="222"/>
      <c r="AK7773" s="222"/>
      <c r="AL7773" s="222"/>
      <c r="AM7773" s="222"/>
      <c r="AN7773" s="222"/>
      <c r="AO7773" s="222"/>
      <c r="AP7773" s="222"/>
      <c r="AQ7773" s="222"/>
      <c r="AR7773" s="222"/>
      <c r="AS7773" s="222"/>
      <c r="AT7773" s="222">
        <v>0.89</v>
      </c>
      <c r="AU7773" s="222"/>
      <c r="AV7773" s="222"/>
      <c r="AW7773" s="222"/>
      <c r="AX7773" s="222"/>
      <c r="AY7773" s="222"/>
      <c r="AZ7773" s="222"/>
      <c r="BA7773" s="222"/>
      <c r="BB7773" s="222"/>
      <c r="BC7773" s="222"/>
      <c r="BD7773" s="222"/>
      <c r="BE7773" s="222"/>
      <c r="BF7773" s="222"/>
      <c r="BG7773" s="222"/>
      <c r="BH7773" s="222"/>
      <c r="BI7773" s="222"/>
      <c r="BJ7773" s="222"/>
      <c r="BK7773" s="222"/>
      <c r="BL7773" s="222"/>
      <c r="BM7773" s="222"/>
      <c r="BN7773" s="228" t="s">
        <v>4576</v>
      </c>
      <c r="BO7773" s="58" t="str">
        <f t="shared" si="121"/>
        <v>境内资产</v>
      </c>
      <c r="BP7773" s="58" t="str">
        <f>IF(M7773="",VLOOKUP(D7773,Sheet4!$A$1:$B$92,2,0),VLOOKUP(Q7773,Sheet4!$A$1:$B$92,2,0))</f>
        <v>长股投</v>
      </c>
    </row>
    <row r="7774" spans="1:68" ht="15">
      <c r="A7774" s="282" t="s">
        <v>5568</v>
      </c>
      <c r="B7774" s="282" t="s">
        <v>5572</v>
      </c>
      <c r="C7774" s="276" t="s">
        <v>4739</v>
      </c>
      <c r="D7774" s="277" t="s">
        <v>5571</v>
      </c>
      <c r="E7774" s="278"/>
      <c r="F7774" s="278" t="s">
        <v>5573</v>
      </c>
      <c r="G7774" s="278"/>
      <c r="H7774" s="330">
        <v>3069332000</v>
      </c>
      <c r="I7774" s="346">
        <v>3069332000</v>
      </c>
      <c r="J7774" s="278"/>
      <c r="K7774" s="278"/>
      <c r="L7774" s="241" t="s">
        <v>5560</v>
      </c>
      <c r="M7774" s="278"/>
      <c r="N7774" s="278"/>
      <c r="O7774" s="278"/>
      <c r="P7774" s="278"/>
      <c r="Q7774" s="278"/>
      <c r="R7774" s="278"/>
      <c r="S7774" s="278"/>
      <c r="T7774" s="278"/>
      <c r="U7774" s="278"/>
      <c r="V7774" s="278"/>
      <c r="W7774" s="278"/>
      <c r="X7774" s="278"/>
      <c r="Y7774" s="278"/>
      <c r="Z7774" s="279"/>
      <c r="AA7774" s="280"/>
      <c r="AB7774" s="278"/>
      <c r="AC7774" s="278"/>
      <c r="AD7774" s="278"/>
      <c r="AE7774" s="278"/>
      <c r="AF7774" s="278"/>
      <c r="AG7774" s="278"/>
      <c r="AH7774" s="278"/>
      <c r="AI7774" s="278"/>
      <c r="AJ7774" s="278"/>
      <c r="AK7774" s="278"/>
      <c r="AL7774" s="278"/>
      <c r="AM7774" s="278"/>
      <c r="AN7774" s="278"/>
      <c r="AO7774" s="278"/>
      <c r="AP7774" s="278"/>
      <c r="AQ7774" s="282" t="s">
        <v>5578</v>
      </c>
      <c r="AR7774" s="286">
        <v>43250</v>
      </c>
      <c r="AS7774" s="278" t="s">
        <v>5581</v>
      </c>
      <c r="AT7774" s="278">
        <v>3069332000</v>
      </c>
      <c r="AU7774" s="278"/>
      <c r="AV7774" s="278"/>
      <c r="AW7774" s="278"/>
      <c r="AX7774" s="278"/>
      <c r="AY7774" s="278"/>
      <c r="AZ7774" s="278"/>
      <c r="BA7774" s="278"/>
      <c r="BB7774" s="278"/>
      <c r="BC7774" s="278"/>
      <c r="BD7774" s="278"/>
      <c r="BE7774" s="278"/>
      <c r="BF7774" s="278"/>
      <c r="BG7774" s="278"/>
      <c r="BH7774" s="278"/>
      <c r="BI7774" s="278"/>
      <c r="BJ7774" s="278"/>
      <c r="BK7774" s="278"/>
      <c r="BL7774" s="278"/>
      <c r="BM7774" s="278"/>
      <c r="BN7774" s="281" t="s">
        <v>6213</v>
      </c>
      <c r="BO7774" s="58" t="str">
        <f t="shared" si="121"/>
        <v>境内资产</v>
      </c>
      <c r="BP7774" s="58" t="str">
        <f>IF(M7774="",VLOOKUP(D7774,Sheet4!$A$1:$B$92,2,0),VLOOKUP(Q7774,Sheet4!$A$1:$B$92,2,0))</f>
        <v>投资性房地产</v>
      </c>
    </row>
    <row r="7775" spans="1:68" ht="15">
      <c r="A7775" s="283" t="s">
        <v>5569</v>
      </c>
      <c r="B7775" s="283" t="s">
        <v>5574</v>
      </c>
      <c r="C7775" s="276" t="s">
        <v>4739</v>
      </c>
      <c r="D7775" s="277" t="s">
        <v>5571</v>
      </c>
      <c r="E7775" s="278"/>
      <c r="F7775" s="278" t="s">
        <v>5575</v>
      </c>
      <c r="G7775" s="278"/>
      <c r="H7775" s="330">
        <v>2400150000</v>
      </c>
      <c r="I7775" s="346">
        <v>2400150000</v>
      </c>
      <c r="J7775" s="278"/>
      <c r="K7775" s="278"/>
      <c r="L7775" s="241" t="s">
        <v>5560</v>
      </c>
      <c r="M7775" s="278"/>
      <c r="N7775" s="278"/>
      <c r="O7775" s="278"/>
      <c r="P7775" s="278"/>
      <c r="Q7775" s="278"/>
      <c r="R7775" s="278"/>
      <c r="S7775" s="278"/>
      <c r="T7775" s="278"/>
      <c r="U7775" s="278"/>
      <c r="V7775" s="278"/>
      <c r="W7775" s="278"/>
      <c r="X7775" s="278"/>
      <c r="Y7775" s="278"/>
      <c r="Z7775" s="279"/>
      <c r="AA7775" s="280"/>
      <c r="AB7775" s="278"/>
      <c r="AC7775" s="278"/>
      <c r="AD7775" s="278"/>
      <c r="AE7775" s="278"/>
      <c r="AF7775" s="278"/>
      <c r="AG7775" s="278"/>
      <c r="AH7775" s="278"/>
      <c r="AI7775" s="278"/>
      <c r="AJ7775" s="278"/>
      <c r="AK7775" s="278"/>
      <c r="AL7775" s="278"/>
      <c r="AM7775" s="278"/>
      <c r="AN7775" s="278"/>
      <c r="AO7775" s="278"/>
      <c r="AP7775" s="278"/>
      <c r="AQ7775" s="285" t="s">
        <v>5579</v>
      </c>
      <c r="AR7775" s="287">
        <v>43250</v>
      </c>
      <c r="AS7775" s="278" t="s">
        <v>5581</v>
      </c>
      <c r="AT7775" s="278">
        <v>2400150000</v>
      </c>
      <c r="AU7775" s="278"/>
      <c r="AV7775" s="278"/>
      <c r="AW7775" s="278"/>
      <c r="AX7775" s="278"/>
      <c r="AY7775" s="278"/>
      <c r="AZ7775" s="278"/>
      <c r="BA7775" s="278"/>
      <c r="BB7775" s="278"/>
      <c r="BC7775" s="278"/>
      <c r="BD7775" s="278"/>
      <c r="BE7775" s="278"/>
      <c r="BF7775" s="278"/>
      <c r="BG7775" s="278"/>
      <c r="BH7775" s="278"/>
      <c r="BI7775" s="278"/>
      <c r="BJ7775" s="278"/>
      <c r="BK7775" s="278"/>
      <c r="BL7775" s="278"/>
      <c r="BM7775" s="278"/>
      <c r="BN7775" s="281" t="s">
        <v>6213</v>
      </c>
      <c r="BO7775" s="58" t="str">
        <f t="shared" si="121"/>
        <v>境内资产</v>
      </c>
      <c r="BP7775" s="58" t="str">
        <f>IF(M7775="",VLOOKUP(D7775,Sheet4!$A$1:$B$92,2,0),VLOOKUP(Q7775,Sheet4!$A$1:$B$92,2,0))</f>
        <v>投资性房地产</v>
      </c>
    </row>
    <row r="7776" spans="1:68" ht="15">
      <c r="A7776" s="284" t="s">
        <v>5570</v>
      </c>
      <c r="B7776" s="284" t="s">
        <v>5576</v>
      </c>
      <c r="C7776" s="276" t="s">
        <v>4739</v>
      </c>
      <c r="D7776" s="277" t="s">
        <v>5571</v>
      </c>
      <c r="E7776" s="278"/>
      <c r="F7776" s="278" t="s">
        <v>5577</v>
      </c>
      <c r="G7776" s="278"/>
      <c r="H7776" s="330">
        <v>5852000000</v>
      </c>
      <c r="I7776" s="346">
        <v>5852000000</v>
      </c>
      <c r="J7776" s="278"/>
      <c r="K7776" s="278"/>
      <c r="L7776" s="241" t="s">
        <v>5560</v>
      </c>
      <c r="M7776" s="278"/>
      <c r="N7776" s="278"/>
      <c r="O7776" s="278"/>
      <c r="P7776" s="278"/>
      <c r="Q7776" s="278"/>
      <c r="R7776" s="278"/>
      <c r="S7776" s="278"/>
      <c r="T7776" s="278"/>
      <c r="U7776" s="278"/>
      <c r="V7776" s="278"/>
      <c r="W7776" s="278"/>
      <c r="X7776" s="278"/>
      <c r="Y7776" s="278"/>
      <c r="Z7776" s="279"/>
      <c r="AA7776" s="280"/>
      <c r="AB7776" s="278"/>
      <c r="AC7776" s="278"/>
      <c r="AD7776" s="278"/>
      <c r="AE7776" s="278"/>
      <c r="AF7776" s="278"/>
      <c r="AG7776" s="278"/>
      <c r="AH7776" s="278"/>
      <c r="AI7776" s="278"/>
      <c r="AJ7776" s="278"/>
      <c r="AK7776" s="278"/>
      <c r="AL7776" s="278"/>
      <c r="AM7776" s="278"/>
      <c r="AN7776" s="278"/>
      <c r="AO7776" s="278"/>
      <c r="AP7776" s="278"/>
      <c r="AQ7776" s="285" t="s">
        <v>5580</v>
      </c>
      <c r="AR7776" s="287">
        <v>43250</v>
      </c>
      <c r="AS7776" s="278" t="s">
        <v>5581</v>
      </c>
      <c r="AT7776" s="278">
        <v>5852000000</v>
      </c>
      <c r="AU7776" s="278"/>
      <c r="AV7776" s="278"/>
      <c r="AW7776" s="278"/>
      <c r="AX7776" s="278"/>
      <c r="AY7776" s="278"/>
      <c r="AZ7776" s="278"/>
      <c r="BA7776" s="278"/>
      <c r="BB7776" s="278"/>
      <c r="BC7776" s="278"/>
      <c r="BD7776" s="278"/>
      <c r="BE7776" s="278"/>
      <c r="BF7776" s="278"/>
      <c r="BG7776" s="278"/>
      <c r="BH7776" s="278"/>
      <c r="BI7776" s="278"/>
      <c r="BJ7776" s="278"/>
      <c r="BK7776" s="278"/>
      <c r="BL7776" s="278"/>
      <c r="BM7776" s="278"/>
      <c r="BN7776" s="281" t="s">
        <v>6213</v>
      </c>
      <c r="BO7776" s="58" t="str">
        <f t="shared" si="121"/>
        <v>境内资产</v>
      </c>
      <c r="BP7776" s="58" t="str">
        <f>IF(M7776="",VLOOKUP(D7776,Sheet4!$A$1:$B$92,2,0),VLOOKUP(Q7776,Sheet4!$A$1:$B$92,2,0))</f>
        <v>投资性房地产</v>
      </c>
    </row>
    <row r="7777" spans="1:68">
      <c r="A7777" s="240" t="s">
        <v>5556</v>
      </c>
      <c r="B7777" s="240" t="s">
        <v>5556</v>
      </c>
      <c r="C7777" s="271" t="s">
        <v>5556</v>
      </c>
      <c r="D7777" s="271" t="s">
        <v>5556</v>
      </c>
      <c r="H7777" s="331">
        <v>102595283.92000006</v>
      </c>
      <c r="I7777" s="331">
        <v>102595283.92000006</v>
      </c>
      <c r="L7777" s="241" t="s">
        <v>5560</v>
      </c>
      <c r="BK7777" s="241" t="s">
        <v>5559</v>
      </c>
      <c r="BL7777">
        <v>3</v>
      </c>
      <c r="BN7777" s="241" t="s">
        <v>5558</v>
      </c>
      <c r="BO7777" s="58" t="str">
        <f t="shared" si="121"/>
        <v>境内资产</v>
      </c>
      <c r="BP7777" s="58">
        <f>IF(M7777="",VLOOKUP(D7777,Sheet4!$A$1:$B$92,2,0),VLOOKUP(Q7777,Sheet4!$A$1:$B$92,2,0))</f>
        <v>0</v>
      </c>
    </row>
    <row r="7778" spans="1:68">
      <c r="A7778" s="240" t="s">
        <v>5556</v>
      </c>
      <c r="B7778" s="240" t="s">
        <v>5556</v>
      </c>
      <c r="C7778" s="271" t="s">
        <v>5556</v>
      </c>
      <c r="D7778" s="271" t="s">
        <v>5556</v>
      </c>
      <c r="H7778" s="331">
        <v>23182.520000000044</v>
      </c>
      <c r="I7778" s="331">
        <v>23182.520000000044</v>
      </c>
      <c r="L7778" s="241" t="s">
        <v>5560</v>
      </c>
      <c r="BK7778" s="241" t="s">
        <v>5559</v>
      </c>
      <c r="BL7778">
        <v>9</v>
      </c>
      <c r="BN7778" s="241" t="s">
        <v>5558</v>
      </c>
      <c r="BO7778" s="58" t="str">
        <f t="shared" si="121"/>
        <v>境内资产</v>
      </c>
      <c r="BP7778" s="58">
        <f>IF(M7778="",VLOOKUP(D7778,Sheet4!$A$1:$B$92,2,0),VLOOKUP(Q7778,Sheet4!$A$1:$B$92,2,0))</f>
        <v>0</v>
      </c>
    </row>
    <row r="7779" spans="1:68">
      <c r="A7779" s="240" t="s">
        <v>5556</v>
      </c>
      <c r="B7779" s="240" t="s">
        <v>5556</v>
      </c>
      <c r="C7779" s="271" t="s">
        <v>5556</v>
      </c>
      <c r="D7779" s="271" t="s">
        <v>5556</v>
      </c>
      <c r="H7779" s="331">
        <v>140430.82000000004</v>
      </c>
      <c r="I7779" s="331">
        <v>140430.82000000004</v>
      </c>
      <c r="L7779" s="241" t="s">
        <v>5560</v>
      </c>
      <c r="BK7779" s="241" t="s">
        <v>5559</v>
      </c>
      <c r="BL7779">
        <v>15</v>
      </c>
      <c r="BN7779" s="241" t="s">
        <v>5558</v>
      </c>
      <c r="BO7779" s="58" t="str">
        <f t="shared" si="121"/>
        <v>境内资产</v>
      </c>
      <c r="BP7779" s="58">
        <f>IF(M7779="",VLOOKUP(D7779,Sheet4!$A$1:$B$92,2,0),VLOOKUP(Q7779,Sheet4!$A$1:$B$92,2,0))</f>
        <v>0</v>
      </c>
    </row>
    <row r="7780" spans="1:68">
      <c r="A7780" s="240" t="s">
        <v>5561</v>
      </c>
      <c r="B7780" s="240" t="s">
        <v>5561</v>
      </c>
      <c r="C7780" s="272" t="s">
        <v>4541</v>
      </c>
      <c r="D7780" s="273" t="s">
        <v>4542</v>
      </c>
      <c r="H7780" s="331">
        <v>1579812.5</v>
      </c>
      <c r="I7780" s="331">
        <v>1579812.5</v>
      </c>
      <c r="L7780" s="241" t="s">
        <v>5560</v>
      </c>
      <c r="BL7780" s="241" t="s">
        <v>5557</v>
      </c>
      <c r="BN7780" s="241" t="s">
        <v>5558</v>
      </c>
      <c r="BO7780" s="58" t="str">
        <f t="shared" si="121"/>
        <v>境内资产</v>
      </c>
      <c r="BP7780" s="58">
        <f>IF(M7780="",VLOOKUP(D7780,Sheet4!$A$1:$B$92,2,0),VLOOKUP(Q7780,Sheet4!$A$1:$B$92,2,0))</f>
        <v>0</v>
      </c>
    </row>
    <row r="7781" spans="1:68">
      <c r="A7781" s="36" t="s">
        <v>5562</v>
      </c>
      <c r="B7781" s="36" t="s">
        <v>5562</v>
      </c>
      <c r="C7781" s="274" t="s">
        <v>5563</v>
      </c>
      <c r="D7781" s="274" t="s">
        <v>5553</v>
      </c>
      <c r="H7781" s="332">
        <v>2291000</v>
      </c>
      <c r="I7781" s="332">
        <v>2291000</v>
      </c>
      <c r="L7781" s="241" t="s">
        <v>5564</v>
      </c>
      <c r="BK7781" s="241" t="s">
        <v>5559</v>
      </c>
      <c r="BL7781">
        <v>3</v>
      </c>
      <c r="BN7781" s="241" t="s">
        <v>5558</v>
      </c>
      <c r="BO7781" s="58" t="str">
        <f t="shared" si="121"/>
        <v>境内资产</v>
      </c>
      <c r="BP7781" s="58">
        <f>IF(M7781="",VLOOKUP(D7781,Sheet4!$A$1:$B$92,2,0),VLOOKUP(Q7781,Sheet4!$A$1:$B$92,2,0))</f>
        <v>0</v>
      </c>
    </row>
    <row r="7782" spans="1:68">
      <c r="A7782" s="36" t="s">
        <v>5562</v>
      </c>
      <c r="B7782" s="36" t="s">
        <v>5562</v>
      </c>
      <c r="C7782" s="274" t="s">
        <v>5563</v>
      </c>
      <c r="D7782" s="274" t="s">
        <v>5553</v>
      </c>
      <c r="H7782" s="332">
        <v>6000</v>
      </c>
      <c r="I7782" s="332">
        <v>6000</v>
      </c>
      <c r="L7782" s="241" t="s">
        <v>5564</v>
      </c>
      <c r="BK7782" s="241" t="s">
        <v>5559</v>
      </c>
      <c r="BL7782">
        <v>9</v>
      </c>
      <c r="BN7782" s="241" t="s">
        <v>5558</v>
      </c>
      <c r="BO7782" s="58" t="str">
        <f t="shared" si="121"/>
        <v>境内资产</v>
      </c>
      <c r="BP7782" s="58">
        <f>IF(M7782="",VLOOKUP(D7782,Sheet4!$A$1:$B$92,2,0),VLOOKUP(Q7782,Sheet4!$A$1:$B$92,2,0))</f>
        <v>0</v>
      </c>
    </row>
    <row r="7783" spans="1:68">
      <c r="A7783" s="274" t="s">
        <v>5555</v>
      </c>
      <c r="B7783" s="274" t="s">
        <v>5555</v>
      </c>
      <c r="C7783" s="274" t="s">
        <v>5563</v>
      </c>
      <c r="D7783" s="274" t="s">
        <v>5555</v>
      </c>
      <c r="H7783" s="333">
        <v>17332671.73</v>
      </c>
      <c r="I7783" s="333">
        <v>17332671.73</v>
      </c>
      <c r="L7783" s="241" t="s">
        <v>5560</v>
      </c>
      <c r="BL7783">
        <v>3</v>
      </c>
      <c r="BN7783" s="241" t="s">
        <v>5558</v>
      </c>
      <c r="BO7783" s="58" t="str">
        <f t="shared" si="121"/>
        <v>境内资产</v>
      </c>
      <c r="BP7783" s="58">
        <f>IF(M7783="",VLOOKUP(D7783,Sheet4!$A$1:$B$92,2,0),VLOOKUP(Q7783,Sheet4!$A$1:$B$92,2,0))</f>
        <v>0</v>
      </c>
    </row>
    <row r="7784" spans="1:68">
      <c r="A7784" s="274" t="s">
        <v>5555</v>
      </c>
      <c r="B7784" s="274" t="s">
        <v>5555</v>
      </c>
      <c r="C7784" s="274" t="s">
        <v>5563</v>
      </c>
      <c r="D7784" s="274" t="s">
        <v>5555</v>
      </c>
      <c r="H7784" s="333">
        <v>17484628.23</v>
      </c>
      <c r="I7784" s="333">
        <v>17484628.23</v>
      </c>
      <c r="L7784" s="241" t="s">
        <v>5560</v>
      </c>
      <c r="BL7784">
        <v>9</v>
      </c>
      <c r="BN7784" s="241" t="s">
        <v>5558</v>
      </c>
      <c r="BO7784" s="58" t="str">
        <f t="shared" si="121"/>
        <v>境内资产</v>
      </c>
      <c r="BP7784" s="58">
        <f>IF(M7784="",VLOOKUP(D7784,Sheet4!$A$1:$B$92,2,0),VLOOKUP(Q7784,Sheet4!$A$1:$B$92,2,0))</f>
        <v>0</v>
      </c>
    </row>
    <row r="7785" spans="1:68">
      <c r="A7785" s="274" t="s">
        <v>5555</v>
      </c>
      <c r="B7785" s="274" t="s">
        <v>5555</v>
      </c>
      <c r="C7785" s="274" t="s">
        <v>5563</v>
      </c>
      <c r="D7785" s="274" t="s">
        <v>5555</v>
      </c>
      <c r="H7785" s="333">
        <v>140978401.11999986</v>
      </c>
      <c r="I7785" s="333">
        <v>140978401.11999986</v>
      </c>
      <c r="L7785" s="241" t="s">
        <v>5560</v>
      </c>
      <c r="BL7785">
        <v>15</v>
      </c>
      <c r="BN7785" s="241" t="s">
        <v>5558</v>
      </c>
      <c r="BO7785" s="58" t="str">
        <f t="shared" si="121"/>
        <v>境内资产</v>
      </c>
      <c r="BP7785" s="58">
        <f>IF(M7785="",VLOOKUP(D7785,Sheet4!$A$1:$B$92,2,0),VLOOKUP(Q7785,Sheet4!$A$1:$B$92,2,0))</f>
        <v>0</v>
      </c>
    </row>
    <row r="7786" spans="1:68">
      <c r="A7786" s="274" t="s">
        <v>5555</v>
      </c>
      <c r="B7786" s="274" t="s">
        <v>5555</v>
      </c>
      <c r="C7786" s="274" t="s">
        <v>5563</v>
      </c>
      <c r="D7786" s="274" t="s">
        <v>5555</v>
      </c>
      <c r="H7786" s="333">
        <v>374924375.33269912</v>
      </c>
      <c r="I7786" s="333">
        <v>374924375.33269912</v>
      </c>
      <c r="L7786" s="241" t="s">
        <v>5560</v>
      </c>
      <c r="BL7786">
        <v>21</v>
      </c>
      <c r="BN7786" s="241" t="s">
        <v>5558</v>
      </c>
      <c r="BO7786" s="58" t="str">
        <f t="shared" si="121"/>
        <v>境内资产</v>
      </c>
      <c r="BP7786" s="58">
        <f>IF(M7786="",VLOOKUP(D7786,Sheet4!$A$1:$B$92,2,0),VLOOKUP(Q7786,Sheet4!$A$1:$B$92,2,0))</f>
        <v>0</v>
      </c>
    </row>
    <row r="7787" spans="1:68">
      <c r="A7787" s="240" t="s">
        <v>5565</v>
      </c>
      <c r="B7787" s="240" t="s">
        <v>5565</v>
      </c>
      <c r="C7787" s="240" t="s">
        <v>5565</v>
      </c>
      <c r="D7787" s="240" t="s">
        <v>5565</v>
      </c>
      <c r="H7787" s="334">
        <v>7807797.21</v>
      </c>
      <c r="I7787" s="334">
        <v>7807797.21</v>
      </c>
      <c r="L7787" s="241" t="s">
        <v>5560</v>
      </c>
      <c r="BM7787" s="275" t="s">
        <v>5566</v>
      </c>
      <c r="BN7787" s="241" t="s">
        <v>5558</v>
      </c>
      <c r="BO7787" s="58" t="str">
        <f t="shared" si="121"/>
        <v>境内资产</v>
      </c>
      <c r="BP7787" s="58">
        <f>IF(M7787="",VLOOKUP(D7787,Sheet4!$A$1:$B$92,2,0),VLOOKUP(Q7787,Sheet4!$A$1:$B$92,2,0))</f>
        <v>0</v>
      </c>
    </row>
    <row r="7788" spans="1:68">
      <c r="A7788" s="240" t="s">
        <v>5565</v>
      </c>
      <c r="B7788" s="240" t="s">
        <v>5565</v>
      </c>
      <c r="C7788" s="240" t="s">
        <v>5565</v>
      </c>
      <c r="D7788" s="240" t="s">
        <v>5565</v>
      </c>
      <c r="H7788" s="334">
        <v>678291475.00999999</v>
      </c>
      <c r="I7788" s="334">
        <v>678291475.00999999</v>
      </c>
      <c r="L7788" s="241" t="s">
        <v>5564</v>
      </c>
      <c r="BM7788" s="275" t="s">
        <v>5567</v>
      </c>
      <c r="BN7788" s="241" t="s">
        <v>5558</v>
      </c>
      <c r="BO7788" s="58" t="str">
        <f t="shared" si="121"/>
        <v>境内资产</v>
      </c>
      <c r="BP7788" s="58">
        <f>IF(M7788="",VLOOKUP(D7788,Sheet4!$A$1:$B$92,2,0),VLOOKUP(Q7788,Sheet4!$A$1:$B$92,2,0))</f>
        <v>0</v>
      </c>
    </row>
    <row r="7789" spans="1:68">
      <c r="A7789" s="288" t="s">
        <v>5582</v>
      </c>
      <c r="B7789" s="288" t="s">
        <v>5582</v>
      </c>
      <c r="C7789" s="274" t="s">
        <v>821</v>
      </c>
      <c r="D7789" s="274" t="s">
        <v>5615</v>
      </c>
      <c r="F7789" t="s">
        <v>1361</v>
      </c>
      <c r="H7789" s="343">
        <v>100000000</v>
      </c>
      <c r="I7789" s="333">
        <v>100000000</v>
      </c>
      <c r="J7789" s="289">
        <v>15114307.220000003</v>
      </c>
      <c r="L7789" t="s">
        <v>4487</v>
      </c>
      <c r="AW7789" t="s">
        <v>244</v>
      </c>
      <c r="AX7789" s="290">
        <v>0.1575</v>
      </c>
      <c r="BN7789" s="241" t="s">
        <v>5629</v>
      </c>
      <c r="BO7789" s="58" t="str">
        <f t="shared" si="121"/>
        <v>境内资产</v>
      </c>
      <c r="BP7789" s="58" t="str">
        <f>IF(M7789="",VLOOKUP(D7789,Sheet4!$A$1:$B$92,2,0),VLOOKUP(Q7789,Sheet4!$A$1:$B$92,2,0))</f>
        <v>定期存款</v>
      </c>
    </row>
    <row r="7790" spans="1:68">
      <c r="A7790" s="288" t="s">
        <v>5582</v>
      </c>
      <c r="B7790" s="288" t="s">
        <v>5582</v>
      </c>
      <c r="C7790" s="274" t="s">
        <v>821</v>
      </c>
      <c r="D7790" s="274" t="s">
        <v>5615</v>
      </c>
      <c r="F7790" t="s">
        <v>1361</v>
      </c>
      <c r="H7790" s="343">
        <v>630000000</v>
      </c>
      <c r="I7790" s="333">
        <v>630000000</v>
      </c>
      <c r="J7790" s="289">
        <v>7280000</v>
      </c>
      <c r="L7790" t="s">
        <v>4487</v>
      </c>
      <c r="AW7790" t="s">
        <v>244</v>
      </c>
      <c r="AX7790" s="290">
        <v>0.1575</v>
      </c>
      <c r="BN7790" s="241" t="s">
        <v>5629</v>
      </c>
      <c r="BO7790" s="58" t="str">
        <f t="shared" si="121"/>
        <v>境内资产</v>
      </c>
      <c r="BP7790" s="58" t="str">
        <f>IF(M7790="",VLOOKUP(D7790,Sheet4!$A$1:$B$92,2,0),VLOOKUP(Q7790,Sheet4!$A$1:$B$92,2,0))</f>
        <v>定期存款</v>
      </c>
    </row>
    <row r="7791" spans="1:68">
      <c r="A7791" s="288" t="s">
        <v>5583</v>
      </c>
      <c r="B7791" s="288" t="s">
        <v>5583</v>
      </c>
      <c r="C7791" s="274" t="s">
        <v>821</v>
      </c>
      <c r="D7791" s="274" t="s">
        <v>5615</v>
      </c>
      <c r="F7791" t="s">
        <v>1043</v>
      </c>
      <c r="H7791" s="343">
        <v>270000000</v>
      </c>
      <c r="I7791" s="333">
        <v>270000000</v>
      </c>
      <c r="J7791" s="289">
        <v>3382500</v>
      </c>
      <c r="L7791" t="s">
        <v>4487</v>
      </c>
      <c r="AW7791" t="s">
        <v>2412</v>
      </c>
      <c r="AX7791" s="290">
        <v>0.13419999999999999</v>
      </c>
      <c r="BN7791" s="241" t="s">
        <v>5629</v>
      </c>
      <c r="BO7791" s="58" t="str">
        <f t="shared" si="121"/>
        <v>境内资产</v>
      </c>
      <c r="BP7791" s="58" t="str">
        <f>IF(M7791="",VLOOKUP(D7791,Sheet4!$A$1:$B$92,2,0),VLOOKUP(Q7791,Sheet4!$A$1:$B$92,2,0))</f>
        <v>定期存款</v>
      </c>
    </row>
    <row r="7792" spans="1:68">
      <c r="A7792" s="288" t="s">
        <v>5584</v>
      </c>
      <c r="B7792" s="288" t="s">
        <v>5584</v>
      </c>
      <c r="C7792" s="274" t="s">
        <v>821</v>
      </c>
      <c r="D7792" s="274" t="s">
        <v>5615</v>
      </c>
      <c r="F7792" t="s">
        <v>5616</v>
      </c>
      <c r="H7792" s="343">
        <v>660000000</v>
      </c>
      <c r="I7792" s="333">
        <v>660000000</v>
      </c>
      <c r="J7792" s="289">
        <v>33036667.910000008</v>
      </c>
      <c r="L7792" t="s">
        <v>4487</v>
      </c>
      <c r="AW7792" t="s">
        <v>663</v>
      </c>
      <c r="AX7792" s="290">
        <v>0.12279999999999999</v>
      </c>
      <c r="BN7792" s="241" t="s">
        <v>5629</v>
      </c>
      <c r="BO7792" s="58" t="str">
        <f t="shared" si="121"/>
        <v>境内资产</v>
      </c>
      <c r="BP7792" s="58" t="str">
        <f>IF(M7792="",VLOOKUP(D7792,Sheet4!$A$1:$B$92,2,0),VLOOKUP(Q7792,Sheet4!$A$1:$B$92,2,0))</f>
        <v>定期存款</v>
      </c>
    </row>
    <row r="7793" spans="1:68">
      <c r="A7793" s="288" t="s">
        <v>5584</v>
      </c>
      <c r="B7793" s="288" t="s">
        <v>5584</v>
      </c>
      <c r="C7793" s="274" t="s">
        <v>821</v>
      </c>
      <c r="D7793" s="274" t="s">
        <v>5615</v>
      </c>
      <c r="F7793" t="s">
        <v>5616</v>
      </c>
      <c r="H7793" s="343">
        <v>300000000</v>
      </c>
      <c r="I7793" s="333">
        <v>300000000</v>
      </c>
      <c r="J7793" s="289">
        <v>14972501.239999998</v>
      </c>
      <c r="L7793" t="s">
        <v>4487</v>
      </c>
      <c r="AW7793" t="s">
        <v>663</v>
      </c>
      <c r="AX7793" s="290">
        <v>0.12279999999999999</v>
      </c>
      <c r="BN7793" s="241" t="s">
        <v>5629</v>
      </c>
      <c r="BO7793" s="58" t="str">
        <f t="shared" si="121"/>
        <v>境内资产</v>
      </c>
      <c r="BP7793" s="58" t="str">
        <f>IF(M7793="",VLOOKUP(D7793,Sheet4!$A$1:$B$92,2,0),VLOOKUP(Q7793,Sheet4!$A$1:$B$92,2,0))</f>
        <v>定期存款</v>
      </c>
    </row>
    <row r="7794" spans="1:68">
      <c r="A7794" s="288" t="s">
        <v>5584</v>
      </c>
      <c r="B7794" s="288" t="s">
        <v>5584</v>
      </c>
      <c r="C7794" s="274" t="s">
        <v>821</v>
      </c>
      <c r="D7794" s="274" t="s">
        <v>5615</v>
      </c>
      <c r="F7794" t="s">
        <v>5616</v>
      </c>
      <c r="H7794" s="343">
        <v>160000000</v>
      </c>
      <c r="I7794" s="333">
        <v>160000000</v>
      </c>
      <c r="J7794" s="289">
        <v>25848334.580000006</v>
      </c>
      <c r="L7794" t="s">
        <v>4487</v>
      </c>
      <c r="AW7794" t="s">
        <v>663</v>
      </c>
      <c r="AX7794" s="290">
        <v>0.12279999999999999</v>
      </c>
      <c r="BN7794" s="241" t="s">
        <v>5629</v>
      </c>
      <c r="BO7794" s="58" t="str">
        <f t="shared" si="121"/>
        <v>境内资产</v>
      </c>
      <c r="BP7794" s="58" t="str">
        <f>IF(M7794="",VLOOKUP(D7794,Sheet4!$A$1:$B$92,2,0),VLOOKUP(Q7794,Sheet4!$A$1:$B$92,2,0))</f>
        <v>定期存款</v>
      </c>
    </row>
    <row r="7795" spans="1:68">
      <c r="A7795" s="288" t="s">
        <v>5584</v>
      </c>
      <c r="B7795" s="288" t="s">
        <v>5584</v>
      </c>
      <c r="C7795" s="274" t="s">
        <v>821</v>
      </c>
      <c r="D7795" s="274" t="s">
        <v>5615</v>
      </c>
      <c r="F7795" t="s">
        <v>5616</v>
      </c>
      <c r="H7795" s="344">
        <v>40000000</v>
      </c>
      <c r="I7795" s="333">
        <v>40000000</v>
      </c>
      <c r="J7795" s="289">
        <v>6424167.9099999983</v>
      </c>
      <c r="L7795" t="s">
        <v>4487</v>
      </c>
      <c r="AW7795" t="s">
        <v>663</v>
      </c>
      <c r="AX7795" s="290">
        <v>0.12279999999999999</v>
      </c>
      <c r="BN7795" s="241" t="s">
        <v>5629</v>
      </c>
      <c r="BO7795" s="58" t="str">
        <f t="shared" si="121"/>
        <v>境内资产</v>
      </c>
      <c r="BP7795" s="58" t="str">
        <f>IF(M7795="",VLOOKUP(D7795,Sheet4!$A$1:$B$92,2,0),VLOOKUP(Q7795,Sheet4!$A$1:$B$92,2,0))</f>
        <v>定期存款</v>
      </c>
    </row>
    <row r="7796" spans="1:68">
      <c r="A7796" s="288" t="s">
        <v>5585</v>
      </c>
      <c r="B7796" s="288" t="s">
        <v>5585</v>
      </c>
      <c r="C7796" s="274" t="s">
        <v>821</v>
      </c>
      <c r="D7796" s="274" t="s">
        <v>5615</v>
      </c>
      <c r="F7796" t="s">
        <v>5617</v>
      </c>
      <c r="H7796" s="344">
        <v>220000000</v>
      </c>
      <c r="I7796" s="333">
        <v>220000000</v>
      </c>
      <c r="J7796" s="289">
        <v>11673809.08</v>
      </c>
      <c r="L7796" t="s">
        <v>4487</v>
      </c>
      <c r="AW7796" t="s">
        <v>663</v>
      </c>
      <c r="AX7796" s="290">
        <v>0.1208</v>
      </c>
      <c r="BN7796" s="241" t="s">
        <v>5629</v>
      </c>
      <c r="BO7796" s="58" t="str">
        <f t="shared" si="121"/>
        <v>境内资产</v>
      </c>
      <c r="BP7796" s="58" t="str">
        <f>IF(M7796="",VLOOKUP(D7796,Sheet4!$A$1:$B$92,2,0),VLOOKUP(Q7796,Sheet4!$A$1:$B$92,2,0))</f>
        <v>定期存款</v>
      </c>
    </row>
    <row r="7797" spans="1:68">
      <c r="A7797" s="288" t="s">
        <v>5585</v>
      </c>
      <c r="B7797" s="288" t="s">
        <v>5585</v>
      </c>
      <c r="C7797" s="274" t="s">
        <v>821</v>
      </c>
      <c r="D7797" s="274" t="s">
        <v>5615</v>
      </c>
      <c r="F7797" t="s">
        <v>5617</v>
      </c>
      <c r="H7797" s="344">
        <v>60000000</v>
      </c>
      <c r="I7797" s="333">
        <v>60000000</v>
      </c>
      <c r="J7797" s="289">
        <v>3135001.5</v>
      </c>
      <c r="L7797" t="s">
        <v>4487</v>
      </c>
      <c r="AW7797" t="s">
        <v>663</v>
      </c>
      <c r="AX7797" s="290">
        <v>0.1208</v>
      </c>
      <c r="BN7797" s="241" t="s">
        <v>5629</v>
      </c>
      <c r="BO7797" s="58" t="str">
        <f t="shared" si="121"/>
        <v>境内资产</v>
      </c>
      <c r="BP7797" s="58" t="str">
        <f>IF(M7797="",VLOOKUP(D7797,Sheet4!$A$1:$B$92,2,0),VLOOKUP(Q7797,Sheet4!$A$1:$B$92,2,0))</f>
        <v>定期存款</v>
      </c>
    </row>
    <row r="7798" spans="1:68">
      <c r="A7798" s="288" t="s">
        <v>5585</v>
      </c>
      <c r="B7798" s="288" t="s">
        <v>5585</v>
      </c>
      <c r="C7798" s="274" t="s">
        <v>821</v>
      </c>
      <c r="D7798" s="274" t="s">
        <v>5615</v>
      </c>
      <c r="F7798" t="s">
        <v>5617</v>
      </c>
      <c r="H7798" s="344">
        <v>200000000</v>
      </c>
      <c r="I7798" s="333">
        <v>200000000</v>
      </c>
      <c r="J7798" s="289">
        <v>7941999.2400000002</v>
      </c>
      <c r="L7798" t="s">
        <v>4487</v>
      </c>
      <c r="AW7798" t="s">
        <v>663</v>
      </c>
      <c r="AX7798" s="290">
        <v>0.1208</v>
      </c>
      <c r="BN7798" s="241" t="s">
        <v>5629</v>
      </c>
      <c r="BO7798" s="58" t="str">
        <f t="shared" si="121"/>
        <v>境内资产</v>
      </c>
      <c r="BP7798" s="58" t="str">
        <f>IF(M7798="",VLOOKUP(D7798,Sheet4!$A$1:$B$92,2,0),VLOOKUP(Q7798,Sheet4!$A$1:$B$92,2,0))</f>
        <v>定期存款</v>
      </c>
    </row>
    <row r="7799" spans="1:68">
      <c r="A7799" s="288" t="s">
        <v>5586</v>
      </c>
      <c r="B7799" s="288" t="s">
        <v>5586</v>
      </c>
      <c r="C7799" s="274" t="s">
        <v>821</v>
      </c>
      <c r="D7799" s="274" t="s">
        <v>5615</v>
      </c>
      <c r="F7799" t="s">
        <v>5618</v>
      </c>
      <c r="H7799" s="344">
        <v>90000000</v>
      </c>
      <c r="I7799" s="333">
        <v>90000000</v>
      </c>
      <c r="J7799" s="289">
        <v>2503478.12</v>
      </c>
      <c r="L7799" t="s">
        <v>4487</v>
      </c>
      <c r="AW7799" t="s">
        <v>663</v>
      </c>
      <c r="AX7799" s="290">
        <v>0.13449999999999998</v>
      </c>
      <c r="BN7799" s="241" t="s">
        <v>5629</v>
      </c>
      <c r="BO7799" s="58" t="str">
        <f t="shared" si="121"/>
        <v>境内资产</v>
      </c>
      <c r="BP7799" s="58" t="str">
        <f>IF(M7799="",VLOOKUP(D7799,Sheet4!$A$1:$B$92,2,0),VLOOKUP(Q7799,Sheet4!$A$1:$B$92,2,0))</f>
        <v>定期存款</v>
      </c>
    </row>
    <row r="7800" spans="1:68">
      <c r="A7800" s="288" t="s">
        <v>5586</v>
      </c>
      <c r="B7800" s="288" t="s">
        <v>5586</v>
      </c>
      <c r="C7800" s="274" t="s">
        <v>821</v>
      </c>
      <c r="D7800" s="274" t="s">
        <v>5615</v>
      </c>
      <c r="F7800" t="s">
        <v>5618</v>
      </c>
      <c r="H7800" s="344">
        <v>50000000</v>
      </c>
      <c r="I7800" s="333">
        <v>50000000</v>
      </c>
      <c r="J7800" s="289">
        <v>1385957.85</v>
      </c>
      <c r="L7800" t="s">
        <v>4487</v>
      </c>
      <c r="AW7800" t="s">
        <v>663</v>
      </c>
      <c r="AX7800" s="290">
        <v>0.13449999999999998</v>
      </c>
      <c r="BN7800" s="241" t="s">
        <v>5629</v>
      </c>
      <c r="BO7800" s="58" t="str">
        <f t="shared" si="121"/>
        <v>境内资产</v>
      </c>
      <c r="BP7800" s="58" t="str">
        <f>IF(M7800="",VLOOKUP(D7800,Sheet4!$A$1:$B$92,2,0),VLOOKUP(Q7800,Sheet4!$A$1:$B$92,2,0))</f>
        <v>定期存款</v>
      </c>
    </row>
    <row r="7801" spans="1:68">
      <c r="A7801" s="288" t="s">
        <v>5587</v>
      </c>
      <c r="B7801" s="288" t="s">
        <v>5587</v>
      </c>
      <c r="C7801" s="274" t="s">
        <v>821</v>
      </c>
      <c r="D7801" s="274" t="s">
        <v>5615</v>
      </c>
      <c r="F7801" t="s">
        <v>5619</v>
      </c>
      <c r="H7801" s="343">
        <v>654000000</v>
      </c>
      <c r="I7801" s="333">
        <v>654000000</v>
      </c>
      <c r="J7801" s="289">
        <v>7783508.0799999963</v>
      </c>
      <c r="L7801" t="s">
        <v>4489</v>
      </c>
      <c r="AW7801" t="s">
        <v>5630</v>
      </c>
      <c r="AX7801" s="290">
        <v>0.14319999999999999</v>
      </c>
      <c r="BN7801" s="241" t="s">
        <v>5629</v>
      </c>
      <c r="BO7801" s="58" t="str">
        <f t="shared" si="121"/>
        <v>境内资产</v>
      </c>
      <c r="BP7801" s="58" t="str">
        <f>IF(M7801="",VLOOKUP(D7801,Sheet4!$A$1:$B$92,2,0),VLOOKUP(Q7801,Sheet4!$A$1:$B$92,2,0))</f>
        <v>定期存款</v>
      </c>
    </row>
    <row r="7802" spans="1:68">
      <c r="A7802" s="288" t="s">
        <v>5587</v>
      </c>
      <c r="B7802" s="288" t="s">
        <v>5587</v>
      </c>
      <c r="C7802" s="274" t="s">
        <v>821</v>
      </c>
      <c r="D7802" s="274" t="s">
        <v>5615</v>
      </c>
      <c r="F7802" t="s">
        <v>5619</v>
      </c>
      <c r="H7802" s="343">
        <v>76000000</v>
      </c>
      <c r="I7802" s="333">
        <v>76000000</v>
      </c>
      <c r="J7802" s="289">
        <v>849353.09999999974</v>
      </c>
      <c r="L7802" t="s">
        <v>4489</v>
      </c>
      <c r="AW7802" t="s">
        <v>5630</v>
      </c>
      <c r="AX7802" s="290">
        <v>0.14319999999999999</v>
      </c>
      <c r="BN7802" s="241" t="s">
        <v>5629</v>
      </c>
      <c r="BO7802" s="58" t="str">
        <f t="shared" si="121"/>
        <v>境内资产</v>
      </c>
      <c r="BP7802" s="58" t="str">
        <f>IF(M7802="",VLOOKUP(D7802,Sheet4!$A$1:$B$92,2,0),VLOOKUP(Q7802,Sheet4!$A$1:$B$92,2,0))</f>
        <v>定期存款</v>
      </c>
    </row>
    <row r="7803" spans="1:68">
      <c r="A7803" s="288" t="s">
        <v>5587</v>
      </c>
      <c r="B7803" s="288" t="s">
        <v>5587</v>
      </c>
      <c r="C7803" s="274" t="s">
        <v>821</v>
      </c>
      <c r="D7803" s="274" t="s">
        <v>5615</v>
      </c>
      <c r="F7803" t="s">
        <v>5619</v>
      </c>
      <c r="H7803" s="343">
        <v>1400000000</v>
      </c>
      <c r="I7803" s="333">
        <v>1400000000</v>
      </c>
      <c r="J7803" s="289">
        <v>12801249.739999998</v>
      </c>
      <c r="L7803" t="s">
        <v>4489</v>
      </c>
      <c r="AW7803" t="s">
        <v>5630</v>
      </c>
      <c r="AX7803" s="290">
        <v>0.14319999999999999</v>
      </c>
      <c r="BN7803" s="241" t="s">
        <v>5629</v>
      </c>
      <c r="BO7803" s="58" t="str">
        <f t="shared" si="121"/>
        <v>境内资产</v>
      </c>
      <c r="BP7803" s="58" t="str">
        <f>IF(M7803="",VLOOKUP(D7803,Sheet4!$A$1:$B$92,2,0),VLOOKUP(Q7803,Sheet4!$A$1:$B$92,2,0))</f>
        <v>定期存款</v>
      </c>
    </row>
    <row r="7804" spans="1:68">
      <c r="A7804" s="288" t="s">
        <v>5587</v>
      </c>
      <c r="B7804" s="288" t="s">
        <v>5587</v>
      </c>
      <c r="C7804" s="274" t="s">
        <v>821</v>
      </c>
      <c r="D7804" s="274" t="s">
        <v>5615</v>
      </c>
      <c r="F7804" t="s">
        <v>5619</v>
      </c>
      <c r="H7804" s="343">
        <v>300000000</v>
      </c>
      <c r="I7804" s="333">
        <v>300000000</v>
      </c>
      <c r="J7804" s="289">
        <v>2351250.17</v>
      </c>
      <c r="L7804" t="s">
        <v>4489</v>
      </c>
      <c r="AW7804" t="s">
        <v>5630</v>
      </c>
      <c r="AX7804" s="290">
        <v>0.14319999999999999</v>
      </c>
      <c r="BN7804" s="241" t="s">
        <v>5629</v>
      </c>
      <c r="BO7804" s="58" t="str">
        <f t="shared" si="121"/>
        <v>境内资产</v>
      </c>
      <c r="BP7804" s="58" t="str">
        <f>IF(M7804="",VLOOKUP(D7804,Sheet4!$A$1:$B$92,2,0),VLOOKUP(Q7804,Sheet4!$A$1:$B$92,2,0))</f>
        <v>定期存款</v>
      </c>
    </row>
    <row r="7805" spans="1:68">
      <c r="A7805" s="288" t="s">
        <v>5587</v>
      </c>
      <c r="B7805" s="288" t="s">
        <v>5587</v>
      </c>
      <c r="C7805" s="274" t="s">
        <v>821</v>
      </c>
      <c r="D7805" s="274" t="s">
        <v>5615</v>
      </c>
      <c r="F7805" t="s">
        <v>5619</v>
      </c>
      <c r="H7805" s="343">
        <v>300000000</v>
      </c>
      <c r="I7805" s="333">
        <v>300000000</v>
      </c>
      <c r="J7805" s="289">
        <v>2351250.1800000002</v>
      </c>
      <c r="L7805" t="s">
        <v>4487</v>
      </c>
      <c r="AW7805" t="s">
        <v>5630</v>
      </c>
      <c r="AX7805" s="290">
        <v>0.14319999999999999</v>
      </c>
      <c r="BN7805" s="241" t="s">
        <v>5629</v>
      </c>
      <c r="BO7805" s="58" t="str">
        <f t="shared" si="121"/>
        <v>境内资产</v>
      </c>
      <c r="BP7805" s="58" t="str">
        <f>IF(M7805="",VLOOKUP(D7805,Sheet4!$A$1:$B$92,2,0),VLOOKUP(Q7805,Sheet4!$A$1:$B$92,2,0))</f>
        <v>定期存款</v>
      </c>
    </row>
    <row r="7806" spans="1:68">
      <c r="A7806" s="288" t="s">
        <v>5587</v>
      </c>
      <c r="B7806" s="288" t="s">
        <v>5587</v>
      </c>
      <c r="C7806" s="274" t="s">
        <v>821</v>
      </c>
      <c r="D7806" s="274" t="s">
        <v>5615</v>
      </c>
      <c r="F7806" t="s">
        <v>5619</v>
      </c>
      <c r="H7806" s="344">
        <v>180000000</v>
      </c>
      <c r="I7806" s="333">
        <v>180000000</v>
      </c>
      <c r="J7806" s="289">
        <v>1410750</v>
      </c>
      <c r="L7806" t="s">
        <v>4489</v>
      </c>
      <c r="AW7806" t="s">
        <v>5630</v>
      </c>
      <c r="AX7806" s="290">
        <v>0.14319999999999999</v>
      </c>
      <c r="BN7806" s="241" t="s">
        <v>5629</v>
      </c>
      <c r="BO7806" s="58" t="str">
        <f t="shared" si="121"/>
        <v>境内资产</v>
      </c>
      <c r="BP7806" s="58" t="str">
        <f>IF(M7806="",VLOOKUP(D7806,Sheet4!$A$1:$B$92,2,0),VLOOKUP(Q7806,Sheet4!$A$1:$B$92,2,0))</f>
        <v>定期存款</v>
      </c>
    </row>
    <row r="7807" spans="1:68">
      <c r="A7807" s="288" t="s">
        <v>5587</v>
      </c>
      <c r="B7807" s="288" t="s">
        <v>5587</v>
      </c>
      <c r="C7807" s="274" t="s">
        <v>821</v>
      </c>
      <c r="D7807" s="274" t="s">
        <v>5615</v>
      </c>
      <c r="F7807" t="s">
        <v>5619</v>
      </c>
      <c r="H7807" s="344">
        <v>30000000</v>
      </c>
      <c r="I7807" s="333">
        <v>30000000</v>
      </c>
      <c r="J7807" s="289">
        <v>230771.01000000039</v>
      </c>
      <c r="L7807" t="s">
        <v>4487</v>
      </c>
      <c r="AW7807" t="s">
        <v>5630</v>
      </c>
      <c r="AX7807" s="290">
        <v>0.14319999999999999</v>
      </c>
      <c r="BN7807" s="241" t="s">
        <v>5629</v>
      </c>
      <c r="BO7807" s="58" t="str">
        <f t="shared" si="121"/>
        <v>境内资产</v>
      </c>
      <c r="BP7807" s="58" t="str">
        <f>IF(M7807="",VLOOKUP(D7807,Sheet4!$A$1:$B$92,2,0),VLOOKUP(Q7807,Sheet4!$A$1:$B$92,2,0))</f>
        <v>定期存款</v>
      </c>
    </row>
    <row r="7808" spans="1:68">
      <c r="A7808" s="288" t="s">
        <v>5587</v>
      </c>
      <c r="B7808" s="288" t="s">
        <v>5587</v>
      </c>
      <c r="C7808" s="274" t="s">
        <v>821</v>
      </c>
      <c r="D7808" s="274" t="s">
        <v>5615</v>
      </c>
      <c r="F7808" t="s">
        <v>5619</v>
      </c>
      <c r="H7808" s="344">
        <v>300000000</v>
      </c>
      <c r="I7808" s="333">
        <v>300000000</v>
      </c>
      <c r="J7808" s="289">
        <v>1436875.1099999999</v>
      </c>
      <c r="L7808" t="s">
        <v>4487</v>
      </c>
      <c r="AW7808" t="s">
        <v>5630</v>
      </c>
      <c r="AX7808" s="290">
        <v>0.14319999999999999</v>
      </c>
      <c r="BN7808" s="241" t="s">
        <v>5629</v>
      </c>
      <c r="BO7808" s="58" t="str">
        <f t="shared" si="121"/>
        <v>境内资产</v>
      </c>
      <c r="BP7808" s="58" t="str">
        <f>IF(M7808="",VLOOKUP(D7808,Sheet4!$A$1:$B$92,2,0),VLOOKUP(Q7808,Sheet4!$A$1:$B$92,2,0))</f>
        <v>定期存款</v>
      </c>
    </row>
    <row r="7809" spans="1:68">
      <c r="A7809" s="288" t="s">
        <v>5587</v>
      </c>
      <c r="B7809" s="288" t="s">
        <v>5587</v>
      </c>
      <c r="C7809" s="274" t="s">
        <v>821</v>
      </c>
      <c r="D7809" s="274" t="s">
        <v>5615</v>
      </c>
      <c r="F7809" t="s">
        <v>5619</v>
      </c>
      <c r="H7809" s="344">
        <v>300000000</v>
      </c>
      <c r="I7809" s="333">
        <v>300000000</v>
      </c>
      <c r="J7809" s="289">
        <v>1436875.1099999999</v>
      </c>
      <c r="L7809" t="s">
        <v>4487</v>
      </c>
      <c r="AW7809" t="s">
        <v>5630</v>
      </c>
      <c r="AX7809" s="290">
        <v>0.14319999999999999</v>
      </c>
      <c r="BN7809" s="241" t="s">
        <v>5629</v>
      </c>
      <c r="BO7809" s="58" t="str">
        <f t="shared" si="121"/>
        <v>境内资产</v>
      </c>
      <c r="BP7809" s="58" t="str">
        <f>IF(M7809="",VLOOKUP(D7809,Sheet4!$A$1:$B$92,2,0),VLOOKUP(Q7809,Sheet4!$A$1:$B$92,2,0))</f>
        <v>定期存款</v>
      </c>
    </row>
    <row r="7810" spans="1:68">
      <c r="A7810" s="288" t="s">
        <v>5587</v>
      </c>
      <c r="B7810" s="288" t="s">
        <v>5587</v>
      </c>
      <c r="C7810" s="274" t="s">
        <v>821</v>
      </c>
      <c r="D7810" s="274" t="s">
        <v>5615</v>
      </c>
      <c r="F7810" t="s">
        <v>5619</v>
      </c>
      <c r="H7810" s="344">
        <v>300000000</v>
      </c>
      <c r="I7810" s="333">
        <v>300000000</v>
      </c>
      <c r="J7810" s="289">
        <v>1436875.1099999999</v>
      </c>
      <c r="L7810" t="s">
        <v>4487</v>
      </c>
      <c r="AW7810" t="s">
        <v>5630</v>
      </c>
      <c r="AX7810" s="290">
        <v>0.14319999999999999</v>
      </c>
      <c r="BN7810" s="241" t="s">
        <v>5629</v>
      </c>
      <c r="BO7810" s="58" t="str">
        <f t="shared" si="121"/>
        <v>境内资产</v>
      </c>
      <c r="BP7810" s="58" t="str">
        <f>IF(M7810="",VLOOKUP(D7810,Sheet4!$A$1:$B$92,2,0),VLOOKUP(Q7810,Sheet4!$A$1:$B$92,2,0))</f>
        <v>定期存款</v>
      </c>
    </row>
    <row r="7811" spans="1:68">
      <c r="A7811" s="288" t="s">
        <v>5587</v>
      </c>
      <c r="B7811" s="288" t="s">
        <v>5587</v>
      </c>
      <c r="C7811" s="274" t="s">
        <v>821</v>
      </c>
      <c r="D7811" s="274" t="s">
        <v>5615</v>
      </c>
      <c r="F7811" t="s">
        <v>5619</v>
      </c>
      <c r="H7811" s="344">
        <v>300000000</v>
      </c>
      <c r="I7811" s="333">
        <v>300000000</v>
      </c>
      <c r="J7811" s="289">
        <v>1436875.1099999999</v>
      </c>
      <c r="L7811" t="s">
        <v>4487</v>
      </c>
      <c r="AW7811" t="s">
        <v>5630</v>
      </c>
      <c r="AX7811" s="290">
        <v>0.14319999999999999</v>
      </c>
      <c r="BN7811" s="241" t="s">
        <v>5629</v>
      </c>
      <c r="BO7811" s="58" t="str">
        <f t="shared" ref="BO7811:BO7874" si="122">IF(LEFT(D7811,2)="境外","境外资产","境内资产")</f>
        <v>境内资产</v>
      </c>
      <c r="BP7811" s="58" t="str">
        <f>IF(M7811="",VLOOKUP(D7811,Sheet4!$A$1:$B$92,2,0),VLOOKUP(Q7811,Sheet4!$A$1:$B$92,2,0))</f>
        <v>定期存款</v>
      </c>
    </row>
    <row r="7812" spans="1:68">
      <c r="A7812" s="288" t="s">
        <v>5587</v>
      </c>
      <c r="B7812" s="288" t="s">
        <v>5587</v>
      </c>
      <c r="C7812" s="274" t="s">
        <v>821</v>
      </c>
      <c r="D7812" s="274" t="s">
        <v>5615</v>
      </c>
      <c r="F7812" t="s">
        <v>5619</v>
      </c>
      <c r="H7812" s="344">
        <v>300000000</v>
      </c>
      <c r="I7812" s="333">
        <v>300000000</v>
      </c>
      <c r="J7812" s="289">
        <v>1436875.1099999999</v>
      </c>
      <c r="L7812" t="s">
        <v>4487</v>
      </c>
      <c r="AW7812" t="s">
        <v>5630</v>
      </c>
      <c r="AX7812" s="290">
        <v>0.14319999999999999</v>
      </c>
      <c r="BN7812" s="241" t="s">
        <v>5629</v>
      </c>
      <c r="BO7812" s="58" t="str">
        <f t="shared" si="122"/>
        <v>境内资产</v>
      </c>
      <c r="BP7812" s="58" t="str">
        <f>IF(M7812="",VLOOKUP(D7812,Sheet4!$A$1:$B$92,2,0),VLOOKUP(Q7812,Sheet4!$A$1:$B$92,2,0))</f>
        <v>定期存款</v>
      </c>
    </row>
    <row r="7813" spans="1:68">
      <c r="A7813" s="288" t="s">
        <v>5587</v>
      </c>
      <c r="B7813" s="288" t="s">
        <v>5587</v>
      </c>
      <c r="C7813" s="274" t="s">
        <v>821</v>
      </c>
      <c r="D7813" s="274" t="s">
        <v>5615</v>
      </c>
      <c r="F7813" t="s">
        <v>5619</v>
      </c>
      <c r="H7813" s="344">
        <v>100000000</v>
      </c>
      <c r="I7813" s="333">
        <v>100000000</v>
      </c>
      <c r="J7813" s="289">
        <v>478958.37000000087</v>
      </c>
      <c r="L7813" t="s">
        <v>4487</v>
      </c>
      <c r="AW7813" t="s">
        <v>5630</v>
      </c>
      <c r="AX7813" s="290">
        <v>0.14319999999999999</v>
      </c>
      <c r="BN7813" s="241" t="s">
        <v>5629</v>
      </c>
      <c r="BO7813" s="58" t="str">
        <f t="shared" si="122"/>
        <v>境内资产</v>
      </c>
      <c r="BP7813" s="58" t="str">
        <f>IF(M7813="",VLOOKUP(D7813,Sheet4!$A$1:$B$92,2,0),VLOOKUP(Q7813,Sheet4!$A$1:$B$92,2,0))</f>
        <v>定期存款</v>
      </c>
    </row>
    <row r="7814" spans="1:68">
      <c r="A7814" s="288" t="s">
        <v>5587</v>
      </c>
      <c r="B7814" s="288" t="s">
        <v>5587</v>
      </c>
      <c r="C7814" s="274" t="s">
        <v>821</v>
      </c>
      <c r="D7814" s="274" t="s">
        <v>5615</v>
      </c>
      <c r="F7814" t="s">
        <v>5619</v>
      </c>
      <c r="H7814" s="344">
        <v>250000000</v>
      </c>
      <c r="I7814" s="333">
        <v>250000000</v>
      </c>
      <c r="J7814" s="289">
        <v>12082811.77</v>
      </c>
      <c r="L7814" t="s">
        <v>4487</v>
      </c>
      <c r="AW7814" t="s">
        <v>5630</v>
      </c>
      <c r="AX7814" s="290">
        <v>0.14319999999999999</v>
      </c>
      <c r="BN7814" s="241" t="s">
        <v>5629</v>
      </c>
      <c r="BO7814" s="58" t="str">
        <f t="shared" si="122"/>
        <v>境内资产</v>
      </c>
      <c r="BP7814" s="58" t="str">
        <f>IF(M7814="",VLOOKUP(D7814,Sheet4!$A$1:$B$92,2,0),VLOOKUP(Q7814,Sheet4!$A$1:$B$92,2,0))</f>
        <v>定期存款</v>
      </c>
    </row>
    <row r="7815" spans="1:68">
      <c r="A7815" s="288" t="s">
        <v>5588</v>
      </c>
      <c r="B7815" s="288" t="s">
        <v>5588</v>
      </c>
      <c r="C7815" s="274" t="s">
        <v>821</v>
      </c>
      <c r="D7815" s="274" t="s">
        <v>5615</v>
      </c>
      <c r="F7815" t="s">
        <v>1351</v>
      </c>
      <c r="H7815" s="344">
        <v>15110000</v>
      </c>
      <c r="I7815" s="333">
        <v>15110000</v>
      </c>
      <c r="J7815" s="289">
        <v>26442.360000000055</v>
      </c>
      <c r="L7815" t="s">
        <v>4489</v>
      </c>
      <c r="AW7815" t="s">
        <v>244</v>
      </c>
      <c r="AX7815" s="290">
        <v>0.17449999999999999</v>
      </c>
      <c r="BN7815" s="241" t="s">
        <v>5629</v>
      </c>
      <c r="BO7815" s="58" t="str">
        <f t="shared" si="122"/>
        <v>境内资产</v>
      </c>
      <c r="BP7815" s="58" t="str">
        <f>IF(M7815="",VLOOKUP(D7815,Sheet4!$A$1:$B$92,2,0),VLOOKUP(Q7815,Sheet4!$A$1:$B$92,2,0))</f>
        <v>定期存款</v>
      </c>
    </row>
    <row r="7816" spans="1:68">
      <c r="A7816" s="288" t="s">
        <v>5589</v>
      </c>
      <c r="B7816" s="288" t="s">
        <v>5589</v>
      </c>
      <c r="C7816" s="274" t="s">
        <v>821</v>
      </c>
      <c r="D7816" s="274" t="s">
        <v>5615</v>
      </c>
      <c r="F7816" t="s">
        <v>1347</v>
      </c>
      <c r="H7816" s="344">
        <v>3000000</v>
      </c>
      <c r="I7816" s="333">
        <v>3000000</v>
      </c>
      <c r="J7816" s="289">
        <v>240301.88999999998</v>
      </c>
      <c r="L7816" t="s">
        <v>4489</v>
      </c>
      <c r="AW7816" t="s">
        <v>244</v>
      </c>
      <c r="AX7816" s="290">
        <v>0.16699999999999998</v>
      </c>
      <c r="BN7816" s="241" t="s">
        <v>5629</v>
      </c>
      <c r="BO7816" s="58" t="str">
        <f t="shared" si="122"/>
        <v>境内资产</v>
      </c>
      <c r="BP7816" s="58" t="str">
        <f>IF(M7816="",VLOOKUP(D7816,Sheet4!$A$1:$B$92,2,0),VLOOKUP(Q7816,Sheet4!$A$1:$B$92,2,0))</f>
        <v>定期存款</v>
      </c>
    </row>
    <row r="7817" spans="1:68">
      <c r="A7817" s="288" t="s">
        <v>5590</v>
      </c>
      <c r="B7817" s="288" t="s">
        <v>5590</v>
      </c>
      <c r="C7817" s="274" t="s">
        <v>821</v>
      </c>
      <c r="D7817" s="274" t="s">
        <v>5615</v>
      </c>
      <c r="F7817" t="s">
        <v>5620</v>
      </c>
      <c r="H7817" s="344">
        <v>400000000</v>
      </c>
      <c r="I7817" s="333">
        <v>400000000</v>
      </c>
      <c r="J7817" s="289">
        <v>15550000</v>
      </c>
      <c r="L7817" t="s">
        <v>4489</v>
      </c>
      <c r="AW7817" t="s">
        <v>2412</v>
      </c>
      <c r="AX7817" s="290">
        <v>0.12130000000000001</v>
      </c>
      <c r="BN7817" s="241" t="s">
        <v>5629</v>
      </c>
      <c r="BO7817" s="58" t="str">
        <f t="shared" si="122"/>
        <v>境内资产</v>
      </c>
      <c r="BP7817" s="58" t="str">
        <f>IF(M7817="",VLOOKUP(D7817,Sheet4!$A$1:$B$92,2,0),VLOOKUP(Q7817,Sheet4!$A$1:$B$92,2,0))</f>
        <v>定期存款</v>
      </c>
    </row>
    <row r="7818" spans="1:68">
      <c r="A7818" s="288" t="s">
        <v>5591</v>
      </c>
      <c r="B7818" s="288" t="s">
        <v>5591</v>
      </c>
      <c r="C7818" s="274" t="s">
        <v>821</v>
      </c>
      <c r="D7818" s="274" t="s">
        <v>5615</v>
      </c>
      <c r="F7818" t="s">
        <v>5621</v>
      </c>
      <c r="H7818" s="344">
        <v>2000000000</v>
      </c>
      <c r="I7818" s="333">
        <v>2000000000</v>
      </c>
      <c r="J7818" s="289">
        <v>10250000</v>
      </c>
      <c r="L7818" t="s">
        <v>4489</v>
      </c>
      <c r="AW7818" t="s">
        <v>2412</v>
      </c>
      <c r="AX7818" s="290">
        <v>0.1333</v>
      </c>
      <c r="BN7818" s="241" t="s">
        <v>5629</v>
      </c>
      <c r="BO7818" s="58" t="str">
        <f t="shared" si="122"/>
        <v>境内资产</v>
      </c>
      <c r="BP7818" s="58" t="str">
        <f>IF(M7818="",VLOOKUP(D7818,Sheet4!$A$1:$B$92,2,0),VLOOKUP(Q7818,Sheet4!$A$1:$B$92,2,0))</f>
        <v>定期存款</v>
      </c>
    </row>
    <row r="7819" spans="1:68">
      <c r="A7819" s="288" t="s">
        <v>5592</v>
      </c>
      <c r="B7819" s="288" t="s">
        <v>5592</v>
      </c>
      <c r="C7819" s="274" t="s">
        <v>821</v>
      </c>
      <c r="D7819" s="274" t="s">
        <v>5615</v>
      </c>
      <c r="F7819" t="s">
        <v>5622</v>
      </c>
      <c r="H7819" s="344">
        <v>2000000000</v>
      </c>
      <c r="I7819" s="333">
        <v>2000000000</v>
      </c>
      <c r="J7819" s="289">
        <v>10933333.469999997</v>
      </c>
      <c r="L7819" t="s">
        <v>4489</v>
      </c>
      <c r="AW7819" t="s">
        <v>2412</v>
      </c>
      <c r="AX7819" s="290">
        <v>0.12230000000000001</v>
      </c>
      <c r="BN7819" s="241" t="s">
        <v>5629</v>
      </c>
      <c r="BO7819" s="58" t="str">
        <f t="shared" si="122"/>
        <v>境内资产</v>
      </c>
      <c r="BP7819" s="58" t="str">
        <f>IF(M7819="",VLOOKUP(D7819,Sheet4!$A$1:$B$92,2,0),VLOOKUP(Q7819,Sheet4!$A$1:$B$92,2,0))</f>
        <v>定期存款</v>
      </c>
    </row>
    <row r="7820" spans="1:68">
      <c r="A7820" s="288" t="s">
        <v>5593</v>
      </c>
      <c r="B7820" s="288" t="s">
        <v>5593</v>
      </c>
      <c r="C7820" s="274" t="s">
        <v>821</v>
      </c>
      <c r="D7820" s="274" t="s">
        <v>5615</v>
      </c>
      <c r="F7820" t="s">
        <v>3958</v>
      </c>
      <c r="H7820" s="344">
        <v>5000000</v>
      </c>
      <c r="I7820" s="333">
        <v>5000000</v>
      </c>
      <c r="J7820" s="289">
        <v>257045.70000000004</v>
      </c>
      <c r="L7820" t="s">
        <v>4489</v>
      </c>
      <c r="AW7820" t="s">
        <v>244</v>
      </c>
      <c r="AX7820" s="290">
        <v>0.17249999999999999</v>
      </c>
      <c r="BN7820" s="241" t="s">
        <v>5629</v>
      </c>
      <c r="BO7820" s="58" t="str">
        <f t="shared" si="122"/>
        <v>境内资产</v>
      </c>
      <c r="BP7820" s="58" t="str">
        <f>IF(M7820="",VLOOKUP(D7820,Sheet4!$A$1:$B$92,2,0),VLOOKUP(Q7820,Sheet4!$A$1:$B$92,2,0))</f>
        <v>定期存款</v>
      </c>
    </row>
    <row r="7821" spans="1:68">
      <c r="A7821" s="288" t="s">
        <v>5594</v>
      </c>
      <c r="B7821" s="288" t="s">
        <v>5594</v>
      </c>
      <c r="C7821" s="274" t="s">
        <v>821</v>
      </c>
      <c r="D7821" s="274" t="s">
        <v>5615</v>
      </c>
      <c r="F7821" t="s">
        <v>1962</v>
      </c>
      <c r="H7821" s="344">
        <v>80000000</v>
      </c>
      <c r="I7821" s="333">
        <v>80000000</v>
      </c>
      <c r="J7821" s="289">
        <v>6139956.290000001</v>
      </c>
      <c r="L7821" t="s">
        <v>4489</v>
      </c>
      <c r="AW7821" t="s">
        <v>244</v>
      </c>
      <c r="AX7821" s="290">
        <v>0.15479999999999999</v>
      </c>
      <c r="BN7821" s="241" t="s">
        <v>5629</v>
      </c>
      <c r="BO7821" s="58" t="str">
        <f t="shared" si="122"/>
        <v>境内资产</v>
      </c>
      <c r="BP7821" s="58" t="str">
        <f>IF(M7821="",VLOOKUP(D7821,Sheet4!$A$1:$B$92,2,0),VLOOKUP(Q7821,Sheet4!$A$1:$B$92,2,0))</f>
        <v>定期存款</v>
      </c>
    </row>
    <row r="7822" spans="1:68">
      <c r="A7822" s="288" t="s">
        <v>5595</v>
      </c>
      <c r="B7822" s="288" t="s">
        <v>5595</v>
      </c>
      <c r="C7822" s="274" t="s">
        <v>821</v>
      </c>
      <c r="D7822" s="274" t="s">
        <v>5615</v>
      </c>
      <c r="F7822" t="s">
        <v>5623</v>
      </c>
      <c r="H7822" s="344">
        <v>1200000000</v>
      </c>
      <c r="I7822" s="333">
        <v>1200000000</v>
      </c>
      <c r="J7822" s="289">
        <v>6560000</v>
      </c>
      <c r="L7822" t="s">
        <v>4489</v>
      </c>
      <c r="AW7822" t="s">
        <v>2412</v>
      </c>
      <c r="AX7822" s="290">
        <v>0.10279999999999999</v>
      </c>
      <c r="BN7822" s="241" t="s">
        <v>5629</v>
      </c>
      <c r="BO7822" s="58" t="str">
        <f t="shared" si="122"/>
        <v>境内资产</v>
      </c>
      <c r="BP7822" s="58" t="str">
        <f>IF(M7822="",VLOOKUP(D7822,Sheet4!$A$1:$B$92,2,0),VLOOKUP(Q7822,Sheet4!$A$1:$B$92,2,0))</f>
        <v>定期存款</v>
      </c>
    </row>
    <row r="7823" spans="1:68">
      <c r="A7823" s="288" t="s">
        <v>5596</v>
      </c>
      <c r="B7823" s="288" t="s">
        <v>5596</v>
      </c>
      <c r="C7823" s="274" t="s">
        <v>821</v>
      </c>
      <c r="D7823" s="274" t="s">
        <v>5615</v>
      </c>
      <c r="F7823" t="s">
        <v>5621</v>
      </c>
      <c r="H7823" s="345">
        <v>700000000</v>
      </c>
      <c r="I7823" s="333">
        <v>700000000</v>
      </c>
      <c r="J7823" s="289">
        <v>3826666.5300000007</v>
      </c>
      <c r="L7823" t="s">
        <v>4489</v>
      </c>
      <c r="AW7823" t="s">
        <v>2412</v>
      </c>
      <c r="AX7823" s="290">
        <v>0.1333</v>
      </c>
      <c r="BN7823" s="241" t="s">
        <v>5629</v>
      </c>
      <c r="BO7823" s="58" t="str">
        <f t="shared" si="122"/>
        <v>境内资产</v>
      </c>
      <c r="BP7823" s="58" t="str">
        <f>IF(M7823="",VLOOKUP(D7823,Sheet4!$A$1:$B$92,2,0),VLOOKUP(Q7823,Sheet4!$A$1:$B$92,2,0))</f>
        <v>定期存款</v>
      </c>
    </row>
    <row r="7824" spans="1:68">
      <c r="A7824" s="288" t="s">
        <v>5597</v>
      </c>
      <c r="B7824" s="288" t="s">
        <v>5597</v>
      </c>
      <c r="C7824" s="274" t="s">
        <v>821</v>
      </c>
      <c r="D7824" s="274" t="s">
        <v>5615</v>
      </c>
      <c r="F7824" t="s">
        <v>5624</v>
      </c>
      <c r="H7824" s="345">
        <v>700000000</v>
      </c>
      <c r="I7824" s="333">
        <v>700000000</v>
      </c>
      <c r="J7824" s="289">
        <v>3866527.96</v>
      </c>
      <c r="L7824" t="s">
        <v>4489</v>
      </c>
      <c r="AW7824" t="s">
        <v>5630</v>
      </c>
      <c r="AX7824" s="290">
        <v>0.12659999999999999</v>
      </c>
      <c r="BN7824" s="241" t="s">
        <v>5629</v>
      </c>
      <c r="BO7824" s="58" t="str">
        <f t="shared" si="122"/>
        <v>境内资产</v>
      </c>
      <c r="BP7824" s="58" t="str">
        <f>IF(M7824="",VLOOKUP(D7824,Sheet4!$A$1:$B$92,2,0),VLOOKUP(Q7824,Sheet4!$A$1:$B$92,2,0))</f>
        <v>定期存款</v>
      </c>
    </row>
    <row r="7825" spans="1:68">
      <c r="A7825" s="288" t="s">
        <v>5598</v>
      </c>
      <c r="B7825" s="288" t="s">
        <v>5598</v>
      </c>
      <c r="C7825" s="274" t="s">
        <v>821</v>
      </c>
      <c r="D7825" s="274" t="s">
        <v>5615</v>
      </c>
      <c r="F7825" t="s">
        <v>5625</v>
      </c>
      <c r="H7825" s="345">
        <v>300000000</v>
      </c>
      <c r="I7825" s="333">
        <v>300000000</v>
      </c>
      <c r="J7825" s="289">
        <v>1537500</v>
      </c>
      <c r="L7825" t="s">
        <v>4489</v>
      </c>
      <c r="AW7825" t="s">
        <v>2412</v>
      </c>
      <c r="AX7825" s="290">
        <v>0.1512</v>
      </c>
      <c r="BN7825" s="241" t="s">
        <v>5629</v>
      </c>
      <c r="BO7825" s="58" t="str">
        <f t="shared" si="122"/>
        <v>境内资产</v>
      </c>
      <c r="BP7825" s="58" t="str">
        <f>IF(M7825="",VLOOKUP(D7825,Sheet4!$A$1:$B$92,2,0),VLOOKUP(Q7825,Sheet4!$A$1:$B$92,2,0))</f>
        <v>定期存款</v>
      </c>
    </row>
    <row r="7826" spans="1:68">
      <c r="A7826" s="288" t="s">
        <v>5599</v>
      </c>
      <c r="B7826" s="288" t="s">
        <v>5599</v>
      </c>
      <c r="C7826" s="274" t="s">
        <v>821</v>
      </c>
      <c r="D7826" s="274" t="s">
        <v>5615</v>
      </c>
      <c r="F7826" t="s">
        <v>5626</v>
      </c>
      <c r="H7826" s="345">
        <v>400000000</v>
      </c>
      <c r="I7826" s="333">
        <v>400000000</v>
      </c>
      <c r="J7826" s="289">
        <v>2141111.0200000009</v>
      </c>
      <c r="L7826" t="s">
        <v>4489</v>
      </c>
      <c r="AW7826" t="s">
        <v>2412</v>
      </c>
      <c r="AX7826" s="290">
        <v>0.13089999999999999</v>
      </c>
      <c r="BN7826" s="241" t="s">
        <v>5629</v>
      </c>
      <c r="BO7826" s="58" t="str">
        <f t="shared" si="122"/>
        <v>境内资产</v>
      </c>
      <c r="BP7826" s="58" t="str">
        <f>IF(M7826="",VLOOKUP(D7826,Sheet4!$A$1:$B$92,2,0),VLOOKUP(Q7826,Sheet4!$A$1:$B$92,2,0))</f>
        <v>定期存款</v>
      </c>
    </row>
    <row r="7827" spans="1:68">
      <c r="A7827" s="288" t="s">
        <v>5600</v>
      </c>
      <c r="B7827" s="288" t="s">
        <v>5600</v>
      </c>
      <c r="C7827" s="274" t="s">
        <v>821</v>
      </c>
      <c r="D7827" s="274" t="s">
        <v>5615</v>
      </c>
      <c r="F7827" t="s">
        <v>1351</v>
      </c>
      <c r="H7827" s="345">
        <v>60000000</v>
      </c>
      <c r="I7827" s="333">
        <v>60000000</v>
      </c>
      <c r="J7827" s="289">
        <v>3193225.53</v>
      </c>
      <c r="L7827" t="s">
        <v>4489</v>
      </c>
      <c r="AW7827" t="s">
        <v>244</v>
      </c>
      <c r="AX7827" s="290">
        <v>0.17449999999999999</v>
      </c>
      <c r="BN7827" s="241" t="s">
        <v>5629</v>
      </c>
      <c r="BO7827" s="58" t="str">
        <f t="shared" si="122"/>
        <v>境内资产</v>
      </c>
      <c r="BP7827" s="58" t="str">
        <f>IF(M7827="",VLOOKUP(D7827,Sheet4!$A$1:$B$92,2,0),VLOOKUP(Q7827,Sheet4!$A$1:$B$92,2,0))</f>
        <v>定期存款</v>
      </c>
    </row>
    <row r="7828" spans="1:68">
      <c r="A7828" s="288" t="s">
        <v>5601</v>
      </c>
      <c r="B7828" s="288" t="s">
        <v>5601</v>
      </c>
      <c r="C7828" s="274" t="s">
        <v>821</v>
      </c>
      <c r="D7828" s="274" t="s">
        <v>5615</v>
      </c>
      <c r="F7828" t="s">
        <v>5627</v>
      </c>
      <c r="H7828" s="345">
        <v>700000000</v>
      </c>
      <c r="I7828" s="333">
        <v>700000000</v>
      </c>
      <c r="J7828" s="289">
        <v>3587500</v>
      </c>
      <c r="L7828" t="s">
        <v>4489</v>
      </c>
      <c r="AW7828" t="s">
        <v>2412</v>
      </c>
      <c r="AX7828" s="290">
        <v>0.14249999999999999</v>
      </c>
      <c r="BN7828" s="241" t="s">
        <v>5629</v>
      </c>
      <c r="BO7828" s="58" t="str">
        <f t="shared" si="122"/>
        <v>境内资产</v>
      </c>
      <c r="BP7828" s="58" t="str">
        <f>IF(M7828="",VLOOKUP(D7828,Sheet4!$A$1:$B$92,2,0),VLOOKUP(Q7828,Sheet4!$A$1:$B$92,2,0))</f>
        <v>定期存款</v>
      </c>
    </row>
    <row r="7829" spans="1:68">
      <c r="A7829" s="288" t="s">
        <v>5596</v>
      </c>
      <c r="B7829" s="288" t="s">
        <v>5596</v>
      </c>
      <c r="C7829" s="274" t="s">
        <v>821</v>
      </c>
      <c r="D7829" s="274" t="s">
        <v>5615</v>
      </c>
      <c r="F7829" t="s">
        <v>5621</v>
      </c>
      <c r="H7829" s="345">
        <v>800000000</v>
      </c>
      <c r="I7829" s="333">
        <v>800000000</v>
      </c>
      <c r="J7829" s="289">
        <v>4373333.4699999988</v>
      </c>
      <c r="L7829" t="s">
        <v>4489</v>
      </c>
      <c r="AW7829" t="s">
        <v>2412</v>
      </c>
      <c r="AX7829" s="290">
        <v>0.1333</v>
      </c>
      <c r="BN7829" s="241" t="s">
        <v>5629</v>
      </c>
      <c r="BO7829" s="58" t="str">
        <f t="shared" si="122"/>
        <v>境内资产</v>
      </c>
      <c r="BP7829" s="58" t="str">
        <f>IF(M7829="",VLOOKUP(D7829,Sheet4!$A$1:$B$92,2,0),VLOOKUP(Q7829,Sheet4!$A$1:$B$92,2,0))</f>
        <v>定期存款</v>
      </c>
    </row>
    <row r="7830" spans="1:68">
      <c r="A7830" s="288" t="s">
        <v>5588</v>
      </c>
      <c r="B7830" s="288" t="s">
        <v>5588</v>
      </c>
      <c r="C7830" s="274" t="s">
        <v>821</v>
      </c>
      <c r="D7830" s="274" t="s">
        <v>5615</v>
      </c>
      <c r="F7830" t="s">
        <v>1351</v>
      </c>
      <c r="H7830" s="345">
        <v>6234722.4000000004</v>
      </c>
      <c r="I7830" s="333">
        <v>6234722.4000000004</v>
      </c>
      <c r="J7830" s="289">
        <v>45765.07</v>
      </c>
      <c r="L7830" t="s">
        <v>4489</v>
      </c>
      <c r="AW7830" t="s">
        <v>244</v>
      </c>
      <c r="AX7830" s="290">
        <v>0.17449999999999999</v>
      </c>
      <c r="BN7830" s="241" t="s">
        <v>5629</v>
      </c>
      <c r="BO7830" s="58" t="str">
        <f t="shared" si="122"/>
        <v>境内资产</v>
      </c>
      <c r="BP7830" s="58" t="str">
        <f>IF(M7830="",VLOOKUP(D7830,Sheet4!$A$1:$B$92,2,0),VLOOKUP(Q7830,Sheet4!$A$1:$B$92,2,0))</f>
        <v>定期存款</v>
      </c>
    </row>
    <row r="7831" spans="1:68">
      <c r="A7831" s="288" t="s">
        <v>5602</v>
      </c>
      <c r="B7831" s="288" t="s">
        <v>5602</v>
      </c>
      <c r="C7831" s="274" t="s">
        <v>821</v>
      </c>
      <c r="D7831" s="274" t="s">
        <v>5615</v>
      </c>
      <c r="F7831" t="s">
        <v>3958</v>
      </c>
      <c r="H7831" s="345">
        <v>30000000</v>
      </c>
      <c r="I7831" s="333">
        <v>30000000</v>
      </c>
      <c r="J7831" s="289">
        <v>1539998.4199999997</v>
      </c>
      <c r="L7831" t="s">
        <v>4489</v>
      </c>
      <c r="AW7831" t="s">
        <v>244</v>
      </c>
      <c r="AX7831" s="290">
        <v>0.17249999999999999</v>
      </c>
      <c r="BN7831" s="241" t="s">
        <v>5629</v>
      </c>
      <c r="BO7831" s="58" t="str">
        <f t="shared" si="122"/>
        <v>境内资产</v>
      </c>
      <c r="BP7831" s="58" t="str">
        <f>IF(M7831="",VLOOKUP(D7831,Sheet4!$A$1:$B$92,2,0),VLOOKUP(Q7831,Sheet4!$A$1:$B$92,2,0))</f>
        <v>定期存款</v>
      </c>
    </row>
    <row r="7832" spans="1:68">
      <c r="A7832" s="288" t="s">
        <v>5603</v>
      </c>
      <c r="B7832" s="288" t="s">
        <v>5603</v>
      </c>
      <c r="C7832" s="274" t="s">
        <v>821</v>
      </c>
      <c r="D7832" s="274" t="s">
        <v>5615</v>
      </c>
      <c r="F7832" t="s">
        <v>3958</v>
      </c>
      <c r="H7832" s="345">
        <v>30000000</v>
      </c>
      <c r="I7832" s="333">
        <v>30000000</v>
      </c>
      <c r="J7832" s="289">
        <v>1443000</v>
      </c>
      <c r="L7832" t="s">
        <v>4489</v>
      </c>
      <c r="AW7832" t="s">
        <v>244</v>
      </c>
      <c r="AX7832" s="290">
        <v>0.17249999999999999</v>
      </c>
      <c r="BN7832" s="241" t="s">
        <v>5629</v>
      </c>
      <c r="BO7832" s="58" t="str">
        <f t="shared" si="122"/>
        <v>境内资产</v>
      </c>
      <c r="BP7832" s="58" t="str">
        <f>IF(M7832="",VLOOKUP(D7832,Sheet4!$A$1:$B$92,2,0),VLOOKUP(Q7832,Sheet4!$A$1:$B$92,2,0))</f>
        <v>定期存款</v>
      </c>
    </row>
    <row r="7833" spans="1:68">
      <c r="A7833" s="288" t="s">
        <v>5593</v>
      </c>
      <c r="B7833" s="288" t="s">
        <v>5593</v>
      </c>
      <c r="C7833" s="274" t="s">
        <v>821</v>
      </c>
      <c r="D7833" s="274" t="s">
        <v>5615</v>
      </c>
      <c r="F7833" t="s">
        <v>3958</v>
      </c>
      <c r="H7833" s="345">
        <v>50000000</v>
      </c>
      <c r="I7833" s="333">
        <v>50000000</v>
      </c>
      <c r="J7833" s="289">
        <v>2238047.8200000003</v>
      </c>
      <c r="L7833" t="s">
        <v>4487</v>
      </c>
      <c r="AW7833" t="s">
        <v>244</v>
      </c>
      <c r="AX7833" s="290">
        <v>0.17249999999999999</v>
      </c>
      <c r="BN7833" s="241" t="s">
        <v>5629</v>
      </c>
      <c r="BO7833" s="58" t="str">
        <f t="shared" si="122"/>
        <v>境内资产</v>
      </c>
      <c r="BP7833" s="58" t="str">
        <f>IF(M7833="",VLOOKUP(D7833,Sheet4!$A$1:$B$92,2,0),VLOOKUP(Q7833,Sheet4!$A$1:$B$92,2,0))</f>
        <v>定期存款</v>
      </c>
    </row>
    <row r="7834" spans="1:68">
      <c r="A7834" s="288" t="s">
        <v>5604</v>
      </c>
      <c r="B7834" s="288" t="s">
        <v>5604</v>
      </c>
      <c r="C7834" s="274" t="s">
        <v>821</v>
      </c>
      <c r="D7834" s="274" t="s">
        <v>5615</v>
      </c>
      <c r="F7834" t="s">
        <v>1347</v>
      </c>
      <c r="H7834" s="344">
        <v>30000000</v>
      </c>
      <c r="I7834" s="333">
        <v>30000000</v>
      </c>
      <c r="J7834" s="289">
        <v>612740.65</v>
      </c>
      <c r="L7834" t="s">
        <v>4487</v>
      </c>
      <c r="AW7834" t="s">
        <v>244</v>
      </c>
      <c r="AX7834" s="290">
        <v>0.16699999999999998</v>
      </c>
      <c r="BN7834" s="241" t="s">
        <v>5629</v>
      </c>
      <c r="BO7834" s="58" t="str">
        <f t="shared" si="122"/>
        <v>境内资产</v>
      </c>
      <c r="BP7834" s="58" t="str">
        <f>IF(M7834="",VLOOKUP(D7834,Sheet4!$A$1:$B$92,2,0),VLOOKUP(Q7834,Sheet4!$A$1:$B$92,2,0))</f>
        <v>定期存款</v>
      </c>
    </row>
    <row r="7835" spans="1:68">
      <c r="A7835" s="288" t="s">
        <v>5605</v>
      </c>
      <c r="B7835" s="288" t="s">
        <v>5605</v>
      </c>
      <c r="C7835" s="274" t="s">
        <v>821</v>
      </c>
      <c r="D7835" s="274" t="s">
        <v>5615</v>
      </c>
      <c r="F7835" t="s">
        <v>1351</v>
      </c>
      <c r="H7835" s="344">
        <v>140000000</v>
      </c>
      <c r="I7835" s="333">
        <v>140000000</v>
      </c>
      <c r="J7835" s="289">
        <v>2507555.2799999998</v>
      </c>
      <c r="L7835" t="s">
        <v>4487</v>
      </c>
      <c r="AW7835" t="s">
        <v>244</v>
      </c>
      <c r="AX7835" s="290">
        <v>0.17449999999999999</v>
      </c>
      <c r="BN7835" s="241" t="s">
        <v>5629</v>
      </c>
      <c r="BO7835" s="58" t="str">
        <f t="shared" si="122"/>
        <v>境内资产</v>
      </c>
      <c r="BP7835" s="58" t="str">
        <f>IF(M7835="",VLOOKUP(D7835,Sheet4!$A$1:$B$92,2,0),VLOOKUP(Q7835,Sheet4!$A$1:$B$92,2,0))</f>
        <v>定期存款</v>
      </c>
    </row>
    <row r="7836" spans="1:68">
      <c r="A7836" s="288" t="s">
        <v>5606</v>
      </c>
      <c r="B7836" s="288" t="s">
        <v>5606</v>
      </c>
      <c r="C7836" s="274" t="s">
        <v>821</v>
      </c>
      <c r="D7836" s="274" t="s">
        <v>5615</v>
      </c>
      <c r="F7836" t="s">
        <v>1351</v>
      </c>
      <c r="H7836" s="344">
        <v>100000000</v>
      </c>
      <c r="I7836" s="333">
        <v>100000000</v>
      </c>
      <c r="J7836" s="289">
        <v>1061507.22</v>
      </c>
      <c r="L7836" t="s">
        <v>4489</v>
      </c>
      <c r="AW7836" t="s">
        <v>244</v>
      </c>
      <c r="AX7836" s="290">
        <v>0.17449999999999999</v>
      </c>
      <c r="BN7836" s="241" t="s">
        <v>5629</v>
      </c>
      <c r="BO7836" s="58" t="str">
        <f t="shared" si="122"/>
        <v>境内资产</v>
      </c>
      <c r="BP7836" s="58" t="str">
        <f>IF(M7836="",VLOOKUP(D7836,Sheet4!$A$1:$B$92,2,0),VLOOKUP(Q7836,Sheet4!$A$1:$B$92,2,0))</f>
        <v>定期存款</v>
      </c>
    </row>
    <row r="7837" spans="1:68">
      <c r="A7837" s="288" t="s">
        <v>5607</v>
      </c>
      <c r="B7837" s="288" t="s">
        <v>5607</v>
      </c>
      <c r="C7837" s="274" t="s">
        <v>821</v>
      </c>
      <c r="D7837" s="274" t="s">
        <v>5615</v>
      </c>
      <c r="F7837" t="s">
        <v>5628</v>
      </c>
      <c r="H7837" s="344">
        <v>100000000</v>
      </c>
      <c r="I7837" s="333">
        <v>100000000</v>
      </c>
      <c r="J7837" s="289">
        <v>1355555.42</v>
      </c>
      <c r="L7837" t="s">
        <v>4489</v>
      </c>
      <c r="AW7837" t="s">
        <v>2412</v>
      </c>
      <c r="AX7837" s="290">
        <v>0.14849999999999999</v>
      </c>
      <c r="BN7837" s="241" t="s">
        <v>5629</v>
      </c>
      <c r="BO7837" s="58" t="str">
        <f t="shared" si="122"/>
        <v>境内资产</v>
      </c>
      <c r="BP7837" s="58" t="str">
        <f>IF(M7837="",VLOOKUP(D7837,Sheet4!$A$1:$B$92,2,0),VLOOKUP(Q7837,Sheet4!$A$1:$B$92,2,0))</f>
        <v>定期存款</v>
      </c>
    </row>
    <row r="7838" spans="1:68">
      <c r="A7838" s="288" t="s">
        <v>5608</v>
      </c>
      <c r="B7838" s="288" t="s">
        <v>5608</v>
      </c>
      <c r="C7838" s="274" t="s">
        <v>821</v>
      </c>
      <c r="D7838" s="274" t="s">
        <v>5615</v>
      </c>
      <c r="F7838" t="s">
        <v>1347</v>
      </c>
      <c r="H7838" s="344">
        <v>50000000</v>
      </c>
      <c r="I7838" s="333">
        <v>50000000</v>
      </c>
      <c r="J7838" s="289">
        <v>290547.70999999996</v>
      </c>
      <c r="L7838" t="s">
        <v>4489</v>
      </c>
      <c r="AW7838" t="s">
        <v>244</v>
      </c>
      <c r="AX7838" s="290">
        <v>0.16699999999999998</v>
      </c>
      <c r="BN7838" s="241" t="s">
        <v>5629</v>
      </c>
      <c r="BO7838" s="58" t="str">
        <f t="shared" si="122"/>
        <v>境内资产</v>
      </c>
      <c r="BP7838" s="58" t="str">
        <f>IF(M7838="",VLOOKUP(D7838,Sheet4!$A$1:$B$92,2,0),VLOOKUP(Q7838,Sheet4!$A$1:$B$92,2,0))</f>
        <v>定期存款</v>
      </c>
    </row>
    <row r="7839" spans="1:68">
      <c r="A7839" s="288" t="s">
        <v>5609</v>
      </c>
      <c r="B7839" s="288" t="s">
        <v>5609</v>
      </c>
      <c r="C7839" s="274" t="s">
        <v>821</v>
      </c>
      <c r="D7839" s="274" t="s">
        <v>5615</v>
      </c>
      <c r="F7839" t="s">
        <v>1361</v>
      </c>
      <c r="H7839" s="344">
        <v>300000000</v>
      </c>
      <c r="I7839" s="333">
        <v>300000000</v>
      </c>
      <c r="J7839" s="289">
        <v>1645000</v>
      </c>
      <c r="L7839" t="s">
        <v>4487</v>
      </c>
      <c r="AW7839" t="s">
        <v>244</v>
      </c>
      <c r="AX7839" s="290">
        <v>0.1575</v>
      </c>
      <c r="BN7839" s="241" t="s">
        <v>5629</v>
      </c>
      <c r="BO7839" s="58" t="str">
        <f t="shared" si="122"/>
        <v>境内资产</v>
      </c>
      <c r="BP7839" s="58" t="str">
        <f>IF(M7839="",VLOOKUP(D7839,Sheet4!$A$1:$B$92,2,0),VLOOKUP(Q7839,Sheet4!$A$1:$B$92,2,0))</f>
        <v>定期存款</v>
      </c>
    </row>
    <row r="7840" spans="1:68">
      <c r="A7840" s="288" t="s">
        <v>5588</v>
      </c>
      <c r="B7840" s="288" t="s">
        <v>5588</v>
      </c>
      <c r="C7840" s="274" t="s">
        <v>821</v>
      </c>
      <c r="D7840" s="274" t="s">
        <v>5615</v>
      </c>
      <c r="F7840" t="s">
        <v>1351</v>
      </c>
      <c r="H7840" s="344">
        <v>30000000</v>
      </c>
      <c r="I7840" s="333">
        <v>30000000</v>
      </c>
      <c r="J7840" s="289">
        <v>147875</v>
      </c>
      <c r="L7840" t="s">
        <v>4489</v>
      </c>
      <c r="AW7840" t="s">
        <v>244</v>
      </c>
      <c r="AX7840" s="290">
        <v>0.17449999999999999</v>
      </c>
      <c r="BN7840" s="241" t="s">
        <v>5629</v>
      </c>
      <c r="BO7840" s="58" t="str">
        <f t="shared" si="122"/>
        <v>境内资产</v>
      </c>
      <c r="BP7840" s="58" t="str">
        <f>IF(M7840="",VLOOKUP(D7840,Sheet4!$A$1:$B$92,2,0),VLOOKUP(Q7840,Sheet4!$A$1:$B$92,2,0))</f>
        <v>定期存款</v>
      </c>
    </row>
    <row r="7841" spans="1:68">
      <c r="A7841" s="288" t="s">
        <v>5610</v>
      </c>
      <c r="B7841" s="288" t="s">
        <v>5610</v>
      </c>
      <c r="C7841" s="274" t="s">
        <v>821</v>
      </c>
      <c r="D7841" s="274" t="s">
        <v>5615</v>
      </c>
      <c r="F7841" t="s">
        <v>3958</v>
      </c>
      <c r="H7841" s="344">
        <v>10000000</v>
      </c>
      <c r="I7841" s="333">
        <v>10000000</v>
      </c>
      <c r="J7841" s="289">
        <v>9315.15</v>
      </c>
      <c r="L7841" t="s">
        <v>4489</v>
      </c>
      <c r="AW7841" t="s">
        <v>244</v>
      </c>
      <c r="AX7841" s="290">
        <v>0.17249999999999999</v>
      </c>
      <c r="BN7841" s="241" t="s">
        <v>5629</v>
      </c>
      <c r="BO7841" s="58" t="str">
        <f t="shared" si="122"/>
        <v>境内资产</v>
      </c>
      <c r="BP7841" s="58" t="str">
        <f>IF(M7841="",VLOOKUP(D7841,Sheet4!$A$1:$B$92,2,0),VLOOKUP(Q7841,Sheet4!$A$1:$B$92,2,0))</f>
        <v>定期存款</v>
      </c>
    </row>
    <row r="7842" spans="1:68">
      <c r="A7842" s="288" t="s">
        <v>5611</v>
      </c>
      <c r="B7842" s="288" t="s">
        <v>5611</v>
      </c>
      <c r="C7842" s="274" t="s">
        <v>821</v>
      </c>
      <c r="D7842" s="274" t="s">
        <v>5615</v>
      </c>
      <c r="F7842" t="s">
        <v>3958</v>
      </c>
      <c r="H7842" s="344">
        <v>10000000</v>
      </c>
      <c r="I7842" s="333">
        <v>10000000</v>
      </c>
      <c r="J7842" s="289">
        <v>9315.15</v>
      </c>
      <c r="L7842" t="s">
        <v>4489</v>
      </c>
      <c r="AW7842" t="s">
        <v>244</v>
      </c>
      <c r="AX7842" s="290">
        <v>0.17249999999999999</v>
      </c>
      <c r="BN7842" s="241" t="s">
        <v>5629</v>
      </c>
      <c r="BO7842" s="58" t="str">
        <f t="shared" si="122"/>
        <v>境内资产</v>
      </c>
      <c r="BP7842" s="58" t="str">
        <f>IF(M7842="",VLOOKUP(D7842,Sheet4!$A$1:$B$92,2,0),VLOOKUP(Q7842,Sheet4!$A$1:$B$92,2,0))</f>
        <v>定期存款</v>
      </c>
    </row>
    <row r="7843" spans="1:68">
      <c r="A7843" s="288" t="s">
        <v>5612</v>
      </c>
      <c r="B7843" s="288" t="s">
        <v>5612</v>
      </c>
      <c r="C7843" s="274" t="s">
        <v>821</v>
      </c>
      <c r="D7843" s="274" t="s">
        <v>5615</v>
      </c>
      <c r="F7843" t="s">
        <v>3958</v>
      </c>
      <c r="H7843" s="344">
        <v>10000000</v>
      </c>
      <c r="I7843" s="333">
        <v>10000000</v>
      </c>
      <c r="J7843" s="289">
        <v>9315.15</v>
      </c>
      <c r="L7843" t="s">
        <v>4489</v>
      </c>
      <c r="AW7843" t="s">
        <v>244</v>
      </c>
      <c r="AX7843" s="290">
        <v>0.17249999999999999</v>
      </c>
      <c r="BN7843" s="241" t="s">
        <v>5629</v>
      </c>
      <c r="BO7843" s="58" t="str">
        <f t="shared" si="122"/>
        <v>境内资产</v>
      </c>
      <c r="BP7843" s="58" t="str">
        <f>IF(M7843="",VLOOKUP(D7843,Sheet4!$A$1:$B$92,2,0),VLOOKUP(Q7843,Sheet4!$A$1:$B$92,2,0))</f>
        <v>定期存款</v>
      </c>
    </row>
    <row r="7844" spans="1:68">
      <c r="A7844" s="288" t="s">
        <v>5613</v>
      </c>
      <c r="B7844" s="288" t="s">
        <v>5613</v>
      </c>
      <c r="C7844" s="274" t="s">
        <v>821</v>
      </c>
      <c r="D7844" s="274" t="s">
        <v>5615</v>
      </c>
      <c r="F7844" t="s">
        <v>3958</v>
      </c>
      <c r="H7844" s="344">
        <v>10000000</v>
      </c>
      <c r="I7844" s="333">
        <v>10000000</v>
      </c>
      <c r="J7844" s="289">
        <v>9315.15</v>
      </c>
      <c r="L7844" t="s">
        <v>4489</v>
      </c>
      <c r="AW7844" t="s">
        <v>244</v>
      </c>
      <c r="AX7844" s="290">
        <v>0.17249999999999999</v>
      </c>
      <c r="BN7844" s="241" t="s">
        <v>5629</v>
      </c>
      <c r="BO7844" s="58" t="str">
        <f t="shared" si="122"/>
        <v>境内资产</v>
      </c>
      <c r="BP7844" s="58" t="str">
        <f>IF(M7844="",VLOOKUP(D7844,Sheet4!$A$1:$B$92,2,0),VLOOKUP(Q7844,Sheet4!$A$1:$B$92,2,0))</f>
        <v>定期存款</v>
      </c>
    </row>
    <row r="7845" spans="1:68">
      <c r="A7845" s="288" t="s">
        <v>5614</v>
      </c>
      <c r="B7845" s="288" t="s">
        <v>5614</v>
      </c>
      <c r="C7845" s="274" t="s">
        <v>821</v>
      </c>
      <c r="D7845" s="274" t="s">
        <v>5615</v>
      </c>
      <c r="F7845" t="s">
        <v>3958</v>
      </c>
      <c r="H7845" s="344">
        <v>10000000</v>
      </c>
      <c r="I7845" s="333">
        <v>10000000</v>
      </c>
      <c r="J7845" s="289">
        <v>9315.15</v>
      </c>
      <c r="L7845" t="s">
        <v>4489</v>
      </c>
      <c r="AW7845" t="s">
        <v>244</v>
      </c>
      <c r="AX7845" s="290">
        <v>0.17249999999999999</v>
      </c>
      <c r="BN7845" s="241" t="s">
        <v>5629</v>
      </c>
      <c r="BO7845" s="58" t="str">
        <f t="shared" si="122"/>
        <v>境内资产</v>
      </c>
      <c r="BP7845" s="58" t="str">
        <f>IF(M7845="",VLOOKUP(D7845,Sheet4!$A$1:$B$92,2,0),VLOOKUP(Q7845,Sheet4!$A$1:$B$92,2,0))</f>
        <v>定期存款</v>
      </c>
    </row>
    <row r="7846" spans="1:68">
      <c r="A7846" s="36" t="s">
        <v>5631</v>
      </c>
      <c r="B7846" s="36" t="s">
        <v>5631</v>
      </c>
      <c r="C7846" s="274" t="s">
        <v>222</v>
      </c>
      <c r="D7846" s="274" t="s">
        <v>221</v>
      </c>
      <c r="F7846" t="s">
        <v>2308</v>
      </c>
      <c r="H7846" s="333">
        <v>6530.3</v>
      </c>
      <c r="I7846" s="333">
        <v>6530.3</v>
      </c>
      <c r="L7846" t="s">
        <v>4487</v>
      </c>
      <c r="AV7846" t="s">
        <v>5948</v>
      </c>
      <c r="BN7846" s="241" t="s">
        <v>6212</v>
      </c>
      <c r="BO7846" s="58" t="str">
        <f t="shared" si="122"/>
        <v>境内资产</v>
      </c>
      <c r="BP7846" s="58" t="str">
        <f>IF(M7846="",VLOOKUP(D7846,Sheet4!$A$1:$B$92,2,0),VLOOKUP(Q7846,Sheet4!$A$1:$B$92,2,0))</f>
        <v>活期存款</v>
      </c>
    </row>
    <row r="7847" spans="1:68">
      <c r="A7847" s="36" t="s">
        <v>5632</v>
      </c>
      <c r="B7847" s="36" t="s">
        <v>5632</v>
      </c>
      <c r="C7847" s="274" t="s">
        <v>222</v>
      </c>
      <c r="D7847" s="274" t="s">
        <v>221</v>
      </c>
      <c r="F7847" t="s">
        <v>2308</v>
      </c>
      <c r="H7847" s="333">
        <v>432.74</v>
      </c>
      <c r="I7847" s="333">
        <v>432.74</v>
      </c>
      <c r="L7847" t="s">
        <v>4487</v>
      </c>
      <c r="AV7847" t="s">
        <v>5949</v>
      </c>
      <c r="BN7847" s="241" t="s">
        <v>6212</v>
      </c>
      <c r="BO7847" s="58" t="str">
        <f t="shared" si="122"/>
        <v>境内资产</v>
      </c>
      <c r="BP7847" s="58" t="str">
        <f>IF(M7847="",VLOOKUP(D7847,Sheet4!$A$1:$B$92,2,0),VLOOKUP(Q7847,Sheet4!$A$1:$B$92,2,0))</f>
        <v>活期存款</v>
      </c>
    </row>
    <row r="7848" spans="1:68">
      <c r="A7848" s="36" t="s">
        <v>5633</v>
      </c>
      <c r="B7848" s="36" t="s">
        <v>5633</v>
      </c>
      <c r="C7848" s="274" t="s">
        <v>222</v>
      </c>
      <c r="D7848" s="274" t="s">
        <v>221</v>
      </c>
      <c r="F7848" t="s">
        <v>2308</v>
      </c>
      <c r="H7848" s="333">
        <v>259996751.16</v>
      </c>
      <c r="I7848" s="333">
        <v>259996751.16</v>
      </c>
      <c r="L7848" t="s">
        <v>4487</v>
      </c>
      <c r="AV7848" t="s">
        <v>5950</v>
      </c>
      <c r="BN7848" s="241" t="s">
        <v>6212</v>
      </c>
      <c r="BO7848" s="58" t="str">
        <f t="shared" si="122"/>
        <v>境内资产</v>
      </c>
      <c r="BP7848" s="58" t="str">
        <f>IF(M7848="",VLOOKUP(D7848,Sheet4!$A$1:$B$92,2,0),VLOOKUP(Q7848,Sheet4!$A$1:$B$92,2,0))</f>
        <v>活期存款</v>
      </c>
    </row>
    <row r="7849" spans="1:68">
      <c r="A7849" s="36" t="s">
        <v>5634</v>
      </c>
      <c r="B7849" s="36" t="s">
        <v>5634</v>
      </c>
      <c r="C7849" s="274" t="s">
        <v>222</v>
      </c>
      <c r="D7849" s="274" t="s">
        <v>221</v>
      </c>
      <c r="F7849" t="s">
        <v>2308</v>
      </c>
      <c r="H7849" s="333">
        <v>1027.56</v>
      </c>
      <c r="I7849" s="333">
        <v>1027.56</v>
      </c>
      <c r="L7849" t="s">
        <v>4487</v>
      </c>
      <c r="AV7849" t="s">
        <v>5951</v>
      </c>
      <c r="BN7849" s="241" t="s">
        <v>6212</v>
      </c>
      <c r="BO7849" s="58" t="str">
        <f t="shared" si="122"/>
        <v>境内资产</v>
      </c>
      <c r="BP7849" s="58" t="str">
        <f>IF(M7849="",VLOOKUP(D7849,Sheet4!$A$1:$B$92,2,0),VLOOKUP(Q7849,Sheet4!$A$1:$B$92,2,0))</f>
        <v>活期存款</v>
      </c>
    </row>
    <row r="7850" spans="1:68">
      <c r="A7850" s="36" t="s">
        <v>5635</v>
      </c>
      <c r="B7850" s="36" t="s">
        <v>5635</v>
      </c>
      <c r="C7850" s="274" t="s">
        <v>222</v>
      </c>
      <c r="D7850" s="274" t="s">
        <v>221</v>
      </c>
      <c r="F7850" t="s">
        <v>2308</v>
      </c>
      <c r="H7850" s="333">
        <v>878.11</v>
      </c>
      <c r="I7850" s="333">
        <v>878.11</v>
      </c>
      <c r="L7850" t="s">
        <v>4487</v>
      </c>
      <c r="AV7850" t="s">
        <v>5952</v>
      </c>
      <c r="BN7850" s="241" t="s">
        <v>6212</v>
      </c>
      <c r="BO7850" s="58" t="str">
        <f t="shared" si="122"/>
        <v>境内资产</v>
      </c>
      <c r="BP7850" s="58" t="str">
        <f>IF(M7850="",VLOOKUP(D7850,Sheet4!$A$1:$B$92,2,0),VLOOKUP(Q7850,Sheet4!$A$1:$B$92,2,0))</f>
        <v>活期存款</v>
      </c>
    </row>
    <row r="7851" spans="1:68">
      <c r="A7851" s="36" t="s">
        <v>5636</v>
      </c>
      <c r="B7851" s="36" t="s">
        <v>5636</v>
      </c>
      <c r="C7851" s="274" t="s">
        <v>222</v>
      </c>
      <c r="D7851" s="274" t="s">
        <v>221</v>
      </c>
      <c r="F7851" t="s">
        <v>2308</v>
      </c>
      <c r="H7851" s="333">
        <v>955.29</v>
      </c>
      <c r="I7851" s="333">
        <v>955.29</v>
      </c>
      <c r="L7851" t="s">
        <v>4487</v>
      </c>
      <c r="AV7851" t="s">
        <v>5953</v>
      </c>
      <c r="BN7851" s="241" t="s">
        <v>6212</v>
      </c>
      <c r="BO7851" s="58" t="str">
        <f t="shared" si="122"/>
        <v>境内资产</v>
      </c>
      <c r="BP7851" s="58" t="str">
        <f>IF(M7851="",VLOOKUP(D7851,Sheet4!$A$1:$B$92,2,0),VLOOKUP(Q7851,Sheet4!$A$1:$B$92,2,0))</f>
        <v>活期存款</v>
      </c>
    </row>
    <row r="7852" spans="1:68">
      <c r="A7852" s="36" t="s">
        <v>5637</v>
      </c>
      <c r="B7852" s="36" t="s">
        <v>5637</v>
      </c>
      <c r="C7852" s="274" t="s">
        <v>222</v>
      </c>
      <c r="D7852" s="274" t="s">
        <v>221</v>
      </c>
      <c r="F7852" t="s">
        <v>3958</v>
      </c>
      <c r="H7852" s="333">
        <v>1675347.49</v>
      </c>
      <c r="I7852" s="333">
        <v>1675347.49</v>
      </c>
      <c r="L7852" t="s">
        <v>4487</v>
      </c>
      <c r="AV7852" t="s">
        <v>5954</v>
      </c>
      <c r="BN7852" s="241" t="s">
        <v>6212</v>
      </c>
      <c r="BO7852" s="58" t="str">
        <f t="shared" si="122"/>
        <v>境内资产</v>
      </c>
      <c r="BP7852" s="58" t="str">
        <f>IF(M7852="",VLOOKUP(D7852,Sheet4!$A$1:$B$92,2,0),VLOOKUP(Q7852,Sheet4!$A$1:$B$92,2,0))</f>
        <v>活期存款</v>
      </c>
    </row>
    <row r="7853" spans="1:68">
      <c r="A7853" s="36" t="s">
        <v>5638</v>
      </c>
      <c r="B7853" s="36" t="s">
        <v>5638</v>
      </c>
      <c r="C7853" s="274" t="s">
        <v>222</v>
      </c>
      <c r="D7853" s="274" t="s">
        <v>221</v>
      </c>
      <c r="F7853" t="s">
        <v>3958</v>
      </c>
      <c r="H7853" s="333">
        <v>480.49</v>
      </c>
      <c r="I7853" s="333">
        <v>480.49</v>
      </c>
      <c r="L7853" t="s">
        <v>4487</v>
      </c>
      <c r="AV7853" t="s">
        <v>5955</v>
      </c>
      <c r="BN7853" s="241" t="s">
        <v>6212</v>
      </c>
      <c r="BO7853" s="58" t="str">
        <f t="shared" si="122"/>
        <v>境内资产</v>
      </c>
      <c r="BP7853" s="58" t="str">
        <f>IF(M7853="",VLOOKUP(D7853,Sheet4!$A$1:$B$92,2,0),VLOOKUP(Q7853,Sheet4!$A$1:$B$92,2,0))</f>
        <v>活期存款</v>
      </c>
    </row>
    <row r="7854" spans="1:68">
      <c r="A7854" s="36" t="s">
        <v>5639</v>
      </c>
      <c r="B7854" s="36" t="s">
        <v>5639</v>
      </c>
      <c r="C7854" s="274" t="s">
        <v>222</v>
      </c>
      <c r="D7854" s="274" t="s">
        <v>221</v>
      </c>
      <c r="F7854" t="s">
        <v>3958</v>
      </c>
      <c r="H7854" s="333">
        <v>353.08</v>
      </c>
      <c r="I7854" s="333">
        <v>353.08</v>
      </c>
      <c r="L7854" t="s">
        <v>4487</v>
      </c>
      <c r="AV7854" t="s">
        <v>5956</v>
      </c>
      <c r="BN7854" s="241" t="s">
        <v>6212</v>
      </c>
      <c r="BO7854" s="58" t="str">
        <f t="shared" si="122"/>
        <v>境内资产</v>
      </c>
      <c r="BP7854" s="58" t="str">
        <f>IF(M7854="",VLOOKUP(D7854,Sheet4!$A$1:$B$92,2,0),VLOOKUP(Q7854,Sheet4!$A$1:$B$92,2,0))</f>
        <v>活期存款</v>
      </c>
    </row>
    <row r="7855" spans="1:68">
      <c r="A7855" s="36" t="s">
        <v>5640</v>
      </c>
      <c r="B7855" s="36" t="s">
        <v>5640</v>
      </c>
      <c r="C7855" s="274" t="s">
        <v>222</v>
      </c>
      <c r="D7855" s="274" t="s">
        <v>221</v>
      </c>
      <c r="F7855" t="s">
        <v>3958</v>
      </c>
      <c r="H7855" s="333">
        <v>990</v>
      </c>
      <c r="I7855" s="333">
        <v>990</v>
      </c>
      <c r="L7855" t="s">
        <v>4487</v>
      </c>
      <c r="AV7855" t="s">
        <v>5957</v>
      </c>
      <c r="BN7855" s="241" t="s">
        <v>6212</v>
      </c>
      <c r="BO7855" s="58" t="str">
        <f t="shared" si="122"/>
        <v>境内资产</v>
      </c>
      <c r="BP7855" s="58" t="str">
        <f>IF(M7855="",VLOOKUP(D7855,Sheet4!$A$1:$B$92,2,0),VLOOKUP(Q7855,Sheet4!$A$1:$B$92,2,0))</f>
        <v>活期存款</v>
      </c>
    </row>
    <row r="7856" spans="1:68">
      <c r="A7856" s="36" t="s">
        <v>5641</v>
      </c>
      <c r="B7856" s="36" t="s">
        <v>5641</v>
      </c>
      <c r="C7856" s="274" t="s">
        <v>222</v>
      </c>
      <c r="D7856" s="274" t="s">
        <v>221</v>
      </c>
      <c r="F7856" t="s">
        <v>3958</v>
      </c>
      <c r="H7856" s="333">
        <v>401.58</v>
      </c>
      <c r="I7856" s="333">
        <v>401.58</v>
      </c>
      <c r="L7856" t="s">
        <v>4487</v>
      </c>
      <c r="AV7856" t="s">
        <v>5958</v>
      </c>
      <c r="BN7856" s="241" t="s">
        <v>6212</v>
      </c>
      <c r="BO7856" s="58" t="str">
        <f t="shared" si="122"/>
        <v>境内资产</v>
      </c>
      <c r="BP7856" s="58" t="str">
        <f>IF(M7856="",VLOOKUP(D7856,Sheet4!$A$1:$B$92,2,0),VLOOKUP(Q7856,Sheet4!$A$1:$B$92,2,0))</f>
        <v>活期存款</v>
      </c>
    </row>
    <row r="7857" spans="1:68">
      <c r="A7857" s="36" t="s">
        <v>5642</v>
      </c>
      <c r="B7857" s="36" t="s">
        <v>5642</v>
      </c>
      <c r="C7857" s="274" t="s">
        <v>222</v>
      </c>
      <c r="D7857" s="274" t="s">
        <v>221</v>
      </c>
      <c r="F7857" t="s">
        <v>3958</v>
      </c>
      <c r="H7857" s="333">
        <v>607.72</v>
      </c>
      <c r="I7857" s="333">
        <v>607.72</v>
      </c>
      <c r="L7857" t="s">
        <v>4487</v>
      </c>
      <c r="AV7857" t="s">
        <v>5959</v>
      </c>
      <c r="BN7857" s="241" t="s">
        <v>6212</v>
      </c>
      <c r="BO7857" s="58" t="str">
        <f t="shared" si="122"/>
        <v>境内资产</v>
      </c>
      <c r="BP7857" s="58" t="str">
        <f>IF(M7857="",VLOOKUP(D7857,Sheet4!$A$1:$B$92,2,0),VLOOKUP(Q7857,Sheet4!$A$1:$B$92,2,0))</f>
        <v>活期存款</v>
      </c>
    </row>
    <row r="7858" spans="1:68">
      <c r="A7858" s="36" t="s">
        <v>5643</v>
      </c>
      <c r="B7858" s="36" t="s">
        <v>5643</v>
      </c>
      <c r="C7858" s="274" t="s">
        <v>222</v>
      </c>
      <c r="D7858" s="274" t="s">
        <v>221</v>
      </c>
      <c r="F7858" t="s">
        <v>3958</v>
      </c>
      <c r="H7858" s="333">
        <v>1000</v>
      </c>
      <c r="I7858" s="333">
        <v>1000</v>
      </c>
      <c r="L7858" t="s">
        <v>4487</v>
      </c>
      <c r="AV7858" t="s">
        <v>5960</v>
      </c>
      <c r="BN7858" s="241" t="s">
        <v>6212</v>
      </c>
      <c r="BO7858" s="58" t="str">
        <f t="shared" si="122"/>
        <v>境内资产</v>
      </c>
      <c r="BP7858" s="58" t="str">
        <f>IF(M7858="",VLOOKUP(D7858,Sheet4!$A$1:$B$92,2,0),VLOOKUP(Q7858,Sheet4!$A$1:$B$92,2,0))</f>
        <v>活期存款</v>
      </c>
    </row>
    <row r="7859" spans="1:68">
      <c r="A7859" s="36" t="s">
        <v>5644</v>
      </c>
      <c r="B7859" s="36" t="s">
        <v>5644</v>
      </c>
      <c r="C7859" s="274" t="s">
        <v>222</v>
      </c>
      <c r="D7859" s="274" t="s">
        <v>221</v>
      </c>
      <c r="F7859" t="s">
        <v>3958</v>
      </c>
      <c r="H7859" s="333">
        <v>6095.42</v>
      </c>
      <c r="I7859" s="333">
        <v>6095.42</v>
      </c>
      <c r="L7859" t="s">
        <v>4487</v>
      </c>
      <c r="AV7859" t="s">
        <v>5961</v>
      </c>
      <c r="BN7859" s="241" t="s">
        <v>6212</v>
      </c>
      <c r="BO7859" s="58" t="str">
        <f t="shared" si="122"/>
        <v>境内资产</v>
      </c>
      <c r="BP7859" s="58" t="str">
        <f>IF(M7859="",VLOOKUP(D7859,Sheet4!$A$1:$B$92,2,0),VLOOKUP(Q7859,Sheet4!$A$1:$B$92,2,0))</f>
        <v>活期存款</v>
      </c>
    </row>
    <row r="7860" spans="1:68">
      <c r="A7860" s="36" t="s">
        <v>5645</v>
      </c>
      <c r="B7860" s="36" t="s">
        <v>5645</v>
      </c>
      <c r="C7860" s="274" t="s">
        <v>222</v>
      </c>
      <c r="D7860" s="274" t="s">
        <v>221</v>
      </c>
      <c r="F7860" t="s">
        <v>3958</v>
      </c>
      <c r="H7860" s="333">
        <v>3671944.17</v>
      </c>
      <c r="I7860" s="333">
        <v>3671944.17</v>
      </c>
      <c r="L7860" t="s">
        <v>4487</v>
      </c>
      <c r="AV7860" t="s">
        <v>5962</v>
      </c>
      <c r="BN7860" s="241" t="s">
        <v>6212</v>
      </c>
      <c r="BO7860" s="58" t="str">
        <f t="shared" si="122"/>
        <v>境内资产</v>
      </c>
      <c r="BP7860" s="58" t="str">
        <f>IF(M7860="",VLOOKUP(D7860,Sheet4!$A$1:$B$92,2,0),VLOOKUP(Q7860,Sheet4!$A$1:$B$92,2,0))</f>
        <v>活期存款</v>
      </c>
    </row>
    <row r="7861" spans="1:68">
      <c r="A7861" s="36" t="s">
        <v>5646</v>
      </c>
      <c r="B7861" s="36" t="s">
        <v>5646</v>
      </c>
      <c r="C7861" s="274" t="s">
        <v>222</v>
      </c>
      <c r="D7861" s="274" t="s">
        <v>221</v>
      </c>
      <c r="F7861" t="s">
        <v>3958</v>
      </c>
      <c r="H7861" s="333">
        <v>1292.3499999999999</v>
      </c>
      <c r="I7861" s="333">
        <v>1292.3499999999999</v>
      </c>
      <c r="L7861" t="s">
        <v>4487</v>
      </c>
      <c r="AV7861" t="s">
        <v>5963</v>
      </c>
      <c r="BN7861" s="241" t="s">
        <v>6212</v>
      </c>
      <c r="BO7861" s="58" t="str">
        <f t="shared" si="122"/>
        <v>境内资产</v>
      </c>
      <c r="BP7861" s="58" t="str">
        <f>IF(M7861="",VLOOKUP(D7861,Sheet4!$A$1:$B$92,2,0),VLOOKUP(Q7861,Sheet4!$A$1:$B$92,2,0))</f>
        <v>活期存款</v>
      </c>
    </row>
    <row r="7862" spans="1:68">
      <c r="A7862" s="36" t="s">
        <v>5647</v>
      </c>
      <c r="B7862" s="36" t="s">
        <v>5647</v>
      </c>
      <c r="C7862" s="274" t="s">
        <v>222</v>
      </c>
      <c r="D7862" s="274" t="s">
        <v>221</v>
      </c>
      <c r="F7862" t="s">
        <v>5917</v>
      </c>
      <c r="H7862" s="333">
        <v>152.22</v>
      </c>
      <c r="I7862" s="333">
        <v>152.22</v>
      </c>
      <c r="L7862" t="s">
        <v>4487</v>
      </c>
      <c r="AV7862">
        <v>9647</v>
      </c>
      <c r="BN7862" s="241" t="s">
        <v>6212</v>
      </c>
      <c r="BO7862" s="58" t="str">
        <f t="shared" si="122"/>
        <v>境内资产</v>
      </c>
      <c r="BP7862" s="58" t="str">
        <f>IF(M7862="",VLOOKUP(D7862,Sheet4!$A$1:$B$92,2,0),VLOOKUP(Q7862,Sheet4!$A$1:$B$92,2,0))</f>
        <v>活期存款</v>
      </c>
    </row>
    <row r="7863" spans="1:68">
      <c r="A7863" s="36" t="s">
        <v>5648</v>
      </c>
      <c r="B7863" s="36" t="s">
        <v>5648</v>
      </c>
      <c r="C7863" s="274" t="s">
        <v>222</v>
      </c>
      <c r="D7863" s="274" t="s">
        <v>221</v>
      </c>
      <c r="F7863" t="s">
        <v>5917</v>
      </c>
      <c r="H7863" s="333">
        <v>667.66</v>
      </c>
      <c r="I7863" s="333">
        <v>667.66</v>
      </c>
      <c r="L7863" t="s">
        <v>4487</v>
      </c>
      <c r="AV7863" t="s">
        <v>5964</v>
      </c>
      <c r="BN7863" s="241" t="s">
        <v>6212</v>
      </c>
      <c r="BO7863" s="58" t="str">
        <f t="shared" si="122"/>
        <v>境内资产</v>
      </c>
      <c r="BP7863" s="58" t="str">
        <f>IF(M7863="",VLOOKUP(D7863,Sheet4!$A$1:$B$92,2,0),VLOOKUP(Q7863,Sheet4!$A$1:$B$92,2,0))</f>
        <v>活期存款</v>
      </c>
    </row>
    <row r="7864" spans="1:68">
      <c r="A7864" s="36" t="s">
        <v>5649</v>
      </c>
      <c r="B7864" s="36" t="s">
        <v>5649</v>
      </c>
      <c r="C7864" s="274" t="s">
        <v>222</v>
      </c>
      <c r="D7864" s="274" t="s">
        <v>221</v>
      </c>
      <c r="F7864" t="s">
        <v>5917</v>
      </c>
      <c r="H7864" s="333">
        <v>1139886.42</v>
      </c>
      <c r="I7864" s="333">
        <v>1139886.42</v>
      </c>
      <c r="L7864" t="s">
        <v>4487</v>
      </c>
      <c r="AV7864" t="s">
        <v>5965</v>
      </c>
      <c r="BN7864" s="241" t="s">
        <v>6212</v>
      </c>
      <c r="BO7864" s="58" t="str">
        <f t="shared" si="122"/>
        <v>境内资产</v>
      </c>
      <c r="BP7864" s="58" t="str">
        <f>IF(M7864="",VLOOKUP(D7864,Sheet4!$A$1:$B$92,2,0),VLOOKUP(Q7864,Sheet4!$A$1:$B$92,2,0))</f>
        <v>活期存款</v>
      </c>
    </row>
    <row r="7865" spans="1:68">
      <c r="A7865" s="36" t="s">
        <v>5650</v>
      </c>
      <c r="B7865" s="36" t="s">
        <v>5650</v>
      </c>
      <c r="C7865" s="274" t="s">
        <v>222</v>
      </c>
      <c r="D7865" s="274" t="s">
        <v>221</v>
      </c>
      <c r="F7865" t="s">
        <v>5917</v>
      </c>
      <c r="H7865" s="333">
        <v>2016.13</v>
      </c>
      <c r="I7865" s="333">
        <v>2016.13</v>
      </c>
      <c r="L7865" t="s">
        <v>4487</v>
      </c>
      <c r="AV7865" t="s">
        <v>5966</v>
      </c>
      <c r="BN7865" s="241" t="s">
        <v>6212</v>
      </c>
      <c r="BO7865" s="58" t="str">
        <f t="shared" si="122"/>
        <v>境内资产</v>
      </c>
      <c r="BP7865" s="58" t="str">
        <f>IF(M7865="",VLOOKUP(D7865,Sheet4!$A$1:$B$92,2,0),VLOOKUP(Q7865,Sheet4!$A$1:$B$92,2,0))</f>
        <v>活期存款</v>
      </c>
    </row>
    <row r="7866" spans="1:68">
      <c r="A7866" s="36" t="s">
        <v>5651</v>
      </c>
      <c r="B7866" s="36" t="s">
        <v>5651</v>
      </c>
      <c r="C7866" s="274" t="s">
        <v>222</v>
      </c>
      <c r="D7866" s="274" t="s">
        <v>221</v>
      </c>
      <c r="F7866" t="s">
        <v>5917</v>
      </c>
      <c r="H7866" s="333">
        <v>6048485.6900000004</v>
      </c>
      <c r="I7866" s="333">
        <v>6048485.6900000004</v>
      </c>
      <c r="L7866" t="s">
        <v>4487</v>
      </c>
      <c r="AV7866" t="s">
        <v>5967</v>
      </c>
      <c r="BN7866" s="241" t="s">
        <v>6212</v>
      </c>
      <c r="BO7866" s="58" t="str">
        <f t="shared" si="122"/>
        <v>境内资产</v>
      </c>
      <c r="BP7866" s="58" t="str">
        <f>IF(M7866="",VLOOKUP(D7866,Sheet4!$A$1:$B$92,2,0),VLOOKUP(Q7866,Sheet4!$A$1:$B$92,2,0))</f>
        <v>活期存款</v>
      </c>
    </row>
    <row r="7867" spans="1:68">
      <c r="A7867" s="36" t="s">
        <v>5652</v>
      </c>
      <c r="B7867" s="36" t="s">
        <v>5652</v>
      </c>
      <c r="C7867" s="274" t="s">
        <v>222</v>
      </c>
      <c r="D7867" s="274" t="s">
        <v>221</v>
      </c>
      <c r="F7867" t="s">
        <v>5917</v>
      </c>
      <c r="H7867" s="333">
        <v>38832.839999999997</v>
      </c>
      <c r="I7867" s="333">
        <v>38832.839999999997</v>
      </c>
      <c r="L7867" t="s">
        <v>4487</v>
      </c>
      <c r="AV7867" t="s">
        <v>5968</v>
      </c>
      <c r="BN7867" s="241" t="s">
        <v>6212</v>
      </c>
      <c r="BO7867" s="58" t="str">
        <f t="shared" si="122"/>
        <v>境内资产</v>
      </c>
      <c r="BP7867" s="58" t="str">
        <f>IF(M7867="",VLOOKUP(D7867,Sheet4!$A$1:$B$92,2,0),VLOOKUP(Q7867,Sheet4!$A$1:$B$92,2,0))</f>
        <v>活期存款</v>
      </c>
    </row>
    <row r="7868" spans="1:68">
      <c r="A7868" s="36" t="s">
        <v>5653</v>
      </c>
      <c r="B7868" s="36" t="s">
        <v>5653</v>
      </c>
      <c r="C7868" s="274" t="s">
        <v>222</v>
      </c>
      <c r="D7868" s="274" t="s">
        <v>221</v>
      </c>
      <c r="F7868" t="s">
        <v>5917</v>
      </c>
      <c r="H7868" s="333">
        <v>971</v>
      </c>
      <c r="I7868" s="333">
        <v>971</v>
      </c>
      <c r="L7868" t="s">
        <v>4487</v>
      </c>
      <c r="AV7868" t="s">
        <v>5969</v>
      </c>
      <c r="BN7868" s="241" t="s">
        <v>6212</v>
      </c>
      <c r="BO7868" s="58" t="str">
        <f t="shared" si="122"/>
        <v>境内资产</v>
      </c>
      <c r="BP7868" s="58" t="str">
        <f>IF(M7868="",VLOOKUP(D7868,Sheet4!$A$1:$B$92,2,0),VLOOKUP(Q7868,Sheet4!$A$1:$B$92,2,0))</f>
        <v>活期存款</v>
      </c>
    </row>
    <row r="7869" spans="1:68">
      <c r="A7869" s="36" t="s">
        <v>5654</v>
      </c>
      <c r="B7869" s="36" t="s">
        <v>5654</v>
      </c>
      <c r="C7869" s="274" t="s">
        <v>222</v>
      </c>
      <c r="D7869" s="274" t="s">
        <v>221</v>
      </c>
      <c r="F7869" t="s">
        <v>5917</v>
      </c>
      <c r="H7869" s="333">
        <v>384.59</v>
      </c>
      <c r="I7869" s="333">
        <v>384.59</v>
      </c>
      <c r="L7869" t="s">
        <v>4487</v>
      </c>
      <c r="AV7869" t="s">
        <v>5970</v>
      </c>
      <c r="BN7869" s="241" t="s">
        <v>6212</v>
      </c>
      <c r="BO7869" s="58" t="str">
        <f t="shared" si="122"/>
        <v>境内资产</v>
      </c>
      <c r="BP7869" s="58" t="str">
        <f>IF(M7869="",VLOOKUP(D7869,Sheet4!$A$1:$B$92,2,0),VLOOKUP(Q7869,Sheet4!$A$1:$B$92,2,0))</f>
        <v>活期存款</v>
      </c>
    </row>
    <row r="7870" spans="1:68">
      <c r="A7870" s="36" t="s">
        <v>5655</v>
      </c>
      <c r="B7870" s="36" t="s">
        <v>5655</v>
      </c>
      <c r="C7870" s="274" t="s">
        <v>222</v>
      </c>
      <c r="D7870" s="274" t="s">
        <v>221</v>
      </c>
      <c r="F7870" t="s">
        <v>5917</v>
      </c>
      <c r="H7870" s="333">
        <v>980</v>
      </c>
      <c r="I7870" s="333">
        <v>980</v>
      </c>
      <c r="L7870" t="s">
        <v>4487</v>
      </c>
      <c r="AV7870" t="s">
        <v>5971</v>
      </c>
      <c r="BN7870" s="241" t="s">
        <v>6212</v>
      </c>
      <c r="BO7870" s="58" t="str">
        <f t="shared" si="122"/>
        <v>境内资产</v>
      </c>
      <c r="BP7870" s="58" t="str">
        <f>IF(M7870="",VLOOKUP(D7870,Sheet4!$A$1:$B$92,2,0),VLOOKUP(Q7870,Sheet4!$A$1:$B$92,2,0))</f>
        <v>活期存款</v>
      </c>
    </row>
    <row r="7871" spans="1:68">
      <c r="A7871" s="36" t="s">
        <v>5656</v>
      </c>
      <c r="B7871" s="36" t="s">
        <v>5656</v>
      </c>
      <c r="C7871" s="274" t="s">
        <v>222</v>
      </c>
      <c r="D7871" s="274" t="s">
        <v>221</v>
      </c>
      <c r="F7871" t="s">
        <v>5917</v>
      </c>
      <c r="H7871" s="333">
        <v>45986.8</v>
      </c>
      <c r="I7871" s="333">
        <v>45986.8</v>
      </c>
      <c r="L7871" t="s">
        <v>4487</v>
      </c>
      <c r="AV7871" t="s">
        <v>5972</v>
      </c>
      <c r="BN7871" s="241" t="s">
        <v>6212</v>
      </c>
      <c r="BO7871" s="58" t="str">
        <f t="shared" si="122"/>
        <v>境内资产</v>
      </c>
      <c r="BP7871" s="58" t="str">
        <f>IF(M7871="",VLOOKUP(D7871,Sheet4!$A$1:$B$92,2,0),VLOOKUP(Q7871,Sheet4!$A$1:$B$92,2,0))</f>
        <v>活期存款</v>
      </c>
    </row>
    <row r="7872" spans="1:68">
      <c r="A7872" s="36" t="s">
        <v>5657</v>
      </c>
      <c r="B7872" s="36" t="s">
        <v>5657</v>
      </c>
      <c r="C7872" s="274" t="s">
        <v>222</v>
      </c>
      <c r="D7872" s="274" t="s">
        <v>221</v>
      </c>
      <c r="F7872" t="s">
        <v>5917</v>
      </c>
      <c r="H7872" s="333">
        <v>7584.82</v>
      </c>
      <c r="I7872" s="333">
        <v>7584.82</v>
      </c>
      <c r="L7872" t="s">
        <v>4487</v>
      </c>
      <c r="AV7872" t="s">
        <v>5973</v>
      </c>
      <c r="BN7872" s="241" t="s">
        <v>6212</v>
      </c>
      <c r="BO7872" s="58" t="str">
        <f t="shared" si="122"/>
        <v>境内资产</v>
      </c>
      <c r="BP7872" s="58" t="str">
        <f>IF(M7872="",VLOOKUP(D7872,Sheet4!$A$1:$B$92,2,0),VLOOKUP(Q7872,Sheet4!$A$1:$B$92,2,0))</f>
        <v>活期存款</v>
      </c>
    </row>
    <row r="7873" spans="1:68">
      <c r="A7873" s="36" t="s">
        <v>5658</v>
      </c>
      <c r="B7873" s="36" t="s">
        <v>5658</v>
      </c>
      <c r="C7873" s="274" t="s">
        <v>222</v>
      </c>
      <c r="D7873" s="274" t="s">
        <v>221</v>
      </c>
      <c r="F7873" t="s">
        <v>5917</v>
      </c>
      <c r="H7873" s="333">
        <v>1467.42</v>
      </c>
      <c r="I7873" s="333">
        <v>1467.42</v>
      </c>
      <c r="L7873" t="s">
        <v>4487</v>
      </c>
      <c r="AV7873" t="s">
        <v>5974</v>
      </c>
      <c r="BN7873" s="241" t="s">
        <v>6212</v>
      </c>
      <c r="BO7873" s="58" t="str">
        <f t="shared" si="122"/>
        <v>境内资产</v>
      </c>
      <c r="BP7873" s="58" t="str">
        <f>IF(M7873="",VLOOKUP(D7873,Sheet4!$A$1:$B$92,2,0),VLOOKUP(Q7873,Sheet4!$A$1:$B$92,2,0))</f>
        <v>活期存款</v>
      </c>
    </row>
    <row r="7874" spans="1:68">
      <c r="A7874" s="36" t="s">
        <v>5659</v>
      </c>
      <c r="B7874" s="36" t="s">
        <v>5659</v>
      </c>
      <c r="C7874" s="274" t="s">
        <v>222</v>
      </c>
      <c r="D7874" s="274" t="s">
        <v>221</v>
      </c>
      <c r="F7874" t="s">
        <v>5917</v>
      </c>
      <c r="H7874" s="333">
        <v>16151.88</v>
      </c>
      <c r="I7874" s="333">
        <v>16151.88</v>
      </c>
      <c r="L7874" t="s">
        <v>4487</v>
      </c>
      <c r="AV7874" t="s">
        <v>5975</v>
      </c>
      <c r="BN7874" s="241" t="s">
        <v>6212</v>
      </c>
      <c r="BO7874" s="58" t="str">
        <f t="shared" si="122"/>
        <v>境内资产</v>
      </c>
      <c r="BP7874" s="58" t="str">
        <f>IF(M7874="",VLOOKUP(D7874,Sheet4!$A$1:$B$92,2,0),VLOOKUP(Q7874,Sheet4!$A$1:$B$92,2,0))</f>
        <v>活期存款</v>
      </c>
    </row>
    <row r="7875" spans="1:68">
      <c r="A7875" s="36" t="s">
        <v>5660</v>
      </c>
      <c r="B7875" s="36" t="s">
        <v>5660</v>
      </c>
      <c r="C7875" s="274" t="s">
        <v>222</v>
      </c>
      <c r="D7875" s="274" t="s">
        <v>221</v>
      </c>
      <c r="F7875" t="s">
        <v>5618</v>
      </c>
      <c r="H7875" s="333">
        <v>4470561.57</v>
      </c>
      <c r="I7875" s="333">
        <v>4470561.57</v>
      </c>
      <c r="L7875" t="s">
        <v>4487</v>
      </c>
      <c r="AV7875" t="s">
        <v>5976</v>
      </c>
      <c r="BN7875" s="241" t="s">
        <v>6212</v>
      </c>
      <c r="BO7875" s="58" t="str">
        <f t="shared" ref="BO7875:BO7938" si="123">IF(LEFT(D7875,2)="境外","境外资产","境内资产")</f>
        <v>境内资产</v>
      </c>
      <c r="BP7875" s="58" t="str">
        <f>IF(M7875="",VLOOKUP(D7875,Sheet4!$A$1:$B$92,2,0),VLOOKUP(Q7875,Sheet4!$A$1:$B$92,2,0))</f>
        <v>活期存款</v>
      </c>
    </row>
    <row r="7876" spans="1:68">
      <c r="A7876" s="36" t="s">
        <v>5661</v>
      </c>
      <c r="B7876" s="36" t="s">
        <v>5661</v>
      </c>
      <c r="C7876" s="274" t="s">
        <v>222</v>
      </c>
      <c r="D7876" s="274" t="s">
        <v>221</v>
      </c>
      <c r="F7876" t="s">
        <v>5618</v>
      </c>
      <c r="H7876" s="333">
        <v>482.25</v>
      </c>
      <c r="I7876" s="333">
        <v>482.25</v>
      </c>
      <c r="L7876" t="s">
        <v>4487</v>
      </c>
      <c r="AV7876" t="s">
        <v>5977</v>
      </c>
      <c r="BN7876" s="241" t="s">
        <v>6212</v>
      </c>
      <c r="BO7876" s="58" t="str">
        <f t="shared" si="123"/>
        <v>境内资产</v>
      </c>
      <c r="BP7876" s="58" t="str">
        <f>IF(M7876="",VLOOKUP(D7876,Sheet4!$A$1:$B$92,2,0),VLOOKUP(Q7876,Sheet4!$A$1:$B$92,2,0))</f>
        <v>活期存款</v>
      </c>
    </row>
    <row r="7877" spans="1:68">
      <c r="A7877" s="36" t="s">
        <v>5662</v>
      </c>
      <c r="B7877" s="36" t="s">
        <v>5662</v>
      </c>
      <c r="C7877" s="274" t="s">
        <v>222</v>
      </c>
      <c r="D7877" s="274" t="s">
        <v>221</v>
      </c>
      <c r="F7877" t="s">
        <v>2326</v>
      </c>
      <c r="H7877" s="333">
        <v>928.54</v>
      </c>
      <c r="I7877" s="333">
        <v>928.54</v>
      </c>
      <c r="L7877" t="s">
        <v>4487</v>
      </c>
      <c r="AV7877" t="s">
        <v>5978</v>
      </c>
      <c r="BN7877" s="241" t="s">
        <v>6212</v>
      </c>
      <c r="BO7877" s="58" t="str">
        <f t="shared" si="123"/>
        <v>境内资产</v>
      </c>
      <c r="BP7877" s="58" t="str">
        <f>IF(M7877="",VLOOKUP(D7877,Sheet4!$A$1:$B$92,2,0),VLOOKUP(Q7877,Sheet4!$A$1:$B$92,2,0))</f>
        <v>活期存款</v>
      </c>
    </row>
    <row r="7878" spans="1:68">
      <c r="A7878" s="36" t="s">
        <v>5663</v>
      </c>
      <c r="B7878" s="36" t="s">
        <v>5663</v>
      </c>
      <c r="C7878" s="274" t="s">
        <v>222</v>
      </c>
      <c r="D7878" s="274" t="s">
        <v>221</v>
      </c>
      <c r="F7878" t="s">
        <v>2326</v>
      </c>
      <c r="H7878" s="333">
        <v>1672.2</v>
      </c>
      <c r="I7878" s="333">
        <v>1672.2</v>
      </c>
      <c r="L7878" t="s">
        <v>4487</v>
      </c>
      <c r="AV7878" t="s">
        <v>5979</v>
      </c>
      <c r="BN7878" s="241" t="s">
        <v>6212</v>
      </c>
      <c r="BO7878" s="58" t="str">
        <f t="shared" si="123"/>
        <v>境内资产</v>
      </c>
      <c r="BP7878" s="58" t="str">
        <f>IF(M7878="",VLOOKUP(D7878,Sheet4!$A$1:$B$92,2,0),VLOOKUP(Q7878,Sheet4!$A$1:$B$92,2,0))</f>
        <v>活期存款</v>
      </c>
    </row>
    <row r="7879" spans="1:68">
      <c r="A7879" s="36" t="s">
        <v>5664</v>
      </c>
      <c r="B7879" s="36" t="s">
        <v>5664</v>
      </c>
      <c r="C7879" s="274" t="s">
        <v>222</v>
      </c>
      <c r="D7879" s="274" t="s">
        <v>221</v>
      </c>
      <c r="F7879" t="s">
        <v>2326</v>
      </c>
      <c r="H7879" s="333">
        <v>6681.86</v>
      </c>
      <c r="I7879" s="333">
        <v>6681.86</v>
      </c>
      <c r="L7879" t="s">
        <v>4487</v>
      </c>
      <c r="AV7879" t="s">
        <v>5980</v>
      </c>
      <c r="BN7879" s="241" t="s">
        <v>6212</v>
      </c>
      <c r="BO7879" s="58" t="str">
        <f t="shared" si="123"/>
        <v>境内资产</v>
      </c>
      <c r="BP7879" s="58" t="str">
        <f>IF(M7879="",VLOOKUP(D7879,Sheet4!$A$1:$B$92,2,0),VLOOKUP(Q7879,Sheet4!$A$1:$B$92,2,0))</f>
        <v>活期存款</v>
      </c>
    </row>
    <row r="7880" spans="1:68">
      <c r="A7880" s="36" t="s">
        <v>5665</v>
      </c>
      <c r="B7880" s="36" t="s">
        <v>5665</v>
      </c>
      <c r="C7880" s="274" t="s">
        <v>222</v>
      </c>
      <c r="D7880" s="274" t="s">
        <v>221</v>
      </c>
      <c r="F7880" t="s">
        <v>1361</v>
      </c>
      <c r="H7880" s="333">
        <v>476.82</v>
      </c>
      <c r="I7880" s="333">
        <v>476.82</v>
      </c>
      <c r="L7880" t="s">
        <v>4487</v>
      </c>
      <c r="AV7880" t="s">
        <v>5981</v>
      </c>
      <c r="BN7880" s="241" t="s">
        <v>6212</v>
      </c>
      <c r="BO7880" s="58" t="str">
        <f t="shared" si="123"/>
        <v>境内资产</v>
      </c>
      <c r="BP7880" s="58" t="str">
        <f>IF(M7880="",VLOOKUP(D7880,Sheet4!$A$1:$B$92,2,0),VLOOKUP(Q7880,Sheet4!$A$1:$B$92,2,0))</f>
        <v>活期存款</v>
      </c>
    </row>
    <row r="7881" spans="1:68">
      <c r="A7881" s="36" t="s">
        <v>5666</v>
      </c>
      <c r="B7881" s="36" t="s">
        <v>5666</v>
      </c>
      <c r="C7881" s="274" t="s">
        <v>222</v>
      </c>
      <c r="D7881" s="274" t="s">
        <v>221</v>
      </c>
      <c r="F7881" t="s">
        <v>1361</v>
      </c>
      <c r="H7881" s="333">
        <v>5039.63</v>
      </c>
      <c r="I7881" s="333">
        <v>5039.63</v>
      </c>
      <c r="L7881" t="s">
        <v>4487</v>
      </c>
      <c r="AV7881" t="s">
        <v>5982</v>
      </c>
      <c r="BN7881" s="241" t="s">
        <v>6212</v>
      </c>
      <c r="BO7881" s="58" t="str">
        <f t="shared" si="123"/>
        <v>境内资产</v>
      </c>
      <c r="BP7881" s="58" t="str">
        <f>IF(M7881="",VLOOKUP(D7881,Sheet4!$A$1:$B$92,2,0),VLOOKUP(Q7881,Sheet4!$A$1:$B$92,2,0))</f>
        <v>活期存款</v>
      </c>
    </row>
    <row r="7882" spans="1:68">
      <c r="A7882" s="36" t="s">
        <v>5667</v>
      </c>
      <c r="B7882" s="36" t="s">
        <v>5667</v>
      </c>
      <c r="C7882" s="274" t="s">
        <v>222</v>
      </c>
      <c r="D7882" s="274" t="s">
        <v>221</v>
      </c>
      <c r="F7882" t="s">
        <v>1361</v>
      </c>
      <c r="H7882" s="333">
        <v>57942.16</v>
      </c>
      <c r="I7882" s="333">
        <v>57942.16</v>
      </c>
      <c r="L7882" t="s">
        <v>4487</v>
      </c>
      <c r="AV7882" t="s">
        <v>5983</v>
      </c>
      <c r="BN7882" s="241" t="s">
        <v>6212</v>
      </c>
      <c r="BO7882" s="58" t="str">
        <f t="shared" si="123"/>
        <v>境内资产</v>
      </c>
      <c r="BP7882" s="58" t="str">
        <f>IF(M7882="",VLOOKUP(D7882,Sheet4!$A$1:$B$92,2,0),VLOOKUP(Q7882,Sheet4!$A$1:$B$92,2,0))</f>
        <v>活期存款</v>
      </c>
    </row>
    <row r="7883" spans="1:68">
      <c r="A7883" s="36" t="s">
        <v>5668</v>
      </c>
      <c r="B7883" s="36" t="s">
        <v>5668</v>
      </c>
      <c r="C7883" s="274" t="s">
        <v>222</v>
      </c>
      <c r="D7883" s="274" t="s">
        <v>221</v>
      </c>
      <c r="F7883" t="s">
        <v>1361</v>
      </c>
      <c r="H7883" s="333">
        <v>18590817.800000001</v>
      </c>
      <c r="I7883" s="333">
        <v>18590817.800000001</v>
      </c>
      <c r="L7883" t="s">
        <v>4487</v>
      </c>
      <c r="AV7883" t="s">
        <v>5984</v>
      </c>
      <c r="BN7883" s="241" t="s">
        <v>6212</v>
      </c>
      <c r="BO7883" s="58" t="str">
        <f t="shared" si="123"/>
        <v>境内资产</v>
      </c>
      <c r="BP7883" s="58" t="str">
        <f>IF(M7883="",VLOOKUP(D7883,Sheet4!$A$1:$B$92,2,0),VLOOKUP(Q7883,Sheet4!$A$1:$B$92,2,0))</f>
        <v>活期存款</v>
      </c>
    </row>
    <row r="7884" spans="1:68">
      <c r="A7884" s="36" t="s">
        <v>5669</v>
      </c>
      <c r="B7884" s="36" t="s">
        <v>5669</v>
      </c>
      <c r="C7884" s="274" t="s">
        <v>222</v>
      </c>
      <c r="D7884" s="274" t="s">
        <v>221</v>
      </c>
      <c r="F7884" t="s">
        <v>1962</v>
      </c>
      <c r="H7884" s="333">
        <v>11418227.17</v>
      </c>
      <c r="I7884" s="333">
        <v>11418227.17</v>
      </c>
      <c r="L7884" t="s">
        <v>4487</v>
      </c>
      <c r="AV7884" t="s">
        <v>5951</v>
      </c>
      <c r="BN7884" s="241" t="s">
        <v>6212</v>
      </c>
      <c r="BO7884" s="58" t="str">
        <f t="shared" si="123"/>
        <v>境内资产</v>
      </c>
      <c r="BP7884" s="58" t="str">
        <f>IF(M7884="",VLOOKUP(D7884,Sheet4!$A$1:$B$92,2,0),VLOOKUP(Q7884,Sheet4!$A$1:$B$92,2,0))</f>
        <v>活期存款</v>
      </c>
    </row>
    <row r="7885" spans="1:68">
      <c r="A7885" s="36" t="s">
        <v>5670</v>
      </c>
      <c r="B7885" s="36" t="s">
        <v>5670</v>
      </c>
      <c r="C7885" s="274" t="s">
        <v>222</v>
      </c>
      <c r="D7885" s="274" t="s">
        <v>221</v>
      </c>
      <c r="F7885" t="s">
        <v>1962</v>
      </c>
      <c r="H7885" s="333">
        <v>34538.67</v>
      </c>
      <c r="I7885" s="333">
        <v>34538.67</v>
      </c>
      <c r="L7885" t="s">
        <v>4487</v>
      </c>
      <c r="AV7885" t="s">
        <v>5985</v>
      </c>
      <c r="BN7885" s="241" t="s">
        <v>6212</v>
      </c>
      <c r="BO7885" s="58" t="str">
        <f t="shared" si="123"/>
        <v>境内资产</v>
      </c>
      <c r="BP7885" s="58" t="str">
        <f>IF(M7885="",VLOOKUP(D7885,Sheet4!$A$1:$B$92,2,0),VLOOKUP(Q7885,Sheet4!$A$1:$B$92,2,0))</f>
        <v>活期存款</v>
      </c>
    </row>
    <row r="7886" spans="1:68">
      <c r="A7886" s="36" t="s">
        <v>5671</v>
      </c>
      <c r="B7886" s="36" t="s">
        <v>5671</v>
      </c>
      <c r="C7886" s="274" t="s">
        <v>222</v>
      </c>
      <c r="D7886" s="274" t="s">
        <v>221</v>
      </c>
      <c r="F7886" t="s">
        <v>1962</v>
      </c>
      <c r="H7886" s="333">
        <v>5015.04</v>
      </c>
      <c r="I7886" s="333">
        <v>5015.04</v>
      </c>
      <c r="L7886" t="s">
        <v>4487</v>
      </c>
      <c r="AV7886" t="s">
        <v>5986</v>
      </c>
      <c r="BN7886" s="241" t="s">
        <v>6212</v>
      </c>
      <c r="BO7886" s="58" t="str">
        <f t="shared" si="123"/>
        <v>境内资产</v>
      </c>
      <c r="BP7886" s="58" t="str">
        <f>IF(M7886="",VLOOKUP(D7886,Sheet4!$A$1:$B$92,2,0),VLOOKUP(Q7886,Sheet4!$A$1:$B$92,2,0))</f>
        <v>活期存款</v>
      </c>
    </row>
    <row r="7887" spans="1:68">
      <c r="A7887" s="36" t="s">
        <v>5672</v>
      </c>
      <c r="B7887" s="36" t="s">
        <v>5672</v>
      </c>
      <c r="C7887" s="274" t="s">
        <v>222</v>
      </c>
      <c r="D7887" s="274" t="s">
        <v>221</v>
      </c>
      <c r="F7887" t="s">
        <v>1962</v>
      </c>
      <c r="H7887" s="333">
        <v>3343.36</v>
      </c>
      <c r="I7887" s="333">
        <v>3343.36</v>
      </c>
      <c r="L7887" t="s">
        <v>4487</v>
      </c>
      <c r="AV7887" t="s">
        <v>5987</v>
      </c>
      <c r="BN7887" s="241" t="s">
        <v>6212</v>
      </c>
      <c r="BO7887" s="58" t="str">
        <f t="shared" si="123"/>
        <v>境内资产</v>
      </c>
      <c r="BP7887" s="58" t="str">
        <f>IF(M7887="",VLOOKUP(D7887,Sheet4!$A$1:$B$92,2,0),VLOOKUP(Q7887,Sheet4!$A$1:$B$92,2,0))</f>
        <v>活期存款</v>
      </c>
    </row>
    <row r="7888" spans="1:68">
      <c r="A7888" s="36" t="s">
        <v>5673</v>
      </c>
      <c r="B7888" s="36" t="s">
        <v>5673</v>
      </c>
      <c r="C7888" s="274" t="s">
        <v>222</v>
      </c>
      <c r="D7888" s="274" t="s">
        <v>221</v>
      </c>
      <c r="F7888" t="s">
        <v>1962</v>
      </c>
      <c r="H7888" s="333">
        <v>6.38</v>
      </c>
      <c r="I7888" s="333">
        <v>6.38</v>
      </c>
      <c r="L7888" t="s">
        <v>4487</v>
      </c>
      <c r="AV7888" t="s">
        <v>5988</v>
      </c>
      <c r="BN7888" s="241" t="s">
        <v>6212</v>
      </c>
      <c r="BO7888" s="58" t="str">
        <f t="shared" si="123"/>
        <v>境内资产</v>
      </c>
      <c r="BP7888" s="58" t="str">
        <f>IF(M7888="",VLOOKUP(D7888,Sheet4!$A$1:$B$92,2,0),VLOOKUP(Q7888,Sheet4!$A$1:$B$92,2,0))</f>
        <v>活期存款</v>
      </c>
    </row>
    <row r="7889" spans="1:68">
      <c r="A7889" s="36" t="s">
        <v>5674</v>
      </c>
      <c r="B7889" s="36" t="s">
        <v>5674</v>
      </c>
      <c r="C7889" s="274" t="s">
        <v>222</v>
      </c>
      <c r="D7889" s="274" t="s">
        <v>221</v>
      </c>
      <c r="F7889" t="s">
        <v>1962</v>
      </c>
      <c r="H7889" s="333">
        <v>34.729999999999997</v>
      </c>
      <c r="I7889" s="333">
        <v>34.729999999999997</v>
      </c>
      <c r="L7889" t="s">
        <v>4487</v>
      </c>
      <c r="AV7889" t="s">
        <v>5989</v>
      </c>
      <c r="BN7889" s="241" t="s">
        <v>6212</v>
      </c>
      <c r="BO7889" s="58" t="str">
        <f t="shared" si="123"/>
        <v>境内资产</v>
      </c>
      <c r="BP7889" s="58" t="str">
        <f>IF(M7889="",VLOOKUP(D7889,Sheet4!$A$1:$B$92,2,0),VLOOKUP(Q7889,Sheet4!$A$1:$B$92,2,0))</f>
        <v>活期存款</v>
      </c>
    </row>
    <row r="7890" spans="1:68">
      <c r="A7890" s="36" t="s">
        <v>5675</v>
      </c>
      <c r="B7890" s="36" t="s">
        <v>5675</v>
      </c>
      <c r="C7890" s="274" t="s">
        <v>222</v>
      </c>
      <c r="D7890" s="274" t="s">
        <v>221</v>
      </c>
      <c r="F7890" t="s">
        <v>1347</v>
      </c>
      <c r="H7890" s="333">
        <v>1000</v>
      </c>
      <c r="I7890" s="333">
        <v>1000</v>
      </c>
      <c r="L7890" t="s">
        <v>4487</v>
      </c>
      <c r="AV7890" t="s">
        <v>5990</v>
      </c>
      <c r="BN7890" s="241" t="s">
        <v>6212</v>
      </c>
      <c r="BO7890" s="58" t="str">
        <f t="shared" si="123"/>
        <v>境内资产</v>
      </c>
      <c r="BP7890" s="58" t="str">
        <f>IF(M7890="",VLOOKUP(D7890,Sheet4!$A$1:$B$92,2,0),VLOOKUP(Q7890,Sheet4!$A$1:$B$92,2,0))</f>
        <v>活期存款</v>
      </c>
    </row>
    <row r="7891" spans="1:68">
      <c r="A7891" s="36" t="s">
        <v>5676</v>
      </c>
      <c r="B7891" s="36" t="s">
        <v>5676</v>
      </c>
      <c r="C7891" s="274" t="s">
        <v>222</v>
      </c>
      <c r="D7891" s="274" t="s">
        <v>221</v>
      </c>
      <c r="F7891" t="s">
        <v>1347</v>
      </c>
      <c r="H7891" s="333">
        <v>1948101.85</v>
      </c>
      <c r="I7891" s="333">
        <v>1948101.85</v>
      </c>
      <c r="L7891" t="s">
        <v>4487</v>
      </c>
      <c r="AV7891" t="s">
        <v>5991</v>
      </c>
      <c r="BN7891" s="241" t="s">
        <v>6212</v>
      </c>
      <c r="BO7891" s="58" t="str">
        <f t="shared" si="123"/>
        <v>境内资产</v>
      </c>
      <c r="BP7891" s="58" t="str">
        <f>IF(M7891="",VLOOKUP(D7891,Sheet4!$A$1:$B$92,2,0),VLOOKUP(Q7891,Sheet4!$A$1:$B$92,2,0))</f>
        <v>活期存款</v>
      </c>
    </row>
    <row r="7892" spans="1:68">
      <c r="A7892" s="36" t="s">
        <v>5677</v>
      </c>
      <c r="B7892" s="36" t="s">
        <v>5677</v>
      </c>
      <c r="C7892" s="274" t="s">
        <v>222</v>
      </c>
      <c r="D7892" s="274" t="s">
        <v>221</v>
      </c>
      <c r="F7892" t="s">
        <v>1347</v>
      </c>
      <c r="H7892" s="333">
        <v>234795.99</v>
      </c>
      <c r="I7892" s="333">
        <v>234795.99</v>
      </c>
      <c r="L7892" t="s">
        <v>4487</v>
      </c>
      <c r="AV7892" t="s">
        <v>5992</v>
      </c>
      <c r="BN7892" s="241" t="s">
        <v>6212</v>
      </c>
      <c r="BO7892" s="58" t="str">
        <f t="shared" si="123"/>
        <v>境内资产</v>
      </c>
      <c r="BP7892" s="58" t="str">
        <f>IF(M7892="",VLOOKUP(D7892,Sheet4!$A$1:$B$92,2,0),VLOOKUP(Q7892,Sheet4!$A$1:$B$92,2,0))</f>
        <v>活期存款</v>
      </c>
    </row>
    <row r="7893" spans="1:68">
      <c r="A7893" s="36" t="s">
        <v>5678</v>
      </c>
      <c r="B7893" s="36" t="s">
        <v>5678</v>
      </c>
      <c r="C7893" s="274" t="s">
        <v>222</v>
      </c>
      <c r="D7893" s="274" t="s">
        <v>221</v>
      </c>
      <c r="F7893" t="s">
        <v>1347</v>
      </c>
      <c r="H7893" s="333">
        <v>2134.0700000000002</v>
      </c>
      <c r="I7893" s="333">
        <v>2134.0700000000002</v>
      </c>
      <c r="L7893" t="s">
        <v>4487</v>
      </c>
      <c r="AV7893" t="s">
        <v>5993</v>
      </c>
      <c r="BN7893" s="241" t="s">
        <v>6212</v>
      </c>
      <c r="BO7893" s="58" t="str">
        <f t="shared" si="123"/>
        <v>境内资产</v>
      </c>
      <c r="BP7893" s="58" t="str">
        <f>IF(M7893="",VLOOKUP(D7893,Sheet4!$A$1:$B$92,2,0),VLOOKUP(Q7893,Sheet4!$A$1:$B$92,2,0))</f>
        <v>活期存款</v>
      </c>
    </row>
    <row r="7894" spans="1:68">
      <c r="A7894" s="36" t="s">
        <v>5679</v>
      </c>
      <c r="B7894" s="36" t="s">
        <v>5679</v>
      </c>
      <c r="C7894" s="274" t="s">
        <v>222</v>
      </c>
      <c r="D7894" s="274" t="s">
        <v>221</v>
      </c>
      <c r="F7894" t="s">
        <v>1347</v>
      </c>
      <c r="H7894" s="333">
        <v>584.86</v>
      </c>
      <c r="I7894" s="333">
        <v>584.86</v>
      </c>
      <c r="L7894" t="s">
        <v>4487</v>
      </c>
      <c r="AV7894" t="s">
        <v>5994</v>
      </c>
      <c r="BN7894" s="241" t="s">
        <v>6212</v>
      </c>
      <c r="BO7894" s="58" t="str">
        <f t="shared" si="123"/>
        <v>境内资产</v>
      </c>
      <c r="BP7894" s="58" t="str">
        <f>IF(M7894="",VLOOKUP(D7894,Sheet4!$A$1:$B$92,2,0),VLOOKUP(Q7894,Sheet4!$A$1:$B$92,2,0))</f>
        <v>活期存款</v>
      </c>
    </row>
    <row r="7895" spans="1:68">
      <c r="A7895" s="36" t="s">
        <v>5680</v>
      </c>
      <c r="B7895" s="36" t="s">
        <v>5680</v>
      </c>
      <c r="C7895" s="274" t="s">
        <v>222</v>
      </c>
      <c r="D7895" s="274" t="s">
        <v>221</v>
      </c>
      <c r="F7895" t="s">
        <v>1347</v>
      </c>
      <c r="H7895" s="333">
        <v>1000</v>
      </c>
      <c r="I7895" s="333">
        <v>1000</v>
      </c>
      <c r="L7895" t="s">
        <v>4487</v>
      </c>
      <c r="AV7895" t="s">
        <v>5995</v>
      </c>
      <c r="BN7895" s="241" t="s">
        <v>6212</v>
      </c>
      <c r="BO7895" s="58" t="str">
        <f t="shared" si="123"/>
        <v>境内资产</v>
      </c>
      <c r="BP7895" s="58" t="str">
        <f>IF(M7895="",VLOOKUP(D7895,Sheet4!$A$1:$B$92,2,0),VLOOKUP(Q7895,Sheet4!$A$1:$B$92,2,0))</f>
        <v>活期存款</v>
      </c>
    </row>
    <row r="7896" spans="1:68">
      <c r="A7896" s="36" t="s">
        <v>5681</v>
      </c>
      <c r="B7896" s="36" t="s">
        <v>5681</v>
      </c>
      <c r="C7896" s="274" t="s">
        <v>222</v>
      </c>
      <c r="D7896" s="274" t="s">
        <v>221</v>
      </c>
      <c r="F7896" t="s">
        <v>1347</v>
      </c>
      <c r="H7896" s="333">
        <v>1736.08</v>
      </c>
      <c r="I7896" s="333">
        <v>1736.08</v>
      </c>
      <c r="L7896" t="s">
        <v>4487</v>
      </c>
      <c r="AV7896" t="s">
        <v>5996</v>
      </c>
      <c r="BN7896" s="241" t="s">
        <v>6212</v>
      </c>
      <c r="BO7896" s="58" t="str">
        <f t="shared" si="123"/>
        <v>境内资产</v>
      </c>
      <c r="BP7896" s="58" t="str">
        <f>IF(M7896="",VLOOKUP(D7896,Sheet4!$A$1:$B$92,2,0),VLOOKUP(Q7896,Sheet4!$A$1:$B$92,2,0))</f>
        <v>活期存款</v>
      </c>
    </row>
    <row r="7897" spans="1:68">
      <c r="A7897" s="36" t="s">
        <v>5682</v>
      </c>
      <c r="B7897" s="36" t="s">
        <v>5682</v>
      </c>
      <c r="C7897" s="274" t="s">
        <v>222</v>
      </c>
      <c r="D7897" s="274" t="s">
        <v>221</v>
      </c>
      <c r="F7897" t="s">
        <v>1343</v>
      </c>
      <c r="H7897" s="333">
        <v>254.49</v>
      </c>
      <c r="I7897" s="333">
        <v>254.49</v>
      </c>
      <c r="L7897" t="s">
        <v>4487</v>
      </c>
      <c r="AV7897" t="s">
        <v>5997</v>
      </c>
      <c r="BN7897" s="241" t="s">
        <v>6212</v>
      </c>
      <c r="BO7897" s="58" t="str">
        <f t="shared" si="123"/>
        <v>境内资产</v>
      </c>
      <c r="BP7897" s="58" t="str">
        <f>IF(M7897="",VLOOKUP(D7897,Sheet4!$A$1:$B$92,2,0),VLOOKUP(Q7897,Sheet4!$A$1:$B$92,2,0))</f>
        <v>活期存款</v>
      </c>
    </row>
    <row r="7898" spans="1:68">
      <c r="A7898" s="36" t="s">
        <v>5683</v>
      </c>
      <c r="B7898" s="36" t="s">
        <v>5683</v>
      </c>
      <c r="C7898" s="274" t="s">
        <v>222</v>
      </c>
      <c r="D7898" s="274" t="s">
        <v>221</v>
      </c>
      <c r="F7898" t="s">
        <v>1343</v>
      </c>
      <c r="H7898" s="333">
        <v>48.64</v>
      </c>
      <c r="I7898" s="333">
        <v>48.64</v>
      </c>
      <c r="L7898" t="s">
        <v>4487</v>
      </c>
      <c r="AV7898" t="s">
        <v>5998</v>
      </c>
      <c r="BN7898" s="241" t="s">
        <v>6212</v>
      </c>
      <c r="BO7898" s="58" t="str">
        <f t="shared" si="123"/>
        <v>境内资产</v>
      </c>
      <c r="BP7898" s="58" t="str">
        <f>IF(M7898="",VLOOKUP(D7898,Sheet4!$A$1:$B$92,2,0),VLOOKUP(Q7898,Sheet4!$A$1:$B$92,2,0))</f>
        <v>活期存款</v>
      </c>
    </row>
    <row r="7899" spans="1:68">
      <c r="A7899" s="36" t="s">
        <v>5684</v>
      </c>
      <c r="B7899" s="36" t="s">
        <v>5684</v>
      </c>
      <c r="C7899" s="274" t="s">
        <v>222</v>
      </c>
      <c r="D7899" s="274" t="s">
        <v>221</v>
      </c>
      <c r="F7899" t="s">
        <v>1343</v>
      </c>
      <c r="H7899" s="333">
        <v>501702.40000000002</v>
      </c>
      <c r="I7899" s="333">
        <v>501702.40000000002</v>
      </c>
      <c r="L7899" t="s">
        <v>4487</v>
      </c>
      <c r="AV7899" t="s">
        <v>5999</v>
      </c>
      <c r="BN7899" s="241" t="s">
        <v>6212</v>
      </c>
      <c r="BO7899" s="58" t="str">
        <f t="shared" si="123"/>
        <v>境内资产</v>
      </c>
      <c r="BP7899" s="58" t="str">
        <f>IF(M7899="",VLOOKUP(D7899,Sheet4!$A$1:$B$92,2,0),VLOOKUP(Q7899,Sheet4!$A$1:$B$92,2,0))</f>
        <v>活期存款</v>
      </c>
    </row>
    <row r="7900" spans="1:68">
      <c r="A7900" s="36" t="s">
        <v>5685</v>
      </c>
      <c r="B7900" s="36" t="s">
        <v>5685</v>
      </c>
      <c r="C7900" s="274" t="s">
        <v>222</v>
      </c>
      <c r="D7900" s="274" t="s">
        <v>221</v>
      </c>
      <c r="F7900" t="s">
        <v>1343</v>
      </c>
      <c r="H7900" s="333">
        <v>265397.68</v>
      </c>
      <c r="I7900" s="333">
        <v>265397.68</v>
      </c>
      <c r="L7900" t="s">
        <v>4487</v>
      </c>
      <c r="AV7900" t="s">
        <v>6000</v>
      </c>
      <c r="BN7900" s="241" t="s">
        <v>6212</v>
      </c>
      <c r="BO7900" s="58" t="str">
        <f t="shared" si="123"/>
        <v>境内资产</v>
      </c>
      <c r="BP7900" s="58" t="str">
        <f>IF(M7900="",VLOOKUP(D7900,Sheet4!$A$1:$B$92,2,0),VLOOKUP(Q7900,Sheet4!$A$1:$B$92,2,0))</f>
        <v>活期存款</v>
      </c>
    </row>
    <row r="7901" spans="1:68">
      <c r="A7901" s="36" t="s">
        <v>5686</v>
      </c>
      <c r="B7901" s="36" t="s">
        <v>5686</v>
      </c>
      <c r="C7901" s="274" t="s">
        <v>222</v>
      </c>
      <c r="D7901" s="274" t="s">
        <v>221</v>
      </c>
      <c r="F7901" t="s">
        <v>1343</v>
      </c>
      <c r="H7901" s="333">
        <v>50173.25</v>
      </c>
      <c r="I7901" s="333">
        <v>50173.25</v>
      </c>
      <c r="L7901" t="s">
        <v>4487</v>
      </c>
      <c r="AV7901" t="s">
        <v>6001</v>
      </c>
      <c r="BN7901" s="241" t="s">
        <v>6212</v>
      </c>
      <c r="BO7901" s="58" t="str">
        <f t="shared" si="123"/>
        <v>境内资产</v>
      </c>
      <c r="BP7901" s="58" t="str">
        <f>IF(M7901="",VLOOKUP(D7901,Sheet4!$A$1:$B$92,2,0),VLOOKUP(Q7901,Sheet4!$A$1:$B$92,2,0))</f>
        <v>活期存款</v>
      </c>
    </row>
    <row r="7902" spans="1:68">
      <c r="A7902" s="36" t="s">
        <v>5687</v>
      </c>
      <c r="B7902" s="36" t="s">
        <v>5687</v>
      </c>
      <c r="C7902" s="274" t="s">
        <v>222</v>
      </c>
      <c r="D7902" s="274" t="s">
        <v>221</v>
      </c>
      <c r="F7902" t="s">
        <v>5918</v>
      </c>
      <c r="H7902" s="333">
        <v>8949.85</v>
      </c>
      <c r="I7902" s="333">
        <v>8949.85</v>
      </c>
      <c r="L7902" t="s">
        <v>4487</v>
      </c>
      <c r="AV7902" t="s">
        <v>6002</v>
      </c>
      <c r="BN7902" s="241" t="s">
        <v>6212</v>
      </c>
      <c r="BO7902" s="58" t="str">
        <f t="shared" si="123"/>
        <v>境内资产</v>
      </c>
      <c r="BP7902" s="58" t="str">
        <f>IF(M7902="",VLOOKUP(D7902,Sheet4!$A$1:$B$92,2,0),VLOOKUP(Q7902,Sheet4!$A$1:$B$92,2,0))</f>
        <v>活期存款</v>
      </c>
    </row>
    <row r="7903" spans="1:68">
      <c r="A7903" s="36" t="s">
        <v>5688</v>
      </c>
      <c r="B7903" s="36" t="s">
        <v>5688</v>
      </c>
      <c r="C7903" s="274" t="s">
        <v>222</v>
      </c>
      <c r="D7903" s="274" t="s">
        <v>221</v>
      </c>
      <c r="F7903" t="s">
        <v>5919</v>
      </c>
      <c r="H7903" s="333">
        <v>558463.54</v>
      </c>
      <c r="I7903" s="333">
        <v>558463.54</v>
      </c>
      <c r="L7903" t="s">
        <v>4487</v>
      </c>
      <c r="AV7903" t="s">
        <v>6003</v>
      </c>
      <c r="BN7903" s="241" t="s">
        <v>6212</v>
      </c>
      <c r="BO7903" s="58" t="str">
        <f t="shared" si="123"/>
        <v>境内资产</v>
      </c>
      <c r="BP7903" s="58" t="str">
        <f>IF(M7903="",VLOOKUP(D7903,Sheet4!$A$1:$B$92,2,0),VLOOKUP(Q7903,Sheet4!$A$1:$B$92,2,0))</f>
        <v>活期存款</v>
      </c>
    </row>
    <row r="7904" spans="1:68">
      <c r="A7904" s="36" t="s">
        <v>5689</v>
      </c>
      <c r="B7904" s="36" t="s">
        <v>5689</v>
      </c>
      <c r="C7904" s="274" t="s">
        <v>222</v>
      </c>
      <c r="D7904" s="274" t="s">
        <v>221</v>
      </c>
      <c r="F7904" t="s">
        <v>5619</v>
      </c>
      <c r="H7904" s="333">
        <v>109.52</v>
      </c>
      <c r="I7904" s="333">
        <v>109.52</v>
      </c>
      <c r="L7904" t="s">
        <v>4487</v>
      </c>
      <c r="AV7904" t="s">
        <v>6004</v>
      </c>
      <c r="BN7904" s="241" t="s">
        <v>6212</v>
      </c>
      <c r="BO7904" s="58" t="str">
        <f t="shared" si="123"/>
        <v>境内资产</v>
      </c>
      <c r="BP7904" s="58" t="str">
        <f>IF(M7904="",VLOOKUP(D7904,Sheet4!$A$1:$B$92,2,0),VLOOKUP(Q7904,Sheet4!$A$1:$B$92,2,0))</f>
        <v>活期存款</v>
      </c>
    </row>
    <row r="7905" spans="1:68">
      <c r="A7905" s="36" t="s">
        <v>5690</v>
      </c>
      <c r="B7905" s="36" t="s">
        <v>5690</v>
      </c>
      <c r="C7905" s="274" t="s">
        <v>222</v>
      </c>
      <c r="D7905" s="274" t="s">
        <v>221</v>
      </c>
      <c r="F7905" t="s">
        <v>5920</v>
      </c>
      <c r="H7905" s="333">
        <v>250304.73</v>
      </c>
      <c r="I7905" s="333">
        <v>250304.73</v>
      </c>
      <c r="L7905" t="s">
        <v>4487</v>
      </c>
      <c r="AV7905" t="s">
        <v>6005</v>
      </c>
      <c r="BN7905" s="241" t="s">
        <v>6212</v>
      </c>
      <c r="BO7905" s="58" t="str">
        <f t="shared" si="123"/>
        <v>境内资产</v>
      </c>
      <c r="BP7905" s="58" t="str">
        <f>IF(M7905="",VLOOKUP(D7905,Sheet4!$A$1:$B$92,2,0),VLOOKUP(Q7905,Sheet4!$A$1:$B$92,2,0))</f>
        <v>活期存款</v>
      </c>
    </row>
    <row r="7906" spans="1:68">
      <c r="A7906" s="36" t="s">
        <v>5691</v>
      </c>
      <c r="B7906" s="36" t="s">
        <v>5691</v>
      </c>
      <c r="C7906" s="274" t="s">
        <v>222</v>
      </c>
      <c r="D7906" s="274" t="s">
        <v>221</v>
      </c>
      <c r="F7906" t="s">
        <v>5921</v>
      </c>
      <c r="H7906" s="333">
        <v>200071.54</v>
      </c>
      <c r="I7906" s="333">
        <v>200071.54</v>
      </c>
      <c r="L7906" t="s">
        <v>4487</v>
      </c>
      <c r="AV7906" t="s">
        <v>6006</v>
      </c>
      <c r="BN7906" s="241" t="s">
        <v>6212</v>
      </c>
      <c r="BO7906" s="58" t="str">
        <f t="shared" si="123"/>
        <v>境内资产</v>
      </c>
      <c r="BP7906" s="58" t="str">
        <f>IF(M7906="",VLOOKUP(D7906,Sheet4!$A$1:$B$92,2,0),VLOOKUP(Q7906,Sheet4!$A$1:$B$92,2,0))</f>
        <v>活期存款</v>
      </c>
    </row>
    <row r="7907" spans="1:68">
      <c r="A7907" s="36" t="s">
        <v>5692</v>
      </c>
      <c r="B7907" s="36" t="s">
        <v>5692</v>
      </c>
      <c r="C7907" s="274" t="s">
        <v>222</v>
      </c>
      <c r="D7907" s="274" t="s">
        <v>221</v>
      </c>
      <c r="F7907" t="s">
        <v>1051</v>
      </c>
      <c r="H7907" s="333">
        <v>5448395.6900000004</v>
      </c>
      <c r="I7907" s="333">
        <v>5448395.6900000004</v>
      </c>
      <c r="L7907" t="s">
        <v>4487</v>
      </c>
      <c r="AV7907" t="s">
        <v>6007</v>
      </c>
      <c r="BN7907" s="241" t="s">
        <v>6212</v>
      </c>
      <c r="BO7907" s="58" t="str">
        <f t="shared" si="123"/>
        <v>境内资产</v>
      </c>
      <c r="BP7907" s="58" t="str">
        <f>IF(M7907="",VLOOKUP(D7907,Sheet4!$A$1:$B$92,2,0),VLOOKUP(Q7907,Sheet4!$A$1:$B$92,2,0))</f>
        <v>活期存款</v>
      </c>
    </row>
    <row r="7908" spans="1:68">
      <c r="A7908" s="36" t="s">
        <v>5693</v>
      </c>
      <c r="B7908" s="36" t="s">
        <v>5693</v>
      </c>
      <c r="C7908" s="274" t="s">
        <v>222</v>
      </c>
      <c r="D7908" s="274" t="s">
        <v>221</v>
      </c>
      <c r="F7908" t="s">
        <v>1051</v>
      </c>
      <c r="H7908" s="333">
        <v>11081.34</v>
      </c>
      <c r="I7908" s="333">
        <v>11081.34</v>
      </c>
      <c r="L7908" t="s">
        <v>4487</v>
      </c>
      <c r="AV7908" t="s">
        <v>6008</v>
      </c>
      <c r="BN7908" s="241" t="s">
        <v>6212</v>
      </c>
      <c r="BO7908" s="58" t="str">
        <f t="shared" si="123"/>
        <v>境内资产</v>
      </c>
      <c r="BP7908" s="58" t="str">
        <f>IF(M7908="",VLOOKUP(D7908,Sheet4!$A$1:$B$92,2,0),VLOOKUP(Q7908,Sheet4!$A$1:$B$92,2,0))</f>
        <v>活期存款</v>
      </c>
    </row>
    <row r="7909" spans="1:68">
      <c r="A7909" s="36" t="s">
        <v>5694</v>
      </c>
      <c r="B7909" s="36" t="s">
        <v>5694</v>
      </c>
      <c r="C7909" s="274" t="s">
        <v>222</v>
      </c>
      <c r="D7909" s="274" t="s">
        <v>221</v>
      </c>
      <c r="F7909" t="s">
        <v>1051</v>
      </c>
      <c r="H7909" s="333">
        <v>504140.09</v>
      </c>
      <c r="I7909" s="333">
        <v>504140.09</v>
      </c>
      <c r="L7909" t="s">
        <v>4487</v>
      </c>
      <c r="AV7909" t="s">
        <v>6009</v>
      </c>
      <c r="BN7909" s="241" t="s">
        <v>6212</v>
      </c>
      <c r="BO7909" s="58" t="str">
        <f t="shared" si="123"/>
        <v>境内资产</v>
      </c>
      <c r="BP7909" s="58" t="str">
        <f>IF(M7909="",VLOOKUP(D7909,Sheet4!$A$1:$B$92,2,0),VLOOKUP(Q7909,Sheet4!$A$1:$B$92,2,0))</f>
        <v>活期存款</v>
      </c>
    </row>
    <row r="7910" spans="1:68">
      <c r="A7910" s="36" t="s">
        <v>5695</v>
      </c>
      <c r="B7910" s="36" t="s">
        <v>5695</v>
      </c>
      <c r="C7910" s="274" t="s">
        <v>222</v>
      </c>
      <c r="D7910" s="274" t="s">
        <v>221</v>
      </c>
      <c r="F7910" t="s">
        <v>1051</v>
      </c>
      <c r="H7910" s="333">
        <v>426.13</v>
      </c>
      <c r="I7910" s="333">
        <v>426.13</v>
      </c>
      <c r="L7910" t="s">
        <v>4487</v>
      </c>
      <c r="AV7910" t="s">
        <v>6010</v>
      </c>
      <c r="BN7910" s="241" t="s">
        <v>6212</v>
      </c>
      <c r="BO7910" s="58" t="str">
        <f t="shared" si="123"/>
        <v>境内资产</v>
      </c>
      <c r="BP7910" s="58" t="str">
        <f>IF(M7910="",VLOOKUP(D7910,Sheet4!$A$1:$B$92,2,0),VLOOKUP(Q7910,Sheet4!$A$1:$B$92,2,0))</f>
        <v>活期存款</v>
      </c>
    </row>
    <row r="7911" spans="1:68">
      <c r="A7911" s="36" t="s">
        <v>5696</v>
      </c>
      <c r="B7911" s="36" t="s">
        <v>5696</v>
      </c>
      <c r="C7911" s="274" t="s">
        <v>222</v>
      </c>
      <c r="D7911" s="274" t="s">
        <v>221</v>
      </c>
      <c r="F7911" t="s">
        <v>5922</v>
      </c>
      <c r="H7911" s="333">
        <v>1730251.06</v>
      </c>
      <c r="I7911" s="333">
        <v>1730251.06</v>
      </c>
      <c r="L7911" t="s">
        <v>4487</v>
      </c>
      <c r="AV7911" t="s">
        <v>6011</v>
      </c>
      <c r="BN7911" s="241" t="s">
        <v>6212</v>
      </c>
      <c r="BO7911" s="58" t="str">
        <f t="shared" si="123"/>
        <v>境内资产</v>
      </c>
      <c r="BP7911" s="58" t="str">
        <f>IF(M7911="",VLOOKUP(D7911,Sheet4!$A$1:$B$92,2,0),VLOOKUP(Q7911,Sheet4!$A$1:$B$92,2,0))</f>
        <v>活期存款</v>
      </c>
    </row>
    <row r="7912" spans="1:68">
      <c r="A7912" s="36" t="s">
        <v>5697</v>
      </c>
      <c r="B7912" s="36" t="s">
        <v>5697</v>
      </c>
      <c r="C7912" s="274" t="s">
        <v>222</v>
      </c>
      <c r="D7912" s="274" t="s">
        <v>221</v>
      </c>
      <c r="F7912" t="s">
        <v>5922</v>
      </c>
      <c r="H7912" s="333">
        <v>516.16999999999996</v>
      </c>
      <c r="I7912" s="333">
        <v>516.16999999999996</v>
      </c>
      <c r="L7912" t="s">
        <v>4487</v>
      </c>
      <c r="AV7912" t="s">
        <v>6012</v>
      </c>
      <c r="BN7912" s="241" t="s">
        <v>6212</v>
      </c>
      <c r="BO7912" s="58" t="str">
        <f t="shared" si="123"/>
        <v>境内资产</v>
      </c>
      <c r="BP7912" s="58" t="str">
        <f>IF(M7912="",VLOOKUP(D7912,Sheet4!$A$1:$B$92,2,0),VLOOKUP(Q7912,Sheet4!$A$1:$B$92,2,0))</f>
        <v>活期存款</v>
      </c>
    </row>
    <row r="7913" spans="1:68">
      <c r="A7913" s="36" t="s">
        <v>5698</v>
      </c>
      <c r="B7913" s="36" t="s">
        <v>5698</v>
      </c>
      <c r="C7913" s="274" t="s">
        <v>222</v>
      </c>
      <c r="D7913" s="274" t="s">
        <v>221</v>
      </c>
      <c r="F7913" t="s">
        <v>3929</v>
      </c>
      <c r="H7913" s="333">
        <v>830866.38</v>
      </c>
      <c r="I7913" s="333">
        <v>830866.38</v>
      </c>
      <c r="L7913" t="s">
        <v>4487</v>
      </c>
      <c r="AV7913" t="s">
        <v>6013</v>
      </c>
      <c r="BN7913" s="241" t="s">
        <v>6212</v>
      </c>
      <c r="BO7913" s="58" t="str">
        <f t="shared" si="123"/>
        <v>境内资产</v>
      </c>
      <c r="BP7913" s="58" t="str">
        <f>IF(M7913="",VLOOKUP(D7913,Sheet4!$A$1:$B$92,2,0),VLOOKUP(Q7913,Sheet4!$A$1:$B$92,2,0))</f>
        <v>活期存款</v>
      </c>
    </row>
    <row r="7914" spans="1:68">
      <c r="A7914" s="36" t="s">
        <v>5699</v>
      </c>
      <c r="B7914" s="36" t="s">
        <v>5699</v>
      </c>
      <c r="C7914" s="274" t="s">
        <v>222</v>
      </c>
      <c r="D7914" s="274" t="s">
        <v>221</v>
      </c>
      <c r="F7914" t="s">
        <v>3929</v>
      </c>
      <c r="H7914" s="333">
        <v>856.29</v>
      </c>
      <c r="I7914" s="333">
        <v>856.29</v>
      </c>
      <c r="L7914" t="s">
        <v>4487</v>
      </c>
      <c r="AV7914" t="s">
        <v>6014</v>
      </c>
      <c r="BN7914" s="241" t="s">
        <v>6212</v>
      </c>
      <c r="BO7914" s="58" t="str">
        <f t="shared" si="123"/>
        <v>境内资产</v>
      </c>
      <c r="BP7914" s="58" t="str">
        <f>IF(M7914="",VLOOKUP(D7914,Sheet4!$A$1:$B$92,2,0),VLOOKUP(Q7914,Sheet4!$A$1:$B$92,2,0))</f>
        <v>活期存款</v>
      </c>
    </row>
    <row r="7915" spans="1:68">
      <c r="A7915" s="36" t="s">
        <v>5700</v>
      </c>
      <c r="B7915" s="36" t="s">
        <v>5700</v>
      </c>
      <c r="C7915" s="274" t="s">
        <v>222</v>
      </c>
      <c r="D7915" s="274" t="s">
        <v>221</v>
      </c>
      <c r="F7915" t="s">
        <v>3929</v>
      </c>
      <c r="H7915" s="333">
        <v>970.91</v>
      </c>
      <c r="I7915" s="333">
        <v>970.91</v>
      </c>
      <c r="L7915" t="s">
        <v>4487</v>
      </c>
      <c r="AV7915" t="s">
        <v>6015</v>
      </c>
      <c r="BN7915" s="241" t="s">
        <v>6212</v>
      </c>
      <c r="BO7915" s="58" t="str">
        <f t="shared" si="123"/>
        <v>境内资产</v>
      </c>
      <c r="BP7915" s="58" t="str">
        <f>IF(M7915="",VLOOKUP(D7915,Sheet4!$A$1:$B$92,2,0),VLOOKUP(Q7915,Sheet4!$A$1:$B$92,2,0))</f>
        <v>活期存款</v>
      </c>
    </row>
    <row r="7916" spans="1:68">
      <c r="A7916" s="36" t="s">
        <v>5701</v>
      </c>
      <c r="B7916" s="36" t="s">
        <v>5701</v>
      </c>
      <c r="C7916" s="274" t="s">
        <v>222</v>
      </c>
      <c r="D7916" s="274" t="s">
        <v>221</v>
      </c>
      <c r="F7916" t="s">
        <v>3929</v>
      </c>
      <c r="H7916" s="333">
        <v>902.29</v>
      </c>
      <c r="I7916" s="333">
        <v>902.29</v>
      </c>
      <c r="L7916" t="s">
        <v>4487</v>
      </c>
      <c r="AV7916" t="s">
        <v>6016</v>
      </c>
      <c r="BN7916" s="241" t="s">
        <v>6212</v>
      </c>
      <c r="BO7916" s="58" t="str">
        <f t="shared" si="123"/>
        <v>境内资产</v>
      </c>
      <c r="BP7916" s="58" t="str">
        <f>IF(M7916="",VLOOKUP(D7916,Sheet4!$A$1:$B$92,2,0),VLOOKUP(Q7916,Sheet4!$A$1:$B$92,2,0))</f>
        <v>活期存款</v>
      </c>
    </row>
    <row r="7917" spans="1:68">
      <c r="A7917" s="36" t="s">
        <v>5702</v>
      </c>
      <c r="B7917" s="36" t="s">
        <v>5702</v>
      </c>
      <c r="C7917" s="274" t="s">
        <v>222</v>
      </c>
      <c r="D7917" s="274" t="s">
        <v>221</v>
      </c>
      <c r="F7917" t="s">
        <v>694</v>
      </c>
      <c r="H7917" s="333">
        <v>10000</v>
      </c>
      <c r="I7917" s="333">
        <v>10000</v>
      </c>
      <c r="L7917" t="s">
        <v>4487</v>
      </c>
      <c r="AV7917" t="s">
        <v>6017</v>
      </c>
      <c r="BN7917" s="241" t="s">
        <v>6212</v>
      </c>
      <c r="BO7917" s="58" t="str">
        <f t="shared" si="123"/>
        <v>境内资产</v>
      </c>
      <c r="BP7917" s="58" t="str">
        <f>IF(M7917="",VLOOKUP(D7917,Sheet4!$A$1:$B$92,2,0),VLOOKUP(Q7917,Sheet4!$A$1:$B$92,2,0))</f>
        <v>活期存款</v>
      </c>
    </row>
    <row r="7918" spans="1:68">
      <c r="A7918" s="36" t="s">
        <v>5703</v>
      </c>
      <c r="B7918" s="36" t="s">
        <v>5703</v>
      </c>
      <c r="C7918" s="274" t="s">
        <v>222</v>
      </c>
      <c r="D7918" s="274" t="s">
        <v>221</v>
      </c>
      <c r="F7918" t="s">
        <v>694</v>
      </c>
      <c r="H7918" s="333">
        <v>980106.02</v>
      </c>
      <c r="I7918" s="333">
        <v>980106.02</v>
      </c>
      <c r="L7918" t="s">
        <v>4487</v>
      </c>
      <c r="AV7918" t="s">
        <v>6018</v>
      </c>
      <c r="BN7918" s="241" t="s">
        <v>6212</v>
      </c>
      <c r="BO7918" s="58" t="str">
        <f t="shared" si="123"/>
        <v>境内资产</v>
      </c>
      <c r="BP7918" s="58" t="str">
        <f>IF(M7918="",VLOOKUP(D7918,Sheet4!$A$1:$B$92,2,0),VLOOKUP(Q7918,Sheet4!$A$1:$B$92,2,0))</f>
        <v>活期存款</v>
      </c>
    </row>
    <row r="7919" spans="1:68">
      <c r="A7919" s="36" t="s">
        <v>5704</v>
      </c>
      <c r="B7919" s="36" t="s">
        <v>5704</v>
      </c>
      <c r="C7919" s="274" t="s">
        <v>222</v>
      </c>
      <c r="D7919" s="274" t="s">
        <v>221</v>
      </c>
      <c r="F7919" t="s">
        <v>694</v>
      </c>
      <c r="H7919" s="333">
        <v>2191001</v>
      </c>
      <c r="I7919" s="333">
        <v>2191001</v>
      </c>
      <c r="L7919" t="s">
        <v>4487</v>
      </c>
      <c r="AV7919" t="s">
        <v>6019</v>
      </c>
      <c r="BN7919" s="241" t="s">
        <v>6212</v>
      </c>
      <c r="BO7919" s="58" t="str">
        <f t="shared" si="123"/>
        <v>境内资产</v>
      </c>
      <c r="BP7919" s="58" t="str">
        <f>IF(M7919="",VLOOKUP(D7919,Sheet4!$A$1:$B$92,2,0),VLOOKUP(Q7919,Sheet4!$A$1:$B$92,2,0))</f>
        <v>活期存款</v>
      </c>
    </row>
    <row r="7920" spans="1:68">
      <c r="A7920" s="36" t="s">
        <v>5705</v>
      </c>
      <c r="B7920" s="36" t="s">
        <v>5705</v>
      </c>
      <c r="C7920" s="274" t="s">
        <v>222</v>
      </c>
      <c r="D7920" s="274" t="s">
        <v>221</v>
      </c>
      <c r="F7920" t="s">
        <v>694</v>
      </c>
      <c r="H7920" s="333">
        <v>4775.5</v>
      </c>
      <c r="I7920" s="333">
        <v>4775.5</v>
      </c>
      <c r="L7920" t="s">
        <v>4487</v>
      </c>
      <c r="AV7920" t="s">
        <v>6020</v>
      </c>
      <c r="BN7920" s="241" t="s">
        <v>6212</v>
      </c>
      <c r="BO7920" s="58" t="str">
        <f t="shared" si="123"/>
        <v>境内资产</v>
      </c>
      <c r="BP7920" s="58" t="str">
        <f>IF(M7920="",VLOOKUP(D7920,Sheet4!$A$1:$B$92,2,0),VLOOKUP(Q7920,Sheet4!$A$1:$B$92,2,0))</f>
        <v>活期存款</v>
      </c>
    </row>
    <row r="7921" spans="1:68">
      <c r="A7921" s="36" t="s">
        <v>5706</v>
      </c>
      <c r="B7921" s="36" t="s">
        <v>5706</v>
      </c>
      <c r="C7921" s="274" t="s">
        <v>222</v>
      </c>
      <c r="D7921" s="274" t="s">
        <v>221</v>
      </c>
      <c r="F7921" t="s">
        <v>4062</v>
      </c>
      <c r="H7921" s="333">
        <v>20948353.989999998</v>
      </c>
      <c r="I7921" s="333">
        <v>20948353.989999998</v>
      </c>
      <c r="L7921" t="s">
        <v>4487</v>
      </c>
      <c r="AV7921" t="s">
        <v>6021</v>
      </c>
      <c r="BN7921" s="241" t="s">
        <v>6212</v>
      </c>
      <c r="BO7921" s="58" t="str">
        <f t="shared" si="123"/>
        <v>境内资产</v>
      </c>
      <c r="BP7921" s="58" t="str">
        <f>IF(M7921="",VLOOKUP(D7921,Sheet4!$A$1:$B$92,2,0),VLOOKUP(Q7921,Sheet4!$A$1:$B$92,2,0))</f>
        <v>活期存款</v>
      </c>
    </row>
    <row r="7922" spans="1:68">
      <c r="A7922" s="36" t="s">
        <v>5707</v>
      </c>
      <c r="B7922" s="36" t="s">
        <v>5707</v>
      </c>
      <c r="C7922" s="274" t="s">
        <v>222</v>
      </c>
      <c r="D7922" s="274" t="s">
        <v>221</v>
      </c>
      <c r="F7922" t="s">
        <v>4062</v>
      </c>
      <c r="H7922" s="333">
        <v>93.15</v>
      </c>
      <c r="I7922" s="333">
        <v>93.15</v>
      </c>
      <c r="L7922" t="s">
        <v>4487</v>
      </c>
      <c r="AV7922" t="s">
        <v>6022</v>
      </c>
      <c r="BN7922" s="241" t="s">
        <v>6212</v>
      </c>
      <c r="BO7922" s="58" t="str">
        <f t="shared" si="123"/>
        <v>境内资产</v>
      </c>
      <c r="BP7922" s="58" t="str">
        <f>IF(M7922="",VLOOKUP(D7922,Sheet4!$A$1:$B$92,2,0),VLOOKUP(Q7922,Sheet4!$A$1:$B$92,2,0))</f>
        <v>活期存款</v>
      </c>
    </row>
    <row r="7923" spans="1:68">
      <c r="A7923" s="36" t="s">
        <v>5708</v>
      </c>
      <c r="B7923" s="36" t="s">
        <v>5708</v>
      </c>
      <c r="C7923" s="274" t="s">
        <v>222</v>
      </c>
      <c r="D7923" s="274" t="s">
        <v>221</v>
      </c>
      <c r="F7923" t="s">
        <v>4062</v>
      </c>
      <c r="H7923" s="333">
        <v>1269.82</v>
      </c>
      <c r="I7923" s="333">
        <v>1269.82</v>
      </c>
      <c r="L7923" t="s">
        <v>4487</v>
      </c>
      <c r="AV7923" t="s">
        <v>6023</v>
      </c>
      <c r="BN7923" s="241" t="s">
        <v>6212</v>
      </c>
      <c r="BO7923" s="58" t="str">
        <f t="shared" si="123"/>
        <v>境内资产</v>
      </c>
      <c r="BP7923" s="58" t="str">
        <f>IF(M7923="",VLOOKUP(D7923,Sheet4!$A$1:$B$92,2,0),VLOOKUP(Q7923,Sheet4!$A$1:$B$92,2,0))</f>
        <v>活期存款</v>
      </c>
    </row>
    <row r="7924" spans="1:68">
      <c r="A7924" s="36" t="s">
        <v>5709</v>
      </c>
      <c r="B7924" s="36" t="s">
        <v>5709</v>
      </c>
      <c r="C7924" s="274" t="s">
        <v>222</v>
      </c>
      <c r="D7924" s="274" t="s">
        <v>221</v>
      </c>
      <c r="F7924" t="s">
        <v>1047</v>
      </c>
      <c r="H7924" s="333">
        <v>790482.32</v>
      </c>
      <c r="I7924" s="333">
        <v>790482.32</v>
      </c>
      <c r="L7924" t="s">
        <v>4487</v>
      </c>
      <c r="AV7924" t="s">
        <v>6024</v>
      </c>
      <c r="BN7924" s="241" t="s">
        <v>6212</v>
      </c>
      <c r="BO7924" s="58" t="str">
        <f t="shared" si="123"/>
        <v>境内资产</v>
      </c>
      <c r="BP7924" s="58" t="str">
        <f>IF(M7924="",VLOOKUP(D7924,Sheet4!$A$1:$B$92,2,0),VLOOKUP(Q7924,Sheet4!$A$1:$B$92,2,0))</f>
        <v>活期存款</v>
      </c>
    </row>
    <row r="7925" spans="1:68">
      <c r="A7925" s="36" t="s">
        <v>5710</v>
      </c>
      <c r="B7925" s="36" t="s">
        <v>5710</v>
      </c>
      <c r="C7925" s="274" t="s">
        <v>222</v>
      </c>
      <c r="D7925" s="274" t="s">
        <v>221</v>
      </c>
      <c r="F7925" t="s">
        <v>1043</v>
      </c>
      <c r="H7925" s="333">
        <v>8550096.9399999995</v>
      </c>
      <c r="I7925" s="333">
        <v>8550096.9399999995</v>
      </c>
      <c r="L7925" t="s">
        <v>4487</v>
      </c>
      <c r="AV7925" t="s">
        <v>6025</v>
      </c>
      <c r="BN7925" s="241" t="s">
        <v>6212</v>
      </c>
      <c r="BO7925" s="58" t="str">
        <f t="shared" si="123"/>
        <v>境内资产</v>
      </c>
      <c r="BP7925" s="58" t="str">
        <f>IF(M7925="",VLOOKUP(D7925,Sheet4!$A$1:$B$92,2,0),VLOOKUP(Q7925,Sheet4!$A$1:$B$92,2,0))</f>
        <v>活期存款</v>
      </c>
    </row>
    <row r="7926" spans="1:68">
      <c r="A7926" s="36" t="s">
        <v>5711</v>
      </c>
      <c r="B7926" s="36" t="s">
        <v>5711</v>
      </c>
      <c r="C7926" s="274" t="s">
        <v>222</v>
      </c>
      <c r="D7926" s="274" t="s">
        <v>221</v>
      </c>
      <c r="F7926" t="s">
        <v>5616</v>
      </c>
      <c r="H7926" s="333">
        <v>597.85</v>
      </c>
      <c r="I7926" s="333">
        <v>597.85</v>
      </c>
      <c r="L7926" t="s">
        <v>4487</v>
      </c>
      <c r="AV7926" t="s">
        <v>5959</v>
      </c>
      <c r="BN7926" s="241" t="s">
        <v>6212</v>
      </c>
      <c r="BO7926" s="58" t="str">
        <f t="shared" si="123"/>
        <v>境内资产</v>
      </c>
      <c r="BP7926" s="58" t="str">
        <f>IF(M7926="",VLOOKUP(D7926,Sheet4!$A$1:$B$92,2,0),VLOOKUP(Q7926,Sheet4!$A$1:$B$92,2,0))</f>
        <v>活期存款</v>
      </c>
    </row>
    <row r="7927" spans="1:68">
      <c r="A7927" s="36" t="s">
        <v>5712</v>
      </c>
      <c r="B7927" s="36" t="s">
        <v>5712</v>
      </c>
      <c r="C7927" s="274" t="s">
        <v>222</v>
      </c>
      <c r="D7927" s="274" t="s">
        <v>221</v>
      </c>
      <c r="F7927" t="s">
        <v>5923</v>
      </c>
      <c r="H7927" s="333">
        <v>10000</v>
      </c>
      <c r="I7927" s="333">
        <v>10000</v>
      </c>
      <c r="L7927" t="s">
        <v>4487</v>
      </c>
      <c r="AV7927" t="s">
        <v>6026</v>
      </c>
      <c r="BN7927" s="241" t="s">
        <v>6212</v>
      </c>
      <c r="BO7927" s="58" t="str">
        <f t="shared" si="123"/>
        <v>境内资产</v>
      </c>
      <c r="BP7927" s="58" t="str">
        <f>IF(M7927="",VLOOKUP(D7927,Sheet4!$A$1:$B$92,2,0),VLOOKUP(Q7927,Sheet4!$A$1:$B$92,2,0))</f>
        <v>活期存款</v>
      </c>
    </row>
    <row r="7928" spans="1:68">
      <c r="A7928" s="36" t="s">
        <v>5713</v>
      </c>
      <c r="B7928" s="36" t="s">
        <v>5713</v>
      </c>
      <c r="C7928" s="274" t="s">
        <v>222</v>
      </c>
      <c r="D7928" s="274" t="s">
        <v>221</v>
      </c>
      <c r="F7928" t="s">
        <v>5924</v>
      </c>
      <c r="H7928" s="333">
        <v>135.29</v>
      </c>
      <c r="I7928" s="333">
        <v>135.29</v>
      </c>
      <c r="L7928" t="s">
        <v>4487</v>
      </c>
      <c r="AV7928" t="s">
        <v>6027</v>
      </c>
      <c r="BN7928" s="241" t="s">
        <v>6212</v>
      </c>
      <c r="BO7928" s="58" t="str">
        <f t="shared" si="123"/>
        <v>境内资产</v>
      </c>
      <c r="BP7928" s="58" t="str">
        <f>IF(M7928="",VLOOKUP(D7928,Sheet4!$A$1:$B$92,2,0),VLOOKUP(Q7928,Sheet4!$A$1:$B$92,2,0))</f>
        <v>活期存款</v>
      </c>
    </row>
    <row r="7929" spans="1:68">
      <c r="A7929" s="36" t="s">
        <v>5714</v>
      </c>
      <c r="B7929" s="36" t="s">
        <v>5714</v>
      </c>
      <c r="C7929" s="274" t="s">
        <v>222</v>
      </c>
      <c r="D7929" s="274" t="s">
        <v>221</v>
      </c>
      <c r="F7929" t="s">
        <v>1011</v>
      </c>
      <c r="H7929" s="333">
        <v>1065.22</v>
      </c>
      <c r="I7929" s="333">
        <v>1065.22</v>
      </c>
      <c r="L7929" t="s">
        <v>4487</v>
      </c>
      <c r="AV7929" t="s">
        <v>6028</v>
      </c>
      <c r="BN7929" s="241" t="s">
        <v>6212</v>
      </c>
      <c r="BO7929" s="58" t="str">
        <f t="shared" si="123"/>
        <v>境内资产</v>
      </c>
      <c r="BP7929" s="58" t="str">
        <f>IF(M7929="",VLOOKUP(D7929,Sheet4!$A$1:$B$92,2,0),VLOOKUP(Q7929,Sheet4!$A$1:$B$92,2,0))</f>
        <v>活期存款</v>
      </c>
    </row>
    <row r="7930" spans="1:68">
      <c r="A7930" s="36" t="s">
        <v>5715</v>
      </c>
      <c r="B7930" s="36" t="s">
        <v>5715</v>
      </c>
      <c r="C7930" s="274" t="s">
        <v>222</v>
      </c>
      <c r="D7930" s="274" t="s">
        <v>221</v>
      </c>
      <c r="F7930" t="s">
        <v>5925</v>
      </c>
      <c r="H7930" s="333">
        <v>33046.050000000003</v>
      </c>
      <c r="I7930" s="333">
        <v>33046.050000000003</v>
      </c>
      <c r="L7930" t="s">
        <v>4487</v>
      </c>
      <c r="AV7930" t="s">
        <v>5951</v>
      </c>
      <c r="BN7930" s="241" t="s">
        <v>6212</v>
      </c>
      <c r="BO7930" s="58" t="str">
        <f t="shared" si="123"/>
        <v>境内资产</v>
      </c>
      <c r="BP7930" s="58" t="str">
        <f>IF(M7930="",VLOOKUP(D7930,Sheet4!$A$1:$B$92,2,0),VLOOKUP(Q7930,Sheet4!$A$1:$B$92,2,0))</f>
        <v>活期存款</v>
      </c>
    </row>
    <row r="7931" spans="1:68">
      <c r="A7931" s="36" t="s">
        <v>5716</v>
      </c>
      <c r="B7931" s="36" t="s">
        <v>5716</v>
      </c>
      <c r="C7931" s="274" t="s">
        <v>222</v>
      </c>
      <c r="D7931" s="274" t="s">
        <v>221</v>
      </c>
      <c r="F7931" t="s">
        <v>1271</v>
      </c>
      <c r="H7931" s="333">
        <v>9410.66</v>
      </c>
      <c r="I7931" s="333">
        <v>9410.66</v>
      </c>
      <c r="L7931" t="s">
        <v>4487</v>
      </c>
      <c r="AV7931" t="s">
        <v>6029</v>
      </c>
      <c r="BN7931" s="241" t="s">
        <v>6212</v>
      </c>
      <c r="BO7931" s="58" t="str">
        <f t="shared" si="123"/>
        <v>境内资产</v>
      </c>
      <c r="BP7931" s="58" t="str">
        <f>IF(M7931="",VLOOKUP(D7931,Sheet4!$A$1:$B$92,2,0),VLOOKUP(Q7931,Sheet4!$A$1:$B$92,2,0))</f>
        <v>活期存款</v>
      </c>
    </row>
    <row r="7932" spans="1:68">
      <c r="A7932" s="36" t="s">
        <v>5717</v>
      </c>
      <c r="B7932" s="36" t="s">
        <v>5717</v>
      </c>
      <c r="C7932" s="274" t="s">
        <v>222</v>
      </c>
      <c r="D7932" s="274" t="s">
        <v>221</v>
      </c>
      <c r="F7932" t="s">
        <v>5926</v>
      </c>
      <c r="H7932" s="333">
        <v>1189.17</v>
      </c>
      <c r="I7932" s="333">
        <v>1189.17</v>
      </c>
      <c r="L7932" t="s">
        <v>4487</v>
      </c>
      <c r="AV7932" t="s">
        <v>6030</v>
      </c>
      <c r="BN7932" s="241" t="s">
        <v>6212</v>
      </c>
      <c r="BO7932" s="58" t="str">
        <f t="shared" si="123"/>
        <v>境内资产</v>
      </c>
      <c r="BP7932" s="58" t="str">
        <f>IF(M7932="",VLOOKUP(D7932,Sheet4!$A$1:$B$92,2,0),VLOOKUP(Q7932,Sheet4!$A$1:$B$92,2,0))</f>
        <v>活期存款</v>
      </c>
    </row>
    <row r="7933" spans="1:68">
      <c r="A7933" s="36" t="s">
        <v>5718</v>
      </c>
      <c r="B7933" s="36" t="s">
        <v>5718</v>
      </c>
      <c r="C7933" s="274" t="s">
        <v>222</v>
      </c>
      <c r="D7933" s="274" t="s">
        <v>221</v>
      </c>
      <c r="F7933" t="s">
        <v>5927</v>
      </c>
      <c r="H7933" s="333">
        <v>620271.19999999995</v>
      </c>
      <c r="I7933" s="333">
        <v>620271.19999999995</v>
      </c>
      <c r="L7933" t="s">
        <v>4487</v>
      </c>
      <c r="AV7933" t="s">
        <v>6031</v>
      </c>
      <c r="BN7933" s="241" t="s">
        <v>6212</v>
      </c>
      <c r="BO7933" s="58" t="str">
        <f t="shared" si="123"/>
        <v>境内资产</v>
      </c>
      <c r="BP7933" s="58" t="str">
        <f>IF(M7933="",VLOOKUP(D7933,Sheet4!$A$1:$B$92,2,0),VLOOKUP(Q7933,Sheet4!$A$1:$B$92,2,0))</f>
        <v>活期存款</v>
      </c>
    </row>
    <row r="7934" spans="1:68">
      <c r="A7934" s="36" t="s">
        <v>5719</v>
      </c>
      <c r="B7934" s="36" t="s">
        <v>5719</v>
      </c>
      <c r="C7934" s="274" t="s">
        <v>222</v>
      </c>
      <c r="D7934" s="274" t="s">
        <v>221</v>
      </c>
      <c r="F7934" t="s">
        <v>5927</v>
      </c>
      <c r="H7934" s="333">
        <v>401.61</v>
      </c>
      <c r="I7934" s="333">
        <v>401.61</v>
      </c>
      <c r="L7934" t="s">
        <v>4487</v>
      </c>
      <c r="AV7934" t="s">
        <v>6032</v>
      </c>
      <c r="BN7934" s="241" t="s">
        <v>6212</v>
      </c>
      <c r="BO7934" s="58" t="str">
        <f t="shared" si="123"/>
        <v>境内资产</v>
      </c>
      <c r="BP7934" s="58" t="str">
        <f>IF(M7934="",VLOOKUP(D7934,Sheet4!$A$1:$B$92,2,0),VLOOKUP(Q7934,Sheet4!$A$1:$B$92,2,0))</f>
        <v>活期存款</v>
      </c>
    </row>
    <row r="7935" spans="1:68">
      <c r="A7935" s="36" t="s">
        <v>5720</v>
      </c>
      <c r="B7935" s="36" t="s">
        <v>5720</v>
      </c>
      <c r="C7935" s="274" t="s">
        <v>222</v>
      </c>
      <c r="D7935" s="274" t="s">
        <v>221</v>
      </c>
      <c r="F7935" t="s">
        <v>5622</v>
      </c>
      <c r="H7935" s="333">
        <v>10966.5</v>
      </c>
      <c r="I7935" s="333">
        <v>10966.5</v>
      </c>
      <c r="L7935" t="s">
        <v>4487</v>
      </c>
      <c r="AV7935" t="s">
        <v>6033</v>
      </c>
      <c r="BN7935" s="241" t="s">
        <v>6212</v>
      </c>
      <c r="BO7935" s="58" t="str">
        <f t="shared" si="123"/>
        <v>境内资产</v>
      </c>
      <c r="BP7935" s="58" t="str">
        <f>IF(M7935="",VLOOKUP(D7935,Sheet4!$A$1:$B$92,2,0),VLOOKUP(Q7935,Sheet4!$A$1:$B$92,2,0))</f>
        <v>活期存款</v>
      </c>
    </row>
    <row r="7936" spans="1:68">
      <c r="A7936" s="36" t="s">
        <v>5721</v>
      </c>
      <c r="B7936" s="36" t="s">
        <v>5721</v>
      </c>
      <c r="C7936" s="274" t="s">
        <v>222</v>
      </c>
      <c r="D7936" s="274" t="s">
        <v>221</v>
      </c>
      <c r="F7936" t="s">
        <v>3384</v>
      </c>
      <c r="H7936" s="333">
        <v>705096.1</v>
      </c>
      <c r="I7936" s="333">
        <v>705096.1</v>
      </c>
      <c r="L7936" t="s">
        <v>4487</v>
      </c>
      <c r="AV7936" t="s">
        <v>6022</v>
      </c>
      <c r="BN7936" s="241" t="s">
        <v>6212</v>
      </c>
      <c r="BO7936" s="58" t="str">
        <f t="shared" si="123"/>
        <v>境内资产</v>
      </c>
      <c r="BP7936" s="58" t="str">
        <f>IF(M7936="",VLOOKUP(D7936,Sheet4!$A$1:$B$92,2,0),VLOOKUP(Q7936,Sheet4!$A$1:$B$92,2,0))</f>
        <v>活期存款</v>
      </c>
    </row>
    <row r="7937" spans="1:68">
      <c r="A7937" s="36" t="s">
        <v>5722</v>
      </c>
      <c r="B7937" s="36" t="s">
        <v>5722</v>
      </c>
      <c r="C7937" s="274" t="s">
        <v>222</v>
      </c>
      <c r="D7937" s="274" t="s">
        <v>221</v>
      </c>
      <c r="F7937" t="s">
        <v>5617</v>
      </c>
      <c r="H7937" s="333">
        <v>605490.30000000005</v>
      </c>
      <c r="I7937" s="333">
        <v>605490.30000000005</v>
      </c>
      <c r="L7937" t="s">
        <v>4487</v>
      </c>
      <c r="AV7937" t="s">
        <v>6034</v>
      </c>
      <c r="BN7937" s="241" t="s">
        <v>6212</v>
      </c>
      <c r="BO7937" s="58" t="str">
        <f t="shared" si="123"/>
        <v>境内资产</v>
      </c>
      <c r="BP7937" s="58" t="str">
        <f>IF(M7937="",VLOOKUP(D7937,Sheet4!$A$1:$B$92,2,0),VLOOKUP(Q7937,Sheet4!$A$1:$B$92,2,0))</f>
        <v>活期存款</v>
      </c>
    </row>
    <row r="7938" spans="1:68">
      <c r="A7938" s="36" t="s">
        <v>5723</v>
      </c>
      <c r="B7938" s="36" t="s">
        <v>5723</v>
      </c>
      <c r="C7938" s="274" t="s">
        <v>222</v>
      </c>
      <c r="D7938" s="274" t="s">
        <v>221</v>
      </c>
      <c r="F7938" t="s">
        <v>5623</v>
      </c>
      <c r="H7938" s="333">
        <v>31055.599999999999</v>
      </c>
      <c r="I7938" s="333">
        <v>31055.599999999999</v>
      </c>
      <c r="L7938" t="s">
        <v>4487</v>
      </c>
      <c r="AV7938" t="s">
        <v>6030</v>
      </c>
      <c r="BN7938" s="241" t="s">
        <v>6212</v>
      </c>
      <c r="BO7938" s="58" t="str">
        <f t="shared" si="123"/>
        <v>境内资产</v>
      </c>
      <c r="BP7938" s="58" t="str">
        <f>IF(M7938="",VLOOKUP(D7938,Sheet4!$A$1:$B$92,2,0),VLOOKUP(Q7938,Sheet4!$A$1:$B$92,2,0))</f>
        <v>活期存款</v>
      </c>
    </row>
    <row r="7939" spans="1:68">
      <c r="A7939" s="36" t="s">
        <v>5724</v>
      </c>
      <c r="B7939" s="36" t="s">
        <v>5724</v>
      </c>
      <c r="C7939" s="274" t="s">
        <v>222</v>
      </c>
      <c r="D7939" s="274" t="s">
        <v>221</v>
      </c>
      <c r="F7939" t="s">
        <v>5623</v>
      </c>
      <c r="H7939" s="333">
        <v>140970.42000000001</v>
      </c>
      <c r="I7939" s="333">
        <v>140970.42000000001</v>
      </c>
      <c r="L7939" t="s">
        <v>4487</v>
      </c>
      <c r="AV7939" t="s">
        <v>6035</v>
      </c>
      <c r="BN7939" s="241" t="s">
        <v>6212</v>
      </c>
      <c r="BO7939" s="58" t="str">
        <f t="shared" ref="BO7939:BO8002" si="124">IF(LEFT(D7939,2)="境外","境外资产","境内资产")</f>
        <v>境内资产</v>
      </c>
      <c r="BP7939" s="58" t="str">
        <f>IF(M7939="",VLOOKUP(D7939,Sheet4!$A$1:$B$92,2,0),VLOOKUP(Q7939,Sheet4!$A$1:$B$92,2,0))</f>
        <v>活期存款</v>
      </c>
    </row>
    <row r="7940" spans="1:68">
      <c r="A7940" s="36" t="s">
        <v>5725</v>
      </c>
      <c r="B7940" s="36" t="s">
        <v>5725</v>
      </c>
      <c r="C7940" s="274" t="s">
        <v>222</v>
      </c>
      <c r="D7940" s="274" t="s">
        <v>221</v>
      </c>
      <c r="F7940" t="s">
        <v>5928</v>
      </c>
      <c r="H7940" s="333">
        <v>255.5</v>
      </c>
      <c r="I7940" s="333">
        <v>255.5</v>
      </c>
      <c r="L7940" t="s">
        <v>4487</v>
      </c>
      <c r="AV7940" t="s">
        <v>6036</v>
      </c>
      <c r="BN7940" s="241" t="s">
        <v>6212</v>
      </c>
      <c r="BO7940" s="58" t="str">
        <f t="shared" si="124"/>
        <v>境内资产</v>
      </c>
      <c r="BP7940" s="58" t="str">
        <f>IF(M7940="",VLOOKUP(D7940,Sheet4!$A$1:$B$92,2,0),VLOOKUP(Q7940,Sheet4!$A$1:$B$92,2,0))</f>
        <v>活期存款</v>
      </c>
    </row>
    <row r="7941" spans="1:68">
      <c r="A7941" s="36" t="s">
        <v>5726</v>
      </c>
      <c r="B7941" s="36" t="s">
        <v>5726</v>
      </c>
      <c r="C7941" s="274" t="s">
        <v>222</v>
      </c>
      <c r="D7941" s="274" t="s">
        <v>221</v>
      </c>
      <c r="F7941" t="s">
        <v>5923</v>
      </c>
      <c r="H7941" s="333">
        <v>780476.95</v>
      </c>
      <c r="I7941" s="333">
        <v>780476.95</v>
      </c>
      <c r="L7941" t="s">
        <v>4487</v>
      </c>
      <c r="AV7941" t="s">
        <v>6037</v>
      </c>
      <c r="BN7941" s="241" t="s">
        <v>6212</v>
      </c>
      <c r="BO7941" s="58" t="str">
        <f t="shared" si="124"/>
        <v>境内资产</v>
      </c>
      <c r="BP7941" s="58" t="str">
        <f>IF(M7941="",VLOOKUP(D7941,Sheet4!$A$1:$B$92,2,0),VLOOKUP(Q7941,Sheet4!$A$1:$B$92,2,0))</f>
        <v>活期存款</v>
      </c>
    </row>
    <row r="7942" spans="1:68">
      <c r="A7942" s="36" t="s">
        <v>5727</v>
      </c>
      <c r="B7942" s="36" t="s">
        <v>5727</v>
      </c>
      <c r="C7942" s="274" t="s">
        <v>222</v>
      </c>
      <c r="D7942" s="274" t="s">
        <v>221</v>
      </c>
      <c r="F7942" t="s">
        <v>5929</v>
      </c>
      <c r="H7942" s="333">
        <v>481.1</v>
      </c>
      <c r="I7942" s="333">
        <v>481.1</v>
      </c>
      <c r="L7942" t="s">
        <v>4487</v>
      </c>
      <c r="AV7942" t="s">
        <v>6038</v>
      </c>
      <c r="BN7942" s="241" t="s">
        <v>6212</v>
      </c>
      <c r="BO7942" s="58" t="str">
        <f t="shared" si="124"/>
        <v>境内资产</v>
      </c>
      <c r="BP7942" s="58" t="str">
        <f>IF(M7942="",VLOOKUP(D7942,Sheet4!$A$1:$B$92,2,0),VLOOKUP(Q7942,Sheet4!$A$1:$B$92,2,0))</f>
        <v>活期存款</v>
      </c>
    </row>
    <row r="7943" spans="1:68">
      <c r="A7943" s="36" t="s">
        <v>5728</v>
      </c>
      <c r="B7943" s="36" t="s">
        <v>5728</v>
      </c>
      <c r="C7943" s="274" t="s">
        <v>222</v>
      </c>
      <c r="D7943" s="274" t="s">
        <v>221</v>
      </c>
      <c r="F7943" t="s">
        <v>5930</v>
      </c>
      <c r="H7943" s="333">
        <v>8012.74</v>
      </c>
      <c r="I7943" s="333">
        <v>8012.74</v>
      </c>
      <c r="L7943" t="s">
        <v>4487</v>
      </c>
      <c r="AV7943" t="s">
        <v>5951</v>
      </c>
      <c r="BN7943" s="241" t="s">
        <v>6212</v>
      </c>
      <c r="BO7943" s="58" t="str">
        <f t="shared" si="124"/>
        <v>境内资产</v>
      </c>
      <c r="BP7943" s="58" t="str">
        <f>IF(M7943="",VLOOKUP(D7943,Sheet4!$A$1:$B$92,2,0),VLOOKUP(Q7943,Sheet4!$A$1:$B$92,2,0))</f>
        <v>活期存款</v>
      </c>
    </row>
    <row r="7944" spans="1:68">
      <c r="A7944" s="36" t="s">
        <v>5729</v>
      </c>
      <c r="B7944" s="36" t="s">
        <v>5729</v>
      </c>
      <c r="C7944" s="274" t="s">
        <v>222</v>
      </c>
      <c r="D7944" s="274" t="s">
        <v>221</v>
      </c>
      <c r="F7944" t="s">
        <v>3389</v>
      </c>
      <c r="H7944" s="333">
        <v>740772.65</v>
      </c>
      <c r="I7944" s="333">
        <v>740772.65</v>
      </c>
      <c r="L7944" t="s">
        <v>4487</v>
      </c>
      <c r="AV7944" t="s">
        <v>6039</v>
      </c>
      <c r="BN7944" s="241" t="s">
        <v>6212</v>
      </c>
      <c r="BO7944" s="58" t="str">
        <f t="shared" si="124"/>
        <v>境内资产</v>
      </c>
      <c r="BP7944" s="58" t="str">
        <f>IF(M7944="",VLOOKUP(D7944,Sheet4!$A$1:$B$92,2,0),VLOOKUP(Q7944,Sheet4!$A$1:$B$92,2,0))</f>
        <v>活期存款</v>
      </c>
    </row>
    <row r="7945" spans="1:68">
      <c r="A7945" s="36" t="s">
        <v>5730</v>
      </c>
      <c r="B7945" s="36" t="s">
        <v>5730</v>
      </c>
      <c r="C7945" s="274" t="s">
        <v>222</v>
      </c>
      <c r="D7945" s="274" t="s">
        <v>221</v>
      </c>
      <c r="F7945" t="s">
        <v>5622</v>
      </c>
      <c r="H7945" s="333">
        <v>4500009562</v>
      </c>
      <c r="I7945" s="333">
        <v>4500009562</v>
      </c>
      <c r="L7945" t="s">
        <v>4487</v>
      </c>
      <c r="AV7945" t="s">
        <v>6040</v>
      </c>
      <c r="BN7945" s="241" t="s">
        <v>6212</v>
      </c>
      <c r="BO7945" s="58" t="str">
        <f t="shared" si="124"/>
        <v>境内资产</v>
      </c>
      <c r="BP7945" s="58" t="str">
        <f>IF(M7945="",VLOOKUP(D7945,Sheet4!$A$1:$B$92,2,0),VLOOKUP(Q7945,Sheet4!$A$1:$B$92,2,0))</f>
        <v>活期存款</v>
      </c>
    </row>
    <row r="7946" spans="1:68">
      <c r="A7946" s="36" t="s">
        <v>5731</v>
      </c>
      <c r="B7946" s="36" t="s">
        <v>5731</v>
      </c>
      <c r="C7946" s="274" t="s">
        <v>222</v>
      </c>
      <c r="D7946" s="274" t="s">
        <v>221</v>
      </c>
      <c r="F7946" t="s">
        <v>5931</v>
      </c>
      <c r="H7946" s="333">
        <v>249.56</v>
      </c>
      <c r="I7946" s="333">
        <v>249.56</v>
      </c>
      <c r="L7946" t="s">
        <v>4487</v>
      </c>
      <c r="AV7946" t="s">
        <v>6041</v>
      </c>
      <c r="BN7946" s="241" t="s">
        <v>6212</v>
      </c>
      <c r="BO7946" s="58" t="str">
        <f t="shared" si="124"/>
        <v>境内资产</v>
      </c>
      <c r="BP7946" s="58" t="str">
        <f>IF(M7946="",VLOOKUP(D7946,Sheet4!$A$1:$B$92,2,0),VLOOKUP(Q7946,Sheet4!$A$1:$B$92,2,0))</f>
        <v>活期存款</v>
      </c>
    </row>
    <row r="7947" spans="1:68">
      <c r="A7947" s="36" t="s">
        <v>5732</v>
      </c>
      <c r="B7947" s="36" t="s">
        <v>5732</v>
      </c>
      <c r="C7947" s="274" t="s">
        <v>222</v>
      </c>
      <c r="D7947" s="274" t="s">
        <v>221</v>
      </c>
      <c r="F7947" t="s">
        <v>3389</v>
      </c>
      <c r="H7947" s="333">
        <v>185.87</v>
      </c>
      <c r="I7947" s="333">
        <v>185.87</v>
      </c>
      <c r="L7947" t="s">
        <v>4487</v>
      </c>
      <c r="AV7947" t="s">
        <v>6042</v>
      </c>
      <c r="BN7947" s="241" t="s">
        <v>6212</v>
      </c>
      <c r="BO7947" s="58" t="str">
        <f t="shared" si="124"/>
        <v>境内资产</v>
      </c>
      <c r="BP7947" s="58" t="str">
        <f>IF(M7947="",VLOOKUP(D7947,Sheet4!$A$1:$B$92,2,0),VLOOKUP(Q7947,Sheet4!$A$1:$B$92,2,0))</f>
        <v>活期存款</v>
      </c>
    </row>
    <row r="7948" spans="1:68">
      <c r="A7948" s="36" t="s">
        <v>5733</v>
      </c>
      <c r="B7948" s="36" t="s">
        <v>5733</v>
      </c>
      <c r="C7948" s="274" t="s">
        <v>222</v>
      </c>
      <c r="D7948" s="274" t="s">
        <v>221</v>
      </c>
      <c r="F7948" t="s">
        <v>5622</v>
      </c>
      <c r="H7948" s="333">
        <v>6686326154.8699999</v>
      </c>
      <c r="I7948" s="333">
        <v>6686326154.8699999</v>
      </c>
      <c r="L7948" t="s">
        <v>4487</v>
      </c>
      <c r="AV7948" t="s">
        <v>6043</v>
      </c>
      <c r="BN7948" s="241" t="s">
        <v>6212</v>
      </c>
      <c r="BO7948" s="58" t="str">
        <f t="shared" si="124"/>
        <v>境内资产</v>
      </c>
      <c r="BP7948" s="58" t="str">
        <f>IF(M7948="",VLOOKUP(D7948,Sheet4!$A$1:$B$92,2,0),VLOOKUP(Q7948,Sheet4!$A$1:$B$92,2,0))</f>
        <v>活期存款</v>
      </c>
    </row>
    <row r="7949" spans="1:68">
      <c r="A7949" s="36" t="s">
        <v>5734</v>
      </c>
      <c r="B7949" s="36" t="s">
        <v>5734</v>
      </c>
      <c r="C7949" s="274" t="s">
        <v>222</v>
      </c>
      <c r="D7949" s="274" t="s">
        <v>221</v>
      </c>
      <c r="F7949" t="s">
        <v>5932</v>
      </c>
      <c r="H7949" s="333">
        <v>100920.98</v>
      </c>
      <c r="I7949" s="333">
        <v>100920.98</v>
      </c>
      <c r="L7949" t="s">
        <v>4487</v>
      </c>
      <c r="AV7949" t="s">
        <v>6044</v>
      </c>
      <c r="BN7949" s="241" t="s">
        <v>6212</v>
      </c>
      <c r="BO7949" s="58" t="str">
        <f t="shared" si="124"/>
        <v>境内资产</v>
      </c>
      <c r="BP7949" s="58" t="str">
        <f>IF(M7949="",VLOOKUP(D7949,Sheet4!$A$1:$B$92,2,0),VLOOKUP(Q7949,Sheet4!$A$1:$B$92,2,0))</f>
        <v>活期存款</v>
      </c>
    </row>
    <row r="7950" spans="1:68">
      <c r="A7950" s="36" t="s">
        <v>5735</v>
      </c>
      <c r="B7950" s="36" t="s">
        <v>5735</v>
      </c>
      <c r="C7950" s="274" t="s">
        <v>222</v>
      </c>
      <c r="D7950" s="274" t="s">
        <v>221</v>
      </c>
      <c r="F7950" t="s">
        <v>5923</v>
      </c>
      <c r="H7950" s="333">
        <v>61705819.840000004</v>
      </c>
      <c r="I7950" s="333">
        <v>61705819.840000004</v>
      </c>
      <c r="L7950" t="s">
        <v>4487</v>
      </c>
      <c r="AV7950" t="s">
        <v>6045</v>
      </c>
      <c r="BN7950" s="241" t="s">
        <v>6212</v>
      </c>
      <c r="BO7950" s="58" t="str">
        <f t="shared" si="124"/>
        <v>境内资产</v>
      </c>
      <c r="BP7950" s="58" t="str">
        <f>IF(M7950="",VLOOKUP(D7950,Sheet4!$A$1:$B$92,2,0),VLOOKUP(Q7950,Sheet4!$A$1:$B$92,2,0))</f>
        <v>活期存款</v>
      </c>
    </row>
    <row r="7951" spans="1:68">
      <c r="A7951" s="36" t="s">
        <v>5736</v>
      </c>
      <c r="B7951" s="36" t="s">
        <v>5736</v>
      </c>
      <c r="C7951" s="274" t="s">
        <v>222</v>
      </c>
      <c r="D7951" s="274" t="s">
        <v>221</v>
      </c>
      <c r="F7951" t="s">
        <v>5616</v>
      </c>
      <c r="H7951" s="333">
        <v>5.01</v>
      </c>
      <c r="I7951" s="333">
        <v>5.01</v>
      </c>
      <c r="L7951" t="s">
        <v>4487</v>
      </c>
      <c r="AV7951" t="s">
        <v>6046</v>
      </c>
      <c r="BN7951" s="241" t="s">
        <v>6212</v>
      </c>
      <c r="BO7951" s="58" t="str">
        <f t="shared" si="124"/>
        <v>境内资产</v>
      </c>
      <c r="BP7951" s="58" t="str">
        <f>IF(M7951="",VLOOKUP(D7951,Sheet4!$A$1:$B$92,2,0),VLOOKUP(Q7951,Sheet4!$A$1:$B$92,2,0))</f>
        <v>活期存款</v>
      </c>
    </row>
    <row r="7952" spans="1:68">
      <c r="A7952" s="36" t="s">
        <v>5737</v>
      </c>
      <c r="B7952" s="36" t="s">
        <v>5737</v>
      </c>
      <c r="C7952" s="274" t="s">
        <v>222</v>
      </c>
      <c r="D7952" s="274" t="s">
        <v>221</v>
      </c>
      <c r="F7952" t="s">
        <v>5933</v>
      </c>
      <c r="H7952" s="333">
        <v>0.83</v>
      </c>
      <c r="I7952" s="333">
        <v>0.83</v>
      </c>
      <c r="L7952" t="s">
        <v>4487</v>
      </c>
      <c r="AV7952" t="s">
        <v>6047</v>
      </c>
      <c r="BN7952" s="241" t="s">
        <v>6212</v>
      </c>
      <c r="BO7952" s="58" t="str">
        <f t="shared" si="124"/>
        <v>境内资产</v>
      </c>
      <c r="BP7952" s="58" t="str">
        <f>IF(M7952="",VLOOKUP(D7952,Sheet4!$A$1:$B$92,2,0),VLOOKUP(Q7952,Sheet4!$A$1:$B$92,2,0))</f>
        <v>活期存款</v>
      </c>
    </row>
    <row r="7953" spans="1:68">
      <c r="A7953" s="36" t="s">
        <v>5738</v>
      </c>
      <c r="B7953" s="36" t="s">
        <v>5738</v>
      </c>
      <c r="C7953" s="274" t="s">
        <v>222</v>
      </c>
      <c r="D7953" s="274" t="s">
        <v>221</v>
      </c>
      <c r="F7953" t="s">
        <v>2536</v>
      </c>
      <c r="H7953" s="333">
        <v>100525.53</v>
      </c>
      <c r="I7953" s="333">
        <v>100525.53</v>
      </c>
      <c r="L7953" t="s">
        <v>4487</v>
      </c>
      <c r="AV7953" t="s">
        <v>6048</v>
      </c>
      <c r="BN7953" s="241" t="s">
        <v>6212</v>
      </c>
      <c r="BO7953" s="58" t="str">
        <f t="shared" si="124"/>
        <v>境内资产</v>
      </c>
      <c r="BP7953" s="58" t="str">
        <f>IF(M7953="",VLOOKUP(D7953,Sheet4!$A$1:$B$92,2,0),VLOOKUP(Q7953,Sheet4!$A$1:$B$92,2,0))</f>
        <v>活期存款</v>
      </c>
    </row>
    <row r="7954" spans="1:68">
      <c r="A7954" s="36" t="s">
        <v>5739</v>
      </c>
      <c r="B7954" s="36" t="s">
        <v>5739</v>
      </c>
      <c r="C7954" s="274" t="s">
        <v>222</v>
      </c>
      <c r="D7954" s="274" t="s">
        <v>221</v>
      </c>
      <c r="F7954" t="s">
        <v>5627</v>
      </c>
      <c r="H7954" s="333">
        <v>479.12</v>
      </c>
      <c r="I7954" s="333">
        <v>479.12</v>
      </c>
      <c r="L7954" t="s">
        <v>4487</v>
      </c>
      <c r="AV7954" t="s">
        <v>6044</v>
      </c>
      <c r="BN7954" s="241" t="s">
        <v>6212</v>
      </c>
      <c r="BO7954" s="58" t="str">
        <f t="shared" si="124"/>
        <v>境内资产</v>
      </c>
      <c r="BP7954" s="58" t="str">
        <f>IF(M7954="",VLOOKUP(D7954,Sheet4!$A$1:$B$92,2,0),VLOOKUP(Q7954,Sheet4!$A$1:$B$92,2,0))</f>
        <v>活期存款</v>
      </c>
    </row>
    <row r="7955" spans="1:68">
      <c r="A7955" s="36" t="s">
        <v>5740</v>
      </c>
      <c r="B7955" s="36" t="s">
        <v>5740</v>
      </c>
      <c r="C7955" s="274" t="s">
        <v>222</v>
      </c>
      <c r="D7955" s="274" t="s">
        <v>221</v>
      </c>
      <c r="F7955" t="s">
        <v>5929</v>
      </c>
      <c r="H7955" s="333">
        <v>280.67</v>
      </c>
      <c r="I7955" s="333">
        <v>280.67</v>
      </c>
      <c r="L7955" t="s">
        <v>4487</v>
      </c>
      <c r="AV7955" t="s">
        <v>6049</v>
      </c>
      <c r="BN7955" s="241" t="s">
        <v>6212</v>
      </c>
      <c r="BO7955" s="58" t="str">
        <f t="shared" si="124"/>
        <v>境内资产</v>
      </c>
      <c r="BP7955" s="58" t="str">
        <f>IF(M7955="",VLOOKUP(D7955,Sheet4!$A$1:$B$92,2,0),VLOOKUP(Q7955,Sheet4!$A$1:$B$92,2,0))</f>
        <v>活期存款</v>
      </c>
    </row>
    <row r="7956" spans="1:68">
      <c r="A7956" s="36" t="s">
        <v>5741</v>
      </c>
      <c r="B7956" s="36" t="s">
        <v>5741</v>
      </c>
      <c r="C7956" s="274" t="s">
        <v>222</v>
      </c>
      <c r="D7956" s="274" t="s">
        <v>221</v>
      </c>
      <c r="F7956" t="s">
        <v>5622</v>
      </c>
      <c r="H7956" s="333">
        <v>200</v>
      </c>
      <c r="I7956" s="333">
        <v>200</v>
      </c>
      <c r="L7956" t="s">
        <v>4487</v>
      </c>
      <c r="AV7956" t="s">
        <v>6050</v>
      </c>
      <c r="BN7956" s="241" t="s">
        <v>6212</v>
      </c>
      <c r="BO7956" s="58" t="str">
        <f t="shared" si="124"/>
        <v>境内资产</v>
      </c>
      <c r="BP7956" s="58" t="str">
        <f>IF(M7956="",VLOOKUP(D7956,Sheet4!$A$1:$B$92,2,0),VLOOKUP(Q7956,Sheet4!$A$1:$B$92,2,0))</f>
        <v>活期存款</v>
      </c>
    </row>
    <row r="7957" spans="1:68">
      <c r="A7957" s="36" t="s">
        <v>5742</v>
      </c>
      <c r="B7957" s="36" t="s">
        <v>5742</v>
      </c>
      <c r="C7957" s="274" t="s">
        <v>222</v>
      </c>
      <c r="D7957" s="274" t="s">
        <v>221</v>
      </c>
      <c r="F7957" t="s">
        <v>5622</v>
      </c>
      <c r="H7957" s="333">
        <v>200</v>
      </c>
      <c r="I7957" s="333">
        <v>200</v>
      </c>
      <c r="L7957" t="s">
        <v>4487</v>
      </c>
      <c r="AV7957" t="s">
        <v>6051</v>
      </c>
      <c r="BN7957" s="241" t="s">
        <v>6212</v>
      </c>
      <c r="BO7957" s="58" t="str">
        <f t="shared" si="124"/>
        <v>境内资产</v>
      </c>
      <c r="BP7957" s="58" t="str">
        <f>IF(M7957="",VLOOKUP(D7957,Sheet4!$A$1:$B$92,2,0),VLOOKUP(Q7957,Sheet4!$A$1:$B$92,2,0))</f>
        <v>活期存款</v>
      </c>
    </row>
    <row r="7958" spans="1:68">
      <c r="A7958" s="36" t="s">
        <v>5743</v>
      </c>
      <c r="B7958" s="36" t="s">
        <v>5743</v>
      </c>
      <c r="C7958" s="274" t="s">
        <v>222</v>
      </c>
      <c r="D7958" s="274" t="s">
        <v>221</v>
      </c>
      <c r="F7958" t="s">
        <v>5622</v>
      </c>
      <c r="H7958" s="333">
        <v>200</v>
      </c>
      <c r="I7958" s="333">
        <v>200</v>
      </c>
      <c r="L7958" t="s">
        <v>4487</v>
      </c>
      <c r="AV7958" t="s">
        <v>6052</v>
      </c>
      <c r="BN7958" s="241" t="s">
        <v>6212</v>
      </c>
      <c r="BO7958" s="58" t="str">
        <f t="shared" si="124"/>
        <v>境内资产</v>
      </c>
      <c r="BP7958" s="58" t="str">
        <f>IF(M7958="",VLOOKUP(D7958,Sheet4!$A$1:$B$92,2,0),VLOOKUP(Q7958,Sheet4!$A$1:$B$92,2,0))</f>
        <v>活期存款</v>
      </c>
    </row>
    <row r="7959" spans="1:68">
      <c r="A7959" s="36" t="s">
        <v>5744</v>
      </c>
      <c r="B7959" s="36" t="s">
        <v>5744</v>
      </c>
      <c r="C7959" s="274" t="s">
        <v>222</v>
      </c>
      <c r="D7959" s="274" t="s">
        <v>221</v>
      </c>
      <c r="F7959" t="s">
        <v>5622</v>
      </c>
      <c r="H7959" s="333">
        <v>200</v>
      </c>
      <c r="I7959" s="333">
        <v>200</v>
      </c>
      <c r="L7959" t="s">
        <v>4487</v>
      </c>
      <c r="AV7959" t="s">
        <v>6053</v>
      </c>
      <c r="BN7959" s="241" t="s">
        <v>6212</v>
      </c>
      <c r="BO7959" s="58" t="str">
        <f t="shared" si="124"/>
        <v>境内资产</v>
      </c>
      <c r="BP7959" s="58" t="str">
        <f>IF(M7959="",VLOOKUP(D7959,Sheet4!$A$1:$B$92,2,0),VLOOKUP(Q7959,Sheet4!$A$1:$B$92,2,0))</f>
        <v>活期存款</v>
      </c>
    </row>
    <row r="7960" spans="1:68">
      <c r="A7960" s="36" t="s">
        <v>5745</v>
      </c>
      <c r="B7960" s="36" t="s">
        <v>5745</v>
      </c>
      <c r="C7960" s="274" t="s">
        <v>222</v>
      </c>
      <c r="D7960" s="274" t="s">
        <v>221</v>
      </c>
      <c r="F7960" t="s">
        <v>5622</v>
      </c>
      <c r="H7960" s="333">
        <v>200</v>
      </c>
      <c r="I7960" s="333">
        <v>200</v>
      </c>
      <c r="L7960" t="s">
        <v>4487</v>
      </c>
      <c r="AV7960" t="s">
        <v>6054</v>
      </c>
      <c r="BN7960" s="241" t="s">
        <v>6212</v>
      </c>
      <c r="BO7960" s="58" t="str">
        <f t="shared" si="124"/>
        <v>境内资产</v>
      </c>
      <c r="BP7960" s="58" t="str">
        <f>IF(M7960="",VLOOKUP(D7960,Sheet4!$A$1:$B$92,2,0),VLOOKUP(Q7960,Sheet4!$A$1:$B$92,2,0))</f>
        <v>活期存款</v>
      </c>
    </row>
    <row r="7961" spans="1:68">
      <c r="A7961" s="36" t="s">
        <v>5746</v>
      </c>
      <c r="B7961" s="36" t="s">
        <v>5746</v>
      </c>
      <c r="C7961" s="274" t="s">
        <v>222</v>
      </c>
      <c r="D7961" s="274" t="s">
        <v>221</v>
      </c>
      <c r="F7961" t="s">
        <v>5622</v>
      </c>
      <c r="H7961" s="333">
        <v>200</v>
      </c>
      <c r="I7961" s="333">
        <v>200</v>
      </c>
      <c r="L7961" t="s">
        <v>4487</v>
      </c>
      <c r="AV7961" t="s">
        <v>6055</v>
      </c>
      <c r="BN7961" s="241" t="s">
        <v>6212</v>
      </c>
      <c r="BO7961" s="58" t="str">
        <f t="shared" si="124"/>
        <v>境内资产</v>
      </c>
      <c r="BP7961" s="58" t="str">
        <f>IF(M7961="",VLOOKUP(D7961,Sheet4!$A$1:$B$92,2,0),VLOOKUP(Q7961,Sheet4!$A$1:$B$92,2,0))</f>
        <v>活期存款</v>
      </c>
    </row>
    <row r="7962" spans="1:68">
      <c r="A7962" s="36" t="s">
        <v>5747</v>
      </c>
      <c r="B7962" s="36" t="s">
        <v>5747</v>
      </c>
      <c r="C7962" s="274" t="s">
        <v>222</v>
      </c>
      <c r="D7962" s="274" t="s">
        <v>221</v>
      </c>
      <c r="F7962" t="s">
        <v>3958</v>
      </c>
      <c r="H7962" s="333">
        <v>1208.6500000000001</v>
      </c>
      <c r="I7962" s="333">
        <v>1208.6500000000001</v>
      </c>
      <c r="L7962" t="s">
        <v>4489</v>
      </c>
      <c r="AV7962" t="s">
        <v>6056</v>
      </c>
      <c r="BN7962" s="241" t="s">
        <v>6212</v>
      </c>
      <c r="BO7962" s="58" t="str">
        <f t="shared" si="124"/>
        <v>境内资产</v>
      </c>
      <c r="BP7962" s="58" t="str">
        <f>IF(M7962="",VLOOKUP(D7962,Sheet4!$A$1:$B$92,2,0),VLOOKUP(Q7962,Sheet4!$A$1:$B$92,2,0))</f>
        <v>活期存款</v>
      </c>
    </row>
    <row r="7963" spans="1:68">
      <c r="A7963" s="36" t="s">
        <v>5748</v>
      </c>
      <c r="B7963" s="36" t="s">
        <v>5748</v>
      </c>
      <c r="C7963" s="274" t="s">
        <v>222</v>
      </c>
      <c r="D7963" s="274" t="s">
        <v>221</v>
      </c>
      <c r="F7963" t="s">
        <v>5618</v>
      </c>
      <c r="H7963" s="333">
        <v>392.51</v>
      </c>
      <c r="I7963" s="333">
        <v>392.51</v>
      </c>
      <c r="L7963" t="s">
        <v>4489</v>
      </c>
      <c r="AV7963" t="s">
        <v>6057</v>
      </c>
      <c r="BN7963" s="241" t="s">
        <v>6212</v>
      </c>
      <c r="BO7963" s="58" t="str">
        <f t="shared" si="124"/>
        <v>境内资产</v>
      </c>
      <c r="BP7963" s="58" t="str">
        <f>IF(M7963="",VLOOKUP(D7963,Sheet4!$A$1:$B$92,2,0),VLOOKUP(Q7963,Sheet4!$A$1:$B$92,2,0))</f>
        <v>活期存款</v>
      </c>
    </row>
    <row r="7964" spans="1:68">
      <c r="A7964" s="36" t="s">
        <v>5749</v>
      </c>
      <c r="B7964" s="36" t="s">
        <v>5749</v>
      </c>
      <c r="C7964" s="274" t="s">
        <v>222</v>
      </c>
      <c r="D7964" s="274" t="s">
        <v>221</v>
      </c>
      <c r="F7964" t="s">
        <v>1347</v>
      </c>
      <c r="H7964" s="333">
        <v>26164.6</v>
      </c>
      <c r="I7964" s="333">
        <v>26164.6</v>
      </c>
      <c r="L7964" t="s">
        <v>4489</v>
      </c>
      <c r="AV7964" t="s">
        <v>6058</v>
      </c>
      <c r="BN7964" s="241" t="s">
        <v>6212</v>
      </c>
      <c r="BO7964" s="58" t="str">
        <f t="shared" si="124"/>
        <v>境内资产</v>
      </c>
      <c r="BP7964" s="58" t="str">
        <f>IF(M7964="",VLOOKUP(D7964,Sheet4!$A$1:$B$92,2,0),VLOOKUP(Q7964,Sheet4!$A$1:$B$92,2,0))</f>
        <v>活期存款</v>
      </c>
    </row>
    <row r="7965" spans="1:68">
      <c r="A7965" s="36" t="s">
        <v>5688</v>
      </c>
      <c r="B7965" s="36" t="s">
        <v>5688</v>
      </c>
      <c r="C7965" s="274" t="s">
        <v>222</v>
      </c>
      <c r="D7965" s="274" t="s">
        <v>221</v>
      </c>
      <c r="F7965" t="s">
        <v>5919</v>
      </c>
      <c r="H7965" s="333">
        <v>825.6</v>
      </c>
      <c r="I7965" s="333">
        <v>825.6</v>
      </c>
      <c r="L7965" t="s">
        <v>4489</v>
      </c>
      <c r="AV7965" t="s">
        <v>6003</v>
      </c>
      <c r="BN7965" s="241" t="s">
        <v>6212</v>
      </c>
      <c r="BO7965" s="58" t="str">
        <f t="shared" si="124"/>
        <v>境内资产</v>
      </c>
      <c r="BP7965" s="58" t="str">
        <f>IF(M7965="",VLOOKUP(D7965,Sheet4!$A$1:$B$92,2,0),VLOOKUP(Q7965,Sheet4!$A$1:$B$92,2,0))</f>
        <v>活期存款</v>
      </c>
    </row>
    <row r="7966" spans="1:68">
      <c r="A7966" s="36" t="s">
        <v>5705</v>
      </c>
      <c r="B7966" s="36" t="s">
        <v>5705</v>
      </c>
      <c r="C7966" s="274" t="s">
        <v>222</v>
      </c>
      <c r="D7966" s="274" t="s">
        <v>221</v>
      </c>
      <c r="F7966" t="s">
        <v>694</v>
      </c>
      <c r="H7966" s="333">
        <v>3.58</v>
      </c>
      <c r="I7966" s="333">
        <v>3.58</v>
      </c>
      <c r="L7966" t="s">
        <v>4489</v>
      </c>
      <c r="AV7966" t="s">
        <v>6020</v>
      </c>
      <c r="BN7966" s="241" t="s">
        <v>6212</v>
      </c>
      <c r="BO7966" s="58" t="str">
        <f t="shared" si="124"/>
        <v>境内资产</v>
      </c>
      <c r="BP7966" s="58" t="str">
        <f>IF(M7966="",VLOOKUP(D7966,Sheet4!$A$1:$B$92,2,0),VLOOKUP(Q7966,Sheet4!$A$1:$B$92,2,0))</f>
        <v>活期存款</v>
      </c>
    </row>
    <row r="7967" spans="1:68">
      <c r="A7967" s="36" t="s">
        <v>5737</v>
      </c>
      <c r="B7967" s="36" t="s">
        <v>5737</v>
      </c>
      <c r="C7967" s="274" t="s">
        <v>222</v>
      </c>
      <c r="D7967" s="274" t="s">
        <v>221</v>
      </c>
      <c r="F7967" t="s">
        <v>5933</v>
      </c>
      <c r="H7967" s="333">
        <v>1000</v>
      </c>
      <c r="I7967" s="333">
        <v>1000</v>
      </c>
      <c r="L7967" t="s">
        <v>4489</v>
      </c>
      <c r="AV7967" t="s">
        <v>6047</v>
      </c>
      <c r="BN7967" s="241" t="s">
        <v>6212</v>
      </c>
      <c r="BO7967" s="58" t="str">
        <f t="shared" si="124"/>
        <v>境内资产</v>
      </c>
      <c r="BP7967" s="58" t="str">
        <f>IF(M7967="",VLOOKUP(D7967,Sheet4!$A$1:$B$92,2,0),VLOOKUP(Q7967,Sheet4!$A$1:$B$92,2,0))</f>
        <v>活期存款</v>
      </c>
    </row>
    <row r="7968" spans="1:68">
      <c r="A7968" s="36" t="s">
        <v>5740</v>
      </c>
      <c r="B7968" s="36" t="s">
        <v>5740</v>
      </c>
      <c r="C7968" s="274" t="s">
        <v>222</v>
      </c>
      <c r="D7968" s="274" t="s">
        <v>221</v>
      </c>
      <c r="F7968" t="s">
        <v>5929</v>
      </c>
      <c r="H7968" s="333">
        <v>200.85</v>
      </c>
      <c r="I7968" s="333">
        <v>200.85</v>
      </c>
      <c r="L7968" t="s">
        <v>4489</v>
      </c>
      <c r="AV7968" t="s">
        <v>6049</v>
      </c>
      <c r="BN7968" s="241" t="s">
        <v>6212</v>
      </c>
      <c r="BO7968" s="58" t="str">
        <f t="shared" si="124"/>
        <v>境内资产</v>
      </c>
      <c r="BP7968" s="58" t="str">
        <f>IF(M7968="",VLOOKUP(D7968,Sheet4!$A$1:$B$92,2,0),VLOOKUP(Q7968,Sheet4!$A$1:$B$92,2,0))</f>
        <v>活期存款</v>
      </c>
    </row>
    <row r="7969" spans="1:68">
      <c r="A7969" s="36" t="s">
        <v>5750</v>
      </c>
      <c r="B7969" s="36" t="s">
        <v>5750</v>
      </c>
      <c r="C7969" s="274" t="s">
        <v>222</v>
      </c>
      <c r="D7969" s="274" t="s">
        <v>221</v>
      </c>
      <c r="F7969" t="s">
        <v>5934</v>
      </c>
      <c r="H7969" s="333">
        <v>406.74</v>
      </c>
      <c r="I7969" s="333">
        <v>406.74</v>
      </c>
      <c r="L7969" t="s">
        <v>4489</v>
      </c>
      <c r="AV7969" t="s">
        <v>6059</v>
      </c>
      <c r="BN7969" s="241" t="s">
        <v>6212</v>
      </c>
      <c r="BO7969" s="58" t="str">
        <f t="shared" si="124"/>
        <v>境内资产</v>
      </c>
      <c r="BP7969" s="58" t="str">
        <f>IF(M7969="",VLOOKUP(D7969,Sheet4!$A$1:$B$92,2,0),VLOOKUP(Q7969,Sheet4!$A$1:$B$92,2,0))</f>
        <v>活期存款</v>
      </c>
    </row>
    <row r="7970" spans="1:68">
      <c r="A7970" s="36" t="s">
        <v>5751</v>
      </c>
      <c r="B7970" s="36" t="s">
        <v>5751</v>
      </c>
      <c r="C7970" s="274" t="s">
        <v>222</v>
      </c>
      <c r="D7970" s="274" t="s">
        <v>221</v>
      </c>
      <c r="F7970" t="s">
        <v>5622</v>
      </c>
      <c r="H7970" s="333">
        <v>49072979350.860001</v>
      </c>
      <c r="I7970" s="333">
        <v>49072979350.860001</v>
      </c>
      <c r="L7970" t="s">
        <v>4489</v>
      </c>
      <c r="AV7970" t="s">
        <v>6060</v>
      </c>
      <c r="BN7970" s="241" t="s">
        <v>6212</v>
      </c>
      <c r="BO7970" s="58" t="str">
        <f t="shared" si="124"/>
        <v>境内资产</v>
      </c>
      <c r="BP7970" s="58" t="str">
        <f>IF(M7970="",VLOOKUP(D7970,Sheet4!$A$1:$B$92,2,0),VLOOKUP(Q7970,Sheet4!$A$1:$B$92,2,0))</f>
        <v>活期存款</v>
      </c>
    </row>
    <row r="7971" spans="1:68">
      <c r="A7971" s="36" t="s">
        <v>5752</v>
      </c>
      <c r="B7971" s="36" t="s">
        <v>5752</v>
      </c>
      <c r="C7971" s="274" t="s">
        <v>222</v>
      </c>
      <c r="D7971" s="274" t="s">
        <v>221</v>
      </c>
      <c r="F7971" t="s">
        <v>5923</v>
      </c>
      <c r="H7971" s="333">
        <v>191046201.58000001</v>
      </c>
      <c r="I7971" s="333">
        <v>191046201.58000001</v>
      </c>
      <c r="L7971" t="s">
        <v>4489</v>
      </c>
      <c r="AV7971" t="s">
        <v>6061</v>
      </c>
      <c r="BN7971" s="241" t="s">
        <v>6212</v>
      </c>
      <c r="BO7971" s="58" t="str">
        <f t="shared" si="124"/>
        <v>境内资产</v>
      </c>
      <c r="BP7971" s="58" t="str">
        <f>IF(M7971="",VLOOKUP(D7971,Sheet4!$A$1:$B$92,2,0),VLOOKUP(Q7971,Sheet4!$A$1:$B$92,2,0))</f>
        <v>活期存款</v>
      </c>
    </row>
    <row r="7972" spans="1:68">
      <c r="A7972" s="36" t="s">
        <v>5753</v>
      </c>
      <c r="B7972" s="36" t="s">
        <v>5753</v>
      </c>
      <c r="C7972" s="274" t="s">
        <v>222</v>
      </c>
      <c r="D7972" s="274" t="s">
        <v>221</v>
      </c>
      <c r="F7972" t="s">
        <v>5622</v>
      </c>
      <c r="H7972" s="333">
        <v>2000000005.3900001</v>
      </c>
      <c r="I7972" s="333">
        <v>2000000005.3900001</v>
      </c>
      <c r="L7972" t="s">
        <v>4489</v>
      </c>
      <c r="AV7972" t="s">
        <v>6062</v>
      </c>
      <c r="BN7972" s="241" t="s">
        <v>6212</v>
      </c>
      <c r="BO7972" s="58" t="str">
        <f t="shared" si="124"/>
        <v>境内资产</v>
      </c>
      <c r="BP7972" s="58" t="str">
        <f>IF(M7972="",VLOOKUP(D7972,Sheet4!$A$1:$B$92,2,0),VLOOKUP(Q7972,Sheet4!$A$1:$B$92,2,0))</f>
        <v>活期存款</v>
      </c>
    </row>
    <row r="7973" spans="1:68">
      <c r="A7973" s="36" t="s">
        <v>5749</v>
      </c>
      <c r="B7973" s="36" t="s">
        <v>5749</v>
      </c>
      <c r="C7973" s="274" t="s">
        <v>222</v>
      </c>
      <c r="D7973" s="274" t="s">
        <v>221</v>
      </c>
      <c r="F7973" t="s">
        <v>1347</v>
      </c>
      <c r="H7973" s="333">
        <v>61787.839999999997</v>
      </c>
      <c r="I7973" s="333">
        <v>61787.839999999997</v>
      </c>
      <c r="L7973" t="s">
        <v>4489</v>
      </c>
      <c r="AV7973" t="s">
        <v>6058</v>
      </c>
      <c r="BN7973" s="241" t="s">
        <v>6212</v>
      </c>
      <c r="BO7973" s="58" t="str">
        <f t="shared" si="124"/>
        <v>境内资产</v>
      </c>
      <c r="BP7973" s="58" t="str">
        <f>IF(M7973="",VLOOKUP(D7973,Sheet4!$A$1:$B$92,2,0),VLOOKUP(Q7973,Sheet4!$A$1:$B$92,2,0))</f>
        <v>活期存款</v>
      </c>
    </row>
    <row r="7974" spans="1:68">
      <c r="A7974" s="36" t="s">
        <v>5754</v>
      </c>
      <c r="B7974" s="36" t="s">
        <v>5754</v>
      </c>
      <c r="C7974" s="274" t="s">
        <v>222</v>
      </c>
      <c r="D7974" s="274" t="s">
        <v>221</v>
      </c>
      <c r="F7974" t="s">
        <v>2308</v>
      </c>
      <c r="H7974" s="333">
        <v>22496.33</v>
      </c>
      <c r="I7974" s="333">
        <v>22496.33</v>
      </c>
      <c r="L7974" t="s">
        <v>4487</v>
      </c>
      <c r="AV7974" t="s">
        <v>5951</v>
      </c>
      <c r="BN7974" s="241" t="s">
        <v>6212</v>
      </c>
      <c r="BO7974" s="58" t="str">
        <f t="shared" si="124"/>
        <v>境内资产</v>
      </c>
      <c r="BP7974" s="58" t="str">
        <f>IF(M7974="",VLOOKUP(D7974,Sheet4!$A$1:$B$92,2,0),VLOOKUP(Q7974,Sheet4!$A$1:$B$92,2,0))</f>
        <v>活期存款</v>
      </c>
    </row>
    <row r="7975" spans="1:68">
      <c r="A7975" s="36" t="s">
        <v>5755</v>
      </c>
      <c r="B7975" s="36" t="s">
        <v>5755</v>
      </c>
      <c r="C7975" s="274" t="s">
        <v>222</v>
      </c>
      <c r="D7975" s="274" t="s">
        <v>221</v>
      </c>
      <c r="F7975" t="s">
        <v>3958</v>
      </c>
      <c r="H7975" s="333">
        <v>1000</v>
      </c>
      <c r="I7975" s="333">
        <v>1000</v>
      </c>
      <c r="L7975" t="s">
        <v>4487</v>
      </c>
      <c r="AV7975" t="s">
        <v>6063</v>
      </c>
      <c r="BN7975" s="241" t="s">
        <v>6212</v>
      </c>
      <c r="BO7975" s="58" t="str">
        <f t="shared" si="124"/>
        <v>境内资产</v>
      </c>
      <c r="BP7975" s="58" t="str">
        <f>IF(M7975="",VLOOKUP(D7975,Sheet4!$A$1:$B$92,2,0),VLOOKUP(Q7975,Sheet4!$A$1:$B$92,2,0))</f>
        <v>活期存款</v>
      </c>
    </row>
    <row r="7976" spans="1:68">
      <c r="A7976" s="36" t="s">
        <v>5756</v>
      </c>
      <c r="B7976" s="36" t="s">
        <v>5756</v>
      </c>
      <c r="C7976" s="274" t="s">
        <v>222</v>
      </c>
      <c r="D7976" s="274" t="s">
        <v>221</v>
      </c>
      <c r="F7976" t="s">
        <v>5917</v>
      </c>
      <c r="H7976" s="333">
        <v>101020</v>
      </c>
      <c r="I7976" s="333">
        <v>101020</v>
      </c>
      <c r="L7976" t="s">
        <v>4487</v>
      </c>
      <c r="AV7976" t="s">
        <v>6064</v>
      </c>
      <c r="BN7976" s="241" t="s">
        <v>6212</v>
      </c>
      <c r="BO7976" s="58" t="str">
        <f t="shared" si="124"/>
        <v>境内资产</v>
      </c>
      <c r="BP7976" s="58" t="str">
        <f>IF(M7976="",VLOOKUP(D7976,Sheet4!$A$1:$B$92,2,0),VLOOKUP(Q7976,Sheet4!$A$1:$B$92,2,0))</f>
        <v>活期存款</v>
      </c>
    </row>
    <row r="7977" spans="1:68">
      <c r="A7977" s="36" t="s">
        <v>5757</v>
      </c>
      <c r="B7977" s="36" t="s">
        <v>5757</v>
      </c>
      <c r="C7977" s="274" t="s">
        <v>222</v>
      </c>
      <c r="D7977" s="274" t="s">
        <v>221</v>
      </c>
      <c r="F7977" t="s">
        <v>5935</v>
      </c>
      <c r="H7977" s="333">
        <v>9025.26</v>
      </c>
      <c r="I7977" s="333">
        <v>9025.26</v>
      </c>
      <c r="L7977" t="s">
        <v>4487</v>
      </c>
      <c r="AV7977" t="s">
        <v>6065</v>
      </c>
      <c r="BN7977" s="241" t="s">
        <v>6212</v>
      </c>
      <c r="BO7977" s="58" t="str">
        <f t="shared" si="124"/>
        <v>境内资产</v>
      </c>
      <c r="BP7977" s="58" t="str">
        <f>IF(M7977="",VLOOKUP(D7977,Sheet4!$A$1:$B$92,2,0),VLOOKUP(Q7977,Sheet4!$A$1:$B$92,2,0))</f>
        <v>活期存款</v>
      </c>
    </row>
    <row r="7978" spans="1:68">
      <c r="A7978" s="36" t="s">
        <v>5758</v>
      </c>
      <c r="B7978" s="36" t="s">
        <v>5758</v>
      </c>
      <c r="C7978" s="274" t="s">
        <v>222</v>
      </c>
      <c r="D7978" s="274" t="s">
        <v>221</v>
      </c>
      <c r="F7978" t="s">
        <v>5618</v>
      </c>
      <c r="H7978" s="333">
        <v>47448</v>
      </c>
      <c r="I7978" s="333">
        <v>47448</v>
      </c>
      <c r="L7978" t="s">
        <v>4487</v>
      </c>
      <c r="AV7978" t="s">
        <v>6066</v>
      </c>
      <c r="BN7978" s="241" t="s">
        <v>6212</v>
      </c>
      <c r="BO7978" s="58" t="str">
        <f t="shared" si="124"/>
        <v>境内资产</v>
      </c>
      <c r="BP7978" s="58" t="str">
        <f>IF(M7978="",VLOOKUP(D7978,Sheet4!$A$1:$B$92,2,0),VLOOKUP(Q7978,Sheet4!$A$1:$B$92,2,0))</f>
        <v>活期存款</v>
      </c>
    </row>
    <row r="7979" spans="1:68">
      <c r="A7979" s="36" t="s">
        <v>5759</v>
      </c>
      <c r="B7979" s="36" t="s">
        <v>5759</v>
      </c>
      <c r="C7979" s="274" t="s">
        <v>222</v>
      </c>
      <c r="D7979" s="274" t="s">
        <v>221</v>
      </c>
      <c r="F7979" t="s">
        <v>1347</v>
      </c>
      <c r="H7979" s="333">
        <v>1000</v>
      </c>
      <c r="I7979" s="333">
        <v>1000</v>
      </c>
      <c r="L7979" t="s">
        <v>4487</v>
      </c>
      <c r="AV7979" t="s">
        <v>6067</v>
      </c>
      <c r="BN7979" s="241" t="s">
        <v>6212</v>
      </c>
      <c r="BO7979" s="58" t="str">
        <f t="shared" si="124"/>
        <v>境内资产</v>
      </c>
      <c r="BP7979" s="58" t="str">
        <f>IF(M7979="",VLOOKUP(D7979,Sheet4!$A$1:$B$92,2,0),VLOOKUP(Q7979,Sheet4!$A$1:$B$92,2,0))</f>
        <v>活期存款</v>
      </c>
    </row>
    <row r="7980" spans="1:68">
      <c r="A7980" s="36" t="s">
        <v>5760</v>
      </c>
      <c r="B7980" s="36" t="s">
        <v>5760</v>
      </c>
      <c r="C7980" s="274" t="s">
        <v>222</v>
      </c>
      <c r="D7980" s="274" t="s">
        <v>221</v>
      </c>
      <c r="F7980" t="s">
        <v>1347</v>
      </c>
      <c r="H7980" s="333">
        <v>24690.97</v>
      </c>
      <c r="I7980" s="333">
        <v>24690.97</v>
      </c>
      <c r="L7980" t="s">
        <v>4487</v>
      </c>
      <c r="AV7980" t="s">
        <v>6068</v>
      </c>
      <c r="BN7980" s="241" t="s">
        <v>6212</v>
      </c>
      <c r="BO7980" s="58" t="str">
        <f t="shared" si="124"/>
        <v>境内资产</v>
      </c>
      <c r="BP7980" s="58" t="str">
        <f>IF(M7980="",VLOOKUP(D7980,Sheet4!$A$1:$B$92,2,0),VLOOKUP(Q7980,Sheet4!$A$1:$B$92,2,0))</f>
        <v>活期存款</v>
      </c>
    </row>
    <row r="7981" spans="1:68">
      <c r="A7981" s="36" t="s">
        <v>5761</v>
      </c>
      <c r="B7981" s="36" t="s">
        <v>5761</v>
      </c>
      <c r="C7981" s="274" t="s">
        <v>222</v>
      </c>
      <c r="D7981" s="274" t="s">
        <v>221</v>
      </c>
      <c r="F7981" t="s">
        <v>1343</v>
      </c>
      <c r="H7981" s="333">
        <v>2180985</v>
      </c>
      <c r="I7981" s="333">
        <v>2180985</v>
      </c>
      <c r="L7981" t="s">
        <v>4487</v>
      </c>
      <c r="AV7981" t="s">
        <v>6069</v>
      </c>
      <c r="BN7981" s="241" t="s">
        <v>6212</v>
      </c>
      <c r="BO7981" s="58" t="str">
        <f t="shared" si="124"/>
        <v>境内资产</v>
      </c>
      <c r="BP7981" s="58" t="str">
        <f>IF(M7981="",VLOOKUP(D7981,Sheet4!$A$1:$B$92,2,0),VLOOKUP(Q7981,Sheet4!$A$1:$B$92,2,0))</f>
        <v>活期存款</v>
      </c>
    </row>
    <row r="7982" spans="1:68">
      <c r="A7982" s="36" t="s">
        <v>5762</v>
      </c>
      <c r="B7982" s="36" t="s">
        <v>5762</v>
      </c>
      <c r="C7982" s="274" t="s">
        <v>222</v>
      </c>
      <c r="D7982" s="274" t="s">
        <v>221</v>
      </c>
      <c r="F7982" t="s">
        <v>2308</v>
      </c>
      <c r="H7982" s="333">
        <v>13521.33</v>
      </c>
      <c r="I7982" s="333">
        <v>13521.33</v>
      </c>
      <c r="L7982" t="s">
        <v>4487</v>
      </c>
      <c r="AV7982" t="s">
        <v>6070</v>
      </c>
      <c r="BN7982" s="241" t="s">
        <v>6212</v>
      </c>
      <c r="BO7982" s="58" t="str">
        <f t="shared" si="124"/>
        <v>境内资产</v>
      </c>
      <c r="BP7982" s="58" t="str">
        <f>IF(M7982="",VLOOKUP(D7982,Sheet4!$A$1:$B$92,2,0),VLOOKUP(Q7982,Sheet4!$A$1:$B$92,2,0))</f>
        <v>活期存款</v>
      </c>
    </row>
    <row r="7983" spans="1:68">
      <c r="A7983" s="36" t="s">
        <v>5763</v>
      </c>
      <c r="B7983" s="36" t="s">
        <v>5763</v>
      </c>
      <c r="C7983" s="274" t="s">
        <v>222</v>
      </c>
      <c r="D7983" s="274" t="s">
        <v>221</v>
      </c>
      <c r="F7983" t="s">
        <v>2308</v>
      </c>
      <c r="H7983" s="333">
        <v>15098.33</v>
      </c>
      <c r="I7983" s="333">
        <v>15098.33</v>
      </c>
      <c r="L7983" t="s">
        <v>4487</v>
      </c>
      <c r="AV7983" t="s">
        <v>6071</v>
      </c>
      <c r="BN7983" s="241" t="s">
        <v>6212</v>
      </c>
      <c r="BO7983" s="58" t="str">
        <f t="shared" si="124"/>
        <v>境内资产</v>
      </c>
      <c r="BP7983" s="58" t="str">
        <f>IF(M7983="",VLOOKUP(D7983,Sheet4!$A$1:$B$92,2,0),VLOOKUP(Q7983,Sheet4!$A$1:$B$92,2,0))</f>
        <v>活期存款</v>
      </c>
    </row>
    <row r="7984" spans="1:68">
      <c r="A7984" s="36" t="s">
        <v>5764</v>
      </c>
      <c r="B7984" s="36" t="s">
        <v>5764</v>
      </c>
      <c r="C7984" s="274" t="s">
        <v>222</v>
      </c>
      <c r="D7984" s="274" t="s">
        <v>221</v>
      </c>
      <c r="F7984" t="s">
        <v>2308</v>
      </c>
      <c r="H7984" s="333">
        <v>2561.63</v>
      </c>
      <c r="I7984" s="333">
        <v>2561.63</v>
      </c>
      <c r="L7984" t="s">
        <v>4487</v>
      </c>
      <c r="AV7984" t="s">
        <v>6072</v>
      </c>
      <c r="BN7984" s="241" t="s">
        <v>6212</v>
      </c>
      <c r="BO7984" s="58" t="str">
        <f t="shared" si="124"/>
        <v>境内资产</v>
      </c>
      <c r="BP7984" s="58" t="str">
        <f>IF(M7984="",VLOOKUP(D7984,Sheet4!$A$1:$B$92,2,0),VLOOKUP(Q7984,Sheet4!$A$1:$B$92,2,0))</f>
        <v>活期存款</v>
      </c>
    </row>
    <row r="7985" spans="1:68">
      <c r="A7985" s="36" t="s">
        <v>5765</v>
      </c>
      <c r="B7985" s="36" t="s">
        <v>5765</v>
      </c>
      <c r="C7985" s="274" t="s">
        <v>222</v>
      </c>
      <c r="D7985" s="274" t="s">
        <v>221</v>
      </c>
      <c r="F7985" t="s">
        <v>3958</v>
      </c>
      <c r="H7985" s="333">
        <v>80500</v>
      </c>
      <c r="I7985" s="333">
        <v>80500</v>
      </c>
      <c r="L7985" t="s">
        <v>4487</v>
      </c>
      <c r="AV7985" t="s">
        <v>6073</v>
      </c>
      <c r="BN7985" s="241" t="s">
        <v>6212</v>
      </c>
      <c r="BO7985" s="58" t="str">
        <f t="shared" si="124"/>
        <v>境内资产</v>
      </c>
      <c r="BP7985" s="58" t="str">
        <f>IF(M7985="",VLOOKUP(D7985,Sheet4!$A$1:$B$92,2,0),VLOOKUP(Q7985,Sheet4!$A$1:$B$92,2,0))</f>
        <v>活期存款</v>
      </c>
    </row>
    <row r="7986" spans="1:68">
      <c r="A7986" s="36" t="s">
        <v>5766</v>
      </c>
      <c r="B7986" s="36" t="s">
        <v>5766</v>
      </c>
      <c r="C7986" s="274" t="s">
        <v>222</v>
      </c>
      <c r="D7986" s="274" t="s">
        <v>221</v>
      </c>
      <c r="F7986" t="s">
        <v>1347</v>
      </c>
      <c r="H7986" s="333">
        <v>101000</v>
      </c>
      <c r="I7986" s="333">
        <v>101000</v>
      </c>
      <c r="L7986" t="s">
        <v>4487</v>
      </c>
      <c r="AV7986" t="s">
        <v>6074</v>
      </c>
      <c r="BN7986" s="241" t="s">
        <v>6212</v>
      </c>
      <c r="BO7986" s="58" t="str">
        <f t="shared" si="124"/>
        <v>境内资产</v>
      </c>
      <c r="BP7986" s="58" t="str">
        <f>IF(M7986="",VLOOKUP(D7986,Sheet4!$A$1:$B$92,2,0),VLOOKUP(Q7986,Sheet4!$A$1:$B$92,2,0))</f>
        <v>活期存款</v>
      </c>
    </row>
    <row r="7987" spans="1:68">
      <c r="A7987" s="36" t="s">
        <v>5767</v>
      </c>
      <c r="B7987" s="36" t="s">
        <v>5767</v>
      </c>
      <c r="C7987" s="274" t="s">
        <v>222</v>
      </c>
      <c r="D7987" s="274" t="s">
        <v>221</v>
      </c>
      <c r="F7987" t="s">
        <v>1343</v>
      </c>
      <c r="H7987" s="333">
        <v>490785.42</v>
      </c>
      <c r="I7987" s="333">
        <v>490785.42</v>
      </c>
      <c r="L7987" t="s">
        <v>4487</v>
      </c>
      <c r="AV7987" t="s">
        <v>6075</v>
      </c>
      <c r="BN7987" s="241" t="s">
        <v>6212</v>
      </c>
      <c r="BO7987" s="58" t="str">
        <f t="shared" si="124"/>
        <v>境内资产</v>
      </c>
      <c r="BP7987" s="58" t="str">
        <f>IF(M7987="",VLOOKUP(D7987,Sheet4!$A$1:$B$92,2,0),VLOOKUP(Q7987,Sheet4!$A$1:$B$92,2,0))</f>
        <v>活期存款</v>
      </c>
    </row>
    <row r="7988" spans="1:68">
      <c r="A7988" s="36" t="s">
        <v>5768</v>
      </c>
      <c r="B7988" s="36" t="s">
        <v>5768</v>
      </c>
      <c r="C7988" s="274" t="s">
        <v>222</v>
      </c>
      <c r="D7988" s="274" t="s">
        <v>221</v>
      </c>
      <c r="F7988" t="s">
        <v>5936</v>
      </c>
      <c r="H7988" s="333">
        <v>2321.63</v>
      </c>
      <c r="I7988" s="333">
        <v>2321.63</v>
      </c>
      <c r="L7988" t="s">
        <v>4487</v>
      </c>
      <c r="AV7988" t="s">
        <v>6076</v>
      </c>
      <c r="BN7988" s="241" t="s">
        <v>6212</v>
      </c>
      <c r="BO7988" s="58" t="str">
        <f t="shared" si="124"/>
        <v>境内资产</v>
      </c>
      <c r="BP7988" s="58" t="str">
        <f>IF(M7988="",VLOOKUP(D7988,Sheet4!$A$1:$B$92,2,0),VLOOKUP(Q7988,Sheet4!$A$1:$B$92,2,0))</f>
        <v>活期存款</v>
      </c>
    </row>
    <row r="7989" spans="1:68">
      <c r="A7989" s="36" t="s">
        <v>5769</v>
      </c>
      <c r="B7989" s="36" t="s">
        <v>5769</v>
      </c>
      <c r="C7989" s="274" t="s">
        <v>222</v>
      </c>
      <c r="D7989" s="274" t="s">
        <v>221</v>
      </c>
      <c r="F7989" t="s">
        <v>5937</v>
      </c>
      <c r="H7989" s="333">
        <v>1315.79</v>
      </c>
      <c r="I7989" s="333">
        <v>1315.79</v>
      </c>
      <c r="L7989" t="s">
        <v>4487</v>
      </c>
      <c r="AV7989" t="s">
        <v>6077</v>
      </c>
      <c r="BN7989" s="241" t="s">
        <v>6212</v>
      </c>
      <c r="BO7989" s="58" t="str">
        <f t="shared" si="124"/>
        <v>境内资产</v>
      </c>
      <c r="BP7989" s="58" t="str">
        <f>IF(M7989="",VLOOKUP(D7989,Sheet4!$A$1:$B$92,2,0),VLOOKUP(Q7989,Sheet4!$A$1:$B$92,2,0))</f>
        <v>活期存款</v>
      </c>
    </row>
    <row r="7990" spans="1:68">
      <c r="A7990" s="36" t="s">
        <v>5770</v>
      </c>
      <c r="B7990" s="36" t="s">
        <v>5770</v>
      </c>
      <c r="C7990" s="274" t="s">
        <v>222</v>
      </c>
      <c r="D7990" s="274" t="s">
        <v>221</v>
      </c>
      <c r="F7990" t="s">
        <v>3958</v>
      </c>
      <c r="H7990" s="333">
        <v>301000</v>
      </c>
      <c r="I7990" s="333">
        <v>301000</v>
      </c>
      <c r="L7990" t="s">
        <v>4487</v>
      </c>
      <c r="AV7990" t="s">
        <v>6078</v>
      </c>
      <c r="BN7990" s="241" t="s">
        <v>6212</v>
      </c>
      <c r="BO7990" s="58" t="str">
        <f t="shared" si="124"/>
        <v>境内资产</v>
      </c>
      <c r="BP7990" s="58" t="str">
        <f>IF(M7990="",VLOOKUP(D7990,Sheet4!$A$1:$B$92,2,0),VLOOKUP(Q7990,Sheet4!$A$1:$B$92,2,0))</f>
        <v>活期存款</v>
      </c>
    </row>
    <row r="7991" spans="1:68">
      <c r="A7991" s="36" t="s">
        <v>5771</v>
      </c>
      <c r="B7991" s="36" t="s">
        <v>5771</v>
      </c>
      <c r="C7991" s="274" t="s">
        <v>222</v>
      </c>
      <c r="D7991" s="274" t="s">
        <v>221</v>
      </c>
      <c r="F7991" t="s">
        <v>5917</v>
      </c>
      <c r="H7991" s="333">
        <v>10800</v>
      </c>
      <c r="I7991" s="333">
        <v>10800</v>
      </c>
      <c r="L7991" t="s">
        <v>4487</v>
      </c>
      <c r="AV7991" t="s">
        <v>6079</v>
      </c>
      <c r="BN7991" s="241" t="s">
        <v>6212</v>
      </c>
      <c r="BO7991" s="58" t="str">
        <f t="shared" si="124"/>
        <v>境内资产</v>
      </c>
      <c r="BP7991" s="58" t="str">
        <f>IF(M7991="",VLOOKUP(D7991,Sheet4!$A$1:$B$92,2,0),VLOOKUP(Q7991,Sheet4!$A$1:$B$92,2,0))</f>
        <v>活期存款</v>
      </c>
    </row>
    <row r="7992" spans="1:68">
      <c r="A7992" s="36" t="s">
        <v>5772</v>
      </c>
      <c r="B7992" s="36" t="s">
        <v>5772</v>
      </c>
      <c r="C7992" s="274" t="s">
        <v>222</v>
      </c>
      <c r="D7992" s="274" t="s">
        <v>221</v>
      </c>
      <c r="F7992" t="s">
        <v>1361</v>
      </c>
      <c r="H7992" s="333">
        <v>7113.38</v>
      </c>
      <c r="I7992" s="333">
        <v>7113.38</v>
      </c>
      <c r="L7992" t="s">
        <v>4487</v>
      </c>
      <c r="AV7992" t="s">
        <v>6080</v>
      </c>
      <c r="BN7992" s="241" t="s">
        <v>6212</v>
      </c>
      <c r="BO7992" s="58" t="str">
        <f t="shared" si="124"/>
        <v>境内资产</v>
      </c>
      <c r="BP7992" s="58" t="str">
        <f>IF(M7992="",VLOOKUP(D7992,Sheet4!$A$1:$B$92,2,0),VLOOKUP(Q7992,Sheet4!$A$1:$B$92,2,0))</f>
        <v>活期存款</v>
      </c>
    </row>
    <row r="7993" spans="1:68">
      <c r="A7993" s="36" t="s">
        <v>5773</v>
      </c>
      <c r="B7993" s="36" t="s">
        <v>5773</v>
      </c>
      <c r="C7993" s="274" t="s">
        <v>222</v>
      </c>
      <c r="D7993" s="274" t="s">
        <v>221</v>
      </c>
      <c r="F7993" t="s">
        <v>1347</v>
      </c>
      <c r="H7993" s="333">
        <v>54568.74</v>
      </c>
      <c r="I7993" s="333">
        <v>54568.74</v>
      </c>
      <c r="L7993" t="s">
        <v>4487</v>
      </c>
      <c r="AV7993" t="s">
        <v>6081</v>
      </c>
      <c r="BN7993" s="241" t="s">
        <v>6212</v>
      </c>
      <c r="BO7993" s="58" t="str">
        <f t="shared" si="124"/>
        <v>境内资产</v>
      </c>
      <c r="BP7993" s="58" t="str">
        <f>IF(M7993="",VLOOKUP(D7993,Sheet4!$A$1:$B$92,2,0),VLOOKUP(Q7993,Sheet4!$A$1:$B$92,2,0))</f>
        <v>活期存款</v>
      </c>
    </row>
    <row r="7994" spans="1:68">
      <c r="A7994" s="36" t="s">
        <v>5774</v>
      </c>
      <c r="B7994" s="36" t="s">
        <v>5774</v>
      </c>
      <c r="C7994" s="274" t="s">
        <v>222</v>
      </c>
      <c r="D7994" s="274" t="s">
        <v>221</v>
      </c>
      <c r="F7994" t="s">
        <v>1347</v>
      </c>
      <c r="H7994" s="333">
        <v>2350.58</v>
      </c>
      <c r="I7994" s="333">
        <v>2350.58</v>
      </c>
      <c r="L7994" t="s">
        <v>4487</v>
      </c>
      <c r="AV7994" t="s">
        <v>6082</v>
      </c>
      <c r="BN7994" s="241" t="s">
        <v>6212</v>
      </c>
      <c r="BO7994" s="58" t="str">
        <f t="shared" si="124"/>
        <v>境内资产</v>
      </c>
      <c r="BP7994" s="58" t="str">
        <f>IF(M7994="",VLOOKUP(D7994,Sheet4!$A$1:$B$92,2,0),VLOOKUP(Q7994,Sheet4!$A$1:$B$92,2,0))</f>
        <v>活期存款</v>
      </c>
    </row>
    <row r="7995" spans="1:68">
      <c r="A7995" s="36" t="s">
        <v>5775</v>
      </c>
      <c r="B7995" s="36" t="s">
        <v>5775</v>
      </c>
      <c r="C7995" s="274" t="s">
        <v>222</v>
      </c>
      <c r="D7995" s="274" t="s">
        <v>221</v>
      </c>
      <c r="F7995" t="s">
        <v>1347</v>
      </c>
      <c r="H7995" s="333">
        <v>1000</v>
      </c>
      <c r="I7995" s="333">
        <v>1000</v>
      </c>
      <c r="L7995" t="s">
        <v>4487</v>
      </c>
      <c r="AV7995" t="s">
        <v>6083</v>
      </c>
      <c r="BN7995" s="241" t="s">
        <v>6212</v>
      </c>
      <c r="BO7995" s="58" t="str">
        <f t="shared" si="124"/>
        <v>境内资产</v>
      </c>
      <c r="BP7995" s="58" t="str">
        <f>IF(M7995="",VLOOKUP(D7995,Sheet4!$A$1:$B$92,2,0),VLOOKUP(Q7995,Sheet4!$A$1:$B$92,2,0))</f>
        <v>活期存款</v>
      </c>
    </row>
    <row r="7996" spans="1:68">
      <c r="A7996" s="36" t="s">
        <v>5776</v>
      </c>
      <c r="B7996" s="36" t="s">
        <v>5776</v>
      </c>
      <c r="C7996" s="274" t="s">
        <v>222</v>
      </c>
      <c r="D7996" s="274" t="s">
        <v>221</v>
      </c>
      <c r="F7996" t="s">
        <v>5938</v>
      </c>
      <c r="H7996" s="333">
        <v>665.54</v>
      </c>
      <c r="I7996" s="333">
        <v>665.54</v>
      </c>
      <c r="L7996" t="s">
        <v>4487</v>
      </c>
      <c r="AV7996" t="s">
        <v>6084</v>
      </c>
      <c r="BN7996" s="241" t="s">
        <v>6212</v>
      </c>
      <c r="BO7996" s="58" t="str">
        <f t="shared" si="124"/>
        <v>境内资产</v>
      </c>
      <c r="BP7996" s="58" t="str">
        <f>IF(M7996="",VLOOKUP(D7996,Sheet4!$A$1:$B$92,2,0),VLOOKUP(Q7996,Sheet4!$A$1:$B$92,2,0))</f>
        <v>活期存款</v>
      </c>
    </row>
    <row r="7997" spans="1:68">
      <c r="A7997" s="36" t="s">
        <v>5777</v>
      </c>
      <c r="B7997" s="36" t="s">
        <v>5777</v>
      </c>
      <c r="C7997" s="274" t="s">
        <v>222</v>
      </c>
      <c r="D7997" s="274" t="s">
        <v>221</v>
      </c>
      <c r="F7997" t="s">
        <v>5939</v>
      </c>
      <c r="H7997" s="333">
        <v>674.94</v>
      </c>
      <c r="I7997" s="333">
        <v>674.94</v>
      </c>
      <c r="L7997" t="s">
        <v>4487</v>
      </c>
      <c r="AV7997" t="s">
        <v>6085</v>
      </c>
      <c r="BN7997" s="241" t="s">
        <v>6212</v>
      </c>
      <c r="BO7997" s="58" t="str">
        <f t="shared" si="124"/>
        <v>境内资产</v>
      </c>
      <c r="BP7997" s="58" t="str">
        <f>IF(M7997="",VLOOKUP(D7997,Sheet4!$A$1:$B$92,2,0),VLOOKUP(Q7997,Sheet4!$A$1:$B$92,2,0))</f>
        <v>活期存款</v>
      </c>
    </row>
    <row r="7998" spans="1:68">
      <c r="A7998" s="36" t="s">
        <v>5778</v>
      </c>
      <c r="B7998" s="36" t="s">
        <v>5778</v>
      </c>
      <c r="C7998" s="274" t="s">
        <v>222</v>
      </c>
      <c r="D7998" s="274" t="s">
        <v>221</v>
      </c>
      <c r="F7998" t="s">
        <v>1347</v>
      </c>
      <c r="H7998" s="333">
        <v>30398.720000000001</v>
      </c>
      <c r="I7998" s="333">
        <v>30398.720000000001</v>
      </c>
      <c r="L7998" t="s">
        <v>4487</v>
      </c>
      <c r="AV7998" t="s">
        <v>6086</v>
      </c>
      <c r="BN7998" s="241" t="s">
        <v>6212</v>
      </c>
      <c r="BO7998" s="58" t="str">
        <f t="shared" si="124"/>
        <v>境内资产</v>
      </c>
      <c r="BP7998" s="58" t="str">
        <f>IF(M7998="",VLOOKUP(D7998,Sheet4!$A$1:$B$92,2,0),VLOOKUP(Q7998,Sheet4!$A$1:$B$92,2,0))</f>
        <v>活期存款</v>
      </c>
    </row>
    <row r="7999" spans="1:68">
      <c r="A7999" s="36" t="s">
        <v>5779</v>
      </c>
      <c r="B7999" s="36" t="s">
        <v>5779</v>
      </c>
      <c r="C7999" s="274" t="s">
        <v>222</v>
      </c>
      <c r="D7999" s="274" t="s">
        <v>221</v>
      </c>
      <c r="F7999" t="s">
        <v>1347</v>
      </c>
      <c r="H7999" s="333">
        <v>44851.19</v>
      </c>
      <c r="I7999" s="333">
        <v>44851.19</v>
      </c>
      <c r="L7999" t="s">
        <v>4487</v>
      </c>
      <c r="AV7999" t="s">
        <v>6087</v>
      </c>
      <c r="BN7999" s="241" t="s">
        <v>6212</v>
      </c>
      <c r="BO7999" s="58" t="str">
        <f t="shared" si="124"/>
        <v>境内资产</v>
      </c>
      <c r="BP7999" s="58" t="str">
        <f>IF(M7999="",VLOOKUP(D7999,Sheet4!$A$1:$B$92,2,0),VLOOKUP(Q7999,Sheet4!$A$1:$B$92,2,0))</f>
        <v>活期存款</v>
      </c>
    </row>
    <row r="8000" spans="1:68">
      <c r="A8000" s="36" t="s">
        <v>5780</v>
      </c>
      <c r="B8000" s="36" t="s">
        <v>5780</v>
      </c>
      <c r="C8000" s="274" t="s">
        <v>222</v>
      </c>
      <c r="D8000" s="274" t="s">
        <v>221</v>
      </c>
      <c r="F8000" t="s">
        <v>1347</v>
      </c>
      <c r="H8000" s="333">
        <v>1000</v>
      </c>
      <c r="I8000" s="333">
        <v>1000</v>
      </c>
      <c r="L8000" t="s">
        <v>4487</v>
      </c>
      <c r="AV8000" t="s">
        <v>6088</v>
      </c>
      <c r="BN8000" s="241" t="s">
        <v>6212</v>
      </c>
      <c r="BO8000" s="58" t="str">
        <f t="shared" si="124"/>
        <v>境内资产</v>
      </c>
      <c r="BP8000" s="58" t="str">
        <f>IF(M8000="",VLOOKUP(D8000,Sheet4!$A$1:$B$92,2,0),VLOOKUP(Q8000,Sheet4!$A$1:$B$92,2,0))</f>
        <v>活期存款</v>
      </c>
    </row>
    <row r="8001" spans="1:68">
      <c r="A8001" s="36" t="s">
        <v>5781</v>
      </c>
      <c r="B8001" s="36" t="s">
        <v>5781</v>
      </c>
      <c r="C8001" s="274" t="s">
        <v>222</v>
      </c>
      <c r="D8001" s="274" t="s">
        <v>221</v>
      </c>
      <c r="F8001" t="s">
        <v>2308</v>
      </c>
      <c r="H8001" s="333">
        <v>338.87</v>
      </c>
      <c r="I8001" s="333">
        <v>338.87</v>
      </c>
      <c r="L8001" t="s">
        <v>4487</v>
      </c>
      <c r="AV8001" t="s">
        <v>6089</v>
      </c>
      <c r="BN8001" s="241" t="s">
        <v>6212</v>
      </c>
      <c r="BO8001" s="58" t="str">
        <f t="shared" si="124"/>
        <v>境内资产</v>
      </c>
      <c r="BP8001" s="58" t="str">
        <f>IF(M8001="",VLOOKUP(D8001,Sheet4!$A$1:$B$92,2,0),VLOOKUP(Q8001,Sheet4!$A$1:$B$92,2,0))</f>
        <v>活期存款</v>
      </c>
    </row>
    <row r="8002" spans="1:68">
      <c r="A8002" s="36" t="s">
        <v>5782</v>
      </c>
      <c r="B8002" s="36" t="s">
        <v>5782</v>
      </c>
      <c r="C8002" s="274" t="s">
        <v>222</v>
      </c>
      <c r="D8002" s="274" t="s">
        <v>221</v>
      </c>
      <c r="F8002" t="s">
        <v>1347</v>
      </c>
      <c r="H8002" s="333">
        <v>15252.61</v>
      </c>
      <c r="I8002" s="333">
        <v>15252.61</v>
      </c>
      <c r="L8002" t="s">
        <v>4487</v>
      </c>
      <c r="AV8002" t="s">
        <v>6090</v>
      </c>
      <c r="BN8002" s="241" t="s">
        <v>6212</v>
      </c>
      <c r="BO8002" s="58" t="str">
        <f t="shared" si="124"/>
        <v>境内资产</v>
      </c>
      <c r="BP8002" s="58" t="str">
        <f>IF(M8002="",VLOOKUP(D8002,Sheet4!$A$1:$B$92,2,0),VLOOKUP(Q8002,Sheet4!$A$1:$B$92,2,0))</f>
        <v>活期存款</v>
      </c>
    </row>
    <row r="8003" spans="1:68">
      <c r="A8003" s="36" t="s">
        <v>5783</v>
      </c>
      <c r="B8003" s="36" t="s">
        <v>5783</v>
      </c>
      <c r="C8003" s="274" t="s">
        <v>222</v>
      </c>
      <c r="D8003" s="274" t="s">
        <v>221</v>
      </c>
      <c r="F8003" t="s">
        <v>1347</v>
      </c>
      <c r="H8003" s="333">
        <v>1000</v>
      </c>
      <c r="I8003" s="333">
        <v>1000</v>
      </c>
      <c r="L8003" t="s">
        <v>4487</v>
      </c>
      <c r="AV8003" t="s">
        <v>6091</v>
      </c>
      <c r="BN8003" s="241" t="s">
        <v>6212</v>
      </c>
      <c r="BO8003" s="58" t="str">
        <f t="shared" ref="BO8003:BO8066" si="125">IF(LEFT(D8003,2)="境外","境外资产","境内资产")</f>
        <v>境内资产</v>
      </c>
      <c r="BP8003" s="58" t="str">
        <f>IF(M8003="",VLOOKUP(D8003,Sheet4!$A$1:$B$92,2,0),VLOOKUP(Q8003,Sheet4!$A$1:$B$92,2,0))</f>
        <v>活期存款</v>
      </c>
    </row>
    <row r="8004" spans="1:68">
      <c r="A8004" s="36" t="s">
        <v>5784</v>
      </c>
      <c r="B8004" s="36" t="s">
        <v>5784</v>
      </c>
      <c r="C8004" s="274" t="s">
        <v>222</v>
      </c>
      <c r="D8004" s="274" t="s">
        <v>221</v>
      </c>
      <c r="F8004" t="s">
        <v>5917</v>
      </c>
      <c r="H8004" s="333">
        <v>0.09</v>
      </c>
      <c r="I8004" s="333">
        <v>0.09</v>
      </c>
      <c r="L8004" t="s">
        <v>4487</v>
      </c>
      <c r="AV8004" t="s">
        <v>6092</v>
      </c>
      <c r="BN8004" s="241" t="s">
        <v>6212</v>
      </c>
      <c r="BO8004" s="58" t="str">
        <f t="shared" si="125"/>
        <v>境内资产</v>
      </c>
      <c r="BP8004" s="58" t="str">
        <f>IF(M8004="",VLOOKUP(D8004,Sheet4!$A$1:$B$92,2,0),VLOOKUP(Q8004,Sheet4!$A$1:$B$92,2,0))</f>
        <v>活期存款</v>
      </c>
    </row>
    <row r="8005" spans="1:68">
      <c r="A8005" s="36" t="s">
        <v>5785</v>
      </c>
      <c r="B8005" s="36" t="s">
        <v>5785</v>
      </c>
      <c r="C8005" s="274" t="s">
        <v>222</v>
      </c>
      <c r="D8005" s="274" t="s">
        <v>221</v>
      </c>
      <c r="F8005" t="s">
        <v>1347</v>
      </c>
      <c r="H8005" s="333">
        <v>32583.24</v>
      </c>
      <c r="I8005" s="333">
        <v>32583.24</v>
      </c>
      <c r="L8005" t="s">
        <v>4487</v>
      </c>
      <c r="AV8005" t="s">
        <v>6093</v>
      </c>
      <c r="BN8005" s="241" t="s">
        <v>6212</v>
      </c>
      <c r="BO8005" s="58" t="str">
        <f t="shared" si="125"/>
        <v>境内资产</v>
      </c>
      <c r="BP8005" s="58" t="str">
        <f>IF(M8005="",VLOOKUP(D8005,Sheet4!$A$1:$B$92,2,0),VLOOKUP(Q8005,Sheet4!$A$1:$B$92,2,0))</f>
        <v>活期存款</v>
      </c>
    </row>
    <row r="8006" spans="1:68">
      <c r="A8006" s="36" t="s">
        <v>5786</v>
      </c>
      <c r="B8006" s="36" t="s">
        <v>5786</v>
      </c>
      <c r="C8006" s="274" t="s">
        <v>222</v>
      </c>
      <c r="D8006" s="274" t="s">
        <v>221</v>
      </c>
      <c r="F8006" t="s">
        <v>5940</v>
      </c>
      <c r="H8006" s="333">
        <v>471.74</v>
      </c>
      <c r="I8006" s="333">
        <v>471.74</v>
      </c>
      <c r="L8006" t="s">
        <v>4487</v>
      </c>
      <c r="AV8006" t="s">
        <v>6094</v>
      </c>
      <c r="BN8006" s="241" t="s">
        <v>6212</v>
      </c>
      <c r="BO8006" s="58" t="str">
        <f t="shared" si="125"/>
        <v>境内资产</v>
      </c>
      <c r="BP8006" s="58" t="str">
        <f>IF(M8006="",VLOOKUP(D8006,Sheet4!$A$1:$B$92,2,0),VLOOKUP(Q8006,Sheet4!$A$1:$B$92,2,0))</f>
        <v>活期存款</v>
      </c>
    </row>
    <row r="8007" spans="1:68">
      <c r="A8007" s="36" t="s">
        <v>5787</v>
      </c>
      <c r="B8007" s="36" t="s">
        <v>5787</v>
      </c>
      <c r="C8007" s="274" t="s">
        <v>222</v>
      </c>
      <c r="D8007" s="274" t="s">
        <v>221</v>
      </c>
      <c r="F8007" t="s">
        <v>1347</v>
      </c>
      <c r="H8007" s="333">
        <v>8646.94</v>
      </c>
      <c r="I8007" s="333">
        <v>8646.94</v>
      </c>
      <c r="L8007" t="s">
        <v>4487</v>
      </c>
      <c r="AV8007" t="s">
        <v>6095</v>
      </c>
      <c r="BN8007" s="241" t="s">
        <v>6212</v>
      </c>
      <c r="BO8007" s="58" t="str">
        <f t="shared" si="125"/>
        <v>境内资产</v>
      </c>
      <c r="BP8007" s="58" t="str">
        <f>IF(M8007="",VLOOKUP(D8007,Sheet4!$A$1:$B$92,2,0),VLOOKUP(Q8007,Sheet4!$A$1:$B$92,2,0))</f>
        <v>活期存款</v>
      </c>
    </row>
    <row r="8008" spans="1:68">
      <c r="A8008" s="36" t="s">
        <v>5788</v>
      </c>
      <c r="B8008" s="36" t="s">
        <v>5788</v>
      </c>
      <c r="C8008" s="274" t="s">
        <v>222</v>
      </c>
      <c r="D8008" s="274" t="s">
        <v>221</v>
      </c>
      <c r="F8008" t="s">
        <v>1347</v>
      </c>
      <c r="H8008" s="333">
        <v>1000</v>
      </c>
      <c r="I8008" s="333">
        <v>1000</v>
      </c>
      <c r="L8008" t="s">
        <v>4487</v>
      </c>
      <c r="AV8008" t="s">
        <v>6096</v>
      </c>
      <c r="BN8008" s="241" t="s">
        <v>6212</v>
      </c>
      <c r="BO8008" s="58" t="str">
        <f t="shared" si="125"/>
        <v>境内资产</v>
      </c>
      <c r="BP8008" s="58" t="str">
        <f>IF(M8008="",VLOOKUP(D8008,Sheet4!$A$1:$B$92,2,0),VLOOKUP(Q8008,Sheet4!$A$1:$B$92,2,0))</f>
        <v>活期存款</v>
      </c>
    </row>
    <row r="8009" spans="1:68">
      <c r="A8009" s="36" t="s">
        <v>5789</v>
      </c>
      <c r="B8009" s="36" t="s">
        <v>5789</v>
      </c>
      <c r="C8009" s="274" t="s">
        <v>222</v>
      </c>
      <c r="D8009" s="274" t="s">
        <v>221</v>
      </c>
      <c r="F8009" t="s">
        <v>5917</v>
      </c>
      <c r="H8009" s="333">
        <v>11862.07</v>
      </c>
      <c r="I8009" s="333">
        <v>11862.07</v>
      </c>
      <c r="L8009" t="s">
        <v>4487</v>
      </c>
      <c r="AV8009" t="s">
        <v>6097</v>
      </c>
      <c r="BN8009" s="241" t="s">
        <v>6212</v>
      </c>
      <c r="BO8009" s="58" t="str">
        <f t="shared" si="125"/>
        <v>境内资产</v>
      </c>
      <c r="BP8009" s="58" t="str">
        <f>IF(M8009="",VLOOKUP(D8009,Sheet4!$A$1:$B$92,2,0),VLOOKUP(Q8009,Sheet4!$A$1:$B$92,2,0))</f>
        <v>活期存款</v>
      </c>
    </row>
    <row r="8010" spans="1:68">
      <c r="A8010" s="36" t="s">
        <v>5790</v>
      </c>
      <c r="B8010" s="36" t="s">
        <v>5790</v>
      </c>
      <c r="C8010" s="274" t="s">
        <v>222</v>
      </c>
      <c r="D8010" s="274" t="s">
        <v>221</v>
      </c>
      <c r="F8010" t="s">
        <v>5917</v>
      </c>
      <c r="H8010" s="333">
        <v>950</v>
      </c>
      <c r="I8010" s="333">
        <v>950</v>
      </c>
      <c r="L8010" t="s">
        <v>4487</v>
      </c>
      <c r="AV8010" t="s">
        <v>6098</v>
      </c>
      <c r="BN8010" s="241" t="s">
        <v>6212</v>
      </c>
      <c r="BO8010" s="58" t="str">
        <f t="shared" si="125"/>
        <v>境内资产</v>
      </c>
      <c r="BP8010" s="58" t="str">
        <f>IF(M8010="",VLOOKUP(D8010,Sheet4!$A$1:$B$92,2,0),VLOOKUP(Q8010,Sheet4!$A$1:$B$92,2,0))</f>
        <v>活期存款</v>
      </c>
    </row>
    <row r="8011" spans="1:68">
      <c r="A8011" s="36" t="s">
        <v>5791</v>
      </c>
      <c r="B8011" s="36" t="s">
        <v>5791</v>
      </c>
      <c r="C8011" s="274" t="s">
        <v>222</v>
      </c>
      <c r="D8011" s="274" t="s">
        <v>221</v>
      </c>
      <c r="F8011" t="s">
        <v>1343</v>
      </c>
      <c r="H8011" s="333">
        <v>15210.16</v>
      </c>
      <c r="I8011" s="333">
        <v>15210.16</v>
      </c>
      <c r="L8011" t="s">
        <v>4487</v>
      </c>
      <c r="AV8011" t="s">
        <v>6099</v>
      </c>
      <c r="BN8011" s="241" t="s">
        <v>6212</v>
      </c>
      <c r="BO8011" s="58" t="str">
        <f t="shared" si="125"/>
        <v>境内资产</v>
      </c>
      <c r="BP8011" s="58" t="str">
        <f>IF(M8011="",VLOOKUP(D8011,Sheet4!$A$1:$B$92,2,0),VLOOKUP(Q8011,Sheet4!$A$1:$B$92,2,0))</f>
        <v>活期存款</v>
      </c>
    </row>
    <row r="8012" spans="1:68">
      <c r="A8012" s="36" t="s">
        <v>5792</v>
      </c>
      <c r="B8012" s="36" t="s">
        <v>5792</v>
      </c>
      <c r="C8012" s="274" t="s">
        <v>222</v>
      </c>
      <c r="D8012" s="274" t="s">
        <v>221</v>
      </c>
      <c r="F8012" t="s">
        <v>1343</v>
      </c>
      <c r="H8012" s="333">
        <v>3567.07</v>
      </c>
      <c r="I8012" s="333">
        <v>3567.07</v>
      </c>
      <c r="L8012" t="s">
        <v>4487</v>
      </c>
      <c r="AV8012" t="s">
        <v>6100</v>
      </c>
      <c r="BN8012" s="241" t="s">
        <v>6212</v>
      </c>
      <c r="BO8012" s="58" t="str">
        <f t="shared" si="125"/>
        <v>境内资产</v>
      </c>
      <c r="BP8012" s="58" t="str">
        <f>IF(M8012="",VLOOKUP(D8012,Sheet4!$A$1:$B$92,2,0),VLOOKUP(Q8012,Sheet4!$A$1:$B$92,2,0))</f>
        <v>活期存款</v>
      </c>
    </row>
    <row r="8013" spans="1:68">
      <c r="A8013" s="36" t="s">
        <v>5793</v>
      </c>
      <c r="B8013" s="36" t="s">
        <v>5793</v>
      </c>
      <c r="C8013" s="274" t="s">
        <v>222</v>
      </c>
      <c r="D8013" s="274" t="s">
        <v>221</v>
      </c>
      <c r="F8013" t="s">
        <v>2308</v>
      </c>
      <c r="H8013" s="333">
        <v>3594291.99</v>
      </c>
      <c r="I8013" s="333">
        <v>3594291.99</v>
      </c>
      <c r="L8013" t="s">
        <v>4487</v>
      </c>
      <c r="AV8013" t="s">
        <v>6101</v>
      </c>
      <c r="BN8013" s="241" t="s">
        <v>6212</v>
      </c>
      <c r="BO8013" s="58" t="str">
        <f t="shared" si="125"/>
        <v>境内资产</v>
      </c>
      <c r="BP8013" s="58" t="str">
        <f>IF(M8013="",VLOOKUP(D8013,Sheet4!$A$1:$B$92,2,0),VLOOKUP(Q8013,Sheet4!$A$1:$B$92,2,0))</f>
        <v>活期存款</v>
      </c>
    </row>
    <row r="8014" spans="1:68">
      <c r="A8014" s="36" t="s">
        <v>5794</v>
      </c>
      <c r="B8014" s="36" t="s">
        <v>5794</v>
      </c>
      <c r="C8014" s="274" t="s">
        <v>222</v>
      </c>
      <c r="D8014" s="274" t="s">
        <v>221</v>
      </c>
      <c r="F8014" t="s">
        <v>3958</v>
      </c>
      <c r="H8014" s="333">
        <v>30500</v>
      </c>
      <c r="I8014" s="333">
        <v>30500</v>
      </c>
      <c r="L8014" t="s">
        <v>4487</v>
      </c>
      <c r="AV8014" t="s">
        <v>6102</v>
      </c>
      <c r="BN8014" s="241" t="s">
        <v>6212</v>
      </c>
      <c r="BO8014" s="58" t="str">
        <f t="shared" si="125"/>
        <v>境内资产</v>
      </c>
      <c r="BP8014" s="58" t="str">
        <f>IF(M8014="",VLOOKUP(D8014,Sheet4!$A$1:$B$92,2,0),VLOOKUP(Q8014,Sheet4!$A$1:$B$92,2,0))</f>
        <v>活期存款</v>
      </c>
    </row>
    <row r="8015" spans="1:68">
      <c r="A8015" s="36" t="s">
        <v>5795</v>
      </c>
      <c r="B8015" s="36" t="s">
        <v>5795</v>
      </c>
      <c r="C8015" s="274" t="s">
        <v>222</v>
      </c>
      <c r="D8015" s="274" t="s">
        <v>221</v>
      </c>
      <c r="F8015" t="s">
        <v>3958</v>
      </c>
      <c r="H8015" s="333">
        <v>1051000</v>
      </c>
      <c r="I8015" s="333">
        <v>1051000</v>
      </c>
      <c r="L8015" t="s">
        <v>4487</v>
      </c>
      <c r="AV8015" t="s">
        <v>6103</v>
      </c>
      <c r="BN8015" s="241" t="s">
        <v>6212</v>
      </c>
      <c r="BO8015" s="58" t="str">
        <f t="shared" si="125"/>
        <v>境内资产</v>
      </c>
      <c r="BP8015" s="58" t="str">
        <f>IF(M8015="",VLOOKUP(D8015,Sheet4!$A$1:$B$92,2,0),VLOOKUP(Q8015,Sheet4!$A$1:$B$92,2,0))</f>
        <v>活期存款</v>
      </c>
    </row>
    <row r="8016" spans="1:68">
      <c r="A8016" s="36" t="s">
        <v>5796</v>
      </c>
      <c r="B8016" s="36" t="s">
        <v>5796</v>
      </c>
      <c r="C8016" s="274" t="s">
        <v>222</v>
      </c>
      <c r="D8016" s="274" t="s">
        <v>221</v>
      </c>
      <c r="F8016" t="s">
        <v>5917</v>
      </c>
      <c r="H8016" s="333">
        <v>289986.5</v>
      </c>
      <c r="I8016" s="333">
        <v>289986.5</v>
      </c>
      <c r="L8016" t="s">
        <v>4487</v>
      </c>
      <c r="AV8016">
        <v>7297</v>
      </c>
      <c r="BN8016" s="241" t="s">
        <v>6212</v>
      </c>
      <c r="BO8016" s="58" t="str">
        <f t="shared" si="125"/>
        <v>境内资产</v>
      </c>
      <c r="BP8016" s="58" t="str">
        <f>IF(M8016="",VLOOKUP(D8016,Sheet4!$A$1:$B$92,2,0),VLOOKUP(Q8016,Sheet4!$A$1:$B$92,2,0))</f>
        <v>活期存款</v>
      </c>
    </row>
    <row r="8017" spans="1:68">
      <c r="A8017" s="36" t="s">
        <v>5797</v>
      </c>
      <c r="B8017" s="36" t="s">
        <v>5797</v>
      </c>
      <c r="C8017" s="274" t="s">
        <v>222</v>
      </c>
      <c r="D8017" s="274" t="s">
        <v>221</v>
      </c>
      <c r="F8017" t="s">
        <v>5917</v>
      </c>
      <c r="H8017" s="333">
        <v>263235.82</v>
      </c>
      <c r="I8017" s="333">
        <v>263235.82</v>
      </c>
      <c r="L8017" t="s">
        <v>4487</v>
      </c>
      <c r="AV8017" t="s">
        <v>6104</v>
      </c>
      <c r="BN8017" s="241" t="s">
        <v>6212</v>
      </c>
      <c r="BO8017" s="58" t="str">
        <f t="shared" si="125"/>
        <v>境内资产</v>
      </c>
      <c r="BP8017" s="58" t="str">
        <f>IF(M8017="",VLOOKUP(D8017,Sheet4!$A$1:$B$92,2,0),VLOOKUP(Q8017,Sheet4!$A$1:$B$92,2,0))</f>
        <v>活期存款</v>
      </c>
    </row>
    <row r="8018" spans="1:68">
      <c r="A8018" s="36" t="s">
        <v>5798</v>
      </c>
      <c r="B8018" s="36" t="s">
        <v>5798</v>
      </c>
      <c r="C8018" s="274" t="s">
        <v>222</v>
      </c>
      <c r="D8018" s="274" t="s">
        <v>221</v>
      </c>
      <c r="F8018" t="s">
        <v>5917</v>
      </c>
      <c r="H8018" s="333">
        <v>550293.06999999995</v>
      </c>
      <c r="I8018" s="333">
        <v>550293.06999999995</v>
      </c>
      <c r="L8018" t="s">
        <v>4487</v>
      </c>
      <c r="AV8018" t="s">
        <v>6105</v>
      </c>
      <c r="BN8018" s="241" t="s">
        <v>6212</v>
      </c>
      <c r="BO8018" s="58" t="str">
        <f t="shared" si="125"/>
        <v>境内资产</v>
      </c>
      <c r="BP8018" s="58" t="str">
        <f>IF(M8018="",VLOOKUP(D8018,Sheet4!$A$1:$B$92,2,0),VLOOKUP(Q8018,Sheet4!$A$1:$B$92,2,0))</f>
        <v>活期存款</v>
      </c>
    </row>
    <row r="8019" spans="1:68">
      <c r="A8019" s="36" t="s">
        <v>5799</v>
      </c>
      <c r="B8019" s="36" t="s">
        <v>5799</v>
      </c>
      <c r="C8019" s="274" t="s">
        <v>222</v>
      </c>
      <c r="D8019" s="274" t="s">
        <v>221</v>
      </c>
      <c r="F8019" t="s">
        <v>1347</v>
      </c>
      <c r="H8019" s="333">
        <v>11000</v>
      </c>
      <c r="I8019" s="333">
        <v>11000</v>
      </c>
      <c r="L8019" t="s">
        <v>4487</v>
      </c>
      <c r="AV8019" t="s">
        <v>6106</v>
      </c>
      <c r="BN8019" s="241" t="s">
        <v>6212</v>
      </c>
      <c r="BO8019" s="58" t="str">
        <f t="shared" si="125"/>
        <v>境内资产</v>
      </c>
      <c r="BP8019" s="58" t="str">
        <f>IF(M8019="",VLOOKUP(D8019,Sheet4!$A$1:$B$92,2,0),VLOOKUP(Q8019,Sheet4!$A$1:$B$92,2,0))</f>
        <v>活期存款</v>
      </c>
    </row>
    <row r="8020" spans="1:68">
      <c r="A8020" s="36" t="s">
        <v>5800</v>
      </c>
      <c r="B8020" s="36" t="s">
        <v>5800</v>
      </c>
      <c r="C8020" s="274" t="s">
        <v>222</v>
      </c>
      <c r="D8020" s="274" t="s">
        <v>221</v>
      </c>
      <c r="F8020" t="s">
        <v>1347</v>
      </c>
      <c r="H8020" s="333">
        <v>201.93</v>
      </c>
      <c r="I8020" s="333">
        <v>201.93</v>
      </c>
      <c r="L8020" t="s">
        <v>4487</v>
      </c>
      <c r="AV8020" t="s">
        <v>6107</v>
      </c>
      <c r="BN8020" s="241" t="s">
        <v>6212</v>
      </c>
      <c r="BO8020" s="58" t="str">
        <f t="shared" si="125"/>
        <v>境内资产</v>
      </c>
      <c r="BP8020" s="58" t="str">
        <f>IF(M8020="",VLOOKUP(D8020,Sheet4!$A$1:$B$92,2,0),VLOOKUP(Q8020,Sheet4!$A$1:$B$92,2,0))</f>
        <v>活期存款</v>
      </c>
    </row>
    <row r="8021" spans="1:68">
      <c r="A8021" s="36" t="s">
        <v>5801</v>
      </c>
      <c r="B8021" s="36" t="s">
        <v>5801</v>
      </c>
      <c r="C8021" s="274" t="s">
        <v>222</v>
      </c>
      <c r="D8021" s="274" t="s">
        <v>221</v>
      </c>
      <c r="F8021" t="s">
        <v>1343</v>
      </c>
      <c r="H8021" s="333">
        <v>1000</v>
      </c>
      <c r="I8021" s="333">
        <v>1000</v>
      </c>
      <c r="L8021" t="s">
        <v>4487</v>
      </c>
      <c r="AV8021" t="s">
        <v>6108</v>
      </c>
      <c r="BN8021" s="241" t="s">
        <v>6212</v>
      </c>
      <c r="BO8021" s="58" t="str">
        <f t="shared" si="125"/>
        <v>境内资产</v>
      </c>
      <c r="BP8021" s="58" t="str">
        <f>IF(M8021="",VLOOKUP(D8021,Sheet4!$A$1:$B$92,2,0),VLOOKUP(Q8021,Sheet4!$A$1:$B$92,2,0))</f>
        <v>活期存款</v>
      </c>
    </row>
    <row r="8022" spans="1:68">
      <c r="A8022" s="36" t="s">
        <v>5802</v>
      </c>
      <c r="B8022" s="36" t="s">
        <v>5802</v>
      </c>
      <c r="C8022" s="274" t="s">
        <v>222</v>
      </c>
      <c r="D8022" s="274" t="s">
        <v>221</v>
      </c>
      <c r="F8022" t="s">
        <v>3929</v>
      </c>
      <c r="H8022" s="333">
        <v>220460.51</v>
      </c>
      <c r="I8022" s="333">
        <v>220460.51</v>
      </c>
      <c r="L8022" t="s">
        <v>4487</v>
      </c>
      <c r="AV8022" t="s">
        <v>6109</v>
      </c>
      <c r="BN8022" s="241" t="s">
        <v>6212</v>
      </c>
      <c r="BO8022" s="58" t="str">
        <f t="shared" si="125"/>
        <v>境内资产</v>
      </c>
      <c r="BP8022" s="58" t="str">
        <f>IF(M8022="",VLOOKUP(D8022,Sheet4!$A$1:$B$92,2,0),VLOOKUP(Q8022,Sheet4!$A$1:$B$92,2,0))</f>
        <v>活期存款</v>
      </c>
    </row>
    <row r="8023" spans="1:68">
      <c r="A8023" s="36" t="s">
        <v>5803</v>
      </c>
      <c r="B8023" s="36" t="s">
        <v>5803</v>
      </c>
      <c r="C8023" s="274" t="s">
        <v>222</v>
      </c>
      <c r="D8023" s="274" t="s">
        <v>221</v>
      </c>
      <c r="F8023" t="s">
        <v>3958</v>
      </c>
      <c r="H8023" s="333">
        <v>104700</v>
      </c>
      <c r="I8023" s="333">
        <v>104700</v>
      </c>
      <c r="L8023" t="s">
        <v>4487</v>
      </c>
      <c r="AV8023" t="s">
        <v>6110</v>
      </c>
      <c r="BN8023" s="241" t="s">
        <v>6212</v>
      </c>
      <c r="BO8023" s="58" t="str">
        <f t="shared" si="125"/>
        <v>境内资产</v>
      </c>
      <c r="BP8023" s="58" t="str">
        <f>IF(M8023="",VLOOKUP(D8023,Sheet4!$A$1:$B$92,2,0),VLOOKUP(Q8023,Sheet4!$A$1:$B$92,2,0))</f>
        <v>活期存款</v>
      </c>
    </row>
    <row r="8024" spans="1:68">
      <c r="A8024" s="36" t="s">
        <v>5804</v>
      </c>
      <c r="B8024" s="36" t="s">
        <v>5804</v>
      </c>
      <c r="C8024" s="274" t="s">
        <v>222</v>
      </c>
      <c r="D8024" s="274" t="s">
        <v>221</v>
      </c>
      <c r="F8024" t="s">
        <v>5917</v>
      </c>
      <c r="H8024" s="333">
        <v>254023.37</v>
      </c>
      <c r="I8024" s="333">
        <v>254023.37</v>
      </c>
      <c r="L8024" t="s">
        <v>4487</v>
      </c>
      <c r="BN8024" s="241" t="s">
        <v>6212</v>
      </c>
      <c r="BO8024" s="58" t="str">
        <f t="shared" si="125"/>
        <v>境内资产</v>
      </c>
      <c r="BP8024" s="58" t="str">
        <f>IF(M8024="",VLOOKUP(D8024,Sheet4!$A$1:$B$92,2,0),VLOOKUP(Q8024,Sheet4!$A$1:$B$92,2,0))</f>
        <v>活期存款</v>
      </c>
    </row>
    <row r="8025" spans="1:68">
      <c r="A8025" s="36" t="s">
        <v>5805</v>
      </c>
      <c r="B8025" s="36" t="s">
        <v>5805</v>
      </c>
      <c r="C8025" s="274" t="s">
        <v>222</v>
      </c>
      <c r="D8025" s="274" t="s">
        <v>221</v>
      </c>
      <c r="F8025" t="s">
        <v>1347</v>
      </c>
      <c r="H8025" s="333">
        <v>141000</v>
      </c>
      <c r="I8025" s="333">
        <v>141000</v>
      </c>
      <c r="L8025" t="s">
        <v>4487</v>
      </c>
      <c r="AV8025" t="s">
        <v>6111</v>
      </c>
      <c r="BN8025" s="241" t="s">
        <v>6212</v>
      </c>
      <c r="BO8025" s="58" t="str">
        <f t="shared" si="125"/>
        <v>境内资产</v>
      </c>
      <c r="BP8025" s="58" t="str">
        <f>IF(M8025="",VLOOKUP(D8025,Sheet4!$A$1:$B$92,2,0),VLOOKUP(Q8025,Sheet4!$A$1:$B$92,2,0))</f>
        <v>活期存款</v>
      </c>
    </row>
    <row r="8026" spans="1:68">
      <c r="A8026" s="36" t="s">
        <v>5806</v>
      </c>
      <c r="B8026" s="36" t="s">
        <v>5806</v>
      </c>
      <c r="C8026" s="274" t="s">
        <v>222</v>
      </c>
      <c r="D8026" s="274" t="s">
        <v>221</v>
      </c>
      <c r="F8026" t="s">
        <v>1343</v>
      </c>
      <c r="H8026" s="333">
        <v>250754</v>
      </c>
      <c r="I8026" s="333">
        <v>250754</v>
      </c>
      <c r="L8026" t="s">
        <v>4487</v>
      </c>
      <c r="AV8026" t="s">
        <v>6112</v>
      </c>
      <c r="BN8026" s="241" t="s">
        <v>6212</v>
      </c>
      <c r="BO8026" s="58" t="str">
        <f t="shared" si="125"/>
        <v>境内资产</v>
      </c>
      <c r="BP8026" s="58" t="str">
        <f>IF(M8026="",VLOOKUP(D8026,Sheet4!$A$1:$B$92,2,0),VLOOKUP(Q8026,Sheet4!$A$1:$B$92,2,0))</f>
        <v>活期存款</v>
      </c>
    </row>
    <row r="8027" spans="1:68">
      <c r="A8027" s="36" t="s">
        <v>5807</v>
      </c>
      <c r="B8027" s="36" t="s">
        <v>5807</v>
      </c>
      <c r="C8027" s="274" t="s">
        <v>222</v>
      </c>
      <c r="D8027" s="274" t="s">
        <v>221</v>
      </c>
      <c r="F8027" t="s">
        <v>1051</v>
      </c>
      <c r="H8027" s="333">
        <v>0.2</v>
      </c>
      <c r="I8027" s="333">
        <v>0.2</v>
      </c>
      <c r="L8027" t="s">
        <v>4487</v>
      </c>
      <c r="AV8027" t="s">
        <v>6113</v>
      </c>
      <c r="BN8027" s="241" t="s">
        <v>6212</v>
      </c>
      <c r="BO8027" s="58" t="str">
        <f t="shared" si="125"/>
        <v>境内资产</v>
      </c>
      <c r="BP8027" s="58" t="str">
        <f>IF(M8027="",VLOOKUP(D8027,Sheet4!$A$1:$B$92,2,0),VLOOKUP(Q8027,Sheet4!$A$1:$B$92,2,0))</f>
        <v>活期存款</v>
      </c>
    </row>
    <row r="8028" spans="1:68">
      <c r="A8028" s="36" t="s">
        <v>5808</v>
      </c>
      <c r="B8028" s="36" t="s">
        <v>5808</v>
      </c>
      <c r="C8028" s="274" t="s">
        <v>222</v>
      </c>
      <c r="D8028" s="274" t="s">
        <v>221</v>
      </c>
      <c r="F8028" t="s">
        <v>5941</v>
      </c>
      <c r="H8028" s="333">
        <v>527.74</v>
      </c>
      <c r="I8028" s="333">
        <v>527.74</v>
      </c>
      <c r="L8028" t="s">
        <v>4487</v>
      </c>
      <c r="AV8028" t="s">
        <v>6114</v>
      </c>
      <c r="BN8028" s="241" t="s">
        <v>6212</v>
      </c>
      <c r="BO8028" s="58" t="str">
        <f t="shared" si="125"/>
        <v>境内资产</v>
      </c>
      <c r="BP8028" s="58" t="str">
        <f>IF(M8028="",VLOOKUP(D8028,Sheet4!$A$1:$B$92,2,0),VLOOKUP(Q8028,Sheet4!$A$1:$B$92,2,0))</f>
        <v>活期存款</v>
      </c>
    </row>
    <row r="8029" spans="1:68">
      <c r="A8029" s="36" t="s">
        <v>5809</v>
      </c>
      <c r="B8029" s="36" t="s">
        <v>5809</v>
      </c>
      <c r="C8029" s="274" t="s">
        <v>222</v>
      </c>
      <c r="D8029" s="274" t="s">
        <v>221</v>
      </c>
      <c r="F8029" t="s">
        <v>5917</v>
      </c>
      <c r="H8029" s="333">
        <v>68935.429999999993</v>
      </c>
      <c r="I8029" s="333">
        <v>68935.429999999993</v>
      </c>
      <c r="L8029" t="s">
        <v>4487</v>
      </c>
      <c r="AV8029" t="s">
        <v>6115</v>
      </c>
      <c r="BN8029" s="241" t="s">
        <v>6212</v>
      </c>
      <c r="BO8029" s="58" t="str">
        <f t="shared" si="125"/>
        <v>境内资产</v>
      </c>
      <c r="BP8029" s="58" t="str">
        <f>IF(M8029="",VLOOKUP(D8029,Sheet4!$A$1:$B$92,2,0),VLOOKUP(Q8029,Sheet4!$A$1:$B$92,2,0))</f>
        <v>活期存款</v>
      </c>
    </row>
    <row r="8030" spans="1:68">
      <c r="A8030" s="36" t="s">
        <v>5810</v>
      </c>
      <c r="B8030" s="36" t="s">
        <v>5810</v>
      </c>
      <c r="C8030" s="274" t="s">
        <v>222</v>
      </c>
      <c r="D8030" s="274" t="s">
        <v>221</v>
      </c>
      <c r="F8030" t="s">
        <v>2308</v>
      </c>
      <c r="H8030" s="333">
        <v>52355.44</v>
      </c>
      <c r="I8030" s="333">
        <v>52355.44</v>
      </c>
      <c r="L8030" t="s">
        <v>4487</v>
      </c>
      <c r="AV8030" t="s">
        <v>6116</v>
      </c>
      <c r="BN8030" s="241" t="s">
        <v>6212</v>
      </c>
      <c r="BO8030" s="58" t="str">
        <f t="shared" si="125"/>
        <v>境内资产</v>
      </c>
      <c r="BP8030" s="58" t="str">
        <f>IF(M8030="",VLOOKUP(D8030,Sheet4!$A$1:$B$92,2,0),VLOOKUP(Q8030,Sheet4!$A$1:$B$92,2,0))</f>
        <v>活期存款</v>
      </c>
    </row>
    <row r="8031" spans="1:68">
      <c r="A8031" s="36" t="s">
        <v>5811</v>
      </c>
      <c r="B8031" s="36" t="s">
        <v>5811</v>
      </c>
      <c r="C8031" s="274" t="s">
        <v>222</v>
      </c>
      <c r="D8031" s="274" t="s">
        <v>221</v>
      </c>
      <c r="F8031" t="s">
        <v>3958</v>
      </c>
      <c r="H8031" s="333">
        <v>57317.8</v>
      </c>
      <c r="I8031" s="333">
        <v>57317.8</v>
      </c>
      <c r="L8031" t="s">
        <v>4487</v>
      </c>
      <c r="AV8031" t="s">
        <v>5959</v>
      </c>
      <c r="BN8031" s="241" t="s">
        <v>6212</v>
      </c>
      <c r="BO8031" s="58" t="str">
        <f t="shared" si="125"/>
        <v>境内资产</v>
      </c>
      <c r="BP8031" s="58" t="str">
        <f>IF(M8031="",VLOOKUP(D8031,Sheet4!$A$1:$B$92,2,0),VLOOKUP(Q8031,Sheet4!$A$1:$B$92,2,0))</f>
        <v>活期存款</v>
      </c>
    </row>
    <row r="8032" spans="1:68">
      <c r="A8032" s="36" t="s">
        <v>5812</v>
      </c>
      <c r="B8032" s="36" t="s">
        <v>5812</v>
      </c>
      <c r="C8032" s="274" t="s">
        <v>222</v>
      </c>
      <c r="D8032" s="274" t="s">
        <v>221</v>
      </c>
      <c r="F8032" t="s">
        <v>2308</v>
      </c>
      <c r="H8032" s="333">
        <v>7598.53</v>
      </c>
      <c r="I8032" s="333">
        <v>7598.53</v>
      </c>
      <c r="L8032" t="s">
        <v>4487</v>
      </c>
      <c r="AV8032" t="s">
        <v>6117</v>
      </c>
      <c r="BN8032" s="241" t="s">
        <v>6212</v>
      </c>
      <c r="BO8032" s="58" t="str">
        <f t="shared" si="125"/>
        <v>境内资产</v>
      </c>
      <c r="BP8032" s="58" t="str">
        <f>IF(M8032="",VLOOKUP(D8032,Sheet4!$A$1:$B$92,2,0),VLOOKUP(Q8032,Sheet4!$A$1:$B$92,2,0))</f>
        <v>活期存款</v>
      </c>
    </row>
    <row r="8033" spans="1:68">
      <c r="A8033" s="36" t="s">
        <v>5813</v>
      </c>
      <c r="B8033" s="36" t="s">
        <v>5813</v>
      </c>
      <c r="C8033" s="274" t="s">
        <v>222</v>
      </c>
      <c r="D8033" s="274" t="s">
        <v>221</v>
      </c>
      <c r="F8033" t="s">
        <v>3958</v>
      </c>
      <c r="H8033" s="333">
        <v>121000</v>
      </c>
      <c r="I8033" s="333">
        <v>121000</v>
      </c>
      <c r="L8033" t="s">
        <v>4487</v>
      </c>
      <c r="AV8033" t="s">
        <v>6118</v>
      </c>
      <c r="BN8033" s="241" t="s">
        <v>6212</v>
      </c>
      <c r="BO8033" s="58" t="str">
        <f t="shared" si="125"/>
        <v>境内资产</v>
      </c>
      <c r="BP8033" s="58" t="str">
        <f>IF(M8033="",VLOOKUP(D8033,Sheet4!$A$1:$B$92,2,0),VLOOKUP(Q8033,Sheet4!$A$1:$B$92,2,0))</f>
        <v>活期存款</v>
      </c>
    </row>
    <row r="8034" spans="1:68">
      <c r="A8034" s="36" t="s">
        <v>5814</v>
      </c>
      <c r="B8034" s="36" t="s">
        <v>5814</v>
      </c>
      <c r="C8034" s="274" t="s">
        <v>222</v>
      </c>
      <c r="D8034" s="274" t="s">
        <v>221</v>
      </c>
      <c r="F8034" t="s">
        <v>5917</v>
      </c>
      <c r="H8034" s="333">
        <v>24983.3</v>
      </c>
      <c r="I8034" s="333">
        <v>24983.3</v>
      </c>
      <c r="L8034" t="s">
        <v>4487</v>
      </c>
      <c r="AV8034" t="s">
        <v>6119</v>
      </c>
      <c r="BN8034" s="241" t="s">
        <v>6212</v>
      </c>
      <c r="BO8034" s="58" t="str">
        <f t="shared" si="125"/>
        <v>境内资产</v>
      </c>
      <c r="BP8034" s="58" t="str">
        <f>IF(M8034="",VLOOKUP(D8034,Sheet4!$A$1:$B$92,2,0),VLOOKUP(Q8034,Sheet4!$A$1:$B$92,2,0))</f>
        <v>活期存款</v>
      </c>
    </row>
    <row r="8035" spans="1:68">
      <c r="A8035" s="36" t="s">
        <v>5815</v>
      </c>
      <c r="B8035" s="36" t="s">
        <v>5815</v>
      </c>
      <c r="C8035" s="274" t="s">
        <v>222</v>
      </c>
      <c r="D8035" s="274" t="s">
        <v>221</v>
      </c>
      <c r="F8035" t="s">
        <v>5917</v>
      </c>
      <c r="H8035" s="333">
        <v>1000</v>
      </c>
      <c r="I8035" s="333">
        <v>1000</v>
      </c>
      <c r="L8035" t="s">
        <v>4487</v>
      </c>
      <c r="AV8035" t="s">
        <v>6120</v>
      </c>
      <c r="BN8035" s="241" t="s">
        <v>6212</v>
      </c>
      <c r="BO8035" s="58" t="str">
        <f t="shared" si="125"/>
        <v>境内资产</v>
      </c>
      <c r="BP8035" s="58" t="str">
        <f>IF(M8035="",VLOOKUP(D8035,Sheet4!$A$1:$B$92,2,0),VLOOKUP(Q8035,Sheet4!$A$1:$B$92,2,0))</f>
        <v>活期存款</v>
      </c>
    </row>
    <row r="8036" spans="1:68">
      <c r="A8036" s="36" t="s">
        <v>5816</v>
      </c>
      <c r="B8036" s="36" t="s">
        <v>5816</v>
      </c>
      <c r="C8036" s="274" t="s">
        <v>222</v>
      </c>
      <c r="D8036" s="274" t="s">
        <v>221</v>
      </c>
      <c r="F8036" t="s">
        <v>5917</v>
      </c>
      <c r="H8036" s="333">
        <v>985</v>
      </c>
      <c r="I8036" s="333">
        <v>985</v>
      </c>
      <c r="L8036" t="s">
        <v>4487</v>
      </c>
      <c r="AV8036" t="s">
        <v>6121</v>
      </c>
      <c r="BN8036" s="241" t="s">
        <v>6212</v>
      </c>
      <c r="BO8036" s="58" t="str">
        <f t="shared" si="125"/>
        <v>境内资产</v>
      </c>
      <c r="BP8036" s="58" t="str">
        <f>IF(M8036="",VLOOKUP(D8036,Sheet4!$A$1:$B$92,2,0),VLOOKUP(Q8036,Sheet4!$A$1:$B$92,2,0))</f>
        <v>活期存款</v>
      </c>
    </row>
    <row r="8037" spans="1:68">
      <c r="A8037" s="36" t="s">
        <v>5817</v>
      </c>
      <c r="B8037" s="36" t="s">
        <v>5817</v>
      </c>
      <c r="C8037" s="274" t="s">
        <v>222</v>
      </c>
      <c r="D8037" s="274" t="s">
        <v>221</v>
      </c>
      <c r="F8037" t="s">
        <v>1347</v>
      </c>
      <c r="H8037" s="333">
        <v>2436000</v>
      </c>
      <c r="I8037" s="333">
        <v>2436000</v>
      </c>
      <c r="L8037" t="s">
        <v>4487</v>
      </c>
      <c r="AV8037" t="s">
        <v>6122</v>
      </c>
      <c r="BN8037" s="241" t="s">
        <v>6212</v>
      </c>
      <c r="BO8037" s="58" t="str">
        <f t="shared" si="125"/>
        <v>境内资产</v>
      </c>
      <c r="BP8037" s="58" t="str">
        <f>IF(M8037="",VLOOKUP(D8037,Sheet4!$A$1:$B$92,2,0),VLOOKUP(Q8037,Sheet4!$A$1:$B$92,2,0))</f>
        <v>活期存款</v>
      </c>
    </row>
    <row r="8038" spans="1:68">
      <c r="A8038" s="36" t="s">
        <v>5818</v>
      </c>
      <c r="B8038" s="36" t="s">
        <v>5818</v>
      </c>
      <c r="C8038" s="274" t="s">
        <v>222</v>
      </c>
      <c r="D8038" s="274" t="s">
        <v>221</v>
      </c>
      <c r="F8038" t="s">
        <v>1343</v>
      </c>
      <c r="H8038" s="333">
        <v>1030539.58</v>
      </c>
      <c r="I8038" s="333">
        <v>1030539.58</v>
      </c>
      <c r="L8038" t="s">
        <v>4487</v>
      </c>
      <c r="AV8038" t="s">
        <v>6115</v>
      </c>
      <c r="BN8038" s="241" t="s">
        <v>6212</v>
      </c>
      <c r="BO8038" s="58" t="str">
        <f t="shared" si="125"/>
        <v>境内资产</v>
      </c>
      <c r="BP8038" s="58" t="str">
        <f>IF(M8038="",VLOOKUP(D8038,Sheet4!$A$1:$B$92,2,0),VLOOKUP(Q8038,Sheet4!$A$1:$B$92,2,0))</f>
        <v>活期存款</v>
      </c>
    </row>
    <row r="8039" spans="1:68">
      <c r="A8039" s="36" t="s">
        <v>5819</v>
      </c>
      <c r="B8039" s="36" t="s">
        <v>5819</v>
      </c>
      <c r="C8039" s="274" t="s">
        <v>222</v>
      </c>
      <c r="D8039" s="274" t="s">
        <v>221</v>
      </c>
      <c r="F8039" t="s">
        <v>1343</v>
      </c>
      <c r="H8039" s="333">
        <v>218930.87</v>
      </c>
      <c r="I8039" s="333">
        <v>218930.87</v>
      </c>
      <c r="L8039" t="s">
        <v>4487</v>
      </c>
      <c r="AV8039" t="s">
        <v>6123</v>
      </c>
      <c r="BN8039" s="241" t="s">
        <v>6212</v>
      </c>
      <c r="BO8039" s="58" t="str">
        <f t="shared" si="125"/>
        <v>境内资产</v>
      </c>
      <c r="BP8039" s="58" t="str">
        <f>IF(M8039="",VLOOKUP(D8039,Sheet4!$A$1:$B$92,2,0),VLOOKUP(Q8039,Sheet4!$A$1:$B$92,2,0))</f>
        <v>活期存款</v>
      </c>
    </row>
    <row r="8040" spans="1:68">
      <c r="A8040" s="36" t="s">
        <v>5820</v>
      </c>
      <c r="B8040" s="36" t="s">
        <v>5820</v>
      </c>
      <c r="C8040" s="274" t="s">
        <v>222</v>
      </c>
      <c r="D8040" s="274" t="s">
        <v>221</v>
      </c>
      <c r="F8040" t="s">
        <v>5942</v>
      </c>
      <c r="H8040" s="333">
        <v>179.54</v>
      </c>
      <c r="I8040" s="333">
        <v>179.54</v>
      </c>
      <c r="L8040" t="s">
        <v>4487</v>
      </c>
      <c r="AV8040" t="s">
        <v>6124</v>
      </c>
      <c r="BN8040" s="241" t="s">
        <v>6212</v>
      </c>
      <c r="BO8040" s="58" t="str">
        <f t="shared" si="125"/>
        <v>境内资产</v>
      </c>
      <c r="BP8040" s="58" t="str">
        <f>IF(M8040="",VLOOKUP(D8040,Sheet4!$A$1:$B$92,2,0),VLOOKUP(Q8040,Sheet4!$A$1:$B$92,2,0))</f>
        <v>活期存款</v>
      </c>
    </row>
    <row r="8041" spans="1:68">
      <c r="A8041" s="36" t="s">
        <v>5821</v>
      </c>
      <c r="B8041" s="36" t="s">
        <v>5821</v>
      </c>
      <c r="C8041" s="274" t="s">
        <v>222</v>
      </c>
      <c r="D8041" s="274" t="s">
        <v>221</v>
      </c>
      <c r="F8041" t="s">
        <v>5921</v>
      </c>
      <c r="H8041" s="333">
        <v>8.84</v>
      </c>
      <c r="I8041" s="333">
        <v>8.84</v>
      </c>
      <c r="L8041" t="s">
        <v>4487</v>
      </c>
      <c r="AV8041" t="s">
        <v>6125</v>
      </c>
      <c r="BN8041" s="241" t="s">
        <v>6212</v>
      </c>
      <c r="BO8041" s="58" t="str">
        <f t="shared" si="125"/>
        <v>境内资产</v>
      </c>
      <c r="BP8041" s="58" t="str">
        <f>IF(M8041="",VLOOKUP(D8041,Sheet4!$A$1:$B$92,2,0),VLOOKUP(Q8041,Sheet4!$A$1:$B$92,2,0))</f>
        <v>活期存款</v>
      </c>
    </row>
    <row r="8042" spans="1:68">
      <c r="A8042" s="36" t="s">
        <v>5822</v>
      </c>
      <c r="B8042" s="36" t="s">
        <v>5822</v>
      </c>
      <c r="C8042" s="274" t="s">
        <v>222</v>
      </c>
      <c r="D8042" s="274" t="s">
        <v>221</v>
      </c>
      <c r="F8042" t="s">
        <v>1347</v>
      </c>
      <c r="H8042" s="333">
        <v>105.29</v>
      </c>
      <c r="I8042" s="333">
        <v>105.29</v>
      </c>
      <c r="L8042" t="s">
        <v>4487</v>
      </c>
      <c r="AV8042" t="s">
        <v>6126</v>
      </c>
      <c r="BN8042" s="241" t="s">
        <v>6212</v>
      </c>
      <c r="BO8042" s="58" t="str">
        <f t="shared" si="125"/>
        <v>境内资产</v>
      </c>
      <c r="BP8042" s="58" t="str">
        <f>IF(M8042="",VLOOKUP(D8042,Sheet4!$A$1:$B$92,2,0),VLOOKUP(Q8042,Sheet4!$A$1:$B$92,2,0))</f>
        <v>活期存款</v>
      </c>
    </row>
    <row r="8043" spans="1:68">
      <c r="A8043" s="36" t="s">
        <v>5823</v>
      </c>
      <c r="B8043" s="36" t="s">
        <v>5823</v>
      </c>
      <c r="C8043" s="274" t="s">
        <v>222</v>
      </c>
      <c r="D8043" s="274" t="s">
        <v>221</v>
      </c>
      <c r="F8043" t="s">
        <v>1343</v>
      </c>
      <c r="H8043" s="333">
        <v>3555.58</v>
      </c>
      <c r="I8043" s="333">
        <v>3555.58</v>
      </c>
      <c r="L8043" t="s">
        <v>4487</v>
      </c>
      <c r="AV8043" t="s">
        <v>6127</v>
      </c>
      <c r="BN8043" s="241" t="s">
        <v>6212</v>
      </c>
      <c r="BO8043" s="58" t="str">
        <f t="shared" si="125"/>
        <v>境内资产</v>
      </c>
      <c r="BP8043" s="58" t="str">
        <f>IF(M8043="",VLOOKUP(D8043,Sheet4!$A$1:$B$92,2,0),VLOOKUP(Q8043,Sheet4!$A$1:$B$92,2,0))</f>
        <v>活期存款</v>
      </c>
    </row>
    <row r="8044" spans="1:68">
      <c r="A8044" s="36" t="s">
        <v>5824</v>
      </c>
      <c r="B8044" s="36" t="s">
        <v>5824</v>
      </c>
      <c r="C8044" s="274" t="s">
        <v>222</v>
      </c>
      <c r="D8044" s="274" t="s">
        <v>221</v>
      </c>
      <c r="F8044" t="s">
        <v>3958</v>
      </c>
      <c r="H8044" s="333">
        <v>28221.21</v>
      </c>
      <c r="I8044" s="333">
        <v>28221.21</v>
      </c>
      <c r="L8044" t="s">
        <v>4487</v>
      </c>
      <c r="AV8044" t="s">
        <v>6128</v>
      </c>
      <c r="BN8044" s="241" t="s">
        <v>6212</v>
      </c>
      <c r="BO8044" s="58" t="str">
        <f t="shared" si="125"/>
        <v>境内资产</v>
      </c>
      <c r="BP8044" s="58" t="str">
        <f>IF(M8044="",VLOOKUP(D8044,Sheet4!$A$1:$B$92,2,0),VLOOKUP(Q8044,Sheet4!$A$1:$B$92,2,0))</f>
        <v>活期存款</v>
      </c>
    </row>
    <row r="8045" spans="1:68">
      <c r="A8045" s="36" t="s">
        <v>5825</v>
      </c>
      <c r="B8045" s="36" t="s">
        <v>5825</v>
      </c>
      <c r="C8045" s="274" t="s">
        <v>222</v>
      </c>
      <c r="D8045" s="274" t="s">
        <v>221</v>
      </c>
      <c r="F8045" t="s">
        <v>3958</v>
      </c>
      <c r="H8045" s="333">
        <v>820863</v>
      </c>
      <c r="I8045" s="333">
        <v>820863</v>
      </c>
      <c r="L8045" t="s">
        <v>4487</v>
      </c>
      <c r="AV8045" t="s">
        <v>6129</v>
      </c>
      <c r="BN8045" s="241" t="s">
        <v>6212</v>
      </c>
      <c r="BO8045" s="58" t="str">
        <f t="shared" si="125"/>
        <v>境内资产</v>
      </c>
      <c r="BP8045" s="58" t="str">
        <f>IF(M8045="",VLOOKUP(D8045,Sheet4!$A$1:$B$92,2,0),VLOOKUP(Q8045,Sheet4!$A$1:$B$92,2,0))</f>
        <v>活期存款</v>
      </c>
    </row>
    <row r="8046" spans="1:68">
      <c r="A8046" s="36" t="s">
        <v>5826</v>
      </c>
      <c r="B8046" s="36" t="s">
        <v>5826</v>
      </c>
      <c r="C8046" s="274" t="s">
        <v>222</v>
      </c>
      <c r="D8046" s="274" t="s">
        <v>221</v>
      </c>
      <c r="F8046" t="s">
        <v>5917</v>
      </c>
      <c r="H8046" s="333">
        <v>95206.82</v>
      </c>
      <c r="I8046" s="333">
        <v>95206.82</v>
      </c>
      <c r="L8046" t="s">
        <v>4487</v>
      </c>
      <c r="AV8046" t="s">
        <v>6130</v>
      </c>
      <c r="BN8046" s="241" t="s">
        <v>6212</v>
      </c>
      <c r="BO8046" s="58" t="str">
        <f t="shared" si="125"/>
        <v>境内资产</v>
      </c>
      <c r="BP8046" s="58" t="str">
        <f>IF(M8046="",VLOOKUP(D8046,Sheet4!$A$1:$B$92,2,0),VLOOKUP(Q8046,Sheet4!$A$1:$B$92,2,0))</f>
        <v>活期存款</v>
      </c>
    </row>
    <row r="8047" spans="1:68">
      <c r="A8047" s="36" t="s">
        <v>5827</v>
      </c>
      <c r="B8047" s="36" t="s">
        <v>5827</v>
      </c>
      <c r="C8047" s="274" t="s">
        <v>222</v>
      </c>
      <c r="D8047" s="274" t="s">
        <v>221</v>
      </c>
      <c r="F8047" t="s">
        <v>5917</v>
      </c>
      <c r="H8047" s="333">
        <v>980</v>
      </c>
      <c r="I8047" s="333">
        <v>980</v>
      </c>
      <c r="L8047" t="s">
        <v>4487</v>
      </c>
      <c r="AV8047" t="s">
        <v>6131</v>
      </c>
      <c r="BN8047" s="241" t="s">
        <v>6212</v>
      </c>
      <c r="BO8047" s="58" t="str">
        <f t="shared" si="125"/>
        <v>境内资产</v>
      </c>
      <c r="BP8047" s="58" t="str">
        <f>IF(M8047="",VLOOKUP(D8047,Sheet4!$A$1:$B$92,2,0),VLOOKUP(Q8047,Sheet4!$A$1:$B$92,2,0))</f>
        <v>活期存款</v>
      </c>
    </row>
    <row r="8048" spans="1:68">
      <c r="A8048" s="36" t="s">
        <v>5828</v>
      </c>
      <c r="B8048" s="36" t="s">
        <v>5828</v>
      </c>
      <c r="C8048" s="274" t="s">
        <v>222</v>
      </c>
      <c r="D8048" s="274" t="s">
        <v>221</v>
      </c>
      <c r="F8048" t="s">
        <v>5917</v>
      </c>
      <c r="H8048" s="333">
        <v>1965948.6</v>
      </c>
      <c r="I8048" s="333">
        <v>1965948.6</v>
      </c>
      <c r="L8048" t="s">
        <v>4487</v>
      </c>
      <c r="AV8048" t="s">
        <v>6132</v>
      </c>
      <c r="BN8048" s="241" t="s">
        <v>6212</v>
      </c>
      <c r="BO8048" s="58" t="str">
        <f t="shared" si="125"/>
        <v>境内资产</v>
      </c>
      <c r="BP8048" s="58" t="str">
        <f>IF(M8048="",VLOOKUP(D8048,Sheet4!$A$1:$B$92,2,0),VLOOKUP(Q8048,Sheet4!$A$1:$B$92,2,0))</f>
        <v>活期存款</v>
      </c>
    </row>
    <row r="8049" spans="1:68">
      <c r="A8049" s="36" t="s">
        <v>5829</v>
      </c>
      <c r="B8049" s="36" t="s">
        <v>5829</v>
      </c>
      <c r="C8049" s="274" t="s">
        <v>222</v>
      </c>
      <c r="D8049" s="274" t="s">
        <v>221</v>
      </c>
      <c r="F8049" t="s">
        <v>1361</v>
      </c>
      <c r="H8049" s="333">
        <v>24.76</v>
      </c>
      <c r="I8049" s="333">
        <v>24.76</v>
      </c>
      <c r="L8049" t="s">
        <v>4487</v>
      </c>
      <c r="AV8049" t="s">
        <v>6133</v>
      </c>
      <c r="BN8049" s="241" t="s">
        <v>6212</v>
      </c>
      <c r="BO8049" s="58" t="str">
        <f t="shared" si="125"/>
        <v>境内资产</v>
      </c>
      <c r="BP8049" s="58" t="str">
        <f>IF(M8049="",VLOOKUP(D8049,Sheet4!$A$1:$B$92,2,0),VLOOKUP(Q8049,Sheet4!$A$1:$B$92,2,0))</f>
        <v>活期存款</v>
      </c>
    </row>
    <row r="8050" spans="1:68">
      <c r="A8050" s="36" t="s">
        <v>5830</v>
      </c>
      <c r="B8050" s="36" t="s">
        <v>5830</v>
      </c>
      <c r="C8050" s="274" t="s">
        <v>222</v>
      </c>
      <c r="D8050" s="274" t="s">
        <v>221</v>
      </c>
      <c r="F8050" t="s">
        <v>1347</v>
      </c>
      <c r="H8050" s="333">
        <v>424000</v>
      </c>
      <c r="I8050" s="333">
        <v>424000</v>
      </c>
      <c r="L8050" t="s">
        <v>4487</v>
      </c>
      <c r="AV8050" t="s">
        <v>6134</v>
      </c>
      <c r="BN8050" s="241" t="s">
        <v>6212</v>
      </c>
      <c r="BO8050" s="58" t="str">
        <f t="shared" si="125"/>
        <v>境内资产</v>
      </c>
      <c r="BP8050" s="58" t="str">
        <f>IF(M8050="",VLOOKUP(D8050,Sheet4!$A$1:$B$92,2,0),VLOOKUP(Q8050,Sheet4!$A$1:$B$92,2,0))</f>
        <v>活期存款</v>
      </c>
    </row>
    <row r="8051" spans="1:68">
      <c r="A8051" s="36" t="s">
        <v>5831</v>
      </c>
      <c r="B8051" s="36" t="s">
        <v>5831</v>
      </c>
      <c r="C8051" s="274" t="s">
        <v>222</v>
      </c>
      <c r="D8051" s="274" t="s">
        <v>221</v>
      </c>
      <c r="F8051" t="s">
        <v>1343</v>
      </c>
      <c r="H8051" s="333">
        <v>827.9</v>
      </c>
      <c r="I8051" s="333">
        <v>827.9</v>
      </c>
      <c r="L8051" t="s">
        <v>4487</v>
      </c>
      <c r="AV8051" t="s">
        <v>6135</v>
      </c>
      <c r="BN8051" s="241" t="s">
        <v>6212</v>
      </c>
      <c r="BO8051" s="58" t="str">
        <f t="shared" si="125"/>
        <v>境内资产</v>
      </c>
      <c r="BP8051" s="58" t="str">
        <f>IF(M8051="",VLOOKUP(D8051,Sheet4!$A$1:$B$92,2,0),VLOOKUP(Q8051,Sheet4!$A$1:$B$92,2,0))</f>
        <v>活期存款</v>
      </c>
    </row>
    <row r="8052" spans="1:68">
      <c r="A8052" s="36" t="s">
        <v>5832</v>
      </c>
      <c r="B8052" s="36" t="s">
        <v>5832</v>
      </c>
      <c r="C8052" s="274" t="s">
        <v>222</v>
      </c>
      <c r="D8052" s="274" t="s">
        <v>221</v>
      </c>
      <c r="F8052" t="s">
        <v>5943</v>
      </c>
      <c r="H8052" s="333">
        <v>2130.12</v>
      </c>
      <c r="I8052" s="333">
        <v>2130.12</v>
      </c>
      <c r="L8052" t="s">
        <v>4487</v>
      </c>
      <c r="AV8052" t="s">
        <v>6136</v>
      </c>
      <c r="BN8052" s="241" t="s">
        <v>6212</v>
      </c>
      <c r="BO8052" s="58" t="str">
        <f t="shared" si="125"/>
        <v>境内资产</v>
      </c>
      <c r="BP8052" s="58" t="str">
        <f>IF(M8052="",VLOOKUP(D8052,Sheet4!$A$1:$B$92,2,0),VLOOKUP(Q8052,Sheet4!$A$1:$B$92,2,0))</f>
        <v>活期存款</v>
      </c>
    </row>
    <row r="8053" spans="1:68">
      <c r="A8053" s="36" t="s">
        <v>5833</v>
      </c>
      <c r="B8053" s="36" t="s">
        <v>5833</v>
      </c>
      <c r="C8053" s="274" t="s">
        <v>222</v>
      </c>
      <c r="D8053" s="274" t="s">
        <v>221</v>
      </c>
      <c r="F8053" t="s">
        <v>5917</v>
      </c>
      <c r="H8053" s="333">
        <v>22390.49</v>
      </c>
      <c r="I8053" s="333">
        <v>22390.49</v>
      </c>
      <c r="L8053" t="s">
        <v>4487</v>
      </c>
      <c r="AV8053" t="s">
        <v>6137</v>
      </c>
      <c r="BN8053" s="241" t="s">
        <v>6212</v>
      </c>
      <c r="BO8053" s="58" t="str">
        <f t="shared" si="125"/>
        <v>境内资产</v>
      </c>
      <c r="BP8053" s="58" t="str">
        <f>IF(M8053="",VLOOKUP(D8053,Sheet4!$A$1:$B$92,2,0),VLOOKUP(Q8053,Sheet4!$A$1:$B$92,2,0))</f>
        <v>活期存款</v>
      </c>
    </row>
    <row r="8054" spans="1:68">
      <c r="A8054" s="36" t="s">
        <v>5834</v>
      </c>
      <c r="B8054" s="36" t="s">
        <v>5834</v>
      </c>
      <c r="C8054" s="274" t="s">
        <v>222</v>
      </c>
      <c r="D8054" s="274" t="s">
        <v>221</v>
      </c>
      <c r="F8054" t="s">
        <v>5917</v>
      </c>
      <c r="H8054" s="333">
        <v>10409.540000000001</v>
      </c>
      <c r="I8054" s="333">
        <v>10409.540000000001</v>
      </c>
      <c r="L8054" t="s">
        <v>4487</v>
      </c>
      <c r="AV8054" t="s">
        <v>6138</v>
      </c>
      <c r="BN8054" s="241" t="s">
        <v>6212</v>
      </c>
      <c r="BO8054" s="58" t="str">
        <f t="shared" si="125"/>
        <v>境内资产</v>
      </c>
      <c r="BP8054" s="58" t="str">
        <f>IF(M8054="",VLOOKUP(D8054,Sheet4!$A$1:$B$92,2,0),VLOOKUP(Q8054,Sheet4!$A$1:$B$92,2,0))</f>
        <v>活期存款</v>
      </c>
    </row>
    <row r="8055" spans="1:68">
      <c r="A8055" s="36" t="s">
        <v>5835</v>
      </c>
      <c r="B8055" s="36" t="s">
        <v>5835</v>
      </c>
      <c r="C8055" s="274" t="s">
        <v>222</v>
      </c>
      <c r="D8055" s="274" t="s">
        <v>221</v>
      </c>
      <c r="F8055" t="s">
        <v>5944</v>
      </c>
      <c r="H8055" s="333">
        <v>33079.79</v>
      </c>
      <c r="I8055" s="333">
        <v>33079.79</v>
      </c>
      <c r="L8055" t="s">
        <v>4487</v>
      </c>
      <c r="AV8055" t="s">
        <v>6139</v>
      </c>
      <c r="BN8055" s="241" t="s">
        <v>6212</v>
      </c>
      <c r="BO8055" s="58" t="str">
        <f t="shared" si="125"/>
        <v>境内资产</v>
      </c>
      <c r="BP8055" s="58" t="str">
        <f>IF(M8055="",VLOOKUP(D8055,Sheet4!$A$1:$B$92,2,0),VLOOKUP(Q8055,Sheet4!$A$1:$B$92,2,0))</f>
        <v>活期存款</v>
      </c>
    </row>
    <row r="8056" spans="1:68">
      <c r="A8056" s="36" t="s">
        <v>5836</v>
      </c>
      <c r="B8056" s="36" t="s">
        <v>5836</v>
      </c>
      <c r="C8056" s="274" t="s">
        <v>222</v>
      </c>
      <c r="D8056" s="274" t="s">
        <v>221</v>
      </c>
      <c r="F8056" t="s">
        <v>3958</v>
      </c>
      <c r="H8056" s="333">
        <v>1000</v>
      </c>
      <c r="I8056" s="333">
        <v>1000</v>
      </c>
      <c r="L8056" t="s">
        <v>4487</v>
      </c>
      <c r="AV8056" t="s">
        <v>6140</v>
      </c>
      <c r="BN8056" s="241" t="s">
        <v>6212</v>
      </c>
      <c r="BO8056" s="58" t="str">
        <f t="shared" si="125"/>
        <v>境内资产</v>
      </c>
      <c r="BP8056" s="58" t="str">
        <f>IF(M8056="",VLOOKUP(D8056,Sheet4!$A$1:$B$92,2,0),VLOOKUP(Q8056,Sheet4!$A$1:$B$92,2,0))</f>
        <v>活期存款</v>
      </c>
    </row>
    <row r="8057" spans="1:68">
      <c r="A8057" s="36" t="s">
        <v>5837</v>
      </c>
      <c r="B8057" s="36" t="s">
        <v>5837</v>
      </c>
      <c r="C8057" s="274" t="s">
        <v>222</v>
      </c>
      <c r="D8057" s="274" t="s">
        <v>221</v>
      </c>
      <c r="F8057" t="s">
        <v>5917</v>
      </c>
      <c r="H8057" s="333">
        <v>51930.47</v>
      </c>
      <c r="I8057" s="333">
        <v>51930.47</v>
      </c>
      <c r="L8057" t="s">
        <v>4487</v>
      </c>
      <c r="AV8057" t="s">
        <v>6141</v>
      </c>
      <c r="BN8057" s="241" t="s">
        <v>6212</v>
      </c>
      <c r="BO8057" s="58" t="str">
        <f t="shared" si="125"/>
        <v>境内资产</v>
      </c>
      <c r="BP8057" s="58" t="str">
        <f>IF(M8057="",VLOOKUP(D8057,Sheet4!$A$1:$B$92,2,0),VLOOKUP(Q8057,Sheet4!$A$1:$B$92,2,0))</f>
        <v>活期存款</v>
      </c>
    </row>
    <row r="8058" spans="1:68">
      <c r="A8058" s="36" t="s">
        <v>5838</v>
      </c>
      <c r="B8058" s="36" t="s">
        <v>5838</v>
      </c>
      <c r="C8058" s="274" t="s">
        <v>222</v>
      </c>
      <c r="D8058" s="274" t="s">
        <v>221</v>
      </c>
      <c r="F8058" t="s">
        <v>5917</v>
      </c>
      <c r="H8058" s="333">
        <v>800.11</v>
      </c>
      <c r="I8058" s="333">
        <v>800.11</v>
      </c>
      <c r="L8058" t="s">
        <v>4487</v>
      </c>
      <c r="AV8058" t="s">
        <v>6142</v>
      </c>
      <c r="BN8058" s="241" t="s">
        <v>6212</v>
      </c>
      <c r="BO8058" s="58" t="str">
        <f t="shared" si="125"/>
        <v>境内资产</v>
      </c>
      <c r="BP8058" s="58" t="str">
        <f>IF(M8058="",VLOOKUP(D8058,Sheet4!$A$1:$B$92,2,0),VLOOKUP(Q8058,Sheet4!$A$1:$B$92,2,0))</f>
        <v>活期存款</v>
      </c>
    </row>
    <row r="8059" spans="1:68">
      <c r="A8059" s="36" t="s">
        <v>5839</v>
      </c>
      <c r="B8059" s="36" t="s">
        <v>5839</v>
      </c>
      <c r="C8059" s="274" t="s">
        <v>222</v>
      </c>
      <c r="D8059" s="274" t="s">
        <v>221</v>
      </c>
      <c r="F8059" t="s">
        <v>5917</v>
      </c>
      <c r="H8059" s="333">
        <v>149935.34</v>
      </c>
      <c r="I8059" s="333">
        <v>149935.34</v>
      </c>
      <c r="L8059" t="s">
        <v>4487</v>
      </c>
      <c r="AV8059" t="s">
        <v>6143</v>
      </c>
      <c r="BN8059" s="241" t="s">
        <v>6212</v>
      </c>
      <c r="BO8059" s="58" t="str">
        <f t="shared" si="125"/>
        <v>境内资产</v>
      </c>
      <c r="BP8059" s="58" t="str">
        <f>IF(M8059="",VLOOKUP(D8059,Sheet4!$A$1:$B$92,2,0),VLOOKUP(Q8059,Sheet4!$A$1:$B$92,2,0))</f>
        <v>活期存款</v>
      </c>
    </row>
    <row r="8060" spans="1:68">
      <c r="A8060" s="36" t="s">
        <v>5673</v>
      </c>
      <c r="B8060" s="36" t="s">
        <v>5673</v>
      </c>
      <c r="C8060" s="274" t="s">
        <v>222</v>
      </c>
      <c r="D8060" s="274" t="s">
        <v>221</v>
      </c>
      <c r="F8060" t="s">
        <v>1962</v>
      </c>
      <c r="H8060" s="333">
        <v>7761.31</v>
      </c>
      <c r="I8060" s="333">
        <v>7761.31</v>
      </c>
      <c r="L8060" t="s">
        <v>4487</v>
      </c>
      <c r="AV8060" t="s">
        <v>5988</v>
      </c>
      <c r="BN8060" s="241" t="s">
        <v>6212</v>
      </c>
      <c r="BO8060" s="58" t="str">
        <f t="shared" si="125"/>
        <v>境内资产</v>
      </c>
      <c r="BP8060" s="58" t="str">
        <f>IF(M8060="",VLOOKUP(D8060,Sheet4!$A$1:$B$92,2,0),VLOOKUP(Q8060,Sheet4!$A$1:$B$92,2,0))</f>
        <v>活期存款</v>
      </c>
    </row>
    <row r="8061" spans="1:68">
      <c r="A8061" s="36" t="s">
        <v>5674</v>
      </c>
      <c r="B8061" s="36" t="s">
        <v>5674</v>
      </c>
      <c r="C8061" s="274" t="s">
        <v>222</v>
      </c>
      <c r="D8061" s="274" t="s">
        <v>221</v>
      </c>
      <c r="F8061" t="s">
        <v>1962</v>
      </c>
      <c r="H8061" s="333">
        <v>619458.4</v>
      </c>
      <c r="I8061" s="333">
        <v>619458.4</v>
      </c>
      <c r="L8061" t="s">
        <v>4487</v>
      </c>
      <c r="AV8061" t="s">
        <v>5989</v>
      </c>
      <c r="BN8061" s="241" t="s">
        <v>6212</v>
      </c>
      <c r="BO8061" s="58" t="str">
        <f t="shared" si="125"/>
        <v>境内资产</v>
      </c>
      <c r="BP8061" s="58" t="str">
        <f>IF(M8061="",VLOOKUP(D8061,Sheet4!$A$1:$B$92,2,0),VLOOKUP(Q8061,Sheet4!$A$1:$B$92,2,0))</f>
        <v>活期存款</v>
      </c>
    </row>
    <row r="8062" spans="1:68">
      <c r="A8062" s="36" t="s">
        <v>5840</v>
      </c>
      <c r="B8062" s="36" t="s">
        <v>5840</v>
      </c>
      <c r="C8062" s="274" t="s">
        <v>222</v>
      </c>
      <c r="D8062" s="274" t="s">
        <v>221</v>
      </c>
      <c r="F8062" t="s">
        <v>1347</v>
      </c>
      <c r="H8062" s="333">
        <v>161000</v>
      </c>
      <c r="I8062" s="333">
        <v>161000</v>
      </c>
      <c r="L8062" t="s">
        <v>4487</v>
      </c>
      <c r="AV8062" t="s">
        <v>6144</v>
      </c>
      <c r="BN8062" s="241" t="s">
        <v>6212</v>
      </c>
      <c r="BO8062" s="58" t="str">
        <f t="shared" si="125"/>
        <v>境内资产</v>
      </c>
      <c r="BP8062" s="58" t="str">
        <f>IF(M8062="",VLOOKUP(D8062,Sheet4!$A$1:$B$92,2,0),VLOOKUP(Q8062,Sheet4!$A$1:$B$92,2,0))</f>
        <v>活期存款</v>
      </c>
    </row>
    <row r="8063" spans="1:68">
      <c r="A8063" s="36" t="s">
        <v>5841</v>
      </c>
      <c r="B8063" s="36" t="s">
        <v>5841</v>
      </c>
      <c r="C8063" s="274" t="s">
        <v>222</v>
      </c>
      <c r="D8063" s="274" t="s">
        <v>221</v>
      </c>
      <c r="F8063" t="s">
        <v>1343</v>
      </c>
      <c r="H8063" s="333">
        <v>30905</v>
      </c>
      <c r="I8063" s="333">
        <v>30905</v>
      </c>
      <c r="L8063" t="s">
        <v>4487</v>
      </c>
      <c r="BN8063" s="241" t="s">
        <v>6212</v>
      </c>
      <c r="BO8063" s="58" t="str">
        <f t="shared" si="125"/>
        <v>境内资产</v>
      </c>
      <c r="BP8063" s="58" t="str">
        <f>IF(M8063="",VLOOKUP(D8063,Sheet4!$A$1:$B$92,2,0),VLOOKUP(Q8063,Sheet4!$A$1:$B$92,2,0))</f>
        <v>活期存款</v>
      </c>
    </row>
    <row r="8064" spans="1:68">
      <c r="A8064" s="36" t="s">
        <v>5842</v>
      </c>
      <c r="B8064" s="36" t="s">
        <v>5842</v>
      </c>
      <c r="C8064" s="274" t="s">
        <v>222</v>
      </c>
      <c r="D8064" s="274" t="s">
        <v>221</v>
      </c>
      <c r="F8064" t="s">
        <v>5945</v>
      </c>
      <c r="H8064" s="333">
        <v>82.37</v>
      </c>
      <c r="I8064" s="333">
        <v>82.37</v>
      </c>
      <c r="L8064" t="s">
        <v>4487</v>
      </c>
      <c r="AV8064" t="s">
        <v>6145</v>
      </c>
      <c r="BN8064" s="241" t="s">
        <v>6212</v>
      </c>
      <c r="BO8064" s="58" t="str">
        <f t="shared" si="125"/>
        <v>境内资产</v>
      </c>
      <c r="BP8064" s="58" t="str">
        <f>IF(M8064="",VLOOKUP(D8064,Sheet4!$A$1:$B$92,2,0),VLOOKUP(Q8064,Sheet4!$A$1:$B$92,2,0))</f>
        <v>活期存款</v>
      </c>
    </row>
    <row r="8065" spans="1:68">
      <c r="A8065" s="36" t="s">
        <v>5843</v>
      </c>
      <c r="B8065" s="36" t="s">
        <v>5843</v>
      </c>
      <c r="C8065" s="274" t="s">
        <v>222</v>
      </c>
      <c r="D8065" s="274" t="s">
        <v>221</v>
      </c>
      <c r="F8065" t="s">
        <v>5917</v>
      </c>
      <c r="H8065" s="333">
        <v>5920.16</v>
      </c>
      <c r="I8065" s="333">
        <v>5920.16</v>
      </c>
      <c r="L8065" t="s">
        <v>4487</v>
      </c>
      <c r="AV8065" t="s">
        <v>6146</v>
      </c>
      <c r="BN8065" s="241" t="s">
        <v>6212</v>
      </c>
      <c r="BO8065" s="58" t="str">
        <f t="shared" si="125"/>
        <v>境内资产</v>
      </c>
      <c r="BP8065" s="58" t="str">
        <f>IF(M8065="",VLOOKUP(D8065,Sheet4!$A$1:$B$92,2,0),VLOOKUP(Q8065,Sheet4!$A$1:$B$92,2,0))</f>
        <v>活期存款</v>
      </c>
    </row>
    <row r="8066" spans="1:68">
      <c r="A8066" s="36" t="s">
        <v>5844</v>
      </c>
      <c r="B8066" s="36" t="s">
        <v>5844</v>
      </c>
      <c r="C8066" s="274" t="s">
        <v>222</v>
      </c>
      <c r="D8066" s="274" t="s">
        <v>221</v>
      </c>
      <c r="F8066" t="s">
        <v>5917</v>
      </c>
      <c r="H8066" s="333">
        <v>1000</v>
      </c>
      <c r="I8066" s="333">
        <v>1000</v>
      </c>
      <c r="L8066" t="s">
        <v>4487</v>
      </c>
      <c r="AV8066" t="s">
        <v>6147</v>
      </c>
      <c r="BN8066" s="241" t="s">
        <v>6212</v>
      </c>
      <c r="BO8066" s="58" t="str">
        <f t="shared" si="125"/>
        <v>境内资产</v>
      </c>
      <c r="BP8066" s="58" t="str">
        <f>IF(M8066="",VLOOKUP(D8066,Sheet4!$A$1:$B$92,2,0),VLOOKUP(Q8066,Sheet4!$A$1:$B$92,2,0))</f>
        <v>活期存款</v>
      </c>
    </row>
    <row r="8067" spans="1:68">
      <c r="A8067" s="36" t="s">
        <v>5845</v>
      </c>
      <c r="B8067" s="36" t="s">
        <v>5845</v>
      </c>
      <c r="C8067" s="274" t="s">
        <v>222</v>
      </c>
      <c r="D8067" s="274" t="s">
        <v>221</v>
      </c>
      <c r="F8067" t="s">
        <v>5917</v>
      </c>
      <c r="H8067" s="333">
        <v>5856.86</v>
      </c>
      <c r="I8067" s="333">
        <v>5856.86</v>
      </c>
      <c r="L8067" t="s">
        <v>4487</v>
      </c>
      <c r="AV8067" t="s">
        <v>5972</v>
      </c>
      <c r="BN8067" s="241" t="s">
        <v>6212</v>
      </c>
      <c r="BO8067" s="58" t="str">
        <f t="shared" ref="BO8067:BO8130" si="126">IF(LEFT(D8067,2)="境外","境外资产","境内资产")</f>
        <v>境内资产</v>
      </c>
      <c r="BP8067" s="58" t="str">
        <f>IF(M8067="",VLOOKUP(D8067,Sheet4!$A$1:$B$92,2,0),VLOOKUP(Q8067,Sheet4!$A$1:$B$92,2,0))</f>
        <v>活期存款</v>
      </c>
    </row>
    <row r="8068" spans="1:68">
      <c r="A8068" s="36" t="s">
        <v>5846</v>
      </c>
      <c r="B8068" s="36" t="s">
        <v>5846</v>
      </c>
      <c r="C8068" s="274" t="s">
        <v>222</v>
      </c>
      <c r="D8068" s="274" t="s">
        <v>221</v>
      </c>
      <c r="F8068" t="s">
        <v>5917</v>
      </c>
      <c r="H8068" s="333">
        <v>1312.35</v>
      </c>
      <c r="I8068" s="333">
        <v>1312.35</v>
      </c>
      <c r="L8068" t="s">
        <v>4487</v>
      </c>
      <c r="AV8068" t="s">
        <v>6148</v>
      </c>
      <c r="BN8068" s="241" t="s">
        <v>6212</v>
      </c>
      <c r="BO8068" s="58" t="str">
        <f t="shared" si="126"/>
        <v>境内资产</v>
      </c>
      <c r="BP8068" s="58" t="str">
        <f>IF(M8068="",VLOOKUP(D8068,Sheet4!$A$1:$B$92,2,0),VLOOKUP(Q8068,Sheet4!$A$1:$B$92,2,0))</f>
        <v>活期存款</v>
      </c>
    </row>
    <row r="8069" spans="1:68">
      <c r="A8069" s="36" t="s">
        <v>5847</v>
      </c>
      <c r="B8069" s="36" t="s">
        <v>5847</v>
      </c>
      <c r="C8069" s="274" t="s">
        <v>222</v>
      </c>
      <c r="D8069" s="274" t="s">
        <v>221</v>
      </c>
      <c r="F8069" t="s">
        <v>3958</v>
      </c>
      <c r="H8069" s="333">
        <v>241000</v>
      </c>
      <c r="I8069" s="333">
        <v>241000</v>
      </c>
      <c r="L8069" t="s">
        <v>4487</v>
      </c>
      <c r="AV8069" t="s">
        <v>6149</v>
      </c>
      <c r="BN8069" s="241" t="s">
        <v>6212</v>
      </c>
      <c r="BO8069" s="58" t="str">
        <f t="shared" si="126"/>
        <v>境内资产</v>
      </c>
      <c r="BP8069" s="58" t="str">
        <f>IF(M8069="",VLOOKUP(D8069,Sheet4!$A$1:$B$92,2,0),VLOOKUP(Q8069,Sheet4!$A$1:$B$92,2,0))</f>
        <v>活期存款</v>
      </c>
    </row>
    <row r="8070" spans="1:68">
      <c r="A8070" s="36" t="s">
        <v>5848</v>
      </c>
      <c r="B8070" s="36" t="s">
        <v>5848</v>
      </c>
      <c r="C8070" s="274" t="s">
        <v>222</v>
      </c>
      <c r="D8070" s="274" t="s">
        <v>221</v>
      </c>
      <c r="F8070" t="s">
        <v>5917</v>
      </c>
      <c r="H8070" s="333">
        <v>98521.31</v>
      </c>
      <c r="I8070" s="333">
        <v>98521.31</v>
      </c>
      <c r="L8070" t="s">
        <v>4487</v>
      </c>
      <c r="AV8070" t="s">
        <v>6150</v>
      </c>
      <c r="BN8070" s="241" t="s">
        <v>6212</v>
      </c>
      <c r="BO8070" s="58" t="str">
        <f t="shared" si="126"/>
        <v>境内资产</v>
      </c>
      <c r="BP8070" s="58" t="str">
        <f>IF(M8070="",VLOOKUP(D8070,Sheet4!$A$1:$B$92,2,0),VLOOKUP(Q8070,Sheet4!$A$1:$B$92,2,0))</f>
        <v>活期存款</v>
      </c>
    </row>
    <row r="8071" spans="1:68">
      <c r="A8071" s="36" t="s">
        <v>5849</v>
      </c>
      <c r="B8071" s="36" t="s">
        <v>5849</v>
      </c>
      <c r="C8071" s="274" t="s">
        <v>222</v>
      </c>
      <c r="D8071" s="274" t="s">
        <v>221</v>
      </c>
      <c r="F8071" t="s">
        <v>5917</v>
      </c>
      <c r="H8071" s="333">
        <v>1000</v>
      </c>
      <c r="I8071" s="333">
        <v>1000</v>
      </c>
      <c r="L8071" t="s">
        <v>4487</v>
      </c>
      <c r="AV8071" t="s">
        <v>6151</v>
      </c>
      <c r="BN8071" s="241" t="s">
        <v>6212</v>
      </c>
      <c r="BO8071" s="58" t="str">
        <f t="shared" si="126"/>
        <v>境内资产</v>
      </c>
      <c r="BP8071" s="58" t="str">
        <f>IF(M8071="",VLOOKUP(D8071,Sheet4!$A$1:$B$92,2,0),VLOOKUP(Q8071,Sheet4!$A$1:$B$92,2,0))</f>
        <v>活期存款</v>
      </c>
    </row>
    <row r="8072" spans="1:68">
      <c r="A8072" s="36" t="s">
        <v>5850</v>
      </c>
      <c r="B8072" s="36" t="s">
        <v>5850</v>
      </c>
      <c r="C8072" s="274" t="s">
        <v>222</v>
      </c>
      <c r="D8072" s="274" t="s">
        <v>221</v>
      </c>
      <c r="F8072" t="s">
        <v>5917</v>
      </c>
      <c r="H8072" s="333">
        <v>1000</v>
      </c>
      <c r="I8072" s="333">
        <v>1000</v>
      </c>
      <c r="L8072" t="s">
        <v>4487</v>
      </c>
      <c r="AV8072" t="s">
        <v>6152</v>
      </c>
      <c r="BN8072" s="241" t="s">
        <v>6212</v>
      </c>
      <c r="BO8072" s="58" t="str">
        <f t="shared" si="126"/>
        <v>境内资产</v>
      </c>
      <c r="BP8072" s="58" t="str">
        <f>IF(M8072="",VLOOKUP(D8072,Sheet4!$A$1:$B$92,2,0),VLOOKUP(Q8072,Sheet4!$A$1:$B$92,2,0))</f>
        <v>活期存款</v>
      </c>
    </row>
    <row r="8073" spans="1:68">
      <c r="A8073" s="36" t="s">
        <v>5851</v>
      </c>
      <c r="B8073" s="36" t="s">
        <v>5851</v>
      </c>
      <c r="C8073" s="274" t="s">
        <v>222</v>
      </c>
      <c r="D8073" s="274" t="s">
        <v>221</v>
      </c>
      <c r="F8073" t="s">
        <v>1347</v>
      </c>
      <c r="H8073" s="333">
        <v>484000</v>
      </c>
      <c r="I8073" s="333">
        <v>484000</v>
      </c>
      <c r="L8073" t="s">
        <v>4487</v>
      </c>
      <c r="AV8073" t="s">
        <v>6153</v>
      </c>
      <c r="BN8073" s="241" t="s">
        <v>6212</v>
      </c>
      <c r="BO8073" s="58" t="str">
        <f t="shared" si="126"/>
        <v>境内资产</v>
      </c>
      <c r="BP8073" s="58" t="str">
        <f>IF(M8073="",VLOOKUP(D8073,Sheet4!$A$1:$B$92,2,0),VLOOKUP(Q8073,Sheet4!$A$1:$B$92,2,0))</f>
        <v>活期存款</v>
      </c>
    </row>
    <row r="8074" spans="1:68">
      <c r="A8074" s="36" t="s">
        <v>5852</v>
      </c>
      <c r="B8074" s="36" t="s">
        <v>5852</v>
      </c>
      <c r="C8074" s="274" t="s">
        <v>222</v>
      </c>
      <c r="D8074" s="274" t="s">
        <v>221</v>
      </c>
      <c r="F8074" t="s">
        <v>1343</v>
      </c>
      <c r="H8074" s="333">
        <v>10797.98</v>
      </c>
      <c r="I8074" s="333">
        <v>10797.98</v>
      </c>
      <c r="L8074" t="s">
        <v>4487</v>
      </c>
      <c r="AV8074" t="s">
        <v>6154</v>
      </c>
      <c r="BN8074" s="241" t="s">
        <v>6212</v>
      </c>
      <c r="BO8074" s="58" t="str">
        <f t="shared" si="126"/>
        <v>境内资产</v>
      </c>
      <c r="BP8074" s="58" t="str">
        <f>IF(M8074="",VLOOKUP(D8074,Sheet4!$A$1:$B$92,2,0),VLOOKUP(Q8074,Sheet4!$A$1:$B$92,2,0))</f>
        <v>活期存款</v>
      </c>
    </row>
    <row r="8075" spans="1:68">
      <c r="A8075" s="36" t="s">
        <v>5853</v>
      </c>
      <c r="B8075" s="36" t="s">
        <v>5853</v>
      </c>
      <c r="C8075" s="274" t="s">
        <v>222</v>
      </c>
      <c r="D8075" s="274" t="s">
        <v>221</v>
      </c>
      <c r="F8075" t="s">
        <v>5946</v>
      </c>
      <c r="H8075" s="333">
        <v>137.61000000000001</v>
      </c>
      <c r="I8075" s="333">
        <v>137.61000000000001</v>
      </c>
      <c r="L8075" t="s">
        <v>4487</v>
      </c>
      <c r="AV8075" t="s">
        <v>6155</v>
      </c>
      <c r="BN8075" s="241" t="s">
        <v>6212</v>
      </c>
      <c r="BO8075" s="58" t="str">
        <f t="shared" si="126"/>
        <v>境内资产</v>
      </c>
      <c r="BP8075" s="58" t="str">
        <f>IF(M8075="",VLOOKUP(D8075,Sheet4!$A$1:$B$92,2,0),VLOOKUP(Q8075,Sheet4!$A$1:$B$92,2,0))</f>
        <v>活期存款</v>
      </c>
    </row>
    <row r="8076" spans="1:68">
      <c r="A8076" s="36" t="s">
        <v>5854</v>
      </c>
      <c r="B8076" s="36" t="s">
        <v>5854</v>
      </c>
      <c r="C8076" s="274" t="s">
        <v>222</v>
      </c>
      <c r="D8076" s="274" t="s">
        <v>221</v>
      </c>
      <c r="F8076" t="s">
        <v>5917</v>
      </c>
      <c r="H8076" s="333">
        <v>11554.15</v>
      </c>
      <c r="I8076" s="333">
        <v>11554.15</v>
      </c>
      <c r="L8076" t="s">
        <v>4487</v>
      </c>
      <c r="AV8076" t="s">
        <v>6156</v>
      </c>
      <c r="BN8076" s="241" t="s">
        <v>6212</v>
      </c>
      <c r="BO8076" s="58" t="str">
        <f t="shared" si="126"/>
        <v>境内资产</v>
      </c>
      <c r="BP8076" s="58" t="str">
        <f>IF(M8076="",VLOOKUP(D8076,Sheet4!$A$1:$B$92,2,0),VLOOKUP(Q8076,Sheet4!$A$1:$B$92,2,0))</f>
        <v>活期存款</v>
      </c>
    </row>
    <row r="8077" spans="1:68">
      <c r="A8077" s="36" t="s">
        <v>5855</v>
      </c>
      <c r="B8077" s="36" t="s">
        <v>5855</v>
      </c>
      <c r="C8077" s="274" t="s">
        <v>222</v>
      </c>
      <c r="D8077" s="274" t="s">
        <v>221</v>
      </c>
      <c r="F8077" t="s">
        <v>5917</v>
      </c>
      <c r="H8077" s="333">
        <v>21180.17</v>
      </c>
      <c r="I8077" s="333">
        <v>21180.17</v>
      </c>
      <c r="L8077" t="s">
        <v>4487</v>
      </c>
      <c r="AV8077" t="s">
        <v>6157</v>
      </c>
      <c r="BN8077" s="241" t="s">
        <v>6212</v>
      </c>
      <c r="BO8077" s="58" t="str">
        <f t="shared" si="126"/>
        <v>境内资产</v>
      </c>
      <c r="BP8077" s="58" t="str">
        <f>IF(M8077="",VLOOKUP(D8077,Sheet4!$A$1:$B$92,2,0),VLOOKUP(Q8077,Sheet4!$A$1:$B$92,2,0))</f>
        <v>活期存款</v>
      </c>
    </row>
    <row r="8078" spans="1:68">
      <c r="A8078" s="36" t="s">
        <v>5856</v>
      </c>
      <c r="B8078" s="36" t="s">
        <v>5856</v>
      </c>
      <c r="C8078" s="274" t="s">
        <v>222</v>
      </c>
      <c r="D8078" s="274" t="s">
        <v>221</v>
      </c>
      <c r="F8078" t="s">
        <v>5917</v>
      </c>
      <c r="H8078" s="333">
        <v>5559.19</v>
      </c>
      <c r="I8078" s="333">
        <v>5559.19</v>
      </c>
      <c r="L8078" t="s">
        <v>4487</v>
      </c>
      <c r="AV8078" t="s">
        <v>6158</v>
      </c>
      <c r="BN8078" s="241" t="s">
        <v>6212</v>
      </c>
      <c r="BO8078" s="58" t="str">
        <f t="shared" si="126"/>
        <v>境内资产</v>
      </c>
      <c r="BP8078" s="58" t="str">
        <f>IF(M8078="",VLOOKUP(D8078,Sheet4!$A$1:$B$92,2,0),VLOOKUP(Q8078,Sheet4!$A$1:$B$92,2,0))</f>
        <v>活期存款</v>
      </c>
    </row>
    <row r="8079" spans="1:68">
      <c r="A8079" s="36" t="s">
        <v>5857</v>
      </c>
      <c r="B8079" s="36" t="s">
        <v>5857</v>
      </c>
      <c r="C8079" s="274" t="s">
        <v>222</v>
      </c>
      <c r="D8079" s="274" t="s">
        <v>221</v>
      </c>
      <c r="F8079" t="s">
        <v>5917</v>
      </c>
      <c r="H8079" s="333">
        <v>3378.73</v>
      </c>
      <c r="I8079" s="333">
        <v>3378.73</v>
      </c>
      <c r="L8079" t="s">
        <v>4487</v>
      </c>
      <c r="AV8079" t="s">
        <v>6159</v>
      </c>
      <c r="BN8079" s="241" t="s">
        <v>6212</v>
      </c>
      <c r="BO8079" s="58" t="str">
        <f t="shared" si="126"/>
        <v>境内资产</v>
      </c>
      <c r="BP8079" s="58" t="str">
        <f>IF(M8079="",VLOOKUP(D8079,Sheet4!$A$1:$B$92,2,0),VLOOKUP(Q8079,Sheet4!$A$1:$B$92,2,0))</f>
        <v>活期存款</v>
      </c>
    </row>
    <row r="8080" spans="1:68">
      <c r="A8080" s="36" t="s">
        <v>5858</v>
      </c>
      <c r="B8080" s="36" t="s">
        <v>5858</v>
      </c>
      <c r="C8080" s="274" t="s">
        <v>222</v>
      </c>
      <c r="D8080" s="274" t="s">
        <v>221</v>
      </c>
      <c r="F8080" t="s">
        <v>3958</v>
      </c>
      <c r="H8080" s="333">
        <v>300500</v>
      </c>
      <c r="I8080" s="333">
        <v>300500</v>
      </c>
      <c r="L8080" t="s">
        <v>4487</v>
      </c>
      <c r="AV8080" t="s">
        <v>6160</v>
      </c>
      <c r="BN8080" s="241" t="s">
        <v>6212</v>
      </c>
      <c r="BO8080" s="58" t="str">
        <f t="shared" si="126"/>
        <v>境内资产</v>
      </c>
      <c r="BP8080" s="58" t="str">
        <f>IF(M8080="",VLOOKUP(D8080,Sheet4!$A$1:$B$92,2,0),VLOOKUP(Q8080,Sheet4!$A$1:$B$92,2,0))</f>
        <v>活期存款</v>
      </c>
    </row>
    <row r="8081" spans="1:68">
      <c r="A8081" s="36" t="s">
        <v>5859</v>
      </c>
      <c r="B8081" s="36" t="s">
        <v>5859</v>
      </c>
      <c r="C8081" s="274" t="s">
        <v>222</v>
      </c>
      <c r="D8081" s="274" t="s">
        <v>221</v>
      </c>
      <c r="F8081" t="s">
        <v>5917</v>
      </c>
      <c r="H8081" s="333">
        <v>38086.92</v>
      </c>
      <c r="I8081" s="333">
        <v>38086.92</v>
      </c>
      <c r="L8081" t="s">
        <v>4487</v>
      </c>
      <c r="AV8081" t="s">
        <v>6161</v>
      </c>
      <c r="BN8081" s="241" t="s">
        <v>6212</v>
      </c>
      <c r="BO8081" s="58" t="str">
        <f t="shared" si="126"/>
        <v>境内资产</v>
      </c>
      <c r="BP8081" s="58" t="str">
        <f>IF(M8081="",VLOOKUP(D8081,Sheet4!$A$1:$B$92,2,0),VLOOKUP(Q8081,Sheet4!$A$1:$B$92,2,0))</f>
        <v>活期存款</v>
      </c>
    </row>
    <row r="8082" spans="1:68">
      <c r="A8082" s="36" t="s">
        <v>5860</v>
      </c>
      <c r="B8082" s="36" t="s">
        <v>5860</v>
      </c>
      <c r="C8082" s="274" t="s">
        <v>222</v>
      </c>
      <c r="D8082" s="274" t="s">
        <v>221</v>
      </c>
      <c r="F8082" t="s">
        <v>5917</v>
      </c>
      <c r="H8082" s="333">
        <v>37980</v>
      </c>
      <c r="I8082" s="333">
        <v>37980</v>
      </c>
      <c r="L8082" t="s">
        <v>4487</v>
      </c>
      <c r="AV8082" t="s">
        <v>6162</v>
      </c>
      <c r="BN8082" s="241" t="s">
        <v>6212</v>
      </c>
      <c r="BO8082" s="58" t="str">
        <f t="shared" si="126"/>
        <v>境内资产</v>
      </c>
      <c r="BP8082" s="58" t="str">
        <f>IF(M8082="",VLOOKUP(D8082,Sheet4!$A$1:$B$92,2,0),VLOOKUP(Q8082,Sheet4!$A$1:$B$92,2,0))</f>
        <v>活期存款</v>
      </c>
    </row>
    <row r="8083" spans="1:68">
      <c r="A8083" s="36" t="s">
        <v>5861</v>
      </c>
      <c r="B8083" s="36" t="s">
        <v>5861</v>
      </c>
      <c r="C8083" s="274" t="s">
        <v>222</v>
      </c>
      <c r="D8083" s="274" t="s">
        <v>221</v>
      </c>
      <c r="F8083" t="s">
        <v>5917</v>
      </c>
      <c r="H8083" s="333">
        <v>1000</v>
      </c>
      <c r="I8083" s="333">
        <v>1000</v>
      </c>
      <c r="L8083" t="s">
        <v>4487</v>
      </c>
      <c r="AV8083" t="s">
        <v>6163</v>
      </c>
      <c r="BN8083" s="241" t="s">
        <v>6212</v>
      </c>
      <c r="BO8083" s="58" t="str">
        <f t="shared" si="126"/>
        <v>境内资产</v>
      </c>
      <c r="BP8083" s="58" t="str">
        <f>IF(M8083="",VLOOKUP(D8083,Sheet4!$A$1:$B$92,2,0),VLOOKUP(Q8083,Sheet4!$A$1:$B$92,2,0))</f>
        <v>活期存款</v>
      </c>
    </row>
    <row r="8084" spans="1:68">
      <c r="A8084" s="36" t="s">
        <v>5862</v>
      </c>
      <c r="B8084" s="36" t="s">
        <v>5862</v>
      </c>
      <c r="C8084" s="274" t="s">
        <v>222</v>
      </c>
      <c r="D8084" s="274" t="s">
        <v>221</v>
      </c>
      <c r="F8084" t="s">
        <v>1347</v>
      </c>
      <c r="H8084" s="333">
        <v>821000</v>
      </c>
      <c r="I8084" s="333">
        <v>821000</v>
      </c>
      <c r="L8084" t="s">
        <v>4487</v>
      </c>
      <c r="AV8084" t="s">
        <v>6164</v>
      </c>
      <c r="BN8084" s="241" t="s">
        <v>6212</v>
      </c>
      <c r="BO8084" s="58" t="str">
        <f t="shared" si="126"/>
        <v>境内资产</v>
      </c>
      <c r="BP8084" s="58" t="str">
        <f>IF(M8084="",VLOOKUP(D8084,Sheet4!$A$1:$B$92,2,0),VLOOKUP(Q8084,Sheet4!$A$1:$B$92,2,0))</f>
        <v>活期存款</v>
      </c>
    </row>
    <row r="8085" spans="1:68">
      <c r="A8085" s="36" t="s">
        <v>5863</v>
      </c>
      <c r="B8085" s="36" t="s">
        <v>5863</v>
      </c>
      <c r="C8085" s="274" t="s">
        <v>222</v>
      </c>
      <c r="D8085" s="274" t="s">
        <v>221</v>
      </c>
      <c r="F8085" t="s">
        <v>1343</v>
      </c>
      <c r="H8085" s="333">
        <v>30851.599999999999</v>
      </c>
      <c r="I8085" s="333">
        <v>30851.599999999999</v>
      </c>
      <c r="L8085" t="s">
        <v>4487</v>
      </c>
      <c r="AV8085" t="s">
        <v>6165</v>
      </c>
      <c r="BN8085" s="241" t="s">
        <v>6212</v>
      </c>
      <c r="BO8085" s="58" t="str">
        <f t="shared" si="126"/>
        <v>境内资产</v>
      </c>
      <c r="BP8085" s="58" t="str">
        <f>IF(M8085="",VLOOKUP(D8085,Sheet4!$A$1:$B$92,2,0),VLOOKUP(Q8085,Sheet4!$A$1:$B$92,2,0))</f>
        <v>活期存款</v>
      </c>
    </row>
    <row r="8086" spans="1:68">
      <c r="A8086" s="36" t="s">
        <v>5864</v>
      </c>
      <c r="B8086" s="36" t="s">
        <v>5864</v>
      </c>
      <c r="C8086" s="274" t="s">
        <v>222</v>
      </c>
      <c r="D8086" s="274" t="s">
        <v>221</v>
      </c>
      <c r="F8086" t="s">
        <v>5947</v>
      </c>
      <c r="H8086" s="333">
        <v>1000.33</v>
      </c>
      <c r="I8086" s="333">
        <v>1000.33</v>
      </c>
      <c r="L8086" t="s">
        <v>4487</v>
      </c>
      <c r="AV8086" t="s">
        <v>6166</v>
      </c>
      <c r="BN8086" s="241" t="s">
        <v>6212</v>
      </c>
      <c r="BO8086" s="58" t="str">
        <f t="shared" si="126"/>
        <v>境内资产</v>
      </c>
      <c r="BP8086" s="58" t="str">
        <f>IF(M8086="",VLOOKUP(D8086,Sheet4!$A$1:$B$92,2,0),VLOOKUP(Q8086,Sheet4!$A$1:$B$92,2,0))</f>
        <v>活期存款</v>
      </c>
    </row>
    <row r="8087" spans="1:68">
      <c r="A8087" s="36" t="s">
        <v>5865</v>
      </c>
      <c r="B8087" s="36" t="s">
        <v>5865</v>
      </c>
      <c r="C8087" s="274" t="s">
        <v>222</v>
      </c>
      <c r="D8087" s="274" t="s">
        <v>221</v>
      </c>
      <c r="F8087" t="s">
        <v>5917</v>
      </c>
      <c r="H8087" s="333">
        <v>11358.98</v>
      </c>
      <c r="I8087" s="333">
        <v>11358.98</v>
      </c>
      <c r="L8087" t="s">
        <v>4487</v>
      </c>
      <c r="AV8087" t="s">
        <v>6167</v>
      </c>
      <c r="BN8087" s="241" t="s">
        <v>6212</v>
      </c>
      <c r="BO8087" s="58" t="str">
        <f t="shared" si="126"/>
        <v>境内资产</v>
      </c>
      <c r="BP8087" s="58" t="str">
        <f>IF(M8087="",VLOOKUP(D8087,Sheet4!$A$1:$B$92,2,0),VLOOKUP(Q8087,Sheet4!$A$1:$B$92,2,0))</f>
        <v>活期存款</v>
      </c>
    </row>
    <row r="8088" spans="1:68">
      <c r="A8088" s="36" t="s">
        <v>5866</v>
      </c>
      <c r="B8088" s="36" t="s">
        <v>5866</v>
      </c>
      <c r="C8088" s="274" t="s">
        <v>222</v>
      </c>
      <c r="D8088" s="274" t="s">
        <v>221</v>
      </c>
      <c r="F8088" t="s">
        <v>5917</v>
      </c>
      <c r="H8088" s="333">
        <v>11328.76</v>
      </c>
      <c r="I8088" s="333">
        <v>11328.76</v>
      </c>
      <c r="L8088" t="s">
        <v>4487</v>
      </c>
      <c r="AV8088" t="s">
        <v>6168</v>
      </c>
      <c r="BN8088" s="241" t="s">
        <v>6212</v>
      </c>
      <c r="BO8088" s="58" t="str">
        <f t="shared" si="126"/>
        <v>境内资产</v>
      </c>
      <c r="BP8088" s="58" t="str">
        <f>IF(M8088="",VLOOKUP(D8088,Sheet4!$A$1:$B$92,2,0),VLOOKUP(Q8088,Sheet4!$A$1:$B$92,2,0))</f>
        <v>活期存款</v>
      </c>
    </row>
    <row r="8089" spans="1:68">
      <c r="A8089" s="36" t="s">
        <v>5867</v>
      </c>
      <c r="B8089" s="36" t="s">
        <v>5867</v>
      </c>
      <c r="C8089" s="274" t="s">
        <v>222</v>
      </c>
      <c r="D8089" s="274" t="s">
        <v>221</v>
      </c>
      <c r="F8089" t="s">
        <v>3958</v>
      </c>
      <c r="H8089" s="333">
        <v>10500</v>
      </c>
      <c r="I8089" s="333">
        <v>10500</v>
      </c>
      <c r="L8089" t="s">
        <v>4487</v>
      </c>
      <c r="AV8089" t="s">
        <v>6169</v>
      </c>
      <c r="BN8089" s="241" t="s">
        <v>6212</v>
      </c>
      <c r="BO8089" s="58" t="str">
        <f t="shared" si="126"/>
        <v>境内资产</v>
      </c>
      <c r="BP8089" s="58" t="str">
        <f>IF(M8089="",VLOOKUP(D8089,Sheet4!$A$1:$B$92,2,0),VLOOKUP(Q8089,Sheet4!$A$1:$B$92,2,0))</f>
        <v>活期存款</v>
      </c>
    </row>
    <row r="8090" spans="1:68">
      <c r="A8090" s="36" t="s">
        <v>5868</v>
      </c>
      <c r="B8090" s="36" t="s">
        <v>5868</v>
      </c>
      <c r="C8090" s="274" t="s">
        <v>222</v>
      </c>
      <c r="D8090" s="274" t="s">
        <v>221</v>
      </c>
      <c r="F8090" t="s">
        <v>5917</v>
      </c>
      <c r="H8090" s="333">
        <v>43634.95</v>
      </c>
      <c r="I8090" s="333">
        <v>43634.95</v>
      </c>
      <c r="L8090" t="s">
        <v>4487</v>
      </c>
      <c r="AV8090" t="s">
        <v>6170</v>
      </c>
      <c r="BN8090" s="241" t="s">
        <v>6212</v>
      </c>
      <c r="BO8090" s="58" t="str">
        <f t="shared" si="126"/>
        <v>境内资产</v>
      </c>
      <c r="BP8090" s="58" t="str">
        <f>IF(M8090="",VLOOKUP(D8090,Sheet4!$A$1:$B$92,2,0),VLOOKUP(Q8090,Sheet4!$A$1:$B$92,2,0))</f>
        <v>活期存款</v>
      </c>
    </row>
    <row r="8091" spans="1:68">
      <c r="A8091" s="36" t="s">
        <v>5869</v>
      </c>
      <c r="B8091" s="36" t="s">
        <v>5869</v>
      </c>
      <c r="C8091" s="274" t="s">
        <v>222</v>
      </c>
      <c r="D8091" s="274" t="s">
        <v>221</v>
      </c>
      <c r="F8091" t="s">
        <v>5917</v>
      </c>
      <c r="H8091" s="333">
        <v>410974</v>
      </c>
      <c r="I8091" s="333">
        <v>410974</v>
      </c>
      <c r="L8091" t="s">
        <v>4487</v>
      </c>
      <c r="AV8091">
        <v>6857</v>
      </c>
      <c r="BN8091" s="241" t="s">
        <v>6212</v>
      </c>
      <c r="BO8091" s="58" t="str">
        <f t="shared" si="126"/>
        <v>境内资产</v>
      </c>
      <c r="BP8091" s="58" t="str">
        <f>IF(M8091="",VLOOKUP(D8091,Sheet4!$A$1:$B$92,2,0),VLOOKUP(Q8091,Sheet4!$A$1:$B$92,2,0))</f>
        <v>活期存款</v>
      </c>
    </row>
    <row r="8092" spans="1:68">
      <c r="A8092" s="36" t="s">
        <v>5870</v>
      </c>
      <c r="B8092" s="36" t="s">
        <v>5870</v>
      </c>
      <c r="C8092" s="274" t="s">
        <v>222</v>
      </c>
      <c r="D8092" s="274" t="s">
        <v>221</v>
      </c>
      <c r="F8092" t="s">
        <v>5917</v>
      </c>
      <c r="H8092" s="333">
        <v>1000</v>
      </c>
      <c r="I8092" s="333">
        <v>1000</v>
      </c>
      <c r="L8092" t="s">
        <v>4487</v>
      </c>
      <c r="AV8092">
        <v>7112</v>
      </c>
      <c r="BN8092" s="241" t="s">
        <v>6212</v>
      </c>
      <c r="BO8092" s="58" t="str">
        <f t="shared" si="126"/>
        <v>境内资产</v>
      </c>
      <c r="BP8092" s="58" t="str">
        <f>IF(M8092="",VLOOKUP(D8092,Sheet4!$A$1:$B$92,2,0),VLOOKUP(Q8092,Sheet4!$A$1:$B$92,2,0))</f>
        <v>活期存款</v>
      </c>
    </row>
    <row r="8093" spans="1:68">
      <c r="A8093" s="36" t="s">
        <v>5871</v>
      </c>
      <c r="B8093" s="36" t="s">
        <v>5871</v>
      </c>
      <c r="C8093" s="274" t="s">
        <v>222</v>
      </c>
      <c r="D8093" s="274" t="s">
        <v>221</v>
      </c>
      <c r="F8093" t="s">
        <v>1347</v>
      </c>
      <c r="H8093" s="333">
        <v>6201000</v>
      </c>
      <c r="I8093" s="333">
        <v>6201000</v>
      </c>
      <c r="L8093" t="s">
        <v>4487</v>
      </c>
      <c r="AV8093">
        <v>5657</v>
      </c>
      <c r="BN8093" s="241" t="s">
        <v>6212</v>
      </c>
      <c r="BO8093" s="58" t="str">
        <f t="shared" si="126"/>
        <v>境内资产</v>
      </c>
      <c r="BP8093" s="58" t="str">
        <f>IF(M8093="",VLOOKUP(D8093,Sheet4!$A$1:$B$92,2,0),VLOOKUP(Q8093,Sheet4!$A$1:$B$92,2,0))</f>
        <v>活期存款</v>
      </c>
    </row>
    <row r="8094" spans="1:68">
      <c r="A8094" s="36" t="s">
        <v>5872</v>
      </c>
      <c r="B8094" s="36" t="s">
        <v>5872</v>
      </c>
      <c r="C8094" s="274" t="s">
        <v>222</v>
      </c>
      <c r="D8094" s="274" t="s">
        <v>221</v>
      </c>
      <c r="F8094" t="s">
        <v>1343</v>
      </c>
      <c r="H8094" s="333">
        <v>530842</v>
      </c>
      <c r="I8094" s="333">
        <v>530842</v>
      </c>
      <c r="L8094" t="s">
        <v>4487</v>
      </c>
      <c r="AV8094" t="s">
        <v>6171</v>
      </c>
      <c r="BN8094" s="241" t="s">
        <v>6212</v>
      </c>
      <c r="BO8094" s="58" t="str">
        <f t="shared" si="126"/>
        <v>境内资产</v>
      </c>
      <c r="BP8094" s="58" t="str">
        <f>IF(M8094="",VLOOKUP(D8094,Sheet4!$A$1:$B$92,2,0),VLOOKUP(Q8094,Sheet4!$A$1:$B$92,2,0))</f>
        <v>活期存款</v>
      </c>
    </row>
    <row r="8095" spans="1:68">
      <c r="A8095" s="36" t="s">
        <v>5873</v>
      </c>
      <c r="B8095" s="36" t="s">
        <v>5873</v>
      </c>
      <c r="C8095" s="274" t="s">
        <v>222</v>
      </c>
      <c r="D8095" s="274" t="s">
        <v>221</v>
      </c>
      <c r="F8095" t="s">
        <v>5916</v>
      </c>
      <c r="H8095" s="333">
        <v>965433.38</v>
      </c>
      <c r="I8095" s="333">
        <v>965433.38</v>
      </c>
      <c r="L8095" t="s">
        <v>4487</v>
      </c>
      <c r="AV8095" t="s">
        <v>6172</v>
      </c>
      <c r="BN8095" s="241" t="s">
        <v>6212</v>
      </c>
      <c r="BO8095" s="58" t="str">
        <f t="shared" si="126"/>
        <v>境内资产</v>
      </c>
      <c r="BP8095" s="58" t="str">
        <f>IF(M8095="",VLOOKUP(D8095,Sheet4!$A$1:$B$92,2,0),VLOOKUP(Q8095,Sheet4!$A$1:$B$92,2,0))</f>
        <v>活期存款</v>
      </c>
    </row>
    <row r="8096" spans="1:68">
      <c r="A8096" s="36" t="s">
        <v>5874</v>
      </c>
      <c r="B8096" s="36" t="s">
        <v>5874</v>
      </c>
      <c r="C8096" s="274" t="s">
        <v>222</v>
      </c>
      <c r="D8096" s="274" t="s">
        <v>221</v>
      </c>
      <c r="F8096" t="s">
        <v>5917</v>
      </c>
      <c r="H8096" s="333">
        <v>9592.7800000000007</v>
      </c>
      <c r="I8096" s="333">
        <v>9592.7800000000007</v>
      </c>
      <c r="L8096" t="s">
        <v>4487</v>
      </c>
      <c r="AV8096" t="s">
        <v>6173</v>
      </c>
      <c r="BN8096" s="241" t="s">
        <v>6212</v>
      </c>
      <c r="BO8096" s="58" t="str">
        <f t="shared" si="126"/>
        <v>境内资产</v>
      </c>
      <c r="BP8096" s="58" t="str">
        <f>IF(M8096="",VLOOKUP(D8096,Sheet4!$A$1:$B$92,2,0),VLOOKUP(Q8096,Sheet4!$A$1:$B$92,2,0))</f>
        <v>活期存款</v>
      </c>
    </row>
    <row r="8097" spans="1:68">
      <c r="A8097" s="36" t="s">
        <v>5875</v>
      </c>
      <c r="B8097" s="36" t="s">
        <v>5875</v>
      </c>
      <c r="C8097" s="274" t="s">
        <v>222</v>
      </c>
      <c r="D8097" s="274" t="s">
        <v>221</v>
      </c>
      <c r="F8097" t="s">
        <v>5917</v>
      </c>
      <c r="H8097" s="333">
        <v>1.78</v>
      </c>
      <c r="I8097" s="333">
        <v>1.78</v>
      </c>
      <c r="L8097" t="s">
        <v>4487</v>
      </c>
      <c r="AV8097" t="s">
        <v>6174</v>
      </c>
      <c r="BN8097" s="241" t="s">
        <v>6212</v>
      </c>
      <c r="BO8097" s="58" t="str">
        <f t="shared" si="126"/>
        <v>境内资产</v>
      </c>
      <c r="BP8097" s="58" t="str">
        <f>IF(M8097="",VLOOKUP(D8097,Sheet4!$A$1:$B$92,2,0),VLOOKUP(Q8097,Sheet4!$A$1:$B$92,2,0))</f>
        <v>活期存款</v>
      </c>
    </row>
    <row r="8098" spans="1:68">
      <c r="A8098" s="36" t="s">
        <v>5876</v>
      </c>
      <c r="B8098" s="36" t="s">
        <v>5876</v>
      </c>
      <c r="C8098" s="274" t="s">
        <v>222</v>
      </c>
      <c r="D8098" s="274" t="s">
        <v>221</v>
      </c>
      <c r="F8098" t="s">
        <v>5917</v>
      </c>
      <c r="H8098" s="333">
        <v>1000</v>
      </c>
      <c r="I8098" s="333">
        <v>1000</v>
      </c>
      <c r="L8098" t="s">
        <v>4487</v>
      </c>
      <c r="AV8098" t="s">
        <v>6175</v>
      </c>
      <c r="BN8098" s="241" t="s">
        <v>6212</v>
      </c>
      <c r="BO8098" s="58" t="str">
        <f t="shared" si="126"/>
        <v>境内资产</v>
      </c>
      <c r="BP8098" s="58" t="str">
        <f>IF(M8098="",VLOOKUP(D8098,Sheet4!$A$1:$B$92,2,0),VLOOKUP(Q8098,Sheet4!$A$1:$B$92,2,0))</f>
        <v>活期存款</v>
      </c>
    </row>
    <row r="8099" spans="1:68">
      <c r="A8099" s="36" t="s">
        <v>5877</v>
      </c>
      <c r="B8099" s="36" t="s">
        <v>5877</v>
      </c>
      <c r="C8099" s="274" t="s">
        <v>222</v>
      </c>
      <c r="D8099" s="274" t="s">
        <v>221</v>
      </c>
      <c r="F8099" t="s">
        <v>5917</v>
      </c>
      <c r="H8099" s="333">
        <v>1009.31</v>
      </c>
      <c r="I8099" s="333">
        <v>1009.31</v>
      </c>
      <c r="L8099" t="s">
        <v>4487</v>
      </c>
      <c r="AV8099" t="s">
        <v>6176</v>
      </c>
      <c r="BN8099" s="241" t="s">
        <v>6212</v>
      </c>
      <c r="BO8099" s="58" t="str">
        <f t="shared" si="126"/>
        <v>境内资产</v>
      </c>
      <c r="BP8099" s="58" t="str">
        <f>IF(M8099="",VLOOKUP(D8099,Sheet4!$A$1:$B$92,2,0),VLOOKUP(Q8099,Sheet4!$A$1:$B$92,2,0))</f>
        <v>活期存款</v>
      </c>
    </row>
    <row r="8100" spans="1:68">
      <c r="A8100" s="36" t="s">
        <v>5878</v>
      </c>
      <c r="B8100" s="36" t="s">
        <v>5878</v>
      </c>
      <c r="C8100" s="274" t="s">
        <v>222</v>
      </c>
      <c r="D8100" s="274" t="s">
        <v>221</v>
      </c>
      <c r="F8100" t="s">
        <v>5917</v>
      </c>
      <c r="H8100" s="333">
        <v>368.16</v>
      </c>
      <c r="I8100" s="333">
        <v>368.16</v>
      </c>
      <c r="L8100" t="s">
        <v>4487</v>
      </c>
      <c r="AV8100" t="s">
        <v>6177</v>
      </c>
      <c r="BN8100" s="241" t="s">
        <v>6212</v>
      </c>
      <c r="BO8100" s="58" t="str">
        <f t="shared" si="126"/>
        <v>境内资产</v>
      </c>
      <c r="BP8100" s="58" t="str">
        <f>IF(M8100="",VLOOKUP(D8100,Sheet4!$A$1:$B$92,2,0),VLOOKUP(Q8100,Sheet4!$A$1:$B$92,2,0))</f>
        <v>活期存款</v>
      </c>
    </row>
    <row r="8101" spans="1:68">
      <c r="A8101" s="36" t="s">
        <v>5879</v>
      </c>
      <c r="B8101" s="36" t="s">
        <v>5879</v>
      </c>
      <c r="C8101" s="274" t="s">
        <v>222</v>
      </c>
      <c r="D8101" s="274" t="s">
        <v>221</v>
      </c>
      <c r="F8101" t="s">
        <v>5917</v>
      </c>
      <c r="H8101" s="333">
        <v>1514.77</v>
      </c>
      <c r="I8101" s="333">
        <v>1514.77</v>
      </c>
      <c r="L8101" t="s">
        <v>4487</v>
      </c>
      <c r="AV8101" t="s">
        <v>6178</v>
      </c>
      <c r="BN8101" s="241" t="s">
        <v>6212</v>
      </c>
      <c r="BO8101" s="58" t="str">
        <f t="shared" si="126"/>
        <v>境内资产</v>
      </c>
      <c r="BP8101" s="58" t="str">
        <f>IF(M8101="",VLOOKUP(D8101,Sheet4!$A$1:$B$92,2,0),VLOOKUP(Q8101,Sheet4!$A$1:$B$92,2,0))</f>
        <v>活期存款</v>
      </c>
    </row>
    <row r="8102" spans="1:68">
      <c r="A8102" s="36" t="s">
        <v>5880</v>
      </c>
      <c r="B8102" s="36" t="s">
        <v>5880</v>
      </c>
      <c r="C8102" s="274" t="s">
        <v>222</v>
      </c>
      <c r="D8102" s="274" t="s">
        <v>221</v>
      </c>
      <c r="F8102" t="s">
        <v>2308</v>
      </c>
      <c r="H8102" s="333">
        <v>902</v>
      </c>
      <c r="I8102" s="333">
        <v>902</v>
      </c>
      <c r="L8102" t="s">
        <v>4487</v>
      </c>
      <c r="AV8102" t="s">
        <v>6179</v>
      </c>
      <c r="BN8102" s="241" t="s">
        <v>6212</v>
      </c>
      <c r="BO8102" s="58" t="str">
        <f t="shared" si="126"/>
        <v>境内资产</v>
      </c>
      <c r="BP8102" s="58" t="str">
        <f>IF(M8102="",VLOOKUP(D8102,Sheet4!$A$1:$B$92,2,0),VLOOKUP(Q8102,Sheet4!$A$1:$B$92,2,0))</f>
        <v>活期存款</v>
      </c>
    </row>
    <row r="8103" spans="1:68">
      <c r="A8103" s="36" t="s">
        <v>5881</v>
      </c>
      <c r="B8103" s="36" t="s">
        <v>5881</v>
      </c>
      <c r="C8103" s="274" t="s">
        <v>222</v>
      </c>
      <c r="D8103" s="274" t="s">
        <v>221</v>
      </c>
      <c r="F8103" t="s">
        <v>3958</v>
      </c>
      <c r="H8103" s="333">
        <v>11000</v>
      </c>
      <c r="I8103" s="333">
        <v>11000</v>
      </c>
      <c r="L8103" t="s">
        <v>4487</v>
      </c>
      <c r="AV8103" t="s">
        <v>6180</v>
      </c>
      <c r="BN8103" s="241" t="s">
        <v>6212</v>
      </c>
      <c r="BO8103" s="58" t="str">
        <f t="shared" si="126"/>
        <v>境内资产</v>
      </c>
      <c r="BP8103" s="58" t="str">
        <f>IF(M8103="",VLOOKUP(D8103,Sheet4!$A$1:$B$92,2,0),VLOOKUP(Q8103,Sheet4!$A$1:$B$92,2,0))</f>
        <v>活期存款</v>
      </c>
    </row>
    <row r="8104" spans="1:68">
      <c r="A8104" s="36" t="s">
        <v>5882</v>
      </c>
      <c r="B8104" s="36" t="s">
        <v>5882</v>
      </c>
      <c r="C8104" s="274" t="s">
        <v>222</v>
      </c>
      <c r="D8104" s="274" t="s">
        <v>221</v>
      </c>
      <c r="F8104" t="s">
        <v>5917</v>
      </c>
      <c r="H8104" s="333">
        <v>58428.12</v>
      </c>
      <c r="I8104" s="333">
        <v>58428.12</v>
      </c>
      <c r="L8104" t="s">
        <v>4487</v>
      </c>
      <c r="AV8104" t="s">
        <v>6181</v>
      </c>
      <c r="BN8104" s="241" t="s">
        <v>6212</v>
      </c>
      <c r="BO8104" s="58" t="str">
        <f t="shared" si="126"/>
        <v>境内资产</v>
      </c>
      <c r="BP8104" s="58" t="str">
        <f>IF(M8104="",VLOOKUP(D8104,Sheet4!$A$1:$B$92,2,0),VLOOKUP(Q8104,Sheet4!$A$1:$B$92,2,0))</f>
        <v>活期存款</v>
      </c>
    </row>
    <row r="8105" spans="1:68">
      <c r="A8105" s="36" t="s">
        <v>5883</v>
      </c>
      <c r="B8105" s="36" t="s">
        <v>5883</v>
      </c>
      <c r="C8105" s="274" t="s">
        <v>222</v>
      </c>
      <c r="D8105" s="274" t="s">
        <v>221</v>
      </c>
      <c r="F8105" t="s">
        <v>5917</v>
      </c>
      <c r="H8105" s="333">
        <v>985</v>
      </c>
      <c r="I8105" s="333">
        <v>985</v>
      </c>
      <c r="L8105" t="s">
        <v>4487</v>
      </c>
      <c r="AV8105" t="s">
        <v>6182</v>
      </c>
      <c r="BN8105" s="241" t="s">
        <v>6212</v>
      </c>
      <c r="BO8105" s="58" t="str">
        <f t="shared" si="126"/>
        <v>境内资产</v>
      </c>
      <c r="BP8105" s="58" t="str">
        <f>IF(M8105="",VLOOKUP(D8105,Sheet4!$A$1:$B$92,2,0),VLOOKUP(Q8105,Sheet4!$A$1:$B$92,2,0))</f>
        <v>活期存款</v>
      </c>
    </row>
    <row r="8106" spans="1:68">
      <c r="A8106" s="36" t="s">
        <v>5884</v>
      </c>
      <c r="B8106" s="36" t="s">
        <v>5884</v>
      </c>
      <c r="C8106" s="274" t="s">
        <v>222</v>
      </c>
      <c r="D8106" s="274" t="s">
        <v>221</v>
      </c>
      <c r="F8106" t="s">
        <v>5917</v>
      </c>
      <c r="H8106" s="333">
        <v>1389310</v>
      </c>
      <c r="I8106" s="333">
        <v>1389310</v>
      </c>
      <c r="L8106" t="s">
        <v>4487</v>
      </c>
      <c r="AV8106" t="s">
        <v>6183</v>
      </c>
      <c r="BN8106" s="241" t="s">
        <v>6212</v>
      </c>
      <c r="BO8106" s="58" t="str">
        <f t="shared" si="126"/>
        <v>境内资产</v>
      </c>
      <c r="BP8106" s="58" t="str">
        <f>IF(M8106="",VLOOKUP(D8106,Sheet4!$A$1:$B$92,2,0),VLOOKUP(Q8106,Sheet4!$A$1:$B$92,2,0))</f>
        <v>活期存款</v>
      </c>
    </row>
    <row r="8107" spans="1:68">
      <c r="A8107" s="36" t="s">
        <v>5885</v>
      </c>
      <c r="B8107" s="36" t="s">
        <v>5885</v>
      </c>
      <c r="C8107" s="274" t="s">
        <v>222</v>
      </c>
      <c r="D8107" s="274" t="s">
        <v>221</v>
      </c>
      <c r="F8107" t="s">
        <v>5917</v>
      </c>
      <c r="H8107" s="333">
        <v>941.69</v>
      </c>
      <c r="I8107" s="333">
        <v>941.69</v>
      </c>
      <c r="L8107" t="s">
        <v>4487</v>
      </c>
      <c r="AV8107" t="s">
        <v>6184</v>
      </c>
      <c r="BN8107" s="241" t="s">
        <v>6212</v>
      </c>
      <c r="BO8107" s="58" t="str">
        <f t="shared" si="126"/>
        <v>境内资产</v>
      </c>
      <c r="BP8107" s="58" t="str">
        <f>IF(M8107="",VLOOKUP(D8107,Sheet4!$A$1:$B$92,2,0),VLOOKUP(Q8107,Sheet4!$A$1:$B$92,2,0))</f>
        <v>活期存款</v>
      </c>
    </row>
    <row r="8108" spans="1:68">
      <c r="A8108" s="36" t="s">
        <v>5886</v>
      </c>
      <c r="B8108" s="36" t="s">
        <v>5886</v>
      </c>
      <c r="C8108" s="274" t="s">
        <v>222</v>
      </c>
      <c r="D8108" s="274" t="s">
        <v>221</v>
      </c>
      <c r="F8108" t="s">
        <v>1347</v>
      </c>
      <c r="H8108" s="333">
        <v>1000</v>
      </c>
      <c r="I8108" s="333">
        <v>1000</v>
      </c>
      <c r="L8108" t="s">
        <v>4487</v>
      </c>
      <c r="AV8108" t="s">
        <v>6185</v>
      </c>
      <c r="BN8108" s="241" t="s">
        <v>6212</v>
      </c>
      <c r="BO8108" s="58" t="str">
        <f t="shared" si="126"/>
        <v>境内资产</v>
      </c>
      <c r="BP8108" s="58" t="str">
        <f>IF(M8108="",VLOOKUP(D8108,Sheet4!$A$1:$B$92,2,0),VLOOKUP(Q8108,Sheet4!$A$1:$B$92,2,0))</f>
        <v>活期存款</v>
      </c>
    </row>
    <row r="8109" spans="1:68">
      <c r="A8109" s="36" t="s">
        <v>5887</v>
      </c>
      <c r="B8109" s="36" t="s">
        <v>5887</v>
      </c>
      <c r="C8109" s="274" t="s">
        <v>222</v>
      </c>
      <c r="D8109" s="274" t="s">
        <v>221</v>
      </c>
      <c r="F8109" t="s">
        <v>1343</v>
      </c>
      <c r="H8109" s="333">
        <v>100905</v>
      </c>
      <c r="I8109" s="333">
        <v>100905</v>
      </c>
      <c r="L8109" t="s">
        <v>4487</v>
      </c>
      <c r="AV8109" t="s">
        <v>6186</v>
      </c>
      <c r="BN8109" s="241" t="s">
        <v>6212</v>
      </c>
      <c r="BO8109" s="58" t="str">
        <f t="shared" si="126"/>
        <v>境内资产</v>
      </c>
      <c r="BP8109" s="58" t="str">
        <f>IF(M8109="",VLOOKUP(D8109,Sheet4!$A$1:$B$92,2,0),VLOOKUP(Q8109,Sheet4!$A$1:$B$92,2,0))</f>
        <v>活期存款</v>
      </c>
    </row>
    <row r="8110" spans="1:68">
      <c r="A8110" s="36" t="s">
        <v>5888</v>
      </c>
      <c r="B8110" s="36" t="s">
        <v>5888</v>
      </c>
      <c r="C8110" s="274" t="s">
        <v>222</v>
      </c>
      <c r="D8110" s="274" t="s">
        <v>221</v>
      </c>
      <c r="F8110" t="s">
        <v>3958</v>
      </c>
      <c r="H8110" s="333">
        <v>970</v>
      </c>
      <c r="I8110" s="333">
        <v>970</v>
      </c>
      <c r="L8110" t="s">
        <v>4487</v>
      </c>
      <c r="AV8110" t="s">
        <v>6187</v>
      </c>
      <c r="BN8110" s="241" t="s">
        <v>6212</v>
      </c>
      <c r="BO8110" s="58" t="str">
        <f t="shared" si="126"/>
        <v>境内资产</v>
      </c>
      <c r="BP8110" s="58" t="str">
        <f>IF(M8110="",VLOOKUP(D8110,Sheet4!$A$1:$B$92,2,0),VLOOKUP(Q8110,Sheet4!$A$1:$B$92,2,0))</f>
        <v>活期存款</v>
      </c>
    </row>
    <row r="8111" spans="1:68">
      <c r="A8111" s="36" t="s">
        <v>5889</v>
      </c>
      <c r="B8111" s="36" t="s">
        <v>5889</v>
      </c>
      <c r="C8111" s="274" t="s">
        <v>222</v>
      </c>
      <c r="D8111" s="274" t="s">
        <v>221</v>
      </c>
      <c r="F8111" t="s">
        <v>5917</v>
      </c>
      <c r="H8111" s="333">
        <v>192357.07</v>
      </c>
      <c r="I8111" s="333">
        <v>192357.07</v>
      </c>
      <c r="L8111" t="s">
        <v>4487</v>
      </c>
      <c r="AV8111" t="s">
        <v>6188</v>
      </c>
      <c r="BN8111" s="241" t="s">
        <v>6212</v>
      </c>
      <c r="BO8111" s="58" t="str">
        <f t="shared" si="126"/>
        <v>境内资产</v>
      </c>
      <c r="BP8111" s="58" t="str">
        <f>IF(M8111="",VLOOKUP(D8111,Sheet4!$A$1:$B$92,2,0),VLOOKUP(Q8111,Sheet4!$A$1:$B$92,2,0))</f>
        <v>活期存款</v>
      </c>
    </row>
    <row r="8112" spans="1:68">
      <c r="A8112" s="36" t="s">
        <v>5890</v>
      </c>
      <c r="B8112" s="36" t="s">
        <v>5890</v>
      </c>
      <c r="C8112" s="274" t="s">
        <v>222</v>
      </c>
      <c r="D8112" s="274" t="s">
        <v>221</v>
      </c>
      <c r="F8112" t="s">
        <v>5917</v>
      </c>
      <c r="H8112" s="333">
        <v>985</v>
      </c>
      <c r="I8112" s="333">
        <v>985</v>
      </c>
      <c r="L8112" t="s">
        <v>4487</v>
      </c>
      <c r="AV8112" t="s">
        <v>6189</v>
      </c>
      <c r="BN8112" s="241" t="s">
        <v>6212</v>
      </c>
      <c r="BO8112" s="58" t="str">
        <f t="shared" si="126"/>
        <v>境内资产</v>
      </c>
      <c r="BP8112" s="58" t="str">
        <f>IF(M8112="",VLOOKUP(D8112,Sheet4!$A$1:$B$92,2,0),VLOOKUP(Q8112,Sheet4!$A$1:$B$92,2,0))</f>
        <v>活期存款</v>
      </c>
    </row>
    <row r="8113" spans="1:68">
      <c r="A8113" s="36" t="s">
        <v>5891</v>
      </c>
      <c r="B8113" s="36" t="s">
        <v>5891</v>
      </c>
      <c r="C8113" s="274" t="s">
        <v>222</v>
      </c>
      <c r="D8113" s="274" t="s">
        <v>221</v>
      </c>
      <c r="F8113" t="s">
        <v>1343</v>
      </c>
      <c r="H8113" s="333">
        <v>10455</v>
      </c>
      <c r="I8113" s="333">
        <v>10455</v>
      </c>
      <c r="L8113" t="s">
        <v>4487</v>
      </c>
      <c r="AV8113" t="s">
        <v>5977</v>
      </c>
      <c r="BN8113" s="241" t="s">
        <v>6212</v>
      </c>
      <c r="BO8113" s="58" t="str">
        <f t="shared" si="126"/>
        <v>境内资产</v>
      </c>
      <c r="BP8113" s="58" t="str">
        <f>IF(M8113="",VLOOKUP(D8113,Sheet4!$A$1:$B$92,2,0),VLOOKUP(Q8113,Sheet4!$A$1:$B$92,2,0))</f>
        <v>活期存款</v>
      </c>
    </row>
    <row r="8114" spans="1:68">
      <c r="A8114" s="36" t="s">
        <v>5892</v>
      </c>
      <c r="B8114" s="36" t="s">
        <v>5892</v>
      </c>
      <c r="C8114" s="274" t="s">
        <v>222</v>
      </c>
      <c r="D8114" s="274" t="s">
        <v>221</v>
      </c>
      <c r="F8114" t="s">
        <v>2385</v>
      </c>
      <c r="H8114" s="333">
        <v>63.67</v>
      </c>
      <c r="I8114" s="333">
        <v>63.67</v>
      </c>
      <c r="L8114" t="s">
        <v>4487</v>
      </c>
      <c r="AV8114" t="s">
        <v>5951</v>
      </c>
      <c r="BN8114" s="241" t="s">
        <v>6212</v>
      </c>
      <c r="BO8114" s="58" t="str">
        <f t="shared" si="126"/>
        <v>境内资产</v>
      </c>
      <c r="BP8114" s="58" t="str">
        <f>IF(M8114="",VLOOKUP(D8114,Sheet4!$A$1:$B$92,2,0),VLOOKUP(Q8114,Sheet4!$A$1:$B$92,2,0))</f>
        <v>活期存款</v>
      </c>
    </row>
    <row r="8115" spans="1:68">
      <c r="A8115" s="36" t="s">
        <v>5893</v>
      </c>
      <c r="B8115" s="36" t="s">
        <v>5893</v>
      </c>
      <c r="C8115" s="274" t="s">
        <v>222</v>
      </c>
      <c r="D8115" s="274" t="s">
        <v>221</v>
      </c>
      <c r="F8115" t="s">
        <v>3958</v>
      </c>
      <c r="H8115" s="333">
        <v>1862.44</v>
      </c>
      <c r="I8115" s="333">
        <v>1862.44</v>
      </c>
      <c r="L8115" t="s">
        <v>4487</v>
      </c>
      <c r="AV8115" t="s">
        <v>6190</v>
      </c>
      <c r="BN8115" s="241" t="s">
        <v>6212</v>
      </c>
      <c r="BO8115" s="58" t="str">
        <f t="shared" si="126"/>
        <v>境内资产</v>
      </c>
      <c r="BP8115" s="58" t="str">
        <f>IF(M8115="",VLOOKUP(D8115,Sheet4!$A$1:$B$92,2,0),VLOOKUP(Q8115,Sheet4!$A$1:$B$92,2,0))</f>
        <v>活期存款</v>
      </c>
    </row>
    <row r="8116" spans="1:68">
      <c r="A8116" s="36" t="s">
        <v>5894</v>
      </c>
      <c r="B8116" s="36" t="s">
        <v>5894</v>
      </c>
      <c r="C8116" s="274" t="s">
        <v>222</v>
      </c>
      <c r="D8116" s="274" t="s">
        <v>221</v>
      </c>
      <c r="F8116" t="s">
        <v>3958</v>
      </c>
      <c r="H8116" s="333">
        <v>11000</v>
      </c>
      <c r="I8116" s="333">
        <v>11000</v>
      </c>
      <c r="L8116" t="s">
        <v>4487</v>
      </c>
      <c r="AV8116" t="s">
        <v>6191</v>
      </c>
      <c r="BN8116" s="241" t="s">
        <v>6212</v>
      </c>
      <c r="BO8116" s="58" t="str">
        <f t="shared" si="126"/>
        <v>境内资产</v>
      </c>
      <c r="BP8116" s="58" t="str">
        <f>IF(M8116="",VLOOKUP(D8116,Sheet4!$A$1:$B$92,2,0),VLOOKUP(Q8116,Sheet4!$A$1:$B$92,2,0))</f>
        <v>活期存款</v>
      </c>
    </row>
    <row r="8117" spans="1:68">
      <c r="A8117" s="36" t="s">
        <v>5895</v>
      </c>
      <c r="B8117" s="36" t="s">
        <v>5895</v>
      </c>
      <c r="C8117" s="274" t="s">
        <v>222</v>
      </c>
      <c r="D8117" s="274" t="s">
        <v>221</v>
      </c>
      <c r="F8117" t="s">
        <v>5917</v>
      </c>
      <c r="H8117" s="333">
        <v>1000</v>
      </c>
      <c r="I8117" s="333">
        <v>1000</v>
      </c>
      <c r="L8117" t="s">
        <v>4487</v>
      </c>
      <c r="AV8117" t="s">
        <v>6192</v>
      </c>
      <c r="BN8117" s="241" t="s">
        <v>6212</v>
      </c>
      <c r="BO8117" s="58" t="str">
        <f t="shared" si="126"/>
        <v>境内资产</v>
      </c>
      <c r="BP8117" s="58" t="str">
        <f>IF(M8117="",VLOOKUP(D8117,Sheet4!$A$1:$B$92,2,0),VLOOKUP(Q8117,Sheet4!$A$1:$B$92,2,0))</f>
        <v>活期存款</v>
      </c>
    </row>
    <row r="8118" spans="1:68">
      <c r="A8118" s="36" t="s">
        <v>5896</v>
      </c>
      <c r="B8118" s="36" t="s">
        <v>5896</v>
      </c>
      <c r="C8118" s="274" t="s">
        <v>222</v>
      </c>
      <c r="D8118" s="274" t="s">
        <v>221</v>
      </c>
      <c r="F8118" t="s">
        <v>5917</v>
      </c>
      <c r="H8118" s="333">
        <v>595980</v>
      </c>
      <c r="I8118" s="333">
        <v>595980</v>
      </c>
      <c r="L8118" t="s">
        <v>4487</v>
      </c>
      <c r="AV8118" t="s">
        <v>6193</v>
      </c>
      <c r="BN8118" s="241" t="s">
        <v>6212</v>
      </c>
      <c r="BO8118" s="58" t="str">
        <f t="shared" si="126"/>
        <v>境内资产</v>
      </c>
      <c r="BP8118" s="58" t="str">
        <f>IF(M8118="",VLOOKUP(D8118,Sheet4!$A$1:$B$92,2,0),VLOOKUP(Q8118,Sheet4!$A$1:$B$92,2,0))</f>
        <v>活期存款</v>
      </c>
    </row>
    <row r="8119" spans="1:68">
      <c r="A8119" s="36" t="s">
        <v>5897</v>
      </c>
      <c r="B8119" s="36" t="s">
        <v>5897</v>
      </c>
      <c r="C8119" s="274" t="s">
        <v>222</v>
      </c>
      <c r="D8119" s="274" t="s">
        <v>221</v>
      </c>
      <c r="F8119" t="s">
        <v>1347</v>
      </c>
      <c r="H8119" s="333">
        <v>1754.67</v>
      </c>
      <c r="I8119" s="333">
        <v>1754.67</v>
      </c>
      <c r="L8119" t="s">
        <v>4487</v>
      </c>
      <c r="AV8119" t="s">
        <v>6194</v>
      </c>
      <c r="BN8119" s="241" t="s">
        <v>6212</v>
      </c>
      <c r="BO8119" s="58" t="str">
        <f t="shared" si="126"/>
        <v>境内资产</v>
      </c>
      <c r="BP8119" s="58" t="str">
        <f>IF(M8119="",VLOOKUP(D8119,Sheet4!$A$1:$B$92,2,0),VLOOKUP(Q8119,Sheet4!$A$1:$B$92,2,0))</f>
        <v>活期存款</v>
      </c>
    </row>
    <row r="8120" spans="1:68">
      <c r="A8120" s="36" t="s">
        <v>5898</v>
      </c>
      <c r="B8120" s="36" t="s">
        <v>5898</v>
      </c>
      <c r="C8120" s="274" t="s">
        <v>222</v>
      </c>
      <c r="D8120" s="274" t="s">
        <v>221</v>
      </c>
      <c r="F8120" t="s">
        <v>1347</v>
      </c>
      <c r="H8120" s="333">
        <v>291000</v>
      </c>
      <c r="I8120" s="333">
        <v>291000</v>
      </c>
      <c r="L8120" t="s">
        <v>4487</v>
      </c>
      <c r="AV8120" t="s">
        <v>6195</v>
      </c>
      <c r="BN8120" s="241" t="s">
        <v>6212</v>
      </c>
      <c r="BO8120" s="58" t="str">
        <f t="shared" si="126"/>
        <v>境内资产</v>
      </c>
      <c r="BP8120" s="58" t="str">
        <f>IF(M8120="",VLOOKUP(D8120,Sheet4!$A$1:$B$92,2,0),VLOOKUP(Q8120,Sheet4!$A$1:$B$92,2,0))</f>
        <v>活期存款</v>
      </c>
    </row>
    <row r="8121" spans="1:68">
      <c r="A8121" s="36" t="s">
        <v>5899</v>
      </c>
      <c r="B8121" s="36" t="s">
        <v>5899</v>
      </c>
      <c r="C8121" s="274" t="s">
        <v>222</v>
      </c>
      <c r="D8121" s="274" t="s">
        <v>221</v>
      </c>
      <c r="F8121" t="s">
        <v>1343</v>
      </c>
      <c r="H8121" s="333">
        <v>2100781.7999999998</v>
      </c>
      <c r="I8121" s="333">
        <v>2100781.7999999998</v>
      </c>
      <c r="L8121" t="s">
        <v>4487</v>
      </c>
      <c r="AV8121" t="s">
        <v>6196</v>
      </c>
      <c r="BN8121" s="241" t="s">
        <v>6212</v>
      </c>
      <c r="BO8121" s="58" t="str">
        <f t="shared" si="126"/>
        <v>境内资产</v>
      </c>
      <c r="BP8121" s="58" t="str">
        <f>IF(M8121="",VLOOKUP(D8121,Sheet4!$A$1:$B$92,2,0),VLOOKUP(Q8121,Sheet4!$A$1:$B$92,2,0))</f>
        <v>活期存款</v>
      </c>
    </row>
    <row r="8122" spans="1:68">
      <c r="A8122" s="36" t="s">
        <v>5900</v>
      </c>
      <c r="B8122" s="36" t="s">
        <v>5900</v>
      </c>
      <c r="C8122" s="274" t="s">
        <v>222</v>
      </c>
      <c r="D8122" s="274" t="s">
        <v>221</v>
      </c>
      <c r="F8122" t="s">
        <v>5917</v>
      </c>
      <c r="H8122" s="333">
        <v>10636.17</v>
      </c>
      <c r="I8122" s="333">
        <v>10636.17</v>
      </c>
      <c r="L8122" t="s">
        <v>4487</v>
      </c>
      <c r="AV8122" t="s">
        <v>6197</v>
      </c>
      <c r="BN8122" s="241" t="s">
        <v>6212</v>
      </c>
      <c r="BO8122" s="58" t="str">
        <f t="shared" si="126"/>
        <v>境内资产</v>
      </c>
      <c r="BP8122" s="58" t="str">
        <f>IF(M8122="",VLOOKUP(D8122,Sheet4!$A$1:$B$92,2,0),VLOOKUP(Q8122,Sheet4!$A$1:$B$92,2,0))</f>
        <v>活期存款</v>
      </c>
    </row>
    <row r="8123" spans="1:68">
      <c r="A8123" s="36" t="s">
        <v>5901</v>
      </c>
      <c r="B8123" s="36" t="s">
        <v>5901</v>
      </c>
      <c r="C8123" s="274" t="s">
        <v>222</v>
      </c>
      <c r="D8123" s="274" t="s">
        <v>221</v>
      </c>
      <c r="F8123" t="s">
        <v>5917</v>
      </c>
      <c r="H8123" s="333">
        <v>21981.17</v>
      </c>
      <c r="I8123" s="333">
        <v>21981.17</v>
      </c>
      <c r="L8123" t="s">
        <v>4487</v>
      </c>
      <c r="AV8123" t="s">
        <v>6198</v>
      </c>
      <c r="BN8123" s="241" t="s">
        <v>6212</v>
      </c>
      <c r="BO8123" s="58" t="str">
        <f t="shared" si="126"/>
        <v>境内资产</v>
      </c>
      <c r="BP8123" s="58" t="str">
        <f>IF(M8123="",VLOOKUP(D8123,Sheet4!$A$1:$B$92,2,0),VLOOKUP(Q8123,Sheet4!$A$1:$B$92,2,0))</f>
        <v>活期存款</v>
      </c>
    </row>
    <row r="8124" spans="1:68">
      <c r="A8124" s="36" t="s">
        <v>5902</v>
      </c>
      <c r="B8124" s="36" t="s">
        <v>5902</v>
      </c>
      <c r="C8124" s="274" t="s">
        <v>222</v>
      </c>
      <c r="D8124" s="274" t="s">
        <v>221</v>
      </c>
      <c r="F8124" t="s">
        <v>5917</v>
      </c>
      <c r="H8124" s="333">
        <v>14237.79</v>
      </c>
      <c r="I8124" s="333">
        <v>14237.79</v>
      </c>
      <c r="L8124" t="s">
        <v>4487</v>
      </c>
      <c r="AV8124" t="s">
        <v>6199</v>
      </c>
      <c r="BN8124" s="241" t="s">
        <v>6212</v>
      </c>
      <c r="BO8124" s="58" t="str">
        <f t="shared" si="126"/>
        <v>境内资产</v>
      </c>
      <c r="BP8124" s="58" t="str">
        <f>IF(M8124="",VLOOKUP(D8124,Sheet4!$A$1:$B$92,2,0),VLOOKUP(Q8124,Sheet4!$A$1:$B$92,2,0))</f>
        <v>活期存款</v>
      </c>
    </row>
    <row r="8125" spans="1:68">
      <c r="A8125" s="36" t="s">
        <v>5903</v>
      </c>
      <c r="B8125" s="36" t="s">
        <v>5903</v>
      </c>
      <c r="C8125" s="274" t="s">
        <v>222</v>
      </c>
      <c r="D8125" s="274" t="s">
        <v>221</v>
      </c>
      <c r="F8125" t="s">
        <v>2308</v>
      </c>
      <c r="H8125" s="333">
        <v>90700.53</v>
      </c>
      <c r="I8125" s="333">
        <v>90700.53</v>
      </c>
      <c r="L8125" t="s">
        <v>4487</v>
      </c>
      <c r="AV8125" t="s">
        <v>6200</v>
      </c>
      <c r="BN8125" s="241" t="s">
        <v>6212</v>
      </c>
      <c r="BO8125" s="58" t="str">
        <f t="shared" si="126"/>
        <v>境内资产</v>
      </c>
      <c r="BP8125" s="58" t="str">
        <f>IF(M8125="",VLOOKUP(D8125,Sheet4!$A$1:$B$92,2,0),VLOOKUP(Q8125,Sheet4!$A$1:$B$92,2,0))</f>
        <v>活期存款</v>
      </c>
    </row>
    <row r="8126" spans="1:68">
      <c r="A8126" s="36" t="s">
        <v>5904</v>
      </c>
      <c r="B8126" s="36" t="s">
        <v>5904</v>
      </c>
      <c r="C8126" s="274" t="s">
        <v>222</v>
      </c>
      <c r="D8126" s="274" t="s">
        <v>221</v>
      </c>
      <c r="F8126" t="s">
        <v>2308</v>
      </c>
      <c r="H8126" s="333">
        <v>1000</v>
      </c>
      <c r="I8126" s="333">
        <v>1000</v>
      </c>
      <c r="L8126" t="s">
        <v>4487</v>
      </c>
      <c r="AV8126" t="s">
        <v>5950</v>
      </c>
      <c r="BN8126" s="241" t="s">
        <v>6212</v>
      </c>
      <c r="BO8126" s="58" t="str">
        <f t="shared" si="126"/>
        <v>境内资产</v>
      </c>
      <c r="BP8126" s="58" t="str">
        <f>IF(M8126="",VLOOKUP(D8126,Sheet4!$A$1:$B$92,2,0),VLOOKUP(Q8126,Sheet4!$A$1:$B$92,2,0))</f>
        <v>活期存款</v>
      </c>
    </row>
    <row r="8127" spans="1:68">
      <c r="A8127" s="36" t="s">
        <v>5905</v>
      </c>
      <c r="B8127" s="36" t="s">
        <v>5905</v>
      </c>
      <c r="C8127" s="274" t="s">
        <v>222</v>
      </c>
      <c r="D8127" s="274" t="s">
        <v>221</v>
      </c>
      <c r="F8127" t="s">
        <v>3958</v>
      </c>
      <c r="H8127" s="333">
        <v>1000</v>
      </c>
      <c r="I8127" s="333">
        <v>1000</v>
      </c>
      <c r="L8127" t="s">
        <v>4487</v>
      </c>
      <c r="AV8127" t="s">
        <v>6201</v>
      </c>
      <c r="BN8127" s="241" t="s">
        <v>6212</v>
      </c>
      <c r="BO8127" s="58" t="str">
        <f t="shared" si="126"/>
        <v>境内资产</v>
      </c>
      <c r="BP8127" s="58" t="str">
        <f>IF(M8127="",VLOOKUP(D8127,Sheet4!$A$1:$B$92,2,0),VLOOKUP(Q8127,Sheet4!$A$1:$B$92,2,0))</f>
        <v>活期存款</v>
      </c>
    </row>
    <row r="8128" spans="1:68">
      <c r="A8128" s="36" t="s">
        <v>5906</v>
      </c>
      <c r="B8128" s="36" t="s">
        <v>5906</v>
      </c>
      <c r="C8128" s="274" t="s">
        <v>222</v>
      </c>
      <c r="D8128" s="274" t="s">
        <v>221</v>
      </c>
      <c r="F8128" t="s">
        <v>5917</v>
      </c>
      <c r="H8128" s="333">
        <v>1000</v>
      </c>
      <c r="I8128" s="333">
        <v>1000</v>
      </c>
      <c r="L8128" t="s">
        <v>4487</v>
      </c>
      <c r="AV8128" t="s">
        <v>6202</v>
      </c>
      <c r="BN8128" s="241" t="s">
        <v>6212</v>
      </c>
      <c r="BO8128" s="58" t="str">
        <f t="shared" si="126"/>
        <v>境内资产</v>
      </c>
      <c r="BP8128" s="58" t="str">
        <f>IF(M8128="",VLOOKUP(D8128,Sheet4!$A$1:$B$92,2,0),VLOOKUP(Q8128,Sheet4!$A$1:$B$92,2,0))</f>
        <v>活期存款</v>
      </c>
    </row>
    <row r="8129" spans="1:68">
      <c r="A8129" s="36" t="s">
        <v>5907</v>
      </c>
      <c r="B8129" s="36" t="s">
        <v>5907</v>
      </c>
      <c r="C8129" s="274" t="s">
        <v>222</v>
      </c>
      <c r="D8129" s="274" t="s">
        <v>221</v>
      </c>
      <c r="F8129" t="s">
        <v>1347</v>
      </c>
      <c r="H8129" s="333">
        <v>21000</v>
      </c>
      <c r="I8129" s="333">
        <v>21000</v>
      </c>
      <c r="L8129" t="s">
        <v>4487</v>
      </c>
      <c r="AV8129" t="s">
        <v>6203</v>
      </c>
      <c r="BN8129" s="241" t="s">
        <v>6212</v>
      </c>
      <c r="BO8129" s="58" t="str">
        <f t="shared" si="126"/>
        <v>境内资产</v>
      </c>
      <c r="BP8129" s="58" t="str">
        <f>IF(M8129="",VLOOKUP(D8129,Sheet4!$A$1:$B$92,2,0),VLOOKUP(Q8129,Sheet4!$A$1:$B$92,2,0))</f>
        <v>活期存款</v>
      </c>
    </row>
    <row r="8130" spans="1:68">
      <c r="A8130" s="36" t="s">
        <v>5908</v>
      </c>
      <c r="B8130" s="36" t="s">
        <v>5908</v>
      </c>
      <c r="C8130" s="274" t="s">
        <v>222</v>
      </c>
      <c r="D8130" s="274" t="s">
        <v>221</v>
      </c>
      <c r="F8130" t="s">
        <v>1343</v>
      </c>
      <c r="H8130" s="333">
        <v>30875</v>
      </c>
      <c r="I8130" s="333">
        <v>30875</v>
      </c>
      <c r="L8130" t="s">
        <v>4487</v>
      </c>
      <c r="AV8130" t="s">
        <v>6204</v>
      </c>
      <c r="BN8130" s="241" t="s">
        <v>6212</v>
      </c>
      <c r="BO8130" s="58" t="str">
        <f t="shared" si="126"/>
        <v>境内资产</v>
      </c>
      <c r="BP8130" s="58" t="str">
        <f>IF(M8130="",VLOOKUP(D8130,Sheet4!$A$1:$B$92,2,0),VLOOKUP(Q8130,Sheet4!$A$1:$B$92,2,0))</f>
        <v>活期存款</v>
      </c>
    </row>
    <row r="8131" spans="1:68">
      <c r="A8131" s="36" t="s">
        <v>5909</v>
      </c>
      <c r="B8131" s="36" t="s">
        <v>5909</v>
      </c>
      <c r="C8131" s="274" t="s">
        <v>222</v>
      </c>
      <c r="D8131" s="274" t="s">
        <v>221</v>
      </c>
      <c r="F8131" t="s">
        <v>5917</v>
      </c>
      <c r="H8131" s="333">
        <v>468.12</v>
      </c>
      <c r="I8131" s="333">
        <v>468.12</v>
      </c>
      <c r="L8131" t="s">
        <v>4487</v>
      </c>
      <c r="AV8131" t="s">
        <v>6205</v>
      </c>
      <c r="BN8131" s="241" t="s">
        <v>6212</v>
      </c>
      <c r="BO8131" s="58" t="str">
        <f t="shared" ref="BO8131:BO8137" si="127">IF(LEFT(D8131,2)="境外","境外资产","境内资产")</f>
        <v>境内资产</v>
      </c>
      <c r="BP8131" s="58" t="str">
        <f>IF(M8131="",VLOOKUP(D8131,Sheet4!$A$1:$B$92,2,0),VLOOKUP(Q8131,Sheet4!$A$1:$B$92,2,0))</f>
        <v>活期存款</v>
      </c>
    </row>
    <row r="8132" spans="1:68">
      <c r="A8132" s="36" t="s">
        <v>5910</v>
      </c>
      <c r="B8132" s="36" t="s">
        <v>5910</v>
      </c>
      <c r="C8132" s="274" t="s">
        <v>222</v>
      </c>
      <c r="D8132" s="274" t="s">
        <v>221</v>
      </c>
      <c r="F8132" t="s">
        <v>3958</v>
      </c>
      <c r="H8132" s="333">
        <v>40.659999999999997</v>
      </c>
      <c r="I8132" s="333">
        <v>40.659999999999997</v>
      </c>
      <c r="L8132" t="s">
        <v>4487</v>
      </c>
      <c r="AV8132" t="s">
        <v>6206</v>
      </c>
      <c r="BN8132" s="241" t="s">
        <v>6212</v>
      </c>
      <c r="BO8132" s="58" t="str">
        <f t="shared" si="127"/>
        <v>境内资产</v>
      </c>
      <c r="BP8132" s="58" t="str">
        <f>IF(M8132="",VLOOKUP(D8132,Sheet4!$A$1:$B$92,2,0),VLOOKUP(Q8132,Sheet4!$A$1:$B$92,2,0))</f>
        <v>活期存款</v>
      </c>
    </row>
    <row r="8133" spans="1:68">
      <c r="A8133" s="36" t="s">
        <v>5911</v>
      </c>
      <c r="B8133" s="36" t="s">
        <v>5911</v>
      </c>
      <c r="C8133" s="274" t="s">
        <v>222</v>
      </c>
      <c r="D8133" s="274" t="s">
        <v>221</v>
      </c>
      <c r="F8133" t="s">
        <v>5917</v>
      </c>
      <c r="H8133" s="333">
        <v>2403.2800000000002</v>
      </c>
      <c r="I8133" s="333">
        <v>2403.2800000000002</v>
      </c>
      <c r="L8133" t="s">
        <v>4487</v>
      </c>
      <c r="AV8133" t="s">
        <v>6207</v>
      </c>
      <c r="BN8133" s="241" t="s">
        <v>6212</v>
      </c>
      <c r="BO8133" s="58" t="str">
        <f t="shared" si="127"/>
        <v>境内资产</v>
      </c>
      <c r="BP8133" s="58" t="str">
        <f>IF(M8133="",VLOOKUP(D8133,Sheet4!$A$1:$B$92,2,0),VLOOKUP(Q8133,Sheet4!$A$1:$B$92,2,0))</f>
        <v>活期存款</v>
      </c>
    </row>
    <row r="8134" spans="1:68">
      <c r="A8134" s="36" t="s">
        <v>5912</v>
      </c>
      <c r="B8134" s="36" t="s">
        <v>5912</v>
      </c>
      <c r="C8134" s="274" t="s">
        <v>222</v>
      </c>
      <c r="D8134" s="274" t="s">
        <v>221</v>
      </c>
      <c r="F8134" t="s">
        <v>5917</v>
      </c>
      <c r="H8134" s="333">
        <v>1000</v>
      </c>
      <c r="I8134" s="333">
        <v>1000</v>
      </c>
      <c r="L8134" t="s">
        <v>4487</v>
      </c>
      <c r="AV8134" t="s">
        <v>6208</v>
      </c>
      <c r="BN8134" s="241" t="s">
        <v>6212</v>
      </c>
      <c r="BO8134" s="58" t="str">
        <f t="shared" si="127"/>
        <v>境内资产</v>
      </c>
      <c r="BP8134" s="58" t="str">
        <f>IF(M8134="",VLOOKUP(D8134,Sheet4!$A$1:$B$92,2,0),VLOOKUP(Q8134,Sheet4!$A$1:$B$92,2,0))</f>
        <v>活期存款</v>
      </c>
    </row>
    <row r="8135" spans="1:68">
      <c r="A8135" s="36" t="s">
        <v>5913</v>
      </c>
      <c r="B8135" s="36" t="s">
        <v>5913</v>
      </c>
      <c r="C8135" s="274" t="s">
        <v>222</v>
      </c>
      <c r="D8135" s="274" t="s">
        <v>221</v>
      </c>
      <c r="F8135" t="s">
        <v>5618</v>
      </c>
      <c r="H8135" s="333">
        <v>850.25</v>
      </c>
      <c r="I8135" s="333">
        <v>850.25</v>
      </c>
      <c r="L8135" t="s">
        <v>4487</v>
      </c>
      <c r="AV8135" t="s">
        <v>6209</v>
      </c>
      <c r="BN8135" s="241" t="s">
        <v>6212</v>
      </c>
      <c r="BO8135" s="58" t="str">
        <f t="shared" si="127"/>
        <v>境内资产</v>
      </c>
      <c r="BP8135" s="58" t="str">
        <f>IF(M8135="",VLOOKUP(D8135,Sheet4!$A$1:$B$92,2,0),VLOOKUP(Q8135,Sheet4!$A$1:$B$92,2,0))</f>
        <v>活期存款</v>
      </c>
    </row>
    <row r="8136" spans="1:68">
      <c r="A8136" s="36" t="s">
        <v>5914</v>
      </c>
      <c r="B8136" s="36" t="s">
        <v>5914</v>
      </c>
      <c r="C8136" s="274" t="s">
        <v>222</v>
      </c>
      <c r="D8136" s="274" t="s">
        <v>221</v>
      </c>
      <c r="F8136" t="s">
        <v>1347</v>
      </c>
      <c r="H8136" s="333">
        <v>1000</v>
      </c>
      <c r="I8136" s="333">
        <v>1000</v>
      </c>
      <c r="L8136" t="s">
        <v>4487</v>
      </c>
      <c r="AV8136" t="s">
        <v>6210</v>
      </c>
      <c r="BN8136" s="241" t="s">
        <v>6212</v>
      </c>
      <c r="BO8136" s="58" t="str">
        <f t="shared" si="127"/>
        <v>境内资产</v>
      </c>
      <c r="BP8136" s="58" t="str">
        <f>IF(M8136="",VLOOKUP(D8136,Sheet4!$A$1:$B$92,2,0),VLOOKUP(Q8136,Sheet4!$A$1:$B$92,2,0))</f>
        <v>活期存款</v>
      </c>
    </row>
    <row r="8137" spans="1:68">
      <c r="A8137" s="36" t="s">
        <v>5915</v>
      </c>
      <c r="B8137" s="36" t="s">
        <v>5915</v>
      </c>
      <c r="C8137" s="274" t="s">
        <v>222</v>
      </c>
      <c r="D8137" s="274" t="s">
        <v>221</v>
      </c>
      <c r="F8137" t="s">
        <v>1343</v>
      </c>
      <c r="H8137" s="333">
        <v>970</v>
      </c>
      <c r="I8137" s="333">
        <v>970</v>
      </c>
      <c r="L8137" t="s">
        <v>4487</v>
      </c>
      <c r="AV8137" t="s">
        <v>6211</v>
      </c>
      <c r="BN8137" s="241" t="s">
        <v>6212</v>
      </c>
      <c r="BO8137" s="58" t="str">
        <f t="shared" si="127"/>
        <v>境内资产</v>
      </c>
      <c r="BP8137" s="58" t="str">
        <f>IF(M8137="",VLOOKUP(D8137,Sheet4!$A$1:$B$92,2,0),VLOOKUP(Q8137,Sheet4!$A$1:$B$92,2,0))</f>
        <v>活期存款</v>
      </c>
    </row>
    <row r="8139" spans="1:68">
      <c r="H8139" s="333">
        <f>G7519*46.23</f>
        <v>52285738755.509995</v>
      </c>
      <c r="I8139" s="35">
        <f>H8139-H8140</f>
        <v>7125246683.0999985</v>
      </c>
    </row>
    <row r="8140" spans="1:68">
      <c r="H8140" s="333">
        <f>G7519*39.93</f>
        <v>45160492072.409996</v>
      </c>
      <c r="I8140" s="35"/>
    </row>
  </sheetData>
  <autoFilter ref="A1:BP8137" xr:uid="{00000000-0001-0000-0000-000000000000}"/>
  <phoneticPr fontId="22" type="noConversion"/>
  <conditionalFormatting sqref="H562:H646">
    <cfRule type="cellIs" dxfId="28" priority="32" operator="lessThan">
      <formula>0</formula>
    </cfRule>
  </conditionalFormatting>
  <conditionalFormatting sqref="I562:I646">
    <cfRule type="cellIs" dxfId="27" priority="31" operator="lessThan">
      <formula>0</formula>
    </cfRule>
  </conditionalFormatting>
  <conditionalFormatting sqref="H647:H649">
    <cfRule type="cellIs" dxfId="26" priority="30" operator="lessThan">
      <formula>0</formula>
    </cfRule>
  </conditionalFormatting>
  <conditionalFormatting sqref="H650">
    <cfRule type="cellIs" dxfId="25" priority="29" operator="lessThan">
      <formula>0</formula>
    </cfRule>
  </conditionalFormatting>
  <conditionalFormatting sqref="I647:I649">
    <cfRule type="cellIs" dxfId="24" priority="28" operator="lessThan">
      <formula>0</formula>
    </cfRule>
  </conditionalFormatting>
  <conditionalFormatting sqref="I650">
    <cfRule type="cellIs" dxfId="23" priority="27" operator="lessThan">
      <formula>0</formula>
    </cfRule>
  </conditionalFormatting>
  <conditionalFormatting sqref="H651:H657">
    <cfRule type="cellIs" dxfId="22" priority="26" operator="lessThan">
      <formula>0</formula>
    </cfRule>
  </conditionalFormatting>
  <conditionalFormatting sqref="I651:I657">
    <cfRule type="cellIs" dxfId="21" priority="25" operator="lessThan">
      <formula>0</formula>
    </cfRule>
  </conditionalFormatting>
  <conditionalFormatting sqref="J651:J657">
    <cfRule type="cellIs" dxfId="20" priority="24" operator="lessThan">
      <formula>0</formula>
    </cfRule>
  </conditionalFormatting>
  <conditionalFormatting sqref="H658">
    <cfRule type="cellIs" dxfId="19" priority="23" operator="lessThan">
      <formula>0</formula>
    </cfRule>
  </conditionalFormatting>
  <conditionalFormatting sqref="I658">
    <cfRule type="cellIs" dxfId="18" priority="22" operator="lessThan">
      <formula>0</formula>
    </cfRule>
  </conditionalFormatting>
  <conditionalFormatting sqref="G658">
    <cfRule type="cellIs" dxfId="17" priority="21" operator="lessThan">
      <formula>0</formula>
    </cfRule>
  </conditionalFormatting>
  <conditionalFormatting sqref="J658">
    <cfRule type="cellIs" dxfId="16" priority="20" operator="lessThan">
      <formula>0</formula>
    </cfRule>
  </conditionalFormatting>
  <conditionalFormatting sqref="A798">
    <cfRule type="expression" dxfId="15" priority="15">
      <formula>FIND("合计",$E798)=1</formula>
    </cfRule>
    <cfRule type="expression" dxfId="14" priority="16">
      <formula>MOD(ROW(),2)=0</formula>
    </cfRule>
  </conditionalFormatting>
  <conditionalFormatting sqref="A798">
    <cfRule type="expression" dxfId="13" priority="14">
      <formula>FIND("合计",$C798)=1</formula>
    </cfRule>
  </conditionalFormatting>
  <conditionalFormatting sqref="A798">
    <cfRule type="expression" dxfId="12" priority="13">
      <formula>FIND("合计",$B798)=1</formula>
    </cfRule>
  </conditionalFormatting>
  <conditionalFormatting sqref="H798">
    <cfRule type="expression" dxfId="11" priority="11">
      <formula>FIND("合计",$E798)=1</formula>
    </cfRule>
    <cfRule type="expression" dxfId="10" priority="12">
      <formula>MOD(ROW(),2)=0</formula>
    </cfRule>
  </conditionalFormatting>
  <conditionalFormatting sqref="H798">
    <cfRule type="expression" dxfId="9" priority="10">
      <formula>FIND("合计",$C798)=1</formula>
    </cfRule>
  </conditionalFormatting>
  <conditionalFormatting sqref="H798">
    <cfRule type="expression" dxfId="8" priority="9">
      <formula>FIND("合计",$B798)=1</formula>
    </cfRule>
  </conditionalFormatting>
  <conditionalFormatting sqref="I798">
    <cfRule type="expression" dxfId="7" priority="7">
      <formula>FIND("合计",$E798)=1</formula>
    </cfRule>
    <cfRule type="expression" dxfId="6" priority="8">
      <formula>MOD(ROW(),2)=0</formula>
    </cfRule>
  </conditionalFormatting>
  <conditionalFormatting sqref="I798">
    <cfRule type="expression" dxfId="5" priority="6">
      <formula>FIND("合计",$C798)=1</formula>
    </cfRule>
  </conditionalFormatting>
  <conditionalFormatting sqref="I798">
    <cfRule type="expression" dxfId="4" priority="5">
      <formula>FIND("合计",$B798)=1</formula>
    </cfRule>
  </conditionalFormatting>
  <conditionalFormatting sqref="G798">
    <cfRule type="expression" dxfId="3" priority="3">
      <formula>FIND("合计",$E798)=1</formula>
    </cfRule>
    <cfRule type="expression" dxfId="2" priority="4">
      <formula>MOD(ROW(),2)=0</formula>
    </cfRule>
  </conditionalFormatting>
  <conditionalFormatting sqref="G798">
    <cfRule type="expression" dxfId="1" priority="2">
      <formula>FIND("合计",$C798)=1</formula>
    </cfRule>
  </conditionalFormatting>
  <conditionalFormatting sqref="G798">
    <cfRule type="expression" dxfId="0" priority="1">
      <formula>FIND("合计",$B798)=1</formula>
    </cfRule>
  </conditionalFormatting>
  <hyperlinks>
    <hyperlink ref="A1" location="填写说明!b4" display="资产简称" xr:uid="{00000000-0004-0000-0000-000000000000}"/>
    <hyperlink ref="B1" location="填写说明!B5" display="资产全称" xr:uid="{00000000-0004-0000-0000-000001000000}"/>
    <hyperlink ref="C1" location="填写说明!B6" display="资产大类" xr:uid="{00000000-0004-0000-0000-000002000000}"/>
    <hyperlink ref="D1" location="填写模板!B7" display="资产类型" xr:uid="{00000000-0004-0000-0000-000003000000}"/>
    <hyperlink ref="E1" location="填写说明!B8" display="产品代码" xr:uid="{00000000-0004-0000-0000-000004000000}"/>
    <hyperlink ref="F1" location="填写说明!B9" display="交易对手" xr:uid="{00000000-0004-0000-0000-000005000000}"/>
    <hyperlink ref="G1" location="填写说明!B10" display="持有份数" xr:uid="{00000000-0004-0000-0000-000006000000}"/>
    <hyperlink ref="H1" location="填写说明!B11" display="购买成本" xr:uid="{00000000-0004-0000-0000-000007000000}"/>
    <hyperlink ref="I1" location="填写说明!B12" display="认可价值" xr:uid="{00000000-0004-0000-0000-000008000000}"/>
    <hyperlink ref="J1" location="填写说明!B13" display="应收利息" xr:uid="{00000000-0004-0000-0000-000009000000}"/>
    <hyperlink ref="K1" location="填写说明!B14" display="应收股利" xr:uid="{00000000-0004-0000-0000-00000A000000}"/>
    <hyperlink ref="Z1" location="填写说明!B29" display="是否为沪深300成分股" xr:uid="{00000000-0004-0000-0000-00000B000000}"/>
    <hyperlink ref="AA1" location="填写说明!B30" display="持股比例" xr:uid="{00000000-0004-0000-0000-00000C000000}"/>
    <hyperlink ref="AU1" location="填写说明!B42" display="所在国家（地区）" xr:uid="{00000000-0004-0000-0000-00000D000000}"/>
    <hyperlink ref="AV1" location="填写说明!B43" display="活期存款银行账户号" xr:uid="{00000000-0004-0000-0000-00000E000000}"/>
    <hyperlink ref="AW1" location="填写说明!B44" display="存款银行类型" xr:uid="{00000000-0004-0000-0000-00000F000000}"/>
    <hyperlink ref="AX1" location="填写说明!B45" display="银行资本充足率" xr:uid="{00000000-0004-0000-0000-000010000000}"/>
    <hyperlink ref="AY1" location="填写说明!B46" display="剩余年限" xr:uid="{00000000-0004-0000-0000-000011000000}"/>
    <hyperlink ref="AZ1" location="填写说明!B47" display="信用评级" xr:uid="{00000000-0004-0000-0000-000012000000}"/>
    <hyperlink ref="BA1" location="填写说明!B48" display="修正久期" xr:uid="{00000000-0004-0000-0000-000013000000}"/>
    <hyperlink ref="BB1" location="填写说明!B49" display="是否为支持碳减排项目的绿色债券" xr:uid="{00000000-0004-0000-0000-000014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C86C7-9FD1-49A6-B567-BFBAC9444962}">
  <dimension ref="A1:C94"/>
  <sheetViews>
    <sheetView topLeftCell="A16" workbookViewId="0">
      <selection activeCell="A24" sqref="A24:B24"/>
    </sheetView>
  </sheetViews>
  <sheetFormatPr defaultRowHeight="13.8"/>
  <cols>
    <col min="1" max="1" width="33.88671875" style="204" bestFit="1" customWidth="1"/>
    <col min="2" max="2" width="69.21875" style="204" bestFit="1" customWidth="1"/>
    <col min="3" max="16384" width="8.88671875" style="204"/>
  </cols>
  <sheetData>
    <row r="1" spans="1:3" ht="15.6">
      <c r="A1" s="291" t="s">
        <v>4492</v>
      </c>
      <c r="B1" s="292"/>
      <c r="C1" s="203"/>
    </row>
    <row r="2" spans="1:3" ht="13.8" customHeight="1" thickBot="1">
      <c r="A2" s="205" t="s">
        <v>4493</v>
      </c>
      <c r="B2" s="206" t="s">
        <v>4494</v>
      </c>
      <c r="C2" s="207"/>
    </row>
    <row r="3" spans="1:3">
      <c r="A3" s="208" t="s">
        <v>842</v>
      </c>
      <c r="B3" s="209" t="s">
        <v>4495</v>
      </c>
      <c r="C3" s="293" t="s">
        <v>4496</v>
      </c>
    </row>
    <row r="4" spans="1:3">
      <c r="A4" s="210" t="s">
        <v>842</v>
      </c>
      <c r="B4" s="211" t="s">
        <v>4497</v>
      </c>
      <c r="C4" s="294"/>
    </row>
    <row r="5" spans="1:3">
      <c r="A5" s="210" t="s">
        <v>842</v>
      </c>
      <c r="B5" s="211" t="s">
        <v>689</v>
      </c>
      <c r="C5" s="294"/>
    </row>
    <row r="6" spans="1:3">
      <c r="A6" s="210" t="s">
        <v>4498</v>
      </c>
      <c r="B6" s="211" t="s">
        <v>4498</v>
      </c>
      <c r="C6" s="294"/>
    </row>
    <row r="7" spans="1:3">
      <c r="A7" s="210" t="s">
        <v>4499</v>
      </c>
      <c r="B7" s="211" t="s">
        <v>4499</v>
      </c>
      <c r="C7" s="294"/>
    </row>
    <row r="8" spans="1:3">
      <c r="A8" s="210" t="s">
        <v>4500</v>
      </c>
      <c r="B8" s="211" t="s">
        <v>4500</v>
      </c>
      <c r="C8" s="294"/>
    </row>
    <row r="9" spans="1:3">
      <c r="A9" s="210" t="s">
        <v>4501</v>
      </c>
      <c r="B9" s="211" t="s">
        <v>4502</v>
      </c>
      <c r="C9" s="294"/>
    </row>
    <row r="10" spans="1:3">
      <c r="A10" s="210" t="s">
        <v>4501</v>
      </c>
      <c r="B10" s="211" t="s">
        <v>4503</v>
      </c>
      <c r="C10" s="294"/>
    </row>
    <row r="11" spans="1:3">
      <c r="A11" s="210" t="s">
        <v>4504</v>
      </c>
      <c r="B11" s="211" t="s">
        <v>4505</v>
      </c>
      <c r="C11" s="294"/>
    </row>
    <row r="12" spans="1:3">
      <c r="A12" s="210" t="s">
        <v>4504</v>
      </c>
      <c r="B12" s="211" t="s">
        <v>4506</v>
      </c>
      <c r="C12" s="294"/>
    </row>
    <row r="13" spans="1:3">
      <c r="A13" s="210" t="s">
        <v>4504</v>
      </c>
      <c r="B13" s="211" t="s">
        <v>4507</v>
      </c>
      <c r="C13" s="294"/>
    </row>
    <row r="14" spans="1:3">
      <c r="A14" s="210" t="s">
        <v>4504</v>
      </c>
      <c r="B14" s="211" t="s">
        <v>4508</v>
      </c>
      <c r="C14" s="294"/>
    </row>
    <row r="15" spans="1:3">
      <c r="A15" s="210" t="s">
        <v>4504</v>
      </c>
      <c r="B15" s="211" t="s">
        <v>4509</v>
      </c>
      <c r="C15" s="294"/>
    </row>
    <row r="16" spans="1:3">
      <c r="A16" s="210" t="s">
        <v>4510</v>
      </c>
      <c r="B16" s="211" t="s">
        <v>4511</v>
      </c>
      <c r="C16" s="294"/>
    </row>
    <row r="17" spans="1:3">
      <c r="A17" s="210" t="s">
        <v>4510</v>
      </c>
      <c r="B17" s="211" t="s">
        <v>4512</v>
      </c>
      <c r="C17" s="294"/>
    </row>
    <row r="18" spans="1:3">
      <c r="A18" s="210" t="s">
        <v>3410</v>
      </c>
      <c r="B18" s="211" t="s">
        <v>3411</v>
      </c>
      <c r="C18" s="294"/>
    </row>
    <row r="19" spans="1:3">
      <c r="A19" s="210" t="s">
        <v>3410</v>
      </c>
      <c r="B19" s="211" t="s">
        <v>4513</v>
      </c>
      <c r="C19" s="294"/>
    </row>
    <row r="20" spans="1:3">
      <c r="A20" s="210" t="s">
        <v>4514</v>
      </c>
      <c r="B20" s="211" t="s">
        <v>4515</v>
      </c>
      <c r="C20" s="294"/>
    </row>
    <row r="21" spans="1:3">
      <c r="A21" s="210" t="s">
        <v>4514</v>
      </c>
      <c r="B21" s="211" t="s">
        <v>4516</v>
      </c>
      <c r="C21" s="294"/>
    </row>
    <row r="22" spans="1:3">
      <c r="A22" s="210" t="s">
        <v>4514</v>
      </c>
      <c r="B22" s="211" t="s">
        <v>4517</v>
      </c>
      <c r="C22" s="294"/>
    </row>
    <row r="23" spans="1:3">
      <c r="A23" s="210" t="s">
        <v>4518</v>
      </c>
      <c r="B23" s="211" t="s">
        <v>4518</v>
      </c>
      <c r="C23" s="294"/>
    </row>
    <row r="24" spans="1:3">
      <c r="A24" s="210" t="s">
        <v>4519</v>
      </c>
      <c r="B24" s="211" t="s">
        <v>4520</v>
      </c>
      <c r="C24" s="294"/>
    </row>
    <row r="25" spans="1:3">
      <c r="A25" s="210" t="s">
        <v>4521</v>
      </c>
      <c r="B25" s="211" t="s">
        <v>4522</v>
      </c>
      <c r="C25" s="294"/>
    </row>
    <row r="26" spans="1:3">
      <c r="A26" s="210" t="s">
        <v>4523</v>
      </c>
      <c r="B26" s="211" t="s">
        <v>4523</v>
      </c>
      <c r="C26" s="294"/>
    </row>
    <row r="27" spans="1:3">
      <c r="A27" s="210" t="s">
        <v>4524</v>
      </c>
      <c r="B27" s="211" t="s">
        <v>813</v>
      </c>
      <c r="C27" s="294"/>
    </row>
    <row r="28" spans="1:3">
      <c r="A28" s="210" t="s">
        <v>222</v>
      </c>
      <c r="B28" s="211" t="s">
        <v>814</v>
      </c>
      <c r="C28" s="294"/>
    </row>
    <row r="29" spans="1:3">
      <c r="A29" s="210" t="s">
        <v>222</v>
      </c>
      <c r="B29" s="211" t="s">
        <v>221</v>
      </c>
      <c r="C29" s="294"/>
    </row>
    <row r="30" spans="1:3">
      <c r="A30" s="210" t="s">
        <v>222</v>
      </c>
      <c r="B30" s="211" t="s">
        <v>815</v>
      </c>
      <c r="C30" s="294"/>
    </row>
    <row r="31" spans="1:3">
      <c r="A31" s="210" t="s">
        <v>222</v>
      </c>
      <c r="B31" s="211" t="s">
        <v>816</v>
      </c>
      <c r="C31" s="294"/>
    </row>
    <row r="32" spans="1:3">
      <c r="A32" s="210" t="s">
        <v>222</v>
      </c>
      <c r="B32" s="211" t="s">
        <v>817</v>
      </c>
      <c r="C32" s="294"/>
    </row>
    <row r="33" spans="1:3">
      <c r="A33" s="210" t="s">
        <v>222</v>
      </c>
      <c r="B33" s="211" t="s">
        <v>818</v>
      </c>
      <c r="C33" s="294"/>
    </row>
    <row r="34" spans="1:3">
      <c r="A34" s="210" t="s">
        <v>222</v>
      </c>
      <c r="B34" s="211" t="s">
        <v>819</v>
      </c>
      <c r="C34" s="294"/>
    </row>
    <row r="35" spans="1:3">
      <c r="A35" s="210" t="s">
        <v>222</v>
      </c>
      <c r="B35" s="211" t="s">
        <v>224</v>
      </c>
      <c r="C35" s="294"/>
    </row>
    <row r="36" spans="1:3">
      <c r="A36" s="210" t="s">
        <v>222</v>
      </c>
      <c r="B36" s="211" t="s">
        <v>820</v>
      </c>
      <c r="C36" s="294"/>
    </row>
    <row r="37" spans="1:3">
      <c r="A37" s="210" t="s">
        <v>222</v>
      </c>
      <c r="B37" s="211" t="s">
        <v>4525</v>
      </c>
      <c r="C37" s="294"/>
    </row>
    <row r="38" spans="1:3">
      <c r="A38" s="210" t="s">
        <v>821</v>
      </c>
      <c r="B38" s="211" t="s">
        <v>4526</v>
      </c>
      <c r="C38" s="294"/>
    </row>
    <row r="39" spans="1:3">
      <c r="A39" s="210" t="s">
        <v>821</v>
      </c>
      <c r="B39" s="211" t="s">
        <v>822</v>
      </c>
      <c r="C39" s="294"/>
    </row>
    <row r="40" spans="1:3">
      <c r="A40" s="210" t="s">
        <v>821</v>
      </c>
      <c r="B40" s="211" t="s">
        <v>823</v>
      </c>
      <c r="C40" s="294"/>
    </row>
    <row r="41" spans="1:3">
      <c r="A41" s="210" t="s">
        <v>821</v>
      </c>
      <c r="B41" s="211" t="s">
        <v>824</v>
      </c>
      <c r="C41" s="294"/>
    </row>
    <row r="42" spans="1:3">
      <c r="A42" s="210" t="s">
        <v>821</v>
      </c>
      <c r="B42" s="211" t="s">
        <v>825</v>
      </c>
      <c r="C42" s="294"/>
    </row>
    <row r="43" spans="1:3">
      <c r="A43" s="210" t="s">
        <v>821</v>
      </c>
      <c r="B43" s="211" t="s">
        <v>826</v>
      </c>
      <c r="C43" s="294"/>
    </row>
    <row r="44" spans="1:3">
      <c r="A44" s="210" t="s">
        <v>827</v>
      </c>
      <c r="B44" s="211" t="s">
        <v>828</v>
      </c>
      <c r="C44" s="294"/>
    </row>
    <row r="45" spans="1:3">
      <c r="A45" s="210" t="s">
        <v>827</v>
      </c>
      <c r="B45" s="211" t="s">
        <v>829</v>
      </c>
      <c r="C45" s="294"/>
    </row>
    <row r="46" spans="1:3">
      <c r="A46" s="210" t="s">
        <v>827</v>
      </c>
      <c r="B46" s="211" t="s">
        <v>830</v>
      </c>
      <c r="C46" s="294"/>
    </row>
    <row r="47" spans="1:3">
      <c r="A47" s="210" t="s">
        <v>827</v>
      </c>
      <c r="B47" s="211" t="s">
        <v>831</v>
      </c>
      <c r="C47" s="294"/>
    </row>
    <row r="48" spans="1:3">
      <c r="A48" s="210" t="s">
        <v>827</v>
      </c>
      <c r="B48" s="211" t="s">
        <v>832</v>
      </c>
      <c r="C48" s="294"/>
    </row>
    <row r="49" spans="1:3">
      <c r="A49" s="210" t="s">
        <v>71</v>
      </c>
      <c r="B49" s="211" t="s">
        <v>4527</v>
      </c>
      <c r="C49" s="294"/>
    </row>
    <row r="50" spans="1:3">
      <c r="A50" s="210" t="s">
        <v>71</v>
      </c>
      <c r="B50" s="211" t="s">
        <v>4528</v>
      </c>
      <c r="C50" s="294"/>
    </row>
    <row r="51" spans="1:3">
      <c r="A51" s="210" t="s">
        <v>124</v>
      </c>
      <c r="B51" s="211" t="s">
        <v>125</v>
      </c>
      <c r="C51" s="294"/>
    </row>
    <row r="52" spans="1:3">
      <c r="A52" s="210" t="s">
        <v>124</v>
      </c>
      <c r="B52" s="211" t="s">
        <v>151</v>
      </c>
      <c r="C52" s="294"/>
    </row>
    <row r="53" spans="1:3">
      <c r="A53" s="210" t="s">
        <v>658</v>
      </c>
      <c r="B53" s="211" t="s">
        <v>833</v>
      </c>
      <c r="C53" s="294"/>
    </row>
    <row r="54" spans="1:3">
      <c r="A54" s="210" t="s">
        <v>658</v>
      </c>
      <c r="B54" s="211" t="s">
        <v>834</v>
      </c>
      <c r="C54" s="294"/>
    </row>
    <row r="55" spans="1:3">
      <c r="A55" s="210" t="s">
        <v>658</v>
      </c>
      <c r="B55" s="211" t="s">
        <v>835</v>
      </c>
      <c r="C55" s="294"/>
    </row>
    <row r="56" spans="1:3">
      <c r="A56" s="210" t="s">
        <v>658</v>
      </c>
      <c r="B56" s="211" t="s">
        <v>836</v>
      </c>
      <c r="C56" s="294"/>
    </row>
    <row r="57" spans="1:3">
      <c r="A57" s="210" t="s">
        <v>658</v>
      </c>
      <c r="B57" s="211" t="s">
        <v>659</v>
      </c>
      <c r="C57" s="294"/>
    </row>
    <row r="58" spans="1:3">
      <c r="A58" s="210" t="s">
        <v>4529</v>
      </c>
      <c r="B58" s="211" t="s">
        <v>4530</v>
      </c>
      <c r="C58" s="294"/>
    </row>
    <row r="59" spans="1:3">
      <c r="A59" s="210" t="s">
        <v>4529</v>
      </c>
      <c r="B59" s="211" t="s">
        <v>4531</v>
      </c>
      <c r="C59" s="294"/>
    </row>
    <row r="60" spans="1:3">
      <c r="A60" s="210" t="s">
        <v>4532</v>
      </c>
      <c r="B60" s="211" t="s">
        <v>4532</v>
      </c>
      <c r="C60" s="294"/>
    </row>
    <row r="61" spans="1:3">
      <c r="A61" s="210" t="s">
        <v>4533</v>
      </c>
      <c r="B61" s="211" t="s">
        <v>4534</v>
      </c>
      <c r="C61" s="294"/>
    </row>
    <row r="62" spans="1:3">
      <c r="A62" s="210" t="s">
        <v>4533</v>
      </c>
      <c r="B62" s="211" t="s">
        <v>4535</v>
      </c>
      <c r="C62" s="294"/>
    </row>
    <row r="63" spans="1:3">
      <c r="A63" s="210" t="s">
        <v>4533</v>
      </c>
      <c r="B63" s="211" t="s">
        <v>4536</v>
      </c>
      <c r="C63" s="294"/>
    </row>
    <row r="64" spans="1:3">
      <c r="A64" s="210" t="s">
        <v>4537</v>
      </c>
      <c r="B64" s="211" t="s">
        <v>4538</v>
      </c>
      <c r="C64" s="294"/>
    </row>
    <row r="65" spans="1:3">
      <c r="A65" s="210" t="s">
        <v>4537</v>
      </c>
      <c r="B65" s="211" t="s">
        <v>4539</v>
      </c>
      <c r="C65" s="294"/>
    </row>
    <row r="66" spans="1:3">
      <c r="A66" s="210" t="s">
        <v>4540</v>
      </c>
      <c r="B66" s="211" t="s">
        <v>4540</v>
      </c>
      <c r="C66" s="294"/>
    </row>
    <row r="67" spans="1:3">
      <c r="A67" s="210" t="s">
        <v>4541</v>
      </c>
      <c r="B67" s="211" t="s">
        <v>4542</v>
      </c>
      <c r="C67" s="294"/>
    </row>
    <row r="68" spans="1:3">
      <c r="A68" s="210" t="s">
        <v>4541</v>
      </c>
      <c r="B68" s="211" t="s">
        <v>4543</v>
      </c>
      <c r="C68" s="294"/>
    </row>
    <row r="69" spans="1:3">
      <c r="A69" s="210" t="s">
        <v>4541</v>
      </c>
      <c r="B69" s="211" t="s">
        <v>4544</v>
      </c>
      <c r="C69" s="294"/>
    </row>
    <row r="70" spans="1:3">
      <c r="A70" s="210" t="s">
        <v>4541</v>
      </c>
      <c r="B70" s="211" t="s">
        <v>4545</v>
      </c>
      <c r="C70" s="294"/>
    </row>
    <row r="71" spans="1:3">
      <c r="A71" s="210" t="s">
        <v>4541</v>
      </c>
      <c r="B71" s="211" t="s">
        <v>4535</v>
      </c>
      <c r="C71" s="294"/>
    </row>
    <row r="72" spans="1:3">
      <c r="A72" s="210" t="s">
        <v>4541</v>
      </c>
      <c r="B72" s="211" t="s">
        <v>5554</v>
      </c>
      <c r="C72" s="294"/>
    </row>
    <row r="73" spans="1:3">
      <c r="A73" s="210" t="s">
        <v>4546</v>
      </c>
      <c r="B73" s="211" t="s">
        <v>4546</v>
      </c>
      <c r="C73" s="294"/>
    </row>
    <row r="74" spans="1:3" ht="14.4" thickBot="1">
      <c r="A74" s="212" t="s">
        <v>4547</v>
      </c>
      <c r="B74" s="213" t="s">
        <v>4547</v>
      </c>
      <c r="C74" s="295"/>
    </row>
    <row r="75" spans="1:3">
      <c r="A75" s="214" t="s">
        <v>4548</v>
      </c>
      <c r="B75" s="215" t="s">
        <v>4548</v>
      </c>
      <c r="C75" s="296" t="s">
        <v>4549</v>
      </c>
    </row>
    <row r="76" spans="1:3">
      <c r="A76" s="214" t="s">
        <v>1939</v>
      </c>
      <c r="B76" s="215" t="s">
        <v>4550</v>
      </c>
      <c r="C76" s="296"/>
    </row>
    <row r="77" spans="1:3">
      <c r="A77" s="214" t="s">
        <v>1939</v>
      </c>
      <c r="B77" s="215" t="s">
        <v>4551</v>
      </c>
      <c r="C77" s="296"/>
    </row>
    <row r="78" spans="1:3">
      <c r="A78" s="214" t="s">
        <v>1939</v>
      </c>
      <c r="B78" s="215" t="s">
        <v>4552</v>
      </c>
      <c r="C78" s="296"/>
    </row>
    <row r="79" spans="1:3">
      <c r="A79" s="214" t="s">
        <v>1939</v>
      </c>
      <c r="B79" s="215" t="s">
        <v>4553</v>
      </c>
      <c r="C79" s="296"/>
    </row>
    <row r="80" spans="1:3">
      <c r="A80" s="214" t="s">
        <v>4554</v>
      </c>
      <c r="B80" s="215" t="s">
        <v>4554</v>
      </c>
      <c r="C80" s="296"/>
    </row>
    <row r="81" spans="1:3">
      <c r="A81" s="214" t="s">
        <v>4555</v>
      </c>
      <c r="B81" s="215" t="s">
        <v>4555</v>
      </c>
      <c r="C81" s="296"/>
    </row>
    <row r="82" spans="1:3">
      <c r="A82" s="214" t="s">
        <v>4556</v>
      </c>
      <c r="B82" s="215" t="s">
        <v>4556</v>
      </c>
      <c r="C82" s="296"/>
    </row>
    <row r="83" spans="1:3">
      <c r="A83" s="214" t="s">
        <v>4557</v>
      </c>
      <c r="B83" s="215" t="s">
        <v>4558</v>
      </c>
      <c r="C83" s="296"/>
    </row>
    <row r="84" spans="1:3">
      <c r="A84" s="214" t="s">
        <v>4557</v>
      </c>
      <c r="B84" s="215" t="s">
        <v>4559</v>
      </c>
      <c r="C84" s="296"/>
    </row>
    <row r="85" spans="1:3">
      <c r="A85" s="214" t="s">
        <v>4557</v>
      </c>
      <c r="B85" s="215" t="s">
        <v>4560</v>
      </c>
      <c r="C85" s="296"/>
    </row>
    <row r="86" spans="1:3">
      <c r="A86" s="214" t="s">
        <v>4557</v>
      </c>
      <c r="B86" s="215" t="s">
        <v>4561</v>
      </c>
      <c r="C86" s="296"/>
    </row>
    <row r="87" spans="1:3">
      <c r="A87" s="214" t="s">
        <v>4562</v>
      </c>
      <c r="B87" s="215" t="s">
        <v>4562</v>
      </c>
      <c r="C87" s="296"/>
    </row>
    <row r="88" spans="1:3">
      <c r="A88" s="214" t="s">
        <v>4563</v>
      </c>
      <c r="B88" s="215" t="s">
        <v>4563</v>
      </c>
      <c r="C88" s="296"/>
    </row>
    <row r="89" spans="1:3">
      <c r="A89" s="214" t="s">
        <v>4564</v>
      </c>
      <c r="B89" s="215" t="s">
        <v>4564</v>
      </c>
      <c r="C89" s="296"/>
    </row>
    <row r="90" spans="1:3">
      <c r="A90" s="214" t="s">
        <v>4565</v>
      </c>
      <c r="B90" s="215" t="s">
        <v>4565</v>
      </c>
      <c r="C90" s="296"/>
    </row>
    <row r="91" spans="1:3">
      <c r="A91" s="214" t="s">
        <v>4566</v>
      </c>
      <c r="B91" s="215" t="s">
        <v>4566</v>
      </c>
      <c r="C91" s="296"/>
    </row>
    <row r="92" spans="1:3">
      <c r="A92" s="214" t="s">
        <v>4567</v>
      </c>
      <c r="B92" s="215" t="s">
        <v>4567</v>
      </c>
      <c r="C92" s="296"/>
    </row>
    <row r="93" spans="1:3">
      <c r="A93" s="214" t="s">
        <v>4568</v>
      </c>
      <c r="B93" s="215" t="s">
        <v>4568</v>
      </c>
      <c r="C93" s="296"/>
    </row>
    <row r="94" spans="1:3" ht="14.4" thickBot="1">
      <c r="A94" s="216" t="s">
        <v>4569</v>
      </c>
      <c r="B94" s="217" t="s">
        <v>4569</v>
      </c>
      <c r="C94" s="297"/>
    </row>
  </sheetData>
  <mergeCells count="3">
    <mergeCell ref="A1:B1"/>
    <mergeCell ref="C3:C74"/>
    <mergeCell ref="C75:C94"/>
  </mergeCells>
  <phoneticPr fontId="2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AE17B-7336-48D7-9427-D02648FB7F22}">
  <dimension ref="A1:I92"/>
  <sheetViews>
    <sheetView workbookViewId="0">
      <selection activeCell="E20" sqref="E20"/>
    </sheetView>
  </sheetViews>
  <sheetFormatPr defaultRowHeight="13.8"/>
  <cols>
    <col min="1" max="1" width="73.109375" bestFit="1" customWidth="1"/>
    <col min="2" max="2" width="20.21875" customWidth="1"/>
    <col min="4" max="4" width="22.77734375" customWidth="1"/>
    <col min="5" max="5" width="18.109375" bestFit="1" customWidth="1"/>
    <col min="8" max="8" width="24.21875" customWidth="1"/>
    <col min="9" max="9" width="19.21875" bestFit="1" customWidth="1"/>
  </cols>
  <sheetData>
    <row r="1" spans="1:9">
      <c r="A1" s="209" t="s">
        <v>4495</v>
      </c>
      <c r="B1" s="351" t="s">
        <v>6230</v>
      </c>
      <c r="D1" s="351" t="s">
        <v>6230</v>
      </c>
      <c r="E1" s="35">
        <f>SUMIFS(数据!I:I,数据!BP:BP,Sheet4!D1,数据!M:M,"")+SUMIFS(Sheet5!I:I,Sheet5!J:J,Sheet4!D1)</f>
        <v>78485086206.610001</v>
      </c>
      <c r="F1" s="35"/>
      <c r="H1" s="355" t="s">
        <v>222</v>
      </c>
      <c r="I1" s="35">
        <f>SUM(I2:I4)</f>
        <v>62904361931.620026</v>
      </c>
    </row>
    <row r="2" spans="1:9">
      <c r="A2" s="211" t="s">
        <v>4497</v>
      </c>
      <c r="B2" s="351" t="s">
        <v>6230</v>
      </c>
      <c r="D2" s="351" t="s">
        <v>6231</v>
      </c>
      <c r="E2" s="35">
        <f>SUMIFS(数据!I:I,数据!BP:BP,Sheet4!D2)</f>
        <v>0</v>
      </c>
      <c r="H2" s="356" t="s">
        <v>6242</v>
      </c>
      <c r="I2">
        <f>IFERROR(VLOOKUP(H2,$D$1:$E$19,2,0),0)</f>
        <v>0</v>
      </c>
    </row>
    <row r="3" spans="1:9">
      <c r="A3" s="211" t="s">
        <v>689</v>
      </c>
      <c r="B3" s="351" t="s">
        <v>6230</v>
      </c>
      <c r="D3" s="351" t="s">
        <v>4739</v>
      </c>
      <c r="E3" s="35">
        <f>SUMIFS(数据!I:I,数据!BP:BP,Sheet4!D3)</f>
        <v>20378710691</v>
      </c>
      <c r="H3" s="356" t="s">
        <v>221</v>
      </c>
      <c r="I3">
        <f t="shared" ref="I3:I20" si="0">IFERROR(VLOOKUP(H3,$D$1:$E$19,2,0),0)</f>
        <v>62903838237.600029</v>
      </c>
    </row>
    <row r="4" spans="1:9">
      <c r="A4" s="211" t="s">
        <v>4498</v>
      </c>
      <c r="B4" s="351" t="s">
        <v>6230</v>
      </c>
      <c r="D4" s="353"/>
      <c r="E4" s="35">
        <f>SUMIFS(数据!I:I,数据!BP:BP,Sheet4!D4)</f>
        <v>1343455058.392699</v>
      </c>
      <c r="H4" s="356" t="s">
        <v>6232</v>
      </c>
      <c r="I4">
        <f t="shared" si="0"/>
        <v>523694.02</v>
      </c>
    </row>
    <row r="5" spans="1:9">
      <c r="A5" s="211" t="s">
        <v>4499</v>
      </c>
      <c r="B5" s="351" t="s">
        <v>6230</v>
      </c>
      <c r="D5" s="354" t="s">
        <v>814</v>
      </c>
      <c r="E5" s="35">
        <f>SUMIFS(数据!I:I,数据!BP:BP,Sheet4!D5)</f>
        <v>0</v>
      </c>
      <c r="H5" s="355" t="s">
        <v>6243</v>
      </c>
      <c r="I5" s="35">
        <f>SUM(I6:I20)</f>
        <v>596424206166.70959</v>
      </c>
    </row>
    <row r="6" spans="1:9">
      <c r="A6" s="211" t="s">
        <v>4500</v>
      </c>
      <c r="B6" s="351" t="s">
        <v>6230</v>
      </c>
      <c r="D6" s="354" t="s">
        <v>6244</v>
      </c>
      <c r="E6" s="35">
        <f>SUMIFS(数据!I:I,数据!BP:BP,Sheet4!D6)</f>
        <v>62903838237.600029</v>
      </c>
      <c r="H6" s="357" t="s">
        <v>5615</v>
      </c>
      <c r="I6">
        <f t="shared" si="0"/>
        <v>17849344722.400002</v>
      </c>
    </row>
    <row r="7" spans="1:9">
      <c r="A7" s="211" t="s">
        <v>4502</v>
      </c>
      <c r="B7" s="351" t="s">
        <v>6245</v>
      </c>
      <c r="D7" s="352" t="s">
        <v>6232</v>
      </c>
      <c r="E7" s="35">
        <f>SUMIFS(数据!I:I,数据!BP:BP,Sheet4!D7)</f>
        <v>523694.02</v>
      </c>
      <c r="H7" s="357" t="s">
        <v>822</v>
      </c>
      <c r="I7">
        <f t="shared" si="0"/>
        <v>5000000000</v>
      </c>
    </row>
    <row r="8" spans="1:9">
      <c r="A8" s="211" t="s">
        <v>4503</v>
      </c>
      <c r="B8" s="351" t="s">
        <v>6245</v>
      </c>
      <c r="D8" s="354" t="s">
        <v>4526</v>
      </c>
      <c r="E8" s="35">
        <f>SUMIFS(数据!I:I,数据!BP:BP,Sheet4!D8)</f>
        <v>17849344722.400002</v>
      </c>
      <c r="H8" s="357" t="s">
        <v>58</v>
      </c>
      <c r="I8">
        <f t="shared" si="0"/>
        <v>23729884640.880001</v>
      </c>
    </row>
    <row r="9" spans="1:9">
      <c r="A9" s="211" t="s">
        <v>4505</v>
      </c>
      <c r="B9" s="351" t="s">
        <v>6230</v>
      </c>
      <c r="D9" s="354" t="s">
        <v>822</v>
      </c>
      <c r="E9" s="35">
        <f>SUMIFS(数据!I:I,数据!BP:BP,Sheet4!D9)</f>
        <v>5000000000</v>
      </c>
      <c r="H9" s="357" t="s">
        <v>6233</v>
      </c>
      <c r="I9">
        <f t="shared" si="0"/>
        <v>9792547000</v>
      </c>
    </row>
    <row r="10" spans="1:9">
      <c r="A10" s="211" t="s">
        <v>4506</v>
      </c>
      <c r="B10" s="351" t="s">
        <v>6230</v>
      </c>
      <c r="D10" s="351" t="s">
        <v>6233</v>
      </c>
      <c r="E10" s="35">
        <f>SUMIFS(数据!I:I,数据!BP:BP,Sheet4!D10)</f>
        <v>9792547000</v>
      </c>
      <c r="H10" s="357" t="s">
        <v>6234</v>
      </c>
      <c r="I10">
        <f t="shared" si="0"/>
        <v>26752820007.700001</v>
      </c>
    </row>
    <row r="11" spans="1:9">
      <c r="A11" s="211" t="s">
        <v>4507</v>
      </c>
      <c r="B11" s="351" t="s">
        <v>6230</v>
      </c>
      <c r="D11" s="351" t="s">
        <v>6234</v>
      </c>
      <c r="E11" s="35">
        <f>SUMIFS(数据!I:I,数据!BP:BP,Sheet4!D11)</f>
        <v>26752820007.700001</v>
      </c>
      <c r="H11" s="357" t="s">
        <v>6235</v>
      </c>
      <c r="I11">
        <f t="shared" si="0"/>
        <v>3856185920.1300001</v>
      </c>
    </row>
    <row r="12" spans="1:9">
      <c r="A12" s="211" t="s">
        <v>4508</v>
      </c>
      <c r="B12" s="351" t="s">
        <v>6230</v>
      </c>
      <c r="D12" s="351" t="s">
        <v>6235</v>
      </c>
      <c r="E12" s="35">
        <f>SUMIFS(数据!I:I,数据!BP:BP,Sheet4!D12)</f>
        <v>3856185920.1300001</v>
      </c>
      <c r="H12" s="357" t="s">
        <v>6230</v>
      </c>
      <c r="I12">
        <f t="shared" si="0"/>
        <v>78485086206.610001</v>
      </c>
    </row>
    <row r="13" spans="1:9">
      <c r="A13" s="211" t="s">
        <v>4509</v>
      </c>
      <c r="B13" s="351" t="s">
        <v>6230</v>
      </c>
      <c r="D13" s="351" t="s">
        <v>6236</v>
      </c>
      <c r="E13" s="35">
        <f>SUMIFS(Sheet5!I:I,Sheet5!J:J,Sheet4!D13)</f>
        <v>50000000</v>
      </c>
      <c r="H13" s="357" t="s">
        <v>6237</v>
      </c>
      <c r="I13">
        <f t="shared" si="0"/>
        <v>0</v>
      </c>
    </row>
    <row r="14" spans="1:9">
      <c r="A14" s="211" t="s">
        <v>4511</v>
      </c>
      <c r="B14" s="351" t="s">
        <v>6230</v>
      </c>
      <c r="D14" s="351" t="s">
        <v>6237</v>
      </c>
      <c r="E14" s="35">
        <f>SUMIFS(数据!I:I,数据!BP:BP,Sheet4!D14)</f>
        <v>0</v>
      </c>
      <c r="H14" s="357" t="s">
        <v>6238</v>
      </c>
      <c r="I14">
        <f t="shared" si="0"/>
        <v>407629626977.98962</v>
      </c>
    </row>
    <row r="15" spans="1:9">
      <c r="A15" s="211" t="s">
        <v>4512</v>
      </c>
      <c r="B15" s="351" t="s">
        <v>6230</v>
      </c>
      <c r="D15" s="351" t="s">
        <v>58</v>
      </c>
      <c r="E15" s="35">
        <f>SUMIFS(数据!I:I,数据!BP:BP,Sheet4!D15)</f>
        <v>23729884640.880001</v>
      </c>
      <c r="H15" s="357" t="s">
        <v>6240</v>
      </c>
      <c r="I15">
        <f t="shared" si="0"/>
        <v>0</v>
      </c>
    </row>
    <row r="16" spans="1:9">
      <c r="A16" s="211" t="s">
        <v>3411</v>
      </c>
      <c r="B16" s="351" t="s">
        <v>6231</v>
      </c>
      <c r="D16" s="351" t="s">
        <v>6239</v>
      </c>
      <c r="E16" s="35">
        <f>SUMIFS(Sheet5!I:I,Sheet5!J:J,Sheet4!D16)</f>
        <v>2900000000</v>
      </c>
      <c r="H16" s="357" t="s">
        <v>6239</v>
      </c>
      <c r="I16">
        <f t="shared" si="0"/>
        <v>2900000000</v>
      </c>
    </row>
    <row r="17" spans="1:9">
      <c r="A17" s="211" t="s">
        <v>4513</v>
      </c>
      <c r="B17" s="351" t="s">
        <v>6231</v>
      </c>
      <c r="D17" s="351" t="s">
        <v>6238</v>
      </c>
      <c r="E17" s="35">
        <f>SUMIFS(Sheet5!I:I,Sheet5!J:J,Sheet4!D17)</f>
        <v>407629626977.98962</v>
      </c>
      <c r="H17" s="357" t="s">
        <v>6241</v>
      </c>
      <c r="I17">
        <f t="shared" si="0"/>
        <v>0</v>
      </c>
    </row>
    <row r="18" spans="1:9">
      <c r="A18" s="211" t="s">
        <v>4515</v>
      </c>
      <c r="B18" s="351" t="s">
        <v>4739</v>
      </c>
      <c r="D18" s="351" t="s">
        <v>6240</v>
      </c>
      <c r="E18" s="35">
        <f>SUMIFS(Sheet5!I:I,Sheet5!J:J,Sheet4!D18)</f>
        <v>0</v>
      </c>
      <c r="H18" s="357" t="s">
        <v>4739</v>
      </c>
      <c r="I18">
        <f t="shared" si="0"/>
        <v>20378710691</v>
      </c>
    </row>
    <row r="19" spans="1:9">
      <c r="A19" s="211" t="s">
        <v>4516</v>
      </c>
      <c r="B19" s="351" t="s">
        <v>4739</v>
      </c>
      <c r="D19" s="351" t="s">
        <v>6241</v>
      </c>
      <c r="E19" s="35">
        <f>SUMIFS(Sheet5!I:I,Sheet5!J:J,Sheet4!D19)</f>
        <v>0</v>
      </c>
      <c r="H19" s="357" t="s">
        <v>6231</v>
      </c>
      <c r="I19">
        <f t="shared" si="0"/>
        <v>0</v>
      </c>
    </row>
    <row r="20" spans="1:9">
      <c r="A20" s="211" t="s">
        <v>4517</v>
      </c>
      <c r="B20" s="351" t="s">
        <v>4739</v>
      </c>
      <c r="D20" s="351" t="s">
        <v>6245</v>
      </c>
      <c r="E20" s="35">
        <f>SUMIFS(数据!I:I,数据!BP:BP,Sheet4!D20)</f>
        <v>13241726707.85</v>
      </c>
      <c r="H20" s="357" t="s">
        <v>6236</v>
      </c>
      <c r="I20">
        <f t="shared" si="0"/>
        <v>50000000</v>
      </c>
    </row>
    <row r="21" spans="1:9">
      <c r="A21" s="211" t="s">
        <v>4518</v>
      </c>
    </row>
    <row r="22" spans="1:9">
      <c r="A22" s="211" t="s">
        <v>4520</v>
      </c>
      <c r="B22" s="351" t="s">
        <v>6245</v>
      </c>
    </row>
    <row r="23" spans="1:9">
      <c r="A23" s="211" t="s">
        <v>4522</v>
      </c>
      <c r="B23" s="351" t="s">
        <v>6245</v>
      </c>
    </row>
    <row r="24" spans="1:9">
      <c r="A24" s="211" t="s">
        <v>4523</v>
      </c>
      <c r="B24" s="351" t="s">
        <v>6230</v>
      </c>
    </row>
    <row r="25" spans="1:9">
      <c r="A25" s="211" t="s">
        <v>813</v>
      </c>
      <c r="B25" s="351" t="s">
        <v>4739</v>
      </c>
    </row>
    <row r="26" spans="1:9">
      <c r="A26" s="211" t="s">
        <v>814</v>
      </c>
      <c r="B26" s="211" t="s">
        <v>814</v>
      </c>
    </row>
    <row r="27" spans="1:9">
      <c r="A27" s="211" t="s">
        <v>221</v>
      </c>
      <c r="B27" s="211" t="s">
        <v>221</v>
      </c>
    </row>
    <row r="28" spans="1:9">
      <c r="A28" s="211" t="s">
        <v>815</v>
      </c>
      <c r="B28" s="352" t="s">
        <v>6232</v>
      </c>
    </row>
    <row r="29" spans="1:9">
      <c r="A29" s="211" t="s">
        <v>816</v>
      </c>
      <c r="B29" s="352" t="s">
        <v>6232</v>
      </c>
    </row>
    <row r="30" spans="1:9">
      <c r="A30" s="211" t="s">
        <v>817</v>
      </c>
      <c r="B30" s="352" t="s">
        <v>6232</v>
      </c>
    </row>
    <row r="31" spans="1:9">
      <c r="A31" s="211" t="s">
        <v>818</v>
      </c>
      <c r="B31" s="352" t="s">
        <v>6232</v>
      </c>
    </row>
    <row r="32" spans="1:9">
      <c r="A32" s="211" t="s">
        <v>819</v>
      </c>
      <c r="B32" s="352" t="s">
        <v>6232</v>
      </c>
    </row>
    <row r="33" spans="1:2">
      <c r="A33" s="211" t="s">
        <v>224</v>
      </c>
      <c r="B33" s="352" t="s">
        <v>6232</v>
      </c>
    </row>
    <row r="34" spans="1:2">
      <c r="A34" s="211" t="s">
        <v>820</v>
      </c>
      <c r="B34" s="352" t="s">
        <v>6232</v>
      </c>
    </row>
    <row r="35" spans="1:2">
      <c r="A35" s="211" t="s">
        <v>4525</v>
      </c>
      <c r="B35" s="352" t="s">
        <v>6232</v>
      </c>
    </row>
    <row r="36" spans="1:2">
      <c r="A36" s="211" t="s">
        <v>4526</v>
      </c>
      <c r="B36" s="211" t="s">
        <v>4526</v>
      </c>
    </row>
    <row r="37" spans="1:2">
      <c r="A37" s="211" t="s">
        <v>822</v>
      </c>
      <c r="B37" s="211" t="s">
        <v>822</v>
      </c>
    </row>
    <row r="38" spans="1:2">
      <c r="A38" s="211" t="s">
        <v>823</v>
      </c>
      <c r="B38" s="211" t="s">
        <v>4526</v>
      </c>
    </row>
    <row r="39" spans="1:2">
      <c r="A39" s="211" t="s">
        <v>824</v>
      </c>
      <c r="B39" s="211" t="s">
        <v>4526</v>
      </c>
    </row>
    <row r="40" spans="1:2">
      <c r="A40" s="211" t="s">
        <v>825</v>
      </c>
      <c r="B40" s="211" t="s">
        <v>4526</v>
      </c>
    </row>
    <row r="41" spans="1:2">
      <c r="A41" s="211" t="s">
        <v>826</v>
      </c>
      <c r="B41" s="211" t="s">
        <v>4526</v>
      </c>
    </row>
    <row r="42" spans="1:2">
      <c r="A42" s="211" t="s">
        <v>828</v>
      </c>
      <c r="B42" s="351" t="s">
        <v>6233</v>
      </c>
    </row>
    <row r="43" spans="1:2">
      <c r="A43" s="211" t="s">
        <v>829</v>
      </c>
      <c r="B43" s="351" t="s">
        <v>6233</v>
      </c>
    </row>
    <row r="44" spans="1:2">
      <c r="A44" s="211" t="s">
        <v>830</v>
      </c>
      <c r="B44" s="351" t="s">
        <v>6233</v>
      </c>
    </row>
    <row r="45" spans="1:2">
      <c r="A45" s="211" t="s">
        <v>831</v>
      </c>
      <c r="B45" s="351" t="s">
        <v>6233</v>
      </c>
    </row>
    <row r="46" spans="1:2">
      <c r="A46" s="211" t="s">
        <v>832</v>
      </c>
      <c r="B46" s="351" t="s">
        <v>6233</v>
      </c>
    </row>
    <row r="47" spans="1:2">
      <c r="A47" s="211" t="s">
        <v>4527</v>
      </c>
      <c r="B47" s="351" t="s">
        <v>6234</v>
      </c>
    </row>
    <row r="48" spans="1:2">
      <c r="A48" s="211" t="s">
        <v>4528</v>
      </c>
      <c r="B48" s="351" t="s">
        <v>6235</v>
      </c>
    </row>
    <row r="49" spans="1:2">
      <c r="A49" s="211" t="s">
        <v>125</v>
      </c>
      <c r="B49" s="351" t="s">
        <v>6234</v>
      </c>
    </row>
    <row r="50" spans="1:2">
      <c r="A50" s="211" t="s">
        <v>151</v>
      </c>
      <c r="B50" s="351" t="s">
        <v>6234</v>
      </c>
    </row>
    <row r="51" spans="1:2">
      <c r="A51" s="211" t="s">
        <v>833</v>
      </c>
      <c r="B51" s="351" t="s">
        <v>6233</v>
      </c>
    </row>
    <row r="52" spans="1:2">
      <c r="A52" s="211" t="s">
        <v>834</v>
      </c>
      <c r="B52" s="351" t="s">
        <v>6233</v>
      </c>
    </row>
    <row r="53" spans="1:2">
      <c r="A53" s="211" t="s">
        <v>835</v>
      </c>
      <c r="B53" s="351" t="s">
        <v>6237</v>
      </c>
    </row>
    <row r="54" spans="1:2">
      <c r="A54" s="211" t="s">
        <v>836</v>
      </c>
      <c r="B54" s="351" t="s">
        <v>6237</v>
      </c>
    </row>
    <row r="55" spans="1:2">
      <c r="A55" s="211" t="s">
        <v>659</v>
      </c>
      <c r="B55" s="351" t="s">
        <v>6237</v>
      </c>
    </row>
    <row r="56" spans="1:2">
      <c r="A56" s="211" t="s">
        <v>4530</v>
      </c>
      <c r="B56" s="351" t="s">
        <v>58</v>
      </c>
    </row>
    <row r="57" spans="1:2">
      <c r="A57" s="211" t="s">
        <v>4531</v>
      </c>
      <c r="B57" s="351" t="s">
        <v>58</v>
      </c>
    </row>
    <row r="58" spans="1:2">
      <c r="A58" s="211" t="s">
        <v>4532</v>
      </c>
      <c r="B58" s="351" t="s">
        <v>58</v>
      </c>
    </row>
    <row r="59" spans="1:2">
      <c r="A59" s="211" t="s">
        <v>4534</v>
      </c>
    </row>
    <row r="60" spans="1:2">
      <c r="A60" s="211" t="s">
        <v>4535</v>
      </c>
    </row>
    <row r="61" spans="1:2">
      <c r="A61" s="211" t="s">
        <v>4536</v>
      </c>
    </row>
    <row r="62" spans="1:2">
      <c r="A62" s="211" t="s">
        <v>4538</v>
      </c>
    </row>
    <row r="63" spans="1:2">
      <c r="A63" s="211" t="s">
        <v>4539</v>
      </c>
    </row>
    <row r="64" spans="1:2">
      <c r="A64" s="211" t="s">
        <v>4540</v>
      </c>
    </row>
    <row r="65" spans="1:2">
      <c r="A65" s="211" t="s">
        <v>4542</v>
      </c>
    </row>
    <row r="66" spans="1:2">
      <c r="A66" s="211" t="s">
        <v>4543</v>
      </c>
    </row>
    <row r="67" spans="1:2">
      <c r="A67" s="211" t="s">
        <v>4544</v>
      </c>
    </row>
    <row r="68" spans="1:2">
      <c r="A68" s="211" t="s">
        <v>4545</v>
      </c>
    </row>
    <row r="69" spans="1:2">
      <c r="A69" s="211" t="s">
        <v>4535</v>
      </c>
    </row>
    <row r="70" spans="1:2">
      <c r="A70" s="211" t="s">
        <v>5554</v>
      </c>
    </row>
    <row r="71" spans="1:2">
      <c r="A71" s="211" t="s">
        <v>4546</v>
      </c>
    </row>
    <row r="72" spans="1:2" ht="14.4" thickBot="1">
      <c r="A72" s="213" t="s">
        <v>4547</v>
      </c>
    </row>
    <row r="73" spans="1:2">
      <c r="A73" s="215" t="s">
        <v>4548</v>
      </c>
      <c r="B73" s="351" t="s">
        <v>6239</v>
      </c>
    </row>
    <row r="74" spans="1:2">
      <c r="A74" s="215" t="s">
        <v>4550</v>
      </c>
      <c r="B74" s="351" t="s">
        <v>6238</v>
      </c>
    </row>
    <row r="75" spans="1:2">
      <c r="A75" s="215" t="s">
        <v>4551</v>
      </c>
      <c r="B75" s="351" t="s">
        <v>6238</v>
      </c>
    </row>
    <row r="76" spans="1:2">
      <c r="A76" s="215" t="s">
        <v>4552</v>
      </c>
      <c r="B76" s="351" t="s">
        <v>6238</v>
      </c>
    </row>
    <row r="77" spans="1:2">
      <c r="A77" s="215" t="s">
        <v>4553</v>
      </c>
      <c r="B77" s="351" t="s">
        <v>6238</v>
      </c>
    </row>
    <row r="78" spans="1:2">
      <c r="A78" s="215" t="s">
        <v>4554</v>
      </c>
      <c r="B78" s="351" t="s">
        <v>6230</v>
      </c>
    </row>
    <row r="79" spans="1:2">
      <c r="A79" s="215" t="s">
        <v>4555</v>
      </c>
      <c r="B79" s="351" t="s">
        <v>6230</v>
      </c>
    </row>
    <row r="80" spans="1:2">
      <c r="A80" s="215" t="s">
        <v>4556</v>
      </c>
      <c r="B80" s="351" t="s">
        <v>6230</v>
      </c>
    </row>
    <row r="81" spans="1:2">
      <c r="A81" s="215" t="s">
        <v>4558</v>
      </c>
      <c r="B81" s="351" t="s">
        <v>6240</v>
      </c>
    </row>
    <row r="82" spans="1:2">
      <c r="A82" s="215" t="s">
        <v>4559</v>
      </c>
      <c r="B82" s="351" t="s">
        <v>6240</v>
      </c>
    </row>
    <row r="83" spans="1:2">
      <c r="A83" s="215" t="s">
        <v>4560</v>
      </c>
      <c r="B83" s="351" t="s">
        <v>6240</v>
      </c>
    </row>
    <row r="84" spans="1:2">
      <c r="A84" s="215" t="s">
        <v>4561</v>
      </c>
      <c r="B84" s="351" t="s">
        <v>6240</v>
      </c>
    </row>
    <row r="85" spans="1:2">
      <c r="A85" s="215" t="s">
        <v>4562</v>
      </c>
      <c r="B85" s="351" t="s">
        <v>6236</v>
      </c>
    </row>
    <row r="86" spans="1:2">
      <c r="A86" s="215" t="s">
        <v>4563</v>
      </c>
      <c r="B86" s="351" t="s">
        <v>6236</v>
      </c>
    </row>
    <row r="87" spans="1:2">
      <c r="A87" s="215" t="s">
        <v>4564</v>
      </c>
      <c r="B87" s="351" t="s">
        <v>6241</v>
      </c>
    </row>
    <row r="88" spans="1:2">
      <c r="A88" s="215" t="s">
        <v>4565</v>
      </c>
      <c r="B88" s="351" t="s">
        <v>6236</v>
      </c>
    </row>
    <row r="89" spans="1:2">
      <c r="A89" s="215" t="s">
        <v>4566</v>
      </c>
      <c r="B89" s="351" t="s">
        <v>6230</v>
      </c>
    </row>
    <row r="90" spans="1:2">
      <c r="A90" s="215" t="s">
        <v>4567</v>
      </c>
      <c r="B90" s="351" t="s">
        <v>6239</v>
      </c>
    </row>
    <row r="91" spans="1:2">
      <c r="A91" s="215" t="s">
        <v>4568</v>
      </c>
      <c r="B91" s="351" t="s">
        <v>6236</v>
      </c>
    </row>
    <row r="92" spans="1:2" ht="14.4" thickBot="1">
      <c r="A92" s="217" t="s">
        <v>4569</v>
      </c>
      <c r="B92" s="351" t="s">
        <v>6236</v>
      </c>
    </row>
  </sheetData>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343A5-4796-4F0B-B9E9-1552768CEDBF}">
  <dimension ref="A1:J8138"/>
  <sheetViews>
    <sheetView tabSelected="1" topLeftCell="C1" workbookViewId="0">
      <selection activeCell="A2" sqref="A2:A4"/>
    </sheetView>
  </sheetViews>
  <sheetFormatPr defaultRowHeight="13.8"/>
  <cols>
    <col min="1" max="1" width="12.88671875" customWidth="1"/>
    <col min="2" max="2" width="18.21875" customWidth="1"/>
    <col min="3" max="3" width="40.21875" customWidth="1"/>
    <col min="4" max="4" width="17.21875" style="36" customWidth="1"/>
    <col min="5" max="5" width="29.21875" customWidth="1"/>
    <col min="6" max="6" width="33.33203125" customWidth="1"/>
    <col min="7" max="7" width="27.21875" style="36" customWidth="1"/>
    <col min="8" max="9" width="17.77734375" style="179" customWidth="1"/>
  </cols>
  <sheetData>
    <row r="1" spans="1:10">
      <c r="A1" s="128" t="s">
        <v>4491</v>
      </c>
      <c r="B1" s="39" t="s">
        <v>11</v>
      </c>
      <c r="C1" s="39" t="s">
        <v>12</v>
      </c>
      <c r="D1" s="133" t="s">
        <v>13</v>
      </c>
      <c r="E1" s="39" t="s">
        <v>14</v>
      </c>
      <c r="F1" s="39" t="s">
        <v>15</v>
      </c>
      <c r="G1" s="133" t="s">
        <v>17</v>
      </c>
      <c r="H1" s="178" t="s">
        <v>18</v>
      </c>
      <c r="I1" s="178" t="s">
        <v>19</v>
      </c>
      <c r="J1" t="s">
        <v>6228</v>
      </c>
    </row>
    <row r="2" spans="1:10">
      <c r="A2" s="63">
        <v>405766743.51687336</v>
      </c>
      <c r="B2" s="63" t="s">
        <v>61</v>
      </c>
      <c r="C2" s="64" t="s">
        <v>62</v>
      </c>
      <c r="D2" s="64" t="s">
        <v>63</v>
      </c>
      <c r="E2" s="63" t="s">
        <v>64</v>
      </c>
      <c r="F2" s="63" t="s">
        <v>65</v>
      </c>
      <c r="G2" s="64" t="s">
        <v>66</v>
      </c>
      <c r="H2" s="62">
        <v>6910659903.0100002</v>
      </c>
      <c r="I2" s="62">
        <v>7339320550.9399996</v>
      </c>
      <c r="J2" t="s">
        <v>6238</v>
      </c>
    </row>
    <row r="3" spans="1:10">
      <c r="A3" s="63"/>
      <c r="B3" s="63" t="s">
        <v>228</v>
      </c>
      <c r="C3" s="54" t="s">
        <v>229</v>
      </c>
      <c r="D3" s="64" t="s">
        <v>230</v>
      </c>
      <c r="E3" s="63" t="s">
        <v>64</v>
      </c>
      <c r="F3" s="63" t="s">
        <v>65</v>
      </c>
      <c r="G3" s="64" t="s">
        <v>231</v>
      </c>
      <c r="H3" s="62">
        <v>1962283977.3800001</v>
      </c>
      <c r="I3" s="62">
        <v>2096133228.3099999</v>
      </c>
      <c r="J3" t="s">
        <v>6238</v>
      </c>
    </row>
    <row r="4" spans="1:10">
      <c r="A4" s="63">
        <v>110470431.54726611</v>
      </c>
      <c r="B4" s="63" t="s">
        <v>248</v>
      </c>
      <c r="C4" s="54" t="s">
        <v>249</v>
      </c>
      <c r="D4" s="64" t="s">
        <v>250</v>
      </c>
      <c r="E4" s="63" t="s">
        <v>64</v>
      </c>
      <c r="F4" s="63" t="s">
        <v>65</v>
      </c>
      <c r="G4" s="64" t="s">
        <v>251</v>
      </c>
      <c r="H4" s="62">
        <v>19774559211.650002</v>
      </c>
      <c r="I4" s="62">
        <v>20759218389.43</v>
      </c>
      <c r="J4" t="s">
        <v>6238</v>
      </c>
    </row>
    <row r="5" spans="1:10">
      <c r="A5" s="42" t="s">
        <v>4489</v>
      </c>
      <c r="B5" s="54" t="s">
        <v>667</v>
      </c>
      <c r="C5" s="54" t="s">
        <v>668</v>
      </c>
      <c r="D5" s="137" t="s">
        <v>669</v>
      </c>
      <c r="E5" s="43" t="s">
        <v>64</v>
      </c>
      <c r="F5" s="43" t="s">
        <v>5356</v>
      </c>
      <c r="G5" s="137" t="s">
        <v>251</v>
      </c>
      <c r="H5" s="62">
        <v>6550420660.9200001</v>
      </c>
      <c r="I5" s="62">
        <v>5551042829.7299995</v>
      </c>
      <c r="J5" t="s">
        <v>6238</v>
      </c>
    </row>
    <row r="6" spans="1:10">
      <c r="A6" s="42" t="s">
        <v>4485</v>
      </c>
      <c r="B6" s="42" t="s">
        <v>5360</v>
      </c>
      <c r="C6" s="42" t="s">
        <v>845</v>
      </c>
      <c r="D6" s="137"/>
      <c r="E6" s="42" t="s">
        <v>843</v>
      </c>
      <c r="F6" s="42" t="s">
        <v>843</v>
      </c>
      <c r="G6" s="138" t="s">
        <v>5360</v>
      </c>
      <c r="H6" s="62">
        <v>4418122331.8099995</v>
      </c>
      <c r="I6" s="62">
        <v>4418122331.8099995</v>
      </c>
      <c r="J6" t="s">
        <v>6230</v>
      </c>
    </row>
    <row r="7" spans="1:10">
      <c r="A7" s="42" t="s">
        <v>4487</v>
      </c>
      <c r="B7" s="50" t="s">
        <v>5362</v>
      </c>
      <c r="C7" s="154" t="s">
        <v>853</v>
      </c>
      <c r="D7" s="137"/>
      <c r="E7" s="42" t="s">
        <v>843</v>
      </c>
      <c r="F7" s="42" t="s">
        <v>843</v>
      </c>
      <c r="G7" s="137" t="s">
        <v>4252</v>
      </c>
      <c r="H7" s="62">
        <v>4008955821.9200001</v>
      </c>
      <c r="I7" s="62">
        <v>4008955821.9200001</v>
      </c>
      <c r="J7" t="s">
        <v>6230</v>
      </c>
    </row>
    <row r="8" spans="1:10">
      <c r="A8" s="42" t="s">
        <v>4487</v>
      </c>
      <c r="B8" s="42" t="s">
        <v>858</v>
      </c>
      <c r="C8" s="42" t="s">
        <v>859</v>
      </c>
      <c r="D8" s="137"/>
      <c r="E8" s="42" t="s">
        <v>843</v>
      </c>
      <c r="F8" s="42" t="s">
        <v>843</v>
      </c>
      <c r="G8" s="137" t="s">
        <v>859</v>
      </c>
      <c r="H8" s="62">
        <v>476400000</v>
      </c>
      <c r="I8" s="62">
        <v>476400000</v>
      </c>
      <c r="J8" t="s">
        <v>6230</v>
      </c>
    </row>
    <row r="9" spans="1:10">
      <c r="A9" s="42" t="s">
        <v>4487</v>
      </c>
      <c r="B9" s="42" t="s">
        <v>860</v>
      </c>
      <c r="C9" s="42" t="s">
        <v>861</v>
      </c>
      <c r="D9" s="137"/>
      <c r="E9" s="42" t="s">
        <v>843</v>
      </c>
      <c r="F9" s="42" t="s">
        <v>843</v>
      </c>
      <c r="G9" s="137" t="s">
        <v>861</v>
      </c>
      <c r="H9" s="62">
        <v>1000000000</v>
      </c>
      <c r="I9" s="62">
        <v>1000000000</v>
      </c>
      <c r="J9" t="s">
        <v>6230</v>
      </c>
    </row>
    <row r="10" spans="1:10">
      <c r="A10" s="42" t="s">
        <v>4487</v>
      </c>
      <c r="B10" s="42" t="s">
        <v>862</v>
      </c>
      <c r="C10" s="42" t="s">
        <v>851</v>
      </c>
      <c r="D10" s="137"/>
      <c r="E10" s="42" t="s">
        <v>843</v>
      </c>
      <c r="F10" s="42" t="s">
        <v>843</v>
      </c>
      <c r="G10" s="137" t="s">
        <v>851</v>
      </c>
      <c r="H10" s="62">
        <v>1500000000</v>
      </c>
      <c r="I10" s="62">
        <v>1500000000</v>
      </c>
      <c r="J10" t="s">
        <v>6230</v>
      </c>
    </row>
    <row r="11" spans="1:10">
      <c r="A11" s="42" t="s">
        <v>4487</v>
      </c>
      <c r="B11" s="42" t="s">
        <v>863</v>
      </c>
      <c r="C11" s="42" t="s">
        <v>864</v>
      </c>
      <c r="D11" s="137"/>
      <c r="E11" s="42" t="s">
        <v>843</v>
      </c>
      <c r="F11" s="42" t="s">
        <v>843</v>
      </c>
      <c r="G11" s="137" t="s">
        <v>864</v>
      </c>
      <c r="H11" s="62">
        <v>2000000000</v>
      </c>
      <c r="I11" s="62">
        <v>2000000000</v>
      </c>
      <c r="J11" t="s">
        <v>6230</v>
      </c>
    </row>
    <row r="12" spans="1:10" ht="27.6">
      <c r="A12" s="84" t="s">
        <v>4489</v>
      </c>
      <c r="B12" s="84" t="s">
        <v>865</v>
      </c>
      <c r="C12" s="84" t="s">
        <v>866</v>
      </c>
      <c r="D12" s="152"/>
      <c r="E12" s="84" t="s">
        <v>873</v>
      </c>
      <c r="F12" s="84" t="s">
        <v>873</v>
      </c>
      <c r="G12" s="152" t="s">
        <v>874</v>
      </c>
      <c r="H12" s="62">
        <v>50000000</v>
      </c>
      <c r="I12" s="62">
        <v>50000000</v>
      </c>
      <c r="J12" t="s">
        <v>6236</v>
      </c>
    </row>
    <row r="13" spans="1:10">
      <c r="A13" s="84" t="s">
        <v>4489</v>
      </c>
      <c r="B13" s="84" t="s">
        <v>870</v>
      </c>
      <c r="C13" s="84" t="s">
        <v>871</v>
      </c>
      <c r="D13" s="152"/>
      <c r="E13" s="84" t="s">
        <v>875</v>
      </c>
      <c r="F13" s="84" t="s">
        <v>875</v>
      </c>
      <c r="G13" s="152" t="s">
        <v>876</v>
      </c>
      <c r="H13" s="62">
        <v>2900000000</v>
      </c>
      <c r="I13" s="62">
        <v>2900000000</v>
      </c>
      <c r="J13" t="s">
        <v>6239</v>
      </c>
    </row>
    <row r="14" spans="1:10">
      <c r="A14" s="42" t="s">
        <v>4487</v>
      </c>
      <c r="B14" s="42" t="s">
        <v>883</v>
      </c>
      <c r="C14" s="42" t="s">
        <v>884</v>
      </c>
      <c r="D14" s="137" t="s">
        <v>885</v>
      </c>
      <c r="E14" s="42" t="s">
        <v>64</v>
      </c>
      <c r="F14" s="42" t="s">
        <v>65</v>
      </c>
      <c r="G14" s="137" t="s">
        <v>231</v>
      </c>
      <c r="H14" s="62">
        <v>400000</v>
      </c>
      <c r="I14" s="62">
        <v>401240</v>
      </c>
      <c r="J14" t="s">
        <v>6238</v>
      </c>
    </row>
    <row r="15" spans="1:10">
      <c r="A15" s="42" t="s">
        <v>4487</v>
      </c>
      <c r="B15" s="42" t="s">
        <v>888</v>
      </c>
      <c r="C15" s="42" t="s">
        <v>889</v>
      </c>
      <c r="D15" s="137"/>
      <c r="E15" s="42" t="s">
        <v>64</v>
      </c>
      <c r="F15" s="42" t="s">
        <v>65</v>
      </c>
      <c r="G15" s="137" t="s">
        <v>890</v>
      </c>
      <c r="H15" s="62">
        <v>50000</v>
      </c>
      <c r="I15" s="62">
        <v>49810</v>
      </c>
      <c r="J15" t="s">
        <v>6238</v>
      </c>
    </row>
    <row r="16" spans="1:10">
      <c r="A16" s="42" t="s">
        <v>4489</v>
      </c>
      <c r="B16" s="42" t="s">
        <v>891</v>
      </c>
      <c r="C16" s="42" t="s">
        <v>892</v>
      </c>
      <c r="D16" s="137"/>
      <c r="E16" s="42" t="s">
        <v>64</v>
      </c>
      <c r="F16" s="42" t="s">
        <v>65</v>
      </c>
      <c r="G16" s="137" t="s">
        <v>66</v>
      </c>
      <c r="H16" s="62">
        <v>14500</v>
      </c>
      <c r="I16" s="62">
        <v>-7392.1</v>
      </c>
      <c r="J16" t="s">
        <v>6238</v>
      </c>
    </row>
    <row r="17" spans="1:10">
      <c r="A17" s="42" t="s">
        <v>4487</v>
      </c>
      <c r="B17" s="98" t="s">
        <v>5367</v>
      </c>
      <c r="C17" s="98" t="s">
        <v>5368</v>
      </c>
      <c r="D17" s="145" t="s">
        <v>885</v>
      </c>
      <c r="E17" s="42" t="s">
        <v>64</v>
      </c>
      <c r="F17" s="42" t="s">
        <v>65</v>
      </c>
      <c r="G17" s="145" t="s">
        <v>3587</v>
      </c>
      <c r="H17" s="62">
        <v>50000</v>
      </c>
      <c r="I17" s="62">
        <v>37820</v>
      </c>
      <c r="J17" t="s">
        <v>6238</v>
      </c>
    </row>
    <row r="18" spans="1:10">
      <c r="A18" s="42" t="s">
        <v>4487</v>
      </c>
      <c r="B18" s="98" t="s">
        <v>5369</v>
      </c>
      <c r="C18" s="98" t="s">
        <v>5370</v>
      </c>
      <c r="D18" s="137"/>
      <c r="E18" s="42" t="s">
        <v>64</v>
      </c>
      <c r="F18" s="42" t="s">
        <v>65</v>
      </c>
      <c r="G18" s="145" t="s">
        <v>251</v>
      </c>
      <c r="H18" s="62">
        <v>4500</v>
      </c>
      <c r="I18" s="62">
        <v>4500</v>
      </c>
      <c r="J18" t="s">
        <v>6238</v>
      </c>
    </row>
    <row r="19" spans="1:10">
      <c r="A19" s="42" t="s">
        <v>4489</v>
      </c>
      <c r="B19" s="98" t="s">
        <v>5371</v>
      </c>
      <c r="C19" s="98" t="s">
        <v>5372</v>
      </c>
      <c r="D19" s="137" t="s">
        <v>897</v>
      </c>
      <c r="E19" s="50" t="s">
        <v>64</v>
      </c>
      <c r="F19" s="50" t="s">
        <v>65</v>
      </c>
      <c r="G19" s="145" t="s">
        <v>1082</v>
      </c>
      <c r="H19" s="62">
        <v>1000000000</v>
      </c>
      <c r="I19" s="62">
        <v>1033000000</v>
      </c>
      <c r="J19" t="s">
        <v>6238</v>
      </c>
    </row>
    <row r="20" spans="1:10">
      <c r="A20" s="42" t="s">
        <v>4485</v>
      </c>
      <c r="B20" s="50" t="s">
        <v>5376</v>
      </c>
      <c r="C20" s="50" t="s">
        <v>5377</v>
      </c>
      <c r="D20" s="181">
        <v>11921600393</v>
      </c>
      <c r="E20" s="42" t="s">
        <v>64</v>
      </c>
      <c r="F20" s="42" t="s">
        <v>65</v>
      </c>
      <c r="G20" s="138" t="s">
        <v>5378</v>
      </c>
      <c r="H20" s="62">
        <v>740000000</v>
      </c>
      <c r="I20" s="62">
        <v>742073866.48000002</v>
      </c>
      <c r="J20" t="s">
        <v>6238</v>
      </c>
    </row>
    <row r="21" spans="1:10">
      <c r="A21" s="42" t="s">
        <v>4489</v>
      </c>
      <c r="B21" s="50" t="s">
        <v>5381</v>
      </c>
      <c r="C21" s="50" t="s">
        <v>5382</v>
      </c>
      <c r="D21" s="137">
        <v>11921600392</v>
      </c>
      <c r="E21" s="42" t="s">
        <v>64</v>
      </c>
      <c r="F21" s="42" t="s">
        <v>65</v>
      </c>
      <c r="G21" s="138" t="s">
        <v>5378</v>
      </c>
      <c r="H21" s="62">
        <v>750000000</v>
      </c>
      <c r="I21" s="62">
        <v>742343875.10000002</v>
      </c>
      <c r="J21" t="s">
        <v>6238</v>
      </c>
    </row>
    <row r="22" spans="1:10">
      <c r="A22" s="42" t="s">
        <v>4489</v>
      </c>
      <c r="B22" s="42" t="s">
        <v>1157</v>
      </c>
      <c r="C22" s="42" t="s">
        <v>1158</v>
      </c>
      <c r="D22" s="137" t="s">
        <v>1159</v>
      </c>
      <c r="E22" s="50" t="s">
        <v>64</v>
      </c>
      <c r="F22" s="50" t="s">
        <v>65</v>
      </c>
      <c r="G22" s="138" t="s">
        <v>2197</v>
      </c>
      <c r="H22" s="62">
        <v>500000000</v>
      </c>
      <c r="I22" s="62">
        <v>540629133.61000001</v>
      </c>
      <c r="J22" t="s">
        <v>6238</v>
      </c>
    </row>
    <row r="23" spans="1:10">
      <c r="A23" s="58" t="s">
        <v>4489</v>
      </c>
      <c r="B23" s="42" t="s">
        <v>1402</v>
      </c>
      <c r="C23" s="42" t="s">
        <v>5389</v>
      </c>
      <c r="D23" s="137" t="s">
        <v>1403</v>
      </c>
      <c r="E23" s="50" t="s">
        <v>64</v>
      </c>
      <c r="F23" s="50" t="s">
        <v>65</v>
      </c>
      <c r="G23" s="137" t="s">
        <v>1109</v>
      </c>
      <c r="H23" s="62">
        <v>500000000</v>
      </c>
      <c r="I23" s="62">
        <v>532054283.06</v>
      </c>
      <c r="J23" t="s">
        <v>6238</v>
      </c>
    </row>
    <row r="24" spans="1:10">
      <c r="A24" s="58" t="s">
        <v>4489</v>
      </c>
      <c r="B24" s="50" t="s">
        <v>1543</v>
      </c>
      <c r="C24" s="50" t="s">
        <v>1541</v>
      </c>
      <c r="D24" s="138" t="s">
        <v>1542</v>
      </c>
      <c r="E24" s="50" t="s">
        <v>64</v>
      </c>
      <c r="F24" s="50" t="s">
        <v>65</v>
      </c>
      <c r="G24" s="138" t="s">
        <v>1660</v>
      </c>
      <c r="H24" s="62">
        <v>500000000</v>
      </c>
      <c r="I24" s="62">
        <v>520996827.85000002</v>
      </c>
      <c r="J24" t="s">
        <v>6238</v>
      </c>
    </row>
    <row r="25" spans="1:10">
      <c r="A25" s="58" t="s">
        <v>4489</v>
      </c>
      <c r="B25" s="42" t="s">
        <v>1680</v>
      </c>
      <c r="C25" s="42" t="s">
        <v>1681</v>
      </c>
      <c r="D25" s="139" t="s">
        <v>1682</v>
      </c>
      <c r="E25" s="50" t="s">
        <v>64</v>
      </c>
      <c r="F25" s="50" t="s">
        <v>5395</v>
      </c>
      <c r="G25" s="139" t="s">
        <v>1660</v>
      </c>
      <c r="H25" s="62">
        <v>500000000</v>
      </c>
      <c r="I25" s="62">
        <v>490211758.94</v>
      </c>
      <c r="J25" t="s">
        <v>6238</v>
      </c>
    </row>
    <row r="26" spans="1:10">
      <c r="A26" s="58" t="s">
        <v>4487</v>
      </c>
      <c r="B26" s="42" t="s">
        <v>1792</v>
      </c>
      <c r="C26" s="42" t="s">
        <v>1793</v>
      </c>
      <c r="D26" s="137" t="s">
        <v>1794</v>
      </c>
      <c r="E26" s="50" t="s">
        <v>64</v>
      </c>
      <c r="F26" s="50" t="s">
        <v>5356</v>
      </c>
      <c r="G26" s="137" t="s">
        <v>1795</v>
      </c>
      <c r="H26" s="62">
        <v>500000000</v>
      </c>
      <c r="I26" s="62">
        <v>392800000</v>
      </c>
      <c r="J26" t="s">
        <v>6238</v>
      </c>
    </row>
    <row r="27" spans="1:10">
      <c r="A27" s="58" t="s">
        <v>4487</v>
      </c>
      <c r="B27" s="42" t="s">
        <v>1835</v>
      </c>
      <c r="C27" s="50" t="s">
        <v>5398</v>
      </c>
      <c r="D27" s="138" t="s">
        <v>5399</v>
      </c>
      <c r="E27" s="50" t="s">
        <v>64</v>
      </c>
      <c r="F27" s="50" t="s">
        <v>5395</v>
      </c>
      <c r="G27" s="138" t="s">
        <v>5400</v>
      </c>
      <c r="H27" s="62">
        <v>500000000</v>
      </c>
      <c r="I27" s="62">
        <v>31550000</v>
      </c>
      <c r="J27" t="s">
        <v>6238</v>
      </c>
    </row>
    <row r="28" spans="1:10">
      <c r="A28" s="58" t="s">
        <v>4489</v>
      </c>
      <c r="B28" s="43" t="s">
        <v>1862</v>
      </c>
      <c r="C28" s="43" t="s">
        <v>4251</v>
      </c>
      <c r="D28" s="169" t="s">
        <v>1861</v>
      </c>
      <c r="E28" s="43" t="s">
        <v>64</v>
      </c>
      <c r="F28" s="43" t="s">
        <v>65</v>
      </c>
      <c r="G28" s="169" t="s">
        <v>1863</v>
      </c>
      <c r="H28" s="62">
        <v>3000</v>
      </c>
      <c r="I28" s="62">
        <v>3351</v>
      </c>
      <c r="J28" t="s">
        <v>6238</v>
      </c>
    </row>
    <row r="29" spans="1:10">
      <c r="A29" s="42" t="s">
        <v>4487</v>
      </c>
      <c r="B29" s="50" t="s">
        <v>5402</v>
      </c>
      <c r="C29" s="50" t="s">
        <v>5403</v>
      </c>
      <c r="D29" s="138" t="s">
        <v>5404</v>
      </c>
      <c r="E29" s="50" t="s">
        <v>64</v>
      </c>
      <c r="F29" s="50" t="s">
        <v>65</v>
      </c>
      <c r="G29" s="137" t="s">
        <v>1795</v>
      </c>
      <c r="H29" s="62">
        <v>500000000</v>
      </c>
      <c r="I29" s="62">
        <v>535142669</v>
      </c>
      <c r="J29" t="s">
        <v>6238</v>
      </c>
    </row>
    <row r="30" spans="1:10">
      <c r="A30" s="58" t="s">
        <v>4489</v>
      </c>
      <c r="B30" s="50" t="s">
        <v>5406</v>
      </c>
      <c r="C30" s="50" t="s">
        <v>5407</v>
      </c>
      <c r="D30" s="137"/>
      <c r="E30" s="50" t="s">
        <v>64</v>
      </c>
      <c r="F30" s="42" t="s">
        <v>65</v>
      </c>
      <c r="G30" s="138" t="s">
        <v>1944</v>
      </c>
      <c r="H30" s="62">
        <v>714350000</v>
      </c>
      <c r="I30" s="62">
        <v>680275505</v>
      </c>
      <c r="J30" t="s">
        <v>6238</v>
      </c>
    </row>
    <row r="31" spans="1:10">
      <c r="A31" s="58" t="s">
        <v>4489</v>
      </c>
      <c r="B31" s="50" t="s">
        <v>5408</v>
      </c>
      <c r="C31" s="50" t="s">
        <v>5409</v>
      </c>
      <c r="D31" s="137"/>
      <c r="E31" s="50" t="s">
        <v>64</v>
      </c>
      <c r="F31" s="42" t="s">
        <v>65</v>
      </c>
      <c r="G31" s="138" t="s">
        <v>1944</v>
      </c>
      <c r="H31" s="62">
        <v>712040000</v>
      </c>
      <c r="I31" s="62">
        <v>678645324</v>
      </c>
      <c r="J31" t="s">
        <v>6238</v>
      </c>
    </row>
    <row r="32" spans="1:10">
      <c r="A32" s="58" t="s">
        <v>4489</v>
      </c>
      <c r="B32" s="50" t="s">
        <v>5410</v>
      </c>
      <c r="C32" s="50" t="s">
        <v>5411</v>
      </c>
      <c r="D32" s="137"/>
      <c r="E32" s="50" t="s">
        <v>64</v>
      </c>
      <c r="F32" s="42" t="s">
        <v>65</v>
      </c>
      <c r="G32" s="138" t="s">
        <v>1944</v>
      </c>
      <c r="H32" s="62">
        <v>709030000</v>
      </c>
      <c r="I32" s="62">
        <v>674996560</v>
      </c>
      <c r="J32" t="s">
        <v>6238</v>
      </c>
    </row>
    <row r="33" spans="1:10">
      <c r="A33" s="58" t="s">
        <v>4489</v>
      </c>
      <c r="B33" s="50" t="s">
        <v>5412</v>
      </c>
      <c r="C33" s="50" t="s">
        <v>5413</v>
      </c>
      <c r="D33" s="137"/>
      <c r="E33" s="50" t="s">
        <v>64</v>
      </c>
      <c r="F33" s="42" t="s">
        <v>65</v>
      </c>
      <c r="G33" s="138" t="s">
        <v>1944</v>
      </c>
      <c r="H33" s="62">
        <v>706440000</v>
      </c>
      <c r="I33" s="62">
        <v>672460236</v>
      </c>
      <c r="J33" t="s">
        <v>6238</v>
      </c>
    </row>
    <row r="34" spans="1:10">
      <c r="A34" s="58" t="s">
        <v>4489</v>
      </c>
      <c r="B34" s="50" t="s">
        <v>5415</v>
      </c>
      <c r="C34" s="50" t="s">
        <v>5416</v>
      </c>
      <c r="D34" s="137"/>
      <c r="E34" s="50" t="s">
        <v>64</v>
      </c>
      <c r="F34" s="50" t="s">
        <v>5395</v>
      </c>
      <c r="G34" s="138" t="s">
        <v>1082</v>
      </c>
      <c r="H34" s="62">
        <v>1000000000</v>
      </c>
      <c r="I34" s="62">
        <v>886000000</v>
      </c>
      <c r="J34" t="s">
        <v>6238</v>
      </c>
    </row>
    <row r="35" spans="1:10" ht="14.4">
      <c r="A35" s="58" t="s">
        <v>4489</v>
      </c>
      <c r="B35" s="42" t="s">
        <v>2195</v>
      </c>
      <c r="C35" s="125" t="s">
        <v>5512</v>
      </c>
      <c r="D35" s="137" t="s">
        <v>2196</v>
      </c>
      <c r="E35" s="50" t="s">
        <v>64</v>
      </c>
      <c r="F35" s="50" t="s">
        <v>5356</v>
      </c>
      <c r="G35" s="137" t="s">
        <v>2197</v>
      </c>
      <c r="H35" s="62">
        <v>500000000</v>
      </c>
      <c r="I35" s="62">
        <v>367541943.31999999</v>
      </c>
      <c r="J35" t="s">
        <v>6238</v>
      </c>
    </row>
    <row r="36" spans="1:10">
      <c r="A36" s="58" t="s">
        <v>4489</v>
      </c>
      <c r="B36" s="50" t="s">
        <v>5514</v>
      </c>
      <c r="C36" s="42" t="s">
        <v>2251</v>
      </c>
      <c r="D36" s="182" t="s">
        <v>2252</v>
      </c>
      <c r="E36" s="50" t="s">
        <v>64</v>
      </c>
      <c r="F36" s="50" t="s">
        <v>5395</v>
      </c>
      <c r="G36" s="138" t="s">
        <v>1109</v>
      </c>
      <c r="H36" s="62">
        <v>500000000</v>
      </c>
      <c r="I36" s="62">
        <v>486104723.86000001</v>
      </c>
      <c r="J36" t="s">
        <v>6238</v>
      </c>
    </row>
    <row r="37" spans="1:10">
      <c r="A37" s="50" t="s">
        <v>4489</v>
      </c>
      <c r="B37" s="50" t="s">
        <v>5531</v>
      </c>
      <c r="C37" s="50" t="s">
        <v>5532</v>
      </c>
      <c r="D37" s="137" t="s">
        <v>2253</v>
      </c>
      <c r="E37" s="42" t="s">
        <v>64</v>
      </c>
      <c r="F37" s="42" t="s">
        <v>65</v>
      </c>
      <c r="G37" s="137" t="s">
        <v>2254</v>
      </c>
      <c r="H37" s="62">
        <v>16867538196.9</v>
      </c>
      <c r="I37" s="62">
        <v>14487907740.719999</v>
      </c>
      <c r="J37" t="s">
        <v>6238</v>
      </c>
    </row>
    <row r="38" spans="1:10">
      <c r="A38" s="42" t="s">
        <v>4489</v>
      </c>
      <c r="B38" s="42" t="s">
        <v>2257</v>
      </c>
      <c r="C38" s="50" t="s">
        <v>5532</v>
      </c>
      <c r="D38" s="137" t="s">
        <v>2259</v>
      </c>
      <c r="E38" s="42" t="s">
        <v>64</v>
      </c>
      <c r="F38" s="42" t="s">
        <v>65</v>
      </c>
      <c r="G38" s="137" t="s">
        <v>2254</v>
      </c>
      <c r="H38" s="62">
        <v>16867538196.9</v>
      </c>
      <c r="I38" s="62">
        <v>14487907740.719999</v>
      </c>
      <c r="J38" t="s">
        <v>6238</v>
      </c>
    </row>
    <row r="39" spans="1:10">
      <c r="A39" s="42" t="s">
        <v>4487</v>
      </c>
      <c r="B39" s="42" t="s">
        <v>2257</v>
      </c>
      <c r="C39" s="42" t="s">
        <v>2258</v>
      </c>
      <c r="D39" s="137" t="s">
        <v>2259</v>
      </c>
      <c r="E39" s="42" t="s">
        <v>64</v>
      </c>
      <c r="F39" s="42" t="s">
        <v>65</v>
      </c>
      <c r="G39" s="137" t="s">
        <v>2254</v>
      </c>
      <c r="H39" s="62">
        <v>1203338.99</v>
      </c>
      <c r="I39" s="62">
        <v>1124216.18</v>
      </c>
      <c r="J39" t="s">
        <v>6238</v>
      </c>
    </row>
    <row r="40" spans="1:10">
      <c r="A40" s="42" t="s">
        <v>4489</v>
      </c>
      <c r="B40" s="42" t="s">
        <v>2298</v>
      </c>
      <c r="C40" s="50" t="s">
        <v>5532</v>
      </c>
      <c r="D40" s="137" t="s">
        <v>2300</v>
      </c>
      <c r="E40" s="42" t="s">
        <v>64</v>
      </c>
      <c r="F40" s="42" t="s">
        <v>65</v>
      </c>
      <c r="G40" s="137" t="s">
        <v>2254</v>
      </c>
      <c r="H40" s="62">
        <v>16867538196.9</v>
      </c>
      <c r="I40" s="62">
        <v>14487907740.719999</v>
      </c>
      <c r="J40" t="s">
        <v>6238</v>
      </c>
    </row>
    <row r="41" spans="1:10">
      <c r="A41" s="42" t="s">
        <v>4487</v>
      </c>
      <c r="B41" s="42" t="s">
        <v>2298</v>
      </c>
      <c r="C41" s="42" t="s">
        <v>2299</v>
      </c>
      <c r="D41" s="137" t="s">
        <v>2300</v>
      </c>
      <c r="E41" s="42" t="s">
        <v>64</v>
      </c>
      <c r="F41" s="42" t="s">
        <v>65</v>
      </c>
      <c r="G41" s="137" t="s">
        <v>2254</v>
      </c>
      <c r="H41" s="62">
        <v>1186664.51</v>
      </c>
      <c r="I41" s="62">
        <v>1123397.3400000001</v>
      </c>
      <c r="J41" t="s">
        <v>6238</v>
      </c>
    </row>
    <row r="42" spans="1:10">
      <c r="A42" s="42" t="s">
        <v>4489</v>
      </c>
      <c r="B42" s="50" t="s">
        <v>2302</v>
      </c>
      <c r="C42" s="50" t="s">
        <v>5532</v>
      </c>
      <c r="D42" s="137" t="s">
        <v>2304</v>
      </c>
      <c r="E42" s="42" t="s">
        <v>64</v>
      </c>
      <c r="F42" s="42" t="s">
        <v>65</v>
      </c>
      <c r="G42" s="137" t="s">
        <v>2254</v>
      </c>
      <c r="H42" s="62">
        <v>16867538196.9</v>
      </c>
      <c r="I42" s="62">
        <v>14487907740.719999</v>
      </c>
      <c r="J42" t="s">
        <v>6238</v>
      </c>
    </row>
    <row r="43" spans="1:10">
      <c r="A43" s="42" t="s">
        <v>4487</v>
      </c>
      <c r="B43" s="50" t="s">
        <v>2302</v>
      </c>
      <c r="C43" s="42" t="s">
        <v>2303</v>
      </c>
      <c r="D43" s="137" t="s">
        <v>2304</v>
      </c>
      <c r="E43" s="42" t="s">
        <v>64</v>
      </c>
      <c r="F43" s="42" t="s">
        <v>65</v>
      </c>
      <c r="G43" s="137" t="s">
        <v>2254</v>
      </c>
      <c r="H43" s="62">
        <v>1234052.79</v>
      </c>
      <c r="I43" s="62">
        <v>1151263.24</v>
      </c>
      <c r="J43" t="s">
        <v>6238</v>
      </c>
    </row>
    <row r="44" spans="1:10">
      <c r="A44" s="42" t="s">
        <v>4489</v>
      </c>
      <c r="B44" s="50" t="s">
        <v>2351</v>
      </c>
      <c r="C44" s="50" t="s">
        <v>5532</v>
      </c>
      <c r="D44" s="137" t="s">
        <v>2353</v>
      </c>
      <c r="E44" s="42" t="s">
        <v>64</v>
      </c>
      <c r="F44" s="42" t="s">
        <v>65</v>
      </c>
      <c r="G44" s="137" t="s">
        <v>2254</v>
      </c>
      <c r="H44" s="62">
        <v>16867538196.9</v>
      </c>
      <c r="I44" s="62">
        <v>14487907740.719999</v>
      </c>
      <c r="J44" t="s">
        <v>6238</v>
      </c>
    </row>
    <row r="45" spans="1:10">
      <c r="A45" s="42" t="s">
        <v>4487</v>
      </c>
      <c r="B45" s="50" t="s">
        <v>2351</v>
      </c>
      <c r="C45" s="50" t="s">
        <v>2352</v>
      </c>
      <c r="D45" s="137" t="s">
        <v>2353</v>
      </c>
      <c r="E45" s="42" t="s">
        <v>64</v>
      </c>
      <c r="F45" s="42" t="s">
        <v>65</v>
      </c>
      <c r="G45" s="137" t="s">
        <v>2254</v>
      </c>
      <c r="H45" s="62">
        <v>1237146.18</v>
      </c>
      <c r="I45" s="62">
        <v>1153241.56</v>
      </c>
      <c r="J45" t="s">
        <v>6238</v>
      </c>
    </row>
    <row r="46" spans="1:10">
      <c r="A46" s="42" t="s">
        <v>4489</v>
      </c>
      <c r="B46" s="50" t="s">
        <v>2355</v>
      </c>
      <c r="C46" s="50" t="s">
        <v>5532</v>
      </c>
      <c r="D46" s="137" t="s">
        <v>2357</v>
      </c>
      <c r="E46" s="42" t="s">
        <v>64</v>
      </c>
      <c r="F46" s="42" t="s">
        <v>65</v>
      </c>
      <c r="G46" s="137" t="s">
        <v>2254</v>
      </c>
      <c r="H46" s="62">
        <v>16867538196.9</v>
      </c>
      <c r="I46" s="62">
        <v>14487907740.719999</v>
      </c>
      <c r="J46" t="s">
        <v>6238</v>
      </c>
    </row>
    <row r="47" spans="1:10">
      <c r="A47" s="42" t="s">
        <v>4487</v>
      </c>
      <c r="B47" s="50" t="s">
        <v>2355</v>
      </c>
      <c r="C47" s="50" t="s">
        <v>2356</v>
      </c>
      <c r="D47" s="137" t="s">
        <v>2357</v>
      </c>
      <c r="E47" s="42" t="s">
        <v>64</v>
      </c>
      <c r="F47" s="42" t="s">
        <v>65</v>
      </c>
      <c r="G47" s="137" t="s">
        <v>2254</v>
      </c>
      <c r="H47" s="62">
        <v>1205411.5900000001</v>
      </c>
      <c r="I47" s="62">
        <v>1126289.18</v>
      </c>
      <c r="J47" t="s">
        <v>6238</v>
      </c>
    </row>
    <row r="48" spans="1:10">
      <c r="A48" s="42" t="s">
        <v>4489</v>
      </c>
      <c r="B48" s="50" t="s">
        <v>2364</v>
      </c>
      <c r="C48" s="50" t="s">
        <v>5532</v>
      </c>
      <c r="D48" s="137" t="s">
        <v>2366</v>
      </c>
      <c r="E48" s="42" t="s">
        <v>64</v>
      </c>
      <c r="F48" s="42" t="s">
        <v>65</v>
      </c>
      <c r="G48" s="137" t="s">
        <v>2254</v>
      </c>
      <c r="H48" s="62">
        <v>16867538196.9</v>
      </c>
      <c r="I48" s="62">
        <v>14487907740.719999</v>
      </c>
      <c r="J48" t="s">
        <v>6238</v>
      </c>
    </row>
    <row r="49" spans="1:10">
      <c r="A49" s="42" t="s">
        <v>4487</v>
      </c>
      <c r="B49" s="50" t="s">
        <v>2364</v>
      </c>
      <c r="C49" s="50" t="s">
        <v>2365</v>
      </c>
      <c r="D49" s="137" t="s">
        <v>2366</v>
      </c>
      <c r="E49" s="42" t="s">
        <v>64</v>
      </c>
      <c r="F49" s="42" t="s">
        <v>65</v>
      </c>
      <c r="G49" s="137" t="s">
        <v>2254</v>
      </c>
      <c r="H49" s="62">
        <v>1193906.31</v>
      </c>
      <c r="I49" s="62">
        <v>1127552.47</v>
      </c>
      <c r="J49" t="s">
        <v>6238</v>
      </c>
    </row>
    <row r="50" spans="1:10">
      <c r="A50" s="42" t="s">
        <v>4489</v>
      </c>
      <c r="B50" s="50" t="s">
        <v>2369</v>
      </c>
      <c r="C50" s="50" t="s">
        <v>5532</v>
      </c>
      <c r="D50" s="137" t="s">
        <v>2371</v>
      </c>
      <c r="E50" s="42" t="s">
        <v>64</v>
      </c>
      <c r="F50" s="42" t="s">
        <v>65</v>
      </c>
      <c r="G50" s="137" t="s">
        <v>2254</v>
      </c>
      <c r="H50" s="62">
        <v>16867538196.9</v>
      </c>
      <c r="I50" s="62">
        <v>14487907740.719999</v>
      </c>
      <c r="J50" t="s">
        <v>6238</v>
      </c>
    </row>
    <row r="51" spans="1:10">
      <c r="A51" s="42" t="s">
        <v>4487</v>
      </c>
      <c r="B51" s="50" t="s">
        <v>2369</v>
      </c>
      <c r="C51" s="50" t="s">
        <v>2370</v>
      </c>
      <c r="D51" s="137" t="s">
        <v>2371</v>
      </c>
      <c r="E51" s="42" t="s">
        <v>64</v>
      </c>
      <c r="F51" s="42" t="s">
        <v>65</v>
      </c>
      <c r="G51" s="137" t="s">
        <v>2254</v>
      </c>
      <c r="H51" s="62">
        <v>1220424.1100000001</v>
      </c>
      <c r="I51" s="62">
        <v>1137377.29</v>
      </c>
      <c r="J51" t="s">
        <v>6238</v>
      </c>
    </row>
    <row r="52" spans="1:10">
      <c r="A52" s="42" t="s">
        <v>4489</v>
      </c>
      <c r="B52" s="50" t="s">
        <v>2372</v>
      </c>
      <c r="C52" s="50" t="s">
        <v>5532</v>
      </c>
      <c r="D52" s="137" t="s">
        <v>2374</v>
      </c>
      <c r="E52" s="42" t="s">
        <v>64</v>
      </c>
      <c r="F52" s="42" t="s">
        <v>65</v>
      </c>
      <c r="G52" s="137" t="s">
        <v>2254</v>
      </c>
      <c r="H52" s="62">
        <v>16867538196.9</v>
      </c>
      <c r="I52" s="62">
        <v>14487907740.719999</v>
      </c>
      <c r="J52" t="s">
        <v>6238</v>
      </c>
    </row>
    <row r="53" spans="1:10">
      <c r="A53" s="42" t="s">
        <v>4487</v>
      </c>
      <c r="B53" s="50" t="s">
        <v>2372</v>
      </c>
      <c r="C53" s="50" t="s">
        <v>2373</v>
      </c>
      <c r="D53" s="137" t="s">
        <v>2374</v>
      </c>
      <c r="E53" s="42" t="s">
        <v>64</v>
      </c>
      <c r="F53" s="42" t="s">
        <v>65</v>
      </c>
      <c r="G53" s="137" t="s">
        <v>2254</v>
      </c>
      <c r="H53" s="62">
        <v>1234151.77</v>
      </c>
      <c r="I53" s="62">
        <v>1152258.3799999999</v>
      </c>
      <c r="J53" t="s">
        <v>6238</v>
      </c>
    </row>
    <row r="54" spans="1:10">
      <c r="A54" s="42" t="s">
        <v>4489</v>
      </c>
      <c r="B54" s="50" t="s">
        <v>2376</v>
      </c>
      <c r="C54" s="50" t="s">
        <v>5532</v>
      </c>
      <c r="D54" s="137" t="s">
        <v>2378</v>
      </c>
      <c r="E54" s="42" t="s">
        <v>64</v>
      </c>
      <c r="F54" s="42" t="s">
        <v>65</v>
      </c>
      <c r="G54" s="137" t="s">
        <v>2254</v>
      </c>
      <c r="H54" s="62">
        <v>16867538196.9</v>
      </c>
      <c r="I54" s="62">
        <v>14487907740.719999</v>
      </c>
      <c r="J54" t="s">
        <v>6238</v>
      </c>
    </row>
    <row r="55" spans="1:10">
      <c r="A55" s="42" t="s">
        <v>4487</v>
      </c>
      <c r="B55" s="50" t="s">
        <v>2376</v>
      </c>
      <c r="C55" s="50" t="s">
        <v>2377</v>
      </c>
      <c r="D55" s="137" t="s">
        <v>2378</v>
      </c>
      <c r="E55" s="42" t="s">
        <v>64</v>
      </c>
      <c r="F55" s="42" t="s">
        <v>65</v>
      </c>
      <c r="G55" s="137" t="s">
        <v>2254</v>
      </c>
      <c r="H55" s="62">
        <v>1234146.82</v>
      </c>
      <c r="I55" s="62">
        <v>1151575.33</v>
      </c>
      <c r="J55" t="s">
        <v>6238</v>
      </c>
    </row>
    <row r="56" spans="1:10">
      <c r="A56" s="42" t="s">
        <v>4489</v>
      </c>
      <c r="B56" s="50" t="s">
        <v>2379</v>
      </c>
      <c r="C56" s="50" t="s">
        <v>5532</v>
      </c>
      <c r="D56" s="137" t="s">
        <v>2381</v>
      </c>
      <c r="E56" s="42" t="s">
        <v>64</v>
      </c>
      <c r="F56" s="42" t="s">
        <v>65</v>
      </c>
      <c r="G56" s="137" t="s">
        <v>2254</v>
      </c>
      <c r="H56" s="62">
        <v>16867538196.9</v>
      </c>
      <c r="I56" s="62">
        <v>14487907740.719999</v>
      </c>
      <c r="J56" t="s">
        <v>6238</v>
      </c>
    </row>
    <row r="57" spans="1:10">
      <c r="A57" s="42" t="s">
        <v>4487</v>
      </c>
      <c r="B57" s="50" t="s">
        <v>2379</v>
      </c>
      <c r="C57" s="50" t="s">
        <v>2380</v>
      </c>
      <c r="D57" s="137" t="s">
        <v>2381</v>
      </c>
      <c r="E57" s="42" t="s">
        <v>64</v>
      </c>
      <c r="F57" s="42" t="s">
        <v>65</v>
      </c>
      <c r="G57" s="137" t="s">
        <v>2254</v>
      </c>
      <c r="H57" s="62">
        <v>1237114.0900000001</v>
      </c>
      <c r="I57" s="62">
        <v>1153880.28</v>
      </c>
      <c r="J57" t="s">
        <v>6238</v>
      </c>
    </row>
    <row r="58" spans="1:10">
      <c r="A58" s="42" t="s">
        <v>4489</v>
      </c>
      <c r="B58" s="50" t="s">
        <v>2382</v>
      </c>
      <c r="C58" s="50" t="s">
        <v>5532</v>
      </c>
      <c r="D58" s="137" t="s">
        <v>2384</v>
      </c>
      <c r="E58" s="42" t="s">
        <v>64</v>
      </c>
      <c r="F58" s="42" t="s">
        <v>65</v>
      </c>
      <c r="G58" s="137" t="s">
        <v>2254</v>
      </c>
      <c r="H58" s="62">
        <v>16867538196.9</v>
      </c>
      <c r="I58" s="62">
        <v>14487907740.719999</v>
      </c>
      <c r="J58" t="s">
        <v>6238</v>
      </c>
    </row>
    <row r="59" spans="1:10">
      <c r="A59" s="42" t="s">
        <v>4487</v>
      </c>
      <c r="B59" s="50" t="s">
        <v>2382</v>
      </c>
      <c r="C59" s="50" t="s">
        <v>2383</v>
      </c>
      <c r="D59" s="137" t="s">
        <v>2384</v>
      </c>
      <c r="E59" s="42" t="s">
        <v>64</v>
      </c>
      <c r="F59" s="42" t="s">
        <v>65</v>
      </c>
      <c r="G59" s="137" t="s">
        <v>2254</v>
      </c>
      <c r="H59" s="62">
        <v>1236267.1599999999</v>
      </c>
      <c r="I59" s="62">
        <v>1152061.22</v>
      </c>
      <c r="J59" t="s">
        <v>6238</v>
      </c>
    </row>
    <row r="60" spans="1:10">
      <c r="A60" s="50" t="s">
        <v>4489</v>
      </c>
      <c r="B60" s="50" t="s">
        <v>5534</v>
      </c>
      <c r="C60" s="50" t="s">
        <v>5532</v>
      </c>
      <c r="D60" s="137" t="s">
        <v>2389</v>
      </c>
      <c r="E60" s="42" t="s">
        <v>64</v>
      </c>
      <c r="F60" s="42" t="s">
        <v>65</v>
      </c>
      <c r="G60" s="137" t="s">
        <v>2254</v>
      </c>
      <c r="H60" s="62">
        <v>16867538196.9</v>
      </c>
      <c r="I60" s="62">
        <v>14487907740.719999</v>
      </c>
      <c r="J60" t="s">
        <v>6238</v>
      </c>
    </row>
    <row r="61" spans="1:10">
      <c r="A61" s="50" t="s">
        <v>4487</v>
      </c>
      <c r="B61" s="50" t="s">
        <v>5534</v>
      </c>
      <c r="C61" s="50" t="s">
        <v>2388</v>
      </c>
      <c r="D61" s="137" t="s">
        <v>2389</v>
      </c>
      <c r="E61" s="42" t="s">
        <v>64</v>
      </c>
      <c r="F61" s="42" t="s">
        <v>65</v>
      </c>
      <c r="G61" s="137" t="s">
        <v>2254</v>
      </c>
      <c r="H61" s="62">
        <v>1235528.9099999999</v>
      </c>
      <c r="I61" s="62">
        <v>1148747.3500000001</v>
      </c>
      <c r="J61" t="s">
        <v>6238</v>
      </c>
    </row>
    <row r="62" spans="1:10">
      <c r="A62" s="50" t="s">
        <v>4489</v>
      </c>
      <c r="B62" s="50" t="s">
        <v>5535</v>
      </c>
      <c r="C62" s="50" t="s">
        <v>5532</v>
      </c>
      <c r="D62" s="137" t="s">
        <v>2391</v>
      </c>
      <c r="E62" s="42" t="s">
        <v>64</v>
      </c>
      <c r="F62" s="42" t="s">
        <v>65</v>
      </c>
      <c r="G62" s="137" t="s">
        <v>2254</v>
      </c>
      <c r="H62" s="62">
        <v>16867538196.9</v>
      </c>
      <c r="I62" s="62">
        <v>14487907740.719999</v>
      </c>
      <c r="J62" t="s">
        <v>6238</v>
      </c>
    </row>
    <row r="63" spans="1:10">
      <c r="A63" s="50" t="s">
        <v>4487</v>
      </c>
      <c r="B63" s="50" t="s">
        <v>5535</v>
      </c>
      <c r="C63" s="50" t="s">
        <v>2390</v>
      </c>
      <c r="D63" s="137" t="s">
        <v>2391</v>
      </c>
      <c r="E63" s="42" t="s">
        <v>64</v>
      </c>
      <c r="F63" s="42" t="s">
        <v>65</v>
      </c>
      <c r="G63" s="137" t="s">
        <v>2254</v>
      </c>
      <c r="H63" s="62">
        <v>1235109.24</v>
      </c>
      <c r="I63" s="62">
        <v>1147832.3</v>
      </c>
      <c r="J63" t="s">
        <v>6238</v>
      </c>
    </row>
    <row r="64" spans="1:10">
      <c r="A64" s="50" t="s">
        <v>4489</v>
      </c>
      <c r="B64" s="50" t="s">
        <v>5536</v>
      </c>
      <c r="C64" s="50" t="s">
        <v>5532</v>
      </c>
      <c r="D64" s="137" t="s">
        <v>2393</v>
      </c>
      <c r="E64" s="42" t="s">
        <v>64</v>
      </c>
      <c r="F64" s="42" t="s">
        <v>65</v>
      </c>
      <c r="G64" s="137" t="s">
        <v>2254</v>
      </c>
      <c r="H64" s="62">
        <v>16867538196.9</v>
      </c>
      <c r="I64" s="62">
        <v>14487907740.719999</v>
      </c>
      <c r="J64" t="s">
        <v>6238</v>
      </c>
    </row>
    <row r="65" spans="1:10">
      <c r="A65" s="50" t="s">
        <v>4487</v>
      </c>
      <c r="B65" s="50" t="s">
        <v>5536</v>
      </c>
      <c r="C65" s="50" t="s">
        <v>2392</v>
      </c>
      <c r="D65" s="137" t="s">
        <v>2393</v>
      </c>
      <c r="E65" s="42" t="s">
        <v>64</v>
      </c>
      <c r="F65" s="42" t="s">
        <v>65</v>
      </c>
      <c r="G65" s="137" t="s">
        <v>2254</v>
      </c>
      <c r="H65" s="62">
        <v>1235517.3500000001</v>
      </c>
      <c r="I65" s="62">
        <v>1148744.46</v>
      </c>
      <c r="J65" t="s">
        <v>6238</v>
      </c>
    </row>
    <row r="66" spans="1:10">
      <c r="A66" s="50" t="s">
        <v>4489</v>
      </c>
      <c r="B66" s="50" t="s">
        <v>5537</v>
      </c>
      <c r="C66" s="50" t="s">
        <v>5532</v>
      </c>
      <c r="D66" s="137" t="s">
        <v>2395</v>
      </c>
      <c r="E66" s="42" t="s">
        <v>64</v>
      </c>
      <c r="F66" s="42" t="s">
        <v>65</v>
      </c>
      <c r="G66" s="137" t="s">
        <v>2254</v>
      </c>
      <c r="H66" s="62">
        <v>16867538196.9</v>
      </c>
      <c r="I66" s="62">
        <v>14487907740.719999</v>
      </c>
      <c r="J66" t="s">
        <v>6238</v>
      </c>
    </row>
    <row r="67" spans="1:10">
      <c r="A67" s="50" t="s">
        <v>4487</v>
      </c>
      <c r="B67" s="50" t="s">
        <v>5537</v>
      </c>
      <c r="C67" s="50" t="s">
        <v>2394</v>
      </c>
      <c r="D67" s="137" t="s">
        <v>2395</v>
      </c>
      <c r="E67" s="42" t="s">
        <v>64</v>
      </c>
      <c r="F67" s="42" t="s">
        <v>65</v>
      </c>
      <c r="G67" s="137" t="s">
        <v>2254</v>
      </c>
      <c r="H67" s="62">
        <v>1232887.24</v>
      </c>
      <c r="I67" s="62">
        <v>1147776.1499999999</v>
      </c>
      <c r="J67" t="s">
        <v>6238</v>
      </c>
    </row>
    <row r="68" spans="1:10">
      <c r="A68" s="50" t="s">
        <v>4489</v>
      </c>
      <c r="B68" s="50" t="s">
        <v>5538</v>
      </c>
      <c r="C68" s="50" t="s">
        <v>5532</v>
      </c>
      <c r="D68" s="137" t="s">
        <v>2397</v>
      </c>
      <c r="E68" s="42" t="s">
        <v>64</v>
      </c>
      <c r="F68" s="42" t="s">
        <v>65</v>
      </c>
      <c r="G68" s="137" t="s">
        <v>2254</v>
      </c>
      <c r="H68" s="62">
        <v>16867538196.9</v>
      </c>
      <c r="I68" s="62">
        <v>14487907740.719999</v>
      </c>
      <c r="J68" t="s">
        <v>6238</v>
      </c>
    </row>
    <row r="69" spans="1:10">
      <c r="A69" s="50" t="s">
        <v>4487</v>
      </c>
      <c r="B69" s="50" t="s">
        <v>5538</v>
      </c>
      <c r="C69" s="50" t="s">
        <v>2396</v>
      </c>
      <c r="D69" s="137" t="s">
        <v>2397</v>
      </c>
      <c r="E69" s="42" t="s">
        <v>64</v>
      </c>
      <c r="F69" s="42" t="s">
        <v>65</v>
      </c>
      <c r="G69" s="137" t="s">
        <v>2254</v>
      </c>
      <c r="H69" s="62">
        <v>1235002.2</v>
      </c>
      <c r="I69" s="62">
        <v>1147363.42</v>
      </c>
      <c r="J69" t="s">
        <v>6238</v>
      </c>
    </row>
    <row r="70" spans="1:10">
      <c r="A70" s="50" t="s">
        <v>4489</v>
      </c>
      <c r="B70" s="50" t="s">
        <v>5539</v>
      </c>
      <c r="C70" s="50" t="s">
        <v>5532</v>
      </c>
      <c r="D70" s="137" t="s">
        <v>2399</v>
      </c>
      <c r="E70" s="42" t="s">
        <v>64</v>
      </c>
      <c r="F70" s="42" t="s">
        <v>65</v>
      </c>
      <c r="G70" s="137" t="s">
        <v>2254</v>
      </c>
      <c r="H70" s="62">
        <v>16867538196.9</v>
      </c>
      <c r="I70" s="62">
        <v>14487907740.719999</v>
      </c>
      <c r="J70" t="s">
        <v>6238</v>
      </c>
    </row>
    <row r="71" spans="1:10">
      <c r="A71" s="50" t="s">
        <v>4487</v>
      </c>
      <c r="B71" s="50" t="s">
        <v>5539</v>
      </c>
      <c r="C71" s="50" t="s">
        <v>2398</v>
      </c>
      <c r="D71" s="137" t="s">
        <v>2399</v>
      </c>
      <c r="E71" s="42" t="s">
        <v>64</v>
      </c>
      <c r="F71" s="42" t="s">
        <v>65</v>
      </c>
      <c r="G71" s="137" t="s">
        <v>2254</v>
      </c>
      <c r="H71" s="62">
        <v>1234537.45</v>
      </c>
      <c r="I71" s="62">
        <v>1146256.17</v>
      </c>
      <c r="J71" t="s">
        <v>6238</v>
      </c>
    </row>
    <row r="72" spans="1:10">
      <c r="A72" s="50" t="s">
        <v>4489</v>
      </c>
      <c r="B72" s="50" t="s">
        <v>5540</v>
      </c>
      <c r="C72" s="50" t="s">
        <v>5532</v>
      </c>
      <c r="D72" s="137" t="s">
        <v>2401</v>
      </c>
      <c r="E72" s="42" t="s">
        <v>64</v>
      </c>
      <c r="F72" s="42" t="s">
        <v>65</v>
      </c>
      <c r="G72" s="137" t="s">
        <v>2254</v>
      </c>
      <c r="H72" s="62">
        <v>16867538196.9</v>
      </c>
      <c r="I72" s="62">
        <v>14487907740.719999</v>
      </c>
      <c r="J72" t="s">
        <v>6238</v>
      </c>
    </row>
    <row r="73" spans="1:10">
      <c r="A73" s="50" t="s">
        <v>4487</v>
      </c>
      <c r="B73" s="50" t="s">
        <v>5540</v>
      </c>
      <c r="C73" s="50" t="s">
        <v>2400</v>
      </c>
      <c r="D73" s="137" t="s">
        <v>2401</v>
      </c>
      <c r="E73" s="42" t="s">
        <v>64</v>
      </c>
      <c r="F73" s="42" t="s">
        <v>65</v>
      </c>
      <c r="G73" s="137" t="s">
        <v>2254</v>
      </c>
      <c r="H73" s="62">
        <v>1221252.99</v>
      </c>
      <c r="I73" s="62">
        <v>1135277.3500000001</v>
      </c>
      <c r="J73" t="s">
        <v>6238</v>
      </c>
    </row>
    <row r="74" spans="1:10">
      <c r="A74" s="50" t="s">
        <v>4489</v>
      </c>
      <c r="B74" s="50" t="s">
        <v>5541</v>
      </c>
      <c r="C74" s="50" t="s">
        <v>5532</v>
      </c>
      <c r="D74" s="137" t="s">
        <v>2403</v>
      </c>
      <c r="E74" s="42" t="s">
        <v>64</v>
      </c>
      <c r="F74" s="42" t="s">
        <v>65</v>
      </c>
      <c r="G74" s="137" t="s">
        <v>2254</v>
      </c>
      <c r="H74" s="62">
        <v>16867538196.9</v>
      </c>
      <c r="I74" s="62">
        <v>14487907740.719999</v>
      </c>
      <c r="J74" t="s">
        <v>6238</v>
      </c>
    </row>
    <row r="75" spans="1:10">
      <c r="A75" s="50" t="s">
        <v>4487</v>
      </c>
      <c r="B75" s="50" t="s">
        <v>5541</v>
      </c>
      <c r="C75" s="50" t="s">
        <v>2402</v>
      </c>
      <c r="D75" s="137" t="s">
        <v>2403</v>
      </c>
      <c r="E75" s="42" t="s">
        <v>64</v>
      </c>
      <c r="F75" s="42" t="s">
        <v>65</v>
      </c>
      <c r="G75" s="137" t="s">
        <v>2254</v>
      </c>
      <c r="H75" s="62">
        <v>1218887.4099999999</v>
      </c>
      <c r="I75" s="62">
        <v>1132966.47</v>
      </c>
      <c r="J75" t="s">
        <v>6238</v>
      </c>
    </row>
    <row r="76" spans="1:10">
      <c r="A76" s="50" t="s">
        <v>4489</v>
      </c>
      <c r="B76" s="50" t="s">
        <v>5542</v>
      </c>
      <c r="C76" s="50" t="s">
        <v>5532</v>
      </c>
      <c r="D76" s="137" t="s">
        <v>2405</v>
      </c>
      <c r="E76" s="42" t="s">
        <v>64</v>
      </c>
      <c r="F76" s="42" t="s">
        <v>65</v>
      </c>
      <c r="G76" s="137" t="s">
        <v>2254</v>
      </c>
      <c r="H76" s="62">
        <v>16867538196.9</v>
      </c>
      <c r="I76" s="62">
        <v>14487907740.719999</v>
      </c>
      <c r="J76" t="s">
        <v>6238</v>
      </c>
    </row>
    <row r="77" spans="1:10">
      <c r="A77" s="50" t="s">
        <v>4489</v>
      </c>
      <c r="B77" s="50" t="s">
        <v>5543</v>
      </c>
      <c r="C77" s="50" t="s">
        <v>5532</v>
      </c>
      <c r="D77" s="137" t="s">
        <v>2407</v>
      </c>
      <c r="E77" s="42" t="s">
        <v>64</v>
      </c>
      <c r="F77" s="42" t="s">
        <v>65</v>
      </c>
      <c r="G77" s="137" t="s">
        <v>2254</v>
      </c>
      <c r="H77" s="62">
        <v>16867538196.9</v>
      </c>
      <c r="I77" s="62">
        <v>14487907740.719999</v>
      </c>
      <c r="J77" t="s">
        <v>6238</v>
      </c>
    </row>
    <row r="78" spans="1:10">
      <c r="A78" s="50" t="s">
        <v>4487</v>
      </c>
      <c r="B78" s="50" t="s">
        <v>5543</v>
      </c>
      <c r="C78" s="50" t="s">
        <v>2406</v>
      </c>
      <c r="D78" s="137" t="s">
        <v>2407</v>
      </c>
      <c r="E78" s="42" t="s">
        <v>64</v>
      </c>
      <c r="F78" s="42" t="s">
        <v>65</v>
      </c>
      <c r="G78" s="137" t="s">
        <v>2254</v>
      </c>
      <c r="H78" s="62">
        <v>1221734.6299999999</v>
      </c>
      <c r="I78" s="62">
        <v>1136101.48</v>
      </c>
      <c r="J78" t="s">
        <v>6238</v>
      </c>
    </row>
    <row r="79" spans="1:10">
      <c r="A79" s="50" t="s">
        <v>4489</v>
      </c>
      <c r="B79" s="50" t="s">
        <v>5544</v>
      </c>
      <c r="C79" s="50" t="s">
        <v>5532</v>
      </c>
      <c r="D79" s="137" t="s">
        <v>2409</v>
      </c>
      <c r="E79" s="42" t="s">
        <v>64</v>
      </c>
      <c r="F79" s="42" t="s">
        <v>65</v>
      </c>
      <c r="G79" s="137" t="s">
        <v>2254</v>
      </c>
      <c r="H79" s="62">
        <v>16867538196.9</v>
      </c>
      <c r="I79" s="62">
        <v>14487907740.719999</v>
      </c>
      <c r="J79" t="s">
        <v>6238</v>
      </c>
    </row>
    <row r="80" spans="1:10">
      <c r="A80" s="50" t="s">
        <v>4487</v>
      </c>
      <c r="B80" s="50" t="s">
        <v>5544</v>
      </c>
      <c r="C80" s="50" t="s">
        <v>2408</v>
      </c>
      <c r="D80" s="137" t="s">
        <v>2409</v>
      </c>
      <c r="E80" s="42" t="s">
        <v>64</v>
      </c>
      <c r="F80" s="42" t="s">
        <v>65</v>
      </c>
      <c r="G80" s="137" t="s">
        <v>2254</v>
      </c>
      <c r="H80" s="62">
        <v>1220927.99</v>
      </c>
      <c r="I80" s="62">
        <v>1135914.02</v>
      </c>
      <c r="J80" t="s">
        <v>6238</v>
      </c>
    </row>
    <row r="81" spans="1:10">
      <c r="A81" s="50" t="s">
        <v>4489</v>
      </c>
      <c r="B81" s="50" t="s">
        <v>5545</v>
      </c>
      <c r="C81" s="50" t="s">
        <v>5532</v>
      </c>
      <c r="D81" s="137" t="s">
        <v>2411</v>
      </c>
      <c r="E81" s="42" t="s">
        <v>64</v>
      </c>
      <c r="F81" s="42" t="s">
        <v>65</v>
      </c>
      <c r="G81" s="137" t="s">
        <v>2254</v>
      </c>
      <c r="H81" s="62">
        <v>16867538196.9</v>
      </c>
      <c r="I81" s="62">
        <v>14487907740.719999</v>
      </c>
      <c r="J81" t="s">
        <v>6238</v>
      </c>
    </row>
    <row r="82" spans="1:10">
      <c r="A82" s="50" t="s">
        <v>4487</v>
      </c>
      <c r="B82" s="50" t="s">
        <v>5545</v>
      </c>
      <c r="C82" s="50" t="s">
        <v>2410</v>
      </c>
      <c r="D82" s="137" t="s">
        <v>2411</v>
      </c>
      <c r="E82" s="42" t="s">
        <v>64</v>
      </c>
      <c r="F82" s="42" t="s">
        <v>65</v>
      </c>
      <c r="G82" s="137" t="s">
        <v>2254</v>
      </c>
      <c r="H82" s="62">
        <v>1223482.8899999999</v>
      </c>
      <c r="I82" s="62">
        <v>1141488.31</v>
      </c>
      <c r="J82" t="s">
        <v>6238</v>
      </c>
    </row>
    <row r="83" spans="1:10">
      <c r="A83" s="42" t="s">
        <v>4489</v>
      </c>
      <c r="B83" s="42" t="s">
        <v>2416</v>
      </c>
      <c r="C83" s="42" t="s">
        <v>2417</v>
      </c>
      <c r="D83" s="137" t="s">
        <v>2418</v>
      </c>
      <c r="E83" s="42" t="s">
        <v>64</v>
      </c>
      <c r="F83" s="42" t="s">
        <v>65</v>
      </c>
      <c r="G83" s="137" t="s">
        <v>2419</v>
      </c>
      <c r="H83" s="62">
        <v>699571750</v>
      </c>
      <c r="I83" s="62">
        <v>676520223.12</v>
      </c>
      <c r="J83" t="s">
        <v>6238</v>
      </c>
    </row>
    <row r="84" spans="1:10">
      <c r="A84" s="42" t="s">
        <v>4489</v>
      </c>
      <c r="B84" s="42" t="s">
        <v>3422</v>
      </c>
      <c r="C84" s="42" t="s">
        <v>2423</v>
      </c>
      <c r="D84" s="137" t="s">
        <v>3423</v>
      </c>
      <c r="E84" s="42" t="s">
        <v>64</v>
      </c>
      <c r="F84" s="42" t="s">
        <v>65</v>
      </c>
      <c r="G84" s="137" t="s">
        <v>2419</v>
      </c>
      <c r="H84" s="62">
        <v>700878750</v>
      </c>
      <c r="I84" s="62">
        <v>678133632.87</v>
      </c>
      <c r="J84" t="s">
        <v>6238</v>
      </c>
    </row>
    <row r="85" spans="1:10">
      <c r="A85" s="42" t="s">
        <v>4489</v>
      </c>
      <c r="B85" s="42" t="s">
        <v>3447</v>
      </c>
      <c r="C85" s="42" t="s">
        <v>2427</v>
      </c>
      <c r="D85" s="137" t="s">
        <v>3448</v>
      </c>
      <c r="E85" s="42" t="s">
        <v>64</v>
      </c>
      <c r="F85" s="42" t="s">
        <v>65</v>
      </c>
      <c r="G85" s="137" t="s">
        <v>2419</v>
      </c>
      <c r="H85" s="62">
        <v>701989700</v>
      </c>
      <c r="I85" s="62">
        <v>681313581.63</v>
      </c>
      <c r="J85" t="s">
        <v>6238</v>
      </c>
    </row>
    <row r="86" spans="1:10">
      <c r="A86" s="42" t="s">
        <v>4489</v>
      </c>
      <c r="B86" s="42" t="s">
        <v>3481</v>
      </c>
      <c r="C86" s="42" t="s">
        <v>2431</v>
      </c>
      <c r="D86" s="137" t="s">
        <v>3482</v>
      </c>
      <c r="E86" s="42" t="s">
        <v>64</v>
      </c>
      <c r="F86" s="42" t="s">
        <v>65</v>
      </c>
      <c r="G86" s="137" t="s">
        <v>2419</v>
      </c>
      <c r="H86" s="62">
        <v>701662950</v>
      </c>
      <c r="I86" s="62">
        <v>678606518.04999995</v>
      </c>
      <c r="J86" t="s">
        <v>6238</v>
      </c>
    </row>
    <row r="87" spans="1:10">
      <c r="A87" s="42" t="s">
        <v>4489</v>
      </c>
      <c r="B87" s="42" t="s">
        <v>3499</v>
      </c>
      <c r="C87" s="42" t="s">
        <v>2435</v>
      </c>
      <c r="D87" s="137" t="s">
        <v>3500</v>
      </c>
      <c r="E87" s="42" t="s">
        <v>64</v>
      </c>
      <c r="F87" s="42" t="s">
        <v>65</v>
      </c>
      <c r="G87" s="137" t="s">
        <v>2419</v>
      </c>
      <c r="H87" s="62">
        <v>696892400</v>
      </c>
      <c r="I87" s="62">
        <v>672537379.61000001</v>
      </c>
      <c r="J87" t="s">
        <v>6238</v>
      </c>
    </row>
    <row r="88" spans="1:10">
      <c r="A88" s="42" t="s">
        <v>4489</v>
      </c>
      <c r="B88" s="42" t="s">
        <v>3545</v>
      </c>
      <c r="C88" s="42" t="s">
        <v>2439</v>
      </c>
      <c r="D88" s="137" t="s">
        <v>3546</v>
      </c>
      <c r="E88" s="42" t="s">
        <v>64</v>
      </c>
      <c r="F88" s="42" t="s">
        <v>65</v>
      </c>
      <c r="G88" s="137" t="s">
        <v>2419</v>
      </c>
      <c r="H88" s="62">
        <v>685129400</v>
      </c>
      <c r="I88" s="62">
        <v>667213675.62</v>
      </c>
      <c r="J88" t="s">
        <v>6238</v>
      </c>
    </row>
    <row r="89" spans="1:10">
      <c r="A89" s="42" t="s">
        <v>4489</v>
      </c>
      <c r="B89" s="42" t="s">
        <v>4049</v>
      </c>
      <c r="C89" s="42" t="s">
        <v>2443</v>
      </c>
      <c r="D89" s="137" t="s">
        <v>4050</v>
      </c>
      <c r="E89" s="42" t="s">
        <v>64</v>
      </c>
      <c r="F89" s="42" t="s">
        <v>65</v>
      </c>
      <c r="G89" s="137" t="s">
        <v>2419</v>
      </c>
      <c r="H89" s="62">
        <v>691081800</v>
      </c>
      <c r="I89" s="62">
        <v>673786686.64999998</v>
      </c>
      <c r="J89" t="s">
        <v>6238</v>
      </c>
    </row>
    <row r="90" spans="1:10">
      <c r="A90" s="42" t="s">
        <v>4489</v>
      </c>
      <c r="B90" s="42" t="s">
        <v>4056</v>
      </c>
      <c r="C90" s="42" t="s">
        <v>2447</v>
      </c>
      <c r="D90" s="137" t="s">
        <v>4057</v>
      </c>
      <c r="E90" s="42" t="s">
        <v>64</v>
      </c>
      <c r="F90" s="42" t="s">
        <v>65</v>
      </c>
      <c r="G90" s="137" t="s">
        <v>2419</v>
      </c>
      <c r="H90" s="62">
        <v>683234250</v>
      </c>
      <c r="I90" s="62">
        <v>665176615.48000002</v>
      </c>
      <c r="J90" t="s">
        <v>6238</v>
      </c>
    </row>
    <row r="91" spans="1:10" ht="15.6">
      <c r="A91" s="142" t="s">
        <v>4485</v>
      </c>
      <c r="B91" s="42" t="s">
        <v>4072</v>
      </c>
      <c r="C91" s="42" t="s">
        <v>4072</v>
      </c>
      <c r="D91" s="137" t="s">
        <v>4073</v>
      </c>
      <c r="E91" s="42" t="s">
        <v>64</v>
      </c>
      <c r="F91" s="42" t="s">
        <v>65</v>
      </c>
      <c r="G91" s="137" t="s">
        <v>2419</v>
      </c>
      <c r="H91" s="62">
        <v>9028878091.9099998</v>
      </c>
      <c r="I91" s="62">
        <v>8747265981.7000008</v>
      </c>
      <c r="J91" t="s">
        <v>6238</v>
      </c>
    </row>
    <row r="92" spans="1:10">
      <c r="A92" s="54" t="s">
        <v>5551</v>
      </c>
      <c r="B92" s="54" t="s">
        <v>5542</v>
      </c>
      <c r="C92" s="54" t="s">
        <v>2404</v>
      </c>
      <c r="D92" s="54" t="s">
        <v>2405</v>
      </c>
      <c r="E92" s="54" t="s">
        <v>64</v>
      </c>
      <c r="F92" s="54" t="s">
        <v>65</v>
      </c>
      <c r="G92" s="54" t="s">
        <v>2254</v>
      </c>
      <c r="H92" s="62">
        <v>1218933.28</v>
      </c>
      <c r="I92" s="62">
        <v>1134292.5</v>
      </c>
      <c r="J92" t="s">
        <v>6238</v>
      </c>
    </row>
    <row r="93" spans="1:10">
      <c r="A93" s="353"/>
      <c r="B93" s="353"/>
      <c r="C93" s="353"/>
      <c r="D93" s="353"/>
      <c r="E93" s="353"/>
      <c r="F93" s="353"/>
      <c r="G93" s="353"/>
      <c r="H93" s="353"/>
      <c r="I93" s="353"/>
    </row>
    <row r="94" spans="1:10">
      <c r="D94"/>
      <c r="G94"/>
      <c r="H94"/>
      <c r="I94"/>
    </row>
    <row r="95" spans="1:10">
      <c r="D95"/>
      <c r="G95"/>
      <c r="H95"/>
      <c r="I95"/>
    </row>
    <row r="96" spans="1:10">
      <c r="D96"/>
      <c r="G96"/>
      <c r="H96"/>
      <c r="I96"/>
    </row>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sheetData>
  <autoFilter ref="A1:J92" xr:uid="{684343A5-4796-4F0B-B9E9-1552768CEDBF}"/>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16" sqref="B16"/>
    </sheetView>
  </sheetViews>
  <sheetFormatPr defaultColWidth="9" defaultRowHeight="13.8"/>
  <cols>
    <col min="1" max="1" width="25.44140625" style="1" customWidth="1"/>
    <col min="2" max="2" width="35.88671875" style="1" customWidth="1"/>
    <col min="3" max="16384" width="9" style="1"/>
  </cols>
  <sheetData>
    <row r="1" spans="1:2" ht="15.6">
      <c r="A1" s="298" t="s">
        <v>837</v>
      </c>
      <c r="B1" s="299"/>
    </row>
    <row r="2" spans="1:2">
      <c r="A2" s="2" t="s">
        <v>738</v>
      </c>
      <c r="B2" s="3" t="s">
        <v>740</v>
      </c>
    </row>
    <row r="3" spans="1:2">
      <c r="A3" s="218" t="s">
        <v>4548</v>
      </c>
      <c r="B3" s="219" t="s">
        <v>4548</v>
      </c>
    </row>
    <row r="4" spans="1:2">
      <c r="A4" s="218" t="s">
        <v>1939</v>
      </c>
      <c r="B4" s="219" t="s">
        <v>4550</v>
      </c>
    </row>
    <row r="5" spans="1:2">
      <c r="A5" s="218" t="s">
        <v>1939</v>
      </c>
      <c r="B5" s="219" t="s">
        <v>4551</v>
      </c>
    </row>
    <row r="6" spans="1:2">
      <c r="A6" s="218" t="s">
        <v>1939</v>
      </c>
      <c r="B6" s="219" t="s">
        <v>4552</v>
      </c>
    </row>
    <row r="7" spans="1:2">
      <c r="A7" s="218" t="s">
        <v>1939</v>
      </c>
      <c r="B7" s="219" t="s">
        <v>4553</v>
      </c>
    </row>
    <row r="8" spans="1:2">
      <c r="A8" s="218" t="s">
        <v>4554</v>
      </c>
      <c r="B8" s="219" t="s">
        <v>4554</v>
      </c>
    </row>
    <row r="9" spans="1:2">
      <c r="A9" s="218" t="s">
        <v>4555</v>
      </c>
      <c r="B9" s="219" t="s">
        <v>4555</v>
      </c>
    </row>
    <row r="10" spans="1:2">
      <c r="A10" s="218" t="s">
        <v>4556</v>
      </c>
      <c r="B10" s="219" t="s">
        <v>4556</v>
      </c>
    </row>
    <row r="11" spans="1:2">
      <c r="A11" s="218" t="s">
        <v>4557</v>
      </c>
      <c r="B11" s="219" t="s">
        <v>4558</v>
      </c>
    </row>
    <row r="12" spans="1:2">
      <c r="A12" s="218" t="s">
        <v>4557</v>
      </c>
      <c r="B12" s="219" t="s">
        <v>4559</v>
      </c>
    </row>
    <row r="13" spans="1:2">
      <c r="A13" s="218" t="s">
        <v>4557</v>
      </c>
      <c r="B13" s="219" t="s">
        <v>4560</v>
      </c>
    </row>
    <row r="14" spans="1:2">
      <c r="A14" s="218" t="s">
        <v>4557</v>
      </c>
      <c r="B14" s="219" t="s">
        <v>4561</v>
      </c>
    </row>
    <row r="15" spans="1:2">
      <c r="A15" s="218" t="s">
        <v>4562</v>
      </c>
      <c r="B15" s="219" t="s">
        <v>4562</v>
      </c>
    </row>
    <row r="16" spans="1:2">
      <c r="A16" s="218" t="s">
        <v>4563</v>
      </c>
      <c r="B16" s="219" t="s">
        <v>4563</v>
      </c>
    </row>
    <row r="17" spans="1:2">
      <c r="A17" s="218" t="s">
        <v>4564</v>
      </c>
      <c r="B17" s="219" t="s">
        <v>4564</v>
      </c>
    </row>
    <row r="18" spans="1:2">
      <c r="A18" s="218" t="s">
        <v>4565</v>
      </c>
      <c r="B18" s="219" t="s">
        <v>4565</v>
      </c>
    </row>
    <row r="19" spans="1:2">
      <c r="A19" s="218" t="s">
        <v>4566</v>
      </c>
      <c r="B19" s="219" t="s">
        <v>4566</v>
      </c>
    </row>
    <row r="20" spans="1:2">
      <c r="A20" s="218" t="s">
        <v>4567</v>
      </c>
      <c r="B20" s="219" t="s">
        <v>4567</v>
      </c>
    </row>
    <row r="21" spans="1:2">
      <c r="A21" s="218" t="s">
        <v>4568</v>
      </c>
      <c r="B21" s="219" t="s">
        <v>4568</v>
      </c>
    </row>
    <row r="22" spans="1:2">
      <c r="A22" s="220" t="s">
        <v>4569</v>
      </c>
      <c r="B22" s="221" t="s">
        <v>4569</v>
      </c>
    </row>
  </sheetData>
  <mergeCells count="1">
    <mergeCell ref="A1:B1"/>
  </mergeCell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1"/>
  <sheetViews>
    <sheetView workbookViewId="0">
      <selection activeCell="B4" sqref="B4"/>
    </sheetView>
  </sheetViews>
  <sheetFormatPr defaultColWidth="9" defaultRowHeight="13.8"/>
  <cols>
    <col min="1" max="1" width="9" style="1"/>
    <col min="2" max="2" width="21.33203125" style="1" customWidth="1"/>
    <col min="3" max="3" width="13" style="1" customWidth="1"/>
    <col min="4" max="4" width="62.77734375" style="6" customWidth="1"/>
    <col min="5" max="5" width="41.77734375" style="6" customWidth="1"/>
    <col min="6" max="6" width="71.6640625" style="1" customWidth="1"/>
    <col min="7" max="16384" width="9" style="1"/>
  </cols>
  <sheetData>
    <row r="1" spans="1:6" ht="22.8">
      <c r="A1" s="300" t="s">
        <v>695</v>
      </c>
      <c r="B1" s="301"/>
      <c r="C1" s="301"/>
      <c r="D1" s="301"/>
      <c r="E1" s="301"/>
      <c r="F1" s="302"/>
    </row>
    <row r="2" spans="1:6">
      <c r="A2" s="7" t="s">
        <v>696</v>
      </c>
      <c r="B2" s="7" t="s">
        <v>697</v>
      </c>
      <c r="C2" s="7" t="s">
        <v>698</v>
      </c>
      <c r="D2" s="7" t="s">
        <v>699</v>
      </c>
      <c r="E2" s="7" t="s">
        <v>700</v>
      </c>
      <c r="F2" s="7" t="s">
        <v>701</v>
      </c>
    </row>
    <row r="3" spans="1:6" ht="82.8">
      <c r="A3" s="8">
        <v>0</v>
      </c>
      <c r="B3" s="9" t="s">
        <v>702</v>
      </c>
      <c r="C3" s="10" t="s">
        <v>703</v>
      </c>
      <c r="D3" s="11" t="s">
        <v>704</v>
      </c>
      <c r="E3" s="11" t="s">
        <v>705</v>
      </c>
      <c r="F3" s="12" t="s">
        <v>706</v>
      </c>
    </row>
    <row r="4" spans="1:6" s="4" customFormat="1" ht="55.2">
      <c r="A4" s="8">
        <v>1</v>
      </c>
      <c r="B4" s="10" t="s">
        <v>3480</v>
      </c>
      <c r="C4" s="10" t="s">
        <v>703</v>
      </c>
      <c r="D4" s="11" t="s">
        <v>704</v>
      </c>
      <c r="E4" s="11" t="s">
        <v>705</v>
      </c>
      <c r="F4" s="12" t="s">
        <v>707</v>
      </c>
    </row>
    <row r="5" spans="1:6" s="4" customFormat="1" ht="54" customHeight="1">
      <c r="A5" s="8">
        <v>2</v>
      </c>
      <c r="B5" s="10" t="s">
        <v>708</v>
      </c>
      <c r="C5" s="10" t="s">
        <v>703</v>
      </c>
      <c r="D5" s="11" t="s">
        <v>704</v>
      </c>
      <c r="E5" s="11" t="s">
        <v>705</v>
      </c>
      <c r="F5" s="12" t="s">
        <v>709</v>
      </c>
    </row>
    <row r="6" spans="1:6" s="4" customFormat="1">
      <c r="A6" s="8">
        <v>3</v>
      </c>
      <c r="B6" s="10" t="s">
        <v>710</v>
      </c>
      <c r="C6" s="10" t="s">
        <v>703</v>
      </c>
      <c r="D6" s="11" t="s">
        <v>704</v>
      </c>
      <c r="E6" s="11" t="s">
        <v>705</v>
      </c>
      <c r="F6" s="12" t="s">
        <v>711</v>
      </c>
    </row>
    <row r="7" spans="1:6" s="4" customFormat="1">
      <c r="A7" s="8">
        <v>4</v>
      </c>
      <c r="B7" s="10" t="s">
        <v>712</v>
      </c>
      <c r="C7" s="10" t="s">
        <v>703</v>
      </c>
      <c r="D7" s="11" t="s">
        <v>704</v>
      </c>
      <c r="E7" s="11" t="s">
        <v>705</v>
      </c>
      <c r="F7" s="12" t="s">
        <v>711</v>
      </c>
    </row>
    <row r="8" spans="1:6" s="4" customFormat="1" ht="27.6">
      <c r="A8" s="8">
        <v>5</v>
      </c>
      <c r="B8" s="10" t="s">
        <v>713</v>
      </c>
      <c r="C8" s="10" t="s">
        <v>703</v>
      </c>
      <c r="D8" s="11" t="s">
        <v>704</v>
      </c>
      <c r="E8" s="11" t="s">
        <v>714</v>
      </c>
      <c r="F8" s="12" t="s">
        <v>715</v>
      </c>
    </row>
    <row r="9" spans="1:6" s="4" customFormat="1" ht="27.6">
      <c r="A9" s="8">
        <v>6</v>
      </c>
      <c r="B9" s="10" t="s">
        <v>716</v>
      </c>
      <c r="C9" s="10" t="s">
        <v>703</v>
      </c>
      <c r="D9" s="11" t="s">
        <v>704</v>
      </c>
      <c r="E9" s="11" t="s">
        <v>717</v>
      </c>
      <c r="F9" s="12" t="s">
        <v>718</v>
      </c>
    </row>
    <row r="10" spans="1:6" s="4" customFormat="1" ht="27.6">
      <c r="A10" s="8">
        <v>7</v>
      </c>
      <c r="B10" s="10" t="s">
        <v>719</v>
      </c>
      <c r="C10" s="10" t="s">
        <v>720</v>
      </c>
      <c r="D10" s="11" t="s">
        <v>704</v>
      </c>
      <c r="E10" s="11" t="s">
        <v>721</v>
      </c>
      <c r="F10" s="12"/>
    </row>
    <row r="11" spans="1:6" s="4" customFormat="1">
      <c r="A11" s="8">
        <v>8</v>
      </c>
      <c r="B11" s="10" t="s">
        <v>722</v>
      </c>
      <c r="C11" s="10" t="s">
        <v>720</v>
      </c>
      <c r="D11" s="11" t="s">
        <v>704</v>
      </c>
      <c r="E11" s="11" t="s">
        <v>705</v>
      </c>
      <c r="F11" s="12"/>
    </row>
    <row r="12" spans="1:6" s="4" customFormat="1" ht="32.85" customHeight="1">
      <c r="A12" s="8">
        <v>9</v>
      </c>
      <c r="B12" s="10" t="s">
        <v>723</v>
      </c>
      <c r="C12" s="10" t="s">
        <v>720</v>
      </c>
      <c r="D12" s="11" t="s">
        <v>704</v>
      </c>
      <c r="E12" s="11" t="s">
        <v>705</v>
      </c>
      <c r="F12" s="12" t="s">
        <v>724</v>
      </c>
    </row>
    <row r="13" spans="1:6" s="4" customFormat="1">
      <c r="A13" s="8">
        <v>10</v>
      </c>
      <c r="B13" s="10" t="s">
        <v>725</v>
      </c>
      <c r="C13" s="10" t="s">
        <v>720</v>
      </c>
      <c r="D13" s="11" t="s">
        <v>704</v>
      </c>
      <c r="E13" s="11" t="s">
        <v>726</v>
      </c>
      <c r="F13" s="12"/>
    </row>
    <row r="14" spans="1:6" s="4" customFormat="1" ht="27.6">
      <c r="A14" s="8">
        <v>11</v>
      </c>
      <c r="B14" s="10" t="s">
        <v>727</v>
      </c>
      <c r="C14" s="10" t="s">
        <v>720</v>
      </c>
      <c r="D14" s="11" t="s">
        <v>704</v>
      </c>
      <c r="E14" s="11" t="s">
        <v>728</v>
      </c>
      <c r="F14" s="12"/>
    </row>
    <row r="15" spans="1:6" s="5" customFormat="1" ht="27.6">
      <c r="A15" s="13">
        <v>12</v>
      </c>
      <c r="B15" s="14" t="s">
        <v>729</v>
      </c>
      <c r="C15" s="14" t="s">
        <v>703</v>
      </c>
      <c r="D15" s="15" t="s">
        <v>704</v>
      </c>
      <c r="E15" s="15" t="s">
        <v>705</v>
      </c>
      <c r="F15" s="16" t="s">
        <v>730</v>
      </c>
    </row>
    <row r="16" spans="1:6" s="5" customFormat="1" ht="27.6">
      <c r="A16" s="13">
        <v>13</v>
      </c>
      <c r="B16" s="14" t="s">
        <v>731</v>
      </c>
      <c r="C16" s="14" t="s">
        <v>703</v>
      </c>
      <c r="D16" s="15" t="s">
        <v>704</v>
      </c>
      <c r="E16" s="15" t="s">
        <v>732</v>
      </c>
      <c r="F16" s="16" t="s">
        <v>733</v>
      </c>
    </row>
    <row r="17" spans="1:6" s="5" customFormat="1" ht="27.6">
      <c r="A17" s="13">
        <v>14</v>
      </c>
      <c r="B17" s="14" t="s">
        <v>734</v>
      </c>
      <c r="C17" s="14" t="s">
        <v>703</v>
      </c>
      <c r="D17" s="15" t="s">
        <v>704</v>
      </c>
      <c r="E17" s="15" t="s">
        <v>732</v>
      </c>
      <c r="F17" s="16" t="s">
        <v>735</v>
      </c>
    </row>
    <row r="18" spans="1:6" s="5" customFormat="1" ht="41.4">
      <c r="A18" s="13">
        <v>15</v>
      </c>
      <c r="B18" s="14" t="s">
        <v>736</v>
      </c>
      <c r="C18" s="14" t="s">
        <v>703</v>
      </c>
      <c r="D18" s="15" t="s">
        <v>704</v>
      </c>
      <c r="E18" s="15" t="s">
        <v>737</v>
      </c>
      <c r="F18" s="16"/>
    </row>
    <row r="19" spans="1:6" s="5" customFormat="1" ht="14.1" customHeight="1">
      <c r="A19" s="13">
        <v>16</v>
      </c>
      <c r="B19" s="14" t="s">
        <v>738</v>
      </c>
      <c r="C19" s="14" t="s">
        <v>703</v>
      </c>
      <c r="D19" s="15" t="s">
        <v>704</v>
      </c>
      <c r="E19" s="15" t="s">
        <v>732</v>
      </c>
      <c r="F19" s="16" t="s">
        <v>739</v>
      </c>
    </row>
    <row r="20" spans="1:6" s="5" customFormat="1" ht="27.6">
      <c r="A20" s="13">
        <v>17</v>
      </c>
      <c r="B20" s="14" t="s">
        <v>740</v>
      </c>
      <c r="C20" s="14" t="s">
        <v>703</v>
      </c>
      <c r="D20" s="15" t="s">
        <v>704</v>
      </c>
      <c r="E20" s="15" t="s">
        <v>732</v>
      </c>
      <c r="F20" s="16" t="s">
        <v>739</v>
      </c>
    </row>
    <row r="21" spans="1:6" s="5" customFormat="1" ht="27.6">
      <c r="A21" s="13">
        <v>18</v>
      </c>
      <c r="B21" s="14" t="s">
        <v>741</v>
      </c>
      <c r="C21" s="14" t="s">
        <v>703</v>
      </c>
      <c r="D21" s="15" t="s">
        <v>704</v>
      </c>
      <c r="E21" s="15" t="s">
        <v>732</v>
      </c>
      <c r="F21" s="16" t="s">
        <v>742</v>
      </c>
    </row>
    <row r="22" spans="1:6" s="5" customFormat="1" ht="27.6">
      <c r="A22" s="13">
        <v>19</v>
      </c>
      <c r="B22" s="14" t="s">
        <v>743</v>
      </c>
      <c r="C22" s="14" t="s">
        <v>703</v>
      </c>
      <c r="D22" s="15" t="s">
        <v>704</v>
      </c>
      <c r="E22" s="15" t="s">
        <v>732</v>
      </c>
      <c r="F22" s="16" t="s">
        <v>744</v>
      </c>
    </row>
    <row r="23" spans="1:6" s="5" customFormat="1" ht="13.5" customHeight="1">
      <c r="A23" s="13">
        <v>20</v>
      </c>
      <c r="B23" s="14" t="s">
        <v>745</v>
      </c>
      <c r="C23" s="14" t="s">
        <v>720</v>
      </c>
      <c r="D23" s="15" t="s">
        <v>704</v>
      </c>
      <c r="E23" s="15" t="s">
        <v>732</v>
      </c>
      <c r="F23" s="16"/>
    </row>
    <row r="24" spans="1:6" s="5" customFormat="1" ht="27.6">
      <c r="A24" s="13">
        <v>21</v>
      </c>
      <c r="B24" s="14" t="s">
        <v>746</v>
      </c>
      <c r="C24" s="14" t="s">
        <v>720</v>
      </c>
      <c r="D24" s="15" t="s">
        <v>704</v>
      </c>
      <c r="E24" s="15" t="s">
        <v>732</v>
      </c>
      <c r="F24" s="16"/>
    </row>
    <row r="25" spans="1:6" s="5" customFormat="1" ht="27.6">
      <c r="A25" s="13">
        <v>22</v>
      </c>
      <c r="B25" s="14" t="s">
        <v>747</v>
      </c>
      <c r="C25" s="14" t="s">
        <v>720</v>
      </c>
      <c r="D25" s="15" t="s">
        <v>704</v>
      </c>
      <c r="E25" s="15" t="s">
        <v>748</v>
      </c>
      <c r="F25" s="16"/>
    </row>
    <row r="26" spans="1:6" s="5" customFormat="1" ht="16.649999999999999" customHeight="1">
      <c r="A26" s="13">
        <v>23</v>
      </c>
      <c r="B26" s="14" t="s">
        <v>749</v>
      </c>
      <c r="C26" s="14" t="s">
        <v>750</v>
      </c>
      <c r="D26" s="15" t="s">
        <v>704</v>
      </c>
      <c r="E26" s="15" t="s">
        <v>748</v>
      </c>
      <c r="F26" s="16"/>
    </row>
    <row r="27" spans="1:6" s="5" customFormat="1" ht="27.6">
      <c r="A27" s="13">
        <v>24</v>
      </c>
      <c r="B27" s="14" t="s">
        <v>751</v>
      </c>
      <c r="C27" s="14" t="s">
        <v>750</v>
      </c>
      <c r="D27" s="15" t="s">
        <v>704</v>
      </c>
      <c r="E27" s="15" t="s">
        <v>748</v>
      </c>
      <c r="F27" s="16" t="s">
        <v>752</v>
      </c>
    </row>
    <row r="28" spans="1:6" s="5" customFormat="1" ht="27.6">
      <c r="A28" s="13">
        <v>25</v>
      </c>
      <c r="B28" s="14" t="s">
        <v>753</v>
      </c>
      <c r="C28" s="14" t="s">
        <v>703</v>
      </c>
      <c r="D28" s="15" t="s">
        <v>704</v>
      </c>
      <c r="E28" s="15" t="s">
        <v>748</v>
      </c>
      <c r="F28" s="16" t="s">
        <v>754</v>
      </c>
    </row>
    <row r="29" spans="1:6" ht="27.6">
      <c r="A29" s="8">
        <v>26</v>
      </c>
      <c r="B29" s="10" t="s">
        <v>755</v>
      </c>
      <c r="C29" s="10" t="s">
        <v>703</v>
      </c>
      <c r="D29" s="11" t="s">
        <v>756</v>
      </c>
      <c r="E29" s="11" t="s">
        <v>756</v>
      </c>
      <c r="F29" s="12" t="s">
        <v>757</v>
      </c>
    </row>
    <row r="30" spans="1:6" ht="69">
      <c r="A30" s="8">
        <v>27</v>
      </c>
      <c r="B30" s="10" t="s">
        <v>758</v>
      </c>
      <c r="C30" s="10" t="s">
        <v>720</v>
      </c>
      <c r="D30" s="11" t="s">
        <v>759</v>
      </c>
      <c r="E30" s="11" t="s">
        <v>760</v>
      </c>
      <c r="F30" s="17"/>
    </row>
    <row r="31" spans="1:6" s="5" customFormat="1">
      <c r="A31" s="13">
        <v>28</v>
      </c>
      <c r="B31" s="18" t="s">
        <v>26</v>
      </c>
      <c r="C31" s="14" t="s">
        <v>703</v>
      </c>
      <c r="D31" s="15" t="s">
        <v>761</v>
      </c>
      <c r="E31" s="15" t="s">
        <v>761</v>
      </c>
      <c r="F31" s="19"/>
    </row>
    <row r="32" spans="1:6" s="5" customFormat="1">
      <c r="A32" s="13">
        <v>29</v>
      </c>
      <c r="B32" s="18" t="s">
        <v>27</v>
      </c>
      <c r="C32" s="14" t="s">
        <v>703</v>
      </c>
      <c r="D32" s="15" t="s">
        <v>761</v>
      </c>
      <c r="E32" s="15" t="s">
        <v>761</v>
      </c>
      <c r="F32" s="16" t="s">
        <v>762</v>
      </c>
    </row>
    <row r="33" spans="1:6" s="5" customFormat="1" ht="16.5" customHeight="1">
      <c r="A33" s="13">
        <v>30</v>
      </c>
      <c r="B33" s="18" t="s">
        <v>28</v>
      </c>
      <c r="C33" s="14" t="s">
        <v>703</v>
      </c>
      <c r="D33" s="15" t="s">
        <v>761</v>
      </c>
      <c r="E33" s="15" t="s">
        <v>763</v>
      </c>
      <c r="F33" s="16" t="s">
        <v>764</v>
      </c>
    </row>
    <row r="34" spans="1:6" s="5" customFormat="1" ht="23.25" customHeight="1">
      <c r="A34" s="13">
        <v>31</v>
      </c>
      <c r="B34" s="18" t="s">
        <v>29</v>
      </c>
      <c r="C34" s="14" t="s">
        <v>703</v>
      </c>
      <c r="D34" s="15" t="s">
        <v>761</v>
      </c>
      <c r="E34" s="15" t="s">
        <v>765</v>
      </c>
      <c r="F34" s="16" t="s">
        <v>766</v>
      </c>
    </row>
    <row r="35" spans="1:6" s="5" customFormat="1" ht="41.4">
      <c r="A35" s="13">
        <v>32</v>
      </c>
      <c r="B35" s="18" t="s">
        <v>30</v>
      </c>
      <c r="C35" s="14" t="s">
        <v>703</v>
      </c>
      <c r="D35" s="15" t="s">
        <v>767</v>
      </c>
      <c r="E35" s="15" t="s">
        <v>767</v>
      </c>
      <c r="F35" s="19" t="s">
        <v>768</v>
      </c>
    </row>
    <row r="36" spans="1:6" s="5" customFormat="1" ht="41.4">
      <c r="A36" s="13">
        <v>33</v>
      </c>
      <c r="B36" s="18" t="s">
        <v>31</v>
      </c>
      <c r="C36" s="14" t="s">
        <v>703</v>
      </c>
      <c r="D36" s="15" t="s">
        <v>767</v>
      </c>
      <c r="E36" s="15" t="s">
        <v>767</v>
      </c>
      <c r="F36" s="19" t="s">
        <v>769</v>
      </c>
    </row>
    <row r="37" spans="1:6" s="5" customFormat="1" ht="55.2">
      <c r="A37" s="13">
        <v>34</v>
      </c>
      <c r="B37" s="18" t="s">
        <v>770</v>
      </c>
      <c r="C37" s="14" t="s">
        <v>703</v>
      </c>
      <c r="D37" s="15" t="s">
        <v>767</v>
      </c>
      <c r="E37" s="15" t="s">
        <v>767</v>
      </c>
      <c r="F37" s="16" t="s">
        <v>771</v>
      </c>
    </row>
    <row r="38" spans="1:6" s="5" customFormat="1" ht="41.4">
      <c r="A38" s="13">
        <v>35</v>
      </c>
      <c r="B38" s="18" t="s">
        <v>772</v>
      </c>
      <c r="C38" s="14" t="s">
        <v>703</v>
      </c>
      <c r="D38" s="15" t="s">
        <v>773</v>
      </c>
      <c r="E38" s="15" t="s">
        <v>773</v>
      </c>
      <c r="F38" s="19"/>
    </row>
    <row r="39" spans="1:6" s="5" customFormat="1" ht="41.4">
      <c r="A39" s="13">
        <v>36</v>
      </c>
      <c r="B39" s="18" t="s">
        <v>774</v>
      </c>
      <c r="C39" s="14" t="s">
        <v>775</v>
      </c>
      <c r="D39" s="15" t="s">
        <v>773</v>
      </c>
      <c r="E39" s="15" t="s">
        <v>773</v>
      </c>
      <c r="F39" s="19"/>
    </row>
    <row r="40" spans="1:6" s="5" customFormat="1" ht="41.4">
      <c r="A40" s="13">
        <v>37</v>
      </c>
      <c r="B40" s="18" t="s">
        <v>776</v>
      </c>
      <c r="C40" s="14" t="s">
        <v>703</v>
      </c>
      <c r="D40" s="15" t="s">
        <v>773</v>
      </c>
      <c r="E40" s="15" t="s">
        <v>773</v>
      </c>
      <c r="F40" s="16" t="s">
        <v>777</v>
      </c>
    </row>
    <row r="41" spans="1:6" s="5" customFormat="1" ht="41.4">
      <c r="A41" s="13">
        <v>38</v>
      </c>
      <c r="B41" s="18" t="s">
        <v>778</v>
      </c>
      <c r="C41" s="14" t="s">
        <v>703</v>
      </c>
      <c r="D41" s="15" t="s">
        <v>773</v>
      </c>
      <c r="E41" s="15" t="s">
        <v>773</v>
      </c>
      <c r="F41" s="19" t="s">
        <v>779</v>
      </c>
    </row>
    <row r="42" spans="1:6" ht="55.2">
      <c r="A42" s="8">
        <v>39</v>
      </c>
      <c r="B42" s="20" t="s">
        <v>37</v>
      </c>
      <c r="C42" s="10" t="s">
        <v>703</v>
      </c>
      <c r="D42" s="11" t="s">
        <v>780</v>
      </c>
      <c r="E42" s="11" t="s">
        <v>780</v>
      </c>
      <c r="F42" s="17" t="s">
        <v>781</v>
      </c>
    </row>
    <row r="43" spans="1:6" s="31" customFormat="1">
      <c r="A43" s="26">
        <v>40</v>
      </c>
      <c r="B43" s="27" t="s">
        <v>38</v>
      </c>
      <c r="C43" s="28" t="s">
        <v>877</v>
      </c>
      <c r="D43" s="29" t="s">
        <v>878</v>
      </c>
      <c r="E43" s="29" t="s">
        <v>878</v>
      </c>
      <c r="F43" s="30" t="s">
        <v>879</v>
      </c>
    </row>
    <row r="44" spans="1:6" ht="41.4">
      <c r="A44" s="8">
        <v>41</v>
      </c>
      <c r="B44" s="20" t="s">
        <v>39</v>
      </c>
      <c r="C44" s="10" t="s">
        <v>703</v>
      </c>
      <c r="D44" s="11" t="s">
        <v>782</v>
      </c>
      <c r="E44" s="11" t="s">
        <v>783</v>
      </c>
      <c r="F44" s="12" t="s">
        <v>4483</v>
      </c>
    </row>
    <row r="45" spans="1:6" ht="41.4">
      <c r="A45" s="8">
        <v>42</v>
      </c>
      <c r="B45" s="20" t="s">
        <v>40</v>
      </c>
      <c r="C45" s="10" t="s">
        <v>720</v>
      </c>
      <c r="D45" s="11" t="s">
        <v>782</v>
      </c>
      <c r="E45" s="11" t="s">
        <v>782</v>
      </c>
      <c r="F45" s="12" t="s">
        <v>784</v>
      </c>
    </row>
    <row r="46" spans="1:6" ht="110.4">
      <c r="A46" s="8">
        <v>43</v>
      </c>
      <c r="B46" s="20" t="s">
        <v>785</v>
      </c>
      <c r="C46" s="10" t="s">
        <v>720</v>
      </c>
      <c r="D46" s="11" t="s">
        <v>786</v>
      </c>
      <c r="E46" s="11" t="s">
        <v>786</v>
      </c>
      <c r="F46" s="12" t="s">
        <v>787</v>
      </c>
    </row>
    <row r="47" spans="1:6" ht="110.4">
      <c r="A47" s="8">
        <v>44</v>
      </c>
      <c r="B47" s="20" t="s">
        <v>788</v>
      </c>
      <c r="C47" s="10" t="s">
        <v>703</v>
      </c>
      <c r="D47" s="11" t="s">
        <v>786</v>
      </c>
      <c r="E47" s="11" t="s">
        <v>786</v>
      </c>
      <c r="F47" s="12" t="s">
        <v>754</v>
      </c>
    </row>
    <row r="48" spans="1:6" ht="110.4">
      <c r="A48" s="8">
        <v>45</v>
      </c>
      <c r="B48" s="20" t="s">
        <v>789</v>
      </c>
      <c r="C48" s="10" t="s">
        <v>703</v>
      </c>
      <c r="D48" s="11" t="s">
        <v>786</v>
      </c>
      <c r="E48" s="11" t="s">
        <v>786</v>
      </c>
      <c r="F48" s="12" t="s">
        <v>790</v>
      </c>
    </row>
    <row r="49" spans="1:6" ht="110.4">
      <c r="A49" s="8">
        <v>46</v>
      </c>
      <c r="B49" s="20" t="s">
        <v>791</v>
      </c>
      <c r="C49" s="10" t="s">
        <v>703</v>
      </c>
      <c r="D49" s="11" t="s">
        <v>786</v>
      </c>
      <c r="E49" s="11" t="s">
        <v>786</v>
      </c>
      <c r="F49" s="12" t="s">
        <v>792</v>
      </c>
    </row>
    <row r="50" spans="1:6" s="5" customFormat="1" ht="55.2">
      <c r="A50" s="13">
        <v>47</v>
      </c>
      <c r="B50" s="18" t="s">
        <v>45</v>
      </c>
      <c r="C50" s="14" t="s">
        <v>703</v>
      </c>
      <c r="D50" s="15" t="s">
        <v>793</v>
      </c>
      <c r="E50" s="15" t="s">
        <v>794</v>
      </c>
      <c r="F50" s="16" t="s">
        <v>795</v>
      </c>
    </row>
    <row r="51" spans="1:6" s="5" customFormat="1">
      <c r="A51" s="13">
        <v>48</v>
      </c>
      <c r="B51" s="18" t="s">
        <v>46</v>
      </c>
      <c r="C51" s="14" t="s">
        <v>703</v>
      </c>
      <c r="D51" s="15" t="s">
        <v>796</v>
      </c>
      <c r="E51" s="15" t="s">
        <v>796</v>
      </c>
      <c r="F51" s="16" t="s">
        <v>797</v>
      </c>
    </row>
    <row r="52" spans="1:6" s="5" customFormat="1" ht="41.4">
      <c r="A52" s="13">
        <v>49</v>
      </c>
      <c r="B52" s="18" t="s">
        <v>47</v>
      </c>
      <c r="C52" s="14" t="s">
        <v>703</v>
      </c>
      <c r="D52" s="15" t="s">
        <v>796</v>
      </c>
      <c r="E52" s="15" t="s">
        <v>796</v>
      </c>
      <c r="F52" s="16" t="s">
        <v>798</v>
      </c>
    </row>
    <row r="53" spans="1:6" s="5" customFormat="1" ht="27.6">
      <c r="A53" s="13">
        <v>50</v>
      </c>
      <c r="B53" s="18" t="s">
        <v>48</v>
      </c>
      <c r="C53" s="14" t="s">
        <v>720</v>
      </c>
      <c r="D53" s="15" t="s">
        <v>796</v>
      </c>
      <c r="E53" s="15" t="s">
        <v>799</v>
      </c>
      <c r="F53" s="16" t="s">
        <v>800</v>
      </c>
    </row>
    <row r="54" spans="1:6" s="5" customFormat="1" ht="27.6">
      <c r="A54" s="13">
        <v>51</v>
      </c>
      <c r="B54" s="18" t="s">
        <v>49</v>
      </c>
      <c r="C54" s="14" t="s">
        <v>703</v>
      </c>
      <c r="D54" s="15" t="s">
        <v>796</v>
      </c>
      <c r="E54" s="15" t="s">
        <v>801</v>
      </c>
      <c r="F54" s="16" t="s">
        <v>802</v>
      </c>
    </row>
    <row r="55" spans="1:6" s="5" customFormat="1" ht="69">
      <c r="A55" s="13">
        <v>52</v>
      </c>
      <c r="B55" s="18" t="s">
        <v>50</v>
      </c>
      <c r="C55" s="14" t="s">
        <v>703</v>
      </c>
      <c r="D55" s="15" t="s">
        <v>796</v>
      </c>
      <c r="E55" s="15" t="s">
        <v>801</v>
      </c>
      <c r="F55" s="16" t="s">
        <v>803</v>
      </c>
    </row>
    <row r="56" spans="1:6" s="5" customFormat="1" ht="27.6">
      <c r="A56" s="13">
        <v>53</v>
      </c>
      <c r="B56" s="18" t="s">
        <v>51</v>
      </c>
      <c r="C56" s="14" t="s">
        <v>703</v>
      </c>
      <c r="D56" s="15" t="s">
        <v>796</v>
      </c>
      <c r="E56" s="15" t="s">
        <v>801</v>
      </c>
      <c r="F56" s="19"/>
    </row>
    <row r="57" spans="1:6" s="5" customFormat="1" ht="27.6">
      <c r="A57" s="13">
        <v>54</v>
      </c>
      <c r="B57" s="18" t="s">
        <v>52</v>
      </c>
      <c r="C57" s="14" t="s">
        <v>703</v>
      </c>
      <c r="D57" s="15" t="s">
        <v>796</v>
      </c>
      <c r="E57" s="15" t="s">
        <v>801</v>
      </c>
      <c r="F57" s="16" t="s">
        <v>804</v>
      </c>
    </row>
    <row r="58" spans="1:6" s="5" customFormat="1">
      <c r="A58" s="13">
        <v>55</v>
      </c>
      <c r="B58" s="18" t="s">
        <v>53</v>
      </c>
      <c r="C58" s="14" t="s">
        <v>703</v>
      </c>
      <c r="D58" s="15" t="s">
        <v>805</v>
      </c>
      <c r="E58" s="15" t="s">
        <v>805</v>
      </c>
      <c r="F58" s="16" t="s">
        <v>806</v>
      </c>
    </row>
    <row r="59" spans="1:6" s="5" customFormat="1" ht="124.2">
      <c r="A59" s="13">
        <v>56</v>
      </c>
      <c r="B59" s="18" t="s">
        <v>54</v>
      </c>
      <c r="C59" s="14" t="s">
        <v>720</v>
      </c>
      <c r="D59" s="15" t="s">
        <v>807</v>
      </c>
      <c r="E59" s="15" t="s">
        <v>807</v>
      </c>
      <c r="F59" s="16" t="s">
        <v>808</v>
      </c>
    </row>
    <row r="60" spans="1:6" s="5" customFormat="1">
      <c r="A60" s="13">
        <v>57</v>
      </c>
      <c r="B60" s="18" t="s">
        <v>55</v>
      </c>
      <c r="C60" s="14" t="s">
        <v>703</v>
      </c>
      <c r="D60" s="15" t="s">
        <v>809</v>
      </c>
      <c r="E60" s="15" t="s">
        <v>809</v>
      </c>
      <c r="F60" s="16" t="s">
        <v>810</v>
      </c>
    </row>
    <row r="61" spans="1:6" ht="27.6">
      <c r="A61" s="21">
        <v>58</v>
      </c>
      <c r="B61" s="22" t="s">
        <v>811</v>
      </c>
      <c r="C61" s="23" t="s">
        <v>703</v>
      </c>
      <c r="D61" s="24" t="s">
        <v>704</v>
      </c>
      <c r="E61" s="24" t="s">
        <v>705</v>
      </c>
      <c r="F61" s="25" t="s">
        <v>812</v>
      </c>
    </row>
  </sheetData>
  <autoFilter ref="A2:F61" xr:uid="{00000000-0001-0000-0100-000000000000}"/>
  <mergeCells count="1">
    <mergeCell ref="A1:F1"/>
  </mergeCells>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ACD1D-8BF2-4B7A-B30C-7E8317C0BE75}">
  <dimension ref="A1:BO93"/>
  <sheetViews>
    <sheetView workbookViewId="0">
      <selection activeCell="A2" sqref="A2:XFD2"/>
    </sheetView>
  </sheetViews>
  <sheetFormatPr defaultRowHeight="13.8"/>
  <cols>
    <col min="1" max="1" width="73.109375" bestFit="1" customWidth="1"/>
    <col min="2" max="13" width="8.88671875" customWidth="1"/>
    <col min="14" max="15" width="13.88671875" customWidth="1"/>
    <col min="16" max="16" width="18.33203125" customWidth="1"/>
    <col min="17" max="18" width="13.88671875" customWidth="1"/>
    <col min="19" max="19" width="9.5546875" customWidth="1"/>
    <col min="20" max="23" width="18.33203125" customWidth="1"/>
    <col min="24" max="25" width="16.109375" customWidth="1"/>
    <col min="26" max="26" width="18.33203125" customWidth="1"/>
    <col min="27" max="27" width="21.5546875" customWidth="1"/>
    <col min="28" max="28" width="8.88671875" customWidth="1"/>
    <col min="29" max="29" width="36" customWidth="1"/>
    <col min="30" max="36" width="8.88671875" customWidth="1"/>
    <col min="37" max="37" width="20.44140625" customWidth="1"/>
    <col min="38" max="38" width="13.109375" customWidth="1"/>
    <col min="39" max="39" width="15.21875" customWidth="1"/>
    <col min="40" max="40" width="13.109375" customWidth="1"/>
    <col min="41" max="41" width="38" customWidth="1"/>
    <col min="42" max="44" width="8.88671875" customWidth="1"/>
    <col min="45" max="47" width="11.33203125" customWidth="1"/>
    <col min="48" max="49" width="8.88671875" customWidth="1"/>
    <col min="50" max="50" width="13.88671875" customWidth="1"/>
    <col min="51" max="51" width="16.109375" customWidth="1"/>
    <col min="52" max="52" width="11.77734375" customWidth="1"/>
    <col min="53" max="54" width="8.88671875" customWidth="1"/>
    <col min="55" max="55" width="35.88671875" customWidth="1"/>
    <col min="56" max="56" width="19.5546875" customWidth="1"/>
    <col min="57" max="57" width="17.44140625" customWidth="1"/>
    <col min="58" max="58" width="23.6640625" customWidth="1"/>
    <col min="59" max="59" width="11.33203125" customWidth="1"/>
    <col min="60" max="60" width="32" customWidth="1"/>
    <col min="61" max="62" width="15.33203125" customWidth="1"/>
    <col min="63" max="63" width="32" customWidth="1"/>
    <col min="64" max="64" width="36.109375" bestFit="1" customWidth="1"/>
  </cols>
  <sheetData>
    <row r="1" spans="1:67" s="58" customFormat="1" ht="12.75" customHeight="1">
      <c r="B1" s="135" t="s">
        <v>1</v>
      </c>
      <c r="C1" s="135" t="s">
        <v>2</v>
      </c>
      <c r="D1" s="233" t="s">
        <v>3</v>
      </c>
      <c r="E1" s="233" t="s">
        <v>4</v>
      </c>
      <c r="F1" s="135" t="s">
        <v>0</v>
      </c>
      <c r="G1" s="37" t="s">
        <v>5</v>
      </c>
      <c r="H1" s="37" t="s">
        <v>6</v>
      </c>
      <c r="I1" s="38" t="s">
        <v>7</v>
      </c>
      <c r="J1" s="37" t="s">
        <v>8</v>
      </c>
      <c r="K1" s="37" t="s">
        <v>9</v>
      </c>
      <c r="L1" s="37" t="s">
        <v>10</v>
      </c>
      <c r="M1" s="128" t="s">
        <v>4491</v>
      </c>
      <c r="N1" s="39" t="s">
        <v>11</v>
      </c>
      <c r="O1" s="39" t="s">
        <v>12</v>
      </c>
      <c r="P1" s="133" t="s">
        <v>13</v>
      </c>
      <c r="Q1" s="39" t="s">
        <v>14</v>
      </c>
      <c r="R1" s="39" t="s">
        <v>15</v>
      </c>
      <c r="S1" s="39" t="s">
        <v>16</v>
      </c>
      <c r="T1" s="133" t="s">
        <v>17</v>
      </c>
      <c r="U1" s="178" t="s">
        <v>18</v>
      </c>
      <c r="V1" s="178" t="s">
        <v>19</v>
      </c>
      <c r="W1" s="39" t="s">
        <v>20</v>
      </c>
      <c r="X1" s="39" t="s">
        <v>21</v>
      </c>
      <c r="Y1" s="39" t="s">
        <v>22</v>
      </c>
      <c r="Z1" s="39" t="s">
        <v>23</v>
      </c>
      <c r="AA1" s="37" t="s">
        <v>24</v>
      </c>
      <c r="AB1" s="38" t="s">
        <v>25</v>
      </c>
      <c r="AC1" s="40" t="s">
        <v>26</v>
      </c>
      <c r="AD1" s="40" t="s">
        <v>27</v>
      </c>
      <c r="AE1" s="40" t="s">
        <v>28</v>
      </c>
      <c r="AF1" s="55" t="s">
        <v>665</v>
      </c>
      <c r="AG1" s="55" t="s">
        <v>838</v>
      </c>
      <c r="AH1" s="55" t="s">
        <v>839</v>
      </c>
      <c r="AI1" s="55" t="s">
        <v>840</v>
      </c>
      <c r="AJ1" s="55" t="s">
        <v>841</v>
      </c>
      <c r="AK1" s="55" t="s">
        <v>30</v>
      </c>
      <c r="AL1" s="40" t="s">
        <v>31</v>
      </c>
      <c r="AM1" s="40" t="s">
        <v>32</v>
      </c>
      <c r="AN1" s="56" t="s">
        <v>3443</v>
      </c>
      <c r="AO1" s="56" t="s">
        <v>3444</v>
      </c>
      <c r="AP1" s="56" t="s">
        <v>3445</v>
      </c>
      <c r="AQ1" s="56" t="s">
        <v>3446</v>
      </c>
      <c r="AR1" s="40" t="s">
        <v>33</v>
      </c>
      <c r="AS1" s="40" t="s">
        <v>34</v>
      </c>
      <c r="AT1" s="40" t="s">
        <v>35</v>
      </c>
      <c r="AU1" s="40" t="s">
        <v>36</v>
      </c>
      <c r="AV1" s="37" t="s">
        <v>37</v>
      </c>
      <c r="AW1" s="37" t="s">
        <v>38</v>
      </c>
      <c r="AX1" s="37" t="s">
        <v>39</v>
      </c>
      <c r="AY1" s="37" t="s">
        <v>40</v>
      </c>
      <c r="AZ1" s="37" t="s">
        <v>41</v>
      </c>
      <c r="BA1" s="38" t="s">
        <v>42</v>
      </c>
      <c r="BB1" s="37" t="s">
        <v>43</v>
      </c>
      <c r="BC1" s="37" t="s">
        <v>44</v>
      </c>
      <c r="BD1" s="40" t="s">
        <v>45</v>
      </c>
      <c r="BE1" s="40" t="s">
        <v>46</v>
      </c>
      <c r="BF1" s="40" t="s">
        <v>47</v>
      </c>
      <c r="BG1" s="40" t="s">
        <v>48</v>
      </c>
      <c r="BH1" s="40" t="s">
        <v>49</v>
      </c>
      <c r="BI1" s="40" t="s">
        <v>50</v>
      </c>
      <c r="BJ1" s="40" t="s">
        <v>51</v>
      </c>
      <c r="BK1" s="40" t="s">
        <v>52</v>
      </c>
      <c r="BL1" s="40" t="s">
        <v>53</v>
      </c>
      <c r="BM1" s="40" t="s">
        <v>54</v>
      </c>
      <c r="BN1" s="40" t="s">
        <v>55</v>
      </c>
      <c r="BO1" s="41" t="s">
        <v>56</v>
      </c>
    </row>
    <row r="2" spans="1:67">
      <c r="A2" s="234" t="s">
        <v>4495</v>
      </c>
      <c r="B2">
        <v>1</v>
      </c>
      <c r="C2">
        <v>1</v>
      </c>
      <c r="D2">
        <v>1</v>
      </c>
      <c r="E2">
        <v>1</v>
      </c>
      <c r="F2">
        <v>1</v>
      </c>
      <c r="G2">
        <v>1</v>
      </c>
      <c r="H2">
        <v>1</v>
      </c>
      <c r="I2">
        <v>1</v>
      </c>
      <c r="J2">
        <v>1</v>
      </c>
      <c r="K2">
        <v>0</v>
      </c>
      <c r="M2">
        <v>1</v>
      </c>
      <c r="AA2">
        <v>1</v>
      </c>
      <c r="AB2">
        <v>1</v>
      </c>
      <c r="AC2">
        <v>0</v>
      </c>
      <c r="AD2">
        <v>0</v>
      </c>
      <c r="AE2">
        <v>0</v>
      </c>
      <c r="AF2">
        <v>0</v>
      </c>
      <c r="AG2">
        <v>0</v>
      </c>
      <c r="AH2">
        <v>0</v>
      </c>
      <c r="AI2">
        <v>0</v>
      </c>
      <c r="AJ2">
        <v>0</v>
      </c>
      <c r="AL2">
        <v>0</v>
      </c>
      <c r="AM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1</v>
      </c>
    </row>
    <row r="3" spans="1:67">
      <c r="A3" s="235" t="s">
        <v>4497</v>
      </c>
      <c r="B3">
        <v>1</v>
      </c>
      <c r="C3">
        <v>1</v>
      </c>
      <c r="D3">
        <v>1</v>
      </c>
      <c r="E3">
        <v>1</v>
      </c>
      <c r="F3">
        <v>1</v>
      </c>
      <c r="G3">
        <v>1</v>
      </c>
      <c r="H3">
        <v>1</v>
      </c>
      <c r="I3">
        <v>1</v>
      </c>
      <c r="J3">
        <v>1</v>
      </c>
      <c r="K3">
        <v>0</v>
      </c>
      <c r="M3">
        <v>1</v>
      </c>
      <c r="AA3">
        <v>1</v>
      </c>
      <c r="AB3">
        <v>1</v>
      </c>
      <c r="AC3">
        <v>0</v>
      </c>
      <c r="AD3">
        <v>0</v>
      </c>
      <c r="AE3">
        <v>0</v>
      </c>
      <c r="AF3">
        <v>0</v>
      </c>
      <c r="AG3">
        <v>0</v>
      </c>
      <c r="AH3">
        <v>0</v>
      </c>
      <c r="AI3">
        <v>0</v>
      </c>
      <c r="AJ3">
        <v>0</v>
      </c>
      <c r="AL3">
        <v>0</v>
      </c>
      <c r="AM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1</v>
      </c>
    </row>
    <row r="4" spans="1:67">
      <c r="A4" s="235" t="s">
        <v>689</v>
      </c>
      <c r="B4">
        <v>1</v>
      </c>
      <c r="C4">
        <v>1</v>
      </c>
      <c r="D4">
        <v>1</v>
      </c>
      <c r="E4">
        <v>1</v>
      </c>
      <c r="F4">
        <v>1</v>
      </c>
      <c r="G4">
        <v>1</v>
      </c>
      <c r="H4">
        <v>1</v>
      </c>
      <c r="I4">
        <v>1</v>
      </c>
      <c r="J4">
        <v>1</v>
      </c>
      <c r="K4">
        <v>0</v>
      </c>
      <c r="M4">
        <v>1</v>
      </c>
      <c r="AA4">
        <v>1</v>
      </c>
      <c r="AB4">
        <v>1</v>
      </c>
      <c r="AC4">
        <v>0</v>
      </c>
      <c r="AD4">
        <v>0</v>
      </c>
      <c r="AE4">
        <v>0</v>
      </c>
      <c r="AF4">
        <v>0</v>
      </c>
      <c r="AG4">
        <v>0</v>
      </c>
      <c r="AH4">
        <v>0</v>
      </c>
      <c r="AI4">
        <v>0</v>
      </c>
      <c r="AJ4">
        <v>0</v>
      </c>
      <c r="AL4">
        <v>0</v>
      </c>
      <c r="AM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1</v>
      </c>
    </row>
    <row r="5" spans="1:67">
      <c r="A5" s="235" t="s">
        <v>4498</v>
      </c>
      <c r="B5">
        <v>1</v>
      </c>
      <c r="C5">
        <v>1</v>
      </c>
      <c r="D5">
        <v>1</v>
      </c>
      <c r="E5">
        <v>1</v>
      </c>
      <c r="G5">
        <v>1</v>
      </c>
      <c r="H5">
        <v>1</v>
      </c>
      <c r="I5">
        <v>1</v>
      </c>
      <c r="J5">
        <v>1</v>
      </c>
      <c r="K5">
        <v>0</v>
      </c>
      <c r="M5">
        <v>1</v>
      </c>
      <c r="AA5">
        <v>0</v>
      </c>
      <c r="AC5">
        <v>1</v>
      </c>
      <c r="AD5">
        <v>1</v>
      </c>
      <c r="AE5">
        <v>1</v>
      </c>
      <c r="AF5">
        <v>1</v>
      </c>
      <c r="AG5">
        <v>1</v>
      </c>
      <c r="AH5">
        <v>1</v>
      </c>
      <c r="AI5">
        <v>1</v>
      </c>
      <c r="AJ5">
        <v>1</v>
      </c>
      <c r="AL5">
        <v>0</v>
      </c>
      <c r="AM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1</v>
      </c>
    </row>
    <row r="6" spans="1:67">
      <c r="A6" s="235" t="s">
        <v>4499</v>
      </c>
      <c r="B6">
        <v>1</v>
      </c>
      <c r="C6">
        <v>1</v>
      </c>
      <c r="D6">
        <v>1</v>
      </c>
      <c r="E6">
        <v>1</v>
      </c>
      <c r="G6">
        <v>1</v>
      </c>
      <c r="H6">
        <v>1</v>
      </c>
      <c r="I6">
        <v>1</v>
      </c>
      <c r="J6">
        <v>1</v>
      </c>
      <c r="K6">
        <v>0</v>
      </c>
      <c r="L6">
        <v>0</v>
      </c>
      <c r="M6">
        <v>1</v>
      </c>
      <c r="AA6">
        <v>0</v>
      </c>
      <c r="AB6">
        <v>0</v>
      </c>
      <c r="AC6">
        <v>1</v>
      </c>
      <c r="AD6">
        <v>1</v>
      </c>
      <c r="AE6">
        <v>1</v>
      </c>
      <c r="AF6">
        <v>1</v>
      </c>
      <c r="AG6">
        <v>1</v>
      </c>
      <c r="AH6">
        <v>1</v>
      </c>
      <c r="AI6">
        <v>1</v>
      </c>
      <c r="AJ6">
        <v>1</v>
      </c>
      <c r="AL6">
        <v>0</v>
      </c>
      <c r="AM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row>
    <row r="7" spans="1:67">
      <c r="A7" s="235" t="s">
        <v>4500</v>
      </c>
      <c r="B7">
        <v>1</v>
      </c>
      <c r="C7">
        <v>1</v>
      </c>
      <c r="D7">
        <v>1</v>
      </c>
      <c r="E7">
        <v>1</v>
      </c>
      <c r="G7">
        <v>1</v>
      </c>
      <c r="H7">
        <v>1</v>
      </c>
      <c r="I7">
        <v>1</v>
      </c>
      <c r="J7">
        <v>1</v>
      </c>
      <c r="K7">
        <v>0</v>
      </c>
      <c r="M7">
        <v>1</v>
      </c>
      <c r="AA7">
        <v>0</v>
      </c>
      <c r="AB7">
        <v>1</v>
      </c>
      <c r="AC7">
        <v>0</v>
      </c>
      <c r="AD7">
        <v>0</v>
      </c>
      <c r="AE7">
        <v>0</v>
      </c>
      <c r="AF7">
        <v>0</v>
      </c>
      <c r="AG7">
        <v>0</v>
      </c>
      <c r="AH7">
        <v>0</v>
      </c>
      <c r="AI7">
        <v>0</v>
      </c>
      <c r="AJ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row>
    <row r="8" spans="1:67">
      <c r="A8" s="235" t="s">
        <v>4502</v>
      </c>
      <c r="B8">
        <v>1</v>
      </c>
      <c r="C8">
        <v>1</v>
      </c>
      <c r="D8">
        <v>1</v>
      </c>
      <c r="E8">
        <v>1</v>
      </c>
      <c r="G8">
        <v>1</v>
      </c>
      <c r="I8">
        <v>1</v>
      </c>
      <c r="J8">
        <v>1</v>
      </c>
      <c r="K8">
        <v>0</v>
      </c>
      <c r="M8">
        <v>1</v>
      </c>
      <c r="AB8">
        <v>1</v>
      </c>
      <c r="AC8">
        <v>0</v>
      </c>
      <c r="AD8">
        <v>0</v>
      </c>
      <c r="AE8">
        <v>0</v>
      </c>
      <c r="AF8">
        <v>0</v>
      </c>
      <c r="AG8">
        <v>0</v>
      </c>
      <c r="AH8">
        <v>0</v>
      </c>
      <c r="AI8">
        <v>0</v>
      </c>
      <c r="AJ8">
        <v>0</v>
      </c>
      <c r="AK8">
        <v>1</v>
      </c>
      <c r="AL8">
        <v>1</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1</v>
      </c>
    </row>
    <row r="9" spans="1:67">
      <c r="A9" s="235" t="s">
        <v>4503</v>
      </c>
      <c r="B9">
        <v>1</v>
      </c>
      <c r="C9">
        <v>1</v>
      </c>
      <c r="D9">
        <v>1</v>
      </c>
      <c r="E9">
        <v>1</v>
      </c>
      <c r="G9">
        <v>1</v>
      </c>
      <c r="I9">
        <v>1</v>
      </c>
      <c r="J9">
        <v>1</v>
      </c>
      <c r="K9">
        <v>0</v>
      </c>
      <c r="M9">
        <v>1</v>
      </c>
      <c r="AB9">
        <v>1</v>
      </c>
      <c r="AC9">
        <v>0</v>
      </c>
      <c r="AD9">
        <v>0</v>
      </c>
      <c r="AE9">
        <v>0</v>
      </c>
      <c r="AF9">
        <v>0</v>
      </c>
      <c r="AG9">
        <v>0</v>
      </c>
      <c r="AH9">
        <v>0</v>
      </c>
      <c r="AI9">
        <v>0</v>
      </c>
      <c r="AJ9">
        <v>0</v>
      </c>
      <c r="AK9">
        <v>1</v>
      </c>
      <c r="AL9">
        <v>1</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1</v>
      </c>
    </row>
    <row r="10" spans="1:67">
      <c r="A10" s="235" t="s">
        <v>4505</v>
      </c>
      <c r="B10">
        <v>1</v>
      </c>
      <c r="C10">
        <v>1</v>
      </c>
      <c r="D10">
        <v>1</v>
      </c>
      <c r="E10">
        <v>1</v>
      </c>
      <c r="F10">
        <v>1</v>
      </c>
      <c r="G10">
        <v>1</v>
      </c>
      <c r="H10">
        <v>1</v>
      </c>
      <c r="I10">
        <v>1</v>
      </c>
      <c r="J10">
        <v>1</v>
      </c>
      <c r="K10">
        <v>0</v>
      </c>
      <c r="M10">
        <v>1</v>
      </c>
      <c r="AA10">
        <v>0</v>
      </c>
      <c r="AB10">
        <v>0</v>
      </c>
      <c r="AC10">
        <v>0</v>
      </c>
      <c r="AD10">
        <v>0</v>
      </c>
      <c r="AE10">
        <v>0</v>
      </c>
      <c r="AF10">
        <v>0</v>
      </c>
      <c r="AG10">
        <v>0</v>
      </c>
      <c r="AH10">
        <v>0</v>
      </c>
      <c r="AI10">
        <v>0</v>
      </c>
      <c r="AJ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row>
    <row r="11" spans="1:67">
      <c r="A11" s="235" t="s">
        <v>4506</v>
      </c>
      <c r="B11">
        <v>1</v>
      </c>
      <c r="C11">
        <v>1</v>
      </c>
      <c r="D11">
        <v>1</v>
      </c>
      <c r="E11">
        <v>1</v>
      </c>
      <c r="F11">
        <v>1</v>
      </c>
      <c r="G11">
        <v>1</v>
      </c>
      <c r="H11">
        <v>1</v>
      </c>
      <c r="I11">
        <v>1</v>
      </c>
      <c r="J11">
        <v>1</v>
      </c>
      <c r="K11">
        <v>0</v>
      </c>
      <c r="M11">
        <v>1</v>
      </c>
      <c r="AA11">
        <v>0</v>
      </c>
      <c r="AB11">
        <v>0</v>
      </c>
      <c r="AC11">
        <v>0</v>
      </c>
      <c r="AD11">
        <v>0</v>
      </c>
      <c r="AE11">
        <v>0</v>
      </c>
      <c r="AF11">
        <v>0</v>
      </c>
      <c r="AG11">
        <v>0</v>
      </c>
      <c r="AH11">
        <v>0</v>
      </c>
      <c r="AI11">
        <v>0</v>
      </c>
      <c r="AJ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1</v>
      </c>
    </row>
    <row r="12" spans="1:67">
      <c r="A12" s="235" t="s">
        <v>4507</v>
      </c>
      <c r="B12">
        <v>1</v>
      </c>
      <c r="C12">
        <v>1</v>
      </c>
      <c r="D12">
        <v>1</v>
      </c>
      <c r="E12">
        <v>1</v>
      </c>
      <c r="F12">
        <v>1</v>
      </c>
      <c r="G12">
        <v>1</v>
      </c>
      <c r="H12">
        <v>1</v>
      </c>
      <c r="I12">
        <v>1</v>
      </c>
      <c r="J12">
        <v>1</v>
      </c>
      <c r="K12">
        <v>0</v>
      </c>
      <c r="M12">
        <v>1</v>
      </c>
      <c r="AA12">
        <v>0</v>
      </c>
      <c r="AB12">
        <v>0</v>
      </c>
      <c r="AC12">
        <v>0</v>
      </c>
      <c r="AD12">
        <v>0</v>
      </c>
      <c r="AE12">
        <v>0</v>
      </c>
      <c r="AF12">
        <v>0</v>
      </c>
      <c r="AG12">
        <v>0</v>
      </c>
      <c r="AH12">
        <v>0</v>
      </c>
      <c r="AI12">
        <v>0</v>
      </c>
      <c r="AJ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row>
    <row r="13" spans="1:67">
      <c r="A13" s="235" t="s">
        <v>4508</v>
      </c>
      <c r="B13">
        <v>1</v>
      </c>
      <c r="C13">
        <v>1</v>
      </c>
      <c r="D13">
        <v>1</v>
      </c>
      <c r="E13">
        <v>1</v>
      </c>
      <c r="F13">
        <v>1</v>
      </c>
      <c r="G13">
        <v>1</v>
      </c>
      <c r="H13">
        <v>1</v>
      </c>
      <c r="I13">
        <v>1</v>
      </c>
      <c r="J13">
        <v>1</v>
      </c>
      <c r="K13">
        <v>0</v>
      </c>
      <c r="M13">
        <v>1</v>
      </c>
      <c r="AA13">
        <v>0</v>
      </c>
      <c r="AB13">
        <v>0</v>
      </c>
      <c r="AC13">
        <v>0</v>
      </c>
      <c r="AD13">
        <v>0</v>
      </c>
      <c r="AE13">
        <v>0</v>
      </c>
      <c r="AF13">
        <v>0</v>
      </c>
      <c r="AG13">
        <v>0</v>
      </c>
      <c r="AH13">
        <v>0</v>
      </c>
      <c r="AI13">
        <v>0</v>
      </c>
      <c r="AJ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v>
      </c>
    </row>
    <row r="14" spans="1:67">
      <c r="A14" s="235" t="s">
        <v>4509</v>
      </c>
      <c r="B14">
        <v>1</v>
      </c>
      <c r="C14">
        <v>1</v>
      </c>
      <c r="D14">
        <v>1</v>
      </c>
      <c r="E14">
        <v>1</v>
      </c>
      <c r="F14">
        <v>1</v>
      </c>
      <c r="G14">
        <v>1</v>
      </c>
      <c r="H14">
        <v>1</v>
      </c>
      <c r="I14">
        <v>1</v>
      </c>
      <c r="J14">
        <v>1</v>
      </c>
      <c r="K14">
        <v>0</v>
      </c>
      <c r="M14">
        <v>1</v>
      </c>
      <c r="AA14">
        <v>0</v>
      </c>
      <c r="AB14">
        <v>0</v>
      </c>
      <c r="AC14">
        <v>0</v>
      </c>
      <c r="AD14">
        <v>0</v>
      </c>
      <c r="AE14">
        <v>0</v>
      </c>
      <c r="AF14">
        <v>0</v>
      </c>
      <c r="AG14">
        <v>0</v>
      </c>
      <c r="AH14">
        <v>0</v>
      </c>
      <c r="AI14">
        <v>0</v>
      </c>
      <c r="AJ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1</v>
      </c>
    </row>
    <row r="15" spans="1:67">
      <c r="A15" s="235" t="s">
        <v>4511</v>
      </c>
      <c r="B15">
        <v>1</v>
      </c>
      <c r="C15">
        <v>1</v>
      </c>
      <c r="D15">
        <v>1</v>
      </c>
      <c r="E15">
        <v>1</v>
      </c>
      <c r="F15">
        <v>1</v>
      </c>
      <c r="G15">
        <v>1</v>
      </c>
      <c r="H15">
        <v>1</v>
      </c>
      <c r="I15">
        <v>1</v>
      </c>
      <c r="J15">
        <v>1</v>
      </c>
      <c r="K15">
        <v>1</v>
      </c>
      <c r="L15">
        <v>0</v>
      </c>
      <c r="M15">
        <v>1</v>
      </c>
      <c r="AA15">
        <v>0</v>
      </c>
      <c r="AB15">
        <v>0</v>
      </c>
      <c r="AC15">
        <v>0</v>
      </c>
      <c r="AD15">
        <v>0</v>
      </c>
      <c r="AE15">
        <v>0</v>
      </c>
      <c r="AF15">
        <v>0</v>
      </c>
      <c r="AG15">
        <v>0</v>
      </c>
      <c r="AH15">
        <v>0</v>
      </c>
      <c r="AI15">
        <v>0</v>
      </c>
      <c r="AJ15">
        <v>0</v>
      </c>
      <c r="AL15">
        <v>0</v>
      </c>
      <c r="AM15">
        <v>0</v>
      </c>
      <c r="AN15">
        <v>0</v>
      </c>
      <c r="AO15">
        <v>0</v>
      </c>
      <c r="AP15">
        <v>0</v>
      </c>
      <c r="AQ15">
        <v>0</v>
      </c>
      <c r="AR15">
        <v>0</v>
      </c>
      <c r="AS15">
        <v>0</v>
      </c>
      <c r="AT15">
        <v>0</v>
      </c>
      <c r="AU15">
        <v>0</v>
      </c>
      <c r="AV15">
        <v>0</v>
      </c>
      <c r="AW15">
        <v>0</v>
      </c>
      <c r="AX15">
        <v>0</v>
      </c>
      <c r="AY15">
        <v>0</v>
      </c>
      <c r="BC15">
        <v>0</v>
      </c>
      <c r="BD15">
        <v>0</v>
      </c>
      <c r="BE15">
        <v>0</v>
      </c>
      <c r="BF15">
        <v>0</v>
      </c>
      <c r="BG15">
        <v>0</v>
      </c>
      <c r="BH15">
        <v>0</v>
      </c>
      <c r="BI15">
        <v>0</v>
      </c>
      <c r="BJ15">
        <v>0</v>
      </c>
      <c r="BK15">
        <v>0</v>
      </c>
      <c r="BL15">
        <v>0</v>
      </c>
      <c r="BM15">
        <v>0</v>
      </c>
      <c r="BN15">
        <v>0</v>
      </c>
      <c r="BO15">
        <v>1</v>
      </c>
    </row>
    <row r="16" spans="1:67">
      <c r="A16" s="235" t="s">
        <v>4512</v>
      </c>
      <c r="B16">
        <v>1</v>
      </c>
      <c r="C16">
        <v>1</v>
      </c>
      <c r="D16">
        <v>1</v>
      </c>
      <c r="E16">
        <v>1</v>
      </c>
      <c r="F16">
        <v>1</v>
      </c>
      <c r="G16">
        <v>1</v>
      </c>
      <c r="H16">
        <v>1</v>
      </c>
      <c r="I16">
        <v>1</v>
      </c>
      <c r="J16">
        <v>1</v>
      </c>
      <c r="K16">
        <v>1</v>
      </c>
      <c r="L16">
        <v>0</v>
      </c>
      <c r="M16">
        <v>1</v>
      </c>
      <c r="AA16">
        <v>0</v>
      </c>
      <c r="AB16">
        <v>0</v>
      </c>
      <c r="AC16">
        <v>0</v>
      </c>
      <c r="AD16">
        <v>0</v>
      </c>
      <c r="AE16">
        <v>0</v>
      </c>
      <c r="AF16">
        <v>0</v>
      </c>
      <c r="AG16">
        <v>0</v>
      </c>
      <c r="AH16">
        <v>0</v>
      </c>
      <c r="AI16">
        <v>0</v>
      </c>
      <c r="AJ16">
        <v>0</v>
      </c>
      <c r="AL16">
        <v>0</v>
      </c>
      <c r="AM16">
        <v>0</v>
      </c>
      <c r="AN16">
        <v>0</v>
      </c>
      <c r="AO16">
        <v>0</v>
      </c>
      <c r="AP16">
        <v>0</v>
      </c>
      <c r="AQ16">
        <v>0</v>
      </c>
      <c r="AR16">
        <v>0</v>
      </c>
      <c r="AS16">
        <v>0</v>
      </c>
      <c r="AT16">
        <v>0</v>
      </c>
      <c r="AU16">
        <v>0</v>
      </c>
      <c r="AV16">
        <v>0</v>
      </c>
      <c r="AW16">
        <v>0</v>
      </c>
      <c r="AX16">
        <v>0</v>
      </c>
      <c r="AY16">
        <v>0</v>
      </c>
      <c r="BC16">
        <v>0</v>
      </c>
      <c r="BD16">
        <v>0</v>
      </c>
      <c r="BE16">
        <v>0</v>
      </c>
      <c r="BF16">
        <v>0</v>
      </c>
      <c r="BG16">
        <v>0</v>
      </c>
      <c r="BH16">
        <v>0</v>
      </c>
      <c r="BI16">
        <v>0</v>
      </c>
      <c r="BJ16">
        <v>0</v>
      </c>
      <c r="BK16">
        <v>0</v>
      </c>
      <c r="BL16">
        <v>0</v>
      </c>
      <c r="BM16">
        <v>0</v>
      </c>
      <c r="BN16">
        <v>0</v>
      </c>
      <c r="BO16">
        <v>1</v>
      </c>
    </row>
    <row r="17" spans="1:67">
      <c r="A17" s="235" t="s">
        <v>3411</v>
      </c>
      <c r="B17">
        <v>1</v>
      </c>
      <c r="C17">
        <v>1</v>
      </c>
      <c r="D17">
        <v>1</v>
      </c>
      <c r="E17">
        <v>1</v>
      </c>
      <c r="F17">
        <v>1</v>
      </c>
      <c r="G17">
        <v>1</v>
      </c>
      <c r="H17">
        <v>1</v>
      </c>
      <c r="I17">
        <v>1</v>
      </c>
      <c r="J17">
        <v>1</v>
      </c>
      <c r="K17">
        <v>0</v>
      </c>
      <c r="L17">
        <v>0</v>
      </c>
      <c r="M17">
        <v>1</v>
      </c>
      <c r="AA17">
        <v>0</v>
      </c>
      <c r="AB17">
        <v>0</v>
      </c>
      <c r="AC17">
        <v>0</v>
      </c>
      <c r="AD17">
        <v>0</v>
      </c>
      <c r="AE17">
        <v>0</v>
      </c>
      <c r="AF17">
        <v>0</v>
      </c>
      <c r="AG17">
        <v>0</v>
      </c>
      <c r="AH17">
        <v>0</v>
      </c>
      <c r="AI17">
        <v>0</v>
      </c>
      <c r="AJ17">
        <v>0</v>
      </c>
      <c r="AL17">
        <v>0</v>
      </c>
      <c r="AM17">
        <v>0</v>
      </c>
      <c r="AQ17">
        <v>1</v>
      </c>
      <c r="AR17">
        <v>0</v>
      </c>
      <c r="AS17">
        <v>0</v>
      </c>
      <c r="AT17">
        <v>0</v>
      </c>
      <c r="AU17">
        <v>0</v>
      </c>
      <c r="AV17">
        <v>0</v>
      </c>
      <c r="AW17">
        <v>0</v>
      </c>
      <c r="AX17">
        <v>0</v>
      </c>
      <c r="AY17">
        <v>0</v>
      </c>
      <c r="BC17">
        <v>0</v>
      </c>
      <c r="BD17">
        <v>0</v>
      </c>
      <c r="BE17">
        <v>0</v>
      </c>
      <c r="BF17">
        <v>0</v>
      </c>
      <c r="BG17">
        <v>0</v>
      </c>
      <c r="BH17">
        <v>0</v>
      </c>
      <c r="BI17">
        <v>0</v>
      </c>
      <c r="BJ17">
        <v>0</v>
      </c>
      <c r="BK17">
        <v>0</v>
      </c>
      <c r="BL17">
        <v>0</v>
      </c>
      <c r="BM17">
        <v>0</v>
      </c>
      <c r="BN17">
        <v>0</v>
      </c>
      <c r="BO17">
        <v>1</v>
      </c>
    </row>
    <row r="18" spans="1:67">
      <c r="A18" s="235" t="s">
        <v>4513</v>
      </c>
      <c r="B18">
        <v>1</v>
      </c>
      <c r="C18">
        <v>1</v>
      </c>
      <c r="D18">
        <v>1</v>
      </c>
      <c r="E18">
        <v>1</v>
      </c>
      <c r="F18">
        <v>1</v>
      </c>
      <c r="G18">
        <v>1</v>
      </c>
      <c r="H18">
        <v>1</v>
      </c>
      <c r="I18">
        <v>1</v>
      </c>
      <c r="J18">
        <v>1</v>
      </c>
      <c r="K18">
        <v>0</v>
      </c>
      <c r="L18">
        <v>0</v>
      </c>
      <c r="M18">
        <v>1</v>
      </c>
      <c r="AA18">
        <v>0</v>
      </c>
      <c r="AB18">
        <v>0</v>
      </c>
      <c r="AC18">
        <v>0</v>
      </c>
      <c r="AD18">
        <v>0</v>
      </c>
      <c r="AE18">
        <v>0</v>
      </c>
      <c r="AF18">
        <v>0</v>
      </c>
      <c r="AG18">
        <v>0</v>
      </c>
      <c r="AH18">
        <v>0</v>
      </c>
      <c r="AI18">
        <v>0</v>
      </c>
      <c r="AJ18">
        <v>0</v>
      </c>
      <c r="AL18">
        <v>0</v>
      </c>
      <c r="AM18">
        <v>0</v>
      </c>
      <c r="AQ18">
        <v>1</v>
      </c>
      <c r="AR18">
        <v>0</v>
      </c>
      <c r="AS18">
        <v>0</v>
      </c>
      <c r="AT18">
        <v>0</v>
      </c>
      <c r="AU18">
        <v>0</v>
      </c>
      <c r="AV18">
        <v>0</v>
      </c>
      <c r="AW18">
        <v>0</v>
      </c>
      <c r="AX18">
        <v>0</v>
      </c>
      <c r="AY18">
        <v>0</v>
      </c>
      <c r="BC18">
        <v>0</v>
      </c>
      <c r="BD18">
        <v>0</v>
      </c>
      <c r="BE18">
        <v>0</v>
      </c>
      <c r="BF18">
        <v>0</v>
      </c>
      <c r="BG18">
        <v>0</v>
      </c>
      <c r="BH18">
        <v>0</v>
      </c>
      <c r="BI18">
        <v>0</v>
      </c>
      <c r="BJ18">
        <v>0</v>
      </c>
      <c r="BK18">
        <v>0</v>
      </c>
      <c r="BL18">
        <v>0</v>
      </c>
      <c r="BM18">
        <v>0</v>
      </c>
      <c r="BN18">
        <v>0</v>
      </c>
      <c r="BO18">
        <v>1</v>
      </c>
    </row>
    <row r="19" spans="1:67">
      <c r="A19" s="235" t="s">
        <v>4515</v>
      </c>
      <c r="B19">
        <v>1</v>
      </c>
      <c r="C19">
        <v>1</v>
      </c>
      <c r="D19">
        <v>1</v>
      </c>
      <c r="E19">
        <v>1</v>
      </c>
      <c r="F19">
        <v>0</v>
      </c>
      <c r="G19">
        <v>1</v>
      </c>
      <c r="I19">
        <v>1</v>
      </c>
      <c r="J19">
        <v>1</v>
      </c>
      <c r="K19">
        <v>0</v>
      </c>
      <c r="M19">
        <v>1</v>
      </c>
      <c r="AA19">
        <v>0</v>
      </c>
      <c r="AB19">
        <v>0</v>
      </c>
      <c r="AC19">
        <v>0</v>
      </c>
      <c r="AD19">
        <v>0</v>
      </c>
      <c r="AE19">
        <v>0</v>
      </c>
      <c r="AF19">
        <v>0</v>
      </c>
      <c r="AG19">
        <v>0</v>
      </c>
      <c r="AH19">
        <v>0</v>
      </c>
      <c r="AI19">
        <v>0</v>
      </c>
      <c r="AJ19">
        <v>0</v>
      </c>
      <c r="AL19">
        <v>0</v>
      </c>
      <c r="AM19">
        <v>0</v>
      </c>
      <c r="AN19">
        <v>0</v>
      </c>
      <c r="AO19">
        <v>0</v>
      </c>
      <c r="AP19">
        <v>0</v>
      </c>
      <c r="AQ19">
        <v>0</v>
      </c>
      <c r="AR19">
        <v>1</v>
      </c>
      <c r="AS19">
        <v>1</v>
      </c>
      <c r="AT19">
        <v>1</v>
      </c>
      <c r="AU19">
        <v>1</v>
      </c>
      <c r="AV19">
        <v>0</v>
      </c>
      <c r="AW19">
        <v>0</v>
      </c>
      <c r="AX19">
        <v>0</v>
      </c>
      <c r="AY19">
        <v>0</v>
      </c>
      <c r="AZ19">
        <v>0</v>
      </c>
      <c r="BA19">
        <v>0</v>
      </c>
      <c r="BB19">
        <v>0</v>
      </c>
      <c r="BC19">
        <v>0</v>
      </c>
      <c r="BD19">
        <v>0</v>
      </c>
      <c r="BE19">
        <v>0</v>
      </c>
      <c r="BF19">
        <v>0</v>
      </c>
      <c r="BG19">
        <v>0</v>
      </c>
      <c r="BH19">
        <v>0</v>
      </c>
      <c r="BI19">
        <v>0</v>
      </c>
      <c r="BJ19">
        <v>0</v>
      </c>
      <c r="BK19">
        <v>0</v>
      </c>
      <c r="BL19">
        <v>0</v>
      </c>
      <c r="BM19">
        <v>0</v>
      </c>
      <c r="BN19">
        <v>0</v>
      </c>
      <c r="BO19">
        <v>1</v>
      </c>
    </row>
    <row r="20" spans="1:67">
      <c r="A20" s="235" t="s">
        <v>4516</v>
      </c>
      <c r="B20">
        <v>1</v>
      </c>
      <c r="C20">
        <v>1</v>
      </c>
      <c r="D20">
        <v>1</v>
      </c>
      <c r="E20">
        <v>1</v>
      </c>
      <c r="F20">
        <v>0</v>
      </c>
      <c r="G20">
        <v>1</v>
      </c>
      <c r="I20">
        <v>1</v>
      </c>
      <c r="J20">
        <v>1</v>
      </c>
      <c r="K20">
        <v>0</v>
      </c>
      <c r="M20">
        <v>1</v>
      </c>
      <c r="AB20">
        <v>1</v>
      </c>
      <c r="AC20">
        <v>0</v>
      </c>
      <c r="AD20">
        <v>0</v>
      </c>
      <c r="AE20">
        <v>0</v>
      </c>
      <c r="AF20">
        <v>0</v>
      </c>
      <c r="AG20">
        <v>0</v>
      </c>
      <c r="AH20">
        <v>0</v>
      </c>
      <c r="AI20">
        <v>0</v>
      </c>
      <c r="AJ20">
        <v>0</v>
      </c>
      <c r="AL20">
        <v>0</v>
      </c>
      <c r="AM20">
        <v>0</v>
      </c>
      <c r="AN20">
        <v>0</v>
      </c>
      <c r="AO20">
        <v>0</v>
      </c>
      <c r="AP20">
        <v>0</v>
      </c>
      <c r="AQ20">
        <v>0</v>
      </c>
      <c r="AR20">
        <v>1</v>
      </c>
      <c r="AS20">
        <v>1</v>
      </c>
      <c r="AT20">
        <v>1</v>
      </c>
      <c r="AU20">
        <v>1</v>
      </c>
      <c r="AV20">
        <v>0</v>
      </c>
      <c r="AW20">
        <v>0</v>
      </c>
      <c r="AX20">
        <v>0</v>
      </c>
      <c r="AY20">
        <v>0</v>
      </c>
      <c r="AZ20">
        <v>0</v>
      </c>
      <c r="BA20">
        <v>0</v>
      </c>
      <c r="BB20">
        <v>0</v>
      </c>
      <c r="BC20">
        <v>0</v>
      </c>
      <c r="BD20">
        <v>0</v>
      </c>
      <c r="BE20">
        <v>0</v>
      </c>
      <c r="BF20">
        <v>0</v>
      </c>
      <c r="BG20">
        <v>0</v>
      </c>
      <c r="BH20">
        <v>0</v>
      </c>
      <c r="BI20">
        <v>0</v>
      </c>
      <c r="BJ20">
        <v>0</v>
      </c>
      <c r="BK20">
        <v>0</v>
      </c>
      <c r="BL20">
        <v>0</v>
      </c>
      <c r="BM20">
        <v>0</v>
      </c>
      <c r="BN20">
        <v>0</v>
      </c>
      <c r="BO20">
        <v>1</v>
      </c>
    </row>
    <row r="21" spans="1:67">
      <c r="A21" s="235" t="s">
        <v>4517</v>
      </c>
      <c r="B21">
        <v>1</v>
      </c>
      <c r="C21">
        <v>1</v>
      </c>
      <c r="D21">
        <v>1</v>
      </c>
      <c r="E21">
        <v>1</v>
      </c>
      <c r="F21">
        <v>0</v>
      </c>
      <c r="G21">
        <v>1</v>
      </c>
      <c r="I21">
        <v>1</v>
      </c>
      <c r="J21">
        <v>1</v>
      </c>
      <c r="K21">
        <v>1</v>
      </c>
      <c r="M21">
        <v>1</v>
      </c>
      <c r="AA21">
        <v>0</v>
      </c>
      <c r="AB21">
        <v>0</v>
      </c>
      <c r="AC21">
        <v>0</v>
      </c>
      <c r="AD21">
        <v>0</v>
      </c>
      <c r="AE21">
        <v>0</v>
      </c>
      <c r="AF21">
        <v>0</v>
      </c>
      <c r="AG21">
        <v>0</v>
      </c>
      <c r="AH21">
        <v>0</v>
      </c>
      <c r="AI21">
        <v>0</v>
      </c>
      <c r="AJ21">
        <v>0</v>
      </c>
      <c r="AL21">
        <v>0</v>
      </c>
      <c r="AM21">
        <v>0</v>
      </c>
      <c r="AN21">
        <v>0</v>
      </c>
      <c r="AO21">
        <v>0</v>
      </c>
      <c r="AP21">
        <v>0</v>
      </c>
      <c r="AQ21">
        <v>0</v>
      </c>
      <c r="AR21">
        <v>1</v>
      </c>
      <c r="AS21">
        <v>1</v>
      </c>
      <c r="AT21">
        <v>1</v>
      </c>
      <c r="AU21">
        <v>1</v>
      </c>
      <c r="AV21">
        <v>0</v>
      </c>
      <c r="AW21">
        <v>0</v>
      </c>
      <c r="AX21">
        <v>0</v>
      </c>
      <c r="AY21">
        <v>0</v>
      </c>
      <c r="BC21">
        <v>0</v>
      </c>
      <c r="BD21">
        <v>0</v>
      </c>
      <c r="BE21">
        <v>0</v>
      </c>
      <c r="BF21">
        <v>0</v>
      </c>
      <c r="BG21">
        <v>0</v>
      </c>
      <c r="BH21">
        <v>0</v>
      </c>
      <c r="BI21">
        <v>0</v>
      </c>
      <c r="BJ21">
        <v>0</v>
      </c>
      <c r="BK21">
        <v>0</v>
      </c>
      <c r="BL21">
        <v>0</v>
      </c>
      <c r="BM21">
        <v>0</v>
      </c>
      <c r="BN21">
        <v>0</v>
      </c>
      <c r="BO21">
        <v>1</v>
      </c>
    </row>
    <row r="22" spans="1:67" ht="14.4" customHeight="1">
      <c r="A22" s="235" t="s">
        <v>4518</v>
      </c>
      <c r="B22">
        <v>1</v>
      </c>
      <c r="C22">
        <v>1</v>
      </c>
      <c r="D22">
        <v>1</v>
      </c>
      <c r="E22">
        <v>1</v>
      </c>
      <c r="G22">
        <v>1</v>
      </c>
      <c r="I22">
        <v>1</v>
      </c>
      <c r="J22">
        <v>1</v>
      </c>
      <c r="M22">
        <v>1</v>
      </c>
      <c r="AA22">
        <v>0</v>
      </c>
      <c r="AB22">
        <v>0</v>
      </c>
      <c r="AC22">
        <v>0</v>
      </c>
      <c r="AD22">
        <v>0</v>
      </c>
      <c r="AE22">
        <v>0</v>
      </c>
      <c r="AF22">
        <v>0</v>
      </c>
      <c r="AG22">
        <v>0</v>
      </c>
      <c r="AH22">
        <v>0</v>
      </c>
      <c r="AI22">
        <v>0</v>
      </c>
      <c r="AJ22">
        <v>0</v>
      </c>
      <c r="AL22">
        <v>0</v>
      </c>
      <c r="AM22">
        <v>0</v>
      </c>
      <c r="AN22">
        <v>0</v>
      </c>
      <c r="AO22">
        <v>0</v>
      </c>
      <c r="AP22">
        <v>0</v>
      </c>
      <c r="AQ22">
        <v>0</v>
      </c>
      <c r="AR22">
        <v>0</v>
      </c>
      <c r="AS22">
        <v>0</v>
      </c>
      <c r="AT22">
        <v>0</v>
      </c>
      <c r="AU22">
        <v>0</v>
      </c>
      <c r="AV22">
        <v>1</v>
      </c>
      <c r="AW22">
        <v>0</v>
      </c>
      <c r="AX22">
        <v>0</v>
      </c>
      <c r="AY22">
        <v>0</v>
      </c>
      <c r="AZ22">
        <v>0</v>
      </c>
      <c r="BA22">
        <v>0</v>
      </c>
      <c r="BB22">
        <v>0</v>
      </c>
      <c r="BC22">
        <v>0</v>
      </c>
      <c r="BD22">
        <v>0</v>
      </c>
      <c r="BE22">
        <v>0</v>
      </c>
      <c r="BF22">
        <v>0</v>
      </c>
      <c r="BG22">
        <v>0</v>
      </c>
      <c r="BH22">
        <v>0</v>
      </c>
      <c r="BI22">
        <v>0</v>
      </c>
      <c r="BJ22">
        <v>0</v>
      </c>
      <c r="BK22">
        <v>0</v>
      </c>
      <c r="BL22">
        <v>0</v>
      </c>
      <c r="BM22">
        <v>0</v>
      </c>
      <c r="BN22">
        <v>0</v>
      </c>
      <c r="BO22">
        <v>1</v>
      </c>
    </row>
    <row r="23" spans="1:67">
      <c r="A23" s="235" t="s">
        <v>4520</v>
      </c>
      <c r="B23">
        <v>1</v>
      </c>
      <c r="C23">
        <v>1</v>
      </c>
      <c r="D23">
        <v>1</v>
      </c>
      <c r="E23">
        <v>1</v>
      </c>
      <c r="G23">
        <v>1</v>
      </c>
      <c r="I23">
        <v>1</v>
      </c>
      <c r="J23">
        <v>1</v>
      </c>
      <c r="K23">
        <v>0</v>
      </c>
      <c r="M23">
        <v>1</v>
      </c>
      <c r="AB23">
        <v>1</v>
      </c>
      <c r="AC23">
        <v>0</v>
      </c>
      <c r="AD23">
        <v>0</v>
      </c>
      <c r="AE23">
        <v>0</v>
      </c>
      <c r="AF23">
        <v>0</v>
      </c>
      <c r="AG23">
        <v>0</v>
      </c>
      <c r="AH23">
        <v>0</v>
      </c>
      <c r="AI23">
        <v>0</v>
      </c>
      <c r="AJ23">
        <v>0</v>
      </c>
      <c r="AK23">
        <v>1</v>
      </c>
      <c r="AL23">
        <v>1</v>
      </c>
      <c r="AN23">
        <v>0</v>
      </c>
      <c r="AO23">
        <v>0</v>
      </c>
      <c r="AP23">
        <v>0</v>
      </c>
      <c r="AQ23">
        <v>0</v>
      </c>
      <c r="AR23">
        <v>0</v>
      </c>
      <c r="AS23">
        <v>0</v>
      </c>
      <c r="AT23">
        <v>0</v>
      </c>
      <c r="AU23">
        <v>0</v>
      </c>
      <c r="AV23">
        <v>1</v>
      </c>
      <c r="AW23">
        <v>0</v>
      </c>
      <c r="AX23">
        <v>0</v>
      </c>
      <c r="AY23">
        <v>0</v>
      </c>
      <c r="AZ23">
        <v>0</v>
      </c>
      <c r="BA23">
        <v>0</v>
      </c>
      <c r="BB23">
        <v>0</v>
      </c>
      <c r="BC23">
        <v>0</v>
      </c>
      <c r="BD23">
        <v>0</v>
      </c>
      <c r="BE23">
        <v>0</v>
      </c>
      <c r="BF23">
        <v>0</v>
      </c>
      <c r="BG23">
        <v>0</v>
      </c>
      <c r="BH23">
        <v>0</v>
      </c>
      <c r="BI23">
        <v>0</v>
      </c>
      <c r="BJ23">
        <v>0</v>
      </c>
      <c r="BK23">
        <v>0</v>
      </c>
      <c r="BL23">
        <v>0</v>
      </c>
      <c r="BM23">
        <v>0</v>
      </c>
      <c r="BN23">
        <v>0</v>
      </c>
      <c r="BO23">
        <v>1</v>
      </c>
    </row>
    <row r="24" spans="1:67">
      <c r="A24" s="235" t="s">
        <v>4522</v>
      </c>
      <c r="B24">
        <v>1</v>
      </c>
      <c r="C24">
        <v>1</v>
      </c>
      <c r="D24">
        <v>1</v>
      </c>
      <c r="E24">
        <v>1</v>
      </c>
      <c r="G24">
        <v>1</v>
      </c>
      <c r="I24">
        <v>1</v>
      </c>
      <c r="J24">
        <v>1</v>
      </c>
      <c r="K24">
        <v>0</v>
      </c>
      <c r="M24">
        <v>1</v>
      </c>
      <c r="AB24">
        <v>1</v>
      </c>
      <c r="AC24">
        <v>0</v>
      </c>
      <c r="AD24">
        <v>0</v>
      </c>
      <c r="AE24">
        <v>0</v>
      </c>
      <c r="AF24">
        <v>0</v>
      </c>
      <c r="AG24">
        <v>0</v>
      </c>
      <c r="AH24">
        <v>0</v>
      </c>
      <c r="AI24">
        <v>0</v>
      </c>
      <c r="AJ24">
        <v>0</v>
      </c>
      <c r="AK24">
        <v>1</v>
      </c>
      <c r="AL24">
        <v>1</v>
      </c>
      <c r="AN24">
        <v>0</v>
      </c>
      <c r="AO24">
        <v>0</v>
      </c>
      <c r="AP24">
        <v>0</v>
      </c>
      <c r="AQ24">
        <v>0</v>
      </c>
      <c r="AR24">
        <v>0</v>
      </c>
      <c r="AS24">
        <v>0</v>
      </c>
      <c r="AT24">
        <v>0</v>
      </c>
      <c r="AU24">
        <v>0</v>
      </c>
      <c r="AV24">
        <v>1</v>
      </c>
      <c r="AW24">
        <v>0</v>
      </c>
      <c r="AX24">
        <v>0</v>
      </c>
      <c r="AY24">
        <v>0</v>
      </c>
      <c r="AZ24">
        <v>0</v>
      </c>
      <c r="BA24">
        <v>0</v>
      </c>
      <c r="BB24">
        <v>0</v>
      </c>
      <c r="BC24">
        <v>0</v>
      </c>
      <c r="BD24">
        <v>0</v>
      </c>
      <c r="BE24">
        <v>0</v>
      </c>
      <c r="BF24">
        <v>0</v>
      </c>
      <c r="BG24">
        <v>0</v>
      </c>
      <c r="BH24">
        <v>0</v>
      </c>
      <c r="BI24">
        <v>0</v>
      </c>
      <c r="BJ24">
        <v>0</v>
      </c>
      <c r="BK24">
        <v>0</v>
      </c>
      <c r="BL24">
        <v>0</v>
      </c>
      <c r="BM24">
        <v>0</v>
      </c>
      <c r="BN24">
        <v>0</v>
      </c>
      <c r="BO24">
        <v>1</v>
      </c>
    </row>
    <row r="25" spans="1:67">
      <c r="A25" s="235" t="s">
        <v>4523</v>
      </c>
      <c r="B25">
        <v>1</v>
      </c>
      <c r="C25">
        <v>1</v>
      </c>
      <c r="D25">
        <v>1</v>
      </c>
      <c r="E25">
        <v>1</v>
      </c>
      <c r="G25">
        <v>1</v>
      </c>
      <c r="I25">
        <v>1</v>
      </c>
      <c r="J25">
        <v>1</v>
      </c>
      <c r="M25">
        <v>1</v>
      </c>
      <c r="AC25">
        <v>0</v>
      </c>
      <c r="AD25">
        <v>0</v>
      </c>
      <c r="AE25">
        <v>0</v>
      </c>
      <c r="AF25">
        <v>0</v>
      </c>
      <c r="AG25">
        <v>0</v>
      </c>
      <c r="AH25">
        <v>0</v>
      </c>
      <c r="AI25">
        <v>0</v>
      </c>
      <c r="AJ25">
        <v>0</v>
      </c>
      <c r="AL25">
        <v>0</v>
      </c>
      <c r="AM25">
        <v>0</v>
      </c>
      <c r="AR25">
        <v>0</v>
      </c>
      <c r="AS25">
        <v>0</v>
      </c>
      <c r="AT25">
        <v>0</v>
      </c>
      <c r="AU25">
        <v>0</v>
      </c>
      <c r="AV25">
        <v>1</v>
      </c>
      <c r="AW25">
        <v>0</v>
      </c>
      <c r="AX25">
        <v>0</v>
      </c>
      <c r="AY25">
        <v>0</v>
      </c>
      <c r="AZ25">
        <v>0</v>
      </c>
      <c r="BA25">
        <v>0</v>
      </c>
      <c r="BB25">
        <v>0</v>
      </c>
      <c r="BC25">
        <v>0</v>
      </c>
      <c r="BD25">
        <v>0</v>
      </c>
      <c r="BE25">
        <v>0</v>
      </c>
      <c r="BF25">
        <v>0</v>
      </c>
      <c r="BG25">
        <v>0</v>
      </c>
      <c r="BH25">
        <v>0</v>
      </c>
      <c r="BI25">
        <v>0</v>
      </c>
      <c r="BJ25">
        <v>0</v>
      </c>
      <c r="BK25">
        <v>0</v>
      </c>
      <c r="BL25">
        <v>0</v>
      </c>
      <c r="BM25">
        <v>0</v>
      </c>
      <c r="BN25">
        <v>0</v>
      </c>
      <c r="BO25">
        <v>1</v>
      </c>
    </row>
    <row r="26" spans="1:67">
      <c r="A26" s="235" t="s">
        <v>813</v>
      </c>
      <c r="B26">
        <v>1</v>
      </c>
      <c r="C26">
        <v>1</v>
      </c>
      <c r="D26">
        <v>1</v>
      </c>
      <c r="E26">
        <v>1</v>
      </c>
      <c r="F26">
        <v>0</v>
      </c>
      <c r="G26">
        <v>1</v>
      </c>
      <c r="I26">
        <v>1</v>
      </c>
      <c r="J26">
        <v>1</v>
      </c>
      <c r="M26">
        <v>1</v>
      </c>
      <c r="AA26">
        <v>0</v>
      </c>
      <c r="AB26">
        <v>0</v>
      </c>
      <c r="AC26">
        <v>0</v>
      </c>
      <c r="AD26">
        <v>0</v>
      </c>
      <c r="AE26">
        <v>0</v>
      </c>
      <c r="AF26">
        <v>0</v>
      </c>
      <c r="AG26">
        <v>0</v>
      </c>
      <c r="AH26">
        <v>0</v>
      </c>
      <c r="AI26">
        <v>0</v>
      </c>
      <c r="AJ26">
        <v>0</v>
      </c>
      <c r="AL26">
        <v>0</v>
      </c>
      <c r="AM26">
        <v>0</v>
      </c>
      <c r="AN26">
        <v>0</v>
      </c>
      <c r="AO26">
        <v>0</v>
      </c>
      <c r="AP26">
        <v>0</v>
      </c>
      <c r="AQ26">
        <v>0</v>
      </c>
      <c r="AR26">
        <v>1</v>
      </c>
      <c r="AS26">
        <v>1</v>
      </c>
      <c r="AT26">
        <v>1</v>
      </c>
      <c r="AU26">
        <v>1</v>
      </c>
      <c r="AV26">
        <v>1</v>
      </c>
      <c r="AW26">
        <v>0</v>
      </c>
      <c r="AX26">
        <v>0</v>
      </c>
      <c r="AY26">
        <v>0</v>
      </c>
      <c r="AZ26">
        <v>0</v>
      </c>
      <c r="BA26">
        <v>0</v>
      </c>
      <c r="BB26">
        <v>0</v>
      </c>
      <c r="BC26">
        <v>0</v>
      </c>
      <c r="BD26">
        <v>0</v>
      </c>
      <c r="BE26">
        <v>0</v>
      </c>
      <c r="BF26">
        <v>0</v>
      </c>
      <c r="BG26">
        <v>0</v>
      </c>
      <c r="BH26">
        <v>0</v>
      </c>
      <c r="BI26">
        <v>0</v>
      </c>
      <c r="BJ26">
        <v>0</v>
      </c>
      <c r="BK26">
        <v>0</v>
      </c>
      <c r="BL26">
        <v>0</v>
      </c>
      <c r="BM26">
        <v>0</v>
      </c>
      <c r="BN26">
        <v>0</v>
      </c>
      <c r="BO26">
        <v>1</v>
      </c>
    </row>
    <row r="27" spans="1:67">
      <c r="A27" s="235" t="s">
        <v>814</v>
      </c>
      <c r="B27">
        <v>1</v>
      </c>
      <c r="C27">
        <v>1</v>
      </c>
      <c r="D27">
        <v>1</v>
      </c>
      <c r="E27">
        <v>1</v>
      </c>
      <c r="F27">
        <v>0</v>
      </c>
      <c r="G27">
        <v>1</v>
      </c>
      <c r="H27">
        <v>0</v>
      </c>
      <c r="I27">
        <v>1</v>
      </c>
      <c r="J27">
        <v>1</v>
      </c>
      <c r="L27">
        <v>0</v>
      </c>
      <c r="M27">
        <v>1</v>
      </c>
      <c r="AA27">
        <v>0</v>
      </c>
      <c r="AB27">
        <v>0</v>
      </c>
      <c r="AC27">
        <v>0</v>
      </c>
      <c r="AD27">
        <v>0</v>
      </c>
      <c r="AE27">
        <v>0</v>
      </c>
      <c r="AF27">
        <v>0</v>
      </c>
      <c r="AG27">
        <v>0</v>
      </c>
      <c r="AH27">
        <v>0</v>
      </c>
      <c r="AI27">
        <v>0</v>
      </c>
      <c r="AJ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1</v>
      </c>
    </row>
    <row r="28" spans="1:67">
      <c r="A28" s="235" t="s">
        <v>221</v>
      </c>
      <c r="B28">
        <v>1</v>
      </c>
      <c r="C28">
        <v>1</v>
      </c>
      <c r="D28">
        <v>1</v>
      </c>
      <c r="E28">
        <v>1</v>
      </c>
      <c r="F28">
        <v>0</v>
      </c>
      <c r="G28">
        <v>1</v>
      </c>
      <c r="H28">
        <v>0</v>
      </c>
      <c r="I28">
        <v>1</v>
      </c>
      <c r="J28">
        <v>1</v>
      </c>
      <c r="K28">
        <v>1</v>
      </c>
      <c r="L28">
        <v>0</v>
      </c>
      <c r="M28">
        <v>1</v>
      </c>
      <c r="AA28">
        <v>0</v>
      </c>
      <c r="AB28">
        <v>0</v>
      </c>
      <c r="AC28">
        <v>0</v>
      </c>
      <c r="AD28">
        <v>0</v>
      </c>
      <c r="AE28">
        <v>0</v>
      </c>
      <c r="AF28">
        <v>0</v>
      </c>
      <c r="AG28">
        <v>0</v>
      </c>
      <c r="AH28">
        <v>0</v>
      </c>
      <c r="AI28">
        <v>0</v>
      </c>
      <c r="AJ28">
        <v>0</v>
      </c>
      <c r="AL28">
        <v>0</v>
      </c>
      <c r="AM28">
        <v>0</v>
      </c>
      <c r="AN28">
        <v>0</v>
      </c>
      <c r="AO28">
        <v>0</v>
      </c>
      <c r="AP28">
        <v>0</v>
      </c>
      <c r="AQ28">
        <v>0</v>
      </c>
      <c r="AR28">
        <v>0</v>
      </c>
      <c r="AS28">
        <v>0</v>
      </c>
      <c r="AT28">
        <v>0</v>
      </c>
      <c r="AU28">
        <v>0</v>
      </c>
      <c r="AV28">
        <v>0</v>
      </c>
      <c r="AW28">
        <v>1</v>
      </c>
      <c r="AX28">
        <v>0</v>
      </c>
      <c r="AY28">
        <v>0</v>
      </c>
      <c r="AZ28">
        <v>0</v>
      </c>
      <c r="BA28">
        <v>0</v>
      </c>
      <c r="BB28">
        <v>0</v>
      </c>
      <c r="BC28">
        <v>0</v>
      </c>
      <c r="BD28">
        <v>0</v>
      </c>
      <c r="BE28">
        <v>0</v>
      </c>
      <c r="BF28">
        <v>0</v>
      </c>
      <c r="BG28">
        <v>0</v>
      </c>
      <c r="BH28">
        <v>0</v>
      </c>
      <c r="BI28">
        <v>0</v>
      </c>
      <c r="BJ28">
        <v>0</v>
      </c>
      <c r="BK28">
        <v>0</v>
      </c>
      <c r="BL28">
        <v>0</v>
      </c>
      <c r="BM28">
        <v>0</v>
      </c>
      <c r="BN28">
        <v>0</v>
      </c>
      <c r="BO28">
        <v>1</v>
      </c>
    </row>
    <row r="29" spans="1:67">
      <c r="A29" s="235" t="s">
        <v>815</v>
      </c>
      <c r="B29">
        <v>1</v>
      </c>
      <c r="C29">
        <v>1</v>
      </c>
      <c r="D29">
        <v>1</v>
      </c>
      <c r="E29">
        <v>1</v>
      </c>
      <c r="F29">
        <v>0</v>
      </c>
      <c r="G29">
        <v>1</v>
      </c>
      <c r="H29">
        <v>0</v>
      </c>
      <c r="I29">
        <v>1</v>
      </c>
      <c r="J29">
        <v>1</v>
      </c>
      <c r="K29">
        <v>1</v>
      </c>
      <c r="L29">
        <v>0</v>
      </c>
      <c r="M29">
        <v>1</v>
      </c>
      <c r="AA29">
        <v>0</v>
      </c>
      <c r="AB29">
        <v>0</v>
      </c>
      <c r="AC29">
        <v>0</v>
      </c>
      <c r="AD29">
        <v>0</v>
      </c>
      <c r="AE29">
        <v>0</v>
      </c>
      <c r="AF29">
        <v>0</v>
      </c>
      <c r="AG29">
        <v>0</v>
      </c>
      <c r="AH29">
        <v>0</v>
      </c>
      <c r="AI29">
        <v>0</v>
      </c>
      <c r="AJ29">
        <v>0</v>
      </c>
      <c r="AL29">
        <v>0</v>
      </c>
      <c r="AM29">
        <v>0</v>
      </c>
      <c r="AN29">
        <v>0</v>
      </c>
      <c r="AO29">
        <v>0</v>
      </c>
      <c r="AP29">
        <v>0</v>
      </c>
      <c r="AQ29">
        <v>0</v>
      </c>
      <c r="AR29">
        <v>0</v>
      </c>
      <c r="AS29">
        <v>0</v>
      </c>
      <c r="AT29">
        <v>0</v>
      </c>
      <c r="AU29">
        <v>0</v>
      </c>
      <c r="AV29">
        <v>0</v>
      </c>
      <c r="AW29">
        <v>0</v>
      </c>
      <c r="AX29">
        <v>0</v>
      </c>
      <c r="AY29">
        <v>0</v>
      </c>
      <c r="BC29">
        <v>0</v>
      </c>
      <c r="BD29">
        <v>0</v>
      </c>
      <c r="BE29">
        <v>0</v>
      </c>
      <c r="BF29">
        <v>0</v>
      </c>
      <c r="BG29">
        <v>0</v>
      </c>
      <c r="BH29">
        <v>0</v>
      </c>
      <c r="BI29">
        <v>0</v>
      </c>
      <c r="BJ29">
        <v>0</v>
      </c>
      <c r="BK29">
        <v>0</v>
      </c>
      <c r="BL29">
        <v>0</v>
      </c>
      <c r="BM29">
        <v>0</v>
      </c>
      <c r="BN29">
        <v>0</v>
      </c>
      <c r="BO29">
        <v>1</v>
      </c>
    </row>
    <row r="30" spans="1:67">
      <c r="A30" s="235" t="s">
        <v>816</v>
      </c>
      <c r="B30">
        <v>1</v>
      </c>
      <c r="C30">
        <v>1</v>
      </c>
      <c r="D30">
        <v>1</v>
      </c>
      <c r="E30">
        <v>1</v>
      </c>
      <c r="F30">
        <v>0</v>
      </c>
      <c r="G30">
        <v>1</v>
      </c>
      <c r="I30">
        <v>1</v>
      </c>
      <c r="J30">
        <v>1</v>
      </c>
      <c r="K30">
        <v>1</v>
      </c>
      <c r="L30">
        <v>0</v>
      </c>
      <c r="M30">
        <v>1</v>
      </c>
      <c r="AA30">
        <v>0</v>
      </c>
      <c r="AB30">
        <v>0</v>
      </c>
      <c r="AC30">
        <v>0</v>
      </c>
      <c r="AD30">
        <v>0</v>
      </c>
      <c r="AE30">
        <v>0</v>
      </c>
      <c r="AF30">
        <v>0</v>
      </c>
      <c r="AG30">
        <v>0</v>
      </c>
      <c r="AH30">
        <v>0</v>
      </c>
      <c r="AI30">
        <v>0</v>
      </c>
      <c r="AJ30">
        <v>0</v>
      </c>
      <c r="AL30">
        <v>0</v>
      </c>
      <c r="AM30">
        <v>0</v>
      </c>
      <c r="AN30">
        <v>0</v>
      </c>
      <c r="AO30">
        <v>0</v>
      </c>
      <c r="AP30">
        <v>0</v>
      </c>
      <c r="AQ30">
        <v>0</v>
      </c>
      <c r="AR30">
        <v>0</v>
      </c>
      <c r="AS30">
        <v>0</v>
      </c>
      <c r="AT30">
        <v>0</v>
      </c>
      <c r="AU30">
        <v>0</v>
      </c>
      <c r="AV30">
        <v>0</v>
      </c>
      <c r="AW30">
        <v>0</v>
      </c>
      <c r="AX30">
        <v>0</v>
      </c>
      <c r="AY30">
        <v>0</v>
      </c>
      <c r="BC30">
        <v>0</v>
      </c>
      <c r="BD30">
        <v>0</v>
      </c>
      <c r="BE30">
        <v>0</v>
      </c>
      <c r="BF30">
        <v>0</v>
      </c>
      <c r="BG30">
        <v>0</v>
      </c>
      <c r="BH30">
        <v>0</v>
      </c>
      <c r="BI30">
        <v>0</v>
      </c>
      <c r="BJ30">
        <v>0</v>
      </c>
      <c r="BK30">
        <v>0</v>
      </c>
      <c r="BL30">
        <v>0</v>
      </c>
      <c r="BM30">
        <v>0</v>
      </c>
      <c r="BN30">
        <v>0</v>
      </c>
      <c r="BO30">
        <v>1</v>
      </c>
    </row>
    <row r="31" spans="1:67">
      <c r="A31" s="235" t="s">
        <v>817</v>
      </c>
      <c r="B31">
        <v>1</v>
      </c>
      <c r="C31">
        <v>1</v>
      </c>
      <c r="D31">
        <v>1</v>
      </c>
      <c r="E31">
        <v>1</v>
      </c>
      <c r="F31">
        <v>0</v>
      </c>
      <c r="G31">
        <v>1</v>
      </c>
      <c r="I31">
        <v>1</v>
      </c>
      <c r="J31">
        <v>1</v>
      </c>
      <c r="K31">
        <v>1</v>
      </c>
      <c r="L31">
        <v>0</v>
      </c>
      <c r="M31">
        <v>1</v>
      </c>
      <c r="AA31">
        <v>0</v>
      </c>
      <c r="AB31">
        <v>0</v>
      </c>
      <c r="AC31">
        <v>0</v>
      </c>
      <c r="AD31">
        <v>0</v>
      </c>
      <c r="AE31">
        <v>0</v>
      </c>
      <c r="AF31">
        <v>0</v>
      </c>
      <c r="AG31">
        <v>0</v>
      </c>
      <c r="AH31">
        <v>0</v>
      </c>
      <c r="AI31">
        <v>0</v>
      </c>
      <c r="AJ31">
        <v>0</v>
      </c>
      <c r="AL31">
        <v>0</v>
      </c>
      <c r="AM31">
        <v>0</v>
      </c>
      <c r="AN31">
        <v>0</v>
      </c>
      <c r="AO31">
        <v>0</v>
      </c>
      <c r="AP31">
        <v>0</v>
      </c>
      <c r="AQ31">
        <v>0</v>
      </c>
      <c r="AR31">
        <v>0</v>
      </c>
      <c r="AS31">
        <v>0</v>
      </c>
      <c r="AT31">
        <v>0</v>
      </c>
      <c r="AU31">
        <v>0</v>
      </c>
      <c r="AV31">
        <v>0</v>
      </c>
      <c r="AW31">
        <v>0</v>
      </c>
      <c r="AX31">
        <v>0</v>
      </c>
      <c r="AY31">
        <v>0</v>
      </c>
      <c r="BC31">
        <v>0</v>
      </c>
      <c r="BD31">
        <v>0</v>
      </c>
      <c r="BE31">
        <v>0</v>
      </c>
      <c r="BF31">
        <v>0</v>
      </c>
      <c r="BG31">
        <v>0</v>
      </c>
      <c r="BH31">
        <v>0</v>
      </c>
      <c r="BI31">
        <v>0</v>
      </c>
      <c r="BJ31">
        <v>0</v>
      </c>
      <c r="BK31">
        <v>0</v>
      </c>
      <c r="BL31">
        <v>0</v>
      </c>
      <c r="BM31">
        <v>0</v>
      </c>
      <c r="BN31">
        <v>0</v>
      </c>
      <c r="BO31">
        <v>1</v>
      </c>
    </row>
    <row r="32" spans="1:67">
      <c r="A32" s="235" t="s">
        <v>818</v>
      </c>
      <c r="B32">
        <v>1</v>
      </c>
      <c r="C32">
        <v>1</v>
      </c>
      <c r="D32">
        <v>1</v>
      </c>
      <c r="E32">
        <v>1</v>
      </c>
      <c r="F32">
        <v>0</v>
      </c>
      <c r="G32">
        <v>1</v>
      </c>
      <c r="I32">
        <v>1</v>
      </c>
      <c r="J32">
        <v>1</v>
      </c>
      <c r="K32">
        <v>1</v>
      </c>
      <c r="L32">
        <v>0</v>
      </c>
      <c r="M32">
        <v>1</v>
      </c>
      <c r="AA32">
        <v>0</v>
      </c>
      <c r="AB32">
        <v>0</v>
      </c>
      <c r="AC32">
        <v>0</v>
      </c>
      <c r="AD32">
        <v>0</v>
      </c>
      <c r="AE32">
        <v>0</v>
      </c>
      <c r="AF32">
        <v>0</v>
      </c>
      <c r="AG32">
        <v>0</v>
      </c>
      <c r="AH32">
        <v>0</v>
      </c>
      <c r="AI32">
        <v>0</v>
      </c>
      <c r="AJ32">
        <v>0</v>
      </c>
      <c r="AL32">
        <v>0</v>
      </c>
      <c r="AM32">
        <v>0</v>
      </c>
      <c r="AN32">
        <v>0</v>
      </c>
      <c r="AO32">
        <v>0</v>
      </c>
      <c r="AP32">
        <v>0</v>
      </c>
      <c r="AQ32">
        <v>0</v>
      </c>
      <c r="AR32">
        <v>0</v>
      </c>
      <c r="AS32">
        <v>0</v>
      </c>
      <c r="AT32">
        <v>0</v>
      </c>
      <c r="AU32">
        <v>0</v>
      </c>
      <c r="AV32">
        <v>0</v>
      </c>
      <c r="AW32">
        <v>0</v>
      </c>
      <c r="AX32">
        <v>0</v>
      </c>
      <c r="AY32">
        <v>0</v>
      </c>
      <c r="BC32">
        <v>0</v>
      </c>
      <c r="BD32">
        <v>0</v>
      </c>
      <c r="BE32">
        <v>0</v>
      </c>
      <c r="BF32">
        <v>0</v>
      </c>
      <c r="BG32">
        <v>0</v>
      </c>
      <c r="BH32">
        <v>0</v>
      </c>
      <c r="BI32">
        <v>0</v>
      </c>
      <c r="BJ32">
        <v>0</v>
      </c>
      <c r="BK32">
        <v>0</v>
      </c>
      <c r="BL32">
        <v>0</v>
      </c>
      <c r="BM32">
        <v>0</v>
      </c>
      <c r="BN32">
        <v>0</v>
      </c>
      <c r="BO32">
        <v>1</v>
      </c>
    </row>
    <row r="33" spans="1:67">
      <c r="A33" s="235" t="s">
        <v>819</v>
      </c>
      <c r="B33">
        <v>1</v>
      </c>
      <c r="C33">
        <v>1</v>
      </c>
      <c r="D33">
        <v>1</v>
      </c>
      <c r="E33">
        <v>1</v>
      </c>
      <c r="F33">
        <v>0</v>
      </c>
      <c r="G33">
        <v>1</v>
      </c>
      <c r="I33">
        <v>1</v>
      </c>
      <c r="J33">
        <v>1</v>
      </c>
      <c r="K33">
        <v>1</v>
      </c>
      <c r="L33">
        <v>0</v>
      </c>
      <c r="M33">
        <v>1</v>
      </c>
      <c r="AA33">
        <v>0</v>
      </c>
      <c r="AB33">
        <v>0</v>
      </c>
      <c r="AC33">
        <v>0</v>
      </c>
      <c r="AD33">
        <v>0</v>
      </c>
      <c r="AE33">
        <v>0</v>
      </c>
      <c r="AF33">
        <v>0</v>
      </c>
      <c r="AG33">
        <v>0</v>
      </c>
      <c r="AH33">
        <v>0</v>
      </c>
      <c r="AI33">
        <v>0</v>
      </c>
      <c r="AJ33">
        <v>0</v>
      </c>
      <c r="AL33">
        <v>0</v>
      </c>
      <c r="AM33">
        <v>0</v>
      </c>
      <c r="AN33">
        <v>0</v>
      </c>
      <c r="AO33">
        <v>0</v>
      </c>
      <c r="AP33">
        <v>0</v>
      </c>
      <c r="AQ33">
        <v>0</v>
      </c>
      <c r="AR33">
        <v>0</v>
      </c>
      <c r="AS33">
        <v>0</v>
      </c>
      <c r="AT33">
        <v>0</v>
      </c>
      <c r="AU33">
        <v>0</v>
      </c>
      <c r="AV33">
        <v>0</v>
      </c>
      <c r="AW33">
        <v>0</v>
      </c>
      <c r="AX33">
        <v>0</v>
      </c>
      <c r="AY33">
        <v>0</v>
      </c>
      <c r="BC33">
        <v>0</v>
      </c>
      <c r="BD33">
        <v>0</v>
      </c>
      <c r="BE33">
        <v>0</v>
      </c>
      <c r="BF33">
        <v>0</v>
      </c>
      <c r="BG33">
        <v>0</v>
      </c>
      <c r="BH33">
        <v>0</v>
      </c>
      <c r="BI33">
        <v>0</v>
      </c>
      <c r="BJ33">
        <v>0</v>
      </c>
      <c r="BK33">
        <v>0</v>
      </c>
      <c r="BL33">
        <v>0</v>
      </c>
      <c r="BM33">
        <v>0</v>
      </c>
      <c r="BN33">
        <v>0</v>
      </c>
      <c r="BO33">
        <v>1</v>
      </c>
    </row>
    <row r="34" spans="1:67">
      <c r="A34" s="235" t="s">
        <v>224</v>
      </c>
      <c r="B34">
        <v>1</v>
      </c>
      <c r="C34">
        <v>1</v>
      </c>
      <c r="D34">
        <v>1</v>
      </c>
      <c r="E34">
        <v>1</v>
      </c>
      <c r="F34">
        <v>0</v>
      </c>
      <c r="G34">
        <v>1</v>
      </c>
      <c r="H34">
        <v>0</v>
      </c>
      <c r="I34">
        <v>1</v>
      </c>
      <c r="J34">
        <v>1</v>
      </c>
      <c r="L34">
        <v>0</v>
      </c>
      <c r="M34">
        <v>1</v>
      </c>
      <c r="AA34">
        <v>0</v>
      </c>
      <c r="AB34">
        <v>0</v>
      </c>
      <c r="AC34">
        <v>0</v>
      </c>
      <c r="AD34">
        <v>0</v>
      </c>
      <c r="AE34">
        <v>0</v>
      </c>
      <c r="AF34">
        <v>0</v>
      </c>
      <c r="AG34">
        <v>0</v>
      </c>
      <c r="AH34">
        <v>0</v>
      </c>
      <c r="AI34">
        <v>0</v>
      </c>
      <c r="AJ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1</v>
      </c>
    </row>
    <row r="35" spans="1:67">
      <c r="A35" s="235" t="s">
        <v>820</v>
      </c>
      <c r="B35">
        <v>1</v>
      </c>
      <c r="C35">
        <v>1</v>
      </c>
      <c r="D35">
        <v>1</v>
      </c>
      <c r="E35">
        <v>1</v>
      </c>
      <c r="F35">
        <v>0</v>
      </c>
      <c r="G35">
        <v>1</v>
      </c>
      <c r="I35">
        <v>1</v>
      </c>
      <c r="J35">
        <v>1</v>
      </c>
      <c r="L35">
        <v>0</v>
      </c>
      <c r="M35">
        <v>1</v>
      </c>
      <c r="AA35">
        <v>0</v>
      </c>
      <c r="AB35">
        <v>0</v>
      </c>
      <c r="AC35">
        <v>0</v>
      </c>
      <c r="AD35">
        <v>0</v>
      </c>
      <c r="AE35">
        <v>0</v>
      </c>
      <c r="AF35">
        <v>0</v>
      </c>
      <c r="AG35">
        <v>0</v>
      </c>
      <c r="AH35">
        <v>0</v>
      </c>
      <c r="AI35">
        <v>0</v>
      </c>
      <c r="AJ35">
        <v>0</v>
      </c>
      <c r="AL35">
        <v>0</v>
      </c>
      <c r="AM35">
        <v>0</v>
      </c>
      <c r="AN35">
        <v>0</v>
      </c>
      <c r="AO35">
        <v>0</v>
      </c>
      <c r="AP35">
        <v>0</v>
      </c>
      <c r="AQ35">
        <v>0</v>
      </c>
      <c r="AR35">
        <v>0</v>
      </c>
      <c r="AS35">
        <v>0</v>
      </c>
      <c r="AT35">
        <v>0</v>
      </c>
      <c r="AU35">
        <v>0</v>
      </c>
      <c r="AV35">
        <v>0</v>
      </c>
      <c r="AW35">
        <v>0</v>
      </c>
      <c r="AX35">
        <v>0</v>
      </c>
      <c r="AY35">
        <v>0</v>
      </c>
      <c r="BC35">
        <v>0</v>
      </c>
      <c r="BD35">
        <v>0</v>
      </c>
      <c r="BE35">
        <v>0</v>
      </c>
      <c r="BF35">
        <v>0</v>
      </c>
      <c r="BG35">
        <v>0</v>
      </c>
      <c r="BH35">
        <v>0</v>
      </c>
      <c r="BI35">
        <v>0</v>
      </c>
      <c r="BJ35">
        <v>0</v>
      </c>
      <c r="BK35">
        <v>0</v>
      </c>
      <c r="BL35">
        <v>0</v>
      </c>
      <c r="BM35">
        <v>0</v>
      </c>
      <c r="BN35">
        <v>0</v>
      </c>
      <c r="BO35">
        <v>1</v>
      </c>
    </row>
    <row r="36" spans="1:67">
      <c r="A36" s="235" t="s">
        <v>4525</v>
      </c>
      <c r="B36">
        <v>1</v>
      </c>
      <c r="C36">
        <v>1</v>
      </c>
      <c r="D36">
        <v>1</v>
      </c>
      <c r="E36">
        <v>1</v>
      </c>
      <c r="F36">
        <v>0</v>
      </c>
      <c r="G36">
        <v>1</v>
      </c>
      <c r="H36">
        <v>0</v>
      </c>
      <c r="I36">
        <v>1</v>
      </c>
      <c r="J36">
        <v>1</v>
      </c>
      <c r="L36">
        <v>0</v>
      </c>
      <c r="M36">
        <v>1</v>
      </c>
      <c r="AA36">
        <v>0</v>
      </c>
      <c r="AB36">
        <v>0</v>
      </c>
      <c r="AC36">
        <v>0</v>
      </c>
      <c r="AD36">
        <v>0</v>
      </c>
      <c r="AE36">
        <v>0</v>
      </c>
      <c r="AF36">
        <v>0</v>
      </c>
      <c r="AG36">
        <v>0</v>
      </c>
      <c r="AH36">
        <v>0</v>
      </c>
      <c r="AI36">
        <v>0</v>
      </c>
      <c r="AJ36">
        <v>0</v>
      </c>
      <c r="AL36">
        <v>0</v>
      </c>
      <c r="AM36">
        <v>0</v>
      </c>
      <c r="AN36">
        <v>0</v>
      </c>
      <c r="AO36">
        <v>0</v>
      </c>
      <c r="AP36">
        <v>0</v>
      </c>
      <c r="AQ36">
        <v>0</v>
      </c>
      <c r="AR36">
        <v>0</v>
      </c>
      <c r="AS36">
        <v>0</v>
      </c>
      <c r="AT36">
        <v>0</v>
      </c>
      <c r="AU36">
        <v>0</v>
      </c>
      <c r="AV36">
        <v>0</v>
      </c>
      <c r="AW36">
        <v>0</v>
      </c>
      <c r="AX36">
        <v>0</v>
      </c>
      <c r="AY36">
        <v>0</v>
      </c>
      <c r="BC36">
        <v>0</v>
      </c>
      <c r="BD36">
        <v>0</v>
      </c>
      <c r="BE36">
        <v>0</v>
      </c>
      <c r="BF36">
        <v>0</v>
      </c>
      <c r="BG36">
        <v>0</v>
      </c>
      <c r="BH36">
        <v>0</v>
      </c>
      <c r="BI36">
        <v>0</v>
      </c>
      <c r="BJ36">
        <v>0</v>
      </c>
      <c r="BK36">
        <v>0</v>
      </c>
      <c r="BL36">
        <v>0</v>
      </c>
      <c r="BM36">
        <v>0</v>
      </c>
      <c r="BN36">
        <v>0</v>
      </c>
      <c r="BO36">
        <v>1</v>
      </c>
    </row>
    <row r="37" spans="1:67">
      <c r="A37" s="235" t="s">
        <v>4526</v>
      </c>
      <c r="B37">
        <v>1</v>
      </c>
      <c r="C37">
        <v>1</v>
      </c>
      <c r="D37">
        <v>1</v>
      </c>
      <c r="E37">
        <v>1</v>
      </c>
      <c r="F37">
        <v>0</v>
      </c>
      <c r="G37">
        <v>1</v>
      </c>
      <c r="H37">
        <v>0</v>
      </c>
      <c r="I37">
        <v>1</v>
      </c>
      <c r="J37">
        <v>1</v>
      </c>
      <c r="K37">
        <v>1</v>
      </c>
      <c r="L37">
        <v>0</v>
      </c>
      <c r="M37">
        <v>1</v>
      </c>
      <c r="AA37">
        <v>0</v>
      </c>
      <c r="AB37">
        <v>0</v>
      </c>
      <c r="AC37">
        <v>0</v>
      </c>
      <c r="AD37">
        <v>0</v>
      </c>
      <c r="AE37">
        <v>0</v>
      </c>
      <c r="AF37">
        <v>0</v>
      </c>
      <c r="AG37">
        <v>0</v>
      </c>
      <c r="AH37">
        <v>0</v>
      </c>
      <c r="AI37">
        <v>0</v>
      </c>
      <c r="AJ37">
        <v>0</v>
      </c>
      <c r="AL37">
        <v>0</v>
      </c>
      <c r="AM37">
        <v>0</v>
      </c>
      <c r="AN37">
        <v>0</v>
      </c>
      <c r="AO37">
        <v>0</v>
      </c>
      <c r="AP37">
        <v>0</v>
      </c>
      <c r="AQ37">
        <v>0</v>
      </c>
      <c r="AR37">
        <v>0</v>
      </c>
      <c r="AS37">
        <v>0</v>
      </c>
      <c r="AT37">
        <v>0</v>
      </c>
      <c r="AU37">
        <v>0</v>
      </c>
      <c r="AV37">
        <v>0</v>
      </c>
      <c r="AW37">
        <v>0</v>
      </c>
      <c r="AX37">
        <v>1</v>
      </c>
      <c r="AY37">
        <v>1</v>
      </c>
      <c r="BC37">
        <v>0</v>
      </c>
      <c r="BD37">
        <v>0</v>
      </c>
      <c r="BE37">
        <v>0</v>
      </c>
      <c r="BF37">
        <v>0</v>
      </c>
      <c r="BG37">
        <v>0</v>
      </c>
      <c r="BH37">
        <v>0</v>
      </c>
      <c r="BI37">
        <v>0</v>
      </c>
      <c r="BJ37">
        <v>0</v>
      </c>
      <c r="BK37">
        <v>0</v>
      </c>
      <c r="BL37">
        <v>0</v>
      </c>
      <c r="BM37">
        <v>0</v>
      </c>
      <c r="BN37">
        <v>0</v>
      </c>
      <c r="BO37">
        <v>1</v>
      </c>
    </row>
    <row r="38" spans="1:67">
      <c r="A38" s="235" t="s">
        <v>822</v>
      </c>
      <c r="B38">
        <v>1</v>
      </c>
      <c r="C38">
        <v>1</v>
      </c>
      <c r="D38">
        <v>1</v>
      </c>
      <c r="E38">
        <v>1</v>
      </c>
      <c r="F38">
        <v>0</v>
      </c>
      <c r="G38">
        <v>1</v>
      </c>
      <c r="H38">
        <v>0</v>
      </c>
      <c r="I38">
        <v>1</v>
      </c>
      <c r="J38">
        <v>1</v>
      </c>
      <c r="K38">
        <v>1</v>
      </c>
      <c r="L38">
        <v>0</v>
      </c>
      <c r="M38">
        <v>1</v>
      </c>
      <c r="AA38">
        <v>0</v>
      </c>
      <c r="AB38">
        <v>0</v>
      </c>
      <c r="AC38">
        <v>0</v>
      </c>
      <c r="AD38">
        <v>0</v>
      </c>
      <c r="AE38">
        <v>0</v>
      </c>
      <c r="AF38">
        <v>0</v>
      </c>
      <c r="AG38">
        <v>0</v>
      </c>
      <c r="AH38">
        <v>0</v>
      </c>
      <c r="AI38">
        <v>0</v>
      </c>
      <c r="AJ38">
        <v>0</v>
      </c>
      <c r="AL38">
        <v>0</v>
      </c>
      <c r="AM38">
        <v>0</v>
      </c>
      <c r="AN38">
        <v>0</v>
      </c>
      <c r="AO38">
        <v>0</v>
      </c>
      <c r="AP38">
        <v>0</v>
      </c>
      <c r="AQ38">
        <v>0</v>
      </c>
      <c r="AR38">
        <v>0</v>
      </c>
      <c r="AS38">
        <v>0</v>
      </c>
      <c r="AT38">
        <v>0</v>
      </c>
      <c r="AU38">
        <v>0</v>
      </c>
      <c r="AV38">
        <v>0</v>
      </c>
      <c r="AW38">
        <v>0</v>
      </c>
      <c r="AX38">
        <v>1</v>
      </c>
      <c r="AY38">
        <v>1</v>
      </c>
      <c r="BC38">
        <v>0</v>
      </c>
      <c r="BD38">
        <v>0</v>
      </c>
      <c r="BE38">
        <v>0</v>
      </c>
      <c r="BF38">
        <v>0</v>
      </c>
      <c r="BG38">
        <v>0</v>
      </c>
      <c r="BH38">
        <v>0</v>
      </c>
      <c r="BI38">
        <v>0</v>
      </c>
      <c r="BJ38">
        <v>0</v>
      </c>
      <c r="BK38">
        <v>0</v>
      </c>
      <c r="BL38">
        <v>0</v>
      </c>
      <c r="BM38">
        <v>0</v>
      </c>
      <c r="BN38">
        <v>0</v>
      </c>
      <c r="BO38">
        <v>1</v>
      </c>
    </row>
    <row r="39" spans="1:67">
      <c r="A39" s="235" t="s">
        <v>823</v>
      </c>
      <c r="B39">
        <v>1</v>
      </c>
      <c r="C39">
        <v>1</v>
      </c>
      <c r="D39">
        <v>1</v>
      </c>
      <c r="E39">
        <v>1</v>
      </c>
      <c r="F39">
        <v>0</v>
      </c>
      <c r="G39">
        <v>1</v>
      </c>
      <c r="H39">
        <v>0</v>
      </c>
      <c r="I39">
        <v>1</v>
      </c>
      <c r="J39">
        <v>1</v>
      </c>
      <c r="K39">
        <v>1</v>
      </c>
      <c r="L39">
        <v>0</v>
      </c>
      <c r="M39">
        <v>1</v>
      </c>
      <c r="AA39">
        <v>0</v>
      </c>
      <c r="AB39">
        <v>0</v>
      </c>
      <c r="AC39">
        <v>0</v>
      </c>
      <c r="AD39">
        <v>0</v>
      </c>
      <c r="AE39">
        <v>0</v>
      </c>
      <c r="AF39">
        <v>0</v>
      </c>
      <c r="AG39">
        <v>0</v>
      </c>
      <c r="AH39">
        <v>0</v>
      </c>
      <c r="AI39">
        <v>0</v>
      </c>
      <c r="AJ39">
        <v>0</v>
      </c>
      <c r="AL39">
        <v>0</v>
      </c>
      <c r="AM39">
        <v>0</v>
      </c>
      <c r="AN39">
        <v>0</v>
      </c>
      <c r="AO39">
        <v>0</v>
      </c>
      <c r="AP39">
        <v>0</v>
      </c>
      <c r="AQ39">
        <v>0</v>
      </c>
      <c r="AR39">
        <v>0</v>
      </c>
      <c r="AS39">
        <v>0</v>
      </c>
      <c r="AT39">
        <v>0</v>
      </c>
      <c r="AU39">
        <v>0</v>
      </c>
      <c r="AV39">
        <v>0</v>
      </c>
      <c r="AW39">
        <v>0</v>
      </c>
      <c r="AX39">
        <v>1</v>
      </c>
      <c r="AY39">
        <v>1</v>
      </c>
      <c r="BC39">
        <v>0</v>
      </c>
      <c r="BD39">
        <v>0</v>
      </c>
      <c r="BE39">
        <v>0</v>
      </c>
      <c r="BF39">
        <v>0</v>
      </c>
      <c r="BG39">
        <v>0</v>
      </c>
      <c r="BH39">
        <v>0</v>
      </c>
      <c r="BI39">
        <v>0</v>
      </c>
      <c r="BJ39">
        <v>0</v>
      </c>
      <c r="BK39">
        <v>0</v>
      </c>
      <c r="BL39">
        <v>0</v>
      </c>
      <c r="BM39">
        <v>0</v>
      </c>
      <c r="BN39">
        <v>0</v>
      </c>
      <c r="BO39">
        <v>1</v>
      </c>
    </row>
    <row r="40" spans="1:67">
      <c r="A40" s="235" t="s">
        <v>824</v>
      </c>
      <c r="B40">
        <v>1</v>
      </c>
      <c r="C40">
        <v>1</v>
      </c>
      <c r="D40">
        <v>1</v>
      </c>
      <c r="E40">
        <v>1</v>
      </c>
      <c r="F40">
        <v>0</v>
      </c>
      <c r="G40">
        <v>1</v>
      </c>
      <c r="H40">
        <v>0</v>
      </c>
      <c r="I40">
        <v>1</v>
      </c>
      <c r="J40">
        <v>1</v>
      </c>
      <c r="K40">
        <v>1</v>
      </c>
      <c r="L40">
        <v>0</v>
      </c>
      <c r="M40">
        <v>1</v>
      </c>
      <c r="AA40">
        <v>0</v>
      </c>
      <c r="AB40">
        <v>0</v>
      </c>
      <c r="AC40">
        <v>0</v>
      </c>
      <c r="AD40">
        <v>0</v>
      </c>
      <c r="AE40">
        <v>0</v>
      </c>
      <c r="AF40">
        <v>0</v>
      </c>
      <c r="AG40">
        <v>0</v>
      </c>
      <c r="AH40">
        <v>0</v>
      </c>
      <c r="AI40">
        <v>0</v>
      </c>
      <c r="AJ40">
        <v>0</v>
      </c>
      <c r="AL40">
        <v>0</v>
      </c>
      <c r="AM40">
        <v>0</v>
      </c>
      <c r="AN40">
        <v>0</v>
      </c>
      <c r="AO40">
        <v>0</v>
      </c>
      <c r="AP40">
        <v>0</v>
      </c>
      <c r="AQ40">
        <v>0</v>
      </c>
      <c r="AR40">
        <v>0</v>
      </c>
      <c r="AS40">
        <v>0</v>
      </c>
      <c r="AT40">
        <v>0</v>
      </c>
      <c r="AU40">
        <v>0</v>
      </c>
      <c r="AV40">
        <v>0</v>
      </c>
      <c r="AW40">
        <v>0</v>
      </c>
      <c r="AX40">
        <v>1</v>
      </c>
      <c r="AY40">
        <v>1</v>
      </c>
      <c r="BC40">
        <v>0</v>
      </c>
      <c r="BD40">
        <v>0</v>
      </c>
      <c r="BE40">
        <v>0</v>
      </c>
      <c r="BF40">
        <v>0</v>
      </c>
      <c r="BG40">
        <v>0</v>
      </c>
      <c r="BH40">
        <v>0</v>
      </c>
      <c r="BI40">
        <v>0</v>
      </c>
      <c r="BJ40">
        <v>0</v>
      </c>
      <c r="BK40">
        <v>0</v>
      </c>
      <c r="BL40">
        <v>0</v>
      </c>
      <c r="BM40">
        <v>0</v>
      </c>
      <c r="BN40">
        <v>0</v>
      </c>
      <c r="BO40">
        <v>1</v>
      </c>
    </row>
    <row r="41" spans="1:67">
      <c r="A41" s="235" t="s">
        <v>825</v>
      </c>
      <c r="B41">
        <v>1</v>
      </c>
      <c r="C41">
        <v>1</v>
      </c>
      <c r="D41">
        <v>1</v>
      </c>
      <c r="E41">
        <v>1</v>
      </c>
      <c r="F41">
        <v>0</v>
      </c>
      <c r="G41">
        <v>1</v>
      </c>
      <c r="H41">
        <v>0</v>
      </c>
      <c r="I41">
        <v>1</v>
      </c>
      <c r="J41">
        <v>1</v>
      </c>
      <c r="K41">
        <v>1</v>
      </c>
      <c r="L41">
        <v>0</v>
      </c>
      <c r="M41">
        <v>1</v>
      </c>
      <c r="AA41">
        <v>0</v>
      </c>
      <c r="AB41">
        <v>0</v>
      </c>
      <c r="AC41">
        <v>0</v>
      </c>
      <c r="AD41">
        <v>0</v>
      </c>
      <c r="AE41">
        <v>0</v>
      </c>
      <c r="AF41">
        <v>0</v>
      </c>
      <c r="AG41">
        <v>0</v>
      </c>
      <c r="AH41">
        <v>0</v>
      </c>
      <c r="AI41">
        <v>0</v>
      </c>
      <c r="AJ41">
        <v>0</v>
      </c>
      <c r="AL41">
        <v>0</v>
      </c>
      <c r="AM41">
        <v>0</v>
      </c>
      <c r="AN41">
        <v>0</v>
      </c>
      <c r="AO41">
        <v>0</v>
      </c>
      <c r="AP41">
        <v>0</v>
      </c>
      <c r="AQ41">
        <v>0</v>
      </c>
      <c r="AR41">
        <v>0</v>
      </c>
      <c r="AS41">
        <v>0</v>
      </c>
      <c r="AT41">
        <v>0</v>
      </c>
      <c r="AU41">
        <v>0</v>
      </c>
      <c r="AV41">
        <v>0</v>
      </c>
      <c r="AW41">
        <v>0</v>
      </c>
      <c r="AX41">
        <v>1</v>
      </c>
      <c r="AY41">
        <v>1</v>
      </c>
      <c r="BC41">
        <v>0</v>
      </c>
      <c r="BD41">
        <v>0</v>
      </c>
      <c r="BE41">
        <v>0</v>
      </c>
      <c r="BF41">
        <v>0</v>
      </c>
      <c r="BG41">
        <v>0</v>
      </c>
      <c r="BH41">
        <v>0</v>
      </c>
      <c r="BI41">
        <v>0</v>
      </c>
      <c r="BJ41">
        <v>0</v>
      </c>
      <c r="BK41">
        <v>0</v>
      </c>
      <c r="BL41">
        <v>0</v>
      </c>
      <c r="BM41">
        <v>0</v>
      </c>
      <c r="BN41">
        <v>0</v>
      </c>
      <c r="BO41">
        <v>1</v>
      </c>
    </row>
    <row r="42" spans="1:67">
      <c r="A42" s="235" t="s">
        <v>826</v>
      </c>
      <c r="B42">
        <v>1</v>
      </c>
      <c r="C42">
        <v>1</v>
      </c>
      <c r="D42">
        <v>1</v>
      </c>
      <c r="E42">
        <v>1</v>
      </c>
      <c r="F42">
        <v>0</v>
      </c>
      <c r="G42">
        <v>1</v>
      </c>
      <c r="H42">
        <v>0</v>
      </c>
      <c r="I42">
        <v>1</v>
      </c>
      <c r="J42">
        <v>1</v>
      </c>
      <c r="K42">
        <v>1</v>
      </c>
      <c r="L42">
        <v>0</v>
      </c>
      <c r="M42">
        <v>1</v>
      </c>
      <c r="AA42">
        <v>0</v>
      </c>
      <c r="AB42">
        <v>0</v>
      </c>
      <c r="AC42">
        <v>0</v>
      </c>
      <c r="AD42">
        <v>0</v>
      </c>
      <c r="AE42">
        <v>0</v>
      </c>
      <c r="AF42">
        <v>0</v>
      </c>
      <c r="AG42">
        <v>0</v>
      </c>
      <c r="AH42">
        <v>0</v>
      </c>
      <c r="AI42">
        <v>0</v>
      </c>
      <c r="AJ42">
        <v>0</v>
      </c>
      <c r="AL42">
        <v>0</v>
      </c>
      <c r="AM42">
        <v>0</v>
      </c>
      <c r="AN42">
        <v>0</v>
      </c>
      <c r="AO42">
        <v>0</v>
      </c>
      <c r="AP42">
        <v>0</v>
      </c>
      <c r="AQ42">
        <v>0</v>
      </c>
      <c r="AR42">
        <v>0</v>
      </c>
      <c r="AS42">
        <v>0</v>
      </c>
      <c r="AT42">
        <v>0</v>
      </c>
      <c r="AU42">
        <v>0</v>
      </c>
      <c r="AV42">
        <v>0</v>
      </c>
      <c r="AW42">
        <v>0</v>
      </c>
      <c r="AX42">
        <v>1</v>
      </c>
      <c r="AY42">
        <v>1</v>
      </c>
      <c r="BC42">
        <v>0</v>
      </c>
      <c r="BD42">
        <v>0</v>
      </c>
      <c r="BE42">
        <v>0</v>
      </c>
      <c r="BF42">
        <v>0</v>
      </c>
      <c r="BG42">
        <v>0</v>
      </c>
      <c r="BH42">
        <v>0</v>
      </c>
      <c r="BI42">
        <v>0</v>
      </c>
      <c r="BJ42">
        <v>0</v>
      </c>
      <c r="BK42">
        <v>0</v>
      </c>
      <c r="BL42">
        <v>0</v>
      </c>
      <c r="BM42">
        <v>0</v>
      </c>
      <c r="BN42">
        <v>0</v>
      </c>
      <c r="BO42">
        <v>1</v>
      </c>
    </row>
    <row r="43" spans="1:67">
      <c r="A43" s="235" t="s">
        <v>828</v>
      </c>
      <c r="B43">
        <v>1</v>
      </c>
      <c r="C43">
        <v>1</v>
      </c>
      <c r="D43">
        <v>1</v>
      </c>
      <c r="E43">
        <v>1</v>
      </c>
      <c r="F43">
        <v>1</v>
      </c>
      <c r="G43">
        <v>1</v>
      </c>
      <c r="I43">
        <v>1</v>
      </c>
      <c r="J43">
        <v>1</v>
      </c>
      <c r="K43">
        <v>1</v>
      </c>
      <c r="L43">
        <v>0</v>
      </c>
      <c r="M43">
        <v>1</v>
      </c>
      <c r="AA43">
        <v>0</v>
      </c>
      <c r="AB43">
        <v>0</v>
      </c>
      <c r="AC43">
        <v>0</v>
      </c>
      <c r="AD43">
        <v>0</v>
      </c>
      <c r="AE43">
        <v>0</v>
      </c>
      <c r="AF43">
        <v>0</v>
      </c>
      <c r="AG43">
        <v>0</v>
      </c>
      <c r="AH43">
        <v>0</v>
      </c>
      <c r="AI43">
        <v>0</v>
      </c>
      <c r="AJ43">
        <v>0</v>
      </c>
      <c r="AL43">
        <v>0</v>
      </c>
      <c r="AM43">
        <v>0</v>
      </c>
      <c r="AN43">
        <v>0</v>
      </c>
      <c r="AO43">
        <v>0</v>
      </c>
      <c r="AP43">
        <v>0</v>
      </c>
      <c r="AQ43">
        <v>0</v>
      </c>
      <c r="AR43">
        <v>0</v>
      </c>
      <c r="AS43">
        <v>0</v>
      </c>
      <c r="AT43">
        <v>0</v>
      </c>
      <c r="AU43">
        <v>0</v>
      </c>
      <c r="AV43">
        <v>0</v>
      </c>
      <c r="AW43">
        <v>0</v>
      </c>
      <c r="AX43">
        <v>0</v>
      </c>
      <c r="AY43">
        <v>0</v>
      </c>
      <c r="AZ43">
        <v>1</v>
      </c>
      <c r="BA43">
        <v>1</v>
      </c>
      <c r="BB43">
        <v>1</v>
      </c>
      <c r="BC43">
        <v>1</v>
      </c>
      <c r="BD43">
        <v>0</v>
      </c>
      <c r="BE43">
        <v>0</v>
      </c>
      <c r="BF43">
        <v>0</v>
      </c>
      <c r="BG43">
        <v>0</v>
      </c>
      <c r="BH43">
        <v>0</v>
      </c>
      <c r="BI43">
        <v>0</v>
      </c>
      <c r="BJ43">
        <v>0</v>
      </c>
      <c r="BK43">
        <v>0</v>
      </c>
      <c r="BL43">
        <v>0</v>
      </c>
      <c r="BM43">
        <v>0</v>
      </c>
      <c r="BN43">
        <v>0</v>
      </c>
      <c r="BO43">
        <v>1</v>
      </c>
    </row>
    <row r="44" spans="1:67">
      <c r="A44" s="235" t="s">
        <v>829</v>
      </c>
      <c r="B44">
        <v>1</v>
      </c>
      <c r="C44">
        <v>1</v>
      </c>
      <c r="D44">
        <v>1</v>
      </c>
      <c r="E44">
        <v>1</v>
      </c>
      <c r="F44">
        <v>1</v>
      </c>
      <c r="G44">
        <v>1</v>
      </c>
      <c r="I44">
        <v>1</v>
      </c>
      <c r="J44">
        <v>1</v>
      </c>
      <c r="K44">
        <v>1</v>
      </c>
      <c r="L44">
        <v>0</v>
      </c>
      <c r="M44">
        <v>1</v>
      </c>
      <c r="AA44">
        <v>0</v>
      </c>
      <c r="AB44">
        <v>0</v>
      </c>
      <c r="AC44">
        <v>0</v>
      </c>
      <c r="AD44">
        <v>0</v>
      </c>
      <c r="AE44">
        <v>0</v>
      </c>
      <c r="AF44">
        <v>0</v>
      </c>
      <c r="AG44">
        <v>0</v>
      </c>
      <c r="AH44">
        <v>0</v>
      </c>
      <c r="AI44">
        <v>0</v>
      </c>
      <c r="AJ44">
        <v>0</v>
      </c>
      <c r="AL44">
        <v>0</v>
      </c>
      <c r="AM44">
        <v>0</v>
      </c>
      <c r="AN44">
        <v>0</v>
      </c>
      <c r="AO44">
        <v>0</v>
      </c>
      <c r="AP44">
        <v>0</v>
      </c>
      <c r="AQ44">
        <v>0</v>
      </c>
      <c r="AR44">
        <v>0</v>
      </c>
      <c r="AS44">
        <v>0</v>
      </c>
      <c r="AT44">
        <v>0</v>
      </c>
      <c r="AU44">
        <v>0</v>
      </c>
      <c r="AV44">
        <v>0</v>
      </c>
      <c r="AW44">
        <v>0</v>
      </c>
      <c r="AX44">
        <v>0</v>
      </c>
      <c r="AY44">
        <v>0</v>
      </c>
      <c r="AZ44">
        <v>1</v>
      </c>
      <c r="BA44">
        <v>1</v>
      </c>
      <c r="BB44">
        <v>1</v>
      </c>
      <c r="BC44">
        <v>1</v>
      </c>
      <c r="BD44">
        <v>0</v>
      </c>
      <c r="BE44">
        <v>0</v>
      </c>
      <c r="BF44">
        <v>0</v>
      </c>
      <c r="BG44">
        <v>0</v>
      </c>
      <c r="BH44">
        <v>0</v>
      </c>
      <c r="BI44">
        <v>0</v>
      </c>
      <c r="BJ44">
        <v>0</v>
      </c>
      <c r="BK44">
        <v>0</v>
      </c>
      <c r="BL44">
        <v>0</v>
      </c>
      <c r="BM44">
        <v>0</v>
      </c>
      <c r="BN44">
        <v>0</v>
      </c>
      <c r="BO44">
        <v>1</v>
      </c>
    </row>
    <row r="45" spans="1:67">
      <c r="A45" s="235" t="s">
        <v>830</v>
      </c>
      <c r="B45">
        <v>1</v>
      </c>
      <c r="C45">
        <v>1</v>
      </c>
      <c r="D45">
        <v>1</v>
      </c>
      <c r="E45">
        <v>1</v>
      </c>
      <c r="F45">
        <v>1</v>
      </c>
      <c r="G45">
        <v>1</v>
      </c>
      <c r="I45">
        <v>1</v>
      </c>
      <c r="J45">
        <v>1</v>
      </c>
      <c r="K45">
        <v>1</v>
      </c>
      <c r="L45">
        <v>0</v>
      </c>
      <c r="M45">
        <v>1</v>
      </c>
      <c r="AA45">
        <v>0</v>
      </c>
      <c r="AB45">
        <v>0</v>
      </c>
      <c r="AC45">
        <v>0</v>
      </c>
      <c r="AD45">
        <v>0</v>
      </c>
      <c r="AE45">
        <v>0</v>
      </c>
      <c r="AF45">
        <v>0</v>
      </c>
      <c r="AG45">
        <v>0</v>
      </c>
      <c r="AH45">
        <v>0</v>
      </c>
      <c r="AI45">
        <v>0</v>
      </c>
      <c r="AJ45">
        <v>0</v>
      </c>
      <c r="AL45">
        <v>0</v>
      </c>
      <c r="AM45">
        <v>0</v>
      </c>
      <c r="AN45">
        <v>0</v>
      </c>
      <c r="AO45">
        <v>0</v>
      </c>
      <c r="AP45">
        <v>0</v>
      </c>
      <c r="AQ45">
        <v>0</v>
      </c>
      <c r="AR45">
        <v>0</v>
      </c>
      <c r="AS45">
        <v>0</v>
      </c>
      <c r="AT45">
        <v>0</v>
      </c>
      <c r="AU45">
        <v>0</v>
      </c>
      <c r="AV45">
        <v>0</v>
      </c>
      <c r="AW45">
        <v>0</v>
      </c>
      <c r="AX45">
        <v>0</v>
      </c>
      <c r="AY45">
        <v>0</v>
      </c>
      <c r="AZ45">
        <v>1</v>
      </c>
      <c r="BA45">
        <v>1</v>
      </c>
      <c r="BB45">
        <v>1</v>
      </c>
      <c r="BC45">
        <v>1</v>
      </c>
      <c r="BD45">
        <v>0</v>
      </c>
      <c r="BE45">
        <v>0</v>
      </c>
      <c r="BF45">
        <v>0</v>
      </c>
      <c r="BG45">
        <v>0</v>
      </c>
      <c r="BH45">
        <v>0</v>
      </c>
      <c r="BI45">
        <v>0</v>
      </c>
      <c r="BJ45">
        <v>0</v>
      </c>
      <c r="BK45">
        <v>0</v>
      </c>
      <c r="BL45">
        <v>0</v>
      </c>
      <c r="BM45">
        <v>0</v>
      </c>
      <c r="BN45">
        <v>0</v>
      </c>
      <c r="BO45">
        <v>1</v>
      </c>
    </row>
    <row r="46" spans="1:67">
      <c r="A46" s="235" t="s">
        <v>831</v>
      </c>
      <c r="B46">
        <v>1</v>
      </c>
      <c r="C46">
        <v>1</v>
      </c>
      <c r="D46">
        <v>1</v>
      </c>
      <c r="E46">
        <v>1</v>
      </c>
      <c r="F46">
        <v>1</v>
      </c>
      <c r="G46">
        <v>1</v>
      </c>
      <c r="I46">
        <v>1</v>
      </c>
      <c r="J46">
        <v>1</v>
      </c>
      <c r="K46">
        <v>1</v>
      </c>
      <c r="L46">
        <v>0</v>
      </c>
      <c r="M46">
        <v>1</v>
      </c>
      <c r="AA46">
        <v>0</v>
      </c>
      <c r="AB46">
        <v>0</v>
      </c>
      <c r="AC46">
        <v>0</v>
      </c>
      <c r="AD46">
        <v>0</v>
      </c>
      <c r="AE46">
        <v>0</v>
      </c>
      <c r="AF46">
        <v>0</v>
      </c>
      <c r="AG46">
        <v>0</v>
      </c>
      <c r="AH46">
        <v>0</v>
      </c>
      <c r="AI46">
        <v>0</v>
      </c>
      <c r="AJ46">
        <v>0</v>
      </c>
      <c r="AL46">
        <v>0</v>
      </c>
      <c r="AM46">
        <v>0</v>
      </c>
      <c r="AN46">
        <v>0</v>
      </c>
      <c r="AO46">
        <v>0</v>
      </c>
      <c r="AP46">
        <v>0</v>
      </c>
      <c r="AQ46">
        <v>0</v>
      </c>
      <c r="AR46">
        <v>0</v>
      </c>
      <c r="AS46">
        <v>0</v>
      </c>
      <c r="AT46">
        <v>0</v>
      </c>
      <c r="AU46">
        <v>0</v>
      </c>
      <c r="AV46">
        <v>0</v>
      </c>
      <c r="AW46">
        <v>0</v>
      </c>
      <c r="AX46">
        <v>0</v>
      </c>
      <c r="AY46">
        <v>0</v>
      </c>
      <c r="AZ46">
        <v>1</v>
      </c>
      <c r="BA46">
        <v>1</v>
      </c>
      <c r="BB46">
        <v>1</v>
      </c>
      <c r="BC46">
        <v>1</v>
      </c>
      <c r="BD46">
        <v>0</v>
      </c>
      <c r="BE46">
        <v>0</v>
      </c>
      <c r="BF46">
        <v>0</v>
      </c>
      <c r="BG46">
        <v>0</v>
      </c>
      <c r="BH46">
        <v>0</v>
      </c>
      <c r="BI46">
        <v>0</v>
      </c>
      <c r="BJ46">
        <v>0</v>
      </c>
      <c r="BK46">
        <v>0</v>
      </c>
      <c r="BL46">
        <v>0</v>
      </c>
      <c r="BM46">
        <v>0</v>
      </c>
      <c r="BN46">
        <v>0</v>
      </c>
      <c r="BO46">
        <v>1</v>
      </c>
    </row>
    <row r="47" spans="1:67">
      <c r="A47" s="235" t="s">
        <v>832</v>
      </c>
      <c r="B47">
        <v>1</v>
      </c>
      <c r="C47">
        <v>1</v>
      </c>
      <c r="D47">
        <v>1</v>
      </c>
      <c r="E47">
        <v>1</v>
      </c>
      <c r="F47">
        <v>1</v>
      </c>
      <c r="G47">
        <v>1</v>
      </c>
      <c r="I47">
        <v>1</v>
      </c>
      <c r="J47">
        <v>1</v>
      </c>
      <c r="K47">
        <v>1</v>
      </c>
      <c r="L47">
        <v>0</v>
      </c>
      <c r="M47">
        <v>1</v>
      </c>
      <c r="AA47">
        <v>0</v>
      </c>
      <c r="AB47">
        <v>0</v>
      </c>
      <c r="AC47">
        <v>0</v>
      </c>
      <c r="AD47">
        <v>0</v>
      </c>
      <c r="AE47">
        <v>0</v>
      </c>
      <c r="AF47">
        <v>0</v>
      </c>
      <c r="AG47">
        <v>0</v>
      </c>
      <c r="AH47">
        <v>0</v>
      </c>
      <c r="AI47">
        <v>0</v>
      </c>
      <c r="AJ47">
        <v>0</v>
      </c>
      <c r="AL47">
        <v>0</v>
      </c>
      <c r="AM47">
        <v>0</v>
      </c>
      <c r="AN47">
        <v>0</v>
      </c>
      <c r="AO47">
        <v>0</v>
      </c>
      <c r="AP47">
        <v>0</v>
      </c>
      <c r="AQ47">
        <v>0</v>
      </c>
      <c r="AR47">
        <v>0</v>
      </c>
      <c r="AS47">
        <v>0</v>
      </c>
      <c r="AT47">
        <v>0</v>
      </c>
      <c r="AU47">
        <v>0</v>
      </c>
      <c r="AV47">
        <v>0</v>
      </c>
      <c r="AW47">
        <v>0</v>
      </c>
      <c r="AX47">
        <v>0</v>
      </c>
      <c r="AY47">
        <v>0</v>
      </c>
      <c r="AZ47">
        <v>1</v>
      </c>
      <c r="BA47">
        <v>1</v>
      </c>
      <c r="BB47">
        <v>1</v>
      </c>
      <c r="BC47">
        <v>1</v>
      </c>
      <c r="BD47">
        <v>0</v>
      </c>
      <c r="BE47">
        <v>0</v>
      </c>
      <c r="BF47">
        <v>0</v>
      </c>
      <c r="BG47">
        <v>0</v>
      </c>
      <c r="BH47">
        <v>0</v>
      </c>
      <c r="BI47">
        <v>0</v>
      </c>
      <c r="BJ47">
        <v>0</v>
      </c>
      <c r="BK47">
        <v>0</v>
      </c>
      <c r="BL47">
        <v>0</v>
      </c>
      <c r="BM47">
        <v>0</v>
      </c>
      <c r="BN47">
        <v>0</v>
      </c>
      <c r="BO47">
        <v>1</v>
      </c>
    </row>
    <row r="48" spans="1:67">
      <c r="A48" s="235" t="s">
        <v>4527</v>
      </c>
      <c r="B48">
        <v>1</v>
      </c>
      <c r="C48">
        <v>1</v>
      </c>
      <c r="D48">
        <v>1</v>
      </c>
      <c r="E48">
        <v>1</v>
      </c>
      <c r="F48">
        <v>1</v>
      </c>
      <c r="G48">
        <v>1</v>
      </c>
      <c r="I48">
        <v>1</v>
      </c>
      <c r="J48">
        <v>1</v>
      </c>
      <c r="K48">
        <v>1</v>
      </c>
      <c r="L48">
        <v>0</v>
      </c>
      <c r="M48">
        <v>1</v>
      </c>
      <c r="AA48">
        <v>0</v>
      </c>
      <c r="AB48">
        <v>0</v>
      </c>
      <c r="AC48">
        <v>0</v>
      </c>
      <c r="AD48">
        <v>0</v>
      </c>
      <c r="AE48">
        <v>0</v>
      </c>
      <c r="AF48">
        <v>0</v>
      </c>
      <c r="AG48">
        <v>0</v>
      </c>
      <c r="AH48">
        <v>0</v>
      </c>
      <c r="AI48">
        <v>0</v>
      </c>
      <c r="AJ48">
        <v>0</v>
      </c>
      <c r="AL48">
        <v>0</v>
      </c>
      <c r="AM48">
        <v>0</v>
      </c>
      <c r="AN48">
        <v>0</v>
      </c>
      <c r="AO48">
        <v>0</v>
      </c>
      <c r="AP48">
        <v>0</v>
      </c>
      <c r="AQ48">
        <v>0</v>
      </c>
      <c r="AR48">
        <v>0</v>
      </c>
      <c r="AS48">
        <v>0</v>
      </c>
      <c r="AT48">
        <v>0</v>
      </c>
      <c r="AU48">
        <v>0</v>
      </c>
      <c r="AV48">
        <v>0</v>
      </c>
      <c r="AW48">
        <v>0</v>
      </c>
      <c r="AX48">
        <v>0</v>
      </c>
      <c r="AY48">
        <v>0</v>
      </c>
      <c r="AZ48">
        <v>1</v>
      </c>
      <c r="BA48">
        <v>1</v>
      </c>
      <c r="BB48">
        <v>1</v>
      </c>
      <c r="BC48">
        <v>1</v>
      </c>
      <c r="BD48">
        <v>0</v>
      </c>
      <c r="BE48">
        <v>0</v>
      </c>
      <c r="BF48">
        <v>0</v>
      </c>
      <c r="BG48">
        <v>0</v>
      </c>
      <c r="BH48">
        <v>0</v>
      </c>
      <c r="BI48">
        <v>0</v>
      </c>
      <c r="BJ48">
        <v>0</v>
      </c>
      <c r="BK48">
        <v>0</v>
      </c>
      <c r="BL48">
        <v>0</v>
      </c>
      <c r="BM48">
        <v>0</v>
      </c>
      <c r="BN48">
        <v>0</v>
      </c>
      <c r="BO48">
        <v>1</v>
      </c>
    </row>
    <row r="49" spans="1:67">
      <c r="A49" s="235" t="s">
        <v>4528</v>
      </c>
      <c r="B49">
        <v>1</v>
      </c>
      <c r="C49">
        <v>1</v>
      </c>
      <c r="D49">
        <v>1</v>
      </c>
      <c r="E49">
        <v>1</v>
      </c>
      <c r="F49">
        <v>1</v>
      </c>
      <c r="G49">
        <v>1</v>
      </c>
      <c r="I49">
        <v>1</v>
      </c>
      <c r="J49">
        <v>1</v>
      </c>
      <c r="K49">
        <v>1</v>
      </c>
      <c r="L49">
        <v>0</v>
      </c>
      <c r="M49">
        <v>1</v>
      </c>
      <c r="AA49">
        <v>0</v>
      </c>
      <c r="AB49">
        <v>0</v>
      </c>
      <c r="AC49">
        <v>0</v>
      </c>
      <c r="AD49">
        <v>0</v>
      </c>
      <c r="AE49">
        <v>0</v>
      </c>
      <c r="AF49">
        <v>0</v>
      </c>
      <c r="AG49">
        <v>0</v>
      </c>
      <c r="AH49">
        <v>0</v>
      </c>
      <c r="AI49">
        <v>0</v>
      </c>
      <c r="AJ49">
        <v>0</v>
      </c>
      <c r="AL49">
        <v>0</v>
      </c>
      <c r="AM49">
        <v>0</v>
      </c>
      <c r="AN49">
        <v>0</v>
      </c>
      <c r="AO49">
        <v>0</v>
      </c>
      <c r="AP49">
        <v>0</v>
      </c>
      <c r="AQ49">
        <v>0</v>
      </c>
      <c r="AR49">
        <v>0</v>
      </c>
      <c r="AS49">
        <v>0</v>
      </c>
      <c r="AT49">
        <v>0</v>
      </c>
      <c r="AU49">
        <v>0</v>
      </c>
      <c r="AV49">
        <v>0</v>
      </c>
      <c r="AW49">
        <v>0</v>
      </c>
      <c r="AX49">
        <v>0</v>
      </c>
      <c r="AY49">
        <v>0</v>
      </c>
      <c r="AZ49">
        <v>1</v>
      </c>
      <c r="BA49">
        <v>1</v>
      </c>
      <c r="BB49">
        <v>1</v>
      </c>
      <c r="BC49">
        <v>1</v>
      </c>
      <c r="BD49">
        <v>0</v>
      </c>
      <c r="BE49">
        <v>0</v>
      </c>
      <c r="BF49">
        <v>0</v>
      </c>
      <c r="BG49">
        <v>0</v>
      </c>
      <c r="BH49">
        <v>0</v>
      </c>
      <c r="BI49">
        <v>0</v>
      </c>
      <c r="BJ49">
        <v>0</v>
      </c>
      <c r="BK49">
        <v>0</v>
      </c>
      <c r="BL49">
        <v>0</v>
      </c>
      <c r="BM49">
        <v>0</v>
      </c>
      <c r="BN49">
        <v>0</v>
      </c>
      <c r="BO49">
        <v>1</v>
      </c>
    </row>
    <row r="50" spans="1:67">
      <c r="A50" s="235" t="s">
        <v>125</v>
      </c>
      <c r="B50">
        <v>1</v>
      </c>
      <c r="C50">
        <v>1</v>
      </c>
      <c r="D50">
        <v>1</v>
      </c>
      <c r="E50">
        <v>1</v>
      </c>
      <c r="F50">
        <v>1</v>
      </c>
      <c r="G50">
        <v>1</v>
      </c>
      <c r="I50">
        <v>1</v>
      </c>
      <c r="J50">
        <v>1</v>
      </c>
      <c r="K50">
        <v>1</v>
      </c>
      <c r="L50">
        <v>0</v>
      </c>
      <c r="M50">
        <v>1</v>
      </c>
      <c r="AA50">
        <v>0</v>
      </c>
      <c r="AB50">
        <v>0</v>
      </c>
      <c r="AC50">
        <v>0</v>
      </c>
      <c r="AD50">
        <v>0</v>
      </c>
      <c r="AE50">
        <v>0</v>
      </c>
      <c r="AF50">
        <v>0</v>
      </c>
      <c r="AG50">
        <v>0</v>
      </c>
      <c r="AH50">
        <v>0</v>
      </c>
      <c r="AI50">
        <v>0</v>
      </c>
      <c r="AJ50">
        <v>0</v>
      </c>
      <c r="AL50">
        <v>0</v>
      </c>
      <c r="AM50">
        <v>0</v>
      </c>
      <c r="AN50">
        <v>0</v>
      </c>
      <c r="AO50">
        <v>0</v>
      </c>
      <c r="AP50">
        <v>0</v>
      </c>
      <c r="AQ50">
        <v>0</v>
      </c>
      <c r="AR50">
        <v>0</v>
      </c>
      <c r="AS50">
        <v>0</v>
      </c>
      <c r="AT50">
        <v>0</v>
      </c>
      <c r="AU50">
        <v>0</v>
      </c>
      <c r="AV50">
        <v>0</v>
      </c>
      <c r="AW50">
        <v>0</v>
      </c>
      <c r="AX50">
        <v>0</v>
      </c>
      <c r="AY50">
        <v>0</v>
      </c>
      <c r="AZ50">
        <v>1</v>
      </c>
      <c r="BA50">
        <v>1</v>
      </c>
      <c r="BB50">
        <v>1</v>
      </c>
      <c r="BC50">
        <v>1</v>
      </c>
      <c r="BD50">
        <v>0</v>
      </c>
      <c r="BE50">
        <v>0</v>
      </c>
      <c r="BF50">
        <v>0</v>
      </c>
      <c r="BG50">
        <v>0</v>
      </c>
      <c r="BH50">
        <v>0</v>
      </c>
      <c r="BI50">
        <v>0</v>
      </c>
      <c r="BJ50">
        <v>0</v>
      </c>
      <c r="BK50">
        <v>0</v>
      </c>
      <c r="BL50">
        <v>0</v>
      </c>
      <c r="BM50">
        <v>0</v>
      </c>
      <c r="BN50">
        <v>0</v>
      </c>
      <c r="BO50">
        <v>1</v>
      </c>
    </row>
    <row r="51" spans="1:67">
      <c r="A51" s="235" t="s">
        <v>151</v>
      </c>
      <c r="B51">
        <v>1</v>
      </c>
      <c r="C51">
        <v>1</v>
      </c>
      <c r="D51">
        <v>1</v>
      </c>
      <c r="E51">
        <v>1</v>
      </c>
      <c r="F51">
        <v>1</v>
      </c>
      <c r="G51">
        <v>1</v>
      </c>
      <c r="I51">
        <v>1</v>
      </c>
      <c r="J51">
        <v>1</v>
      </c>
      <c r="K51">
        <v>1</v>
      </c>
      <c r="L51">
        <v>0</v>
      </c>
      <c r="M51">
        <v>1</v>
      </c>
      <c r="AA51">
        <v>0</v>
      </c>
      <c r="AB51">
        <v>0</v>
      </c>
      <c r="AC51">
        <v>0</v>
      </c>
      <c r="AD51">
        <v>0</v>
      </c>
      <c r="AE51">
        <v>0</v>
      </c>
      <c r="AF51">
        <v>0</v>
      </c>
      <c r="AG51">
        <v>0</v>
      </c>
      <c r="AH51">
        <v>0</v>
      </c>
      <c r="AI51">
        <v>0</v>
      </c>
      <c r="AJ51">
        <v>0</v>
      </c>
      <c r="AL51">
        <v>0</v>
      </c>
      <c r="AM51">
        <v>0</v>
      </c>
      <c r="AN51">
        <v>0</v>
      </c>
      <c r="AO51">
        <v>0</v>
      </c>
      <c r="AP51">
        <v>0</v>
      </c>
      <c r="AQ51">
        <v>0</v>
      </c>
      <c r="AR51">
        <v>0</v>
      </c>
      <c r="AS51">
        <v>0</v>
      </c>
      <c r="AT51">
        <v>0</v>
      </c>
      <c r="AU51">
        <v>0</v>
      </c>
      <c r="AV51">
        <v>0</v>
      </c>
      <c r="AW51">
        <v>0</v>
      </c>
      <c r="AX51">
        <v>0</v>
      </c>
      <c r="AY51">
        <v>0</v>
      </c>
      <c r="AZ51">
        <v>1</v>
      </c>
      <c r="BA51">
        <v>1</v>
      </c>
      <c r="BB51">
        <v>1</v>
      </c>
      <c r="BC51">
        <v>1</v>
      </c>
      <c r="BD51">
        <v>0</v>
      </c>
      <c r="BE51">
        <v>0</v>
      </c>
      <c r="BF51">
        <v>0</v>
      </c>
      <c r="BG51">
        <v>0</v>
      </c>
      <c r="BH51">
        <v>0</v>
      </c>
      <c r="BI51">
        <v>0</v>
      </c>
      <c r="BJ51">
        <v>0</v>
      </c>
      <c r="BK51">
        <v>0</v>
      </c>
      <c r="BL51">
        <v>0</v>
      </c>
      <c r="BM51">
        <v>0</v>
      </c>
      <c r="BN51">
        <v>0</v>
      </c>
      <c r="BO51">
        <v>1</v>
      </c>
    </row>
    <row r="52" spans="1:67">
      <c r="A52" s="235" t="s">
        <v>833</v>
      </c>
      <c r="B52">
        <v>1</v>
      </c>
      <c r="C52">
        <v>1</v>
      </c>
      <c r="D52">
        <v>1</v>
      </c>
      <c r="E52">
        <v>1</v>
      </c>
      <c r="F52">
        <v>1</v>
      </c>
      <c r="G52">
        <v>1</v>
      </c>
      <c r="I52">
        <v>1</v>
      </c>
      <c r="J52">
        <v>1</v>
      </c>
      <c r="K52">
        <v>1</v>
      </c>
      <c r="L52">
        <v>0</v>
      </c>
      <c r="M52">
        <v>1</v>
      </c>
      <c r="AA52">
        <v>0</v>
      </c>
      <c r="AB52">
        <v>0</v>
      </c>
      <c r="AC52">
        <v>0</v>
      </c>
      <c r="AD52">
        <v>0</v>
      </c>
      <c r="AE52">
        <v>0</v>
      </c>
      <c r="AF52">
        <v>0</v>
      </c>
      <c r="AG52">
        <v>0</v>
      </c>
      <c r="AH52">
        <v>0</v>
      </c>
      <c r="AI52">
        <v>0</v>
      </c>
      <c r="AJ52">
        <v>0</v>
      </c>
      <c r="AL52">
        <v>0</v>
      </c>
      <c r="AM52">
        <v>0</v>
      </c>
      <c r="AN52">
        <v>0</v>
      </c>
      <c r="AO52">
        <v>0</v>
      </c>
      <c r="AP52">
        <v>0</v>
      </c>
      <c r="AQ52">
        <v>0</v>
      </c>
      <c r="AR52">
        <v>0</v>
      </c>
      <c r="AS52">
        <v>0</v>
      </c>
      <c r="AT52">
        <v>0</v>
      </c>
      <c r="AU52">
        <v>0</v>
      </c>
      <c r="AV52">
        <v>0</v>
      </c>
      <c r="AW52">
        <v>0</v>
      </c>
      <c r="AX52">
        <v>0</v>
      </c>
      <c r="AY52">
        <v>0</v>
      </c>
      <c r="AZ52">
        <v>1</v>
      </c>
      <c r="BA52">
        <v>1</v>
      </c>
      <c r="BB52">
        <v>1</v>
      </c>
      <c r="BC52">
        <v>1</v>
      </c>
      <c r="BD52">
        <v>0</v>
      </c>
      <c r="BE52">
        <v>0</v>
      </c>
      <c r="BF52">
        <v>0</v>
      </c>
      <c r="BG52">
        <v>0</v>
      </c>
      <c r="BH52">
        <v>0</v>
      </c>
      <c r="BI52">
        <v>0</v>
      </c>
      <c r="BJ52">
        <v>0</v>
      </c>
      <c r="BK52">
        <v>0</v>
      </c>
      <c r="BL52">
        <v>0</v>
      </c>
      <c r="BM52">
        <v>0</v>
      </c>
      <c r="BN52">
        <v>0</v>
      </c>
      <c r="BO52">
        <v>1</v>
      </c>
    </row>
    <row r="53" spans="1:67">
      <c r="A53" s="235" t="s">
        <v>834</v>
      </c>
      <c r="B53">
        <v>1</v>
      </c>
      <c r="C53">
        <v>1</v>
      </c>
      <c r="D53">
        <v>1</v>
      </c>
      <c r="E53">
        <v>1</v>
      </c>
      <c r="F53">
        <v>1</v>
      </c>
      <c r="G53">
        <v>1</v>
      </c>
      <c r="I53">
        <v>1</v>
      </c>
      <c r="J53">
        <v>1</v>
      </c>
      <c r="K53">
        <v>1</v>
      </c>
      <c r="L53">
        <v>0</v>
      </c>
      <c r="M53">
        <v>1</v>
      </c>
      <c r="AA53">
        <v>0</v>
      </c>
      <c r="AB53">
        <v>0</v>
      </c>
      <c r="AC53">
        <v>0</v>
      </c>
      <c r="AD53">
        <v>0</v>
      </c>
      <c r="AE53">
        <v>0</v>
      </c>
      <c r="AF53">
        <v>0</v>
      </c>
      <c r="AG53">
        <v>0</v>
      </c>
      <c r="AH53">
        <v>0</v>
      </c>
      <c r="AI53">
        <v>0</v>
      </c>
      <c r="AJ53">
        <v>0</v>
      </c>
      <c r="AL53">
        <v>0</v>
      </c>
      <c r="AM53">
        <v>0</v>
      </c>
      <c r="AN53">
        <v>0</v>
      </c>
      <c r="AO53">
        <v>0</v>
      </c>
      <c r="AP53">
        <v>0</v>
      </c>
      <c r="AQ53">
        <v>0</v>
      </c>
      <c r="AR53">
        <v>0</v>
      </c>
      <c r="AS53">
        <v>0</v>
      </c>
      <c r="AT53">
        <v>0</v>
      </c>
      <c r="AU53">
        <v>0</v>
      </c>
      <c r="AV53">
        <v>0</v>
      </c>
      <c r="AW53">
        <v>0</v>
      </c>
      <c r="AX53">
        <v>0</v>
      </c>
      <c r="AY53">
        <v>0</v>
      </c>
      <c r="AZ53">
        <v>1</v>
      </c>
      <c r="BA53">
        <v>1</v>
      </c>
      <c r="BB53">
        <v>1</v>
      </c>
      <c r="BC53">
        <v>1</v>
      </c>
      <c r="BD53">
        <v>0</v>
      </c>
      <c r="BE53">
        <v>0</v>
      </c>
      <c r="BF53">
        <v>0</v>
      </c>
      <c r="BG53">
        <v>0</v>
      </c>
      <c r="BH53">
        <v>0</v>
      </c>
      <c r="BI53">
        <v>0</v>
      </c>
      <c r="BJ53">
        <v>0</v>
      </c>
      <c r="BK53">
        <v>0</v>
      </c>
      <c r="BL53">
        <v>0</v>
      </c>
      <c r="BM53">
        <v>0</v>
      </c>
      <c r="BN53">
        <v>0</v>
      </c>
      <c r="BO53">
        <v>1</v>
      </c>
    </row>
    <row r="54" spans="1:67">
      <c r="A54" s="235" t="s">
        <v>835</v>
      </c>
      <c r="B54">
        <v>1</v>
      </c>
      <c r="C54">
        <v>1</v>
      </c>
      <c r="D54">
        <v>1</v>
      </c>
      <c r="E54">
        <v>1</v>
      </c>
      <c r="F54">
        <v>1</v>
      </c>
      <c r="G54">
        <v>1</v>
      </c>
      <c r="I54">
        <v>1</v>
      </c>
      <c r="J54">
        <v>1</v>
      </c>
      <c r="K54">
        <v>1</v>
      </c>
      <c r="L54">
        <v>0</v>
      </c>
      <c r="M54">
        <v>1</v>
      </c>
      <c r="AA54">
        <v>0</v>
      </c>
      <c r="AB54">
        <v>0</v>
      </c>
      <c r="AC54">
        <v>0</v>
      </c>
      <c r="AD54">
        <v>0</v>
      </c>
      <c r="AE54">
        <v>0</v>
      </c>
      <c r="AF54">
        <v>0</v>
      </c>
      <c r="AG54">
        <v>0</v>
      </c>
      <c r="AH54">
        <v>0</v>
      </c>
      <c r="AI54">
        <v>0</v>
      </c>
      <c r="AJ54">
        <v>0</v>
      </c>
      <c r="AL54">
        <v>0</v>
      </c>
      <c r="AM54">
        <v>0</v>
      </c>
      <c r="AN54">
        <v>0</v>
      </c>
      <c r="AO54">
        <v>0</v>
      </c>
      <c r="AP54">
        <v>0</v>
      </c>
      <c r="AQ54">
        <v>0</v>
      </c>
      <c r="AR54">
        <v>0</v>
      </c>
      <c r="AS54">
        <v>0</v>
      </c>
      <c r="AT54">
        <v>0</v>
      </c>
      <c r="AU54">
        <v>0</v>
      </c>
      <c r="AV54">
        <v>0</v>
      </c>
      <c r="AW54">
        <v>0</v>
      </c>
      <c r="AX54">
        <v>0</v>
      </c>
      <c r="AY54">
        <v>0</v>
      </c>
      <c r="AZ54">
        <v>1</v>
      </c>
      <c r="BA54">
        <v>1</v>
      </c>
      <c r="BB54">
        <v>1</v>
      </c>
      <c r="BC54">
        <v>1</v>
      </c>
      <c r="BD54">
        <v>0</v>
      </c>
      <c r="BE54">
        <v>0</v>
      </c>
      <c r="BF54">
        <v>0</v>
      </c>
      <c r="BG54">
        <v>0</v>
      </c>
      <c r="BH54">
        <v>0</v>
      </c>
      <c r="BI54">
        <v>0</v>
      </c>
      <c r="BJ54">
        <v>0</v>
      </c>
      <c r="BK54">
        <v>0</v>
      </c>
      <c r="BL54">
        <v>0</v>
      </c>
      <c r="BM54">
        <v>0</v>
      </c>
      <c r="BN54">
        <v>0</v>
      </c>
      <c r="BO54">
        <v>1</v>
      </c>
    </row>
    <row r="55" spans="1:67">
      <c r="A55" s="235" t="s">
        <v>836</v>
      </c>
      <c r="B55">
        <v>1</v>
      </c>
      <c r="C55">
        <v>1</v>
      </c>
      <c r="D55">
        <v>1</v>
      </c>
      <c r="E55">
        <v>1</v>
      </c>
      <c r="F55">
        <v>1</v>
      </c>
      <c r="G55">
        <v>1</v>
      </c>
      <c r="I55">
        <v>1</v>
      </c>
      <c r="J55">
        <v>1</v>
      </c>
      <c r="K55">
        <v>1</v>
      </c>
      <c r="L55">
        <v>0</v>
      </c>
      <c r="M55">
        <v>1</v>
      </c>
      <c r="AA55">
        <v>0</v>
      </c>
      <c r="AB55">
        <v>0</v>
      </c>
      <c r="AC55">
        <v>0</v>
      </c>
      <c r="AD55">
        <v>0</v>
      </c>
      <c r="AE55">
        <v>0</v>
      </c>
      <c r="AF55">
        <v>0</v>
      </c>
      <c r="AG55">
        <v>0</v>
      </c>
      <c r="AH55">
        <v>0</v>
      </c>
      <c r="AI55">
        <v>0</v>
      </c>
      <c r="AJ55">
        <v>0</v>
      </c>
      <c r="AL55">
        <v>0</v>
      </c>
      <c r="AM55">
        <v>0</v>
      </c>
      <c r="AN55">
        <v>0</v>
      </c>
      <c r="AO55">
        <v>0</v>
      </c>
      <c r="AP55">
        <v>0</v>
      </c>
      <c r="AQ55">
        <v>0</v>
      </c>
      <c r="AR55">
        <v>0</v>
      </c>
      <c r="AS55">
        <v>0</v>
      </c>
      <c r="AT55">
        <v>0</v>
      </c>
      <c r="AU55">
        <v>0</v>
      </c>
      <c r="AV55">
        <v>0</v>
      </c>
      <c r="AW55">
        <v>0</v>
      </c>
      <c r="AX55">
        <v>0</v>
      </c>
      <c r="AY55">
        <v>0</v>
      </c>
      <c r="AZ55">
        <v>1</v>
      </c>
      <c r="BA55">
        <v>1</v>
      </c>
      <c r="BB55">
        <v>1</v>
      </c>
      <c r="BC55">
        <v>1</v>
      </c>
      <c r="BD55">
        <v>0</v>
      </c>
      <c r="BE55">
        <v>0</v>
      </c>
      <c r="BF55">
        <v>0</v>
      </c>
      <c r="BG55">
        <v>0</v>
      </c>
      <c r="BH55">
        <v>0</v>
      </c>
      <c r="BI55">
        <v>0</v>
      </c>
      <c r="BJ55">
        <v>0</v>
      </c>
      <c r="BK55">
        <v>0</v>
      </c>
      <c r="BL55">
        <v>0</v>
      </c>
      <c r="BM55">
        <v>0</v>
      </c>
      <c r="BN55">
        <v>0</v>
      </c>
      <c r="BO55">
        <v>1</v>
      </c>
    </row>
    <row r="56" spans="1:67">
      <c r="A56" s="235" t="s">
        <v>659</v>
      </c>
      <c r="B56">
        <v>1</v>
      </c>
      <c r="C56">
        <v>1</v>
      </c>
      <c r="D56">
        <v>1</v>
      </c>
      <c r="E56">
        <v>1</v>
      </c>
      <c r="F56">
        <v>1</v>
      </c>
      <c r="G56">
        <v>1</v>
      </c>
      <c r="I56">
        <v>1</v>
      </c>
      <c r="J56">
        <v>1</v>
      </c>
      <c r="K56">
        <v>1</v>
      </c>
      <c r="L56">
        <v>0</v>
      </c>
      <c r="M56">
        <v>1</v>
      </c>
      <c r="AA56">
        <v>0</v>
      </c>
      <c r="AB56">
        <v>0</v>
      </c>
      <c r="AC56">
        <v>0</v>
      </c>
      <c r="AD56">
        <v>0</v>
      </c>
      <c r="AE56">
        <v>0</v>
      </c>
      <c r="AF56">
        <v>0</v>
      </c>
      <c r="AG56">
        <v>0</v>
      </c>
      <c r="AH56">
        <v>0</v>
      </c>
      <c r="AI56">
        <v>0</v>
      </c>
      <c r="AJ56">
        <v>0</v>
      </c>
      <c r="AL56">
        <v>0</v>
      </c>
      <c r="AM56">
        <v>0</v>
      </c>
      <c r="AN56">
        <v>0</v>
      </c>
      <c r="AO56">
        <v>0</v>
      </c>
      <c r="AP56">
        <v>0</v>
      </c>
      <c r="AQ56">
        <v>0</v>
      </c>
      <c r="AR56">
        <v>0</v>
      </c>
      <c r="AS56">
        <v>0</v>
      </c>
      <c r="AT56">
        <v>0</v>
      </c>
      <c r="AU56">
        <v>0</v>
      </c>
      <c r="AV56">
        <v>0</v>
      </c>
      <c r="AW56">
        <v>0</v>
      </c>
      <c r="AX56">
        <v>0</v>
      </c>
      <c r="AY56">
        <v>0</v>
      </c>
      <c r="AZ56">
        <v>1</v>
      </c>
      <c r="BA56">
        <v>1</v>
      </c>
      <c r="BB56">
        <v>1</v>
      </c>
      <c r="BC56">
        <v>1</v>
      </c>
      <c r="BD56">
        <v>0</v>
      </c>
      <c r="BE56">
        <v>0</v>
      </c>
      <c r="BF56">
        <v>0</v>
      </c>
      <c r="BG56">
        <v>0</v>
      </c>
      <c r="BH56">
        <v>0</v>
      </c>
      <c r="BI56">
        <v>0</v>
      </c>
      <c r="BJ56">
        <v>0</v>
      </c>
      <c r="BK56">
        <v>0</v>
      </c>
      <c r="BL56">
        <v>0</v>
      </c>
      <c r="BM56">
        <v>0</v>
      </c>
      <c r="BN56">
        <v>0</v>
      </c>
      <c r="BO56">
        <v>1</v>
      </c>
    </row>
    <row r="57" spans="1:67">
      <c r="A57" s="235" t="s">
        <v>4530</v>
      </c>
      <c r="B57">
        <v>1</v>
      </c>
      <c r="C57">
        <v>1</v>
      </c>
      <c r="D57">
        <v>1</v>
      </c>
      <c r="E57">
        <v>1</v>
      </c>
      <c r="F57">
        <v>1</v>
      </c>
      <c r="G57">
        <v>1</v>
      </c>
      <c r="I57">
        <v>1</v>
      </c>
      <c r="J57">
        <v>1</v>
      </c>
      <c r="K57">
        <v>1</v>
      </c>
      <c r="L57">
        <v>0</v>
      </c>
      <c r="M57">
        <v>1</v>
      </c>
      <c r="AA57">
        <v>0</v>
      </c>
      <c r="AB57">
        <v>0</v>
      </c>
      <c r="AC57">
        <v>0</v>
      </c>
      <c r="AD57">
        <v>0</v>
      </c>
      <c r="AE57">
        <v>0</v>
      </c>
      <c r="AF57">
        <v>0</v>
      </c>
      <c r="AG57">
        <v>0</v>
      </c>
      <c r="AH57">
        <v>0</v>
      </c>
      <c r="AI57">
        <v>0</v>
      </c>
      <c r="AJ57">
        <v>0</v>
      </c>
      <c r="AL57">
        <v>0</v>
      </c>
      <c r="AM57">
        <v>0</v>
      </c>
      <c r="AN57">
        <v>0</v>
      </c>
      <c r="AO57">
        <v>0</v>
      </c>
      <c r="AP57">
        <v>0</v>
      </c>
      <c r="AQ57">
        <v>0</v>
      </c>
      <c r="AR57">
        <v>0</v>
      </c>
      <c r="AS57">
        <v>0</v>
      </c>
      <c r="AT57">
        <v>0</v>
      </c>
      <c r="AU57">
        <v>0</v>
      </c>
      <c r="AV57">
        <v>0</v>
      </c>
      <c r="AW57">
        <v>0</v>
      </c>
      <c r="AX57">
        <v>0</v>
      </c>
      <c r="AY57">
        <v>0</v>
      </c>
      <c r="AZ57">
        <v>1</v>
      </c>
      <c r="BA57">
        <v>1</v>
      </c>
      <c r="BB57">
        <v>1</v>
      </c>
      <c r="BC57">
        <v>1</v>
      </c>
      <c r="BD57">
        <v>0</v>
      </c>
      <c r="BE57">
        <v>0</v>
      </c>
      <c r="BF57">
        <v>0</v>
      </c>
      <c r="BG57">
        <v>0</v>
      </c>
      <c r="BH57">
        <v>0</v>
      </c>
      <c r="BI57">
        <v>0</v>
      </c>
      <c r="BJ57">
        <v>0</v>
      </c>
      <c r="BK57">
        <v>0</v>
      </c>
      <c r="BL57">
        <v>0</v>
      </c>
      <c r="BM57">
        <v>0</v>
      </c>
      <c r="BN57">
        <v>0</v>
      </c>
      <c r="BO57">
        <v>1</v>
      </c>
    </row>
    <row r="58" spans="1:67">
      <c r="A58" s="235" t="s">
        <v>4531</v>
      </c>
      <c r="B58">
        <v>1</v>
      </c>
      <c r="C58">
        <v>1</v>
      </c>
      <c r="D58">
        <v>1</v>
      </c>
      <c r="E58">
        <v>1</v>
      </c>
      <c r="F58">
        <v>1</v>
      </c>
      <c r="G58">
        <v>1</v>
      </c>
      <c r="I58">
        <v>1</v>
      </c>
      <c r="J58">
        <v>1</v>
      </c>
      <c r="K58">
        <v>1</v>
      </c>
      <c r="L58">
        <v>0</v>
      </c>
      <c r="M58">
        <v>1</v>
      </c>
      <c r="AA58">
        <v>0</v>
      </c>
      <c r="AB58">
        <v>0</v>
      </c>
      <c r="AC58">
        <v>0</v>
      </c>
      <c r="AD58">
        <v>0</v>
      </c>
      <c r="AE58">
        <v>0</v>
      </c>
      <c r="AF58">
        <v>0</v>
      </c>
      <c r="AG58">
        <v>0</v>
      </c>
      <c r="AH58">
        <v>0</v>
      </c>
      <c r="AI58">
        <v>0</v>
      </c>
      <c r="AJ58">
        <v>0</v>
      </c>
      <c r="AL58">
        <v>0</v>
      </c>
      <c r="AM58">
        <v>0</v>
      </c>
      <c r="AN58">
        <v>0</v>
      </c>
      <c r="AO58">
        <v>0</v>
      </c>
      <c r="AP58">
        <v>0</v>
      </c>
      <c r="AQ58">
        <v>0</v>
      </c>
      <c r="AR58">
        <v>0</v>
      </c>
      <c r="AS58">
        <v>0</v>
      </c>
      <c r="AT58">
        <v>0</v>
      </c>
      <c r="AU58">
        <v>0</v>
      </c>
      <c r="AV58">
        <v>0</v>
      </c>
      <c r="AW58">
        <v>0</v>
      </c>
      <c r="AX58">
        <v>0</v>
      </c>
      <c r="AY58">
        <v>0</v>
      </c>
      <c r="AZ58">
        <v>1</v>
      </c>
      <c r="BA58">
        <v>1</v>
      </c>
      <c r="BB58">
        <v>1</v>
      </c>
      <c r="BC58">
        <v>1</v>
      </c>
      <c r="BD58">
        <v>0</v>
      </c>
      <c r="BE58">
        <v>0</v>
      </c>
      <c r="BF58">
        <v>0</v>
      </c>
      <c r="BG58">
        <v>0</v>
      </c>
      <c r="BH58">
        <v>0</v>
      </c>
      <c r="BI58">
        <v>0</v>
      </c>
      <c r="BJ58">
        <v>0</v>
      </c>
      <c r="BK58">
        <v>0</v>
      </c>
      <c r="BL58">
        <v>0</v>
      </c>
      <c r="BM58">
        <v>0</v>
      </c>
      <c r="BN58">
        <v>0</v>
      </c>
      <c r="BO58">
        <v>1</v>
      </c>
    </row>
    <row r="59" spans="1:67">
      <c r="A59" s="235" t="s">
        <v>4532</v>
      </c>
      <c r="B59">
        <v>1</v>
      </c>
      <c r="C59">
        <v>1</v>
      </c>
      <c r="D59">
        <v>1</v>
      </c>
      <c r="E59">
        <v>1</v>
      </c>
      <c r="F59">
        <v>1</v>
      </c>
      <c r="G59">
        <v>1</v>
      </c>
      <c r="I59">
        <v>1</v>
      </c>
      <c r="J59">
        <v>1</v>
      </c>
      <c r="K59">
        <v>1</v>
      </c>
      <c r="L59">
        <v>0</v>
      </c>
      <c r="M59">
        <v>1</v>
      </c>
      <c r="AA59">
        <v>0</v>
      </c>
      <c r="AB59">
        <v>0</v>
      </c>
      <c r="AC59">
        <v>0</v>
      </c>
      <c r="AD59">
        <v>0</v>
      </c>
      <c r="AE59">
        <v>0</v>
      </c>
      <c r="AF59">
        <v>0</v>
      </c>
      <c r="AG59">
        <v>0</v>
      </c>
      <c r="AH59">
        <v>0</v>
      </c>
      <c r="AI59">
        <v>0</v>
      </c>
      <c r="AJ59">
        <v>0</v>
      </c>
      <c r="AL59">
        <v>0</v>
      </c>
      <c r="AM59">
        <v>0</v>
      </c>
      <c r="AN59">
        <v>0</v>
      </c>
      <c r="AO59">
        <v>0</v>
      </c>
      <c r="AP59">
        <v>0</v>
      </c>
      <c r="AQ59">
        <v>0</v>
      </c>
      <c r="AR59">
        <v>0</v>
      </c>
      <c r="AS59">
        <v>0</v>
      </c>
      <c r="AT59">
        <v>0</v>
      </c>
      <c r="AU59">
        <v>0</v>
      </c>
      <c r="AV59">
        <v>0</v>
      </c>
      <c r="AW59">
        <v>0</v>
      </c>
      <c r="AX59">
        <v>0</v>
      </c>
      <c r="AY59">
        <v>0</v>
      </c>
      <c r="AZ59">
        <v>1</v>
      </c>
      <c r="BA59">
        <v>1</v>
      </c>
      <c r="BB59">
        <v>1</v>
      </c>
      <c r="BC59">
        <v>1</v>
      </c>
      <c r="BD59">
        <v>0</v>
      </c>
      <c r="BE59">
        <v>0</v>
      </c>
      <c r="BF59">
        <v>0</v>
      </c>
      <c r="BG59">
        <v>0</v>
      </c>
      <c r="BH59">
        <v>0</v>
      </c>
      <c r="BI59">
        <v>0</v>
      </c>
      <c r="BJ59">
        <v>0</v>
      </c>
      <c r="BK59">
        <v>0</v>
      </c>
      <c r="BL59">
        <v>0</v>
      </c>
      <c r="BM59">
        <v>0</v>
      </c>
      <c r="BN59">
        <v>0</v>
      </c>
      <c r="BO59">
        <v>1</v>
      </c>
    </row>
    <row r="60" spans="1:67">
      <c r="A60" s="235" t="s">
        <v>4534</v>
      </c>
      <c r="B60">
        <v>1</v>
      </c>
      <c r="C60">
        <v>1</v>
      </c>
      <c r="D60">
        <v>1</v>
      </c>
      <c r="E60">
        <v>1</v>
      </c>
      <c r="F60">
        <v>0</v>
      </c>
      <c r="G60">
        <v>1</v>
      </c>
      <c r="H60">
        <v>0</v>
      </c>
      <c r="I60">
        <v>1</v>
      </c>
      <c r="J60">
        <v>1</v>
      </c>
      <c r="K60">
        <v>1</v>
      </c>
      <c r="L60">
        <v>0</v>
      </c>
      <c r="M60">
        <v>1</v>
      </c>
      <c r="AA60">
        <v>0</v>
      </c>
      <c r="AB60">
        <v>0</v>
      </c>
      <c r="AC60">
        <v>0</v>
      </c>
      <c r="AD60">
        <v>0</v>
      </c>
      <c r="AE60">
        <v>0</v>
      </c>
      <c r="AF60">
        <v>0</v>
      </c>
      <c r="AG60">
        <v>0</v>
      </c>
      <c r="AH60">
        <v>0</v>
      </c>
      <c r="AI60">
        <v>0</v>
      </c>
      <c r="AJ60">
        <v>0</v>
      </c>
      <c r="AL60">
        <v>0</v>
      </c>
      <c r="AM60">
        <v>0</v>
      </c>
      <c r="AN60">
        <v>0</v>
      </c>
      <c r="AO60">
        <v>0</v>
      </c>
      <c r="AP60">
        <v>0</v>
      </c>
      <c r="AQ60">
        <v>0</v>
      </c>
      <c r="AR60">
        <v>0</v>
      </c>
      <c r="AS60">
        <v>0</v>
      </c>
      <c r="AT60">
        <v>0</v>
      </c>
      <c r="AU60">
        <v>0</v>
      </c>
      <c r="AV60">
        <v>0</v>
      </c>
      <c r="AW60">
        <v>0</v>
      </c>
      <c r="AX60">
        <v>0</v>
      </c>
      <c r="AY60">
        <v>0</v>
      </c>
      <c r="BC60">
        <v>0</v>
      </c>
      <c r="BD60">
        <v>1</v>
      </c>
      <c r="BE60">
        <v>0</v>
      </c>
      <c r="BF60">
        <v>0</v>
      </c>
      <c r="BG60">
        <v>0</v>
      </c>
      <c r="BH60">
        <v>0</v>
      </c>
      <c r="BI60">
        <v>0</v>
      </c>
      <c r="BJ60">
        <v>0</v>
      </c>
      <c r="BK60">
        <v>0</v>
      </c>
      <c r="BL60">
        <v>0</v>
      </c>
      <c r="BM60">
        <v>0</v>
      </c>
      <c r="BN60">
        <v>0</v>
      </c>
      <c r="BO60">
        <v>1</v>
      </c>
    </row>
    <row r="61" spans="1:67">
      <c r="A61" s="235" t="s">
        <v>4535</v>
      </c>
      <c r="B61">
        <v>1</v>
      </c>
      <c r="C61">
        <v>1</v>
      </c>
      <c r="D61">
        <v>1</v>
      </c>
      <c r="E61">
        <v>1</v>
      </c>
      <c r="F61">
        <v>0</v>
      </c>
      <c r="G61">
        <v>1</v>
      </c>
      <c r="H61">
        <v>0</v>
      </c>
      <c r="I61">
        <v>1</v>
      </c>
      <c r="J61">
        <v>1</v>
      </c>
      <c r="K61">
        <v>1</v>
      </c>
      <c r="L61">
        <v>0</v>
      </c>
      <c r="M61">
        <v>1</v>
      </c>
      <c r="AA61">
        <v>0</v>
      </c>
      <c r="AB61">
        <v>0</v>
      </c>
      <c r="AC61">
        <v>0</v>
      </c>
      <c r="AD61">
        <v>0</v>
      </c>
      <c r="AE61">
        <v>0</v>
      </c>
      <c r="AF61">
        <v>0</v>
      </c>
      <c r="AG61">
        <v>0</v>
      </c>
      <c r="AH61">
        <v>0</v>
      </c>
      <c r="AI61">
        <v>0</v>
      </c>
      <c r="AJ61">
        <v>0</v>
      </c>
      <c r="AL61">
        <v>0</v>
      </c>
      <c r="AM61">
        <v>0</v>
      </c>
      <c r="AN61">
        <v>0</v>
      </c>
      <c r="AO61">
        <v>0</v>
      </c>
      <c r="AP61">
        <v>0</v>
      </c>
      <c r="AQ61">
        <v>0</v>
      </c>
      <c r="AR61">
        <v>0</v>
      </c>
      <c r="AS61">
        <v>0</v>
      </c>
      <c r="AT61">
        <v>0</v>
      </c>
      <c r="AU61">
        <v>0</v>
      </c>
      <c r="AV61">
        <v>0</v>
      </c>
      <c r="AW61">
        <v>0</v>
      </c>
      <c r="AX61">
        <v>0</v>
      </c>
      <c r="AY61">
        <v>0</v>
      </c>
      <c r="BC61">
        <v>0</v>
      </c>
      <c r="BD61">
        <v>1</v>
      </c>
      <c r="BE61">
        <v>0</v>
      </c>
      <c r="BF61">
        <v>0</v>
      </c>
      <c r="BG61">
        <v>0</v>
      </c>
      <c r="BH61">
        <v>0</v>
      </c>
      <c r="BI61">
        <v>0</v>
      </c>
      <c r="BJ61">
        <v>0</v>
      </c>
      <c r="BK61">
        <v>0</v>
      </c>
      <c r="BL61">
        <v>0</v>
      </c>
      <c r="BM61">
        <v>0</v>
      </c>
      <c r="BN61">
        <v>0</v>
      </c>
      <c r="BO61">
        <v>1</v>
      </c>
    </row>
    <row r="62" spans="1:67">
      <c r="A62" s="235" t="s">
        <v>4536</v>
      </c>
      <c r="B62">
        <v>1</v>
      </c>
      <c r="C62">
        <v>1</v>
      </c>
      <c r="D62">
        <v>1</v>
      </c>
      <c r="E62">
        <v>1</v>
      </c>
      <c r="F62">
        <v>0</v>
      </c>
      <c r="G62">
        <v>1</v>
      </c>
      <c r="H62">
        <v>0</v>
      </c>
      <c r="I62">
        <v>1</v>
      </c>
      <c r="J62">
        <v>1</v>
      </c>
      <c r="K62">
        <v>1</v>
      </c>
      <c r="L62">
        <v>0</v>
      </c>
      <c r="M62">
        <v>1</v>
      </c>
      <c r="AA62">
        <v>0</v>
      </c>
      <c r="AB62">
        <v>0</v>
      </c>
      <c r="AC62">
        <v>0</v>
      </c>
      <c r="AD62">
        <v>0</v>
      </c>
      <c r="AE62">
        <v>0</v>
      </c>
      <c r="AF62">
        <v>0</v>
      </c>
      <c r="AG62">
        <v>0</v>
      </c>
      <c r="AH62">
        <v>0</v>
      </c>
      <c r="AI62">
        <v>0</v>
      </c>
      <c r="AJ62">
        <v>0</v>
      </c>
      <c r="AL62">
        <v>0</v>
      </c>
      <c r="AM62">
        <v>0</v>
      </c>
      <c r="AN62">
        <v>0</v>
      </c>
      <c r="AO62">
        <v>0</v>
      </c>
      <c r="AP62">
        <v>0</v>
      </c>
      <c r="AQ62">
        <v>0</v>
      </c>
      <c r="AR62">
        <v>0</v>
      </c>
      <c r="AS62">
        <v>0</v>
      </c>
      <c r="AT62">
        <v>0</v>
      </c>
      <c r="AU62">
        <v>0</v>
      </c>
      <c r="AV62">
        <v>0</v>
      </c>
      <c r="AW62">
        <v>0</v>
      </c>
      <c r="AX62">
        <v>0</v>
      </c>
      <c r="AY62">
        <v>0</v>
      </c>
      <c r="BC62">
        <v>0</v>
      </c>
      <c r="BD62">
        <v>1</v>
      </c>
      <c r="BE62">
        <v>0</v>
      </c>
      <c r="BF62">
        <v>0</v>
      </c>
      <c r="BG62">
        <v>0</v>
      </c>
      <c r="BH62">
        <v>0</v>
      </c>
      <c r="BI62">
        <v>0</v>
      </c>
      <c r="BJ62">
        <v>0</v>
      </c>
      <c r="BK62">
        <v>0</v>
      </c>
      <c r="BL62">
        <v>0</v>
      </c>
      <c r="BM62">
        <v>0</v>
      </c>
      <c r="BN62">
        <v>0</v>
      </c>
      <c r="BO62">
        <v>1</v>
      </c>
    </row>
    <row r="63" spans="1:67">
      <c r="A63" s="235" t="s">
        <v>4538</v>
      </c>
      <c r="B63">
        <v>1</v>
      </c>
      <c r="C63">
        <v>1</v>
      </c>
      <c r="D63">
        <v>1</v>
      </c>
      <c r="E63">
        <v>1</v>
      </c>
      <c r="F63">
        <v>0</v>
      </c>
      <c r="G63">
        <v>1</v>
      </c>
      <c r="H63">
        <v>0</v>
      </c>
      <c r="I63">
        <v>1</v>
      </c>
      <c r="J63">
        <v>1</v>
      </c>
      <c r="L63">
        <v>0</v>
      </c>
      <c r="M63">
        <v>1</v>
      </c>
      <c r="AA63">
        <v>0</v>
      </c>
      <c r="AB63">
        <v>0</v>
      </c>
      <c r="AC63">
        <v>0</v>
      </c>
      <c r="AD63">
        <v>0</v>
      </c>
      <c r="AE63">
        <v>0</v>
      </c>
      <c r="AF63">
        <v>0</v>
      </c>
      <c r="AG63">
        <v>0</v>
      </c>
      <c r="AH63">
        <v>0</v>
      </c>
      <c r="AI63">
        <v>0</v>
      </c>
      <c r="AJ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1</v>
      </c>
      <c r="BJ63">
        <v>1</v>
      </c>
      <c r="BL63">
        <v>0</v>
      </c>
      <c r="BM63">
        <v>0</v>
      </c>
      <c r="BN63">
        <v>0</v>
      </c>
      <c r="BO63">
        <v>1</v>
      </c>
    </row>
    <row r="64" spans="1:67">
      <c r="A64" s="235" t="s">
        <v>4539</v>
      </c>
      <c r="B64">
        <v>1</v>
      </c>
      <c r="C64">
        <v>1</v>
      </c>
      <c r="D64">
        <v>1</v>
      </c>
      <c r="E64">
        <v>1</v>
      </c>
      <c r="F64">
        <v>0</v>
      </c>
      <c r="G64">
        <v>1</v>
      </c>
      <c r="H64">
        <v>0</v>
      </c>
      <c r="I64">
        <v>1</v>
      </c>
      <c r="J64">
        <v>1</v>
      </c>
      <c r="L64">
        <v>0</v>
      </c>
      <c r="M64">
        <v>1</v>
      </c>
      <c r="AA64">
        <v>0</v>
      </c>
      <c r="AB64">
        <v>0</v>
      </c>
      <c r="AC64">
        <v>0</v>
      </c>
      <c r="AD64">
        <v>0</v>
      </c>
      <c r="AE64">
        <v>0</v>
      </c>
      <c r="AF64">
        <v>0</v>
      </c>
      <c r="AG64">
        <v>0</v>
      </c>
      <c r="AH64">
        <v>0</v>
      </c>
      <c r="AI64">
        <v>0</v>
      </c>
      <c r="AJ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1</v>
      </c>
      <c r="BF64">
        <v>1</v>
      </c>
      <c r="BJ64">
        <v>1</v>
      </c>
      <c r="BL64">
        <v>0</v>
      </c>
      <c r="BM64">
        <v>0</v>
      </c>
      <c r="BN64">
        <v>0</v>
      </c>
      <c r="BO64">
        <v>1</v>
      </c>
    </row>
    <row r="65" spans="1:67">
      <c r="A65" s="235" t="s">
        <v>4540</v>
      </c>
      <c r="B65">
        <v>1</v>
      </c>
      <c r="C65">
        <v>1</v>
      </c>
      <c r="D65">
        <v>1</v>
      </c>
      <c r="E65">
        <v>1</v>
      </c>
      <c r="F65">
        <v>0</v>
      </c>
      <c r="G65">
        <v>0</v>
      </c>
      <c r="H65">
        <v>0</v>
      </c>
      <c r="I65">
        <v>1</v>
      </c>
      <c r="J65">
        <v>1</v>
      </c>
      <c r="L65">
        <v>0</v>
      </c>
      <c r="M65">
        <v>1</v>
      </c>
      <c r="AA65">
        <v>0</v>
      </c>
      <c r="AB65">
        <v>0</v>
      </c>
      <c r="AC65">
        <v>0</v>
      </c>
      <c r="AD65">
        <v>0</v>
      </c>
      <c r="AE65">
        <v>0</v>
      </c>
      <c r="AF65">
        <v>0</v>
      </c>
      <c r="AG65">
        <v>0</v>
      </c>
      <c r="AH65">
        <v>0</v>
      </c>
      <c r="AI65">
        <v>0</v>
      </c>
      <c r="AJ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1</v>
      </c>
      <c r="BM65">
        <v>1</v>
      </c>
      <c r="BN65">
        <v>0</v>
      </c>
      <c r="BO65">
        <v>1</v>
      </c>
    </row>
    <row r="66" spans="1:67">
      <c r="A66" s="235" t="s">
        <v>4542</v>
      </c>
      <c r="B66">
        <v>1</v>
      </c>
      <c r="C66">
        <v>1</v>
      </c>
      <c r="D66">
        <v>1</v>
      </c>
      <c r="E66">
        <v>1</v>
      </c>
      <c r="F66">
        <v>0</v>
      </c>
      <c r="G66">
        <v>0</v>
      </c>
      <c r="H66">
        <v>0</v>
      </c>
      <c r="I66">
        <v>1</v>
      </c>
      <c r="J66">
        <v>1</v>
      </c>
      <c r="L66">
        <v>0</v>
      </c>
      <c r="M66">
        <v>1</v>
      </c>
      <c r="AA66">
        <v>0</v>
      </c>
      <c r="AB66">
        <v>0</v>
      </c>
      <c r="AC66">
        <v>0</v>
      </c>
      <c r="AD66">
        <v>0</v>
      </c>
      <c r="AE66">
        <v>0</v>
      </c>
      <c r="AF66">
        <v>0</v>
      </c>
      <c r="AG66">
        <v>0</v>
      </c>
      <c r="AH66">
        <v>0</v>
      </c>
      <c r="AI66">
        <v>0</v>
      </c>
      <c r="AJ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1</v>
      </c>
    </row>
    <row r="67" spans="1:67">
      <c r="A67" s="235" t="s">
        <v>4543</v>
      </c>
      <c r="B67">
        <v>1</v>
      </c>
      <c r="C67">
        <v>1</v>
      </c>
      <c r="D67">
        <v>1</v>
      </c>
      <c r="E67">
        <v>1</v>
      </c>
      <c r="F67">
        <v>0</v>
      </c>
      <c r="G67">
        <v>0</v>
      </c>
      <c r="H67">
        <v>0</v>
      </c>
      <c r="I67">
        <v>1</v>
      </c>
      <c r="J67">
        <v>1</v>
      </c>
      <c r="L67">
        <v>0</v>
      </c>
      <c r="M67">
        <v>1</v>
      </c>
      <c r="AA67">
        <v>0</v>
      </c>
      <c r="AB67">
        <v>0</v>
      </c>
      <c r="AC67">
        <v>0</v>
      </c>
      <c r="AD67">
        <v>0</v>
      </c>
      <c r="AE67">
        <v>0</v>
      </c>
      <c r="AF67">
        <v>0</v>
      </c>
      <c r="AG67">
        <v>0</v>
      </c>
      <c r="AH67">
        <v>0</v>
      </c>
      <c r="AI67">
        <v>0</v>
      </c>
      <c r="AJ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1</v>
      </c>
    </row>
    <row r="68" spans="1:67">
      <c r="A68" s="239" t="s">
        <v>5553</v>
      </c>
      <c r="B68">
        <v>1</v>
      </c>
      <c r="C68">
        <v>1</v>
      </c>
      <c r="D68">
        <v>1</v>
      </c>
      <c r="E68">
        <v>1</v>
      </c>
      <c r="F68">
        <v>0</v>
      </c>
      <c r="G68">
        <v>0</v>
      </c>
      <c r="H68">
        <v>0</v>
      </c>
      <c r="I68">
        <v>1</v>
      </c>
      <c r="J68">
        <v>1</v>
      </c>
      <c r="L68">
        <v>0</v>
      </c>
      <c r="M68">
        <v>1</v>
      </c>
      <c r="AA68">
        <v>0</v>
      </c>
      <c r="AB68">
        <v>0</v>
      </c>
      <c r="AC68">
        <v>0</v>
      </c>
      <c r="AD68">
        <v>0</v>
      </c>
      <c r="AE68">
        <v>0</v>
      </c>
      <c r="AF68">
        <v>0</v>
      </c>
      <c r="AG68">
        <v>0</v>
      </c>
      <c r="AH68">
        <v>0</v>
      </c>
      <c r="AI68">
        <v>0</v>
      </c>
      <c r="AJ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1</v>
      </c>
      <c r="BN68">
        <v>0</v>
      </c>
      <c r="BO68">
        <v>1</v>
      </c>
    </row>
    <row r="69" spans="1:67">
      <c r="A69" s="235" t="s">
        <v>4545</v>
      </c>
      <c r="B69">
        <v>1</v>
      </c>
      <c r="C69">
        <v>1</v>
      </c>
      <c r="D69">
        <v>1</v>
      </c>
      <c r="E69">
        <v>1</v>
      </c>
      <c r="F69">
        <v>0</v>
      </c>
      <c r="G69">
        <v>1</v>
      </c>
      <c r="H69">
        <v>0</v>
      </c>
      <c r="I69">
        <v>1</v>
      </c>
      <c r="J69">
        <v>1</v>
      </c>
      <c r="L69">
        <v>0</v>
      </c>
      <c r="M69">
        <v>1</v>
      </c>
      <c r="AA69">
        <v>0</v>
      </c>
      <c r="AB69">
        <v>0</v>
      </c>
      <c r="AC69">
        <v>0</v>
      </c>
      <c r="AD69">
        <v>0</v>
      </c>
      <c r="AE69">
        <v>0</v>
      </c>
      <c r="AF69">
        <v>0</v>
      </c>
      <c r="AG69">
        <v>0</v>
      </c>
      <c r="AH69">
        <v>0</v>
      </c>
      <c r="AI69">
        <v>0</v>
      </c>
      <c r="AJ69">
        <v>0</v>
      </c>
      <c r="AL69">
        <v>0</v>
      </c>
      <c r="AM69">
        <v>0</v>
      </c>
      <c r="AN69">
        <v>0</v>
      </c>
      <c r="AO69">
        <v>0</v>
      </c>
      <c r="AP69">
        <v>0</v>
      </c>
      <c r="AQ69">
        <v>0</v>
      </c>
      <c r="AR69">
        <v>0</v>
      </c>
      <c r="AS69">
        <v>0</v>
      </c>
      <c r="AT69">
        <v>0</v>
      </c>
      <c r="AU69">
        <v>0</v>
      </c>
      <c r="AV69">
        <v>0</v>
      </c>
      <c r="AW69">
        <v>0</v>
      </c>
      <c r="AX69">
        <v>0</v>
      </c>
      <c r="AY69">
        <v>0</v>
      </c>
      <c r="BC69">
        <v>0</v>
      </c>
      <c r="BD69">
        <v>1</v>
      </c>
      <c r="BE69">
        <v>0</v>
      </c>
      <c r="BF69">
        <v>0</v>
      </c>
      <c r="BG69">
        <v>0</v>
      </c>
      <c r="BH69">
        <v>0</v>
      </c>
      <c r="BI69">
        <v>0</v>
      </c>
      <c r="BJ69">
        <v>0</v>
      </c>
      <c r="BK69">
        <v>0</v>
      </c>
      <c r="BL69">
        <v>0</v>
      </c>
      <c r="BM69">
        <v>1</v>
      </c>
      <c r="BN69">
        <v>0</v>
      </c>
      <c r="BO69">
        <v>1</v>
      </c>
    </row>
    <row r="70" spans="1:67">
      <c r="A70" s="235" t="s">
        <v>4535</v>
      </c>
      <c r="B70">
        <v>1</v>
      </c>
      <c r="C70">
        <v>1</v>
      </c>
      <c r="D70">
        <v>1</v>
      </c>
      <c r="E70">
        <v>1</v>
      </c>
      <c r="F70">
        <v>0</v>
      </c>
      <c r="G70">
        <v>1</v>
      </c>
      <c r="H70">
        <v>0</v>
      </c>
      <c r="I70">
        <v>1</v>
      </c>
      <c r="J70">
        <v>1</v>
      </c>
      <c r="L70">
        <v>0</v>
      </c>
      <c r="M70">
        <v>1</v>
      </c>
      <c r="AA70">
        <v>0</v>
      </c>
      <c r="AB70">
        <v>0</v>
      </c>
      <c r="AC70">
        <v>0</v>
      </c>
      <c r="AD70">
        <v>0</v>
      </c>
      <c r="AE70">
        <v>0</v>
      </c>
      <c r="AF70">
        <v>0</v>
      </c>
      <c r="AG70">
        <v>0</v>
      </c>
      <c r="AH70">
        <v>0</v>
      </c>
      <c r="AI70">
        <v>0</v>
      </c>
      <c r="AJ70">
        <v>0</v>
      </c>
      <c r="AL70">
        <v>0</v>
      </c>
      <c r="AM70">
        <v>0</v>
      </c>
      <c r="AN70">
        <v>0</v>
      </c>
      <c r="AO70">
        <v>0</v>
      </c>
      <c r="AP70">
        <v>0</v>
      </c>
      <c r="AQ70">
        <v>0</v>
      </c>
      <c r="AR70">
        <v>0</v>
      </c>
      <c r="AS70">
        <v>0</v>
      </c>
      <c r="AT70">
        <v>0</v>
      </c>
      <c r="AU70">
        <v>0</v>
      </c>
      <c r="AV70">
        <v>0</v>
      </c>
      <c r="AW70">
        <v>0</v>
      </c>
      <c r="AX70">
        <v>0</v>
      </c>
      <c r="AY70">
        <v>0</v>
      </c>
      <c r="BC70">
        <v>0</v>
      </c>
      <c r="BD70">
        <v>1</v>
      </c>
      <c r="BE70">
        <v>0</v>
      </c>
      <c r="BF70">
        <v>0</v>
      </c>
      <c r="BG70">
        <v>0</v>
      </c>
      <c r="BH70">
        <v>0</v>
      </c>
      <c r="BI70">
        <v>0</v>
      </c>
      <c r="BJ70">
        <v>0</v>
      </c>
      <c r="BK70">
        <v>0</v>
      </c>
      <c r="BL70">
        <v>0</v>
      </c>
      <c r="BM70">
        <v>1</v>
      </c>
      <c r="BN70">
        <v>0</v>
      </c>
      <c r="BO70">
        <v>1</v>
      </c>
    </row>
    <row r="71" spans="1:67">
      <c r="A71" s="239" t="s">
        <v>5554</v>
      </c>
      <c r="B71">
        <v>1</v>
      </c>
      <c r="C71">
        <v>1</v>
      </c>
      <c r="D71">
        <v>1</v>
      </c>
      <c r="E71">
        <v>1</v>
      </c>
      <c r="F71">
        <v>0</v>
      </c>
      <c r="G71">
        <v>0</v>
      </c>
      <c r="H71">
        <v>0</v>
      </c>
      <c r="I71">
        <v>1</v>
      </c>
      <c r="J71">
        <v>1</v>
      </c>
      <c r="L71">
        <v>0</v>
      </c>
      <c r="M71">
        <v>1</v>
      </c>
      <c r="AA71">
        <v>0</v>
      </c>
      <c r="AB71">
        <v>0</v>
      </c>
      <c r="AC71">
        <v>0</v>
      </c>
      <c r="AD71">
        <v>0</v>
      </c>
      <c r="AE71">
        <v>0</v>
      </c>
      <c r="AF71">
        <v>0</v>
      </c>
      <c r="AG71">
        <v>0</v>
      </c>
      <c r="AH71">
        <v>0</v>
      </c>
      <c r="AI71">
        <v>0</v>
      </c>
      <c r="AJ71">
        <v>0</v>
      </c>
      <c r="AL71">
        <v>0</v>
      </c>
      <c r="AM71">
        <v>0</v>
      </c>
      <c r="AN71">
        <v>0</v>
      </c>
      <c r="AO71">
        <v>0</v>
      </c>
      <c r="AP71">
        <v>0</v>
      </c>
      <c r="AQ71">
        <v>0</v>
      </c>
      <c r="AR71">
        <v>0</v>
      </c>
      <c r="AS71">
        <v>0</v>
      </c>
      <c r="AT71">
        <v>0</v>
      </c>
      <c r="AU71">
        <v>0</v>
      </c>
      <c r="AV71">
        <v>0</v>
      </c>
      <c r="AW71">
        <v>0</v>
      </c>
      <c r="AX71">
        <v>0</v>
      </c>
      <c r="AY71">
        <v>0</v>
      </c>
      <c r="BC71">
        <v>0</v>
      </c>
      <c r="BE71">
        <v>0</v>
      </c>
      <c r="BF71">
        <v>0</v>
      </c>
      <c r="BG71">
        <v>0</v>
      </c>
      <c r="BH71">
        <v>0</v>
      </c>
      <c r="BI71">
        <v>0</v>
      </c>
      <c r="BJ71">
        <v>0</v>
      </c>
      <c r="BK71">
        <v>0</v>
      </c>
      <c r="BL71">
        <v>0</v>
      </c>
      <c r="BM71">
        <v>1</v>
      </c>
      <c r="BN71">
        <v>0</v>
      </c>
      <c r="BO71">
        <v>1</v>
      </c>
    </row>
    <row r="72" spans="1:67">
      <c r="A72" s="235" t="s">
        <v>4546</v>
      </c>
      <c r="B72">
        <v>1</v>
      </c>
      <c r="C72">
        <v>1</v>
      </c>
      <c r="D72">
        <v>1</v>
      </c>
      <c r="E72">
        <v>1</v>
      </c>
      <c r="F72">
        <v>0</v>
      </c>
      <c r="G72">
        <v>0</v>
      </c>
      <c r="H72">
        <v>0</v>
      </c>
      <c r="I72">
        <v>1</v>
      </c>
      <c r="J72">
        <v>1</v>
      </c>
      <c r="K72">
        <v>1</v>
      </c>
      <c r="L72">
        <v>0</v>
      </c>
      <c r="M72">
        <v>1</v>
      </c>
      <c r="AA72">
        <v>0</v>
      </c>
      <c r="AB72">
        <v>0</v>
      </c>
      <c r="AC72">
        <v>0</v>
      </c>
      <c r="AD72">
        <v>0</v>
      </c>
      <c r="AE72">
        <v>0</v>
      </c>
      <c r="AF72">
        <v>0</v>
      </c>
      <c r="AG72">
        <v>0</v>
      </c>
      <c r="AH72">
        <v>0</v>
      </c>
      <c r="AI72">
        <v>0</v>
      </c>
      <c r="AJ72">
        <v>0</v>
      </c>
      <c r="AL72">
        <v>0</v>
      </c>
      <c r="AM72">
        <v>0</v>
      </c>
      <c r="AN72">
        <v>0</v>
      </c>
      <c r="AO72">
        <v>0</v>
      </c>
      <c r="AP72">
        <v>0</v>
      </c>
      <c r="AQ72">
        <v>0</v>
      </c>
      <c r="AR72">
        <v>0</v>
      </c>
      <c r="AS72">
        <v>0</v>
      </c>
      <c r="AT72">
        <v>0</v>
      </c>
      <c r="AU72">
        <v>0</v>
      </c>
      <c r="AV72">
        <v>0</v>
      </c>
      <c r="AW72">
        <v>0</v>
      </c>
      <c r="AX72">
        <v>0</v>
      </c>
      <c r="AY72">
        <v>0</v>
      </c>
      <c r="BC72">
        <v>0</v>
      </c>
      <c r="BD72">
        <v>0</v>
      </c>
      <c r="BE72">
        <v>0</v>
      </c>
      <c r="BF72">
        <v>0</v>
      </c>
      <c r="BG72">
        <v>0</v>
      </c>
      <c r="BH72">
        <v>0</v>
      </c>
      <c r="BI72">
        <v>0</v>
      </c>
      <c r="BJ72">
        <v>0</v>
      </c>
      <c r="BK72">
        <v>0</v>
      </c>
      <c r="BL72">
        <v>0</v>
      </c>
      <c r="BM72">
        <v>0</v>
      </c>
      <c r="BN72">
        <v>1</v>
      </c>
      <c r="BO72">
        <v>1</v>
      </c>
    </row>
    <row r="73" spans="1:67" ht="14.4" thickBot="1">
      <c r="A73" s="236" t="s">
        <v>4547</v>
      </c>
      <c r="B73">
        <v>1</v>
      </c>
      <c r="C73">
        <v>1</v>
      </c>
      <c r="D73">
        <v>1</v>
      </c>
      <c r="E73">
        <v>1</v>
      </c>
      <c r="F73">
        <v>0</v>
      </c>
      <c r="G73">
        <v>1</v>
      </c>
      <c r="H73">
        <v>0</v>
      </c>
      <c r="I73">
        <v>1</v>
      </c>
      <c r="J73">
        <v>1</v>
      </c>
      <c r="L73">
        <v>0</v>
      </c>
      <c r="M73">
        <v>1</v>
      </c>
      <c r="AA73">
        <v>0</v>
      </c>
      <c r="AB73">
        <v>0</v>
      </c>
      <c r="AC73">
        <v>0</v>
      </c>
      <c r="AD73">
        <v>0</v>
      </c>
      <c r="AE73">
        <v>0</v>
      </c>
      <c r="AF73">
        <v>0</v>
      </c>
      <c r="AG73">
        <v>0</v>
      </c>
      <c r="AH73">
        <v>0</v>
      </c>
      <c r="AI73">
        <v>0</v>
      </c>
      <c r="AJ73">
        <v>0</v>
      </c>
      <c r="AL73">
        <v>0</v>
      </c>
      <c r="AM73">
        <v>0</v>
      </c>
      <c r="AN73">
        <v>0</v>
      </c>
      <c r="AO73">
        <v>0</v>
      </c>
      <c r="AP73">
        <v>0</v>
      </c>
      <c r="AQ73">
        <v>0</v>
      </c>
      <c r="AR73">
        <v>0</v>
      </c>
      <c r="AS73">
        <v>0</v>
      </c>
      <c r="AT73">
        <v>0</v>
      </c>
      <c r="AU73">
        <v>0</v>
      </c>
      <c r="AV73">
        <v>0</v>
      </c>
      <c r="AW73">
        <v>0</v>
      </c>
      <c r="AX73">
        <v>0</v>
      </c>
      <c r="AY73">
        <v>0</v>
      </c>
      <c r="BC73">
        <v>0</v>
      </c>
      <c r="BE73">
        <v>0</v>
      </c>
      <c r="BF73">
        <v>0</v>
      </c>
      <c r="BG73">
        <v>0</v>
      </c>
      <c r="BH73">
        <v>0</v>
      </c>
      <c r="BI73">
        <v>0</v>
      </c>
      <c r="BJ73">
        <v>0</v>
      </c>
      <c r="BK73">
        <v>0</v>
      </c>
      <c r="BL73">
        <v>0</v>
      </c>
      <c r="BM73">
        <v>0</v>
      </c>
      <c r="BN73">
        <v>0</v>
      </c>
      <c r="BO73">
        <v>1</v>
      </c>
    </row>
    <row r="74" spans="1:67">
      <c r="A74" s="237" t="s">
        <v>4548</v>
      </c>
      <c r="B74">
        <v>1</v>
      </c>
      <c r="C74">
        <v>1</v>
      </c>
      <c r="D74">
        <v>1</v>
      </c>
      <c r="E74">
        <v>1</v>
      </c>
      <c r="G74">
        <v>1</v>
      </c>
      <c r="I74">
        <v>1</v>
      </c>
      <c r="J74">
        <v>1</v>
      </c>
      <c r="K74">
        <v>0</v>
      </c>
      <c r="M74">
        <v>1</v>
      </c>
      <c r="AA74">
        <v>0</v>
      </c>
      <c r="AC74">
        <v>0</v>
      </c>
      <c r="AD74">
        <v>0</v>
      </c>
      <c r="AE74">
        <v>0</v>
      </c>
      <c r="AF74">
        <v>0</v>
      </c>
      <c r="AG74">
        <v>0</v>
      </c>
      <c r="AH74">
        <v>0</v>
      </c>
      <c r="AI74">
        <v>0</v>
      </c>
      <c r="AJ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v>
      </c>
    </row>
    <row r="75" spans="1:67">
      <c r="A75" s="237" t="s">
        <v>4550</v>
      </c>
      <c r="B75">
        <v>1</v>
      </c>
      <c r="C75">
        <v>1</v>
      </c>
      <c r="D75">
        <v>1</v>
      </c>
      <c r="E75">
        <v>1</v>
      </c>
      <c r="G75">
        <v>1</v>
      </c>
      <c r="I75">
        <v>1</v>
      </c>
      <c r="J75">
        <v>1</v>
      </c>
      <c r="K75">
        <v>0</v>
      </c>
      <c r="M75">
        <v>1</v>
      </c>
      <c r="AA75">
        <v>0</v>
      </c>
      <c r="AC75">
        <v>0</v>
      </c>
      <c r="AD75">
        <v>0</v>
      </c>
      <c r="AE75">
        <v>0</v>
      </c>
      <c r="AF75">
        <v>0</v>
      </c>
      <c r="AG75">
        <v>0</v>
      </c>
      <c r="AH75">
        <v>0</v>
      </c>
      <c r="AI75">
        <v>0</v>
      </c>
      <c r="AJ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1</v>
      </c>
    </row>
    <row r="76" spans="1:67">
      <c r="A76" s="237" t="s">
        <v>4551</v>
      </c>
      <c r="B76">
        <v>1</v>
      </c>
      <c r="C76">
        <v>1</v>
      </c>
      <c r="D76">
        <v>1</v>
      </c>
      <c r="E76">
        <v>1</v>
      </c>
      <c r="G76">
        <v>1</v>
      </c>
      <c r="I76">
        <v>1</v>
      </c>
      <c r="J76">
        <v>1</v>
      </c>
      <c r="K76">
        <v>0</v>
      </c>
      <c r="M76">
        <v>1</v>
      </c>
      <c r="AA76">
        <v>0</v>
      </c>
      <c r="AC76">
        <v>0</v>
      </c>
      <c r="AD76">
        <v>0</v>
      </c>
      <c r="AE76">
        <v>0</v>
      </c>
      <c r="AF76">
        <v>0</v>
      </c>
      <c r="AG76">
        <v>0</v>
      </c>
      <c r="AH76">
        <v>0</v>
      </c>
      <c r="AI76">
        <v>0</v>
      </c>
      <c r="AJ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1</v>
      </c>
    </row>
    <row r="77" spans="1:67">
      <c r="A77" s="237" t="s">
        <v>4552</v>
      </c>
      <c r="B77">
        <v>1</v>
      </c>
      <c r="C77">
        <v>1</v>
      </c>
      <c r="D77">
        <v>1</v>
      </c>
      <c r="E77">
        <v>1</v>
      </c>
      <c r="G77">
        <v>1</v>
      </c>
      <c r="I77">
        <v>1</v>
      </c>
      <c r="J77">
        <v>1</v>
      </c>
      <c r="K77">
        <v>0</v>
      </c>
      <c r="M77">
        <v>1</v>
      </c>
      <c r="AA77">
        <v>0</v>
      </c>
      <c r="AC77">
        <v>0</v>
      </c>
      <c r="AD77">
        <v>0</v>
      </c>
      <c r="AE77">
        <v>0</v>
      </c>
      <c r="AF77">
        <v>0</v>
      </c>
      <c r="AG77">
        <v>0</v>
      </c>
      <c r="AH77">
        <v>0</v>
      </c>
      <c r="AI77">
        <v>0</v>
      </c>
      <c r="AJ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1</v>
      </c>
    </row>
    <row r="78" spans="1:67">
      <c r="A78" s="237" t="s">
        <v>4553</v>
      </c>
      <c r="B78">
        <v>1</v>
      </c>
      <c r="C78">
        <v>1</v>
      </c>
      <c r="D78">
        <v>1</v>
      </c>
      <c r="E78">
        <v>1</v>
      </c>
      <c r="G78">
        <v>1</v>
      </c>
      <c r="I78">
        <v>1</v>
      </c>
      <c r="J78">
        <v>1</v>
      </c>
      <c r="K78">
        <v>0</v>
      </c>
      <c r="M78">
        <v>1</v>
      </c>
      <c r="AA78">
        <v>0</v>
      </c>
      <c r="AC78">
        <v>0</v>
      </c>
      <c r="AD78">
        <v>0</v>
      </c>
      <c r="AE78">
        <v>0</v>
      </c>
      <c r="AF78">
        <v>0</v>
      </c>
      <c r="AG78">
        <v>0</v>
      </c>
      <c r="AH78">
        <v>0</v>
      </c>
      <c r="AI78">
        <v>0</v>
      </c>
      <c r="AJ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v>
      </c>
    </row>
    <row r="79" spans="1:67">
      <c r="A79" s="237" t="s">
        <v>4554</v>
      </c>
      <c r="B79">
        <v>1</v>
      </c>
      <c r="C79">
        <v>1</v>
      </c>
      <c r="D79">
        <v>1</v>
      </c>
      <c r="E79">
        <v>1</v>
      </c>
      <c r="G79">
        <v>1</v>
      </c>
      <c r="I79">
        <v>1</v>
      </c>
      <c r="J79">
        <v>1</v>
      </c>
      <c r="K79">
        <v>0</v>
      </c>
      <c r="M79">
        <v>1</v>
      </c>
      <c r="AA79">
        <v>0</v>
      </c>
      <c r="AC79">
        <v>0</v>
      </c>
      <c r="AD79">
        <v>0</v>
      </c>
      <c r="AE79">
        <v>0</v>
      </c>
      <c r="AF79">
        <v>0</v>
      </c>
      <c r="AG79">
        <v>0</v>
      </c>
      <c r="AH79">
        <v>0</v>
      </c>
      <c r="AI79">
        <v>0</v>
      </c>
      <c r="AJ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1</v>
      </c>
    </row>
    <row r="80" spans="1:67">
      <c r="A80" s="237" t="s">
        <v>4555</v>
      </c>
      <c r="B80">
        <v>1</v>
      </c>
      <c r="C80">
        <v>1</v>
      </c>
      <c r="D80">
        <v>1</v>
      </c>
      <c r="E80">
        <v>1</v>
      </c>
      <c r="G80">
        <v>1</v>
      </c>
      <c r="I80">
        <v>1</v>
      </c>
      <c r="J80">
        <v>1</v>
      </c>
      <c r="K80">
        <v>0</v>
      </c>
      <c r="M80">
        <v>1</v>
      </c>
      <c r="AA80">
        <v>0</v>
      </c>
      <c r="AC80">
        <v>0</v>
      </c>
      <c r="AD80">
        <v>0</v>
      </c>
      <c r="AE80">
        <v>0</v>
      </c>
      <c r="AF80">
        <v>0</v>
      </c>
      <c r="AG80">
        <v>0</v>
      </c>
      <c r="AH80">
        <v>0</v>
      </c>
      <c r="AI80">
        <v>0</v>
      </c>
      <c r="AJ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v>
      </c>
    </row>
    <row r="81" spans="1:67">
      <c r="A81" s="237" t="s">
        <v>4556</v>
      </c>
      <c r="B81">
        <v>1</v>
      </c>
      <c r="C81">
        <v>1</v>
      </c>
      <c r="D81">
        <v>1</v>
      </c>
      <c r="E81">
        <v>1</v>
      </c>
      <c r="G81">
        <v>1</v>
      </c>
      <c r="I81">
        <v>1</v>
      </c>
      <c r="J81">
        <v>1</v>
      </c>
      <c r="K81">
        <v>1</v>
      </c>
      <c r="M81">
        <v>1</v>
      </c>
      <c r="AA81">
        <v>0</v>
      </c>
      <c r="AC81">
        <v>0</v>
      </c>
      <c r="AD81">
        <v>0</v>
      </c>
      <c r="AE81">
        <v>0</v>
      </c>
      <c r="AF81">
        <v>0</v>
      </c>
      <c r="AG81">
        <v>0</v>
      </c>
      <c r="AH81">
        <v>0</v>
      </c>
      <c r="AI81">
        <v>0</v>
      </c>
      <c r="AJ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1</v>
      </c>
    </row>
    <row r="82" spans="1:67">
      <c r="A82" s="237" t="s">
        <v>4558</v>
      </c>
      <c r="B82">
        <v>1</v>
      </c>
      <c r="C82">
        <v>1</v>
      </c>
      <c r="D82">
        <v>1</v>
      </c>
      <c r="E82">
        <v>1</v>
      </c>
      <c r="G82">
        <v>1</v>
      </c>
      <c r="I82">
        <v>1</v>
      </c>
      <c r="J82">
        <v>1</v>
      </c>
      <c r="K82">
        <v>0</v>
      </c>
      <c r="M82">
        <v>1</v>
      </c>
      <c r="AA82">
        <v>0</v>
      </c>
      <c r="AC82">
        <v>0</v>
      </c>
      <c r="AD82">
        <v>0</v>
      </c>
      <c r="AE82">
        <v>0</v>
      </c>
      <c r="AF82">
        <v>0</v>
      </c>
      <c r="AG82">
        <v>0</v>
      </c>
      <c r="AH82">
        <v>0</v>
      </c>
      <c r="AI82">
        <v>0</v>
      </c>
      <c r="AJ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1</v>
      </c>
    </row>
    <row r="83" spans="1:67">
      <c r="A83" s="237" t="s">
        <v>4559</v>
      </c>
      <c r="B83">
        <v>1</v>
      </c>
      <c r="C83">
        <v>1</v>
      </c>
      <c r="D83">
        <v>1</v>
      </c>
      <c r="E83">
        <v>1</v>
      </c>
      <c r="G83">
        <v>1</v>
      </c>
      <c r="I83">
        <v>1</v>
      </c>
      <c r="J83">
        <v>1</v>
      </c>
      <c r="K83">
        <v>0</v>
      </c>
      <c r="M83">
        <v>1</v>
      </c>
      <c r="AA83">
        <v>0</v>
      </c>
      <c r="AC83">
        <v>0</v>
      </c>
      <c r="AD83">
        <v>0</v>
      </c>
      <c r="AE83">
        <v>0</v>
      </c>
      <c r="AF83">
        <v>0</v>
      </c>
      <c r="AG83">
        <v>0</v>
      </c>
      <c r="AH83">
        <v>0</v>
      </c>
      <c r="AI83">
        <v>0</v>
      </c>
      <c r="AJ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1</v>
      </c>
    </row>
    <row r="84" spans="1:67">
      <c r="A84" s="237" t="s">
        <v>4560</v>
      </c>
      <c r="B84">
        <v>1</v>
      </c>
      <c r="C84">
        <v>1</v>
      </c>
      <c r="D84">
        <v>1</v>
      </c>
      <c r="E84">
        <v>1</v>
      </c>
      <c r="G84">
        <v>1</v>
      </c>
      <c r="I84">
        <v>1</v>
      </c>
      <c r="J84">
        <v>1</v>
      </c>
      <c r="K84">
        <v>0</v>
      </c>
      <c r="M84">
        <v>1</v>
      </c>
      <c r="AA84">
        <v>0</v>
      </c>
      <c r="AC84">
        <v>0</v>
      </c>
      <c r="AD84">
        <v>0</v>
      </c>
      <c r="AE84">
        <v>0</v>
      </c>
      <c r="AF84">
        <v>0</v>
      </c>
      <c r="AG84">
        <v>0</v>
      </c>
      <c r="AH84">
        <v>0</v>
      </c>
      <c r="AI84">
        <v>0</v>
      </c>
      <c r="AJ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1</v>
      </c>
    </row>
    <row r="85" spans="1:67">
      <c r="A85" s="237" t="s">
        <v>4561</v>
      </c>
      <c r="B85">
        <v>1</v>
      </c>
      <c r="C85">
        <v>1</v>
      </c>
      <c r="D85">
        <v>1</v>
      </c>
      <c r="E85">
        <v>1</v>
      </c>
      <c r="G85">
        <v>1</v>
      </c>
      <c r="I85">
        <v>1</v>
      </c>
      <c r="J85">
        <v>1</v>
      </c>
      <c r="K85">
        <v>0</v>
      </c>
      <c r="M85">
        <v>1</v>
      </c>
      <c r="AA85">
        <v>0</v>
      </c>
      <c r="AC85">
        <v>0</v>
      </c>
      <c r="AD85">
        <v>0</v>
      </c>
      <c r="AE85">
        <v>0</v>
      </c>
      <c r="AF85">
        <v>0</v>
      </c>
      <c r="AG85">
        <v>0</v>
      </c>
      <c r="AH85">
        <v>0</v>
      </c>
      <c r="AI85">
        <v>0</v>
      </c>
      <c r="AJ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1</v>
      </c>
    </row>
    <row r="86" spans="1:67">
      <c r="A86" s="237" t="s">
        <v>4562</v>
      </c>
      <c r="B86">
        <v>1</v>
      </c>
      <c r="C86">
        <v>1</v>
      </c>
      <c r="D86">
        <v>1</v>
      </c>
      <c r="E86">
        <v>1</v>
      </c>
      <c r="G86">
        <v>1</v>
      </c>
      <c r="I86">
        <v>1</v>
      </c>
      <c r="J86">
        <v>1</v>
      </c>
      <c r="M86">
        <v>1</v>
      </c>
      <c r="AA86">
        <v>0</v>
      </c>
      <c r="AC86">
        <v>0</v>
      </c>
      <c r="AD86">
        <v>0</v>
      </c>
      <c r="AE86">
        <v>0</v>
      </c>
      <c r="AF86">
        <v>0</v>
      </c>
      <c r="AG86">
        <v>0</v>
      </c>
      <c r="AH86">
        <v>0</v>
      </c>
      <c r="AI86">
        <v>0</v>
      </c>
      <c r="AJ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row>
    <row r="87" spans="1:67">
      <c r="A87" s="237" t="s">
        <v>4563</v>
      </c>
      <c r="B87">
        <v>1</v>
      </c>
      <c r="C87">
        <v>1</v>
      </c>
      <c r="D87">
        <v>1</v>
      </c>
      <c r="E87">
        <v>1</v>
      </c>
      <c r="G87">
        <v>1</v>
      </c>
      <c r="I87">
        <v>1</v>
      </c>
      <c r="J87">
        <v>1</v>
      </c>
      <c r="M87">
        <v>1</v>
      </c>
      <c r="AA87">
        <v>0</v>
      </c>
      <c r="AC87">
        <v>0</v>
      </c>
      <c r="AD87">
        <v>0</v>
      </c>
      <c r="AE87">
        <v>0</v>
      </c>
      <c r="AF87">
        <v>0</v>
      </c>
      <c r="AG87">
        <v>0</v>
      </c>
      <c r="AH87">
        <v>0</v>
      </c>
      <c r="AI87">
        <v>0</v>
      </c>
      <c r="AJ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1</v>
      </c>
    </row>
    <row r="88" spans="1:67">
      <c r="A88" s="237" t="s">
        <v>4564</v>
      </c>
      <c r="B88">
        <v>1</v>
      </c>
      <c r="C88">
        <v>1</v>
      </c>
      <c r="D88">
        <v>1</v>
      </c>
      <c r="E88">
        <v>1</v>
      </c>
      <c r="G88">
        <v>1</v>
      </c>
      <c r="I88">
        <v>1</v>
      </c>
      <c r="J88">
        <v>1</v>
      </c>
      <c r="M88">
        <v>1</v>
      </c>
      <c r="AA88">
        <v>0</v>
      </c>
      <c r="AC88">
        <v>0</v>
      </c>
      <c r="AD88">
        <v>0</v>
      </c>
      <c r="AE88">
        <v>0</v>
      </c>
      <c r="AF88">
        <v>0</v>
      </c>
      <c r="AG88">
        <v>0</v>
      </c>
      <c r="AH88">
        <v>0</v>
      </c>
      <c r="AI88">
        <v>0</v>
      </c>
      <c r="AJ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1</v>
      </c>
    </row>
    <row r="89" spans="1:67">
      <c r="A89" s="237" t="s">
        <v>4565</v>
      </c>
      <c r="B89">
        <v>1</v>
      </c>
      <c r="C89">
        <v>1</v>
      </c>
      <c r="D89">
        <v>1</v>
      </c>
      <c r="E89">
        <v>1</v>
      </c>
      <c r="G89">
        <v>1</v>
      </c>
      <c r="I89">
        <v>1</v>
      </c>
      <c r="J89">
        <v>1</v>
      </c>
      <c r="K89">
        <v>0</v>
      </c>
      <c r="M89">
        <v>1</v>
      </c>
      <c r="AA89">
        <v>0</v>
      </c>
      <c r="AC89">
        <v>0</v>
      </c>
      <c r="AD89">
        <v>0</v>
      </c>
      <c r="AE89">
        <v>0</v>
      </c>
      <c r="AF89">
        <v>0</v>
      </c>
      <c r="AG89">
        <v>0</v>
      </c>
      <c r="AH89">
        <v>0</v>
      </c>
      <c r="AI89">
        <v>0</v>
      </c>
      <c r="AJ89">
        <v>0</v>
      </c>
      <c r="AL89">
        <v>0</v>
      </c>
      <c r="AM89">
        <v>0</v>
      </c>
      <c r="AN89">
        <v>0</v>
      </c>
      <c r="AO89">
        <v>0</v>
      </c>
      <c r="AP89">
        <v>0</v>
      </c>
      <c r="AQ89">
        <v>0</v>
      </c>
      <c r="AR89">
        <v>0</v>
      </c>
      <c r="AS89">
        <v>0</v>
      </c>
      <c r="AT89">
        <v>0</v>
      </c>
      <c r="AU89">
        <v>0</v>
      </c>
      <c r="AV89">
        <v>1</v>
      </c>
      <c r="AW89">
        <v>0</v>
      </c>
      <c r="AX89">
        <v>0</v>
      </c>
      <c r="AY89">
        <v>0</v>
      </c>
      <c r="AZ89">
        <v>0</v>
      </c>
      <c r="BA89">
        <v>0</v>
      </c>
      <c r="BB89">
        <v>0</v>
      </c>
      <c r="BC89">
        <v>0</v>
      </c>
      <c r="BD89">
        <v>0</v>
      </c>
      <c r="BE89">
        <v>0</v>
      </c>
      <c r="BF89">
        <v>0</v>
      </c>
      <c r="BG89">
        <v>0</v>
      </c>
      <c r="BH89">
        <v>0</v>
      </c>
      <c r="BI89">
        <v>0</v>
      </c>
      <c r="BJ89">
        <v>0</v>
      </c>
      <c r="BK89">
        <v>0</v>
      </c>
      <c r="BL89">
        <v>0</v>
      </c>
      <c r="BM89">
        <v>0</v>
      </c>
      <c r="BN89">
        <v>0</v>
      </c>
      <c r="BO89">
        <v>1</v>
      </c>
    </row>
    <row r="90" spans="1:67">
      <c r="A90" s="237" t="s">
        <v>4566</v>
      </c>
      <c r="B90">
        <v>1</v>
      </c>
      <c r="C90">
        <v>1</v>
      </c>
      <c r="D90">
        <v>1</v>
      </c>
      <c r="E90">
        <v>1</v>
      </c>
      <c r="G90">
        <v>1</v>
      </c>
      <c r="I90">
        <v>1</v>
      </c>
      <c r="J90">
        <v>1</v>
      </c>
      <c r="K90">
        <v>0</v>
      </c>
      <c r="M90">
        <v>1</v>
      </c>
      <c r="AA90">
        <v>0</v>
      </c>
      <c r="AC90">
        <v>0</v>
      </c>
      <c r="AD90">
        <v>0</v>
      </c>
      <c r="AE90">
        <v>0</v>
      </c>
      <c r="AF90">
        <v>0</v>
      </c>
      <c r="AG90">
        <v>0</v>
      </c>
      <c r="AH90">
        <v>0</v>
      </c>
      <c r="AI90">
        <v>0</v>
      </c>
      <c r="AJ90">
        <v>0</v>
      </c>
      <c r="AL90">
        <v>0</v>
      </c>
      <c r="AM90">
        <v>0</v>
      </c>
      <c r="AN90">
        <v>0</v>
      </c>
      <c r="AO90">
        <v>0</v>
      </c>
      <c r="AP90">
        <v>0</v>
      </c>
      <c r="AQ90">
        <v>0</v>
      </c>
      <c r="AR90">
        <v>0</v>
      </c>
      <c r="AS90">
        <v>0</v>
      </c>
      <c r="AT90">
        <v>0</v>
      </c>
      <c r="AU90">
        <v>0</v>
      </c>
      <c r="AV90">
        <v>1</v>
      </c>
      <c r="AW90">
        <v>0</v>
      </c>
      <c r="AX90">
        <v>0</v>
      </c>
      <c r="AY90">
        <v>0</v>
      </c>
      <c r="AZ90">
        <v>0</v>
      </c>
      <c r="BA90">
        <v>0</v>
      </c>
      <c r="BB90">
        <v>0</v>
      </c>
      <c r="BC90">
        <v>0</v>
      </c>
      <c r="BD90">
        <v>0</v>
      </c>
      <c r="BE90">
        <v>0</v>
      </c>
      <c r="BF90">
        <v>0</v>
      </c>
      <c r="BG90">
        <v>0</v>
      </c>
      <c r="BH90">
        <v>0</v>
      </c>
      <c r="BI90">
        <v>0</v>
      </c>
      <c r="BJ90">
        <v>0</v>
      </c>
      <c r="BK90">
        <v>0</v>
      </c>
      <c r="BL90">
        <v>0</v>
      </c>
      <c r="BM90">
        <v>0</v>
      </c>
      <c r="BN90">
        <v>0</v>
      </c>
      <c r="BO90">
        <v>1</v>
      </c>
    </row>
    <row r="91" spans="1:67">
      <c r="A91" s="237" t="s">
        <v>4567</v>
      </c>
      <c r="B91">
        <v>1</v>
      </c>
      <c r="C91">
        <v>1</v>
      </c>
      <c r="D91">
        <v>1</v>
      </c>
      <c r="E91">
        <v>1</v>
      </c>
      <c r="G91">
        <v>1</v>
      </c>
      <c r="I91">
        <v>1</v>
      </c>
      <c r="J91">
        <v>1</v>
      </c>
      <c r="K91">
        <v>1</v>
      </c>
      <c r="L91">
        <v>0</v>
      </c>
      <c r="M91">
        <v>1</v>
      </c>
      <c r="AA91">
        <v>0</v>
      </c>
      <c r="AC91">
        <v>0</v>
      </c>
      <c r="AD91">
        <v>0</v>
      </c>
      <c r="AE91">
        <v>0</v>
      </c>
      <c r="AF91">
        <v>0</v>
      </c>
      <c r="AG91">
        <v>0</v>
      </c>
      <c r="AH91">
        <v>0</v>
      </c>
      <c r="AI91">
        <v>0</v>
      </c>
      <c r="AJ91">
        <v>0</v>
      </c>
      <c r="AL91">
        <v>0</v>
      </c>
      <c r="AM91">
        <v>0</v>
      </c>
      <c r="AN91">
        <v>0</v>
      </c>
      <c r="AO91">
        <v>0</v>
      </c>
      <c r="AP91">
        <v>0</v>
      </c>
      <c r="AQ91">
        <v>0</v>
      </c>
      <c r="AR91">
        <v>0</v>
      </c>
      <c r="AS91">
        <v>0</v>
      </c>
      <c r="AT91">
        <v>0</v>
      </c>
      <c r="AU91">
        <v>0</v>
      </c>
      <c r="AV91">
        <v>0</v>
      </c>
      <c r="AW91">
        <v>0</v>
      </c>
      <c r="AX91">
        <v>0</v>
      </c>
      <c r="AY91">
        <v>0</v>
      </c>
      <c r="BA91">
        <v>1</v>
      </c>
      <c r="BC91">
        <v>0</v>
      </c>
      <c r="BD91">
        <v>0</v>
      </c>
      <c r="BE91">
        <v>0</v>
      </c>
      <c r="BF91">
        <v>0</v>
      </c>
      <c r="BG91">
        <v>0</v>
      </c>
      <c r="BH91">
        <v>0</v>
      </c>
      <c r="BI91">
        <v>0</v>
      </c>
      <c r="BJ91">
        <v>0</v>
      </c>
      <c r="BK91">
        <v>0</v>
      </c>
      <c r="BL91">
        <v>0</v>
      </c>
      <c r="BM91">
        <v>0</v>
      </c>
      <c r="BN91">
        <v>0</v>
      </c>
      <c r="BO91">
        <v>1</v>
      </c>
    </row>
    <row r="92" spans="1:67">
      <c r="A92" s="237" t="s">
        <v>4568</v>
      </c>
      <c r="B92">
        <v>1</v>
      </c>
      <c r="C92">
        <v>1</v>
      </c>
      <c r="D92">
        <v>1</v>
      </c>
      <c r="E92">
        <v>1</v>
      </c>
      <c r="G92">
        <v>1</v>
      </c>
      <c r="I92">
        <v>1</v>
      </c>
      <c r="J92">
        <v>1</v>
      </c>
      <c r="K92">
        <v>1</v>
      </c>
      <c r="L92">
        <v>0</v>
      </c>
      <c r="M92">
        <v>1</v>
      </c>
      <c r="AA92">
        <v>0</v>
      </c>
      <c r="AC92">
        <v>0</v>
      </c>
      <c r="AD92">
        <v>0</v>
      </c>
      <c r="AE92">
        <v>0</v>
      </c>
      <c r="AF92">
        <v>0</v>
      </c>
      <c r="AG92">
        <v>0</v>
      </c>
      <c r="AH92">
        <v>0</v>
      </c>
      <c r="AI92">
        <v>0</v>
      </c>
      <c r="AJ92">
        <v>0</v>
      </c>
      <c r="AL92">
        <v>0</v>
      </c>
      <c r="AM92">
        <v>0</v>
      </c>
      <c r="AN92">
        <v>0</v>
      </c>
      <c r="AO92">
        <v>0</v>
      </c>
      <c r="AP92">
        <v>0</v>
      </c>
      <c r="AQ92">
        <v>0</v>
      </c>
      <c r="AR92">
        <v>0</v>
      </c>
      <c r="AS92">
        <v>0</v>
      </c>
      <c r="AT92">
        <v>0</v>
      </c>
      <c r="AU92">
        <v>0</v>
      </c>
      <c r="AV92">
        <v>0</v>
      </c>
      <c r="AW92">
        <v>0</v>
      </c>
      <c r="AX92">
        <v>0</v>
      </c>
      <c r="AY92">
        <v>0</v>
      </c>
      <c r="BA92">
        <v>1</v>
      </c>
      <c r="BC92">
        <v>0</v>
      </c>
      <c r="BD92">
        <v>0</v>
      </c>
      <c r="BE92">
        <v>0</v>
      </c>
      <c r="BF92">
        <v>0</v>
      </c>
      <c r="BG92">
        <v>0</v>
      </c>
      <c r="BH92">
        <v>0</v>
      </c>
      <c r="BI92">
        <v>0</v>
      </c>
      <c r="BJ92">
        <v>0</v>
      </c>
      <c r="BK92">
        <v>0</v>
      </c>
      <c r="BL92">
        <v>0</v>
      </c>
      <c r="BM92">
        <v>0</v>
      </c>
      <c r="BN92">
        <v>0</v>
      </c>
      <c r="BO92">
        <v>1</v>
      </c>
    </row>
    <row r="93" spans="1:67" ht="14.4" thickBot="1">
      <c r="A93" s="238" t="s">
        <v>4569</v>
      </c>
      <c r="B93">
        <v>1</v>
      </c>
      <c r="C93">
        <v>1</v>
      </c>
      <c r="D93">
        <v>1</v>
      </c>
      <c r="E93">
        <v>1</v>
      </c>
      <c r="G93">
        <v>1</v>
      </c>
      <c r="I93">
        <v>1</v>
      </c>
      <c r="J93">
        <v>1</v>
      </c>
      <c r="K93">
        <v>1</v>
      </c>
      <c r="L93">
        <v>0</v>
      </c>
      <c r="M93">
        <v>1</v>
      </c>
      <c r="AA93">
        <v>0</v>
      </c>
      <c r="AC93">
        <v>0</v>
      </c>
      <c r="AD93">
        <v>0</v>
      </c>
      <c r="AE93">
        <v>0</v>
      </c>
      <c r="AF93">
        <v>0</v>
      </c>
      <c r="AG93">
        <v>0</v>
      </c>
      <c r="AH93">
        <v>0</v>
      </c>
      <c r="AI93">
        <v>0</v>
      </c>
      <c r="AJ93">
        <v>0</v>
      </c>
      <c r="AL93">
        <v>0</v>
      </c>
      <c r="AM93">
        <v>0</v>
      </c>
      <c r="AN93">
        <v>0</v>
      </c>
      <c r="AO93">
        <v>0</v>
      </c>
      <c r="AP93">
        <v>0</v>
      </c>
      <c r="AQ93">
        <v>0</v>
      </c>
      <c r="AR93">
        <v>0</v>
      </c>
      <c r="AS93">
        <v>0</v>
      </c>
      <c r="AT93">
        <v>0</v>
      </c>
      <c r="AU93">
        <v>0</v>
      </c>
      <c r="AV93">
        <v>0</v>
      </c>
      <c r="AW93">
        <v>0</v>
      </c>
      <c r="AX93">
        <v>0</v>
      </c>
      <c r="AY93">
        <v>0</v>
      </c>
      <c r="BA93">
        <v>1</v>
      </c>
      <c r="BC93">
        <v>0</v>
      </c>
      <c r="BD93">
        <v>0</v>
      </c>
      <c r="BE93">
        <v>0</v>
      </c>
      <c r="BF93">
        <v>0</v>
      </c>
      <c r="BG93">
        <v>0</v>
      </c>
      <c r="BH93">
        <v>0</v>
      </c>
      <c r="BI93">
        <v>0</v>
      </c>
      <c r="BJ93">
        <v>0</v>
      </c>
      <c r="BK93">
        <v>0</v>
      </c>
      <c r="BL93">
        <v>0</v>
      </c>
      <c r="BM93">
        <v>0</v>
      </c>
      <c r="BN93">
        <v>0</v>
      </c>
      <c r="BO93">
        <v>1</v>
      </c>
    </row>
  </sheetData>
  <phoneticPr fontId="22" type="noConversion"/>
  <hyperlinks>
    <hyperlink ref="B1" location="填写说明!b4" display="资产简称" xr:uid="{5279953C-5DD7-4E2E-972F-8A78639AD8F1}"/>
    <hyperlink ref="C1" location="填写说明!B5" display="资产全称" xr:uid="{EFB87A57-E521-4F5B-886E-BD54710C8C3B}"/>
    <hyperlink ref="D1" location="填写说明!B6" display="资产大类" xr:uid="{12CF8E59-D2E3-4489-8C17-797BB84FE531}"/>
    <hyperlink ref="E1" location="填写模板!B7" display="资产类型" xr:uid="{D887E1FC-B498-4541-99CF-02D2C56AF5C5}"/>
    <hyperlink ref="F1" location="填写说明!B8" display="产品代码" xr:uid="{43122AB4-0E98-4CE9-B43F-B51FDE0CA9BC}"/>
    <hyperlink ref="G1" location="填写说明!B9" display="交易对手" xr:uid="{31011850-F82F-4CD8-B39D-E58BB2B782F7}"/>
    <hyperlink ref="H1" location="填写说明!B10" display="持有份数" xr:uid="{3A8525DD-CA8C-45D3-8A5E-5D54AA1D0BAF}"/>
    <hyperlink ref="I1" location="填写说明!B11" display="购买成本" xr:uid="{FEADE55A-6864-4DB0-8B86-4F58645D1924}"/>
    <hyperlink ref="J1" location="填写说明!B12" display="认可价值" xr:uid="{FF5266BB-C834-4719-9D66-852F1B3F34EB}"/>
    <hyperlink ref="K1" location="填写说明!B13" display="应收利息" xr:uid="{AC23CC62-0875-4748-8DCB-370FB2764239}"/>
    <hyperlink ref="L1" location="填写说明!B14" display="应收股利" xr:uid="{14444CC2-E471-4455-98BA-7AC75E23104E}"/>
    <hyperlink ref="AA1" location="填写说明!B29" display="是否为沪深300成分股" xr:uid="{7B6A9B5E-6C07-4D8E-9885-7B0CA909F73F}"/>
    <hyperlink ref="AB1" location="填写说明!B30" display="持股比例" xr:uid="{3B184259-7C44-4CC1-8769-93415B8463C0}"/>
    <hyperlink ref="AV1" location="填写说明!B42" display="所在国家（地区）" xr:uid="{A8F4A510-B55B-4873-A4EA-EF926400115A}"/>
    <hyperlink ref="AW1" location="填写说明!B43" display="活期存款银行账户号" xr:uid="{CEFD37B4-D847-45BC-A7CF-BF2E26BD182A}"/>
    <hyperlink ref="AX1" location="填写说明!B44" display="存款银行类型" xr:uid="{0DE3875C-CED8-4FC8-A9BA-D18BC999B5A3}"/>
    <hyperlink ref="AY1" location="填写说明!B45" display="银行资本充足率" xr:uid="{F1615E8F-4C55-43C3-A825-EF4130C892B6}"/>
    <hyperlink ref="AZ1" location="填写说明!B46" display="剩余年限" xr:uid="{D1F94660-8F46-4570-87A1-DA3BD114046E}"/>
    <hyperlink ref="BA1" location="填写说明!B47" display="信用评级" xr:uid="{15C09E7D-868E-4BBD-929F-9C0BEC2B165B}"/>
    <hyperlink ref="BB1" location="填写说明!B48" display="修正久期" xr:uid="{D1F72E62-1B4C-41C4-B7D6-67035A5BE19B}"/>
    <hyperlink ref="BC1" location="填写说明!B49" display="是否为支持碳减排项目的绿色债券" xr:uid="{72FA019E-5030-4920-BAEF-F79726D96E3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集中度</vt:lpstr>
      <vt:lpstr>Sheet3</vt:lpstr>
      <vt:lpstr>数据</vt:lpstr>
      <vt:lpstr>附件1 资产大类与资产类型对应 </vt:lpstr>
      <vt:lpstr>Sheet4</vt:lpstr>
      <vt:lpstr>Sheet5</vt:lpstr>
      <vt:lpstr>表层资产类型与表层资产大类对应 </vt:lpstr>
      <vt:lpstr>填写说明</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phy-h</cp:lastModifiedBy>
  <dcterms:created xsi:type="dcterms:W3CDTF">2022-04-26T10:27:00Z</dcterms:created>
  <dcterms:modified xsi:type="dcterms:W3CDTF">2022-05-26T07:46:44Z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D516033CAB9F46F484F163C449C176B8</vt:lpwstr>
  </property>
  <property fmtid="{D5CDD505-2E9C-101B-9397-08002B2CF9AE}" pid="3" name="KSOProductBuildVer">
    <vt:lpwstr>2052-11.1.0.11691</vt:lpwstr>
  </property>
</Properties>
</file>